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4" codeName="{00000000-0000-0000-0000-000000000000}"/>
  <workbookPr codeName="EstaPastaDeTrabalho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G:\Drives compartilhados\Paes &amp; Gregori\Empreendimentos\Ativos\MNF - Major Newton - TONS KLABIN\Planejamento e Controle\Parceiros\Relatório de Carteira\2024\09. Setembro\"/>
    </mc:Choice>
  </mc:AlternateContent>
  <xr:revisionPtr revIDLastSave="1" documentId="13_ncr:1_{B40BF2B2-93A4-4546-B857-39CBF84637B7}" xr6:coauthVersionLast="47" xr6:coauthVersionMax="47" xr10:uidLastSave="{6910E4F6-7A5F-484E-B67F-28539C72B354}"/>
  <bookViews>
    <workbookView xWindow="-120" yWindow="-120" windowWidth="20730" windowHeight="11160" tabRatio="877" activeTab="8" xr2:uid="{4185EC63-2DB1-4A54-9A2B-C5207A74F7BD}"/>
  </bookViews>
  <sheets>
    <sheet name="Painel" sheetId="7" r:id="rId1"/>
    <sheet name="Dados" sheetId="10" r:id="rId2"/>
    <sheet name="Posição Empr." sheetId="9" r:id="rId3"/>
    <sheet name="Contratado" sheetId="11" r:id="rId4"/>
    <sheet name="Realizado" sheetId="19" r:id="rId5"/>
    <sheet name="Check Carteira" sheetId="6" r:id="rId6"/>
    <sheet name="Fee Gestão" sheetId="24" r:id="rId7"/>
    <sheet name="Bases&gt;&gt;" sheetId="5" r:id="rId8"/>
    <sheet name="Unidades" sheetId="20" r:id="rId9"/>
    <sheet name="Contratos" sheetId="21" r:id="rId10"/>
    <sheet name="Fluxo" sheetId="22" r:id="rId11"/>
    <sheet name="ANAPRO" sheetId="23" r:id="rId12"/>
    <sheet name="Índices" sheetId="13" state="hidden" r:id="rId13"/>
  </sheets>
  <definedNames>
    <definedName name="_xlnm._FilterDatabase" localSheetId="11" hidden="1">ANAPRO!$A$1:$AE$151</definedName>
    <definedName name="_xlnm._FilterDatabase" localSheetId="5" hidden="1">'Check Carteira'!$S$3:$S$152</definedName>
    <definedName name="_xlnm._FilterDatabase" localSheetId="9" hidden="1">Contratos!$A$1:$AO$1</definedName>
    <definedName name="_xlnm._FilterDatabase" localSheetId="10" hidden="1">Fluxo!$A$1:$AJ$800</definedName>
    <definedName name="_xlnm._FilterDatabase" localSheetId="2" hidden="1">'Posição Empr.'!$A$7:$N$157</definedName>
    <definedName name="_xlnm._FilterDatabase" localSheetId="8" hidden="1">Unidades!$A$1:$Z$151</definedName>
    <definedName name="Anos">INDIRECT("'Apoio Dashboard'!$G$3:$G$"&amp;3+COUNTA(#REF!)-1)</definedName>
    <definedName name="_xlnm.Extract" localSheetId="1">Dados!$B$9</definedName>
    <definedName name="_xlnm.Extract" localSheetId="2">'Posição Empr.'!$A$7:$B$7</definedName>
    <definedName name="_xlnm.Print_Area" localSheetId="2">'Posição Empr.'!$A$1:$N$157</definedName>
    <definedName name="_xlnm.Criteria" localSheetId="2">'Posição Empr.'!$A$5:$A$6</definedName>
    <definedName name="DATA_LANCAMENTO">#REF!</definedName>
    <definedName name="Empreendimentos" localSheetId="6">INDIRECT("Dados!$D$21:$D$"&amp;21+COUNTA(#REF!)-1)</definedName>
    <definedName name="Empreendimentos">INDIRECT("Dados!$D$21:$D$"&amp;21+COUNTA(Dados!$B$10:$B$1048576)-1)</definedName>
    <definedName name="Expos_Proj">INDIRECT(#REF!)</definedName>
    <definedName name="Imobiliárias">INDIRECT("'Apoio Dashboard'!$K$3:$K$"&amp;3+COUNTA(#REF!)-1)</definedName>
    <definedName name="Meses">#REF!</definedName>
    <definedName name="OBRA_CUSTOM2">#REF!</definedName>
  </definedNames>
  <calcPr calcId="191028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24" l="1"/>
  <c r="E2" i="24"/>
  <c r="D2" i="24"/>
  <c r="U7" i="7"/>
  <c r="F47" i="24"/>
  <c r="F46" i="24"/>
  <c r="F45" i="24"/>
  <c r="F44" i="24"/>
  <c r="F43" i="24"/>
  <c r="F42" i="24"/>
  <c r="F41" i="24"/>
  <c r="F40" i="24"/>
  <c r="F39" i="24"/>
  <c r="F38" i="24"/>
  <c r="F37" i="24"/>
  <c r="F36" i="24"/>
  <c r="F35" i="24"/>
  <c r="F34" i="24"/>
  <c r="F33" i="24"/>
  <c r="F32" i="24"/>
  <c r="F31" i="24"/>
  <c r="F30" i="24"/>
  <c r="F29" i="24"/>
  <c r="F28" i="24"/>
  <c r="F27" i="24"/>
  <c r="F26" i="24"/>
  <c r="F25" i="24"/>
  <c r="E47" i="24"/>
  <c r="E46" i="24"/>
  <c r="E45" i="24"/>
  <c r="E44" i="24"/>
  <c r="E43" i="24"/>
  <c r="E42" i="24"/>
  <c r="E41" i="24"/>
  <c r="E40" i="24"/>
  <c r="E39" i="24"/>
  <c r="E38" i="24"/>
  <c r="E37" i="24"/>
  <c r="E36" i="24"/>
  <c r="E35" i="24"/>
  <c r="E34" i="24"/>
  <c r="E33" i="24"/>
  <c r="E32" i="24"/>
  <c r="E31" i="24"/>
  <c r="E30" i="24"/>
  <c r="E29" i="24"/>
  <c r="E28" i="24"/>
  <c r="E27" i="24"/>
  <c r="E26" i="24"/>
  <c r="E25" i="24"/>
  <c r="E24" i="24"/>
  <c r="J11" i="7" l="1"/>
  <c r="B6" i="24" l="1"/>
  <c r="B7" i="24" s="1"/>
  <c r="B8" i="24" s="1"/>
  <c r="B9" i="24" s="1"/>
  <c r="B10" i="24" s="1"/>
  <c r="B11" i="24" s="1"/>
  <c r="B12" i="24" s="1"/>
  <c r="B13" i="24" s="1"/>
  <c r="B14" i="24" s="1"/>
  <c r="B15" i="24" s="1"/>
  <c r="B16" i="24" s="1"/>
  <c r="B17" i="24" s="1"/>
  <c r="B18" i="24" s="1"/>
  <c r="B19" i="24" s="1"/>
  <c r="B20" i="24" s="1"/>
  <c r="B21" i="24" s="1"/>
  <c r="B22" i="24" s="1"/>
  <c r="B23" i="24" s="1"/>
  <c r="B24" i="24" s="1"/>
  <c r="B25" i="24" s="1"/>
  <c r="B26" i="24" s="1"/>
  <c r="B27" i="24" s="1"/>
  <c r="B28" i="24" s="1"/>
  <c r="B29" i="24" s="1"/>
  <c r="B30" i="24" s="1"/>
  <c r="B31" i="24" s="1"/>
  <c r="B32" i="24" s="1"/>
  <c r="B33" i="24" s="1"/>
  <c r="B34" i="24" s="1"/>
  <c r="B35" i="24" s="1"/>
  <c r="B36" i="24" s="1"/>
  <c r="B37" i="24" s="1"/>
  <c r="B38" i="24" s="1"/>
  <c r="B39" i="24" s="1"/>
  <c r="B40" i="24" s="1"/>
  <c r="B41" i="24" s="1"/>
  <c r="B42" i="24" s="1"/>
  <c r="B43" i="24" s="1"/>
  <c r="B44" i="24" s="1"/>
  <c r="B45" i="24" s="1"/>
  <c r="B46" i="24" s="1"/>
  <c r="B47" i="24" s="1"/>
  <c r="B160" i="11"/>
  <c r="B159" i="11"/>
  <c r="B158" i="11"/>
  <c r="B157" i="11"/>
  <c r="B156" i="11"/>
  <c r="B155" i="11"/>
  <c r="B154" i="11"/>
  <c r="B153" i="11"/>
  <c r="B152" i="11"/>
  <c r="B151" i="11"/>
  <c r="B150" i="11"/>
  <c r="B149" i="11"/>
  <c r="B148" i="11"/>
  <c r="B147" i="11"/>
  <c r="B146" i="11"/>
  <c r="B145" i="11"/>
  <c r="B144" i="11"/>
  <c r="B143" i="11"/>
  <c r="B142" i="11"/>
  <c r="B141" i="11"/>
  <c r="B140" i="11"/>
  <c r="B139" i="11"/>
  <c r="B138" i="11"/>
  <c r="B137" i="11"/>
  <c r="B136" i="11"/>
  <c r="B135" i="11"/>
  <c r="B134" i="11"/>
  <c r="B133" i="11"/>
  <c r="B132" i="11"/>
  <c r="B131" i="11"/>
  <c r="B130" i="11"/>
  <c r="B129" i="11"/>
  <c r="B128" i="11"/>
  <c r="B127" i="11"/>
  <c r="B126" i="11"/>
  <c r="B125" i="11"/>
  <c r="B124" i="11"/>
  <c r="B123" i="11"/>
  <c r="B122" i="11"/>
  <c r="B121" i="11"/>
  <c r="B120" i="11"/>
  <c r="B119" i="11"/>
  <c r="B118" i="11"/>
  <c r="B117" i="11"/>
  <c r="B116" i="11"/>
  <c r="B115" i="11"/>
  <c r="B114" i="11"/>
  <c r="B113" i="11"/>
  <c r="B112" i="11"/>
  <c r="B111" i="11"/>
  <c r="B110" i="11"/>
  <c r="B109" i="11"/>
  <c r="B108" i="11"/>
  <c r="B107" i="11"/>
  <c r="B106" i="11"/>
  <c r="B105" i="11"/>
  <c r="B104" i="11"/>
  <c r="B103" i="11"/>
  <c r="B102" i="11"/>
  <c r="B101" i="11"/>
  <c r="B100" i="11"/>
  <c r="B99" i="11"/>
  <c r="B98" i="11"/>
  <c r="B97" i="11"/>
  <c r="B96" i="11"/>
  <c r="B95" i="11"/>
  <c r="B94" i="11"/>
  <c r="B93" i="11"/>
  <c r="B92" i="11"/>
  <c r="B91" i="11"/>
  <c r="B90" i="11"/>
  <c r="B89" i="11"/>
  <c r="B88" i="11"/>
  <c r="B87" i="11"/>
  <c r="B86" i="11"/>
  <c r="B85" i="11"/>
  <c r="B84" i="11"/>
  <c r="B83" i="11"/>
  <c r="B82" i="11"/>
  <c r="B81" i="11"/>
  <c r="B80" i="11"/>
  <c r="B79" i="11"/>
  <c r="B78" i="11"/>
  <c r="B77" i="11"/>
  <c r="B76" i="11"/>
  <c r="B75" i="11"/>
  <c r="B74" i="11"/>
  <c r="B73" i="11"/>
  <c r="B72" i="11"/>
  <c r="B71" i="11"/>
  <c r="B70" i="11"/>
  <c r="B69" i="11"/>
  <c r="B68" i="11"/>
  <c r="B67" i="11"/>
  <c r="B66" i="11"/>
  <c r="B65" i="11"/>
  <c r="B64" i="11"/>
  <c r="B63" i="11"/>
  <c r="B62" i="11"/>
  <c r="B61" i="11"/>
  <c r="B60" i="11"/>
  <c r="B59" i="11"/>
  <c r="B58" i="11"/>
  <c r="B57" i="11"/>
  <c r="B56" i="11"/>
  <c r="B157" i="9"/>
  <c r="A157" i="9"/>
  <c r="B156" i="9"/>
  <c r="A156" i="9"/>
  <c r="B155" i="9"/>
  <c r="A155" i="9"/>
  <c r="B154" i="9"/>
  <c r="A154" i="9"/>
  <c r="B153" i="9"/>
  <c r="A153" i="9"/>
  <c r="B152" i="9"/>
  <c r="A152" i="9"/>
  <c r="B151" i="9"/>
  <c r="A151" i="9"/>
  <c r="B150" i="9"/>
  <c r="A150" i="9"/>
  <c r="B149" i="9"/>
  <c r="A149" i="9"/>
  <c r="B148" i="9"/>
  <c r="A148" i="9"/>
  <c r="B147" i="9"/>
  <c r="A147" i="9"/>
  <c r="B146" i="9"/>
  <c r="A146" i="9"/>
  <c r="B145" i="9"/>
  <c r="A145" i="9"/>
  <c r="B144" i="9"/>
  <c r="A144" i="9"/>
  <c r="B143" i="9"/>
  <c r="A143" i="9"/>
  <c r="B142" i="9"/>
  <c r="A142" i="9"/>
  <c r="B141" i="9"/>
  <c r="A141" i="9"/>
  <c r="B140" i="9"/>
  <c r="A140" i="9"/>
  <c r="B139" i="9"/>
  <c r="A139" i="9"/>
  <c r="B138" i="9"/>
  <c r="A138" i="9"/>
  <c r="B137" i="9"/>
  <c r="A137" i="9"/>
  <c r="B136" i="9"/>
  <c r="A136" i="9"/>
  <c r="B135" i="9"/>
  <c r="A135" i="9"/>
  <c r="B134" i="9"/>
  <c r="A134" i="9"/>
  <c r="B133" i="9"/>
  <c r="A133" i="9"/>
  <c r="B132" i="9"/>
  <c r="A132" i="9"/>
  <c r="B131" i="9"/>
  <c r="A131" i="9"/>
  <c r="B130" i="9"/>
  <c r="A130" i="9"/>
  <c r="B129" i="9"/>
  <c r="A129" i="9"/>
  <c r="B128" i="9"/>
  <c r="A128" i="9"/>
  <c r="B127" i="9"/>
  <c r="A127" i="9"/>
  <c r="B126" i="9"/>
  <c r="A126" i="9"/>
  <c r="B125" i="9"/>
  <c r="A125" i="9"/>
  <c r="B124" i="9"/>
  <c r="A124" i="9"/>
  <c r="B123" i="9"/>
  <c r="A123" i="9"/>
  <c r="B122" i="9"/>
  <c r="A122" i="9"/>
  <c r="B121" i="9"/>
  <c r="A121" i="9"/>
  <c r="B120" i="9"/>
  <c r="A120" i="9"/>
  <c r="B119" i="9"/>
  <c r="A119" i="9"/>
  <c r="B118" i="9"/>
  <c r="A118" i="9"/>
  <c r="B117" i="9"/>
  <c r="A117" i="9"/>
  <c r="B116" i="9"/>
  <c r="A116" i="9"/>
  <c r="B115" i="9"/>
  <c r="A115" i="9"/>
  <c r="B114" i="9"/>
  <c r="A114" i="9"/>
  <c r="B113" i="9"/>
  <c r="A113" i="9"/>
  <c r="B112" i="9"/>
  <c r="A112" i="9"/>
  <c r="B111" i="9"/>
  <c r="A111" i="9"/>
  <c r="B110" i="9"/>
  <c r="A110" i="9"/>
  <c r="B109" i="9"/>
  <c r="A109" i="9"/>
  <c r="B108" i="9"/>
  <c r="A108" i="9"/>
  <c r="B107" i="9"/>
  <c r="A107" i="9"/>
  <c r="B106" i="9"/>
  <c r="A106" i="9"/>
  <c r="B105" i="9"/>
  <c r="A105" i="9"/>
  <c r="B104" i="9"/>
  <c r="A104" i="9"/>
  <c r="B103" i="9"/>
  <c r="A103" i="9"/>
  <c r="B102" i="9"/>
  <c r="A102" i="9"/>
  <c r="B101" i="9"/>
  <c r="A101" i="9"/>
  <c r="B100" i="9"/>
  <c r="A100" i="9"/>
  <c r="B99" i="9"/>
  <c r="A99" i="9"/>
  <c r="B98" i="9"/>
  <c r="A98" i="9"/>
  <c r="B97" i="9"/>
  <c r="A97" i="9"/>
  <c r="B96" i="9"/>
  <c r="A96" i="9"/>
  <c r="B95" i="9"/>
  <c r="A95" i="9"/>
  <c r="B94" i="9"/>
  <c r="A94" i="9"/>
  <c r="B93" i="9"/>
  <c r="A93" i="9"/>
  <c r="B92" i="9"/>
  <c r="A92" i="9"/>
  <c r="B91" i="9"/>
  <c r="A91" i="9"/>
  <c r="B90" i="9"/>
  <c r="A90" i="9"/>
  <c r="B89" i="9"/>
  <c r="A89" i="9"/>
  <c r="B88" i="9"/>
  <c r="A88" i="9"/>
  <c r="B87" i="9"/>
  <c r="A87" i="9"/>
  <c r="B86" i="9"/>
  <c r="A86" i="9"/>
  <c r="B85" i="9"/>
  <c r="A85" i="9"/>
  <c r="B84" i="9"/>
  <c r="A84" i="9"/>
  <c r="B83" i="9"/>
  <c r="A83" i="9"/>
  <c r="B82" i="9"/>
  <c r="A82" i="9"/>
  <c r="B81" i="9"/>
  <c r="A81" i="9"/>
  <c r="B80" i="9"/>
  <c r="A80" i="9"/>
  <c r="B79" i="9"/>
  <c r="A79" i="9"/>
  <c r="B78" i="9"/>
  <c r="A78" i="9"/>
  <c r="B77" i="9"/>
  <c r="A77" i="9"/>
  <c r="B76" i="9"/>
  <c r="A76" i="9"/>
  <c r="B75" i="9"/>
  <c r="A75" i="9"/>
  <c r="B74" i="9"/>
  <c r="A74" i="9"/>
  <c r="B73" i="9"/>
  <c r="A73" i="9"/>
  <c r="B72" i="9"/>
  <c r="A72" i="9"/>
  <c r="B71" i="9"/>
  <c r="A71" i="9"/>
  <c r="B70" i="9"/>
  <c r="A70" i="9"/>
  <c r="B69" i="9"/>
  <c r="A69" i="9"/>
  <c r="B68" i="9"/>
  <c r="A68" i="9"/>
  <c r="B67" i="9"/>
  <c r="A67" i="9"/>
  <c r="B66" i="9"/>
  <c r="A66" i="9"/>
  <c r="B65" i="9"/>
  <c r="A65" i="9"/>
  <c r="B64" i="9"/>
  <c r="A64" i="9"/>
  <c r="B63" i="9"/>
  <c r="A63" i="9"/>
  <c r="B62" i="9"/>
  <c r="A62" i="9"/>
  <c r="B61" i="9"/>
  <c r="A61" i="9"/>
  <c r="B60" i="9"/>
  <c r="A60" i="9"/>
  <c r="B59" i="9"/>
  <c r="A59" i="9"/>
  <c r="B58" i="9"/>
  <c r="A58" i="9"/>
  <c r="B57" i="9"/>
  <c r="A57" i="9"/>
  <c r="B56" i="9"/>
  <c r="A56" i="9"/>
  <c r="B55" i="9"/>
  <c r="A55" i="9"/>
  <c r="B54" i="9"/>
  <c r="A54" i="9"/>
  <c r="B53" i="9"/>
  <c r="A53" i="9"/>
  <c r="B160" i="19"/>
  <c r="B159" i="19"/>
  <c r="B158" i="19"/>
  <c r="B157" i="19"/>
  <c r="B156" i="19"/>
  <c r="B155" i="19"/>
  <c r="B154" i="19"/>
  <c r="B153" i="19"/>
  <c r="B152" i="19"/>
  <c r="B151" i="19"/>
  <c r="B150" i="19"/>
  <c r="B149" i="19"/>
  <c r="B148" i="19"/>
  <c r="B147" i="19"/>
  <c r="B146" i="19"/>
  <c r="B145" i="19"/>
  <c r="B144" i="19"/>
  <c r="B143" i="19"/>
  <c r="B142" i="19"/>
  <c r="B141" i="19"/>
  <c r="B140" i="19"/>
  <c r="B139" i="19"/>
  <c r="B138" i="19"/>
  <c r="B137" i="19"/>
  <c r="B136" i="19"/>
  <c r="B135" i="19"/>
  <c r="B134" i="19"/>
  <c r="B133" i="19"/>
  <c r="B132" i="19"/>
  <c r="B131" i="19"/>
  <c r="B130" i="19"/>
  <c r="B129" i="19"/>
  <c r="B128" i="19"/>
  <c r="B127" i="19"/>
  <c r="B126" i="19"/>
  <c r="B125" i="19"/>
  <c r="B124" i="19"/>
  <c r="B123" i="19"/>
  <c r="B122" i="19"/>
  <c r="B121" i="19"/>
  <c r="B120" i="19"/>
  <c r="B119" i="19"/>
  <c r="B118" i="19"/>
  <c r="B117" i="19"/>
  <c r="B116" i="19"/>
  <c r="B115" i="19"/>
  <c r="B114" i="19"/>
  <c r="B113" i="19"/>
  <c r="B112" i="19"/>
  <c r="B111" i="19"/>
  <c r="B110" i="19"/>
  <c r="B109" i="19"/>
  <c r="B108" i="19"/>
  <c r="B107" i="19"/>
  <c r="B106" i="19"/>
  <c r="B105" i="19"/>
  <c r="B104" i="19"/>
  <c r="B103" i="19"/>
  <c r="B102" i="19"/>
  <c r="B101" i="19"/>
  <c r="B100" i="19"/>
  <c r="B99" i="19"/>
  <c r="B98" i="19"/>
  <c r="B97" i="19"/>
  <c r="B96" i="19"/>
  <c r="B95" i="19"/>
  <c r="B94" i="19"/>
  <c r="B93" i="19"/>
  <c r="B92" i="19"/>
  <c r="B91" i="19"/>
  <c r="B90" i="19"/>
  <c r="B89" i="19"/>
  <c r="B88" i="19"/>
  <c r="B87" i="19"/>
  <c r="B86" i="19"/>
  <c r="B85" i="19"/>
  <c r="B84" i="19"/>
  <c r="B83" i="19"/>
  <c r="B82" i="19"/>
  <c r="B81" i="19"/>
  <c r="B80" i="19"/>
  <c r="B79" i="19"/>
  <c r="B78" i="19"/>
  <c r="B77" i="19"/>
  <c r="B76" i="19"/>
  <c r="B75" i="19"/>
  <c r="B74" i="19"/>
  <c r="B73" i="19"/>
  <c r="B72" i="19"/>
  <c r="B71" i="19"/>
  <c r="B70" i="19"/>
  <c r="B69" i="19"/>
  <c r="B68" i="19"/>
  <c r="B67" i="19"/>
  <c r="B66" i="19"/>
  <c r="B65" i="19"/>
  <c r="B64" i="19"/>
  <c r="B63" i="19"/>
  <c r="B62" i="19"/>
  <c r="B61" i="19"/>
  <c r="B60" i="19"/>
  <c r="B59" i="19"/>
  <c r="B58" i="19"/>
  <c r="B57" i="19"/>
  <c r="B56" i="19"/>
  <c r="D14" i="6"/>
  <c r="E14" i="6"/>
  <c r="F14" i="6"/>
  <c r="G14" i="6"/>
  <c r="D26" i="6"/>
  <c r="E26" i="6"/>
  <c r="F26" i="6"/>
  <c r="G26" i="6"/>
  <c r="D15" i="6"/>
  <c r="E15" i="6"/>
  <c r="F15" i="6"/>
  <c r="J15" i="6" s="1"/>
  <c r="G15" i="6"/>
  <c r="D16" i="6"/>
  <c r="E16" i="6"/>
  <c r="F16" i="6"/>
  <c r="G16" i="6"/>
  <c r="D17" i="6"/>
  <c r="E17" i="6"/>
  <c r="F17" i="6"/>
  <c r="G17" i="6"/>
  <c r="D18" i="6"/>
  <c r="E18" i="6"/>
  <c r="F18" i="6"/>
  <c r="J18" i="6" s="1"/>
  <c r="G18" i="6"/>
  <c r="D19" i="6"/>
  <c r="E19" i="6"/>
  <c r="F19" i="6"/>
  <c r="G19" i="6"/>
  <c r="D20" i="6"/>
  <c r="E20" i="6"/>
  <c r="F20" i="6"/>
  <c r="G20" i="6"/>
  <c r="D9" i="6"/>
  <c r="E9" i="6"/>
  <c r="F9" i="6"/>
  <c r="G9" i="6"/>
  <c r="D10" i="6"/>
  <c r="E10" i="6"/>
  <c r="F10" i="6"/>
  <c r="G10" i="6"/>
  <c r="D11" i="6"/>
  <c r="E11" i="6"/>
  <c r="F11" i="6"/>
  <c r="K11" i="6" s="1"/>
  <c r="G11" i="6"/>
  <c r="D12" i="6"/>
  <c r="E12" i="6"/>
  <c r="F12" i="6"/>
  <c r="G12" i="6"/>
  <c r="D13" i="6"/>
  <c r="E13" i="6"/>
  <c r="F13" i="6"/>
  <c r="G13" i="6"/>
  <c r="D21" i="6"/>
  <c r="D22" i="6"/>
  <c r="D23" i="6"/>
  <c r="D24" i="6"/>
  <c r="D25" i="6"/>
  <c r="E21" i="6"/>
  <c r="E22" i="6"/>
  <c r="E23" i="6"/>
  <c r="E24" i="6"/>
  <c r="E25" i="6"/>
  <c r="F21" i="6"/>
  <c r="F22" i="6"/>
  <c r="K22" i="6" s="1"/>
  <c r="F23" i="6"/>
  <c r="F24" i="6"/>
  <c r="F25" i="6"/>
  <c r="G21" i="6"/>
  <c r="G22" i="6"/>
  <c r="G23" i="6"/>
  <c r="G24" i="6"/>
  <c r="G25" i="6"/>
  <c r="D36" i="6"/>
  <c r="D37" i="6"/>
  <c r="D38" i="6"/>
  <c r="D27" i="6"/>
  <c r="D28" i="6"/>
  <c r="D29" i="6"/>
  <c r="D30" i="6"/>
  <c r="D31" i="6"/>
  <c r="D32" i="6"/>
  <c r="E36" i="6"/>
  <c r="E37" i="6"/>
  <c r="E38" i="6"/>
  <c r="E27" i="6"/>
  <c r="E28" i="6"/>
  <c r="E29" i="6"/>
  <c r="E30" i="6"/>
  <c r="E31" i="6"/>
  <c r="E32" i="6"/>
  <c r="F36" i="6"/>
  <c r="F37" i="6"/>
  <c r="F38" i="6"/>
  <c r="F27" i="6"/>
  <c r="F28" i="6"/>
  <c r="F29" i="6"/>
  <c r="F30" i="6"/>
  <c r="F31" i="6"/>
  <c r="F32" i="6"/>
  <c r="K32" i="6" s="1"/>
  <c r="G36" i="6"/>
  <c r="G37" i="6"/>
  <c r="G38" i="6"/>
  <c r="G27" i="6"/>
  <c r="G28" i="6"/>
  <c r="G29" i="6"/>
  <c r="G30" i="6"/>
  <c r="G31" i="6"/>
  <c r="G32" i="6"/>
  <c r="P38" i="6"/>
  <c r="D47" i="6"/>
  <c r="D48" i="6"/>
  <c r="D49" i="6"/>
  <c r="D50" i="6"/>
  <c r="D39" i="6"/>
  <c r="D40" i="6"/>
  <c r="D41" i="6"/>
  <c r="D42" i="6"/>
  <c r="D43" i="6"/>
  <c r="D44" i="6"/>
  <c r="D33" i="6"/>
  <c r="D34" i="6"/>
  <c r="D35" i="6"/>
  <c r="E47" i="6"/>
  <c r="E48" i="6"/>
  <c r="E49" i="6"/>
  <c r="E50" i="6"/>
  <c r="E39" i="6"/>
  <c r="E40" i="6"/>
  <c r="E41" i="6"/>
  <c r="E42" i="6"/>
  <c r="E43" i="6"/>
  <c r="E44" i="6"/>
  <c r="E33" i="6"/>
  <c r="E34" i="6"/>
  <c r="E35" i="6"/>
  <c r="F47" i="6"/>
  <c r="F48" i="6"/>
  <c r="F49" i="6"/>
  <c r="K49" i="6" s="1"/>
  <c r="F50" i="6"/>
  <c r="F39" i="6"/>
  <c r="F40" i="6"/>
  <c r="F41" i="6"/>
  <c r="F42" i="6"/>
  <c r="F43" i="6"/>
  <c r="M43" i="6" s="1"/>
  <c r="F44" i="6"/>
  <c r="H44" i="6" s="1"/>
  <c r="F33" i="6"/>
  <c r="F34" i="6"/>
  <c r="F35" i="6"/>
  <c r="K35" i="6" s="1"/>
  <c r="G47" i="6"/>
  <c r="G48" i="6"/>
  <c r="G49" i="6"/>
  <c r="G50" i="6"/>
  <c r="G39" i="6"/>
  <c r="G40" i="6"/>
  <c r="G41" i="6"/>
  <c r="G42" i="6"/>
  <c r="G43" i="6"/>
  <c r="G44" i="6"/>
  <c r="G33" i="6"/>
  <c r="G34" i="6"/>
  <c r="G35" i="6"/>
  <c r="H49" i="6"/>
  <c r="D62" i="6"/>
  <c r="E62" i="6"/>
  <c r="F62" i="6"/>
  <c r="G62" i="6"/>
  <c r="D51" i="6"/>
  <c r="E51" i="6"/>
  <c r="F51" i="6"/>
  <c r="G51" i="6"/>
  <c r="D52" i="6"/>
  <c r="E52" i="6"/>
  <c r="F52" i="6"/>
  <c r="G52" i="6"/>
  <c r="D53" i="6"/>
  <c r="E53" i="6"/>
  <c r="F53" i="6"/>
  <c r="G53" i="6"/>
  <c r="D54" i="6"/>
  <c r="E54" i="6"/>
  <c r="F54" i="6"/>
  <c r="P54" i="6" s="1"/>
  <c r="G54" i="6"/>
  <c r="D55" i="6"/>
  <c r="E55" i="6"/>
  <c r="F55" i="6"/>
  <c r="H55" i="6" s="1"/>
  <c r="G55" i="6"/>
  <c r="D56" i="6"/>
  <c r="E56" i="6"/>
  <c r="F56" i="6"/>
  <c r="G56" i="6"/>
  <c r="D45" i="6"/>
  <c r="E45" i="6"/>
  <c r="F45" i="6"/>
  <c r="G45" i="6"/>
  <c r="D46" i="6"/>
  <c r="E46" i="6"/>
  <c r="F46" i="6"/>
  <c r="G46" i="6"/>
  <c r="D72" i="6"/>
  <c r="D73" i="6"/>
  <c r="D74" i="6"/>
  <c r="D63" i="6"/>
  <c r="D64" i="6"/>
  <c r="D65" i="6"/>
  <c r="D66" i="6"/>
  <c r="D67" i="6"/>
  <c r="D68" i="6"/>
  <c r="D57" i="6"/>
  <c r="D58" i="6"/>
  <c r="D59" i="6"/>
  <c r="D60" i="6"/>
  <c r="D61" i="6"/>
  <c r="E72" i="6"/>
  <c r="E73" i="6"/>
  <c r="E74" i="6"/>
  <c r="E63" i="6"/>
  <c r="E64" i="6"/>
  <c r="E65" i="6"/>
  <c r="E66" i="6"/>
  <c r="E67" i="6"/>
  <c r="E68" i="6"/>
  <c r="E57" i="6"/>
  <c r="E58" i="6"/>
  <c r="E59" i="6"/>
  <c r="E60" i="6"/>
  <c r="E61" i="6"/>
  <c r="F72" i="6"/>
  <c r="F73" i="6"/>
  <c r="F74" i="6"/>
  <c r="H74" i="6" s="1"/>
  <c r="F63" i="6"/>
  <c r="F64" i="6"/>
  <c r="F65" i="6"/>
  <c r="F66" i="6"/>
  <c r="K66" i="6" s="1"/>
  <c r="F67" i="6"/>
  <c r="F68" i="6"/>
  <c r="F57" i="6"/>
  <c r="F58" i="6"/>
  <c r="F59" i="6"/>
  <c r="F60" i="6"/>
  <c r="F61" i="6"/>
  <c r="G72" i="6"/>
  <c r="G73" i="6"/>
  <c r="G74" i="6"/>
  <c r="G63" i="6"/>
  <c r="G64" i="6"/>
  <c r="G65" i="6"/>
  <c r="G66" i="6"/>
  <c r="G67" i="6"/>
  <c r="G68" i="6"/>
  <c r="G57" i="6"/>
  <c r="G58" i="6"/>
  <c r="G59" i="6"/>
  <c r="G60" i="6"/>
  <c r="G61" i="6"/>
  <c r="H64" i="6"/>
  <c r="H65" i="6"/>
  <c r="H66" i="6"/>
  <c r="H67" i="6"/>
  <c r="D77" i="6"/>
  <c r="D78" i="6"/>
  <c r="D79" i="6"/>
  <c r="D80" i="6"/>
  <c r="D69" i="6"/>
  <c r="D70" i="6"/>
  <c r="D71" i="6"/>
  <c r="E77" i="6"/>
  <c r="E78" i="6"/>
  <c r="E79" i="6"/>
  <c r="E80" i="6"/>
  <c r="E69" i="6"/>
  <c r="E70" i="6"/>
  <c r="E71" i="6"/>
  <c r="F77" i="6"/>
  <c r="F78" i="6"/>
  <c r="F79" i="6"/>
  <c r="F80" i="6"/>
  <c r="F69" i="6"/>
  <c r="F70" i="6"/>
  <c r="K70" i="6" s="1"/>
  <c r="F71" i="6"/>
  <c r="G77" i="6"/>
  <c r="G78" i="6"/>
  <c r="G79" i="6"/>
  <c r="G80" i="6"/>
  <c r="G69" i="6"/>
  <c r="G70" i="6"/>
  <c r="G71" i="6"/>
  <c r="J71" i="6"/>
  <c r="D90" i="6"/>
  <c r="D91" i="6"/>
  <c r="D92" i="6"/>
  <c r="D81" i="6"/>
  <c r="D82" i="6"/>
  <c r="D83" i="6"/>
  <c r="D84" i="6"/>
  <c r="D85" i="6"/>
  <c r="D86" i="6"/>
  <c r="D75" i="6"/>
  <c r="D76" i="6"/>
  <c r="E90" i="6"/>
  <c r="E91" i="6"/>
  <c r="E92" i="6"/>
  <c r="E81" i="6"/>
  <c r="E82" i="6"/>
  <c r="E83" i="6"/>
  <c r="E84" i="6"/>
  <c r="E85" i="6"/>
  <c r="E86" i="6"/>
  <c r="E75" i="6"/>
  <c r="E76" i="6"/>
  <c r="F90" i="6"/>
  <c r="K90" i="6" s="1"/>
  <c r="F91" i="6"/>
  <c r="F92" i="6"/>
  <c r="F81" i="6"/>
  <c r="F82" i="6"/>
  <c r="F83" i="6"/>
  <c r="M83" i="6" s="1"/>
  <c r="F84" i="6"/>
  <c r="F85" i="6"/>
  <c r="F86" i="6"/>
  <c r="K86" i="6" s="1"/>
  <c r="F75" i="6"/>
  <c r="F76" i="6"/>
  <c r="G90" i="6"/>
  <c r="E77" i="9" s="1"/>
  <c r="G91" i="6"/>
  <c r="E78" i="9" s="1"/>
  <c r="G92" i="6"/>
  <c r="E79" i="9" s="1"/>
  <c r="G81" i="6"/>
  <c r="G82" i="6"/>
  <c r="G83" i="6"/>
  <c r="G84" i="6"/>
  <c r="G85" i="6"/>
  <c r="G86" i="6"/>
  <c r="G75" i="6"/>
  <c r="G76" i="6"/>
  <c r="H84" i="6"/>
  <c r="D94" i="6"/>
  <c r="D95" i="6"/>
  <c r="D96" i="6"/>
  <c r="D97" i="6"/>
  <c r="D98" i="6"/>
  <c r="D87" i="6"/>
  <c r="D88" i="6"/>
  <c r="D89" i="6"/>
  <c r="E94" i="6"/>
  <c r="E95" i="6"/>
  <c r="E96" i="6"/>
  <c r="E97" i="6"/>
  <c r="C72" i="9" s="1"/>
  <c r="E98" i="6"/>
  <c r="E87" i="6"/>
  <c r="E88" i="6"/>
  <c r="E89" i="6"/>
  <c r="F94" i="6"/>
  <c r="J94" i="6" s="1"/>
  <c r="F95" i="6"/>
  <c r="K95" i="6" s="1"/>
  <c r="F96" i="6"/>
  <c r="J96" i="6" s="1"/>
  <c r="F97" i="6"/>
  <c r="K97" i="6" s="1"/>
  <c r="F98" i="6"/>
  <c r="K98" i="6" s="1"/>
  <c r="F87" i="6"/>
  <c r="M87" i="6" s="1"/>
  <c r="F88" i="6"/>
  <c r="H88" i="6" s="1"/>
  <c r="F89" i="6"/>
  <c r="K89" i="6" s="1"/>
  <c r="G94" i="6"/>
  <c r="E69" i="9" s="1"/>
  <c r="G95" i="6"/>
  <c r="E70" i="9" s="1"/>
  <c r="G96" i="6"/>
  <c r="E71" i="9" s="1"/>
  <c r="G97" i="6"/>
  <c r="E72" i="9" s="1"/>
  <c r="G98" i="6"/>
  <c r="E73" i="9" s="1"/>
  <c r="G87" i="6"/>
  <c r="G88" i="6"/>
  <c r="G89" i="6"/>
  <c r="H94" i="6"/>
  <c r="H95" i="6"/>
  <c r="H96" i="6"/>
  <c r="H97" i="6"/>
  <c r="H98" i="6"/>
  <c r="H87" i="6"/>
  <c r="H89" i="6"/>
  <c r="M96" i="6"/>
  <c r="D99" i="6"/>
  <c r="D100" i="6"/>
  <c r="D101" i="6"/>
  <c r="D102" i="6"/>
  <c r="D103" i="6"/>
  <c r="D104" i="6"/>
  <c r="D93" i="6"/>
  <c r="E99" i="6"/>
  <c r="C62" i="9" s="1"/>
  <c r="E100" i="6"/>
  <c r="C63" i="9" s="1"/>
  <c r="E101" i="6"/>
  <c r="E102" i="6"/>
  <c r="E103" i="6"/>
  <c r="E104" i="6"/>
  <c r="C67" i="9" s="1"/>
  <c r="E93" i="6"/>
  <c r="F99" i="6"/>
  <c r="K99" i="6" s="1"/>
  <c r="F100" i="6"/>
  <c r="F101" i="6"/>
  <c r="F102" i="6"/>
  <c r="F103" i="6"/>
  <c r="F104" i="6"/>
  <c r="H104" i="6" s="1"/>
  <c r="F93" i="6"/>
  <c r="G99" i="6"/>
  <c r="G100" i="6"/>
  <c r="G101" i="6"/>
  <c r="G102" i="6"/>
  <c r="G103" i="6"/>
  <c r="G104" i="6"/>
  <c r="E67" i="9" s="1"/>
  <c r="G93" i="6"/>
  <c r="E68" i="9" s="1"/>
  <c r="H93" i="6"/>
  <c r="D105" i="6"/>
  <c r="D106" i="6"/>
  <c r="D107" i="6"/>
  <c r="D108" i="6"/>
  <c r="D109" i="6"/>
  <c r="D110" i="6"/>
  <c r="E105" i="6"/>
  <c r="E106" i="6"/>
  <c r="C57" i="9" s="1"/>
  <c r="E107" i="6"/>
  <c r="E108" i="6"/>
  <c r="C59" i="9" s="1"/>
  <c r="E109" i="6"/>
  <c r="E110" i="6"/>
  <c r="F105" i="6"/>
  <c r="F106" i="6"/>
  <c r="F107" i="6"/>
  <c r="F108" i="6"/>
  <c r="K108" i="6" s="1"/>
  <c r="F109" i="6"/>
  <c r="F110" i="6"/>
  <c r="G105" i="6"/>
  <c r="G106" i="6"/>
  <c r="E57" i="9" s="1"/>
  <c r="G107" i="6"/>
  <c r="E58" i="9" s="1"/>
  <c r="G108" i="6"/>
  <c r="G109" i="6"/>
  <c r="G110" i="6"/>
  <c r="P109" i="6"/>
  <c r="D115" i="6"/>
  <c r="D116" i="6"/>
  <c r="E115" i="6"/>
  <c r="E116" i="6"/>
  <c r="C55" i="9" s="1"/>
  <c r="F115" i="6"/>
  <c r="F116" i="6"/>
  <c r="M116" i="6" s="1"/>
  <c r="G115" i="6"/>
  <c r="G116" i="6"/>
  <c r="D114" i="6"/>
  <c r="E114" i="6"/>
  <c r="C53" i="9" s="1"/>
  <c r="F114" i="6"/>
  <c r="G114" i="6"/>
  <c r="E53" i="9" s="1"/>
  <c r="G113" i="6"/>
  <c r="F113" i="6"/>
  <c r="P113" i="6" s="1"/>
  <c r="E113" i="6"/>
  <c r="D113" i="6"/>
  <c r="G112" i="6"/>
  <c r="F112" i="6"/>
  <c r="H112" i="6" s="1"/>
  <c r="E112" i="6"/>
  <c r="D112" i="6"/>
  <c r="G111" i="6"/>
  <c r="F111" i="6"/>
  <c r="E111" i="6"/>
  <c r="D111" i="6"/>
  <c r="G122" i="6"/>
  <c r="F122" i="6"/>
  <c r="H122" i="6" s="1"/>
  <c r="E122" i="6"/>
  <c r="D122" i="6"/>
  <c r="G121" i="6"/>
  <c r="F121" i="6"/>
  <c r="E121" i="6"/>
  <c r="D121" i="6"/>
  <c r="G120" i="6"/>
  <c r="F120" i="6"/>
  <c r="K120" i="6" s="1"/>
  <c r="E120" i="6"/>
  <c r="D120" i="6"/>
  <c r="G119" i="6"/>
  <c r="F119" i="6"/>
  <c r="P119" i="6" s="1"/>
  <c r="E119" i="6"/>
  <c r="D119" i="6"/>
  <c r="G118" i="6"/>
  <c r="F118" i="6"/>
  <c r="K118" i="6" s="1"/>
  <c r="E118" i="6"/>
  <c r="D118" i="6"/>
  <c r="G117" i="6"/>
  <c r="F117" i="6"/>
  <c r="J117" i="6" s="1"/>
  <c r="E117" i="6"/>
  <c r="D117" i="6"/>
  <c r="G128" i="6"/>
  <c r="F128" i="6"/>
  <c r="E128" i="6"/>
  <c r="D128" i="6"/>
  <c r="G127" i="6"/>
  <c r="F127" i="6"/>
  <c r="P127" i="6" s="1"/>
  <c r="E127" i="6"/>
  <c r="D127" i="6"/>
  <c r="G126" i="6"/>
  <c r="F126" i="6"/>
  <c r="P126" i="6" s="1"/>
  <c r="E126" i="6"/>
  <c r="D126" i="6"/>
  <c r="G125" i="6"/>
  <c r="F125" i="6"/>
  <c r="P125" i="6" s="1"/>
  <c r="E125" i="6"/>
  <c r="D125" i="6"/>
  <c r="G124" i="6"/>
  <c r="F124" i="6"/>
  <c r="P124" i="6" s="1"/>
  <c r="E124" i="6"/>
  <c r="D124" i="6"/>
  <c r="G123" i="6"/>
  <c r="F123" i="6"/>
  <c r="P123" i="6" s="1"/>
  <c r="E123" i="6"/>
  <c r="D123" i="6"/>
  <c r="G134" i="6"/>
  <c r="F134" i="6"/>
  <c r="K134" i="6" s="1"/>
  <c r="E134" i="6"/>
  <c r="D134" i="6"/>
  <c r="G133" i="6"/>
  <c r="F133" i="6"/>
  <c r="K133" i="6" s="1"/>
  <c r="E133" i="6"/>
  <c r="D133" i="6"/>
  <c r="G132" i="6"/>
  <c r="F132" i="6"/>
  <c r="M132" i="6" s="1"/>
  <c r="E132" i="6"/>
  <c r="D132" i="6"/>
  <c r="G131" i="6"/>
  <c r="F131" i="6"/>
  <c r="K131" i="6" s="1"/>
  <c r="E131" i="6"/>
  <c r="D131" i="6"/>
  <c r="G130" i="6"/>
  <c r="F130" i="6"/>
  <c r="M130" i="6" s="1"/>
  <c r="E130" i="6"/>
  <c r="D130" i="6"/>
  <c r="G129" i="6"/>
  <c r="F129" i="6"/>
  <c r="M129" i="6" s="1"/>
  <c r="E129" i="6"/>
  <c r="D129" i="6"/>
  <c r="G140" i="6"/>
  <c r="F140" i="6"/>
  <c r="M140" i="6" s="1"/>
  <c r="E140" i="6"/>
  <c r="D140" i="6"/>
  <c r="G139" i="6"/>
  <c r="F139" i="6"/>
  <c r="M139" i="6" s="1"/>
  <c r="E139" i="6"/>
  <c r="D139" i="6"/>
  <c r="G138" i="6"/>
  <c r="F138" i="6"/>
  <c r="M138" i="6" s="1"/>
  <c r="E138" i="6"/>
  <c r="D138" i="6"/>
  <c r="G137" i="6"/>
  <c r="F137" i="6"/>
  <c r="K137" i="6" s="1"/>
  <c r="E137" i="6"/>
  <c r="D137" i="6"/>
  <c r="G136" i="6"/>
  <c r="F136" i="6"/>
  <c r="M136" i="6" s="1"/>
  <c r="E136" i="6"/>
  <c r="D136" i="6"/>
  <c r="G135" i="6"/>
  <c r="F135" i="6"/>
  <c r="M135" i="6" s="1"/>
  <c r="E135" i="6"/>
  <c r="D135" i="6"/>
  <c r="G146" i="6"/>
  <c r="F146" i="6"/>
  <c r="P146" i="6" s="1"/>
  <c r="E146" i="6"/>
  <c r="D146" i="6"/>
  <c r="G145" i="6"/>
  <c r="F145" i="6"/>
  <c r="K145" i="6" s="1"/>
  <c r="E145" i="6"/>
  <c r="D145" i="6"/>
  <c r="G144" i="6"/>
  <c r="F144" i="6"/>
  <c r="M144" i="6" s="1"/>
  <c r="E144" i="6"/>
  <c r="D144" i="6"/>
  <c r="G143" i="6"/>
  <c r="F143" i="6"/>
  <c r="M143" i="6" s="1"/>
  <c r="E143" i="6"/>
  <c r="D143" i="6"/>
  <c r="G142" i="6"/>
  <c r="F142" i="6"/>
  <c r="M142" i="6" s="1"/>
  <c r="E142" i="6"/>
  <c r="D142" i="6"/>
  <c r="G141" i="6"/>
  <c r="F141" i="6"/>
  <c r="P141" i="6" s="1"/>
  <c r="E141" i="6"/>
  <c r="D141" i="6"/>
  <c r="G152" i="6"/>
  <c r="F152" i="6"/>
  <c r="K152" i="6" s="1"/>
  <c r="E152" i="6"/>
  <c r="D152" i="6"/>
  <c r="G151" i="6"/>
  <c r="F151" i="6"/>
  <c r="K151" i="6" s="1"/>
  <c r="E151" i="6"/>
  <c r="D151" i="6"/>
  <c r="G150" i="6"/>
  <c r="F150" i="6"/>
  <c r="K150" i="6" s="1"/>
  <c r="E150" i="6"/>
  <c r="D150" i="6"/>
  <c r="G149" i="6"/>
  <c r="F149" i="6"/>
  <c r="P149" i="6" s="1"/>
  <c r="E149" i="6"/>
  <c r="D149" i="6"/>
  <c r="G148" i="6"/>
  <c r="F148" i="6"/>
  <c r="M148" i="6" s="1"/>
  <c r="E148" i="6"/>
  <c r="D148" i="6"/>
  <c r="G147" i="6"/>
  <c r="F147" i="6"/>
  <c r="M147" i="6" s="1"/>
  <c r="E147" i="6"/>
  <c r="D147" i="6"/>
  <c r="H11" i="7"/>
  <c r="C54" i="9" l="1"/>
  <c r="C61" i="9"/>
  <c r="M98" i="6"/>
  <c r="D63" i="19"/>
  <c r="J98" i="6"/>
  <c r="E56" i="9"/>
  <c r="P96" i="6"/>
  <c r="E84" i="9"/>
  <c r="E54" i="9"/>
  <c r="K96" i="6"/>
  <c r="E60" i="9"/>
  <c r="C66" i="9"/>
  <c r="P95" i="6"/>
  <c r="M95" i="6"/>
  <c r="C94" i="9"/>
  <c r="K87" i="6"/>
  <c r="E62" i="9"/>
  <c r="M89" i="6"/>
  <c r="J89" i="6"/>
  <c r="I89" i="6" s="1"/>
  <c r="M88" i="6"/>
  <c r="M97" i="6"/>
  <c r="J95" i="6"/>
  <c r="I95" i="6" s="1"/>
  <c r="I94" i="6"/>
  <c r="K94" i="6"/>
  <c r="P94" i="6"/>
  <c r="M94" i="6"/>
  <c r="J87" i="6"/>
  <c r="I87" i="6" s="1"/>
  <c r="D57" i="9"/>
  <c r="F57" i="9" s="1"/>
  <c r="J97" i="6"/>
  <c r="O97" i="6" s="1"/>
  <c r="B97" i="6" s="1"/>
  <c r="I96" i="6"/>
  <c r="J88" i="6"/>
  <c r="K88" i="6"/>
  <c r="C65" i="9"/>
  <c r="D66" i="19"/>
  <c r="E66" i="19" s="1"/>
  <c r="D64" i="19"/>
  <c r="F64" i="19" s="1"/>
  <c r="C82" i="9"/>
  <c r="C70" i="9"/>
  <c r="D78" i="9"/>
  <c r="F78" i="9" s="1"/>
  <c r="D97" i="11"/>
  <c r="E97" i="11" s="1"/>
  <c r="C80" i="9"/>
  <c r="E63" i="9"/>
  <c r="D73" i="9"/>
  <c r="F73" i="9" s="1"/>
  <c r="E85" i="9"/>
  <c r="C83" i="9"/>
  <c r="C71" i="9"/>
  <c r="E94" i="9"/>
  <c r="D75" i="19"/>
  <c r="F75" i="19" s="1"/>
  <c r="D90" i="19"/>
  <c r="F90" i="19" s="1"/>
  <c r="M54" i="6"/>
  <c r="D55" i="9"/>
  <c r="F55" i="9" s="1"/>
  <c r="E55" i="9"/>
  <c r="C58" i="9"/>
  <c r="C68" i="9"/>
  <c r="D72" i="19"/>
  <c r="E72" i="19" s="1"/>
  <c r="C69" i="9"/>
  <c r="E81" i="9"/>
  <c r="D84" i="9"/>
  <c r="F84" i="9" s="1"/>
  <c r="C87" i="9"/>
  <c r="C79" i="9"/>
  <c r="E93" i="9"/>
  <c r="D95" i="19"/>
  <c r="F95" i="19" s="1"/>
  <c r="C91" i="9"/>
  <c r="C103" i="9"/>
  <c r="C95" i="9"/>
  <c r="D73" i="19"/>
  <c r="E73" i="19" s="1"/>
  <c r="E82" i="9"/>
  <c r="E61" i="9"/>
  <c r="C75" i="9"/>
  <c r="C60" i="9"/>
  <c r="C56" i="9"/>
  <c r="D69" i="19"/>
  <c r="F69" i="19" s="1"/>
  <c r="E74" i="9"/>
  <c r="C74" i="9"/>
  <c r="E86" i="9"/>
  <c r="C84" i="9"/>
  <c r="D56" i="11"/>
  <c r="F56" i="11" s="1"/>
  <c r="D59" i="19"/>
  <c r="F59" i="19" s="1"/>
  <c r="E66" i="9"/>
  <c r="C64" i="9"/>
  <c r="E89" i="9"/>
  <c r="C96" i="9"/>
  <c r="E65" i="9"/>
  <c r="D82" i="19"/>
  <c r="E88" i="9"/>
  <c r="E102" i="9"/>
  <c r="D108" i="9"/>
  <c r="D103" i="19"/>
  <c r="C106" i="9"/>
  <c r="C98" i="9"/>
  <c r="C116" i="9"/>
  <c r="C114" i="9"/>
  <c r="E112" i="9"/>
  <c r="E110" i="9"/>
  <c r="E124" i="9"/>
  <c r="D124" i="19"/>
  <c r="C126" i="9"/>
  <c r="C118" i="9"/>
  <c r="D134" i="19"/>
  <c r="C132" i="9"/>
  <c r="D144" i="9"/>
  <c r="C141" i="9"/>
  <c r="D159" i="19"/>
  <c r="D155" i="19"/>
  <c r="D150" i="9"/>
  <c r="E146" i="9"/>
  <c r="E83" i="9"/>
  <c r="C81" i="9"/>
  <c r="C93" i="9"/>
  <c r="E101" i="9"/>
  <c r="C105" i="9"/>
  <c r="C97" i="9"/>
  <c r="C125" i="9"/>
  <c r="C139" i="9"/>
  <c r="C131" i="9"/>
  <c r="D146" i="19"/>
  <c r="C140" i="9"/>
  <c r="C156" i="9"/>
  <c r="C154" i="9"/>
  <c r="C152" i="9"/>
  <c r="C150" i="9"/>
  <c r="C148" i="9"/>
  <c r="C92" i="9"/>
  <c r="E108" i="9"/>
  <c r="E100" i="9"/>
  <c r="D109" i="11"/>
  <c r="J109" i="11" s="1"/>
  <c r="D101" i="19"/>
  <c r="C104" i="9"/>
  <c r="E117" i="9"/>
  <c r="E115" i="9"/>
  <c r="C112" i="9"/>
  <c r="C110" i="9"/>
  <c r="E122" i="9"/>
  <c r="D119" i="9"/>
  <c r="C124" i="9"/>
  <c r="E136" i="9"/>
  <c r="D137" i="9"/>
  <c r="C138" i="9"/>
  <c r="D145" i="19"/>
  <c r="C146" i="9"/>
  <c r="C157" i="9"/>
  <c r="D141" i="19"/>
  <c r="F63" i="19"/>
  <c r="E63" i="19"/>
  <c r="E107" i="9"/>
  <c r="E99" i="9"/>
  <c r="E129" i="9"/>
  <c r="E121" i="9"/>
  <c r="D121" i="19"/>
  <c r="C123" i="9"/>
  <c r="D139" i="19"/>
  <c r="C137" i="9"/>
  <c r="E144" i="9"/>
  <c r="E153" i="9"/>
  <c r="E151" i="9"/>
  <c r="E149" i="9"/>
  <c r="E147" i="9"/>
  <c r="E76" i="9"/>
  <c r="C76" i="9"/>
  <c r="C86" i="9"/>
  <c r="C78" i="9"/>
  <c r="E92" i="9"/>
  <c r="C90" i="9"/>
  <c r="E106" i="9"/>
  <c r="E98" i="9"/>
  <c r="D99" i="19"/>
  <c r="C102" i="9"/>
  <c r="C117" i="9"/>
  <c r="C115" i="9"/>
  <c r="E113" i="9"/>
  <c r="E111" i="9"/>
  <c r="E109" i="9"/>
  <c r="E120" i="9"/>
  <c r="C130" i="9"/>
  <c r="C122" i="9"/>
  <c r="E134" i="9"/>
  <c r="C136" i="9"/>
  <c r="E87" i="9"/>
  <c r="C85" i="9"/>
  <c r="C77" i="9"/>
  <c r="E91" i="9"/>
  <c r="C89" i="9"/>
  <c r="E105" i="9"/>
  <c r="E97" i="9"/>
  <c r="D106" i="19"/>
  <c r="C101" i="9"/>
  <c r="D116" i="19"/>
  <c r="D114" i="19"/>
  <c r="D112" i="19"/>
  <c r="E119" i="9"/>
  <c r="D127" i="19"/>
  <c r="C129" i="9"/>
  <c r="C121" i="9"/>
  <c r="E133" i="9"/>
  <c r="D137" i="19"/>
  <c r="C135" i="9"/>
  <c r="C144" i="9"/>
  <c r="C155" i="9"/>
  <c r="C153" i="9"/>
  <c r="C151" i="9"/>
  <c r="C149" i="9"/>
  <c r="C147" i="9"/>
  <c r="E90" i="9"/>
  <c r="C88" i="9"/>
  <c r="E104" i="9"/>
  <c r="E96" i="9"/>
  <c r="D102" i="9"/>
  <c r="C108" i="9"/>
  <c r="C100" i="9"/>
  <c r="E116" i="9"/>
  <c r="E114" i="9"/>
  <c r="C113" i="9"/>
  <c r="C111" i="9"/>
  <c r="C109" i="9"/>
  <c r="E126" i="9"/>
  <c r="C128" i="9"/>
  <c r="C120" i="9"/>
  <c r="E132" i="9"/>
  <c r="C134" i="9"/>
  <c r="C143" i="9"/>
  <c r="C145" i="9"/>
  <c r="C73" i="9"/>
  <c r="E103" i="9"/>
  <c r="E95" i="9"/>
  <c r="C107" i="9"/>
  <c r="C99" i="9"/>
  <c r="D116" i="9"/>
  <c r="C127" i="9"/>
  <c r="C119" i="9"/>
  <c r="E139" i="9"/>
  <c r="C133" i="9"/>
  <c r="E140" i="9"/>
  <c r="C142" i="9"/>
  <c r="E154" i="9"/>
  <c r="E148" i="9"/>
  <c r="K93" i="6"/>
  <c r="D71" i="11"/>
  <c r="J71" i="11" s="1"/>
  <c r="P89" i="6"/>
  <c r="D79" i="11"/>
  <c r="J79" i="11" s="1"/>
  <c r="D76" i="9"/>
  <c r="J84" i="6"/>
  <c r="D86" i="11"/>
  <c r="J86" i="11" s="1"/>
  <c r="D83" i="9"/>
  <c r="K80" i="6"/>
  <c r="D94" i="11"/>
  <c r="J94" i="11" s="1"/>
  <c r="J60" i="6"/>
  <c r="D110" i="11"/>
  <c r="M64" i="6"/>
  <c r="D102" i="11"/>
  <c r="J102" i="11" s="1"/>
  <c r="H40" i="6"/>
  <c r="D126" i="11"/>
  <c r="J126" i="11" s="1"/>
  <c r="D126" i="19"/>
  <c r="P32" i="6"/>
  <c r="J28" i="6"/>
  <c r="D135" i="9"/>
  <c r="D138" i="11"/>
  <c r="J138" i="11" s="1"/>
  <c r="M22" i="6"/>
  <c r="D144" i="11"/>
  <c r="J144" i="11" s="1"/>
  <c r="D144" i="19"/>
  <c r="K15" i="6"/>
  <c r="D146" i="9"/>
  <c r="D149" i="19"/>
  <c r="D149" i="11"/>
  <c r="J149" i="11" s="1"/>
  <c r="P14" i="6"/>
  <c r="D160" i="11"/>
  <c r="J160" i="11" s="1"/>
  <c r="D160" i="19"/>
  <c r="D58" i="19"/>
  <c r="D65" i="19"/>
  <c r="D105" i="19"/>
  <c r="D77" i="9"/>
  <c r="D93" i="9"/>
  <c r="D62" i="11"/>
  <c r="D85" i="11"/>
  <c r="J85" i="11" s="1"/>
  <c r="D100" i="11"/>
  <c r="I88" i="6"/>
  <c r="P88" i="6"/>
  <c r="D78" i="11"/>
  <c r="J78" i="11" s="1"/>
  <c r="D75" i="9"/>
  <c r="K79" i="6"/>
  <c r="D93" i="11"/>
  <c r="H59" i="6"/>
  <c r="D106" i="9"/>
  <c r="H63" i="6"/>
  <c r="D101" i="11"/>
  <c r="J101" i="11" s="1"/>
  <c r="H53" i="6"/>
  <c r="D115" i="11"/>
  <c r="D112" i="9"/>
  <c r="J51" i="6"/>
  <c r="D113" i="11"/>
  <c r="K39" i="6"/>
  <c r="D125" i="11"/>
  <c r="D125" i="19"/>
  <c r="D122" i="9"/>
  <c r="H27" i="6"/>
  <c r="D137" i="11"/>
  <c r="J137" i="11" s="1"/>
  <c r="H21" i="6"/>
  <c r="D143" i="11"/>
  <c r="J143" i="11" s="1"/>
  <c r="P12" i="6"/>
  <c r="D158" i="11"/>
  <c r="D158" i="19"/>
  <c r="D155" i="9"/>
  <c r="D62" i="19"/>
  <c r="D85" i="19"/>
  <c r="D87" i="19"/>
  <c r="D93" i="19"/>
  <c r="D96" i="19"/>
  <c r="D111" i="19"/>
  <c r="D142" i="19"/>
  <c r="D67" i="9"/>
  <c r="D85" i="9"/>
  <c r="D91" i="9"/>
  <c r="D100" i="9"/>
  <c r="D80" i="11"/>
  <c r="J80" i="11" s="1"/>
  <c r="K115" i="6"/>
  <c r="D54" i="9"/>
  <c r="D57" i="11"/>
  <c r="J57" i="11" s="1"/>
  <c r="K106" i="6"/>
  <c r="D60" i="11"/>
  <c r="M103" i="6"/>
  <c r="D69" i="11"/>
  <c r="J69" i="11" s="1"/>
  <c r="P87" i="6"/>
  <c r="D74" i="9"/>
  <c r="D77" i="11"/>
  <c r="J77" i="11" s="1"/>
  <c r="H82" i="6"/>
  <c r="D84" i="11"/>
  <c r="J84" i="11" s="1"/>
  <c r="D81" i="9"/>
  <c r="K78" i="6"/>
  <c r="D89" i="9"/>
  <c r="D92" i="11"/>
  <c r="J92" i="11" s="1"/>
  <c r="P60" i="6"/>
  <c r="H58" i="6"/>
  <c r="D105" i="9"/>
  <c r="K46" i="6"/>
  <c r="D120" i="11"/>
  <c r="D120" i="19"/>
  <c r="H56" i="6"/>
  <c r="D118" i="11"/>
  <c r="J118" i="11" s="1"/>
  <c r="H34" i="6"/>
  <c r="D132" i="11"/>
  <c r="J132" i="11" s="1"/>
  <c r="D132" i="19"/>
  <c r="H50" i="6"/>
  <c r="D121" i="9"/>
  <c r="D124" i="11"/>
  <c r="J124" i="11" s="1"/>
  <c r="M38" i="6"/>
  <c r="D136" i="11"/>
  <c r="J136" i="11" s="1"/>
  <c r="D136" i="19"/>
  <c r="H10" i="6"/>
  <c r="D156" i="19"/>
  <c r="D156" i="11"/>
  <c r="J156" i="11" s="1"/>
  <c r="J20" i="6"/>
  <c r="D154" i="11"/>
  <c r="J154" i="11" s="1"/>
  <c r="D154" i="19"/>
  <c r="D76" i="19"/>
  <c r="D79" i="19"/>
  <c r="D102" i="19"/>
  <c r="D138" i="19"/>
  <c r="D98" i="9"/>
  <c r="D110" i="9"/>
  <c r="D129" i="9"/>
  <c r="D134" i="9"/>
  <c r="D141" i="9"/>
  <c r="D96" i="11"/>
  <c r="P116" i="6"/>
  <c r="D58" i="11"/>
  <c r="J58" i="11" s="1"/>
  <c r="H107" i="6"/>
  <c r="D61" i="11"/>
  <c r="D58" i="9"/>
  <c r="K114" i="6"/>
  <c r="D53" i="9"/>
  <c r="K105" i="6"/>
  <c r="D59" i="11"/>
  <c r="K102" i="6"/>
  <c r="D65" i="9"/>
  <c r="D68" i="11"/>
  <c r="P98" i="6"/>
  <c r="D76" i="11"/>
  <c r="K81" i="6"/>
  <c r="D80" i="9"/>
  <c r="D83" i="11"/>
  <c r="J83" i="11" s="1"/>
  <c r="K77" i="6"/>
  <c r="D91" i="11"/>
  <c r="J91" i="11" s="1"/>
  <c r="D88" i="9"/>
  <c r="P59" i="6"/>
  <c r="H57" i="6"/>
  <c r="D104" i="9"/>
  <c r="D107" i="11"/>
  <c r="H73" i="6"/>
  <c r="D99" i="11"/>
  <c r="J99" i="11" s="1"/>
  <c r="D96" i="9"/>
  <c r="M33" i="6"/>
  <c r="D131" i="11"/>
  <c r="J131" i="11" s="1"/>
  <c r="D128" i="9"/>
  <c r="D131" i="19"/>
  <c r="M49" i="6"/>
  <c r="D123" i="11"/>
  <c r="D120" i="9"/>
  <c r="H37" i="6"/>
  <c r="D135" i="11"/>
  <c r="J135" i="11" s="1"/>
  <c r="D132" i="9"/>
  <c r="M18" i="6"/>
  <c r="D152" i="19"/>
  <c r="D149" i="9"/>
  <c r="H16" i="6"/>
  <c r="D150" i="11"/>
  <c r="J150" i="11" s="1"/>
  <c r="D147" i="9"/>
  <c r="D108" i="19"/>
  <c r="D117" i="19"/>
  <c r="D143" i="19"/>
  <c r="D62" i="9"/>
  <c r="D153" i="9"/>
  <c r="D156" i="9"/>
  <c r="D70" i="11"/>
  <c r="J70" i="11" s="1"/>
  <c r="D152" i="11"/>
  <c r="J152" i="11" s="1"/>
  <c r="J101" i="6"/>
  <c r="D67" i="11"/>
  <c r="P97" i="6"/>
  <c r="D72" i="9"/>
  <c r="D75" i="11"/>
  <c r="J75" i="11" s="1"/>
  <c r="M76" i="6"/>
  <c r="D87" i="9"/>
  <c r="D90" i="11"/>
  <c r="M92" i="6"/>
  <c r="D82" i="11"/>
  <c r="M65" i="6"/>
  <c r="K68" i="6"/>
  <c r="D106" i="11"/>
  <c r="K72" i="6"/>
  <c r="D98" i="11"/>
  <c r="J44" i="6"/>
  <c r="I44" i="6" s="1"/>
  <c r="D127" i="9"/>
  <c r="D130" i="19"/>
  <c r="D130" i="11"/>
  <c r="J130" i="11" s="1"/>
  <c r="J48" i="6"/>
  <c r="D122" i="11"/>
  <c r="J32" i="6"/>
  <c r="D142" i="11"/>
  <c r="D139" i="9"/>
  <c r="J36" i="6"/>
  <c r="D134" i="11"/>
  <c r="J134" i="11" s="1"/>
  <c r="D131" i="9"/>
  <c r="P26" i="6"/>
  <c r="D148" i="11"/>
  <c r="J148" i="11" s="1"/>
  <c r="D148" i="19"/>
  <c r="D145" i="9"/>
  <c r="D56" i="19"/>
  <c r="D60" i="19"/>
  <c r="D80" i="19"/>
  <c r="D88" i="19"/>
  <c r="D91" i="19"/>
  <c r="D94" i="19"/>
  <c r="D97" i="19"/>
  <c r="D115" i="19"/>
  <c r="D122" i="19"/>
  <c r="D64" i="9"/>
  <c r="D68" i="9"/>
  <c r="D82" i="9"/>
  <c r="D90" i="9"/>
  <c r="D65" i="11"/>
  <c r="D133" i="11"/>
  <c r="J100" i="6"/>
  <c r="D66" i="11"/>
  <c r="D74" i="11"/>
  <c r="D71" i="9"/>
  <c r="H75" i="6"/>
  <c r="D89" i="11"/>
  <c r="H91" i="6"/>
  <c r="D81" i="11"/>
  <c r="H71" i="6"/>
  <c r="I71" i="6" s="1"/>
  <c r="D94" i="9"/>
  <c r="K67" i="6"/>
  <c r="D105" i="11"/>
  <c r="H54" i="6"/>
  <c r="D116" i="11"/>
  <c r="J116" i="11" s="1"/>
  <c r="D113" i="9"/>
  <c r="H52" i="6"/>
  <c r="D114" i="11"/>
  <c r="D111" i="9"/>
  <c r="K62" i="6"/>
  <c r="D112" i="11"/>
  <c r="J112" i="11" s="1"/>
  <c r="J43" i="6"/>
  <c r="D129" i="11"/>
  <c r="D129" i="19"/>
  <c r="J47" i="6"/>
  <c r="D121" i="11"/>
  <c r="J121" i="11" s="1"/>
  <c r="D118" i="9"/>
  <c r="H31" i="6"/>
  <c r="D138" i="9"/>
  <c r="D141" i="11"/>
  <c r="J25" i="6"/>
  <c r="D147" i="11"/>
  <c r="D147" i="19"/>
  <c r="M13" i="6"/>
  <c r="D159" i="11"/>
  <c r="D67" i="19"/>
  <c r="D70" i="19"/>
  <c r="D74" i="19"/>
  <c r="D77" i="19"/>
  <c r="D83" i="19"/>
  <c r="D86" i="19"/>
  <c r="D109" i="19"/>
  <c r="D118" i="19"/>
  <c r="D135" i="19"/>
  <c r="D56" i="9"/>
  <c r="D66" i="9"/>
  <c r="D86" i="9"/>
  <c r="D92" i="9"/>
  <c r="D99" i="9"/>
  <c r="D101" i="9"/>
  <c r="D103" i="9"/>
  <c r="D117" i="9"/>
  <c r="D123" i="9"/>
  <c r="D130" i="9"/>
  <c r="D88" i="11"/>
  <c r="J88" i="11" s="1"/>
  <c r="P110" i="6"/>
  <c r="D64" i="11"/>
  <c r="M45" i="6"/>
  <c r="D119" i="11"/>
  <c r="D119" i="19"/>
  <c r="M42" i="6"/>
  <c r="D128" i="11"/>
  <c r="D125" i="9"/>
  <c r="D128" i="19"/>
  <c r="H30" i="6"/>
  <c r="D140" i="11"/>
  <c r="D140" i="19"/>
  <c r="K24" i="6"/>
  <c r="D143" i="9"/>
  <c r="D146" i="11"/>
  <c r="J11" i="6"/>
  <c r="D157" i="11"/>
  <c r="D157" i="19"/>
  <c r="H9" i="6"/>
  <c r="D155" i="11"/>
  <c r="D152" i="9"/>
  <c r="H19" i="6"/>
  <c r="D153" i="19"/>
  <c r="D153" i="11"/>
  <c r="J153" i="11" s="1"/>
  <c r="D57" i="19"/>
  <c r="D100" i="19"/>
  <c r="D104" i="19"/>
  <c r="D113" i="19"/>
  <c r="D123" i="19"/>
  <c r="D150" i="19"/>
  <c r="D59" i="9"/>
  <c r="D97" i="9"/>
  <c r="D107" i="9"/>
  <c r="D109" i="9"/>
  <c r="D115" i="9"/>
  <c r="D133" i="9"/>
  <c r="D140" i="9"/>
  <c r="D151" i="9"/>
  <c r="D154" i="9"/>
  <c r="D157" i="9"/>
  <c r="D108" i="11"/>
  <c r="D73" i="11"/>
  <c r="D70" i="9"/>
  <c r="K109" i="6"/>
  <c r="D63" i="11"/>
  <c r="D60" i="9"/>
  <c r="D69" i="9"/>
  <c r="D72" i="11"/>
  <c r="J72" i="11" s="1"/>
  <c r="K85" i="6"/>
  <c r="D87" i="11"/>
  <c r="P69" i="6"/>
  <c r="D95" i="11"/>
  <c r="J61" i="6"/>
  <c r="D111" i="11"/>
  <c r="J65" i="6"/>
  <c r="I65" i="6" s="1"/>
  <c r="D103" i="11"/>
  <c r="J55" i="6"/>
  <c r="I55" i="6" s="1"/>
  <c r="D117" i="11"/>
  <c r="D114" i="9"/>
  <c r="H41" i="6"/>
  <c r="D124" i="9"/>
  <c r="D127" i="11"/>
  <c r="J29" i="6"/>
  <c r="D139" i="11"/>
  <c r="D136" i="9"/>
  <c r="H23" i="6"/>
  <c r="D145" i="11"/>
  <c r="D142" i="9"/>
  <c r="P17" i="6"/>
  <c r="D151" i="11"/>
  <c r="J151" i="11" s="1"/>
  <c r="D148" i="9"/>
  <c r="D151" i="19"/>
  <c r="D61" i="19"/>
  <c r="D68" i="19"/>
  <c r="D71" i="19"/>
  <c r="D78" i="19"/>
  <c r="D81" i="19"/>
  <c r="D84" i="19"/>
  <c r="D89" i="19"/>
  <c r="D92" i="19"/>
  <c r="D98" i="19"/>
  <c r="D107" i="19"/>
  <c r="D110" i="19"/>
  <c r="D133" i="19"/>
  <c r="D61" i="9"/>
  <c r="D63" i="9"/>
  <c r="D79" i="9"/>
  <c r="D95" i="9"/>
  <c r="D126" i="9"/>
  <c r="D104" i="11"/>
  <c r="I98" i="6"/>
  <c r="J125" i="11"/>
  <c r="J97" i="11"/>
  <c r="K29" i="6"/>
  <c r="J27" i="6"/>
  <c r="M12" i="6"/>
  <c r="P99" i="6"/>
  <c r="J12" i="6"/>
  <c r="J114" i="6"/>
  <c r="H12" i="6"/>
  <c r="M14" i="6"/>
  <c r="K56" i="6"/>
  <c r="J13" i="6"/>
  <c r="P27" i="6"/>
  <c r="H22" i="6"/>
  <c r="K116" i="6"/>
  <c r="K57" i="6"/>
  <c r="P51" i="6"/>
  <c r="H35" i="6"/>
  <c r="K12" i="6"/>
  <c r="H11" i="6"/>
  <c r="H15" i="6"/>
  <c r="I15" i="6" s="1"/>
  <c r="M114" i="6"/>
  <c r="P35" i="6"/>
  <c r="H33" i="6"/>
  <c r="K13" i="6"/>
  <c r="P33" i="6"/>
  <c r="M93" i="6"/>
  <c r="J54" i="6"/>
  <c r="M35" i="6"/>
  <c r="H42" i="6"/>
  <c r="M17" i="6"/>
  <c r="M84" i="6"/>
  <c r="M71" i="6"/>
  <c r="P56" i="6"/>
  <c r="M39" i="6"/>
  <c r="M10" i="6"/>
  <c r="J17" i="6"/>
  <c r="M26" i="6"/>
  <c r="P81" i="6"/>
  <c r="P71" i="6"/>
  <c r="J81" i="6"/>
  <c r="K71" i="6"/>
  <c r="M67" i="6"/>
  <c r="M56" i="6"/>
  <c r="K33" i="6"/>
  <c r="H20" i="6"/>
  <c r="M15" i="6"/>
  <c r="H76" i="6"/>
  <c r="K37" i="6"/>
  <c r="P16" i="6"/>
  <c r="P66" i="6"/>
  <c r="J59" i="6"/>
  <c r="H39" i="6"/>
  <c r="K18" i="6"/>
  <c r="K17" i="6"/>
  <c r="M16" i="6"/>
  <c r="P15" i="6"/>
  <c r="K14" i="6"/>
  <c r="P63" i="6"/>
  <c r="J63" i="6"/>
  <c r="M62" i="6"/>
  <c r="P41" i="6"/>
  <c r="P37" i="6"/>
  <c r="J37" i="6"/>
  <c r="P25" i="6"/>
  <c r="K16" i="6"/>
  <c r="J14" i="6"/>
  <c r="K101" i="6"/>
  <c r="P74" i="6"/>
  <c r="H60" i="6"/>
  <c r="J62" i="6"/>
  <c r="P39" i="6"/>
  <c r="J33" i="6"/>
  <c r="P36" i="6"/>
  <c r="H32" i="6"/>
  <c r="P24" i="6"/>
  <c r="P9" i="6"/>
  <c r="H18" i="6"/>
  <c r="I18" i="6" s="1"/>
  <c r="H17" i="6"/>
  <c r="J16" i="6"/>
  <c r="H14" i="6"/>
  <c r="P84" i="6"/>
  <c r="M59" i="6"/>
  <c r="P49" i="6"/>
  <c r="J49" i="6"/>
  <c r="I49" i="6" s="1"/>
  <c r="M37" i="6"/>
  <c r="H29" i="6"/>
  <c r="M25" i="6"/>
  <c r="P11" i="6"/>
  <c r="K25" i="6"/>
  <c r="M11" i="6"/>
  <c r="P10" i="6"/>
  <c r="P80" i="6"/>
  <c r="M63" i="6"/>
  <c r="P55" i="6"/>
  <c r="K54" i="6"/>
  <c r="M41" i="6"/>
  <c r="K38" i="6"/>
  <c r="H25" i="6"/>
  <c r="H13" i="6"/>
  <c r="K103" i="6"/>
  <c r="J105" i="6"/>
  <c r="M81" i="6"/>
  <c r="H70" i="6"/>
  <c r="P64" i="6"/>
  <c r="K64" i="6"/>
  <c r="K45" i="6"/>
  <c r="J56" i="6"/>
  <c r="P52" i="6"/>
  <c r="K51" i="6"/>
  <c r="M47" i="6"/>
  <c r="J41" i="6"/>
  <c r="P31" i="6"/>
  <c r="M31" i="6"/>
  <c r="K36" i="6"/>
  <c r="P23" i="6"/>
  <c r="K21" i="6"/>
  <c r="K10" i="6"/>
  <c r="M9" i="6"/>
  <c r="P20" i="6"/>
  <c r="K26" i="6"/>
  <c r="H105" i="6"/>
  <c r="J104" i="6"/>
  <c r="I104" i="6" s="1"/>
  <c r="K84" i="6"/>
  <c r="M52" i="6"/>
  <c r="H51" i="6"/>
  <c r="J40" i="6"/>
  <c r="P30" i="6"/>
  <c r="M29" i="6"/>
  <c r="J31" i="6"/>
  <c r="H36" i="6"/>
  <c r="P22" i="6"/>
  <c r="J22" i="6"/>
  <c r="J10" i="6"/>
  <c r="K9" i="6"/>
  <c r="M20" i="6"/>
  <c r="P19" i="6"/>
  <c r="J26" i="6"/>
  <c r="J106" i="6"/>
  <c r="H28" i="6"/>
  <c r="P104" i="6"/>
  <c r="J103" i="6"/>
  <c r="J85" i="6"/>
  <c r="J58" i="6"/>
  <c r="M46" i="6"/>
  <c r="J52" i="6"/>
  <c r="P47" i="6"/>
  <c r="K43" i="6"/>
  <c r="H48" i="6"/>
  <c r="P29" i="6"/>
  <c r="M28" i="6"/>
  <c r="P21" i="6"/>
  <c r="J21" i="6"/>
  <c r="P13" i="6"/>
  <c r="J9" i="6"/>
  <c r="K20" i="6"/>
  <c r="M19" i="6"/>
  <c r="P18" i="6"/>
  <c r="H26" i="6"/>
  <c r="P103" i="6"/>
  <c r="J99" i="6"/>
  <c r="J66" i="6"/>
  <c r="I66" i="6" s="1"/>
  <c r="J46" i="6"/>
  <c r="K41" i="6"/>
  <c r="P28" i="6"/>
  <c r="K19" i="6"/>
  <c r="K40" i="6"/>
  <c r="M21" i="6"/>
  <c r="J19" i="6"/>
  <c r="M105" i="6"/>
  <c r="M104" i="6"/>
  <c r="P43" i="6"/>
  <c r="M40" i="6"/>
  <c r="K47" i="6"/>
  <c r="H43" i="6"/>
  <c r="K23" i="6"/>
  <c r="K107" i="6"/>
  <c r="M75" i="6"/>
  <c r="M70" i="6"/>
  <c r="H69" i="6"/>
  <c r="P72" i="6"/>
  <c r="K60" i="6"/>
  <c r="J68" i="6"/>
  <c r="H46" i="6"/>
  <c r="J45" i="6"/>
  <c r="M55" i="6"/>
  <c r="H62" i="6"/>
  <c r="P44" i="6"/>
  <c r="P48" i="6"/>
  <c r="H47" i="6"/>
  <c r="M32" i="6"/>
  <c r="O32" i="6" s="1"/>
  <c r="B32" i="6" s="1"/>
  <c r="K30" i="6"/>
  <c r="J30" i="6"/>
  <c r="H24" i="6"/>
  <c r="M137" i="6"/>
  <c r="J107" i="6"/>
  <c r="M85" i="6"/>
  <c r="J83" i="6"/>
  <c r="M69" i="6"/>
  <c r="H79" i="6"/>
  <c r="P58" i="6"/>
  <c r="M60" i="6"/>
  <c r="K58" i="6"/>
  <c r="H45" i="6"/>
  <c r="K55" i="6"/>
  <c r="P53" i="6"/>
  <c r="M50" i="6"/>
  <c r="J42" i="6"/>
  <c r="M79" i="6"/>
  <c r="P68" i="6"/>
  <c r="J64" i="6"/>
  <c r="I64" i="6" s="1"/>
  <c r="M53" i="6"/>
  <c r="P42" i="6"/>
  <c r="M48" i="6"/>
  <c r="K50" i="6"/>
  <c r="K28" i="6"/>
  <c r="K53" i="6"/>
  <c r="M34" i="6"/>
  <c r="M150" i="6"/>
  <c r="P105" i="6"/>
  <c r="H106" i="6"/>
  <c r="P85" i="6"/>
  <c r="K75" i="6"/>
  <c r="H85" i="6"/>
  <c r="P70" i="6"/>
  <c r="K69" i="6"/>
  <c r="P65" i="6"/>
  <c r="M66" i="6"/>
  <c r="K74" i="6"/>
  <c r="J74" i="6"/>
  <c r="I74" i="6" s="1"/>
  <c r="P46" i="6"/>
  <c r="J53" i="6"/>
  <c r="K52" i="6"/>
  <c r="M51" i="6"/>
  <c r="P62" i="6"/>
  <c r="P40" i="6"/>
  <c r="M44" i="6"/>
  <c r="K34" i="6"/>
  <c r="K48" i="6"/>
  <c r="J50" i="6"/>
  <c r="M27" i="6"/>
  <c r="J38" i="6"/>
  <c r="J23" i="6"/>
  <c r="M107" i="6"/>
  <c r="P45" i="6"/>
  <c r="P107" i="6"/>
  <c r="J72" i="6"/>
  <c r="M106" i="6"/>
  <c r="P93" i="6"/>
  <c r="K100" i="6"/>
  <c r="P82" i="6"/>
  <c r="K83" i="6"/>
  <c r="H81" i="6"/>
  <c r="P79" i="6"/>
  <c r="J69" i="6"/>
  <c r="P61" i="6"/>
  <c r="H61" i="6"/>
  <c r="P34" i="6"/>
  <c r="P50" i="6"/>
  <c r="K44" i="6"/>
  <c r="J34" i="6"/>
  <c r="M36" i="6"/>
  <c r="M24" i="6"/>
  <c r="M23" i="6"/>
  <c r="J24" i="6"/>
  <c r="I97" i="6"/>
  <c r="M30" i="6"/>
  <c r="K31" i="6"/>
  <c r="H38" i="6"/>
  <c r="K27" i="6"/>
  <c r="K42" i="6"/>
  <c r="J35" i="6"/>
  <c r="J39" i="6"/>
  <c r="O95" i="6"/>
  <c r="B95" i="6" s="1"/>
  <c r="O96" i="6"/>
  <c r="B96" i="6" s="1"/>
  <c r="J116" i="6"/>
  <c r="P106" i="6"/>
  <c r="K110" i="6"/>
  <c r="M102" i="6"/>
  <c r="J93" i="6"/>
  <c r="I93" i="6" s="1"/>
  <c r="H102" i="6"/>
  <c r="P83" i="6"/>
  <c r="K92" i="6"/>
  <c r="J82" i="6"/>
  <c r="M80" i="6"/>
  <c r="J70" i="6"/>
  <c r="H78" i="6"/>
  <c r="K65" i="6"/>
  <c r="J57" i="6"/>
  <c r="J73" i="6"/>
  <c r="I73" i="6" s="1"/>
  <c r="M151" i="6"/>
  <c r="J115" i="6"/>
  <c r="H110" i="6"/>
  <c r="M101" i="6"/>
  <c r="H101" i="6"/>
  <c r="K91" i="6"/>
  <c r="H92" i="6"/>
  <c r="P57" i="6"/>
  <c r="P73" i="6"/>
  <c r="H116" i="6"/>
  <c r="M110" i="6"/>
  <c r="H109" i="6"/>
  <c r="P102" i="6"/>
  <c r="M100" i="6"/>
  <c r="H100" i="6"/>
  <c r="J76" i="6"/>
  <c r="J92" i="6"/>
  <c r="M78" i="6"/>
  <c r="J78" i="6"/>
  <c r="J67" i="6"/>
  <c r="H115" i="6"/>
  <c r="M109" i="6"/>
  <c r="J110" i="6"/>
  <c r="H108" i="6"/>
  <c r="P101" i="6"/>
  <c r="J102" i="6"/>
  <c r="P76" i="6"/>
  <c r="P92" i="6"/>
  <c r="J75" i="6"/>
  <c r="J91" i="6"/>
  <c r="P78" i="6"/>
  <c r="P67" i="6"/>
  <c r="K73" i="6"/>
  <c r="P114" i="6"/>
  <c r="P115" i="6"/>
  <c r="M108" i="6"/>
  <c r="J109" i="6"/>
  <c r="P100" i="6"/>
  <c r="K104" i="6"/>
  <c r="P75" i="6"/>
  <c r="P91" i="6"/>
  <c r="K76" i="6"/>
  <c r="J86" i="6"/>
  <c r="J90" i="6"/>
  <c r="P77" i="6"/>
  <c r="M61" i="6"/>
  <c r="K61" i="6"/>
  <c r="J108" i="6"/>
  <c r="P86" i="6"/>
  <c r="P90" i="6"/>
  <c r="M115" i="6"/>
  <c r="P108" i="6"/>
  <c r="O98" i="6"/>
  <c r="B98" i="6" s="1"/>
  <c r="M57" i="6"/>
  <c r="M73" i="6"/>
  <c r="M68" i="6"/>
  <c r="M72" i="6"/>
  <c r="H68" i="6"/>
  <c r="H72" i="6"/>
  <c r="K59" i="6"/>
  <c r="K63" i="6"/>
  <c r="M58" i="6"/>
  <c r="M74" i="6"/>
  <c r="M77" i="6"/>
  <c r="H80" i="6"/>
  <c r="J80" i="6"/>
  <c r="J79" i="6"/>
  <c r="H77" i="6"/>
  <c r="I84" i="6"/>
  <c r="J77" i="6"/>
  <c r="M82" i="6"/>
  <c r="H86" i="6"/>
  <c r="H90" i="6"/>
  <c r="M91" i="6"/>
  <c r="K82" i="6"/>
  <c r="H83" i="6"/>
  <c r="M86" i="6"/>
  <c r="M90" i="6"/>
  <c r="M99" i="6"/>
  <c r="H103" i="6"/>
  <c r="H99" i="6"/>
  <c r="H114" i="6"/>
  <c r="J124" i="6"/>
  <c r="M131" i="6"/>
  <c r="K112" i="6"/>
  <c r="J123" i="6"/>
  <c r="J126" i="6"/>
  <c r="P117" i="6"/>
  <c r="P120" i="6"/>
  <c r="J120" i="6"/>
  <c r="J149" i="6"/>
  <c r="J119" i="6"/>
  <c r="J122" i="6"/>
  <c r="I122" i="6" s="1"/>
  <c r="M133" i="6"/>
  <c r="M152" i="6"/>
  <c r="K149" i="6"/>
  <c r="K122" i="6"/>
  <c r="P122" i="6"/>
  <c r="J112" i="6"/>
  <c r="I112" i="6" s="1"/>
  <c r="K124" i="6"/>
  <c r="M117" i="6"/>
  <c r="K117" i="6"/>
  <c r="H117" i="6"/>
  <c r="I117" i="6" s="1"/>
  <c r="H128" i="6"/>
  <c r="M128" i="6"/>
  <c r="J118" i="6"/>
  <c r="M111" i="6"/>
  <c r="K111" i="6"/>
  <c r="J111" i="6"/>
  <c r="H111" i="6"/>
  <c r="M127" i="6"/>
  <c r="K127" i="6"/>
  <c r="H127" i="6"/>
  <c r="H134" i="6"/>
  <c r="M134" i="6"/>
  <c r="P134" i="6"/>
  <c r="H126" i="6"/>
  <c r="M126" i="6"/>
  <c r="J128" i="6"/>
  <c r="P111" i="6"/>
  <c r="H118" i="6"/>
  <c r="M118" i="6"/>
  <c r="J134" i="6"/>
  <c r="P118" i="6"/>
  <c r="M125" i="6"/>
  <c r="K125" i="6"/>
  <c r="H125" i="6"/>
  <c r="J127" i="6"/>
  <c r="K128" i="6"/>
  <c r="M121" i="6"/>
  <c r="K121" i="6"/>
  <c r="J121" i="6"/>
  <c r="H121" i="6"/>
  <c r="H124" i="6"/>
  <c r="M124" i="6"/>
  <c r="M113" i="6"/>
  <c r="J113" i="6"/>
  <c r="K113" i="6"/>
  <c r="H113" i="6"/>
  <c r="P128" i="6"/>
  <c r="H120" i="6"/>
  <c r="M120" i="6"/>
  <c r="M123" i="6"/>
  <c r="K123" i="6"/>
  <c r="H123" i="6"/>
  <c r="J125" i="6"/>
  <c r="K126" i="6"/>
  <c r="M119" i="6"/>
  <c r="K119" i="6"/>
  <c r="H119" i="6"/>
  <c r="P121" i="6"/>
  <c r="M122" i="6"/>
  <c r="M112" i="6"/>
  <c r="P112" i="6"/>
  <c r="H133" i="6"/>
  <c r="P133" i="6"/>
  <c r="J133" i="6"/>
  <c r="P132" i="6"/>
  <c r="H132" i="6"/>
  <c r="J132" i="6"/>
  <c r="K132" i="6"/>
  <c r="H131" i="6"/>
  <c r="P131" i="6"/>
  <c r="J131" i="6"/>
  <c r="P130" i="6"/>
  <c r="H130" i="6"/>
  <c r="J130" i="6"/>
  <c r="K130" i="6"/>
  <c r="P129" i="6"/>
  <c r="H129" i="6"/>
  <c r="J129" i="6"/>
  <c r="K129" i="6"/>
  <c r="P140" i="6"/>
  <c r="H140" i="6"/>
  <c r="J140" i="6"/>
  <c r="K140" i="6"/>
  <c r="H139" i="6"/>
  <c r="P139" i="6"/>
  <c r="J139" i="6"/>
  <c r="K139" i="6"/>
  <c r="P138" i="6"/>
  <c r="H138" i="6"/>
  <c r="J138" i="6"/>
  <c r="K138" i="6"/>
  <c r="H137" i="6"/>
  <c r="J137" i="6"/>
  <c r="P137" i="6"/>
  <c r="P136" i="6"/>
  <c r="H136" i="6"/>
  <c r="J136" i="6"/>
  <c r="K136" i="6"/>
  <c r="P135" i="6"/>
  <c r="H135" i="6"/>
  <c r="J135" i="6"/>
  <c r="K135" i="6"/>
  <c r="H146" i="6"/>
  <c r="J146" i="6"/>
  <c r="K146" i="6"/>
  <c r="M146" i="6"/>
  <c r="H145" i="6"/>
  <c r="J145" i="6"/>
  <c r="M145" i="6"/>
  <c r="P145" i="6"/>
  <c r="H144" i="6"/>
  <c r="P144" i="6"/>
  <c r="J144" i="6"/>
  <c r="K144" i="6"/>
  <c r="H143" i="6"/>
  <c r="P143" i="6"/>
  <c r="J143" i="6"/>
  <c r="K143" i="6"/>
  <c r="H142" i="6"/>
  <c r="P142" i="6"/>
  <c r="J142" i="6"/>
  <c r="K142" i="6"/>
  <c r="H141" i="6"/>
  <c r="J141" i="6"/>
  <c r="K141" i="6"/>
  <c r="M141" i="6"/>
  <c r="H152" i="6"/>
  <c r="J152" i="6"/>
  <c r="P152" i="6"/>
  <c r="H151" i="6"/>
  <c r="J151" i="6"/>
  <c r="P151" i="6"/>
  <c r="H150" i="6"/>
  <c r="J150" i="6"/>
  <c r="P150" i="6"/>
  <c r="H149" i="6"/>
  <c r="M149" i="6"/>
  <c r="H148" i="6"/>
  <c r="P148" i="6"/>
  <c r="J148" i="6"/>
  <c r="K148" i="6"/>
  <c r="H147" i="6"/>
  <c r="P147" i="6"/>
  <c r="J147" i="6"/>
  <c r="K147" i="6"/>
  <c r="K4" i="9"/>
  <c r="K59" i="9" s="1"/>
  <c r="O87" i="6" l="1"/>
  <c r="B87" i="6" s="1"/>
  <c r="O116" i="6"/>
  <c r="B116" i="6" s="1"/>
  <c r="O89" i="6"/>
  <c r="B89" i="6" s="1"/>
  <c r="O67" i="6"/>
  <c r="B67" i="6" s="1"/>
  <c r="J56" i="11"/>
  <c r="H57" i="9"/>
  <c r="O88" i="6"/>
  <c r="B88" i="6" s="1"/>
  <c r="I13" i="6"/>
  <c r="O94" i="6"/>
  <c r="B94" i="6" s="1"/>
  <c r="E64" i="19"/>
  <c r="I51" i="6"/>
  <c r="G57" i="9"/>
  <c r="E69" i="19"/>
  <c r="I16" i="6"/>
  <c r="F66" i="19"/>
  <c r="G73" i="9"/>
  <c r="E56" i="11"/>
  <c r="I59" i="6"/>
  <c r="I58" i="6"/>
  <c r="I63" i="6"/>
  <c r="F97" i="11"/>
  <c r="H78" i="9"/>
  <c r="I34" i="6"/>
  <c r="G78" i="9"/>
  <c r="H73" i="9"/>
  <c r="I43" i="6"/>
  <c r="I21" i="6"/>
  <c r="O11" i="6"/>
  <c r="B11" i="6" s="1"/>
  <c r="H55" i="9"/>
  <c r="E75" i="19"/>
  <c r="E59" i="19"/>
  <c r="I40" i="6"/>
  <c r="E95" i="19"/>
  <c r="I32" i="6"/>
  <c r="E90" i="19"/>
  <c r="H84" i="9"/>
  <c r="F72" i="19"/>
  <c r="F73" i="19"/>
  <c r="G84" i="9"/>
  <c r="G55" i="9"/>
  <c r="O18" i="6"/>
  <c r="B18" i="6" s="1"/>
  <c r="I28" i="6"/>
  <c r="I60" i="6"/>
  <c r="I20" i="6"/>
  <c r="O15" i="6"/>
  <c r="B15" i="6" s="1"/>
  <c r="I82" i="6"/>
  <c r="F61" i="9"/>
  <c r="H61" i="9"/>
  <c r="G61" i="9"/>
  <c r="F81" i="19"/>
  <c r="E81" i="19"/>
  <c r="F124" i="9"/>
  <c r="H124" i="9"/>
  <c r="G124" i="9"/>
  <c r="J63" i="11"/>
  <c r="F63" i="11"/>
  <c r="E63" i="11"/>
  <c r="F140" i="9"/>
  <c r="H140" i="9"/>
  <c r="G140" i="9"/>
  <c r="F123" i="19"/>
  <c r="E123" i="19"/>
  <c r="F152" i="9"/>
  <c r="H152" i="9"/>
  <c r="G152" i="9"/>
  <c r="F119" i="19"/>
  <c r="E119" i="19"/>
  <c r="F117" i="9"/>
  <c r="H117" i="9"/>
  <c r="G117" i="9"/>
  <c r="F135" i="19"/>
  <c r="E135" i="19"/>
  <c r="F67" i="19"/>
  <c r="E67" i="19"/>
  <c r="F74" i="11"/>
  <c r="E74" i="11"/>
  <c r="F64" i="9"/>
  <c r="H64" i="9"/>
  <c r="G64" i="9"/>
  <c r="F60" i="19"/>
  <c r="E60" i="19"/>
  <c r="F127" i="9"/>
  <c r="H127" i="9"/>
  <c r="G127" i="9"/>
  <c r="F108" i="19"/>
  <c r="E108" i="19"/>
  <c r="F135" i="11"/>
  <c r="E135" i="11"/>
  <c r="F88" i="9"/>
  <c r="H88" i="9"/>
  <c r="G88" i="9"/>
  <c r="F68" i="11"/>
  <c r="E68" i="11"/>
  <c r="J61" i="11"/>
  <c r="F61" i="11"/>
  <c r="E61" i="11"/>
  <c r="F110" i="9"/>
  <c r="H110" i="9"/>
  <c r="G110" i="9"/>
  <c r="F121" i="9"/>
  <c r="H121" i="9"/>
  <c r="G121" i="9"/>
  <c r="F120" i="11"/>
  <c r="E120" i="11"/>
  <c r="F81" i="9"/>
  <c r="H81" i="9"/>
  <c r="G81" i="9"/>
  <c r="F60" i="11"/>
  <c r="E60" i="11"/>
  <c r="F85" i="9"/>
  <c r="H85" i="9"/>
  <c r="G85" i="9"/>
  <c r="F62" i="19"/>
  <c r="E62" i="19"/>
  <c r="J115" i="11"/>
  <c r="F115" i="11"/>
  <c r="E115" i="11"/>
  <c r="F75" i="9"/>
  <c r="H75" i="9"/>
  <c r="G75" i="9"/>
  <c r="F77" i="9"/>
  <c r="H77" i="9"/>
  <c r="G77" i="9"/>
  <c r="F149" i="19"/>
  <c r="E149" i="19"/>
  <c r="F106" i="19"/>
  <c r="E106" i="19"/>
  <c r="F108" i="9"/>
  <c r="H108" i="9"/>
  <c r="G108" i="9"/>
  <c r="F133" i="19"/>
  <c r="E133" i="19"/>
  <c r="F78" i="19"/>
  <c r="E78" i="19"/>
  <c r="F142" i="9"/>
  <c r="H142" i="9"/>
  <c r="G142" i="9"/>
  <c r="J95" i="11"/>
  <c r="F95" i="11"/>
  <c r="E95" i="11"/>
  <c r="F133" i="9"/>
  <c r="H133" i="9"/>
  <c r="G133" i="9"/>
  <c r="F113" i="19"/>
  <c r="E113" i="19"/>
  <c r="J155" i="11"/>
  <c r="F155" i="11"/>
  <c r="E155" i="11"/>
  <c r="F140" i="19"/>
  <c r="E140" i="19"/>
  <c r="F119" i="11"/>
  <c r="E119" i="11"/>
  <c r="F103" i="9"/>
  <c r="H103" i="9"/>
  <c r="G103" i="9"/>
  <c r="F118" i="19"/>
  <c r="E118" i="19"/>
  <c r="J159" i="11"/>
  <c r="F159" i="11"/>
  <c r="E159" i="11"/>
  <c r="F118" i="9"/>
  <c r="H118" i="9"/>
  <c r="G118" i="9"/>
  <c r="F111" i="9"/>
  <c r="H111" i="9"/>
  <c r="G111" i="9"/>
  <c r="F94" i="9"/>
  <c r="H94" i="9"/>
  <c r="G94" i="9"/>
  <c r="F66" i="11"/>
  <c r="E66" i="11"/>
  <c r="F122" i="19"/>
  <c r="E122" i="19"/>
  <c r="F56" i="19"/>
  <c r="E56" i="19"/>
  <c r="F139" i="9"/>
  <c r="H139" i="9"/>
  <c r="G139" i="9"/>
  <c r="F90" i="11"/>
  <c r="E90" i="11"/>
  <c r="F152" i="11"/>
  <c r="E152" i="11"/>
  <c r="F147" i="9"/>
  <c r="H147" i="9"/>
  <c r="G147" i="9"/>
  <c r="F96" i="9"/>
  <c r="H96" i="9"/>
  <c r="G96" i="9"/>
  <c r="F91" i="11"/>
  <c r="E91" i="11"/>
  <c r="F65" i="9"/>
  <c r="H65" i="9"/>
  <c r="G65" i="9"/>
  <c r="F98" i="9"/>
  <c r="H98" i="9"/>
  <c r="G98" i="9"/>
  <c r="F156" i="11"/>
  <c r="E156" i="11"/>
  <c r="F84" i="11"/>
  <c r="E84" i="11"/>
  <c r="F67" i="9"/>
  <c r="H67" i="9"/>
  <c r="G67" i="9"/>
  <c r="F155" i="9"/>
  <c r="H155" i="9"/>
  <c r="G155" i="9"/>
  <c r="F122" i="9"/>
  <c r="H122" i="9"/>
  <c r="G122" i="9"/>
  <c r="F78" i="11"/>
  <c r="E78" i="11"/>
  <c r="F105" i="19"/>
  <c r="E105" i="19"/>
  <c r="F146" i="9"/>
  <c r="H146" i="9"/>
  <c r="G146" i="9"/>
  <c r="F94" i="11"/>
  <c r="E94" i="11"/>
  <c r="F71" i="11"/>
  <c r="E71" i="11"/>
  <c r="F116" i="9"/>
  <c r="H116" i="9"/>
  <c r="G116" i="9"/>
  <c r="F127" i="19"/>
  <c r="E127" i="19"/>
  <c r="F99" i="19"/>
  <c r="E99" i="19"/>
  <c r="F144" i="9"/>
  <c r="H144" i="9"/>
  <c r="G144" i="9"/>
  <c r="F110" i="19"/>
  <c r="E110" i="19"/>
  <c r="F71" i="19"/>
  <c r="E71" i="19"/>
  <c r="J145" i="11"/>
  <c r="F145" i="11"/>
  <c r="E145" i="11"/>
  <c r="F114" i="9"/>
  <c r="H114" i="9"/>
  <c r="G114" i="9"/>
  <c r="F70" i="9"/>
  <c r="H70" i="9"/>
  <c r="G70" i="9"/>
  <c r="F115" i="9"/>
  <c r="H115" i="9"/>
  <c r="G115" i="9"/>
  <c r="F104" i="19"/>
  <c r="E104" i="19"/>
  <c r="F140" i="11"/>
  <c r="E140" i="11"/>
  <c r="F101" i="9"/>
  <c r="H101" i="9"/>
  <c r="G101" i="9"/>
  <c r="F109" i="19"/>
  <c r="E109" i="19"/>
  <c r="F121" i="11"/>
  <c r="E121" i="11"/>
  <c r="J114" i="11"/>
  <c r="F114" i="11"/>
  <c r="E114" i="11"/>
  <c r="F115" i="19"/>
  <c r="E115" i="19"/>
  <c r="F145" i="9"/>
  <c r="H145" i="9"/>
  <c r="G145" i="9"/>
  <c r="F142" i="11"/>
  <c r="E142" i="11"/>
  <c r="F98" i="11"/>
  <c r="E98" i="11"/>
  <c r="F87" i="9"/>
  <c r="H87" i="9"/>
  <c r="G87" i="9"/>
  <c r="F70" i="11"/>
  <c r="E70" i="11"/>
  <c r="F150" i="11"/>
  <c r="E150" i="11"/>
  <c r="F120" i="9"/>
  <c r="H120" i="9"/>
  <c r="G120" i="9"/>
  <c r="F99" i="11"/>
  <c r="E99" i="11"/>
  <c r="F58" i="11"/>
  <c r="E58" i="11"/>
  <c r="F138" i="19"/>
  <c r="E138" i="19"/>
  <c r="F156" i="19"/>
  <c r="E156" i="19"/>
  <c r="F132" i="19"/>
  <c r="E132" i="19"/>
  <c r="F105" i="9"/>
  <c r="H105" i="9"/>
  <c r="G105" i="9"/>
  <c r="F57" i="11"/>
  <c r="E57" i="11"/>
  <c r="F142" i="19"/>
  <c r="E142" i="19"/>
  <c r="F158" i="19"/>
  <c r="E158" i="19"/>
  <c r="F125" i="19"/>
  <c r="E125" i="19"/>
  <c r="F101" i="11"/>
  <c r="E101" i="11"/>
  <c r="F65" i="19"/>
  <c r="E65" i="19"/>
  <c r="F126" i="19"/>
  <c r="E126" i="19"/>
  <c r="F141" i="19"/>
  <c r="E141" i="19"/>
  <c r="F119" i="9"/>
  <c r="H119" i="9"/>
  <c r="G119" i="9"/>
  <c r="F101" i="19"/>
  <c r="E101" i="19"/>
  <c r="F146" i="19"/>
  <c r="E146" i="19"/>
  <c r="F104" i="11"/>
  <c r="E104" i="11"/>
  <c r="F107" i="19"/>
  <c r="E107" i="19"/>
  <c r="F68" i="19"/>
  <c r="E68" i="19"/>
  <c r="F117" i="11"/>
  <c r="E117" i="11"/>
  <c r="F87" i="11"/>
  <c r="E87" i="11"/>
  <c r="J73" i="11"/>
  <c r="F73" i="11"/>
  <c r="E73" i="11"/>
  <c r="F109" i="9"/>
  <c r="H109" i="9"/>
  <c r="G109" i="9"/>
  <c r="F100" i="19"/>
  <c r="E100" i="19"/>
  <c r="F157" i="19"/>
  <c r="E157" i="19"/>
  <c r="J64" i="11"/>
  <c r="F64" i="11"/>
  <c r="E64" i="11"/>
  <c r="F99" i="9"/>
  <c r="H99" i="9"/>
  <c r="G99" i="9"/>
  <c r="F86" i="19"/>
  <c r="E86" i="19"/>
  <c r="F147" i="19"/>
  <c r="E147" i="19"/>
  <c r="F81" i="11"/>
  <c r="E81" i="11"/>
  <c r="F133" i="11"/>
  <c r="E133" i="11"/>
  <c r="F97" i="19"/>
  <c r="E97" i="19"/>
  <c r="F148" i="19"/>
  <c r="E148" i="19"/>
  <c r="F156" i="9"/>
  <c r="H156" i="9"/>
  <c r="G156" i="9"/>
  <c r="F123" i="11"/>
  <c r="E123" i="11"/>
  <c r="F83" i="11"/>
  <c r="E83" i="11"/>
  <c r="F59" i="11"/>
  <c r="E59" i="11"/>
  <c r="F102" i="19"/>
  <c r="E102" i="19"/>
  <c r="F132" i="11"/>
  <c r="E132" i="11"/>
  <c r="F77" i="11"/>
  <c r="E77" i="11"/>
  <c r="F54" i="9"/>
  <c r="H54" i="9"/>
  <c r="G54" i="9"/>
  <c r="F111" i="19"/>
  <c r="E111" i="19"/>
  <c r="J158" i="11"/>
  <c r="F158" i="11"/>
  <c r="E158" i="11"/>
  <c r="F125" i="11"/>
  <c r="E125" i="11"/>
  <c r="F58" i="19"/>
  <c r="E58" i="19"/>
  <c r="F144" i="19"/>
  <c r="E144" i="19"/>
  <c r="F126" i="11"/>
  <c r="E126" i="11"/>
  <c r="F83" i="9"/>
  <c r="H83" i="9"/>
  <c r="G83" i="9"/>
  <c r="F139" i="19"/>
  <c r="E139" i="19"/>
  <c r="F109" i="11"/>
  <c r="E109" i="11"/>
  <c r="F134" i="19"/>
  <c r="E134" i="19"/>
  <c r="F82" i="19"/>
  <c r="E82" i="19"/>
  <c r="F126" i="9"/>
  <c r="H126" i="9"/>
  <c r="G126" i="9"/>
  <c r="F98" i="19"/>
  <c r="E98" i="19"/>
  <c r="F61" i="19"/>
  <c r="E61" i="19"/>
  <c r="F136" i="9"/>
  <c r="H136" i="9"/>
  <c r="G136" i="9"/>
  <c r="J108" i="11"/>
  <c r="F108" i="11"/>
  <c r="E108" i="11"/>
  <c r="F107" i="9"/>
  <c r="H107" i="9"/>
  <c r="G107" i="9"/>
  <c r="F57" i="19"/>
  <c r="E57" i="19"/>
  <c r="J157" i="11"/>
  <c r="F157" i="11"/>
  <c r="E157" i="11"/>
  <c r="F128" i="19"/>
  <c r="E128" i="19"/>
  <c r="F92" i="9"/>
  <c r="H92" i="9"/>
  <c r="G92" i="9"/>
  <c r="F83" i="19"/>
  <c r="E83" i="19"/>
  <c r="F147" i="11"/>
  <c r="E147" i="11"/>
  <c r="F129" i="19"/>
  <c r="E129" i="19"/>
  <c r="F113" i="9"/>
  <c r="H113" i="9"/>
  <c r="G113" i="9"/>
  <c r="J65" i="11"/>
  <c r="F65" i="11"/>
  <c r="E65" i="11"/>
  <c r="F94" i="19"/>
  <c r="E94" i="19"/>
  <c r="F148" i="11"/>
  <c r="E148" i="11"/>
  <c r="F122" i="11"/>
  <c r="E122" i="11"/>
  <c r="F106" i="11"/>
  <c r="E106" i="11"/>
  <c r="F75" i="11"/>
  <c r="E75" i="11"/>
  <c r="F153" i="9"/>
  <c r="H153" i="9"/>
  <c r="G153" i="9"/>
  <c r="F149" i="9"/>
  <c r="H149" i="9"/>
  <c r="G149" i="9"/>
  <c r="F107" i="11"/>
  <c r="E107" i="11"/>
  <c r="F80" i="9"/>
  <c r="H80" i="9"/>
  <c r="G80" i="9"/>
  <c r="F96" i="11"/>
  <c r="E96" i="11"/>
  <c r="F79" i="19"/>
  <c r="E79" i="19"/>
  <c r="F136" i="19"/>
  <c r="E136" i="19"/>
  <c r="F74" i="9"/>
  <c r="H74" i="9"/>
  <c r="G74" i="9"/>
  <c r="F96" i="19"/>
  <c r="E96" i="19"/>
  <c r="F106" i="9"/>
  <c r="H106" i="9"/>
  <c r="G106" i="9"/>
  <c r="F100" i="11"/>
  <c r="E100" i="11"/>
  <c r="F160" i="19"/>
  <c r="E160" i="19"/>
  <c r="F144" i="11"/>
  <c r="E144" i="11"/>
  <c r="F86" i="11"/>
  <c r="E86" i="11"/>
  <c r="F102" i="9"/>
  <c r="H102" i="9"/>
  <c r="G102" i="9"/>
  <c r="F112" i="19"/>
  <c r="E112" i="19"/>
  <c r="F95" i="9"/>
  <c r="H95" i="9"/>
  <c r="G95" i="9"/>
  <c r="F92" i="19"/>
  <c r="E92" i="19"/>
  <c r="F151" i="19"/>
  <c r="E151" i="19"/>
  <c r="F139" i="11"/>
  <c r="E139" i="11"/>
  <c r="J103" i="11"/>
  <c r="F103" i="11"/>
  <c r="E103" i="11"/>
  <c r="F72" i="11"/>
  <c r="E72" i="11"/>
  <c r="F157" i="9"/>
  <c r="H157" i="9"/>
  <c r="G157" i="9"/>
  <c r="F97" i="9"/>
  <c r="H97" i="9"/>
  <c r="G97" i="9"/>
  <c r="F153" i="11"/>
  <c r="E153" i="11"/>
  <c r="F125" i="9"/>
  <c r="H125" i="9"/>
  <c r="G125" i="9"/>
  <c r="F88" i="11"/>
  <c r="E88" i="11"/>
  <c r="F86" i="9"/>
  <c r="H86" i="9"/>
  <c r="G86" i="9"/>
  <c r="F77" i="19"/>
  <c r="E77" i="19"/>
  <c r="F129" i="11"/>
  <c r="E129" i="11"/>
  <c r="F116" i="11"/>
  <c r="E116" i="11"/>
  <c r="J89" i="11"/>
  <c r="F89" i="11"/>
  <c r="E89" i="11"/>
  <c r="F90" i="9"/>
  <c r="H90" i="9"/>
  <c r="G90" i="9"/>
  <c r="F91" i="19"/>
  <c r="E91" i="19"/>
  <c r="F72" i="9"/>
  <c r="H72" i="9"/>
  <c r="G72" i="9"/>
  <c r="F62" i="9"/>
  <c r="H62" i="9"/>
  <c r="G62" i="9"/>
  <c r="F152" i="19"/>
  <c r="E152" i="19"/>
  <c r="F131" i="19"/>
  <c r="E131" i="19"/>
  <c r="F104" i="9"/>
  <c r="H104" i="9"/>
  <c r="G104" i="9"/>
  <c r="F53" i="9"/>
  <c r="H53" i="9"/>
  <c r="G53" i="9"/>
  <c r="F141" i="9"/>
  <c r="H141" i="9"/>
  <c r="G141" i="9"/>
  <c r="F76" i="19"/>
  <c r="E76" i="19"/>
  <c r="F136" i="11"/>
  <c r="E136" i="11"/>
  <c r="F118" i="11"/>
  <c r="E118" i="11"/>
  <c r="F92" i="11"/>
  <c r="E92" i="11"/>
  <c r="F80" i="11"/>
  <c r="E80" i="11"/>
  <c r="F93" i="19"/>
  <c r="E93" i="19"/>
  <c r="F143" i="11"/>
  <c r="E143" i="11"/>
  <c r="F113" i="11"/>
  <c r="E113" i="11"/>
  <c r="F85" i="11"/>
  <c r="E85" i="11"/>
  <c r="F160" i="11"/>
  <c r="E160" i="11"/>
  <c r="F102" i="11"/>
  <c r="E102" i="11"/>
  <c r="F137" i="19"/>
  <c r="E137" i="19"/>
  <c r="F114" i="19"/>
  <c r="E114" i="19"/>
  <c r="F145" i="19"/>
  <c r="E145" i="19"/>
  <c r="F150" i="9"/>
  <c r="H150" i="9"/>
  <c r="G150" i="9"/>
  <c r="F79" i="9"/>
  <c r="H79" i="9"/>
  <c r="G79" i="9"/>
  <c r="F89" i="19"/>
  <c r="E89" i="19"/>
  <c r="F148" i="9"/>
  <c r="H148" i="9"/>
  <c r="G148" i="9"/>
  <c r="F69" i="9"/>
  <c r="H69" i="9"/>
  <c r="G69" i="9"/>
  <c r="F154" i="9"/>
  <c r="H154" i="9"/>
  <c r="G154" i="9"/>
  <c r="F59" i="9"/>
  <c r="H59" i="9"/>
  <c r="G59" i="9"/>
  <c r="F153" i="19"/>
  <c r="E153" i="19"/>
  <c r="J146" i="11"/>
  <c r="F146" i="11"/>
  <c r="E146" i="11"/>
  <c r="J128" i="11"/>
  <c r="F128" i="11"/>
  <c r="E128" i="11"/>
  <c r="F130" i="9"/>
  <c r="H130" i="9"/>
  <c r="G130" i="9"/>
  <c r="F66" i="9"/>
  <c r="H66" i="9"/>
  <c r="G66" i="9"/>
  <c r="F74" i="19"/>
  <c r="E74" i="19"/>
  <c r="F141" i="11"/>
  <c r="E141" i="11"/>
  <c r="F82" i="9"/>
  <c r="H82" i="9"/>
  <c r="G82" i="9"/>
  <c r="F88" i="19"/>
  <c r="E88" i="19"/>
  <c r="F131" i="9"/>
  <c r="H131" i="9"/>
  <c r="G131" i="9"/>
  <c r="F130" i="11"/>
  <c r="E130" i="11"/>
  <c r="F143" i="19"/>
  <c r="E143" i="19"/>
  <c r="F128" i="9"/>
  <c r="H128" i="9"/>
  <c r="G128" i="9"/>
  <c r="F76" i="11"/>
  <c r="E76" i="11"/>
  <c r="F134" i="9"/>
  <c r="H134" i="9"/>
  <c r="G134" i="9"/>
  <c r="F154" i="19"/>
  <c r="E154" i="19"/>
  <c r="F89" i="9"/>
  <c r="H89" i="9"/>
  <c r="G89" i="9"/>
  <c r="F69" i="11"/>
  <c r="E69" i="11"/>
  <c r="F100" i="9"/>
  <c r="H100" i="9"/>
  <c r="G100" i="9"/>
  <c r="F87" i="19"/>
  <c r="E87" i="19"/>
  <c r="F93" i="11"/>
  <c r="E93" i="11"/>
  <c r="F62" i="11"/>
  <c r="E62" i="11"/>
  <c r="F138" i="11"/>
  <c r="E138" i="11"/>
  <c r="F76" i="9"/>
  <c r="H76" i="9"/>
  <c r="G76" i="9"/>
  <c r="F116" i="19"/>
  <c r="E116" i="19"/>
  <c r="F121" i="19"/>
  <c r="E121" i="19"/>
  <c r="F155" i="19"/>
  <c r="E155" i="19"/>
  <c r="F63" i="9"/>
  <c r="H63" i="9"/>
  <c r="G63" i="9"/>
  <c r="F84" i="19"/>
  <c r="E84" i="19"/>
  <c r="F151" i="11"/>
  <c r="E151" i="11"/>
  <c r="J127" i="11"/>
  <c r="F127" i="11"/>
  <c r="E127" i="11"/>
  <c r="F111" i="11"/>
  <c r="E111" i="11"/>
  <c r="F60" i="9"/>
  <c r="H60" i="9"/>
  <c r="G60" i="9"/>
  <c r="F151" i="9"/>
  <c r="H151" i="9"/>
  <c r="G151" i="9"/>
  <c r="F150" i="19"/>
  <c r="E150" i="19"/>
  <c r="F143" i="9"/>
  <c r="H143" i="9"/>
  <c r="G143" i="9"/>
  <c r="F123" i="9"/>
  <c r="H123" i="9"/>
  <c r="G123" i="9"/>
  <c r="F56" i="9"/>
  <c r="H56" i="9"/>
  <c r="G56" i="9"/>
  <c r="F70" i="19"/>
  <c r="E70" i="19"/>
  <c r="F138" i="9"/>
  <c r="H138" i="9"/>
  <c r="G138" i="9"/>
  <c r="F112" i="11"/>
  <c r="E112" i="11"/>
  <c r="F105" i="11"/>
  <c r="E105" i="11"/>
  <c r="F71" i="9"/>
  <c r="H71" i="9"/>
  <c r="G71" i="9"/>
  <c r="F68" i="9"/>
  <c r="H68" i="9"/>
  <c r="G68" i="9"/>
  <c r="F80" i="19"/>
  <c r="E80" i="19"/>
  <c r="F134" i="11"/>
  <c r="E134" i="11"/>
  <c r="F130" i="19"/>
  <c r="E130" i="19"/>
  <c r="F82" i="11"/>
  <c r="E82" i="11"/>
  <c r="F67" i="11"/>
  <c r="E67" i="11"/>
  <c r="F117" i="19"/>
  <c r="E117" i="19"/>
  <c r="F132" i="9"/>
  <c r="H132" i="9"/>
  <c r="G132" i="9"/>
  <c r="F131" i="11"/>
  <c r="E131" i="11"/>
  <c r="F58" i="9"/>
  <c r="H58" i="9"/>
  <c r="G58" i="9"/>
  <c r="F129" i="9"/>
  <c r="H129" i="9"/>
  <c r="G129" i="9"/>
  <c r="F154" i="11"/>
  <c r="E154" i="11"/>
  <c r="F124" i="11"/>
  <c r="E124" i="11"/>
  <c r="F120" i="19"/>
  <c r="E120" i="19"/>
  <c r="F91" i="9"/>
  <c r="H91" i="9"/>
  <c r="G91" i="9"/>
  <c r="F85" i="19"/>
  <c r="E85" i="19"/>
  <c r="F137" i="11"/>
  <c r="E137" i="11"/>
  <c r="F112" i="9"/>
  <c r="H112" i="9"/>
  <c r="G112" i="9"/>
  <c r="F93" i="9"/>
  <c r="H93" i="9"/>
  <c r="G93" i="9"/>
  <c r="F149" i="11"/>
  <c r="E149" i="11"/>
  <c r="F135" i="9"/>
  <c r="H135" i="9"/>
  <c r="G135" i="9"/>
  <c r="F110" i="11"/>
  <c r="E110" i="11"/>
  <c r="F79" i="11"/>
  <c r="E79" i="11"/>
  <c r="F137" i="9"/>
  <c r="H137" i="9"/>
  <c r="G137" i="9"/>
  <c r="F159" i="19"/>
  <c r="E159" i="19"/>
  <c r="F124" i="19"/>
  <c r="E124" i="19"/>
  <c r="F103" i="19"/>
  <c r="E103" i="19"/>
  <c r="K100" i="9"/>
  <c r="K156" i="9"/>
  <c r="K75" i="9"/>
  <c r="K65" i="9"/>
  <c r="K57" i="9"/>
  <c r="K108" i="9"/>
  <c r="O71" i="6"/>
  <c r="B71" i="6" s="1"/>
  <c r="J96" i="11"/>
  <c r="I27" i="6"/>
  <c r="K153" i="9"/>
  <c r="J117" i="11"/>
  <c r="J107" i="11"/>
  <c r="J68" i="11"/>
  <c r="J87" i="11"/>
  <c r="J141" i="11"/>
  <c r="K66" i="9"/>
  <c r="J140" i="11"/>
  <c r="J133" i="11"/>
  <c r="I107" i="6"/>
  <c r="I41" i="6"/>
  <c r="I50" i="6"/>
  <c r="I81" i="6"/>
  <c r="I48" i="6"/>
  <c r="I36" i="6"/>
  <c r="I101" i="6"/>
  <c r="I19" i="6"/>
  <c r="I57" i="6"/>
  <c r="O43" i="6"/>
  <c r="B43" i="6" s="1"/>
  <c r="I25" i="6"/>
  <c r="I91" i="6"/>
  <c r="I114" i="6"/>
  <c r="O65" i="6"/>
  <c r="B65" i="6" s="1"/>
  <c r="I47" i="6"/>
  <c r="I100" i="6"/>
  <c r="I29" i="6"/>
  <c r="I23" i="6"/>
  <c r="I9" i="6"/>
  <c r="I61" i="6"/>
  <c r="I31" i="6"/>
  <c r="I54" i="6"/>
  <c r="I11" i="6"/>
  <c r="O81" i="6"/>
  <c r="B81" i="6" s="1"/>
  <c r="J123" i="11"/>
  <c r="J59" i="11"/>
  <c r="J100" i="11"/>
  <c r="J147" i="11"/>
  <c r="K81" i="9"/>
  <c r="J122" i="11"/>
  <c r="J120" i="11"/>
  <c r="J129" i="11"/>
  <c r="J113" i="11"/>
  <c r="J139" i="11"/>
  <c r="J76" i="11"/>
  <c r="J93" i="11"/>
  <c r="J62" i="11"/>
  <c r="I12" i="6"/>
  <c r="J81" i="11"/>
  <c r="J66" i="11"/>
  <c r="J111" i="11"/>
  <c r="J105" i="11"/>
  <c r="J82" i="11"/>
  <c r="J67" i="11"/>
  <c r="J110" i="11"/>
  <c r="J74" i="11"/>
  <c r="J60" i="11"/>
  <c r="J90" i="11"/>
  <c r="O38" i="6"/>
  <c r="B38" i="6" s="1"/>
  <c r="I30" i="6"/>
  <c r="I52" i="6"/>
  <c r="O13" i="6"/>
  <c r="B13" i="6" s="1"/>
  <c r="J119" i="11"/>
  <c r="J106" i="11"/>
  <c r="J104" i="11"/>
  <c r="J142" i="11"/>
  <c r="J98" i="11"/>
  <c r="I70" i="6"/>
  <c r="I14" i="6"/>
  <c r="I33" i="6"/>
  <c r="I76" i="6"/>
  <c r="O114" i="6"/>
  <c r="B114" i="6" s="1"/>
  <c r="O62" i="6"/>
  <c r="B62" i="6" s="1"/>
  <c r="O33" i="6"/>
  <c r="B33" i="6" s="1"/>
  <c r="I116" i="6"/>
  <c r="I62" i="6"/>
  <c r="I22" i="6"/>
  <c r="O59" i="6"/>
  <c r="B59" i="6" s="1"/>
  <c r="O12" i="6"/>
  <c r="B12" i="6" s="1"/>
  <c r="O47" i="6"/>
  <c r="B47" i="6" s="1"/>
  <c r="O40" i="6"/>
  <c r="B40" i="6" s="1"/>
  <c r="O84" i="6"/>
  <c r="B84" i="6" s="1"/>
  <c r="O54" i="6"/>
  <c r="B54" i="6" s="1"/>
  <c r="K151" i="9"/>
  <c r="K67" i="9"/>
  <c r="K112" i="9"/>
  <c r="K77" i="9"/>
  <c r="K104" i="9"/>
  <c r="K110" i="9"/>
  <c r="K137" i="9"/>
  <c r="K64" i="9"/>
  <c r="K92" i="9"/>
  <c r="K135" i="9"/>
  <c r="K150" i="9"/>
  <c r="K84" i="9"/>
  <c r="K136" i="9"/>
  <c r="K103" i="9"/>
  <c r="K157" i="9"/>
  <c r="K119" i="9"/>
  <c r="K116" i="9"/>
  <c r="K130" i="9"/>
  <c r="K78" i="9"/>
  <c r="K118" i="9"/>
  <c r="K76" i="9"/>
  <c r="K122" i="9"/>
  <c r="K120" i="9"/>
  <c r="K121" i="9"/>
  <c r="K113" i="9"/>
  <c r="K62" i="9"/>
  <c r="K55" i="9"/>
  <c r="K117" i="9"/>
  <c r="K115" i="9"/>
  <c r="K97" i="9"/>
  <c r="K154" i="9"/>
  <c r="K142" i="9"/>
  <c r="K146" i="9"/>
  <c r="K127" i="9"/>
  <c r="K125" i="9"/>
  <c r="K73" i="9"/>
  <c r="K61" i="9"/>
  <c r="K132" i="9"/>
  <c r="K149" i="9"/>
  <c r="K90" i="9"/>
  <c r="K79" i="9"/>
  <c r="K72" i="9"/>
  <c r="K68" i="9"/>
  <c r="K56" i="9"/>
  <c r="K133" i="9"/>
  <c r="K71" i="9"/>
  <c r="K134" i="9"/>
  <c r="K131" i="9"/>
  <c r="K124" i="9"/>
  <c r="K109" i="9"/>
  <c r="K107" i="9"/>
  <c r="K86" i="9"/>
  <c r="K85" i="9"/>
  <c r="K83" i="9"/>
  <c r="K54" i="9"/>
  <c r="K148" i="9"/>
  <c r="K139" i="9"/>
  <c r="K126" i="9"/>
  <c r="K123" i="9"/>
  <c r="K98" i="9"/>
  <c r="K155" i="9"/>
  <c r="K140" i="9"/>
  <c r="K111" i="9"/>
  <c r="K102" i="9"/>
  <c r="K101" i="9"/>
  <c r="K99" i="9"/>
  <c r="K60" i="9"/>
  <c r="K53" i="9"/>
  <c r="K89" i="9"/>
  <c r="K63" i="9"/>
  <c r="K147" i="9"/>
  <c r="K106" i="9"/>
  <c r="K74" i="9"/>
  <c r="K69" i="9"/>
  <c r="K93" i="9"/>
  <c r="K82" i="9"/>
  <c r="K94" i="9"/>
  <c r="K91" i="9"/>
  <c r="K80" i="9"/>
  <c r="K70" i="9"/>
  <c r="K58" i="9"/>
  <c r="K143" i="9"/>
  <c r="K145" i="9"/>
  <c r="K88" i="9"/>
  <c r="K144" i="9"/>
  <c r="K105" i="9"/>
  <c r="K95" i="9"/>
  <c r="K138" i="9"/>
  <c r="K96" i="9"/>
  <c r="K114" i="9"/>
  <c r="K141" i="9"/>
  <c r="K128" i="9"/>
  <c r="K129" i="9"/>
  <c r="K152" i="9"/>
  <c r="K87" i="9"/>
  <c r="O46" i="6"/>
  <c r="B46" i="6" s="1"/>
  <c r="I103" i="6"/>
  <c r="I85" i="6"/>
  <c r="O28" i="6"/>
  <c r="B28" i="6" s="1"/>
  <c r="I42" i="6"/>
  <c r="O101" i="6"/>
  <c r="B101" i="6" s="1"/>
  <c r="O41" i="6"/>
  <c r="B41" i="6" s="1"/>
  <c r="O60" i="6"/>
  <c r="B60" i="6" s="1"/>
  <c r="O29" i="6"/>
  <c r="B29" i="6" s="1"/>
  <c r="O36" i="6"/>
  <c r="B36" i="6" s="1"/>
  <c r="O45" i="6"/>
  <c r="B45" i="6" s="1"/>
  <c r="O85" i="6"/>
  <c r="B85" i="6" s="1"/>
  <c r="O14" i="6"/>
  <c r="B14" i="6" s="1"/>
  <c r="I110" i="6"/>
  <c r="I99" i="6"/>
  <c r="O93" i="6"/>
  <c r="B93" i="6" s="1"/>
  <c r="O63" i="6"/>
  <c r="B63" i="6" s="1"/>
  <c r="O99" i="6"/>
  <c r="B99" i="6" s="1"/>
  <c r="O56" i="6"/>
  <c r="B56" i="6" s="1"/>
  <c r="I105" i="6"/>
  <c r="I17" i="6"/>
  <c r="O17" i="6"/>
  <c r="B17" i="6" s="1"/>
  <c r="O107" i="6"/>
  <c r="B107" i="6" s="1"/>
  <c r="O64" i="6"/>
  <c r="B64" i="6" s="1"/>
  <c r="O137" i="6"/>
  <c r="B137" i="6" s="1"/>
  <c r="O25" i="6"/>
  <c r="B25" i="6" s="1"/>
  <c r="O37" i="6"/>
  <c r="B37" i="6" s="1"/>
  <c r="I106" i="6"/>
  <c r="O49" i="6"/>
  <c r="B49" i="6" s="1"/>
  <c r="O72" i="6"/>
  <c r="B72" i="6" s="1"/>
  <c r="I37" i="6"/>
  <c r="O16" i="6"/>
  <c r="B16" i="6" s="1"/>
  <c r="O151" i="6"/>
  <c r="B151" i="6" s="1"/>
  <c r="O20" i="6"/>
  <c r="B20" i="6" s="1"/>
  <c r="O104" i="6"/>
  <c r="B104" i="6" s="1"/>
  <c r="I46" i="6"/>
  <c r="O26" i="6"/>
  <c r="B26" i="6" s="1"/>
  <c r="O109" i="6"/>
  <c r="B109" i="6" s="1"/>
  <c r="O48" i="6"/>
  <c r="B48" i="6" s="1"/>
  <c r="O106" i="6"/>
  <c r="B106" i="6" s="1"/>
  <c r="O103" i="6"/>
  <c r="B103" i="6" s="1"/>
  <c r="O131" i="6"/>
  <c r="B131" i="6" s="1"/>
  <c r="O51" i="6"/>
  <c r="B51" i="6" s="1"/>
  <c r="O105" i="6"/>
  <c r="B105" i="6" s="1"/>
  <c r="O58" i="6"/>
  <c r="B58" i="6" s="1"/>
  <c r="I45" i="6"/>
  <c r="O70" i="6"/>
  <c r="B70" i="6" s="1"/>
  <c r="O22" i="6"/>
  <c r="B22" i="6" s="1"/>
  <c r="O21" i="6"/>
  <c r="B21" i="6" s="1"/>
  <c r="O150" i="6"/>
  <c r="B150" i="6" s="1"/>
  <c r="O66" i="6"/>
  <c r="B66" i="6" s="1"/>
  <c r="O19" i="6"/>
  <c r="B19" i="6" s="1"/>
  <c r="O10" i="6"/>
  <c r="B10" i="6" s="1"/>
  <c r="O44" i="6"/>
  <c r="B44" i="6" s="1"/>
  <c r="O83" i="6"/>
  <c r="B83" i="6" s="1"/>
  <c r="O75" i="6"/>
  <c r="B75" i="6" s="1"/>
  <c r="I56" i="6"/>
  <c r="O42" i="6"/>
  <c r="B42" i="6" s="1"/>
  <c r="O31" i="6"/>
  <c r="B31" i="6" s="1"/>
  <c r="O52" i="6"/>
  <c r="B52" i="6" s="1"/>
  <c r="O55" i="6"/>
  <c r="B55" i="6" s="1"/>
  <c r="I108" i="6"/>
  <c r="O74" i="6"/>
  <c r="B74" i="6" s="1"/>
  <c r="I10" i="6"/>
  <c r="O23" i="6"/>
  <c r="B23" i="6" s="1"/>
  <c r="I26" i="6"/>
  <c r="O9" i="6"/>
  <c r="B9" i="6" s="1"/>
  <c r="O30" i="6"/>
  <c r="B30" i="6" s="1"/>
  <c r="O122" i="6"/>
  <c r="B122" i="6" s="1"/>
  <c r="O53" i="6"/>
  <c r="B53" i="6" s="1"/>
  <c r="O34" i="6"/>
  <c r="B34" i="6" s="1"/>
  <c r="I83" i="6"/>
  <c r="O69" i="6"/>
  <c r="B69" i="6" s="1"/>
  <c r="O120" i="6"/>
  <c r="B120" i="6" s="1"/>
  <c r="I69" i="6"/>
  <c r="I120" i="6"/>
  <c r="O91" i="6"/>
  <c r="B91" i="6" s="1"/>
  <c r="O100" i="6"/>
  <c r="B100" i="6" s="1"/>
  <c r="O27" i="6"/>
  <c r="B27" i="6" s="1"/>
  <c r="I38" i="6"/>
  <c r="I53" i="6"/>
  <c r="O68" i="6"/>
  <c r="B68" i="6" s="1"/>
  <c r="O79" i="6"/>
  <c r="B79" i="6" s="1"/>
  <c r="I72" i="6"/>
  <c r="O50" i="6"/>
  <c r="B50" i="6" s="1"/>
  <c r="O90" i="6"/>
  <c r="B90" i="6" s="1"/>
  <c r="I68" i="6"/>
  <c r="O115" i="6"/>
  <c r="B115" i="6" s="1"/>
  <c r="I102" i="6"/>
  <c r="I24" i="6"/>
  <c r="O24" i="6"/>
  <c r="B24" i="6" s="1"/>
  <c r="O110" i="6"/>
  <c r="B110" i="6" s="1"/>
  <c r="I78" i="6"/>
  <c r="O73" i="6"/>
  <c r="B73" i="6" s="1"/>
  <c r="I118" i="6"/>
  <c r="I115" i="6"/>
  <c r="O80" i="6"/>
  <c r="B80" i="6" s="1"/>
  <c r="O76" i="6"/>
  <c r="B76" i="6" s="1"/>
  <c r="O78" i="6"/>
  <c r="B78" i="6" s="1"/>
  <c r="I39" i="6"/>
  <c r="O39" i="6"/>
  <c r="B39" i="6" s="1"/>
  <c r="I35" i="6"/>
  <c r="O35" i="6"/>
  <c r="B35" i="6" s="1"/>
  <c r="I109" i="6"/>
  <c r="O133" i="6"/>
  <c r="B133" i="6" s="1"/>
  <c r="O108" i="6"/>
  <c r="B108" i="6" s="1"/>
  <c r="O57" i="6"/>
  <c r="B57" i="6" s="1"/>
  <c r="I92" i="6"/>
  <c r="I77" i="6"/>
  <c r="I123" i="6"/>
  <c r="I75" i="6"/>
  <c r="O102" i="6"/>
  <c r="B102" i="6" s="1"/>
  <c r="I80" i="6"/>
  <c r="O152" i="6"/>
  <c r="B152" i="6" s="1"/>
  <c r="I86" i="6"/>
  <c r="O92" i="6"/>
  <c r="B92" i="6" s="1"/>
  <c r="I67" i="6"/>
  <c r="O61" i="6"/>
  <c r="B61" i="6" s="1"/>
  <c r="O86" i="6"/>
  <c r="B86" i="6" s="1"/>
  <c r="I90" i="6"/>
  <c r="O149" i="6"/>
  <c r="B149" i="6" s="1"/>
  <c r="I124" i="6"/>
  <c r="I149" i="6"/>
  <c r="O112" i="6"/>
  <c r="B112" i="6" s="1"/>
  <c r="O77" i="6"/>
  <c r="B77" i="6" s="1"/>
  <c r="I119" i="6"/>
  <c r="I79" i="6"/>
  <c r="I126" i="6"/>
  <c r="I146" i="6"/>
  <c r="O82" i="6"/>
  <c r="B82" i="6" s="1"/>
  <c r="I143" i="6"/>
  <c r="I141" i="6"/>
  <c r="O117" i="6"/>
  <c r="B117" i="6" s="1"/>
  <c r="I138" i="6"/>
  <c r="I140" i="6"/>
  <c r="I130" i="6"/>
  <c r="I133" i="6"/>
  <c r="O126" i="6"/>
  <c r="B126" i="6" s="1"/>
  <c r="I113" i="6"/>
  <c r="I131" i="6"/>
  <c r="O123" i="6"/>
  <c r="B123" i="6" s="1"/>
  <c r="I148" i="6"/>
  <c r="I152" i="6"/>
  <c r="I142" i="6"/>
  <c r="I151" i="6"/>
  <c r="I132" i="6"/>
  <c r="I136" i="6"/>
  <c r="O119" i="6"/>
  <c r="B119" i="6" s="1"/>
  <c r="I111" i="6"/>
  <c r="I121" i="6"/>
  <c r="O124" i="6"/>
  <c r="B124" i="6" s="1"/>
  <c r="I129" i="6"/>
  <c r="I150" i="6"/>
  <c r="I135" i="6"/>
  <c r="I137" i="6"/>
  <c r="I139" i="6"/>
  <c r="I134" i="6"/>
  <c r="O125" i="6"/>
  <c r="B125" i="6" s="1"/>
  <c r="I128" i="6"/>
  <c r="O113" i="6"/>
  <c r="B113" i="6" s="1"/>
  <c r="O121" i="6"/>
  <c r="B121" i="6" s="1"/>
  <c r="O134" i="6"/>
  <c r="B134" i="6" s="1"/>
  <c r="O111" i="6"/>
  <c r="B111" i="6" s="1"/>
  <c r="O127" i="6"/>
  <c r="B127" i="6" s="1"/>
  <c r="I125" i="6"/>
  <c r="O128" i="6"/>
  <c r="B128" i="6" s="1"/>
  <c r="I127" i="6"/>
  <c r="O118" i="6"/>
  <c r="B118" i="6" s="1"/>
  <c r="O132" i="6"/>
  <c r="B132" i="6" s="1"/>
  <c r="O130" i="6"/>
  <c r="B130" i="6" s="1"/>
  <c r="O129" i="6"/>
  <c r="B129" i="6" s="1"/>
  <c r="O140" i="6"/>
  <c r="B140" i="6" s="1"/>
  <c r="O139" i="6"/>
  <c r="B139" i="6" s="1"/>
  <c r="O138" i="6"/>
  <c r="B138" i="6" s="1"/>
  <c r="O136" i="6"/>
  <c r="B136" i="6" s="1"/>
  <c r="O135" i="6"/>
  <c r="B135" i="6" s="1"/>
  <c r="O146" i="6"/>
  <c r="B146" i="6" s="1"/>
  <c r="I145" i="6"/>
  <c r="O145" i="6"/>
  <c r="B145" i="6" s="1"/>
  <c r="O144" i="6"/>
  <c r="B144" i="6" s="1"/>
  <c r="I144" i="6"/>
  <c r="O143" i="6"/>
  <c r="B143" i="6" s="1"/>
  <c r="O142" i="6"/>
  <c r="B142" i="6" s="1"/>
  <c r="O141" i="6"/>
  <c r="B141" i="6" s="1"/>
  <c r="O148" i="6"/>
  <c r="B148" i="6" s="1"/>
  <c r="I147" i="6"/>
  <c r="O147" i="6"/>
  <c r="B147" i="6" s="1"/>
  <c r="B11" i="7"/>
  <c r="K2" i="9"/>
  <c r="A52" i="9"/>
  <c r="A51" i="9"/>
  <c r="A50" i="9"/>
  <c r="A49" i="9"/>
  <c r="A48" i="9"/>
  <c r="A47" i="9"/>
  <c r="A46" i="9"/>
  <c r="A45" i="9"/>
  <c r="A44" i="9"/>
  <c r="A43" i="9"/>
  <c r="A42" i="9"/>
  <c r="A41" i="9"/>
  <c r="A40" i="9"/>
  <c r="A39" i="9"/>
  <c r="A38" i="9"/>
  <c r="A37" i="9"/>
  <c r="A36" i="9"/>
  <c r="A35" i="9"/>
  <c r="A34" i="9"/>
  <c r="A33" i="9"/>
  <c r="A32" i="9"/>
  <c r="A31" i="9"/>
  <c r="A30" i="9"/>
  <c r="A29" i="9"/>
  <c r="A28" i="9"/>
  <c r="A27" i="9"/>
  <c r="A26" i="9"/>
  <c r="A25" i="9"/>
  <c r="A24" i="9"/>
  <c r="A23" i="9"/>
  <c r="A22" i="9"/>
  <c r="A21" i="9"/>
  <c r="A20" i="9"/>
  <c r="A19" i="9"/>
  <c r="A18" i="9"/>
  <c r="A17" i="9"/>
  <c r="A16" i="9"/>
  <c r="A15" i="9"/>
  <c r="A14" i="9"/>
  <c r="A13" i="9"/>
  <c r="A12" i="9"/>
  <c r="A11" i="9"/>
  <c r="A10" i="9"/>
  <c r="A9" i="9"/>
  <c r="A8" i="9"/>
  <c r="B52" i="9"/>
  <c r="B51" i="9"/>
  <c r="B50" i="9"/>
  <c r="B49" i="9"/>
  <c r="B48" i="9"/>
  <c r="B47" i="9"/>
  <c r="B46" i="9"/>
  <c r="B45" i="9"/>
  <c r="B44" i="9"/>
  <c r="B43" i="9"/>
  <c r="B42" i="9"/>
  <c r="B41" i="9"/>
  <c r="B40" i="9"/>
  <c r="B39" i="9"/>
  <c r="B38" i="9"/>
  <c r="B37" i="9"/>
  <c r="B36" i="9"/>
  <c r="B35" i="9"/>
  <c r="B34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55" i="11"/>
  <c r="B54" i="11"/>
  <c r="B53" i="11"/>
  <c r="B52" i="11"/>
  <c r="B51" i="11"/>
  <c r="B50" i="11"/>
  <c r="B49" i="11"/>
  <c r="B48" i="11"/>
  <c r="B47" i="11"/>
  <c r="B46" i="11"/>
  <c r="B45" i="11"/>
  <c r="B44" i="11"/>
  <c r="B43" i="11"/>
  <c r="B42" i="11"/>
  <c r="B41" i="11"/>
  <c r="B40" i="11"/>
  <c r="B39" i="11"/>
  <c r="B38" i="11"/>
  <c r="B37" i="11"/>
  <c r="B36" i="11"/>
  <c r="B35" i="11"/>
  <c r="B34" i="11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A12" i="1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2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3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B11" i="11"/>
  <c r="G4" i="19"/>
  <c r="B55" i="19"/>
  <c r="B54" i="19"/>
  <c r="B53" i="19"/>
  <c r="B52" i="19"/>
  <c r="B51" i="19"/>
  <c r="B50" i="19"/>
  <c r="B49" i="19"/>
  <c r="B48" i="19"/>
  <c r="B47" i="19"/>
  <c r="B46" i="19"/>
  <c r="B45" i="19"/>
  <c r="B44" i="19"/>
  <c r="B43" i="19"/>
  <c r="B42" i="19"/>
  <c r="B41" i="19"/>
  <c r="B40" i="19"/>
  <c r="B39" i="19"/>
  <c r="B38" i="19"/>
  <c r="B37" i="19"/>
  <c r="B36" i="19"/>
  <c r="B35" i="19"/>
  <c r="B34" i="19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G3" i="6"/>
  <c r="E8" i="9" s="1"/>
  <c r="G4" i="6"/>
  <c r="E9" i="9" s="1"/>
  <c r="G5" i="6"/>
  <c r="E10" i="9" s="1"/>
  <c r="G6" i="6"/>
  <c r="E11" i="9" s="1"/>
  <c r="G7" i="6"/>
  <c r="E12" i="9" s="1"/>
  <c r="G8" i="6"/>
  <c r="E13" i="9" s="1"/>
  <c r="F3" i="6"/>
  <c r="F4" i="6"/>
  <c r="D12" i="19" s="1"/>
  <c r="F5" i="6"/>
  <c r="M5" i="6" s="1"/>
  <c r="F6" i="6"/>
  <c r="M6" i="6" s="1"/>
  <c r="F7" i="6"/>
  <c r="P7" i="6" s="1"/>
  <c r="F8" i="6"/>
  <c r="D16" i="19" s="1"/>
  <c r="E3" i="6"/>
  <c r="C8" i="9" s="1"/>
  <c r="E4" i="6"/>
  <c r="C9" i="9" s="1"/>
  <c r="E5" i="6"/>
  <c r="C10" i="9" s="1"/>
  <c r="E6" i="6"/>
  <c r="C11" i="9" s="1"/>
  <c r="E7" i="6"/>
  <c r="C12" i="9" s="1"/>
  <c r="E8" i="6"/>
  <c r="C13" i="9" s="1"/>
  <c r="D3" i="6"/>
  <c r="D4" i="6"/>
  <c r="D5" i="6"/>
  <c r="D6" i="6"/>
  <c r="D7" i="6"/>
  <c r="D8" i="6"/>
  <c r="M11" i="7" l="1"/>
  <c r="C11" i="7"/>
  <c r="I11" i="7" s="1"/>
  <c r="F16" i="19"/>
  <c r="E16" i="19"/>
  <c r="F12" i="19"/>
  <c r="E12" i="19"/>
  <c r="J154" i="9"/>
  <c r="L154" i="9" s="1"/>
  <c r="I147" i="9"/>
  <c r="M146" i="9"/>
  <c r="J144" i="9"/>
  <c r="L144" i="9" s="1"/>
  <c r="J139" i="9"/>
  <c r="L139" i="9" s="1"/>
  <c r="J137" i="9"/>
  <c r="L137" i="9" s="1"/>
  <c r="J132" i="9"/>
  <c r="L132" i="9" s="1"/>
  <c r="I126" i="9"/>
  <c r="M125" i="9"/>
  <c r="J123" i="9"/>
  <c r="L123" i="9" s="1"/>
  <c r="M117" i="9"/>
  <c r="M115" i="9"/>
  <c r="J98" i="9"/>
  <c r="L98" i="9" s="1"/>
  <c r="J94" i="9"/>
  <c r="L94" i="9" s="1"/>
  <c r="I93" i="9"/>
  <c r="J91" i="9"/>
  <c r="L91" i="9" s="1"/>
  <c r="J82" i="9"/>
  <c r="L82" i="9" s="1"/>
  <c r="J80" i="9"/>
  <c r="L80" i="9" s="1"/>
  <c r="M73" i="9"/>
  <c r="J69" i="9"/>
  <c r="L69" i="9" s="1"/>
  <c r="I65" i="9"/>
  <c r="M61" i="9"/>
  <c r="J121" i="9"/>
  <c r="L121" i="9" s="1"/>
  <c r="J118" i="9"/>
  <c r="L118" i="9" s="1"/>
  <c r="J113" i="9"/>
  <c r="L113" i="9" s="1"/>
  <c r="I91" i="9"/>
  <c r="M90" i="9"/>
  <c r="I69" i="9"/>
  <c r="M68" i="9"/>
  <c r="J66" i="9"/>
  <c r="L66" i="9" s="1"/>
  <c r="I55" i="9"/>
  <c r="I53" i="9"/>
  <c r="J147" i="9"/>
  <c r="L147" i="9" s="1"/>
  <c r="I143" i="9"/>
  <c r="I144" i="9"/>
  <c r="M138" i="9"/>
  <c r="I132" i="9"/>
  <c r="I128" i="9"/>
  <c r="I80" i="9"/>
  <c r="M79" i="9"/>
  <c r="I76" i="9"/>
  <c r="M72" i="9"/>
  <c r="J106" i="9"/>
  <c r="L106" i="9" s="1"/>
  <c r="J146" i="9"/>
  <c r="L146" i="9" s="1"/>
  <c r="M131" i="9"/>
  <c r="J129" i="9"/>
  <c r="L129" i="9" s="1"/>
  <c r="I125" i="9"/>
  <c r="M124" i="9"/>
  <c r="I121" i="9"/>
  <c r="I118" i="9"/>
  <c r="I117" i="9"/>
  <c r="J116" i="9"/>
  <c r="L116" i="9" s="1"/>
  <c r="I115" i="9"/>
  <c r="I113" i="9"/>
  <c r="J110" i="9"/>
  <c r="L110" i="9" s="1"/>
  <c r="M109" i="9"/>
  <c r="M107" i="9"/>
  <c r="M87" i="9"/>
  <c r="M83" i="9"/>
  <c r="J77" i="9"/>
  <c r="L77" i="9" s="1"/>
  <c r="I66" i="9"/>
  <c r="J61" i="9"/>
  <c r="L61" i="9" s="1"/>
  <c r="I57" i="9"/>
  <c r="M54" i="9"/>
  <c r="M147" i="9"/>
  <c r="I124" i="9"/>
  <c r="I107" i="9"/>
  <c r="M106" i="9"/>
  <c r="J102" i="9"/>
  <c r="L102" i="9" s="1"/>
  <c r="M155" i="9"/>
  <c r="I149" i="9"/>
  <c r="M140" i="9"/>
  <c r="I129" i="9"/>
  <c r="J120" i="9"/>
  <c r="L120" i="9" s="1"/>
  <c r="J112" i="9"/>
  <c r="I110" i="9"/>
  <c r="M103" i="9"/>
  <c r="M99" i="9"/>
  <c r="J90" i="9"/>
  <c r="L90" i="9" s="1"/>
  <c r="I88" i="9"/>
  <c r="I87" i="9"/>
  <c r="J79" i="9"/>
  <c r="L79" i="9" s="1"/>
  <c r="I77" i="9"/>
  <c r="J72" i="9"/>
  <c r="L72" i="9" s="1"/>
  <c r="J68" i="9"/>
  <c r="L68" i="9" s="1"/>
  <c r="I61" i="9"/>
  <c r="M60" i="9"/>
  <c r="J58" i="9"/>
  <c r="L58" i="9" s="1"/>
  <c r="M53" i="9"/>
  <c r="J155" i="9"/>
  <c r="L155" i="9" s="1"/>
  <c r="I151" i="9"/>
  <c r="J140" i="9"/>
  <c r="L140" i="9" s="1"/>
  <c r="I101" i="9"/>
  <c r="J99" i="9"/>
  <c r="L99" i="9" s="1"/>
  <c r="I83" i="9"/>
  <c r="I152" i="9"/>
  <c r="M121" i="9"/>
  <c r="M113" i="9"/>
  <c r="I96" i="9"/>
  <c r="M148" i="9"/>
  <c r="I134" i="9"/>
  <c r="M133" i="9"/>
  <c r="J131" i="9"/>
  <c r="L131" i="9" s="1"/>
  <c r="J124" i="9"/>
  <c r="L124" i="9" s="1"/>
  <c r="I109" i="9"/>
  <c r="J107" i="9"/>
  <c r="L107" i="9" s="1"/>
  <c r="I103" i="9"/>
  <c r="M89" i="9"/>
  <c r="J86" i="9"/>
  <c r="L86" i="9" s="1"/>
  <c r="I85" i="9"/>
  <c r="J83" i="9"/>
  <c r="L83" i="9" s="1"/>
  <c r="M78" i="9"/>
  <c r="I72" i="9"/>
  <c r="M71" i="9"/>
  <c r="I58" i="9"/>
  <c r="J60" i="9"/>
  <c r="L60" i="9" s="1"/>
  <c r="J53" i="9"/>
  <c r="L53" i="9" s="1"/>
  <c r="I63" i="9"/>
  <c r="I155" i="9"/>
  <c r="M154" i="9"/>
  <c r="J152" i="9"/>
  <c r="L152" i="9" s="1"/>
  <c r="I140" i="9"/>
  <c r="M139" i="9"/>
  <c r="I136" i="9"/>
  <c r="I133" i="9"/>
  <c r="M132" i="9"/>
  <c r="M123" i="9"/>
  <c r="I99" i="9"/>
  <c r="M98" i="9"/>
  <c r="M95" i="9"/>
  <c r="M91" i="9"/>
  <c r="M82" i="9"/>
  <c r="J71" i="9"/>
  <c r="L71" i="9" s="1"/>
  <c r="M69" i="9"/>
  <c r="I71" i="9"/>
  <c r="I95" i="9"/>
  <c r="M62" i="9"/>
  <c r="I74" i="9"/>
  <c r="M108" i="9"/>
  <c r="J73" i="9"/>
  <c r="L73" i="9" s="1"/>
  <c r="I106" i="9"/>
  <c r="M156" i="9"/>
  <c r="M85" i="9"/>
  <c r="J109" i="9"/>
  <c r="L109" i="9" s="1"/>
  <c r="M142" i="9"/>
  <c r="M152" i="9"/>
  <c r="J153" i="9"/>
  <c r="L153" i="9" s="1"/>
  <c r="J136" i="9"/>
  <c r="L136" i="9" s="1"/>
  <c r="J141" i="9"/>
  <c r="L141" i="9" s="1"/>
  <c r="I112" i="9"/>
  <c r="I114" i="9"/>
  <c r="I111" i="9"/>
  <c r="M86" i="9"/>
  <c r="M88" i="9"/>
  <c r="I153" i="9"/>
  <c r="M56" i="9"/>
  <c r="J65" i="9"/>
  <c r="L65" i="9" s="1"/>
  <c r="J54" i="9"/>
  <c r="L54" i="9" s="1"/>
  <c r="J111" i="9"/>
  <c r="L111" i="9" s="1"/>
  <c r="M76" i="9"/>
  <c r="M55" i="9"/>
  <c r="M63" i="9"/>
  <c r="I94" i="9"/>
  <c r="J117" i="9"/>
  <c r="L117" i="9" s="1"/>
  <c r="I154" i="9"/>
  <c r="M57" i="9"/>
  <c r="M122" i="9"/>
  <c r="I123" i="9"/>
  <c r="J148" i="9"/>
  <c r="L148" i="9" s="1"/>
  <c r="M120" i="9"/>
  <c r="I157" i="9"/>
  <c r="M144" i="9"/>
  <c r="J156" i="9"/>
  <c r="L156" i="9" s="1"/>
  <c r="M145" i="9"/>
  <c r="I130" i="9"/>
  <c r="I127" i="9"/>
  <c r="J115" i="9"/>
  <c r="L115" i="9" s="1"/>
  <c r="M118" i="9"/>
  <c r="M97" i="9"/>
  <c r="I92" i="9"/>
  <c r="I100" i="9"/>
  <c r="I89" i="9"/>
  <c r="I105" i="9"/>
  <c r="J57" i="9"/>
  <c r="L57" i="9" s="1"/>
  <c r="M66" i="9"/>
  <c r="J67" i="9"/>
  <c r="L67" i="9" s="1"/>
  <c r="I56" i="9"/>
  <c r="J55" i="9"/>
  <c r="L55" i="9" s="1"/>
  <c r="I54" i="9"/>
  <c r="I64" i="9"/>
  <c r="M93" i="9"/>
  <c r="J114" i="9"/>
  <c r="L114" i="9" s="1"/>
  <c r="J96" i="9"/>
  <c r="L96" i="9" s="1"/>
  <c r="M80" i="9"/>
  <c r="M77" i="9"/>
  <c r="I75" i="9"/>
  <c r="J56" i="9"/>
  <c r="L56" i="9" s="1"/>
  <c r="I82" i="9"/>
  <c r="J97" i="9"/>
  <c r="L97" i="9" s="1"/>
  <c r="M128" i="9"/>
  <c r="M100" i="9"/>
  <c r="M151" i="9"/>
  <c r="I68" i="9"/>
  <c r="I142" i="9"/>
  <c r="J150" i="9"/>
  <c r="L150" i="9" s="1"/>
  <c r="J134" i="9"/>
  <c r="L134" i="9" s="1"/>
  <c r="I141" i="9"/>
  <c r="M134" i="9"/>
  <c r="M116" i="9"/>
  <c r="I119" i="9"/>
  <c r="J119" i="9"/>
  <c r="L119" i="9" s="1"/>
  <c r="J101" i="9"/>
  <c r="L101" i="9" s="1"/>
  <c r="J92" i="9"/>
  <c r="L92" i="9" s="1"/>
  <c r="J108" i="9"/>
  <c r="L108" i="9" s="1"/>
  <c r="J74" i="9"/>
  <c r="L74" i="9" s="1"/>
  <c r="J78" i="9"/>
  <c r="L78" i="9" s="1"/>
  <c r="M58" i="9"/>
  <c r="I67" i="9"/>
  <c r="I81" i="9"/>
  <c r="M59" i="9"/>
  <c r="I70" i="9"/>
  <c r="J142" i="9"/>
  <c r="L142" i="9" s="1"/>
  <c r="M112" i="9"/>
  <c r="M137" i="9"/>
  <c r="J135" i="9"/>
  <c r="L135" i="9" s="1"/>
  <c r="I116" i="9"/>
  <c r="J125" i="9"/>
  <c r="L125" i="9" s="1"/>
  <c r="J62" i="9"/>
  <c r="L62" i="9" s="1"/>
  <c r="I98" i="9"/>
  <c r="J127" i="9"/>
  <c r="L127" i="9" s="1"/>
  <c r="I146" i="9"/>
  <c r="I102" i="9"/>
  <c r="J157" i="9"/>
  <c r="L157" i="9" s="1"/>
  <c r="I156" i="9"/>
  <c r="M135" i="9"/>
  <c r="J128" i="9"/>
  <c r="L128" i="9" s="1"/>
  <c r="M130" i="9"/>
  <c r="J130" i="9"/>
  <c r="L130" i="9" s="1"/>
  <c r="M119" i="9"/>
  <c r="M111" i="9"/>
  <c r="J122" i="9"/>
  <c r="L122" i="9" s="1"/>
  <c r="J104" i="9"/>
  <c r="L104" i="9" s="1"/>
  <c r="M102" i="9"/>
  <c r="J95" i="9"/>
  <c r="L95" i="9" s="1"/>
  <c r="J103" i="9"/>
  <c r="L103" i="9" s="1"/>
  <c r="M84" i="9"/>
  <c r="M75" i="9"/>
  <c r="J75" i="9"/>
  <c r="L75" i="9" s="1"/>
  <c r="J70" i="9"/>
  <c r="L70" i="9" s="1"/>
  <c r="J64" i="9"/>
  <c r="L64" i="9" s="1"/>
  <c r="M110" i="9"/>
  <c r="I122" i="9"/>
  <c r="M92" i="9"/>
  <c r="M105" i="9"/>
  <c r="J93" i="9"/>
  <c r="L93" i="9" s="1"/>
  <c r="M96" i="9"/>
  <c r="I84" i="9"/>
  <c r="M104" i="9"/>
  <c r="M65" i="9"/>
  <c r="I104" i="9"/>
  <c r="I60" i="9"/>
  <c r="J133" i="9"/>
  <c r="L133" i="9" s="1"/>
  <c r="M157" i="9"/>
  <c r="J149" i="9"/>
  <c r="L149" i="9" s="1"/>
  <c r="I148" i="9"/>
  <c r="I145" i="9"/>
  <c r="J145" i="9"/>
  <c r="L145" i="9" s="1"/>
  <c r="J126" i="9"/>
  <c r="L126" i="9" s="1"/>
  <c r="M129" i="9"/>
  <c r="I135" i="9"/>
  <c r="J89" i="9"/>
  <c r="L89" i="9" s="1"/>
  <c r="M74" i="9"/>
  <c r="I139" i="9"/>
  <c r="M81" i="9"/>
  <c r="M114" i="9"/>
  <c r="M143" i="9"/>
  <c r="M136" i="9"/>
  <c r="I79" i="9"/>
  <c r="M150" i="9"/>
  <c r="I150" i="9"/>
  <c r="M127" i="9"/>
  <c r="M126" i="9"/>
  <c r="M94" i="9"/>
  <c r="I97" i="9"/>
  <c r="I73" i="9"/>
  <c r="I78" i="9"/>
  <c r="M67" i="9"/>
  <c r="J63" i="9"/>
  <c r="L63" i="9" s="1"/>
  <c r="I138" i="9"/>
  <c r="J138" i="9"/>
  <c r="L138" i="9" s="1"/>
  <c r="I120" i="9"/>
  <c r="J88" i="9"/>
  <c r="L88" i="9" s="1"/>
  <c r="J85" i="9"/>
  <c r="L85" i="9" s="1"/>
  <c r="I108" i="9"/>
  <c r="J87" i="9"/>
  <c r="L87" i="9" s="1"/>
  <c r="J84" i="9"/>
  <c r="L84" i="9" s="1"/>
  <c r="J100" i="9"/>
  <c r="L100" i="9" s="1"/>
  <c r="J105" i="9"/>
  <c r="L105" i="9" s="1"/>
  <c r="J81" i="9"/>
  <c r="L81" i="9" s="1"/>
  <c r="M64" i="9"/>
  <c r="I62" i="9"/>
  <c r="I59" i="9"/>
  <c r="J59" i="9"/>
  <c r="L59" i="9" s="1"/>
  <c r="J76" i="9"/>
  <c r="L76" i="9" s="1"/>
  <c r="M101" i="9"/>
  <c r="J143" i="9"/>
  <c r="L143" i="9" s="1"/>
  <c r="I86" i="9"/>
  <c r="M141" i="9"/>
  <c r="M70" i="9"/>
  <c r="I137" i="9"/>
  <c r="I131" i="9"/>
  <c r="I90" i="9"/>
  <c r="M149" i="9"/>
  <c r="M153" i="9"/>
  <c r="J151" i="9"/>
  <c r="L151" i="9" s="1"/>
  <c r="L112" i="9"/>
  <c r="J160" i="19"/>
  <c r="J155" i="19"/>
  <c r="J158" i="19"/>
  <c r="J157" i="19"/>
  <c r="J149" i="19"/>
  <c r="J148" i="19"/>
  <c r="J147" i="19"/>
  <c r="J139" i="19"/>
  <c r="J141" i="19"/>
  <c r="J140" i="19"/>
  <c r="J132" i="19"/>
  <c r="J131" i="19"/>
  <c r="J133" i="19"/>
  <c r="J130" i="19"/>
  <c r="J127" i="19"/>
  <c r="J137" i="19"/>
  <c r="J125" i="19"/>
  <c r="J119" i="19"/>
  <c r="J124" i="19"/>
  <c r="J120" i="19"/>
  <c r="J117" i="19"/>
  <c r="J112" i="19"/>
  <c r="J105" i="19"/>
  <c r="J122" i="19"/>
  <c r="J115" i="19"/>
  <c r="J104" i="19"/>
  <c r="J106" i="19"/>
  <c r="J98" i="19"/>
  <c r="J114" i="19"/>
  <c r="J97" i="19"/>
  <c r="J95" i="19"/>
  <c r="J93" i="19"/>
  <c r="J96" i="19"/>
  <c r="J111" i="19"/>
  <c r="J86" i="19"/>
  <c r="J90" i="19"/>
  <c r="J85" i="19"/>
  <c r="J80" i="19"/>
  <c r="J88" i="19"/>
  <c r="J82" i="19"/>
  <c r="J76" i="19"/>
  <c r="J79" i="19"/>
  <c r="J77" i="19"/>
  <c r="J87" i="19"/>
  <c r="J72" i="19"/>
  <c r="J74" i="19"/>
  <c r="J66" i="19"/>
  <c r="J69" i="19"/>
  <c r="J71" i="19"/>
  <c r="J64" i="19"/>
  <c r="J63" i="19"/>
  <c r="J61" i="19"/>
  <c r="J56" i="19"/>
  <c r="J68" i="19"/>
  <c r="J81" i="19"/>
  <c r="J73" i="19"/>
  <c r="J91" i="19"/>
  <c r="J70" i="19"/>
  <c r="J92" i="19"/>
  <c r="J75" i="19"/>
  <c r="J67" i="19"/>
  <c r="J83" i="19"/>
  <c r="J102" i="19"/>
  <c r="J116" i="19"/>
  <c r="J126" i="19"/>
  <c r="J154" i="19"/>
  <c r="J89" i="19"/>
  <c r="J58" i="19"/>
  <c r="J128" i="19"/>
  <c r="J144" i="19"/>
  <c r="J134" i="19"/>
  <c r="J142" i="19"/>
  <c r="J62" i="19"/>
  <c r="J136" i="19"/>
  <c r="J121" i="19"/>
  <c r="J59" i="19"/>
  <c r="J78" i="19"/>
  <c r="J60" i="19"/>
  <c r="J94" i="19"/>
  <c r="J113" i="19"/>
  <c r="J145" i="19"/>
  <c r="J143" i="19"/>
  <c r="J108" i="19"/>
  <c r="J100" i="19"/>
  <c r="J118" i="19"/>
  <c r="J150" i="19"/>
  <c r="J156" i="19"/>
  <c r="J138" i="19"/>
  <c r="J65" i="19"/>
  <c r="J110" i="19"/>
  <c r="J57" i="19"/>
  <c r="J84" i="19"/>
  <c r="J99" i="19"/>
  <c r="J107" i="19"/>
  <c r="J103" i="19"/>
  <c r="J135" i="19"/>
  <c r="J153" i="19"/>
  <c r="J152" i="19"/>
  <c r="J129" i="19"/>
  <c r="J151" i="19"/>
  <c r="J123" i="19"/>
  <c r="J146" i="19"/>
  <c r="J101" i="19"/>
  <c r="J159" i="19"/>
  <c r="J109" i="19"/>
  <c r="O11" i="7"/>
  <c r="E51" i="9"/>
  <c r="E49" i="9"/>
  <c r="E45" i="9"/>
  <c r="E41" i="9"/>
  <c r="E37" i="9"/>
  <c r="E33" i="9"/>
  <c r="E52" i="9"/>
  <c r="E47" i="9"/>
  <c r="C45" i="9"/>
  <c r="C41" i="9"/>
  <c r="C37" i="9"/>
  <c r="C21" i="9"/>
  <c r="C17" i="9"/>
  <c r="C46" i="9"/>
  <c r="C22" i="9"/>
  <c r="E44" i="9"/>
  <c r="E36" i="9"/>
  <c r="E48" i="9"/>
  <c r="E40" i="9"/>
  <c r="E32" i="9"/>
  <c r="E46" i="9"/>
  <c r="E43" i="9"/>
  <c r="E35" i="9"/>
  <c r="E50" i="9"/>
  <c r="E42" i="9"/>
  <c r="E34" i="9"/>
  <c r="C48" i="9"/>
  <c r="C40" i="9"/>
  <c r="C32" i="9"/>
  <c r="C24" i="9"/>
  <c r="C16" i="9"/>
  <c r="C47" i="9"/>
  <c r="C39" i="9"/>
  <c r="C31" i="9"/>
  <c r="C23" i="9"/>
  <c r="C15" i="9"/>
  <c r="E39" i="9"/>
  <c r="E38" i="9"/>
  <c r="C51" i="9"/>
  <c r="C43" i="9"/>
  <c r="C35" i="9"/>
  <c r="C27" i="9"/>
  <c r="C19" i="9"/>
  <c r="E29" i="9"/>
  <c r="E21" i="9"/>
  <c r="C30" i="9"/>
  <c r="C29" i="9"/>
  <c r="C50" i="9"/>
  <c r="C42" i="9"/>
  <c r="C34" i="9"/>
  <c r="C26" i="9"/>
  <c r="C18" i="9"/>
  <c r="E28" i="9"/>
  <c r="E20" i="9"/>
  <c r="C49" i="9"/>
  <c r="C33" i="9"/>
  <c r="C25" i="9"/>
  <c r="E27" i="9"/>
  <c r="E19" i="9"/>
  <c r="E26" i="9"/>
  <c r="E18" i="9"/>
  <c r="E25" i="9"/>
  <c r="E17" i="9"/>
  <c r="E24" i="9"/>
  <c r="E16" i="9"/>
  <c r="C38" i="9"/>
  <c r="C14" i="9"/>
  <c r="E31" i="9"/>
  <c r="E23" i="9"/>
  <c r="E15" i="9"/>
  <c r="C52" i="9"/>
  <c r="C44" i="9"/>
  <c r="C36" i="9"/>
  <c r="C28" i="9"/>
  <c r="C20" i="9"/>
  <c r="E30" i="9"/>
  <c r="E22" i="9"/>
  <c r="E14" i="9"/>
  <c r="R11" i="7"/>
  <c r="T11" i="7"/>
  <c r="P11" i="7"/>
  <c r="M3" i="6"/>
  <c r="K3" i="6"/>
  <c r="P3" i="6"/>
  <c r="J12" i="19"/>
  <c r="J16" i="19"/>
  <c r="D47" i="9"/>
  <c r="D50" i="11"/>
  <c r="D39" i="9"/>
  <c r="D42" i="11"/>
  <c r="D31" i="9"/>
  <c r="D34" i="11"/>
  <c r="D23" i="9"/>
  <c r="D26" i="11"/>
  <c r="D15" i="9"/>
  <c r="D18" i="11"/>
  <c r="H8" i="6"/>
  <c r="J3" i="6"/>
  <c r="K6" i="6"/>
  <c r="M8" i="6"/>
  <c r="P4" i="6"/>
  <c r="D24" i="19"/>
  <c r="D32" i="19"/>
  <c r="D40" i="19"/>
  <c r="D48" i="19"/>
  <c r="D46" i="9"/>
  <c r="D49" i="11"/>
  <c r="D38" i="9"/>
  <c r="D41" i="11"/>
  <c r="D30" i="9"/>
  <c r="M30" i="9" s="1"/>
  <c r="D33" i="11"/>
  <c r="D22" i="9"/>
  <c r="D25" i="11"/>
  <c r="D14" i="9"/>
  <c r="D17" i="11"/>
  <c r="H7" i="6"/>
  <c r="K5" i="6"/>
  <c r="M7" i="6"/>
  <c r="D17" i="19"/>
  <c r="D25" i="19"/>
  <c r="D33" i="19"/>
  <c r="D41" i="19"/>
  <c r="D49" i="19"/>
  <c r="D52" i="9"/>
  <c r="M52" i="9" s="1"/>
  <c r="D55" i="11"/>
  <c r="D45" i="9"/>
  <c r="D48" i="11"/>
  <c r="D37" i="9"/>
  <c r="D40" i="11"/>
  <c r="D29" i="9"/>
  <c r="D32" i="11"/>
  <c r="D21" i="9"/>
  <c r="D24" i="11"/>
  <c r="D13" i="9"/>
  <c r="D16" i="11"/>
  <c r="H6" i="6"/>
  <c r="K4" i="6"/>
  <c r="D54" i="19"/>
  <c r="D18" i="19"/>
  <c r="D26" i="19"/>
  <c r="D34" i="19"/>
  <c r="D42" i="19"/>
  <c r="D50" i="19"/>
  <c r="H5" i="6"/>
  <c r="J8" i="6"/>
  <c r="D11" i="19"/>
  <c r="D19" i="19"/>
  <c r="D27" i="19"/>
  <c r="D35" i="19"/>
  <c r="D43" i="19"/>
  <c r="D51" i="19"/>
  <c r="D51" i="9"/>
  <c r="D54" i="11"/>
  <c r="D43" i="9"/>
  <c r="D46" i="11"/>
  <c r="D35" i="9"/>
  <c r="D38" i="11"/>
  <c r="D27" i="9"/>
  <c r="D30" i="11"/>
  <c r="D19" i="9"/>
  <c r="D22" i="11"/>
  <c r="D11" i="9"/>
  <c r="D14" i="11"/>
  <c r="H4" i="6"/>
  <c r="J7" i="6"/>
  <c r="M4" i="6"/>
  <c r="P8" i="6"/>
  <c r="D20" i="19"/>
  <c r="D28" i="19"/>
  <c r="D36" i="19"/>
  <c r="D44" i="19"/>
  <c r="D52" i="19"/>
  <c r="D50" i="9"/>
  <c r="D53" i="11"/>
  <c r="D42" i="9"/>
  <c r="D45" i="11"/>
  <c r="D34" i="9"/>
  <c r="D37" i="11"/>
  <c r="D26" i="9"/>
  <c r="D29" i="11"/>
  <c r="D18" i="9"/>
  <c r="D21" i="11"/>
  <c r="D10" i="9"/>
  <c r="D13" i="11"/>
  <c r="H3" i="6"/>
  <c r="J6" i="6"/>
  <c r="D13" i="19"/>
  <c r="D21" i="19"/>
  <c r="D29" i="19"/>
  <c r="D37" i="19"/>
  <c r="D45" i="19"/>
  <c r="D53" i="19"/>
  <c r="D49" i="9"/>
  <c r="D52" i="11"/>
  <c r="D41" i="9"/>
  <c r="D44" i="11"/>
  <c r="D33" i="9"/>
  <c r="D36" i="11"/>
  <c r="D25" i="9"/>
  <c r="D28" i="11"/>
  <c r="D17" i="9"/>
  <c r="D20" i="11"/>
  <c r="D9" i="9"/>
  <c r="D12" i="11"/>
  <c r="J5" i="6"/>
  <c r="K8" i="6"/>
  <c r="P6" i="6"/>
  <c r="D14" i="19"/>
  <c r="D22" i="19"/>
  <c r="D30" i="19"/>
  <c r="D38" i="19"/>
  <c r="D46" i="19"/>
  <c r="D55" i="19"/>
  <c r="D44" i="9"/>
  <c r="D47" i="11"/>
  <c r="D36" i="9"/>
  <c r="D39" i="11"/>
  <c r="D28" i="9"/>
  <c r="D31" i="11"/>
  <c r="D20" i="9"/>
  <c r="D23" i="11"/>
  <c r="D12" i="9"/>
  <c r="D15" i="11"/>
  <c r="D48" i="9"/>
  <c r="D51" i="11"/>
  <c r="D40" i="9"/>
  <c r="D43" i="11"/>
  <c r="D32" i="9"/>
  <c r="D35" i="11"/>
  <c r="D24" i="9"/>
  <c r="D27" i="11"/>
  <c r="D16" i="9"/>
  <c r="D19" i="11"/>
  <c r="D8" i="9"/>
  <c r="D11" i="11"/>
  <c r="J4" i="6"/>
  <c r="K7" i="6"/>
  <c r="P5" i="6"/>
  <c r="D15" i="19"/>
  <c r="D23" i="19"/>
  <c r="D31" i="19"/>
  <c r="D39" i="19"/>
  <c r="D47" i="19"/>
  <c r="M21" i="9"/>
  <c r="F35" i="11" l="1"/>
  <c r="E35" i="11"/>
  <c r="F55" i="19"/>
  <c r="E55" i="19"/>
  <c r="M33" i="9"/>
  <c r="F33" i="9"/>
  <c r="H33" i="9"/>
  <c r="G33" i="9"/>
  <c r="F29" i="19"/>
  <c r="E29" i="19"/>
  <c r="F50" i="9"/>
  <c r="H50" i="9"/>
  <c r="G50" i="9"/>
  <c r="F38" i="11"/>
  <c r="E38" i="11"/>
  <c r="F24" i="11"/>
  <c r="E24" i="11"/>
  <c r="F32" i="9"/>
  <c r="H32" i="9"/>
  <c r="G32" i="9"/>
  <c r="M20" i="9"/>
  <c r="F20" i="9"/>
  <c r="H20" i="9"/>
  <c r="G20" i="9"/>
  <c r="F46" i="19"/>
  <c r="E46" i="19"/>
  <c r="F12" i="11"/>
  <c r="E12" i="11"/>
  <c r="F44" i="11"/>
  <c r="E44" i="11"/>
  <c r="F21" i="19"/>
  <c r="E21" i="19"/>
  <c r="F29" i="11"/>
  <c r="E29" i="11"/>
  <c r="F52" i="19"/>
  <c r="E52" i="19"/>
  <c r="F35" i="9"/>
  <c r="H35" i="9"/>
  <c r="G35" i="9"/>
  <c r="F27" i="19"/>
  <c r="E27" i="19"/>
  <c r="F26" i="19"/>
  <c r="E26" i="19"/>
  <c r="F21" i="9"/>
  <c r="H21" i="9"/>
  <c r="G21" i="9"/>
  <c r="F52" i="9"/>
  <c r="H52" i="9"/>
  <c r="G52" i="9"/>
  <c r="M38" i="9"/>
  <c r="F38" i="9"/>
  <c r="H38" i="9"/>
  <c r="G38" i="9"/>
  <c r="F34" i="11"/>
  <c r="E34" i="11"/>
  <c r="F43" i="19"/>
  <c r="E43" i="19"/>
  <c r="F47" i="19"/>
  <c r="E47" i="19"/>
  <c r="F11" i="11"/>
  <c r="E11" i="11"/>
  <c r="F43" i="11"/>
  <c r="E43" i="11"/>
  <c r="F31" i="11"/>
  <c r="E31" i="11"/>
  <c r="F38" i="19"/>
  <c r="E38" i="19"/>
  <c r="M9" i="9"/>
  <c r="F9" i="9"/>
  <c r="H9" i="9"/>
  <c r="G9" i="9"/>
  <c r="F41" i="9"/>
  <c r="H41" i="9"/>
  <c r="G41" i="9"/>
  <c r="F13" i="19"/>
  <c r="E13" i="19"/>
  <c r="F26" i="9"/>
  <c r="H26" i="9"/>
  <c r="G26" i="9"/>
  <c r="F44" i="19"/>
  <c r="E44" i="19"/>
  <c r="F14" i="11"/>
  <c r="E14" i="11"/>
  <c r="F46" i="11"/>
  <c r="E46" i="11"/>
  <c r="F19" i="19"/>
  <c r="E19" i="19"/>
  <c r="F18" i="19"/>
  <c r="E18" i="19"/>
  <c r="F32" i="11"/>
  <c r="E32" i="11"/>
  <c r="F49" i="19"/>
  <c r="E49" i="19"/>
  <c r="F17" i="11"/>
  <c r="E17" i="11"/>
  <c r="F49" i="11"/>
  <c r="E49" i="11"/>
  <c r="F31" i="9"/>
  <c r="H31" i="9"/>
  <c r="G31" i="9"/>
  <c r="F23" i="11"/>
  <c r="E23" i="11"/>
  <c r="F35" i="19"/>
  <c r="E35" i="19"/>
  <c r="F55" i="11"/>
  <c r="E55" i="11"/>
  <c r="F43" i="9"/>
  <c r="H43" i="9"/>
  <c r="G43" i="9"/>
  <c r="F41" i="19"/>
  <c r="E41" i="19"/>
  <c r="F46" i="9"/>
  <c r="H46" i="9"/>
  <c r="G46" i="9"/>
  <c r="F41" i="11"/>
  <c r="E41" i="11"/>
  <c r="F23" i="9"/>
  <c r="H23" i="9"/>
  <c r="G23" i="9"/>
  <c r="F8" i="9"/>
  <c r="H8" i="9"/>
  <c r="G8" i="9"/>
  <c r="F28" i="9"/>
  <c r="H28" i="9"/>
  <c r="G28" i="9"/>
  <c r="F20" i="11"/>
  <c r="E20" i="11"/>
  <c r="F37" i="11"/>
  <c r="E37" i="11"/>
  <c r="F11" i="9"/>
  <c r="H11" i="9"/>
  <c r="G11" i="9"/>
  <c r="E11" i="19"/>
  <c r="F11" i="19"/>
  <c r="F29" i="9"/>
  <c r="H29" i="9"/>
  <c r="G29" i="9"/>
  <c r="M14" i="9"/>
  <c r="F14" i="9"/>
  <c r="H14" i="9"/>
  <c r="G14" i="9"/>
  <c r="F42" i="11"/>
  <c r="E42" i="11"/>
  <c r="F31" i="19"/>
  <c r="E31" i="19"/>
  <c r="F51" i="11"/>
  <c r="E51" i="11"/>
  <c r="F39" i="11"/>
  <c r="E39" i="11"/>
  <c r="F17" i="9"/>
  <c r="H17" i="9"/>
  <c r="G17" i="9"/>
  <c r="F34" i="9"/>
  <c r="H34" i="9"/>
  <c r="G34" i="9"/>
  <c r="F28" i="19"/>
  <c r="E28" i="19"/>
  <c r="F22" i="11"/>
  <c r="E22" i="11"/>
  <c r="F54" i="11"/>
  <c r="E54" i="11"/>
  <c r="F39" i="19"/>
  <c r="E39" i="19"/>
  <c r="M40" i="9"/>
  <c r="F40" i="9"/>
  <c r="H40" i="9"/>
  <c r="G40" i="9"/>
  <c r="F30" i="19"/>
  <c r="E30" i="19"/>
  <c r="F52" i="11"/>
  <c r="E52" i="11"/>
  <c r="F36" i="19"/>
  <c r="E36" i="19"/>
  <c r="F54" i="19"/>
  <c r="E54" i="19"/>
  <c r="F40" i="11"/>
  <c r="E40" i="11"/>
  <c r="F33" i="19"/>
  <c r="E33" i="19"/>
  <c r="F25" i="11"/>
  <c r="E25" i="11"/>
  <c r="F48" i="19"/>
  <c r="E48" i="19"/>
  <c r="M39" i="9"/>
  <c r="F39" i="9"/>
  <c r="H39" i="9"/>
  <c r="G39" i="9"/>
  <c r="F23" i="19"/>
  <c r="E23" i="19"/>
  <c r="M16" i="9"/>
  <c r="F16" i="9"/>
  <c r="H16" i="9"/>
  <c r="G16" i="9"/>
  <c r="F48" i="9"/>
  <c r="H48" i="9"/>
  <c r="G48" i="9"/>
  <c r="F36" i="9"/>
  <c r="H36" i="9"/>
  <c r="G36" i="9"/>
  <c r="F14" i="19"/>
  <c r="E14" i="19"/>
  <c r="F28" i="11"/>
  <c r="E28" i="11"/>
  <c r="F53" i="19"/>
  <c r="E53" i="19"/>
  <c r="F13" i="11"/>
  <c r="E13" i="11"/>
  <c r="F45" i="11"/>
  <c r="E45" i="11"/>
  <c r="F20" i="19"/>
  <c r="E20" i="19"/>
  <c r="M19" i="9"/>
  <c r="F19" i="9"/>
  <c r="H19" i="9"/>
  <c r="G19" i="9"/>
  <c r="M51" i="9"/>
  <c r="F51" i="9"/>
  <c r="H51" i="9"/>
  <c r="G51" i="9"/>
  <c r="F37" i="9"/>
  <c r="H37" i="9"/>
  <c r="G37" i="9"/>
  <c r="F25" i="19"/>
  <c r="E25" i="19"/>
  <c r="F22" i="9"/>
  <c r="H22" i="9"/>
  <c r="G22" i="9"/>
  <c r="F40" i="19"/>
  <c r="E40" i="19"/>
  <c r="F18" i="11"/>
  <c r="E18" i="11"/>
  <c r="F50" i="11"/>
  <c r="E50" i="11"/>
  <c r="F24" i="9"/>
  <c r="H24" i="9"/>
  <c r="G24" i="9"/>
  <c r="F12" i="9"/>
  <c r="H12" i="9"/>
  <c r="G12" i="9"/>
  <c r="M44" i="9"/>
  <c r="F44" i="9"/>
  <c r="H44" i="9"/>
  <c r="G44" i="9"/>
  <c r="F19" i="11"/>
  <c r="E19" i="11"/>
  <c r="F22" i="19"/>
  <c r="E22" i="19"/>
  <c r="M49" i="9"/>
  <c r="F49" i="9"/>
  <c r="H49" i="9"/>
  <c r="G49" i="9"/>
  <c r="F15" i="19"/>
  <c r="E15" i="19"/>
  <c r="F27" i="11"/>
  <c r="E27" i="11"/>
  <c r="F15" i="11"/>
  <c r="E15" i="11"/>
  <c r="F47" i="11"/>
  <c r="E47" i="11"/>
  <c r="F25" i="9"/>
  <c r="H25" i="9"/>
  <c r="G25" i="9"/>
  <c r="F45" i="19"/>
  <c r="E45" i="19"/>
  <c r="M10" i="9"/>
  <c r="F10" i="9"/>
  <c r="H10" i="9"/>
  <c r="G10" i="9"/>
  <c r="F42" i="9"/>
  <c r="H42" i="9"/>
  <c r="G42" i="9"/>
  <c r="F30" i="11"/>
  <c r="E30" i="11"/>
  <c r="F51" i="19"/>
  <c r="E51" i="19"/>
  <c r="F50" i="19"/>
  <c r="E50" i="19"/>
  <c r="F16" i="11"/>
  <c r="E16" i="11"/>
  <c r="F48" i="11"/>
  <c r="E48" i="11"/>
  <c r="F17" i="19"/>
  <c r="E17" i="19"/>
  <c r="F33" i="11"/>
  <c r="E33" i="11"/>
  <c r="F32" i="19"/>
  <c r="E32" i="19"/>
  <c r="F15" i="9"/>
  <c r="H15" i="9"/>
  <c r="G15" i="9"/>
  <c r="F47" i="9"/>
  <c r="H47" i="9"/>
  <c r="G47" i="9"/>
  <c r="F30" i="9"/>
  <c r="H30" i="9"/>
  <c r="G30" i="9"/>
  <c r="F24" i="19"/>
  <c r="E24" i="19"/>
  <c r="F26" i="11"/>
  <c r="E26" i="11"/>
  <c r="F36" i="11"/>
  <c r="E36" i="11"/>
  <c r="F37" i="19"/>
  <c r="E37" i="19"/>
  <c r="F21" i="11"/>
  <c r="E21" i="11"/>
  <c r="F53" i="11"/>
  <c r="E53" i="11"/>
  <c r="F27" i="9"/>
  <c r="H27" i="9"/>
  <c r="G27" i="9"/>
  <c r="F42" i="19"/>
  <c r="E42" i="19"/>
  <c r="M13" i="9"/>
  <c r="F13" i="9"/>
  <c r="H13" i="9"/>
  <c r="G13" i="9"/>
  <c r="F45" i="9"/>
  <c r="H45" i="9"/>
  <c r="G45" i="9"/>
  <c r="F18" i="9"/>
  <c r="H18" i="9"/>
  <c r="G18" i="9"/>
  <c r="F34" i="19"/>
  <c r="E34" i="19"/>
  <c r="M31" i="9"/>
  <c r="L11" i="7"/>
  <c r="M45" i="9"/>
  <c r="M22" i="9"/>
  <c r="M23" i="9"/>
  <c r="M46" i="9"/>
  <c r="Q11" i="7"/>
  <c r="O5" i="6"/>
  <c r="B5" i="6" s="1"/>
  <c r="M47" i="9"/>
  <c r="M25" i="9"/>
  <c r="M15" i="9"/>
  <c r="M48" i="9"/>
  <c r="O6" i="6"/>
  <c r="B6" i="6" s="1"/>
  <c r="M8" i="9"/>
  <c r="M32" i="9"/>
  <c r="M26" i="9"/>
  <c r="M12" i="9"/>
  <c r="O3" i="6"/>
  <c r="O7" i="6"/>
  <c r="B7" i="6" s="1"/>
  <c r="M43" i="9"/>
  <c r="M24" i="9"/>
  <c r="M36" i="9"/>
  <c r="M11" i="9"/>
  <c r="M28" i="9"/>
  <c r="O8" i="6"/>
  <c r="B8" i="6" s="1"/>
  <c r="M50" i="9"/>
  <c r="M17" i="9"/>
  <c r="O4" i="6"/>
  <c r="B4" i="6" s="1"/>
  <c r="M42" i="9"/>
  <c r="M34" i="9"/>
  <c r="M41" i="9"/>
  <c r="J22" i="11"/>
  <c r="J54" i="11"/>
  <c r="J54" i="19"/>
  <c r="J16" i="11"/>
  <c r="J48" i="11"/>
  <c r="J33" i="19"/>
  <c r="K38" i="9"/>
  <c r="J38" i="9"/>
  <c r="I38" i="9"/>
  <c r="J40" i="19"/>
  <c r="J18" i="11"/>
  <c r="J50" i="11"/>
  <c r="I32" i="9"/>
  <c r="K32" i="9"/>
  <c r="J32" i="9"/>
  <c r="K36" i="9"/>
  <c r="J36" i="9"/>
  <c r="I36" i="9"/>
  <c r="J30" i="19"/>
  <c r="K33" i="9"/>
  <c r="J33" i="9"/>
  <c r="I33" i="9"/>
  <c r="J37" i="19"/>
  <c r="J29" i="11"/>
  <c r="J20" i="19"/>
  <c r="K19" i="9"/>
  <c r="J19" i="9"/>
  <c r="I19" i="9"/>
  <c r="K51" i="9"/>
  <c r="J51" i="9"/>
  <c r="I51" i="9"/>
  <c r="J13" i="9"/>
  <c r="I13" i="9"/>
  <c r="K13" i="9"/>
  <c r="J45" i="9"/>
  <c r="I45" i="9"/>
  <c r="K45" i="9"/>
  <c r="J25" i="19"/>
  <c r="J17" i="11"/>
  <c r="J49" i="11"/>
  <c r="J32" i="19"/>
  <c r="K15" i="9"/>
  <c r="J15" i="9"/>
  <c r="I15" i="9"/>
  <c r="K47" i="9"/>
  <c r="J47" i="9"/>
  <c r="I47" i="9"/>
  <c r="K18" i="9"/>
  <c r="J18" i="9"/>
  <c r="I18" i="9"/>
  <c r="K50" i="9"/>
  <c r="J50" i="9"/>
  <c r="I50" i="9"/>
  <c r="J28" i="19"/>
  <c r="M18" i="9"/>
  <c r="J11" i="11"/>
  <c r="J43" i="11"/>
  <c r="J15" i="11"/>
  <c r="J47" i="11"/>
  <c r="J22" i="19"/>
  <c r="J12" i="11"/>
  <c r="J44" i="11"/>
  <c r="J29" i="19"/>
  <c r="K26" i="9"/>
  <c r="J26" i="9"/>
  <c r="I26" i="9"/>
  <c r="J30" i="11"/>
  <c r="J51" i="19"/>
  <c r="J24" i="11"/>
  <c r="J17" i="19"/>
  <c r="K14" i="9"/>
  <c r="J14" i="9"/>
  <c r="I14" i="9"/>
  <c r="K46" i="9"/>
  <c r="J46" i="9"/>
  <c r="I46" i="9"/>
  <c r="J24" i="19"/>
  <c r="J26" i="11"/>
  <c r="J15" i="19"/>
  <c r="J36" i="11"/>
  <c r="J45" i="19"/>
  <c r="J8" i="9"/>
  <c r="K8" i="9"/>
  <c r="I8" i="9"/>
  <c r="I40" i="9"/>
  <c r="K40" i="9"/>
  <c r="J40" i="9"/>
  <c r="K12" i="9"/>
  <c r="J12" i="9"/>
  <c r="I12" i="9"/>
  <c r="K44" i="9"/>
  <c r="J44" i="9"/>
  <c r="I44" i="9"/>
  <c r="J14" i="19"/>
  <c r="K9" i="9"/>
  <c r="J9" i="9"/>
  <c r="I9" i="9"/>
  <c r="K41" i="9"/>
  <c r="J41" i="9"/>
  <c r="I41" i="9"/>
  <c r="J21" i="19"/>
  <c r="J37" i="11"/>
  <c r="K27" i="9"/>
  <c r="J27" i="9"/>
  <c r="I27" i="9"/>
  <c r="M27" i="9"/>
  <c r="J43" i="19"/>
  <c r="J50" i="19"/>
  <c r="J21" i="9"/>
  <c r="I21" i="9"/>
  <c r="K21" i="9"/>
  <c r="J25" i="11"/>
  <c r="K23" i="9"/>
  <c r="J23" i="9"/>
  <c r="I23" i="9"/>
  <c r="J35" i="11"/>
  <c r="J39" i="11"/>
  <c r="J38" i="19"/>
  <c r="J47" i="19"/>
  <c r="J19" i="11"/>
  <c r="J51" i="11"/>
  <c r="J23" i="11"/>
  <c r="J20" i="11"/>
  <c r="J52" i="11"/>
  <c r="J13" i="19"/>
  <c r="K34" i="9"/>
  <c r="J34" i="9"/>
  <c r="I34" i="9"/>
  <c r="J38" i="11"/>
  <c r="J35" i="19"/>
  <c r="J42" i="19"/>
  <c r="J32" i="11"/>
  <c r="K22" i="9"/>
  <c r="J22" i="9"/>
  <c r="I22" i="9"/>
  <c r="J34" i="11"/>
  <c r="J39" i="19"/>
  <c r="I16" i="9"/>
  <c r="K16" i="9"/>
  <c r="J16" i="9"/>
  <c r="I48" i="9"/>
  <c r="K48" i="9"/>
  <c r="J48" i="9"/>
  <c r="K20" i="9"/>
  <c r="J20" i="9"/>
  <c r="I20" i="9"/>
  <c r="K17" i="9"/>
  <c r="J17" i="9"/>
  <c r="I17" i="9"/>
  <c r="K49" i="9"/>
  <c r="J49" i="9"/>
  <c r="I49" i="9"/>
  <c r="J13" i="11"/>
  <c r="J45" i="11"/>
  <c r="J52" i="19"/>
  <c r="K35" i="9"/>
  <c r="J35" i="9"/>
  <c r="I35" i="9"/>
  <c r="M35" i="9"/>
  <c r="J27" i="19"/>
  <c r="J34" i="19"/>
  <c r="J29" i="9"/>
  <c r="I29" i="9"/>
  <c r="M29" i="9"/>
  <c r="K29" i="9"/>
  <c r="J33" i="11"/>
  <c r="K31" i="9"/>
  <c r="J31" i="9"/>
  <c r="I31" i="9"/>
  <c r="J31" i="19"/>
  <c r="J27" i="11"/>
  <c r="J31" i="11"/>
  <c r="J55" i="19"/>
  <c r="J28" i="11"/>
  <c r="K10" i="9"/>
  <c r="J10" i="9"/>
  <c r="I10" i="9"/>
  <c r="K42" i="9"/>
  <c r="J42" i="9"/>
  <c r="I42" i="9"/>
  <c r="J44" i="19"/>
  <c r="J14" i="11"/>
  <c r="J46" i="11"/>
  <c r="J19" i="19"/>
  <c r="J26" i="19"/>
  <c r="J40" i="11"/>
  <c r="J55" i="11"/>
  <c r="J49" i="19"/>
  <c r="K30" i="9"/>
  <c r="J30" i="9"/>
  <c r="I30" i="9"/>
  <c r="J42" i="11"/>
  <c r="J23" i="19"/>
  <c r="I24" i="9"/>
  <c r="K24" i="9"/>
  <c r="J24" i="9"/>
  <c r="K28" i="9"/>
  <c r="J28" i="9"/>
  <c r="I28" i="9"/>
  <c r="J46" i="19"/>
  <c r="K25" i="9"/>
  <c r="J25" i="9"/>
  <c r="I25" i="9"/>
  <c r="J53" i="19"/>
  <c r="J21" i="11"/>
  <c r="J53" i="11"/>
  <c r="J36" i="19"/>
  <c r="K11" i="9"/>
  <c r="J11" i="9"/>
  <c r="I11" i="9"/>
  <c r="K43" i="9"/>
  <c r="J43" i="9"/>
  <c r="I43" i="9"/>
  <c r="J11" i="19"/>
  <c r="J18" i="19"/>
  <c r="J37" i="9"/>
  <c r="I37" i="9"/>
  <c r="K37" i="9"/>
  <c r="M37" i="9"/>
  <c r="K52" i="9"/>
  <c r="J52" i="9"/>
  <c r="I52" i="9"/>
  <c r="J41" i="19"/>
  <c r="J41" i="11"/>
  <c r="J48" i="19"/>
  <c r="K39" i="9"/>
  <c r="J39" i="9"/>
  <c r="I39" i="9"/>
  <c r="G6" i="9" l="1"/>
  <c r="H6" i="9"/>
  <c r="I6" i="9"/>
  <c r="K6" i="9"/>
  <c r="J6" i="9"/>
  <c r="M6" i="9"/>
  <c r="L13" i="9"/>
  <c r="L37" i="9"/>
  <c r="L26" i="9"/>
  <c r="L50" i="9"/>
  <c r="L36" i="9"/>
  <c r="L21" i="9"/>
  <c r="L41" i="9"/>
  <c r="L39" i="9"/>
  <c r="J8" i="19"/>
  <c r="L43" i="9"/>
  <c r="L48" i="9"/>
  <c r="L44" i="9"/>
  <c r="L22" i="9"/>
  <c r="L33" i="9"/>
  <c r="L46" i="9"/>
  <c r="L32" i="9"/>
  <c r="L17" i="9"/>
  <c r="L11" i="9"/>
  <c r="L24" i="9"/>
  <c r="L49" i="9"/>
  <c r="L27" i="9"/>
  <c r="L40" i="9"/>
  <c r="L14" i="9"/>
  <c r="L10" i="9"/>
  <c r="L31" i="9"/>
  <c r="L23" i="9"/>
  <c r="L12" i="9"/>
  <c r="L15" i="9"/>
  <c r="L51" i="9"/>
  <c r="L28" i="9"/>
  <c r="L30" i="9"/>
  <c r="L20" i="9"/>
  <c r="L34" i="9"/>
  <c r="L25" i="9"/>
  <c r="L52" i="9"/>
  <c r="L42" i="9"/>
  <c r="L29" i="9"/>
  <c r="L18" i="9"/>
  <c r="L35" i="9"/>
  <c r="L16" i="9"/>
  <c r="L9" i="9"/>
  <c r="L8" i="9"/>
  <c r="L47" i="9"/>
  <c r="L45" i="9"/>
  <c r="L19" i="9"/>
  <c r="L38" i="9"/>
  <c r="N11" i="7"/>
  <c r="L6" i="9" l="1"/>
  <c r="C10" i="10"/>
  <c r="A12" i="19" l="1"/>
  <c r="A13" i="19" s="1"/>
  <c r="A14" i="19" s="1"/>
  <c r="A15" i="19" s="1"/>
  <c r="A16" i="19" s="1"/>
  <c r="A17" i="19" s="1"/>
  <c r="A18" i="19" s="1"/>
  <c r="A19" i="19" s="1"/>
  <c r="A20" i="19" s="1"/>
  <c r="A21" i="19" s="1"/>
  <c r="A22" i="19" s="1"/>
  <c r="A23" i="19" s="1"/>
  <c r="A24" i="19" s="1"/>
  <c r="A25" i="19" s="1"/>
  <c r="A26" i="19" s="1"/>
  <c r="A27" i="19" s="1"/>
  <c r="A28" i="19" s="1"/>
  <c r="A29" i="19" s="1"/>
  <c r="A30" i="19" s="1"/>
  <c r="A31" i="19" s="1"/>
  <c r="A32" i="19" s="1"/>
  <c r="A33" i="19" s="1"/>
  <c r="A34" i="19" s="1"/>
  <c r="A35" i="19" s="1"/>
  <c r="A36" i="19" s="1"/>
  <c r="A37" i="19" s="1"/>
  <c r="A38" i="19" s="1"/>
  <c r="A39" i="19" s="1"/>
  <c r="A40" i="19" s="1"/>
  <c r="A41" i="19" s="1"/>
  <c r="A42" i="19" s="1"/>
  <c r="A43" i="19" s="1"/>
  <c r="A44" i="19" s="1"/>
  <c r="A45" i="19" s="1"/>
  <c r="A46" i="19" s="1"/>
  <c r="A47" i="19" s="1"/>
  <c r="A48" i="19" s="1"/>
  <c r="A49" i="19" s="1"/>
  <c r="A50" i="19" s="1"/>
  <c r="A51" i="19" s="1"/>
  <c r="A52" i="19" s="1"/>
  <c r="A53" i="19" s="1"/>
  <c r="A54" i="19" s="1"/>
  <c r="A55" i="19" s="1"/>
  <c r="A56" i="19" s="1"/>
  <c r="A57" i="19" s="1"/>
  <c r="A58" i="19" s="1"/>
  <c r="A59" i="19" s="1"/>
  <c r="A60" i="19" s="1"/>
  <c r="A61" i="19" s="1"/>
  <c r="A62" i="19" s="1"/>
  <c r="A63" i="19" s="1"/>
  <c r="A64" i="19" s="1"/>
  <c r="A65" i="19" s="1"/>
  <c r="A66" i="19" s="1"/>
  <c r="A67" i="19" s="1"/>
  <c r="A68" i="19" s="1"/>
  <c r="A69" i="19" s="1"/>
  <c r="A70" i="19" s="1"/>
  <c r="A71" i="19" s="1"/>
  <c r="A72" i="19" s="1"/>
  <c r="A73" i="19" s="1"/>
  <c r="A74" i="19" s="1"/>
  <c r="A75" i="19" s="1"/>
  <c r="A76" i="19" s="1"/>
  <c r="A77" i="19" s="1"/>
  <c r="A78" i="19" s="1"/>
  <c r="A79" i="19" s="1"/>
  <c r="A80" i="19" s="1"/>
  <c r="A81" i="19" s="1"/>
  <c r="A82" i="19" s="1"/>
  <c r="A83" i="19" s="1"/>
  <c r="A84" i="19" s="1"/>
  <c r="A85" i="19" s="1"/>
  <c r="A86" i="19" s="1"/>
  <c r="A87" i="19" s="1"/>
  <c r="A88" i="19" s="1"/>
  <c r="A89" i="19" s="1"/>
  <c r="A90" i="19" s="1"/>
  <c r="A91" i="19" s="1"/>
  <c r="A92" i="19" s="1"/>
  <c r="A93" i="19" s="1"/>
  <c r="A94" i="19" s="1"/>
  <c r="A95" i="19" s="1"/>
  <c r="A96" i="19" s="1"/>
  <c r="A97" i="19" s="1"/>
  <c r="A98" i="19" s="1"/>
  <c r="A99" i="19" s="1"/>
  <c r="A100" i="19" s="1"/>
  <c r="A101" i="19" s="1"/>
  <c r="A102" i="19" s="1"/>
  <c r="A103" i="19" s="1"/>
  <c r="A104" i="19" s="1"/>
  <c r="A105" i="19" s="1"/>
  <c r="A106" i="19" s="1"/>
  <c r="A107" i="19" s="1"/>
  <c r="A108" i="19" s="1"/>
  <c r="A109" i="19" s="1"/>
  <c r="A110" i="19" s="1"/>
  <c r="A111" i="19" s="1"/>
  <c r="A112" i="19" s="1"/>
  <c r="A113" i="19" s="1"/>
  <c r="A114" i="19" s="1"/>
  <c r="A115" i="19" s="1"/>
  <c r="A116" i="19" s="1"/>
  <c r="A117" i="19" s="1"/>
  <c r="A118" i="19" s="1"/>
  <c r="A119" i="19" s="1"/>
  <c r="A120" i="19" s="1"/>
  <c r="A121" i="19" s="1"/>
  <c r="A122" i="19" s="1"/>
  <c r="A123" i="19" s="1"/>
  <c r="A124" i="19" s="1"/>
  <c r="A125" i="19" s="1"/>
  <c r="A126" i="19" s="1"/>
  <c r="A127" i="19" s="1"/>
  <c r="A128" i="19" s="1"/>
  <c r="A129" i="19" s="1"/>
  <c r="A130" i="19" s="1"/>
  <c r="A131" i="19" s="1"/>
  <c r="A132" i="19" s="1"/>
  <c r="A133" i="19" s="1"/>
  <c r="A134" i="19" s="1"/>
  <c r="A135" i="19" s="1"/>
  <c r="A136" i="19" s="1"/>
  <c r="A137" i="19" s="1"/>
  <c r="A138" i="19" s="1"/>
  <c r="A139" i="19" s="1"/>
  <c r="A140" i="19" s="1"/>
  <c r="A141" i="19" s="1"/>
  <c r="A142" i="19" s="1"/>
  <c r="A143" i="19" s="1"/>
  <c r="A144" i="19" s="1"/>
  <c r="A145" i="19" s="1"/>
  <c r="A146" i="19" s="1"/>
  <c r="A147" i="19" s="1"/>
  <c r="A148" i="19" s="1"/>
  <c r="A149" i="19" s="1"/>
  <c r="A150" i="19" s="1"/>
  <c r="A151" i="19" s="1"/>
  <c r="A152" i="19" s="1"/>
  <c r="A153" i="19" s="1"/>
  <c r="A154" i="19" s="1"/>
  <c r="A155" i="19" s="1"/>
  <c r="A156" i="19" s="1"/>
  <c r="A157" i="19" s="1"/>
  <c r="A158" i="19" s="1"/>
  <c r="A159" i="19" s="1"/>
  <c r="A160" i="19" s="1"/>
  <c r="K5" i="19"/>
  <c r="K157" i="19" l="1"/>
  <c r="K160" i="19"/>
  <c r="K150" i="19"/>
  <c r="K154" i="19"/>
  <c r="K152" i="19"/>
  <c r="K146" i="19"/>
  <c r="K144" i="19"/>
  <c r="K137" i="19"/>
  <c r="K134" i="19"/>
  <c r="K130" i="19"/>
  <c r="K138" i="19"/>
  <c r="K133" i="19"/>
  <c r="K125" i="19"/>
  <c r="K142" i="19"/>
  <c r="K126" i="19"/>
  <c r="K122" i="19"/>
  <c r="K118" i="19"/>
  <c r="K111" i="19"/>
  <c r="K119" i="19"/>
  <c r="K114" i="19"/>
  <c r="K112" i="19"/>
  <c r="K105" i="19"/>
  <c r="K104" i="19"/>
  <c r="K106" i="19"/>
  <c r="K103" i="19"/>
  <c r="K102" i="19"/>
  <c r="K113" i="19"/>
  <c r="K95" i="19"/>
  <c r="K93" i="19"/>
  <c r="K96" i="19"/>
  <c r="K91" i="19"/>
  <c r="K90" i="19"/>
  <c r="K98" i="19"/>
  <c r="K97" i="19"/>
  <c r="K85" i="19"/>
  <c r="K81" i="19"/>
  <c r="K83" i="19"/>
  <c r="K87" i="19"/>
  <c r="K79" i="19"/>
  <c r="K77" i="19"/>
  <c r="K71" i="19"/>
  <c r="K74" i="19"/>
  <c r="K69" i="19"/>
  <c r="K61" i="19"/>
  <c r="K60" i="19"/>
  <c r="K56" i="19"/>
  <c r="K57" i="19"/>
  <c r="K63" i="19"/>
  <c r="K62" i="19"/>
  <c r="K110" i="19"/>
  <c r="K84" i="19"/>
  <c r="K59" i="19"/>
  <c r="K64" i="19"/>
  <c r="K76" i="19"/>
  <c r="K80" i="19"/>
  <c r="K94" i="19"/>
  <c r="K123" i="19"/>
  <c r="K107" i="19"/>
  <c r="K141" i="19"/>
  <c r="K143" i="19"/>
  <c r="K159" i="19"/>
  <c r="K65" i="19"/>
  <c r="K108" i="19"/>
  <c r="K100" i="19"/>
  <c r="K147" i="19"/>
  <c r="K148" i="19"/>
  <c r="K149" i="19"/>
  <c r="K89" i="19"/>
  <c r="K58" i="19"/>
  <c r="K75" i="19"/>
  <c r="K128" i="19"/>
  <c r="K136" i="19"/>
  <c r="K73" i="19"/>
  <c r="K78" i="19"/>
  <c r="K120" i="19"/>
  <c r="K135" i="19"/>
  <c r="K158" i="19"/>
  <c r="K82" i="19"/>
  <c r="K86" i="19"/>
  <c r="K72" i="19"/>
  <c r="K129" i="19"/>
  <c r="K131" i="19"/>
  <c r="K124" i="19"/>
  <c r="K151" i="19"/>
  <c r="K140" i="19"/>
  <c r="K156" i="19"/>
  <c r="K109" i="19"/>
  <c r="K121" i="19"/>
  <c r="K127" i="19"/>
  <c r="K99" i="19"/>
  <c r="K88" i="19"/>
  <c r="K145" i="19"/>
  <c r="K153" i="19"/>
  <c r="K116" i="19"/>
  <c r="K115" i="19"/>
  <c r="K132" i="19"/>
  <c r="K155" i="19"/>
  <c r="K139" i="19"/>
  <c r="K66" i="19"/>
  <c r="K101" i="19"/>
  <c r="K70" i="19"/>
  <c r="K92" i="19"/>
  <c r="K117" i="19"/>
  <c r="K67" i="19"/>
  <c r="K68" i="19"/>
  <c r="K12" i="19"/>
  <c r="K16" i="19"/>
  <c r="K37" i="19"/>
  <c r="K20" i="19"/>
  <c r="K15" i="19"/>
  <c r="K45" i="19"/>
  <c r="K38" i="19"/>
  <c r="K13" i="19"/>
  <c r="K27" i="19"/>
  <c r="K44" i="19"/>
  <c r="K36" i="19"/>
  <c r="K33" i="19"/>
  <c r="K40" i="19"/>
  <c r="K22" i="19"/>
  <c r="K17" i="19"/>
  <c r="K43" i="19"/>
  <c r="K31" i="19"/>
  <c r="K55" i="19"/>
  <c r="K19" i="19"/>
  <c r="K29" i="19"/>
  <c r="K30" i="19"/>
  <c r="K28" i="19"/>
  <c r="K21" i="19"/>
  <c r="K42" i="19"/>
  <c r="K23" i="19"/>
  <c r="K48" i="19"/>
  <c r="K52" i="19"/>
  <c r="K46" i="19"/>
  <c r="K32" i="19"/>
  <c r="K51" i="19"/>
  <c r="K14" i="19"/>
  <c r="K39" i="19"/>
  <c r="K41" i="19"/>
  <c r="K24" i="19"/>
  <c r="K35" i="19"/>
  <c r="K34" i="19"/>
  <c r="K49" i="19"/>
  <c r="K11" i="19"/>
  <c r="K18" i="19"/>
  <c r="K25" i="19"/>
  <c r="K50" i="19"/>
  <c r="K47" i="19"/>
  <c r="K26" i="19"/>
  <c r="K53" i="19"/>
  <c r="K54" i="19"/>
  <c r="D8" i="19"/>
  <c r="L5" i="19"/>
  <c r="L160" i="19" l="1"/>
  <c r="L157" i="19"/>
  <c r="L154" i="19"/>
  <c r="L155" i="19"/>
  <c r="L147" i="19"/>
  <c r="L149" i="19"/>
  <c r="L146" i="19"/>
  <c r="L150" i="19"/>
  <c r="L142" i="19"/>
  <c r="L138" i="19"/>
  <c r="L139" i="19"/>
  <c r="L130" i="19"/>
  <c r="L135" i="19"/>
  <c r="L141" i="19"/>
  <c r="L127" i="19"/>
  <c r="L134" i="19"/>
  <c r="L122" i="19"/>
  <c r="L118" i="19"/>
  <c r="L114" i="19"/>
  <c r="L116" i="19"/>
  <c r="L115" i="19"/>
  <c r="L106" i="19"/>
  <c r="L126" i="19"/>
  <c r="L113" i="19"/>
  <c r="L111" i="19"/>
  <c r="L103" i="19"/>
  <c r="L102" i="19"/>
  <c r="L105" i="19"/>
  <c r="L101" i="19"/>
  <c r="L107" i="19"/>
  <c r="L95" i="19"/>
  <c r="L92" i="19"/>
  <c r="L90" i="19"/>
  <c r="L98" i="19"/>
  <c r="L88" i="19"/>
  <c r="L87" i="19"/>
  <c r="L78" i="19"/>
  <c r="L79" i="19"/>
  <c r="L74" i="19"/>
  <c r="L68" i="19"/>
  <c r="L65" i="19"/>
  <c r="L70" i="19"/>
  <c r="L71" i="19"/>
  <c r="L64" i="19"/>
  <c r="L59" i="19"/>
  <c r="L60" i="19"/>
  <c r="L63" i="19"/>
  <c r="L58" i="19"/>
  <c r="L56" i="19"/>
  <c r="L158" i="19"/>
  <c r="L108" i="19"/>
  <c r="L131" i="19"/>
  <c r="L148" i="19"/>
  <c r="L72" i="19"/>
  <c r="L86" i="19"/>
  <c r="L93" i="19"/>
  <c r="L129" i="19"/>
  <c r="L143" i="19"/>
  <c r="L119" i="19"/>
  <c r="L151" i="19"/>
  <c r="L132" i="19"/>
  <c r="L152" i="19"/>
  <c r="L140" i="19"/>
  <c r="L145" i="19"/>
  <c r="L84" i="19"/>
  <c r="L100" i="19"/>
  <c r="L153" i="19"/>
  <c r="L125" i="19"/>
  <c r="L109" i="19"/>
  <c r="L80" i="19"/>
  <c r="L66" i="19"/>
  <c r="L99" i="19"/>
  <c r="L121" i="19"/>
  <c r="L136" i="19"/>
  <c r="L69" i="19"/>
  <c r="L85" i="19"/>
  <c r="L112" i="19"/>
  <c r="L91" i="19"/>
  <c r="L156" i="19"/>
  <c r="L159" i="19"/>
  <c r="L73" i="19"/>
  <c r="L137" i="19"/>
  <c r="L133" i="19"/>
  <c r="L67" i="19"/>
  <c r="L76" i="19"/>
  <c r="L123" i="19"/>
  <c r="L128" i="19"/>
  <c r="L104" i="19"/>
  <c r="L124" i="19"/>
  <c r="L62" i="19"/>
  <c r="L77" i="19"/>
  <c r="L97" i="19"/>
  <c r="L83" i="19"/>
  <c r="L144" i="19"/>
  <c r="L82" i="19"/>
  <c r="L94" i="19"/>
  <c r="L96" i="19"/>
  <c r="L120" i="19"/>
  <c r="L89" i="19"/>
  <c r="L117" i="19"/>
  <c r="L57" i="19"/>
  <c r="L81" i="19"/>
  <c r="L110" i="19"/>
  <c r="L61" i="19"/>
  <c r="L75" i="19"/>
  <c r="L12" i="19"/>
  <c r="L16" i="19"/>
  <c r="L40" i="19"/>
  <c r="L21" i="19"/>
  <c r="L23" i="19"/>
  <c r="L54" i="19"/>
  <c r="L28" i="19"/>
  <c r="L42" i="19"/>
  <c r="L46" i="19"/>
  <c r="L48" i="19"/>
  <c r="L49" i="19"/>
  <c r="L11" i="19"/>
  <c r="L43" i="19"/>
  <c r="L31" i="19"/>
  <c r="L55" i="19"/>
  <c r="L44" i="19"/>
  <c r="L51" i="19"/>
  <c r="L38" i="19"/>
  <c r="L52" i="19"/>
  <c r="L19" i="19"/>
  <c r="L36" i="19"/>
  <c r="L32" i="19"/>
  <c r="L22" i="19"/>
  <c r="L35" i="19"/>
  <c r="L34" i="19"/>
  <c r="L53" i="19"/>
  <c r="L18" i="19"/>
  <c r="L30" i="19"/>
  <c r="L25" i="19"/>
  <c r="L24" i="19"/>
  <c r="L47" i="19"/>
  <c r="L29" i="19"/>
  <c r="L50" i="19"/>
  <c r="L39" i="19"/>
  <c r="L26" i="19"/>
  <c r="L41" i="19"/>
  <c r="L33" i="19"/>
  <c r="L20" i="19"/>
  <c r="L17" i="19"/>
  <c r="L37" i="19"/>
  <c r="L15" i="19"/>
  <c r="L45" i="19"/>
  <c r="L14" i="19"/>
  <c r="L13" i="19"/>
  <c r="L27" i="19"/>
  <c r="M5" i="19"/>
  <c r="K8" i="19"/>
  <c r="M157" i="19" l="1"/>
  <c r="M158" i="19"/>
  <c r="M155" i="19"/>
  <c r="M154" i="19"/>
  <c r="M152" i="19"/>
  <c r="M150" i="19"/>
  <c r="M148" i="19"/>
  <c r="M146" i="19"/>
  <c r="M147" i="19"/>
  <c r="M139" i="19"/>
  <c r="M144" i="19"/>
  <c r="M138" i="19"/>
  <c r="M140" i="19"/>
  <c r="M135" i="19"/>
  <c r="M127" i="19"/>
  <c r="M142" i="19"/>
  <c r="M134" i="19"/>
  <c r="M126" i="19"/>
  <c r="M122" i="19"/>
  <c r="M130" i="19"/>
  <c r="M120" i="19"/>
  <c r="M112" i="19"/>
  <c r="M119" i="19"/>
  <c r="M116" i="19"/>
  <c r="M106" i="19"/>
  <c r="M113" i="19"/>
  <c r="M111" i="19"/>
  <c r="M114" i="19"/>
  <c r="M104" i="19"/>
  <c r="M103" i="19"/>
  <c r="M102" i="19"/>
  <c r="M97" i="19"/>
  <c r="M93" i="19"/>
  <c r="M92" i="19"/>
  <c r="M91" i="19"/>
  <c r="M98" i="19"/>
  <c r="M95" i="19"/>
  <c r="M85" i="19"/>
  <c r="M81" i="19"/>
  <c r="M76" i="19"/>
  <c r="M87" i="19"/>
  <c r="M83" i="19"/>
  <c r="M79" i="19"/>
  <c r="M77" i="19"/>
  <c r="M69" i="19"/>
  <c r="M68" i="19"/>
  <c r="M63" i="19"/>
  <c r="M73" i="19"/>
  <c r="M71" i="19"/>
  <c r="M59" i="19"/>
  <c r="M64" i="19"/>
  <c r="M56" i="19"/>
  <c r="M60" i="19"/>
  <c r="M61" i="19"/>
  <c r="M75" i="19"/>
  <c r="M109" i="19"/>
  <c r="M70" i="19"/>
  <c r="M99" i="19"/>
  <c r="M121" i="19"/>
  <c r="M88" i="19"/>
  <c r="M118" i="19"/>
  <c r="M132" i="19"/>
  <c r="M115" i="19"/>
  <c r="M133" i="19"/>
  <c r="M82" i="19"/>
  <c r="M78" i="19"/>
  <c r="M72" i="19"/>
  <c r="M137" i="19"/>
  <c r="M145" i="19"/>
  <c r="M86" i="19"/>
  <c r="M90" i="19"/>
  <c r="M110" i="19"/>
  <c r="M66" i="19"/>
  <c r="M84" i="19"/>
  <c r="M123" i="19"/>
  <c r="M105" i="19"/>
  <c r="M124" i="19"/>
  <c r="M125" i="19"/>
  <c r="M160" i="19"/>
  <c r="M62" i="19"/>
  <c r="M101" i="19"/>
  <c r="M151" i="19"/>
  <c r="M117" i="19"/>
  <c r="M65" i="19"/>
  <c r="M74" i="19"/>
  <c r="M67" i="19"/>
  <c r="M58" i="19"/>
  <c r="M94" i="19"/>
  <c r="M96" i="19"/>
  <c r="M128" i="19"/>
  <c r="M141" i="19"/>
  <c r="M131" i="19"/>
  <c r="M149" i="19"/>
  <c r="M89" i="19"/>
  <c r="M80" i="19"/>
  <c r="M136" i="19"/>
  <c r="M107" i="19"/>
  <c r="M129" i="19"/>
  <c r="M143" i="19"/>
  <c r="M153" i="19"/>
  <c r="M156" i="19"/>
  <c r="M159" i="19"/>
  <c r="M108" i="19"/>
  <c r="M57" i="19"/>
  <c r="M100" i="19"/>
  <c r="M12" i="19"/>
  <c r="M16" i="19"/>
  <c r="M54" i="19"/>
  <c r="M28" i="19"/>
  <c r="M42" i="19"/>
  <c r="M46" i="19"/>
  <c r="M48" i="19"/>
  <c r="M33" i="19"/>
  <c r="M51" i="19"/>
  <c r="M17" i="19"/>
  <c r="M38" i="19"/>
  <c r="M52" i="19"/>
  <c r="M53" i="19"/>
  <c r="M21" i="19"/>
  <c r="M32" i="19"/>
  <c r="M22" i="19"/>
  <c r="M35" i="19"/>
  <c r="M11" i="19"/>
  <c r="M18" i="19"/>
  <c r="M26" i="19"/>
  <c r="M23" i="19"/>
  <c r="M41" i="19"/>
  <c r="M30" i="19"/>
  <c r="M24" i="19"/>
  <c r="M47" i="19"/>
  <c r="M34" i="19"/>
  <c r="M29" i="19"/>
  <c r="M50" i="19"/>
  <c r="M39" i="19"/>
  <c r="M37" i="19"/>
  <c r="M15" i="19"/>
  <c r="M45" i="19"/>
  <c r="M14" i="19"/>
  <c r="M13" i="19"/>
  <c r="M27" i="19"/>
  <c r="M49" i="19"/>
  <c r="M40" i="19"/>
  <c r="M20" i="19"/>
  <c r="M25" i="19"/>
  <c r="M43" i="19"/>
  <c r="M31" i="19"/>
  <c r="M55" i="19"/>
  <c r="M44" i="19"/>
  <c r="M19" i="19"/>
  <c r="M36" i="19"/>
  <c r="L8" i="19"/>
  <c r="N5" i="19"/>
  <c r="O5" i="19" l="1"/>
  <c r="N151" i="19"/>
  <c r="N143" i="19"/>
  <c r="N145" i="19"/>
  <c r="N133" i="19"/>
  <c r="N141" i="19"/>
  <c r="N131" i="19"/>
  <c r="N125" i="19"/>
  <c r="N118" i="19"/>
  <c r="N120" i="19"/>
  <c r="N119" i="19"/>
  <c r="N116" i="19"/>
  <c r="N127" i="19"/>
  <c r="N111" i="19"/>
  <c r="N109" i="19"/>
  <c r="N110" i="19"/>
  <c r="N112" i="19"/>
  <c r="N105" i="19"/>
  <c r="N101" i="19"/>
  <c r="N107" i="19"/>
  <c r="N102" i="19"/>
  <c r="N100" i="19"/>
  <c r="N96" i="19"/>
  <c r="N94" i="19"/>
  <c r="N82" i="19"/>
  <c r="N81" i="19"/>
  <c r="N86" i="19"/>
  <c r="N68" i="19"/>
  <c r="N76" i="19"/>
  <c r="N74" i="19"/>
  <c r="N58" i="19"/>
  <c r="N60" i="19"/>
  <c r="N64" i="19"/>
  <c r="N61" i="19"/>
  <c r="N59" i="19"/>
  <c r="N57" i="19"/>
  <c r="N67" i="19"/>
  <c r="N158" i="19"/>
  <c r="N62" i="19"/>
  <c r="N72" i="19"/>
  <c r="N92" i="19"/>
  <c r="N89" i="19"/>
  <c r="N97" i="19"/>
  <c r="N129" i="19"/>
  <c r="N137" i="19"/>
  <c r="N140" i="19"/>
  <c r="N117" i="19"/>
  <c r="N123" i="19"/>
  <c r="N63" i="19"/>
  <c r="N91" i="19"/>
  <c r="N139" i="19"/>
  <c r="N155" i="19"/>
  <c r="N85" i="19"/>
  <c r="N135" i="19"/>
  <c r="N115" i="19"/>
  <c r="N65" i="19"/>
  <c r="N157" i="19"/>
  <c r="N73" i="19"/>
  <c r="N78" i="19"/>
  <c r="N84" i="19"/>
  <c r="N132" i="19"/>
  <c r="N130" i="19"/>
  <c r="N149" i="19"/>
  <c r="N148" i="19"/>
  <c r="N108" i="19"/>
  <c r="N80" i="19"/>
  <c r="N95" i="19"/>
  <c r="N69" i="19"/>
  <c r="N98" i="19"/>
  <c r="N152" i="19"/>
  <c r="N142" i="19"/>
  <c r="N150" i="19"/>
  <c r="N83" i="19"/>
  <c r="N103" i="19"/>
  <c r="N104" i="19"/>
  <c r="N75" i="19"/>
  <c r="N56" i="19"/>
  <c r="N71" i="19"/>
  <c r="N87" i="19"/>
  <c r="N113" i="19"/>
  <c r="N77" i="19"/>
  <c r="N93" i="19"/>
  <c r="N106" i="19"/>
  <c r="N154" i="19"/>
  <c r="N153" i="19"/>
  <c r="N136" i="19"/>
  <c r="N88" i="19"/>
  <c r="N114" i="19"/>
  <c r="N124" i="19"/>
  <c r="N138" i="19"/>
  <c r="N126" i="19"/>
  <c r="N99" i="19"/>
  <c r="N121" i="19"/>
  <c r="N128" i="19"/>
  <c r="N134" i="19"/>
  <c r="N156" i="19"/>
  <c r="N79" i="19"/>
  <c r="N122" i="19"/>
  <c r="N146" i="19"/>
  <c r="N144" i="19"/>
  <c r="N147" i="19"/>
  <c r="N66" i="19"/>
  <c r="N160" i="19"/>
  <c r="N159" i="19"/>
  <c r="N90" i="19"/>
  <c r="N70" i="19"/>
  <c r="N16" i="19"/>
  <c r="N12" i="19"/>
  <c r="N33" i="19"/>
  <c r="N20" i="19"/>
  <c r="N51" i="19"/>
  <c r="N17" i="19"/>
  <c r="N38" i="19"/>
  <c r="N44" i="19"/>
  <c r="N36" i="19"/>
  <c r="N32" i="19"/>
  <c r="N22" i="19"/>
  <c r="N35" i="19"/>
  <c r="N11" i="19"/>
  <c r="N53" i="19"/>
  <c r="N26" i="19"/>
  <c r="N27" i="19"/>
  <c r="N30" i="19"/>
  <c r="N28" i="19"/>
  <c r="N24" i="19"/>
  <c r="N47" i="19"/>
  <c r="N34" i="19"/>
  <c r="N18" i="19"/>
  <c r="N49" i="19"/>
  <c r="N46" i="19"/>
  <c r="N29" i="19"/>
  <c r="N50" i="19"/>
  <c r="N39" i="19"/>
  <c r="N52" i="19"/>
  <c r="N48" i="19"/>
  <c r="N37" i="19"/>
  <c r="N15" i="19"/>
  <c r="N45" i="19"/>
  <c r="N14" i="19"/>
  <c r="N13" i="19"/>
  <c r="N42" i="19"/>
  <c r="N25" i="19"/>
  <c r="N43" i="19"/>
  <c r="N31" i="19"/>
  <c r="N55" i="19"/>
  <c r="N19" i="19"/>
  <c r="N54" i="19"/>
  <c r="N40" i="19"/>
  <c r="N21" i="19"/>
  <c r="N23" i="19"/>
  <c r="N41" i="19"/>
  <c r="M8" i="19"/>
  <c r="D7" i="24" s="1" a="1"/>
  <c r="D7" i="24" s="1"/>
  <c r="E7" i="24" s="1"/>
  <c r="F8" i="24" s="1"/>
  <c r="O12" i="19"/>
  <c r="O16" i="19"/>
  <c r="O32" i="19"/>
  <c r="O22" i="19"/>
  <c r="O53" i="19"/>
  <c r="O11" i="19"/>
  <c r="O30" i="19"/>
  <c r="O28" i="19"/>
  <c r="O29" i="19"/>
  <c r="O24" i="19"/>
  <c r="O34" i="19"/>
  <c r="O18" i="19"/>
  <c r="O41" i="19"/>
  <c r="O37" i="19"/>
  <c r="O45" i="19"/>
  <c r="O50" i="19"/>
  <c r="O13" i="19"/>
  <c r="O52" i="19"/>
  <c r="O27" i="19"/>
  <c r="O26" i="19"/>
  <c r="O49" i="19"/>
  <c r="O19" i="19"/>
  <c r="O23" i="19"/>
  <c r="O25" i="19"/>
  <c r="O14" i="19"/>
  <c r="O43" i="19"/>
  <c r="O47" i="19"/>
  <c r="O44" i="19"/>
  <c r="O21" i="19"/>
  <c r="O39" i="19"/>
  <c r="O38" i="19"/>
  <c r="O35" i="19"/>
  <c r="O36" i="19"/>
  <c r="O40" i="19"/>
  <c r="O15" i="19"/>
  <c r="O20" i="19"/>
  <c r="O54" i="19"/>
  <c r="O33" i="19"/>
  <c r="O51" i="19"/>
  <c r="O17" i="19"/>
  <c r="O42" i="19"/>
  <c r="O31" i="19"/>
  <c r="O55" i="19"/>
  <c r="O46" i="19"/>
  <c r="O48" i="19"/>
  <c r="P5" i="19"/>
  <c r="P158" i="19" l="1"/>
  <c r="P160" i="19"/>
  <c r="P157" i="19"/>
  <c r="P155" i="19"/>
  <c r="P154" i="19"/>
  <c r="P153" i="19"/>
  <c r="P147" i="19"/>
  <c r="P146" i="19"/>
  <c r="P150" i="19"/>
  <c r="P138" i="19"/>
  <c r="P142" i="19"/>
  <c r="P139" i="19"/>
  <c r="P135" i="19"/>
  <c r="P131" i="19"/>
  <c r="P130" i="19"/>
  <c r="P134" i="19"/>
  <c r="P126" i="19"/>
  <c r="P120" i="19"/>
  <c r="P129" i="19"/>
  <c r="P115" i="19"/>
  <c r="P122" i="19"/>
  <c r="P114" i="19"/>
  <c r="P107" i="19"/>
  <c r="P106" i="19"/>
  <c r="P105" i="19"/>
  <c r="P112" i="19"/>
  <c r="P99" i="19"/>
  <c r="P95" i="19"/>
  <c r="P93" i="19"/>
  <c r="P102" i="19"/>
  <c r="P98" i="19"/>
  <c r="P96" i="19"/>
  <c r="P91" i="19"/>
  <c r="P88" i="19"/>
  <c r="P87" i="19"/>
  <c r="P83" i="19"/>
  <c r="P82" i="19"/>
  <c r="P86" i="19"/>
  <c r="P85" i="19"/>
  <c r="P77" i="19"/>
  <c r="P74" i="19"/>
  <c r="P79" i="19"/>
  <c r="P76" i="19"/>
  <c r="P71" i="19"/>
  <c r="P69" i="19"/>
  <c r="P64" i="19"/>
  <c r="P66" i="19"/>
  <c r="P61" i="19"/>
  <c r="P56" i="19"/>
  <c r="P63" i="19"/>
  <c r="P117" i="19"/>
  <c r="P70" i="19"/>
  <c r="P58" i="19"/>
  <c r="P81" i="19"/>
  <c r="P90" i="19"/>
  <c r="P73" i="19"/>
  <c r="P111" i="19"/>
  <c r="P113" i="19"/>
  <c r="P143" i="19"/>
  <c r="P67" i="19"/>
  <c r="P84" i="19"/>
  <c r="P59" i="19"/>
  <c r="P108" i="19"/>
  <c r="P94" i="19"/>
  <c r="P65" i="19"/>
  <c r="P80" i="19"/>
  <c r="P128" i="19"/>
  <c r="P116" i="19"/>
  <c r="P145" i="19"/>
  <c r="P118" i="19"/>
  <c r="P133" i="19"/>
  <c r="P156" i="19"/>
  <c r="P125" i="19"/>
  <c r="P151" i="19"/>
  <c r="P127" i="19"/>
  <c r="P75" i="19"/>
  <c r="P89" i="19"/>
  <c r="P92" i="19"/>
  <c r="P100" i="19"/>
  <c r="P103" i="19"/>
  <c r="P141" i="19"/>
  <c r="P132" i="19"/>
  <c r="P140" i="19"/>
  <c r="P62" i="19"/>
  <c r="P101" i="19"/>
  <c r="P97" i="19"/>
  <c r="P110" i="19"/>
  <c r="P60" i="19"/>
  <c r="P72" i="19"/>
  <c r="P78" i="19"/>
  <c r="P104" i="19"/>
  <c r="P119" i="19"/>
  <c r="P148" i="19"/>
  <c r="P149" i="19"/>
  <c r="P136" i="19"/>
  <c r="P123" i="19"/>
  <c r="P121" i="19"/>
  <c r="P124" i="19"/>
  <c r="P144" i="19"/>
  <c r="P152" i="19"/>
  <c r="P109" i="19"/>
  <c r="P57" i="19"/>
  <c r="P137" i="19"/>
  <c r="P68" i="19"/>
  <c r="P159" i="19"/>
  <c r="O158" i="19"/>
  <c r="O157" i="19"/>
  <c r="O156" i="19"/>
  <c r="O148" i="19"/>
  <c r="O150" i="19"/>
  <c r="O146" i="19"/>
  <c r="O138" i="19"/>
  <c r="O137" i="19"/>
  <c r="O154" i="19"/>
  <c r="O140" i="19"/>
  <c r="O141" i="19"/>
  <c r="O142" i="19"/>
  <c r="O134" i="19"/>
  <c r="O126" i="19"/>
  <c r="O122" i="19"/>
  <c r="O130" i="19"/>
  <c r="O133" i="19"/>
  <c r="O125" i="19"/>
  <c r="O116" i="19"/>
  <c r="O114" i="19"/>
  <c r="O129" i="19"/>
  <c r="O115" i="19"/>
  <c r="O106" i="19"/>
  <c r="O101" i="19"/>
  <c r="O99" i="19"/>
  <c r="O95" i="19"/>
  <c r="O100" i="19"/>
  <c r="O98" i="19"/>
  <c r="O89" i="19"/>
  <c r="O83" i="19"/>
  <c r="O91" i="19"/>
  <c r="O87" i="19"/>
  <c r="O81" i="19"/>
  <c r="O79" i="19"/>
  <c r="O93" i="19"/>
  <c r="O86" i="19"/>
  <c r="O85" i="19"/>
  <c r="O70" i="19"/>
  <c r="O69" i="19"/>
  <c r="O77" i="19"/>
  <c r="O71" i="19"/>
  <c r="O58" i="19"/>
  <c r="O63" i="19"/>
  <c r="O56" i="19"/>
  <c r="O132" i="19"/>
  <c r="O61" i="19"/>
  <c r="O76" i="19"/>
  <c r="O73" i="19"/>
  <c r="O80" i="19"/>
  <c r="O124" i="19"/>
  <c r="O62" i="19"/>
  <c r="O103" i="19"/>
  <c r="O131" i="19"/>
  <c r="O155" i="19"/>
  <c r="O159" i="19"/>
  <c r="O64" i="19"/>
  <c r="O74" i="19"/>
  <c r="O67" i="19"/>
  <c r="O102" i="19"/>
  <c r="O128" i="19"/>
  <c r="O121" i="19"/>
  <c r="O107" i="19"/>
  <c r="O151" i="19"/>
  <c r="O97" i="19"/>
  <c r="O139" i="19"/>
  <c r="O78" i="19"/>
  <c r="O59" i="19"/>
  <c r="O60" i="19"/>
  <c r="O84" i="19"/>
  <c r="O90" i="19"/>
  <c r="O119" i="19"/>
  <c r="O149" i="19"/>
  <c r="O68" i="19"/>
  <c r="O65" i="19"/>
  <c r="O66" i="19"/>
  <c r="O112" i="19"/>
  <c r="O96" i="19"/>
  <c r="O72" i="19"/>
  <c r="O88" i="19"/>
  <c r="O147" i="19"/>
  <c r="O160" i="19"/>
  <c r="O92" i="19"/>
  <c r="O117" i="19"/>
  <c r="O94" i="19"/>
  <c r="O118" i="19"/>
  <c r="O143" i="19"/>
  <c r="O123" i="19"/>
  <c r="O104" i="19"/>
  <c r="O105" i="19"/>
  <c r="O127" i="19"/>
  <c r="O135" i="19"/>
  <c r="O111" i="19"/>
  <c r="O113" i="19"/>
  <c r="O145" i="19"/>
  <c r="O144" i="19"/>
  <c r="O152" i="19"/>
  <c r="O136" i="19"/>
  <c r="O120" i="19"/>
  <c r="O153" i="19"/>
  <c r="O75" i="19"/>
  <c r="O109" i="19"/>
  <c r="O108" i="19"/>
  <c r="O57" i="19"/>
  <c r="O82" i="19"/>
  <c r="O110" i="19"/>
  <c r="N8" i="19"/>
  <c r="D8" i="24" s="1" a="1"/>
  <c r="D8" i="24" s="1"/>
  <c r="E8" i="24" s="1"/>
  <c r="F9" i="24" s="1"/>
  <c r="P12" i="19"/>
  <c r="P16" i="19"/>
  <c r="P29" i="19"/>
  <c r="P52" i="19"/>
  <c r="P37" i="19"/>
  <c r="P45" i="19"/>
  <c r="P14" i="19"/>
  <c r="P13" i="19"/>
  <c r="P27" i="19"/>
  <c r="P49" i="19"/>
  <c r="P25" i="19"/>
  <c r="P43" i="19"/>
  <c r="P47" i="19"/>
  <c r="P34" i="19"/>
  <c r="P19" i="19"/>
  <c r="P18" i="19"/>
  <c r="P26" i="19"/>
  <c r="P41" i="19"/>
  <c r="P28" i="19"/>
  <c r="P53" i="19"/>
  <c r="P40" i="19"/>
  <c r="P21" i="19"/>
  <c r="P50" i="19"/>
  <c r="P39" i="19"/>
  <c r="P46" i="19"/>
  <c r="P48" i="19"/>
  <c r="P11" i="19"/>
  <c r="P54" i="19"/>
  <c r="P15" i="19"/>
  <c r="P42" i="19"/>
  <c r="P33" i="19"/>
  <c r="P20" i="19"/>
  <c r="P51" i="19"/>
  <c r="P17" i="19"/>
  <c r="P38" i="19"/>
  <c r="P31" i="19"/>
  <c r="P55" i="19"/>
  <c r="P44" i="19"/>
  <c r="P36" i="19"/>
  <c r="P30" i="19"/>
  <c r="P24" i="19"/>
  <c r="P32" i="19"/>
  <c r="P22" i="19"/>
  <c r="P35" i="19"/>
  <c r="P23" i="19"/>
  <c r="Q5" i="19"/>
  <c r="O8" i="19" l="1"/>
  <c r="D9" i="24" s="1" a="1"/>
  <c r="D9" i="24" s="1"/>
  <c r="E9" i="24" s="1"/>
  <c r="F10" i="24" s="1"/>
  <c r="Q160" i="19"/>
  <c r="Q157" i="19"/>
  <c r="Q158" i="19"/>
  <c r="Q155" i="19"/>
  <c r="Q150" i="19"/>
  <c r="Q152" i="19"/>
  <c r="Q154" i="19"/>
  <c r="Q144" i="19"/>
  <c r="Q147" i="19"/>
  <c r="Q148" i="19"/>
  <c r="Q142" i="19"/>
  <c r="Q146" i="19"/>
  <c r="Q140" i="19"/>
  <c r="Q139" i="19"/>
  <c r="Q134" i="19"/>
  <c r="Q130" i="19"/>
  <c r="Q138" i="19"/>
  <c r="Q126" i="19"/>
  <c r="Q122" i="19"/>
  <c r="Q120" i="19"/>
  <c r="Q118" i="19"/>
  <c r="Q115" i="19"/>
  <c r="Q111" i="19"/>
  <c r="Q114" i="19"/>
  <c r="Q119" i="19"/>
  <c r="Q107" i="19"/>
  <c r="Q116" i="19"/>
  <c r="Q112" i="19"/>
  <c r="Q93" i="19"/>
  <c r="Q91" i="19"/>
  <c r="Q106" i="19"/>
  <c r="Q100" i="19"/>
  <c r="Q95" i="19"/>
  <c r="Q98" i="19"/>
  <c r="Q99" i="19"/>
  <c r="Q85" i="19"/>
  <c r="Q102" i="19"/>
  <c r="Q96" i="19"/>
  <c r="Q80" i="19"/>
  <c r="Q88" i="19"/>
  <c r="Q81" i="19"/>
  <c r="Q79" i="19"/>
  <c r="Q87" i="19"/>
  <c r="Q83" i="19"/>
  <c r="Q89" i="19"/>
  <c r="Q69" i="19"/>
  <c r="Q72" i="19"/>
  <c r="Q77" i="19"/>
  <c r="Q71" i="19"/>
  <c r="Q65" i="19"/>
  <c r="Q60" i="19"/>
  <c r="Q64" i="19"/>
  <c r="Q59" i="19"/>
  <c r="Q63" i="19"/>
  <c r="Q56" i="19"/>
  <c r="Q66" i="19"/>
  <c r="Q58" i="19"/>
  <c r="Q90" i="19"/>
  <c r="Q135" i="19"/>
  <c r="Q109" i="19"/>
  <c r="Q123" i="19"/>
  <c r="Q125" i="19"/>
  <c r="Q159" i="19"/>
  <c r="Q92" i="19"/>
  <c r="Q84" i="19"/>
  <c r="Q61" i="19"/>
  <c r="Q101" i="19"/>
  <c r="Q141" i="19"/>
  <c r="Q143" i="19"/>
  <c r="Q62" i="19"/>
  <c r="Q113" i="19"/>
  <c r="Q105" i="19"/>
  <c r="Q68" i="19"/>
  <c r="Q110" i="19"/>
  <c r="Q73" i="19"/>
  <c r="Q57" i="19"/>
  <c r="Q103" i="19"/>
  <c r="Q104" i="19"/>
  <c r="Q149" i="19"/>
  <c r="Q75" i="19"/>
  <c r="Q78" i="19"/>
  <c r="Q94" i="19"/>
  <c r="Q128" i="19"/>
  <c r="Q153" i="19"/>
  <c r="Q86" i="19"/>
  <c r="Q136" i="19"/>
  <c r="Q131" i="19"/>
  <c r="Q137" i="19"/>
  <c r="Q132" i="19"/>
  <c r="Q121" i="19"/>
  <c r="Q70" i="19"/>
  <c r="Q133" i="19"/>
  <c r="Q151" i="19"/>
  <c r="Q145" i="19"/>
  <c r="Q156" i="19"/>
  <c r="Q108" i="19"/>
  <c r="Q129" i="19"/>
  <c r="Q127" i="19"/>
  <c r="Q124" i="19"/>
  <c r="Q97" i="19"/>
  <c r="Q67" i="19"/>
  <c r="Q82" i="19"/>
  <c r="Q117" i="19"/>
  <c r="Q74" i="19"/>
  <c r="Q76" i="19"/>
  <c r="Q16" i="19"/>
  <c r="Q12" i="19"/>
  <c r="Q14" i="19"/>
  <c r="Q27" i="19"/>
  <c r="Q49" i="19"/>
  <c r="Q25" i="19"/>
  <c r="Q43" i="19"/>
  <c r="Q47" i="19"/>
  <c r="Q34" i="19"/>
  <c r="Q19" i="19"/>
  <c r="Q53" i="19"/>
  <c r="Q18" i="19"/>
  <c r="Q46" i="19"/>
  <c r="Q31" i="19"/>
  <c r="Q55" i="19"/>
  <c r="Q36" i="19"/>
  <c r="Q40" i="19"/>
  <c r="Q29" i="19"/>
  <c r="Q50" i="19"/>
  <c r="Q39" i="19"/>
  <c r="Q26" i="19"/>
  <c r="Q41" i="19"/>
  <c r="Q48" i="19"/>
  <c r="Q54" i="19"/>
  <c r="Q37" i="19"/>
  <c r="Q15" i="19"/>
  <c r="Q45" i="19"/>
  <c r="Q13" i="19"/>
  <c r="Q44" i="19"/>
  <c r="Q33" i="19"/>
  <c r="Q20" i="19"/>
  <c r="Q51" i="19"/>
  <c r="Q17" i="19"/>
  <c r="Q38" i="19"/>
  <c r="Q52" i="19"/>
  <c r="Q32" i="19"/>
  <c r="Q22" i="19"/>
  <c r="Q21" i="19"/>
  <c r="Q35" i="19"/>
  <c r="Q23" i="19"/>
  <c r="Q30" i="19"/>
  <c r="Q28" i="19"/>
  <c r="Q24" i="19"/>
  <c r="Q42" i="19"/>
  <c r="Q11" i="19"/>
  <c r="P8" i="19"/>
  <c r="D10" i="24" s="1" a="1"/>
  <c r="D10" i="24" s="1"/>
  <c r="E10" i="24" s="1"/>
  <c r="F11" i="24" s="1"/>
  <c r="R5" i="19"/>
  <c r="R160" i="19" l="1"/>
  <c r="R158" i="19"/>
  <c r="R155" i="19"/>
  <c r="R149" i="19"/>
  <c r="R157" i="19"/>
  <c r="R148" i="19"/>
  <c r="R147" i="19"/>
  <c r="R140" i="19"/>
  <c r="R133" i="19"/>
  <c r="R131" i="19"/>
  <c r="R132" i="19"/>
  <c r="R124" i="19"/>
  <c r="R139" i="19"/>
  <c r="R125" i="19"/>
  <c r="R130" i="19"/>
  <c r="R115" i="19"/>
  <c r="R122" i="19"/>
  <c r="R111" i="19"/>
  <c r="R114" i="19"/>
  <c r="R120" i="19"/>
  <c r="R119" i="19"/>
  <c r="R107" i="19"/>
  <c r="R112" i="19"/>
  <c r="R105" i="19"/>
  <c r="R106" i="19"/>
  <c r="R97" i="19"/>
  <c r="R98" i="19"/>
  <c r="R96" i="19"/>
  <c r="R90" i="19"/>
  <c r="R95" i="19"/>
  <c r="R93" i="19"/>
  <c r="R87" i="19"/>
  <c r="R88" i="19"/>
  <c r="R82" i="19"/>
  <c r="R86" i="19"/>
  <c r="R77" i="19"/>
  <c r="R85" i="19"/>
  <c r="R78" i="19"/>
  <c r="R74" i="19"/>
  <c r="R71" i="19"/>
  <c r="R65" i="19"/>
  <c r="R79" i="19"/>
  <c r="R69" i="19"/>
  <c r="R70" i="19"/>
  <c r="R63" i="19"/>
  <c r="R58" i="19"/>
  <c r="R56" i="19"/>
  <c r="R64" i="19"/>
  <c r="R141" i="19"/>
  <c r="R146" i="19"/>
  <c r="R159" i="19"/>
  <c r="R68" i="19"/>
  <c r="R109" i="19"/>
  <c r="R75" i="19"/>
  <c r="R80" i="19"/>
  <c r="R57" i="19"/>
  <c r="R89" i="19"/>
  <c r="R60" i="19"/>
  <c r="R101" i="19"/>
  <c r="R91" i="19"/>
  <c r="R103" i="19"/>
  <c r="R150" i="19"/>
  <c r="R156" i="19"/>
  <c r="R152" i="19"/>
  <c r="R59" i="19"/>
  <c r="R72" i="19"/>
  <c r="R76" i="19"/>
  <c r="R94" i="19"/>
  <c r="R83" i="19"/>
  <c r="R143" i="19"/>
  <c r="R126" i="19"/>
  <c r="R67" i="19"/>
  <c r="R102" i="19"/>
  <c r="R127" i="19"/>
  <c r="R129" i="19"/>
  <c r="R154" i="19"/>
  <c r="R123" i="19"/>
  <c r="R118" i="19"/>
  <c r="R110" i="19"/>
  <c r="R66" i="19"/>
  <c r="R84" i="19"/>
  <c r="R117" i="19"/>
  <c r="R128" i="19"/>
  <c r="R136" i="19"/>
  <c r="R135" i="19"/>
  <c r="R92" i="19"/>
  <c r="R116" i="19"/>
  <c r="R61" i="19"/>
  <c r="R100" i="19"/>
  <c r="R108" i="19"/>
  <c r="R113" i="19"/>
  <c r="R121" i="19"/>
  <c r="R151" i="19"/>
  <c r="R134" i="19"/>
  <c r="R142" i="19"/>
  <c r="R99" i="19"/>
  <c r="R137" i="19"/>
  <c r="R153" i="19"/>
  <c r="R81" i="19"/>
  <c r="R73" i="19"/>
  <c r="R104" i="19"/>
  <c r="R145" i="19"/>
  <c r="R138" i="19"/>
  <c r="R144" i="19"/>
  <c r="R62" i="19"/>
  <c r="R12" i="19"/>
  <c r="R16" i="19"/>
  <c r="R29" i="19"/>
  <c r="R50" i="19"/>
  <c r="R39" i="19"/>
  <c r="R26" i="19"/>
  <c r="R54" i="19"/>
  <c r="R37" i="19"/>
  <c r="R15" i="19"/>
  <c r="R45" i="19"/>
  <c r="R13" i="19"/>
  <c r="R46" i="19"/>
  <c r="R36" i="19"/>
  <c r="R23" i="19"/>
  <c r="R48" i="19"/>
  <c r="R34" i="19"/>
  <c r="R19" i="19"/>
  <c r="R33" i="19"/>
  <c r="R20" i="19"/>
  <c r="R51" i="19"/>
  <c r="R17" i="19"/>
  <c r="R38" i="19"/>
  <c r="R31" i="19"/>
  <c r="R55" i="19"/>
  <c r="R44" i="19"/>
  <c r="R11" i="19"/>
  <c r="R40" i="19"/>
  <c r="R22" i="19"/>
  <c r="R21" i="19"/>
  <c r="R35" i="19"/>
  <c r="R42" i="19"/>
  <c r="R24" i="19"/>
  <c r="R30" i="19"/>
  <c r="R28" i="19"/>
  <c r="R43" i="19"/>
  <c r="R47" i="19"/>
  <c r="R53" i="19"/>
  <c r="R18" i="19"/>
  <c r="R41" i="19"/>
  <c r="R52" i="19"/>
  <c r="R25" i="19"/>
  <c r="R32" i="19"/>
  <c r="R14" i="19"/>
  <c r="R27" i="19"/>
  <c r="R49" i="19"/>
  <c r="Q8" i="19"/>
  <c r="D11" i="24" s="1" a="1"/>
  <c r="D11" i="24" s="1"/>
  <c r="E11" i="24" s="1"/>
  <c r="F12" i="24" s="1"/>
  <c r="S5" i="19"/>
  <c r="S160" i="19" l="1"/>
  <c r="S157" i="19"/>
  <c r="S154" i="19"/>
  <c r="S152" i="19"/>
  <c r="S146" i="19"/>
  <c r="S150" i="19"/>
  <c r="S144" i="19"/>
  <c r="S142" i="19"/>
  <c r="S138" i="19"/>
  <c r="S134" i="19"/>
  <c r="S133" i="19"/>
  <c r="S130" i="19"/>
  <c r="S121" i="19"/>
  <c r="S124" i="19"/>
  <c r="S119" i="19"/>
  <c r="S120" i="19"/>
  <c r="S118" i="19"/>
  <c r="S122" i="19"/>
  <c r="S126" i="19"/>
  <c r="S112" i="19"/>
  <c r="S114" i="19"/>
  <c r="S104" i="19"/>
  <c r="S125" i="19"/>
  <c r="S106" i="19"/>
  <c r="S105" i="19"/>
  <c r="S102" i="19"/>
  <c r="S111" i="19"/>
  <c r="S98" i="19"/>
  <c r="S96" i="19"/>
  <c r="S91" i="19"/>
  <c r="S95" i="19"/>
  <c r="S93" i="19"/>
  <c r="S90" i="19"/>
  <c r="S97" i="19"/>
  <c r="S87" i="19"/>
  <c r="S83" i="19"/>
  <c r="S77" i="19"/>
  <c r="S85" i="19"/>
  <c r="S74" i="19"/>
  <c r="S79" i="19"/>
  <c r="S76" i="19"/>
  <c r="S68" i="19"/>
  <c r="S66" i="19"/>
  <c r="S69" i="19"/>
  <c r="S71" i="19"/>
  <c r="S67" i="19"/>
  <c r="S61" i="19"/>
  <c r="S63" i="19"/>
  <c r="S56" i="19"/>
  <c r="S84" i="19"/>
  <c r="S58" i="19"/>
  <c r="S64" i="19"/>
  <c r="S94" i="19"/>
  <c r="S143" i="19"/>
  <c r="S149" i="19"/>
  <c r="S62" i="19"/>
  <c r="S139" i="19"/>
  <c r="S110" i="19"/>
  <c r="S78" i="19"/>
  <c r="S135" i="19"/>
  <c r="S75" i="19"/>
  <c r="S123" i="19"/>
  <c r="S107" i="19"/>
  <c r="S159" i="19"/>
  <c r="S82" i="19"/>
  <c r="S117" i="19"/>
  <c r="S108" i="19"/>
  <c r="S59" i="19"/>
  <c r="S81" i="19"/>
  <c r="S86" i="19"/>
  <c r="S100" i="19"/>
  <c r="S72" i="19"/>
  <c r="S128" i="19"/>
  <c r="S136" i="19"/>
  <c r="S131" i="19"/>
  <c r="S151" i="19"/>
  <c r="S147" i="19"/>
  <c r="S148" i="19"/>
  <c r="S60" i="19"/>
  <c r="S113" i="19"/>
  <c r="S127" i="19"/>
  <c r="S158" i="19"/>
  <c r="S70" i="19"/>
  <c r="S99" i="19"/>
  <c r="S145" i="19"/>
  <c r="S140" i="19"/>
  <c r="S156" i="19"/>
  <c r="S116" i="19"/>
  <c r="S103" i="19"/>
  <c r="S132" i="19"/>
  <c r="S101" i="19"/>
  <c r="S73" i="19"/>
  <c r="S88" i="19"/>
  <c r="S129" i="19"/>
  <c r="S137" i="19"/>
  <c r="S153" i="19"/>
  <c r="S80" i="19"/>
  <c r="S115" i="19"/>
  <c r="S141" i="19"/>
  <c r="S155" i="19"/>
  <c r="S65" i="19"/>
  <c r="S57" i="19"/>
  <c r="S92" i="19"/>
  <c r="S109" i="19"/>
  <c r="S89" i="19"/>
  <c r="R8" i="19"/>
  <c r="D12" i="24" s="1" a="1"/>
  <c r="D12" i="24" s="1"/>
  <c r="E12" i="24" s="1"/>
  <c r="F13" i="24" s="1"/>
  <c r="S16" i="19"/>
  <c r="S12" i="19"/>
  <c r="S44" i="19"/>
  <c r="S40" i="19"/>
  <c r="S51" i="19"/>
  <c r="S42" i="19"/>
  <c r="S34" i="19"/>
  <c r="S47" i="19"/>
  <c r="S49" i="19"/>
  <c r="S38" i="19"/>
  <c r="S53" i="19"/>
  <c r="S33" i="19"/>
  <c r="S24" i="19"/>
  <c r="S39" i="19"/>
  <c r="S41" i="19"/>
  <c r="S22" i="19"/>
  <c r="S43" i="19"/>
  <c r="S35" i="19"/>
  <c r="S26" i="19"/>
  <c r="S18" i="19"/>
  <c r="S54" i="19"/>
  <c r="S25" i="19"/>
  <c r="S17" i="19"/>
  <c r="S15" i="19"/>
  <c r="S30" i="19"/>
  <c r="S20" i="19"/>
  <c r="S14" i="19"/>
  <c r="S27" i="19"/>
  <c r="S19" i="19"/>
  <c r="S31" i="19"/>
  <c r="S28" i="19"/>
  <c r="S21" i="19"/>
  <c r="S48" i="19"/>
  <c r="S55" i="19"/>
  <c r="S36" i="19"/>
  <c r="S29" i="19"/>
  <c r="S50" i="19"/>
  <c r="S37" i="19"/>
  <c r="S23" i="19"/>
  <c r="S52" i="19"/>
  <c r="S13" i="19"/>
  <c r="S11" i="19"/>
  <c r="S32" i="19"/>
  <c r="S46" i="19"/>
  <c r="S45" i="19"/>
  <c r="T5" i="19"/>
  <c r="T160" i="19" l="1"/>
  <c r="T155" i="19"/>
  <c r="T157" i="19"/>
  <c r="T154" i="19"/>
  <c r="T147" i="19"/>
  <c r="T146" i="19"/>
  <c r="T149" i="19"/>
  <c r="T150" i="19"/>
  <c r="T141" i="19"/>
  <c r="T130" i="19"/>
  <c r="T142" i="19"/>
  <c r="T134" i="19"/>
  <c r="T133" i="19"/>
  <c r="T139" i="19"/>
  <c r="T125" i="19"/>
  <c r="T138" i="19"/>
  <c r="T122" i="19"/>
  <c r="T119" i="19"/>
  <c r="T117" i="19"/>
  <c r="T126" i="19"/>
  <c r="T114" i="19"/>
  <c r="T113" i="19"/>
  <c r="T118" i="19"/>
  <c r="T115" i="19"/>
  <c r="T105" i="19"/>
  <c r="T103" i="19"/>
  <c r="T102" i="19"/>
  <c r="T111" i="19"/>
  <c r="T106" i="19"/>
  <c r="T95" i="19"/>
  <c r="T97" i="19"/>
  <c r="T98" i="19"/>
  <c r="T82" i="19"/>
  <c r="T87" i="19"/>
  <c r="T90" i="19"/>
  <c r="T79" i="19"/>
  <c r="T71" i="19"/>
  <c r="T76" i="19"/>
  <c r="T88" i="19"/>
  <c r="T74" i="19"/>
  <c r="T73" i="19"/>
  <c r="T57" i="19"/>
  <c r="T63" i="19"/>
  <c r="T60" i="19"/>
  <c r="T56" i="19"/>
  <c r="T64" i="19"/>
  <c r="T70" i="19"/>
  <c r="T110" i="19"/>
  <c r="T68" i="19"/>
  <c r="T158" i="19"/>
  <c r="T84" i="19"/>
  <c r="T108" i="19"/>
  <c r="T86" i="19"/>
  <c r="T100" i="19"/>
  <c r="T151" i="19"/>
  <c r="T132" i="19"/>
  <c r="T153" i="19"/>
  <c r="T59" i="19"/>
  <c r="T92" i="19"/>
  <c r="T136" i="19"/>
  <c r="T112" i="19"/>
  <c r="T148" i="19"/>
  <c r="T124" i="19"/>
  <c r="T135" i="19"/>
  <c r="T65" i="19"/>
  <c r="T72" i="19"/>
  <c r="T93" i="19"/>
  <c r="T137" i="19"/>
  <c r="T145" i="19"/>
  <c r="T152" i="19"/>
  <c r="T140" i="19"/>
  <c r="T109" i="19"/>
  <c r="T99" i="19"/>
  <c r="T121" i="19"/>
  <c r="T128" i="19"/>
  <c r="T69" i="19"/>
  <c r="T85" i="19"/>
  <c r="T116" i="19"/>
  <c r="T104" i="19"/>
  <c r="T91" i="19"/>
  <c r="T156" i="19"/>
  <c r="T159" i="19"/>
  <c r="T80" i="19"/>
  <c r="T89" i="19"/>
  <c r="T81" i="19"/>
  <c r="T101" i="19"/>
  <c r="T129" i="19"/>
  <c r="T127" i="19"/>
  <c r="T94" i="19"/>
  <c r="T107" i="19"/>
  <c r="T96" i="19"/>
  <c r="T131" i="19"/>
  <c r="T120" i="19"/>
  <c r="T77" i="19"/>
  <c r="T83" i="19"/>
  <c r="T143" i="19"/>
  <c r="T144" i="19"/>
  <c r="T123" i="19"/>
  <c r="T61" i="19"/>
  <c r="T75" i="19"/>
  <c r="T66" i="19"/>
  <c r="T58" i="19"/>
  <c r="T62" i="19"/>
  <c r="T78" i="19"/>
  <c r="T67" i="19"/>
  <c r="S8" i="19"/>
  <c r="D13" i="24" s="1" a="1"/>
  <c r="D13" i="24" s="1"/>
  <c r="E13" i="24" s="1"/>
  <c r="F14" i="24" s="1"/>
  <c r="T16" i="19"/>
  <c r="T12" i="19"/>
  <c r="T47" i="19"/>
  <c r="T49" i="19"/>
  <c r="T39" i="19"/>
  <c r="T18" i="19"/>
  <c r="T41" i="19"/>
  <c r="T53" i="19"/>
  <c r="T22" i="19"/>
  <c r="T43" i="19"/>
  <c r="T35" i="19"/>
  <c r="T26" i="19"/>
  <c r="T54" i="19"/>
  <c r="T25" i="19"/>
  <c r="T30" i="19"/>
  <c r="T20" i="19"/>
  <c r="T14" i="19"/>
  <c r="T27" i="19"/>
  <c r="T31" i="19"/>
  <c r="T11" i="19"/>
  <c r="T28" i="19"/>
  <c r="T15" i="19"/>
  <c r="T19" i="19"/>
  <c r="T29" i="19"/>
  <c r="T50" i="19"/>
  <c r="T37" i="19"/>
  <c r="T23" i="19"/>
  <c r="T52" i="19"/>
  <c r="T48" i="19"/>
  <c r="T36" i="19"/>
  <c r="T32" i="19"/>
  <c r="T46" i="19"/>
  <c r="T45" i="19"/>
  <c r="T33" i="19"/>
  <c r="T24" i="19"/>
  <c r="T51" i="19"/>
  <c r="T44" i="19"/>
  <c r="T40" i="19"/>
  <c r="T13" i="19"/>
  <c r="T55" i="19"/>
  <c r="T17" i="19"/>
  <c r="T42" i="19"/>
  <c r="T34" i="19"/>
  <c r="T38" i="19"/>
  <c r="T21" i="19"/>
  <c r="U5" i="19"/>
  <c r="U158" i="19" l="1"/>
  <c r="U157" i="19"/>
  <c r="U155" i="19"/>
  <c r="U154" i="19"/>
  <c r="U152" i="19"/>
  <c r="U150" i="19"/>
  <c r="U148" i="19"/>
  <c r="U147" i="19"/>
  <c r="U144" i="19"/>
  <c r="U142" i="19"/>
  <c r="U146" i="19"/>
  <c r="U140" i="19"/>
  <c r="U139" i="19"/>
  <c r="U138" i="19"/>
  <c r="U134" i="19"/>
  <c r="U130" i="19"/>
  <c r="U131" i="19"/>
  <c r="U127" i="19"/>
  <c r="U124" i="19"/>
  <c r="U122" i="19"/>
  <c r="U132" i="19"/>
  <c r="U126" i="19"/>
  <c r="U111" i="19"/>
  <c r="U114" i="19"/>
  <c r="U113" i="19"/>
  <c r="U107" i="19"/>
  <c r="U105" i="19"/>
  <c r="U116" i="19"/>
  <c r="U106" i="19"/>
  <c r="U118" i="19"/>
  <c r="U104" i="19"/>
  <c r="U103" i="19"/>
  <c r="U102" i="19"/>
  <c r="U112" i="19"/>
  <c r="U95" i="19"/>
  <c r="U93" i="19"/>
  <c r="U98" i="19"/>
  <c r="U96" i="19"/>
  <c r="U91" i="19"/>
  <c r="U85" i="19"/>
  <c r="U89" i="19"/>
  <c r="U83" i="19"/>
  <c r="U81" i="19"/>
  <c r="U87" i="19"/>
  <c r="U79" i="19"/>
  <c r="U77" i="19"/>
  <c r="U65" i="19"/>
  <c r="U71" i="19"/>
  <c r="U69" i="19"/>
  <c r="U64" i="19"/>
  <c r="U63" i="19"/>
  <c r="U59" i="19"/>
  <c r="U56" i="19"/>
  <c r="U61" i="19"/>
  <c r="U60" i="19"/>
  <c r="U84" i="19"/>
  <c r="U120" i="19"/>
  <c r="U109" i="19"/>
  <c r="U68" i="19"/>
  <c r="U156" i="19"/>
  <c r="U159" i="19"/>
  <c r="U82" i="19"/>
  <c r="U72" i="19"/>
  <c r="U128" i="19"/>
  <c r="U136" i="19"/>
  <c r="U137" i="19"/>
  <c r="U145" i="19"/>
  <c r="U70" i="19"/>
  <c r="U76" i="19"/>
  <c r="U66" i="19"/>
  <c r="U99" i="19"/>
  <c r="U121" i="19"/>
  <c r="U88" i="19"/>
  <c r="U115" i="19"/>
  <c r="U125" i="19"/>
  <c r="U133" i="19"/>
  <c r="U119" i="19"/>
  <c r="U160" i="19"/>
  <c r="U101" i="19"/>
  <c r="U73" i="19"/>
  <c r="U78" i="19"/>
  <c r="U117" i="19"/>
  <c r="U74" i="19"/>
  <c r="U75" i="19"/>
  <c r="U92" i="19"/>
  <c r="U58" i="19"/>
  <c r="U94" i="19"/>
  <c r="U153" i="19"/>
  <c r="U135" i="19"/>
  <c r="U141" i="19"/>
  <c r="U80" i="19"/>
  <c r="U123" i="19"/>
  <c r="U129" i="19"/>
  <c r="U143" i="19"/>
  <c r="U86" i="19"/>
  <c r="U90" i="19"/>
  <c r="U100" i="19"/>
  <c r="U62" i="19"/>
  <c r="U97" i="19"/>
  <c r="U151" i="19"/>
  <c r="U149" i="19"/>
  <c r="U110" i="19"/>
  <c r="U67" i="19"/>
  <c r="U108" i="19"/>
  <c r="U57" i="19"/>
  <c r="U12" i="19"/>
  <c r="U16" i="19"/>
  <c r="U18" i="19"/>
  <c r="U11" i="19"/>
  <c r="U30" i="19"/>
  <c r="U20" i="19"/>
  <c r="U27" i="19"/>
  <c r="U19" i="19"/>
  <c r="U31" i="19"/>
  <c r="U28" i="19"/>
  <c r="U15" i="19"/>
  <c r="U29" i="19"/>
  <c r="U50" i="19"/>
  <c r="U37" i="19"/>
  <c r="U23" i="19"/>
  <c r="U14" i="19"/>
  <c r="U52" i="19"/>
  <c r="U48" i="19"/>
  <c r="U13" i="19"/>
  <c r="U55" i="19"/>
  <c r="U36" i="19"/>
  <c r="U32" i="19"/>
  <c r="U45" i="19"/>
  <c r="U17" i="19"/>
  <c r="U44" i="19"/>
  <c r="U40" i="19"/>
  <c r="U21" i="19"/>
  <c r="U42" i="19"/>
  <c r="U34" i="19"/>
  <c r="U47" i="19"/>
  <c r="U49" i="19"/>
  <c r="U38" i="19"/>
  <c r="U53" i="19"/>
  <c r="U33" i="19"/>
  <c r="U46" i="19"/>
  <c r="U24" i="19"/>
  <c r="U54" i="19"/>
  <c r="U39" i="19"/>
  <c r="U41" i="19"/>
  <c r="U51" i="19"/>
  <c r="U22" i="19"/>
  <c r="U43" i="19"/>
  <c r="U35" i="19"/>
  <c r="U26" i="19"/>
  <c r="U25" i="19"/>
  <c r="T8" i="19"/>
  <c r="D14" i="24" s="1" a="1"/>
  <c r="D14" i="24" s="1"/>
  <c r="E14" i="24" s="1"/>
  <c r="F15" i="24" s="1"/>
  <c r="V5" i="19"/>
  <c r="V160" i="19" l="1"/>
  <c r="V151" i="19"/>
  <c r="V133" i="19"/>
  <c r="V125" i="19"/>
  <c r="V119" i="19"/>
  <c r="V116" i="19"/>
  <c r="V127" i="19"/>
  <c r="V120" i="19"/>
  <c r="V113" i="19"/>
  <c r="V112" i="19"/>
  <c r="V111" i="19"/>
  <c r="V102" i="19"/>
  <c r="V103" i="19"/>
  <c r="V97" i="19"/>
  <c r="V81" i="19"/>
  <c r="V92" i="19"/>
  <c r="V104" i="19"/>
  <c r="V101" i="19"/>
  <c r="V82" i="19"/>
  <c r="V78" i="19"/>
  <c r="V80" i="19"/>
  <c r="V68" i="19"/>
  <c r="V74" i="19"/>
  <c r="V70" i="19"/>
  <c r="V59" i="19"/>
  <c r="V72" i="19"/>
  <c r="V56" i="19"/>
  <c r="V64" i="19"/>
  <c r="V61" i="19"/>
  <c r="V60" i="19"/>
  <c r="V58" i="19"/>
  <c r="V77" i="19"/>
  <c r="V93" i="19"/>
  <c r="V117" i="19"/>
  <c r="V95" i="19"/>
  <c r="V118" i="19"/>
  <c r="V115" i="19"/>
  <c r="V134" i="19"/>
  <c r="V148" i="19"/>
  <c r="V159" i="19"/>
  <c r="V75" i="19"/>
  <c r="V146" i="19"/>
  <c r="V144" i="19"/>
  <c r="V147" i="19"/>
  <c r="V109" i="19"/>
  <c r="V131" i="19"/>
  <c r="V149" i="19"/>
  <c r="V99" i="19"/>
  <c r="V132" i="19"/>
  <c r="V87" i="19"/>
  <c r="V94" i="19"/>
  <c r="V130" i="19"/>
  <c r="V126" i="19"/>
  <c r="V150" i="19"/>
  <c r="V156" i="19"/>
  <c r="V129" i="19"/>
  <c r="V135" i="19"/>
  <c r="V139" i="19"/>
  <c r="V155" i="19"/>
  <c r="V143" i="19"/>
  <c r="V157" i="19"/>
  <c r="V62" i="19"/>
  <c r="V66" i="19"/>
  <c r="V123" i="19"/>
  <c r="V105" i="19"/>
  <c r="V121" i="19"/>
  <c r="V63" i="19"/>
  <c r="V79" i="19"/>
  <c r="V98" i="19"/>
  <c r="V83" i="19"/>
  <c r="V85" i="19"/>
  <c r="V96" i="19"/>
  <c r="V106" i="19"/>
  <c r="V142" i="19"/>
  <c r="V73" i="19"/>
  <c r="V89" i="19"/>
  <c r="V108" i="19"/>
  <c r="V65" i="19"/>
  <c r="V90" i="19"/>
  <c r="V100" i="19"/>
  <c r="V136" i="19"/>
  <c r="V124" i="19"/>
  <c r="V137" i="19"/>
  <c r="V152" i="19"/>
  <c r="V154" i="19"/>
  <c r="V153" i="19"/>
  <c r="V110" i="19"/>
  <c r="V128" i="19"/>
  <c r="V88" i="19"/>
  <c r="V141" i="19"/>
  <c r="V138" i="19"/>
  <c r="V71" i="19"/>
  <c r="V122" i="19"/>
  <c r="V107" i="19"/>
  <c r="V145" i="19"/>
  <c r="V84" i="19"/>
  <c r="V86" i="19"/>
  <c r="V67" i="19"/>
  <c r="V76" i="19"/>
  <c r="V69" i="19"/>
  <c r="V91" i="19"/>
  <c r="V114" i="19"/>
  <c r="V140" i="19"/>
  <c r="V158" i="19"/>
  <c r="V57" i="19"/>
  <c r="V16" i="19"/>
  <c r="V12" i="19"/>
  <c r="V20" i="19"/>
  <c r="V27" i="19"/>
  <c r="V19" i="19"/>
  <c r="V31" i="19"/>
  <c r="V28" i="19"/>
  <c r="V15" i="19"/>
  <c r="V29" i="19"/>
  <c r="V50" i="19"/>
  <c r="V37" i="19"/>
  <c r="V23" i="19"/>
  <c r="V14" i="19"/>
  <c r="V52" i="19"/>
  <c r="V48" i="19"/>
  <c r="V13" i="19"/>
  <c r="V55" i="19"/>
  <c r="V36" i="19"/>
  <c r="V32" i="19"/>
  <c r="V45" i="19"/>
  <c r="V17" i="19"/>
  <c r="V44" i="19"/>
  <c r="V40" i="19"/>
  <c r="V21" i="19"/>
  <c r="V42" i="19"/>
  <c r="V34" i="19"/>
  <c r="V47" i="19"/>
  <c r="V49" i="19"/>
  <c r="V38" i="19"/>
  <c r="V53" i="19"/>
  <c r="V33" i="19"/>
  <c r="V46" i="19"/>
  <c r="V24" i="19"/>
  <c r="V39" i="19"/>
  <c r="V41" i="19"/>
  <c r="V51" i="19"/>
  <c r="V22" i="19"/>
  <c r="V43" i="19"/>
  <c r="V18" i="19"/>
  <c r="V35" i="19"/>
  <c r="V26" i="19"/>
  <c r="V11" i="19"/>
  <c r="V54" i="19"/>
  <c r="V25" i="19"/>
  <c r="V30" i="19"/>
  <c r="U8" i="19"/>
  <c r="D15" i="24" s="1" a="1"/>
  <c r="D15" i="24" s="1"/>
  <c r="E15" i="24" s="1"/>
  <c r="F16" i="24" s="1"/>
  <c r="W5" i="19"/>
  <c r="W12" i="7"/>
  <c r="W158" i="19" l="1"/>
  <c r="W157" i="19"/>
  <c r="W156" i="19"/>
  <c r="W160" i="19"/>
  <c r="W155" i="19"/>
  <c r="W159" i="19"/>
  <c r="W154" i="19"/>
  <c r="W151" i="19"/>
  <c r="W153" i="19"/>
  <c r="W152" i="19"/>
  <c r="W150" i="19"/>
  <c r="W147" i="19"/>
  <c r="W144" i="19"/>
  <c r="W149" i="19"/>
  <c r="W146" i="19"/>
  <c r="W148" i="19"/>
  <c r="W143" i="19"/>
  <c r="W141" i="19"/>
  <c r="W139" i="19"/>
  <c r="W145" i="19"/>
  <c r="W136" i="19"/>
  <c r="W132" i="19"/>
  <c r="W142" i="19"/>
  <c r="W135" i="19"/>
  <c r="W129" i="19"/>
  <c r="W134" i="19"/>
  <c r="W133" i="19"/>
  <c r="W130" i="19"/>
  <c r="W137" i="19"/>
  <c r="W128" i="19"/>
  <c r="W140" i="19"/>
  <c r="W138" i="19"/>
  <c r="W131" i="19"/>
  <c r="W123" i="19"/>
  <c r="W124" i="19"/>
  <c r="W121" i="19"/>
  <c r="W122" i="19"/>
  <c r="W126" i="19"/>
  <c r="W125" i="19"/>
  <c r="W118" i="19"/>
  <c r="W127" i="19"/>
  <c r="W117" i="19"/>
  <c r="W113" i="19"/>
  <c r="W112" i="19"/>
  <c r="W120" i="19"/>
  <c r="W119" i="19"/>
  <c r="W115" i="19"/>
  <c r="W105" i="19"/>
  <c r="W116" i="19"/>
  <c r="W109" i="19"/>
  <c r="W106" i="19"/>
  <c r="W114" i="19"/>
  <c r="W110" i="19"/>
  <c r="W108" i="19"/>
  <c r="W102" i="19"/>
  <c r="W111" i="19"/>
  <c r="W107" i="19"/>
  <c r="W103" i="19"/>
  <c r="W100" i="19"/>
  <c r="W94" i="19"/>
  <c r="W92" i="19"/>
  <c r="W97" i="19"/>
  <c r="W93" i="19"/>
  <c r="W98" i="19"/>
  <c r="W104" i="19"/>
  <c r="W101" i="19"/>
  <c r="W99" i="19"/>
  <c r="W96" i="19"/>
  <c r="W91" i="19"/>
  <c r="W90" i="19"/>
  <c r="W88" i="19"/>
  <c r="W86" i="19"/>
  <c r="W83" i="19"/>
  <c r="W85" i="19"/>
  <c r="W95" i="19"/>
  <c r="W78" i="19"/>
  <c r="W79" i="19"/>
  <c r="W89" i="19"/>
  <c r="W84" i="19"/>
  <c r="W87" i="19"/>
  <c r="W76" i="19"/>
  <c r="W81" i="19"/>
  <c r="W80" i="19"/>
  <c r="W75" i="19"/>
  <c r="W72" i="19"/>
  <c r="W67" i="19"/>
  <c r="W77" i="19"/>
  <c r="W66" i="19"/>
  <c r="W82" i="19"/>
  <c r="W73" i="19"/>
  <c r="W69" i="19"/>
  <c r="W71" i="19"/>
  <c r="W70" i="19"/>
  <c r="W63" i="19"/>
  <c r="W58" i="19"/>
  <c r="W74" i="19"/>
  <c r="W68" i="19"/>
  <c r="W65" i="19"/>
  <c r="W60" i="19"/>
  <c r="W62" i="19"/>
  <c r="W64" i="19"/>
  <c r="W57" i="19"/>
  <c r="W61" i="19"/>
  <c r="W59" i="19"/>
  <c r="W56" i="19"/>
  <c r="W12" i="19"/>
  <c r="W16" i="19"/>
  <c r="W29" i="19"/>
  <c r="W37" i="19"/>
  <c r="W30" i="19"/>
  <c r="W23" i="19"/>
  <c r="W20" i="19"/>
  <c r="W14" i="19"/>
  <c r="W13" i="19"/>
  <c r="W55" i="19"/>
  <c r="W45" i="19"/>
  <c r="W28" i="19"/>
  <c r="W17" i="19"/>
  <c r="W50" i="19"/>
  <c r="W21" i="19"/>
  <c r="W47" i="19"/>
  <c r="W52" i="19"/>
  <c r="W49" i="19"/>
  <c r="W48" i="19"/>
  <c r="W53" i="19"/>
  <c r="W36" i="19"/>
  <c r="W33" i="19"/>
  <c r="W32" i="19"/>
  <c r="W39" i="19"/>
  <c r="W44" i="19"/>
  <c r="W18" i="19"/>
  <c r="W41" i="19"/>
  <c r="W40" i="19"/>
  <c r="W46" i="19"/>
  <c r="W51" i="19"/>
  <c r="W43" i="19"/>
  <c r="W42" i="19"/>
  <c r="W35" i="19"/>
  <c r="W34" i="19"/>
  <c r="W38" i="19"/>
  <c r="W11" i="19"/>
  <c r="W25" i="19"/>
  <c r="W24" i="19"/>
  <c r="W15" i="19"/>
  <c r="W27" i="19"/>
  <c r="W31" i="19"/>
  <c r="W22" i="19"/>
  <c r="W26" i="19"/>
  <c r="W19" i="19"/>
  <c r="W54" i="19"/>
  <c r="V8" i="19"/>
  <c r="X5" i="19"/>
  <c r="D5" i="24" l="1" a="1"/>
  <c r="D5" i="24" s="1"/>
  <c r="E5" i="24" s="1"/>
  <c r="F6" i="24" s="1"/>
  <c r="D16" i="24" a="1"/>
  <c r="D16" i="24" s="1"/>
  <c r="E16" i="24" s="1"/>
  <c r="F17" i="24" s="1"/>
  <c r="X159" i="19"/>
  <c r="X160" i="19"/>
  <c r="X158" i="19"/>
  <c r="X157" i="19"/>
  <c r="X156" i="19"/>
  <c r="X155" i="19"/>
  <c r="X152" i="19"/>
  <c r="X151" i="19"/>
  <c r="X148" i="19"/>
  <c r="X149" i="19"/>
  <c r="X154" i="19"/>
  <c r="X147" i="19"/>
  <c r="X153" i="19"/>
  <c r="X150" i="19"/>
  <c r="X145" i="19"/>
  <c r="X143" i="19"/>
  <c r="X144" i="19"/>
  <c r="X140" i="19"/>
  <c r="X139" i="19"/>
  <c r="X142" i="19"/>
  <c r="X141" i="19"/>
  <c r="X135" i="19"/>
  <c r="X146" i="19"/>
  <c r="X138" i="19"/>
  <c r="X137" i="19"/>
  <c r="X133" i="19"/>
  <c r="X136" i="19"/>
  <c r="X130" i="19"/>
  <c r="X125" i="19"/>
  <c r="X128" i="19"/>
  <c r="X131" i="19"/>
  <c r="X127" i="19"/>
  <c r="X126" i="19"/>
  <c r="X123" i="19"/>
  <c r="X122" i="19"/>
  <c r="X134" i="19"/>
  <c r="X132" i="19"/>
  <c r="X129" i="19"/>
  <c r="X120" i="19"/>
  <c r="X118" i="19"/>
  <c r="X114" i="19"/>
  <c r="X121" i="19"/>
  <c r="X119" i="19"/>
  <c r="X116" i="19"/>
  <c r="X117" i="19"/>
  <c r="X115" i="19"/>
  <c r="X113" i="19"/>
  <c r="X109" i="19"/>
  <c r="X106" i="19"/>
  <c r="X112" i="19"/>
  <c r="X124" i="19"/>
  <c r="X104" i="19"/>
  <c r="X111" i="19"/>
  <c r="X107" i="19"/>
  <c r="X103" i="19"/>
  <c r="X100" i="19"/>
  <c r="X94" i="19"/>
  <c r="X92" i="19"/>
  <c r="X90" i="19"/>
  <c r="X89" i="19"/>
  <c r="X102" i="19"/>
  <c r="X95" i="19"/>
  <c r="X97" i="19"/>
  <c r="X93" i="19"/>
  <c r="X110" i="19"/>
  <c r="X105" i="19"/>
  <c r="X98" i="19"/>
  <c r="X101" i="19"/>
  <c r="X99" i="19"/>
  <c r="X96" i="19"/>
  <c r="X91" i="19"/>
  <c r="X84" i="19"/>
  <c r="X80" i="19"/>
  <c r="X108" i="19"/>
  <c r="X87" i="19"/>
  <c r="X85" i="19"/>
  <c r="X86" i="19"/>
  <c r="X79" i="19"/>
  <c r="X88" i="19"/>
  <c r="X81" i="19"/>
  <c r="X75" i="19"/>
  <c r="X83" i="19"/>
  <c r="X78" i="19"/>
  <c r="X77" i="19"/>
  <c r="X68" i="19"/>
  <c r="X66" i="19"/>
  <c r="X82" i="19"/>
  <c r="X73" i="19"/>
  <c r="X69" i="19"/>
  <c r="X74" i="19"/>
  <c r="X70" i="19"/>
  <c r="X71" i="19"/>
  <c r="X67" i="19"/>
  <c r="X61" i="19"/>
  <c r="X72" i="19"/>
  <c r="X65" i="19"/>
  <c r="X76" i="19"/>
  <c r="X64" i="19"/>
  <c r="X57" i="19"/>
  <c r="X62" i="19"/>
  <c r="X60" i="19"/>
  <c r="X59" i="19"/>
  <c r="X58" i="19"/>
  <c r="X63" i="19"/>
  <c r="X56" i="19"/>
  <c r="X16" i="19"/>
  <c r="X12" i="19"/>
  <c r="X23" i="19"/>
  <c r="X20" i="19"/>
  <c r="X14" i="19"/>
  <c r="X13" i="19"/>
  <c r="X55" i="19"/>
  <c r="X45" i="19"/>
  <c r="X28" i="19"/>
  <c r="X17" i="19"/>
  <c r="X11" i="19"/>
  <c r="X50" i="19"/>
  <c r="X21" i="19"/>
  <c r="X47" i="19"/>
  <c r="X52" i="19"/>
  <c r="X49" i="19"/>
  <c r="X48" i="19"/>
  <c r="X53" i="19"/>
  <c r="X36" i="19"/>
  <c r="X33" i="19"/>
  <c r="X32" i="19"/>
  <c r="X39" i="19"/>
  <c r="X44" i="19"/>
  <c r="X41" i="19"/>
  <c r="X40" i="19"/>
  <c r="X46" i="19"/>
  <c r="X51" i="19"/>
  <c r="X43" i="19"/>
  <c r="X42" i="19"/>
  <c r="X35" i="19"/>
  <c r="X34" i="19"/>
  <c r="X38" i="19"/>
  <c r="X25" i="19"/>
  <c r="X24" i="19"/>
  <c r="X15" i="19"/>
  <c r="X22" i="19"/>
  <c r="X37" i="19"/>
  <c r="X30" i="19"/>
  <c r="X27" i="19"/>
  <c r="X26" i="19"/>
  <c r="X19" i="19"/>
  <c r="X31" i="19"/>
  <c r="X54" i="19"/>
  <c r="X18" i="19"/>
  <c r="X29" i="19"/>
  <c r="W8" i="19"/>
  <c r="Y5" i="19"/>
  <c r="D6" i="24" l="1" a="1"/>
  <c r="D6" i="24" s="1"/>
  <c r="E6" i="24" s="1"/>
  <c r="F7" i="24" s="1"/>
  <c r="D17" i="24" a="1"/>
  <c r="D17" i="24" s="1"/>
  <c r="E17" i="24" s="1"/>
  <c r="F18" i="24" s="1"/>
  <c r="Y159" i="19"/>
  <c r="Y157" i="19"/>
  <c r="Y160" i="19"/>
  <c r="Y158" i="19"/>
  <c r="Y156" i="19"/>
  <c r="Y153" i="19"/>
  <c r="Y155" i="19"/>
  <c r="Y152" i="19"/>
  <c r="Y154" i="19"/>
  <c r="Y151" i="19"/>
  <c r="Y148" i="19"/>
  <c r="Y150" i="19"/>
  <c r="Y144" i="19"/>
  <c r="Y149" i="19"/>
  <c r="Y146" i="19"/>
  <c r="Y141" i="19"/>
  <c r="Y145" i="19"/>
  <c r="Y147" i="19"/>
  <c r="Y139" i="19"/>
  <c r="Y137" i="19"/>
  <c r="Y138" i="19"/>
  <c r="Y135" i="19"/>
  <c r="Y133" i="19"/>
  <c r="Y136" i="19"/>
  <c r="Y134" i="19"/>
  <c r="Y132" i="19"/>
  <c r="Y143" i="19"/>
  <c r="Y142" i="19"/>
  <c r="Y128" i="19"/>
  <c r="Y131" i="19"/>
  <c r="Y140" i="19"/>
  <c r="Y127" i="19"/>
  <c r="Y126" i="19"/>
  <c r="Y129" i="19"/>
  <c r="Y124" i="19"/>
  <c r="Y130" i="19"/>
  <c r="Y120" i="19"/>
  <c r="Y125" i="19"/>
  <c r="Y123" i="19"/>
  <c r="Y122" i="19"/>
  <c r="Y121" i="19"/>
  <c r="Y119" i="19"/>
  <c r="Y116" i="19"/>
  <c r="Y112" i="19"/>
  <c r="Y111" i="19"/>
  <c r="Y118" i="19"/>
  <c r="Y117" i="19"/>
  <c r="Y105" i="19"/>
  <c r="Y115" i="19"/>
  <c r="Y114" i="19"/>
  <c r="Y113" i="19"/>
  <c r="Y108" i="19"/>
  <c r="Y107" i="19"/>
  <c r="Y109" i="19"/>
  <c r="Y106" i="19"/>
  <c r="Y103" i="19"/>
  <c r="Y104" i="19"/>
  <c r="Y101" i="19"/>
  <c r="Y110" i="19"/>
  <c r="Y102" i="19"/>
  <c r="Y95" i="19"/>
  <c r="Y98" i="19"/>
  <c r="Y99" i="19"/>
  <c r="Y96" i="19"/>
  <c r="Y91" i="19"/>
  <c r="Y94" i="19"/>
  <c r="Y92" i="19"/>
  <c r="Y97" i="19"/>
  <c r="Y100" i="19"/>
  <c r="Y90" i="19"/>
  <c r="Y86" i="19"/>
  <c r="Y85" i="19"/>
  <c r="Y93" i="19"/>
  <c r="Y89" i="19"/>
  <c r="Y84" i="19"/>
  <c r="Y76" i="19"/>
  <c r="Y88" i="19"/>
  <c r="Y87" i="19"/>
  <c r="Y83" i="19"/>
  <c r="Y82" i="19"/>
  <c r="Y80" i="19"/>
  <c r="Y77" i="19"/>
  <c r="Y79" i="19"/>
  <c r="Y73" i="19"/>
  <c r="Y69" i="19"/>
  <c r="Y74" i="19"/>
  <c r="Y70" i="19"/>
  <c r="Y81" i="19"/>
  <c r="Y78" i="19"/>
  <c r="Y71" i="19"/>
  <c r="Y75" i="19"/>
  <c r="Y67" i="19"/>
  <c r="Y64" i="19"/>
  <c r="Y72" i="19"/>
  <c r="Y68" i="19"/>
  <c r="Y66" i="19"/>
  <c r="Y62" i="19"/>
  <c r="Y65" i="19"/>
  <c r="Y61" i="19"/>
  <c r="Y60" i="19"/>
  <c r="Y59" i="19"/>
  <c r="Y58" i="19"/>
  <c r="Y57" i="19"/>
  <c r="Y63" i="19"/>
  <c r="Y56" i="19"/>
  <c r="X8" i="19"/>
  <c r="D18" i="24" s="1" a="1"/>
  <c r="D18" i="24" s="1"/>
  <c r="E18" i="24" s="1"/>
  <c r="F19" i="24" s="1"/>
  <c r="Y16" i="19"/>
  <c r="Y12" i="19"/>
  <c r="Y13" i="19"/>
  <c r="Y17" i="19"/>
  <c r="Y50" i="19"/>
  <c r="Y21" i="19"/>
  <c r="Y47" i="19"/>
  <c r="Y52" i="19"/>
  <c r="Y49" i="19"/>
  <c r="Y48" i="19"/>
  <c r="Y53" i="19"/>
  <c r="Y36" i="19"/>
  <c r="Y33" i="19"/>
  <c r="Y32" i="19"/>
  <c r="Y46" i="19"/>
  <c r="Y39" i="19"/>
  <c r="Y44" i="19"/>
  <c r="Y41" i="19"/>
  <c r="Y40" i="19"/>
  <c r="Y51" i="19"/>
  <c r="Y43" i="19"/>
  <c r="Y42" i="19"/>
  <c r="Y35" i="19"/>
  <c r="Y34" i="19"/>
  <c r="Y38" i="19"/>
  <c r="Y25" i="19"/>
  <c r="Y24" i="19"/>
  <c r="Y22" i="19"/>
  <c r="Y27" i="19"/>
  <c r="Y26" i="19"/>
  <c r="Y31" i="19"/>
  <c r="Y11" i="19"/>
  <c r="Y54" i="19"/>
  <c r="Y23" i="19"/>
  <c r="Y45" i="19"/>
  <c r="Y28" i="19"/>
  <c r="Y19" i="19"/>
  <c r="Y18" i="19"/>
  <c r="Y29" i="19"/>
  <c r="Y37" i="19"/>
  <c r="Y30" i="19"/>
  <c r="Y20" i="19"/>
  <c r="Y14" i="19"/>
  <c r="Y55" i="19"/>
  <c r="Y15" i="19"/>
  <c r="Z5" i="19"/>
  <c r="Z158" i="19" l="1"/>
  <c r="Z157" i="19"/>
  <c r="Z160" i="19"/>
  <c r="Z159" i="19"/>
  <c r="Z156" i="19"/>
  <c r="Z155" i="19"/>
  <c r="Z154" i="19"/>
  <c r="Z153" i="19"/>
  <c r="Z151" i="19"/>
  <c r="Z150" i="19"/>
  <c r="Z147" i="19"/>
  <c r="Z149" i="19"/>
  <c r="Z146" i="19"/>
  <c r="Z145" i="19"/>
  <c r="Z152" i="19"/>
  <c r="Z148" i="19"/>
  <c r="Z143" i="19"/>
  <c r="Z141" i="19"/>
  <c r="Z138" i="19"/>
  <c r="Z140" i="19"/>
  <c r="Z136" i="19"/>
  <c r="Z144" i="19"/>
  <c r="Z137" i="19"/>
  <c r="Z131" i="19"/>
  <c r="Z130" i="19"/>
  <c r="Z142" i="19"/>
  <c r="Z135" i="19"/>
  <c r="Z139" i="19"/>
  <c r="Z129" i="19"/>
  <c r="Z124" i="19"/>
  <c r="Z122" i="19"/>
  <c r="Z134" i="19"/>
  <c r="Z132" i="19"/>
  <c r="Z126" i="19"/>
  <c r="Z120" i="19"/>
  <c r="Z118" i="19"/>
  <c r="Z125" i="19"/>
  <c r="Z133" i="19"/>
  <c r="Z128" i="19"/>
  <c r="Z127" i="19"/>
  <c r="Z117" i="19"/>
  <c r="Z121" i="19"/>
  <c r="Z119" i="19"/>
  <c r="Z116" i="19"/>
  <c r="Z115" i="19"/>
  <c r="Z111" i="19"/>
  <c r="Z123" i="19"/>
  <c r="Z108" i="19"/>
  <c r="Z104" i="19"/>
  <c r="Z107" i="19"/>
  <c r="Z112" i="19"/>
  <c r="Z109" i="19"/>
  <c r="Z106" i="19"/>
  <c r="Z103" i="19"/>
  <c r="Z113" i="19"/>
  <c r="Z110" i="19"/>
  <c r="Z114" i="19"/>
  <c r="Z105" i="19"/>
  <c r="Z97" i="19"/>
  <c r="Z93" i="19"/>
  <c r="Z99" i="19"/>
  <c r="Z96" i="19"/>
  <c r="Z101" i="19"/>
  <c r="Z100" i="19"/>
  <c r="Z94" i="19"/>
  <c r="Z92" i="19"/>
  <c r="Z90" i="19"/>
  <c r="Z89" i="19"/>
  <c r="Z102" i="19"/>
  <c r="Z91" i="19"/>
  <c r="Z88" i="19"/>
  <c r="Z86" i="19"/>
  <c r="Z83" i="19"/>
  <c r="Z95" i="19"/>
  <c r="Z82" i="19"/>
  <c r="Z98" i="19"/>
  <c r="Z85" i="19"/>
  <c r="Z79" i="19"/>
  <c r="Z84" i="19"/>
  <c r="Z76" i="19"/>
  <c r="Z87" i="19"/>
  <c r="Z81" i="19"/>
  <c r="Z75" i="19"/>
  <c r="Z77" i="19"/>
  <c r="Z74" i="19"/>
  <c r="Z80" i="19"/>
  <c r="Z66" i="19"/>
  <c r="Z70" i="19"/>
  <c r="Z78" i="19"/>
  <c r="Z71" i="19"/>
  <c r="Z67" i="19"/>
  <c r="Z73" i="19"/>
  <c r="Z72" i="19"/>
  <c r="Z65" i="19"/>
  <c r="Z68" i="19"/>
  <c r="Z69" i="19"/>
  <c r="Z62" i="19"/>
  <c r="Z59" i="19"/>
  <c r="Z57" i="19"/>
  <c r="Z61" i="19"/>
  <c r="Z60" i="19"/>
  <c r="Z58" i="19"/>
  <c r="Z64" i="19"/>
  <c r="Z63" i="19"/>
  <c r="Z56" i="19"/>
  <c r="Z12" i="19"/>
  <c r="Z16" i="19"/>
  <c r="Z47" i="19"/>
  <c r="Z52" i="19"/>
  <c r="Z49" i="19"/>
  <c r="Z48" i="19"/>
  <c r="Z53" i="19"/>
  <c r="Z36" i="19"/>
  <c r="Z33" i="19"/>
  <c r="Z32" i="19"/>
  <c r="Z46" i="19"/>
  <c r="Z39" i="19"/>
  <c r="Z44" i="19"/>
  <c r="Z41" i="19"/>
  <c r="Z40" i="19"/>
  <c r="Z51" i="19"/>
  <c r="Z43" i="19"/>
  <c r="Z42" i="19"/>
  <c r="Z35" i="19"/>
  <c r="Z34" i="19"/>
  <c r="Z38" i="19"/>
  <c r="Z25" i="19"/>
  <c r="Z24" i="19"/>
  <c r="Z15" i="19"/>
  <c r="Z22" i="19"/>
  <c r="Z27" i="19"/>
  <c r="Z26" i="19"/>
  <c r="Z31" i="19"/>
  <c r="Z11" i="19"/>
  <c r="Z54" i="19"/>
  <c r="Z19" i="19"/>
  <c r="Z18" i="19"/>
  <c r="Z29" i="19"/>
  <c r="Z37" i="19"/>
  <c r="Z30" i="19"/>
  <c r="Z13" i="19"/>
  <c r="Z17" i="19"/>
  <c r="Z50" i="19"/>
  <c r="Z21" i="19"/>
  <c r="Z23" i="19"/>
  <c r="Z20" i="19"/>
  <c r="Z14" i="19"/>
  <c r="Z55" i="19"/>
  <c r="Z45" i="19"/>
  <c r="Z28" i="19"/>
  <c r="Y8" i="19"/>
  <c r="D19" i="24" s="1" a="1"/>
  <c r="D19" i="24" s="1"/>
  <c r="E19" i="24" s="1"/>
  <c r="F20" i="24" s="1"/>
  <c r="AA5" i="19"/>
  <c r="AA158" i="19" l="1"/>
  <c r="AA160" i="19"/>
  <c r="AA159" i="19"/>
  <c r="AA157" i="19"/>
  <c r="AA154" i="19"/>
  <c r="AA153" i="19"/>
  <c r="AA156" i="19"/>
  <c r="AA152" i="19"/>
  <c r="AA148" i="19"/>
  <c r="AA151" i="19"/>
  <c r="AA149" i="19"/>
  <c r="AA147" i="19"/>
  <c r="AA155" i="19"/>
  <c r="AA146" i="19"/>
  <c r="AA145" i="19"/>
  <c r="AA143" i="19"/>
  <c r="AA150" i="19"/>
  <c r="AA142" i="19"/>
  <c r="AA144" i="19"/>
  <c r="AA141" i="19"/>
  <c r="AA133" i="19"/>
  <c r="AA137" i="19"/>
  <c r="AA138" i="19"/>
  <c r="AA139" i="19"/>
  <c r="AA134" i="19"/>
  <c r="AA135" i="19"/>
  <c r="AA131" i="19"/>
  <c r="AA127" i="19"/>
  <c r="AA126" i="19"/>
  <c r="AA123" i="19"/>
  <c r="AA140" i="19"/>
  <c r="AA129" i="19"/>
  <c r="AA132" i="19"/>
  <c r="AA136" i="19"/>
  <c r="AA130" i="19"/>
  <c r="AA125" i="19"/>
  <c r="AA128" i="19"/>
  <c r="AA122" i="19"/>
  <c r="AA119" i="19"/>
  <c r="AA116" i="19"/>
  <c r="AA120" i="19"/>
  <c r="AA115" i="19"/>
  <c r="AA124" i="19"/>
  <c r="AA118" i="19"/>
  <c r="AA117" i="19"/>
  <c r="AA121" i="19"/>
  <c r="AA111" i="19"/>
  <c r="AA108" i="19"/>
  <c r="AA110" i="19"/>
  <c r="AA114" i="19"/>
  <c r="AA109" i="19"/>
  <c r="AA107" i="19"/>
  <c r="AA112" i="19"/>
  <c r="AA106" i="19"/>
  <c r="AA103" i="19"/>
  <c r="AA113" i="19"/>
  <c r="AA101" i="19"/>
  <c r="AA104" i="19"/>
  <c r="AA105" i="19"/>
  <c r="AA102" i="19"/>
  <c r="AA97" i="19"/>
  <c r="AA93" i="19"/>
  <c r="AA98" i="19"/>
  <c r="AA100" i="19"/>
  <c r="AA94" i="19"/>
  <c r="AA92" i="19"/>
  <c r="AA90" i="19"/>
  <c r="AA89" i="19"/>
  <c r="AA95" i="19"/>
  <c r="AA99" i="19"/>
  <c r="AA96" i="19"/>
  <c r="AA87" i="19"/>
  <c r="AA85" i="19"/>
  <c r="AA81" i="19"/>
  <c r="AA79" i="19"/>
  <c r="AA86" i="19"/>
  <c r="AA84" i="19"/>
  <c r="AA75" i="19"/>
  <c r="AA88" i="19"/>
  <c r="AA80" i="19"/>
  <c r="AA83" i="19"/>
  <c r="AA82" i="19"/>
  <c r="AA91" i="19"/>
  <c r="AA77" i="19"/>
  <c r="AA76" i="19"/>
  <c r="AA73" i="19"/>
  <c r="AA69" i="19"/>
  <c r="AA78" i="19"/>
  <c r="AA74" i="19"/>
  <c r="AA71" i="19"/>
  <c r="AA72" i="19"/>
  <c r="AA67" i="19"/>
  <c r="AA70" i="19"/>
  <c r="AA65" i="19"/>
  <c r="AA60" i="19"/>
  <c r="AA68" i="19"/>
  <c r="AA66" i="19"/>
  <c r="AA63" i="19"/>
  <c r="AA58" i="19"/>
  <c r="AA62" i="19"/>
  <c r="AA64" i="19"/>
  <c r="AA57" i="19"/>
  <c r="AA61" i="19"/>
  <c r="AA59" i="19"/>
  <c r="AA56" i="19"/>
  <c r="AA12" i="19"/>
  <c r="AA16" i="19"/>
  <c r="AA34" i="19"/>
  <c r="AA38" i="19"/>
  <c r="AA33" i="19"/>
  <c r="AA24" i="19"/>
  <c r="AA21" i="19"/>
  <c r="AA39" i="19"/>
  <c r="AA41" i="19"/>
  <c r="AA22" i="19"/>
  <c r="AA43" i="19"/>
  <c r="AA35" i="19"/>
  <c r="AA26" i="19"/>
  <c r="AA19" i="19"/>
  <c r="AA18" i="19"/>
  <c r="AA54" i="19"/>
  <c r="AA25" i="19"/>
  <c r="AA51" i="19"/>
  <c r="AA30" i="19"/>
  <c r="AA20" i="19"/>
  <c r="AA14" i="19"/>
  <c r="AA27" i="19"/>
  <c r="AA13" i="19"/>
  <c r="AA31" i="19"/>
  <c r="AA11" i="19"/>
  <c r="AA28" i="19"/>
  <c r="AA29" i="19"/>
  <c r="AA55" i="19"/>
  <c r="AA50" i="19"/>
  <c r="AA37" i="19"/>
  <c r="AA44" i="19"/>
  <c r="AA40" i="19"/>
  <c r="AA23" i="19"/>
  <c r="AA52" i="19"/>
  <c r="AA48" i="19"/>
  <c r="AA36" i="19"/>
  <c r="AA32" i="19"/>
  <c r="AA46" i="19"/>
  <c r="AA45" i="19"/>
  <c r="AA15" i="19"/>
  <c r="AA47" i="19"/>
  <c r="AA49" i="19"/>
  <c r="AA53" i="19"/>
  <c r="AA17" i="19"/>
  <c r="AA42" i="19"/>
  <c r="Z8" i="19"/>
  <c r="D20" i="24" s="1" a="1"/>
  <c r="D20" i="24" s="1"/>
  <c r="E20" i="24" s="1"/>
  <c r="F21" i="24" s="1"/>
  <c r="AB5" i="19"/>
  <c r="AB160" i="19" l="1"/>
  <c r="AB159" i="19"/>
  <c r="AB157" i="19"/>
  <c r="AB156" i="19"/>
  <c r="AB153" i="19"/>
  <c r="AB155" i="19"/>
  <c r="AB154" i="19"/>
  <c r="AB158" i="19"/>
  <c r="AB151" i="19"/>
  <c r="AB150" i="19"/>
  <c r="AB152" i="19"/>
  <c r="AB148" i="19"/>
  <c r="AB144" i="19"/>
  <c r="AB142" i="19"/>
  <c r="AB149" i="19"/>
  <c r="AB145" i="19"/>
  <c r="AB147" i="19"/>
  <c r="AB146" i="19"/>
  <c r="AB138" i="19"/>
  <c r="AB137" i="19"/>
  <c r="AB139" i="19"/>
  <c r="AB134" i="19"/>
  <c r="AB143" i="19"/>
  <c r="AB140" i="19"/>
  <c r="AB136" i="19"/>
  <c r="AB132" i="19"/>
  <c r="AB135" i="19"/>
  <c r="AB130" i="19"/>
  <c r="AB129" i="19"/>
  <c r="AB124" i="19"/>
  <c r="AB141" i="19"/>
  <c r="AB126" i="19"/>
  <c r="AB125" i="19"/>
  <c r="AB128" i="19"/>
  <c r="AB133" i="19"/>
  <c r="AB127" i="19"/>
  <c r="AB123" i="19"/>
  <c r="AB121" i="19"/>
  <c r="AB119" i="19"/>
  <c r="AB131" i="19"/>
  <c r="AB120" i="19"/>
  <c r="AB115" i="19"/>
  <c r="AB118" i="19"/>
  <c r="AB117" i="19"/>
  <c r="AB113" i="19"/>
  <c r="AB112" i="19"/>
  <c r="AB116" i="19"/>
  <c r="AB111" i="19"/>
  <c r="AB108" i="19"/>
  <c r="AB104" i="19"/>
  <c r="AB110" i="19"/>
  <c r="AB122" i="19"/>
  <c r="AB114" i="19"/>
  <c r="AB107" i="19"/>
  <c r="AB103" i="19"/>
  <c r="AB106" i="19"/>
  <c r="AB109" i="19"/>
  <c r="AB101" i="19"/>
  <c r="AB105" i="19"/>
  <c r="AB102" i="19"/>
  <c r="AB98" i="19"/>
  <c r="AB99" i="19"/>
  <c r="AB96" i="19"/>
  <c r="AB91" i="19"/>
  <c r="AB100" i="19"/>
  <c r="AB94" i="19"/>
  <c r="AB92" i="19"/>
  <c r="AB90" i="19"/>
  <c r="AB95" i="19"/>
  <c r="AB97" i="19"/>
  <c r="AB93" i="19"/>
  <c r="AB89" i="19"/>
  <c r="AB84" i="19"/>
  <c r="AB88" i="19"/>
  <c r="AB87" i="19"/>
  <c r="AB81" i="19"/>
  <c r="AB80" i="19"/>
  <c r="AB83" i="19"/>
  <c r="AB82" i="19"/>
  <c r="AB77" i="19"/>
  <c r="AB74" i="19"/>
  <c r="AB78" i="19"/>
  <c r="AB85" i="19"/>
  <c r="AB75" i="19"/>
  <c r="AB86" i="19"/>
  <c r="AB76" i="19"/>
  <c r="AB79" i="19"/>
  <c r="AB70" i="19"/>
  <c r="AB72" i="19"/>
  <c r="AB67" i="19"/>
  <c r="AB68" i="19"/>
  <c r="AB73" i="19"/>
  <c r="AB65" i="19"/>
  <c r="AB66" i="19"/>
  <c r="AB69" i="19"/>
  <c r="AB71" i="19"/>
  <c r="AB61" i="19"/>
  <c r="AB64" i="19"/>
  <c r="AB60" i="19"/>
  <c r="AB59" i="19"/>
  <c r="AB58" i="19"/>
  <c r="AB56" i="19"/>
  <c r="AB63" i="19"/>
  <c r="AB62" i="19"/>
  <c r="AB57" i="19"/>
  <c r="AB12" i="19"/>
  <c r="AB16" i="19"/>
  <c r="AB35" i="19"/>
  <c r="AB26" i="19"/>
  <c r="AB54" i="19"/>
  <c r="AB25" i="19"/>
  <c r="AB18" i="19"/>
  <c r="AB30" i="19"/>
  <c r="AB51" i="19"/>
  <c r="AB20" i="19"/>
  <c r="AB14" i="19"/>
  <c r="AB27" i="19"/>
  <c r="AB31" i="19"/>
  <c r="AB11" i="19"/>
  <c r="AB46" i="19"/>
  <c r="AB28" i="19"/>
  <c r="AB15" i="19"/>
  <c r="AB19" i="19"/>
  <c r="AB29" i="19"/>
  <c r="AB50" i="19"/>
  <c r="AB37" i="19"/>
  <c r="AB23" i="19"/>
  <c r="AB52" i="19"/>
  <c r="AB48" i="19"/>
  <c r="AB55" i="19"/>
  <c r="AB36" i="19"/>
  <c r="AB32" i="19"/>
  <c r="AB45" i="19"/>
  <c r="AB44" i="19"/>
  <c r="AB40" i="19"/>
  <c r="AB13" i="19"/>
  <c r="AB17" i="19"/>
  <c r="AB42" i="19"/>
  <c r="AB43" i="19"/>
  <c r="AB34" i="19"/>
  <c r="AB47" i="19"/>
  <c r="AB49" i="19"/>
  <c r="AB38" i="19"/>
  <c r="AB53" i="19"/>
  <c r="AB33" i="19"/>
  <c r="AB24" i="19"/>
  <c r="AB21" i="19"/>
  <c r="AB39" i="19"/>
  <c r="AB41" i="19"/>
  <c r="AB22" i="19"/>
  <c r="AA8" i="19"/>
  <c r="D21" i="24" s="1" a="1"/>
  <c r="D21" i="24" s="1"/>
  <c r="E21" i="24" s="1"/>
  <c r="F22" i="24" s="1"/>
  <c r="AC5" i="19"/>
  <c r="AC159" i="19" l="1"/>
  <c r="AC157" i="19"/>
  <c r="AC156" i="19"/>
  <c r="AC155" i="19"/>
  <c r="AC158" i="19"/>
  <c r="AC154" i="19"/>
  <c r="AC151" i="19"/>
  <c r="AC149" i="19"/>
  <c r="AC160" i="19"/>
  <c r="AC153" i="19"/>
  <c r="AC146" i="19"/>
  <c r="AC145" i="19"/>
  <c r="AC150" i="19"/>
  <c r="AC152" i="19"/>
  <c r="AC148" i="19"/>
  <c r="AC142" i="19"/>
  <c r="AC140" i="19"/>
  <c r="AC144" i="19"/>
  <c r="AC147" i="19"/>
  <c r="AC131" i="19"/>
  <c r="AC130" i="19"/>
  <c r="AC139" i="19"/>
  <c r="AC138" i="19"/>
  <c r="AC143" i="19"/>
  <c r="AC136" i="19"/>
  <c r="AC133" i="19"/>
  <c r="AC137" i="19"/>
  <c r="AC141" i="19"/>
  <c r="AC132" i="19"/>
  <c r="AC134" i="19"/>
  <c r="AC125" i="19"/>
  <c r="AC128" i="19"/>
  <c r="AC129" i="19"/>
  <c r="AC127" i="19"/>
  <c r="AC123" i="19"/>
  <c r="AC121" i="19"/>
  <c r="AC135" i="19"/>
  <c r="AC122" i="19"/>
  <c r="AC120" i="19"/>
  <c r="AC115" i="19"/>
  <c r="AC111" i="19"/>
  <c r="AC126" i="19"/>
  <c r="AC118" i="19"/>
  <c r="AC124" i="19"/>
  <c r="AC117" i="19"/>
  <c r="AC113" i="19"/>
  <c r="AC114" i="19"/>
  <c r="AC119" i="19"/>
  <c r="AC116" i="19"/>
  <c r="AC110" i="19"/>
  <c r="AC107" i="19"/>
  <c r="AC105" i="19"/>
  <c r="AC104" i="19"/>
  <c r="AC112" i="19"/>
  <c r="AC109" i="19"/>
  <c r="AC106" i="19"/>
  <c r="AC103" i="19"/>
  <c r="AC101" i="19"/>
  <c r="AC102" i="19"/>
  <c r="AC108" i="19"/>
  <c r="AC99" i="19"/>
  <c r="AC96" i="19"/>
  <c r="AC91" i="19"/>
  <c r="AC100" i="19"/>
  <c r="AC94" i="19"/>
  <c r="AC92" i="19"/>
  <c r="AC95" i="19"/>
  <c r="AC97" i="19"/>
  <c r="AC93" i="19"/>
  <c r="AC82" i="19"/>
  <c r="AC98" i="19"/>
  <c r="AC84" i="19"/>
  <c r="AC80" i="19"/>
  <c r="AC90" i="19"/>
  <c r="AC88" i="19"/>
  <c r="AC87" i="19"/>
  <c r="AC81" i="19"/>
  <c r="AC89" i="19"/>
  <c r="AC83" i="19"/>
  <c r="AC77" i="19"/>
  <c r="AC86" i="19"/>
  <c r="AC85" i="19"/>
  <c r="AC76" i="19"/>
  <c r="AC79" i="19"/>
  <c r="AC71" i="19"/>
  <c r="AC78" i="19"/>
  <c r="AC72" i="19"/>
  <c r="AC67" i="19"/>
  <c r="AC68" i="19"/>
  <c r="AC65" i="19"/>
  <c r="AC73" i="19"/>
  <c r="AC75" i="19"/>
  <c r="AC66" i="19"/>
  <c r="AC69" i="19"/>
  <c r="AC74" i="19"/>
  <c r="AC70" i="19"/>
  <c r="AC64" i="19"/>
  <c r="AC61" i="19"/>
  <c r="AC63" i="19"/>
  <c r="AC56" i="19"/>
  <c r="AC60" i="19"/>
  <c r="AC59" i="19"/>
  <c r="AC58" i="19"/>
  <c r="AC62" i="19"/>
  <c r="AC57" i="19"/>
  <c r="AC16" i="19"/>
  <c r="AC12" i="19"/>
  <c r="AC23" i="19"/>
  <c r="AC42" i="19"/>
  <c r="AC52" i="19"/>
  <c r="AC18" i="19"/>
  <c r="AC44" i="19"/>
  <c r="AC51" i="19"/>
  <c r="AC14" i="19"/>
  <c r="AC24" i="19"/>
  <c r="AC27" i="19"/>
  <c r="AC30" i="19"/>
  <c r="AC41" i="19"/>
  <c r="AC50" i="19"/>
  <c r="AC20" i="19"/>
  <c r="AC31" i="19"/>
  <c r="AC26" i="19"/>
  <c r="AC21" i="19"/>
  <c r="AC22" i="19"/>
  <c r="AC32" i="19"/>
  <c r="AC17" i="19"/>
  <c r="AC55" i="19"/>
  <c r="AC49" i="19"/>
  <c r="AC36" i="19"/>
  <c r="AC13" i="19"/>
  <c r="AC40" i="19"/>
  <c r="AC45" i="19"/>
  <c r="AC37" i="19"/>
  <c r="AC11" i="19"/>
  <c r="AC28" i="19"/>
  <c r="AC39" i="19"/>
  <c r="AC35" i="19"/>
  <c r="AC38" i="19"/>
  <c r="AC54" i="19"/>
  <c r="AC25" i="19"/>
  <c r="AC46" i="19"/>
  <c r="AC53" i="19"/>
  <c r="AC34" i="19"/>
  <c r="AC29" i="19"/>
  <c r="AC33" i="19"/>
  <c r="AC48" i="19"/>
  <c r="AC43" i="19"/>
  <c r="AC19" i="19"/>
  <c r="AC15" i="19"/>
  <c r="AC47" i="19"/>
  <c r="AB8" i="19"/>
  <c r="D22" i="24" s="1" a="1"/>
  <c r="D22" i="24" s="1"/>
  <c r="E22" i="24" s="1"/>
  <c r="F23" i="24" s="1"/>
  <c r="AD5" i="19"/>
  <c r="AD160" i="19" l="1"/>
  <c r="AD159" i="19"/>
  <c r="AD156" i="19"/>
  <c r="AD158" i="19"/>
  <c r="AD155" i="19"/>
  <c r="AD152" i="19"/>
  <c r="AD153" i="19"/>
  <c r="AD150" i="19"/>
  <c r="AD157" i="19"/>
  <c r="AD154" i="19"/>
  <c r="AD148" i="19"/>
  <c r="AD149" i="19"/>
  <c r="AD143" i="19"/>
  <c r="AD144" i="19"/>
  <c r="AD147" i="19"/>
  <c r="AD151" i="19"/>
  <c r="AD146" i="19"/>
  <c r="AD145" i="19"/>
  <c r="AD140" i="19"/>
  <c r="AD139" i="19"/>
  <c r="AD137" i="19"/>
  <c r="AD142" i="19"/>
  <c r="AD141" i="19"/>
  <c r="AD138" i="19"/>
  <c r="AD134" i="19"/>
  <c r="AD136" i="19"/>
  <c r="AD135" i="19"/>
  <c r="AD132" i="19"/>
  <c r="AD125" i="19"/>
  <c r="AD128" i="19"/>
  <c r="AD126" i="19"/>
  <c r="AD129" i="19"/>
  <c r="AD127" i="19"/>
  <c r="AD133" i="19"/>
  <c r="AD123" i="19"/>
  <c r="AD121" i="19"/>
  <c r="AD119" i="19"/>
  <c r="AD122" i="19"/>
  <c r="AD131" i="19"/>
  <c r="AD124" i="19"/>
  <c r="AD116" i="19"/>
  <c r="AD120" i="19"/>
  <c r="AD118" i="19"/>
  <c r="AD117" i="19"/>
  <c r="AD114" i="19"/>
  <c r="AD115" i="19"/>
  <c r="AD130" i="19"/>
  <c r="AD107" i="19"/>
  <c r="AD105" i="19"/>
  <c r="AD109" i="19"/>
  <c r="AD106" i="19"/>
  <c r="AD113" i="19"/>
  <c r="AD112" i="19"/>
  <c r="AD110" i="19"/>
  <c r="AD103" i="19"/>
  <c r="AD111" i="19"/>
  <c r="AD102" i="19"/>
  <c r="AD104" i="19"/>
  <c r="AD108" i="19"/>
  <c r="AD101" i="19"/>
  <c r="AD95" i="19"/>
  <c r="AD97" i="19"/>
  <c r="AD93" i="19"/>
  <c r="AD98" i="19"/>
  <c r="AD90" i="19"/>
  <c r="AD99" i="19"/>
  <c r="AD96" i="19"/>
  <c r="AD94" i="19"/>
  <c r="AD92" i="19"/>
  <c r="AD81" i="19"/>
  <c r="AD79" i="19"/>
  <c r="AD100" i="19"/>
  <c r="AD84" i="19"/>
  <c r="AD88" i="19"/>
  <c r="AD87" i="19"/>
  <c r="AD89" i="19"/>
  <c r="AD83" i="19"/>
  <c r="AD80" i="19"/>
  <c r="AD82" i="19"/>
  <c r="AD78" i="19"/>
  <c r="AD91" i="19"/>
  <c r="AD86" i="19"/>
  <c r="AD85" i="19"/>
  <c r="AD73" i="19"/>
  <c r="AD77" i="19"/>
  <c r="AD74" i="19"/>
  <c r="AD68" i="19"/>
  <c r="AD65" i="19"/>
  <c r="AD75" i="19"/>
  <c r="AD66" i="19"/>
  <c r="AD67" i="19"/>
  <c r="AD72" i="19"/>
  <c r="AD69" i="19"/>
  <c r="AD62" i="19"/>
  <c r="AD59" i="19"/>
  <c r="AD57" i="19"/>
  <c r="AD76" i="19"/>
  <c r="AD71" i="19"/>
  <c r="AD70" i="19"/>
  <c r="AD61" i="19"/>
  <c r="AD60" i="19"/>
  <c r="AD58" i="19"/>
  <c r="AD63" i="19"/>
  <c r="AD56" i="19"/>
  <c r="AD64" i="19"/>
  <c r="AD16" i="19"/>
  <c r="AD12" i="19"/>
  <c r="AD22" i="19"/>
  <c r="AD21" i="19"/>
  <c r="AD31" i="19"/>
  <c r="AD42" i="19"/>
  <c r="AD30" i="19"/>
  <c r="AD53" i="19"/>
  <c r="AD39" i="19"/>
  <c r="AD33" i="19"/>
  <c r="AD18" i="19"/>
  <c r="AD29" i="19"/>
  <c r="AD43" i="19"/>
  <c r="AD49" i="19"/>
  <c r="AD35" i="19"/>
  <c r="AD45" i="19"/>
  <c r="AD27" i="19"/>
  <c r="AD25" i="19"/>
  <c r="AD37" i="19"/>
  <c r="AD52" i="19"/>
  <c r="AD48" i="19"/>
  <c r="AD44" i="19"/>
  <c r="AD11" i="19"/>
  <c r="AD38" i="19"/>
  <c r="AD24" i="19"/>
  <c r="AD34" i="19"/>
  <c r="AD50" i="19"/>
  <c r="AD13" i="19"/>
  <c r="AD40" i="19"/>
  <c r="AD28" i="19"/>
  <c r="AD41" i="19"/>
  <c r="AD36" i="19"/>
  <c r="AD19" i="19"/>
  <c r="AD55" i="19"/>
  <c r="AD14" i="19"/>
  <c r="AD51" i="19"/>
  <c r="AD47" i="19"/>
  <c r="AD17" i="19"/>
  <c r="AD54" i="19"/>
  <c r="AD32" i="19"/>
  <c r="AD15" i="19"/>
  <c r="AD20" i="19"/>
  <c r="AD23" i="19"/>
  <c r="AD26" i="19"/>
  <c r="AD46" i="19"/>
  <c r="AC8" i="19"/>
  <c r="D23" i="24" s="1" a="1"/>
  <c r="D23" i="24" s="1"/>
  <c r="E23" i="24" s="1"/>
  <c r="F24" i="24" s="1"/>
  <c r="K11" i="7"/>
  <c r="AE5" i="19"/>
  <c r="AE158" i="19" l="1"/>
  <c r="AE160" i="19"/>
  <c r="AE159" i="19"/>
  <c r="AE157" i="19"/>
  <c r="AE156" i="19"/>
  <c r="AE155" i="19"/>
  <c r="AE154" i="19"/>
  <c r="AE151" i="19"/>
  <c r="AE152" i="19"/>
  <c r="AE147" i="19"/>
  <c r="AE153" i="19"/>
  <c r="AE150" i="19"/>
  <c r="AE144" i="19"/>
  <c r="AE148" i="19"/>
  <c r="AE145" i="19"/>
  <c r="AE146" i="19"/>
  <c r="AE142" i="19"/>
  <c r="AE149" i="19"/>
  <c r="AE139" i="19"/>
  <c r="AE141" i="19"/>
  <c r="AE136" i="19"/>
  <c r="AE132" i="19"/>
  <c r="AE143" i="19"/>
  <c r="AE140" i="19"/>
  <c r="AE135" i="19"/>
  <c r="AE131" i="19"/>
  <c r="AE129" i="19"/>
  <c r="AE137" i="19"/>
  <c r="AE138" i="19"/>
  <c r="AE134" i="19"/>
  <c r="AE128" i="19"/>
  <c r="AE133" i="19"/>
  <c r="AE130" i="19"/>
  <c r="AE123" i="19"/>
  <c r="AE121" i="19"/>
  <c r="AE122" i="19"/>
  <c r="AE124" i="19"/>
  <c r="AE127" i="19"/>
  <c r="AE126" i="19"/>
  <c r="AE117" i="19"/>
  <c r="AE113" i="19"/>
  <c r="AE112" i="19"/>
  <c r="AE120" i="19"/>
  <c r="AE105" i="19"/>
  <c r="AE114" i="19"/>
  <c r="AE109" i="19"/>
  <c r="AE106" i="19"/>
  <c r="AE125" i="19"/>
  <c r="AE118" i="19"/>
  <c r="AE116" i="19"/>
  <c r="AE119" i="19"/>
  <c r="AE115" i="19"/>
  <c r="AE108" i="19"/>
  <c r="AE107" i="19"/>
  <c r="AE111" i="19"/>
  <c r="AE102" i="19"/>
  <c r="AE104" i="19"/>
  <c r="AE110" i="19"/>
  <c r="AE100" i="19"/>
  <c r="AE94" i="19"/>
  <c r="AE92" i="19"/>
  <c r="AE97" i="19"/>
  <c r="AE93" i="19"/>
  <c r="AE98" i="19"/>
  <c r="AE99" i="19"/>
  <c r="AE96" i="19"/>
  <c r="AE91" i="19"/>
  <c r="AE89" i="19"/>
  <c r="AE95" i="19"/>
  <c r="AE103" i="19"/>
  <c r="AE101" i="19"/>
  <c r="AE88" i="19"/>
  <c r="AE86" i="19"/>
  <c r="AE83" i="19"/>
  <c r="AE87" i="19"/>
  <c r="AE81" i="19"/>
  <c r="AE80" i="19"/>
  <c r="AE82" i="19"/>
  <c r="AE78" i="19"/>
  <c r="AE85" i="19"/>
  <c r="AE79" i="19"/>
  <c r="AE76" i="19"/>
  <c r="AE72" i="19"/>
  <c r="AE67" i="19"/>
  <c r="AE75" i="19"/>
  <c r="AE66" i="19"/>
  <c r="AE90" i="19"/>
  <c r="AE84" i="19"/>
  <c r="AE77" i="19"/>
  <c r="AE69" i="19"/>
  <c r="AE65" i="19"/>
  <c r="AE68" i="19"/>
  <c r="AE63" i="19"/>
  <c r="AE58" i="19"/>
  <c r="AE74" i="19"/>
  <c r="AE71" i="19"/>
  <c r="AE70" i="19"/>
  <c r="AE73" i="19"/>
  <c r="AE60" i="19"/>
  <c r="AE59" i="19"/>
  <c r="AE56" i="19"/>
  <c r="AE62" i="19"/>
  <c r="AE64" i="19"/>
  <c r="AE57" i="19"/>
  <c r="AE61" i="19"/>
  <c r="AE16" i="19"/>
  <c r="AE12" i="19"/>
  <c r="AE25" i="19"/>
  <c r="AE47" i="19"/>
  <c r="AE22" i="19"/>
  <c r="AE38" i="19"/>
  <c r="AE28" i="19"/>
  <c r="AE11" i="19"/>
  <c r="AE15" i="19"/>
  <c r="AE32" i="19"/>
  <c r="AE36" i="19"/>
  <c r="AE46" i="19"/>
  <c r="AE30" i="19"/>
  <c r="AE13" i="19"/>
  <c r="AE39" i="19"/>
  <c r="AE26" i="19"/>
  <c r="AE44" i="19"/>
  <c r="AE51" i="19"/>
  <c r="AE48" i="19"/>
  <c r="AE23" i="19"/>
  <c r="AE35" i="19"/>
  <c r="AE34" i="19"/>
  <c r="AE43" i="19"/>
  <c r="AE54" i="19"/>
  <c r="AE37" i="19"/>
  <c r="AE24" i="19"/>
  <c r="AE42" i="19"/>
  <c r="AE41" i="19"/>
  <c r="AE20" i="19"/>
  <c r="AE19" i="19"/>
  <c r="AE45" i="19"/>
  <c r="AE33" i="19"/>
  <c r="AE50" i="19"/>
  <c r="AE53" i="19"/>
  <c r="AE29" i="19"/>
  <c r="AE49" i="19"/>
  <c r="AE21" i="19"/>
  <c r="AE55" i="19"/>
  <c r="AE17" i="19"/>
  <c r="AE18" i="19"/>
  <c r="AE31" i="19"/>
  <c r="AE14" i="19"/>
  <c r="AE52" i="19"/>
  <c r="AE27" i="19"/>
  <c r="AE40" i="19"/>
  <c r="AD8" i="19"/>
  <c r="AF5" i="19"/>
  <c r="AF159" i="19" l="1"/>
  <c r="AF160" i="19"/>
  <c r="AF158" i="19"/>
  <c r="AF156" i="19"/>
  <c r="AF157" i="19"/>
  <c r="AF152" i="19"/>
  <c r="AF155" i="19"/>
  <c r="AF154" i="19"/>
  <c r="AF153" i="19"/>
  <c r="AF148" i="19"/>
  <c r="AF151" i="19"/>
  <c r="AF150" i="19"/>
  <c r="AF149" i="19"/>
  <c r="AF146" i="19"/>
  <c r="AF145" i="19"/>
  <c r="AF143" i="19"/>
  <c r="AF144" i="19"/>
  <c r="AF140" i="19"/>
  <c r="AF141" i="19"/>
  <c r="AF147" i="19"/>
  <c r="AF137" i="19"/>
  <c r="AF139" i="19"/>
  <c r="AF135" i="19"/>
  <c r="AF133" i="19"/>
  <c r="AF142" i="19"/>
  <c r="AF132" i="19"/>
  <c r="AF125" i="19"/>
  <c r="AF138" i="19"/>
  <c r="AF134" i="19"/>
  <c r="AF128" i="19"/>
  <c r="AF130" i="19"/>
  <c r="AF136" i="19"/>
  <c r="AF127" i="19"/>
  <c r="AF126" i="19"/>
  <c r="AF123" i="19"/>
  <c r="AF129" i="19"/>
  <c r="AF122" i="19"/>
  <c r="AF124" i="19"/>
  <c r="AF131" i="19"/>
  <c r="AF120" i="19"/>
  <c r="AF118" i="19"/>
  <c r="AF121" i="19"/>
  <c r="AF119" i="19"/>
  <c r="AF114" i="19"/>
  <c r="AF116" i="19"/>
  <c r="AF109" i="19"/>
  <c r="AF106" i="19"/>
  <c r="AF115" i="19"/>
  <c r="AF113" i="19"/>
  <c r="AF117" i="19"/>
  <c r="AF111" i="19"/>
  <c r="AF112" i="19"/>
  <c r="AF104" i="19"/>
  <c r="AF110" i="19"/>
  <c r="AF105" i="19"/>
  <c r="AF108" i="19"/>
  <c r="AF100" i="19"/>
  <c r="AF94" i="19"/>
  <c r="AF92" i="19"/>
  <c r="AF90" i="19"/>
  <c r="AF89" i="19"/>
  <c r="AF101" i="19"/>
  <c r="AF95" i="19"/>
  <c r="AF97" i="19"/>
  <c r="AF93" i="19"/>
  <c r="AF107" i="19"/>
  <c r="AF98" i="19"/>
  <c r="AF99" i="19"/>
  <c r="AF96" i="19"/>
  <c r="AF91" i="19"/>
  <c r="AF103" i="19"/>
  <c r="AF102" i="19"/>
  <c r="AF84" i="19"/>
  <c r="AF80" i="19"/>
  <c r="AF87" i="19"/>
  <c r="AF85" i="19"/>
  <c r="AF88" i="19"/>
  <c r="AF83" i="19"/>
  <c r="AF82" i="19"/>
  <c r="AF86" i="19"/>
  <c r="AF75" i="19"/>
  <c r="AF79" i="19"/>
  <c r="AF78" i="19"/>
  <c r="AF68" i="19"/>
  <c r="AF66" i="19"/>
  <c r="AF81" i="19"/>
  <c r="AF77" i="19"/>
  <c r="AF69" i="19"/>
  <c r="AF76" i="19"/>
  <c r="AF73" i="19"/>
  <c r="AF70" i="19"/>
  <c r="AF65" i="19"/>
  <c r="AF72" i="19"/>
  <c r="AF61" i="19"/>
  <c r="AF74" i="19"/>
  <c r="AF71" i="19"/>
  <c r="AF67" i="19"/>
  <c r="AF60" i="19"/>
  <c r="AF56" i="19"/>
  <c r="AF63" i="19"/>
  <c r="AF62" i="19"/>
  <c r="AF57" i="19"/>
  <c r="AF64" i="19"/>
  <c r="AF59" i="19"/>
  <c r="AF58" i="19"/>
  <c r="AE8" i="19"/>
  <c r="AF54" i="19"/>
  <c r="AF51" i="19"/>
  <c r="AF50" i="19"/>
  <c r="AF53" i="19"/>
  <c r="AF49" i="19"/>
  <c r="AF38" i="19"/>
  <c r="AF42" i="19"/>
  <c r="AF55" i="19"/>
  <c r="AF45" i="19"/>
  <c r="AF46" i="19"/>
  <c r="AF39" i="19"/>
  <c r="AF44" i="19"/>
  <c r="AF52" i="19"/>
  <c r="AF47" i="19"/>
  <c r="AF48" i="19"/>
  <c r="AF43" i="19"/>
  <c r="AF35" i="19"/>
  <c r="AF41" i="19"/>
  <c r="AF37" i="19"/>
  <c r="AF28" i="19"/>
  <c r="AF33" i="19"/>
  <c r="AF32" i="19"/>
  <c r="AF26" i="19"/>
  <c r="AF22" i="19"/>
  <c r="AF31" i="19"/>
  <c r="AF27" i="19"/>
  <c r="AF40" i="19"/>
  <c r="AF36" i="19"/>
  <c r="AF21" i="19"/>
  <c r="AF34" i="19"/>
  <c r="AF17" i="19"/>
  <c r="AF25" i="19"/>
  <c r="AF23" i="19"/>
  <c r="AF16" i="19"/>
  <c r="AF15" i="19"/>
  <c r="AF20" i="19"/>
  <c r="AF30" i="19"/>
  <c r="AF19" i="19"/>
  <c r="AF24" i="19"/>
  <c r="AF12" i="19"/>
  <c r="AF18" i="19"/>
  <c r="AF11" i="19"/>
  <c r="AF13" i="19"/>
  <c r="AF29" i="19"/>
  <c r="AF14" i="19"/>
  <c r="AG5" i="19"/>
  <c r="AG159" i="19" l="1"/>
  <c r="AG157" i="19"/>
  <c r="AG156" i="19"/>
  <c r="AG155" i="19"/>
  <c r="AG160" i="19"/>
  <c r="AG153" i="19"/>
  <c r="AG152" i="19"/>
  <c r="AG154" i="19"/>
  <c r="AG148" i="19"/>
  <c r="AG147" i="19"/>
  <c r="AG151" i="19"/>
  <c r="AG144" i="19"/>
  <c r="AG158" i="19"/>
  <c r="AG149" i="19"/>
  <c r="AG141" i="19"/>
  <c r="AG146" i="19"/>
  <c r="AG150" i="19"/>
  <c r="AG139" i="19"/>
  <c r="AG137" i="19"/>
  <c r="AG138" i="19"/>
  <c r="AG145" i="19"/>
  <c r="AG143" i="19"/>
  <c r="AG135" i="19"/>
  <c r="AG140" i="19"/>
  <c r="AG133" i="19"/>
  <c r="AG142" i="19"/>
  <c r="AG134" i="19"/>
  <c r="AG128" i="19"/>
  <c r="AG130" i="19"/>
  <c r="AG136" i="19"/>
  <c r="AG127" i="19"/>
  <c r="AG126" i="19"/>
  <c r="AG131" i="19"/>
  <c r="AG129" i="19"/>
  <c r="AG124" i="19"/>
  <c r="AG125" i="19"/>
  <c r="AG132" i="19"/>
  <c r="AG120" i="19"/>
  <c r="AG122" i="19"/>
  <c r="AG116" i="19"/>
  <c r="AG123" i="19"/>
  <c r="AG119" i="19"/>
  <c r="AG121" i="19"/>
  <c r="AG114" i="19"/>
  <c r="AG118" i="19"/>
  <c r="AG115" i="19"/>
  <c r="AG113" i="19"/>
  <c r="AG112" i="19"/>
  <c r="AG117" i="19"/>
  <c r="AG110" i="19"/>
  <c r="AG107" i="19"/>
  <c r="AG105" i="19"/>
  <c r="AG111" i="19"/>
  <c r="AG109" i="19"/>
  <c r="AG106" i="19"/>
  <c r="AG104" i="19"/>
  <c r="AG108" i="19"/>
  <c r="AG103" i="19"/>
  <c r="AG101" i="19"/>
  <c r="AG95" i="19"/>
  <c r="AG98" i="19"/>
  <c r="AG99" i="19"/>
  <c r="AG96" i="19"/>
  <c r="AG91" i="19"/>
  <c r="AG102" i="19"/>
  <c r="AG94" i="19"/>
  <c r="AG92" i="19"/>
  <c r="AG97" i="19"/>
  <c r="AG100" i="19"/>
  <c r="AG93" i="19"/>
  <c r="AG90" i="19"/>
  <c r="AG89" i="19"/>
  <c r="AG86" i="19"/>
  <c r="AG85" i="19"/>
  <c r="AG79" i="19"/>
  <c r="AG76" i="19"/>
  <c r="AG84" i="19"/>
  <c r="AG80" i="19"/>
  <c r="AG78" i="19"/>
  <c r="AG87" i="19"/>
  <c r="AG88" i="19"/>
  <c r="AG82" i="19"/>
  <c r="AG81" i="19"/>
  <c r="AG77" i="19"/>
  <c r="AG75" i="19"/>
  <c r="AG69" i="19"/>
  <c r="AG73" i="19"/>
  <c r="AG70" i="19"/>
  <c r="AG83" i="19"/>
  <c r="AG71" i="19"/>
  <c r="AG72" i="19"/>
  <c r="AG68" i="19"/>
  <c r="AG66" i="19"/>
  <c r="AG74" i="19"/>
  <c r="AG64" i="19"/>
  <c r="AG67" i="19"/>
  <c r="AG65" i="19"/>
  <c r="AG63" i="19"/>
  <c r="AG62" i="19"/>
  <c r="AG57" i="19"/>
  <c r="AG61" i="19"/>
  <c r="AG60" i="19"/>
  <c r="AG59" i="19"/>
  <c r="AG58" i="19"/>
  <c r="AG56" i="19"/>
  <c r="AG55" i="19"/>
  <c r="AG54" i="19"/>
  <c r="AG49" i="19"/>
  <c r="AG52" i="19"/>
  <c r="AG50" i="19"/>
  <c r="AG37" i="19"/>
  <c r="AG53" i="19"/>
  <c r="AG45" i="19"/>
  <c r="AG36" i="19"/>
  <c r="AG41" i="19"/>
  <c r="AG51" i="19"/>
  <c r="AG43" i="19"/>
  <c r="AG44" i="19"/>
  <c r="AG48" i="19"/>
  <c r="AG35" i="19"/>
  <c r="AG40" i="19"/>
  <c r="AG47" i="19"/>
  <c r="AG39" i="19"/>
  <c r="AG33" i="19"/>
  <c r="AG25" i="19"/>
  <c r="AG32" i="19"/>
  <c r="AG29" i="19"/>
  <c r="AG38" i="19"/>
  <c r="AG31" i="19"/>
  <c r="AG46" i="19"/>
  <c r="AG26" i="19"/>
  <c r="AG42" i="19"/>
  <c r="AG27" i="19"/>
  <c r="AG28" i="19"/>
  <c r="AG34" i="19"/>
  <c r="AG21" i="19"/>
  <c r="AG24" i="19"/>
  <c r="AG17" i="19"/>
  <c r="AG16" i="19"/>
  <c r="AG23" i="19"/>
  <c r="AG30" i="19"/>
  <c r="AG22" i="19"/>
  <c r="AG11" i="19"/>
  <c r="AG15" i="19"/>
  <c r="AG20" i="19"/>
  <c r="AG12" i="19"/>
  <c r="AG14" i="19"/>
  <c r="AG18" i="19"/>
  <c r="AG13" i="19"/>
  <c r="AG19" i="19"/>
  <c r="AF8" i="19"/>
  <c r="AH5" i="19"/>
  <c r="AH158" i="19" l="1"/>
  <c r="AH159" i="19"/>
  <c r="AH157" i="19"/>
  <c r="AH160" i="19"/>
  <c r="AH155" i="19"/>
  <c r="AH154" i="19"/>
  <c r="AH156" i="19"/>
  <c r="AH153" i="19"/>
  <c r="AH151" i="19"/>
  <c r="AH152" i="19"/>
  <c r="AH147" i="19"/>
  <c r="AH150" i="19"/>
  <c r="AH149" i="19"/>
  <c r="AH146" i="19"/>
  <c r="AH148" i="19"/>
  <c r="AH145" i="19"/>
  <c r="AH143" i="19"/>
  <c r="AH144" i="19"/>
  <c r="AH138" i="19"/>
  <c r="AH136" i="19"/>
  <c r="AH140" i="19"/>
  <c r="AH142" i="19"/>
  <c r="AH131" i="19"/>
  <c r="AH130" i="19"/>
  <c r="AH137" i="19"/>
  <c r="AH134" i="19"/>
  <c r="AH141" i="19"/>
  <c r="AH139" i="19"/>
  <c r="AH133" i="19"/>
  <c r="AH129" i="19"/>
  <c r="AH135" i="19"/>
  <c r="AH127" i="19"/>
  <c r="AH123" i="19"/>
  <c r="AH122" i="19"/>
  <c r="AH132" i="19"/>
  <c r="AH124" i="19"/>
  <c r="AH120" i="19"/>
  <c r="AH118" i="19"/>
  <c r="AH117" i="19"/>
  <c r="AH126" i="19"/>
  <c r="AH116" i="19"/>
  <c r="AH128" i="19"/>
  <c r="AH125" i="19"/>
  <c r="AH121" i="19"/>
  <c r="AH119" i="19"/>
  <c r="AH115" i="19"/>
  <c r="AH111" i="19"/>
  <c r="AH114" i="19"/>
  <c r="AH113" i="19"/>
  <c r="AH112" i="19"/>
  <c r="AH108" i="19"/>
  <c r="AH104" i="19"/>
  <c r="AH106" i="19"/>
  <c r="AH110" i="19"/>
  <c r="AH105" i="19"/>
  <c r="AH103" i="19"/>
  <c r="AH107" i="19"/>
  <c r="AH101" i="19"/>
  <c r="AH109" i="19"/>
  <c r="AH97" i="19"/>
  <c r="AH93" i="19"/>
  <c r="AH99" i="19"/>
  <c r="AH96" i="19"/>
  <c r="AH102" i="19"/>
  <c r="AH100" i="19"/>
  <c r="AH94" i="19"/>
  <c r="AH92" i="19"/>
  <c r="AH90" i="19"/>
  <c r="AH89" i="19"/>
  <c r="AH91" i="19"/>
  <c r="AH88" i="19"/>
  <c r="AH86" i="19"/>
  <c r="AH83" i="19"/>
  <c r="AH95" i="19"/>
  <c r="AH98" i="19"/>
  <c r="AH82" i="19"/>
  <c r="AH85" i="19"/>
  <c r="AH79" i="19"/>
  <c r="AH76" i="19"/>
  <c r="AH75" i="19"/>
  <c r="AH84" i="19"/>
  <c r="AH87" i="19"/>
  <c r="AH81" i="19"/>
  <c r="AH77" i="19"/>
  <c r="AH74" i="19"/>
  <c r="AH78" i="19"/>
  <c r="AH66" i="19"/>
  <c r="AH73" i="19"/>
  <c r="AH70" i="19"/>
  <c r="AH71" i="19"/>
  <c r="AH80" i="19"/>
  <c r="AH72" i="19"/>
  <c r="AH68" i="19"/>
  <c r="AH69" i="19"/>
  <c r="AH67" i="19"/>
  <c r="AH65" i="19"/>
  <c r="AH62" i="19"/>
  <c r="AH59" i="19"/>
  <c r="AH57" i="19"/>
  <c r="AH64" i="19"/>
  <c r="AH61" i="19"/>
  <c r="AH60" i="19"/>
  <c r="AH58" i="19"/>
  <c r="AH56" i="19"/>
  <c r="AH63" i="19"/>
  <c r="AG8" i="19"/>
  <c r="AH55" i="19"/>
  <c r="AH50" i="19"/>
  <c r="AH54" i="19"/>
  <c r="AH52" i="19"/>
  <c r="AH53" i="19"/>
  <c r="AH49" i="19"/>
  <c r="AH45" i="19"/>
  <c r="AH37" i="19"/>
  <c r="AH51" i="19"/>
  <c r="AH41" i="19"/>
  <c r="AH46" i="19"/>
  <c r="AH48" i="19"/>
  <c r="AH44" i="19"/>
  <c r="AH38" i="19"/>
  <c r="AH35" i="19"/>
  <c r="AH32" i="19"/>
  <c r="AH47" i="19"/>
  <c r="AH39" i="19"/>
  <c r="AH34" i="19"/>
  <c r="AH42" i="19"/>
  <c r="AH36" i="19"/>
  <c r="AH31" i="19"/>
  <c r="AH43" i="19"/>
  <c r="AH27" i="19"/>
  <c r="AH20" i="19"/>
  <c r="AH21" i="19"/>
  <c r="AH40" i="19"/>
  <c r="AH24" i="19"/>
  <c r="AH16" i="19"/>
  <c r="AH23" i="19"/>
  <c r="AH22" i="19"/>
  <c r="AH15" i="19"/>
  <c r="AH25" i="19"/>
  <c r="AH14" i="19"/>
  <c r="AH28" i="19"/>
  <c r="AH29" i="19"/>
  <c r="AH18" i="19"/>
  <c r="AH19" i="19"/>
  <c r="AH30" i="19"/>
  <c r="AH12" i="19"/>
  <c r="AH26" i="19"/>
  <c r="AH13" i="19"/>
  <c r="AH33" i="19"/>
  <c r="AH11" i="19"/>
  <c r="AH17" i="19"/>
  <c r="AI5" i="19"/>
  <c r="AI158" i="19" l="1"/>
  <c r="AI160" i="19"/>
  <c r="AI157" i="19"/>
  <c r="AI156" i="19"/>
  <c r="AI159" i="19"/>
  <c r="AI152" i="19"/>
  <c r="AI148" i="19"/>
  <c r="AI154" i="19"/>
  <c r="AI153" i="19"/>
  <c r="AI150" i="19"/>
  <c r="AI149" i="19"/>
  <c r="AI151" i="19"/>
  <c r="AI155" i="19"/>
  <c r="AI145" i="19"/>
  <c r="AI147" i="19"/>
  <c r="AI146" i="19"/>
  <c r="AI143" i="19"/>
  <c r="AI141" i="19"/>
  <c r="AI138" i="19"/>
  <c r="AI133" i="19"/>
  <c r="AI142" i="19"/>
  <c r="AI137" i="19"/>
  <c r="AI134" i="19"/>
  <c r="AI132" i="19"/>
  <c r="AI140" i="19"/>
  <c r="AI139" i="19"/>
  <c r="AI130" i="19"/>
  <c r="AI127" i="19"/>
  <c r="AI126" i="19"/>
  <c r="AI123" i="19"/>
  <c r="AI136" i="19"/>
  <c r="AI129" i="19"/>
  <c r="AI144" i="19"/>
  <c r="AI135" i="19"/>
  <c r="AI131" i="19"/>
  <c r="AI128" i="19"/>
  <c r="AI120" i="19"/>
  <c r="AI118" i="19"/>
  <c r="AI116" i="19"/>
  <c r="AI124" i="19"/>
  <c r="AI125" i="19"/>
  <c r="AI121" i="19"/>
  <c r="AI119" i="19"/>
  <c r="AI115" i="19"/>
  <c r="AI113" i="19"/>
  <c r="AI112" i="19"/>
  <c r="AI122" i="19"/>
  <c r="AI108" i="19"/>
  <c r="AI117" i="19"/>
  <c r="AI110" i="19"/>
  <c r="AI109" i="19"/>
  <c r="AI104" i="19"/>
  <c r="AI105" i="19"/>
  <c r="AI103" i="19"/>
  <c r="AI101" i="19"/>
  <c r="AI114" i="19"/>
  <c r="AI107" i="19"/>
  <c r="AI102" i="19"/>
  <c r="AI97" i="19"/>
  <c r="AI93" i="19"/>
  <c r="AI98" i="19"/>
  <c r="AI106" i="19"/>
  <c r="AI100" i="19"/>
  <c r="AI94" i="19"/>
  <c r="AI92" i="19"/>
  <c r="AI90" i="19"/>
  <c r="AI89" i="19"/>
  <c r="AI111" i="19"/>
  <c r="AI95" i="19"/>
  <c r="AI99" i="19"/>
  <c r="AI96" i="19"/>
  <c r="AI87" i="19"/>
  <c r="AI85" i="19"/>
  <c r="AI81" i="19"/>
  <c r="AI79" i="19"/>
  <c r="AI86" i="19"/>
  <c r="AI75" i="19"/>
  <c r="AI91" i="19"/>
  <c r="AI84" i="19"/>
  <c r="AI88" i="19"/>
  <c r="AI80" i="19"/>
  <c r="AI78" i="19"/>
  <c r="AI69" i="19"/>
  <c r="AI82" i="19"/>
  <c r="AI77" i="19"/>
  <c r="AI71" i="19"/>
  <c r="AI83" i="19"/>
  <c r="AI76" i="19"/>
  <c r="AI74" i="19"/>
  <c r="AI72" i="19"/>
  <c r="AI67" i="19"/>
  <c r="AI68" i="19"/>
  <c r="AI66" i="19"/>
  <c r="AI60" i="19"/>
  <c r="AI70" i="19"/>
  <c r="AI73" i="19"/>
  <c r="AI63" i="19"/>
  <c r="AI58" i="19"/>
  <c r="AI62" i="19"/>
  <c r="AI65" i="19"/>
  <c r="AI64" i="19"/>
  <c r="AI57" i="19"/>
  <c r="AI61" i="19"/>
  <c r="AI56" i="19"/>
  <c r="AI59" i="19"/>
  <c r="AI55" i="19"/>
  <c r="AI54" i="19"/>
  <c r="AI53" i="19"/>
  <c r="AI52" i="19"/>
  <c r="AI49" i="19"/>
  <c r="AI50" i="19"/>
  <c r="AI51" i="19"/>
  <c r="AI44" i="19"/>
  <c r="AI36" i="19"/>
  <c r="AI35" i="19"/>
  <c r="AI46" i="19"/>
  <c r="AI40" i="19"/>
  <c r="AI42" i="19"/>
  <c r="AI48" i="19"/>
  <c r="AI47" i="19"/>
  <c r="AI43" i="19"/>
  <c r="AI39" i="19"/>
  <c r="AI45" i="19"/>
  <c r="AI41" i="19"/>
  <c r="AI34" i="19"/>
  <c r="AI32" i="19"/>
  <c r="AI27" i="19"/>
  <c r="AI38" i="19"/>
  <c r="AI28" i="19"/>
  <c r="AI30" i="19"/>
  <c r="AI25" i="19"/>
  <c r="AI26" i="19"/>
  <c r="AI33" i="19"/>
  <c r="AI20" i="19"/>
  <c r="AI31" i="19"/>
  <c r="AI29" i="19"/>
  <c r="AI16" i="19"/>
  <c r="AI24" i="19"/>
  <c r="AI37" i="19"/>
  <c r="AI22" i="19"/>
  <c r="AI17" i="19"/>
  <c r="AI15" i="19"/>
  <c r="AI23" i="19"/>
  <c r="AI19" i="19"/>
  <c r="AI13" i="19"/>
  <c r="AI11" i="19"/>
  <c r="AI14" i="19"/>
  <c r="AI18" i="19"/>
  <c r="AI21" i="19"/>
  <c r="AI12" i="19"/>
  <c r="AH8" i="19"/>
  <c r="AJ5" i="19"/>
  <c r="S11" i="7"/>
  <c r="U11" i="7"/>
  <c r="AJ160" i="19" l="1"/>
  <c r="AJ158" i="19"/>
  <c r="AJ153" i="19"/>
  <c r="AJ154" i="19"/>
  <c r="AJ157" i="19"/>
  <c r="AJ156" i="19"/>
  <c r="AJ152" i="19"/>
  <c r="AJ151" i="19"/>
  <c r="AJ159" i="19"/>
  <c r="AJ150" i="19"/>
  <c r="AJ147" i="19"/>
  <c r="AJ146" i="19"/>
  <c r="AJ149" i="19"/>
  <c r="AJ144" i="19"/>
  <c r="AJ142" i="19"/>
  <c r="AJ155" i="19"/>
  <c r="AJ148" i="19"/>
  <c r="AJ138" i="19"/>
  <c r="AJ143" i="19"/>
  <c r="AJ145" i="19"/>
  <c r="AJ139" i="19"/>
  <c r="AJ137" i="19"/>
  <c r="AJ134" i="19"/>
  <c r="AJ141" i="19"/>
  <c r="AJ136" i="19"/>
  <c r="AJ132" i="19"/>
  <c r="AJ140" i="19"/>
  <c r="AJ129" i="19"/>
  <c r="AJ124" i="19"/>
  <c r="AJ135" i="19"/>
  <c r="AJ133" i="19"/>
  <c r="AJ131" i="19"/>
  <c r="AJ117" i="19"/>
  <c r="AJ126" i="19"/>
  <c r="AJ125" i="19"/>
  <c r="AJ121" i="19"/>
  <c r="AJ119" i="19"/>
  <c r="AJ130" i="19"/>
  <c r="AJ128" i="19"/>
  <c r="AJ115" i="19"/>
  <c r="AJ123" i="19"/>
  <c r="AJ122" i="19"/>
  <c r="AJ113" i="19"/>
  <c r="AJ112" i="19"/>
  <c r="AJ127" i="19"/>
  <c r="AJ116" i="19"/>
  <c r="AJ118" i="19"/>
  <c r="AJ108" i="19"/>
  <c r="AJ104" i="19"/>
  <c r="AJ110" i="19"/>
  <c r="AJ111" i="19"/>
  <c r="AJ107" i="19"/>
  <c r="AJ114" i="19"/>
  <c r="AJ105" i="19"/>
  <c r="AJ103" i="19"/>
  <c r="AJ120" i="19"/>
  <c r="AJ101" i="19"/>
  <c r="AJ102" i="19"/>
  <c r="AJ109" i="19"/>
  <c r="AJ106" i="19"/>
  <c r="AJ98" i="19"/>
  <c r="AJ99" i="19"/>
  <c r="AJ96" i="19"/>
  <c r="AJ91" i="19"/>
  <c r="AJ100" i="19"/>
  <c r="AJ94" i="19"/>
  <c r="AJ92" i="19"/>
  <c r="AJ90" i="19"/>
  <c r="AJ95" i="19"/>
  <c r="AJ97" i="19"/>
  <c r="AJ93" i="19"/>
  <c r="AJ89" i="19"/>
  <c r="AJ86" i="19"/>
  <c r="AJ85" i="19"/>
  <c r="AJ84" i="19"/>
  <c r="AJ77" i="19"/>
  <c r="AJ74" i="19"/>
  <c r="AJ88" i="19"/>
  <c r="AJ87" i="19"/>
  <c r="AJ83" i="19"/>
  <c r="AJ82" i="19"/>
  <c r="AJ78" i="19"/>
  <c r="AJ79" i="19"/>
  <c r="AJ73" i="19"/>
  <c r="AJ70" i="19"/>
  <c r="AJ81" i="19"/>
  <c r="AJ76" i="19"/>
  <c r="AJ80" i="19"/>
  <c r="AJ72" i="19"/>
  <c r="AJ67" i="19"/>
  <c r="AJ68" i="19"/>
  <c r="AJ75" i="19"/>
  <c r="AJ66" i="19"/>
  <c r="AJ69" i="19"/>
  <c r="AJ71" i="19"/>
  <c r="AJ65" i="19"/>
  <c r="AJ61" i="19"/>
  <c r="AJ62" i="19"/>
  <c r="AJ56" i="19"/>
  <c r="AJ60" i="19"/>
  <c r="AJ59" i="19"/>
  <c r="AJ58" i="19"/>
  <c r="AJ63" i="19"/>
  <c r="AJ57" i="19"/>
  <c r="AJ64" i="19"/>
  <c r="AJ55" i="19"/>
  <c r="AJ53" i="19"/>
  <c r="AJ54" i="19"/>
  <c r="AJ49" i="19"/>
  <c r="AJ52" i="19"/>
  <c r="AJ51" i="19"/>
  <c r="AJ44" i="19"/>
  <c r="AJ50" i="19"/>
  <c r="AJ48" i="19"/>
  <c r="AJ36" i="19"/>
  <c r="AJ40" i="19"/>
  <c r="AJ47" i="19"/>
  <c r="AJ38" i="19"/>
  <c r="AJ43" i="19"/>
  <c r="AJ45" i="19"/>
  <c r="AJ41" i="19"/>
  <c r="AJ31" i="19"/>
  <c r="AJ46" i="19"/>
  <c r="AJ42" i="19"/>
  <c r="AJ35" i="19"/>
  <c r="AJ37" i="19"/>
  <c r="AJ39" i="19"/>
  <c r="AJ30" i="19"/>
  <c r="AJ34" i="19"/>
  <c r="AJ33" i="19"/>
  <c r="AJ20" i="19"/>
  <c r="AJ26" i="19"/>
  <c r="AJ24" i="19"/>
  <c r="AJ23" i="19"/>
  <c r="AJ22" i="19"/>
  <c r="AJ27" i="19"/>
  <c r="AJ14" i="19"/>
  <c r="AJ19" i="19"/>
  <c r="AJ25" i="19"/>
  <c r="AJ28" i="19"/>
  <c r="AJ17" i="19"/>
  <c r="AJ18" i="19"/>
  <c r="AJ15" i="19"/>
  <c r="AJ29" i="19"/>
  <c r="AJ32" i="19"/>
  <c r="AJ21" i="19"/>
  <c r="AJ12" i="19"/>
  <c r="AJ13" i="19"/>
  <c r="AJ11" i="19"/>
  <c r="AJ16" i="19"/>
  <c r="AI8" i="19"/>
  <c r="AK5" i="19"/>
  <c r="J8" i="11"/>
  <c r="AK159" i="19" l="1"/>
  <c r="AK158" i="19"/>
  <c r="AK155" i="19"/>
  <c r="AK157" i="19"/>
  <c r="AK156" i="19"/>
  <c r="AK160" i="19"/>
  <c r="AK154" i="19"/>
  <c r="AK153" i="19"/>
  <c r="AK151" i="19"/>
  <c r="AK152" i="19"/>
  <c r="AK150" i="19"/>
  <c r="AK149" i="19"/>
  <c r="AK148" i="19"/>
  <c r="AK145" i="19"/>
  <c r="AK144" i="19"/>
  <c r="AK147" i="19"/>
  <c r="AK146" i="19"/>
  <c r="AK143" i="19"/>
  <c r="AK142" i="19"/>
  <c r="AK140" i="19"/>
  <c r="AK131" i="19"/>
  <c r="AK130" i="19"/>
  <c r="AK137" i="19"/>
  <c r="AK141" i="19"/>
  <c r="AK136" i="19"/>
  <c r="AK139" i="19"/>
  <c r="AK138" i="19"/>
  <c r="AK135" i="19"/>
  <c r="AK133" i="19"/>
  <c r="AK125" i="19"/>
  <c r="AK132" i="19"/>
  <c r="AK129" i="19"/>
  <c r="AK124" i="19"/>
  <c r="AK134" i="19"/>
  <c r="AK126" i="19"/>
  <c r="AK121" i="19"/>
  <c r="AK122" i="19"/>
  <c r="AK127" i="19"/>
  <c r="AK128" i="19"/>
  <c r="AK115" i="19"/>
  <c r="AK111" i="19"/>
  <c r="AK123" i="19"/>
  <c r="AK119" i="19"/>
  <c r="AK113" i="19"/>
  <c r="AK120" i="19"/>
  <c r="AK118" i="19"/>
  <c r="AK117" i="19"/>
  <c r="AK114" i="19"/>
  <c r="AK110" i="19"/>
  <c r="AK107" i="19"/>
  <c r="AK105" i="19"/>
  <c r="AK116" i="19"/>
  <c r="AK101" i="19"/>
  <c r="AK108" i="19"/>
  <c r="AK103" i="19"/>
  <c r="AK102" i="19"/>
  <c r="AK109" i="19"/>
  <c r="AK106" i="19"/>
  <c r="AK99" i="19"/>
  <c r="AK96" i="19"/>
  <c r="AK91" i="19"/>
  <c r="AK100" i="19"/>
  <c r="AK94" i="19"/>
  <c r="AK92" i="19"/>
  <c r="AK112" i="19"/>
  <c r="AK95" i="19"/>
  <c r="AK104" i="19"/>
  <c r="AK97" i="19"/>
  <c r="AK93" i="19"/>
  <c r="AK82" i="19"/>
  <c r="AK98" i="19"/>
  <c r="AK90" i="19"/>
  <c r="AK84" i="19"/>
  <c r="AK80" i="19"/>
  <c r="AK86" i="19"/>
  <c r="AK85" i="19"/>
  <c r="AK79" i="19"/>
  <c r="AK77" i="19"/>
  <c r="AK88" i="19"/>
  <c r="AK87" i="19"/>
  <c r="AK81" i="19"/>
  <c r="AK83" i="19"/>
  <c r="AK89" i="19"/>
  <c r="AK75" i="19"/>
  <c r="AK71" i="19"/>
  <c r="AK72" i="19"/>
  <c r="AK67" i="19"/>
  <c r="AK74" i="19"/>
  <c r="AK68" i="19"/>
  <c r="AK65" i="19"/>
  <c r="AK78" i="19"/>
  <c r="AK69" i="19"/>
  <c r="AK70" i="19"/>
  <c r="AK76" i="19"/>
  <c r="AK73" i="19"/>
  <c r="AK66" i="19"/>
  <c r="AK64" i="19"/>
  <c r="AK62" i="19"/>
  <c r="AK57" i="19"/>
  <c r="AK61" i="19"/>
  <c r="AK56" i="19"/>
  <c r="AK58" i="19"/>
  <c r="AK60" i="19"/>
  <c r="AK59" i="19"/>
  <c r="AK63" i="19"/>
  <c r="AK55" i="19"/>
  <c r="AK54" i="19"/>
  <c r="AK52" i="19"/>
  <c r="AK50" i="19"/>
  <c r="AK51" i="19"/>
  <c r="AK47" i="19"/>
  <c r="AK48" i="19"/>
  <c r="AK53" i="19"/>
  <c r="AK43" i="19"/>
  <c r="AK42" i="19"/>
  <c r="AK35" i="19"/>
  <c r="AK39" i="19"/>
  <c r="AK38" i="19"/>
  <c r="AK45" i="19"/>
  <c r="AK37" i="19"/>
  <c r="AK41" i="19"/>
  <c r="AK46" i="19"/>
  <c r="AK27" i="19"/>
  <c r="AK31" i="19"/>
  <c r="AK49" i="19"/>
  <c r="AK26" i="19"/>
  <c r="AK29" i="19"/>
  <c r="AK25" i="19"/>
  <c r="AK32" i="19"/>
  <c r="AK44" i="19"/>
  <c r="AK40" i="19"/>
  <c r="AK30" i="19"/>
  <c r="AK28" i="19"/>
  <c r="AK15" i="19"/>
  <c r="AK34" i="19"/>
  <c r="AK19" i="19"/>
  <c r="AK36" i="19"/>
  <c r="AK33" i="19"/>
  <c r="AK23" i="19"/>
  <c r="AK18" i="19"/>
  <c r="AK21" i="19"/>
  <c r="AK24" i="19"/>
  <c r="AK22" i="19"/>
  <c r="AK14" i="19"/>
  <c r="AK13" i="19"/>
  <c r="AK20" i="19"/>
  <c r="AK17" i="19"/>
  <c r="AK12" i="19"/>
  <c r="AK16" i="19"/>
  <c r="AK11" i="19"/>
  <c r="AJ8" i="19"/>
  <c r="AL5" i="19"/>
  <c r="AL160" i="19" l="1"/>
  <c r="AL157" i="19"/>
  <c r="AL156" i="19"/>
  <c r="AL158" i="19"/>
  <c r="AL159" i="19"/>
  <c r="AL155" i="19"/>
  <c r="AL153" i="19"/>
  <c r="AL154" i="19"/>
  <c r="AL152" i="19"/>
  <c r="AL150" i="19"/>
  <c r="AL151" i="19"/>
  <c r="AL148" i="19"/>
  <c r="AL147" i="19"/>
  <c r="AL146" i="19"/>
  <c r="AL143" i="19"/>
  <c r="AL144" i="19"/>
  <c r="AL149" i="19"/>
  <c r="AL142" i="19"/>
  <c r="AL140" i="19"/>
  <c r="AL139" i="19"/>
  <c r="AL137" i="19"/>
  <c r="AL134" i="19"/>
  <c r="AL141" i="19"/>
  <c r="AL136" i="19"/>
  <c r="AL138" i="19"/>
  <c r="AL135" i="19"/>
  <c r="AL131" i="19"/>
  <c r="AL125" i="19"/>
  <c r="AL145" i="19"/>
  <c r="AL132" i="19"/>
  <c r="AL128" i="19"/>
  <c r="AL133" i="19"/>
  <c r="AL126" i="19"/>
  <c r="AL121" i="19"/>
  <c r="AL119" i="19"/>
  <c r="AL122" i="19"/>
  <c r="AL130" i="19"/>
  <c r="AL127" i="19"/>
  <c r="AL123" i="19"/>
  <c r="AL116" i="19"/>
  <c r="AL124" i="19"/>
  <c r="AL129" i="19"/>
  <c r="AL120" i="19"/>
  <c r="AL118" i="19"/>
  <c r="AL117" i="19"/>
  <c r="AL114" i="19"/>
  <c r="AL107" i="19"/>
  <c r="AL115" i="19"/>
  <c r="AL111" i="19"/>
  <c r="AL105" i="19"/>
  <c r="AL109" i="19"/>
  <c r="AL106" i="19"/>
  <c r="AL112" i="19"/>
  <c r="AL110" i="19"/>
  <c r="AL108" i="19"/>
  <c r="AL103" i="19"/>
  <c r="AL113" i="19"/>
  <c r="AL102" i="19"/>
  <c r="AL95" i="19"/>
  <c r="AL104" i="19"/>
  <c r="AL97" i="19"/>
  <c r="AL93" i="19"/>
  <c r="AL98" i="19"/>
  <c r="AL81" i="19"/>
  <c r="AL79" i="19"/>
  <c r="AL100" i="19"/>
  <c r="AL101" i="19"/>
  <c r="AL91" i="19"/>
  <c r="AL99" i="19"/>
  <c r="AL96" i="19"/>
  <c r="AL84" i="19"/>
  <c r="AL92" i="19"/>
  <c r="AL88" i="19"/>
  <c r="AL87" i="19"/>
  <c r="AL83" i="19"/>
  <c r="AL80" i="19"/>
  <c r="AL78" i="19"/>
  <c r="AL94" i="19"/>
  <c r="AL82" i="19"/>
  <c r="AL90" i="19"/>
  <c r="AL89" i="19"/>
  <c r="AL73" i="19"/>
  <c r="AL86" i="19"/>
  <c r="AL77" i="19"/>
  <c r="AL76" i="19"/>
  <c r="AL74" i="19"/>
  <c r="AL68" i="19"/>
  <c r="AL65" i="19"/>
  <c r="AL85" i="19"/>
  <c r="AL66" i="19"/>
  <c r="AL71" i="19"/>
  <c r="AL70" i="19"/>
  <c r="AL62" i="19"/>
  <c r="AL59" i="19"/>
  <c r="AL57" i="19"/>
  <c r="AL67" i="19"/>
  <c r="AL75" i="19"/>
  <c r="AL72" i="19"/>
  <c r="AL69" i="19"/>
  <c r="AL64" i="19"/>
  <c r="AL56" i="19"/>
  <c r="AL60" i="19"/>
  <c r="AL58" i="19"/>
  <c r="AL61" i="19"/>
  <c r="AL63" i="19"/>
  <c r="AL54" i="19"/>
  <c r="AL52" i="19"/>
  <c r="AL48" i="19"/>
  <c r="AL55" i="19"/>
  <c r="AL51" i="19"/>
  <c r="AL43" i="19"/>
  <c r="AL50" i="19"/>
  <c r="AL49" i="19"/>
  <c r="AL47" i="19"/>
  <c r="AL39" i="19"/>
  <c r="AL53" i="19"/>
  <c r="AL46" i="19"/>
  <c r="AL40" i="19"/>
  <c r="AL36" i="19"/>
  <c r="AL45" i="19"/>
  <c r="AL38" i="19"/>
  <c r="AL29" i="19"/>
  <c r="AL44" i="19"/>
  <c r="AL42" i="19"/>
  <c r="AL34" i="19"/>
  <c r="AL33" i="19"/>
  <c r="AL25" i="19"/>
  <c r="AL27" i="19"/>
  <c r="AL30" i="19"/>
  <c r="AL37" i="19"/>
  <c r="AL23" i="19"/>
  <c r="AL32" i="19"/>
  <c r="AL22" i="19"/>
  <c r="AL18" i="19"/>
  <c r="AL31" i="19"/>
  <c r="AL24" i="19"/>
  <c r="AL16" i="19"/>
  <c r="AL21" i="19"/>
  <c r="AL17" i="19"/>
  <c r="AL28" i="19"/>
  <c r="AL14" i="19"/>
  <c r="AL26" i="19"/>
  <c r="AL20" i="19"/>
  <c r="AL35" i="19"/>
  <c r="AL15" i="19"/>
  <c r="AL41" i="19"/>
  <c r="AL12" i="19"/>
  <c r="AL13" i="19"/>
  <c r="AL11" i="19"/>
  <c r="AL19" i="19"/>
  <c r="AK8" i="19"/>
  <c r="AM5" i="19"/>
  <c r="AM158" i="19" l="1"/>
  <c r="AM160" i="19"/>
  <c r="AM157" i="19"/>
  <c r="AM156" i="19"/>
  <c r="AM159" i="19"/>
  <c r="AM155" i="19"/>
  <c r="AM154" i="19"/>
  <c r="AM151" i="19"/>
  <c r="AM152" i="19"/>
  <c r="AM153" i="19"/>
  <c r="AM147" i="19"/>
  <c r="AM144" i="19"/>
  <c r="AM149" i="19"/>
  <c r="AM146" i="19"/>
  <c r="AM150" i="19"/>
  <c r="AM148" i="19"/>
  <c r="AM139" i="19"/>
  <c r="AM140" i="19"/>
  <c r="AM142" i="19"/>
  <c r="AM141" i="19"/>
  <c r="AM137" i="19"/>
  <c r="AM136" i="19"/>
  <c r="AM132" i="19"/>
  <c r="AM138" i="19"/>
  <c r="AM135" i="19"/>
  <c r="AM145" i="19"/>
  <c r="AM134" i="19"/>
  <c r="AM130" i="19"/>
  <c r="AM129" i="19"/>
  <c r="AM143" i="19"/>
  <c r="AM128" i="19"/>
  <c r="AM133" i="19"/>
  <c r="AM126" i="19"/>
  <c r="AM121" i="19"/>
  <c r="AM131" i="19"/>
  <c r="AM122" i="19"/>
  <c r="AM127" i="19"/>
  <c r="AM125" i="19"/>
  <c r="AM123" i="19"/>
  <c r="AM124" i="19"/>
  <c r="AM119" i="19"/>
  <c r="AM113" i="19"/>
  <c r="AM112" i="19"/>
  <c r="AM120" i="19"/>
  <c r="AM118" i="19"/>
  <c r="AM117" i="19"/>
  <c r="AM115" i="19"/>
  <c r="AM111" i="19"/>
  <c r="AM105" i="19"/>
  <c r="AM109" i="19"/>
  <c r="AM106" i="19"/>
  <c r="AM116" i="19"/>
  <c r="AM114" i="19"/>
  <c r="AM104" i="19"/>
  <c r="AM108" i="19"/>
  <c r="AM110" i="19"/>
  <c r="AM103" i="19"/>
  <c r="AM102" i="19"/>
  <c r="AM107" i="19"/>
  <c r="AM100" i="19"/>
  <c r="AM94" i="19"/>
  <c r="AM92" i="19"/>
  <c r="AM97" i="19"/>
  <c r="AM93" i="19"/>
  <c r="AM98" i="19"/>
  <c r="AM101" i="19"/>
  <c r="AM99" i="19"/>
  <c r="AM96" i="19"/>
  <c r="AM91" i="19"/>
  <c r="AM95" i="19"/>
  <c r="AM90" i="19"/>
  <c r="AM89" i="19"/>
  <c r="AM88" i="19"/>
  <c r="AM86" i="19"/>
  <c r="AM83" i="19"/>
  <c r="AM84" i="19"/>
  <c r="AM87" i="19"/>
  <c r="AM81" i="19"/>
  <c r="AM80" i="19"/>
  <c r="AM78" i="19"/>
  <c r="AM82" i="19"/>
  <c r="AM85" i="19"/>
  <c r="AM76" i="19"/>
  <c r="AM75" i="19"/>
  <c r="AM77" i="19"/>
  <c r="AM72" i="19"/>
  <c r="AM67" i="19"/>
  <c r="AM66" i="19"/>
  <c r="AM79" i="19"/>
  <c r="AM69" i="19"/>
  <c r="AM71" i="19"/>
  <c r="AM70" i="19"/>
  <c r="AM74" i="19"/>
  <c r="AM65" i="19"/>
  <c r="AM63" i="19"/>
  <c r="AM58" i="19"/>
  <c r="AM73" i="19"/>
  <c r="AM68" i="19"/>
  <c r="AM60" i="19"/>
  <c r="AM64" i="19"/>
  <c r="AM57" i="19"/>
  <c r="AM61" i="19"/>
  <c r="AM56" i="19"/>
  <c r="AM59" i="19"/>
  <c r="AM62" i="19"/>
  <c r="AM55" i="19"/>
  <c r="AM54" i="19"/>
  <c r="AM51" i="19"/>
  <c r="AM50" i="19"/>
  <c r="AM49" i="19"/>
  <c r="AM42" i="19"/>
  <c r="AM53" i="19"/>
  <c r="AM38" i="19"/>
  <c r="AM40" i="19"/>
  <c r="AM46" i="19"/>
  <c r="AM52" i="19"/>
  <c r="AM45" i="19"/>
  <c r="AM36" i="19"/>
  <c r="AM44" i="19"/>
  <c r="AM41" i="19"/>
  <c r="AM37" i="19"/>
  <c r="AM34" i="19"/>
  <c r="AM26" i="19"/>
  <c r="AM30" i="19"/>
  <c r="AM47" i="19"/>
  <c r="AM28" i="19"/>
  <c r="AM33" i="19"/>
  <c r="AM43" i="19"/>
  <c r="AM29" i="19"/>
  <c r="AM39" i="19"/>
  <c r="AM32" i="19"/>
  <c r="AM48" i="19"/>
  <c r="AM35" i="19"/>
  <c r="AM27" i="19"/>
  <c r="AM14" i="19"/>
  <c r="AM22" i="19"/>
  <c r="AM25" i="19"/>
  <c r="AM18" i="19"/>
  <c r="AM21" i="19"/>
  <c r="AM17" i="19"/>
  <c r="AM24" i="19"/>
  <c r="AM23" i="19"/>
  <c r="AM31" i="19"/>
  <c r="AM20" i="19"/>
  <c r="AM12" i="19"/>
  <c r="AM15" i="19"/>
  <c r="AM19" i="19"/>
  <c r="AM11" i="19"/>
  <c r="AM16" i="19"/>
  <c r="AM13" i="19"/>
  <c r="AL8" i="19"/>
  <c r="AN5" i="19"/>
  <c r="K5" i="11"/>
  <c r="B55" i="13"/>
  <c r="H51" i="13"/>
  <c r="I51" i="13" s="1"/>
  <c r="J51" i="13" s="1"/>
  <c r="K51" i="13" s="1"/>
  <c r="L51" i="13" s="1"/>
  <c r="M51" i="13" s="1"/>
  <c r="N51" i="13" s="1"/>
  <c r="O51" i="13" s="1"/>
  <c r="P51" i="13" s="1"/>
  <c r="Q51" i="13" s="1"/>
  <c r="R51" i="13" s="1"/>
  <c r="S51" i="13" s="1"/>
  <c r="T51" i="13" s="1"/>
  <c r="U51" i="13" s="1"/>
  <c r="V51" i="13" s="1"/>
  <c r="W51" i="13" s="1"/>
  <c r="X51" i="13" s="1"/>
  <c r="Y51" i="13" s="1"/>
  <c r="Z51" i="13" s="1"/>
  <c r="AA51" i="13" s="1"/>
  <c r="AB51" i="13" s="1"/>
  <c r="AC51" i="13" s="1"/>
  <c r="AD51" i="13" s="1"/>
  <c r="AE51" i="13" s="1"/>
  <c r="AF51" i="13" s="1"/>
  <c r="AG51" i="13" s="1"/>
  <c r="AH51" i="13" s="1"/>
  <c r="AI51" i="13" s="1"/>
  <c r="AJ51" i="13" s="1"/>
  <c r="AK51" i="13" s="1"/>
  <c r="AL51" i="13" s="1"/>
  <c r="AM51" i="13" s="1"/>
  <c r="AN51" i="13" s="1"/>
  <c r="AO51" i="13" s="1"/>
  <c r="AP51" i="13" s="1"/>
  <c r="AQ51" i="13" s="1"/>
  <c r="AR51" i="13" s="1"/>
  <c r="AS51" i="13" s="1"/>
  <c r="AT51" i="13" s="1"/>
  <c r="AU51" i="13" s="1"/>
  <c r="AV51" i="13" s="1"/>
  <c r="AW51" i="13" s="1"/>
  <c r="AX51" i="13" s="1"/>
  <c r="AY51" i="13" s="1"/>
  <c r="AZ51" i="13" s="1"/>
  <c r="BA51" i="13" s="1"/>
  <c r="BB51" i="13" s="1"/>
  <c r="BC51" i="13" s="1"/>
  <c r="BD51" i="13" s="1"/>
  <c r="BE51" i="13" s="1"/>
  <c r="BF51" i="13" s="1"/>
  <c r="BG51" i="13" s="1"/>
  <c r="BH51" i="13" s="1"/>
  <c r="BI51" i="13" s="1"/>
  <c r="BJ51" i="13" s="1"/>
  <c r="BK51" i="13" s="1"/>
  <c r="BL51" i="13" s="1"/>
  <c r="BM51" i="13" s="1"/>
  <c r="BN51" i="13" s="1"/>
  <c r="BO51" i="13" s="1"/>
  <c r="BP51" i="13" s="1"/>
  <c r="BQ51" i="13" s="1"/>
  <c r="BR51" i="13" s="1"/>
  <c r="BS51" i="13" s="1"/>
  <c r="BT51" i="13" s="1"/>
  <c r="BU51" i="13" s="1"/>
  <c r="BV51" i="13" s="1"/>
  <c r="BW51" i="13" s="1"/>
  <c r="BX51" i="13" s="1"/>
  <c r="BY51" i="13" s="1"/>
  <c r="BZ51" i="13" s="1"/>
  <c r="CA51" i="13" s="1"/>
  <c r="CB51" i="13" s="1"/>
  <c r="CC51" i="13" s="1"/>
  <c r="CD51" i="13" s="1"/>
  <c r="CE51" i="13" s="1"/>
  <c r="CF51" i="13" s="1"/>
  <c r="CG51" i="13" s="1"/>
  <c r="CH51" i="13" s="1"/>
  <c r="CI51" i="13" s="1"/>
  <c r="CJ51" i="13" s="1"/>
  <c r="CK51" i="13" s="1"/>
  <c r="CL51" i="13" s="1"/>
  <c r="CM51" i="13" s="1"/>
  <c r="CN51" i="13" s="1"/>
  <c r="CO51" i="13" s="1"/>
  <c r="CP51" i="13" s="1"/>
  <c r="CQ51" i="13" s="1"/>
  <c r="CR51" i="13" s="1"/>
  <c r="CS51" i="13" s="1"/>
  <c r="CT51" i="13" s="1"/>
  <c r="CU51" i="13" s="1"/>
  <c r="CV51" i="13" s="1"/>
  <c r="CW51" i="13" s="1"/>
  <c r="CX51" i="13" s="1"/>
  <c r="CY51" i="13" s="1"/>
  <c r="CZ51" i="13" s="1"/>
  <c r="DA51" i="13" s="1"/>
  <c r="DB51" i="13" s="1"/>
  <c r="DC51" i="13" s="1"/>
  <c r="DD51" i="13" s="1"/>
  <c r="DE51" i="13" s="1"/>
  <c r="DF51" i="13" s="1"/>
  <c r="DG51" i="13" s="1"/>
  <c r="DH51" i="13" s="1"/>
  <c r="DI51" i="13" s="1"/>
  <c r="DJ51" i="13" s="1"/>
  <c r="DK51" i="13" s="1"/>
  <c r="DL51" i="13" s="1"/>
  <c r="DM51" i="13" s="1"/>
  <c r="DN51" i="13" s="1"/>
  <c r="DO51" i="13" s="1"/>
  <c r="DP51" i="13" s="1"/>
  <c r="DQ51" i="13" s="1"/>
  <c r="DR51" i="13" s="1"/>
  <c r="DS51" i="13" s="1"/>
  <c r="DT51" i="13" s="1"/>
  <c r="DU51" i="13" s="1"/>
  <c r="DV51" i="13" s="1"/>
  <c r="DW51" i="13" s="1"/>
  <c r="DX51" i="13" s="1"/>
  <c r="DY51" i="13" s="1"/>
  <c r="DZ51" i="13" s="1"/>
  <c r="EA51" i="13" s="1"/>
  <c r="EB51" i="13" s="1"/>
  <c r="EC51" i="13" s="1"/>
  <c r="ED51" i="13" s="1"/>
  <c r="EE51" i="13" s="1"/>
  <c r="EF51" i="13" s="1"/>
  <c r="EG51" i="13" s="1"/>
  <c r="EH51" i="13" s="1"/>
  <c r="EI51" i="13" s="1"/>
  <c r="EJ51" i="13" s="1"/>
  <c r="EK51" i="13" s="1"/>
  <c r="EL51" i="13" s="1"/>
  <c r="EM51" i="13" s="1"/>
  <c r="EN51" i="13" s="1"/>
  <c r="EO51" i="13" s="1"/>
  <c r="EP51" i="13" s="1"/>
  <c r="EQ51" i="13" s="1"/>
  <c r="ER51" i="13" s="1"/>
  <c r="ES51" i="13" s="1"/>
  <c r="ET51" i="13" s="1"/>
  <c r="EU51" i="13" s="1"/>
  <c r="EV51" i="13" s="1"/>
  <c r="EW51" i="13" s="1"/>
  <c r="EX51" i="13" s="1"/>
  <c r="EY51" i="13" s="1"/>
  <c r="EZ51" i="13" s="1"/>
  <c r="FA51" i="13" s="1"/>
  <c r="FB51" i="13" s="1"/>
  <c r="FC51" i="13" s="1"/>
  <c r="FD51" i="13" s="1"/>
  <c r="FE51" i="13" s="1"/>
  <c r="FF51" i="13" s="1"/>
  <c r="FG51" i="13" s="1"/>
  <c r="FH51" i="13" s="1"/>
  <c r="FI51" i="13" s="1"/>
  <c r="FJ51" i="13" s="1"/>
  <c r="FK51" i="13" s="1"/>
  <c r="FL51" i="13" s="1"/>
  <c r="FM51" i="13" s="1"/>
  <c r="FN51" i="13" s="1"/>
  <c r="FO51" i="13" s="1"/>
  <c r="FP51" i="13" s="1"/>
  <c r="FQ51" i="13" s="1"/>
  <c r="FR51" i="13" s="1"/>
  <c r="FS51" i="13" s="1"/>
  <c r="FT51" i="13" s="1"/>
  <c r="FU51" i="13" s="1"/>
  <c r="FV51" i="13" s="1"/>
  <c r="FW51" i="13" s="1"/>
  <c r="FX51" i="13" s="1"/>
  <c r="FY51" i="13" s="1"/>
  <c r="FZ51" i="13" s="1"/>
  <c r="GA51" i="13" s="1"/>
  <c r="GB51" i="13" s="1"/>
  <c r="GC51" i="13" s="1"/>
  <c r="GD51" i="13" s="1"/>
  <c r="GE51" i="13" s="1"/>
  <c r="GF51" i="13" s="1"/>
  <c r="GG51" i="13" s="1"/>
  <c r="GH51" i="13" s="1"/>
  <c r="GI51" i="13" s="1"/>
  <c r="GJ51" i="13" s="1"/>
  <c r="GK51" i="13" s="1"/>
  <c r="GL51" i="13" s="1"/>
  <c r="GM51" i="13" s="1"/>
  <c r="GN51" i="13" s="1"/>
  <c r="GO51" i="13" s="1"/>
  <c r="GP51" i="13" s="1"/>
  <c r="GQ51" i="13" s="1"/>
  <c r="GR51" i="13" s="1"/>
  <c r="GS51" i="13" s="1"/>
  <c r="GT51" i="13" s="1"/>
  <c r="GU51" i="13" s="1"/>
  <c r="GV51" i="13" s="1"/>
  <c r="GW51" i="13" s="1"/>
  <c r="GX51" i="13" s="1"/>
  <c r="GY51" i="13" s="1"/>
  <c r="GZ51" i="13" s="1"/>
  <c r="HA51" i="13" s="1"/>
  <c r="HB51" i="13" s="1"/>
  <c r="HC51" i="13" s="1"/>
  <c r="HD51" i="13" s="1"/>
  <c r="HE51" i="13" s="1"/>
  <c r="HF51" i="13" s="1"/>
  <c r="HG51" i="13" s="1"/>
  <c r="HH51" i="13" s="1"/>
  <c r="HI51" i="13" s="1"/>
  <c r="HJ51" i="13" s="1"/>
  <c r="HK51" i="13" s="1"/>
  <c r="HL51" i="13" s="1"/>
  <c r="HM51" i="13" s="1"/>
  <c r="HN51" i="13" s="1"/>
  <c r="HO51" i="13" s="1"/>
  <c r="HP51" i="13" s="1"/>
  <c r="HQ51" i="13" s="1"/>
  <c r="HR51" i="13" s="1"/>
  <c r="HS51" i="13" s="1"/>
  <c r="HT51" i="13" s="1"/>
  <c r="HU51" i="13" s="1"/>
  <c r="HV51" i="13" s="1"/>
  <c r="HW51" i="13" s="1"/>
  <c r="HX51" i="13" s="1"/>
  <c r="HY51" i="13" s="1"/>
  <c r="HZ51" i="13" s="1"/>
  <c r="IA51" i="13" s="1"/>
  <c r="IB51" i="13" s="1"/>
  <c r="IC51" i="13" s="1"/>
  <c r="ID51" i="13" s="1"/>
  <c r="IE51" i="13" s="1"/>
  <c r="IF51" i="13" s="1"/>
  <c r="IG51" i="13" s="1"/>
  <c r="IH51" i="13" s="1"/>
  <c r="II51" i="13" s="1"/>
  <c r="IJ51" i="13" s="1"/>
  <c r="IK51" i="13" s="1"/>
  <c r="IL51" i="13" s="1"/>
  <c r="IM51" i="13" s="1"/>
  <c r="IN51" i="13" s="1"/>
  <c r="IO51" i="13" s="1"/>
  <c r="IP51" i="13" s="1"/>
  <c r="IQ51" i="13" s="1"/>
  <c r="IR51" i="13" s="1"/>
  <c r="IS51" i="13" s="1"/>
  <c r="IT51" i="13" s="1"/>
  <c r="IU51" i="13" s="1"/>
  <c r="IV51" i="13" s="1"/>
  <c r="IW51" i="13" s="1"/>
  <c r="IX51" i="13" s="1"/>
  <c r="IY51" i="13" s="1"/>
  <c r="IZ51" i="13" s="1"/>
  <c r="JA51" i="13" s="1"/>
  <c r="JB51" i="13" s="1"/>
  <c r="JC51" i="13" s="1"/>
  <c r="JD51" i="13" s="1"/>
  <c r="JE51" i="13" s="1"/>
  <c r="JF51" i="13" s="1"/>
  <c r="JG51" i="13" s="1"/>
  <c r="JH51" i="13" s="1"/>
  <c r="JI51" i="13" s="1"/>
  <c r="JJ51" i="13" s="1"/>
  <c r="JK51" i="13" s="1"/>
  <c r="JL51" i="13" s="1"/>
  <c r="JM51" i="13" s="1"/>
  <c r="JN51" i="13" s="1"/>
  <c r="JO51" i="13" s="1"/>
  <c r="JP51" i="13" s="1"/>
  <c r="JQ51" i="13" s="1"/>
  <c r="JR51" i="13" s="1"/>
  <c r="JS51" i="13" s="1"/>
  <c r="JT51" i="13" s="1"/>
  <c r="JU51" i="13" s="1"/>
  <c r="JV51" i="13" s="1"/>
  <c r="JW51" i="13" s="1"/>
  <c r="JX51" i="13" s="1"/>
  <c r="JY51" i="13" s="1"/>
  <c r="JZ51" i="13" s="1"/>
  <c r="KA51" i="13" s="1"/>
  <c r="KB51" i="13" s="1"/>
  <c r="KC51" i="13" s="1"/>
  <c r="KD51" i="13" s="1"/>
  <c r="KE51" i="13" s="1"/>
  <c r="KF51" i="13" s="1"/>
  <c r="KG51" i="13" s="1"/>
  <c r="KH51" i="13" s="1"/>
  <c r="KI51" i="13" s="1"/>
  <c r="KJ51" i="13" s="1"/>
  <c r="KK51" i="13" s="1"/>
  <c r="KL51" i="13" s="1"/>
  <c r="KM51" i="13" s="1"/>
  <c r="KN51" i="13" s="1"/>
  <c r="KO51" i="13" s="1"/>
  <c r="KP51" i="13" s="1"/>
  <c r="KQ51" i="13" s="1"/>
  <c r="KR51" i="13" s="1"/>
  <c r="KS51" i="13" s="1"/>
  <c r="KT51" i="13" s="1"/>
  <c r="KU51" i="13" s="1"/>
  <c r="KV51" i="13" s="1"/>
  <c r="KW51" i="13" s="1"/>
  <c r="KX51" i="13" s="1"/>
  <c r="KY51" i="13" s="1"/>
  <c r="KZ51" i="13" s="1"/>
  <c r="LA51" i="13" s="1"/>
  <c r="LB51" i="13" s="1"/>
  <c r="LC51" i="13" s="1"/>
  <c r="LD51" i="13" s="1"/>
  <c r="LE51" i="13" s="1"/>
  <c r="LF51" i="13" s="1"/>
  <c r="LG51" i="13" s="1"/>
  <c r="LH51" i="13" s="1"/>
  <c r="LI51" i="13" s="1"/>
  <c r="LJ51" i="13" s="1"/>
  <c r="LK51" i="13" s="1"/>
  <c r="LL51" i="13" s="1"/>
  <c r="LM51" i="13" s="1"/>
  <c r="LN51" i="13" s="1"/>
  <c r="LO51" i="13" s="1"/>
  <c r="LP51" i="13" s="1"/>
  <c r="LQ51" i="13" s="1"/>
  <c r="LR51" i="13" s="1"/>
  <c r="LS51" i="13" s="1"/>
  <c r="LT51" i="13" s="1"/>
  <c r="LU51" i="13" s="1"/>
  <c r="LV51" i="13" s="1"/>
  <c r="LW51" i="13" s="1"/>
  <c r="LX51" i="13" s="1"/>
  <c r="LY51" i="13" s="1"/>
  <c r="LZ51" i="13" s="1"/>
  <c r="MA51" i="13" s="1"/>
  <c r="MB51" i="13" s="1"/>
  <c r="MC51" i="13" s="1"/>
  <c r="MD51" i="13" s="1"/>
  <c r="ME51" i="13" s="1"/>
  <c r="MF51" i="13" s="1"/>
  <c r="MG51" i="13" s="1"/>
  <c r="MH51" i="13" s="1"/>
  <c r="MI51" i="13" s="1"/>
  <c r="MJ51" i="13" s="1"/>
  <c r="MK51" i="13" s="1"/>
  <c r="ML51" i="13" s="1"/>
  <c r="MM51" i="13" s="1"/>
  <c r="MN51" i="13" s="1"/>
  <c r="MO51" i="13" s="1"/>
  <c r="MP51" i="13" s="1"/>
  <c r="MQ51" i="13" s="1"/>
  <c r="MR51" i="13" s="1"/>
  <c r="MS51" i="13" s="1"/>
  <c r="MT51" i="13" s="1"/>
  <c r="MU51" i="13" s="1"/>
  <c r="MV51" i="13" s="1"/>
  <c r="MW51" i="13" s="1"/>
  <c r="MX51" i="13" s="1"/>
  <c r="MY51" i="13" s="1"/>
  <c r="MZ51" i="13" s="1"/>
  <c r="NA51" i="13" s="1"/>
  <c r="NB51" i="13" s="1"/>
  <c r="NC51" i="13" s="1"/>
  <c r="ND51" i="13" s="1"/>
  <c r="NE51" i="13" s="1"/>
  <c r="NF51" i="13" s="1"/>
  <c r="NG51" i="13" s="1"/>
  <c r="NH51" i="13" s="1"/>
  <c r="NI51" i="13" s="1"/>
  <c r="NJ51" i="13" s="1"/>
  <c r="NK51" i="13" s="1"/>
  <c r="NL51" i="13" s="1"/>
  <c r="NM51" i="13" s="1"/>
  <c r="NN51" i="13" s="1"/>
  <c r="NO51" i="13" s="1"/>
  <c r="NP51" i="13" s="1"/>
  <c r="NQ51" i="13" s="1"/>
  <c r="NR51" i="13" s="1"/>
  <c r="NS51" i="13" s="1"/>
  <c r="NT51" i="13" s="1"/>
  <c r="NU51" i="13" s="1"/>
  <c r="NV51" i="13" s="1"/>
  <c r="NW51" i="13" s="1"/>
  <c r="NX51" i="13" s="1"/>
  <c r="NY51" i="13" s="1"/>
  <c r="NZ51" i="13" s="1"/>
  <c r="OA51" i="13" s="1"/>
  <c r="OB51" i="13" s="1"/>
  <c r="OC51" i="13" s="1"/>
  <c r="OD51" i="13" s="1"/>
  <c r="OE51" i="13" s="1"/>
  <c r="OF51" i="13" s="1"/>
  <c r="OG51" i="13" s="1"/>
  <c r="OH51" i="13" s="1"/>
  <c r="OI51" i="13" s="1"/>
  <c r="OJ51" i="13" s="1"/>
  <c r="OK51" i="13" s="1"/>
  <c r="OL51" i="13" s="1"/>
  <c r="OM51" i="13" s="1"/>
  <c r="ON51" i="13" s="1"/>
  <c r="OO51" i="13" s="1"/>
  <c r="OP51" i="13" s="1"/>
  <c r="OQ51" i="13" s="1"/>
  <c r="OR51" i="13" s="1"/>
  <c r="OS51" i="13" s="1"/>
  <c r="OT51" i="13" s="1"/>
  <c r="OU51" i="13" s="1"/>
  <c r="OV51" i="13" s="1"/>
  <c r="OW51" i="13" s="1"/>
  <c r="OX51" i="13" s="1"/>
  <c r="OY51" i="13" s="1"/>
  <c r="OZ51" i="13" s="1"/>
  <c r="PA51" i="13" s="1"/>
  <c r="PB51" i="13" s="1"/>
  <c r="PC51" i="13" s="1"/>
  <c r="PD51" i="13" s="1"/>
  <c r="PE51" i="13" s="1"/>
  <c r="PF51" i="13" s="1"/>
  <c r="PG51" i="13" s="1"/>
  <c r="PH51" i="13" s="1"/>
  <c r="PI51" i="13" s="1"/>
  <c r="PJ51" i="13" s="1"/>
  <c r="PK51" i="13" s="1"/>
  <c r="PL51" i="13" s="1"/>
  <c r="PM51" i="13" s="1"/>
  <c r="PN51" i="13" s="1"/>
  <c r="PO51" i="13" s="1"/>
  <c r="PP51" i="13" s="1"/>
  <c r="PQ51" i="13" s="1"/>
  <c r="PR51" i="13" s="1"/>
  <c r="PS51" i="13" s="1"/>
  <c r="PT51" i="13" s="1"/>
  <c r="PU51" i="13" s="1"/>
  <c r="PV51" i="13" s="1"/>
  <c r="PW51" i="13" s="1"/>
  <c r="PX51" i="13" s="1"/>
  <c r="PY51" i="13" s="1"/>
  <c r="PZ51" i="13" s="1"/>
  <c r="QA51" i="13" s="1"/>
  <c r="QB51" i="13" s="1"/>
  <c r="QC51" i="13" s="1"/>
  <c r="QD51" i="13" s="1"/>
  <c r="QE51" i="13" s="1"/>
  <c r="QF51" i="13" s="1"/>
  <c r="QG51" i="13" s="1"/>
  <c r="QH51" i="13" s="1"/>
  <c r="H50" i="13"/>
  <c r="I50" i="13" s="1"/>
  <c r="J50" i="13" s="1"/>
  <c r="K50" i="13" s="1"/>
  <c r="L50" i="13" s="1"/>
  <c r="M50" i="13" s="1"/>
  <c r="N50" i="13" s="1"/>
  <c r="O50" i="13" s="1"/>
  <c r="P50" i="13" s="1"/>
  <c r="Q50" i="13" s="1"/>
  <c r="R50" i="13" s="1"/>
  <c r="S50" i="13" s="1"/>
  <c r="T50" i="13" s="1"/>
  <c r="U50" i="13" s="1"/>
  <c r="V50" i="13" s="1"/>
  <c r="W50" i="13" s="1"/>
  <c r="X50" i="13" s="1"/>
  <c r="Y50" i="13" s="1"/>
  <c r="Z50" i="13" s="1"/>
  <c r="AA50" i="13" s="1"/>
  <c r="AB50" i="13" s="1"/>
  <c r="AC50" i="13" s="1"/>
  <c r="AD50" i="13" s="1"/>
  <c r="AE50" i="13" s="1"/>
  <c r="AF50" i="13" s="1"/>
  <c r="AG50" i="13" s="1"/>
  <c r="AH50" i="13" s="1"/>
  <c r="AI50" i="13" s="1"/>
  <c r="AJ50" i="13" s="1"/>
  <c r="AK50" i="13" s="1"/>
  <c r="AL50" i="13" s="1"/>
  <c r="AM50" i="13" s="1"/>
  <c r="AN50" i="13" s="1"/>
  <c r="AO50" i="13" s="1"/>
  <c r="AP50" i="13" s="1"/>
  <c r="AQ50" i="13" s="1"/>
  <c r="AR50" i="13" s="1"/>
  <c r="AS50" i="13" s="1"/>
  <c r="AT50" i="13" s="1"/>
  <c r="AU50" i="13" s="1"/>
  <c r="AV50" i="13" s="1"/>
  <c r="AW50" i="13" s="1"/>
  <c r="AX50" i="13" s="1"/>
  <c r="AY50" i="13" s="1"/>
  <c r="AZ50" i="13" s="1"/>
  <c r="BA50" i="13" s="1"/>
  <c r="BB50" i="13" s="1"/>
  <c r="BC50" i="13" s="1"/>
  <c r="BD50" i="13" s="1"/>
  <c r="BE50" i="13" s="1"/>
  <c r="BF50" i="13" s="1"/>
  <c r="BG50" i="13" s="1"/>
  <c r="BH50" i="13" s="1"/>
  <c r="BI50" i="13" s="1"/>
  <c r="BJ50" i="13" s="1"/>
  <c r="BK50" i="13" s="1"/>
  <c r="BL50" i="13" s="1"/>
  <c r="BM50" i="13" s="1"/>
  <c r="BN50" i="13" s="1"/>
  <c r="BO50" i="13" s="1"/>
  <c r="BP50" i="13" s="1"/>
  <c r="BQ50" i="13" s="1"/>
  <c r="BR50" i="13" s="1"/>
  <c r="BS50" i="13" s="1"/>
  <c r="BT50" i="13" s="1"/>
  <c r="BU50" i="13" s="1"/>
  <c r="BV50" i="13" s="1"/>
  <c r="BW50" i="13" s="1"/>
  <c r="BX50" i="13" s="1"/>
  <c r="BY50" i="13" s="1"/>
  <c r="BZ50" i="13" s="1"/>
  <c r="CA50" i="13" s="1"/>
  <c r="CB50" i="13" s="1"/>
  <c r="CC50" i="13" s="1"/>
  <c r="CD50" i="13" s="1"/>
  <c r="CE50" i="13" s="1"/>
  <c r="CF50" i="13" s="1"/>
  <c r="CG50" i="13" s="1"/>
  <c r="CH50" i="13" s="1"/>
  <c r="CI50" i="13" s="1"/>
  <c r="CJ50" i="13" s="1"/>
  <c r="CK50" i="13" s="1"/>
  <c r="CL50" i="13" s="1"/>
  <c r="CM50" i="13" s="1"/>
  <c r="CN50" i="13" s="1"/>
  <c r="CO50" i="13" s="1"/>
  <c r="CP50" i="13" s="1"/>
  <c r="CQ50" i="13" s="1"/>
  <c r="CR50" i="13" s="1"/>
  <c r="CS50" i="13" s="1"/>
  <c r="CT50" i="13" s="1"/>
  <c r="CU50" i="13" s="1"/>
  <c r="CV50" i="13" s="1"/>
  <c r="CW50" i="13" s="1"/>
  <c r="CX50" i="13" s="1"/>
  <c r="CY50" i="13" s="1"/>
  <c r="CZ50" i="13" s="1"/>
  <c r="DA50" i="13" s="1"/>
  <c r="DB50" i="13" s="1"/>
  <c r="DC50" i="13" s="1"/>
  <c r="DD50" i="13" s="1"/>
  <c r="DE50" i="13" s="1"/>
  <c r="DF50" i="13" s="1"/>
  <c r="DG50" i="13" s="1"/>
  <c r="DH50" i="13" s="1"/>
  <c r="DI50" i="13" s="1"/>
  <c r="DJ50" i="13" s="1"/>
  <c r="DK50" i="13" s="1"/>
  <c r="DL50" i="13" s="1"/>
  <c r="DM50" i="13" s="1"/>
  <c r="DN50" i="13" s="1"/>
  <c r="DO50" i="13" s="1"/>
  <c r="DP50" i="13" s="1"/>
  <c r="DQ50" i="13" s="1"/>
  <c r="DR50" i="13" s="1"/>
  <c r="DS50" i="13" s="1"/>
  <c r="DT50" i="13" s="1"/>
  <c r="DU50" i="13" s="1"/>
  <c r="DV50" i="13" s="1"/>
  <c r="DW50" i="13" s="1"/>
  <c r="DX50" i="13" s="1"/>
  <c r="DY50" i="13" s="1"/>
  <c r="DZ50" i="13" s="1"/>
  <c r="EA50" i="13" s="1"/>
  <c r="EB50" i="13" s="1"/>
  <c r="EC50" i="13" s="1"/>
  <c r="ED50" i="13" s="1"/>
  <c r="EE50" i="13" s="1"/>
  <c r="EF50" i="13" s="1"/>
  <c r="EG50" i="13" s="1"/>
  <c r="EH50" i="13" s="1"/>
  <c r="EI50" i="13" s="1"/>
  <c r="EJ50" i="13" s="1"/>
  <c r="EK50" i="13" s="1"/>
  <c r="EL50" i="13" s="1"/>
  <c r="EM50" i="13" s="1"/>
  <c r="EN50" i="13" s="1"/>
  <c r="EO50" i="13" s="1"/>
  <c r="EP50" i="13" s="1"/>
  <c r="EQ50" i="13" s="1"/>
  <c r="ER50" i="13" s="1"/>
  <c r="ES50" i="13" s="1"/>
  <c r="ET50" i="13" s="1"/>
  <c r="EU50" i="13" s="1"/>
  <c r="EV50" i="13" s="1"/>
  <c r="EW50" i="13" s="1"/>
  <c r="EX50" i="13" s="1"/>
  <c r="EY50" i="13" s="1"/>
  <c r="EZ50" i="13" s="1"/>
  <c r="FA50" i="13" s="1"/>
  <c r="FB50" i="13" s="1"/>
  <c r="FC50" i="13" s="1"/>
  <c r="FD50" i="13" s="1"/>
  <c r="FE50" i="13" s="1"/>
  <c r="FF50" i="13" s="1"/>
  <c r="FG50" i="13" s="1"/>
  <c r="FH50" i="13" s="1"/>
  <c r="FI50" i="13" s="1"/>
  <c r="FJ50" i="13" s="1"/>
  <c r="FK50" i="13" s="1"/>
  <c r="FL50" i="13" s="1"/>
  <c r="FM50" i="13" s="1"/>
  <c r="FN50" i="13" s="1"/>
  <c r="FO50" i="13" s="1"/>
  <c r="FP50" i="13" s="1"/>
  <c r="FQ50" i="13" s="1"/>
  <c r="FR50" i="13" s="1"/>
  <c r="FS50" i="13" s="1"/>
  <c r="FT50" i="13" s="1"/>
  <c r="FU50" i="13" s="1"/>
  <c r="FV50" i="13" s="1"/>
  <c r="FW50" i="13" s="1"/>
  <c r="FX50" i="13" s="1"/>
  <c r="H49" i="13"/>
  <c r="I49" i="13" s="1"/>
  <c r="J49" i="13" s="1"/>
  <c r="K49" i="13" s="1"/>
  <c r="L49" i="13" s="1"/>
  <c r="M49" i="13" s="1"/>
  <c r="N49" i="13" s="1"/>
  <c r="O49" i="13" s="1"/>
  <c r="P49" i="13" s="1"/>
  <c r="Q49" i="13" s="1"/>
  <c r="R49" i="13" s="1"/>
  <c r="S49" i="13" s="1"/>
  <c r="T49" i="13" s="1"/>
  <c r="U49" i="13" s="1"/>
  <c r="V49" i="13" s="1"/>
  <c r="W49" i="13" s="1"/>
  <c r="X49" i="13" s="1"/>
  <c r="Y49" i="13" s="1"/>
  <c r="Z49" i="13" s="1"/>
  <c r="AA49" i="13" s="1"/>
  <c r="AB49" i="13" s="1"/>
  <c r="AC49" i="13" s="1"/>
  <c r="AD49" i="13" s="1"/>
  <c r="AE49" i="13" s="1"/>
  <c r="AF49" i="13" s="1"/>
  <c r="AG49" i="13" s="1"/>
  <c r="AH49" i="13" s="1"/>
  <c r="AI49" i="13" s="1"/>
  <c r="AJ49" i="13" s="1"/>
  <c r="AK49" i="13" s="1"/>
  <c r="AL49" i="13" s="1"/>
  <c r="AM49" i="13" s="1"/>
  <c r="AN49" i="13" s="1"/>
  <c r="AO49" i="13" s="1"/>
  <c r="AP49" i="13" s="1"/>
  <c r="AQ49" i="13" s="1"/>
  <c r="AR49" i="13" s="1"/>
  <c r="AS49" i="13" s="1"/>
  <c r="AT49" i="13" s="1"/>
  <c r="AU49" i="13" s="1"/>
  <c r="AV49" i="13" s="1"/>
  <c r="AW49" i="13" s="1"/>
  <c r="AX49" i="13" s="1"/>
  <c r="AY49" i="13" s="1"/>
  <c r="AZ49" i="13" s="1"/>
  <c r="BA49" i="13" s="1"/>
  <c r="BB49" i="13" s="1"/>
  <c r="BC49" i="13" s="1"/>
  <c r="BD49" i="13" s="1"/>
  <c r="BE49" i="13" s="1"/>
  <c r="BF49" i="13" s="1"/>
  <c r="BG49" i="13" s="1"/>
  <c r="BH49" i="13" s="1"/>
  <c r="BI49" i="13" s="1"/>
  <c r="BJ49" i="13" s="1"/>
  <c r="BK49" i="13" s="1"/>
  <c r="BL49" i="13" s="1"/>
  <c r="BM49" i="13" s="1"/>
  <c r="BN49" i="13" s="1"/>
  <c r="BO49" i="13" s="1"/>
  <c r="BP49" i="13" s="1"/>
  <c r="BQ49" i="13" s="1"/>
  <c r="BR49" i="13" s="1"/>
  <c r="BS49" i="13" s="1"/>
  <c r="BT49" i="13" s="1"/>
  <c r="BU49" i="13" s="1"/>
  <c r="BV49" i="13" s="1"/>
  <c r="BW49" i="13" s="1"/>
  <c r="BX49" i="13" s="1"/>
  <c r="BY49" i="13" s="1"/>
  <c r="BZ49" i="13" s="1"/>
  <c r="H46" i="13"/>
  <c r="I46" i="13" s="1"/>
  <c r="J46" i="13" s="1"/>
  <c r="K46" i="13" s="1"/>
  <c r="L46" i="13" s="1"/>
  <c r="M46" i="13" s="1"/>
  <c r="N46" i="13" s="1"/>
  <c r="O46" i="13" s="1"/>
  <c r="P46" i="13" s="1"/>
  <c r="Q46" i="13" s="1"/>
  <c r="R46" i="13" s="1"/>
  <c r="S46" i="13" s="1"/>
  <c r="T46" i="13" s="1"/>
  <c r="U46" i="13" s="1"/>
  <c r="V46" i="13" s="1"/>
  <c r="W46" i="13" s="1"/>
  <c r="X46" i="13" s="1"/>
  <c r="Y46" i="13" s="1"/>
  <c r="Z46" i="13" s="1"/>
  <c r="AA46" i="13" s="1"/>
  <c r="AB46" i="13" s="1"/>
  <c r="AC46" i="13" s="1"/>
  <c r="AD46" i="13" s="1"/>
  <c r="AE46" i="13" s="1"/>
  <c r="AF46" i="13" s="1"/>
  <c r="AG46" i="13" s="1"/>
  <c r="AH46" i="13" s="1"/>
  <c r="AI46" i="13" s="1"/>
  <c r="AJ46" i="13" s="1"/>
  <c r="AK46" i="13" s="1"/>
  <c r="AL46" i="13" s="1"/>
  <c r="AM46" i="13" s="1"/>
  <c r="AN46" i="13" s="1"/>
  <c r="AO46" i="13" s="1"/>
  <c r="AP46" i="13" s="1"/>
  <c r="AQ46" i="13" s="1"/>
  <c r="AR46" i="13" s="1"/>
  <c r="AS46" i="13" s="1"/>
  <c r="AT46" i="13" s="1"/>
  <c r="AU46" i="13" s="1"/>
  <c r="AV46" i="13" s="1"/>
  <c r="AW46" i="13" s="1"/>
  <c r="AX46" i="13" s="1"/>
  <c r="AY46" i="13" s="1"/>
  <c r="AZ46" i="13" s="1"/>
  <c r="BA46" i="13" s="1"/>
  <c r="BB46" i="13" s="1"/>
  <c r="BC46" i="13" s="1"/>
  <c r="BD46" i="13" s="1"/>
  <c r="BE46" i="13" s="1"/>
  <c r="BF46" i="13" s="1"/>
  <c r="BG46" i="13" s="1"/>
  <c r="BH46" i="13" s="1"/>
  <c r="BI46" i="13" s="1"/>
  <c r="BJ46" i="13" s="1"/>
  <c r="BK46" i="13" s="1"/>
  <c r="BL46" i="13" s="1"/>
  <c r="BM46" i="13" s="1"/>
  <c r="BN46" i="13" s="1"/>
  <c r="BO46" i="13" s="1"/>
  <c r="BP46" i="13" s="1"/>
  <c r="BQ46" i="13" s="1"/>
  <c r="BR46" i="13" s="1"/>
  <c r="BS46" i="13" s="1"/>
  <c r="BT46" i="13" s="1"/>
  <c r="BU46" i="13" s="1"/>
  <c r="BV46" i="13" s="1"/>
  <c r="BW46" i="13" s="1"/>
  <c r="BX46" i="13" s="1"/>
  <c r="BY46" i="13" s="1"/>
  <c r="BZ46" i="13" s="1"/>
  <c r="CA46" i="13" s="1"/>
  <c r="CB46" i="13" s="1"/>
  <c r="CC46" i="13" s="1"/>
  <c r="CD46" i="13" s="1"/>
  <c r="CE46" i="13" s="1"/>
  <c r="CF46" i="13" s="1"/>
  <c r="CG46" i="13" s="1"/>
  <c r="CH46" i="13" s="1"/>
  <c r="CI46" i="13" s="1"/>
  <c r="CJ46" i="13" s="1"/>
  <c r="CK46" i="13" s="1"/>
  <c r="CL46" i="13" s="1"/>
  <c r="CM46" i="13" s="1"/>
  <c r="CN46" i="13" s="1"/>
  <c r="CO46" i="13" s="1"/>
  <c r="CP46" i="13" s="1"/>
  <c r="CQ46" i="13" s="1"/>
  <c r="CR46" i="13" s="1"/>
  <c r="CS46" i="13" s="1"/>
  <c r="CT46" i="13" s="1"/>
  <c r="CU46" i="13" s="1"/>
  <c r="CV46" i="13" s="1"/>
  <c r="CW46" i="13" s="1"/>
  <c r="CX46" i="13" s="1"/>
  <c r="CY46" i="13" s="1"/>
  <c r="CZ46" i="13" s="1"/>
  <c r="DA46" i="13" s="1"/>
  <c r="DB46" i="13" s="1"/>
  <c r="DC46" i="13" s="1"/>
  <c r="DD46" i="13" s="1"/>
  <c r="DE46" i="13" s="1"/>
  <c r="DF46" i="13" s="1"/>
  <c r="DG46" i="13" s="1"/>
  <c r="DH46" i="13" s="1"/>
  <c r="DI46" i="13" s="1"/>
  <c r="DJ46" i="13" s="1"/>
  <c r="DK46" i="13" s="1"/>
  <c r="DL46" i="13" s="1"/>
  <c r="DM46" i="13" s="1"/>
  <c r="DN46" i="13" s="1"/>
  <c r="DO46" i="13" s="1"/>
  <c r="DP46" i="13" s="1"/>
  <c r="DQ46" i="13" s="1"/>
  <c r="DR46" i="13" s="1"/>
  <c r="DS46" i="13" s="1"/>
  <c r="DT46" i="13" s="1"/>
  <c r="DU46" i="13" s="1"/>
  <c r="DV46" i="13" s="1"/>
  <c r="DW46" i="13" s="1"/>
  <c r="DX46" i="13" s="1"/>
  <c r="DY46" i="13" s="1"/>
  <c r="DZ46" i="13" s="1"/>
  <c r="EA46" i="13" s="1"/>
  <c r="EB46" i="13" s="1"/>
  <c r="EC46" i="13" s="1"/>
  <c r="ED46" i="13" s="1"/>
  <c r="EE46" i="13" s="1"/>
  <c r="EF46" i="13" s="1"/>
  <c r="EG46" i="13" s="1"/>
  <c r="EH46" i="13" s="1"/>
  <c r="EI46" i="13" s="1"/>
  <c r="EJ46" i="13" s="1"/>
  <c r="EK46" i="13" s="1"/>
  <c r="EL46" i="13" s="1"/>
  <c r="EM46" i="13" s="1"/>
  <c r="EN46" i="13" s="1"/>
  <c r="EO46" i="13" s="1"/>
  <c r="EP46" i="13" s="1"/>
  <c r="EQ46" i="13" s="1"/>
  <c r="ER46" i="13" s="1"/>
  <c r="ES46" i="13" s="1"/>
  <c r="ET46" i="13" s="1"/>
  <c r="EU46" i="13" s="1"/>
  <c r="EV46" i="13" s="1"/>
  <c r="EW46" i="13" s="1"/>
  <c r="EX46" i="13" s="1"/>
  <c r="EY46" i="13" s="1"/>
  <c r="EZ46" i="13" s="1"/>
  <c r="FA46" i="13" s="1"/>
  <c r="FB46" i="13" s="1"/>
  <c r="FC46" i="13" s="1"/>
  <c r="FD46" i="13" s="1"/>
  <c r="FE46" i="13" s="1"/>
  <c r="FF46" i="13" s="1"/>
  <c r="H44" i="13"/>
  <c r="I44" i="13" s="1"/>
  <c r="J44" i="13" s="1"/>
  <c r="K44" i="13" s="1"/>
  <c r="L44" i="13" s="1"/>
  <c r="M44" i="13" s="1"/>
  <c r="N44" i="13" s="1"/>
  <c r="O44" i="13" s="1"/>
  <c r="P44" i="13" s="1"/>
  <c r="Q44" i="13" s="1"/>
  <c r="R44" i="13" s="1"/>
  <c r="S44" i="13" s="1"/>
  <c r="T44" i="13" s="1"/>
  <c r="U44" i="13" s="1"/>
  <c r="V44" i="13" s="1"/>
  <c r="W44" i="13" s="1"/>
  <c r="X44" i="13" s="1"/>
  <c r="Y44" i="13" s="1"/>
  <c r="Z44" i="13" s="1"/>
  <c r="AA44" i="13" s="1"/>
  <c r="AB44" i="13" s="1"/>
  <c r="AC44" i="13" s="1"/>
  <c r="AD44" i="13" s="1"/>
  <c r="AE44" i="13" s="1"/>
  <c r="AF44" i="13" s="1"/>
  <c r="AG44" i="13" s="1"/>
  <c r="AH44" i="13" s="1"/>
  <c r="AI44" i="13" s="1"/>
  <c r="AJ44" i="13" s="1"/>
  <c r="AK44" i="13" s="1"/>
  <c r="AL44" i="13" s="1"/>
  <c r="AM44" i="13" s="1"/>
  <c r="AN44" i="13" s="1"/>
  <c r="AO44" i="13" s="1"/>
  <c r="AP44" i="13" s="1"/>
  <c r="AQ44" i="13" s="1"/>
  <c r="AR44" i="13" s="1"/>
  <c r="AS44" i="13" s="1"/>
  <c r="AT44" i="13" s="1"/>
  <c r="AU44" i="13" s="1"/>
  <c r="AV44" i="13" s="1"/>
  <c r="AW44" i="13" s="1"/>
  <c r="AX44" i="13" s="1"/>
  <c r="AY44" i="13" s="1"/>
  <c r="AZ44" i="13" s="1"/>
  <c r="BA44" i="13" s="1"/>
  <c r="BB44" i="13" s="1"/>
  <c r="BC44" i="13" s="1"/>
  <c r="BD44" i="13" s="1"/>
  <c r="BE44" i="13" s="1"/>
  <c r="BF44" i="13" s="1"/>
  <c r="BG44" i="13" s="1"/>
  <c r="BH44" i="13" s="1"/>
  <c r="BI44" i="13" s="1"/>
  <c r="BJ44" i="13" s="1"/>
  <c r="BK44" i="13" s="1"/>
  <c r="BL44" i="13" s="1"/>
  <c r="BM44" i="13" s="1"/>
  <c r="BN44" i="13" s="1"/>
  <c r="BO44" i="13" s="1"/>
  <c r="BP44" i="13" s="1"/>
  <c r="BQ44" i="13" s="1"/>
  <c r="BR44" i="13" s="1"/>
  <c r="BS44" i="13" s="1"/>
  <c r="BT44" i="13" s="1"/>
  <c r="BU44" i="13" s="1"/>
  <c r="BV44" i="13" s="1"/>
  <c r="BW44" i="13" s="1"/>
  <c r="BX44" i="13" s="1"/>
  <c r="BY44" i="13" s="1"/>
  <c r="BZ44" i="13" s="1"/>
  <c r="CA44" i="13" s="1"/>
  <c r="CB44" i="13" s="1"/>
  <c r="CC44" i="13" s="1"/>
  <c r="CD44" i="13" s="1"/>
  <c r="CE44" i="13" s="1"/>
  <c r="CF44" i="13" s="1"/>
  <c r="CG44" i="13" s="1"/>
  <c r="CH44" i="13" s="1"/>
  <c r="CI44" i="13" s="1"/>
  <c r="CJ44" i="13" s="1"/>
  <c r="CK44" i="13" s="1"/>
  <c r="CL44" i="13" s="1"/>
  <c r="CM44" i="13" s="1"/>
  <c r="CN44" i="13" s="1"/>
  <c r="CO44" i="13" s="1"/>
  <c r="CP44" i="13" s="1"/>
  <c r="CQ44" i="13" s="1"/>
  <c r="CR44" i="13" s="1"/>
  <c r="CS44" i="13" s="1"/>
  <c r="CT44" i="13" s="1"/>
  <c r="CU44" i="13" s="1"/>
  <c r="CV44" i="13" s="1"/>
  <c r="CW44" i="13" s="1"/>
  <c r="CX44" i="13" s="1"/>
  <c r="CY44" i="13" s="1"/>
  <c r="CZ44" i="13" s="1"/>
  <c r="DA44" i="13" s="1"/>
  <c r="DB44" i="13" s="1"/>
  <c r="DC44" i="13" s="1"/>
  <c r="DD44" i="13" s="1"/>
  <c r="DE44" i="13" s="1"/>
  <c r="DF44" i="13" s="1"/>
  <c r="DG44" i="13" s="1"/>
  <c r="DH44" i="13" s="1"/>
  <c r="DI44" i="13" s="1"/>
  <c r="DJ44" i="13" s="1"/>
  <c r="DK44" i="13" s="1"/>
  <c r="DL44" i="13" s="1"/>
  <c r="DM44" i="13" s="1"/>
  <c r="DN44" i="13" s="1"/>
  <c r="DO44" i="13" s="1"/>
  <c r="DP44" i="13" s="1"/>
  <c r="DQ44" i="13" s="1"/>
  <c r="DR44" i="13" s="1"/>
  <c r="DS44" i="13" s="1"/>
  <c r="DT44" i="13" s="1"/>
  <c r="DU44" i="13" s="1"/>
  <c r="DV44" i="13" s="1"/>
  <c r="DW44" i="13" s="1"/>
  <c r="DX44" i="13" s="1"/>
  <c r="DY44" i="13" s="1"/>
  <c r="DZ44" i="13" s="1"/>
  <c r="EA44" i="13" s="1"/>
  <c r="EB44" i="13" s="1"/>
  <c r="EC44" i="13" s="1"/>
  <c r="ED44" i="13" s="1"/>
  <c r="EE44" i="13" s="1"/>
  <c r="EF44" i="13" s="1"/>
  <c r="EG44" i="13" s="1"/>
  <c r="EH44" i="13" s="1"/>
  <c r="EI44" i="13" s="1"/>
  <c r="EJ44" i="13" s="1"/>
  <c r="EK44" i="13" s="1"/>
  <c r="EL44" i="13" s="1"/>
  <c r="EM44" i="13" s="1"/>
  <c r="EN44" i="13" s="1"/>
  <c r="EO44" i="13" s="1"/>
  <c r="EP44" i="13" s="1"/>
  <c r="EQ44" i="13" s="1"/>
  <c r="ER44" i="13" s="1"/>
  <c r="ES44" i="13" s="1"/>
  <c r="ET44" i="13" s="1"/>
  <c r="EU44" i="13" s="1"/>
  <c r="EV44" i="13" s="1"/>
  <c r="EW44" i="13" s="1"/>
  <c r="EX44" i="13" s="1"/>
  <c r="EY44" i="13" s="1"/>
  <c r="EZ44" i="13" s="1"/>
  <c r="FA44" i="13" s="1"/>
  <c r="FB44" i="13" s="1"/>
  <c r="FC44" i="13" s="1"/>
  <c r="FD44" i="13" s="1"/>
  <c r="FE44" i="13" s="1"/>
  <c r="FF44" i="13" s="1"/>
  <c r="FG44" i="13" s="1"/>
  <c r="FH44" i="13" s="1"/>
  <c r="FI44" i="13" s="1"/>
  <c r="FJ44" i="13" s="1"/>
  <c r="FK44" i="13" s="1"/>
  <c r="FL44" i="13" s="1"/>
  <c r="FM44" i="13" s="1"/>
  <c r="FN44" i="13" s="1"/>
  <c r="FO44" i="13" s="1"/>
  <c r="FP44" i="13" s="1"/>
  <c r="FQ44" i="13" s="1"/>
  <c r="FR44" i="13" s="1"/>
  <c r="FS44" i="13" s="1"/>
  <c r="FT44" i="13" s="1"/>
  <c r="FU44" i="13" s="1"/>
  <c r="FV44" i="13" s="1"/>
  <c r="FW44" i="13" s="1"/>
  <c r="FX44" i="13" s="1"/>
  <c r="FY44" i="13" s="1"/>
  <c r="B39" i="13"/>
  <c r="B37" i="13"/>
  <c r="B53" i="13" s="1"/>
  <c r="B32" i="13"/>
  <c r="B48" i="13" s="1"/>
  <c r="B27" i="13"/>
  <c r="B43" i="13" s="1"/>
  <c r="A25" i="13"/>
  <c r="A41" i="13" s="1"/>
  <c r="K8" i="13"/>
  <c r="L8" i="13" s="1"/>
  <c r="M8" i="13" s="1"/>
  <c r="N8" i="13" s="1"/>
  <c r="O8" i="13" s="1"/>
  <c r="P8" i="13" s="1"/>
  <c r="Q8" i="13" s="1"/>
  <c r="R8" i="13" s="1"/>
  <c r="S8" i="13" s="1"/>
  <c r="T8" i="13" s="1"/>
  <c r="U8" i="13" s="1"/>
  <c r="V8" i="13" s="1"/>
  <c r="W8" i="13" s="1"/>
  <c r="X8" i="13" s="1"/>
  <c r="Y8" i="13" s="1"/>
  <c r="Z8" i="13" s="1"/>
  <c r="AA8" i="13" s="1"/>
  <c r="AB8" i="13" s="1"/>
  <c r="AC8" i="13" s="1"/>
  <c r="AD8" i="13" s="1"/>
  <c r="AE8" i="13" s="1"/>
  <c r="AF8" i="13" s="1"/>
  <c r="AG8" i="13" s="1"/>
  <c r="AH8" i="13" s="1"/>
  <c r="AI8" i="13" s="1"/>
  <c r="AJ8" i="13" s="1"/>
  <c r="AK8" i="13" s="1"/>
  <c r="AL8" i="13" s="1"/>
  <c r="AM8" i="13" s="1"/>
  <c r="AN8" i="13" s="1"/>
  <c r="AO8" i="13" s="1"/>
  <c r="AP8" i="13" s="1"/>
  <c r="AQ8" i="13" s="1"/>
  <c r="AR8" i="13" s="1"/>
  <c r="AS8" i="13" s="1"/>
  <c r="AT8" i="13" s="1"/>
  <c r="AU8" i="13" s="1"/>
  <c r="AV8" i="13" s="1"/>
  <c r="AW8" i="13" s="1"/>
  <c r="AX8" i="13" s="1"/>
  <c r="G6" i="13"/>
  <c r="H4" i="13"/>
  <c r="H3" i="13"/>
  <c r="H2" i="13"/>
  <c r="K159" i="11" l="1"/>
  <c r="K150" i="11"/>
  <c r="K158" i="11"/>
  <c r="K151" i="11"/>
  <c r="K154" i="11"/>
  <c r="K144" i="11"/>
  <c r="K147" i="11"/>
  <c r="K142" i="11"/>
  <c r="K132" i="11"/>
  <c r="K139" i="11"/>
  <c r="K134" i="11"/>
  <c r="K125" i="11"/>
  <c r="K122" i="11"/>
  <c r="K128" i="11"/>
  <c r="K111" i="11"/>
  <c r="K116" i="11"/>
  <c r="K123" i="11"/>
  <c r="K119" i="11"/>
  <c r="K115" i="11"/>
  <c r="K120" i="11"/>
  <c r="K108" i="11"/>
  <c r="K106" i="11"/>
  <c r="K110" i="11"/>
  <c r="K107" i="11"/>
  <c r="K94" i="11"/>
  <c r="K105" i="11"/>
  <c r="K103" i="11"/>
  <c r="K109" i="11"/>
  <c r="K98" i="11"/>
  <c r="K100" i="11"/>
  <c r="K89" i="11"/>
  <c r="K93" i="11"/>
  <c r="K82" i="11"/>
  <c r="K74" i="11"/>
  <c r="K71" i="11"/>
  <c r="K90" i="11"/>
  <c r="K86" i="11"/>
  <c r="K85" i="11"/>
  <c r="K78" i="11"/>
  <c r="K81" i="11"/>
  <c r="K77" i="11"/>
  <c r="K73" i="11"/>
  <c r="K67" i="11"/>
  <c r="K61" i="11"/>
  <c r="K59" i="11"/>
  <c r="K62" i="11"/>
  <c r="K76" i="11"/>
  <c r="K69" i="11"/>
  <c r="K80" i="11"/>
  <c r="K141" i="11"/>
  <c r="K140" i="11"/>
  <c r="K138" i="11"/>
  <c r="K160" i="11"/>
  <c r="K145" i="11"/>
  <c r="K149" i="11"/>
  <c r="K152" i="11"/>
  <c r="K146" i="11"/>
  <c r="K157" i="11"/>
  <c r="K143" i="11"/>
  <c r="K137" i="11"/>
  <c r="K153" i="11"/>
  <c r="K148" i="11"/>
  <c r="K155" i="11"/>
  <c r="K56" i="11"/>
  <c r="K156" i="11"/>
  <c r="K60" i="11"/>
  <c r="K57" i="11"/>
  <c r="K92" i="11"/>
  <c r="K66" i="11"/>
  <c r="K58" i="11"/>
  <c r="K65" i="11"/>
  <c r="K79" i="11"/>
  <c r="K95" i="11"/>
  <c r="K72" i="11"/>
  <c r="K84" i="11"/>
  <c r="K87" i="11"/>
  <c r="K64" i="11"/>
  <c r="K91" i="11"/>
  <c r="K96" i="11"/>
  <c r="K68" i="11"/>
  <c r="K75" i="11"/>
  <c r="K63" i="11"/>
  <c r="K70" i="11"/>
  <c r="K88" i="11"/>
  <c r="K97" i="11"/>
  <c r="K99" i="11"/>
  <c r="K114" i="11"/>
  <c r="K83" i="11"/>
  <c r="K121" i="11"/>
  <c r="K113" i="11"/>
  <c r="K101" i="11"/>
  <c r="K102" i="11"/>
  <c r="K104" i="11"/>
  <c r="K112" i="11"/>
  <c r="K135" i="11"/>
  <c r="K127" i="11"/>
  <c r="K118" i="11"/>
  <c r="K131" i="11"/>
  <c r="K124" i="11"/>
  <c r="K126" i="11"/>
  <c r="K129" i="11"/>
  <c r="K117" i="11"/>
  <c r="K136" i="11"/>
  <c r="K130" i="11"/>
  <c r="K133" i="11"/>
  <c r="AN159" i="19"/>
  <c r="AN160" i="19"/>
  <c r="AN157" i="19"/>
  <c r="AN156" i="19"/>
  <c r="AN158" i="19"/>
  <c r="AN152" i="19"/>
  <c r="AN155" i="19"/>
  <c r="AN153" i="19"/>
  <c r="AN154" i="19"/>
  <c r="AN151" i="19"/>
  <c r="AN148" i="19"/>
  <c r="AN149" i="19"/>
  <c r="AN145" i="19"/>
  <c r="AN147" i="19"/>
  <c r="AN150" i="19"/>
  <c r="AN143" i="19"/>
  <c r="AN142" i="19"/>
  <c r="AN140" i="19"/>
  <c r="AN144" i="19"/>
  <c r="AN141" i="19"/>
  <c r="AN138" i="19"/>
  <c r="AN135" i="19"/>
  <c r="AN146" i="19"/>
  <c r="AN139" i="19"/>
  <c r="AN133" i="19"/>
  <c r="AN137" i="19"/>
  <c r="AN136" i="19"/>
  <c r="AN125" i="19"/>
  <c r="AN128" i="19"/>
  <c r="AN132" i="19"/>
  <c r="AN127" i="19"/>
  <c r="AN126" i="19"/>
  <c r="AN123" i="19"/>
  <c r="AN134" i="19"/>
  <c r="AN131" i="19"/>
  <c r="AN122" i="19"/>
  <c r="AN130" i="19"/>
  <c r="AN124" i="19"/>
  <c r="AN120" i="19"/>
  <c r="AN118" i="19"/>
  <c r="AN115" i="19"/>
  <c r="AN129" i="19"/>
  <c r="AN117" i="19"/>
  <c r="AN114" i="19"/>
  <c r="AN121" i="19"/>
  <c r="AN116" i="19"/>
  <c r="AN109" i="19"/>
  <c r="AN106" i="19"/>
  <c r="AN119" i="19"/>
  <c r="AN111" i="19"/>
  <c r="AN108" i="19"/>
  <c r="AN105" i="19"/>
  <c r="AN102" i="19"/>
  <c r="AN113" i="19"/>
  <c r="AN107" i="19"/>
  <c r="AN104" i="19"/>
  <c r="AN112" i="19"/>
  <c r="AN100" i="19"/>
  <c r="AN94" i="19"/>
  <c r="AN92" i="19"/>
  <c r="AN90" i="19"/>
  <c r="AN89" i="19"/>
  <c r="AN95" i="19"/>
  <c r="AN110" i="19"/>
  <c r="AN97" i="19"/>
  <c r="AN93" i="19"/>
  <c r="AN98" i="19"/>
  <c r="AN103" i="19"/>
  <c r="AN101" i="19"/>
  <c r="AN99" i="19"/>
  <c r="AN96" i="19"/>
  <c r="AN91" i="19"/>
  <c r="AN84" i="19"/>
  <c r="AN80" i="19"/>
  <c r="AN87" i="19"/>
  <c r="AN85" i="19"/>
  <c r="AN88" i="19"/>
  <c r="AN81" i="19"/>
  <c r="AN83" i="19"/>
  <c r="AN82" i="19"/>
  <c r="AN86" i="19"/>
  <c r="AN75" i="19"/>
  <c r="AN77" i="19"/>
  <c r="AN76" i="19"/>
  <c r="AN74" i="19"/>
  <c r="AN68" i="19"/>
  <c r="AN66" i="19"/>
  <c r="AN79" i="19"/>
  <c r="AN78" i="19"/>
  <c r="AN69" i="19"/>
  <c r="AN70" i="19"/>
  <c r="AN71" i="19"/>
  <c r="AN65" i="19"/>
  <c r="AN73" i="19"/>
  <c r="AN67" i="19"/>
  <c r="AN61" i="19"/>
  <c r="AN72" i="19"/>
  <c r="AN60" i="19"/>
  <c r="AN58" i="19"/>
  <c r="AN63" i="19"/>
  <c r="AN59" i="19"/>
  <c r="AN62" i="19"/>
  <c r="AN64" i="19"/>
  <c r="AN57" i="19"/>
  <c r="AN56" i="19"/>
  <c r="AN55" i="19"/>
  <c r="AN54" i="19"/>
  <c r="AN51" i="19"/>
  <c r="AN53" i="19"/>
  <c r="AN50" i="19"/>
  <c r="AN49" i="19"/>
  <c r="AN46" i="19"/>
  <c r="AN38" i="19"/>
  <c r="AN52" i="19"/>
  <c r="AN42" i="19"/>
  <c r="AN47" i="19"/>
  <c r="AN48" i="19"/>
  <c r="AN43" i="19"/>
  <c r="AN33" i="19"/>
  <c r="AN40" i="19"/>
  <c r="AN36" i="19"/>
  <c r="AN35" i="19"/>
  <c r="AN37" i="19"/>
  <c r="AN39" i="19"/>
  <c r="AN32" i="19"/>
  <c r="AN45" i="19"/>
  <c r="AN41" i="19"/>
  <c r="AN31" i="19"/>
  <c r="AN44" i="19"/>
  <c r="AN22" i="19"/>
  <c r="AN21" i="19"/>
  <c r="AN25" i="19"/>
  <c r="AN28" i="19"/>
  <c r="AN17" i="19"/>
  <c r="AN24" i="19"/>
  <c r="AN23" i="19"/>
  <c r="AN16" i="19"/>
  <c r="AN15" i="19"/>
  <c r="AN20" i="19"/>
  <c r="AN14" i="19"/>
  <c r="AN18" i="19"/>
  <c r="AN19" i="19"/>
  <c r="AN29" i="19"/>
  <c r="AN13" i="19"/>
  <c r="AN30" i="19"/>
  <c r="AN26" i="19"/>
  <c r="AN27" i="19"/>
  <c r="AN12" i="19"/>
  <c r="AN34" i="19"/>
  <c r="AN11" i="19"/>
  <c r="AM8" i="19"/>
  <c r="K16" i="11"/>
  <c r="K22" i="11"/>
  <c r="K54" i="11"/>
  <c r="K18" i="11"/>
  <c r="K48" i="11"/>
  <c r="K50" i="11"/>
  <c r="K29" i="11"/>
  <c r="K17" i="11"/>
  <c r="K11" i="11"/>
  <c r="K49" i="11"/>
  <c r="K43" i="11"/>
  <c r="K15" i="11"/>
  <c r="K44" i="11"/>
  <c r="K36" i="11"/>
  <c r="K25" i="11"/>
  <c r="K26" i="11"/>
  <c r="K24" i="11"/>
  <c r="K37" i="11"/>
  <c r="K19" i="11"/>
  <c r="K35" i="11"/>
  <c r="K30" i="11"/>
  <c r="K51" i="11"/>
  <c r="K12" i="11"/>
  <c r="K23" i="11"/>
  <c r="K52" i="11"/>
  <c r="K32" i="11"/>
  <c r="K34" i="11"/>
  <c r="K47" i="11"/>
  <c r="K39" i="11"/>
  <c r="K20" i="11"/>
  <c r="K38" i="11"/>
  <c r="K33" i="11"/>
  <c r="K45" i="11"/>
  <c r="K13" i="11"/>
  <c r="K31" i="11"/>
  <c r="K27" i="11"/>
  <c r="K46" i="11"/>
  <c r="K55" i="11"/>
  <c r="K28" i="11"/>
  <c r="K42" i="11"/>
  <c r="K21" i="11"/>
  <c r="K41" i="11"/>
  <c r="K14" i="11"/>
  <c r="K53" i="11"/>
  <c r="K40" i="11"/>
  <c r="AO5" i="19"/>
  <c r="I3" i="6"/>
  <c r="I8" i="6"/>
  <c r="I5" i="6"/>
  <c r="I6" i="6"/>
  <c r="I4" i="6"/>
  <c r="I7" i="6"/>
  <c r="I2" i="13"/>
  <c r="I3" i="13"/>
  <c r="L5" i="11"/>
  <c r="L148" i="11" s="1"/>
  <c r="CA49" i="13"/>
  <c r="CB49" i="13" s="1"/>
  <c r="CC49" i="13" s="1"/>
  <c r="CD49" i="13" s="1"/>
  <c r="CE49" i="13" s="1"/>
  <c r="CF49" i="13" s="1"/>
  <c r="CG49" i="13" s="1"/>
  <c r="CH49" i="13" s="1"/>
  <c r="CI49" i="13" s="1"/>
  <c r="CJ49" i="13" s="1"/>
  <c r="CK49" i="13" s="1"/>
  <c r="CL49" i="13" s="1"/>
  <c r="CM49" i="13" s="1"/>
  <c r="CN49" i="13" s="1"/>
  <c r="CO49" i="13" s="1"/>
  <c r="CP49" i="13" s="1"/>
  <c r="CQ49" i="13" s="1"/>
  <c r="CR49" i="13" s="1"/>
  <c r="CS49" i="13" s="1"/>
  <c r="CT49" i="13" s="1"/>
  <c r="CU49" i="13" s="1"/>
  <c r="CV49" i="13" s="1"/>
  <c r="CW49" i="13" s="1"/>
  <c r="CX49" i="13" s="1"/>
  <c r="CY49" i="13" s="1"/>
  <c r="CZ49" i="13" s="1"/>
  <c r="DA49" i="13" s="1"/>
  <c r="DB49" i="13" s="1"/>
  <c r="DC49" i="13" s="1"/>
  <c r="DD49" i="13" s="1"/>
  <c r="DE49" i="13" s="1"/>
  <c r="DF49" i="13" s="1"/>
  <c r="DG49" i="13" s="1"/>
  <c r="DH49" i="13" s="1"/>
  <c r="DI49" i="13" s="1"/>
  <c r="DJ49" i="13" s="1"/>
  <c r="DK49" i="13" s="1"/>
  <c r="DL49" i="13" s="1"/>
  <c r="DM49" i="13" s="1"/>
  <c r="DN49" i="13" s="1"/>
  <c r="DO49" i="13" s="1"/>
  <c r="DP49" i="13" s="1"/>
  <c r="DQ49" i="13" s="1"/>
  <c r="DR49" i="13" s="1"/>
  <c r="DS49" i="13" s="1"/>
  <c r="DT49" i="13" s="1"/>
  <c r="DU49" i="13" s="1"/>
  <c r="DV49" i="13" s="1"/>
  <c r="DW49" i="13" s="1"/>
  <c r="DX49" i="13" s="1"/>
  <c r="DY49" i="13" s="1"/>
  <c r="DZ49" i="13" s="1"/>
  <c r="EA49" i="13" s="1"/>
  <c r="EB49" i="13" s="1"/>
  <c r="EC49" i="13" s="1"/>
  <c r="ED49" i="13" s="1"/>
  <c r="EE49" i="13" s="1"/>
  <c r="EF49" i="13" s="1"/>
  <c r="EG49" i="13" s="1"/>
  <c r="EH49" i="13" s="1"/>
  <c r="EI49" i="13" s="1"/>
  <c r="EJ49" i="13" s="1"/>
  <c r="EK49" i="13" s="1"/>
  <c r="EL49" i="13" s="1"/>
  <c r="EM49" i="13" s="1"/>
  <c r="EN49" i="13" s="1"/>
  <c r="EO49" i="13" s="1"/>
  <c r="EP49" i="13" s="1"/>
  <c r="EQ49" i="13" s="1"/>
  <c r="ER49" i="13" s="1"/>
  <c r="ES49" i="13" s="1"/>
  <c r="ET49" i="13" s="1"/>
  <c r="EU49" i="13" s="1"/>
  <c r="EV49" i="13" s="1"/>
  <c r="EW49" i="13" s="1"/>
  <c r="EX49" i="13" s="1"/>
  <c r="EY49" i="13" s="1"/>
  <c r="EZ49" i="13" s="1"/>
  <c r="FA49" i="13" s="1"/>
  <c r="FB49" i="13" s="1"/>
  <c r="FC49" i="13" s="1"/>
  <c r="FD49" i="13" s="1"/>
  <c r="FE49" i="13" s="1"/>
  <c r="FF49" i="13" s="1"/>
  <c r="FG49" i="13" s="1"/>
  <c r="FH49" i="13" s="1"/>
  <c r="FI49" i="13" s="1"/>
  <c r="FJ49" i="13" s="1"/>
  <c r="FK49" i="13" s="1"/>
  <c r="FL49" i="13" s="1"/>
  <c r="FM49" i="13" s="1"/>
  <c r="FN49" i="13" s="1"/>
  <c r="FO49" i="13" s="1"/>
  <c r="FP49" i="13" s="1"/>
  <c r="FQ49" i="13" s="1"/>
  <c r="FR49" i="13" s="1"/>
  <c r="FS49" i="13" s="1"/>
  <c r="FT49" i="13" s="1"/>
  <c r="FU49" i="13" s="1"/>
  <c r="FV49" i="13" s="1"/>
  <c r="FW49" i="13" s="1"/>
  <c r="I4" i="13"/>
  <c r="G41" i="13"/>
  <c r="G25" i="13"/>
  <c r="H6" i="13"/>
  <c r="L136" i="11" l="1"/>
  <c r="L102" i="11"/>
  <c r="L149" i="11"/>
  <c r="L68" i="11"/>
  <c r="L111" i="11"/>
  <c r="L126" i="11"/>
  <c r="L72" i="11"/>
  <c r="L112" i="11"/>
  <c r="L58" i="11"/>
  <c r="L159" i="11"/>
  <c r="L113" i="11"/>
  <c r="L114" i="11"/>
  <c r="L59" i="11"/>
  <c r="L78" i="11"/>
  <c r="L121" i="11"/>
  <c r="L122" i="11"/>
  <c r="L99" i="11"/>
  <c r="L94" i="11"/>
  <c r="L57" i="11"/>
  <c r="L153" i="11"/>
  <c r="L74" i="11"/>
  <c r="L61" i="11"/>
  <c r="L85" i="11"/>
  <c r="L82" i="11"/>
  <c r="L107" i="11"/>
  <c r="L128" i="11"/>
  <c r="L138" i="11"/>
  <c r="L154" i="11"/>
  <c r="L42" i="11"/>
  <c r="L123" i="11"/>
  <c r="L118" i="11"/>
  <c r="L130" i="11"/>
  <c r="L84" i="11"/>
  <c r="L76" i="11"/>
  <c r="L56" i="11"/>
  <c r="L145" i="11"/>
  <c r="L146" i="11"/>
  <c r="L137" i="11"/>
  <c r="L60" i="11"/>
  <c r="L87" i="11"/>
  <c r="L98" i="11"/>
  <c r="L108" i="11"/>
  <c r="L110" i="11"/>
  <c r="L115" i="11"/>
  <c r="L120" i="11"/>
  <c r="L143" i="11"/>
  <c r="L96" i="11"/>
  <c r="L105" i="11"/>
  <c r="L103" i="11"/>
  <c r="L79" i="11"/>
  <c r="L62" i="11"/>
  <c r="L64" i="11"/>
  <c r="L86" i="11"/>
  <c r="L90" i="11"/>
  <c r="L125" i="11"/>
  <c r="L157" i="11"/>
  <c r="L124" i="11"/>
  <c r="L109" i="11"/>
  <c r="L80" i="11"/>
  <c r="L70" i="11"/>
  <c r="L73" i="11"/>
  <c r="L144" i="11"/>
  <c r="L141" i="11"/>
  <c r="L95" i="11"/>
  <c r="L127" i="11"/>
  <c r="L135" i="11"/>
  <c r="L151" i="11"/>
  <c r="L131" i="11"/>
  <c r="L147" i="11"/>
  <c r="L13" i="11"/>
  <c r="L91" i="11"/>
  <c r="L92" i="11"/>
  <c r="L75" i="11"/>
  <c r="L65" i="11"/>
  <c r="L63" i="11"/>
  <c r="L156" i="11"/>
  <c r="L140" i="11"/>
  <c r="L71" i="11"/>
  <c r="L93" i="11"/>
  <c r="L101" i="11"/>
  <c r="L100" i="11"/>
  <c r="L116" i="11"/>
  <c r="L117" i="11"/>
  <c r="L129" i="11"/>
  <c r="L139" i="11"/>
  <c r="L150" i="11"/>
  <c r="L22" i="11"/>
  <c r="L132" i="11"/>
  <c r="L133" i="11"/>
  <c r="L119" i="11"/>
  <c r="L97" i="11"/>
  <c r="L88" i="11"/>
  <c r="L66" i="11"/>
  <c r="L160" i="11"/>
  <c r="L69" i="11"/>
  <c r="L81" i="11"/>
  <c r="L89" i="11"/>
  <c r="L155" i="11"/>
  <c r="L104" i="11"/>
  <c r="L83" i="11"/>
  <c r="L152" i="11"/>
  <c r="L67" i="11"/>
  <c r="L77" i="11"/>
  <c r="L106" i="11"/>
  <c r="L134" i="11"/>
  <c r="L142" i="11"/>
  <c r="L158" i="11"/>
  <c r="AO159" i="19"/>
  <c r="AO157" i="19"/>
  <c r="AO156" i="19"/>
  <c r="AO158" i="19"/>
  <c r="AO160" i="19"/>
  <c r="AO155" i="19"/>
  <c r="AO153" i="19"/>
  <c r="AO152" i="19"/>
  <c r="AO154" i="19"/>
  <c r="AO151" i="19"/>
  <c r="AO148" i="19"/>
  <c r="AO147" i="19"/>
  <c r="AO150" i="19"/>
  <c r="AO144" i="19"/>
  <c r="AO149" i="19"/>
  <c r="AO146" i="19"/>
  <c r="AO141" i="19"/>
  <c r="AO145" i="19"/>
  <c r="AO139" i="19"/>
  <c r="AO137" i="19"/>
  <c r="AO138" i="19"/>
  <c r="AO135" i="19"/>
  <c r="AO133" i="19"/>
  <c r="AO143" i="19"/>
  <c r="AO142" i="19"/>
  <c r="AO131" i="19"/>
  <c r="AO140" i="19"/>
  <c r="AO136" i="19"/>
  <c r="AO128" i="19"/>
  <c r="AO132" i="19"/>
  <c r="AO127" i="19"/>
  <c r="AO126" i="19"/>
  <c r="AO134" i="19"/>
  <c r="AO130" i="19"/>
  <c r="AO129" i="19"/>
  <c r="AO124" i="19"/>
  <c r="AO125" i="19"/>
  <c r="AO123" i="19"/>
  <c r="AO120" i="19"/>
  <c r="AO121" i="19"/>
  <c r="AO118" i="19"/>
  <c r="AO122" i="19"/>
  <c r="AO116" i="19"/>
  <c r="AO115" i="19"/>
  <c r="AO117" i="19"/>
  <c r="AO119" i="19"/>
  <c r="AO114" i="19"/>
  <c r="AO109" i="19"/>
  <c r="AO110" i="19"/>
  <c r="AO107" i="19"/>
  <c r="AO113" i="19"/>
  <c r="AO106" i="19"/>
  <c r="AO104" i="19"/>
  <c r="AO112" i="19"/>
  <c r="AO101" i="19"/>
  <c r="AO111" i="19"/>
  <c r="AO95" i="19"/>
  <c r="AO105" i="19"/>
  <c r="AO102" i="19"/>
  <c r="AO98" i="19"/>
  <c r="AO103" i="19"/>
  <c r="AO99" i="19"/>
  <c r="AO96" i="19"/>
  <c r="AO91" i="19"/>
  <c r="AO108" i="19"/>
  <c r="AO94" i="19"/>
  <c r="AO92" i="19"/>
  <c r="AO97" i="19"/>
  <c r="AO100" i="19"/>
  <c r="AO93" i="19"/>
  <c r="AO84" i="19"/>
  <c r="AO88" i="19"/>
  <c r="AO87" i="19"/>
  <c r="AO81" i="19"/>
  <c r="AO83" i="19"/>
  <c r="AO82" i="19"/>
  <c r="AO80" i="19"/>
  <c r="AO76" i="19"/>
  <c r="AO90" i="19"/>
  <c r="AO89" i="19"/>
  <c r="AO86" i="19"/>
  <c r="AO85" i="19"/>
  <c r="AO79" i="19"/>
  <c r="AO77" i="19"/>
  <c r="AO78" i="19"/>
  <c r="AO69" i="19"/>
  <c r="AO70" i="19"/>
  <c r="AO73" i="19"/>
  <c r="AO71" i="19"/>
  <c r="AO74" i="19"/>
  <c r="AO65" i="19"/>
  <c r="AO67" i="19"/>
  <c r="AO64" i="19"/>
  <c r="AO72" i="19"/>
  <c r="AO75" i="19"/>
  <c r="AO68" i="19"/>
  <c r="AO66" i="19"/>
  <c r="AO61" i="19"/>
  <c r="AO63" i="19"/>
  <c r="AO60" i="19"/>
  <c r="AO59" i="19"/>
  <c r="AO58" i="19"/>
  <c r="AO62" i="19"/>
  <c r="AO57" i="19"/>
  <c r="AO56" i="19"/>
  <c r="L55" i="11"/>
  <c r="L45" i="11"/>
  <c r="L51" i="11"/>
  <c r="L25" i="11"/>
  <c r="L41" i="11"/>
  <c r="L52" i="11"/>
  <c r="L37" i="11"/>
  <c r="L27" i="11"/>
  <c r="L33" i="11"/>
  <c r="L47" i="11"/>
  <c r="L23" i="11"/>
  <c r="L19" i="11"/>
  <c r="L16" i="11"/>
  <c r="L53" i="11"/>
  <c r="L14" i="11"/>
  <c r="L35" i="11"/>
  <c r="AO55" i="19"/>
  <c r="AO54" i="19"/>
  <c r="AO53" i="19"/>
  <c r="AO50" i="19"/>
  <c r="AO52" i="19"/>
  <c r="AO49" i="19"/>
  <c r="AO45" i="19"/>
  <c r="AO36" i="19"/>
  <c r="AO41" i="19"/>
  <c r="AO47" i="19"/>
  <c r="AO48" i="19"/>
  <c r="AO43" i="19"/>
  <c r="AO44" i="19"/>
  <c r="AO35" i="19"/>
  <c r="AO40" i="19"/>
  <c r="AO25" i="19"/>
  <c r="AO39" i="19"/>
  <c r="AO37" i="19"/>
  <c r="AO33" i="19"/>
  <c r="AO46" i="19"/>
  <c r="AO29" i="19"/>
  <c r="AO32" i="19"/>
  <c r="AO51" i="19"/>
  <c r="AO28" i="19"/>
  <c r="AO26" i="19"/>
  <c r="AO27" i="19"/>
  <c r="AO34" i="19"/>
  <c r="AO21" i="19"/>
  <c r="AO30" i="19"/>
  <c r="AO17" i="19"/>
  <c r="AO31" i="19"/>
  <c r="AO42" i="19"/>
  <c r="AO38" i="19"/>
  <c r="AO18" i="19"/>
  <c r="AO16" i="19"/>
  <c r="AO23" i="19"/>
  <c r="AO24" i="19"/>
  <c r="AO20" i="19"/>
  <c r="AO14" i="19"/>
  <c r="AO12" i="19"/>
  <c r="AO15" i="19"/>
  <c r="AO13" i="19"/>
  <c r="AO22" i="19"/>
  <c r="AO11" i="19"/>
  <c r="AO19" i="19"/>
  <c r="AN8" i="19"/>
  <c r="L40" i="11"/>
  <c r="L28" i="11"/>
  <c r="L39" i="11"/>
  <c r="L26" i="11"/>
  <c r="L11" i="11"/>
  <c r="L18" i="11"/>
  <c r="L48" i="11"/>
  <c r="L21" i="11"/>
  <c r="L31" i="11"/>
  <c r="L20" i="11"/>
  <c r="L24" i="11"/>
  <c r="L44" i="11"/>
  <c r="L43" i="11"/>
  <c r="L29" i="11"/>
  <c r="L12" i="11"/>
  <c r="L32" i="11"/>
  <c r="L30" i="11"/>
  <c r="L17" i="11"/>
  <c r="L46" i="11"/>
  <c r="L34" i="11"/>
  <c r="L38" i="11"/>
  <c r="L36" i="11"/>
  <c r="L15" i="11"/>
  <c r="L49" i="11"/>
  <c r="L50" i="11"/>
  <c r="L54" i="11"/>
  <c r="AP5" i="19"/>
  <c r="K8" i="11"/>
  <c r="M5" i="11"/>
  <c r="M157" i="11" s="1"/>
  <c r="H41" i="13"/>
  <c r="H25" i="13"/>
  <c r="G39" i="13"/>
  <c r="G55" i="13" s="1"/>
  <c r="G38" i="13"/>
  <c r="G54" i="13" s="1"/>
  <c r="G29" i="13"/>
  <c r="J4" i="13"/>
  <c r="J3" i="13"/>
  <c r="I6" i="13"/>
  <c r="J2" i="13"/>
  <c r="M122" i="11" l="1"/>
  <c r="M105" i="11"/>
  <c r="M93" i="11"/>
  <c r="M69" i="11"/>
  <c r="M75" i="11"/>
  <c r="M160" i="11"/>
  <c r="M68" i="11"/>
  <c r="M86" i="11"/>
  <c r="M96" i="11"/>
  <c r="M99" i="11"/>
  <c r="M116" i="11"/>
  <c r="M131" i="11"/>
  <c r="M154" i="11"/>
  <c r="M132" i="11"/>
  <c r="M102" i="11"/>
  <c r="M94" i="11"/>
  <c r="M79" i="11"/>
  <c r="M63" i="11"/>
  <c r="M146" i="11"/>
  <c r="M60" i="11"/>
  <c r="M83" i="11"/>
  <c r="M100" i="11"/>
  <c r="M109" i="11"/>
  <c r="M117" i="11"/>
  <c r="M143" i="11"/>
  <c r="M158" i="11"/>
  <c r="M126" i="11"/>
  <c r="M107" i="11"/>
  <c r="M92" i="11"/>
  <c r="M71" i="11"/>
  <c r="M151" i="11"/>
  <c r="M148" i="11"/>
  <c r="M57" i="11"/>
  <c r="M82" i="11"/>
  <c r="M104" i="11"/>
  <c r="M113" i="11"/>
  <c r="M129" i="11"/>
  <c r="M138" i="11"/>
  <c r="M156" i="11"/>
  <c r="M124" i="11"/>
  <c r="M97" i="11"/>
  <c r="M62" i="11"/>
  <c r="M77" i="11"/>
  <c r="M140" i="11"/>
  <c r="M137" i="11"/>
  <c r="M58" i="11"/>
  <c r="M78" i="11"/>
  <c r="M90" i="11"/>
  <c r="M111" i="11"/>
  <c r="M135" i="11"/>
  <c r="M139" i="11"/>
  <c r="M49" i="11"/>
  <c r="M118" i="11"/>
  <c r="M114" i="11"/>
  <c r="M106" i="11"/>
  <c r="M85" i="11"/>
  <c r="M72" i="11"/>
  <c r="M144" i="11"/>
  <c r="M149" i="11"/>
  <c r="M59" i="11"/>
  <c r="M80" i="11"/>
  <c r="M87" i="11"/>
  <c r="M125" i="11"/>
  <c r="M128" i="11"/>
  <c r="M141" i="11"/>
  <c r="M159" i="11"/>
  <c r="M115" i="11"/>
  <c r="M133" i="11"/>
  <c r="M101" i="11"/>
  <c r="M88" i="11"/>
  <c r="M70" i="11"/>
  <c r="M147" i="11"/>
  <c r="M56" i="11"/>
  <c r="M61" i="11"/>
  <c r="M76" i="11"/>
  <c r="M95" i="11"/>
  <c r="M120" i="11"/>
  <c r="M123" i="11"/>
  <c r="M142" i="11"/>
  <c r="M136" i="11"/>
  <c r="M121" i="11"/>
  <c r="M89" i="11"/>
  <c r="M81" i="11"/>
  <c r="M73" i="11"/>
  <c r="M152" i="11"/>
  <c r="M67" i="11"/>
  <c r="M74" i="11"/>
  <c r="M91" i="11"/>
  <c r="M98" i="11"/>
  <c r="M119" i="11"/>
  <c r="M127" i="11"/>
  <c r="M150" i="11"/>
  <c r="M130" i="11"/>
  <c r="M112" i="11"/>
  <c r="M65" i="11"/>
  <c r="M64" i="11"/>
  <c r="M153" i="11"/>
  <c r="M145" i="11"/>
  <c r="M66" i="11"/>
  <c r="M84" i="11"/>
  <c r="M103" i="11"/>
  <c r="M108" i="11"/>
  <c r="M110" i="11"/>
  <c r="M134" i="11"/>
  <c r="M155" i="11"/>
  <c r="AP158" i="19"/>
  <c r="AP157" i="19"/>
  <c r="AP160" i="19"/>
  <c r="AP159" i="19"/>
  <c r="AP155" i="19"/>
  <c r="AP156" i="19"/>
  <c r="AP154" i="19"/>
  <c r="AP151" i="19"/>
  <c r="AP153" i="19"/>
  <c r="AP147" i="19"/>
  <c r="AP149" i="19"/>
  <c r="AP146" i="19"/>
  <c r="AP145" i="19"/>
  <c r="AP150" i="19"/>
  <c r="AP148" i="19"/>
  <c r="AP143" i="19"/>
  <c r="AP144" i="19"/>
  <c r="AP141" i="19"/>
  <c r="AP138" i="19"/>
  <c r="AP152" i="19"/>
  <c r="AP136" i="19"/>
  <c r="AP139" i="19"/>
  <c r="AP140" i="19"/>
  <c r="AP131" i="19"/>
  <c r="AP130" i="19"/>
  <c r="AP137" i="19"/>
  <c r="AP133" i="19"/>
  <c r="AP135" i="19"/>
  <c r="AP132" i="19"/>
  <c r="AP134" i="19"/>
  <c r="AP129" i="19"/>
  <c r="AP122" i="19"/>
  <c r="AP142" i="19"/>
  <c r="AP125" i="19"/>
  <c r="AP123" i="19"/>
  <c r="AP127" i="19"/>
  <c r="AP120" i="19"/>
  <c r="AP118" i="19"/>
  <c r="AP124" i="19"/>
  <c r="AP128" i="19"/>
  <c r="AP117" i="19"/>
  <c r="AP119" i="19"/>
  <c r="AP121" i="19"/>
  <c r="AP116" i="19"/>
  <c r="AP115" i="19"/>
  <c r="AP111" i="19"/>
  <c r="AP126" i="19"/>
  <c r="AP114" i="19"/>
  <c r="AP108" i="19"/>
  <c r="AP104" i="19"/>
  <c r="AP106" i="19"/>
  <c r="AP107" i="19"/>
  <c r="AP112" i="19"/>
  <c r="AP109" i="19"/>
  <c r="AP103" i="19"/>
  <c r="AP110" i="19"/>
  <c r="AP105" i="19"/>
  <c r="AP97" i="19"/>
  <c r="AP93" i="19"/>
  <c r="AP113" i="19"/>
  <c r="AP99" i="19"/>
  <c r="AP96" i="19"/>
  <c r="AP101" i="19"/>
  <c r="AP100" i="19"/>
  <c r="AP94" i="19"/>
  <c r="AP92" i="19"/>
  <c r="AP90" i="19"/>
  <c r="AP89" i="19"/>
  <c r="AP102" i="19"/>
  <c r="AP95" i="19"/>
  <c r="AP98" i="19"/>
  <c r="AP88" i="19"/>
  <c r="AP86" i="19"/>
  <c r="AP83" i="19"/>
  <c r="AP91" i="19"/>
  <c r="AP82" i="19"/>
  <c r="AP87" i="19"/>
  <c r="AP80" i="19"/>
  <c r="AP76" i="19"/>
  <c r="AP85" i="19"/>
  <c r="AP75" i="19"/>
  <c r="AP77" i="19"/>
  <c r="AP74" i="19"/>
  <c r="AP81" i="19"/>
  <c r="AP66" i="19"/>
  <c r="AP78" i="19"/>
  <c r="AP79" i="19"/>
  <c r="AP70" i="19"/>
  <c r="AP84" i="19"/>
  <c r="AP73" i="19"/>
  <c r="AP71" i="19"/>
  <c r="AP65" i="19"/>
  <c r="AP67" i="19"/>
  <c r="AP72" i="19"/>
  <c r="AP68" i="19"/>
  <c r="AP69" i="19"/>
  <c r="AP62" i="19"/>
  <c r="AP59" i="19"/>
  <c r="AP57" i="19"/>
  <c r="AP58" i="19"/>
  <c r="AP63" i="19"/>
  <c r="AP64" i="19"/>
  <c r="AP56" i="19"/>
  <c r="AP61" i="19"/>
  <c r="AP60" i="19"/>
  <c r="M41" i="11"/>
  <c r="M34" i="11"/>
  <c r="M19" i="11"/>
  <c r="M37" i="11"/>
  <c r="M15" i="11"/>
  <c r="M16" i="11"/>
  <c r="AO8" i="19"/>
  <c r="AP55" i="19"/>
  <c r="AP50" i="19"/>
  <c r="AP53" i="19"/>
  <c r="AP37" i="19"/>
  <c r="AP51" i="19"/>
  <c r="AP49" i="19"/>
  <c r="AP52" i="19"/>
  <c r="AP41" i="19"/>
  <c r="AP54" i="19"/>
  <c r="AP48" i="19"/>
  <c r="AP45" i="19"/>
  <c r="AP44" i="19"/>
  <c r="AP42" i="19"/>
  <c r="AP38" i="19"/>
  <c r="AP32" i="19"/>
  <c r="AP40" i="19"/>
  <c r="AP43" i="19"/>
  <c r="AP46" i="19"/>
  <c r="AP36" i="19"/>
  <c r="AP39" i="19"/>
  <c r="AP31" i="19"/>
  <c r="AP47" i="19"/>
  <c r="AP35" i="19"/>
  <c r="AP34" i="19"/>
  <c r="AP21" i="19"/>
  <c r="AP28" i="19"/>
  <c r="AP25" i="19"/>
  <c r="AP20" i="19"/>
  <c r="AP24" i="19"/>
  <c r="AP23" i="19"/>
  <c r="AP15" i="19"/>
  <c r="AP14" i="19"/>
  <c r="AP26" i="19"/>
  <c r="AP33" i="19"/>
  <c r="AP18" i="19"/>
  <c r="AP29" i="19"/>
  <c r="AP19" i="19"/>
  <c r="AP27" i="19"/>
  <c r="AP30" i="19"/>
  <c r="AP22" i="19"/>
  <c r="AP17" i="19"/>
  <c r="AP13" i="19"/>
  <c r="AP12" i="19"/>
  <c r="AP11" i="19"/>
  <c r="AP16" i="19"/>
  <c r="M53" i="11"/>
  <c r="M40" i="11"/>
  <c r="M23" i="11"/>
  <c r="M24" i="11"/>
  <c r="M17" i="11"/>
  <c r="M48" i="11"/>
  <c r="M21" i="11"/>
  <c r="M45" i="11"/>
  <c r="M32" i="11"/>
  <c r="M35" i="11"/>
  <c r="M12" i="11"/>
  <c r="M22" i="11"/>
  <c r="M55" i="11"/>
  <c r="M39" i="11"/>
  <c r="M38" i="11"/>
  <c r="M44" i="11"/>
  <c r="M43" i="11"/>
  <c r="M54" i="11"/>
  <c r="M14" i="11"/>
  <c r="M25" i="11"/>
  <c r="M20" i="11"/>
  <c r="M36" i="11"/>
  <c r="M31" i="11"/>
  <c r="M33" i="11"/>
  <c r="M52" i="11"/>
  <c r="M30" i="11"/>
  <c r="M29" i="11"/>
  <c r="M28" i="11"/>
  <c r="M27" i="11"/>
  <c r="M51" i="11"/>
  <c r="M47" i="11"/>
  <c r="M50" i="11"/>
  <c r="M42" i="11"/>
  <c r="M46" i="11"/>
  <c r="M13" i="11"/>
  <c r="M26" i="11"/>
  <c r="M11" i="11"/>
  <c r="M18" i="11"/>
  <c r="AQ5" i="19"/>
  <c r="L8" i="11"/>
  <c r="N5" i="11"/>
  <c r="N158" i="11" s="1"/>
  <c r="J6" i="13"/>
  <c r="K3" i="13"/>
  <c r="K4" i="13"/>
  <c r="K2" i="13"/>
  <c r="H39" i="13"/>
  <c r="H55" i="13" s="1"/>
  <c r="H38" i="13"/>
  <c r="H54" i="13" s="1"/>
  <c r="H29" i="13"/>
  <c r="H45" i="13" s="1"/>
  <c r="I41" i="13"/>
  <c r="I25" i="13"/>
  <c r="N136" i="11" l="1"/>
  <c r="N102" i="11"/>
  <c r="N97" i="11"/>
  <c r="N88" i="11"/>
  <c r="N75" i="11"/>
  <c r="N153" i="11"/>
  <c r="N150" i="11"/>
  <c r="N71" i="11"/>
  <c r="N78" i="11"/>
  <c r="N91" i="11"/>
  <c r="N104" i="11"/>
  <c r="N129" i="11"/>
  <c r="N151" i="11"/>
  <c r="N133" i="11"/>
  <c r="N99" i="11"/>
  <c r="N115" i="11"/>
  <c r="N81" i="11"/>
  <c r="N72" i="11"/>
  <c r="N137" i="11"/>
  <c r="N157" i="11"/>
  <c r="N69" i="11"/>
  <c r="N86" i="11"/>
  <c r="N96" i="11"/>
  <c r="N106" i="11"/>
  <c r="N126" i="11"/>
  <c r="N18" i="11"/>
  <c r="N120" i="11"/>
  <c r="N124" i="11"/>
  <c r="N114" i="11"/>
  <c r="N121" i="11"/>
  <c r="N79" i="11"/>
  <c r="N154" i="11"/>
  <c r="N160" i="11"/>
  <c r="N139" i="11"/>
  <c r="N57" i="11"/>
  <c r="N83" i="11"/>
  <c r="N100" i="11"/>
  <c r="N127" i="11"/>
  <c r="N131" i="11"/>
  <c r="N159" i="11"/>
  <c r="N135" i="11"/>
  <c r="N128" i="11"/>
  <c r="N101" i="11"/>
  <c r="N98" i="11"/>
  <c r="N68" i="11"/>
  <c r="N146" i="11"/>
  <c r="N144" i="11"/>
  <c r="N141" i="11"/>
  <c r="N60" i="11"/>
  <c r="N84" i="11"/>
  <c r="N93" i="11"/>
  <c r="N108" i="11"/>
  <c r="N145" i="11"/>
  <c r="N134" i="11"/>
  <c r="N132" i="11"/>
  <c r="N74" i="11"/>
  <c r="N67" i="11"/>
  <c r="N63" i="11"/>
  <c r="N62" i="11"/>
  <c r="N138" i="11"/>
  <c r="N58" i="11"/>
  <c r="N64" i="11"/>
  <c r="N89" i="11"/>
  <c r="N107" i="11"/>
  <c r="N112" i="11"/>
  <c r="N140" i="11"/>
  <c r="N111" i="11"/>
  <c r="N125" i="11"/>
  <c r="N82" i="11"/>
  <c r="N80" i="11"/>
  <c r="N77" i="11"/>
  <c r="N156" i="11"/>
  <c r="N142" i="11"/>
  <c r="N56" i="11"/>
  <c r="N61" i="11"/>
  <c r="N94" i="11"/>
  <c r="N109" i="11"/>
  <c r="N119" i="11"/>
  <c r="N143" i="11"/>
  <c r="N123" i="11"/>
  <c r="N122" i="11"/>
  <c r="N118" i="11"/>
  <c r="N92" i="11"/>
  <c r="N70" i="11"/>
  <c r="N155" i="11"/>
  <c r="N149" i="11"/>
  <c r="N65" i="11"/>
  <c r="N76" i="11"/>
  <c r="N105" i="11"/>
  <c r="N110" i="11"/>
  <c r="N116" i="11"/>
  <c r="N147" i="11"/>
  <c r="N130" i="11"/>
  <c r="N90" i="11"/>
  <c r="N95" i="11"/>
  <c r="N87" i="11"/>
  <c r="N59" i="11"/>
  <c r="N73" i="11"/>
  <c r="N152" i="11"/>
  <c r="N66" i="11"/>
  <c r="N85" i="11"/>
  <c r="N103" i="11"/>
  <c r="N113" i="11"/>
  <c r="N117" i="11"/>
  <c r="N148" i="11"/>
  <c r="AQ158" i="19"/>
  <c r="AQ160" i="19"/>
  <c r="AQ157" i="19"/>
  <c r="AQ155" i="19"/>
  <c r="AQ159" i="19"/>
  <c r="AQ154" i="19"/>
  <c r="AQ156" i="19"/>
  <c r="AQ152" i="19"/>
  <c r="AQ153" i="19"/>
  <c r="AQ148" i="19"/>
  <c r="AQ149" i="19"/>
  <c r="AQ150" i="19"/>
  <c r="AQ145" i="19"/>
  <c r="AQ143" i="19"/>
  <c r="AQ151" i="19"/>
  <c r="AQ147" i="19"/>
  <c r="AQ142" i="19"/>
  <c r="AQ137" i="19"/>
  <c r="AQ138" i="19"/>
  <c r="AQ133" i="19"/>
  <c r="AQ146" i="19"/>
  <c r="AQ139" i="19"/>
  <c r="AQ140" i="19"/>
  <c r="AQ144" i="19"/>
  <c r="AQ134" i="19"/>
  <c r="AQ136" i="19"/>
  <c r="AQ135" i="19"/>
  <c r="AQ141" i="19"/>
  <c r="AQ127" i="19"/>
  <c r="AQ126" i="19"/>
  <c r="AQ123" i="19"/>
  <c r="AQ129" i="19"/>
  <c r="AQ130" i="19"/>
  <c r="AQ132" i="19"/>
  <c r="AQ131" i="19"/>
  <c r="AQ124" i="19"/>
  <c r="AQ128" i="19"/>
  <c r="AQ120" i="19"/>
  <c r="AQ116" i="19"/>
  <c r="AQ125" i="19"/>
  <c r="AQ122" i="19"/>
  <c r="AQ115" i="19"/>
  <c r="AQ121" i="19"/>
  <c r="AQ118" i="19"/>
  <c r="AQ117" i="19"/>
  <c r="AQ114" i="19"/>
  <c r="AQ108" i="19"/>
  <c r="AQ119" i="19"/>
  <c r="AQ112" i="19"/>
  <c r="AQ110" i="19"/>
  <c r="AQ113" i="19"/>
  <c r="AQ107" i="19"/>
  <c r="AQ109" i="19"/>
  <c r="AQ106" i="19"/>
  <c r="AQ104" i="19"/>
  <c r="AQ101" i="19"/>
  <c r="AQ103" i="19"/>
  <c r="AQ111" i="19"/>
  <c r="AQ105" i="19"/>
  <c r="AQ102" i="19"/>
  <c r="AQ97" i="19"/>
  <c r="AQ93" i="19"/>
  <c r="AQ98" i="19"/>
  <c r="AQ100" i="19"/>
  <c r="AQ94" i="19"/>
  <c r="AQ92" i="19"/>
  <c r="AQ90" i="19"/>
  <c r="AQ89" i="19"/>
  <c r="AQ95" i="19"/>
  <c r="AQ87" i="19"/>
  <c r="AQ85" i="19"/>
  <c r="AQ91" i="19"/>
  <c r="AQ99" i="19"/>
  <c r="AQ96" i="19"/>
  <c r="AQ81" i="19"/>
  <c r="AQ79" i="19"/>
  <c r="AQ88" i="19"/>
  <c r="AQ83" i="19"/>
  <c r="AQ82" i="19"/>
  <c r="AQ75" i="19"/>
  <c r="AQ86" i="19"/>
  <c r="AQ84" i="19"/>
  <c r="AQ76" i="19"/>
  <c r="AQ78" i="19"/>
  <c r="AQ69" i="19"/>
  <c r="AQ80" i="19"/>
  <c r="AQ73" i="19"/>
  <c r="AQ71" i="19"/>
  <c r="AQ77" i="19"/>
  <c r="AQ72" i="19"/>
  <c r="AQ67" i="19"/>
  <c r="AQ74" i="19"/>
  <c r="AQ70" i="19"/>
  <c r="AQ60" i="19"/>
  <c r="AQ68" i="19"/>
  <c r="AQ66" i="19"/>
  <c r="AQ65" i="19"/>
  <c r="AQ63" i="19"/>
  <c r="AQ58" i="19"/>
  <c r="AQ59" i="19"/>
  <c r="AQ56" i="19"/>
  <c r="AQ62" i="19"/>
  <c r="AQ64" i="19"/>
  <c r="AQ57" i="19"/>
  <c r="AQ61" i="19"/>
  <c r="N14" i="11"/>
  <c r="N51" i="11"/>
  <c r="N37" i="11"/>
  <c r="N43" i="11"/>
  <c r="N48" i="11"/>
  <c r="N42" i="11"/>
  <c r="AP8" i="19"/>
  <c r="AQ55" i="19"/>
  <c r="AQ54" i="19"/>
  <c r="AQ49" i="19"/>
  <c r="AQ53" i="19"/>
  <c r="AQ48" i="19"/>
  <c r="AQ51" i="19"/>
  <c r="AQ52" i="19"/>
  <c r="AQ36" i="19"/>
  <c r="AQ44" i="19"/>
  <c r="AQ43" i="19"/>
  <c r="AQ40" i="19"/>
  <c r="AQ39" i="19"/>
  <c r="AQ35" i="19"/>
  <c r="AQ42" i="19"/>
  <c r="AQ46" i="19"/>
  <c r="AQ38" i="19"/>
  <c r="AQ32" i="19"/>
  <c r="AQ47" i="19"/>
  <c r="AQ27" i="19"/>
  <c r="AQ28" i="19"/>
  <c r="AQ37" i="19"/>
  <c r="AQ30" i="19"/>
  <c r="AQ41" i="19"/>
  <c r="AQ26" i="19"/>
  <c r="AQ33" i="19"/>
  <c r="AQ20" i="19"/>
  <c r="AQ31" i="19"/>
  <c r="AQ29" i="19"/>
  <c r="AQ16" i="19"/>
  <c r="AQ34" i="19"/>
  <c r="AQ25" i="19"/>
  <c r="AQ50" i="19"/>
  <c r="AQ24" i="19"/>
  <c r="AQ19" i="19"/>
  <c r="AQ45" i="19"/>
  <c r="AQ22" i="19"/>
  <c r="AQ15" i="19"/>
  <c r="AQ23" i="19"/>
  <c r="AQ12" i="19"/>
  <c r="AQ17" i="19"/>
  <c r="AQ11" i="19"/>
  <c r="AQ21" i="19"/>
  <c r="AQ13" i="19"/>
  <c r="AQ14" i="19"/>
  <c r="AQ18" i="19"/>
  <c r="N46" i="11"/>
  <c r="N34" i="11"/>
  <c r="N35" i="11"/>
  <c r="N44" i="11"/>
  <c r="N49" i="11"/>
  <c r="N33" i="11"/>
  <c r="N45" i="11"/>
  <c r="N19" i="11"/>
  <c r="N24" i="11"/>
  <c r="N16" i="11"/>
  <c r="N40" i="11"/>
  <c r="N27" i="11"/>
  <c r="N39" i="11"/>
  <c r="N12" i="11"/>
  <c r="N29" i="11"/>
  <c r="N21" i="11"/>
  <c r="N20" i="11"/>
  <c r="N13" i="11"/>
  <c r="N36" i="11"/>
  <c r="N47" i="11"/>
  <c r="N55" i="11"/>
  <c r="N28" i="11"/>
  <c r="N52" i="11"/>
  <c r="N25" i="11"/>
  <c r="N15" i="11"/>
  <c r="N50" i="11"/>
  <c r="N53" i="11"/>
  <c r="N26" i="11"/>
  <c r="N31" i="11"/>
  <c r="N32" i="11"/>
  <c r="N11" i="11"/>
  <c r="N22" i="11"/>
  <c r="N41" i="11"/>
  <c r="N38" i="11"/>
  <c r="N23" i="11"/>
  <c r="N30" i="11"/>
  <c r="N17" i="11"/>
  <c r="N54" i="11"/>
  <c r="AR5" i="19"/>
  <c r="M8" i="11"/>
  <c r="O5" i="11"/>
  <c r="O151" i="11" s="1"/>
  <c r="J41" i="13"/>
  <c r="J25" i="13"/>
  <c r="I39" i="13"/>
  <c r="I55" i="13" s="1"/>
  <c r="I38" i="13"/>
  <c r="I54" i="13" s="1"/>
  <c r="I29" i="13"/>
  <c r="I45" i="13" s="1"/>
  <c r="L3" i="13"/>
  <c r="K6" i="13"/>
  <c r="L4" i="13"/>
  <c r="L2" i="13"/>
  <c r="O136" i="11" l="1"/>
  <c r="O130" i="11"/>
  <c r="O100" i="11"/>
  <c r="O69" i="11"/>
  <c r="O65" i="11"/>
  <c r="O61" i="11"/>
  <c r="O58" i="11"/>
  <c r="O152" i="11"/>
  <c r="O94" i="11"/>
  <c r="O90" i="11"/>
  <c r="O105" i="11"/>
  <c r="O134" i="11"/>
  <c r="O137" i="11"/>
  <c r="O156" i="11"/>
  <c r="O133" i="11"/>
  <c r="O116" i="11"/>
  <c r="O92" i="11"/>
  <c r="O66" i="11"/>
  <c r="O77" i="11"/>
  <c r="O57" i="11"/>
  <c r="O155" i="11"/>
  <c r="O158" i="11"/>
  <c r="O75" i="11"/>
  <c r="O93" i="11"/>
  <c r="O106" i="11"/>
  <c r="O119" i="11"/>
  <c r="O139" i="11"/>
  <c r="O113" i="11"/>
  <c r="O110" i="11"/>
  <c r="O108" i="11"/>
  <c r="O79" i="11"/>
  <c r="O89" i="11"/>
  <c r="O68" i="11"/>
  <c r="O146" i="11"/>
  <c r="O157" i="11"/>
  <c r="O76" i="11"/>
  <c r="O85" i="11"/>
  <c r="O111" i="11"/>
  <c r="O126" i="11"/>
  <c r="O142" i="11"/>
  <c r="O127" i="11"/>
  <c r="O131" i="11"/>
  <c r="O95" i="11"/>
  <c r="O64" i="11"/>
  <c r="O87" i="11"/>
  <c r="O56" i="11"/>
  <c r="O140" i="11"/>
  <c r="O160" i="11"/>
  <c r="O82" i="11"/>
  <c r="O88" i="11"/>
  <c r="O99" i="11"/>
  <c r="O128" i="11"/>
  <c r="O148" i="11"/>
  <c r="O124" i="11"/>
  <c r="O117" i="11"/>
  <c r="O122" i="11"/>
  <c r="O103" i="11"/>
  <c r="O62" i="11"/>
  <c r="O147" i="11"/>
  <c r="O138" i="11"/>
  <c r="O73" i="11"/>
  <c r="O80" i="11"/>
  <c r="O98" i="11"/>
  <c r="O115" i="11"/>
  <c r="O125" i="11"/>
  <c r="O154" i="11"/>
  <c r="O109" i="11"/>
  <c r="O118" i="11"/>
  <c r="O96" i="11"/>
  <c r="O102" i="11"/>
  <c r="O71" i="11"/>
  <c r="O149" i="11"/>
  <c r="O141" i="11"/>
  <c r="O74" i="11"/>
  <c r="O81" i="11"/>
  <c r="O107" i="11"/>
  <c r="O120" i="11"/>
  <c r="O129" i="11"/>
  <c r="O16" i="11"/>
  <c r="O121" i="11"/>
  <c r="O114" i="11"/>
  <c r="O78" i="11"/>
  <c r="O97" i="11"/>
  <c r="O60" i="11"/>
  <c r="O63" i="11"/>
  <c r="O159" i="11"/>
  <c r="O59" i="11"/>
  <c r="O83" i="11"/>
  <c r="O101" i="11"/>
  <c r="O112" i="11"/>
  <c r="O132" i="11"/>
  <c r="O150" i="11"/>
  <c r="O135" i="11"/>
  <c r="O86" i="11"/>
  <c r="O84" i="11"/>
  <c r="O70" i="11"/>
  <c r="O72" i="11"/>
  <c r="O145" i="11"/>
  <c r="O144" i="11"/>
  <c r="O67" i="11"/>
  <c r="O91" i="11"/>
  <c r="O104" i="11"/>
  <c r="O123" i="11"/>
  <c r="O143" i="11"/>
  <c r="O153" i="11"/>
  <c r="AR160" i="19"/>
  <c r="AR159" i="19"/>
  <c r="AR158" i="19"/>
  <c r="AR156" i="19"/>
  <c r="AR153" i="19"/>
  <c r="AR154" i="19"/>
  <c r="AR157" i="19"/>
  <c r="AR150" i="19"/>
  <c r="AR155" i="19"/>
  <c r="AR152" i="19"/>
  <c r="AR151" i="19"/>
  <c r="AR146" i="19"/>
  <c r="AR148" i="19"/>
  <c r="AR147" i="19"/>
  <c r="AR144" i="19"/>
  <c r="AR142" i="19"/>
  <c r="AR145" i="19"/>
  <c r="AR149" i="19"/>
  <c r="AR141" i="19"/>
  <c r="AR138" i="19"/>
  <c r="AR143" i="19"/>
  <c r="AR139" i="19"/>
  <c r="AR140" i="19"/>
  <c r="AR134" i="19"/>
  <c r="AR136" i="19"/>
  <c r="AR132" i="19"/>
  <c r="AR135" i="19"/>
  <c r="AR129" i="19"/>
  <c r="AR124" i="19"/>
  <c r="AR130" i="19"/>
  <c r="AR131" i="19"/>
  <c r="AR137" i="19"/>
  <c r="AR133" i="19"/>
  <c r="AR126" i="19"/>
  <c r="AR125" i="19"/>
  <c r="AR127" i="19"/>
  <c r="AR128" i="19"/>
  <c r="AR117" i="19"/>
  <c r="AR121" i="19"/>
  <c r="AR119" i="19"/>
  <c r="AR120" i="19"/>
  <c r="AR123" i="19"/>
  <c r="AR122" i="19"/>
  <c r="AR115" i="19"/>
  <c r="AR113" i="19"/>
  <c r="AR112" i="19"/>
  <c r="AR114" i="19"/>
  <c r="AR108" i="19"/>
  <c r="AR104" i="19"/>
  <c r="AR110" i="19"/>
  <c r="AR116" i="19"/>
  <c r="AR107" i="19"/>
  <c r="AR118" i="19"/>
  <c r="AR103" i="19"/>
  <c r="AR105" i="19"/>
  <c r="AR109" i="19"/>
  <c r="AR106" i="19"/>
  <c r="AR101" i="19"/>
  <c r="AR111" i="19"/>
  <c r="AR102" i="19"/>
  <c r="AR98" i="19"/>
  <c r="AR99" i="19"/>
  <c r="AR96" i="19"/>
  <c r="AR91" i="19"/>
  <c r="AR100" i="19"/>
  <c r="AR94" i="19"/>
  <c r="AR92" i="19"/>
  <c r="AR90" i="19"/>
  <c r="AR95" i="19"/>
  <c r="AR97" i="19"/>
  <c r="AR93" i="19"/>
  <c r="AR86" i="19"/>
  <c r="AR85" i="19"/>
  <c r="AR89" i="19"/>
  <c r="AR79" i="19"/>
  <c r="AR77" i="19"/>
  <c r="AR74" i="19"/>
  <c r="AR84" i="19"/>
  <c r="AR78" i="19"/>
  <c r="AR87" i="19"/>
  <c r="AR81" i="19"/>
  <c r="AR82" i="19"/>
  <c r="AR70" i="19"/>
  <c r="AR88" i="19"/>
  <c r="AR80" i="19"/>
  <c r="AR83" i="19"/>
  <c r="AR72" i="19"/>
  <c r="AR67" i="19"/>
  <c r="AR75" i="19"/>
  <c r="AR68" i="19"/>
  <c r="AR73" i="19"/>
  <c r="AR76" i="19"/>
  <c r="AR66" i="19"/>
  <c r="AR69" i="19"/>
  <c r="AR65" i="19"/>
  <c r="AR71" i="19"/>
  <c r="AR61" i="19"/>
  <c r="AR63" i="19"/>
  <c r="AR62" i="19"/>
  <c r="AR56" i="19"/>
  <c r="AR64" i="19"/>
  <c r="AR57" i="19"/>
  <c r="AR60" i="19"/>
  <c r="AR59" i="19"/>
  <c r="AR58" i="19"/>
  <c r="AR55" i="19"/>
  <c r="AR53" i="19"/>
  <c r="AR54" i="19"/>
  <c r="AR49" i="19"/>
  <c r="AR52" i="19"/>
  <c r="AR44" i="19"/>
  <c r="AR50" i="19"/>
  <c r="AR51" i="19"/>
  <c r="AR40" i="19"/>
  <c r="AR36" i="19"/>
  <c r="AR47" i="19"/>
  <c r="AR48" i="19"/>
  <c r="AR43" i="19"/>
  <c r="AR41" i="19"/>
  <c r="AR46" i="19"/>
  <c r="AR37" i="19"/>
  <c r="AR33" i="19"/>
  <c r="AR30" i="19"/>
  <c r="AR31" i="19"/>
  <c r="AR45" i="19"/>
  <c r="AR39" i="19"/>
  <c r="AR34" i="19"/>
  <c r="AR26" i="19"/>
  <c r="AR35" i="19"/>
  <c r="AR28" i="19"/>
  <c r="AR20" i="19"/>
  <c r="AR38" i="19"/>
  <c r="AR24" i="19"/>
  <c r="AR25" i="19"/>
  <c r="AR23" i="19"/>
  <c r="AR29" i="19"/>
  <c r="AR19" i="19"/>
  <c r="AR22" i="19"/>
  <c r="AR17" i="19"/>
  <c r="AR18" i="19"/>
  <c r="AR15" i="19"/>
  <c r="AR27" i="19"/>
  <c r="AR42" i="19"/>
  <c r="AR21" i="19"/>
  <c r="AR11" i="19"/>
  <c r="AR14" i="19"/>
  <c r="AR13" i="19"/>
  <c r="AR32" i="19"/>
  <c r="AR12" i="19"/>
  <c r="AR16" i="19"/>
  <c r="AQ8" i="19"/>
  <c r="O53" i="11"/>
  <c r="O23" i="11"/>
  <c r="O11" i="11"/>
  <c r="O54" i="11"/>
  <c r="O46" i="11"/>
  <c r="O20" i="11"/>
  <c r="O35" i="11"/>
  <c r="O26" i="11"/>
  <c r="O49" i="11"/>
  <c r="O13" i="11"/>
  <c r="O34" i="11"/>
  <c r="O24" i="11"/>
  <c r="O17" i="11"/>
  <c r="O14" i="11"/>
  <c r="O38" i="11"/>
  <c r="O19" i="11"/>
  <c r="O15" i="11"/>
  <c r="O29" i="11"/>
  <c r="O45" i="11"/>
  <c r="O36" i="11"/>
  <c r="O55" i="11"/>
  <c r="O27" i="11"/>
  <c r="O33" i="11"/>
  <c r="O39" i="11"/>
  <c r="O44" i="11"/>
  <c r="O50" i="11"/>
  <c r="O41" i="11"/>
  <c r="O40" i="11"/>
  <c r="O51" i="11"/>
  <c r="O30" i="11"/>
  <c r="O12" i="11"/>
  <c r="O48" i="11"/>
  <c r="O42" i="11"/>
  <c r="O28" i="11"/>
  <c r="O32" i="11"/>
  <c r="O25" i="11"/>
  <c r="O47" i="11"/>
  <c r="O22" i="11"/>
  <c r="O21" i="11"/>
  <c r="O31" i="11"/>
  <c r="O52" i="11"/>
  <c r="O37" i="11"/>
  <c r="O43" i="11"/>
  <c r="O18" i="11"/>
  <c r="N8" i="11"/>
  <c r="AS5" i="19"/>
  <c r="P5" i="11"/>
  <c r="P155" i="11" s="1"/>
  <c r="J39" i="13"/>
  <c r="J55" i="13" s="1"/>
  <c r="J38" i="13"/>
  <c r="J54" i="13" s="1"/>
  <c r="J29" i="13"/>
  <c r="J45" i="13" s="1"/>
  <c r="L6" i="13"/>
  <c r="M4" i="13"/>
  <c r="M3" i="13"/>
  <c r="M2" i="13"/>
  <c r="K41" i="13"/>
  <c r="K25" i="13"/>
  <c r="P132" i="11" l="1"/>
  <c r="P104" i="11"/>
  <c r="P107" i="11"/>
  <c r="P75" i="11"/>
  <c r="P85" i="11"/>
  <c r="P61" i="11"/>
  <c r="P143" i="11"/>
  <c r="P68" i="11"/>
  <c r="P70" i="11"/>
  <c r="P108" i="11"/>
  <c r="P111" i="11"/>
  <c r="P142" i="11"/>
  <c r="P147" i="11"/>
  <c r="P122" i="11"/>
  <c r="P88" i="11"/>
  <c r="P93" i="11"/>
  <c r="P91" i="11"/>
  <c r="P92" i="11"/>
  <c r="P58" i="11"/>
  <c r="P141" i="11"/>
  <c r="P71" i="11"/>
  <c r="P86" i="11"/>
  <c r="P98" i="11"/>
  <c r="P124" i="11"/>
  <c r="P146" i="11"/>
  <c r="P154" i="11"/>
  <c r="P133" i="11"/>
  <c r="P112" i="11"/>
  <c r="P87" i="11"/>
  <c r="P99" i="11"/>
  <c r="P97" i="11"/>
  <c r="P152" i="11"/>
  <c r="P151" i="11"/>
  <c r="P56" i="11"/>
  <c r="P78" i="11"/>
  <c r="P90" i="11"/>
  <c r="P113" i="11"/>
  <c r="P139" i="11"/>
  <c r="P18" i="11"/>
  <c r="P127" i="11"/>
  <c r="P83" i="11"/>
  <c r="P121" i="11"/>
  <c r="P81" i="11"/>
  <c r="P80" i="11"/>
  <c r="P156" i="11"/>
  <c r="P153" i="11"/>
  <c r="P62" i="11"/>
  <c r="P82" i="11"/>
  <c r="P94" i="11"/>
  <c r="P120" i="11"/>
  <c r="P134" i="11"/>
  <c r="P150" i="11"/>
  <c r="P123" i="11"/>
  <c r="P117" i="11"/>
  <c r="P118" i="11"/>
  <c r="P100" i="11"/>
  <c r="P65" i="11"/>
  <c r="P76" i="11"/>
  <c r="P149" i="11"/>
  <c r="P160" i="11"/>
  <c r="P74" i="11"/>
  <c r="P95" i="11"/>
  <c r="P110" i="11"/>
  <c r="P131" i="11"/>
  <c r="P144" i="11"/>
  <c r="P159" i="11"/>
  <c r="P136" i="11"/>
  <c r="P115" i="11"/>
  <c r="P105" i="11"/>
  <c r="P89" i="11"/>
  <c r="P79" i="11"/>
  <c r="P64" i="11"/>
  <c r="P138" i="11"/>
  <c r="P157" i="11"/>
  <c r="P66" i="11"/>
  <c r="P101" i="11"/>
  <c r="P116" i="11"/>
  <c r="P119" i="11"/>
  <c r="P137" i="11"/>
  <c r="P23" i="11"/>
  <c r="P130" i="11"/>
  <c r="P114" i="11"/>
  <c r="P96" i="11"/>
  <c r="P77" i="11"/>
  <c r="P60" i="11"/>
  <c r="P63" i="11"/>
  <c r="P145" i="11"/>
  <c r="P59" i="11"/>
  <c r="P67" i="11"/>
  <c r="P102" i="11"/>
  <c r="P125" i="11"/>
  <c r="P135" i="11"/>
  <c r="P148" i="11"/>
  <c r="P22" i="11"/>
  <c r="P129" i="11"/>
  <c r="P106" i="11"/>
  <c r="P109" i="11"/>
  <c r="P84" i="11"/>
  <c r="P57" i="11"/>
  <c r="P72" i="11"/>
  <c r="P158" i="11"/>
  <c r="P73" i="11"/>
  <c r="P69" i="11"/>
  <c r="P103" i="11"/>
  <c r="P128" i="11"/>
  <c r="P126" i="11"/>
  <c r="P140" i="11"/>
  <c r="AS159" i="19"/>
  <c r="AS160" i="19"/>
  <c r="AS158" i="19"/>
  <c r="AS155" i="19"/>
  <c r="AS154" i="19"/>
  <c r="AS156" i="19"/>
  <c r="AS157" i="19"/>
  <c r="AS153" i="19"/>
  <c r="AS151" i="19"/>
  <c r="AS149" i="19"/>
  <c r="AS146" i="19"/>
  <c r="AS145" i="19"/>
  <c r="AS152" i="19"/>
  <c r="AS147" i="19"/>
  <c r="AS143" i="19"/>
  <c r="AS150" i="19"/>
  <c r="AS148" i="19"/>
  <c r="AS144" i="19"/>
  <c r="AS140" i="19"/>
  <c r="AS131" i="19"/>
  <c r="AS130" i="19"/>
  <c r="AS136" i="19"/>
  <c r="AS137" i="19"/>
  <c r="AS139" i="19"/>
  <c r="AS141" i="19"/>
  <c r="AS138" i="19"/>
  <c r="AS134" i="19"/>
  <c r="AS142" i="19"/>
  <c r="AS133" i="19"/>
  <c r="AS125" i="19"/>
  <c r="AS123" i="19"/>
  <c r="AS128" i="19"/>
  <c r="AS124" i="19"/>
  <c r="AS135" i="19"/>
  <c r="AS121" i="19"/>
  <c r="AS129" i="19"/>
  <c r="AS122" i="19"/>
  <c r="AS126" i="19"/>
  <c r="AS118" i="19"/>
  <c r="AS117" i="19"/>
  <c r="AS132" i="19"/>
  <c r="AS115" i="19"/>
  <c r="AS111" i="19"/>
  <c r="AS113" i="19"/>
  <c r="AS119" i="19"/>
  <c r="AS114" i="19"/>
  <c r="AS120" i="19"/>
  <c r="AS110" i="19"/>
  <c r="AS116" i="19"/>
  <c r="AS112" i="19"/>
  <c r="AS107" i="19"/>
  <c r="AS105" i="19"/>
  <c r="AS127" i="19"/>
  <c r="AS108" i="19"/>
  <c r="AS106" i="19"/>
  <c r="AS109" i="19"/>
  <c r="AS101" i="19"/>
  <c r="AS104" i="19"/>
  <c r="AS103" i="19"/>
  <c r="AS102" i="19"/>
  <c r="AS99" i="19"/>
  <c r="AS96" i="19"/>
  <c r="AS91" i="19"/>
  <c r="AS100" i="19"/>
  <c r="AS94" i="19"/>
  <c r="AS92" i="19"/>
  <c r="AS95" i="19"/>
  <c r="AS97" i="19"/>
  <c r="AS93" i="19"/>
  <c r="AS98" i="19"/>
  <c r="AS89" i="19"/>
  <c r="AS82" i="19"/>
  <c r="AS84" i="19"/>
  <c r="AS80" i="19"/>
  <c r="AS86" i="19"/>
  <c r="AS85" i="19"/>
  <c r="AS79" i="19"/>
  <c r="AS77" i="19"/>
  <c r="AS90" i="19"/>
  <c r="AS88" i="19"/>
  <c r="AS87" i="19"/>
  <c r="AS81" i="19"/>
  <c r="AS78" i="19"/>
  <c r="AS73" i="19"/>
  <c r="AS71" i="19"/>
  <c r="AS83" i="19"/>
  <c r="AS72" i="19"/>
  <c r="AS67" i="19"/>
  <c r="AS75" i="19"/>
  <c r="AS68" i="19"/>
  <c r="AS65" i="19"/>
  <c r="AS76" i="19"/>
  <c r="AS66" i="19"/>
  <c r="AS69" i="19"/>
  <c r="AS74" i="19"/>
  <c r="AS70" i="19"/>
  <c r="AS64" i="19"/>
  <c r="AS57" i="19"/>
  <c r="AS56" i="19"/>
  <c r="AS61" i="19"/>
  <c r="AS60" i="19"/>
  <c r="AS59" i="19"/>
  <c r="AS58" i="19"/>
  <c r="AS63" i="19"/>
  <c r="AS62" i="19"/>
  <c r="P53" i="11"/>
  <c r="P35" i="11"/>
  <c r="P55" i="11"/>
  <c r="P36" i="11"/>
  <c r="P34" i="11"/>
  <c r="P44" i="11"/>
  <c r="P28" i="11"/>
  <c r="P15" i="11"/>
  <c r="P13" i="11"/>
  <c r="P43" i="11"/>
  <c r="P51" i="11"/>
  <c r="P11" i="11"/>
  <c r="P20" i="11"/>
  <c r="P29" i="11"/>
  <c r="AR8" i="19"/>
  <c r="AS55" i="19"/>
  <c r="AS54" i="19"/>
  <c r="AS52" i="19"/>
  <c r="AS51" i="19"/>
  <c r="AS53" i="19"/>
  <c r="AS43" i="19"/>
  <c r="AS42" i="19"/>
  <c r="AS50" i="19"/>
  <c r="AS35" i="19"/>
  <c r="AS39" i="19"/>
  <c r="AS47" i="19"/>
  <c r="AS48" i="19"/>
  <c r="AS41" i="19"/>
  <c r="AS49" i="19"/>
  <c r="AS31" i="19"/>
  <c r="AS46" i="19"/>
  <c r="AS27" i="19"/>
  <c r="AS37" i="19"/>
  <c r="AS36" i="19"/>
  <c r="AS40" i="19"/>
  <c r="AS38" i="19"/>
  <c r="AS26" i="19"/>
  <c r="AS29" i="19"/>
  <c r="AS25" i="19"/>
  <c r="AS44" i="19"/>
  <c r="AS34" i="19"/>
  <c r="AS30" i="19"/>
  <c r="AS32" i="19"/>
  <c r="AS19" i="19"/>
  <c r="AS45" i="19"/>
  <c r="AS23" i="19"/>
  <c r="AS28" i="19"/>
  <c r="AS22" i="19"/>
  <c r="AS33" i="19"/>
  <c r="AS18" i="19"/>
  <c r="AS15" i="19"/>
  <c r="AS24" i="19"/>
  <c r="AS14" i="19"/>
  <c r="AS17" i="19"/>
  <c r="AS20" i="19"/>
  <c r="AS21" i="19"/>
  <c r="AS16" i="19"/>
  <c r="AS13" i="19"/>
  <c r="AS11" i="19"/>
  <c r="AS12" i="19"/>
  <c r="P42" i="11"/>
  <c r="P46" i="11"/>
  <c r="P38" i="11"/>
  <c r="P39" i="11"/>
  <c r="P12" i="11"/>
  <c r="P17" i="11"/>
  <c r="P21" i="11"/>
  <c r="P31" i="11"/>
  <c r="P52" i="11"/>
  <c r="P25" i="11"/>
  <c r="P47" i="11"/>
  <c r="P40" i="11"/>
  <c r="P27" i="11"/>
  <c r="P32" i="11"/>
  <c r="P37" i="11"/>
  <c r="P49" i="11"/>
  <c r="P54" i="11"/>
  <c r="P41" i="11"/>
  <c r="P45" i="11"/>
  <c r="P19" i="11"/>
  <c r="P24" i="11"/>
  <c r="P50" i="11"/>
  <c r="P16" i="11"/>
  <c r="P14" i="11"/>
  <c r="P33" i="11"/>
  <c r="P26" i="11"/>
  <c r="P30" i="11"/>
  <c r="P48" i="11"/>
  <c r="O8" i="11"/>
  <c r="AT5" i="19"/>
  <c r="Q5" i="11"/>
  <c r="Q158" i="11" s="1"/>
  <c r="M6" i="13"/>
  <c r="N4" i="13"/>
  <c r="N2" i="13"/>
  <c r="N3" i="13"/>
  <c r="K38" i="13"/>
  <c r="K54" i="13" s="1"/>
  <c r="K39" i="13"/>
  <c r="K55" i="13" s="1"/>
  <c r="K29" i="13"/>
  <c r="K45" i="13" s="1"/>
  <c r="L41" i="13"/>
  <c r="L25" i="13"/>
  <c r="Q18" i="11" l="1"/>
  <c r="Q127" i="11"/>
  <c r="Q92" i="11"/>
  <c r="Q89" i="11"/>
  <c r="Q65" i="11"/>
  <c r="Q72" i="11"/>
  <c r="Q152" i="11"/>
  <c r="Q67" i="11"/>
  <c r="Q80" i="11"/>
  <c r="Q103" i="11"/>
  <c r="Q109" i="11"/>
  <c r="Q118" i="11"/>
  <c r="Q134" i="11"/>
  <c r="Q155" i="11"/>
  <c r="Q101" i="11"/>
  <c r="Q110" i="11"/>
  <c r="Q88" i="11"/>
  <c r="Q73" i="11"/>
  <c r="Q57" i="11"/>
  <c r="Q146" i="11"/>
  <c r="Q70" i="11"/>
  <c r="Q74" i="11"/>
  <c r="Q104" i="11"/>
  <c r="Q116" i="11"/>
  <c r="Q123" i="11"/>
  <c r="Q143" i="11"/>
  <c r="Q54" i="11"/>
  <c r="Q126" i="11"/>
  <c r="Q97" i="11"/>
  <c r="Q95" i="11"/>
  <c r="Q56" i="11"/>
  <c r="Q151" i="11"/>
  <c r="Q141" i="11"/>
  <c r="Q75" i="11"/>
  <c r="Q78" i="11"/>
  <c r="Q106" i="11"/>
  <c r="Q136" i="11"/>
  <c r="Q125" i="11"/>
  <c r="Q142" i="11"/>
  <c r="Q156" i="11"/>
  <c r="Q129" i="11"/>
  <c r="Q124" i="11"/>
  <c r="Q108" i="11"/>
  <c r="Q94" i="11"/>
  <c r="Q77" i="11"/>
  <c r="Q150" i="11"/>
  <c r="Q148" i="11"/>
  <c r="Q69" i="11"/>
  <c r="Q86" i="11"/>
  <c r="Q117" i="11"/>
  <c r="Q111" i="11"/>
  <c r="Q132" i="11"/>
  <c r="Q145" i="11"/>
  <c r="Q159" i="11"/>
  <c r="Q119" i="11"/>
  <c r="Q107" i="11"/>
  <c r="Q84" i="11"/>
  <c r="Q83" i="11"/>
  <c r="Q76" i="11"/>
  <c r="Q138" i="11"/>
  <c r="Q140" i="11"/>
  <c r="Q71" i="11"/>
  <c r="Q93" i="11"/>
  <c r="Q98" i="11"/>
  <c r="Q113" i="11"/>
  <c r="Q128" i="11"/>
  <c r="Q147" i="11"/>
  <c r="Q131" i="11"/>
  <c r="Q102" i="11"/>
  <c r="Q96" i="11"/>
  <c r="Q66" i="11"/>
  <c r="Q64" i="11"/>
  <c r="Q157" i="11"/>
  <c r="Q160" i="11"/>
  <c r="Q60" i="11"/>
  <c r="Q90" i="11"/>
  <c r="Q100" i="11"/>
  <c r="Q115" i="11"/>
  <c r="Q135" i="11"/>
  <c r="Q153" i="11"/>
  <c r="Q133" i="11"/>
  <c r="Q121" i="11"/>
  <c r="Q85" i="11"/>
  <c r="Q79" i="11"/>
  <c r="Q68" i="11"/>
  <c r="Q63" i="11"/>
  <c r="Q59" i="11"/>
  <c r="Q62" i="11"/>
  <c r="Q99" i="11"/>
  <c r="Q112" i="11"/>
  <c r="Q120" i="11"/>
  <c r="Q137" i="11"/>
  <c r="Q154" i="11"/>
  <c r="Q130" i="11"/>
  <c r="Q114" i="11"/>
  <c r="Q87" i="11"/>
  <c r="Q81" i="11"/>
  <c r="Q58" i="11"/>
  <c r="Q144" i="11"/>
  <c r="Q61" i="11"/>
  <c r="Q82" i="11"/>
  <c r="Q91" i="11"/>
  <c r="Q105" i="11"/>
  <c r="Q122" i="11"/>
  <c r="Q139" i="11"/>
  <c r="Q149" i="11"/>
  <c r="AT159" i="19"/>
  <c r="AT160" i="19"/>
  <c r="AT156" i="19"/>
  <c r="AT157" i="19"/>
  <c r="AT155" i="19"/>
  <c r="AT152" i="19"/>
  <c r="AT150" i="19"/>
  <c r="AT154" i="19"/>
  <c r="AT158" i="19"/>
  <c r="AT148" i="19"/>
  <c r="AT149" i="19"/>
  <c r="AT146" i="19"/>
  <c r="AT143" i="19"/>
  <c r="AT147" i="19"/>
  <c r="AT144" i="19"/>
  <c r="AT151" i="19"/>
  <c r="AT140" i="19"/>
  <c r="AT153" i="19"/>
  <c r="AT145" i="19"/>
  <c r="AT142" i="19"/>
  <c r="AT139" i="19"/>
  <c r="AT137" i="19"/>
  <c r="AT141" i="19"/>
  <c r="AT134" i="19"/>
  <c r="AT136" i="19"/>
  <c r="AT135" i="19"/>
  <c r="AT132" i="19"/>
  <c r="AT138" i="19"/>
  <c r="AT130" i="19"/>
  <c r="AT133" i="19"/>
  <c r="AT131" i="19"/>
  <c r="AT125" i="19"/>
  <c r="AT128" i="19"/>
  <c r="AT127" i="19"/>
  <c r="AT121" i="19"/>
  <c r="AT119" i="19"/>
  <c r="AT129" i="19"/>
  <c r="AT122" i="19"/>
  <c r="AT120" i="19"/>
  <c r="AT116" i="19"/>
  <c r="AT123" i="19"/>
  <c r="AT114" i="19"/>
  <c r="AT118" i="19"/>
  <c r="AT117" i="19"/>
  <c r="AT112" i="19"/>
  <c r="AT107" i="19"/>
  <c r="AT126" i="19"/>
  <c r="AT124" i="19"/>
  <c r="AT105" i="19"/>
  <c r="AT113" i="19"/>
  <c r="AT109" i="19"/>
  <c r="AT106" i="19"/>
  <c r="AT115" i="19"/>
  <c r="AT104" i="19"/>
  <c r="AT103" i="19"/>
  <c r="AT102" i="19"/>
  <c r="AT111" i="19"/>
  <c r="AT110" i="19"/>
  <c r="AT108" i="19"/>
  <c r="AT101" i="19"/>
  <c r="AT95" i="19"/>
  <c r="AT97" i="19"/>
  <c r="AT93" i="19"/>
  <c r="AT98" i="19"/>
  <c r="AT90" i="19"/>
  <c r="AT100" i="19"/>
  <c r="AT91" i="19"/>
  <c r="AT81" i="19"/>
  <c r="AT79" i="19"/>
  <c r="AT99" i="19"/>
  <c r="AT96" i="19"/>
  <c r="AT86" i="19"/>
  <c r="AT85" i="19"/>
  <c r="AT92" i="19"/>
  <c r="AT89" i="19"/>
  <c r="AT94" i="19"/>
  <c r="AT84" i="19"/>
  <c r="AT78" i="19"/>
  <c r="AT88" i="19"/>
  <c r="AT87" i="19"/>
  <c r="AT83" i="19"/>
  <c r="AT80" i="19"/>
  <c r="AT73" i="19"/>
  <c r="AT82" i="19"/>
  <c r="AT75" i="19"/>
  <c r="AT68" i="19"/>
  <c r="AT65" i="19"/>
  <c r="AT77" i="19"/>
  <c r="AT76" i="19"/>
  <c r="AT74" i="19"/>
  <c r="AT66" i="19"/>
  <c r="AT67" i="19"/>
  <c r="AT72" i="19"/>
  <c r="AT69" i="19"/>
  <c r="AT62" i="19"/>
  <c r="AT59" i="19"/>
  <c r="AT57" i="19"/>
  <c r="AT71" i="19"/>
  <c r="AT70" i="19"/>
  <c r="AT64" i="19"/>
  <c r="AT61" i="19"/>
  <c r="AT60" i="19"/>
  <c r="AT58" i="19"/>
  <c r="AT63" i="19"/>
  <c r="AT56" i="19"/>
  <c r="Q53" i="11"/>
  <c r="Q41" i="11"/>
  <c r="Q46" i="11"/>
  <c r="Q38" i="11"/>
  <c r="Q24" i="11"/>
  <c r="Q15" i="11"/>
  <c r="AS8" i="19"/>
  <c r="AT55" i="19"/>
  <c r="AT54" i="19"/>
  <c r="AT52" i="19"/>
  <c r="AT48" i="19"/>
  <c r="AT51" i="19"/>
  <c r="AT50" i="19"/>
  <c r="AT47" i="19"/>
  <c r="AT49" i="19"/>
  <c r="AT43" i="19"/>
  <c r="AT46" i="19"/>
  <c r="AT53" i="19"/>
  <c r="AT39" i="19"/>
  <c r="AT40" i="19"/>
  <c r="AT44" i="19"/>
  <c r="AT36" i="19"/>
  <c r="AT30" i="19"/>
  <c r="AT29" i="19"/>
  <c r="AT37" i="19"/>
  <c r="AT34" i="19"/>
  <c r="AT35" i="19"/>
  <c r="AT33" i="19"/>
  <c r="AT25" i="19"/>
  <c r="AT42" i="19"/>
  <c r="AT38" i="19"/>
  <c r="AT23" i="19"/>
  <c r="AT32" i="19"/>
  <c r="AT22" i="19"/>
  <c r="AT14" i="19"/>
  <c r="AT41" i="19"/>
  <c r="AT18" i="19"/>
  <c r="AT19" i="19"/>
  <c r="AT24" i="19"/>
  <c r="AT16" i="19"/>
  <c r="AT21" i="19"/>
  <c r="AT17" i="19"/>
  <c r="AT15" i="19"/>
  <c r="AT45" i="19"/>
  <c r="AT26" i="19"/>
  <c r="AT31" i="19"/>
  <c r="AT20" i="19"/>
  <c r="AT27" i="19"/>
  <c r="AT13" i="19"/>
  <c r="AT28" i="19"/>
  <c r="AT11" i="19"/>
  <c r="AT12" i="19"/>
  <c r="Q21" i="11"/>
  <c r="Q45" i="11"/>
  <c r="Q52" i="11"/>
  <c r="Q26" i="11"/>
  <c r="Q43" i="11"/>
  <c r="Q50" i="11"/>
  <c r="Q14" i="11"/>
  <c r="Q28" i="11"/>
  <c r="Q32" i="11"/>
  <c r="Q44" i="11"/>
  <c r="Q47" i="11"/>
  <c r="Q16" i="11"/>
  <c r="Q40" i="11"/>
  <c r="Q31" i="11"/>
  <c r="Q20" i="11"/>
  <c r="Q36" i="11"/>
  <c r="Q11" i="11"/>
  <c r="Q55" i="11"/>
  <c r="Q34" i="11"/>
  <c r="Q39" i="11"/>
  <c r="Q25" i="11"/>
  <c r="Q49" i="11"/>
  <c r="Q22" i="11"/>
  <c r="Q42" i="11"/>
  <c r="Q27" i="11"/>
  <c r="Q19" i="11"/>
  <c r="Q37" i="11"/>
  <c r="Q17" i="11"/>
  <c r="Q13" i="11"/>
  <c r="Q23" i="11"/>
  <c r="Q12" i="11"/>
  <c r="Q29" i="11"/>
  <c r="Q51" i="11"/>
  <c r="Q33" i="11"/>
  <c r="Q35" i="11"/>
  <c r="Q30" i="11"/>
  <c r="Q48" i="11"/>
  <c r="P8" i="11"/>
  <c r="AU5" i="19"/>
  <c r="R5" i="11"/>
  <c r="R155" i="11" s="1"/>
  <c r="L39" i="13"/>
  <c r="L55" i="13" s="1"/>
  <c r="L38" i="13"/>
  <c r="L54" i="13" s="1"/>
  <c r="L29" i="13"/>
  <c r="L45" i="13" s="1"/>
  <c r="N6" i="13"/>
  <c r="O4" i="13"/>
  <c r="O2" i="13"/>
  <c r="O3" i="13"/>
  <c r="M41" i="13"/>
  <c r="M25" i="13"/>
  <c r="R133" i="11" l="1"/>
  <c r="R101" i="11"/>
  <c r="R115" i="11"/>
  <c r="R64" i="11"/>
  <c r="R154" i="11"/>
  <c r="R143" i="11"/>
  <c r="R148" i="11"/>
  <c r="R137" i="11"/>
  <c r="R62" i="11"/>
  <c r="R100" i="11"/>
  <c r="R106" i="11"/>
  <c r="R129" i="11"/>
  <c r="R147" i="11"/>
  <c r="R134" i="11"/>
  <c r="R97" i="11"/>
  <c r="R78" i="11"/>
  <c r="R156" i="11"/>
  <c r="R84" i="11"/>
  <c r="R73" i="11"/>
  <c r="R145" i="11"/>
  <c r="R61" i="11"/>
  <c r="R77" i="11"/>
  <c r="R91" i="11"/>
  <c r="R110" i="11"/>
  <c r="R132" i="11"/>
  <c r="R50" i="11"/>
  <c r="R119" i="11"/>
  <c r="R102" i="11"/>
  <c r="R118" i="11"/>
  <c r="R79" i="11"/>
  <c r="R81" i="11"/>
  <c r="R151" i="11"/>
  <c r="R138" i="11"/>
  <c r="R67" i="11"/>
  <c r="R83" i="11"/>
  <c r="R90" i="11"/>
  <c r="R113" i="11"/>
  <c r="R128" i="11"/>
  <c r="R158" i="11"/>
  <c r="R19" i="11"/>
  <c r="R136" i="11"/>
  <c r="R126" i="11"/>
  <c r="R93" i="11"/>
  <c r="R86" i="11"/>
  <c r="R71" i="11"/>
  <c r="R72" i="11"/>
  <c r="R152" i="11"/>
  <c r="R150" i="11"/>
  <c r="R59" i="11"/>
  <c r="R80" i="11"/>
  <c r="R98" i="11"/>
  <c r="R111" i="11"/>
  <c r="R131" i="11"/>
  <c r="R159" i="11"/>
  <c r="R130" i="11"/>
  <c r="R116" i="11"/>
  <c r="R112" i="11"/>
  <c r="R121" i="11"/>
  <c r="R92" i="11"/>
  <c r="R57" i="11"/>
  <c r="R65" i="11"/>
  <c r="R146" i="11"/>
  <c r="R66" i="11"/>
  <c r="R95" i="11"/>
  <c r="R99" i="11"/>
  <c r="R122" i="11"/>
  <c r="R142" i="11"/>
  <c r="R127" i="11"/>
  <c r="R108" i="11"/>
  <c r="R107" i="11"/>
  <c r="R103" i="11"/>
  <c r="R76" i="11"/>
  <c r="R58" i="11"/>
  <c r="R149" i="11"/>
  <c r="R140" i="11"/>
  <c r="R69" i="11"/>
  <c r="R82" i="11"/>
  <c r="R89" i="11"/>
  <c r="R120" i="11"/>
  <c r="R135" i="11"/>
  <c r="R114" i="11"/>
  <c r="R117" i="11"/>
  <c r="R88" i="11"/>
  <c r="R68" i="11"/>
  <c r="R75" i="11"/>
  <c r="R56" i="11"/>
  <c r="R153" i="11"/>
  <c r="R141" i="11"/>
  <c r="R60" i="11"/>
  <c r="R85" i="11"/>
  <c r="R105" i="11"/>
  <c r="R123" i="11"/>
  <c r="R144" i="11"/>
  <c r="R124" i="11"/>
  <c r="R109" i="11"/>
  <c r="R94" i="11"/>
  <c r="R96" i="11"/>
  <c r="R70" i="11"/>
  <c r="R63" i="11"/>
  <c r="R160" i="11"/>
  <c r="R157" i="11"/>
  <c r="R74" i="11"/>
  <c r="R87" i="11"/>
  <c r="R104" i="11"/>
  <c r="R125" i="11"/>
  <c r="R139" i="11"/>
  <c r="AU158" i="19"/>
  <c r="AU157" i="19"/>
  <c r="AU156" i="19"/>
  <c r="AU155" i="19"/>
  <c r="AU160" i="19"/>
  <c r="AU159" i="19"/>
  <c r="AU154" i="19"/>
  <c r="AU153" i="19"/>
  <c r="AU151" i="19"/>
  <c r="AU150" i="19"/>
  <c r="AU152" i="19"/>
  <c r="AU147" i="19"/>
  <c r="AU144" i="19"/>
  <c r="AU148" i="19"/>
  <c r="AU145" i="19"/>
  <c r="AU149" i="19"/>
  <c r="AU142" i="19"/>
  <c r="AU139" i="19"/>
  <c r="AU146" i="19"/>
  <c r="AU138" i="19"/>
  <c r="AU140" i="19"/>
  <c r="AU136" i="19"/>
  <c r="AU132" i="19"/>
  <c r="AU137" i="19"/>
  <c r="AU135" i="19"/>
  <c r="AU129" i="19"/>
  <c r="AU141" i="19"/>
  <c r="AU134" i="19"/>
  <c r="AU133" i="19"/>
  <c r="AU131" i="19"/>
  <c r="AU128" i="19"/>
  <c r="AU124" i="19"/>
  <c r="AU121" i="19"/>
  <c r="AU143" i="19"/>
  <c r="AU130" i="19"/>
  <c r="AU122" i="19"/>
  <c r="AU126" i="19"/>
  <c r="AU125" i="19"/>
  <c r="AU113" i="19"/>
  <c r="AU112" i="19"/>
  <c r="AU119" i="19"/>
  <c r="AU127" i="19"/>
  <c r="AU118" i="19"/>
  <c r="AU117" i="19"/>
  <c r="AU115" i="19"/>
  <c r="AU114" i="19"/>
  <c r="AU116" i="19"/>
  <c r="AU105" i="19"/>
  <c r="AU123" i="19"/>
  <c r="AU109" i="19"/>
  <c r="AU106" i="19"/>
  <c r="AU111" i="19"/>
  <c r="AU110" i="19"/>
  <c r="AU107" i="19"/>
  <c r="AU120" i="19"/>
  <c r="AU104" i="19"/>
  <c r="AU103" i="19"/>
  <c r="AU102" i="19"/>
  <c r="AU108" i="19"/>
  <c r="AU100" i="19"/>
  <c r="AU94" i="19"/>
  <c r="AU92" i="19"/>
  <c r="AU97" i="19"/>
  <c r="AU93" i="19"/>
  <c r="AU98" i="19"/>
  <c r="AU99" i="19"/>
  <c r="AU96" i="19"/>
  <c r="AU91" i="19"/>
  <c r="AU95" i="19"/>
  <c r="AU101" i="19"/>
  <c r="AU88" i="19"/>
  <c r="AU86" i="19"/>
  <c r="AU83" i="19"/>
  <c r="AU85" i="19"/>
  <c r="AU89" i="19"/>
  <c r="AU90" i="19"/>
  <c r="AU84" i="19"/>
  <c r="AU78" i="19"/>
  <c r="AU87" i="19"/>
  <c r="AU82" i="19"/>
  <c r="AU76" i="19"/>
  <c r="AU81" i="19"/>
  <c r="AU80" i="19"/>
  <c r="AU72" i="19"/>
  <c r="AU67" i="19"/>
  <c r="AU79" i="19"/>
  <c r="AU77" i="19"/>
  <c r="AU74" i="19"/>
  <c r="AU66" i="19"/>
  <c r="AU69" i="19"/>
  <c r="AU73" i="19"/>
  <c r="AU68" i="19"/>
  <c r="AU63" i="19"/>
  <c r="AU58" i="19"/>
  <c r="AU75" i="19"/>
  <c r="AU71" i="19"/>
  <c r="AU70" i="19"/>
  <c r="AU60" i="19"/>
  <c r="AU64" i="19"/>
  <c r="AU62" i="19"/>
  <c r="AU56" i="19"/>
  <c r="AU61" i="19"/>
  <c r="AU65" i="19"/>
  <c r="AU59" i="19"/>
  <c r="AU57" i="19"/>
  <c r="R44" i="11"/>
  <c r="R18" i="11"/>
  <c r="R28" i="11"/>
  <c r="R31" i="11"/>
  <c r="AT8" i="19"/>
  <c r="AU55" i="19"/>
  <c r="AU54" i="19"/>
  <c r="AU51" i="19"/>
  <c r="AU50" i="19"/>
  <c r="AU53" i="19"/>
  <c r="AU52" i="19"/>
  <c r="AU48" i="19"/>
  <c r="AU49" i="19"/>
  <c r="AU42" i="19"/>
  <c r="AU46" i="19"/>
  <c r="AU37" i="19"/>
  <c r="AU38" i="19"/>
  <c r="AU36" i="19"/>
  <c r="AU45" i="19"/>
  <c r="AU41" i="19"/>
  <c r="AU40" i="19"/>
  <c r="AU34" i="19"/>
  <c r="AU26" i="19"/>
  <c r="AU44" i="19"/>
  <c r="AU35" i="19"/>
  <c r="AU30" i="19"/>
  <c r="AU47" i="19"/>
  <c r="AU33" i="19"/>
  <c r="AU32" i="19"/>
  <c r="AU43" i="19"/>
  <c r="AU28" i="19"/>
  <c r="AU27" i="19"/>
  <c r="AU29" i="19"/>
  <c r="AU39" i="19"/>
  <c r="AU14" i="19"/>
  <c r="AU18" i="19"/>
  <c r="AU22" i="19"/>
  <c r="AU31" i="19"/>
  <c r="AU21" i="19"/>
  <c r="AU17" i="19"/>
  <c r="AU24" i="19"/>
  <c r="AU16" i="19"/>
  <c r="AU20" i="19"/>
  <c r="AU13" i="19"/>
  <c r="AU23" i="19"/>
  <c r="AU19" i="19"/>
  <c r="AU25" i="19"/>
  <c r="AU12" i="19"/>
  <c r="AU15" i="19"/>
  <c r="AU11" i="19"/>
  <c r="R40" i="11"/>
  <c r="R27" i="11"/>
  <c r="R23" i="11"/>
  <c r="R43" i="11"/>
  <c r="R29" i="11"/>
  <c r="R21" i="11"/>
  <c r="R46" i="11"/>
  <c r="R52" i="11"/>
  <c r="R24" i="11"/>
  <c r="R47" i="11"/>
  <c r="R53" i="11"/>
  <c r="R14" i="11"/>
  <c r="R38" i="11"/>
  <c r="R25" i="11"/>
  <c r="R15" i="11"/>
  <c r="R48" i="11"/>
  <c r="R41" i="11"/>
  <c r="R33" i="11"/>
  <c r="R30" i="11"/>
  <c r="R35" i="11"/>
  <c r="R12" i="11"/>
  <c r="R22" i="11"/>
  <c r="R42" i="11"/>
  <c r="R34" i="11"/>
  <c r="R32" i="11"/>
  <c r="R26" i="11"/>
  <c r="R11" i="11"/>
  <c r="R16" i="11"/>
  <c r="R55" i="11"/>
  <c r="R39" i="11"/>
  <c r="R20" i="11"/>
  <c r="R37" i="11"/>
  <c r="R17" i="11"/>
  <c r="R54" i="11"/>
  <c r="R13" i="11"/>
  <c r="R45" i="11"/>
  <c r="R51" i="11"/>
  <c r="R36" i="11"/>
  <c r="R49" i="11"/>
  <c r="Q8" i="11"/>
  <c r="Q4" i="11" s="1"/>
  <c r="AV5" i="19"/>
  <c r="S5" i="11"/>
  <c r="S151" i="11" s="1"/>
  <c r="P4" i="13"/>
  <c r="P2" i="13"/>
  <c r="O6" i="13"/>
  <c r="P3" i="13"/>
  <c r="N41" i="13"/>
  <c r="N25" i="13"/>
  <c r="M39" i="13"/>
  <c r="M55" i="13" s="1"/>
  <c r="M38" i="13"/>
  <c r="M54" i="13" s="1"/>
  <c r="M29" i="13"/>
  <c r="M45" i="13" s="1"/>
  <c r="S124" i="11" l="1"/>
  <c r="S135" i="11"/>
  <c r="S105" i="11"/>
  <c r="S94" i="11"/>
  <c r="S77" i="11"/>
  <c r="S70" i="11"/>
  <c r="S152" i="11"/>
  <c r="S157" i="11"/>
  <c r="S62" i="11"/>
  <c r="S82" i="11"/>
  <c r="S100" i="11"/>
  <c r="S107" i="11"/>
  <c r="S142" i="11"/>
  <c r="S158" i="11"/>
  <c r="S132" i="11"/>
  <c r="S131" i="11"/>
  <c r="S106" i="11"/>
  <c r="S65" i="11"/>
  <c r="S57" i="11"/>
  <c r="S156" i="11"/>
  <c r="S144" i="11"/>
  <c r="S146" i="11"/>
  <c r="S74" i="11"/>
  <c r="S85" i="11"/>
  <c r="S109" i="11"/>
  <c r="S110" i="11"/>
  <c r="S143" i="11"/>
  <c r="S130" i="11"/>
  <c r="S113" i="11"/>
  <c r="S118" i="11"/>
  <c r="S56" i="11"/>
  <c r="S64" i="11"/>
  <c r="S63" i="11"/>
  <c r="S160" i="11"/>
  <c r="S140" i="11"/>
  <c r="S80" i="11"/>
  <c r="S90" i="11"/>
  <c r="S102" i="11"/>
  <c r="S116" i="11"/>
  <c r="S139" i="11"/>
  <c r="S115" i="11"/>
  <c r="S122" i="11"/>
  <c r="S114" i="11"/>
  <c r="S75" i="11"/>
  <c r="S58" i="11"/>
  <c r="S60" i="11"/>
  <c r="S138" i="11"/>
  <c r="S67" i="11"/>
  <c r="S78" i="11"/>
  <c r="S84" i="11"/>
  <c r="S101" i="11"/>
  <c r="S128" i="11"/>
  <c r="S145" i="11"/>
  <c r="S136" i="11"/>
  <c r="S112" i="11"/>
  <c r="S121" i="11"/>
  <c r="S92" i="11"/>
  <c r="S79" i="11"/>
  <c r="S155" i="11"/>
  <c r="S141" i="11"/>
  <c r="S76" i="11"/>
  <c r="S87" i="11"/>
  <c r="S89" i="11"/>
  <c r="S108" i="11"/>
  <c r="S120" i="11"/>
  <c r="S147" i="11"/>
  <c r="S129" i="11"/>
  <c r="S133" i="11"/>
  <c r="S103" i="11"/>
  <c r="S88" i="11"/>
  <c r="S83" i="11"/>
  <c r="S66" i="11"/>
  <c r="S137" i="11"/>
  <c r="S61" i="11"/>
  <c r="S72" i="11"/>
  <c r="S97" i="11"/>
  <c r="S104" i="11"/>
  <c r="S123" i="11"/>
  <c r="S55" i="11"/>
  <c r="S38" i="11"/>
  <c r="S127" i="11"/>
  <c r="S119" i="11"/>
  <c r="S96" i="11"/>
  <c r="S95" i="11"/>
  <c r="S71" i="11"/>
  <c r="S153" i="11"/>
  <c r="S148" i="11"/>
  <c r="S59" i="11"/>
  <c r="S73" i="11"/>
  <c r="S98" i="11"/>
  <c r="S111" i="11"/>
  <c r="S125" i="11"/>
  <c r="S159" i="11"/>
  <c r="S126" i="11"/>
  <c r="S91" i="11"/>
  <c r="S99" i="11"/>
  <c r="S81" i="11"/>
  <c r="S68" i="11"/>
  <c r="S150" i="11"/>
  <c r="S149" i="11"/>
  <c r="S69" i="11"/>
  <c r="S93" i="11"/>
  <c r="S86" i="11"/>
  <c r="S117" i="11"/>
  <c r="S134" i="11"/>
  <c r="S154" i="11"/>
  <c r="AV159" i="19"/>
  <c r="AV160" i="19"/>
  <c r="AV158" i="19"/>
  <c r="AV156" i="19"/>
  <c r="AV153" i="19"/>
  <c r="AV157" i="19"/>
  <c r="AV155" i="19"/>
  <c r="AV152" i="19"/>
  <c r="AV154" i="19"/>
  <c r="AV151" i="19"/>
  <c r="AV148" i="19"/>
  <c r="AV149" i="19"/>
  <c r="AV146" i="19"/>
  <c r="AV147" i="19"/>
  <c r="AV150" i="19"/>
  <c r="AV145" i="19"/>
  <c r="AV144" i="19"/>
  <c r="AV140" i="19"/>
  <c r="AV137" i="19"/>
  <c r="AV135" i="19"/>
  <c r="AV143" i="19"/>
  <c r="AV142" i="19"/>
  <c r="AV141" i="19"/>
  <c r="AV133" i="19"/>
  <c r="AV139" i="19"/>
  <c r="AV138" i="19"/>
  <c r="AV136" i="19"/>
  <c r="AV134" i="19"/>
  <c r="AV131" i="19"/>
  <c r="AV125" i="19"/>
  <c r="AV128" i="19"/>
  <c r="AV127" i="19"/>
  <c r="AV126" i="19"/>
  <c r="AV123" i="19"/>
  <c r="AV130" i="19"/>
  <c r="AV122" i="19"/>
  <c r="AV129" i="19"/>
  <c r="AV132" i="19"/>
  <c r="AV120" i="19"/>
  <c r="AV118" i="19"/>
  <c r="AV124" i="19"/>
  <c r="AV121" i="19"/>
  <c r="AV115" i="19"/>
  <c r="AV114" i="19"/>
  <c r="AV119" i="19"/>
  <c r="AV117" i="19"/>
  <c r="AV116" i="19"/>
  <c r="AV109" i="19"/>
  <c r="AV106" i="19"/>
  <c r="AV113" i="19"/>
  <c r="AV111" i="19"/>
  <c r="AV107" i="19"/>
  <c r="AV104" i="19"/>
  <c r="AV103" i="19"/>
  <c r="AV102" i="19"/>
  <c r="AV112" i="19"/>
  <c r="AV110" i="19"/>
  <c r="AV108" i="19"/>
  <c r="AV105" i="19"/>
  <c r="AV100" i="19"/>
  <c r="AV94" i="19"/>
  <c r="AV92" i="19"/>
  <c r="AV90" i="19"/>
  <c r="AV89" i="19"/>
  <c r="AV101" i="19"/>
  <c r="AV95" i="19"/>
  <c r="AV97" i="19"/>
  <c r="AV93" i="19"/>
  <c r="AV98" i="19"/>
  <c r="AV99" i="19"/>
  <c r="AV96" i="19"/>
  <c r="AV91" i="19"/>
  <c r="AV84" i="19"/>
  <c r="AV80" i="19"/>
  <c r="AV87" i="19"/>
  <c r="AV85" i="19"/>
  <c r="AV86" i="19"/>
  <c r="AV79" i="19"/>
  <c r="AV88" i="19"/>
  <c r="AV81" i="19"/>
  <c r="AV83" i="19"/>
  <c r="AV82" i="19"/>
  <c r="AV75" i="19"/>
  <c r="AV78" i="19"/>
  <c r="AV68" i="19"/>
  <c r="AV77" i="19"/>
  <c r="AV76" i="19"/>
  <c r="AV74" i="19"/>
  <c r="AV66" i="19"/>
  <c r="AV69" i="19"/>
  <c r="AV70" i="19"/>
  <c r="AV73" i="19"/>
  <c r="AV72" i="19"/>
  <c r="AV61" i="19"/>
  <c r="AV71" i="19"/>
  <c r="AV65" i="19"/>
  <c r="AV67" i="19"/>
  <c r="AV62" i="19"/>
  <c r="AV56" i="19"/>
  <c r="AV64" i="19"/>
  <c r="AV57" i="19"/>
  <c r="AV60" i="19"/>
  <c r="AV59" i="19"/>
  <c r="AV58" i="19"/>
  <c r="AV63" i="19"/>
  <c r="S51" i="11"/>
  <c r="S30" i="11"/>
  <c r="S29" i="11"/>
  <c r="AU8" i="19"/>
  <c r="AV51" i="19"/>
  <c r="AV50" i="19"/>
  <c r="AV53" i="19"/>
  <c r="AV49" i="19"/>
  <c r="AV54" i="19"/>
  <c r="AV55" i="19"/>
  <c r="AV42" i="19"/>
  <c r="AV38" i="19"/>
  <c r="AV48" i="19"/>
  <c r="AV52" i="19"/>
  <c r="AV46" i="19"/>
  <c r="AV47" i="19"/>
  <c r="AV45" i="19"/>
  <c r="AV40" i="19"/>
  <c r="AV33" i="19"/>
  <c r="AV39" i="19"/>
  <c r="AV43" i="19"/>
  <c r="AV35" i="19"/>
  <c r="AV37" i="19"/>
  <c r="AV32" i="19"/>
  <c r="AV44" i="19"/>
  <c r="AV36" i="19"/>
  <c r="AV29" i="19"/>
  <c r="AV28" i="19"/>
  <c r="AV22" i="19"/>
  <c r="AV41" i="19"/>
  <c r="AV26" i="19"/>
  <c r="AV21" i="19"/>
  <c r="AV31" i="19"/>
  <c r="AV24" i="19"/>
  <c r="AV30" i="19"/>
  <c r="AV16" i="19"/>
  <c r="AV34" i="19"/>
  <c r="AV15" i="19"/>
  <c r="AV17" i="19"/>
  <c r="AV27" i="19"/>
  <c r="AV20" i="19"/>
  <c r="AV19" i="19"/>
  <c r="AV13" i="19"/>
  <c r="AV25" i="19"/>
  <c r="AV23" i="19"/>
  <c r="AV12" i="19"/>
  <c r="AV14" i="19"/>
  <c r="AV18" i="19"/>
  <c r="AV11" i="19"/>
  <c r="S21" i="11"/>
  <c r="S28" i="11"/>
  <c r="S32" i="11"/>
  <c r="S35" i="11"/>
  <c r="S12" i="11"/>
  <c r="S50" i="11"/>
  <c r="S41" i="11"/>
  <c r="S33" i="11"/>
  <c r="S52" i="11"/>
  <c r="S37" i="11"/>
  <c r="S47" i="11"/>
  <c r="S18" i="11"/>
  <c r="S42" i="11"/>
  <c r="S46" i="11"/>
  <c r="S19" i="11"/>
  <c r="S36" i="11"/>
  <c r="S44" i="11"/>
  <c r="S54" i="11"/>
  <c r="S53" i="11"/>
  <c r="S31" i="11"/>
  <c r="S23" i="11"/>
  <c r="S24" i="11"/>
  <c r="S49" i="11"/>
  <c r="S22" i="11"/>
  <c r="S14" i="11"/>
  <c r="S27" i="11"/>
  <c r="S15" i="11"/>
  <c r="S26" i="11"/>
  <c r="S11" i="11"/>
  <c r="S16" i="11"/>
  <c r="S40" i="11"/>
  <c r="S45" i="11"/>
  <c r="S20" i="11"/>
  <c r="S25" i="11"/>
  <c r="S17" i="11"/>
  <c r="S13" i="11"/>
  <c r="S34" i="11"/>
  <c r="S39" i="11"/>
  <c r="S43" i="11"/>
  <c r="S48" i="11"/>
  <c r="R8" i="11"/>
  <c r="R4" i="11" s="1"/>
  <c r="AW5" i="19"/>
  <c r="T5" i="11"/>
  <c r="T155" i="11" s="1"/>
  <c r="N39" i="13"/>
  <c r="N55" i="13" s="1"/>
  <c r="N38" i="13"/>
  <c r="N54" i="13" s="1"/>
  <c r="N29" i="13"/>
  <c r="N45" i="13" s="1"/>
  <c r="O41" i="13"/>
  <c r="O25" i="13"/>
  <c r="Q4" i="13"/>
  <c r="P6" i="13"/>
  <c r="Q2" i="13"/>
  <c r="Q3" i="13"/>
  <c r="T117" i="11" l="1"/>
  <c r="T112" i="11"/>
  <c r="T88" i="11"/>
  <c r="T58" i="11"/>
  <c r="T80" i="11"/>
  <c r="T153" i="11"/>
  <c r="T160" i="11"/>
  <c r="T86" i="11"/>
  <c r="T77" i="11"/>
  <c r="T101" i="11"/>
  <c r="T119" i="11"/>
  <c r="T135" i="11"/>
  <c r="T151" i="11"/>
  <c r="T136" i="11"/>
  <c r="T102" i="11"/>
  <c r="T84" i="11"/>
  <c r="T68" i="11"/>
  <c r="T70" i="11"/>
  <c r="T145" i="11"/>
  <c r="T73" i="11"/>
  <c r="T82" i="11"/>
  <c r="T74" i="11"/>
  <c r="T115" i="11"/>
  <c r="T120" i="11"/>
  <c r="T139" i="11"/>
  <c r="T154" i="11"/>
  <c r="T131" i="11"/>
  <c r="T96" i="11"/>
  <c r="T104" i="11"/>
  <c r="T66" i="11"/>
  <c r="T65" i="11"/>
  <c r="T152" i="11"/>
  <c r="T67" i="11"/>
  <c r="T85" i="11"/>
  <c r="T90" i="11"/>
  <c r="T108" i="11"/>
  <c r="T127" i="11"/>
  <c r="T144" i="11"/>
  <c r="T148" i="11"/>
  <c r="T126" i="11"/>
  <c r="T109" i="11"/>
  <c r="T92" i="11"/>
  <c r="T79" i="11"/>
  <c r="T57" i="11"/>
  <c r="T140" i="11"/>
  <c r="T61" i="11"/>
  <c r="T89" i="11"/>
  <c r="T94" i="11"/>
  <c r="T122" i="11"/>
  <c r="T128" i="11"/>
  <c r="T138" i="11"/>
  <c r="T157" i="11"/>
  <c r="T105" i="11"/>
  <c r="T106" i="11"/>
  <c r="T72" i="11"/>
  <c r="T156" i="11"/>
  <c r="T146" i="11"/>
  <c r="T150" i="11"/>
  <c r="T59" i="11"/>
  <c r="T98" i="11"/>
  <c r="T93" i="11"/>
  <c r="T110" i="11"/>
  <c r="T129" i="11"/>
  <c r="T134" i="11"/>
  <c r="T16" i="11"/>
  <c r="T133" i="11"/>
  <c r="T118" i="11"/>
  <c r="T107" i="11"/>
  <c r="T87" i="11"/>
  <c r="T81" i="11"/>
  <c r="T56" i="11"/>
  <c r="T137" i="11"/>
  <c r="T60" i="11"/>
  <c r="T71" i="11"/>
  <c r="T100" i="11"/>
  <c r="T116" i="11"/>
  <c r="T125" i="11"/>
  <c r="T142" i="11"/>
  <c r="T158" i="11"/>
  <c r="T123" i="11"/>
  <c r="T114" i="11"/>
  <c r="T99" i="11"/>
  <c r="T97" i="11"/>
  <c r="T75" i="11"/>
  <c r="T143" i="11"/>
  <c r="T159" i="11"/>
  <c r="T69" i="11"/>
  <c r="T78" i="11"/>
  <c r="T91" i="11"/>
  <c r="T111" i="11"/>
  <c r="T130" i="11"/>
  <c r="T149" i="11"/>
  <c r="T124" i="11"/>
  <c r="T121" i="11"/>
  <c r="T95" i="11"/>
  <c r="T83" i="11"/>
  <c r="T64" i="11"/>
  <c r="T63" i="11"/>
  <c r="T141" i="11"/>
  <c r="T62" i="11"/>
  <c r="T76" i="11"/>
  <c r="T103" i="11"/>
  <c r="T113" i="11"/>
  <c r="T132" i="11"/>
  <c r="T147" i="11"/>
  <c r="AW159" i="19"/>
  <c r="AW158" i="19"/>
  <c r="AW157" i="19"/>
  <c r="AW160" i="19"/>
  <c r="AW156" i="19"/>
  <c r="AW153" i="19"/>
  <c r="AW155" i="19"/>
  <c r="AW152" i="19"/>
  <c r="AW151" i="19"/>
  <c r="AW148" i="19"/>
  <c r="AW147" i="19"/>
  <c r="AW144" i="19"/>
  <c r="AW150" i="19"/>
  <c r="AW141" i="19"/>
  <c r="AW154" i="19"/>
  <c r="AW149" i="19"/>
  <c r="AW142" i="19"/>
  <c r="AW139" i="19"/>
  <c r="AW137" i="19"/>
  <c r="AW146" i="19"/>
  <c r="AW145" i="19"/>
  <c r="AW143" i="19"/>
  <c r="AW138" i="19"/>
  <c r="AW135" i="19"/>
  <c r="AW133" i="19"/>
  <c r="AW140" i="19"/>
  <c r="AW130" i="19"/>
  <c r="AW128" i="19"/>
  <c r="AW127" i="19"/>
  <c r="AW126" i="19"/>
  <c r="AW132" i="19"/>
  <c r="AW129" i="19"/>
  <c r="AW124" i="19"/>
  <c r="AW136" i="19"/>
  <c r="AW134" i="19"/>
  <c r="AW131" i="19"/>
  <c r="AW120" i="19"/>
  <c r="AW123" i="19"/>
  <c r="AW125" i="19"/>
  <c r="AW122" i="19"/>
  <c r="AW119" i="19"/>
  <c r="AW117" i="19"/>
  <c r="AW118" i="19"/>
  <c r="AW116" i="19"/>
  <c r="AW113" i="19"/>
  <c r="AW111" i="19"/>
  <c r="AW115" i="19"/>
  <c r="AW114" i="19"/>
  <c r="AW121" i="19"/>
  <c r="AW104" i="19"/>
  <c r="AW112" i="19"/>
  <c r="AW109" i="19"/>
  <c r="AW106" i="19"/>
  <c r="AW110" i="19"/>
  <c r="AW108" i="19"/>
  <c r="AW105" i="19"/>
  <c r="AW101" i="19"/>
  <c r="AW95" i="19"/>
  <c r="AW102" i="19"/>
  <c r="AW107" i="19"/>
  <c r="AW103" i="19"/>
  <c r="AW98" i="19"/>
  <c r="AW99" i="19"/>
  <c r="AW96" i="19"/>
  <c r="AW91" i="19"/>
  <c r="AW100" i="19"/>
  <c r="AW94" i="19"/>
  <c r="AW92" i="19"/>
  <c r="AW90" i="19"/>
  <c r="AW97" i="19"/>
  <c r="AW89" i="19"/>
  <c r="AW93" i="19"/>
  <c r="AW84" i="19"/>
  <c r="AW88" i="19"/>
  <c r="AW87" i="19"/>
  <c r="AW81" i="19"/>
  <c r="AW83" i="19"/>
  <c r="AW82" i="19"/>
  <c r="AW80" i="19"/>
  <c r="AW76" i="19"/>
  <c r="AW86" i="19"/>
  <c r="AW78" i="19"/>
  <c r="AW79" i="19"/>
  <c r="AW77" i="19"/>
  <c r="AW75" i="19"/>
  <c r="AW69" i="19"/>
  <c r="AW85" i="19"/>
  <c r="AW70" i="19"/>
  <c r="AW71" i="19"/>
  <c r="AW72" i="19"/>
  <c r="AW68" i="19"/>
  <c r="AW66" i="19"/>
  <c r="AW65" i="19"/>
  <c r="AW64" i="19"/>
  <c r="AW74" i="19"/>
  <c r="AW67" i="19"/>
  <c r="AW73" i="19"/>
  <c r="AW60" i="19"/>
  <c r="AW59" i="19"/>
  <c r="AW58" i="19"/>
  <c r="AW63" i="19"/>
  <c r="AW61" i="19"/>
  <c r="AW62" i="19"/>
  <c r="AW56" i="19"/>
  <c r="AW57" i="19"/>
  <c r="AW55" i="19"/>
  <c r="AW54" i="19"/>
  <c r="AW50" i="19"/>
  <c r="AW49" i="19"/>
  <c r="AW52" i="19"/>
  <c r="AW53" i="19"/>
  <c r="AW37" i="19"/>
  <c r="AW45" i="19"/>
  <c r="AW41" i="19"/>
  <c r="AW44" i="19"/>
  <c r="AW35" i="19"/>
  <c r="AW40" i="19"/>
  <c r="AW43" i="19"/>
  <c r="AW36" i="19"/>
  <c r="AW47" i="19"/>
  <c r="AW39" i="19"/>
  <c r="AW33" i="19"/>
  <c r="AW25" i="19"/>
  <c r="AW29" i="19"/>
  <c r="AW28" i="19"/>
  <c r="AW38" i="19"/>
  <c r="AW51" i="19"/>
  <c r="AW31" i="19"/>
  <c r="AW48" i="19"/>
  <c r="AW27" i="19"/>
  <c r="AW42" i="19"/>
  <c r="AW34" i="19"/>
  <c r="AW21" i="19"/>
  <c r="AW32" i="19"/>
  <c r="AW30" i="19"/>
  <c r="AW17" i="19"/>
  <c r="AW26" i="19"/>
  <c r="AW20" i="19"/>
  <c r="AW16" i="19"/>
  <c r="AW23" i="19"/>
  <c r="AW46" i="19"/>
  <c r="AW24" i="19"/>
  <c r="AW11" i="19"/>
  <c r="AW18" i="19"/>
  <c r="AW14" i="19"/>
  <c r="AW22" i="19"/>
  <c r="AW15" i="19"/>
  <c r="AW13" i="19"/>
  <c r="AW19" i="19"/>
  <c r="AW12" i="19"/>
  <c r="AV8" i="19"/>
  <c r="T27" i="11"/>
  <c r="T13" i="11"/>
  <c r="T38" i="11"/>
  <c r="T36" i="11"/>
  <c r="T49" i="11"/>
  <c r="T28" i="11"/>
  <c r="T52" i="11"/>
  <c r="T35" i="11"/>
  <c r="T26" i="11"/>
  <c r="T29" i="11"/>
  <c r="T41" i="11"/>
  <c r="T14" i="11"/>
  <c r="T19" i="11"/>
  <c r="T39" i="11"/>
  <c r="T17" i="11"/>
  <c r="T50" i="11"/>
  <c r="T31" i="11"/>
  <c r="T23" i="11"/>
  <c r="T25" i="11"/>
  <c r="T44" i="11"/>
  <c r="T18" i="11"/>
  <c r="T53" i="11"/>
  <c r="T33" i="11"/>
  <c r="T20" i="11"/>
  <c r="T51" i="11"/>
  <c r="T12" i="11"/>
  <c r="T48" i="11"/>
  <c r="T55" i="11"/>
  <c r="T40" i="11"/>
  <c r="T34" i="11"/>
  <c r="T15" i="11"/>
  <c r="T30" i="11"/>
  <c r="T54" i="11"/>
  <c r="S8" i="11"/>
  <c r="S4" i="11" s="1"/>
  <c r="T21" i="11"/>
  <c r="T46" i="11"/>
  <c r="T32" i="11"/>
  <c r="T43" i="11"/>
  <c r="T47" i="11"/>
  <c r="T42" i="11"/>
  <c r="T45" i="11"/>
  <c r="T24" i="11"/>
  <c r="T37" i="11"/>
  <c r="T11" i="11"/>
  <c r="T22" i="11"/>
  <c r="AX5" i="19"/>
  <c r="U5" i="11"/>
  <c r="U157" i="11" s="1"/>
  <c r="P41" i="13"/>
  <c r="P25" i="13"/>
  <c r="R4" i="13"/>
  <c r="R3" i="13"/>
  <c r="Q6" i="13"/>
  <c r="R2" i="13"/>
  <c r="O39" i="13"/>
  <c r="O55" i="13" s="1"/>
  <c r="O38" i="13"/>
  <c r="O54" i="13" s="1"/>
  <c r="O29" i="13"/>
  <c r="O45" i="13" s="1"/>
  <c r="U43" i="11" l="1"/>
  <c r="U17" i="11"/>
  <c r="U127" i="11"/>
  <c r="U118" i="11"/>
  <c r="U95" i="11"/>
  <c r="U75" i="11"/>
  <c r="U92" i="11"/>
  <c r="U65" i="11"/>
  <c r="U146" i="11"/>
  <c r="U78" i="11"/>
  <c r="U97" i="11"/>
  <c r="U117" i="11"/>
  <c r="U123" i="11"/>
  <c r="U135" i="11"/>
  <c r="U151" i="11"/>
  <c r="U133" i="11"/>
  <c r="U85" i="11"/>
  <c r="U93" i="11"/>
  <c r="U64" i="11"/>
  <c r="U69" i="11"/>
  <c r="U147" i="11"/>
  <c r="U137" i="11"/>
  <c r="U81" i="11"/>
  <c r="U100" i="11"/>
  <c r="U108" i="11"/>
  <c r="U129" i="11"/>
  <c r="U138" i="11"/>
  <c r="U159" i="11"/>
  <c r="U33" i="11"/>
  <c r="U105" i="11"/>
  <c r="U114" i="11"/>
  <c r="U87" i="11"/>
  <c r="U63" i="11"/>
  <c r="U71" i="11"/>
  <c r="U160" i="11"/>
  <c r="U60" i="11"/>
  <c r="U88" i="11"/>
  <c r="U90" i="11"/>
  <c r="U110" i="11"/>
  <c r="U131" i="11"/>
  <c r="U143" i="11"/>
  <c r="U50" i="11"/>
  <c r="U45" i="11"/>
  <c r="U20" i="11"/>
  <c r="U102" i="11"/>
  <c r="U94" i="11"/>
  <c r="U66" i="11"/>
  <c r="U72" i="11"/>
  <c r="U80" i="11"/>
  <c r="U149" i="11"/>
  <c r="U74" i="11"/>
  <c r="U76" i="11"/>
  <c r="U96" i="11"/>
  <c r="U125" i="11"/>
  <c r="U132" i="11"/>
  <c r="U158" i="11"/>
  <c r="U156" i="11"/>
  <c r="U122" i="11"/>
  <c r="U103" i="11"/>
  <c r="U91" i="11"/>
  <c r="U84" i="11"/>
  <c r="U68" i="11"/>
  <c r="U70" i="11"/>
  <c r="U141" i="11"/>
  <c r="U61" i="11"/>
  <c r="U82" i="11"/>
  <c r="U113" i="11"/>
  <c r="U116" i="11"/>
  <c r="U136" i="11"/>
  <c r="U154" i="11"/>
  <c r="U155" i="11"/>
  <c r="U126" i="11"/>
  <c r="U112" i="11"/>
  <c r="U115" i="11"/>
  <c r="U99" i="11"/>
  <c r="U62" i="11"/>
  <c r="U73" i="11"/>
  <c r="U140" i="11"/>
  <c r="U67" i="11"/>
  <c r="U86" i="11"/>
  <c r="U109" i="11"/>
  <c r="U128" i="11"/>
  <c r="U134" i="11"/>
  <c r="U144" i="11"/>
  <c r="U130" i="11"/>
  <c r="U104" i="11"/>
  <c r="U106" i="11"/>
  <c r="U83" i="11"/>
  <c r="U79" i="11"/>
  <c r="U152" i="11"/>
  <c r="U145" i="11"/>
  <c r="U59" i="11"/>
  <c r="U98" i="11"/>
  <c r="U89" i="11"/>
  <c r="U119" i="11"/>
  <c r="U139" i="11"/>
  <c r="U150" i="11"/>
  <c r="U124" i="11"/>
  <c r="U121" i="11"/>
  <c r="U101" i="11"/>
  <c r="U77" i="11"/>
  <c r="U57" i="11"/>
  <c r="U56" i="11"/>
  <c r="U153" i="11"/>
  <c r="U58" i="11"/>
  <c r="U107" i="11"/>
  <c r="U111" i="11"/>
  <c r="U120" i="11"/>
  <c r="U142" i="11"/>
  <c r="U148" i="11"/>
  <c r="AX158" i="19"/>
  <c r="AX157" i="19"/>
  <c r="AX160" i="19"/>
  <c r="AX156" i="19"/>
  <c r="AX159" i="19"/>
  <c r="AX155" i="19"/>
  <c r="AX154" i="19"/>
  <c r="AX151" i="19"/>
  <c r="AX152" i="19"/>
  <c r="AX147" i="19"/>
  <c r="AX149" i="19"/>
  <c r="AX153" i="19"/>
  <c r="AX150" i="19"/>
  <c r="AX146" i="19"/>
  <c r="AX148" i="19"/>
  <c r="AX145" i="19"/>
  <c r="AX144" i="19"/>
  <c r="AX143" i="19"/>
  <c r="AX138" i="19"/>
  <c r="AX141" i="19"/>
  <c r="AX139" i="19"/>
  <c r="AX136" i="19"/>
  <c r="AX137" i="19"/>
  <c r="AX142" i="19"/>
  <c r="AX131" i="19"/>
  <c r="AX130" i="19"/>
  <c r="AX134" i="19"/>
  <c r="AX133" i="19"/>
  <c r="AX132" i="19"/>
  <c r="AX129" i="19"/>
  <c r="AX135" i="19"/>
  <c r="AX140" i="19"/>
  <c r="AX122" i="19"/>
  <c r="AX120" i="19"/>
  <c r="AX118" i="19"/>
  <c r="AX126" i="19"/>
  <c r="AX123" i="19"/>
  <c r="AX125" i="19"/>
  <c r="AX117" i="19"/>
  <c r="AX128" i="19"/>
  <c r="AX116" i="19"/>
  <c r="AX127" i="19"/>
  <c r="AX121" i="19"/>
  <c r="AX115" i="19"/>
  <c r="AX111" i="19"/>
  <c r="AX124" i="19"/>
  <c r="AX119" i="19"/>
  <c r="AX108" i="19"/>
  <c r="AX104" i="19"/>
  <c r="AX105" i="19"/>
  <c r="AX113" i="19"/>
  <c r="AX109" i="19"/>
  <c r="AX106" i="19"/>
  <c r="AX112" i="19"/>
  <c r="AX110" i="19"/>
  <c r="AX114" i="19"/>
  <c r="AX107" i="19"/>
  <c r="AX102" i="19"/>
  <c r="AX101" i="19"/>
  <c r="AX97" i="19"/>
  <c r="AX93" i="19"/>
  <c r="AX99" i="19"/>
  <c r="AX96" i="19"/>
  <c r="AX100" i="19"/>
  <c r="AX94" i="19"/>
  <c r="AX92" i="19"/>
  <c r="AX90" i="19"/>
  <c r="AX89" i="19"/>
  <c r="AX95" i="19"/>
  <c r="AX98" i="19"/>
  <c r="AX88" i="19"/>
  <c r="AX86" i="19"/>
  <c r="AX83" i="19"/>
  <c r="AX103" i="19"/>
  <c r="AX82" i="19"/>
  <c r="AX84" i="19"/>
  <c r="AX87" i="19"/>
  <c r="AX81" i="19"/>
  <c r="AX91" i="19"/>
  <c r="AX80" i="19"/>
  <c r="AX76" i="19"/>
  <c r="AX75" i="19"/>
  <c r="AX85" i="19"/>
  <c r="AX77" i="19"/>
  <c r="AX74" i="19"/>
  <c r="AX79" i="19"/>
  <c r="AX66" i="19"/>
  <c r="AX70" i="19"/>
  <c r="AX71" i="19"/>
  <c r="AX78" i="19"/>
  <c r="AX73" i="19"/>
  <c r="AX72" i="19"/>
  <c r="AX68" i="19"/>
  <c r="AX69" i="19"/>
  <c r="AX65" i="19"/>
  <c r="AX67" i="19"/>
  <c r="AX62" i="19"/>
  <c r="AX59" i="19"/>
  <c r="AX57" i="19"/>
  <c r="AX64" i="19"/>
  <c r="AX61" i="19"/>
  <c r="AX63" i="19"/>
  <c r="AX60" i="19"/>
  <c r="AX56" i="19"/>
  <c r="AX58" i="19"/>
  <c r="U52" i="11"/>
  <c r="U54" i="11"/>
  <c r="U25" i="11"/>
  <c r="U41" i="11"/>
  <c r="U23" i="11"/>
  <c r="U53" i="11"/>
  <c r="U35" i="11"/>
  <c r="U21" i="11"/>
  <c r="U44" i="11"/>
  <c r="AW8" i="19"/>
  <c r="AX55" i="19"/>
  <c r="AX50" i="19"/>
  <c r="AX53" i="19"/>
  <c r="AX49" i="19"/>
  <c r="AX45" i="19"/>
  <c r="AX51" i="19"/>
  <c r="AX52" i="19"/>
  <c r="AX41" i="19"/>
  <c r="AX37" i="19"/>
  <c r="AX48" i="19"/>
  <c r="AX42" i="19"/>
  <c r="AX44" i="19"/>
  <c r="AX54" i="19"/>
  <c r="AX40" i="19"/>
  <c r="AX35" i="19"/>
  <c r="AX46" i="19"/>
  <c r="AX43" i="19"/>
  <c r="AX47" i="19"/>
  <c r="AX34" i="19"/>
  <c r="AX31" i="19"/>
  <c r="AX38" i="19"/>
  <c r="AX27" i="19"/>
  <c r="AX32" i="19"/>
  <c r="AX21" i="19"/>
  <c r="AX30" i="19"/>
  <c r="AX39" i="19"/>
  <c r="AX26" i="19"/>
  <c r="AX24" i="19"/>
  <c r="AX29" i="19"/>
  <c r="AX36" i="19"/>
  <c r="AX25" i="19"/>
  <c r="AX18" i="19"/>
  <c r="AX19" i="19"/>
  <c r="AX33" i="19"/>
  <c r="AX28" i="19"/>
  <c r="AX20" i="19"/>
  <c r="AX16" i="19"/>
  <c r="AX22" i="19"/>
  <c r="AX12" i="19"/>
  <c r="AX23" i="19"/>
  <c r="AX11" i="19"/>
  <c r="AX17" i="19"/>
  <c r="AX13" i="19"/>
  <c r="AX15" i="19"/>
  <c r="AX14" i="19"/>
  <c r="U31" i="11"/>
  <c r="U27" i="11"/>
  <c r="U51" i="11"/>
  <c r="U29" i="11"/>
  <c r="U49" i="11"/>
  <c r="U28" i="11"/>
  <c r="U13" i="11"/>
  <c r="U19" i="11"/>
  <c r="U30" i="11"/>
  <c r="U55" i="11"/>
  <c r="U14" i="11"/>
  <c r="U38" i="11"/>
  <c r="U39" i="11"/>
  <c r="U24" i="11"/>
  <c r="U48" i="11"/>
  <c r="U26" i="11"/>
  <c r="U47" i="11"/>
  <c r="U18" i="11"/>
  <c r="U46" i="11"/>
  <c r="U40" i="11"/>
  <c r="U36" i="11"/>
  <c r="U12" i="11"/>
  <c r="U15" i="11"/>
  <c r="U22" i="11"/>
  <c r="T8" i="11"/>
  <c r="T4" i="11" s="1"/>
  <c r="U42" i="11"/>
  <c r="U34" i="11"/>
  <c r="U32" i="11"/>
  <c r="U37" i="11"/>
  <c r="U11" i="11"/>
  <c r="U16" i="11"/>
  <c r="AY5" i="19"/>
  <c r="V5" i="11"/>
  <c r="V129" i="11" s="1"/>
  <c r="R6" i="13"/>
  <c r="S3" i="13"/>
  <c r="S2" i="13"/>
  <c r="S4" i="13"/>
  <c r="P39" i="13"/>
  <c r="P55" i="13" s="1"/>
  <c r="P38" i="13"/>
  <c r="P54" i="13" s="1"/>
  <c r="P29" i="13"/>
  <c r="P45" i="13" s="1"/>
  <c r="Q41" i="13"/>
  <c r="Q25" i="13"/>
  <c r="V131" i="11" l="1"/>
  <c r="V136" i="11"/>
  <c r="V121" i="11"/>
  <c r="V99" i="11"/>
  <c r="V88" i="11"/>
  <c r="V64" i="11"/>
  <c r="V155" i="11"/>
  <c r="V149" i="11"/>
  <c r="V160" i="11"/>
  <c r="V61" i="11"/>
  <c r="V86" i="11"/>
  <c r="V106" i="11"/>
  <c r="V127" i="11"/>
  <c r="V135" i="11"/>
  <c r="V132" i="11"/>
  <c r="V91" i="11"/>
  <c r="V92" i="11"/>
  <c r="V84" i="11"/>
  <c r="V81" i="11"/>
  <c r="V63" i="11"/>
  <c r="V139" i="11"/>
  <c r="V157" i="11"/>
  <c r="V58" i="11"/>
  <c r="V94" i="11"/>
  <c r="V104" i="11"/>
  <c r="V50" i="11"/>
  <c r="V133" i="11"/>
  <c r="V130" i="11"/>
  <c r="V74" i="11"/>
  <c r="V102" i="11"/>
  <c r="V89" i="11"/>
  <c r="V71" i="11"/>
  <c r="V153" i="11"/>
  <c r="V144" i="11"/>
  <c r="V57" i="11"/>
  <c r="V83" i="11"/>
  <c r="V96" i="11"/>
  <c r="V116" i="11"/>
  <c r="V141" i="11"/>
  <c r="V134" i="11"/>
  <c r="V119" i="11"/>
  <c r="V118" i="11"/>
  <c r="V98" i="11"/>
  <c r="V72" i="11"/>
  <c r="V73" i="11"/>
  <c r="V151" i="11"/>
  <c r="V146" i="11"/>
  <c r="V69" i="11"/>
  <c r="V87" i="11"/>
  <c r="V110" i="11"/>
  <c r="V105" i="11"/>
  <c r="V143" i="11"/>
  <c r="V128" i="11"/>
  <c r="V117" i="11"/>
  <c r="V112" i="11"/>
  <c r="V114" i="11"/>
  <c r="V76" i="11"/>
  <c r="V56" i="11"/>
  <c r="V145" i="11"/>
  <c r="V154" i="11"/>
  <c r="V60" i="11"/>
  <c r="V78" i="11"/>
  <c r="V93" i="11"/>
  <c r="V108" i="11"/>
  <c r="V150" i="11"/>
  <c r="V125" i="11"/>
  <c r="V120" i="11"/>
  <c r="V109" i="11"/>
  <c r="V90" i="11"/>
  <c r="V79" i="11"/>
  <c r="V65" i="11"/>
  <c r="V138" i="11"/>
  <c r="V148" i="11"/>
  <c r="V70" i="11"/>
  <c r="V80" i="11"/>
  <c r="V100" i="11"/>
  <c r="V113" i="11"/>
  <c r="V147" i="11"/>
  <c r="V122" i="11"/>
  <c r="V124" i="11"/>
  <c r="V107" i="11"/>
  <c r="V59" i="11"/>
  <c r="V67" i="11"/>
  <c r="V62" i="11"/>
  <c r="V152" i="11"/>
  <c r="V140" i="11"/>
  <c r="V66" i="11"/>
  <c r="V77" i="11"/>
  <c r="V95" i="11"/>
  <c r="V123" i="11"/>
  <c r="V159" i="11"/>
  <c r="V111" i="11"/>
  <c r="V126" i="11"/>
  <c r="V101" i="11"/>
  <c r="V82" i="11"/>
  <c r="V97" i="11"/>
  <c r="V75" i="11"/>
  <c r="V156" i="11"/>
  <c r="V142" i="11"/>
  <c r="V137" i="11"/>
  <c r="V68" i="11"/>
  <c r="V85" i="11"/>
  <c r="V103" i="11"/>
  <c r="V115" i="11"/>
  <c r="V158" i="11"/>
  <c r="AY158" i="19"/>
  <c r="AY160" i="19"/>
  <c r="AY159" i="19"/>
  <c r="AY157" i="19"/>
  <c r="AY156" i="19"/>
  <c r="AY155" i="19"/>
  <c r="AY153" i="19"/>
  <c r="AY152" i="19"/>
  <c r="AY148" i="19"/>
  <c r="AY151" i="19"/>
  <c r="AY149" i="19"/>
  <c r="AY154" i="19"/>
  <c r="AY145" i="19"/>
  <c r="AY143" i="19"/>
  <c r="AY146" i="19"/>
  <c r="AY147" i="19"/>
  <c r="AY141" i="19"/>
  <c r="AY140" i="19"/>
  <c r="AY133" i="19"/>
  <c r="AY142" i="19"/>
  <c r="AY144" i="19"/>
  <c r="AY138" i="19"/>
  <c r="AY134" i="19"/>
  <c r="AY150" i="19"/>
  <c r="AY127" i="19"/>
  <c r="AY126" i="19"/>
  <c r="AY123" i="19"/>
  <c r="AY132" i="19"/>
  <c r="AY129" i="19"/>
  <c r="AY135" i="19"/>
  <c r="AY137" i="19"/>
  <c r="AY136" i="19"/>
  <c r="AY131" i="19"/>
  <c r="AY128" i="19"/>
  <c r="AY130" i="19"/>
  <c r="AY125" i="19"/>
  <c r="AY124" i="19"/>
  <c r="AY117" i="19"/>
  <c r="AY116" i="19"/>
  <c r="AY118" i="19"/>
  <c r="AY121" i="19"/>
  <c r="AY115" i="19"/>
  <c r="AY139" i="19"/>
  <c r="AY120" i="19"/>
  <c r="AY122" i="19"/>
  <c r="AY119" i="19"/>
  <c r="AY108" i="19"/>
  <c r="AY110" i="19"/>
  <c r="AY114" i="19"/>
  <c r="AY111" i="19"/>
  <c r="AY112" i="19"/>
  <c r="AY105" i="19"/>
  <c r="AY101" i="19"/>
  <c r="AY107" i="19"/>
  <c r="AY103" i="19"/>
  <c r="AY102" i="19"/>
  <c r="AY113" i="19"/>
  <c r="AY109" i="19"/>
  <c r="AY97" i="19"/>
  <c r="AY93" i="19"/>
  <c r="AY98" i="19"/>
  <c r="AY106" i="19"/>
  <c r="AY104" i="19"/>
  <c r="AY100" i="19"/>
  <c r="AY94" i="19"/>
  <c r="AY92" i="19"/>
  <c r="AY90" i="19"/>
  <c r="AY89" i="19"/>
  <c r="AY95" i="19"/>
  <c r="AY87" i="19"/>
  <c r="AY85" i="19"/>
  <c r="AY99" i="19"/>
  <c r="AY96" i="19"/>
  <c r="AY81" i="19"/>
  <c r="AY79" i="19"/>
  <c r="AY84" i="19"/>
  <c r="AY91" i="19"/>
  <c r="AY88" i="19"/>
  <c r="AY80" i="19"/>
  <c r="AY83" i="19"/>
  <c r="AY82" i="19"/>
  <c r="AY75" i="19"/>
  <c r="AY86" i="19"/>
  <c r="AY77" i="19"/>
  <c r="AY74" i="19"/>
  <c r="AY69" i="19"/>
  <c r="AY71" i="19"/>
  <c r="AY78" i="19"/>
  <c r="AY73" i="19"/>
  <c r="AY72" i="19"/>
  <c r="AY67" i="19"/>
  <c r="AY68" i="19"/>
  <c r="AY66" i="19"/>
  <c r="AY65" i="19"/>
  <c r="AY76" i="19"/>
  <c r="AY60" i="19"/>
  <c r="AY70" i="19"/>
  <c r="AY63" i="19"/>
  <c r="AY58" i="19"/>
  <c r="AY61" i="19"/>
  <c r="AY59" i="19"/>
  <c r="AY56" i="19"/>
  <c r="AY62" i="19"/>
  <c r="AY64" i="19"/>
  <c r="AY57" i="19"/>
  <c r="V28" i="11"/>
  <c r="V38" i="11"/>
  <c r="V35" i="11"/>
  <c r="V15" i="11"/>
  <c r="V29" i="11"/>
  <c r="AY55" i="19"/>
  <c r="AY54" i="19"/>
  <c r="AY53" i="19"/>
  <c r="AY49" i="19"/>
  <c r="AY52" i="19"/>
  <c r="AY48" i="19"/>
  <c r="AY36" i="19"/>
  <c r="AY43" i="19"/>
  <c r="AY40" i="19"/>
  <c r="AY51" i="19"/>
  <c r="AY44" i="19"/>
  <c r="AY39" i="19"/>
  <c r="AY35" i="19"/>
  <c r="AY42" i="19"/>
  <c r="AY50" i="19"/>
  <c r="AY32" i="19"/>
  <c r="AY37" i="19"/>
  <c r="AY46" i="19"/>
  <c r="AY38" i="19"/>
  <c r="AY47" i="19"/>
  <c r="AY28" i="19"/>
  <c r="AY41" i="19"/>
  <c r="AY27" i="19"/>
  <c r="AY30" i="19"/>
  <c r="AY26" i="19"/>
  <c r="AY31" i="19"/>
  <c r="AY33" i="19"/>
  <c r="AY20" i="19"/>
  <c r="AY34" i="19"/>
  <c r="AY24" i="19"/>
  <c r="AY25" i="19"/>
  <c r="AY45" i="19"/>
  <c r="AY16" i="19"/>
  <c r="AY23" i="19"/>
  <c r="AY19" i="19"/>
  <c r="AY15" i="19"/>
  <c r="AY29" i="19"/>
  <c r="AY14" i="19"/>
  <c r="AY17" i="19"/>
  <c r="AY11" i="19"/>
  <c r="AY18" i="19"/>
  <c r="AY22" i="19"/>
  <c r="AY13" i="19"/>
  <c r="AY12" i="19"/>
  <c r="AY21" i="19"/>
  <c r="AX8" i="19"/>
  <c r="V46" i="11"/>
  <c r="V20" i="11"/>
  <c r="V19" i="11"/>
  <c r="V44" i="11"/>
  <c r="V53" i="11"/>
  <c r="V13" i="11"/>
  <c r="V52" i="11"/>
  <c r="V39" i="11"/>
  <c r="V24" i="11"/>
  <c r="V48" i="11"/>
  <c r="V41" i="11"/>
  <c r="V31" i="11"/>
  <c r="V23" i="11"/>
  <c r="V51" i="11"/>
  <c r="V43" i="11"/>
  <c r="V18" i="11"/>
  <c r="V40" i="11"/>
  <c r="V33" i="11"/>
  <c r="V34" i="11"/>
  <c r="V37" i="11"/>
  <c r="V47" i="11"/>
  <c r="V22" i="11"/>
  <c r="V21" i="11"/>
  <c r="V14" i="11"/>
  <c r="V32" i="11"/>
  <c r="V26" i="11"/>
  <c r="V49" i="11"/>
  <c r="V16" i="11"/>
  <c r="V55" i="11"/>
  <c r="V45" i="11"/>
  <c r="V25" i="11"/>
  <c r="V30" i="11"/>
  <c r="V11" i="11"/>
  <c r="V54" i="11"/>
  <c r="U8" i="11"/>
  <c r="U4" i="11" s="1"/>
  <c r="V42" i="11"/>
  <c r="V27" i="11"/>
  <c r="V36" i="11"/>
  <c r="V12" i="11"/>
  <c r="V17" i="11"/>
  <c r="AZ5" i="19"/>
  <c r="W5" i="11"/>
  <c r="W156" i="11" s="1"/>
  <c r="T3" i="13"/>
  <c r="S6" i="13"/>
  <c r="T4" i="13"/>
  <c r="T2" i="13"/>
  <c r="Q39" i="13"/>
  <c r="Q55" i="13" s="1"/>
  <c r="Q38" i="13"/>
  <c r="Q54" i="13" s="1"/>
  <c r="Q29" i="13"/>
  <c r="Q45" i="13" s="1"/>
  <c r="R41" i="13"/>
  <c r="R25" i="13"/>
  <c r="W130" i="11" l="1"/>
  <c r="W105" i="11"/>
  <c r="W70" i="11"/>
  <c r="W64" i="11"/>
  <c r="W160" i="11"/>
  <c r="W149" i="11"/>
  <c r="W61" i="11"/>
  <c r="W57" i="11"/>
  <c r="W89" i="11"/>
  <c r="W106" i="11"/>
  <c r="W112" i="11"/>
  <c r="W127" i="11"/>
  <c r="W147" i="11"/>
  <c r="W123" i="11"/>
  <c r="W103" i="11"/>
  <c r="W97" i="11"/>
  <c r="W71" i="11"/>
  <c r="W73" i="11"/>
  <c r="W144" i="11"/>
  <c r="W58" i="11"/>
  <c r="W66" i="11"/>
  <c r="W100" i="11"/>
  <c r="W111" i="11"/>
  <c r="W116" i="11"/>
  <c r="W128" i="11"/>
  <c r="W150" i="11"/>
  <c r="W124" i="11"/>
  <c r="W118" i="11"/>
  <c r="W92" i="11"/>
  <c r="W81" i="11"/>
  <c r="W68" i="11"/>
  <c r="W146" i="11"/>
  <c r="W69" i="11"/>
  <c r="W75" i="11"/>
  <c r="W86" i="11"/>
  <c r="W107" i="11"/>
  <c r="W115" i="11"/>
  <c r="W129" i="11"/>
  <c r="W154" i="11"/>
  <c r="W117" i="11"/>
  <c r="W121" i="11"/>
  <c r="W84" i="11"/>
  <c r="W63" i="11"/>
  <c r="W56" i="11"/>
  <c r="W157" i="11"/>
  <c r="W74" i="11"/>
  <c r="W78" i="11"/>
  <c r="W94" i="11"/>
  <c r="W126" i="11"/>
  <c r="W119" i="11"/>
  <c r="W143" i="11"/>
  <c r="W151" i="11"/>
  <c r="W122" i="11"/>
  <c r="W108" i="11"/>
  <c r="W95" i="11"/>
  <c r="W72" i="11"/>
  <c r="W145" i="11"/>
  <c r="W141" i="11"/>
  <c r="W60" i="11"/>
  <c r="W99" i="11"/>
  <c r="W104" i="11"/>
  <c r="W109" i="11"/>
  <c r="W120" i="11"/>
  <c r="W140" i="11"/>
  <c r="W159" i="11"/>
  <c r="W36" i="11"/>
  <c r="W133" i="11"/>
  <c r="W114" i="11"/>
  <c r="W96" i="11"/>
  <c r="W88" i="11"/>
  <c r="W155" i="11"/>
  <c r="W152" i="11"/>
  <c r="W158" i="11"/>
  <c r="W65" i="11"/>
  <c r="W90" i="11"/>
  <c r="W93" i="11"/>
  <c r="W113" i="11"/>
  <c r="W131" i="11"/>
  <c r="W136" i="11"/>
  <c r="W16" i="11"/>
  <c r="W132" i="11"/>
  <c r="W102" i="11"/>
  <c r="W87" i="11"/>
  <c r="W80" i="11"/>
  <c r="W62" i="11"/>
  <c r="W138" i="11"/>
  <c r="W67" i="11"/>
  <c r="W76" i="11"/>
  <c r="W82" i="11"/>
  <c r="W98" i="11"/>
  <c r="W125" i="11"/>
  <c r="W134" i="11"/>
  <c r="W139" i="11"/>
  <c r="W135" i="11"/>
  <c r="W101" i="11"/>
  <c r="W83" i="11"/>
  <c r="W79" i="11"/>
  <c r="W148" i="11"/>
  <c r="W153" i="11"/>
  <c r="W59" i="11"/>
  <c r="W77" i="11"/>
  <c r="W85" i="11"/>
  <c r="W91" i="11"/>
  <c r="W110" i="11"/>
  <c r="W137" i="11"/>
  <c r="W142" i="11"/>
  <c r="AZ160" i="19"/>
  <c r="AZ159" i="19"/>
  <c r="AZ157" i="19"/>
  <c r="AZ153" i="19"/>
  <c r="AZ154" i="19"/>
  <c r="AZ158" i="19"/>
  <c r="AZ156" i="19"/>
  <c r="AZ151" i="19"/>
  <c r="AZ152" i="19"/>
  <c r="AZ155" i="19"/>
  <c r="AZ150" i="19"/>
  <c r="AZ147" i="19"/>
  <c r="AZ149" i="19"/>
  <c r="AZ146" i="19"/>
  <c r="AZ144" i="19"/>
  <c r="AZ142" i="19"/>
  <c r="AZ148" i="19"/>
  <c r="AZ138" i="19"/>
  <c r="AZ145" i="19"/>
  <c r="AZ143" i="19"/>
  <c r="AZ141" i="19"/>
  <c r="AZ134" i="19"/>
  <c r="AZ139" i="19"/>
  <c r="AZ136" i="19"/>
  <c r="AZ132" i="19"/>
  <c r="AZ131" i="19"/>
  <c r="AZ129" i="19"/>
  <c r="AZ124" i="19"/>
  <c r="AZ135" i="19"/>
  <c r="AZ137" i="19"/>
  <c r="AZ140" i="19"/>
  <c r="AZ130" i="19"/>
  <c r="AZ133" i="19"/>
  <c r="AZ126" i="19"/>
  <c r="AZ125" i="19"/>
  <c r="AZ123" i="19"/>
  <c r="AZ117" i="19"/>
  <c r="AZ127" i="19"/>
  <c r="AZ121" i="19"/>
  <c r="AZ119" i="19"/>
  <c r="AZ122" i="19"/>
  <c r="AZ118" i="19"/>
  <c r="AZ115" i="19"/>
  <c r="AZ120" i="19"/>
  <c r="AZ113" i="19"/>
  <c r="AZ112" i="19"/>
  <c r="AZ116" i="19"/>
  <c r="AZ128" i="19"/>
  <c r="AZ108" i="19"/>
  <c r="AZ104" i="19"/>
  <c r="AZ110" i="19"/>
  <c r="AZ107" i="19"/>
  <c r="AZ114" i="19"/>
  <c r="AZ109" i="19"/>
  <c r="AZ103" i="19"/>
  <c r="AZ105" i="19"/>
  <c r="AZ111" i="19"/>
  <c r="AZ101" i="19"/>
  <c r="AZ102" i="19"/>
  <c r="AZ106" i="19"/>
  <c r="AZ98" i="19"/>
  <c r="AZ99" i="19"/>
  <c r="AZ96" i="19"/>
  <c r="AZ91" i="19"/>
  <c r="AZ100" i="19"/>
  <c r="AZ94" i="19"/>
  <c r="AZ92" i="19"/>
  <c r="AZ90" i="19"/>
  <c r="AZ95" i="19"/>
  <c r="AZ93" i="19"/>
  <c r="AZ97" i="19"/>
  <c r="AZ89" i="19"/>
  <c r="AZ88" i="19"/>
  <c r="AZ87" i="19"/>
  <c r="AZ81" i="19"/>
  <c r="AZ80" i="19"/>
  <c r="AZ83" i="19"/>
  <c r="AZ82" i="19"/>
  <c r="AZ77" i="19"/>
  <c r="AZ74" i="19"/>
  <c r="AZ86" i="19"/>
  <c r="AZ85" i="19"/>
  <c r="AZ79" i="19"/>
  <c r="AZ78" i="19"/>
  <c r="AZ76" i="19"/>
  <c r="AZ70" i="19"/>
  <c r="AZ84" i="19"/>
  <c r="AZ73" i="19"/>
  <c r="AZ72" i="19"/>
  <c r="AZ67" i="19"/>
  <c r="AZ68" i="19"/>
  <c r="AZ66" i="19"/>
  <c r="AZ65" i="19"/>
  <c r="AZ69" i="19"/>
  <c r="AZ71" i="19"/>
  <c r="AZ75" i="19"/>
  <c r="AZ61" i="19"/>
  <c r="AZ60" i="19"/>
  <c r="AZ59" i="19"/>
  <c r="AZ58" i="19"/>
  <c r="AZ56" i="19"/>
  <c r="AZ62" i="19"/>
  <c r="AZ64" i="19"/>
  <c r="AZ57" i="19"/>
  <c r="AZ63" i="19"/>
  <c r="AY8" i="19"/>
  <c r="W42" i="11"/>
  <c r="W31" i="11"/>
  <c r="W51" i="11"/>
  <c r="AZ54" i="19"/>
  <c r="AZ49" i="19"/>
  <c r="AZ55" i="19"/>
  <c r="AZ53" i="19"/>
  <c r="AZ52" i="19"/>
  <c r="AZ51" i="19"/>
  <c r="AZ40" i="19"/>
  <c r="AZ50" i="19"/>
  <c r="AZ44" i="19"/>
  <c r="AZ36" i="19"/>
  <c r="AZ47" i="19"/>
  <c r="AZ43" i="19"/>
  <c r="AZ41" i="19"/>
  <c r="AZ48" i="19"/>
  <c r="AZ45" i="19"/>
  <c r="AZ37" i="19"/>
  <c r="AZ35" i="19"/>
  <c r="AZ31" i="19"/>
  <c r="AZ30" i="19"/>
  <c r="AZ38" i="19"/>
  <c r="AZ34" i="19"/>
  <c r="AZ26" i="19"/>
  <c r="AZ42" i="19"/>
  <c r="AZ46" i="19"/>
  <c r="AZ20" i="19"/>
  <c r="AZ24" i="19"/>
  <c r="AZ39" i="19"/>
  <c r="AZ33" i="19"/>
  <c r="AZ23" i="19"/>
  <c r="AZ15" i="19"/>
  <c r="AZ19" i="19"/>
  <c r="AZ25" i="19"/>
  <c r="AZ22" i="19"/>
  <c r="AZ17" i="19"/>
  <c r="AZ16" i="19"/>
  <c r="AZ32" i="19"/>
  <c r="AZ18" i="19"/>
  <c r="AZ11" i="19"/>
  <c r="AZ21" i="19"/>
  <c r="AZ14" i="19"/>
  <c r="AZ28" i="19"/>
  <c r="AZ27" i="19"/>
  <c r="AZ12" i="19"/>
  <c r="AZ13" i="19"/>
  <c r="AZ29" i="19"/>
  <c r="W41" i="11"/>
  <c r="W27" i="11"/>
  <c r="W32" i="11"/>
  <c r="W25" i="11"/>
  <c r="W47" i="11"/>
  <c r="W54" i="11"/>
  <c r="V8" i="11"/>
  <c r="V4" i="11" s="1"/>
  <c r="W21" i="11"/>
  <c r="W45" i="11"/>
  <c r="W52" i="11"/>
  <c r="W37" i="11"/>
  <c r="W11" i="11"/>
  <c r="W14" i="11"/>
  <c r="W34" i="11"/>
  <c r="W19" i="11"/>
  <c r="W44" i="11"/>
  <c r="W49" i="11"/>
  <c r="W22" i="11"/>
  <c r="W43" i="11"/>
  <c r="W48" i="11"/>
  <c r="W55" i="11"/>
  <c r="W13" i="11"/>
  <c r="W39" i="11"/>
  <c r="W24" i="11"/>
  <c r="W17" i="11"/>
  <c r="W40" i="11"/>
  <c r="W33" i="11"/>
  <c r="W23" i="11"/>
  <c r="W30" i="11"/>
  <c r="W29" i="11"/>
  <c r="W38" i="11"/>
  <c r="W15" i="11"/>
  <c r="W50" i="11"/>
  <c r="W46" i="11"/>
  <c r="W26" i="11"/>
  <c r="W53" i="11"/>
  <c r="W28" i="11"/>
  <c r="W20" i="11"/>
  <c r="W35" i="11"/>
  <c r="W12" i="11"/>
  <c r="W18" i="11"/>
  <c r="BA5" i="19"/>
  <c r="X5" i="11"/>
  <c r="X137" i="11" s="1"/>
  <c r="T6" i="13"/>
  <c r="U4" i="13"/>
  <c r="U3" i="13"/>
  <c r="U2" i="13"/>
  <c r="S41" i="13"/>
  <c r="S25" i="13"/>
  <c r="R39" i="13"/>
  <c r="R55" i="13" s="1"/>
  <c r="R38" i="13"/>
  <c r="R54" i="13" s="1"/>
  <c r="R29" i="13"/>
  <c r="R45" i="13" s="1"/>
  <c r="X116" i="11" l="1"/>
  <c r="X122" i="11"/>
  <c r="X121" i="11"/>
  <c r="X78" i="11"/>
  <c r="X88" i="11"/>
  <c r="X156" i="11"/>
  <c r="X152" i="11"/>
  <c r="X74" i="11"/>
  <c r="X85" i="11"/>
  <c r="X98" i="11"/>
  <c r="X115" i="11"/>
  <c r="X135" i="11"/>
  <c r="X54" i="11"/>
  <c r="X130" i="11"/>
  <c r="X100" i="11"/>
  <c r="X118" i="11"/>
  <c r="X76" i="11"/>
  <c r="X73" i="11"/>
  <c r="X140" i="11"/>
  <c r="X138" i="11"/>
  <c r="X72" i="11"/>
  <c r="X70" i="11"/>
  <c r="X89" i="11"/>
  <c r="X106" i="11"/>
  <c r="X127" i="11"/>
  <c r="X155" i="11"/>
  <c r="X132" i="11"/>
  <c r="X112" i="11"/>
  <c r="X69" i="11"/>
  <c r="X75" i="11"/>
  <c r="X84" i="11"/>
  <c r="X150" i="11"/>
  <c r="X160" i="11"/>
  <c r="X71" i="11"/>
  <c r="X80" i="11"/>
  <c r="X104" i="11"/>
  <c r="X111" i="11"/>
  <c r="X128" i="11"/>
  <c r="X143" i="11"/>
  <c r="X114" i="11"/>
  <c r="X87" i="11"/>
  <c r="X57" i="11"/>
  <c r="X66" i="11"/>
  <c r="X81" i="11"/>
  <c r="X149" i="11"/>
  <c r="X159" i="11"/>
  <c r="X64" i="11"/>
  <c r="X93" i="11"/>
  <c r="X96" i="11"/>
  <c r="X119" i="11"/>
  <c r="X129" i="11"/>
  <c r="X145" i="11"/>
  <c r="X124" i="11"/>
  <c r="X86" i="11"/>
  <c r="X101" i="11"/>
  <c r="X60" i="11"/>
  <c r="X61" i="11"/>
  <c r="X147" i="11"/>
  <c r="X141" i="11"/>
  <c r="X67" i="11"/>
  <c r="X91" i="11"/>
  <c r="X102" i="11"/>
  <c r="X120" i="11"/>
  <c r="X125" i="11"/>
  <c r="X148" i="11"/>
  <c r="X133" i="11"/>
  <c r="X110" i="11"/>
  <c r="X94" i="11"/>
  <c r="X77" i="11"/>
  <c r="X58" i="11"/>
  <c r="X153" i="11"/>
  <c r="X157" i="11"/>
  <c r="X59" i="11"/>
  <c r="X90" i="11"/>
  <c r="X109" i="11"/>
  <c r="X117" i="11"/>
  <c r="X131" i="11"/>
  <c r="X151" i="11"/>
  <c r="X126" i="11"/>
  <c r="X105" i="11"/>
  <c r="X92" i="11"/>
  <c r="X79" i="11"/>
  <c r="X62" i="11"/>
  <c r="X146" i="11"/>
  <c r="X68" i="11"/>
  <c r="X83" i="11"/>
  <c r="X99" i="11"/>
  <c r="X108" i="11"/>
  <c r="X123" i="11"/>
  <c r="X139" i="11"/>
  <c r="X154" i="11"/>
  <c r="X136" i="11"/>
  <c r="X113" i="11"/>
  <c r="X107" i="11"/>
  <c r="X97" i="11"/>
  <c r="X56" i="11"/>
  <c r="X65" i="11"/>
  <c r="X144" i="11"/>
  <c r="X63" i="11"/>
  <c r="X82" i="11"/>
  <c r="X95" i="11"/>
  <c r="X103" i="11"/>
  <c r="X134" i="11"/>
  <c r="X142" i="11"/>
  <c r="X158" i="11"/>
  <c r="BA159" i="19"/>
  <c r="BA160" i="19"/>
  <c r="BA157" i="19"/>
  <c r="BA155" i="19"/>
  <c r="BA158" i="19"/>
  <c r="BA156" i="19"/>
  <c r="BA154" i="19"/>
  <c r="BA151" i="19"/>
  <c r="BA152" i="19"/>
  <c r="BA149" i="19"/>
  <c r="BA150" i="19"/>
  <c r="BA146" i="19"/>
  <c r="BA153" i="19"/>
  <c r="BA148" i="19"/>
  <c r="BA145" i="19"/>
  <c r="BA144" i="19"/>
  <c r="BA143" i="19"/>
  <c r="BA141" i="19"/>
  <c r="BA140" i="19"/>
  <c r="BA137" i="19"/>
  <c r="BA142" i="19"/>
  <c r="BA131" i="19"/>
  <c r="BA130" i="19"/>
  <c r="BA139" i="19"/>
  <c r="BA138" i="19"/>
  <c r="BA136" i="19"/>
  <c r="BA147" i="19"/>
  <c r="BA135" i="19"/>
  <c r="BA132" i="19"/>
  <c r="BA125" i="19"/>
  <c r="BA129" i="19"/>
  <c r="BA126" i="19"/>
  <c r="BA123" i="19"/>
  <c r="BA127" i="19"/>
  <c r="BA124" i="19"/>
  <c r="BA121" i="19"/>
  <c r="BA122" i="19"/>
  <c r="BA128" i="19"/>
  <c r="BA119" i="19"/>
  <c r="BA115" i="19"/>
  <c r="BA111" i="19"/>
  <c r="BA120" i="19"/>
  <c r="BA113" i="19"/>
  <c r="BA134" i="19"/>
  <c r="BA114" i="19"/>
  <c r="BA133" i="19"/>
  <c r="BA110" i="19"/>
  <c r="BA107" i="19"/>
  <c r="BA105" i="19"/>
  <c r="BA118" i="19"/>
  <c r="BA117" i="19"/>
  <c r="BA112" i="19"/>
  <c r="BA116" i="19"/>
  <c r="BA108" i="19"/>
  <c r="BA106" i="19"/>
  <c r="BA101" i="19"/>
  <c r="BA102" i="19"/>
  <c r="BA103" i="19"/>
  <c r="BA109" i="19"/>
  <c r="BA104" i="19"/>
  <c r="BA99" i="19"/>
  <c r="BA96" i="19"/>
  <c r="BA91" i="19"/>
  <c r="BA100" i="19"/>
  <c r="BA94" i="19"/>
  <c r="BA92" i="19"/>
  <c r="BA95" i="19"/>
  <c r="BA97" i="19"/>
  <c r="BA93" i="19"/>
  <c r="BA98" i="19"/>
  <c r="BA82" i="19"/>
  <c r="BA90" i="19"/>
  <c r="BA89" i="19"/>
  <c r="BA84" i="19"/>
  <c r="BA80" i="19"/>
  <c r="BA88" i="19"/>
  <c r="BA87" i="19"/>
  <c r="BA83" i="19"/>
  <c r="BA77" i="19"/>
  <c r="BA86" i="19"/>
  <c r="BA85" i="19"/>
  <c r="BA81" i="19"/>
  <c r="BA79" i="19"/>
  <c r="BA75" i="19"/>
  <c r="BA76" i="19"/>
  <c r="BA71" i="19"/>
  <c r="BA78" i="19"/>
  <c r="BA72" i="19"/>
  <c r="BA67" i="19"/>
  <c r="BA68" i="19"/>
  <c r="BA65" i="19"/>
  <c r="BA69" i="19"/>
  <c r="BA70" i="19"/>
  <c r="BA74" i="19"/>
  <c r="BA73" i="19"/>
  <c r="BA66" i="19"/>
  <c r="BA64" i="19"/>
  <c r="BA60" i="19"/>
  <c r="BA63" i="19"/>
  <c r="BA56" i="19"/>
  <c r="BA62" i="19"/>
  <c r="BA57" i="19"/>
  <c r="BA61" i="19"/>
  <c r="BA59" i="19"/>
  <c r="BA58" i="19"/>
  <c r="AZ8" i="19"/>
  <c r="BA52" i="19"/>
  <c r="BA54" i="19"/>
  <c r="BA55" i="19"/>
  <c r="BA51" i="19"/>
  <c r="BA43" i="19"/>
  <c r="BA39" i="19"/>
  <c r="BA50" i="19"/>
  <c r="BA35" i="19"/>
  <c r="BA49" i="19"/>
  <c r="BA41" i="19"/>
  <c r="BA53" i="19"/>
  <c r="BA47" i="19"/>
  <c r="BA46" i="19"/>
  <c r="BA48" i="19"/>
  <c r="BA37" i="19"/>
  <c r="BA42" i="19"/>
  <c r="BA38" i="19"/>
  <c r="BA45" i="19"/>
  <c r="BA34" i="19"/>
  <c r="BA31" i="19"/>
  <c r="BA29" i="19"/>
  <c r="BA27" i="19"/>
  <c r="BA44" i="19"/>
  <c r="BA30" i="19"/>
  <c r="BA33" i="19"/>
  <c r="BA25" i="19"/>
  <c r="BA28" i="19"/>
  <c r="BA15" i="19"/>
  <c r="BA23" i="19"/>
  <c r="BA26" i="19"/>
  <c r="BA36" i="19"/>
  <c r="BA19" i="19"/>
  <c r="BA32" i="19"/>
  <c r="BA17" i="19"/>
  <c r="BA22" i="19"/>
  <c r="BA14" i="19"/>
  <c r="BA21" i="19"/>
  <c r="BA18" i="19"/>
  <c r="BA12" i="19"/>
  <c r="BA13" i="19"/>
  <c r="BA11" i="19"/>
  <c r="BA16" i="19"/>
  <c r="BA24" i="19"/>
  <c r="BA40" i="19"/>
  <c r="BA20" i="19"/>
  <c r="X42" i="11"/>
  <c r="X46" i="11"/>
  <c r="X32" i="11"/>
  <c r="X44" i="11"/>
  <c r="X49" i="11"/>
  <c r="X18" i="11"/>
  <c r="X21" i="11"/>
  <c r="X28" i="11"/>
  <c r="X52" i="11"/>
  <c r="X26" i="11"/>
  <c r="X47" i="11"/>
  <c r="X22" i="11"/>
  <c r="X55" i="11"/>
  <c r="X34" i="11"/>
  <c r="X19" i="11"/>
  <c r="X25" i="11"/>
  <c r="X43" i="11"/>
  <c r="X41" i="11"/>
  <c r="X51" i="11"/>
  <c r="X36" i="11"/>
  <c r="X11" i="11"/>
  <c r="X16" i="11"/>
  <c r="X40" i="11"/>
  <c r="X13" i="11"/>
  <c r="X24" i="11"/>
  <c r="X37" i="11"/>
  <c r="X29" i="11"/>
  <c r="W8" i="11"/>
  <c r="W4" i="11" s="1"/>
  <c r="X27" i="11"/>
  <c r="X38" i="11"/>
  <c r="X35" i="11"/>
  <c r="X12" i="11"/>
  <c r="X17" i="11"/>
  <c r="X31" i="11"/>
  <c r="X14" i="11"/>
  <c r="X33" i="11"/>
  <c r="X23" i="11"/>
  <c r="X30" i="11"/>
  <c r="X50" i="11"/>
  <c r="X53" i="11"/>
  <c r="X45" i="11"/>
  <c r="X20" i="11"/>
  <c r="X39" i="11"/>
  <c r="X15" i="11"/>
  <c r="X48" i="11"/>
  <c r="BB5" i="19"/>
  <c r="Y5" i="11"/>
  <c r="Y142" i="11" s="1"/>
  <c r="S39" i="13"/>
  <c r="S55" i="13" s="1"/>
  <c r="S38" i="13"/>
  <c r="S54" i="13" s="1"/>
  <c r="S29" i="13"/>
  <c r="S45" i="13" s="1"/>
  <c r="U6" i="13"/>
  <c r="V4" i="13"/>
  <c r="V3" i="13"/>
  <c r="V2" i="13"/>
  <c r="T41" i="13"/>
  <c r="T25" i="13"/>
  <c r="Y122" i="11" l="1"/>
  <c r="Y112" i="11"/>
  <c r="Y97" i="11"/>
  <c r="Y66" i="11"/>
  <c r="Y57" i="11"/>
  <c r="Y145" i="11"/>
  <c r="Y69" i="11"/>
  <c r="Y75" i="11"/>
  <c r="Y83" i="11"/>
  <c r="Y90" i="11"/>
  <c r="Y125" i="11"/>
  <c r="Y133" i="11"/>
  <c r="Y156" i="11"/>
  <c r="Y131" i="11"/>
  <c r="Y100" i="11"/>
  <c r="Y84" i="11"/>
  <c r="Y61" i="11"/>
  <c r="Y150" i="11"/>
  <c r="Y149" i="11"/>
  <c r="Y76" i="11"/>
  <c r="Y95" i="11"/>
  <c r="Y103" i="11"/>
  <c r="Y93" i="11"/>
  <c r="Y116" i="11"/>
  <c r="Y139" i="11"/>
  <c r="Y155" i="11"/>
  <c r="Y127" i="11"/>
  <c r="Y115" i="11"/>
  <c r="Y99" i="11"/>
  <c r="Y85" i="11"/>
  <c r="Y70" i="11"/>
  <c r="Y148" i="11"/>
  <c r="Y141" i="11"/>
  <c r="Y71" i="11"/>
  <c r="Y91" i="11"/>
  <c r="Y94" i="11"/>
  <c r="Y108" i="11"/>
  <c r="Y126" i="11"/>
  <c r="Y140" i="11"/>
  <c r="Y159" i="11"/>
  <c r="Y130" i="11"/>
  <c r="Y118" i="11"/>
  <c r="Y92" i="11"/>
  <c r="Y81" i="11"/>
  <c r="Y72" i="11"/>
  <c r="Y138" i="11"/>
  <c r="Y158" i="11"/>
  <c r="Y67" i="11"/>
  <c r="Y87" i="11"/>
  <c r="Y154" i="11"/>
  <c r="Y104" i="11"/>
  <c r="Y123" i="11"/>
  <c r="Y18" i="11"/>
  <c r="Y45" i="11"/>
  <c r="Y136" i="11"/>
  <c r="Y121" i="11"/>
  <c r="Y96" i="11"/>
  <c r="Y58" i="11"/>
  <c r="Y65" i="11"/>
  <c r="Y157" i="11"/>
  <c r="Y160" i="11"/>
  <c r="Y74" i="11"/>
  <c r="Y101" i="11"/>
  <c r="Y113" i="11"/>
  <c r="Y111" i="11"/>
  <c r="Y129" i="11"/>
  <c r="Y147" i="11"/>
  <c r="Y48" i="11"/>
  <c r="Y132" i="11"/>
  <c r="Y102" i="11"/>
  <c r="Y110" i="11"/>
  <c r="Y63" i="11"/>
  <c r="Y79" i="11"/>
  <c r="Y73" i="11"/>
  <c r="Y146" i="11"/>
  <c r="Y78" i="11"/>
  <c r="Y106" i="11"/>
  <c r="Y98" i="11"/>
  <c r="Y120" i="11"/>
  <c r="Y134" i="11"/>
  <c r="Y151" i="11"/>
  <c r="Y124" i="11"/>
  <c r="Y89" i="11"/>
  <c r="Y109" i="11"/>
  <c r="Y68" i="11"/>
  <c r="Y56" i="11"/>
  <c r="Y152" i="11"/>
  <c r="Y59" i="11"/>
  <c r="Y80" i="11"/>
  <c r="Y107" i="11"/>
  <c r="Y105" i="11"/>
  <c r="Y117" i="11"/>
  <c r="Y135" i="11"/>
  <c r="Y143" i="11"/>
  <c r="Y119" i="11"/>
  <c r="Y114" i="11"/>
  <c r="Y77" i="11"/>
  <c r="Y60" i="11"/>
  <c r="Y64" i="11"/>
  <c r="Y144" i="11"/>
  <c r="Y62" i="11"/>
  <c r="Y86" i="11"/>
  <c r="Y82" i="11"/>
  <c r="Y88" i="11"/>
  <c r="Y128" i="11"/>
  <c r="Y137" i="11"/>
  <c r="Y153" i="11"/>
  <c r="BB159" i="19"/>
  <c r="BB157" i="19"/>
  <c r="BB156" i="19"/>
  <c r="BB155" i="19"/>
  <c r="BB160" i="19"/>
  <c r="BB158" i="19"/>
  <c r="BB154" i="19"/>
  <c r="BB152" i="19"/>
  <c r="BB150" i="19"/>
  <c r="BB151" i="19"/>
  <c r="BB153" i="19"/>
  <c r="BB148" i="19"/>
  <c r="BB143" i="19"/>
  <c r="BB144" i="19"/>
  <c r="BB146" i="19"/>
  <c r="BB149" i="19"/>
  <c r="BB147" i="19"/>
  <c r="BB145" i="19"/>
  <c r="BB140" i="19"/>
  <c r="BB139" i="19"/>
  <c r="BB137" i="19"/>
  <c r="BB134" i="19"/>
  <c r="BB141" i="19"/>
  <c r="BB138" i="19"/>
  <c r="BB136" i="19"/>
  <c r="BB135" i="19"/>
  <c r="BB133" i="19"/>
  <c r="BB142" i="19"/>
  <c r="BB130" i="19"/>
  <c r="BB125" i="19"/>
  <c r="BB128" i="19"/>
  <c r="BB129" i="19"/>
  <c r="BB127" i="19"/>
  <c r="BB124" i="19"/>
  <c r="BB121" i="19"/>
  <c r="BB119" i="19"/>
  <c r="BB132" i="19"/>
  <c r="BB122" i="19"/>
  <c r="BB123" i="19"/>
  <c r="BB116" i="19"/>
  <c r="BB131" i="19"/>
  <c r="BB120" i="19"/>
  <c r="BB114" i="19"/>
  <c r="BB126" i="19"/>
  <c r="BB117" i="19"/>
  <c r="BB107" i="19"/>
  <c r="BB105" i="19"/>
  <c r="BB112" i="19"/>
  <c r="BB109" i="19"/>
  <c r="BB106" i="19"/>
  <c r="BB118" i="19"/>
  <c r="BB115" i="19"/>
  <c r="BB111" i="19"/>
  <c r="BB110" i="19"/>
  <c r="BB108" i="19"/>
  <c r="BB102" i="19"/>
  <c r="BB103" i="19"/>
  <c r="BB113" i="19"/>
  <c r="BB104" i="19"/>
  <c r="BB95" i="19"/>
  <c r="BB97" i="19"/>
  <c r="BB93" i="19"/>
  <c r="BB98" i="19"/>
  <c r="BB100" i="19"/>
  <c r="BB91" i="19"/>
  <c r="BB101" i="19"/>
  <c r="BB99" i="19"/>
  <c r="BB96" i="19"/>
  <c r="BB81" i="19"/>
  <c r="BB79" i="19"/>
  <c r="BB94" i="19"/>
  <c r="BB92" i="19"/>
  <c r="BB82" i="19"/>
  <c r="BB90" i="19"/>
  <c r="BB86" i="19"/>
  <c r="BB85" i="19"/>
  <c r="BB78" i="19"/>
  <c r="BB84" i="19"/>
  <c r="BB73" i="19"/>
  <c r="BB89" i="19"/>
  <c r="BB87" i="19"/>
  <c r="BB77" i="19"/>
  <c r="BB76" i="19"/>
  <c r="BB74" i="19"/>
  <c r="BB80" i="19"/>
  <c r="BB88" i="19"/>
  <c r="BB83" i="19"/>
  <c r="BB68" i="19"/>
  <c r="BB65" i="19"/>
  <c r="BB66" i="19"/>
  <c r="BB71" i="19"/>
  <c r="BB70" i="19"/>
  <c r="BB75" i="19"/>
  <c r="BB62" i="19"/>
  <c r="BB59" i="19"/>
  <c r="BB57" i="19"/>
  <c r="BB67" i="19"/>
  <c r="BB72" i="19"/>
  <c r="BB69" i="19"/>
  <c r="BB63" i="19"/>
  <c r="BB56" i="19"/>
  <c r="BB64" i="19"/>
  <c r="BB61" i="19"/>
  <c r="BB60" i="19"/>
  <c r="BB58" i="19"/>
  <c r="Y38" i="11"/>
  <c r="Y13" i="11"/>
  <c r="Y44" i="11"/>
  <c r="Y41" i="11"/>
  <c r="Y25" i="11"/>
  <c r="Y40" i="11"/>
  <c r="Y17" i="11"/>
  <c r="Y27" i="11"/>
  <c r="Y30" i="11"/>
  <c r="Y46" i="11"/>
  <c r="Y29" i="11"/>
  <c r="BA8" i="19"/>
  <c r="BB48" i="19"/>
  <c r="BB51" i="19"/>
  <c r="BB54" i="19"/>
  <c r="BB52" i="19"/>
  <c r="BB50" i="19"/>
  <c r="BB49" i="19"/>
  <c r="BB47" i="19"/>
  <c r="BB39" i="19"/>
  <c r="BB53" i="19"/>
  <c r="BB43" i="19"/>
  <c r="BB55" i="19"/>
  <c r="BB46" i="19"/>
  <c r="BB36" i="19"/>
  <c r="BB41" i="19"/>
  <c r="BB37" i="19"/>
  <c r="BB44" i="19"/>
  <c r="BB34" i="19"/>
  <c r="BB40" i="19"/>
  <c r="BB38" i="19"/>
  <c r="BB45" i="19"/>
  <c r="BB30" i="19"/>
  <c r="BB33" i="19"/>
  <c r="BB42" i="19"/>
  <c r="BB26" i="19"/>
  <c r="BB29" i="19"/>
  <c r="BB25" i="19"/>
  <c r="BB32" i="19"/>
  <c r="BB23" i="19"/>
  <c r="BB22" i="19"/>
  <c r="BB18" i="19"/>
  <c r="BB24" i="19"/>
  <c r="BB16" i="19"/>
  <c r="BB21" i="19"/>
  <c r="BB17" i="19"/>
  <c r="BB14" i="19"/>
  <c r="BB28" i="19"/>
  <c r="BB35" i="19"/>
  <c r="BB20" i="19"/>
  <c r="BB27" i="19"/>
  <c r="BB31" i="19"/>
  <c r="BB15" i="19"/>
  <c r="BB13" i="19"/>
  <c r="BB11" i="19"/>
  <c r="BB12" i="19"/>
  <c r="BB19" i="19"/>
  <c r="Y51" i="11"/>
  <c r="Y47" i="11"/>
  <c r="Y50" i="11"/>
  <c r="Y53" i="11"/>
  <c r="Y28" i="11"/>
  <c r="Y23" i="11"/>
  <c r="Y26" i="11"/>
  <c r="Y15" i="11"/>
  <c r="Y16" i="11"/>
  <c r="Y21" i="11"/>
  <c r="Y33" i="11"/>
  <c r="Y20" i="11"/>
  <c r="Y19" i="11"/>
  <c r="Y12" i="11"/>
  <c r="Y42" i="11"/>
  <c r="Y14" i="11"/>
  <c r="Y34" i="11"/>
  <c r="Y35" i="11"/>
  <c r="Y43" i="11"/>
  <c r="Y22" i="11"/>
  <c r="X8" i="11"/>
  <c r="X4" i="11" s="1"/>
  <c r="Y31" i="11"/>
  <c r="Y52" i="11"/>
  <c r="Y39" i="11"/>
  <c r="Y24" i="11"/>
  <c r="Y11" i="11"/>
  <c r="Y54" i="11"/>
  <c r="Y55" i="11"/>
  <c r="Y32" i="11"/>
  <c r="Y37" i="11"/>
  <c r="Y36" i="11"/>
  <c r="Y49" i="11"/>
  <c r="BC5" i="19"/>
  <c r="Z5" i="11"/>
  <c r="Z158" i="11" s="1"/>
  <c r="U41" i="13"/>
  <c r="U25" i="13"/>
  <c r="V6" i="13"/>
  <c r="W4" i="13"/>
  <c r="W2" i="13"/>
  <c r="W3" i="13"/>
  <c r="T39" i="13"/>
  <c r="T55" i="13" s="1"/>
  <c r="T38" i="13"/>
  <c r="T54" i="13" s="1"/>
  <c r="T29" i="13"/>
  <c r="T45" i="13" s="1"/>
  <c r="Z126" i="11" l="1"/>
  <c r="Z102" i="11"/>
  <c r="Z115" i="11"/>
  <c r="Z75" i="11"/>
  <c r="Z70" i="11"/>
  <c r="Z151" i="11"/>
  <c r="Z138" i="11"/>
  <c r="Z62" i="11"/>
  <c r="Z74" i="11"/>
  <c r="Z103" i="11"/>
  <c r="Z122" i="11"/>
  <c r="Z131" i="11"/>
  <c r="Z155" i="11"/>
  <c r="Z124" i="11"/>
  <c r="Z99" i="11"/>
  <c r="Z121" i="11"/>
  <c r="Z97" i="11"/>
  <c r="Z72" i="11"/>
  <c r="Z152" i="11"/>
  <c r="Z149" i="11"/>
  <c r="Z60" i="11"/>
  <c r="Z82" i="11"/>
  <c r="Z101" i="11"/>
  <c r="Z112" i="11"/>
  <c r="Z135" i="11"/>
  <c r="Z49" i="11"/>
  <c r="Z132" i="11"/>
  <c r="Z116" i="11"/>
  <c r="Z114" i="11"/>
  <c r="Z118" i="11"/>
  <c r="Z88" i="11"/>
  <c r="Z64" i="11"/>
  <c r="Z63" i="11"/>
  <c r="Z140" i="11"/>
  <c r="Z66" i="11"/>
  <c r="Z85" i="11"/>
  <c r="Z100" i="11"/>
  <c r="Z119" i="11"/>
  <c r="Z139" i="11"/>
  <c r="Z159" i="11"/>
  <c r="Z16" i="11"/>
  <c r="Z123" i="11"/>
  <c r="Z133" i="11"/>
  <c r="Z107" i="11"/>
  <c r="Z106" i="11"/>
  <c r="Z94" i="11"/>
  <c r="Z57" i="11"/>
  <c r="Z154" i="11"/>
  <c r="Z157" i="11"/>
  <c r="Z68" i="11"/>
  <c r="Z83" i="11"/>
  <c r="Z120" i="11"/>
  <c r="Z111" i="11"/>
  <c r="Z142" i="11"/>
  <c r="Z117" i="11"/>
  <c r="Z130" i="11"/>
  <c r="Z95" i="11"/>
  <c r="Z104" i="11"/>
  <c r="Z77" i="11"/>
  <c r="Z56" i="11"/>
  <c r="Z150" i="11"/>
  <c r="Z148" i="11"/>
  <c r="Z61" i="11"/>
  <c r="Z71" i="11"/>
  <c r="Z96" i="11"/>
  <c r="Z113" i="11"/>
  <c r="Z153" i="11"/>
  <c r="Z136" i="11"/>
  <c r="Z108" i="11"/>
  <c r="Z80" i="11"/>
  <c r="Z86" i="11"/>
  <c r="Z79" i="11"/>
  <c r="Z73" i="11"/>
  <c r="Z145" i="11"/>
  <c r="Z137" i="11"/>
  <c r="Z67" i="11"/>
  <c r="Z76" i="11"/>
  <c r="Z98" i="11"/>
  <c r="Z127" i="11"/>
  <c r="Z144" i="11"/>
  <c r="Z129" i="11"/>
  <c r="Z89" i="11"/>
  <c r="Z93" i="11"/>
  <c r="Z92" i="11"/>
  <c r="Z65" i="11"/>
  <c r="Z58" i="11"/>
  <c r="Z141" i="11"/>
  <c r="Z160" i="11"/>
  <c r="Z69" i="11"/>
  <c r="Z81" i="11"/>
  <c r="Z105" i="11"/>
  <c r="Z125" i="11"/>
  <c r="Z147" i="11"/>
  <c r="Z134" i="11"/>
  <c r="Z109" i="11"/>
  <c r="Z91" i="11"/>
  <c r="Z87" i="11"/>
  <c r="Z78" i="11"/>
  <c r="Z156" i="11"/>
  <c r="Z143" i="11"/>
  <c r="Z59" i="11"/>
  <c r="Z84" i="11"/>
  <c r="Z90" i="11"/>
  <c r="Z110" i="11"/>
  <c r="Z128" i="11"/>
  <c r="Z146" i="11"/>
  <c r="BC158" i="19"/>
  <c r="BC160" i="19"/>
  <c r="BC157" i="19"/>
  <c r="BC156" i="19"/>
  <c r="BC159" i="19"/>
  <c r="BC155" i="19"/>
  <c r="BC154" i="19"/>
  <c r="BC151" i="19"/>
  <c r="BC153" i="19"/>
  <c r="BC152" i="19"/>
  <c r="BC150" i="19"/>
  <c r="BC147" i="19"/>
  <c r="BC144" i="19"/>
  <c r="BC149" i="19"/>
  <c r="BC146" i="19"/>
  <c r="BC142" i="19"/>
  <c r="BC145" i="19"/>
  <c r="BC143" i="19"/>
  <c r="BC139" i="19"/>
  <c r="BC148" i="19"/>
  <c r="BC141" i="19"/>
  <c r="BC138" i="19"/>
  <c r="BC136" i="19"/>
  <c r="BC132" i="19"/>
  <c r="BC135" i="19"/>
  <c r="BC140" i="19"/>
  <c r="BC129" i="19"/>
  <c r="BC137" i="19"/>
  <c r="BC130" i="19"/>
  <c r="BC128" i="19"/>
  <c r="BC134" i="19"/>
  <c r="BC131" i="19"/>
  <c r="BC126" i="19"/>
  <c r="BC123" i="19"/>
  <c r="BC127" i="19"/>
  <c r="BC125" i="19"/>
  <c r="BC124" i="19"/>
  <c r="BC121" i="19"/>
  <c r="BC122" i="19"/>
  <c r="BC133" i="19"/>
  <c r="BC118" i="19"/>
  <c r="BC117" i="19"/>
  <c r="BC120" i="19"/>
  <c r="BC113" i="19"/>
  <c r="BC112" i="19"/>
  <c r="BC116" i="19"/>
  <c r="BC119" i="19"/>
  <c r="BC105" i="19"/>
  <c r="BC109" i="19"/>
  <c r="BC106" i="19"/>
  <c r="BC115" i="19"/>
  <c r="BC114" i="19"/>
  <c r="BC111" i="19"/>
  <c r="BC110" i="19"/>
  <c r="BC107" i="19"/>
  <c r="BC108" i="19"/>
  <c r="BC102" i="19"/>
  <c r="BC103" i="19"/>
  <c r="BC104" i="19"/>
  <c r="BC100" i="19"/>
  <c r="BC94" i="19"/>
  <c r="BC92" i="19"/>
  <c r="BC97" i="19"/>
  <c r="BC93" i="19"/>
  <c r="BC98" i="19"/>
  <c r="BC101" i="19"/>
  <c r="BC99" i="19"/>
  <c r="BC96" i="19"/>
  <c r="BC91" i="19"/>
  <c r="BC90" i="19"/>
  <c r="BC88" i="19"/>
  <c r="BC86" i="19"/>
  <c r="BC83" i="19"/>
  <c r="BC95" i="19"/>
  <c r="BC85" i="19"/>
  <c r="BC78" i="19"/>
  <c r="BC79" i="19"/>
  <c r="BC84" i="19"/>
  <c r="BC89" i="19"/>
  <c r="BC87" i="19"/>
  <c r="BC76" i="19"/>
  <c r="BC77" i="19"/>
  <c r="BC82" i="19"/>
  <c r="BC80" i="19"/>
  <c r="BC73" i="19"/>
  <c r="BC72" i="19"/>
  <c r="BC67" i="19"/>
  <c r="BC66" i="19"/>
  <c r="BC81" i="19"/>
  <c r="BC75" i="19"/>
  <c r="BC69" i="19"/>
  <c r="BC71" i="19"/>
  <c r="BC70" i="19"/>
  <c r="BC63" i="19"/>
  <c r="BC58" i="19"/>
  <c r="BC74" i="19"/>
  <c r="BC68" i="19"/>
  <c r="BC65" i="19"/>
  <c r="BC60" i="19"/>
  <c r="BC56" i="19"/>
  <c r="BC62" i="19"/>
  <c r="BC57" i="19"/>
  <c r="BC64" i="19"/>
  <c r="BC61" i="19"/>
  <c r="BC59" i="19"/>
  <c r="Z53" i="11"/>
  <c r="Z13" i="11"/>
  <c r="Z39" i="11"/>
  <c r="Z30" i="11"/>
  <c r="BB8" i="19"/>
  <c r="BC55" i="19"/>
  <c r="BC54" i="19"/>
  <c r="BC50" i="19"/>
  <c r="BC51" i="19"/>
  <c r="BC53" i="19"/>
  <c r="BC49" i="19"/>
  <c r="BC46" i="19"/>
  <c r="BC42" i="19"/>
  <c r="BC48" i="19"/>
  <c r="BC37" i="19"/>
  <c r="BC38" i="19"/>
  <c r="BC44" i="19"/>
  <c r="BC45" i="19"/>
  <c r="BC41" i="19"/>
  <c r="BC40" i="19"/>
  <c r="BC26" i="19"/>
  <c r="BC52" i="19"/>
  <c r="BC36" i="19"/>
  <c r="BC43" i="19"/>
  <c r="BC33" i="19"/>
  <c r="BC39" i="19"/>
  <c r="BC29" i="19"/>
  <c r="BC34" i="19"/>
  <c r="BC30" i="19"/>
  <c r="BC28" i="19"/>
  <c r="BC27" i="19"/>
  <c r="BC14" i="19"/>
  <c r="BC22" i="19"/>
  <c r="BC31" i="19"/>
  <c r="BC18" i="19"/>
  <c r="BC32" i="19"/>
  <c r="BC35" i="19"/>
  <c r="BC24" i="19"/>
  <c r="BC25" i="19"/>
  <c r="BC20" i="19"/>
  <c r="BC47" i="19"/>
  <c r="BC12" i="19"/>
  <c r="BC16" i="19"/>
  <c r="BC21" i="19"/>
  <c r="BC17" i="19"/>
  <c r="BC11" i="19"/>
  <c r="BC23" i="19"/>
  <c r="BC13" i="19"/>
  <c r="BC15" i="19"/>
  <c r="BC19" i="19"/>
  <c r="Y8" i="11"/>
  <c r="Y4" i="11" s="1"/>
  <c r="Z42" i="11"/>
  <c r="Z32" i="11"/>
  <c r="Z25" i="11"/>
  <c r="Z12" i="11"/>
  <c r="Z11" i="11"/>
  <c r="Z54" i="11"/>
  <c r="Z46" i="11"/>
  <c r="Z45" i="11"/>
  <c r="Z44" i="11"/>
  <c r="Z24" i="11"/>
  <c r="Z17" i="11"/>
  <c r="Z31" i="11"/>
  <c r="Z38" i="11"/>
  <c r="Z20" i="11"/>
  <c r="Z26" i="11"/>
  <c r="Z29" i="11"/>
  <c r="Z14" i="11"/>
  <c r="Z33" i="11"/>
  <c r="Z23" i="11"/>
  <c r="Z36" i="11"/>
  <c r="Z48" i="11"/>
  <c r="Z21" i="11"/>
  <c r="Z28" i="11"/>
  <c r="Z52" i="11"/>
  <c r="Z37" i="11"/>
  <c r="Z47" i="11"/>
  <c r="Z50" i="11"/>
  <c r="Z55" i="11"/>
  <c r="Z40" i="11"/>
  <c r="Z34" i="11"/>
  <c r="Z19" i="11"/>
  <c r="Z43" i="11"/>
  <c r="Z18" i="11"/>
  <c r="Z41" i="11"/>
  <c r="Z27" i="11"/>
  <c r="Z51" i="11"/>
  <c r="Z35" i="11"/>
  <c r="Z15" i="11"/>
  <c r="Z22" i="11"/>
  <c r="BD5" i="19"/>
  <c r="AA5" i="11"/>
  <c r="AA147" i="11" s="1"/>
  <c r="U39" i="13"/>
  <c r="U55" i="13" s="1"/>
  <c r="U38" i="13"/>
  <c r="U54" i="13" s="1"/>
  <c r="U29" i="13"/>
  <c r="U45" i="13" s="1"/>
  <c r="X4" i="13"/>
  <c r="X2" i="13"/>
  <c r="W6" i="13"/>
  <c r="X3" i="13"/>
  <c r="V41" i="13"/>
  <c r="V25" i="13"/>
  <c r="AA136" i="11" l="1"/>
  <c r="AA112" i="11"/>
  <c r="AA102" i="11"/>
  <c r="AA97" i="11"/>
  <c r="AA65" i="11"/>
  <c r="AA64" i="11"/>
  <c r="AA157" i="11"/>
  <c r="AA61" i="11"/>
  <c r="AA82" i="11"/>
  <c r="AA98" i="11"/>
  <c r="AA110" i="11"/>
  <c r="AA125" i="11"/>
  <c r="AA29" i="11"/>
  <c r="AA121" i="11"/>
  <c r="AA114" i="11"/>
  <c r="AA95" i="11"/>
  <c r="AA89" i="11"/>
  <c r="AA63" i="11"/>
  <c r="AA151" i="11"/>
  <c r="AA145" i="11"/>
  <c r="AA67" i="11"/>
  <c r="AA81" i="11"/>
  <c r="AA103" i="11"/>
  <c r="AA115" i="11"/>
  <c r="AA132" i="11"/>
  <c r="AA150" i="11"/>
  <c r="AA129" i="11"/>
  <c r="AA93" i="11"/>
  <c r="AA92" i="11"/>
  <c r="AA99" i="11"/>
  <c r="AA77" i="11"/>
  <c r="AA152" i="11"/>
  <c r="AA144" i="11"/>
  <c r="AA62" i="11"/>
  <c r="AA86" i="11"/>
  <c r="AA104" i="11"/>
  <c r="AA106" i="11"/>
  <c r="AA126" i="11"/>
  <c r="AA153" i="11"/>
  <c r="AA131" i="11"/>
  <c r="AA84" i="11"/>
  <c r="AA83" i="11"/>
  <c r="AA87" i="11"/>
  <c r="AA71" i="11"/>
  <c r="AA68" i="11"/>
  <c r="AA138" i="11"/>
  <c r="AA69" i="11"/>
  <c r="AA78" i="11"/>
  <c r="AA100" i="11"/>
  <c r="AA108" i="11"/>
  <c r="AA128" i="11"/>
  <c r="AA148" i="11"/>
  <c r="AA113" i="11"/>
  <c r="AA122" i="11"/>
  <c r="AA76" i="11"/>
  <c r="AA56" i="11"/>
  <c r="AA70" i="11"/>
  <c r="AA156" i="11"/>
  <c r="AA140" i="11"/>
  <c r="AA74" i="11"/>
  <c r="AA80" i="11"/>
  <c r="AA109" i="11"/>
  <c r="AA117" i="11"/>
  <c r="AA134" i="11"/>
  <c r="AA158" i="11"/>
  <c r="AA127" i="11"/>
  <c r="AA130" i="11"/>
  <c r="AA118" i="11"/>
  <c r="AA88" i="11"/>
  <c r="AA60" i="11"/>
  <c r="AA58" i="11"/>
  <c r="AA143" i="11"/>
  <c r="AA149" i="11"/>
  <c r="AA59" i="11"/>
  <c r="AA90" i="11"/>
  <c r="AA119" i="11"/>
  <c r="AA123" i="11"/>
  <c r="AA142" i="11"/>
  <c r="AA159" i="11"/>
  <c r="AA133" i="11"/>
  <c r="AA94" i="11"/>
  <c r="AA107" i="11"/>
  <c r="AA57" i="11"/>
  <c r="AA75" i="11"/>
  <c r="AA72" i="11"/>
  <c r="AA146" i="11"/>
  <c r="AA137" i="11"/>
  <c r="AA66" i="11"/>
  <c r="AA101" i="11"/>
  <c r="AA105" i="11"/>
  <c r="AA120" i="11"/>
  <c r="AA139" i="11"/>
  <c r="AA135" i="11"/>
  <c r="AA91" i="11"/>
  <c r="AA85" i="11"/>
  <c r="AA96" i="11"/>
  <c r="AA79" i="11"/>
  <c r="AA155" i="11"/>
  <c r="AA141" i="11"/>
  <c r="AA160" i="11"/>
  <c r="AA73" i="11"/>
  <c r="AA111" i="11"/>
  <c r="AA116" i="11"/>
  <c r="AA124" i="11"/>
  <c r="AA154" i="11"/>
  <c r="BD159" i="19"/>
  <c r="BD160" i="19"/>
  <c r="BD158" i="19"/>
  <c r="BD156" i="19"/>
  <c r="BD155" i="19"/>
  <c r="BD157" i="19"/>
  <c r="BD152" i="19"/>
  <c r="BD150" i="19"/>
  <c r="BD153" i="19"/>
  <c r="BD148" i="19"/>
  <c r="BD149" i="19"/>
  <c r="BD146" i="19"/>
  <c r="BD151" i="19"/>
  <c r="BD147" i="19"/>
  <c r="BD145" i="19"/>
  <c r="BD143" i="19"/>
  <c r="BD154" i="19"/>
  <c r="BD140" i="19"/>
  <c r="BD142" i="19"/>
  <c r="BD144" i="19"/>
  <c r="BD139" i="19"/>
  <c r="BD135" i="19"/>
  <c r="BD137" i="19"/>
  <c r="BD133" i="19"/>
  <c r="BD141" i="19"/>
  <c r="BD130" i="19"/>
  <c r="BD125" i="19"/>
  <c r="BD128" i="19"/>
  <c r="BD136" i="19"/>
  <c r="BD134" i="19"/>
  <c r="BD131" i="19"/>
  <c r="BD127" i="19"/>
  <c r="BD126" i="19"/>
  <c r="BD123" i="19"/>
  <c r="BD129" i="19"/>
  <c r="BD122" i="19"/>
  <c r="BD132" i="19"/>
  <c r="BD120" i="19"/>
  <c r="BD118" i="19"/>
  <c r="BD115" i="19"/>
  <c r="BD114" i="19"/>
  <c r="BD121" i="19"/>
  <c r="BD124" i="19"/>
  <c r="BD119" i="19"/>
  <c r="BD116" i="19"/>
  <c r="BD109" i="19"/>
  <c r="BD106" i="19"/>
  <c r="BD138" i="19"/>
  <c r="BD112" i="19"/>
  <c r="BD113" i="19"/>
  <c r="BD108" i="19"/>
  <c r="BD104" i="19"/>
  <c r="BD111" i="19"/>
  <c r="BD110" i="19"/>
  <c r="BD105" i="19"/>
  <c r="BD102" i="19"/>
  <c r="BD103" i="19"/>
  <c r="BD107" i="19"/>
  <c r="BD100" i="19"/>
  <c r="BD94" i="19"/>
  <c r="BD92" i="19"/>
  <c r="BD90" i="19"/>
  <c r="BD89" i="19"/>
  <c r="BD95" i="19"/>
  <c r="BD97" i="19"/>
  <c r="BD93" i="19"/>
  <c r="BD98" i="19"/>
  <c r="BD101" i="19"/>
  <c r="BD99" i="19"/>
  <c r="BD96" i="19"/>
  <c r="BD91" i="19"/>
  <c r="BD117" i="19"/>
  <c r="BD84" i="19"/>
  <c r="BD80" i="19"/>
  <c r="BD87" i="19"/>
  <c r="BD85" i="19"/>
  <c r="BD86" i="19"/>
  <c r="BD79" i="19"/>
  <c r="BD88" i="19"/>
  <c r="BD81" i="19"/>
  <c r="BD75" i="19"/>
  <c r="BD82" i="19"/>
  <c r="BD83" i="19"/>
  <c r="BD68" i="19"/>
  <c r="BD78" i="19"/>
  <c r="BD66" i="19"/>
  <c r="BD69" i="19"/>
  <c r="BD77" i="19"/>
  <c r="BD74" i="19"/>
  <c r="BD70" i="19"/>
  <c r="BD71" i="19"/>
  <c r="BD76" i="19"/>
  <c r="BD67" i="19"/>
  <c r="BD61" i="19"/>
  <c r="BD73" i="19"/>
  <c r="BD72" i="19"/>
  <c r="BD65" i="19"/>
  <c r="BD64" i="19"/>
  <c r="BD57" i="19"/>
  <c r="BD62" i="19"/>
  <c r="BD60" i="19"/>
  <c r="BD59" i="19"/>
  <c r="BD58" i="19"/>
  <c r="BD63" i="19"/>
  <c r="BD56" i="19"/>
  <c r="AA14" i="11"/>
  <c r="AA13" i="11"/>
  <c r="AA19" i="11"/>
  <c r="AA25" i="11"/>
  <c r="AA49" i="11"/>
  <c r="BC8" i="19"/>
  <c r="BD51" i="19"/>
  <c r="BD50" i="19"/>
  <c r="BD49" i="19"/>
  <c r="BD54" i="19"/>
  <c r="BD55" i="19"/>
  <c r="BD46" i="19"/>
  <c r="BD52" i="19"/>
  <c r="BD42" i="19"/>
  <c r="BD53" i="19"/>
  <c r="BD38" i="19"/>
  <c r="BD48" i="19"/>
  <c r="BD47" i="19"/>
  <c r="BD43" i="19"/>
  <c r="BD35" i="19"/>
  <c r="BD45" i="19"/>
  <c r="BD39" i="19"/>
  <c r="BD41" i="19"/>
  <c r="BD44" i="19"/>
  <c r="BD32" i="19"/>
  <c r="BD33" i="19"/>
  <c r="BD36" i="19"/>
  <c r="BD28" i="19"/>
  <c r="BD37" i="19"/>
  <c r="BD22" i="19"/>
  <c r="BD31" i="19"/>
  <c r="BD40" i="19"/>
  <c r="BD27" i="19"/>
  <c r="BD30" i="19"/>
  <c r="BD25" i="19"/>
  <c r="BD17" i="19"/>
  <c r="BD20" i="19"/>
  <c r="BD34" i="19"/>
  <c r="BD21" i="19"/>
  <c r="BD19" i="19"/>
  <c r="BD29" i="19"/>
  <c r="BD13" i="19"/>
  <c r="BD24" i="19"/>
  <c r="BD23" i="19"/>
  <c r="BD11" i="19"/>
  <c r="BD15" i="19"/>
  <c r="BD26" i="19"/>
  <c r="BD14" i="19"/>
  <c r="BD12" i="19"/>
  <c r="BD18" i="19"/>
  <c r="BD16" i="19"/>
  <c r="AA28" i="11"/>
  <c r="AA45" i="11"/>
  <c r="AA39" i="11"/>
  <c r="AA30" i="11"/>
  <c r="AA20" i="11"/>
  <c r="AA34" i="11"/>
  <c r="AA51" i="11"/>
  <c r="AA44" i="11"/>
  <c r="AA18" i="11"/>
  <c r="AA41" i="11"/>
  <c r="AA40" i="11"/>
  <c r="AA52" i="11"/>
  <c r="AA36" i="11"/>
  <c r="AA15" i="11"/>
  <c r="AA50" i="11"/>
  <c r="AA21" i="11"/>
  <c r="AA55" i="11"/>
  <c r="AA23" i="11"/>
  <c r="AA12" i="11"/>
  <c r="AA43" i="11"/>
  <c r="AA16" i="11"/>
  <c r="Z8" i="11"/>
  <c r="Z4" i="11" s="1"/>
  <c r="AA42" i="11"/>
  <c r="AA46" i="11"/>
  <c r="AA38" i="11"/>
  <c r="AA24" i="11"/>
  <c r="AA47" i="11"/>
  <c r="AA48" i="11"/>
  <c r="AA53" i="11"/>
  <c r="AA27" i="11"/>
  <c r="AA32" i="11"/>
  <c r="AA35" i="11"/>
  <c r="AA17" i="11"/>
  <c r="AA54" i="11"/>
  <c r="AA31" i="11"/>
  <c r="AA33" i="11"/>
  <c r="AA37" i="11"/>
  <c r="AA26" i="11"/>
  <c r="AA11" i="11"/>
  <c r="AA22" i="11"/>
  <c r="BE5" i="19"/>
  <c r="AB5" i="11"/>
  <c r="AB154" i="11" s="1"/>
  <c r="W41" i="13"/>
  <c r="W25" i="13"/>
  <c r="Y4" i="13"/>
  <c r="X6" i="13"/>
  <c r="Y2" i="13"/>
  <c r="Y3" i="13"/>
  <c r="V39" i="13"/>
  <c r="V55" i="13" s="1"/>
  <c r="V38" i="13"/>
  <c r="V54" i="13" s="1"/>
  <c r="V29" i="13"/>
  <c r="V45" i="13" s="1"/>
  <c r="AB126" i="11" l="1"/>
  <c r="AB108" i="11"/>
  <c r="AB96" i="11"/>
  <c r="AB73" i="11"/>
  <c r="AB71" i="11"/>
  <c r="AB141" i="11"/>
  <c r="AB61" i="11"/>
  <c r="AB86" i="11"/>
  <c r="AB105" i="11"/>
  <c r="AB107" i="11"/>
  <c r="AB117" i="11"/>
  <c r="AB135" i="11"/>
  <c r="AB148" i="11"/>
  <c r="AB136" i="11"/>
  <c r="AB114" i="11"/>
  <c r="AB97" i="11"/>
  <c r="AB79" i="11"/>
  <c r="AB57" i="11"/>
  <c r="AB56" i="11"/>
  <c r="AB67" i="11"/>
  <c r="AB89" i="11"/>
  <c r="AB84" i="11"/>
  <c r="AB102" i="11"/>
  <c r="AB138" i="11"/>
  <c r="AB134" i="11"/>
  <c r="AB158" i="11"/>
  <c r="AB127" i="11"/>
  <c r="AB129" i="11"/>
  <c r="AB121" i="11"/>
  <c r="AB99" i="11"/>
  <c r="AB75" i="11"/>
  <c r="AB151" i="11"/>
  <c r="AB145" i="11"/>
  <c r="AB59" i="11"/>
  <c r="AB82" i="11"/>
  <c r="AB85" i="11"/>
  <c r="AB116" i="11"/>
  <c r="AB139" i="11"/>
  <c r="AB147" i="11"/>
  <c r="AB157" i="11"/>
  <c r="AB119" i="11"/>
  <c r="AB124" i="11"/>
  <c r="AB109" i="11"/>
  <c r="AB80" i="11"/>
  <c r="AB153" i="11"/>
  <c r="AB144" i="11"/>
  <c r="AB137" i="11"/>
  <c r="AB62" i="11"/>
  <c r="AB77" i="11"/>
  <c r="AB87" i="11"/>
  <c r="AB110" i="11"/>
  <c r="AB120" i="11"/>
  <c r="AB146" i="11"/>
  <c r="AB133" i="11"/>
  <c r="AB103" i="11"/>
  <c r="AB104" i="11"/>
  <c r="AB92" i="11"/>
  <c r="AB76" i="11"/>
  <c r="AB64" i="11"/>
  <c r="AB152" i="11"/>
  <c r="AB60" i="11"/>
  <c r="AB78" i="11"/>
  <c r="AB98" i="11"/>
  <c r="AB111" i="11"/>
  <c r="AB125" i="11"/>
  <c r="AB143" i="11"/>
  <c r="AB11" i="11"/>
  <c r="AB130" i="11"/>
  <c r="AB122" i="11"/>
  <c r="AB88" i="11"/>
  <c r="AB70" i="11"/>
  <c r="AB72" i="11"/>
  <c r="AB63" i="11"/>
  <c r="AB160" i="11"/>
  <c r="AB69" i="11"/>
  <c r="AB91" i="11"/>
  <c r="AB90" i="11"/>
  <c r="AB112" i="11"/>
  <c r="AB142" i="11"/>
  <c r="AB150" i="11"/>
  <c r="AB123" i="11"/>
  <c r="AB118" i="11"/>
  <c r="AB83" i="11"/>
  <c r="AB65" i="11"/>
  <c r="AB66" i="11"/>
  <c r="AB149" i="11"/>
  <c r="AB159" i="11"/>
  <c r="AB74" i="11"/>
  <c r="AB93" i="11"/>
  <c r="AB100" i="11"/>
  <c r="AB113" i="11"/>
  <c r="AB132" i="11"/>
  <c r="AB25" i="11"/>
  <c r="AB115" i="11"/>
  <c r="AB106" i="11"/>
  <c r="AB101" i="11"/>
  <c r="AB58" i="11"/>
  <c r="AB68" i="11"/>
  <c r="AB156" i="11"/>
  <c r="AB140" i="11"/>
  <c r="AB81" i="11"/>
  <c r="AB95" i="11"/>
  <c r="AB94" i="11"/>
  <c r="AB128" i="11"/>
  <c r="AB131" i="11"/>
  <c r="AB155" i="11"/>
  <c r="BE159" i="19"/>
  <c r="BE160" i="19"/>
  <c r="BE157" i="19"/>
  <c r="BE158" i="19"/>
  <c r="BE156" i="19"/>
  <c r="BE153" i="19"/>
  <c r="BE152" i="19"/>
  <c r="BE154" i="19"/>
  <c r="BE155" i="19"/>
  <c r="BE148" i="19"/>
  <c r="BE147" i="19"/>
  <c r="BE151" i="19"/>
  <c r="BE150" i="19"/>
  <c r="BE144" i="19"/>
  <c r="BE149" i="19"/>
  <c r="BE141" i="19"/>
  <c r="BE145" i="19"/>
  <c r="BE139" i="19"/>
  <c r="BE137" i="19"/>
  <c r="BE142" i="19"/>
  <c r="BE138" i="19"/>
  <c r="BE146" i="19"/>
  <c r="BE135" i="19"/>
  <c r="BE143" i="19"/>
  <c r="BE140" i="19"/>
  <c r="BE133" i="19"/>
  <c r="BE132" i="19"/>
  <c r="BE128" i="19"/>
  <c r="BE136" i="19"/>
  <c r="BE134" i="19"/>
  <c r="BE131" i="19"/>
  <c r="BE127" i="19"/>
  <c r="BE126" i="19"/>
  <c r="BE129" i="19"/>
  <c r="BE124" i="19"/>
  <c r="BE130" i="19"/>
  <c r="BE120" i="19"/>
  <c r="BE121" i="19"/>
  <c r="BE119" i="19"/>
  <c r="BE116" i="19"/>
  <c r="BE117" i="19"/>
  <c r="BE122" i="19"/>
  <c r="BE123" i="19"/>
  <c r="BE112" i="19"/>
  <c r="BE125" i="19"/>
  <c r="BE115" i="19"/>
  <c r="BE114" i="19"/>
  <c r="BE118" i="19"/>
  <c r="BE111" i="19"/>
  <c r="BE113" i="19"/>
  <c r="BE108" i="19"/>
  <c r="BE103" i="19"/>
  <c r="BE107" i="19"/>
  <c r="BE104" i="19"/>
  <c r="BE109" i="19"/>
  <c r="BE106" i="19"/>
  <c r="BE101" i="19"/>
  <c r="BE95" i="19"/>
  <c r="BE110" i="19"/>
  <c r="BE105" i="19"/>
  <c r="BE98" i="19"/>
  <c r="BE99" i="19"/>
  <c r="BE96" i="19"/>
  <c r="BE91" i="19"/>
  <c r="BE102" i="19"/>
  <c r="BE89" i="19"/>
  <c r="BE94" i="19"/>
  <c r="BE92" i="19"/>
  <c r="BE97" i="19"/>
  <c r="BE100" i="19"/>
  <c r="BE93" i="19"/>
  <c r="BE90" i="19"/>
  <c r="BE86" i="19"/>
  <c r="BE85" i="19"/>
  <c r="BE84" i="19"/>
  <c r="BE76" i="19"/>
  <c r="BE88" i="19"/>
  <c r="BE87" i="19"/>
  <c r="BE83" i="19"/>
  <c r="BE82" i="19"/>
  <c r="BE80" i="19"/>
  <c r="BE79" i="19"/>
  <c r="BE78" i="19"/>
  <c r="BE69" i="19"/>
  <c r="BE81" i="19"/>
  <c r="BE77" i="19"/>
  <c r="BE75" i="19"/>
  <c r="BE74" i="19"/>
  <c r="BE70" i="19"/>
  <c r="BE71" i="19"/>
  <c r="BE67" i="19"/>
  <c r="BE64" i="19"/>
  <c r="BE73" i="19"/>
  <c r="BE72" i="19"/>
  <c r="BE68" i="19"/>
  <c r="BE66" i="19"/>
  <c r="BE65" i="19"/>
  <c r="BE62" i="19"/>
  <c r="BE61" i="19"/>
  <c r="BE57" i="19"/>
  <c r="BE60" i="19"/>
  <c r="BE59" i="19"/>
  <c r="BE58" i="19"/>
  <c r="BE63" i="19"/>
  <c r="BE56" i="19"/>
  <c r="AB21" i="11"/>
  <c r="AB14" i="11"/>
  <c r="AB19" i="11"/>
  <c r="BD8" i="19"/>
  <c r="BE55" i="19"/>
  <c r="BE54" i="19"/>
  <c r="BE50" i="19"/>
  <c r="BE53" i="19"/>
  <c r="BE49" i="19"/>
  <c r="BE48" i="19"/>
  <c r="BE52" i="19"/>
  <c r="BE45" i="19"/>
  <c r="BE41" i="19"/>
  <c r="BE44" i="19"/>
  <c r="BE37" i="19"/>
  <c r="BE51" i="19"/>
  <c r="BE35" i="19"/>
  <c r="BE40" i="19"/>
  <c r="BE36" i="19"/>
  <c r="BE47" i="19"/>
  <c r="BE39" i="19"/>
  <c r="BE33" i="19"/>
  <c r="BE29" i="19"/>
  <c r="BE25" i="19"/>
  <c r="BE38" i="19"/>
  <c r="BE43" i="19"/>
  <c r="BE28" i="19"/>
  <c r="BE46" i="19"/>
  <c r="BE31" i="19"/>
  <c r="BE42" i="19"/>
  <c r="BE27" i="19"/>
  <c r="BE32" i="19"/>
  <c r="BE34" i="19"/>
  <c r="BE21" i="19"/>
  <c r="BE26" i="19"/>
  <c r="BE24" i="19"/>
  <c r="BE20" i="19"/>
  <c r="BE30" i="19"/>
  <c r="BE17" i="19"/>
  <c r="BE14" i="19"/>
  <c r="BE16" i="19"/>
  <c r="BE23" i="19"/>
  <c r="BE19" i="19"/>
  <c r="BE22" i="19"/>
  <c r="BE12" i="19"/>
  <c r="BE18" i="19"/>
  <c r="BE15" i="19"/>
  <c r="BE11" i="19"/>
  <c r="BE13" i="19"/>
  <c r="AB42" i="11"/>
  <c r="AB45" i="11"/>
  <c r="AB20" i="11"/>
  <c r="AB26" i="11"/>
  <c r="AB12" i="11"/>
  <c r="AB22" i="11"/>
  <c r="AB48" i="11"/>
  <c r="AB46" i="11"/>
  <c r="AB38" i="11"/>
  <c r="AB34" i="11"/>
  <c r="AB24" i="11"/>
  <c r="AB17" i="11"/>
  <c r="AB50" i="11"/>
  <c r="AB31" i="11"/>
  <c r="AB33" i="11"/>
  <c r="AB51" i="11"/>
  <c r="AB37" i="11"/>
  <c r="AB43" i="11"/>
  <c r="AB54" i="11"/>
  <c r="AA8" i="11"/>
  <c r="AA4" i="11" s="1"/>
  <c r="AB41" i="11"/>
  <c r="AB27" i="11"/>
  <c r="AB39" i="11"/>
  <c r="AB36" i="11"/>
  <c r="AB49" i="11"/>
  <c r="AB55" i="11"/>
  <c r="AB32" i="11"/>
  <c r="AB44" i="11"/>
  <c r="AB30" i="11"/>
  <c r="AB16" i="11"/>
  <c r="AB28" i="11"/>
  <c r="AB13" i="11"/>
  <c r="AB35" i="11"/>
  <c r="AB15" i="11"/>
  <c r="AB18" i="11"/>
  <c r="AB53" i="11"/>
  <c r="AB40" i="11"/>
  <c r="AB52" i="11"/>
  <c r="AB23" i="11"/>
  <c r="AB47" i="11"/>
  <c r="AB29" i="11"/>
  <c r="BF5" i="19"/>
  <c r="AC5" i="11"/>
  <c r="X41" i="13"/>
  <c r="X25" i="13"/>
  <c r="Z4" i="13"/>
  <c r="Z3" i="13"/>
  <c r="Y6" i="13"/>
  <c r="Z2" i="13"/>
  <c r="W38" i="13"/>
  <c r="W54" i="13" s="1"/>
  <c r="W39" i="13"/>
  <c r="W55" i="13" s="1"/>
  <c r="W29" i="13"/>
  <c r="W45" i="13" s="1"/>
  <c r="AC16" i="11" l="1"/>
  <c r="AC130" i="11"/>
  <c r="AC102" i="11"/>
  <c r="AC83" i="11"/>
  <c r="AC66" i="11"/>
  <c r="AC62" i="11"/>
  <c r="AC149" i="11"/>
  <c r="AC61" i="11"/>
  <c r="AC89" i="11"/>
  <c r="AC86" i="11"/>
  <c r="AC109" i="11"/>
  <c r="AC134" i="11"/>
  <c r="AC142" i="11"/>
  <c r="AC158" i="11"/>
  <c r="AC122" i="11"/>
  <c r="AC93" i="11"/>
  <c r="AC84" i="11"/>
  <c r="AC56" i="11"/>
  <c r="AC64" i="11"/>
  <c r="AC141" i="11"/>
  <c r="AC59" i="11"/>
  <c r="AC73" i="11"/>
  <c r="AC98" i="11"/>
  <c r="AC116" i="11"/>
  <c r="AC125" i="11"/>
  <c r="AC138" i="11"/>
  <c r="AC157" i="11"/>
  <c r="AC131" i="11"/>
  <c r="AC127" i="11"/>
  <c r="AC118" i="11"/>
  <c r="AC77" i="11"/>
  <c r="AC81" i="11"/>
  <c r="AC153" i="11"/>
  <c r="AC143" i="11"/>
  <c r="AC76" i="11"/>
  <c r="AC74" i="11"/>
  <c r="AC90" i="11"/>
  <c r="AC110" i="11"/>
  <c r="AC135" i="11"/>
  <c r="AC150" i="11"/>
  <c r="AC159" i="11"/>
  <c r="AC133" i="11"/>
  <c r="AC115" i="11"/>
  <c r="AC114" i="11"/>
  <c r="AC69" i="11"/>
  <c r="AC72" i="11"/>
  <c r="AC57" i="11"/>
  <c r="AC140" i="11"/>
  <c r="AC60" i="11"/>
  <c r="AC82" i="11"/>
  <c r="AC94" i="11"/>
  <c r="AC120" i="11"/>
  <c r="AC129" i="11"/>
  <c r="AC148" i="11"/>
  <c r="AC121" i="11"/>
  <c r="AC106" i="11"/>
  <c r="AC96" i="11"/>
  <c r="AC99" i="11"/>
  <c r="AC85" i="11"/>
  <c r="AC68" i="11"/>
  <c r="AC160" i="11"/>
  <c r="AC71" i="11"/>
  <c r="AC80" i="11"/>
  <c r="AC112" i="11"/>
  <c r="AC111" i="11"/>
  <c r="AC132" i="11"/>
  <c r="AC151" i="11"/>
  <c r="AC136" i="11"/>
  <c r="AC101" i="11"/>
  <c r="AC117" i="11"/>
  <c r="AC92" i="11"/>
  <c r="AC65" i="11"/>
  <c r="AC147" i="11"/>
  <c r="AC137" i="11"/>
  <c r="AC87" i="11"/>
  <c r="AC100" i="11"/>
  <c r="AC103" i="11"/>
  <c r="AC119" i="11"/>
  <c r="AC144" i="11"/>
  <c r="AC154" i="11"/>
  <c r="AC124" i="11"/>
  <c r="AC95" i="11"/>
  <c r="AC107" i="11"/>
  <c r="AC58" i="11"/>
  <c r="AC63" i="11"/>
  <c r="AC146" i="11"/>
  <c r="AC67" i="11"/>
  <c r="AC78" i="11"/>
  <c r="AC108" i="11"/>
  <c r="AC104" i="11"/>
  <c r="AC123" i="11"/>
  <c r="AC145" i="11"/>
  <c r="AC156" i="11"/>
  <c r="AC126" i="11"/>
  <c r="AC105" i="11"/>
  <c r="AC97" i="11"/>
  <c r="AC88" i="11"/>
  <c r="AC70" i="11"/>
  <c r="AC152" i="11"/>
  <c r="AC75" i="11"/>
  <c r="AC79" i="11"/>
  <c r="AC91" i="11"/>
  <c r="AC113" i="11"/>
  <c r="AC128" i="11"/>
  <c r="AC139" i="11"/>
  <c r="AC155" i="11"/>
  <c r="BF158" i="19"/>
  <c r="BF157" i="19"/>
  <c r="BF159" i="19"/>
  <c r="BF156" i="19"/>
  <c r="BF155" i="19"/>
  <c r="BF160" i="19"/>
  <c r="BF154" i="19"/>
  <c r="BF153" i="19"/>
  <c r="BF151" i="19"/>
  <c r="BF147" i="19"/>
  <c r="BF149" i="19"/>
  <c r="BF146" i="19"/>
  <c r="BF152" i="19"/>
  <c r="BF145" i="19"/>
  <c r="BF150" i="19"/>
  <c r="BF138" i="19"/>
  <c r="BF148" i="19"/>
  <c r="BF136" i="19"/>
  <c r="BF144" i="19"/>
  <c r="BF143" i="19"/>
  <c r="BF139" i="19"/>
  <c r="BF140" i="19"/>
  <c r="BF137" i="19"/>
  <c r="BF131" i="19"/>
  <c r="BF130" i="19"/>
  <c r="BF135" i="19"/>
  <c r="BF134" i="19"/>
  <c r="BF142" i="19"/>
  <c r="BF129" i="19"/>
  <c r="BF133" i="19"/>
  <c r="BF141" i="19"/>
  <c r="BF125" i="19"/>
  <c r="BF124" i="19"/>
  <c r="BF122" i="19"/>
  <c r="BF132" i="19"/>
  <c r="BF120" i="19"/>
  <c r="BF118" i="19"/>
  <c r="BF128" i="19"/>
  <c r="BF117" i="19"/>
  <c r="BF121" i="19"/>
  <c r="BF127" i="19"/>
  <c r="BF119" i="19"/>
  <c r="BF116" i="19"/>
  <c r="BF126" i="19"/>
  <c r="BF123" i="19"/>
  <c r="BF115" i="19"/>
  <c r="BF111" i="19"/>
  <c r="BF114" i="19"/>
  <c r="BF113" i="19"/>
  <c r="BF108" i="19"/>
  <c r="BF104" i="19"/>
  <c r="BF110" i="19"/>
  <c r="BF107" i="19"/>
  <c r="BF105" i="19"/>
  <c r="BF112" i="19"/>
  <c r="BF109" i="19"/>
  <c r="BF106" i="19"/>
  <c r="BF103" i="19"/>
  <c r="BF97" i="19"/>
  <c r="BF93" i="19"/>
  <c r="BF99" i="19"/>
  <c r="BF96" i="19"/>
  <c r="BF91" i="19"/>
  <c r="BF101" i="19"/>
  <c r="BF102" i="19"/>
  <c r="BF100" i="19"/>
  <c r="BF94" i="19"/>
  <c r="BF92" i="19"/>
  <c r="BF90" i="19"/>
  <c r="BF89" i="19"/>
  <c r="BF88" i="19"/>
  <c r="BF86" i="19"/>
  <c r="BF83" i="19"/>
  <c r="BF95" i="19"/>
  <c r="BF82" i="19"/>
  <c r="BF98" i="19"/>
  <c r="BF85" i="19"/>
  <c r="BF79" i="19"/>
  <c r="BF84" i="19"/>
  <c r="BF76" i="19"/>
  <c r="BF87" i="19"/>
  <c r="BF81" i="19"/>
  <c r="BF75" i="19"/>
  <c r="BF77" i="19"/>
  <c r="BF74" i="19"/>
  <c r="BF80" i="19"/>
  <c r="BF78" i="19"/>
  <c r="BF66" i="19"/>
  <c r="BF70" i="19"/>
  <c r="BF71" i="19"/>
  <c r="BF67" i="19"/>
  <c r="BF73" i="19"/>
  <c r="BF72" i="19"/>
  <c r="BF65" i="19"/>
  <c r="BF68" i="19"/>
  <c r="BF69" i="19"/>
  <c r="BF62" i="19"/>
  <c r="BF59" i="19"/>
  <c r="BF57" i="19"/>
  <c r="BF61" i="19"/>
  <c r="BF60" i="19"/>
  <c r="BF58" i="19"/>
  <c r="BF64" i="19"/>
  <c r="BF63" i="19"/>
  <c r="BF56" i="19"/>
  <c r="AC55" i="11"/>
  <c r="AC33" i="11"/>
  <c r="AC19" i="11"/>
  <c r="AC44" i="11"/>
  <c r="AC43" i="11"/>
  <c r="AB8" i="11"/>
  <c r="AB4" i="11" s="1"/>
  <c r="BE8" i="19"/>
  <c r="BF55" i="19"/>
  <c r="BF50" i="19"/>
  <c r="BF53" i="19"/>
  <c r="BF54" i="19"/>
  <c r="BF52" i="19"/>
  <c r="BF49" i="19"/>
  <c r="BF45" i="19"/>
  <c r="BF41" i="19"/>
  <c r="BF48" i="19"/>
  <c r="BF37" i="19"/>
  <c r="BF44" i="19"/>
  <c r="BF42" i="19"/>
  <c r="BF51" i="19"/>
  <c r="BF46" i="19"/>
  <c r="BF38" i="19"/>
  <c r="BF43" i="19"/>
  <c r="BF32" i="19"/>
  <c r="BF39" i="19"/>
  <c r="BF31" i="19"/>
  <c r="BF36" i="19"/>
  <c r="BF40" i="19"/>
  <c r="BF27" i="19"/>
  <c r="BF34" i="19"/>
  <c r="BF21" i="19"/>
  <c r="BF47" i="19"/>
  <c r="BF35" i="19"/>
  <c r="BF24" i="19"/>
  <c r="BF16" i="19"/>
  <c r="BF25" i="19"/>
  <c r="BF20" i="19"/>
  <c r="BF33" i="19"/>
  <c r="BF17" i="19"/>
  <c r="BF28" i="19"/>
  <c r="BF18" i="19"/>
  <c r="BF19" i="19"/>
  <c r="BF12" i="19"/>
  <c r="BF29" i="19"/>
  <c r="BF26" i="19"/>
  <c r="BF22" i="19"/>
  <c r="BF23" i="19"/>
  <c r="BF15" i="19"/>
  <c r="BF14" i="19"/>
  <c r="BF13" i="19"/>
  <c r="BF11" i="19"/>
  <c r="BF30" i="19"/>
  <c r="AC46" i="11"/>
  <c r="AC32" i="11"/>
  <c r="AC39" i="11"/>
  <c r="AC24" i="11"/>
  <c r="AC49" i="11"/>
  <c r="AC28" i="11"/>
  <c r="AC27" i="11"/>
  <c r="AC26" i="11"/>
  <c r="AC12" i="11"/>
  <c r="AC54" i="11"/>
  <c r="AC40" i="11"/>
  <c r="AC31" i="11"/>
  <c r="AC38" i="11"/>
  <c r="AC35" i="11"/>
  <c r="AC47" i="11"/>
  <c r="AC50" i="11"/>
  <c r="AC41" i="11"/>
  <c r="AC14" i="11"/>
  <c r="AC13" i="11"/>
  <c r="AC36" i="11"/>
  <c r="AC15" i="11"/>
  <c r="AC29" i="11"/>
  <c r="AC53" i="11"/>
  <c r="AC34" i="11"/>
  <c r="AC52" i="11"/>
  <c r="AC25" i="11"/>
  <c r="AC18" i="11"/>
  <c r="AC22" i="11"/>
  <c r="AC21" i="11"/>
  <c r="AC45" i="11"/>
  <c r="AC51" i="11"/>
  <c r="AC30" i="11"/>
  <c r="AC11" i="11"/>
  <c r="AC42" i="11"/>
  <c r="AC20" i="11"/>
  <c r="AC23" i="11"/>
  <c r="AC37" i="11"/>
  <c r="AC17" i="11"/>
  <c r="AC48" i="11"/>
  <c r="BG5" i="19"/>
  <c r="AD5" i="11"/>
  <c r="AD143" i="11" s="1"/>
  <c r="Y41" i="13"/>
  <c r="Y25" i="13"/>
  <c r="Z6" i="13"/>
  <c r="AA2" i="13"/>
  <c r="AA4" i="13"/>
  <c r="AA3" i="13"/>
  <c r="X38" i="13"/>
  <c r="X54" i="13" s="1"/>
  <c r="X39" i="13"/>
  <c r="X55" i="13" s="1"/>
  <c r="X29" i="13"/>
  <c r="X45" i="13" s="1"/>
  <c r="AD120" i="11" l="1"/>
  <c r="AD135" i="11"/>
  <c r="AD105" i="11"/>
  <c r="AD90" i="11"/>
  <c r="AD87" i="11"/>
  <c r="AD84" i="11"/>
  <c r="AD66" i="11"/>
  <c r="AD150" i="11"/>
  <c r="AD149" i="11"/>
  <c r="AD62" i="11"/>
  <c r="AD78" i="11"/>
  <c r="AD115" i="11"/>
  <c r="AD29" i="11"/>
  <c r="AD112" i="11"/>
  <c r="AD134" i="11"/>
  <c r="AD103" i="11"/>
  <c r="AD117" i="11"/>
  <c r="AD77" i="11"/>
  <c r="AD68" i="11"/>
  <c r="AD81" i="11"/>
  <c r="AD63" i="11"/>
  <c r="AD152" i="11"/>
  <c r="AD69" i="11"/>
  <c r="AD86" i="11"/>
  <c r="AD129" i="11"/>
  <c r="AD144" i="11"/>
  <c r="AD131" i="11"/>
  <c r="AD128" i="11"/>
  <c r="AD111" i="11"/>
  <c r="AD109" i="11"/>
  <c r="AD72" i="11"/>
  <c r="AD65" i="11"/>
  <c r="AD64" i="11"/>
  <c r="AD137" i="11"/>
  <c r="AD142" i="11"/>
  <c r="AD60" i="11"/>
  <c r="AD93" i="11"/>
  <c r="AD110" i="11"/>
  <c r="AD145" i="11"/>
  <c r="AD133" i="11"/>
  <c r="AD130" i="11"/>
  <c r="AD104" i="11"/>
  <c r="AD101" i="11"/>
  <c r="AD88" i="11"/>
  <c r="AD57" i="11"/>
  <c r="AD73" i="11"/>
  <c r="AD154" i="11"/>
  <c r="AD139" i="11"/>
  <c r="AD71" i="11"/>
  <c r="AD100" i="11"/>
  <c r="AD116" i="11"/>
  <c r="AD147" i="11"/>
  <c r="AD127" i="11"/>
  <c r="AD125" i="11"/>
  <c r="AD121" i="11"/>
  <c r="AD94" i="11"/>
  <c r="AD75" i="11"/>
  <c r="AD67" i="11"/>
  <c r="AD156" i="11"/>
  <c r="AD138" i="11"/>
  <c r="AD141" i="11"/>
  <c r="AD61" i="11"/>
  <c r="AD108" i="11"/>
  <c r="AD113" i="11"/>
  <c r="AD151" i="11"/>
  <c r="AD124" i="11"/>
  <c r="AD118" i="11"/>
  <c r="AD114" i="11"/>
  <c r="AD91" i="11"/>
  <c r="AD92" i="11"/>
  <c r="AD59" i="11"/>
  <c r="AD155" i="11"/>
  <c r="AD153" i="11"/>
  <c r="AD160" i="11"/>
  <c r="AD85" i="11"/>
  <c r="AD95" i="11"/>
  <c r="AD122" i="11"/>
  <c r="AD159" i="11"/>
  <c r="AD126" i="11"/>
  <c r="AD119" i="11"/>
  <c r="AD107" i="11"/>
  <c r="AD99" i="11"/>
  <c r="AD74" i="11"/>
  <c r="AD83" i="11"/>
  <c r="AD79" i="11"/>
  <c r="AD56" i="11"/>
  <c r="AD148" i="11"/>
  <c r="AD157" i="11"/>
  <c r="AD80" i="11"/>
  <c r="AD106" i="11"/>
  <c r="AD123" i="11"/>
  <c r="AD158" i="11"/>
  <c r="AD98" i="11"/>
  <c r="AD136" i="11"/>
  <c r="AD96" i="11"/>
  <c r="AD97" i="11"/>
  <c r="AD102" i="11"/>
  <c r="AD82" i="11"/>
  <c r="AD70" i="11"/>
  <c r="AD146" i="11"/>
  <c r="AD140" i="11"/>
  <c r="AD58" i="11"/>
  <c r="AD76" i="11"/>
  <c r="AD89" i="11"/>
  <c r="AD132" i="11"/>
  <c r="BG158" i="19"/>
  <c r="BG160" i="19"/>
  <c r="BG159" i="19"/>
  <c r="BG156" i="19"/>
  <c r="BG155" i="19"/>
  <c r="BG157" i="19"/>
  <c r="BG154" i="19"/>
  <c r="BG153" i="19"/>
  <c r="BG152" i="19"/>
  <c r="BG148" i="19"/>
  <c r="BG149" i="19"/>
  <c r="BG150" i="19"/>
  <c r="BG146" i="19"/>
  <c r="BG145" i="19"/>
  <c r="BG143" i="19"/>
  <c r="BG151" i="19"/>
  <c r="BG147" i="19"/>
  <c r="BG142" i="19"/>
  <c r="BG141" i="19"/>
  <c r="BG136" i="19"/>
  <c r="BG144" i="19"/>
  <c r="BG140" i="19"/>
  <c r="BG133" i="19"/>
  <c r="BG137" i="19"/>
  <c r="BG134" i="19"/>
  <c r="BG135" i="19"/>
  <c r="BG131" i="19"/>
  <c r="BG127" i="19"/>
  <c r="BG126" i="19"/>
  <c r="BG123" i="19"/>
  <c r="BG129" i="19"/>
  <c r="BG139" i="19"/>
  <c r="BG138" i="19"/>
  <c r="BG132" i="19"/>
  <c r="BG128" i="19"/>
  <c r="BG125" i="19"/>
  <c r="BG119" i="19"/>
  <c r="BG116" i="19"/>
  <c r="BG124" i="19"/>
  <c r="BG117" i="19"/>
  <c r="BG115" i="19"/>
  <c r="BG122" i="19"/>
  <c r="BG118" i="19"/>
  <c r="BG121" i="19"/>
  <c r="BG130" i="19"/>
  <c r="BG114" i="19"/>
  <c r="BG113" i="19"/>
  <c r="BG111" i="19"/>
  <c r="BG108" i="19"/>
  <c r="BG110" i="19"/>
  <c r="BG120" i="19"/>
  <c r="BG106" i="19"/>
  <c r="BG107" i="19"/>
  <c r="BG104" i="19"/>
  <c r="BG109" i="19"/>
  <c r="BG101" i="19"/>
  <c r="BG102" i="19"/>
  <c r="BG105" i="19"/>
  <c r="BG103" i="19"/>
  <c r="BG97" i="19"/>
  <c r="BG93" i="19"/>
  <c r="BG98" i="19"/>
  <c r="BG112" i="19"/>
  <c r="BG100" i="19"/>
  <c r="BG94" i="19"/>
  <c r="BG92" i="19"/>
  <c r="BG90" i="19"/>
  <c r="BG89" i="19"/>
  <c r="BG95" i="19"/>
  <c r="BG99" i="19"/>
  <c r="BG96" i="19"/>
  <c r="BG87" i="19"/>
  <c r="BG85" i="19"/>
  <c r="BG81" i="19"/>
  <c r="BG79" i="19"/>
  <c r="BG86" i="19"/>
  <c r="BG91" i="19"/>
  <c r="BG84" i="19"/>
  <c r="BG75" i="19"/>
  <c r="BG88" i="19"/>
  <c r="BG80" i="19"/>
  <c r="BG83" i="19"/>
  <c r="BG82" i="19"/>
  <c r="BG78" i="19"/>
  <c r="BG69" i="19"/>
  <c r="BG77" i="19"/>
  <c r="BG74" i="19"/>
  <c r="BG71" i="19"/>
  <c r="BG76" i="19"/>
  <c r="BG73" i="19"/>
  <c r="BG72" i="19"/>
  <c r="BG67" i="19"/>
  <c r="BG70" i="19"/>
  <c r="BG65" i="19"/>
  <c r="BG60" i="19"/>
  <c r="BG68" i="19"/>
  <c r="BG66" i="19"/>
  <c r="BG63" i="19"/>
  <c r="BG58" i="19"/>
  <c r="BG62" i="19"/>
  <c r="BG64" i="19"/>
  <c r="BG57" i="19"/>
  <c r="BG56" i="19"/>
  <c r="BG59" i="19"/>
  <c r="BG61" i="19"/>
  <c r="AD53" i="11"/>
  <c r="AD50" i="11"/>
  <c r="AD40" i="11"/>
  <c r="AD17" i="11"/>
  <c r="AD44" i="11"/>
  <c r="AD20" i="11"/>
  <c r="AD38" i="11"/>
  <c r="AD30" i="11"/>
  <c r="AD35" i="11"/>
  <c r="AD14" i="11"/>
  <c r="AD24" i="11"/>
  <c r="BF8" i="19"/>
  <c r="BG54" i="19"/>
  <c r="BG49" i="19"/>
  <c r="BG55" i="19"/>
  <c r="BG48" i="19"/>
  <c r="BG53" i="19"/>
  <c r="BG52" i="19"/>
  <c r="BG51" i="19"/>
  <c r="BG44" i="19"/>
  <c r="BG40" i="19"/>
  <c r="BG42" i="19"/>
  <c r="BG47" i="19"/>
  <c r="BG38" i="19"/>
  <c r="BG35" i="19"/>
  <c r="BG36" i="19"/>
  <c r="BG50" i="19"/>
  <c r="BG46" i="19"/>
  <c r="BG32" i="19"/>
  <c r="BG39" i="19"/>
  <c r="BG43" i="19"/>
  <c r="BG28" i="19"/>
  <c r="BG30" i="19"/>
  <c r="BG31" i="19"/>
  <c r="BG34" i="19"/>
  <c r="BG26" i="19"/>
  <c r="BG45" i="19"/>
  <c r="BG29" i="19"/>
  <c r="BG16" i="19"/>
  <c r="BG27" i="19"/>
  <c r="BG37" i="19"/>
  <c r="BG24" i="19"/>
  <c r="BG25" i="19"/>
  <c r="BG33" i="19"/>
  <c r="BG20" i="19"/>
  <c r="BG15" i="19"/>
  <c r="BG23" i="19"/>
  <c r="BG19" i="19"/>
  <c r="BG22" i="19"/>
  <c r="BG41" i="19"/>
  <c r="BG18" i="19"/>
  <c r="BG21" i="19"/>
  <c r="BG11" i="19"/>
  <c r="BG14" i="19"/>
  <c r="BG13" i="19"/>
  <c r="BG12" i="19"/>
  <c r="BG17" i="19"/>
  <c r="AD46" i="11"/>
  <c r="AD33" i="11"/>
  <c r="AD19" i="11"/>
  <c r="AD15" i="11"/>
  <c r="AD41" i="11"/>
  <c r="AD45" i="11"/>
  <c r="AD32" i="11"/>
  <c r="AD39" i="11"/>
  <c r="AD12" i="11"/>
  <c r="AD18" i="11"/>
  <c r="AD27" i="11"/>
  <c r="AD52" i="11"/>
  <c r="AD36" i="11"/>
  <c r="AD47" i="11"/>
  <c r="AD48" i="11"/>
  <c r="AD42" i="11"/>
  <c r="AD28" i="11"/>
  <c r="AD23" i="11"/>
  <c r="AD25" i="11"/>
  <c r="AD43" i="11"/>
  <c r="AD22" i="11"/>
  <c r="AD21" i="11"/>
  <c r="AD31" i="11"/>
  <c r="AD51" i="11"/>
  <c r="AD37" i="11"/>
  <c r="AD49" i="11"/>
  <c r="AD16" i="11"/>
  <c r="AD55" i="11"/>
  <c r="AD13" i="11"/>
  <c r="AD34" i="11"/>
  <c r="AD26" i="11"/>
  <c r="AD11" i="11"/>
  <c r="AD54" i="11"/>
  <c r="AC8" i="11"/>
  <c r="AC4" i="11" s="1"/>
  <c r="BH5" i="19"/>
  <c r="AE5" i="11"/>
  <c r="AE153" i="11" s="1"/>
  <c r="AB3" i="13"/>
  <c r="AA6" i="13"/>
  <c r="AB4" i="13"/>
  <c r="AB2" i="13"/>
  <c r="Z41" i="13"/>
  <c r="Z25" i="13"/>
  <c r="Y39" i="13"/>
  <c r="Y55" i="13" s="1"/>
  <c r="Y38" i="13"/>
  <c r="Y54" i="13" s="1"/>
  <c r="Y29" i="13"/>
  <c r="Y45" i="13" s="1"/>
  <c r="AE126" i="11" l="1"/>
  <c r="AE96" i="11"/>
  <c r="AE95" i="11"/>
  <c r="AE65" i="11"/>
  <c r="AE81" i="11"/>
  <c r="AE149" i="11"/>
  <c r="AE67" i="11"/>
  <c r="AE60" i="11"/>
  <c r="AE93" i="11"/>
  <c r="AE99" i="11"/>
  <c r="AE125" i="11"/>
  <c r="AE143" i="11"/>
  <c r="AE17" i="11"/>
  <c r="AE112" i="11"/>
  <c r="AE92" i="11"/>
  <c r="AE87" i="11"/>
  <c r="AE68" i="11"/>
  <c r="AE56" i="11"/>
  <c r="AE145" i="11"/>
  <c r="AE70" i="11"/>
  <c r="AE76" i="11"/>
  <c r="AE101" i="11"/>
  <c r="AE104" i="11"/>
  <c r="AE129" i="11"/>
  <c r="AE137" i="11"/>
  <c r="AE156" i="11"/>
  <c r="AE127" i="11"/>
  <c r="AE130" i="11"/>
  <c r="AE89" i="11"/>
  <c r="AE75" i="11"/>
  <c r="AE62" i="11"/>
  <c r="AE155" i="11"/>
  <c r="AE152" i="11"/>
  <c r="AE73" i="11"/>
  <c r="AE82" i="11"/>
  <c r="AE100" i="11"/>
  <c r="AE113" i="11"/>
  <c r="AE119" i="11"/>
  <c r="AE134" i="11"/>
  <c r="AE159" i="11"/>
  <c r="AE124" i="11"/>
  <c r="AE122" i="11"/>
  <c r="AE106" i="11"/>
  <c r="AE72" i="11"/>
  <c r="AE79" i="11"/>
  <c r="AE144" i="11"/>
  <c r="AE140" i="11"/>
  <c r="AE61" i="11"/>
  <c r="AE78" i="11"/>
  <c r="AE105" i="11"/>
  <c r="AE109" i="11"/>
  <c r="AE128" i="11"/>
  <c r="AE141" i="11"/>
  <c r="AE115" i="11"/>
  <c r="AE136" i="11"/>
  <c r="AE102" i="11"/>
  <c r="AE63" i="11"/>
  <c r="AE64" i="11"/>
  <c r="AE150" i="11"/>
  <c r="AE158" i="11"/>
  <c r="AE59" i="11"/>
  <c r="AE85" i="11"/>
  <c r="AE110" i="11"/>
  <c r="AE107" i="11"/>
  <c r="AE131" i="11"/>
  <c r="AE142" i="11"/>
  <c r="AE135" i="11"/>
  <c r="AE133" i="11"/>
  <c r="AE103" i="11"/>
  <c r="AE83" i="11"/>
  <c r="AE71" i="11"/>
  <c r="AE146" i="11"/>
  <c r="AE157" i="11"/>
  <c r="AE74" i="11"/>
  <c r="AE86" i="11"/>
  <c r="AE98" i="11"/>
  <c r="AE111" i="11"/>
  <c r="AE123" i="11"/>
  <c r="AE147" i="11"/>
  <c r="AE118" i="11"/>
  <c r="AE108" i="11"/>
  <c r="AE117" i="11"/>
  <c r="AE80" i="11"/>
  <c r="AE151" i="11"/>
  <c r="AE138" i="11"/>
  <c r="AE58" i="11"/>
  <c r="AE69" i="11"/>
  <c r="AE77" i="11"/>
  <c r="AE90" i="11"/>
  <c r="AE121" i="11"/>
  <c r="AE120" i="11"/>
  <c r="AE148" i="11"/>
  <c r="AE132" i="11"/>
  <c r="AE97" i="11"/>
  <c r="AE114" i="11"/>
  <c r="AE94" i="11"/>
  <c r="AE84" i="11"/>
  <c r="AE160" i="11"/>
  <c r="AE66" i="11"/>
  <c r="AE57" i="11"/>
  <c r="AE88" i="11"/>
  <c r="AE91" i="11"/>
  <c r="AE116" i="11"/>
  <c r="AE139" i="11"/>
  <c r="AE154" i="11"/>
  <c r="BH160" i="19"/>
  <c r="BH158" i="19"/>
  <c r="BH157" i="19"/>
  <c r="BH153" i="19"/>
  <c r="BH159" i="19"/>
  <c r="BH154" i="19"/>
  <c r="BH156" i="19"/>
  <c r="BH155" i="19"/>
  <c r="BH151" i="19"/>
  <c r="BH152" i="19"/>
  <c r="BH147" i="19"/>
  <c r="BH148" i="19"/>
  <c r="BH144" i="19"/>
  <c r="BH146" i="19"/>
  <c r="BH149" i="19"/>
  <c r="BH145" i="19"/>
  <c r="BH138" i="19"/>
  <c r="BH141" i="19"/>
  <c r="BH150" i="19"/>
  <c r="BH142" i="19"/>
  <c r="BH137" i="19"/>
  <c r="BH134" i="19"/>
  <c r="BH132" i="19"/>
  <c r="BH135" i="19"/>
  <c r="BH130" i="19"/>
  <c r="BH136" i="19"/>
  <c r="BH129" i="19"/>
  <c r="BH124" i="19"/>
  <c r="BH140" i="19"/>
  <c r="BH139" i="19"/>
  <c r="BH133" i="19"/>
  <c r="BH143" i="19"/>
  <c r="BH127" i="19"/>
  <c r="BH128" i="19"/>
  <c r="BH117" i="19"/>
  <c r="BH131" i="19"/>
  <c r="BH123" i="19"/>
  <c r="BH121" i="19"/>
  <c r="BH119" i="19"/>
  <c r="BH120" i="19"/>
  <c r="BH126" i="19"/>
  <c r="BH115" i="19"/>
  <c r="BH122" i="19"/>
  <c r="BH118" i="19"/>
  <c r="BH113" i="19"/>
  <c r="BH112" i="19"/>
  <c r="BH125" i="19"/>
  <c r="BH111" i="19"/>
  <c r="BH108" i="19"/>
  <c r="BH104" i="19"/>
  <c r="BH110" i="19"/>
  <c r="BH107" i="19"/>
  <c r="BH103" i="19"/>
  <c r="BH102" i="19"/>
  <c r="BH116" i="19"/>
  <c r="BH114" i="19"/>
  <c r="BH109" i="19"/>
  <c r="BH101" i="19"/>
  <c r="BH106" i="19"/>
  <c r="BH105" i="19"/>
  <c r="BH98" i="19"/>
  <c r="BH99" i="19"/>
  <c r="BH96" i="19"/>
  <c r="BH91" i="19"/>
  <c r="BH100" i="19"/>
  <c r="BH94" i="19"/>
  <c r="BH92" i="19"/>
  <c r="BH90" i="19"/>
  <c r="BH95" i="19"/>
  <c r="BH97" i="19"/>
  <c r="BH93" i="19"/>
  <c r="BH84" i="19"/>
  <c r="BH88" i="19"/>
  <c r="BH87" i="19"/>
  <c r="BH81" i="19"/>
  <c r="BH80" i="19"/>
  <c r="BH83" i="19"/>
  <c r="BH82" i="19"/>
  <c r="BH77" i="19"/>
  <c r="BH74" i="19"/>
  <c r="BH89" i="19"/>
  <c r="BH78" i="19"/>
  <c r="BH70" i="19"/>
  <c r="BH85" i="19"/>
  <c r="BH75" i="19"/>
  <c r="BH76" i="19"/>
  <c r="BH73" i="19"/>
  <c r="BH72" i="19"/>
  <c r="BH67" i="19"/>
  <c r="BH86" i="19"/>
  <c r="BH79" i="19"/>
  <c r="BH68" i="19"/>
  <c r="BH65" i="19"/>
  <c r="BH66" i="19"/>
  <c r="BH69" i="19"/>
  <c r="BH71" i="19"/>
  <c r="BH61" i="19"/>
  <c r="BH64" i="19"/>
  <c r="BH57" i="19"/>
  <c r="BH60" i="19"/>
  <c r="BH59" i="19"/>
  <c r="BH58" i="19"/>
  <c r="BH56" i="19"/>
  <c r="BH63" i="19"/>
  <c r="BH62" i="19"/>
  <c r="BG8" i="19"/>
  <c r="BH49" i="19"/>
  <c r="BH52" i="19"/>
  <c r="BH55" i="19"/>
  <c r="BH53" i="19"/>
  <c r="BH54" i="19"/>
  <c r="BH51" i="19"/>
  <c r="BH50" i="19"/>
  <c r="BH40" i="19"/>
  <c r="BH36" i="19"/>
  <c r="BH47" i="19"/>
  <c r="BH43" i="19"/>
  <c r="BH44" i="19"/>
  <c r="BH41" i="19"/>
  <c r="BH37" i="19"/>
  <c r="BH42" i="19"/>
  <c r="BH38" i="19"/>
  <c r="BH39" i="19"/>
  <c r="BH31" i="19"/>
  <c r="BH45" i="19"/>
  <c r="BH35" i="19"/>
  <c r="BH27" i="19"/>
  <c r="BH30" i="19"/>
  <c r="BH25" i="19"/>
  <c r="BH48" i="19"/>
  <c r="BH46" i="19"/>
  <c r="BH33" i="19"/>
  <c r="BH23" i="19"/>
  <c r="BH26" i="19"/>
  <c r="BH20" i="19"/>
  <c r="BH34" i="19"/>
  <c r="BH19" i="19"/>
  <c r="BH28" i="19"/>
  <c r="BH17" i="19"/>
  <c r="BH18" i="19"/>
  <c r="BH32" i="19"/>
  <c r="BH15" i="19"/>
  <c r="BH29" i="19"/>
  <c r="BH21" i="19"/>
  <c r="BH14" i="19"/>
  <c r="BH16" i="19"/>
  <c r="BH22" i="19"/>
  <c r="BH12" i="19"/>
  <c r="BH24" i="19"/>
  <c r="BH13" i="19"/>
  <c r="BH11" i="19"/>
  <c r="AE53" i="11"/>
  <c r="AE40" i="11"/>
  <c r="AE32" i="11"/>
  <c r="AE24" i="11"/>
  <c r="AE11" i="11"/>
  <c r="AE48" i="11"/>
  <c r="AE42" i="11"/>
  <c r="AE28" i="11"/>
  <c r="AE52" i="11"/>
  <c r="AE25" i="11"/>
  <c r="AE15" i="11"/>
  <c r="AE16" i="11"/>
  <c r="AE55" i="11"/>
  <c r="AE31" i="11"/>
  <c r="AE35" i="11"/>
  <c r="AE37" i="11"/>
  <c r="AE47" i="11"/>
  <c r="AE22" i="11"/>
  <c r="AD8" i="11"/>
  <c r="AD4" i="11" s="1"/>
  <c r="AE41" i="11"/>
  <c r="AE45" i="11"/>
  <c r="AE19" i="11"/>
  <c r="AE36" i="11"/>
  <c r="AE43" i="11"/>
  <c r="AE54" i="11"/>
  <c r="AE14" i="11"/>
  <c r="AE38" i="11"/>
  <c r="AE39" i="11"/>
  <c r="AE44" i="11"/>
  <c r="AE50" i="11"/>
  <c r="AE27" i="11"/>
  <c r="AE13" i="11"/>
  <c r="AE51" i="11"/>
  <c r="AE12" i="11"/>
  <c r="AE18" i="11"/>
  <c r="AE46" i="11"/>
  <c r="AE33" i="11"/>
  <c r="AE23" i="11"/>
  <c r="AE30" i="11"/>
  <c r="AE21" i="11"/>
  <c r="AE34" i="11"/>
  <c r="AE20" i="11"/>
  <c r="AE26" i="11"/>
  <c r="AE49" i="11"/>
  <c r="AE29" i="11"/>
  <c r="BI5" i="19"/>
  <c r="AF5" i="11"/>
  <c r="AF142" i="11" s="1"/>
  <c r="Z39" i="13"/>
  <c r="Z55" i="13" s="1"/>
  <c r="Z38" i="13"/>
  <c r="Z54" i="13" s="1"/>
  <c r="Z29" i="13"/>
  <c r="Z45" i="13" s="1"/>
  <c r="AA41" i="13"/>
  <c r="AA25" i="13"/>
  <c r="AB6" i="13"/>
  <c r="AC4" i="13"/>
  <c r="AC3" i="13"/>
  <c r="AC2" i="13"/>
  <c r="AF17" i="11" l="1"/>
  <c r="AF55" i="11"/>
  <c r="AF14" i="11"/>
  <c r="AF28" i="11"/>
  <c r="AF46" i="11"/>
  <c r="AF49" i="11"/>
  <c r="AF27" i="11"/>
  <c r="AF32" i="11"/>
  <c r="AF44" i="11"/>
  <c r="AF100" i="11"/>
  <c r="AF112" i="11"/>
  <c r="AF72" i="11"/>
  <c r="AF71" i="11"/>
  <c r="AF145" i="11"/>
  <c r="AF57" i="11"/>
  <c r="AF77" i="11"/>
  <c r="AF82" i="11"/>
  <c r="AF118" i="11"/>
  <c r="AF116" i="11"/>
  <c r="AF128" i="11"/>
  <c r="AF137" i="11"/>
  <c r="AF158" i="11"/>
  <c r="AF133" i="11"/>
  <c r="AF103" i="11"/>
  <c r="AF101" i="11"/>
  <c r="AF64" i="11"/>
  <c r="AF149" i="11"/>
  <c r="AF60" i="11"/>
  <c r="AF59" i="11"/>
  <c r="AF90" i="11"/>
  <c r="AF98" i="11"/>
  <c r="AF110" i="11"/>
  <c r="AF131" i="11"/>
  <c r="AF148" i="11"/>
  <c r="AF159" i="11"/>
  <c r="AF38" i="11"/>
  <c r="AF136" i="11"/>
  <c r="AF119" i="11"/>
  <c r="AF84" i="11"/>
  <c r="AF87" i="11"/>
  <c r="AF79" i="11"/>
  <c r="AF153" i="11"/>
  <c r="AF66" i="11"/>
  <c r="AF74" i="11"/>
  <c r="AF94" i="11"/>
  <c r="AF107" i="11"/>
  <c r="AF115" i="11"/>
  <c r="AF127" i="11"/>
  <c r="AF144" i="11"/>
  <c r="AF155" i="11"/>
  <c r="AF126" i="11"/>
  <c r="AF121" i="11"/>
  <c r="AF105" i="11"/>
  <c r="AF80" i="11"/>
  <c r="AF70" i="11"/>
  <c r="AF160" i="11"/>
  <c r="AF58" i="11"/>
  <c r="AF69" i="11"/>
  <c r="AF93" i="11"/>
  <c r="AF104" i="11"/>
  <c r="AF120" i="11"/>
  <c r="AF139" i="11"/>
  <c r="AF50" i="11"/>
  <c r="AF53" i="11"/>
  <c r="AF19" i="11"/>
  <c r="AF132" i="11"/>
  <c r="AF97" i="11"/>
  <c r="AF95" i="11"/>
  <c r="AF75" i="11"/>
  <c r="AF61" i="11"/>
  <c r="AF146" i="11"/>
  <c r="AF56" i="11"/>
  <c r="AF78" i="11"/>
  <c r="AF106" i="11"/>
  <c r="AF111" i="11"/>
  <c r="AF117" i="11"/>
  <c r="AF134" i="11"/>
  <c r="AF147" i="11"/>
  <c r="AF129" i="11"/>
  <c r="AF114" i="11"/>
  <c r="AF99" i="11"/>
  <c r="AF76" i="11"/>
  <c r="AF63" i="11"/>
  <c r="AF157" i="11"/>
  <c r="AF65" i="11"/>
  <c r="AF83" i="11"/>
  <c r="AF96" i="11"/>
  <c r="AF108" i="11"/>
  <c r="AF125" i="11"/>
  <c r="AF140" i="11"/>
  <c r="AF151" i="11"/>
  <c r="AF123" i="11"/>
  <c r="AF91" i="11"/>
  <c r="AF88" i="11"/>
  <c r="AF81" i="11"/>
  <c r="AF156" i="11"/>
  <c r="AF138" i="11"/>
  <c r="AF67" i="11"/>
  <c r="AF85" i="11"/>
  <c r="AF102" i="11"/>
  <c r="AF113" i="11"/>
  <c r="AF130" i="11"/>
  <c r="AF143" i="11"/>
  <c r="AF154" i="11"/>
  <c r="AF124" i="11"/>
  <c r="AF92" i="11"/>
  <c r="AF62" i="11"/>
  <c r="AF68" i="11"/>
  <c r="AF152" i="11"/>
  <c r="AF141" i="11"/>
  <c r="AF73" i="11"/>
  <c r="AF86" i="11"/>
  <c r="AF89" i="11"/>
  <c r="AF109" i="11"/>
  <c r="AF122" i="11"/>
  <c r="AF135" i="11"/>
  <c r="AF150" i="11"/>
  <c r="BI159" i="19"/>
  <c r="BI158" i="19"/>
  <c r="BI155" i="19"/>
  <c r="BI160" i="19"/>
  <c r="BI154" i="19"/>
  <c r="BI157" i="19"/>
  <c r="BI156" i="19"/>
  <c r="BI151" i="19"/>
  <c r="BI149" i="19"/>
  <c r="BI153" i="19"/>
  <c r="BI146" i="19"/>
  <c r="BI150" i="19"/>
  <c r="BI145" i="19"/>
  <c r="BI147" i="19"/>
  <c r="BI142" i="19"/>
  <c r="BI152" i="19"/>
  <c r="BI148" i="19"/>
  <c r="BI144" i="19"/>
  <c r="BI140" i="19"/>
  <c r="BI141" i="19"/>
  <c r="BI139" i="19"/>
  <c r="BI138" i="19"/>
  <c r="BI131" i="19"/>
  <c r="BI130" i="19"/>
  <c r="BI134" i="19"/>
  <c r="BI136" i="19"/>
  <c r="BI137" i="19"/>
  <c r="BI122" i="19"/>
  <c r="BI133" i="19"/>
  <c r="BI143" i="19"/>
  <c r="BI132" i="19"/>
  <c r="BI125" i="19"/>
  <c r="BI128" i="19"/>
  <c r="BI135" i="19"/>
  <c r="BI123" i="19"/>
  <c r="BI121" i="19"/>
  <c r="BI126" i="19"/>
  <c r="BI129" i="19"/>
  <c r="BI119" i="19"/>
  <c r="BI127" i="19"/>
  <c r="BI115" i="19"/>
  <c r="BI111" i="19"/>
  <c r="BI124" i="19"/>
  <c r="BI118" i="19"/>
  <c r="BI117" i="19"/>
  <c r="BI113" i="19"/>
  <c r="BI114" i="19"/>
  <c r="BI110" i="19"/>
  <c r="BI107" i="19"/>
  <c r="BI120" i="19"/>
  <c r="BI105" i="19"/>
  <c r="BI116" i="19"/>
  <c r="BI104" i="19"/>
  <c r="BI101" i="19"/>
  <c r="BI109" i="19"/>
  <c r="BI106" i="19"/>
  <c r="BI102" i="19"/>
  <c r="BI103" i="19"/>
  <c r="BI112" i="19"/>
  <c r="BI99" i="19"/>
  <c r="BI96" i="19"/>
  <c r="BI91" i="19"/>
  <c r="BI100" i="19"/>
  <c r="BI94" i="19"/>
  <c r="BI92" i="19"/>
  <c r="BI95" i="19"/>
  <c r="BI108" i="19"/>
  <c r="BI97" i="19"/>
  <c r="BI93" i="19"/>
  <c r="BI82" i="19"/>
  <c r="BI98" i="19"/>
  <c r="BI84" i="19"/>
  <c r="BI80" i="19"/>
  <c r="BI90" i="19"/>
  <c r="BI88" i="19"/>
  <c r="BI87" i="19"/>
  <c r="BI81" i="19"/>
  <c r="BI83" i="19"/>
  <c r="BI77" i="19"/>
  <c r="BI89" i="19"/>
  <c r="BI86" i="19"/>
  <c r="BI85" i="19"/>
  <c r="BI78" i="19"/>
  <c r="BI71" i="19"/>
  <c r="BI76" i="19"/>
  <c r="BI73" i="19"/>
  <c r="BI72" i="19"/>
  <c r="BI67" i="19"/>
  <c r="BI79" i="19"/>
  <c r="BI68" i="19"/>
  <c r="BI65" i="19"/>
  <c r="BI75" i="19"/>
  <c r="BI74" i="19"/>
  <c r="BI66" i="19"/>
  <c r="BI69" i="19"/>
  <c r="BI70" i="19"/>
  <c r="BI64" i="19"/>
  <c r="BI61" i="19"/>
  <c r="BI63" i="19"/>
  <c r="BI56" i="19"/>
  <c r="BI58" i="19"/>
  <c r="BI60" i="19"/>
  <c r="BI62" i="19"/>
  <c r="BI57" i="19"/>
  <c r="BI59" i="19"/>
  <c r="AF31" i="11"/>
  <c r="AF45" i="11"/>
  <c r="AF54" i="11"/>
  <c r="AF33" i="11"/>
  <c r="AF36" i="11"/>
  <c r="BH8" i="19"/>
  <c r="BI55" i="19"/>
  <c r="BI54" i="19"/>
  <c r="BI52" i="19"/>
  <c r="BI51" i="19"/>
  <c r="BI50" i="19"/>
  <c r="BI43" i="19"/>
  <c r="BI35" i="19"/>
  <c r="BI38" i="19"/>
  <c r="BI47" i="19"/>
  <c r="BI39" i="19"/>
  <c r="BI49" i="19"/>
  <c r="BI41" i="19"/>
  <c r="BI48" i="19"/>
  <c r="BI44" i="19"/>
  <c r="BI46" i="19"/>
  <c r="BI42" i="19"/>
  <c r="BI45" i="19"/>
  <c r="BI37" i="19"/>
  <c r="BI31" i="19"/>
  <c r="BI27" i="19"/>
  <c r="BI36" i="19"/>
  <c r="BI25" i="19"/>
  <c r="BI34" i="19"/>
  <c r="BI33" i="19"/>
  <c r="BI29" i="19"/>
  <c r="BI28" i="19"/>
  <c r="BI30" i="19"/>
  <c r="BI26" i="19"/>
  <c r="BI53" i="19"/>
  <c r="BI23" i="19"/>
  <c r="BI32" i="19"/>
  <c r="BI15" i="19"/>
  <c r="BI14" i="19"/>
  <c r="BI40" i="19"/>
  <c r="BI22" i="19"/>
  <c r="BI21" i="19"/>
  <c r="BI19" i="19"/>
  <c r="BI18" i="19"/>
  <c r="BI12" i="19"/>
  <c r="BI16" i="19"/>
  <c r="BI24" i="19"/>
  <c r="BI11" i="19"/>
  <c r="BI13" i="19"/>
  <c r="BI20" i="19"/>
  <c r="BI17" i="19"/>
  <c r="AF51" i="11"/>
  <c r="AF47" i="11"/>
  <c r="AF18" i="11"/>
  <c r="AE8" i="11"/>
  <c r="AE4" i="11" s="1"/>
  <c r="AF23" i="11"/>
  <c r="AF35" i="11"/>
  <c r="AF30" i="11"/>
  <c r="AF29" i="11"/>
  <c r="AF34" i="11"/>
  <c r="AF39" i="11"/>
  <c r="AF15" i="11"/>
  <c r="AF41" i="11"/>
  <c r="AF13" i="11"/>
  <c r="AF42" i="11"/>
  <c r="AF40" i="11"/>
  <c r="AF37" i="11"/>
  <c r="AF25" i="11"/>
  <c r="AF12" i="11"/>
  <c r="AF48" i="11"/>
  <c r="AF26" i="11"/>
  <c r="AF43" i="11"/>
  <c r="AF22" i="11"/>
  <c r="AF21" i="11"/>
  <c r="AF52" i="11"/>
  <c r="AF20" i="11"/>
  <c r="AF24" i="11"/>
  <c r="AF11" i="11"/>
  <c r="AF16" i="11"/>
  <c r="BJ5" i="19"/>
  <c r="AG5" i="11"/>
  <c r="AB41" i="13"/>
  <c r="AB25" i="13"/>
  <c r="AC6" i="13"/>
  <c r="AD4" i="13"/>
  <c r="AD3" i="13"/>
  <c r="AD2" i="13"/>
  <c r="AA39" i="13"/>
  <c r="AA55" i="13" s="1"/>
  <c r="AA38" i="13"/>
  <c r="AA54" i="13" s="1"/>
  <c r="AA29" i="13"/>
  <c r="AA45" i="13" s="1"/>
  <c r="AG29" i="11" l="1"/>
  <c r="AG131" i="11"/>
  <c r="AG119" i="11"/>
  <c r="AG121" i="11"/>
  <c r="AG76" i="11"/>
  <c r="AG79" i="11"/>
  <c r="AG56" i="11"/>
  <c r="AG159" i="11"/>
  <c r="AG61" i="11"/>
  <c r="AG85" i="11"/>
  <c r="AG111" i="11"/>
  <c r="AG104" i="11"/>
  <c r="AG123" i="11"/>
  <c r="AG136" i="11"/>
  <c r="AG155" i="11"/>
  <c r="AG122" i="11"/>
  <c r="AG132" i="11"/>
  <c r="AG95" i="11"/>
  <c r="AG73" i="11"/>
  <c r="AG65" i="11"/>
  <c r="AG153" i="11"/>
  <c r="AG141" i="11"/>
  <c r="AG72" i="11"/>
  <c r="AG83" i="11"/>
  <c r="AG96" i="11"/>
  <c r="AG105" i="11"/>
  <c r="AG128" i="11"/>
  <c r="AG137" i="11"/>
  <c r="AG118" i="11"/>
  <c r="AG113" i="11"/>
  <c r="AG99" i="11"/>
  <c r="AG78" i="11"/>
  <c r="AG57" i="11"/>
  <c r="AG140" i="11"/>
  <c r="AG138" i="11"/>
  <c r="AG67" i="11"/>
  <c r="AG77" i="11"/>
  <c r="AG93" i="11"/>
  <c r="AG108" i="11"/>
  <c r="AG135" i="11"/>
  <c r="AG143" i="11"/>
  <c r="AG112" i="11"/>
  <c r="AG110" i="11"/>
  <c r="AG88" i="11"/>
  <c r="AG89" i="11"/>
  <c r="AG81" i="11"/>
  <c r="AG150" i="11"/>
  <c r="AG148" i="11"/>
  <c r="AG59" i="11"/>
  <c r="AG80" i="11"/>
  <c r="AG100" i="11"/>
  <c r="AG117" i="11"/>
  <c r="AG125" i="11"/>
  <c r="AG149" i="11"/>
  <c r="AG127" i="11"/>
  <c r="AG114" i="11"/>
  <c r="AG102" i="11"/>
  <c r="AG69" i="11"/>
  <c r="AG62" i="11"/>
  <c r="AG145" i="11"/>
  <c r="AG146" i="11"/>
  <c r="AG64" i="11"/>
  <c r="AG98" i="11"/>
  <c r="AG106" i="11"/>
  <c r="AG126" i="11"/>
  <c r="AG130" i="11"/>
  <c r="AG151" i="11"/>
  <c r="AG116" i="11"/>
  <c r="AG92" i="11"/>
  <c r="AG84" i="11"/>
  <c r="AG58" i="11"/>
  <c r="AG63" i="11"/>
  <c r="AG147" i="11"/>
  <c r="AG144" i="11"/>
  <c r="AG68" i="11"/>
  <c r="AG82" i="11"/>
  <c r="AG103" i="11"/>
  <c r="AG115" i="11"/>
  <c r="AG142" i="11"/>
  <c r="AG154" i="11"/>
  <c r="AG133" i="11"/>
  <c r="AG109" i="11"/>
  <c r="AG86" i="11"/>
  <c r="AG87" i="11"/>
  <c r="AG60" i="11"/>
  <c r="AG152" i="11"/>
  <c r="AG157" i="11"/>
  <c r="AG74" i="11"/>
  <c r="AG90" i="11"/>
  <c r="AG107" i="11"/>
  <c r="AG120" i="11"/>
  <c r="AG134" i="11"/>
  <c r="AG158" i="11"/>
  <c r="AG124" i="11"/>
  <c r="AG101" i="11"/>
  <c r="AG97" i="11"/>
  <c r="AG66" i="11"/>
  <c r="AG75" i="11"/>
  <c r="AG160" i="11"/>
  <c r="AG71" i="11"/>
  <c r="AG70" i="11"/>
  <c r="AG91" i="11"/>
  <c r="AG94" i="11"/>
  <c r="AG129" i="11"/>
  <c r="AG139" i="11"/>
  <c r="AG156" i="11"/>
  <c r="BJ158" i="19"/>
  <c r="BJ157" i="19"/>
  <c r="BJ156" i="19"/>
  <c r="BJ160" i="19"/>
  <c r="BJ152" i="19"/>
  <c r="BJ159" i="19"/>
  <c r="BJ153" i="19"/>
  <c r="BJ150" i="19"/>
  <c r="BJ155" i="19"/>
  <c r="BJ151" i="19"/>
  <c r="BJ154" i="19"/>
  <c r="BJ148" i="19"/>
  <c r="BJ149" i="19"/>
  <c r="BJ143" i="19"/>
  <c r="BJ144" i="19"/>
  <c r="BJ147" i="19"/>
  <c r="BJ145" i="19"/>
  <c r="BJ146" i="19"/>
  <c r="BJ141" i="19"/>
  <c r="BJ136" i="19"/>
  <c r="BJ140" i="19"/>
  <c r="BJ139" i="19"/>
  <c r="BJ137" i="19"/>
  <c r="BJ134" i="19"/>
  <c r="BJ135" i="19"/>
  <c r="BJ142" i="19"/>
  <c r="BJ133" i="19"/>
  <c r="BJ132" i="19"/>
  <c r="BJ138" i="19"/>
  <c r="BJ125" i="19"/>
  <c r="BJ128" i="19"/>
  <c r="BJ123" i="19"/>
  <c r="BJ121" i="19"/>
  <c r="BJ119" i="19"/>
  <c r="BJ131" i="19"/>
  <c r="BJ126" i="19"/>
  <c r="BJ124" i="19"/>
  <c r="BJ122" i="19"/>
  <c r="BJ116" i="19"/>
  <c r="BJ127" i="19"/>
  <c r="BJ118" i="19"/>
  <c r="BJ117" i="19"/>
  <c r="BJ114" i="19"/>
  <c r="BJ130" i="19"/>
  <c r="BJ120" i="19"/>
  <c r="BJ129" i="19"/>
  <c r="BJ115" i="19"/>
  <c r="BJ113" i="19"/>
  <c r="BJ107" i="19"/>
  <c r="BJ105" i="19"/>
  <c r="BJ109" i="19"/>
  <c r="BJ106" i="19"/>
  <c r="BJ104" i="19"/>
  <c r="BJ102" i="19"/>
  <c r="BJ103" i="19"/>
  <c r="BJ112" i="19"/>
  <c r="BJ110" i="19"/>
  <c r="BJ108" i="19"/>
  <c r="BJ101" i="19"/>
  <c r="BJ95" i="19"/>
  <c r="BJ111" i="19"/>
  <c r="BJ97" i="19"/>
  <c r="BJ93" i="19"/>
  <c r="BJ98" i="19"/>
  <c r="BJ90" i="19"/>
  <c r="BJ99" i="19"/>
  <c r="BJ96" i="19"/>
  <c r="BJ94" i="19"/>
  <c r="BJ92" i="19"/>
  <c r="BJ81" i="19"/>
  <c r="BJ79" i="19"/>
  <c r="BJ100" i="19"/>
  <c r="BJ91" i="19"/>
  <c r="BJ84" i="19"/>
  <c r="BJ88" i="19"/>
  <c r="BJ87" i="19"/>
  <c r="BJ83" i="19"/>
  <c r="BJ80" i="19"/>
  <c r="BJ89" i="19"/>
  <c r="BJ82" i="19"/>
  <c r="BJ78" i="19"/>
  <c r="BJ86" i="19"/>
  <c r="BJ85" i="19"/>
  <c r="BJ73" i="19"/>
  <c r="BJ75" i="19"/>
  <c r="BJ74" i="19"/>
  <c r="BJ77" i="19"/>
  <c r="BJ68" i="19"/>
  <c r="BJ65" i="19"/>
  <c r="BJ66" i="19"/>
  <c r="BJ67" i="19"/>
  <c r="BJ76" i="19"/>
  <c r="BJ72" i="19"/>
  <c r="BJ69" i="19"/>
  <c r="BJ62" i="19"/>
  <c r="BJ59" i="19"/>
  <c r="BJ57" i="19"/>
  <c r="BJ71" i="19"/>
  <c r="BJ70" i="19"/>
  <c r="BJ61" i="19"/>
  <c r="BJ56" i="19"/>
  <c r="BJ60" i="19"/>
  <c r="BJ58" i="19"/>
  <c r="BJ63" i="19"/>
  <c r="BJ64" i="19"/>
  <c r="AF8" i="11"/>
  <c r="AF4" i="11" s="1"/>
  <c r="BI8" i="19"/>
  <c r="BJ54" i="19"/>
  <c r="BJ52" i="19"/>
  <c r="BJ48" i="19"/>
  <c r="BJ55" i="19"/>
  <c r="BJ51" i="19"/>
  <c r="BJ50" i="19"/>
  <c r="BJ49" i="19"/>
  <c r="BJ43" i="19"/>
  <c r="BJ53" i="19"/>
  <c r="BJ47" i="19"/>
  <c r="BJ39" i="19"/>
  <c r="BJ42" i="19"/>
  <c r="BJ30" i="19"/>
  <c r="BJ45" i="19"/>
  <c r="BJ46" i="19"/>
  <c r="BJ44" i="19"/>
  <c r="BJ34" i="19"/>
  <c r="BJ40" i="19"/>
  <c r="BJ33" i="19"/>
  <c r="BJ25" i="19"/>
  <c r="BJ36" i="19"/>
  <c r="BJ35" i="19"/>
  <c r="BJ29" i="19"/>
  <c r="BJ41" i="19"/>
  <c r="BJ28" i="19"/>
  <c r="BJ23" i="19"/>
  <c r="BJ38" i="19"/>
  <c r="BJ22" i="19"/>
  <c r="BJ32" i="19"/>
  <c r="BJ31" i="19"/>
  <c r="BJ37" i="19"/>
  <c r="BJ18" i="19"/>
  <c r="BJ21" i="19"/>
  <c r="BJ17" i="19"/>
  <c r="BJ14" i="19"/>
  <c r="BJ20" i="19"/>
  <c r="BJ26" i="19"/>
  <c r="BJ11" i="19"/>
  <c r="BJ24" i="19"/>
  <c r="BJ12" i="19"/>
  <c r="BJ15" i="19"/>
  <c r="BJ19" i="19"/>
  <c r="BJ13" i="19"/>
  <c r="BJ27" i="19"/>
  <c r="BJ16" i="19"/>
  <c r="AG42" i="11"/>
  <c r="AG46" i="11"/>
  <c r="AG32" i="11"/>
  <c r="AG37" i="11"/>
  <c r="AG15" i="11"/>
  <c r="AG53" i="11"/>
  <c r="AG14" i="11"/>
  <c r="AG38" i="11"/>
  <c r="AG35" i="11"/>
  <c r="AG12" i="11"/>
  <c r="AG48" i="11"/>
  <c r="AG40" i="11"/>
  <c r="AG25" i="11"/>
  <c r="AG21" i="11"/>
  <c r="AG33" i="11"/>
  <c r="AG52" i="11"/>
  <c r="AG26" i="11"/>
  <c r="AG11" i="11"/>
  <c r="AG16" i="11"/>
  <c r="AG41" i="11"/>
  <c r="AG20" i="11"/>
  <c r="AG47" i="11"/>
  <c r="AG50" i="11"/>
  <c r="AG28" i="11"/>
  <c r="AG45" i="11"/>
  <c r="AG24" i="11"/>
  <c r="AG36" i="11"/>
  <c r="AG49" i="11"/>
  <c r="AG22" i="11"/>
  <c r="AG13" i="11"/>
  <c r="AG34" i="11"/>
  <c r="AG51" i="11"/>
  <c r="AG30" i="11"/>
  <c r="AG17" i="11"/>
  <c r="AG31" i="11"/>
  <c r="AG27" i="11"/>
  <c r="AG19" i="11"/>
  <c r="AG43" i="11"/>
  <c r="AG18" i="11"/>
  <c r="AG55" i="11"/>
  <c r="AG39" i="11"/>
  <c r="AG23" i="11"/>
  <c r="AG44" i="11"/>
  <c r="AG54" i="11"/>
  <c r="BK5" i="19"/>
  <c r="AH5" i="11"/>
  <c r="AH142" i="11" s="1"/>
  <c r="AC41" i="13"/>
  <c r="AC25" i="13"/>
  <c r="AB39" i="13"/>
  <c r="AB55" i="13" s="1"/>
  <c r="AB38" i="13"/>
  <c r="AB54" i="13" s="1"/>
  <c r="AB29" i="13"/>
  <c r="AB45" i="13" s="1"/>
  <c r="AD6" i="13"/>
  <c r="AE4" i="13"/>
  <c r="AE3" i="13"/>
  <c r="AE2" i="13"/>
  <c r="AH121" i="11" l="1"/>
  <c r="AH118" i="11"/>
  <c r="AH105" i="11"/>
  <c r="AH94" i="11"/>
  <c r="AH63" i="11"/>
  <c r="AH64" i="11"/>
  <c r="AH141" i="11"/>
  <c r="AH160" i="11"/>
  <c r="AH62" i="11"/>
  <c r="AH93" i="11"/>
  <c r="AH104" i="11"/>
  <c r="AH128" i="11"/>
  <c r="AH135" i="11"/>
  <c r="AH133" i="11"/>
  <c r="AH109" i="11"/>
  <c r="AH114" i="11"/>
  <c r="AH78" i="11"/>
  <c r="AH60" i="11"/>
  <c r="AH66" i="11"/>
  <c r="AH158" i="11"/>
  <c r="AH144" i="11"/>
  <c r="AH67" i="11"/>
  <c r="AH82" i="11"/>
  <c r="AH111" i="11"/>
  <c r="AH126" i="11"/>
  <c r="AH147" i="11"/>
  <c r="AH130" i="11"/>
  <c r="AH86" i="11"/>
  <c r="AH85" i="11"/>
  <c r="AH75" i="11"/>
  <c r="AH61" i="11"/>
  <c r="AH57" i="11"/>
  <c r="AH150" i="11"/>
  <c r="AH56" i="11"/>
  <c r="AH80" i="11"/>
  <c r="AH95" i="11"/>
  <c r="AH123" i="11"/>
  <c r="AH127" i="11"/>
  <c r="AH145" i="11"/>
  <c r="AH124" i="11"/>
  <c r="AH110" i="11"/>
  <c r="AH83" i="11"/>
  <c r="AH92" i="11"/>
  <c r="AH81" i="11"/>
  <c r="AH137" i="11"/>
  <c r="AH148" i="11"/>
  <c r="AH59" i="11"/>
  <c r="AH84" i="11"/>
  <c r="AH101" i="11"/>
  <c r="AH108" i="11"/>
  <c r="AH131" i="11"/>
  <c r="AH149" i="11"/>
  <c r="AH117" i="11"/>
  <c r="AH100" i="11"/>
  <c r="AH72" i="11"/>
  <c r="AH88" i="11"/>
  <c r="AH77" i="11"/>
  <c r="AH151" i="11"/>
  <c r="AH146" i="11"/>
  <c r="AH68" i="11"/>
  <c r="AH76" i="11"/>
  <c r="AH106" i="11"/>
  <c r="AH113" i="11"/>
  <c r="AH129" i="11"/>
  <c r="AH159" i="11"/>
  <c r="AH136" i="11"/>
  <c r="AH122" i="11"/>
  <c r="AH102" i="11"/>
  <c r="AH70" i="11"/>
  <c r="AH58" i="11"/>
  <c r="AH154" i="11"/>
  <c r="AH138" i="11"/>
  <c r="AH156" i="11"/>
  <c r="AH69" i="11"/>
  <c r="AH87" i="11"/>
  <c r="AH98" i="11"/>
  <c r="AH125" i="11"/>
  <c r="AH140" i="11"/>
  <c r="AH155" i="11"/>
  <c r="AH132" i="11"/>
  <c r="AH116" i="11"/>
  <c r="AH112" i="11"/>
  <c r="AH96" i="11"/>
  <c r="AH97" i="11"/>
  <c r="AH79" i="11"/>
  <c r="AH153" i="11"/>
  <c r="AH143" i="11"/>
  <c r="AH74" i="11"/>
  <c r="AH89" i="11"/>
  <c r="AH103" i="11"/>
  <c r="AH119" i="11"/>
  <c r="AH50" i="11"/>
  <c r="AH134" i="11"/>
  <c r="AH115" i="11"/>
  <c r="AH107" i="11"/>
  <c r="AH99" i="11"/>
  <c r="AH73" i="11"/>
  <c r="AH65" i="11"/>
  <c r="AH152" i="11"/>
  <c r="AH157" i="11"/>
  <c r="AH71" i="11"/>
  <c r="AH91" i="11"/>
  <c r="AH90" i="11"/>
  <c r="AH120" i="11"/>
  <c r="AH139" i="11"/>
  <c r="BK158" i="19"/>
  <c r="BK157" i="19"/>
  <c r="BK156" i="19"/>
  <c r="BK160" i="19"/>
  <c r="BK155" i="19"/>
  <c r="BK159" i="19"/>
  <c r="BK154" i="19"/>
  <c r="BK151" i="19"/>
  <c r="BK153" i="19"/>
  <c r="BK150" i="19"/>
  <c r="BK152" i="19"/>
  <c r="BK147" i="19"/>
  <c r="BK144" i="19"/>
  <c r="BK148" i="19"/>
  <c r="BK146" i="19"/>
  <c r="BK142" i="19"/>
  <c r="BK145" i="19"/>
  <c r="BK139" i="19"/>
  <c r="BK143" i="19"/>
  <c r="BK132" i="19"/>
  <c r="BK149" i="19"/>
  <c r="BK136" i="19"/>
  <c r="BK135" i="19"/>
  <c r="BK138" i="19"/>
  <c r="BK131" i="19"/>
  <c r="BK129" i="19"/>
  <c r="BK137" i="19"/>
  <c r="BK134" i="19"/>
  <c r="BK140" i="19"/>
  <c r="BK128" i="19"/>
  <c r="BK141" i="19"/>
  <c r="BK130" i="19"/>
  <c r="BK123" i="19"/>
  <c r="BK121" i="19"/>
  <c r="BK126" i="19"/>
  <c r="BK133" i="19"/>
  <c r="BK124" i="19"/>
  <c r="BK122" i="19"/>
  <c r="BK127" i="19"/>
  <c r="BK125" i="19"/>
  <c r="BK113" i="19"/>
  <c r="BK112" i="19"/>
  <c r="BK120" i="19"/>
  <c r="BK115" i="19"/>
  <c r="BK105" i="19"/>
  <c r="BK118" i="19"/>
  <c r="BK109" i="19"/>
  <c r="BK106" i="19"/>
  <c r="BK116" i="19"/>
  <c r="BK117" i="19"/>
  <c r="BK104" i="19"/>
  <c r="BK107" i="19"/>
  <c r="BK102" i="19"/>
  <c r="BK114" i="19"/>
  <c r="BK103" i="19"/>
  <c r="BK110" i="19"/>
  <c r="BK108" i="19"/>
  <c r="BK119" i="19"/>
  <c r="BK111" i="19"/>
  <c r="BK100" i="19"/>
  <c r="BK94" i="19"/>
  <c r="BK92" i="19"/>
  <c r="BK97" i="19"/>
  <c r="BK93" i="19"/>
  <c r="BK98" i="19"/>
  <c r="BK99" i="19"/>
  <c r="BK96" i="19"/>
  <c r="BK91" i="19"/>
  <c r="BK101" i="19"/>
  <c r="BK95" i="19"/>
  <c r="BK88" i="19"/>
  <c r="BK86" i="19"/>
  <c r="BK83" i="19"/>
  <c r="BK87" i="19"/>
  <c r="BK81" i="19"/>
  <c r="BK80" i="19"/>
  <c r="BK89" i="19"/>
  <c r="BK82" i="19"/>
  <c r="BK78" i="19"/>
  <c r="BK85" i="19"/>
  <c r="BK79" i="19"/>
  <c r="BK76" i="19"/>
  <c r="BK77" i="19"/>
  <c r="BK72" i="19"/>
  <c r="BK67" i="19"/>
  <c r="BK84" i="19"/>
  <c r="BK90" i="19"/>
  <c r="BK66" i="19"/>
  <c r="BK69" i="19"/>
  <c r="BK75" i="19"/>
  <c r="BK65" i="19"/>
  <c r="BK74" i="19"/>
  <c r="BK73" i="19"/>
  <c r="BK68" i="19"/>
  <c r="BK63" i="19"/>
  <c r="BK58" i="19"/>
  <c r="BK71" i="19"/>
  <c r="BK70" i="19"/>
  <c r="BK60" i="19"/>
  <c r="BK59" i="19"/>
  <c r="BK56" i="19"/>
  <c r="BK62" i="19"/>
  <c r="BK64" i="19"/>
  <c r="BK57" i="19"/>
  <c r="BK61" i="19"/>
  <c r="BJ8" i="19"/>
  <c r="BK55" i="19"/>
  <c r="BK54" i="19"/>
  <c r="BK51" i="19"/>
  <c r="BK50" i="19"/>
  <c r="BK53" i="19"/>
  <c r="BK38" i="19"/>
  <c r="BK42" i="19"/>
  <c r="BK49" i="19"/>
  <c r="BK46" i="19"/>
  <c r="BK45" i="19"/>
  <c r="BK36" i="19"/>
  <c r="BK52" i="19"/>
  <c r="BK41" i="19"/>
  <c r="BK40" i="19"/>
  <c r="BK48" i="19"/>
  <c r="BK37" i="19"/>
  <c r="BK44" i="19"/>
  <c r="BK30" i="19"/>
  <c r="BK26" i="19"/>
  <c r="BK35" i="19"/>
  <c r="BK39" i="19"/>
  <c r="BK29" i="19"/>
  <c r="BK32" i="19"/>
  <c r="BK34" i="19"/>
  <c r="BK28" i="19"/>
  <c r="BK33" i="19"/>
  <c r="BK22" i="19"/>
  <c r="BK47" i="19"/>
  <c r="BK31" i="19"/>
  <c r="BK18" i="19"/>
  <c r="BK27" i="19"/>
  <c r="BK14" i="19"/>
  <c r="BK21" i="19"/>
  <c r="BK24" i="19"/>
  <c r="BK13" i="19"/>
  <c r="BK20" i="19"/>
  <c r="BK43" i="19"/>
  <c r="BK17" i="19"/>
  <c r="BK19" i="19"/>
  <c r="BK25" i="19"/>
  <c r="BK23" i="19"/>
  <c r="BK11" i="19"/>
  <c r="BK16" i="19"/>
  <c r="BK12" i="19"/>
  <c r="BK15" i="19"/>
  <c r="AH46" i="11"/>
  <c r="AH25" i="11"/>
  <c r="AG8" i="11"/>
  <c r="AG4" i="11" s="1"/>
  <c r="AH42" i="11"/>
  <c r="AH34" i="11"/>
  <c r="AH19" i="11"/>
  <c r="AH37" i="11"/>
  <c r="AH49" i="11"/>
  <c r="AH16" i="11"/>
  <c r="AH53" i="11"/>
  <c r="AH51" i="11"/>
  <c r="AH47" i="11"/>
  <c r="AH22" i="11"/>
  <c r="AH55" i="11"/>
  <c r="AH31" i="11"/>
  <c r="AH35" i="11"/>
  <c r="AH24" i="11"/>
  <c r="AH11" i="11"/>
  <c r="AH54" i="11"/>
  <c r="AH13" i="11"/>
  <c r="AH27" i="11"/>
  <c r="AH23" i="11"/>
  <c r="AH26" i="11"/>
  <c r="AH17" i="11"/>
  <c r="AH14" i="11"/>
  <c r="AH33" i="11"/>
  <c r="AH20" i="11"/>
  <c r="AH43" i="11"/>
  <c r="AH52" i="11"/>
  <c r="AH45" i="11"/>
  <c r="AH39" i="11"/>
  <c r="AH30" i="11"/>
  <c r="AH48" i="11"/>
  <c r="AH41" i="11"/>
  <c r="AH28" i="11"/>
  <c r="AH32" i="11"/>
  <c r="AH36" i="11"/>
  <c r="AH15" i="11"/>
  <c r="AH29" i="11"/>
  <c r="AH21" i="11"/>
  <c r="AH40" i="11"/>
  <c r="AH38" i="11"/>
  <c r="AH44" i="11"/>
  <c r="AH12" i="11"/>
  <c r="AH18" i="11"/>
  <c r="BL5" i="19"/>
  <c r="AI5" i="11"/>
  <c r="AI159" i="11" s="1"/>
  <c r="AF4" i="13"/>
  <c r="AF3" i="13"/>
  <c r="AF2" i="13"/>
  <c r="AE6" i="13"/>
  <c r="AD41" i="13"/>
  <c r="AD25" i="13"/>
  <c r="AC39" i="13"/>
  <c r="AC55" i="13" s="1"/>
  <c r="AC38" i="13"/>
  <c r="AC54" i="13" s="1"/>
  <c r="AC29" i="13"/>
  <c r="AC45" i="13" s="1"/>
  <c r="AI114" i="11" l="1"/>
  <c r="AI95" i="11"/>
  <c r="AI72" i="11"/>
  <c r="AI79" i="11"/>
  <c r="AI58" i="11"/>
  <c r="AI137" i="11"/>
  <c r="AI160" i="11"/>
  <c r="AI86" i="11"/>
  <c r="AI90" i="11"/>
  <c r="AI98" i="11"/>
  <c r="AI111" i="11"/>
  <c r="AI132" i="11"/>
  <c r="AI150" i="11"/>
  <c r="AI21" i="11"/>
  <c r="AI129" i="11"/>
  <c r="AI101" i="11"/>
  <c r="AI99" i="11"/>
  <c r="AI63" i="11"/>
  <c r="AI68" i="11"/>
  <c r="AI140" i="11"/>
  <c r="AI138" i="11"/>
  <c r="AI82" i="11"/>
  <c r="AI97" i="11"/>
  <c r="AI103" i="11"/>
  <c r="AI127" i="11"/>
  <c r="AI134" i="11"/>
  <c r="AI158" i="11"/>
  <c r="AI131" i="11"/>
  <c r="AI126" i="11"/>
  <c r="AI121" i="11"/>
  <c r="AI91" i="11"/>
  <c r="AI71" i="11"/>
  <c r="AI65" i="11"/>
  <c r="AI145" i="11"/>
  <c r="AI59" i="11"/>
  <c r="AI74" i="11"/>
  <c r="AI100" i="11"/>
  <c r="AI104" i="11"/>
  <c r="AI110" i="11"/>
  <c r="AI143" i="11"/>
  <c r="AI49" i="11"/>
  <c r="AI130" i="11"/>
  <c r="AI113" i="11"/>
  <c r="AI96" i="11"/>
  <c r="AI92" i="11"/>
  <c r="AI60" i="11"/>
  <c r="AI148" i="11"/>
  <c r="AI146" i="11"/>
  <c r="AI61" i="11"/>
  <c r="AI80" i="11"/>
  <c r="AI93" i="11"/>
  <c r="AI109" i="11"/>
  <c r="AI116" i="11"/>
  <c r="AI139" i="11"/>
  <c r="AI133" i="11"/>
  <c r="AI124" i="11"/>
  <c r="AI105" i="11"/>
  <c r="AI70" i="11"/>
  <c r="AI84" i="11"/>
  <c r="AI153" i="11"/>
  <c r="AI149" i="11"/>
  <c r="AI62" i="11"/>
  <c r="AI76" i="11"/>
  <c r="AI87" i="11"/>
  <c r="AI107" i="11"/>
  <c r="AI120" i="11"/>
  <c r="AI147" i="11"/>
  <c r="AI135" i="11"/>
  <c r="AI108" i="11"/>
  <c r="AI102" i="11"/>
  <c r="AI57" i="11"/>
  <c r="AI75" i="11"/>
  <c r="AI56" i="11"/>
  <c r="AI152" i="11"/>
  <c r="AI67" i="11"/>
  <c r="AI78" i="11"/>
  <c r="AI88" i="11"/>
  <c r="AI123" i="11"/>
  <c r="AI125" i="11"/>
  <c r="AI142" i="11"/>
  <c r="AI118" i="11"/>
  <c r="AI122" i="11"/>
  <c r="AI64" i="11"/>
  <c r="AI73" i="11"/>
  <c r="AI156" i="11"/>
  <c r="AI141" i="11"/>
  <c r="AI144" i="11"/>
  <c r="AI69" i="11"/>
  <c r="AI85" i="11"/>
  <c r="AI106" i="11"/>
  <c r="AI115" i="11"/>
  <c r="AI119" i="11"/>
  <c r="AI154" i="11"/>
  <c r="AI136" i="11"/>
  <c r="AI112" i="11"/>
  <c r="AI77" i="11"/>
  <c r="AI83" i="11"/>
  <c r="AI81" i="11"/>
  <c r="AI155" i="11"/>
  <c r="AI157" i="11"/>
  <c r="AI66" i="11"/>
  <c r="AI94" i="11"/>
  <c r="AI89" i="11"/>
  <c r="AI117" i="11"/>
  <c r="AI128" i="11"/>
  <c r="AI151" i="11"/>
  <c r="BL159" i="19"/>
  <c r="BL160" i="19"/>
  <c r="BL158" i="19"/>
  <c r="BL157" i="19"/>
  <c r="BL156" i="19"/>
  <c r="BL155" i="19"/>
  <c r="BL152" i="19"/>
  <c r="BL154" i="19"/>
  <c r="BL153" i="19"/>
  <c r="BL151" i="19"/>
  <c r="BL150" i="19"/>
  <c r="BL148" i="19"/>
  <c r="BL149" i="19"/>
  <c r="BL147" i="19"/>
  <c r="BL145" i="19"/>
  <c r="BL143" i="19"/>
  <c r="BL144" i="19"/>
  <c r="BL146" i="19"/>
  <c r="BL140" i="19"/>
  <c r="BL137" i="19"/>
  <c r="BL136" i="19"/>
  <c r="BL135" i="19"/>
  <c r="BL138" i="19"/>
  <c r="BL142" i="19"/>
  <c r="BL141" i="19"/>
  <c r="BL133" i="19"/>
  <c r="BL132" i="19"/>
  <c r="BL125" i="19"/>
  <c r="BL139" i="19"/>
  <c r="BL128" i="19"/>
  <c r="BL130" i="19"/>
  <c r="BL127" i="19"/>
  <c r="BL126" i="19"/>
  <c r="BL123" i="19"/>
  <c r="BL131" i="19"/>
  <c r="BL124" i="19"/>
  <c r="BL122" i="19"/>
  <c r="BL134" i="19"/>
  <c r="BL129" i="19"/>
  <c r="BL120" i="19"/>
  <c r="BL118" i="19"/>
  <c r="BL121" i="19"/>
  <c r="BL119" i="19"/>
  <c r="BL115" i="19"/>
  <c r="BL114" i="19"/>
  <c r="BL116" i="19"/>
  <c r="BL109" i="19"/>
  <c r="BL106" i="19"/>
  <c r="BL117" i="19"/>
  <c r="BL105" i="19"/>
  <c r="BL112" i="19"/>
  <c r="BL108" i="19"/>
  <c r="BL107" i="19"/>
  <c r="BL102" i="19"/>
  <c r="BL103" i="19"/>
  <c r="BL113" i="19"/>
  <c r="BL110" i="19"/>
  <c r="BL111" i="19"/>
  <c r="BL100" i="19"/>
  <c r="BL94" i="19"/>
  <c r="BL92" i="19"/>
  <c r="BL90" i="19"/>
  <c r="BL89" i="19"/>
  <c r="BL101" i="19"/>
  <c r="BL95" i="19"/>
  <c r="BL104" i="19"/>
  <c r="BL97" i="19"/>
  <c r="BL93" i="19"/>
  <c r="BL98" i="19"/>
  <c r="BL99" i="19"/>
  <c r="BL96" i="19"/>
  <c r="BL91" i="19"/>
  <c r="BL84" i="19"/>
  <c r="BL80" i="19"/>
  <c r="BL87" i="19"/>
  <c r="BL85" i="19"/>
  <c r="BL88" i="19"/>
  <c r="BL83" i="19"/>
  <c r="BL82" i="19"/>
  <c r="BL86" i="19"/>
  <c r="BL75" i="19"/>
  <c r="BL74" i="19"/>
  <c r="BL77" i="19"/>
  <c r="BL76" i="19"/>
  <c r="BL73" i="19"/>
  <c r="BL68" i="19"/>
  <c r="BL81" i="19"/>
  <c r="BL79" i="19"/>
  <c r="BL66" i="19"/>
  <c r="BL69" i="19"/>
  <c r="BL78" i="19"/>
  <c r="BL70" i="19"/>
  <c r="BL65" i="19"/>
  <c r="BL72" i="19"/>
  <c r="BL61" i="19"/>
  <c r="BL71" i="19"/>
  <c r="BL67" i="19"/>
  <c r="BL59" i="19"/>
  <c r="BL58" i="19"/>
  <c r="BL56" i="19"/>
  <c r="BL63" i="19"/>
  <c r="BL62" i="19"/>
  <c r="BL64" i="19"/>
  <c r="BL57" i="19"/>
  <c r="BL60" i="19"/>
  <c r="AI14" i="11"/>
  <c r="AI34" i="11"/>
  <c r="AI37" i="11"/>
  <c r="AI43" i="11"/>
  <c r="AI48" i="11"/>
  <c r="BK8" i="19"/>
  <c r="BL51" i="19"/>
  <c r="BL49" i="19"/>
  <c r="BL54" i="19"/>
  <c r="BL55" i="19"/>
  <c r="BL53" i="19"/>
  <c r="BL50" i="19"/>
  <c r="BL52" i="19"/>
  <c r="BL38" i="19"/>
  <c r="BL42" i="19"/>
  <c r="BL46" i="19"/>
  <c r="BL45" i="19"/>
  <c r="BL48" i="19"/>
  <c r="BL47" i="19"/>
  <c r="BL43" i="19"/>
  <c r="BL35" i="19"/>
  <c r="BL39" i="19"/>
  <c r="BL33" i="19"/>
  <c r="BL36" i="19"/>
  <c r="BL32" i="19"/>
  <c r="BL37" i="19"/>
  <c r="BL44" i="19"/>
  <c r="BL28" i="19"/>
  <c r="BL40" i="19"/>
  <c r="BL22" i="19"/>
  <c r="BL31" i="19"/>
  <c r="BL41" i="19"/>
  <c r="BL17" i="19"/>
  <c r="BL21" i="19"/>
  <c r="BL29" i="19"/>
  <c r="BL26" i="19"/>
  <c r="BL20" i="19"/>
  <c r="BL19" i="19"/>
  <c r="BL30" i="19"/>
  <c r="BL13" i="19"/>
  <c r="BL24" i="19"/>
  <c r="BL27" i="19"/>
  <c r="BL23" i="19"/>
  <c r="BL34" i="19"/>
  <c r="BL16" i="19"/>
  <c r="BL25" i="19"/>
  <c r="BL15" i="19"/>
  <c r="BL12" i="19"/>
  <c r="BL18" i="19"/>
  <c r="BL14" i="19"/>
  <c r="BL11" i="19"/>
  <c r="AI42" i="11"/>
  <c r="AI28" i="11"/>
  <c r="AI19" i="11"/>
  <c r="AI24" i="11"/>
  <c r="AI47" i="11"/>
  <c r="AI16" i="11"/>
  <c r="AI27" i="11"/>
  <c r="AI33" i="11"/>
  <c r="AI32" i="11"/>
  <c r="AI35" i="11"/>
  <c r="AI11" i="11"/>
  <c r="AI54" i="11"/>
  <c r="AI53" i="11"/>
  <c r="AI46" i="11"/>
  <c r="AI38" i="11"/>
  <c r="AI26" i="11"/>
  <c r="AI17" i="11"/>
  <c r="AI22" i="11"/>
  <c r="AI31" i="11"/>
  <c r="AI13" i="11"/>
  <c r="AI25" i="11"/>
  <c r="AI15" i="11"/>
  <c r="AI45" i="11"/>
  <c r="AI52" i="11"/>
  <c r="AI39" i="11"/>
  <c r="AI30" i="11"/>
  <c r="AI18" i="11"/>
  <c r="AI55" i="11"/>
  <c r="AI20" i="11"/>
  <c r="AI51" i="11"/>
  <c r="AI44" i="11"/>
  <c r="AI29" i="11"/>
  <c r="AH8" i="11"/>
  <c r="AH4" i="11" s="1"/>
  <c r="AI41" i="11"/>
  <c r="AI40" i="11"/>
  <c r="AI23" i="11"/>
  <c r="AI36" i="11"/>
  <c r="AI12" i="11"/>
  <c r="AI50" i="11"/>
  <c r="BM5" i="19"/>
  <c r="AJ5" i="11"/>
  <c r="AJ147" i="11" s="1"/>
  <c r="AE41" i="13"/>
  <c r="AE25" i="13"/>
  <c r="AD39" i="13"/>
  <c r="AD55" i="13" s="1"/>
  <c r="AD38" i="13"/>
  <c r="AD54" i="13" s="1"/>
  <c r="AD29" i="13"/>
  <c r="AD45" i="13" s="1"/>
  <c r="AG4" i="13"/>
  <c r="AF6" i="13"/>
  <c r="AG2" i="13"/>
  <c r="AG3" i="13"/>
  <c r="AJ131" i="11" l="1"/>
  <c r="AJ117" i="11"/>
  <c r="AJ104" i="11"/>
  <c r="AJ94" i="11"/>
  <c r="AJ79" i="11"/>
  <c r="AJ153" i="11"/>
  <c r="AJ146" i="11"/>
  <c r="AJ75" i="11"/>
  <c r="AJ82" i="11"/>
  <c r="AJ108" i="11"/>
  <c r="AJ112" i="11"/>
  <c r="AJ125" i="11"/>
  <c r="AJ144" i="11"/>
  <c r="AJ129" i="11"/>
  <c r="AJ114" i="11"/>
  <c r="AJ68" i="11"/>
  <c r="AJ87" i="11"/>
  <c r="AJ63" i="11"/>
  <c r="AJ150" i="11"/>
  <c r="AJ140" i="11"/>
  <c r="AJ73" i="11"/>
  <c r="AJ81" i="11"/>
  <c r="AJ95" i="11"/>
  <c r="AJ111" i="11"/>
  <c r="AJ134" i="11"/>
  <c r="AJ16" i="11"/>
  <c r="AJ136" i="11"/>
  <c r="AJ93" i="11"/>
  <c r="AJ58" i="11"/>
  <c r="AJ92" i="11"/>
  <c r="AJ77" i="11"/>
  <c r="AJ145" i="11"/>
  <c r="AJ159" i="11"/>
  <c r="AJ61" i="11"/>
  <c r="AJ83" i="11"/>
  <c r="AJ105" i="11"/>
  <c r="AJ110" i="11"/>
  <c r="AJ128" i="11"/>
  <c r="AJ154" i="11"/>
  <c r="AJ127" i="11"/>
  <c r="AJ118" i="11"/>
  <c r="AJ96" i="11"/>
  <c r="AJ88" i="11"/>
  <c r="AJ72" i="11"/>
  <c r="AJ149" i="11"/>
  <c r="AJ60" i="11"/>
  <c r="AJ67" i="11"/>
  <c r="AJ85" i="11"/>
  <c r="AJ102" i="11"/>
  <c r="AJ119" i="11"/>
  <c r="AJ135" i="11"/>
  <c r="AJ157" i="11"/>
  <c r="AJ123" i="11"/>
  <c r="AJ107" i="11"/>
  <c r="AJ76" i="11"/>
  <c r="AJ84" i="11"/>
  <c r="AJ71" i="11"/>
  <c r="AJ148" i="11"/>
  <c r="AJ74" i="11"/>
  <c r="AJ62" i="11"/>
  <c r="AJ86" i="11"/>
  <c r="AJ100" i="11"/>
  <c r="AJ132" i="11"/>
  <c r="AJ138" i="11"/>
  <c r="AJ151" i="11"/>
  <c r="AJ126" i="11"/>
  <c r="AJ121" i="11"/>
  <c r="AJ97" i="11"/>
  <c r="AJ80" i="11"/>
  <c r="AJ64" i="11"/>
  <c r="AJ137" i="11"/>
  <c r="AJ66" i="11"/>
  <c r="AJ69" i="11"/>
  <c r="AJ98" i="11"/>
  <c r="AJ91" i="11"/>
  <c r="AJ115" i="11"/>
  <c r="AJ142" i="11"/>
  <c r="AJ155" i="11"/>
  <c r="AJ133" i="11"/>
  <c r="AJ124" i="11"/>
  <c r="AJ106" i="11"/>
  <c r="AJ89" i="11"/>
  <c r="AJ57" i="11"/>
  <c r="AJ156" i="11"/>
  <c r="AJ141" i="11"/>
  <c r="AJ59" i="11"/>
  <c r="AJ78" i="11"/>
  <c r="AJ99" i="11"/>
  <c r="AJ113" i="11"/>
  <c r="AJ116" i="11"/>
  <c r="AJ143" i="11"/>
  <c r="AJ158" i="11"/>
  <c r="AJ122" i="11"/>
  <c r="AJ130" i="11"/>
  <c r="AJ109" i="11"/>
  <c r="AJ65" i="11"/>
  <c r="AJ56" i="11"/>
  <c r="AJ152" i="11"/>
  <c r="AJ160" i="11"/>
  <c r="AJ70" i="11"/>
  <c r="AJ90" i="11"/>
  <c r="AJ101" i="11"/>
  <c r="AJ103" i="11"/>
  <c r="AJ120" i="11"/>
  <c r="AJ139" i="11"/>
  <c r="BM159" i="19"/>
  <c r="BM157" i="19"/>
  <c r="BM160" i="19"/>
  <c r="BM158" i="19"/>
  <c r="BM156" i="19"/>
  <c r="BM153" i="19"/>
  <c r="BM152" i="19"/>
  <c r="BM155" i="19"/>
  <c r="BM151" i="19"/>
  <c r="BM150" i="19"/>
  <c r="BM154" i="19"/>
  <c r="BM148" i="19"/>
  <c r="BM147" i="19"/>
  <c r="BM144" i="19"/>
  <c r="BM146" i="19"/>
  <c r="BM149" i="19"/>
  <c r="BM141" i="19"/>
  <c r="BM139" i="19"/>
  <c r="BM137" i="19"/>
  <c r="BM143" i="19"/>
  <c r="BM138" i="19"/>
  <c r="BM140" i="19"/>
  <c r="BM136" i="19"/>
  <c r="BM135" i="19"/>
  <c r="BM145" i="19"/>
  <c r="BM142" i="19"/>
  <c r="BM133" i="19"/>
  <c r="BM134" i="19"/>
  <c r="BM128" i="19"/>
  <c r="BM130" i="19"/>
  <c r="BM127" i="19"/>
  <c r="BM126" i="19"/>
  <c r="BM131" i="19"/>
  <c r="BM129" i="19"/>
  <c r="BM124" i="19"/>
  <c r="BM132" i="19"/>
  <c r="BM122" i="19"/>
  <c r="BM125" i="19"/>
  <c r="BM120" i="19"/>
  <c r="BM117" i="19"/>
  <c r="BM123" i="19"/>
  <c r="BM116" i="19"/>
  <c r="BM119" i="19"/>
  <c r="BM118" i="19"/>
  <c r="BM112" i="19"/>
  <c r="BM121" i="19"/>
  <c r="BM114" i="19"/>
  <c r="BM111" i="19"/>
  <c r="BM115" i="19"/>
  <c r="BM102" i="19"/>
  <c r="BM109" i="19"/>
  <c r="BM106" i="19"/>
  <c r="BM103" i="19"/>
  <c r="BM113" i="19"/>
  <c r="BM110" i="19"/>
  <c r="BM108" i="19"/>
  <c r="BM105" i="19"/>
  <c r="BM101" i="19"/>
  <c r="BM104" i="19"/>
  <c r="BM95" i="19"/>
  <c r="BM107" i="19"/>
  <c r="BM98" i="19"/>
  <c r="BM99" i="19"/>
  <c r="BM96" i="19"/>
  <c r="BM91" i="19"/>
  <c r="BM94" i="19"/>
  <c r="BM92" i="19"/>
  <c r="BM97" i="19"/>
  <c r="BM100" i="19"/>
  <c r="BM93" i="19"/>
  <c r="BM90" i="19"/>
  <c r="BM89" i="19"/>
  <c r="BM86" i="19"/>
  <c r="BM85" i="19"/>
  <c r="BM79" i="19"/>
  <c r="BM76" i="19"/>
  <c r="BM84" i="19"/>
  <c r="BM87" i="19"/>
  <c r="BM83" i="19"/>
  <c r="BM77" i="19"/>
  <c r="BM75" i="19"/>
  <c r="BM88" i="19"/>
  <c r="BM81" i="19"/>
  <c r="BM69" i="19"/>
  <c r="BM78" i="19"/>
  <c r="BM70" i="19"/>
  <c r="BM82" i="19"/>
  <c r="BM80" i="19"/>
  <c r="BM71" i="19"/>
  <c r="BM74" i="19"/>
  <c r="BM73" i="19"/>
  <c r="BM72" i="19"/>
  <c r="BM68" i="19"/>
  <c r="BM66" i="19"/>
  <c r="BM64" i="19"/>
  <c r="BM67" i="19"/>
  <c r="BM65" i="19"/>
  <c r="BM63" i="19"/>
  <c r="BM62" i="19"/>
  <c r="BM57" i="19"/>
  <c r="BM61" i="19"/>
  <c r="BM60" i="19"/>
  <c r="BM59" i="19"/>
  <c r="BM58" i="19"/>
  <c r="BM56" i="19"/>
  <c r="AJ53" i="11"/>
  <c r="AJ34" i="11"/>
  <c r="AJ51" i="11"/>
  <c r="AJ44" i="11"/>
  <c r="AJ50" i="11"/>
  <c r="AJ22" i="11"/>
  <c r="BL8" i="19"/>
  <c r="BM55" i="19"/>
  <c r="BM54" i="19"/>
  <c r="BM50" i="19"/>
  <c r="BM49" i="19"/>
  <c r="BM53" i="19"/>
  <c r="BM52" i="19"/>
  <c r="BM45" i="19"/>
  <c r="BM41" i="19"/>
  <c r="BM43" i="19"/>
  <c r="BM37" i="19"/>
  <c r="BM39" i="19"/>
  <c r="BM44" i="19"/>
  <c r="BM40" i="19"/>
  <c r="BM48" i="19"/>
  <c r="BM36" i="19"/>
  <c r="BM51" i="19"/>
  <c r="BM47" i="19"/>
  <c r="BM35" i="19"/>
  <c r="BM31" i="19"/>
  <c r="BM33" i="19"/>
  <c r="BM29" i="19"/>
  <c r="BM32" i="19"/>
  <c r="BM25" i="19"/>
  <c r="BM46" i="19"/>
  <c r="BM27" i="19"/>
  <c r="BM30" i="19"/>
  <c r="BM17" i="19"/>
  <c r="BM28" i="19"/>
  <c r="BM26" i="19"/>
  <c r="BM38" i="19"/>
  <c r="BM34" i="19"/>
  <c r="BM21" i="19"/>
  <c r="BM19" i="19"/>
  <c r="BM15" i="19"/>
  <c r="BM13" i="19"/>
  <c r="BM24" i="19"/>
  <c r="BM20" i="19"/>
  <c r="BM16" i="19"/>
  <c r="BM23" i="19"/>
  <c r="BM14" i="19"/>
  <c r="BM12" i="19"/>
  <c r="BM18" i="19"/>
  <c r="BM22" i="19"/>
  <c r="BM11" i="19"/>
  <c r="BM42" i="19"/>
  <c r="AJ55" i="11"/>
  <c r="AJ31" i="11"/>
  <c r="AJ19" i="11"/>
  <c r="AJ49" i="11"/>
  <c r="AJ11" i="11"/>
  <c r="AJ28" i="11"/>
  <c r="AJ27" i="11"/>
  <c r="AJ39" i="11"/>
  <c r="AJ37" i="11"/>
  <c r="AJ17" i="11"/>
  <c r="AJ46" i="11"/>
  <c r="AJ13" i="11"/>
  <c r="AJ36" i="11"/>
  <c r="AJ35" i="11"/>
  <c r="AJ43" i="11"/>
  <c r="AJ45" i="11"/>
  <c r="AJ38" i="11"/>
  <c r="AJ23" i="11"/>
  <c r="AJ30" i="11"/>
  <c r="AJ29" i="11"/>
  <c r="AJ21" i="11"/>
  <c r="AJ14" i="11"/>
  <c r="AJ52" i="11"/>
  <c r="AJ25" i="11"/>
  <c r="AJ24" i="11"/>
  <c r="AJ54" i="11"/>
  <c r="AI8" i="11"/>
  <c r="AI4" i="11" s="1"/>
  <c r="AJ42" i="11"/>
  <c r="AJ40" i="11"/>
  <c r="AJ32" i="11"/>
  <c r="AJ47" i="11"/>
  <c r="AJ12" i="11"/>
  <c r="AJ48" i="11"/>
  <c r="AJ41" i="11"/>
  <c r="AJ33" i="11"/>
  <c r="AJ20" i="11"/>
  <c r="AJ26" i="11"/>
  <c r="AJ15" i="11"/>
  <c r="AJ18" i="11"/>
  <c r="BN5" i="19"/>
  <c r="AK5" i="11"/>
  <c r="AK156" i="11" s="1"/>
  <c r="AH4" i="13"/>
  <c r="AH3" i="13"/>
  <c r="AG6" i="13"/>
  <c r="AH2" i="13"/>
  <c r="AE39" i="13"/>
  <c r="AE55" i="13" s="1"/>
  <c r="AE38" i="13"/>
  <c r="AE54" i="13" s="1"/>
  <c r="AE29" i="13"/>
  <c r="AE45" i="13" s="1"/>
  <c r="AF41" i="13"/>
  <c r="AF25" i="13"/>
  <c r="AK115" i="11" l="1"/>
  <c r="AK94" i="11"/>
  <c r="AK92" i="11"/>
  <c r="AK75" i="11"/>
  <c r="AK81" i="11"/>
  <c r="AK145" i="11"/>
  <c r="AK57" i="11"/>
  <c r="AK76" i="11"/>
  <c r="AK96" i="11"/>
  <c r="AK108" i="11"/>
  <c r="AK113" i="11"/>
  <c r="AK135" i="11"/>
  <c r="AK148" i="11"/>
  <c r="AK112" i="11"/>
  <c r="AK106" i="11"/>
  <c r="AK121" i="11"/>
  <c r="AK84" i="11"/>
  <c r="AK62" i="11"/>
  <c r="AK151" i="11"/>
  <c r="AK147" i="11"/>
  <c r="AK60" i="11"/>
  <c r="AK78" i="11"/>
  <c r="AK110" i="11"/>
  <c r="AK128" i="11"/>
  <c r="AK139" i="11"/>
  <c r="AK155" i="11"/>
  <c r="AK122" i="11"/>
  <c r="AK101" i="11"/>
  <c r="AK104" i="11"/>
  <c r="AK66" i="11"/>
  <c r="AK88" i="11"/>
  <c r="AK153" i="11"/>
  <c r="AK140" i="11"/>
  <c r="AK59" i="11"/>
  <c r="AK86" i="11"/>
  <c r="AK99" i="11"/>
  <c r="AK127" i="11"/>
  <c r="AK142" i="11"/>
  <c r="AK157" i="11"/>
  <c r="AK130" i="11"/>
  <c r="AK97" i="11"/>
  <c r="AK107" i="11"/>
  <c r="AK85" i="11"/>
  <c r="AK80" i="11"/>
  <c r="AK152" i="11"/>
  <c r="AK137" i="11"/>
  <c r="AK73" i="11"/>
  <c r="AK83" i="11"/>
  <c r="AK100" i="11"/>
  <c r="AK120" i="11"/>
  <c r="AK136" i="11"/>
  <c r="AK22" i="11"/>
  <c r="AK126" i="11"/>
  <c r="AK114" i="11"/>
  <c r="AK70" i="11"/>
  <c r="AK91" i="11"/>
  <c r="AK79" i="11"/>
  <c r="AK144" i="11"/>
  <c r="AK149" i="11"/>
  <c r="AK61" i="11"/>
  <c r="AK98" i="11"/>
  <c r="AK105" i="11"/>
  <c r="AK125" i="11"/>
  <c r="AK138" i="11"/>
  <c r="AK158" i="11"/>
  <c r="AK132" i="11"/>
  <c r="AK123" i="11"/>
  <c r="AK109" i="11"/>
  <c r="AK77" i="11"/>
  <c r="AK72" i="11"/>
  <c r="AK69" i="11"/>
  <c r="AK143" i="11"/>
  <c r="AK141" i="11"/>
  <c r="AK68" i="11"/>
  <c r="AK90" i="11"/>
  <c r="AK111" i="11"/>
  <c r="AK129" i="11"/>
  <c r="AK154" i="11"/>
  <c r="AK159" i="11"/>
  <c r="AK133" i="11"/>
  <c r="AK124" i="11"/>
  <c r="AK89" i="11"/>
  <c r="AK102" i="11"/>
  <c r="AK71" i="11"/>
  <c r="AK56" i="11"/>
  <c r="AK63" i="11"/>
  <c r="AK160" i="11"/>
  <c r="AK74" i="11"/>
  <c r="AK95" i="11"/>
  <c r="AK116" i="11"/>
  <c r="AK134" i="11"/>
  <c r="AK150" i="11"/>
  <c r="AK119" i="11"/>
  <c r="AK118" i="11"/>
  <c r="AK93" i="11"/>
  <c r="AK87" i="11"/>
  <c r="AK65" i="11"/>
  <c r="AK64" i="11"/>
  <c r="AK58" i="11"/>
  <c r="AK67" i="11"/>
  <c r="AK82" i="11"/>
  <c r="AK103" i="11"/>
  <c r="AK117" i="11"/>
  <c r="AK131" i="11"/>
  <c r="AK146" i="11"/>
  <c r="BN158" i="19"/>
  <c r="BN157" i="19"/>
  <c r="BN159" i="19"/>
  <c r="BN156" i="19"/>
  <c r="BN160" i="19"/>
  <c r="BN155" i="19"/>
  <c r="BN154" i="19"/>
  <c r="BN153" i="19"/>
  <c r="BN151" i="19"/>
  <c r="BN152" i="19"/>
  <c r="BN147" i="19"/>
  <c r="BN149" i="19"/>
  <c r="BN146" i="19"/>
  <c r="BN148" i="19"/>
  <c r="BN142" i="19"/>
  <c r="BN145" i="19"/>
  <c r="BN150" i="19"/>
  <c r="BN143" i="19"/>
  <c r="BN144" i="19"/>
  <c r="BN138" i="19"/>
  <c r="BN141" i="19"/>
  <c r="BN139" i="19"/>
  <c r="BN131" i="19"/>
  <c r="BN130" i="19"/>
  <c r="BN137" i="19"/>
  <c r="BN136" i="19"/>
  <c r="BN140" i="19"/>
  <c r="BN129" i="19"/>
  <c r="BN135" i="19"/>
  <c r="BN122" i="19"/>
  <c r="BN132" i="19"/>
  <c r="BN123" i="19"/>
  <c r="BN126" i="19"/>
  <c r="BN124" i="19"/>
  <c r="BN133" i="19"/>
  <c r="BN125" i="19"/>
  <c r="BN120" i="19"/>
  <c r="BN118" i="19"/>
  <c r="BN134" i="19"/>
  <c r="BN127" i="19"/>
  <c r="BN117" i="19"/>
  <c r="BN116" i="19"/>
  <c r="BN121" i="19"/>
  <c r="BN119" i="19"/>
  <c r="BN115" i="19"/>
  <c r="BN111" i="19"/>
  <c r="BN128" i="19"/>
  <c r="BN112" i="19"/>
  <c r="BN108" i="19"/>
  <c r="BN104" i="19"/>
  <c r="BN114" i="19"/>
  <c r="BN109" i="19"/>
  <c r="BN110" i="19"/>
  <c r="BN107" i="19"/>
  <c r="BN106" i="19"/>
  <c r="BN103" i="19"/>
  <c r="BN113" i="19"/>
  <c r="BN105" i="19"/>
  <c r="BN101" i="19"/>
  <c r="BN97" i="19"/>
  <c r="BN93" i="19"/>
  <c r="BN99" i="19"/>
  <c r="BN96" i="19"/>
  <c r="BN91" i="19"/>
  <c r="BN102" i="19"/>
  <c r="BN100" i="19"/>
  <c r="BN94" i="19"/>
  <c r="BN92" i="19"/>
  <c r="BN90" i="19"/>
  <c r="BN89" i="19"/>
  <c r="BN88" i="19"/>
  <c r="BN86" i="19"/>
  <c r="BN83" i="19"/>
  <c r="BN95" i="19"/>
  <c r="BN98" i="19"/>
  <c r="BN82" i="19"/>
  <c r="BN85" i="19"/>
  <c r="BN79" i="19"/>
  <c r="BN76" i="19"/>
  <c r="BN75" i="19"/>
  <c r="BN84" i="19"/>
  <c r="BN87" i="19"/>
  <c r="BN81" i="19"/>
  <c r="BN77" i="19"/>
  <c r="BN74" i="19"/>
  <c r="BN66" i="19"/>
  <c r="BN78" i="19"/>
  <c r="BN70" i="19"/>
  <c r="BN80" i="19"/>
  <c r="BN71" i="19"/>
  <c r="BN73" i="19"/>
  <c r="BN72" i="19"/>
  <c r="BN68" i="19"/>
  <c r="BN69" i="19"/>
  <c r="BN67" i="19"/>
  <c r="BN65" i="19"/>
  <c r="BN62" i="19"/>
  <c r="BN59" i="19"/>
  <c r="BN57" i="19"/>
  <c r="BN64" i="19"/>
  <c r="BN61" i="19"/>
  <c r="BN60" i="19"/>
  <c r="BN58" i="19"/>
  <c r="BN56" i="19"/>
  <c r="BN63" i="19"/>
  <c r="AK42" i="11"/>
  <c r="AK14" i="11"/>
  <c r="AK32" i="11"/>
  <c r="AK26" i="11"/>
  <c r="AK49" i="11"/>
  <c r="BM8" i="19"/>
  <c r="BN50" i="19"/>
  <c r="BN53" i="19"/>
  <c r="BN49" i="19"/>
  <c r="BN52" i="19"/>
  <c r="BN51" i="19"/>
  <c r="BN54" i="19"/>
  <c r="BN41" i="19"/>
  <c r="BN55" i="19"/>
  <c r="BN37" i="19"/>
  <c r="BN48" i="19"/>
  <c r="BN45" i="19"/>
  <c r="BN44" i="19"/>
  <c r="BN46" i="19"/>
  <c r="BN42" i="19"/>
  <c r="BN36" i="19"/>
  <c r="BN38" i="19"/>
  <c r="BN47" i="19"/>
  <c r="BN39" i="19"/>
  <c r="BN35" i="19"/>
  <c r="BN32" i="19"/>
  <c r="BN40" i="19"/>
  <c r="BN31" i="19"/>
  <c r="BN43" i="19"/>
  <c r="BN27" i="19"/>
  <c r="BN21" i="19"/>
  <c r="BN24" i="19"/>
  <c r="BN34" i="19"/>
  <c r="BN29" i="19"/>
  <c r="BN20" i="19"/>
  <c r="BN33" i="19"/>
  <c r="BN19" i="19"/>
  <c r="BN18" i="19"/>
  <c r="BN26" i="19"/>
  <c r="BN22" i="19"/>
  <c r="BN28" i="19"/>
  <c r="BN16" i="19"/>
  <c r="BN23" i="19"/>
  <c r="BN15" i="19"/>
  <c r="BN30" i="19"/>
  <c r="BN14" i="19"/>
  <c r="BN13" i="19"/>
  <c r="BN12" i="19"/>
  <c r="BN25" i="19"/>
  <c r="BN11" i="19"/>
  <c r="BN17" i="19"/>
  <c r="AK54" i="11"/>
  <c r="AK55" i="11"/>
  <c r="AK52" i="11"/>
  <c r="AK23" i="11"/>
  <c r="AK12" i="11"/>
  <c r="AK43" i="11"/>
  <c r="AK41" i="11"/>
  <c r="AK38" i="11"/>
  <c r="AK34" i="11"/>
  <c r="AK15" i="11"/>
  <c r="AK11" i="11"/>
  <c r="AK16" i="11"/>
  <c r="AK40" i="11"/>
  <c r="AK45" i="11"/>
  <c r="AK51" i="11"/>
  <c r="AK30" i="11"/>
  <c r="AK17" i="11"/>
  <c r="AJ8" i="11"/>
  <c r="AJ4" i="11" s="1"/>
  <c r="AK28" i="11"/>
  <c r="AK33" i="11"/>
  <c r="AK35" i="11"/>
  <c r="AK37" i="11"/>
  <c r="AK18" i="11"/>
  <c r="AK46" i="11"/>
  <c r="AK27" i="11"/>
  <c r="AK25" i="11"/>
  <c r="AK44" i="11"/>
  <c r="AK48" i="11"/>
  <c r="AK53" i="11"/>
  <c r="AK31" i="11"/>
  <c r="AK20" i="11"/>
  <c r="AK19" i="11"/>
  <c r="AK24" i="11"/>
  <c r="AK29" i="11"/>
  <c r="AK21" i="11"/>
  <c r="AK13" i="11"/>
  <c r="AK36" i="11"/>
  <c r="AK39" i="11"/>
  <c r="AK47" i="11"/>
  <c r="AK50" i="11"/>
  <c r="BO5" i="19"/>
  <c r="AL5" i="11"/>
  <c r="AG41" i="13"/>
  <c r="AG25" i="13"/>
  <c r="AF39" i="13"/>
  <c r="AF55" i="13" s="1"/>
  <c r="AF38" i="13"/>
  <c r="AF54" i="13" s="1"/>
  <c r="AF29" i="13"/>
  <c r="AF45" i="13" s="1"/>
  <c r="AH6" i="13"/>
  <c r="AI4" i="13"/>
  <c r="AI2" i="13"/>
  <c r="AI3" i="13"/>
  <c r="AL22" i="11" l="1"/>
  <c r="AL115" i="11"/>
  <c r="AL90" i="11"/>
  <c r="AL82" i="11"/>
  <c r="AL92" i="11"/>
  <c r="AL70" i="11"/>
  <c r="AL75" i="11"/>
  <c r="AL65" i="11"/>
  <c r="AL151" i="11"/>
  <c r="AL138" i="11"/>
  <c r="AL81" i="11"/>
  <c r="AL105" i="11"/>
  <c r="AL119" i="11"/>
  <c r="AL148" i="11"/>
  <c r="AL128" i="11"/>
  <c r="AL111" i="11"/>
  <c r="AL98" i="11"/>
  <c r="AL77" i="11"/>
  <c r="AL58" i="11"/>
  <c r="AL84" i="11"/>
  <c r="AL143" i="11"/>
  <c r="AL139" i="11"/>
  <c r="AL61" i="11"/>
  <c r="AL87" i="11"/>
  <c r="AL110" i="11"/>
  <c r="AL126" i="11"/>
  <c r="AL147" i="11"/>
  <c r="AL125" i="11"/>
  <c r="AL117" i="11"/>
  <c r="AL114" i="11"/>
  <c r="AL74" i="11"/>
  <c r="AL66" i="11"/>
  <c r="AL72" i="11"/>
  <c r="AL68" i="11"/>
  <c r="AL160" i="11"/>
  <c r="AL69" i="11"/>
  <c r="AL78" i="11"/>
  <c r="AL101" i="11"/>
  <c r="AL127" i="11"/>
  <c r="AL158" i="11"/>
  <c r="AL124" i="11"/>
  <c r="AL135" i="11"/>
  <c r="AL121" i="11"/>
  <c r="AL106" i="11"/>
  <c r="AL99" i="11"/>
  <c r="AL155" i="11"/>
  <c r="AL156" i="11"/>
  <c r="AL56" i="11"/>
  <c r="AL157" i="11"/>
  <c r="AL60" i="11"/>
  <c r="AL86" i="11"/>
  <c r="AL104" i="11"/>
  <c r="AL129" i="11"/>
  <c r="AL159" i="11"/>
  <c r="AL131" i="11"/>
  <c r="AL134" i="11"/>
  <c r="AL103" i="11"/>
  <c r="AL102" i="11"/>
  <c r="AL67" i="11"/>
  <c r="AL59" i="11"/>
  <c r="AL57" i="11"/>
  <c r="AL152" i="11"/>
  <c r="AL141" i="11"/>
  <c r="AL62" i="11"/>
  <c r="AL89" i="11"/>
  <c r="AL122" i="11"/>
  <c r="AL123" i="11"/>
  <c r="AL132" i="11"/>
  <c r="AL130" i="11"/>
  <c r="AL95" i="11"/>
  <c r="AL96" i="11"/>
  <c r="AL97" i="11"/>
  <c r="AL73" i="11"/>
  <c r="AL63" i="11"/>
  <c r="AL154" i="11"/>
  <c r="AL140" i="11"/>
  <c r="AL71" i="11"/>
  <c r="AL91" i="11"/>
  <c r="AL116" i="11"/>
  <c r="AL146" i="11"/>
  <c r="AL136" i="11"/>
  <c r="AL120" i="11"/>
  <c r="AL108" i="11"/>
  <c r="AL76" i="11"/>
  <c r="AL88" i="11"/>
  <c r="AL83" i="11"/>
  <c r="AL64" i="11"/>
  <c r="AL145" i="11"/>
  <c r="AL144" i="11"/>
  <c r="AL94" i="11"/>
  <c r="AL100" i="11"/>
  <c r="AL112" i="11"/>
  <c r="AL150" i="11"/>
  <c r="AL133" i="11"/>
  <c r="AL118" i="11"/>
  <c r="AL107" i="11"/>
  <c r="AL93" i="11"/>
  <c r="AL85" i="11"/>
  <c r="AL79" i="11"/>
  <c r="AL142" i="11"/>
  <c r="AL149" i="11"/>
  <c r="AL137" i="11"/>
  <c r="AL80" i="11"/>
  <c r="AL109" i="11"/>
  <c r="AL113" i="11"/>
  <c r="AL153" i="11"/>
  <c r="BO158" i="19"/>
  <c r="BO160" i="19"/>
  <c r="BO159" i="19"/>
  <c r="BO157" i="19"/>
  <c r="BO156" i="19"/>
  <c r="BO155" i="19"/>
  <c r="BO152" i="19"/>
  <c r="BO151" i="19"/>
  <c r="BO148" i="19"/>
  <c r="BO154" i="19"/>
  <c r="BO149" i="19"/>
  <c r="BO146" i="19"/>
  <c r="BO145" i="19"/>
  <c r="BO143" i="19"/>
  <c r="BO147" i="19"/>
  <c r="BO153" i="19"/>
  <c r="BO150" i="19"/>
  <c r="BO144" i="19"/>
  <c r="BO142" i="19"/>
  <c r="BO136" i="19"/>
  <c r="BO133" i="19"/>
  <c r="BO141" i="19"/>
  <c r="BO138" i="19"/>
  <c r="BO139" i="19"/>
  <c r="BO140" i="19"/>
  <c r="BO137" i="19"/>
  <c r="BO134" i="19"/>
  <c r="BO132" i="19"/>
  <c r="BO130" i="19"/>
  <c r="BO127" i="19"/>
  <c r="BO126" i="19"/>
  <c r="BO123" i="19"/>
  <c r="BO129" i="19"/>
  <c r="BO135" i="19"/>
  <c r="BO131" i="19"/>
  <c r="BO128" i="19"/>
  <c r="BO125" i="19"/>
  <c r="BO118" i="19"/>
  <c r="BO124" i="19"/>
  <c r="BO116" i="19"/>
  <c r="BO122" i="19"/>
  <c r="BO120" i="19"/>
  <c r="BO121" i="19"/>
  <c r="BO119" i="19"/>
  <c r="BO115" i="19"/>
  <c r="BO112" i="19"/>
  <c r="BO117" i="19"/>
  <c r="BO108" i="19"/>
  <c r="BO114" i="19"/>
  <c r="BO110" i="19"/>
  <c r="BO106" i="19"/>
  <c r="BO104" i="19"/>
  <c r="BO109" i="19"/>
  <c r="BO113" i="19"/>
  <c r="BO105" i="19"/>
  <c r="BO101" i="19"/>
  <c r="BO111" i="19"/>
  <c r="BO107" i="19"/>
  <c r="BO97" i="19"/>
  <c r="BO93" i="19"/>
  <c r="BO98" i="19"/>
  <c r="BO102" i="19"/>
  <c r="BO100" i="19"/>
  <c r="BO94" i="19"/>
  <c r="BO92" i="19"/>
  <c r="BO90" i="19"/>
  <c r="BO89" i="19"/>
  <c r="BO95" i="19"/>
  <c r="BO99" i="19"/>
  <c r="BO96" i="19"/>
  <c r="BO87" i="19"/>
  <c r="BO85" i="19"/>
  <c r="BO103" i="19"/>
  <c r="BO91" i="19"/>
  <c r="BO81" i="19"/>
  <c r="BO79" i="19"/>
  <c r="BO86" i="19"/>
  <c r="BO75" i="19"/>
  <c r="BO84" i="19"/>
  <c r="BO88" i="19"/>
  <c r="BO80" i="19"/>
  <c r="BO83" i="19"/>
  <c r="BO77" i="19"/>
  <c r="BO76" i="19"/>
  <c r="BO69" i="19"/>
  <c r="BO78" i="19"/>
  <c r="BO71" i="19"/>
  <c r="BO82" i="19"/>
  <c r="BO74" i="19"/>
  <c r="BO72" i="19"/>
  <c r="BO67" i="19"/>
  <c r="BO68" i="19"/>
  <c r="BO66" i="19"/>
  <c r="BO60" i="19"/>
  <c r="BO70" i="19"/>
  <c r="BO73" i="19"/>
  <c r="BO63" i="19"/>
  <c r="BO58" i="19"/>
  <c r="BO65" i="19"/>
  <c r="BO62" i="19"/>
  <c r="BO64" i="19"/>
  <c r="BO57" i="19"/>
  <c r="BO61" i="19"/>
  <c r="BO56" i="19"/>
  <c r="BO59" i="19"/>
  <c r="AL21" i="11"/>
  <c r="AL31" i="11"/>
  <c r="AL19" i="11"/>
  <c r="AL36" i="11"/>
  <c r="AL49" i="11"/>
  <c r="BO54" i="19"/>
  <c r="BO55" i="19"/>
  <c r="BO53" i="19"/>
  <c r="BO49" i="19"/>
  <c r="BO52" i="19"/>
  <c r="BO48" i="19"/>
  <c r="BO44" i="19"/>
  <c r="BO40" i="19"/>
  <c r="BO39" i="19"/>
  <c r="BO51" i="19"/>
  <c r="BO36" i="19"/>
  <c r="BO35" i="19"/>
  <c r="BO42" i="19"/>
  <c r="BO50" i="19"/>
  <c r="BO46" i="19"/>
  <c r="BO38" i="19"/>
  <c r="BO47" i="19"/>
  <c r="BO43" i="19"/>
  <c r="BO32" i="19"/>
  <c r="BO28" i="19"/>
  <c r="BO45" i="19"/>
  <c r="BO37" i="19"/>
  <c r="BO26" i="19"/>
  <c r="BO34" i="19"/>
  <c r="BO31" i="19"/>
  <c r="BO29" i="19"/>
  <c r="BO41" i="19"/>
  <c r="BO27" i="19"/>
  <c r="BO25" i="19"/>
  <c r="BO16" i="19"/>
  <c r="BO24" i="19"/>
  <c r="BO33" i="19"/>
  <c r="BO20" i="19"/>
  <c r="BO30" i="19"/>
  <c r="BO15" i="19"/>
  <c r="BO23" i="19"/>
  <c r="BO19" i="19"/>
  <c r="BO22" i="19"/>
  <c r="BO12" i="19"/>
  <c r="BO11" i="19"/>
  <c r="BO21" i="19"/>
  <c r="BO18" i="19"/>
  <c r="BO13" i="19"/>
  <c r="BO14" i="19"/>
  <c r="BO17" i="19"/>
  <c r="BN8" i="19"/>
  <c r="AL14" i="11"/>
  <c r="AL27" i="11"/>
  <c r="AL39" i="11"/>
  <c r="AL15" i="11"/>
  <c r="AL11" i="11"/>
  <c r="AL16" i="11"/>
  <c r="AL34" i="11"/>
  <c r="AL33" i="11"/>
  <c r="AL43" i="11"/>
  <c r="AL25" i="11"/>
  <c r="AL17" i="11"/>
  <c r="AL55" i="11"/>
  <c r="AL45" i="11"/>
  <c r="AL26" i="11"/>
  <c r="AL44" i="11"/>
  <c r="AL18" i="11"/>
  <c r="AK8" i="11"/>
  <c r="AK4" i="11" s="1"/>
  <c r="AL40" i="11"/>
  <c r="AL38" i="11"/>
  <c r="AL23" i="11"/>
  <c r="AL24" i="11"/>
  <c r="AL48" i="11"/>
  <c r="AL41" i="11"/>
  <c r="AL13" i="11"/>
  <c r="AL20" i="11"/>
  <c r="AL51" i="11"/>
  <c r="AL30" i="11"/>
  <c r="AL29" i="11"/>
  <c r="AL42" i="11"/>
  <c r="AL46" i="11"/>
  <c r="AL32" i="11"/>
  <c r="AL37" i="11"/>
  <c r="AL12" i="11"/>
  <c r="AL54" i="11"/>
  <c r="AL53" i="11"/>
  <c r="AL28" i="11"/>
  <c r="AL52" i="11"/>
  <c r="AL35" i="11"/>
  <c r="AL47" i="11"/>
  <c r="AL50" i="11"/>
  <c r="BP5" i="19"/>
  <c r="AM5" i="11"/>
  <c r="AM156" i="11" s="1"/>
  <c r="AJ3" i="13"/>
  <c r="AI6" i="13"/>
  <c r="AJ4" i="13"/>
  <c r="AJ2" i="13"/>
  <c r="AH41" i="13"/>
  <c r="AH25" i="13"/>
  <c r="AG39" i="13"/>
  <c r="AG55" i="13" s="1"/>
  <c r="AG38" i="13"/>
  <c r="AG54" i="13" s="1"/>
  <c r="AG29" i="13"/>
  <c r="AG45" i="13" s="1"/>
  <c r="AM33" i="11" l="1"/>
  <c r="AM130" i="11"/>
  <c r="AM117" i="11"/>
  <c r="AM88" i="11"/>
  <c r="AM65" i="11"/>
  <c r="AM79" i="11"/>
  <c r="AM149" i="11"/>
  <c r="AM61" i="11"/>
  <c r="AM80" i="11"/>
  <c r="AM74" i="11"/>
  <c r="AM99" i="11"/>
  <c r="AM109" i="11"/>
  <c r="AM132" i="11"/>
  <c r="AM147" i="11"/>
  <c r="AM121" i="11"/>
  <c r="AM97" i="11"/>
  <c r="AM57" i="11"/>
  <c r="AM73" i="11"/>
  <c r="AM64" i="11"/>
  <c r="AM158" i="11"/>
  <c r="AM67" i="11"/>
  <c r="AM84" i="11"/>
  <c r="AM89" i="11"/>
  <c r="AM101" i="11"/>
  <c r="AM116" i="11"/>
  <c r="AM139" i="11"/>
  <c r="AM150" i="11"/>
  <c r="AM122" i="11"/>
  <c r="AM124" i="11"/>
  <c r="AM105" i="11"/>
  <c r="AM56" i="11"/>
  <c r="AM71" i="11"/>
  <c r="AM146" i="11"/>
  <c r="AM76" i="11"/>
  <c r="AM77" i="11"/>
  <c r="AM75" i="11"/>
  <c r="AM107" i="11"/>
  <c r="AM112" i="11"/>
  <c r="AM136" i="11"/>
  <c r="AM148" i="11"/>
  <c r="AM115" i="11"/>
  <c r="AM96" i="11"/>
  <c r="AM95" i="11"/>
  <c r="AM68" i="11"/>
  <c r="AM66" i="11"/>
  <c r="AM138" i="11"/>
  <c r="AM69" i="11"/>
  <c r="AM78" i="11"/>
  <c r="AM102" i="11"/>
  <c r="AM120" i="11"/>
  <c r="AM111" i="11"/>
  <c r="AM134" i="11"/>
  <c r="AM151" i="11"/>
  <c r="AM129" i="11"/>
  <c r="AM104" i="11"/>
  <c r="AM94" i="11"/>
  <c r="AM63" i="11"/>
  <c r="AM152" i="11"/>
  <c r="AM157" i="11"/>
  <c r="AM58" i="11"/>
  <c r="AM85" i="11"/>
  <c r="AM98" i="11"/>
  <c r="AM106" i="11"/>
  <c r="AM119" i="11"/>
  <c r="AM137" i="11"/>
  <c r="AM154" i="11"/>
  <c r="AM108" i="11"/>
  <c r="AM114" i="11"/>
  <c r="AM91" i="11"/>
  <c r="AM153" i="11"/>
  <c r="AM140" i="11"/>
  <c r="AM141" i="11"/>
  <c r="AM59" i="11"/>
  <c r="AM90" i="11"/>
  <c r="AM86" i="11"/>
  <c r="AM110" i="11"/>
  <c r="AM128" i="11"/>
  <c r="AM142" i="11"/>
  <c r="AM11" i="11"/>
  <c r="AM135" i="11"/>
  <c r="AM127" i="11"/>
  <c r="AM118" i="11"/>
  <c r="AM92" i="11"/>
  <c r="AM87" i="11"/>
  <c r="AM155" i="11"/>
  <c r="AM160" i="11"/>
  <c r="AM60" i="11"/>
  <c r="AM82" i="11"/>
  <c r="AM100" i="11"/>
  <c r="AM123" i="11"/>
  <c r="AM125" i="11"/>
  <c r="AM145" i="11"/>
  <c r="AM159" i="11"/>
  <c r="AM133" i="11"/>
  <c r="AM126" i="11"/>
  <c r="AM103" i="11"/>
  <c r="AM83" i="11"/>
  <c r="AM81" i="11"/>
  <c r="AM144" i="11"/>
  <c r="AM62" i="11"/>
  <c r="AM70" i="11"/>
  <c r="AM72" i="11"/>
  <c r="AM93" i="11"/>
  <c r="AM113" i="11"/>
  <c r="AM131" i="11"/>
  <c r="AM143" i="11"/>
  <c r="BP160" i="19"/>
  <c r="BP157" i="19"/>
  <c r="BP156" i="19"/>
  <c r="BP159" i="19"/>
  <c r="BP153" i="19"/>
  <c r="BP155" i="19"/>
  <c r="BP158" i="19"/>
  <c r="BP154" i="19"/>
  <c r="BP152" i="19"/>
  <c r="BP150" i="19"/>
  <c r="BP151" i="19"/>
  <c r="BP149" i="19"/>
  <c r="BP144" i="19"/>
  <c r="BP148" i="19"/>
  <c r="BP147" i="19"/>
  <c r="BP146" i="19"/>
  <c r="BP138" i="19"/>
  <c r="BP142" i="19"/>
  <c r="BP141" i="19"/>
  <c r="BP143" i="19"/>
  <c r="BP145" i="19"/>
  <c r="BP139" i="19"/>
  <c r="BP140" i="19"/>
  <c r="BP137" i="19"/>
  <c r="BP134" i="19"/>
  <c r="BP132" i="19"/>
  <c r="BP133" i="19"/>
  <c r="BP136" i="19"/>
  <c r="BP129" i="19"/>
  <c r="BP124" i="19"/>
  <c r="BP135" i="19"/>
  <c r="BP131" i="19"/>
  <c r="BP122" i="19"/>
  <c r="BP127" i="19"/>
  <c r="BP117" i="19"/>
  <c r="BP130" i="19"/>
  <c r="BP121" i="19"/>
  <c r="BP119" i="19"/>
  <c r="BP126" i="19"/>
  <c r="BP120" i="19"/>
  <c r="BP123" i="19"/>
  <c r="BP115" i="19"/>
  <c r="BP128" i="19"/>
  <c r="BP125" i="19"/>
  <c r="BP113" i="19"/>
  <c r="BP112" i="19"/>
  <c r="BP118" i="19"/>
  <c r="BP108" i="19"/>
  <c r="BP104" i="19"/>
  <c r="BP103" i="19"/>
  <c r="BP116" i="19"/>
  <c r="BP114" i="19"/>
  <c r="BP110" i="19"/>
  <c r="BP111" i="19"/>
  <c r="BP107" i="19"/>
  <c r="BP102" i="19"/>
  <c r="BP105" i="19"/>
  <c r="BP101" i="19"/>
  <c r="BP98" i="19"/>
  <c r="BP106" i="19"/>
  <c r="BP99" i="19"/>
  <c r="BP96" i="19"/>
  <c r="BP91" i="19"/>
  <c r="BP100" i="19"/>
  <c r="BP94" i="19"/>
  <c r="BP92" i="19"/>
  <c r="BP90" i="19"/>
  <c r="BP95" i="19"/>
  <c r="BP109" i="19"/>
  <c r="BP97" i="19"/>
  <c r="BP93" i="19"/>
  <c r="BP89" i="19"/>
  <c r="BP86" i="19"/>
  <c r="BP85" i="19"/>
  <c r="BP84" i="19"/>
  <c r="BP77" i="19"/>
  <c r="BP74" i="19"/>
  <c r="BP88" i="19"/>
  <c r="BP87" i="19"/>
  <c r="BP83" i="19"/>
  <c r="BP82" i="19"/>
  <c r="BP78" i="19"/>
  <c r="BP76" i="19"/>
  <c r="BP81" i="19"/>
  <c r="BP70" i="19"/>
  <c r="BP79" i="19"/>
  <c r="BP80" i="19"/>
  <c r="BP72" i="19"/>
  <c r="BP67" i="19"/>
  <c r="BP73" i="19"/>
  <c r="BP68" i="19"/>
  <c r="BP75" i="19"/>
  <c r="BP66" i="19"/>
  <c r="BP69" i="19"/>
  <c r="BP71" i="19"/>
  <c r="BP65" i="19"/>
  <c r="BP61" i="19"/>
  <c r="BP62" i="19"/>
  <c r="BP56" i="19"/>
  <c r="BP64" i="19"/>
  <c r="BP57" i="19"/>
  <c r="BP60" i="19"/>
  <c r="BP59" i="19"/>
  <c r="BP58" i="19"/>
  <c r="BP63" i="19"/>
  <c r="AM45" i="11"/>
  <c r="AM23" i="11"/>
  <c r="AM35" i="11"/>
  <c r="BO8" i="19"/>
  <c r="BP49" i="19"/>
  <c r="BP55" i="19"/>
  <c r="BP53" i="19"/>
  <c r="BP54" i="19"/>
  <c r="BP52" i="19"/>
  <c r="BP51" i="19"/>
  <c r="BP48" i="19"/>
  <c r="BP50" i="19"/>
  <c r="BP44" i="19"/>
  <c r="BP36" i="19"/>
  <c r="BP40" i="19"/>
  <c r="BP47" i="19"/>
  <c r="BP43" i="19"/>
  <c r="BP35" i="19"/>
  <c r="BP37" i="19"/>
  <c r="BP31" i="19"/>
  <c r="BP45" i="19"/>
  <c r="BP46" i="19"/>
  <c r="BP41" i="19"/>
  <c r="BP34" i="19"/>
  <c r="BP26" i="19"/>
  <c r="BP38" i="19"/>
  <c r="BP30" i="19"/>
  <c r="BP42" i="19"/>
  <c r="BP29" i="19"/>
  <c r="BP24" i="19"/>
  <c r="BP33" i="19"/>
  <c r="BP23" i="19"/>
  <c r="BP20" i="19"/>
  <c r="BP19" i="19"/>
  <c r="BP18" i="19"/>
  <c r="BP32" i="19"/>
  <c r="BP11" i="19"/>
  <c r="BP15" i="19"/>
  <c r="BP21" i="19"/>
  <c r="BP14" i="19"/>
  <c r="BP13" i="19"/>
  <c r="BP27" i="19"/>
  <c r="BP22" i="19"/>
  <c r="BP12" i="19"/>
  <c r="BP39" i="19"/>
  <c r="BP17" i="19"/>
  <c r="BP25" i="19"/>
  <c r="BP28" i="19"/>
  <c r="BP16" i="19"/>
  <c r="AM28" i="11"/>
  <c r="AM34" i="11"/>
  <c r="AM25" i="11"/>
  <c r="AM24" i="11"/>
  <c r="AM49" i="11"/>
  <c r="AM31" i="11"/>
  <c r="AM19" i="11"/>
  <c r="AM36" i="11"/>
  <c r="AM12" i="11"/>
  <c r="AM29" i="11"/>
  <c r="AM41" i="11"/>
  <c r="AM40" i="11"/>
  <c r="AM13" i="11"/>
  <c r="AM26" i="11"/>
  <c r="AM30" i="11"/>
  <c r="AM48" i="11"/>
  <c r="AM21" i="11"/>
  <c r="AM14" i="11"/>
  <c r="AM38" i="11"/>
  <c r="AM47" i="11"/>
  <c r="AM17" i="11"/>
  <c r="AM18" i="11"/>
  <c r="AM53" i="11"/>
  <c r="AM52" i="11"/>
  <c r="AM20" i="11"/>
  <c r="AM51" i="11"/>
  <c r="AM50" i="11"/>
  <c r="AM16" i="11"/>
  <c r="AL8" i="11"/>
  <c r="AL4" i="11" s="1"/>
  <c r="AM55" i="11"/>
  <c r="AM46" i="11"/>
  <c r="AM39" i="11"/>
  <c r="AM37" i="11"/>
  <c r="AM15" i="11"/>
  <c r="AM54" i="11"/>
  <c r="AM42" i="11"/>
  <c r="AM27" i="11"/>
  <c r="AM32" i="11"/>
  <c r="AM44" i="11"/>
  <c r="AM43" i="11"/>
  <c r="AM22" i="11"/>
  <c r="BQ5" i="19"/>
  <c r="AN5" i="11"/>
  <c r="AJ6" i="13"/>
  <c r="AK4" i="13"/>
  <c r="AK3" i="13"/>
  <c r="AK2" i="13"/>
  <c r="AI41" i="13"/>
  <c r="AI25" i="13"/>
  <c r="AH39" i="13"/>
  <c r="AH55" i="13" s="1"/>
  <c r="AH38" i="13"/>
  <c r="AH54" i="13" s="1"/>
  <c r="AH29" i="13"/>
  <c r="AH45" i="13" s="1"/>
  <c r="AN54" i="11" l="1"/>
  <c r="AN136" i="11"/>
  <c r="AN107" i="11"/>
  <c r="AN101" i="11"/>
  <c r="AN92" i="11"/>
  <c r="AN75" i="11"/>
  <c r="AN61" i="11"/>
  <c r="AN141" i="11"/>
  <c r="AN66" i="11"/>
  <c r="AN87" i="11"/>
  <c r="AN90" i="11"/>
  <c r="AN117" i="11"/>
  <c r="AN135" i="11"/>
  <c r="AN145" i="11"/>
  <c r="AN158" i="11"/>
  <c r="AN126" i="11"/>
  <c r="AN100" i="11"/>
  <c r="AN102" i="11"/>
  <c r="AN97" i="11"/>
  <c r="AN73" i="11"/>
  <c r="AN70" i="11"/>
  <c r="AN160" i="11"/>
  <c r="AN69" i="11"/>
  <c r="AN96" i="11"/>
  <c r="AN111" i="11"/>
  <c r="AN113" i="11"/>
  <c r="AN134" i="11"/>
  <c r="AN159" i="11"/>
  <c r="AN124" i="11"/>
  <c r="AN103" i="11"/>
  <c r="AN105" i="11"/>
  <c r="AN84" i="11"/>
  <c r="AN156" i="11"/>
  <c r="AN63" i="11"/>
  <c r="AN57" i="11"/>
  <c r="AN60" i="11"/>
  <c r="AN94" i="11"/>
  <c r="AN106" i="11"/>
  <c r="AN115" i="11"/>
  <c r="AN131" i="11"/>
  <c r="AN147" i="11"/>
  <c r="AN130" i="11"/>
  <c r="AN114" i="11"/>
  <c r="AN88" i="11"/>
  <c r="AN81" i="11"/>
  <c r="AN65" i="11"/>
  <c r="AN151" i="11"/>
  <c r="AN58" i="11"/>
  <c r="AN83" i="11"/>
  <c r="AN85" i="11"/>
  <c r="AN109" i="11"/>
  <c r="AN119" i="11"/>
  <c r="AN137" i="11"/>
  <c r="AN150" i="11"/>
  <c r="AN118" i="11"/>
  <c r="AN99" i="11"/>
  <c r="AN89" i="11"/>
  <c r="AN62" i="11"/>
  <c r="AN64" i="11"/>
  <c r="AN146" i="11"/>
  <c r="AN59" i="11"/>
  <c r="AN86" i="11"/>
  <c r="AN98" i="11"/>
  <c r="AN108" i="11"/>
  <c r="AN123" i="11"/>
  <c r="AN142" i="11"/>
  <c r="AN148" i="11"/>
  <c r="AN127" i="11"/>
  <c r="AN112" i="11"/>
  <c r="AN56" i="11"/>
  <c r="AN72" i="11"/>
  <c r="AN68" i="11"/>
  <c r="AN140" i="11"/>
  <c r="AN67" i="11"/>
  <c r="AN78" i="11"/>
  <c r="AN91" i="11"/>
  <c r="AN125" i="11"/>
  <c r="AN128" i="11"/>
  <c r="AN139" i="11"/>
  <c r="AN153" i="11"/>
  <c r="AN132" i="11"/>
  <c r="AN122" i="11"/>
  <c r="AN76" i="11"/>
  <c r="AN79" i="11"/>
  <c r="AN152" i="11"/>
  <c r="AN149" i="11"/>
  <c r="AN71" i="11"/>
  <c r="AN82" i="11"/>
  <c r="AN93" i="11"/>
  <c r="AN110" i="11"/>
  <c r="AN120" i="11"/>
  <c r="AN143" i="11"/>
  <c r="AN154" i="11"/>
  <c r="AN133" i="11"/>
  <c r="AN121" i="11"/>
  <c r="AN95" i="11"/>
  <c r="AN77" i="11"/>
  <c r="AN138" i="11"/>
  <c r="AN157" i="11"/>
  <c r="AN74" i="11"/>
  <c r="AN80" i="11"/>
  <c r="AN104" i="11"/>
  <c r="AN116" i="11"/>
  <c r="AN129" i="11"/>
  <c r="AN144" i="11"/>
  <c r="AN155" i="11"/>
  <c r="BQ159" i="19"/>
  <c r="BQ160" i="19"/>
  <c r="BQ155" i="19"/>
  <c r="BQ157" i="19"/>
  <c r="BQ158" i="19"/>
  <c r="BQ154" i="19"/>
  <c r="BQ153" i="19"/>
  <c r="BQ151" i="19"/>
  <c r="BQ152" i="19"/>
  <c r="BQ149" i="19"/>
  <c r="BQ146" i="19"/>
  <c r="BQ156" i="19"/>
  <c r="BQ148" i="19"/>
  <c r="BQ145" i="19"/>
  <c r="BQ150" i="19"/>
  <c r="BQ147" i="19"/>
  <c r="BQ144" i="19"/>
  <c r="BQ143" i="19"/>
  <c r="BQ141" i="19"/>
  <c r="BQ140" i="19"/>
  <c r="BQ136" i="19"/>
  <c r="BQ139" i="19"/>
  <c r="BQ138" i="19"/>
  <c r="BQ131" i="19"/>
  <c r="BQ130" i="19"/>
  <c r="BQ142" i="19"/>
  <c r="BQ137" i="19"/>
  <c r="BQ134" i="19"/>
  <c r="BQ135" i="19"/>
  <c r="BQ122" i="19"/>
  <c r="BQ125" i="19"/>
  <c r="BQ132" i="19"/>
  <c r="BQ126" i="19"/>
  <c r="BQ124" i="19"/>
  <c r="BQ133" i="19"/>
  <c r="BQ127" i="19"/>
  <c r="BQ129" i="19"/>
  <c r="BQ121" i="19"/>
  <c r="BQ120" i="19"/>
  <c r="BQ123" i="19"/>
  <c r="BQ115" i="19"/>
  <c r="BQ111" i="19"/>
  <c r="BQ119" i="19"/>
  <c r="BQ128" i="19"/>
  <c r="BQ113" i="19"/>
  <c r="BQ118" i="19"/>
  <c r="BQ117" i="19"/>
  <c r="BQ114" i="19"/>
  <c r="BQ116" i="19"/>
  <c r="BQ110" i="19"/>
  <c r="BQ107" i="19"/>
  <c r="BQ105" i="19"/>
  <c r="BQ103" i="19"/>
  <c r="BQ101" i="19"/>
  <c r="BQ108" i="19"/>
  <c r="BQ112" i="19"/>
  <c r="BQ104" i="19"/>
  <c r="BQ102" i="19"/>
  <c r="BQ109" i="19"/>
  <c r="BQ106" i="19"/>
  <c r="BQ99" i="19"/>
  <c r="BQ96" i="19"/>
  <c r="BQ91" i="19"/>
  <c r="BQ100" i="19"/>
  <c r="BQ94" i="19"/>
  <c r="BQ92" i="19"/>
  <c r="BQ95" i="19"/>
  <c r="BQ97" i="19"/>
  <c r="BQ93" i="19"/>
  <c r="BQ82" i="19"/>
  <c r="BQ98" i="19"/>
  <c r="BQ90" i="19"/>
  <c r="BQ84" i="19"/>
  <c r="BQ80" i="19"/>
  <c r="BQ89" i="19"/>
  <c r="BQ86" i="19"/>
  <c r="BQ85" i="19"/>
  <c r="BQ79" i="19"/>
  <c r="BQ77" i="19"/>
  <c r="BQ88" i="19"/>
  <c r="BQ87" i="19"/>
  <c r="BQ81" i="19"/>
  <c r="BQ83" i="19"/>
  <c r="BQ78" i="19"/>
  <c r="BQ71" i="19"/>
  <c r="BQ72" i="19"/>
  <c r="BQ67" i="19"/>
  <c r="BQ74" i="19"/>
  <c r="BQ73" i="19"/>
  <c r="BQ68" i="19"/>
  <c r="BQ65" i="19"/>
  <c r="BQ75" i="19"/>
  <c r="BQ76" i="19"/>
  <c r="BQ69" i="19"/>
  <c r="BQ70" i="19"/>
  <c r="BQ66" i="19"/>
  <c r="BQ64" i="19"/>
  <c r="BQ57" i="19"/>
  <c r="BQ61" i="19"/>
  <c r="BQ56" i="19"/>
  <c r="BQ60" i="19"/>
  <c r="BQ59" i="19"/>
  <c r="BQ58" i="19"/>
  <c r="BQ63" i="19"/>
  <c r="BQ62" i="19"/>
  <c r="AN28" i="11"/>
  <c r="AN52" i="11"/>
  <c r="AM8" i="11"/>
  <c r="AM4" i="11" s="1"/>
  <c r="BQ55" i="19"/>
  <c r="BQ54" i="19"/>
  <c r="BQ52" i="19"/>
  <c r="BQ51" i="19"/>
  <c r="BQ50" i="19"/>
  <c r="BQ48" i="19"/>
  <c r="BQ47" i="19"/>
  <c r="BQ35" i="19"/>
  <c r="BQ38" i="19"/>
  <c r="BQ39" i="19"/>
  <c r="BQ45" i="19"/>
  <c r="BQ41" i="19"/>
  <c r="BQ43" i="19"/>
  <c r="BQ53" i="19"/>
  <c r="BQ49" i="19"/>
  <c r="BQ46" i="19"/>
  <c r="BQ27" i="19"/>
  <c r="BQ42" i="19"/>
  <c r="BQ37" i="19"/>
  <c r="BQ31" i="19"/>
  <c r="BQ36" i="19"/>
  <c r="BQ40" i="19"/>
  <c r="BQ25" i="19"/>
  <c r="BQ30" i="19"/>
  <c r="BQ34" i="19"/>
  <c r="BQ26" i="19"/>
  <c r="BQ28" i="19"/>
  <c r="BQ15" i="19"/>
  <c r="BQ23" i="19"/>
  <c r="BQ33" i="19"/>
  <c r="BQ32" i="19"/>
  <c r="BQ19" i="19"/>
  <c r="BQ29" i="19"/>
  <c r="BQ44" i="19"/>
  <c r="BQ14" i="19"/>
  <c r="BQ22" i="19"/>
  <c r="BQ21" i="19"/>
  <c r="BQ18" i="19"/>
  <c r="BQ13" i="19"/>
  <c r="BQ16" i="19"/>
  <c r="BQ17" i="19"/>
  <c r="BQ11" i="19"/>
  <c r="BQ20" i="19"/>
  <c r="BQ24" i="19"/>
  <c r="BQ12" i="19"/>
  <c r="BP8" i="19"/>
  <c r="AN46" i="11"/>
  <c r="AN34" i="11"/>
  <c r="AN35" i="11"/>
  <c r="AN11" i="11"/>
  <c r="AN50" i="11"/>
  <c r="AN41" i="11"/>
  <c r="AN40" i="11"/>
  <c r="AN38" i="11"/>
  <c r="AN23" i="11"/>
  <c r="AN47" i="11"/>
  <c r="AN18" i="11"/>
  <c r="AN53" i="11"/>
  <c r="AN13" i="11"/>
  <c r="AN20" i="11"/>
  <c r="AN25" i="11"/>
  <c r="AN15" i="11"/>
  <c r="AN48" i="11"/>
  <c r="AN42" i="11"/>
  <c r="AN14" i="11"/>
  <c r="AN24" i="11"/>
  <c r="AN37" i="11"/>
  <c r="AN12" i="11"/>
  <c r="AN22" i="11"/>
  <c r="AN21" i="11"/>
  <c r="AN33" i="11"/>
  <c r="AN32" i="11"/>
  <c r="AN26" i="11"/>
  <c r="AN49" i="11"/>
  <c r="AN16" i="11"/>
  <c r="AN51" i="11"/>
  <c r="AN30" i="11"/>
  <c r="AN29" i="11"/>
  <c r="AN31" i="11"/>
  <c r="AN27" i="11"/>
  <c r="AN19" i="11"/>
  <c r="AN44" i="11"/>
  <c r="AN43" i="11"/>
  <c r="AO18" i="11"/>
  <c r="AO39" i="11"/>
  <c r="AO42" i="11"/>
  <c r="AN55" i="11"/>
  <c r="AN45" i="11"/>
  <c r="AN39" i="11"/>
  <c r="AN36" i="11"/>
  <c r="AN17" i="11"/>
  <c r="BR5" i="19"/>
  <c r="AO5" i="11"/>
  <c r="AO153" i="11" s="1"/>
  <c r="AK6" i="13"/>
  <c r="AL4" i="13"/>
  <c r="AL2" i="13"/>
  <c r="AL3" i="13"/>
  <c r="AI39" i="13"/>
  <c r="AI55" i="13" s="1"/>
  <c r="AI38" i="13"/>
  <c r="AI54" i="13" s="1"/>
  <c r="AI29" i="13"/>
  <c r="AI45" i="13" s="1"/>
  <c r="AJ41" i="13"/>
  <c r="AJ25" i="13"/>
  <c r="AO46" i="11" l="1"/>
  <c r="AO34" i="11"/>
  <c r="AO45" i="11"/>
  <c r="AO35" i="11"/>
  <c r="AO24" i="11"/>
  <c r="AO36" i="11"/>
  <c r="AO131" i="11"/>
  <c r="AO110" i="11"/>
  <c r="AO101" i="11"/>
  <c r="AO88" i="11"/>
  <c r="AO87" i="11"/>
  <c r="AO148" i="11"/>
  <c r="AO160" i="11"/>
  <c r="AO56" i="11"/>
  <c r="AO103" i="11"/>
  <c r="AO94" i="11"/>
  <c r="AO115" i="11"/>
  <c r="AO139" i="11"/>
  <c r="AO151" i="11"/>
  <c r="AO126" i="11"/>
  <c r="AO132" i="11"/>
  <c r="AO102" i="11"/>
  <c r="AO66" i="11"/>
  <c r="AO62" i="11"/>
  <c r="AO72" i="11"/>
  <c r="AO141" i="11"/>
  <c r="AO65" i="11"/>
  <c r="AO93" i="11"/>
  <c r="AO90" i="11"/>
  <c r="AO111" i="11"/>
  <c r="AO134" i="11"/>
  <c r="AO152" i="11"/>
  <c r="AO127" i="11"/>
  <c r="AO129" i="11"/>
  <c r="AO121" i="11"/>
  <c r="AO97" i="11"/>
  <c r="AO68" i="11"/>
  <c r="AO150" i="11"/>
  <c r="AO57" i="11"/>
  <c r="AO78" i="11"/>
  <c r="AO76" i="11"/>
  <c r="AO125" i="11"/>
  <c r="AO116" i="11"/>
  <c r="AO140" i="11"/>
  <c r="AO154" i="11"/>
  <c r="AO136" i="11"/>
  <c r="AO118" i="11"/>
  <c r="AO114" i="11"/>
  <c r="AO80" i="11"/>
  <c r="AO73" i="11"/>
  <c r="AO146" i="11"/>
  <c r="AO59" i="11"/>
  <c r="AO61" i="11"/>
  <c r="AO91" i="11"/>
  <c r="AO98" i="11"/>
  <c r="AO117" i="11"/>
  <c r="AO143" i="11"/>
  <c r="AO50" i="11"/>
  <c r="AO31" i="11"/>
  <c r="AO44" i="11"/>
  <c r="AO123" i="11"/>
  <c r="AO107" i="11"/>
  <c r="AO109" i="11"/>
  <c r="AO75" i="11"/>
  <c r="AO81" i="11"/>
  <c r="AO145" i="11"/>
  <c r="AO60" i="11"/>
  <c r="AO79" i="11"/>
  <c r="AO86" i="11"/>
  <c r="AO108" i="11"/>
  <c r="AO113" i="11"/>
  <c r="AO144" i="11"/>
  <c r="AO159" i="11"/>
  <c r="AO124" i="11"/>
  <c r="AO92" i="11"/>
  <c r="AO96" i="11"/>
  <c r="AO89" i="11"/>
  <c r="AO70" i="11"/>
  <c r="AO157" i="11"/>
  <c r="AO67" i="11"/>
  <c r="AO82" i="11"/>
  <c r="AO104" i="11"/>
  <c r="AO95" i="11"/>
  <c r="AO137" i="11"/>
  <c r="AO142" i="11"/>
  <c r="AO156" i="11"/>
  <c r="AO133" i="11"/>
  <c r="AO119" i="11"/>
  <c r="AO105" i="11"/>
  <c r="AO84" i="11"/>
  <c r="AO71" i="11"/>
  <c r="AO58" i="11"/>
  <c r="AO149" i="11"/>
  <c r="AO74" i="11"/>
  <c r="AO85" i="11"/>
  <c r="AO100" i="11"/>
  <c r="AO112" i="11"/>
  <c r="AO128" i="11"/>
  <c r="AO147" i="11"/>
  <c r="AO158" i="11"/>
  <c r="AO130" i="11"/>
  <c r="AO122" i="11"/>
  <c r="AO106" i="11"/>
  <c r="AO83" i="11"/>
  <c r="AO64" i="11"/>
  <c r="AO63" i="11"/>
  <c r="AO138" i="11"/>
  <c r="AO69" i="11"/>
  <c r="AO77" i="11"/>
  <c r="AO99" i="11"/>
  <c r="AO120" i="11"/>
  <c r="AO135" i="11"/>
  <c r="AO155" i="11"/>
  <c r="BR160" i="19"/>
  <c r="BR159" i="19"/>
  <c r="BR158" i="19"/>
  <c r="BR156" i="19"/>
  <c r="BR153" i="19"/>
  <c r="BR154" i="19"/>
  <c r="BR152" i="19"/>
  <c r="BR150" i="19"/>
  <c r="BR157" i="19"/>
  <c r="BR155" i="19"/>
  <c r="BR151" i="19"/>
  <c r="BR148" i="19"/>
  <c r="BR146" i="19"/>
  <c r="BR143" i="19"/>
  <c r="BR144" i="19"/>
  <c r="BR147" i="19"/>
  <c r="BR142" i="19"/>
  <c r="BR136" i="19"/>
  <c r="BR140" i="19"/>
  <c r="BR149" i="19"/>
  <c r="BR145" i="19"/>
  <c r="BR139" i="19"/>
  <c r="BR137" i="19"/>
  <c r="BR141" i="19"/>
  <c r="BR134" i="19"/>
  <c r="BR135" i="19"/>
  <c r="BR131" i="19"/>
  <c r="BR138" i="19"/>
  <c r="BR125" i="19"/>
  <c r="BR133" i="19"/>
  <c r="BR132" i="19"/>
  <c r="BR128" i="19"/>
  <c r="BR129" i="19"/>
  <c r="BR121" i="19"/>
  <c r="BR119" i="19"/>
  <c r="BR130" i="19"/>
  <c r="BR123" i="19"/>
  <c r="BR116" i="19"/>
  <c r="BR126" i="19"/>
  <c r="BR124" i="19"/>
  <c r="BR122" i="19"/>
  <c r="BR118" i="19"/>
  <c r="BR117" i="19"/>
  <c r="BR114" i="19"/>
  <c r="BR115" i="19"/>
  <c r="BR107" i="19"/>
  <c r="BR120" i="19"/>
  <c r="BR111" i="19"/>
  <c r="BR105" i="19"/>
  <c r="BR109" i="19"/>
  <c r="BR106" i="19"/>
  <c r="BR127" i="19"/>
  <c r="BR113" i="19"/>
  <c r="BR108" i="19"/>
  <c r="BR110" i="19"/>
  <c r="BR112" i="19"/>
  <c r="BR104" i="19"/>
  <c r="BR102" i="19"/>
  <c r="BR95" i="19"/>
  <c r="BR97" i="19"/>
  <c r="BR93" i="19"/>
  <c r="BR103" i="19"/>
  <c r="BR98" i="19"/>
  <c r="BR101" i="19"/>
  <c r="BR94" i="19"/>
  <c r="BR89" i="19"/>
  <c r="BR81" i="19"/>
  <c r="BR79" i="19"/>
  <c r="BR100" i="19"/>
  <c r="BR91" i="19"/>
  <c r="BR99" i="19"/>
  <c r="BR96" i="19"/>
  <c r="BR92" i="19"/>
  <c r="BR84" i="19"/>
  <c r="BR88" i="19"/>
  <c r="BR87" i="19"/>
  <c r="BR83" i="19"/>
  <c r="BR80" i="19"/>
  <c r="BR78" i="19"/>
  <c r="BR82" i="19"/>
  <c r="BR90" i="19"/>
  <c r="BR73" i="19"/>
  <c r="BR85" i="19"/>
  <c r="BR74" i="19"/>
  <c r="BR68" i="19"/>
  <c r="BR65" i="19"/>
  <c r="BR86" i="19"/>
  <c r="BR75" i="19"/>
  <c r="BR77" i="19"/>
  <c r="BR76" i="19"/>
  <c r="BR66" i="19"/>
  <c r="BR71" i="19"/>
  <c r="BR70" i="19"/>
  <c r="BR62" i="19"/>
  <c r="BR59" i="19"/>
  <c r="BR57" i="19"/>
  <c r="BR67" i="19"/>
  <c r="BR72" i="19"/>
  <c r="BR69" i="19"/>
  <c r="BR61" i="19"/>
  <c r="BR64" i="19"/>
  <c r="BR60" i="19"/>
  <c r="BR58" i="19"/>
  <c r="BR63" i="19"/>
  <c r="BR56" i="19"/>
  <c r="AO40" i="11"/>
  <c r="AO25" i="11"/>
  <c r="AO22" i="11"/>
  <c r="AO30" i="11"/>
  <c r="AO55" i="11"/>
  <c r="AO32" i="11"/>
  <c r="AO15" i="11"/>
  <c r="AO28" i="11"/>
  <c r="AO23" i="11"/>
  <c r="AO29" i="11"/>
  <c r="BR51" i="19"/>
  <c r="BR54" i="19"/>
  <c r="BR52" i="19"/>
  <c r="BR55" i="19"/>
  <c r="BR50" i="19"/>
  <c r="BR48" i="19"/>
  <c r="BR47" i="19"/>
  <c r="BR53" i="19"/>
  <c r="BR43" i="19"/>
  <c r="BR39" i="19"/>
  <c r="BR49" i="19"/>
  <c r="BR44" i="19"/>
  <c r="BR36" i="19"/>
  <c r="BR45" i="19"/>
  <c r="BR46" i="19"/>
  <c r="BR40" i="19"/>
  <c r="BR38" i="19"/>
  <c r="BR42" i="19"/>
  <c r="BR37" i="19"/>
  <c r="BR33" i="19"/>
  <c r="BR25" i="19"/>
  <c r="BR34" i="19"/>
  <c r="BR30" i="19"/>
  <c r="BR29" i="19"/>
  <c r="BR23" i="19"/>
  <c r="BR32" i="19"/>
  <c r="BR41" i="19"/>
  <c r="BR19" i="19"/>
  <c r="BR31" i="19"/>
  <c r="BR18" i="19"/>
  <c r="BR14" i="19"/>
  <c r="BR27" i="19"/>
  <c r="BR20" i="19"/>
  <c r="BR28" i="19"/>
  <c r="BR26" i="19"/>
  <c r="BR35" i="19"/>
  <c r="BR24" i="19"/>
  <c r="BR16" i="19"/>
  <c r="BR13" i="19"/>
  <c r="BR17" i="19"/>
  <c r="BR22" i="19"/>
  <c r="BR15" i="19"/>
  <c r="BR11" i="19"/>
  <c r="BR21" i="19"/>
  <c r="BR12" i="19"/>
  <c r="BQ8" i="19"/>
  <c r="AO53" i="11"/>
  <c r="AO14" i="11"/>
  <c r="AO38" i="11"/>
  <c r="AO26" i="11"/>
  <c r="AO17" i="11"/>
  <c r="AO16" i="11"/>
  <c r="AO21" i="11"/>
  <c r="AO13" i="11"/>
  <c r="AO52" i="11"/>
  <c r="AO12" i="11"/>
  <c r="AO11" i="11"/>
  <c r="AO54" i="11"/>
  <c r="AO49" i="11"/>
  <c r="AN8" i="11"/>
  <c r="AN4" i="11" s="1"/>
  <c r="AO27" i="11"/>
  <c r="AO37" i="11"/>
  <c r="AO51" i="11"/>
  <c r="AO47" i="11"/>
  <c r="AO41" i="11"/>
  <c r="AO33" i="11"/>
  <c r="AO20" i="11"/>
  <c r="AO19" i="11"/>
  <c r="AO43" i="11"/>
  <c r="AO48" i="11"/>
  <c r="BS5" i="19"/>
  <c r="AP5" i="11"/>
  <c r="AP139" i="11" s="1"/>
  <c r="AK41" i="13"/>
  <c r="AK25" i="13"/>
  <c r="AL6" i="13"/>
  <c r="AM4" i="13"/>
  <c r="AM3" i="13"/>
  <c r="AM2" i="13"/>
  <c r="AJ39" i="13"/>
  <c r="AJ55" i="13" s="1"/>
  <c r="AJ38" i="13"/>
  <c r="AJ54" i="13" s="1"/>
  <c r="AJ29" i="13"/>
  <c r="AJ45" i="13" s="1"/>
  <c r="AP126" i="11" l="1"/>
  <c r="AP91" i="11"/>
  <c r="AP92" i="11"/>
  <c r="AP87" i="11"/>
  <c r="AP83" i="11"/>
  <c r="AP60" i="11"/>
  <c r="AP148" i="11"/>
  <c r="AP58" i="11"/>
  <c r="AP59" i="11"/>
  <c r="AP93" i="11"/>
  <c r="AP104" i="11"/>
  <c r="AP128" i="11"/>
  <c r="AP141" i="11"/>
  <c r="AP124" i="11"/>
  <c r="AP116" i="11"/>
  <c r="AP96" i="11"/>
  <c r="AP84" i="11"/>
  <c r="AP75" i="11"/>
  <c r="AP57" i="11"/>
  <c r="AP145" i="11"/>
  <c r="AP64" i="11"/>
  <c r="AP76" i="11"/>
  <c r="AP99" i="11"/>
  <c r="AP105" i="11"/>
  <c r="AP125" i="11"/>
  <c r="AP144" i="11"/>
  <c r="AP117" i="11"/>
  <c r="AP113" i="11"/>
  <c r="AP97" i="11"/>
  <c r="AP69" i="11"/>
  <c r="AP70" i="11"/>
  <c r="AP151" i="11"/>
  <c r="AP152" i="11"/>
  <c r="AP71" i="11"/>
  <c r="AP85" i="11"/>
  <c r="AP98" i="11"/>
  <c r="AP108" i="11"/>
  <c r="AP129" i="11"/>
  <c r="AP158" i="11"/>
  <c r="AP134" i="11"/>
  <c r="AP127" i="11"/>
  <c r="AP122" i="11"/>
  <c r="AP86" i="11"/>
  <c r="AP68" i="11"/>
  <c r="AP73" i="11"/>
  <c r="AP150" i="11"/>
  <c r="AP159" i="11"/>
  <c r="AP61" i="11"/>
  <c r="AP81" i="11"/>
  <c r="AP90" i="11"/>
  <c r="AP110" i="11"/>
  <c r="AP132" i="11"/>
  <c r="AP155" i="11"/>
  <c r="AP130" i="11"/>
  <c r="AP115" i="11"/>
  <c r="AP118" i="11"/>
  <c r="AP79" i="11"/>
  <c r="AP63" i="11"/>
  <c r="AP156" i="11"/>
  <c r="AP149" i="11"/>
  <c r="AP146" i="11"/>
  <c r="AP66" i="11"/>
  <c r="AP77" i="11"/>
  <c r="AP95" i="11"/>
  <c r="AP120" i="11"/>
  <c r="AP131" i="11"/>
  <c r="AP133" i="11"/>
  <c r="AP121" i="11"/>
  <c r="AP102" i="11"/>
  <c r="AP62" i="11"/>
  <c r="AP72" i="11"/>
  <c r="AP137" i="11"/>
  <c r="AP138" i="11"/>
  <c r="AP140" i="11"/>
  <c r="AP67" i="11"/>
  <c r="AP88" i="11"/>
  <c r="AP109" i="11"/>
  <c r="AP106" i="11"/>
  <c r="AP135" i="11"/>
  <c r="AP119" i="11"/>
  <c r="AP112" i="11"/>
  <c r="AP107" i="11"/>
  <c r="AP94" i="11"/>
  <c r="AP65" i="11"/>
  <c r="AP154" i="11"/>
  <c r="AP147" i="11"/>
  <c r="AP160" i="11"/>
  <c r="AP74" i="11"/>
  <c r="AP89" i="11"/>
  <c r="AP100" i="11"/>
  <c r="AP111" i="11"/>
  <c r="AP49" i="11"/>
  <c r="AP136" i="11"/>
  <c r="AP114" i="11"/>
  <c r="AP101" i="11"/>
  <c r="AP78" i="11"/>
  <c r="AP80" i="11"/>
  <c r="AP153" i="11"/>
  <c r="AP143" i="11"/>
  <c r="AP157" i="11"/>
  <c r="AP56" i="11"/>
  <c r="AP82" i="11"/>
  <c r="AP103" i="11"/>
  <c r="AP123" i="11"/>
  <c r="AP142" i="11"/>
  <c r="BS158" i="19"/>
  <c r="BS159" i="19"/>
  <c r="BS157" i="19"/>
  <c r="BS156" i="19"/>
  <c r="BS155" i="19"/>
  <c r="BS160" i="19"/>
  <c r="BS154" i="19"/>
  <c r="BS151" i="19"/>
  <c r="BS152" i="19"/>
  <c r="BS150" i="19"/>
  <c r="BS153" i="19"/>
  <c r="BS147" i="19"/>
  <c r="BS144" i="19"/>
  <c r="BS149" i="19"/>
  <c r="BS142" i="19"/>
  <c r="BS141" i="19"/>
  <c r="BS148" i="19"/>
  <c r="BS145" i="19"/>
  <c r="BS139" i="19"/>
  <c r="BS146" i="19"/>
  <c r="BS137" i="19"/>
  <c r="BS132" i="19"/>
  <c r="BS140" i="19"/>
  <c r="BS135" i="19"/>
  <c r="BS136" i="19"/>
  <c r="BS130" i="19"/>
  <c r="BS129" i="19"/>
  <c r="BS138" i="19"/>
  <c r="BS143" i="19"/>
  <c r="BS133" i="19"/>
  <c r="BS128" i="19"/>
  <c r="BS134" i="19"/>
  <c r="BS127" i="19"/>
  <c r="BS125" i="19"/>
  <c r="BS131" i="19"/>
  <c r="BS121" i="19"/>
  <c r="BS123" i="19"/>
  <c r="BS120" i="19"/>
  <c r="BS122" i="19"/>
  <c r="BS119" i="19"/>
  <c r="BS113" i="19"/>
  <c r="BS112" i="19"/>
  <c r="BS118" i="19"/>
  <c r="BS117" i="19"/>
  <c r="BS124" i="19"/>
  <c r="BS116" i="19"/>
  <c r="BS126" i="19"/>
  <c r="BS114" i="19"/>
  <c r="BS111" i="19"/>
  <c r="BS105" i="19"/>
  <c r="BS109" i="19"/>
  <c r="BS106" i="19"/>
  <c r="BS115" i="19"/>
  <c r="BS104" i="19"/>
  <c r="BS110" i="19"/>
  <c r="BS108" i="19"/>
  <c r="BS102" i="19"/>
  <c r="BS107" i="19"/>
  <c r="BS103" i="19"/>
  <c r="BS100" i="19"/>
  <c r="BS94" i="19"/>
  <c r="BS92" i="19"/>
  <c r="BS97" i="19"/>
  <c r="BS93" i="19"/>
  <c r="BS98" i="19"/>
  <c r="BS101" i="19"/>
  <c r="BS99" i="19"/>
  <c r="BS96" i="19"/>
  <c r="BS91" i="19"/>
  <c r="BS95" i="19"/>
  <c r="BS90" i="19"/>
  <c r="BS88" i="19"/>
  <c r="BS86" i="19"/>
  <c r="BS83" i="19"/>
  <c r="BS84" i="19"/>
  <c r="BS87" i="19"/>
  <c r="BS81" i="19"/>
  <c r="BS80" i="19"/>
  <c r="BS78" i="19"/>
  <c r="BS82" i="19"/>
  <c r="BS85" i="19"/>
  <c r="BS76" i="19"/>
  <c r="BS79" i="19"/>
  <c r="BS72" i="19"/>
  <c r="BS67" i="19"/>
  <c r="BS75" i="19"/>
  <c r="BS73" i="19"/>
  <c r="BS77" i="19"/>
  <c r="BS66" i="19"/>
  <c r="BS89" i="19"/>
  <c r="BS69" i="19"/>
  <c r="BS74" i="19"/>
  <c r="BS71" i="19"/>
  <c r="BS70" i="19"/>
  <c r="BS65" i="19"/>
  <c r="BS63" i="19"/>
  <c r="BS58" i="19"/>
  <c r="BS68" i="19"/>
  <c r="BS60" i="19"/>
  <c r="BS64" i="19"/>
  <c r="BS61" i="19"/>
  <c r="BS59" i="19"/>
  <c r="BS62" i="19"/>
  <c r="BS57" i="19"/>
  <c r="BS56" i="19"/>
  <c r="AP32" i="11"/>
  <c r="AP18" i="11"/>
  <c r="AP20" i="11"/>
  <c r="AP14" i="11"/>
  <c r="AP28" i="11"/>
  <c r="AP26" i="11"/>
  <c r="AP40" i="11"/>
  <c r="AP38" i="11"/>
  <c r="AP12" i="11"/>
  <c r="AP17" i="11"/>
  <c r="AP27" i="11"/>
  <c r="AP51" i="11"/>
  <c r="AP30" i="11"/>
  <c r="AP54" i="11"/>
  <c r="AP45" i="11"/>
  <c r="AP35" i="11"/>
  <c r="AP29" i="11"/>
  <c r="AP13" i="11"/>
  <c r="AP19" i="11"/>
  <c r="AP15" i="11"/>
  <c r="AP48" i="11"/>
  <c r="AP21" i="11"/>
  <c r="AP34" i="11"/>
  <c r="AP39" i="11"/>
  <c r="AP47" i="11"/>
  <c r="AP22" i="11"/>
  <c r="AP53" i="11"/>
  <c r="AP37" i="11"/>
  <c r="AP44" i="11"/>
  <c r="AP31" i="11"/>
  <c r="AP33" i="11"/>
  <c r="AP24" i="11"/>
  <c r="BS55" i="19"/>
  <c r="BS54" i="19"/>
  <c r="BS51" i="19"/>
  <c r="BS49" i="19"/>
  <c r="BS53" i="19"/>
  <c r="BS46" i="19"/>
  <c r="BS45" i="19"/>
  <c r="BS52" i="19"/>
  <c r="BS38" i="19"/>
  <c r="BS50" i="19"/>
  <c r="BS40" i="19"/>
  <c r="BS41" i="19"/>
  <c r="BS37" i="19"/>
  <c r="BS34" i="19"/>
  <c r="BS42" i="19"/>
  <c r="BS44" i="19"/>
  <c r="BS36" i="19"/>
  <c r="BS30" i="19"/>
  <c r="BS48" i="19"/>
  <c r="BS29" i="19"/>
  <c r="BS32" i="19"/>
  <c r="BS28" i="19"/>
  <c r="BS33" i="19"/>
  <c r="BS26" i="19"/>
  <c r="BS22" i="19"/>
  <c r="BS39" i="19"/>
  <c r="BS43" i="19"/>
  <c r="BS47" i="19"/>
  <c r="BS18" i="19"/>
  <c r="BS35" i="19"/>
  <c r="BS31" i="19"/>
  <c r="BS21" i="19"/>
  <c r="BS27" i="19"/>
  <c r="BS16" i="19"/>
  <c r="BS25" i="19"/>
  <c r="BS13" i="19"/>
  <c r="BS20" i="19"/>
  <c r="BS14" i="19"/>
  <c r="BS17" i="19"/>
  <c r="BS19" i="19"/>
  <c r="BS15" i="19"/>
  <c r="BS23" i="19"/>
  <c r="BS11" i="19"/>
  <c r="BS12" i="19"/>
  <c r="BS24" i="19"/>
  <c r="BR8" i="19"/>
  <c r="AP41" i="11"/>
  <c r="AP55" i="11"/>
  <c r="AP52" i="11"/>
  <c r="AP36" i="11"/>
  <c r="AP11" i="11"/>
  <c r="AP16" i="11"/>
  <c r="AP42" i="11"/>
  <c r="AP46" i="11"/>
  <c r="AP23" i="11"/>
  <c r="AP25" i="11"/>
  <c r="AP43" i="11"/>
  <c r="AP50" i="11"/>
  <c r="AO8" i="11"/>
  <c r="AO4" i="11" s="1"/>
  <c r="BT5" i="19"/>
  <c r="AQ5" i="11"/>
  <c r="AQ142" i="11" s="1"/>
  <c r="AN4" i="13"/>
  <c r="AM6" i="13"/>
  <c r="AN2" i="13"/>
  <c r="AN3" i="13"/>
  <c r="AL41" i="13"/>
  <c r="AL25" i="13"/>
  <c r="AK39" i="13"/>
  <c r="AK55" i="13" s="1"/>
  <c r="AK38" i="13"/>
  <c r="AK54" i="13" s="1"/>
  <c r="AK29" i="13"/>
  <c r="AK45" i="13" s="1"/>
  <c r="AQ130" i="11" l="1"/>
  <c r="AQ96" i="11"/>
  <c r="AQ101" i="11"/>
  <c r="AQ99" i="11"/>
  <c r="AQ85" i="11"/>
  <c r="AQ66" i="11"/>
  <c r="AQ60" i="11"/>
  <c r="AQ141" i="11"/>
  <c r="AQ74" i="11"/>
  <c r="AQ80" i="11"/>
  <c r="AQ90" i="11"/>
  <c r="AQ117" i="11"/>
  <c r="AQ147" i="11"/>
  <c r="AQ136" i="11"/>
  <c r="AQ116" i="11"/>
  <c r="AQ88" i="11"/>
  <c r="AQ91" i="11"/>
  <c r="AQ79" i="11"/>
  <c r="AQ138" i="11"/>
  <c r="AQ156" i="11"/>
  <c r="AQ152" i="11"/>
  <c r="AQ69" i="11"/>
  <c r="AQ93" i="11"/>
  <c r="AQ106" i="11"/>
  <c r="AQ123" i="11"/>
  <c r="AQ154" i="11"/>
  <c r="AQ109" i="11"/>
  <c r="AQ124" i="11"/>
  <c r="AQ92" i="11"/>
  <c r="AQ86" i="11"/>
  <c r="AQ64" i="11"/>
  <c r="AQ58" i="11"/>
  <c r="AQ149" i="11"/>
  <c r="AQ137" i="11"/>
  <c r="AQ63" i="11"/>
  <c r="AQ82" i="11"/>
  <c r="AQ114" i="11"/>
  <c r="AQ126" i="11"/>
  <c r="AQ151" i="11"/>
  <c r="AQ135" i="11"/>
  <c r="AQ131" i="11"/>
  <c r="AQ115" i="11"/>
  <c r="AQ94" i="11"/>
  <c r="AQ83" i="11"/>
  <c r="AQ70" i="11"/>
  <c r="AQ56" i="11"/>
  <c r="AQ146" i="11"/>
  <c r="AQ158" i="11"/>
  <c r="AQ67" i="11"/>
  <c r="AQ89" i="11"/>
  <c r="AQ108" i="11"/>
  <c r="AQ134" i="11"/>
  <c r="AQ159" i="11"/>
  <c r="AQ127" i="11"/>
  <c r="AQ119" i="11"/>
  <c r="AQ103" i="11"/>
  <c r="AQ95" i="11"/>
  <c r="AQ76" i="11"/>
  <c r="AQ68" i="11"/>
  <c r="AQ153" i="11"/>
  <c r="AQ155" i="11"/>
  <c r="AQ140" i="11"/>
  <c r="AQ73" i="11"/>
  <c r="AQ104" i="11"/>
  <c r="AQ107" i="11"/>
  <c r="AQ50" i="11"/>
  <c r="AQ53" i="11"/>
  <c r="AQ133" i="11"/>
  <c r="AQ113" i="11"/>
  <c r="AQ78" i="11"/>
  <c r="AQ118" i="11"/>
  <c r="AQ75" i="11"/>
  <c r="AQ72" i="11"/>
  <c r="AQ150" i="11"/>
  <c r="AQ148" i="11"/>
  <c r="AQ160" i="11"/>
  <c r="AQ84" i="11"/>
  <c r="AQ111" i="11"/>
  <c r="AQ128" i="11"/>
  <c r="AQ139" i="11"/>
  <c r="AQ49" i="11"/>
  <c r="AQ129" i="11"/>
  <c r="AQ102" i="11"/>
  <c r="AQ122" i="11"/>
  <c r="AQ121" i="11"/>
  <c r="AQ65" i="11"/>
  <c r="AQ57" i="11"/>
  <c r="AQ145" i="11"/>
  <c r="AQ157" i="11"/>
  <c r="AQ59" i="11"/>
  <c r="AQ71" i="11"/>
  <c r="AQ98" i="11"/>
  <c r="AQ120" i="11"/>
  <c r="AQ132" i="11"/>
  <c r="AQ110" i="11"/>
  <c r="AQ100" i="11"/>
  <c r="AQ112" i="11"/>
  <c r="AQ87" i="11"/>
  <c r="AQ97" i="11"/>
  <c r="AQ77" i="11"/>
  <c r="AQ61" i="11"/>
  <c r="AQ144" i="11"/>
  <c r="AQ62" i="11"/>
  <c r="AQ81" i="11"/>
  <c r="AQ105" i="11"/>
  <c r="AQ125" i="11"/>
  <c r="AQ143" i="11"/>
  <c r="BT159" i="19"/>
  <c r="BT160" i="19"/>
  <c r="BT158" i="19"/>
  <c r="BT157" i="19"/>
  <c r="BT156" i="19"/>
  <c r="BT155" i="19"/>
  <c r="BT151" i="19"/>
  <c r="BT152" i="19"/>
  <c r="BT153" i="19"/>
  <c r="BT154" i="19"/>
  <c r="BT150" i="19"/>
  <c r="BT148" i="19"/>
  <c r="BT149" i="19"/>
  <c r="BT147" i="19"/>
  <c r="BT145" i="19"/>
  <c r="BT142" i="19"/>
  <c r="BT146" i="19"/>
  <c r="BT140" i="19"/>
  <c r="BT138" i="19"/>
  <c r="BT144" i="19"/>
  <c r="BT135" i="19"/>
  <c r="BT143" i="19"/>
  <c r="BT136" i="19"/>
  <c r="BT133" i="19"/>
  <c r="BT137" i="19"/>
  <c r="BT139" i="19"/>
  <c r="BT125" i="19"/>
  <c r="BT128" i="19"/>
  <c r="BT141" i="19"/>
  <c r="BT134" i="19"/>
  <c r="BT132" i="19"/>
  <c r="BT127" i="19"/>
  <c r="BT126" i="19"/>
  <c r="BT123" i="19"/>
  <c r="BT131" i="19"/>
  <c r="BT129" i="19"/>
  <c r="BT130" i="19"/>
  <c r="BT124" i="19"/>
  <c r="BT122" i="19"/>
  <c r="BT120" i="19"/>
  <c r="BT118" i="19"/>
  <c r="BT115" i="19"/>
  <c r="BT119" i="19"/>
  <c r="BT117" i="19"/>
  <c r="BT114" i="19"/>
  <c r="BT121" i="19"/>
  <c r="BT116" i="19"/>
  <c r="BT109" i="19"/>
  <c r="BT106" i="19"/>
  <c r="BT113" i="19"/>
  <c r="BT112" i="19"/>
  <c r="BT110" i="19"/>
  <c r="BT107" i="19"/>
  <c r="BT105" i="19"/>
  <c r="BT108" i="19"/>
  <c r="BT102" i="19"/>
  <c r="BT111" i="19"/>
  <c r="BT104" i="19"/>
  <c r="BT103" i="19"/>
  <c r="BT100" i="19"/>
  <c r="BT94" i="19"/>
  <c r="BT92" i="19"/>
  <c r="BT90" i="19"/>
  <c r="BT89" i="19"/>
  <c r="BT95" i="19"/>
  <c r="BT97" i="19"/>
  <c r="BT93" i="19"/>
  <c r="BT98" i="19"/>
  <c r="BT101" i="19"/>
  <c r="BT99" i="19"/>
  <c r="BT96" i="19"/>
  <c r="BT91" i="19"/>
  <c r="BT84" i="19"/>
  <c r="BT80" i="19"/>
  <c r="BT87" i="19"/>
  <c r="BT85" i="19"/>
  <c r="BT88" i="19"/>
  <c r="BT81" i="19"/>
  <c r="BT83" i="19"/>
  <c r="BT82" i="19"/>
  <c r="BT86" i="19"/>
  <c r="BT75" i="19"/>
  <c r="BT79" i="19"/>
  <c r="BT78" i="19"/>
  <c r="BT74" i="19"/>
  <c r="BT68" i="19"/>
  <c r="BT77" i="19"/>
  <c r="BT66" i="19"/>
  <c r="BT76" i="19"/>
  <c r="BT69" i="19"/>
  <c r="BT70" i="19"/>
  <c r="BT71" i="19"/>
  <c r="BT65" i="19"/>
  <c r="BT67" i="19"/>
  <c r="BT61" i="19"/>
  <c r="BT73" i="19"/>
  <c r="BT72" i="19"/>
  <c r="BT58" i="19"/>
  <c r="BT63" i="19"/>
  <c r="BT62" i="19"/>
  <c r="BT59" i="19"/>
  <c r="BT64" i="19"/>
  <c r="BT57" i="19"/>
  <c r="BT56" i="19"/>
  <c r="BT60" i="19"/>
  <c r="AQ31" i="11"/>
  <c r="AQ29" i="11"/>
  <c r="AQ27" i="11"/>
  <c r="AQ52" i="11"/>
  <c r="AQ51" i="11"/>
  <c r="AQ26" i="11"/>
  <c r="AQ30" i="11"/>
  <c r="AQ11" i="11"/>
  <c r="BS8" i="19"/>
  <c r="BT51" i="19"/>
  <c r="BT54" i="19"/>
  <c r="BT50" i="19"/>
  <c r="BT49" i="19"/>
  <c r="BT55" i="19"/>
  <c r="BT53" i="19"/>
  <c r="BT52" i="19"/>
  <c r="BT42" i="19"/>
  <c r="BT46" i="19"/>
  <c r="BT38" i="19"/>
  <c r="BT48" i="19"/>
  <c r="BT45" i="19"/>
  <c r="BT40" i="19"/>
  <c r="BT47" i="19"/>
  <c r="BT33" i="19"/>
  <c r="BT43" i="19"/>
  <c r="BT35" i="19"/>
  <c r="BT41" i="19"/>
  <c r="BT39" i="19"/>
  <c r="BT32" i="19"/>
  <c r="BT31" i="19"/>
  <c r="BT28" i="19"/>
  <c r="BT36" i="19"/>
  <c r="BT26" i="19"/>
  <c r="BT37" i="19"/>
  <c r="BT22" i="19"/>
  <c r="BT25" i="19"/>
  <c r="BT44" i="19"/>
  <c r="BT17" i="19"/>
  <c r="BT34" i="19"/>
  <c r="BT29" i="19"/>
  <c r="BT21" i="19"/>
  <c r="BT20" i="19"/>
  <c r="BT19" i="19"/>
  <c r="BT24" i="19"/>
  <c r="BT23" i="19"/>
  <c r="BT16" i="19"/>
  <c r="BT15" i="19"/>
  <c r="BT27" i="19"/>
  <c r="BT30" i="19"/>
  <c r="BT13" i="19"/>
  <c r="BT11" i="19"/>
  <c r="BT18" i="19"/>
  <c r="BT12" i="19"/>
  <c r="BT14" i="19"/>
  <c r="AQ40" i="11"/>
  <c r="AQ13" i="11"/>
  <c r="AQ35" i="11"/>
  <c r="AQ44" i="11"/>
  <c r="AQ18" i="11"/>
  <c r="AQ55" i="11"/>
  <c r="AQ46" i="11"/>
  <c r="AQ20" i="11"/>
  <c r="AQ23" i="11"/>
  <c r="AQ15" i="11"/>
  <c r="AQ42" i="11"/>
  <c r="AQ28" i="11"/>
  <c r="AQ25" i="11"/>
  <c r="AQ39" i="11"/>
  <c r="AQ12" i="11"/>
  <c r="AQ16" i="11"/>
  <c r="AQ21" i="11"/>
  <c r="AQ38" i="11"/>
  <c r="AQ34" i="11"/>
  <c r="AQ37" i="11"/>
  <c r="AQ47" i="11"/>
  <c r="AQ48" i="11"/>
  <c r="AP8" i="11"/>
  <c r="AP4" i="11" s="1"/>
  <c r="AQ41" i="11"/>
  <c r="AQ45" i="11"/>
  <c r="AQ32" i="11"/>
  <c r="AQ36" i="11"/>
  <c r="AQ17" i="11"/>
  <c r="AQ22" i="11"/>
  <c r="AQ14" i="11"/>
  <c r="AQ33" i="11"/>
  <c r="AQ19" i="11"/>
  <c r="AQ24" i="11"/>
  <c r="AQ43" i="11"/>
  <c r="AQ54" i="11"/>
  <c r="BU5" i="19"/>
  <c r="AR5" i="11"/>
  <c r="AM41" i="13"/>
  <c r="AM25" i="13"/>
  <c r="AL39" i="13"/>
  <c r="AL55" i="13" s="1"/>
  <c r="AL38" i="13"/>
  <c r="AL54" i="13" s="1"/>
  <c r="AL29" i="13"/>
  <c r="AL45" i="13" s="1"/>
  <c r="AO4" i="13"/>
  <c r="AN6" i="13"/>
  <c r="AO2" i="13"/>
  <c r="AO3" i="13"/>
  <c r="AR22" i="11" l="1"/>
  <c r="AR132" i="11"/>
  <c r="AR104" i="11"/>
  <c r="AR97" i="11"/>
  <c r="AR73" i="11"/>
  <c r="AR60" i="11"/>
  <c r="AR160" i="11"/>
  <c r="AR61" i="11"/>
  <c r="AR83" i="11"/>
  <c r="AR101" i="11"/>
  <c r="AR103" i="11"/>
  <c r="AR117" i="11"/>
  <c r="AR138" i="11"/>
  <c r="AR154" i="11"/>
  <c r="AR126" i="11"/>
  <c r="AR108" i="11"/>
  <c r="AR79" i="11"/>
  <c r="AR65" i="11"/>
  <c r="AR57" i="11"/>
  <c r="AR153" i="11"/>
  <c r="AR71" i="11"/>
  <c r="AR86" i="11"/>
  <c r="AR106" i="11"/>
  <c r="AR98" i="11"/>
  <c r="AR119" i="11"/>
  <c r="AR131" i="11"/>
  <c r="AR151" i="11"/>
  <c r="AR118" i="11"/>
  <c r="AR114" i="11"/>
  <c r="AR95" i="11"/>
  <c r="AR70" i="11"/>
  <c r="AR150" i="11"/>
  <c r="AR141" i="11"/>
  <c r="AR66" i="11"/>
  <c r="AR78" i="11"/>
  <c r="AR102" i="11"/>
  <c r="AR107" i="11"/>
  <c r="AR125" i="11"/>
  <c r="AR135" i="11"/>
  <c r="AR157" i="11"/>
  <c r="AR123" i="11"/>
  <c r="AR96" i="11"/>
  <c r="AR92" i="11"/>
  <c r="AR64" i="11"/>
  <c r="AR149" i="11"/>
  <c r="AR159" i="11"/>
  <c r="AR75" i="11"/>
  <c r="AR85" i="11"/>
  <c r="AR116" i="11"/>
  <c r="AR110" i="11"/>
  <c r="AR127" i="11"/>
  <c r="AR139" i="11"/>
  <c r="AR148" i="11"/>
  <c r="AR121" i="11"/>
  <c r="AR88" i="11"/>
  <c r="AR84" i="11"/>
  <c r="AR81" i="11"/>
  <c r="AR152" i="11"/>
  <c r="AR146" i="11"/>
  <c r="AR77" i="11"/>
  <c r="AR87" i="11"/>
  <c r="AR89" i="11"/>
  <c r="AR115" i="11"/>
  <c r="AR122" i="11"/>
  <c r="AR140" i="11"/>
  <c r="AR158" i="11"/>
  <c r="AR112" i="11"/>
  <c r="AR124" i="11"/>
  <c r="AR105" i="11"/>
  <c r="AR72" i="11"/>
  <c r="AR58" i="11"/>
  <c r="AR145" i="11"/>
  <c r="AR59" i="11"/>
  <c r="AR69" i="11"/>
  <c r="AR82" i="11"/>
  <c r="AR93" i="11"/>
  <c r="AR113" i="11"/>
  <c r="AR128" i="11"/>
  <c r="AR142" i="11"/>
  <c r="AR155" i="11"/>
  <c r="AR133" i="11"/>
  <c r="AR136" i="11"/>
  <c r="AR80" i="11"/>
  <c r="AR68" i="11"/>
  <c r="AR63" i="11"/>
  <c r="AR144" i="11"/>
  <c r="AR67" i="11"/>
  <c r="AR74" i="11"/>
  <c r="AR90" i="11"/>
  <c r="AR94" i="11"/>
  <c r="AR111" i="11"/>
  <c r="AR129" i="11"/>
  <c r="AR147" i="11"/>
  <c r="AR130" i="11"/>
  <c r="AR109" i="11"/>
  <c r="AR99" i="11"/>
  <c r="AR56" i="11"/>
  <c r="AR156" i="11"/>
  <c r="AR137" i="11"/>
  <c r="AR62" i="11"/>
  <c r="AR76" i="11"/>
  <c r="AR91" i="11"/>
  <c r="AR100" i="11"/>
  <c r="AR120" i="11"/>
  <c r="AR134" i="11"/>
  <c r="AR143" i="11"/>
  <c r="BU159" i="19"/>
  <c r="BU158" i="19"/>
  <c r="BU157" i="19"/>
  <c r="BU160" i="19"/>
  <c r="BU156" i="19"/>
  <c r="BU153" i="19"/>
  <c r="BU152" i="19"/>
  <c r="BU155" i="19"/>
  <c r="BU154" i="19"/>
  <c r="BU150" i="19"/>
  <c r="BU148" i="19"/>
  <c r="BU147" i="19"/>
  <c r="BU144" i="19"/>
  <c r="BU151" i="19"/>
  <c r="BU149" i="19"/>
  <c r="BU146" i="19"/>
  <c r="BU141" i="19"/>
  <c r="BU145" i="19"/>
  <c r="BU139" i="19"/>
  <c r="BU137" i="19"/>
  <c r="BU138" i="19"/>
  <c r="BU142" i="19"/>
  <c r="BU140" i="19"/>
  <c r="BU135" i="19"/>
  <c r="BU143" i="19"/>
  <c r="BU136" i="19"/>
  <c r="BU133" i="19"/>
  <c r="BU131" i="19"/>
  <c r="BU128" i="19"/>
  <c r="BU134" i="19"/>
  <c r="BU132" i="19"/>
  <c r="BU127" i="19"/>
  <c r="BU126" i="19"/>
  <c r="BU130" i="19"/>
  <c r="BU129" i="19"/>
  <c r="BU124" i="19"/>
  <c r="BU123" i="19"/>
  <c r="BU122" i="19"/>
  <c r="BU120" i="19"/>
  <c r="BU121" i="19"/>
  <c r="BU118" i="19"/>
  <c r="BU125" i="19"/>
  <c r="BU116" i="19"/>
  <c r="BU114" i="19"/>
  <c r="BU117" i="19"/>
  <c r="BU113" i="19"/>
  <c r="BU115" i="19"/>
  <c r="BU119" i="19"/>
  <c r="BU111" i="19"/>
  <c r="BU106" i="19"/>
  <c r="BU110" i="19"/>
  <c r="BU108" i="19"/>
  <c r="BU105" i="19"/>
  <c r="BU102" i="19"/>
  <c r="BU112" i="19"/>
  <c r="BU104" i="19"/>
  <c r="BU103" i="19"/>
  <c r="BU107" i="19"/>
  <c r="BU109" i="19"/>
  <c r="BU101" i="19"/>
  <c r="BU95" i="19"/>
  <c r="BU98" i="19"/>
  <c r="BU99" i="19"/>
  <c r="BU96" i="19"/>
  <c r="BU91" i="19"/>
  <c r="BU94" i="19"/>
  <c r="BU92" i="19"/>
  <c r="BU97" i="19"/>
  <c r="BU100" i="19"/>
  <c r="BU93" i="19"/>
  <c r="BU84" i="19"/>
  <c r="BU88" i="19"/>
  <c r="BU87" i="19"/>
  <c r="BU81" i="19"/>
  <c r="BU83" i="19"/>
  <c r="BU82" i="19"/>
  <c r="BU80" i="19"/>
  <c r="BU76" i="19"/>
  <c r="BU90" i="19"/>
  <c r="BU86" i="19"/>
  <c r="BU85" i="19"/>
  <c r="BU89" i="19"/>
  <c r="BU79" i="19"/>
  <c r="BU78" i="19"/>
  <c r="BU73" i="19"/>
  <c r="BU77" i="19"/>
  <c r="BU69" i="19"/>
  <c r="BU70" i="19"/>
  <c r="BU71" i="19"/>
  <c r="BU65" i="19"/>
  <c r="BU67" i="19"/>
  <c r="BU64" i="19"/>
  <c r="BU72" i="19"/>
  <c r="BU68" i="19"/>
  <c r="BU66" i="19"/>
  <c r="BU75" i="19"/>
  <c r="BU74" i="19"/>
  <c r="BU61" i="19"/>
  <c r="BU60" i="19"/>
  <c r="BU59" i="19"/>
  <c r="BU58" i="19"/>
  <c r="BU63" i="19"/>
  <c r="BU62" i="19"/>
  <c r="BU57" i="19"/>
  <c r="BU56" i="19"/>
  <c r="AR38" i="11"/>
  <c r="AR13" i="11"/>
  <c r="AR23" i="11"/>
  <c r="AR12" i="11"/>
  <c r="AR50" i="11"/>
  <c r="AQ8" i="11"/>
  <c r="AQ4" i="11" s="1"/>
  <c r="BU55" i="19"/>
  <c r="BU54" i="19"/>
  <c r="BU50" i="19"/>
  <c r="BU53" i="19"/>
  <c r="BU49" i="19"/>
  <c r="BU45" i="19"/>
  <c r="BU41" i="19"/>
  <c r="BU40" i="19"/>
  <c r="BU48" i="19"/>
  <c r="BU37" i="19"/>
  <c r="BU52" i="19"/>
  <c r="BU36" i="19"/>
  <c r="BU51" i="19"/>
  <c r="BU47" i="19"/>
  <c r="BU39" i="19"/>
  <c r="BU43" i="19"/>
  <c r="BU35" i="19"/>
  <c r="BU46" i="19"/>
  <c r="BU29" i="19"/>
  <c r="BU38" i="19"/>
  <c r="BU33" i="19"/>
  <c r="BU27" i="19"/>
  <c r="BU44" i="19"/>
  <c r="BU32" i="19"/>
  <c r="BU25" i="19"/>
  <c r="BU30" i="19"/>
  <c r="BU28" i="19"/>
  <c r="BU26" i="19"/>
  <c r="BU31" i="19"/>
  <c r="BU34" i="19"/>
  <c r="BU21" i="19"/>
  <c r="BU42" i="19"/>
  <c r="BU17" i="19"/>
  <c r="BU16" i="19"/>
  <c r="BU19" i="19"/>
  <c r="BU24" i="19"/>
  <c r="BU20" i="19"/>
  <c r="BU23" i="19"/>
  <c r="BU12" i="19"/>
  <c r="BU13" i="19"/>
  <c r="BU11" i="19"/>
  <c r="BU15" i="19"/>
  <c r="BU18" i="19"/>
  <c r="BU22" i="19"/>
  <c r="BU14" i="19"/>
  <c r="BT8" i="19"/>
  <c r="AR21" i="11"/>
  <c r="AR40" i="11"/>
  <c r="AR34" i="11"/>
  <c r="AR36" i="11"/>
  <c r="AR47" i="11"/>
  <c r="AR29" i="11"/>
  <c r="AR53" i="11"/>
  <c r="AR14" i="11"/>
  <c r="AR32" i="11"/>
  <c r="AR25" i="11"/>
  <c r="AR49" i="11"/>
  <c r="AR16" i="11"/>
  <c r="AR42" i="11"/>
  <c r="AR28" i="11"/>
  <c r="AR52" i="11"/>
  <c r="AR35" i="11"/>
  <c r="AR15" i="11"/>
  <c r="AR48" i="11"/>
  <c r="AR41" i="11"/>
  <c r="AR45" i="11"/>
  <c r="AR51" i="11"/>
  <c r="AR24" i="11"/>
  <c r="AR11" i="11"/>
  <c r="AR55" i="11"/>
  <c r="AR33" i="11"/>
  <c r="AR26" i="11"/>
  <c r="AR30" i="11"/>
  <c r="AR17" i="11"/>
  <c r="AR54" i="11"/>
  <c r="AR31" i="11"/>
  <c r="AR27" i="11"/>
  <c r="AR39" i="11"/>
  <c r="AR37" i="11"/>
  <c r="AR43" i="11"/>
  <c r="AR46" i="11"/>
  <c r="AR20" i="11"/>
  <c r="AR19" i="11"/>
  <c r="AR44" i="11"/>
  <c r="AR18" i="11"/>
  <c r="BV5" i="19"/>
  <c r="AS5" i="11"/>
  <c r="AS155" i="11" s="1"/>
  <c r="AN41" i="13"/>
  <c r="AN25" i="13"/>
  <c r="AM39" i="13"/>
  <c r="AM55" i="13" s="1"/>
  <c r="AM38" i="13"/>
  <c r="AM54" i="13" s="1"/>
  <c r="AM29" i="13"/>
  <c r="AM45" i="13" s="1"/>
  <c r="AP4" i="13"/>
  <c r="AP3" i="13"/>
  <c r="AO6" i="13"/>
  <c r="AP2" i="13"/>
  <c r="AS45" i="11" l="1"/>
  <c r="AS133" i="11"/>
  <c r="AS106" i="11"/>
  <c r="AS107" i="11"/>
  <c r="AS96" i="11"/>
  <c r="AS76" i="11"/>
  <c r="AS56" i="11"/>
  <c r="AS140" i="11"/>
  <c r="AS66" i="11"/>
  <c r="AS78" i="11"/>
  <c r="AS103" i="11"/>
  <c r="AS116" i="11"/>
  <c r="AS134" i="11"/>
  <c r="AS151" i="11"/>
  <c r="AS129" i="11"/>
  <c r="AS124" i="11"/>
  <c r="AS102" i="11"/>
  <c r="AS75" i="11"/>
  <c r="AS62" i="11"/>
  <c r="AS148" i="11"/>
  <c r="AS153" i="11"/>
  <c r="AS67" i="11"/>
  <c r="AS87" i="11"/>
  <c r="AS104" i="11"/>
  <c r="AS120" i="11"/>
  <c r="AS138" i="11"/>
  <c r="AS154" i="11"/>
  <c r="AS115" i="11"/>
  <c r="AS95" i="11"/>
  <c r="AS94" i="11"/>
  <c r="AS63" i="11"/>
  <c r="AS64" i="11"/>
  <c r="AS58" i="11"/>
  <c r="AS147" i="11"/>
  <c r="AS74" i="11"/>
  <c r="AS89" i="11"/>
  <c r="AS111" i="11"/>
  <c r="AS132" i="11"/>
  <c r="AS135" i="11"/>
  <c r="AS158" i="11"/>
  <c r="AS127" i="11"/>
  <c r="AS99" i="11"/>
  <c r="AS85" i="11"/>
  <c r="AS79" i="11"/>
  <c r="AS57" i="11"/>
  <c r="AS152" i="11"/>
  <c r="AS160" i="11"/>
  <c r="AS60" i="11"/>
  <c r="AS90" i="11"/>
  <c r="AS105" i="11"/>
  <c r="AS119" i="11"/>
  <c r="AS143" i="11"/>
  <c r="AS157" i="11"/>
  <c r="AS117" i="11"/>
  <c r="AS122" i="11"/>
  <c r="AS101" i="11"/>
  <c r="AS97" i="11"/>
  <c r="AS72" i="11"/>
  <c r="AS144" i="11"/>
  <c r="AS141" i="11"/>
  <c r="AS86" i="11"/>
  <c r="AS100" i="11"/>
  <c r="AS113" i="11"/>
  <c r="AS125" i="11"/>
  <c r="AS139" i="11"/>
  <c r="AS159" i="11"/>
  <c r="AS118" i="11"/>
  <c r="AS114" i="11"/>
  <c r="AS88" i="11"/>
  <c r="AS92" i="11"/>
  <c r="AS73" i="11"/>
  <c r="AS137" i="11"/>
  <c r="AS68" i="11"/>
  <c r="AS80" i="11"/>
  <c r="AS83" i="11"/>
  <c r="AS109" i="11"/>
  <c r="AS123" i="11"/>
  <c r="AS142" i="11"/>
  <c r="AS50" i="11"/>
  <c r="AS136" i="11"/>
  <c r="AS131" i="11"/>
  <c r="AS93" i="11"/>
  <c r="AS84" i="11"/>
  <c r="AS81" i="11"/>
  <c r="AS65" i="11"/>
  <c r="AS149" i="11"/>
  <c r="AS59" i="11"/>
  <c r="AS82" i="11"/>
  <c r="AS98" i="11"/>
  <c r="AS108" i="11"/>
  <c r="AS126" i="11"/>
  <c r="AS145" i="11"/>
  <c r="AS156" i="11"/>
  <c r="AS130" i="11"/>
  <c r="AS112" i="11"/>
  <c r="AS121" i="11"/>
  <c r="AS69" i="11"/>
  <c r="AS77" i="11"/>
  <c r="AS71" i="11"/>
  <c r="AS146" i="11"/>
  <c r="AS61" i="11"/>
  <c r="AS70" i="11"/>
  <c r="AS91" i="11"/>
  <c r="AS110" i="11"/>
  <c r="AS128" i="11"/>
  <c r="AS150" i="11"/>
  <c r="BV158" i="19"/>
  <c r="BV157" i="19"/>
  <c r="BV160" i="19"/>
  <c r="BV159" i="19"/>
  <c r="BV156" i="19"/>
  <c r="BV155" i="19"/>
  <c r="BV154" i="19"/>
  <c r="BV151" i="19"/>
  <c r="BV150" i="19"/>
  <c r="BV147" i="19"/>
  <c r="BV149" i="19"/>
  <c r="BV146" i="19"/>
  <c r="BV152" i="19"/>
  <c r="BV142" i="19"/>
  <c r="BV145" i="19"/>
  <c r="BV148" i="19"/>
  <c r="BV143" i="19"/>
  <c r="BV144" i="19"/>
  <c r="BV153" i="19"/>
  <c r="BV138" i="19"/>
  <c r="BV136" i="19"/>
  <c r="BV131" i="19"/>
  <c r="BV130" i="19"/>
  <c r="BV140" i="19"/>
  <c r="BV139" i="19"/>
  <c r="BV135" i="19"/>
  <c r="BV134" i="19"/>
  <c r="BV132" i="19"/>
  <c r="BV141" i="19"/>
  <c r="BV133" i="19"/>
  <c r="BV129" i="19"/>
  <c r="BV122" i="19"/>
  <c r="BV123" i="19"/>
  <c r="BV120" i="19"/>
  <c r="BV118" i="19"/>
  <c r="BV124" i="19"/>
  <c r="BV128" i="19"/>
  <c r="BV126" i="19"/>
  <c r="BV117" i="19"/>
  <c r="BV127" i="19"/>
  <c r="BV119" i="19"/>
  <c r="BV121" i="19"/>
  <c r="BV137" i="19"/>
  <c r="BV125" i="19"/>
  <c r="BV116" i="19"/>
  <c r="BV115" i="19"/>
  <c r="BV111" i="19"/>
  <c r="BV113" i="19"/>
  <c r="BV108" i="19"/>
  <c r="BV104" i="19"/>
  <c r="BV103" i="19"/>
  <c r="BV114" i="19"/>
  <c r="BV109" i="19"/>
  <c r="BV102" i="19"/>
  <c r="BV112" i="19"/>
  <c r="BV107" i="19"/>
  <c r="BV106" i="19"/>
  <c r="BV110" i="19"/>
  <c r="BV105" i="19"/>
  <c r="BV97" i="19"/>
  <c r="BV93" i="19"/>
  <c r="BV99" i="19"/>
  <c r="BV96" i="19"/>
  <c r="BV91" i="19"/>
  <c r="BV101" i="19"/>
  <c r="BV100" i="19"/>
  <c r="BV94" i="19"/>
  <c r="BV92" i="19"/>
  <c r="BV90" i="19"/>
  <c r="BV89" i="19"/>
  <c r="BV95" i="19"/>
  <c r="BV98" i="19"/>
  <c r="BV88" i="19"/>
  <c r="BV86" i="19"/>
  <c r="BV83" i="19"/>
  <c r="BV82" i="19"/>
  <c r="BV87" i="19"/>
  <c r="BV80" i="19"/>
  <c r="BV76" i="19"/>
  <c r="BV85" i="19"/>
  <c r="BV75" i="19"/>
  <c r="BV77" i="19"/>
  <c r="BV74" i="19"/>
  <c r="BV78" i="19"/>
  <c r="BV79" i="19"/>
  <c r="BV81" i="19"/>
  <c r="BV84" i="19"/>
  <c r="BV66" i="19"/>
  <c r="BV70" i="19"/>
  <c r="BV71" i="19"/>
  <c r="BV65" i="19"/>
  <c r="BV67" i="19"/>
  <c r="BV72" i="19"/>
  <c r="BV73" i="19"/>
  <c r="BV68" i="19"/>
  <c r="BV69" i="19"/>
  <c r="BV62" i="19"/>
  <c r="BV59" i="19"/>
  <c r="BV57" i="19"/>
  <c r="BV60" i="19"/>
  <c r="BV63" i="19"/>
  <c r="BV64" i="19"/>
  <c r="BV56" i="19"/>
  <c r="BV61" i="19"/>
  <c r="BV58" i="19"/>
  <c r="AS35" i="11"/>
  <c r="AS24" i="11"/>
  <c r="AS11" i="11"/>
  <c r="AS16" i="11"/>
  <c r="AS41" i="11"/>
  <c r="BV50" i="19"/>
  <c r="BV55" i="19"/>
  <c r="BV53" i="19"/>
  <c r="BV52" i="19"/>
  <c r="BV49" i="19"/>
  <c r="BV41" i="19"/>
  <c r="BV37" i="19"/>
  <c r="BV45" i="19"/>
  <c r="BV51" i="19"/>
  <c r="BV44" i="19"/>
  <c r="BV54" i="19"/>
  <c r="BV42" i="19"/>
  <c r="BV32" i="19"/>
  <c r="BV38" i="19"/>
  <c r="BV46" i="19"/>
  <c r="BV48" i="19"/>
  <c r="BV27" i="19"/>
  <c r="BV39" i="19"/>
  <c r="BV47" i="19"/>
  <c r="BV35" i="19"/>
  <c r="BV34" i="19"/>
  <c r="BV31" i="19"/>
  <c r="BV26" i="19"/>
  <c r="BV25" i="19"/>
  <c r="BV36" i="19"/>
  <c r="BV43" i="19"/>
  <c r="BV21" i="19"/>
  <c r="BV24" i="19"/>
  <c r="BV33" i="19"/>
  <c r="BV20" i="19"/>
  <c r="BV19" i="19"/>
  <c r="BV30" i="19"/>
  <c r="BV40" i="19"/>
  <c r="BV12" i="19"/>
  <c r="BV22" i="19"/>
  <c r="BV29" i="19"/>
  <c r="BV16" i="19"/>
  <c r="BV23" i="19"/>
  <c r="BV15" i="19"/>
  <c r="BV14" i="19"/>
  <c r="BV28" i="19"/>
  <c r="BV13" i="19"/>
  <c r="BV11" i="19"/>
  <c r="BV18" i="19"/>
  <c r="BV17" i="19"/>
  <c r="BU8" i="19"/>
  <c r="AS46" i="11"/>
  <c r="AS20" i="11"/>
  <c r="AS51" i="11"/>
  <c r="AS30" i="11"/>
  <c r="AS17" i="11"/>
  <c r="AR8" i="11"/>
  <c r="AR4" i="11" s="1"/>
  <c r="AS33" i="11"/>
  <c r="AS44" i="11"/>
  <c r="AS40" i="11"/>
  <c r="AS34" i="11"/>
  <c r="AS19" i="11"/>
  <c r="AS15" i="11"/>
  <c r="AS14" i="11"/>
  <c r="AS53" i="11"/>
  <c r="AS27" i="11"/>
  <c r="AS52" i="11"/>
  <c r="AS39" i="11"/>
  <c r="AS12" i="11"/>
  <c r="AS54" i="11"/>
  <c r="AS21" i="11"/>
  <c r="AS28" i="11"/>
  <c r="AS32" i="11"/>
  <c r="AS36" i="11"/>
  <c r="AS47" i="11"/>
  <c r="AS18" i="11"/>
  <c r="AS37" i="11"/>
  <c r="AS29" i="11"/>
  <c r="AS55" i="11"/>
  <c r="AS31" i="11"/>
  <c r="AS38" i="11"/>
  <c r="AS26" i="11"/>
  <c r="AS43" i="11"/>
  <c r="AS48" i="11"/>
  <c r="AS42" i="11"/>
  <c r="AS13" i="11"/>
  <c r="AS23" i="11"/>
  <c r="AS25" i="11"/>
  <c r="AS49" i="11"/>
  <c r="AS22" i="11"/>
  <c r="BW5" i="19"/>
  <c r="AT5" i="11"/>
  <c r="AN39" i="13"/>
  <c r="AN55" i="13" s="1"/>
  <c r="AN38" i="13"/>
  <c r="AN54" i="13" s="1"/>
  <c r="AN29" i="13"/>
  <c r="AN45" i="13" s="1"/>
  <c r="AP6" i="13"/>
  <c r="AQ4" i="13"/>
  <c r="AQ3" i="13"/>
  <c r="AQ2" i="13"/>
  <c r="AO41" i="13"/>
  <c r="AO25" i="13"/>
  <c r="AT16" i="11" l="1"/>
  <c r="AT130" i="11"/>
  <c r="AT121" i="11"/>
  <c r="AT74" i="11"/>
  <c r="AT59" i="11"/>
  <c r="AT67" i="11"/>
  <c r="AT63" i="11"/>
  <c r="AT65" i="11"/>
  <c r="AT139" i="11"/>
  <c r="AT69" i="11"/>
  <c r="AT86" i="11"/>
  <c r="AT101" i="11"/>
  <c r="AT104" i="11"/>
  <c r="AT127" i="11"/>
  <c r="AT159" i="11"/>
  <c r="AT135" i="11"/>
  <c r="AT126" i="11"/>
  <c r="AT119" i="11"/>
  <c r="AT70" i="11"/>
  <c r="AT87" i="11"/>
  <c r="AT89" i="11"/>
  <c r="AT138" i="11"/>
  <c r="AT144" i="11"/>
  <c r="AT68" i="11"/>
  <c r="AT85" i="11"/>
  <c r="AT106" i="11"/>
  <c r="AT108" i="11"/>
  <c r="AT129" i="11"/>
  <c r="AT134" i="11"/>
  <c r="AT111" i="11"/>
  <c r="AT98" i="11"/>
  <c r="AT154" i="11"/>
  <c r="AT84" i="11"/>
  <c r="AT81" i="11"/>
  <c r="AT157" i="11"/>
  <c r="AT146" i="11"/>
  <c r="AT76" i="11"/>
  <c r="AT88" i="11"/>
  <c r="AT151" i="11"/>
  <c r="AT115" i="11"/>
  <c r="AT143" i="11"/>
  <c r="AT136" i="11"/>
  <c r="AT131" i="11"/>
  <c r="AT117" i="11"/>
  <c r="AT77" i="11"/>
  <c r="AT97" i="11"/>
  <c r="AT57" i="11"/>
  <c r="AT152" i="11"/>
  <c r="AT145" i="11"/>
  <c r="AT62" i="11"/>
  <c r="AT91" i="11"/>
  <c r="AT96" i="11"/>
  <c r="AT122" i="11"/>
  <c r="AT148" i="11"/>
  <c r="AT128" i="11"/>
  <c r="AT112" i="11"/>
  <c r="AT90" i="11"/>
  <c r="AT79" i="11"/>
  <c r="AT92" i="11"/>
  <c r="AT75" i="11"/>
  <c r="AT140" i="11"/>
  <c r="AT160" i="11"/>
  <c r="AT61" i="11"/>
  <c r="AT95" i="11"/>
  <c r="AT100" i="11"/>
  <c r="AT123" i="11"/>
  <c r="AT147" i="11"/>
  <c r="AT125" i="11"/>
  <c r="AT114" i="11"/>
  <c r="AT93" i="11"/>
  <c r="AT99" i="11"/>
  <c r="AT83" i="11"/>
  <c r="AT56" i="11"/>
  <c r="AT155" i="11"/>
  <c r="AT137" i="11"/>
  <c r="AT73" i="11"/>
  <c r="AT94" i="11"/>
  <c r="AT103" i="11"/>
  <c r="AT116" i="11"/>
  <c r="AT153" i="11"/>
  <c r="AT132" i="11"/>
  <c r="AT109" i="11"/>
  <c r="AT118" i="11"/>
  <c r="AT71" i="11"/>
  <c r="AT58" i="11"/>
  <c r="AT72" i="11"/>
  <c r="AT150" i="11"/>
  <c r="AT141" i="11"/>
  <c r="AT78" i="11"/>
  <c r="AT113" i="11"/>
  <c r="AT110" i="11"/>
  <c r="AT133" i="11"/>
  <c r="AT149" i="11"/>
  <c r="AT120" i="11"/>
  <c r="AT82" i="11"/>
  <c r="AT102" i="11"/>
  <c r="AT156" i="11"/>
  <c r="AT64" i="11"/>
  <c r="AT66" i="11"/>
  <c r="AT142" i="11"/>
  <c r="AT60" i="11"/>
  <c r="AT80" i="11"/>
  <c r="AT107" i="11"/>
  <c r="AT105" i="11"/>
  <c r="AT124" i="11"/>
  <c r="AT158" i="11"/>
  <c r="BW158" i="19"/>
  <c r="BW160" i="19"/>
  <c r="BW159" i="19"/>
  <c r="BW156" i="19"/>
  <c r="BW155" i="19"/>
  <c r="BW154" i="19"/>
  <c r="BW157" i="19"/>
  <c r="BW152" i="19"/>
  <c r="BW150" i="19"/>
  <c r="BW148" i="19"/>
  <c r="BW149" i="19"/>
  <c r="BW153" i="19"/>
  <c r="BW151" i="19"/>
  <c r="BW147" i="19"/>
  <c r="BW145" i="19"/>
  <c r="BW143" i="19"/>
  <c r="BW146" i="19"/>
  <c r="BW136" i="19"/>
  <c r="BW144" i="19"/>
  <c r="BW141" i="19"/>
  <c r="BW139" i="19"/>
  <c r="BW137" i="19"/>
  <c r="BW133" i="19"/>
  <c r="BW134" i="19"/>
  <c r="BW140" i="19"/>
  <c r="BW135" i="19"/>
  <c r="BW142" i="19"/>
  <c r="BW138" i="19"/>
  <c r="BW127" i="19"/>
  <c r="BW126" i="19"/>
  <c r="BW123" i="19"/>
  <c r="BW129" i="19"/>
  <c r="BW130" i="19"/>
  <c r="BW131" i="19"/>
  <c r="BW124" i="19"/>
  <c r="BW122" i="19"/>
  <c r="BW128" i="19"/>
  <c r="BW125" i="19"/>
  <c r="BW116" i="19"/>
  <c r="BW115" i="19"/>
  <c r="BW132" i="19"/>
  <c r="BW117" i="19"/>
  <c r="BW120" i="19"/>
  <c r="BW108" i="19"/>
  <c r="BW112" i="19"/>
  <c r="BW110" i="19"/>
  <c r="BW121" i="19"/>
  <c r="BW119" i="19"/>
  <c r="BW114" i="19"/>
  <c r="BW105" i="19"/>
  <c r="BW113" i="19"/>
  <c r="BW104" i="19"/>
  <c r="BW111" i="19"/>
  <c r="BW107" i="19"/>
  <c r="BW103" i="19"/>
  <c r="BW118" i="19"/>
  <c r="BW101" i="19"/>
  <c r="BW109" i="19"/>
  <c r="BW106" i="19"/>
  <c r="BW97" i="19"/>
  <c r="BW93" i="19"/>
  <c r="BW98" i="19"/>
  <c r="BW102" i="19"/>
  <c r="BW100" i="19"/>
  <c r="BW94" i="19"/>
  <c r="BW92" i="19"/>
  <c r="BW90" i="19"/>
  <c r="BW89" i="19"/>
  <c r="BW95" i="19"/>
  <c r="BW91" i="19"/>
  <c r="BW87" i="19"/>
  <c r="BW85" i="19"/>
  <c r="BW99" i="19"/>
  <c r="BW96" i="19"/>
  <c r="BW81" i="19"/>
  <c r="BW79" i="19"/>
  <c r="BW88" i="19"/>
  <c r="BW83" i="19"/>
  <c r="BW82" i="19"/>
  <c r="BW75" i="19"/>
  <c r="BW86" i="19"/>
  <c r="BW84" i="19"/>
  <c r="BW74" i="19"/>
  <c r="BW77" i="19"/>
  <c r="BW69" i="19"/>
  <c r="BW80" i="19"/>
  <c r="BW76" i="19"/>
  <c r="BW71" i="19"/>
  <c r="BW78" i="19"/>
  <c r="BW72" i="19"/>
  <c r="BW67" i="19"/>
  <c r="BW70" i="19"/>
  <c r="BW60" i="19"/>
  <c r="BW73" i="19"/>
  <c r="BW68" i="19"/>
  <c r="BW66" i="19"/>
  <c r="BW65" i="19"/>
  <c r="BW63" i="19"/>
  <c r="BW58" i="19"/>
  <c r="BW62" i="19"/>
  <c r="BW56" i="19"/>
  <c r="BW64" i="19"/>
  <c r="BW57" i="19"/>
  <c r="BW61" i="19"/>
  <c r="BW59" i="19"/>
  <c r="AT20" i="11"/>
  <c r="AT48" i="11"/>
  <c r="AT52" i="11"/>
  <c r="AT26" i="11"/>
  <c r="AT36" i="11"/>
  <c r="AT31" i="11"/>
  <c r="AT53" i="11"/>
  <c r="AT43" i="11"/>
  <c r="AT45" i="11"/>
  <c r="AT47" i="11"/>
  <c r="AT46" i="11"/>
  <c r="AS8" i="11"/>
  <c r="AS4" i="11" s="1"/>
  <c r="BV8" i="19"/>
  <c r="BW49" i="19"/>
  <c r="BW55" i="19"/>
  <c r="BW54" i="19"/>
  <c r="BW53" i="19"/>
  <c r="BW52" i="19"/>
  <c r="BW48" i="19"/>
  <c r="BW51" i="19"/>
  <c r="BW40" i="19"/>
  <c r="BW39" i="19"/>
  <c r="BW36" i="19"/>
  <c r="BW44" i="19"/>
  <c r="BW46" i="19"/>
  <c r="BW50" i="19"/>
  <c r="BW38" i="19"/>
  <c r="BW28" i="19"/>
  <c r="BW47" i="19"/>
  <c r="BW43" i="19"/>
  <c r="BW41" i="19"/>
  <c r="BW42" i="19"/>
  <c r="BW32" i="19"/>
  <c r="BW35" i="19"/>
  <c r="BW37" i="19"/>
  <c r="BW26" i="19"/>
  <c r="BW31" i="19"/>
  <c r="BW27" i="19"/>
  <c r="BW29" i="19"/>
  <c r="BW16" i="19"/>
  <c r="BW24" i="19"/>
  <c r="BW34" i="19"/>
  <c r="BW33" i="19"/>
  <c r="BW20" i="19"/>
  <c r="BW25" i="19"/>
  <c r="BW30" i="19"/>
  <c r="BW45" i="19"/>
  <c r="BW15" i="19"/>
  <c r="BW23" i="19"/>
  <c r="BW19" i="19"/>
  <c r="BW11" i="19"/>
  <c r="BW22" i="19"/>
  <c r="BW21" i="19"/>
  <c r="BW14" i="19"/>
  <c r="BW18" i="19"/>
  <c r="BW13" i="19"/>
  <c r="BW17" i="19"/>
  <c r="BW12" i="19"/>
  <c r="AT42" i="11"/>
  <c r="AT28" i="11"/>
  <c r="AT32" i="11"/>
  <c r="AT24" i="11"/>
  <c r="AT11" i="11"/>
  <c r="AT54" i="11"/>
  <c r="AT41" i="11"/>
  <c r="AT33" i="11"/>
  <c r="AT19" i="11"/>
  <c r="AT25" i="11"/>
  <c r="AT49" i="11"/>
  <c r="AT22" i="11"/>
  <c r="AT55" i="11"/>
  <c r="AT13" i="11"/>
  <c r="AT39" i="11"/>
  <c r="AT44" i="11"/>
  <c r="AT29" i="11"/>
  <c r="AT40" i="11"/>
  <c r="AT34" i="11"/>
  <c r="AT37" i="11"/>
  <c r="AT12" i="11"/>
  <c r="AT17" i="11"/>
  <c r="AT14" i="11"/>
  <c r="AT38" i="11"/>
  <c r="AT23" i="11"/>
  <c r="AT30" i="11"/>
  <c r="AT18" i="11"/>
  <c r="AT21" i="11"/>
  <c r="AT27" i="11"/>
  <c r="AT51" i="11"/>
  <c r="AT35" i="11"/>
  <c r="AT15" i="11"/>
  <c r="AT50" i="11"/>
  <c r="BX5" i="19"/>
  <c r="AU5" i="11"/>
  <c r="AU159" i="11" s="1"/>
  <c r="AP41" i="13"/>
  <c r="AP25" i="13"/>
  <c r="AO39" i="13"/>
  <c r="AO55" i="13" s="1"/>
  <c r="AO38" i="13"/>
  <c r="AO54" i="13" s="1"/>
  <c r="AO29" i="13"/>
  <c r="AO45" i="13" s="1"/>
  <c r="AR3" i="13"/>
  <c r="AQ6" i="13"/>
  <c r="AR4" i="13"/>
  <c r="AR2" i="13"/>
  <c r="AU124" i="11" l="1"/>
  <c r="AU97" i="11"/>
  <c r="AU104" i="11"/>
  <c r="AU99" i="11"/>
  <c r="AU72" i="11"/>
  <c r="AU155" i="11"/>
  <c r="AU144" i="11"/>
  <c r="AU60" i="11"/>
  <c r="AU75" i="11"/>
  <c r="AU93" i="11"/>
  <c r="AU110" i="11"/>
  <c r="AU120" i="11"/>
  <c r="AU137" i="11"/>
  <c r="AU133" i="11"/>
  <c r="AU108" i="11"/>
  <c r="AU118" i="11"/>
  <c r="AU95" i="11"/>
  <c r="AU63" i="11"/>
  <c r="AU151" i="11"/>
  <c r="AU157" i="11"/>
  <c r="AU59" i="11"/>
  <c r="AU82" i="11"/>
  <c r="AU94" i="11"/>
  <c r="AU107" i="11"/>
  <c r="AU125" i="11"/>
  <c r="AU150" i="11"/>
  <c r="AU131" i="11"/>
  <c r="AU114" i="11"/>
  <c r="AU105" i="11"/>
  <c r="AU88" i="11"/>
  <c r="AU80" i="11"/>
  <c r="AU152" i="11"/>
  <c r="AU145" i="11"/>
  <c r="AU62" i="11"/>
  <c r="AU76" i="11"/>
  <c r="AU98" i="11"/>
  <c r="AU113" i="11"/>
  <c r="AU129" i="11"/>
  <c r="AU147" i="11"/>
  <c r="AU130" i="11"/>
  <c r="AU122" i="11"/>
  <c r="AU87" i="11"/>
  <c r="AU71" i="11"/>
  <c r="AU77" i="11"/>
  <c r="AU141" i="11"/>
  <c r="AU148" i="11"/>
  <c r="AU61" i="11"/>
  <c r="AU84" i="11"/>
  <c r="AU102" i="11"/>
  <c r="AU115" i="11"/>
  <c r="AU132" i="11"/>
  <c r="AU149" i="11"/>
  <c r="AU136" i="11"/>
  <c r="AU109" i="11"/>
  <c r="AU83" i="11"/>
  <c r="AU89" i="11"/>
  <c r="AU57" i="11"/>
  <c r="AU56" i="11"/>
  <c r="AU158" i="11"/>
  <c r="AU67" i="11"/>
  <c r="AU78" i="11"/>
  <c r="AU100" i="11"/>
  <c r="AU126" i="11"/>
  <c r="AU134" i="11"/>
  <c r="AU154" i="11"/>
  <c r="AU123" i="11"/>
  <c r="AU101" i="11"/>
  <c r="AU70" i="11"/>
  <c r="AU81" i="11"/>
  <c r="AU58" i="11"/>
  <c r="AU143" i="11"/>
  <c r="AU153" i="11"/>
  <c r="AU74" i="11"/>
  <c r="AU96" i="11"/>
  <c r="AU116" i="11"/>
  <c r="AU127" i="11"/>
  <c r="AU142" i="11"/>
  <c r="AU156" i="11"/>
  <c r="AU135" i="11"/>
  <c r="AU121" i="11"/>
  <c r="AU91" i="11"/>
  <c r="AU79" i="11"/>
  <c r="AU92" i="11"/>
  <c r="AU66" i="11"/>
  <c r="AU138" i="11"/>
  <c r="AU140" i="11"/>
  <c r="AU69" i="11"/>
  <c r="AU90" i="11"/>
  <c r="AU119" i="11"/>
  <c r="AU112" i="11"/>
  <c r="AU146" i="11"/>
  <c r="AU22" i="11"/>
  <c r="AU117" i="11"/>
  <c r="AU103" i="11"/>
  <c r="AU106" i="11"/>
  <c r="AU64" i="11"/>
  <c r="AU68" i="11"/>
  <c r="AU65" i="11"/>
  <c r="AU160" i="11"/>
  <c r="AU73" i="11"/>
  <c r="AU85" i="11"/>
  <c r="AU86" i="11"/>
  <c r="AU111" i="11"/>
  <c r="AU128" i="11"/>
  <c r="AU139" i="11"/>
  <c r="BX160" i="19"/>
  <c r="BX158" i="19"/>
  <c r="BX159" i="19"/>
  <c r="BX156" i="19"/>
  <c r="BX157" i="19"/>
  <c r="BX153" i="19"/>
  <c r="BX154" i="19"/>
  <c r="BX155" i="19"/>
  <c r="BX151" i="19"/>
  <c r="BX152" i="19"/>
  <c r="BX150" i="19"/>
  <c r="BX146" i="19"/>
  <c r="BX148" i="19"/>
  <c r="BX144" i="19"/>
  <c r="BX145" i="19"/>
  <c r="BX138" i="19"/>
  <c r="BX149" i="19"/>
  <c r="BX140" i="19"/>
  <c r="BX136" i="19"/>
  <c r="BX143" i="19"/>
  <c r="BX134" i="19"/>
  <c r="BX147" i="19"/>
  <c r="BX132" i="19"/>
  <c r="BX135" i="19"/>
  <c r="BX142" i="19"/>
  <c r="BX139" i="19"/>
  <c r="BX141" i="19"/>
  <c r="BX133" i="19"/>
  <c r="BX129" i="19"/>
  <c r="BX124" i="19"/>
  <c r="BX130" i="19"/>
  <c r="BX137" i="19"/>
  <c r="BX131" i="19"/>
  <c r="BX122" i="19"/>
  <c r="BX128" i="19"/>
  <c r="BX117" i="19"/>
  <c r="BX126" i="19"/>
  <c r="BX125" i="19"/>
  <c r="BX121" i="19"/>
  <c r="BX119" i="19"/>
  <c r="BX123" i="19"/>
  <c r="BX115" i="19"/>
  <c r="BX120" i="19"/>
  <c r="BX113" i="19"/>
  <c r="BX112" i="19"/>
  <c r="BX118" i="19"/>
  <c r="BX108" i="19"/>
  <c r="BX104" i="19"/>
  <c r="BX103" i="19"/>
  <c r="BX110" i="19"/>
  <c r="BX127" i="19"/>
  <c r="BX107" i="19"/>
  <c r="BX114" i="19"/>
  <c r="BX116" i="19"/>
  <c r="BX102" i="19"/>
  <c r="BX111" i="19"/>
  <c r="BX101" i="19"/>
  <c r="BX109" i="19"/>
  <c r="BX106" i="19"/>
  <c r="BX105" i="19"/>
  <c r="BX98" i="19"/>
  <c r="BX99" i="19"/>
  <c r="BX96" i="19"/>
  <c r="BX91" i="19"/>
  <c r="BX100" i="19"/>
  <c r="BX94" i="19"/>
  <c r="BX92" i="19"/>
  <c r="BX90" i="19"/>
  <c r="BX95" i="19"/>
  <c r="BX97" i="19"/>
  <c r="BX93" i="19"/>
  <c r="BX86" i="19"/>
  <c r="BX85" i="19"/>
  <c r="BX79" i="19"/>
  <c r="BX77" i="19"/>
  <c r="BX74" i="19"/>
  <c r="BX89" i="19"/>
  <c r="BX84" i="19"/>
  <c r="BX78" i="19"/>
  <c r="BX88" i="19"/>
  <c r="BX81" i="19"/>
  <c r="BX80" i="19"/>
  <c r="BX75" i="19"/>
  <c r="BX70" i="19"/>
  <c r="BX82" i="19"/>
  <c r="BX72" i="19"/>
  <c r="BX67" i="19"/>
  <c r="BX87" i="19"/>
  <c r="BX83" i="19"/>
  <c r="BX68" i="19"/>
  <c r="BX73" i="19"/>
  <c r="BX66" i="19"/>
  <c r="BX69" i="19"/>
  <c r="BX65" i="19"/>
  <c r="BX76" i="19"/>
  <c r="BX71" i="19"/>
  <c r="BX61" i="19"/>
  <c r="BX63" i="19"/>
  <c r="BX62" i="19"/>
  <c r="BX57" i="19"/>
  <c r="BX64" i="19"/>
  <c r="BX56" i="19"/>
  <c r="BX60" i="19"/>
  <c r="BX59" i="19"/>
  <c r="BX58" i="19"/>
  <c r="BW8" i="19"/>
  <c r="BX49" i="19"/>
  <c r="BX52" i="19"/>
  <c r="BX55" i="19"/>
  <c r="BX53" i="19"/>
  <c r="BX54" i="19"/>
  <c r="BX51" i="19"/>
  <c r="BX40" i="19"/>
  <c r="BX44" i="19"/>
  <c r="BX50" i="19"/>
  <c r="BX43" i="19"/>
  <c r="BX48" i="19"/>
  <c r="BX45" i="19"/>
  <c r="BX37" i="19"/>
  <c r="BX36" i="19"/>
  <c r="BX47" i="19"/>
  <c r="BX38" i="19"/>
  <c r="BX46" i="19"/>
  <c r="BX31" i="19"/>
  <c r="BX41" i="19"/>
  <c r="BX34" i="19"/>
  <c r="BX26" i="19"/>
  <c r="BX33" i="19"/>
  <c r="BX42" i="19"/>
  <c r="BX30" i="19"/>
  <c r="BX39" i="19"/>
  <c r="BX25" i="19"/>
  <c r="BX24" i="19"/>
  <c r="BX32" i="19"/>
  <c r="BX20" i="19"/>
  <c r="BX19" i="19"/>
  <c r="BX35" i="19"/>
  <c r="BX27" i="19"/>
  <c r="BX11" i="19"/>
  <c r="BX15" i="19"/>
  <c r="BX28" i="19"/>
  <c r="BX29" i="19"/>
  <c r="BX21" i="19"/>
  <c r="BX14" i="19"/>
  <c r="BX13" i="19"/>
  <c r="BX23" i="19"/>
  <c r="BX22" i="19"/>
  <c r="BX17" i="19"/>
  <c r="BX18" i="19"/>
  <c r="BX12" i="19"/>
  <c r="BX16" i="19"/>
  <c r="AU42" i="11"/>
  <c r="AU52" i="11"/>
  <c r="AU23" i="11"/>
  <c r="AU30" i="11"/>
  <c r="AU29" i="11"/>
  <c r="AU40" i="11"/>
  <c r="AU19" i="11"/>
  <c r="AU25" i="11"/>
  <c r="AU11" i="11"/>
  <c r="AU50" i="11"/>
  <c r="AU41" i="11"/>
  <c r="AU55" i="11"/>
  <c r="AU34" i="11"/>
  <c r="AU37" i="11"/>
  <c r="AU47" i="11"/>
  <c r="AU18" i="11"/>
  <c r="AU45" i="11"/>
  <c r="AU17" i="11"/>
  <c r="AU21" i="11"/>
  <c r="AU14" i="11"/>
  <c r="AU38" i="11"/>
  <c r="AU26" i="11"/>
  <c r="AU49" i="11"/>
  <c r="AU16" i="11"/>
  <c r="AU46" i="11"/>
  <c r="AU13" i="11"/>
  <c r="AU20" i="11"/>
  <c r="AU44" i="11"/>
  <c r="AU15" i="11"/>
  <c r="AU48" i="11"/>
  <c r="AU53" i="11"/>
  <c r="AU51" i="11"/>
  <c r="AU24" i="11"/>
  <c r="AT8" i="11"/>
  <c r="AT4" i="11" s="1"/>
  <c r="AU28" i="11"/>
  <c r="AU33" i="11"/>
  <c r="AU39" i="11"/>
  <c r="AU35" i="11"/>
  <c r="AU12" i="11"/>
  <c r="AU31" i="11"/>
  <c r="AU27" i="11"/>
  <c r="AU32" i="11"/>
  <c r="AU36" i="11"/>
  <c r="AU43" i="11"/>
  <c r="AU54" i="11"/>
  <c r="BY5" i="19"/>
  <c r="AV5" i="11"/>
  <c r="AQ41" i="13"/>
  <c r="AQ25" i="13"/>
  <c r="AP39" i="13"/>
  <c r="AP55" i="13" s="1"/>
  <c r="AP38" i="13"/>
  <c r="AP54" i="13" s="1"/>
  <c r="AP29" i="13"/>
  <c r="AP45" i="13" s="1"/>
  <c r="AR6" i="13"/>
  <c r="AS4" i="13"/>
  <c r="AS3" i="13"/>
  <c r="AS2" i="13"/>
  <c r="AV54" i="11" l="1"/>
  <c r="AV124" i="11"/>
  <c r="AV96" i="11"/>
  <c r="AV99" i="11"/>
  <c r="AV83" i="11"/>
  <c r="AV77" i="11"/>
  <c r="AV145" i="11"/>
  <c r="AV140" i="11"/>
  <c r="AV62" i="11"/>
  <c r="AV78" i="11"/>
  <c r="AV116" i="11"/>
  <c r="AV111" i="11"/>
  <c r="AV134" i="11"/>
  <c r="AV150" i="11"/>
  <c r="AV117" i="11"/>
  <c r="AV106" i="11"/>
  <c r="AV93" i="11"/>
  <c r="AV92" i="11"/>
  <c r="AV68" i="11"/>
  <c r="AV151" i="11"/>
  <c r="AV160" i="11"/>
  <c r="AV58" i="11"/>
  <c r="AV81" i="11"/>
  <c r="AV109" i="11"/>
  <c r="AV128" i="11"/>
  <c r="AV142" i="11"/>
  <c r="AV158" i="11"/>
  <c r="AV133" i="11"/>
  <c r="AV104" i="11"/>
  <c r="AV95" i="11"/>
  <c r="AV61" i="11"/>
  <c r="AV73" i="11"/>
  <c r="AV153" i="11"/>
  <c r="AV70" i="11"/>
  <c r="AV72" i="11"/>
  <c r="AV89" i="11"/>
  <c r="AV110" i="11"/>
  <c r="AV137" i="11"/>
  <c r="AV135" i="11"/>
  <c r="AV159" i="11"/>
  <c r="AV132" i="11"/>
  <c r="AV112" i="11"/>
  <c r="AV121" i="11"/>
  <c r="AV88" i="11"/>
  <c r="AV56" i="11"/>
  <c r="AV143" i="11"/>
  <c r="AV141" i="11"/>
  <c r="AV67" i="11"/>
  <c r="AV80" i="11"/>
  <c r="AV98" i="11"/>
  <c r="AV113" i="11"/>
  <c r="AV119" i="11"/>
  <c r="AV139" i="11"/>
  <c r="AV155" i="11"/>
  <c r="AV118" i="11"/>
  <c r="AV107" i="11"/>
  <c r="AV105" i="11"/>
  <c r="AV84" i="11"/>
  <c r="AV76" i="11"/>
  <c r="AV138" i="11"/>
  <c r="AV157" i="11"/>
  <c r="AV69" i="11"/>
  <c r="AV82" i="11"/>
  <c r="AV97" i="11"/>
  <c r="AV115" i="11"/>
  <c r="AV125" i="11"/>
  <c r="AV144" i="11"/>
  <c r="AV130" i="11"/>
  <c r="AV87" i="11"/>
  <c r="AV102" i="11"/>
  <c r="AV94" i="11"/>
  <c r="AV66" i="11"/>
  <c r="AV57" i="11"/>
  <c r="AV156" i="11"/>
  <c r="AV60" i="11"/>
  <c r="AV90" i="11"/>
  <c r="AV101" i="11"/>
  <c r="AV122" i="11"/>
  <c r="AV131" i="11"/>
  <c r="AV147" i="11"/>
  <c r="AV136" i="11"/>
  <c r="AV100" i="11"/>
  <c r="AV85" i="11"/>
  <c r="AV91" i="11"/>
  <c r="AV64" i="11"/>
  <c r="AV65" i="11"/>
  <c r="AV152" i="11"/>
  <c r="AV59" i="11"/>
  <c r="AV74" i="11"/>
  <c r="AV103" i="11"/>
  <c r="AV123" i="11"/>
  <c r="AV127" i="11"/>
  <c r="AV154" i="11"/>
  <c r="AV126" i="11"/>
  <c r="AV114" i="11"/>
  <c r="AV75" i="11"/>
  <c r="AV79" i="11"/>
  <c r="AV63" i="11"/>
  <c r="AV146" i="11"/>
  <c r="AV149" i="11"/>
  <c r="AV71" i="11"/>
  <c r="AV86" i="11"/>
  <c r="AV108" i="11"/>
  <c r="AV120" i="11"/>
  <c r="AV129" i="11"/>
  <c r="AV148" i="11"/>
  <c r="BY159" i="19"/>
  <c r="BY160" i="19"/>
  <c r="BY156" i="19"/>
  <c r="BY157" i="19"/>
  <c r="BY155" i="19"/>
  <c r="BY154" i="19"/>
  <c r="BY153" i="19"/>
  <c r="BY151" i="19"/>
  <c r="BY149" i="19"/>
  <c r="BY158" i="19"/>
  <c r="BY146" i="19"/>
  <c r="BY150" i="19"/>
  <c r="BY147" i="19"/>
  <c r="BY145" i="19"/>
  <c r="BY143" i="19"/>
  <c r="BY152" i="19"/>
  <c r="BY148" i="19"/>
  <c r="BY141" i="19"/>
  <c r="BY140" i="19"/>
  <c r="BY142" i="19"/>
  <c r="BY131" i="19"/>
  <c r="BY130" i="19"/>
  <c r="BY134" i="19"/>
  <c r="BY139" i="19"/>
  <c r="BY138" i="19"/>
  <c r="BY137" i="19"/>
  <c r="BY122" i="19"/>
  <c r="BY144" i="19"/>
  <c r="BY125" i="19"/>
  <c r="BY123" i="19"/>
  <c r="BY133" i="19"/>
  <c r="BY129" i="19"/>
  <c r="BY135" i="19"/>
  <c r="BY128" i="19"/>
  <c r="BY124" i="19"/>
  <c r="BY126" i="19"/>
  <c r="BY121" i="19"/>
  <c r="BY132" i="19"/>
  <c r="BY127" i="19"/>
  <c r="BY118" i="19"/>
  <c r="BY117" i="19"/>
  <c r="BY115" i="19"/>
  <c r="BY111" i="19"/>
  <c r="BY120" i="19"/>
  <c r="BY113" i="19"/>
  <c r="BY119" i="19"/>
  <c r="BY114" i="19"/>
  <c r="BY116" i="19"/>
  <c r="BY110" i="19"/>
  <c r="BY112" i="19"/>
  <c r="BY107" i="19"/>
  <c r="BY105" i="19"/>
  <c r="BY109" i="19"/>
  <c r="BY104" i="19"/>
  <c r="BY136" i="19"/>
  <c r="BY103" i="19"/>
  <c r="BY101" i="19"/>
  <c r="BY106" i="19"/>
  <c r="BY99" i="19"/>
  <c r="BY96" i="19"/>
  <c r="BY91" i="19"/>
  <c r="BY100" i="19"/>
  <c r="BY94" i="19"/>
  <c r="BY92" i="19"/>
  <c r="BY108" i="19"/>
  <c r="BY95" i="19"/>
  <c r="BY97" i="19"/>
  <c r="BY93" i="19"/>
  <c r="BY102" i="19"/>
  <c r="BY98" i="19"/>
  <c r="BY82" i="19"/>
  <c r="BY84" i="19"/>
  <c r="BY80" i="19"/>
  <c r="BY86" i="19"/>
  <c r="BY85" i="19"/>
  <c r="BY79" i="19"/>
  <c r="BY77" i="19"/>
  <c r="BY90" i="19"/>
  <c r="BY89" i="19"/>
  <c r="BY88" i="19"/>
  <c r="BY87" i="19"/>
  <c r="BY81" i="19"/>
  <c r="BY76" i="19"/>
  <c r="BY71" i="19"/>
  <c r="BY72" i="19"/>
  <c r="BY67" i="19"/>
  <c r="BY83" i="19"/>
  <c r="BY78" i="19"/>
  <c r="BY68" i="19"/>
  <c r="BY65" i="19"/>
  <c r="BY73" i="19"/>
  <c r="BY66" i="19"/>
  <c r="BY69" i="19"/>
  <c r="BY75" i="19"/>
  <c r="BY74" i="19"/>
  <c r="BY70" i="19"/>
  <c r="BY64" i="19"/>
  <c r="BY57" i="19"/>
  <c r="BY56" i="19"/>
  <c r="BY62" i="19"/>
  <c r="BY61" i="19"/>
  <c r="BY60" i="19"/>
  <c r="BY59" i="19"/>
  <c r="BY58" i="19"/>
  <c r="BY63" i="19"/>
  <c r="AV31" i="11"/>
  <c r="AV18" i="11"/>
  <c r="AV13" i="11"/>
  <c r="AV16" i="11"/>
  <c r="AV27" i="11"/>
  <c r="AV42" i="11"/>
  <c r="AV43" i="11"/>
  <c r="AV23" i="11"/>
  <c r="AV37" i="11"/>
  <c r="AV36" i="11"/>
  <c r="AV47" i="11"/>
  <c r="BY55" i="19"/>
  <c r="BY54" i="19"/>
  <c r="BY52" i="19"/>
  <c r="BY51" i="19"/>
  <c r="BY50" i="19"/>
  <c r="BY39" i="19"/>
  <c r="BY35" i="19"/>
  <c r="BY47" i="19"/>
  <c r="BY49" i="19"/>
  <c r="BY48" i="19"/>
  <c r="BY46" i="19"/>
  <c r="BY37" i="19"/>
  <c r="BY43" i="19"/>
  <c r="BY42" i="19"/>
  <c r="BY41" i="19"/>
  <c r="BY45" i="19"/>
  <c r="BY38" i="19"/>
  <c r="BY53" i="19"/>
  <c r="BY31" i="19"/>
  <c r="BY27" i="19"/>
  <c r="BY25" i="19"/>
  <c r="BY30" i="19"/>
  <c r="BY34" i="19"/>
  <c r="BY33" i="19"/>
  <c r="BY26" i="19"/>
  <c r="BY29" i="19"/>
  <c r="BY40" i="19"/>
  <c r="BY23" i="19"/>
  <c r="BY44" i="19"/>
  <c r="BY36" i="19"/>
  <c r="BY32" i="19"/>
  <c r="BY19" i="19"/>
  <c r="BY15" i="19"/>
  <c r="BY22" i="19"/>
  <c r="BY14" i="19"/>
  <c r="BY21" i="19"/>
  <c r="BY18" i="19"/>
  <c r="BY20" i="19"/>
  <c r="BY13" i="19"/>
  <c r="BY28" i="19"/>
  <c r="BY12" i="19"/>
  <c r="BY17" i="19"/>
  <c r="BY24" i="19"/>
  <c r="BY11" i="19"/>
  <c r="BY16" i="19"/>
  <c r="BX8" i="19"/>
  <c r="AV40" i="11"/>
  <c r="AV52" i="11"/>
  <c r="AV39" i="11"/>
  <c r="AV30" i="11"/>
  <c r="AV29" i="11"/>
  <c r="AV46" i="11"/>
  <c r="AV34" i="11"/>
  <c r="AV19" i="11"/>
  <c r="AV12" i="11"/>
  <c r="AV49" i="11"/>
  <c r="AV21" i="11"/>
  <c r="AV35" i="11"/>
  <c r="AV44" i="11"/>
  <c r="AV45" i="11"/>
  <c r="AV14" i="11"/>
  <c r="AV51" i="11"/>
  <c r="AV25" i="11"/>
  <c r="AV17" i="11"/>
  <c r="AV48" i="11"/>
  <c r="AV28" i="11"/>
  <c r="AV53" i="11"/>
  <c r="AV55" i="11"/>
  <c r="AV33" i="11"/>
  <c r="AV38" i="11"/>
  <c r="AV24" i="11"/>
  <c r="AV15" i="11"/>
  <c r="AV50" i="11"/>
  <c r="AV41" i="11"/>
  <c r="AV32" i="11"/>
  <c r="AV20" i="11"/>
  <c r="AV26" i="11"/>
  <c r="AV11" i="11"/>
  <c r="AV22" i="11"/>
  <c r="AU8" i="11"/>
  <c r="AU4" i="11" s="1"/>
  <c r="BZ5" i="19"/>
  <c r="AW5" i="11"/>
  <c r="AW158" i="11" s="1"/>
  <c r="AR41" i="13"/>
  <c r="AR25" i="13"/>
  <c r="AS6" i="13"/>
  <c r="AT4" i="13"/>
  <c r="AT2" i="13"/>
  <c r="AT3" i="13"/>
  <c r="AQ39" i="13"/>
  <c r="AQ55" i="13" s="1"/>
  <c r="AQ38" i="13"/>
  <c r="AQ54" i="13" s="1"/>
  <c r="AQ29" i="13"/>
  <c r="AQ45" i="13" s="1"/>
  <c r="AW127" i="11" l="1"/>
  <c r="AW96" i="11"/>
  <c r="AW99" i="11"/>
  <c r="AW62" i="11"/>
  <c r="AW64" i="11"/>
  <c r="AW151" i="11"/>
  <c r="AW160" i="11"/>
  <c r="AW71" i="11"/>
  <c r="AW85" i="11"/>
  <c r="AW107" i="11"/>
  <c r="AW109" i="11"/>
  <c r="AW123" i="11"/>
  <c r="AW147" i="11"/>
  <c r="AW130" i="11"/>
  <c r="AW108" i="11"/>
  <c r="AW89" i="11"/>
  <c r="AW72" i="11"/>
  <c r="AW58" i="11"/>
  <c r="AW153" i="11"/>
  <c r="AW74" i="11"/>
  <c r="AW75" i="11"/>
  <c r="AW101" i="11"/>
  <c r="AW106" i="11"/>
  <c r="AW125" i="11"/>
  <c r="AW137" i="11"/>
  <c r="AW145" i="11"/>
  <c r="AW124" i="11"/>
  <c r="AW105" i="11"/>
  <c r="AW88" i="11"/>
  <c r="AW76" i="11"/>
  <c r="AW140" i="11"/>
  <c r="AW152" i="11"/>
  <c r="AW67" i="11"/>
  <c r="AW83" i="11"/>
  <c r="AW98" i="11"/>
  <c r="AW90" i="11"/>
  <c r="AW117" i="11"/>
  <c r="AW135" i="11"/>
  <c r="AW155" i="11"/>
  <c r="AW119" i="11"/>
  <c r="AW103" i="11"/>
  <c r="AW79" i="11"/>
  <c r="AW70" i="11"/>
  <c r="AW68" i="11"/>
  <c r="AW144" i="11"/>
  <c r="AW69" i="11"/>
  <c r="AW78" i="11"/>
  <c r="AW91" i="11"/>
  <c r="AW104" i="11"/>
  <c r="AW129" i="11"/>
  <c r="AW136" i="11"/>
  <c r="AW154" i="11"/>
  <c r="AW110" i="11"/>
  <c r="AW114" i="11"/>
  <c r="AW92" i="11"/>
  <c r="AW66" i="11"/>
  <c r="AW56" i="11"/>
  <c r="AW138" i="11"/>
  <c r="AW57" i="11"/>
  <c r="AW95" i="11"/>
  <c r="AW100" i="11"/>
  <c r="AW118" i="11"/>
  <c r="AW128" i="11"/>
  <c r="AW139" i="11"/>
  <c r="AW156" i="11"/>
  <c r="AW47" i="11"/>
  <c r="AW122" i="11"/>
  <c r="AW115" i="11"/>
  <c r="AW84" i="11"/>
  <c r="AW65" i="11"/>
  <c r="AW148" i="11"/>
  <c r="AW141" i="11"/>
  <c r="AW60" i="11"/>
  <c r="AW80" i="11"/>
  <c r="AW86" i="11"/>
  <c r="AW113" i="11"/>
  <c r="AW120" i="11"/>
  <c r="AW134" i="11"/>
  <c r="AW48" i="11"/>
  <c r="AW132" i="11"/>
  <c r="AW121" i="11"/>
  <c r="AW112" i="11"/>
  <c r="AW97" i="11"/>
  <c r="AW63" i="11"/>
  <c r="AW149" i="11"/>
  <c r="AW157" i="11"/>
  <c r="AW59" i="11"/>
  <c r="AW82" i="11"/>
  <c r="AW87" i="11"/>
  <c r="AW111" i="11"/>
  <c r="AW126" i="11"/>
  <c r="AW142" i="11"/>
  <c r="AW159" i="11"/>
  <c r="AW133" i="11"/>
  <c r="AW102" i="11"/>
  <c r="AW94" i="11"/>
  <c r="AW81" i="11"/>
  <c r="AW73" i="11"/>
  <c r="AW150" i="11"/>
  <c r="AW146" i="11"/>
  <c r="AW61" i="11"/>
  <c r="AW77" i="11"/>
  <c r="AW93" i="11"/>
  <c r="AW116" i="11"/>
  <c r="AW131" i="11"/>
  <c r="AW143" i="11"/>
  <c r="BZ160" i="19"/>
  <c r="BZ159" i="19"/>
  <c r="BZ157" i="19"/>
  <c r="BZ158" i="19"/>
  <c r="BZ156" i="19"/>
  <c r="BZ152" i="19"/>
  <c r="BZ150" i="19"/>
  <c r="BZ154" i="19"/>
  <c r="BZ151" i="19"/>
  <c r="BZ153" i="19"/>
  <c r="BZ148" i="19"/>
  <c r="BZ155" i="19"/>
  <c r="BZ149" i="19"/>
  <c r="BZ146" i="19"/>
  <c r="BZ143" i="19"/>
  <c r="BZ144" i="19"/>
  <c r="BZ136" i="19"/>
  <c r="BZ141" i="19"/>
  <c r="BZ140" i="19"/>
  <c r="BZ142" i="19"/>
  <c r="BZ139" i="19"/>
  <c r="BZ137" i="19"/>
  <c r="BZ145" i="19"/>
  <c r="BZ134" i="19"/>
  <c r="BZ147" i="19"/>
  <c r="BZ138" i="19"/>
  <c r="BZ135" i="19"/>
  <c r="BZ132" i="19"/>
  <c r="BZ130" i="19"/>
  <c r="BZ131" i="19"/>
  <c r="BZ125" i="19"/>
  <c r="BZ128" i="19"/>
  <c r="BZ133" i="19"/>
  <c r="BZ129" i="19"/>
  <c r="BZ126" i="19"/>
  <c r="BZ121" i="19"/>
  <c r="BZ119" i="19"/>
  <c r="BZ127" i="19"/>
  <c r="BZ124" i="19"/>
  <c r="BZ116" i="19"/>
  <c r="BZ120" i="19"/>
  <c r="BZ114" i="19"/>
  <c r="BZ123" i="19"/>
  <c r="BZ112" i="19"/>
  <c r="BZ107" i="19"/>
  <c r="BZ105" i="19"/>
  <c r="BZ115" i="19"/>
  <c r="BZ109" i="19"/>
  <c r="BZ106" i="19"/>
  <c r="BZ118" i="19"/>
  <c r="BZ117" i="19"/>
  <c r="BZ122" i="19"/>
  <c r="BZ108" i="19"/>
  <c r="BZ104" i="19"/>
  <c r="BZ113" i="19"/>
  <c r="BZ111" i="19"/>
  <c r="BZ103" i="19"/>
  <c r="BZ102" i="19"/>
  <c r="BZ110" i="19"/>
  <c r="BZ101" i="19"/>
  <c r="BZ95" i="19"/>
  <c r="BZ97" i="19"/>
  <c r="BZ93" i="19"/>
  <c r="BZ98" i="19"/>
  <c r="BZ90" i="19"/>
  <c r="BZ100" i="19"/>
  <c r="BZ81" i="19"/>
  <c r="BZ79" i="19"/>
  <c r="BZ99" i="19"/>
  <c r="BZ96" i="19"/>
  <c r="BZ89" i="19"/>
  <c r="BZ92" i="19"/>
  <c r="BZ91" i="19"/>
  <c r="BZ86" i="19"/>
  <c r="BZ85" i="19"/>
  <c r="BZ94" i="19"/>
  <c r="BZ84" i="19"/>
  <c r="BZ78" i="19"/>
  <c r="BZ88" i="19"/>
  <c r="BZ87" i="19"/>
  <c r="BZ83" i="19"/>
  <c r="BZ80" i="19"/>
  <c r="BZ73" i="19"/>
  <c r="BZ75" i="19"/>
  <c r="BZ77" i="19"/>
  <c r="BZ76" i="19"/>
  <c r="BZ82" i="19"/>
  <c r="BZ68" i="19"/>
  <c r="BZ65" i="19"/>
  <c r="BZ74" i="19"/>
  <c r="BZ66" i="19"/>
  <c r="BZ67" i="19"/>
  <c r="BZ72" i="19"/>
  <c r="BZ69" i="19"/>
  <c r="BZ62" i="19"/>
  <c r="BZ59" i="19"/>
  <c r="BZ57" i="19"/>
  <c r="BZ71" i="19"/>
  <c r="BZ70" i="19"/>
  <c r="BZ64" i="19"/>
  <c r="BZ56" i="19"/>
  <c r="BZ61" i="19"/>
  <c r="BZ60" i="19"/>
  <c r="BZ58" i="19"/>
  <c r="BZ63" i="19"/>
  <c r="AW18" i="11"/>
  <c r="AW41" i="11"/>
  <c r="AW40" i="11"/>
  <c r="AW19" i="11"/>
  <c r="AW37" i="11"/>
  <c r="BZ54" i="19"/>
  <c r="BZ52" i="19"/>
  <c r="BZ55" i="19"/>
  <c r="BZ48" i="19"/>
  <c r="BZ51" i="19"/>
  <c r="BZ50" i="19"/>
  <c r="BZ49" i="19"/>
  <c r="BZ43" i="19"/>
  <c r="BZ53" i="19"/>
  <c r="BZ47" i="19"/>
  <c r="BZ39" i="19"/>
  <c r="BZ46" i="19"/>
  <c r="BZ44" i="19"/>
  <c r="BZ36" i="19"/>
  <c r="BZ40" i="19"/>
  <c r="BZ41" i="19"/>
  <c r="BZ34" i="19"/>
  <c r="BZ38" i="19"/>
  <c r="BZ33" i="19"/>
  <c r="BZ25" i="19"/>
  <c r="BZ42" i="19"/>
  <c r="BZ35" i="19"/>
  <c r="BZ30" i="19"/>
  <c r="BZ29" i="19"/>
  <c r="BZ23" i="19"/>
  <c r="BZ32" i="19"/>
  <c r="BZ27" i="19"/>
  <c r="BZ19" i="19"/>
  <c r="BZ45" i="19"/>
  <c r="BZ37" i="19"/>
  <c r="BZ18" i="19"/>
  <c r="BZ22" i="19"/>
  <c r="BZ14" i="19"/>
  <c r="BZ28" i="19"/>
  <c r="BZ20" i="19"/>
  <c r="BZ13" i="19"/>
  <c r="BZ31" i="19"/>
  <c r="BZ24" i="19"/>
  <c r="BZ16" i="19"/>
  <c r="BZ21" i="19"/>
  <c r="BZ17" i="19"/>
  <c r="BZ15" i="19"/>
  <c r="BZ12" i="19"/>
  <c r="BZ26" i="19"/>
  <c r="BZ11" i="19"/>
  <c r="BY8" i="19"/>
  <c r="AW55" i="11"/>
  <c r="AW27" i="11"/>
  <c r="AW23" i="11"/>
  <c r="AW24" i="11"/>
  <c r="AW17" i="11"/>
  <c r="AW54" i="11"/>
  <c r="AW21" i="11"/>
  <c r="AW33" i="11"/>
  <c r="AW35" i="11"/>
  <c r="AW30" i="11"/>
  <c r="AW11" i="11"/>
  <c r="AW16" i="11"/>
  <c r="AW14" i="11"/>
  <c r="AW52" i="11"/>
  <c r="AW20" i="11"/>
  <c r="AW26" i="11"/>
  <c r="AW49" i="11"/>
  <c r="AW46" i="11"/>
  <c r="AW34" i="11"/>
  <c r="AW39" i="11"/>
  <c r="AW43" i="11"/>
  <c r="AW22" i="11"/>
  <c r="AW28" i="11"/>
  <c r="AW45" i="11"/>
  <c r="AW36" i="11"/>
  <c r="AW15" i="11"/>
  <c r="AW50" i="11"/>
  <c r="AW42" i="11"/>
  <c r="AW31" i="11"/>
  <c r="AW38" i="11"/>
  <c r="AW51" i="11"/>
  <c r="AW44" i="11"/>
  <c r="AV8" i="11"/>
  <c r="AV4" i="11" s="1"/>
  <c r="AW53" i="11"/>
  <c r="AW13" i="11"/>
  <c r="AW32" i="11"/>
  <c r="AW25" i="11"/>
  <c r="AW12" i="11"/>
  <c r="AW29" i="11"/>
  <c r="CA5" i="19"/>
  <c r="AX5" i="11"/>
  <c r="AX158" i="11" s="1"/>
  <c r="AT6" i="13"/>
  <c r="AU4" i="13"/>
  <c r="AU2" i="13"/>
  <c r="AU3" i="13"/>
  <c r="AS41" i="13"/>
  <c r="AS25" i="13"/>
  <c r="AR39" i="13"/>
  <c r="AR55" i="13" s="1"/>
  <c r="AR38" i="13"/>
  <c r="AR54" i="13" s="1"/>
  <c r="AR29" i="13"/>
  <c r="AR45" i="13" s="1"/>
  <c r="AX24" i="11" l="1"/>
  <c r="AX48" i="11"/>
  <c r="AX134" i="11"/>
  <c r="AX121" i="11"/>
  <c r="AX114" i="11"/>
  <c r="AX86" i="11"/>
  <c r="AX72" i="11"/>
  <c r="AX156" i="11"/>
  <c r="AX150" i="11"/>
  <c r="AX58" i="11"/>
  <c r="AX66" i="11"/>
  <c r="AX95" i="11"/>
  <c r="AX93" i="11"/>
  <c r="AX117" i="11"/>
  <c r="AX131" i="11"/>
  <c r="AX29" i="11"/>
  <c r="AX28" i="11"/>
  <c r="AX132" i="11"/>
  <c r="AX136" i="11"/>
  <c r="AX102" i="11"/>
  <c r="AX89" i="11"/>
  <c r="AX71" i="11"/>
  <c r="AX153" i="11"/>
  <c r="AX143" i="11"/>
  <c r="AX61" i="11"/>
  <c r="AX65" i="11"/>
  <c r="AX90" i="11"/>
  <c r="AX110" i="11"/>
  <c r="AX125" i="11"/>
  <c r="AX140" i="11"/>
  <c r="AX19" i="11"/>
  <c r="AX129" i="11"/>
  <c r="AX130" i="11"/>
  <c r="AX107" i="11"/>
  <c r="AX78" i="11"/>
  <c r="AX63" i="11"/>
  <c r="AX152" i="11"/>
  <c r="AX149" i="11"/>
  <c r="AX67" i="11"/>
  <c r="AX74" i="11"/>
  <c r="AX100" i="11"/>
  <c r="AX108" i="11"/>
  <c r="AX113" i="11"/>
  <c r="AX144" i="11"/>
  <c r="AX23" i="11"/>
  <c r="AX126" i="11"/>
  <c r="AX122" i="11"/>
  <c r="AX101" i="11"/>
  <c r="AX92" i="11"/>
  <c r="AX80" i="11"/>
  <c r="AX154" i="11"/>
  <c r="AX137" i="11"/>
  <c r="AX68" i="11"/>
  <c r="AX83" i="11"/>
  <c r="AX97" i="11"/>
  <c r="AX105" i="11"/>
  <c r="AX120" i="11"/>
  <c r="AX142" i="11"/>
  <c r="AX39" i="11"/>
  <c r="AX116" i="11"/>
  <c r="AX118" i="11"/>
  <c r="AX96" i="11"/>
  <c r="AX84" i="11"/>
  <c r="AX62" i="11"/>
  <c r="AX148" i="11"/>
  <c r="AX141" i="11"/>
  <c r="AX69" i="11"/>
  <c r="AX76" i="11"/>
  <c r="AX98" i="11"/>
  <c r="AX119" i="11"/>
  <c r="AX139" i="11"/>
  <c r="AX145" i="11"/>
  <c r="AX133" i="11"/>
  <c r="AX88" i="11"/>
  <c r="AX77" i="11"/>
  <c r="AX79" i="11"/>
  <c r="AX75" i="11"/>
  <c r="AX56" i="11"/>
  <c r="AX138" i="11"/>
  <c r="AX57" i="11"/>
  <c r="AX82" i="11"/>
  <c r="AX106" i="11"/>
  <c r="AX112" i="11"/>
  <c r="AX128" i="11"/>
  <c r="AX147" i="11"/>
  <c r="AX15" i="11"/>
  <c r="AX123" i="11"/>
  <c r="AX115" i="11"/>
  <c r="AX103" i="11"/>
  <c r="AX64" i="11"/>
  <c r="AX70" i="11"/>
  <c r="AX146" i="11"/>
  <c r="AX157" i="11"/>
  <c r="AX60" i="11"/>
  <c r="AX85" i="11"/>
  <c r="AX109" i="11"/>
  <c r="AX104" i="11"/>
  <c r="AX127" i="11"/>
  <c r="AX159" i="11"/>
  <c r="AX124" i="11"/>
  <c r="AX94" i="11"/>
  <c r="AX99" i="11"/>
  <c r="AX81" i="11"/>
  <c r="AX151" i="11"/>
  <c r="AX73" i="11"/>
  <c r="AX160" i="11"/>
  <c r="AX59" i="11"/>
  <c r="AX87" i="11"/>
  <c r="AX91" i="11"/>
  <c r="AX111" i="11"/>
  <c r="AX135" i="11"/>
  <c r="AX155" i="11"/>
  <c r="CA158" i="19"/>
  <c r="CA159" i="19"/>
  <c r="CA157" i="19"/>
  <c r="CA156" i="19"/>
  <c r="CA155" i="19"/>
  <c r="CA154" i="19"/>
  <c r="CA153" i="19"/>
  <c r="CA151" i="19"/>
  <c r="CA160" i="19"/>
  <c r="CA152" i="19"/>
  <c r="CA147" i="19"/>
  <c r="CA144" i="19"/>
  <c r="CA148" i="19"/>
  <c r="CA142" i="19"/>
  <c r="CA145" i="19"/>
  <c r="CA150" i="19"/>
  <c r="CA149" i="19"/>
  <c r="CA139" i="19"/>
  <c r="CA143" i="19"/>
  <c r="CA146" i="19"/>
  <c r="CA132" i="19"/>
  <c r="CA138" i="19"/>
  <c r="CA137" i="19"/>
  <c r="CA135" i="19"/>
  <c r="CA141" i="19"/>
  <c r="CA140" i="19"/>
  <c r="CA133" i="19"/>
  <c r="CA129" i="19"/>
  <c r="CA134" i="19"/>
  <c r="CA131" i="19"/>
  <c r="CA128" i="19"/>
  <c r="CA136" i="19"/>
  <c r="CA124" i="19"/>
  <c r="CA122" i="19"/>
  <c r="CA130" i="19"/>
  <c r="CA121" i="19"/>
  <c r="CA127" i="19"/>
  <c r="CA125" i="19"/>
  <c r="CA126" i="19"/>
  <c r="CA123" i="19"/>
  <c r="CA120" i="19"/>
  <c r="CA113" i="19"/>
  <c r="CA112" i="19"/>
  <c r="CA114" i="19"/>
  <c r="CA119" i="19"/>
  <c r="CA118" i="19"/>
  <c r="CA117" i="19"/>
  <c r="CA105" i="19"/>
  <c r="CA115" i="19"/>
  <c r="CA109" i="19"/>
  <c r="CA106" i="19"/>
  <c r="CA111" i="19"/>
  <c r="CA116" i="19"/>
  <c r="CA103" i="19"/>
  <c r="CA107" i="19"/>
  <c r="CA102" i="19"/>
  <c r="CA110" i="19"/>
  <c r="CA108" i="19"/>
  <c r="CA104" i="19"/>
  <c r="CA100" i="19"/>
  <c r="CA94" i="19"/>
  <c r="CA92" i="19"/>
  <c r="CA97" i="19"/>
  <c r="CA93" i="19"/>
  <c r="CA98" i="19"/>
  <c r="CA99" i="19"/>
  <c r="CA96" i="19"/>
  <c r="CA91" i="19"/>
  <c r="CA101" i="19"/>
  <c r="CA95" i="19"/>
  <c r="CA88" i="19"/>
  <c r="CA86" i="19"/>
  <c r="CA83" i="19"/>
  <c r="CA85" i="19"/>
  <c r="CA90" i="19"/>
  <c r="CA89" i="19"/>
  <c r="CA84" i="19"/>
  <c r="CA78" i="19"/>
  <c r="CA87" i="19"/>
  <c r="CA82" i="19"/>
  <c r="CA76" i="19"/>
  <c r="CA81" i="19"/>
  <c r="CA79" i="19"/>
  <c r="CA77" i="19"/>
  <c r="CA80" i="19"/>
  <c r="CA72" i="19"/>
  <c r="CA67" i="19"/>
  <c r="CA74" i="19"/>
  <c r="CA73" i="19"/>
  <c r="CA66" i="19"/>
  <c r="CA69" i="19"/>
  <c r="CA68" i="19"/>
  <c r="CA63" i="19"/>
  <c r="CA58" i="19"/>
  <c r="CA75" i="19"/>
  <c r="CA71" i="19"/>
  <c r="CA70" i="19"/>
  <c r="CA60" i="19"/>
  <c r="CA64" i="19"/>
  <c r="CA57" i="19"/>
  <c r="CA62" i="19"/>
  <c r="CA56" i="19"/>
  <c r="CA61" i="19"/>
  <c r="CA59" i="19"/>
  <c r="CA65" i="19"/>
  <c r="AX55" i="11"/>
  <c r="AX43" i="11"/>
  <c r="AX14" i="11"/>
  <c r="AX17" i="11"/>
  <c r="BZ8" i="19"/>
  <c r="CA55" i="19"/>
  <c r="CA54" i="19"/>
  <c r="CA51" i="19"/>
  <c r="CA50" i="19"/>
  <c r="CA53" i="19"/>
  <c r="CA49" i="19"/>
  <c r="CA46" i="19"/>
  <c r="CA42" i="19"/>
  <c r="CA38" i="19"/>
  <c r="CA52" i="19"/>
  <c r="CA44" i="19"/>
  <c r="CA40" i="19"/>
  <c r="CA48" i="19"/>
  <c r="CA45" i="19"/>
  <c r="CA41" i="19"/>
  <c r="CA37" i="19"/>
  <c r="CA36" i="19"/>
  <c r="CA30" i="19"/>
  <c r="CA47" i="19"/>
  <c r="CA34" i="19"/>
  <c r="CA26" i="19"/>
  <c r="CA35" i="19"/>
  <c r="CA32" i="19"/>
  <c r="CA33" i="19"/>
  <c r="CA29" i="19"/>
  <c r="CA31" i="19"/>
  <c r="CA18" i="19"/>
  <c r="CA39" i="19"/>
  <c r="CA27" i="19"/>
  <c r="CA14" i="19"/>
  <c r="CA43" i="19"/>
  <c r="CA28" i="19"/>
  <c r="CA22" i="19"/>
  <c r="CA13" i="19"/>
  <c r="CA20" i="19"/>
  <c r="CA17" i="19"/>
  <c r="CA21" i="19"/>
  <c r="CA24" i="19"/>
  <c r="CA19" i="19"/>
  <c r="CA11" i="19"/>
  <c r="CA23" i="19"/>
  <c r="CA16" i="19"/>
  <c r="CA12" i="19"/>
  <c r="CA25" i="19"/>
  <c r="CA15" i="19"/>
  <c r="AX33" i="11"/>
  <c r="AX20" i="11"/>
  <c r="AX36" i="11"/>
  <c r="AX30" i="11"/>
  <c r="AX42" i="11"/>
  <c r="AX45" i="11"/>
  <c r="AX52" i="11"/>
  <c r="AX25" i="11"/>
  <c r="AX12" i="11"/>
  <c r="AX50" i="11"/>
  <c r="AX21" i="11"/>
  <c r="AX40" i="11"/>
  <c r="AX34" i="11"/>
  <c r="AX35" i="11"/>
  <c r="AX47" i="11"/>
  <c r="AX16" i="11"/>
  <c r="AX41" i="11"/>
  <c r="AX46" i="11"/>
  <c r="AX32" i="11"/>
  <c r="AX37" i="11"/>
  <c r="AX11" i="11"/>
  <c r="AX54" i="11"/>
  <c r="AW8" i="11"/>
  <c r="AW4" i="11" s="1"/>
  <c r="AX53" i="11"/>
  <c r="AX27" i="11"/>
  <c r="AX38" i="11"/>
  <c r="AX26" i="11"/>
  <c r="AX49" i="11"/>
  <c r="AX22" i="11"/>
  <c r="AX31" i="11"/>
  <c r="AX13" i="11"/>
  <c r="AX51" i="11"/>
  <c r="AX44" i="11"/>
  <c r="AX18" i="11"/>
  <c r="CB5" i="19"/>
  <c r="AY5" i="11"/>
  <c r="AY158" i="11" s="1"/>
  <c r="AV4" i="13"/>
  <c r="AU6" i="13"/>
  <c r="AV2" i="13"/>
  <c r="AV3" i="13"/>
  <c r="AS39" i="13"/>
  <c r="AS55" i="13" s="1"/>
  <c r="AS38" i="13"/>
  <c r="AS54" i="13" s="1"/>
  <c r="AS29" i="13"/>
  <c r="AS45" i="13" s="1"/>
  <c r="AT41" i="13"/>
  <c r="AT25" i="13"/>
  <c r="AY135" i="11" l="1"/>
  <c r="AY112" i="11"/>
  <c r="AY122" i="11"/>
  <c r="AY87" i="11"/>
  <c r="AY65" i="11"/>
  <c r="AY75" i="11"/>
  <c r="AY149" i="11"/>
  <c r="AY58" i="11"/>
  <c r="AY82" i="11"/>
  <c r="AY98" i="11"/>
  <c r="AY94" i="11"/>
  <c r="AY116" i="11"/>
  <c r="AY139" i="11"/>
  <c r="AY50" i="11"/>
  <c r="AY131" i="11"/>
  <c r="AY129" i="11"/>
  <c r="AY118" i="11"/>
  <c r="AY81" i="11"/>
  <c r="AY71" i="11"/>
  <c r="AY79" i="11"/>
  <c r="AY141" i="11"/>
  <c r="AY66" i="11"/>
  <c r="AY86" i="11"/>
  <c r="AY115" i="11"/>
  <c r="AY104" i="11"/>
  <c r="AY123" i="11"/>
  <c r="AY143" i="11"/>
  <c r="AY133" i="11"/>
  <c r="AY113" i="11"/>
  <c r="AY106" i="11"/>
  <c r="AY72" i="11"/>
  <c r="AY155" i="11"/>
  <c r="AY63" i="11"/>
  <c r="AY138" i="11"/>
  <c r="AY74" i="11"/>
  <c r="AY78" i="11"/>
  <c r="AY85" i="11"/>
  <c r="AY111" i="11"/>
  <c r="AY120" i="11"/>
  <c r="AY153" i="11"/>
  <c r="AY136" i="11"/>
  <c r="AY99" i="11"/>
  <c r="AY105" i="11"/>
  <c r="AY156" i="11"/>
  <c r="AY57" i="11"/>
  <c r="AY56" i="11"/>
  <c r="AY140" i="11"/>
  <c r="AY67" i="11"/>
  <c r="AY73" i="11"/>
  <c r="AY100" i="11"/>
  <c r="AY103" i="11"/>
  <c r="AY128" i="11"/>
  <c r="AY144" i="11"/>
  <c r="AY126" i="11"/>
  <c r="AY107" i="11"/>
  <c r="AY102" i="11"/>
  <c r="AY84" i="11"/>
  <c r="AY92" i="11"/>
  <c r="AY152" i="11"/>
  <c r="AY160" i="11"/>
  <c r="AY76" i="11"/>
  <c r="AY80" i="11"/>
  <c r="AY101" i="11"/>
  <c r="AY119" i="11"/>
  <c r="AY125" i="11"/>
  <c r="AY148" i="11"/>
  <c r="AY124" i="11"/>
  <c r="AY91" i="11"/>
  <c r="AY95" i="11"/>
  <c r="AY83" i="11"/>
  <c r="AY62" i="11"/>
  <c r="AY145" i="11"/>
  <c r="AY157" i="11"/>
  <c r="AY59" i="11"/>
  <c r="AY93" i="11"/>
  <c r="AY109" i="11"/>
  <c r="AY108" i="11"/>
  <c r="AY134" i="11"/>
  <c r="AY151" i="11"/>
  <c r="AY127" i="11"/>
  <c r="AY97" i="11"/>
  <c r="AY114" i="11"/>
  <c r="AY68" i="11"/>
  <c r="AY60" i="11"/>
  <c r="AY146" i="11"/>
  <c r="AY137" i="11"/>
  <c r="AY61" i="11"/>
  <c r="AY77" i="11"/>
  <c r="AY96" i="11"/>
  <c r="AY117" i="11"/>
  <c r="AY132" i="11"/>
  <c r="AY150" i="11"/>
  <c r="AY130" i="11"/>
  <c r="AY88" i="11"/>
  <c r="AY121" i="11"/>
  <c r="AY70" i="11"/>
  <c r="AY69" i="11"/>
  <c r="AY147" i="11"/>
  <c r="AY159" i="11"/>
  <c r="AY64" i="11"/>
  <c r="AY90" i="11"/>
  <c r="AY89" i="11"/>
  <c r="AY110" i="11"/>
  <c r="AY142" i="11"/>
  <c r="AY154" i="11"/>
  <c r="CB159" i="19"/>
  <c r="CB160" i="19"/>
  <c r="CB157" i="19"/>
  <c r="CB158" i="19"/>
  <c r="CB156" i="19"/>
  <c r="CB155" i="19"/>
  <c r="CB153" i="19"/>
  <c r="CB151" i="19"/>
  <c r="CB152" i="19"/>
  <c r="CB154" i="19"/>
  <c r="CB150" i="19"/>
  <c r="CB148" i="19"/>
  <c r="CB149" i="19"/>
  <c r="CB146" i="19"/>
  <c r="CB145" i="19"/>
  <c r="CB144" i="19"/>
  <c r="CB141" i="19"/>
  <c r="CB140" i="19"/>
  <c r="CB143" i="19"/>
  <c r="CB142" i="19"/>
  <c r="CB147" i="19"/>
  <c r="CB136" i="19"/>
  <c r="CB138" i="19"/>
  <c r="CB137" i="19"/>
  <c r="CB135" i="19"/>
  <c r="CB139" i="19"/>
  <c r="CB133" i="19"/>
  <c r="CB131" i="19"/>
  <c r="CB125" i="19"/>
  <c r="CB128" i="19"/>
  <c r="CB127" i="19"/>
  <c r="CB126" i="19"/>
  <c r="CB123" i="19"/>
  <c r="CB130" i="19"/>
  <c r="CB134" i="19"/>
  <c r="CB132" i="19"/>
  <c r="CB120" i="19"/>
  <c r="CB118" i="19"/>
  <c r="CB129" i="19"/>
  <c r="CB122" i="19"/>
  <c r="CB121" i="19"/>
  <c r="CB115" i="19"/>
  <c r="CB114" i="19"/>
  <c r="CB119" i="19"/>
  <c r="CB117" i="19"/>
  <c r="CB116" i="19"/>
  <c r="CB109" i="19"/>
  <c r="CB106" i="19"/>
  <c r="CB111" i="19"/>
  <c r="CB124" i="19"/>
  <c r="CB110" i="19"/>
  <c r="CB107" i="19"/>
  <c r="CB112" i="19"/>
  <c r="CB102" i="19"/>
  <c r="CB108" i="19"/>
  <c r="CB105" i="19"/>
  <c r="CB104" i="19"/>
  <c r="CB100" i="19"/>
  <c r="CB94" i="19"/>
  <c r="CB92" i="19"/>
  <c r="CB90" i="19"/>
  <c r="CB89" i="19"/>
  <c r="CB101" i="19"/>
  <c r="CB95" i="19"/>
  <c r="CB113" i="19"/>
  <c r="CB97" i="19"/>
  <c r="CB93" i="19"/>
  <c r="CB98" i="19"/>
  <c r="CB103" i="19"/>
  <c r="CB99" i="19"/>
  <c r="CB96" i="19"/>
  <c r="CB91" i="19"/>
  <c r="CB84" i="19"/>
  <c r="CB80" i="19"/>
  <c r="CB87" i="19"/>
  <c r="CB85" i="19"/>
  <c r="CB86" i="19"/>
  <c r="CB79" i="19"/>
  <c r="CB88" i="19"/>
  <c r="CB81" i="19"/>
  <c r="CB83" i="19"/>
  <c r="CB82" i="19"/>
  <c r="CB75" i="19"/>
  <c r="CB77" i="19"/>
  <c r="CB76" i="19"/>
  <c r="CB68" i="19"/>
  <c r="CB78" i="19"/>
  <c r="CB74" i="19"/>
  <c r="CB73" i="19"/>
  <c r="CB66" i="19"/>
  <c r="CB69" i="19"/>
  <c r="CB70" i="19"/>
  <c r="CB72" i="19"/>
  <c r="CB61" i="19"/>
  <c r="CB71" i="19"/>
  <c r="CB65" i="19"/>
  <c r="CB67" i="19"/>
  <c r="CB62" i="19"/>
  <c r="CB56" i="19"/>
  <c r="CB64" i="19"/>
  <c r="CB57" i="19"/>
  <c r="CB60" i="19"/>
  <c r="CB59" i="19"/>
  <c r="CB58" i="19"/>
  <c r="CB63" i="19"/>
  <c r="AY12" i="11"/>
  <c r="AY18" i="11"/>
  <c r="AY40" i="11"/>
  <c r="AY14" i="11"/>
  <c r="AY25" i="11"/>
  <c r="AY24" i="11"/>
  <c r="CB51" i="19"/>
  <c r="CB54" i="19"/>
  <c r="CB53" i="19"/>
  <c r="CB50" i="19"/>
  <c r="CB48" i="19"/>
  <c r="CB42" i="19"/>
  <c r="CB46" i="19"/>
  <c r="CB52" i="19"/>
  <c r="CB49" i="19"/>
  <c r="CB47" i="19"/>
  <c r="CB38" i="19"/>
  <c r="CB45" i="19"/>
  <c r="CB33" i="19"/>
  <c r="CB43" i="19"/>
  <c r="CB39" i="19"/>
  <c r="CB35" i="19"/>
  <c r="CB55" i="19"/>
  <c r="CB44" i="19"/>
  <c r="CB36" i="19"/>
  <c r="CB28" i="19"/>
  <c r="CB40" i="19"/>
  <c r="CB31" i="19"/>
  <c r="CB34" i="19"/>
  <c r="CB27" i="19"/>
  <c r="CB21" i="19"/>
  <c r="CB30" i="19"/>
  <c r="CB20" i="19"/>
  <c r="CB37" i="19"/>
  <c r="CB17" i="19"/>
  <c r="CB41" i="19"/>
  <c r="CB22" i="19"/>
  <c r="CB24" i="19"/>
  <c r="CB23" i="19"/>
  <c r="CB16" i="19"/>
  <c r="CB29" i="19"/>
  <c r="CB26" i="19"/>
  <c r="CB15" i="19"/>
  <c r="CB32" i="19"/>
  <c r="CB25" i="19"/>
  <c r="CB14" i="19"/>
  <c r="CB19" i="19"/>
  <c r="CB18" i="19"/>
  <c r="CB12" i="19"/>
  <c r="CB13" i="19"/>
  <c r="CB11" i="19"/>
  <c r="CA8" i="19"/>
  <c r="AY41" i="11"/>
  <c r="AY28" i="11"/>
  <c r="AY32" i="11"/>
  <c r="AY26" i="11"/>
  <c r="AY47" i="11"/>
  <c r="AY54" i="11"/>
  <c r="AY21" i="11"/>
  <c r="AY33" i="11"/>
  <c r="AY20" i="11"/>
  <c r="AY37" i="11"/>
  <c r="AY29" i="11"/>
  <c r="AY22" i="11"/>
  <c r="AY42" i="11"/>
  <c r="AY31" i="11"/>
  <c r="AY39" i="11"/>
  <c r="AY36" i="11"/>
  <c r="AY11" i="11"/>
  <c r="AY16" i="11"/>
  <c r="AY55" i="11"/>
  <c r="AY27" i="11"/>
  <c r="AY51" i="11"/>
  <c r="AY30" i="11"/>
  <c r="AY17" i="11"/>
  <c r="AY46" i="11"/>
  <c r="AY13" i="11"/>
  <c r="AY35" i="11"/>
  <c r="AY44" i="11"/>
  <c r="AY43" i="11"/>
  <c r="AX8" i="11"/>
  <c r="AX4" i="11" s="1"/>
  <c r="AY45" i="11"/>
  <c r="AY38" i="11"/>
  <c r="AY19" i="11"/>
  <c r="AY15" i="11"/>
  <c r="AY53" i="11"/>
  <c r="AY34" i="11"/>
  <c r="AY52" i="11"/>
  <c r="AY23" i="11"/>
  <c r="AY49" i="11"/>
  <c r="AY48" i="11"/>
  <c r="CC5" i="19"/>
  <c r="AZ5" i="11"/>
  <c r="AZ154" i="11" s="1"/>
  <c r="AT39" i="13"/>
  <c r="AT55" i="13" s="1"/>
  <c r="AT38" i="13"/>
  <c r="AT54" i="13" s="1"/>
  <c r="AT29" i="13"/>
  <c r="AT45" i="13" s="1"/>
  <c r="AU41" i="13"/>
  <c r="AU25" i="13"/>
  <c r="AW4" i="13"/>
  <c r="AV6" i="13"/>
  <c r="AW2" i="13"/>
  <c r="AW3" i="13"/>
  <c r="AZ17" i="11" l="1"/>
  <c r="AZ100" i="11"/>
  <c r="AZ114" i="11"/>
  <c r="AZ102" i="11"/>
  <c r="AZ88" i="11"/>
  <c r="AZ75" i="11"/>
  <c r="AZ63" i="11"/>
  <c r="AZ160" i="11"/>
  <c r="AZ71" i="11"/>
  <c r="AZ99" i="11"/>
  <c r="AZ98" i="11"/>
  <c r="AZ119" i="11"/>
  <c r="AZ143" i="11"/>
  <c r="AZ151" i="11"/>
  <c r="AZ136" i="11"/>
  <c r="AZ129" i="11"/>
  <c r="AZ121" i="11"/>
  <c r="AZ96" i="11"/>
  <c r="AZ72" i="11"/>
  <c r="AZ65" i="11"/>
  <c r="AZ152" i="11"/>
  <c r="AZ158" i="11"/>
  <c r="AZ70" i="11"/>
  <c r="AZ108" i="11"/>
  <c r="AZ117" i="11"/>
  <c r="AZ135" i="11"/>
  <c r="AZ142" i="11"/>
  <c r="AZ157" i="11"/>
  <c r="AZ132" i="11"/>
  <c r="AZ130" i="11"/>
  <c r="AZ87" i="11"/>
  <c r="AZ66" i="11"/>
  <c r="AZ92" i="11"/>
  <c r="AZ68" i="11"/>
  <c r="AZ149" i="11"/>
  <c r="AZ56" i="11"/>
  <c r="AZ62" i="11"/>
  <c r="AZ93" i="11"/>
  <c r="AZ90" i="11"/>
  <c r="AZ125" i="11"/>
  <c r="AZ147" i="11"/>
  <c r="AZ133" i="11"/>
  <c r="AZ126" i="11"/>
  <c r="AZ104" i="11"/>
  <c r="AZ80" i="11"/>
  <c r="AZ78" i="11"/>
  <c r="AZ64" i="11"/>
  <c r="AZ153" i="11"/>
  <c r="AZ59" i="11"/>
  <c r="AZ67" i="11"/>
  <c r="AZ105" i="11"/>
  <c r="AZ106" i="11"/>
  <c r="AZ131" i="11"/>
  <c r="AZ144" i="11"/>
  <c r="AZ127" i="11"/>
  <c r="AZ124" i="11"/>
  <c r="AZ86" i="11"/>
  <c r="AZ81" i="11"/>
  <c r="AZ85" i="11"/>
  <c r="AZ84" i="11"/>
  <c r="AZ140" i="11"/>
  <c r="AZ73" i="11"/>
  <c r="AZ83" i="11"/>
  <c r="AZ107" i="11"/>
  <c r="AZ112" i="11"/>
  <c r="AZ141" i="11"/>
  <c r="AZ150" i="11"/>
  <c r="AZ109" i="11"/>
  <c r="AZ123" i="11"/>
  <c r="AZ115" i="11"/>
  <c r="AZ77" i="11"/>
  <c r="AZ61" i="11"/>
  <c r="AZ60" i="11"/>
  <c r="AZ159" i="11"/>
  <c r="AZ74" i="11"/>
  <c r="AZ103" i="11"/>
  <c r="AZ89" i="11"/>
  <c r="AZ120" i="11"/>
  <c r="AZ138" i="11"/>
  <c r="AZ29" i="11"/>
  <c r="AZ31" i="11"/>
  <c r="AZ116" i="11"/>
  <c r="AZ113" i="11"/>
  <c r="AZ118" i="11"/>
  <c r="AZ79" i="11"/>
  <c r="AZ57" i="11"/>
  <c r="AZ58" i="11"/>
  <c r="AZ145" i="11"/>
  <c r="AZ69" i="11"/>
  <c r="AZ82" i="11"/>
  <c r="AZ94" i="11"/>
  <c r="AZ111" i="11"/>
  <c r="AZ134" i="11"/>
  <c r="AZ148" i="11"/>
  <c r="AZ110" i="11"/>
  <c r="AZ122" i="11"/>
  <c r="AZ101" i="11"/>
  <c r="AZ97" i="11"/>
  <c r="AZ156" i="11"/>
  <c r="AZ146" i="11"/>
  <c r="AZ137" i="11"/>
  <c r="AZ76" i="11"/>
  <c r="AZ91" i="11"/>
  <c r="AZ95" i="11"/>
  <c r="AZ128" i="11"/>
  <c r="AZ139" i="11"/>
  <c r="AZ155" i="11"/>
  <c r="CC159" i="19"/>
  <c r="CC160" i="19"/>
  <c r="CC157" i="19"/>
  <c r="CC158" i="19"/>
  <c r="CC156" i="19"/>
  <c r="CC155" i="19"/>
  <c r="CC153" i="19"/>
  <c r="CC152" i="19"/>
  <c r="CC151" i="19"/>
  <c r="CC150" i="19"/>
  <c r="CC148" i="19"/>
  <c r="CC147" i="19"/>
  <c r="CC144" i="19"/>
  <c r="CC154" i="19"/>
  <c r="CC146" i="19"/>
  <c r="CC141" i="19"/>
  <c r="CC149" i="19"/>
  <c r="CC145" i="19"/>
  <c r="CC139" i="19"/>
  <c r="CC137" i="19"/>
  <c r="CC138" i="19"/>
  <c r="CC143" i="19"/>
  <c r="CC135" i="19"/>
  <c r="CC133" i="19"/>
  <c r="CC140" i="19"/>
  <c r="CC142" i="19"/>
  <c r="CC134" i="19"/>
  <c r="CC130" i="19"/>
  <c r="CC128" i="19"/>
  <c r="CC136" i="19"/>
  <c r="CC127" i="19"/>
  <c r="CC126" i="19"/>
  <c r="CC132" i="19"/>
  <c r="CC129" i="19"/>
  <c r="CC124" i="19"/>
  <c r="CC131" i="19"/>
  <c r="CC125" i="19"/>
  <c r="CC120" i="19"/>
  <c r="CC123" i="19"/>
  <c r="CC119" i="19"/>
  <c r="CC117" i="19"/>
  <c r="CC118" i="19"/>
  <c r="CC116" i="19"/>
  <c r="CC122" i="19"/>
  <c r="CC115" i="19"/>
  <c r="CC111" i="19"/>
  <c r="CC121" i="19"/>
  <c r="CC114" i="19"/>
  <c r="CC113" i="19"/>
  <c r="CC108" i="19"/>
  <c r="CC104" i="19"/>
  <c r="CC106" i="19"/>
  <c r="CC107" i="19"/>
  <c r="CC109" i="19"/>
  <c r="CC102" i="19"/>
  <c r="CC110" i="19"/>
  <c r="CC105" i="19"/>
  <c r="CC101" i="19"/>
  <c r="CC95" i="19"/>
  <c r="CC112" i="19"/>
  <c r="CC98" i="19"/>
  <c r="CC103" i="19"/>
  <c r="CC99" i="19"/>
  <c r="CC96" i="19"/>
  <c r="CC91" i="19"/>
  <c r="CC100" i="19"/>
  <c r="CC94" i="19"/>
  <c r="CC92" i="19"/>
  <c r="CC90" i="19"/>
  <c r="CC97" i="19"/>
  <c r="CC93" i="19"/>
  <c r="CC89" i="19"/>
  <c r="CC84" i="19"/>
  <c r="CC88" i="19"/>
  <c r="CC87" i="19"/>
  <c r="CC81" i="19"/>
  <c r="CC83" i="19"/>
  <c r="CC82" i="19"/>
  <c r="CC80" i="19"/>
  <c r="CC76" i="19"/>
  <c r="CC85" i="19"/>
  <c r="CC78" i="19"/>
  <c r="CC86" i="19"/>
  <c r="CC69" i="19"/>
  <c r="CC70" i="19"/>
  <c r="CC79" i="19"/>
  <c r="CC77" i="19"/>
  <c r="CC75" i="19"/>
  <c r="CC71" i="19"/>
  <c r="CC72" i="19"/>
  <c r="CC73" i="19"/>
  <c r="CC68" i="19"/>
  <c r="CC66" i="19"/>
  <c r="CC65" i="19"/>
  <c r="CC64" i="19"/>
  <c r="CC74" i="19"/>
  <c r="CC67" i="19"/>
  <c r="CC60" i="19"/>
  <c r="CC59" i="19"/>
  <c r="CC58" i="19"/>
  <c r="CC63" i="19"/>
  <c r="CC61" i="19"/>
  <c r="CC62" i="19"/>
  <c r="CC56" i="19"/>
  <c r="CC57" i="19"/>
  <c r="AZ38" i="11"/>
  <c r="AZ18" i="11"/>
  <c r="AZ36" i="11"/>
  <c r="AZ54" i="11"/>
  <c r="AZ19" i="11"/>
  <c r="AZ42" i="11"/>
  <c r="AZ39" i="11"/>
  <c r="AZ21" i="11"/>
  <c r="AZ13" i="11"/>
  <c r="AZ44" i="11"/>
  <c r="AZ55" i="11"/>
  <c r="AZ12" i="11"/>
  <c r="AZ33" i="11"/>
  <c r="AZ49" i="11"/>
  <c r="CB8" i="19"/>
  <c r="CC50" i="19"/>
  <c r="CC55" i="19"/>
  <c r="CC54" i="19"/>
  <c r="CC52" i="19"/>
  <c r="CC53" i="19"/>
  <c r="CC49" i="19"/>
  <c r="CC51" i="19"/>
  <c r="CC40" i="19"/>
  <c r="CC37" i="19"/>
  <c r="CC47" i="19"/>
  <c r="CC36" i="19"/>
  <c r="CC39" i="19"/>
  <c r="CC29" i="19"/>
  <c r="CC43" i="19"/>
  <c r="CC35" i="19"/>
  <c r="CC45" i="19"/>
  <c r="CC41" i="19"/>
  <c r="CC44" i="19"/>
  <c r="CC25" i="19"/>
  <c r="CC42" i="19"/>
  <c r="CC48" i="19"/>
  <c r="CC38" i="19"/>
  <c r="CC33" i="19"/>
  <c r="CC27" i="19"/>
  <c r="CC32" i="19"/>
  <c r="CC28" i="19"/>
  <c r="CC30" i="19"/>
  <c r="CC17" i="19"/>
  <c r="CC31" i="19"/>
  <c r="CC34" i="19"/>
  <c r="CC21" i="19"/>
  <c r="CC13" i="19"/>
  <c r="CC20" i="19"/>
  <c r="CC16" i="19"/>
  <c r="CC46" i="19"/>
  <c r="CC26" i="19"/>
  <c r="CC14" i="19"/>
  <c r="CC24" i="19"/>
  <c r="CC23" i="19"/>
  <c r="CC18" i="19"/>
  <c r="CC11" i="19"/>
  <c r="CC22" i="19"/>
  <c r="CC15" i="19"/>
  <c r="CC19" i="19"/>
  <c r="CC12" i="19"/>
  <c r="AZ46" i="11"/>
  <c r="AZ27" i="11"/>
  <c r="AZ35" i="11"/>
  <c r="AZ24" i="11"/>
  <c r="AZ53" i="11"/>
  <c r="AZ14" i="11"/>
  <c r="AZ20" i="11"/>
  <c r="AZ23" i="11"/>
  <c r="AZ43" i="11"/>
  <c r="AZ48" i="11"/>
  <c r="AZ41" i="11"/>
  <c r="AZ51" i="11"/>
  <c r="AZ52" i="11"/>
  <c r="AZ26" i="11"/>
  <c r="AZ47" i="11"/>
  <c r="AZ50" i="11"/>
  <c r="AZ40" i="11"/>
  <c r="AZ45" i="11"/>
  <c r="AZ32" i="11"/>
  <c r="AZ30" i="11"/>
  <c r="AZ15" i="11"/>
  <c r="AZ22" i="11"/>
  <c r="AZ28" i="11"/>
  <c r="AZ34" i="11"/>
  <c r="AZ25" i="11"/>
  <c r="AZ37" i="11"/>
  <c r="AZ11" i="11"/>
  <c r="AZ16" i="11"/>
  <c r="AY8" i="11"/>
  <c r="AY4" i="11" s="1"/>
  <c r="CD5" i="19"/>
  <c r="BA5" i="11"/>
  <c r="BA150" i="11" s="1"/>
  <c r="AV41" i="13"/>
  <c r="AV25" i="13"/>
  <c r="AU39" i="13"/>
  <c r="AU55" i="13" s="1"/>
  <c r="AU38" i="13"/>
  <c r="AU54" i="13" s="1"/>
  <c r="AU29" i="13"/>
  <c r="AU45" i="13" s="1"/>
  <c r="AX4" i="13"/>
  <c r="AX3" i="13"/>
  <c r="AW6" i="13"/>
  <c r="AX2" i="13"/>
  <c r="BA131" i="11" l="1"/>
  <c r="BA130" i="11"/>
  <c r="BA84" i="11"/>
  <c r="BA85" i="11"/>
  <c r="BA69" i="11"/>
  <c r="BA75" i="11"/>
  <c r="BA145" i="11"/>
  <c r="BA66" i="11"/>
  <c r="BA89" i="11"/>
  <c r="BA96" i="11"/>
  <c r="BA122" i="11"/>
  <c r="BA139" i="11"/>
  <c r="BA156" i="11"/>
  <c r="BA157" i="11"/>
  <c r="BA119" i="11"/>
  <c r="BA121" i="11"/>
  <c r="BA112" i="11"/>
  <c r="BA91" i="11"/>
  <c r="BA60" i="11"/>
  <c r="BA79" i="11"/>
  <c r="BA160" i="11"/>
  <c r="BA73" i="11"/>
  <c r="BA94" i="11"/>
  <c r="BA98" i="11"/>
  <c r="BA134" i="11"/>
  <c r="BA143" i="11"/>
  <c r="BA151" i="11"/>
  <c r="BA133" i="11"/>
  <c r="BA107" i="11"/>
  <c r="BA93" i="11"/>
  <c r="BA80" i="11"/>
  <c r="BA68" i="11"/>
  <c r="BA63" i="11"/>
  <c r="BA144" i="11"/>
  <c r="BA78" i="11"/>
  <c r="BA103" i="11"/>
  <c r="BA104" i="11"/>
  <c r="BA113" i="11"/>
  <c r="BA132" i="11"/>
  <c r="BA153" i="11"/>
  <c r="BA127" i="11"/>
  <c r="BA109" i="11"/>
  <c r="BA99" i="11"/>
  <c r="BA58" i="11"/>
  <c r="BA57" i="11"/>
  <c r="BA152" i="11"/>
  <c r="BA149" i="11"/>
  <c r="BA71" i="11"/>
  <c r="BA81" i="11"/>
  <c r="BA110" i="11"/>
  <c r="BA123" i="11"/>
  <c r="BA138" i="11"/>
  <c r="BA48" i="11"/>
  <c r="BA126" i="11"/>
  <c r="BA101" i="11"/>
  <c r="BA114" i="11"/>
  <c r="BA62" i="11"/>
  <c r="BA56" i="11"/>
  <c r="BA137" i="11"/>
  <c r="BA59" i="11"/>
  <c r="BA74" i="11"/>
  <c r="BA90" i="11"/>
  <c r="BA105" i="11"/>
  <c r="BA125" i="11"/>
  <c r="BA142" i="11"/>
  <c r="BA154" i="11"/>
  <c r="BA124" i="11"/>
  <c r="BA115" i="11"/>
  <c r="BA95" i="11"/>
  <c r="BA92" i="11"/>
  <c r="BA64" i="11"/>
  <c r="BA146" i="11"/>
  <c r="BA61" i="11"/>
  <c r="BA70" i="11"/>
  <c r="BA100" i="11"/>
  <c r="BA120" i="11"/>
  <c r="BA129" i="11"/>
  <c r="BA136" i="11"/>
  <c r="BA158" i="11"/>
  <c r="BA117" i="11"/>
  <c r="BA108" i="11"/>
  <c r="BA97" i="11"/>
  <c r="BA83" i="11"/>
  <c r="BA77" i="11"/>
  <c r="BA147" i="11"/>
  <c r="BA67" i="11"/>
  <c r="BA82" i="11"/>
  <c r="BA88" i="11"/>
  <c r="BA111" i="11"/>
  <c r="BA128" i="11"/>
  <c r="BA148" i="11"/>
  <c r="BA159" i="11"/>
  <c r="BA118" i="11"/>
  <c r="BA106" i="11"/>
  <c r="BA87" i="11"/>
  <c r="BA76" i="11"/>
  <c r="BA65" i="11"/>
  <c r="BA141" i="11"/>
  <c r="BA72" i="11"/>
  <c r="BA86" i="11"/>
  <c r="BA102" i="11"/>
  <c r="BA116" i="11"/>
  <c r="BA135" i="11"/>
  <c r="BA140" i="11"/>
  <c r="BA155" i="11"/>
  <c r="CD158" i="19"/>
  <c r="CD160" i="19"/>
  <c r="CD157" i="19"/>
  <c r="CD159" i="19"/>
  <c r="CD155" i="19"/>
  <c r="CD154" i="19"/>
  <c r="CD156" i="19"/>
  <c r="CD151" i="19"/>
  <c r="CD153" i="19"/>
  <c r="CD150" i="19"/>
  <c r="CD152" i="19"/>
  <c r="CD147" i="19"/>
  <c r="CD149" i="19"/>
  <c r="CD146" i="19"/>
  <c r="CD148" i="19"/>
  <c r="CD142" i="19"/>
  <c r="CD145" i="19"/>
  <c r="CD144" i="19"/>
  <c r="CD143" i="19"/>
  <c r="CD138" i="19"/>
  <c r="CD137" i="19"/>
  <c r="CD139" i="19"/>
  <c r="CD141" i="19"/>
  <c r="CD140" i="19"/>
  <c r="CD136" i="19"/>
  <c r="CD131" i="19"/>
  <c r="CD130" i="19"/>
  <c r="CD132" i="19"/>
  <c r="CD129" i="19"/>
  <c r="CD135" i="19"/>
  <c r="CD122" i="19"/>
  <c r="CD133" i="19"/>
  <c r="CD126" i="19"/>
  <c r="CD134" i="19"/>
  <c r="CD127" i="19"/>
  <c r="CD120" i="19"/>
  <c r="CD118" i="19"/>
  <c r="CD123" i="19"/>
  <c r="CD117" i="19"/>
  <c r="CD119" i="19"/>
  <c r="CD125" i="19"/>
  <c r="CD128" i="19"/>
  <c r="CD116" i="19"/>
  <c r="CD124" i="19"/>
  <c r="CD121" i="19"/>
  <c r="CD115" i="19"/>
  <c r="CD111" i="19"/>
  <c r="CD114" i="19"/>
  <c r="CD108" i="19"/>
  <c r="CD104" i="19"/>
  <c r="CD103" i="19"/>
  <c r="CD113" i="19"/>
  <c r="CD112" i="19"/>
  <c r="CD109" i="19"/>
  <c r="CD106" i="19"/>
  <c r="CD102" i="19"/>
  <c r="CD110" i="19"/>
  <c r="CD105" i="19"/>
  <c r="CD101" i="19"/>
  <c r="CD107" i="19"/>
  <c r="CD97" i="19"/>
  <c r="CD93" i="19"/>
  <c r="CD99" i="19"/>
  <c r="CD96" i="19"/>
  <c r="CD91" i="19"/>
  <c r="CD100" i="19"/>
  <c r="CD94" i="19"/>
  <c r="CD92" i="19"/>
  <c r="CD90" i="19"/>
  <c r="CD89" i="19"/>
  <c r="CD95" i="19"/>
  <c r="CD98" i="19"/>
  <c r="CD88" i="19"/>
  <c r="CD86" i="19"/>
  <c r="CD83" i="19"/>
  <c r="CD82" i="19"/>
  <c r="CD84" i="19"/>
  <c r="CD87" i="19"/>
  <c r="CD81" i="19"/>
  <c r="CD80" i="19"/>
  <c r="CD76" i="19"/>
  <c r="CD75" i="19"/>
  <c r="CD85" i="19"/>
  <c r="CD77" i="19"/>
  <c r="CD74" i="19"/>
  <c r="CD78" i="19"/>
  <c r="CD73" i="19"/>
  <c r="CD66" i="19"/>
  <c r="CD70" i="19"/>
  <c r="CD79" i="19"/>
  <c r="CD71" i="19"/>
  <c r="CD72" i="19"/>
  <c r="CD68" i="19"/>
  <c r="CD69" i="19"/>
  <c r="CD65" i="19"/>
  <c r="CD67" i="19"/>
  <c r="CD62" i="19"/>
  <c r="CD59" i="19"/>
  <c r="CD57" i="19"/>
  <c r="CD64" i="19"/>
  <c r="CD60" i="19"/>
  <c r="CD61" i="19"/>
  <c r="CD63" i="19"/>
  <c r="CD58" i="19"/>
  <c r="CD56" i="19"/>
  <c r="AZ8" i="11"/>
  <c r="AZ4" i="11" s="1"/>
  <c r="CD50" i="19"/>
  <c r="CD53" i="19"/>
  <c r="CD55" i="19"/>
  <c r="CD52" i="19"/>
  <c r="CD41" i="19"/>
  <c r="CD49" i="19"/>
  <c r="CD48" i="19"/>
  <c r="CD54" i="19"/>
  <c r="CD45" i="19"/>
  <c r="CD37" i="19"/>
  <c r="CD51" i="19"/>
  <c r="CD44" i="19"/>
  <c r="CD46" i="19"/>
  <c r="CD38" i="19"/>
  <c r="CD47" i="19"/>
  <c r="CD35" i="19"/>
  <c r="CD36" i="19"/>
  <c r="CD27" i="19"/>
  <c r="CD42" i="19"/>
  <c r="CD32" i="19"/>
  <c r="CD43" i="19"/>
  <c r="CD39" i="19"/>
  <c r="CD34" i="19"/>
  <c r="CD31" i="19"/>
  <c r="CD30" i="19"/>
  <c r="CD40" i="19"/>
  <c r="CD21" i="19"/>
  <c r="CD33" i="19"/>
  <c r="CD20" i="19"/>
  <c r="CD28" i="19"/>
  <c r="CD29" i="19"/>
  <c r="CD12" i="19"/>
  <c r="CD24" i="19"/>
  <c r="CD19" i="19"/>
  <c r="CD22" i="19"/>
  <c r="CD16" i="19"/>
  <c r="CD23" i="19"/>
  <c r="CD15" i="19"/>
  <c r="CD14" i="19"/>
  <c r="CD26" i="19"/>
  <c r="CD25" i="19"/>
  <c r="CD18" i="19"/>
  <c r="CD13" i="19"/>
  <c r="CD17" i="19"/>
  <c r="CD11" i="19"/>
  <c r="CC8" i="19"/>
  <c r="BA46" i="11"/>
  <c r="BA36" i="11"/>
  <c r="BA18" i="11"/>
  <c r="BA21" i="11"/>
  <c r="BA28" i="11"/>
  <c r="BA52" i="11"/>
  <c r="BA26" i="11"/>
  <c r="BA47" i="11"/>
  <c r="BA54" i="11"/>
  <c r="BA32" i="11"/>
  <c r="BA42" i="11"/>
  <c r="BA31" i="11"/>
  <c r="BA19" i="11"/>
  <c r="BA25" i="11"/>
  <c r="BA43" i="11"/>
  <c r="BA22" i="11"/>
  <c r="BA53" i="11"/>
  <c r="BA49" i="11"/>
  <c r="BA55" i="11"/>
  <c r="BA13" i="11"/>
  <c r="BA39" i="11"/>
  <c r="BA24" i="11"/>
  <c r="BA11" i="11"/>
  <c r="BA16" i="11"/>
  <c r="BA14" i="11"/>
  <c r="BA27" i="11"/>
  <c r="BA23" i="11"/>
  <c r="BA44" i="11"/>
  <c r="BA50" i="11"/>
  <c r="BA33" i="11"/>
  <c r="BA34" i="11"/>
  <c r="BA51" i="11"/>
  <c r="BA15" i="11"/>
  <c r="BA17" i="11"/>
  <c r="BA38" i="11"/>
  <c r="BA45" i="11"/>
  <c r="BA37" i="11"/>
  <c r="BA30" i="11"/>
  <c r="BA41" i="11"/>
  <c r="BA40" i="11"/>
  <c r="BA20" i="11"/>
  <c r="BA35" i="11"/>
  <c r="BA12" i="11"/>
  <c r="BA29" i="11"/>
  <c r="CE5" i="19"/>
  <c r="BB5" i="11"/>
  <c r="AW41" i="13"/>
  <c r="AW25" i="13"/>
  <c r="AX6" i="13"/>
  <c r="AY3" i="13"/>
  <c r="AY2" i="13"/>
  <c r="AY4" i="13"/>
  <c r="AV39" i="13"/>
  <c r="AV55" i="13" s="1"/>
  <c r="AV38" i="13"/>
  <c r="AV54" i="13" s="1"/>
  <c r="AV29" i="13"/>
  <c r="AV45" i="13" s="1"/>
  <c r="BB50" i="11" l="1"/>
  <c r="BB125" i="11"/>
  <c r="BB124" i="11"/>
  <c r="BB90" i="11"/>
  <c r="BB103" i="11"/>
  <c r="BB65" i="11"/>
  <c r="BB72" i="11"/>
  <c r="BB153" i="11"/>
  <c r="BB157" i="11"/>
  <c r="BB160" i="11"/>
  <c r="BB85" i="11"/>
  <c r="BB95" i="11"/>
  <c r="BB113" i="11"/>
  <c r="BB151" i="11"/>
  <c r="BB126" i="11"/>
  <c r="BB111" i="11"/>
  <c r="BB118" i="11"/>
  <c r="BB82" i="11"/>
  <c r="BB70" i="11"/>
  <c r="BB68" i="11"/>
  <c r="BB149" i="11"/>
  <c r="BB150" i="11"/>
  <c r="BB60" i="11"/>
  <c r="BB89" i="11"/>
  <c r="BB99" i="11"/>
  <c r="BB116" i="11"/>
  <c r="BB159" i="11"/>
  <c r="BB119" i="11"/>
  <c r="BB120" i="11"/>
  <c r="BB105" i="11"/>
  <c r="BB114" i="11"/>
  <c r="BB88" i="11"/>
  <c r="BB64" i="11"/>
  <c r="BB155" i="11"/>
  <c r="BB57" i="11"/>
  <c r="BB146" i="11"/>
  <c r="BB66" i="11"/>
  <c r="BB69" i="11"/>
  <c r="BB108" i="11"/>
  <c r="BB117" i="11"/>
  <c r="BB158" i="11"/>
  <c r="BB135" i="11"/>
  <c r="BB129" i="11"/>
  <c r="BB102" i="11"/>
  <c r="BB109" i="11"/>
  <c r="BB83" i="11"/>
  <c r="BB76" i="11"/>
  <c r="BB63" i="11"/>
  <c r="BB73" i="11"/>
  <c r="BB148" i="11"/>
  <c r="BB61" i="11"/>
  <c r="BB78" i="11"/>
  <c r="BB86" i="11"/>
  <c r="BB115" i="11"/>
  <c r="BB134" i="11"/>
  <c r="BB133" i="11"/>
  <c r="BB74" i="11"/>
  <c r="BB101" i="11"/>
  <c r="BB84" i="11"/>
  <c r="BB58" i="11"/>
  <c r="BB152" i="11"/>
  <c r="BB154" i="11"/>
  <c r="BB144" i="11"/>
  <c r="BB62" i="11"/>
  <c r="BB91" i="11"/>
  <c r="BB93" i="11"/>
  <c r="BB123" i="11"/>
  <c r="BB136" i="11"/>
  <c r="BB132" i="11"/>
  <c r="BB98" i="11"/>
  <c r="BB96" i="11"/>
  <c r="BB59" i="11"/>
  <c r="BB75" i="11"/>
  <c r="BB71" i="11"/>
  <c r="BB137" i="11"/>
  <c r="BB138" i="11"/>
  <c r="BB80" i="11"/>
  <c r="BB87" i="11"/>
  <c r="BB100" i="11"/>
  <c r="BB131" i="11"/>
  <c r="BB128" i="11"/>
  <c r="BB127" i="11"/>
  <c r="BB94" i="11"/>
  <c r="BB107" i="11"/>
  <c r="BB92" i="11"/>
  <c r="BB156" i="11"/>
  <c r="BB56" i="11"/>
  <c r="BB142" i="11"/>
  <c r="BB140" i="11"/>
  <c r="BB77" i="11"/>
  <c r="BB104" i="11"/>
  <c r="BB106" i="11"/>
  <c r="BB147" i="11"/>
  <c r="BB130" i="11"/>
  <c r="BB122" i="11"/>
  <c r="BB121" i="11"/>
  <c r="BB97" i="11"/>
  <c r="BB67" i="11"/>
  <c r="BB79" i="11"/>
  <c r="BB145" i="11"/>
  <c r="BB139" i="11"/>
  <c r="BB141" i="11"/>
  <c r="BB81" i="11"/>
  <c r="BB112" i="11"/>
  <c r="BB110" i="11"/>
  <c r="BB143" i="11"/>
  <c r="CE158" i="19"/>
  <c r="CE160" i="19"/>
  <c r="CE159" i="19"/>
  <c r="CE156" i="19"/>
  <c r="CE157" i="19"/>
  <c r="CE155" i="19"/>
  <c r="CE153" i="19"/>
  <c r="CE152" i="19"/>
  <c r="CE151" i="19"/>
  <c r="CE150" i="19"/>
  <c r="CE148" i="19"/>
  <c r="CE149" i="19"/>
  <c r="CE154" i="19"/>
  <c r="CE145" i="19"/>
  <c r="CE147" i="19"/>
  <c r="CE143" i="19"/>
  <c r="CE142" i="19"/>
  <c r="CE146" i="19"/>
  <c r="CE136" i="19"/>
  <c r="CE139" i="19"/>
  <c r="CE133" i="19"/>
  <c r="CE141" i="19"/>
  <c r="CE140" i="19"/>
  <c r="CE144" i="19"/>
  <c r="CE134" i="19"/>
  <c r="CE138" i="19"/>
  <c r="CE127" i="19"/>
  <c r="CE126" i="19"/>
  <c r="CE123" i="19"/>
  <c r="CE132" i="19"/>
  <c r="CE129" i="19"/>
  <c r="CE137" i="19"/>
  <c r="CE135" i="19"/>
  <c r="CE130" i="19"/>
  <c r="CE128" i="19"/>
  <c r="CE125" i="19"/>
  <c r="CE124" i="19"/>
  <c r="CE122" i="19"/>
  <c r="CE131" i="19"/>
  <c r="CE120" i="19"/>
  <c r="CE117" i="19"/>
  <c r="CE116" i="19"/>
  <c r="CE118" i="19"/>
  <c r="CE121" i="19"/>
  <c r="CE115" i="19"/>
  <c r="CE114" i="19"/>
  <c r="CE108" i="19"/>
  <c r="CE119" i="19"/>
  <c r="CE113" i="19"/>
  <c r="CE110" i="19"/>
  <c r="CE107" i="19"/>
  <c r="CE105" i="19"/>
  <c r="CE109" i="19"/>
  <c r="CE106" i="19"/>
  <c r="CE102" i="19"/>
  <c r="CE101" i="19"/>
  <c r="CE104" i="19"/>
  <c r="CE103" i="19"/>
  <c r="CE112" i="19"/>
  <c r="CE97" i="19"/>
  <c r="CE93" i="19"/>
  <c r="CE98" i="19"/>
  <c r="CE111" i="19"/>
  <c r="CE100" i="19"/>
  <c r="CE94" i="19"/>
  <c r="CE92" i="19"/>
  <c r="CE90" i="19"/>
  <c r="CE89" i="19"/>
  <c r="CE95" i="19"/>
  <c r="CE87" i="19"/>
  <c r="CE85" i="19"/>
  <c r="CE99" i="19"/>
  <c r="CE96" i="19"/>
  <c r="CE81" i="19"/>
  <c r="CE79" i="19"/>
  <c r="CE84" i="19"/>
  <c r="CE88" i="19"/>
  <c r="CE80" i="19"/>
  <c r="CE83" i="19"/>
  <c r="CE82" i="19"/>
  <c r="CE75" i="19"/>
  <c r="CE86" i="19"/>
  <c r="CE78" i="19"/>
  <c r="CE74" i="19"/>
  <c r="CE69" i="19"/>
  <c r="CE71" i="19"/>
  <c r="CE77" i="19"/>
  <c r="CE91" i="19"/>
  <c r="CE72" i="19"/>
  <c r="CE67" i="19"/>
  <c r="CE68" i="19"/>
  <c r="CE73" i="19"/>
  <c r="CE66" i="19"/>
  <c r="CE65" i="19"/>
  <c r="CE60" i="19"/>
  <c r="CE70" i="19"/>
  <c r="CE76" i="19"/>
  <c r="CE63" i="19"/>
  <c r="CE58" i="19"/>
  <c r="CE61" i="19"/>
  <c r="CE59" i="19"/>
  <c r="CE56" i="19"/>
  <c r="CE62" i="19"/>
  <c r="CE64" i="19"/>
  <c r="CE57" i="19"/>
  <c r="BB55" i="11"/>
  <c r="BB17" i="11"/>
  <c r="BB27" i="11"/>
  <c r="BB16" i="11"/>
  <c r="BB19" i="11"/>
  <c r="BB41" i="11"/>
  <c r="BB43" i="11"/>
  <c r="BB20" i="11"/>
  <c r="BB32" i="11"/>
  <c r="BB35" i="11"/>
  <c r="BB36" i="11"/>
  <c r="CD8" i="19"/>
  <c r="CE55" i="19"/>
  <c r="CE54" i="19"/>
  <c r="CE53" i="19"/>
  <c r="CE49" i="19"/>
  <c r="CE52" i="19"/>
  <c r="CE48" i="19"/>
  <c r="CE40" i="19"/>
  <c r="CE36" i="19"/>
  <c r="CE50" i="19"/>
  <c r="CE51" i="19"/>
  <c r="CE47" i="19"/>
  <c r="CE38" i="19"/>
  <c r="CE44" i="19"/>
  <c r="CE43" i="19"/>
  <c r="CE46" i="19"/>
  <c r="CE39" i="19"/>
  <c r="CE35" i="19"/>
  <c r="CE42" i="19"/>
  <c r="CE32" i="19"/>
  <c r="CE26" i="19"/>
  <c r="CE28" i="19"/>
  <c r="CE31" i="19"/>
  <c r="CE34" i="19"/>
  <c r="CE37" i="19"/>
  <c r="CE27" i="19"/>
  <c r="CE30" i="19"/>
  <c r="CE45" i="19"/>
  <c r="CE41" i="19"/>
  <c r="CE24" i="19"/>
  <c r="CE25" i="19"/>
  <c r="CE33" i="19"/>
  <c r="CE20" i="19"/>
  <c r="CE16" i="19"/>
  <c r="CE29" i="19"/>
  <c r="CE23" i="19"/>
  <c r="CE19" i="19"/>
  <c r="CE22" i="19"/>
  <c r="CE18" i="19"/>
  <c r="CE12" i="19"/>
  <c r="CE21" i="19"/>
  <c r="CE11" i="19"/>
  <c r="CE15" i="19"/>
  <c r="CE17" i="19"/>
  <c r="CE14" i="19"/>
  <c r="CE13" i="19"/>
  <c r="BB28" i="11"/>
  <c r="BB45" i="11"/>
  <c r="BB23" i="11"/>
  <c r="BB24" i="11"/>
  <c r="BB11" i="11"/>
  <c r="BB22" i="11"/>
  <c r="BA8" i="11"/>
  <c r="BA4" i="11" s="1"/>
  <c r="BB31" i="11"/>
  <c r="BB13" i="11"/>
  <c r="BB39" i="11"/>
  <c r="BB44" i="11"/>
  <c r="BB18" i="11"/>
  <c r="BB14" i="11"/>
  <c r="BB34" i="11"/>
  <c r="BB37" i="11"/>
  <c r="BB47" i="11"/>
  <c r="BB29" i="11"/>
  <c r="BB40" i="11"/>
  <c r="BB51" i="11"/>
  <c r="BB49" i="11"/>
  <c r="BB53" i="11"/>
  <c r="BB52" i="11"/>
  <c r="BB21" i="11"/>
  <c r="BB46" i="11"/>
  <c r="BB26" i="11"/>
  <c r="BB25" i="11"/>
  <c r="BB30" i="11"/>
  <c r="BB48" i="11"/>
  <c r="BB42" i="11"/>
  <c r="BB33" i="11"/>
  <c r="BB38" i="11"/>
  <c r="BB12" i="11"/>
  <c r="BB15" i="11"/>
  <c r="BB54" i="11"/>
  <c r="CF5" i="19"/>
  <c r="BC5" i="11"/>
  <c r="BC156" i="11" s="1"/>
  <c r="AY6" i="13"/>
  <c r="AZ3" i="13"/>
  <c r="AZ4" i="13"/>
  <c r="AZ2" i="13"/>
  <c r="AX41" i="13"/>
  <c r="AX25" i="13"/>
  <c r="AW39" i="13"/>
  <c r="AW55" i="13" s="1"/>
  <c r="AW38" i="13"/>
  <c r="AW54" i="13" s="1"/>
  <c r="AW29" i="13"/>
  <c r="AW45" i="13" s="1"/>
  <c r="BC130" i="11" l="1"/>
  <c r="BC103" i="11"/>
  <c r="BC93" i="11"/>
  <c r="BC72" i="11"/>
  <c r="BC75" i="11"/>
  <c r="BC145" i="11"/>
  <c r="BC157" i="11"/>
  <c r="BC61" i="11"/>
  <c r="BC85" i="11"/>
  <c r="BC104" i="11"/>
  <c r="BC113" i="11"/>
  <c r="BC129" i="11"/>
  <c r="BC151" i="11"/>
  <c r="BC117" i="11"/>
  <c r="BC97" i="11"/>
  <c r="BC88" i="11"/>
  <c r="BC87" i="11"/>
  <c r="BC68" i="11"/>
  <c r="BC152" i="11"/>
  <c r="BC148" i="11"/>
  <c r="BC69" i="11"/>
  <c r="BC89" i="11"/>
  <c r="BC91" i="11"/>
  <c r="BC109" i="11"/>
  <c r="BC132" i="11"/>
  <c r="BC154" i="11"/>
  <c r="BC133" i="11"/>
  <c r="BC107" i="11"/>
  <c r="BC115" i="11"/>
  <c r="BC56" i="11"/>
  <c r="BC58" i="11"/>
  <c r="BC63" i="11"/>
  <c r="BC144" i="11"/>
  <c r="BC67" i="11"/>
  <c r="BC78" i="11"/>
  <c r="BC90" i="11"/>
  <c r="BC111" i="11"/>
  <c r="BC123" i="11"/>
  <c r="BC139" i="11"/>
  <c r="BC119" i="11"/>
  <c r="BC108" i="11"/>
  <c r="BC121" i="11"/>
  <c r="BC70" i="11"/>
  <c r="BC64" i="11"/>
  <c r="BC150" i="11"/>
  <c r="BC138" i="11"/>
  <c r="BC60" i="11"/>
  <c r="BC80" i="11"/>
  <c r="BC100" i="11"/>
  <c r="BC110" i="11"/>
  <c r="BC128" i="11"/>
  <c r="BC147" i="11"/>
  <c r="BC135" i="11"/>
  <c r="BC122" i="11"/>
  <c r="BC112" i="11"/>
  <c r="BC57" i="11"/>
  <c r="BC66" i="11"/>
  <c r="BC140" i="11"/>
  <c r="BC160" i="11"/>
  <c r="BC62" i="11"/>
  <c r="BC76" i="11"/>
  <c r="BC105" i="11"/>
  <c r="BC116" i="11"/>
  <c r="BC134" i="11"/>
  <c r="BC143" i="11"/>
  <c r="BC118" i="11"/>
  <c r="BC114" i="11"/>
  <c r="BC96" i="11"/>
  <c r="BC79" i="11"/>
  <c r="BC65" i="11"/>
  <c r="BC141" i="11"/>
  <c r="BC158" i="11"/>
  <c r="BC83" i="11"/>
  <c r="BC82" i="11"/>
  <c r="BC99" i="11"/>
  <c r="BC120" i="11"/>
  <c r="BC131" i="11"/>
  <c r="BC18" i="11"/>
  <c r="BC47" i="11"/>
  <c r="BC127" i="11"/>
  <c r="BC126" i="11"/>
  <c r="BC94" i="11"/>
  <c r="BC92" i="11"/>
  <c r="BC71" i="11"/>
  <c r="BC73" i="11"/>
  <c r="BC149" i="11"/>
  <c r="BC74" i="11"/>
  <c r="BC84" i="11"/>
  <c r="BC86" i="11"/>
  <c r="BC102" i="11"/>
  <c r="BC136" i="11"/>
  <c r="BC137" i="11"/>
  <c r="BC159" i="11"/>
  <c r="BC124" i="11"/>
  <c r="BC95" i="11"/>
  <c r="BC101" i="11"/>
  <c r="BC81" i="11"/>
  <c r="BC155" i="11"/>
  <c r="BC153" i="11"/>
  <c r="BC146" i="11"/>
  <c r="BC59" i="11"/>
  <c r="BC77" i="11"/>
  <c r="BC98" i="11"/>
  <c r="BC106" i="11"/>
  <c r="BC125" i="11"/>
  <c r="BC142" i="11"/>
  <c r="CF160" i="19"/>
  <c r="CF159" i="19"/>
  <c r="CF158" i="19"/>
  <c r="CF156" i="19"/>
  <c r="CF155" i="19"/>
  <c r="CF153" i="19"/>
  <c r="CF154" i="19"/>
  <c r="CF150" i="19"/>
  <c r="CF152" i="19"/>
  <c r="CF157" i="19"/>
  <c r="CF149" i="19"/>
  <c r="CF146" i="19"/>
  <c r="CF144" i="19"/>
  <c r="CF151" i="19"/>
  <c r="CF143" i="19"/>
  <c r="CF145" i="19"/>
  <c r="CF148" i="19"/>
  <c r="CF142" i="19"/>
  <c r="CF138" i="19"/>
  <c r="CF147" i="19"/>
  <c r="CF141" i="19"/>
  <c r="CF140" i="19"/>
  <c r="CF136" i="19"/>
  <c r="CF134" i="19"/>
  <c r="CF132" i="19"/>
  <c r="CF139" i="19"/>
  <c r="CF131" i="19"/>
  <c r="CF129" i="19"/>
  <c r="CF124" i="19"/>
  <c r="CF137" i="19"/>
  <c r="CF135" i="19"/>
  <c r="CF133" i="19"/>
  <c r="CF130" i="19"/>
  <c r="CF123" i="19"/>
  <c r="CF117" i="19"/>
  <c r="CF122" i="19"/>
  <c r="CF121" i="19"/>
  <c r="CF119" i="19"/>
  <c r="CF125" i="19"/>
  <c r="CF128" i="19"/>
  <c r="CF118" i="19"/>
  <c r="CF115" i="19"/>
  <c r="CF127" i="19"/>
  <c r="CF113" i="19"/>
  <c r="CF112" i="19"/>
  <c r="CF126" i="19"/>
  <c r="CF120" i="19"/>
  <c r="CF114" i="19"/>
  <c r="CF108" i="19"/>
  <c r="CF104" i="19"/>
  <c r="CF103" i="19"/>
  <c r="CF110" i="19"/>
  <c r="CF107" i="19"/>
  <c r="CF116" i="19"/>
  <c r="CF106" i="19"/>
  <c r="CF102" i="19"/>
  <c r="CF111" i="19"/>
  <c r="CF105" i="19"/>
  <c r="CF101" i="19"/>
  <c r="CF98" i="19"/>
  <c r="CF99" i="19"/>
  <c r="CF96" i="19"/>
  <c r="CF91" i="19"/>
  <c r="CF100" i="19"/>
  <c r="CF94" i="19"/>
  <c r="CF92" i="19"/>
  <c r="CF90" i="19"/>
  <c r="CF95" i="19"/>
  <c r="CF109" i="19"/>
  <c r="CF93" i="19"/>
  <c r="CF89" i="19"/>
  <c r="CF97" i="19"/>
  <c r="CF88" i="19"/>
  <c r="CF87" i="19"/>
  <c r="CF81" i="19"/>
  <c r="CF80" i="19"/>
  <c r="CF83" i="19"/>
  <c r="CF82" i="19"/>
  <c r="CF77" i="19"/>
  <c r="CF74" i="19"/>
  <c r="CF86" i="19"/>
  <c r="CF85" i="19"/>
  <c r="CF79" i="19"/>
  <c r="CF78" i="19"/>
  <c r="CF84" i="19"/>
  <c r="CF70" i="19"/>
  <c r="CF75" i="19"/>
  <c r="CF72" i="19"/>
  <c r="CF67" i="19"/>
  <c r="CF76" i="19"/>
  <c r="CF68" i="19"/>
  <c r="CF73" i="19"/>
  <c r="CF66" i="19"/>
  <c r="CF65" i="19"/>
  <c r="CF69" i="19"/>
  <c r="CF71" i="19"/>
  <c r="CF61" i="19"/>
  <c r="CF60" i="19"/>
  <c r="CF59" i="19"/>
  <c r="CF58" i="19"/>
  <c r="CF56" i="19"/>
  <c r="CF62" i="19"/>
  <c r="CF64" i="19"/>
  <c r="CF57" i="19"/>
  <c r="CF63" i="19"/>
  <c r="BC15" i="11"/>
  <c r="BC50" i="11"/>
  <c r="BC46" i="11"/>
  <c r="BC21" i="11"/>
  <c r="BC38" i="11"/>
  <c r="CF55" i="19"/>
  <c r="CF53" i="19"/>
  <c r="CF54" i="19"/>
  <c r="CF49" i="19"/>
  <c r="CF52" i="19"/>
  <c r="CF51" i="19"/>
  <c r="CF44" i="19"/>
  <c r="CF36" i="19"/>
  <c r="CF40" i="19"/>
  <c r="CF43" i="19"/>
  <c r="CF48" i="19"/>
  <c r="CF47" i="19"/>
  <c r="CF45" i="19"/>
  <c r="CF37" i="19"/>
  <c r="CF50" i="19"/>
  <c r="CF41" i="19"/>
  <c r="CF35" i="19"/>
  <c r="CF42" i="19"/>
  <c r="CF39" i="19"/>
  <c r="CF31" i="19"/>
  <c r="CF34" i="19"/>
  <c r="CF26" i="19"/>
  <c r="CF30" i="19"/>
  <c r="CF32" i="19"/>
  <c r="CF24" i="19"/>
  <c r="CF28" i="19"/>
  <c r="CF33" i="19"/>
  <c r="CF20" i="19"/>
  <c r="CF19" i="19"/>
  <c r="CF46" i="19"/>
  <c r="CF29" i="19"/>
  <c r="CF23" i="19"/>
  <c r="CF15" i="19"/>
  <c r="CF21" i="19"/>
  <c r="CF14" i="19"/>
  <c r="CF13" i="19"/>
  <c r="CF22" i="19"/>
  <c r="CF17" i="19"/>
  <c r="CF25" i="19"/>
  <c r="CF18" i="19"/>
  <c r="CF38" i="19"/>
  <c r="CF27" i="19"/>
  <c r="CF11" i="19"/>
  <c r="CF12" i="19"/>
  <c r="CF16" i="19"/>
  <c r="CE8" i="19"/>
  <c r="BC53" i="11"/>
  <c r="BC14" i="11"/>
  <c r="BC20" i="11"/>
  <c r="BC36" i="11"/>
  <c r="BC17" i="11"/>
  <c r="BC48" i="11"/>
  <c r="BC55" i="11"/>
  <c r="BC13" i="11"/>
  <c r="BC23" i="11"/>
  <c r="BC26" i="11"/>
  <c r="BC11" i="11"/>
  <c r="BC16" i="11"/>
  <c r="BC42" i="11"/>
  <c r="BC52" i="11"/>
  <c r="BC25" i="11"/>
  <c r="BC44" i="11"/>
  <c r="BC43" i="11"/>
  <c r="BC22" i="11"/>
  <c r="BB8" i="11"/>
  <c r="BB4" i="11" s="1"/>
  <c r="BC28" i="11"/>
  <c r="BC34" i="11"/>
  <c r="BC19" i="11"/>
  <c r="BC35" i="11"/>
  <c r="BC29" i="11"/>
  <c r="BC31" i="11"/>
  <c r="BC27" i="11"/>
  <c r="BC39" i="11"/>
  <c r="BC30" i="11"/>
  <c r="BC49" i="11"/>
  <c r="BC33" i="11"/>
  <c r="BC45" i="11"/>
  <c r="BC37" i="11"/>
  <c r="BC24" i="11"/>
  <c r="BC41" i="11"/>
  <c r="BC40" i="11"/>
  <c r="BC32" i="11"/>
  <c r="BC51" i="11"/>
  <c r="BC12" i="11"/>
  <c r="BC54" i="11"/>
  <c r="CG5" i="19"/>
  <c r="BD5" i="11"/>
  <c r="BD151" i="11" s="1"/>
  <c r="AZ6" i="13"/>
  <c r="BA4" i="13"/>
  <c r="BA3" i="13"/>
  <c r="BA2" i="13"/>
  <c r="AX39" i="13"/>
  <c r="AX55" i="13" s="1"/>
  <c r="AX38" i="13"/>
  <c r="AX54" i="13" s="1"/>
  <c r="AX29" i="13"/>
  <c r="AX45" i="13" s="1"/>
  <c r="AY41" i="13"/>
  <c r="AY25" i="13"/>
  <c r="BD130" i="11" l="1"/>
  <c r="BD96" i="11"/>
  <c r="BD73" i="11"/>
  <c r="BD76" i="11"/>
  <c r="BD57" i="11"/>
  <c r="BD138" i="11"/>
  <c r="BD60" i="11"/>
  <c r="BD80" i="11"/>
  <c r="BD91" i="11"/>
  <c r="BD121" i="11"/>
  <c r="BD124" i="11"/>
  <c r="BD142" i="11"/>
  <c r="BD155" i="11"/>
  <c r="BD132" i="11"/>
  <c r="BD105" i="11"/>
  <c r="BD118" i="11"/>
  <c r="BD77" i="11"/>
  <c r="BD83" i="11"/>
  <c r="BD143" i="11"/>
  <c r="BD144" i="11"/>
  <c r="BD85" i="11"/>
  <c r="BD86" i="11"/>
  <c r="BD101" i="11"/>
  <c r="BD128" i="11"/>
  <c r="BD125" i="11"/>
  <c r="BD145" i="11"/>
  <c r="BD159" i="11"/>
  <c r="BD136" i="11"/>
  <c r="BD97" i="11"/>
  <c r="BD92" i="11"/>
  <c r="BD56" i="11"/>
  <c r="BD58" i="11"/>
  <c r="BD156" i="11"/>
  <c r="BD149" i="11"/>
  <c r="BD78" i="11"/>
  <c r="BD93" i="11"/>
  <c r="BD109" i="11"/>
  <c r="BD117" i="11"/>
  <c r="BD123" i="11"/>
  <c r="BD148" i="11"/>
  <c r="BD131" i="11"/>
  <c r="BD100" i="11"/>
  <c r="BD70" i="11"/>
  <c r="BD61" i="11"/>
  <c r="BD64" i="11"/>
  <c r="BD152" i="11"/>
  <c r="BD140" i="11"/>
  <c r="BD82" i="11"/>
  <c r="BD90" i="11"/>
  <c r="BD111" i="11"/>
  <c r="BD119" i="11"/>
  <c r="BD129" i="11"/>
  <c r="BD147" i="11"/>
  <c r="BD133" i="11"/>
  <c r="BD99" i="11"/>
  <c r="BD95" i="11"/>
  <c r="BD79" i="11"/>
  <c r="BD71" i="11"/>
  <c r="BD160" i="11"/>
  <c r="BD62" i="11"/>
  <c r="BD81" i="11"/>
  <c r="BD98" i="11"/>
  <c r="BD113" i="11"/>
  <c r="BD127" i="11"/>
  <c r="BD134" i="11"/>
  <c r="BD48" i="11"/>
  <c r="BD51" i="11"/>
  <c r="BD126" i="11"/>
  <c r="BD114" i="11"/>
  <c r="BD89" i="11"/>
  <c r="BD75" i="11"/>
  <c r="BD63" i="11"/>
  <c r="BD141" i="11"/>
  <c r="BD59" i="11"/>
  <c r="BD94" i="11"/>
  <c r="BD103" i="11"/>
  <c r="BD107" i="11"/>
  <c r="BD115" i="11"/>
  <c r="BD135" i="11"/>
  <c r="BD153" i="11"/>
  <c r="BD112" i="11"/>
  <c r="BD102" i="11"/>
  <c r="BD84" i="11"/>
  <c r="BD65" i="11"/>
  <c r="BD150" i="11"/>
  <c r="BD157" i="11"/>
  <c r="BD67" i="11"/>
  <c r="BD74" i="11"/>
  <c r="BD104" i="11"/>
  <c r="BD108" i="11"/>
  <c r="BD116" i="11"/>
  <c r="BD139" i="11"/>
  <c r="BD154" i="11"/>
  <c r="BD50" i="11"/>
  <c r="BD122" i="11"/>
  <c r="BD106" i="11"/>
  <c r="BD68" i="11"/>
  <c r="BD72" i="11"/>
  <c r="BD66" i="11"/>
  <c r="BD146" i="11"/>
  <c r="BD69" i="11"/>
  <c r="BD88" i="11"/>
  <c r="BD87" i="11"/>
  <c r="BD110" i="11"/>
  <c r="BD120" i="11"/>
  <c r="BD137" i="11"/>
  <c r="BD158" i="11"/>
  <c r="CG159" i="19"/>
  <c r="CG158" i="19"/>
  <c r="CG156" i="19"/>
  <c r="CG155" i="19"/>
  <c r="CG157" i="19"/>
  <c r="CG154" i="19"/>
  <c r="CG160" i="19"/>
  <c r="CG151" i="19"/>
  <c r="CG153" i="19"/>
  <c r="CG152" i="19"/>
  <c r="CG149" i="19"/>
  <c r="CG146" i="19"/>
  <c r="CG150" i="19"/>
  <c r="CG148" i="19"/>
  <c r="CG145" i="19"/>
  <c r="CG147" i="19"/>
  <c r="CG144" i="19"/>
  <c r="CG143" i="19"/>
  <c r="CG140" i="19"/>
  <c r="CG137" i="19"/>
  <c r="CG131" i="19"/>
  <c r="CG130" i="19"/>
  <c r="CG136" i="19"/>
  <c r="CG134" i="19"/>
  <c r="CG142" i="19"/>
  <c r="CG138" i="19"/>
  <c r="CG141" i="19"/>
  <c r="CG135" i="19"/>
  <c r="CG132" i="19"/>
  <c r="CG122" i="19"/>
  <c r="CG133" i="19"/>
  <c r="CG125" i="19"/>
  <c r="CG127" i="19"/>
  <c r="CG123" i="19"/>
  <c r="CG124" i="19"/>
  <c r="CG121" i="19"/>
  <c r="CG139" i="19"/>
  <c r="CG120" i="19"/>
  <c r="CG119" i="19"/>
  <c r="CG128" i="19"/>
  <c r="CG115" i="19"/>
  <c r="CG111" i="19"/>
  <c r="CG113" i="19"/>
  <c r="CG126" i="19"/>
  <c r="CG114" i="19"/>
  <c r="CG117" i="19"/>
  <c r="CG110" i="19"/>
  <c r="CG107" i="19"/>
  <c r="CG116" i="19"/>
  <c r="CG105" i="19"/>
  <c r="CG118" i="19"/>
  <c r="CG129" i="19"/>
  <c r="CG109" i="19"/>
  <c r="CG101" i="19"/>
  <c r="CG108" i="19"/>
  <c r="CG104" i="19"/>
  <c r="CG103" i="19"/>
  <c r="CG112" i="19"/>
  <c r="CG106" i="19"/>
  <c r="CG99" i="19"/>
  <c r="CG96" i="19"/>
  <c r="CG91" i="19"/>
  <c r="CG102" i="19"/>
  <c r="CG100" i="19"/>
  <c r="CG94" i="19"/>
  <c r="CG92" i="19"/>
  <c r="CG95" i="19"/>
  <c r="CG97" i="19"/>
  <c r="CG93" i="19"/>
  <c r="CG98" i="19"/>
  <c r="CG82" i="19"/>
  <c r="CG90" i="19"/>
  <c r="CG84" i="19"/>
  <c r="CG80" i="19"/>
  <c r="CG88" i="19"/>
  <c r="CG87" i="19"/>
  <c r="CG89" i="19"/>
  <c r="CG83" i="19"/>
  <c r="CG77" i="19"/>
  <c r="CG86" i="19"/>
  <c r="CG85" i="19"/>
  <c r="CG78" i="19"/>
  <c r="CG71" i="19"/>
  <c r="CG79" i="19"/>
  <c r="CG75" i="19"/>
  <c r="CG72" i="19"/>
  <c r="CG67" i="19"/>
  <c r="CG76" i="19"/>
  <c r="CG68" i="19"/>
  <c r="CG65" i="19"/>
  <c r="CG81" i="19"/>
  <c r="CG69" i="19"/>
  <c r="CG70" i="19"/>
  <c r="CG74" i="19"/>
  <c r="CG73" i="19"/>
  <c r="CG66" i="19"/>
  <c r="CG64" i="19"/>
  <c r="CG60" i="19"/>
  <c r="CG59" i="19"/>
  <c r="CG58" i="19"/>
  <c r="CG63" i="19"/>
  <c r="CG56" i="19"/>
  <c r="CG62" i="19"/>
  <c r="CG57" i="19"/>
  <c r="CG61" i="19"/>
  <c r="BD19" i="11"/>
  <c r="BD15" i="11"/>
  <c r="BD28" i="11"/>
  <c r="CF8" i="19"/>
  <c r="CG55" i="19"/>
  <c r="CG54" i="19"/>
  <c r="CG48" i="19"/>
  <c r="CG50" i="19"/>
  <c r="CG51" i="19"/>
  <c r="CG49" i="19"/>
  <c r="CG47" i="19"/>
  <c r="CG39" i="19"/>
  <c r="CG46" i="19"/>
  <c r="CG52" i="19"/>
  <c r="CG43" i="19"/>
  <c r="CG35" i="19"/>
  <c r="CG42" i="19"/>
  <c r="CG53" i="19"/>
  <c r="CG45" i="19"/>
  <c r="CG38" i="19"/>
  <c r="CG37" i="19"/>
  <c r="CG31" i="19"/>
  <c r="CG27" i="19"/>
  <c r="CG36" i="19"/>
  <c r="CG30" i="19"/>
  <c r="CG44" i="19"/>
  <c r="CG41" i="19"/>
  <c r="CG34" i="19"/>
  <c r="CG33" i="19"/>
  <c r="CG29" i="19"/>
  <c r="CG40" i="19"/>
  <c r="CG23" i="19"/>
  <c r="CG25" i="19"/>
  <c r="CG26" i="19"/>
  <c r="CG15" i="19"/>
  <c r="CG32" i="19"/>
  <c r="CG22" i="19"/>
  <c r="CG28" i="19"/>
  <c r="CG19" i="19"/>
  <c r="CG14" i="19"/>
  <c r="CG21" i="19"/>
  <c r="CG18" i="19"/>
  <c r="CG20" i="19"/>
  <c r="CG24" i="19"/>
  <c r="CG16" i="19"/>
  <c r="CG12" i="19"/>
  <c r="CG11" i="19"/>
  <c r="CG17" i="19"/>
  <c r="CG13" i="19"/>
  <c r="BD31" i="11"/>
  <c r="BD27" i="11"/>
  <c r="BD35" i="11"/>
  <c r="BD44" i="11"/>
  <c r="BD49" i="11"/>
  <c r="BD53" i="11"/>
  <c r="BD45" i="11"/>
  <c r="BD12" i="11"/>
  <c r="BD21" i="11"/>
  <c r="BD38" i="11"/>
  <c r="BD25" i="11"/>
  <c r="BD47" i="11"/>
  <c r="BD20" i="11"/>
  <c r="BD39" i="11"/>
  <c r="BD29" i="11"/>
  <c r="BD40" i="11"/>
  <c r="BD41" i="11"/>
  <c r="BD13" i="11"/>
  <c r="BD32" i="11"/>
  <c r="BD37" i="11"/>
  <c r="BD18" i="11"/>
  <c r="BD54" i="11"/>
  <c r="BD42" i="11"/>
  <c r="BD14" i="11"/>
  <c r="BD52" i="11"/>
  <c r="BD30" i="11"/>
  <c r="BD17" i="11"/>
  <c r="BD22" i="11"/>
  <c r="BC8" i="11"/>
  <c r="BC4" i="11" s="1"/>
  <c r="BD46" i="11"/>
  <c r="BD33" i="11"/>
  <c r="BD36" i="11"/>
  <c r="BD24" i="11"/>
  <c r="BD11" i="11"/>
  <c r="BD16" i="11"/>
  <c r="BD55" i="11"/>
  <c r="BD34" i="11"/>
  <c r="BD23" i="11"/>
  <c r="BD26" i="11"/>
  <c r="BD43" i="11"/>
  <c r="CH5" i="19"/>
  <c r="BE5" i="11"/>
  <c r="BE137" i="11" s="1"/>
  <c r="BA6" i="13"/>
  <c r="BB4" i="13"/>
  <c r="BB3" i="13"/>
  <c r="BB2" i="13"/>
  <c r="AY39" i="13"/>
  <c r="AY55" i="13" s="1"/>
  <c r="AY38" i="13"/>
  <c r="AY54" i="13" s="1"/>
  <c r="AY29" i="13"/>
  <c r="AY45" i="13" s="1"/>
  <c r="AZ41" i="13"/>
  <c r="AZ25" i="13"/>
  <c r="BE59" i="11" l="1"/>
  <c r="BE136" i="11"/>
  <c r="BE75" i="11"/>
  <c r="BE110" i="11"/>
  <c r="BE105" i="11"/>
  <c r="BE112" i="11"/>
  <c r="BE108" i="11"/>
  <c r="BE99" i="11"/>
  <c r="BE132" i="11"/>
  <c r="BE83" i="11"/>
  <c r="BE147" i="11"/>
  <c r="BE145" i="11"/>
  <c r="BE140" i="11"/>
  <c r="BE133" i="11"/>
  <c r="BE109" i="11"/>
  <c r="BE114" i="11"/>
  <c r="BE95" i="11"/>
  <c r="BE70" i="11"/>
  <c r="BE149" i="11"/>
  <c r="BE141" i="11"/>
  <c r="BE61" i="11"/>
  <c r="BE85" i="11"/>
  <c r="BE93" i="11"/>
  <c r="BE116" i="11"/>
  <c r="BE125" i="11"/>
  <c r="BE154" i="11"/>
  <c r="BE123" i="11"/>
  <c r="BE96" i="11"/>
  <c r="BE97" i="11"/>
  <c r="BE77" i="11"/>
  <c r="BE63" i="11"/>
  <c r="BE152" i="11"/>
  <c r="BE146" i="11"/>
  <c r="BE68" i="11"/>
  <c r="BE90" i="11"/>
  <c r="BE103" i="11"/>
  <c r="BE120" i="11"/>
  <c r="BE126" i="11"/>
  <c r="BE158" i="11"/>
  <c r="BE122" i="11"/>
  <c r="BE87" i="11"/>
  <c r="BE81" i="11"/>
  <c r="BE91" i="11"/>
  <c r="BE79" i="11"/>
  <c r="BE148" i="11"/>
  <c r="BE138" i="11"/>
  <c r="BE76" i="11"/>
  <c r="BE69" i="11"/>
  <c r="BE107" i="11"/>
  <c r="BE113" i="11"/>
  <c r="BE142" i="11"/>
  <c r="BE156" i="11"/>
  <c r="BE130" i="11"/>
  <c r="BE92" i="11"/>
  <c r="BE89" i="11"/>
  <c r="BE72" i="11"/>
  <c r="BE66" i="11"/>
  <c r="BE144" i="11"/>
  <c r="BE160" i="11"/>
  <c r="BE67" i="11"/>
  <c r="BE74" i="11"/>
  <c r="BE100" i="11"/>
  <c r="BE111" i="11"/>
  <c r="BE135" i="11"/>
  <c r="BE155" i="11"/>
  <c r="BE37" i="11"/>
  <c r="BE131" i="11"/>
  <c r="BE124" i="11"/>
  <c r="BE104" i="11"/>
  <c r="BE80" i="11"/>
  <c r="BE64" i="11"/>
  <c r="BE57" i="11"/>
  <c r="BE150" i="11"/>
  <c r="BE157" i="11"/>
  <c r="BE71" i="11"/>
  <c r="BE78" i="11"/>
  <c r="BE101" i="11"/>
  <c r="BE128" i="11"/>
  <c r="BE139" i="11"/>
  <c r="BE159" i="11"/>
  <c r="BE127" i="11"/>
  <c r="BE94" i="11"/>
  <c r="BE118" i="11"/>
  <c r="BE102" i="11"/>
  <c r="BE58" i="11"/>
  <c r="BE65" i="11"/>
  <c r="BE151" i="11"/>
  <c r="BE60" i="11"/>
  <c r="BE86" i="11"/>
  <c r="BE84" i="11"/>
  <c r="BE106" i="11"/>
  <c r="BE134" i="11"/>
  <c r="BE52" i="11"/>
  <c r="BE117" i="11"/>
  <c r="BE119" i="11"/>
  <c r="BE121" i="11"/>
  <c r="BE88" i="11"/>
  <c r="BE56" i="11"/>
  <c r="BE73" i="11"/>
  <c r="BE153" i="11"/>
  <c r="BE62" i="11"/>
  <c r="BE82" i="11"/>
  <c r="BE98" i="11"/>
  <c r="BE115" i="11"/>
  <c r="BE129" i="11"/>
  <c r="BE143" i="11"/>
  <c r="CH158" i="19"/>
  <c r="CH156" i="19"/>
  <c r="CH160" i="19"/>
  <c r="CH157" i="19"/>
  <c r="CH154" i="19"/>
  <c r="CH152" i="19"/>
  <c r="CH150" i="19"/>
  <c r="CH153" i="19"/>
  <c r="CH159" i="19"/>
  <c r="CH155" i="19"/>
  <c r="CH151" i="19"/>
  <c r="CH148" i="19"/>
  <c r="CH147" i="19"/>
  <c r="CH143" i="19"/>
  <c r="CH144" i="19"/>
  <c r="CH149" i="19"/>
  <c r="CH145" i="19"/>
  <c r="CH136" i="19"/>
  <c r="CH146" i="19"/>
  <c r="CH140" i="19"/>
  <c r="CH141" i="19"/>
  <c r="CH139" i="19"/>
  <c r="CH137" i="19"/>
  <c r="CH138" i="19"/>
  <c r="CH134" i="19"/>
  <c r="CH142" i="19"/>
  <c r="CH135" i="19"/>
  <c r="CH133" i="19"/>
  <c r="CH130" i="19"/>
  <c r="CH125" i="19"/>
  <c r="CH128" i="19"/>
  <c r="CH132" i="19"/>
  <c r="CH124" i="19"/>
  <c r="CH122" i="19"/>
  <c r="CH121" i="19"/>
  <c r="CH119" i="19"/>
  <c r="CH131" i="19"/>
  <c r="CH129" i="19"/>
  <c r="CH126" i="19"/>
  <c r="CH116" i="19"/>
  <c r="CH127" i="19"/>
  <c r="CH114" i="19"/>
  <c r="CH115" i="19"/>
  <c r="CH107" i="19"/>
  <c r="CH113" i="19"/>
  <c r="CH105" i="19"/>
  <c r="CH118" i="19"/>
  <c r="CH112" i="19"/>
  <c r="CH109" i="19"/>
  <c r="CH106" i="19"/>
  <c r="CH123" i="19"/>
  <c r="CH120" i="19"/>
  <c r="CH110" i="19"/>
  <c r="CH117" i="19"/>
  <c r="CH103" i="19"/>
  <c r="CH108" i="19"/>
  <c r="CH104" i="19"/>
  <c r="CH111" i="19"/>
  <c r="CH102" i="19"/>
  <c r="CH95" i="19"/>
  <c r="CH97" i="19"/>
  <c r="CH93" i="19"/>
  <c r="CH98" i="19"/>
  <c r="CH100" i="19"/>
  <c r="CH91" i="19"/>
  <c r="CH99" i="19"/>
  <c r="CH96" i="19"/>
  <c r="CH81" i="19"/>
  <c r="CH79" i="19"/>
  <c r="CH94" i="19"/>
  <c r="CH92" i="19"/>
  <c r="CH101" i="19"/>
  <c r="CH89" i="19"/>
  <c r="CH83" i="19"/>
  <c r="CH82" i="19"/>
  <c r="CH90" i="19"/>
  <c r="CH86" i="19"/>
  <c r="CH85" i="19"/>
  <c r="CH78" i="19"/>
  <c r="CH84" i="19"/>
  <c r="CH73" i="19"/>
  <c r="CH88" i="19"/>
  <c r="CH80" i="19"/>
  <c r="CH74" i="19"/>
  <c r="CH77" i="19"/>
  <c r="CH76" i="19"/>
  <c r="CH68" i="19"/>
  <c r="CH65" i="19"/>
  <c r="CH87" i="19"/>
  <c r="CH66" i="19"/>
  <c r="CH71" i="19"/>
  <c r="CH70" i="19"/>
  <c r="CH62" i="19"/>
  <c r="CH59" i="19"/>
  <c r="CH57" i="19"/>
  <c r="CH75" i="19"/>
  <c r="CH67" i="19"/>
  <c r="CH72" i="19"/>
  <c r="CH69" i="19"/>
  <c r="CH63" i="19"/>
  <c r="CH64" i="19"/>
  <c r="CH56" i="19"/>
  <c r="CH61" i="19"/>
  <c r="CH60" i="19"/>
  <c r="CH58" i="19"/>
  <c r="BE15" i="11"/>
  <c r="BE48" i="11"/>
  <c r="BE41" i="11"/>
  <c r="BE46" i="11"/>
  <c r="CH54" i="19"/>
  <c r="CH52" i="19"/>
  <c r="CH48" i="19"/>
  <c r="CH50" i="19"/>
  <c r="CH51" i="19"/>
  <c r="CH53" i="19"/>
  <c r="CH43" i="19"/>
  <c r="CH49" i="19"/>
  <c r="CH55" i="19"/>
  <c r="CH47" i="19"/>
  <c r="CH39" i="19"/>
  <c r="CH46" i="19"/>
  <c r="CH34" i="19"/>
  <c r="CH40" i="19"/>
  <c r="CH30" i="19"/>
  <c r="CH37" i="19"/>
  <c r="CH41" i="19"/>
  <c r="CH44" i="19"/>
  <c r="CH36" i="19"/>
  <c r="CH29" i="19"/>
  <c r="CH45" i="19"/>
  <c r="CH32" i="19"/>
  <c r="CH38" i="19"/>
  <c r="CH19" i="19"/>
  <c r="CH18" i="19"/>
  <c r="CH25" i="19"/>
  <c r="CH22" i="19"/>
  <c r="CH14" i="19"/>
  <c r="CH33" i="19"/>
  <c r="CH28" i="19"/>
  <c r="CH21" i="19"/>
  <c r="CH23" i="19"/>
  <c r="CH35" i="19"/>
  <c r="CH20" i="19"/>
  <c r="CH13" i="19"/>
  <c r="CH27" i="19"/>
  <c r="CH24" i="19"/>
  <c r="CH16" i="19"/>
  <c r="CH17" i="19"/>
  <c r="CH42" i="19"/>
  <c r="CH15" i="19"/>
  <c r="CH26" i="19"/>
  <c r="CH31" i="19"/>
  <c r="CH11" i="19"/>
  <c r="CH12" i="19"/>
  <c r="CG8" i="19"/>
  <c r="BD8" i="11"/>
  <c r="BD4" i="11" s="1"/>
  <c r="BE42" i="11"/>
  <c r="BE31" i="11"/>
  <c r="BE38" i="11"/>
  <c r="BE24" i="11"/>
  <c r="BE43" i="11"/>
  <c r="BE18" i="11"/>
  <c r="BE40" i="11"/>
  <c r="BE23" i="11"/>
  <c r="BE20" i="11"/>
  <c r="BE30" i="11"/>
  <c r="BE29" i="11"/>
  <c r="BE54" i="11"/>
  <c r="BE53" i="11"/>
  <c r="BE13" i="11"/>
  <c r="BE51" i="11"/>
  <c r="BE12" i="11"/>
  <c r="BE47" i="11"/>
  <c r="BE22" i="11"/>
  <c r="BE21" i="11"/>
  <c r="BE32" i="11"/>
  <c r="BE19" i="11"/>
  <c r="BE35" i="11"/>
  <c r="BE17" i="11"/>
  <c r="BE14" i="11"/>
  <c r="BE33" i="11"/>
  <c r="BE39" i="11"/>
  <c r="BE26" i="11"/>
  <c r="BE49" i="11"/>
  <c r="BE28" i="11"/>
  <c r="BE34" i="11"/>
  <c r="BE36" i="11"/>
  <c r="BE44" i="11"/>
  <c r="BE16" i="11"/>
  <c r="BE27" i="11"/>
  <c r="BE55" i="11"/>
  <c r="BE45" i="11"/>
  <c r="BE25" i="11"/>
  <c r="BE11" i="11"/>
  <c r="BE50" i="11"/>
  <c r="CI5" i="19"/>
  <c r="BF5" i="11"/>
  <c r="BF147" i="11" s="1"/>
  <c r="BB6" i="13"/>
  <c r="BC4" i="13"/>
  <c r="BC2" i="13"/>
  <c r="BC3" i="13"/>
  <c r="AZ39" i="13"/>
  <c r="AZ55" i="13" s="1"/>
  <c r="AZ38" i="13"/>
  <c r="AZ54" i="13" s="1"/>
  <c r="AZ29" i="13"/>
  <c r="AZ45" i="13" s="1"/>
  <c r="BA41" i="13"/>
  <c r="BA25" i="13"/>
  <c r="BF134" i="11" l="1"/>
  <c r="BF130" i="11"/>
  <c r="BF97" i="11"/>
  <c r="BF118" i="11"/>
  <c r="BF89" i="11"/>
  <c r="BF72" i="11"/>
  <c r="BF153" i="11"/>
  <c r="BF151" i="11"/>
  <c r="BF58" i="11"/>
  <c r="BF69" i="11"/>
  <c r="BF90" i="11"/>
  <c r="BF123" i="11"/>
  <c r="BF135" i="11"/>
  <c r="BF116" i="11"/>
  <c r="BF112" i="11"/>
  <c r="BF106" i="11"/>
  <c r="BF107" i="11"/>
  <c r="BF84" i="11"/>
  <c r="BF156" i="11"/>
  <c r="BF143" i="11"/>
  <c r="BF150" i="11"/>
  <c r="BF57" i="11"/>
  <c r="BF82" i="11"/>
  <c r="BF100" i="11"/>
  <c r="BF125" i="11"/>
  <c r="BF139" i="11"/>
  <c r="BF117" i="11"/>
  <c r="BF96" i="11"/>
  <c r="BF104" i="11"/>
  <c r="BF85" i="11"/>
  <c r="BF78" i="11"/>
  <c r="BF79" i="11"/>
  <c r="BF140" i="11"/>
  <c r="BF160" i="11"/>
  <c r="BF67" i="11"/>
  <c r="BF80" i="11"/>
  <c r="BF115" i="11"/>
  <c r="BF119" i="11"/>
  <c r="BF142" i="11"/>
  <c r="BF114" i="11"/>
  <c r="BF86" i="11"/>
  <c r="BF103" i="11"/>
  <c r="BF87" i="11"/>
  <c r="BF70" i="11"/>
  <c r="BF64" i="11"/>
  <c r="BF152" i="11"/>
  <c r="BF157" i="11"/>
  <c r="BF71" i="11"/>
  <c r="BF76" i="11"/>
  <c r="BF108" i="11"/>
  <c r="BF127" i="11"/>
  <c r="BF144" i="11"/>
  <c r="BF133" i="11"/>
  <c r="BF95" i="11"/>
  <c r="BF93" i="11"/>
  <c r="BF65" i="11"/>
  <c r="BF66" i="11"/>
  <c r="BF56" i="11"/>
  <c r="BF148" i="11"/>
  <c r="BF145" i="11"/>
  <c r="BF60" i="11"/>
  <c r="BF83" i="11"/>
  <c r="BF110" i="11"/>
  <c r="BF128" i="11"/>
  <c r="BF49" i="11"/>
  <c r="BF124" i="11"/>
  <c r="BF121" i="11"/>
  <c r="BF88" i="11"/>
  <c r="BF81" i="11"/>
  <c r="BF77" i="11"/>
  <c r="BF63" i="11"/>
  <c r="BF62" i="11"/>
  <c r="BF146" i="11"/>
  <c r="BF74" i="11"/>
  <c r="BF111" i="11"/>
  <c r="BF113" i="11"/>
  <c r="BF120" i="11"/>
  <c r="BF158" i="11"/>
  <c r="BF109" i="11"/>
  <c r="BF105" i="11"/>
  <c r="BF94" i="11"/>
  <c r="BF91" i="11"/>
  <c r="BF75" i="11"/>
  <c r="BF154" i="11"/>
  <c r="BF149" i="11"/>
  <c r="BF141" i="11"/>
  <c r="BF61" i="11"/>
  <c r="BF98" i="11"/>
  <c r="BF126" i="11"/>
  <c r="BF129" i="11"/>
  <c r="BF155" i="11"/>
  <c r="BF131" i="11"/>
  <c r="BF136" i="11"/>
  <c r="BF101" i="11"/>
  <c r="BF102" i="11"/>
  <c r="BF92" i="11"/>
  <c r="BF68" i="11"/>
  <c r="BF73" i="11"/>
  <c r="BF138" i="11"/>
  <c r="BF137" i="11"/>
  <c r="BF59" i="11"/>
  <c r="BF99" i="11"/>
  <c r="BF122" i="11"/>
  <c r="BF132" i="11"/>
  <c r="BF159" i="11"/>
  <c r="CI158" i="19"/>
  <c r="CI157" i="19"/>
  <c r="CI156" i="19"/>
  <c r="CI155" i="19"/>
  <c r="CI154" i="19"/>
  <c r="CI151" i="19"/>
  <c r="CI153" i="19"/>
  <c r="CI160" i="19"/>
  <c r="CI152" i="19"/>
  <c r="CI159" i="19"/>
  <c r="CI150" i="19"/>
  <c r="CI147" i="19"/>
  <c r="CI144" i="19"/>
  <c r="CI149" i="19"/>
  <c r="CI146" i="19"/>
  <c r="CI142" i="19"/>
  <c r="CI148" i="19"/>
  <c r="CI141" i="19"/>
  <c r="CI139" i="19"/>
  <c r="CI145" i="19"/>
  <c r="CI143" i="19"/>
  <c r="CI136" i="19"/>
  <c r="CI132" i="19"/>
  <c r="CI135" i="19"/>
  <c r="CI129" i="19"/>
  <c r="CI137" i="19"/>
  <c r="CI133" i="19"/>
  <c r="CI130" i="19"/>
  <c r="CI128" i="19"/>
  <c r="CI134" i="19"/>
  <c r="CI131" i="19"/>
  <c r="CI123" i="19"/>
  <c r="CI124" i="19"/>
  <c r="CI122" i="19"/>
  <c r="CI121" i="19"/>
  <c r="CI126" i="19"/>
  <c r="CI138" i="19"/>
  <c r="CI118" i="19"/>
  <c r="CI117" i="19"/>
  <c r="CI140" i="19"/>
  <c r="CI113" i="19"/>
  <c r="CI112" i="19"/>
  <c r="CI127" i="19"/>
  <c r="CI114" i="19"/>
  <c r="CI120" i="19"/>
  <c r="CI125" i="19"/>
  <c r="CI105" i="19"/>
  <c r="CI119" i="19"/>
  <c r="CI116" i="19"/>
  <c r="CI109" i="19"/>
  <c r="CI106" i="19"/>
  <c r="CI115" i="19"/>
  <c r="CI110" i="19"/>
  <c r="CI108" i="19"/>
  <c r="CI104" i="19"/>
  <c r="CI103" i="19"/>
  <c r="CI111" i="19"/>
  <c r="CI102" i="19"/>
  <c r="CI107" i="19"/>
  <c r="CI100" i="19"/>
  <c r="CI94" i="19"/>
  <c r="CI92" i="19"/>
  <c r="CI97" i="19"/>
  <c r="CI93" i="19"/>
  <c r="CI98" i="19"/>
  <c r="CI101" i="19"/>
  <c r="CI99" i="19"/>
  <c r="CI96" i="19"/>
  <c r="CI91" i="19"/>
  <c r="CI90" i="19"/>
  <c r="CI88" i="19"/>
  <c r="CI86" i="19"/>
  <c r="CI83" i="19"/>
  <c r="CI95" i="19"/>
  <c r="CI85" i="19"/>
  <c r="CI78" i="19"/>
  <c r="CI79" i="19"/>
  <c r="CI84" i="19"/>
  <c r="CI87" i="19"/>
  <c r="CI76" i="19"/>
  <c r="CI80" i="19"/>
  <c r="CI82" i="19"/>
  <c r="CI75" i="19"/>
  <c r="CI72" i="19"/>
  <c r="CI67" i="19"/>
  <c r="CI77" i="19"/>
  <c r="CI89" i="19"/>
  <c r="CI81" i="19"/>
  <c r="CI66" i="19"/>
  <c r="CI73" i="19"/>
  <c r="CI69" i="19"/>
  <c r="CI71" i="19"/>
  <c r="CI70" i="19"/>
  <c r="CI74" i="19"/>
  <c r="CI63" i="19"/>
  <c r="CI58" i="19"/>
  <c r="CI68" i="19"/>
  <c r="CI65" i="19"/>
  <c r="CI60" i="19"/>
  <c r="CI56" i="19"/>
  <c r="CI62" i="19"/>
  <c r="CI64" i="19"/>
  <c r="CI57" i="19"/>
  <c r="CI61" i="19"/>
  <c r="CI59" i="19"/>
  <c r="CH8" i="19"/>
  <c r="CI55" i="19"/>
  <c r="CI54" i="19"/>
  <c r="CI49" i="19"/>
  <c r="CI51" i="19"/>
  <c r="CI53" i="19"/>
  <c r="CI50" i="19"/>
  <c r="CI46" i="19"/>
  <c r="CI38" i="19"/>
  <c r="CI48" i="19"/>
  <c r="CI41" i="19"/>
  <c r="CI42" i="19"/>
  <c r="CI37" i="19"/>
  <c r="CI45" i="19"/>
  <c r="CI40" i="19"/>
  <c r="CI44" i="19"/>
  <c r="CI36" i="19"/>
  <c r="CI52" i="19"/>
  <c r="CI39" i="19"/>
  <c r="CI30" i="19"/>
  <c r="CI34" i="19"/>
  <c r="CI26" i="19"/>
  <c r="CI43" i="19"/>
  <c r="CI28" i="19"/>
  <c r="CI33" i="19"/>
  <c r="CI29" i="19"/>
  <c r="CI31" i="19"/>
  <c r="CI27" i="19"/>
  <c r="CI14" i="19"/>
  <c r="CI32" i="19"/>
  <c r="CI35" i="19"/>
  <c r="CI18" i="19"/>
  <c r="CI22" i="19"/>
  <c r="CI17" i="19"/>
  <c r="CI25" i="19"/>
  <c r="CI13" i="19"/>
  <c r="CI20" i="19"/>
  <c r="CI15" i="19"/>
  <c r="CI47" i="19"/>
  <c r="CI21" i="19"/>
  <c r="CI24" i="19"/>
  <c r="CI16" i="19"/>
  <c r="CI19" i="19"/>
  <c r="CI12" i="19"/>
  <c r="CI11" i="19"/>
  <c r="CI23" i="19"/>
  <c r="BF53" i="11"/>
  <c r="BF27" i="11"/>
  <c r="BF35" i="11"/>
  <c r="BF30" i="11"/>
  <c r="BF55" i="11"/>
  <c r="BF32" i="11"/>
  <c r="BF23" i="11"/>
  <c r="BF11" i="11"/>
  <c r="BF50" i="11"/>
  <c r="BF14" i="11"/>
  <c r="BF20" i="11"/>
  <c r="BF51" i="11"/>
  <c r="BF44" i="11"/>
  <c r="BF17" i="11"/>
  <c r="BF40" i="11"/>
  <c r="BF31" i="11"/>
  <c r="BF13" i="11"/>
  <c r="BF39" i="11"/>
  <c r="BF15" i="11"/>
  <c r="BF54" i="11"/>
  <c r="BE8" i="11"/>
  <c r="BE4" i="11" s="1"/>
  <c r="BF42" i="11"/>
  <c r="BF28" i="11"/>
  <c r="BF38" i="11"/>
  <c r="BF37" i="11"/>
  <c r="BF12" i="11"/>
  <c r="BF18" i="11"/>
  <c r="BF46" i="11"/>
  <c r="BF33" i="11"/>
  <c r="BF19" i="11"/>
  <c r="BF36" i="11"/>
  <c r="BF43" i="11"/>
  <c r="BF48" i="11"/>
  <c r="BF41" i="11"/>
  <c r="BF26" i="11"/>
  <c r="BF52" i="11"/>
  <c r="BF25" i="11"/>
  <c r="BF47" i="11"/>
  <c r="BF16" i="11"/>
  <c r="BF21" i="11"/>
  <c r="BF45" i="11"/>
  <c r="BF34" i="11"/>
  <c r="BF24" i="11"/>
  <c r="BF29" i="11"/>
  <c r="BF22" i="11"/>
  <c r="CJ5" i="19"/>
  <c r="BG5" i="11"/>
  <c r="BG146" i="11" s="1"/>
  <c r="BA39" i="13"/>
  <c r="BA55" i="13" s="1"/>
  <c r="BA38" i="13"/>
  <c r="BA54" i="13" s="1"/>
  <c r="BA29" i="13"/>
  <c r="BA45" i="13" s="1"/>
  <c r="BB41" i="13"/>
  <c r="BB25" i="13"/>
  <c r="BC6" i="13"/>
  <c r="BD4" i="13"/>
  <c r="BD2" i="13"/>
  <c r="BD3" i="13"/>
  <c r="BG113" i="11" l="1"/>
  <c r="BG108" i="11"/>
  <c r="BG114" i="11"/>
  <c r="BG89" i="11"/>
  <c r="BG71" i="11"/>
  <c r="BG151" i="11"/>
  <c r="BG144" i="11"/>
  <c r="BG61" i="11"/>
  <c r="BG77" i="11"/>
  <c r="BG78" i="11"/>
  <c r="BG109" i="11"/>
  <c r="BG119" i="11"/>
  <c r="BG142" i="11"/>
  <c r="BG132" i="11"/>
  <c r="BG130" i="11"/>
  <c r="BG112" i="11"/>
  <c r="BG83" i="11"/>
  <c r="BG88" i="11"/>
  <c r="BG156" i="11"/>
  <c r="BG140" i="11"/>
  <c r="BG67" i="11"/>
  <c r="BG87" i="11"/>
  <c r="BG93" i="11"/>
  <c r="BG125" i="11"/>
  <c r="BG127" i="11"/>
  <c r="BG22" i="11"/>
  <c r="BG131" i="11"/>
  <c r="BG136" i="11"/>
  <c r="BG121" i="11"/>
  <c r="BG73" i="11"/>
  <c r="BG80" i="11"/>
  <c r="BG62" i="11"/>
  <c r="BG138" i="11"/>
  <c r="BG66" i="11"/>
  <c r="BG86" i="11"/>
  <c r="BG95" i="11"/>
  <c r="BG104" i="11"/>
  <c r="BG128" i="11"/>
  <c r="BG145" i="11"/>
  <c r="BG133" i="11"/>
  <c r="BG123" i="11"/>
  <c r="BG101" i="11"/>
  <c r="BG91" i="11"/>
  <c r="BG56" i="11"/>
  <c r="BG155" i="11"/>
  <c r="BG141" i="11"/>
  <c r="BG58" i="11"/>
  <c r="BG82" i="11"/>
  <c r="BG110" i="11"/>
  <c r="BG111" i="11"/>
  <c r="BG134" i="11"/>
  <c r="BG153" i="11"/>
  <c r="BG126" i="11"/>
  <c r="BG115" i="11"/>
  <c r="BG81" i="11"/>
  <c r="BG84" i="11"/>
  <c r="BG79" i="11"/>
  <c r="BG152" i="11"/>
  <c r="BG160" i="11"/>
  <c r="BG74" i="11"/>
  <c r="BG94" i="11"/>
  <c r="BG98" i="11"/>
  <c r="BG107" i="11"/>
  <c r="BG150" i="11"/>
  <c r="BG148" i="11"/>
  <c r="BG118" i="11"/>
  <c r="BG102" i="11"/>
  <c r="BG60" i="11"/>
  <c r="BG64" i="11"/>
  <c r="BG75" i="11"/>
  <c r="BG149" i="11"/>
  <c r="BG157" i="11"/>
  <c r="BG59" i="11"/>
  <c r="BG85" i="11"/>
  <c r="BG105" i="11"/>
  <c r="BG116" i="11"/>
  <c r="BG139" i="11"/>
  <c r="BG158" i="11"/>
  <c r="BG135" i="11"/>
  <c r="BG124" i="11"/>
  <c r="BG96" i="11"/>
  <c r="BG97" i="11"/>
  <c r="BG70" i="11"/>
  <c r="BG72" i="11"/>
  <c r="BG137" i="11"/>
  <c r="BG68" i="11"/>
  <c r="BG65" i="11"/>
  <c r="BG90" i="11"/>
  <c r="BG103" i="11"/>
  <c r="BG120" i="11"/>
  <c r="BG147" i="11"/>
  <c r="BG159" i="11"/>
  <c r="BG129" i="11"/>
  <c r="BG117" i="11"/>
  <c r="BG99" i="11"/>
  <c r="BG92" i="11"/>
  <c r="BG76" i="11"/>
  <c r="BG63" i="11"/>
  <c r="BG143" i="11"/>
  <c r="BG57" i="11"/>
  <c r="BG69" i="11"/>
  <c r="BG100" i="11"/>
  <c r="BG106" i="11"/>
  <c r="BG122" i="11"/>
  <c r="BG154" i="11"/>
  <c r="CJ159" i="19"/>
  <c r="CJ160" i="19"/>
  <c r="CJ158" i="19"/>
  <c r="CJ157" i="19"/>
  <c r="CJ151" i="19"/>
  <c r="CJ152" i="19"/>
  <c r="CJ148" i="19"/>
  <c r="CJ156" i="19"/>
  <c r="CJ149" i="19"/>
  <c r="CJ146" i="19"/>
  <c r="CJ153" i="19"/>
  <c r="CJ145" i="19"/>
  <c r="CJ143" i="19"/>
  <c r="CJ147" i="19"/>
  <c r="CJ155" i="19"/>
  <c r="CJ150" i="19"/>
  <c r="CJ140" i="19"/>
  <c r="CJ154" i="19"/>
  <c r="CJ139" i="19"/>
  <c r="CJ142" i="19"/>
  <c r="CJ135" i="19"/>
  <c r="CJ144" i="19"/>
  <c r="CJ138" i="19"/>
  <c r="CJ137" i="19"/>
  <c r="CJ133" i="19"/>
  <c r="CJ141" i="19"/>
  <c r="CJ130" i="19"/>
  <c r="CJ125" i="19"/>
  <c r="CJ136" i="19"/>
  <c r="CJ128" i="19"/>
  <c r="CJ134" i="19"/>
  <c r="CJ131" i="19"/>
  <c r="CJ127" i="19"/>
  <c r="CJ126" i="19"/>
  <c r="CJ123" i="19"/>
  <c r="CJ132" i="19"/>
  <c r="CJ129" i="19"/>
  <c r="CJ120" i="19"/>
  <c r="CJ118" i="19"/>
  <c r="CJ115" i="19"/>
  <c r="CJ114" i="19"/>
  <c r="CJ121" i="19"/>
  <c r="CJ124" i="19"/>
  <c r="CJ122" i="19"/>
  <c r="CJ119" i="19"/>
  <c r="CJ116" i="19"/>
  <c r="CJ113" i="19"/>
  <c r="CJ109" i="19"/>
  <c r="CJ106" i="19"/>
  <c r="CJ112" i="19"/>
  <c r="CJ117" i="19"/>
  <c r="CJ111" i="19"/>
  <c r="CJ104" i="19"/>
  <c r="CJ110" i="19"/>
  <c r="CJ108" i="19"/>
  <c r="CJ105" i="19"/>
  <c r="CJ103" i="19"/>
  <c r="CJ102" i="19"/>
  <c r="CJ107" i="19"/>
  <c r="CJ100" i="19"/>
  <c r="CJ94" i="19"/>
  <c r="CJ92" i="19"/>
  <c r="CJ90" i="19"/>
  <c r="CJ89" i="19"/>
  <c r="CJ95" i="19"/>
  <c r="CJ97" i="19"/>
  <c r="CJ93" i="19"/>
  <c r="CJ98" i="19"/>
  <c r="CJ101" i="19"/>
  <c r="CJ99" i="19"/>
  <c r="CJ96" i="19"/>
  <c r="CJ91" i="19"/>
  <c r="CJ84" i="19"/>
  <c r="CJ80" i="19"/>
  <c r="CJ87" i="19"/>
  <c r="CJ85" i="19"/>
  <c r="CJ86" i="19"/>
  <c r="CJ79" i="19"/>
  <c r="CJ88" i="19"/>
  <c r="CJ81" i="19"/>
  <c r="CJ75" i="19"/>
  <c r="CJ78" i="19"/>
  <c r="CJ82" i="19"/>
  <c r="CJ77" i="19"/>
  <c r="CJ68" i="19"/>
  <c r="CJ83" i="19"/>
  <c r="CJ66" i="19"/>
  <c r="CJ73" i="19"/>
  <c r="CJ69" i="19"/>
  <c r="CJ74" i="19"/>
  <c r="CJ70" i="19"/>
  <c r="CJ71" i="19"/>
  <c r="CJ67" i="19"/>
  <c r="CJ61" i="19"/>
  <c r="CJ76" i="19"/>
  <c r="CJ72" i="19"/>
  <c r="CJ65" i="19"/>
  <c r="CJ64" i="19"/>
  <c r="CJ57" i="19"/>
  <c r="CJ60" i="19"/>
  <c r="CJ59" i="19"/>
  <c r="CJ58" i="19"/>
  <c r="CJ63" i="19"/>
  <c r="CJ56" i="19"/>
  <c r="CJ62" i="19"/>
  <c r="CI8" i="19"/>
  <c r="CJ51" i="19"/>
  <c r="CJ47" i="19"/>
  <c r="CJ53" i="19"/>
  <c r="CJ55" i="19"/>
  <c r="CJ42" i="19"/>
  <c r="CJ54" i="19"/>
  <c r="CJ50" i="19"/>
  <c r="CJ49" i="19"/>
  <c r="CJ46" i="19"/>
  <c r="CJ38" i="19"/>
  <c r="CJ45" i="19"/>
  <c r="CJ48" i="19"/>
  <c r="CJ52" i="19"/>
  <c r="CJ39" i="19"/>
  <c r="CJ43" i="19"/>
  <c r="CJ36" i="19"/>
  <c r="CJ44" i="19"/>
  <c r="CJ35" i="19"/>
  <c r="CJ28" i="19"/>
  <c r="CJ33" i="19"/>
  <c r="CJ40" i="19"/>
  <c r="CJ32" i="19"/>
  <c r="CJ41" i="19"/>
  <c r="CJ37" i="19"/>
  <c r="CJ34" i="19"/>
  <c r="CJ22" i="19"/>
  <c r="CJ31" i="19"/>
  <c r="CJ30" i="19"/>
  <c r="CJ21" i="19"/>
  <c r="CJ29" i="19"/>
  <c r="CJ26" i="19"/>
  <c r="CJ24" i="19"/>
  <c r="CJ23" i="19"/>
  <c r="CJ16" i="19"/>
  <c r="CJ15" i="19"/>
  <c r="CJ27" i="19"/>
  <c r="CJ13" i="19"/>
  <c r="CJ19" i="19"/>
  <c r="CJ25" i="19"/>
  <c r="CJ20" i="19"/>
  <c r="CJ11" i="19"/>
  <c r="CJ14" i="19"/>
  <c r="CJ17" i="19"/>
  <c r="CJ18" i="19"/>
  <c r="CJ12" i="19"/>
  <c r="BG55" i="11"/>
  <c r="BG14" i="11"/>
  <c r="BG51" i="11"/>
  <c r="BG23" i="11"/>
  <c r="BG12" i="11"/>
  <c r="BG50" i="11"/>
  <c r="BG41" i="11"/>
  <c r="BG38" i="11"/>
  <c r="BG52" i="11"/>
  <c r="BG24" i="11"/>
  <c r="BG29" i="11"/>
  <c r="BG48" i="11"/>
  <c r="BG21" i="11"/>
  <c r="BG45" i="11"/>
  <c r="BG26" i="11"/>
  <c r="BG25" i="11"/>
  <c r="BG49" i="11"/>
  <c r="BF8" i="11"/>
  <c r="BF4" i="11" s="1"/>
  <c r="BG42" i="11"/>
  <c r="BG32" i="11"/>
  <c r="BG35" i="11"/>
  <c r="BG30" i="11"/>
  <c r="BG11" i="11"/>
  <c r="BG54" i="11"/>
  <c r="BG46" i="11"/>
  <c r="BG33" i="11"/>
  <c r="BG20" i="11"/>
  <c r="BG37" i="11"/>
  <c r="BG17" i="11"/>
  <c r="BG28" i="11"/>
  <c r="BG27" i="11"/>
  <c r="BG39" i="11"/>
  <c r="BG44" i="11"/>
  <c r="BG43" i="11"/>
  <c r="BG40" i="11"/>
  <c r="BG13" i="11"/>
  <c r="BG36" i="11"/>
  <c r="BG47" i="11"/>
  <c r="BG18" i="11"/>
  <c r="BG53" i="11"/>
  <c r="BG31" i="11"/>
  <c r="BG34" i="11"/>
  <c r="BG19" i="11"/>
  <c r="BG15" i="11"/>
  <c r="BG16" i="11"/>
  <c r="CK5" i="19"/>
  <c r="BH5" i="11"/>
  <c r="BD6" i="13"/>
  <c r="BE4" i="13"/>
  <c r="BE2" i="13"/>
  <c r="BE3" i="13"/>
  <c r="BC41" i="13"/>
  <c r="BC25" i="13"/>
  <c r="BB39" i="13"/>
  <c r="BB55" i="13" s="1"/>
  <c r="BB38" i="13"/>
  <c r="BB54" i="13" s="1"/>
  <c r="BB29" i="13"/>
  <c r="BB45" i="13" s="1"/>
  <c r="BH50" i="11" l="1"/>
  <c r="BH129" i="11"/>
  <c r="BH109" i="11"/>
  <c r="BH87" i="11"/>
  <c r="BH57" i="11"/>
  <c r="BH65" i="11"/>
  <c r="BH149" i="11"/>
  <c r="BH67" i="11"/>
  <c r="BH85" i="11"/>
  <c r="BH86" i="11"/>
  <c r="BH99" i="11"/>
  <c r="BH113" i="11"/>
  <c r="BH128" i="11"/>
  <c r="BH140" i="11"/>
  <c r="BH126" i="11"/>
  <c r="BH104" i="11"/>
  <c r="BH70" i="11"/>
  <c r="BH80" i="11"/>
  <c r="BH62" i="11"/>
  <c r="BH151" i="11"/>
  <c r="BH60" i="11"/>
  <c r="BH78" i="11"/>
  <c r="BH98" i="11"/>
  <c r="BH95" i="11"/>
  <c r="BH106" i="11"/>
  <c r="BH125" i="11"/>
  <c r="BH150" i="11"/>
  <c r="BH122" i="11"/>
  <c r="BH103" i="11"/>
  <c r="BH88" i="11"/>
  <c r="BH81" i="11"/>
  <c r="BH153" i="11"/>
  <c r="BH147" i="11"/>
  <c r="BH66" i="11"/>
  <c r="BH71" i="11"/>
  <c r="BH108" i="11"/>
  <c r="BH101" i="11"/>
  <c r="BH116" i="11"/>
  <c r="BH143" i="11"/>
  <c r="BH154" i="11"/>
  <c r="BH123" i="11"/>
  <c r="BH114" i="11"/>
  <c r="BH92" i="11"/>
  <c r="BH77" i="11"/>
  <c r="BH152" i="11"/>
  <c r="BH160" i="11"/>
  <c r="BH58" i="11"/>
  <c r="BH75" i="11"/>
  <c r="BH100" i="11"/>
  <c r="BH102" i="11"/>
  <c r="BH120" i="11"/>
  <c r="BH134" i="11"/>
  <c r="BH157" i="11"/>
  <c r="BH132" i="11"/>
  <c r="BH121" i="11"/>
  <c r="BH69" i="11"/>
  <c r="BH73" i="11"/>
  <c r="BH148" i="11"/>
  <c r="BH141" i="11"/>
  <c r="BH74" i="11"/>
  <c r="BH82" i="11"/>
  <c r="BH89" i="11"/>
  <c r="BH111" i="11"/>
  <c r="BH117" i="11"/>
  <c r="BH135" i="11"/>
  <c r="BH158" i="11"/>
  <c r="BH136" i="11"/>
  <c r="BH130" i="11"/>
  <c r="BH118" i="11"/>
  <c r="BH83" i="11"/>
  <c r="BH68" i="11"/>
  <c r="BH146" i="11"/>
  <c r="BH159" i="11"/>
  <c r="BH76" i="11"/>
  <c r="BH84" i="11"/>
  <c r="BH91" i="11"/>
  <c r="BH115" i="11"/>
  <c r="BH119" i="11"/>
  <c r="BH138" i="11"/>
  <c r="BH155" i="11"/>
  <c r="BH131" i="11"/>
  <c r="BH124" i="11"/>
  <c r="BH96" i="11"/>
  <c r="BH63" i="11"/>
  <c r="BH79" i="11"/>
  <c r="BH145" i="11"/>
  <c r="BH56" i="11"/>
  <c r="BH59" i="11"/>
  <c r="BH93" i="11"/>
  <c r="BH94" i="11"/>
  <c r="BH110" i="11"/>
  <c r="BH142" i="11"/>
  <c r="BH144" i="11"/>
  <c r="BH133" i="11"/>
  <c r="BH107" i="11"/>
  <c r="BH97" i="11"/>
  <c r="BH156" i="11"/>
  <c r="BH72" i="11"/>
  <c r="BH137" i="11"/>
  <c r="BH64" i="11"/>
  <c r="BH61" i="11"/>
  <c r="BH90" i="11"/>
  <c r="BH105" i="11"/>
  <c r="BH112" i="11"/>
  <c r="BH127" i="11"/>
  <c r="BH139" i="11"/>
  <c r="CK159" i="19"/>
  <c r="CK157" i="19"/>
  <c r="CK160" i="19"/>
  <c r="CK158" i="19"/>
  <c r="CK153" i="19"/>
  <c r="CK156" i="19"/>
  <c r="CK155" i="19"/>
  <c r="CK152" i="19"/>
  <c r="CK154" i="19"/>
  <c r="CK148" i="19"/>
  <c r="CK150" i="19"/>
  <c r="CK147" i="19"/>
  <c r="CK151" i="19"/>
  <c r="CK144" i="19"/>
  <c r="CK149" i="19"/>
  <c r="CK141" i="19"/>
  <c r="CK145" i="19"/>
  <c r="CK139" i="19"/>
  <c r="CK137" i="19"/>
  <c r="CK138" i="19"/>
  <c r="CK146" i="19"/>
  <c r="CK143" i="19"/>
  <c r="CK142" i="19"/>
  <c r="CK135" i="19"/>
  <c r="CK133" i="19"/>
  <c r="CK132" i="19"/>
  <c r="CK136" i="19"/>
  <c r="CK128" i="19"/>
  <c r="CK134" i="19"/>
  <c r="CK131" i="19"/>
  <c r="CK127" i="19"/>
  <c r="CK126" i="19"/>
  <c r="CK140" i="19"/>
  <c r="CK129" i="19"/>
  <c r="CK124" i="19"/>
  <c r="CK122" i="19"/>
  <c r="CK120" i="19"/>
  <c r="CK125" i="19"/>
  <c r="CK121" i="19"/>
  <c r="CK130" i="19"/>
  <c r="CK119" i="19"/>
  <c r="CK116" i="19"/>
  <c r="CK123" i="19"/>
  <c r="CK117" i="19"/>
  <c r="CK115" i="19"/>
  <c r="CK114" i="19"/>
  <c r="CK112" i="19"/>
  <c r="CK118" i="19"/>
  <c r="CK111" i="19"/>
  <c r="CK105" i="19"/>
  <c r="CK103" i="19"/>
  <c r="CK108" i="19"/>
  <c r="CK110" i="19"/>
  <c r="CK104" i="19"/>
  <c r="CK102" i="19"/>
  <c r="CK107" i="19"/>
  <c r="CK101" i="19"/>
  <c r="CK113" i="19"/>
  <c r="CK109" i="19"/>
  <c r="CK106" i="19"/>
  <c r="CK95" i="19"/>
  <c r="CK98" i="19"/>
  <c r="CK99" i="19"/>
  <c r="CK96" i="19"/>
  <c r="CK91" i="19"/>
  <c r="CK94" i="19"/>
  <c r="CK92" i="19"/>
  <c r="CK97" i="19"/>
  <c r="CK100" i="19"/>
  <c r="CK90" i="19"/>
  <c r="CK86" i="19"/>
  <c r="CK85" i="19"/>
  <c r="CK84" i="19"/>
  <c r="CK76" i="19"/>
  <c r="CK88" i="19"/>
  <c r="CK87" i="19"/>
  <c r="CK89" i="19"/>
  <c r="CK83" i="19"/>
  <c r="CK82" i="19"/>
  <c r="CK80" i="19"/>
  <c r="CK77" i="19"/>
  <c r="CK79" i="19"/>
  <c r="CK81" i="19"/>
  <c r="CK73" i="19"/>
  <c r="CK69" i="19"/>
  <c r="CK74" i="19"/>
  <c r="CK70" i="19"/>
  <c r="CK93" i="19"/>
  <c r="CK78" i="19"/>
  <c r="CK71" i="19"/>
  <c r="CK67" i="19"/>
  <c r="CK75" i="19"/>
  <c r="CK64" i="19"/>
  <c r="CK72" i="19"/>
  <c r="CK68" i="19"/>
  <c r="CK66" i="19"/>
  <c r="CK62" i="19"/>
  <c r="CK61" i="19"/>
  <c r="CK60" i="19"/>
  <c r="CK59" i="19"/>
  <c r="CK58" i="19"/>
  <c r="CK57" i="19"/>
  <c r="CK65" i="19"/>
  <c r="CK63" i="19"/>
  <c r="CK56" i="19"/>
  <c r="BH27" i="11"/>
  <c r="BH13" i="11"/>
  <c r="BH33" i="11"/>
  <c r="BH42" i="11"/>
  <c r="BH54" i="11"/>
  <c r="BH52" i="11"/>
  <c r="BH19" i="11"/>
  <c r="BH25" i="11"/>
  <c r="BH49" i="11"/>
  <c r="CK55" i="19"/>
  <c r="CK54" i="19"/>
  <c r="CK50" i="19"/>
  <c r="CK53" i="19"/>
  <c r="CK49" i="19"/>
  <c r="CK41" i="19"/>
  <c r="CK37" i="19"/>
  <c r="CK39" i="19"/>
  <c r="CK52" i="19"/>
  <c r="CK51" i="19"/>
  <c r="CK45" i="19"/>
  <c r="CK44" i="19"/>
  <c r="CK35" i="19"/>
  <c r="CK43" i="19"/>
  <c r="CK47" i="19"/>
  <c r="CK36" i="19"/>
  <c r="CK29" i="19"/>
  <c r="CK40" i="19"/>
  <c r="CK48" i="19"/>
  <c r="CK33" i="19"/>
  <c r="CK25" i="19"/>
  <c r="CK27" i="19"/>
  <c r="CK32" i="19"/>
  <c r="CK28" i="19"/>
  <c r="CK31" i="19"/>
  <c r="CK38" i="19"/>
  <c r="CK26" i="19"/>
  <c r="CK13" i="19"/>
  <c r="CK46" i="19"/>
  <c r="CK34" i="19"/>
  <c r="CK21" i="19"/>
  <c r="CK17" i="19"/>
  <c r="CK30" i="19"/>
  <c r="CK42" i="19"/>
  <c r="CK24" i="19"/>
  <c r="CK20" i="19"/>
  <c r="CK23" i="19"/>
  <c r="CK16" i="19"/>
  <c r="CK19" i="19"/>
  <c r="CK12" i="19"/>
  <c r="CK22" i="19"/>
  <c r="CK18" i="19"/>
  <c r="CK15" i="19"/>
  <c r="CK11" i="19"/>
  <c r="CK14" i="19"/>
  <c r="CJ8" i="19"/>
  <c r="BH40" i="11"/>
  <c r="BH32" i="11"/>
  <c r="BH51" i="11"/>
  <c r="BH44" i="11"/>
  <c r="BH17" i="11"/>
  <c r="BH53" i="11"/>
  <c r="BH46" i="11"/>
  <c r="BH20" i="11"/>
  <c r="BH37" i="11"/>
  <c r="BH47" i="11"/>
  <c r="BH18" i="11"/>
  <c r="BH12" i="11"/>
  <c r="BH48" i="11"/>
  <c r="BH55" i="11"/>
  <c r="BH31" i="11"/>
  <c r="BH34" i="11"/>
  <c r="BH36" i="11"/>
  <c r="BH15" i="11"/>
  <c r="BG8" i="11"/>
  <c r="BG4" i="11" s="1"/>
  <c r="BH14" i="11"/>
  <c r="BH28" i="11"/>
  <c r="BH35" i="11"/>
  <c r="BH26" i="11"/>
  <c r="BH43" i="11"/>
  <c r="BH22" i="11"/>
  <c r="BH21" i="11"/>
  <c r="BH38" i="11"/>
  <c r="BH23" i="11"/>
  <c r="BH24" i="11"/>
  <c r="BH11" i="11"/>
  <c r="BH16" i="11"/>
  <c r="BH41" i="11"/>
  <c r="BH45" i="11"/>
  <c r="BH39" i="11"/>
  <c r="BH30" i="11"/>
  <c r="BH29" i="11"/>
  <c r="CL5" i="19"/>
  <c r="BI5" i="11"/>
  <c r="BD41" i="13"/>
  <c r="BD25" i="13"/>
  <c r="BC39" i="13"/>
  <c r="BC55" i="13" s="1"/>
  <c r="BC38" i="13"/>
  <c r="BC54" i="13" s="1"/>
  <c r="BC29" i="13"/>
  <c r="BC45" i="13" s="1"/>
  <c r="BF4" i="13"/>
  <c r="BF3" i="13"/>
  <c r="BF2" i="13"/>
  <c r="BE6" i="13"/>
  <c r="BI22" i="11" l="1"/>
  <c r="BI132" i="11"/>
  <c r="BI118" i="11"/>
  <c r="BI105" i="11"/>
  <c r="BI84" i="11"/>
  <c r="BI75" i="11"/>
  <c r="BI81" i="11"/>
  <c r="BI160" i="11"/>
  <c r="BI71" i="11"/>
  <c r="BI76" i="11"/>
  <c r="BI98" i="11"/>
  <c r="BI117" i="11"/>
  <c r="BI134" i="11"/>
  <c r="BI149" i="11"/>
  <c r="BI126" i="11"/>
  <c r="BI110" i="11"/>
  <c r="BI114" i="11"/>
  <c r="BI69" i="11"/>
  <c r="BI61" i="11"/>
  <c r="BI79" i="11"/>
  <c r="BI146" i="11"/>
  <c r="BI73" i="11"/>
  <c r="BI83" i="11"/>
  <c r="BI103" i="11"/>
  <c r="BI123" i="11"/>
  <c r="BI142" i="11"/>
  <c r="BI155" i="11"/>
  <c r="BI124" i="11"/>
  <c r="BI100" i="11"/>
  <c r="BI102" i="11"/>
  <c r="BI65" i="11"/>
  <c r="BI63" i="11"/>
  <c r="BI62" i="11"/>
  <c r="BI140" i="11"/>
  <c r="BI68" i="11"/>
  <c r="BI89" i="11"/>
  <c r="BI90" i="11"/>
  <c r="BI135" i="11"/>
  <c r="BI143" i="11"/>
  <c r="BI151" i="11"/>
  <c r="BI133" i="11"/>
  <c r="BI86" i="11"/>
  <c r="BI94" i="11"/>
  <c r="BI88" i="11"/>
  <c r="BI57" i="11"/>
  <c r="BI153" i="11"/>
  <c r="BI159" i="11"/>
  <c r="BI74" i="11"/>
  <c r="BI96" i="11"/>
  <c r="BI109" i="11"/>
  <c r="BI119" i="11"/>
  <c r="BI144" i="11"/>
  <c r="BI148" i="11"/>
  <c r="BI113" i="11"/>
  <c r="BI107" i="11"/>
  <c r="BI112" i="11"/>
  <c r="BI92" i="11"/>
  <c r="BI64" i="11"/>
  <c r="BI72" i="11"/>
  <c r="BI158" i="11"/>
  <c r="BI67" i="11"/>
  <c r="BI82" i="11"/>
  <c r="BI125" i="11"/>
  <c r="BI127" i="11"/>
  <c r="BI145" i="11"/>
  <c r="BI154" i="11"/>
  <c r="BI121" i="11"/>
  <c r="BI101" i="11"/>
  <c r="BI93" i="11"/>
  <c r="BI60" i="11"/>
  <c r="BI78" i="11"/>
  <c r="BI147" i="11"/>
  <c r="BI56" i="11"/>
  <c r="BI91" i="11"/>
  <c r="BI95" i="11"/>
  <c r="BI111" i="11"/>
  <c r="BI139" i="11"/>
  <c r="BI138" i="11"/>
  <c r="BI156" i="11"/>
  <c r="BI130" i="11"/>
  <c r="BI136" i="11"/>
  <c r="BI115" i="11"/>
  <c r="BI77" i="11"/>
  <c r="BI99" i="11"/>
  <c r="BI66" i="11"/>
  <c r="BI141" i="11"/>
  <c r="BI59" i="11"/>
  <c r="BI80" i="11"/>
  <c r="BI104" i="11"/>
  <c r="BI128" i="11"/>
  <c r="BI129" i="11"/>
  <c r="BI152" i="11"/>
  <c r="BI157" i="11"/>
  <c r="BI116" i="11"/>
  <c r="BI122" i="11"/>
  <c r="BI106" i="11"/>
  <c r="BI97" i="11"/>
  <c r="BI85" i="11"/>
  <c r="BI58" i="11"/>
  <c r="BI137" i="11"/>
  <c r="BI70" i="11"/>
  <c r="BI87" i="11"/>
  <c r="BI108" i="11"/>
  <c r="BI120" i="11"/>
  <c r="BI131" i="11"/>
  <c r="BI150" i="11"/>
  <c r="CL158" i="19"/>
  <c r="CL157" i="19"/>
  <c r="CL156" i="19"/>
  <c r="CL160" i="19"/>
  <c r="CL159" i="19"/>
  <c r="CL155" i="19"/>
  <c r="CL154" i="19"/>
  <c r="CL153" i="19"/>
  <c r="CL151" i="19"/>
  <c r="CL150" i="19"/>
  <c r="CL147" i="19"/>
  <c r="CL149" i="19"/>
  <c r="CL146" i="19"/>
  <c r="CL142" i="19"/>
  <c r="CL145" i="19"/>
  <c r="CL148" i="19"/>
  <c r="CL141" i="19"/>
  <c r="CL138" i="19"/>
  <c r="CL152" i="19"/>
  <c r="CL144" i="19"/>
  <c r="CL143" i="19"/>
  <c r="CL140" i="19"/>
  <c r="CL136" i="19"/>
  <c r="CL137" i="19"/>
  <c r="CL131" i="19"/>
  <c r="CL130" i="19"/>
  <c r="CL135" i="19"/>
  <c r="CL134" i="19"/>
  <c r="CL129" i="19"/>
  <c r="CL139" i="19"/>
  <c r="CL122" i="19"/>
  <c r="CL124" i="19"/>
  <c r="CL132" i="19"/>
  <c r="CL126" i="19"/>
  <c r="CL120" i="19"/>
  <c r="CL118" i="19"/>
  <c r="CL125" i="19"/>
  <c r="CL128" i="19"/>
  <c r="CL127" i="19"/>
  <c r="CL117" i="19"/>
  <c r="CL121" i="19"/>
  <c r="CL119" i="19"/>
  <c r="CL116" i="19"/>
  <c r="CL123" i="19"/>
  <c r="CL133" i="19"/>
  <c r="CL115" i="19"/>
  <c r="CL111" i="19"/>
  <c r="CL108" i="19"/>
  <c r="CL104" i="19"/>
  <c r="CL103" i="19"/>
  <c r="CL112" i="19"/>
  <c r="CL105" i="19"/>
  <c r="CL114" i="19"/>
  <c r="CL102" i="19"/>
  <c r="CL107" i="19"/>
  <c r="CL113" i="19"/>
  <c r="CL109" i="19"/>
  <c r="CL106" i="19"/>
  <c r="CL110" i="19"/>
  <c r="CL97" i="19"/>
  <c r="CL93" i="19"/>
  <c r="CL99" i="19"/>
  <c r="CL96" i="19"/>
  <c r="CL91" i="19"/>
  <c r="CL101" i="19"/>
  <c r="CL100" i="19"/>
  <c r="CL94" i="19"/>
  <c r="CL92" i="19"/>
  <c r="CL90" i="19"/>
  <c r="CL89" i="19"/>
  <c r="CL88" i="19"/>
  <c r="CL86" i="19"/>
  <c r="CL83" i="19"/>
  <c r="CL95" i="19"/>
  <c r="CL82" i="19"/>
  <c r="CL98" i="19"/>
  <c r="CL85" i="19"/>
  <c r="CL79" i="19"/>
  <c r="CL84" i="19"/>
  <c r="CL76" i="19"/>
  <c r="CL87" i="19"/>
  <c r="CL81" i="19"/>
  <c r="CL75" i="19"/>
  <c r="CL77" i="19"/>
  <c r="CL74" i="19"/>
  <c r="CL66" i="19"/>
  <c r="CL70" i="19"/>
  <c r="CL78" i="19"/>
  <c r="CL71" i="19"/>
  <c r="CL80" i="19"/>
  <c r="CL67" i="19"/>
  <c r="CL72" i="19"/>
  <c r="CL65" i="19"/>
  <c r="CL68" i="19"/>
  <c r="CL73" i="19"/>
  <c r="CL69" i="19"/>
  <c r="CL62" i="19"/>
  <c r="CL59" i="19"/>
  <c r="CL57" i="19"/>
  <c r="CL61" i="19"/>
  <c r="CL60" i="19"/>
  <c r="CL58" i="19"/>
  <c r="CL64" i="19"/>
  <c r="CL63" i="19"/>
  <c r="CL56" i="19"/>
  <c r="BH8" i="11"/>
  <c r="BH4" i="11" s="1"/>
  <c r="CK8" i="19"/>
  <c r="CL55" i="19"/>
  <c r="CL50" i="19"/>
  <c r="CL54" i="19"/>
  <c r="CL49" i="19"/>
  <c r="CL52" i="19"/>
  <c r="CL48" i="19"/>
  <c r="CL51" i="19"/>
  <c r="CL45" i="19"/>
  <c r="CL53" i="19"/>
  <c r="CL37" i="19"/>
  <c r="CL41" i="19"/>
  <c r="CL44" i="19"/>
  <c r="CL47" i="19"/>
  <c r="CL46" i="19"/>
  <c r="CL38" i="19"/>
  <c r="CL42" i="19"/>
  <c r="CL43" i="19"/>
  <c r="CL36" i="19"/>
  <c r="CL27" i="19"/>
  <c r="CL32" i="19"/>
  <c r="CL31" i="19"/>
  <c r="CL35" i="19"/>
  <c r="CL25" i="19"/>
  <c r="CL40" i="19"/>
  <c r="CL21" i="19"/>
  <c r="CL33" i="19"/>
  <c r="CL20" i="19"/>
  <c r="CL34" i="19"/>
  <c r="CL26" i="19"/>
  <c r="CL24" i="19"/>
  <c r="CL16" i="19"/>
  <c r="CL19" i="19"/>
  <c r="CL39" i="19"/>
  <c r="CL22" i="19"/>
  <c r="CL23" i="19"/>
  <c r="CL15" i="19"/>
  <c r="CL14" i="19"/>
  <c r="CL18" i="19"/>
  <c r="CL29" i="19"/>
  <c r="CL28" i="19"/>
  <c r="CL11" i="19"/>
  <c r="CL12" i="19"/>
  <c r="CL17" i="19"/>
  <c r="CL30" i="19"/>
  <c r="CL13" i="19"/>
  <c r="BI55" i="11"/>
  <c r="BI23" i="11"/>
  <c r="BI49" i="11"/>
  <c r="BI27" i="11"/>
  <c r="BI32" i="11"/>
  <c r="BI51" i="11"/>
  <c r="BI30" i="11"/>
  <c r="BI50" i="11"/>
  <c r="BI52" i="11"/>
  <c r="BI24" i="11"/>
  <c r="BI48" i="11"/>
  <c r="BI21" i="11"/>
  <c r="BI28" i="11"/>
  <c r="BI38" i="11"/>
  <c r="BI36" i="11"/>
  <c r="BI11" i="11"/>
  <c r="BI18" i="11"/>
  <c r="BI53" i="11"/>
  <c r="BI31" i="11"/>
  <c r="BI34" i="11"/>
  <c r="BI26" i="11"/>
  <c r="BI47" i="11"/>
  <c r="BI16" i="11"/>
  <c r="BI41" i="11"/>
  <c r="BI46" i="11"/>
  <c r="BI45" i="11"/>
  <c r="BI37" i="11"/>
  <c r="BI15" i="11"/>
  <c r="BI54" i="11"/>
  <c r="BI42" i="11"/>
  <c r="BI33" i="11"/>
  <c r="BI20" i="11"/>
  <c r="BI25" i="11"/>
  <c r="BI43" i="11"/>
  <c r="BI40" i="11"/>
  <c r="BI13" i="11"/>
  <c r="BI19" i="11"/>
  <c r="BI44" i="11"/>
  <c r="BI17" i="11"/>
  <c r="BI14" i="11"/>
  <c r="BI35" i="11"/>
  <c r="BI39" i="11"/>
  <c r="BI12" i="11"/>
  <c r="BI29" i="11"/>
  <c r="CM5" i="19"/>
  <c r="BJ5" i="11"/>
  <c r="BF6" i="13"/>
  <c r="BG2" i="13"/>
  <c r="BG3" i="13"/>
  <c r="BG4" i="13"/>
  <c r="BD38" i="13"/>
  <c r="BD54" i="13" s="1"/>
  <c r="BD39" i="13"/>
  <c r="BD55" i="13" s="1"/>
  <c r="BD29" i="13"/>
  <c r="BD45" i="13" s="1"/>
  <c r="BE41" i="13"/>
  <c r="BE25" i="13"/>
  <c r="BJ48" i="11" l="1"/>
  <c r="BJ134" i="11"/>
  <c r="BJ126" i="11"/>
  <c r="BJ106" i="11"/>
  <c r="BJ102" i="11"/>
  <c r="BJ81" i="11"/>
  <c r="BJ79" i="11"/>
  <c r="BJ58" i="11"/>
  <c r="BJ160" i="11"/>
  <c r="BJ73" i="11"/>
  <c r="BJ91" i="11"/>
  <c r="BJ107" i="11"/>
  <c r="BJ117" i="11"/>
  <c r="BJ143" i="11"/>
  <c r="BJ128" i="11"/>
  <c r="BJ124" i="11"/>
  <c r="BJ109" i="11"/>
  <c r="BJ99" i="11"/>
  <c r="BJ59" i="11"/>
  <c r="BJ67" i="11"/>
  <c r="BJ156" i="11"/>
  <c r="BJ137" i="11"/>
  <c r="BJ66" i="11"/>
  <c r="BJ86" i="11"/>
  <c r="BJ93" i="11"/>
  <c r="BJ123" i="11"/>
  <c r="BJ150" i="11"/>
  <c r="BJ125" i="11"/>
  <c r="BJ111" i="11"/>
  <c r="BJ108" i="11"/>
  <c r="BJ85" i="11"/>
  <c r="BJ57" i="11"/>
  <c r="BJ60" i="11"/>
  <c r="BJ155" i="11"/>
  <c r="BJ157" i="11"/>
  <c r="BJ72" i="11"/>
  <c r="BJ100" i="11"/>
  <c r="BJ103" i="11"/>
  <c r="BJ129" i="11"/>
  <c r="BJ144" i="11"/>
  <c r="BJ127" i="11"/>
  <c r="BJ118" i="11"/>
  <c r="BJ92" i="11"/>
  <c r="BJ84" i="11"/>
  <c r="BJ64" i="11"/>
  <c r="BJ68" i="11"/>
  <c r="BJ142" i="11"/>
  <c r="BJ138" i="11"/>
  <c r="BJ61" i="11"/>
  <c r="BJ101" i="11"/>
  <c r="BJ104" i="11"/>
  <c r="BJ131" i="11"/>
  <c r="BJ147" i="11"/>
  <c r="BJ136" i="11"/>
  <c r="BJ98" i="11"/>
  <c r="BJ105" i="11"/>
  <c r="BJ88" i="11"/>
  <c r="BJ56" i="11"/>
  <c r="BJ152" i="11"/>
  <c r="BJ139" i="11"/>
  <c r="BJ69" i="11"/>
  <c r="BJ80" i="11"/>
  <c r="BJ94" i="11"/>
  <c r="BJ110" i="11"/>
  <c r="BJ132" i="11"/>
  <c r="BJ151" i="11"/>
  <c r="BJ133" i="11"/>
  <c r="BJ90" i="11"/>
  <c r="BJ95" i="11"/>
  <c r="BJ87" i="11"/>
  <c r="BJ65" i="11"/>
  <c r="BJ63" i="11"/>
  <c r="BJ149" i="11"/>
  <c r="BJ70" i="11"/>
  <c r="BJ83" i="11"/>
  <c r="BJ89" i="11"/>
  <c r="BJ116" i="11"/>
  <c r="BJ140" i="11"/>
  <c r="BJ159" i="11"/>
  <c r="BJ115" i="11"/>
  <c r="BJ120" i="11"/>
  <c r="BJ114" i="11"/>
  <c r="BJ121" i="11"/>
  <c r="BJ82" i="11"/>
  <c r="BJ75" i="11"/>
  <c r="BJ153" i="11"/>
  <c r="BJ145" i="11"/>
  <c r="BJ62" i="11"/>
  <c r="BJ78" i="11"/>
  <c r="BJ96" i="11"/>
  <c r="BJ113" i="11"/>
  <c r="BJ141" i="11"/>
  <c r="BJ158" i="11"/>
  <c r="BJ135" i="11"/>
  <c r="BJ130" i="11"/>
  <c r="BJ122" i="11"/>
  <c r="BJ112" i="11"/>
  <c r="BJ74" i="11"/>
  <c r="BJ77" i="11"/>
  <c r="BJ154" i="11"/>
  <c r="BJ146" i="11"/>
  <c r="BJ71" i="11"/>
  <c r="BJ76" i="11"/>
  <c r="BJ97" i="11"/>
  <c r="BJ119" i="11"/>
  <c r="BJ148" i="11"/>
  <c r="CM158" i="19"/>
  <c r="CM160" i="19"/>
  <c r="CM159" i="19"/>
  <c r="CM157" i="19"/>
  <c r="CM156" i="19"/>
  <c r="CM154" i="19"/>
  <c r="CM153" i="19"/>
  <c r="CM155" i="19"/>
  <c r="CM152" i="19"/>
  <c r="CM148" i="19"/>
  <c r="CM150" i="19"/>
  <c r="CM149" i="19"/>
  <c r="CM151" i="19"/>
  <c r="CM147" i="19"/>
  <c r="CM146" i="19"/>
  <c r="CM145" i="19"/>
  <c r="CM143" i="19"/>
  <c r="CM144" i="19"/>
  <c r="CM142" i="19"/>
  <c r="CM136" i="19"/>
  <c r="CM141" i="19"/>
  <c r="CM133" i="19"/>
  <c r="CM137" i="19"/>
  <c r="CM138" i="19"/>
  <c r="CM139" i="19"/>
  <c r="CM134" i="19"/>
  <c r="CM135" i="19"/>
  <c r="CM131" i="19"/>
  <c r="CM127" i="19"/>
  <c r="CM126" i="19"/>
  <c r="CM123" i="19"/>
  <c r="CM129" i="19"/>
  <c r="CM140" i="19"/>
  <c r="CM132" i="19"/>
  <c r="CM125" i="19"/>
  <c r="CM128" i="19"/>
  <c r="CM119" i="19"/>
  <c r="CM116" i="19"/>
  <c r="CM130" i="19"/>
  <c r="CM124" i="19"/>
  <c r="CM122" i="19"/>
  <c r="CM120" i="19"/>
  <c r="CM117" i="19"/>
  <c r="CM115" i="19"/>
  <c r="CM118" i="19"/>
  <c r="CM121" i="19"/>
  <c r="CM111" i="19"/>
  <c r="CM108" i="19"/>
  <c r="CM110" i="19"/>
  <c r="CM114" i="19"/>
  <c r="CM109" i="19"/>
  <c r="CM107" i="19"/>
  <c r="CM104" i="19"/>
  <c r="CM103" i="19"/>
  <c r="CM102" i="19"/>
  <c r="CM101" i="19"/>
  <c r="CM113" i="19"/>
  <c r="CM112" i="19"/>
  <c r="CM106" i="19"/>
  <c r="CM105" i="19"/>
  <c r="CM97" i="19"/>
  <c r="CM93" i="19"/>
  <c r="CM98" i="19"/>
  <c r="CM100" i="19"/>
  <c r="CM94" i="19"/>
  <c r="CM92" i="19"/>
  <c r="CM90" i="19"/>
  <c r="CM89" i="19"/>
  <c r="CM95" i="19"/>
  <c r="CM99" i="19"/>
  <c r="CM96" i="19"/>
  <c r="CM87" i="19"/>
  <c r="CM85" i="19"/>
  <c r="CM81" i="19"/>
  <c r="CM79" i="19"/>
  <c r="CM86" i="19"/>
  <c r="CM84" i="19"/>
  <c r="CM75" i="19"/>
  <c r="CM88" i="19"/>
  <c r="CM80" i="19"/>
  <c r="CM83" i="19"/>
  <c r="CM82" i="19"/>
  <c r="CM91" i="19"/>
  <c r="CM77" i="19"/>
  <c r="CM76" i="19"/>
  <c r="CM73" i="19"/>
  <c r="CM69" i="19"/>
  <c r="CM78" i="19"/>
  <c r="CM74" i="19"/>
  <c r="CM71" i="19"/>
  <c r="CM72" i="19"/>
  <c r="CM67" i="19"/>
  <c r="CM70" i="19"/>
  <c r="CM65" i="19"/>
  <c r="CM60" i="19"/>
  <c r="CM68" i="19"/>
  <c r="CM66" i="19"/>
  <c r="CM63" i="19"/>
  <c r="CM58" i="19"/>
  <c r="CM62" i="19"/>
  <c r="CM64" i="19"/>
  <c r="CM57" i="19"/>
  <c r="CM61" i="19"/>
  <c r="CM59" i="19"/>
  <c r="CM56" i="19"/>
  <c r="BJ25" i="11"/>
  <c r="BJ26" i="11"/>
  <c r="BJ52" i="11"/>
  <c r="BJ44" i="11"/>
  <c r="BJ41" i="11"/>
  <c r="BJ11" i="11"/>
  <c r="BJ28" i="11"/>
  <c r="BJ50" i="11"/>
  <c r="BJ31" i="11"/>
  <c r="BJ16" i="11"/>
  <c r="BJ33" i="11"/>
  <c r="CL8" i="19"/>
  <c r="CM55" i="19"/>
  <c r="CM54" i="19"/>
  <c r="CM53" i="19"/>
  <c r="CM49" i="19"/>
  <c r="CM48" i="19"/>
  <c r="CM51" i="19"/>
  <c r="CM52" i="19"/>
  <c r="CM50" i="19"/>
  <c r="CM40" i="19"/>
  <c r="CM35" i="19"/>
  <c r="CM44" i="19"/>
  <c r="CM36" i="19"/>
  <c r="CM46" i="19"/>
  <c r="CM38" i="19"/>
  <c r="CM43" i="19"/>
  <c r="CM39" i="19"/>
  <c r="CM42" i="19"/>
  <c r="CM32" i="19"/>
  <c r="CM28" i="19"/>
  <c r="CM37" i="19"/>
  <c r="CM31" i="19"/>
  <c r="CM34" i="19"/>
  <c r="CM45" i="19"/>
  <c r="CM30" i="19"/>
  <c r="CM41" i="19"/>
  <c r="CM26" i="19"/>
  <c r="CM24" i="19"/>
  <c r="CM47" i="19"/>
  <c r="CM25" i="19"/>
  <c r="CM27" i="19"/>
  <c r="CM33" i="19"/>
  <c r="CM20" i="19"/>
  <c r="CM29" i="19"/>
  <c r="CM23" i="19"/>
  <c r="CM21" i="19"/>
  <c r="CM19" i="19"/>
  <c r="CM16" i="19"/>
  <c r="CM22" i="19"/>
  <c r="CM15" i="19"/>
  <c r="CM14" i="19"/>
  <c r="CM13" i="19"/>
  <c r="CM17" i="19"/>
  <c r="CM18" i="19"/>
  <c r="CM11" i="19"/>
  <c r="CM12" i="19"/>
  <c r="BJ46" i="11"/>
  <c r="BJ32" i="11"/>
  <c r="BJ51" i="11"/>
  <c r="BJ47" i="11"/>
  <c r="BJ29" i="11"/>
  <c r="BI8" i="11"/>
  <c r="BI4" i="11" s="1"/>
  <c r="BJ21" i="11"/>
  <c r="BJ40" i="11"/>
  <c r="BJ34" i="11"/>
  <c r="BJ35" i="11"/>
  <c r="BJ15" i="11"/>
  <c r="BJ18" i="11"/>
  <c r="BJ42" i="11"/>
  <c r="BJ39" i="11"/>
  <c r="BJ19" i="11"/>
  <c r="BJ24" i="11"/>
  <c r="BJ12" i="11"/>
  <c r="BJ54" i="11"/>
  <c r="BJ53" i="11"/>
  <c r="BJ27" i="11"/>
  <c r="BJ38" i="11"/>
  <c r="BJ37" i="11"/>
  <c r="BJ43" i="11"/>
  <c r="BJ14" i="11"/>
  <c r="BJ13" i="11"/>
  <c r="BJ20" i="11"/>
  <c r="BJ36" i="11"/>
  <c r="BJ17" i="11"/>
  <c r="BJ22" i="11"/>
  <c r="BJ55" i="11"/>
  <c r="BJ45" i="11"/>
  <c r="BJ23" i="11"/>
  <c r="BJ30" i="11"/>
  <c r="BJ49" i="11"/>
  <c r="CN5" i="19"/>
  <c r="BK5" i="11"/>
  <c r="BG6" i="13"/>
  <c r="BH3" i="13"/>
  <c r="BH4" i="13"/>
  <c r="BH2" i="13"/>
  <c r="BE39" i="13"/>
  <c r="BE55" i="13" s="1"/>
  <c r="BE38" i="13"/>
  <c r="BE54" i="13" s="1"/>
  <c r="BE29" i="13"/>
  <c r="BE45" i="13" s="1"/>
  <c r="BF41" i="13"/>
  <c r="BF25" i="13"/>
  <c r="BK54" i="11" l="1"/>
  <c r="BK133" i="11"/>
  <c r="BK107" i="11"/>
  <c r="BK108" i="11"/>
  <c r="BK84" i="11"/>
  <c r="BK58" i="11"/>
  <c r="BK149" i="11"/>
  <c r="BK141" i="11"/>
  <c r="BK67" i="11"/>
  <c r="BK74" i="11"/>
  <c r="BK90" i="11"/>
  <c r="BK110" i="11"/>
  <c r="BK126" i="11"/>
  <c r="BK147" i="11"/>
  <c r="BK130" i="11"/>
  <c r="BK95" i="11"/>
  <c r="BK102" i="11"/>
  <c r="BK76" i="11"/>
  <c r="BK57" i="11"/>
  <c r="BK63" i="11"/>
  <c r="BK160" i="11"/>
  <c r="BK60" i="11"/>
  <c r="BK77" i="11"/>
  <c r="BK104" i="11"/>
  <c r="BK111" i="11"/>
  <c r="BK128" i="11"/>
  <c r="BK148" i="11"/>
  <c r="BK135" i="11"/>
  <c r="BK103" i="11"/>
  <c r="BK114" i="11"/>
  <c r="BK65" i="11"/>
  <c r="BK56" i="11"/>
  <c r="BK158" i="11"/>
  <c r="BK140" i="11"/>
  <c r="BK62" i="11"/>
  <c r="BK85" i="11"/>
  <c r="BK105" i="11"/>
  <c r="BK112" i="11"/>
  <c r="BK132" i="11"/>
  <c r="BK154" i="11"/>
  <c r="BK136" i="11"/>
  <c r="BK97" i="11"/>
  <c r="BK121" i="11"/>
  <c r="BK155" i="11"/>
  <c r="BK68" i="11"/>
  <c r="BK152" i="11"/>
  <c r="BK138" i="11"/>
  <c r="BK78" i="11"/>
  <c r="BK88" i="11"/>
  <c r="BK89" i="11"/>
  <c r="BK116" i="11"/>
  <c r="BK137" i="11"/>
  <c r="BK150" i="11"/>
  <c r="BK129" i="11"/>
  <c r="BK117" i="11"/>
  <c r="BK91" i="11"/>
  <c r="BK96" i="11"/>
  <c r="BK64" i="11"/>
  <c r="BK153" i="11"/>
  <c r="BK59" i="11"/>
  <c r="BK86" i="11"/>
  <c r="BK93" i="11"/>
  <c r="BK98" i="11"/>
  <c r="BK120" i="11"/>
  <c r="BK139" i="11"/>
  <c r="BK151" i="11"/>
  <c r="BK122" i="11"/>
  <c r="BK115" i="11"/>
  <c r="BK80" i="11"/>
  <c r="BK75" i="11"/>
  <c r="BK79" i="11"/>
  <c r="BK145" i="11"/>
  <c r="BK66" i="11"/>
  <c r="BK81" i="11"/>
  <c r="BK100" i="11"/>
  <c r="BK106" i="11"/>
  <c r="BK131" i="11"/>
  <c r="BK143" i="11"/>
  <c r="BK159" i="11"/>
  <c r="BK119" i="11"/>
  <c r="BK124" i="11"/>
  <c r="BK99" i="11"/>
  <c r="BK92" i="11"/>
  <c r="BK72" i="11"/>
  <c r="BK71" i="11"/>
  <c r="BK157" i="11"/>
  <c r="BK61" i="11"/>
  <c r="BK82" i="11"/>
  <c r="BK101" i="11"/>
  <c r="BK109" i="11"/>
  <c r="BK113" i="11"/>
  <c r="BK134" i="11"/>
  <c r="BK156" i="11"/>
  <c r="BK127" i="11"/>
  <c r="BK118" i="11"/>
  <c r="BK94" i="11"/>
  <c r="BK87" i="11"/>
  <c r="BK70" i="11"/>
  <c r="BK144" i="11"/>
  <c r="BK146" i="11"/>
  <c r="BK69" i="11"/>
  <c r="BK73" i="11"/>
  <c r="BK83" i="11"/>
  <c r="BK123" i="11"/>
  <c r="BK125" i="11"/>
  <c r="BK142" i="11"/>
  <c r="CN160" i="19"/>
  <c r="CN159" i="19"/>
  <c r="CN157" i="19"/>
  <c r="CN153" i="19"/>
  <c r="CN155" i="19"/>
  <c r="CN154" i="19"/>
  <c r="CN158" i="19"/>
  <c r="CN156" i="19"/>
  <c r="CN150" i="19"/>
  <c r="CN151" i="19"/>
  <c r="CN152" i="19"/>
  <c r="CN148" i="19"/>
  <c r="CN144" i="19"/>
  <c r="CN149" i="19"/>
  <c r="CN147" i="19"/>
  <c r="CN145" i="19"/>
  <c r="CN146" i="19"/>
  <c r="CN138" i="19"/>
  <c r="CN142" i="19"/>
  <c r="CN137" i="19"/>
  <c r="CN139" i="19"/>
  <c r="CN134" i="19"/>
  <c r="CN140" i="19"/>
  <c r="CN132" i="19"/>
  <c r="CN141" i="19"/>
  <c r="CN135" i="19"/>
  <c r="CN130" i="19"/>
  <c r="CN136" i="19"/>
  <c r="CN143" i="19"/>
  <c r="CN129" i="19"/>
  <c r="CN124" i="19"/>
  <c r="CN126" i="19"/>
  <c r="CN125" i="19"/>
  <c r="CN128" i="19"/>
  <c r="CN117" i="19"/>
  <c r="CN131" i="19"/>
  <c r="CN127" i="19"/>
  <c r="CN133" i="19"/>
  <c r="CN123" i="19"/>
  <c r="CN121" i="19"/>
  <c r="CN119" i="19"/>
  <c r="CN122" i="19"/>
  <c r="CN120" i="19"/>
  <c r="CN115" i="19"/>
  <c r="CN118" i="19"/>
  <c r="CN113" i="19"/>
  <c r="CN112" i="19"/>
  <c r="CN116" i="19"/>
  <c r="CN111" i="19"/>
  <c r="CN108" i="19"/>
  <c r="CN104" i="19"/>
  <c r="CN103" i="19"/>
  <c r="CN110" i="19"/>
  <c r="CN107" i="19"/>
  <c r="CN102" i="19"/>
  <c r="CN114" i="19"/>
  <c r="CN106" i="19"/>
  <c r="CN101" i="19"/>
  <c r="CN109" i="19"/>
  <c r="CN105" i="19"/>
  <c r="CN98" i="19"/>
  <c r="CN99" i="19"/>
  <c r="CN96" i="19"/>
  <c r="CN91" i="19"/>
  <c r="CN100" i="19"/>
  <c r="CN94" i="19"/>
  <c r="CN92" i="19"/>
  <c r="CN90" i="19"/>
  <c r="CN89" i="19"/>
  <c r="CN95" i="19"/>
  <c r="CN97" i="19"/>
  <c r="CN93" i="19"/>
  <c r="CN84" i="19"/>
  <c r="CN88" i="19"/>
  <c r="CN87" i="19"/>
  <c r="CN81" i="19"/>
  <c r="CN80" i="19"/>
  <c r="CN83" i="19"/>
  <c r="CN82" i="19"/>
  <c r="CN77" i="19"/>
  <c r="CN74" i="19"/>
  <c r="CN78" i="19"/>
  <c r="CN75" i="19"/>
  <c r="CN85" i="19"/>
  <c r="CN76" i="19"/>
  <c r="CN79" i="19"/>
  <c r="CN70" i="19"/>
  <c r="CN86" i="19"/>
  <c r="CN72" i="19"/>
  <c r="CN67" i="19"/>
  <c r="CN68" i="19"/>
  <c r="CN65" i="19"/>
  <c r="CN66" i="19"/>
  <c r="CN73" i="19"/>
  <c r="CN69" i="19"/>
  <c r="CN71" i="19"/>
  <c r="CN61" i="19"/>
  <c r="CN64" i="19"/>
  <c r="CN57" i="19"/>
  <c r="CN60" i="19"/>
  <c r="CN59" i="19"/>
  <c r="CN58" i="19"/>
  <c r="CN63" i="19"/>
  <c r="CN56" i="19"/>
  <c r="CN62" i="19"/>
  <c r="BJ8" i="11"/>
  <c r="BJ4" i="11" s="1"/>
  <c r="CN55" i="19"/>
  <c r="CN53" i="19"/>
  <c r="CN54" i="19"/>
  <c r="CN49" i="19"/>
  <c r="CN51" i="19"/>
  <c r="CN52" i="19"/>
  <c r="CN44" i="19"/>
  <c r="CN50" i="19"/>
  <c r="CN36" i="19"/>
  <c r="CN40" i="19"/>
  <c r="CN48" i="19"/>
  <c r="CN47" i="19"/>
  <c r="CN43" i="19"/>
  <c r="CN45" i="19"/>
  <c r="CN41" i="19"/>
  <c r="CN31" i="19"/>
  <c r="CN37" i="19"/>
  <c r="CN35" i="19"/>
  <c r="CN46" i="19"/>
  <c r="CN30" i="19"/>
  <c r="CN42" i="19"/>
  <c r="CN25" i="19"/>
  <c r="CN39" i="19"/>
  <c r="CN26" i="19"/>
  <c r="CN38" i="19"/>
  <c r="CN34" i="19"/>
  <c r="CN29" i="19"/>
  <c r="CN33" i="19"/>
  <c r="CN20" i="19"/>
  <c r="CN19" i="19"/>
  <c r="CN23" i="19"/>
  <c r="CN15" i="19"/>
  <c r="CN24" i="19"/>
  <c r="CN22" i="19"/>
  <c r="CN27" i="19"/>
  <c r="CN21" i="19"/>
  <c r="CN14" i="19"/>
  <c r="CN13" i="19"/>
  <c r="CN28" i="19"/>
  <c r="CN17" i="19"/>
  <c r="CN18" i="19"/>
  <c r="CN11" i="19"/>
  <c r="CN16" i="19"/>
  <c r="CN32" i="19"/>
  <c r="CN12" i="19"/>
  <c r="CM8" i="19"/>
  <c r="BK32" i="11"/>
  <c r="BK33" i="11"/>
  <c r="BK23" i="11"/>
  <c r="BK26" i="11"/>
  <c r="BK29" i="11"/>
  <c r="BK46" i="11"/>
  <c r="BK34" i="11"/>
  <c r="BK35" i="11"/>
  <c r="BK44" i="11"/>
  <c r="BK50" i="11"/>
  <c r="BK55" i="11"/>
  <c r="BK27" i="11"/>
  <c r="BK19" i="11"/>
  <c r="BK24" i="11"/>
  <c r="BK48" i="11"/>
  <c r="BK41" i="11"/>
  <c r="BK28" i="11"/>
  <c r="BK45" i="11"/>
  <c r="BK39" i="11"/>
  <c r="BK12" i="11"/>
  <c r="BK49" i="11"/>
  <c r="BK21" i="11"/>
  <c r="BK31" i="11"/>
  <c r="BK38" i="11"/>
  <c r="BK15" i="11"/>
  <c r="BK47" i="11"/>
  <c r="BK18" i="11"/>
  <c r="BK53" i="11"/>
  <c r="BK20" i="11"/>
  <c r="BK36" i="11"/>
  <c r="BK30" i="11"/>
  <c r="BK17" i="11"/>
  <c r="BK16" i="11"/>
  <c r="BK42" i="11"/>
  <c r="BK14" i="11"/>
  <c r="BK52" i="11"/>
  <c r="BK25" i="11"/>
  <c r="BK11" i="11"/>
  <c r="BK40" i="11"/>
  <c r="BK13" i="11"/>
  <c r="BK51" i="11"/>
  <c r="BK37" i="11"/>
  <c r="BK43" i="11"/>
  <c r="BK22" i="11"/>
  <c r="CO5" i="19"/>
  <c r="BL5" i="11"/>
  <c r="BH6" i="13"/>
  <c r="BI4" i="13"/>
  <c r="BI3" i="13"/>
  <c r="BI2" i="13"/>
  <c r="BF39" i="13"/>
  <c r="BF55" i="13" s="1"/>
  <c r="BF38" i="13"/>
  <c r="BF54" i="13" s="1"/>
  <c r="BF29" i="13"/>
  <c r="BF45" i="13" s="1"/>
  <c r="BG41" i="13"/>
  <c r="BG25" i="13"/>
  <c r="BL33" i="11" l="1"/>
  <c r="BL133" i="11"/>
  <c r="BL105" i="11"/>
  <c r="BL81" i="11"/>
  <c r="BL75" i="11"/>
  <c r="BL63" i="11"/>
  <c r="BL144" i="11"/>
  <c r="BL141" i="11"/>
  <c r="BL89" i="11"/>
  <c r="BL85" i="11"/>
  <c r="BL91" i="11"/>
  <c r="BL108" i="11"/>
  <c r="BL137" i="11"/>
  <c r="BL139" i="11"/>
  <c r="BL132" i="11"/>
  <c r="BL121" i="11"/>
  <c r="BL92" i="11"/>
  <c r="BL71" i="11"/>
  <c r="BL70" i="11"/>
  <c r="BL68" i="11"/>
  <c r="BL160" i="11"/>
  <c r="BL98" i="11"/>
  <c r="BL94" i="11"/>
  <c r="BL99" i="11"/>
  <c r="BL113" i="11"/>
  <c r="BL128" i="11"/>
  <c r="BL148" i="11"/>
  <c r="BL129" i="11"/>
  <c r="BL95" i="11"/>
  <c r="BL88" i="11"/>
  <c r="BL65" i="11"/>
  <c r="BL66" i="11"/>
  <c r="BL149" i="11"/>
  <c r="BL59" i="11"/>
  <c r="BL78" i="11"/>
  <c r="BL96" i="11"/>
  <c r="BL103" i="11"/>
  <c r="BL115" i="11"/>
  <c r="BL135" i="11"/>
  <c r="BL154" i="11"/>
  <c r="BL122" i="11"/>
  <c r="BL100" i="11"/>
  <c r="BL84" i="11"/>
  <c r="BL72" i="11"/>
  <c r="BL79" i="11"/>
  <c r="BL138" i="11"/>
  <c r="BL60" i="11"/>
  <c r="BL80" i="11"/>
  <c r="BL86" i="11"/>
  <c r="BL110" i="11"/>
  <c r="BL112" i="11"/>
  <c r="BL134" i="11"/>
  <c r="BL150" i="11"/>
  <c r="BL119" i="11"/>
  <c r="BL114" i="11"/>
  <c r="BL97" i="11"/>
  <c r="BL64" i="11"/>
  <c r="BL58" i="11"/>
  <c r="BL140" i="11"/>
  <c r="BL62" i="11"/>
  <c r="BL77" i="11"/>
  <c r="BL106" i="11"/>
  <c r="BL111" i="11"/>
  <c r="BL120" i="11"/>
  <c r="BL142" i="11"/>
  <c r="BL151" i="11"/>
  <c r="BL136" i="11"/>
  <c r="BL101" i="11"/>
  <c r="BL83" i="11"/>
  <c r="BL61" i="11"/>
  <c r="BL57" i="11"/>
  <c r="BL153" i="11"/>
  <c r="BL67" i="11"/>
  <c r="BL82" i="11"/>
  <c r="BL116" i="11"/>
  <c r="BL117" i="11"/>
  <c r="BL123" i="11"/>
  <c r="BL143" i="11"/>
  <c r="BL159" i="11"/>
  <c r="BL130" i="11"/>
  <c r="BL126" i="11"/>
  <c r="BL93" i="11"/>
  <c r="BL76" i="11"/>
  <c r="BL73" i="11"/>
  <c r="BL145" i="11"/>
  <c r="BL146" i="11"/>
  <c r="BL74" i="11"/>
  <c r="BL90" i="11"/>
  <c r="BL104" i="11"/>
  <c r="BL118" i="11"/>
  <c r="BL131" i="11"/>
  <c r="BL158" i="11"/>
  <c r="BL155" i="11"/>
  <c r="BL124" i="11"/>
  <c r="BL127" i="11"/>
  <c r="BL87" i="11"/>
  <c r="BL156" i="11"/>
  <c r="BL56" i="11"/>
  <c r="BL152" i="11"/>
  <c r="BL157" i="11"/>
  <c r="BL69" i="11"/>
  <c r="BL102" i="11"/>
  <c r="BL107" i="11"/>
  <c r="BL109" i="11"/>
  <c r="BL125" i="11"/>
  <c r="BL147" i="11"/>
  <c r="CO159" i="19"/>
  <c r="CO157" i="19"/>
  <c r="CO155" i="19"/>
  <c r="CO160" i="19"/>
  <c r="CO156" i="19"/>
  <c r="CO158" i="19"/>
  <c r="CO154" i="19"/>
  <c r="CO151" i="19"/>
  <c r="CO150" i="19"/>
  <c r="CO149" i="19"/>
  <c r="CO146" i="19"/>
  <c r="CO153" i="19"/>
  <c r="CO145" i="19"/>
  <c r="CO152" i="19"/>
  <c r="CO142" i="19"/>
  <c r="CO148" i="19"/>
  <c r="CO143" i="19"/>
  <c r="CO140" i="19"/>
  <c r="CO131" i="19"/>
  <c r="CO130" i="19"/>
  <c r="CO147" i="19"/>
  <c r="CO144" i="19"/>
  <c r="CO139" i="19"/>
  <c r="CO138" i="19"/>
  <c r="CO134" i="19"/>
  <c r="CO141" i="19"/>
  <c r="CO136" i="19"/>
  <c r="CO133" i="19"/>
  <c r="CO137" i="19"/>
  <c r="CO122" i="19"/>
  <c r="CO132" i="19"/>
  <c r="CO125" i="19"/>
  <c r="CO135" i="19"/>
  <c r="CO128" i="19"/>
  <c r="CO129" i="19"/>
  <c r="CO127" i="19"/>
  <c r="CO123" i="19"/>
  <c r="CO121" i="19"/>
  <c r="CO119" i="19"/>
  <c r="CO124" i="19"/>
  <c r="CO120" i="19"/>
  <c r="CO115" i="19"/>
  <c r="CO111" i="19"/>
  <c r="CO118" i="19"/>
  <c r="CO117" i="19"/>
  <c r="CO126" i="19"/>
  <c r="CO113" i="19"/>
  <c r="CO114" i="19"/>
  <c r="CO116" i="19"/>
  <c r="CO110" i="19"/>
  <c r="CO107" i="19"/>
  <c r="CO105" i="19"/>
  <c r="CO104" i="19"/>
  <c r="CO108" i="19"/>
  <c r="CO103" i="19"/>
  <c r="CO102" i="19"/>
  <c r="CO101" i="19"/>
  <c r="CO112" i="19"/>
  <c r="CO109" i="19"/>
  <c r="CO106" i="19"/>
  <c r="CO99" i="19"/>
  <c r="CO96" i="19"/>
  <c r="CO91" i="19"/>
  <c r="CO100" i="19"/>
  <c r="CO94" i="19"/>
  <c r="CO92" i="19"/>
  <c r="CO95" i="19"/>
  <c r="CO97" i="19"/>
  <c r="CO93" i="19"/>
  <c r="CO82" i="19"/>
  <c r="CO98" i="19"/>
  <c r="CO89" i="19"/>
  <c r="CO84" i="19"/>
  <c r="CO80" i="19"/>
  <c r="CO90" i="19"/>
  <c r="CO88" i="19"/>
  <c r="CO87" i="19"/>
  <c r="CO81" i="19"/>
  <c r="CO83" i="19"/>
  <c r="CO77" i="19"/>
  <c r="CO86" i="19"/>
  <c r="CO85" i="19"/>
  <c r="CO76" i="19"/>
  <c r="CO79" i="19"/>
  <c r="CO71" i="19"/>
  <c r="CO78" i="19"/>
  <c r="CO72" i="19"/>
  <c r="CO67" i="19"/>
  <c r="CO68" i="19"/>
  <c r="CO65" i="19"/>
  <c r="CO75" i="19"/>
  <c r="CO74" i="19"/>
  <c r="CO66" i="19"/>
  <c r="CO73" i="19"/>
  <c r="CO69" i="19"/>
  <c r="CO70" i="19"/>
  <c r="CO64" i="19"/>
  <c r="CO61" i="19"/>
  <c r="CO59" i="19"/>
  <c r="CO58" i="19"/>
  <c r="CO63" i="19"/>
  <c r="CO56" i="19"/>
  <c r="CO60" i="19"/>
  <c r="CO62" i="19"/>
  <c r="CO57" i="19"/>
  <c r="BL40" i="11"/>
  <c r="BL30" i="11"/>
  <c r="BL11" i="11"/>
  <c r="BL51" i="11"/>
  <c r="CO55" i="19"/>
  <c r="CO54" i="19"/>
  <c r="CO52" i="19"/>
  <c r="CO51" i="19"/>
  <c r="CO50" i="19"/>
  <c r="CO48" i="19"/>
  <c r="CO49" i="19"/>
  <c r="CO43" i="19"/>
  <c r="CO39" i="19"/>
  <c r="CO45" i="19"/>
  <c r="CO35" i="19"/>
  <c r="CO41" i="19"/>
  <c r="CO46" i="19"/>
  <c r="CO42" i="19"/>
  <c r="CO38" i="19"/>
  <c r="CO37" i="19"/>
  <c r="CO53" i="19"/>
  <c r="CO47" i="19"/>
  <c r="CO40" i="19"/>
  <c r="CO44" i="19"/>
  <c r="CO34" i="19"/>
  <c r="CO27" i="19"/>
  <c r="CO33" i="19"/>
  <c r="CO26" i="19"/>
  <c r="CO25" i="19"/>
  <c r="CO30" i="19"/>
  <c r="CO32" i="19"/>
  <c r="CO19" i="19"/>
  <c r="CO31" i="19"/>
  <c r="CO28" i="19"/>
  <c r="CO15" i="19"/>
  <c r="CO23" i="19"/>
  <c r="CO36" i="19"/>
  <c r="CO21" i="19"/>
  <c r="CO18" i="19"/>
  <c r="CO29" i="19"/>
  <c r="CO22" i="19"/>
  <c r="CO14" i="19"/>
  <c r="CO16" i="19"/>
  <c r="CO20" i="19"/>
  <c r="CO17" i="19"/>
  <c r="CO11" i="19"/>
  <c r="CO24" i="19"/>
  <c r="CO13" i="19"/>
  <c r="CO12" i="19"/>
  <c r="CN8" i="19"/>
  <c r="BL46" i="11"/>
  <c r="BL20" i="11"/>
  <c r="BL36" i="11"/>
  <c r="BL15" i="11"/>
  <c r="BL16" i="11"/>
  <c r="BL42" i="11"/>
  <c r="BL32" i="11"/>
  <c r="BL34" i="11"/>
  <c r="BL37" i="11"/>
  <c r="BL54" i="11"/>
  <c r="BL48" i="11"/>
  <c r="BL14" i="11"/>
  <c r="BL27" i="11"/>
  <c r="BL19" i="11"/>
  <c r="BL24" i="11"/>
  <c r="BL29" i="11"/>
  <c r="BK8" i="11"/>
  <c r="BK4" i="11" s="1"/>
  <c r="BL28" i="11"/>
  <c r="BL45" i="11"/>
  <c r="BL35" i="11"/>
  <c r="BL26" i="11"/>
  <c r="BL17" i="11"/>
  <c r="BL55" i="11"/>
  <c r="BL38" i="11"/>
  <c r="BL39" i="11"/>
  <c r="BL44" i="11"/>
  <c r="BL49" i="11"/>
  <c r="BL21" i="11"/>
  <c r="BL31" i="11"/>
  <c r="BL23" i="11"/>
  <c r="BL12" i="11"/>
  <c r="BL47" i="11"/>
  <c r="BL50" i="11"/>
  <c r="BL22" i="11"/>
  <c r="BL53" i="11"/>
  <c r="BL41" i="11"/>
  <c r="BL13" i="11"/>
  <c r="BL52" i="11"/>
  <c r="BL25" i="11"/>
  <c r="BL43" i="11"/>
  <c r="BL18" i="11"/>
  <c r="CP5" i="19"/>
  <c r="BM5" i="11"/>
  <c r="BM158" i="11" s="1"/>
  <c r="BG39" i="13"/>
  <c r="BG55" i="13" s="1"/>
  <c r="BG38" i="13"/>
  <c r="BG54" i="13" s="1"/>
  <c r="BG29" i="13"/>
  <c r="BG45" i="13" s="1"/>
  <c r="BI6" i="13"/>
  <c r="BJ4" i="13"/>
  <c r="BJ3" i="13"/>
  <c r="BJ2" i="13"/>
  <c r="BH41" i="13"/>
  <c r="BH25" i="13"/>
  <c r="BM130" i="11" l="1"/>
  <c r="BM118" i="11"/>
  <c r="BM110" i="11"/>
  <c r="BM84" i="11"/>
  <c r="BM79" i="11"/>
  <c r="BM63" i="11"/>
  <c r="BM144" i="11"/>
  <c r="BM69" i="11"/>
  <c r="BM74" i="11"/>
  <c r="BM113" i="11"/>
  <c r="BM104" i="11"/>
  <c r="BM134" i="11"/>
  <c r="BM151" i="11"/>
  <c r="BM133" i="11"/>
  <c r="BM96" i="11"/>
  <c r="BM109" i="11"/>
  <c r="BM97" i="11"/>
  <c r="BM64" i="11"/>
  <c r="BM153" i="11"/>
  <c r="BM146" i="11"/>
  <c r="BM59" i="11"/>
  <c r="BM86" i="11"/>
  <c r="BM93" i="11"/>
  <c r="BM111" i="11"/>
  <c r="BM136" i="11"/>
  <c r="BM147" i="11"/>
  <c r="BM132" i="11"/>
  <c r="BM99" i="11"/>
  <c r="BM101" i="11"/>
  <c r="BM92" i="11"/>
  <c r="BM72" i="11"/>
  <c r="BM145" i="11"/>
  <c r="BM140" i="11"/>
  <c r="BM75" i="11"/>
  <c r="BM78" i="11"/>
  <c r="BM103" i="11"/>
  <c r="BM112" i="11"/>
  <c r="BM125" i="11"/>
  <c r="BM154" i="11"/>
  <c r="BM127" i="11"/>
  <c r="BM105" i="11"/>
  <c r="BM114" i="11"/>
  <c r="BM88" i="11"/>
  <c r="BM57" i="11"/>
  <c r="BM148" i="11"/>
  <c r="BM160" i="11"/>
  <c r="BM60" i="11"/>
  <c r="BM80" i="11"/>
  <c r="BM90" i="11"/>
  <c r="BM115" i="11"/>
  <c r="BM129" i="11"/>
  <c r="BM155" i="11"/>
  <c r="BM121" i="11"/>
  <c r="BM83" i="11"/>
  <c r="BM106" i="11"/>
  <c r="BM66" i="11"/>
  <c r="BM56" i="11"/>
  <c r="BM143" i="11"/>
  <c r="BM141" i="11"/>
  <c r="BM67" i="11"/>
  <c r="BM82" i="11"/>
  <c r="BM95" i="11"/>
  <c r="BM128" i="11"/>
  <c r="BM135" i="11"/>
  <c r="BM16" i="11"/>
  <c r="BM131" i="11"/>
  <c r="BM107" i="11"/>
  <c r="BM102" i="11"/>
  <c r="BM65" i="11"/>
  <c r="BM71" i="11"/>
  <c r="BM150" i="11"/>
  <c r="BM157" i="11"/>
  <c r="BM62" i="11"/>
  <c r="BM85" i="11"/>
  <c r="BM100" i="11"/>
  <c r="BM116" i="11"/>
  <c r="BM142" i="11"/>
  <c r="BM159" i="11"/>
  <c r="BM126" i="11"/>
  <c r="BM119" i="11"/>
  <c r="BM89" i="11"/>
  <c r="BM81" i="11"/>
  <c r="BM70" i="11"/>
  <c r="BM73" i="11"/>
  <c r="BM152" i="11"/>
  <c r="BM138" i="11"/>
  <c r="BM77" i="11"/>
  <c r="BM98" i="11"/>
  <c r="BM108" i="11"/>
  <c r="BM120" i="11"/>
  <c r="BM137" i="11"/>
  <c r="BM156" i="11"/>
  <c r="BM124" i="11"/>
  <c r="BM122" i="11"/>
  <c r="BM117" i="11"/>
  <c r="BM76" i="11"/>
  <c r="BM58" i="11"/>
  <c r="BM68" i="11"/>
  <c r="BM149" i="11"/>
  <c r="BM61" i="11"/>
  <c r="BM87" i="11"/>
  <c r="BM91" i="11"/>
  <c r="BM94" i="11"/>
  <c r="BM123" i="11"/>
  <c r="BM139" i="11"/>
  <c r="CP160" i="19"/>
  <c r="CP156" i="19"/>
  <c r="CP157" i="19"/>
  <c r="CP155" i="19"/>
  <c r="CP159" i="19"/>
  <c r="CP158" i="19"/>
  <c r="CP152" i="19"/>
  <c r="CP153" i="19"/>
  <c r="CP150" i="19"/>
  <c r="CP151" i="19"/>
  <c r="CP154" i="19"/>
  <c r="CP148" i="19"/>
  <c r="CP149" i="19"/>
  <c r="CP143" i="19"/>
  <c r="CP144" i="19"/>
  <c r="CP147" i="19"/>
  <c r="CP146" i="19"/>
  <c r="CP136" i="19"/>
  <c r="CP140" i="19"/>
  <c r="CP139" i="19"/>
  <c r="CP137" i="19"/>
  <c r="CP145" i="19"/>
  <c r="CP138" i="19"/>
  <c r="CP134" i="19"/>
  <c r="CP141" i="19"/>
  <c r="CP135" i="19"/>
  <c r="CP132" i="19"/>
  <c r="CP125" i="19"/>
  <c r="CP128" i="19"/>
  <c r="CP142" i="19"/>
  <c r="CP126" i="19"/>
  <c r="CP129" i="19"/>
  <c r="CP127" i="19"/>
  <c r="CP131" i="19"/>
  <c r="CP123" i="19"/>
  <c r="CP121" i="19"/>
  <c r="CP119" i="19"/>
  <c r="CP133" i="19"/>
  <c r="CP130" i="19"/>
  <c r="CP124" i="19"/>
  <c r="CP122" i="19"/>
  <c r="CP116" i="19"/>
  <c r="CP120" i="19"/>
  <c r="CP118" i="19"/>
  <c r="CP117" i="19"/>
  <c r="CP114" i="19"/>
  <c r="CP107" i="19"/>
  <c r="CP105" i="19"/>
  <c r="CP109" i="19"/>
  <c r="CP106" i="19"/>
  <c r="CP115" i="19"/>
  <c r="CP110" i="19"/>
  <c r="CP112" i="19"/>
  <c r="CP113" i="19"/>
  <c r="CP111" i="19"/>
  <c r="CP104" i="19"/>
  <c r="CP108" i="19"/>
  <c r="CP103" i="19"/>
  <c r="CP101" i="19"/>
  <c r="CP95" i="19"/>
  <c r="CP97" i="19"/>
  <c r="CP93" i="19"/>
  <c r="CP98" i="19"/>
  <c r="CP90" i="19"/>
  <c r="CP99" i="19"/>
  <c r="CP96" i="19"/>
  <c r="CP94" i="19"/>
  <c r="CP92" i="19"/>
  <c r="CP81" i="19"/>
  <c r="CP79" i="19"/>
  <c r="CP100" i="19"/>
  <c r="CP91" i="19"/>
  <c r="CP102" i="19"/>
  <c r="CP84" i="19"/>
  <c r="CP88" i="19"/>
  <c r="CP87" i="19"/>
  <c r="CP83" i="19"/>
  <c r="CP80" i="19"/>
  <c r="CP82" i="19"/>
  <c r="CP78" i="19"/>
  <c r="CP89" i="19"/>
  <c r="CP86" i="19"/>
  <c r="CP85" i="19"/>
  <c r="CP73" i="19"/>
  <c r="CP77" i="19"/>
  <c r="CP74" i="19"/>
  <c r="CP68" i="19"/>
  <c r="CP65" i="19"/>
  <c r="CP75" i="19"/>
  <c r="CP66" i="19"/>
  <c r="CP67" i="19"/>
  <c r="CP72" i="19"/>
  <c r="CP69" i="19"/>
  <c r="CP62" i="19"/>
  <c r="CP59" i="19"/>
  <c r="CP57" i="19"/>
  <c r="CP76" i="19"/>
  <c r="CP71" i="19"/>
  <c r="CP70" i="19"/>
  <c r="CP61" i="19"/>
  <c r="CP63" i="19"/>
  <c r="CP60" i="19"/>
  <c r="CP58" i="19"/>
  <c r="CP64" i="19"/>
  <c r="CP56" i="19"/>
  <c r="BM27" i="11"/>
  <c r="BM46" i="11"/>
  <c r="BM34" i="11"/>
  <c r="BM38" i="11"/>
  <c r="BM39" i="11"/>
  <c r="BM30" i="11"/>
  <c r="BM53" i="11"/>
  <c r="BL8" i="11"/>
  <c r="BL4" i="11" s="1"/>
  <c r="CP54" i="19"/>
  <c r="CP52" i="19"/>
  <c r="CP48" i="19"/>
  <c r="CP51" i="19"/>
  <c r="CP55" i="19"/>
  <c r="CP50" i="19"/>
  <c r="CP39" i="19"/>
  <c r="CP47" i="19"/>
  <c r="CP53" i="19"/>
  <c r="CP46" i="19"/>
  <c r="CP43" i="19"/>
  <c r="CP49" i="19"/>
  <c r="CP34" i="19"/>
  <c r="CP44" i="19"/>
  <c r="CP37" i="19"/>
  <c r="CP30" i="19"/>
  <c r="CP36" i="19"/>
  <c r="CP41" i="19"/>
  <c r="CP35" i="19"/>
  <c r="CP29" i="19"/>
  <c r="CP45" i="19"/>
  <c r="CP42" i="19"/>
  <c r="CP40" i="19"/>
  <c r="CP26" i="19"/>
  <c r="CP25" i="19"/>
  <c r="CP19" i="19"/>
  <c r="CP33" i="19"/>
  <c r="CP32" i="19"/>
  <c r="CP38" i="19"/>
  <c r="CP22" i="19"/>
  <c r="CP21" i="19"/>
  <c r="CP23" i="19"/>
  <c r="CP27" i="19"/>
  <c r="CP14" i="19"/>
  <c r="CP13" i="19"/>
  <c r="CP31" i="19"/>
  <c r="CP24" i="19"/>
  <c r="CP16" i="19"/>
  <c r="CP17" i="19"/>
  <c r="CP28" i="19"/>
  <c r="CP11" i="19"/>
  <c r="CP20" i="19"/>
  <c r="CP18" i="19"/>
  <c r="CP12" i="19"/>
  <c r="CP15" i="19"/>
  <c r="CO8" i="19"/>
  <c r="BM14" i="11"/>
  <c r="BM33" i="11"/>
  <c r="BM51" i="11"/>
  <c r="BM26" i="11"/>
  <c r="BM49" i="11"/>
  <c r="BM18" i="11"/>
  <c r="BM17" i="11"/>
  <c r="BM45" i="11"/>
  <c r="BM52" i="11"/>
  <c r="BM36" i="11"/>
  <c r="BM15" i="11"/>
  <c r="BM29" i="11"/>
  <c r="BM21" i="11"/>
  <c r="BM28" i="11"/>
  <c r="BM32" i="11"/>
  <c r="BM25" i="11"/>
  <c r="BM12" i="11"/>
  <c r="BM54" i="11"/>
  <c r="BM42" i="11"/>
  <c r="BM31" i="11"/>
  <c r="BM19" i="11"/>
  <c r="BM37" i="11"/>
  <c r="BM43" i="11"/>
  <c r="BM50" i="11"/>
  <c r="BM41" i="11"/>
  <c r="BM40" i="11"/>
  <c r="BM23" i="11"/>
  <c r="BM24" i="11"/>
  <c r="BM47" i="11"/>
  <c r="BM48" i="11"/>
  <c r="BM44" i="11"/>
  <c r="BM55" i="11"/>
  <c r="BM13" i="11"/>
  <c r="BM20" i="11"/>
  <c r="BM35" i="11"/>
  <c r="BM11" i="11"/>
  <c r="BM22" i="11"/>
  <c r="CQ5" i="19"/>
  <c r="BN5" i="11"/>
  <c r="BN145" i="11" s="1"/>
  <c r="BK4" i="13"/>
  <c r="BJ6" i="13"/>
  <c r="BK3" i="13"/>
  <c r="BK2" i="13"/>
  <c r="BI41" i="13"/>
  <c r="BI25" i="13"/>
  <c r="BH39" i="13"/>
  <c r="BH55" i="13" s="1"/>
  <c r="BH38" i="13"/>
  <c r="BH54" i="13" s="1"/>
  <c r="BH29" i="13"/>
  <c r="BH45" i="13" s="1"/>
  <c r="BN30" i="11" l="1"/>
  <c r="BN136" i="11"/>
  <c r="BN115" i="11"/>
  <c r="BN118" i="11"/>
  <c r="BN83" i="11"/>
  <c r="BN57" i="11"/>
  <c r="BN77" i="11"/>
  <c r="BN73" i="11"/>
  <c r="BN157" i="11"/>
  <c r="BN67" i="11"/>
  <c r="BN85" i="11"/>
  <c r="BN113" i="11"/>
  <c r="BN119" i="11"/>
  <c r="BN135" i="11"/>
  <c r="BN116" i="11"/>
  <c r="BN114" i="11"/>
  <c r="BN121" i="11"/>
  <c r="BN81" i="11"/>
  <c r="BN64" i="11"/>
  <c r="BN65" i="11"/>
  <c r="BN63" i="11"/>
  <c r="BN137" i="11"/>
  <c r="BN80" i="11"/>
  <c r="BN89" i="11"/>
  <c r="BN108" i="11"/>
  <c r="BN120" i="11"/>
  <c r="BN142" i="11"/>
  <c r="BN134" i="11"/>
  <c r="BN107" i="11"/>
  <c r="BN101" i="11"/>
  <c r="BN102" i="11"/>
  <c r="BN154" i="11"/>
  <c r="BN58" i="11"/>
  <c r="BN143" i="11"/>
  <c r="BN140" i="11"/>
  <c r="BN69" i="11"/>
  <c r="BN74" i="11"/>
  <c r="BN88" i="11"/>
  <c r="BN128" i="11"/>
  <c r="BN147" i="11"/>
  <c r="BN133" i="11"/>
  <c r="BN91" i="11"/>
  <c r="BN99" i="11"/>
  <c r="BN97" i="11"/>
  <c r="BN79" i="11"/>
  <c r="BN66" i="11"/>
  <c r="BN148" i="11"/>
  <c r="BN138" i="11"/>
  <c r="BN61" i="11"/>
  <c r="BN87" i="11"/>
  <c r="BN109" i="11"/>
  <c r="BN126" i="11"/>
  <c r="BN48" i="11"/>
  <c r="BN46" i="11"/>
  <c r="BN51" i="11"/>
  <c r="BN127" i="11"/>
  <c r="BN103" i="11"/>
  <c r="BN112" i="11"/>
  <c r="BN70" i="11"/>
  <c r="BN75" i="11"/>
  <c r="BN153" i="11"/>
  <c r="BN146" i="11"/>
  <c r="BN141" i="11"/>
  <c r="BN59" i="11"/>
  <c r="BN93" i="11"/>
  <c r="BN105" i="11"/>
  <c r="BN123" i="11"/>
  <c r="BN158" i="11"/>
  <c r="BN34" i="11"/>
  <c r="BN131" i="11"/>
  <c r="BN86" i="11"/>
  <c r="BN96" i="11"/>
  <c r="BN94" i="11"/>
  <c r="BN72" i="11"/>
  <c r="BN150" i="11"/>
  <c r="BN156" i="11"/>
  <c r="BN149" i="11"/>
  <c r="BN62" i="11"/>
  <c r="BN98" i="11"/>
  <c r="BN106" i="11"/>
  <c r="BN125" i="11"/>
  <c r="BN155" i="11"/>
  <c r="BN130" i="11"/>
  <c r="BN122" i="11"/>
  <c r="BN95" i="11"/>
  <c r="BN78" i="11"/>
  <c r="BN92" i="11"/>
  <c r="BN56" i="11"/>
  <c r="BN152" i="11"/>
  <c r="BN151" i="11"/>
  <c r="BN160" i="11"/>
  <c r="BN76" i="11"/>
  <c r="BN100" i="11"/>
  <c r="BN110" i="11"/>
  <c r="BN129" i="11"/>
  <c r="BN159" i="11"/>
  <c r="BN29" i="11"/>
  <c r="BN124" i="11"/>
  <c r="BN132" i="11"/>
  <c r="BN117" i="11"/>
  <c r="BN104" i="11"/>
  <c r="BN84" i="11"/>
  <c r="BN68" i="11"/>
  <c r="BN71" i="11"/>
  <c r="BN144" i="11"/>
  <c r="BN60" i="11"/>
  <c r="BN82" i="11"/>
  <c r="BN90" i="11"/>
  <c r="BN111" i="11"/>
  <c r="BN139" i="11"/>
  <c r="CQ158" i="19"/>
  <c r="CQ160" i="19"/>
  <c r="CQ159" i="19"/>
  <c r="CQ157" i="19"/>
  <c r="CQ156" i="19"/>
  <c r="CQ155" i="19"/>
  <c r="CQ154" i="19"/>
  <c r="CQ151" i="19"/>
  <c r="CQ152" i="19"/>
  <c r="CQ147" i="19"/>
  <c r="CQ144" i="19"/>
  <c r="CQ148" i="19"/>
  <c r="CQ146" i="19"/>
  <c r="CQ142" i="19"/>
  <c r="CQ145" i="19"/>
  <c r="CQ153" i="19"/>
  <c r="CQ150" i="19"/>
  <c r="CQ143" i="19"/>
  <c r="CQ149" i="19"/>
  <c r="CQ139" i="19"/>
  <c r="CQ141" i="19"/>
  <c r="CQ132" i="19"/>
  <c r="CQ140" i="19"/>
  <c r="CQ136" i="19"/>
  <c r="CQ135" i="19"/>
  <c r="CQ131" i="19"/>
  <c r="CQ129" i="19"/>
  <c r="CQ137" i="19"/>
  <c r="CQ134" i="19"/>
  <c r="CQ128" i="19"/>
  <c r="CQ138" i="19"/>
  <c r="CQ133" i="19"/>
  <c r="CQ130" i="19"/>
  <c r="CQ123" i="19"/>
  <c r="CQ121" i="19"/>
  <c r="CQ124" i="19"/>
  <c r="CQ122" i="19"/>
  <c r="CQ125" i="19"/>
  <c r="CQ119" i="19"/>
  <c r="CQ127" i="19"/>
  <c r="CQ113" i="19"/>
  <c r="CQ112" i="19"/>
  <c r="CQ126" i="19"/>
  <c r="CQ114" i="19"/>
  <c r="CQ120" i="19"/>
  <c r="CQ118" i="19"/>
  <c r="CQ105" i="19"/>
  <c r="CQ109" i="19"/>
  <c r="CQ106" i="19"/>
  <c r="CQ117" i="19"/>
  <c r="CQ115" i="19"/>
  <c r="CQ116" i="19"/>
  <c r="CQ108" i="19"/>
  <c r="CQ107" i="19"/>
  <c r="CQ111" i="19"/>
  <c r="CQ110" i="19"/>
  <c r="CQ104" i="19"/>
  <c r="CQ100" i="19"/>
  <c r="CQ94" i="19"/>
  <c r="CQ92" i="19"/>
  <c r="CQ103" i="19"/>
  <c r="CQ97" i="19"/>
  <c r="CQ93" i="19"/>
  <c r="CQ98" i="19"/>
  <c r="CQ102" i="19"/>
  <c r="CQ99" i="19"/>
  <c r="CQ96" i="19"/>
  <c r="CQ91" i="19"/>
  <c r="CQ95" i="19"/>
  <c r="CQ101" i="19"/>
  <c r="CQ88" i="19"/>
  <c r="CQ86" i="19"/>
  <c r="CQ83" i="19"/>
  <c r="CQ87" i="19"/>
  <c r="CQ81" i="19"/>
  <c r="CQ80" i="19"/>
  <c r="CQ82" i="19"/>
  <c r="CQ78" i="19"/>
  <c r="CQ89" i="19"/>
  <c r="CQ85" i="19"/>
  <c r="CQ79" i="19"/>
  <c r="CQ76" i="19"/>
  <c r="CQ84" i="19"/>
  <c r="CQ72" i="19"/>
  <c r="CQ67" i="19"/>
  <c r="CQ90" i="19"/>
  <c r="CQ75" i="19"/>
  <c r="CQ66" i="19"/>
  <c r="CQ77" i="19"/>
  <c r="CQ69" i="19"/>
  <c r="CQ74" i="19"/>
  <c r="CQ65" i="19"/>
  <c r="CQ73" i="19"/>
  <c r="CQ68" i="19"/>
  <c r="CQ63" i="19"/>
  <c r="CQ58" i="19"/>
  <c r="CQ71" i="19"/>
  <c r="CQ70" i="19"/>
  <c r="CQ60" i="19"/>
  <c r="CQ59" i="19"/>
  <c r="CQ56" i="19"/>
  <c r="CQ62" i="19"/>
  <c r="CQ64" i="19"/>
  <c r="CQ57" i="19"/>
  <c r="CQ61" i="19"/>
  <c r="BN39" i="11"/>
  <c r="BN41" i="11"/>
  <c r="CQ54" i="19"/>
  <c r="CQ51" i="19"/>
  <c r="CQ55" i="19"/>
  <c r="CQ53" i="19"/>
  <c r="CQ50" i="19"/>
  <c r="CQ47" i="19"/>
  <c r="CQ49" i="19"/>
  <c r="CQ46" i="19"/>
  <c r="CQ38" i="19"/>
  <c r="CQ41" i="19"/>
  <c r="CQ52" i="19"/>
  <c r="CQ42" i="19"/>
  <c r="CQ48" i="19"/>
  <c r="CQ37" i="19"/>
  <c r="CQ44" i="19"/>
  <c r="CQ36" i="19"/>
  <c r="CQ30" i="19"/>
  <c r="CQ26" i="19"/>
  <c r="CQ45" i="19"/>
  <c r="CQ40" i="19"/>
  <c r="CQ28" i="19"/>
  <c r="CQ34" i="19"/>
  <c r="CQ33" i="19"/>
  <c r="CQ29" i="19"/>
  <c r="CQ31" i="19"/>
  <c r="CQ18" i="19"/>
  <c r="CQ35" i="19"/>
  <c r="CQ32" i="19"/>
  <c r="CQ39" i="19"/>
  <c r="CQ22" i="19"/>
  <c r="CQ21" i="19"/>
  <c r="CQ17" i="19"/>
  <c r="CQ27" i="19"/>
  <c r="CQ14" i="19"/>
  <c r="CQ23" i="19"/>
  <c r="CQ24" i="19"/>
  <c r="CQ43" i="19"/>
  <c r="CQ13" i="19"/>
  <c r="CQ16" i="19"/>
  <c r="CQ20" i="19"/>
  <c r="CQ19" i="19"/>
  <c r="CQ15" i="19"/>
  <c r="CQ11" i="19"/>
  <c r="CQ25" i="19"/>
  <c r="CQ12" i="19"/>
  <c r="CP8" i="19"/>
  <c r="BN32" i="11"/>
  <c r="BN26" i="11"/>
  <c r="BN47" i="11"/>
  <c r="BN50" i="11"/>
  <c r="BN40" i="11"/>
  <c r="BN33" i="11"/>
  <c r="BN20" i="11"/>
  <c r="BN25" i="11"/>
  <c r="BN43" i="11"/>
  <c r="BN54" i="11"/>
  <c r="BN55" i="11"/>
  <c r="BN31" i="11"/>
  <c r="BN24" i="11"/>
  <c r="BN44" i="11"/>
  <c r="BN17" i="11"/>
  <c r="BN45" i="11"/>
  <c r="BN27" i="11"/>
  <c r="BN19" i="11"/>
  <c r="BN15" i="11"/>
  <c r="BN53" i="11"/>
  <c r="BN14" i="11"/>
  <c r="BN13" i="11"/>
  <c r="BN23" i="11"/>
  <c r="BN12" i="11"/>
  <c r="BN18" i="11"/>
  <c r="BN42" i="11"/>
  <c r="BN28" i="11"/>
  <c r="BN38" i="11"/>
  <c r="BN36" i="11"/>
  <c r="BN49" i="11"/>
  <c r="BN22" i="11"/>
  <c r="BM8" i="11"/>
  <c r="BM4" i="11" s="1"/>
  <c r="BN21" i="11"/>
  <c r="BN35" i="11"/>
  <c r="BN52" i="11"/>
  <c r="BN37" i="11"/>
  <c r="BN11" i="11"/>
  <c r="BN16" i="11"/>
  <c r="CR5" i="19"/>
  <c r="BO5" i="11"/>
  <c r="BO151" i="11" s="1"/>
  <c r="BL4" i="13"/>
  <c r="BK6" i="13"/>
  <c r="BL3" i="13"/>
  <c r="BL2" i="13"/>
  <c r="BI39" i="13"/>
  <c r="BI55" i="13" s="1"/>
  <c r="BI38" i="13"/>
  <c r="BI54" i="13" s="1"/>
  <c r="BI29" i="13"/>
  <c r="BI45" i="13" s="1"/>
  <c r="BJ41" i="13"/>
  <c r="BJ25" i="13"/>
  <c r="BO135" i="11" l="1"/>
  <c r="BO94" i="11"/>
  <c r="BO112" i="11"/>
  <c r="BO64" i="11"/>
  <c r="BO60" i="11"/>
  <c r="BO160" i="11"/>
  <c r="BO140" i="11"/>
  <c r="BO59" i="11"/>
  <c r="BO69" i="11"/>
  <c r="BO96" i="11"/>
  <c r="BO125" i="11"/>
  <c r="BO134" i="11"/>
  <c r="BO48" i="11"/>
  <c r="BO131" i="11"/>
  <c r="BO114" i="11"/>
  <c r="BO80" i="11"/>
  <c r="BO75" i="11"/>
  <c r="BO79" i="11"/>
  <c r="BO148" i="11"/>
  <c r="BO155" i="11"/>
  <c r="BO58" i="11"/>
  <c r="BO86" i="11"/>
  <c r="BO95" i="11"/>
  <c r="BO115" i="11"/>
  <c r="BO120" i="11"/>
  <c r="BO154" i="11"/>
  <c r="BO121" i="11"/>
  <c r="BO118" i="11"/>
  <c r="BO92" i="11"/>
  <c r="BO73" i="11"/>
  <c r="BO62" i="11"/>
  <c r="BO144" i="11"/>
  <c r="BO146" i="11"/>
  <c r="BO57" i="11"/>
  <c r="BO76" i="11"/>
  <c r="BO110" i="11"/>
  <c r="BO107" i="11"/>
  <c r="BO139" i="11"/>
  <c r="BO158" i="11"/>
  <c r="BO136" i="11"/>
  <c r="BO130" i="11"/>
  <c r="BO91" i="11"/>
  <c r="BO99" i="11"/>
  <c r="BO84" i="11"/>
  <c r="BO56" i="11"/>
  <c r="BO137" i="11"/>
  <c r="BO157" i="11"/>
  <c r="BO67" i="11"/>
  <c r="BO106" i="11"/>
  <c r="BO90" i="11"/>
  <c r="BO111" i="11"/>
  <c r="BO132" i="11"/>
  <c r="BO159" i="11"/>
  <c r="BO133" i="11"/>
  <c r="BO123" i="11"/>
  <c r="BO105" i="11"/>
  <c r="BO89" i="11"/>
  <c r="BO83" i="11"/>
  <c r="BO63" i="11"/>
  <c r="BO149" i="11"/>
  <c r="BO74" i="11"/>
  <c r="BO78" i="11"/>
  <c r="BO98" i="11"/>
  <c r="BO100" i="11"/>
  <c r="BO116" i="11"/>
  <c r="BO142" i="11"/>
  <c r="BO53" i="11"/>
  <c r="BO119" i="11"/>
  <c r="BO124" i="11"/>
  <c r="BO87" i="11"/>
  <c r="BO97" i="11"/>
  <c r="BO77" i="11"/>
  <c r="BO156" i="11"/>
  <c r="BO141" i="11"/>
  <c r="BO70" i="11"/>
  <c r="BO82" i="11"/>
  <c r="BO102" i="11"/>
  <c r="BO104" i="11"/>
  <c r="BO122" i="11"/>
  <c r="BO143" i="11"/>
  <c r="BO129" i="11"/>
  <c r="BO127" i="11"/>
  <c r="BO103" i="11"/>
  <c r="BO66" i="11"/>
  <c r="BO65" i="11"/>
  <c r="BO150" i="11"/>
  <c r="BO152" i="11"/>
  <c r="BO71" i="11"/>
  <c r="BO85" i="11"/>
  <c r="BO101" i="11"/>
  <c r="BO108" i="11"/>
  <c r="BO128" i="11"/>
  <c r="BO147" i="11"/>
  <c r="BO113" i="11"/>
  <c r="BO88" i="11"/>
  <c r="BO109" i="11"/>
  <c r="BO72" i="11"/>
  <c r="BO68" i="11"/>
  <c r="BO145" i="11"/>
  <c r="BO138" i="11"/>
  <c r="BO61" i="11"/>
  <c r="BO81" i="11"/>
  <c r="BO93" i="11"/>
  <c r="BO117" i="11"/>
  <c r="BO126" i="11"/>
  <c r="BO153" i="11"/>
  <c r="CR159" i="19"/>
  <c r="CR160" i="19"/>
  <c r="CR158" i="19"/>
  <c r="CR156" i="19"/>
  <c r="CR151" i="19"/>
  <c r="CR152" i="19"/>
  <c r="CR154" i="19"/>
  <c r="CR155" i="19"/>
  <c r="CR153" i="19"/>
  <c r="CR148" i="19"/>
  <c r="CR157" i="19"/>
  <c r="CR150" i="19"/>
  <c r="CR149" i="19"/>
  <c r="CR145" i="19"/>
  <c r="CR147" i="19"/>
  <c r="CR146" i="19"/>
  <c r="CR143" i="19"/>
  <c r="CR144" i="19"/>
  <c r="CR142" i="19"/>
  <c r="CR140" i="19"/>
  <c r="CR141" i="19"/>
  <c r="CR137" i="19"/>
  <c r="CR139" i="19"/>
  <c r="CR136" i="19"/>
  <c r="CR135" i="19"/>
  <c r="CR133" i="19"/>
  <c r="CR132" i="19"/>
  <c r="CR125" i="19"/>
  <c r="CR128" i="19"/>
  <c r="CR138" i="19"/>
  <c r="CR130" i="19"/>
  <c r="CR127" i="19"/>
  <c r="CR126" i="19"/>
  <c r="CR123" i="19"/>
  <c r="CR134" i="19"/>
  <c r="CR129" i="19"/>
  <c r="CR131" i="19"/>
  <c r="CR124" i="19"/>
  <c r="CR122" i="19"/>
  <c r="CR120" i="19"/>
  <c r="CR118" i="19"/>
  <c r="CR121" i="19"/>
  <c r="CR115" i="19"/>
  <c r="CR114" i="19"/>
  <c r="CR116" i="19"/>
  <c r="CR119" i="19"/>
  <c r="CR109" i="19"/>
  <c r="CR106" i="19"/>
  <c r="CR117" i="19"/>
  <c r="CR113" i="19"/>
  <c r="CR103" i="19"/>
  <c r="CR112" i="19"/>
  <c r="CR107" i="19"/>
  <c r="CR111" i="19"/>
  <c r="CR110" i="19"/>
  <c r="CR105" i="19"/>
  <c r="CR104" i="19"/>
  <c r="CR102" i="19"/>
  <c r="CR108" i="19"/>
  <c r="CR100" i="19"/>
  <c r="CR94" i="19"/>
  <c r="CR92" i="19"/>
  <c r="CR90" i="19"/>
  <c r="CR89" i="19"/>
  <c r="CR101" i="19"/>
  <c r="CR95" i="19"/>
  <c r="CR97" i="19"/>
  <c r="CR93" i="19"/>
  <c r="CR98" i="19"/>
  <c r="CR99" i="19"/>
  <c r="CR96" i="19"/>
  <c r="CR91" i="19"/>
  <c r="CR84" i="19"/>
  <c r="CR80" i="19"/>
  <c r="CR87" i="19"/>
  <c r="CR85" i="19"/>
  <c r="CR88" i="19"/>
  <c r="CR83" i="19"/>
  <c r="CR82" i="19"/>
  <c r="CR86" i="19"/>
  <c r="CR75" i="19"/>
  <c r="CR79" i="19"/>
  <c r="CR74" i="19"/>
  <c r="CR78" i="19"/>
  <c r="CR68" i="19"/>
  <c r="CR81" i="19"/>
  <c r="CR66" i="19"/>
  <c r="CR77" i="19"/>
  <c r="CR69" i="19"/>
  <c r="CR76" i="19"/>
  <c r="CR73" i="19"/>
  <c r="CR70" i="19"/>
  <c r="CR65" i="19"/>
  <c r="CR72" i="19"/>
  <c r="CR61" i="19"/>
  <c r="CR71" i="19"/>
  <c r="CR67" i="19"/>
  <c r="CR63" i="19"/>
  <c r="CR62" i="19"/>
  <c r="CR64" i="19"/>
  <c r="CR57" i="19"/>
  <c r="CR60" i="19"/>
  <c r="CR59" i="19"/>
  <c r="CR58" i="19"/>
  <c r="CR56" i="19"/>
  <c r="BO14" i="11"/>
  <c r="BO25" i="11"/>
  <c r="BO32" i="11"/>
  <c r="BO44" i="11"/>
  <c r="BO17" i="11"/>
  <c r="BO42" i="11"/>
  <c r="CR54" i="19"/>
  <c r="CR51" i="19"/>
  <c r="CR47" i="19"/>
  <c r="CR50" i="19"/>
  <c r="CR53" i="19"/>
  <c r="CR48" i="19"/>
  <c r="CR55" i="19"/>
  <c r="CR49" i="19"/>
  <c r="CR52" i="19"/>
  <c r="CR42" i="19"/>
  <c r="CR45" i="19"/>
  <c r="CR46" i="19"/>
  <c r="CR38" i="19"/>
  <c r="CR39" i="19"/>
  <c r="CR43" i="19"/>
  <c r="CR35" i="19"/>
  <c r="CR41" i="19"/>
  <c r="CR37" i="19"/>
  <c r="CR44" i="19"/>
  <c r="CR28" i="19"/>
  <c r="CR33" i="19"/>
  <c r="CR32" i="19"/>
  <c r="CR34" i="19"/>
  <c r="CR22" i="19"/>
  <c r="CR31" i="19"/>
  <c r="CR36" i="19"/>
  <c r="CR21" i="19"/>
  <c r="CR13" i="19"/>
  <c r="CR26" i="19"/>
  <c r="CR27" i="19"/>
  <c r="CR17" i="19"/>
  <c r="CR24" i="19"/>
  <c r="CR40" i="19"/>
  <c r="CR23" i="19"/>
  <c r="CR29" i="19"/>
  <c r="CR16" i="19"/>
  <c r="CR30" i="19"/>
  <c r="CR15" i="19"/>
  <c r="CR25" i="19"/>
  <c r="CR19" i="19"/>
  <c r="CR20" i="19"/>
  <c r="CR12" i="19"/>
  <c r="CR18" i="19"/>
  <c r="CR11" i="19"/>
  <c r="CR14" i="19"/>
  <c r="CQ8" i="19"/>
  <c r="BO40" i="11"/>
  <c r="BO46" i="11"/>
  <c r="BO33" i="11"/>
  <c r="BO24" i="11"/>
  <c r="BO43" i="11"/>
  <c r="BO18" i="11"/>
  <c r="BO31" i="11"/>
  <c r="BO35" i="11"/>
  <c r="BO49" i="11"/>
  <c r="BO50" i="11"/>
  <c r="BO55" i="11"/>
  <c r="BO51" i="11"/>
  <c r="BO27" i="11"/>
  <c r="BO36" i="11"/>
  <c r="BO15" i="11"/>
  <c r="BO41" i="11"/>
  <c r="BO34" i="11"/>
  <c r="BO38" i="11"/>
  <c r="BO26" i="11"/>
  <c r="BO12" i="11"/>
  <c r="BO22" i="11"/>
  <c r="BO21" i="11"/>
  <c r="BO52" i="11"/>
  <c r="BO20" i="11"/>
  <c r="BO30" i="11"/>
  <c r="BO11" i="11"/>
  <c r="BO16" i="11"/>
  <c r="BN8" i="11"/>
  <c r="BN4" i="11" s="1"/>
  <c r="BO28" i="11"/>
  <c r="BO39" i="11"/>
  <c r="BO19" i="11"/>
  <c r="BO37" i="11"/>
  <c r="BO54" i="11"/>
  <c r="BO13" i="11"/>
  <c r="BO45" i="11"/>
  <c r="BO23" i="11"/>
  <c r="BO47" i="11"/>
  <c r="BO29" i="11"/>
  <c r="CS5" i="19"/>
  <c r="BP5" i="11"/>
  <c r="BP155" i="11" s="1"/>
  <c r="BK41" i="13"/>
  <c r="BK25" i="13"/>
  <c r="BJ39" i="13"/>
  <c r="BJ55" i="13" s="1"/>
  <c r="BJ38" i="13"/>
  <c r="BJ54" i="13" s="1"/>
  <c r="BJ29" i="13"/>
  <c r="BJ45" i="13" s="1"/>
  <c r="BM4" i="13"/>
  <c r="BL6" i="13"/>
  <c r="BM2" i="13"/>
  <c r="BM3" i="13"/>
  <c r="BP126" i="11" l="1"/>
  <c r="BP106" i="11"/>
  <c r="BP94" i="11"/>
  <c r="BP62" i="11"/>
  <c r="BP79" i="11"/>
  <c r="BP141" i="11"/>
  <c r="BP59" i="11"/>
  <c r="BP58" i="11"/>
  <c r="BP90" i="11"/>
  <c r="BP107" i="11"/>
  <c r="BP115" i="11"/>
  <c r="BP133" i="11"/>
  <c r="BP157" i="11"/>
  <c r="BP114" i="11"/>
  <c r="BP104" i="11"/>
  <c r="BP92" i="11"/>
  <c r="BP81" i="11"/>
  <c r="BP64" i="11"/>
  <c r="BP160" i="11"/>
  <c r="BP66" i="11"/>
  <c r="BP60" i="11"/>
  <c r="BP91" i="11"/>
  <c r="BP116" i="11"/>
  <c r="BP127" i="11"/>
  <c r="BP139" i="11"/>
  <c r="BP17" i="11"/>
  <c r="BP136" i="11"/>
  <c r="BP123" i="11"/>
  <c r="BP93" i="11"/>
  <c r="BP77" i="11"/>
  <c r="BP57" i="11"/>
  <c r="BP68" i="11"/>
  <c r="BP150" i="11"/>
  <c r="BP67" i="11"/>
  <c r="BP75" i="11"/>
  <c r="BP84" i="11"/>
  <c r="BP110" i="11"/>
  <c r="BP135" i="11"/>
  <c r="BP142" i="11"/>
  <c r="BP158" i="11"/>
  <c r="BP132" i="11"/>
  <c r="BP121" i="11"/>
  <c r="BP89" i="11"/>
  <c r="BP97" i="11"/>
  <c r="BP88" i="11"/>
  <c r="BP71" i="11"/>
  <c r="BP152" i="11"/>
  <c r="BP74" i="11"/>
  <c r="BP70" i="11"/>
  <c r="BP103" i="11"/>
  <c r="BP108" i="11"/>
  <c r="BP138" i="11"/>
  <c r="BP143" i="11"/>
  <c r="BP130" i="11"/>
  <c r="BP118" i="11"/>
  <c r="BP122" i="11"/>
  <c r="BP85" i="11"/>
  <c r="BP87" i="11"/>
  <c r="BP151" i="11"/>
  <c r="BP145" i="11"/>
  <c r="BP56" i="11"/>
  <c r="BP82" i="11"/>
  <c r="BP111" i="11"/>
  <c r="BP119" i="11"/>
  <c r="BP128" i="11"/>
  <c r="BP144" i="11"/>
  <c r="BP117" i="11"/>
  <c r="BP101" i="11"/>
  <c r="BP102" i="11"/>
  <c r="BP63" i="11"/>
  <c r="BP83" i="11"/>
  <c r="BP153" i="11"/>
  <c r="BP140" i="11"/>
  <c r="BP61" i="11"/>
  <c r="BP78" i="11"/>
  <c r="BP98" i="11"/>
  <c r="BP120" i="11"/>
  <c r="BP129" i="11"/>
  <c r="BP146" i="11"/>
  <c r="BP112" i="11"/>
  <c r="BP96" i="11"/>
  <c r="BP99" i="11"/>
  <c r="BP156" i="11"/>
  <c r="BP80" i="11"/>
  <c r="BP159" i="11"/>
  <c r="BP149" i="11"/>
  <c r="BP69" i="11"/>
  <c r="BP76" i="11"/>
  <c r="BP100" i="11"/>
  <c r="BP113" i="11"/>
  <c r="BP131" i="11"/>
  <c r="BP147" i="11"/>
  <c r="BP124" i="11"/>
  <c r="BP109" i="11"/>
  <c r="BP95" i="11"/>
  <c r="BP72" i="11"/>
  <c r="BP65" i="11"/>
  <c r="BP148" i="11"/>
  <c r="BP137" i="11"/>
  <c r="BP73" i="11"/>
  <c r="BP86" i="11"/>
  <c r="BP105" i="11"/>
  <c r="BP125" i="11"/>
  <c r="BP134" i="11"/>
  <c r="BP154" i="11"/>
  <c r="CS159" i="19"/>
  <c r="CS157" i="19"/>
  <c r="CS156" i="19"/>
  <c r="CS160" i="19"/>
  <c r="CS158" i="19"/>
  <c r="CS155" i="19"/>
  <c r="CS153" i="19"/>
  <c r="CS152" i="19"/>
  <c r="CS151" i="19"/>
  <c r="CS154" i="19"/>
  <c r="CS148" i="19"/>
  <c r="CS147" i="19"/>
  <c r="CS144" i="19"/>
  <c r="CS146" i="19"/>
  <c r="CS150" i="19"/>
  <c r="CS149" i="19"/>
  <c r="CS141" i="19"/>
  <c r="CS139" i="19"/>
  <c r="CS137" i="19"/>
  <c r="CS143" i="19"/>
  <c r="CS145" i="19"/>
  <c r="CS138" i="19"/>
  <c r="CS136" i="19"/>
  <c r="CS135" i="19"/>
  <c r="CS140" i="19"/>
  <c r="CS133" i="19"/>
  <c r="CS134" i="19"/>
  <c r="CS128" i="19"/>
  <c r="CS130" i="19"/>
  <c r="CS127" i="19"/>
  <c r="CS126" i="19"/>
  <c r="CS142" i="19"/>
  <c r="CS131" i="19"/>
  <c r="CS129" i="19"/>
  <c r="CS124" i="19"/>
  <c r="CS132" i="19"/>
  <c r="CS125" i="19"/>
  <c r="CS122" i="19"/>
  <c r="CS120" i="19"/>
  <c r="CS119" i="19"/>
  <c r="CS117" i="19"/>
  <c r="CS123" i="19"/>
  <c r="CS116" i="19"/>
  <c r="CS118" i="19"/>
  <c r="CS121" i="19"/>
  <c r="CS115" i="19"/>
  <c r="CS113" i="19"/>
  <c r="CS112" i="19"/>
  <c r="CS114" i="19"/>
  <c r="CS110" i="19"/>
  <c r="CS107" i="19"/>
  <c r="CS105" i="19"/>
  <c r="CS111" i="19"/>
  <c r="CS109" i="19"/>
  <c r="CS106" i="19"/>
  <c r="CS104" i="19"/>
  <c r="CS102" i="19"/>
  <c r="CS108" i="19"/>
  <c r="CS103" i="19"/>
  <c r="CS101" i="19"/>
  <c r="CS95" i="19"/>
  <c r="CS98" i="19"/>
  <c r="CS99" i="19"/>
  <c r="CS96" i="19"/>
  <c r="CS91" i="19"/>
  <c r="CS94" i="19"/>
  <c r="CS92" i="19"/>
  <c r="CS97" i="19"/>
  <c r="CS89" i="19"/>
  <c r="CS100" i="19"/>
  <c r="CS93" i="19"/>
  <c r="CS90" i="19"/>
  <c r="CS83" i="19"/>
  <c r="CS86" i="19"/>
  <c r="CS85" i="19"/>
  <c r="CS79" i="19"/>
  <c r="CS76" i="19"/>
  <c r="CS84" i="19"/>
  <c r="CS82" i="19"/>
  <c r="CS78" i="19"/>
  <c r="CS81" i="19"/>
  <c r="CS87" i="19"/>
  <c r="CS77" i="19"/>
  <c r="CS75" i="19"/>
  <c r="CS69" i="19"/>
  <c r="CS80" i="19"/>
  <c r="CS73" i="19"/>
  <c r="CS70" i="19"/>
  <c r="CS88" i="19"/>
  <c r="CS71" i="19"/>
  <c r="CS74" i="19"/>
  <c r="CS72" i="19"/>
  <c r="CS68" i="19"/>
  <c r="CS66" i="19"/>
  <c r="CS64" i="19"/>
  <c r="CS67" i="19"/>
  <c r="CS65" i="19"/>
  <c r="CS63" i="19"/>
  <c r="CS62" i="19"/>
  <c r="CS57" i="19"/>
  <c r="CS61" i="19"/>
  <c r="CS60" i="19"/>
  <c r="CS59" i="19"/>
  <c r="CS58" i="19"/>
  <c r="CS56" i="19"/>
  <c r="BP45" i="11"/>
  <c r="BP26" i="11"/>
  <c r="BP42" i="11"/>
  <c r="BP12" i="11"/>
  <c r="BP35" i="11"/>
  <c r="BP14" i="11"/>
  <c r="BP11" i="11"/>
  <c r="BP28" i="11"/>
  <c r="BP22" i="11"/>
  <c r="BP38" i="11"/>
  <c r="BP23" i="11"/>
  <c r="CS55" i="19"/>
  <c r="CS54" i="19"/>
  <c r="CS50" i="19"/>
  <c r="CS49" i="19"/>
  <c r="CS52" i="19"/>
  <c r="CS53" i="19"/>
  <c r="CS51" i="19"/>
  <c r="CS37" i="19"/>
  <c r="CS36" i="19"/>
  <c r="CS45" i="19"/>
  <c r="CS41" i="19"/>
  <c r="CS39" i="19"/>
  <c r="CS43" i="19"/>
  <c r="CS48" i="19"/>
  <c r="CS35" i="19"/>
  <c r="CS44" i="19"/>
  <c r="CS40" i="19"/>
  <c r="CS33" i="19"/>
  <c r="CS29" i="19"/>
  <c r="CS25" i="19"/>
  <c r="CS32" i="19"/>
  <c r="CS38" i="19"/>
  <c r="CS47" i="19"/>
  <c r="CS46" i="19"/>
  <c r="CS42" i="19"/>
  <c r="CS31" i="19"/>
  <c r="CS28" i="19"/>
  <c r="CS26" i="19"/>
  <c r="CS13" i="19"/>
  <c r="CS34" i="19"/>
  <c r="CS21" i="19"/>
  <c r="CS17" i="19"/>
  <c r="CS30" i="19"/>
  <c r="CS24" i="19"/>
  <c r="CS27" i="19"/>
  <c r="CS20" i="19"/>
  <c r="CS23" i="19"/>
  <c r="CS16" i="19"/>
  <c r="CS19" i="19"/>
  <c r="CS22" i="19"/>
  <c r="CS11" i="19"/>
  <c r="CS15" i="19"/>
  <c r="CS14" i="19"/>
  <c r="CS12" i="19"/>
  <c r="CS18" i="19"/>
  <c r="CR8" i="19"/>
  <c r="BP53" i="11"/>
  <c r="BP27" i="11"/>
  <c r="BP19" i="11"/>
  <c r="BP24" i="11"/>
  <c r="BP49" i="11"/>
  <c r="BP16" i="11"/>
  <c r="BP55" i="11"/>
  <c r="BP34" i="11"/>
  <c r="BP51" i="11"/>
  <c r="BP44" i="11"/>
  <c r="BP40" i="11"/>
  <c r="BP52" i="11"/>
  <c r="BP39" i="11"/>
  <c r="BP43" i="11"/>
  <c r="BP48" i="11"/>
  <c r="BP41" i="11"/>
  <c r="BP33" i="11"/>
  <c r="BP32" i="11"/>
  <c r="BP37" i="11"/>
  <c r="BP30" i="11"/>
  <c r="BP29" i="11"/>
  <c r="BO8" i="11"/>
  <c r="BO4" i="11" s="1"/>
  <c r="BP13" i="11"/>
  <c r="BP46" i="11"/>
  <c r="BP20" i="11"/>
  <c r="BP36" i="11"/>
  <c r="BP47" i="11"/>
  <c r="BP18" i="11"/>
  <c r="BP21" i="11"/>
  <c r="BP31" i="11"/>
  <c r="BP15" i="11"/>
  <c r="BP25" i="11"/>
  <c r="BP50" i="11"/>
  <c r="BP54" i="11"/>
  <c r="CT5" i="19"/>
  <c r="BQ5" i="11"/>
  <c r="BN4" i="13"/>
  <c r="BM6" i="13"/>
  <c r="BN3" i="13"/>
  <c r="BN2" i="13"/>
  <c r="BL41" i="13"/>
  <c r="BL25" i="13"/>
  <c r="BK39" i="13"/>
  <c r="BK55" i="13" s="1"/>
  <c r="BK38" i="13"/>
  <c r="BK54" i="13" s="1"/>
  <c r="BK29" i="13"/>
  <c r="BK45" i="13" s="1"/>
  <c r="BQ16" i="11" l="1"/>
  <c r="BQ129" i="11"/>
  <c r="BQ108" i="11"/>
  <c r="BQ101" i="11"/>
  <c r="BQ89" i="11"/>
  <c r="BQ79" i="11"/>
  <c r="BQ151" i="11"/>
  <c r="BQ58" i="11"/>
  <c r="BQ73" i="11"/>
  <c r="BQ83" i="11"/>
  <c r="BQ103" i="11"/>
  <c r="BQ119" i="11"/>
  <c r="BQ135" i="11"/>
  <c r="BQ154" i="11"/>
  <c r="BQ122" i="11"/>
  <c r="BQ112" i="11"/>
  <c r="BQ85" i="11"/>
  <c r="BQ88" i="11"/>
  <c r="BQ77" i="11"/>
  <c r="BQ152" i="11"/>
  <c r="BQ57" i="11"/>
  <c r="BQ61" i="11"/>
  <c r="BQ82" i="11"/>
  <c r="BQ109" i="11"/>
  <c r="BQ113" i="11"/>
  <c r="BQ136" i="11"/>
  <c r="BQ153" i="11"/>
  <c r="BQ126" i="11"/>
  <c r="BQ93" i="11"/>
  <c r="BQ106" i="11"/>
  <c r="BQ70" i="11"/>
  <c r="BQ62" i="11"/>
  <c r="BQ150" i="11"/>
  <c r="BQ60" i="11"/>
  <c r="BQ59" i="11"/>
  <c r="BQ81" i="11"/>
  <c r="BQ111" i="11"/>
  <c r="BQ138" i="11"/>
  <c r="BQ140" i="11"/>
  <c r="BQ157" i="11"/>
  <c r="BQ115" i="11"/>
  <c r="BQ107" i="11"/>
  <c r="BQ99" i="11"/>
  <c r="BQ96" i="11"/>
  <c r="BQ56" i="11"/>
  <c r="BQ143" i="11"/>
  <c r="BQ72" i="11"/>
  <c r="BQ65" i="11"/>
  <c r="BQ90" i="11"/>
  <c r="BQ120" i="11"/>
  <c r="BQ128" i="11"/>
  <c r="BQ142" i="11"/>
  <c r="BQ155" i="11"/>
  <c r="BQ133" i="11"/>
  <c r="BQ95" i="11"/>
  <c r="BQ97" i="11"/>
  <c r="BQ69" i="11"/>
  <c r="BQ147" i="11"/>
  <c r="BQ149" i="11"/>
  <c r="BQ67" i="11"/>
  <c r="BQ66" i="11"/>
  <c r="BQ78" i="11"/>
  <c r="BQ116" i="11"/>
  <c r="BQ132" i="11"/>
  <c r="BQ139" i="11"/>
  <c r="BQ158" i="11"/>
  <c r="BQ123" i="11"/>
  <c r="BQ124" i="11"/>
  <c r="BQ114" i="11"/>
  <c r="BQ92" i="11"/>
  <c r="BQ80" i="11"/>
  <c r="BQ63" i="11"/>
  <c r="BQ137" i="11"/>
  <c r="BQ64" i="11"/>
  <c r="BQ68" i="11"/>
  <c r="BQ94" i="11"/>
  <c r="BQ110" i="11"/>
  <c r="BQ127" i="11"/>
  <c r="BQ146" i="11"/>
  <c r="BQ159" i="11"/>
  <c r="BQ130" i="11"/>
  <c r="BQ121" i="11"/>
  <c r="BQ104" i="11"/>
  <c r="BQ76" i="11"/>
  <c r="BQ87" i="11"/>
  <c r="BQ145" i="11"/>
  <c r="BQ141" i="11"/>
  <c r="BQ74" i="11"/>
  <c r="BQ86" i="11"/>
  <c r="BQ98" i="11"/>
  <c r="BQ117" i="11"/>
  <c r="BQ125" i="11"/>
  <c r="BQ148" i="11"/>
  <c r="BQ131" i="11"/>
  <c r="BQ118" i="11"/>
  <c r="BQ102" i="11"/>
  <c r="BQ91" i="11"/>
  <c r="BQ75" i="11"/>
  <c r="BQ144" i="11"/>
  <c r="BQ160" i="11"/>
  <c r="BQ71" i="11"/>
  <c r="BQ84" i="11"/>
  <c r="BQ100" i="11"/>
  <c r="BQ105" i="11"/>
  <c r="BQ134" i="11"/>
  <c r="BQ156" i="11"/>
  <c r="CT158" i="19"/>
  <c r="CT159" i="19"/>
  <c r="CT157" i="19"/>
  <c r="CT156" i="19"/>
  <c r="CT160" i="19"/>
  <c r="CT155" i="19"/>
  <c r="CT154" i="19"/>
  <c r="CT153" i="19"/>
  <c r="CT151" i="19"/>
  <c r="CT152" i="19"/>
  <c r="CT147" i="19"/>
  <c r="CT150" i="19"/>
  <c r="CT149" i="19"/>
  <c r="CT146" i="19"/>
  <c r="CT148" i="19"/>
  <c r="CT142" i="19"/>
  <c r="CT145" i="19"/>
  <c r="CT143" i="19"/>
  <c r="CT144" i="19"/>
  <c r="CT138" i="19"/>
  <c r="CT140" i="19"/>
  <c r="CT141" i="19"/>
  <c r="CT131" i="19"/>
  <c r="CT130" i="19"/>
  <c r="CT137" i="19"/>
  <c r="CT136" i="19"/>
  <c r="CT139" i="19"/>
  <c r="CT133" i="19"/>
  <c r="CT129" i="19"/>
  <c r="CT135" i="19"/>
  <c r="CT122" i="19"/>
  <c r="CT132" i="19"/>
  <c r="CT134" i="19"/>
  <c r="CT127" i="19"/>
  <c r="CT123" i="19"/>
  <c r="CT124" i="19"/>
  <c r="CT120" i="19"/>
  <c r="CT118" i="19"/>
  <c r="CT117" i="19"/>
  <c r="CT126" i="19"/>
  <c r="CT116" i="19"/>
  <c r="CT121" i="19"/>
  <c r="CT115" i="19"/>
  <c r="CT111" i="19"/>
  <c r="CT119" i="19"/>
  <c r="CT113" i="19"/>
  <c r="CT112" i="19"/>
  <c r="CT114" i="19"/>
  <c r="CT108" i="19"/>
  <c r="CT104" i="19"/>
  <c r="CT103" i="19"/>
  <c r="CT106" i="19"/>
  <c r="CT125" i="19"/>
  <c r="CT128" i="19"/>
  <c r="CT107" i="19"/>
  <c r="CT109" i="19"/>
  <c r="CT102" i="19"/>
  <c r="CT110" i="19"/>
  <c r="CT105" i="19"/>
  <c r="CT101" i="19"/>
  <c r="CT97" i="19"/>
  <c r="CT93" i="19"/>
  <c r="CT99" i="19"/>
  <c r="CT96" i="19"/>
  <c r="CT91" i="19"/>
  <c r="CT100" i="19"/>
  <c r="CT94" i="19"/>
  <c r="CT92" i="19"/>
  <c r="CT90" i="19"/>
  <c r="CT89" i="19"/>
  <c r="CT88" i="19"/>
  <c r="CT86" i="19"/>
  <c r="CT83" i="19"/>
  <c r="CT95" i="19"/>
  <c r="CT98" i="19"/>
  <c r="CT82" i="19"/>
  <c r="CT85" i="19"/>
  <c r="CT79" i="19"/>
  <c r="CT76" i="19"/>
  <c r="CT75" i="19"/>
  <c r="CT84" i="19"/>
  <c r="CT87" i="19"/>
  <c r="CT81" i="19"/>
  <c r="CT77" i="19"/>
  <c r="CT74" i="19"/>
  <c r="CT78" i="19"/>
  <c r="CT66" i="19"/>
  <c r="CT80" i="19"/>
  <c r="CT73" i="19"/>
  <c r="CT70" i="19"/>
  <c r="CT71" i="19"/>
  <c r="CT72" i="19"/>
  <c r="CT68" i="19"/>
  <c r="CT69" i="19"/>
  <c r="CT67" i="19"/>
  <c r="CT65" i="19"/>
  <c r="CT62" i="19"/>
  <c r="CT59" i="19"/>
  <c r="CT57" i="19"/>
  <c r="CT64" i="19"/>
  <c r="CT61" i="19"/>
  <c r="CT60" i="19"/>
  <c r="CT58" i="19"/>
  <c r="CT56" i="19"/>
  <c r="CT63" i="19"/>
  <c r="BP8" i="11"/>
  <c r="BP4" i="11" s="1"/>
  <c r="CT55" i="19"/>
  <c r="CT50" i="19"/>
  <c r="CT54" i="19"/>
  <c r="CT52" i="19"/>
  <c r="CT49" i="19"/>
  <c r="CT48" i="19"/>
  <c r="CT45" i="19"/>
  <c r="CT37" i="19"/>
  <c r="CT53" i="19"/>
  <c r="CT51" i="19"/>
  <c r="CT41" i="19"/>
  <c r="CT44" i="19"/>
  <c r="CT46" i="19"/>
  <c r="CT47" i="19"/>
  <c r="CT38" i="19"/>
  <c r="CT35" i="19"/>
  <c r="CT32" i="19"/>
  <c r="CT36" i="19"/>
  <c r="CT34" i="19"/>
  <c r="CT42" i="19"/>
  <c r="CT39" i="19"/>
  <c r="CT43" i="19"/>
  <c r="CT40" i="19"/>
  <c r="CT27" i="19"/>
  <c r="CT31" i="19"/>
  <c r="CT20" i="19"/>
  <c r="CT24" i="19"/>
  <c r="CT16" i="19"/>
  <c r="CT28" i="19"/>
  <c r="CT23" i="19"/>
  <c r="CT22" i="19"/>
  <c r="CT15" i="19"/>
  <c r="CT29" i="19"/>
  <c r="CT14" i="19"/>
  <c r="CT13" i="19"/>
  <c r="CT21" i="19"/>
  <c r="CT30" i="19"/>
  <c r="CT18" i="19"/>
  <c r="CT25" i="19"/>
  <c r="CT12" i="19"/>
  <c r="CT33" i="19"/>
  <c r="CT17" i="19"/>
  <c r="CT19" i="19"/>
  <c r="CT26" i="19"/>
  <c r="CT11" i="19"/>
  <c r="CS8" i="19"/>
  <c r="BQ14" i="11"/>
  <c r="BQ32" i="11"/>
  <c r="BQ34" i="11"/>
  <c r="BQ47" i="11"/>
  <c r="BQ50" i="11"/>
  <c r="BQ41" i="11"/>
  <c r="BQ33" i="11"/>
  <c r="BQ39" i="11"/>
  <c r="BQ24" i="11"/>
  <c r="BQ30" i="11"/>
  <c r="BQ22" i="11"/>
  <c r="BQ53" i="11"/>
  <c r="BQ40" i="11"/>
  <c r="BQ35" i="11"/>
  <c r="BQ25" i="11"/>
  <c r="BQ43" i="11"/>
  <c r="BQ18" i="11"/>
  <c r="BQ21" i="11"/>
  <c r="BQ27" i="11"/>
  <c r="BQ44" i="11"/>
  <c r="BQ51" i="11"/>
  <c r="BQ15" i="11"/>
  <c r="BQ48" i="11"/>
  <c r="BQ42" i="11"/>
  <c r="BQ46" i="11"/>
  <c r="BQ19" i="11"/>
  <c r="BQ37" i="11"/>
  <c r="BQ11" i="11"/>
  <c r="BQ55" i="11"/>
  <c r="BQ45" i="11"/>
  <c r="BQ38" i="11"/>
  <c r="BQ36" i="11"/>
  <c r="BQ49" i="11"/>
  <c r="BQ54" i="11"/>
  <c r="BQ31" i="11"/>
  <c r="BQ13" i="11"/>
  <c r="BQ52" i="11"/>
  <c r="BQ26" i="11"/>
  <c r="BQ17" i="11"/>
  <c r="BQ28" i="11"/>
  <c r="BQ23" i="11"/>
  <c r="BQ20" i="11"/>
  <c r="BQ12" i="11"/>
  <c r="BQ29" i="11"/>
  <c r="CU5" i="19"/>
  <c r="BR5" i="11"/>
  <c r="BN6" i="13"/>
  <c r="BO2" i="13"/>
  <c r="BO4" i="13"/>
  <c r="BO3" i="13"/>
  <c r="BL39" i="13"/>
  <c r="BL55" i="13" s="1"/>
  <c r="BL38" i="13"/>
  <c r="BL54" i="13" s="1"/>
  <c r="BL29" i="13"/>
  <c r="BL45" i="13" s="1"/>
  <c r="BM41" i="13"/>
  <c r="BM25" i="13"/>
  <c r="BR22" i="11" l="1"/>
  <c r="BR128" i="11"/>
  <c r="BR111" i="11"/>
  <c r="BR98" i="11"/>
  <c r="BR102" i="11"/>
  <c r="BR78" i="11"/>
  <c r="BR58" i="11"/>
  <c r="BR151" i="11"/>
  <c r="BR141" i="11"/>
  <c r="BR137" i="11"/>
  <c r="BR85" i="11"/>
  <c r="BR87" i="11"/>
  <c r="BR107" i="11"/>
  <c r="BR132" i="11"/>
  <c r="BR125" i="11"/>
  <c r="BR115" i="11"/>
  <c r="BR109" i="11"/>
  <c r="BR112" i="11"/>
  <c r="BR97" i="11"/>
  <c r="BR156" i="11"/>
  <c r="BR61" i="11"/>
  <c r="BR63" i="11"/>
  <c r="BR157" i="11"/>
  <c r="BR81" i="11"/>
  <c r="BR91" i="11"/>
  <c r="BR106" i="11"/>
  <c r="BR143" i="11"/>
  <c r="BR136" i="11"/>
  <c r="BR121" i="11"/>
  <c r="BR86" i="11"/>
  <c r="BR110" i="11"/>
  <c r="BR65" i="11"/>
  <c r="BR69" i="11"/>
  <c r="BR60" i="11"/>
  <c r="BR147" i="11"/>
  <c r="BR149" i="11"/>
  <c r="BR71" i="11"/>
  <c r="BR101" i="11"/>
  <c r="BR108" i="11"/>
  <c r="BR145" i="11"/>
  <c r="BR131" i="11"/>
  <c r="BR90" i="11"/>
  <c r="BR82" i="11"/>
  <c r="BR100" i="11"/>
  <c r="BR70" i="11"/>
  <c r="BR84" i="11"/>
  <c r="BR57" i="11"/>
  <c r="BR142" i="11"/>
  <c r="BR160" i="11"/>
  <c r="BR77" i="11"/>
  <c r="BR104" i="11"/>
  <c r="BR119" i="11"/>
  <c r="BR148" i="11"/>
  <c r="BR120" i="11"/>
  <c r="BR122" i="11"/>
  <c r="BR96" i="11"/>
  <c r="BR88" i="11"/>
  <c r="BR64" i="11"/>
  <c r="BR67" i="11"/>
  <c r="BR56" i="11"/>
  <c r="BR139" i="11"/>
  <c r="BR140" i="11"/>
  <c r="BR80" i="11"/>
  <c r="BR94" i="11"/>
  <c r="BR123" i="11"/>
  <c r="BR144" i="11"/>
  <c r="BR126" i="11"/>
  <c r="BR116" i="11"/>
  <c r="BR117" i="11"/>
  <c r="BR73" i="11"/>
  <c r="BR72" i="11"/>
  <c r="BR155" i="11"/>
  <c r="BR152" i="11"/>
  <c r="BR159" i="11"/>
  <c r="BR76" i="11"/>
  <c r="BR75" i="11"/>
  <c r="BR89" i="11"/>
  <c r="BR124" i="11"/>
  <c r="BR150" i="11"/>
  <c r="BR135" i="11"/>
  <c r="BR130" i="11"/>
  <c r="BR113" i="11"/>
  <c r="BR103" i="11"/>
  <c r="BR74" i="11"/>
  <c r="BR66" i="11"/>
  <c r="BR59" i="11"/>
  <c r="BR138" i="11"/>
  <c r="BR158" i="11"/>
  <c r="BR68" i="11"/>
  <c r="BR95" i="11"/>
  <c r="BR93" i="11"/>
  <c r="BR127" i="11"/>
  <c r="BR153" i="11"/>
  <c r="BR134" i="11"/>
  <c r="BR133" i="11"/>
  <c r="BR118" i="11"/>
  <c r="BR114" i="11"/>
  <c r="BR92" i="11"/>
  <c r="BR62" i="11"/>
  <c r="BR79" i="11"/>
  <c r="BR154" i="11"/>
  <c r="BR146" i="11"/>
  <c r="BR83" i="11"/>
  <c r="BR99" i="11"/>
  <c r="BR105" i="11"/>
  <c r="BR129" i="11"/>
  <c r="CU158" i="19"/>
  <c r="CU160" i="19"/>
  <c r="CU156" i="19"/>
  <c r="CU159" i="19"/>
  <c r="CU157" i="19"/>
  <c r="CU155" i="19"/>
  <c r="CU152" i="19"/>
  <c r="CU151" i="19"/>
  <c r="CU148" i="19"/>
  <c r="CU154" i="19"/>
  <c r="CU153" i="19"/>
  <c r="CU150" i="19"/>
  <c r="CU149" i="19"/>
  <c r="CU146" i="19"/>
  <c r="CU145" i="19"/>
  <c r="CU147" i="19"/>
  <c r="CU143" i="19"/>
  <c r="CU144" i="19"/>
  <c r="CU141" i="19"/>
  <c r="CU136" i="19"/>
  <c r="CU142" i="19"/>
  <c r="CU138" i="19"/>
  <c r="CU133" i="19"/>
  <c r="CU137" i="19"/>
  <c r="CU134" i="19"/>
  <c r="CU132" i="19"/>
  <c r="CU130" i="19"/>
  <c r="CU127" i="19"/>
  <c r="CU126" i="19"/>
  <c r="CU123" i="19"/>
  <c r="CU140" i="19"/>
  <c r="CU139" i="19"/>
  <c r="CU129" i="19"/>
  <c r="CU135" i="19"/>
  <c r="CU131" i="19"/>
  <c r="CU128" i="19"/>
  <c r="CU120" i="19"/>
  <c r="CU118" i="19"/>
  <c r="CU124" i="19"/>
  <c r="CU122" i="19"/>
  <c r="CU116" i="19"/>
  <c r="CU121" i="19"/>
  <c r="CU115" i="19"/>
  <c r="CU125" i="19"/>
  <c r="CU119" i="19"/>
  <c r="CU117" i="19"/>
  <c r="CU113" i="19"/>
  <c r="CU112" i="19"/>
  <c r="CU114" i="19"/>
  <c r="CU108" i="19"/>
  <c r="CU110" i="19"/>
  <c r="CU111" i="19"/>
  <c r="CU109" i="19"/>
  <c r="CU104" i="19"/>
  <c r="CU106" i="19"/>
  <c r="CU102" i="19"/>
  <c r="CU105" i="19"/>
  <c r="CU101" i="19"/>
  <c r="CU103" i="19"/>
  <c r="CU107" i="19"/>
  <c r="CU97" i="19"/>
  <c r="CU93" i="19"/>
  <c r="CU98" i="19"/>
  <c r="CU100" i="19"/>
  <c r="CU94" i="19"/>
  <c r="CU92" i="19"/>
  <c r="CU90" i="19"/>
  <c r="CU89" i="19"/>
  <c r="CU95" i="19"/>
  <c r="CU99" i="19"/>
  <c r="CU96" i="19"/>
  <c r="CU87" i="19"/>
  <c r="CU85" i="19"/>
  <c r="CU91" i="19"/>
  <c r="CU81" i="19"/>
  <c r="CU79" i="19"/>
  <c r="CU86" i="19"/>
  <c r="CU75" i="19"/>
  <c r="CU84" i="19"/>
  <c r="CU88" i="19"/>
  <c r="CU80" i="19"/>
  <c r="CU82" i="19"/>
  <c r="CU78" i="19"/>
  <c r="CU69" i="19"/>
  <c r="CU83" i="19"/>
  <c r="CU77" i="19"/>
  <c r="CU71" i="19"/>
  <c r="CU76" i="19"/>
  <c r="CU74" i="19"/>
  <c r="CU72" i="19"/>
  <c r="CU67" i="19"/>
  <c r="CU68" i="19"/>
  <c r="CU66" i="19"/>
  <c r="CU73" i="19"/>
  <c r="CU60" i="19"/>
  <c r="CU70" i="19"/>
  <c r="CU63" i="19"/>
  <c r="CU58" i="19"/>
  <c r="CU62" i="19"/>
  <c r="CU64" i="19"/>
  <c r="CU57" i="19"/>
  <c r="CU61" i="19"/>
  <c r="CU65" i="19"/>
  <c r="CU56" i="19"/>
  <c r="CU59" i="19"/>
  <c r="CT8" i="19"/>
  <c r="CU55" i="19"/>
  <c r="CU54" i="19"/>
  <c r="CU53" i="19"/>
  <c r="CU49" i="19"/>
  <c r="CU52" i="19"/>
  <c r="CU48" i="19"/>
  <c r="CU51" i="19"/>
  <c r="CU44" i="19"/>
  <c r="CU50" i="19"/>
  <c r="CU35" i="19"/>
  <c r="CU36" i="19"/>
  <c r="CU46" i="19"/>
  <c r="CU42" i="19"/>
  <c r="CU40" i="19"/>
  <c r="CU38" i="19"/>
  <c r="CU43" i="19"/>
  <c r="CU39" i="19"/>
  <c r="CU28" i="19"/>
  <c r="CU47" i="19"/>
  <c r="CU41" i="19"/>
  <c r="CU45" i="19"/>
  <c r="CU32" i="19"/>
  <c r="CU34" i="19"/>
  <c r="CU27" i="19"/>
  <c r="CU31" i="19"/>
  <c r="CU25" i="19"/>
  <c r="CU33" i="19"/>
  <c r="CU20" i="19"/>
  <c r="CU30" i="19"/>
  <c r="CU29" i="19"/>
  <c r="CU16" i="19"/>
  <c r="CU26" i="19"/>
  <c r="CU24" i="19"/>
  <c r="CU23" i="19"/>
  <c r="CU19" i="19"/>
  <c r="CU22" i="19"/>
  <c r="CU15" i="19"/>
  <c r="CU17" i="19"/>
  <c r="CU37" i="19"/>
  <c r="CU21" i="19"/>
  <c r="CU13" i="19"/>
  <c r="CU14" i="19"/>
  <c r="CU11" i="19"/>
  <c r="CU12" i="19"/>
  <c r="CU18" i="19"/>
  <c r="BR31" i="11"/>
  <c r="BR14" i="11"/>
  <c r="BR36" i="11"/>
  <c r="BR44" i="11"/>
  <c r="BR17" i="11"/>
  <c r="BR54" i="11"/>
  <c r="BR24" i="11"/>
  <c r="BR21" i="11"/>
  <c r="BR40" i="11"/>
  <c r="BR38" i="11"/>
  <c r="BR12" i="11"/>
  <c r="BR15" i="11"/>
  <c r="BR55" i="11"/>
  <c r="BR28" i="11"/>
  <c r="BR41" i="11"/>
  <c r="BR45" i="11"/>
  <c r="BR20" i="11"/>
  <c r="BR37" i="11"/>
  <c r="BR11" i="11"/>
  <c r="BR16" i="11"/>
  <c r="BR53" i="11"/>
  <c r="BR27" i="11"/>
  <c r="BR25" i="11"/>
  <c r="BR26" i="11"/>
  <c r="BR50" i="11"/>
  <c r="BR48" i="11"/>
  <c r="BR42" i="11"/>
  <c r="BR34" i="11"/>
  <c r="BR23" i="11"/>
  <c r="BR35" i="11"/>
  <c r="BR43" i="11"/>
  <c r="BQ8" i="11"/>
  <c r="BQ4" i="11" s="1"/>
  <c r="BR52" i="11"/>
  <c r="BR51" i="11"/>
  <c r="BR30" i="11"/>
  <c r="BR18" i="11"/>
  <c r="BR19" i="11"/>
  <c r="BR49" i="11"/>
  <c r="BR13" i="11"/>
  <c r="BR46" i="11"/>
  <c r="BR33" i="11"/>
  <c r="BR32" i="11"/>
  <c r="BR39" i="11"/>
  <c r="BR47" i="11"/>
  <c r="BR29" i="11"/>
  <c r="CV5" i="19"/>
  <c r="BS5" i="11"/>
  <c r="BO6" i="13"/>
  <c r="BP3" i="13"/>
  <c r="BP4" i="13"/>
  <c r="BP2" i="13"/>
  <c r="BM38" i="13"/>
  <c r="BM54" i="13" s="1"/>
  <c r="BM39" i="13"/>
  <c r="BM55" i="13" s="1"/>
  <c r="BM29" i="13"/>
  <c r="BM45" i="13" s="1"/>
  <c r="BN41" i="13"/>
  <c r="BN25" i="13"/>
  <c r="BS16" i="11" l="1"/>
  <c r="BS121" i="11"/>
  <c r="BS88" i="11"/>
  <c r="BS114" i="11"/>
  <c r="BS87" i="11"/>
  <c r="BS83" i="11"/>
  <c r="BS68" i="11"/>
  <c r="BS152" i="11"/>
  <c r="BS61" i="11"/>
  <c r="BS89" i="11"/>
  <c r="BS94" i="11"/>
  <c r="BS110" i="11"/>
  <c r="BS131" i="11"/>
  <c r="BS143" i="11"/>
  <c r="BS126" i="11"/>
  <c r="BS101" i="11"/>
  <c r="BS105" i="11"/>
  <c r="BS65" i="11"/>
  <c r="BS81" i="11"/>
  <c r="BS148" i="11"/>
  <c r="BS146" i="11"/>
  <c r="BS62" i="11"/>
  <c r="BS80" i="11"/>
  <c r="BS98" i="11"/>
  <c r="BS129" i="11"/>
  <c r="BS137" i="11"/>
  <c r="BS147" i="11"/>
  <c r="BS135" i="11"/>
  <c r="BS118" i="11"/>
  <c r="BS92" i="11"/>
  <c r="BS63" i="11"/>
  <c r="BS77" i="11"/>
  <c r="BS144" i="11"/>
  <c r="BS160" i="11"/>
  <c r="BS66" i="11"/>
  <c r="BS106" i="11"/>
  <c r="BS90" i="11"/>
  <c r="BS123" i="11"/>
  <c r="BS132" i="11"/>
  <c r="BS151" i="11"/>
  <c r="BS124" i="11"/>
  <c r="BS103" i="11"/>
  <c r="BS85" i="11"/>
  <c r="BS70" i="11"/>
  <c r="BS64" i="11"/>
  <c r="BS149" i="11"/>
  <c r="BS157" i="11"/>
  <c r="BS67" i="11"/>
  <c r="BS82" i="11"/>
  <c r="BS120" i="11"/>
  <c r="BS127" i="11"/>
  <c r="BS145" i="11"/>
  <c r="BS150" i="11"/>
  <c r="BS133" i="11"/>
  <c r="BS117" i="11"/>
  <c r="BS97" i="11"/>
  <c r="BS84" i="11"/>
  <c r="BS79" i="11"/>
  <c r="BS158" i="11"/>
  <c r="BS138" i="11"/>
  <c r="BS78" i="11"/>
  <c r="BS86" i="11"/>
  <c r="BS104" i="11"/>
  <c r="BS125" i="11"/>
  <c r="BS140" i="11"/>
  <c r="BS154" i="11"/>
  <c r="BS122" i="11"/>
  <c r="BS109" i="11"/>
  <c r="BS75" i="11"/>
  <c r="BS58" i="11"/>
  <c r="BS153" i="11"/>
  <c r="BS72" i="11"/>
  <c r="BS59" i="11"/>
  <c r="BS76" i="11"/>
  <c r="BS102" i="11"/>
  <c r="BS111" i="11"/>
  <c r="BS128" i="11"/>
  <c r="BS134" i="11"/>
  <c r="BS156" i="11"/>
  <c r="BS130" i="11"/>
  <c r="BS108" i="11"/>
  <c r="BS107" i="11"/>
  <c r="BS99" i="11"/>
  <c r="BS56" i="11"/>
  <c r="BS71" i="11"/>
  <c r="BS57" i="11"/>
  <c r="BS74" i="11"/>
  <c r="BS91" i="11"/>
  <c r="BS100" i="11"/>
  <c r="BS113" i="11"/>
  <c r="BS119" i="11"/>
  <c r="BS136" i="11"/>
  <c r="BS159" i="11"/>
  <c r="BS115" i="11"/>
  <c r="BS112" i="11"/>
  <c r="BS96" i="11"/>
  <c r="BS95" i="11"/>
  <c r="BS155" i="11"/>
  <c r="BS60" i="11"/>
  <c r="BS141" i="11"/>
  <c r="BS69" i="11"/>
  <c r="BS73" i="11"/>
  <c r="BS93" i="11"/>
  <c r="BS116" i="11"/>
  <c r="BS142" i="11"/>
  <c r="BS139" i="11"/>
  <c r="CV160" i="19"/>
  <c r="CV158" i="19"/>
  <c r="CV159" i="19"/>
  <c r="CV157" i="19"/>
  <c r="CV153" i="19"/>
  <c r="CV156" i="19"/>
  <c r="CV154" i="19"/>
  <c r="CV155" i="19"/>
  <c r="CV152" i="19"/>
  <c r="CV150" i="19"/>
  <c r="CV147" i="19"/>
  <c r="CV149" i="19"/>
  <c r="CV144" i="19"/>
  <c r="CV148" i="19"/>
  <c r="CV146" i="19"/>
  <c r="CV138" i="19"/>
  <c r="CV145" i="19"/>
  <c r="CV139" i="19"/>
  <c r="CV151" i="19"/>
  <c r="CV141" i="19"/>
  <c r="CV137" i="19"/>
  <c r="CV134" i="19"/>
  <c r="CV143" i="19"/>
  <c r="CV132" i="19"/>
  <c r="CV136" i="19"/>
  <c r="CV140" i="19"/>
  <c r="CV129" i="19"/>
  <c r="CV124" i="19"/>
  <c r="CV135" i="19"/>
  <c r="CV133" i="19"/>
  <c r="CV131" i="19"/>
  <c r="CV142" i="19"/>
  <c r="CV122" i="19"/>
  <c r="CV117" i="19"/>
  <c r="CV130" i="19"/>
  <c r="CV126" i="19"/>
  <c r="CV125" i="19"/>
  <c r="CV121" i="19"/>
  <c r="CV119" i="19"/>
  <c r="CV128" i="19"/>
  <c r="CV127" i="19"/>
  <c r="CV123" i="19"/>
  <c r="CV115" i="19"/>
  <c r="CV113" i="19"/>
  <c r="CV112" i="19"/>
  <c r="CV116" i="19"/>
  <c r="CV114" i="19"/>
  <c r="CV108" i="19"/>
  <c r="CV104" i="19"/>
  <c r="CV103" i="19"/>
  <c r="CV110" i="19"/>
  <c r="CV111" i="19"/>
  <c r="CV107" i="19"/>
  <c r="CV120" i="19"/>
  <c r="CV105" i="19"/>
  <c r="CV102" i="19"/>
  <c r="CV118" i="19"/>
  <c r="CV109" i="19"/>
  <c r="CV106" i="19"/>
  <c r="CV101" i="19"/>
  <c r="CV98" i="19"/>
  <c r="CV99" i="19"/>
  <c r="CV96" i="19"/>
  <c r="CV91" i="19"/>
  <c r="CV100" i="19"/>
  <c r="CV94" i="19"/>
  <c r="CV92" i="19"/>
  <c r="CV90" i="19"/>
  <c r="CV89" i="19"/>
  <c r="CV95" i="19"/>
  <c r="CV97" i="19"/>
  <c r="CV93" i="19"/>
  <c r="CV86" i="19"/>
  <c r="CV85" i="19"/>
  <c r="CV84" i="19"/>
  <c r="CV77" i="19"/>
  <c r="CV74" i="19"/>
  <c r="CV88" i="19"/>
  <c r="CV87" i="19"/>
  <c r="CV83" i="19"/>
  <c r="CV82" i="19"/>
  <c r="CV78" i="19"/>
  <c r="CV79" i="19"/>
  <c r="CV81" i="19"/>
  <c r="CV73" i="19"/>
  <c r="CV70" i="19"/>
  <c r="CV80" i="19"/>
  <c r="CV76" i="19"/>
  <c r="CV72" i="19"/>
  <c r="CV67" i="19"/>
  <c r="CV68" i="19"/>
  <c r="CV66" i="19"/>
  <c r="CV75" i="19"/>
  <c r="CV69" i="19"/>
  <c r="CV71" i="19"/>
  <c r="CV65" i="19"/>
  <c r="CV61" i="19"/>
  <c r="CV64" i="19"/>
  <c r="CV62" i="19"/>
  <c r="CV56" i="19"/>
  <c r="CV60" i="19"/>
  <c r="CV59" i="19"/>
  <c r="CV58" i="19"/>
  <c r="CV63" i="19"/>
  <c r="CV57" i="19"/>
  <c r="CV55" i="19"/>
  <c r="CV53" i="19"/>
  <c r="CV54" i="19"/>
  <c r="CV49" i="19"/>
  <c r="CV51" i="19"/>
  <c r="CV40" i="19"/>
  <c r="CV52" i="19"/>
  <c r="CV50" i="19"/>
  <c r="CV44" i="19"/>
  <c r="CV36" i="19"/>
  <c r="CV48" i="19"/>
  <c r="CV35" i="19"/>
  <c r="CV43" i="19"/>
  <c r="CV42" i="19"/>
  <c r="CV45" i="19"/>
  <c r="CV41" i="19"/>
  <c r="CV31" i="19"/>
  <c r="CV46" i="19"/>
  <c r="CV30" i="19"/>
  <c r="CV38" i="19"/>
  <c r="CV27" i="19"/>
  <c r="CV26" i="19"/>
  <c r="CV39" i="19"/>
  <c r="CV33" i="19"/>
  <c r="CV20" i="19"/>
  <c r="CV37" i="19"/>
  <c r="CV34" i="19"/>
  <c r="CV47" i="19"/>
  <c r="CV19" i="19"/>
  <c r="CV23" i="19"/>
  <c r="CV24" i="19"/>
  <c r="CV28" i="19"/>
  <c r="CV22" i="19"/>
  <c r="CV14" i="19"/>
  <c r="CV13" i="19"/>
  <c r="CV15" i="19"/>
  <c r="CV29" i="19"/>
  <c r="CV17" i="19"/>
  <c r="CV18" i="19"/>
  <c r="CV25" i="19"/>
  <c r="CV32" i="19"/>
  <c r="CV21" i="19"/>
  <c r="CV12" i="19"/>
  <c r="CV11" i="19"/>
  <c r="CV16" i="19"/>
  <c r="CU8" i="19"/>
  <c r="BR8" i="11"/>
  <c r="BR4" i="11" s="1"/>
  <c r="BS21" i="11"/>
  <c r="BS14" i="11"/>
  <c r="BS20" i="11"/>
  <c r="BS30" i="11"/>
  <c r="BS47" i="11"/>
  <c r="BS18" i="11"/>
  <c r="BS55" i="11"/>
  <c r="BS13" i="11"/>
  <c r="BS52" i="11"/>
  <c r="BS25" i="11"/>
  <c r="BS43" i="11"/>
  <c r="BS54" i="11"/>
  <c r="BS53" i="11"/>
  <c r="BS33" i="11"/>
  <c r="BS34" i="11"/>
  <c r="BS37" i="11"/>
  <c r="BS11" i="11"/>
  <c r="BS42" i="11"/>
  <c r="BS23" i="11"/>
  <c r="BS51" i="11"/>
  <c r="BS26" i="11"/>
  <c r="BS17" i="11"/>
  <c r="BS22" i="11"/>
  <c r="BS28" i="11"/>
  <c r="BS32" i="11"/>
  <c r="BS35" i="11"/>
  <c r="BS12" i="11"/>
  <c r="BS29" i="11"/>
  <c r="BS40" i="11"/>
  <c r="BS27" i="11"/>
  <c r="BS19" i="11"/>
  <c r="BS44" i="11"/>
  <c r="BS50" i="11"/>
  <c r="BS46" i="11"/>
  <c r="BS45" i="11"/>
  <c r="BS39" i="11"/>
  <c r="BS24" i="11"/>
  <c r="BS49" i="11"/>
  <c r="BS41" i="11"/>
  <c r="BS31" i="11"/>
  <c r="BS38" i="11"/>
  <c r="BS36" i="11"/>
  <c r="BS15" i="11"/>
  <c r="BS48" i="11"/>
  <c r="CW5" i="19"/>
  <c r="BT5" i="11"/>
  <c r="BP6" i="13"/>
  <c r="BQ4" i="13"/>
  <c r="BQ3" i="13"/>
  <c r="BQ2" i="13"/>
  <c r="BN39" i="13"/>
  <c r="BN55" i="13" s="1"/>
  <c r="BN38" i="13"/>
  <c r="BN54" i="13" s="1"/>
  <c r="BN29" i="13"/>
  <c r="BN45" i="13" s="1"/>
  <c r="BO41" i="13"/>
  <c r="BO25" i="13"/>
  <c r="BT16" i="11" l="1"/>
  <c r="BT108" i="11"/>
  <c r="BT127" i="11"/>
  <c r="BT92" i="11"/>
  <c r="BT70" i="11"/>
  <c r="BT81" i="11"/>
  <c r="BT73" i="11"/>
  <c r="BT138" i="11"/>
  <c r="BT71" i="11"/>
  <c r="BT82" i="11"/>
  <c r="BT98" i="11"/>
  <c r="BT120" i="11"/>
  <c r="BT135" i="11"/>
  <c r="BT147" i="11"/>
  <c r="BT41" i="11"/>
  <c r="BT132" i="11"/>
  <c r="BT121" i="11"/>
  <c r="BT118" i="11"/>
  <c r="BT99" i="11"/>
  <c r="BT76" i="11"/>
  <c r="BT156" i="11"/>
  <c r="BT140" i="11"/>
  <c r="BT80" i="11"/>
  <c r="BT86" i="11"/>
  <c r="BT119" i="11"/>
  <c r="BT112" i="11"/>
  <c r="BT139" i="11"/>
  <c r="BT148" i="11"/>
  <c r="BT34" i="11"/>
  <c r="BT133" i="11"/>
  <c r="BT102" i="11"/>
  <c r="BT100" i="11"/>
  <c r="BT72" i="11"/>
  <c r="BT68" i="11"/>
  <c r="BT146" i="11"/>
  <c r="BT59" i="11"/>
  <c r="BT93" i="11"/>
  <c r="BT90" i="11"/>
  <c r="BT109" i="11"/>
  <c r="BT113" i="11"/>
  <c r="BT142" i="11"/>
  <c r="BT151" i="11"/>
  <c r="BT11" i="11"/>
  <c r="BT130" i="11"/>
  <c r="BT96" i="11"/>
  <c r="BT95" i="11"/>
  <c r="BT75" i="11"/>
  <c r="BT79" i="11"/>
  <c r="BT157" i="11"/>
  <c r="BT66" i="11"/>
  <c r="BT74" i="11"/>
  <c r="BT104" i="11"/>
  <c r="BT123" i="11"/>
  <c r="BT115" i="11"/>
  <c r="BT141" i="11"/>
  <c r="BT159" i="11"/>
  <c r="BT126" i="11"/>
  <c r="BT107" i="11"/>
  <c r="BT114" i="11"/>
  <c r="BT65" i="11"/>
  <c r="BT61" i="11"/>
  <c r="BT152" i="11"/>
  <c r="BT60" i="11"/>
  <c r="BT78" i="11"/>
  <c r="BT89" i="11"/>
  <c r="BT110" i="11"/>
  <c r="BT125" i="11"/>
  <c r="BT150" i="11"/>
  <c r="BT155" i="11"/>
  <c r="BT136" i="11"/>
  <c r="BT106" i="11"/>
  <c r="BT88" i="11"/>
  <c r="BT57" i="11"/>
  <c r="BT56" i="11"/>
  <c r="BT160" i="11"/>
  <c r="BT67" i="11"/>
  <c r="BT83" i="11"/>
  <c r="BT91" i="11"/>
  <c r="BT111" i="11"/>
  <c r="BT134" i="11"/>
  <c r="BT143" i="11"/>
  <c r="BT158" i="11"/>
  <c r="BT129" i="11"/>
  <c r="BT131" i="11"/>
  <c r="BT105" i="11"/>
  <c r="BT64" i="11"/>
  <c r="BT77" i="11"/>
  <c r="BT58" i="11"/>
  <c r="BT149" i="11"/>
  <c r="BT69" i="11"/>
  <c r="BT85" i="11"/>
  <c r="BT101" i="11"/>
  <c r="BT116" i="11"/>
  <c r="BT128" i="11"/>
  <c r="BT153" i="11"/>
  <c r="BT154" i="11"/>
  <c r="BT122" i="11"/>
  <c r="BT124" i="11"/>
  <c r="BT97" i="11"/>
  <c r="BT94" i="11"/>
  <c r="BT84" i="11"/>
  <c r="BT63" i="11"/>
  <c r="BT145" i="11"/>
  <c r="BT62" i="11"/>
  <c r="BT87" i="11"/>
  <c r="BT103" i="11"/>
  <c r="BT117" i="11"/>
  <c r="BT137" i="11"/>
  <c r="BT144" i="11"/>
  <c r="CW159" i="19"/>
  <c r="CW158" i="19"/>
  <c r="CW160" i="19"/>
  <c r="CW155" i="19"/>
  <c r="CW157" i="19"/>
  <c r="CW156" i="19"/>
  <c r="CW154" i="19"/>
  <c r="CW153" i="19"/>
  <c r="CW151" i="19"/>
  <c r="CW152" i="19"/>
  <c r="CW150" i="19"/>
  <c r="CW149" i="19"/>
  <c r="CW146" i="19"/>
  <c r="CW148" i="19"/>
  <c r="CW145" i="19"/>
  <c r="CW144" i="19"/>
  <c r="CW147" i="19"/>
  <c r="CW143" i="19"/>
  <c r="CW140" i="19"/>
  <c r="CW136" i="19"/>
  <c r="CW131" i="19"/>
  <c r="CW130" i="19"/>
  <c r="CW137" i="19"/>
  <c r="CW134" i="19"/>
  <c r="CW142" i="19"/>
  <c r="CW139" i="19"/>
  <c r="CW135" i="19"/>
  <c r="CW133" i="19"/>
  <c r="CW122" i="19"/>
  <c r="CW138" i="19"/>
  <c r="CW125" i="19"/>
  <c r="CW129" i="19"/>
  <c r="CW124" i="19"/>
  <c r="CW126" i="19"/>
  <c r="CW121" i="19"/>
  <c r="CW119" i="19"/>
  <c r="CW141" i="19"/>
  <c r="CW132" i="19"/>
  <c r="CW123" i="19"/>
  <c r="CW115" i="19"/>
  <c r="CW111" i="19"/>
  <c r="CW113" i="19"/>
  <c r="CW120" i="19"/>
  <c r="CW118" i="19"/>
  <c r="CW117" i="19"/>
  <c r="CW114" i="19"/>
  <c r="CW128" i="19"/>
  <c r="CW110" i="19"/>
  <c r="CW127" i="19"/>
  <c r="CW107" i="19"/>
  <c r="CW105" i="19"/>
  <c r="CW103" i="19"/>
  <c r="CW112" i="19"/>
  <c r="CW102" i="19"/>
  <c r="CW101" i="19"/>
  <c r="CW116" i="19"/>
  <c r="CW104" i="19"/>
  <c r="CW108" i="19"/>
  <c r="CW99" i="19"/>
  <c r="CW96" i="19"/>
  <c r="CW91" i="19"/>
  <c r="CW100" i="19"/>
  <c r="CW94" i="19"/>
  <c r="CW92" i="19"/>
  <c r="CW95" i="19"/>
  <c r="CW109" i="19"/>
  <c r="CW97" i="19"/>
  <c r="CW93" i="19"/>
  <c r="CW82" i="19"/>
  <c r="CW98" i="19"/>
  <c r="CW106" i="19"/>
  <c r="CW90" i="19"/>
  <c r="CW84" i="19"/>
  <c r="CW80" i="19"/>
  <c r="CW86" i="19"/>
  <c r="CW85" i="19"/>
  <c r="CW79" i="19"/>
  <c r="CW89" i="19"/>
  <c r="CW77" i="19"/>
  <c r="CW88" i="19"/>
  <c r="CW87" i="19"/>
  <c r="CW81" i="19"/>
  <c r="CW83" i="19"/>
  <c r="CW75" i="19"/>
  <c r="CW71" i="19"/>
  <c r="CW72" i="19"/>
  <c r="CW67" i="19"/>
  <c r="CW74" i="19"/>
  <c r="CW68" i="19"/>
  <c r="CW65" i="19"/>
  <c r="CW78" i="19"/>
  <c r="CW69" i="19"/>
  <c r="CW73" i="19"/>
  <c r="CW76" i="19"/>
  <c r="CW70" i="19"/>
  <c r="CW66" i="19"/>
  <c r="CW64" i="19"/>
  <c r="CW62" i="19"/>
  <c r="CW57" i="19"/>
  <c r="CW61" i="19"/>
  <c r="CW56" i="19"/>
  <c r="CW58" i="19"/>
  <c r="CW60" i="19"/>
  <c r="CW59" i="19"/>
  <c r="CW63" i="19"/>
  <c r="BT23" i="11"/>
  <c r="BT35" i="11"/>
  <c r="BT24" i="11"/>
  <c r="BT55" i="11"/>
  <c r="BT12" i="11"/>
  <c r="BT38" i="11"/>
  <c r="BT18" i="11"/>
  <c r="BT40" i="11"/>
  <c r="BT22" i="11"/>
  <c r="CW55" i="19"/>
  <c r="CW54" i="19"/>
  <c r="CW48" i="19"/>
  <c r="CW50" i="19"/>
  <c r="CW52" i="19"/>
  <c r="CW51" i="19"/>
  <c r="CW39" i="19"/>
  <c r="CW53" i="19"/>
  <c r="CW42" i="19"/>
  <c r="CW43" i="19"/>
  <c r="CW35" i="19"/>
  <c r="CW38" i="19"/>
  <c r="CW46" i="19"/>
  <c r="CW45" i="19"/>
  <c r="CW37" i="19"/>
  <c r="CW47" i="19"/>
  <c r="CW41" i="19"/>
  <c r="CW49" i="19"/>
  <c r="CW27" i="19"/>
  <c r="CW34" i="19"/>
  <c r="CW36" i="19"/>
  <c r="CW40" i="19"/>
  <c r="CW26" i="19"/>
  <c r="CW29" i="19"/>
  <c r="CW31" i="19"/>
  <c r="CW25" i="19"/>
  <c r="CW30" i="19"/>
  <c r="CW32" i="19"/>
  <c r="CW33" i="19"/>
  <c r="CW28" i="19"/>
  <c r="CW15" i="19"/>
  <c r="CW23" i="19"/>
  <c r="CW19" i="19"/>
  <c r="CW18" i="19"/>
  <c r="CW21" i="19"/>
  <c r="CW22" i="19"/>
  <c r="CW14" i="19"/>
  <c r="CW11" i="19"/>
  <c r="CW16" i="19"/>
  <c r="CW44" i="19"/>
  <c r="CW24" i="19"/>
  <c r="CW12" i="19"/>
  <c r="CW17" i="19"/>
  <c r="CW20" i="19"/>
  <c r="CW13" i="19"/>
  <c r="CV8" i="19"/>
  <c r="BT14" i="11"/>
  <c r="BT33" i="11"/>
  <c r="BT19" i="11"/>
  <c r="BT15" i="11"/>
  <c r="BT29" i="11"/>
  <c r="BT53" i="11"/>
  <c r="BT28" i="11"/>
  <c r="BT39" i="11"/>
  <c r="BT25" i="11"/>
  <c r="BT47" i="11"/>
  <c r="BT48" i="11"/>
  <c r="BT42" i="11"/>
  <c r="BT31" i="11"/>
  <c r="BT32" i="11"/>
  <c r="BT37" i="11"/>
  <c r="BT43" i="11"/>
  <c r="BT21" i="11"/>
  <c r="BT45" i="11"/>
  <c r="BT52" i="11"/>
  <c r="BT30" i="11"/>
  <c r="BT49" i="11"/>
  <c r="BT54" i="11"/>
  <c r="BT27" i="11"/>
  <c r="BT20" i="11"/>
  <c r="BT36" i="11"/>
  <c r="BT26" i="11"/>
  <c r="BT17" i="11"/>
  <c r="BS8" i="11"/>
  <c r="BS4" i="11" s="1"/>
  <c r="BT46" i="11"/>
  <c r="BT13" i="11"/>
  <c r="BT51" i="11"/>
  <c r="BT44" i="11"/>
  <c r="BT50" i="11"/>
  <c r="CX5" i="19"/>
  <c r="BU5" i="11"/>
  <c r="BU151" i="11" s="1"/>
  <c r="BQ6" i="13"/>
  <c r="BR4" i="13"/>
  <c r="BR3" i="13"/>
  <c r="BR2" i="13"/>
  <c r="BO39" i="13"/>
  <c r="BO55" i="13" s="1"/>
  <c r="BO38" i="13"/>
  <c r="BO54" i="13" s="1"/>
  <c r="BO29" i="13"/>
  <c r="BO45" i="13" s="1"/>
  <c r="BP41" i="13"/>
  <c r="BP25" i="13"/>
  <c r="BU118" i="11" l="1"/>
  <c r="BU91" i="11"/>
  <c r="BU97" i="11"/>
  <c r="BU75" i="11"/>
  <c r="BU84" i="11"/>
  <c r="BU150" i="11"/>
  <c r="BU160" i="11"/>
  <c r="BU82" i="11"/>
  <c r="BU88" i="11"/>
  <c r="BU103" i="11"/>
  <c r="BU113" i="11"/>
  <c r="BU137" i="11"/>
  <c r="BU54" i="11"/>
  <c r="BU124" i="11"/>
  <c r="BU107" i="11"/>
  <c r="BU87" i="11"/>
  <c r="BU71" i="11"/>
  <c r="BU76" i="11"/>
  <c r="BU152" i="11"/>
  <c r="BU62" i="11"/>
  <c r="BU78" i="11"/>
  <c r="BU98" i="11"/>
  <c r="BU108" i="11"/>
  <c r="BU122" i="11"/>
  <c r="BU134" i="11"/>
  <c r="BU156" i="11"/>
  <c r="BU136" i="11"/>
  <c r="BU80" i="11"/>
  <c r="BU70" i="11"/>
  <c r="BU65" i="11"/>
  <c r="BU68" i="11"/>
  <c r="BU148" i="11"/>
  <c r="BU67" i="11"/>
  <c r="BU83" i="11"/>
  <c r="BU100" i="11"/>
  <c r="BU109" i="11"/>
  <c r="BU120" i="11"/>
  <c r="BU135" i="11"/>
  <c r="BU149" i="11"/>
  <c r="BU133" i="11"/>
  <c r="BU102" i="11"/>
  <c r="BU64" i="11"/>
  <c r="BU73" i="11"/>
  <c r="BU79" i="11"/>
  <c r="BU141" i="11"/>
  <c r="BU59" i="11"/>
  <c r="BU85" i="11"/>
  <c r="BU105" i="11"/>
  <c r="BU111" i="11"/>
  <c r="BU129" i="11"/>
  <c r="BU142" i="11"/>
  <c r="BU154" i="11"/>
  <c r="BU132" i="11"/>
  <c r="BU94" i="11"/>
  <c r="BU93" i="11"/>
  <c r="BU81" i="11"/>
  <c r="BU57" i="11"/>
  <c r="BU138" i="11"/>
  <c r="BU60" i="11"/>
  <c r="BU99" i="11"/>
  <c r="BU95" i="11"/>
  <c r="BU104" i="11"/>
  <c r="BU125" i="11"/>
  <c r="BU139" i="11"/>
  <c r="BU159" i="11"/>
  <c r="BU126" i="11"/>
  <c r="BU112" i="11"/>
  <c r="BU92" i="11"/>
  <c r="BU72" i="11"/>
  <c r="BU145" i="11"/>
  <c r="BU146" i="11"/>
  <c r="BU74" i="11"/>
  <c r="BU77" i="11"/>
  <c r="BU96" i="11"/>
  <c r="BU115" i="11"/>
  <c r="BU131" i="11"/>
  <c r="BU144" i="11"/>
  <c r="BU155" i="11"/>
  <c r="BU130" i="11"/>
  <c r="BU127" i="11"/>
  <c r="BU121" i="11"/>
  <c r="BU89" i="11"/>
  <c r="BU56" i="11"/>
  <c r="BU58" i="11"/>
  <c r="BU157" i="11"/>
  <c r="BU61" i="11"/>
  <c r="BU86" i="11"/>
  <c r="BU106" i="11"/>
  <c r="BU116" i="11"/>
  <c r="BU123" i="11"/>
  <c r="BU143" i="11"/>
  <c r="BU158" i="11"/>
  <c r="BU119" i="11"/>
  <c r="BU110" i="11"/>
  <c r="BU114" i="11"/>
  <c r="BU66" i="11"/>
  <c r="BU63" i="11"/>
  <c r="BU153" i="11"/>
  <c r="BU140" i="11"/>
  <c r="BU69" i="11"/>
  <c r="BU90" i="11"/>
  <c r="BU101" i="11"/>
  <c r="BU117" i="11"/>
  <c r="BU128" i="11"/>
  <c r="BU147" i="11"/>
  <c r="CX160" i="19"/>
  <c r="CX159" i="19"/>
  <c r="CX158" i="19"/>
  <c r="CX157" i="19"/>
  <c r="CX156" i="19"/>
  <c r="CX155" i="19"/>
  <c r="CX153" i="19"/>
  <c r="CX154" i="19"/>
  <c r="CX152" i="19"/>
  <c r="CX150" i="19"/>
  <c r="CX151" i="19"/>
  <c r="CX148" i="19"/>
  <c r="CX147" i="19"/>
  <c r="CX146" i="19"/>
  <c r="CX143" i="19"/>
  <c r="CX144" i="19"/>
  <c r="CX149" i="19"/>
  <c r="CX136" i="19"/>
  <c r="CX140" i="19"/>
  <c r="CX142" i="19"/>
  <c r="CX139" i="19"/>
  <c r="CX137" i="19"/>
  <c r="CX134" i="19"/>
  <c r="CX138" i="19"/>
  <c r="CX135" i="19"/>
  <c r="CX131" i="19"/>
  <c r="CX145" i="19"/>
  <c r="CX125" i="19"/>
  <c r="CX141" i="19"/>
  <c r="CX132" i="19"/>
  <c r="CX128" i="19"/>
  <c r="CX133" i="19"/>
  <c r="CX130" i="19"/>
  <c r="CX126" i="19"/>
  <c r="CX121" i="19"/>
  <c r="CX119" i="19"/>
  <c r="CX127" i="19"/>
  <c r="CX123" i="19"/>
  <c r="CX116" i="19"/>
  <c r="CX122" i="19"/>
  <c r="CX120" i="19"/>
  <c r="CX118" i="19"/>
  <c r="CX117" i="19"/>
  <c r="CX114" i="19"/>
  <c r="CX129" i="19"/>
  <c r="CX124" i="19"/>
  <c r="CX107" i="19"/>
  <c r="CX115" i="19"/>
  <c r="CX111" i="19"/>
  <c r="CX105" i="19"/>
  <c r="CX109" i="19"/>
  <c r="CX106" i="19"/>
  <c r="CX113" i="19"/>
  <c r="CX112" i="19"/>
  <c r="CX102" i="19"/>
  <c r="CX104" i="19"/>
  <c r="CX110" i="19"/>
  <c r="CX108" i="19"/>
  <c r="CX103" i="19"/>
  <c r="CX95" i="19"/>
  <c r="CX97" i="19"/>
  <c r="CX93" i="19"/>
  <c r="CX98" i="19"/>
  <c r="CX94" i="19"/>
  <c r="CX81" i="19"/>
  <c r="CX79" i="19"/>
  <c r="CX100" i="19"/>
  <c r="CX91" i="19"/>
  <c r="CX101" i="19"/>
  <c r="CX99" i="19"/>
  <c r="CX96" i="19"/>
  <c r="CX89" i="19"/>
  <c r="CX84" i="19"/>
  <c r="CX88" i="19"/>
  <c r="CX87" i="19"/>
  <c r="CX83" i="19"/>
  <c r="CX80" i="19"/>
  <c r="CX78" i="19"/>
  <c r="CX82" i="19"/>
  <c r="CX90" i="19"/>
  <c r="CX73" i="19"/>
  <c r="CX85" i="19"/>
  <c r="CX92" i="19"/>
  <c r="CX86" i="19"/>
  <c r="CX77" i="19"/>
  <c r="CX76" i="19"/>
  <c r="CX74" i="19"/>
  <c r="CX68" i="19"/>
  <c r="CX65" i="19"/>
  <c r="CX66" i="19"/>
  <c r="CX75" i="19"/>
  <c r="CX71" i="19"/>
  <c r="CX70" i="19"/>
  <c r="CX62" i="19"/>
  <c r="CX59" i="19"/>
  <c r="CX57" i="19"/>
  <c r="CX67" i="19"/>
  <c r="CX72" i="19"/>
  <c r="CX69" i="19"/>
  <c r="CX64" i="19"/>
  <c r="CX56" i="19"/>
  <c r="CX60" i="19"/>
  <c r="CX58" i="19"/>
  <c r="CX61" i="19"/>
  <c r="CX63" i="19"/>
  <c r="BT8" i="11"/>
  <c r="BT4" i="11" s="1"/>
  <c r="CW8" i="19"/>
  <c r="CX54" i="19"/>
  <c r="CX52" i="19"/>
  <c r="CX48" i="19"/>
  <c r="CX55" i="19"/>
  <c r="CX51" i="19"/>
  <c r="CX43" i="19"/>
  <c r="CX49" i="19"/>
  <c r="CX39" i="19"/>
  <c r="CX53" i="19"/>
  <c r="CX46" i="19"/>
  <c r="CX50" i="19"/>
  <c r="CX45" i="19"/>
  <c r="CX40" i="19"/>
  <c r="CX47" i="19"/>
  <c r="CX38" i="19"/>
  <c r="CX44" i="19"/>
  <c r="CX42" i="19"/>
  <c r="CX36" i="19"/>
  <c r="CX34" i="19"/>
  <c r="CX29" i="19"/>
  <c r="CX30" i="19"/>
  <c r="CX33" i="19"/>
  <c r="CX25" i="19"/>
  <c r="CX19" i="19"/>
  <c r="CX37" i="19"/>
  <c r="CX35" i="19"/>
  <c r="CX23" i="19"/>
  <c r="CX27" i="19"/>
  <c r="CX22" i="19"/>
  <c r="CX28" i="19"/>
  <c r="CX32" i="19"/>
  <c r="CX31" i="19"/>
  <c r="CX24" i="19"/>
  <c r="CX16" i="19"/>
  <c r="CX17" i="19"/>
  <c r="CX26" i="19"/>
  <c r="CX21" i="19"/>
  <c r="CX18" i="19"/>
  <c r="CX20" i="19"/>
  <c r="CX41" i="19"/>
  <c r="CX14" i="19"/>
  <c r="CX15" i="19"/>
  <c r="CX12" i="19"/>
  <c r="CX13" i="19"/>
  <c r="CX11" i="19"/>
  <c r="BU46" i="11"/>
  <c r="BU27" i="11"/>
  <c r="BU52" i="11"/>
  <c r="BU44" i="11"/>
  <c r="BU29" i="11"/>
  <c r="BU55" i="11"/>
  <c r="BU32" i="11"/>
  <c r="BU23" i="11"/>
  <c r="BU30" i="11"/>
  <c r="BU18" i="11"/>
  <c r="BU19" i="11"/>
  <c r="BU13" i="11"/>
  <c r="BU26" i="11"/>
  <c r="BU49" i="11"/>
  <c r="BU50" i="11"/>
  <c r="BU42" i="11"/>
  <c r="BU14" i="11"/>
  <c r="BU34" i="11"/>
  <c r="BU39" i="11"/>
  <c r="BU11" i="11"/>
  <c r="BU17" i="11"/>
  <c r="BU21" i="11"/>
  <c r="BU28" i="11"/>
  <c r="BU33" i="11"/>
  <c r="BU36" i="11"/>
  <c r="BU15" i="11"/>
  <c r="BU16" i="11"/>
  <c r="BU41" i="11"/>
  <c r="BU31" i="11"/>
  <c r="BU20" i="11"/>
  <c r="BU25" i="11"/>
  <c r="BU12" i="11"/>
  <c r="BU48" i="11"/>
  <c r="BU53" i="11"/>
  <c r="BU38" i="11"/>
  <c r="BU51" i="11"/>
  <c r="BU37" i="11"/>
  <c r="BU43" i="11"/>
  <c r="BU40" i="11"/>
  <c r="BU45" i="11"/>
  <c r="BU35" i="11"/>
  <c r="BU24" i="11"/>
  <c r="BU47" i="11"/>
  <c r="BU22" i="11"/>
  <c r="CY5" i="19"/>
  <c r="BV5" i="11"/>
  <c r="BV147" i="11" s="1"/>
  <c r="BR6" i="13"/>
  <c r="BS4" i="13"/>
  <c r="BS3" i="13"/>
  <c r="BS2" i="13"/>
  <c r="BP39" i="13"/>
  <c r="BP55" i="13" s="1"/>
  <c r="BP38" i="13"/>
  <c r="BP54" i="13" s="1"/>
  <c r="BP29" i="13"/>
  <c r="BP45" i="13" s="1"/>
  <c r="BQ41" i="13"/>
  <c r="BQ25" i="13"/>
  <c r="BV119" i="11" l="1"/>
  <c r="BV107" i="11"/>
  <c r="BV92" i="11"/>
  <c r="BV84" i="11"/>
  <c r="BV72" i="11"/>
  <c r="BV153" i="11"/>
  <c r="BV150" i="11"/>
  <c r="BV60" i="11"/>
  <c r="BV74" i="11"/>
  <c r="BV98" i="11"/>
  <c r="BV108" i="11"/>
  <c r="BV135" i="11"/>
  <c r="BV158" i="11"/>
  <c r="BV121" i="11"/>
  <c r="BV114" i="11"/>
  <c r="BV75" i="11"/>
  <c r="BV65" i="11"/>
  <c r="BV79" i="11"/>
  <c r="BV148" i="11"/>
  <c r="BV137" i="11"/>
  <c r="BV67" i="11"/>
  <c r="BV95" i="11"/>
  <c r="BV96" i="11"/>
  <c r="BV113" i="11"/>
  <c r="BV122" i="11"/>
  <c r="BV149" i="11"/>
  <c r="BV130" i="11"/>
  <c r="BV134" i="11"/>
  <c r="BV97" i="11"/>
  <c r="BV81" i="11"/>
  <c r="BV154" i="11"/>
  <c r="BV58" i="11"/>
  <c r="BV152" i="11"/>
  <c r="BV145" i="11"/>
  <c r="BV61" i="11"/>
  <c r="BV82" i="11"/>
  <c r="BV104" i="11"/>
  <c r="BV111" i="11"/>
  <c r="BV142" i="11"/>
  <c r="BV159" i="11"/>
  <c r="BV133" i="11"/>
  <c r="BV126" i="11"/>
  <c r="BV99" i="11"/>
  <c r="BV86" i="11"/>
  <c r="BV70" i="11"/>
  <c r="BV56" i="11"/>
  <c r="BV141" i="11"/>
  <c r="BV160" i="11"/>
  <c r="BV76" i="11"/>
  <c r="BV89" i="11"/>
  <c r="BV109" i="11"/>
  <c r="BV123" i="11"/>
  <c r="BV129" i="11"/>
  <c r="BV132" i="11"/>
  <c r="BV118" i="11"/>
  <c r="BV102" i="11"/>
  <c r="BV78" i="11"/>
  <c r="BV71" i="11"/>
  <c r="BV146" i="11"/>
  <c r="BV157" i="11"/>
  <c r="BV138" i="11"/>
  <c r="BV77" i="11"/>
  <c r="BV100" i="11"/>
  <c r="BV110" i="11"/>
  <c r="BV117" i="11"/>
  <c r="BV131" i="11"/>
  <c r="BV127" i="11"/>
  <c r="BV136" i="11"/>
  <c r="BV94" i="11"/>
  <c r="BV88" i="11"/>
  <c r="BV66" i="11"/>
  <c r="BV63" i="11"/>
  <c r="BV140" i="11"/>
  <c r="BV68" i="11"/>
  <c r="BV85" i="11"/>
  <c r="BV105" i="11"/>
  <c r="BV112" i="11"/>
  <c r="BV128" i="11"/>
  <c r="BV139" i="11"/>
  <c r="BV115" i="11"/>
  <c r="BV124" i="11"/>
  <c r="BV101" i="11"/>
  <c r="BV87" i="11"/>
  <c r="BV156" i="11"/>
  <c r="BV143" i="11"/>
  <c r="BV144" i="11"/>
  <c r="BV62" i="11"/>
  <c r="BV69" i="11"/>
  <c r="BV90" i="11"/>
  <c r="BV103" i="11"/>
  <c r="BV120" i="11"/>
  <c r="BV18" i="11"/>
  <c r="BV33" i="11"/>
  <c r="BV116" i="11"/>
  <c r="BV106" i="11"/>
  <c r="BV57" i="11"/>
  <c r="BV83" i="11"/>
  <c r="BV73" i="11"/>
  <c r="BV64" i="11"/>
  <c r="BV151" i="11"/>
  <c r="BV59" i="11"/>
  <c r="BV80" i="11"/>
  <c r="BV91" i="11"/>
  <c r="BV93" i="11"/>
  <c r="BV125" i="11"/>
  <c r="BV155" i="11"/>
  <c r="CY158" i="19"/>
  <c r="CY160" i="19"/>
  <c r="CY157" i="19"/>
  <c r="CY156" i="19"/>
  <c r="CY159" i="19"/>
  <c r="CY155" i="19"/>
  <c r="CY154" i="19"/>
  <c r="CY151" i="19"/>
  <c r="CY152" i="19"/>
  <c r="CY150" i="19"/>
  <c r="CY153" i="19"/>
  <c r="CY147" i="19"/>
  <c r="CY144" i="19"/>
  <c r="CY149" i="19"/>
  <c r="CY142" i="19"/>
  <c r="CY146" i="19"/>
  <c r="CY148" i="19"/>
  <c r="CY145" i="19"/>
  <c r="CY139" i="19"/>
  <c r="CY141" i="19"/>
  <c r="CY140" i="19"/>
  <c r="CY137" i="19"/>
  <c r="CY132" i="19"/>
  <c r="CY143" i="19"/>
  <c r="CY138" i="19"/>
  <c r="CY135" i="19"/>
  <c r="CY130" i="19"/>
  <c r="CY129" i="19"/>
  <c r="CY128" i="19"/>
  <c r="CY134" i="19"/>
  <c r="CY131" i="19"/>
  <c r="CY133" i="19"/>
  <c r="CY126" i="19"/>
  <c r="CY121" i="19"/>
  <c r="CY127" i="19"/>
  <c r="CY125" i="19"/>
  <c r="CY123" i="19"/>
  <c r="CY136" i="19"/>
  <c r="CY124" i="19"/>
  <c r="CY113" i="19"/>
  <c r="CY112" i="19"/>
  <c r="CY120" i="19"/>
  <c r="CY118" i="19"/>
  <c r="CY117" i="19"/>
  <c r="CY114" i="19"/>
  <c r="CY119" i="19"/>
  <c r="CY115" i="19"/>
  <c r="CY111" i="19"/>
  <c r="CY105" i="19"/>
  <c r="CY109" i="19"/>
  <c r="CY106" i="19"/>
  <c r="CY116" i="19"/>
  <c r="CY122" i="19"/>
  <c r="CY104" i="19"/>
  <c r="CY108" i="19"/>
  <c r="CY110" i="19"/>
  <c r="CY103" i="19"/>
  <c r="CY107" i="19"/>
  <c r="CY100" i="19"/>
  <c r="CY94" i="19"/>
  <c r="CY92" i="19"/>
  <c r="CY90" i="19"/>
  <c r="CY97" i="19"/>
  <c r="CY93" i="19"/>
  <c r="CY102" i="19"/>
  <c r="CY98" i="19"/>
  <c r="CY101" i="19"/>
  <c r="CY99" i="19"/>
  <c r="CY96" i="19"/>
  <c r="CY91" i="19"/>
  <c r="CY95" i="19"/>
  <c r="CY88" i="19"/>
  <c r="CY86" i="19"/>
  <c r="CY83" i="19"/>
  <c r="CY89" i="19"/>
  <c r="CY84" i="19"/>
  <c r="CY87" i="19"/>
  <c r="CY81" i="19"/>
  <c r="CY80" i="19"/>
  <c r="CY78" i="19"/>
  <c r="CY82" i="19"/>
  <c r="CY85" i="19"/>
  <c r="CY76" i="19"/>
  <c r="CY75" i="19"/>
  <c r="CY77" i="19"/>
  <c r="CY72" i="19"/>
  <c r="CY67" i="19"/>
  <c r="CY66" i="19"/>
  <c r="CY79" i="19"/>
  <c r="CY69" i="19"/>
  <c r="CY73" i="19"/>
  <c r="CY71" i="19"/>
  <c r="CY70" i="19"/>
  <c r="CY65" i="19"/>
  <c r="CY63" i="19"/>
  <c r="CY58" i="19"/>
  <c r="CY74" i="19"/>
  <c r="CY68" i="19"/>
  <c r="CY60" i="19"/>
  <c r="CY64" i="19"/>
  <c r="CY61" i="19"/>
  <c r="CY56" i="19"/>
  <c r="CY59" i="19"/>
  <c r="CY62" i="19"/>
  <c r="CY57" i="19"/>
  <c r="BV23" i="11"/>
  <c r="BV24" i="11"/>
  <c r="BV40" i="11"/>
  <c r="CY55" i="19"/>
  <c r="CY51" i="19"/>
  <c r="CY54" i="19"/>
  <c r="CY50" i="19"/>
  <c r="CY49" i="19"/>
  <c r="CY47" i="19"/>
  <c r="CY42" i="19"/>
  <c r="CY38" i="19"/>
  <c r="CY53" i="19"/>
  <c r="CY40" i="19"/>
  <c r="CY52" i="19"/>
  <c r="CY45" i="19"/>
  <c r="CY36" i="19"/>
  <c r="CY41" i="19"/>
  <c r="CY37" i="19"/>
  <c r="CY48" i="19"/>
  <c r="CY44" i="19"/>
  <c r="CY46" i="19"/>
  <c r="CY34" i="19"/>
  <c r="CY28" i="19"/>
  <c r="CY43" i="19"/>
  <c r="CY33" i="19"/>
  <c r="CY39" i="19"/>
  <c r="CY30" i="19"/>
  <c r="CY29" i="19"/>
  <c r="CY26" i="19"/>
  <c r="CY32" i="19"/>
  <c r="CY27" i="19"/>
  <c r="CY14" i="19"/>
  <c r="CY25" i="19"/>
  <c r="CY35" i="19"/>
  <c r="CY22" i="19"/>
  <c r="CY18" i="19"/>
  <c r="CY31" i="19"/>
  <c r="CY23" i="19"/>
  <c r="CY17" i="19"/>
  <c r="CY24" i="19"/>
  <c r="CY21" i="19"/>
  <c r="CY13" i="19"/>
  <c r="CY20" i="19"/>
  <c r="CY19" i="19"/>
  <c r="CY15" i="19"/>
  <c r="CY12" i="19"/>
  <c r="CY16" i="19"/>
  <c r="CY11" i="19"/>
  <c r="CX8" i="19"/>
  <c r="BV49" i="11"/>
  <c r="BV38" i="11"/>
  <c r="BV34" i="11"/>
  <c r="BV39" i="11"/>
  <c r="BV15" i="11"/>
  <c r="BV48" i="11"/>
  <c r="BV42" i="11"/>
  <c r="BV45" i="11"/>
  <c r="BV30" i="11"/>
  <c r="BV19" i="11"/>
  <c r="BV11" i="11"/>
  <c r="BV50" i="11"/>
  <c r="BV54" i="11"/>
  <c r="BV46" i="11"/>
  <c r="BV32" i="11"/>
  <c r="BV51" i="11"/>
  <c r="BV36" i="11"/>
  <c r="BV22" i="11"/>
  <c r="BV28" i="11"/>
  <c r="BV27" i="11"/>
  <c r="BV52" i="11"/>
  <c r="BV47" i="11"/>
  <c r="BV17" i="11"/>
  <c r="BV31" i="11"/>
  <c r="BV13" i="11"/>
  <c r="BV37" i="11"/>
  <c r="BV44" i="11"/>
  <c r="BV29" i="11"/>
  <c r="BU8" i="11"/>
  <c r="BU4" i="11" s="1"/>
  <c r="BV41" i="11"/>
  <c r="BV53" i="11"/>
  <c r="BV14" i="11"/>
  <c r="BV35" i="11"/>
  <c r="BV25" i="11"/>
  <c r="BV12" i="11"/>
  <c r="BV21" i="11"/>
  <c r="BV55" i="11"/>
  <c r="BV20" i="11"/>
  <c r="BV26" i="11"/>
  <c r="BV43" i="11"/>
  <c r="BV16" i="11"/>
  <c r="CZ5" i="19"/>
  <c r="BW5" i="11"/>
  <c r="BW142" i="11" s="1"/>
  <c r="BT4" i="13"/>
  <c r="BT3" i="13"/>
  <c r="BT2" i="13"/>
  <c r="BS6" i="13"/>
  <c r="BQ39" i="13"/>
  <c r="BQ55" i="13" s="1"/>
  <c r="BQ38" i="13"/>
  <c r="BQ54" i="13" s="1"/>
  <c r="BQ29" i="13"/>
  <c r="BQ45" i="13" s="1"/>
  <c r="BR41" i="13"/>
  <c r="BR25" i="13"/>
  <c r="BW37" i="11" l="1"/>
  <c r="BW129" i="11"/>
  <c r="BW113" i="11"/>
  <c r="BW104" i="11"/>
  <c r="BW81" i="11"/>
  <c r="BW57" i="11"/>
  <c r="BW155" i="11"/>
  <c r="BW145" i="11"/>
  <c r="BW62" i="11"/>
  <c r="BW87" i="11"/>
  <c r="BW98" i="11"/>
  <c r="BW110" i="11"/>
  <c r="BW128" i="11"/>
  <c r="BW148" i="11"/>
  <c r="BW119" i="11"/>
  <c r="BW102" i="11"/>
  <c r="BW91" i="11"/>
  <c r="BW73" i="11"/>
  <c r="BW60" i="11"/>
  <c r="BW64" i="11"/>
  <c r="BW137" i="11"/>
  <c r="BW59" i="11"/>
  <c r="BW89" i="11"/>
  <c r="BW100" i="11"/>
  <c r="BW115" i="11"/>
  <c r="BW139" i="11"/>
  <c r="BW154" i="11"/>
  <c r="BW131" i="11"/>
  <c r="BW95" i="11"/>
  <c r="BW99" i="11"/>
  <c r="BW70" i="11"/>
  <c r="BW56" i="11"/>
  <c r="BW144" i="11"/>
  <c r="BW160" i="11"/>
  <c r="BW71" i="11"/>
  <c r="BW90" i="11"/>
  <c r="BW101" i="11"/>
  <c r="BW106" i="11"/>
  <c r="BW125" i="11"/>
  <c r="BW158" i="11"/>
  <c r="BW136" i="11"/>
  <c r="BW135" i="11"/>
  <c r="BW117" i="11"/>
  <c r="BW97" i="11"/>
  <c r="BW76" i="11"/>
  <c r="BW156" i="11"/>
  <c r="BW146" i="11"/>
  <c r="BW149" i="11"/>
  <c r="BW69" i="11"/>
  <c r="BW82" i="11"/>
  <c r="BW103" i="11"/>
  <c r="BW108" i="11"/>
  <c r="BW130" i="11"/>
  <c r="BW159" i="11"/>
  <c r="BW126" i="11"/>
  <c r="BW121" i="11"/>
  <c r="BW114" i="11"/>
  <c r="BW75" i="11"/>
  <c r="BW72" i="11"/>
  <c r="BW68" i="11"/>
  <c r="BW141" i="11"/>
  <c r="BW138" i="11"/>
  <c r="BW80" i="11"/>
  <c r="BW94" i="11"/>
  <c r="BW107" i="11"/>
  <c r="BW120" i="11"/>
  <c r="BW134" i="11"/>
  <c r="BW124" i="11"/>
  <c r="BW133" i="11"/>
  <c r="BW96" i="11"/>
  <c r="BW58" i="11"/>
  <c r="BW66" i="11"/>
  <c r="BW153" i="11"/>
  <c r="BW157" i="11"/>
  <c r="BW140" i="11"/>
  <c r="BW77" i="11"/>
  <c r="BW93" i="11"/>
  <c r="BW109" i="11"/>
  <c r="BW111" i="11"/>
  <c r="BW19" i="11"/>
  <c r="BW27" i="11"/>
  <c r="BW118" i="11"/>
  <c r="BW112" i="11"/>
  <c r="BW92" i="11"/>
  <c r="BW84" i="11"/>
  <c r="BW65" i="11"/>
  <c r="BW150" i="11"/>
  <c r="BW152" i="11"/>
  <c r="BW67" i="11"/>
  <c r="BW78" i="11"/>
  <c r="BW85" i="11"/>
  <c r="BW116" i="11"/>
  <c r="BW123" i="11"/>
  <c r="BW147" i="11"/>
  <c r="BW132" i="11"/>
  <c r="BW105" i="11"/>
  <c r="BW88" i="11"/>
  <c r="BW83" i="11"/>
  <c r="BW79" i="11"/>
  <c r="BW63" i="11"/>
  <c r="BW143" i="11"/>
  <c r="BW61" i="11"/>
  <c r="BW74" i="11"/>
  <c r="BW86" i="11"/>
  <c r="BW122" i="11"/>
  <c r="BW127" i="11"/>
  <c r="BW151" i="11"/>
  <c r="CZ159" i="19"/>
  <c r="CZ160" i="19"/>
  <c r="CZ158" i="19"/>
  <c r="CZ157" i="19"/>
  <c r="CZ151" i="19"/>
  <c r="CZ152" i="19"/>
  <c r="CZ153" i="19"/>
  <c r="CZ154" i="19"/>
  <c r="CZ155" i="19"/>
  <c r="CZ148" i="19"/>
  <c r="CZ149" i="19"/>
  <c r="CZ145" i="19"/>
  <c r="CZ142" i="19"/>
  <c r="CZ150" i="19"/>
  <c r="CZ156" i="19"/>
  <c r="CZ146" i="19"/>
  <c r="CZ147" i="19"/>
  <c r="CZ140" i="19"/>
  <c r="CZ141" i="19"/>
  <c r="CZ144" i="19"/>
  <c r="CZ143" i="19"/>
  <c r="CZ138" i="19"/>
  <c r="CZ135" i="19"/>
  <c r="CZ139" i="19"/>
  <c r="CZ136" i="19"/>
  <c r="CZ133" i="19"/>
  <c r="CZ125" i="19"/>
  <c r="CZ128" i="19"/>
  <c r="CZ134" i="19"/>
  <c r="CZ132" i="19"/>
  <c r="CZ127" i="19"/>
  <c r="CZ126" i="19"/>
  <c r="CZ123" i="19"/>
  <c r="CZ131" i="19"/>
  <c r="CZ130" i="19"/>
  <c r="CZ137" i="19"/>
  <c r="CZ124" i="19"/>
  <c r="CZ122" i="19"/>
  <c r="CZ120" i="19"/>
  <c r="CZ118" i="19"/>
  <c r="CZ115" i="19"/>
  <c r="CZ117" i="19"/>
  <c r="CZ114" i="19"/>
  <c r="CZ121" i="19"/>
  <c r="CZ119" i="19"/>
  <c r="CZ129" i="19"/>
  <c r="CZ116" i="19"/>
  <c r="CZ109" i="19"/>
  <c r="CZ106" i="19"/>
  <c r="CZ111" i="19"/>
  <c r="CZ110" i="19"/>
  <c r="CZ104" i="19"/>
  <c r="CZ103" i="19"/>
  <c r="CZ113" i="19"/>
  <c r="CZ108" i="19"/>
  <c r="CZ105" i="19"/>
  <c r="CZ107" i="19"/>
  <c r="CZ100" i="19"/>
  <c r="CZ94" i="19"/>
  <c r="CZ92" i="19"/>
  <c r="CZ90" i="19"/>
  <c r="CZ89" i="19"/>
  <c r="CZ112" i="19"/>
  <c r="CZ95" i="19"/>
  <c r="CZ97" i="19"/>
  <c r="CZ93" i="19"/>
  <c r="CZ102" i="19"/>
  <c r="CZ98" i="19"/>
  <c r="CZ101" i="19"/>
  <c r="CZ99" i="19"/>
  <c r="CZ96" i="19"/>
  <c r="CZ91" i="19"/>
  <c r="CZ84" i="19"/>
  <c r="CZ80" i="19"/>
  <c r="CZ87" i="19"/>
  <c r="CZ85" i="19"/>
  <c r="CZ88" i="19"/>
  <c r="CZ81" i="19"/>
  <c r="CZ83" i="19"/>
  <c r="CZ82" i="19"/>
  <c r="CZ86" i="19"/>
  <c r="CZ75" i="19"/>
  <c r="CZ77" i="19"/>
  <c r="CZ76" i="19"/>
  <c r="CZ74" i="19"/>
  <c r="CZ68" i="19"/>
  <c r="CZ66" i="19"/>
  <c r="CZ79" i="19"/>
  <c r="CZ78" i="19"/>
  <c r="CZ69" i="19"/>
  <c r="CZ70" i="19"/>
  <c r="CZ71" i="19"/>
  <c r="CZ65" i="19"/>
  <c r="CZ67" i="19"/>
  <c r="CZ61" i="19"/>
  <c r="CZ72" i="19"/>
  <c r="CZ73" i="19"/>
  <c r="CZ56" i="19"/>
  <c r="CZ60" i="19"/>
  <c r="CZ63" i="19"/>
  <c r="CZ59" i="19"/>
  <c r="CZ58" i="19"/>
  <c r="CZ62" i="19"/>
  <c r="CZ64" i="19"/>
  <c r="CZ57" i="19"/>
  <c r="BW14" i="11"/>
  <c r="BW25" i="11"/>
  <c r="BW32" i="11"/>
  <c r="BW11" i="11"/>
  <c r="BW45" i="11"/>
  <c r="BW18" i="11"/>
  <c r="BW38" i="11"/>
  <c r="BW15" i="11"/>
  <c r="BW34" i="11"/>
  <c r="BW53" i="11"/>
  <c r="BW36" i="11"/>
  <c r="BW46" i="11"/>
  <c r="CY8" i="19"/>
  <c r="CZ47" i="19"/>
  <c r="CZ54" i="19"/>
  <c r="CZ51" i="19"/>
  <c r="CZ53" i="19"/>
  <c r="CZ55" i="19"/>
  <c r="CZ50" i="19"/>
  <c r="CZ49" i="19"/>
  <c r="CZ46" i="19"/>
  <c r="CZ38" i="19"/>
  <c r="CZ52" i="19"/>
  <c r="CZ48" i="19"/>
  <c r="CZ45" i="19"/>
  <c r="CZ42" i="19"/>
  <c r="CZ39" i="19"/>
  <c r="CZ35" i="19"/>
  <c r="CZ33" i="19"/>
  <c r="CZ40" i="19"/>
  <c r="CZ43" i="19"/>
  <c r="CZ28" i="19"/>
  <c r="CZ44" i="19"/>
  <c r="CZ36" i="19"/>
  <c r="CZ31" i="19"/>
  <c r="CZ32" i="19"/>
  <c r="CZ37" i="19"/>
  <c r="CZ41" i="19"/>
  <c r="CZ21" i="19"/>
  <c r="CZ17" i="19"/>
  <c r="CZ29" i="19"/>
  <c r="CZ22" i="19"/>
  <c r="CZ25" i="19"/>
  <c r="CZ30" i="19"/>
  <c r="CZ24" i="19"/>
  <c r="CZ23" i="19"/>
  <c r="CZ14" i="19"/>
  <c r="CZ16" i="19"/>
  <c r="CZ15" i="19"/>
  <c r="CZ18" i="19"/>
  <c r="CZ26" i="19"/>
  <c r="CZ19" i="19"/>
  <c r="CZ13" i="19"/>
  <c r="CZ20" i="19"/>
  <c r="CZ11" i="19"/>
  <c r="CZ34" i="19"/>
  <c r="CZ27" i="19"/>
  <c r="CZ12" i="19"/>
  <c r="BW55" i="11"/>
  <c r="BW28" i="11"/>
  <c r="BW33" i="11"/>
  <c r="BW51" i="11"/>
  <c r="BW47" i="11"/>
  <c r="BW50" i="11"/>
  <c r="BW41" i="11"/>
  <c r="BW40" i="11"/>
  <c r="BW39" i="11"/>
  <c r="BW24" i="11"/>
  <c r="BW43" i="11"/>
  <c r="BW54" i="11"/>
  <c r="BW21" i="11"/>
  <c r="BW31" i="11"/>
  <c r="BW35" i="11"/>
  <c r="BW26" i="11"/>
  <c r="BW49" i="11"/>
  <c r="BW22" i="11"/>
  <c r="BW42" i="11"/>
  <c r="BW13" i="11"/>
  <c r="BW20" i="11"/>
  <c r="BW12" i="11"/>
  <c r="BW48" i="11"/>
  <c r="BW16" i="11"/>
  <c r="BV8" i="11"/>
  <c r="BV4" i="11" s="1"/>
  <c r="BW52" i="11"/>
  <c r="BW23" i="11"/>
  <c r="BW30" i="11"/>
  <c r="BW29" i="11"/>
  <c r="BW44" i="11"/>
  <c r="BW17" i="11"/>
  <c r="DA5" i="19"/>
  <c r="BX5" i="11"/>
  <c r="BX150" i="11" s="1"/>
  <c r="BR39" i="13"/>
  <c r="BR55" i="13" s="1"/>
  <c r="BR38" i="13"/>
  <c r="BR54" i="13" s="1"/>
  <c r="BR29" i="13"/>
  <c r="BR45" i="13" s="1"/>
  <c r="BS41" i="13"/>
  <c r="BS25" i="13"/>
  <c r="BU4" i="13"/>
  <c r="BT6" i="13"/>
  <c r="BU2" i="13"/>
  <c r="BU3" i="13"/>
  <c r="BX123" i="11" l="1"/>
  <c r="BX118" i="11"/>
  <c r="BX105" i="11"/>
  <c r="BX65" i="11"/>
  <c r="BX79" i="11"/>
  <c r="BX144" i="11"/>
  <c r="BX140" i="11"/>
  <c r="BX74" i="11"/>
  <c r="BX85" i="11"/>
  <c r="BX108" i="11"/>
  <c r="BX113" i="11"/>
  <c r="BX120" i="11"/>
  <c r="BX143" i="11"/>
  <c r="BX155" i="11"/>
  <c r="BX129" i="11"/>
  <c r="BX126" i="11"/>
  <c r="BX80" i="11"/>
  <c r="BX92" i="11"/>
  <c r="BX64" i="11"/>
  <c r="BX156" i="11"/>
  <c r="BX137" i="11"/>
  <c r="BX67" i="11"/>
  <c r="BX86" i="11"/>
  <c r="BX100" i="11"/>
  <c r="BX115" i="11"/>
  <c r="BX135" i="11"/>
  <c r="BX147" i="11"/>
  <c r="BX130" i="11"/>
  <c r="BX114" i="11"/>
  <c r="BX103" i="11"/>
  <c r="BX66" i="11"/>
  <c r="BX83" i="11"/>
  <c r="BX146" i="11"/>
  <c r="BX141" i="11"/>
  <c r="BX82" i="11"/>
  <c r="BX93" i="11"/>
  <c r="BX90" i="11"/>
  <c r="BX125" i="11"/>
  <c r="BX131" i="11"/>
  <c r="BX17" i="11"/>
  <c r="BX133" i="11"/>
  <c r="BX96" i="11"/>
  <c r="BX122" i="11"/>
  <c r="BX56" i="11"/>
  <c r="BX77" i="11"/>
  <c r="BX159" i="11"/>
  <c r="BX59" i="11"/>
  <c r="BX70" i="11"/>
  <c r="BX98" i="11"/>
  <c r="BX106" i="11"/>
  <c r="BX110" i="11"/>
  <c r="BX134" i="11"/>
  <c r="BX151" i="11"/>
  <c r="BX124" i="11"/>
  <c r="BX91" i="11"/>
  <c r="BX68" i="11"/>
  <c r="BX73" i="11"/>
  <c r="BX62" i="11"/>
  <c r="BX149" i="11"/>
  <c r="BX58" i="11"/>
  <c r="BX84" i="11"/>
  <c r="BX99" i="11"/>
  <c r="BX111" i="11"/>
  <c r="BX116" i="11"/>
  <c r="BX132" i="11"/>
  <c r="BX148" i="11"/>
  <c r="BX136" i="11"/>
  <c r="BX109" i="11"/>
  <c r="BX95" i="11"/>
  <c r="BX81" i="11"/>
  <c r="BX57" i="11"/>
  <c r="BX145" i="11"/>
  <c r="BX69" i="11"/>
  <c r="BX76" i="11"/>
  <c r="BX102" i="11"/>
  <c r="BX112" i="11"/>
  <c r="BX117" i="11"/>
  <c r="BX138" i="11"/>
  <c r="BX157" i="11"/>
  <c r="BX127" i="11"/>
  <c r="BX104" i="11"/>
  <c r="BX88" i="11"/>
  <c r="BX72" i="11"/>
  <c r="BX63" i="11"/>
  <c r="BX160" i="11"/>
  <c r="BX61" i="11"/>
  <c r="BX71" i="11"/>
  <c r="BX87" i="11"/>
  <c r="BX97" i="11"/>
  <c r="BX128" i="11"/>
  <c r="BX139" i="11"/>
  <c r="BX158" i="11"/>
  <c r="BX121" i="11"/>
  <c r="BX101" i="11"/>
  <c r="BX94" i="11"/>
  <c r="BX75" i="11"/>
  <c r="BX152" i="11"/>
  <c r="BX153" i="11"/>
  <c r="BX60" i="11"/>
  <c r="BX78" i="11"/>
  <c r="BX107" i="11"/>
  <c r="BX89" i="11"/>
  <c r="BX119" i="11"/>
  <c r="BX142" i="11"/>
  <c r="BX154" i="11"/>
  <c r="DA159" i="19"/>
  <c r="DA157" i="19"/>
  <c r="DA156" i="19"/>
  <c r="DA158" i="19"/>
  <c r="DA160" i="19"/>
  <c r="DA155" i="19"/>
  <c r="DA153" i="19"/>
  <c r="DA152" i="19"/>
  <c r="DA154" i="19"/>
  <c r="DA148" i="19"/>
  <c r="DA147" i="19"/>
  <c r="DA150" i="19"/>
  <c r="DA144" i="19"/>
  <c r="DA149" i="19"/>
  <c r="DA146" i="19"/>
  <c r="DA141" i="19"/>
  <c r="DA145" i="19"/>
  <c r="DA143" i="19"/>
  <c r="DA139" i="19"/>
  <c r="DA137" i="19"/>
  <c r="DA142" i="19"/>
  <c r="DA151" i="19"/>
  <c r="DA138" i="19"/>
  <c r="DA135" i="19"/>
  <c r="DA136" i="19"/>
  <c r="DA133" i="19"/>
  <c r="DA131" i="19"/>
  <c r="DA140" i="19"/>
  <c r="DA128" i="19"/>
  <c r="DA134" i="19"/>
  <c r="DA132" i="19"/>
  <c r="DA127" i="19"/>
  <c r="DA126" i="19"/>
  <c r="DA130" i="19"/>
  <c r="DA129" i="19"/>
  <c r="DA124" i="19"/>
  <c r="DA121" i="19"/>
  <c r="DA125" i="19"/>
  <c r="DA123" i="19"/>
  <c r="DA122" i="19"/>
  <c r="DA120" i="19"/>
  <c r="DA119" i="19"/>
  <c r="DA118" i="19"/>
  <c r="DA116" i="19"/>
  <c r="DA117" i="19"/>
  <c r="DA115" i="19"/>
  <c r="DA114" i="19"/>
  <c r="DA112" i="19"/>
  <c r="DA109" i="19"/>
  <c r="DA110" i="19"/>
  <c r="DA107" i="19"/>
  <c r="DA104" i="19"/>
  <c r="DA103" i="19"/>
  <c r="DA113" i="19"/>
  <c r="DA108" i="19"/>
  <c r="DA105" i="19"/>
  <c r="DA102" i="19"/>
  <c r="DA101" i="19"/>
  <c r="DA106" i="19"/>
  <c r="DA95" i="19"/>
  <c r="DA111" i="19"/>
  <c r="DA98" i="19"/>
  <c r="DA99" i="19"/>
  <c r="DA96" i="19"/>
  <c r="DA91" i="19"/>
  <c r="DA94" i="19"/>
  <c r="DA92" i="19"/>
  <c r="DA97" i="19"/>
  <c r="DA100" i="19"/>
  <c r="DA93" i="19"/>
  <c r="DA90" i="19"/>
  <c r="DA89" i="19"/>
  <c r="DA84" i="19"/>
  <c r="DA88" i="19"/>
  <c r="DA87" i="19"/>
  <c r="DA81" i="19"/>
  <c r="DA83" i="19"/>
  <c r="DA82" i="19"/>
  <c r="DA80" i="19"/>
  <c r="DA76" i="19"/>
  <c r="DA86" i="19"/>
  <c r="DA85" i="19"/>
  <c r="DA79" i="19"/>
  <c r="DA77" i="19"/>
  <c r="DA78" i="19"/>
  <c r="DA69" i="19"/>
  <c r="DA70" i="19"/>
  <c r="DA73" i="19"/>
  <c r="DA71" i="19"/>
  <c r="DA65" i="19"/>
  <c r="DA67" i="19"/>
  <c r="DA64" i="19"/>
  <c r="DA72" i="19"/>
  <c r="DA74" i="19"/>
  <c r="DA68" i="19"/>
  <c r="DA66" i="19"/>
  <c r="DA75" i="19"/>
  <c r="DA61" i="19"/>
  <c r="DA60" i="19"/>
  <c r="DA59" i="19"/>
  <c r="DA58" i="19"/>
  <c r="DA63" i="19"/>
  <c r="DA62" i="19"/>
  <c r="DA57" i="19"/>
  <c r="DA56" i="19"/>
  <c r="BW8" i="11"/>
  <c r="BW4" i="11" s="1"/>
  <c r="DA55" i="19"/>
  <c r="DA54" i="19"/>
  <c r="DA50" i="19"/>
  <c r="DA53" i="19"/>
  <c r="DA49" i="19"/>
  <c r="DA47" i="19"/>
  <c r="DA52" i="19"/>
  <c r="DA51" i="19"/>
  <c r="DA45" i="19"/>
  <c r="DA37" i="19"/>
  <c r="DA36" i="19"/>
  <c r="DA41" i="19"/>
  <c r="DA48" i="19"/>
  <c r="DA43" i="19"/>
  <c r="DA35" i="19"/>
  <c r="DA25" i="19"/>
  <c r="DA44" i="19"/>
  <c r="DA40" i="19"/>
  <c r="DA46" i="19"/>
  <c r="DA42" i="19"/>
  <c r="DA32" i="19"/>
  <c r="DA33" i="19"/>
  <c r="DA39" i="19"/>
  <c r="DA29" i="19"/>
  <c r="DA28" i="19"/>
  <c r="DA26" i="19"/>
  <c r="DA13" i="19"/>
  <c r="DA34" i="19"/>
  <c r="DA21" i="19"/>
  <c r="DA31" i="19"/>
  <c r="DA30" i="19"/>
  <c r="DA17" i="19"/>
  <c r="DA27" i="19"/>
  <c r="DA24" i="19"/>
  <c r="DA20" i="19"/>
  <c r="DA23" i="19"/>
  <c r="DA38" i="19"/>
  <c r="DA16" i="19"/>
  <c r="DA19" i="19"/>
  <c r="DA18" i="19"/>
  <c r="DA15" i="19"/>
  <c r="DA12" i="19"/>
  <c r="DA22" i="19"/>
  <c r="DA14" i="19"/>
  <c r="DA11" i="19"/>
  <c r="CZ8" i="19"/>
  <c r="BX42" i="11"/>
  <c r="BX32" i="11"/>
  <c r="BX38" i="11"/>
  <c r="BX44" i="11"/>
  <c r="BX29" i="11"/>
  <c r="BX55" i="11"/>
  <c r="BX45" i="11"/>
  <c r="BX37" i="11"/>
  <c r="BX12" i="11"/>
  <c r="BX27" i="11"/>
  <c r="BX34" i="11"/>
  <c r="BX19" i="11"/>
  <c r="BX30" i="11"/>
  <c r="BX50" i="11"/>
  <c r="BX41" i="11"/>
  <c r="BX31" i="11"/>
  <c r="BX35" i="11"/>
  <c r="BX51" i="11"/>
  <c r="BX15" i="11"/>
  <c r="BX18" i="11"/>
  <c r="BX21" i="11"/>
  <c r="BX46" i="11"/>
  <c r="BX52" i="11"/>
  <c r="BX36" i="11"/>
  <c r="BX43" i="11"/>
  <c r="BX48" i="11"/>
  <c r="BX53" i="11"/>
  <c r="BX28" i="11"/>
  <c r="BX39" i="11"/>
  <c r="BX26" i="11"/>
  <c r="BX47" i="11"/>
  <c r="BX16" i="11"/>
  <c r="BX40" i="11"/>
  <c r="BX33" i="11"/>
  <c r="BX23" i="11"/>
  <c r="BX25" i="11"/>
  <c r="BX11" i="11"/>
  <c r="BX22" i="11"/>
  <c r="BX14" i="11"/>
  <c r="BX13" i="11"/>
  <c r="BX20" i="11"/>
  <c r="BX24" i="11"/>
  <c r="BX49" i="11"/>
  <c r="BX54" i="11"/>
  <c r="DB5" i="19"/>
  <c r="BY5" i="11"/>
  <c r="BT41" i="13"/>
  <c r="BT25" i="13"/>
  <c r="BV4" i="13"/>
  <c r="BV3" i="13"/>
  <c r="BU6" i="13"/>
  <c r="BV2" i="13"/>
  <c r="BS39" i="13"/>
  <c r="BS55" i="13" s="1"/>
  <c r="BS38" i="13"/>
  <c r="BS54" i="13" s="1"/>
  <c r="BS29" i="13"/>
  <c r="BS45" i="13" s="1"/>
  <c r="BY22" i="11" l="1"/>
  <c r="BY133" i="11"/>
  <c r="BY121" i="11"/>
  <c r="BY118" i="11"/>
  <c r="BY84" i="11"/>
  <c r="BY73" i="11"/>
  <c r="BY152" i="11"/>
  <c r="BY149" i="11"/>
  <c r="BY60" i="11"/>
  <c r="BY79" i="11"/>
  <c r="BY108" i="11"/>
  <c r="BY111" i="11"/>
  <c r="BY126" i="11"/>
  <c r="BY145" i="11"/>
  <c r="BY130" i="11"/>
  <c r="BY96" i="11"/>
  <c r="BY105" i="11"/>
  <c r="BY75" i="11"/>
  <c r="BY72" i="11"/>
  <c r="BY146" i="11"/>
  <c r="BY151" i="11"/>
  <c r="BY74" i="11"/>
  <c r="BY80" i="11"/>
  <c r="BY94" i="11"/>
  <c r="BY110" i="11"/>
  <c r="BY138" i="11"/>
  <c r="BY150" i="11"/>
  <c r="BY127" i="11"/>
  <c r="BY112" i="11"/>
  <c r="BY101" i="11"/>
  <c r="BY89" i="11"/>
  <c r="BY64" i="11"/>
  <c r="BY153" i="11"/>
  <c r="BY140" i="11"/>
  <c r="BY59" i="11"/>
  <c r="BY76" i="11"/>
  <c r="BY98" i="11"/>
  <c r="BY119" i="11"/>
  <c r="BY139" i="11"/>
  <c r="BY154" i="11"/>
  <c r="BY132" i="11"/>
  <c r="BY102" i="11"/>
  <c r="BY106" i="11"/>
  <c r="BY62" i="11"/>
  <c r="BY68" i="11"/>
  <c r="BY147" i="11"/>
  <c r="BY57" i="11"/>
  <c r="BY67" i="11"/>
  <c r="BY95" i="11"/>
  <c r="BY104" i="11"/>
  <c r="BY120" i="11"/>
  <c r="BY135" i="11"/>
  <c r="BY155" i="11"/>
  <c r="BY122" i="11"/>
  <c r="BY124" i="11"/>
  <c r="BY92" i="11"/>
  <c r="BY69" i="11"/>
  <c r="BY63" i="11"/>
  <c r="BY144" i="11"/>
  <c r="BY58" i="11"/>
  <c r="BY78" i="11"/>
  <c r="BY88" i="11"/>
  <c r="BY113" i="11"/>
  <c r="BY125" i="11"/>
  <c r="BY129" i="11"/>
  <c r="BY156" i="11"/>
  <c r="BY131" i="11"/>
  <c r="BY117" i="11"/>
  <c r="BY93" i="11"/>
  <c r="BY65" i="11"/>
  <c r="BY141" i="11"/>
  <c r="BY148" i="11"/>
  <c r="BY66" i="11"/>
  <c r="BY83" i="11"/>
  <c r="BY99" i="11"/>
  <c r="BY100" i="11"/>
  <c r="BY116" i="11"/>
  <c r="BY134" i="11"/>
  <c r="BY157" i="11"/>
  <c r="BY115" i="11"/>
  <c r="BY109" i="11"/>
  <c r="BY85" i="11"/>
  <c r="BY81" i="11"/>
  <c r="BY71" i="11"/>
  <c r="BY137" i="11"/>
  <c r="BY70" i="11"/>
  <c r="BY86" i="11"/>
  <c r="BY90" i="11"/>
  <c r="BY97" i="11"/>
  <c r="BY123" i="11"/>
  <c r="BY143" i="11"/>
  <c r="BY158" i="11"/>
  <c r="BY136" i="11"/>
  <c r="BY114" i="11"/>
  <c r="BY107" i="11"/>
  <c r="BY87" i="11"/>
  <c r="BY77" i="11"/>
  <c r="BY56" i="11"/>
  <c r="BY160" i="11"/>
  <c r="BY61" i="11"/>
  <c r="BY82" i="11"/>
  <c r="BY91" i="11"/>
  <c r="BY103" i="11"/>
  <c r="BY128" i="11"/>
  <c r="BY142" i="11"/>
  <c r="BY159" i="11"/>
  <c r="DB158" i="19"/>
  <c r="DB157" i="19"/>
  <c r="DB156" i="19"/>
  <c r="DB160" i="19"/>
  <c r="DB159" i="19"/>
  <c r="DB155" i="19"/>
  <c r="DB154" i="19"/>
  <c r="DB151" i="19"/>
  <c r="DB153" i="19"/>
  <c r="DB147" i="19"/>
  <c r="DB149" i="19"/>
  <c r="DB146" i="19"/>
  <c r="DB142" i="19"/>
  <c r="DB150" i="19"/>
  <c r="DB145" i="19"/>
  <c r="DB152" i="19"/>
  <c r="DB148" i="19"/>
  <c r="DB143" i="19"/>
  <c r="DB141" i="19"/>
  <c r="DB138" i="19"/>
  <c r="DB144" i="19"/>
  <c r="DB136" i="19"/>
  <c r="DB139" i="19"/>
  <c r="DB140" i="19"/>
  <c r="DB131" i="19"/>
  <c r="DB130" i="19"/>
  <c r="DB133" i="19"/>
  <c r="DB135" i="19"/>
  <c r="DB134" i="19"/>
  <c r="DB132" i="19"/>
  <c r="DB129" i="19"/>
  <c r="DB137" i="19"/>
  <c r="DB122" i="19"/>
  <c r="DB125" i="19"/>
  <c r="DB123" i="19"/>
  <c r="DB127" i="19"/>
  <c r="DB120" i="19"/>
  <c r="DB118" i="19"/>
  <c r="DB124" i="19"/>
  <c r="DB128" i="19"/>
  <c r="DB117" i="19"/>
  <c r="DB126" i="19"/>
  <c r="DB119" i="19"/>
  <c r="DB121" i="19"/>
  <c r="DB116" i="19"/>
  <c r="DB115" i="19"/>
  <c r="DB111" i="19"/>
  <c r="DB108" i="19"/>
  <c r="DB104" i="19"/>
  <c r="DB103" i="19"/>
  <c r="DB113" i="19"/>
  <c r="DB106" i="19"/>
  <c r="DB110" i="19"/>
  <c r="DB105" i="19"/>
  <c r="DB114" i="19"/>
  <c r="DB107" i="19"/>
  <c r="DB102" i="19"/>
  <c r="DB112" i="19"/>
  <c r="DB109" i="19"/>
  <c r="DB97" i="19"/>
  <c r="DB93" i="19"/>
  <c r="DB99" i="19"/>
  <c r="DB96" i="19"/>
  <c r="DB91" i="19"/>
  <c r="DB101" i="19"/>
  <c r="DB100" i="19"/>
  <c r="DB94" i="19"/>
  <c r="DB92" i="19"/>
  <c r="DB90" i="19"/>
  <c r="DB89" i="19"/>
  <c r="DB95" i="19"/>
  <c r="DB98" i="19"/>
  <c r="DB88" i="19"/>
  <c r="DB86" i="19"/>
  <c r="DB83" i="19"/>
  <c r="DB82" i="19"/>
  <c r="DB87" i="19"/>
  <c r="DB80" i="19"/>
  <c r="DB76" i="19"/>
  <c r="DB85" i="19"/>
  <c r="DB75" i="19"/>
  <c r="DB77" i="19"/>
  <c r="DB74" i="19"/>
  <c r="DB84" i="19"/>
  <c r="DB81" i="19"/>
  <c r="DB66" i="19"/>
  <c r="DB78" i="19"/>
  <c r="DB79" i="19"/>
  <c r="DB70" i="19"/>
  <c r="DB73" i="19"/>
  <c r="DB71" i="19"/>
  <c r="DB65" i="19"/>
  <c r="DB67" i="19"/>
  <c r="DB72" i="19"/>
  <c r="DB68" i="19"/>
  <c r="DB69" i="19"/>
  <c r="DB62" i="19"/>
  <c r="DB59" i="19"/>
  <c r="DB57" i="19"/>
  <c r="DB60" i="19"/>
  <c r="DB58" i="19"/>
  <c r="DB63" i="19"/>
  <c r="DB64" i="19"/>
  <c r="DB56" i="19"/>
  <c r="DB61" i="19"/>
  <c r="DA8" i="19"/>
  <c r="DB55" i="19"/>
  <c r="DB50" i="19"/>
  <c r="DB53" i="19"/>
  <c r="DB49" i="19"/>
  <c r="DB52" i="19"/>
  <c r="DB48" i="19"/>
  <c r="DB45" i="19"/>
  <c r="DB41" i="19"/>
  <c r="DB37" i="19"/>
  <c r="DB51" i="19"/>
  <c r="DB54" i="19"/>
  <c r="DB44" i="19"/>
  <c r="DB46" i="19"/>
  <c r="DB39" i="19"/>
  <c r="DB32" i="19"/>
  <c r="DB42" i="19"/>
  <c r="DB36" i="19"/>
  <c r="DB38" i="19"/>
  <c r="DB31" i="19"/>
  <c r="DB40" i="19"/>
  <c r="DB27" i="19"/>
  <c r="DB21" i="19"/>
  <c r="DB43" i="19"/>
  <c r="DB47" i="19"/>
  <c r="DB34" i="19"/>
  <c r="DB35" i="19"/>
  <c r="DB30" i="19"/>
  <c r="DB20" i="19"/>
  <c r="DB28" i="19"/>
  <c r="DB24" i="19"/>
  <c r="DB23" i="19"/>
  <c r="DB25" i="19"/>
  <c r="DB15" i="19"/>
  <c r="DB14" i="19"/>
  <c r="DB16" i="19"/>
  <c r="DB33" i="19"/>
  <c r="DB29" i="19"/>
  <c r="DB18" i="19"/>
  <c r="DB12" i="19"/>
  <c r="DB26" i="19"/>
  <c r="DB19" i="19"/>
  <c r="DB17" i="19"/>
  <c r="DB11" i="19"/>
  <c r="DB22" i="19"/>
  <c r="DB13" i="19"/>
  <c r="BY42" i="11"/>
  <c r="BY27" i="11"/>
  <c r="BY51" i="11"/>
  <c r="BY30" i="11"/>
  <c r="BY29" i="11"/>
  <c r="BY31" i="11"/>
  <c r="BY13" i="11"/>
  <c r="BY25" i="11"/>
  <c r="BY47" i="11"/>
  <c r="BY50" i="11"/>
  <c r="BY28" i="11"/>
  <c r="BY14" i="11"/>
  <c r="BY32" i="11"/>
  <c r="BY26" i="11"/>
  <c r="BY15" i="11"/>
  <c r="BY18" i="11"/>
  <c r="BY21" i="11"/>
  <c r="BY39" i="11"/>
  <c r="BY52" i="11"/>
  <c r="BY24" i="11"/>
  <c r="BY11" i="11"/>
  <c r="BY48" i="11"/>
  <c r="BY55" i="11"/>
  <c r="BY40" i="11"/>
  <c r="BY23" i="11"/>
  <c r="BY44" i="11"/>
  <c r="BY12" i="11"/>
  <c r="BY16" i="11"/>
  <c r="BY41" i="11"/>
  <c r="BY45" i="11"/>
  <c r="BY19" i="11"/>
  <c r="BY37" i="11"/>
  <c r="BY43" i="11"/>
  <c r="BX8" i="11"/>
  <c r="BX4" i="11" s="1"/>
  <c r="BY53" i="11"/>
  <c r="BY34" i="11"/>
  <c r="BY20" i="11"/>
  <c r="BY35" i="11"/>
  <c r="BY49" i="11"/>
  <c r="BY54" i="11"/>
  <c r="BY46" i="11"/>
  <c r="BY33" i="11"/>
  <c r="BY38" i="11"/>
  <c r="BY36" i="11"/>
  <c r="BY17" i="11"/>
  <c r="DC5" i="19"/>
  <c r="BZ5" i="11"/>
  <c r="BV6" i="13"/>
  <c r="BW3" i="13"/>
  <c r="BW4" i="13"/>
  <c r="BW2" i="13"/>
  <c r="BT39" i="13"/>
  <c r="BT55" i="13" s="1"/>
  <c r="BT38" i="13"/>
  <c r="BT54" i="13" s="1"/>
  <c r="BT29" i="13"/>
  <c r="BT45" i="13" s="1"/>
  <c r="BU41" i="13"/>
  <c r="BU25" i="13"/>
  <c r="BZ22" i="11" l="1"/>
  <c r="BZ127" i="11"/>
  <c r="BZ118" i="11"/>
  <c r="BZ90" i="11"/>
  <c r="BZ96" i="11"/>
  <c r="BZ92" i="11"/>
  <c r="BZ83" i="11"/>
  <c r="BZ156" i="11"/>
  <c r="BZ160" i="11"/>
  <c r="BZ64" i="11"/>
  <c r="BZ78" i="11"/>
  <c r="BZ110" i="11"/>
  <c r="BZ116" i="11"/>
  <c r="BZ146" i="11"/>
  <c r="BZ136" i="11"/>
  <c r="BZ115" i="11"/>
  <c r="BZ82" i="11"/>
  <c r="BZ102" i="11"/>
  <c r="BZ88" i="11"/>
  <c r="BZ80" i="11"/>
  <c r="BZ155" i="11"/>
  <c r="BZ57" i="11"/>
  <c r="BZ56" i="11"/>
  <c r="BZ81" i="11"/>
  <c r="BZ106" i="11"/>
  <c r="BZ113" i="11"/>
  <c r="BZ148" i="11"/>
  <c r="BZ130" i="11"/>
  <c r="BZ135" i="11"/>
  <c r="BZ74" i="11"/>
  <c r="BZ122" i="11"/>
  <c r="BZ84" i="11"/>
  <c r="BZ59" i="11"/>
  <c r="BZ137" i="11"/>
  <c r="BZ58" i="11"/>
  <c r="BZ60" i="11"/>
  <c r="BZ85" i="11"/>
  <c r="BZ91" i="11"/>
  <c r="BZ126" i="11"/>
  <c r="BZ150" i="11"/>
  <c r="BZ123" i="11"/>
  <c r="BZ134" i="11"/>
  <c r="BZ89" i="11"/>
  <c r="BZ117" i="11"/>
  <c r="BZ79" i="11"/>
  <c r="BZ63" i="11"/>
  <c r="BZ142" i="11"/>
  <c r="BZ65" i="11"/>
  <c r="BZ71" i="11"/>
  <c r="BZ94" i="11"/>
  <c r="BZ95" i="11"/>
  <c r="BZ132" i="11"/>
  <c r="BZ151" i="11"/>
  <c r="BZ131" i="11"/>
  <c r="BZ128" i="11"/>
  <c r="BZ101" i="11"/>
  <c r="BZ98" i="11"/>
  <c r="BZ67" i="11"/>
  <c r="BZ145" i="11"/>
  <c r="BZ138" i="11"/>
  <c r="BZ75" i="11"/>
  <c r="BZ73" i="11"/>
  <c r="BZ93" i="11"/>
  <c r="BZ100" i="11"/>
  <c r="BZ143" i="11"/>
  <c r="BZ157" i="11"/>
  <c r="BZ129" i="11"/>
  <c r="BZ125" i="11"/>
  <c r="BZ103" i="11"/>
  <c r="BZ109" i="11"/>
  <c r="BZ62" i="11"/>
  <c r="BZ154" i="11"/>
  <c r="BZ153" i="11"/>
  <c r="BZ76" i="11"/>
  <c r="BZ72" i="11"/>
  <c r="BZ105" i="11"/>
  <c r="BZ108" i="11"/>
  <c r="BZ140" i="11"/>
  <c r="BZ158" i="11"/>
  <c r="BZ120" i="11"/>
  <c r="BZ111" i="11"/>
  <c r="BZ119" i="11"/>
  <c r="BZ114" i="11"/>
  <c r="BZ97" i="11"/>
  <c r="BZ77" i="11"/>
  <c r="BZ149" i="11"/>
  <c r="BZ152" i="11"/>
  <c r="BZ66" i="11"/>
  <c r="BZ86" i="11"/>
  <c r="BZ99" i="11"/>
  <c r="BZ112" i="11"/>
  <c r="BZ144" i="11"/>
  <c r="BZ159" i="11"/>
  <c r="BZ124" i="11"/>
  <c r="BZ133" i="11"/>
  <c r="BZ121" i="11"/>
  <c r="BZ87" i="11"/>
  <c r="BZ68" i="11"/>
  <c r="BZ70" i="11"/>
  <c r="BZ141" i="11"/>
  <c r="BZ139" i="11"/>
  <c r="BZ61" i="11"/>
  <c r="BZ69" i="11"/>
  <c r="BZ104" i="11"/>
  <c r="BZ107" i="11"/>
  <c r="BZ147" i="11"/>
  <c r="DC158" i="19"/>
  <c r="DC160" i="19"/>
  <c r="DC159" i="19"/>
  <c r="DC157" i="19"/>
  <c r="DC156" i="19"/>
  <c r="DC155" i="19"/>
  <c r="DC154" i="19"/>
  <c r="DC152" i="19"/>
  <c r="DC153" i="19"/>
  <c r="DC148" i="19"/>
  <c r="DC149" i="19"/>
  <c r="DC151" i="19"/>
  <c r="DC150" i="19"/>
  <c r="DC145" i="19"/>
  <c r="DC143" i="19"/>
  <c r="DC147" i="19"/>
  <c r="DC136" i="19"/>
  <c r="DC137" i="19"/>
  <c r="DC144" i="19"/>
  <c r="DC138" i="19"/>
  <c r="DC133" i="19"/>
  <c r="DC139" i="19"/>
  <c r="DC142" i="19"/>
  <c r="DC140" i="19"/>
  <c r="DC134" i="19"/>
  <c r="DC135" i="19"/>
  <c r="DC127" i="19"/>
  <c r="DC126" i="19"/>
  <c r="DC123" i="19"/>
  <c r="DC129" i="19"/>
  <c r="DC141" i="19"/>
  <c r="DC130" i="19"/>
  <c r="DC131" i="19"/>
  <c r="DC146" i="19"/>
  <c r="DC124" i="19"/>
  <c r="DC122" i="19"/>
  <c r="DC128" i="19"/>
  <c r="DC132" i="19"/>
  <c r="DC121" i="19"/>
  <c r="DC120" i="19"/>
  <c r="DC116" i="19"/>
  <c r="DC125" i="19"/>
  <c r="DC115" i="19"/>
  <c r="DC118" i="19"/>
  <c r="DC108" i="19"/>
  <c r="DC112" i="19"/>
  <c r="DC110" i="19"/>
  <c r="DC113" i="19"/>
  <c r="DC111" i="19"/>
  <c r="DC114" i="19"/>
  <c r="DC117" i="19"/>
  <c r="DC119" i="19"/>
  <c r="DC103" i="19"/>
  <c r="DC107" i="19"/>
  <c r="DC102" i="19"/>
  <c r="DC101" i="19"/>
  <c r="DC109" i="19"/>
  <c r="DC106" i="19"/>
  <c r="DC97" i="19"/>
  <c r="DC93" i="19"/>
  <c r="DC98" i="19"/>
  <c r="DC100" i="19"/>
  <c r="DC94" i="19"/>
  <c r="DC92" i="19"/>
  <c r="DC90" i="19"/>
  <c r="DC89" i="19"/>
  <c r="DC95" i="19"/>
  <c r="DC105" i="19"/>
  <c r="DC91" i="19"/>
  <c r="DC87" i="19"/>
  <c r="DC85" i="19"/>
  <c r="DC104" i="19"/>
  <c r="DC99" i="19"/>
  <c r="DC96" i="19"/>
  <c r="DC81" i="19"/>
  <c r="DC79" i="19"/>
  <c r="DC88" i="19"/>
  <c r="DC83" i="19"/>
  <c r="DC82" i="19"/>
  <c r="DC75" i="19"/>
  <c r="DC86" i="19"/>
  <c r="DC84" i="19"/>
  <c r="DC76" i="19"/>
  <c r="DC74" i="19"/>
  <c r="DC80" i="19"/>
  <c r="DC78" i="19"/>
  <c r="DC69" i="19"/>
  <c r="DC73" i="19"/>
  <c r="DC71" i="19"/>
  <c r="DC77" i="19"/>
  <c r="DC72" i="19"/>
  <c r="DC67" i="19"/>
  <c r="DC70" i="19"/>
  <c r="DC60" i="19"/>
  <c r="DC68" i="19"/>
  <c r="DC66" i="19"/>
  <c r="DC65" i="19"/>
  <c r="DC63" i="19"/>
  <c r="DC58" i="19"/>
  <c r="DC59" i="19"/>
  <c r="DC62" i="19"/>
  <c r="DC64" i="19"/>
  <c r="DC57" i="19"/>
  <c r="DC56" i="19"/>
  <c r="DC61" i="19"/>
  <c r="DB8" i="19"/>
  <c r="DC55" i="19"/>
  <c r="DC54" i="19"/>
  <c r="DC49" i="19"/>
  <c r="DC48" i="19"/>
  <c r="DC51" i="19"/>
  <c r="DC52" i="19"/>
  <c r="DC53" i="19"/>
  <c r="DC36" i="19"/>
  <c r="DC44" i="19"/>
  <c r="DC43" i="19"/>
  <c r="DC47" i="19"/>
  <c r="DC40" i="19"/>
  <c r="DC39" i="19"/>
  <c r="DC46" i="19"/>
  <c r="DC38" i="19"/>
  <c r="DC42" i="19"/>
  <c r="DC35" i="19"/>
  <c r="DC28" i="19"/>
  <c r="DC32" i="19"/>
  <c r="DC27" i="19"/>
  <c r="DC30" i="19"/>
  <c r="DC26" i="19"/>
  <c r="DC31" i="19"/>
  <c r="DC45" i="19"/>
  <c r="DC33" i="19"/>
  <c r="DC20" i="19"/>
  <c r="DC41" i="19"/>
  <c r="DC29" i="19"/>
  <c r="DC16" i="19"/>
  <c r="DC50" i="19"/>
  <c r="DC24" i="19"/>
  <c r="DC37" i="19"/>
  <c r="DC19" i="19"/>
  <c r="DC22" i="19"/>
  <c r="DC34" i="19"/>
  <c r="DC25" i="19"/>
  <c r="DC15" i="19"/>
  <c r="DC11" i="19"/>
  <c r="DC13" i="19"/>
  <c r="DC21" i="19"/>
  <c r="DC18" i="19"/>
  <c r="DC23" i="19"/>
  <c r="DC14" i="19"/>
  <c r="DC12" i="19"/>
  <c r="DC17" i="19"/>
  <c r="BZ46" i="11"/>
  <c r="BZ38" i="11"/>
  <c r="BZ19" i="11"/>
  <c r="BZ24" i="11"/>
  <c r="BZ29" i="11"/>
  <c r="BZ32" i="11"/>
  <c r="BZ27" i="11"/>
  <c r="BZ39" i="11"/>
  <c r="BZ12" i="11"/>
  <c r="BZ18" i="11"/>
  <c r="BZ41" i="11"/>
  <c r="BZ28" i="11"/>
  <c r="BZ34" i="11"/>
  <c r="BZ37" i="11"/>
  <c r="BZ47" i="11"/>
  <c r="BZ50" i="11"/>
  <c r="BZ21" i="11"/>
  <c r="BZ31" i="11"/>
  <c r="BZ13" i="11"/>
  <c r="BZ36" i="11"/>
  <c r="BZ15" i="11"/>
  <c r="BZ16" i="11"/>
  <c r="BY8" i="11"/>
  <c r="BY4" i="11" s="1"/>
  <c r="BZ55" i="11"/>
  <c r="BZ14" i="11"/>
  <c r="BZ52" i="11"/>
  <c r="BZ30" i="11"/>
  <c r="BZ17" i="11"/>
  <c r="BZ53" i="11"/>
  <c r="BZ33" i="11"/>
  <c r="BZ35" i="11"/>
  <c r="BZ25" i="11"/>
  <c r="BZ11" i="11"/>
  <c r="BZ54" i="11"/>
  <c r="BZ40" i="11"/>
  <c r="BZ20" i="11"/>
  <c r="BZ23" i="11"/>
  <c r="BZ26" i="11"/>
  <c r="BZ43" i="11"/>
  <c r="BZ48" i="11"/>
  <c r="BZ42" i="11"/>
  <c r="BZ45" i="11"/>
  <c r="BZ51" i="11"/>
  <c r="BZ44" i="11"/>
  <c r="BZ49" i="11"/>
  <c r="DD5" i="19"/>
  <c r="CA5" i="11"/>
  <c r="BW6" i="13"/>
  <c r="BX3" i="13"/>
  <c r="BX4" i="13"/>
  <c r="BX2" i="13"/>
  <c r="BU38" i="13"/>
  <c r="BU54" i="13" s="1"/>
  <c r="BU39" i="13"/>
  <c r="BU55" i="13" s="1"/>
  <c r="BU29" i="13"/>
  <c r="BU45" i="13" s="1"/>
  <c r="BV41" i="13"/>
  <c r="BV25" i="13"/>
  <c r="CA54" i="11" l="1"/>
  <c r="CA132" i="11"/>
  <c r="CA136" i="11"/>
  <c r="CA108" i="11"/>
  <c r="CA84" i="11"/>
  <c r="CA92" i="11"/>
  <c r="CA79" i="11"/>
  <c r="CA72" i="11"/>
  <c r="CA149" i="11"/>
  <c r="CA138" i="11"/>
  <c r="CA141" i="11"/>
  <c r="CA98" i="11"/>
  <c r="CA115" i="11"/>
  <c r="CA131" i="11"/>
  <c r="CA124" i="11"/>
  <c r="CA116" i="11"/>
  <c r="CA100" i="11"/>
  <c r="CA104" i="11"/>
  <c r="CA77" i="11"/>
  <c r="CA64" i="11"/>
  <c r="CA68" i="11"/>
  <c r="CA75" i="11"/>
  <c r="CA148" i="11"/>
  <c r="CA157" i="11"/>
  <c r="CA90" i="11"/>
  <c r="CA119" i="11"/>
  <c r="CA142" i="11"/>
  <c r="CA117" i="11"/>
  <c r="CA130" i="11"/>
  <c r="CA122" i="11"/>
  <c r="CA101" i="11"/>
  <c r="CA87" i="11"/>
  <c r="CA66" i="11"/>
  <c r="CA65" i="11"/>
  <c r="CA150" i="11"/>
  <c r="CA153" i="11"/>
  <c r="CA140" i="11"/>
  <c r="CA107" i="11"/>
  <c r="CA120" i="11"/>
  <c r="CA137" i="11"/>
  <c r="CA135" i="11"/>
  <c r="CA106" i="11"/>
  <c r="CA118" i="11"/>
  <c r="CA103" i="11"/>
  <c r="CA70" i="11"/>
  <c r="CA62" i="11"/>
  <c r="CA71" i="11"/>
  <c r="CA63" i="11"/>
  <c r="CA143" i="11"/>
  <c r="CA67" i="11"/>
  <c r="CA102" i="11"/>
  <c r="CA127" i="11"/>
  <c r="CA139" i="11"/>
  <c r="CA133" i="11"/>
  <c r="CA93" i="11"/>
  <c r="CA86" i="11"/>
  <c r="CA94" i="11"/>
  <c r="CA89" i="11"/>
  <c r="CA58" i="11"/>
  <c r="CA61" i="11"/>
  <c r="CA159" i="11"/>
  <c r="CA158" i="11"/>
  <c r="CA59" i="11"/>
  <c r="CA105" i="11"/>
  <c r="CA128" i="11"/>
  <c r="CA146" i="11"/>
  <c r="CA123" i="11"/>
  <c r="CA121" i="11"/>
  <c r="CA95" i="11"/>
  <c r="CA78" i="11"/>
  <c r="CA88" i="11"/>
  <c r="CA151" i="11"/>
  <c r="CA60" i="11"/>
  <c r="CA147" i="11"/>
  <c r="CA144" i="11"/>
  <c r="CA73" i="11"/>
  <c r="CA96" i="11"/>
  <c r="CA134" i="11"/>
  <c r="CA154" i="11"/>
  <c r="CA112" i="11"/>
  <c r="CA113" i="11"/>
  <c r="CA91" i="11"/>
  <c r="CA97" i="11"/>
  <c r="CA83" i="11"/>
  <c r="CA80" i="11"/>
  <c r="CA69" i="11"/>
  <c r="CA57" i="11"/>
  <c r="CA145" i="11"/>
  <c r="CA152" i="11"/>
  <c r="CA74" i="11"/>
  <c r="CA109" i="11"/>
  <c r="CA125" i="11"/>
  <c r="CA156" i="11"/>
  <c r="CA126" i="11"/>
  <c r="CA114" i="11"/>
  <c r="CA110" i="11"/>
  <c r="CA76" i="11"/>
  <c r="CA99" i="11"/>
  <c r="CA81" i="11"/>
  <c r="CA85" i="11"/>
  <c r="CA56" i="11"/>
  <c r="CA155" i="11"/>
  <c r="CA160" i="11"/>
  <c r="CA82" i="11"/>
  <c r="CA111" i="11"/>
  <c r="CA129" i="11"/>
  <c r="DD160" i="19"/>
  <c r="DD159" i="19"/>
  <c r="DD156" i="19"/>
  <c r="DD153" i="19"/>
  <c r="DD154" i="19"/>
  <c r="DD158" i="19"/>
  <c r="DD157" i="19"/>
  <c r="DD155" i="19"/>
  <c r="DD151" i="19"/>
  <c r="DD150" i="19"/>
  <c r="DD152" i="19"/>
  <c r="DD146" i="19"/>
  <c r="DD148" i="19"/>
  <c r="DD147" i="19"/>
  <c r="DD144" i="19"/>
  <c r="DD145" i="19"/>
  <c r="DD149" i="19"/>
  <c r="DD142" i="19"/>
  <c r="DD141" i="19"/>
  <c r="DD138" i="19"/>
  <c r="DD143" i="19"/>
  <c r="DD139" i="19"/>
  <c r="DD136" i="19"/>
  <c r="DD140" i="19"/>
  <c r="DD134" i="19"/>
  <c r="DD132" i="19"/>
  <c r="DD135" i="19"/>
  <c r="DD129" i="19"/>
  <c r="DD124" i="19"/>
  <c r="DD130" i="19"/>
  <c r="DD137" i="19"/>
  <c r="DD131" i="19"/>
  <c r="DD126" i="19"/>
  <c r="DD125" i="19"/>
  <c r="DD133" i="19"/>
  <c r="DD127" i="19"/>
  <c r="DD122" i="19"/>
  <c r="DD128" i="19"/>
  <c r="DD117" i="19"/>
  <c r="DD121" i="19"/>
  <c r="DD119" i="19"/>
  <c r="DD120" i="19"/>
  <c r="DD115" i="19"/>
  <c r="DD113" i="19"/>
  <c r="DD112" i="19"/>
  <c r="DD123" i="19"/>
  <c r="DD108" i="19"/>
  <c r="DD104" i="19"/>
  <c r="DD103" i="19"/>
  <c r="DD110" i="19"/>
  <c r="DD116" i="19"/>
  <c r="DD107" i="19"/>
  <c r="DD114" i="19"/>
  <c r="DD102" i="19"/>
  <c r="DD118" i="19"/>
  <c r="DD105" i="19"/>
  <c r="DD101" i="19"/>
  <c r="DD109" i="19"/>
  <c r="DD106" i="19"/>
  <c r="DD111" i="19"/>
  <c r="DD98" i="19"/>
  <c r="DD99" i="19"/>
  <c r="DD96" i="19"/>
  <c r="DD91" i="19"/>
  <c r="DD100" i="19"/>
  <c r="DD94" i="19"/>
  <c r="DD92" i="19"/>
  <c r="DD90" i="19"/>
  <c r="DD89" i="19"/>
  <c r="DD95" i="19"/>
  <c r="DD97" i="19"/>
  <c r="DD93" i="19"/>
  <c r="DD83" i="19"/>
  <c r="DD86" i="19"/>
  <c r="DD85" i="19"/>
  <c r="DD79" i="19"/>
  <c r="DD77" i="19"/>
  <c r="DD74" i="19"/>
  <c r="DD84" i="19"/>
  <c r="DD78" i="19"/>
  <c r="DD81" i="19"/>
  <c r="DD80" i="19"/>
  <c r="DD70" i="19"/>
  <c r="DD87" i="19"/>
  <c r="DD88" i="19"/>
  <c r="DD72" i="19"/>
  <c r="DD67" i="19"/>
  <c r="DD82" i="19"/>
  <c r="DD75" i="19"/>
  <c r="DD68" i="19"/>
  <c r="DD76" i="19"/>
  <c r="DD66" i="19"/>
  <c r="DD69" i="19"/>
  <c r="DD73" i="19"/>
  <c r="DD65" i="19"/>
  <c r="DD71" i="19"/>
  <c r="DD61" i="19"/>
  <c r="DD63" i="19"/>
  <c r="DD62" i="19"/>
  <c r="DD57" i="19"/>
  <c r="DD64" i="19"/>
  <c r="DD56" i="19"/>
  <c r="DD60" i="19"/>
  <c r="DD59" i="19"/>
  <c r="DD58" i="19"/>
  <c r="DC8" i="19"/>
  <c r="DD55" i="19"/>
  <c r="DD53" i="19"/>
  <c r="DD54" i="19"/>
  <c r="DD49" i="19"/>
  <c r="DD52" i="19"/>
  <c r="DD51" i="19"/>
  <c r="DD44" i="19"/>
  <c r="DD50" i="19"/>
  <c r="DD40" i="19"/>
  <c r="DD48" i="19"/>
  <c r="DD47" i="19"/>
  <c r="DD36" i="19"/>
  <c r="DD41" i="19"/>
  <c r="DD43" i="19"/>
  <c r="DD37" i="19"/>
  <c r="DD46" i="19"/>
  <c r="DD39" i="19"/>
  <c r="DD33" i="19"/>
  <c r="DD30" i="19"/>
  <c r="DD35" i="19"/>
  <c r="DD45" i="19"/>
  <c r="DD34" i="19"/>
  <c r="DD26" i="19"/>
  <c r="DD31" i="19"/>
  <c r="DD25" i="19"/>
  <c r="DD38" i="19"/>
  <c r="DD20" i="19"/>
  <c r="DD28" i="19"/>
  <c r="DD24" i="19"/>
  <c r="DD29" i="19"/>
  <c r="DD23" i="19"/>
  <c r="DD15" i="19"/>
  <c r="DD42" i="19"/>
  <c r="DD27" i="19"/>
  <c r="DD17" i="19"/>
  <c r="DD22" i="19"/>
  <c r="DD18" i="19"/>
  <c r="DD32" i="19"/>
  <c r="DD21" i="19"/>
  <c r="DD14" i="19"/>
  <c r="DD11" i="19"/>
  <c r="DD16" i="19"/>
  <c r="DD19" i="19"/>
  <c r="DD13" i="19"/>
  <c r="DD12" i="19"/>
  <c r="CA42" i="11"/>
  <c r="CA28" i="11"/>
  <c r="CA23" i="11"/>
  <c r="CA30" i="11"/>
  <c r="CA47" i="11"/>
  <c r="CA18" i="11"/>
  <c r="CA41" i="11"/>
  <c r="CA31" i="11"/>
  <c r="CA52" i="11"/>
  <c r="CA25" i="11"/>
  <c r="CA43" i="11"/>
  <c r="CA22" i="11"/>
  <c r="BZ8" i="11"/>
  <c r="BZ4" i="11" s="1"/>
  <c r="CA14" i="11"/>
  <c r="CA40" i="11"/>
  <c r="CA51" i="11"/>
  <c r="CA37" i="11"/>
  <c r="CA49" i="11"/>
  <c r="CA53" i="11"/>
  <c r="CA20" i="11"/>
  <c r="CA34" i="11"/>
  <c r="CA36" i="11"/>
  <c r="CA11" i="11"/>
  <c r="CA16" i="11"/>
  <c r="CA55" i="11"/>
  <c r="CA13" i="11"/>
  <c r="CA35" i="11"/>
  <c r="CA26" i="11"/>
  <c r="CA50" i="11"/>
  <c r="CA45" i="11"/>
  <c r="CA32" i="11"/>
  <c r="CA19" i="11"/>
  <c r="CA24" i="11"/>
  <c r="CA17" i="11"/>
  <c r="CA46" i="11"/>
  <c r="CA33" i="11"/>
  <c r="CA39" i="11"/>
  <c r="CA44" i="11"/>
  <c r="CA29" i="11"/>
  <c r="CA21" i="11"/>
  <c r="CA27" i="11"/>
  <c r="CA38" i="11"/>
  <c r="CA15" i="11"/>
  <c r="CA12" i="11"/>
  <c r="CA48" i="11"/>
  <c r="DE5" i="19"/>
  <c r="CB5" i="11"/>
  <c r="BX6" i="13"/>
  <c r="BY4" i="13"/>
  <c r="BY3" i="13"/>
  <c r="BY2" i="13"/>
  <c r="BV39" i="13"/>
  <c r="BV55" i="13" s="1"/>
  <c r="BV38" i="13"/>
  <c r="BV54" i="13" s="1"/>
  <c r="BV29" i="13"/>
  <c r="BV45" i="13" s="1"/>
  <c r="BW41" i="13"/>
  <c r="BW25" i="13"/>
  <c r="CB54" i="11" l="1"/>
  <c r="CB136" i="11"/>
  <c r="CB97" i="11"/>
  <c r="CB99" i="11"/>
  <c r="CB72" i="11"/>
  <c r="CB68" i="11"/>
  <c r="CB63" i="11"/>
  <c r="CB157" i="11"/>
  <c r="CB86" i="11"/>
  <c r="CB103" i="11"/>
  <c r="CB111" i="11"/>
  <c r="CB119" i="11"/>
  <c r="CB135" i="11"/>
  <c r="CB143" i="11"/>
  <c r="CB131" i="11"/>
  <c r="CB105" i="11"/>
  <c r="CB87" i="11"/>
  <c r="CB58" i="11"/>
  <c r="CB57" i="11"/>
  <c r="CB151" i="11"/>
  <c r="CB59" i="11"/>
  <c r="CB75" i="11"/>
  <c r="CB81" i="11"/>
  <c r="CB90" i="11"/>
  <c r="CB117" i="11"/>
  <c r="CB126" i="11"/>
  <c r="CB145" i="11"/>
  <c r="CB121" i="11"/>
  <c r="CB102" i="11"/>
  <c r="CB96" i="11"/>
  <c r="CB56" i="11"/>
  <c r="CB71" i="11"/>
  <c r="CB152" i="11"/>
  <c r="CB69" i="11"/>
  <c r="CB91" i="11"/>
  <c r="CB82" i="11"/>
  <c r="CB101" i="11"/>
  <c r="CB120" i="11"/>
  <c r="CB134" i="11"/>
  <c r="CB147" i="11"/>
  <c r="CB132" i="11"/>
  <c r="CB109" i="11"/>
  <c r="CB65" i="11"/>
  <c r="CB88" i="11"/>
  <c r="CB60" i="11"/>
  <c r="CB149" i="11"/>
  <c r="CB62" i="11"/>
  <c r="CB80" i="11"/>
  <c r="CB93" i="11"/>
  <c r="CB128" i="11"/>
  <c r="CB125" i="11"/>
  <c r="CB139" i="11"/>
  <c r="CB153" i="11"/>
  <c r="CB122" i="11"/>
  <c r="CB95" i="11"/>
  <c r="CB84" i="11"/>
  <c r="CB92" i="11"/>
  <c r="CB150" i="11"/>
  <c r="CB160" i="11"/>
  <c r="CB66" i="11"/>
  <c r="CB94" i="11"/>
  <c r="CB107" i="11"/>
  <c r="CB106" i="11"/>
  <c r="CB118" i="11"/>
  <c r="CB142" i="11"/>
  <c r="CB155" i="11"/>
  <c r="CB130" i="11"/>
  <c r="CB115" i="11"/>
  <c r="CB64" i="11"/>
  <c r="CB156" i="11"/>
  <c r="CB158" i="11"/>
  <c r="CB138" i="11"/>
  <c r="CB70" i="11"/>
  <c r="CB83" i="11"/>
  <c r="CB98" i="11"/>
  <c r="CB116" i="11"/>
  <c r="CB129" i="11"/>
  <c r="CB137" i="11"/>
  <c r="CB154" i="11"/>
  <c r="CB112" i="11"/>
  <c r="CB114" i="11"/>
  <c r="CB108" i="11"/>
  <c r="CB77" i="11"/>
  <c r="CB73" i="11"/>
  <c r="CB61" i="11"/>
  <c r="CB146" i="11"/>
  <c r="CB74" i="11"/>
  <c r="CB89" i="11"/>
  <c r="CB104" i="11"/>
  <c r="CB124" i="11"/>
  <c r="CB123" i="11"/>
  <c r="CB140" i="11"/>
  <c r="CB159" i="11"/>
  <c r="CB133" i="11"/>
  <c r="CB85" i="11"/>
  <c r="CB100" i="11"/>
  <c r="CB79" i="11"/>
  <c r="CB76" i="11"/>
  <c r="CB144" i="11"/>
  <c r="CB141" i="11"/>
  <c r="CB67" i="11"/>
  <c r="CB78" i="11"/>
  <c r="CB110" i="11"/>
  <c r="CB113" i="11"/>
  <c r="CB127" i="11"/>
  <c r="CB148" i="11"/>
  <c r="DE159" i="19"/>
  <c r="DE160" i="19"/>
  <c r="DE158" i="19"/>
  <c r="DE156" i="19"/>
  <c r="DE155" i="19"/>
  <c r="DE154" i="19"/>
  <c r="DE153" i="19"/>
  <c r="DE151" i="19"/>
  <c r="DE149" i="19"/>
  <c r="DE150" i="19"/>
  <c r="DE146" i="19"/>
  <c r="DE145" i="19"/>
  <c r="DE152" i="19"/>
  <c r="DE143" i="19"/>
  <c r="DE157" i="19"/>
  <c r="DE140" i="19"/>
  <c r="DE144" i="19"/>
  <c r="DE148" i="19"/>
  <c r="DE147" i="19"/>
  <c r="DE131" i="19"/>
  <c r="DE130" i="19"/>
  <c r="DE142" i="19"/>
  <c r="DE134" i="19"/>
  <c r="DE141" i="19"/>
  <c r="DE137" i="19"/>
  <c r="DE139" i="19"/>
  <c r="DE138" i="19"/>
  <c r="DE122" i="19"/>
  <c r="DE136" i="19"/>
  <c r="DE133" i="19"/>
  <c r="DE125" i="19"/>
  <c r="DE135" i="19"/>
  <c r="DE123" i="19"/>
  <c r="DE128" i="19"/>
  <c r="DE124" i="19"/>
  <c r="DE132" i="19"/>
  <c r="DE121" i="19"/>
  <c r="DE119" i="19"/>
  <c r="DE129" i="19"/>
  <c r="DE127" i="19"/>
  <c r="DE118" i="19"/>
  <c r="DE117" i="19"/>
  <c r="DE115" i="19"/>
  <c r="DE111" i="19"/>
  <c r="DE113" i="19"/>
  <c r="DE114" i="19"/>
  <c r="DE110" i="19"/>
  <c r="DE116" i="19"/>
  <c r="DE112" i="19"/>
  <c r="DE107" i="19"/>
  <c r="DE105" i="19"/>
  <c r="DE120" i="19"/>
  <c r="DE108" i="19"/>
  <c r="DE106" i="19"/>
  <c r="DE126" i="19"/>
  <c r="DE101" i="19"/>
  <c r="DE102" i="19"/>
  <c r="DE109" i="19"/>
  <c r="DE104" i="19"/>
  <c r="DE99" i="19"/>
  <c r="DE96" i="19"/>
  <c r="DE91" i="19"/>
  <c r="DE103" i="19"/>
  <c r="DE100" i="19"/>
  <c r="DE94" i="19"/>
  <c r="DE92" i="19"/>
  <c r="DE95" i="19"/>
  <c r="DE97" i="19"/>
  <c r="DE93" i="19"/>
  <c r="DE98" i="19"/>
  <c r="DE82" i="19"/>
  <c r="DE89" i="19"/>
  <c r="DE84" i="19"/>
  <c r="DE80" i="19"/>
  <c r="DE86" i="19"/>
  <c r="DE85" i="19"/>
  <c r="DE79" i="19"/>
  <c r="DE77" i="19"/>
  <c r="DE90" i="19"/>
  <c r="DE88" i="19"/>
  <c r="DE87" i="19"/>
  <c r="DE81" i="19"/>
  <c r="DE78" i="19"/>
  <c r="DE83" i="19"/>
  <c r="DE73" i="19"/>
  <c r="DE71" i="19"/>
  <c r="DE72" i="19"/>
  <c r="DE67" i="19"/>
  <c r="DE75" i="19"/>
  <c r="DE68" i="19"/>
  <c r="DE65" i="19"/>
  <c r="DE76" i="19"/>
  <c r="DE66" i="19"/>
  <c r="DE69" i="19"/>
  <c r="DE74" i="19"/>
  <c r="DE70" i="19"/>
  <c r="DE64" i="19"/>
  <c r="DE57" i="19"/>
  <c r="DE56" i="19"/>
  <c r="DE61" i="19"/>
  <c r="DE62" i="19"/>
  <c r="DE60" i="19"/>
  <c r="DE59" i="19"/>
  <c r="DE58" i="19"/>
  <c r="DE63" i="19"/>
  <c r="DE55" i="19"/>
  <c r="DE54" i="19"/>
  <c r="DE52" i="19"/>
  <c r="DE48" i="19"/>
  <c r="DE51" i="19"/>
  <c r="DE50" i="19"/>
  <c r="DE53" i="19"/>
  <c r="DE42" i="19"/>
  <c r="DE43" i="19"/>
  <c r="DE49" i="19"/>
  <c r="DE35" i="19"/>
  <c r="DE46" i="19"/>
  <c r="DE45" i="19"/>
  <c r="DE37" i="19"/>
  <c r="DE39" i="19"/>
  <c r="DE38" i="19"/>
  <c r="DE31" i="19"/>
  <c r="DE41" i="19"/>
  <c r="DE27" i="19"/>
  <c r="DE40" i="19"/>
  <c r="DE47" i="19"/>
  <c r="DE34" i="19"/>
  <c r="DE36" i="19"/>
  <c r="DE26" i="19"/>
  <c r="DE29" i="19"/>
  <c r="DE44" i="19"/>
  <c r="DE25" i="19"/>
  <c r="DE30" i="19"/>
  <c r="DE32" i="19"/>
  <c r="DE19" i="19"/>
  <c r="DE23" i="19"/>
  <c r="DE33" i="19"/>
  <c r="DE15" i="19"/>
  <c r="DE22" i="19"/>
  <c r="DE28" i="19"/>
  <c r="DE18" i="19"/>
  <c r="DE14" i="19"/>
  <c r="DE11" i="19"/>
  <c r="DE12" i="19"/>
  <c r="DE20" i="19"/>
  <c r="DE24" i="19"/>
  <c r="DE17" i="19"/>
  <c r="DE13" i="19"/>
  <c r="DE21" i="19"/>
  <c r="DE16" i="19"/>
  <c r="DD8" i="19"/>
  <c r="CB46" i="11"/>
  <c r="CB33" i="11"/>
  <c r="CB51" i="11"/>
  <c r="CB43" i="11"/>
  <c r="CB18" i="11"/>
  <c r="CB42" i="11"/>
  <c r="CB28" i="11"/>
  <c r="CB38" i="11"/>
  <c r="CB26" i="11"/>
  <c r="CB15" i="11"/>
  <c r="CB17" i="11"/>
  <c r="CB55" i="11"/>
  <c r="CB31" i="11"/>
  <c r="CB20" i="11"/>
  <c r="CB36" i="11"/>
  <c r="CB12" i="11"/>
  <c r="CB50" i="11"/>
  <c r="CB53" i="11"/>
  <c r="CB27" i="11"/>
  <c r="CB52" i="11"/>
  <c r="CB25" i="11"/>
  <c r="CB47" i="11"/>
  <c r="CB16" i="11"/>
  <c r="CA8" i="11"/>
  <c r="CA4" i="11" s="1"/>
  <c r="CB21" i="11"/>
  <c r="CB45" i="11"/>
  <c r="CB19" i="11"/>
  <c r="CB37" i="11"/>
  <c r="CB29" i="11"/>
  <c r="CB41" i="11"/>
  <c r="CB32" i="11"/>
  <c r="CB35" i="11"/>
  <c r="CB24" i="11"/>
  <c r="CB49" i="11"/>
  <c r="CB22" i="11"/>
  <c r="CB40" i="11"/>
  <c r="CB13" i="11"/>
  <c r="CB39" i="11"/>
  <c r="CB44" i="11"/>
  <c r="CB11" i="11"/>
  <c r="CB14" i="11"/>
  <c r="CB34" i="11"/>
  <c r="CB23" i="11"/>
  <c r="CB30" i="11"/>
  <c r="CB48" i="11"/>
  <c r="DF5" i="19"/>
  <c r="CC5" i="11"/>
  <c r="BY6" i="13"/>
  <c r="BZ4" i="13"/>
  <c r="BZ2" i="13"/>
  <c r="BZ3" i="13"/>
  <c r="BW39" i="13"/>
  <c r="BW55" i="13" s="1"/>
  <c r="BW38" i="13"/>
  <c r="BW54" i="13" s="1"/>
  <c r="BW29" i="13"/>
  <c r="BW45" i="13" s="1"/>
  <c r="BX41" i="13"/>
  <c r="BX25" i="13"/>
  <c r="CC48" i="11" l="1"/>
  <c r="CC118" i="11"/>
  <c r="CC124" i="11"/>
  <c r="CC95" i="11"/>
  <c r="CC79" i="11"/>
  <c r="CC65" i="11"/>
  <c r="CC148" i="11"/>
  <c r="CC61" i="11"/>
  <c r="CC85" i="11"/>
  <c r="CC91" i="11"/>
  <c r="CC106" i="11"/>
  <c r="CC111" i="11"/>
  <c r="CC134" i="11"/>
  <c r="CC144" i="11"/>
  <c r="CC131" i="11"/>
  <c r="CC114" i="11"/>
  <c r="CC92" i="11"/>
  <c r="CC73" i="11"/>
  <c r="CC57" i="11"/>
  <c r="CC149" i="11"/>
  <c r="CC60" i="11"/>
  <c r="CC74" i="11"/>
  <c r="CC100" i="11"/>
  <c r="CC105" i="11"/>
  <c r="CC125" i="11"/>
  <c r="CC139" i="11"/>
  <c r="CC154" i="11"/>
  <c r="CC121" i="11"/>
  <c r="CC102" i="11"/>
  <c r="CC94" i="11"/>
  <c r="CC66" i="11"/>
  <c r="CC56" i="11"/>
  <c r="CC141" i="11"/>
  <c r="CC71" i="11"/>
  <c r="CC82" i="11"/>
  <c r="CC86" i="11"/>
  <c r="CC120" i="11"/>
  <c r="CC123" i="11"/>
  <c r="CC136" i="11"/>
  <c r="CC151" i="11"/>
  <c r="CC130" i="11"/>
  <c r="CC103" i="11"/>
  <c r="CC89" i="11"/>
  <c r="CC72" i="11"/>
  <c r="CC150" i="11"/>
  <c r="CC157" i="11"/>
  <c r="CC77" i="11"/>
  <c r="CC70" i="11"/>
  <c r="CC101" i="11"/>
  <c r="CC109" i="11"/>
  <c r="CC128" i="11"/>
  <c r="CC142" i="11"/>
  <c r="CC155" i="11"/>
  <c r="CC115" i="11"/>
  <c r="CC110" i="11"/>
  <c r="CC88" i="11"/>
  <c r="CC68" i="11"/>
  <c r="CC152" i="11"/>
  <c r="CC146" i="11"/>
  <c r="CC62" i="11"/>
  <c r="CC87" i="11"/>
  <c r="CC93" i="11"/>
  <c r="CC117" i="11"/>
  <c r="CC126" i="11"/>
  <c r="CC147" i="11"/>
  <c r="CC156" i="11"/>
  <c r="CC129" i="11"/>
  <c r="CC108" i="11"/>
  <c r="CC75" i="11"/>
  <c r="CC81" i="11"/>
  <c r="CC160" i="11"/>
  <c r="CC59" i="11"/>
  <c r="CC84" i="11"/>
  <c r="CC76" i="11"/>
  <c r="CC96" i="11"/>
  <c r="CC113" i="11"/>
  <c r="CC135" i="11"/>
  <c r="CC153" i="11"/>
  <c r="CC158" i="11"/>
  <c r="CC133" i="11"/>
  <c r="CC127" i="11"/>
  <c r="CC112" i="11"/>
  <c r="CC99" i="11"/>
  <c r="CC58" i="11"/>
  <c r="CC138" i="11"/>
  <c r="CC67" i="11"/>
  <c r="CC80" i="11"/>
  <c r="CC83" i="11"/>
  <c r="CC98" i="11"/>
  <c r="CC122" i="11"/>
  <c r="CC137" i="11"/>
  <c r="CC145" i="11"/>
  <c r="CC159" i="11"/>
  <c r="CC119" i="11"/>
  <c r="CC107" i="11"/>
  <c r="CC97" i="11"/>
  <c r="CC64" i="11"/>
  <c r="CC63" i="11"/>
  <c r="CC140" i="11"/>
  <c r="CC69" i="11"/>
  <c r="CC78" i="11"/>
  <c r="CC90" i="11"/>
  <c r="CC104" i="11"/>
  <c r="CC116" i="11"/>
  <c r="CC132" i="11"/>
  <c r="CC143" i="11"/>
  <c r="DF159" i="19"/>
  <c r="DF156" i="19"/>
  <c r="DF157" i="19"/>
  <c r="DF155" i="19"/>
  <c r="DF160" i="19"/>
  <c r="DF152" i="19"/>
  <c r="DF150" i="19"/>
  <c r="DF154" i="19"/>
  <c r="DF158" i="19"/>
  <c r="DF151" i="19"/>
  <c r="DF148" i="19"/>
  <c r="DF149" i="19"/>
  <c r="DF146" i="19"/>
  <c r="DF143" i="19"/>
  <c r="DF153" i="19"/>
  <c r="DF147" i="19"/>
  <c r="DF144" i="19"/>
  <c r="DF145" i="19"/>
  <c r="DF136" i="19"/>
  <c r="DF140" i="19"/>
  <c r="DF139" i="19"/>
  <c r="DF137" i="19"/>
  <c r="DF142" i="19"/>
  <c r="DF134" i="19"/>
  <c r="DF141" i="19"/>
  <c r="DF135" i="19"/>
  <c r="DF132" i="19"/>
  <c r="DF138" i="19"/>
  <c r="DF130" i="19"/>
  <c r="DF133" i="19"/>
  <c r="DF131" i="19"/>
  <c r="DF125" i="19"/>
  <c r="DF128" i="19"/>
  <c r="DF127" i="19"/>
  <c r="DF121" i="19"/>
  <c r="DF119" i="19"/>
  <c r="DF129" i="19"/>
  <c r="DF126" i="19"/>
  <c r="DF123" i="19"/>
  <c r="DF122" i="19"/>
  <c r="DF120" i="19"/>
  <c r="DF116" i="19"/>
  <c r="DF114" i="19"/>
  <c r="DF117" i="19"/>
  <c r="DF112" i="19"/>
  <c r="DF107" i="19"/>
  <c r="DF105" i="19"/>
  <c r="DF113" i="19"/>
  <c r="DF109" i="19"/>
  <c r="DF106" i="19"/>
  <c r="DF118" i="19"/>
  <c r="DF115" i="19"/>
  <c r="DF104" i="19"/>
  <c r="DF108" i="19"/>
  <c r="DF102" i="19"/>
  <c r="DF124" i="19"/>
  <c r="DF111" i="19"/>
  <c r="DF103" i="19"/>
  <c r="DF101" i="19"/>
  <c r="DF95" i="19"/>
  <c r="DF97" i="19"/>
  <c r="DF93" i="19"/>
  <c r="DF98" i="19"/>
  <c r="DF100" i="19"/>
  <c r="DF81" i="19"/>
  <c r="DF79" i="19"/>
  <c r="DF110" i="19"/>
  <c r="DF99" i="19"/>
  <c r="DF96" i="19"/>
  <c r="DF89" i="19"/>
  <c r="DF86" i="19"/>
  <c r="DF85" i="19"/>
  <c r="DF94" i="19"/>
  <c r="DF90" i="19"/>
  <c r="DF84" i="19"/>
  <c r="DF78" i="19"/>
  <c r="DF91" i="19"/>
  <c r="DF88" i="19"/>
  <c r="DF87" i="19"/>
  <c r="DF92" i="19"/>
  <c r="DF83" i="19"/>
  <c r="DF80" i="19"/>
  <c r="DF73" i="19"/>
  <c r="DF75" i="19"/>
  <c r="DF68" i="19"/>
  <c r="DF65" i="19"/>
  <c r="DF82" i="19"/>
  <c r="DF77" i="19"/>
  <c r="DF76" i="19"/>
  <c r="DF74" i="19"/>
  <c r="DF66" i="19"/>
  <c r="DF67" i="19"/>
  <c r="DF72" i="19"/>
  <c r="DF69" i="19"/>
  <c r="DF62" i="19"/>
  <c r="DF59" i="19"/>
  <c r="DF57" i="19"/>
  <c r="DF71" i="19"/>
  <c r="DF70" i="19"/>
  <c r="DF64" i="19"/>
  <c r="DF61" i="19"/>
  <c r="DF56" i="19"/>
  <c r="DF60" i="19"/>
  <c r="DF58" i="19"/>
  <c r="DF63" i="19"/>
  <c r="CB8" i="11"/>
  <c r="CB4" i="11" s="1"/>
  <c r="DE8" i="19"/>
  <c r="DF55" i="19"/>
  <c r="DF48" i="19"/>
  <c r="DF54" i="19"/>
  <c r="DF52" i="19"/>
  <c r="DF51" i="19"/>
  <c r="DF50" i="19"/>
  <c r="DF39" i="19"/>
  <c r="DF49" i="19"/>
  <c r="DF53" i="19"/>
  <c r="DF46" i="19"/>
  <c r="DF43" i="19"/>
  <c r="DF47" i="19"/>
  <c r="DF40" i="19"/>
  <c r="DF44" i="19"/>
  <c r="DF36" i="19"/>
  <c r="DF30" i="19"/>
  <c r="DF34" i="19"/>
  <c r="DF35" i="19"/>
  <c r="DF29" i="19"/>
  <c r="DF38" i="19"/>
  <c r="DF33" i="19"/>
  <c r="DF25" i="19"/>
  <c r="DF41" i="19"/>
  <c r="DF37" i="19"/>
  <c r="DF19" i="19"/>
  <c r="DF45" i="19"/>
  <c r="DF23" i="19"/>
  <c r="DF32" i="19"/>
  <c r="DF22" i="19"/>
  <c r="DF14" i="19"/>
  <c r="DF42" i="19"/>
  <c r="DF26" i="19"/>
  <c r="DF18" i="19"/>
  <c r="DF24" i="19"/>
  <c r="DF16" i="19"/>
  <c r="DF17" i="19"/>
  <c r="DF28" i="19"/>
  <c r="DF27" i="19"/>
  <c r="DF31" i="19"/>
  <c r="DF21" i="19"/>
  <c r="DF20" i="19"/>
  <c r="DF13" i="19"/>
  <c r="DF11" i="19"/>
  <c r="DF12" i="19"/>
  <c r="DF15" i="19"/>
  <c r="CC21" i="11"/>
  <c r="CC31" i="11"/>
  <c r="CC35" i="11"/>
  <c r="CC36" i="11"/>
  <c r="CC47" i="11"/>
  <c r="CC16" i="11"/>
  <c r="CC41" i="11"/>
  <c r="CC27" i="11"/>
  <c r="CC38" i="11"/>
  <c r="CC12" i="11"/>
  <c r="CC49" i="11"/>
  <c r="CC54" i="11"/>
  <c r="CC40" i="11"/>
  <c r="CC13" i="11"/>
  <c r="CC20" i="11"/>
  <c r="CC25" i="11"/>
  <c r="CC11" i="11"/>
  <c r="CC22" i="11"/>
  <c r="CC14" i="11"/>
  <c r="CC33" i="11"/>
  <c r="CC39" i="11"/>
  <c r="CC37" i="11"/>
  <c r="CC55" i="11"/>
  <c r="CC34" i="11"/>
  <c r="CC24" i="11"/>
  <c r="CC30" i="11"/>
  <c r="CC29" i="11"/>
  <c r="CC46" i="11"/>
  <c r="CC32" i="11"/>
  <c r="CC19" i="11"/>
  <c r="CC44" i="11"/>
  <c r="CC17" i="11"/>
  <c r="CC53" i="11"/>
  <c r="CC45" i="11"/>
  <c r="CC52" i="11"/>
  <c r="CC23" i="11"/>
  <c r="CC15" i="11"/>
  <c r="CC18" i="11"/>
  <c r="CC42" i="11"/>
  <c r="CC28" i="11"/>
  <c r="CC51" i="11"/>
  <c r="CC26" i="11"/>
  <c r="CC43" i="11"/>
  <c r="CC50" i="11"/>
  <c r="DG5" i="19"/>
  <c r="CD5" i="11"/>
  <c r="BZ6" i="13"/>
  <c r="CA4" i="13"/>
  <c r="CA2" i="13"/>
  <c r="CA3" i="13"/>
  <c r="BX39" i="13"/>
  <c r="BX55" i="13" s="1"/>
  <c r="BX38" i="13"/>
  <c r="BX54" i="13" s="1"/>
  <c r="BX29" i="13"/>
  <c r="BX45" i="13" s="1"/>
  <c r="BY41" i="13"/>
  <c r="BY25" i="13"/>
  <c r="CD18" i="11" l="1"/>
  <c r="CD117" i="11"/>
  <c r="CD106" i="11"/>
  <c r="CD86" i="11"/>
  <c r="CD92" i="11"/>
  <c r="CD81" i="11"/>
  <c r="CD72" i="11"/>
  <c r="CD156" i="11"/>
  <c r="CD152" i="11"/>
  <c r="CD67" i="11"/>
  <c r="CD80" i="11"/>
  <c r="CD111" i="11"/>
  <c r="CD120" i="11"/>
  <c r="CD139" i="11"/>
  <c r="CD133" i="11"/>
  <c r="CD114" i="11"/>
  <c r="CD121" i="11"/>
  <c r="CD77" i="11"/>
  <c r="CD79" i="11"/>
  <c r="CD76" i="11"/>
  <c r="CD145" i="11"/>
  <c r="CD157" i="11"/>
  <c r="CD69" i="11"/>
  <c r="CD91" i="11"/>
  <c r="CD104" i="11"/>
  <c r="CD125" i="11"/>
  <c r="CD144" i="11"/>
  <c r="CD116" i="11"/>
  <c r="CD102" i="11"/>
  <c r="CD99" i="11"/>
  <c r="CD96" i="11"/>
  <c r="CD64" i="11"/>
  <c r="CD65" i="11"/>
  <c r="CD143" i="11"/>
  <c r="CD146" i="11"/>
  <c r="CD59" i="11"/>
  <c r="CD87" i="11"/>
  <c r="CD110" i="11"/>
  <c r="CD129" i="11"/>
  <c r="CD159" i="11"/>
  <c r="CD134" i="11"/>
  <c r="CD95" i="11"/>
  <c r="CD94" i="11"/>
  <c r="CD93" i="11"/>
  <c r="CD154" i="11"/>
  <c r="CD58" i="11"/>
  <c r="CD149" i="11"/>
  <c r="CD137" i="11"/>
  <c r="CD62" i="11"/>
  <c r="CD90" i="11"/>
  <c r="CD108" i="11"/>
  <c r="CD131" i="11"/>
  <c r="CD147" i="11"/>
  <c r="CD130" i="11"/>
  <c r="CD101" i="11"/>
  <c r="CD109" i="11"/>
  <c r="CD75" i="11"/>
  <c r="CD71" i="11"/>
  <c r="CD151" i="11"/>
  <c r="CD138" i="11"/>
  <c r="CD60" i="11"/>
  <c r="CD66" i="11"/>
  <c r="CD98" i="11"/>
  <c r="CD115" i="11"/>
  <c r="CD132" i="11"/>
  <c r="CD153" i="11"/>
  <c r="CD124" i="11"/>
  <c r="CD118" i="11"/>
  <c r="CD105" i="11"/>
  <c r="CD84" i="11"/>
  <c r="CD57" i="11"/>
  <c r="CD150" i="11"/>
  <c r="CD148" i="11"/>
  <c r="CD73" i="11"/>
  <c r="CD61" i="11"/>
  <c r="CD100" i="11"/>
  <c r="CD123" i="11"/>
  <c r="CD128" i="11"/>
  <c r="CD155" i="11"/>
  <c r="CD136" i="11"/>
  <c r="CD126" i="11"/>
  <c r="CD107" i="11"/>
  <c r="CD97" i="11"/>
  <c r="CD83" i="11"/>
  <c r="CD70" i="11"/>
  <c r="CD141" i="11"/>
  <c r="CD140" i="11"/>
  <c r="CD74" i="11"/>
  <c r="CD85" i="11"/>
  <c r="CD89" i="11"/>
  <c r="CD113" i="11"/>
  <c r="CD135" i="11"/>
  <c r="CD158" i="11"/>
  <c r="CD127" i="11"/>
  <c r="CD112" i="11"/>
  <c r="CD122" i="11"/>
  <c r="CD78" i="11"/>
  <c r="CD88" i="11"/>
  <c r="CD63" i="11"/>
  <c r="CD56" i="11"/>
  <c r="CD160" i="11"/>
  <c r="CD68" i="11"/>
  <c r="CD82" i="11"/>
  <c r="CD103" i="11"/>
  <c r="CD119" i="11"/>
  <c r="CD142" i="11"/>
  <c r="DG158" i="19"/>
  <c r="DG157" i="19"/>
  <c r="DG156" i="19"/>
  <c r="DG155" i="19"/>
  <c r="DG160" i="19"/>
  <c r="DG154" i="19"/>
  <c r="DG153" i="19"/>
  <c r="DG151" i="19"/>
  <c r="DG159" i="19"/>
  <c r="DG150" i="19"/>
  <c r="DG152" i="19"/>
  <c r="DG147" i="19"/>
  <c r="DG144" i="19"/>
  <c r="DG148" i="19"/>
  <c r="DG142" i="19"/>
  <c r="DG145" i="19"/>
  <c r="DG143" i="19"/>
  <c r="DG139" i="19"/>
  <c r="DG138" i="19"/>
  <c r="DG140" i="19"/>
  <c r="DG132" i="19"/>
  <c r="DG149" i="19"/>
  <c r="DG141" i="19"/>
  <c r="DG137" i="19"/>
  <c r="DG135" i="19"/>
  <c r="DG146" i="19"/>
  <c r="DG129" i="19"/>
  <c r="DG134" i="19"/>
  <c r="DG133" i="19"/>
  <c r="DG131" i="19"/>
  <c r="DG136" i="19"/>
  <c r="DG128" i="19"/>
  <c r="DG124" i="19"/>
  <c r="DG122" i="19"/>
  <c r="DG130" i="19"/>
  <c r="DG121" i="19"/>
  <c r="DG126" i="19"/>
  <c r="DG119" i="19"/>
  <c r="DG113" i="19"/>
  <c r="DG112" i="19"/>
  <c r="DG125" i="19"/>
  <c r="DG114" i="19"/>
  <c r="DG118" i="19"/>
  <c r="DG117" i="19"/>
  <c r="DG115" i="19"/>
  <c r="DG127" i="19"/>
  <c r="DG116" i="19"/>
  <c r="DG105" i="19"/>
  <c r="DG109" i="19"/>
  <c r="DG106" i="19"/>
  <c r="DG120" i="19"/>
  <c r="DG111" i="19"/>
  <c r="DG110" i="19"/>
  <c r="DG107" i="19"/>
  <c r="DG103" i="19"/>
  <c r="DG123" i="19"/>
  <c r="DG102" i="19"/>
  <c r="DG104" i="19"/>
  <c r="DG100" i="19"/>
  <c r="DG94" i="19"/>
  <c r="DG92" i="19"/>
  <c r="DG90" i="19"/>
  <c r="DG108" i="19"/>
  <c r="DG97" i="19"/>
  <c r="DG93" i="19"/>
  <c r="DG98" i="19"/>
  <c r="DG99" i="19"/>
  <c r="DG96" i="19"/>
  <c r="DG91" i="19"/>
  <c r="DG95" i="19"/>
  <c r="DG101" i="19"/>
  <c r="DG88" i="19"/>
  <c r="DG86" i="19"/>
  <c r="DG83" i="19"/>
  <c r="DG85" i="19"/>
  <c r="DG84" i="19"/>
  <c r="DG78" i="19"/>
  <c r="DG87" i="19"/>
  <c r="DG82" i="19"/>
  <c r="DG76" i="19"/>
  <c r="DG80" i="19"/>
  <c r="DG72" i="19"/>
  <c r="DG67" i="19"/>
  <c r="DG79" i="19"/>
  <c r="DG89" i="19"/>
  <c r="DG77" i="19"/>
  <c r="DG74" i="19"/>
  <c r="DG66" i="19"/>
  <c r="DG81" i="19"/>
  <c r="DG69" i="19"/>
  <c r="DG68" i="19"/>
  <c r="DG63" i="19"/>
  <c r="DG58" i="19"/>
  <c r="DG73" i="19"/>
  <c r="DG71" i="19"/>
  <c r="DG70" i="19"/>
  <c r="DG75" i="19"/>
  <c r="DG60" i="19"/>
  <c r="DG56" i="19"/>
  <c r="DG62" i="19"/>
  <c r="DG64" i="19"/>
  <c r="DG57" i="19"/>
  <c r="DG61" i="19"/>
  <c r="DG65" i="19"/>
  <c r="DG59" i="19"/>
  <c r="DF8" i="19"/>
  <c r="DG55" i="19"/>
  <c r="DG54" i="19"/>
  <c r="DG51" i="19"/>
  <c r="DG50" i="19"/>
  <c r="DG53" i="19"/>
  <c r="DG49" i="19"/>
  <c r="DG38" i="19"/>
  <c r="DG47" i="19"/>
  <c r="DG37" i="19"/>
  <c r="DG42" i="19"/>
  <c r="DG48" i="19"/>
  <c r="DG52" i="19"/>
  <c r="DG46" i="19"/>
  <c r="DG44" i="19"/>
  <c r="DG36" i="19"/>
  <c r="DG45" i="19"/>
  <c r="DG40" i="19"/>
  <c r="DG34" i="19"/>
  <c r="DG41" i="19"/>
  <c r="DG26" i="19"/>
  <c r="DG33" i="19"/>
  <c r="DG30" i="19"/>
  <c r="DG32" i="19"/>
  <c r="DG35" i="19"/>
  <c r="DG43" i="19"/>
  <c r="DG29" i="19"/>
  <c r="DG27" i="19"/>
  <c r="DG25" i="19"/>
  <c r="DG22" i="19"/>
  <c r="DG28" i="19"/>
  <c r="DG31" i="19"/>
  <c r="DG14" i="19"/>
  <c r="DG13" i="19"/>
  <c r="DG17" i="19"/>
  <c r="DG39" i="19"/>
  <c r="DG24" i="19"/>
  <c r="DG21" i="19"/>
  <c r="DG20" i="19"/>
  <c r="DG19" i="19"/>
  <c r="DG16" i="19"/>
  <c r="DG15" i="19"/>
  <c r="DG18" i="19"/>
  <c r="DG23" i="19"/>
  <c r="DG11" i="19"/>
  <c r="DG12" i="19"/>
  <c r="CD42" i="11"/>
  <c r="CD33" i="11"/>
  <c r="CD20" i="11"/>
  <c r="CD26" i="11"/>
  <c r="CD11" i="11"/>
  <c r="CD16" i="11"/>
  <c r="CD41" i="11"/>
  <c r="CD45" i="11"/>
  <c r="CD39" i="11"/>
  <c r="CD30" i="11"/>
  <c r="CD49" i="11"/>
  <c r="CD54" i="11"/>
  <c r="CD21" i="11"/>
  <c r="CD34" i="11"/>
  <c r="CD51" i="11"/>
  <c r="CD36" i="11"/>
  <c r="CD17" i="11"/>
  <c r="CD40" i="11"/>
  <c r="CD31" i="11"/>
  <c r="CD24" i="11"/>
  <c r="CD44" i="11"/>
  <c r="CD50" i="11"/>
  <c r="CD46" i="11"/>
  <c r="CD27" i="11"/>
  <c r="CD19" i="11"/>
  <c r="CD47" i="11"/>
  <c r="CD29" i="11"/>
  <c r="CD28" i="11"/>
  <c r="CD13" i="11"/>
  <c r="CD37" i="11"/>
  <c r="CD23" i="11"/>
  <c r="CD15" i="11"/>
  <c r="CD53" i="11"/>
  <c r="CD14" i="11"/>
  <c r="CD32" i="11"/>
  <c r="CD25" i="11"/>
  <c r="CD12" i="11"/>
  <c r="CD48" i="11"/>
  <c r="CD55" i="11"/>
  <c r="CD52" i="11"/>
  <c r="CD38" i="11"/>
  <c r="CD35" i="11"/>
  <c r="CD43" i="11"/>
  <c r="CD22" i="11"/>
  <c r="CC8" i="11"/>
  <c r="CC4" i="11" s="1"/>
  <c r="DH5" i="19"/>
  <c r="CE5" i="11"/>
  <c r="CA6" i="13"/>
  <c r="CB4" i="13"/>
  <c r="CB2" i="13"/>
  <c r="CB3" i="13"/>
  <c r="BY39" i="13"/>
  <c r="BY55" i="13" s="1"/>
  <c r="BY38" i="13"/>
  <c r="BY54" i="13" s="1"/>
  <c r="BY29" i="13"/>
  <c r="BY45" i="13" s="1"/>
  <c r="BZ41" i="13"/>
  <c r="BZ25" i="13"/>
  <c r="CE54" i="11" l="1"/>
  <c r="CE113" i="11"/>
  <c r="CE112" i="11"/>
  <c r="CE114" i="11"/>
  <c r="CE87" i="11"/>
  <c r="CE83" i="11"/>
  <c r="CE145" i="11"/>
  <c r="CE160" i="11"/>
  <c r="CE62" i="11"/>
  <c r="CE74" i="11"/>
  <c r="CE95" i="11"/>
  <c r="CE115" i="11"/>
  <c r="CE120" i="11"/>
  <c r="CE142" i="11"/>
  <c r="CE129" i="11"/>
  <c r="CE122" i="11"/>
  <c r="CE107" i="11"/>
  <c r="CE80" i="11"/>
  <c r="CE70" i="11"/>
  <c r="CE65" i="11"/>
  <c r="CE146" i="11"/>
  <c r="CE61" i="11"/>
  <c r="CE77" i="11"/>
  <c r="CE98" i="11"/>
  <c r="CE111" i="11"/>
  <c r="CE125" i="11"/>
  <c r="CE147" i="11"/>
  <c r="CE130" i="11"/>
  <c r="CE106" i="11"/>
  <c r="CE92" i="11"/>
  <c r="CE79" i="11"/>
  <c r="CE58" i="11"/>
  <c r="CE153" i="11"/>
  <c r="CE140" i="11"/>
  <c r="CE73" i="11"/>
  <c r="CE76" i="11"/>
  <c r="CE100" i="11"/>
  <c r="CE108" i="11"/>
  <c r="CE127" i="11"/>
  <c r="CE148" i="11"/>
  <c r="CE126" i="11"/>
  <c r="CE102" i="11"/>
  <c r="CE97" i="11"/>
  <c r="CE66" i="11"/>
  <c r="CE60" i="11"/>
  <c r="CE150" i="11"/>
  <c r="CE72" i="11"/>
  <c r="CE82" i="11"/>
  <c r="CE81" i="11"/>
  <c r="CE101" i="11"/>
  <c r="CE117" i="11"/>
  <c r="CE134" i="11"/>
  <c r="CE151" i="11"/>
  <c r="CE135" i="11"/>
  <c r="CE118" i="11"/>
  <c r="CE64" i="11"/>
  <c r="CE71" i="11"/>
  <c r="CE152" i="11"/>
  <c r="CE149" i="11"/>
  <c r="CE68" i="11"/>
  <c r="CE85" i="11"/>
  <c r="CE89" i="11"/>
  <c r="CE109" i="11"/>
  <c r="CE110" i="11"/>
  <c r="CE141" i="11"/>
  <c r="CE159" i="11"/>
  <c r="CE131" i="11"/>
  <c r="CE99" i="11"/>
  <c r="CE91" i="11"/>
  <c r="CE57" i="11"/>
  <c r="CE56" i="11"/>
  <c r="CE157" i="11"/>
  <c r="CE59" i="11"/>
  <c r="CE88" i="11"/>
  <c r="CE86" i="11"/>
  <c r="CE105" i="11"/>
  <c r="CE116" i="11"/>
  <c r="CE139" i="11"/>
  <c r="CE154" i="11"/>
  <c r="CE121" i="11"/>
  <c r="CE133" i="11"/>
  <c r="CE124" i="11"/>
  <c r="CE84" i="11"/>
  <c r="CE63" i="11"/>
  <c r="CE155" i="11"/>
  <c r="CE138" i="11"/>
  <c r="CE67" i="11"/>
  <c r="CE78" i="11"/>
  <c r="CE90" i="11"/>
  <c r="CE94" i="11"/>
  <c r="CE123" i="11"/>
  <c r="CE132" i="11"/>
  <c r="CE158" i="11"/>
  <c r="CE136" i="11"/>
  <c r="CE119" i="11"/>
  <c r="CE96" i="11"/>
  <c r="CE75" i="11"/>
  <c r="CE156" i="11"/>
  <c r="CE144" i="11"/>
  <c r="CE137" i="11"/>
  <c r="CE69" i="11"/>
  <c r="CE93" i="11"/>
  <c r="CE103" i="11"/>
  <c r="CE104" i="11"/>
  <c r="CE128" i="11"/>
  <c r="CE143" i="11"/>
  <c r="DH159" i="19"/>
  <c r="DH160" i="19"/>
  <c r="DH158" i="19"/>
  <c r="DH156" i="19"/>
  <c r="DH157" i="19"/>
  <c r="DH151" i="19"/>
  <c r="DH153" i="19"/>
  <c r="DH152" i="19"/>
  <c r="DH154" i="19"/>
  <c r="DH150" i="19"/>
  <c r="DH155" i="19"/>
  <c r="DH148" i="19"/>
  <c r="DH149" i="19"/>
  <c r="DH146" i="19"/>
  <c r="DH143" i="19"/>
  <c r="DH147" i="19"/>
  <c r="DH145" i="19"/>
  <c r="DH144" i="19"/>
  <c r="DH140" i="19"/>
  <c r="DH136" i="19"/>
  <c r="DH141" i="19"/>
  <c r="DH137" i="19"/>
  <c r="DH135" i="19"/>
  <c r="DH133" i="19"/>
  <c r="DH139" i="19"/>
  <c r="DH138" i="19"/>
  <c r="DH131" i="19"/>
  <c r="DH125" i="19"/>
  <c r="DH142" i="19"/>
  <c r="DH128" i="19"/>
  <c r="DH127" i="19"/>
  <c r="DH126" i="19"/>
  <c r="DH123" i="19"/>
  <c r="DH134" i="19"/>
  <c r="DH130" i="19"/>
  <c r="DH132" i="19"/>
  <c r="DH129" i="19"/>
  <c r="DH120" i="19"/>
  <c r="DH118" i="19"/>
  <c r="DH115" i="19"/>
  <c r="DH114" i="19"/>
  <c r="DH117" i="19"/>
  <c r="DH124" i="19"/>
  <c r="DH116" i="19"/>
  <c r="DH119" i="19"/>
  <c r="DH121" i="19"/>
  <c r="DH109" i="19"/>
  <c r="DH106" i="19"/>
  <c r="DH113" i="19"/>
  <c r="DH111" i="19"/>
  <c r="DH122" i="19"/>
  <c r="DH107" i="19"/>
  <c r="DH104" i="19"/>
  <c r="DH112" i="19"/>
  <c r="DH103" i="19"/>
  <c r="DH110" i="19"/>
  <c r="DH108" i="19"/>
  <c r="DH105" i="19"/>
  <c r="DH100" i="19"/>
  <c r="DH94" i="19"/>
  <c r="DH92" i="19"/>
  <c r="DH90" i="19"/>
  <c r="DH89" i="19"/>
  <c r="DH101" i="19"/>
  <c r="DH95" i="19"/>
  <c r="DH102" i="19"/>
  <c r="DH97" i="19"/>
  <c r="DH93" i="19"/>
  <c r="DH98" i="19"/>
  <c r="DH99" i="19"/>
  <c r="DH96" i="19"/>
  <c r="DH91" i="19"/>
  <c r="DH84" i="19"/>
  <c r="DH80" i="19"/>
  <c r="DH87" i="19"/>
  <c r="DH85" i="19"/>
  <c r="DH86" i="19"/>
  <c r="DH79" i="19"/>
  <c r="DH88" i="19"/>
  <c r="DH81" i="19"/>
  <c r="DH83" i="19"/>
  <c r="DH82" i="19"/>
  <c r="DH75" i="19"/>
  <c r="DH78" i="19"/>
  <c r="DH68" i="19"/>
  <c r="DH77" i="19"/>
  <c r="DH76" i="19"/>
  <c r="DH74" i="19"/>
  <c r="DH66" i="19"/>
  <c r="DH69" i="19"/>
  <c r="DH70" i="19"/>
  <c r="DH72" i="19"/>
  <c r="DH61" i="19"/>
  <c r="DH73" i="19"/>
  <c r="DH71" i="19"/>
  <c r="DH65" i="19"/>
  <c r="DH67" i="19"/>
  <c r="DH62" i="19"/>
  <c r="DH64" i="19"/>
  <c r="DH57" i="19"/>
  <c r="DH59" i="19"/>
  <c r="DH60" i="19"/>
  <c r="DH58" i="19"/>
  <c r="DH63" i="19"/>
  <c r="DH56" i="19"/>
  <c r="DH51" i="19"/>
  <c r="DH47" i="19"/>
  <c r="DH50" i="19"/>
  <c r="DH53" i="19"/>
  <c r="DH49" i="19"/>
  <c r="DH52" i="19"/>
  <c r="DH48" i="19"/>
  <c r="DH46" i="19"/>
  <c r="DH38" i="19"/>
  <c r="DH54" i="19"/>
  <c r="DH42" i="19"/>
  <c r="DH55" i="19"/>
  <c r="DH45" i="19"/>
  <c r="DH40" i="19"/>
  <c r="DH39" i="19"/>
  <c r="DH36" i="19"/>
  <c r="DH35" i="19"/>
  <c r="DH33" i="19"/>
  <c r="DH37" i="19"/>
  <c r="DH44" i="19"/>
  <c r="DH32" i="19"/>
  <c r="DH41" i="19"/>
  <c r="DH43" i="19"/>
  <c r="DH28" i="19"/>
  <c r="DH22" i="19"/>
  <c r="DH25" i="19"/>
  <c r="DH21" i="19"/>
  <c r="DH26" i="19"/>
  <c r="DH30" i="19"/>
  <c r="DH24" i="19"/>
  <c r="DH29" i="19"/>
  <c r="DH27" i="19"/>
  <c r="DH16" i="19"/>
  <c r="DH15" i="19"/>
  <c r="DH31" i="19"/>
  <c r="DH19" i="19"/>
  <c r="DH13" i="19"/>
  <c r="DH20" i="19"/>
  <c r="DH17" i="19"/>
  <c r="DH23" i="19"/>
  <c r="DH18" i="19"/>
  <c r="DH14" i="19"/>
  <c r="DH12" i="19"/>
  <c r="DH11" i="19"/>
  <c r="DH34" i="19"/>
  <c r="DG8" i="19"/>
  <c r="CE14" i="11"/>
  <c r="CE27" i="11"/>
  <c r="CE39" i="11"/>
  <c r="CE30" i="11"/>
  <c r="CE50" i="11"/>
  <c r="CE40" i="11"/>
  <c r="CE45" i="11"/>
  <c r="CE35" i="11"/>
  <c r="CE15" i="11"/>
  <c r="CE17" i="11"/>
  <c r="CE13" i="11"/>
  <c r="CE32" i="11"/>
  <c r="CE51" i="11"/>
  <c r="CE12" i="11"/>
  <c r="CE48" i="11"/>
  <c r="CE41" i="11"/>
  <c r="CE34" i="11"/>
  <c r="CE52" i="11"/>
  <c r="CE37" i="11"/>
  <c r="CE47" i="11"/>
  <c r="CE29" i="11"/>
  <c r="CD8" i="11"/>
  <c r="CD4" i="11" s="1"/>
  <c r="CE21" i="11"/>
  <c r="CE28" i="11"/>
  <c r="CE38" i="11"/>
  <c r="CE24" i="11"/>
  <c r="CE43" i="11"/>
  <c r="CE18" i="11"/>
  <c r="CE42" i="11"/>
  <c r="CE46" i="11"/>
  <c r="CE19" i="11"/>
  <c r="CE26" i="11"/>
  <c r="CE44" i="11"/>
  <c r="CE53" i="11"/>
  <c r="CE33" i="11"/>
  <c r="CE23" i="11"/>
  <c r="CE25" i="11"/>
  <c r="CE49" i="11"/>
  <c r="CE22" i="11"/>
  <c r="CE55" i="11"/>
  <c r="CE31" i="11"/>
  <c r="CE20" i="11"/>
  <c r="CE36" i="11"/>
  <c r="CE11" i="11"/>
  <c r="CE16" i="11"/>
  <c r="DI5" i="19"/>
  <c r="CF5" i="11"/>
  <c r="CB6" i="13"/>
  <c r="CC4" i="13"/>
  <c r="CC2" i="13"/>
  <c r="CC3" i="13"/>
  <c r="BZ39" i="13"/>
  <c r="BZ55" i="13" s="1"/>
  <c r="BZ38" i="13"/>
  <c r="BZ54" i="13" s="1"/>
  <c r="BZ29" i="13"/>
  <c r="BZ45" i="13" s="1"/>
  <c r="CA41" i="13"/>
  <c r="CA25" i="13"/>
  <c r="CF18" i="11" l="1"/>
  <c r="CF130" i="11"/>
  <c r="CF118" i="11"/>
  <c r="CF84" i="11"/>
  <c r="CF95" i="11"/>
  <c r="CF75" i="11"/>
  <c r="CF152" i="11"/>
  <c r="CF160" i="11"/>
  <c r="CF67" i="11"/>
  <c r="CF77" i="11"/>
  <c r="CF100" i="11"/>
  <c r="CF106" i="11"/>
  <c r="CF125" i="11"/>
  <c r="CF147" i="11"/>
  <c r="CF123" i="11"/>
  <c r="CF96" i="11"/>
  <c r="CF68" i="11"/>
  <c r="CF79" i="11"/>
  <c r="CF65" i="11"/>
  <c r="CF159" i="11"/>
  <c r="CF149" i="11"/>
  <c r="CF61" i="11"/>
  <c r="CF82" i="11"/>
  <c r="CF93" i="11"/>
  <c r="CF107" i="11"/>
  <c r="CF131" i="11"/>
  <c r="CF144" i="11"/>
  <c r="CF127" i="11"/>
  <c r="CF114" i="11"/>
  <c r="CF66" i="11"/>
  <c r="CF64" i="11"/>
  <c r="CF156" i="11"/>
  <c r="CF146" i="11"/>
  <c r="CF62" i="11"/>
  <c r="CF81" i="11"/>
  <c r="CF90" i="11"/>
  <c r="CF103" i="11"/>
  <c r="CF116" i="11"/>
  <c r="CF129" i="11"/>
  <c r="CF151" i="11"/>
  <c r="CF136" i="11"/>
  <c r="CF109" i="11"/>
  <c r="CF104" i="11"/>
  <c r="CF63" i="11"/>
  <c r="CF148" i="11"/>
  <c r="CF140" i="11"/>
  <c r="CF71" i="11"/>
  <c r="CF69" i="11"/>
  <c r="CF89" i="11"/>
  <c r="CF102" i="11"/>
  <c r="CF111" i="11"/>
  <c r="CF138" i="11"/>
  <c r="CF154" i="11"/>
  <c r="CF37" i="11"/>
  <c r="CF132" i="11"/>
  <c r="CF122" i="11"/>
  <c r="CF83" i="11"/>
  <c r="CF92" i="11"/>
  <c r="CF145" i="11"/>
  <c r="CF137" i="11"/>
  <c r="CF78" i="11"/>
  <c r="CF73" i="11"/>
  <c r="CF108" i="11"/>
  <c r="CF110" i="11"/>
  <c r="CF115" i="11"/>
  <c r="CF142" i="11"/>
  <c r="CF158" i="11"/>
  <c r="CF117" i="11"/>
  <c r="CF101" i="11"/>
  <c r="CF70" i="11"/>
  <c r="CF72" i="11"/>
  <c r="CF57" i="11"/>
  <c r="CF143" i="11"/>
  <c r="CF60" i="11"/>
  <c r="CF85" i="11"/>
  <c r="CF94" i="11"/>
  <c r="CF112" i="11"/>
  <c r="CF113" i="11"/>
  <c r="CF135" i="11"/>
  <c r="CF157" i="11"/>
  <c r="CF133" i="11"/>
  <c r="CF126" i="11"/>
  <c r="CF91" i="11"/>
  <c r="CF97" i="11"/>
  <c r="CF58" i="11"/>
  <c r="CF56" i="11"/>
  <c r="CF150" i="11"/>
  <c r="CF76" i="11"/>
  <c r="CF86" i="11"/>
  <c r="CF98" i="11"/>
  <c r="CF120" i="11"/>
  <c r="CF119" i="11"/>
  <c r="CF134" i="11"/>
  <c r="CF155" i="11"/>
  <c r="CF124" i="11"/>
  <c r="CF121" i="11"/>
  <c r="CF88" i="11"/>
  <c r="CF87" i="11"/>
  <c r="CF80" i="11"/>
  <c r="CF153" i="11"/>
  <c r="CF141" i="11"/>
  <c r="CF59" i="11"/>
  <c r="CF74" i="11"/>
  <c r="CF99" i="11"/>
  <c r="CF105" i="11"/>
  <c r="CF128" i="11"/>
  <c r="CF139" i="11"/>
  <c r="DI159" i="19"/>
  <c r="DI158" i="19"/>
  <c r="DI157" i="19"/>
  <c r="DI156" i="19"/>
  <c r="DI153" i="19"/>
  <c r="DI152" i="19"/>
  <c r="DI155" i="19"/>
  <c r="DI151" i="19"/>
  <c r="DI160" i="19"/>
  <c r="DI148" i="19"/>
  <c r="DI147" i="19"/>
  <c r="DI144" i="19"/>
  <c r="DI150" i="19"/>
  <c r="DI154" i="19"/>
  <c r="DI141" i="19"/>
  <c r="DI145" i="19"/>
  <c r="DI139" i="19"/>
  <c r="DI137" i="19"/>
  <c r="DI149" i="19"/>
  <c r="DI146" i="19"/>
  <c r="DI138" i="19"/>
  <c r="DI143" i="19"/>
  <c r="DI135" i="19"/>
  <c r="DI133" i="19"/>
  <c r="DI134" i="19"/>
  <c r="DI130" i="19"/>
  <c r="DI140" i="19"/>
  <c r="DI142" i="19"/>
  <c r="DI128" i="19"/>
  <c r="DI136" i="19"/>
  <c r="DI127" i="19"/>
  <c r="DI126" i="19"/>
  <c r="DI132" i="19"/>
  <c r="DI129" i="19"/>
  <c r="DI124" i="19"/>
  <c r="DI121" i="19"/>
  <c r="DI120" i="19"/>
  <c r="DI123" i="19"/>
  <c r="DI125" i="19"/>
  <c r="DI117" i="19"/>
  <c r="DI118" i="19"/>
  <c r="DI116" i="19"/>
  <c r="DI122" i="19"/>
  <c r="DI119" i="19"/>
  <c r="DI113" i="19"/>
  <c r="DI111" i="19"/>
  <c r="DI131" i="19"/>
  <c r="DI114" i="19"/>
  <c r="DI115" i="19"/>
  <c r="DI104" i="19"/>
  <c r="DI109" i="19"/>
  <c r="DI107" i="19"/>
  <c r="DI106" i="19"/>
  <c r="DI112" i="19"/>
  <c r="DI103" i="19"/>
  <c r="DI110" i="19"/>
  <c r="DI108" i="19"/>
  <c r="DI105" i="19"/>
  <c r="DI101" i="19"/>
  <c r="DI95" i="19"/>
  <c r="DI98" i="19"/>
  <c r="DI99" i="19"/>
  <c r="DI96" i="19"/>
  <c r="DI91" i="19"/>
  <c r="DI90" i="19"/>
  <c r="DI100" i="19"/>
  <c r="DI89" i="19"/>
  <c r="DI102" i="19"/>
  <c r="DI94" i="19"/>
  <c r="DI92" i="19"/>
  <c r="DI97" i="19"/>
  <c r="DI84" i="19"/>
  <c r="DI88" i="19"/>
  <c r="DI87" i="19"/>
  <c r="DI81" i="19"/>
  <c r="DI83" i="19"/>
  <c r="DI82" i="19"/>
  <c r="DI80" i="19"/>
  <c r="DI76" i="19"/>
  <c r="DI93" i="19"/>
  <c r="DI85" i="19"/>
  <c r="DI78" i="19"/>
  <c r="DI86" i="19"/>
  <c r="DI79" i="19"/>
  <c r="DI77" i="19"/>
  <c r="DI75" i="19"/>
  <c r="DI69" i="19"/>
  <c r="DI70" i="19"/>
  <c r="DI71" i="19"/>
  <c r="DI72" i="19"/>
  <c r="DI68" i="19"/>
  <c r="DI66" i="19"/>
  <c r="DI73" i="19"/>
  <c r="DI65" i="19"/>
  <c r="DI64" i="19"/>
  <c r="DI74" i="19"/>
  <c r="DI67" i="19"/>
  <c r="DI57" i="19"/>
  <c r="DI60" i="19"/>
  <c r="DI59" i="19"/>
  <c r="DI58" i="19"/>
  <c r="DI63" i="19"/>
  <c r="DI62" i="19"/>
  <c r="DI56" i="19"/>
  <c r="DI61" i="19"/>
  <c r="CF16" i="11"/>
  <c r="CF42" i="11"/>
  <c r="CF31" i="11"/>
  <c r="CF19" i="11"/>
  <c r="CF11" i="11"/>
  <c r="DH8" i="19"/>
  <c r="DI55" i="19"/>
  <c r="DI54" i="19"/>
  <c r="DI50" i="19"/>
  <c r="DI49" i="19"/>
  <c r="DI52" i="19"/>
  <c r="DI53" i="19"/>
  <c r="DI37" i="19"/>
  <c r="DI47" i="19"/>
  <c r="DI44" i="19"/>
  <c r="DI35" i="19"/>
  <c r="DI45" i="19"/>
  <c r="DI41" i="19"/>
  <c r="DI40" i="19"/>
  <c r="DI43" i="19"/>
  <c r="DI36" i="19"/>
  <c r="DI39" i="19"/>
  <c r="DI33" i="19"/>
  <c r="DI29" i="19"/>
  <c r="DI28" i="19"/>
  <c r="DI51" i="19"/>
  <c r="DI31" i="19"/>
  <c r="DI25" i="19"/>
  <c r="DI27" i="19"/>
  <c r="DI32" i="19"/>
  <c r="DI34" i="19"/>
  <c r="DI21" i="19"/>
  <c r="DI30" i="19"/>
  <c r="DI17" i="19"/>
  <c r="DI13" i="19"/>
  <c r="DI38" i="19"/>
  <c r="DI48" i="19"/>
  <c r="DI42" i="19"/>
  <c r="DI26" i="19"/>
  <c r="DI46" i="19"/>
  <c r="DI20" i="19"/>
  <c r="DI24" i="19"/>
  <c r="DI23" i="19"/>
  <c r="DI16" i="19"/>
  <c r="DI19" i="19"/>
  <c r="DI11" i="19"/>
  <c r="DI22" i="19"/>
  <c r="DI12" i="19"/>
  <c r="DI15" i="19"/>
  <c r="DI18" i="19"/>
  <c r="DI14" i="19"/>
  <c r="CE8" i="11"/>
  <c r="CE4" i="11" s="1"/>
  <c r="CF45" i="11"/>
  <c r="CF13" i="11"/>
  <c r="CF25" i="11"/>
  <c r="CF12" i="11"/>
  <c r="CF29" i="11"/>
  <c r="CF14" i="11"/>
  <c r="CF32" i="11"/>
  <c r="CF44" i="11"/>
  <c r="CF47" i="11"/>
  <c r="CF50" i="11"/>
  <c r="CF55" i="11"/>
  <c r="CF52" i="11"/>
  <c r="CF23" i="11"/>
  <c r="CF24" i="11"/>
  <c r="CF15" i="11"/>
  <c r="CF54" i="11"/>
  <c r="CF41" i="11"/>
  <c r="CF27" i="11"/>
  <c r="CF20" i="11"/>
  <c r="CF51" i="11"/>
  <c r="CF30" i="11"/>
  <c r="CF53" i="11"/>
  <c r="CF40" i="11"/>
  <c r="CF34" i="11"/>
  <c r="CF35" i="11"/>
  <c r="CF43" i="11"/>
  <c r="CF48" i="11"/>
  <c r="CF21" i="11"/>
  <c r="CF33" i="11"/>
  <c r="CF38" i="11"/>
  <c r="CF36" i="11"/>
  <c r="CF49" i="11"/>
  <c r="CF22" i="11"/>
  <c r="CF28" i="11"/>
  <c r="CF46" i="11"/>
  <c r="CF39" i="11"/>
  <c r="CF26" i="11"/>
  <c r="CF17" i="11"/>
  <c r="DJ5" i="19"/>
  <c r="CG5" i="11"/>
  <c r="CC6" i="13"/>
  <c r="CD4" i="13"/>
  <c r="CD3" i="13"/>
  <c r="CD2" i="13"/>
  <c r="CA39" i="13"/>
  <c r="CA55" i="13" s="1"/>
  <c r="CA38" i="13"/>
  <c r="CA54" i="13" s="1"/>
  <c r="CA29" i="13"/>
  <c r="CA45" i="13" s="1"/>
  <c r="CB41" i="13"/>
  <c r="CB25" i="13"/>
  <c r="CG54" i="11" l="1"/>
  <c r="CG131" i="11"/>
  <c r="CG88" i="11"/>
  <c r="CG118" i="11"/>
  <c r="CG85" i="11"/>
  <c r="CG79" i="11"/>
  <c r="CG72" i="11"/>
  <c r="CG141" i="11"/>
  <c r="CG74" i="11"/>
  <c r="CG87" i="11"/>
  <c r="CG100" i="11"/>
  <c r="CG113" i="11"/>
  <c r="CG134" i="11"/>
  <c r="CG159" i="11"/>
  <c r="CG126" i="11"/>
  <c r="CG92" i="11"/>
  <c r="CG114" i="11"/>
  <c r="CG65" i="11"/>
  <c r="CG81" i="11"/>
  <c r="CG63" i="11"/>
  <c r="CG149" i="11"/>
  <c r="CG60" i="11"/>
  <c r="CG80" i="11"/>
  <c r="CG108" i="11"/>
  <c r="CG122" i="11"/>
  <c r="CG139" i="11"/>
  <c r="CG150" i="11"/>
  <c r="CG132" i="11"/>
  <c r="CG102" i="11"/>
  <c r="CG106" i="11"/>
  <c r="CG75" i="11"/>
  <c r="CG69" i="11"/>
  <c r="CG153" i="11"/>
  <c r="CG140" i="11"/>
  <c r="CG58" i="11"/>
  <c r="CG82" i="11"/>
  <c r="CG109" i="11"/>
  <c r="CG127" i="11"/>
  <c r="CG143" i="11"/>
  <c r="CG154" i="11"/>
  <c r="CG133" i="11"/>
  <c r="CG112" i="11"/>
  <c r="CG99" i="11"/>
  <c r="CG62" i="11"/>
  <c r="CG57" i="11"/>
  <c r="CG144" i="11"/>
  <c r="CG147" i="11"/>
  <c r="CG59" i="11"/>
  <c r="CG95" i="11"/>
  <c r="CG116" i="11"/>
  <c r="CG128" i="11"/>
  <c r="CG138" i="11"/>
  <c r="CG158" i="11"/>
  <c r="CG104" i="11"/>
  <c r="CG121" i="11"/>
  <c r="CG83" i="11"/>
  <c r="CG91" i="11"/>
  <c r="CG66" i="11"/>
  <c r="CG145" i="11"/>
  <c r="CG137" i="11"/>
  <c r="CG67" i="11"/>
  <c r="CG98" i="11"/>
  <c r="CG111" i="11"/>
  <c r="CG120" i="11"/>
  <c r="CG135" i="11"/>
  <c r="CG156" i="11"/>
  <c r="CG96" i="11"/>
  <c r="CG105" i="11"/>
  <c r="CG76" i="11"/>
  <c r="CG94" i="11"/>
  <c r="CG68" i="11"/>
  <c r="CG64" i="11"/>
  <c r="CG146" i="11"/>
  <c r="CG61" i="11"/>
  <c r="CG86" i="11"/>
  <c r="CG110" i="11"/>
  <c r="CG129" i="11"/>
  <c r="CG142" i="11"/>
  <c r="CG157" i="11"/>
  <c r="CG130" i="11"/>
  <c r="CG124" i="11"/>
  <c r="CG101" i="11"/>
  <c r="CG103" i="11"/>
  <c r="CG97" i="11"/>
  <c r="CG56" i="11"/>
  <c r="CG73" i="11"/>
  <c r="CG160" i="11"/>
  <c r="CG78" i="11"/>
  <c r="CG89" i="11"/>
  <c r="CG125" i="11"/>
  <c r="CG123" i="11"/>
  <c r="CG148" i="11"/>
  <c r="CG155" i="11"/>
  <c r="CG119" i="11"/>
  <c r="CG107" i="11"/>
  <c r="CG115" i="11"/>
  <c r="CG93" i="11"/>
  <c r="CG77" i="11"/>
  <c r="CG70" i="11"/>
  <c r="CG152" i="11"/>
  <c r="CG71" i="11"/>
  <c r="CG84" i="11"/>
  <c r="CG90" i="11"/>
  <c r="CG117" i="11"/>
  <c r="CG136" i="11"/>
  <c r="CG151" i="11"/>
  <c r="DJ158" i="19"/>
  <c r="DJ157" i="19"/>
  <c r="DJ156" i="19"/>
  <c r="DJ160" i="19"/>
  <c r="DJ155" i="19"/>
  <c r="DJ159" i="19"/>
  <c r="DJ154" i="19"/>
  <c r="DJ153" i="19"/>
  <c r="DJ151" i="19"/>
  <c r="DJ152" i="19"/>
  <c r="DJ147" i="19"/>
  <c r="DJ149" i="19"/>
  <c r="DJ150" i="19"/>
  <c r="DJ146" i="19"/>
  <c r="DJ148" i="19"/>
  <c r="DJ142" i="19"/>
  <c r="DJ145" i="19"/>
  <c r="DJ144" i="19"/>
  <c r="DJ138" i="19"/>
  <c r="DJ143" i="19"/>
  <c r="DJ141" i="19"/>
  <c r="DJ139" i="19"/>
  <c r="DJ137" i="19"/>
  <c r="DJ136" i="19"/>
  <c r="DJ131" i="19"/>
  <c r="DJ130" i="19"/>
  <c r="DJ140" i="19"/>
  <c r="DJ133" i="19"/>
  <c r="DJ132" i="19"/>
  <c r="DJ129" i="19"/>
  <c r="DJ135" i="19"/>
  <c r="DJ122" i="19"/>
  <c r="DJ120" i="19"/>
  <c r="DJ118" i="19"/>
  <c r="DJ126" i="19"/>
  <c r="DJ123" i="19"/>
  <c r="DJ125" i="19"/>
  <c r="DJ117" i="19"/>
  <c r="DJ121" i="19"/>
  <c r="DJ116" i="19"/>
  <c r="DJ134" i="19"/>
  <c r="DJ124" i="19"/>
  <c r="DJ119" i="19"/>
  <c r="DJ128" i="19"/>
  <c r="DJ127" i="19"/>
  <c r="DJ115" i="19"/>
  <c r="DJ111" i="19"/>
  <c r="DJ114" i="19"/>
  <c r="DJ108" i="19"/>
  <c r="DJ104" i="19"/>
  <c r="DJ103" i="19"/>
  <c r="DJ105" i="19"/>
  <c r="DJ113" i="19"/>
  <c r="DJ107" i="19"/>
  <c r="DJ109" i="19"/>
  <c r="DJ106" i="19"/>
  <c r="DJ112" i="19"/>
  <c r="DJ110" i="19"/>
  <c r="DJ102" i="19"/>
  <c r="DJ101" i="19"/>
  <c r="DJ97" i="19"/>
  <c r="DJ93" i="19"/>
  <c r="DJ99" i="19"/>
  <c r="DJ96" i="19"/>
  <c r="DJ91" i="19"/>
  <c r="DJ100" i="19"/>
  <c r="DJ94" i="19"/>
  <c r="DJ92" i="19"/>
  <c r="DJ90" i="19"/>
  <c r="DJ89" i="19"/>
  <c r="DJ95" i="19"/>
  <c r="DJ98" i="19"/>
  <c r="DJ88" i="19"/>
  <c r="DJ86" i="19"/>
  <c r="DJ83" i="19"/>
  <c r="DJ82" i="19"/>
  <c r="DJ84" i="19"/>
  <c r="DJ87" i="19"/>
  <c r="DJ81" i="19"/>
  <c r="DJ80" i="19"/>
  <c r="DJ76" i="19"/>
  <c r="DJ75" i="19"/>
  <c r="DJ85" i="19"/>
  <c r="DJ77" i="19"/>
  <c r="DJ74" i="19"/>
  <c r="DJ79" i="19"/>
  <c r="DJ66" i="19"/>
  <c r="DJ70" i="19"/>
  <c r="DJ71" i="19"/>
  <c r="DJ78" i="19"/>
  <c r="DJ73" i="19"/>
  <c r="DJ72" i="19"/>
  <c r="DJ68" i="19"/>
  <c r="DJ69" i="19"/>
  <c r="DJ65" i="19"/>
  <c r="DJ67" i="19"/>
  <c r="DJ62" i="19"/>
  <c r="DJ59" i="19"/>
  <c r="DJ57" i="19"/>
  <c r="DJ64" i="19"/>
  <c r="DJ61" i="19"/>
  <c r="DJ63" i="19"/>
  <c r="DJ60" i="19"/>
  <c r="DJ56" i="19"/>
  <c r="DJ58" i="19"/>
  <c r="CG53" i="11"/>
  <c r="CG33" i="11"/>
  <c r="CG23" i="11"/>
  <c r="CG35" i="11"/>
  <c r="CG17" i="11"/>
  <c r="CF8" i="11"/>
  <c r="CF4" i="11" s="1"/>
  <c r="DJ55" i="19"/>
  <c r="DJ50" i="19"/>
  <c r="DJ53" i="19"/>
  <c r="DJ49" i="19"/>
  <c r="DJ48" i="19"/>
  <c r="DJ52" i="19"/>
  <c r="DJ45" i="19"/>
  <c r="DJ51" i="19"/>
  <c r="DJ54" i="19"/>
  <c r="DJ41" i="19"/>
  <c r="DJ37" i="19"/>
  <c r="DJ47" i="19"/>
  <c r="DJ42" i="19"/>
  <c r="DJ35" i="19"/>
  <c r="DJ44" i="19"/>
  <c r="DJ46" i="19"/>
  <c r="DJ38" i="19"/>
  <c r="DJ34" i="19"/>
  <c r="DJ31" i="19"/>
  <c r="DJ40" i="19"/>
  <c r="DJ32" i="19"/>
  <c r="DJ43" i="19"/>
  <c r="DJ27" i="19"/>
  <c r="DJ39" i="19"/>
  <c r="DJ26" i="19"/>
  <c r="DJ21" i="19"/>
  <c r="DJ30" i="19"/>
  <c r="DJ29" i="19"/>
  <c r="DJ24" i="19"/>
  <c r="DJ16" i="19"/>
  <c r="DJ23" i="19"/>
  <c r="DJ28" i="19"/>
  <c r="DJ18" i="19"/>
  <c r="DJ33" i="19"/>
  <c r="DJ20" i="19"/>
  <c r="DJ12" i="19"/>
  <c r="DJ19" i="19"/>
  <c r="DJ22" i="19"/>
  <c r="DJ15" i="19"/>
  <c r="DJ25" i="19"/>
  <c r="DJ11" i="19"/>
  <c r="DJ14" i="19"/>
  <c r="DJ17" i="19"/>
  <c r="DJ36" i="19"/>
  <c r="DJ13" i="19"/>
  <c r="DI8" i="19"/>
  <c r="CG28" i="11"/>
  <c r="CG27" i="11"/>
  <c r="CG51" i="11"/>
  <c r="CG30" i="11"/>
  <c r="CG49" i="11"/>
  <c r="CG34" i="11"/>
  <c r="CG13" i="11"/>
  <c r="CG19" i="11"/>
  <c r="CG24" i="11"/>
  <c r="CG29" i="11"/>
  <c r="CG46" i="11"/>
  <c r="CG32" i="11"/>
  <c r="CG39" i="11"/>
  <c r="CG12" i="11"/>
  <c r="CG50" i="11"/>
  <c r="CG21" i="11"/>
  <c r="CG42" i="11"/>
  <c r="CG52" i="11"/>
  <c r="CG36" i="11"/>
  <c r="CG47" i="11"/>
  <c r="CG18" i="11"/>
  <c r="CG41" i="11"/>
  <c r="CG31" i="11"/>
  <c r="CG44" i="11"/>
  <c r="CG25" i="11"/>
  <c r="CG15" i="11"/>
  <c r="CG16" i="11"/>
  <c r="CG55" i="11"/>
  <c r="CG14" i="11"/>
  <c r="CG38" i="11"/>
  <c r="CG26" i="11"/>
  <c r="CG11" i="11"/>
  <c r="CG48" i="11"/>
  <c r="CG45" i="11"/>
  <c r="CG40" i="11"/>
  <c r="CG20" i="11"/>
  <c r="CG37" i="11"/>
  <c r="CG43" i="11"/>
  <c r="CG22" i="11"/>
  <c r="DK5" i="19"/>
  <c r="CH5" i="11"/>
  <c r="CH159" i="11" s="1"/>
  <c r="CE3" i="13"/>
  <c r="CE4" i="13"/>
  <c r="CD6" i="13"/>
  <c r="CE2" i="13"/>
  <c r="CB39" i="13"/>
  <c r="CB55" i="13" s="1"/>
  <c r="CB38" i="13"/>
  <c r="CB54" i="13" s="1"/>
  <c r="CB29" i="13"/>
  <c r="CB45" i="13" s="1"/>
  <c r="CC41" i="13"/>
  <c r="CC25" i="13"/>
  <c r="CH121" i="11" l="1"/>
  <c r="CH124" i="11"/>
  <c r="CH112" i="11"/>
  <c r="CH82" i="11"/>
  <c r="CH59" i="11"/>
  <c r="CH64" i="11"/>
  <c r="CH144" i="11"/>
  <c r="CH152" i="11"/>
  <c r="CH75" i="11"/>
  <c r="CH76" i="11"/>
  <c r="CH95" i="11"/>
  <c r="CH109" i="11"/>
  <c r="CH131" i="11"/>
  <c r="CH135" i="11"/>
  <c r="CH125" i="11"/>
  <c r="CH105" i="11"/>
  <c r="CH74" i="11"/>
  <c r="CH79" i="11"/>
  <c r="CH62" i="11"/>
  <c r="CH146" i="11"/>
  <c r="CH145" i="11"/>
  <c r="CH68" i="11"/>
  <c r="CH78" i="11"/>
  <c r="CH100" i="11"/>
  <c r="CH117" i="11"/>
  <c r="CH147" i="11"/>
  <c r="CH115" i="11"/>
  <c r="CH130" i="11"/>
  <c r="CH102" i="11"/>
  <c r="CH97" i="11"/>
  <c r="CH65" i="11"/>
  <c r="CH153" i="11"/>
  <c r="CH141" i="11"/>
  <c r="CH157" i="11"/>
  <c r="CH57" i="11"/>
  <c r="CH85" i="11"/>
  <c r="CH103" i="11"/>
  <c r="CH110" i="11"/>
  <c r="CH148" i="11"/>
  <c r="CH134" i="11"/>
  <c r="CH120" i="11"/>
  <c r="CH92" i="11"/>
  <c r="CH89" i="11"/>
  <c r="CH70" i="11"/>
  <c r="CH63" i="11"/>
  <c r="CH142" i="11"/>
  <c r="CH149" i="11"/>
  <c r="CH60" i="11"/>
  <c r="CH86" i="11"/>
  <c r="CH113" i="11"/>
  <c r="CH116" i="11"/>
  <c r="CH143" i="11"/>
  <c r="CH128" i="11"/>
  <c r="CH122" i="11"/>
  <c r="CH94" i="11"/>
  <c r="CH88" i="11"/>
  <c r="CH67" i="11"/>
  <c r="CH156" i="11"/>
  <c r="CH139" i="11"/>
  <c r="CH137" i="11"/>
  <c r="CH58" i="11"/>
  <c r="CH87" i="11"/>
  <c r="CH93" i="11"/>
  <c r="CH123" i="11"/>
  <c r="CH150" i="11"/>
  <c r="CH126" i="11"/>
  <c r="CH114" i="11"/>
  <c r="CH98" i="11"/>
  <c r="CH81" i="11"/>
  <c r="CH71" i="11"/>
  <c r="CH155" i="11"/>
  <c r="CH140" i="11"/>
  <c r="CH56" i="11"/>
  <c r="CH69" i="11"/>
  <c r="CH101" i="11"/>
  <c r="CH106" i="11"/>
  <c r="CH119" i="11"/>
  <c r="CH158" i="11"/>
  <c r="CH136" i="11"/>
  <c r="CH111" i="11"/>
  <c r="CH107" i="11"/>
  <c r="CH90" i="11"/>
  <c r="CH99" i="11"/>
  <c r="CH73" i="11"/>
  <c r="CH151" i="11"/>
  <c r="CH138" i="11"/>
  <c r="CH61" i="11"/>
  <c r="CH66" i="11"/>
  <c r="CH91" i="11"/>
  <c r="CH104" i="11"/>
  <c r="CH129" i="11"/>
  <c r="CH22" i="11"/>
  <c r="CH133" i="11"/>
  <c r="CH132" i="11"/>
  <c r="CH118" i="11"/>
  <c r="CH96" i="11"/>
  <c r="CH84" i="11"/>
  <c r="CH72" i="11"/>
  <c r="CH160" i="11"/>
  <c r="CH154" i="11"/>
  <c r="CH77" i="11"/>
  <c r="CH80" i="11"/>
  <c r="CH83" i="11"/>
  <c r="CH108" i="11"/>
  <c r="CH127" i="11"/>
  <c r="DK158" i="19"/>
  <c r="DK160" i="19"/>
  <c r="DK157" i="19"/>
  <c r="DK159" i="19"/>
  <c r="DK155" i="19"/>
  <c r="DK152" i="19"/>
  <c r="DK151" i="19"/>
  <c r="DK148" i="19"/>
  <c r="DK149" i="19"/>
  <c r="DK156" i="19"/>
  <c r="DK154" i="19"/>
  <c r="DK153" i="19"/>
  <c r="DK145" i="19"/>
  <c r="DK143" i="19"/>
  <c r="DK142" i="19"/>
  <c r="DK147" i="19"/>
  <c r="DK146" i="19"/>
  <c r="DK150" i="19"/>
  <c r="DK141" i="19"/>
  <c r="DK144" i="19"/>
  <c r="DK136" i="19"/>
  <c r="DK140" i="19"/>
  <c r="DK133" i="19"/>
  <c r="DK138" i="19"/>
  <c r="DK134" i="19"/>
  <c r="DK139" i="19"/>
  <c r="DK127" i="19"/>
  <c r="DK126" i="19"/>
  <c r="DK123" i="19"/>
  <c r="DK137" i="19"/>
  <c r="DK132" i="19"/>
  <c r="DK129" i="19"/>
  <c r="DK135" i="19"/>
  <c r="DK130" i="19"/>
  <c r="DK128" i="19"/>
  <c r="DK125" i="19"/>
  <c r="DK131" i="19"/>
  <c r="DK124" i="19"/>
  <c r="DK122" i="19"/>
  <c r="DK117" i="19"/>
  <c r="DK116" i="19"/>
  <c r="DK110" i="19"/>
  <c r="DK119" i="19"/>
  <c r="DK118" i="19"/>
  <c r="DK115" i="19"/>
  <c r="DK120" i="19"/>
  <c r="DK114" i="19"/>
  <c r="DK108" i="19"/>
  <c r="DK121" i="19"/>
  <c r="DK112" i="19"/>
  <c r="DK109" i="19"/>
  <c r="DK106" i="19"/>
  <c r="DK104" i="19"/>
  <c r="DK103" i="19"/>
  <c r="DK101" i="19"/>
  <c r="DK111" i="19"/>
  <c r="DK105" i="19"/>
  <c r="DK102" i="19"/>
  <c r="DK97" i="19"/>
  <c r="DK93" i="19"/>
  <c r="DK113" i="19"/>
  <c r="DK98" i="19"/>
  <c r="DK100" i="19"/>
  <c r="DK94" i="19"/>
  <c r="DK92" i="19"/>
  <c r="DK90" i="19"/>
  <c r="DK89" i="19"/>
  <c r="DK95" i="19"/>
  <c r="DK107" i="19"/>
  <c r="DK87" i="19"/>
  <c r="DK85" i="19"/>
  <c r="DK99" i="19"/>
  <c r="DK96" i="19"/>
  <c r="DK81" i="19"/>
  <c r="DK79" i="19"/>
  <c r="DK84" i="19"/>
  <c r="DK88" i="19"/>
  <c r="DK80" i="19"/>
  <c r="DK83" i="19"/>
  <c r="DK82" i="19"/>
  <c r="DK75" i="19"/>
  <c r="DK91" i="19"/>
  <c r="DK86" i="19"/>
  <c r="DK77" i="19"/>
  <c r="DK74" i="19"/>
  <c r="DK69" i="19"/>
  <c r="DK71" i="19"/>
  <c r="DK78" i="19"/>
  <c r="DK73" i="19"/>
  <c r="DK72" i="19"/>
  <c r="DK67" i="19"/>
  <c r="DK68" i="19"/>
  <c r="DK76" i="19"/>
  <c r="DK66" i="19"/>
  <c r="DK65" i="19"/>
  <c r="DK60" i="19"/>
  <c r="DK70" i="19"/>
  <c r="DK63" i="19"/>
  <c r="DK58" i="19"/>
  <c r="DK61" i="19"/>
  <c r="DK59" i="19"/>
  <c r="DK56" i="19"/>
  <c r="DK62" i="19"/>
  <c r="DK64" i="19"/>
  <c r="DK57" i="19"/>
  <c r="CH20" i="11"/>
  <c r="DK55" i="19"/>
  <c r="DK54" i="19"/>
  <c r="DK53" i="19"/>
  <c r="DK48" i="19"/>
  <c r="DK49" i="19"/>
  <c r="DK51" i="19"/>
  <c r="DK44" i="19"/>
  <c r="DK36" i="19"/>
  <c r="DK43" i="19"/>
  <c r="DK52" i="19"/>
  <c r="DK40" i="19"/>
  <c r="DK50" i="19"/>
  <c r="DK39" i="19"/>
  <c r="DK42" i="19"/>
  <c r="DK32" i="19"/>
  <c r="DK35" i="19"/>
  <c r="DK28" i="19"/>
  <c r="DK37" i="19"/>
  <c r="DK41" i="19"/>
  <c r="DK46" i="19"/>
  <c r="DK38" i="19"/>
  <c r="DK27" i="19"/>
  <c r="DK47" i="19"/>
  <c r="DK30" i="19"/>
  <c r="DK26" i="19"/>
  <c r="DK45" i="19"/>
  <c r="DK31" i="19"/>
  <c r="DK33" i="19"/>
  <c r="DK20" i="19"/>
  <c r="DK34" i="19"/>
  <c r="DK24" i="19"/>
  <c r="DK23" i="19"/>
  <c r="DK29" i="19"/>
  <c r="DK19" i="19"/>
  <c r="DK25" i="19"/>
  <c r="DK16" i="19"/>
  <c r="DK15" i="19"/>
  <c r="DK13" i="19"/>
  <c r="DK18" i="19"/>
  <c r="DK12" i="19"/>
  <c r="DK14" i="19"/>
  <c r="DK22" i="19"/>
  <c r="DK21" i="19"/>
  <c r="DK11" i="19"/>
  <c r="DK17" i="19"/>
  <c r="DJ8" i="19"/>
  <c r="CH40" i="11"/>
  <c r="CH45" i="11"/>
  <c r="CH51" i="11"/>
  <c r="CH26" i="11"/>
  <c r="CH17" i="11"/>
  <c r="CH28" i="11"/>
  <c r="CH38" i="11"/>
  <c r="CH35" i="11"/>
  <c r="CH15" i="11"/>
  <c r="CH50" i="11"/>
  <c r="CH30" i="11"/>
  <c r="CH44" i="11"/>
  <c r="CH29" i="11"/>
  <c r="CH46" i="11"/>
  <c r="CG8" i="11"/>
  <c r="CG4" i="11" s="1"/>
  <c r="CH53" i="11"/>
  <c r="CH31" i="11"/>
  <c r="CH32" i="11"/>
  <c r="CH12" i="11"/>
  <c r="CH24" i="11"/>
  <c r="CH18" i="11"/>
  <c r="CH55" i="11"/>
  <c r="CH33" i="11"/>
  <c r="CH52" i="11"/>
  <c r="CH19" i="11"/>
  <c r="CH47" i="11"/>
  <c r="CH48" i="11"/>
  <c r="CH21" i="11"/>
  <c r="CH13" i="11"/>
  <c r="CH34" i="11"/>
  <c r="CH39" i="11"/>
  <c r="CH43" i="11"/>
  <c r="CH41" i="11"/>
  <c r="CH14" i="11"/>
  <c r="CH36" i="11"/>
  <c r="CH37" i="11"/>
  <c r="CH49" i="11"/>
  <c r="CH16" i="11"/>
  <c r="CH42" i="11"/>
  <c r="CH27" i="11"/>
  <c r="CH23" i="11"/>
  <c r="CH25" i="11"/>
  <c r="CH11" i="11"/>
  <c r="CH54" i="11"/>
  <c r="DL5" i="19"/>
  <c r="CI5" i="11"/>
  <c r="CI159" i="11" s="1"/>
  <c r="CD41" i="13"/>
  <c r="CD25" i="13"/>
  <c r="CE6" i="13"/>
  <c r="CF3" i="13"/>
  <c r="CF4" i="13"/>
  <c r="CF2" i="13"/>
  <c r="CC39" i="13"/>
  <c r="CC55" i="13" s="1"/>
  <c r="CC38" i="13"/>
  <c r="CC54" i="13" s="1"/>
  <c r="CC29" i="13"/>
  <c r="CC45" i="13" s="1"/>
  <c r="CI117" i="11" l="1"/>
  <c r="CI121" i="11"/>
  <c r="CI108" i="11"/>
  <c r="CI73" i="11"/>
  <c r="CI63" i="11"/>
  <c r="CI152" i="11"/>
  <c r="CI61" i="11"/>
  <c r="CI67" i="11"/>
  <c r="CI90" i="11"/>
  <c r="CI100" i="11"/>
  <c r="CI112" i="11"/>
  <c r="CI132" i="11"/>
  <c r="CI145" i="11"/>
  <c r="CI114" i="11"/>
  <c r="CI87" i="11"/>
  <c r="CI77" i="11"/>
  <c r="CI72" i="11"/>
  <c r="CI68" i="11"/>
  <c r="CI160" i="11"/>
  <c r="CI65" i="11"/>
  <c r="CI69" i="11"/>
  <c r="CI94" i="11"/>
  <c r="CI105" i="11"/>
  <c r="CI115" i="11"/>
  <c r="CI136" i="11"/>
  <c r="CI154" i="11"/>
  <c r="CI129" i="11"/>
  <c r="CI101" i="11"/>
  <c r="CI79" i="11"/>
  <c r="CI155" i="11"/>
  <c r="CI62" i="11"/>
  <c r="CI141" i="11"/>
  <c r="CI74" i="11"/>
  <c r="CI86" i="11"/>
  <c r="CI106" i="11"/>
  <c r="CI109" i="11"/>
  <c r="CI116" i="11"/>
  <c r="CI139" i="11"/>
  <c r="CI54" i="11"/>
  <c r="CI135" i="11"/>
  <c r="CI131" i="11"/>
  <c r="CI102" i="11"/>
  <c r="CI64" i="11"/>
  <c r="CI92" i="11"/>
  <c r="CI56" i="11"/>
  <c r="CI138" i="11"/>
  <c r="CI76" i="11"/>
  <c r="CI78" i="11"/>
  <c r="CI89" i="11"/>
  <c r="CI110" i="11"/>
  <c r="CI119" i="11"/>
  <c r="CI150" i="11"/>
  <c r="CI156" i="11"/>
  <c r="CI130" i="11"/>
  <c r="CI133" i="11"/>
  <c r="CI96" i="11"/>
  <c r="CI88" i="11"/>
  <c r="CI81" i="11"/>
  <c r="CI153" i="11"/>
  <c r="CI157" i="11"/>
  <c r="CI57" i="11"/>
  <c r="CI82" i="11"/>
  <c r="CI93" i="11"/>
  <c r="CI113" i="11"/>
  <c r="CI128" i="11"/>
  <c r="CI151" i="11"/>
  <c r="CI123" i="11"/>
  <c r="CI126" i="11"/>
  <c r="CI99" i="11"/>
  <c r="CI80" i="11"/>
  <c r="CI70" i="11"/>
  <c r="CI149" i="11"/>
  <c r="CI146" i="11"/>
  <c r="CI60" i="11"/>
  <c r="CI83" i="11"/>
  <c r="CI91" i="11"/>
  <c r="CI111" i="11"/>
  <c r="CI140" i="11"/>
  <c r="CI143" i="11"/>
  <c r="CI127" i="11"/>
  <c r="CI118" i="11"/>
  <c r="CI97" i="11"/>
  <c r="CI95" i="11"/>
  <c r="CI84" i="11"/>
  <c r="CI148" i="11"/>
  <c r="CI158" i="11"/>
  <c r="CI58" i="11"/>
  <c r="CI104" i="11"/>
  <c r="CI98" i="11"/>
  <c r="CI120" i="11"/>
  <c r="CI137" i="11"/>
  <c r="CI142" i="11"/>
  <c r="CI124" i="11"/>
  <c r="CI122" i="11"/>
  <c r="CI103" i="11"/>
  <c r="CI71" i="11"/>
  <c r="CI75" i="11"/>
  <c r="CI144" i="11"/>
  <c r="CI59" i="11"/>
  <c r="CI66" i="11"/>
  <c r="CI85" i="11"/>
  <c r="CI107" i="11"/>
  <c r="CI125" i="11"/>
  <c r="CI134" i="11"/>
  <c r="CI147" i="11"/>
  <c r="DL160" i="19"/>
  <c r="DL159" i="19"/>
  <c r="DL157" i="19"/>
  <c r="DL158" i="19"/>
  <c r="DL156" i="19"/>
  <c r="DL153" i="19"/>
  <c r="DL154" i="19"/>
  <c r="DL155" i="19"/>
  <c r="DL152" i="19"/>
  <c r="DL150" i="19"/>
  <c r="DL147" i="19"/>
  <c r="DL151" i="19"/>
  <c r="DL149" i="19"/>
  <c r="DL146" i="19"/>
  <c r="DL144" i="19"/>
  <c r="DL138" i="19"/>
  <c r="DL143" i="19"/>
  <c r="DL148" i="19"/>
  <c r="DL142" i="19"/>
  <c r="DL136" i="19"/>
  <c r="DL134" i="19"/>
  <c r="DL145" i="19"/>
  <c r="DL139" i="19"/>
  <c r="DL132" i="19"/>
  <c r="DL131" i="19"/>
  <c r="DL137" i="19"/>
  <c r="DL129" i="19"/>
  <c r="DL124" i="19"/>
  <c r="DL141" i="19"/>
  <c r="DL135" i="19"/>
  <c r="DL130" i="19"/>
  <c r="DL133" i="19"/>
  <c r="DL126" i="19"/>
  <c r="DL125" i="19"/>
  <c r="DL123" i="19"/>
  <c r="DL117" i="19"/>
  <c r="DL122" i="19"/>
  <c r="DL140" i="19"/>
  <c r="DL127" i="19"/>
  <c r="DL121" i="19"/>
  <c r="DL119" i="19"/>
  <c r="DL118" i="19"/>
  <c r="DL115" i="19"/>
  <c r="DL128" i="19"/>
  <c r="DL120" i="19"/>
  <c r="DL113" i="19"/>
  <c r="DL112" i="19"/>
  <c r="DL116" i="19"/>
  <c r="DL114" i="19"/>
  <c r="DL108" i="19"/>
  <c r="DL104" i="19"/>
  <c r="DL103" i="19"/>
  <c r="DL110" i="19"/>
  <c r="DL107" i="19"/>
  <c r="DL109" i="19"/>
  <c r="DL102" i="19"/>
  <c r="DL106" i="19"/>
  <c r="DL101" i="19"/>
  <c r="DL111" i="19"/>
  <c r="DL105" i="19"/>
  <c r="DL98" i="19"/>
  <c r="DL99" i="19"/>
  <c r="DL96" i="19"/>
  <c r="DL91" i="19"/>
  <c r="DL100" i="19"/>
  <c r="DL94" i="19"/>
  <c r="DL92" i="19"/>
  <c r="DL90" i="19"/>
  <c r="DL89" i="19"/>
  <c r="DL95" i="19"/>
  <c r="DL93" i="19"/>
  <c r="DL97" i="19"/>
  <c r="DL88" i="19"/>
  <c r="DL87" i="19"/>
  <c r="DL81" i="19"/>
  <c r="DL80" i="19"/>
  <c r="DL83" i="19"/>
  <c r="DL82" i="19"/>
  <c r="DL77" i="19"/>
  <c r="DL74" i="19"/>
  <c r="DL86" i="19"/>
  <c r="DL85" i="19"/>
  <c r="DL79" i="19"/>
  <c r="DL78" i="19"/>
  <c r="DL76" i="19"/>
  <c r="DL70" i="19"/>
  <c r="DL73" i="19"/>
  <c r="DL72" i="19"/>
  <c r="DL67" i="19"/>
  <c r="DL84" i="19"/>
  <c r="DL68" i="19"/>
  <c r="DL66" i="19"/>
  <c r="DL65" i="19"/>
  <c r="DL64" i="19"/>
  <c r="DL69" i="19"/>
  <c r="DL71" i="19"/>
  <c r="DL75" i="19"/>
  <c r="DL61" i="19"/>
  <c r="DL60" i="19"/>
  <c r="DL59" i="19"/>
  <c r="DL58" i="19"/>
  <c r="DL56" i="19"/>
  <c r="DL62" i="19"/>
  <c r="DL63" i="19"/>
  <c r="DL57" i="19"/>
  <c r="CI39" i="11"/>
  <c r="CI55" i="11"/>
  <c r="CI13" i="11"/>
  <c r="CH8" i="11"/>
  <c r="CH4" i="11" s="1"/>
  <c r="DL54" i="19"/>
  <c r="DL49" i="19"/>
  <c r="DL55" i="19"/>
  <c r="DL53" i="19"/>
  <c r="DL52" i="19"/>
  <c r="DL40" i="19"/>
  <c r="DL51" i="19"/>
  <c r="DL36" i="19"/>
  <c r="DL50" i="19"/>
  <c r="DL44" i="19"/>
  <c r="DL43" i="19"/>
  <c r="DL41" i="19"/>
  <c r="DL47" i="19"/>
  <c r="DL45" i="19"/>
  <c r="DL37" i="19"/>
  <c r="DL31" i="19"/>
  <c r="DL48" i="19"/>
  <c r="DL30" i="19"/>
  <c r="DL39" i="19"/>
  <c r="DL34" i="19"/>
  <c r="DL26" i="19"/>
  <c r="DL42" i="19"/>
  <c r="DL35" i="19"/>
  <c r="DL20" i="19"/>
  <c r="DL33" i="19"/>
  <c r="DL24" i="19"/>
  <c r="DL38" i="19"/>
  <c r="DL23" i="19"/>
  <c r="DL15" i="19"/>
  <c r="DL46" i="19"/>
  <c r="DL27" i="19"/>
  <c r="DL19" i="19"/>
  <c r="DL32" i="19"/>
  <c r="DL17" i="19"/>
  <c r="DL22" i="19"/>
  <c r="DL18" i="19"/>
  <c r="DL28" i="19"/>
  <c r="DL25" i="19"/>
  <c r="DL11" i="19"/>
  <c r="DL21" i="19"/>
  <c r="DL14" i="19"/>
  <c r="DL13" i="19"/>
  <c r="DL16" i="19"/>
  <c r="DL12" i="19"/>
  <c r="DL29" i="19"/>
  <c r="DK8" i="19"/>
  <c r="CI14" i="11"/>
  <c r="CI33" i="11"/>
  <c r="CI26" i="11"/>
  <c r="CI30" i="11"/>
  <c r="CI29" i="11"/>
  <c r="CI24" i="11"/>
  <c r="CI17" i="11"/>
  <c r="CI46" i="11"/>
  <c r="CI34" i="11"/>
  <c r="CI23" i="11"/>
  <c r="CI15" i="11"/>
  <c r="CI50" i="11"/>
  <c r="CI53" i="11"/>
  <c r="CI28" i="11"/>
  <c r="CI38" i="11"/>
  <c r="CI35" i="11"/>
  <c r="CI12" i="11"/>
  <c r="CI18" i="11"/>
  <c r="CI42" i="11"/>
  <c r="CI31" i="11"/>
  <c r="CI20" i="11"/>
  <c r="CI36" i="11"/>
  <c r="CI47" i="11"/>
  <c r="CI48" i="11"/>
  <c r="CI40" i="11"/>
  <c r="CI27" i="11"/>
  <c r="CI52" i="11"/>
  <c r="CI25" i="11"/>
  <c r="CI43" i="11"/>
  <c r="CI21" i="11"/>
  <c r="CI45" i="11"/>
  <c r="CI51" i="11"/>
  <c r="CI37" i="11"/>
  <c r="CI49" i="11"/>
  <c r="CI22" i="11"/>
  <c r="CI41" i="11"/>
  <c r="CI32" i="11"/>
  <c r="CI19" i="11"/>
  <c r="CI44" i="11"/>
  <c r="CI11" i="11"/>
  <c r="CI16" i="11"/>
  <c r="DM5" i="19"/>
  <c r="CJ5" i="11"/>
  <c r="CF6" i="13"/>
  <c r="CG4" i="13"/>
  <c r="CG3" i="13"/>
  <c r="CG2" i="13"/>
  <c r="CE41" i="13"/>
  <c r="CE25" i="13"/>
  <c r="CD39" i="13"/>
  <c r="CD55" i="13" s="1"/>
  <c r="CD38" i="13"/>
  <c r="CD54" i="13" s="1"/>
  <c r="CD29" i="13"/>
  <c r="CD45" i="13" s="1"/>
  <c r="CJ13" i="11" l="1"/>
  <c r="CJ129" i="11"/>
  <c r="CJ118" i="11"/>
  <c r="CJ121" i="11"/>
  <c r="CJ77" i="11"/>
  <c r="CJ57" i="11"/>
  <c r="CJ141" i="11"/>
  <c r="CJ140" i="11"/>
  <c r="CJ64" i="11"/>
  <c r="CJ83" i="11"/>
  <c r="CJ101" i="11"/>
  <c r="CJ106" i="11"/>
  <c r="CJ128" i="11"/>
  <c r="CJ143" i="11"/>
  <c r="CJ158" i="11"/>
  <c r="CJ136" i="11"/>
  <c r="CJ132" i="11"/>
  <c r="CJ107" i="11"/>
  <c r="CJ69" i="11"/>
  <c r="CJ79" i="11"/>
  <c r="CJ72" i="11"/>
  <c r="CJ145" i="11"/>
  <c r="CJ59" i="11"/>
  <c r="CJ93" i="11"/>
  <c r="CJ104" i="11"/>
  <c r="CJ120" i="11"/>
  <c r="CJ125" i="11"/>
  <c r="CJ146" i="11"/>
  <c r="CJ127" i="11"/>
  <c r="CJ116" i="11"/>
  <c r="CJ105" i="11"/>
  <c r="CJ81" i="11"/>
  <c r="CJ61" i="11"/>
  <c r="CJ159" i="11"/>
  <c r="CJ138" i="11"/>
  <c r="CJ67" i="11"/>
  <c r="CJ75" i="11"/>
  <c r="CJ108" i="11"/>
  <c r="CJ112" i="11"/>
  <c r="CJ134" i="11"/>
  <c r="CJ149" i="11"/>
  <c r="CJ110" i="11"/>
  <c r="CJ114" i="11"/>
  <c r="CJ97" i="11"/>
  <c r="CJ66" i="11"/>
  <c r="CJ60" i="11"/>
  <c r="CJ156" i="11"/>
  <c r="CJ160" i="11"/>
  <c r="CJ85" i="11"/>
  <c r="CJ96" i="11"/>
  <c r="CJ99" i="11"/>
  <c r="CJ117" i="11"/>
  <c r="CJ135" i="11"/>
  <c r="CJ148" i="11"/>
  <c r="CJ131" i="11"/>
  <c r="CJ122" i="11"/>
  <c r="CJ86" i="11"/>
  <c r="CJ95" i="11"/>
  <c r="CJ84" i="11"/>
  <c r="CJ147" i="11"/>
  <c r="CJ157" i="11"/>
  <c r="CJ90" i="11"/>
  <c r="CJ94" i="11"/>
  <c r="CJ102" i="11"/>
  <c r="CJ126" i="11"/>
  <c r="CJ137" i="11"/>
  <c r="CJ153" i="11"/>
  <c r="CJ113" i="11"/>
  <c r="CJ100" i="11"/>
  <c r="CJ62" i="11"/>
  <c r="CJ89" i="11"/>
  <c r="CJ65" i="11"/>
  <c r="CJ58" i="11"/>
  <c r="CJ56" i="11"/>
  <c r="CJ71" i="11"/>
  <c r="CJ91" i="11"/>
  <c r="CJ103" i="11"/>
  <c r="CJ123" i="11"/>
  <c r="CJ139" i="11"/>
  <c r="CJ151" i="11"/>
  <c r="CJ133" i="11"/>
  <c r="CJ109" i="11"/>
  <c r="CJ92" i="11"/>
  <c r="CJ76" i="11"/>
  <c r="CJ70" i="11"/>
  <c r="CJ152" i="11"/>
  <c r="CJ73" i="11"/>
  <c r="CJ80" i="11"/>
  <c r="CJ98" i="11"/>
  <c r="CJ111" i="11"/>
  <c r="CJ130" i="11"/>
  <c r="CJ150" i="11"/>
  <c r="CJ154" i="11"/>
  <c r="CJ124" i="11"/>
  <c r="CJ78" i="11"/>
  <c r="CJ87" i="11"/>
  <c r="CJ68" i="11"/>
  <c r="CJ63" i="11"/>
  <c r="CJ144" i="11"/>
  <c r="CJ74" i="11"/>
  <c r="CJ82" i="11"/>
  <c r="CJ88" i="11"/>
  <c r="CJ115" i="11"/>
  <c r="CJ119" i="11"/>
  <c r="CJ142" i="11"/>
  <c r="CJ155" i="11"/>
  <c r="DM159" i="19"/>
  <c r="DM160" i="19"/>
  <c r="DM157" i="19"/>
  <c r="DM155" i="19"/>
  <c r="DM154" i="19"/>
  <c r="DM158" i="19"/>
  <c r="DM156" i="19"/>
  <c r="DM151" i="19"/>
  <c r="DM153" i="19"/>
  <c r="DM152" i="19"/>
  <c r="DM149" i="19"/>
  <c r="DM150" i="19"/>
  <c r="DM146" i="19"/>
  <c r="DM148" i="19"/>
  <c r="DM145" i="19"/>
  <c r="DM143" i="19"/>
  <c r="DM144" i="19"/>
  <c r="DM147" i="19"/>
  <c r="DM141" i="19"/>
  <c r="DM142" i="19"/>
  <c r="DM140" i="19"/>
  <c r="DM137" i="19"/>
  <c r="DM131" i="19"/>
  <c r="DM130" i="19"/>
  <c r="DM136" i="19"/>
  <c r="DM134" i="19"/>
  <c r="DM139" i="19"/>
  <c r="DM138" i="19"/>
  <c r="DM135" i="19"/>
  <c r="DM132" i="19"/>
  <c r="DM122" i="19"/>
  <c r="DM125" i="19"/>
  <c r="DM133" i="19"/>
  <c r="DM129" i="19"/>
  <c r="DM126" i="19"/>
  <c r="DM123" i="19"/>
  <c r="DM127" i="19"/>
  <c r="DM124" i="19"/>
  <c r="DM121" i="19"/>
  <c r="DM119" i="19"/>
  <c r="DM115" i="19"/>
  <c r="DM111" i="19"/>
  <c r="DM128" i="19"/>
  <c r="DM120" i="19"/>
  <c r="DM113" i="19"/>
  <c r="DM112" i="19"/>
  <c r="DM114" i="19"/>
  <c r="DM110" i="19"/>
  <c r="DM107" i="19"/>
  <c r="DM118" i="19"/>
  <c r="DM105" i="19"/>
  <c r="DM116" i="19"/>
  <c r="DM117" i="19"/>
  <c r="DM108" i="19"/>
  <c r="DM106" i="19"/>
  <c r="DM109" i="19"/>
  <c r="DM101" i="19"/>
  <c r="DM104" i="19"/>
  <c r="DM103" i="19"/>
  <c r="DM102" i="19"/>
  <c r="DM99" i="19"/>
  <c r="DM96" i="19"/>
  <c r="DM91" i="19"/>
  <c r="DM100" i="19"/>
  <c r="DM94" i="19"/>
  <c r="DM92" i="19"/>
  <c r="DM95" i="19"/>
  <c r="DM97" i="19"/>
  <c r="DM93" i="19"/>
  <c r="DM98" i="19"/>
  <c r="DM82" i="19"/>
  <c r="DM84" i="19"/>
  <c r="DM80" i="19"/>
  <c r="DM88" i="19"/>
  <c r="DM87" i="19"/>
  <c r="DM83" i="19"/>
  <c r="DM90" i="19"/>
  <c r="DM77" i="19"/>
  <c r="DM74" i="19"/>
  <c r="DM86" i="19"/>
  <c r="DM85" i="19"/>
  <c r="DM89" i="19"/>
  <c r="DM79" i="19"/>
  <c r="DM75" i="19"/>
  <c r="DM76" i="19"/>
  <c r="DM71" i="19"/>
  <c r="DM78" i="19"/>
  <c r="DM72" i="19"/>
  <c r="DM67" i="19"/>
  <c r="DM81" i="19"/>
  <c r="DM68" i="19"/>
  <c r="DM65" i="19"/>
  <c r="DM69" i="19"/>
  <c r="DM73" i="19"/>
  <c r="DM70" i="19"/>
  <c r="DM66" i="19"/>
  <c r="DM64" i="19"/>
  <c r="DM60" i="19"/>
  <c r="DM63" i="19"/>
  <c r="DM56" i="19"/>
  <c r="DM62" i="19"/>
  <c r="DM57" i="19"/>
  <c r="DM61" i="19"/>
  <c r="DM59" i="19"/>
  <c r="DM58" i="19"/>
  <c r="CJ51" i="11"/>
  <c r="CJ27" i="11"/>
  <c r="CI8" i="11"/>
  <c r="CI4" i="11" s="1"/>
  <c r="DL8" i="19"/>
  <c r="DM48" i="19"/>
  <c r="DM54" i="19"/>
  <c r="DM55" i="19"/>
  <c r="DM52" i="19"/>
  <c r="DM50" i="19"/>
  <c r="DM53" i="19"/>
  <c r="DM51" i="19"/>
  <c r="DM43" i="19"/>
  <c r="DM39" i="19"/>
  <c r="DM49" i="19"/>
  <c r="DM35" i="19"/>
  <c r="DM41" i="19"/>
  <c r="DM46" i="19"/>
  <c r="DM37" i="19"/>
  <c r="DM45" i="19"/>
  <c r="DM42" i="19"/>
  <c r="DM38" i="19"/>
  <c r="DM47" i="19"/>
  <c r="DM27" i="19"/>
  <c r="DM34" i="19"/>
  <c r="DM31" i="19"/>
  <c r="DM29" i="19"/>
  <c r="DM30" i="19"/>
  <c r="DM33" i="19"/>
  <c r="DM26" i="19"/>
  <c r="DM36" i="19"/>
  <c r="DM28" i="19"/>
  <c r="DM15" i="19"/>
  <c r="DM44" i="19"/>
  <c r="DM23" i="19"/>
  <c r="DM32" i="19"/>
  <c r="DM25" i="19"/>
  <c r="DM19" i="19"/>
  <c r="DM40" i="19"/>
  <c r="DM13" i="19"/>
  <c r="DM18" i="19"/>
  <c r="DM14" i="19"/>
  <c r="DM22" i="19"/>
  <c r="DM21" i="19"/>
  <c r="DM17" i="19"/>
  <c r="DM20" i="19"/>
  <c r="DM12" i="19"/>
  <c r="DM24" i="19"/>
  <c r="DM16" i="19"/>
  <c r="DM11" i="19"/>
  <c r="CJ21" i="11"/>
  <c r="CJ31" i="11"/>
  <c r="CJ52" i="11"/>
  <c r="CJ36" i="11"/>
  <c r="CJ47" i="11"/>
  <c r="CJ22" i="11"/>
  <c r="CJ41" i="11"/>
  <c r="CJ45" i="11"/>
  <c r="CJ24" i="11"/>
  <c r="CJ44" i="11"/>
  <c r="CJ43" i="11"/>
  <c r="CJ16" i="11"/>
  <c r="CJ40" i="11"/>
  <c r="CJ38" i="11"/>
  <c r="CJ19" i="11"/>
  <c r="CJ35" i="11"/>
  <c r="CJ29" i="11"/>
  <c r="CJ54" i="11"/>
  <c r="CJ25" i="11"/>
  <c r="CJ49" i="11"/>
  <c r="CJ55" i="11"/>
  <c r="CJ34" i="11"/>
  <c r="CJ23" i="11"/>
  <c r="CJ37" i="11"/>
  <c r="CJ17" i="11"/>
  <c r="CJ14" i="11"/>
  <c r="CJ33" i="11"/>
  <c r="CJ39" i="11"/>
  <c r="CJ30" i="11"/>
  <c r="CJ48" i="11"/>
  <c r="CJ42" i="11"/>
  <c r="CJ46" i="11"/>
  <c r="CJ20" i="11"/>
  <c r="CJ12" i="11"/>
  <c r="CJ11" i="11"/>
  <c r="CJ50" i="11"/>
  <c r="CJ53" i="11"/>
  <c r="CJ28" i="11"/>
  <c r="CJ32" i="11"/>
  <c r="CJ26" i="11"/>
  <c r="CJ15" i="11"/>
  <c r="CJ18" i="11"/>
  <c r="DN5" i="19"/>
  <c r="CK5" i="11"/>
  <c r="CE39" i="13"/>
  <c r="CE55" i="13" s="1"/>
  <c r="CE38" i="13"/>
  <c r="CE54" i="13" s="1"/>
  <c r="CE29" i="13"/>
  <c r="CE45" i="13" s="1"/>
  <c r="CG6" i="13"/>
  <c r="CH4" i="13"/>
  <c r="CH3" i="13"/>
  <c r="CH2" i="13"/>
  <c r="CF41" i="13"/>
  <c r="CF25" i="13"/>
  <c r="CK54" i="11" l="1"/>
  <c r="CK136" i="11"/>
  <c r="CK121" i="11"/>
  <c r="CK101" i="11"/>
  <c r="CK102" i="11"/>
  <c r="CK65" i="11"/>
  <c r="CK57" i="11"/>
  <c r="CK158" i="11"/>
  <c r="CK146" i="11"/>
  <c r="CK76" i="11"/>
  <c r="CK95" i="11"/>
  <c r="CK128" i="11"/>
  <c r="CK131" i="11"/>
  <c r="CK147" i="11"/>
  <c r="CK123" i="11"/>
  <c r="CK97" i="11"/>
  <c r="CK100" i="11"/>
  <c r="CK87" i="11"/>
  <c r="CK79" i="11"/>
  <c r="CK75" i="11"/>
  <c r="CK138" i="11"/>
  <c r="CK59" i="11"/>
  <c r="CK69" i="11"/>
  <c r="CK107" i="11"/>
  <c r="CK111" i="11"/>
  <c r="CK129" i="11"/>
  <c r="CK144" i="11"/>
  <c r="CK126" i="11"/>
  <c r="CK106" i="11"/>
  <c r="CK109" i="11"/>
  <c r="CK92" i="11"/>
  <c r="CK64" i="11"/>
  <c r="CK61" i="11"/>
  <c r="CK157" i="11"/>
  <c r="CK71" i="11"/>
  <c r="CK84" i="11"/>
  <c r="CK98" i="11"/>
  <c r="CK125" i="11"/>
  <c r="CK130" i="11"/>
  <c r="CK149" i="11"/>
  <c r="CK124" i="11"/>
  <c r="CK93" i="11"/>
  <c r="CK110" i="11"/>
  <c r="CK77" i="11"/>
  <c r="CK68" i="11"/>
  <c r="CK153" i="11"/>
  <c r="CK148" i="11"/>
  <c r="CK74" i="11"/>
  <c r="CK96" i="11"/>
  <c r="CK108" i="11"/>
  <c r="CK113" i="11"/>
  <c r="CK142" i="11"/>
  <c r="CK156" i="11"/>
  <c r="CK119" i="11"/>
  <c r="CK112" i="11"/>
  <c r="CK72" i="11"/>
  <c r="CK89" i="11"/>
  <c r="CK66" i="11"/>
  <c r="CK73" i="11"/>
  <c r="CK145" i="11"/>
  <c r="CK70" i="11"/>
  <c r="CK78" i="11"/>
  <c r="CK90" i="11"/>
  <c r="CK122" i="11"/>
  <c r="CK134" i="11"/>
  <c r="CK155" i="11"/>
  <c r="CK118" i="11"/>
  <c r="CK114" i="11"/>
  <c r="CK58" i="11"/>
  <c r="CK83" i="11"/>
  <c r="CK63" i="11"/>
  <c r="CK151" i="11"/>
  <c r="CK141" i="11"/>
  <c r="CK56" i="11"/>
  <c r="CK86" i="11"/>
  <c r="CK103" i="11"/>
  <c r="CK120" i="11"/>
  <c r="CK135" i="11"/>
  <c r="CK154" i="11"/>
  <c r="CK127" i="11"/>
  <c r="CK117" i="11"/>
  <c r="CK104" i="11"/>
  <c r="CK88" i="11"/>
  <c r="CK80" i="11"/>
  <c r="CK85" i="11"/>
  <c r="CK143" i="11"/>
  <c r="CK150" i="11"/>
  <c r="CK62" i="11"/>
  <c r="CK82" i="11"/>
  <c r="CK105" i="11"/>
  <c r="CK133" i="11"/>
  <c r="CK139" i="11"/>
  <c r="CK159" i="11"/>
  <c r="CK132" i="11"/>
  <c r="CK115" i="11"/>
  <c r="CK91" i="11"/>
  <c r="CK81" i="11"/>
  <c r="CK99" i="11"/>
  <c r="CK60" i="11"/>
  <c r="CK152" i="11"/>
  <c r="CK160" i="11"/>
  <c r="CK67" i="11"/>
  <c r="CK94" i="11"/>
  <c r="CK116" i="11"/>
  <c r="CK137" i="11"/>
  <c r="CK140" i="11"/>
  <c r="DN159" i="19"/>
  <c r="DN157" i="19"/>
  <c r="DN160" i="19"/>
  <c r="DN158" i="19"/>
  <c r="DN156" i="19"/>
  <c r="DN155" i="19"/>
  <c r="DN154" i="19"/>
  <c r="DN152" i="19"/>
  <c r="DN150" i="19"/>
  <c r="DN151" i="19"/>
  <c r="DN148" i="19"/>
  <c r="DN153" i="19"/>
  <c r="DN143" i="19"/>
  <c r="DN144" i="19"/>
  <c r="DN146" i="19"/>
  <c r="DN149" i="19"/>
  <c r="DN136" i="19"/>
  <c r="DN140" i="19"/>
  <c r="DN139" i="19"/>
  <c r="DN137" i="19"/>
  <c r="DN142" i="19"/>
  <c r="DN147" i="19"/>
  <c r="DN134" i="19"/>
  <c r="DN138" i="19"/>
  <c r="DN145" i="19"/>
  <c r="DN135" i="19"/>
  <c r="DN133" i="19"/>
  <c r="DN141" i="19"/>
  <c r="DN130" i="19"/>
  <c r="DN125" i="19"/>
  <c r="DN128" i="19"/>
  <c r="DN129" i="19"/>
  <c r="DN132" i="19"/>
  <c r="DN127" i="19"/>
  <c r="DN124" i="19"/>
  <c r="DN122" i="19"/>
  <c r="DN121" i="19"/>
  <c r="DN119" i="19"/>
  <c r="DN131" i="19"/>
  <c r="DN116" i="19"/>
  <c r="DN120" i="19"/>
  <c r="DN114" i="19"/>
  <c r="DN123" i="19"/>
  <c r="DN126" i="19"/>
  <c r="DN110" i="19"/>
  <c r="DN107" i="19"/>
  <c r="DN118" i="19"/>
  <c r="DN105" i="19"/>
  <c r="DN109" i="19"/>
  <c r="DN106" i="19"/>
  <c r="DN117" i="19"/>
  <c r="DN115" i="19"/>
  <c r="DN111" i="19"/>
  <c r="DN103" i="19"/>
  <c r="DN104" i="19"/>
  <c r="DN112" i="19"/>
  <c r="DN102" i="19"/>
  <c r="DN108" i="19"/>
  <c r="DN113" i="19"/>
  <c r="DN95" i="19"/>
  <c r="DN97" i="19"/>
  <c r="DN93" i="19"/>
  <c r="DN98" i="19"/>
  <c r="DN100" i="19"/>
  <c r="DN91" i="19"/>
  <c r="DN101" i="19"/>
  <c r="DN99" i="19"/>
  <c r="DN96" i="19"/>
  <c r="DN81" i="19"/>
  <c r="DN79" i="19"/>
  <c r="DN94" i="19"/>
  <c r="DN92" i="19"/>
  <c r="DN90" i="19"/>
  <c r="DN83" i="19"/>
  <c r="DN82" i="19"/>
  <c r="DN86" i="19"/>
  <c r="DN85" i="19"/>
  <c r="DN78" i="19"/>
  <c r="DN89" i="19"/>
  <c r="DN84" i="19"/>
  <c r="DN73" i="19"/>
  <c r="DN80" i="19"/>
  <c r="DN77" i="19"/>
  <c r="DN76" i="19"/>
  <c r="DN87" i="19"/>
  <c r="DN88" i="19"/>
  <c r="DN68" i="19"/>
  <c r="DN65" i="19"/>
  <c r="DN66" i="19"/>
  <c r="DN71" i="19"/>
  <c r="DN70" i="19"/>
  <c r="DN74" i="19"/>
  <c r="DN62" i="19"/>
  <c r="DN59" i="19"/>
  <c r="DN57" i="19"/>
  <c r="DN75" i="19"/>
  <c r="DN67" i="19"/>
  <c r="DN64" i="19"/>
  <c r="DN72" i="19"/>
  <c r="DN69" i="19"/>
  <c r="DN63" i="19"/>
  <c r="DN56" i="19"/>
  <c r="DN61" i="19"/>
  <c r="DN60" i="19"/>
  <c r="DN58" i="19"/>
  <c r="DN48" i="19"/>
  <c r="DN51" i="19"/>
  <c r="DN54" i="19"/>
  <c r="DN52" i="19"/>
  <c r="DN50" i="19"/>
  <c r="DN49" i="19"/>
  <c r="DN39" i="19"/>
  <c r="DN53" i="19"/>
  <c r="DN55" i="19"/>
  <c r="DN43" i="19"/>
  <c r="DN46" i="19"/>
  <c r="DN47" i="19"/>
  <c r="DN37" i="19"/>
  <c r="DN44" i="19"/>
  <c r="DN40" i="19"/>
  <c r="DN34" i="19"/>
  <c r="DN30" i="19"/>
  <c r="DN38" i="19"/>
  <c r="DN45" i="19"/>
  <c r="DN36" i="19"/>
  <c r="DN41" i="19"/>
  <c r="DN29" i="19"/>
  <c r="DN42" i="19"/>
  <c r="DN35" i="19"/>
  <c r="DN25" i="19"/>
  <c r="DN33" i="19"/>
  <c r="DN32" i="19"/>
  <c r="DN19" i="19"/>
  <c r="DN22" i="19"/>
  <c r="DN31" i="19"/>
  <c r="DN26" i="19"/>
  <c r="DN27" i="19"/>
  <c r="DN23" i="19"/>
  <c r="DN18" i="19"/>
  <c r="DN28" i="19"/>
  <c r="DN24" i="19"/>
  <c r="DN16" i="19"/>
  <c r="DN17" i="19"/>
  <c r="DN21" i="19"/>
  <c r="DN20" i="19"/>
  <c r="DN13" i="19"/>
  <c r="DN14" i="19"/>
  <c r="DN15" i="19"/>
  <c r="DN12" i="19"/>
  <c r="DN11" i="19"/>
  <c r="DM8" i="19"/>
  <c r="CJ8" i="11"/>
  <c r="CJ4" i="11" s="1"/>
  <c r="CK21" i="11"/>
  <c r="CK32" i="11"/>
  <c r="CK39" i="11"/>
  <c r="CK11" i="11"/>
  <c r="CK17" i="11"/>
  <c r="CK46" i="11"/>
  <c r="CK38" i="11"/>
  <c r="CK51" i="11"/>
  <c r="CK36" i="11"/>
  <c r="CK29" i="11"/>
  <c r="CK28" i="11"/>
  <c r="CK34" i="11"/>
  <c r="CK35" i="11"/>
  <c r="CK47" i="11"/>
  <c r="CK50" i="11"/>
  <c r="CK41" i="11"/>
  <c r="CK31" i="11"/>
  <c r="CK13" i="11"/>
  <c r="CK19" i="11"/>
  <c r="CK30" i="11"/>
  <c r="CK48" i="11"/>
  <c r="CK53" i="11"/>
  <c r="CK27" i="11"/>
  <c r="CK20" i="11"/>
  <c r="CK25" i="11"/>
  <c r="CK49" i="11"/>
  <c r="CK18" i="11"/>
  <c r="CK55" i="11"/>
  <c r="CK14" i="11"/>
  <c r="CK23" i="11"/>
  <c r="CK26" i="11"/>
  <c r="CK15" i="11"/>
  <c r="CK16" i="11"/>
  <c r="CK42" i="11"/>
  <c r="CK33" i="11"/>
  <c r="CK52" i="11"/>
  <c r="CK24" i="11"/>
  <c r="CK12" i="11"/>
  <c r="CK40" i="11"/>
  <c r="CK45" i="11"/>
  <c r="CK37" i="11"/>
  <c r="CK44" i="11"/>
  <c r="CK43" i="11"/>
  <c r="CK22" i="11"/>
  <c r="DO5" i="19"/>
  <c r="CL5" i="11"/>
  <c r="CL159" i="11" s="1"/>
  <c r="CG41" i="13"/>
  <c r="CG25" i="13"/>
  <c r="CI4" i="13"/>
  <c r="CH6" i="13"/>
  <c r="CI2" i="13"/>
  <c r="CI3" i="13"/>
  <c r="CF39" i="13"/>
  <c r="CF55" i="13" s="1"/>
  <c r="CF38" i="13"/>
  <c r="CF54" i="13" s="1"/>
  <c r="CF29" i="13"/>
  <c r="CF45" i="13" s="1"/>
  <c r="CL136" i="11" l="1"/>
  <c r="CL122" i="11"/>
  <c r="CL105" i="11"/>
  <c r="CL88" i="11"/>
  <c r="CL77" i="11"/>
  <c r="CL65" i="11"/>
  <c r="CL153" i="11"/>
  <c r="CL141" i="11"/>
  <c r="CL67" i="11"/>
  <c r="CL74" i="11"/>
  <c r="CL98" i="11"/>
  <c r="CL120" i="11"/>
  <c r="CL142" i="11"/>
  <c r="CL130" i="11"/>
  <c r="CL119" i="11"/>
  <c r="CL101" i="11"/>
  <c r="CL92" i="11"/>
  <c r="CL76" i="11"/>
  <c r="CL81" i="11"/>
  <c r="CL144" i="11"/>
  <c r="CL138" i="11"/>
  <c r="CL71" i="11"/>
  <c r="CL75" i="11"/>
  <c r="CL99" i="11"/>
  <c r="CL125" i="11"/>
  <c r="CL150" i="11"/>
  <c r="CL134" i="11"/>
  <c r="CL118" i="11"/>
  <c r="CL115" i="11"/>
  <c r="CL97" i="11"/>
  <c r="CL156" i="11"/>
  <c r="CL64" i="11"/>
  <c r="CL63" i="11"/>
  <c r="CL148" i="11"/>
  <c r="CL61" i="11"/>
  <c r="CL79" i="11"/>
  <c r="CL100" i="11"/>
  <c r="CL123" i="11"/>
  <c r="CL145" i="11"/>
  <c r="CL124" i="11"/>
  <c r="CL103" i="11"/>
  <c r="CL86" i="11"/>
  <c r="CL96" i="11"/>
  <c r="CL68" i="11"/>
  <c r="CL72" i="11"/>
  <c r="CL154" i="11"/>
  <c r="CL149" i="11"/>
  <c r="CL60" i="11"/>
  <c r="CL91" i="11"/>
  <c r="CL112" i="11"/>
  <c r="CL131" i="11"/>
  <c r="CL147" i="11"/>
  <c r="CL117" i="11"/>
  <c r="CL102" i="11"/>
  <c r="CL85" i="11"/>
  <c r="CL87" i="11"/>
  <c r="CL56" i="11"/>
  <c r="CL57" i="11"/>
  <c r="CL143" i="11"/>
  <c r="CL160" i="11"/>
  <c r="CL69" i="11"/>
  <c r="CL93" i="11"/>
  <c r="CL110" i="11"/>
  <c r="CL135" i="11"/>
  <c r="CL155" i="11"/>
  <c r="CL133" i="11"/>
  <c r="CL109" i="11"/>
  <c r="CL121" i="11"/>
  <c r="CL95" i="11"/>
  <c r="CL78" i="11"/>
  <c r="CL146" i="11"/>
  <c r="CL140" i="11"/>
  <c r="CL137" i="11"/>
  <c r="CL66" i="11"/>
  <c r="CL104" i="11"/>
  <c r="CL111" i="11"/>
  <c r="CL128" i="11"/>
  <c r="CL158" i="11"/>
  <c r="CL129" i="11"/>
  <c r="CL127" i="11"/>
  <c r="CL89" i="11"/>
  <c r="CL108" i="11"/>
  <c r="CL94" i="11"/>
  <c r="CL70" i="11"/>
  <c r="CL58" i="11"/>
  <c r="CL157" i="11"/>
  <c r="CL59" i="11"/>
  <c r="CL82" i="11"/>
  <c r="CL106" i="11"/>
  <c r="CL114" i="11"/>
  <c r="CL132" i="11"/>
  <c r="CL50" i="11"/>
  <c r="CL126" i="11"/>
  <c r="CL116" i="11"/>
  <c r="CL107" i="11"/>
  <c r="CL83" i="11"/>
  <c r="CL84" i="11"/>
  <c r="CL73" i="11"/>
  <c r="CL151" i="11"/>
  <c r="CL152" i="11"/>
  <c r="CL62" i="11"/>
  <c r="CL80" i="11"/>
  <c r="CL90" i="11"/>
  <c r="CL113" i="11"/>
  <c r="CL139" i="11"/>
  <c r="DO158" i="19"/>
  <c r="DO160" i="19"/>
  <c r="DO157" i="19"/>
  <c r="DO156" i="19"/>
  <c r="DO155" i="19"/>
  <c r="DO154" i="19"/>
  <c r="DO159" i="19"/>
  <c r="DO153" i="19"/>
  <c r="DO151" i="19"/>
  <c r="DO152" i="19"/>
  <c r="DO150" i="19"/>
  <c r="DO147" i="19"/>
  <c r="DO144" i="19"/>
  <c r="DO149" i="19"/>
  <c r="DO146" i="19"/>
  <c r="DO142" i="19"/>
  <c r="DO148" i="19"/>
  <c r="DO139" i="19"/>
  <c r="DO145" i="19"/>
  <c r="DO141" i="19"/>
  <c r="DO143" i="19"/>
  <c r="DO138" i="19"/>
  <c r="DO136" i="19"/>
  <c r="DO132" i="19"/>
  <c r="DO135" i="19"/>
  <c r="DO140" i="19"/>
  <c r="DO129" i="19"/>
  <c r="DO137" i="19"/>
  <c r="DO130" i="19"/>
  <c r="DO128" i="19"/>
  <c r="DO134" i="19"/>
  <c r="DO131" i="19"/>
  <c r="DO126" i="19"/>
  <c r="DO123" i="19"/>
  <c r="DO127" i="19"/>
  <c r="DO125" i="19"/>
  <c r="DO124" i="19"/>
  <c r="DO122" i="19"/>
  <c r="DO121" i="19"/>
  <c r="DO118" i="19"/>
  <c r="DO117" i="19"/>
  <c r="DO120" i="19"/>
  <c r="DO119" i="19"/>
  <c r="DO113" i="19"/>
  <c r="DO112" i="19"/>
  <c r="DO114" i="19"/>
  <c r="DO133" i="19"/>
  <c r="DO116" i="19"/>
  <c r="DO105" i="19"/>
  <c r="DO109" i="19"/>
  <c r="DO106" i="19"/>
  <c r="DO115" i="19"/>
  <c r="DO107" i="19"/>
  <c r="DO104" i="19"/>
  <c r="DO103" i="19"/>
  <c r="DO102" i="19"/>
  <c r="DO111" i="19"/>
  <c r="DO110" i="19"/>
  <c r="DO108" i="19"/>
  <c r="DO100" i="19"/>
  <c r="DO94" i="19"/>
  <c r="DO92" i="19"/>
  <c r="DO90" i="19"/>
  <c r="DO97" i="19"/>
  <c r="DO93" i="19"/>
  <c r="DO98" i="19"/>
  <c r="DO101" i="19"/>
  <c r="DO99" i="19"/>
  <c r="DO96" i="19"/>
  <c r="DO91" i="19"/>
  <c r="DO89" i="19"/>
  <c r="DO88" i="19"/>
  <c r="DO86" i="19"/>
  <c r="DO83" i="19"/>
  <c r="DO95" i="19"/>
  <c r="DO85" i="19"/>
  <c r="DO78" i="19"/>
  <c r="DO79" i="19"/>
  <c r="DO84" i="19"/>
  <c r="DO87" i="19"/>
  <c r="DO76" i="19"/>
  <c r="DO77" i="19"/>
  <c r="DO74" i="19"/>
  <c r="DO73" i="19"/>
  <c r="DO72" i="19"/>
  <c r="DO67" i="19"/>
  <c r="DO82" i="19"/>
  <c r="DO81" i="19"/>
  <c r="DO66" i="19"/>
  <c r="DO80" i="19"/>
  <c r="DO75" i="19"/>
  <c r="DO69" i="19"/>
  <c r="DO71" i="19"/>
  <c r="DO70" i="19"/>
  <c r="DO63" i="19"/>
  <c r="DO58" i="19"/>
  <c r="DO68" i="19"/>
  <c r="DO65" i="19"/>
  <c r="DO60" i="19"/>
  <c r="DO56" i="19"/>
  <c r="DO62" i="19"/>
  <c r="DO57" i="19"/>
  <c r="DO61" i="19"/>
  <c r="DO64" i="19"/>
  <c r="DO59" i="19"/>
  <c r="CL42" i="11"/>
  <c r="DN8" i="19"/>
  <c r="DO55" i="19"/>
  <c r="DO54" i="19"/>
  <c r="DO51" i="19"/>
  <c r="DO49" i="19"/>
  <c r="DO50" i="19"/>
  <c r="DO53" i="19"/>
  <c r="DO46" i="19"/>
  <c r="DO37" i="19"/>
  <c r="DO42" i="19"/>
  <c r="DO44" i="19"/>
  <c r="DO47" i="19"/>
  <c r="DO48" i="19"/>
  <c r="DO36" i="19"/>
  <c r="DO26" i="19"/>
  <c r="DO38" i="19"/>
  <c r="DO45" i="19"/>
  <c r="DO40" i="19"/>
  <c r="DO41" i="19"/>
  <c r="DO43" i="19"/>
  <c r="DO34" i="19"/>
  <c r="DO30" i="19"/>
  <c r="DO33" i="19"/>
  <c r="DO29" i="19"/>
  <c r="DO25" i="19"/>
  <c r="DO39" i="19"/>
  <c r="DO27" i="19"/>
  <c r="DO14" i="19"/>
  <c r="DO22" i="19"/>
  <c r="DO52" i="19"/>
  <c r="DO28" i="19"/>
  <c r="DO31" i="19"/>
  <c r="DO18" i="19"/>
  <c r="DO35" i="19"/>
  <c r="DO32" i="19"/>
  <c r="DO13" i="19"/>
  <c r="DO17" i="19"/>
  <c r="DO24" i="19"/>
  <c r="DO21" i="19"/>
  <c r="DO20" i="19"/>
  <c r="DO12" i="19"/>
  <c r="DO23" i="19"/>
  <c r="DO11" i="19"/>
  <c r="DO16" i="19"/>
  <c r="DO15" i="19"/>
  <c r="DO19" i="19"/>
  <c r="CL41" i="11"/>
  <c r="CL13" i="11"/>
  <c r="CL37" i="11"/>
  <c r="CL30" i="11"/>
  <c r="CL15" i="11"/>
  <c r="CL54" i="11"/>
  <c r="CL38" i="11"/>
  <c r="CL23" i="11"/>
  <c r="CL36" i="11"/>
  <c r="CL11" i="11"/>
  <c r="CL55" i="11"/>
  <c r="CL45" i="11"/>
  <c r="CL35" i="11"/>
  <c r="CL44" i="11"/>
  <c r="CL29" i="11"/>
  <c r="CL51" i="11"/>
  <c r="CL43" i="11"/>
  <c r="CL48" i="11"/>
  <c r="CK8" i="11"/>
  <c r="CK4" i="11" s="1"/>
  <c r="CL32" i="11"/>
  <c r="CL27" i="11"/>
  <c r="CL52" i="11"/>
  <c r="CL25" i="11"/>
  <c r="CL12" i="11"/>
  <c r="CL46" i="11"/>
  <c r="CL19" i="11"/>
  <c r="CL18" i="11"/>
  <c r="CL40" i="11"/>
  <c r="CL31" i="11"/>
  <c r="CL20" i="11"/>
  <c r="CL24" i="11"/>
  <c r="CL49" i="11"/>
  <c r="CL22" i="11"/>
  <c r="CL28" i="11"/>
  <c r="CL14" i="11"/>
  <c r="CL53" i="11"/>
  <c r="CL34" i="11"/>
  <c r="CL47" i="11"/>
  <c r="CL21" i="11"/>
  <c r="CL33" i="11"/>
  <c r="CL39" i="11"/>
  <c r="CL26" i="11"/>
  <c r="CL17" i="11"/>
  <c r="CL16" i="11"/>
  <c r="DP5" i="19"/>
  <c r="CM5" i="11"/>
  <c r="CM154" i="11" s="1"/>
  <c r="CH41" i="13"/>
  <c r="CH25" i="13"/>
  <c r="CJ4" i="13"/>
  <c r="CI6" i="13"/>
  <c r="CJ2" i="13"/>
  <c r="CJ3" i="13"/>
  <c r="CG39" i="13"/>
  <c r="CG55" i="13" s="1"/>
  <c r="CG38" i="13"/>
  <c r="CG54" i="13" s="1"/>
  <c r="CG29" i="13"/>
  <c r="CG45" i="13" s="1"/>
  <c r="CM136" i="11" l="1"/>
  <c r="CM122" i="11"/>
  <c r="CM83" i="11"/>
  <c r="CM57" i="11"/>
  <c r="CM64" i="11"/>
  <c r="CM63" i="11"/>
  <c r="CM140" i="11"/>
  <c r="CM74" i="11"/>
  <c r="CM77" i="11"/>
  <c r="CM98" i="11"/>
  <c r="CM116" i="11"/>
  <c r="CM128" i="11"/>
  <c r="CM148" i="11"/>
  <c r="CM113" i="11"/>
  <c r="CM115" i="11"/>
  <c r="CM79" i="11"/>
  <c r="CM58" i="11"/>
  <c r="CM60" i="11"/>
  <c r="CM156" i="11"/>
  <c r="CM149" i="11"/>
  <c r="CM70" i="11"/>
  <c r="CM85" i="11"/>
  <c r="CM100" i="11"/>
  <c r="CM110" i="11"/>
  <c r="CM132" i="11"/>
  <c r="CM48" i="11"/>
  <c r="CM129" i="11"/>
  <c r="CM107" i="11"/>
  <c r="CM72" i="11"/>
  <c r="CM153" i="11"/>
  <c r="CM73" i="11"/>
  <c r="CM157" i="11"/>
  <c r="CM137" i="11"/>
  <c r="CM66" i="11"/>
  <c r="CM86" i="11"/>
  <c r="CM95" i="11"/>
  <c r="CM111" i="11"/>
  <c r="CM134" i="11"/>
  <c r="CM158" i="11"/>
  <c r="CM131" i="11"/>
  <c r="CM133" i="11"/>
  <c r="CM118" i="11"/>
  <c r="CM88" i="11"/>
  <c r="CM75" i="11"/>
  <c r="CM68" i="11"/>
  <c r="CM145" i="11"/>
  <c r="CM141" i="11"/>
  <c r="CM69" i="11"/>
  <c r="CM78" i="11"/>
  <c r="CM101" i="11"/>
  <c r="CM119" i="11"/>
  <c r="CM142" i="11"/>
  <c r="CM159" i="11"/>
  <c r="CM130" i="11"/>
  <c r="CM124" i="11"/>
  <c r="CM91" i="11"/>
  <c r="CM99" i="11"/>
  <c r="CM71" i="11"/>
  <c r="CM155" i="11"/>
  <c r="CM160" i="11"/>
  <c r="CM62" i="11"/>
  <c r="CM89" i="11"/>
  <c r="CM87" i="11"/>
  <c r="CM104" i="11"/>
  <c r="CM117" i="11"/>
  <c r="CM139" i="11"/>
  <c r="CM127" i="11"/>
  <c r="CM121" i="11"/>
  <c r="CM103" i="11"/>
  <c r="CM96" i="11"/>
  <c r="CM92" i="11"/>
  <c r="CM150" i="11"/>
  <c r="CM152" i="11"/>
  <c r="CM67" i="11"/>
  <c r="CM81" i="11"/>
  <c r="CM106" i="11"/>
  <c r="CM102" i="11"/>
  <c r="CM120" i="11"/>
  <c r="CM143" i="11"/>
  <c r="CM114" i="11"/>
  <c r="CM126" i="11"/>
  <c r="CM108" i="11"/>
  <c r="CM94" i="11"/>
  <c r="CM56" i="11"/>
  <c r="CM151" i="11"/>
  <c r="CM146" i="11"/>
  <c r="CM59" i="11"/>
  <c r="CM80" i="11"/>
  <c r="CM90" i="11"/>
  <c r="CM109" i="11"/>
  <c r="CM125" i="11"/>
  <c r="CM144" i="11"/>
  <c r="CM135" i="11"/>
  <c r="CM112" i="11"/>
  <c r="CM93" i="11"/>
  <c r="CM76" i="11"/>
  <c r="CM84" i="11"/>
  <c r="CM65" i="11"/>
  <c r="CM138" i="11"/>
  <c r="CM61" i="11"/>
  <c r="CM82" i="11"/>
  <c r="CM97" i="11"/>
  <c r="CM105" i="11"/>
  <c r="CM123" i="11"/>
  <c r="CM147" i="11"/>
  <c r="DP159" i="19"/>
  <c r="DP160" i="19"/>
  <c r="DP158" i="19"/>
  <c r="DP156" i="19"/>
  <c r="DP155" i="19"/>
  <c r="DP151" i="19"/>
  <c r="DP157" i="19"/>
  <c r="DP152" i="19"/>
  <c r="DP150" i="19"/>
  <c r="DP153" i="19"/>
  <c r="DP148" i="19"/>
  <c r="DP149" i="19"/>
  <c r="DP143" i="19"/>
  <c r="DP154" i="19"/>
  <c r="DP146" i="19"/>
  <c r="DP147" i="19"/>
  <c r="DP145" i="19"/>
  <c r="DP142" i="19"/>
  <c r="DP140" i="19"/>
  <c r="DP144" i="19"/>
  <c r="DP139" i="19"/>
  <c r="DP135" i="19"/>
  <c r="DP137" i="19"/>
  <c r="DP133" i="19"/>
  <c r="DP138" i="19"/>
  <c r="DP141" i="19"/>
  <c r="DP136" i="19"/>
  <c r="DP130" i="19"/>
  <c r="DP125" i="19"/>
  <c r="DP128" i="19"/>
  <c r="DP134" i="19"/>
  <c r="DP131" i="19"/>
  <c r="DP127" i="19"/>
  <c r="DP126" i="19"/>
  <c r="DP123" i="19"/>
  <c r="DP129" i="19"/>
  <c r="DP132" i="19"/>
  <c r="DP120" i="19"/>
  <c r="DP118" i="19"/>
  <c r="DP115" i="19"/>
  <c r="DP119" i="19"/>
  <c r="DP114" i="19"/>
  <c r="DP124" i="19"/>
  <c r="DP122" i="19"/>
  <c r="DP121" i="19"/>
  <c r="DP116" i="19"/>
  <c r="DP110" i="19"/>
  <c r="DP109" i="19"/>
  <c r="DP106" i="19"/>
  <c r="DP117" i="19"/>
  <c r="DP112" i="19"/>
  <c r="DP108" i="19"/>
  <c r="DP104" i="19"/>
  <c r="DP103" i="19"/>
  <c r="DP102" i="19"/>
  <c r="DP111" i="19"/>
  <c r="DP105" i="19"/>
  <c r="DP113" i="19"/>
  <c r="DP107" i="19"/>
  <c r="DP100" i="19"/>
  <c r="DP94" i="19"/>
  <c r="DP92" i="19"/>
  <c r="DP90" i="19"/>
  <c r="DP89" i="19"/>
  <c r="DP95" i="19"/>
  <c r="DP97" i="19"/>
  <c r="DP93" i="19"/>
  <c r="DP98" i="19"/>
  <c r="DP101" i="19"/>
  <c r="DP99" i="19"/>
  <c r="DP96" i="19"/>
  <c r="DP91" i="19"/>
  <c r="DP84" i="19"/>
  <c r="DP80" i="19"/>
  <c r="DP87" i="19"/>
  <c r="DP85" i="19"/>
  <c r="DP86" i="19"/>
  <c r="DP79" i="19"/>
  <c r="DP88" i="19"/>
  <c r="DP81" i="19"/>
  <c r="DP75" i="19"/>
  <c r="DP83" i="19"/>
  <c r="DP68" i="19"/>
  <c r="DP82" i="19"/>
  <c r="DP78" i="19"/>
  <c r="DP66" i="19"/>
  <c r="DP69" i="19"/>
  <c r="DP77" i="19"/>
  <c r="DP70" i="19"/>
  <c r="DP76" i="19"/>
  <c r="DP71" i="19"/>
  <c r="DP73" i="19"/>
  <c r="DP74" i="19"/>
  <c r="DP67" i="19"/>
  <c r="DP61" i="19"/>
  <c r="DP72" i="19"/>
  <c r="DP65" i="19"/>
  <c r="DP56" i="19"/>
  <c r="DP57" i="19"/>
  <c r="DP62" i="19"/>
  <c r="DP64" i="19"/>
  <c r="DP60" i="19"/>
  <c r="DP59" i="19"/>
  <c r="DP58" i="19"/>
  <c r="DP63" i="19"/>
  <c r="DO8" i="19"/>
  <c r="DP51" i="19"/>
  <c r="DP50" i="19"/>
  <c r="DP54" i="19"/>
  <c r="DP49" i="19"/>
  <c r="DP47" i="19"/>
  <c r="DP55" i="19"/>
  <c r="DP53" i="19"/>
  <c r="DP46" i="19"/>
  <c r="DP52" i="19"/>
  <c r="DP42" i="19"/>
  <c r="DP38" i="19"/>
  <c r="DP45" i="19"/>
  <c r="DP43" i="19"/>
  <c r="DP35" i="19"/>
  <c r="DP48" i="19"/>
  <c r="DP41" i="19"/>
  <c r="DP44" i="19"/>
  <c r="DP33" i="19"/>
  <c r="DP32" i="19"/>
  <c r="DP39" i="19"/>
  <c r="DP28" i="19"/>
  <c r="DP36" i="19"/>
  <c r="DP22" i="19"/>
  <c r="DP31" i="19"/>
  <c r="DP17" i="19"/>
  <c r="DP40" i="19"/>
  <c r="DP30" i="19"/>
  <c r="DP27" i="19"/>
  <c r="DP34" i="19"/>
  <c r="DP29" i="19"/>
  <c r="DP21" i="19"/>
  <c r="DP19" i="19"/>
  <c r="DP13" i="19"/>
  <c r="DP20" i="19"/>
  <c r="DP37" i="19"/>
  <c r="DP25" i="19"/>
  <c r="DP23" i="19"/>
  <c r="DP26" i="19"/>
  <c r="DP24" i="19"/>
  <c r="DP14" i="19"/>
  <c r="DP18" i="19"/>
  <c r="DP11" i="19"/>
  <c r="DP15" i="19"/>
  <c r="DP16" i="19"/>
  <c r="DP12" i="19"/>
  <c r="CM27" i="11"/>
  <c r="CM13" i="11"/>
  <c r="CM19" i="11"/>
  <c r="CM44" i="11"/>
  <c r="CM50" i="11"/>
  <c r="CM14" i="11"/>
  <c r="CM34" i="11"/>
  <c r="CM39" i="11"/>
  <c r="CM12" i="11"/>
  <c r="CM17" i="11"/>
  <c r="CM28" i="11"/>
  <c r="CM45" i="11"/>
  <c r="CM51" i="11"/>
  <c r="CM30" i="11"/>
  <c r="CM29" i="11"/>
  <c r="CM41" i="11"/>
  <c r="CM40" i="11"/>
  <c r="CM32" i="11"/>
  <c r="CM36" i="11"/>
  <c r="CM15" i="11"/>
  <c r="CM18" i="11"/>
  <c r="CM21" i="11"/>
  <c r="CM31" i="11"/>
  <c r="CM23" i="11"/>
  <c r="CM24" i="11"/>
  <c r="CM11" i="11"/>
  <c r="CM42" i="11"/>
  <c r="CM46" i="11"/>
  <c r="CM38" i="11"/>
  <c r="CM35" i="11"/>
  <c r="CM47" i="11"/>
  <c r="CM16" i="11"/>
  <c r="CM55" i="11"/>
  <c r="CM33" i="11"/>
  <c r="CM52" i="11"/>
  <c r="CM26" i="11"/>
  <c r="CM43" i="11"/>
  <c r="CM54" i="11"/>
  <c r="CL8" i="11"/>
  <c r="CL4" i="11" s="1"/>
  <c r="CM53" i="11"/>
  <c r="CM20" i="11"/>
  <c r="CM37" i="11"/>
  <c r="CM25" i="11"/>
  <c r="CM49" i="11"/>
  <c r="CM22" i="11"/>
  <c r="DQ5" i="19"/>
  <c r="CN5" i="11"/>
  <c r="CK4" i="13"/>
  <c r="CJ6" i="13"/>
  <c r="CK2" i="13"/>
  <c r="CK3" i="13"/>
  <c r="CI41" i="13"/>
  <c r="CI25" i="13"/>
  <c r="CH39" i="13"/>
  <c r="CH55" i="13" s="1"/>
  <c r="CH38" i="13"/>
  <c r="CH54" i="13" s="1"/>
  <c r="CH29" i="13"/>
  <c r="CH45" i="13" s="1"/>
  <c r="CN50" i="11" l="1"/>
  <c r="CN136" i="11"/>
  <c r="CN106" i="11"/>
  <c r="CN104" i="11"/>
  <c r="CN72" i="11"/>
  <c r="CN71" i="11"/>
  <c r="CN145" i="11"/>
  <c r="CN137" i="11"/>
  <c r="CN67" i="11"/>
  <c r="CN76" i="11"/>
  <c r="CN111" i="11"/>
  <c r="CN113" i="11"/>
  <c r="CN127" i="11"/>
  <c r="CN147" i="11"/>
  <c r="CN132" i="11"/>
  <c r="CN102" i="11"/>
  <c r="CN99" i="11"/>
  <c r="CN68" i="11"/>
  <c r="CN64" i="11"/>
  <c r="CN156" i="11"/>
  <c r="CN160" i="11"/>
  <c r="CN59" i="11"/>
  <c r="CN82" i="11"/>
  <c r="CN101" i="11"/>
  <c r="CN115" i="11"/>
  <c r="CN131" i="11"/>
  <c r="CN151" i="11"/>
  <c r="CN133" i="11"/>
  <c r="CN118" i="11"/>
  <c r="CN109" i="11"/>
  <c r="CN88" i="11"/>
  <c r="CN57" i="11"/>
  <c r="CN153" i="11"/>
  <c r="CN140" i="11"/>
  <c r="CN61" i="11"/>
  <c r="CN98" i="11"/>
  <c r="CN89" i="11"/>
  <c r="CN116" i="11"/>
  <c r="CN129" i="11"/>
  <c r="CN154" i="11"/>
  <c r="CN124" i="11"/>
  <c r="CN94" i="11"/>
  <c r="CN77" i="11"/>
  <c r="CN92" i="11"/>
  <c r="CN84" i="11"/>
  <c r="CN144" i="11"/>
  <c r="CN149" i="11"/>
  <c r="CN60" i="11"/>
  <c r="CN85" i="11"/>
  <c r="CN91" i="11"/>
  <c r="CN128" i="11"/>
  <c r="CN139" i="11"/>
  <c r="CN155" i="11"/>
  <c r="CN119" i="11"/>
  <c r="CN97" i="11"/>
  <c r="CN58" i="11"/>
  <c r="CN56" i="11"/>
  <c r="CN70" i="11"/>
  <c r="CN66" i="11"/>
  <c r="CN141" i="11"/>
  <c r="CN83" i="11"/>
  <c r="CN93" i="11"/>
  <c r="CN103" i="11"/>
  <c r="CN117" i="11"/>
  <c r="CN134" i="11"/>
  <c r="CN158" i="11"/>
  <c r="CN126" i="11"/>
  <c r="CN121" i="11"/>
  <c r="CN122" i="11"/>
  <c r="CN81" i="11"/>
  <c r="CN79" i="11"/>
  <c r="CN65" i="11"/>
  <c r="CN148" i="11"/>
  <c r="CN159" i="11"/>
  <c r="CN78" i="11"/>
  <c r="CN90" i="11"/>
  <c r="CN110" i="11"/>
  <c r="CN120" i="11"/>
  <c r="CN138" i="11"/>
  <c r="CN157" i="11"/>
  <c r="CN130" i="11"/>
  <c r="CN105" i="11"/>
  <c r="CN112" i="11"/>
  <c r="CN96" i="11"/>
  <c r="CN75" i="11"/>
  <c r="CN63" i="11"/>
  <c r="CN146" i="11"/>
  <c r="CN69" i="11"/>
  <c r="CN87" i="11"/>
  <c r="CN100" i="11"/>
  <c r="CN107" i="11"/>
  <c r="CN125" i="11"/>
  <c r="CN142" i="11"/>
  <c r="CN123" i="11"/>
  <c r="CN114" i="11"/>
  <c r="CN95" i="11"/>
  <c r="CN80" i="11"/>
  <c r="CN73" i="11"/>
  <c r="CN150" i="11"/>
  <c r="CN152" i="11"/>
  <c r="CN62" i="11"/>
  <c r="CN74" i="11"/>
  <c r="CN86" i="11"/>
  <c r="CN108" i="11"/>
  <c r="CN135" i="11"/>
  <c r="CN143" i="11"/>
  <c r="DQ159" i="19"/>
  <c r="DQ160" i="19"/>
  <c r="DQ157" i="19"/>
  <c r="DQ156" i="19"/>
  <c r="DQ158" i="19"/>
  <c r="DQ153" i="19"/>
  <c r="DQ152" i="19"/>
  <c r="DQ154" i="19"/>
  <c r="DQ155" i="19"/>
  <c r="DQ150" i="19"/>
  <c r="DQ148" i="19"/>
  <c r="DQ147" i="19"/>
  <c r="DQ144" i="19"/>
  <c r="DQ149" i="19"/>
  <c r="DQ141" i="19"/>
  <c r="DQ145" i="19"/>
  <c r="DQ143" i="19"/>
  <c r="DQ139" i="19"/>
  <c r="DQ137" i="19"/>
  <c r="DQ151" i="19"/>
  <c r="DQ146" i="19"/>
  <c r="DQ138" i="19"/>
  <c r="DQ135" i="19"/>
  <c r="DQ140" i="19"/>
  <c r="DQ133" i="19"/>
  <c r="DQ132" i="19"/>
  <c r="DQ142" i="19"/>
  <c r="DQ136" i="19"/>
  <c r="DQ128" i="19"/>
  <c r="DQ134" i="19"/>
  <c r="DQ131" i="19"/>
  <c r="DQ127" i="19"/>
  <c r="DQ126" i="19"/>
  <c r="DQ129" i="19"/>
  <c r="DQ124" i="19"/>
  <c r="DQ122" i="19"/>
  <c r="DQ121" i="19"/>
  <c r="DQ120" i="19"/>
  <c r="DQ125" i="19"/>
  <c r="DQ130" i="19"/>
  <c r="DQ123" i="19"/>
  <c r="DQ116" i="19"/>
  <c r="DQ117" i="19"/>
  <c r="DQ114" i="19"/>
  <c r="DQ118" i="19"/>
  <c r="DQ115" i="19"/>
  <c r="DQ112" i="19"/>
  <c r="DQ111" i="19"/>
  <c r="DQ113" i="19"/>
  <c r="DQ103" i="19"/>
  <c r="DQ119" i="19"/>
  <c r="DQ110" i="19"/>
  <c r="DQ105" i="19"/>
  <c r="DQ108" i="19"/>
  <c r="DQ107" i="19"/>
  <c r="DQ101" i="19"/>
  <c r="DQ95" i="19"/>
  <c r="DQ102" i="19"/>
  <c r="DQ98" i="19"/>
  <c r="DQ109" i="19"/>
  <c r="DQ99" i="19"/>
  <c r="DQ96" i="19"/>
  <c r="DQ91" i="19"/>
  <c r="DQ106" i="19"/>
  <c r="DQ104" i="19"/>
  <c r="DQ94" i="19"/>
  <c r="DQ92" i="19"/>
  <c r="DQ97" i="19"/>
  <c r="DQ90" i="19"/>
  <c r="DQ100" i="19"/>
  <c r="DQ86" i="19"/>
  <c r="DQ85" i="19"/>
  <c r="DQ89" i="19"/>
  <c r="DQ84" i="19"/>
  <c r="DQ76" i="19"/>
  <c r="DQ93" i="19"/>
  <c r="DQ88" i="19"/>
  <c r="DQ87" i="19"/>
  <c r="DQ83" i="19"/>
  <c r="DQ82" i="19"/>
  <c r="DQ80" i="19"/>
  <c r="DQ79" i="19"/>
  <c r="DQ78" i="19"/>
  <c r="DQ81" i="19"/>
  <c r="DQ69" i="19"/>
  <c r="DQ77" i="19"/>
  <c r="DQ75" i="19"/>
  <c r="DQ70" i="19"/>
  <c r="DQ74" i="19"/>
  <c r="DQ71" i="19"/>
  <c r="DQ73" i="19"/>
  <c r="DQ67" i="19"/>
  <c r="DQ64" i="19"/>
  <c r="DQ72" i="19"/>
  <c r="DQ68" i="19"/>
  <c r="DQ66" i="19"/>
  <c r="DQ62" i="19"/>
  <c r="DQ65" i="19"/>
  <c r="DQ57" i="19"/>
  <c r="DQ61" i="19"/>
  <c r="DQ60" i="19"/>
  <c r="DQ59" i="19"/>
  <c r="DQ58" i="19"/>
  <c r="DQ63" i="19"/>
  <c r="DQ56" i="19"/>
  <c r="DQ55" i="19"/>
  <c r="DQ54" i="19"/>
  <c r="DQ50" i="19"/>
  <c r="DQ53" i="19"/>
  <c r="DQ49" i="19"/>
  <c r="DQ52" i="19"/>
  <c r="DQ37" i="19"/>
  <c r="DQ47" i="19"/>
  <c r="DQ44" i="19"/>
  <c r="DQ45" i="19"/>
  <c r="DQ41" i="19"/>
  <c r="DQ43" i="19"/>
  <c r="DQ35" i="19"/>
  <c r="DQ33" i="19"/>
  <c r="DQ40" i="19"/>
  <c r="DQ36" i="19"/>
  <c r="DQ39" i="19"/>
  <c r="DQ48" i="19"/>
  <c r="DQ51" i="19"/>
  <c r="DQ29" i="19"/>
  <c r="DQ25" i="19"/>
  <c r="DQ38" i="19"/>
  <c r="DQ42" i="19"/>
  <c r="DQ28" i="19"/>
  <c r="DQ31" i="19"/>
  <c r="DQ27" i="19"/>
  <c r="DQ32" i="19"/>
  <c r="DQ34" i="19"/>
  <c r="DQ21" i="19"/>
  <c r="DQ46" i="19"/>
  <c r="DQ17" i="19"/>
  <c r="DQ24" i="19"/>
  <c r="DQ30" i="19"/>
  <c r="DQ26" i="19"/>
  <c r="DQ20" i="19"/>
  <c r="DQ16" i="19"/>
  <c r="DQ19" i="19"/>
  <c r="DQ13" i="19"/>
  <c r="DQ12" i="19"/>
  <c r="DQ18" i="19"/>
  <c r="DQ23" i="19"/>
  <c r="DQ14" i="19"/>
  <c r="DQ15" i="19"/>
  <c r="DQ22" i="19"/>
  <c r="DQ11" i="19"/>
  <c r="DP8" i="19"/>
  <c r="CN46" i="11"/>
  <c r="CN13" i="11"/>
  <c r="CN51" i="11"/>
  <c r="CN11" i="11"/>
  <c r="CN48" i="11"/>
  <c r="CN53" i="11"/>
  <c r="CN25" i="11"/>
  <c r="CN32" i="11"/>
  <c r="CN26" i="11"/>
  <c r="CN15" i="11"/>
  <c r="CN16" i="11"/>
  <c r="CN55" i="11"/>
  <c r="CN40" i="11"/>
  <c r="CN52" i="11"/>
  <c r="CN23" i="11"/>
  <c r="CN17" i="11"/>
  <c r="CN18" i="11"/>
  <c r="CN41" i="11"/>
  <c r="CN31" i="11"/>
  <c r="CN39" i="11"/>
  <c r="CN24" i="11"/>
  <c r="CN47" i="11"/>
  <c r="CN21" i="11"/>
  <c r="CN45" i="11"/>
  <c r="CN20" i="11"/>
  <c r="CN44" i="11"/>
  <c r="CN12" i="11"/>
  <c r="CN22" i="11"/>
  <c r="CN42" i="11"/>
  <c r="CN33" i="11"/>
  <c r="CN35" i="11"/>
  <c r="CN37" i="11"/>
  <c r="CN43" i="11"/>
  <c r="CN54" i="11"/>
  <c r="CN14" i="11"/>
  <c r="CN27" i="11"/>
  <c r="CN34" i="11"/>
  <c r="CN36" i="11"/>
  <c r="CN29" i="11"/>
  <c r="CM8" i="11"/>
  <c r="CM4" i="11" s="1"/>
  <c r="CN28" i="11"/>
  <c r="CN38" i="11"/>
  <c r="CN19" i="11"/>
  <c r="CN30" i="11"/>
  <c r="CN49" i="11"/>
  <c r="DR5" i="19"/>
  <c r="CO5" i="11"/>
  <c r="CO158" i="11" s="1"/>
  <c r="CL4" i="13"/>
  <c r="CK6" i="13"/>
  <c r="CL3" i="13"/>
  <c r="CL2" i="13"/>
  <c r="CI39" i="13"/>
  <c r="CI55" i="13" s="1"/>
  <c r="CI38" i="13"/>
  <c r="CI54" i="13" s="1"/>
  <c r="CI29" i="13"/>
  <c r="CI45" i="13" s="1"/>
  <c r="CJ41" i="13"/>
  <c r="CJ25" i="13"/>
  <c r="CO130" i="11" l="1"/>
  <c r="CO93" i="11"/>
  <c r="CO99" i="11"/>
  <c r="CO87" i="11"/>
  <c r="CO84" i="11"/>
  <c r="CO63" i="11"/>
  <c r="CO73" i="11"/>
  <c r="CO78" i="11"/>
  <c r="CO98" i="11"/>
  <c r="CO119" i="11"/>
  <c r="CO134" i="11"/>
  <c r="CO129" i="11"/>
  <c r="CO148" i="11"/>
  <c r="CO136" i="11"/>
  <c r="CO102" i="11"/>
  <c r="CO92" i="11"/>
  <c r="CO81" i="11"/>
  <c r="CO70" i="11"/>
  <c r="CO140" i="11"/>
  <c r="CO67" i="11"/>
  <c r="CO89" i="11"/>
  <c r="CO103" i="11"/>
  <c r="CO109" i="11"/>
  <c r="CO126" i="11"/>
  <c r="CO139" i="11"/>
  <c r="CO151" i="11"/>
  <c r="CO117" i="11"/>
  <c r="CO97" i="11"/>
  <c r="CO83" i="11"/>
  <c r="CO65" i="11"/>
  <c r="CO64" i="11"/>
  <c r="CO146" i="11"/>
  <c r="CO59" i="11"/>
  <c r="CO71" i="11"/>
  <c r="CO105" i="11"/>
  <c r="CO108" i="11"/>
  <c r="CO128" i="11"/>
  <c r="CO142" i="11"/>
  <c r="CO157" i="11"/>
  <c r="CO124" i="11"/>
  <c r="CO118" i="11"/>
  <c r="CO77" i="11"/>
  <c r="CO75" i="11"/>
  <c r="CO62" i="11"/>
  <c r="CO152" i="11"/>
  <c r="CO68" i="11"/>
  <c r="CO74" i="11"/>
  <c r="CO91" i="11"/>
  <c r="CO110" i="11"/>
  <c r="CO123" i="11"/>
  <c r="CO138" i="11"/>
  <c r="CO156" i="11"/>
  <c r="CO122" i="11"/>
  <c r="CO114" i="11"/>
  <c r="CO69" i="11"/>
  <c r="CO58" i="11"/>
  <c r="CO149" i="11"/>
  <c r="CO143" i="11"/>
  <c r="CO76" i="11"/>
  <c r="CO80" i="11"/>
  <c r="CO100" i="11"/>
  <c r="CO116" i="11"/>
  <c r="CO125" i="11"/>
  <c r="CO145" i="11"/>
  <c r="CO155" i="11"/>
  <c r="CO121" i="11"/>
  <c r="CO112" i="11"/>
  <c r="CO79" i="11"/>
  <c r="CO57" i="11"/>
  <c r="CO56" i="11"/>
  <c r="CO137" i="11"/>
  <c r="CO60" i="11"/>
  <c r="CO86" i="11"/>
  <c r="CO94" i="11"/>
  <c r="CO111" i="11"/>
  <c r="CO135" i="11"/>
  <c r="CO153" i="11"/>
  <c r="CO154" i="11"/>
  <c r="CO133" i="11"/>
  <c r="CO115" i="11"/>
  <c r="CO107" i="11"/>
  <c r="CO95" i="11"/>
  <c r="CO85" i="11"/>
  <c r="CO150" i="11"/>
  <c r="CO160" i="11"/>
  <c r="CO61" i="11"/>
  <c r="CO96" i="11"/>
  <c r="CO104" i="11"/>
  <c r="CO113" i="11"/>
  <c r="CO132" i="11"/>
  <c r="CO144" i="11"/>
  <c r="CO22" i="11"/>
  <c r="CO131" i="11"/>
  <c r="CO106" i="11"/>
  <c r="CO101" i="11"/>
  <c r="CO88" i="11"/>
  <c r="CO66" i="11"/>
  <c r="CO147" i="11"/>
  <c r="CO72" i="11"/>
  <c r="CO82" i="11"/>
  <c r="CO90" i="11"/>
  <c r="CO127" i="11"/>
  <c r="CO120" i="11"/>
  <c r="CO141" i="11"/>
  <c r="CO159" i="11"/>
  <c r="DR158" i="19"/>
  <c r="DR157" i="19"/>
  <c r="DR156" i="19"/>
  <c r="DR159" i="19"/>
  <c r="DR160" i="19"/>
  <c r="DR155" i="19"/>
  <c r="DR154" i="19"/>
  <c r="DR153" i="19"/>
  <c r="DR151" i="19"/>
  <c r="DR147" i="19"/>
  <c r="DR149" i="19"/>
  <c r="DR146" i="19"/>
  <c r="DR150" i="19"/>
  <c r="DR152" i="19"/>
  <c r="DR142" i="19"/>
  <c r="DR145" i="19"/>
  <c r="DR143" i="19"/>
  <c r="DR148" i="19"/>
  <c r="DR138" i="19"/>
  <c r="DR136" i="19"/>
  <c r="DR139" i="19"/>
  <c r="DR140" i="19"/>
  <c r="DR137" i="19"/>
  <c r="DR141" i="19"/>
  <c r="DR131" i="19"/>
  <c r="DR130" i="19"/>
  <c r="DR135" i="19"/>
  <c r="DR144" i="19"/>
  <c r="DR134" i="19"/>
  <c r="DR129" i="19"/>
  <c r="DR133" i="19"/>
  <c r="DR122" i="19"/>
  <c r="DR132" i="19"/>
  <c r="DR125" i="19"/>
  <c r="DR124" i="19"/>
  <c r="DR120" i="19"/>
  <c r="DR118" i="19"/>
  <c r="DR128" i="19"/>
  <c r="DR117" i="19"/>
  <c r="DR119" i="19"/>
  <c r="DR123" i="19"/>
  <c r="DR116" i="19"/>
  <c r="DR127" i="19"/>
  <c r="DR121" i="19"/>
  <c r="DR126" i="19"/>
  <c r="DR115" i="19"/>
  <c r="DR111" i="19"/>
  <c r="DR112" i="19"/>
  <c r="DR113" i="19"/>
  <c r="DR108" i="19"/>
  <c r="DR104" i="19"/>
  <c r="DR103" i="19"/>
  <c r="DR114" i="19"/>
  <c r="DR107" i="19"/>
  <c r="DR105" i="19"/>
  <c r="DR110" i="19"/>
  <c r="DR109" i="19"/>
  <c r="DR106" i="19"/>
  <c r="DR102" i="19"/>
  <c r="DR97" i="19"/>
  <c r="DR93" i="19"/>
  <c r="DR99" i="19"/>
  <c r="DR96" i="19"/>
  <c r="DR91" i="19"/>
  <c r="DR101" i="19"/>
  <c r="DR100" i="19"/>
  <c r="DR94" i="19"/>
  <c r="DR92" i="19"/>
  <c r="DR90" i="19"/>
  <c r="DR89" i="19"/>
  <c r="DR88" i="19"/>
  <c r="DR86" i="19"/>
  <c r="DR83" i="19"/>
  <c r="DR95" i="19"/>
  <c r="DR82" i="19"/>
  <c r="DR98" i="19"/>
  <c r="DR85" i="19"/>
  <c r="DR79" i="19"/>
  <c r="DR84" i="19"/>
  <c r="DR76" i="19"/>
  <c r="DR87" i="19"/>
  <c r="DR81" i="19"/>
  <c r="DR75" i="19"/>
  <c r="DR77" i="19"/>
  <c r="DR74" i="19"/>
  <c r="DR78" i="19"/>
  <c r="DR66" i="19"/>
  <c r="DR70" i="19"/>
  <c r="DR80" i="19"/>
  <c r="DR71" i="19"/>
  <c r="DR67" i="19"/>
  <c r="DR72" i="19"/>
  <c r="DR65" i="19"/>
  <c r="DR68" i="19"/>
  <c r="DR69" i="19"/>
  <c r="DR73" i="19"/>
  <c r="DR62" i="19"/>
  <c r="DR59" i="19"/>
  <c r="DR57" i="19"/>
  <c r="DR61" i="19"/>
  <c r="DR60" i="19"/>
  <c r="DR58" i="19"/>
  <c r="DR64" i="19"/>
  <c r="DR63" i="19"/>
  <c r="DR56" i="19"/>
  <c r="DQ8" i="19"/>
  <c r="DR55" i="19"/>
  <c r="DR50" i="19"/>
  <c r="DR54" i="19"/>
  <c r="DR52" i="19"/>
  <c r="DR49" i="19"/>
  <c r="DR48" i="19"/>
  <c r="DR53" i="19"/>
  <c r="DR41" i="19"/>
  <c r="DR37" i="19"/>
  <c r="DR47" i="19"/>
  <c r="DR51" i="19"/>
  <c r="DR45" i="19"/>
  <c r="DR44" i="19"/>
  <c r="DR42" i="19"/>
  <c r="DR46" i="19"/>
  <c r="DR38" i="19"/>
  <c r="DR43" i="19"/>
  <c r="DR32" i="19"/>
  <c r="DR31" i="19"/>
  <c r="DR35" i="19"/>
  <c r="DR27" i="19"/>
  <c r="DR39" i="19"/>
  <c r="DR40" i="19"/>
  <c r="DR21" i="19"/>
  <c r="DR30" i="19"/>
  <c r="DR36" i="19"/>
  <c r="DR34" i="19"/>
  <c r="DR24" i="19"/>
  <c r="DR16" i="19"/>
  <c r="DR33" i="19"/>
  <c r="DR20" i="19"/>
  <c r="DR28" i="19"/>
  <c r="DR23" i="19"/>
  <c r="DR18" i="19"/>
  <c r="DR29" i="19"/>
  <c r="DR26" i="19"/>
  <c r="DR12" i="19"/>
  <c r="DR25" i="19"/>
  <c r="DR19" i="19"/>
  <c r="DR22" i="19"/>
  <c r="DR17" i="19"/>
  <c r="DR15" i="19"/>
  <c r="DR14" i="19"/>
  <c r="DR11" i="19"/>
  <c r="DR13" i="19"/>
  <c r="CO53" i="11"/>
  <c r="CO14" i="11"/>
  <c r="CO52" i="11"/>
  <c r="CO25" i="11"/>
  <c r="CO11" i="11"/>
  <c r="CO42" i="11"/>
  <c r="CO45" i="11"/>
  <c r="CO51" i="11"/>
  <c r="CO37" i="11"/>
  <c r="CO49" i="11"/>
  <c r="CO48" i="11"/>
  <c r="CO46" i="11"/>
  <c r="CO33" i="11"/>
  <c r="CO26" i="11"/>
  <c r="CO44" i="11"/>
  <c r="CO43" i="11"/>
  <c r="CO32" i="11"/>
  <c r="CO27" i="11"/>
  <c r="CO23" i="11"/>
  <c r="CO24" i="11"/>
  <c r="CO54" i="11"/>
  <c r="CO55" i="11"/>
  <c r="CO20" i="11"/>
  <c r="CO35" i="11"/>
  <c r="CO12" i="11"/>
  <c r="CO50" i="11"/>
  <c r="CN8" i="11"/>
  <c r="CN4" i="11" s="1"/>
  <c r="CO34" i="11"/>
  <c r="CO40" i="11"/>
  <c r="CO13" i="11"/>
  <c r="CO19" i="11"/>
  <c r="CO47" i="11"/>
  <c r="CO29" i="11"/>
  <c r="CO21" i="11"/>
  <c r="CO28" i="11"/>
  <c r="CO38" i="11"/>
  <c r="CO39" i="11"/>
  <c r="CO15" i="11"/>
  <c r="CO16" i="11"/>
  <c r="CO41" i="11"/>
  <c r="CO31" i="11"/>
  <c r="CO30" i="11"/>
  <c r="CO36" i="11"/>
  <c r="CO17" i="11"/>
  <c r="CO18" i="11"/>
  <c r="DS5" i="19"/>
  <c r="CP5" i="11"/>
  <c r="CP159" i="11" s="1"/>
  <c r="CK41" i="13"/>
  <c r="CK25" i="13"/>
  <c r="CJ39" i="13"/>
  <c r="CJ55" i="13" s="1"/>
  <c r="CJ38" i="13"/>
  <c r="CJ54" i="13" s="1"/>
  <c r="CJ29" i="13"/>
  <c r="CJ45" i="13" s="1"/>
  <c r="CL6" i="13"/>
  <c r="CM4" i="13"/>
  <c r="CM2" i="13"/>
  <c r="CM3" i="13"/>
  <c r="CP130" i="11" l="1"/>
  <c r="CP98" i="11"/>
  <c r="CP102" i="11"/>
  <c r="CP103" i="11"/>
  <c r="CP96" i="11"/>
  <c r="CP67" i="11"/>
  <c r="CP154" i="11"/>
  <c r="CP146" i="11"/>
  <c r="CP157" i="11"/>
  <c r="CP86" i="11"/>
  <c r="CP93" i="11"/>
  <c r="CP122" i="11"/>
  <c r="CP158" i="11"/>
  <c r="CP118" i="11"/>
  <c r="CP106" i="11"/>
  <c r="CP112" i="11"/>
  <c r="CP95" i="11"/>
  <c r="CP92" i="11"/>
  <c r="CP64" i="11"/>
  <c r="CP68" i="11"/>
  <c r="CP138" i="11"/>
  <c r="CP61" i="11"/>
  <c r="CP89" i="11"/>
  <c r="CP107" i="11"/>
  <c r="CP126" i="11"/>
  <c r="CP148" i="11"/>
  <c r="CP127" i="11"/>
  <c r="CP101" i="11"/>
  <c r="CP114" i="11"/>
  <c r="CP99" i="11"/>
  <c r="CP79" i="11"/>
  <c r="CP73" i="11"/>
  <c r="CP56" i="11"/>
  <c r="CP160" i="11"/>
  <c r="CP60" i="11"/>
  <c r="CP76" i="11"/>
  <c r="CP119" i="11"/>
  <c r="CP129" i="11"/>
  <c r="CP150" i="11"/>
  <c r="CP120" i="11"/>
  <c r="CP135" i="11"/>
  <c r="CP104" i="11"/>
  <c r="CP90" i="11"/>
  <c r="CP94" i="11"/>
  <c r="CP63" i="11"/>
  <c r="CP59" i="11"/>
  <c r="CP65" i="11"/>
  <c r="CP153" i="11"/>
  <c r="CP69" i="11"/>
  <c r="CP77" i="11"/>
  <c r="CP115" i="11"/>
  <c r="CP132" i="11"/>
  <c r="CP17" i="11"/>
  <c r="CP136" i="11"/>
  <c r="CP134" i="11"/>
  <c r="CP84" i="11"/>
  <c r="CP109" i="11"/>
  <c r="CP91" i="11"/>
  <c r="CP70" i="11"/>
  <c r="CP66" i="11"/>
  <c r="CP152" i="11"/>
  <c r="CP142" i="11"/>
  <c r="CP58" i="11"/>
  <c r="CP85" i="11"/>
  <c r="CP108" i="11"/>
  <c r="CP144" i="11"/>
  <c r="CP133" i="11"/>
  <c r="CP128" i="11"/>
  <c r="CP97" i="11"/>
  <c r="CP74" i="11"/>
  <c r="CP72" i="11"/>
  <c r="CP71" i="11"/>
  <c r="CP75" i="11"/>
  <c r="CP140" i="11"/>
  <c r="CP145" i="11"/>
  <c r="CP62" i="11"/>
  <c r="CP100" i="11"/>
  <c r="CP116" i="11"/>
  <c r="CP147" i="11"/>
  <c r="CP124" i="11"/>
  <c r="CP131" i="11"/>
  <c r="CP111" i="11"/>
  <c r="CP87" i="11"/>
  <c r="CP80" i="11"/>
  <c r="CP82" i="11"/>
  <c r="CP156" i="11"/>
  <c r="CP149" i="11"/>
  <c r="CP139" i="11"/>
  <c r="CP81" i="11"/>
  <c r="CP110" i="11"/>
  <c r="CP113" i="11"/>
  <c r="CP151" i="11"/>
  <c r="CP117" i="11"/>
  <c r="CP125" i="11"/>
  <c r="CP121" i="11"/>
  <c r="CP105" i="11"/>
  <c r="CP57" i="11"/>
  <c r="CP83" i="11"/>
  <c r="CP155" i="11"/>
  <c r="CP137" i="11"/>
  <c r="CP141" i="11"/>
  <c r="CP78" i="11"/>
  <c r="CP88" i="11"/>
  <c r="CP123" i="11"/>
  <c r="CP143" i="11"/>
  <c r="DS158" i="19"/>
  <c r="DS160" i="19"/>
  <c r="DS159" i="19"/>
  <c r="DS156" i="19"/>
  <c r="DS155" i="19"/>
  <c r="DS157" i="19"/>
  <c r="DS154" i="19"/>
  <c r="DS152" i="19"/>
  <c r="DS148" i="19"/>
  <c r="DS153" i="19"/>
  <c r="DS149" i="19"/>
  <c r="DS151" i="19"/>
  <c r="DS150" i="19"/>
  <c r="DS146" i="19"/>
  <c r="DS145" i="19"/>
  <c r="DS143" i="19"/>
  <c r="DS147" i="19"/>
  <c r="DS144" i="19"/>
  <c r="DS141" i="19"/>
  <c r="DS136" i="19"/>
  <c r="DS140" i="19"/>
  <c r="DS133" i="19"/>
  <c r="DS137" i="19"/>
  <c r="DS142" i="19"/>
  <c r="DS134" i="19"/>
  <c r="DS135" i="19"/>
  <c r="DS131" i="19"/>
  <c r="DS127" i="19"/>
  <c r="DS126" i="19"/>
  <c r="DS123" i="19"/>
  <c r="DS129" i="19"/>
  <c r="DS132" i="19"/>
  <c r="DS139" i="19"/>
  <c r="DS138" i="19"/>
  <c r="DS128" i="19"/>
  <c r="DS130" i="19"/>
  <c r="DS124" i="19"/>
  <c r="DS116" i="19"/>
  <c r="DS110" i="19"/>
  <c r="DS122" i="19"/>
  <c r="DS121" i="19"/>
  <c r="DS117" i="19"/>
  <c r="DS115" i="19"/>
  <c r="DS118" i="19"/>
  <c r="DS125" i="19"/>
  <c r="DS120" i="19"/>
  <c r="DS113" i="19"/>
  <c r="DS111" i="19"/>
  <c r="DS108" i="19"/>
  <c r="DS119" i="19"/>
  <c r="DS114" i="19"/>
  <c r="DS106" i="19"/>
  <c r="DS105" i="19"/>
  <c r="DS112" i="19"/>
  <c r="DS101" i="19"/>
  <c r="DS107" i="19"/>
  <c r="DS109" i="19"/>
  <c r="DS102" i="19"/>
  <c r="DS104" i="19"/>
  <c r="DS97" i="19"/>
  <c r="DS93" i="19"/>
  <c r="DS98" i="19"/>
  <c r="DS100" i="19"/>
  <c r="DS94" i="19"/>
  <c r="DS92" i="19"/>
  <c r="DS90" i="19"/>
  <c r="DS89" i="19"/>
  <c r="DS95" i="19"/>
  <c r="DS99" i="19"/>
  <c r="DS96" i="19"/>
  <c r="DS103" i="19"/>
  <c r="DS87" i="19"/>
  <c r="DS85" i="19"/>
  <c r="DS81" i="19"/>
  <c r="DS79" i="19"/>
  <c r="DS86" i="19"/>
  <c r="DS84" i="19"/>
  <c r="DS91" i="19"/>
  <c r="DS75" i="19"/>
  <c r="DS88" i="19"/>
  <c r="DS80" i="19"/>
  <c r="DS83" i="19"/>
  <c r="DS82" i="19"/>
  <c r="DS78" i="19"/>
  <c r="DS69" i="19"/>
  <c r="DS77" i="19"/>
  <c r="DS71" i="19"/>
  <c r="DS74" i="19"/>
  <c r="DS76" i="19"/>
  <c r="DS73" i="19"/>
  <c r="DS72" i="19"/>
  <c r="DS67" i="19"/>
  <c r="DS70" i="19"/>
  <c r="DS65" i="19"/>
  <c r="DS60" i="19"/>
  <c r="DS68" i="19"/>
  <c r="DS66" i="19"/>
  <c r="DS63" i="19"/>
  <c r="DS58" i="19"/>
  <c r="DS62" i="19"/>
  <c r="DS57" i="19"/>
  <c r="DS64" i="19"/>
  <c r="DS56" i="19"/>
  <c r="DS59" i="19"/>
  <c r="DS61" i="19"/>
  <c r="DR8" i="19"/>
  <c r="DS54" i="19"/>
  <c r="DS49" i="19"/>
  <c r="DS55" i="19"/>
  <c r="DS48" i="19"/>
  <c r="DS53" i="19"/>
  <c r="DS47" i="19"/>
  <c r="DS52" i="19"/>
  <c r="DS44" i="19"/>
  <c r="DS40" i="19"/>
  <c r="DS36" i="19"/>
  <c r="DS51" i="19"/>
  <c r="DS42" i="19"/>
  <c r="DS38" i="19"/>
  <c r="DS43" i="19"/>
  <c r="DS39" i="19"/>
  <c r="DS35" i="19"/>
  <c r="DS50" i="19"/>
  <c r="DS46" i="19"/>
  <c r="DS28" i="19"/>
  <c r="DS30" i="19"/>
  <c r="DS45" i="19"/>
  <c r="DS31" i="19"/>
  <c r="DS34" i="19"/>
  <c r="DS27" i="19"/>
  <c r="DS37" i="19"/>
  <c r="DS32" i="19"/>
  <c r="DS29" i="19"/>
  <c r="DS16" i="19"/>
  <c r="DS24" i="19"/>
  <c r="DS25" i="19"/>
  <c r="DS26" i="19"/>
  <c r="DS33" i="19"/>
  <c r="DS20" i="19"/>
  <c r="DS41" i="19"/>
  <c r="DS15" i="19"/>
  <c r="DS23" i="19"/>
  <c r="DS22" i="19"/>
  <c r="DS17" i="19"/>
  <c r="DS14" i="19"/>
  <c r="DS18" i="19"/>
  <c r="DS11" i="19"/>
  <c r="DS12" i="19"/>
  <c r="DS19" i="19"/>
  <c r="DS13" i="19"/>
  <c r="DS21" i="19"/>
  <c r="CP41" i="11"/>
  <c r="CP27" i="11"/>
  <c r="CP35" i="11"/>
  <c r="CP30" i="11"/>
  <c r="CP47" i="11"/>
  <c r="CP22" i="11"/>
  <c r="CP55" i="11"/>
  <c r="CP23" i="11"/>
  <c r="CP52" i="11"/>
  <c r="CP25" i="11"/>
  <c r="CP43" i="11"/>
  <c r="CP16" i="11"/>
  <c r="CP21" i="11"/>
  <c r="CP13" i="11"/>
  <c r="CP37" i="11"/>
  <c r="CP26" i="11"/>
  <c r="CP11" i="11"/>
  <c r="CP54" i="11"/>
  <c r="CP46" i="11"/>
  <c r="CP32" i="11"/>
  <c r="CP34" i="11"/>
  <c r="CP24" i="11"/>
  <c r="CO8" i="11"/>
  <c r="CO4" i="11" s="1"/>
  <c r="CP14" i="11"/>
  <c r="CP45" i="11"/>
  <c r="CP51" i="11"/>
  <c r="CP44" i="11"/>
  <c r="CP50" i="11"/>
  <c r="CP40" i="11"/>
  <c r="CP20" i="11"/>
  <c r="CP19" i="11"/>
  <c r="CP15" i="11"/>
  <c r="CP29" i="11"/>
  <c r="CP53" i="11"/>
  <c r="CP28" i="11"/>
  <c r="CP38" i="11"/>
  <c r="CP39" i="11"/>
  <c r="CP49" i="11"/>
  <c r="CP18" i="11"/>
  <c r="CP42" i="11"/>
  <c r="CP31" i="11"/>
  <c r="CP33" i="11"/>
  <c r="CP36" i="11"/>
  <c r="CP12" i="11"/>
  <c r="CP48" i="11"/>
  <c r="DT5" i="19"/>
  <c r="CQ5" i="11"/>
  <c r="CM6" i="13"/>
  <c r="CN3" i="13"/>
  <c r="CN4" i="13"/>
  <c r="CN2" i="13"/>
  <c r="CL41" i="13"/>
  <c r="CL25" i="13"/>
  <c r="CK39" i="13"/>
  <c r="CK55" i="13" s="1"/>
  <c r="CK38" i="13"/>
  <c r="CK54" i="13" s="1"/>
  <c r="CK29" i="13"/>
  <c r="CK45" i="13" s="1"/>
  <c r="CQ29" i="11" l="1"/>
  <c r="CQ124" i="11"/>
  <c r="CQ112" i="11"/>
  <c r="CQ93" i="11"/>
  <c r="CQ75" i="11"/>
  <c r="CQ155" i="11"/>
  <c r="CQ152" i="11"/>
  <c r="CQ68" i="11"/>
  <c r="CQ74" i="11"/>
  <c r="CQ82" i="11"/>
  <c r="CQ100" i="11"/>
  <c r="CQ107" i="11"/>
  <c r="CQ137" i="11"/>
  <c r="CQ153" i="11"/>
  <c r="CQ122" i="11"/>
  <c r="CQ102" i="11"/>
  <c r="CQ84" i="11"/>
  <c r="CQ76" i="11"/>
  <c r="CQ151" i="11"/>
  <c r="CQ145" i="11"/>
  <c r="CQ61" i="11"/>
  <c r="CQ80" i="11"/>
  <c r="CQ98" i="11"/>
  <c r="CQ123" i="11"/>
  <c r="CQ116" i="11"/>
  <c r="CQ131" i="11"/>
  <c r="CQ156" i="11"/>
  <c r="CQ130" i="11"/>
  <c r="CQ118" i="11"/>
  <c r="CQ103" i="11"/>
  <c r="CQ97" i="11"/>
  <c r="CQ81" i="11"/>
  <c r="CQ150" i="11"/>
  <c r="CQ140" i="11"/>
  <c r="CQ66" i="11"/>
  <c r="CQ77" i="11"/>
  <c r="CQ96" i="11"/>
  <c r="CQ111" i="11"/>
  <c r="CQ115" i="11"/>
  <c r="CQ143" i="11"/>
  <c r="CQ154" i="11"/>
  <c r="CQ135" i="11"/>
  <c r="CQ108" i="11"/>
  <c r="CQ114" i="11"/>
  <c r="CQ87" i="11"/>
  <c r="CQ72" i="11"/>
  <c r="CQ148" i="11"/>
  <c r="CQ160" i="11"/>
  <c r="CQ60" i="11"/>
  <c r="CQ85" i="11"/>
  <c r="CQ99" i="11"/>
  <c r="CQ104" i="11"/>
  <c r="CQ125" i="11"/>
  <c r="CQ139" i="11"/>
  <c r="CQ136" i="11"/>
  <c r="CQ101" i="11"/>
  <c r="CQ91" i="11"/>
  <c r="CQ89" i="11"/>
  <c r="CQ65" i="11"/>
  <c r="CQ146" i="11"/>
  <c r="CQ141" i="11"/>
  <c r="CQ67" i="11"/>
  <c r="CQ69" i="11"/>
  <c r="CQ105" i="11"/>
  <c r="CQ106" i="11"/>
  <c r="CQ127" i="11"/>
  <c r="CQ134" i="11"/>
  <c r="CQ133" i="11"/>
  <c r="CQ95" i="11"/>
  <c r="CQ92" i="11"/>
  <c r="CQ71" i="11"/>
  <c r="CQ62" i="11"/>
  <c r="CQ149" i="11"/>
  <c r="CQ158" i="11"/>
  <c r="CQ59" i="11"/>
  <c r="CQ78" i="11"/>
  <c r="CQ86" i="11"/>
  <c r="CQ110" i="11"/>
  <c r="CQ128" i="11"/>
  <c r="CQ142" i="11"/>
  <c r="CQ126" i="11"/>
  <c r="CQ88" i="11"/>
  <c r="CQ117" i="11"/>
  <c r="CQ79" i="11"/>
  <c r="CQ56" i="11"/>
  <c r="CQ144" i="11"/>
  <c r="CQ157" i="11"/>
  <c r="CQ58" i="11"/>
  <c r="CQ83" i="11"/>
  <c r="CQ94" i="11"/>
  <c r="CQ109" i="11"/>
  <c r="CQ120" i="11"/>
  <c r="CQ147" i="11"/>
  <c r="CQ132" i="11"/>
  <c r="CQ119" i="11"/>
  <c r="CQ121" i="11"/>
  <c r="CQ64" i="11"/>
  <c r="CQ63" i="11"/>
  <c r="CQ138" i="11"/>
  <c r="CQ57" i="11"/>
  <c r="CQ70" i="11"/>
  <c r="CQ73" i="11"/>
  <c r="CQ90" i="11"/>
  <c r="CQ113" i="11"/>
  <c r="CQ129" i="11"/>
  <c r="CQ159" i="11"/>
  <c r="DT160" i="19"/>
  <c r="DT156" i="19"/>
  <c r="DT158" i="19"/>
  <c r="DT159" i="19"/>
  <c r="DT157" i="19"/>
  <c r="DT153" i="19"/>
  <c r="DT154" i="19"/>
  <c r="DT155" i="19"/>
  <c r="DT151" i="19"/>
  <c r="DT152" i="19"/>
  <c r="DT147" i="19"/>
  <c r="DT148" i="19"/>
  <c r="DT144" i="19"/>
  <c r="DT150" i="19"/>
  <c r="DT146" i="19"/>
  <c r="DT149" i="19"/>
  <c r="DT145" i="19"/>
  <c r="DT143" i="19"/>
  <c r="DT138" i="19"/>
  <c r="DT141" i="19"/>
  <c r="DT137" i="19"/>
  <c r="DT142" i="19"/>
  <c r="DT134" i="19"/>
  <c r="DT132" i="19"/>
  <c r="DT135" i="19"/>
  <c r="DT130" i="19"/>
  <c r="DT136" i="19"/>
  <c r="DT129" i="19"/>
  <c r="DT124" i="19"/>
  <c r="DT133" i="19"/>
  <c r="DT140" i="19"/>
  <c r="DT139" i="19"/>
  <c r="DT127" i="19"/>
  <c r="DT131" i="19"/>
  <c r="DT128" i="19"/>
  <c r="DT117" i="19"/>
  <c r="DT123" i="19"/>
  <c r="DT121" i="19"/>
  <c r="DT119" i="19"/>
  <c r="DT125" i="19"/>
  <c r="DT120" i="19"/>
  <c r="DT122" i="19"/>
  <c r="DT115" i="19"/>
  <c r="DT126" i="19"/>
  <c r="DT118" i="19"/>
  <c r="DT113" i="19"/>
  <c r="DT112" i="19"/>
  <c r="DT111" i="19"/>
  <c r="DT108" i="19"/>
  <c r="DT104" i="19"/>
  <c r="DT103" i="19"/>
  <c r="DT107" i="19"/>
  <c r="DT102" i="19"/>
  <c r="DT116" i="19"/>
  <c r="DT109" i="19"/>
  <c r="DT114" i="19"/>
  <c r="DT110" i="19"/>
  <c r="DT101" i="19"/>
  <c r="DT106" i="19"/>
  <c r="DT98" i="19"/>
  <c r="DT99" i="19"/>
  <c r="DT96" i="19"/>
  <c r="DT91" i="19"/>
  <c r="DT100" i="19"/>
  <c r="DT94" i="19"/>
  <c r="DT92" i="19"/>
  <c r="DT90" i="19"/>
  <c r="DT89" i="19"/>
  <c r="DT95" i="19"/>
  <c r="DT105" i="19"/>
  <c r="DT97" i="19"/>
  <c r="DT93" i="19"/>
  <c r="DT84" i="19"/>
  <c r="DT88" i="19"/>
  <c r="DT87" i="19"/>
  <c r="DT81" i="19"/>
  <c r="DT80" i="19"/>
  <c r="DT83" i="19"/>
  <c r="DT82" i="19"/>
  <c r="DT77" i="19"/>
  <c r="DT74" i="19"/>
  <c r="DT78" i="19"/>
  <c r="DT86" i="19"/>
  <c r="DT70" i="19"/>
  <c r="DT75" i="19"/>
  <c r="DT76" i="19"/>
  <c r="DT73" i="19"/>
  <c r="DT72" i="19"/>
  <c r="DT67" i="19"/>
  <c r="DT85" i="19"/>
  <c r="DT79" i="19"/>
  <c r="DT68" i="19"/>
  <c r="DT64" i="19"/>
  <c r="DT65" i="19"/>
  <c r="DT66" i="19"/>
  <c r="DT69" i="19"/>
  <c r="DT71" i="19"/>
  <c r="DT61" i="19"/>
  <c r="DT60" i="19"/>
  <c r="DT59" i="19"/>
  <c r="DT58" i="19"/>
  <c r="DT63" i="19"/>
  <c r="DT56" i="19"/>
  <c r="DT62" i="19"/>
  <c r="DT57" i="19"/>
  <c r="DT49" i="19"/>
  <c r="DT52" i="19"/>
  <c r="DT55" i="19"/>
  <c r="DT53" i="19"/>
  <c r="DT54" i="19"/>
  <c r="DT51" i="19"/>
  <c r="DT50" i="19"/>
  <c r="DT40" i="19"/>
  <c r="DT36" i="19"/>
  <c r="DT48" i="19"/>
  <c r="DT44" i="19"/>
  <c r="DT43" i="19"/>
  <c r="DT45" i="19"/>
  <c r="DT42" i="19"/>
  <c r="DT39" i="19"/>
  <c r="DT37" i="19"/>
  <c r="DT41" i="19"/>
  <c r="DT35" i="19"/>
  <c r="DT46" i="19"/>
  <c r="DT31" i="19"/>
  <c r="DT38" i="19"/>
  <c r="DT26" i="19"/>
  <c r="DT33" i="19"/>
  <c r="DT34" i="19"/>
  <c r="DT27" i="19"/>
  <c r="DT30" i="19"/>
  <c r="DT23" i="19"/>
  <c r="DT28" i="19"/>
  <c r="DT24" i="19"/>
  <c r="DT19" i="19"/>
  <c r="DT25" i="19"/>
  <c r="DT17" i="19"/>
  <c r="DT22" i="19"/>
  <c r="DT18" i="19"/>
  <c r="DT32" i="19"/>
  <c r="DT20" i="19"/>
  <c r="DT29" i="19"/>
  <c r="DT47" i="19"/>
  <c r="DT21" i="19"/>
  <c r="DT14" i="19"/>
  <c r="DT13" i="19"/>
  <c r="DT15" i="19"/>
  <c r="DT11" i="19"/>
  <c r="DT16" i="19"/>
  <c r="DT12" i="19"/>
  <c r="DS8" i="19"/>
  <c r="CQ41" i="11"/>
  <c r="CQ38" i="11"/>
  <c r="CQ39" i="11"/>
  <c r="CQ37" i="11"/>
  <c r="CQ49" i="11"/>
  <c r="CQ54" i="11"/>
  <c r="CQ14" i="11"/>
  <c r="CQ13" i="11"/>
  <c r="CQ51" i="11"/>
  <c r="CQ44" i="11"/>
  <c r="CQ16" i="11"/>
  <c r="CQ45" i="11"/>
  <c r="CQ33" i="11"/>
  <c r="CQ23" i="11"/>
  <c r="CQ12" i="11"/>
  <c r="CQ17" i="11"/>
  <c r="CQ40" i="11"/>
  <c r="CQ34" i="11"/>
  <c r="CQ24" i="11"/>
  <c r="CQ30" i="11"/>
  <c r="CQ53" i="11"/>
  <c r="CQ27" i="11"/>
  <c r="CQ32" i="11"/>
  <c r="CQ35" i="11"/>
  <c r="CQ11" i="11"/>
  <c r="CQ50" i="11"/>
  <c r="CQ55" i="11"/>
  <c r="CQ46" i="11"/>
  <c r="CQ20" i="11"/>
  <c r="CQ36" i="11"/>
  <c r="CQ15" i="11"/>
  <c r="CQ18" i="11"/>
  <c r="CQ42" i="11"/>
  <c r="CQ28" i="11"/>
  <c r="CQ52" i="11"/>
  <c r="CQ26" i="11"/>
  <c r="CQ47" i="11"/>
  <c r="CQ48" i="11"/>
  <c r="CQ21" i="11"/>
  <c r="CQ31" i="11"/>
  <c r="CQ19" i="11"/>
  <c r="CQ25" i="11"/>
  <c r="CQ43" i="11"/>
  <c r="CQ22" i="11"/>
  <c r="CP8" i="11"/>
  <c r="CP4" i="11" s="1"/>
  <c r="DU5" i="19"/>
  <c r="CR5" i="11"/>
  <c r="CN6" i="13"/>
  <c r="CO4" i="13"/>
  <c r="CO3" i="13"/>
  <c r="CO2" i="13"/>
  <c r="CL39" i="13"/>
  <c r="CL55" i="13" s="1"/>
  <c r="CL38" i="13"/>
  <c r="CL54" i="13" s="1"/>
  <c r="CL29" i="13"/>
  <c r="CL45" i="13" s="1"/>
  <c r="CM41" i="13"/>
  <c r="CM25" i="13"/>
  <c r="CR18" i="11" l="1"/>
  <c r="CR132" i="11"/>
  <c r="CR100" i="11"/>
  <c r="CR97" i="11"/>
  <c r="CR88" i="11"/>
  <c r="CR68" i="11"/>
  <c r="CR152" i="11"/>
  <c r="CR66" i="11"/>
  <c r="CR85" i="11"/>
  <c r="CR94" i="11"/>
  <c r="CR106" i="11"/>
  <c r="CR125" i="11"/>
  <c r="CR127" i="11"/>
  <c r="CR147" i="11"/>
  <c r="CR133" i="11"/>
  <c r="CR122" i="11"/>
  <c r="CR92" i="11"/>
  <c r="CR80" i="11"/>
  <c r="CR56" i="11"/>
  <c r="CR145" i="11"/>
  <c r="CR65" i="11"/>
  <c r="CR90" i="11"/>
  <c r="CR93" i="11"/>
  <c r="CR104" i="11"/>
  <c r="CR110" i="11"/>
  <c r="CR128" i="11"/>
  <c r="CR142" i="11"/>
  <c r="CR124" i="11"/>
  <c r="CR114" i="11"/>
  <c r="CR70" i="11"/>
  <c r="CR63" i="11"/>
  <c r="CR156" i="11"/>
  <c r="CR160" i="11"/>
  <c r="CR69" i="11"/>
  <c r="CR81" i="11"/>
  <c r="CR103" i="11"/>
  <c r="CR108" i="11"/>
  <c r="CR112" i="11"/>
  <c r="CR140" i="11"/>
  <c r="CR151" i="11"/>
  <c r="CR121" i="11"/>
  <c r="CR101" i="11"/>
  <c r="CR64" i="11"/>
  <c r="CR75" i="11"/>
  <c r="CR144" i="11"/>
  <c r="CR149" i="11"/>
  <c r="CR60" i="11"/>
  <c r="CR78" i="11"/>
  <c r="CR99" i="11"/>
  <c r="CR111" i="11"/>
  <c r="CR116" i="11"/>
  <c r="CR135" i="11"/>
  <c r="CR154" i="11"/>
  <c r="CR123" i="11"/>
  <c r="CR107" i="11"/>
  <c r="CR84" i="11"/>
  <c r="CR83" i="11"/>
  <c r="CR150" i="11"/>
  <c r="CR157" i="11"/>
  <c r="CR67" i="11"/>
  <c r="CR82" i="11"/>
  <c r="CR102" i="11"/>
  <c r="CR109" i="11"/>
  <c r="CR117" i="11"/>
  <c r="CR137" i="11"/>
  <c r="CR158" i="11"/>
  <c r="CR126" i="11"/>
  <c r="CR105" i="11"/>
  <c r="CR72" i="11"/>
  <c r="CR61" i="11"/>
  <c r="CR141" i="11"/>
  <c r="CR138" i="11"/>
  <c r="CR74" i="11"/>
  <c r="CR86" i="11"/>
  <c r="CR91" i="11"/>
  <c r="CR113" i="11"/>
  <c r="CR120" i="11"/>
  <c r="CR148" i="11"/>
  <c r="CR159" i="11"/>
  <c r="CR130" i="11"/>
  <c r="CR131" i="11"/>
  <c r="CR76" i="11"/>
  <c r="CR79" i="11"/>
  <c r="CR62" i="11"/>
  <c r="CR146" i="11"/>
  <c r="CR57" i="11"/>
  <c r="CR59" i="11"/>
  <c r="CR87" i="11"/>
  <c r="CR95" i="11"/>
  <c r="CR119" i="11"/>
  <c r="CR134" i="11"/>
  <c r="CR139" i="11"/>
  <c r="CR155" i="11"/>
  <c r="CR136" i="11"/>
  <c r="CR129" i="11"/>
  <c r="CR71" i="11"/>
  <c r="CR96" i="11"/>
  <c r="CR73" i="11"/>
  <c r="CR153" i="11"/>
  <c r="CR58" i="11"/>
  <c r="CR77" i="11"/>
  <c r="CR89" i="11"/>
  <c r="CR98" i="11"/>
  <c r="CR115" i="11"/>
  <c r="CR118" i="11"/>
  <c r="CR143" i="11"/>
  <c r="DU159" i="19"/>
  <c r="DU158" i="19"/>
  <c r="DU160" i="19"/>
  <c r="DU155" i="19"/>
  <c r="DU157" i="19"/>
  <c r="DU154" i="19"/>
  <c r="DU156" i="19"/>
  <c r="DU153" i="19"/>
  <c r="DU151" i="19"/>
  <c r="DU149" i="19"/>
  <c r="DU146" i="19"/>
  <c r="DU150" i="19"/>
  <c r="DU145" i="19"/>
  <c r="DU147" i="19"/>
  <c r="DU143" i="19"/>
  <c r="DU142" i="19"/>
  <c r="DU148" i="19"/>
  <c r="DU152" i="19"/>
  <c r="DU140" i="19"/>
  <c r="DU139" i="19"/>
  <c r="DU138" i="19"/>
  <c r="DU131" i="19"/>
  <c r="DU130" i="19"/>
  <c r="DU134" i="19"/>
  <c r="DU141" i="19"/>
  <c r="DU144" i="19"/>
  <c r="DU136" i="19"/>
  <c r="DU137" i="19"/>
  <c r="DU122" i="19"/>
  <c r="DU133" i="19"/>
  <c r="DU132" i="19"/>
  <c r="DU125" i="19"/>
  <c r="DU135" i="19"/>
  <c r="DU128" i="19"/>
  <c r="DU123" i="19"/>
  <c r="DU121" i="19"/>
  <c r="DU119" i="19"/>
  <c r="DU126" i="19"/>
  <c r="DU124" i="19"/>
  <c r="DU115" i="19"/>
  <c r="DU111" i="19"/>
  <c r="DU129" i="19"/>
  <c r="DU127" i="19"/>
  <c r="DU118" i="19"/>
  <c r="DU117" i="19"/>
  <c r="DU113" i="19"/>
  <c r="DU112" i="19"/>
  <c r="DU114" i="19"/>
  <c r="DU120" i="19"/>
  <c r="DU107" i="19"/>
  <c r="DU105" i="19"/>
  <c r="DU116" i="19"/>
  <c r="DU110" i="19"/>
  <c r="DU104" i="19"/>
  <c r="DU108" i="19"/>
  <c r="DU101" i="19"/>
  <c r="DU109" i="19"/>
  <c r="DU106" i="19"/>
  <c r="DU102" i="19"/>
  <c r="DU99" i="19"/>
  <c r="DU96" i="19"/>
  <c r="DU91" i="19"/>
  <c r="DU100" i="19"/>
  <c r="DU94" i="19"/>
  <c r="DU92" i="19"/>
  <c r="DU95" i="19"/>
  <c r="DU103" i="19"/>
  <c r="DU97" i="19"/>
  <c r="DU93" i="19"/>
  <c r="DU82" i="19"/>
  <c r="DU98" i="19"/>
  <c r="DU89" i="19"/>
  <c r="DU84" i="19"/>
  <c r="DU80" i="19"/>
  <c r="DU90" i="19"/>
  <c r="DU88" i="19"/>
  <c r="DU87" i="19"/>
  <c r="DU81" i="19"/>
  <c r="DU83" i="19"/>
  <c r="DU77" i="19"/>
  <c r="DU74" i="19"/>
  <c r="DU86" i="19"/>
  <c r="DU85" i="19"/>
  <c r="DU78" i="19"/>
  <c r="DU71" i="19"/>
  <c r="DU76" i="19"/>
  <c r="DU73" i="19"/>
  <c r="DU72" i="19"/>
  <c r="DU67" i="19"/>
  <c r="DU79" i="19"/>
  <c r="DU68" i="19"/>
  <c r="DU65" i="19"/>
  <c r="DU75" i="19"/>
  <c r="DU66" i="19"/>
  <c r="DU69" i="19"/>
  <c r="DU70" i="19"/>
  <c r="DU64" i="19"/>
  <c r="DU61" i="19"/>
  <c r="DU63" i="19"/>
  <c r="DU56" i="19"/>
  <c r="DU60" i="19"/>
  <c r="DU58" i="19"/>
  <c r="DU59" i="19"/>
  <c r="DU62" i="19"/>
  <c r="DU57" i="19"/>
  <c r="DU55" i="19"/>
  <c r="DU54" i="19"/>
  <c r="DU52" i="19"/>
  <c r="DU48" i="19"/>
  <c r="DU51" i="19"/>
  <c r="DU50" i="19"/>
  <c r="DU43" i="19"/>
  <c r="DU35" i="19"/>
  <c r="DU38" i="19"/>
  <c r="DU49" i="19"/>
  <c r="DU39" i="19"/>
  <c r="DU42" i="19"/>
  <c r="DU37" i="19"/>
  <c r="DU47" i="19"/>
  <c r="DU41" i="19"/>
  <c r="DU27" i="19"/>
  <c r="DU44" i="19"/>
  <c r="DU31" i="19"/>
  <c r="DU46" i="19"/>
  <c r="DU25" i="19"/>
  <c r="DU40" i="19"/>
  <c r="DU33" i="19"/>
  <c r="DU53" i="19"/>
  <c r="DU45" i="19"/>
  <c r="DU30" i="19"/>
  <c r="DU26" i="19"/>
  <c r="DU28" i="19"/>
  <c r="DU36" i="19"/>
  <c r="DU34" i="19"/>
  <c r="DU29" i="19"/>
  <c r="DU23" i="19"/>
  <c r="DU15" i="19"/>
  <c r="DU32" i="19"/>
  <c r="DU19" i="19"/>
  <c r="DU14" i="19"/>
  <c r="DU18" i="19"/>
  <c r="DU22" i="19"/>
  <c r="DU21" i="19"/>
  <c r="DU20" i="19"/>
  <c r="DU13" i="19"/>
  <c r="DU17" i="19"/>
  <c r="DU11" i="19"/>
  <c r="DU16" i="19"/>
  <c r="DU12" i="19"/>
  <c r="DU24" i="19"/>
  <c r="DT8" i="19"/>
  <c r="CR42" i="11"/>
  <c r="CR14" i="11"/>
  <c r="CR34" i="11"/>
  <c r="CR26" i="11"/>
  <c r="CR43" i="11"/>
  <c r="CR50" i="11"/>
  <c r="CR55" i="11"/>
  <c r="CR28" i="11"/>
  <c r="CR23" i="11"/>
  <c r="CR37" i="11"/>
  <c r="CR15" i="11"/>
  <c r="CQ8" i="11"/>
  <c r="CQ4" i="11" s="1"/>
  <c r="CR53" i="11"/>
  <c r="CR46" i="11"/>
  <c r="CR38" i="11"/>
  <c r="CR35" i="11"/>
  <c r="CR12" i="11"/>
  <c r="CR22" i="11"/>
  <c r="CR21" i="11"/>
  <c r="CR52" i="11"/>
  <c r="CR20" i="11"/>
  <c r="CR24" i="11"/>
  <c r="CR49" i="11"/>
  <c r="CR54" i="11"/>
  <c r="CR48" i="11"/>
  <c r="CR27" i="11"/>
  <c r="CR32" i="11"/>
  <c r="CR47" i="11"/>
  <c r="CR11" i="11"/>
  <c r="CR31" i="11"/>
  <c r="CR45" i="11"/>
  <c r="CR51" i="11"/>
  <c r="CR36" i="11"/>
  <c r="CR17" i="11"/>
  <c r="CR33" i="11"/>
  <c r="CR19" i="11"/>
  <c r="CR39" i="11"/>
  <c r="CR44" i="11"/>
  <c r="CR29" i="11"/>
  <c r="CR41" i="11"/>
  <c r="CR40" i="11"/>
  <c r="CR13" i="11"/>
  <c r="CR25" i="11"/>
  <c r="CR30" i="11"/>
  <c r="CR16" i="11"/>
  <c r="DV5" i="19"/>
  <c r="CS5" i="11"/>
  <c r="CM39" i="13"/>
  <c r="CM55" i="13" s="1"/>
  <c r="CM38" i="13"/>
  <c r="CM54" i="13" s="1"/>
  <c r="CM29" i="13"/>
  <c r="CM45" i="13" s="1"/>
  <c r="CN41" i="13"/>
  <c r="CN25" i="13"/>
  <c r="CO6" i="13"/>
  <c r="CP4" i="13"/>
  <c r="CP3" i="13"/>
  <c r="CP2" i="13"/>
  <c r="CS48" i="11" l="1"/>
  <c r="CS113" i="11"/>
  <c r="CS121" i="11"/>
  <c r="CS105" i="11"/>
  <c r="CS88" i="11"/>
  <c r="CS77" i="11"/>
  <c r="CS147" i="11"/>
  <c r="CS140" i="11"/>
  <c r="CS67" i="11"/>
  <c r="CS82" i="11"/>
  <c r="CS98" i="11"/>
  <c r="CS111" i="11"/>
  <c r="CS129" i="11"/>
  <c r="CS145" i="11"/>
  <c r="CS133" i="11"/>
  <c r="CS115" i="11"/>
  <c r="CS86" i="11"/>
  <c r="CS89" i="11"/>
  <c r="CS68" i="11"/>
  <c r="CS152" i="11"/>
  <c r="CS148" i="11"/>
  <c r="CS64" i="11"/>
  <c r="CS90" i="11"/>
  <c r="CS100" i="11"/>
  <c r="CS104" i="11"/>
  <c r="CS134" i="11"/>
  <c r="CS143" i="11"/>
  <c r="CS124" i="11"/>
  <c r="CS110" i="11"/>
  <c r="CS118" i="11"/>
  <c r="CS78" i="11"/>
  <c r="CS66" i="11"/>
  <c r="CS144" i="11"/>
  <c r="CS146" i="11"/>
  <c r="CS59" i="11"/>
  <c r="CS91" i="11"/>
  <c r="CS93" i="11"/>
  <c r="CS106" i="11"/>
  <c r="CS131" i="11"/>
  <c r="CS151" i="11"/>
  <c r="CS119" i="11"/>
  <c r="CS114" i="11"/>
  <c r="CS97" i="11"/>
  <c r="CS62" i="11"/>
  <c r="CS81" i="11"/>
  <c r="CS153" i="11"/>
  <c r="CS159" i="11"/>
  <c r="CS61" i="11"/>
  <c r="CS72" i="11"/>
  <c r="CS103" i="11"/>
  <c r="CS120" i="11"/>
  <c r="CS135" i="11"/>
  <c r="CS158" i="11"/>
  <c r="CS122" i="11"/>
  <c r="CS102" i="11"/>
  <c r="CS99" i="11"/>
  <c r="CS57" i="11"/>
  <c r="CS58" i="11"/>
  <c r="CS149" i="11"/>
  <c r="CS157" i="11"/>
  <c r="CS74" i="11"/>
  <c r="CS83" i="11"/>
  <c r="CS101" i="11"/>
  <c r="CS117" i="11"/>
  <c r="CS137" i="11"/>
  <c r="CS154" i="11"/>
  <c r="CS130" i="11"/>
  <c r="CS96" i="11"/>
  <c r="CS87" i="11"/>
  <c r="CS73" i="11"/>
  <c r="CS75" i="11"/>
  <c r="CS150" i="11"/>
  <c r="CS141" i="11"/>
  <c r="CS71" i="11"/>
  <c r="CS80" i="11"/>
  <c r="CS107" i="11"/>
  <c r="CS128" i="11"/>
  <c r="CS142" i="11"/>
  <c r="CS156" i="11"/>
  <c r="CS132" i="11"/>
  <c r="CS116" i="11"/>
  <c r="CS94" i="11"/>
  <c r="CS69" i="11"/>
  <c r="CS79" i="11"/>
  <c r="CS65" i="11"/>
  <c r="CS138" i="11"/>
  <c r="CS63" i="11"/>
  <c r="CS85" i="11"/>
  <c r="CS76" i="11"/>
  <c r="CS108" i="11"/>
  <c r="CS123" i="11"/>
  <c r="CS136" i="11"/>
  <c r="CS155" i="11"/>
  <c r="CS127" i="11"/>
  <c r="CS126" i="11"/>
  <c r="CS112" i="11"/>
  <c r="CS92" i="11"/>
  <c r="CS60" i="11"/>
  <c r="CS56" i="11"/>
  <c r="CS160" i="11"/>
  <c r="CS70" i="11"/>
  <c r="CS84" i="11"/>
  <c r="CS95" i="11"/>
  <c r="CS109" i="11"/>
  <c r="CS125" i="11"/>
  <c r="CS139" i="11"/>
  <c r="DV158" i="19"/>
  <c r="DV160" i="19"/>
  <c r="DV159" i="19"/>
  <c r="DV157" i="19"/>
  <c r="DV155" i="19"/>
  <c r="DV153" i="19"/>
  <c r="DV152" i="19"/>
  <c r="DV150" i="19"/>
  <c r="DV151" i="19"/>
  <c r="DV156" i="19"/>
  <c r="DV154" i="19"/>
  <c r="DV148" i="19"/>
  <c r="DV149" i="19"/>
  <c r="DV143" i="19"/>
  <c r="DV144" i="19"/>
  <c r="DV141" i="19"/>
  <c r="DV136" i="19"/>
  <c r="DV145" i="19"/>
  <c r="DV140" i="19"/>
  <c r="DV147" i="19"/>
  <c r="DV139" i="19"/>
  <c r="DV137" i="19"/>
  <c r="DV134" i="19"/>
  <c r="DV142" i="19"/>
  <c r="DV146" i="19"/>
  <c r="DV135" i="19"/>
  <c r="DV133" i="19"/>
  <c r="DV132" i="19"/>
  <c r="DV125" i="19"/>
  <c r="DV138" i="19"/>
  <c r="DV128" i="19"/>
  <c r="DV131" i="19"/>
  <c r="DV123" i="19"/>
  <c r="DV121" i="19"/>
  <c r="DV119" i="19"/>
  <c r="DV130" i="19"/>
  <c r="DV126" i="19"/>
  <c r="DV124" i="19"/>
  <c r="DV122" i="19"/>
  <c r="DV116" i="19"/>
  <c r="DV129" i="19"/>
  <c r="DV127" i="19"/>
  <c r="DV118" i="19"/>
  <c r="DV117" i="19"/>
  <c r="DV114" i="19"/>
  <c r="DV120" i="19"/>
  <c r="DV115" i="19"/>
  <c r="DV113" i="19"/>
  <c r="DV107" i="19"/>
  <c r="DV105" i="19"/>
  <c r="DV110" i="19"/>
  <c r="DV109" i="19"/>
  <c r="DV106" i="19"/>
  <c r="DV112" i="19"/>
  <c r="DV111" i="19"/>
  <c r="DV108" i="19"/>
  <c r="DV102" i="19"/>
  <c r="DV104" i="19"/>
  <c r="DV103" i="19"/>
  <c r="DV101" i="19"/>
  <c r="DV95" i="19"/>
  <c r="DV97" i="19"/>
  <c r="DV93" i="19"/>
  <c r="DV98" i="19"/>
  <c r="DV99" i="19"/>
  <c r="DV96" i="19"/>
  <c r="DV94" i="19"/>
  <c r="DV92" i="19"/>
  <c r="DV90" i="19"/>
  <c r="DV81" i="19"/>
  <c r="DV79" i="19"/>
  <c r="DV89" i="19"/>
  <c r="DV100" i="19"/>
  <c r="DV91" i="19"/>
  <c r="DV84" i="19"/>
  <c r="DV88" i="19"/>
  <c r="DV87" i="19"/>
  <c r="DV83" i="19"/>
  <c r="DV80" i="19"/>
  <c r="DV82" i="19"/>
  <c r="DV78" i="19"/>
  <c r="DV86" i="19"/>
  <c r="DV85" i="19"/>
  <c r="DV73" i="19"/>
  <c r="DV75" i="19"/>
  <c r="DV77" i="19"/>
  <c r="DV74" i="19"/>
  <c r="DV68" i="19"/>
  <c r="DV65" i="19"/>
  <c r="DV66" i="19"/>
  <c r="DV67" i="19"/>
  <c r="DV72" i="19"/>
  <c r="DV69" i="19"/>
  <c r="DV62" i="19"/>
  <c r="DV59" i="19"/>
  <c r="DV57" i="19"/>
  <c r="DV71" i="19"/>
  <c r="DV70" i="19"/>
  <c r="DV64" i="19"/>
  <c r="DV76" i="19"/>
  <c r="DV61" i="19"/>
  <c r="DV60" i="19"/>
  <c r="DV58" i="19"/>
  <c r="DV63" i="19"/>
  <c r="DV56" i="19"/>
  <c r="DV54" i="19"/>
  <c r="DV52" i="19"/>
  <c r="DV48" i="19"/>
  <c r="DV51" i="19"/>
  <c r="DV50" i="19"/>
  <c r="DV53" i="19"/>
  <c r="DV55" i="19"/>
  <c r="DV39" i="19"/>
  <c r="DV43" i="19"/>
  <c r="DV49" i="19"/>
  <c r="DV46" i="19"/>
  <c r="DV42" i="19"/>
  <c r="DV47" i="19"/>
  <c r="DV30" i="19"/>
  <c r="DV40" i="19"/>
  <c r="DV36" i="19"/>
  <c r="DV34" i="19"/>
  <c r="DV44" i="19"/>
  <c r="DV37" i="19"/>
  <c r="DV33" i="19"/>
  <c r="DV25" i="19"/>
  <c r="DV45" i="19"/>
  <c r="DV35" i="19"/>
  <c r="DV23" i="19"/>
  <c r="DV41" i="19"/>
  <c r="DV22" i="19"/>
  <c r="DV28" i="19"/>
  <c r="DV31" i="19"/>
  <c r="DV29" i="19"/>
  <c r="DV32" i="19"/>
  <c r="DV17" i="19"/>
  <c r="DV21" i="19"/>
  <c r="DV38" i="19"/>
  <c r="DV26" i="19"/>
  <c r="DV20" i="19"/>
  <c r="DV27" i="19"/>
  <c r="DV19" i="19"/>
  <c r="DV13" i="19"/>
  <c r="DV18" i="19"/>
  <c r="DV14" i="19"/>
  <c r="DV16" i="19"/>
  <c r="DV11" i="19"/>
  <c r="DV12" i="19"/>
  <c r="DV24" i="19"/>
  <c r="DV15" i="19"/>
  <c r="DU8" i="19"/>
  <c r="CS41" i="11"/>
  <c r="CS40" i="11"/>
  <c r="CS27" i="11"/>
  <c r="CS25" i="11"/>
  <c r="CS47" i="11"/>
  <c r="CS18" i="11"/>
  <c r="CS53" i="11"/>
  <c r="CS13" i="11"/>
  <c r="CS20" i="11"/>
  <c r="CS37" i="11"/>
  <c r="CS15" i="11"/>
  <c r="CS54" i="11"/>
  <c r="CS21" i="11"/>
  <c r="CS14" i="11"/>
  <c r="CS52" i="11"/>
  <c r="CS35" i="11"/>
  <c r="CS12" i="11"/>
  <c r="CS22" i="11"/>
  <c r="CS42" i="11"/>
  <c r="CS33" i="11"/>
  <c r="CS32" i="11"/>
  <c r="CS26" i="11"/>
  <c r="CS49" i="11"/>
  <c r="CS55" i="11"/>
  <c r="CS38" i="11"/>
  <c r="CS39" i="11"/>
  <c r="CS44" i="11"/>
  <c r="CS11" i="11"/>
  <c r="CS16" i="11"/>
  <c r="CS46" i="11"/>
  <c r="CS24" i="11"/>
  <c r="CS51" i="11"/>
  <c r="CS36" i="11"/>
  <c r="CS17" i="11"/>
  <c r="CR8" i="11"/>
  <c r="CR4" i="11" s="1"/>
  <c r="CS28" i="11"/>
  <c r="CS45" i="11"/>
  <c r="CS19" i="11"/>
  <c r="CS30" i="11"/>
  <c r="CS50" i="11"/>
  <c r="CS31" i="11"/>
  <c r="CS34" i="11"/>
  <c r="CS23" i="11"/>
  <c r="CS43" i="11"/>
  <c r="CS29" i="11"/>
  <c r="DW5" i="19"/>
  <c r="CT5" i="11"/>
  <c r="CP6" i="13"/>
  <c r="CQ4" i="13"/>
  <c r="CQ3" i="13"/>
  <c r="CQ2" i="13"/>
  <c r="CO41" i="13"/>
  <c r="CO25" i="13"/>
  <c r="CN39" i="13"/>
  <c r="CN55" i="13" s="1"/>
  <c r="CN38" i="13"/>
  <c r="CN54" i="13" s="1"/>
  <c r="CN29" i="13"/>
  <c r="CN45" i="13" s="1"/>
  <c r="CT114" i="11" l="1"/>
  <c r="CT131" i="11"/>
  <c r="CT118" i="11"/>
  <c r="CT85" i="11"/>
  <c r="CT63" i="11"/>
  <c r="CT57" i="11"/>
  <c r="CT144" i="11"/>
  <c r="CT158" i="11"/>
  <c r="CT68" i="11"/>
  <c r="CT89" i="11"/>
  <c r="CT101" i="11"/>
  <c r="CT108" i="11"/>
  <c r="CT140" i="11"/>
  <c r="CT132" i="11"/>
  <c r="CT122" i="11"/>
  <c r="CT100" i="11"/>
  <c r="CT92" i="11"/>
  <c r="CT79" i="11"/>
  <c r="CT151" i="11"/>
  <c r="CT137" i="11"/>
  <c r="CT59" i="11"/>
  <c r="CT67" i="11"/>
  <c r="CT87" i="11"/>
  <c r="CT104" i="11"/>
  <c r="CT129" i="11"/>
  <c r="CT142" i="11"/>
  <c r="CT136" i="11"/>
  <c r="CT121" i="11"/>
  <c r="CT107" i="11"/>
  <c r="CT77" i="11"/>
  <c r="CT61" i="11"/>
  <c r="CT152" i="11"/>
  <c r="CT138" i="11"/>
  <c r="CT74" i="11"/>
  <c r="CT83" i="11"/>
  <c r="CT103" i="11"/>
  <c r="CT117" i="11"/>
  <c r="CT128" i="11"/>
  <c r="CT147" i="11"/>
  <c r="CT115" i="11"/>
  <c r="CT99" i="11"/>
  <c r="CT86" i="11"/>
  <c r="CT70" i="11"/>
  <c r="CT65" i="11"/>
  <c r="CT146" i="11"/>
  <c r="CT141" i="11"/>
  <c r="CT75" i="11"/>
  <c r="CT88" i="11"/>
  <c r="CT106" i="11"/>
  <c r="CT113" i="11"/>
  <c r="CT125" i="11"/>
  <c r="CT150" i="11"/>
  <c r="CT134" i="11"/>
  <c r="CT102" i="11"/>
  <c r="CT109" i="11"/>
  <c r="CT60" i="11"/>
  <c r="CT154" i="11"/>
  <c r="CT73" i="11"/>
  <c r="CT156" i="11"/>
  <c r="CT69" i="11"/>
  <c r="CT84" i="11"/>
  <c r="CT98" i="11"/>
  <c r="CT123" i="11"/>
  <c r="CT119" i="11"/>
  <c r="CT153" i="11"/>
  <c r="CT130" i="11"/>
  <c r="CT112" i="11"/>
  <c r="CT94" i="11"/>
  <c r="CT97" i="11"/>
  <c r="CT64" i="11"/>
  <c r="CT145" i="11"/>
  <c r="CT143" i="11"/>
  <c r="CT62" i="11"/>
  <c r="CT80" i="11"/>
  <c r="CT90" i="11"/>
  <c r="CT105" i="11"/>
  <c r="CT127" i="11"/>
  <c r="CT159" i="11"/>
  <c r="CT133" i="11"/>
  <c r="CT124" i="11"/>
  <c r="CT96" i="11"/>
  <c r="CT78" i="11"/>
  <c r="CT66" i="11"/>
  <c r="CT72" i="11"/>
  <c r="CT148" i="11"/>
  <c r="CT157" i="11"/>
  <c r="CT71" i="11"/>
  <c r="CT91" i="11"/>
  <c r="CT93" i="11"/>
  <c r="CT111" i="11"/>
  <c r="CT139" i="11"/>
  <c r="CT155" i="11"/>
  <c r="CT126" i="11"/>
  <c r="CT116" i="11"/>
  <c r="CT110" i="11"/>
  <c r="CT81" i="11"/>
  <c r="CT58" i="11"/>
  <c r="CT56" i="11"/>
  <c r="CT149" i="11"/>
  <c r="CT160" i="11"/>
  <c r="CT76" i="11"/>
  <c r="CT82" i="11"/>
  <c r="CT95" i="11"/>
  <c r="CT120" i="11"/>
  <c r="CT135" i="11"/>
  <c r="DW158" i="19"/>
  <c r="DW157" i="19"/>
  <c r="DW156" i="19"/>
  <c r="DW160" i="19"/>
  <c r="DW155" i="19"/>
  <c r="DW159" i="19"/>
  <c r="DW154" i="19"/>
  <c r="DW153" i="19"/>
  <c r="DW151" i="19"/>
  <c r="DW150" i="19"/>
  <c r="DW152" i="19"/>
  <c r="DW147" i="19"/>
  <c r="DW144" i="19"/>
  <c r="DW148" i="19"/>
  <c r="DW146" i="19"/>
  <c r="DW142" i="19"/>
  <c r="DW145" i="19"/>
  <c r="DW143" i="19"/>
  <c r="DW149" i="19"/>
  <c r="DW139" i="19"/>
  <c r="DW132" i="19"/>
  <c r="DW141" i="19"/>
  <c r="DW136" i="19"/>
  <c r="DW135" i="19"/>
  <c r="DW138" i="19"/>
  <c r="DW137" i="19"/>
  <c r="DW131" i="19"/>
  <c r="DW129" i="19"/>
  <c r="DW134" i="19"/>
  <c r="DW140" i="19"/>
  <c r="DW128" i="19"/>
  <c r="DW130" i="19"/>
  <c r="DW123" i="19"/>
  <c r="DW121" i="19"/>
  <c r="DW126" i="19"/>
  <c r="DW124" i="19"/>
  <c r="DW122" i="19"/>
  <c r="DW133" i="19"/>
  <c r="DW127" i="19"/>
  <c r="DW125" i="19"/>
  <c r="DW113" i="19"/>
  <c r="DW112" i="19"/>
  <c r="DW114" i="19"/>
  <c r="DW120" i="19"/>
  <c r="DW119" i="19"/>
  <c r="DW118" i="19"/>
  <c r="DW115" i="19"/>
  <c r="DW105" i="19"/>
  <c r="DW117" i="19"/>
  <c r="DW110" i="19"/>
  <c r="DW109" i="19"/>
  <c r="DW106" i="19"/>
  <c r="DW116" i="19"/>
  <c r="DW111" i="19"/>
  <c r="DW102" i="19"/>
  <c r="DW107" i="19"/>
  <c r="DW104" i="19"/>
  <c r="DW103" i="19"/>
  <c r="DW108" i="19"/>
  <c r="DW100" i="19"/>
  <c r="DW94" i="19"/>
  <c r="DW92" i="19"/>
  <c r="DW90" i="19"/>
  <c r="DW97" i="19"/>
  <c r="DW93" i="19"/>
  <c r="DW98" i="19"/>
  <c r="DW99" i="19"/>
  <c r="DW96" i="19"/>
  <c r="DW91" i="19"/>
  <c r="DW101" i="19"/>
  <c r="DW95" i="19"/>
  <c r="DW88" i="19"/>
  <c r="DW86" i="19"/>
  <c r="DW83" i="19"/>
  <c r="DW87" i="19"/>
  <c r="DW81" i="19"/>
  <c r="DW80" i="19"/>
  <c r="DW82" i="19"/>
  <c r="DW89" i="19"/>
  <c r="DW78" i="19"/>
  <c r="DW85" i="19"/>
  <c r="DW79" i="19"/>
  <c r="DW76" i="19"/>
  <c r="DW77" i="19"/>
  <c r="DW72" i="19"/>
  <c r="DW67" i="19"/>
  <c r="DW84" i="19"/>
  <c r="DW66" i="19"/>
  <c r="DW69" i="19"/>
  <c r="DW74" i="19"/>
  <c r="DW65" i="19"/>
  <c r="DW75" i="19"/>
  <c r="DW68" i="19"/>
  <c r="DW63" i="19"/>
  <c r="DW58" i="19"/>
  <c r="DW71" i="19"/>
  <c r="DW70" i="19"/>
  <c r="DW73" i="19"/>
  <c r="DW60" i="19"/>
  <c r="DW59" i="19"/>
  <c r="DW56" i="19"/>
  <c r="DW62" i="19"/>
  <c r="DW64" i="19"/>
  <c r="DW57" i="19"/>
  <c r="DW61" i="19"/>
  <c r="DW55" i="19"/>
  <c r="DW54" i="19"/>
  <c r="DW51" i="19"/>
  <c r="DW50" i="19"/>
  <c r="DW53" i="19"/>
  <c r="DW49" i="19"/>
  <c r="DW38" i="19"/>
  <c r="DW48" i="19"/>
  <c r="DW42" i="19"/>
  <c r="DW45" i="19"/>
  <c r="DW36" i="19"/>
  <c r="DW46" i="19"/>
  <c r="DW41" i="19"/>
  <c r="DW44" i="19"/>
  <c r="DW40" i="19"/>
  <c r="DW52" i="19"/>
  <c r="DW39" i="19"/>
  <c r="DW34" i="19"/>
  <c r="DW26" i="19"/>
  <c r="DW30" i="19"/>
  <c r="DW35" i="19"/>
  <c r="DW37" i="19"/>
  <c r="DW29" i="19"/>
  <c r="DW32" i="19"/>
  <c r="DW25" i="19"/>
  <c r="DW28" i="19"/>
  <c r="DW47" i="19"/>
  <c r="DW22" i="19"/>
  <c r="DW31" i="19"/>
  <c r="DW18" i="19"/>
  <c r="DW33" i="19"/>
  <c r="DW14" i="19"/>
  <c r="DW27" i="19"/>
  <c r="DW21" i="19"/>
  <c r="DW17" i="19"/>
  <c r="DW24" i="19"/>
  <c r="DW20" i="19"/>
  <c r="DW13" i="19"/>
  <c r="DW43" i="19"/>
  <c r="DW11" i="19"/>
  <c r="DW23" i="19"/>
  <c r="DW15" i="19"/>
  <c r="DW19" i="19"/>
  <c r="DW16" i="19"/>
  <c r="DW12" i="19"/>
  <c r="DV8" i="19"/>
  <c r="CT14" i="11"/>
  <c r="CT27" i="11"/>
  <c r="CT20" i="11"/>
  <c r="CT37" i="11"/>
  <c r="CT11" i="11"/>
  <c r="CT54" i="11"/>
  <c r="CT55" i="11"/>
  <c r="CT33" i="11"/>
  <c r="CT39" i="11"/>
  <c r="CT44" i="11"/>
  <c r="CT17" i="11"/>
  <c r="CT52" i="11"/>
  <c r="CT45" i="11"/>
  <c r="CT51" i="11"/>
  <c r="CT30" i="11"/>
  <c r="CT48" i="11"/>
  <c r="CT28" i="11"/>
  <c r="CT34" i="11"/>
  <c r="CT35" i="11"/>
  <c r="CT15" i="11"/>
  <c r="CT50" i="11"/>
  <c r="CT21" i="11"/>
  <c r="CT13" i="11"/>
  <c r="CT32" i="11"/>
  <c r="CT36" i="11"/>
  <c r="CT12" i="11"/>
  <c r="CT29" i="11"/>
  <c r="CT42" i="11"/>
  <c r="CT40" i="11"/>
  <c r="CT38" i="11"/>
  <c r="CT25" i="11"/>
  <c r="CT43" i="11"/>
  <c r="CT18" i="11"/>
  <c r="CT53" i="11"/>
  <c r="CT46" i="11"/>
  <c r="CT19" i="11"/>
  <c r="CT24" i="11"/>
  <c r="CT47" i="11"/>
  <c r="CT22" i="11"/>
  <c r="CS8" i="11"/>
  <c r="CS4" i="11" s="1"/>
  <c r="CT41" i="11"/>
  <c r="CT31" i="11"/>
  <c r="CT23" i="11"/>
  <c r="CT26" i="11"/>
  <c r="CT49" i="11"/>
  <c r="CT16" i="11"/>
  <c r="DX5" i="19"/>
  <c r="CU5" i="11"/>
  <c r="CU158" i="11" s="1"/>
  <c r="CO39" i="13"/>
  <c r="CO55" i="13" s="1"/>
  <c r="CO38" i="13"/>
  <c r="CO54" i="13" s="1"/>
  <c r="CO29" i="13"/>
  <c r="CO45" i="13" s="1"/>
  <c r="CQ6" i="13"/>
  <c r="CR4" i="13"/>
  <c r="CR3" i="13"/>
  <c r="CR2" i="13"/>
  <c r="CP41" i="13"/>
  <c r="CP25" i="13"/>
  <c r="CU123" i="11" l="1"/>
  <c r="CU133" i="11"/>
  <c r="CU106" i="11"/>
  <c r="CU91" i="11"/>
  <c r="CU65" i="11"/>
  <c r="CU56" i="11"/>
  <c r="CU153" i="11"/>
  <c r="CU141" i="11"/>
  <c r="CU62" i="11"/>
  <c r="CU69" i="11"/>
  <c r="CU100" i="11"/>
  <c r="CU116" i="11"/>
  <c r="CU143" i="11"/>
  <c r="CU135" i="11"/>
  <c r="CU113" i="11"/>
  <c r="CU104" i="11"/>
  <c r="CU97" i="11"/>
  <c r="CU83" i="11"/>
  <c r="CU63" i="11"/>
  <c r="CU146" i="11"/>
  <c r="CU157" i="11"/>
  <c r="CU71" i="11"/>
  <c r="CU81" i="11"/>
  <c r="CU94" i="11"/>
  <c r="CU125" i="11"/>
  <c r="CU144" i="11"/>
  <c r="CU130" i="11"/>
  <c r="CU136" i="11"/>
  <c r="CU102" i="11"/>
  <c r="CU96" i="11"/>
  <c r="CU60" i="11"/>
  <c r="CU80" i="11"/>
  <c r="CU149" i="11"/>
  <c r="CU138" i="11"/>
  <c r="CU67" i="11"/>
  <c r="CU93" i="11"/>
  <c r="CU98" i="11"/>
  <c r="CU119" i="11"/>
  <c r="CU154" i="11"/>
  <c r="CU127" i="11"/>
  <c r="CU129" i="11"/>
  <c r="CU114" i="11"/>
  <c r="CU88" i="11"/>
  <c r="CU57" i="11"/>
  <c r="CU64" i="11"/>
  <c r="CU148" i="11"/>
  <c r="CU160" i="11"/>
  <c r="CU78" i="11"/>
  <c r="CU101" i="11"/>
  <c r="CU107" i="11"/>
  <c r="CU139" i="11"/>
  <c r="CU147" i="11"/>
  <c r="CU121" i="11"/>
  <c r="CU124" i="11"/>
  <c r="CU92" i="11"/>
  <c r="CU89" i="11"/>
  <c r="CU72" i="11"/>
  <c r="CU58" i="11"/>
  <c r="CU145" i="11"/>
  <c r="CU59" i="11"/>
  <c r="CU74" i="11"/>
  <c r="CU85" i="11"/>
  <c r="CU110" i="11"/>
  <c r="CU128" i="11"/>
  <c r="CU150" i="11"/>
  <c r="CU118" i="11"/>
  <c r="CU131" i="11"/>
  <c r="CU112" i="11"/>
  <c r="CU77" i="11"/>
  <c r="CU156" i="11"/>
  <c r="CU70" i="11"/>
  <c r="CU137" i="11"/>
  <c r="CU61" i="11"/>
  <c r="CU76" i="11"/>
  <c r="CU90" i="11"/>
  <c r="CU115" i="11"/>
  <c r="CU134" i="11"/>
  <c r="CU151" i="11"/>
  <c r="CU109" i="11"/>
  <c r="CU122" i="11"/>
  <c r="CU99" i="11"/>
  <c r="CU79" i="11"/>
  <c r="CU84" i="11"/>
  <c r="CU155" i="11"/>
  <c r="CU152" i="11"/>
  <c r="CU66" i="11"/>
  <c r="CU82" i="11"/>
  <c r="CU105" i="11"/>
  <c r="CU120" i="11"/>
  <c r="CU142" i="11"/>
  <c r="CU50" i="11"/>
  <c r="CU126" i="11"/>
  <c r="CU117" i="11"/>
  <c r="CU108" i="11"/>
  <c r="CU87" i="11"/>
  <c r="CU95" i="11"/>
  <c r="CU75" i="11"/>
  <c r="CU68" i="11"/>
  <c r="CU140" i="11"/>
  <c r="CU73" i="11"/>
  <c r="CU86" i="11"/>
  <c r="CU103" i="11"/>
  <c r="CU111" i="11"/>
  <c r="CU132" i="11"/>
  <c r="CU159" i="11"/>
  <c r="DX159" i="19"/>
  <c r="DX160" i="19"/>
  <c r="DX158" i="19"/>
  <c r="DX157" i="19"/>
  <c r="DX156" i="19"/>
  <c r="DX155" i="19"/>
  <c r="DX151" i="19"/>
  <c r="DX152" i="19"/>
  <c r="DX154" i="19"/>
  <c r="DX153" i="19"/>
  <c r="DX150" i="19"/>
  <c r="DX148" i="19"/>
  <c r="DX149" i="19"/>
  <c r="DX147" i="19"/>
  <c r="DX143" i="19"/>
  <c r="DX145" i="19"/>
  <c r="DX144" i="19"/>
  <c r="DX146" i="19"/>
  <c r="DX140" i="19"/>
  <c r="DX142" i="19"/>
  <c r="DX137" i="19"/>
  <c r="DX141" i="19"/>
  <c r="DX136" i="19"/>
  <c r="DX135" i="19"/>
  <c r="DX138" i="19"/>
  <c r="DX133" i="19"/>
  <c r="DX134" i="19"/>
  <c r="DX132" i="19"/>
  <c r="DX125" i="19"/>
  <c r="DX128" i="19"/>
  <c r="DX139" i="19"/>
  <c r="DX130" i="19"/>
  <c r="DX127" i="19"/>
  <c r="DX126" i="19"/>
  <c r="DX123" i="19"/>
  <c r="DX131" i="19"/>
  <c r="DX124" i="19"/>
  <c r="DX122" i="19"/>
  <c r="DX129" i="19"/>
  <c r="DX120" i="19"/>
  <c r="DX118" i="19"/>
  <c r="DX115" i="19"/>
  <c r="DX121" i="19"/>
  <c r="DX114" i="19"/>
  <c r="DX119" i="19"/>
  <c r="DX116" i="19"/>
  <c r="DX110" i="19"/>
  <c r="DX117" i="19"/>
  <c r="DX109" i="19"/>
  <c r="DX106" i="19"/>
  <c r="DX105" i="19"/>
  <c r="DX113" i="19"/>
  <c r="DX108" i="19"/>
  <c r="DX103" i="19"/>
  <c r="DX112" i="19"/>
  <c r="DX102" i="19"/>
  <c r="DX107" i="19"/>
  <c r="DX104" i="19"/>
  <c r="DX100" i="19"/>
  <c r="DX94" i="19"/>
  <c r="DX92" i="19"/>
  <c r="DX90" i="19"/>
  <c r="DX89" i="19"/>
  <c r="DX101" i="19"/>
  <c r="DX95" i="19"/>
  <c r="DX111" i="19"/>
  <c r="DX97" i="19"/>
  <c r="DX93" i="19"/>
  <c r="DX98" i="19"/>
  <c r="DX99" i="19"/>
  <c r="DX96" i="19"/>
  <c r="DX91" i="19"/>
  <c r="DX84" i="19"/>
  <c r="DX80" i="19"/>
  <c r="DX87" i="19"/>
  <c r="DX85" i="19"/>
  <c r="DX88" i="19"/>
  <c r="DX83" i="19"/>
  <c r="DX82" i="19"/>
  <c r="DX86" i="19"/>
  <c r="DX73" i="19"/>
  <c r="DX75" i="19"/>
  <c r="DX77" i="19"/>
  <c r="DX81" i="19"/>
  <c r="DX76" i="19"/>
  <c r="DX74" i="19"/>
  <c r="DX68" i="19"/>
  <c r="DX79" i="19"/>
  <c r="DX66" i="19"/>
  <c r="DX69" i="19"/>
  <c r="DX78" i="19"/>
  <c r="DX70" i="19"/>
  <c r="DX65" i="19"/>
  <c r="DX72" i="19"/>
  <c r="DX61" i="19"/>
  <c r="DX71" i="19"/>
  <c r="DX67" i="19"/>
  <c r="DX60" i="19"/>
  <c r="DX59" i="19"/>
  <c r="DX58" i="19"/>
  <c r="DX64" i="19"/>
  <c r="DX63" i="19"/>
  <c r="DX57" i="19"/>
  <c r="DX62" i="19"/>
  <c r="DX56" i="19"/>
  <c r="DW8" i="19"/>
  <c r="DX51" i="19"/>
  <c r="DX47" i="19"/>
  <c r="DX54" i="19"/>
  <c r="DX55" i="19"/>
  <c r="DX53" i="19"/>
  <c r="DX50" i="19"/>
  <c r="DX48" i="19"/>
  <c r="DX49" i="19"/>
  <c r="DX46" i="19"/>
  <c r="DX42" i="19"/>
  <c r="DX52" i="19"/>
  <c r="DX38" i="19"/>
  <c r="DX45" i="19"/>
  <c r="DX43" i="19"/>
  <c r="DX35" i="19"/>
  <c r="DX39" i="19"/>
  <c r="DX33" i="19"/>
  <c r="DX44" i="19"/>
  <c r="DX32" i="19"/>
  <c r="DX24" i="19"/>
  <c r="DX40" i="19"/>
  <c r="DX28" i="19"/>
  <c r="DX22" i="19"/>
  <c r="DX31" i="19"/>
  <c r="DX36" i="19"/>
  <c r="DX37" i="19"/>
  <c r="DX17" i="19"/>
  <c r="DX30" i="19"/>
  <c r="DX25" i="19"/>
  <c r="DX41" i="19"/>
  <c r="DX21" i="19"/>
  <c r="DX13" i="19"/>
  <c r="DX26" i="19"/>
  <c r="DX27" i="19"/>
  <c r="DX19" i="19"/>
  <c r="DX29" i="19"/>
  <c r="DX20" i="19"/>
  <c r="DX18" i="19"/>
  <c r="DX34" i="19"/>
  <c r="DX23" i="19"/>
  <c r="DX16" i="19"/>
  <c r="DX15" i="19"/>
  <c r="DX12" i="19"/>
  <c r="DX14" i="19"/>
  <c r="DX11" i="19"/>
  <c r="CU14" i="11"/>
  <c r="CU13" i="11"/>
  <c r="CU25" i="11"/>
  <c r="CU43" i="11"/>
  <c r="CU49" i="11"/>
  <c r="CU27" i="11"/>
  <c r="CU19" i="11"/>
  <c r="CU39" i="11"/>
  <c r="CU15" i="11"/>
  <c r="CU29" i="11"/>
  <c r="CU45" i="11"/>
  <c r="CU32" i="11"/>
  <c r="CU51" i="11"/>
  <c r="CU30" i="11"/>
  <c r="CU41" i="11"/>
  <c r="CU28" i="11"/>
  <c r="CU20" i="11"/>
  <c r="CU37" i="11"/>
  <c r="CU44" i="11"/>
  <c r="CU18" i="11"/>
  <c r="CU21" i="11"/>
  <c r="CU31" i="11"/>
  <c r="CU52" i="11"/>
  <c r="CU36" i="11"/>
  <c r="CU12" i="11"/>
  <c r="CU48" i="11"/>
  <c r="CU42" i="11"/>
  <c r="CU40" i="11"/>
  <c r="CU34" i="11"/>
  <c r="CU24" i="11"/>
  <c r="CU47" i="11"/>
  <c r="CU16" i="11"/>
  <c r="CT8" i="11"/>
  <c r="CT4" i="11" s="1"/>
  <c r="CU53" i="11"/>
  <c r="CU46" i="11"/>
  <c r="CU23" i="11"/>
  <c r="CU35" i="11"/>
  <c r="CU17" i="11"/>
  <c r="CU54" i="11"/>
  <c r="CU55" i="11"/>
  <c r="CU33" i="11"/>
  <c r="CU38" i="11"/>
  <c r="CU26" i="11"/>
  <c r="CU11" i="11"/>
  <c r="CU22" i="11"/>
  <c r="DY5" i="19"/>
  <c r="CV5" i="11"/>
  <c r="CV147" i="11" s="1"/>
  <c r="CS4" i="13"/>
  <c r="CS2" i="13"/>
  <c r="CS3" i="13"/>
  <c r="CR6" i="13"/>
  <c r="CQ41" i="13"/>
  <c r="CQ25" i="13"/>
  <c r="CP39" i="13"/>
  <c r="CP55" i="13" s="1"/>
  <c r="CP38" i="13"/>
  <c r="CP54" i="13" s="1"/>
  <c r="CP29" i="13"/>
  <c r="CP45" i="13" s="1"/>
  <c r="CV127" i="11" l="1"/>
  <c r="CV92" i="11"/>
  <c r="CV91" i="11"/>
  <c r="CV84" i="11"/>
  <c r="CV71" i="11"/>
  <c r="CV64" i="11"/>
  <c r="CV143" i="11"/>
  <c r="CV59" i="11"/>
  <c r="CV78" i="11"/>
  <c r="CV103" i="11"/>
  <c r="CV113" i="11"/>
  <c r="CV128" i="11"/>
  <c r="CV155" i="11"/>
  <c r="CV131" i="11"/>
  <c r="CV126" i="11"/>
  <c r="CV89" i="11"/>
  <c r="CV79" i="11"/>
  <c r="CV72" i="11"/>
  <c r="CV156" i="11"/>
  <c r="CV151" i="11"/>
  <c r="CV60" i="11"/>
  <c r="CV83" i="11"/>
  <c r="CV106" i="11"/>
  <c r="CV119" i="11"/>
  <c r="CV135" i="11"/>
  <c r="CV150" i="11"/>
  <c r="CV123" i="11"/>
  <c r="CV118" i="11"/>
  <c r="CV81" i="11"/>
  <c r="CV88" i="11"/>
  <c r="CV77" i="11"/>
  <c r="CV144" i="11"/>
  <c r="CV149" i="11"/>
  <c r="CV66" i="11"/>
  <c r="CV90" i="11"/>
  <c r="CV112" i="11"/>
  <c r="CV115" i="11"/>
  <c r="CV132" i="11"/>
  <c r="CV157" i="11"/>
  <c r="CV130" i="11"/>
  <c r="CV107" i="11"/>
  <c r="CV95" i="11"/>
  <c r="CV80" i="11"/>
  <c r="CV63" i="11"/>
  <c r="CV145" i="11"/>
  <c r="CV160" i="11"/>
  <c r="CV69" i="11"/>
  <c r="CV108" i="11"/>
  <c r="CV100" i="11"/>
  <c r="CV120" i="11"/>
  <c r="CV138" i="11"/>
  <c r="CV154" i="11"/>
  <c r="CV133" i="11"/>
  <c r="CV93" i="11"/>
  <c r="CV94" i="11"/>
  <c r="CV57" i="11"/>
  <c r="CV65" i="11"/>
  <c r="CV75" i="11"/>
  <c r="CV153" i="11"/>
  <c r="CV159" i="11"/>
  <c r="CV73" i="11"/>
  <c r="CV98" i="11"/>
  <c r="CV124" i="11"/>
  <c r="CV117" i="11"/>
  <c r="CV142" i="11"/>
  <c r="CV158" i="11"/>
  <c r="CV129" i="11"/>
  <c r="CV87" i="11"/>
  <c r="CV104" i="11"/>
  <c r="CV96" i="11"/>
  <c r="CV70" i="11"/>
  <c r="CV56" i="11"/>
  <c r="CV137" i="11"/>
  <c r="CV67" i="11"/>
  <c r="CV62" i="11"/>
  <c r="CV99" i="11"/>
  <c r="CV105" i="11"/>
  <c r="CV122" i="11"/>
  <c r="CV139" i="11"/>
  <c r="CV121" i="11"/>
  <c r="CV114" i="11"/>
  <c r="CV109" i="11"/>
  <c r="CV85" i="11"/>
  <c r="CV58" i="11"/>
  <c r="CV152" i="11"/>
  <c r="CV140" i="11"/>
  <c r="CV61" i="11"/>
  <c r="CV86" i="11"/>
  <c r="CV102" i="11"/>
  <c r="CV110" i="11"/>
  <c r="CV125" i="11"/>
  <c r="CV22" i="11"/>
  <c r="CV136" i="11"/>
  <c r="CV101" i="11"/>
  <c r="CV97" i="11"/>
  <c r="CV76" i="11"/>
  <c r="CV68" i="11"/>
  <c r="CV146" i="11"/>
  <c r="CV141" i="11"/>
  <c r="CV74" i="11"/>
  <c r="CV82" i="11"/>
  <c r="CV111" i="11"/>
  <c r="CV116" i="11"/>
  <c r="CV134" i="11"/>
  <c r="CV148" i="11"/>
  <c r="DY159" i="19"/>
  <c r="DY157" i="19"/>
  <c r="DY156" i="19"/>
  <c r="DY160" i="19"/>
  <c r="DY158" i="19"/>
  <c r="DY153" i="19"/>
  <c r="DY152" i="19"/>
  <c r="DY151" i="19"/>
  <c r="DY150" i="19"/>
  <c r="DY154" i="19"/>
  <c r="DY148" i="19"/>
  <c r="DY147" i="19"/>
  <c r="DY144" i="19"/>
  <c r="DY146" i="19"/>
  <c r="DY155" i="19"/>
  <c r="DY149" i="19"/>
  <c r="DY141" i="19"/>
  <c r="DY139" i="19"/>
  <c r="DY137" i="19"/>
  <c r="DY142" i="19"/>
  <c r="DY138" i="19"/>
  <c r="DY143" i="19"/>
  <c r="DY140" i="19"/>
  <c r="DY136" i="19"/>
  <c r="DY135" i="19"/>
  <c r="DY145" i="19"/>
  <c r="DY133" i="19"/>
  <c r="DY134" i="19"/>
  <c r="DY128" i="19"/>
  <c r="DY130" i="19"/>
  <c r="DY127" i="19"/>
  <c r="DY126" i="19"/>
  <c r="DY131" i="19"/>
  <c r="DY129" i="19"/>
  <c r="DY124" i="19"/>
  <c r="DY132" i="19"/>
  <c r="DY121" i="19"/>
  <c r="DY122" i="19"/>
  <c r="DY125" i="19"/>
  <c r="DY120" i="19"/>
  <c r="DY117" i="19"/>
  <c r="DY123" i="19"/>
  <c r="DY119" i="19"/>
  <c r="DY116" i="19"/>
  <c r="DY110" i="19"/>
  <c r="DY114" i="19"/>
  <c r="DY115" i="19"/>
  <c r="DY118" i="19"/>
  <c r="DY102" i="19"/>
  <c r="DY107" i="19"/>
  <c r="DY104" i="19"/>
  <c r="DY109" i="19"/>
  <c r="DY106" i="19"/>
  <c r="DY103" i="19"/>
  <c r="DY113" i="19"/>
  <c r="DY101" i="19"/>
  <c r="DY111" i="19"/>
  <c r="DY108" i="19"/>
  <c r="DY105" i="19"/>
  <c r="DY112" i="19"/>
  <c r="DY95" i="19"/>
  <c r="DY98" i="19"/>
  <c r="DY99" i="19"/>
  <c r="DY96" i="19"/>
  <c r="DY91" i="19"/>
  <c r="DY94" i="19"/>
  <c r="DY92" i="19"/>
  <c r="DY97" i="19"/>
  <c r="DY89" i="19"/>
  <c r="DY100" i="19"/>
  <c r="DY93" i="19"/>
  <c r="DY83" i="19"/>
  <c r="DY90" i="19"/>
  <c r="DY86" i="19"/>
  <c r="DY85" i="19"/>
  <c r="DY79" i="19"/>
  <c r="DY76" i="19"/>
  <c r="DY84" i="19"/>
  <c r="DY77" i="19"/>
  <c r="DY75" i="19"/>
  <c r="DY87" i="19"/>
  <c r="DY81" i="19"/>
  <c r="DY82" i="19"/>
  <c r="DY73" i="19"/>
  <c r="DY88" i="19"/>
  <c r="DY80" i="19"/>
  <c r="DY69" i="19"/>
  <c r="DY78" i="19"/>
  <c r="DY70" i="19"/>
  <c r="DY71" i="19"/>
  <c r="DY74" i="19"/>
  <c r="DY72" i="19"/>
  <c r="DY68" i="19"/>
  <c r="DY66" i="19"/>
  <c r="DY64" i="19"/>
  <c r="DY67" i="19"/>
  <c r="DY65" i="19"/>
  <c r="DY63" i="19"/>
  <c r="DY62" i="19"/>
  <c r="DY57" i="19"/>
  <c r="DY61" i="19"/>
  <c r="DY60" i="19"/>
  <c r="DY59" i="19"/>
  <c r="DY58" i="19"/>
  <c r="DY56" i="19"/>
  <c r="DX8" i="19"/>
  <c r="DY55" i="19"/>
  <c r="DY54" i="19"/>
  <c r="DY50" i="19"/>
  <c r="DY49" i="19"/>
  <c r="DY52" i="19"/>
  <c r="DY45" i="19"/>
  <c r="DY53" i="19"/>
  <c r="DY41" i="19"/>
  <c r="DY43" i="19"/>
  <c r="DY47" i="19"/>
  <c r="DY39" i="19"/>
  <c r="DY51" i="19"/>
  <c r="DY35" i="19"/>
  <c r="DY44" i="19"/>
  <c r="DY40" i="19"/>
  <c r="DY36" i="19"/>
  <c r="DY37" i="19"/>
  <c r="DY33" i="19"/>
  <c r="DY25" i="19"/>
  <c r="DY29" i="19"/>
  <c r="DY31" i="19"/>
  <c r="DY32" i="19"/>
  <c r="DY46" i="19"/>
  <c r="DY28" i="19"/>
  <c r="DY38" i="19"/>
  <c r="DY30" i="19"/>
  <c r="DY17" i="19"/>
  <c r="DY27" i="19"/>
  <c r="DY26" i="19"/>
  <c r="DY13" i="19"/>
  <c r="DY48" i="19"/>
  <c r="DY34" i="19"/>
  <c r="DY21" i="19"/>
  <c r="DY20" i="19"/>
  <c r="DY16" i="19"/>
  <c r="DY19" i="19"/>
  <c r="DY12" i="19"/>
  <c r="DY24" i="19"/>
  <c r="DY23" i="19"/>
  <c r="DY15" i="19"/>
  <c r="DY42" i="19"/>
  <c r="DY22" i="19"/>
  <c r="DY14" i="19"/>
  <c r="DY11" i="19"/>
  <c r="DY18" i="19"/>
  <c r="CV41" i="11"/>
  <c r="CV12" i="11"/>
  <c r="CV52" i="11"/>
  <c r="CV26" i="11"/>
  <c r="CV11" i="11"/>
  <c r="CV53" i="11"/>
  <c r="CV33" i="11"/>
  <c r="CV32" i="11"/>
  <c r="CV44" i="11"/>
  <c r="CV43" i="11"/>
  <c r="CV16" i="11"/>
  <c r="CV42" i="11"/>
  <c r="CV31" i="11"/>
  <c r="CV20" i="11"/>
  <c r="CV37" i="11"/>
  <c r="CV29" i="11"/>
  <c r="CV28" i="11"/>
  <c r="CV27" i="11"/>
  <c r="CV51" i="11"/>
  <c r="CV30" i="11"/>
  <c r="CV49" i="11"/>
  <c r="CV45" i="11"/>
  <c r="CV13" i="11"/>
  <c r="CV19" i="11"/>
  <c r="CV24" i="11"/>
  <c r="CV48" i="11"/>
  <c r="CV21" i="11"/>
  <c r="CV14" i="11"/>
  <c r="CV35" i="11"/>
  <c r="CV23" i="11"/>
  <c r="CV47" i="11"/>
  <c r="CV50" i="11"/>
  <c r="CV46" i="11"/>
  <c r="CV34" i="11"/>
  <c r="CV38" i="11"/>
  <c r="CV39" i="11"/>
  <c r="CV15" i="11"/>
  <c r="CV54" i="11"/>
  <c r="CU8" i="11"/>
  <c r="CU4" i="11" s="1"/>
  <c r="CV55" i="11"/>
  <c r="CV40" i="11"/>
  <c r="CV25" i="11"/>
  <c r="CV36" i="11"/>
  <c r="CV17" i="11"/>
  <c r="CV18" i="11"/>
  <c r="DZ5" i="19"/>
  <c r="CW5" i="11"/>
  <c r="CW158" i="11" s="1"/>
  <c r="CR41" i="13"/>
  <c r="CR25" i="13"/>
  <c r="CQ39" i="13"/>
  <c r="CQ55" i="13" s="1"/>
  <c r="CQ38" i="13"/>
  <c r="CQ54" i="13" s="1"/>
  <c r="CQ29" i="13"/>
  <c r="CQ45" i="13" s="1"/>
  <c r="CT4" i="13"/>
  <c r="CT3" i="13"/>
  <c r="CS6" i="13"/>
  <c r="CT2" i="13"/>
  <c r="CW108" i="11" l="1"/>
  <c r="CW121" i="11"/>
  <c r="CW79" i="11"/>
  <c r="CW57" i="11"/>
  <c r="CW69" i="11"/>
  <c r="CW151" i="11"/>
  <c r="CW145" i="11"/>
  <c r="CW74" i="11"/>
  <c r="CW100" i="11"/>
  <c r="CW111" i="11"/>
  <c r="CW125" i="11"/>
  <c r="CW139" i="11"/>
  <c r="CW154" i="11"/>
  <c r="CW115" i="11"/>
  <c r="CW114" i="11"/>
  <c r="CW71" i="11"/>
  <c r="CW66" i="11"/>
  <c r="CW72" i="11"/>
  <c r="CW137" i="11"/>
  <c r="CW140" i="11"/>
  <c r="CW82" i="11"/>
  <c r="CW98" i="11"/>
  <c r="CW112" i="11"/>
  <c r="CW136" i="11"/>
  <c r="CW146" i="11"/>
  <c r="CW17" i="11"/>
  <c r="CW117" i="11"/>
  <c r="CW93" i="11"/>
  <c r="CW70" i="11"/>
  <c r="CW58" i="11"/>
  <c r="CW150" i="11"/>
  <c r="CW160" i="11"/>
  <c r="CW87" i="11"/>
  <c r="CW109" i="11"/>
  <c r="CW110" i="11"/>
  <c r="CW120" i="11"/>
  <c r="CW143" i="11"/>
  <c r="CW156" i="11"/>
  <c r="CW132" i="11"/>
  <c r="CW129" i="11"/>
  <c r="CW96" i="11"/>
  <c r="CW85" i="11"/>
  <c r="CW68" i="11"/>
  <c r="CW65" i="11"/>
  <c r="CW56" i="11"/>
  <c r="CW67" i="11"/>
  <c r="CW86" i="11"/>
  <c r="CW90" i="11"/>
  <c r="CW116" i="11"/>
  <c r="CW138" i="11"/>
  <c r="CW157" i="11"/>
  <c r="CW159" i="11"/>
  <c r="CW130" i="11"/>
  <c r="CW124" i="11"/>
  <c r="CW107" i="11"/>
  <c r="CW84" i="11"/>
  <c r="CW62" i="11"/>
  <c r="CW76" i="11"/>
  <c r="CW147" i="11"/>
  <c r="CW61" i="11"/>
  <c r="CW94" i="11"/>
  <c r="CW89" i="11"/>
  <c r="CW113" i="11"/>
  <c r="CW131" i="11"/>
  <c r="CW153" i="11"/>
  <c r="CW127" i="11"/>
  <c r="CW119" i="11"/>
  <c r="CW102" i="11"/>
  <c r="CW77" i="11"/>
  <c r="CW92" i="11"/>
  <c r="CW64" i="11"/>
  <c r="CW144" i="11"/>
  <c r="CW59" i="11"/>
  <c r="CW78" i="11"/>
  <c r="CW91" i="11"/>
  <c r="CW122" i="11"/>
  <c r="CW135" i="11"/>
  <c r="CW149" i="11"/>
  <c r="CW126" i="11"/>
  <c r="CW101" i="11"/>
  <c r="CW118" i="11"/>
  <c r="CW88" i="11"/>
  <c r="CW83" i="11"/>
  <c r="CW73" i="11"/>
  <c r="CW152" i="11"/>
  <c r="CW60" i="11"/>
  <c r="CW99" i="11"/>
  <c r="CW105" i="11"/>
  <c r="CW128" i="11"/>
  <c r="CW134" i="11"/>
  <c r="CW148" i="11"/>
  <c r="CW97" i="11"/>
  <c r="CW133" i="11"/>
  <c r="CW106" i="11"/>
  <c r="CW103" i="11"/>
  <c r="CW81" i="11"/>
  <c r="CW75" i="11"/>
  <c r="CW63" i="11"/>
  <c r="CW141" i="11"/>
  <c r="CW80" i="11"/>
  <c r="CW95" i="11"/>
  <c r="CW104" i="11"/>
  <c r="CW123" i="11"/>
  <c r="CW142" i="11"/>
  <c r="CW155" i="11"/>
  <c r="DZ158" i="19"/>
  <c r="DZ157" i="19"/>
  <c r="DZ156" i="19"/>
  <c r="DZ159" i="19"/>
  <c r="DZ155" i="19"/>
  <c r="DZ160" i="19"/>
  <c r="DZ154" i="19"/>
  <c r="DZ153" i="19"/>
  <c r="DZ151" i="19"/>
  <c r="DZ150" i="19"/>
  <c r="DZ152" i="19"/>
  <c r="DZ147" i="19"/>
  <c r="DZ149" i="19"/>
  <c r="DZ146" i="19"/>
  <c r="DZ148" i="19"/>
  <c r="DZ142" i="19"/>
  <c r="DZ145" i="19"/>
  <c r="DZ144" i="19"/>
  <c r="DZ138" i="19"/>
  <c r="DZ139" i="19"/>
  <c r="DZ131" i="19"/>
  <c r="DZ130" i="19"/>
  <c r="DZ136" i="19"/>
  <c r="DZ141" i="19"/>
  <c r="DZ143" i="19"/>
  <c r="DZ140" i="19"/>
  <c r="DZ129" i="19"/>
  <c r="DZ124" i="19"/>
  <c r="DZ135" i="19"/>
  <c r="DZ122" i="19"/>
  <c r="DZ123" i="19"/>
  <c r="DZ126" i="19"/>
  <c r="DZ125" i="19"/>
  <c r="DZ120" i="19"/>
  <c r="DZ118" i="19"/>
  <c r="DZ137" i="19"/>
  <c r="DZ133" i="19"/>
  <c r="DZ127" i="19"/>
  <c r="DZ134" i="19"/>
  <c r="DZ117" i="19"/>
  <c r="DZ121" i="19"/>
  <c r="DZ128" i="19"/>
  <c r="DZ119" i="19"/>
  <c r="DZ116" i="19"/>
  <c r="DZ115" i="19"/>
  <c r="DZ111" i="19"/>
  <c r="DZ114" i="19"/>
  <c r="DZ108" i="19"/>
  <c r="DZ104" i="19"/>
  <c r="DZ103" i="19"/>
  <c r="DZ109" i="19"/>
  <c r="DZ132" i="19"/>
  <c r="DZ107" i="19"/>
  <c r="DZ110" i="19"/>
  <c r="DZ106" i="19"/>
  <c r="DZ113" i="19"/>
  <c r="DZ105" i="19"/>
  <c r="DZ112" i="19"/>
  <c r="DZ101" i="19"/>
  <c r="DZ97" i="19"/>
  <c r="DZ93" i="19"/>
  <c r="DZ99" i="19"/>
  <c r="DZ96" i="19"/>
  <c r="DZ91" i="19"/>
  <c r="DZ100" i="19"/>
  <c r="DZ94" i="19"/>
  <c r="DZ92" i="19"/>
  <c r="DZ90" i="19"/>
  <c r="DZ89" i="19"/>
  <c r="DZ88" i="19"/>
  <c r="DZ86" i="19"/>
  <c r="DZ83" i="19"/>
  <c r="DZ95" i="19"/>
  <c r="DZ102" i="19"/>
  <c r="DZ98" i="19"/>
  <c r="DZ82" i="19"/>
  <c r="DZ85" i="19"/>
  <c r="DZ79" i="19"/>
  <c r="DZ76" i="19"/>
  <c r="DZ75" i="19"/>
  <c r="DZ84" i="19"/>
  <c r="DZ87" i="19"/>
  <c r="DZ81" i="19"/>
  <c r="DZ77" i="19"/>
  <c r="DZ74" i="19"/>
  <c r="DZ66" i="19"/>
  <c r="DZ80" i="19"/>
  <c r="DZ78" i="19"/>
  <c r="DZ70" i="19"/>
  <c r="DZ71" i="19"/>
  <c r="DZ72" i="19"/>
  <c r="DZ68" i="19"/>
  <c r="DZ69" i="19"/>
  <c r="DZ56" i="19"/>
  <c r="DZ73" i="19"/>
  <c r="DZ67" i="19"/>
  <c r="DZ65" i="19"/>
  <c r="DZ62" i="19"/>
  <c r="DZ59" i="19"/>
  <c r="DZ57" i="19"/>
  <c r="DZ64" i="19"/>
  <c r="DZ61" i="19"/>
  <c r="DZ60" i="19"/>
  <c r="DZ58" i="19"/>
  <c r="DZ63" i="19"/>
  <c r="DY8" i="19"/>
  <c r="DZ50" i="19"/>
  <c r="DZ53" i="19"/>
  <c r="DZ49" i="19"/>
  <c r="DZ55" i="19"/>
  <c r="DZ54" i="19"/>
  <c r="DZ52" i="19"/>
  <c r="DZ48" i="19"/>
  <c r="DZ51" i="19"/>
  <c r="DZ41" i="19"/>
  <c r="DZ37" i="19"/>
  <c r="DZ45" i="19"/>
  <c r="DZ47" i="19"/>
  <c r="DZ46" i="19"/>
  <c r="DZ44" i="19"/>
  <c r="DZ42" i="19"/>
  <c r="DZ39" i="19"/>
  <c r="DZ38" i="19"/>
  <c r="DZ36" i="19"/>
  <c r="DZ32" i="19"/>
  <c r="DZ35" i="19"/>
  <c r="DZ40" i="19"/>
  <c r="DZ30" i="19"/>
  <c r="DZ28" i="19"/>
  <c r="DZ31" i="19"/>
  <c r="DZ34" i="19"/>
  <c r="DZ29" i="19"/>
  <c r="DZ43" i="19"/>
  <c r="DZ25" i="19"/>
  <c r="DZ20" i="19"/>
  <c r="DZ27" i="19"/>
  <c r="DZ21" i="19"/>
  <c r="DZ19" i="19"/>
  <c r="DZ16" i="19"/>
  <c r="DZ18" i="19"/>
  <c r="DZ33" i="19"/>
  <c r="DZ26" i="19"/>
  <c r="DZ22" i="19"/>
  <c r="DZ15" i="19"/>
  <c r="DZ14" i="19"/>
  <c r="DZ24" i="19"/>
  <c r="DZ23" i="19"/>
  <c r="DZ17" i="19"/>
  <c r="DZ13" i="19"/>
  <c r="DZ12" i="19"/>
  <c r="DZ11" i="19"/>
  <c r="CW40" i="11"/>
  <c r="CW13" i="11"/>
  <c r="CW32" i="11"/>
  <c r="CW30" i="11"/>
  <c r="CW47" i="11"/>
  <c r="CW54" i="11"/>
  <c r="CW21" i="11"/>
  <c r="CW34" i="11"/>
  <c r="CW52" i="11"/>
  <c r="CW26" i="11"/>
  <c r="CW11" i="11"/>
  <c r="CW22" i="11"/>
  <c r="CW41" i="11"/>
  <c r="CW45" i="11"/>
  <c r="CW38" i="11"/>
  <c r="CW37" i="11"/>
  <c r="CW49" i="11"/>
  <c r="CW16" i="11"/>
  <c r="CW28" i="11"/>
  <c r="CW51" i="11"/>
  <c r="CW25" i="11"/>
  <c r="CW12" i="11"/>
  <c r="CV8" i="11"/>
  <c r="CV4" i="11" s="1"/>
  <c r="CW55" i="11"/>
  <c r="CW33" i="11"/>
  <c r="CW35" i="11"/>
  <c r="CW15" i="11"/>
  <c r="CW18" i="11"/>
  <c r="CW46" i="11"/>
  <c r="CW27" i="11"/>
  <c r="CW36" i="11"/>
  <c r="CW44" i="11"/>
  <c r="CW50" i="11"/>
  <c r="CW53" i="11"/>
  <c r="CW31" i="11"/>
  <c r="CW23" i="11"/>
  <c r="CW19" i="11"/>
  <c r="CW24" i="11"/>
  <c r="CW29" i="11"/>
  <c r="CW42" i="11"/>
  <c r="CW14" i="11"/>
  <c r="CW20" i="11"/>
  <c r="CW39" i="11"/>
  <c r="CW43" i="11"/>
  <c r="CW48" i="11"/>
  <c r="EA5" i="19"/>
  <c r="CX5" i="11"/>
  <c r="CS41" i="13"/>
  <c r="CS25" i="13"/>
  <c r="CT6" i="13"/>
  <c r="CU4" i="13"/>
  <c r="CU2" i="13"/>
  <c r="CU3" i="13"/>
  <c r="CR39" i="13"/>
  <c r="CR55" i="13" s="1"/>
  <c r="CR38" i="13"/>
  <c r="CR54" i="13" s="1"/>
  <c r="CR29" i="13"/>
  <c r="CR45" i="13" s="1"/>
  <c r="CX50" i="11" l="1"/>
  <c r="CX111" i="11"/>
  <c r="CX128" i="11"/>
  <c r="CX114" i="11"/>
  <c r="CX107" i="11"/>
  <c r="CX56" i="11"/>
  <c r="CX79" i="11"/>
  <c r="CX150" i="11"/>
  <c r="CX146" i="11"/>
  <c r="CX77" i="11"/>
  <c r="CX78" i="11"/>
  <c r="CX84" i="11"/>
  <c r="CX116" i="11"/>
  <c r="CX144" i="11"/>
  <c r="CX122" i="11"/>
  <c r="CX120" i="11"/>
  <c r="CX106" i="11"/>
  <c r="CX103" i="11"/>
  <c r="CX83" i="11"/>
  <c r="CX66" i="11"/>
  <c r="CX57" i="11"/>
  <c r="CX137" i="11"/>
  <c r="CX75" i="11"/>
  <c r="CX80" i="11"/>
  <c r="CX86" i="11"/>
  <c r="CX129" i="11"/>
  <c r="CX151" i="11"/>
  <c r="CX130" i="11"/>
  <c r="CX121" i="11"/>
  <c r="CX115" i="11"/>
  <c r="CX99" i="11"/>
  <c r="CX74" i="11"/>
  <c r="CX70" i="11"/>
  <c r="CX154" i="11"/>
  <c r="CX140" i="11"/>
  <c r="CX61" i="11"/>
  <c r="CX89" i="11"/>
  <c r="CX108" i="11"/>
  <c r="CX123" i="11"/>
  <c r="CX148" i="11"/>
  <c r="CX135" i="11"/>
  <c r="CX124" i="11"/>
  <c r="CX118" i="11"/>
  <c r="CX95" i="11"/>
  <c r="CX97" i="11"/>
  <c r="CX65" i="11"/>
  <c r="CX152" i="11"/>
  <c r="CX138" i="11"/>
  <c r="CX73" i="11"/>
  <c r="CX94" i="11"/>
  <c r="CX100" i="11"/>
  <c r="CX126" i="11"/>
  <c r="CX149" i="11"/>
  <c r="CX134" i="11"/>
  <c r="CX93" i="11"/>
  <c r="CX98" i="11"/>
  <c r="CX81" i="11"/>
  <c r="CX58" i="11"/>
  <c r="CX72" i="11"/>
  <c r="CX142" i="11"/>
  <c r="CX160" i="11"/>
  <c r="CX71" i="11"/>
  <c r="CX102" i="11"/>
  <c r="CX96" i="11"/>
  <c r="CX131" i="11"/>
  <c r="CX158" i="11"/>
  <c r="CX136" i="11"/>
  <c r="CX125" i="11"/>
  <c r="CX105" i="11"/>
  <c r="CX82" i="11"/>
  <c r="CX88" i="11"/>
  <c r="CX63" i="11"/>
  <c r="CX68" i="11"/>
  <c r="CX139" i="11"/>
  <c r="CX157" i="11"/>
  <c r="CX76" i="11"/>
  <c r="CX85" i="11"/>
  <c r="CX110" i="11"/>
  <c r="CX132" i="11"/>
  <c r="CX159" i="11"/>
  <c r="CX133" i="11"/>
  <c r="CX127" i="11"/>
  <c r="CX101" i="11"/>
  <c r="CX92" i="11"/>
  <c r="CX155" i="11"/>
  <c r="CX156" i="11"/>
  <c r="CX64" i="11"/>
  <c r="CX141" i="11"/>
  <c r="CX60" i="11"/>
  <c r="CX69" i="11"/>
  <c r="CX91" i="11"/>
  <c r="CX113" i="11"/>
  <c r="CX145" i="11"/>
  <c r="CX109" i="11"/>
  <c r="CX90" i="11"/>
  <c r="CX119" i="11"/>
  <c r="CX117" i="11"/>
  <c r="CX67" i="11"/>
  <c r="CX59" i="11"/>
  <c r="CX153" i="11"/>
  <c r="CX143" i="11"/>
  <c r="CX62" i="11"/>
  <c r="CX87" i="11"/>
  <c r="CX104" i="11"/>
  <c r="CX112" i="11"/>
  <c r="CX147" i="11"/>
  <c r="EA158" i="19"/>
  <c r="EA160" i="19"/>
  <c r="EA159" i="19"/>
  <c r="EA155" i="19"/>
  <c r="EA157" i="19"/>
  <c r="EA156" i="19"/>
  <c r="EA152" i="19"/>
  <c r="EA151" i="19"/>
  <c r="EA153" i="19"/>
  <c r="EA148" i="19"/>
  <c r="EA154" i="19"/>
  <c r="EA149" i="19"/>
  <c r="EA146" i="19"/>
  <c r="EA145" i="19"/>
  <c r="EA143" i="19"/>
  <c r="EA150" i="19"/>
  <c r="EA147" i="19"/>
  <c r="EA136" i="19"/>
  <c r="EA142" i="19"/>
  <c r="EA133" i="19"/>
  <c r="EA138" i="19"/>
  <c r="EA144" i="19"/>
  <c r="EA139" i="19"/>
  <c r="EA140" i="19"/>
  <c r="EA137" i="19"/>
  <c r="EA134" i="19"/>
  <c r="EA141" i="19"/>
  <c r="EA132" i="19"/>
  <c r="EA130" i="19"/>
  <c r="EA127" i="19"/>
  <c r="EA126" i="19"/>
  <c r="EA123" i="19"/>
  <c r="EA129" i="19"/>
  <c r="EA135" i="19"/>
  <c r="EA131" i="19"/>
  <c r="EA128" i="19"/>
  <c r="EA125" i="19"/>
  <c r="EA124" i="19"/>
  <c r="EA118" i="19"/>
  <c r="EA122" i="19"/>
  <c r="EA119" i="19"/>
  <c r="EA116" i="19"/>
  <c r="EA110" i="19"/>
  <c r="EA120" i="19"/>
  <c r="EA115" i="19"/>
  <c r="EA121" i="19"/>
  <c r="EA117" i="19"/>
  <c r="EA114" i="19"/>
  <c r="EA108" i="19"/>
  <c r="EA112" i="19"/>
  <c r="EA113" i="19"/>
  <c r="EA106" i="19"/>
  <c r="EA104" i="19"/>
  <c r="EA107" i="19"/>
  <c r="EA109" i="19"/>
  <c r="EA103" i="19"/>
  <c r="EA101" i="19"/>
  <c r="EA105" i="19"/>
  <c r="EA111" i="19"/>
  <c r="EA97" i="19"/>
  <c r="EA93" i="19"/>
  <c r="EA98" i="19"/>
  <c r="EA100" i="19"/>
  <c r="EA94" i="19"/>
  <c r="EA92" i="19"/>
  <c r="EA90" i="19"/>
  <c r="EA89" i="19"/>
  <c r="EA102" i="19"/>
  <c r="EA95" i="19"/>
  <c r="EA99" i="19"/>
  <c r="EA96" i="19"/>
  <c r="EA87" i="19"/>
  <c r="EA85" i="19"/>
  <c r="EA91" i="19"/>
  <c r="EA81" i="19"/>
  <c r="EA79" i="19"/>
  <c r="EA86" i="19"/>
  <c r="EA75" i="19"/>
  <c r="EA84" i="19"/>
  <c r="EA88" i="19"/>
  <c r="EA80" i="19"/>
  <c r="EA77" i="19"/>
  <c r="EA83" i="19"/>
  <c r="EA74" i="19"/>
  <c r="EA82" i="19"/>
  <c r="EA76" i="19"/>
  <c r="EA69" i="19"/>
  <c r="EA78" i="19"/>
  <c r="EA71" i="19"/>
  <c r="EA72" i="19"/>
  <c r="EA67" i="19"/>
  <c r="EA68" i="19"/>
  <c r="EA66" i="19"/>
  <c r="EA60" i="19"/>
  <c r="EA73" i="19"/>
  <c r="EA70" i="19"/>
  <c r="EA63" i="19"/>
  <c r="EA58" i="19"/>
  <c r="EA65" i="19"/>
  <c r="EA62" i="19"/>
  <c r="EA57" i="19"/>
  <c r="EA61" i="19"/>
  <c r="EA59" i="19"/>
  <c r="EA56" i="19"/>
  <c r="EA64" i="19"/>
  <c r="DZ8" i="19"/>
  <c r="EA54" i="19"/>
  <c r="EA55" i="19"/>
  <c r="EA53" i="19"/>
  <c r="EA49" i="19"/>
  <c r="EA52" i="19"/>
  <c r="EA44" i="19"/>
  <c r="EA36" i="19"/>
  <c r="EA51" i="19"/>
  <c r="EA39" i="19"/>
  <c r="EA40" i="19"/>
  <c r="EA35" i="19"/>
  <c r="EA50" i="19"/>
  <c r="EA43" i="19"/>
  <c r="EA47" i="19"/>
  <c r="EA42" i="19"/>
  <c r="EA45" i="19"/>
  <c r="EA48" i="19"/>
  <c r="EA46" i="19"/>
  <c r="EA38" i="19"/>
  <c r="EA32" i="19"/>
  <c r="EA28" i="19"/>
  <c r="EA26" i="19"/>
  <c r="EA34" i="19"/>
  <c r="EA37" i="19"/>
  <c r="EA27" i="19"/>
  <c r="EA41" i="19"/>
  <c r="EA29" i="19"/>
  <c r="EA30" i="19"/>
  <c r="EA25" i="19"/>
  <c r="EA31" i="19"/>
  <c r="EA33" i="19"/>
  <c r="EA20" i="19"/>
  <c r="EA24" i="19"/>
  <c r="EA16" i="19"/>
  <c r="EA15" i="19"/>
  <c r="EA23" i="19"/>
  <c r="EA22" i="19"/>
  <c r="EA19" i="19"/>
  <c r="EA12" i="19"/>
  <c r="EA17" i="19"/>
  <c r="EA21" i="19"/>
  <c r="EA13" i="19"/>
  <c r="EA11" i="19"/>
  <c r="EA14" i="19"/>
  <c r="EA18" i="19"/>
  <c r="CX55" i="11"/>
  <c r="CX33" i="11"/>
  <c r="CX19" i="11"/>
  <c r="CX44" i="11"/>
  <c r="CX11" i="11"/>
  <c r="CX16" i="11"/>
  <c r="CX14" i="11"/>
  <c r="CX45" i="11"/>
  <c r="CX39" i="11"/>
  <c r="CX24" i="11"/>
  <c r="CX17" i="11"/>
  <c r="CX40" i="11"/>
  <c r="CX34" i="11"/>
  <c r="CX23" i="11"/>
  <c r="CX15" i="11"/>
  <c r="CX18" i="11"/>
  <c r="CX46" i="11"/>
  <c r="CX38" i="11"/>
  <c r="CX51" i="11"/>
  <c r="CX30" i="11"/>
  <c r="CX29" i="11"/>
  <c r="CX21" i="11"/>
  <c r="CX28" i="11"/>
  <c r="CX20" i="11"/>
  <c r="CX35" i="11"/>
  <c r="CX12" i="11"/>
  <c r="CX42" i="11"/>
  <c r="CX31" i="11"/>
  <c r="CX26" i="11"/>
  <c r="CX37" i="11"/>
  <c r="CX47" i="11"/>
  <c r="CX54" i="11"/>
  <c r="CW8" i="11"/>
  <c r="CW4" i="11" s="1"/>
  <c r="CX41" i="11"/>
  <c r="CX13" i="11"/>
  <c r="CX32" i="11"/>
  <c r="CX36" i="11"/>
  <c r="CX43" i="11"/>
  <c r="CX48" i="11"/>
  <c r="CX53" i="11"/>
  <c r="CX27" i="11"/>
  <c r="CX52" i="11"/>
  <c r="CX25" i="11"/>
  <c r="CX49" i="11"/>
  <c r="CX22" i="11"/>
  <c r="EB5" i="19"/>
  <c r="CY5" i="11"/>
  <c r="CT41" i="13"/>
  <c r="CT25" i="13"/>
  <c r="CU6" i="13"/>
  <c r="CV3" i="13"/>
  <c r="CV4" i="13"/>
  <c r="CV2" i="13"/>
  <c r="CS39" i="13"/>
  <c r="CS55" i="13" s="1"/>
  <c r="CS38" i="13"/>
  <c r="CS54" i="13" s="1"/>
  <c r="CS29" i="13"/>
  <c r="CS45" i="13" s="1"/>
  <c r="CY48" i="11" l="1"/>
  <c r="CY122" i="11"/>
  <c r="CY88" i="11"/>
  <c r="CY95" i="11"/>
  <c r="CY84" i="11"/>
  <c r="CY75" i="11"/>
  <c r="CY144" i="11"/>
  <c r="CY158" i="11"/>
  <c r="CY69" i="11"/>
  <c r="CY74" i="11"/>
  <c r="CY90" i="11"/>
  <c r="CY113" i="11"/>
  <c r="CY139" i="11"/>
  <c r="CY145" i="11"/>
  <c r="CY133" i="11"/>
  <c r="CY104" i="11"/>
  <c r="CY83" i="11"/>
  <c r="CY99" i="11"/>
  <c r="CY57" i="11"/>
  <c r="CY153" i="11"/>
  <c r="CY160" i="11"/>
  <c r="CY62" i="11"/>
  <c r="CY82" i="11"/>
  <c r="CY106" i="11"/>
  <c r="CY128" i="11"/>
  <c r="CY129" i="11"/>
  <c r="CY154" i="11"/>
  <c r="CY118" i="11"/>
  <c r="CY94" i="11"/>
  <c r="CY114" i="11"/>
  <c r="CY77" i="11"/>
  <c r="CY65" i="11"/>
  <c r="CY148" i="11"/>
  <c r="CY138" i="11"/>
  <c r="CY61" i="11"/>
  <c r="CY89" i="11"/>
  <c r="CY109" i="11"/>
  <c r="CY123" i="11"/>
  <c r="CY136" i="11"/>
  <c r="CY147" i="11"/>
  <c r="CY130" i="11"/>
  <c r="CY91" i="11"/>
  <c r="CY103" i="11"/>
  <c r="CY70" i="11"/>
  <c r="CY73" i="11"/>
  <c r="CY63" i="11"/>
  <c r="CY157" i="11"/>
  <c r="CY80" i="11"/>
  <c r="CY86" i="11"/>
  <c r="CY110" i="11"/>
  <c r="CY119" i="11"/>
  <c r="CY142" i="11"/>
  <c r="CY151" i="11"/>
  <c r="CY121" i="11"/>
  <c r="CY92" i="11"/>
  <c r="CY107" i="11"/>
  <c r="CY71" i="11"/>
  <c r="CY81" i="11"/>
  <c r="CY152" i="11"/>
  <c r="CY58" i="11"/>
  <c r="CY78" i="11"/>
  <c r="CY101" i="11"/>
  <c r="CY116" i="11"/>
  <c r="CY125" i="11"/>
  <c r="CY134" i="11"/>
  <c r="CY159" i="11"/>
  <c r="CY108" i="11"/>
  <c r="CY115" i="11"/>
  <c r="CY56" i="11"/>
  <c r="CY79" i="11"/>
  <c r="CY68" i="11"/>
  <c r="CY149" i="11"/>
  <c r="CY60" i="11"/>
  <c r="CY97" i="11"/>
  <c r="CY93" i="11"/>
  <c r="CY120" i="11"/>
  <c r="CY126" i="11"/>
  <c r="CY137" i="11"/>
  <c r="CY150" i="11"/>
  <c r="CY135" i="11"/>
  <c r="CY117" i="11"/>
  <c r="CY112" i="11"/>
  <c r="CY66" i="11"/>
  <c r="CY64" i="11"/>
  <c r="CY72" i="11"/>
  <c r="CY146" i="11"/>
  <c r="CY67" i="11"/>
  <c r="CY76" i="11"/>
  <c r="CY98" i="11"/>
  <c r="CY132" i="11"/>
  <c r="CY127" i="11"/>
  <c r="CY141" i="11"/>
  <c r="CY156" i="11"/>
  <c r="CY124" i="11"/>
  <c r="CY105" i="11"/>
  <c r="CY102" i="11"/>
  <c r="CY96" i="11"/>
  <c r="CY87" i="11"/>
  <c r="CY155" i="11"/>
  <c r="CY140" i="11"/>
  <c r="CY59" i="11"/>
  <c r="CY85" i="11"/>
  <c r="CY100" i="11"/>
  <c r="CY111" i="11"/>
  <c r="CY131" i="11"/>
  <c r="CY143" i="11"/>
  <c r="EB160" i="19"/>
  <c r="EB159" i="19"/>
  <c r="EB157" i="19"/>
  <c r="EB156" i="19"/>
  <c r="EB153" i="19"/>
  <c r="EB155" i="19"/>
  <c r="EB154" i="19"/>
  <c r="EB158" i="19"/>
  <c r="EB147" i="19"/>
  <c r="EB152" i="19"/>
  <c r="EB150" i="19"/>
  <c r="EB151" i="19"/>
  <c r="EB149" i="19"/>
  <c r="EB144" i="19"/>
  <c r="EB148" i="19"/>
  <c r="EB146" i="19"/>
  <c r="EB145" i="19"/>
  <c r="EB142" i="19"/>
  <c r="EB138" i="19"/>
  <c r="EB141" i="19"/>
  <c r="EB139" i="19"/>
  <c r="EB140" i="19"/>
  <c r="EB137" i="19"/>
  <c r="EB134" i="19"/>
  <c r="EB143" i="19"/>
  <c r="EB132" i="19"/>
  <c r="EB133" i="19"/>
  <c r="EB128" i="19"/>
  <c r="EB129" i="19"/>
  <c r="EB124" i="19"/>
  <c r="EB135" i="19"/>
  <c r="EB131" i="19"/>
  <c r="EB122" i="19"/>
  <c r="EB130" i="19"/>
  <c r="EB127" i="19"/>
  <c r="EB117" i="19"/>
  <c r="EB136" i="19"/>
  <c r="EB121" i="19"/>
  <c r="EB119" i="19"/>
  <c r="EB123" i="19"/>
  <c r="EB120" i="19"/>
  <c r="EB126" i="19"/>
  <c r="EB115" i="19"/>
  <c r="EB113" i="19"/>
  <c r="EB112" i="19"/>
  <c r="EB118" i="19"/>
  <c r="EB114" i="19"/>
  <c r="EB108" i="19"/>
  <c r="EB104" i="19"/>
  <c r="EB103" i="19"/>
  <c r="EB116" i="19"/>
  <c r="EB111" i="19"/>
  <c r="EB107" i="19"/>
  <c r="EB125" i="19"/>
  <c r="EB102" i="19"/>
  <c r="EB109" i="19"/>
  <c r="EB106" i="19"/>
  <c r="EB101" i="19"/>
  <c r="EB105" i="19"/>
  <c r="EB98" i="19"/>
  <c r="EB99" i="19"/>
  <c r="EB96" i="19"/>
  <c r="EB91" i="19"/>
  <c r="EB100" i="19"/>
  <c r="EB94" i="19"/>
  <c r="EB92" i="19"/>
  <c r="EB90" i="19"/>
  <c r="EB89" i="19"/>
  <c r="EB95" i="19"/>
  <c r="EB110" i="19"/>
  <c r="EB97" i="19"/>
  <c r="EB93" i="19"/>
  <c r="EB86" i="19"/>
  <c r="EB85" i="19"/>
  <c r="EB84" i="19"/>
  <c r="EB77" i="19"/>
  <c r="EB74" i="19"/>
  <c r="EB88" i="19"/>
  <c r="EB87" i="19"/>
  <c r="EB83" i="19"/>
  <c r="EB82" i="19"/>
  <c r="EB78" i="19"/>
  <c r="EB81" i="19"/>
  <c r="EB76" i="19"/>
  <c r="EB80" i="19"/>
  <c r="EB70" i="19"/>
  <c r="EB79" i="19"/>
  <c r="EB72" i="19"/>
  <c r="EB67" i="19"/>
  <c r="EB68" i="19"/>
  <c r="EB66" i="19"/>
  <c r="EB64" i="19"/>
  <c r="EB75" i="19"/>
  <c r="EB69" i="19"/>
  <c r="EB73" i="19"/>
  <c r="EB71" i="19"/>
  <c r="EB65" i="19"/>
  <c r="EB61" i="19"/>
  <c r="EB57" i="19"/>
  <c r="EB62" i="19"/>
  <c r="EB60" i="19"/>
  <c r="EB59" i="19"/>
  <c r="EB58" i="19"/>
  <c r="EB56" i="19"/>
  <c r="EB63" i="19"/>
  <c r="EB49" i="19"/>
  <c r="EB55" i="19"/>
  <c r="EB53" i="19"/>
  <c r="EB54" i="19"/>
  <c r="EB52" i="19"/>
  <c r="EB51" i="19"/>
  <c r="EB50" i="19"/>
  <c r="EB44" i="19"/>
  <c r="EB40" i="19"/>
  <c r="EB47" i="19"/>
  <c r="EB36" i="19"/>
  <c r="EB43" i="19"/>
  <c r="EB48" i="19"/>
  <c r="EB31" i="19"/>
  <c r="EB45" i="19"/>
  <c r="EB41" i="19"/>
  <c r="EB46" i="19"/>
  <c r="EB34" i="19"/>
  <c r="EB26" i="19"/>
  <c r="EB37" i="19"/>
  <c r="EB35" i="19"/>
  <c r="EB38" i="19"/>
  <c r="EB30" i="19"/>
  <c r="EB42" i="19"/>
  <c r="EB29" i="19"/>
  <c r="EB23" i="19"/>
  <c r="EB19" i="19"/>
  <c r="EB20" i="19"/>
  <c r="EB32" i="19"/>
  <c r="EB33" i="19"/>
  <c r="EB24" i="19"/>
  <c r="EB22" i="19"/>
  <c r="EB18" i="19"/>
  <c r="EB39" i="19"/>
  <c r="EB11" i="19"/>
  <c r="EB27" i="19"/>
  <c r="EB21" i="19"/>
  <c r="EB14" i="19"/>
  <c r="EB13" i="19"/>
  <c r="EB25" i="19"/>
  <c r="EB15" i="19"/>
  <c r="EB16" i="19"/>
  <c r="EB12" i="19"/>
  <c r="EB28" i="19"/>
  <c r="EB17" i="19"/>
  <c r="EA8" i="19"/>
  <c r="CY28" i="11"/>
  <c r="CY52" i="11"/>
  <c r="CY39" i="11"/>
  <c r="CY44" i="11"/>
  <c r="CY50" i="11"/>
  <c r="CY41" i="11"/>
  <c r="CY55" i="11"/>
  <c r="CY23" i="11"/>
  <c r="CY36" i="11"/>
  <c r="CY43" i="11"/>
  <c r="CY22" i="11"/>
  <c r="CY53" i="11"/>
  <c r="CY14" i="11"/>
  <c r="CY19" i="11"/>
  <c r="CY47" i="11"/>
  <c r="CY30" i="11"/>
  <c r="CY18" i="11"/>
  <c r="CY40" i="11"/>
  <c r="CY25" i="11"/>
  <c r="CY13" i="11"/>
  <c r="CY51" i="11"/>
  <c r="CY15" i="11"/>
  <c r="CX8" i="11"/>
  <c r="CX4" i="11" s="1"/>
  <c r="CY42" i="11"/>
  <c r="CY46" i="11"/>
  <c r="CY32" i="11"/>
  <c r="CY37" i="11"/>
  <c r="CY11" i="11"/>
  <c r="CY16" i="11"/>
  <c r="CY21" i="11"/>
  <c r="CY34" i="11"/>
  <c r="CY38" i="11"/>
  <c r="CY24" i="11"/>
  <c r="CY17" i="11"/>
  <c r="CY54" i="11"/>
  <c r="CY31" i="11"/>
  <c r="CY27" i="11"/>
  <c r="CY20" i="11"/>
  <c r="CY35" i="11"/>
  <c r="CY49" i="11"/>
  <c r="CY33" i="11"/>
  <c r="CY45" i="11"/>
  <c r="CY26" i="11"/>
  <c r="CY12" i="11"/>
  <c r="CY29" i="11"/>
  <c r="EC5" i="19"/>
  <c r="CZ5" i="11"/>
  <c r="CZ158" i="11" s="1"/>
  <c r="CV6" i="13"/>
  <c r="CW4" i="13"/>
  <c r="CW3" i="13"/>
  <c r="CW2" i="13"/>
  <c r="CU41" i="13"/>
  <c r="CU25" i="13"/>
  <c r="CT39" i="13"/>
  <c r="CT55" i="13" s="1"/>
  <c r="CT38" i="13"/>
  <c r="CT54" i="13" s="1"/>
  <c r="CT29" i="13"/>
  <c r="CT45" i="13" s="1"/>
  <c r="CZ130" i="11" l="1"/>
  <c r="CZ93" i="11"/>
  <c r="CZ65" i="11"/>
  <c r="CZ75" i="11"/>
  <c r="CZ156" i="11"/>
  <c r="CZ157" i="11"/>
  <c r="CZ58" i="11"/>
  <c r="CZ60" i="11"/>
  <c r="CZ86" i="11"/>
  <c r="CZ90" i="11"/>
  <c r="CZ119" i="11"/>
  <c r="CZ123" i="11"/>
  <c r="CZ148" i="11"/>
  <c r="CZ133" i="11"/>
  <c r="CZ100" i="11"/>
  <c r="CZ89" i="11"/>
  <c r="CZ72" i="11"/>
  <c r="CZ153" i="11"/>
  <c r="CZ138" i="11"/>
  <c r="CZ74" i="11"/>
  <c r="CZ78" i="11"/>
  <c r="CZ95" i="11"/>
  <c r="CZ109" i="11"/>
  <c r="CZ125" i="11"/>
  <c r="CZ137" i="11"/>
  <c r="CZ147" i="11"/>
  <c r="CZ131" i="11"/>
  <c r="CZ114" i="11"/>
  <c r="CZ83" i="11"/>
  <c r="CZ63" i="11"/>
  <c r="CZ68" i="11"/>
  <c r="CZ160" i="11"/>
  <c r="CZ67" i="11"/>
  <c r="CZ82" i="11"/>
  <c r="CZ88" i="11"/>
  <c r="CZ117" i="11"/>
  <c r="CZ113" i="11"/>
  <c r="CZ139" i="11"/>
  <c r="CZ143" i="11"/>
  <c r="CZ112" i="11"/>
  <c r="CZ118" i="11"/>
  <c r="CZ76" i="11"/>
  <c r="CZ79" i="11"/>
  <c r="CZ145" i="11"/>
  <c r="CZ150" i="11"/>
  <c r="CZ66" i="11"/>
  <c r="CZ70" i="11"/>
  <c r="CZ91" i="11"/>
  <c r="CZ108" i="11"/>
  <c r="CZ115" i="11"/>
  <c r="CZ135" i="11"/>
  <c r="CZ155" i="11"/>
  <c r="CZ127" i="11"/>
  <c r="CZ102" i="11"/>
  <c r="CZ105" i="11"/>
  <c r="CZ64" i="11"/>
  <c r="CZ56" i="11"/>
  <c r="CZ152" i="11"/>
  <c r="CZ59" i="11"/>
  <c r="CZ71" i="11"/>
  <c r="CZ96" i="11"/>
  <c r="CZ107" i="11"/>
  <c r="CZ126" i="11"/>
  <c r="CZ129" i="11"/>
  <c r="CZ159" i="11"/>
  <c r="CZ132" i="11"/>
  <c r="CZ99" i="11"/>
  <c r="CZ92" i="11"/>
  <c r="CZ80" i="11"/>
  <c r="CZ61" i="11"/>
  <c r="CZ146" i="11"/>
  <c r="CZ69" i="11"/>
  <c r="CZ77" i="11"/>
  <c r="CZ101" i="11"/>
  <c r="CZ110" i="11"/>
  <c r="CZ128" i="11"/>
  <c r="CZ134" i="11"/>
  <c r="CZ154" i="11"/>
  <c r="CZ121" i="11"/>
  <c r="CZ124" i="11"/>
  <c r="CZ106" i="11"/>
  <c r="CZ94" i="11"/>
  <c r="CZ81" i="11"/>
  <c r="CZ151" i="11"/>
  <c r="CZ140" i="11"/>
  <c r="CZ73" i="11"/>
  <c r="CZ97" i="11"/>
  <c r="CZ104" i="11"/>
  <c r="CZ111" i="11"/>
  <c r="CZ120" i="11"/>
  <c r="CZ144" i="11"/>
  <c r="CZ50" i="11"/>
  <c r="CZ136" i="11"/>
  <c r="CZ103" i="11"/>
  <c r="CZ87" i="11"/>
  <c r="CZ84" i="11"/>
  <c r="CZ62" i="11"/>
  <c r="CZ149" i="11"/>
  <c r="CZ141" i="11"/>
  <c r="CZ57" i="11"/>
  <c r="CZ85" i="11"/>
  <c r="CZ98" i="11"/>
  <c r="CZ116" i="11"/>
  <c r="CZ122" i="11"/>
  <c r="CZ142" i="11"/>
  <c r="EC159" i="19"/>
  <c r="EC160" i="19"/>
  <c r="EC158" i="19"/>
  <c r="EC156" i="19"/>
  <c r="EC155" i="19"/>
  <c r="EC154" i="19"/>
  <c r="EC157" i="19"/>
  <c r="EC151" i="19"/>
  <c r="EC153" i="19"/>
  <c r="EC152" i="19"/>
  <c r="EC149" i="19"/>
  <c r="EC146" i="19"/>
  <c r="EC148" i="19"/>
  <c r="EC145" i="19"/>
  <c r="EC143" i="19"/>
  <c r="EC150" i="19"/>
  <c r="EC144" i="19"/>
  <c r="EC141" i="19"/>
  <c r="EC140" i="19"/>
  <c r="EC136" i="19"/>
  <c r="EC147" i="19"/>
  <c r="EC139" i="19"/>
  <c r="EC138" i="19"/>
  <c r="EC131" i="19"/>
  <c r="EC130" i="19"/>
  <c r="EC137" i="19"/>
  <c r="EC134" i="19"/>
  <c r="EC132" i="19"/>
  <c r="EC142" i="19"/>
  <c r="EC135" i="19"/>
  <c r="EC122" i="19"/>
  <c r="EC125" i="19"/>
  <c r="EC126" i="19"/>
  <c r="EC127" i="19"/>
  <c r="EC133" i="19"/>
  <c r="EC129" i="19"/>
  <c r="EC121" i="19"/>
  <c r="EC119" i="19"/>
  <c r="EC128" i="19"/>
  <c r="EC120" i="19"/>
  <c r="EC115" i="19"/>
  <c r="EC111" i="19"/>
  <c r="EC113" i="19"/>
  <c r="EC112" i="19"/>
  <c r="EC118" i="19"/>
  <c r="EC117" i="19"/>
  <c r="EC114" i="19"/>
  <c r="EC116" i="19"/>
  <c r="EC107" i="19"/>
  <c r="EC105" i="19"/>
  <c r="EC124" i="19"/>
  <c r="EC123" i="19"/>
  <c r="EC103" i="19"/>
  <c r="EC109" i="19"/>
  <c r="EC106" i="19"/>
  <c r="EC104" i="19"/>
  <c r="EC101" i="19"/>
  <c r="EC108" i="19"/>
  <c r="EC102" i="19"/>
  <c r="EC110" i="19"/>
  <c r="EC99" i="19"/>
  <c r="EC96" i="19"/>
  <c r="EC91" i="19"/>
  <c r="EC100" i="19"/>
  <c r="EC94" i="19"/>
  <c r="EC92" i="19"/>
  <c r="EC95" i="19"/>
  <c r="EC97" i="19"/>
  <c r="EC93" i="19"/>
  <c r="EC82" i="19"/>
  <c r="EC98" i="19"/>
  <c r="EC84" i="19"/>
  <c r="EC80" i="19"/>
  <c r="EC90" i="19"/>
  <c r="EC86" i="19"/>
  <c r="EC85" i="19"/>
  <c r="EC79" i="19"/>
  <c r="EC89" i="19"/>
  <c r="EC77" i="19"/>
  <c r="EC74" i="19"/>
  <c r="EC88" i="19"/>
  <c r="EC87" i="19"/>
  <c r="EC81" i="19"/>
  <c r="EC83" i="19"/>
  <c r="EC78" i="19"/>
  <c r="EC71" i="19"/>
  <c r="EC72" i="19"/>
  <c r="EC67" i="19"/>
  <c r="EC68" i="19"/>
  <c r="EC65" i="19"/>
  <c r="EC75" i="19"/>
  <c r="EC73" i="19"/>
  <c r="EC69" i="19"/>
  <c r="EC70" i="19"/>
  <c r="EC76" i="19"/>
  <c r="EC66" i="19"/>
  <c r="EC64" i="19"/>
  <c r="EC62" i="19"/>
  <c r="EC57" i="19"/>
  <c r="EC61" i="19"/>
  <c r="EC59" i="19"/>
  <c r="EC56" i="19"/>
  <c r="EC60" i="19"/>
  <c r="EC58" i="19"/>
  <c r="EC63" i="19"/>
  <c r="EB8" i="19"/>
  <c r="EC48" i="19"/>
  <c r="EC55" i="19"/>
  <c r="EC54" i="19"/>
  <c r="EC52" i="19"/>
  <c r="EC51" i="19"/>
  <c r="EC50" i="19"/>
  <c r="EC43" i="19"/>
  <c r="EC35" i="19"/>
  <c r="EC38" i="19"/>
  <c r="EC39" i="19"/>
  <c r="EC45" i="19"/>
  <c r="EC53" i="19"/>
  <c r="EC49" i="19"/>
  <c r="EC41" i="19"/>
  <c r="EC27" i="19"/>
  <c r="EC46" i="19"/>
  <c r="EC36" i="19"/>
  <c r="EC40" i="19"/>
  <c r="EC25" i="19"/>
  <c r="EC30" i="19"/>
  <c r="EC42" i="19"/>
  <c r="EC37" i="19"/>
  <c r="EC31" i="19"/>
  <c r="EC34" i="19"/>
  <c r="EC26" i="19"/>
  <c r="EC28" i="19"/>
  <c r="EC15" i="19"/>
  <c r="EC47" i="19"/>
  <c r="EC33" i="19"/>
  <c r="EC23" i="19"/>
  <c r="EC29" i="19"/>
  <c r="EC32" i="19"/>
  <c r="EC19" i="19"/>
  <c r="EC14" i="19"/>
  <c r="EC24" i="19"/>
  <c r="EC22" i="19"/>
  <c r="EC16" i="19"/>
  <c r="EC21" i="19"/>
  <c r="EC44" i="19"/>
  <c r="EC13" i="19"/>
  <c r="EC17" i="19"/>
  <c r="EC12" i="19"/>
  <c r="EC11" i="19"/>
  <c r="EC20" i="19"/>
  <c r="EC18" i="19"/>
  <c r="CZ21" i="11"/>
  <c r="CZ27" i="11"/>
  <c r="CZ51" i="11"/>
  <c r="CZ36" i="11"/>
  <c r="CZ43" i="11"/>
  <c r="CZ54" i="11"/>
  <c r="CZ46" i="11"/>
  <c r="CZ45" i="11"/>
  <c r="CZ39" i="11"/>
  <c r="CZ44" i="11"/>
  <c r="CZ17" i="11"/>
  <c r="CZ55" i="11"/>
  <c r="CZ52" i="11"/>
  <c r="CZ24" i="11"/>
  <c r="CZ30" i="11"/>
  <c r="CZ29" i="11"/>
  <c r="CZ31" i="11"/>
  <c r="CZ19" i="11"/>
  <c r="CZ23" i="11"/>
  <c r="CZ11" i="11"/>
  <c r="CZ41" i="11"/>
  <c r="CZ40" i="11"/>
  <c r="CZ34" i="11"/>
  <c r="CZ25" i="11"/>
  <c r="CZ47" i="11"/>
  <c r="CZ18" i="11"/>
  <c r="CZ42" i="11"/>
  <c r="CZ14" i="11"/>
  <c r="CZ38" i="11"/>
  <c r="CZ37" i="11"/>
  <c r="CZ15" i="11"/>
  <c r="CZ48" i="11"/>
  <c r="CZ28" i="11"/>
  <c r="CZ13" i="11"/>
  <c r="CZ20" i="11"/>
  <c r="CZ26" i="11"/>
  <c r="CZ12" i="11"/>
  <c r="CZ22" i="11"/>
  <c r="CY8" i="11"/>
  <c r="CY4" i="11" s="1"/>
  <c r="CZ53" i="11"/>
  <c r="CZ33" i="11"/>
  <c r="CZ32" i="11"/>
  <c r="CZ35" i="11"/>
  <c r="CZ49" i="11"/>
  <c r="CZ16" i="11"/>
  <c r="ED5" i="19"/>
  <c r="DA5" i="11"/>
  <c r="CU39" i="13"/>
  <c r="CU55" i="13" s="1"/>
  <c r="CU38" i="13"/>
  <c r="CU54" i="13" s="1"/>
  <c r="CU29" i="13"/>
  <c r="CU45" i="13" s="1"/>
  <c r="CW6" i="13"/>
  <c r="CX4" i="13"/>
  <c r="CX3" i="13"/>
  <c r="CX2" i="13"/>
  <c r="CV41" i="13"/>
  <c r="CV25" i="13"/>
  <c r="DA16" i="11" l="1"/>
  <c r="DA133" i="11"/>
  <c r="DA122" i="11"/>
  <c r="DA91" i="11"/>
  <c r="DA66" i="11"/>
  <c r="DA72" i="11"/>
  <c r="DA152" i="11"/>
  <c r="DA138" i="11"/>
  <c r="DA61" i="11"/>
  <c r="DA82" i="11"/>
  <c r="DA100" i="11"/>
  <c r="DA120" i="11"/>
  <c r="DA140" i="11"/>
  <c r="DA151" i="11"/>
  <c r="DA127" i="11"/>
  <c r="DA121" i="11"/>
  <c r="DA114" i="11"/>
  <c r="DA87" i="11"/>
  <c r="DA68" i="11"/>
  <c r="DA146" i="11"/>
  <c r="DA160" i="11"/>
  <c r="DA67" i="11"/>
  <c r="DA90" i="11"/>
  <c r="DA98" i="11"/>
  <c r="DA116" i="11"/>
  <c r="DA134" i="11"/>
  <c r="DA159" i="11"/>
  <c r="DA112" i="11"/>
  <c r="DA105" i="11"/>
  <c r="DA92" i="11"/>
  <c r="DA99" i="11"/>
  <c r="DA64" i="11"/>
  <c r="DA150" i="11"/>
  <c r="DA141" i="11"/>
  <c r="DA59" i="11"/>
  <c r="DA107" i="11"/>
  <c r="DA111" i="11"/>
  <c r="DA125" i="11"/>
  <c r="DA143" i="11"/>
  <c r="DA155" i="11"/>
  <c r="DA129" i="11"/>
  <c r="DA132" i="11"/>
  <c r="DA118" i="11"/>
  <c r="DA80" i="11"/>
  <c r="DA95" i="11"/>
  <c r="DA70" i="11"/>
  <c r="DA148" i="11"/>
  <c r="DA56" i="11"/>
  <c r="DA85" i="11"/>
  <c r="DA94" i="11"/>
  <c r="DA103" i="11"/>
  <c r="DA128" i="11"/>
  <c r="DA142" i="11"/>
  <c r="DA156" i="11"/>
  <c r="DA110" i="11"/>
  <c r="DA131" i="11"/>
  <c r="DA89" i="11"/>
  <c r="DA102" i="11"/>
  <c r="DA62" i="11"/>
  <c r="DA71" i="11"/>
  <c r="DA145" i="11"/>
  <c r="DA57" i="11"/>
  <c r="DA69" i="11"/>
  <c r="DA83" i="11"/>
  <c r="DA106" i="11"/>
  <c r="DA117" i="11"/>
  <c r="DA147" i="11"/>
  <c r="DA136" i="11"/>
  <c r="DA123" i="11"/>
  <c r="DA88" i="11"/>
  <c r="DA101" i="11"/>
  <c r="DA79" i="11"/>
  <c r="DA81" i="11"/>
  <c r="DA157" i="11"/>
  <c r="DA60" i="11"/>
  <c r="DA78" i="11"/>
  <c r="DA104" i="11"/>
  <c r="DA108" i="11"/>
  <c r="DA137" i="11"/>
  <c r="DA144" i="11"/>
  <c r="DA130" i="11"/>
  <c r="DA124" i="11"/>
  <c r="DA96" i="11"/>
  <c r="DA84" i="11"/>
  <c r="DA73" i="11"/>
  <c r="DA58" i="11"/>
  <c r="DA149" i="11"/>
  <c r="DA74" i="11"/>
  <c r="DA76" i="11"/>
  <c r="DA86" i="11"/>
  <c r="DA115" i="11"/>
  <c r="DA135" i="11"/>
  <c r="DA158" i="11"/>
  <c r="DA126" i="11"/>
  <c r="DA119" i="11"/>
  <c r="DA109" i="11"/>
  <c r="DA97" i="11"/>
  <c r="DA75" i="11"/>
  <c r="DA63" i="11"/>
  <c r="DA153" i="11"/>
  <c r="DA65" i="11"/>
  <c r="DA77" i="11"/>
  <c r="DA93" i="11"/>
  <c r="DA113" i="11"/>
  <c r="DA139" i="11"/>
  <c r="DA154" i="11"/>
  <c r="ED160" i="19"/>
  <c r="ED159" i="19"/>
  <c r="ED158" i="19"/>
  <c r="ED156" i="19"/>
  <c r="ED155" i="19"/>
  <c r="ED157" i="19"/>
  <c r="ED154" i="19"/>
  <c r="ED153" i="19"/>
  <c r="ED152" i="19"/>
  <c r="ED150" i="19"/>
  <c r="ED151" i="19"/>
  <c r="ED148" i="19"/>
  <c r="ED146" i="19"/>
  <c r="ED143" i="19"/>
  <c r="ED144" i="19"/>
  <c r="ED147" i="19"/>
  <c r="ED145" i="19"/>
  <c r="ED136" i="19"/>
  <c r="ED149" i="19"/>
  <c r="ED140" i="19"/>
  <c r="ED139" i="19"/>
  <c r="ED137" i="19"/>
  <c r="ED141" i="19"/>
  <c r="ED134" i="19"/>
  <c r="ED135" i="19"/>
  <c r="ED142" i="19"/>
  <c r="ED131" i="19"/>
  <c r="ED138" i="19"/>
  <c r="ED125" i="19"/>
  <c r="ED133" i="19"/>
  <c r="ED128" i="19"/>
  <c r="ED124" i="19"/>
  <c r="ED130" i="19"/>
  <c r="ED129" i="19"/>
  <c r="ED121" i="19"/>
  <c r="ED119" i="19"/>
  <c r="ED132" i="19"/>
  <c r="ED123" i="19"/>
  <c r="ED116" i="19"/>
  <c r="ED127" i="19"/>
  <c r="ED126" i="19"/>
  <c r="ED118" i="19"/>
  <c r="ED117" i="19"/>
  <c r="ED114" i="19"/>
  <c r="ED115" i="19"/>
  <c r="ED120" i="19"/>
  <c r="ED107" i="19"/>
  <c r="ED112" i="19"/>
  <c r="ED111" i="19"/>
  <c r="ED105" i="19"/>
  <c r="ED122" i="19"/>
  <c r="ED109" i="19"/>
  <c r="ED106" i="19"/>
  <c r="ED113" i="19"/>
  <c r="ED108" i="19"/>
  <c r="ED104" i="19"/>
  <c r="ED103" i="19"/>
  <c r="ED102" i="19"/>
  <c r="ED110" i="19"/>
  <c r="ED95" i="19"/>
  <c r="ED97" i="19"/>
  <c r="ED93" i="19"/>
  <c r="ED98" i="19"/>
  <c r="ED90" i="19"/>
  <c r="ED101" i="19"/>
  <c r="ED94" i="19"/>
  <c r="ED81" i="19"/>
  <c r="ED79" i="19"/>
  <c r="ED100" i="19"/>
  <c r="ED91" i="19"/>
  <c r="ED99" i="19"/>
  <c r="ED96" i="19"/>
  <c r="ED89" i="19"/>
  <c r="ED84" i="19"/>
  <c r="ED88" i="19"/>
  <c r="ED87" i="19"/>
  <c r="ED83" i="19"/>
  <c r="ED80" i="19"/>
  <c r="ED78" i="19"/>
  <c r="ED92" i="19"/>
  <c r="ED82" i="19"/>
  <c r="ED73" i="19"/>
  <c r="ED86" i="19"/>
  <c r="ED68" i="19"/>
  <c r="ED65" i="19"/>
  <c r="ED85" i="19"/>
  <c r="ED75" i="19"/>
  <c r="ED77" i="19"/>
  <c r="ED76" i="19"/>
  <c r="ED66" i="19"/>
  <c r="ED71" i="19"/>
  <c r="ED70" i="19"/>
  <c r="ED62" i="19"/>
  <c r="ED59" i="19"/>
  <c r="ED57" i="19"/>
  <c r="ED67" i="19"/>
  <c r="ED64" i="19"/>
  <c r="ED74" i="19"/>
  <c r="ED72" i="19"/>
  <c r="ED69" i="19"/>
  <c r="ED56" i="19"/>
  <c r="ED60" i="19"/>
  <c r="ED58" i="19"/>
  <c r="ED63" i="19"/>
  <c r="ED61" i="19"/>
  <c r="DA31" i="11"/>
  <c r="DA38" i="11"/>
  <c r="DA51" i="11"/>
  <c r="DA47" i="11"/>
  <c r="DA29" i="11"/>
  <c r="ED51" i="19"/>
  <c r="ED54" i="19"/>
  <c r="ED52" i="19"/>
  <c r="ED48" i="19"/>
  <c r="ED55" i="19"/>
  <c r="ED50" i="19"/>
  <c r="ED53" i="19"/>
  <c r="ED43" i="19"/>
  <c r="ED39" i="19"/>
  <c r="ED49" i="19"/>
  <c r="ED46" i="19"/>
  <c r="ED47" i="19"/>
  <c r="ED44" i="19"/>
  <c r="ED36" i="19"/>
  <c r="ED40" i="19"/>
  <c r="ED45" i="19"/>
  <c r="ED34" i="19"/>
  <c r="ED37" i="19"/>
  <c r="ED30" i="19"/>
  <c r="ED33" i="19"/>
  <c r="ED25" i="19"/>
  <c r="ED29" i="19"/>
  <c r="ED38" i="19"/>
  <c r="ED42" i="19"/>
  <c r="ED23" i="19"/>
  <c r="ED32" i="19"/>
  <c r="ED24" i="19"/>
  <c r="ED41" i="19"/>
  <c r="ED31" i="19"/>
  <c r="ED19" i="19"/>
  <c r="ED18" i="19"/>
  <c r="ED26" i="19"/>
  <c r="ED27" i="19"/>
  <c r="ED28" i="19"/>
  <c r="ED21" i="19"/>
  <c r="ED20" i="19"/>
  <c r="ED13" i="19"/>
  <c r="ED14" i="19"/>
  <c r="ED22" i="19"/>
  <c r="ED16" i="19"/>
  <c r="ED17" i="19"/>
  <c r="ED15" i="19"/>
  <c r="ED35" i="19"/>
  <c r="ED12" i="19"/>
  <c r="ED11" i="19"/>
  <c r="EC8" i="19"/>
  <c r="DA41" i="11"/>
  <c r="DA52" i="11"/>
  <c r="DA34" i="11"/>
  <c r="DA25" i="11"/>
  <c r="DA43" i="11"/>
  <c r="DA18" i="11"/>
  <c r="DA53" i="11"/>
  <c r="DA46" i="11"/>
  <c r="DA32" i="11"/>
  <c r="DA24" i="11"/>
  <c r="DA15" i="11"/>
  <c r="DA54" i="11"/>
  <c r="DA55" i="11"/>
  <c r="DA14" i="11"/>
  <c r="DA39" i="11"/>
  <c r="DA26" i="11"/>
  <c r="DA11" i="11"/>
  <c r="DA22" i="11"/>
  <c r="DA42" i="11"/>
  <c r="DA33" i="11"/>
  <c r="DA23" i="11"/>
  <c r="DA44" i="11"/>
  <c r="DA17" i="11"/>
  <c r="DA40" i="11"/>
  <c r="DA13" i="11"/>
  <c r="DA37" i="11"/>
  <c r="DA36" i="11"/>
  <c r="DA49" i="11"/>
  <c r="CZ8" i="11"/>
  <c r="CZ4" i="11" s="1"/>
  <c r="DA28" i="11"/>
  <c r="DA45" i="11"/>
  <c r="DA35" i="11"/>
  <c r="DA30" i="11"/>
  <c r="DA48" i="11"/>
  <c r="DA21" i="11"/>
  <c r="DA27" i="11"/>
  <c r="DA20" i="11"/>
  <c r="DA19" i="11"/>
  <c r="DA12" i="11"/>
  <c r="DA50" i="11"/>
  <c r="EE5" i="19"/>
  <c r="DB5" i="11"/>
  <c r="DB135" i="11" s="1"/>
  <c r="CY4" i="13"/>
  <c r="CX6" i="13"/>
  <c r="CY3" i="13"/>
  <c r="CY2" i="13"/>
  <c r="CW41" i="13"/>
  <c r="CW25" i="13"/>
  <c r="CV39" i="13"/>
  <c r="CV55" i="13" s="1"/>
  <c r="CV38" i="13"/>
  <c r="CV54" i="13" s="1"/>
  <c r="CV29" i="13"/>
  <c r="CV45" i="13" s="1"/>
  <c r="DB134" i="11" l="1"/>
  <c r="DB130" i="11"/>
  <c r="DB114" i="11"/>
  <c r="DB65" i="11"/>
  <c r="DB73" i="11"/>
  <c r="DB154" i="11"/>
  <c r="DB146" i="11"/>
  <c r="DB141" i="11"/>
  <c r="DB59" i="11"/>
  <c r="DB82" i="11"/>
  <c r="DB105" i="11"/>
  <c r="DB123" i="11"/>
  <c r="DB129" i="11"/>
  <c r="DB124" i="11"/>
  <c r="DB121" i="11"/>
  <c r="DB107" i="11"/>
  <c r="DB95" i="11"/>
  <c r="DB87" i="11"/>
  <c r="DB156" i="11"/>
  <c r="DB137" i="11"/>
  <c r="DB64" i="11"/>
  <c r="DB71" i="11"/>
  <c r="DB83" i="11"/>
  <c r="DB111" i="11"/>
  <c r="DB108" i="11"/>
  <c r="DB29" i="11"/>
  <c r="DB136" i="11"/>
  <c r="DB101" i="11"/>
  <c r="DB118" i="11"/>
  <c r="DB97" i="11"/>
  <c r="DB79" i="11"/>
  <c r="DB149" i="11"/>
  <c r="DB140" i="11"/>
  <c r="DB72" i="11"/>
  <c r="DB68" i="11"/>
  <c r="DB85" i="11"/>
  <c r="DB96" i="11"/>
  <c r="DB115" i="11"/>
  <c r="DB142" i="11"/>
  <c r="DB132" i="11"/>
  <c r="DB99" i="11"/>
  <c r="DB78" i="11"/>
  <c r="DB63" i="11"/>
  <c r="DB70" i="11"/>
  <c r="DB151" i="11"/>
  <c r="DB160" i="11"/>
  <c r="DB58" i="11"/>
  <c r="DB81" i="11"/>
  <c r="DB98" i="11"/>
  <c r="DB89" i="11"/>
  <c r="DB127" i="11"/>
  <c r="DB139" i="11"/>
  <c r="DB126" i="11"/>
  <c r="DB116" i="11"/>
  <c r="DB88" i="11"/>
  <c r="DB69" i="11"/>
  <c r="DB62" i="11"/>
  <c r="DB152" i="11"/>
  <c r="DB148" i="11"/>
  <c r="DB74" i="11"/>
  <c r="DB77" i="11"/>
  <c r="DB90" i="11"/>
  <c r="DB91" i="11"/>
  <c r="DB120" i="11"/>
  <c r="DB150" i="11"/>
  <c r="DB119" i="11"/>
  <c r="DB112" i="11"/>
  <c r="DB86" i="11"/>
  <c r="DB60" i="11"/>
  <c r="DB57" i="11"/>
  <c r="DB153" i="11"/>
  <c r="DB138" i="11"/>
  <c r="DB61" i="11"/>
  <c r="DB80" i="11"/>
  <c r="DB110" i="11"/>
  <c r="DB103" i="11"/>
  <c r="DB128" i="11"/>
  <c r="DB158" i="11"/>
  <c r="DB117" i="11"/>
  <c r="DB122" i="11"/>
  <c r="DB102" i="11"/>
  <c r="DB94" i="11"/>
  <c r="DB56" i="11"/>
  <c r="DB147" i="11"/>
  <c r="DB145" i="11"/>
  <c r="DB159" i="11"/>
  <c r="DB66" i="11"/>
  <c r="DB93" i="11"/>
  <c r="DB109" i="11"/>
  <c r="DB106" i="11"/>
  <c r="DB125" i="11"/>
  <c r="DB155" i="11"/>
  <c r="DB113" i="11"/>
  <c r="DB133" i="11"/>
  <c r="DB92" i="11"/>
  <c r="DB84" i="11"/>
  <c r="DB76" i="11"/>
  <c r="DB144" i="11"/>
  <c r="DB143" i="11"/>
  <c r="DB157" i="11"/>
  <c r="DB67" i="11"/>
  <c r="DB75" i="11"/>
  <c r="DB100" i="11"/>
  <c r="DB104" i="11"/>
  <c r="DB131" i="11"/>
  <c r="EE158" i="19"/>
  <c r="EE159" i="19"/>
  <c r="EE157" i="19"/>
  <c r="EE156" i="19"/>
  <c r="EE154" i="19"/>
  <c r="EE155" i="19"/>
  <c r="EE153" i="19"/>
  <c r="EE151" i="19"/>
  <c r="EE152" i="19"/>
  <c r="EE160" i="19"/>
  <c r="EE150" i="19"/>
  <c r="EE147" i="19"/>
  <c r="EE144" i="19"/>
  <c r="EE149" i="19"/>
  <c r="EE142" i="19"/>
  <c r="EE146" i="19"/>
  <c r="EE145" i="19"/>
  <c r="EE148" i="19"/>
  <c r="EE141" i="19"/>
  <c r="EE139" i="19"/>
  <c r="EE137" i="19"/>
  <c r="EE132" i="19"/>
  <c r="EE140" i="19"/>
  <c r="EE143" i="19"/>
  <c r="EE135" i="19"/>
  <c r="EE130" i="19"/>
  <c r="EE129" i="19"/>
  <c r="EE138" i="19"/>
  <c r="EE133" i="19"/>
  <c r="EE128" i="19"/>
  <c r="EE136" i="19"/>
  <c r="EE134" i="19"/>
  <c r="EE131" i="19"/>
  <c r="EE127" i="19"/>
  <c r="EE125" i="19"/>
  <c r="EE121" i="19"/>
  <c r="EE123" i="19"/>
  <c r="EE124" i="19"/>
  <c r="EE122" i="19"/>
  <c r="EE120" i="19"/>
  <c r="EE126" i="19"/>
  <c r="EE113" i="19"/>
  <c r="EE112" i="19"/>
  <c r="EE118" i="19"/>
  <c r="EE117" i="19"/>
  <c r="EE114" i="19"/>
  <c r="EE116" i="19"/>
  <c r="EE111" i="19"/>
  <c r="EE105" i="19"/>
  <c r="EE109" i="19"/>
  <c r="EE106" i="19"/>
  <c r="EE119" i="19"/>
  <c r="EE115" i="19"/>
  <c r="EE104" i="19"/>
  <c r="EE110" i="19"/>
  <c r="EE103" i="19"/>
  <c r="EE102" i="19"/>
  <c r="EE108" i="19"/>
  <c r="EE100" i="19"/>
  <c r="EE94" i="19"/>
  <c r="EE92" i="19"/>
  <c r="EE90" i="19"/>
  <c r="EE97" i="19"/>
  <c r="EE93" i="19"/>
  <c r="EE98" i="19"/>
  <c r="EE107" i="19"/>
  <c r="EE101" i="19"/>
  <c r="EE99" i="19"/>
  <c r="EE96" i="19"/>
  <c r="EE91" i="19"/>
  <c r="EE89" i="19"/>
  <c r="EE95" i="19"/>
  <c r="EE88" i="19"/>
  <c r="EE86" i="19"/>
  <c r="EE83" i="19"/>
  <c r="EE84" i="19"/>
  <c r="EE87" i="19"/>
  <c r="EE81" i="19"/>
  <c r="EE80" i="19"/>
  <c r="EE78" i="19"/>
  <c r="EE82" i="19"/>
  <c r="EE85" i="19"/>
  <c r="EE76" i="19"/>
  <c r="EE79" i="19"/>
  <c r="EE72" i="19"/>
  <c r="EE67" i="19"/>
  <c r="EE75" i="19"/>
  <c r="EE77" i="19"/>
  <c r="EE73" i="19"/>
  <c r="EE66" i="19"/>
  <c r="EE74" i="19"/>
  <c r="EE69" i="19"/>
  <c r="EE71" i="19"/>
  <c r="EE70" i="19"/>
  <c r="EE65" i="19"/>
  <c r="EE63" i="19"/>
  <c r="EE58" i="19"/>
  <c r="EE68" i="19"/>
  <c r="EE60" i="19"/>
  <c r="EE57" i="19"/>
  <c r="EE61" i="19"/>
  <c r="EE59" i="19"/>
  <c r="EE56" i="19"/>
  <c r="EE64" i="19"/>
  <c r="EE62" i="19"/>
  <c r="ED8" i="19"/>
  <c r="EE55" i="19"/>
  <c r="EE54" i="19"/>
  <c r="EE51" i="19"/>
  <c r="EE49" i="19"/>
  <c r="EE50" i="19"/>
  <c r="EE53" i="19"/>
  <c r="EE42" i="19"/>
  <c r="EE45" i="19"/>
  <c r="EE46" i="19"/>
  <c r="EE38" i="19"/>
  <c r="EE52" i="19"/>
  <c r="EE48" i="19"/>
  <c r="EE36" i="19"/>
  <c r="EE40" i="19"/>
  <c r="EE34" i="19"/>
  <c r="EE47" i="19"/>
  <c r="EE41" i="19"/>
  <c r="EE37" i="19"/>
  <c r="EE30" i="19"/>
  <c r="EE44" i="19"/>
  <c r="EE26" i="19"/>
  <c r="EE29" i="19"/>
  <c r="EE32" i="19"/>
  <c r="EE28" i="19"/>
  <c r="EE33" i="19"/>
  <c r="EE22" i="19"/>
  <c r="EE25" i="19"/>
  <c r="EE35" i="19"/>
  <c r="EE43" i="19"/>
  <c r="EE31" i="19"/>
  <c r="EE14" i="19"/>
  <c r="EE27" i="19"/>
  <c r="EE21" i="19"/>
  <c r="EE18" i="19"/>
  <c r="EE20" i="19"/>
  <c r="EE13" i="19"/>
  <c r="EE16" i="19"/>
  <c r="EE39" i="19"/>
  <c r="EE11" i="19"/>
  <c r="EE15" i="19"/>
  <c r="EE19" i="19"/>
  <c r="EE12" i="19"/>
  <c r="EE24" i="19"/>
  <c r="EE23" i="19"/>
  <c r="EE17" i="19"/>
  <c r="DB14" i="11"/>
  <c r="DB33" i="11"/>
  <c r="DB23" i="11"/>
  <c r="DB26" i="11"/>
  <c r="DB44" i="11"/>
  <c r="DB22" i="11"/>
  <c r="DB28" i="11"/>
  <c r="DB45" i="11"/>
  <c r="DB19" i="11"/>
  <c r="DB30" i="11"/>
  <c r="DB49" i="11"/>
  <c r="DB40" i="11"/>
  <c r="DB34" i="11"/>
  <c r="DB39" i="11"/>
  <c r="DB43" i="11"/>
  <c r="DB17" i="11"/>
  <c r="DB27" i="11"/>
  <c r="DB51" i="11"/>
  <c r="DB36" i="11"/>
  <c r="DB12" i="11"/>
  <c r="DB54" i="11"/>
  <c r="DB42" i="11"/>
  <c r="DB55" i="11"/>
  <c r="DB52" i="11"/>
  <c r="DB37" i="11"/>
  <c r="DB15" i="11"/>
  <c r="DB41" i="11"/>
  <c r="DB46" i="11"/>
  <c r="DB32" i="11"/>
  <c r="DB25" i="11"/>
  <c r="DB11" i="11"/>
  <c r="DB18" i="11"/>
  <c r="DB53" i="11"/>
  <c r="DB31" i="11"/>
  <c r="DB38" i="11"/>
  <c r="DB24" i="11"/>
  <c r="DB47" i="11"/>
  <c r="DB50" i="11"/>
  <c r="DB21" i="11"/>
  <c r="DB13" i="11"/>
  <c r="DB20" i="11"/>
  <c r="DB35" i="11"/>
  <c r="DB16" i="11"/>
  <c r="DB48" i="11"/>
  <c r="DA8" i="11"/>
  <c r="DA4" i="11" s="1"/>
  <c r="EF5" i="19"/>
  <c r="DC5" i="11"/>
  <c r="DC150" i="11" s="1"/>
  <c r="CZ4" i="13"/>
  <c r="CY6" i="13"/>
  <c r="CZ3" i="13"/>
  <c r="CZ2" i="13"/>
  <c r="CW39" i="13"/>
  <c r="CW55" i="13" s="1"/>
  <c r="CW38" i="13"/>
  <c r="CW54" i="13" s="1"/>
  <c r="CW29" i="13"/>
  <c r="CW45" i="13" s="1"/>
  <c r="CX41" i="13"/>
  <c r="CX25" i="13"/>
  <c r="DC132" i="11" l="1"/>
  <c r="DC133" i="11"/>
  <c r="DC96" i="11"/>
  <c r="DC83" i="11"/>
  <c r="DC75" i="11"/>
  <c r="DC66" i="11"/>
  <c r="DC155" i="11"/>
  <c r="DC141" i="11"/>
  <c r="DC68" i="11"/>
  <c r="DC107" i="11"/>
  <c r="DC98" i="11"/>
  <c r="DC120" i="11"/>
  <c r="DC145" i="11"/>
  <c r="DC130" i="11"/>
  <c r="DC109" i="11"/>
  <c r="DC97" i="11"/>
  <c r="DC61" i="11"/>
  <c r="DC58" i="11"/>
  <c r="DC64" i="11"/>
  <c r="DC152" i="11"/>
  <c r="DC140" i="11"/>
  <c r="DC69" i="11"/>
  <c r="DC82" i="11"/>
  <c r="DC90" i="11"/>
  <c r="DC128" i="11"/>
  <c r="DC22" i="11"/>
  <c r="DC116" i="11"/>
  <c r="DC102" i="11"/>
  <c r="DC105" i="11"/>
  <c r="DC84" i="11"/>
  <c r="DC153" i="11"/>
  <c r="DC72" i="11"/>
  <c r="DC138" i="11"/>
  <c r="DC157" i="11"/>
  <c r="DC76" i="11"/>
  <c r="DC94" i="11"/>
  <c r="DC106" i="11"/>
  <c r="DC127" i="11"/>
  <c r="DC148" i="11"/>
  <c r="DC124" i="11"/>
  <c r="DC122" i="11"/>
  <c r="DC121" i="11"/>
  <c r="DC86" i="11"/>
  <c r="DC79" i="11"/>
  <c r="DC57" i="11"/>
  <c r="DC149" i="11"/>
  <c r="DC56" i="11"/>
  <c r="DC67" i="11"/>
  <c r="DC108" i="11"/>
  <c r="DC111" i="11"/>
  <c r="DC134" i="11"/>
  <c r="DC151" i="11"/>
  <c r="DC115" i="11"/>
  <c r="DC110" i="11"/>
  <c r="DC118" i="11"/>
  <c r="DC85" i="11"/>
  <c r="DC77" i="11"/>
  <c r="DC73" i="11"/>
  <c r="DC158" i="11"/>
  <c r="DC59" i="11"/>
  <c r="DC74" i="11"/>
  <c r="DC103" i="11"/>
  <c r="DC125" i="11"/>
  <c r="DC139" i="11"/>
  <c r="DC154" i="11"/>
  <c r="DC129" i="11"/>
  <c r="DC136" i="11"/>
  <c r="DC100" i="11"/>
  <c r="DC114" i="11"/>
  <c r="DC63" i="11"/>
  <c r="DC88" i="11"/>
  <c r="DC144" i="11"/>
  <c r="DC146" i="11"/>
  <c r="DC62" i="11"/>
  <c r="DC87" i="11"/>
  <c r="DC89" i="11"/>
  <c r="DC117" i="11"/>
  <c r="DC142" i="11"/>
  <c r="DC159" i="11"/>
  <c r="DC131" i="11"/>
  <c r="DC126" i="11"/>
  <c r="DC92" i="11"/>
  <c r="DC101" i="11"/>
  <c r="DC99" i="11"/>
  <c r="DC81" i="11"/>
  <c r="DC60" i="11"/>
  <c r="DC137" i="11"/>
  <c r="DC71" i="11"/>
  <c r="DC80" i="11"/>
  <c r="DC93" i="11"/>
  <c r="DC123" i="11"/>
  <c r="DC143" i="11"/>
  <c r="DC135" i="11"/>
  <c r="DC113" i="11"/>
  <c r="DC112" i="11"/>
  <c r="DC78" i="11"/>
  <c r="DC91" i="11"/>
  <c r="DC65" i="11"/>
  <c r="DC156" i="11"/>
  <c r="DC160" i="11"/>
  <c r="DC70" i="11"/>
  <c r="DC95" i="11"/>
  <c r="DC104" i="11"/>
  <c r="DC119" i="11"/>
  <c r="DC147" i="11"/>
  <c r="EF159" i="19"/>
  <c r="EF160" i="19"/>
  <c r="EF156" i="19"/>
  <c r="EF155" i="19"/>
  <c r="EF158" i="19"/>
  <c r="EF157" i="19"/>
  <c r="EF151" i="19"/>
  <c r="EF152" i="19"/>
  <c r="EF154" i="19"/>
  <c r="EF150" i="19"/>
  <c r="EF148" i="19"/>
  <c r="EF149" i="19"/>
  <c r="EF143" i="19"/>
  <c r="EF145" i="19"/>
  <c r="EF142" i="19"/>
  <c r="EF153" i="19"/>
  <c r="EF146" i="19"/>
  <c r="EF147" i="19"/>
  <c r="EF140" i="19"/>
  <c r="EF138" i="19"/>
  <c r="EF144" i="19"/>
  <c r="EF135" i="19"/>
  <c r="EF136" i="19"/>
  <c r="EF133" i="19"/>
  <c r="EF125" i="19"/>
  <c r="EF139" i="19"/>
  <c r="EF128" i="19"/>
  <c r="EF134" i="19"/>
  <c r="EF137" i="19"/>
  <c r="EF132" i="19"/>
  <c r="EF127" i="19"/>
  <c r="EF126" i="19"/>
  <c r="EF123" i="19"/>
  <c r="EF131" i="19"/>
  <c r="EF130" i="19"/>
  <c r="EF129" i="19"/>
  <c r="EF141" i="19"/>
  <c r="EF122" i="19"/>
  <c r="EF120" i="19"/>
  <c r="EF118" i="19"/>
  <c r="EF121" i="19"/>
  <c r="EF119" i="19"/>
  <c r="EF115" i="19"/>
  <c r="EF117" i="19"/>
  <c r="EF114" i="19"/>
  <c r="EF116" i="19"/>
  <c r="EF110" i="19"/>
  <c r="EF112" i="19"/>
  <c r="EF109" i="19"/>
  <c r="EF106" i="19"/>
  <c r="EF124" i="19"/>
  <c r="EF113" i="19"/>
  <c r="EF107" i="19"/>
  <c r="EF111" i="19"/>
  <c r="EF105" i="19"/>
  <c r="EF102" i="19"/>
  <c r="EF108" i="19"/>
  <c r="EF100" i="19"/>
  <c r="EF94" i="19"/>
  <c r="EF92" i="19"/>
  <c r="EF90" i="19"/>
  <c r="EF89" i="19"/>
  <c r="EF95" i="19"/>
  <c r="EF97" i="19"/>
  <c r="EF93" i="19"/>
  <c r="EF98" i="19"/>
  <c r="EF104" i="19"/>
  <c r="EF103" i="19"/>
  <c r="EF101" i="19"/>
  <c r="EF99" i="19"/>
  <c r="EF96" i="19"/>
  <c r="EF91" i="19"/>
  <c r="EF84" i="19"/>
  <c r="EF80" i="19"/>
  <c r="EF87" i="19"/>
  <c r="EF85" i="19"/>
  <c r="EF88" i="19"/>
  <c r="EF81" i="19"/>
  <c r="EF83" i="19"/>
  <c r="EF82" i="19"/>
  <c r="EF73" i="19"/>
  <c r="EF86" i="19"/>
  <c r="EF75" i="19"/>
  <c r="EF79" i="19"/>
  <c r="EF78" i="19"/>
  <c r="EF68" i="19"/>
  <c r="EF77" i="19"/>
  <c r="EF66" i="19"/>
  <c r="EF76" i="19"/>
  <c r="EF74" i="19"/>
  <c r="EF69" i="19"/>
  <c r="EF70" i="19"/>
  <c r="EF71" i="19"/>
  <c r="EF65" i="19"/>
  <c r="EF67" i="19"/>
  <c r="EF61" i="19"/>
  <c r="EF72" i="19"/>
  <c r="EF58" i="19"/>
  <c r="EF63" i="19"/>
  <c r="EF64" i="19"/>
  <c r="EF62" i="19"/>
  <c r="EF56" i="19"/>
  <c r="EF57" i="19"/>
  <c r="EF60" i="19"/>
  <c r="EF59" i="19"/>
  <c r="EE8" i="19"/>
  <c r="EF54" i="19"/>
  <c r="EF51" i="19"/>
  <c r="EF47" i="19"/>
  <c r="EF55" i="19"/>
  <c r="EF50" i="19"/>
  <c r="EF49" i="19"/>
  <c r="EF53" i="19"/>
  <c r="EF52" i="19"/>
  <c r="EF42" i="19"/>
  <c r="EF46" i="19"/>
  <c r="EF38" i="19"/>
  <c r="EF48" i="19"/>
  <c r="EF35" i="19"/>
  <c r="EF37" i="19"/>
  <c r="EF33" i="19"/>
  <c r="EF45" i="19"/>
  <c r="EF43" i="19"/>
  <c r="EF40" i="19"/>
  <c r="EF39" i="19"/>
  <c r="EF31" i="19"/>
  <c r="EF24" i="19"/>
  <c r="EF44" i="19"/>
  <c r="EF32" i="19"/>
  <c r="EF30" i="19"/>
  <c r="EF26" i="19"/>
  <c r="EF17" i="19"/>
  <c r="EF29" i="19"/>
  <c r="EF28" i="19"/>
  <c r="EF22" i="19"/>
  <c r="EF21" i="19"/>
  <c r="EF13" i="19"/>
  <c r="EF20" i="19"/>
  <c r="EF19" i="19"/>
  <c r="EF41" i="19"/>
  <c r="EF36" i="19"/>
  <c r="EF23" i="19"/>
  <c r="EF27" i="19"/>
  <c r="EF16" i="19"/>
  <c r="EF15" i="19"/>
  <c r="EF11" i="19"/>
  <c r="EF25" i="19"/>
  <c r="EF14" i="19"/>
  <c r="EF12" i="19"/>
  <c r="EF18" i="19"/>
  <c r="EF34" i="19"/>
  <c r="DC14" i="11"/>
  <c r="DC13" i="11"/>
  <c r="DC35" i="11"/>
  <c r="DC11" i="11"/>
  <c r="DC18" i="11"/>
  <c r="DC21" i="11"/>
  <c r="DC20" i="11"/>
  <c r="DC52" i="11"/>
  <c r="DC25" i="11"/>
  <c r="DC15" i="11"/>
  <c r="DC29" i="11"/>
  <c r="DC42" i="11"/>
  <c r="DC28" i="11"/>
  <c r="DC32" i="11"/>
  <c r="DC39" i="11"/>
  <c r="DC12" i="11"/>
  <c r="DC50" i="11"/>
  <c r="DC41" i="11"/>
  <c r="DC31" i="11"/>
  <c r="DC19" i="11"/>
  <c r="DC36" i="11"/>
  <c r="DC47" i="11"/>
  <c r="DC16" i="11"/>
  <c r="DB8" i="11"/>
  <c r="DB4" i="11" s="1"/>
  <c r="DC53" i="11"/>
  <c r="DC45" i="11"/>
  <c r="DC26" i="11"/>
  <c r="DC37" i="11"/>
  <c r="DC17" i="11"/>
  <c r="DC46" i="11"/>
  <c r="DC33" i="11"/>
  <c r="DC34" i="11"/>
  <c r="DC24" i="11"/>
  <c r="DC49" i="11"/>
  <c r="DC54" i="11"/>
  <c r="DC40" i="11"/>
  <c r="DC38" i="11"/>
  <c r="DC51" i="11"/>
  <c r="DC30" i="11"/>
  <c r="DC43" i="11"/>
  <c r="DC55" i="11"/>
  <c r="DC27" i="11"/>
  <c r="DC23" i="11"/>
  <c r="DC44" i="11"/>
  <c r="DC48" i="11"/>
  <c r="EG5" i="19"/>
  <c r="DD5" i="11"/>
  <c r="CY41" i="13"/>
  <c r="CY25" i="13"/>
  <c r="CX39" i="13"/>
  <c r="CX55" i="13" s="1"/>
  <c r="CX38" i="13"/>
  <c r="CX54" i="13" s="1"/>
  <c r="CX29" i="13"/>
  <c r="CX45" i="13" s="1"/>
  <c r="DA4" i="13"/>
  <c r="CZ6" i="13"/>
  <c r="DA3" i="13"/>
  <c r="DA2" i="13"/>
  <c r="DD49" i="11" l="1"/>
  <c r="DD108" i="11"/>
  <c r="DD114" i="11"/>
  <c r="DD88" i="11"/>
  <c r="DD75" i="11"/>
  <c r="DD68" i="11"/>
  <c r="DD56" i="11"/>
  <c r="DD157" i="11"/>
  <c r="DD67" i="11"/>
  <c r="DD89" i="11"/>
  <c r="DD101" i="11"/>
  <c r="DD111" i="11"/>
  <c r="DD129" i="11"/>
  <c r="DD142" i="11"/>
  <c r="DD121" i="11"/>
  <c r="DD109" i="11"/>
  <c r="DD64" i="11"/>
  <c r="DD70" i="11"/>
  <c r="DD81" i="11"/>
  <c r="DD137" i="11"/>
  <c r="DD153" i="11"/>
  <c r="DD61" i="11"/>
  <c r="DD76" i="11"/>
  <c r="DD103" i="11"/>
  <c r="DD117" i="11"/>
  <c r="DD134" i="11"/>
  <c r="DD143" i="11"/>
  <c r="DD133" i="11"/>
  <c r="DD99" i="11"/>
  <c r="DD65" i="11"/>
  <c r="DD71" i="11"/>
  <c r="DD79" i="11"/>
  <c r="DD148" i="11"/>
  <c r="DD150" i="11"/>
  <c r="DD66" i="11"/>
  <c r="DD85" i="11"/>
  <c r="DD106" i="11"/>
  <c r="DD110" i="11"/>
  <c r="DD128" i="11"/>
  <c r="DD154" i="11"/>
  <c r="DD131" i="11"/>
  <c r="DD96" i="11"/>
  <c r="DD63" i="11"/>
  <c r="DD73" i="11"/>
  <c r="DD72" i="11"/>
  <c r="DD146" i="11"/>
  <c r="DD159" i="11"/>
  <c r="DD86" i="11"/>
  <c r="DD100" i="11"/>
  <c r="DD102" i="11"/>
  <c r="DD116" i="11"/>
  <c r="DD127" i="11"/>
  <c r="DD151" i="11"/>
  <c r="DD123" i="11"/>
  <c r="DD112" i="11"/>
  <c r="DD92" i="11"/>
  <c r="DD58" i="11"/>
  <c r="DD156" i="11"/>
  <c r="DD144" i="11"/>
  <c r="DD160" i="11"/>
  <c r="DD82" i="11"/>
  <c r="DD93" i="11"/>
  <c r="DD94" i="11"/>
  <c r="DD119" i="11"/>
  <c r="DD138" i="11"/>
  <c r="DD158" i="11"/>
  <c r="DD122" i="11"/>
  <c r="DD124" i="11"/>
  <c r="DD107" i="11"/>
  <c r="DD80" i="11"/>
  <c r="DD83" i="11"/>
  <c r="DD147" i="11"/>
  <c r="DD149" i="11"/>
  <c r="DD59" i="11"/>
  <c r="DD74" i="11"/>
  <c r="DD87" i="11"/>
  <c r="DD105" i="11"/>
  <c r="DD120" i="11"/>
  <c r="DD135" i="11"/>
  <c r="DD155" i="11"/>
  <c r="DD130" i="11"/>
  <c r="DD118" i="11"/>
  <c r="DD104" i="11"/>
  <c r="DD97" i="11"/>
  <c r="DD77" i="11"/>
  <c r="DD145" i="11"/>
  <c r="DD141" i="11"/>
  <c r="DD69" i="11"/>
  <c r="DD90" i="11"/>
  <c r="DD91" i="11"/>
  <c r="DD98" i="11"/>
  <c r="DD125" i="11"/>
  <c r="DD140" i="11"/>
  <c r="DD126" i="11"/>
  <c r="DD136" i="11"/>
  <c r="DD95" i="11"/>
  <c r="DD84" i="11"/>
  <c r="DD60" i="11"/>
  <c r="DD57" i="11"/>
  <c r="DD152" i="11"/>
  <c r="DD62" i="11"/>
  <c r="DD78" i="11"/>
  <c r="DD113" i="11"/>
  <c r="DD115" i="11"/>
  <c r="DD132" i="11"/>
  <c r="DD139" i="11"/>
  <c r="EG159" i="19"/>
  <c r="EG158" i="19"/>
  <c r="EG157" i="19"/>
  <c r="EG156" i="19"/>
  <c r="EG160" i="19"/>
  <c r="EG153" i="19"/>
  <c r="EG152" i="19"/>
  <c r="EG154" i="19"/>
  <c r="EG155" i="19"/>
  <c r="EG150" i="19"/>
  <c r="EG148" i="19"/>
  <c r="EG147" i="19"/>
  <c r="EG144" i="19"/>
  <c r="EG151" i="19"/>
  <c r="EG149" i="19"/>
  <c r="EG146" i="19"/>
  <c r="EG141" i="19"/>
  <c r="EG145" i="19"/>
  <c r="EG143" i="19"/>
  <c r="EG139" i="19"/>
  <c r="EG137" i="19"/>
  <c r="EG138" i="19"/>
  <c r="EG142" i="19"/>
  <c r="EG140" i="19"/>
  <c r="EG135" i="19"/>
  <c r="EG136" i="19"/>
  <c r="EG133" i="19"/>
  <c r="EG131" i="19"/>
  <c r="EG128" i="19"/>
  <c r="EG134" i="19"/>
  <c r="EG132" i="19"/>
  <c r="EG127" i="19"/>
  <c r="EG126" i="19"/>
  <c r="EG130" i="19"/>
  <c r="EG129" i="19"/>
  <c r="EG124" i="19"/>
  <c r="EG121" i="19"/>
  <c r="EG123" i="19"/>
  <c r="EG122" i="19"/>
  <c r="EG120" i="19"/>
  <c r="EG118" i="19"/>
  <c r="EG116" i="19"/>
  <c r="EG125" i="19"/>
  <c r="EG114" i="19"/>
  <c r="EG119" i="19"/>
  <c r="EG113" i="19"/>
  <c r="EG110" i="19"/>
  <c r="EG115" i="19"/>
  <c r="EG117" i="19"/>
  <c r="EG106" i="19"/>
  <c r="EG102" i="19"/>
  <c r="EG108" i="19"/>
  <c r="EG105" i="19"/>
  <c r="EG111" i="19"/>
  <c r="EG112" i="19"/>
  <c r="EG101" i="19"/>
  <c r="EG107" i="19"/>
  <c r="EG104" i="19"/>
  <c r="EG95" i="19"/>
  <c r="EG109" i="19"/>
  <c r="EG98" i="19"/>
  <c r="EG103" i="19"/>
  <c r="EG99" i="19"/>
  <c r="EG96" i="19"/>
  <c r="EG91" i="19"/>
  <c r="EG94" i="19"/>
  <c r="EG92" i="19"/>
  <c r="EG97" i="19"/>
  <c r="EG100" i="19"/>
  <c r="EG93" i="19"/>
  <c r="EG89" i="19"/>
  <c r="EG84" i="19"/>
  <c r="EG88" i="19"/>
  <c r="EG87" i="19"/>
  <c r="EG81" i="19"/>
  <c r="EG83" i="19"/>
  <c r="EG82" i="19"/>
  <c r="EG80" i="19"/>
  <c r="EG76" i="19"/>
  <c r="EG86" i="19"/>
  <c r="EG85" i="19"/>
  <c r="EG79" i="19"/>
  <c r="EG78" i="19"/>
  <c r="EG90" i="19"/>
  <c r="EG77" i="19"/>
  <c r="EG74" i="19"/>
  <c r="EG73" i="19"/>
  <c r="EG69" i="19"/>
  <c r="EG70" i="19"/>
  <c r="EG71" i="19"/>
  <c r="EG75" i="19"/>
  <c r="EG65" i="19"/>
  <c r="EG67" i="19"/>
  <c r="EG64" i="19"/>
  <c r="EG72" i="19"/>
  <c r="EG68" i="19"/>
  <c r="EG66" i="19"/>
  <c r="EG61" i="19"/>
  <c r="EG60" i="19"/>
  <c r="EG59" i="19"/>
  <c r="EG58" i="19"/>
  <c r="EG56" i="19"/>
  <c r="EG63" i="19"/>
  <c r="EG62" i="19"/>
  <c r="EG57" i="19"/>
  <c r="EF8" i="19"/>
  <c r="EG55" i="19"/>
  <c r="EG54" i="19"/>
  <c r="EG53" i="19"/>
  <c r="EG49" i="19"/>
  <c r="EG50" i="19"/>
  <c r="EG45" i="19"/>
  <c r="EG41" i="19"/>
  <c r="EG52" i="19"/>
  <c r="EG40" i="19"/>
  <c r="EG37" i="19"/>
  <c r="EG36" i="19"/>
  <c r="EG43" i="19"/>
  <c r="EG35" i="19"/>
  <c r="EG44" i="19"/>
  <c r="EG39" i="19"/>
  <c r="EG48" i="19"/>
  <c r="EG51" i="19"/>
  <c r="EG33" i="19"/>
  <c r="EG25" i="19"/>
  <c r="EG29" i="19"/>
  <c r="EG27" i="19"/>
  <c r="EG46" i="19"/>
  <c r="EG32" i="19"/>
  <c r="EG38" i="19"/>
  <c r="EG28" i="19"/>
  <c r="EG30" i="19"/>
  <c r="EG26" i="19"/>
  <c r="EG13" i="19"/>
  <c r="EG47" i="19"/>
  <c r="EG31" i="19"/>
  <c r="EG34" i="19"/>
  <c r="EG21" i="19"/>
  <c r="EG17" i="19"/>
  <c r="EG42" i="19"/>
  <c r="EG16" i="19"/>
  <c r="EG19" i="19"/>
  <c r="EG23" i="19"/>
  <c r="EG24" i="19"/>
  <c r="EG22" i="19"/>
  <c r="EG20" i="19"/>
  <c r="EG14" i="19"/>
  <c r="EG11" i="19"/>
  <c r="EG15" i="19"/>
  <c r="EG18" i="19"/>
  <c r="EG12" i="19"/>
  <c r="DD41" i="11"/>
  <c r="DD20" i="11"/>
  <c r="DD51" i="11"/>
  <c r="DD36" i="11"/>
  <c r="DD15" i="11"/>
  <c r="DD22" i="11"/>
  <c r="DD53" i="11"/>
  <c r="DD31" i="11"/>
  <c r="DD52" i="11"/>
  <c r="DD25" i="11"/>
  <c r="DD11" i="11"/>
  <c r="DD16" i="11"/>
  <c r="DD21" i="11"/>
  <c r="DD45" i="11"/>
  <c r="DD26" i="11"/>
  <c r="DD37" i="11"/>
  <c r="DD43" i="11"/>
  <c r="DD54" i="11"/>
  <c r="DD40" i="11"/>
  <c r="DD33" i="11"/>
  <c r="DD32" i="11"/>
  <c r="DD30" i="11"/>
  <c r="DD46" i="11"/>
  <c r="DD38" i="11"/>
  <c r="DD35" i="11"/>
  <c r="DD44" i="11"/>
  <c r="DD18" i="11"/>
  <c r="DC8" i="11"/>
  <c r="DC4" i="11" s="1"/>
  <c r="DD28" i="11"/>
  <c r="DD27" i="11"/>
  <c r="DD19" i="11"/>
  <c r="DD12" i="11"/>
  <c r="DD48" i="11"/>
  <c r="DD42" i="11"/>
  <c r="DD39" i="11"/>
  <c r="DD13" i="11"/>
  <c r="DD24" i="11"/>
  <c r="DD47" i="11"/>
  <c r="DD29" i="11"/>
  <c r="DD55" i="11"/>
  <c r="DD14" i="11"/>
  <c r="DD34" i="11"/>
  <c r="DD23" i="11"/>
  <c r="DD17" i="11"/>
  <c r="DD50" i="11"/>
  <c r="EH5" i="19"/>
  <c r="DE5" i="11"/>
  <c r="CZ41" i="13"/>
  <c r="CZ25" i="13"/>
  <c r="DA6" i="13"/>
  <c r="DB4" i="13"/>
  <c r="DB3" i="13"/>
  <c r="DB2" i="13"/>
  <c r="CY39" i="13"/>
  <c r="CY55" i="13" s="1"/>
  <c r="CY38" i="13"/>
  <c r="CY54" i="13" s="1"/>
  <c r="CY29" i="13"/>
  <c r="CY45" i="13" s="1"/>
  <c r="DE50" i="11" l="1"/>
  <c r="DE129" i="11"/>
  <c r="DE115" i="11"/>
  <c r="DE107" i="11"/>
  <c r="DE97" i="11"/>
  <c r="DE73" i="11"/>
  <c r="DE152" i="11"/>
  <c r="DE146" i="11"/>
  <c r="DE67" i="11"/>
  <c r="DE103" i="11"/>
  <c r="DE100" i="11"/>
  <c r="DE111" i="11"/>
  <c r="DE128" i="11"/>
  <c r="DE153" i="11"/>
  <c r="DE133" i="11"/>
  <c r="DE106" i="11"/>
  <c r="DE94" i="11"/>
  <c r="DE69" i="11"/>
  <c r="DE77" i="11"/>
  <c r="DE149" i="11"/>
  <c r="DE140" i="11"/>
  <c r="DE70" i="11"/>
  <c r="DE98" i="11"/>
  <c r="DE88" i="11"/>
  <c r="DE104" i="11"/>
  <c r="DE135" i="11"/>
  <c r="DE154" i="11"/>
  <c r="DE127" i="11"/>
  <c r="DE102" i="11"/>
  <c r="DE85" i="11"/>
  <c r="DE76" i="11"/>
  <c r="DE68" i="11"/>
  <c r="DE148" i="11"/>
  <c r="DE66" i="11"/>
  <c r="DE78" i="11"/>
  <c r="DE90" i="11"/>
  <c r="DE96" i="11"/>
  <c r="DE122" i="11"/>
  <c r="DE142" i="11"/>
  <c r="DE157" i="11"/>
  <c r="DE136" i="11"/>
  <c r="DE87" i="11"/>
  <c r="DE89" i="11"/>
  <c r="DE84" i="11"/>
  <c r="DE62" i="11"/>
  <c r="DE137" i="11"/>
  <c r="DE60" i="11"/>
  <c r="DE80" i="11"/>
  <c r="DE81" i="11"/>
  <c r="DE105" i="11"/>
  <c r="DE116" i="11"/>
  <c r="DE138" i="11"/>
  <c r="DE158" i="11"/>
  <c r="DE130" i="11"/>
  <c r="DE118" i="11"/>
  <c r="DE71" i="11"/>
  <c r="DE58" i="11"/>
  <c r="DE72" i="11"/>
  <c r="DE141" i="11"/>
  <c r="DE59" i="11"/>
  <c r="DE83" i="11"/>
  <c r="DE95" i="11"/>
  <c r="DE112" i="11"/>
  <c r="DE120" i="11"/>
  <c r="DE139" i="11"/>
  <c r="DE159" i="11"/>
  <c r="DE117" i="11"/>
  <c r="DE114" i="11"/>
  <c r="DE56" i="11"/>
  <c r="DE57" i="11"/>
  <c r="DE64" i="11"/>
  <c r="DE150" i="11"/>
  <c r="DE75" i="11"/>
  <c r="DE82" i="11"/>
  <c r="DE99" i="11"/>
  <c r="DE113" i="11"/>
  <c r="DE125" i="11"/>
  <c r="DE143" i="11"/>
  <c r="DE155" i="11"/>
  <c r="DE131" i="11"/>
  <c r="DE132" i="11"/>
  <c r="DE93" i="11"/>
  <c r="DE92" i="11"/>
  <c r="DE63" i="11"/>
  <c r="DE65" i="11"/>
  <c r="DE147" i="11"/>
  <c r="DE74" i="11"/>
  <c r="DE91" i="11"/>
  <c r="DE108" i="11"/>
  <c r="DE109" i="11"/>
  <c r="DE134" i="11"/>
  <c r="DE151" i="11"/>
  <c r="DE156" i="11"/>
  <c r="DE124" i="11"/>
  <c r="DE126" i="11"/>
  <c r="DE121" i="11"/>
  <c r="DE101" i="11"/>
  <c r="DE79" i="11"/>
  <c r="DE145" i="11"/>
  <c r="DE160" i="11"/>
  <c r="DE61" i="11"/>
  <c r="DE86" i="11"/>
  <c r="DE110" i="11"/>
  <c r="DE119" i="11"/>
  <c r="DE123" i="11"/>
  <c r="DE144" i="11"/>
  <c r="EH158" i="19"/>
  <c r="EH157" i="19"/>
  <c r="EH156" i="19"/>
  <c r="EH155" i="19"/>
  <c r="EH154" i="19"/>
  <c r="EH153" i="19"/>
  <c r="EH160" i="19"/>
  <c r="EH151" i="19"/>
  <c r="EH159" i="19"/>
  <c r="EH150" i="19"/>
  <c r="EH147" i="19"/>
  <c r="EH149" i="19"/>
  <c r="EH146" i="19"/>
  <c r="EH152" i="19"/>
  <c r="EH142" i="19"/>
  <c r="EH145" i="19"/>
  <c r="EH148" i="19"/>
  <c r="EH143" i="19"/>
  <c r="EH138" i="19"/>
  <c r="EH144" i="19"/>
  <c r="EH136" i="19"/>
  <c r="EH141" i="19"/>
  <c r="EH131" i="19"/>
  <c r="EH130" i="19"/>
  <c r="EH135" i="19"/>
  <c r="EH140" i="19"/>
  <c r="EH139" i="19"/>
  <c r="EH134" i="19"/>
  <c r="EH133" i="19"/>
  <c r="EH132" i="19"/>
  <c r="EH137" i="19"/>
  <c r="EH129" i="19"/>
  <c r="EH124" i="19"/>
  <c r="EH122" i="19"/>
  <c r="EH123" i="19"/>
  <c r="EH120" i="19"/>
  <c r="EH118" i="19"/>
  <c r="EH126" i="19"/>
  <c r="EH117" i="19"/>
  <c r="EH116" i="19"/>
  <c r="EH125" i="19"/>
  <c r="EH119" i="19"/>
  <c r="EH115" i="19"/>
  <c r="EH111" i="19"/>
  <c r="EH127" i="19"/>
  <c r="EH113" i="19"/>
  <c r="EH110" i="19"/>
  <c r="EH108" i="19"/>
  <c r="EH104" i="19"/>
  <c r="EH103" i="19"/>
  <c r="EH114" i="19"/>
  <c r="EH128" i="19"/>
  <c r="EH112" i="19"/>
  <c r="EH109" i="19"/>
  <c r="EH102" i="19"/>
  <c r="EH105" i="19"/>
  <c r="EH121" i="19"/>
  <c r="EH107" i="19"/>
  <c r="EH97" i="19"/>
  <c r="EH93" i="19"/>
  <c r="EH99" i="19"/>
  <c r="EH96" i="19"/>
  <c r="EH91" i="19"/>
  <c r="EH101" i="19"/>
  <c r="EH106" i="19"/>
  <c r="EH100" i="19"/>
  <c r="EH94" i="19"/>
  <c r="EH92" i="19"/>
  <c r="EH90" i="19"/>
  <c r="EH89" i="19"/>
  <c r="EH95" i="19"/>
  <c r="EH98" i="19"/>
  <c r="EH88" i="19"/>
  <c r="EH86" i="19"/>
  <c r="EH83" i="19"/>
  <c r="EH82" i="19"/>
  <c r="EH87" i="19"/>
  <c r="EH80" i="19"/>
  <c r="EH76" i="19"/>
  <c r="EH85" i="19"/>
  <c r="EH75" i="19"/>
  <c r="EH77" i="19"/>
  <c r="EH74" i="19"/>
  <c r="EH81" i="19"/>
  <c r="EH78" i="19"/>
  <c r="EH79" i="19"/>
  <c r="EH66" i="19"/>
  <c r="EH84" i="19"/>
  <c r="EH70" i="19"/>
  <c r="EH71" i="19"/>
  <c r="EH65" i="19"/>
  <c r="EH67" i="19"/>
  <c r="EH73" i="19"/>
  <c r="EH56" i="19"/>
  <c r="EH72" i="19"/>
  <c r="EH68" i="19"/>
  <c r="EH69" i="19"/>
  <c r="EH62" i="19"/>
  <c r="EH59" i="19"/>
  <c r="EH57" i="19"/>
  <c r="EH60" i="19"/>
  <c r="EH63" i="19"/>
  <c r="EH64" i="19"/>
  <c r="EH61" i="19"/>
  <c r="EH58" i="19"/>
  <c r="DE20" i="11"/>
  <c r="DE19" i="11"/>
  <c r="DE15" i="11"/>
  <c r="DE18" i="11"/>
  <c r="DE53" i="11"/>
  <c r="DE28" i="11"/>
  <c r="EG8" i="19"/>
  <c r="EH50" i="19"/>
  <c r="EH55" i="19"/>
  <c r="EH53" i="19"/>
  <c r="EH49" i="19"/>
  <c r="EH48" i="19"/>
  <c r="EH52" i="19"/>
  <c r="EH45" i="19"/>
  <c r="EH51" i="19"/>
  <c r="EH54" i="19"/>
  <c r="EH47" i="19"/>
  <c r="EH37" i="19"/>
  <c r="EH46" i="19"/>
  <c r="EH44" i="19"/>
  <c r="EH32" i="19"/>
  <c r="EH41" i="19"/>
  <c r="EH38" i="19"/>
  <c r="EH42" i="19"/>
  <c r="EH27" i="19"/>
  <c r="EH34" i="19"/>
  <c r="EH43" i="19"/>
  <c r="EH36" i="19"/>
  <c r="EH31" i="19"/>
  <c r="EH39" i="19"/>
  <c r="EH35" i="19"/>
  <c r="EH26" i="19"/>
  <c r="EH33" i="19"/>
  <c r="EH20" i="19"/>
  <c r="EH21" i="19"/>
  <c r="EH19" i="19"/>
  <c r="EH12" i="19"/>
  <c r="EH28" i="19"/>
  <c r="EH25" i="19"/>
  <c r="EH30" i="19"/>
  <c r="EH40" i="19"/>
  <c r="EH22" i="19"/>
  <c r="EH15" i="19"/>
  <c r="EH14" i="19"/>
  <c r="EH23" i="19"/>
  <c r="EH16" i="19"/>
  <c r="EH24" i="19"/>
  <c r="EH17" i="19"/>
  <c r="EH18" i="19"/>
  <c r="EH11" i="19"/>
  <c r="EH13" i="19"/>
  <c r="EH29" i="19"/>
  <c r="DD8" i="11"/>
  <c r="DD4" i="11" s="1"/>
  <c r="DE21" i="11"/>
  <c r="DE34" i="11"/>
  <c r="DE52" i="11"/>
  <c r="DE36" i="11"/>
  <c r="DE43" i="11"/>
  <c r="DE22" i="11"/>
  <c r="DE41" i="11"/>
  <c r="DE13" i="11"/>
  <c r="DE30" i="11"/>
  <c r="DE26" i="11"/>
  <c r="DE11" i="11"/>
  <c r="DE16" i="11"/>
  <c r="DE40" i="11"/>
  <c r="DE45" i="11"/>
  <c r="DE24" i="11"/>
  <c r="DE25" i="11"/>
  <c r="DE17" i="11"/>
  <c r="DE46" i="11"/>
  <c r="DE38" i="11"/>
  <c r="DE51" i="11"/>
  <c r="DE49" i="11"/>
  <c r="DE55" i="11"/>
  <c r="DE33" i="11"/>
  <c r="DE35" i="11"/>
  <c r="DE44" i="11"/>
  <c r="DE29" i="11"/>
  <c r="DE42" i="11"/>
  <c r="DE31" i="11"/>
  <c r="DE23" i="11"/>
  <c r="DE39" i="11"/>
  <c r="DE12" i="11"/>
  <c r="DE54" i="11"/>
  <c r="DE14" i="11"/>
  <c r="DE27" i="11"/>
  <c r="DE32" i="11"/>
  <c r="DE37" i="11"/>
  <c r="DE47" i="11"/>
  <c r="DE48" i="11"/>
  <c r="EI5" i="19"/>
  <c r="DF5" i="11"/>
  <c r="DA41" i="13"/>
  <c r="DA25" i="13"/>
  <c r="DB6" i="13"/>
  <c r="DC4" i="13"/>
  <c r="DC3" i="13"/>
  <c r="DC2" i="13"/>
  <c r="CZ39" i="13"/>
  <c r="CZ55" i="13" s="1"/>
  <c r="CZ38" i="13"/>
  <c r="CZ54" i="13" s="1"/>
  <c r="CZ29" i="13"/>
  <c r="CZ45" i="13" s="1"/>
  <c r="DF16" i="11" l="1"/>
  <c r="DF111" i="11"/>
  <c r="DF130" i="11"/>
  <c r="DF121" i="11"/>
  <c r="DF92" i="11"/>
  <c r="DF97" i="11"/>
  <c r="DF77" i="11"/>
  <c r="DF63" i="11"/>
  <c r="DF155" i="11"/>
  <c r="DF145" i="11"/>
  <c r="DF83" i="11"/>
  <c r="DF95" i="11"/>
  <c r="DF108" i="11"/>
  <c r="DF147" i="11"/>
  <c r="DF122" i="11"/>
  <c r="DF120" i="11"/>
  <c r="DF98" i="11"/>
  <c r="DF115" i="11"/>
  <c r="DF59" i="11"/>
  <c r="DF66" i="11"/>
  <c r="DF150" i="11"/>
  <c r="DF154" i="11"/>
  <c r="DF160" i="11"/>
  <c r="DF69" i="11"/>
  <c r="DF101" i="11"/>
  <c r="DF113" i="11"/>
  <c r="DF146" i="11"/>
  <c r="DF126" i="11"/>
  <c r="DF136" i="11"/>
  <c r="DF112" i="11"/>
  <c r="DF106" i="11"/>
  <c r="DF80" i="11"/>
  <c r="DF156" i="11"/>
  <c r="DF151" i="11"/>
  <c r="DF149" i="11"/>
  <c r="DF137" i="11"/>
  <c r="DF78" i="11"/>
  <c r="DF103" i="11"/>
  <c r="DF127" i="11"/>
  <c r="DF153" i="11"/>
  <c r="DF118" i="11"/>
  <c r="DF133" i="11"/>
  <c r="DF90" i="11"/>
  <c r="DF89" i="11"/>
  <c r="DF75" i="11"/>
  <c r="DF79" i="11"/>
  <c r="DF142" i="11"/>
  <c r="DF139" i="11"/>
  <c r="DF61" i="11"/>
  <c r="DF81" i="11"/>
  <c r="DF116" i="11"/>
  <c r="DF117" i="11"/>
  <c r="DF148" i="11"/>
  <c r="DF135" i="11"/>
  <c r="DF104" i="11"/>
  <c r="DF82" i="11"/>
  <c r="DF102" i="11"/>
  <c r="DF91" i="11"/>
  <c r="DF56" i="11"/>
  <c r="DF58" i="11"/>
  <c r="DF141" i="11"/>
  <c r="DF68" i="11"/>
  <c r="DF76" i="11"/>
  <c r="DF100" i="11"/>
  <c r="DF131" i="11"/>
  <c r="DF157" i="11"/>
  <c r="DF134" i="11"/>
  <c r="DF93" i="11"/>
  <c r="DF74" i="11"/>
  <c r="DF67" i="11"/>
  <c r="DF88" i="11"/>
  <c r="DF71" i="11"/>
  <c r="DF57" i="11"/>
  <c r="DF138" i="11"/>
  <c r="DF60" i="11"/>
  <c r="DF84" i="11"/>
  <c r="DF105" i="11"/>
  <c r="DF129" i="11"/>
  <c r="DF158" i="11"/>
  <c r="DF123" i="11"/>
  <c r="DF128" i="11"/>
  <c r="DF114" i="11"/>
  <c r="DF99" i="11"/>
  <c r="DF70" i="11"/>
  <c r="DF65" i="11"/>
  <c r="DF72" i="11"/>
  <c r="DF152" i="11"/>
  <c r="DF143" i="11"/>
  <c r="DF62" i="11"/>
  <c r="DF85" i="11"/>
  <c r="DF107" i="11"/>
  <c r="DF124" i="11"/>
  <c r="DF159" i="11"/>
  <c r="DF119" i="11"/>
  <c r="DF125" i="11"/>
  <c r="DF109" i="11"/>
  <c r="DF96" i="11"/>
  <c r="DF94" i="11"/>
  <c r="DF87" i="11"/>
  <c r="DF64" i="11"/>
  <c r="DF144" i="11"/>
  <c r="DF140" i="11"/>
  <c r="DF73" i="11"/>
  <c r="DF86" i="11"/>
  <c r="DF110" i="11"/>
  <c r="DF132" i="11"/>
  <c r="EI158" i="19"/>
  <c r="EI160" i="19"/>
  <c r="EI157" i="19"/>
  <c r="EI155" i="19"/>
  <c r="EI159" i="19"/>
  <c r="EI156" i="19"/>
  <c r="EI154" i="19"/>
  <c r="EI153" i="19"/>
  <c r="EI152" i="19"/>
  <c r="EI150" i="19"/>
  <c r="EI148" i="19"/>
  <c r="EI149" i="19"/>
  <c r="EI151" i="19"/>
  <c r="EI145" i="19"/>
  <c r="EI147" i="19"/>
  <c r="EI143" i="19"/>
  <c r="EI146" i="19"/>
  <c r="EI144" i="19"/>
  <c r="EI136" i="19"/>
  <c r="EI139" i="19"/>
  <c r="EI137" i="19"/>
  <c r="EI133" i="19"/>
  <c r="EI141" i="19"/>
  <c r="EI134" i="19"/>
  <c r="EI135" i="19"/>
  <c r="EI140" i="19"/>
  <c r="EI138" i="19"/>
  <c r="EI132" i="19"/>
  <c r="EI127" i="19"/>
  <c r="EI126" i="19"/>
  <c r="EI123" i="19"/>
  <c r="EI129" i="19"/>
  <c r="EI130" i="19"/>
  <c r="EI142" i="19"/>
  <c r="EI122" i="19"/>
  <c r="EI128" i="19"/>
  <c r="EI125" i="19"/>
  <c r="EI124" i="19"/>
  <c r="EI131" i="19"/>
  <c r="EI116" i="19"/>
  <c r="EI110" i="19"/>
  <c r="EI119" i="19"/>
  <c r="EI115" i="19"/>
  <c r="EI121" i="19"/>
  <c r="EI117" i="19"/>
  <c r="EI108" i="19"/>
  <c r="EI120" i="19"/>
  <c r="EI118" i="19"/>
  <c r="EI105" i="19"/>
  <c r="EI114" i="19"/>
  <c r="EI103" i="19"/>
  <c r="EI113" i="19"/>
  <c r="EI111" i="19"/>
  <c r="EI101" i="19"/>
  <c r="EI112" i="19"/>
  <c r="EI107" i="19"/>
  <c r="EI104" i="19"/>
  <c r="EI109" i="19"/>
  <c r="EI106" i="19"/>
  <c r="EI97" i="19"/>
  <c r="EI93" i="19"/>
  <c r="EI98" i="19"/>
  <c r="EI102" i="19"/>
  <c r="EI100" i="19"/>
  <c r="EI94" i="19"/>
  <c r="EI92" i="19"/>
  <c r="EI90" i="19"/>
  <c r="EI89" i="19"/>
  <c r="EI95" i="19"/>
  <c r="EI91" i="19"/>
  <c r="EI87" i="19"/>
  <c r="EI85" i="19"/>
  <c r="EI99" i="19"/>
  <c r="EI96" i="19"/>
  <c r="EI81" i="19"/>
  <c r="EI79" i="19"/>
  <c r="EI88" i="19"/>
  <c r="EI83" i="19"/>
  <c r="EI82" i="19"/>
  <c r="EI75" i="19"/>
  <c r="EI86" i="19"/>
  <c r="EI84" i="19"/>
  <c r="EI80" i="19"/>
  <c r="EI77" i="19"/>
  <c r="EI73" i="19"/>
  <c r="EI69" i="19"/>
  <c r="EI76" i="19"/>
  <c r="EI71" i="19"/>
  <c r="EI78" i="19"/>
  <c r="EI72" i="19"/>
  <c r="EI67" i="19"/>
  <c r="EI70" i="19"/>
  <c r="EI60" i="19"/>
  <c r="EI68" i="19"/>
  <c r="EI66" i="19"/>
  <c r="EI74" i="19"/>
  <c r="EI65" i="19"/>
  <c r="EI63" i="19"/>
  <c r="EI58" i="19"/>
  <c r="EI56" i="19"/>
  <c r="EI64" i="19"/>
  <c r="EI62" i="19"/>
  <c r="EI57" i="19"/>
  <c r="EI61" i="19"/>
  <c r="EI59" i="19"/>
  <c r="DF55" i="11"/>
  <c r="DF31" i="11"/>
  <c r="DF32" i="11"/>
  <c r="DF25" i="11"/>
  <c r="DF47" i="11"/>
  <c r="DF48" i="11"/>
  <c r="EH8" i="19"/>
  <c r="EI49" i="19"/>
  <c r="EI55" i="19"/>
  <c r="EI53" i="19"/>
  <c r="EI52" i="19"/>
  <c r="EI54" i="19"/>
  <c r="EI48" i="19"/>
  <c r="EI51" i="19"/>
  <c r="EI44" i="19"/>
  <c r="EI39" i="19"/>
  <c r="EI40" i="19"/>
  <c r="EI46" i="19"/>
  <c r="EI36" i="19"/>
  <c r="EI50" i="19"/>
  <c r="EI43" i="19"/>
  <c r="EI42" i="19"/>
  <c r="EI35" i="19"/>
  <c r="EI47" i="19"/>
  <c r="EI28" i="19"/>
  <c r="EI38" i="19"/>
  <c r="EI37" i="19"/>
  <c r="EI32" i="19"/>
  <c r="EI26" i="19"/>
  <c r="EI31" i="19"/>
  <c r="EI41" i="19"/>
  <c r="EI27" i="19"/>
  <c r="EI34" i="19"/>
  <c r="EI29" i="19"/>
  <c r="EI16" i="19"/>
  <c r="EI33" i="19"/>
  <c r="EI20" i="19"/>
  <c r="EI19" i="19"/>
  <c r="EI30" i="19"/>
  <c r="EI25" i="19"/>
  <c r="EI15" i="19"/>
  <c r="EI45" i="19"/>
  <c r="EI23" i="19"/>
  <c r="EI22" i="19"/>
  <c r="EI24" i="19"/>
  <c r="EI17" i="19"/>
  <c r="EI13" i="19"/>
  <c r="EI12" i="19"/>
  <c r="EI11" i="19"/>
  <c r="EI21" i="19"/>
  <c r="EI14" i="19"/>
  <c r="EI18" i="19"/>
  <c r="DF21" i="11"/>
  <c r="DF45" i="11"/>
  <c r="DF52" i="11"/>
  <c r="DF24" i="11"/>
  <c r="DF43" i="11"/>
  <c r="DF22" i="11"/>
  <c r="DF40" i="11"/>
  <c r="DF13" i="11"/>
  <c r="DF19" i="11"/>
  <c r="DF44" i="11"/>
  <c r="DF29" i="11"/>
  <c r="DF14" i="11"/>
  <c r="DF33" i="11"/>
  <c r="DF39" i="11"/>
  <c r="DF12" i="11"/>
  <c r="DF17" i="11"/>
  <c r="DF34" i="11"/>
  <c r="DF37" i="11"/>
  <c r="DF23" i="11"/>
  <c r="DF30" i="11"/>
  <c r="DE8" i="11"/>
  <c r="DE4" i="11" s="1"/>
  <c r="DF41" i="11"/>
  <c r="DF46" i="11"/>
  <c r="DF38" i="11"/>
  <c r="DF51" i="11"/>
  <c r="DF15" i="11"/>
  <c r="DF18" i="11"/>
  <c r="DF42" i="11"/>
  <c r="DF27" i="11"/>
  <c r="DF20" i="11"/>
  <c r="DF26" i="11"/>
  <c r="DF11" i="11"/>
  <c r="DF50" i="11"/>
  <c r="DF53" i="11"/>
  <c r="DF28" i="11"/>
  <c r="DF35" i="11"/>
  <c r="DF36" i="11"/>
  <c r="DF49" i="11"/>
  <c r="DF54" i="11"/>
  <c r="EJ5" i="19"/>
  <c r="DG5" i="11"/>
  <c r="DG146" i="11" s="1"/>
  <c r="DB41" i="13"/>
  <c r="DB25" i="13"/>
  <c r="DC6" i="13"/>
  <c r="DD3" i="13"/>
  <c r="DD4" i="13"/>
  <c r="DD2" i="13"/>
  <c r="DA39" i="13"/>
  <c r="DA55" i="13" s="1"/>
  <c r="DA38" i="13"/>
  <c r="DA54" i="13" s="1"/>
  <c r="DA29" i="13"/>
  <c r="DA45" i="13" s="1"/>
  <c r="DG127" i="11" l="1"/>
  <c r="DG122" i="11"/>
  <c r="DG95" i="11"/>
  <c r="DG57" i="11"/>
  <c r="DG76" i="11"/>
  <c r="DG56" i="11"/>
  <c r="DG138" i="11"/>
  <c r="DG60" i="11"/>
  <c r="DG89" i="11"/>
  <c r="DG100" i="11"/>
  <c r="DG111" i="11"/>
  <c r="DG125" i="11"/>
  <c r="DG148" i="11"/>
  <c r="DG126" i="11"/>
  <c r="DG114" i="11"/>
  <c r="DG92" i="11"/>
  <c r="DG68" i="11"/>
  <c r="DG75" i="11"/>
  <c r="DG152" i="11"/>
  <c r="DG160" i="11"/>
  <c r="DG82" i="11"/>
  <c r="DG93" i="11"/>
  <c r="DG102" i="11"/>
  <c r="DG112" i="11"/>
  <c r="DG129" i="11"/>
  <c r="DG54" i="11"/>
  <c r="DG136" i="11"/>
  <c r="DG88" i="11"/>
  <c r="DG85" i="11"/>
  <c r="DG71" i="11"/>
  <c r="DG73" i="11"/>
  <c r="DG143" i="11"/>
  <c r="DG157" i="11"/>
  <c r="DG84" i="11"/>
  <c r="DG94" i="11"/>
  <c r="DG101" i="11"/>
  <c r="DG115" i="11"/>
  <c r="DG134" i="11"/>
  <c r="DG147" i="11"/>
  <c r="DG124" i="11"/>
  <c r="DG121" i="11"/>
  <c r="DG58" i="11"/>
  <c r="DG63" i="11"/>
  <c r="DG155" i="11"/>
  <c r="DG140" i="11"/>
  <c r="DG67" i="11"/>
  <c r="DG74" i="11"/>
  <c r="DG99" i="11"/>
  <c r="DG104" i="11"/>
  <c r="DG113" i="11"/>
  <c r="DG132" i="11"/>
  <c r="DG153" i="11"/>
  <c r="DG117" i="11"/>
  <c r="DG106" i="11"/>
  <c r="DG72" i="11"/>
  <c r="DG83" i="11"/>
  <c r="DG65" i="11"/>
  <c r="DG158" i="11"/>
  <c r="DG61" i="11"/>
  <c r="DG80" i="11"/>
  <c r="DG98" i="11"/>
  <c r="DG116" i="11"/>
  <c r="DG123" i="11"/>
  <c r="DG139" i="11"/>
  <c r="DG156" i="11"/>
  <c r="DG133" i="11"/>
  <c r="DG96" i="11"/>
  <c r="DG97" i="11"/>
  <c r="DG79" i="11"/>
  <c r="DG151" i="11"/>
  <c r="DG150" i="11"/>
  <c r="DG69" i="11"/>
  <c r="DG78" i="11"/>
  <c r="DG90" i="11"/>
  <c r="DG105" i="11"/>
  <c r="DG128" i="11"/>
  <c r="DG131" i="11"/>
  <c r="DG154" i="11"/>
  <c r="DG130" i="11"/>
  <c r="DG118" i="11"/>
  <c r="DG103" i="11"/>
  <c r="DG70" i="11"/>
  <c r="DG64" i="11"/>
  <c r="DG141" i="11"/>
  <c r="DG145" i="11"/>
  <c r="DG62" i="11"/>
  <c r="DG81" i="11"/>
  <c r="DG107" i="11"/>
  <c r="DG109" i="11"/>
  <c r="DG119" i="11"/>
  <c r="DG142" i="11"/>
  <c r="DG159" i="11"/>
  <c r="DG135" i="11"/>
  <c r="DG108" i="11"/>
  <c r="DG87" i="11"/>
  <c r="DG66" i="11"/>
  <c r="DG77" i="11"/>
  <c r="DG144" i="11"/>
  <c r="DG149" i="11"/>
  <c r="DG59" i="11"/>
  <c r="DG86" i="11"/>
  <c r="DG91" i="11"/>
  <c r="DG110" i="11"/>
  <c r="DG120" i="11"/>
  <c r="DG137" i="11"/>
  <c r="EJ160" i="19"/>
  <c r="EJ158" i="19"/>
  <c r="EJ159" i="19"/>
  <c r="EJ155" i="19"/>
  <c r="EJ153" i="19"/>
  <c r="EJ154" i="19"/>
  <c r="EJ156" i="19"/>
  <c r="EJ147" i="19"/>
  <c r="EJ151" i="19"/>
  <c r="EJ157" i="19"/>
  <c r="EJ152" i="19"/>
  <c r="EJ146" i="19"/>
  <c r="EJ148" i="19"/>
  <c r="EJ144" i="19"/>
  <c r="EJ145" i="19"/>
  <c r="EJ150" i="19"/>
  <c r="EJ149" i="19"/>
  <c r="EJ138" i="19"/>
  <c r="EJ143" i="19"/>
  <c r="EJ142" i="19"/>
  <c r="EJ140" i="19"/>
  <c r="EJ136" i="19"/>
  <c r="EJ141" i="19"/>
  <c r="EJ134" i="19"/>
  <c r="EJ132" i="19"/>
  <c r="EJ135" i="19"/>
  <c r="EJ128" i="19"/>
  <c r="EJ139" i="19"/>
  <c r="EJ133" i="19"/>
  <c r="EJ129" i="19"/>
  <c r="EJ124" i="19"/>
  <c r="EJ137" i="19"/>
  <c r="EJ130" i="19"/>
  <c r="EJ131" i="19"/>
  <c r="EJ122" i="19"/>
  <c r="EJ117" i="19"/>
  <c r="EJ126" i="19"/>
  <c r="EJ125" i="19"/>
  <c r="EJ121" i="19"/>
  <c r="EJ119" i="19"/>
  <c r="EJ127" i="19"/>
  <c r="EJ123" i="19"/>
  <c r="EJ115" i="19"/>
  <c r="EJ120" i="19"/>
  <c r="EJ113" i="19"/>
  <c r="EJ112" i="19"/>
  <c r="EJ110" i="19"/>
  <c r="EJ108" i="19"/>
  <c r="EJ104" i="19"/>
  <c r="EJ103" i="19"/>
  <c r="EJ107" i="19"/>
  <c r="EJ118" i="19"/>
  <c r="EJ111" i="19"/>
  <c r="EJ102" i="19"/>
  <c r="EJ116" i="19"/>
  <c r="EJ105" i="19"/>
  <c r="EJ101" i="19"/>
  <c r="EJ109" i="19"/>
  <c r="EJ106" i="19"/>
  <c r="EJ98" i="19"/>
  <c r="EJ114" i="19"/>
  <c r="EJ99" i="19"/>
  <c r="EJ96" i="19"/>
  <c r="EJ91" i="19"/>
  <c r="EJ100" i="19"/>
  <c r="EJ94" i="19"/>
  <c r="EJ92" i="19"/>
  <c r="EJ90" i="19"/>
  <c r="EJ89" i="19"/>
  <c r="EJ95" i="19"/>
  <c r="EJ97" i="19"/>
  <c r="EJ93" i="19"/>
  <c r="EJ83" i="19"/>
  <c r="EJ86" i="19"/>
  <c r="EJ85" i="19"/>
  <c r="EJ79" i="19"/>
  <c r="EJ77" i="19"/>
  <c r="EJ74" i="19"/>
  <c r="EJ84" i="19"/>
  <c r="EJ78" i="19"/>
  <c r="EJ87" i="19"/>
  <c r="EJ82" i="19"/>
  <c r="EJ80" i="19"/>
  <c r="EJ88" i="19"/>
  <c r="EJ75" i="19"/>
  <c r="EJ70" i="19"/>
  <c r="EJ76" i="19"/>
  <c r="EJ72" i="19"/>
  <c r="EJ67" i="19"/>
  <c r="EJ81" i="19"/>
  <c r="EJ68" i="19"/>
  <c r="EJ64" i="19"/>
  <c r="EJ73" i="19"/>
  <c r="EJ66" i="19"/>
  <c r="EJ69" i="19"/>
  <c r="EJ65" i="19"/>
  <c r="EJ71" i="19"/>
  <c r="EJ61" i="19"/>
  <c r="EJ63" i="19"/>
  <c r="EJ62" i="19"/>
  <c r="EJ57" i="19"/>
  <c r="EJ60" i="19"/>
  <c r="EJ59" i="19"/>
  <c r="EJ58" i="19"/>
  <c r="EJ56" i="19"/>
  <c r="DG53" i="11"/>
  <c r="DG46" i="11"/>
  <c r="DG19" i="11"/>
  <c r="DG25" i="11"/>
  <c r="DG12" i="11"/>
  <c r="DG18" i="11"/>
  <c r="EI8" i="19"/>
  <c r="EJ49" i="19"/>
  <c r="EJ52" i="19"/>
  <c r="EJ55" i="19"/>
  <c r="EJ53" i="19"/>
  <c r="EJ54" i="19"/>
  <c r="EJ51" i="19"/>
  <c r="EJ40" i="19"/>
  <c r="EJ44" i="19"/>
  <c r="EJ47" i="19"/>
  <c r="EJ36" i="19"/>
  <c r="EJ43" i="19"/>
  <c r="EJ50" i="19"/>
  <c r="EJ45" i="19"/>
  <c r="EJ37" i="19"/>
  <c r="EJ46" i="19"/>
  <c r="EJ48" i="19"/>
  <c r="EJ41" i="19"/>
  <c r="EJ38" i="19"/>
  <c r="EJ26" i="19"/>
  <c r="EJ42" i="19"/>
  <c r="EJ31" i="19"/>
  <c r="EJ39" i="19"/>
  <c r="EJ33" i="19"/>
  <c r="EJ30" i="19"/>
  <c r="EJ34" i="19"/>
  <c r="EJ32" i="19"/>
  <c r="EJ35" i="19"/>
  <c r="EJ20" i="19"/>
  <c r="EJ27" i="19"/>
  <c r="EJ19" i="19"/>
  <c r="EJ11" i="19"/>
  <c r="EJ28" i="19"/>
  <c r="EJ21" i="19"/>
  <c r="EJ23" i="19"/>
  <c r="EJ14" i="19"/>
  <c r="EJ25" i="19"/>
  <c r="EJ13" i="19"/>
  <c r="EJ15" i="19"/>
  <c r="EJ24" i="19"/>
  <c r="EJ17" i="19"/>
  <c r="EJ16" i="19"/>
  <c r="EJ29" i="19"/>
  <c r="EJ22" i="19"/>
  <c r="EJ18" i="19"/>
  <c r="EJ12" i="19"/>
  <c r="DG42" i="11"/>
  <c r="DG33" i="11"/>
  <c r="DG38" i="11"/>
  <c r="DG37" i="11"/>
  <c r="DG43" i="11"/>
  <c r="DG16" i="11"/>
  <c r="DG21" i="11"/>
  <c r="DG27" i="11"/>
  <c r="DG20" i="11"/>
  <c r="DG26" i="11"/>
  <c r="DG50" i="11"/>
  <c r="DF8" i="11"/>
  <c r="DF4" i="11" s="1"/>
  <c r="DG40" i="11"/>
  <c r="DG45" i="11"/>
  <c r="DG36" i="11"/>
  <c r="DG35" i="11"/>
  <c r="DG17" i="11"/>
  <c r="DG14" i="11"/>
  <c r="DG39" i="11"/>
  <c r="DG51" i="11"/>
  <c r="DG30" i="11"/>
  <c r="DG29" i="11"/>
  <c r="DG31" i="11"/>
  <c r="DG32" i="11"/>
  <c r="DG44" i="11"/>
  <c r="DG47" i="11"/>
  <c r="DG49" i="11"/>
  <c r="DG41" i="11"/>
  <c r="DG28" i="11"/>
  <c r="DG52" i="11"/>
  <c r="DG23" i="11"/>
  <c r="DG11" i="11"/>
  <c r="DG22" i="11"/>
  <c r="DG55" i="11"/>
  <c r="DG13" i="11"/>
  <c r="DG34" i="11"/>
  <c r="DG24" i="11"/>
  <c r="DG15" i="11"/>
  <c r="DG48" i="11"/>
  <c r="EK5" i="19"/>
  <c r="DH5" i="11"/>
  <c r="DD6" i="13"/>
  <c r="DE4" i="13"/>
  <c r="DE2" i="13"/>
  <c r="DE3" i="13"/>
  <c r="DC41" i="13"/>
  <c r="DC25" i="13"/>
  <c r="DB39" i="13"/>
  <c r="DB55" i="13" s="1"/>
  <c r="DB38" i="13"/>
  <c r="DB54" i="13" s="1"/>
  <c r="DB29" i="13"/>
  <c r="DB45" i="13" s="1"/>
  <c r="DH54" i="11" l="1"/>
  <c r="DH129" i="11"/>
  <c r="DH115" i="11"/>
  <c r="DH121" i="11"/>
  <c r="DH97" i="11"/>
  <c r="DH79" i="11"/>
  <c r="DH144" i="11"/>
  <c r="DH156" i="11"/>
  <c r="DH59" i="11"/>
  <c r="DH74" i="11"/>
  <c r="DH87" i="11"/>
  <c r="DH110" i="11"/>
  <c r="DH137" i="11"/>
  <c r="DH150" i="11"/>
  <c r="DH136" i="11"/>
  <c r="DH117" i="11"/>
  <c r="DH108" i="11"/>
  <c r="DH84" i="11"/>
  <c r="DH81" i="11"/>
  <c r="DH56" i="11"/>
  <c r="DH152" i="11"/>
  <c r="DH60" i="11"/>
  <c r="DH77" i="11"/>
  <c r="DH99" i="11"/>
  <c r="DH112" i="11"/>
  <c r="DH139" i="11"/>
  <c r="DH151" i="11"/>
  <c r="DH131" i="11"/>
  <c r="DH101" i="11"/>
  <c r="DH114" i="11"/>
  <c r="DH83" i="11"/>
  <c r="DH76" i="11"/>
  <c r="DH146" i="11"/>
  <c r="DH141" i="11"/>
  <c r="DH72" i="11"/>
  <c r="DH89" i="11"/>
  <c r="DH93" i="11"/>
  <c r="DH111" i="11"/>
  <c r="DH142" i="11"/>
  <c r="DH154" i="11"/>
  <c r="DH133" i="11"/>
  <c r="DH96" i="11"/>
  <c r="DH102" i="11"/>
  <c r="DH61" i="11"/>
  <c r="DH57" i="11"/>
  <c r="DH138" i="11"/>
  <c r="DH160" i="11"/>
  <c r="DH78" i="11"/>
  <c r="DH80" i="11"/>
  <c r="DH120" i="11"/>
  <c r="DH123" i="11"/>
  <c r="DH135" i="11"/>
  <c r="DH158" i="11"/>
  <c r="DH118" i="11"/>
  <c r="DH100" i="11"/>
  <c r="DH95" i="11"/>
  <c r="DH73" i="11"/>
  <c r="DH65" i="11"/>
  <c r="DH153" i="11"/>
  <c r="DH67" i="11"/>
  <c r="DH75" i="11"/>
  <c r="DH90" i="11"/>
  <c r="DH113" i="11"/>
  <c r="DH128" i="11"/>
  <c r="DH143" i="11"/>
  <c r="DH155" i="11"/>
  <c r="DH130" i="11"/>
  <c r="DH127" i="11"/>
  <c r="DH104" i="11"/>
  <c r="DH107" i="11"/>
  <c r="DH88" i="11"/>
  <c r="DH63" i="11"/>
  <c r="DH149" i="11"/>
  <c r="DH69" i="11"/>
  <c r="DH82" i="11"/>
  <c r="DH98" i="11"/>
  <c r="DH116" i="11"/>
  <c r="DH119" i="11"/>
  <c r="DH148" i="11"/>
  <c r="DH159" i="11"/>
  <c r="DH132" i="11"/>
  <c r="DH126" i="11"/>
  <c r="DH94" i="11"/>
  <c r="DH105" i="11"/>
  <c r="DH92" i="11"/>
  <c r="DH66" i="11"/>
  <c r="DH157" i="11"/>
  <c r="DH62" i="11"/>
  <c r="DH70" i="11"/>
  <c r="DH85" i="11"/>
  <c r="DH106" i="11"/>
  <c r="DH125" i="11"/>
  <c r="DH145" i="11"/>
  <c r="DH124" i="11"/>
  <c r="DH122" i="11"/>
  <c r="DH91" i="11"/>
  <c r="DH103" i="11"/>
  <c r="DH68" i="11"/>
  <c r="DH64" i="11"/>
  <c r="DH140" i="11"/>
  <c r="DH58" i="11"/>
  <c r="DH71" i="11"/>
  <c r="DH86" i="11"/>
  <c r="DH109" i="11"/>
  <c r="DH134" i="11"/>
  <c r="DH147" i="11"/>
  <c r="EK157" i="19"/>
  <c r="EK159" i="19"/>
  <c r="EK160" i="19"/>
  <c r="EK156" i="19"/>
  <c r="EK158" i="19"/>
  <c r="EK154" i="19"/>
  <c r="EK151" i="19"/>
  <c r="EK149" i="19"/>
  <c r="EK146" i="19"/>
  <c r="EK155" i="19"/>
  <c r="EK153" i="19"/>
  <c r="EK150" i="19"/>
  <c r="EK145" i="19"/>
  <c r="EK147" i="19"/>
  <c r="EK143" i="19"/>
  <c r="EK148" i="19"/>
  <c r="EK152" i="19"/>
  <c r="EK144" i="19"/>
  <c r="EK142" i="19"/>
  <c r="EK141" i="19"/>
  <c r="EK140" i="19"/>
  <c r="EK131" i="19"/>
  <c r="EK130" i="19"/>
  <c r="EK134" i="19"/>
  <c r="EK132" i="19"/>
  <c r="EK139" i="19"/>
  <c r="EK138" i="19"/>
  <c r="EK137" i="19"/>
  <c r="EK122" i="19"/>
  <c r="EK136" i="19"/>
  <c r="EK125" i="19"/>
  <c r="EK123" i="19"/>
  <c r="EK129" i="19"/>
  <c r="EK133" i="19"/>
  <c r="EK126" i="19"/>
  <c r="EK128" i="19"/>
  <c r="EK124" i="19"/>
  <c r="EK121" i="19"/>
  <c r="EK119" i="19"/>
  <c r="EK127" i="19"/>
  <c r="EK118" i="19"/>
  <c r="EK117" i="19"/>
  <c r="EK135" i="19"/>
  <c r="EK115" i="19"/>
  <c r="EK111" i="19"/>
  <c r="EK120" i="19"/>
  <c r="EK113" i="19"/>
  <c r="EK112" i="19"/>
  <c r="EK114" i="19"/>
  <c r="EK116" i="19"/>
  <c r="EK107" i="19"/>
  <c r="EK105" i="19"/>
  <c r="EK109" i="19"/>
  <c r="EK108" i="19"/>
  <c r="EK101" i="19"/>
  <c r="EK110" i="19"/>
  <c r="EK106" i="19"/>
  <c r="EK104" i="19"/>
  <c r="EK103" i="19"/>
  <c r="EK99" i="19"/>
  <c r="EK96" i="19"/>
  <c r="EK91" i="19"/>
  <c r="EK100" i="19"/>
  <c r="EK94" i="19"/>
  <c r="EK92" i="19"/>
  <c r="EK102" i="19"/>
  <c r="EK95" i="19"/>
  <c r="EK97" i="19"/>
  <c r="EK93" i="19"/>
  <c r="EK98" i="19"/>
  <c r="EK82" i="19"/>
  <c r="EK90" i="19"/>
  <c r="EK89" i="19"/>
  <c r="EK84" i="19"/>
  <c r="EK80" i="19"/>
  <c r="EK86" i="19"/>
  <c r="EK85" i="19"/>
  <c r="EK79" i="19"/>
  <c r="EK77" i="19"/>
  <c r="EK74" i="19"/>
  <c r="EK88" i="19"/>
  <c r="EK87" i="19"/>
  <c r="EK81" i="19"/>
  <c r="EK83" i="19"/>
  <c r="EK75" i="19"/>
  <c r="EK76" i="19"/>
  <c r="EK71" i="19"/>
  <c r="EK72" i="19"/>
  <c r="EK67" i="19"/>
  <c r="EK78" i="19"/>
  <c r="EK68" i="19"/>
  <c r="EK65" i="19"/>
  <c r="EK73" i="19"/>
  <c r="EK66" i="19"/>
  <c r="EK69" i="19"/>
  <c r="EK70" i="19"/>
  <c r="EK64" i="19"/>
  <c r="EK57" i="19"/>
  <c r="EK61" i="19"/>
  <c r="EK60" i="19"/>
  <c r="EK59" i="19"/>
  <c r="EK58" i="19"/>
  <c r="EK56" i="19"/>
  <c r="EK63" i="19"/>
  <c r="EK62" i="19"/>
  <c r="DH18" i="11"/>
  <c r="DH53" i="11"/>
  <c r="DH33" i="11"/>
  <c r="DH32" i="11"/>
  <c r="DH51" i="11"/>
  <c r="DH44" i="11"/>
  <c r="EJ8" i="19"/>
  <c r="EK55" i="19"/>
  <c r="EK54" i="19"/>
  <c r="EK52" i="19"/>
  <c r="EK48" i="19"/>
  <c r="EK51" i="19"/>
  <c r="EK47" i="19"/>
  <c r="EK39" i="19"/>
  <c r="EK50" i="19"/>
  <c r="EK35" i="19"/>
  <c r="EK43" i="19"/>
  <c r="EK49" i="19"/>
  <c r="EK46" i="19"/>
  <c r="EK37" i="19"/>
  <c r="EK42" i="19"/>
  <c r="EK53" i="19"/>
  <c r="EK38" i="19"/>
  <c r="EK34" i="19"/>
  <c r="EK41" i="19"/>
  <c r="EK45" i="19"/>
  <c r="EK31" i="19"/>
  <c r="EK25" i="19"/>
  <c r="EK36" i="19"/>
  <c r="EK30" i="19"/>
  <c r="EK33" i="19"/>
  <c r="EK26" i="19"/>
  <c r="EK29" i="19"/>
  <c r="EK44" i="19"/>
  <c r="EK23" i="19"/>
  <c r="EK24" i="19"/>
  <c r="EK32" i="19"/>
  <c r="EK19" i="19"/>
  <c r="EK15" i="19"/>
  <c r="EK40" i="19"/>
  <c r="EK28" i="19"/>
  <c r="EK27" i="19"/>
  <c r="EK22" i="19"/>
  <c r="EK14" i="19"/>
  <c r="EK21" i="19"/>
  <c r="EK17" i="19"/>
  <c r="EK18" i="19"/>
  <c r="EK11" i="19"/>
  <c r="EK16" i="19"/>
  <c r="EK20" i="19"/>
  <c r="EK13" i="19"/>
  <c r="EK12" i="19"/>
  <c r="DH40" i="11"/>
  <c r="DH31" i="11"/>
  <c r="DH39" i="11"/>
  <c r="DH37" i="11"/>
  <c r="DH15" i="11"/>
  <c r="DH50" i="11"/>
  <c r="DH41" i="11"/>
  <c r="DH34" i="11"/>
  <c r="DH38" i="11"/>
  <c r="DH24" i="11"/>
  <c r="DH11" i="11"/>
  <c r="DG8" i="11"/>
  <c r="DG4" i="11" s="1"/>
  <c r="DH21" i="11"/>
  <c r="DH14" i="11"/>
  <c r="DH20" i="11"/>
  <c r="DH12" i="11"/>
  <c r="DH49" i="11"/>
  <c r="DH22" i="11"/>
  <c r="DH55" i="11"/>
  <c r="DH13" i="11"/>
  <c r="DH23" i="11"/>
  <c r="DH26" i="11"/>
  <c r="DH17" i="11"/>
  <c r="DH16" i="11"/>
  <c r="DH42" i="11"/>
  <c r="DH52" i="11"/>
  <c r="DH35" i="11"/>
  <c r="DH47" i="11"/>
  <c r="DH43" i="11"/>
  <c r="DH28" i="11"/>
  <c r="DH27" i="11"/>
  <c r="DH25" i="11"/>
  <c r="DH36" i="11"/>
  <c r="DH48" i="11"/>
  <c r="DH46" i="11"/>
  <c r="DH45" i="11"/>
  <c r="DH19" i="11"/>
  <c r="DH30" i="11"/>
  <c r="DH29" i="11"/>
  <c r="EL5" i="19"/>
  <c r="DI5" i="11"/>
  <c r="DC39" i="13"/>
  <c r="DC55" i="13" s="1"/>
  <c r="DC38" i="13"/>
  <c r="DC54" i="13" s="1"/>
  <c r="DC29" i="13"/>
  <c r="DC45" i="13" s="1"/>
  <c r="DE6" i="13"/>
  <c r="DF4" i="13"/>
  <c r="DF2" i="13"/>
  <c r="DF3" i="13"/>
  <c r="DD41" i="13"/>
  <c r="DD25" i="13"/>
  <c r="DI54" i="11" l="1"/>
  <c r="DI127" i="11"/>
  <c r="DI93" i="11"/>
  <c r="DI105" i="11"/>
  <c r="DI97" i="11"/>
  <c r="DI73" i="11"/>
  <c r="DI138" i="11"/>
  <c r="DI146" i="11"/>
  <c r="DI74" i="11"/>
  <c r="DI82" i="11"/>
  <c r="DI125" i="11"/>
  <c r="DI113" i="11"/>
  <c r="DI131" i="11"/>
  <c r="DI143" i="11"/>
  <c r="DI124" i="11"/>
  <c r="DI121" i="11"/>
  <c r="DI96" i="11"/>
  <c r="DI81" i="11"/>
  <c r="DI151" i="11"/>
  <c r="DI63" i="11"/>
  <c r="DI160" i="11"/>
  <c r="DI60" i="11"/>
  <c r="DI87" i="11"/>
  <c r="DI108" i="11"/>
  <c r="DI117" i="11"/>
  <c r="DI137" i="11"/>
  <c r="DI147" i="11"/>
  <c r="DI119" i="11"/>
  <c r="DI95" i="11"/>
  <c r="DI154" i="11"/>
  <c r="DI65" i="11"/>
  <c r="DI66" i="11"/>
  <c r="DI152" i="11"/>
  <c r="DI57" i="11"/>
  <c r="DI76" i="11"/>
  <c r="DI100" i="11"/>
  <c r="DI104" i="11"/>
  <c r="DI123" i="11"/>
  <c r="DI144" i="11"/>
  <c r="DI155" i="11"/>
  <c r="DI130" i="11"/>
  <c r="DI114" i="11"/>
  <c r="DI88" i="11"/>
  <c r="DI70" i="11"/>
  <c r="DI68" i="11"/>
  <c r="DI157" i="11"/>
  <c r="DI59" i="11"/>
  <c r="DI83" i="11"/>
  <c r="DI98" i="11"/>
  <c r="DI111" i="11"/>
  <c r="DI128" i="11"/>
  <c r="DI134" i="11"/>
  <c r="DI145" i="11"/>
  <c r="DI109" i="11"/>
  <c r="DI112" i="11"/>
  <c r="DI62" i="11"/>
  <c r="DI56" i="11"/>
  <c r="DI150" i="11"/>
  <c r="DI153" i="11"/>
  <c r="DI71" i="11"/>
  <c r="DI80" i="11"/>
  <c r="DI94" i="11"/>
  <c r="DI116" i="11"/>
  <c r="DI132" i="11"/>
  <c r="DI136" i="11"/>
  <c r="DI159" i="11"/>
  <c r="DI107" i="11"/>
  <c r="DI102" i="11"/>
  <c r="DI89" i="11"/>
  <c r="DI72" i="11"/>
  <c r="DI148" i="11"/>
  <c r="DI149" i="11"/>
  <c r="DI67" i="11"/>
  <c r="DI85" i="11"/>
  <c r="DI91" i="11"/>
  <c r="DI118" i="11"/>
  <c r="DI120" i="11"/>
  <c r="DI133" i="11"/>
  <c r="DI156" i="11"/>
  <c r="DI110" i="11"/>
  <c r="DI101" i="11"/>
  <c r="DI99" i="11"/>
  <c r="DI77" i="11"/>
  <c r="DI84" i="11"/>
  <c r="DI64" i="11"/>
  <c r="DI140" i="11"/>
  <c r="DI69" i="11"/>
  <c r="DI86" i="11"/>
  <c r="DI106" i="11"/>
  <c r="DI115" i="11"/>
  <c r="DI129" i="11"/>
  <c r="DI139" i="11"/>
  <c r="DI158" i="11"/>
  <c r="DI122" i="11"/>
  <c r="DI103" i="11"/>
  <c r="DI92" i="11"/>
  <c r="DI75" i="11"/>
  <c r="DI79" i="11"/>
  <c r="DI58" i="11"/>
  <c r="DI141" i="11"/>
  <c r="DI61" i="11"/>
  <c r="DI78" i="11"/>
  <c r="DI90" i="11"/>
  <c r="DI135" i="11"/>
  <c r="DI126" i="11"/>
  <c r="DI142" i="11"/>
  <c r="EL160" i="19"/>
  <c r="EL159" i="19"/>
  <c r="EL158" i="19"/>
  <c r="EL157" i="19"/>
  <c r="EL155" i="19"/>
  <c r="EL156" i="19"/>
  <c r="EL152" i="19"/>
  <c r="EL153" i="19"/>
  <c r="EL150" i="19"/>
  <c r="EL154" i="19"/>
  <c r="EL151" i="19"/>
  <c r="EL148" i="19"/>
  <c r="EL149" i="19"/>
  <c r="EL146" i="19"/>
  <c r="EL143" i="19"/>
  <c r="EL144" i="19"/>
  <c r="EL147" i="19"/>
  <c r="EL136" i="19"/>
  <c r="EL141" i="19"/>
  <c r="EL140" i="19"/>
  <c r="EL139" i="19"/>
  <c r="EL137" i="19"/>
  <c r="EL145" i="19"/>
  <c r="EL134" i="19"/>
  <c r="EL138" i="19"/>
  <c r="EL142" i="19"/>
  <c r="EL135" i="19"/>
  <c r="EL130" i="19"/>
  <c r="EL131" i="19"/>
  <c r="EL125" i="19"/>
  <c r="EL128" i="19"/>
  <c r="EL129" i="19"/>
  <c r="EL133" i="19"/>
  <c r="EL126" i="19"/>
  <c r="EL124" i="19"/>
  <c r="EL121" i="19"/>
  <c r="EL119" i="19"/>
  <c r="EL132" i="19"/>
  <c r="EL127" i="19"/>
  <c r="EL116" i="19"/>
  <c r="EL120" i="19"/>
  <c r="EL114" i="19"/>
  <c r="EL107" i="19"/>
  <c r="EL122" i="19"/>
  <c r="EL105" i="19"/>
  <c r="EL123" i="19"/>
  <c r="EL118" i="19"/>
  <c r="EL115" i="19"/>
  <c r="EL109" i="19"/>
  <c r="EL106" i="19"/>
  <c r="EL117" i="19"/>
  <c r="EL108" i="19"/>
  <c r="EL104" i="19"/>
  <c r="EL113" i="19"/>
  <c r="EL111" i="19"/>
  <c r="EL112" i="19"/>
  <c r="EL110" i="19"/>
  <c r="EL103" i="19"/>
  <c r="EL102" i="19"/>
  <c r="EL101" i="19"/>
  <c r="EL95" i="19"/>
  <c r="EL97" i="19"/>
  <c r="EL93" i="19"/>
  <c r="EL98" i="19"/>
  <c r="EL100" i="19"/>
  <c r="EL91" i="19"/>
  <c r="EL81" i="19"/>
  <c r="EL79" i="19"/>
  <c r="EL99" i="19"/>
  <c r="EL96" i="19"/>
  <c r="EL90" i="19"/>
  <c r="EL89" i="19"/>
  <c r="EL94" i="19"/>
  <c r="EL86" i="19"/>
  <c r="EL85" i="19"/>
  <c r="EL92" i="19"/>
  <c r="EL84" i="19"/>
  <c r="EL78" i="19"/>
  <c r="EL88" i="19"/>
  <c r="EL87" i="19"/>
  <c r="EL83" i="19"/>
  <c r="EL80" i="19"/>
  <c r="EL73" i="19"/>
  <c r="EL82" i="19"/>
  <c r="EL75" i="19"/>
  <c r="EL77" i="19"/>
  <c r="EL76" i="19"/>
  <c r="EL74" i="19"/>
  <c r="EL68" i="19"/>
  <c r="EL65" i="19"/>
  <c r="EL66" i="19"/>
  <c r="EL67" i="19"/>
  <c r="EL72" i="19"/>
  <c r="EL69" i="19"/>
  <c r="EL62" i="19"/>
  <c r="EL59" i="19"/>
  <c r="EL57" i="19"/>
  <c r="EL71" i="19"/>
  <c r="EL70" i="19"/>
  <c r="EL64" i="19"/>
  <c r="EL56" i="19"/>
  <c r="EL61" i="19"/>
  <c r="EL60" i="19"/>
  <c r="EL58" i="19"/>
  <c r="EL63" i="19"/>
  <c r="DI29" i="11"/>
  <c r="DI42" i="11"/>
  <c r="DI31" i="11"/>
  <c r="DI38" i="11"/>
  <c r="DI51" i="11"/>
  <c r="DI44" i="11"/>
  <c r="EL54" i="19"/>
  <c r="EL52" i="19"/>
  <c r="EL55" i="19"/>
  <c r="EL48" i="19"/>
  <c r="EL50" i="19"/>
  <c r="EL53" i="19"/>
  <c r="EL49" i="19"/>
  <c r="EL39" i="19"/>
  <c r="EL43" i="19"/>
  <c r="EL51" i="19"/>
  <c r="EL46" i="19"/>
  <c r="EL44" i="19"/>
  <c r="EL36" i="19"/>
  <c r="EL41" i="19"/>
  <c r="EL40" i="19"/>
  <c r="EL38" i="19"/>
  <c r="EL30" i="19"/>
  <c r="EL42" i="19"/>
  <c r="EL33" i="19"/>
  <c r="EL25" i="19"/>
  <c r="EL34" i="19"/>
  <c r="EL29" i="19"/>
  <c r="EL47" i="19"/>
  <c r="EL23" i="19"/>
  <c r="EL32" i="19"/>
  <c r="EL31" i="19"/>
  <c r="EL19" i="19"/>
  <c r="EL24" i="19"/>
  <c r="EL18" i="19"/>
  <c r="EL35" i="19"/>
  <c r="EL27" i="19"/>
  <c r="EL45" i="19"/>
  <c r="EL22" i="19"/>
  <c r="EL14" i="19"/>
  <c r="EL21" i="19"/>
  <c r="EL20" i="19"/>
  <c r="EL13" i="19"/>
  <c r="EL37" i="19"/>
  <c r="EL26" i="19"/>
  <c r="EL16" i="19"/>
  <c r="EL17" i="19"/>
  <c r="EL12" i="19"/>
  <c r="EL15" i="19"/>
  <c r="EL11" i="19"/>
  <c r="EL28" i="19"/>
  <c r="EK8" i="19"/>
  <c r="DI21" i="11"/>
  <c r="DI40" i="11"/>
  <c r="DI52" i="11"/>
  <c r="DI25" i="11"/>
  <c r="DI43" i="11"/>
  <c r="DI18" i="11"/>
  <c r="DI55" i="11"/>
  <c r="DI13" i="11"/>
  <c r="DI19" i="11"/>
  <c r="DI37" i="11"/>
  <c r="DI12" i="11"/>
  <c r="DI41" i="11"/>
  <c r="DI27" i="11"/>
  <c r="DI36" i="11"/>
  <c r="DI24" i="11"/>
  <c r="DI47" i="11"/>
  <c r="DI22" i="11"/>
  <c r="DI53" i="11"/>
  <c r="DI33" i="11"/>
  <c r="DI23" i="11"/>
  <c r="DI26" i="11"/>
  <c r="DI48" i="11"/>
  <c r="DI16" i="11"/>
  <c r="DI46" i="11"/>
  <c r="DI45" i="11"/>
  <c r="DI20" i="11"/>
  <c r="DI30" i="11"/>
  <c r="DI11" i="11"/>
  <c r="DH8" i="11"/>
  <c r="DH4" i="11" s="1"/>
  <c r="DI14" i="11"/>
  <c r="DI34" i="11"/>
  <c r="DI39" i="11"/>
  <c r="DI15" i="11"/>
  <c r="DI17" i="11"/>
  <c r="DI28" i="11"/>
  <c r="DI32" i="11"/>
  <c r="DI35" i="11"/>
  <c r="DI49" i="11"/>
  <c r="DI50" i="11"/>
  <c r="EM5" i="19"/>
  <c r="DJ5" i="11"/>
  <c r="DJ147" i="11" s="1"/>
  <c r="DF6" i="13"/>
  <c r="DG4" i="13"/>
  <c r="DG2" i="13"/>
  <c r="DG3" i="13"/>
  <c r="DE41" i="13"/>
  <c r="DE25" i="13"/>
  <c r="DD39" i="13"/>
  <c r="DD55" i="13" s="1"/>
  <c r="DD38" i="13"/>
  <c r="DD54" i="13" s="1"/>
  <c r="DD29" i="13"/>
  <c r="DD45" i="13" s="1"/>
  <c r="DJ127" i="11" l="1"/>
  <c r="DJ132" i="11"/>
  <c r="DJ101" i="11"/>
  <c r="DJ78" i="11"/>
  <c r="DJ88" i="11"/>
  <c r="DJ70" i="11"/>
  <c r="DJ152" i="11"/>
  <c r="DJ157" i="11"/>
  <c r="DJ66" i="11"/>
  <c r="DJ85" i="11"/>
  <c r="DJ108" i="11"/>
  <c r="DJ122" i="11"/>
  <c r="DJ142" i="11"/>
  <c r="DJ136" i="11"/>
  <c r="DJ131" i="11"/>
  <c r="DJ102" i="11"/>
  <c r="DJ92" i="11"/>
  <c r="DJ75" i="11"/>
  <c r="DJ71" i="11"/>
  <c r="DJ137" i="11"/>
  <c r="DJ56" i="11"/>
  <c r="DJ73" i="11"/>
  <c r="DJ100" i="11"/>
  <c r="DJ99" i="11"/>
  <c r="DJ113" i="11"/>
  <c r="DJ144" i="11"/>
  <c r="DJ130" i="11"/>
  <c r="DJ129" i="11"/>
  <c r="DJ96" i="11"/>
  <c r="DJ86" i="11"/>
  <c r="DJ84" i="11"/>
  <c r="DJ62" i="11"/>
  <c r="DJ143" i="11"/>
  <c r="DJ57" i="11"/>
  <c r="DJ74" i="11"/>
  <c r="DJ95" i="11"/>
  <c r="DJ104" i="11"/>
  <c r="DJ135" i="11"/>
  <c r="DJ16" i="11"/>
  <c r="DJ123" i="11"/>
  <c r="DJ133" i="11"/>
  <c r="DJ106" i="11"/>
  <c r="DJ94" i="11"/>
  <c r="DJ81" i="11"/>
  <c r="DJ149" i="11"/>
  <c r="DJ148" i="11"/>
  <c r="DJ59" i="11"/>
  <c r="DJ61" i="11"/>
  <c r="DJ90" i="11"/>
  <c r="DJ112" i="11"/>
  <c r="DJ128" i="11"/>
  <c r="DJ150" i="11"/>
  <c r="DJ119" i="11"/>
  <c r="DJ116" i="11"/>
  <c r="DJ107" i="11"/>
  <c r="DJ87" i="11"/>
  <c r="DJ68" i="11"/>
  <c r="DJ145" i="11"/>
  <c r="DJ146" i="11"/>
  <c r="DJ67" i="11"/>
  <c r="DJ69" i="11"/>
  <c r="DJ91" i="11"/>
  <c r="DJ120" i="11"/>
  <c r="DJ126" i="11"/>
  <c r="DJ155" i="11"/>
  <c r="DJ115" i="11"/>
  <c r="DJ117" i="11"/>
  <c r="DJ89" i="11"/>
  <c r="DJ83" i="11"/>
  <c r="DJ79" i="11"/>
  <c r="DJ154" i="11"/>
  <c r="DJ141" i="11"/>
  <c r="DJ65" i="11"/>
  <c r="DJ82" i="11"/>
  <c r="DJ98" i="11"/>
  <c r="DJ125" i="11"/>
  <c r="DJ139" i="11"/>
  <c r="DJ159" i="11"/>
  <c r="DJ134" i="11"/>
  <c r="DJ114" i="11"/>
  <c r="DJ118" i="11"/>
  <c r="DJ93" i="11"/>
  <c r="DJ72" i="11"/>
  <c r="DJ64" i="11"/>
  <c r="DJ156" i="11"/>
  <c r="DJ160" i="11"/>
  <c r="DJ58" i="11"/>
  <c r="DJ76" i="11"/>
  <c r="DJ109" i="11"/>
  <c r="DJ111" i="11"/>
  <c r="DJ140" i="11"/>
  <c r="DJ158" i="11"/>
  <c r="DJ124" i="11"/>
  <c r="DJ121" i="11"/>
  <c r="DJ105" i="11"/>
  <c r="DJ80" i="11"/>
  <c r="DJ97" i="11"/>
  <c r="DJ63" i="11"/>
  <c r="DJ151" i="11"/>
  <c r="DJ138" i="11"/>
  <c r="DJ60" i="11"/>
  <c r="DJ77" i="11"/>
  <c r="DJ103" i="11"/>
  <c r="DJ110" i="11"/>
  <c r="DJ153" i="11"/>
  <c r="EM158" i="19"/>
  <c r="EM159" i="19"/>
  <c r="EM156" i="19"/>
  <c r="EM157" i="19"/>
  <c r="EM155" i="19"/>
  <c r="EM160" i="19"/>
  <c r="EM154" i="19"/>
  <c r="EM153" i="19"/>
  <c r="EM151" i="19"/>
  <c r="EM152" i="19"/>
  <c r="EM147" i="19"/>
  <c r="EM144" i="19"/>
  <c r="EM150" i="19"/>
  <c r="EM148" i="19"/>
  <c r="EM142" i="19"/>
  <c r="EM145" i="19"/>
  <c r="EM143" i="19"/>
  <c r="EM149" i="19"/>
  <c r="EM139" i="19"/>
  <c r="EM137" i="19"/>
  <c r="EM141" i="19"/>
  <c r="EM132" i="19"/>
  <c r="EM146" i="19"/>
  <c r="EM138" i="19"/>
  <c r="EM135" i="19"/>
  <c r="EM133" i="19"/>
  <c r="EM129" i="19"/>
  <c r="EM140" i="19"/>
  <c r="EM134" i="19"/>
  <c r="EM136" i="19"/>
  <c r="EM131" i="19"/>
  <c r="EM128" i="19"/>
  <c r="EM130" i="19"/>
  <c r="EM122" i="19"/>
  <c r="EM124" i="19"/>
  <c r="EM121" i="19"/>
  <c r="EM127" i="19"/>
  <c r="EM125" i="19"/>
  <c r="EM120" i="19"/>
  <c r="EM113" i="19"/>
  <c r="EM112" i="19"/>
  <c r="EM119" i="19"/>
  <c r="EM114" i="19"/>
  <c r="EM123" i="19"/>
  <c r="EM118" i="19"/>
  <c r="EM117" i="19"/>
  <c r="EM105" i="19"/>
  <c r="EM115" i="19"/>
  <c r="EM109" i="19"/>
  <c r="EM106" i="19"/>
  <c r="EM111" i="19"/>
  <c r="EM110" i="19"/>
  <c r="EM103" i="19"/>
  <c r="EM116" i="19"/>
  <c r="EM126" i="19"/>
  <c r="EM108" i="19"/>
  <c r="EM107" i="19"/>
  <c r="EM104" i="19"/>
  <c r="EM102" i="19"/>
  <c r="EM100" i="19"/>
  <c r="EM94" i="19"/>
  <c r="EM92" i="19"/>
  <c r="EM90" i="19"/>
  <c r="EM97" i="19"/>
  <c r="EM93" i="19"/>
  <c r="EM98" i="19"/>
  <c r="EM99" i="19"/>
  <c r="EM96" i="19"/>
  <c r="EM91" i="19"/>
  <c r="EM101" i="19"/>
  <c r="EM95" i="19"/>
  <c r="EM88" i="19"/>
  <c r="EM86" i="19"/>
  <c r="EM83" i="19"/>
  <c r="EM85" i="19"/>
  <c r="EM84" i="19"/>
  <c r="EM78" i="19"/>
  <c r="EM87" i="19"/>
  <c r="EM82" i="19"/>
  <c r="EM76" i="19"/>
  <c r="EM80" i="19"/>
  <c r="EM79" i="19"/>
  <c r="EM77" i="19"/>
  <c r="EM72" i="19"/>
  <c r="EM67" i="19"/>
  <c r="EM89" i="19"/>
  <c r="EM81" i="19"/>
  <c r="EM66" i="19"/>
  <c r="EM69" i="19"/>
  <c r="EM68" i="19"/>
  <c r="EM63" i="19"/>
  <c r="EM58" i="19"/>
  <c r="EM74" i="19"/>
  <c r="EM71" i="19"/>
  <c r="EM70" i="19"/>
  <c r="EM75" i="19"/>
  <c r="EM73" i="19"/>
  <c r="EM60" i="19"/>
  <c r="EM64" i="19"/>
  <c r="EM65" i="19"/>
  <c r="EM62" i="19"/>
  <c r="EM61" i="19"/>
  <c r="EM57" i="19"/>
  <c r="EM59" i="19"/>
  <c r="EM56" i="19"/>
  <c r="EM55" i="19"/>
  <c r="EM54" i="19"/>
  <c r="EM51" i="19"/>
  <c r="EM50" i="19"/>
  <c r="EM53" i="19"/>
  <c r="EM46" i="19"/>
  <c r="EM42" i="19"/>
  <c r="EM52" i="19"/>
  <c r="EM44" i="19"/>
  <c r="EM48" i="19"/>
  <c r="EM38" i="19"/>
  <c r="EM40" i="19"/>
  <c r="EM49" i="19"/>
  <c r="EM47" i="19"/>
  <c r="EM45" i="19"/>
  <c r="EM41" i="19"/>
  <c r="EM37" i="19"/>
  <c r="EM36" i="19"/>
  <c r="EM33" i="19"/>
  <c r="EM32" i="19"/>
  <c r="EM30" i="19"/>
  <c r="EM25" i="19"/>
  <c r="EM26" i="19"/>
  <c r="EM35" i="19"/>
  <c r="EM34" i="19"/>
  <c r="EM43" i="19"/>
  <c r="EM39" i="19"/>
  <c r="EM29" i="19"/>
  <c r="EM31" i="19"/>
  <c r="EM24" i="19"/>
  <c r="EM18" i="19"/>
  <c r="EM28" i="19"/>
  <c r="EM27" i="19"/>
  <c r="EM14" i="19"/>
  <c r="EM22" i="19"/>
  <c r="EM21" i="19"/>
  <c r="EM20" i="19"/>
  <c r="EM13" i="19"/>
  <c r="EM19" i="19"/>
  <c r="EM17" i="19"/>
  <c r="EM11" i="19"/>
  <c r="EM16" i="19"/>
  <c r="EM12" i="19"/>
  <c r="EM15" i="19"/>
  <c r="EM23" i="19"/>
  <c r="EL8" i="19"/>
  <c r="DJ41" i="11"/>
  <c r="DJ45" i="11"/>
  <c r="DJ34" i="11"/>
  <c r="DJ51" i="11"/>
  <c r="DJ12" i="11"/>
  <c r="DJ50" i="11"/>
  <c r="DJ42" i="11"/>
  <c r="DJ40" i="11"/>
  <c r="DJ32" i="11"/>
  <c r="DJ37" i="11"/>
  <c r="DJ43" i="11"/>
  <c r="DJ48" i="11"/>
  <c r="DJ53" i="11"/>
  <c r="DJ46" i="11"/>
  <c r="DJ38" i="11"/>
  <c r="DJ25" i="11"/>
  <c r="DJ47" i="11"/>
  <c r="DJ55" i="11"/>
  <c r="DJ31" i="11"/>
  <c r="DJ20" i="11"/>
  <c r="DJ24" i="11"/>
  <c r="DJ11" i="11"/>
  <c r="DJ54" i="11"/>
  <c r="DJ21" i="11"/>
  <c r="DJ33" i="11"/>
  <c r="DJ23" i="11"/>
  <c r="DJ35" i="11"/>
  <c r="DJ49" i="11"/>
  <c r="DJ22" i="11"/>
  <c r="DJ27" i="11"/>
  <c r="DJ13" i="11"/>
  <c r="DJ36" i="11"/>
  <c r="DJ26" i="11"/>
  <c r="DJ18" i="11"/>
  <c r="DJ14" i="11"/>
  <c r="DJ19" i="11"/>
  <c r="DJ44" i="11"/>
  <c r="DJ15" i="11"/>
  <c r="DJ17" i="11"/>
  <c r="DI8" i="11"/>
  <c r="DI4" i="11" s="1"/>
  <c r="DJ28" i="11"/>
  <c r="DJ52" i="11"/>
  <c r="DJ39" i="11"/>
  <c r="DJ30" i="11"/>
  <c r="DJ29" i="11"/>
  <c r="EN5" i="19"/>
  <c r="DK5" i="11"/>
  <c r="DF41" i="13"/>
  <c r="DF25" i="13"/>
  <c r="DE39" i="13"/>
  <c r="DE55" i="13" s="1"/>
  <c r="DE38" i="13"/>
  <c r="DE54" i="13" s="1"/>
  <c r="DE29" i="13"/>
  <c r="DE45" i="13" s="1"/>
  <c r="DH4" i="13"/>
  <c r="DH2" i="13"/>
  <c r="DG6" i="13"/>
  <c r="DH3" i="13"/>
  <c r="DK54" i="11" l="1"/>
  <c r="DK135" i="11"/>
  <c r="DK127" i="11"/>
  <c r="DK103" i="11"/>
  <c r="DK69" i="11"/>
  <c r="DK65" i="11"/>
  <c r="DK57" i="11"/>
  <c r="DK157" i="11"/>
  <c r="DK56" i="11"/>
  <c r="DK85" i="11"/>
  <c r="DK95" i="11"/>
  <c r="DK101" i="11"/>
  <c r="DK116" i="11"/>
  <c r="DK139" i="11"/>
  <c r="DK158" i="11"/>
  <c r="DK112" i="11"/>
  <c r="DK132" i="11"/>
  <c r="DK114" i="11"/>
  <c r="DK87" i="11"/>
  <c r="DK68" i="11"/>
  <c r="DK155" i="11"/>
  <c r="DK160" i="11"/>
  <c r="DK61" i="11"/>
  <c r="DK86" i="11"/>
  <c r="DK90" i="11"/>
  <c r="DK94" i="11"/>
  <c r="DK117" i="11"/>
  <c r="DK142" i="11"/>
  <c r="DK131" i="11"/>
  <c r="DK129" i="11"/>
  <c r="DK99" i="11"/>
  <c r="DK79" i="11"/>
  <c r="DK75" i="11"/>
  <c r="DK138" i="11"/>
  <c r="DK137" i="11"/>
  <c r="DK67" i="11"/>
  <c r="DK88" i="11"/>
  <c r="DK105" i="11"/>
  <c r="DK104" i="11"/>
  <c r="DK123" i="11"/>
  <c r="DK147" i="11"/>
  <c r="DK124" i="11"/>
  <c r="DK126" i="11"/>
  <c r="DK91" i="11"/>
  <c r="DK97" i="11"/>
  <c r="DK62" i="11"/>
  <c r="DK152" i="11"/>
  <c r="DK58" i="11"/>
  <c r="DK59" i="11"/>
  <c r="DK82" i="11"/>
  <c r="DK106" i="11"/>
  <c r="DK108" i="11"/>
  <c r="DK128" i="11"/>
  <c r="DK144" i="11"/>
  <c r="DK130" i="11"/>
  <c r="DK121" i="11"/>
  <c r="DK92" i="11"/>
  <c r="DK60" i="11"/>
  <c r="DK70" i="11"/>
  <c r="DK153" i="11"/>
  <c r="DK66" i="11"/>
  <c r="DK64" i="11"/>
  <c r="DK93" i="11"/>
  <c r="DK115" i="11"/>
  <c r="DK120" i="11"/>
  <c r="DK134" i="11"/>
  <c r="DK150" i="11"/>
  <c r="DK136" i="11"/>
  <c r="DK113" i="11"/>
  <c r="DK80" i="11"/>
  <c r="DK72" i="11"/>
  <c r="DK63" i="11"/>
  <c r="DK149" i="11"/>
  <c r="DK74" i="11"/>
  <c r="DK73" i="11"/>
  <c r="DK100" i="11"/>
  <c r="DK89" i="11"/>
  <c r="DK119" i="11"/>
  <c r="DK125" i="11"/>
  <c r="DK148" i="11"/>
  <c r="DK133" i="11"/>
  <c r="DK122" i="11"/>
  <c r="DK81" i="11"/>
  <c r="DK156" i="11"/>
  <c r="DK145" i="11"/>
  <c r="DK146" i="11"/>
  <c r="DK76" i="11"/>
  <c r="DK77" i="11"/>
  <c r="DK96" i="11"/>
  <c r="DK109" i="11"/>
  <c r="DK107" i="11"/>
  <c r="DK141" i="11"/>
  <c r="DK151" i="11"/>
  <c r="DK118" i="11"/>
  <c r="DK83" i="11"/>
  <c r="DK102" i="11"/>
  <c r="DK84" i="11"/>
  <c r="DK140" i="11"/>
  <c r="DK159" i="11"/>
  <c r="DK71" i="11"/>
  <c r="DK78" i="11"/>
  <c r="DK98" i="11"/>
  <c r="DK110" i="11"/>
  <c r="DK111" i="11"/>
  <c r="DK143" i="11"/>
  <c r="DK154" i="11"/>
  <c r="EN159" i="19"/>
  <c r="EN160" i="19"/>
  <c r="EN157" i="19"/>
  <c r="EN158" i="19"/>
  <c r="EN156" i="19"/>
  <c r="EN151" i="19"/>
  <c r="EN152" i="19"/>
  <c r="EN154" i="19"/>
  <c r="EN150" i="19"/>
  <c r="EN148" i="19"/>
  <c r="EN149" i="19"/>
  <c r="EN153" i="19"/>
  <c r="EN147" i="19"/>
  <c r="EN146" i="19"/>
  <c r="EN143" i="19"/>
  <c r="EN155" i="19"/>
  <c r="EN145" i="19"/>
  <c r="EN144" i="19"/>
  <c r="EN142" i="19"/>
  <c r="EN141" i="19"/>
  <c r="EN140" i="19"/>
  <c r="EN136" i="19"/>
  <c r="EN138" i="19"/>
  <c r="EN135" i="19"/>
  <c r="EN139" i="19"/>
  <c r="EN137" i="19"/>
  <c r="EN133" i="19"/>
  <c r="EN134" i="19"/>
  <c r="EN131" i="19"/>
  <c r="EN125" i="19"/>
  <c r="EN128" i="19"/>
  <c r="EN127" i="19"/>
  <c r="EN126" i="19"/>
  <c r="EN123" i="19"/>
  <c r="EN130" i="19"/>
  <c r="EN132" i="19"/>
  <c r="EN120" i="19"/>
  <c r="EN118" i="19"/>
  <c r="EN115" i="19"/>
  <c r="EN129" i="19"/>
  <c r="EN119" i="19"/>
  <c r="EN114" i="19"/>
  <c r="EN121" i="19"/>
  <c r="EN117" i="19"/>
  <c r="EN124" i="19"/>
  <c r="EN122" i="19"/>
  <c r="EN116" i="19"/>
  <c r="EN110" i="19"/>
  <c r="EN109" i="19"/>
  <c r="EN106" i="19"/>
  <c r="EN111" i="19"/>
  <c r="EN112" i="19"/>
  <c r="EN107" i="19"/>
  <c r="EN113" i="19"/>
  <c r="EN104" i="19"/>
  <c r="EN103" i="19"/>
  <c r="EN102" i="19"/>
  <c r="EN108" i="19"/>
  <c r="EN100" i="19"/>
  <c r="EN94" i="19"/>
  <c r="EN92" i="19"/>
  <c r="EN90" i="19"/>
  <c r="EN89" i="19"/>
  <c r="EN101" i="19"/>
  <c r="EN95" i="19"/>
  <c r="EN97" i="19"/>
  <c r="EN93" i="19"/>
  <c r="EN98" i="19"/>
  <c r="EN105" i="19"/>
  <c r="EN99" i="19"/>
  <c r="EN96" i="19"/>
  <c r="EN91" i="19"/>
  <c r="EN88" i="19"/>
  <c r="EN84" i="19"/>
  <c r="EN80" i="19"/>
  <c r="EN87" i="19"/>
  <c r="EN85" i="19"/>
  <c r="EN86" i="19"/>
  <c r="EN79" i="19"/>
  <c r="EN81" i="19"/>
  <c r="EN73" i="19"/>
  <c r="EN83" i="19"/>
  <c r="EN82" i="19"/>
  <c r="EN75" i="19"/>
  <c r="EN77" i="19"/>
  <c r="EN76" i="19"/>
  <c r="EN74" i="19"/>
  <c r="EN68" i="19"/>
  <c r="EN78" i="19"/>
  <c r="EN66" i="19"/>
  <c r="EN69" i="19"/>
  <c r="EN70" i="19"/>
  <c r="EN72" i="19"/>
  <c r="EN61" i="19"/>
  <c r="EN71" i="19"/>
  <c r="EN65" i="19"/>
  <c r="EN67" i="19"/>
  <c r="EN62" i="19"/>
  <c r="EN64" i="19"/>
  <c r="EN57" i="19"/>
  <c r="EN58" i="19"/>
  <c r="EN56" i="19"/>
  <c r="EN60" i="19"/>
  <c r="EN59" i="19"/>
  <c r="EN63" i="19"/>
  <c r="EN51" i="19"/>
  <c r="EN47" i="19"/>
  <c r="EN54" i="19"/>
  <c r="EN53" i="19"/>
  <c r="EN50" i="19"/>
  <c r="EN49" i="19"/>
  <c r="EN42" i="19"/>
  <c r="EN46" i="19"/>
  <c r="EN52" i="19"/>
  <c r="EN48" i="19"/>
  <c r="EN38" i="19"/>
  <c r="EN55" i="19"/>
  <c r="EN45" i="19"/>
  <c r="EN33" i="19"/>
  <c r="EN34" i="19"/>
  <c r="EN43" i="19"/>
  <c r="EN39" i="19"/>
  <c r="EN35" i="19"/>
  <c r="EN28" i="19"/>
  <c r="EN24" i="19"/>
  <c r="EN37" i="19"/>
  <c r="EN36" i="19"/>
  <c r="EN44" i="19"/>
  <c r="EN32" i="19"/>
  <c r="EN27" i="19"/>
  <c r="EN40" i="19"/>
  <c r="EN41" i="19"/>
  <c r="EN22" i="19"/>
  <c r="EN21" i="19"/>
  <c r="EN20" i="19"/>
  <c r="EN31" i="19"/>
  <c r="EN25" i="19"/>
  <c r="EN30" i="19"/>
  <c r="EN29" i="19"/>
  <c r="EN26" i="19"/>
  <c r="EN13" i="19"/>
  <c r="EN23" i="19"/>
  <c r="EN16" i="19"/>
  <c r="EN15" i="19"/>
  <c r="EN17" i="19"/>
  <c r="EN12" i="19"/>
  <c r="EN14" i="19"/>
  <c r="EN11" i="19"/>
  <c r="EN19" i="19"/>
  <c r="EN18" i="19"/>
  <c r="EM8" i="19"/>
  <c r="DK46" i="11"/>
  <c r="DK27" i="11"/>
  <c r="DK23" i="11"/>
  <c r="DK24" i="11"/>
  <c r="DK29" i="11"/>
  <c r="DK45" i="11"/>
  <c r="DK13" i="11"/>
  <c r="DK35" i="11"/>
  <c r="DK44" i="11"/>
  <c r="DK48" i="11"/>
  <c r="DK53" i="11"/>
  <c r="DK14" i="11"/>
  <c r="DK32" i="11"/>
  <c r="DK25" i="11"/>
  <c r="DK15" i="11"/>
  <c r="DK50" i="11"/>
  <c r="DK41" i="11"/>
  <c r="DK40" i="11"/>
  <c r="DK38" i="11"/>
  <c r="DK26" i="11"/>
  <c r="DK12" i="11"/>
  <c r="DK18" i="11"/>
  <c r="DK21" i="11"/>
  <c r="DK28" i="11"/>
  <c r="DK20" i="11"/>
  <c r="DK37" i="11"/>
  <c r="DK47" i="11"/>
  <c r="DJ8" i="11"/>
  <c r="DJ4" i="11" s="1"/>
  <c r="DK42" i="11"/>
  <c r="DK33" i="11"/>
  <c r="DK39" i="11"/>
  <c r="DK36" i="11"/>
  <c r="DK11" i="11"/>
  <c r="DK22" i="11"/>
  <c r="DK52" i="11"/>
  <c r="DK34" i="11"/>
  <c r="DK51" i="11"/>
  <c r="DK30" i="11"/>
  <c r="DK43" i="11"/>
  <c r="DK16" i="11"/>
  <c r="DK55" i="11"/>
  <c r="DK31" i="11"/>
  <c r="DK19" i="11"/>
  <c r="DK17" i="11"/>
  <c r="DK49" i="11"/>
  <c r="EO5" i="19"/>
  <c r="DL5" i="11"/>
  <c r="DI4" i="13"/>
  <c r="DH6" i="13"/>
  <c r="DI2" i="13"/>
  <c r="DI3" i="13"/>
  <c r="DG41" i="13"/>
  <c r="DG25" i="13"/>
  <c r="DF39" i="13"/>
  <c r="DF55" i="13" s="1"/>
  <c r="DF38" i="13"/>
  <c r="DF54" i="13" s="1"/>
  <c r="DF29" i="13"/>
  <c r="DF45" i="13" s="1"/>
  <c r="DL50" i="11" l="1"/>
  <c r="DL133" i="11"/>
  <c r="DL104" i="11"/>
  <c r="DL115" i="11"/>
  <c r="DL76" i="11"/>
  <c r="DL83" i="11"/>
  <c r="DL66" i="11"/>
  <c r="DL58" i="11"/>
  <c r="DL148" i="11"/>
  <c r="DL59" i="11"/>
  <c r="DL89" i="11"/>
  <c r="DL111" i="11"/>
  <c r="DL127" i="11"/>
  <c r="DL132" i="11"/>
  <c r="DL109" i="11"/>
  <c r="DL92" i="11"/>
  <c r="DL96" i="11"/>
  <c r="DL86" i="11"/>
  <c r="DL72" i="11"/>
  <c r="DL64" i="11"/>
  <c r="DL147" i="11"/>
  <c r="DL145" i="11"/>
  <c r="DL63" i="11"/>
  <c r="DL82" i="11"/>
  <c r="DL128" i="11"/>
  <c r="DL117" i="11"/>
  <c r="DL134" i="11"/>
  <c r="DL126" i="11"/>
  <c r="DL112" i="11"/>
  <c r="DL91" i="11"/>
  <c r="DL87" i="11"/>
  <c r="DL79" i="11"/>
  <c r="DL57" i="11"/>
  <c r="DL150" i="11"/>
  <c r="DL158" i="11"/>
  <c r="DL74" i="11"/>
  <c r="DL93" i="11"/>
  <c r="DL108" i="11"/>
  <c r="DL142" i="11"/>
  <c r="DL149" i="11"/>
  <c r="DL130" i="11"/>
  <c r="DL100" i="11"/>
  <c r="DL118" i="11"/>
  <c r="DL97" i="11"/>
  <c r="DL65" i="11"/>
  <c r="DL56" i="11"/>
  <c r="DL61" i="11"/>
  <c r="DL144" i="11"/>
  <c r="DL62" i="11"/>
  <c r="DL107" i="11"/>
  <c r="DL105" i="11"/>
  <c r="DL129" i="11"/>
  <c r="DL143" i="11"/>
  <c r="DL124" i="11"/>
  <c r="DL101" i="11"/>
  <c r="DL121" i="11"/>
  <c r="DL85" i="11"/>
  <c r="DL68" i="11"/>
  <c r="DL156" i="11"/>
  <c r="DL60" i="11"/>
  <c r="DL137" i="11"/>
  <c r="DL67" i="11"/>
  <c r="DL102" i="11"/>
  <c r="DL106" i="11"/>
  <c r="DL135" i="11"/>
  <c r="DL151" i="11"/>
  <c r="DL123" i="11"/>
  <c r="DL94" i="11"/>
  <c r="DL95" i="11"/>
  <c r="DL80" i="11"/>
  <c r="DL84" i="11"/>
  <c r="DL81" i="11"/>
  <c r="DL141" i="11"/>
  <c r="DL140" i="11"/>
  <c r="DL71" i="11"/>
  <c r="DL98" i="11"/>
  <c r="DL120" i="11"/>
  <c r="DL138" i="11"/>
  <c r="DL155" i="11"/>
  <c r="DL136" i="11"/>
  <c r="DL119" i="11"/>
  <c r="DL116" i="11"/>
  <c r="DL78" i="11"/>
  <c r="DL99" i="11"/>
  <c r="DL77" i="11"/>
  <c r="DL152" i="11"/>
  <c r="DL159" i="11"/>
  <c r="DL157" i="11"/>
  <c r="DL69" i="11"/>
  <c r="DL103" i="11"/>
  <c r="DL125" i="11"/>
  <c r="DL131" i="11"/>
  <c r="DL154" i="11"/>
  <c r="DL110" i="11"/>
  <c r="DL114" i="11"/>
  <c r="DL113" i="11"/>
  <c r="DL88" i="11"/>
  <c r="DL75" i="11"/>
  <c r="DL153" i="11"/>
  <c r="DL70" i="11"/>
  <c r="DL146" i="11"/>
  <c r="DL160" i="11"/>
  <c r="DL73" i="11"/>
  <c r="DL90" i="11"/>
  <c r="DL122" i="11"/>
  <c r="DL139" i="11"/>
  <c r="EO159" i="19"/>
  <c r="EO160" i="19"/>
  <c r="EO156" i="19"/>
  <c r="EO157" i="19"/>
  <c r="EO158" i="19"/>
  <c r="EO155" i="19"/>
  <c r="EO153" i="19"/>
  <c r="EO152" i="19"/>
  <c r="EO151" i="19"/>
  <c r="EO150" i="19"/>
  <c r="EO148" i="19"/>
  <c r="EO147" i="19"/>
  <c r="EO144" i="19"/>
  <c r="EO154" i="19"/>
  <c r="EO146" i="19"/>
  <c r="EO141" i="19"/>
  <c r="EO149" i="19"/>
  <c r="EO139" i="19"/>
  <c r="EO137" i="19"/>
  <c r="EO143" i="19"/>
  <c r="EO138" i="19"/>
  <c r="EO145" i="19"/>
  <c r="EO135" i="19"/>
  <c r="EO142" i="19"/>
  <c r="EO133" i="19"/>
  <c r="EO140" i="19"/>
  <c r="EO134" i="19"/>
  <c r="EO132" i="19"/>
  <c r="EO130" i="19"/>
  <c r="EO136" i="19"/>
  <c r="EO128" i="19"/>
  <c r="EO127" i="19"/>
  <c r="EO126" i="19"/>
  <c r="EO129" i="19"/>
  <c r="EO124" i="19"/>
  <c r="EO121" i="19"/>
  <c r="EO125" i="19"/>
  <c r="EO120" i="19"/>
  <c r="EO131" i="19"/>
  <c r="EO123" i="19"/>
  <c r="EO119" i="19"/>
  <c r="EO117" i="19"/>
  <c r="EO122" i="19"/>
  <c r="EO118" i="19"/>
  <c r="EO116" i="19"/>
  <c r="EO115" i="19"/>
  <c r="EO111" i="19"/>
  <c r="EO112" i="19"/>
  <c r="EO114" i="19"/>
  <c r="EO108" i="19"/>
  <c r="EO104" i="19"/>
  <c r="EO106" i="19"/>
  <c r="EO110" i="19"/>
  <c r="EO107" i="19"/>
  <c r="EO103" i="19"/>
  <c r="EO102" i="19"/>
  <c r="EO109" i="19"/>
  <c r="EO101" i="19"/>
  <c r="EO105" i="19"/>
  <c r="EO113" i="19"/>
  <c r="EO95" i="19"/>
  <c r="EO98" i="19"/>
  <c r="EO99" i="19"/>
  <c r="EO96" i="19"/>
  <c r="EO91" i="19"/>
  <c r="EO100" i="19"/>
  <c r="EO89" i="19"/>
  <c r="EO94" i="19"/>
  <c r="EO92" i="19"/>
  <c r="EO97" i="19"/>
  <c r="EO84" i="19"/>
  <c r="EO87" i="19"/>
  <c r="EO81" i="19"/>
  <c r="EO93" i="19"/>
  <c r="EO88" i="19"/>
  <c r="EO83" i="19"/>
  <c r="EO82" i="19"/>
  <c r="EO80" i="19"/>
  <c r="EO76" i="19"/>
  <c r="EO90" i="19"/>
  <c r="EO78" i="19"/>
  <c r="EO85" i="19"/>
  <c r="EO69" i="19"/>
  <c r="EO70" i="19"/>
  <c r="EO86" i="19"/>
  <c r="EO79" i="19"/>
  <c r="EO77" i="19"/>
  <c r="EO75" i="19"/>
  <c r="EO73" i="19"/>
  <c r="EO71" i="19"/>
  <c r="EO72" i="19"/>
  <c r="EO68" i="19"/>
  <c r="EO66" i="19"/>
  <c r="EO65" i="19"/>
  <c r="EO64" i="19"/>
  <c r="EO74" i="19"/>
  <c r="EO67" i="19"/>
  <c r="EO61" i="19"/>
  <c r="EO60" i="19"/>
  <c r="EO59" i="19"/>
  <c r="EO58" i="19"/>
  <c r="EO56" i="19"/>
  <c r="EO63" i="19"/>
  <c r="EO62" i="19"/>
  <c r="EO57" i="19"/>
  <c r="EN8" i="19"/>
  <c r="EO50" i="19"/>
  <c r="EO55" i="19"/>
  <c r="EO54" i="19"/>
  <c r="EO52" i="19"/>
  <c r="EO53" i="19"/>
  <c r="EO41" i="19"/>
  <c r="EO45" i="19"/>
  <c r="EO40" i="19"/>
  <c r="EO37" i="19"/>
  <c r="EO49" i="19"/>
  <c r="EO44" i="19"/>
  <c r="EO36" i="19"/>
  <c r="EO47" i="19"/>
  <c r="EO39" i="19"/>
  <c r="EO29" i="19"/>
  <c r="EO42" i="19"/>
  <c r="EO25" i="19"/>
  <c r="EO43" i="19"/>
  <c r="EO38" i="19"/>
  <c r="EO33" i="19"/>
  <c r="EO51" i="19"/>
  <c r="EO34" i="19"/>
  <c r="EO27" i="19"/>
  <c r="EO32" i="19"/>
  <c r="EO35" i="19"/>
  <c r="EO28" i="19"/>
  <c r="EO30" i="19"/>
  <c r="EO17" i="19"/>
  <c r="EO24" i="19"/>
  <c r="EO31" i="19"/>
  <c r="EO21" i="19"/>
  <c r="EO20" i="19"/>
  <c r="EO26" i="19"/>
  <c r="EO46" i="19"/>
  <c r="EO16" i="19"/>
  <c r="EO13" i="19"/>
  <c r="EO23" i="19"/>
  <c r="EO48" i="19"/>
  <c r="EO14" i="19"/>
  <c r="EO22" i="19"/>
  <c r="EO15" i="19"/>
  <c r="EO11" i="19"/>
  <c r="EO12" i="19"/>
  <c r="EO19" i="19"/>
  <c r="EO18" i="19"/>
  <c r="DL53" i="11"/>
  <c r="DL46" i="11"/>
  <c r="DL20" i="11"/>
  <c r="DL19" i="11"/>
  <c r="DL43" i="11"/>
  <c r="DL48" i="11"/>
  <c r="DL21" i="11"/>
  <c r="DL14" i="11"/>
  <c r="DL38" i="11"/>
  <c r="DL23" i="11"/>
  <c r="DL15" i="11"/>
  <c r="DK8" i="11"/>
  <c r="DK4" i="11" s="1"/>
  <c r="DL41" i="11"/>
  <c r="DL34" i="11"/>
  <c r="DL52" i="11"/>
  <c r="DL36" i="11"/>
  <c r="DL47" i="11"/>
  <c r="DL54" i="11"/>
  <c r="DL13" i="11"/>
  <c r="DL45" i="11"/>
  <c r="DL32" i="11"/>
  <c r="DL12" i="11"/>
  <c r="DL11" i="11"/>
  <c r="DL22" i="11"/>
  <c r="DL42" i="11"/>
  <c r="DL51" i="11"/>
  <c r="DL35" i="11"/>
  <c r="DL26" i="11"/>
  <c r="DL49" i="11"/>
  <c r="DL16" i="11"/>
  <c r="DL55" i="11"/>
  <c r="DL33" i="11"/>
  <c r="DL30" i="11"/>
  <c r="DL37" i="11"/>
  <c r="DL17" i="11"/>
  <c r="DL40" i="11"/>
  <c r="DL31" i="11"/>
  <c r="DL39" i="11"/>
  <c r="DL44" i="11"/>
  <c r="DL18" i="11"/>
  <c r="DL28" i="11"/>
  <c r="DL27" i="11"/>
  <c r="DL25" i="11"/>
  <c r="DL24" i="11"/>
  <c r="DL29" i="11"/>
  <c r="EP5" i="19"/>
  <c r="DM5" i="11"/>
  <c r="DG39" i="13"/>
  <c r="DG55" i="13" s="1"/>
  <c r="DG38" i="13"/>
  <c r="DG54" i="13" s="1"/>
  <c r="DG29" i="13"/>
  <c r="DG45" i="13" s="1"/>
  <c r="DI6" i="13"/>
  <c r="DJ4" i="13"/>
  <c r="DJ3" i="13"/>
  <c r="DJ2" i="13"/>
  <c r="DH41" i="13"/>
  <c r="DH25" i="13"/>
  <c r="DM16" i="11" l="1"/>
  <c r="DM112" i="11"/>
  <c r="DM117" i="11"/>
  <c r="DM93" i="11"/>
  <c r="DM68" i="11"/>
  <c r="DM79" i="11"/>
  <c r="DM72" i="11"/>
  <c r="DM149" i="11"/>
  <c r="DM71" i="11"/>
  <c r="DM90" i="11"/>
  <c r="DM94" i="11"/>
  <c r="DM116" i="11"/>
  <c r="DM134" i="11"/>
  <c r="DM151" i="11"/>
  <c r="DM133" i="11"/>
  <c r="DM95" i="11"/>
  <c r="DM114" i="11"/>
  <c r="DM81" i="11"/>
  <c r="DM58" i="11"/>
  <c r="DM152" i="11"/>
  <c r="DM137" i="11"/>
  <c r="DM61" i="11"/>
  <c r="DM87" i="11"/>
  <c r="DM100" i="11"/>
  <c r="DM125" i="11"/>
  <c r="DM138" i="11"/>
  <c r="DM148" i="11"/>
  <c r="DM124" i="11"/>
  <c r="DM102" i="11"/>
  <c r="DM107" i="11"/>
  <c r="DM73" i="11"/>
  <c r="DM77" i="11"/>
  <c r="DM60" i="11"/>
  <c r="DM141" i="11"/>
  <c r="DM74" i="11"/>
  <c r="DM91" i="11"/>
  <c r="DM98" i="11"/>
  <c r="DM127" i="11"/>
  <c r="DM143" i="11"/>
  <c r="DM154" i="11"/>
  <c r="DM122" i="11"/>
  <c r="DM101" i="11"/>
  <c r="DM105" i="11"/>
  <c r="DM56" i="11"/>
  <c r="DM64" i="11"/>
  <c r="DM75" i="11"/>
  <c r="DM157" i="11"/>
  <c r="DM80" i="11"/>
  <c r="DM82" i="11"/>
  <c r="DM103" i="11"/>
  <c r="DM119" i="11"/>
  <c r="DM142" i="11"/>
  <c r="DM156" i="11"/>
  <c r="DM131" i="11"/>
  <c r="DM108" i="11"/>
  <c r="DM97" i="11"/>
  <c r="DM88" i="11"/>
  <c r="DM62" i="11"/>
  <c r="DM147" i="11"/>
  <c r="DM144" i="11"/>
  <c r="DM84" i="11"/>
  <c r="DM89" i="11"/>
  <c r="DM113" i="11"/>
  <c r="DM123" i="11"/>
  <c r="DM139" i="11"/>
  <c r="DM159" i="11"/>
  <c r="DM126" i="11"/>
  <c r="DM115" i="11"/>
  <c r="DM65" i="11"/>
  <c r="DM85" i="11"/>
  <c r="DM70" i="11"/>
  <c r="DM160" i="11"/>
  <c r="DM59" i="11"/>
  <c r="DM76" i="11"/>
  <c r="DM96" i="11"/>
  <c r="DM110" i="11"/>
  <c r="DM128" i="11"/>
  <c r="DM136" i="11"/>
  <c r="DM158" i="11"/>
  <c r="DM130" i="11"/>
  <c r="DM121" i="11"/>
  <c r="DM106" i="11"/>
  <c r="DM57" i="11"/>
  <c r="DM92" i="11"/>
  <c r="DM63" i="11"/>
  <c r="DM153" i="11"/>
  <c r="DM67" i="11"/>
  <c r="DM78" i="11"/>
  <c r="DM104" i="11"/>
  <c r="DM111" i="11"/>
  <c r="DM135" i="11"/>
  <c r="DM140" i="11"/>
  <c r="DM155" i="11"/>
  <c r="DM132" i="11"/>
  <c r="DM109" i="11"/>
  <c r="DM118" i="11"/>
  <c r="DM99" i="11"/>
  <c r="DM69" i="11"/>
  <c r="DM145" i="11"/>
  <c r="DM146" i="11"/>
  <c r="DM66" i="11"/>
  <c r="DM83" i="11"/>
  <c r="DM86" i="11"/>
  <c r="DM120" i="11"/>
  <c r="DM129" i="11"/>
  <c r="DM150" i="11"/>
  <c r="EP158" i="19"/>
  <c r="EP157" i="19"/>
  <c r="EP160" i="19"/>
  <c r="EP156" i="19"/>
  <c r="EP153" i="19"/>
  <c r="EP155" i="19"/>
  <c r="EP154" i="19"/>
  <c r="EP159" i="19"/>
  <c r="EP151" i="19"/>
  <c r="EP150" i="19"/>
  <c r="EP152" i="19"/>
  <c r="EP147" i="19"/>
  <c r="EP149" i="19"/>
  <c r="EP146" i="19"/>
  <c r="EP148" i="19"/>
  <c r="EP142" i="19"/>
  <c r="EP145" i="19"/>
  <c r="EP144" i="19"/>
  <c r="EP138" i="19"/>
  <c r="EP143" i="19"/>
  <c r="EP139" i="19"/>
  <c r="EP137" i="19"/>
  <c r="EP140" i="19"/>
  <c r="EP136" i="19"/>
  <c r="EP131" i="19"/>
  <c r="EP130" i="19"/>
  <c r="EP129" i="19"/>
  <c r="EP124" i="19"/>
  <c r="EP141" i="19"/>
  <c r="EP135" i="19"/>
  <c r="EP122" i="19"/>
  <c r="EP133" i="19"/>
  <c r="EP126" i="19"/>
  <c r="EP132" i="19"/>
  <c r="EP127" i="19"/>
  <c r="EP128" i="19"/>
  <c r="EP120" i="19"/>
  <c r="EP118" i="19"/>
  <c r="EP134" i="19"/>
  <c r="EP123" i="19"/>
  <c r="EP117" i="19"/>
  <c r="EP125" i="19"/>
  <c r="EP121" i="19"/>
  <c r="EP116" i="19"/>
  <c r="EP115" i="19"/>
  <c r="EP111" i="19"/>
  <c r="EP119" i="19"/>
  <c r="EP112" i="19"/>
  <c r="EP114" i="19"/>
  <c r="EP108" i="19"/>
  <c r="EP104" i="19"/>
  <c r="EP103" i="19"/>
  <c r="EP113" i="19"/>
  <c r="EP110" i="19"/>
  <c r="EP107" i="19"/>
  <c r="EP102" i="19"/>
  <c r="EP109" i="19"/>
  <c r="EP106" i="19"/>
  <c r="EP105" i="19"/>
  <c r="EP101" i="19"/>
  <c r="EP97" i="19"/>
  <c r="EP93" i="19"/>
  <c r="EP99" i="19"/>
  <c r="EP96" i="19"/>
  <c r="EP91" i="19"/>
  <c r="EP100" i="19"/>
  <c r="EP94" i="19"/>
  <c r="EP92" i="19"/>
  <c r="EP90" i="19"/>
  <c r="EP89" i="19"/>
  <c r="EP95" i="19"/>
  <c r="EP98" i="19"/>
  <c r="EP86" i="19"/>
  <c r="EP83" i="19"/>
  <c r="EP82" i="19"/>
  <c r="EP84" i="19"/>
  <c r="EP87" i="19"/>
  <c r="EP81" i="19"/>
  <c r="EP88" i="19"/>
  <c r="EP80" i="19"/>
  <c r="EP76" i="19"/>
  <c r="EP75" i="19"/>
  <c r="EP85" i="19"/>
  <c r="EP77" i="19"/>
  <c r="EP74" i="19"/>
  <c r="EP78" i="19"/>
  <c r="EP66" i="19"/>
  <c r="EP70" i="19"/>
  <c r="EP79" i="19"/>
  <c r="EP73" i="19"/>
  <c r="EP71" i="19"/>
  <c r="EP72" i="19"/>
  <c r="EP68" i="19"/>
  <c r="EP69" i="19"/>
  <c r="EP65" i="19"/>
  <c r="EP56" i="19"/>
  <c r="EP67" i="19"/>
  <c r="EP62" i="19"/>
  <c r="EP59" i="19"/>
  <c r="EP57" i="19"/>
  <c r="EP64" i="19"/>
  <c r="EP60" i="19"/>
  <c r="EP61" i="19"/>
  <c r="EP58" i="19"/>
  <c r="EP63" i="19"/>
  <c r="EP50" i="19"/>
  <c r="EP53" i="19"/>
  <c r="EP55" i="19"/>
  <c r="EP52" i="19"/>
  <c r="EP48" i="19"/>
  <c r="EP41" i="19"/>
  <c r="EP54" i="19"/>
  <c r="EP45" i="19"/>
  <c r="EP37" i="19"/>
  <c r="EP49" i="19"/>
  <c r="EP51" i="19"/>
  <c r="EP44" i="19"/>
  <c r="EP46" i="19"/>
  <c r="EP38" i="19"/>
  <c r="EP42" i="19"/>
  <c r="EP43" i="19"/>
  <c r="EP47" i="19"/>
  <c r="EP34" i="19"/>
  <c r="EP32" i="19"/>
  <c r="EP27" i="19"/>
  <c r="EP35" i="19"/>
  <c r="EP39" i="19"/>
  <c r="EP36" i="19"/>
  <c r="EP31" i="19"/>
  <c r="EP40" i="19"/>
  <c r="EP21" i="19"/>
  <c r="EP33" i="19"/>
  <c r="EP28" i="19"/>
  <c r="EP20" i="19"/>
  <c r="EP30" i="19"/>
  <c r="EP12" i="19"/>
  <c r="EP29" i="19"/>
  <c r="EP26" i="19"/>
  <c r="EP22" i="19"/>
  <c r="EP19" i="19"/>
  <c r="EP15" i="19"/>
  <c r="EP14" i="19"/>
  <c r="EP23" i="19"/>
  <c r="EP16" i="19"/>
  <c r="EP18" i="19"/>
  <c r="EP25" i="19"/>
  <c r="EP13" i="19"/>
  <c r="EP24" i="19"/>
  <c r="EP17" i="19"/>
  <c r="EP11" i="19"/>
  <c r="EO8" i="19"/>
  <c r="DM41" i="11"/>
  <c r="DM33" i="11"/>
  <c r="DM20" i="11"/>
  <c r="DM35" i="11"/>
  <c r="DM15" i="11"/>
  <c r="DM48" i="11"/>
  <c r="DM53" i="11"/>
  <c r="DM46" i="11"/>
  <c r="DM38" i="11"/>
  <c r="DM24" i="11"/>
  <c r="DM12" i="11"/>
  <c r="DM18" i="11"/>
  <c r="DM42" i="11"/>
  <c r="DM28" i="11"/>
  <c r="DM32" i="11"/>
  <c r="DM36" i="11"/>
  <c r="DM47" i="11"/>
  <c r="DM54" i="11"/>
  <c r="DM21" i="11"/>
  <c r="DM31" i="11"/>
  <c r="DM19" i="11"/>
  <c r="DM26" i="11"/>
  <c r="DM11" i="11"/>
  <c r="DL8" i="11"/>
  <c r="DL4" i="11" s="1"/>
  <c r="DM14" i="11"/>
  <c r="DM27" i="11"/>
  <c r="DM39" i="11"/>
  <c r="DM25" i="11"/>
  <c r="DM49" i="11"/>
  <c r="DM22" i="11"/>
  <c r="DM13" i="11"/>
  <c r="DM52" i="11"/>
  <c r="DM23" i="11"/>
  <c r="DM44" i="11"/>
  <c r="DM17" i="11"/>
  <c r="DM55" i="11"/>
  <c r="DM45" i="11"/>
  <c r="DM51" i="11"/>
  <c r="DM43" i="11"/>
  <c r="DM50" i="11"/>
  <c r="DM40" i="11"/>
  <c r="DM34" i="11"/>
  <c r="DM37" i="11"/>
  <c r="DM30" i="11"/>
  <c r="DM29" i="11"/>
  <c r="EQ5" i="19"/>
  <c r="DN5" i="11"/>
  <c r="DJ6" i="13"/>
  <c r="DK4" i="13"/>
  <c r="DK3" i="13"/>
  <c r="DK2" i="13"/>
  <c r="DI41" i="13"/>
  <c r="DI25" i="13"/>
  <c r="DH39" i="13"/>
  <c r="DH55" i="13" s="1"/>
  <c r="DH38" i="13"/>
  <c r="DH54" i="13" s="1"/>
  <c r="DH29" i="13"/>
  <c r="DH45" i="13" s="1"/>
  <c r="DN50" i="11" l="1"/>
  <c r="DN128" i="11"/>
  <c r="DN124" i="11"/>
  <c r="DN122" i="11"/>
  <c r="DN99" i="11"/>
  <c r="DN75" i="11"/>
  <c r="DN155" i="11"/>
  <c r="DN140" i="11"/>
  <c r="DN153" i="11"/>
  <c r="DN68" i="11"/>
  <c r="DN77" i="11"/>
  <c r="DN100" i="11"/>
  <c r="DN119" i="11"/>
  <c r="DN143" i="11"/>
  <c r="DN125" i="11"/>
  <c r="DN133" i="11"/>
  <c r="DN90" i="11"/>
  <c r="DN84" i="11"/>
  <c r="DN94" i="11"/>
  <c r="DN154" i="11"/>
  <c r="DN142" i="11"/>
  <c r="DN141" i="11"/>
  <c r="DN66" i="11"/>
  <c r="DN78" i="11"/>
  <c r="DN87" i="11"/>
  <c r="DN123" i="11"/>
  <c r="DN145" i="11"/>
  <c r="DN135" i="11"/>
  <c r="DN111" i="11"/>
  <c r="DN112" i="11"/>
  <c r="DN72" i="11"/>
  <c r="DN67" i="11"/>
  <c r="DN64" i="11"/>
  <c r="DN139" i="11"/>
  <c r="DN152" i="11"/>
  <c r="DN70" i="11"/>
  <c r="DN83" i="11"/>
  <c r="DN106" i="11"/>
  <c r="DN110" i="11"/>
  <c r="DN150" i="11"/>
  <c r="DN129" i="11"/>
  <c r="DN118" i="11"/>
  <c r="DN114" i="11"/>
  <c r="DN96" i="11"/>
  <c r="DN79" i="11"/>
  <c r="DN56" i="11"/>
  <c r="DN58" i="11"/>
  <c r="DN144" i="11"/>
  <c r="DN69" i="11"/>
  <c r="DN93" i="11"/>
  <c r="DN89" i="11"/>
  <c r="DN115" i="11"/>
  <c r="DN151" i="11"/>
  <c r="DN120" i="11"/>
  <c r="DN105" i="11"/>
  <c r="DN109" i="11"/>
  <c r="DN95" i="11"/>
  <c r="DN156" i="11"/>
  <c r="DN81" i="11"/>
  <c r="DN148" i="11"/>
  <c r="DN149" i="11"/>
  <c r="DN62" i="11"/>
  <c r="DN86" i="11"/>
  <c r="DN101" i="11"/>
  <c r="DN116" i="11"/>
  <c r="DN158" i="11"/>
  <c r="DN127" i="11"/>
  <c r="DN104" i="11"/>
  <c r="DN74" i="11"/>
  <c r="DN82" i="11"/>
  <c r="DN63" i="11"/>
  <c r="DN57" i="11"/>
  <c r="DN137" i="11"/>
  <c r="DN138" i="11"/>
  <c r="DN60" i="11"/>
  <c r="DN91" i="11"/>
  <c r="DN103" i="11"/>
  <c r="DN117" i="11"/>
  <c r="DN159" i="11"/>
  <c r="DN136" i="11"/>
  <c r="DN130" i="11"/>
  <c r="DN102" i="11"/>
  <c r="DN88" i="11"/>
  <c r="DN59" i="11"/>
  <c r="DN73" i="11"/>
  <c r="DN65" i="11"/>
  <c r="DN147" i="11"/>
  <c r="DN160" i="11"/>
  <c r="DN80" i="11"/>
  <c r="DN97" i="11"/>
  <c r="DN108" i="11"/>
  <c r="DN131" i="11"/>
  <c r="DN157" i="11"/>
  <c r="DN134" i="11"/>
  <c r="DN121" i="11"/>
  <c r="DN98" i="11"/>
  <c r="DN107" i="11"/>
  <c r="DN92" i="11"/>
  <c r="DN76" i="11"/>
  <c r="DN71" i="11"/>
  <c r="DN146" i="11"/>
  <c r="DN61" i="11"/>
  <c r="DN85" i="11"/>
  <c r="DN126" i="11"/>
  <c r="DN113" i="11"/>
  <c r="DN132" i="11"/>
  <c r="EQ158" i="19"/>
  <c r="EQ160" i="19"/>
  <c r="EQ159" i="19"/>
  <c r="EQ155" i="19"/>
  <c r="EQ157" i="19"/>
  <c r="EQ156" i="19"/>
  <c r="EQ152" i="19"/>
  <c r="EQ151" i="19"/>
  <c r="EQ150" i="19"/>
  <c r="EQ148" i="19"/>
  <c r="EQ149" i="19"/>
  <c r="EQ153" i="19"/>
  <c r="EQ154" i="19"/>
  <c r="EQ145" i="19"/>
  <c r="EQ143" i="19"/>
  <c r="EQ142" i="19"/>
  <c r="EQ147" i="19"/>
  <c r="EQ136" i="19"/>
  <c r="EQ144" i="19"/>
  <c r="EQ146" i="19"/>
  <c r="EQ139" i="19"/>
  <c r="EQ137" i="19"/>
  <c r="EQ133" i="19"/>
  <c r="EQ140" i="19"/>
  <c r="EQ134" i="19"/>
  <c r="EQ138" i="19"/>
  <c r="EQ127" i="19"/>
  <c r="EQ126" i="19"/>
  <c r="EQ123" i="19"/>
  <c r="EQ129" i="19"/>
  <c r="EQ141" i="19"/>
  <c r="EQ135" i="19"/>
  <c r="EQ132" i="19"/>
  <c r="EQ125" i="19"/>
  <c r="EQ124" i="19"/>
  <c r="EQ128" i="19"/>
  <c r="EQ120" i="19"/>
  <c r="EQ131" i="19"/>
  <c r="EQ122" i="19"/>
  <c r="EQ119" i="19"/>
  <c r="EQ130" i="19"/>
  <c r="EQ121" i="19"/>
  <c r="EQ117" i="19"/>
  <c r="EQ116" i="19"/>
  <c r="EQ110" i="19"/>
  <c r="EQ118" i="19"/>
  <c r="EQ115" i="19"/>
  <c r="EQ112" i="19"/>
  <c r="EQ114" i="19"/>
  <c r="EQ108" i="19"/>
  <c r="EQ113" i="19"/>
  <c r="EQ107" i="19"/>
  <c r="EQ105" i="19"/>
  <c r="EQ102" i="19"/>
  <c r="EQ111" i="19"/>
  <c r="EQ104" i="19"/>
  <c r="EQ103" i="19"/>
  <c r="EQ109" i="19"/>
  <c r="EQ106" i="19"/>
  <c r="EQ101" i="19"/>
  <c r="EQ97" i="19"/>
  <c r="EQ93" i="19"/>
  <c r="EQ98" i="19"/>
  <c r="EQ100" i="19"/>
  <c r="EQ94" i="19"/>
  <c r="EQ92" i="19"/>
  <c r="EQ90" i="19"/>
  <c r="EQ89" i="19"/>
  <c r="EQ95" i="19"/>
  <c r="EQ88" i="19"/>
  <c r="EQ87" i="19"/>
  <c r="EQ85" i="19"/>
  <c r="EQ99" i="19"/>
  <c r="EQ96" i="19"/>
  <c r="EQ81" i="19"/>
  <c r="EQ79" i="19"/>
  <c r="EQ84" i="19"/>
  <c r="EQ91" i="19"/>
  <c r="EQ80" i="19"/>
  <c r="EQ83" i="19"/>
  <c r="EQ82" i="19"/>
  <c r="EQ75" i="19"/>
  <c r="EQ86" i="19"/>
  <c r="EQ78" i="19"/>
  <c r="EQ69" i="19"/>
  <c r="EQ73" i="19"/>
  <c r="EQ71" i="19"/>
  <c r="EQ77" i="19"/>
  <c r="EQ74" i="19"/>
  <c r="EQ72" i="19"/>
  <c r="EQ67" i="19"/>
  <c r="EQ68" i="19"/>
  <c r="EQ66" i="19"/>
  <c r="EQ65" i="19"/>
  <c r="EQ60" i="19"/>
  <c r="EQ70" i="19"/>
  <c r="EQ76" i="19"/>
  <c r="EQ63" i="19"/>
  <c r="EQ58" i="19"/>
  <c r="EQ61" i="19"/>
  <c r="EQ59" i="19"/>
  <c r="EQ56" i="19"/>
  <c r="EQ62" i="19"/>
  <c r="EQ64" i="19"/>
  <c r="EQ57" i="19"/>
  <c r="EP8" i="19"/>
  <c r="EQ55" i="19"/>
  <c r="EQ54" i="19"/>
  <c r="EQ53" i="19"/>
  <c r="EQ52" i="19"/>
  <c r="EQ49" i="19"/>
  <c r="EQ48" i="19"/>
  <c r="EQ51" i="19"/>
  <c r="EQ40" i="19"/>
  <c r="EQ36" i="19"/>
  <c r="EQ44" i="19"/>
  <c r="EQ38" i="19"/>
  <c r="EQ43" i="19"/>
  <c r="EQ42" i="19"/>
  <c r="EQ39" i="19"/>
  <c r="EQ35" i="19"/>
  <c r="EQ46" i="19"/>
  <c r="EQ50" i="19"/>
  <c r="EQ32" i="19"/>
  <c r="EQ47" i="19"/>
  <c r="EQ28" i="19"/>
  <c r="EQ26" i="19"/>
  <c r="EQ31" i="19"/>
  <c r="EQ27" i="19"/>
  <c r="EQ30" i="19"/>
  <c r="EQ25" i="19"/>
  <c r="EQ37" i="19"/>
  <c r="EQ33" i="19"/>
  <c r="EQ20" i="19"/>
  <c r="EQ41" i="19"/>
  <c r="EQ34" i="19"/>
  <c r="EQ45" i="19"/>
  <c r="EQ29" i="19"/>
  <c r="EQ16" i="19"/>
  <c r="EQ23" i="19"/>
  <c r="EQ15" i="19"/>
  <c r="EQ22" i="19"/>
  <c r="EQ18" i="19"/>
  <c r="EQ21" i="19"/>
  <c r="EQ19" i="19"/>
  <c r="EQ24" i="19"/>
  <c r="EQ11" i="19"/>
  <c r="EQ14" i="19"/>
  <c r="EQ12" i="19"/>
  <c r="EQ17" i="19"/>
  <c r="EQ13" i="19"/>
  <c r="DN31" i="11"/>
  <c r="DN33" i="11"/>
  <c r="DN20" i="11"/>
  <c r="DN35" i="11"/>
  <c r="DN11" i="11"/>
  <c r="DN22" i="11"/>
  <c r="DN55" i="11"/>
  <c r="DN45" i="11"/>
  <c r="DN32" i="11"/>
  <c r="DN36" i="11"/>
  <c r="DN49" i="11"/>
  <c r="DM8" i="11"/>
  <c r="DM4" i="11" s="1"/>
  <c r="DN28" i="11"/>
  <c r="DN13" i="11"/>
  <c r="DN51" i="11"/>
  <c r="DN12" i="11"/>
  <c r="DN29" i="11"/>
  <c r="DN14" i="11"/>
  <c r="DN52" i="11"/>
  <c r="DN25" i="11"/>
  <c r="DN47" i="11"/>
  <c r="DN48" i="11"/>
  <c r="DN53" i="11"/>
  <c r="DN40" i="11"/>
  <c r="DN23" i="11"/>
  <c r="DN26" i="11"/>
  <c r="DN30" i="11"/>
  <c r="DN21" i="11"/>
  <c r="DN46" i="11"/>
  <c r="DN39" i="11"/>
  <c r="DN24" i="11"/>
  <c r="DN17" i="11"/>
  <c r="DN18" i="11"/>
  <c r="DN42" i="11"/>
  <c r="DN34" i="11"/>
  <c r="DN19" i="11"/>
  <c r="DN44" i="11"/>
  <c r="DN15" i="11"/>
  <c r="DN54" i="11"/>
  <c r="DN41" i="11"/>
  <c r="DN27" i="11"/>
  <c r="DN38" i="11"/>
  <c r="DN37" i="11"/>
  <c r="DN43" i="11"/>
  <c r="DN16" i="11"/>
  <c r="ER5" i="19"/>
  <c r="DO5" i="11"/>
  <c r="DJ41" i="13"/>
  <c r="DJ25" i="13"/>
  <c r="DI39" i="13"/>
  <c r="DI55" i="13" s="1"/>
  <c r="DI38" i="13"/>
  <c r="DI54" i="13" s="1"/>
  <c r="DI29" i="13"/>
  <c r="DI45" i="13" s="1"/>
  <c r="DK6" i="13"/>
  <c r="DL3" i="13"/>
  <c r="DL4" i="13"/>
  <c r="DL2" i="13"/>
  <c r="DO54" i="11" l="1"/>
  <c r="DO133" i="11"/>
  <c r="DO114" i="11"/>
  <c r="DO92" i="11"/>
  <c r="DO83" i="11"/>
  <c r="DO75" i="11"/>
  <c r="DO152" i="11"/>
  <c r="DO149" i="11"/>
  <c r="DO69" i="11"/>
  <c r="DO85" i="11"/>
  <c r="DO106" i="11"/>
  <c r="DO109" i="11"/>
  <c r="DO128" i="11"/>
  <c r="DO147" i="11"/>
  <c r="DO131" i="11"/>
  <c r="DO103" i="11"/>
  <c r="DO87" i="11"/>
  <c r="DO72" i="11"/>
  <c r="DO56" i="11"/>
  <c r="DO153" i="11"/>
  <c r="DO158" i="11"/>
  <c r="DO62" i="11"/>
  <c r="DO88" i="11"/>
  <c r="DO107" i="11"/>
  <c r="DO110" i="11"/>
  <c r="DO129" i="11"/>
  <c r="DO148" i="11"/>
  <c r="DO130" i="11"/>
  <c r="DO112" i="11"/>
  <c r="DO101" i="11"/>
  <c r="DO63" i="11"/>
  <c r="DO57" i="11"/>
  <c r="DO140" i="11"/>
  <c r="DO61" i="11"/>
  <c r="DO67" i="11"/>
  <c r="DO76" i="11"/>
  <c r="DO100" i="11"/>
  <c r="DO123" i="11"/>
  <c r="DO134" i="11"/>
  <c r="DO151" i="11"/>
  <c r="DO126" i="11"/>
  <c r="DO93" i="11"/>
  <c r="DO95" i="11"/>
  <c r="DO89" i="11"/>
  <c r="DO64" i="11"/>
  <c r="DO145" i="11"/>
  <c r="DO60" i="11"/>
  <c r="DO78" i="11"/>
  <c r="DO90" i="11"/>
  <c r="DO102" i="11"/>
  <c r="DO115" i="11"/>
  <c r="DO137" i="11"/>
  <c r="DO154" i="11"/>
  <c r="DO132" i="11"/>
  <c r="DO119" i="11"/>
  <c r="DO96" i="11"/>
  <c r="DO155" i="11"/>
  <c r="DO66" i="11"/>
  <c r="DO144" i="11"/>
  <c r="DO73" i="11"/>
  <c r="DO86" i="11"/>
  <c r="DO94" i="11"/>
  <c r="DO91" i="11"/>
  <c r="DO116" i="11"/>
  <c r="DO136" i="11"/>
  <c r="DO156" i="11"/>
  <c r="DO124" i="11"/>
  <c r="DO108" i="11"/>
  <c r="DO97" i="11"/>
  <c r="DO58" i="11"/>
  <c r="DO65" i="11"/>
  <c r="DO141" i="11"/>
  <c r="DO68" i="11"/>
  <c r="DO81" i="11"/>
  <c r="DO99" i="11"/>
  <c r="DO111" i="11"/>
  <c r="DO120" i="11"/>
  <c r="DO139" i="11"/>
  <c r="DO159" i="11"/>
  <c r="DO121" i="11"/>
  <c r="DO117" i="11"/>
  <c r="DO122" i="11"/>
  <c r="DO70" i="11"/>
  <c r="DO71" i="11"/>
  <c r="DO150" i="11"/>
  <c r="DO138" i="11"/>
  <c r="DO74" i="11"/>
  <c r="DO82" i="11"/>
  <c r="DO98" i="11"/>
  <c r="DO113" i="11"/>
  <c r="DO125" i="11"/>
  <c r="DO142" i="11"/>
  <c r="DO157" i="11"/>
  <c r="DO135" i="11"/>
  <c r="DO118" i="11"/>
  <c r="DO77" i="11"/>
  <c r="DO79" i="11"/>
  <c r="DO84" i="11"/>
  <c r="DO146" i="11"/>
  <c r="DO160" i="11"/>
  <c r="DO59" i="11"/>
  <c r="DO80" i="11"/>
  <c r="DO105" i="11"/>
  <c r="DO104" i="11"/>
  <c r="DO127" i="11"/>
  <c r="DO143" i="11"/>
  <c r="ER160" i="19"/>
  <c r="ER159" i="19"/>
  <c r="ER157" i="19"/>
  <c r="ER158" i="19"/>
  <c r="ER156" i="19"/>
  <c r="ER153" i="19"/>
  <c r="ER154" i="19"/>
  <c r="ER155" i="19"/>
  <c r="ER150" i="19"/>
  <c r="ER147" i="19"/>
  <c r="ER152" i="19"/>
  <c r="ER149" i="19"/>
  <c r="ER146" i="19"/>
  <c r="ER144" i="19"/>
  <c r="ER148" i="19"/>
  <c r="ER143" i="19"/>
  <c r="ER138" i="19"/>
  <c r="ER151" i="19"/>
  <c r="ER145" i="19"/>
  <c r="ER141" i="19"/>
  <c r="ER135" i="19"/>
  <c r="ER140" i="19"/>
  <c r="ER142" i="19"/>
  <c r="ER136" i="19"/>
  <c r="ER134" i="19"/>
  <c r="ER132" i="19"/>
  <c r="ER131" i="19"/>
  <c r="ER128" i="19"/>
  <c r="ER139" i="19"/>
  <c r="ER137" i="19"/>
  <c r="ER129" i="19"/>
  <c r="ER124" i="19"/>
  <c r="ER133" i="19"/>
  <c r="ER130" i="19"/>
  <c r="ER123" i="19"/>
  <c r="ER117" i="19"/>
  <c r="ER122" i="19"/>
  <c r="ER121" i="19"/>
  <c r="ER119" i="19"/>
  <c r="ER126" i="19"/>
  <c r="ER120" i="19"/>
  <c r="ER125" i="19"/>
  <c r="ER118" i="19"/>
  <c r="ER115" i="19"/>
  <c r="ER113" i="19"/>
  <c r="ER112" i="19"/>
  <c r="ER114" i="19"/>
  <c r="ER108" i="19"/>
  <c r="ER104" i="19"/>
  <c r="ER103" i="19"/>
  <c r="ER110" i="19"/>
  <c r="ER107" i="19"/>
  <c r="ER116" i="19"/>
  <c r="ER127" i="19"/>
  <c r="ER106" i="19"/>
  <c r="ER102" i="19"/>
  <c r="ER111" i="19"/>
  <c r="ER109" i="19"/>
  <c r="ER101" i="19"/>
  <c r="ER105" i="19"/>
  <c r="ER98" i="19"/>
  <c r="ER99" i="19"/>
  <c r="ER96" i="19"/>
  <c r="ER91" i="19"/>
  <c r="ER100" i="19"/>
  <c r="ER94" i="19"/>
  <c r="ER92" i="19"/>
  <c r="ER90" i="19"/>
  <c r="ER89" i="19"/>
  <c r="ER95" i="19"/>
  <c r="ER93" i="19"/>
  <c r="ER97" i="19"/>
  <c r="ER87" i="19"/>
  <c r="ER81" i="19"/>
  <c r="ER80" i="19"/>
  <c r="ER88" i="19"/>
  <c r="ER83" i="19"/>
  <c r="ER82" i="19"/>
  <c r="ER77" i="19"/>
  <c r="ER74" i="19"/>
  <c r="ER86" i="19"/>
  <c r="ER85" i="19"/>
  <c r="ER79" i="19"/>
  <c r="ER78" i="19"/>
  <c r="ER70" i="19"/>
  <c r="ER84" i="19"/>
  <c r="ER75" i="19"/>
  <c r="ER72" i="19"/>
  <c r="ER67" i="19"/>
  <c r="ER76" i="19"/>
  <c r="ER68" i="19"/>
  <c r="ER66" i="19"/>
  <c r="ER65" i="19"/>
  <c r="ER64" i="19"/>
  <c r="ER69" i="19"/>
  <c r="ER71" i="19"/>
  <c r="ER73" i="19"/>
  <c r="ER61" i="19"/>
  <c r="ER63" i="19"/>
  <c r="ER60" i="19"/>
  <c r="ER59" i="19"/>
  <c r="ER58" i="19"/>
  <c r="ER56" i="19"/>
  <c r="ER62" i="19"/>
  <c r="ER57" i="19"/>
  <c r="ER55" i="19"/>
  <c r="ER53" i="19"/>
  <c r="ER54" i="19"/>
  <c r="ER52" i="19"/>
  <c r="ER49" i="19"/>
  <c r="ER51" i="19"/>
  <c r="ER36" i="19"/>
  <c r="ER43" i="19"/>
  <c r="ER50" i="19"/>
  <c r="ER44" i="19"/>
  <c r="ER40" i="19"/>
  <c r="ER47" i="19"/>
  <c r="ER45" i="19"/>
  <c r="ER37" i="19"/>
  <c r="ER42" i="19"/>
  <c r="ER48" i="19"/>
  <c r="ER41" i="19"/>
  <c r="ER35" i="19"/>
  <c r="ER39" i="19"/>
  <c r="ER26" i="19"/>
  <c r="ER31" i="19"/>
  <c r="ER30" i="19"/>
  <c r="ER20" i="19"/>
  <c r="ER46" i="19"/>
  <c r="ER34" i="19"/>
  <c r="ER28" i="19"/>
  <c r="ER19" i="19"/>
  <c r="ER29" i="19"/>
  <c r="ER25" i="19"/>
  <c r="ER38" i="19"/>
  <c r="ER33" i="19"/>
  <c r="ER32" i="19"/>
  <c r="ER23" i="19"/>
  <c r="ER15" i="19"/>
  <c r="ER21" i="19"/>
  <c r="ER14" i="19"/>
  <c r="ER13" i="19"/>
  <c r="ER17" i="19"/>
  <c r="ER22" i="19"/>
  <c r="ER18" i="19"/>
  <c r="ER24" i="19"/>
  <c r="ER11" i="19"/>
  <c r="ER16" i="19"/>
  <c r="ER12" i="19"/>
  <c r="ER27" i="19"/>
  <c r="EQ8" i="19"/>
  <c r="DO41" i="11"/>
  <c r="DO28" i="11"/>
  <c r="DO25" i="11"/>
  <c r="DO51" i="11"/>
  <c r="DO47" i="11"/>
  <c r="DO18" i="11"/>
  <c r="DO53" i="11"/>
  <c r="DO33" i="11"/>
  <c r="DO32" i="11"/>
  <c r="DO44" i="11"/>
  <c r="DO29" i="11"/>
  <c r="DO48" i="11"/>
  <c r="DO46" i="11"/>
  <c r="DO14" i="11"/>
  <c r="DO38" i="11"/>
  <c r="DO26" i="11"/>
  <c r="DO15" i="11"/>
  <c r="DO16" i="11"/>
  <c r="DO42" i="11"/>
  <c r="DO13" i="11"/>
  <c r="DO20" i="11"/>
  <c r="DO36" i="11"/>
  <c r="DO11" i="11"/>
  <c r="DN8" i="11"/>
  <c r="DN4" i="11" s="1"/>
  <c r="DO21" i="11"/>
  <c r="DO34" i="11"/>
  <c r="DO23" i="11"/>
  <c r="DO35" i="11"/>
  <c r="DO17" i="11"/>
  <c r="DO22" i="11"/>
  <c r="DO55" i="11"/>
  <c r="DO27" i="11"/>
  <c r="DO37" i="11"/>
  <c r="DO12" i="11"/>
  <c r="DO43" i="11"/>
  <c r="DO40" i="11"/>
  <c r="DO45" i="11"/>
  <c r="DO19" i="11"/>
  <c r="DO30" i="11"/>
  <c r="DO49" i="11"/>
  <c r="DO31" i="11"/>
  <c r="DO52" i="11"/>
  <c r="DO39" i="11"/>
  <c r="DO24" i="11"/>
  <c r="DO50" i="11"/>
  <c r="ES5" i="19"/>
  <c r="DP5" i="11"/>
  <c r="DL6" i="13"/>
  <c r="DM4" i="13"/>
  <c r="DM3" i="13"/>
  <c r="DM2" i="13"/>
  <c r="DK41" i="13"/>
  <c r="DK25" i="13"/>
  <c r="DJ39" i="13"/>
  <c r="DJ55" i="13" s="1"/>
  <c r="DJ38" i="13"/>
  <c r="DJ54" i="13" s="1"/>
  <c r="DJ29" i="13"/>
  <c r="DJ45" i="13" s="1"/>
  <c r="DP29" i="11" l="1"/>
  <c r="DP136" i="11"/>
  <c r="DP121" i="11"/>
  <c r="DP105" i="11"/>
  <c r="DP87" i="11"/>
  <c r="DP156" i="11"/>
  <c r="DP72" i="11"/>
  <c r="DP144" i="11"/>
  <c r="DP60" i="11"/>
  <c r="DP86" i="11"/>
  <c r="DP101" i="11"/>
  <c r="DP115" i="11"/>
  <c r="DP131" i="11"/>
  <c r="DP139" i="11"/>
  <c r="DP130" i="11"/>
  <c r="DP109" i="11"/>
  <c r="DP97" i="11"/>
  <c r="DP58" i="11"/>
  <c r="DP88" i="11"/>
  <c r="DP65" i="11"/>
  <c r="DP138" i="11"/>
  <c r="DP73" i="11"/>
  <c r="DP69" i="11"/>
  <c r="DP96" i="11"/>
  <c r="DP111" i="11"/>
  <c r="DP135" i="11"/>
  <c r="DP147" i="11"/>
  <c r="DP124" i="11"/>
  <c r="DP100" i="11"/>
  <c r="DP84" i="11"/>
  <c r="DP66" i="11"/>
  <c r="DP80" i="11"/>
  <c r="DP152" i="11"/>
  <c r="DP160" i="11"/>
  <c r="DP59" i="11"/>
  <c r="DP78" i="11"/>
  <c r="DP98" i="11"/>
  <c r="DP116" i="11"/>
  <c r="DP125" i="11"/>
  <c r="DP146" i="11"/>
  <c r="DP122" i="11"/>
  <c r="DP92" i="11"/>
  <c r="DP70" i="11"/>
  <c r="DP57" i="11"/>
  <c r="DP76" i="11"/>
  <c r="DP143" i="11"/>
  <c r="DP145" i="11"/>
  <c r="DP62" i="11"/>
  <c r="DP85" i="11"/>
  <c r="DP104" i="11"/>
  <c r="DP113" i="11"/>
  <c r="DP127" i="11"/>
  <c r="DP154" i="11"/>
  <c r="DP133" i="11"/>
  <c r="DP114" i="11"/>
  <c r="DP83" i="11"/>
  <c r="DP68" i="11"/>
  <c r="DP63" i="11"/>
  <c r="DP151" i="11"/>
  <c r="DP157" i="11"/>
  <c r="DP67" i="11"/>
  <c r="DP94" i="11"/>
  <c r="DP103" i="11"/>
  <c r="DP119" i="11"/>
  <c r="DP129" i="11"/>
  <c r="DP158" i="11"/>
  <c r="DP123" i="11"/>
  <c r="DP106" i="11"/>
  <c r="DP81" i="11"/>
  <c r="DP79" i="11"/>
  <c r="DP61" i="11"/>
  <c r="DP153" i="11"/>
  <c r="DP149" i="11"/>
  <c r="DP75" i="11"/>
  <c r="DP90" i="11"/>
  <c r="DP110" i="11"/>
  <c r="DP112" i="11"/>
  <c r="DP134" i="11"/>
  <c r="DP155" i="11"/>
  <c r="DP126" i="11"/>
  <c r="DP102" i="11"/>
  <c r="DP118" i="11"/>
  <c r="DP89" i="11"/>
  <c r="DP64" i="11"/>
  <c r="DP77" i="11"/>
  <c r="DP150" i="11"/>
  <c r="DP140" i="11"/>
  <c r="DP82" i="11"/>
  <c r="DP99" i="11"/>
  <c r="DP95" i="11"/>
  <c r="DP128" i="11"/>
  <c r="DP142" i="11"/>
  <c r="DP159" i="11"/>
  <c r="DP132" i="11"/>
  <c r="DP117" i="11"/>
  <c r="DP107" i="11"/>
  <c r="DP91" i="11"/>
  <c r="DP56" i="11"/>
  <c r="DP71" i="11"/>
  <c r="DP148" i="11"/>
  <c r="DP141" i="11"/>
  <c r="DP74" i="11"/>
  <c r="DP93" i="11"/>
  <c r="DP108" i="11"/>
  <c r="DP120" i="11"/>
  <c r="DP137" i="11"/>
  <c r="ES157" i="19"/>
  <c r="ES159" i="19"/>
  <c r="ES156" i="19"/>
  <c r="ES158" i="19"/>
  <c r="ES160" i="19"/>
  <c r="ES155" i="19"/>
  <c r="ES154" i="19"/>
  <c r="ES153" i="19"/>
  <c r="ES151" i="19"/>
  <c r="ES152" i="19"/>
  <c r="ES149" i="19"/>
  <c r="ES146" i="19"/>
  <c r="ES148" i="19"/>
  <c r="ES145" i="19"/>
  <c r="ES150" i="19"/>
  <c r="ES143" i="19"/>
  <c r="ES144" i="19"/>
  <c r="ES147" i="19"/>
  <c r="ES140" i="19"/>
  <c r="ES142" i="19"/>
  <c r="ES131" i="19"/>
  <c r="ES130" i="19"/>
  <c r="ES136" i="19"/>
  <c r="ES134" i="19"/>
  <c r="ES132" i="19"/>
  <c r="ES139" i="19"/>
  <c r="ES138" i="19"/>
  <c r="ES137" i="19"/>
  <c r="ES122" i="19"/>
  <c r="ES141" i="19"/>
  <c r="ES135" i="19"/>
  <c r="ES133" i="19"/>
  <c r="ES125" i="19"/>
  <c r="ES127" i="19"/>
  <c r="ES123" i="19"/>
  <c r="ES121" i="19"/>
  <c r="ES119" i="19"/>
  <c r="ES128" i="19"/>
  <c r="ES115" i="19"/>
  <c r="ES111" i="19"/>
  <c r="ES124" i="19"/>
  <c r="ES113" i="19"/>
  <c r="ES112" i="19"/>
  <c r="ES114" i="19"/>
  <c r="ES129" i="19"/>
  <c r="ES120" i="19"/>
  <c r="ES118" i="19"/>
  <c r="ES110" i="19"/>
  <c r="ES107" i="19"/>
  <c r="ES116" i="19"/>
  <c r="ES105" i="19"/>
  <c r="ES126" i="19"/>
  <c r="ES117" i="19"/>
  <c r="ES109" i="19"/>
  <c r="ES104" i="19"/>
  <c r="ES103" i="19"/>
  <c r="ES106" i="19"/>
  <c r="ES101" i="19"/>
  <c r="ES108" i="19"/>
  <c r="ES99" i="19"/>
  <c r="ES96" i="19"/>
  <c r="ES91" i="19"/>
  <c r="ES102" i="19"/>
  <c r="ES100" i="19"/>
  <c r="ES94" i="19"/>
  <c r="ES92" i="19"/>
  <c r="ES95" i="19"/>
  <c r="ES97" i="19"/>
  <c r="ES93" i="19"/>
  <c r="ES98" i="19"/>
  <c r="ES90" i="19"/>
  <c r="ES82" i="19"/>
  <c r="ES84" i="19"/>
  <c r="ES80" i="19"/>
  <c r="ES87" i="19"/>
  <c r="ES88" i="19"/>
  <c r="ES83" i="19"/>
  <c r="ES77" i="19"/>
  <c r="ES74" i="19"/>
  <c r="ES86" i="19"/>
  <c r="ES85" i="19"/>
  <c r="ES89" i="19"/>
  <c r="ES78" i="19"/>
  <c r="ES73" i="19"/>
  <c r="ES71" i="19"/>
  <c r="ES81" i="19"/>
  <c r="ES79" i="19"/>
  <c r="ES75" i="19"/>
  <c r="ES72" i="19"/>
  <c r="ES67" i="19"/>
  <c r="ES76" i="19"/>
  <c r="ES68" i="19"/>
  <c r="ES65" i="19"/>
  <c r="ES69" i="19"/>
  <c r="ES70" i="19"/>
  <c r="ES66" i="19"/>
  <c r="ES64" i="19"/>
  <c r="ES60" i="19"/>
  <c r="ES59" i="19"/>
  <c r="ES63" i="19"/>
  <c r="ES62" i="19"/>
  <c r="ES57" i="19"/>
  <c r="ES61" i="19"/>
  <c r="ES58" i="19"/>
  <c r="ES56" i="19"/>
  <c r="DP17" i="11"/>
  <c r="DP22" i="11"/>
  <c r="DP41" i="11"/>
  <c r="DP14" i="11"/>
  <c r="DP36" i="11"/>
  <c r="DP37" i="11"/>
  <c r="ER8" i="19"/>
  <c r="ES55" i="19"/>
  <c r="ES54" i="19"/>
  <c r="ES52" i="19"/>
  <c r="ES48" i="19"/>
  <c r="ES50" i="19"/>
  <c r="ES51" i="19"/>
  <c r="ES35" i="19"/>
  <c r="ES49" i="19"/>
  <c r="ES46" i="19"/>
  <c r="ES34" i="19"/>
  <c r="ES39" i="19"/>
  <c r="ES47" i="19"/>
  <c r="ES43" i="19"/>
  <c r="ES41" i="19"/>
  <c r="ES53" i="19"/>
  <c r="ES45" i="19"/>
  <c r="ES42" i="19"/>
  <c r="ES37" i="19"/>
  <c r="ES31" i="19"/>
  <c r="ES38" i="19"/>
  <c r="ES30" i="19"/>
  <c r="ES33" i="19"/>
  <c r="ES29" i="19"/>
  <c r="ES27" i="19"/>
  <c r="ES36" i="19"/>
  <c r="ES26" i="19"/>
  <c r="ES23" i="19"/>
  <c r="ES24" i="19"/>
  <c r="ES44" i="19"/>
  <c r="ES32" i="19"/>
  <c r="ES40" i="19"/>
  <c r="ES19" i="19"/>
  <c r="ES25" i="19"/>
  <c r="ES28" i="19"/>
  <c r="ES22" i="19"/>
  <c r="ES14" i="19"/>
  <c r="ES21" i="19"/>
  <c r="ES20" i="19"/>
  <c r="ES15" i="19"/>
  <c r="ES18" i="19"/>
  <c r="ES16" i="19"/>
  <c r="ES17" i="19"/>
  <c r="ES13" i="19"/>
  <c r="ES11" i="19"/>
  <c r="ES12" i="19"/>
  <c r="DP46" i="11"/>
  <c r="DP34" i="11"/>
  <c r="DP23" i="11"/>
  <c r="DP26" i="11"/>
  <c r="DP49" i="11"/>
  <c r="DP55" i="11"/>
  <c r="DP33" i="11"/>
  <c r="DP19" i="11"/>
  <c r="DP30" i="11"/>
  <c r="DP50" i="11"/>
  <c r="DO8" i="11"/>
  <c r="DO4" i="11" s="1"/>
  <c r="DP28" i="11"/>
  <c r="DP27" i="11"/>
  <c r="DP51" i="11"/>
  <c r="DP44" i="11"/>
  <c r="DP48" i="11"/>
  <c r="DP53" i="11"/>
  <c r="DP31" i="11"/>
  <c r="DP45" i="11"/>
  <c r="DP35" i="11"/>
  <c r="DP12" i="11"/>
  <c r="DP21" i="11"/>
  <c r="DP40" i="11"/>
  <c r="DP32" i="11"/>
  <c r="DP15" i="11"/>
  <c r="DP47" i="11"/>
  <c r="DP18" i="11"/>
  <c r="DP38" i="11"/>
  <c r="DP20" i="11"/>
  <c r="DP52" i="11"/>
  <c r="DP25" i="11"/>
  <c r="DP11" i="11"/>
  <c r="DP54" i="11"/>
  <c r="DP42" i="11"/>
  <c r="DP13" i="11"/>
  <c r="DP39" i="11"/>
  <c r="DP24" i="11"/>
  <c r="DP43" i="11"/>
  <c r="DP16" i="11"/>
  <c r="ET5" i="19"/>
  <c r="DQ5" i="11"/>
  <c r="DQ158" i="11" s="1"/>
  <c r="DL41" i="13"/>
  <c r="DL25" i="13"/>
  <c r="DK39" i="13"/>
  <c r="DK55" i="13" s="1"/>
  <c r="DK38" i="13"/>
  <c r="DK54" i="13" s="1"/>
  <c r="DK29" i="13"/>
  <c r="DK45" i="13" s="1"/>
  <c r="DM6" i="13"/>
  <c r="DN4" i="13"/>
  <c r="DN3" i="13"/>
  <c r="DN2" i="13"/>
  <c r="DQ126" i="11" l="1"/>
  <c r="DQ117" i="11"/>
  <c r="DQ122" i="11"/>
  <c r="DQ91" i="11"/>
  <c r="DQ92" i="11"/>
  <c r="DQ66" i="11"/>
  <c r="DQ145" i="11"/>
  <c r="DQ148" i="11"/>
  <c r="DQ70" i="11"/>
  <c r="DQ80" i="11"/>
  <c r="DQ93" i="11"/>
  <c r="DQ111" i="11"/>
  <c r="DQ139" i="11"/>
  <c r="DQ134" i="11"/>
  <c r="DQ102" i="11"/>
  <c r="DQ104" i="11"/>
  <c r="DQ81" i="11"/>
  <c r="DQ68" i="11"/>
  <c r="DQ58" i="11"/>
  <c r="DQ153" i="11"/>
  <c r="DQ149" i="11"/>
  <c r="DQ60" i="11"/>
  <c r="DQ86" i="11"/>
  <c r="DQ109" i="11"/>
  <c r="DQ128" i="11"/>
  <c r="DQ147" i="11"/>
  <c r="DQ131" i="11"/>
  <c r="DQ114" i="11"/>
  <c r="DQ95" i="11"/>
  <c r="DQ77" i="11"/>
  <c r="DQ75" i="11"/>
  <c r="DQ63" i="11"/>
  <c r="DQ146" i="11"/>
  <c r="DQ138" i="11"/>
  <c r="DQ59" i="11"/>
  <c r="DQ98" i="11"/>
  <c r="DQ100" i="11"/>
  <c r="DQ125" i="11"/>
  <c r="DQ144" i="11"/>
  <c r="DQ133" i="11"/>
  <c r="DQ112" i="11"/>
  <c r="DQ115" i="11"/>
  <c r="DQ83" i="11"/>
  <c r="DQ79" i="11"/>
  <c r="DQ73" i="11"/>
  <c r="DQ143" i="11"/>
  <c r="DQ160" i="11"/>
  <c r="DQ69" i="11"/>
  <c r="DQ78" i="11"/>
  <c r="DQ108" i="11"/>
  <c r="DQ129" i="11"/>
  <c r="DQ156" i="11"/>
  <c r="DQ127" i="11"/>
  <c r="DQ96" i="11"/>
  <c r="DQ106" i="11"/>
  <c r="DQ97" i="11"/>
  <c r="DQ72" i="11"/>
  <c r="DQ151" i="11"/>
  <c r="DQ157" i="11"/>
  <c r="DQ140" i="11"/>
  <c r="DQ61" i="11"/>
  <c r="DQ90" i="11"/>
  <c r="DQ116" i="11"/>
  <c r="DQ123" i="11"/>
  <c r="DQ54" i="11"/>
  <c r="DQ124" i="11"/>
  <c r="DQ119" i="11"/>
  <c r="DQ99" i="11"/>
  <c r="DQ87" i="11"/>
  <c r="DQ84" i="11"/>
  <c r="DQ57" i="11"/>
  <c r="DQ141" i="11"/>
  <c r="DQ62" i="11"/>
  <c r="DQ82" i="11"/>
  <c r="DQ103" i="11"/>
  <c r="DQ107" i="11"/>
  <c r="DQ135" i="11"/>
  <c r="DQ155" i="11"/>
  <c r="DQ136" i="11"/>
  <c r="DQ121" i="11"/>
  <c r="DQ118" i="11"/>
  <c r="DQ89" i="11"/>
  <c r="DQ88" i="11"/>
  <c r="DQ64" i="11"/>
  <c r="DQ65" i="11"/>
  <c r="DQ154" i="11"/>
  <c r="DQ67" i="11"/>
  <c r="DQ71" i="11"/>
  <c r="DQ101" i="11"/>
  <c r="DQ113" i="11"/>
  <c r="DQ142" i="11"/>
  <c r="DQ159" i="11"/>
  <c r="DQ132" i="11"/>
  <c r="DQ130" i="11"/>
  <c r="DQ110" i="11"/>
  <c r="DQ94" i="11"/>
  <c r="DQ85" i="11"/>
  <c r="DQ56" i="11"/>
  <c r="DQ150" i="11"/>
  <c r="DQ152" i="11"/>
  <c r="DQ76" i="11"/>
  <c r="DQ74" i="11"/>
  <c r="DQ105" i="11"/>
  <c r="DQ120" i="11"/>
  <c r="DQ137" i="11"/>
  <c r="ET157" i="19"/>
  <c r="ET158" i="19"/>
  <c r="ET160" i="19"/>
  <c r="ET159" i="19"/>
  <c r="ET155" i="19"/>
  <c r="ET156" i="19"/>
  <c r="ET154" i="19"/>
  <c r="ET152" i="19"/>
  <c r="ET150" i="19"/>
  <c r="ET153" i="19"/>
  <c r="ET151" i="19"/>
  <c r="ET148" i="19"/>
  <c r="ET143" i="19"/>
  <c r="ET144" i="19"/>
  <c r="ET147" i="19"/>
  <c r="ET149" i="19"/>
  <c r="ET136" i="19"/>
  <c r="ET145" i="19"/>
  <c r="ET140" i="19"/>
  <c r="ET146" i="19"/>
  <c r="ET141" i="19"/>
  <c r="ET139" i="19"/>
  <c r="ET137" i="19"/>
  <c r="ET138" i="19"/>
  <c r="ET134" i="19"/>
  <c r="ET135" i="19"/>
  <c r="ET133" i="19"/>
  <c r="ET132" i="19"/>
  <c r="ET130" i="19"/>
  <c r="ET125" i="19"/>
  <c r="ET142" i="19"/>
  <c r="ET128" i="19"/>
  <c r="ET131" i="19"/>
  <c r="ET122" i="19"/>
  <c r="ET121" i="19"/>
  <c r="ET119" i="19"/>
  <c r="ET129" i="19"/>
  <c r="ET126" i="19"/>
  <c r="ET120" i="19"/>
  <c r="ET116" i="19"/>
  <c r="ET124" i="19"/>
  <c r="ET123" i="19"/>
  <c r="ET114" i="19"/>
  <c r="ET127" i="19"/>
  <c r="ET115" i="19"/>
  <c r="ET118" i="19"/>
  <c r="ET110" i="19"/>
  <c r="ET107" i="19"/>
  <c r="ET113" i="19"/>
  <c r="ET105" i="19"/>
  <c r="ET117" i="19"/>
  <c r="ET109" i="19"/>
  <c r="ET106" i="19"/>
  <c r="ET103" i="19"/>
  <c r="ET112" i="19"/>
  <c r="ET108" i="19"/>
  <c r="ET111" i="19"/>
  <c r="ET95" i="19"/>
  <c r="ET104" i="19"/>
  <c r="ET97" i="19"/>
  <c r="ET93" i="19"/>
  <c r="ET98" i="19"/>
  <c r="ET100" i="19"/>
  <c r="ET91" i="19"/>
  <c r="ET99" i="19"/>
  <c r="ET96" i="19"/>
  <c r="ET81" i="19"/>
  <c r="ET79" i="19"/>
  <c r="ET102" i="19"/>
  <c r="ET94" i="19"/>
  <c r="ET92" i="19"/>
  <c r="ET101" i="19"/>
  <c r="ET88" i="19"/>
  <c r="ET83" i="19"/>
  <c r="ET82" i="19"/>
  <c r="ET86" i="19"/>
  <c r="ET85" i="19"/>
  <c r="ET78" i="19"/>
  <c r="ET90" i="19"/>
  <c r="ET89" i="19"/>
  <c r="ET84" i="19"/>
  <c r="ET73" i="19"/>
  <c r="ET87" i="19"/>
  <c r="ET77" i="19"/>
  <c r="ET76" i="19"/>
  <c r="ET68" i="19"/>
  <c r="ET65" i="19"/>
  <c r="ET74" i="19"/>
  <c r="ET80" i="19"/>
  <c r="ET66" i="19"/>
  <c r="ET71" i="19"/>
  <c r="ET70" i="19"/>
  <c r="ET62" i="19"/>
  <c r="ET59" i="19"/>
  <c r="ET57" i="19"/>
  <c r="ET67" i="19"/>
  <c r="ET75" i="19"/>
  <c r="ET64" i="19"/>
  <c r="ET72" i="19"/>
  <c r="ET69" i="19"/>
  <c r="ET56" i="19"/>
  <c r="ET63" i="19"/>
  <c r="ET61" i="19"/>
  <c r="ET60" i="19"/>
  <c r="ET58" i="19"/>
  <c r="ES8" i="19"/>
  <c r="ET54" i="19"/>
  <c r="ET52" i="19"/>
  <c r="ET48" i="19"/>
  <c r="ET50" i="19"/>
  <c r="ET53" i="19"/>
  <c r="ET43" i="19"/>
  <c r="ET51" i="19"/>
  <c r="ET55" i="19"/>
  <c r="ET49" i="19"/>
  <c r="ET35" i="19"/>
  <c r="ET47" i="19"/>
  <c r="ET39" i="19"/>
  <c r="ET46" i="19"/>
  <c r="ET42" i="19"/>
  <c r="ET36" i="19"/>
  <c r="ET30" i="19"/>
  <c r="ET44" i="19"/>
  <c r="ET45" i="19"/>
  <c r="ET34" i="19"/>
  <c r="ET40" i="19"/>
  <c r="ET37" i="19"/>
  <c r="ET41" i="19"/>
  <c r="ET25" i="19"/>
  <c r="ET32" i="19"/>
  <c r="ET33" i="19"/>
  <c r="ET29" i="19"/>
  <c r="ET18" i="19"/>
  <c r="ET38" i="19"/>
  <c r="ET23" i="19"/>
  <c r="ET28" i="19"/>
  <c r="ET22" i="19"/>
  <c r="ET14" i="19"/>
  <c r="ET26" i="19"/>
  <c r="ET19" i="19"/>
  <c r="ET21" i="19"/>
  <c r="ET27" i="19"/>
  <c r="ET20" i="19"/>
  <c r="ET13" i="19"/>
  <c r="ET24" i="19"/>
  <c r="ET16" i="19"/>
  <c r="ET17" i="19"/>
  <c r="ET31" i="19"/>
  <c r="ET15" i="19"/>
  <c r="ET11" i="19"/>
  <c r="ET12" i="19"/>
  <c r="DQ41" i="11"/>
  <c r="DQ27" i="11"/>
  <c r="DQ38" i="11"/>
  <c r="DQ37" i="11"/>
  <c r="DQ11" i="11"/>
  <c r="DQ18" i="11"/>
  <c r="DQ53" i="11"/>
  <c r="DQ13" i="11"/>
  <c r="DQ23" i="11"/>
  <c r="DQ24" i="11"/>
  <c r="DQ47" i="11"/>
  <c r="DQ55" i="11"/>
  <c r="DQ33" i="11"/>
  <c r="DQ51" i="11"/>
  <c r="DQ35" i="11"/>
  <c r="DQ49" i="11"/>
  <c r="DQ22" i="11"/>
  <c r="DP8" i="11"/>
  <c r="DP4" i="11" s="1"/>
  <c r="DQ40" i="11"/>
  <c r="DQ32" i="11"/>
  <c r="DQ19" i="11"/>
  <c r="DQ26" i="11"/>
  <c r="DQ16" i="11"/>
  <c r="DQ14" i="11"/>
  <c r="DQ45" i="11"/>
  <c r="DQ30" i="11"/>
  <c r="DQ44" i="11"/>
  <c r="DQ17" i="11"/>
  <c r="DQ28" i="11"/>
  <c r="DQ34" i="11"/>
  <c r="DQ39" i="11"/>
  <c r="DQ12" i="11"/>
  <c r="DQ29" i="11"/>
  <c r="DQ42" i="11"/>
  <c r="DQ31" i="11"/>
  <c r="DQ52" i="11"/>
  <c r="DQ36" i="11"/>
  <c r="DQ15" i="11"/>
  <c r="DQ50" i="11"/>
  <c r="DQ21" i="11"/>
  <c r="DQ46" i="11"/>
  <c r="DQ20" i="11"/>
  <c r="DQ25" i="11"/>
  <c r="DQ43" i="11"/>
  <c r="DQ48" i="11"/>
  <c r="EU5" i="19"/>
  <c r="DR5" i="11"/>
  <c r="DO4" i="13"/>
  <c r="DN6" i="13"/>
  <c r="DO2" i="13"/>
  <c r="DO3" i="13"/>
  <c r="DM41" i="13"/>
  <c r="DM25" i="13"/>
  <c r="DL39" i="13"/>
  <c r="DL55" i="13" s="1"/>
  <c r="DL38" i="13"/>
  <c r="DL54" i="13" s="1"/>
  <c r="DL29" i="13"/>
  <c r="DL45" i="13" s="1"/>
  <c r="DR16" i="11" l="1"/>
  <c r="DR115" i="11"/>
  <c r="DR105" i="11"/>
  <c r="DR118" i="11"/>
  <c r="DR97" i="11"/>
  <c r="DR62" i="11"/>
  <c r="DR148" i="11"/>
  <c r="DR143" i="11"/>
  <c r="DR57" i="11"/>
  <c r="DR89" i="11"/>
  <c r="DR98" i="11"/>
  <c r="DR111" i="11"/>
  <c r="DR120" i="11"/>
  <c r="DR146" i="11"/>
  <c r="DR130" i="11"/>
  <c r="DR103" i="11"/>
  <c r="DR86" i="11"/>
  <c r="DR78" i="11"/>
  <c r="DR65" i="11"/>
  <c r="DR68" i="11"/>
  <c r="DR144" i="11"/>
  <c r="DR60" i="11"/>
  <c r="DR81" i="11"/>
  <c r="DR100" i="11"/>
  <c r="DR113" i="11"/>
  <c r="DR129" i="11"/>
  <c r="DR147" i="11"/>
  <c r="DR126" i="11"/>
  <c r="DR93" i="11"/>
  <c r="DR112" i="11"/>
  <c r="DR84" i="11"/>
  <c r="DR64" i="11"/>
  <c r="DR56" i="11"/>
  <c r="DR137" i="11"/>
  <c r="DR71" i="11"/>
  <c r="DR75" i="11"/>
  <c r="DR95" i="11"/>
  <c r="DR119" i="11"/>
  <c r="DR131" i="11"/>
  <c r="DR153" i="11"/>
  <c r="DR136" i="11"/>
  <c r="DR121" i="11"/>
  <c r="DR107" i="11"/>
  <c r="DR70" i="11"/>
  <c r="DR73" i="11"/>
  <c r="DR152" i="11"/>
  <c r="DR160" i="11"/>
  <c r="DR59" i="11"/>
  <c r="DR82" i="11"/>
  <c r="DR90" i="11"/>
  <c r="DR125" i="11"/>
  <c r="DR145" i="11"/>
  <c r="DR150" i="11"/>
  <c r="DR124" i="11"/>
  <c r="DR108" i="11"/>
  <c r="DR104" i="11"/>
  <c r="DR151" i="11"/>
  <c r="DR63" i="11"/>
  <c r="DR157" i="11"/>
  <c r="DR61" i="11"/>
  <c r="DR58" i="11"/>
  <c r="DR85" i="11"/>
  <c r="DR109" i="11"/>
  <c r="DR127" i="11"/>
  <c r="DR139" i="11"/>
  <c r="DR158" i="11"/>
  <c r="DR134" i="11"/>
  <c r="DR114" i="11"/>
  <c r="DR92" i="11"/>
  <c r="DR79" i="11"/>
  <c r="DR154" i="11"/>
  <c r="DR140" i="11"/>
  <c r="DR67" i="11"/>
  <c r="DR69" i="11"/>
  <c r="DR101" i="11"/>
  <c r="DR110" i="11"/>
  <c r="DR123" i="11"/>
  <c r="DR135" i="11"/>
  <c r="DR155" i="11"/>
  <c r="DR133" i="11"/>
  <c r="DR94" i="11"/>
  <c r="DR102" i="11"/>
  <c r="DR99" i="11"/>
  <c r="DR72" i="11"/>
  <c r="DR156" i="11"/>
  <c r="DR138" i="11"/>
  <c r="DR80" i="11"/>
  <c r="DR77" i="11"/>
  <c r="DR87" i="11"/>
  <c r="DR122" i="11"/>
  <c r="DR128" i="11"/>
  <c r="DR132" i="11"/>
  <c r="DR159" i="11"/>
  <c r="DR116" i="11"/>
  <c r="DR88" i="11"/>
  <c r="DR96" i="11"/>
  <c r="DR76" i="11"/>
  <c r="DR66" i="11"/>
  <c r="DR141" i="11"/>
  <c r="DR149" i="11"/>
  <c r="DR74" i="11"/>
  <c r="DR83" i="11"/>
  <c r="DR91" i="11"/>
  <c r="DR106" i="11"/>
  <c r="DR117" i="11"/>
  <c r="DR142" i="11"/>
  <c r="EU158" i="19"/>
  <c r="EU157" i="19"/>
  <c r="EU156" i="19"/>
  <c r="EU160" i="19"/>
  <c r="EU159" i="19"/>
  <c r="EU155" i="19"/>
  <c r="EU154" i="19"/>
  <c r="EU153" i="19"/>
  <c r="EU151" i="19"/>
  <c r="EU152" i="19"/>
  <c r="EU150" i="19"/>
  <c r="EU147" i="19"/>
  <c r="EU144" i="19"/>
  <c r="EU149" i="19"/>
  <c r="EU146" i="19"/>
  <c r="EU142" i="19"/>
  <c r="EU148" i="19"/>
  <c r="EU141" i="19"/>
  <c r="EU139" i="19"/>
  <c r="EU137" i="19"/>
  <c r="EU145" i="19"/>
  <c r="EU143" i="19"/>
  <c r="EU136" i="19"/>
  <c r="EU132" i="19"/>
  <c r="EU135" i="19"/>
  <c r="EU140" i="19"/>
  <c r="EU138" i="19"/>
  <c r="EU129" i="19"/>
  <c r="EU133" i="19"/>
  <c r="EU130" i="19"/>
  <c r="EU128" i="19"/>
  <c r="EU134" i="19"/>
  <c r="EU131" i="19"/>
  <c r="EU123" i="19"/>
  <c r="EU122" i="19"/>
  <c r="EU121" i="19"/>
  <c r="EU126" i="19"/>
  <c r="EU124" i="19"/>
  <c r="EU118" i="19"/>
  <c r="EU117" i="19"/>
  <c r="EU125" i="19"/>
  <c r="EU113" i="19"/>
  <c r="EU112" i="19"/>
  <c r="EU114" i="19"/>
  <c r="EU127" i="19"/>
  <c r="EU119" i="19"/>
  <c r="EU105" i="19"/>
  <c r="EU116" i="19"/>
  <c r="EU109" i="19"/>
  <c r="EU106" i="19"/>
  <c r="EU111" i="19"/>
  <c r="EU110" i="19"/>
  <c r="EU107" i="19"/>
  <c r="EU120" i="19"/>
  <c r="EU108" i="19"/>
  <c r="EU102" i="19"/>
  <c r="EU104" i="19"/>
  <c r="EU100" i="19"/>
  <c r="EU94" i="19"/>
  <c r="EU92" i="19"/>
  <c r="EU90" i="19"/>
  <c r="EU103" i="19"/>
  <c r="EU115" i="19"/>
  <c r="EU97" i="19"/>
  <c r="EU93" i="19"/>
  <c r="EU98" i="19"/>
  <c r="EU101" i="19"/>
  <c r="EU99" i="19"/>
  <c r="EU96" i="19"/>
  <c r="EU91" i="19"/>
  <c r="EU89" i="19"/>
  <c r="EU86" i="19"/>
  <c r="EU83" i="19"/>
  <c r="EU95" i="19"/>
  <c r="EU85" i="19"/>
  <c r="EU78" i="19"/>
  <c r="EU79" i="19"/>
  <c r="EU84" i="19"/>
  <c r="EU87" i="19"/>
  <c r="EU76" i="19"/>
  <c r="EU88" i="19"/>
  <c r="EU75" i="19"/>
  <c r="EU72" i="19"/>
  <c r="EU67" i="19"/>
  <c r="EU81" i="19"/>
  <c r="EU77" i="19"/>
  <c r="EU74" i="19"/>
  <c r="EU80" i="19"/>
  <c r="EU66" i="19"/>
  <c r="EU82" i="19"/>
  <c r="EU69" i="19"/>
  <c r="EU71" i="19"/>
  <c r="EU70" i="19"/>
  <c r="EU63" i="19"/>
  <c r="EU58" i="19"/>
  <c r="EU73" i="19"/>
  <c r="EU68" i="19"/>
  <c r="EU65" i="19"/>
  <c r="EU60" i="19"/>
  <c r="EU62" i="19"/>
  <c r="EU57" i="19"/>
  <c r="EU61" i="19"/>
  <c r="EU64" i="19"/>
  <c r="EU59" i="19"/>
  <c r="EU56" i="19"/>
  <c r="ET8" i="19"/>
  <c r="EU55" i="19"/>
  <c r="EU54" i="19"/>
  <c r="EU51" i="19"/>
  <c r="EU49" i="19"/>
  <c r="EU50" i="19"/>
  <c r="EU53" i="19"/>
  <c r="EU46" i="19"/>
  <c r="EU42" i="19"/>
  <c r="EU41" i="19"/>
  <c r="EU38" i="19"/>
  <c r="EU34" i="19"/>
  <c r="EU52" i="19"/>
  <c r="EU37" i="19"/>
  <c r="EU48" i="19"/>
  <c r="EU40" i="19"/>
  <c r="EU45" i="19"/>
  <c r="EU39" i="19"/>
  <c r="EU44" i="19"/>
  <c r="EU36" i="19"/>
  <c r="EU30" i="19"/>
  <c r="EU47" i="19"/>
  <c r="EU43" i="19"/>
  <c r="EU25" i="19"/>
  <c r="EU28" i="19"/>
  <c r="EU26" i="19"/>
  <c r="EU33" i="19"/>
  <c r="EU31" i="19"/>
  <c r="EU32" i="19"/>
  <c r="EU27" i="19"/>
  <c r="EU14" i="19"/>
  <c r="EU29" i="19"/>
  <c r="EU18" i="19"/>
  <c r="EU17" i="19"/>
  <c r="EU21" i="19"/>
  <c r="EU20" i="19"/>
  <c r="EU22" i="19"/>
  <c r="EU13" i="19"/>
  <c r="EU24" i="19"/>
  <c r="EU35" i="19"/>
  <c r="EU15" i="19"/>
  <c r="EU12" i="19"/>
  <c r="EU23" i="19"/>
  <c r="EU11" i="19"/>
  <c r="EU19" i="19"/>
  <c r="EU16" i="19"/>
  <c r="DR21" i="11"/>
  <c r="DR46" i="11"/>
  <c r="DR32" i="11"/>
  <c r="DR39" i="11"/>
  <c r="DR12" i="11"/>
  <c r="DR48" i="11"/>
  <c r="DR14" i="11"/>
  <c r="DR28" i="11"/>
  <c r="DR19" i="11"/>
  <c r="DR37" i="11"/>
  <c r="DR11" i="11"/>
  <c r="DR50" i="11"/>
  <c r="DR42" i="11"/>
  <c r="DR38" i="11"/>
  <c r="DR52" i="11"/>
  <c r="DR36" i="11"/>
  <c r="DR47" i="11"/>
  <c r="DR22" i="11"/>
  <c r="DR41" i="11"/>
  <c r="DR33" i="11"/>
  <c r="DR34" i="11"/>
  <c r="DR25" i="11"/>
  <c r="DR43" i="11"/>
  <c r="DQ8" i="11"/>
  <c r="DQ4" i="11" s="1"/>
  <c r="DR53" i="11"/>
  <c r="DR45" i="11"/>
  <c r="DR51" i="11"/>
  <c r="DR24" i="11"/>
  <c r="DR49" i="11"/>
  <c r="DR54" i="11"/>
  <c r="DR55" i="11"/>
  <c r="DR27" i="11"/>
  <c r="DR23" i="11"/>
  <c r="DR30" i="11"/>
  <c r="DR17" i="11"/>
  <c r="DR40" i="11"/>
  <c r="DR13" i="11"/>
  <c r="DR26" i="11"/>
  <c r="DR44" i="11"/>
  <c r="DR29" i="11"/>
  <c r="DR31" i="11"/>
  <c r="DR20" i="11"/>
  <c r="DR35" i="11"/>
  <c r="DR15" i="11"/>
  <c r="DR18" i="11"/>
  <c r="EV5" i="19"/>
  <c r="DS5" i="11"/>
  <c r="DM39" i="13"/>
  <c r="DM55" i="13" s="1"/>
  <c r="DM38" i="13"/>
  <c r="DM54" i="13" s="1"/>
  <c r="DM29" i="13"/>
  <c r="DM45" i="13" s="1"/>
  <c r="DP4" i="13"/>
  <c r="DO6" i="13"/>
  <c r="DP2" i="13"/>
  <c r="DP3" i="13"/>
  <c r="DN41" i="13"/>
  <c r="DN25" i="13"/>
  <c r="DS22" i="11" l="1"/>
  <c r="DS129" i="11"/>
  <c r="DS135" i="11"/>
  <c r="DS122" i="11"/>
  <c r="DS83" i="11"/>
  <c r="DS63" i="11"/>
  <c r="DS152" i="11"/>
  <c r="DS138" i="11"/>
  <c r="DS67" i="11"/>
  <c r="DS78" i="11"/>
  <c r="DS90" i="11"/>
  <c r="DS110" i="11"/>
  <c r="DS125" i="11"/>
  <c r="DS142" i="11"/>
  <c r="DS127" i="11"/>
  <c r="DS136" i="11"/>
  <c r="DS102" i="11"/>
  <c r="DS79" i="11"/>
  <c r="DS56" i="11"/>
  <c r="DS149" i="11"/>
  <c r="DS141" i="11"/>
  <c r="DS66" i="11"/>
  <c r="DS82" i="11"/>
  <c r="DS93" i="11"/>
  <c r="DS115" i="11"/>
  <c r="DS120" i="11"/>
  <c r="DS143" i="11"/>
  <c r="DS124" i="11"/>
  <c r="DS103" i="11"/>
  <c r="DS97" i="11"/>
  <c r="DS91" i="11"/>
  <c r="DS80" i="11"/>
  <c r="DS156" i="11"/>
  <c r="DS137" i="11"/>
  <c r="DS57" i="11"/>
  <c r="DS95" i="11"/>
  <c r="DS100" i="11"/>
  <c r="DS117" i="11"/>
  <c r="DS126" i="11"/>
  <c r="DS147" i="11"/>
  <c r="DS131" i="11"/>
  <c r="DS114" i="11"/>
  <c r="DS92" i="11"/>
  <c r="DS71" i="11"/>
  <c r="DS77" i="11"/>
  <c r="DS140" i="11"/>
  <c r="DS146" i="11"/>
  <c r="DS59" i="11"/>
  <c r="DS76" i="11"/>
  <c r="DS98" i="11"/>
  <c r="DS104" i="11"/>
  <c r="DS128" i="11"/>
  <c r="DS154" i="11"/>
  <c r="DS130" i="11"/>
  <c r="DS99" i="11"/>
  <c r="DS88" i="11"/>
  <c r="DS73" i="11"/>
  <c r="DS62" i="11"/>
  <c r="DS151" i="11"/>
  <c r="DS160" i="11"/>
  <c r="DS65" i="11"/>
  <c r="DS87" i="11"/>
  <c r="DS105" i="11"/>
  <c r="DS111" i="11"/>
  <c r="DS139" i="11"/>
  <c r="DS159" i="11"/>
  <c r="DS121" i="11"/>
  <c r="DS101" i="11"/>
  <c r="DS81" i="11"/>
  <c r="DS155" i="11"/>
  <c r="DS75" i="11"/>
  <c r="DS150" i="11"/>
  <c r="DS58" i="11"/>
  <c r="DS72" i="11"/>
  <c r="DS96" i="11"/>
  <c r="DS106" i="11"/>
  <c r="DS116" i="11"/>
  <c r="DS134" i="11"/>
  <c r="DS153" i="11"/>
  <c r="DS133" i="11"/>
  <c r="DS113" i="11"/>
  <c r="DS118" i="11"/>
  <c r="DS94" i="11"/>
  <c r="DS64" i="11"/>
  <c r="DS70" i="11"/>
  <c r="DS148" i="11"/>
  <c r="DS69" i="11"/>
  <c r="DS74" i="11"/>
  <c r="DS85" i="11"/>
  <c r="DS107" i="11"/>
  <c r="DS108" i="11"/>
  <c r="DS145" i="11"/>
  <c r="DS158" i="11"/>
  <c r="DS132" i="11"/>
  <c r="DS123" i="11"/>
  <c r="DS112" i="11"/>
  <c r="DS89" i="11"/>
  <c r="DS60" i="11"/>
  <c r="DS68" i="11"/>
  <c r="DS157" i="11"/>
  <c r="DS61" i="11"/>
  <c r="DS84" i="11"/>
  <c r="DS86" i="11"/>
  <c r="DS109" i="11"/>
  <c r="DS119" i="11"/>
  <c r="DS144" i="11"/>
  <c r="EV159" i="19"/>
  <c r="EV160" i="19"/>
  <c r="EV158" i="19"/>
  <c r="EV155" i="19"/>
  <c r="EV154" i="19"/>
  <c r="EV151" i="19"/>
  <c r="EV153" i="19"/>
  <c r="EV152" i="19"/>
  <c r="EV157" i="19"/>
  <c r="EV156" i="19"/>
  <c r="EV148" i="19"/>
  <c r="EV149" i="19"/>
  <c r="EV143" i="19"/>
  <c r="EV146" i="19"/>
  <c r="EV145" i="19"/>
  <c r="EV147" i="19"/>
  <c r="EV144" i="19"/>
  <c r="EV140" i="19"/>
  <c r="EV142" i="19"/>
  <c r="EV139" i="19"/>
  <c r="EV137" i="19"/>
  <c r="EV135" i="19"/>
  <c r="EV150" i="19"/>
  <c r="EV141" i="19"/>
  <c r="EV138" i="19"/>
  <c r="EV133" i="19"/>
  <c r="EV136" i="19"/>
  <c r="EV130" i="19"/>
  <c r="EV125" i="19"/>
  <c r="EV132" i="19"/>
  <c r="EV128" i="19"/>
  <c r="EV134" i="19"/>
  <c r="EV131" i="19"/>
  <c r="EV127" i="19"/>
  <c r="EV126" i="19"/>
  <c r="EV123" i="19"/>
  <c r="EV129" i="19"/>
  <c r="EV124" i="19"/>
  <c r="EV120" i="19"/>
  <c r="EV118" i="19"/>
  <c r="EV115" i="19"/>
  <c r="EV121" i="19"/>
  <c r="EV114" i="19"/>
  <c r="EV122" i="19"/>
  <c r="EV119" i="19"/>
  <c r="EV116" i="19"/>
  <c r="EV110" i="19"/>
  <c r="EV113" i="19"/>
  <c r="EV109" i="19"/>
  <c r="EV106" i="19"/>
  <c r="EV117" i="19"/>
  <c r="EV104" i="19"/>
  <c r="EV112" i="19"/>
  <c r="EV108" i="19"/>
  <c r="EV105" i="19"/>
  <c r="EV102" i="19"/>
  <c r="EV111" i="19"/>
  <c r="EV100" i="19"/>
  <c r="EV94" i="19"/>
  <c r="EV92" i="19"/>
  <c r="EV90" i="19"/>
  <c r="EV89" i="19"/>
  <c r="EV95" i="19"/>
  <c r="EV103" i="19"/>
  <c r="EV97" i="19"/>
  <c r="EV93" i="19"/>
  <c r="EV98" i="19"/>
  <c r="EV107" i="19"/>
  <c r="EV101" i="19"/>
  <c r="EV99" i="19"/>
  <c r="EV96" i="19"/>
  <c r="EV91" i="19"/>
  <c r="EV88" i="19"/>
  <c r="EV84" i="19"/>
  <c r="EV80" i="19"/>
  <c r="EV87" i="19"/>
  <c r="EV85" i="19"/>
  <c r="EV86" i="19"/>
  <c r="EV79" i="19"/>
  <c r="EV73" i="19"/>
  <c r="EV81" i="19"/>
  <c r="EV75" i="19"/>
  <c r="EV78" i="19"/>
  <c r="EV77" i="19"/>
  <c r="EV68" i="19"/>
  <c r="EV76" i="19"/>
  <c r="EV66" i="19"/>
  <c r="EV82" i="19"/>
  <c r="EV69" i="19"/>
  <c r="EV83" i="19"/>
  <c r="EV70" i="19"/>
  <c r="EV71" i="19"/>
  <c r="EV74" i="19"/>
  <c r="EV67" i="19"/>
  <c r="EV61" i="19"/>
  <c r="EV72" i="19"/>
  <c r="EV65" i="19"/>
  <c r="EV57" i="19"/>
  <c r="EV64" i="19"/>
  <c r="EV62" i="19"/>
  <c r="EV60" i="19"/>
  <c r="EV59" i="19"/>
  <c r="EV58" i="19"/>
  <c r="EV56" i="19"/>
  <c r="EV63" i="19"/>
  <c r="EU8" i="19"/>
  <c r="EV51" i="19"/>
  <c r="EV47" i="19"/>
  <c r="EV53" i="19"/>
  <c r="EV50" i="19"/>
  <c r="EV55" i="19"/>
  <c r="EV49" i="19"/>
  <c r="EV54" i="19"/>
  <c r="EV42" i="19"/>
  <c r="EV46" i="19"/>
  <c r="EV38" i="19"/>
  <c r="EV52" i="19"/>
  <c r="EV45" i="19"/>
  <c r="EV39" i="19"/>
  <c r="EV48" i="19"/>
  <c r="EV36" i="19"/>
  <c r="EV35" i="19"/>
  <c r="EV33" i="19"/>
  <c r="EV28" i="19"/>
  <c r="EV41" i="19"/>
  <c r="EV34" i="19"/>
  <c r="EV40" i="19"/>
  <c r="EV43" i="19"/>
  <c r="EV37" i="19"/>
  <c r="EV32" i="19"/>
  <c r="EV24" i="19"/>
  <c r="EV44" i="19"/>
  <c r="EV22" i="19"/>
  <c r="EV29" i="19"/>
  <c r="EV25" i="19"/>
  <c r="EV21" i="19"/>
  <c r="EV31" i="19"/>
  <c r="EV13" i="19"/>
  <c r="EV26" i="19"/>
  <c r="EV20" i="19"/>
  <c r="EV27" i="19"/>
  <c r="EV30" i="19"/>
  <c r="EV23" i="19"/>
  <c r="EV16" i="19"/>
  <c r="EV15" i="19"/>
  <c r="EV17" i="19"/>
  <c r="EV19" i="19"/>
  <c r="EV14" i="19"/>
  <c r="EV11" i="19"/>
  <c r="EV18" i="19"/>
  <c r="EV12" i="19"/>
  <c r="DS40" i="11"/>
  <c r="DS32" i="11"/>
  <c r="DS39" i="11"/>
  <c r="DS37" i="11"/>
  <c r="DS43" i="11"/>
  <c r="DS31" i="11"/>
  <c r="DS27" i="11"/>
  <c r="DS26" i="11"/>
  <c r="DS30" i="11"/>
  <c r="DS29" i="11"/>
  <c r="DS46" i="11"/>
  <c r="DS13" i="11"/>
  <c r="DS19" i="11"/>
  <c r="DS44" i="11"/>
  <c r="DS50" i="11"/>
  <c r="DS53" i="11"/>
  <c r="DS28" i="11"/>
  <c r="DS34" i="11"/>
  <c r="DS23" i="11"/>
  <c r="DS47" i="11"/>
  <c r="DS18" i="11"/>
  <c r="DS55" i="11"/>
  <c r="DS14" i="11"/>
  <c r="DS51" i="11"/>
  <c r="DS35" i="11"/>
  <c r="DS15" i="11"/>
  <c r="DS41" i="11"/>
  <c r="DS45" i="11"/>
  <c r="DS52" i="11"/>
  <c r="DS25" i="11"/>
  <c r="DS12" i="11"/>
  <c r="DS48" i="11"/>
  <c r="DR8" i="11"/>
  <c r="DR4" i="11" s="1"/>
  <c r="DS21" i="11"/>
  <c r="DS38" i="11"/>
  <c r="DS24" i="11"/>
  <c r="DS36" i="11"/>
  <c r="DS17" i="11"/>
  <c r="DS16" i="11"/>
  <c r="DS42" i="11"/>
  <c r="DS33" i="11"/>
  <c r="DS20" i="11"/>
  <c r="DS49" i="11"/>
  <c r="DS11" i="11"/>
  <c r="DS54" i="11"/>
  <c r="EW5" i="19"/>
  <c r="DT5" i="11"/>
  <c r="DO41" i="13"/>
  <c r="DO25" i="13"/>
  <c r="DQ4" i="13"/>
  <c r="DP6" i="13"/>
  <c r="DQ2" i="13"/>
  <c r="DQ3" i="13"/>
  <c r="DN39" i="13"/>
  <c r="DN55" i="13" s="1"/>
  <c r="DN38" i="13"/>
  <c r="DN54" i="13" s="1"/>
  <c r="DN29" i="13"/>
  <c r="DN45" i="13" s="1"/>
  <c r="DT54" i="11" l="1"/>
  <c r="DT129" i="11"/>
  <c r="DT107" i="11"/>
  <c r="DT87" i="11"/>
  <c r="DT156" i="11"/>
  <c r="DT79" i="11"/>
  <c r="DT150" i="11"/>
  <c r="DT147" i="11"/>
  <c r="DT66" i="11"/>
  <c r="DT77" i="11"/>
  <c r="DT98" i="11"/>
  <c r="DT115" i="11"/>
  <c r="DT125" i="11"/>
  <c r="DT148" i="11"/>
  <c r="DT133" i="11"/>
  <c r="DT104" i="11"/>
  <c r="DT114" i="11"/>
  <c r="DT97" i="11"/>
  <c r="DT56" i="11"/>
  <c r="DT63" i="11"/>
  <c r="DT159" i="11"/>
  <c r="DT74" i="11"/>
  <c r="DT93" i="11"/>
  <c r="DT91" i="11"/>
  <c r="DT117" i="11"/>
  <c r="DT134" i="11"/>
  <c r="DT143" i="11"/>
  <c r="DT136" i="11"/>
  <c r="DT109" i="11"/>
  <c r="DT106" i="11"/>
  <c r="DT84" i="11"/>
  <c r="DT71" i="11"/>
  <c r="DT146" i="11"/>
  <c r="DT141" i="11"/>
  <c r="DT59" i="11"/>
  <c r="DT76" i="11"/>
  <c r="DT103" i="11"/>
  <c r="DT110" i="11"/>
  <c r="DT132" i="11"/>
  <c r="DT144" i="11"/>
  <c r="DT123" i="11"/>
  <c r="DT95" i="11"/>
  <c r="DT96" i="11"/>
  <c r="DT70" i="11"/>
  <c r="DT57" i="11"/>
  <c r="DT137" i="11"/>
  <c r="DT157" i="11"/>
  <c r="DT61" i="11"/>
  <c r="DT94" i="11"/>
  <c r="DT83" i="11"/>
  <c r="DT116" i="11"/>
  <c r="DT138" i="11"/>
  <c r="DT151" i="11"/>
  <c r="DT126" i="11"/>
  <c r="DT124" i="11"/>
  <c r="DT118" i="11"/>
  <c r="DT80" i="11"/>
  <c r="DT72" i="11"/>
  <c r="DT153" i="11"/>
  <c r="DT58" i="11"/>
  <c r="DT64" i="11"/>
  <c r="DT100" i="11"/>
  <c r="DT108" i="11"/>
  <c r="DT113" i="11"/>
  <c r="DT135" i="11"/>
  <c r="DT154" i="11"/>
  <c r="DT130" i="11"/>
  <c r="DT105" i="11"/>
  <c r="DT62" i="11"/>
  <c r="DT81" i="11"/>
  <c r="DT65" i="11"/>
  <c r="DT160" i="11"/>
  <c r="DT67" i="11"/>
  <c r="DT82" i="11"/>
  <c r="DT86" i="11"/>
  <c r="DT111" i="11"/>
  <c r="DT120" i="11"/>
  <c r="DT142" i="11"/>
  <c r="DT155" i="11"/>
  <c r="DT127" i="11"/>
  <c r="DT99" i="11"/>
  <c r="DT122" i="11"/>
  <c r="DT101" i="11"/>
  <c r="DT69" i="11"/>
  <c r="DT149" i="11"/>
  <c r="DT152" i="11"/>
  <c r="DT68" i="11"/>
  <c r="DT85" i="11"/>
  <c r="DT89" i="11"/>
  <c r="DT102" i="11"/>
  <c r="DT119" i="11"/>
  <c r="DT139" i="11"/>
  <c r="DT158" i="11"/>
  <c r="DT131" i="11"/>
  <c r="DT88" i="11"/>
  <c r="DT121" i="11"/>
  <c r="DT92" i="11"/>
  <c r="DT75" i="11"/>
  <c r="DT73" i="11"/>
  <c r="DT145" i="11"/>
  <c r="DT60" i="11"/>
  <c r="DT78" i="11"/>
  <c r="DT90" i="11"/>
  <c r="DT112" i="11"/>
  <c r="DT128" i="11"/>
  <c r="DT140" i="11"/>
  <c r="EW159" i="19"/>
  <c r="EW156" i="19"/>
  <c r="EW160" i="19"/>
  <c r="EW158" i="19"/>
  <c r="EW155" i="19"/>
  <c r="EW153" i="19"/>
  <c r="EW157" i="19"/>
  <c r="EW152" i="19"/>
  <c r="EW148" i="19"/>
  <c r="EW150" i="19"/>
  <c r="EW147" i="19"/>
  <c r="EW154" i="19"/>
  <c r="EW151" i="19"/>
  <c r="EW144" i="19"/>
  <c r="EW149" i="19"/>
  <c r="EW141" i="19"/>
  <c r="EW145" i="19"/>
  <c r="EW143" i="19"/>
  <c r="EW139" i="19"/>
  <c r="EW137" i="19"/>
  <c r="EW146" i="19"/>
  <c r="EW142" i="19"/>
  <c r="EW138" i="19"/>
  <c r="EW135" i="19"/>
  <c r="EW133" i="19"/>
  <c r="EW136" i="19"/>
  <c r="EW132" i="19"/>
  <c r="EW128" i="19"/>
  <c r="EW134" i="19"/>
  <c r="EW131" i="19"/>
  <c r="EW127" i="19"/>
  <c r="EW126" i="19"/>
  <c r="EW129" i="19"/>
  <c r="EW124" i="19"/>
  <c r="EW122" i="19"/>
  <c r="EW121" i="19"/>
  <c r="EW140" i="19"/>
  <c r="EW120" i="19"/>
  <c r="EW130" i="19"/>
  <c r="EW125" i="19"/>
  <c r="EW123" i="19"/>
  <c r="EW119" i="19"/>
  <c r="EW116" i="19"/>
  <c r="EW117" i="19"/>
  <c r="EW115" i="19"/>
  <c r="EW118" i="19"/>
  <c r="EW114" i="19"/>
  <c r="EW111" i="19"/>
  <c r="EW105" i="19"/>
  <c r="EW103" i="19"/>
  <c r="EW113" i="19"/>
  <c r="EW108" i="19"/>
  <c r="EW112" i="19"/>
  <c r="EW109" i="19"/>
  <c r="EW106" i="19"/>
  <c r="EW102" i="19"/>
  <c r="EW104" i="19"/>
  <c r="EW101" i="19"/>
  <c r="EW107" i="19"/>
  <c r="EW95" i="19"/>
  <c r="EW98" i="19"/>
  <c r="EW99" i="19"/>
  <c r="EW96" i="19"/>
  <c r="EW91" i="19"/>
  <c r="EW110" i="19"/>
  <c r="EW94" i="19"/>
  <c r="EW92" i="19"/>
  <c r="EW97" i="19"/>
  <c r="EW88" i="19"/>
  <c r="EW100" i="19"/>
  <c r="EW86" i="19"/>
  <c r="EW85" i="19"/>
  <c r="EW93" i="19"/>
  <c r="EW90" i="19"/>
  <c r="EW89" i="19"/>
  <c r="EW84" i="19"/>
  <c r="EW76" i="19"/>
  <c r="EW87" i="19"/>
  <c r="EW83" i="19"/>
  <c r="EW82" i="19"/>
  <c r="EW80" i="19"/>
  <c r="EW77" i="19"/>
  <c r="EW75" i="19"/>
  <c r="EW81" i="19"/>
  <c r="EW74" i="19"/>
  <c r="EW79" i="19"/>
  <c r="EW69" i="19"/>
  <c r="EW70" i="19"/>
  <c r="EW78" i="19"/>
  <c r="EW71" i="19"/>
  <c r="EW67" i="19"/>
  <c r="EW64" i="19"/>
  <c r="EW73" i="19"/>
  <c r="EW72" i="19"/>
  <c r="EW68" i="19"/>
  <c r="EW66" i="19"/>
  <c r="EW65" i="19"/>
  <c r="EW62" i="19"/>
  <c r="EW61" i="19"/>
  <c r="EW60" i="19"/>
  <c r="EW59" i="19"/>
  <c r="EW58" i="19"/>
  <c r="EW56" i="19"/>
  <c r="EW57" i="19"/>
  <c r="EW63" i="19"/>
  <c r="EW55" i="19"/>
  <c r="EW54" i="19"/>
  <c r="EW53" i="19"/>
  <c r="EW50" i="19"/>
  <c r="EW52" i="19"/>
  <c r="EW49" i="19"/>
  <c r="EW41" i="19"/>
  <c r="EW37" i="19"/>
  <c r="EW45" i="19"/>
  <c r="EW48" i="19"/>
  <c r="EW39" i="19"/>
  <c r="EW51" i="19"/>
  <c r="EW44" i="19"/>
  <c r="EW35" i="19"/>
  <c r="EW47" i="19"/>
  <c r="EW40" i="19"/>
  <c r="EW36" i="19"/>
  <c r="EW43" i="19"/>
  <c r="EW29" i="19"/>
  <c r="EW34" i="19"/>
  <c r="EW27" i="19"/>
  <c r="EW32" i="19"/>
  <c r="EW25" i="19"/>
  <c r="EW28" i="19"/>
  <c r="EW31" i="19"/>
  <c r="EW46" i="19"/>
  <c r="EW33" i="19"/>
  <c r="EW26" i="19"/>
  <c r="EW42" i="19"/>
  <c r="EW13" i="19"/>
  <c r="EW21" i="19"/>
  <c r="EW17" i="19"/>
  <c r="EW30" i="19"/>
  <c r="EW38" i="19"/>
  <c r="EW24" i="19"/>
  <c r="EW23" i="19"/>
  <c r="EW20" i="19"/>
  <c r="EW19" i="19"/>
  <c r="EW14" i="19"/>
  <c r="EW15" i="19"/>
  <c r="EW18" i="19"/>
  <c r="EW16" i="19"/>
  <c r="EW22" i="19"/>
  <c r="EW12" i="19"/>
  <c r="EW11" i="19"/>
  <c r="EV8" i="19"/>
  <c r="DT14" i="11"/>
  <c r="DT38" i="11"/>
  <c r="DT35" i="11"/>
  <c r="DT44" i="11"/>
  <c r="DT48" i="11"/>
  <c r="DT21" i="11"/>
  <c r="DT40" i="11"/>
  <c r="DT33" i="11"/>
  <c r="DT19" i="11"/>
  <c r="DT12" i="11"/>
  <c r="DT18" i="11"/>
  <c r="DT42" i="11"/>
  <c r="DT28" i="11"/>
  <c r="DT34" i="11"/>
  <c r="DT30" i="11"/>
  <c r="DT49" i="11"/>
  <c r="DT50" i="11"/>
  <c r="DT53" i="11"/>
  <c r="DT27" i="11"/>
  <c r="DT39" i="11"/>
  <c r="DT36" i="11"/>
  <c r="DT15" i="11"/>
  <c r="DT22" i="11"/>
  <c r="DS8" i="11"/>
  <c r="DS4" i="11" s="1"/>
  <c r="DT55" i="11"/>
  <c r="DT32" i="11"/>
  <c r="DT52" i="11"/>
  <c r="DT24" i="11"/>
  <c r="DT43" i="11"/>
  <c r="DT41" i="11"/>
  <c r="DT13" i="11"/>
  <c r="DT23" i="11"/>
  <c r="DT26" i="11"/>
  <c r="DT11" i="11"/>
  <c r="DT16" i="11"/>
  <c r="DT46" i="11"/>
  <c r="DT20" i="11"/>
  <c r="DT37" i="11"/>
  <c r="DT25" i="11"/>
  <c r="DT17" i="11"/>
  <c r="DT31" i="11"/>
  <c r="DT45" i="11"/>
  <c r="DT51" i="11"/>
  <c r="DT47" i="11"/>
  <c r="DT29" i="11"/>
  <c r="EX5" i="19"/>
  <c r="DU5" i="11"/>
  <c r="DP41" i="13"/>
  <c r="DP25" i="13"/>
  <c r="DQ6" i="13"/>
  <c r="DR4" i="13"/>
  <c r="DR3" i="13"/>
  <c r="DR2" i="13"/>
  <c r="DO38" i="13"/>
  <c r="DO54" i="13" s="1"/>
  <c r="DO39" i="13"/>
  <c r="DO55" i="13" s="1"/>
  <c r="DO29" i="13"/>
  <c r="DO45" i="13" s="1"/>
  <c r="DU17" i="11" l="1"/>
  <c r="DU116" i="11"/>
  <c r="DU113" i="11"/>
  <c r="DU106" i="11"/>
  <c r="DU107" i="11"/>
  <c r="DU66" i="11"/>
  <c r="DU79" i="11"/>
  <c r="DU147" i="11"/>
  <c r="DU159" i="11"/>
  <c r="DU67" i="11"/>
  <c r="DU89" i="11"/>
  <c r="DU120" i="11"/>
  <c r="DU132" i="11"/>
  <c r="DU144" i="11"/>
  <c r="DU124" i="11"/>
  <c r="DU110" i="11"/>
  <c r="DU102" i="11"/>
  <c r="DU69" i="11"/>
  <c r="DU73" i="11"/>
  <c r="DU65" i="11"/>
  <c r="DU149" i="11"/>
  <c r="DU158" i="11"/>
  <c r="DU81" i="11"/>
  <c r="DU108" i="11"/>
  <c r="DU128" i="11"/>
  <c r="DU134" i="11"/>
  <c r="DU151" i="11"/>
  <c r="DU136" i="11"/>
  <c r="DU121" i="11"/>
  <c r="DU86" i="11"/>
  <c r="DU75" i="11"/>
  <c r="DU78" i="11"/>
  <c r="DU87" i="11"/>
  <c r="DU157" i="11"/>
  <c r="DU59" i="11"/>
  <c r="DU104" i="11"/>
  <c r="DU94" i="11"/>
  <c r="DU111" i="11"/>
  <c r="DU139" i="11"/>
  <c r="DU148" i="11"/>
  <c r="DU133" i="11"/>
  <c r="DU114" i="11"/>
  <c r="DU96" i="11"/>
  <c r="DU88" i="11"/>
  <c r="DU62" i="11"/>
  <c r="DU61" i="11"/>
  <c r="DU140" i="11"/>
  <c r="DU76" i="11"/>
  <c r="DU80" i="11"/>
  <c r="DU103" i="11"/>
  <c r="DU125" i="11"/>
  <c r="DU142" i="11"/>
  <c r="DU155" i="11"/>
  <c r="DU119" i="11"/>
  <c r="DU99" i="11"/>
  <c r="DU93" i="11"/>
  <c r="DU84" i="11"/>
  <c r="DU85" i="11"/>
  <c r="DU57" i="11"/>
  <c r="DU137" i="11"/>
  <c r="DU56" i="11"/>
  <c r="DU83" i="11"/>
  <c r="DU105" i="11"/>
  <c r="DU123" i="11"/>
  <c r="DU138" i="11"/>
  <c r="DU153" i="11"/>
  <c r="DU129" i="11"/>
  <c r="DU101" i="11"/>
  <c r="DU97" i="11"/>
  <c r="DU92" i="11"/>
  <c r="DU60" i="11"/>
  <c r="DU58" i="11"/>
  <c r="DU145" i="11"/>
  <c r="DU70" i="11"/>
  <c r="DU95" i="11"/>
  <c r="DU98" i="11"/>
  <c r="DU126" i="11"/>
  <c r="DU143" i="11"/>
  <c r="DU154" i="11"/>
  <c r="DU100" i="11"/>
  <c r="DU118" i="11"/>
  <c r="DU122" i="11"/>
  <c r="DU117" i="11"/>
  <c r="DU64" i="11"/>
  <c r="DU68" i="11"/>
  <c r="DU63" i="11"/>
  <c r="DU146" i="11"/>
  <c r="DU71" i="11"/>
  <c r="DU82" i="11"/>
  <c r="DU90" i="11"/>
  <c r="DU131" i="11"/>
  <c r="DU141" i="11"/>
  <c r="DU156" i="11"/>
  <c r="DU130" i="11"/>
  <c r="DU127" i="11"/>
  <c r="DU115" i="11"/>
  <c r="DU109" i="11"/>
  <c r="DU77" i="11"/>
  <c r="DU72" i="11"/>
  <c r="DU152" i="11"/>
  <c r="DU160" i="11"/>
  <c r="DU74" i="11"/>
  <c r="DU91" i="11"/>
  <c r="DU112" i="11"/>
  <c r="DU135" i="11"/>
  <c r="DU150" i="11"/>
  <c r="EX158" i="19"/>
  <c r="EX157" i="19"/>
  <c r="EX156" i="19"/>
  <c r="EX160" i="19"/>
  <c r="EX155" i="19"/>
  <c r="EX159" i="19"/>
  <c r="EX153" i="19"/>
  <c r="EX154" i="19"/>
  <c r="EX151" i="19"/>
  <c r="EX150" i="19"/>
  <c r="EX147" i="19"/>
  <c r="EX149" i="19"/>
  <c r="EX146" i="19"/>
  <c r="EX142" i="19"/>
  <c r="EX145" i="19"/>
  <c r="EX143" i="19"/>
  <c r="EX152" i="19"/>
  <c r="EX141" i="19"/>
  <c r="EX138" i="19"/>
  <c r="EX140" i="19"/>
  <c r="EX136" i="19"/>
  <c r="EX148" i="19"/>
  <c r="EX144" i="19"/>
  <c r="EX131" i="19"/>
  <c r="EX130" i="19"/>
  <c r="EX137" i="19"/>
  <c r="EX135" i="19"/>
  <c r="EX134" i="19"/>
  <c r="EX129" i="19"/>
  <c r="EX124" i="19"/>
  <c r="EX122" i="19"/>
  <c r="EX133" i="19"/>
  <c r="EX128" i="19"/>
  <c r="EX132" i="19"/>
  <c r="EX139" i="19"/>
  <c r="EX126" i="19"/>
  <c r="EX120" i="19"/>
  <c r="EX118" i="19"/>
  <c r="EX125" i="19"/>
  <c r="EX127" i="19"/>
  <c r="EX117" i="19"/>
  <c r="EX123" i="19"/>
  <c r="EX119" i="19"/>
  <c r="EX116" i="19"/>
  <c r="EX115" i="19"/>
  <c r="EX111" i="19"/>
  <c r="EX108" i="19"/>
  <c r="EX104" i="19"/>
  <c r="EX103" i="19"/>
  <c r="EX121" i="19"/>
  <c r="EX114" i="19"/>
  <c r="EX110" i="19"/>
  <c r="EX105" i="19"/>
  <c r="EX102" i="19"/>
  <c r="EX107" i="19"/>
  <c r="EX113" i="19"/>
  <c r="EX97" i="19"/>
  <c r="EX93" i="19"/>
  <c r="EX109" i="19"/>
  <c r="EX99" i="19"/>
  <c r="EX96" i="19"/>
  <c r="EX91" i="19"/>
  <c r="EX106" i="19"/>
  <c r="EX101" i="19"/>
  <c r="EX100" i="19"/>
  <c r="EX94" i="19"/>
  <c r="EX92" i="19"/>
  <c r="EX90" i="19"/>
  <c r="EX89" i="19"/>
  <c r="EX86" i="19"/>
  <c r="EX83" i="19"/>
  <c r="EX112" i="19"/>
  <c r="EX95" i="19"/>
  <c r="EX82" i="19"/>
  <c r="EX98" i="19"/>
  <c r="EX85" i="19"/>
  <c r="EX79" i="19"/>
  <c r="EX84" i="19"/>
  <c r="EX76" i="19"/>
  <c r="EX87" i="19"/>
  <c r="EX81" i="19"/>
  <c r="EX75" i="19"/>
  <c r="EX88" i="19"/>
  <c r="EX77" i="19"/>
  <c r="EX74" i="19"/>
  <c r="EX66" i="19"/>
  <c r="EX80" i="19"/>
  <c r="EX70" i="19"/>
  <c r="EX78" i="19"/>
  <c r="EX71" i="19"/>
  <c r="EX67" i="19"/>
  <c r="EX73" i="19"/>
  <c r="EX56" i="19"/>
  <c r="EX72" i="19"/>
  <c r="EX65" i="19"/>
  <c r="EX68" i="19"/>
  <c r="EX69" i="19"/>
  <c r="EX62" i="19"/>
  <c r="EX59" i="19"/>
  <c r="EX57" i="19"/>
  <c r="EX61" i="19"/>
  <c r="EX58" i="19"/>
  <c r="EX64" i="19"/>
  <c r="EX60" i="19"/>
  <c r="EX63" i="19"/>
  <c r="EW8" i="19"/>
  <c r="EX55" i="19"/>
  <c r="EX50" i="19"/>
  <c r="EX54" i="19"/>
  <c r="EX53" i="19"/>
  <c r="EX49" i="19"/>
  <c r="EX52" i="19"/>
  <c r="EX48" i="19"/>
  <c r="EX45" i="19"/>
  <c r="EX51" i="19"/>
  <c r="EX44" i="19"/>
  <c r="EX41" i="19"/>
  <c r="EX37" i="19"/>
  <c r="EX47" i="19"/>
  <c r="EX46" i="19"/>
  <c r="EX38" i="19"/>
  <c r="EX42" i="19"/>
  <c r="EX34" i="19"/>
  <c r="EX40" i="19"/>
  <c r="EX32" i="19"/>
  <c r="EX27" i="19"/>
  <c r="EX36" i="19"/>
  <c r="EX43" i="19"/>
  <c r="EX31" i="19"/>
  <c r="EX35" i="19"/>
  <c r="EX24" i="19"/>
  <c r="EX33" i="19"/>
  <c r="EX21" i="19"/>
  <c r="EX29" i="19"/>
  <c r="EX30" i="19"/>
  <c r="EX25" i="19"/>
  <c r="EX20" i="19"/>
  <c r="EX26" i="19"/>
  <c r="EX16" i="19"/>
  <c r="EX22" i="19"/>
  <c r="EX19" i="19"/>
  <c r="EX15" i="19"/>
  <c r="EX14" i="19"/>
  <c r="EX39" i="19"/>
  <c r="EX23" i="19"/>
  <c r="EX18" i="19"/>
  <c r="EX12" i="19"/>
  <c r="EX11" i="19"/>
  <c r="EX28" i="19"/>
  <c r="EX13" i="19"/>
  <c r="EX17" i="19"/>
  <c r="DU53" i="11"/>
  <c r="DU27" i="11"/>
  <c r="DU20" i="11"/>
  <c r="DU36" i="11"/>
  <c r="DU43" i="11"/>
  <c r="DU54" i="11"/>
  <c r="DT8" i="11"/>
  <c r="DT4" i="11" s="1"/>
  <c r="DU21" i="11"/>
  <c r="DU33" i="11"/>
  <c r="DU23" i="11"/>
  <c r="DU26" i="11"/>
  <c r="DU47" i="11"/>
  <c r="DU48" i="11"/>
  <c r="DU40" i="11"/>
  <c r="DU32" i="11"/>
  <c r="DU37" i="11"/>
  <c r="DU25" i="11"/>
  <c r="DU11" i="11"/>
  <c r="DU22" i="11"/>
  <c r="DU14" i="11"/>
  <c r="DU13" i="11"/>
  <c r="DU19" i="11"/>
  <c r="DU49" i="11"/>
  <c r="DU42" i="11"/>
  <c r="DU34" i="11"/>
  <c r="DU39" i="11"/>
  <c r="DU44" i="11"/>
  <c r="DU29" i="11"/>
  <c r="DU46" i="11"/>
  <c r="DU45" i="11"/>
  <c r="DU51" i="11"/>
  <c r="DU12" i="11"/>
  <c r="DU18" i="11"/>
  <c r="DU41" i="11"/>
  <c r="DU28" i="11"/>
  <c r="DU38" i="11"/>
  <c r="DU35" i="11"/>
  <c r="DU30" i="11"/>
  <c r="DU50" i="11"/>
  <c r="DU55" i="11"/>
  <c r="DU31" i="11"/>
  <c r="DU52" i="11"/>
  <c r="DU24" i="11"/>
  <c r="DU15" i="11"/>
  <c r="DU16" i="11"/>
  <c r="EY5" i="19"/>
  <c r="DV5" i="11"/>
  <c r="DV159" i="11" s="1"/>
  <c r="DR6" i="13"/>
  <c r="DS2" i="13"/>
  <c r="DS3" i="13"/>
  <c r="DS4" i="13"/>
  <c r="DQ41" i="13"/>
  <c r="DQ25" i="13"/>
  <c r="DP38" i="13"/>
  <c r="DP54" i="13" s="1"/>
  <c r="DP39" i="13"/>
  <c r="DP55" i="13" s="1"/>
  <c r="DP29" i="13"/>
  <c r="DP45" i="13" s="1"/>
  <c r="DV122" i="11" l="1"/>
  <c r="DV120" i="11"/>
  <c r="DV109" i="11"/>
  <c r="DV97" i="11"/>
  <c r="DV74" i="11"/>
  <c r="DV58" i="11"/>
  <c r="DV75" i="11"/>
  <c r="DV160" i="11"/>
  <c r="DV149" i="11"/>
  <c r="DV73" i="11"/>
  <c r="DV84" i="11"/>
  <c r="DV110" i="11"/>
  <c r="DV143" i="11"/>
  <c r="DV135" i="11"/>
  <c r="DV130" i="11"/>
  <c r="DV124" i="11"/>
  <c r="DV103" i="11"/>
  <c r="DV99" i="11"/>
  <c r="DV64" i="11"/>
  <c r="DV68" i="11"/>
  <c r="DV156" i="11"/>
  <c r="DV144" i="11"/>
  <c r="DV61" i="11"/>
  <c r="DV71" i="11"/>
  <c r="DV106" i="11"/>
  <c r="DV140" i="11"/>
  <c r="DV134" i="11"/>
  <c r="DV98" i="11"/>
  <c r="DV121" i="11"/>
  <c r="DV112" i="11"/>
  <c r="DV83" i="11"/>
  <c r="DV79" i="11"/>
  <c r="DV56" i="11"/>
  <c r="DV155" i="11"/>
  <c r="DV146" i="11"/>
  <c r="DV70" i="11"/>
  <c r="DV94" i="11"/>
  <c r="DV117" i="11"/>
  <c r="DV147" i="11"/>
  <c r="DV128" i="11"/>
  <c r="DV119" i="11"/>
  <c r="DV108" i="11"/>
  <c r="DV76" i="11"/>
  <c r="DV77" i="11"/>
  <c r="DV60" i="11"/>
  <c r="DV67" i="11"/>
  <c r="DV154" i="11"/>
  <c r="DV153" i="11"/>
  <c r="DV62" i="11"/>
  <c r="DV88" i="11"/>
  <c r="DV116" i="11"/>
  <c r="DV150" i="11"/>
  <c r="DV131" i="11"/>
  <c r="DV111" i="11"/>
  <c r="DV102" i="11"/>
  <c r="DV96" i="11"/>
  <c r="DV95" i="11"/>
  <c r="DV80" i="11"/>
  <c r="DV63" i="11"/>
  <c r="DV148" i="11"/>
  <c r="DV138" i="11"/>
  <c r="DV66" i="11"/>
  <c r="DV100" i="11"/>
  <c r="DV113" i="11"/>
  <c r="DV151" i="11"/>
  <c r="DV125" i="11"/>
  <c r="DV101" i="11"/>
  <c r="DV91" i="11"/>
  <c r="DV82" i="11"/>
  <c r="DV92" i="11"/>
  <c r="DV65" i="11"/>
  <c r="DV152" i="11"/>
  <c r="DV141" i="11"/>
  <c r="DV157" i="11"/>
  <c r="DV86" i="11"/>
  <c r="DV104" i="11"/>
  <c r="DV123" i="11"/>
  <c r="DV158" i="11"/>
  <c r="DV133" i="11"/>
  <c r="DV136" i="11"/>
  <c r="DV90" i="11"/>
  <c r="DV118" i="11"/>
  <c r="DV87" i="11"/>
  <c r="DV85" i="11"/>
  <c r="DV72" i="11"/>
  <c r="DV142" i="11"/>
  <c r="DV139" i="11"/>
  <c r="DV69" i="11"/>
  <c r="DV89" i="11"/>
  <c r="DV105" i="11"/>
  <c r="DV132" i="11"/>
  <c r="DV50" i="11"/>
  <c r="DV126" i="11"/>
  <c r="DV127" i="11"/>
  <c r="DV114" i="11"/>
  <c r="DV115" i="11"/>
  <c r="DV93" i="11"/>
  <c r="DV59" i="11"/>
  <c r="DV57" i="11"/>
  <c r="DV145" i="11"/>
  <c r="DV137" i="11"/>
  <c r="DV78" i="11"/>
  <c r="DV81" i="11"/>
  <c r="DV107" i="11"/>
  <c r="DV129" i="11"/>
  <c r="EY158" i="19"/>
  <c r="EY160" i="19"/>
  <c r="EY155" i="19"/>
  <c r="EY159" i="19"/>
  <c r="EY157" i="19"/>
  <c r="EY156" i="19"/>
  <c r="EY154" i="19"/>
  <c r="EY153" i="19"/>
  <c r="EY152" i="19"/>
  <c r="EY148" i="19"/>
  <c r="EY150" i="19"/>
  <c r="EY149" i="19"/>
  <c r="EY151" i="19"/>
  <c r="EY146" i="19"/>
  <c r="EY145" i="19"/>
  <c r="EY147" i="19"/>
  <c r="EY143" i="19"/>
  <c r="EY136" i="19"/>
  <c r="EY144" i="19"/>
  <c r="EY133" i="19"/>
  <c r="EY141" i="19"/>
  <c r="EY138" i="19"/>
  <c r="EY139" i="19"/>
  <c r="EY137" i="19"/>
  <c r="EY134" i="19"/>
  <c r="EY135" i="19"/>
  <c r="EY131" i="19"/>
  <c r="EY127" i="19"/>
  <c r="EY126" i="19"/>
  <c r="EY123" i="19"/>
  <c r="EY129" i="19"/>
  <c r="EY142" i="19"/>
  <c r="EY140" i="19"/>
  <c r="EY132" i="19"/>
  <c r="EY120" i="19"/>
  <c r="EY125" i="19"/>
  <c r="EY124" i="19"/>
  <c r="EY130" i="19"/>
  <c r="EY121" i="19"/>
  <c r="EY122" i="19"/>
  <c r="EY119" i="19"/>
  <c r="EY116" i="19"/>
  <c r="EY110" i="19"/>
  <c r="EY117" i="19"/>
  <c r="EY115" i="19"/>
  <c r="EY118" i="19"/>
  <c r="EY111" i="19"/>
  <c r="EY108" i="19"/>
  <c r="EY128" i="19"/>
  <c r="EY114" i="19"/>
  <c r="EY109" i="19"/>
  <c r="EY112" i="19"/>
  <c r="EY107" i="19"/>
  <c r="EY105" i="19"/>
  <c r="EY102" i="19"/>
  <c r="EY101" i="19"/>
  <c r="EY104" i="19"/>
  <c r="EY113" i="19"/>
  <c r="EY103" i="19"/>
  <c r="EY106" i="19"/>
  <c r="EY97" i="19"/>
  <c r="EY93" i="19"/>
  <c r="EY98" i="19"/>
  <c r="EY100" i="19"/>
  <c r="EY94" i="19"/>
  <c r="EY92" i="19"/>
  <c r="EY90" i="19"/>
  <c r="EY89" i="19"/>
  <c r="EY95" i="19"/>
  <c r="EY99" i="19"/>
  <c r="EY96" i="19"/>
  <c r="EY87" i="19"/>
  <c r="EY85" i="19"/>
  <c r="EY81" i="19"/>
  <c r="EY79" i="19"/>
  <c r="EY86" i="19"/>
  <c r="EY91" i="19"/>
  <c r="EY84" i="19"/>
  <c r="EY75" i="19"/>
  <c r="EY80" i="19"/>
  <c r="EY88" i="19"/>
  <c r="EY83" i="19"/>
  <c r="EY82" i="19"/>
  <c r="EY77" i="19"/>
  <c r="EY76" i="19"/>
  <c r="EY69" i="19"/>
  <c r="EY78" i="19"/>
  <c r="EY71" i="19"/>
  <c r="EY73" i="19"/>
  <c r="EY72" i="19"/>
  <c r="EY67" i="19"/>
  <c r="EY70" i="19"/>
  <c r="EY74" i="19"/>
  <c r="EY65" i="19"/>
  <c r="EY60" i="19"/>
  <c r="EY68" i="19"/>
  <c r="EY66" i="19"/>
  <c r="EY63" i="19"/>
  <c r="EY58" i="19"/>
  <c r="EY62" i="19"/>
  <c r="EY57" i="19"/>
  <c r="EY64" i="19"/>
  <c r="EY59" i="19"/>
  <c r="EY61" i="19"/>
  <c r="EY56" i="19"/>
  <c r="EX8" i="19"/>
  <c r="EY55" i="19"/>
  <c r="EY54" i="19"/>
  <c r="EY53" i="19"/>
  <c r="EY49" i="19"/>
  <c r="EY48" i="19"/>
  <c r="EY51" i="19"/>
  <c r="EY52" i="19"/>
  <c r="EY40" i="19"/>
  <c r="EY35" i="19"/>
  <c r="EY36" i="19"/>
  <c r="EY50" i="19"/>
  <c r="EY39" i="19"/>
  <c r="EY46" i="19"/>
  <c r="EY38" i="19"/>
  <c r="EY32" i="19"/>
  <c r="EY47" i="19"/>
  <c r="EY37" i="19"/>
  <c r="EY43" i="19"/>
  <c r="EY42" i="19"/>
  <c r="EY28" i="19"/>
  <c r="EY31" i="19"/>
  <c r="EY45" i="19"/>
  <c r="EY41" i="19"/>
  <c r="EY44" i="19"/>
  <c r="EY34" i="19"/>
  <c r="EY30" i="19"/>
  <c r="EY27" i="19"/>
  <c r="EY24" i="19"/>
  <c r="EY25" i="19"/>
  <c r="EY26" i="19"/>
  <c r="EY33" i="19"/>
  <c r="EY20" i="19"/>
  <c r="EY29" i="19"/>
  <c r="EY16" i="19"/>
  <c r="EY23" i="19"/>
  <c r="EY15" i="19"/>
  <c r="EY22" i="19"/>
  <c r="EY19" i="19"/>
  <c r="EY11" i="19"/>
  <c r="EY21" i="19"/>
  <c r="EY12" i="19"/>
  <c r="EY14" i="19"/>
  <c r="EY17" i="19"/>
  <c r="EY13" i="19"/>
  <c r="EY18" i="19"/>
  <c r="DV42" i="11"/>
  <c r="DV27" i="11"/>
  <c r="DV38" i="11"/>
  <c r="DV35" i="11"/>
  <c r="DV49" i="11"/>
  <c r="DV22" i="11"/>
  <c r="DV21" i="11"/>
  <c r="DV39" i="11"/>
  <c r="DV20" i="11"/>
  <c r="DV36" i="11"/>
  <c r="DV17" i="11"/>
  <c r="DV31" i="11"/>
  <c r="DV13" i="11"/>
  <c r="DV44" i="11"/>
  <c r="DV30" i="11"/>
  <c r="DV29" i="11"/>
  <c r="DV55" i="11"/>
  <c r="DV45" i="11"/>
  <c r="DV23" i="11"/>
  <c r="DV47" i="11"/>
  <c r="DV16" i="11"/>
  <c r="DV53" i="11"/>
  <c r="DV14" i="11"/>
  <c r="DV52" i="11"/>
  <c r="DV25" i="11"/>
  <c r="DV15" i="11"/>
  <c r="DV46" i="11"/>
  <c r="DV33" i="11"/>
  <c r="DV34" i="11"/>
  <c r="DV37" i="11"/>
  <c r="DV11" i="11"/>
  <c r="DV18" i="11"/>
  <c r="DV28" i="11"/>
  <c r="DV32" i="11"/>
  <c r="DV51" i="11"/>
  <c r="DV24" i="11"/>
  <c r="DV12" i="11"/>
  <c r="DV54" i="11"/>
  <c r="DU8" i="11"/>
  <c r="DU4" i="11" s="1"/>
  <c r="DV41" i="11"/>
  <c r="DV40" i="11"/>
  <c r="DV19" i="11"/>
  <c r="DV26" i="11"/>
  <c r="DV43" i="11"/>
  <c r="DV48" i="11"/>
  <c r="EZ5" i="19"/>
  <c r="DW5" i="11"/>
  <c r="DS6" i="13"/>
  <c r="DT3" i="13"/>
  <c r="DT4" i="13"/>
  <c r="DT2" i="13"/>
  <c r="DR41" i="13"/>
  <c r="DR25" i="13"/>
  <c r="DQ39" i="13"/>
  <c r="DQ55" i="13" s="1"/>
  <c r="DQ38" i="13"/>
  <c r="DQ54" i="13" s="1"/>
  <c r="DQ29" i="13"/>
  <c r="DQ45" i="13" s="1"/>
  <c r="DW16" i="11" l="1"/>
  <c r="DW129" i="11"/>
  <c r="DW88" i="11"/>
  <c r="DW105" i="11"/>
  <c r="DW97" i="11"/>
  <c r="DW58" i="11"/>
  <c r="DW57" i="11"/>
  <c r="DW141" i="11"/>
  <c r="DW66" i="11"/>
  <c r="DW80" i="11"/>
  <c r="DW93" i="11"/>
  <c r="DW111" i="11"/>
  <c r="DW134" i="11"/>
  <c r="DW148" i="11"/>
  <c r="DW135" i="11"/>
  <c r="DW87" i="11"/>
  <c r="DW94" i="11"/>
  <c r="DW81" i="11"/>
  <c r="DW70" i="11"/>
  <c r="DW68" i="11"/>
  <c r="DW138" i="11"/>
  <c r="DW69" i="11"/>
  <c r="DW91" i="11"/>
  <c r="DW98" i="11"/>
  <c r="DW116" i="11"/>
  <c r="DW139" i="11"/>
  <c r="DW154" i="11"/>
  <c r="DW127" i="11"/>
  <c r="DW117" i="11"/>
  <c r="DW83" i="11"/>
  <c r="DW72" i="11"/>
  <c r="DW56" i="11"/>
  <c r="DW150" i="11"/>
  <c r="DW160" i="11"/>
  <c r="DW74" i="11"/>
  <c r="DW102" i="11"/>
  <c r="DW106" i="11"/>
  <c r="DW125" i="11"/>
  <c r="DW142" i="11"/>
  <c r="DW156" i="11"/>
  <c r="DW136" i="11"/>
  <c r="DW124" i="11"/>
  <c r="DW101" i="11"/>
  <c r="DW84" i="11"/>
  <c r="DW155" i="11"/>
  <c r="DW71" i="11"/>
  <c r="DW144" i="11"/>
  <c r="DW59" i="11"/>
  <c r="DW78" i="11"/>
  <c r="DW99" i="11"/>
  <c r="DW109" i="11"/>
  <c r="DW119" i="11"/>
  <c r="DW137" i="11"/>
  <c r="DW157" i="11"/>
  <c r="DW122" i="11"/>
  <c r="DW126" i="11"/>
  <c r="DW108" i="11"/>
  <c r="DW104" i="11"/>
  <c r="DW76" i="11"/>
  <c r="DW63" i="11"/>
  <c r="DW152" i="11"/>
  <c r="DW62" i="11"/>
  <c r="DW75" i="11"/>
  <c r="DW90" i="11"/>
  <c r="DW110" i="11"/>
  <c r="DW123" i="11"/>
  <c r="DW143" i="11"/>
  <c r="DW132" i="11"/>
  <c r="DW133" i="11"/>
  <c r="DW95" i="11"/>
  <c r="DW96" i="11"/>
  <c r="DW65" i="11"/>
  <c r="DW153" i="11"/>
  <c r="DW145" i="11"/>
  <c r="DW61" i="11"/>
  <c r="DW77" i="11"/>
  <c r="DW86" i="11"/>
  <c r="DW112" i="11"/>
  <c r="DW131" i="11"/>
  <c r="DW147" i="11"/>
  <c r="DW130" i="11"/>
  <c r="DW121" i="11"/>
  <c r="DW114" i="11"/>
  <c r="DW64" i="11"/>
  <c r="DW79" i="11"/>
  <c r="DW149" i="11"/>
  <c r="DW158" i="11"/>
  <c r="DW67" i="11"/>
  <c r="DW82" i="11"/>
  <c r="DW89" i="11"/>
  <c r="DW120" i="11"/>
  <c r="DW118" i="11"/>
  <c r="DW151" i="11"/>
  <c r="DW115" i="11"/>
  <c r="DW103" i="11"/>
  <c r="DW107" i="11"/>
  <c r="DW92" i="11"/>
  <c r="DW73" i="11"/>
  <c r="DW146" i="11"/>
  <c r="DW140" i="11"/>
  <c r="DW60" i="11"/>
  <c r="DW85" i="11"/>
  <c r="DW100" i="11"/>
  <c r="DW113" i="11"/>
  <c r="DW128" i="11"/>
  <c r="DW159" i="11"/>
  <c r="EZ160" i="19"/>
  <c r="EZ159" i="19"/>
  <c r="EZ153" i="19"/>
  <c r="EZ156" i="19"/>
  <c r="EZ154" i="19"/>
  <c r="EZ158" i="19"/>
  <c r="EZ150" i="19"/>
  <c r="EZ147" i="19"/>
  <c r="EZ157" i="19"/>
  <c r="EZ151" i="19"/>
  <c r="EZ155" i="19"/>
  <c r="EZ152" i="19"/>
  <c r="EZ148" i="19"/>
  <c r="EZ144" i="19"/>
  <c r="EZ149" i="19"/>
  <c r="EZ145" i="19"/>
  <c r="EZ142" i="19"/>
  <c r="EZ138" i="19"/>
  <c r="EZ135" i="19"/>
  <c r="EZ146" i="19"/>
  <c r="EZ143" i="19"/>
  <c r="EZ141" i="19"/>
  <c r="EZ139" i="19"/>
  <c r="EZ137" i="19"/>
  <c r="EZ134" i="19"/>
  <c r="EZ140" i="19"/>
  <c r="EZ132" i="19"/>
  <c r="EZ136" i="19"/>
  <c r="EZ130" i="19"/>
  <c r="EZ128" i="19"/>
  <c r="EZ129" i="19"/>
  <c r="EZ124" i="19"/>
  <c r="EZ131" i="19"/>
  <c r="EZ126" i="19"/>
  <c r="EZ125" i="19"/>
  <c r="EZ117" i="19"/>
  <c r="EZ127" i="19"/>
  <c r="EZ123" i="19"/>
  <c r="EZ121" i="19"/>
  <c r="EZ119" i="19"/>
  <c r="EZ122" i="19"/>
  <c r="EZ133" i="19"/>
  <c r="EZ115" i="19"/>
  <c r="EZ118" i="19"/>
  <c r="EZ120" i="19"/>
  <c r="EZ113" i="19"/>
  <c r="EZ112" i="19"/>
  <c r="EZ116" i="19"/>
  <c r="EZ111" i="19"/>
  <c r="EZ108" i="19"/>
  <c r="EZ104" i="19"/>
  <c r="EZ103" i="19"/>
  <c r="EZ107" i="19"/>
  <c r="EZ114" i="19"/>
  <c r="EZ102" i="19"/>
  <c r="EZ106" i="19"/>
  <c r="EZ105" i="19"/>
  <c r="EZ101" i="19"/>
  <c r="EZ110" i="19"/>
  <c r="EZ109" i="19"/>
  <c r="EZ98" i="19"/>
  <c r="EZ99" i="19"/>
  <c r="EZ96" i="19"/>
  <c r="EZ91" i="19"/>
  <c r="EZ100" i="19"/>
  <c r="EZ94" i="19"/>
  <c r="EZ92" i="19"/>
  <c r="EZ90" i="19"/>
  <c r="EZ89" i="19"/>
  <c r="EZ95" i="19"/>
  <c r="EZ88" i="19"/>
  <c r="EZ97" i="19"/>
  <c r="EZ93" i="19"/>
  <c r="EZ84" i="19"/>
  <c r="EZ87" i="19"/>
  <c r="EZ81" i="19"/>
  <c r="EZ80" i="19"/>
  <c r="EZ83" i="19"/>
  <c r="EZ82" i="19"/>
  <c r="EZ77" i="19"/>
  <c r="EZ74" i="19"/>
  <c r="EZ78" i="19"/>
  <c r="EZ75" i="19"/>
  <c r="EZ76" i="19"/>
  <c r="EZ79" i="19"/>
  <c r="EZ70" i="19"/>
  <c r="EZ85" i="19"/>
  <c r="EZ86" i="19"/>
  <c r="EZ73" i="19"/>
  <c r="EZ72" i="19"/>
  <c r="EZ67" i="19"/>
  <c r="EZ68" i="19"/>
  <c r="EZ64" i="19"/>
  <c r="EZ65" i="19"/>
  <c r="EZ66" i="19"/>
  <c r="EZ69" i="19"/>
  <c r="EZ71" i="19"/>
  <c r="EZ61" i="19"/>
  <c r="EZ57" i="19"/>
  <c r="EZ60" i="19"/>
  <c r="EZ59" i="19"/>
  <c r="EZ58" i="19"/>
  <c r="EZ56" i="19"/>
  <c r="EZ63" i="19"/>
  <c r="EZ62" i="19"/>
  <c r="EY8" i="19"/>
  <c r="EZ55" i="19"/>
  <c r="EZ53" i="19"/>
  <c r="EZ54" i="19"/>
  <c r="EZ49" i="19"/>
  <c r="EZ51" i="19"/>
  <c r="EZ44" i="19"/>
  <c r="EZ52" i="19"/>
  <c r="EZ50" i="19"/>
  <c r="EZ36" i="19"/>
  <c r="EZ40" i="19"/>
  <c r="EZ47" i="19"/>
  <c r="EZ48" i="19"/>
  <c r="EZ45" i="19"/>
  <c r="EZ43" i="19"/>
  <c r="EZ41" i="19"/>
  <c r="EZ34" i="19"/>
  <c r="EZ37" i="19"/>
  <c r="EZ31" i="19"/>
  <c r="EZ35" i="19"/>
  <c r="EZ33" i="19"/>
  <c r="EZ38" i="19"/>
  <c r="EZ29" i="19"/>
  <c r="EZ30" i="19"/>
  <c r="EZ42" i="19"/>
  <c r="EZ46" i="19"/>
  <c r="EZ26" i="19"/>
  <c r="EZ19" i="19"/>
  <c r="EZ20" i="19"/>
  <c r="EZ23" i="19"/>
  <c r="EZ15" i="19"/>
  <c r="EZ39" i="19"/>
  <c r="EZ22" i="19"/>
  <c r="EZ21" i="19"/>
  <c r="EZ14" i="19"/>
  <c r="EZ13" i="19"/>
  <c r="EZ17" i="19"/>
  <c r="EZ18" i="19"/>
  <c r="EZ25" i="19"/>
  <c r="EZ11" i="19"/>
  <c r="EZ16" i="19"/>
  <c r="EZ28" i="19"/>
  <c r="EZ32" i="19"/>
  <c r="EZ24" i="19"/>
  <c r="EZ12" i="19"/>
  <c r="EZ27" i="19"/>
  <c r="DW34" i="11"/>
  <c r="DW20" i="11"/>
  <c r="DW19" i="11"/>
  <c r="DW24" i="11"/>
  <c r="DW18" i="11"/>
  <c r="DW21" i="11"/>
  <c r="DW13" i="11"/>
  <c r="DW27" i="11"/>
  <c r="DW39" i="11"/>
  <c r="DW12" i="11"/>
  <c r="DW50" i="11"/>
  <c r="DW55" i="11"/>
  <c r="DW28" i="11"/>
  <c r="DW45" i="11"/>
  <c r="DW25" i="11"/>
  <c r="DW47" i="11"/>
  <c r="DW48" i="11"/>
  <c r="DW41" i="11"/>
  <c r="DW31" i="11"/>
  <c r="DW36" i="11"/>
  <c r="DW37" i="11"/>
  <c r="DW29" i="11"/>
  <c r="DV8" i="11"/>
  <c r="DV4" i="11" s="1"/>
  <c r="DW53" i="11"/>
  <c r="DW14" i="11"/>
  <c r="DW52" i="11"/>
  <c r="DW26" i="11"/>
  <c r="DW11" i="11"/>
  <c r="DW22" i="11"/>
  <c r="DW42" i="11"/>
  <c r="DW32" i="11"/>
  <c r="DW51" i="11"/>
  <c r="DW30" i="11"/>
  <c r="DW17" i="11"/>
  <c r="DW54" i="11"/>
  <c r="DW40" i="11"/>
  <c r="DW38" i="11"/>
  <c r="DW35" i="11"/>
  <c r="DW15" i="11"/>
  <c r="DW43" i="11"/>
  <c r="DW46" i="11"/>
  <c r="DW33" i="11"/>
  <c r="DW23" i="11"/>
  <c r="DW44" i="11"/>
  <c r="DW49" i="11"/>
  <c r="FA5" i="19"/>
  <c r="DX5" i="11"/>
  <c r="DX154" i="11" s="1"/>
  <c r="DT6" i="13"/>
  <c r="DU4" i="13"/>
  <c r="DU3" i="13"/>
  <c r="DU2" i="13"/>
  <c r="DR39" i="13"/>
  <c r="DR55" i="13" s="1"/>
  <c r="DR38" i="13"/>
  <c r="DR54" i="13" s="1"/>
  <c r="DR29" i="13"/>
  <c r="DR45" i="13" s="1"/>
  <c r="DS41" i="13"/>
  <c r="DS25" i="13"/>
  <c r="DX119" i="11" l="1"/>
  <c r="DX102" i="11"/>
  <c r="DX94" i="11"/>
  <c r="DX58" i="11"/>
  <c r="DX65" i="11"/>
  <c r="DX145" i="11"/>
  <c r="DX146" i="11"/>
  <c r="DX67" i="11"/>
  <c r="DX87" i="11"/>
  <c r="DX103" i="11"/>
  <c r="DX117" i="11"/>
  <c r="DX123" i="11"/>
  <c r="DX157" i="11"/>
  <c r="DX133" i="11"/>
  <c r="DX124" i="11"/>
  <c r="DX64" i="11"/>
  <c r="DX70" i="11"/>
  <c r="DX56" i="11"/>
  <c r="DX156" i="11"/>
  <c r="DX141" i="11"/>
  <c r="DX77" i="11"/>
  <c r="DX85" i="11"/>
  <c r="DX104" i="11"/>
  <c r="DX137" i="11"/>
  <c r="DX127" i="11"/>
  <c r="DX148" i="11"/>
  <c r="DX132" i="11"/>
  <c r="DX93" i="11"/>
  <c r="DX76" i="11"/>
  <c r="DX79" i="11"/>
  <c r="DX152" i="11"/>
  <c r="DX138" i="11"/>
  <c r="DX62" i="11"/>
  <c r="DX80" i="11"/>
  <c r="DX95" i="11"/>
  <c r="DX106" i="11"/>
  <c r="DX129" i="11"/>
  <c r="DX128" i="11"/>
  <c r="DX151" i="11"/>
  <c r="DX131" i="11"/>
  <c r="DX121" i="11"/>
  <c r="DX96" i="11"/>
  <c r="DX73" i="11"/>
  <c r="DX144" i="11"/>
  <c r="DX140" i="11"/>
  <c r="DX69" i="11"/>
  <c r="DX89" i="11"/>
  <c r="DX98" i="11"/>
  <c r="DX107" i="11"/>
  <c r="DX110" i="11"/>
  <c r="DX135" i="11"/>
  <c r="DX155" i="11"/>
  <c r="DX126" i="11"/>
  <c r="DX100" i="11"/>
  <c r="DX97" i="11"/>
  <c r="DX57" i="11"/>
  <c r="DX71" i="11"/>
  <c r="DX147" i="11"/>
  <c r="DX59" i="11"/>
  <c r="DX78" i="11"/>
  <c r="DX90" i="11"/>
  <c r="DX108" i="11"/>
  <c r="DX116" i="11"/>
  <c r="DX134" i="11"/>
  <c r="DX158" i="11"/>
  <c r="DX136" i="11"/>
  <c r="DX114" i="11"/>
  <c r="DX88" i="11"/>
  <c r="DX75" i="11"/>
  <c r="DX68" i="11"/>
  <c r="DX149" i="11"/>
  <c r="DX72" i="11"/>
  <c r="DX86" i="11"/>
  <c r="DX101" i="11"/>
  <c r="DX109" i="11"/>
  <c r="DX120" i="11"/>
  <c r="DX142" i="11"/>
  <c r="DX159" i="11"/>
  <c r="DX130" i="11"/>
  <c r="DX112" i="11"/>
  <c r="DX84" i="11"/>
  <c r="DX92" i="11"/>
  <c r="DX61" i="11"/>
  <c r="DX63" i="11"/>
  <c r="DX153" i="11"/>
  <c r="DX60" i="11"/>
  <c r="DX82" i="11"/>
  <c r="DX113" i="11"/>
  <c r="DX111" i="11"/>
  <c r="DX122" i="11"/>
  <c r="DX143" i="11"/>
  <c r="DX29" i="11"/>
  <c r="DX118" i="11"/>
  <c r="DX105" i="11"/>
  <c r="DX99" i="11"/>
  <c r="DX81" i="11"/>
  <c r="DX66" i="11"/>
  <c r="DX150" i="11"/>
  <c r="DX160" i="11"/>
  <c r="DX74" i="11"/>
  <c r="DX83" i="11"/>
  <c r="DX91" i="11"/>
  <c r="DX115" i="11"/>
  <c r="DX125" i="11"/>
  <c r="DX139" i="11"/>
  <c r="FA157" i="19"/>
  <c r="FA159" i="19"/>
  <c r="FA156" i="19"/>
  <c r="FA154" i="19"/>
  <c r="FA155" i="19"/>
  <c r="FA160" i="19"/>
  <c r="FA151" i="19"/>
  <c r="FA158" i="19"/>
  <c r="FA150" i="19"/>
  <c r="FA149" i="19"/>
  <c r="FA153" i="19"/>
  <c r="FA146" i="19"/>
  <c r="FA145" i="19"/>
  <c r="FA147" i="19"/>
  <c r="FA143" i="19"/>
  <c r="FA152" i="19"/>
  <c r="FA142" i="19"/>
  <c r="FA148" i="19"/>
  <c r="FA140" i="19"/>
  <c r="FA141" i="19"/>
  <c r="FA131" i="19"/>
  <c r="FA130" i="19"/>
  <c r="FA139" i="19"/>
  <c r="FA138" i="19"/>
  <c r="FA137" i="19"/>
  <c r="FA134" i="19"/>
  <c r="FA132" i="19"/>
  <c r="FA136" i="19"/>
  <c r="FA133" i="19"/>
  <c r="FA135" i="19"/>
  <c r="FA144" i="19"/>
  <c r="FA122" i="19"/>
  <c r="FA125" i="19"/>
  <c r="FA124" i="19"/>
  <c r="FA129" i="19"/>
  <c r="FA127" i="19"/>
  <c r="FA123" i="19"/>
  <c r="FA121" i="19"/>
  <c r="FA119" i="19"/>
  <c r="FA115" i="19"/>
  <c r="FA111" i="19"/>
  <c r="FA118" i="19"/>
  <c r="FA117" i="19"/>
  <c r="FA120" i="19"/>
  <c r="FA113" i="19"/>
  <c r="FA112" i="19"/>
  <c r="FA128" i="19"/>
  <c r="FA126" i="19"/>
  <c r="FA114" i="19"/>
  <c r="FA116" i="19"/>
  <c r="FA107" i="19"/>
  <c r="FA105" i="19"/>
  <c r="FA104" i="19"/>
  <c r="FA102" i="19"/>
  <c r="FA101" i="19"/>
  <c r="FA108" i="19"/>
  <c r="FA103" i="19"/>
  <c r="FA110" i="19"/>
  <c r="FA109" i="19"/>
  <c r="FA106" i="19"/>
  <c r="FA99" i="19"/>
  <c r="FA96" i="19"/>
  <c r="FA91" i="19"/>
  <c r="FA100" i="19"/>
  <c r="FA94" i="19"/>
  <c r="FA92" i="19"/>
  <c r="FA95" i="19"/>
  <c r="FA97" i="19"/>
  <c r="FA93" i="19"/>
  <c r="FA90" i="19"/>
  <c r="FA82" i="19"/>
  <c r="FA98" i="19"/>
  <c r="FA89" i="19"/>
  <c r="FA84" i="19"/>
  <c r="FA80" i="19"/>
  <c r="FA87" i="19"/>
  <c r="FA81" i="19"/>
  <c r="FA83" i="19"/>
  <c r="FA77" i="19"/>
  <c r="FA74" i="19"/>
  <c r="FA88" i="19"/>
  <c r="FA86" i="19"/>
  <c r="FA85" i="19"/>
  <c r="FA76" i="19"/>
  <c r="FA79" i="19"/>
  <c r="FA71" i="19"/>
  <c r="FA78" i="19"/>
  <c r="FA73" i="19"/>
  <c r="FA72" i="19"/>
  <c r="FA67" i="19"/>
  <c r="FA68" i="19"/>
  <c r="FA65" i="19"/>
  <c r="FA66" i="19"/>
  <c r="FA69" i="19"/>
  <c r="FA75" i="19"/>
  <c r="FA70" i="19"/>
  <c r="FA64" i="19"/>
  <c r="FA61" i="19"/>
  <c r="FA59" i="19"/>
  <c r="FA63" i="19"/>
  <c r="FA60" i="19"/>
  <c r="FA58" i="19"/>
  <c r="FA62" i="19"/>
  <c r="FA57" i="19"/>
  <c r="FA56" i="19"/>
  <c r="EZ8" i="19"/>
  <c r="FA55" i="19"/>
  <c r="FA54" i="19"/>
  <c r="FA52" i="19"/>
  <c r="FA48" i="19"/>
  <c r="FA51" i="19"/>
  <c r="FA50" i="19"/>
  <c r="FA49" i="19"/>
  <c r="FA43" i="19"/>
  <c r="FA34" i="19"/>
  <c r="FA39" i="19"/>
  <c r="FA45" i="19"/>
  <c r="FA47" i="19"/>
  <c r="FA41" i="19"/>
  <c r="FA35" i="19"/>
  <c r="FA53" i="19"/>
  <c r="FA40" i="19"/>
  <c r="FA46" i="19"/>
  <c r="FA42" i="19"/>
  <c r="FA37" i="19"/>
  <c r="FA38" i="19"/>
  <c r="FA31" i="19"/>
  <c r="FA27" i="19"/>
  <c r="FA33" i="19"/>
  <c r="FA26" i="19"/>
  <c r="FA24" i="19"/>
  <c r="FA44" i="19"/>
  <c r="FA32" i="19"/>
  <c r="FA19" i="19"/>
  <c r="FA25" i="19"/>
  <c r="FA28" i="19"/>
  <c r="FA15" i="19"/>
  <c r="FA30" i="19"/>
  <c r="FA29" i="19"/>
  <c r="FA23" i="19"/>
  <c r="FA14" i="19"/>
  <c r="FA21" i="19"/>
  <c r="FA22" i="19"/>
  <c r="FA18" i="19"/>
  <c r="FA16" i="19"/>
  <c r="FA36" i="19"/>
  <c r="FA12" i="19"/>
  <c r="FA17" i="19"/>
  <c r="FA13" i="19"/>
  <c r="FA20" i="19"/>
  <c r="FA11" i="19"/>
  <c r="DX41" i="11"/>
  <c r="DX33" i="11"/>
  <c r="DX34" i="11"/>
  <c r="DX24" i="11"/>
  <c r="DX49" i="11"/>
  <c r="DX48" i="11"/>
  <c r="DX42" i="11"/>
  <c r="DX32" i="11"/>
  <c r="DX35" i="11"/>
  <c r="DX26" i="11"/>
  <c r="DX11" i="11"/>
  <c r="DX22" i="11"/>
  <c r="DX28" i="11"/>
  <c r="DX27" i="11"/>
  <c r="DX39" i="11"/>
  <c r="DX30" i="11"/>
  <c r="DX17" i="11"/>
  <c r="DX40" i="11"/>
  <c r="DX45" i="11"/>
  <c r="DX51" i="11"/>
  <c r="DX43" i="11"/>
  <c r="DX55" i="11"/>
  <c r="DX38" i="11"/>
  <c r="DX19" i="11"/>
  <c r="DX12" i="11"/>
  <c r="DX50" i="11"/>
  <c r="DX14" i="11"/>
  <c r="DX46" i="11"/>
  <c r="DX20" i="11"/>
  <c r="DX36" i="11"/>
  <c r="DX44" i="11"/>
  <c r="DX54" i="11"/>
  <c r="DX53" i="11"/>
  <c r="DX31" i="11"/>
  <c r="DX52" i="11"/>
  <c r="DX25" i="11"/>
  <c r="DX15" i="11"/>
  <c r="DX16" i="11"/>
  <c r="DW8" i="11"/>
  <c r="DW4" i="11" s="1"/>
  <c r="DX21" i="11"/>
  <c r="DX13" i="11"/>
  <c r="DX23" i="11"/>
  <c r="DX37" i="11"/>
  <c r="DX47" i="11"/>
  <c r="DX18" i="11"/>
  <c r="FB5" i="19"/>
  <c r="DY5" i="11"/>
  <c r="DU6" i="13"/>
  <c r="DV4" i="13"/>
  <c r="DV3" i="13"/>
  <c r="DV2" i="13"/>
  <c r="DS39" i="13"/>
  <c r="DS55" i="13" s="1"/>
  <c r="DS38" i="13"/>
  <c r="DS54" i="13" s="1"/>
  <c r="DS29" i="13"/>
  <c r="DS45" i="13" s="1"/>
  <c r="DT41" i="13"/>
  <c r="DT25" i="13"/>
  <c r="DY17" i="11" l="1"/>
  <c r="DY133" i="11"/>
  <c r="DY97" i="11"/>
  <c r="DY79" i="11"/>
  <c r="DY92" i="11"/>
  <c r="DY65" i="11"/>
  <c r="DY146" i="11"/>
  <c r="DY138" i="11"/>
  <c r="DY82" i="11"/>
  <c r="DY86" i="11"/>
  <c r="DY103" i="11"/>
  <c r="DY128" i="11"/>
  <c r="DY135" i="11"/>
  <c r="DY155" i="11"/>
  <c r="DY127" i="11"/>
  <c r="DY121" i="11"/>
  <c r="DY89" i="11"/>
  <c r="DY66" i="11"/>
  <c r="DY71" i="11"/>
  <c r="DY150" i="11"/>
  <c r="DY67" i="11"/>
  <c r="DY87" i="11"/>
  <c r="DY93" i="11"/>
  <c r="DY104" i="11"/>
  <c r="DY115" i="11"/>
  <c r="DY137" i="11"/>
  <c r="DY158" i="11"/>
  <c r="DY119" i="11"/>
  <c r="DY112" i="11"/>
  <c r="DY81" i="11"/>
  <c r="DY58" i="11"/>
  <c r="DY63" i="11"/>
  <c r="DY148" i="11"/>
  <c r="DY59" i="11"/>
  <c r="DY76" i="11"/>
  <c r="DY100" i="11"/>
  <c r="DY107" i="11"/>
  <c r="DY116" i="11"/>
  <c r="DY149" i="11"/>
  <c r="DY159" i="11"/>
  <c r="DY126" i="11"/>
  <c r="DY117" i="11"/>
  <c r="DY109" i="11"/>
  <c r="DY84" i="11"/>
  <c r="DY64" i="11"/>
  <c r="DY57" i="11"/>
  <c r="DY157" i="11"/>
  <c r="DY62" i="11"/>
  <c r="DY80" i="11"/>
  <c r="DY94" i="11"/>
  <c r="DY111" i="11"/>
  <c r="DY129" i="11"/>
  <c r="DY153" i="11"/>
  <c r="DY156" i="11"/>
  <c r="DY134" i="11"/>
  <c r="DY124" i="11"/>
  <c r="DY122" i="11"/>
  <c r="DY70" i="11"/>
  <c r="DY68" i="11"/>
  <c r="DY73" i="11"/>
  <c r="DY144" i="11"/>
  <c r="DY61" i="11"/>
  <c r="DY74" i="11"/>
  <c r="DY98" i="11"/>
  <c r="DY113" i="11"/>
  <c r="DY120" i="11"/>
  <c r="DY142" i="11"/>
  <c r="DY131" i="11"/>
  <c r="DY114" i="11"/>
  <c r="DY110" i="11"/>
  <c r="DY95" i="11"/>
  <c r="DY56" i="11"/>
  <c r="DY143" i="11"/>
  <c r="DY160" i="11"/>
  <c r="DY60" i="11"/>
  <c r="DY88" i="11"/>
  <c r="DY91" i="11"/>
  <c r="DY105" i="11"/>
  <c r="DY125" i="11"/>
  <c r="DY151" i="11"/>
  <c r="DY132" i="11"/>
  <c r="DY102" i="11"/>
  <c r="DY106" i="11"/>
  <c r="DY77" i="11"/>
  <c r="DY83" i="11"/>
  <c r="DY152" i="11"/>
  <c r="DY141" i="11"/>
  <c r="DY69" i="11"/>
  <c r="DY90" i="11"/>
  <c r="DY96" i="11"/>
  <c r="DY108" i="11"/>
  <c r="DY139" i="11"/>
  <c r="DY145" i="11"/>
  <c r="DY130" i="11"/>
  <c r="DY99" i="11"/>
  <c r="DY118" i="11"/>
  <c r="DY75" i="11"/>
  <c r="DY72" i="11"/>
  <c r="DY154" i="11"/>
  <c r="DY140" i="11"/>
  <c r="DY78" i="11"/>
  <c r="DY85" i="11"/>
  <c r="DY101" i="11"/>
  <c r="DY123" i="11"/>
  <c r="DY136" i="11"/>
  <c r="DY147" i="11"/>
  <c r="FB157" i="19"/>
  <c r="FB160" i="19"/>
  <c r="FB158" i="19"/>
  <c r="FB159" i="19"/>
  <c r="FB156" i="19"/>
  <c r="FB155" i="19"/>
  <c r="FB154" i="19"/>
  <c r="FB152" i="19"/>
  <c r="FB153" i="19"/>
  <c r="FB150" i="19"/>
  <c r="FB151" i="19"/>
  <c r="FB148" i="19"/>
  <c r="FB149" i="19"/>
  <c r="FB143" i="19"/>
  <c r="FB144" i="19"/>
  <c r="FB146" i="19"/>
  <c r="FB147" i="19"/>
  <c r="FB145" i="19"/>
  <c r="FB136" i="19"/>
  <c r="FB140" i="19"/>
  <c r="FB139" i="19"/>
  <c r="FB137" i="19"/>
  <c r="FB142" i="19"/>
  <c r="FB138" i="19"/>
  <c r="FB134" i="19"/>
  <c r="FB135" i="19"/>
  <c r="FB132" i="19"/>
  <c r="FB141" i="19"/>
  <c r="FB125" i="19"/>
  <c r="FB128" i="19"/>
  <c r="FB126" i="19"/>
  <c r="FB131" i="19"/>
  <c r="FB129" i="19"/>
  <c r="FB127" i="19"/>
  <c r="FB130" i="19"/>
  <c r="FB123" i="19"/>
  <c r="FB121" i="19"/>
  <c r="FB119" i="19"/>
  <c r="FB133" i="19"/>
  <c r="FB122" i="19"/>
  <c r="FB116" i="19"/>
  <c r="FB124" i="19"/>
  <c r="FB118" i="19"/>
  <c r="FB117" i="19"/>
  <c r="FB120" i="19"/>
  <c r="FB114" i="19"/>
  <c r="FB107" i="19"/>
  <c r="FB105" i="19"/>
  <c r="FB112" i="19"/>
  <c r="FB110" i="19"/>
  <c r="FB109" i="19"/>
  <c r="FB106" i="19"/>
  <c r="FB115" i="19"/>
  <c r="FB113" i="19"/>
  <c r="FB108" i="19"/>
  <c r="FB104" i="19"/>
  <c r="FB103" i="19"/>
  <c r="FB111" i="19"/>
  <c r="FB102" i="19"/>
  <c r="FB101" i="19"/>
  <c r="FB95" i="19"/>
  <c r="FB97" i="19"/>
  <c r="FB93" i="19"/>
  <c r="FB98" i="19"/>
  <c r="FB99" i="19"/>
  <c r="FB96" i="19"/>
  <c r="FB94" i="19"/>
  <c r="FB92" i="19"/>
  <c r="FB81" i="19"/>
  <c r="FB79" i="19"/>
  <c r="FB89" i="19"/>
  <c r="FB100" i="19"/>
  <c r="FB91" i="19"/>
  <c r="FB84" i="19"/>
  <c r="FB87" i="19"/>
  <c r="FB83" i="19"/>
  <c r="FB80" i="19"/>
  <c r="FB90" i="19"/>
  <c r="FB88" i="19"/>
  <c r="FB82" i="19"/>
  <c r="FB78" i="19"/>
  <c r="FB86" i="19"/>
  <c r="FB85" i="19"/>
  <c r="FB73" i="19"/>
  <c r="FB77" i="19"/>
  <c r="FB76" i="19"/>
  <c r="FB74" i="19"/>
  <c r="FB68" i="19"/>
  <c r="FB65" i="19"/>
  <c r="FB75" i="19"/>
  <c r="FB66" i="19"/>
  <c r="FB67" i="19"/>
  <c r="FB72" i="19"/>
  <c r="FB69" i="19"/>
  <c r="FB62" i="19"/>
  <c r="FB59" i="19"/>
  <c r="FB57" i="19"/>
  <c r="FB71" i="19"/>
  <c r="FB70" i="19"/>
  <c r="FB64" i="19"/>
  <c r="FB56" i="19"/>
  <c r="FB61" i="19"/>
  <c r="FB60" i="19"/>
  <c r="FB58" i="19"/>
  <c r="FB63" i="19"/>
  <c r="FB54" i="19"/>
  <c r="FB52" i="19"/>
  <c r="FB48" i="19"/>
  <c r="FB55" i="19"/>
  <c r="FB50" i="19"/>
  <c r="FB51" i="19"/>
  <c r="FB49" i="19"/>
  <c r="FB43" i="19"/>
  <c r="FB39" i="19"/>
  <c r="FB35" i="19"/>
  <c r="FB53" i="19"/>
  <c r="FB47" i="19"/>
  <c r="FB42" i="19"/>
  <c r="FB37" i="19"/>
  <c r="FB36" i="19"/>
  <c r="FB30" i="19"/>
  <c r="FB44" i="19"/>
  <c r="FB34" i="19"/>
  <c r="FB45" i="19"/>
  <c r="FB29" i="19"/>
  <c r="FB40" i="19"/>
  <c r="FB38" i="19"/>
  <c r="FB46" i="19"/>
  <c r="FB41" i="19"/>
  <c r="FB33" i="19"/>
  <c r="FB19" i="19"/>
  <c r="FB23" i="19"/>
  <c r="FB25" i="19"/>
  <c r="FB22" i="19"/>
  <c r="FB32" i="19"/>
  <c r="FB21" i="19"/>
  <c r="FB13" i="19"/>
  <c r="FB28" i="19"/>
  <c r="FB14" i="19"/>
  <c r="FB16" i="19"/>
  <c r="FB18" i="19"/>
  <c r="FB27" i="19"/>
  <c r="FB17" i="19"/>
  <c r="FB24" i="19"/>
  <c r="FB26" i="19"/>
  <c r="FB31" i="19"/>
  <c r="FB20" i="19"/>
  <c r="FB15" i="19"/>
  <c r="FB11" i="19"/>
  <c r="FB12" i="19"/>
  <c r="FA8" i="19"/>
  <c r="DY21" i="11"/>
  <c r="DY40" i="11"/>
  <c r="DY52" i="11"/>
  <c r="DY37" i="11"/>
  <c r="DY44" i="11"/>
  <c r="DY54" i="11"/>
  <c r="DY41" i="11"/>
  <c r="DY27" i="11"/>
  <c r="DY20" i="11"/>
  <c r="DY24" i="11"/>
  <c r="DY11" i="11"/>
  <c r="DY16" i="11"/>
  <c r="DY53" i="11"/>
  <c r="DY13" i="11"/>
  <c r="DY23" i="11"/>
  <c r="DY35" i="11"/>
  <c r="DY49" i="11"/>
  <c r="DY22" i="11"/>
  <c r="DY46" i="11"/>
  <c r="DY33" i="11"/>
  <c r="DY51" i="11"/>
  <c r="DY26" i="11"/>
  <c r="DY14" i="11"/>
  <c r="DY32" i="11"/>
  <c r="DY36" i="11"/>
  <c r="DY15" i="11"/>
  <c r="DY29" i="11"/>
  <c r="DY28" i="11"/>
  <c r="DY38" i="11"/>
  <c r="DY39" i="11"/>
  <c r="DY12" i="11"/>
  <c r="DY50" i="11"/>
  <c r="DX8" i="11"/>
  <c r="DX4" i="11" s="1"/>
  <c r="DY55" i="11"/>
  <c r="DY31" i="11"/>
  <c r="DY34" i="11"/>
  <c r="DY30" i="11"/>
  <c r="DY43" i="11"/>
  <c r="DY18" i="11"/>
  <c r="DY42" i="11"/>
  <c r="DY45" i="11"/>
  <c r="DY19" i="11"/>
  <c r="DY25" i="11"/>
  <c r="DY47" i="11"/>
  <c r="DY48" i="11"/>
  <c r="FC5" i="19"/>
  <c r="DZ5" i="11"/>
  <c r="DV6" i="13"/>
  <c r="DW4" i="13"/>
  <c r="DW3" i="13"/>
  <c r="DW2" i="13"/>
  <c r="DT39" i="13"/>
  <c r="DT55" i="13" s="1"/>
  <c r="DT38" i="13"/>
  <c r="DT54" i="13" s="1"/>
  <c r="DT29" i="13"/>
  <c r="DT45" i="13" s="1"/>
  <c r="DU41" i="13"/>
  <c r="DU25" i="13"/>
  <c r="DZ117" i="11" l="1"/>
  <c r="DZ94" i="11"/>
  <c r="DZ86" i="11"/>
  <c r="DZ84" i="11"/>
  <c r="DZ153" i="11"/>
  <c r="DZ57" i="11"/>
  <c r="DZ143" i="11"/>
  <c r="DZ138" i="11"/>
  <c r="DZ75" i="11"/>
  <c r="DZ90" i="11"/>
  <c r="DZ115" i="11"/>
  <c r="DZ122" i="11"/>
  <c r="DZ131" i="11"/>
  <c r="DZ134" i="11"/>
  <c r="DZ96" i="11"/>
  <c r="DZ88" i="11"/>
  <c r="DZ70" i="11"/>
  <c r="DZ89" i="11"/>
  <c r="DZ65" i="11"/>
  <c r="DZ137" i="11"/>
  <c r="DZ141" i="11"/>
  <c r="DZ71" i="11"/>
  <c r="DZ98" i="11"/>
  <c r="DZ120" i="11"/>
  <c r="DZ126" i="11"/>
  <c r="DZ139" i="11"/>
  <c r="DZ116" i="11"/>
  <c r="DZ97" i="11"/>
  <c r="DZ87" i="11"/>
  <c r="DZ91" i="11"/>
  <c r="DZ83" i="11"/>
  <c r="DZ66" i="11"/>
  <c r="DZ146" i="11"/>
  <c r="DZ60" i="11"/>
  <c r="DZ67" i="11"/>
  <c r="DZ99" i="11"/>
  <c r="DZ106" i="11"/>
  <c r="DZ135" i="11"/>
  <c r="DZ147" i="11"/>
  <c r="DZ136" i="11"/>
  <c r="DZ121" i="11"/>
  <c r="DZ102" i="11"/>
  <c r="DZ72" i="11"/>
  <c r="DZ81" i="11"/>
  <c r="DZ63" i="11"/>
  <c r="DZ160" i="11"/>
  <c r="DZ73" i="11"/>
  <c r="DZ85" i="11"/>
  <c r="DZ100" i="11"/>
  <c r="DZ113" i="11"/>
  <c r="DZ125" i="11"/>
  <c r="DZ148" i="11"/>
  <c r="DZ118" i="11"/>
  <c r="DZ109" i="11"/>
  <c r="DZ95" i="11"/>
  <c r="DZ156" i="11"/>
  <c r="DZ77" i="11"/>
  <c r="DZ152" i="11"/>
  <c r="DZ157" i="11"/>
  <c r="DZ76" i="11"/>
  <c r="DZ82" i="11"/>
  <c r="DZ103" i="11"/>
  <c r="DZ124" i="11"/>
  <c r="DZ132" i="11"/>
  <c r="DZ155" i="11"/>
  <c r="DZ133" i="11"/>
  <c r="DZ104" i="11"/>
  <c r="DZ64" i="11"/>
  <c r="DZ68" i="11"/>
  <c r="DZ154" i="11"/>
  <c r="DZ144" i="11"/>
  <c r="DZ145" i="11"/>
  <c r="DZ59" i="11"/>
  <c r="DZ69" i="11"/>
  <c r="DZ105" i="11"/>
  <c r="DZ111" i="11"/>
  <c r="DZ127" i="11"/>
  <c r="DZ158" i="11"/>
  <c r="DZ123" i="11"/>
  <c r="DZ112" i="11"/>
  <c r="DZ101" i="11"/>
  <c r="DZ78" i="11"/>
  <c r="DZ80" i="11"/>
  <c r="DZ58" i="11"/>
  <c r="DZ150" i="11"/>
  <c r="DZ149" i="11"/>
  <c r="DZ62" i="11"/>
  <c r="DZ74" i="11"/>
  <c r="DZ110" i="11"/>
  <c r="DZ119" i="11"/>
  <c r="DZ142" i="11"/>
  <c r="DZ159" i="11"/>
  <c r="DZ130" i="11"/>
  <c r="DZ107" i="11"/>
  <c r="DZ114" i="11"/>
  <c r="DZ92" i="11"/>
  <c r="DZ79" i="11"/>
  <c r="DZ56" i="11"/>
  <c r="DZ151" i="11"/>
  <c r="DZ140" i="11"/>
  <c r="DZ61" i="11"/>
  <c r="DZ93" i="11"/>
  <c r="DZ108" i="11"/>
  <c r="DZ128" i="11"/>
  <c r="DZ129" i="11"/>
  <c r="FC158" i="19"/>
  <c r="FC160" i="19"/>
  <c r="FC159" i="19"/>
  <c r="FC157" i="19"/>
  <c r="FC156" i="19"/>
  <c r="FC154" i="19"/>
  <c r="FC153" i="19"/>
  <c r="FC155" i="19"/>
  <c r="FC151" i="19"/>
  <c r="FC152" i="19"/>
  <c r="FC147" i="19"/>
  <c r="FC150" i="19"/>
  <c r="FC144" i="19"/>
  <c r="FC148" i="19"/>
  <c r="FC146" i="19"/>
  <c r="FC142" i="19"/>
  <c r="FC145" i="19"/>
  <c r="FC143" i="19"/>
  <c r="FC149" i="19"/>
  <c r="FC139" i="19"/>
  <c r="FC137" i="19"/>
  <c r="FC141" i="19"/>
  <c r="FC132" i="19"/>
  <c r="FC140" i="19"/>
  <c r="FC136" i="19"/>
  <c r="FC135" i="19"/>
  <c r="FC131" i="19"/>
  <c r="FC129" i="19"/>
  <c r="FC134" i="19"/>
  <c r="FC128" i="19"/>
  <c r="FC133" i="19"/>
  <c r="FC130" i="19"/>
  <c r="FC124" i="19"/>
  <c r="FC123" i="19"/>
  <c r="FC121" i="19"/>
  <c r="FC138" i="19"/>
  <c r="FC122" i="19"/>
  <c r="FC119" i="19"/>
  <c r="FC120" i="19"/>
  <c r="FC113" i="19"/>
  <c r="FC112" i="19"/>
  <c r="FC127" i="19"/>
  <c r="FC114" i="19"/>
  <c r="FC126" i="19"/>
  <c r="FC117" i="19"/>
  <c r="FC105" i="19"/>
  <c r="FC110" i="19"/>
  <c r="FC109" i="19"/>
  <c r="FC106" i="19"/>
  <c r="FC125" i="19"/>
  <c r="FC115" i="19"/>
  <c r="FC118" i="19"/>
  <c r="FC116" i="19"/>
  <c r="FC111" i="19"/>
  <c r="FC108" i="19"/>
  <c r="FC104" i="19"/>
  <c r="FC103" i="19"/>
  <c r="FC107" i="19"/>
  <c r="FC102" i="19"/>
  <c r="FC100" i="19"/>
  <c r="FC94" i="19"/>
  <c r="FC92" i="19"/>
  <c r="FC90" i="19"/>
  <c r="FC97" i="19"/>
  <c r="FC93" i="19"/>
  <c r="FC98" i="19"/>
  <c r="FC99" i="19"/>
  <c r="FC96" i="19"/>
  <c r="FC91" i="19"/>
  <c r="FC95" i="19"/>
  <c r="FC101" i="19"/>
  <c r="FC86" i="19"/>
  <c r="FC83" i="19"/>
  <c r="FC87" i="19"/>
  <c r="FC81" i="19"/>
  <c r="FC80" i="19"/>
  <c r="FC88" i="19"/>
  <c r="FC82" i="19"/>
  <c r="FC89" i="19"/>
  <c r="FC78" i="19"/>
  <c r="FC85" i="19"/>
  <c r="FC79" i="19"/>
  <c r="FC76" i="19"/>
  <c r="FC84" i="19"/>
  <c r="FC72" i="19"/>
  <c r="FC67" i="19"/>
  <c r="FC75" i="19"/>
  <c r="FC66" i="19"/>
  <c r="FC77" i="19"/>
  <c r="FC69" i="19"/>
  <c r="FC74" i="19"/>
  <c r="FC65" i="19"/>
  <c r="FC73" i="19"/>
  <c r="FC68" i="19"/>
  <c r="FC63" i="19"/>
  <c r="FC58" i="19"/>
  <c r="FC71" i="19"/>
  <c r="FC70" i="19"/>
  <c r="FC60" i="19"/>
  <c r="FC59" i="19"/>
  <c r="FC56" i="19"/>
  <c r="FC62" i="19"/>
  <c r="FC57" i="19"/>
  <c r="FC61" i="19"/>
  <c r="FC64" i="19"/>
  <c r="FB8" i="19"/>
  <c r="FC54" i="19"/>
  <c r="FC51" i="19"/>
  <c r="FC55" i="19"/>
  <c r="FC50" i="19"/>
  <c r="FC53" i="19"/>
  <c r="FC47" i="19"/>
  <c r="FC52" i="19"/>
  <c r="FC41" i="19"/>
  <c r="FC48" i="19"/>
  <c r="FC46" i="19"/>
  <c r="FC38" i="19"/>
  <c r="FC34" i="19"/>
  <c r="FC49" i="19"/>
  <c r="FC40" i="19"/>
  <c r="FC45" i="19"/>
  <c r="FC42" i="19"/>
  <c r="FC30" i="19"/>
  <c r="FC37" i="19"/>
  <c r="FC44" i="19"/>
  <c r="FC36" i="19"/>
  <c r="FC26" i="19"/>
  <c r="FC25" i="19"/>
  <c r="FC28" i="19"/>
  <c r="FC33" i="19"/>
  <c r="FC29" i="19"/>
  <c r="FC31" i="19"/>
  <c r="FC18" i="19"/>
  <c r="FC32" i="19"/>
  <c r="FC35" i="19"/>
  <c r="FC22" i="19"/>
  <c r="FC39" i="19"/>
  <c r="FC14" i="19"/>
  <c r="FC21" i="19"/>
  <c r="FC27" i="19"/>
  <c r="FC17" i="19"/>
  <c r="FC43" i="19"/>
  <c r="FC13" i="19"/>
  <c r="FC24" i="19"/>
  <c r="FC15" i="19"/>
  <c r="FC20" i="19"/>
  <c r="FC23" i="19"/>
  <c r="FC19" i="19"/>
  <c r="FC11" i="19"/>
  <c r="FC16" i="19"/>
  <c r="FC12" i="19"/>
  <c r="DZ41" i="11"/>
  <c r="DZ31" i="11"/>
  <c r="DZ20" i="11"/>
  <c r="DZ36" i="11"/>
  <c r="DZ11" i="11"/>
  <c r="DZ16" i="11"/>
  <c r="DZ21" i="11"/>
  <c r="DZ27" i="11"/>
  <c r="DZ39" i="11"/>
  <c r="DZ25" i="11"/>
  <c r="DZ43" i="11"/>
  <c r="DZ54" i="11"/>
  <c r="DZ55" i="11"/>
  <c r="DZ33" i="11"/>
  <c r="DZ19" i="11"/>
  <c r="DZ37" i="11"/>
  <c r="DZ17" i="11"/>
  <c r="DZ40" i="11"/>
  <c r="DZ13" i="11"/>
  <c r="DZ23" i="11"/>
  <c r="DZ30" i="11"/>
  <c r="DZ29" i="11"/>
  <c r="DZ14" i="11"/>
  <c r="DZ32" i="11"/>
  <c r="DZ51" i="11"/>
  <c r="DZ15" i="11"/>
  <c r="DZ48" i="11"/>
  <c r="DZ53" i="11"/>
  <c r="DZ45" i="11"/>
  <c r="DZ38" i="11"/>
  <c r="DZ35" i="11"/>
  <c r="DZ12" i="11"/>
  <c r="DZ18" i="11"/>
  <c r="DY8" i="11"/>
  <c r="DY4" i="11" s="1"/>
  <c r="DZ42" i="11"/>
  <c r="DZ28" i="11"/>
  <c r="DZ24" i="11"/>
  <c r="DZ26" i="11"/>
  <c r="DZ47" i="11"/>
  <c r="DZ50" i="11"/>
  <c r="DZ46" i="11"/>
  <c r="DZ34" i="11"/>
  <c r="DZ52" i="11"/>
  <c r="DZ44" i="11"/>
  <c r="DZ49" i="11"/>
  <c r="DZ22" i="11"/>
  <c r="FD5" i="19"/>
  <c r="EA5" i="11"/>
  <c r="EA158" i="11" s="1"/>
  <c r="DX4" i="13"/>
  <c r="DX3" i="13"/>
  <c r="DW6" i="13"/>
  <c r="DX2" i="13"/>
  <c r="DU39" i="13"/>
  <c r="DU55" i="13" s="1"/>
  <c r="DU38" i="13"/>
  <c r="DU54" i="13" s="1"/>
  <c r="DU29" i="13"/>
  <c r="DU45" i="13" s="1"/>
  <c r="DV41" i="13"/>
  <c r="DV25" i="13"/>
  <c r="EA133" i="11" l="1"/>
  <c r="EA113" i="11"/>
  <c r="EA95" i="11"/>
  <c r="EA87" i="11"/>
  <c r="EA66" i="11"/>
  <c r="EA70" i="11"/>
  <c r="EA148" i="11"/>
  <c r="EA57" i="11"/>
  <c r="EA79" i="11"/>
  <c r="EA111" i="11"/>
  <c r="EA109" i="11"/>
  <c r="EA125" i="11"/>
  <c r="EA139" i="11"/>
  <c r="EA129" i="11"/>
  <c r="EA89" i="11"/>
  <c r="EA91" i="11"/>
  <c r="EA88" i="11"/>
  <c r="EA62" i="11"/>
  <c r="EA141" i="11"/>
  <c r="EA138" i="11"/>
  <c r="EA58" i="11"/>
  <c r="EA82" i="11"/>
  <c r="EA102" i="11"/>
  <c r="EA122" i="11"/>
  <c r="EA143" i="11"/>
  <c r="EA147" i="11"/>
  <c r="EA135" i="11"/>
  <c r="EA105" i="11"/>
  <c r="EA118" i="11"/>
  <c r="EA97" i="11"/>
  <c r="EA60" i="11"/>
  <c r="EA73" i="11"/>
  <c r="EA140" i="11"/>
  <c r="EA67" i="11"/>
  <c r="EA80" i="11"/>
  <c r="EA98" i="11"/>
  <c r="EA107" i="11"/>
  <c r="EA128" i="11"/>
  <c r="EA144" i="11"/>
  <c r="EA131" i="11"/>
  <c r="EA121" i="11"/>
  <c r="EA112" i="11"/>
  <c r="EA75" i="11"/>
  <c r="EA83" i="11"/>
  <c r="EA156" i="11"/>
  <c r="EA137" i="11"/>
  <c r="EA69" i="11"/>
  <c r="EA76" i="11"/>
  <c r="EA108" i="11"/>
  <c r="EA123" i="11"/>
  <c r="EA119" i="11"/>
  <c r="EA150" i="11"/>
  <c r="EA130" i="11"/>
  <c r="EA103" i="11"/>
  <c r="EA92" i="11"/>
  <c r="EA68" i="11"/>
  <c r="EA81" i="11"/>
  <c r="EA151" i="11"/>
  <c r="EA157" i="11"/>
  <c r="EA61" i="11"/>
  <c r="EA84" i="11"/>
  <c r="EA90" i="11"/>
  <c r="EA110" i="11"/>
  <c r="EA120" i="11"/>
  <c r="EA146" i="11"/>
  <c r="EA114" i="11"/>
  <c r="EA117" i="11"/>
  <c r="EA93" i="11"/>
  <c r="EA63" i="11"/>
  <c r="EA77" i="11"/>
  <c r="EA153" i="11"/>
  <c r="EA152" i="11"/>
  <c r="EA59" i="11"/>
  <c r="EA78" i="11"/>
  <c r="EA101" i="11"/>
  <c r="EA116" i="11"/>
  <c r="EA132" i="11"/>
  <c r="EA154" i="11"/>
  <c r="EA124" i="11"/>
  <c r="EA106" i="11"/>
  <c r="EA85" i="11"/>
  <c r="EA64" i="11"/>
  <c r="EA65" i="11"/>
  <c r="EA145" i="11"/>
  <c r="EA160" i="11"/>
  <c r="EA71" i="11"/>
  <c r="EA96" i="11"/>
  <c r="EA100" i="11"/>
  <c r="EA115" i="11"/>
  <c r="EA134" i="11"/>
  <c r="EA50" i="11"/>
  <c r="EA136" i="11"/>
  <c r="EA126" i="11"/>
  <c r="EA99" i="11"/>
  <c r="EA94" i="11"/>
  <c r="EA56" i="11"/>
  <c r="EA72" i="11"/>
  <c r="EA149" i="11"/>
  <c r="EA155" i="11"/>
  <c r="EA74" i="11"/>
  <c r="EA86" i="11"/>
  <c r="EA104" i="11"/>
  <c r="EA127" i="11"/>
  <c r="EA142" i="11"/>
  <c r="EA159" i="11"/>
  <c r="FD159" i="19"/>
  <c r="FD160" i="19"/>
  <c r="FD158" i="19"/>
  <c r="FD156" i="19"/>
  <c r="FD154" i="19"/>
  <c r="FD157" i="19"/>
  <c r="FD155" i="19"/>
  <c r="FD151" i="19"/>
  <c r="FD152" i="19"/>
  <c r="FD153" i="19"/>
  <c r="FD148" i="19"/>
  <c r="FD150" i="19"/>
  <c r="FD149" i="19"/>
  <c r="FD147" i="19"/>
  <c r="FD143" i="19"/>
  <c r="FD145" i="19"/>
  <c r="FD146" i="19"/>
  <c r="FD144" i="19"/>
  <c r="FD140" i="19"/>
  <c r="FD141" i="19"/>
  <c r="FD139" i="19"/>
  <c r="FD137" i="19"/>
  <c r="FD136" i="19"/>
  <c r="FD135" i="19"/>
  <c r="FD133" i="19"/>
  <c r="FD134" i="19"/>
  <c r="FD125" i="19"/>
  <c r="FD142" i="19"/>
  <c r="FD128" i="19"/>
  <c r="FD130" i="19"/>
  <c r="FD138" i="19"/>
  <c r="FD127" i="19"/>
  <c r="FD126" i="19"/>
  <c r="FD123" i="19"/>
  <c r="FD132" i="19"/>
  <c r="FD131" i="19"/>
  <c r="FD129" i="19"/>
  <c r="FD122" i="19"/>
  <c r="FD120" i="19"/>
  <c r="FD118" i="19"/>
  <c r="FD115" i="19"/>
  <c r="FD124" i="19"/>
  <c r="FD114" i="19"/>
  <c r="FD116" i="19"/>
  <c r="FD110" i="19"/>
  <c r="FD117" i="19"/>
  <c r="FD109" i="19"/>
  <c r="FD106" i="19"/>
  <c r="FD112" i="19"/>
  <c r="FD121" i="19"/>
  <c r="FD113" i="19"/>
  <c r="FD119" i="19"/>
  <c r="FD103" i="19"/>
  <c r="FD108" i="19"/>
  <c r="FD104" i="19"/>
  <c r="FD107" i="19"/>
  <c r="FD111" i="19"/>
  <c r="FD102" i="19"/>
  <c r="FD100" i="19"/>
  <c r="FD94" i="19"/>
  <c r="FD92" i="19"/>
  <c r="FD90" i="19"/>
  <c r="FD89" i="19"/>
  <c r="FD101" i="19"/>
  <c r="FD95" i="19"/>
  <c r="FD97" i="19"/>
  <c r="FD93" i="19"/>
  <c r="FD105" i="19"/>
  <c r="FD98" i="19"/>
  <c r="FD99" i="19"/>
  <c r="FD96" i="19"/>
  <c r="FD91" i="19"/>
  <c r="FD88" i="19"/>
  <c r="FD84" i="19"/>
  <c r="FD80" i="19"/>
  <c r="FD87" i="19"/>
  <c r="FD85" i="19"/>
  <c r="FD83" i="19"/>
  <c r="FD82" i="19"/>
  <c r="FD86" i="19"/>
  <c r="FD73" i="19"/>
  <c r="FD75" i="19"/>
  <c r="FD79" i="19"/>
  <c r="FD81" i="19"/>
  <c r="FD78" i="19"/>
  <c r="FD68" i="19"/>
  <c r="FD66" i="19"/>
  <c r="FD77" i="19"/>
  <c r="FD69" i="19"/>
  <c r="FD76" i="19"/>
  <c r="FD74" i="19"/>
  <c r="FD70" i="19"/>
  <c r="FD65" i="19"/>
  <c r="FD72" i="19"/>
  <c r="FD61" i="19"/>
  <c r="FD71" i="19"/>
  <c r="FD67" i="19"/>
  <c r="FD60" i="19"/>
  <c r="FD58" i="19"/>
  <c r="FD64" i="19"/>
  <c r="FD63" i="19"/>
  <c r="FD62" i="19"/>
  <c r="FD57" i="19"/>
  <c r="FD59" i="19"/>
  <c r="FD56" i="19"/>
  <c r="FD47" i="19"/>
  <c r="FD51" i="19"/>
  <c r="FD54" i="19"/>
  <c r="FD49" i="19"/>
  <c r="FD55" i="19"/>
  <c r="FD52" i="19"/>
  <c r="FD38" i="19"/>
  <c r="FD46" i="19"/>
  <c r="FD53" i="19"/>
  <c r="FD48" i="19"/>
  <c r="FD45" i="19"/>
  <c r="FD42" i="19"/>
  <c r="FD39" i="19"/>
  <c r="FD50" i="19"/>
  <c r="FD41" i="19"/>
  <c r="FD43" i="19"/>
  <c r="FD35" i="19"/>
  <c r="FD44" i="19"/>
  <c r="FD37" i="19"/>
  <c r="FD28" i="19"/>
  <c r="FD32" i="19"/>
  <c r="FD24" i="19"/>
  <c r="FD36" i="19"/>
  <c r="FD26" i="19"/>
  <c r="FD22" i="19"/>
  <c r="FD33" i="19"/>
  <c r="FD31" i="19"/>
  <c r="FD40" i="19"/>
  <c r="FD27" i="19"/>
  <c r="FD21" i="19"/>
  <c r="FD13" i="19"/>
  <c r="FD17" i="19"/>
  <c r="FD20" i="19"/>
  <c r="FD25" i="19"/>
  <c r="FD23" i="19"/>
  <c r="FD16" i="19"/>
  <c r="FD15" i="19"/>
  <c r="FD30" i="19"/>
  <c r="FD34" i="19"/>
  <c r="FD19" i="19"/>
  <c r="FD12" i="19"/>
  <c r="FD18" i="19"/>
  <c r="FD29" i="19"/>
  <c r="FD11" i="19"/>
  <c r="FD14" i="19"/>
  <c r="FC8" i="19"/>
  <c r="EA42" i="11"/>
  <c r="EA33" i="11"/>
  <c r="EA25" i="11"/>
  <c r="EA24" i="11"/>
  <c r="EA11" i="11"/>
  <c r="EA40" i="11"/>
  <c r="EA31" i="11"/>
  <c r="EA19" i="11"/>
  <c r="EA44" i="11"/>
  <c r="EA17" i="11"/>
  <c r="EA46" i="11"/>
  <c r="EA27" i="11"/>
  <c r="EA23" i="11"/>
  <c r="EA47" i="11"/>
  <c r="EA55" i="11"/>
  <c r="EA13" i="11"/>
  <c r="EA38" i="11"/>
  <c r="EA35" i="11"/>
  <c r="EA43" i="11"/>
  <c r="EA29" i="11"/>
  <c r="EA53" i="11"/>
  <c r="EA14" i="11"/>
  <c r="EA20" i="11"/>
  <c r="EA26" i="11"/>
  <c r="EA18" i="11"/>
  <c r="EA54" i="11"/>
  <c r="EA28" i="11"/>
  <c r="EA45" i="11"/>
  <c r="EA51" i="11"/>
  <c r="EA36" i="11"/>
  <c r="EA15" i="11"/>
  <c r="EA48" i="11"/>
  <c r="DZ8" i="11"/>
  <c r="DZ4" i="11" s="1"/>
  <c r="EA41" i="11"/>
  <c r="EA32" i="11"/>
  <c r="EA39" i="11"/>
  <c r="EA37" i="11"/>
  <c r="EA12" i="11"/>
  <c r="EA22" i="11"/>
  <c r="EA21" i="11"/>
  <c r="EA34" i="11"/>
  <c r="EA52" i="11"/>
  <c r="EA30" i="11"/>
  <c r="EA49" i="11"/>
  <c r="EA16" i="11"/>
  <c r="FE5" i="19"/>
  <c r="EB5" i="11"/>
  <c r="DW41" i="13"/>
  <c r="DW25" i="13"/>
  <c r="DV39" i="13"/>
  <c r="DV55" i="13" s="1"/>
  <c r="DV38" i="13"/>
  <c r="DV54" i="13" s="1"/>
  <c r="DV29" i="13"/>
  <c r="DV45" i="13" s="1"/>
  <c r="DY4" i="13"/>
  <c r="DX6" i="13"/>
  <c r="DY3" i="13"/>
  <c r="DY2" i="13"/>
  <c r="EB16" i="11" l="1"/>
  <c r="EB126" i="11"/>
  <c r="EB91" i="11"/>
  <c r="EB96" i="11"/>
  <c r="EB72" i="11"/>
  <c r="EB79" i="11"/>
  <c r="EB143" i="11"/>
  <c r="EB149" i="11"/>
  <c r="EB67" i="11"/>
  <c r="EB73" i="11"/>
  <c r="EB100" i="11"/>
  <c r="EB111" i="11"/>
  <c r="EB117" i="11"/>
  <c r="EB142" i="11"/>
  <c r="EB122" i="11"/>
  <c r="EB108" i="11"/>
  <c r="EB115" i="11"/>
  <c r="EB57" i="11"/>
  <c r="EB156" i="11"/>
  <c r="EB151" i="11"/>
  <c r="EB146" i="11"/>
  <c r="EB58" i="11"/>
  <c r="EB85" i="11"/>
  <c r="EB87" i="11"/>
  <c r="EB125" i="11"/>
  <c r="EB127" i="11"/>
  <c r="EB150" i="11"/>
  <c r="EB133" i="11"/>
  <c r="EB104" i="11"/>
  <c r="EB107" i="11"/>
  <c r="EB65" i="11"/>
  <c r="EB70" i="11"/>
  <c r="EB153" i="11"/>
  <c r="EB137" i="11"/>
  <c r="EB69" i="11"/>
  <c r="EB82" i="11"/>
  <c r="EB95" i="11"/>
  <c r="EB110" i="11"/>
  <c r="EB128" i="11"/>
  <c r="EB154" i="11"/>
  <c r="EB123" i="11"/>
  <c r="EB114" i="11"/>
  <c r="EB75" i="11"/>
  <c r="EB63" i="11"/>
  <c r="EB68" i="11"/>
  <c r="EB152" i="11"/>
  <c r="EB141" i="11"/>
  <c r="EB59" i="11"/>
  <c r="EB77" i="11"/>
  <c r="EB97" i="11"/>
  <c r="EB116" i="11"/>
  <c r="EB135" i="11"/>
  <c r="EB155" i="11"/>
  <c r="EB132" i="11"/>
  <c r="EB118" i="11"/>
  <c r="EB109" i="11"/>
  <c r="EB71" i="11"/>
  <c r="EB88" i="11"/>
  <c r="EB140" i="11"/>
  <c r="EB148" i="11"/>
  <c r="EB157" i="11"/>
  <c r="EB66" i="11"/>
  <c r="EB78" i="11"/>
  <c r="EB98" i="11"/>
  <c r="EB120" i="11"/>
  <c r="EB129" i="11"/>
  <c r="EB158" i="11"/>
  <c r="EB136" i="11"/>
  <c r="EB112" i="11"/>
  <c r="EB84" i="11"/>
  <c r="EB81" i="11"/>
  <c r="EB92" i="11"/>
  <c r="EB147" i="11"/>
  <c r="EB159" i="11"/>
  <c r="EB160" i="11"/>
  <c r="EB61" i="11"/>
  <c r="EB90" i="11"/>
  <c r="EB99" i="11"/>
  <c r="EB113" i="11"/>
  <c r="EB131" i="11"/>
  <c r="EB130" i="11"/>
  <c r="EB105" i="11"/>
  <c r="EB121" i="11"/>
  <c r="EB89" i="11"/>
  <c r="EB80" i="11"/>
  <c r="EB62" i="11"/>
  <c r="EB145" i="11"/>
  <c r="EB74" i="11"/>
  <c r="EB83" i="11"/>
  <c r="EB106" i="11"/>
  <c r="EB94" i="11"/>
  <c r="EB119" i="11"/>
  <c r="EB138" i="11"/>
  <c r="EB124" i="11"/>
  <c r="EB102" i="11"/>
  <c r="EB101" i="11"/>
  <c r="EB64" i="11"/>
  <c r="EB76" i="11"/>
  <c r="EB56" i="11"/>
  <c r="EB144" i="11"/>
  <c r="EB60" i="11"/>
  <c r="EB86" i="11"/>
  <c r="EB93" i="11"/>
  <c r="EB103" i="11"/>
  <c r="EB134" i="11"/>
  <c r="EB139" i="11"/>
  <c r="FE159" i="19"/>
  <c r="FE157" i="19"/>
  <c r="FE156" i="19"/>
  <c r="FE155" i="19"/>
  <c r="FE158" i="19"/>
  <c r="FE153" i="19"/>
  <c r="FE152" i="19"/>
  <c r="FE160" i="19"/>
  <c r="FE151" i="19"/>
  <c r="FE148" i="19"/>
  <c r="FE154" i="19"/>
  <c r="FE147" i="19"/>
  <c r="FE144" i="19"/>
  <c r="FE146" i="19"/>
  <c r="FE149" i="19"/>
  <c r="FE141" i="19"/>
  <c r="FE145" i="19"/>
  <c r="FE139" i="19"/>
  <c r="FE137" i="19"/>
  <c r="FE150" i="19"/>
  <c r="FE138" i="19"/>
  <c r="FE143" i="19"/>
  <c r="FE136" i="19"/>
  <c r="FE135" i="19"/>
  <c r="FE140" i="19"/>
  <c r="FE133" i="19"/>
  <c r="FE142" i="19"/>
  <c r="FE134" i="19"/>
  <c r="FE128" i="19"/>
  <c r="FE130" i="19"/>
  <c r="FE127" i="19"/>
  <c r="FE126" i="19"/>
  <c r="FE132" i="19"/>
  <c r="FE131" i="19"/>
  <c r="FE129" i="19"/>
  <c r="FE124" i="19"/>
  <c r="FE125" i="19"/>
  <c r="FE121" i="19"/>
  <c r="FE122" i="19"/>
  <c r="FE120" i="19"/>
  <c r="FE119" i="19"/>
  <c r="FE117" i="19"/>
  <c r="FE123" i="19"/>
  <c r="FE116" i="19"/>
  <c r="FE118" i="19"/>
  <c r="FE112" i="19"/>
  <c r="FE110" i="19"/>
  <c r="FE115" i="19"/>
  <c r="FE113" i="19"/>
  <c r="FE114" i="19"/>
  <c r="FE107" i="19"/>
  <c r="FE105" i="19"/>
  <c r="FE104" i="19"/>
  <c r="FE103" i="19"/>
  <c r="FE111" i="19"/>
  <c r="FE109" i="19"/>
  <c r="FE106" i="19"/>
  <c r="FE102" i="19"/>
  <c r="FE101" i="19"/>
  <c r="FE95" i="19"/>
  <c r="FE98" i="19"/>
  <c r="FE99" i="19"/>
  <c r="FE96" i="19"/>
  <c r="FE91" i="19"/>
  <c r="FE94" i="19"/>
  <c r="FE92" i="19"/>
  <c r="FE97" i="19"/>
  <c r="FE89" i="19"/>
  <c r="FE108" i="19"/>
  <c r="FE100" i="19"/>
  <c r="FE93" i="19"/>
  <c r="FE90" i="19"/>
  <c r="FE83" i="19"/>
  <c r="FE88" i="19"/>
  <c r="FE86" i="19"/>
  <c r="FE85" i="19"/>
  <c r="FE79" i="19"/>
  <c r="FE76" i="19"/>
  <c r="FE84" i="19"/>
  <c r="FE81" i="19"/>
  <c r="FE78" i="19"/>
  <c r="FE73" i="19"/>
  <c r="FE80" i="19"/>
  <c r="FE82" i="19"/>
  <c r="FE77" i="19"/>
  <c r="FE75" i="19"/>
  <c r="FE69" i="19"/>
  <c r="FE74" i="19"/>
  <c r="FE70" i="19"/>
  <c r="FE87" i="19"/>
  <c r="FE71" i="19"/>
  <c r="FE72" i="19"/>
  <c r="FE68" i="19"/>
  <c r="FE66" i="19"/>
  <c r="FE64" i="19"/>
  <c r="FE67" i="19"/>
  <c r="FE65" i="19"/>
  <c r="FE63" i="19"/>
  <c r="FE62" i="19"/>
  <c r="FE57" i="19"/>
  <c r="FE61" i="19"/>
  <c r="FE60" i="19"/>
  <c r="FE59" i="19"/>
  <c r="FE58" i="19"/>
  <c r="FE56" i="19"/>
  <c r="FE55" i="19"/>
  <c r="FE54" i="19"/>
  <c r="FE50" i="19"/>
  <c r="FE49" i="19"/>
  <c r="FE52" i="19"/>
  <c r="FE53" i="19"/>
  <c r="FE51" i="19"/>
  <c r="FE45" i="19"/>
  <c r="FE41" i="19"/>
  <c r="FE36" i="19"/>
  <c r="FE37" i="19"/>
  <c r="FE44" i="19"/>
  <c r="FE40" i="19"/>
  <c r="FE39" i="19"/>
  <c r="FE43" i="19"/>
  <c r="FE35" i="19"/>
  <c r="FE33" i="19"/>
  <c r="FE29" i="19"/>
  <c r="FE38" i="19"/>
  <c r="FE32" i="19"/>
  <c r="FE25" i="19"/>
  <c r="FE46" i="19"/>
  <c r="FE31" i="19"/>
  <c r="FE42" i="19"/>
  <c r="FE26" i="19"/>
  <c r="FE48" i="19"/>
  <c r="FE27" i="19"/>
  <c r="FE34" i="19"/>
  <c r="FE30" i="19"/>
  <c r="FE28" i="19"/>
  <c r="FE13" i="19"/>
  <c r="FE47" i="19"/>
  <c r="FE17" i="19"/>
  <c r="FE23" i="19"/>
  <c r="FE21" i="19"/>
  <c r="FE24" i="19"/>
  <c r="FE22" i="19"/>
  <c r="FE20" i="19"/>
  <c r="FE19" i="19"/>
  <c r="FE16" i="19"/>
  <c r="FE14" i="19"/>
  <c r="FE18" i="19"/>
  <c r="FE11" i="19"/>
  <c r="FE12" i="19"/>
  <c r="FE15" i="19"/>
  <c r="FD8" i="19"/>
  <c r="EB21" i="11"/>
  <c r="EB34" i="11"/>
  <c r="EB19" i="11"/>
  <c r="EB26" i="11"/>
  <c r="EB49" i="11"/>
  <c r="EB54" i="11"/>
  <c r="EB13" i="11"/>
  <c r="EB31" i="11"/>
  <c r="EB23" i="11"/>
  <c r="EB25" i="11"/>
  <c r="EB11" i="11"/>
  <c r="EB14" i="11"/>
  <c r="EB27" i="11"/>
  <c r="EB35" i="11"/>
  <c r="EB44" i="11"/>
  <c r="EB17" i="11"/>
  <c r="EB55" i="11"/>
  <c r="EB52" i="11"/>
  <c r="EB51" i="11"/>
  <c r="EB30" i="11"/>
  <c r="EB48" i="11"/>
  <c r="EA8" i="11"/>
  <c r="EA4" i="11" s="1"/>
  <c r="EB40" i="11"/>
  <c r="EB45" i="11"/>
  <c r="EB39" i="11"/>
  <c r="EB15" i="11"/>
  <c r="EB29" i="11"/>
  <c r="EB53" i="11"/>
  <c r="EB46" i="11"/>
  <c r="EB32" i="11"/>
  <c r="EB37" i="11"/>
  <c r="EB47" i="11"/>
  <c r="EB50" i="11"/>
  <c r="EB41" i="11"/>
  <c r="EB28" i="11"/>
  <c r="EB20" i="11"/>
  <c r="EB36" i="11"/>
  <c r="EB12" i="11"/>
  <c r="EB18" i="11"/>
  <c r="EB42" i="11"/>
  <c r="EB33" i="11"/>
  <c r="EB38" i="11"/>
  <c r="EB24" i="11"/>
  <c r="EB43" i="11"/>
  <c r="EB22" i="11"/>
  <c r="FF5" i="19"/>
  <c r="EC5" i="11"/>
  <c r="EC159" i="11" s="1"/>
  <c r="DX41" i="13"/>
  <c r="DX25" i="13"/>
  <c r="DY6" i="13"/>
  <c r="DZ4" i="13"/>
  <c r="DZ3" i="13"/>
  <c r="DZ2" i="13"/>
  <c r="DW39" i="13"/>
  <c r="DW55" i="13" s="1"/>
  <c r="DW38" i="13"/>
  <c r="DW54" i="13" s="1"/>
  <c r="DW29" i="13"/>
  <c r="DW45" i="13" s="1"/>
  <c r="EC132" i="11" l="1"/>
  <c r="EC121" i="11"/>
  <c r="EC84" i="11"/>
  <c r="EC99" i="11"/>
  <c r="EC79" i="11"/>
  <c r="EC141" i="11"/>
  <c r="EC67" i="11"/>
  <c r="EC66" i="11"/>
  <c r="EC94" i="11"/>
  <c r="EC91" i="11"/>
  <c r="EC119" i="11"/>
  <c r="EC136" i="11"/>
  <c r="EC145" i="11"/>
  <c r="EC131" i="11"/>
  <c r="EC101" i="11"/>
  <c r="EC85" i="11"/>
  <c r="EC87" i="11"/>
  <c r="EC73" i="11"/>
  <c r="EC160" i="11"/>
  <c r="EC60" i="11"/>
  <c r="EC78" i="11"/>
  <c r="EC95" i="11"/>
  <c r="EC98" i="11"/>
  <c r="EC120" i="11"/>
  <c r="EC143" i="11"/>
  <c r="EC156" i="11"/>
  <c r="EC129" i="11"/>
  <c r="EC118" i="11"/>
  <c r="EC92" i="11"/>
  <c r="EC72" i="11"/>
  <c r="EC152" i="11"/>
  <c r="EC137" i="11"/>
  <c r="EC58" i="11"/>
  <c r="EC89" i="11"/>
  <c r="EC97" i="11"/>
  <c r="EC108" i="11"/>
  <c r="EC117" i="11"/>
  <c r="EC135" i="11"/>
  <c r="EC154" i="11"/>
  <c r="EC126" i="11"/>
  <c r="EC114" i="11"/>
  <c r="EC69" i="11"/>
  <c r="EC63" i="11"/>
  <c r="EC153" i="11"/>
  <c r="EC157" i="11"/>
  <c r="EC68" i="11"/>
  <c r="EC76" i="11"/>
  <c r="EC110" i="11"/>
  <c r="EC116" i="11"/>
  <c r="EC127" i="11"/>
  <c r="EC142" i="11"/>
  <c r="EC149" i="11"/>
  <c r="EC130" i="11"/>
  <c r="EC106" i="11"/>
  <c r="EC102" i="11"/>
  <c r="EC88" i="11"/>
  <c r="EC148" i="11"/>
  <c r="EC56" i="11"/>
  <c r="EC65" i="11"/>
  <c r="EC81" i="11"/>
  <c r="EC112" i="11"/>
  <c r="EC104" i="11"/>
  <c r="EC128" i="11"/>
  <c r="EC138" i="11"/>
  <c r="EC155" i="11"/>
  <c r="EC133" i="11"/>
  <c r="EC107" i="11"/>
  <c r="EC103" i="11"/>
  <c r="EC80" i="11"/>
  <c r="EC146" i="11"/>
  <c r="EC61" i="11"/>
  <c r="EC75" i="11"/>
  <c r="EC82" i="11"/>
  <c r="EC86" i="11"/>
  <c r="EC113" i="11"/>
  <c r="EC125" i="11"/>
  <c r="EC139" i="11"/>
  <c r="EC158" i="11"/>
  <c r="EC124" i="11"/>
  <c r="EC122" i="11"/>
  <c r="EC96" i="11"/>
  <c r="EC83" i="11"/>
  <c r="EC77" i="11"/>
  <c r="EC151" i="11"/>
  <c r="EC64" i="11"/>
  <c r="EC57" i="11"/>
  <c r="EC74" i="11"/>
  <c r="EC100" i="11"/>
  <c r="EC111" i="11"/>
  <c r="EC140" i="11"/>
  <c r="EC150" i="11"/>
  <c r="EC22" i="11"/>
  <c r="EC115" i="11"/>
  <c r="EC123" i="11"/>
  <c r="EC93" i="11"/>
  <c r="EC70" i="11"/>
  <c r="EC62" i="11"/>
  <c r="EC147" i="11"/>
  <c r="EC71" i="11"/>
  <c r="EC59" i="11"/>
  <c r="EC90" i="11"/>
  <c r="EC109" i="11"/>
  <c r="EC105" i="11"/>
  <c r="EC134" i="11"/>
  <c r="EC144" i="11"/>
  <c r="FF158" i="19"/>
  <c r="FF157" i="19"/>
  <c r="FF159" i="19"/>
  <c r="FF156" i="19"/>
  <c r="FF160" i="19"/>
  <c r="FF154" i="19"/>
  <c r="FF153" i="19"/>
  <c r="FF155" i="19"/>
  <c r="FF151" i="19"/>
  <c r="FF152" i="19"/>
  <c r="FF147" i="19"/>
  <c r="FF150" i="19"/>
  <c r="FF149" i="19"/>
  <c r="FF146" i="19"/>
  <c r="FF148" i="19"/>
  <c r="FF142" i="19"/>
  <c r="FF145" i="19"/>
  <c r="FF144" i="19"/>
  <c r="FF138" i="19"/>
  <c r="FF143" i="19"/>
  <c r="FF140" i="19"/>
  <c r="FF131" i="19"/>
  <c r="FF130" i="19"/>
  <c r="FF137" i="19"/>
  <c r="FF135" i="19"/>
  <c r="FF141" i="19"/>
  <c r="FF133" i="19"/>
  <c r="FF132" i="19"/>
  <c r="FF129" i="19"/>
  <c r="FF124" i="19"/>
  <c r="FF139" i="19"/>
  <c r="FF122" i="19"/>
  <c r="FF127" i="19"/>
  <c r="FF123" i="19"/>
  <c r="FF136" i="19"/>
  <c r="FF134" i="19"/>
  <c r="FF120" i="19"/>
  <c r="FF118" i="19"/>
  <c r="FF128" i="19"/>
  <c r="FF117" i="19"/>
  <c r="FF125" i="19"/>
  <c r="FF126" i="19"/>
  <c r="FF116" i="19"/>
  <c r="FF121" i="19"/>
  <c r="FF115" i="19"/>
  <c r="FF111" i="19"/>
  <c r="FF119" i="19"/>
  <c r="FF113" i="19"/>
  <c r="FF114" i="19"/>
  <c r="FF108" i="19"/>
  <c r="FF104" i="19"/>
  <c r="FF103" i="19"/>
  <c r="FF110" i="19"/>
  <c r="FF106" i="19"/>
  <c r="FF107" i="19"/>
  <c r="FF109" i="19"/>
  <c r="FF102" i="19"/>
  <c r="FF112" i="19"/>
  <c r="FF105" i="19"/>
  <c r="FF101" i="19"/>
  <c r="FF97" i="19"/>
  <c r="FF93" i="19"/>
  <c r="FF99" i="19"/>
  <c r="FF96" i="19"/>
  <c r="FF91" i="19"/>
  <c r="FF100" i="19"/>
  <c r="FF94" i="19"/>
  <c r="FF92" i="19"/>
  <c r="FF90" i="19"/>
  <c r="FF89" i="19"/>
  <c r="FF86" i="19"/>
  <c r="FF83" i="19"/>
  <c r="FF95" i="19"/>
  <c r="FF98" i="19"/>
  <c r="FF88" i="19"/>
  <c r="FF82" i="19"/>
  <c r="FF85" i="19"/>
  <c r="FF79" i="19"/>
  <c r="FF76" i="19"/>
  <c r="FF75" i="19"/>
  <c r="FF84" i="19"/>
  <c r="FF87" i="19"/>
  <c r="FF81" i="19"/>
  <c r="FF77" i="19"/>
  <c r="FF74" i="19"/>
  <c r="FF78" i="19"/>
  <c r="FF80" i="19"/>
  <c r="FF66" i="19"/>
  <c r="FF70" i="19"/>
  <c r="FF71" i="19"/>
  <c r="FF72" i="19"/>
  <c r="FF73" i="19"/>
  <c r="FF68" i="19"/>
  <c r="FF69" i="19"/>
  <c r="FF56" i="19"/>
  <c r="FF67" i="19"/>
  <c r="FF65" i="19"/>
  <c r="FF62" i="19"/>
  <c r="FF59" i="19"/>
  <c r="FF57" i="19"/>
  <c r="FF64" i="19"/>
  <c r="FF61" i="19"/>
  <c r="FF60" i="19"/>
  <c r="FF58" i="19"/>
  <c r="FF63" i="19"/>
  <c r="FF55" i="19"/>
  <c r="FF54" i="19"/>
  <c r="FF50" i="19"/>
  <c r="FF53" i="19"/>
  <c r="FF52" i="19"/>
  <c r="FF49" i="19"/>
  <c r="FF48" i="19"/>
  <c r="FF45" i="19"/>
  <c r="FF37" i="19"/>
  <c r="FF51" i="19"/>
  <c r="FF41" i="19"/>
  <c r="FF47" i="19"/>
  <c r="FF46" i="19"/>
  <c r="FF44" i="19"/>
  <c r="FF42" i="19"/>
  <c r="FF34" i="19"/>
  <c r="FF32" i="19"/>
  <c r="FF38" i="19"/>
  <c r="FF35" i="19"/>
  <c r="FF36" i="19"/>
  <c r="FF31" i="19"/>
  <c r="FF30" i="19"/>
  <c r="FF40" i="19"/>
  <c r="FF39" i="19"/>
  <c r="FF20" i="19"/>
  <c r="FF43" i="19"/>
  <c r="FF21" i="19"/>
  <c r="FF27" i="19"/>
  <c r="FF16" i="19"/>
  <c r="FF24" i="19"/>
  <c r="FF23" i="19"/>
  <c r="FF28" i="19"/>
  <c r="FF22" i="19"/>
  <c r="FF19" i="19"/>
  <c r="FF15" i="19"/>
  <c r="FF14" i="19"/>
  <c r="FF25" i="19"/>
  <c r="FF18" i="19"/>
  <c r="FF29" i="19"/>
  <c r="FF13" i="19"/>
  <c r="FF12" i="19"/>
  <c r="FF26" i="19"/>
  <c r="FF17" i="19"/>
  <c r="FF33" i="19"/>
  <c r="FF11" i="19"/>
  <c r="FE8" i="19"/>
  <c r="EC21" i="11"/>
  <c r="EC28" i="11"/>
  <c r="EC32" i="11"/>
  <c r="EC37" i="11"/>
  <c r="EC30" i="11"/>
  <c r="EC50" i="11"/>
  <c r="EC31" i="11"/>
  <c r="EC14" i="11"/>
  <c r="EC39" i="11"/>
  <c r="EC44" i="11"/>
  <c r="EC15" i="11"/>
  <c r="EC48" i="11"/>
  <c r="EC41" i="11"/>
  <c r="EC34" i="11"/>
  <c r="EC20" i="11"/>
  <c r="EC35" i="11"/>
  <c r="EC43" i="11"/>
  <c r="EC16" i="11"/>
  <c r="EC42" i="11"/>
  <c r="EC40" i="11"/>
  <c r="EC23" i="11"/>
  <c r="EC24" i="11"/>
  <c r="EC11" i="11"/>
  <c r="EC53" i="11"/>
  <c r="EC33" i="11"/>
  <c r="EC19" i="11"/>
  <c r="EC12" i="11"/>
  <c r="EC17" i="11"/>
  <c r="EC54" i="11"/>
  <c r="EC55" i="11"/>
  <c r="EC46" i="11"/>
  <c r="EC38" i="11"/>
  <c r="EC36" i="11"/>
  <c r="EC49" i="11"/>
  <c r="EB8" i="11"/>
  <c r="EB4" i="11" s="1"/>
  <c r="EC27" i="11"/>
  <c r="EC13" i="11"/>
  <c r="EC25" i="11"/>
  <c r="EC26" i="11"/>
  <c r="EC18" i="11"/>
  <c r="EC45" i="11"/>
  <c r="EC52" i="11"/>
  <c r="EC51" i="11"/>
  <c r="EC47" i="11"/>
  <c r="EC29" i="11"/>
  <c r="FG5" i="19"/>
  <c r="ED5" i="11"/>
  <c r="ED151" i="11" s="1"/>
  <c r="DY41" i="13"/>
  <c r="DY25" i="13"/>
  <c r="DZ6" i="13"/>
  <c r="EA4" i="13"/>
  <c r="EA2" i="13"/>
  <c r="EA3" i="13"/>
  <c r="DX39" i="13"/>
  <c r="DX55" i="13" s="1"/>
  <c r="DX29" i="13"/>
  <c r="DX45" i="13" s="1"/>
  <c r="DX38" i="13"/>
  <c r="DX54" i="13" s="1"/>
  <c r="ED120" i="11" l="1"/>
  <c r="ED113" i="11"/>
  <c r="ED100" i="11"/>
  <c r="ED104" i="11"/>
  <c r="ED96" i="11"/>
  <c r="ED155" i="11"/>
  <c r="ED75" i="11"/>
  <c r="ED153" i="11"/>
  <c r="ED141" i="11"/>
  <c r="ED76" i="11"/>
  <c r="ED93" i="11"/>
  <c r="ED109" i="11"/>
  <c r="ED145" i="11"/>
  <c r="ED116" i="11"/>
  <c r="ED111" i="11"/>
  <c r="ED99" i="11"/>
  <c r="ED118" i="11"/>
  <c r="ED97" i="11"/>
  <c r="ED78" i="11"/>
  <c r="ED58" i="11"/>
  <c r="ED149" i="11"/>
  <c r="ED148" i="11"/>
  <c r="ED68" i="11"/>
  <c r="ED103" i="11"/>
  <c r="ED117" i="11"/>
  <c r="ED144" i="11"/>
  <c r="ED124" i="11"/>
  <c r="ED130" i="11"/>
  <c r="ED107" i="11"/>
  <c r="ED102" i="11"/>
  <c r="ED81" i="11"/>
  <c r="ED92" i="11"/>
  <c r="ED156" i="11"/>
  <c r="ED137" i="11"/>
  <c r="ED140" i="11"/>
  <c r="ED70" i="11"/>
  <c r="ED95" i="11"/>
  <c r="ED123" i="11"/>
  <c r="ED150" i="11"/>
  <c r="ED135" i="11"/>
  <c r="ED112" i="11"/>
  <c r="ED127" i="11"/>
  <c r="ED94" i="11"/>
  <c r="ED84" i="11"/>
  <c r="ED77" i="11"/>
  <c r="ED66" i="11"/>
  <c r="ED62" i="11"/>
  <c r="ED146" i="11"/>
  <c r="ED159" i="11"/>
  <c r="ED83" i="11"/>
  <c r="ED101" i="11"/>
  <c r="ED133" i="11"/>
  <c r="ED18" i="11"/>
  <c r="ED134" i="11"/>
  <c r="ED132" i="11"/>
  <c r="ED121" i="11"/>
  <c r="ED86" i="11"/>
  <c r="ED88" i="11"/>
  <c r="ED60" i="11"/>
  <c r="ED64" i="11"/>
  <c r="ED72" i="11"/>
  <c r="ED152" i="11"/>
  <c r="ED158" i="11"/>
  <c r="ED87" i="11"/>
  <c r="ED89" i="11"/>
  <c r="ED129" i="11"/>
  <c r="ED128" i="11"/>
  <c r="ED126" i="11"/>
  <c r="ED122" i="11"/>
  <c r="ED105" i="11"/>
  <c r="ED57" i="11"/>
  <c r="ED63" i="11"/>
  <c r="ED67" i="11"/>
  <c r="ED142" i="11"/>
  <c r="ED157" i="11"/>
  <c r="ED56" i="11"/>
  <c r="ED80" i="11"/>
  <c r="ED91" i="11"/>
  <c r="ED131" i="11"/>
  <c r="ED125" i="11"/>
  <c r="ED90" i="11"/>
  <c r="ED110" i="11"/>
  <c r="ED82" i="11"/>
  <c r="ED69" i="11"/>
  <c r="ED65" i="11"/>
  <c r="ED79" i="11"/>
  <c r="ED139" i="11"/>
  <c r="ED138" i="11"/>
  <c r="ED71" i="11"/>
  <c r="ED85" i="11"/>
  <c r="ED119" i="11"/>
  <c r="ED147" i="11"/>
  <c r="ED115" i="11"/>
  <c r="ED136" i="11"/>
  <c r="ED98" i="11"/>
  <c r="ED114" i="11"/>
  <c r="ED74" i="11"/>
  <c r="ED61" i="11"/>
  <c r="ED59" i="11"/>
  <c r="ED154" i="11"/>
  <c r="ED160" i="11"/>
  <c r="ED73" i="11"/>
  <c r="ED106" i="11"/>
  <c r="ED108" i="11"/>
  <c r="ED143" i="11"/>
  <c r="FG158" i="19"/>
  <c r="FG160" i="19"/>
  <c r="FG157" i="19"/>
  <c r="FG155" i="19"/>
  <c r="FG156" i="19"/>
  <c r="FG159" i="19"/>
  <c r="FG154" i="19"/>
  <c r="FG152" i="19"/>
  <c r="FG153" i="19"/>
  <c r="FG151" i="19"/>
  <c r="FG148" i="19"/>
  <c r="FG150" i="19"/>
  <c r="FG149" i="19"/>
  <c r="FG146" i="19"/>
  <c r="FG145" i="19"/>
  <c r="FG143" i="19"/>
  <c r="FG141" i="19"/>
  <c r="FG136" i="19"/>
  <c r="FG147" i="19"/>
  <c r="FG138" i="19"/>
  <c r="FG133" i="19"/>
  <c r="FG142" i="19"/>
  <c r="FG144" i="19"/>
  <c r="FG134" i="19"/>
  <c r="FG130" i="19"/>
  <c r="FG127" i="19"/>
  <c r="FG126" i="19"/>
  <c r="FG123" i="19"/>
  <c r="FG132" i="19"/>
  <c r="FG129" i="19"/>
  <c r="FG140" i="19"/>
  <c r="FG139" i="19"/>
  <c r="FG131" i="19"/>
  <c r="FG120" i="19"/>
  <c r="FG137" i="19"/>
  <c r="FG128" i="19"/>
  <c r="FG135" i="19"/>
  <c r="FG118" i="19"/>
  <c r="FG116" i="19"/>
  <c r="FG110" i="19"/>
  <c r="FG121" i="19"/>
  <c r="FG115" i="19"/>
  <c r="FG119" i="19"/>
  <c r="FG122" i="19"/>
  <c r="FG113" i="19"/>
  <c r="FG124" i="19"/>
  <c r="FG114" i="19"/>
  <c r="FG108" i="19"/>
  <c r="FG125" i="19"/>
  <c r="FG117" i="19"/>
  <c r="FG109" i="19"/>
  <c r="FG104" i="19"/>
  <c r="FG103" i="19"/>
  <c r="FG107" i="19"/>
  <c r="FG111" i="19"/>
  <c r="FG102" i="19"/>
  <c r="FG106" i="19"/>
  <c r="FG101" i="19"/>
  <c r="FG112" i="19"/>
  <c r="FG105" i="19"/>
  <c r="FG97" i="19"/>
  <c r="FG93" i="19"/>
  <c r="FG98" i="19"/>
  <c r="FG100" i="19"/>
  <c r="FG94" i="19"/>
  <c r="FG92" i="19"/>
  <c r="FG90" i="19"/>
  <c r="FG89" i="19"/>
  <c r="FG95" i="19"/>
  <c r="FG99" i="19"/>
  <c r="FG96" i="19"/>
  <c r="FG87" i="19"/>
  <c r="FG85" i="19"/>
  <c r="FG91" i="19"/>
  <c r="FG81" i="19"/>
  <c r="FG79" i="19"/>
  <c r="FG88" i="19"/>
  <c r="FG86" i="19"/>
  <c r="FG75" i="19"/>
  <c r="FG84" i="19"/>
  <c r="FG80" i="19"/>
  <c r="FG78" i="19"/>
  <c r="FG69" i="19"/>
  <c r="FG82" i="19"/>
  <c r="FG77" i="19"/>
  <c r="FG74" i="19"/>
  <c r="FG71" i="19"/>
  <c r="FG83" i="19"/>
  <c r="FG76" i="19"/>
  <c r="FG72" i="19"/>
  <c r="FG67" i="19"/>
  <c r="FG73" i="19"/>
  <c r="FG68" i="19"/>
  <c r="FG66" i="19"/>
  <c r="FG60" i="19"/>
  <c r="FG70" i="19"/>
  <c r="FG65" i="19"/>
  <c r="FG63" i="19"/>
  <c r="FG58" i="19"/>
  <c r="FG62" i="19"/>
  <c r="FG57" i="19"/>
  <c r="FG61" i="19"/>
  <c r="FG59" i="19"/>
  <c r="FG56" i="19"/>
  <c r="FG64" i="19"/>
  <c r="ED53" i="11"/>
  <c r="ED17" i="11"/>
  <c r="ED28" i="11"/>
  <c r="ED29" i="11"/>
  <c r="ED33" i="11"/>
  <c r="ED48" i="11"/>
  <c r="ED27" i="11"/>
  <c r="ED19" i="11"/>
  <c r="ED39" i="11"/>
  <c r="ED35" i="11"/>
  <c r="ED30" i="11"/>
  <c r="FG55" i="19"/>
  <c r="FG54" i="19"/>
  <c r="FG53" i="19"/>
  <c r="FG52" i="19"/>
  <c r="FG49" i="19"/>
  <c r="FG50" i="19"/>
  <c r="FG48" i="19"/>
  <c r="FG51" i="19"/>
  <c r="FG44" i="19"/>
  <c r="FG40" i="19"/>
  <c r="FG35" i="19"/>
  <c r="FG46" i="19"/>
  <c r="FG36" i="19"/>
  <c r="FG42" i="19"/>
  <c r="FG47" i="19"/>
  <c r="FG41" i="19"/>
  <c r="FG38" i="19"/>
  <c r="FG43" i="19"/>
  <c r="FG34" i="19"/>
  <c r="FG27" i="19"/>
  <c r="FG45" i="19"/>
  <c r="FG32" i="19"/>
  <c r="FG25" i="19"/>
  <c r="FG30" i="19"/>
  <c r="FG33" i="19"/>
  <c r="FG20" i="19"/>
  <c r="FG39" i="19"/>
  <c r="FG26" i="19"/>
  <c r="FG28" i="19"/>
  <c r="FG31" i="19"/>
  <c r="FG29" i="19"/>
  <c r="FG16" i="19"/>
  <c r="FG24" i="19"/>
  <c r="FG37" i="19"/>
  <c r="FG22" i="19"/>
  <c r="FG23" i="19"/>
  <c r="FG19" i="19"/>
  <c r="FG17" i="19"/>
  <c r="FG13" i="19"/>
  <c r="FG14" i="19"/>
  <c r="FG21" i="19"/>
  <c r="FG15" i="19"/>
  <c r="FG11" i="19"/>
  <c r="FG18" i="19"/>
  <c r="FG12" i="19"/>
  <c r="FF8" i="19"/>
  <c r="ED31" i="11"/>
  <c r="ED13" i="11"/>
  <c r="ED36" i="11"/>
  <c r="ED24" i="11"/>
  <c r="ED50" i="11"/>
  <c r="ED46" i="11"/>
  <c r="ED52" i="11"/>
  <c r="ED25" i="11"/>
  <c r="ED12" i="11"/>
  <c r="ED43" i="11"/>
  <c r="ED21" i="11"/>
  <c r="ED34" i="11"/>
  <c r="ED32" i="11"/>
  <c r="ED51" i="11"/>
  <c r="ED47" i="11"/>
  <c r="ED41" i="11"/>
  <c r="ED14" i="11"/>
  <c r="ED38" i="11"/>
  <c r="ED44" i="11"/>
  <c r="ED49" i="11"/>
  <c r="ED54" i="11"/>
  <c r="ED42" i="11"/>
  <c r="ED45" i="11"/>
  <c r="ED20" i="11"/>
  <c r="ED26" i="11"/>
  <c r="ED15" i="11"/>
  <c r="ED22" i="11"/>
  <c r="EC8" i="11"/>
  <c r="EC4" i="11" s="1"/>
  <c r="ED55" i="11"/>
  <c r="ED40" i="11"/>
  <c r="ED23" i="11"/>
  <c r="ED37" i="11"/>
  <c r="ED11" i="11"/>
  <c r="ED16" i="11"/>
  <c r="FH5" i="19"/>
  <c r="EE5" i="11"/>
  <c r="DZ41" i="13"/>
  <c r="DZ25" i="13"/>
  <c r="DY38" i="13"/>
  <c r="DY54" i="13" s="1"/>
  <c r="DY39" i="13"/>
  <c r="DY55" i="13" s="1"/>
  <c r="DY29" i="13"/>
  <c r="DY45" i="13" s="1"/>
  <c r="EA6" i="13"/>
  <c r="EB3" i="13"/>
  <c r="EB4" i="13"/>
  <c r="EB2" i="13"/>
  <c r="EE22" i="11" l="1"/>
  <c r="EE122" i="11"/>
  <c r="EE109" i="11"/>
  <c r="EE88" i="11"/>
  <c r="EE72" i="11"/>
  <c r="EE152" i="11"/>
  <c r="EE145" i="11"/>
  <c r="EE69" i="11"/>
  <c r="EE86" i="11"/>
  <c r="EE94" i="11"/>
  <c r="EE125" i="11"/>
  <c r="EE113" i="11"/>
  <c r="EE142" i="11"/>
  <c r="EE159" i="11"/>
  <c r="EE124" i="11"/>
  <c r="EE117" i="11"/>
  <c r="EE97" i="11"/>
  <c r="EE57" i="11"/>
  <c r="EE71" i="11"/>
  <c r="EE158" i="11"/>
  <c r="EE73" i="11"/>
  <c r="EE80" i="11"/>
  <c r="EE93" i="11"/>
  <c r="EE111" i="11"/>
  <c r="EE137" i="11"/>
  <c r="EE136" i="11"/>
  <c r="EE151" i="11"/>
  <c r="EE130" i="11"/>
  <c r="EE121" i="11"/>
  <c r="EE106" i="11"/>
  <c r="EE87" i="11"/>
  <c r="EE81" i="11"/>
  <c r="EE63" i="11"/>
  <c r="EE146" i="11"/>
  <c r="EE70" i="11"/>
  <c r="EE76" i="11"/>
  <c r="EE96" i="11"/>
  <c r="EE123" i="11"/>
  <c r="EE129" i="11"/>
  <c r="EE140" i="11"/>
  <c r="EE156" i="11"/>
  <c r="EE127" i="11"/>
  <c r="EE135" i="11"/>
  <c r="EE102" i="11"/>
  <c r="EE56" i="11"/>
  <c r="EE84" i="11"/>
  <c r="EE58" i="11"/>
  <c r="EE138" i="11"/>
  <c r="EE62" i="11"/>
  <c r="EE91" i="11"/>
  <c r="EE98" i="11"/>
  <c r="EE119" i="11"/>
  <c r="EE126" i="11"/>
  <c r="EE143" i="11"/>
  <c r="EE108" i="11"/>
  <c r="EE115" i="11"/>
  <c r="EE95" i="11"/>
  <c r="EE155" i="11"/>
  <c r="EE77" i="11"/>
  <c r="EE150" i="11"/>
  <c r="EE157" i="11"/>
  <c r="EE61" i="11"/>
  <c r="EE89" i="11"/>
  <c r="EE90" i="11"/>
  <c r="EE110" i="11"/>
  <c r="EE139" i="11"/>
  <c r="EE148" i="11"/>
  <c r="EE114" i="11"/>
  <c r="EE85" i="11"/>
  <c r="EE118" i="11"/>
  <c r="EE60" i="11"/>
  <c r="EE64" i="11"/>
  <c r="EE144" i="11"/>
  <c r="EE59" i="11"/>
  <c r="EE67" i="11"/>
  <c r="EE82" i="11"/>
  <c r="EE101" i="11"/>
  <c r="EE116" i="11"/>
  <c r="EE134" i="11"/>
  <c r="EE147" i="11"/>
  <c r="EE133" i="11"/>
  <c r="EE103" i="11"/>
  <c r="EE112" i="11"/>
  <c r="EE75" i="11"/>
  <c r="EE79" i="11"/>
  <c r="EE160" i="11"/>
  <c r="EE66" i="11"/>
  <c r="EE83" i="11"/>
  <c r="EE100" i="11"/>
  <c r="EE104" i="11"/>
  <c r="EE128" i="11"/>
  <c r="EE132" i="11"/>
  <c r="EE153" i="11"/>
  <c r="EE131" i="11"/>
  <c r="EE99" i="11"/>
  <c r="EE92" i="11"/>
  <c r="EE65" i="11"/>
  <c r="EE68" i="11"/>
  <c r="EE149" i="11"/>
  <c r="EE74" i="11"/>
  <c r="EE78" i="11"/>
  <c r="EE107" i="11"/>
  <c r="EE105" i="11"/>
  <c r="EE120" i="11"/>
  <c r="EE141" i="11"/>
  <c r="EE154" i="11"/>
  <c r="FH160" i="19"/>
  <c r="FH158" i="19"/>
  <c r="FH155" i="19"/>
  <c r="FH157" i="19"/>
  <c r="FH153" i="19"/>
  <c r="FH159" i="19"/>
  <c r="FH156" i="19"/>
  <c r="FH147" i="19"/>
  <c r="FH152" i="19"/>
  <c r="FH150" i="19"/>
  <c r="FH154" i="19"/>
  <c r="FH149" i="19"/>
  <c r="FH144" i="19"/>
  <c r="FH148" i="19"/>
  <c r="FH151" i="19"/>
  <c r="FH145" i="19"/>
  <c r="FH146" i="19"/>
  <c r="FH138" i="19"/>
  <c r="FH143" i="19"/>
  <c r="FH142" i="19"/>
  <c r="FH141" i="19"/>
  <c r="FH139" i="19"/>
  <c r="FH137" i="19"/>
  <c r="FH135" i="19"/>
  <c r="FH134" i="19"/>
  <c r="FH132" i="19"/>
  <c r="FH128" i="19"/>
  <c r="FH129" i="19"/>
  <c r="FH124" i="19"/>
  <c r="FH140" i="19"/>
  <c r="FH133" i="19"/>
  <c r="FH131" i="19"/>
  <c r="FH136" i="19"/>
  <c r="FH122" i="19"/>
  <c r="FH130" i="19"/>
  <c r="FH117" i="19"/>
  <c r="FH126" i="19"/>
  <c r="FH125" i="19"/>
  <c r="FH121" i="19"/>
  <c r="FH119" i="19"/>
  <c r="FH120" i="19"/>
  <c r="FH127" i="19"/>
  <c r="FH115" i="19"/>
  <c r="FH113" i="19"/>
  <c r="FH112" i="19"/>
  <c r="FH116" i="19"/>
  <c r="FH114" i="19"/>
  <c r="FH108" i="19"/>
  <c r="FH104" i="19"/>
  <c r="FH103" i="19"/>
  <c r="FH123" i="19"/>
  <c r="FH111" i="19"/>
  <c r="FH107" i="19"/>
  <c r="FH118" i="19"/>
  <c r="FH105" i="19"/>
  <c r="FH102" i="19"/>
  <c r="FH109" i="19"/>
  <c r="FH106" i="19"/>
  <c r="FH101" i="19"/>
  <c r="FH110" i="19"/>
  <c r="FH98" i="19"/>
  <c r="FH99" i="19"/>
  <c r="FH96" i="19"/>
  <c r="FH91" i="19"/>
  <c r="FH100" i="19"/>
  <c r="FH94" i="19"/>
  <c r="FH92" i="19"/>
  <c r="FH90" i="19"/>
  <c r="FH89" i="19"/>
  <c r="FH95" i="19"/>
  <c r="FH97" i="19"/>
  <c r="FH93" i="19"/>
  <c r="FH86" i="19"/>
  <c r="FH85" i="19"/>
  <c r="FH84" i="19"/>
  <c r="FH77" i="19"/>
  <c r="FH74" i="19"/>
  <c r="FH87" i="19"/>
  <c r="FH83" i="19"/>
  <c r="FH82" i="19"/>
  <c r="FH78" i="19"/>
  <c r="FH81" i="19"/>
  <c r="FH79" i="19"/>
  <c r="FH88" i="19"/>
  <c r="FH80" i="19"/>
  <c r="FH70" i="19"/>
  <c r="FH76" i="19"/>
  <c r="FH72" i="19"/>
  <c r="FH67" i="19"/>
  <c r="FH68" i="19"/>
  <c r="FH65" i="19"/>
  <c r="FH66" i="19"/>
  <c r="FH64" i="19"/>
  <c r="FH69" i="19"/>
  <c r="FH71" i="19"/>
  <c r="FH75" i="19"/>
  <c r="FH73" i="19"/>
  <c r="FH61" i="19"/>
  <c r="FH62" i="19"/>
  <c r="FH57" i="19"/>
  <c r="FH60" i="19"/>
  <c r="FH59" i="19"/>
  <c r="FH58" i="19"/>
  <c r="FH56" i="19"/>
  <c r="FH63" i="19"/>
  <c r="EE42" i="11"/>
  <c r="EE27" i="11"/>
  <c r="EE51" i="11"/>
  <c r="EE26" i="11"/>
  <c r="EE11" i="11"/>
  <c r="EE16" i="11"/>
  <c r="FH55" i="19"/>
  <c r="FH53" i="19"/>
  <c r="FH54" i="19"/>
  <c r="FH49" i="19"/>
  <c r="FH52" i="19"/>
  <c r="FH51" i="19"/>
  <c r="FH50" i="19"/>
  <c r="FH36" i="19"/>
  <c r="FH44" i="19"/>
  <c r="FH40" i="19"/>
  <c r="FH48" i="19"/>
  <c r="FH43" i="19"/>
  <c r="FH45" i="19"/>
  <c r="FH37" i="19"/>
  <c r="FH38" i="19"/>
  <c r="FH31" i="19"/>
  <c r="FH41" i="19"/>
  <c r="FH30" i="19"/>
  <c r="FH42" i="19"/>
  <c r="FH35" i="19"/>
  <c r="FH24" i="19"/>
  <c r="FH39" i="19"/>
  <c r="FH34" i="19"/>
  <c r="FH20" i="19"/>
  <c r="FH46" i="19"/>
  <c r="FH33" i="19"/>
  <c r="FH27" i="19"/>
  <c r="FH26" i="19"/>
  <c r="FH19" i="19"/>
  <c r="FH47" i="19"/>
  <c r="FH28" i="19"/>
  <c r="FH23" i="19"/>
  <c r="FH25" i="19"/>
  <c r="FH22" i="19"/>
  <c r="FH14" i="19"/>
  <c r="FH29" i="19"/>
  <c r="FH13" i="19"/>
  <c r="FH17" i="19"/>
  <c r="FH15" i="19"/>
  <c r="FH18" i="19"/>
  <c r="FH32" i="19"/>
  <c r="FH12" i="19"/>
  <c r="FH21" i="19"/>
  <c r="FH16" i="19"/>
  <c r="FH11" i="19"/>
  <c r="FG8" i="19"/>
  <c r="EE40" i="11"/>
  <c r="EE45" i="11"/>
  <c r="EE35" i="11"/>
  <c r="EE30" i="11"/>
  <c r="EE17" i="11"/>
  <c r="EE28" i="11"/>
  <c r="EE32" i="11"/>
  <c r="EE19" i="11"/>
  <c r="EE44" i="11"/>
  <c r="EE29" i="11"/>
  <c r="EE46" i="11"/>
  <c r="EE38" i="11"/>
  <c r="EE39" i="11"/>
  <c r="EE24" i="11"/>
  <c r="EE48" i="11"/>
  <c r="ED8" i="11"/>
  <c r="ED4" i="11" s="1"/>
  <c r="EE21" i="11"/>
  <c r="EE31" i="11"/>
  <c r="EE20" i="11"/>
  <c r="EE12" i="11"/>
  <c r="EE15" i="11"/>
  <c r="EE50" i="11"/>
  <c r="EE55" i="11"/>
  <c r="EE14" i="11"/>
  <c r="EE23" i="11"/>
  <c r="EE36" i="11"/>
  <c r="EE43" i="11"/>
  <c r="EE18" i="11"/>
  <c r="EE41" i="11"/>
  <c r="EE13" i="11"/>
  <c r="EE52" i="11"/>
  <c r="EE25" i="11"/>
  <c r="EE47" i="11"/>
  <c r="EE53" i="11"/>
  <c r="EE33" i="11"/>
  <c r="EE34" i="11"/>
  <c r="EE37" i="11"/>
  <c r="EE49" i="11"/>
  <c r="EE54" i="11"/>
  <c r="FI5" i="19"/>
  <c r="EF5" i="11"/>
  <c r="EF157" i="11" s="1"/>
  <c r="EB6" i="13"/>
  <c r="EC4" i="13"/>
  <c r="EC3" i="13"/>
  <c r="EC2" i="13"/>
  <c r="EA41" i="13"/>
  <c r="EA25" i="13"/>
  <c r="DZ39" i="13"/>
  <c r="DZ55" i="13" s="1"/>
  <c r="DZ38" i="13"/>
  <c r="DZ54" i="13" s="1"/>
  <c r="DZ29" i="13"/>
  <c r="DZ45" i="13" s="1"/>
  <c r="EF29" i="11" l="1"/>
  <c r="EF30" i="11"/>
  <c r="EF122" i="11"/>
  <c r="EF119" i="11"/>
  <c r="EF94" i="11"/>
  <c r="EF64" i="11"/>
  <c r="EF70" i="11"/>
  <c r="EF63" i="11"/>
  <c r="EF140" i="11"/>
  <c r="EF82" i="11"/>
  <c r="EF81" i="11"/>
  <c r="EF96" i="11"/>
  <c r="EF120" i="11"/>
  <c r="EF137" i="11"/>
  <c r="EF153" i="11"/>
  <c r="EF132" i="11"/>
  <c r="EF107" i="11"/>
  <c r="EF114" i="11"/>
  <c r="EF156" i="11"/>
  <c r="EF58" i="11"/>
  <c r="EF148" i="11"/>
  <c r="EF59" i="11"/>
  <c r="EF78" i="11"/>
  <c r="EF85" i="11"/>
  <c r="EF98" i="11"/>
  <c r="EF113" i="11"/>
  <c r="EF139" i="11"/>
  <c r="EF151" i="11"/>
  <c r="EF124" i="11"/>
  <c r="EF101" i="11"/>
  <c r="EF95" i="11"/>
  <c r="EF65" i="11"/>
  <c r="EF57" i="11"/>
  <c r="EF141" i="11"/>
  <c r="EF62" i="11"/>
  <c r="EF71" i="11"/>
  <c r="EF89" i="11"/>
  <c r="EF109" i="11"/>
  <c r="EF115" i="11"/>
  <c r="EF134" i="11"/>
  <c r="EF27" i="11"/>
  <c r="EF46" i="11"/>
  <c r="EF136" i="11"/>
  <c r="EF105" i="11"/>
  <c r="EF92" i="11"/>
  <c r="EF68" i="11"/>
  <c r="EF75" i="11"/>
  <c r="EF146" i="11"/>
  <c r="EF66" i="11"/>
  <c r="EF74" i="11"/>
  <c r="EF90" i="11"/>
  <c r="EF110" i="11"/>
  <c r="EF123" i="11"/>
  <c r="EF135" i="11"/>
  <c r="EF159" i="11"/>
  <c r="EF20" i="11"/>
  <c r="EF129" i="11"/>
  <c r="EF104" i="11"/>
  <c r="EF91" i="11"/>
  <c r="EF84" i="11"/>
  <c r="EF56" i="11"/>
  <c r="EF152" i="11"/>
  <c r="EF67" i="11"/>
  <c r="EF83" i="11"/>
  <c r="EF102" i="11"/>
  <c r="EF106" i="11"/>
  <c r="EF125" i="11"/>
  <c r="EF142" i="11"/>
  <c r="EF154" i="11"/>
  <c r="EF118" i="11"/>
  <c r="EF108" i="11"/>
  <c r="EF87" i="11"/>
  <c r="EF79" i="11"/>
  <c r="EF61" i="11"/>
  <c r="EF149" i="11"/>
  <c r="EF60" i="11"/>
  <c r="EF73" i="11"/>
  <c r="EF103" i="11"/>
  <c r="EF111" i="11"/>
  <c r="EF117" i="11"/>
  <c r="EF143" i="11"/>
  <c r="EF155" i="11"/>
  <c r="EF127" i="11"/>
  <c r="EF133" i="11"/>
  <c r="EF121" i="11"/>
  <c r="EF97" i="11"/>
  <c r="EF72" i="11"/>
  <c r="EF150" i="11"/>
  <c r="EF138" i="11"/>
  <c r="EF69" i="11"/>
  <c r="EF77" i="11"/>
  <c r="EF99" i="11"/>
  <c r="EF112" i="11"/>
  <c r="EF131" i="11"/>
  <c r="EF144" i="11"/>
  <c r="EF158" i="11"/>
  <c r="EF126" i="11"/>
  <c r="EF130" i="11"/>
  <c r="EF100" i="11"/>
  <c r="EF80" i="11"/>
  <c r="EF76" i="11"/>
  <c r="EF145" i="11"/>
  <c r="EF160" i="11"/>
  <c r="EF86" i="11"/>
  <c r="EF93" i="11"/>
  <c r="EF88" i="11"/>
  <c r="EF116" i="11"/>
  <c r="EF128" i="11"/>
  <c r="EF147" i="11"/>
  <c r="FI157" i="19"/>
  <c r="FI159" i="19"/>
  <c r="FI158" i="19"/>
  <c r="FI154" i="19"/>
  <c r="FI160" i="19"/>
  <c r="FI156" i="19"/>
  <c r="FI155" i="19"/>
  <c r="FI153" i="19"/>
  <c r="FI151" i="19"/>
  <c r="FI152" i="19"/>
  <c r="FI150" i="19"/>
  <c r="FI149" i="19"/>
  <c r="FI146" i="19"/>
  <c r="FI148" i="19"/>
  <c r="FI145" i="19"/>
  <c r="FI143" i="19"/>
  <c r="FI144" i="19"/>
  <c r="FI142" i="19"/>
  <c r="FI140" i="19"/>
  <c r="FI136" i="19"/>
  <c r="FI131" i="19"/>
  <c r="FI130" i="19"/>
  <c r="FI134" i="19"/>
  <c r="FI132" i="19"/>
  <c r="FI147" i="19"/>
  <c r="FI141" i="19"/>
  <c r="FI133" i="19"/>
  <c r="FI122" i="19"/>
  <c r="FI139" i="19"/>
  <c r="FI138" i="19"/>
  <c r="FI137" i="19"/>
  <c r="FI135" i="19"/>
  <c r="FI125" i="19"/>
  <c r="FI129" i="19"/>
  <c r="FI128" i="19"/>
  <c r="FI126" i="19"/>
  <c r="FI121" i="19"/>
  <c r="FI119" i="19"/>
  <c r="FI124" i="19"/>
  <c r="FI123" i="19"/>
  <c r="FI127" i="19"/>
  <c r="FI115" i="19"/>
  <c r="FI111" i="19"/>
  <c r="FI113" i="19"/>
  <c r="FI112" i="19"/>
  <c r="FI118" i="19"/>
  <c r="FI117" i="19"/>
  <c r="FI114" i="19"/>
  <c r="FI107" i="19"/>
  <c r="FI105" i="19"/>
  <c r="FI120" i="19"/>
  <c r="FI116" i="19"/>
  <c r="FI103" i="19"/>
  <c r="FI109" i="19"/>
  <c r="FI106" i="19"/>
  <c r="FI102" i="19"/>
  <c r="FI101" i="19"/>
  <c r="FI110" i="19"/>
  <c r="FI108" i="19"/>
  <c r="FI99" i="19"/>
  <c r="FI96" i="19"/>
  <c r="FI91" i="19"/>
  <c r="FI104" i="19"/>
  <c r="FI100" i="19"/>
  <c r="FI94" i="19"/>
  <c r="FI92" i="19"/>
  <c r="FI95" i="19"/>
  <c r="FI97" i="19"/>
  <c r="FI93" i="19"/>
  <c r="FI88" i="19"/>
  <c r="FI82" i="19"/>
  <c r="FI98" i="19"/>
  <c r="FI90" i="19"/>
  <c r="FI84" i="19"/>
  <c r="FI80" i="19"/>
  <c r="FI86" i="19"/>
  <c r="FI85" i="19"/>
  <c r="FI79" i="19"/>
  <c r="FI89" i="19"/>
  <c r="FI77" i="19"/>
  <c r="FI74" i="19"/>
  <c r="FI87" i="19"/>
  <c r="FI81" i="19"/>
  <c r="FI83" i="19"/>
  <c r="FI75" i="19"/>
  <c r="FI71" i="19"/>
  <c r="FI76" i="19"/>
  <c r="FI72" i="19"/>
  <c r="FI67" i="19"/>
  <c r="FI68" i="19"/>
  <c r="FI65" i="19"/>
  <c r="FI78" i="19"/>
  <c r="FI73" i="19"/>
  <c r="FI69" i="19"/>
  <c r="FI70" i="19"/>
  <c r="FI66" i="19"/>
  <c r="FI64" i="19"/>
  <c r="FI62" i="19"/>
  <c r="FI57" i="19"/>
  <c r="FI61" i="19"/>
  <c r="FI56" i="19"/>
  <c r="FI60" i="19"/>
  <c r="FI59" i="19"/>
  <c r="FI58" i="19"/>
  <c r="FI63" i="19"/>
  <c r="EF53" i="11"/>
  <c r="EF44" i="11"/>
  <c r="EF14" i="11"/>
  <c r="EF49" i="11"/>
  <c r="EF33" i="11"/>
  <c r="EF39" i="11"/>
  <c r="EF35" i="11"/>
  <c r="EE8" i="11"/>
  <c r="EE4" i="11" s="1"/>
  <c r="FH8" i="19"/>
  <c r="FI55" i="19"/>
  <c r="FI54" i="19"/>
  <c r="FI48" i="19"/>
  <c r="FI52" i="19"/>
  <c r="FI50" i="19"/>
  <c r="FI51" i="19"/>
  <c r="FI35" i="19"/>
  <c r="FI39" i="19"/>
  <c r="FI47" i="19"/>
  <c r="FI42" i="19"/>
  <c r="FI43" i="19"/>
  <c r="FI38" i="19"/>
  <c r="FI41" i="19"/>
  <c r="FI49" i="19"/>
  <c r="FI46" i="19"/>
  <c r="FI45" i="19"/>
  <c r="FI37" i="19"/>
  <c r="FI53" i="19"/>
  <c r="FI31" i="19"/>
  <c r="FI34" i="19"/>
  <c r="FI27" i="19"/>
  <c r="FI26" i="19"/>
  <c r="FI29" i="19"/>
  <c r="FI36" i="19"/>
  <c r="FI25" i="19"/>
  <c r="FI40" i="19"/>
  <c r="FI33" i="19"/>
  <c r="FI32" i="19"/>
  <c r="FI28" i="19"/>
  <c r="FI15" i="19"/>
  <c r="FI30" i="19"/>
  <c r="FI19" i="19"/>
  <c r="FI24" i="19"/>
  <c r="FI23" i="19"/>
  <c r="FI18" i="19"/>
  <c r="FI14" i="19"/>
  <c r="FI21" i="19"/>
  <c r="FI22" i="19"/>
  <c r="FI44" i="19"/>
  <c r="FI11" i="19"/>
  <c r="FI20" i="19"/>
  <c r="FI13" i="19"/>
  <c r="FI17" i="19"/>
  <c r="FI16" i="19"/>
  <c r="FI12" i="19"/>
  <c r="EF42" i="11"/>
  <c r="EF36" i="11"/>
  <c r="EF19" i="11"/>
  <c r="EF12" i="11"/>
  <c r="EF18" i="11"/>
  <c r="EF21" i="11"/>
  <c r="EF28" i="11"/>
  <c r="EF32" i="11"/>
  <c r="EF15" i="11"/>
  <c r="EF47" i="11"/>
  <c r="EF48" i="11"/>
  <c r="EF31" i="11"/>
  <c r="EF52" i="11"/>
  <c r="EF25" i="11"/>
  <c r="EF43" i="11"/>
  <c r="EF16" i="11"/>
  <c r="EF41" i="11"/>
  <c r="EF40" i="11"/>
  <c r="EF23" i="11"/>
  <c r="EF37" i="11"/>
  <c r="EF11" i="11"/>
  <c r="EF54" i="11"/>
  <c r="EF55" i="11"/>
  <c r="EF38" i="11"/>
  <c r="EF34" i="11"/>
  <c r="EF24" i="11"/>
  <c r="EF50" i="11"/>
  <c r="EF22" i="11"/>
  <c r="EF45" i="11"/>
  <c r="EF13" i="11"/>
  <c r="EF51" i="11"/>
  <c r="EF26" i="11"/>
  <c r="EF17" i="11"/>
  <c r="FJ5" i="19"/>
  <c r="EG5" i="11"/>
  <c r="EG151" i="11" s="1"/>
  <c r="EA39" i="13"/>
  <c r="EA55" i="13" s="1"/>
  <c r="EA38" i="13"/>
  <c r="EA54" i="13" s="1"/>
  <c r="EA29" i="13"/>
  <c r="EA45" i="13" s="1"/>
  <c r="EC6" i="13"/>
  <c r="ED4" i="13"/>
  <c r="ED3" i="13"/>
  <c r="ED2" i="13"/>
  <c r="EB41" i="13"/>
  <c r="EB25" i="13"/>
  <c r="EG124" i="11" l="1"/>
  <c r="EG126" i="11"/>
  <c r="EG101" i="11"/>
  <c r="EG76" i="11"/>
  <c r="EG81" i="11"/>
  <c r="EG72" i="11"/>
  <c r="EG152" i="11"/>
  <c r="EG74" i="11"/>
  <c r="EG90" i="11"/>
  <c r="EG100" i="11"/>
  <c r="EG104" i="11"/>
  <c r="EG131" i="11"/>
  <c r="EG143" i="11"/>
  <c r="EG155" i="11"/>
  <c r="EG118" i="11"/>
  <c r="EG136" i="11"/>
  <c r="EG93" i="11"/>
  <c r="EG68" i="11"/>
  <c r="EG70" i="11"/>
  <c r="EG138" i="11"/>
  <c r="EG145" i="11"/>
  <c r="EG59" i="11"/>
  <c r="EG69" i="11"/>
  <c r="EG103" i="11"/>
  <c r="EG115" i="11"/>
  <c r="EG128" i="11"/>
  <c r="EG16" i="11"/>
  <c r="EG134" i="11"/>
  <c r="EG119" i="11"/>
  <c r="EG89" i="11"/>
  <c r="EG83" i="11"/>
  <c r="EG79" i="11"/>
  <c r="EG57" i="11"/>
  <c r="EG146" i="11"/>
  <c r="EG60" i="11"/>
  <c r="EG78" i="11"/>
  <c r="EG86" i="11"/>
  <c r="EG112" i="11"/>
  <c r="EG132" i="11"/>
  <c r="EG147" i="11"/>
  <c r="EG133" i="11"/>
  <c r="EG107" i="11"/>
  <c r="EG87" i="11"/>
  <c r="EG66" i="11"/>
  <c r="EG64" i="11"/>
  <c r="EG56" i="11"/>
  <c r="EG140" i="11"/>
  <c r="EG67" i="11"/>
  <c r="EG82" i="11"/>
  <c r="EG94" i="11"/>
  <c r="EG116" i="11"/>
  <c r="EG130" i="11"/>
  <c r="EG156" i="11"/>
  <c r="EG117" i="11"/>
  <c r="EG88" i="11"/>
  <c r="EG114" i="11"/>
  <c r="EG73" i="11"/>
  <c r="EG65" i="11"/>
  <c r="EG153" i="11"/>
  <c r="EG149" i="11"/>
  <c r="EG62" i="11"/>
  <c r="EG91" i="11"/>
  <c r="EG111" i="11"/>
  <c r="EG120" i="11"/>
  <c r="EG137" i="11"/>
  <c r="EG158" i="11"/>
  <c r="EG110" i="11"/>
  <c r="EG102" i="11"/>
  <c r="EG109" i="11"/>
  <c r="EG97" i="11"/>
  <c r="EG154" i="11"/>
  <c r="EG150" i="11"/>
  <c r="EG144" i="11"/>
  <c r="EG85" i="11"/>
  <c r="EG98" i="11"/>
  <c r="EG108" i="11"/>
  <c r="EG123" i="11"/>
  <c r="EG135" i="11"/>
  <c r="EG148" i="11"/>
  <c r="EG127" i="11"/>
  <c r="EG121" i="11"/>
  <c r="EG96" i="11"/>
  <c r="EG92" i="11"/>
  <c r="EG71" i="11"/>
  <c r="EG141" i="11"/>
  <c r="EG160" i="11"/>
  <c r="EG80" i="11"/>
  <c r="EG105" i="11"/>
  <c r="EG99" i="11"/>
  <c r="EG125" i="11"/>
  <c r="EG142" i="11"/>
  <c r="EG157" i="11"/>
  <c r="EG129" i="11"/>
  <c r="EG84" i="11"/>
  <c r="EG95" i="11"/>
  <c r="EG75" i="11"/>
  <c r="EG63" i="11"/>
  <c r="EG58" i="11"/>
  <c r="EG61" i="11"/>
  <c r="EG77" i="11"/>
  <c r="EG106" i="11"/>
  <c r="EG113" i="11"/>
  <c r="EG122" i="11"/>
  <c r="EG139" i="11"/>
  <c r="EG159" i="11"/>
  <c r="FJ157" i="19"/>
  <c r="FJ160" i="19"/>
  <c r="FJ159" i="19"/>
  <c r="FJ156" i="19"/>
  <c r="FJ158" i="19"/>
  <c r="FJ154" i="19"/>
  <c r="FJ152" i="19"/>
  <c r="FJ150" i="19"/>
  <c r="FJ155" i="19"/>
  <c r="FJ151" i="19"/>
  <c r="FJ148" i="19"/>
  <c r="FJ146" i="19"/>
  <c r="FJ143" i="19"/>
  <c r="FJ144" i="19"/>
  <c r="FJ147" i="19"/>
  <c r="FJ153" i="19"/>
  <c r="FJ136" i="19"/>
  <c r="FJ140" i="19"/>
  <c r="FJ139" i="19"/>
  <c r="FJ137" i="19"/>
  <c r="FJ145" i="19"/>
  <c r="FJ149" i="19"/>
  <c r="FJ134" i="19"/>
  <c r="FJ142" i="19"/>
  <c r="FJ141" i="19"/>
  <c r="FJ138" i="19"/>
  <c r="FJ135" i="19"/>
  <c r="FJ132" i="19"/>
  <c r="FJ131" i="19"/>
  <c r="FJ125" i="19"/>
  <c r="FJ128" i="19"/>
  <c r="FJ130" i="19"/>
  <c r="FJ126" i="19"/>
  <c r="FJ121" i="19"/>
  <c r="FJ119" i="19"/>
  <c r="FJ133" i="19"/>
  <c r="FJ124" i="19"/>
  <c r="FJ127" i="19"/>
  <c r="FJ123" i="19"/>
  <c r="FJ129" i="19"/>
  <c r="FJ122" i="19"/>
  <c r="FJ120" i="19"/>
  <c r="FJ116" i="19"/>
  <c r="FJ118" i="19"/>
  <c r="FJ117" i="19"/>
  <c r="FJ114" i="19"/>
  <c r="FJ107" i="19"/>
  <c r="FJ115" i="19"/>
  <c r="FJ111" i="19"/>
  <c r="FJ105" i="19"/>
  <c r="FJ109" i="19"/>
  <c r="FJ106" i="19"/>
  <c r="FJ112" i="19"/>
  <c r="FJ102" i="19"/>
  <c r="FJ110" i="19"/>
  <c r="FJ113" i="19"/>
  <c r="FJ108" i="19"/>
  <c r="FJ104" i="19"/>
  <c r="FJ88" i="19"/>
  <c r="FJ103" i="19"/>
  <c r="FJ95" i="19"/>
  <c r="FJ97" i="19"/>
  <c r="FJ93" i="19"/>
  <c r="FJ98" i="19"/>
  <c r="FJ94" i="19"/>
  <c r="FJ81" i="19"/>
  <c r="FJ79" i="19"/>
  <c r="FJ100" i="19"/>
  <c r="FJ91" i="19"/>
  <c r="FJ101" i="19"/>
  <c r="FJ99" i="19"/>
  <c r="FJ96" i="19"/>
  <c r="FJ89" i="19"/>
  <c r="FJ90" i="19"/>
  <c r="FJ84" i="19"/>
  <c r="FJ92" i="19"/>
  <c r="FJ87" i="19"/>
  <c r="FJ83" i="19"/>
  <c r="FJ80" i="19"/>
  <c r="FJ78" i="19"/>
  <c r="FJ82" i="19"/>
  <c r="FJ73" i="19"/>
  <c r="FJ75" i="19"/>
  <c r="FJ85" i="19"/>
  <c r="FJ77" i="19"/>
  <c r="FJ76" i="19"/>
  <c r="FJ86" i="19"/>
  <c r="FJ68" i="19"/>
  <c r="FJ65" i="19"/>
  <c r="FJ66" i="19"/>
  <c r="FJ74" i="19"/>
  <c r="FJ71" i="19"/>
  <c r="FJ70" i="19"/>
  <c r="FJ62" i="19"/>
  <c r="FJ59" i="19"/>
  <c r="FJ57" i="19"/>
  <c r="FJ67" i="19"/>
  <c r="FJ64" i="19"/>
  <c r="FJ72" i="19"/>
  <c r="FJ69" i="19"/>
  <c r="FJ56" i="19"/>
  <c r="FJ60" i="19"/>
  <c r="FJ58" i="19"/>
  <c r="FJ63" i="19"/>
  <c r="FJ61" i="19"/>
  <c r="FJ54" i="19"/>
  <c r="FJ52" i="19"/>
  <c r="FJ55" i="19"/>
  <c r="FJ48" i="19"/>
  <c r="FJ51" i="19"/>
  <c r="FJ50" i="19"/>
  <c r="FJ43" i="19"/>
  <c r="FJ49" i="19"/>
  <c r="FJ39" i="19"/>
  <c r="FJ53" i="19"/>
  <c r="FJ46" i="19"/>
  <c r="FJ42" i="19"/>
  <c r="FJ47" i="19"/>
  <c r="FJ40" i="19"/>
  <c r="FJ38" i="19"/>
  <c r="FJ45" i="19"/>
  <c r="FJ44" i="19"/>
  <c r="FJ35" i="19"/>
  <c r="FJ29" i="19"/>
  <c r="FJ34" i="19"/>
  <c r="FJ36" i="19"/>
  <c r="FJ33" i="19"/>
  <c r="FJ25" i="19"/>
  <c r="FJ30" i="19"/>
  <c r="FJ19" i="19"/>
  <c r="FJ23" i="19"/>
  <c r="FJ27" i="19"/>
  <c r="FJ28" i="19"/>
  <c r="FJ24" i="19"/>
  <c r="FJ22" i="19"/>
  <c r="FJ32" i="19"/>
  <c r="FJ41" i="19"/>
  <c r="FJ37" i="19"/>
  <c r="FJ31" i="19"/>
  <c r="FJ26" i="19"/>
  <c r="FJ14" i="19"/>
  <c r="FJ16" i="19"/>
  <c r="FJ18" i="19"/>
  <c r="FJ17" i="19"/>
  <c r="FJ20" i="19"/>
  <c r="FJ21" i="19"/>
  <c r="FJ15" i="19"/>
  <c r="FJ13" i="19"/>
  <c r="FJ12" i="19"/>
  <c r="FJ11" i="19"/>
  <c r="FI8" i="19"/>
  <c r="EG44" i="11"/>
  <c r="EG40" i="11"/>
  <c r="EG33" i="11"/>
  <c r="EG39" i="11"/>
  <c r="EG30" i="11"/>
  <c r="EG49" i="11"/>
  <c r="EG13" i="11"/>
  <c r="EG14" i="11"/>
  <c r="EG32" i="11"/>
  <c r="EG35" i="11"/>
  <c r="EG15" i="11"/>
  <c r="EG17" i="11"/>
  <c r="EG23" i="11"/>
  <c r="EG42" i="11"/>
  <c r="EG28" i="11"/>
  <c r="EG52" i="11"/>
  <c r="EG26" i="11"/>
  <c r="EG12" i="11"/>
  <c r="EG21" i="11"/>
  <c r="EG31" i="11"/>
  <c r="EG19" i="11"/>
  <c r="EG36" i="11"/>
  <c r="EG11" i="11"/>
  <c r="EG48" i="11"/>
  <c r="EG46" i="11"/>
  <c r="EG18" i="11"/>
  <c r="EG41" i="11"/>
  <c r="EG45" i="11"/>
  <c r="EG51" i="11"/>
  <c r="EG25" i="11"/>
  <c r="EG43" i="11"/>
  <c r="EG50" i="11"/>
  <c r="EF8" i="11"/>
  <c r="EF4" i="11" s="1"/>
  <c r="EG55" i="11"/>
  <c r="EG38" i="11"/>
  <c r="EG20" i="11"/>
  <c r="EG37" i="11"/>
  <c r="EG47" i="11"/>
  <c r="EG54" i="11"/>
  <c r="EG53" i="11"/>
  <c r="EG27" i="11"/>
  <c r="EG34" i="11"/>
  <c r="EG24" i="11"/>
  <c r="EG29" i="11"/>
  <c r="EG22" i="11"/>
  <c r="FK5" i="19"/>
  <c r="EH5" i="11"/>
  <c r="EE4" i="13"/>
  <c r="ED6" i="13"/>
  <c r="EE3" i="13"/>
  <c r="EE2" i="13"/>
  <c r="EC41" i="13"/>
  <c r="EC25" i="13"/>
  <c r="EB39" i="13"/>
  <c r="EB55" i="13" s="1"/>
  <c r="EB38" i="13"/>
  <c r="EB54" i="13" s="1"/>
  <c r="EB29" i="13"/>
  <c r="EB45" i="13" s="1"/>
  <c r="EH16" i="11" l="1"/>
  <c r="EH132" i="11"/>
  <c r="EH115" i="11"/>
  <c r="EH96" i="11"/>
  <c r="EH92" i="11"/>
  <c r="EH75" i="11"/>
  <c r="EH63" i="11"/>
  <c r="EH145" i="11"/>
  <c r="EH138" i="11"/>
  <c r="EH62" i="11"/>
  <c r="EH80" i="11"/>
  <c r="EH100" i="11"/>
  <c r="EH117" i="11"/>
  <c r="EH139" i="11"/>
  <c r="EH130" i="11"/>
  <c r="EH118" i="11"/>
  <c r="EH114" i="11"/>
  <c r="EH88" i="11"/>
  <c r="EH70" i="11"/>
  <c r="EH152" i="11"/>
  <c r="EH143" i="11"/>
  <c r="EH141" i="11"/>
  <c r="EH68" i="11"/>
  <c r="EH98" i="11"/>
  <c r="EH108" i="11"/>
  <c r="EH128" i="11"/>
  <c r="EH148" i="11"/>
  <c r="EH134" i="11"/>
  <c r="EH105" i="11"/>
  <c r="EH102" i="11"/>
  <c r="EH78" i="11"/>
  <c r="EH79" i="11"/>
  <c r="EH149" i="11"/>
  <c r="EH144" i="11"/>
  <c r="EH160" i="11"/>
  <c r="EH81" i="11"/>
  <c r="EH82" i="11"/>
  <c r="EH95" i="11"/>
  <c r="EH120" i="11"/>
  <c r="EH155" i="11"/>
  <c r="EH127" i="11"/>
  <c r="EH97" i="11"/>
  <c r="EH106" i="11"/>
  <c r="EH86" i="11"/>
  <c r="EH66" i="11"/>
  <c r="EH73" i="11"/>
  <c r="EH157" i="11"/>
  <c r="EH60" i="11"/>
  <c r="EH72" i="11"/>
  <c r="EH87" i="11"/>
  <c r="EH99" i="11"/>
  <c r="EH123" i="11"/>
  <c r="EH158" i="11"/>
  <c r="EH131" i="11"/>
  <c r="EH124" i="11"/>
  <c r="EH107" i="11"/>
  <c r="EH101" i="11"/>
  <c r="EH94" i="11"/>
  <c r="EH57" i="11"/>
  <c r="EH150" i="11"/>
  <c r="EH146" i="11"/>
  <c r="EH67" i="11"/>
  <c r="EH77" i="11"/>
  <c r="EH91" i="11"/>
  <c r="EH110" i="11"/>
  <c r="EH125" i="11"/>
  <c r="EH159" i="11"/>
  <c r="EH133" i="11"/>
  <c r="EH136" i="11"/>
  <c r="EH122" i="11"/>
  <c r="EH65" i="11"/>
  <c r="EH83" i="11"/>
  <c r="EH56" i="11"/>
  <c r="EH140" i="11"/>
  <c r="EH151" i="11"/>
  <c r="EH59" i="11"/>
  <c r="EH74" i="11"/>
  <c r="EH109" i="11"/>
  <c r="EH113" i="11"/>
  <c r="EH129" i="11"/>
  <c r="EH116" i="11"/>
  <c r="EH126" i="11"/>
  <c r="EH103" i="11"/>
  <c r="EH154" i="11"/>
  <c r="EH76" i="11"/>
  <c r="EH71" i="11"/>
  <c r="EH156" i="11"/>
  <c r="EH147" i="11"/>
  <c r="EH61" i="11"/>
  <c r="EH85" i="11"/>
  <c r="EH90" i="11"/>
  <c r="EH111" i="11"/>
  <c r="EH135" i="11"/>
  <c r="EH119" i="11"/>
  <c r="EH121" i="11"/>
  <c r="EH84" i="11"/>
  <c r="EH93" i="11"/>
  <c r="EH64" i="11"/>
  <c r="EH58" i="11"/>
  <c r="EH153" i="11"/>
  <c r="EH137" i="11"/>
  <c r="EH69" i="11"/>
  <c r="EH89" i="11"/>
  <c r="EH104" i="11"/>
  <c r="EH112" i="11"/>
  <c r="EH142" i="11"/>
  <c r="FK158" i="19"/>
  <c r="FK160" i="19"/>
  <c r="FK156" i="19"/>
  <c r="FK159" i="19"/>
  <c r="FK157" i="19"/>
  <c r="FK155" i="19"/>
  <c r="FK153" i="19"/>
  <c r="FK151" i="19"/>
  <c r="FK152" i="19"/>
  <c r="FK150" i="19"/>
  <c r="FK154" i="19"/>
  <c r="FK147" i="19"/>
  <c r="FK144" i="19"/>
  <c r="FK149" i="19"/>
  <c r="FK142" i="19"/>
  <c r="FK146" i="19"/>
  <c r="FK143" i="19"/>
  <c r="FK139" i="19"/>
  <c r="FK137" i="19"/>
  <c r="FK148" i="19"/>
  <c r="FK140" i="19"/>
  <c r="FK132" i="19"/>
  <c r="FK141" i="19"/>
  <c r="FK138" i="19"/>
  <c r="FK135" i="19"/>
  <c r="FK130" i="19"/>
  <c r="FK129" i="19"/>
  <c r="FK145" i="19"/>
  <c r="FK136" i="19"/>
  <c r="FK128" i="19"/>
  <c r="FK134" i="19"/>
  <c r="FK131" i="19"/>
  <c r="FK126" i="19"/>
  <c r="FK121" i="19"/>
  <c r="FK133" i="19"/>
  <c r="FK124" i="19"/>
  <c r="FK127" i="19"/>
  <c r="FK125" i="19"/>
  <c r="FK123" i="19"/>
  <c r="FK113" i="19"/>
  <c r="FK112" i="19"/>
  <c r="FK118" i="19"/>
  <c r="FK117" i="19"/>
  <c r="FK114" i="19"/>
  <c r="FK119" i="19"/>
  <c r="FK122" i="19"/>
  <c r="FK115" i="19"/>
  <c r="FK111" i="19"/>
  <c r="FK105" i="19"/>
  <c r="FK109" i="19"/>
  <c r="FK106" i="19"/>
  <c r="FK120" i="19"/>
  <c r="FK116" i="19"/>
  <c r="FK104" i="19"/>
  <c r="FK108" i="19"/>
  <c r="FK107" i="19"/>
  <c r="FK110" i="19"/>
  <c r="FK103" i="19"/>
  <c r="FK100" i="19"/>
  <c r="FK94" i="19"/>
  <c r="FK92" i="19"/>
  <c r="FK90" i="19"/>
  <c r="FK97" i="19"/>
  <c r="FK93" i="19"/>
  <c r="FK98" i="19"/>
  <c r="FK101" i="19"/>
  <c r="FK99" i="19"/>
  <c r="FK96" i="19"/>
  <c r="FK91" i="19"/>
  <c r="FK89" i="19"/>
  <c r="FK102" i="19"/>
  <c r="FK95" i="19"/>
  <c r="FK86" i="19"/>
  <c r="FK83" i="19"/>
  <c r="FK84" i="19"/>
  <c r="FK87" i="19"/>
  <c r="FK81" i="19"/>
  <c r="FK80" i="19"/>
  <c r="FK78" i="19"/>
  <c r="FK82" i="19"/>
  <c r="FK88" i="19"/>
  <c r="FK85" i="19"/>
  <c r="FK76" i="19"/>
  <c r="FK75" i="19"/>
  <c r="FK77" i="19"/>
  <c r="FK74" i="19"/>
  <c r="FK72" i="19"/>
  <c r="FK67" i="19"/>
  <c r="FK73" i="19"/>
  <c r="FK66" i="19"/>
  <c r="FK79" i="19"/>
  <c r="FK69" i="19"/>
  <c r="FK71" i="19"/>
  <c r="FK70" i="19"/>
  <c r="FK63" i="19"/>
  <c r="FK58" i="19"/>
  <c r="FK65" i="19"/>
  <c r="FK68" i="19"/>
  <c r="FK60" i="19"/>
  <c r="FK61" i="19"/>
  <c r="FK59" i="19"/>
  <c r="FK56" i="19"/>
  <c r="FK64" i="19"/>
  <c r="FK62" i="19"/>
  <c r="FK57" i="19"/>
  <c r="EH31" i="11"/>
  <c r="EH33" i="11"/>
  <c r="EH19" i="11"/>
  <c r="EH44" i="11"/>
  <c r="EH49" i="11"/>
  <c r="FJ8" i="19"/>
  <c r="FK55" i="19"/>
  <c r="FK54" i="19"/>
  <c r="FK51" i="19"/>
  <c r="FK53" i="19"/>
  <c r="FK49" i="19"/>
  <c r="FK50" i="19"/>
  <c r="FK47" i="19"/>
  <c r="FK42" i="19"/>
  <c r="FK38" i="19"/>
  <c r="FK46" i="19"/>
  <c r="FK52" i="19"/>
  <c r="FK34" i="19"/>
  <c r="FK40" i="19"/>
  <c r="FK45" i="19"/>
  <c r="FK36" i="19"/>
  <c r="FK41" i="19"/>
  <c r="FK37" i="19"/>
  <c r="FK44" i="19"/>
  <c r="FK48" i="19"/>
  <c r="FK30" i="19"/>
  <c r="FK33" i="19"/>
  <c r="FK26" i="19"/>
  <c r="FK35" i="19"/>
  <c r="FK28" i="19"/>
  <c r="FK39" i="19"/>
  <c r="FK29" i="19"/>
  <c r="FK32" i="19"/>
  <c r="FK25" i="19"/>
  <c r="FK27" i="19"/>
  <c r="FK14" i="19"/>
  <c r="FK22" i="19"/>
  <c r="FK31" i="19"/>
  <c r="FK43" i="19"/>
  <c r="FK18" i="19"/>
  <c r="FK24" i="19"/>
  <c r="FK13" i="19"/>
  <c r="FK23" i="19"/>
  <c r="FK17" i="19"/>
  <c r="FK20" i="19"/>
  <c r="FK19" i="19"/>
  <c r="FK12" i="19"/>
  <c r="FK21" i="19"/>
  <c r="FK15" i="19"/>
  <c r="FK11" i="19"/>
  <c r="FK16" i="19"/>
  <c r="EH53" i="11"/>
  <c r="EH32" i="11"/>
  <c r="EH13" i="11"/>
  <c r="EH25" i="11"/>
  <c r="EH43" i="11"/>
  <c r="EH22" i="11"/>
  <c r="EH41" i="11"/>
  <c r="EH14" i="11"/>
  <c r="EH34" i="11"/>
  <c r="EH26" i="11"/>
  <c r="EH15" i="11"/>
  <c r="EH48" i="11"/>
  <c r="EH42" i="11"/>
  <c r="EH55" i="11"/>
  <c r="EH20" i="11"/>
  <c r="EH24" i="11"/>
  <c r="EH12" i="11"/>
  <c r="EH50" i="11"/>
  <c r="EG8" i="11"/>
  <c r="EG4" i="11" s="1"/>
  <c r="EH21" i="11"/>
  <c r="EH45" i="11"/>
  <c r="EH52" i="11"/>
  <c r="EH37" i="11"/>
  <c r="EH11" i="11"/>
  <c r="EH46" i="11"/>
  <c r="EH38" i="11"/>
  <c r="EH35" i="11"/>
  <c r="EH36" i="11"/>
  <c r="EH17" i="11"/>
  <c r="EH54" i="11"/>
  <c r="EH28" i="11"/>
  <c r="EH23" i="11"/>
  <c r="EH39" i="11"/>
  <c r="EH30" i="11"/>
  <c r="EH29" i="11"/>
  <c r="EH40" i="11"/>
  <c r="EH27" i="11"/>
  <c r="EH51" i="11"/>
  <c r="EH47" i="11"/>
  <c r="EH18" i="11"/>
  <c r="FL5" i="19"/>
  <c r="EI5" i="11"/>
  <c r="EI158" i="11" s="1"/>
  <c r="EC39" i="13"/>
  <c r="EC55" i="13" s="1"/>
  <c r="EC38" i="13"/>
  <c r="EC54" i="13" s="1"/>
  <c r="EC29" i="13"/>
  <c r="EC45" i="13" s="1"/>
  <c r="ED41" i="13"/>
  <c r="ED25" i="13"/>
  <c r="EF4" i="13"/>
  <c r="EE6" i="13"/>
  <c r="EF2" i="13"/>
  <c r="EF3" i="13"/>
  <c r="EI130" i="11" l="1"/>
  <c r="EI135" i="11"/>
  <c r="EI75" i="11"/>
  <c r="EI56" i="11"/>
  <c r="EI58" i="11"/>
  <c r="EI155" i="11"/>
  <c r="EI144" i="11"/>
  <c r="EI59" i="11"/>
  <c r="EI76" i="11"/>
  <c r="EI102" i="11"/>
  <c r="EI108" i="11"/>
  <c r="EI120" i="11"/>
  <c r="EI142" i="11"/>
  <c r="EI127" i="11"/>
  <c r="EI124" i="11"/>
  <c r="EI104" i="11"/>
  <c r="EI79" i="11"/>
  <c r="EI66" i="11"/>
  <c r="EI152" i="11"/>
  <c r="EI138" i="11"/>
  <c r="EI67" i="11"/>
  <c r="EI80" i="11"/>
  <c r="EI93" i="11"/>
  <c r="EI109" i="11"/>
  <c r="EI128" i="11"/>
  <c r="EI148" i="11"/>
  <c r="EI122" i="11"/>
  <c r="EI112" i="11"/>
  <c r="EI99" i="11"/>
  <c r="EI57" i="11"/>
  <c r="EI60" i="11"/>
  <c r="EI153" i="11"/>
  <c r="EI160" i="11"/>
  <c r="EI84" i="11"/>
  <c r="EI86" i="11"/>
  <c r="EI107" i="11"/>
  <c r="EI106" i="11"/>
  <c r="EI123" i="11"/>
  <c r="EI151" i="11"/>
  <c r="EI118" i="11"/>
  <c r="EI113" i="11"/>
  <c r="EI81" i="11"/>
  <c r="EI65" i="11"/>
  <c r="EI73" i="11"/>
  <c r="EI150" i="11"/>
  <c r="EI157" i="11"/>
  <c r="EI82" i="11"/>
  <c r="EI88" i="11"/>
  <c r="EI87" i="11"/>
  <c r="EI115" i="11"/>
  <c r="EI125" i="11"/>
  <c r="EI147" i="11"/>
  <c r="EI129" i="11"/>
  <c r="EI117" i="11"/>
  <c r="EI95" i="11"/>
  <c r="EI70" i="11"/>
  <c r="EI156" i="11"/>
  <c r="EI137" i="11"/>
  <c r="EI140" i="11"/>
  <c r="EI74" i="11"/>
  <c r="EI94" i="11"/>
  <c r="EI90" i="11"/>
  <c r="EI114" i="11"/>
  <c r="EI139" i="11"/>
  <c r="EI48" i="11"/>
  <c r="EI119" i="11"/>
  <c r="EI96" i="11"/>
  <c r="EI83" i="11"/>
  <c r="EI64" i="11"/>
  <c r="EI63" i="11"/>
  <c r="EI141" i="11"/>
  <c r="EI62" i="11"/>
  <c r="EI78" i="11"/>
  <c r="EI98" i="11"/>
  <c r="EI100" i="11"/>
  <c r="EI110" i="11"/>
  <c r="EI145" i="11"/>
  <c r="EI159" i="11"/>
  <c r="EI133" i="11"/>
  <c r="EI121" i="11"/>
  <c r="EI97" i="11"/>
  <c r="EI92" i="11"/>
  <c r="EI71" i="11"/>
  <c r="EI143" i="11"/>
  <c r="EI146" i="11"/>
  <c r="EI69" i="11"/>
  <c r="EI85" i="11"/>
  <c r="EI101" i="11"/>
  <c r="EI103" i="11"/>
  <c r="EI111" i="11"/>
  <c r="EI134" i="11"/>
  <c r="EI154" i="11"/>
  <c r="EI136" i="11"/>
  <c r="EI131" i="11"/>
  <c r="EI91" i="11"/>
  <c r="EI77" i="11"/>
  <c r="EI72" i="11"/>
  <c r="EI68" i="11"/>
  <c r="EI149" i="11"/>
  <c r="EI61" i="11"/>
  <c r="EI89" i="11"/>
  <c r="EI105" i="11"/>
  <c r="EI126" i="11"/>
  <c r="EI116" i="11"/>
  <c r="EI132" i="11"/>
  <c r="FL159" i="19"/>
  <c r="FL160" i="19"/>
  <c r="FL157" i="19"/>
  <c r="FL154" i="19"/>
  <c r="FL158" i="19"/>
  <c r="FL156" i="19"/>
  <c r="FL155" i="19"/>
  <c r="FL151" i="19"/>
  <c r="FL153" i="19"/>
  <c r="FL152" i="19"/>
  <c r="FL148" i="19"/>
  <c r="FL149" i="19"/>
  <c r="FL143" i="19"/>
  <c r="FL145" i="19"/>
  <c r="FL142" i="19"/>
  <c r="FL150" i="19"/>
  <c r="FL146" i="19"/>
  <c r="FL140" i="19"/>
  <c r="FL147" i="19"/>
  <c r="FL144" i="19"/>
  <c r="FL141" i="19"/>
  <c r="FL138" i="19"/>
  <c r="FL135" i="19"/>
  <c r="FL139" i="19"/>
  <c r="FL137" i="19"/>
  <c r="FL136" i="19"/>
  <c r="FL133" i="19"/>
  <c r="FL125" i="19"/>
  <c r="FL128" i="19"/>
  <c r="FL134" i="19"/>
  <c r="FL127" i="19"/>
  <c r="FL126" i="19"/>
  <c r="FL123" i="19"/>
  <c r="FL130" i="19"/>
  <c r="FL124" i="19"/>
  <c r="FL122" i="19"/>
  <c r="FL120" i="19"/>
  <c r="FL118" i="19"/>
  <c r="FL115" i="19"/>
  <c r="FL117" i="19"/>
  <c r="FL114" i="19"/>
  <c r="FL121" i="19"/>
  <c r="FL119" i="19"/>
  <c r="FL132" i="19"/>
  <c r="FL116" i="19"/>
  <c r="FL110" i="19"/>
  <c r="FL109" i="19"/>
  <c r="FL106" i="19"/>
  <c r="FL131" i="19"/>
  <c r="FL111" i="19"/>
  <c r="FL113" i="19"/>
  <c r="FL112" i="19"/>
  <c r="FL108" i="19"/>
  <c r="FL105" i="19"/>
  <c r="FL104" i="19"/>
  <c r="FL103" i="19"/>
  <c r="FL100" i="19"/>
  <c r="FL94" i="19"/>
  <c r="FL92" i="19"/>
  <c r="FL90" i="19"/>
  <c r="FL89" i="19"/>
  <c r="FL95" i="19"/>
  <c r="FL97" i="19"/>
  <c r="FL93" i="19"/>
  <c r="FL107" i="19"/>
  <c r="FL98" i="19"/>
  <c r="FL101" i="19"/>
  <c r="FL99" i="19"/>
  <c r="FL96" i="19"/>
  <c r="FL91" i="19"/>
  <c r="FL129" i="19"/>
  <c r="FL102" i="19"/>
  <c r="FL88" i="19"/>
  <c r="FL84" i="19"/>
  <c r="FL80" i="19"/>
  <c r="FL87" i="19"/>
  <c r="FL85" i="19"/>
  <c r="FL81" i="19"/>
  <c r="FL83" i="19"/>
  <c r="FL82" i="19"/>
  <c r="FL73" i="19"/>
  <c r="FL86" i="19"/>
  <c r="FL75" i="19"/>
  <c r="FL77" i="19"/>
  <c r="FL76" i="19"/>
  <c r="FL68" i="19"/>
  <c r="FL66" i="19"/>
  <c r="FL79" i="19"/>
  <c r="FL78" i="19"/>
  <c r="FL69" i="19"/>
  <c r="FL70" i="19"/>
  <c r="FL71" i="19"/>
  <c r="FL67" i="19"/>
  <c r="FL65" i="19"/>
  <c r="FL61" i="19"/>
  <c r="FL72" i="19"/>
  <c r="FL74" i="19"/>
  <c r="FL59" i="19"/>
  <c r="FL60" i="19"/>
  <c r="FL56" i="19"/>
  <c r="FL63" i="19"/>
  <c r="FL64" i="19"/>
  <c r="FL58" i="19"/>
  <c r="FL62" i="19"/>
  <c r="FL57" i="19"/>
  <c r="EI21" i="11"/>
  <c r="EI45" i="11"/>
  <c r="EI37" i="11"/>
  <c r="EI25" i="11"/>
  <c r="EI29" i="11"/>
  <c r="FK8" i="19"/>
  <c r="FL54" i="19"/>
  <c r="FL47" i="19"/>
  <c r="FL51" i="19"/>
  <c r="FL55" i="19"/>
  <c r="FL53" i="19"/>
  <c r="FL50" i="19"/>
  <c r="FL49" i="19"/>
  <c r="FL46" i="19"/>
  <c r="FL38" i="19"/>
  <c r="FL52" i="19"/>
  <c r="FL42" i="19"/>
  <c r="FL48" i="19"/>
  <c r="FL45" i="19"/>
  <c r="FL43" i="19"/>
  <c r="FL39" i="19"/>
  <c r="FL35" i="19"/>
  <c r="FL33" i="19"/>
  <c r="FL40" i="19"/>
  <c r="FL36" i="19"/>
  <c r="FL44" i="19"/>
  <c r="FL34" i="19"/>
  <c r="FL32" i="19"/>
  <c r="FL31" i="19"/>
  <c r="FL41" i="19"/>
  <c r="FL28" i="19"/>
  <c r="FL21" i="19"/>
  <c r="FL22" i="19"/>
  <c r="FL37" i="19"/>
  <c r="FL17" i="19"/>
  <c r="FL30" i="19"/>
  <c r="FL13" i="19"/>
  <c r="FL23" i="19"/>
  <c r="FL29" i="19"/>
  <c r="FL16" i="19"/>
  <c r="FL26" i="19"/>
  <c r="FL15" i="19"/>
  <c r="FL19" i="19"/>
  <c r="FL14" i="19"/>
  <c r="FL25" i="19"/>
  <c r="FL20" i="19"/>
  <c r="FL24" i="19"/>
  <c r="FL11" i="19"/>
  <c r="FL12" i="19"/>
  <c r="FL18" i="19"/>
  <c r="FL27" i="19"/>
  <c r="EI42" i="11"/>
  <c r="EI38" i="11"/>
  <c r="EI23" i="11"/>
  <c r="EI12" i="11"/>
  <c r="EI17" i="11"/>
  <c r="EI28" i="11"/>
  <c r="EI36" i="11"/>
  <c r="EI35" i="11"/>
  <c r="EI47" i="11"/>
  <c r="EI55" i="11"/>
  <c r="EI31" i="11"/>
  <c r="EI33" i="11"/>
  <c r="EI51" i="11"/>
  <c r="EI44" i="11"/>
  <c r="EI50" i="11"/>
  <c r="EI53" i="11"/>
  <c r="EI46" i="11"/>
  <c r="EI34" i="11"/>
  <c r="EI30" i="11"/>
  <c r="EI49" i="11"/>
  <c r="EI18" i="11"/>
  <c r="EI40" i="11"/>
  <c r="EI27" i="11"/>
  <c r="EI52" i="11"/>
  <c r="EI19" i="11"/>
  <c r="EI15" i="11"/>
  <c r="EI54" i="11"/>
  <c r="EH8" i="11"/>
  <c r="EH4" i="11" s="1"/>
  <c r="EI14" i="11"/>
  <c r="EI32" i="11"/>
  <c r="EI20" i="11"/>
  <c r="EI24" i="11"/>
  <c r="EI43" i="11"/>
  <c r="EI22" i="11"/>
  <c r="EI41" i="11"/>
  <c r="EI13" i="11"/>
  <c r="EI39" i="11"/>
  <c r="EI26" i="11"/>
  <c r="EI11" i="11"/>
  <c r="EI16" i="11"/>
  <c r="FM5" i="19"/>
  <c r="EJ5" i="11"/>
  <c r="EJ150" i="11" s="1"/>
  <c r="EG4" i="13"/>
  <c r="EF6" i="13"/>
  <c r="EG3" i="13"/>
  <c r="EG2" i="13"/>
  <c r="EE41" i="13"/>
  <c r="EE25" i="13"/>
  <c r="ED39" i="13"/>
  <c r="ED55" i="13" s="1"/>
  <c r="ED38" i="13"/>
  <c r="ED54" i="13" s="1"/>
  <c r="ED29" i="13"/>
  <c r="ED45" i="13" s="1"/>
  <c r="EJ114" i="11" l="1"/>
  <c r="EJ122" i="11"/>
  <c r="EJ99" i="11"/>
  <c r="EJ80" i="11"/>
  <c r="EJ56" i="11"/>
  <c r="EJ144" i="11"/>
  <c r="EJ145" i="11"/>
  <c r="EJ60" i="11"/>
  <c r="EJ82" i="11"/>
  <c r="EJ95" i="11"/>
  <c r="EJ107" i="11"/>
  <c r="EJ128" i="11"/>
  <c r="EJ139" i="11"/>
  <c r="EJ136" i="11"/>
  <c r="EJ105" i="11"/>
  <c r="EJ89" i="11"/>
  <c r="EJ87" i="11"/>
  <c r="EJ79" i="11"/>
  <c r="EJ148" i="11"/>
  <c r="EJ141" i="11"/>
  <c r="EJ61" i="11"/>
  <c r="EJ86" i="11"/>
  <c r="EJ90" i="11"/>
  <c r="EJ111" i="11"/>
  <c r="EJ127" i="11"/>
  <c r="EJ143" i="11"/>
  <c r="EJ131" i="11"/>
  <c r="EJ109" i="11"/>
  <c r="EJ92" i="11"/>
  <c r="EJ97" i="11"/>
  <c r="EJ65" i="11"/>
  <c r="EJ62" i="11"/>
  <c r="EJ140" i="11"/>
  <c r="EJ76" i="11"/>
  <c r="EJ69" i="11"/>
  <c r="EJ106" i="11"/>
  <c r="EJ115" i="11"/>
  <c r="EJ120" i="11"/>
  <c r="EJ151" i="11"/>
  <c r="EJ121" i="11"/>
  <c r="EJ103" i="11"/>
  <c r="EJ77" i="11"/>
  <c r="EJ64" i="11"/>
  <c r="EJ73" i="11"/>
  <c r="EJ156" i="11"/>
  <c r="EJ149" i="11"/>
  <c r="EJ67" i="11"/>
  <c r="EJ81" i="11"/>
  <c r="EJ113" i="11"/>
  <c r="EJ117" i="11"/>
  <c r="EJ132" i="11"/>
  <c r="EJ16" i="11"/>
  <c r="EJ130" i="11"/>
  <c r="EJ94" i="11"/>
  <c r="EJ88" i="11"/>
  <c r="EJ68" i="11"/>
  <c r="EJ57" i="11"/>
  <c r="EJ147" i="11"/>
  <c r="EJ157" i="11"/>
  <c r="EJ70" i="11"/>
  <c r="EJ85" i="11"/>
  <c r="EJ100" i="11"/>
  <c r="EJ116" i="11"/>
  <c r="EJ138" i="11"/>
  <c r="EJ155" i="11"/>
  <c r="EJ126" i="11"/>
  <c r="EJ104" i="11"/>
  <c r="EJ93" i="11"/>
  <c r="EJ72" i="11"/>
  <c r="EJ63" i="11"/>
  <c r="EJ146" i="11"/>
  <c r="EJ137" i="11"/>
  <c r="EJ71" i="11"/>
  <c r="EJ98" i="11"/>
  <c r="EJ108" i="11"/>
  <c r="EJ119" i="11"/>
  <c r="EJ129" i="11"/>
  <c r="EJ158" i="11"/>
  <c r="EJ133" i="11"/>
  <c r="EJ118" i="11"/>
  <c r="EJ102" i="11"/>
  <c r="EJ91" i="11"/>
  <c r="EJ66" i="11"/>
  <c r="EJ153" i="11"/>
  <c r="EJ159" i="11"/>
  <c r="EJ58" i="11"/>
  <c r="EJ74" i="11"/>
  <c r="EJ101" i="11"/>
  <c r="EJ110" i="11"/>
  <c r="EJ124" i="11"/>
  <c r="EJ135" i="11"/>
  <c r="EJ154" i="11"/>
  <c r="EJ123" i="11"/>
  <c r="EJ112" i="11"/>
  <c r="EJ96" i="11"/>
  <c r="EJ83" i="11"/>
  <c r="EJ75" i="11"/>
  <c r="EJ152" i="11"/>
  <c r="EJ160" i="11"/>
  <c r="EJ59" i="11"/>
  <c r="EJ78" i="11"/>
  <c r="EJ84" i="11"/>
  <c r="EJ125" i="11"/>
  <c r="EJ134" i="11"/>
  <c r="EJ142" i="11"/>
  <c r="FM159" i="19"/>
  <c r="FM156" i="19"/>
  <c r="FM158" i="19"/>
  <c r="FM160" i="19"/>
  <c r="FM155" i="19"/>
  <c r="FM157" i="19"/>
  <c r="FM154" i="19"/>
  <c r="FM153" i="19"/>
  <c r="FM152" i="19"/>
  <c r="FM148" i="19"/>
  <c r="FM147" i="19"/>
  <c r="FM150" i="19"/>
  <c r="FM144" i="19"/>
  <c r="FM149" i="19"/>
  <c r="FM146" i="19"/>
  <c r="FM141" i="19"/>
  <c r="FM151" i="19"/>
  <c r="FM145" i="19"/>
  <c r="FM143" i="19"/>
  <c r="FM142" i="19"/>
  <c r="FM139" i="19"/>
  <c r="FM137" i="19"/>
  <c r="FM138" i="19"/>
  <c r="FM135" i="19"/>
  <c r="FM136" i="19"/>
  <c r="FM133" i="19"/>
  <c r="FM131" i="19"/>
  <c r="FM140" i="19"/>
  <c r="FM128" i="19"/>
  <c r="FM134" i="19"/>
  <c r="FM127" i="19"/>
  <c r="FM126" i="19"/>
  <c r="FM130" i="19"/>
  <c r="FM129" i="19"/>
  <c r="FM124" i="19"/>
  <c r="FM121" i="19"/>
  <c r="FM125" i="19"/>
  <c r="FM123" i="19"/>
  <c r="FM122" i="19"/>
  <c r="FM120" i="19"/>
  <c r="FM132" i="19"/>
  <c r="FM119" i="19"/>
  <c r="FM118" i="19"/>
  <c r="FM116" i="19"/>
  <c r="FM117" i="19"/>
  <c r="FM115" i="19"/>
  <c r="FM114" i="19"/>
  <c r="FM110" i="19"/>
  <c r="FM109" i="19"/>
  <c r="FM111" i="19"/>
  <c r="FM107" i="19"/>
  <c r="FM106" i="19"/>
  <c r="FM113" i="19"/>
  <c r="FM112" i="19"/>
  <c r="FM108" i="19"/>
  <c r="FM105" i="19"/>
  <c r="FM104" i="19"/>
  <c r="FM103" i="19"/>
  <c r="FM102" i="19"/>
  <c r="FM101" i="19"/>
  <c r="FM95" i="19"/>
  <c r="FM98" i="19"/>
  <c r="FM99" i="19"/>
  <c r="FM96" i="19"/>
  <c r="FM91" i="19"/>
  <c r="FM94" i="19"/>
  <c r="FM92" i="19"/>
  <c r="FM97" i="19"/>
  <c r="FM100" i="19"/>
  <c r="FM93" i="19"/>
  <c r="FM90" i="19"/>
  <c r="FM89" i="19"/>
  <c r="FM84" i="19"/>
  <c r="FM87" i="19"/>
  <c r="FM81" i="19"/>
  <c r="FM83" i="19"/>
  <c r="FM82" i="19"/>
  <c r="FM80" i="19"/>
  <c r="FM76" i="19"/>
  <c r="FM88" i="19"/>
  <c r="FM86" i="19"/>
  <c r="FM85" i="19"/>
  <c r="FM79" i="19"/>
  <c r="FM77" i="19"/>
  <c r="FM74" i="19"/>
  <c r="FM78" i="19"/>
  <c r="FM73" i="19"/>
  <c r="FM69" i="19"/>
  <c r="FM70" i="19"/>
  <c r="FM71" i="19"/>
  <c r="FM67" i="19"/>
  <c r="FM65" i="19"/>
  <c r="FM75" i="19"/>
  <c r="FM64" i="19"/>
  <c r="FM72" i="19"/>
  <c r="FM68" i="19"/>
  <c r="FM66" i="19"/>
  <c r="FM61" i="19"/>
  <c r="FM63" i="19"/>
  <c r="FM60" i="19"/>
  <c r="FM59" i="19"/>
  <c r="FM58" i="19"/>
  <c r="FM56" i="19"/>
  <c r="FM62" i="19"/>
  <c r="FM57" i="19"/>
  <c r="EJ34" i="11"/>
  <c r="EJ39" i="11"/>
  <c r="EJ12" i="11"/>
  <c r="EJ50" i="11"/>
  <c r="EJ42" i="11"/>
  <c r="FL8" i="19"/>
  <c r="FM55" i="19"/>
  <c r="FM54" i="19"/>
  <c r="FM53" i="19"/>
  <c r="FM50" i="19"/>
  <c r="FM52" i="19"/>
  <c r="FM49" i="19"/>
  <c r="FM51" i="19"/>
  <c r="FM45" i="19"/>
  <c r="FM47" i="19"/>
  <c r="FM48" i="19"/>
  <c r="FM36" i="19"/>
  <c r="FM37" i="19"/>
  <c r="FM43" i="19"/>
  <c r="FM40" i="19"/>
  <c r="FM39" i="19"/>
  <c r="FM25" i="19"/>
  <c r="FM41" i="19"/>
  <c r="FM35" i="19"/>
  <c r="FM29" i="19"/>
  <c r="FM44" i="19"/>
  <c r="FM33" i="19"/>
  <c r="FM34" i="19"/>
  <c r="FM32" i="19"/>
  <c r="FM42" i="19"/>
  <c r="FM46" i="19"/>
  <c r="FM28" i="19"/>
  <c r="FM26" i="19"/>
  <c r="FM13" i="19"/>
  <c r="FM31" i="19"/>
  <c r="FM21" i="19"/>
  <c r="FM30" i="19"/>
  <c r="FM17" i="19"/>
  <c r="FM27" i="19"/>
  <c r="FM38" i="19"/>
  <c r="FM23" i="19"/>
  <c r="FM18" i="19"/>
  <c r="FM12" i="19"/>
  <c r="FM20" i="19"/>
  <c r="FM19" i="19"/>
  <c r="FM16" i="19"/>
  <c r="FM14" i="19"/>
  <c r="FM15" i="19"/>
  <c r="FM22" i="19"/>
  <c r="FM11" i="19"/>
  <c r="FM24" i="19"/>
  <c r="EJ55" i="11"/>
  <c r="EJ45" i="11"/>
  <c r="EJ51" i="11"/>
  <c r="EJ30" i="11"/>
  <c r="EJ41" i="11"/>
  <c r="EJ46" i="11"/>
  <c r="EJ37" i="11"/>
  <c r="EJ36" i="11"/>
  <c r="EJ15" i="11"/>
  <c r="EJ49" i="11"/>
  <c r="EJ21" i="11"/>
  <c r="EJ27" i="11"/>
  <c r="EJ52" i="11"/>
  <c r="EJ24" i="11"/>
  <c r="EJ11" i="11"/>
  <c r="EJ29" i="11"/>
  <c r="EI8" i="11"/>
  <c r="EI4" i="11" s="1"/>
  <c r="EJ53" i="11"/>
  <c r="EJ28" i="11"/>
  <c r="EJ20" i="11"/>
  <c r="EJ35" i="11"/>
  <c r="EJ47" i="11"/>
  <c r="EJ48" i="11"/>
  <c r="EJ31" i="11"/>
  <c r="EJ33" i="11"/>
  <c r="EJ23" i="11"/>
  <c r="EJ26" i="11"/>
  <c r="EJ43" i="11"/>
  <c r="EJ22" i="11"/>
  <c r="EJ40" i="11"/>
  <c r="EJ32" i="11"/>
  <c r="EJ38" i="11"/>
  <c r="EJ25" i="11"/>
  <c r="EJ17" i="11"/>
  <c r="EJ54" i="11"/>
  <c r="EJ14" i="11"/>
  <c r="EJ13" i="11"/>
  <c r="EJ19" i="11"/>
  <c r="EJ44" i="11"/>
  <c r="EJ18" i="11"/>
  <c r="FN5" i="19"/>
  <c r="EK5" i="11"/>
  <c r="EE39" i="13"/>
  <c r="EE55" i="13" s="1"/>
  <c r="EE38" i="13"/>
  <c r="EE54" i="13" s="1"/>
  <c r="EE29" i="13"/>
  <c r="EE45" i="13" s="1"/>
  <c r="EF41" i="13"/>
  <c r="EF25" i="13"/>
  <c r="EG6" i="13"/>
  <c r="EH4" i="13"/>
  <c r="EH3" i="13"/>
  <c r="EH2" i="13"/>
  <c r="EK48" i="11" l="1"/>
  <c r="EK130" i="11"/>
  <c r="EK99" i="11"/>
  <c r="EK102" i="11"/>
  <c r="EK94" i="11"/>
  <c r="EK63" i="11"/>
  <c r="EK148" i="11"/>
  <c r="EK141" i="11"/>
  <c r="EK58" i="11"/>
  <c r="EK86" i="11"/>
  <c r="EK103" i="11"/>
  <c r="EK113" i="11"/>
  <c r="EK144" i="11"/>
  <c r="EK156" i="11"/>
  <c r="EK124" i="11"/>
  <c r="EK96" i="11"/>
  <c r="EK93" i="11"/>
  <c r="EK65" i="11"/>
  <c r="EK83" i="11"/>
  <c r="EK68" i="11"/>
  <c r="EK160" i="11"/>
  <c r="EK61" i="11"/>
  <c r="EK78" i="11"/>
  <c r="EK111" i="11"/>
  <c r="EK125" i="11"/>
  <c r="EK139" i="11"/>
  <c r="EK158" i="11"/>
  <c r="EK118" i="11"/>
  <c r="EK104" i="11"/>
  <c r="EK87" i="11"/>
  <c r="EK92" i="11"/>
  <c r="EK77" i="11"/>
  <c r="EK152" i="11"/>
  <c r="EK157" i="11"/>
  <c r="EK56" i="11"/>
  <c r="EK75" i="11"/>
  <c r="EK100" i="11"/>
  <c r="EK119" i="11"/>
  <c r="EK134" i="11"/>
  <c r="EK159" i="11"/>
  <c r="EK115" i="11"/>
  <c r="EK123" i="11"/>
  <c r="EK95" i="11"/>
  <c r="EK84" i="11"/>
  <c r="EK64" i="11"/>
  <c r="EK62" i="11"/>
  <c r="EK150" i="11"/>
  <c r="EK149" i="11"/>
  <c r="EK57" i="11"/>
  <c r="EK90" i="11"/>
  <c r="EK116" i="11"/>
  <c r="EK128" i="11"/>
  <c r="EK135" i="11"/>
  <c r="EK154" i="11"/>
  <c r="EK136" i="11"/>
  <c r="EK117" i="11"/>
  <c r="EK101" i="11"/>
  <c r="EK97" i="11"/>
  <c r="EK69" i="11"/>
  <c r="EK71" i="11"/>
  <c r="EK146" i="11"/>
  <c r="EK59" i="11"/>
  <c r="EK60" i="11"/>
  <c r="EK91" i="11"/>
  <c r="EK122" i="11"/>
  <c r="EK127" i="11"/>
  <c r="EK143" i="11"/>
  <c r="EK132" i="11"/>
  <c r="EK112" i="11"/>
  <c r="EK109" i="11"/>
  <c r="EK89" i="11"/>
  <c r="EK81" i="11"/>
  <c r="EK73" i="11"/>
  <c r="EK140" i="11"/>
  <c r="EK67" i="11"/>
  <c r="EK82" i="11"/>
  <c r="EK105" i="11"/>
  <c r="EK108" i="11"/>
  <c r="EK129" i="11"/>
  <c r="EK142" i="11"/>
  <c r="EK121" i="11"/>
  <c r="EK131" i="11"/>
  <c r="EK106" i="11"/>
  <c r="EK88" i="11"/>
  <c r="EK79" i="11"/>
  <c r="EK151" i="11"/>
  <c r="EK145" i="11"/>
  <c r="EK66" i="11"/>
  <c r="EK76" i="11"/>
  <c r="EK107" i="11"/>
  <c r="EK110" i="11"/>
  <c r="EK126" i="11"/>
  <c r="EK155" i="11"/>
  <c r="EK133" i="11"/>
  <c r="EK114" i="11"/>
  <c r="EK85" i="11"/>
  <c r="EK80" i="11"/>
  <c r="EK72" i="11"/>
  <c r="EK147" i="11"/>
  <c r="EK137" i="11"/>
  <c r="EK74" i="11"/>
  <c r="EK70" i="11"/>
  <c r="EK98" i="11"/>
  <c r="EK120" i="11"/>
  <c r="EK138" i="11"/>
  <c r="EK153" i="11"/>
  <c r="FN158" i="19"/>
  <c r="FN157" i="19"/>
  <c r="FN156" i="19"/>
  <c r="FN160" i="19"/>
  <c r="FN159" i="19"/>
  <c r="FN154" i="19"/>
  <c r="FN155" i="19"/>
  <c r="FN153" i="19"/>
  <c r="FN151" i="19"/>
  <c r="FN147" i="19"/>
  <c r="FN149" i="19"/>
  <c r="FN146" i="19"/>
  <c r="FN142" i="19"/>
  <c r="FN145" i="19"/>
  <c r="FN150" i="19"/>
  <c r="FN148" i="19"/>
  <c r="FN143" i="19"/>
  <c r="FN152" i="19"/>
  <c r="FN144" i="19"/>
  <c r="FN141" i="19"/>
  <c r="FN138" i="19"/>
  <c r="FN136" i="19"/>
  <c r="FN139" i="19"/>
  <c r="FN137" i="19"/>
  <c r="FN140" i="19"/>
  <c r="FN131" i="19"/>
  <c r="FN130" i="19"/>
  <c r="FN133" i="19"/>
  <c r="FN132" i="19"/>
  <c r="FN134" i="19"/>
  <c r="FN135" i="19"/>
  <c r="FN129" i="19"/>
  <c r="FN124" i="19"/>
  <c r="FN122" i="19"/>
  <c r="FN128" i="19"/>
  <c r="FN125" i="19"/>
  <c r="FN123" i="19"/>
  <c r="FN127" i="19"/>
  <c r="FN120" i="19"/>
  <c r="FN118" i="19"/>
  <c r="FN117" i="19"/>
  <c r="FN119" i="19"/>
  <c r="FN126" i="19"/>
  <c r="FN121" i="19"/>
  <c r="FN116" i="19"/>
  <c r="FN115" i="19"/>
  <c r="FN111" i="19"/>
  <c r="FN110" i="19"/>
  <c r="FN112" i="19"/>
  <c r="FN108" i="19"/>
  <c r="FN104" i="19"/>
  <c r="FN103" i="19"/>
  <c r="FN113" i="19"/>
  <c r="FN114" i="19"/>
  <c r="FN106" i="19"/>
  <c r="FN109" i="19"/>
  <c r="FN105" i="19"/>
  <c r="FN102" i="19"/>
  <c r="FN107" i="19"/>
  <c r="FN97" i="19"/>
  <c r="FN93" i="19"/>
  <c r="FN99" i="19"/>
  <c r="FN96" i="19"/>
  <c r="FN91" i="19"/>
  <c r="FN101" i="19"/>
  <c r="FN100" i="19"/>
  <c r="FN94" i="19"/>
  <c r="FN92" i="19"/>
  <c r="FN90" i="19"/>
  <c r="FN89" i="19"/>
  <c r="FN95" i="19"/>
  <c r="FN98" i="19"/>
  <c r="FN86" i="19"/>
  <c r="FN83" i="19"/>
  <c r="FN82" i="19"/>
  <c r="FN87" i="19"/>
  <c r="FN80" i="19"/>
  <c r="FN76" i="19"/>
  <c r="FN88" i="19"/>
  <c r="FN85" i="19"/>
  <c r="FN75" i="19"/>
  <c r="FN77" i="19"/>
  <c r="FN74" i="19"/>
  <c r="FN84" i="19"/>
  <c r="FN66" i="19"/>
  <c r="FN78" i="19"/>
  <c r="FN79" i="19"/>
  <c r="FN70" i="19"/>
  <c r="FN71" i="19"/>
  <c r="FN81" i="19"/>
  <c r="FN67" i="19"/>
  <c r="FN65" i="19"/>
  <c r="FN56" i="19"/>
  <c r="FN72" i="19"/>
  <c r="FN68" i="19"/>
  <c r="FN73" i="19"/>
  <c r="FN69" i="19"/>
  <c r="FN62" i="19"/>
  <c r="FN59" i="19"/>
  <c r="FN57" i="19"/>
  <c r="FN60" i="19"/>
  <c r="FN63" i="19"/>
  <c r="FN64" i="19"/>
  <c r="FN61" i="19"/>
  <c r="FN58" i="19"/>
  <c r="EK16" i="11"/>
  <c r="EK41" i="11"/>
  <c r="EK32" i="11"/>
  <c r="EK25" i="11"/>
  <c r="EK37" i="11"/>
  <c r="EK15" i="11"/>
  <c r="FN55" i="19"/>
  <c r="FN50" i="19"/>
  <c r="FN53" i="19"/>
  <c r="FN49" i="19"/>
  <c r="FN52" i="19"/>
  <c r="FN48" i="19"/>
  <c r="FN41" i="19"/>
  <c r="FN51" i="19"/>
  <c r="FN45" i="19"/>
  <c r="FN37" i="19"/>
  <c r="FN54" i="19"/>
  <c r="FN46" i="19"/>
  <c r="FN44" i="19"/>
  <c r="FN42" i="19"/>
  <c r="FN38" i="19"/>
  <c r="FN39" i="19"/>
  <c r="FN36" i="19"/>
  <c r="FN32" i="19"/>
  <c r="FN35" i="19"/>
  <c r="FN47" i="19"/>
  <c r="FN40" i="19"/>
  <c r="FN31" i="19"/>
  <c r="FN34" i="19"/>
  <c r="FN43" i="19"/>
  <c r="FN21" i="19"/>
  <c r="FN28" i="19"/>
  <c r="FN27" i="19"/>
  <c r="FN20" i="19"/>
  <c r="FN25" i="19"/>
  <c r="FN30" i="19"/>
  <c r="FN23" i="19"/>
  <c r="FN19" i="19"/>
  <c r="FN15" i="19"/>
  <c r="FN14" i="19"/>
  <c r="FN29" i="19"/>
  <c r="FN33" i="19"/>
  <c r="FN24" i="19"/>
  <c r="FN18" i="19"/>
  <c r="FN16" i="19"/>
  <c r="FN26" i="19"/>
  <c r="FN12" i="19"/>
  <c r="FN13" i="19"/>
  <c r="FN17" i="19"/>
  <c r="FN22" i="19"/>
  <c r="FN11" i="19"/>
  <c r="FM8" i="19"/>
  <c r="EK42" i="11"/>
  <c r="EK40" i="11"/>
  <c r="EK52" i="11"/>
  <c r="EK35" i="11"/>
  <c r="EK12" i="11"/>
  <c r="EK53" i="11"/>
  <c r="EK45" i="11"/>
  <c r="EK34" i="11"/>
  <c r="EK24" i="11"/>
  <c r="EK43" i="11"/>
  <c r="EK54" i="11"/>
  <c r="EK31" i="11"/>
  <c r="EK33" i="11"/>
  <c r="EK20" i="11"/>
  <c r="EK36" i="11"/>
  <c r="EK29" i="11"/>
  <c r="EK22" i="11"/>
  <c r="EJ8" i="11"/>
  <c r="EJ4" i="11" s="1"/>
  <c r="EK14" i="11"/>
  <c r="EK27" i="11"/>
  <c r="EK23" i="11"/>
  <c r="EK30" i="11"/>
  <c r="EK17" i="11"/>
  <c r="EK28" i="11"/>
  <c r="EK13" i="11"/>
  <c r="EK19" i="11"/>
  <c r="EK44" i="11"/>
  <c r="EK49" i="11"/>
  <c r="EK55" i="11"/>
  <c r="EK38" i="11"/>
  <c r="EK51" i="11"/>
  <c r="EK11" i="11"/>
  <c r="EK18" i="11"/>
  <c r="EK21" i="11"/>
  <c r="EK46" i="11"/>
  <c r="EK39" i="11"/>
  <c r="EK26" i="11"/>
  <c r="EK47" i="11"/>
  <c r="EK50" i="11"/>
  <c r="FO5" i="19"/>
  <c r="EL5" i="11"/>
  <c r="EL126" i="11" s="1"/>
  <c r="EH6" i="13"/>
  <c r="EI3" i="13"/>
  <c r="EI2" i="13"/>
  <c r="EI4" i="13"/>
  <c r="EG41" i="13"/>
  <c r="EG25" i="13"/>
  <c r="EF39" i="13"/>
  <c r="EF55" i="13" s="1"/>
  <c r="EF38" i="13"/>
  <c r="EF54" i="13" s="1"/>
  <c r="EF29" i="13"/>
  <c r="EF45" i="13" s="1"/>
  <c r="EL130" i="11" l="1"/>
  <c r="EL136" i="11"/>
  <c r="EL91" i="11"/>
  <c r="EL106" i="11"/>
  <c r="EL102" i="11"/>
  <c r="EL89" i="11"/>
  <c r="EL59" i="11"/>
  <c r="EL154" i="11"/>
  <c r="EL157" i="11"/>
  <c r="EL60" i="11"/>
  <c r="EL86" i="11"/>
  <c r="EL107" i="11"/>
  <c r="EL54" i="11"/>
  <c r="EL120" i="11"/>
  <c r="EL132" i="11"/>
  <c r="EL92" i="11"/>
  <c r="EL96" i="11"/>
  <c r="EL101" i="11"/>
  <c r="EL70" i="11"/>
  <c r="EL81" i="11"/>
  <c r="EL137" i="11"/>
  <c r="EL144" i="11"/>
  <c r="EL64" i="11"/>
  <c r="EL83" i="11"/>
  <c r="EL103" i="11"/>
  <c r="EL147" i="11"/>
  <c r="EL123" i="11"/>
  <c r="EL117" i="11"/>
  <c r="EL112" i="11"/>
  <c r="EL80" i="11"/>
  <c r="EL88" i="11"/>
  <c r="EL62" i="11"/>
  <c r="EL68" i="11"/>
  <c r="EL143" i="11"/>
  <c r="EL152" i="11"/>
  <c r="EL69" i="11"/>
  <c r="EL78" i="11"/>
  <c r="EL93" i="11"/>
  <c r="EL146" i="11"/>
  <c r="EL124" i="11"/>
  <c r="EL111" i="11"/>
  <c r="EL114" i="11"/>
  <c r="EL95" i="11"/>
  <c r="EL56" i="11"/>
  <c r="EL97" i="11"/>
  <c r="EL151" i="11"/>
  <c r="EL63" i="11"/>
  <c r="EL145" i="11"/>
  <c r="EL71" i="11"/>
  <c r="EL100" i="11"/>
  <c r="EL116" i="11"/>
  <c r="EL140" i="11"/>
  <c r="EL131" i="11"/>
  <c r="EL122" i="11"/>
  <c r="EL109" i="11"/>
  <c r="EL118" i="11"/>
  <c r="EL67" i="11"/>
  <c r="EL87" i="11"/>
  <c r="EL149" i="11"/>
  <c r="EL153" i="11"/>
  <c r="EL141" i="11"/>
  <c r="EL66" i="11"/>
  <c r="EL104" i="11"/>
  <c r="EL115" i="11"/>
  <c r="EL150" i="11"/>
  <c r="EL129" i="11"/>
  <c r="EL128" i="11"/>
  <c r="EL82" i="11"/>
  <c r="EL99" i="11"/>
  <c r="EL72" i="11"/>
  <c r="EL79" i="11"/>
  <c r="EL73" i="11"/>
  <c r="EL148" i="11"/>
  <c r="EL139" i="11"/>
  <c r="EL65" i="11"/>
  <c r="EL110" i="11"/>
  <c r="EL119" i="11"/>
  <c r="EL158" i="11"/>
  <c r="EL135" i="11"/>
  <c r="EL108" i="11"/>
  <c r="EL125" i="11"/>
  <c r="EL74" i="11"/>
  <c r="EL121" i="11"/>
  <c r="EL84" i="11"/>
  <c r="EL77" i="11"/>
  <c r="EL156" i="11"/>
  <c r="EL142" i="11"/>
  <c r="EL160" i="11"/>
  <c r="EL61" i="11"/>
  <c r="EL94" i="11"/>
  <c r="EL113" i="11"/>
  <c r="EL159" i="11"/>
  <c r="EL134" i="11"/>
  <c r="EL133" i="11"/>
  <c r="EL90" i="11"/>
  <c r="EL85" i="11"/>
  <c r="EL98" i="11"/>
  <c r="EL75" i="11"/>
  <c r="EL76" i="11"/>
  <c r="EL155" i="11"/>
  <c r="EL138" i="11"/>
  <c r="EL57" i="11"/>
  <c r="EL58" i="11"/>
  <c r="EL105" i="11"/>
  <c r="EL127" i="11"/>
  <c r="FO158" i="19"/>
  <c r="FO160" i="19"/>
  <c r="FO157" i="19"/>
  <c r="FO155" i="19"/>
  <c r="FO156" i="19"/>
  <c r="FO154" i="19"/>
  <c r="FO153" i="19"/>
  <c r="FO152" i="19"/>
  <c r="FO159" i="19"/>
  <c r="FO148" i="19"/>
  <c r="FO149" i="19"/>
  <c r="FO151" i="19"/>
  <c r="FO150" i="19"/>
  <c r="FO145" i="19"/>
  <c r="FO147" i="19"/>
  <c r="FO143" i="19"/>
  <c r="FO146" i="19"/>
  <c r="FO136" i="19"/>
  <c r="FO142" i="19"/>
  <c r="FO138" i="19"/>
  <c r="FO133" i="19"/>
  <c r="FO141" i="19"/>
  <c r="FO139" i="19"/>
  <c r="FO137" i="19"/>
  <c r="FO144" i="19"/>
  <c r="FO140" i="19"/>
  <c r="FO134" i="19"/>
  <c r="FO127" i="19"/>
  <c r="FO126" i="19"/>
  <c r="FO123" i="19"/>
  <c r="FO135" i="19"/>
  <c r="FO129" i="19"/>
  <c r="FO130" i="19"/>
  <c r="FO120" i="19"/>
  <c r="FO122" i="19"/>
  <c r="FO132" i="19"/>
  <c r="FO131" i="19"/>
  <c r="FO124" i="19"/>
  <c r="FO121" i="19"/>
  <c r="FO116" i="19"/>
  <c r="FO110" i="19"/>
  <c r="FO128" i="19"/>
  <c r="FO115" i="19"/>
  <c r="FO125" i="19"/>
  <c r="FO112" i="19"/>
  <c r="FO108" i="19"/>
  <c r="FO118" i="19"/>
  <c r="FO113" i="19"/>
  <c r="FO119" i="19"/>
  <c r="FO103" i="19"/>
  <c r="FO111" i="19"/>
  <c r="FO105" i="19"/>
  <c r="FO104" i="19"/>
  <c r="FO102" i="19"/>
  <c r="FO101" i="19"/>
  <c r="FO107" i="19"/>
  <c r="FO117" i="19"/>
  <c r="FO114" i="19"/>
  <c r="FO97" i="19"/>
  <c r="FO93" i="19"/>
  <c r="FO109" i="19"/>
  <c r="FO98" i="19"/>
  <c r="FO106" i="19"/>
  <c r="FO100" i="19"/>
  <c r="FO94" i="19"/>
  <c r="FO92" i="19"/>
  <c r="FO90" i="19"/>
  <c r="FO89" i="19"/>
  <c r="FO95" i="19"/>
  <c r="FO91" i="19"/>
  <c r="FO87" i="19"/>
  <c r="FO85" i="19"/>
  <c r="FO99" i="19"/>
  <c r="FO96" i="19"/>
  <c r="FO81" i="19"/>
  <c r="FO79" i="19"/>
  <c r="FO83" i="19"/>
  <c r="FO82" i="19"/>
  <c r="FO88" i="19"/>
  <c r="FO75" i="19"/>
  <c r="FO86" i="19"/>
  <c r="FO84" i="19"/>
  <c r="FO80" i="19"/>
  <c r="FO76" i="19"/>
  <c r="FO78" i="19"/>
  <c r="FO73" i="19"/>
  <c r="FO69" i="19"/>
  <c r="FO71" i="19"/>
  <c r="FO77" i="19"/>
  <c r="FO72" i="19"/>
  <c r="FO67" i="19"/>
  <c r="FO70" i="19"/>
  <c r="FO65" i="19"/>
  <c r="FO60" i="19"/>
  <c r="FO68" i="19"/>
  <c r="FO66" i="19"/>
  <c r="FO74" i="19"/>
  <c r="FO63" i="19"/>
  <c r="FO58" i="19"/>
  <c r="FO59" i="19"/>
  <c r="FO56" i="19"/>
  <c r="FO64" i="19"/>
  <c r="FO62" i="19"/>
  <c r="FO57" i="19"/>
  <c r="FO61" i="19"/>
  <c r="FN8" i="19"/>
  <c r="FO55" i="19"/>
  <c r="FO54" i="19"/>
  <c r="FO49" i="19"/>
  <c r="FO53" i="19"/>
  <c r="FO48" i="19"/>
  <c r="FO51" i="19"/>
  <c r="FO52" i="19"/>
  <c r="FO36" i="19"/>
  <c r="FO40" i="19"/>
  <c r="FO43" i="19"/>
  <c r="FO34" i="19"/>
  <c r="FO44" i="19"/>
  <c r="FO39" i="19"/>
  <c r="FO35" i="19"/>
  <c r="FO46" i="19"/>
  <c r="FO38" i="19"/>
  <c r="FO42" i="19"/>
  <c r="FO47" i="19"/>
  <c r="FO28" i="19"/>
  <c r="FO24" i="19"/>
  <c r="FO27" i="19"/>
  <c r="FO30" i="19"/>
  <c r="FO32" i="19"/>
  <c r="FO37" i="19"/>
  <c r="FO41" i="19"/>
  <c r="FO26" i="19"/>
  <c r="FO50" i="19"/>
  <c r="FO33" i="19"/>
  <c r="FO20" i="19"/>
  <c r="FO31" i="19"/>
  <c r="FO29" i="19"/>
  <c r="FO16" i="19"/>
  <c r="FO25" i="19"/>
  <c r="FO19" i="19"/>
  <c r="FO22" i="19"/>
  <c r="FO23" i="19"/>
  <c r="FO15" i="19"/>
  <c r="FO45" i="19"/>
  <c r="FO13" i="19"/>
  <c r="FO17" i="19"/>
  <c r="FO18" i="19"/>
  <c r="FO12" i="19"/>
  <c r="FO21" i="19"/>
  <c r="FO14" i="19"/>
  <c r="FO11" i="19"/>
  <c r="EL53" i="11"/>
  <c r="EL14" i="11"/>
  <c r="EL52" i="11"/>
  <c r="EL37" i="11"/>
  <c r="EL49" i="11"/>
  <c r="EL22" i="11"/>
  <c r="EL42" i="11"/>
  <c r="EL34" i="11"/>
  <c r="EL23" i="11"/>
  <c r="EL30" i="11"/>
  <c r="EL11" i="11"/>
  <c r="EL55" i="11"/>
  <c r="EL32" i="11"/>
  <c r="EL35" i="11"/>
  <c r="EL44" i="11"/>
  <c r="EL17" i="11"/>
  <c r="EL48" i="11"/>
  <c r="EK8" i="11"/>
  <c r="EK4" i="11" s="1"/>
  <c r="EL46" i="11"/>
  <c r="EL27" i="11"/>
  <c r="EL19" i="11"/>
  <c r="EL26" i="11"/>
  <c r="EL43" i="11"/>
  <c r="EL40" i="11"/>
  <c r="EL33" i="11"/>
  <c r="EL39" i="11"/>
  <c r="EL24" i="11"/>
  <c r="EL18" i="11"/>
  <c r="EL28" i="11"/>
  <c r="EL45" i="11"/>
  <c r="EL51" i="11"/>
  <c r="EL12" i="11"/>
  <c r="EL29" i="11"/>
  <c r="EL41" i="11"/>
  <c r="EL31" i="11"/>
  <c r="EL20" i="11"/>
  <c r="EL36" i="11"/>
  <c r="EL47" i="11"/>
  <c r="EL50" i="11"/>
  <c r="EL21" i="11"/>
  <c r="EL38" i="11"/>
  <c r="EL13" i="11"/>
  <c r="EL25" i="11"/>
  <c r="EL15" i="11"/>
  <c r="EL16" i="11"/>
  <c r="FP5" i="19"/>
  <c r="EM5" i="11"/>
  <c r="EM148" i="11" s="1"/>
  <c r="EI6" i="13"/>
  <c r="EJ3" i="13"/>
  <c r="EJ4" i="13"/>
  <c r="EJ2" i="13"/>
  <c r="EG39" i="13"/>
  <c r="EG55" i="13" s="1"/>
  <c r="EG38" i="13"/>
  <c r="EG54" i="13" s="1"/>
  <c r="EG29" i="13"/>
  <c r="EG45" i="13" s="1"/>
  <c r="EH41" i="13"/>
  <c r="EH25" i="13"/>
  <c r="EM117" i="11" l="1"/>
  <c r="EM86" i="11"/>
  <c r="EM110" i="11"/>
  <c r="EM81" i="11"/>
  <c r="EM62" i="11"/>
  <c r="EM57" i="11"/>
  <c r="EM159" i="11"/>
  <c r="EM76" i="11"/>
  <c r="EM84" i="11"/>
  <c r="EM91" i="11"/>
  <c r="EM134" i="11"/>
  <c r="EM143" i="11"/>
  <c r="EM154" i="11"/>
  <c r="EM133" i="11"/>
  <c r="EM124" i="11"/>
  <c r="EM100" i="11"/>
  <c r="EM71" i="11"/>
  <c r="EM70" i="11"/>
  <c r="EM155" i="11"/>
  <c r="EM158" i="11"/>
  <c r="EM59" i="11"/>
  <c r="EM74" i="11"/>
  <c r="EM102" i="11"/>
  <c r="EM119" i="11"/>
  <c r="EM137" i="11"/>
  <c r="EM16" i="11"/>
  <c r="EM136" i="11"/>
  <c r="EM113" i="11"/>
  <c r="EM118" i="11"/>
  <c r="EM96" i="11"/>
  <c r="EM95" i="11"/>
  <c r="EM58" i="11"/>
  <c r="EM144" i="11"/>
  <c r="EM151" i="11"/>
  <c r="EM75" i="11"/>
  <c r="EM90" i="11"/>
  <c r="EM106" i="11"/>
  <c r="EM128" i="11"/>
  <c r="EM142" i="11"/>
  <c r="EM156" i="11"/>
  <c r="EM126" i="11"/>
  <c r="EM115" i="11"/>
  <c r="EM114" i="11"/>
  <c r="EM92" i="11"/>
  <c r="EM73" i="11"/>
  <c r="EM79" i="11"/>
  <c r="EM157" i="11"/>
  <c r="EM63" i="11"/>
  <c r="EM77" i="11"/>
  <c r="EM104" i="11"/>
  <c r="EM111" i="11"/>
  <c r="EM129" i="11"/>
  <c r="EM139" i="11"/>
  <c r="EM116" i="11"/>
  <c r="EM112" i="11"/>
  <c r="EM97" i="11"/>
  <c r="EM65" i="11"/>
  <c r="EM68" i="11"/>
  <c r="EM64" i="11"/>
  <c r="EM149" i="11"/>
  <c r="EM141" i="11"/>
  <c r="EM85" i="11"/>
  <c r="EM83" i="11"/>
  <c r="EM105" i="11"/>
  <c r="EM127" i="11"/>
  <c r="EM147" i="11"/>
  <c r="EM121" i="11"/>
  <c r="EM107" i="11"/>
  <c r="EM101" i="11"/>
  <c r="EM103" i="11"/>
  <c r="EM66" i="11"/>
  <c r="EM56" i="11"/>
  <c r="EM146" i="11"/>
  <c r="EM160" i="11"/>
  <c r="EM80" i="11"/>
  <c r="EM98" i="11"/>
  <c r="EM109" i="11"/>
  <c r="EM125" i="11"/>
  <c r="EM153" i="11"/>
  <c r="EM135" i="11"/>
  <c r="EM99" i="11"/>
  <c r="EM108" i="11"/>
  <c r="EM87" i="11"/>
  <c r="EM72" i="11"/>
  <c r="EM61" i="11"/>
  <c r="EM152" i="11"/>
  <c r="EM140" i="11"/>
  <c r="EM94" i="11"/>
  <c r="EM93" i="11"/>
  <c r="EM120" i="11"/>
  <c r="EM131" i="11"/>
  <c r="EM145" i="11"/>
  <c r="EM130" i="11"/>
  <c r="EM78" i="11"/>
  <c r="EM122" i="11"/>
  <c r="EM88" i="11"/>
  <c r="EM69" i="11"/>
  <c r="EM60" i="11"/>
  <c r="EM138" i="11"/>
  <c r="EM67" i="11"/>
  <c r="EM82" i="11"/>
  <c r="EM89" i="11"/>
  <c r="EM123" i="11"/>
  <c r="EM132" i="11"/>
  <c r="EM150" i="11"/>
  <c r="FP160" i="19"/>
  <c r="FP159" i="19"/>
  <c r="FP158" i="19"/>
  <c r="FP156" i="19"/>
  <c r="FP153" i="19"/>
  <c r="FP157" i="19"/>
  <c r="FP155" i="19"/>
  <c r="FP154" i="19"/>
  <c r="FP147" i="19"/>
  <c r="FP151" i="19"/>
  <c r="FP150" i="19"/>
  <c r="FP152" i="19"/>
  <c r="FP146" i="19"/>
  <c r="FP148" i="19"/>
  <c r="FP144" i="19"/>
  <c r="FP145" i="19"/>
  <c r="FP141" i="19"/>
  <c r="FP138" i="19"/>
  <c r="FP149" i="19"/>
  <c r="FP135" i="19"/>
  <c r="FP139" i="19"/>
  <c r="FP137" i="19"/>
  <c r="FP136" i="19"/>
  <c r="FP140" i="19"/>
  <c r="FP134" i="19"/>
  <c r="FP132" i="19"/>
  <c r="FP128" i="19"/>
  <c r="FP143" i="19"/>
  <c r="FP142" i="19"/>
  <c r="FP129" i="19"/>
  <c r="FP124" i="19"/>
  <c r="FP130" i="19"/>
  <c r="FP131" i="19"/>
  <c r="FP126" i="19"/>
  <c r="FP125" i="19"/>
  <c r="FP133" i="19"/>
  <c r="FP127" i="19"/>
  <c r="FP122" i="19"/>
  <c r="FP117" i="19"/>
  <c r="FP121" i="19"/>
  <c r="FP119" i="19"/>
  <c r="FP115" i="19"/>
  <c r="FP120" i="19"/>
  <c r="FP113" i="19"/>
  <c r="FP112" i="19"/>
  <c r="FP123" i="19"/>
  <c r="FP110" i="19"/>
  <c r="FP108" i="19"/>
  <c r="FP104" i="19"/>
  <c r="FP103" i="19"/>
  <c r="FP118" i="19"/>
  <c r="FP116" i="19"/>
  <c r="FP107" i="19"/>
  <c r="FP114" i="19"/>
  <c r="FP102" i="19"/>
  <c r="FP105" i="19"/>
  <c r="FP101" i="19"/>
  <c r="FP109" i="19"/>
  <c r="FP106" i="19"/>
  <c r="FP111" i="19"/>
  <c r="FP98" i="19"/>
  <c r="FP99" i="19"/>
  <c r="FP96" i="19"/>
  <c r="FP91" i="19"/>
  <c r="FP100" i="19"/>
  <c r="FP94" i="19"/>
  <c r="FP92" i="19"/>
  <c r="FP90" i="19"/>
  <c r="FP89" i="19"/>
  <c r="FP95" i="19"/>
  <c r="FP97" i="19"/>
  <c r="FP93" i="19"/>
  <c r="FP88" i="19"/>
  <c r="FP83" i="19"/>
  <c r="FP86" i="19"/>
  <c r="FP85" i="19"/>
  <c r="FP79" i="19"/>
  <c r="FP77" i="19"/>
  <c r="FP74" i="19"/>
  <c r="FP84" i="19"/>
  <c r="FP78" i="19"/>
  <c r="FP80" i="19"/>
  <c r="FP76" i="19"/>
  <c r="FP82" i="19"/>
  <c r="FP70" i="19"/>
  <c r="FP87" i="19"/>
  <c r="FP81" i="19"/>
  <c r="FP72" i="19"/>
  <c r="FP67" i="19"/>
  <c r="FP75" i="19"/>
  <c r="FP68" i="19"/>
  <c r="FP65" i="19"/>
  <c r="FP64" i="19"/>
  <c r="FP66" i="19"/>
  <c r="FP73" i="19"/>
  <c r="FP69" i="19"/>
  <c r="FP71" i="19"/>
  <c r="FP61" i="19"/>
  <c r="FP63" i="19"/>
  <c r="FP62" i="19"/>
  <c r="FP57" i="19"/>
  <c r="FP60" i="19"/>
  <c r="FP59" i="19"/>
  <c r="FP58" i="19"/>
  <c r="FP56" i="19"/>
  <c r="EM42" i="11"/>
  <c r="FO8" i="19"/>
  <c r="FP55" i="19"/>
  <c r="FP53" i="19"/>
  <c r="FP54" i="19"/>
  <c r="FP49" i="19"/>
  <c r="FP52" i="19"/>
  <c r="FP44" i="19"/>
  <c r="FP51" i="19"/>
  <c r="FP50" i="19"/>
  <c r="FP40" i="19"/>
  <c r="FP36" i="19"/>
  <c r="FP48" i="19"/>
  <c r="FP43" i="19"/>
  <c r="FP47" i="19"/>
  <c r="FP46" i="19"/>
  <c r="FP41" i="19"/>
  <c r="FP45" i="19"/>
  <c r="FP37" i="19"/>
  <c r="FP34" i="19"/>
  <c r="FP33" i="19"/>
  <c r="FP30" i="19"/>
  <c r="FP31" i="19"/>
  <c r="FP39" i="19"/>
  <c r="FP26" i="19"/>
  <c r="FP20" i="19"/>
  <c r="FP28" i="19"/>
  <c r="FP42" i="19"/>
  <c r="FP25" i="19"/>
  <c r="FP29" i="19"/>
  <c r="FP38" i="19"/>
  <c r="FP23" i="19"/>
  <c r="FP17" i="19"/>
  <c r="FP15" i="19"/>
  <c r="FP18" i="19"/>
  <c r="FP24" i="19"/>
  <c r="FP22" i="19"/>
  <c r="FP32" i="19"/>
  <c r="FP19" i="19"/>
  <c r="FP35" i="19"/>
  <c r="FP21" i="19"/>
  <c r="FP13" i="19"/>
  <c r="FP11" i="19"/>
  <c r="FP14" i="19"/>
  <c r="FP27" i="19"/>
  <c r="FP16" i="19"/>
  <c r="FP12" i="19"/>
  <c r="EM20" i="11"/>
  <c r="EM48" i="11"/>
  <c r="EM21" i="11"/>
  <c r="EM38" i="11"/>
  <c r="EM35" i="11"/>
  <c r="EM25" i="11"/>
  <c r="EM47" i="11"/>
  <c r="EM18" i="11"/>
  <c r="EM12" i="11"/>
  <c r="EM55" i="11"/>
  <c r="EM28" i="11"/>
  <c r="EM23" i="11"/>
  <c r="EM37" i="11"/>
  <c r="EM43" i="11"/>
  <c r="EM22" i="11"/>
  <c r="EM14" i="11"/>
  <c r="EM36" i="11"/>
  <c r="EM41" i="11"/>
  <c r="EM31" i="11"/>
  <c r="EM52" i="11"/>
  <c r="EM26" i="11"/>
  <c r="EM49" i="11"/>
  <c r="EM53" i="11"/>
  <c r="EM27" i="11"/>
  <c r="EM34" i="11"/>
  <c r="EM30" i="11"/>
  <c r="EM50" i="11"/>
  <c r="EM54" i="11"/>
  <c r="EM40" i="11"/>
  <c r="EM13" i="11"/>
  <c r="EM51" i="11"/>
  <c r="EM24" i="11"/>
  <c r="EM11" i="11"/>
  <c r="EL8" i="11"/>
  <c r="EL4" i="11" s="1"/>
  <c r="EM46" i="11"/>
  <c r="EM33" i="11"/>
  <c r="EM19" i="11"/>
  <c r="EM44" i="11"/>
  <c r="EM17" i="11"/>
  <c r="EM45" i="11"/>
  <c r="EM32" i="11"/>
  <c r="EM39" i="11"/>
  <c r="EM15" i="11"/>
  <c r="EM29" i="11"/>
  <c r="FQ5" i="19"/>
  <c r="EN5" i="11"/>
  <c r="EJ6" i="13"/>
  <c r="EK4" i="13"/>
  <c r="EK3" i="13"/>
  <c r="EK2" i="13"/>
  <c r="EH39" i="13"/>
  <c r="EH55" i="13" s="1"/>
  <c r="EH38" i="13"/>
  <c r="EH54" i="13" s="1"/>
  <c r="EH29" i="13"/>
  <c r="EH45" i="13" s="1"/>
  <c r="EI41" i="13"/>
  <c r="EI25" i="13"/>
  <c r="EN54" i="11" l="1"/>
  <c r="EN126" i="11"/>
  <c r="EN105" i="11"/>
  <c r="EN84" i="11"/>
  <c r="EN92" i="11"/>
  <c r="EN58" i="11"/>
  <c r="EN148" i="11"/>
  <c r="EN74" i="11"/>
  <c r="EN94" i="11"/>
  <c r="EN120" i="11"/>
  <c r="EN116" i="11"/>
  <c r="EN125" i="11"/>
  <c r="EN129" i="11"/>
  <c r="EN147" i="11"/>
  <c r="EN124" i="11"/>
  <c r="EN107" i="11"/>
  <c r="EN85" i="11"/>
  <c r="EN79" i="11"/>
  <c r="EN153" i="11"/>
  <c r="EN141" i="11"/>
  <c r="EN73" i="11"/>
  <c r="EN71" i="11"/>
  <c r="EN95" i="11"/>
  <c r="EN110" i="11"/>
  <c r="EN128" i="11"/>
  <c r="EN142" i="11"/>
  <c r="EN151" i="11"/>
  <c r="EN132" i="11"/>
  <c r="EN99" i="11"/>
  <c r="EN83" i="11"/>
  <c r="EN68" i="11"/>
  <c r="EN61" i="11"/>
  <c r="EN158" i="11"/>
  <c r="EN66" i="11"/>
  <c r="EN93" i="11"/>
  <c r="EN89" i="11"/>
  <c r="EN113" i="11"/>
  <c r="EN117" i="11"/>
  <c r="EN145" i="11"/>
  <c r="EN149" i="11"/>
  <c r="EN115" i="11"/>
  <c r="EN121" i="11"/>
  <c r="EN75" i="11"/>
  <c r="EN81" i="11"/>
  <c r="EN60" i="11"/>
  <c r="EN157" i="11"/>
  <c r="EN67" i="11"/>
  <c r="EN96" i="11"/>
  <c r="EN104" i="11"/>
  <c r="EN106" i="11"/>
  <c r="EN135" i="11"/>
  <c r="EN139" i="11"/>
  <c r="EN154" i="11"/>
  <c r="EN112" i="11"/>
  <c r="EN109" i="11"/>
  <c r="EN70" i="11"/>
  <c r="EN63" i="11"/>
  <c r="EN152" i="11"/>
  <c r="EN146" i="11"/>
  <c r="EN69" i="11"/>
  <c r="EN82" i="11"/>
  <c r="EN98" i="11"/>
  <c r="EN122" i="11"/>
  <c r="EN127" i="11"/>
  <c r="EN137" i="11"/>
  <c r="EN155" i="11"/>
  <c r="EN133" i="11"/>
  <c r="EN114" i="11"/>
  <c r="EN97" i="11"/>
  <c r="EN56" i="11"/>
  <c r="EN77" i="11"/>
  <c r="EN57" i="11"/>
  <c r="EN160" i="11"/>
  <c r="EN87" i="11"/>
  <c r="EN86" i="11"/>
  <c r="EN90" i="11"/>
  <c r="EN118" i="11"/>
  <c r="EN134" i="11"/>
  <c r="EN143" i="11"/>
  <c r="EN159" i="11"/>
  <c r="EN130" i="11"/>
  <c r="EN102" i="11"/>
  <c r="EN100" i="11"/>
  <c r="EN65" i="11"/>
  <c r="EN76" i="11"/>
  <c r="EN156" i="11"/>
  <c r="EN59" i="11"/>
  <c r="EN78" i="11"/>
  <c r="EN91" i="11"/>
  <c r="EN108" i="11"/>
  <c r="EN119" i="11"/>
  <c r="EN131" i="11"/>
  <c r="EN144" i="11"/>
  <c r="EN136" i="11"/>
  <c r="EN103" i="11"/>
  <c r="EN88" i="11"/>
  <c r="EN64" i="11"/>
  <c r="EN72" i="11"/>
  <c r="EN138" i="11"/>
  <c r="EN62" i="11"/>
  <c r="EN80" i="11"/>
  <c r="EN101" i="11"/>
  <c r="EN111" i="11"/>
  <c r="EN123" i="11"/>
  <c r="EN140" i="11"/>
  <c r="EN150" i="11"/>
  <c r="FQ157" i="19"/>
  <c r="FQ159" i="19"/>
  <c r="FQ160" i="19"/>
  <c r="FQ158" i="19"/>
  <c r="FQ155" i="19"/>
  <c r="FQ156" i="19"/>
  <c r="FQ154" i="19"/>
  <c r="FQ151" i="19"/>
  <c r="FQ149" i="19"/>
  <c r="FQ150" i="19"/>
  <c r="FQ146" i="19"/>
  <c r="FQ153" i="19"/>
  <c r="FQ145" i="19"/>
  <c r="FQ147" i="19"/>
  <c r="FQ152" i="19"/>
  <c r="FQ143" i="19"/>
  <c r="FQ144" i="19"/>
  <c r="FQ148" i="19"/>
  <c r="FQ140" i="19"/>
  <c r="FQ141" i="19"/>
  <c r="FQ131" i="19"/>
  <c r="FQ130" i="19"/>
  <c r="FQ134" i="19"/>
  <c r="FQ132" i="19"/>
  <c r="FQ142" i="19"/>
  <c r="FQ139" i="19"/>
  <c r="FQ135" i="19"/>
  <c r="FQ122" i="19"/>
  <c r="FQ138" i="19"/>
  <c r="FQ136" i="19"/>
  <c r="FQ137" i="19"/>
  <c r="FQ133" i="19"/>
  <c r="FQ125" i="19"/>
  <c r="FQ128" i="19"/>
  <c r="FQ124" i="19"/>
  <c r="FQ123" i="19"/>
  <c r="FQ121" i="19"/>
  <c r="FQ119" i="19"/>
  <c r="FQ129" i="19"/>
  <c r="FQ118" i="19"/>
  <c r="FQ117" i="19"/>
  <c r="FQ126" i="19"/>
  <c r="FQ115" i="19"/>
  <c r="FQ111" i="19"/>
  <c r="FQ120" i="19"/>
  <c r="FQ113" i="19"/>
  <c r="FQ112" i="19"/>
  <c r="FQ114" i="19"/>
  <c r="FQ127" i="19"/>
  <c r="FQ116" i="19"/>
  <c r="FQ107" i="19"/>
  <c r="FQ105" i="19"/>
  <c r="FQ108" i="19"/>
  <c r="FQ106" i="19"/>
  <c r="FQ110" i="19"/>
  <c r="FQ101" i="19"/>
  <c r="FQ104" i="19"/>
  <c r="FQ102" i="19"/>
  <c r="FQ103" i="19"/>
  <c r="FQ109" i="19"/>
  <c r="FQ99" i="19"/>
  <c r="FQ96" i="19"/>
  <c r="FQ91" i="19"/>
  <c r="FQ100" i="19"/>
  <c r="FQ94" i="19"/>
  <c r="FQ92" i="19"/>
  <c r="FQ95" i="19"/>
  <c r="FQ97" i="19"/>
  <c r="FQ93" i="19"/>
  <c r="FQ98" i="19"/>
  <c r="FQ82" i="19"/>
  <c r="FQ89" i="19"/>
  <c r="FQ84" i="19"/>
  <c r="FQ80" i="19"/>
  <c r="FQ90" i="19"/>
  <c r="FQ88" i="19"/>
  <c r="FQ86" i="19"/>
  <c r="FQ85" i="19"/>
  <c r="FQ79" i="19"/>
  <c r="FQ77" i="19"/>
  <c r="FQ74" i="19"/>
  <c r="FQ87" i="19"/>
  <c r="FQ81" i="19"/>
  <c r="FQ78" i="19"/>
  <c r="FQ71" i="19"/>
  <c r="FQ83" i="19"/>
  <c r="FQ72" i="19"/>
  <c r="FQ67" i="19"/>
  <c r="FQ75" i="19"/>
  <c r="FQ68" i="19"/>
  <c r="FQ65" i="19"/>
  <c r="FQ76" i="19"/>
  <c r="FQ66" i="19"/>
  <c r="FQ73" i="19"/>
  <c r="FQ69" i="19"/>
  <c r="FQ70" i="19"/>
  <c r="FQ64" i="19"/>
  <c r="FQ62" i="19"/>
  <c r="FQ57" i="19"/>
  <c r="FQ61" i="19"/>
  <c r="FQ60" i="19"/>
  <c r="FQ59" i="19"/>
  <c r="FQ58" i="19"/>
  <c r="FQ56" i="19"/>
  <c r="FQ63" i="19"/>
  <c r="FQ55" i="19"/>
  <c r="FQ54" i="19"/>
  <c r="FQ52" i="19"/>
  <c r="FQ48" i="19"/>
  <c r="FQ51" i="19"/>
  <c r="FQ53" i="19"/>
  <c r="FQ39" i="19"/>
  <c r="FQ42" i="19"/>
  <c r="FQ43" i="19"/>
  <c r="FQ35" i="19"/>
  <c r="FQ49" i="19"/>
  <c r="FQ46" i="19"/>
  <c r="FQ45" i="19"/>
  <c r="FQ37" i="19"/>
  <c r="FQ31" i="19"/>
  <c r="FQ38" i="19"/>
  <c r="FQ34" i="19"/>
  <c r="FQ27" i="19"/>
  <c r="FQ50" i="19"/>
  <c r="FQ36" i="19"/>
  <c r="FQ41" i="19"/>
  <c r="FQ26" i="19"/>
  <c r="FQ44" i="19"/>
  <c r="FQ29" i="19"/>
  <c r="FQ40" i="19"/>
  <c r="FQ25" i="19"/>
  <c r="FQ30" i="19"/>
  <c r="FQ47" i="19"/>
  <c r="FQ33" i="19"/>
  <c r="FQ32" i="19"/>
  <c r="FQ19" i="19"/>
  <c r="FQ23" i="19"/>
  <c r="FQ28" i="19"/>
  <c r="FQ22" i="19"/>
  <c r="FQ24" i="19"/>
  <c r="FQ18" i="19"/>
  <c r="FQ15" i="19"/>
  <c r="FQ21" i="19"/>
  <c r="FQ17" i="19"/>
  <c r="FQ16" i="19"/>
  <c r="FQ12" i="19"/>
  <c r="FQ14" i="19"/>
  <c r="FQ20" i="19"/>
  <c r="FQ11" i="19"/>
  <c r="FQ13" i="19"/>
  <c r="FP8" i="19"/>
  <c r="EN41" i="11"/>
  <c r="EN27" i="11"/>
  <c r="EN39" i="11"/>
  <c r="EN37" i="11"/>
  <c r="EN49" i="11"/>
  <c r="EN55" i="11"/>
  <c r="EN45" i="11"/>
  <c r="EN52" i="11"/>
  <c r="EN24" i="11"/>
  <c r="EN11" i="11"/>
  <c r="EN22" i="11"/>
  <c r="EM8" i="11"/>
  <c r="EM4" i="11" s="1"/>
  <c r="EN14" i="11"/>
  <c r="EN13" i="11"/>
  <c r="EN19" i="11"/>
  <c r="EN30" i="11"/>
  <c r="EN29" i="11"/>
  <c r="EN40" i="11"/>
  <c r="EN33" i="11"/>
  <c r="EN51" i="11"/>
  <c r="EN44" i="11"/>
  <c r="EN50" i="11"/>
  <c r="EN34" i="11"/>
  <c r="EN32" i="11"/>
  <c r="EN26" i="11"/>
  <c r="EN15" i="11"/>
  <c r="EN18" i="11"/>
  <c r="EN42" i="11"/>
  <c r="EN46" i="11"/>
  <c r="EN35" i="11"/>
  <c r="EN23" i="11"/>
  <c r="EN43" i="11"/>
  <c r="EN17" i="11"/>
  <c r="EN53" i="11"/>
  <c r="EN28" i="11"/>
  <c r="EN38" i="11"/>
  <c r="EN36" i="11"/>
  <c r="EN12" i="11"/>
  <c r="EN48" i="11"/>
  <c r="EN21" i="11"/>
  <c r="EN31" i="11"/>
  <c r="EN20" i="11"/>
  <c r="EN25" i="11"/>
  <c r="EN47" i="11"/>
  <c r="EN16" i="11"/>
  <c r="FR5" i="19"/>
  <c r="EO5" i="11"/>
  <c r="EO158" i="11" s="1"/>
  <c r="EK6" i="13"/>
  <c r="EL4" i="13"/>
  <c r="EL2" i="13"/>
  <c r="EL3" i="13"/>
  <c r="EI39" i="13"/>
  <c r="EI55" i="13" s="1"/>
  <c r="EI38" i="13"/>
  <c r="EI54" i="13" s="1"/>
  <c r="EI29" i="13"/>
  <c r="EI45" i="13" s="1"/>
  <c r="EJ41" i="13"/>
  <c r="EJ25" i="13"/>
  <c r="EO92" i="11" l="1"/>
  <c r="EO123" i="11"/>
  <c r="EO132" i="11"/>
  <c r="EO118" i="11"/>
  <c r="EO110" i="11"/>
  <c r="EO57" i="11"/>
  <c r="EO75" i="11"/>
  <c r="EO154" i="11"/>
  <c r="EO148" i="11"/>
  <c r="EO61" i="11"/>
  <c r="EO85" i="11"/>
  <c r="EO104" i="11"/>
  <c r="EO115" i="11"/>
  <c r="EO137" i="11"/>
  <c r="EO151" i="11"/>
  <c r="EO133" i="11"/>
  <c r="EO88" i="11"/>
  <c r="EO102" i="11"/>
  <c r="EO64" i="11"/>
  <c r="EO72" i="11"/>
  <c r="EO150" i="11"/>
  <c r="EO140" i="11"/>
  <c r="EO83" i="11"/>
  <c r="EO91" i="11"/>
  <c r="EO98" i="11"/>
  <c r="EO112" i="11"/>
  <c r="EO135" i="11"/>
  <c r="EO159" i="11"/>
  <c r="EO129" i="11"/>
  <c r="EO81" i="11"/>
  <c r="EO120" i="11"/>
  <c r="EO108" i="11"/>
  <c r="EO107" i="11"/>
  <c r="EO94" i="11"/>
  <c r="EO99" i="11"/>
  <c r="EO153" i="11"/>
  <c r="EO141" i="11"/>
  <c r="EO59" i="11"/>
  <c r="EO80" i="11"/>
  <c r="EO90" i="11"/>
  <c r="EO103" i="11"/>
  <c r="EO113" i="11"/>
  <c r="EO142" i="11"/>
  <c r="EO157" i="11"/>
  <c r="EO127" i="11"/>
  <c r="EO105" i="11"/>
  <c r="EO63" i="11"/>
  <c r="EO138" i="11"/>
  <c r="EO71" i="11"/>
  <c r="EO82" i="11"/>
  <c r="EO100" i="11"/>
  <c r="EO147" i="11"/>
  <c r="EO122" i="11"/>
  <c r="EO95" i="11"/>
  <c r="EO97" i="11"/>
  <c r="EO58" i="11"/>
  <c r="EO73" i="11"/>
  <c r="EO152" i="11"/>
  <c r="EO60" i="11"/>
  <c r="EO74" i="11"/>
  <c r="EO93" i="11"/>
  <c r="EO109" i="11"/>
  <c r="EO125" i="11"/>
  <c r="EO144" i="11"/>
  <c r="EO155" i="11"/>
  <c r="EO126" i="11"/>
  <c r="EO124" i="11"/>
  <c r="EO84" i="11"/>
  <c r="EO66" i="11"/>
  <c r="EO79" i="11"/>
  <c r="EO160" i="11"/>
  <c r="EO62" i="11"/>
  <c r="EO78" i="11"/>
  <c r="EO86" i="11"/>
  <c r="EO117" i="11"/>
  <c r="EO136" i="11"/>
  <c r="EO139" i="11"/>
  <c r="EO156" i="11"/>
  <c r="EO134" i="11"/>
  <c r="EO121" i="11"/>
  <c r="EO106" i="11"/>
  <c r="EO70" i="11"/>
  <c r="EO65" i="11"/>
  <c r="EO56" i="11"/>
  <c r="EO145" i="11"/>
  <c r="EO67" i="11"/>
  <c r="EO76" i="11"/>
  <c r="EO96" i="11"/>
  <c r="EO111" i="11"/>
  <c r="EO128" i="11"/>
  <c r="EO149" i="11"/>
  <c r="EO49" i="11"/>
  <c r="EO119" i="11"/>
  <c r="EO130" i="11"/>
  <c r="EO114" i="11"/>
  <c r="EO89" i="11"/>
  <c r="EO77" i="11"/>
  <c r="EO68" i="11"/>
  <c r="EO146" i="11"/>
  <c r="EO69" i="11"/>
  <c r="EO87" i="11"/>
  <c r="EO101" i="11"/>
  <c r="EO116" i="11"/>
  <c r="EO131" i="11"/>
  <c r="EO143" i="11"/>
  <c r="FR157" i="19"/>
  <c r="FR159" i="19"/>
  <c r="FR156" i="19"/>
  <c r="FR158" i="19"/>
  <c r="FR160" i="19"/>
  <c r="FR154" i="19"/>
  <c r="FR152" i="19"/>
  <c r="FR155" i="19"/>
  <c r="FR153" i="19"/>
  <c r="FR150" i="19"/>
  <c r="FR151" i="19"/>
  <c r="FR148" i="19"/>
  <c r="FR149" i="19"/>
  <c r="FR146" i="19"/>
  <c r="FR143" i="19"/>
  <c r="FR144" i="19"/>
  <c r="FR147" i="19"/>
  <c r="FR136" i="19"/>
  <c r="FR140" i="19"/>
  <c r="FR145" i="19"/>
  <c r="FR139" i="19"/>
  <c r="FR137" i="19"/>
  <c r="FR142" i="19"/>
  <c r="FR134" i="19"/>
  <c r="FR135" i="19"/>
  <c r="FR141" i="19"/>
  <c r="FR138" i="19"/>
  <c r="FR130" i="19"/>
  <c r="FR133" i="19"/>
  <c r="FR131" i="19"/>
  <c r="FR125" i="19"/>
  <c r="FR132" i="19"/>
  <c r="FR128" i="19"/>
  <c r="FR127" i="19"/>
  <c r="FR121" i="19"/>
  <c r="FR119" i="19"/>
  <c r="FR129" i="19"/>
  <c r="FR116" i="19"/>
  <c r="FR120" i="19"/>
  <c r="FR114" i="19"/>
  <c r="FR123" i="19"/>
  <c r="FR122" i="19"/>
  <c r="FR124" i="19"/>
  <c r="FR112" i="19"/>
  <c r="FR107" i="19"/>
  <c r="FR118" i="19"/>
  <c r="FR105" i="19"/>
  <c r="FR126" i="19"/>
  <c r="FR113" i="19"/>
  <c r="FR109" i="19"/>
  <c r="FR106" i="19"/>
  <c r="FR117" i="19"/>
  <c r="FR111" i="19"/>
  <c r="FR115" i="19"/>
  <c r="FR104" i="19"/>
  <c r="FR110" i="19"/>
  <c r="FR102" i="19"/>
  <c r="FR108" i="19"/>
  <c r="FR103" i="19"/>
  <c r="FR88" i="19"/>
  <c r="FR101" i="19"/>
  <c r="FR95" i="19"/>
  <c r="FR97" i="19"/>
  <c r="FR93" i="19"/>
  <c r="FR98" i="19"/>
  <c r="FR100" i="19"/>
  <c r="FR91" i="19"/>
  <c r="FR81" i="19"/>
  <c r="FR79" i="19"/>
  <c r="FR99" i="19"/>
  <c r="FR96" i="19"/>
  <c r="FR89" i="19"/>
  <c r="FR94" i="19"/>
  <c r="FR90" i="19"/>
  <c r="FR86" i="19"/>
  <c r="FR85" i="19"/>
  <c r="FR92" i="19"/>
  <c r="FR84" i="19"/>
  <c r="FR78" i="19"/>
  <c r="FR87" i="19"/>
  <c r="FR83" i="19"/>
  <c r="FR80" i="19"/>
  <c r="FR73" i="19"/>
  <c r="FR82" i="19"/>
  <c r="FR75" i="19"/>
  <c r="FR68" i="19"/>
  <c r="FR65" i="19"/>
  <c r="FR77" i="19"/>
  <c r="FR76" i="19"/>
  <c r="FR74" i="19"/>
  <c r="FR66" i="19"/>
  <c r="FR67" i="19"/>
  <c r="FR72" i="19"/>
  <c r="FR69" i="19"/>
  <c r="FR62" i="19"/>
  <c r="FR59" i="19"/>
  <c r="FR57" i="19"/>
  <c r="FR71" i="19"/>
  <c r="FR70" i="19"/>
  <c r="FR64" i="19"/>
  <c r="FR56" i="19"/>
  <c r="FR61" i="19"/>
  <c r="FR60" i="19"/>
  <c r="FR58" i="19"/>
  <c r="FR63" i="19"/>
  <c r="FQ8" i="19"/>
  <c r="FR55" i="19"/>
  <c r="FR48" i="19"/>
  <c r="FR54" i="19"/>
  <c r="FR52" i="19"/>
  <c r="FR53" i="19"/>
  <c r="FR51" i="19"/>
  <c r="FR50" i="19"/>
  <c r="FR43" i="19"/>
  <c r="FR46" i="19"/>
  <c r="FR49" i="19"/>
  <c r="FR35" i="19"/>
  <c r="FR42" i="19"/>
  <c r="FR39" i="19"/>
  <c r="FR40" i="19"/>
  <c r="FR47" i="19"/>
  <c r="FR44" i="19"/>
  <c r="FR36" i="19"/>
  <c r="FR30" i="19"/>
  <c r="FR34" i="19"/>
  <c r="FR29" i="19"/>
  <c r="FR41" i="19"/>
  <c r="FR33" i="19"/>
  <c r="FR25" i="19"/>
  <c r="FR38" i="19"/>
  <c r="FR37" i="19"/>
  <c r="FR19" i="19"/>
  <c r="FR45" i="19"/>
  <c r="FR23" i="19"/>
  <c r="FR32" i="19"/>
  <c r="FR22" i="19"/>
  <c r="FR14" i="19"/>
  <c r="FR26" i="19"/>
  <c r="FR18" i="19"/>
  <c r="FR27" i="19"/>
  <c r="FR16" i="19"/>
  <c r="FR24" i="19"/>
  <c r="FR17" i="19"/>
  <c r="FR31" i="19"/>
  <c r="FR15" i="19"/>
  <c r="FR20" i="19"/>
  <c r="FR21" i="19"/>
  <c r="FR13" i="19"/>
  <c r="FR11" i="19"/>
  <c r="FR12" i="19"/>
  <c r="FR28" i="19"/>
  <c r="EO42" i="11"/>
  <c r="EO31" i="11"/>
  <c r="EO51" i="11"/>
  <c r="EO36" i="11"/>
  <c r="EO47" i="11"/>
  <c r="EO16" i="11"/>
  <c r="EN8" i="11"/>
  <c r="EN4" i="11" s="1"/>
  <c r="EO21" i="11"/>
  <c r="EO45" i="11"/>
  <c r="EO52" i="11"/>
  <c r="EO25" i="11"/>
  <c r="EO11" i="11"/>
  <c r="EO54" i="11"/>
  <c r="EO41" i="11"/>
  <c r="EO27" i="11"/>
  <c r="EO20" i="11"/>
  <c r="EO37" i="11"/>
  <c r="EO29" i="11"/>
  <c r="EO22" i="11"/>
  <c r="EO38" i="11"/>
  <c r="EO13" i="11"/>
  <c r="EO39" i="11"/>
  <c r="EO30" i="11"/>
  <c r="EO55" i="11"/>
  <c r="EO33" i="11"/>
  <c r="EO35" i="11"/>
  <c r="EO44" i="11"/>
  <c r="EO17" i="11"/>
  <c r="EO40" i="11"/>
  <c r="EO34" i="11"/>
  <c r="EO19" i="11"/>
  <c r="EO12" i="11"/>
  <c r="EO18" i="11"/>
  <c r="EO53" i="11"/>
  <c r="EO46" i="11"/>
  <c r="EO24" i="11"/>
  <c r="EO23" i="11"/>
  <c r="EO15" i="11"/>
  <c r="EO48" i="11"/>
  <c r="EO14" i="11"/>
  <c r="EO28" i="11"/>
  <c r="EO32" i="11"/>
  <c r="EO26" i="11"/>
  <c r="EO43" i="11"/>
  <c r="EO50" i="11"/>
  <c r="FS5" i="19"/>
  <c r="EP5" i="11"/>
  <c r="EP148" i="11" s="1"/>
  <c r="EL6" i="13"/>
  <c r="EM4" i="13"/>
  <c r="EM2" i="13"/>
  <c r="EM3" i="13"/>
  <c r="EJ39" i="13"/>
  <c r="EJ55" i="13" s="1"/>
  <c r="EJ38" i="13"/>
  <c r="EJ54" i="13" s="1"/>
  <c r="EJ29" i="13"/>
  <c r="EJ45" i="13" s="1"/>
  <c r="EK41" i="13"/>
  <c r="EK25" i="13"/>
  <c r="EP126" i="11" l="1"/>
  <c r="EP104" i="11"/>
  <c r="EP102" i="11"/>
  <c r="EP75" i="11"/>
  <c r="EP76" i="11"/>
  <c r="EP138" i="11"/>
  <c r="EP157" i="11"/>
  <c r="EP74" i="11"/>
  <c r="EP83" i="11"/>
  <c r="EP109" i="11"/>
  <c r="EP123" i="11"/>
  <c r="EP132" i="11"/>
  <c r="EP29" i="11"/>
  <c r="EP130" i="11"/>
  <c r="EP96" i="11"/>
  <c r="EP99" i="11"/>
  <c r="EP156" i="11"/>
  <c r="EP71" i="11"/>
  <c r="EP149" i="11"/>
  <c r="EP137" i="11"/>
  <c r="EP72" i="11"/>
  <c r="EP89" i="11"/>
  <c r="EP97" i="11"/>
  <c r="EP113" i="11"/>
  <c r="EP135" i="11"/>
  <c r="EP159" i="11"/>
  <c r="EP127" i="11"/>
  <c r="EP92" i="11"/>
  <c r="EP94" i="11"/>
  <c r="EP81" i="11"/>
  <c r="EP56" i="11"/>
  <c r="EP152" i="11"/>
  <c r="EP67" i="11"/>
  <c r="EP61" i="11"/>
  <c r="EP85" i="11"/>
  <c r="EP106" i="11"/>
  <c r="EP117" i="11"/>
  <c r="EP150" i="11"/>
  <c r="EP155" i="11"/>
  <c r="EP136" i="11"/>
  <c r="EP122" i="11"/>
  <c r="EP115" i="11"/>
  <c r="EP93" i="11"/>
  <c r="EP70" i="11"/>
  <c r="EP63" i="11"/>
  <c r="EP151" i="11"/>
  <c r="EP69" i="11"/>
  <c r="EP73" i="11"/>
  <c r="EP100" i="11"/>
  <c r="EP103" i="11"/>
  <c r="EP120" i="11"/>
  <c r="EP141" i="11"/>
  <c r="EP158" i="11"/>
  <c r="EP133" i="11"/>
  <c r="EP112" i="11"/>
  <c r="EP121" i="11"/>
  <c r="EP91" i="11"/>
  <c r="EP64" i="11"/>
  <c r="EP57" i="11"/>
  <c r="EP145" i="11"/>
  <c r="EP59" i="11"/>
  <c r="EP82" i="11"/>
  <c r="EP98" i="11"/>
  <c r="EP108" i="11"/>
  <c r="EP125" i="11"/>
  <c r="EP142" i="11"/>
  <c r="EP116" i="11"/>
  <c r="EP86" i="11"/>
  <c r="EP118" i="11"/>
  <c r="EP87" i="11"/>
  <c r="EP65" i="11"/>
  <c r="EP143" i="11"/>
  <c r="EP160" i="11"/>
  <c r="EP60" i="11"/>
  <c r="EP90" i="11"/>
  <c r="EP95" i="11"/>
  <c r="EP111" i="11"/>
  <c r="EP128" i="11"/>
  <c r="EP139" i="11"/>
  <c r="EP134" i="11"/>
  <c r="EP78" i="11"/>
  <c r="EP114" i="11"/>
  <c r="EP68" i="11"/>
  <c r="EP84" i="11"/>
  <c r="EP58" i="11"/>
  <c r="EP146" i="11"/>
  <c r="EP62" i="11"/>
  <c r="EP77" i="11"/>
  <c r="EP88" i="11"/>
  <c r="EP110" i="11"/>
  <c r="EP131" i="11"/>
  <c r="EP144" i="11"/>
  <c r="EP124" i="11"/>
  <c r="EP107" i="11"/>
  <c r="EP105" i="11"/>
  <c r="EP80" i="11"/>
  <c r="EP154" i="11"/>
  <c r="EP153" i="11"/>
  <c r="EP140" i="11"/>
  <c r="EP66" i="11"/>
  <c r="EP79" i="11"/>
  <c r="EP101" i="11"/>
  <c r="EP119" i="11"/>
  <c r="EP129" i="11"/>
  <c r="EP147" i="11"/>
  <c r="FS158" i="19"/>
  <c r="FS157" i="19"/>
  <c r="FS156" i="19"/>
  <c r="FS160" i="19"/>
  <c r="FS159" i="19"/>
  <c r="FS155" i="19"/>
  <c r="FS153" i="19"/>
  <c r="FS151" i="19"/>
  <c r="FS154" i="19"/>
  <c r="FS150" i="19"/>
  <c r="FS152" i="19"/>
  <c r="FS147" i="19"/>
  <c r="FS144" i="19"/>
  <c r="FS148" i="19"/>
  <c r="FS142" i="19"/>
  <c r="FS145" i="19"/>
  <c r="FS143" i="19"/>
  <c r="FS149" i="19"/>
  <c r="FS139" i="19"/>
  <c r="FS137" i="19"/>
  <c r="FS138" i="19"/>
  <c r="FS146" i="19"/>
  <c r="FS140" i="19"/>
  <c r="FS132" i="19"/>
  <c r="FS135" i="19"/>
  <c r="FS129" i="19"/>
  <c r="FS134" i="19"/>
  <c r="FS136" i="19"/>
  <c r="FS133" i="19"/>
  <c r="FS131" i="19"/>
  <c r="FS128" i="19"/>
  <c r="FS130" i="19"/>
  <c r="FS122" i="19"/>
  <c r="FS121" i="19"/>
  <c r="FS141" i="19"/>
  <c r="FS126" i="19"/>
  <c r="FS127" i="19"/>
  <c r="FS119" i="19"/>
  <c r="FS120" i="19"/>
  <c r="FS113" i="19"/>
  <c r="FS112" i="19"/>
  <c r="FS114" i="19"/>
  <c r="FS125" i="19"/>
  <c r="FS123" i="19"/>
  <c r="FS124" i="19"/>
  <c r="FS118" i="19"/>
  <c r="FS117" i="19"/>
  <c r="FS115" i="19"/>
  <c r="FS116" i="19"/>
  <c r="FS105" i="19"/>
  <c r="FS109" i="19"/>
  <c r="FS106" i="19"/>
  <c r="FS111" i="19"/>
  <c r="FS107" i="19"/>
  <c r="FS103" i="19"/>
  <c r="FS102" i="19"/>
  <c r="FS108" i="19"/>
  <c r="FS104" i="19"/>
  <c r="FS100" i="19"/>
  <c r="FS94" i="19"/>
  <c r="FS92" i="19"/>
  <c r="FS90" i="19"/>
  <c r="FS110" i="19"/>
  <c r="FS97" i="19"/>
  <c r="FS93" i="19"/>
  <c r="FS98" i="19"/>
  <c r="FS99" i="19"/>
  <c r="FS96" i="19"/>
  <c r="FS91" i="19"/>
  <c r="FS95" i="19"/>
  <c r="FS101" i="19"/>
  <c r="FS86" i="19"/>
  <c r="FS83" i="19"/>
  <c r="FS85" i="19"/>
  <c r="FS88" i="19"/>
  <c r="FS84" i="19"/>
  <c r="FS78" i="19"/>
  <c r="FS87" i="19"/>
  <c r="FS82" i="19"/>
  <c r="FS76" i="19"/>
  <c r="FS89" i="19"/>
  <c r="FS72" i="19"/>
  <c r="FS67" i="19"/>
  <c r="FS79" i="19"/>
  <c r="FS81" i="19"/>
  <c r="FS77" i="19"/>
  <c r="FS74" i="19"/>
  <c r="FS66" i="19"/>
  <c r="FS80" i="19"/>
  <c r="FS69" i="19"/>
  <c r="FS75" i="19"/>
  <c r="FS73" i="19"/>
  <c r="FS68" i="19"/>
  <c r="FS63" i="19"/>
  <c r="FS58" i="19"/>
  <c r="FS71" i="19"/>
  <c r="FS70" i="19"/>
  <c r="FS65" i="19"/>
  <c r="FS60" i="19"/>
  <c r="FS64" i="19"/>
  <c r="FS62" i="19"/>
  <c r="FS61" i="19"/>
  <c r="FS59" i="19"/>
  <c r="FS56" i="19"/>
  <c r="FS57" i="19"/>
  <c r="FR8" i="19"/>
  <c r="FS55" i="19"/>
  <c r="FS54" i="19"/>
  <c r="FS51" i="19"/>
  <c r="FS50" i="19"/>
  <c r="FS53" i="19"/>
  <c r="FS52" i="19"/>
  <c r="FS48" i="19"/>
  <c r="FS46" i="19"/>
  <c r="FS38" i="19"/>
  <c r="FS34" i="19"/>
  <c r="FS37" i="19"/>
  <c r="FS47" i="19"/>
  <c r="FS49" i="19"/>
  <c r="FS42" i="19"/>
  <c r="FS40" i="19"/>
  <c r="FS45" i="19"/>
  <c r="FS41" i="19"/>
  <c r="FS44" i="19"/>
  <c r="FS36" i="19"/>
  <c r="FS30" i="19"/>
  <c r="FS26" i="19"/>
  <c r="FS33" i="19"/>
  <c r="FS24" i="19"/>
  <c r="FS32" i="19"/>
  <c r="FS25" i="19"/>
  <c r="FS35" i="19"/>
  <c r="FS27" i="19"/>
  <c r="FS29" i="19"/>
  <c r="FS43" i="19"/>
  <c r="FS31" i="19"/>
  <c r="FS28" i="19"/>
  <c r="FS14" i="19"/>
  <c r="FS39" i="19"/>
  <c r="FS18" i="19"/>
  <c r="FS22" i="19"/>
  <c r="FS13" i="19"/>
  <c r="FS17" i="19"/>
  <c r="FS20" i="19"/>
  <c r="FS21" i="19"/>
  <c r="FS16" i="19"/>
  <c r="FS11" i="19"/>
  <c r="FS19" i="19"/>
  <c r="FS23" i="19"/>
  <c r="FS12" i="19"/>
  <c r="FS15" i="19"/>
  <c r="EP28" i="11"/>
  <c r="EP45" i="11"/>
  <c r="EP51" i="11"/>
  <c r="EP36" i="11"/>
  <c r="EP17" i="11"/>
  <c r="EP54" i="11"/>
  <c r="EP55" i="11"/>
  <c r="EP33" i="11"/>
  <c r="EP39" i="11"/>
  <c r="EP30" i="11"/>
  <c r="EP11" i="11"/>
  <c r="EP40" i="11"/>
  <c r="EP20" i="11"/>
  <c r="EP37" i="11"/>
  <c r="EP47" i="11"/>
  <c r="EP18" i="11"/>
  <c r="EP46" i="11"/>
  <c r="EP31" i="11"/>
  <c r="EP19" i="11"/>
  <c r="EP44" i="11"/>
  <c r="EP50" i="11"/>
  <c r="EP41" i="11"/>
  <c r="EP13" i="11"/>
  <c r="EP27" i="11"/>
  <c r="EP23" i="11"/>
  <c r="EP43" i="11"/>
  <c r="EO8" i="11"/>
  <c r="EO4" i="11" s="1"/>
  <c r="EP53" i="11"/>
  <c r="EP14" i="11"/>
  <c r="EP32" i="11"/>
  <c r="EP25" i="11"/>
  <c r="EP15" i="11"/>
  <c r="EP48" i="11"/>
  <c r="EP21" i="11"/>
  <c r="EP34" i="11"/>
  <c r="EP38" i="11"/>
  <c r="EP35" i="11"/>
  <c r="EP12" i="11"/>
  <c r="EP22" i="11"/>
  <c r="EP42" i="11"/>
  <c r="EP52" i="11"/>
  <c r="EP24" i="11"/>
  <c r="EP26" i="11"/>
  <c r="EP49" i="11"/>
  <c r="EP16" i="11"/>
  <c r="FT5" i="19"/>
  <c r="EQ5" i="11"/>
  <c r="EQ159" i="11" s="1"/>
  <c r="EN4" i="13"/>
  <c r="EN2" i="13"/>
  <c r="EM6" i="13"/>
  <c r="EN3" i="13"/>
  <c r="EK39" i="13"/>
  <c r="EK55" i="13" s="1"/>
  <c r="EK38" i="13"/>
  <c r="EK54" i="13" s="1"/>
  <c r="EK29" i="13"/>
  <c r="EK45" i="13" s="1"/>
  <c r="EL41" i="13"/>
  <c r="EL25" i="13"/>
  <c r="EQ112" i="11" l="1"/>
  <c r="EQ126" i="11"/>
  <c r="EQ97" i="11"/>
  <c r="EQ70" i="11"/>
  <c r="EQ72" i="11"/>
  <c r="EQ64" i="11"/>
  <c r="EQ141" i="11"/>
  <c r="EQ73" i="11"/>
  <c r="EQ86" i="11"/>
  <c r="EQ95" i="11"/>
  <c r="EQ108" i="11"/>
  <c r="EQ134" i="11"/>
  <c r="EQ154" i="11"/>
  <c r="EQ136" i="11"/>
  <c r="EQ122" i="11"/>
  <c r="EQ87" i="11"/>
  <c r="EQ92" i="11"/>
  <c r="EQ63" i="11"/>
  <c r="EQ138" i="11"/>
  <c r="EQ160" i="11"/>
  <c r="EQ78" i="11"/>
  <c r="EQ81" i="11"/>
  <c r="EQ103" i="11"/>
  <c r="EQ110" i="11"/>
  <c r="EQ142" i="11"/>
  <c r="EQ16" i="11"/>
  <c r="EQ133" i="11"/>
  <c r="EQ129" i="11"/>
  <c r="EQ106" i="11"/>
  <c r="EQ75" i="11"/>
  <c r="EQ71" i="11"/>
  <c r="EQ58" i="11"/>
  <c r="EQ137" i="11"/>
  <c r="EQ140" i="11"/>
  <c r="EQ69" i="11"/>
  <c r="EQ93" i="11"/>
  <c r="EQ115" i="11"/>
  <c r="EQ116" i="11"/>
  <c r="EQ143" i="11"/>
  <c r="EQ157" i="11"/>
  <c r="EQ113" i="11"/>
  <c r="EQ119" i="11"/>
  <c r="EQ94" i="11"/>
  <c r="EQ79" i="11"/>
  <c r="EQ57" i="11"/>
  <c r="EQ60" i="11"/>
  <c r="EQ152" i="11"/>
  <c r="EQ61" i="11"/>
  <c r="EQ74" i="11"/>
  <c r="EQ100" i="11"/>
  <c r="EQ105" i="11"/>
  <c r="EQ128" i="11"/>
  <c r="EQ139" i="11"/>
  <c r="EQ118" i="11"/>
  <c r="EQ135" i="11"/>
  <c r="EQ114" i="11"/>
  <c r="EQ91" i="11"/>
  <c r="EQ156" i="11"/>
  <c r="EQ56" i="11"/>
  <c r="EQ144" i="11"/>
  <c r="EQ59" i="11"/>
  <c r="EQ80" i="11"/>
  <c r="EQ85" i="11"/>
  <c r="EQ109" i="11"/>
  <c r="EQ123" i="11"/>
  <c r="EQ148" i="11"/>
  <c r="EQ132" i="11"/>
  <c r="EQ131" i="11"/>
  <c r="EQ104" i="11"/>
  <c r="EQ99" i="11"/>
  <c r="EQ65" i="11"/>
  <c r="EQ149" i="11"/>
  <c r="EQ145" i="11"/>
  <c r="EQ62" i="11"/>
  <c r="EQ76" i="11"/>
  <c r="EQ90" i="11"/>
  <c r="EQ89" i="11"/>
  <c r="EQ117" i="11"/>
  <c r="EQ147" i="11"/>
  <c r="EQ127" i="11"/>
  <c r="EQ130" i="11"/>
  <c r="EQ101" i="11"/>
  <c r="EQ88" i="11"/>
  <c r="EQ83" i="11"/>
  <c r="EQ146" i="11"/>
  <c r="EQ153" i="11"/>
  <c r="EQ67" i="11"/>
  <c r="EQ77" i="11"/>
  <c r="EQ96" i="11"/>
  <c r="EQ107" i="11"/>
  <c r="EQ120" i="11"/>
  <c r="EQ158" i="11"/>
  <c r="EQ121" i="11"/>
  <c r="EQ124" i="11"/>
  <c r="EQ102" i="11"/>
  <c r="EQ84" i="11"/>
  <c r="EQ66" i="11"/>
  <c r="EQ155" i="11"/>
  <c r="EQ150" i="11"/>
  <c r="EQ68" i="11"/>
  <c r="EQ82" i="11"/>
  <c r="EQ98" i="11"/>
  <c r="EQ111" i="11"/>
  <c r="EQ125" i="11"/>
  <c r="EQ151" i="11"/>
  <c r="FT159" i="19"/>
  <c r="FT160" i="19"/>
  <c r="FT157" i="19"/>
  <c r="FT158" i="19"/>
  <c r="FT154" i="19"/>
  <c r="FT155" i="19"/>
  <c r="FT151" i="19"/>
  <c r="FT152" i="19"/>
  <c r="FT150" i="19"/>
  <c r="FT156" i="19"/>
  <c r="FT148" i="19"/>
  <c r="FT149" i="19"/>
  <c r="FT147" i="19"/>
  <c r="FT146" i="19"/>
  <c r="FT143" i="19"/>
  <c r="FT145" i="19"/>
  <c r="FT153" i="19"/>
  <c r="FT144" i="19"/>
  <c r="FT140" i="19"/>
  <c r="FT142" i="19"/>
  <c r="FT141" i="19"/>
  <c r="FT136" i="19"/>
  <c r="FT135" i="19"/>
  <c r="FT133" i="19"/>
  <c r="FT134" i="19"/>
  <c r="FT139" i="19"/>
  <c r="FT138" i="19"/>
  <c r="FT131" i="19"/>
  <c r="FT125" i="19"/>
  <c r="FT137" i="19"/>
  <c r="FT128" i="19"/>
  <c r="FT132" i="19"/>
  <c r="FT127" i="19"/>
  <c r="FT126" i="19"/>
  <c r="FT123" i="19"/>
  <c r="FT129" i="19"/>
  <c r="FT124" i="19"/>
  <c r="FT120" i="19"/>
  <c r="FT118" i="19"/>
  <c r="FT115" i="19"/>
  <c r="FT114" i="19"/>
  <c r="FT122" i="19"/>
  <c r="FT117" i="19"/>
  <c r="FT116" i="19"/>
  <c r="FT110" i="19"/>
  <c r="FT109" i="19"/>
  <c r="FT106" i="19"/>
  <c r="FT121" i="19"/>
  <c r="FT113" i="19"/>
  <c r="FT111" i="19"/>
  <c r="FT119" i="19"/>
  <c r="FT130" i="19"/>
  <c r="FT108" i="19"/>
  <c r="FT105" i="19"/>
  <c r="FT104" i="19"/>
  <c r="FT103" i="19"/>
  <c r="FT112" i="19"/>
  <c r="FT107" i="19"/>
  <c r="FT100" i="19"/>
  <c r="FT94" i="19"/>
  <c r="FT92" i="19"/>
  <c r="FT90" i="19"/>
  <c r="FT89" i="19"/>
  <c r="FT101" i="19"/>
  <c r="FT95" i="19"/>
  <c r="FT97" i="19"/>
  <c r="FT93" i="19"/>
  <c r="FT98" i="19"/>
  <c r="FT102" i="19"/>
  <c r="FT99" i="19"/>
  <c r="FT96" i="19"/>
  <c r="FT91" i="19"/>
  <c r="FT88" i="19"/>
  <c r="FT84" i="19"/>
  <c r="FT80" i="19"/>
  <c r="FT87" i="19"/>
  <c r="FT85" i="19"/>
  <c r="FT86" i="19"/>
  <c r="FT79" i="19"/>
  <c r="FT81" i="19"/>
  <c r="FT73" i="19"/>
  <c r="FT83" i="19"/>
  <c r="FT82" i="19"/>
  <c r="FT75" i="19"/>
  <c r="FT78" i="19"/>
  <c r="FT68" i="19"/>
  <c r="FT65" i="19"/>
  <c r="FT77" i="19"/>
  <c r="FT76" i="19"/>
  <c r="FT74" i="19"/>
  <c r="FT66" i="19"/>
  <c r="FT69" i="19"/>
  <c r="FT70" i="19"/>
  <c r="FT72" i="19"/>
  <c r="FT61" i="19"/>
  <c r="FT71" i="19"/>
  <c r="FT67" i="19"/>
  <c r="FT62" i="19"/>
  <c r="FT64" i="19"/>
  <c r="FT57" i="19"/>
  <c r="FT59" i="19"/>
  <c r="FT58" i="19"/>
  <c r="FT60" i="19"/>
  <c r="FT56" i="19"/>
  <c r="FT63" i="19"/>
  <c r="FT51" i="19"/>
  <c r="FT47" i="19"/>
  <c r="FT54" i="19"/>
  <c r="FT50" i="19"/>
  <c r="FT53" i="19"/>
  <c r="FT46" i="19"/>
  <c r="FT52" i="19"/>
  <c r="FT48" i="19"/>
  <c r="FT38" i="19"/>
  <c r="FT42" i="19"/>
  <c r="FT49" i="19"/>
  <c r="FT55" i="19"/>
  <c r="FT40" i="19"/>
  <c r="FT45" i="19"/>
  <c r="FT43" i="19"/>
  <c r="FT35" i="19"/>
  <c r="FT33" i="19"/>
  <c r="FT39" i="19"/>
  <c r="FT41" i="19"/>
  <c r="FT36" i="19"/>
  <c r="FT32" i="19"/>
  <c r="FT24" i="19"/>
  <c r="FT37" i="19"/>
  <c r="FT44" i="19"/>
  <c r="FT34" i="19"/>
  <c r="FT22" i="19"/>
  <c r="FT28" i="19"/>
  <c r="FT25" i="19"/>
  <c r="FT21" i="19"/>
  <c r="FT26" i="19"/>
  <c r="FT31" i="19"/>
  <c r="FT29" i="19"/>
  <c r="FT16" i="19"/>
  <c r="FT15" i="19"/>
  <c r="FT17" i="19"/>
  <c r="FT19" i="19"/>
  <c r="FT30" i="19"/>
  <c r="FT27" i="19"/>
  <c r="FT20" i="19"/>
  <c r="FT23" i="19"/>
  <c r="FT13" i="19"/>
  <c r="FT12" i="19"/>
  <c r="FT14" i="19"/>
  <c r="FT18" i="19"/>
  <c r="FT11" i="19"/>
  <c r="FS8" i="19"/>
  <c r="EQ41" i="11"/>
  <c r="EQ28" i="11"/>
  <c r="EQ34" i="11"/>
  <c r="EQ51" i="11"/>
  <c r="EQ15" i="11"/>
  <c r="EQ29" i="11"/>
  <c r="EQ42" i="11"/>
  <c r="EQ13" i="11"/>
  <c r="EQ38" i="11"/>
  <c r="EQ36" i="11"/>
  <c r="EQ12" i="11"/>
  <c r="EQ18" i="11"/>
  <c r="EQ53" i="11"/>
  <c r="EQ46" i="11"/>
  <c r="EQ19" i="11"/>
  <c r="EQ43" i="11"/>
  <c r="EQ47" i="11"/>
  <c r="EQ54" i="11"/>
  <c r="EQ21" i="11"/>
  <c r="EQ32" i="11"/>
  <c r="EQ23" i="11"/>
  <c r="EQ37" i="11"/>
  <c r="EQ49" i="11"/>
  <c r="EQ22" i="11"/>
  <c r="EQ14" i="11"/>
  <c r="EQ31" i="11"/>
  <c r="EQ35" i="11"/>
  <c r="EQ26" i="11"/>
  <c r="EQ11" i="11"/>
  <c r="EQ33" i="11"/>
  <c r="EQ27" i="11"/>
  <c r="EQ24" i="11"/>
  <c r="EQ25" i="11"/>
  <c r="EQ17" i="11"/>
  <c r="EP8" i="11"/>
  <c r="EP4" i="11" s="1"/>
  <c r="EQ55" i="11"/>
  <c r="EQ52" i="11"/>
  <c r="EQ20" i="11"/>
  <c r="EQ44" i="11"/>
  <c r="EQ50" i="11"/>
  <c r="EQ40" i="11"/>
  <c r="EQ45" i="11"/>
  <c r="EQ39" i="11"/>
  <c r="EQ30" i="11"/>
  <c r="EQ48" i="11"/>
  <c r="FU5" i="19"/>
  <c r="ER5" i="11"/>
  <c r="EM41" i="13"/>
  <c r="EM25" i="13"/>
  <c r="EL39" i="13"/>
  <c r="EL55" i="13" s="1"/>
  <c r="EL38" i="13"/>
  <c r="EL54" i="13" s="1"/>
  <c r="EL29" i="13"/>
  <c r="EL45" i="13" s="1"/>
  <c r="EO4" i="13"/>
  <c r="EN6" i="13"/>
  <c r="EO2" i="13"/>
  <c r="EO3" i="13"/>
  <c r="ER18" i="11" l="1"/>
  <c r="ER122" i="11"/>
  <c r="ER96" i="11"/>
  <c r="ER95" i="11"/>
  <c r="ER83" i="11"/>
  <c r="ER80" i="11"/>
  <c r="ER64" i="11"/>
  <c r="ER148" i="11"/>
  <c r="ER61" i="11"/>
  <c r="ER78" i="11"/>
  <c r="ER86" i="11"/>
  <c r="ER107" i="11"/>
  <c r="ER111" i="11"/>
  <c r="ER142" i="11"/>
  <c r="ER127" i="11"/>
  <c r="ER105" i="11"/>
  <c r="ER101" i="11"/>
  <c r="ER75" i="11"/>
  <c r="ER58" i="11"/>
  <c r="ER145" i="11"/>
  <c r="ER159" i="11"/>
  <c r="ER77" i="11"/>
  <c r="ER74" i="11"/>
  <c r="ER98" i="11"/>
  <c r="ER91" i="11"/>
  <c r="ER115" i="11"/>
  <c r="ER138" i="11"/>
  <c r="ER130" i="11"/>
  <c r="ER118" i="11"/>
  <c r="ER92" i="11"/>
  <c r="ER66" i="11"/>
  <c r="ER73" i="11"/>
  <c r="ER140" i="11"/>
  <c r="ER137" i="11"/>
  <c r="ER60" i="11"/>
  <c r="ER87" i="11"/>
  <c r="ER99" i="11"/>
  <c r="ER94" i="11"/>
  <c r="ER128" i="11"/>
  <c r="ER151" i="11"/>
  <c r="ER136" i="11"/>
  <c r="ER117" i="11"/>
  <c r="ER65" i="11"/>
  <c r="ER81" i="11"/>
  <c r="ER56" i="11"/>
  <c r="ER150" i="11"/>
  <c r="ER146" i="11"/>
  <c r="ER59" i="11"/>
  <c r="ER82" i="11"/>
  <c r="ER108" i="11"/>
  <c r="ER106" i="11"/>
  <c r="ER134" i="11"/>
  <c r="ER154" i="11"/>
  <c r="ER132" i="11"/>
  <c r="ER121" i="11"/>
  <c r="ER97" i="11"/>
  <c r="ER72" i="11"/>
  <c r="ER57" i="11"/>
  <c r="ER160" i="11"/>
  <c r="ER157" i="11"/>
  <c r="ER69" i="11"/>
  <c r="ER85" i="11"/>
  <c r="ER93" i="11"/>
  <c r="ER112" i="11"/>
  <c r="ER125" i="11"/>
  <c r="ER158" i="11"/>
  <c r="ER119" i="11"/>
  <c r="ER126" i="11"/>
  <c r="ER109" i="11"/>
  <c r="ER88" i="11"/>
  <c r="ER156" i="11"/>
  <c r="ER152" i="11"/>
  <c r="ER153" i="11"/>
  <c r="ER149" i="11"/>
  <c r="ER71" i="11"/>
  <c r="ER89" i="11"/>
  <c r="ER100" i="11"/>
  <c r="ER113" i="11"/>
  <c r="ER129" i="11"/>
  <c r="ER155" i="11"/>
  <c r="ER131" i="11"/>
  <c r="ER133" i="11"/>
  <c r="ER104" i="11"/>
  <c r="ER76" i="11"/>
  <c r="ER84" i="11"/>
  <c r="ER63" i="11"/>
  <c r="ER147" i="11"/>
  <c r="ER141" i="11"/>
  <c r="ER67" i="11"/>
  <c r="ER103" i="11"/>
  <c r="ER110" i="11"/>
  <c r="ER120" i="11"/>
  <c r="ER139" i="11"/>
  <c r="ER123" i="11"/>
  <c r="ER124" i="11"/>
  <c r="ER114" i="11"/>
  <c r="ER79" i="11"/>
  <c r="ER70" i="11"/>
  <c r="ER143" i="11"/>
  <c r="ER144" i="11"/>
  <c r="ER62" i="11"/>
  <c r="ER68" i="11"/>
  <c r="ER90" i="11"/>
  <c r="ER102" i="11"/>
  <c r="ER116" i="11"/>
  <c r="ER135" i="11"/>
  <c r="FU159" i="19"/>
  <c r="FU158" i="19"/>
  <c r="FU156" i="19"/>
  <c r="FU160" i="19"/>
  <c r="FU157" i="19"/>
  <c r="FU153" i="19"/>
  <c r="FU152" i="19"/>
  <c r="FU154" i="19"/>
  <c r="FU151" i="19"/>
  <c r="FU155" i="19"/>
  <c r="FU148" i="19"/>
  <c r="FU147" i="19"/>
  <c r="FU144" i="19"/>
  <c r="FU141" i="19"/>
  <c r="FU150" i="19"/>
  <c r="FU143" i="19"/>
  <c r="FU139" i="19"/>
  <c r="FU137" i="19"/>
  <c r="FU149" i="19"/>
  <c r="FU145" i="19"/>
  <c r="FU142" i="19"/>
  <c r="FU138" i="19"/>
  <c r="FU146" i="19"/>
  <c r="FU135" i="19"/>
  <c r="FU133" i="19"/>
  <c r="FU134" i="19"/>
  <c r="FU130" i="19"/>
  <c r="FU140" i="19"/>
  <c r="FU136" i="19"/>
  <c r="FU128" i="19"/>
  <c r="FU132" i="19"/>
  <c r="FU127" i="19"/>
  <c r="FU126" i="19"/>
  <c r="FU129" i="19"/>
  <c r="FU124" i="19"/>
  <c r="FU121" i="19"/>
  <c r="FU131" i="19"/>
  <c r="FU120" i="19"/>
  <c r="FU123" i="19"/>
  <c r="FU125" i="19"/>
  <c r="FU122" i="19"/>
  <c r="FU117" i="19"/>
  <c r="FU118" i="19"/>
  <c r="FU116" i="19"/>
  <c r="FU119" i="19"/>
  <c r="FU113" i="19"/>
  <c r="FU111" i="19"/>
  <c r="FU114" i="19"/>
  <c r="FU110" i="19"/>
  <c r="FU104" i="19"/>
  <c r="FU115" i="19"/>
  <c r="FU109" i="19"/>
  <c r="FU103" i="19"/>
  <c r="FU112" i="19"/>
  <c r="FU107" i="19"/>
  <c r="FU106" i="19"/>
  <c r="FU101" i="19"/>
  <c r="FU95" i="19"/>
  <c r="FU105" i="19"/>
  <c r="FU98" i="19"/>
  <c r="FU102" i="19"/>
  <c r="FU99" i="19"/>
  <c r="FU96" i="19"/>
  <c r="FU91" i="19"/>
  <c r="FU108" i="19"/>
  <c r="FU90" i="19"/>
  <c r="FU100" i="19"/>
  <c r="FU89" i="19"/>
  <c r="FU88" i="19"/>
  <c r="FU94" i="19"/>
  <c r="FU92" i="19"/>
  <c r="FU97" i="19"/>
  <c r="FU78" i="19"/>
  <c r="FU93" i="19"/>
  <c r="FU84" i="19"/>
  <c r="FU87" i="19"/>
  <c r="FU81" i="19"/>
  <c r="FU83" i="19"/>
  <c r="FU82" i="19"/>
  <c r="FU80" i="19"/>
  <c r="FU76" i="19"/>
  <c r="FU85" i="19"/>
  <c r="FU79" i="19"/>
  <c r="FU77" i="19"/>
  <c r="FU75" i="19"/>
  <c r="FU86" i="19"/>
  <c r="FU69" i="19"/>
  <c r="FU70" i="19"/>
  <c r="FU73" i="19"/>
  <c r="FU71" i="19"/>
  <c r="FU72" i="19"/>
  <c r="FU68" i="19"/>
  <c r="FU66" i="19"/>
  <c r="FU64" i="19"/>
  <c r="FU74" i="19"/>
  <c r="FU67" i="19"/>
  <c r="FU65" i="19"/>
  <c r="FU57" i="19"/>
  <c r="FU61" i="19"/>
  <c r="FU60" i="19"/>
  <c r="FU59" i="19"/>
  <c r="FU58" i="19"/>
  <c r="FU56" i="19"/>
  <c r="FU63" i="19"/>
  <c r="FU62" i="19"/>
  <c r="FU55" i="19"/>
  <c r="FU54" i="19"/>
  <c r="FU50" i="19"/>
  <c r="FU49" i="19"/>
  <c r="FU52" i="19"/>
  <c r="FU53" i="19"/>
  <c r="FU47" i="19"/>
  <c r="FU37" i="19"/>
  <c r="FU44" i="19"/>
  <c r="FU35" i="19"/>
  <c r="FU41" i="19"/>
  <c r="FU40" i="19"/>
  <c r="FU39" i="19"/>
  <c r="FU36" i="19"/>
  <c r="FU43" i="19"/>
  <c r="FU45" i="19"/>
  <c r="FU29" i="19"/>
  <c r="FU51" i="19"/>
  <c r="FU33" i="19"/>
  <c r="FU25" i="19"/>
  <c r="FU42" i="19"/>
  <c r="FU28" i="19"/>
  <c r="FU48" i="19"/>
  <c r="FU31" i="19"/>
  <c r="FU27" i="19"/>
  <c r="FU32" i="19"/>
  <c r="FU21" i="19"/>
  <c r="FU38" i="19"/>
  <c r="FU30" i="19"/>
  <c r="FU17" i="19"/>
  <c r="FU26" i="19"/>
  <c r="FU46" i="19"/>
  <c r="FU13" i="19"/>
  <c r="FU24" i="19"/>
  <c r="FU20" i="19"/>
  <c r="FU34" i="19"/>
  <c r="FU23" i="19"/>
  <c r="FU19" i="19"/>
  <c r="FU16" i="19"/>
  <c r="FU11" i="19"/>
  <c r="FU18" i="19"/>
  <c r="FU12" i="19"/>
  <c r="FU14" i="19"/>
  <c r="FU22" i="19"/>
  <c r="FU15" i="19"/>
  <c r="FT8" i="19"/>
  <c r="ER42" i="11"/>
  <c r="ER52" i="11"/>
  <c r="ER39" i="11"/>
  <c r="ER36" i="11"/>
  <c r="ER47" i="11"/>
  <c r="ER54" i="11"/>
  <c r="ER53" i="11"/>
  <c r="ER40" i="11"/>
  <c r="ER34" i="11"/>
  <c r="ER24" i="11"/>
  <c r="ER49" i="11"/>
  <c r="ER16" i="11"/>
  <c r="ER55" i="11"/>
  <c r="ER46" i="11"/>
  <c r="ER23" i="11"/>
  <c r="ER26" i="11"/>
  <c r="ER11" i="11"/>
  <c r="ER22" i="11"/>
  <c r="ER31" i="11"/>
  <c r="ER27" i="11"/>
  <c r="ER38" i="11"/>
  <c r="ER43" i="11"/>
  <c r="ER17" i="11"/>
  <c r="EQ8" i="11"/>
  <c r="EQ4" i="11" s="1"/>
  <c r="ER28" i="11"/>
  <c r="ER33" i="11"/>
  <c r="ER35" i="11"/>
  <c r="ER12" i="11"/>
  <c r="ER14" i="11"/>
  <c r="ER13" i="11"/>
  <c r="ER25" i="11"/>
  <c r="ER15" i="11"/>
  <c r="ER29" i="11"/>
  <c r="ER21" i="11"/>
  <c r="ER45" i="11"/>
  <c r="ER32" i="11"/>
  <c r="ER51" i="11"/>
  <c r="ER30" i="11"/>
  <c r="ER50" i="11"/>
  <c r="ER41" i="11"/>
  <c r="ER19" i="11"/>
  <c r="ER20" i="11"/>
  <c r="ER37" i="11"/>
  <c r="ER44" i="11"/>
  <c r="ER48" i="11"/>
  <c r="FV5" i="19"/>
  <c r="ES5" i="11"/>
  <c r="EN41" i="13"/>
  <c r="EN25" i="13"/>
  <c r="EO6" i="13"/>
  <c r="EP4" i="13"/>
  <c r="EP3" i="13"/>
  <c r="EP2" i="13"/>
  <c r="EM38" i="13"/>
  <c r="EM54" i="13" s="1"/>
  <c r="EM39" i="13"/>
  <c r="EM55" i="13" s="1"/>
  <c r="EM29" i="13"/>
  <c r="EM45" i="13" s="1"/>
  <c r="ES48" i="11" l="1"/>
  <c r="ES117" i="11"/>
  <c r="ES102" i="11"/>
  <c r="ES96" i="11"/>
  <c r="ES66" i="11"/>
  <c r="ES62" i="11"/>
  <c r="ES64" i="11"/>
  <c r="ES152" i="11"/>
  <c r="ES58" i="11"/>
  <c r="ES76" i="11"/>
  <c r="ES87" i="11"/>
  <c r="ES104" i="11"/>
  <c r="ES138" i="11"/>
  <c r="ES151" i="11"/>
  <c r="ES122" i="11"/>
  <c r="ES118" i="11"/>
  <c r="ES94" i="11"/>
  <c r="ES93" i="11"/>
  <c r="ES65" i="11"/>
  <c r="ES73" i="11"/>
  <c r="ES149" i="11"/>
  <c r="ES70" i="11"/>
  <c r="ES82" i="11"/>
  <c r="ES99" i="11"/>
  <c r="ES125" i="11"/>
  <c r="ES134" i="11"/>
  <c r="ES150" i="11"/>
  <c r="ES129" i="11"/>
  <c r="ES121" i="11"/>
  <c r="ES85" i="11"/>
  <c r="ES97" i="11"/>
  <c r="ES68" i="11"/>
  <c r="ES63" i="11"/>
  <c r="ES144" i="11"/>
  <c r="ES61" i="11"/>
  <c r="ES75" i="11"/>
  <c r="ES108" i="11"/>
  <c r="ES110" i="11"/>
  <c r="ES131" i="11"/>
  <c r="ES158" i="11"/>
  <c r="ES130" i="11"/>
  <c r="ES105" i="11"/>
  <c r="ES115" i="11"/>
  <c r="ES81" i="11"/>
  <c r="ES79" i="11"/>
  <c r="ES147" i="11"/>
  <c r="ES146" i="11"/>
  <c r="ES60" i="11"/>
  <c r="ES78" i="11"/>
  <c r="ES100" i="11"/>
  <c r="ES119" i="11"/>
  <c r="ES132" i="11"/>
  <c r="ES159" i="11"/>
  <c r="ES127" i="11"/>
  <c r="ES91" i="11"/>
  <c r="ES114" i="11"/>
  <c r="ES95" i="11"/>
  <c r="ES69" i="11"/>
  <c r="ES145" i="11"/>
  <c r="ES137" i="11"/>
  <c r="ES59" i="11"/>
  <c r="ES80" i="11"/>
  <c r="ES90" i="11"/>
  <c r="ES123" i="11"/>
  <c r="ES135" i="11"/>
  <c r="ES154" i="11"/>
  <c r="ES116" i="11"/>
  <c r="ES109" i="11"/>
  <c r="ES106" i="11"/>
  <c r="ES92" i="11"/>
  <c r="ES56" i="11"/>
  <c r="ES153" i="11"/>
  <c r="ES141" i="11"/>
  <c r="ES71" i="11"/>
  <c r="ES86" i="11"/>
  <c r="ES113" i="11"/>
  <c r="ES128" i="11"/>
  <c r="ES143" i="11"/>
  <c r="ES156" i="11"/>
  <c r="ES126" i="11"/>
  <c r="ES133" i="11"/>
  <c r="ES101" i="11"/>
  <c r="ES57" i="11"/>
  <c r="ES88" i="11"/>
  <c r="ES83" i="11"/>
  <c r="ES148" i="11"/>
  <c r="ES157" i="11"/>
  <c r="ES67" i="11"/>
  <c r="ES89" i="11"/>
  <c r="ES111" i="11"/>
  <c r="ES120" i="11"/>
  <c r="ES139" i="11"/>
  <c r="ES155" i="11"/>
  <c r="ES124" i="11"/>
  <c r="ES107" i="11"/>
  <c r="ES103" i="11"/>
  <c r="ES84" i="11"/>
  <c r="ES77" i="11"/>
  <c r="ES72" i="11"/>
  <c r="ES160" i="11"/>
  <c r="ES140" i="11"/>
  <c r="ES74" i="11"/>
  <c r="ES98" i="11"/>
  <c r="ES112" i="11"/>
  <c r="ES136" i="11"/>
  <c r="ES142" i="11"/>
  <c r="FV158" i="19"/>
  <c r="FV157" i="19"/>
  <c r="FV156" i="19"/>
  <c r="FV160" i="19"/>
  <c r="FV154" i="19"/>
  <c r="FV159" i="19"/>
  <c r="FV155" i="19"/>
  <c r="FV153" i="19"/>
  <c r="FV151" i="19"/>
  <c r="FV152" i="19"/>
  <c r="FV147" i="19"/>
  <c r="FV149" i="19"/>
  <c r="FV150" i="19"/>
  <c r="FV146" i="19"/>
  <c r="FV148" i="19"/>
  <c r="FV142" i="19"/>
  <c r="FV145" i="19"/>
  <c r="FV144" i="19"/>
  <c r="FV138" i="19"/>
  <c r="FV141" i="19"/>
  <c r="FV139" i="19"/>
  <c r="FV137" i="19"/>
  <c r="FV143" i="19"/>
  <c r="FV136" i="19"/>
  <c r="FV131" i="19"/>
  <c r="FV130" i="19"/>
  <c r="FV140" i="19"/>
  <c r="FV135" i="19"/>
  <c r="FV133" i="19"/>
  <c r="FV132" i="19"/>
  <c r="FV129" i="19"/>
  <c r="FV124" i="19"/>
  <c r="FV122" i="19"/>
  <c r="FV134" i="19"/>
  <c r="FV120" i="19"/>
  <c r="FV118" i="19"/>
  <c r="FV126" i="19"/>
  <c r="FV123" i="19"/>
  <c r="FV125" i="19"/>
  <c r="FV117" i="19"/>
  <c r="FV121" i="19"/>
  <c r="FV128" i="19"/>
  <c r="FV116" i="19"/>
  <c r="FV119" i="19"/>
  <c r="FV115" i="19"/>
  <c r="FV111" i="19"/>
  <c r="FV114" i="19"/>
  <c r="FV108" i="19"/>
  <c r="FV104" i="19"/>
  <c r="FV103" i="19"/>
  <c r="FV105" i="19"/>
  <c r="FV113" i="19"/>
  <c r="FV112" i="19"/>
  <c r="FV107" i="19"/>
  <c r="FV127" i="19"/>
  <c r="FV109" i="19"/>
  <c r="FV106" i="19"/>
  <c r="FV102" i="19"/>
  <c r="FV110" i="19"/>
  <c r="FV101" i="19"/>
  <c r="FV97" i="19"/>
  <c r="FV93" i="19"/>
  <c r="FV99" i="19"/>
  <c r="FV96" i="19"/>
  <c r="FV91" i="19"/>
  <c r="FV100" i="19"/>
  <c r="FV94" i="19"/>
  <c r="FV92" i="19"/>
  <c r="FV90" i="19"/>
  <c r="FV89" i="19"/>
  <c r="FV95" i="19"/>
  <c r="FV98" i="19"/>
  <c r="FV86" i="19"/>
  <c r="FV83" i="19"/>
  <c r="FV82" i="19"/>
  <c r="FV88" i="19"/>
  <c r="FV84" i="19"/>
  <c r="FV87" i="19"/>
  <c r="FV81" i="19"/>
  <c r="FV80" i="19"/>
  <c r="FV76" i="19"/>
  <c r="FV75" i="19"/>
  <c r="FV85" i="19"/>
  <c r="FV77" i="19"/>
  <c r="FV74" i="19"/>
  <c r="FV78" i="19"/>
  <c r="FV79" i="19"/>
  <c r="FV66" i="19"/>
  <c r="FV70" i="19"/>
  <c r="FV73" i="19"/>
  <c r="FV71" i="19"/>
  <c r="FV72" i="19"/>
  <c r="FV68" i="19"/>
  <c r="FV69" i="19"/>
  <c r="FV64" i="19"/>
  <c r="FV56" i="19"/>
  <c r="FV67" i="19"/>
  <c r="FV65" i="19"/>
  <c r="FV62" i="19"/>
  <c r="FV59" i="19"/>
  <c r="FV57" i="19"/>
  <c r="FV61" i="19"/>
  <c r="FV63" i="19"/>
  <c r="FV60" i="19"/>
  <c r="FV58" i="19"/>
  <c r="FU8" i="19"/>
  <c r="FV55" i="19"/>
  <c r="FV50" i="19"/>
  <c r="FV53" i="19"/>
  <c r="FV49" i="19"/>
  <c r="FV48" i="19"/>
  <c r="FV45" i="19"/>
  <c r="FV54" i="19"/>
  <c r="FV52" i="19"/>
  <c r="FV51" i="19"/>
  <c r="FV47" i="19"/>
  <c r="FV41" i="19"/>
  <c r="FV37" i="19"/>
  <c r="FV44" i="19"/>
  <c r="FV40" i="19"/>
  <c r="FV42" i="19"/>
  <c r="FV34" i="19"/>
  <c r="FV38" i="19"/>
  <c r="FV46" i="19"/>
  <c r="FV31" i="19"/>
  <c r="FV43" i="19"/>
  <c r="FV27" i="19"/>
  <c r="FV29" i="19"/>
  <c r="FV21" i="19"/>
  <c r="FV30" i="19"/>
  <c r="FV35" i="19"/>
  <c r="FV39" i="19"/>
  <c r="FV26" i="19"/>
  <c r="FV24" i="19"/>
  <c r="FV32" i="19"/>
  <c r="FV36" i="19"/>
  <c r="FV33" i="19"/>
  <c r="FV18" i="19"/>
  <c r="FV20" i="19"/>
  <c r="FV23" i="19"/>
  <c r="FV16" i="19"/>
  <c r="FV12" i="19"/>
  <c r="FV28" i="19"/>
  <c r="FV22" i="19"/>
  <c r="FV13" i="19"/>
  <c r="FV17" i="19"/>
  <c r="FV19" i="19"/>
  <c r="FV14" i="19"/>
  <c r="FV11" i="19"/>
  <c r="FV15" i="19"/>
  <c r="FV25" i="19"/>
  <c r="ES55" i="11"/>
  <c r="ES14" i="11"/>
  <c r="ES52" i="11"/>
  <c r="ES26" i="11"/>
  <c r="ES17" i="11"/>
  <c r="ES22" i="11"/>
  <c r="ES41" i="11"/>
  <c r="ES40" i="11"/>
  <c r="ES38" i="11"/>
  <c r="ES44" i="11"/>
  <c r="ES15" i="11"/>
  <c r="ES16" i="11"/>
  <c r="ES53" i="11"/>
  <c r="ES34" i="11"/>
  <c r="ES20" i="11"/>
  <c r="ES37" i="11"/>
  <c r="ES11" i="11"/>
  <c r="ES46" i="11"/>
  <c r="ES33" i="11"/>
  <c r="ES23" i="11"/>
  <c r="ES12" i="11"/>
  <c r="ES43" i="11"/>
  <c r="ES54" i="11"/>
  <c r="ES31" i="11"/>
  <c r="ES27" i="11"/>
  <c r="ES51" i="11"/>
  <c r="ES35" i="11"/>
  <c r="ES29" i="11"/>
  <c r="ES45" i="11"/>
  <c r="ES13" i="11"/>
  <c r="ES19" i="11"/>
  <c r="ES30" i="11"/>
  <c r="ES49" i="11"/>
  <c r="ES28" i="11"/>
  <c r="ES32" i="11"/>
  <c r="ES39" i="11"/>
  <c r="ES47" i="11"/>
  <c r="ES50" i="11"/>
  <c r="ES21" i="11"/>
  <c r="ES42" i="11"/>
  <c r="ES25" i="11"/>
  <c r="ES36" i="11"/>
  <c r="ES24" i="11"/>
  <c r="ES18" i="11"/>
  <c r="ER8" i="11"/>
  <c r="ER4" i="11" s="1"/>
  <c r="FW5" i="19"/>
  <c r="ET5" i="11"/>
  <c r="EP6" i="13"/>
  <c r="EQ3" i="13"/>
  <c r="EQ4" i="13"/>
  <c r="EQ2" i="13"/>
  <c r="EO41" i="13"/>
  <c r="EO25" i="13"/>
  <c r="EN39" i="13"/>
  <c r="EN55" i="13" s="1"/>
  <c r="EN38" i="13"/>
  <c r="EN54" i="13" s="1"/>
  <c r="EN29" i="13"/>
  <c r="EN45" i="13" s="1"/>
  <c r="ET16" i="11" l="1"/>
  <c r="ET127" i="11"/>
  <c r="ET111" i="11"/>
  <c r="ET82" i="11"/>
  <c r="ET101" i="11"/>
  <c r="ET104" i="11"/>
  <c r="ET67" i="11"/>
  <c r="ET149" i="11"/>
  <c r="ET152" i="11"/>
  <c r="ET151" i="11"/>
  <c r="ET61" i="11"/>
  <c r="ET76" i="11"/>
  <c r="ET88" i="11"/>
  <c r="ET116" i="11"/>
  <c r="ET130" i="11"/>
  <c r="ET131" i="11"/>
  <c r="ET74" i="11"/>
  <c r="ET96" i="11"/>
  <c r="ET103" i="11"/>
  <c r="ET81" i="11"/>
  <c r="ET138" i="11"/>
  <c r="ET147" i="11"/>
  <c r="ET146" i="11"/>
  <c r="ET69" i="11"/>
  <c r="ET83" i="11"/>
  <c r="ET113" i="11"/>
  <c r="ET123" i="11"/>
  <c r="ET119" i="11"/>
  <c r="ET126" i="11"/>
  <c r="ET124" i="11"/>
  <c r="ET115" i="11"/>
  <c r="ET59" i="11"/>
  <c r="ET75" i="11"/>
  <c r="ET71" i="11"/>
  <c r="ET153" i="11"/>
  <c r="ET157" i="11"/>
  <c r="ET60" i="11"/>
  <c r="ET99" i="11"/>
  <c r="ET106" i="11"/>
  <c r="ET129" i="11"/>
  <c r="ET135" i="11"/>
  <c r="ET120" i="11"/>
  <c r="ET118" i="11"/>
  <c r="ET121" i="11"/>
  <c r="ET79" i="11"/>
  <c r="ET65" i="11"/>
  <c r="ET73" i="11"/>
  <c r="ET148" i="11"/>
  <c r="ET140" i="11"/>
  <c r="ET70" i="11"/>
  <c r="ET94" i="11"/>
  <c r="ET108" i="11"/>
  <c r="ET143" i="11"/>
  <c r="ET134" i="11"/>
  <c r="ET102" i="11"/>
  <c r="ET93" i="11"/>
  <c r="ET90" i="11"/>
  <c r="ET84" i="11"/>
  <c r="ET77" i="11"/>
  <c r="ET156" i="11"/>
  <c r="ET141" i="11"/>
  <c r="ET137" i="11"/>
  <c r="ET80" i="11"/>
  <c r="ET91" i="11"/>
  <c r="ET105" i="11"/>
  <c r="ET145" i="11"/>
  <c r="ET128" i="11"/>
  <c r="ET87" i="11"/>
  <c r="ET97" i="11"/>
  <c r="ET89" i="11"/>
  <c r="ET92" i="11"/>
  <c r="ET64" i="11"/>
  <c r="ET155" i="11"/>
  <c r="ET160" i="11"/>
  <c r="ET57" i="11"/>
  <c r="ET78" i="11"/>
  <c r="ET95" i="11"/>
  <c r="ET117" i="11"/>
  <c r="ET158" i="11"/>
  <c r="ET133" i="11"/>
  <c r="ET132" i="11"/>
  <c r="ET112" i="11"/>
  <c r="ET107" i="11"/>
  <c r="ET56" i="11"/>
  <c r="ET68" i="11"/>
  <c r="ET63" i="11"/>
  <c r="ET139" i="11"/>
  <c r="ET142" i="11"/>
  <c r="ET58" i="11"/>
  <c r="ET85" i="11"/>
  <c r="ET110" i="11"/>
  <c r="ET109" i="11"/>
  <c r="ET159" i="11"/>
  <c r="ET125" i="11"/>
  <c r="ET136" i="11"/>
  <c r="ET114" i="11"/>
  <c r="ET98" i="11"/>
  <c r="ET72" i="11"/>
  <c r="ET62" i="11"/>
  <c r="ET144" i="11"/>
  <c r="ET150" i="11"/>
  <c r="ET154" i="11"/>
  <c r="ET66" i="11"/>
  <c r="ET86" i="11"/>
  <c r="ET100" i="11"/>
  <c r="ET122" i="11"/>
  <c r="FW158" i="19"/>
  <c r="FW160" i="19"/>
  <c r="FW155" i="19"/>
  <c r="FW159" i="19"/>
  <c r="FW156" i="19"/>
  <c r="FW154" i="19"/>
  <c r="FW152" i="19"/>
  <c r="FW151" i="19"/>
  <c r="FW148" i="19"/>
  <c r="FW157" i="19"/>
  <c r="FW149" i="19"/>
  <c r="FW153" i="19"/>
  <c r="FW145" i="19"/>
  <c r="FW150" i="19"/>
  <c r="FW143" i="19"/>
  <c r="FW142" i="19"/>
  <c r="FW147" i="19"/>
  <c r="FW146" i="19"/>
  <c r="FW141" i="19"/>
  <c r="FW136" i="19"/>
  <c r="FW140" i="19"/>
  <c r="FW133" i="19"/>
  <c r="FW144" i="19"/>
  <c r="FW138" i="19"/>
  <c r="FW134" i="19"/>
  <c r="FW139" i="19"/>
  <c r="FW135" i="19"/>
  <c r="FW137" i="19"/>
  <c r="FW127" i="19"/>
  <c r="FW126" i="19"/>
  <c r="FW123" i="19"/>
  <c r="FW129" i="19"/>
  <c r="FW120" i="19"/>
  <c r="FW132" i="19"/>
  <c r="FW131" i="19"/>
  <c r="FW125" i="19"/>
  <c r="FW124" i="19"/>
  <c r="FW130" i="19"/>
  <c r="FW122" i="19"/>
  <c r="FW128" i="19"/>
  <c r="FW117" i="19"/>
  <c r="FW116" i="19"/>
  <c r="FW110" i="19"/>
  <c r="FW119" i="19"/>
  <c r="FW118" i="19"/>
  <c r="FW115" i="19"/>
  <c r="FW121" i="19"/>
  <c r="FW114" i="19"/>
  <c r="FW108" i="19"/>
  <c r="FW104" i="19"/>
  <c r="FW112" i="19"/>
  <c r="FW113" i="19"/>
  <c r="FW107" i="19"/>
  <c r="FW109" i="19"/>
  <c r="FW106" i="19"/>
  <c r="FW101" i="19"/>
  <c r="FW102" i="19"/>
  <c r="FW111" i="19"/>
  <c r="FW105" i="19"/>
  <c r="FW97" i="19"/>
  <c r="FW93" i="19"/>
  <c r="FW98" i="19"/>
  <c r="FW100" i="19"/>
  <c r="FW94" i="19"/>
  <c r="FW92" i="19"/>
  <c r="FW90" i="19"/>
  <c r="FW89" i="19"/>
  <c r="FW95" i="19"/>
  <c r="FW103" i="19"/>
  <c r="FW87" i="19"/>
  <c r="FW85" i="19"/>
  <c r="FW99" i="19"/>
  <c r="FW96" i="19"/>
  <c r="FW81" i="19"/>
  <c r="FW79" i="19"/>
  <c r="FW91" i="19"/>
  <c r="FW84" i="19"/>
  <c r="FW80" i="19"/>
  <c r="FW83" i="19"/>
  <c r="FW82" i="19"/>
  <c r="FW75" i="19"/>
  <c r="FW86" i="19"/>
  <c r="FW88" i="19"/>
  <c r="FW77" i="19"/>
  <c r="FW74" i="19"/>
  <c r="FW69" i="19"/>
  <c r="FW76" i="19"/>
  <c r="FW73" i="19"/>
  <c r="FW71" i="19"/>
  <c r="FW78" i="19"/>
  <c r="FW72" i="19"/>
  <c r="FW67" i="19"/>
  <c r="FW68" i="19"/>
  <c r="FW66" i="19"/>
  <c r="FW60" i="19"/>
  <c r="FW70" i="19"/>
  <c r="FW65" i="19"/>
  <c r="FW63" i="19"/>
  <c r="FW58" i="19"/>
  <c r="FW64" i="19"/>
  <c r="FW61" i="19"/>
  <c r="FW56" i="19"/>
  <c r="FW59" i="19"/>
  <c r="FW62" i="19"/>
  <c r="FW57" i="19"/>
  <c r="FV8" i="19"/>
  <c r="FW55" i="19"/>
  <c r="FW54" i="19"/>
  <c r="FW53" i="19"/>
  <c r="FW49" i="19"/>
  <c r="FW52" i="19"/>
  <c r="FW48" i="19"/>
  <c r="FW51" i="19"/>
  <c r="FW43" i="19"/>
  <c r="FW36" i="19"/>
  <c r="FW44" i="19"/>
  <c r="FW46" i="19"/>
  <c r="FW38" i="19"/>
  <c r="FW32" i="19"/>
  <c r="FW42" i="19"/>
  <c r="FW39" i="19"/>
  <c r="FW34" i="19"/>
  <c r="FW28" i="19"/>
  <c r="FW35" i="19"/>
  <c r="FW24" i="19"/>
  <c r="FW27" i="19"/>
  <c r="FW30" i="19"/>
  <c r="FW45" i="19"/>
  <c r="FW40" i="19"/>
  <c r="FW41" i="19"/>
  <c r="FW47" i="19"/>
  <c r="FW26" i="19"/>
  <c r="FW37" i="19"/>
  <c r="FW31" i="19"/>
  <c r="FW33" i="19"/>
  <c r="FW20" i="19"/>
  <c r="FW50" i="19"/>
  <c r="FW29" i="19"/>
  <c r="FW16" i="19"/>
  <c r="FW23" i="19"/>
  <c r="FW25" i="19"/>
  <c r="FW19" i="19"/>
  <c r="FW15" i="19"/>
  <c r="FW14" i="19"/>
  <c r="FW11" i="19"/>
  <c r="FW22" i="19"/>
  <c r="FW13" i="19"/>
  <c r="FW12" i="19"/>
  <c r="FW17" i="19"/>
  <c r="FW18" i="19"/>
  <c r="FW21" i="19"/>
  <c r="ET28" i="11"/>
  <c r="ET27" i="11"/>
  <c r="ET36" i="11"/>
  <c r="ET26" i="11"/>
  <c r="ET50" i="11"/>
  <c r="ET45" i="11"/>
  <c r="ET38" i="11"/>
  <c r="ET19" i="11"/>
  <c r="ET12" i="11"/>
  <c r="ET22" i="11"/>
  <c r="ET41" i="11"/>
  <c r="ET46" i="11"/>
  <c r="ET20" i="11"/>
  <c r="ET39" i="11"/>
  <c r="ET15" i="11"/>
  <c r="ET29" i="11"/>
  <c r="ET53" i="11"/>
  <c r="ET31" i="11"/>
  <c r="ET32" i="11"/>
  <c r="ET43" i="11"/>
  <c r="ET24" i="11"/>
  <c r="ET48" i="11"/>
  <c r="ET21" i="11"/>
  <c r="ET14" i="11"/>
  <c r="ET52" i="11"/>
  <c r="ET25" i="11"/>
  <c r="ET47" i="11"/>
  <c r="ET18" i="11"/>
  <c r="ET40" i="11"/>
  <c r="ET13" i="11"/>
  <c r="ET34" i="11"/>
  <c r="ET44" i="11"/>
  <c r="ET49" i="11"/>
  <c r="ET42" i="11"/>
  <c r="ET23" i="11"/>
  <c r="ET51" i="11"/>
  <c r="ET37" i="11"/>
  <c r="ET11" i="11"/>
  <c r="ET54" i="11"/>
  <c r="ET55" i="11"/>
  <c r="ET33" i="11"/>
  <c r="ET35" i="11"/>
  <c r="ET30" i="11"/>
  <c r="ET17" i="11"/>
  <c r="ES8" i="11"/>
  <c r="ES4" i="11" s="1"/>
  <c r="FX5" i="19"/>
  <c r="EU5" i="11"/>
  <c r="EQ6" i="13"/>
  <c r="ER3" i="13"/>
  <c r="ER4" i="13"/>
  <c r="ER2" i="13"/>
  <c r="EO39" i="13"/>
  <c r="EO55" i="13" s="1"/>
  <c r="EO38" i="13"/>
  <c r="EO54" i="13" s="1"/>
  <c r="EO29" i="13"/>
  <c r="EO45" i="13" s="1"/>
  <c r="EP41" i="13"/>
  <c r="EP25" i="13"/>
  <c r="EU54" i="11" l="1"/>
  <c r="EU131" i="11"/>
  <c r="EU99" i="11"/>
  <c r="EU93" i="11"/>
  <c r="EU68" i="11"/>
  <c r="EU80" i="11"/>
  <c r="EU150" i="11"/>
  <c r="EU58" i="11"/>
  <c r="EU67" i="11"/>
  <c r="EU84" i="11"/>
  <c r="EU102" i="11"/>
  <c r="EU111" i="11"/>
  <c r="EU128" i="11"/>
  <c r="EU142" i="11"/>
  <c r="EU129" i="11"/>
  <c r="EU124" i="11"/>
  <c r="EU97" i="11"/>
  <c r="EU79" i="11"/>
  <c r="EU71" i="11"/>
  <c r="EU138" i="11"/>
  <c r="EU66" i="11"/>
  <c r="EU74" i="11"/>
  <c r="EU86" i="11"/>
  <c r="EU105" i="11"/>
  <c r="EU113" i="11"/>
  <c r="EU132" i="11"/>
  <c r="EU143" i="11"/>
  <c r="EU133" i="11"/>
  <c r="EU103" i="11"/>
  <c r="EU108" i="11"/>
  <c r="EU72" i="11"/>
  <c r="EU155" i="11"/>
  <c r="EU144" i="11"/>
  <c r="EU73" i="11"/>
  <c r="EU81" i="11"/>
  <c r="EU94" i="11"/>
  <c r="EU100" i="11"/>
  <c r="EU120" i="11"/>
  <c r="EU139" i="11"/>
  <c r="EU153" i="11"/>
  <c r="EU130" i="11"/>
  <c r="EU88" i="11"/>
  <c r="EU104" i="11"/>
  <c r="EU64" i="11"/>
  <c r="EU56" i="11"/>
  <c r="EU152" i="11"/>
  <c r="EU75" i="11"/>
  <c r="EU82" i="11"/>
  <c r="EU112" i="11"/>
  <c r="EU106" i="11"/>
  <c r="EU125" i="11"/>
  <c r="EU140" i="11"/>
  <c r="EU151" i="11"/>
  <c r="EU114" i="11"/>
  <c r="EU92" i="11"/>
  <c r="EU87" i="11"/>
  <c r="EU63" i="11"/>
  <c r="EU148" i="11"/>
  <c r="EU141" i="11"/>
  <c r="EU61" i="11"/>
  <c r="EU85" i="11"/>
  <c r="EU96" i="11"/>
  <c r="EU127" i="11"/>
  <c r="EU115" i="11"/>
  <c r="EU134" i="11"/>
  <c r="EU154" i="11"/>
  <c r="EU117" i="11"/>
  <c r="EU118" i="11"/>
  <c r="EU89" i="11"/>
  <c r="EU70" i="11"/>
  <c r="EU149" i="11"/>
  <c r="EU160" i="11"/>
  <c r="EU59" i="11"/>
  <c r="EU69" i="11"/>
  <c r="EU90" i="11"/>
  <c r="EU110" i="11"/>
  <c r="EU116" i="11"/>
  <c r="EU136" i="11"/>
  <c r="EU159" i="11"/>
  <c r="EU123" i="11"/>
  <c r="EU122" i="11"/>
  <c r="EU121" i="11"/>
  <c r="EU95" i="11"/>
  <c r="EU77" i="11"/>
  <c r="EU157" i="11"/>
  <c r="EU158" i="11"/>
  <c r="EU60" i="11"/>
  <c r="EU78" i="11"/>
  <c r="EU91" i="11"/>
  <c r="EU126" i="11"/>
  <c r="EU119" i="11"/>
  <c r="EU146" i="11"/>
  <c r="EU156" i="11"/>
  <c r="EU135" i="11"/>
  <c r="EU101" i="11"/>
  <c r="EU109" i="11"/>
  <c r="EU83" i="11"/>
  <c r="EU62" i="11"/>
  <c r="EU145" i="11"/>
  <c r="EU57" i="11"/>
  <c r="EU65" i="11"/>
  <c r="EU76" i="11"/>
  <c r="EU98" i="11"/>
  <c r="EU107" i="11"/>
  <c r="EU137" i="11"/>
  <c r="EU147" i="11"/>
  <c r="FX160" i="19"/>
  <c r="FX159" i="19"/>
  <c r="FX158" i="19"/>
  <c r="FX155" i="19"/>
  <c r="FX157" i="19"/>
  <c r="FX156" i="19"/>
  <c r="FX153" i="19"/>
  <c r="FX154" i="19"/>
  <c r="FX147" i="19"/>
  <c r="FX152" i="19"/>
  <c r="FX150" i="19"/>
  <c r="FX151" i="19"/>
  <c r="FX149" i="19"/>
  <c r="FX146" i="19"/>
  <c r="FX144" i="19"/>
  <c r="FX138" i="19"/>
  <c r="FX148" i="19"/>
  <c r="FX135" i="19"/>
  <c r="FX143" i="19"/>
  <c r="FX136" i="19"/>
  <c r="FX134" i="19"/>
  <c r="FX145" i="19"/>
  <c r="FX139" i="19"/>
  <c r="FX137" i="19"/>
  <c r="FX132" i="19"/>
  <c r="FX140" i="19"/>
  <c r="FX131" i="19"/>
  <c r="FX128" i="19"/>
  <c r="FX142" i="19"/>
  <c r="FX129" i="19"/>
  <c r="FX124" i="19"/>
  <c r="FX141" i="19"/>
  <c r="FX130" i="19"/>
  <c r="FX133" i="19"/>
  <c r="FX126" i="19"/>
  <c r="FX125" i="19"/>
  <c r="FX123" i="19"/>
  <c r="FX117" i="19"/>
  <c r="FX122" i="19"/>
  <c r="FX127" i="19"/>
  <c r="FX121" i="19"/>
  <c r="FX119" i="19"/>
  <c r="FX120" i="19"/>
  <c r="FX118" i="19"/>
  <c r="FX115" i="19"/>
  <c r="FX113" i="19"/>
  <c r="FX112" i="19"/>
  <c r="FX116" i="19"/>
  <c r="FX114" i="19"/>
  <c r="FX108" i="19"/>
  <c r="FX104" i="19"/>
  <c r="FX103" i="19"/>
  <c r="FX110" i="19"/>
  <c r="FX107" i="19"/>
  <c r="FX109" i="19"/>
  <c r="FX102" i="19"/>
  <c r="FX106" i="19"/>
  <c r="FX101" i="19"/>
  <c r="FX111" i="19"/>
  <c r="FX105" i="19"/>
  <c r="FX98" i="19"/>
  <c r="FX99" i="19"/>
  <c r="FX96" i="19"/>
  <c r="FX91" i="19"/>
  <c r="FX100" i="19"/>
  <c r="FX94" i="19"/>
  <c r="FX92" i="19"/>
  <c r="FX90" i="19"/>
  <c r="FX89" i="19"/>
  <c r="FX95" i="19"/>
  <c r="FX93" i="19"/>
  <c r="FX97" i="19"/>
  <c r="FX87" i="19"/>
  <c r="FX81" i="19"/>
  <c r="FX80" i="19"/>
  <c r="FX83" i="19"/>
  <c r="FX82" i="19"/>
  <c r="FX77" i="19"/>
  <c r="FX74" i="19"/>
  <c r="FX86" i="19"/>
  <c r="FX85" i="19"/>
  <c r="FX88" i="19"/>
  <c r="FX79" i="19"/>
  <c r="FX78" i="19"/>
  <c r="FX84" i="19"/>
  <c r="FX75" i="19"/>
  <c r="FX76" i="19"/>
  <c r="FX70" i="19"/>
  <c r="FX72" i="19"/>
  <c r="FX67" i="19"/>
  <c r="FX68" i="19"/>
  <c r="FX65" i="19"/>
  <c r="FX66" i="19"/>
  <c r="FX64" i="19"/>
  <c r="FX69" i="19"/>
  <c r="FX73" i="19"/>
  <c r="FX71" i="19"/>
  <c r="FX61" i="19"/>
  <c r="FX60" i="19"/>
  <c r="FX59" i="19"/>
  <c r="FX58" i="19"/>
  <c r="FX56" i="19"/>
  <c r="FX63" i="19"/>
  <c r="FX62" i="19"/>
  <c r="FX57" i="19"/>
  <c r="FW8" i="19"/>
  <c r="FX54" i="19"/>
  <c r="FX49" i="19"/>
  <c r="FX55" i="19"/>
  <c r="FX53" i="19"/>
  <c r="FX51" i="19"/>
  <c r="FX52" i="19"/>
  <c r="FX48" i="19"/>
  <c r="FX50" i="19"/>
  <c r="FX44" i="19"/>
  <c r="FX47" i="19"/>
  <c r="FX40" i="19"/>
  <c r="FX43" i="19"/>
  <c r="FX41" i="19"/>
  <c r="FX36" i="19"/>
  <c r="FX45" i="19"/>
  <c r="FX37" i="19"/>
  <c r="FX31" i="19"/>
  <c r="FX30" i="19"/>
  <c r="FX34" i="19"/>
  <c r="FX26" i="19"/>
  <c r="FX42" i="19"/>
  <c r="FX35" i="19"/>
  <c r="FX39" i="19"/>
  <c r="FX20" i="19"/>
  <c r="FX38" i="19"/>
  <c r="FX33" i="19"/>
  <c r="FX46" i="19"/>
  <c r="FX23" i="19"/>
  <c r="FX15" i="19"/>
  <c r="FX27" i="19"/>
  <c r="FX24" i="19"/>
  <c r="FX19" i="19"/>
  <c r="FX32" i="19"/>
  <c r="FX28" i="19"/>
  <c r="FX25" i="19"/>
  <c r="FX17" i="19"/>
  <c r="FX18" i="19"/>
  <c r="FX16" i="19"/>
  <c r="FX11" i="19"/>
  <c r="FX22" i="19"/>
  <c r="FX21" i="19"/>
  <c r="FX14" i="19"/>
  <c r="FX13" i="19"/>
  <c r="FX29" i="19"/>
  <c r="FX12" i="19"/>
  <c r="EU55" i="11"/>
  <c r="EU13" i="11"/>
  <c r="EU39" i="11"/>
  <c r="EU43" i="11"/>
  <c r="EU17" i="11"/>
  <c r="EU46" i="11"/>
  <c r="EU33" i="11"/>
  <c r="EU23" i="11"/>
  <c r="EU44" i="11"/>
  <c r="EU29" i="11"/>
  <c r="EU53" i="11"/>
  <c r="EU28" i="11"/>
  <c r="EU51" i="11"/>
  <c r="EU35" i="11"/>
  <c r="EU15" i="11"/>
  <c r="EU18" i="11"/>
  <c r="EU42" i="11"/>
  <c r="EU31" i="11"/>
  <c r="EU38" i="11"/>
  <c r="EU25" i="11"/>
  <c r="EU12" i="11"/>
  <c r="EU48" i="11"/>
  <c r="EU21" i="11"/>
  <c r="EU40" i="11"/>
  <c r="EU20" i="11"/>
  <c r="EU37" i="11"/>
  <c r="EU47" i="11"/>
  <c r="EU22" i="11"/>
  <c r="ET8" i="11"/>
  <c r="ET4" i="11" s="1"/>
  <c r="EU32" i="11"/>
  <c r="EU27" i="11"/>
  <c r="EU52" i="11"/>
  <c r="EU36" i="11"/>
  <c r="EU49" i="11"/>
  <c r="EU41" i="11"/>
  <c r="EU45" i="11"/>
  <c r="EU26" i="11"/>
  <c r="EU24" i="11"/>
  <c r="EU11" i="11"/>
  <c r="EU16" i="11"/>
  <c r="EU14" i="11"/>
  <c r="EU34" i="11"/>
  <c r="EU19" i="11"/>
  <c r="EU30" i="11"/>
  <c r="EU50" i="11"/>
  <c r="FY5" i="19"/>
  <c r="EV5" i="11"/>
  <c r="ER6" i="13"/>
  <c r="ES4" i="13"/>
  <c r="ES3" i="13"/>
  <c r="ES2" i="13"/>
  <c r="EP39" i="13"/>
  <c r="EP55" i="13" s="1"/>
  <c r="EP38" i="13"/>
  <c r="EP54" i="13" s="1"/>
  <c r="EP29" i="13"/>
  <c r="EP45" i="13" s="1"/>
  <c r="EQ41" i="13"/>
  <c r="EQ25" i="13"/>
  <c r="EV16" i="11" l="1"/>
  <c r="EV123" i="11"/>
  <c r="EV94" i="11"/>
  <c r="EV112" i="11"/>
  <c r="EV88" i="11"/>
  <c r="EV83" i="11"/>
  <c r="EV69" i="11"/>
  <c r="EV152" i="11"/>
  <c r="EV157" i="11"/>
  <c r="EV82" i="11"/>
  <c r="EV103" i="11"/>
  <c r="EV111" i="11"/>
  <c r="EV134" i="11"/>
  <c r="EV155" i="11"/>
  <c r="EV118" i="11"/>
  <c r="EV124" i="11"/>
  <c r="EV87" i="11"/>
  <c r="EV80" i="11"/>
  <c r="EV97" i="11"/>
  <c r="EV62" i="11"/>
  <c r="EV150" i="11"/>
  <c r="EV140" i="11"/>
  <c r="EV73" i="11"/>
  <c r="EV101" i="11"/>
  <c r="EV120" i="11"/>
  <c r="EV135" i="11"/>
  <c r="EV144" i="11"/>
  <c r="EV132" i="11"/>
  <c r="EV121" i="11"/>
  <c r="EV85" i="11"/>
  <c r="EV70" i="11"/>
  <c r="EV76" i="11"/>
  <c r="EV75" i="11"/>
  <c r="EV151" i="11"/>
  <c r="EV141" i="11"/>
  <c r="EV81" i="11"/>
  <c r="EV104" i="11"/>
  <c r="EV119" i="11"/>
  <c r="EV130" i="11"/>
  <c r="EV148" i="11"/>
  <c r="EV113" i="11"/>
  <c r="EV106" i="11"/>
  <c r="EV92" i="11"/>
  <c r="EV78" i="11"/>
  <c r="EV65" i="11"/>
  <c r="EV84" i="11"/>
  <c r="EV160" i="11"/>
  <c r="EV56" i="11"/>
  <c r="EV95" i="11"/>
  <c r="EV107" i="11"/>
  <c r="EV126" i="11"/>
  <c r="EV131" i="11"/>
  <c r="EV147" i="11"/>
  <c r="EV117" i="11"/>
  <c r="EV105" i="11"/>
  <c r="EV77" i="11"/>
  <c r="EV68" i="11"/>
  <c r="EV61" i="11"/>
  <c r="EV60" i="11"/>
  <c r="EV159" i="11"/>
  <c r="EV67" i="11"/>
  <c r="EV74" i="11"/>
  <c r="EV109" i="11"/>
  <c r="EV127" i="11"/>
  <c r="EV142" i="11"/>
  <c r="EV153" i="11"/>
  <c r="EV114" i="11"/>
  <c r="EV110" i="11"/>
  <c r="EV99" i="11"/>
  <c r="EV79" i="11"/>
  <c r="EV156" i="11"/>
  <c r="EV57" i="11"/>
  <c r="EV143" i="11"/>
  <c r="EV64" i="11"/>
  <c r="EV98" i="11"/>
  <c r="EV115" i="11"/>
  <c r="EV128" i="11"/>
  <c r="EV146" i="11"/>
  <c r="EV158" i="11"/>
  <c r="EV136" i="11"/>
  <c r="EV100" i="11"/>
  <c r="EV102" i="11"/>
  <c r="EV91" i="11"/>
  <c r="EV58" i="11"/>
  <c r="EV66" i="11"/>
  <c r="EV145" i="11"/>
  <c r="EV149" i="11"/>
  <c r="EV71" i="11"/>
  <c r="EV93" i="11"/>
  <c r="EV108" i="11"/>
  <c r="EV125" i="11"/>
  <c r="EV137" i="11"/>
  <c r="EV154" i="11"/>
  <c r="EV133" i="11"/>
  <c r="EV86" i="11"/>
  <c r="EV122" i="11"/>
  <c r="EV89" i="11"/>
  <c r="EV96" i="11"/>
  <c r="EV72" i="11"/>
  <c r="EV63" i="11"/>
  <c r="EV138" i="11"/>
  <c r="EV59" i="11"/>
  <c r="EV90" i="11"/>
  <c r="EV116" i="11"/>
  <c r="EV129" i="11"/>
  <c r="EV139" i="11"/>
  <c r="FY157" i="19"/>
  <c r="FY159" i="19"/>
  <c r="FY160" i="19"/>
  <c r="FY154" i="19"/>
  <c r="FY158" i="19"/>
  <c r="FY153" i="19"/>
  <c r="FY151" i="19"/>
  <c r="FY156" i="19"/>
  <c r="FY155" i="19"/>
  <c r="FY152" i="19"/>
  <c r="FY149" i="19"/>
  <c r="FY150" i="19"/>
  <c r="FY146" i="19"/>
  <c r="FY148" i="19"/>
  <c r="FY145" i="19"/>
  <c r="FY143" i="19"/>
  <c r="FY144" i="19"/>
  <c r="FY142" i="19"/>
  <c r="FY141" i="19"/>
  <c r="FY147" i="19"/>
  <c r="FY140" i="19"/>
  <c r="FY131" i="19"/>
  <c r="FY130" i="19"/>
  <c r="FY136" i="19"/>
  <c r="FY134" i="19"/>
  <c r="FY139" i="19"/>
  <c r="FY138" i="19"/>
  <c r="FY137" i="19"/>
  <c r="FY132" i="19"/>
  <c r="FY135" i="19"/>
  <c r="FY122" i="19"/>
  <c r="FY125" i="19"/>
  <c r="FY133" i="19"/>
  <c r="FY129" i="19"/>
  <c r="FY126" i="19"/>
  <c r="FY123" i="19"/>
  <c r="FY124" i="19"/>
  <c r="FY127" i="19"/>
  <c r="FY121" i="19"/>
  <c r="FY119" i="19"/>
  <c r="FY128" i="19"/>
  <c r="FY115" i="19"/>
  <c r="FY111" i="19"/>
  <c r="FY113" i="19"/>
  <c r="FY112" i="19"/>
  <c r="FY114" i="19"/>
  <c r="FY118" i="19"/>
  <c r="FY120" i="19"/>
  <c r="FY110" i="19"/>
  <c r="FY107" i="19"/>
  <c r="FY117" i="19"/>
  <c r="FY105" i="19"/>
  <c r="FY116" i="19"/>
  <c r="FY108" i="19"/>
  <c r="FY106" i="19"/>
  <c r="FY101" i="19"/>
  <c r="FY109" i="19"/>
  <c r="FY102" i="19"/>
  <c r="FY99" i="19"/>
  <c r="FY96" i="19"/>
  <c r="FY91" i="19"/>
  <c r="FY104" i="19"/>
  <c r="FY100" i="19"/>
  <c r="FY94" i="19"/>
  <c r="FY92" i="19"/>
  <c r="FY95" i="19"/>
  <c r="FY103" i="19"/>
  <c r="FY97" i="19"/>
  <c r="FY93" i="19"/>
  <c r="FY98" i="19"/>
  <c r="FY82" i="19"/>
  <c r="FY84" i="19"/>
  <c r="FY80" i="19"/>
  <c r="FY87" i="19"/>
  <c r="FY83" i="19"/>
  <c r="FY77" i="19"/>
  <c r="FY74" i="19"/>
  <c r="FY86" i="19"/>
  <c r="FY85" i="19"/>
  <c r="FY88" i="19"/>
  <c r="FY89" i="19"/>
  <c r="FY79" i="19"/>
  <c r="FY75" i="19"/>
  <c r="FY76" i="19"/>
  <c r="FY90" i="19"/>
  <c r="FY73" i="19"/>
  <c r="FY71" i="19"/>
  <c r="FY81" i="19"/>
  <c r="FY72" i="19"/>
  <c r="FY67" i="19"/>
  <c r="FY78" i="19"/>
  <c r="FY68" i="19"/>
  <c r="FY65" i="19"/>
  <c r="FY69" i="19"/>
  <c r="FY70" i="19"/>
  <c r="FY66" i="19"/>
  <c r="FY64" i="19"/>
  <c r="FY60" i="19"/>
  <c r="FY58" i="19"/>
  <c r="FY63" i="19"/>
  <c r="FY62" i="19"/>
  <c r="FY57" i="19"/>
  <c r="FY61" i="19"/>
  <c r="FY59" i="19"/>
  <c r="FY56" i="19"/>
  <c r="FX8" i="19"/>
  <c r="FY48" i="19"/>
  <c r="FY52" i="19"/>
  <c r="FY54" i="19"/>
  <c r="FY55" i="19"/>
  <c r="FY51" i="19"/>
  <c r="FY50" i="19"/>
  <c r="FY43" i="19"/>
  <c r="FY39" i="19"/>
  <c r="FY47" i="19"/>
  <c r="FY41" i="19"/>
  <c r="FY53" i="19"/>
  <c r="FY35" i="19"/>
  <c r="FY46" i="19"/>
  <c r="FY37" i="19"/>
  <c r="FY45" i="19"/>
  <c r="FY42" i="19"/>
  <c r="FY38" i="19"/>
  <c r="FY34" i="19"/>
  <c r="FY49" i="19"/>
  <c r="FY29" i="19"/>
  <c r="FY31" i="19"/>
  <c r="FY27" i="19"/>
  <c r="FY30" i="19"/>
  <c r="FY44" i="19"/>
  <c r="FY33" i="19"/>
  <c r="FY26" i="19"/>
  <c r="FY28" i="19"/>
  <c r="FY15" i="19"/>
  <c r="FY25" i="19"/>
  <c r="FY40" i="19"/>
  <c r="FY23" i="19"/>
  <c r="FY24" i="19"/>
  <c r="FY36" i="19"/>
  <c r="FY32" i="19"/>
  <c r="FY19" i="19"/>
  <c r="FY22" i="19"/>
  <c r="FY18" i="19"/>
  <c r="FY13" i="19"/>
  <c r="FY14" i="19"/>
  <c r="FY21" i="19"/>
  <c r="FY11" i="19"/>
  <c r="FY12" i="19"/>
  <c r="FY16" i="19"/>
  <c r="FY17" i="19"/>
  <c r="FY20" i="19"/>
  <c r="EV14" i="11"/>
  <c r="EV33" i="11"/>
  <c r="EV51" i="11"/>
  <c r="EV44" i="11"/>
  <c r="EV18" i="11"/>
  <c r="EV40" i="11"/>
  <c r="EV27" i="11"/>
  <c r="EV20" i="11"/>
  <c r="EV35" i="11"/>
  <c r="EV11" i="11"/>
  <c r="EV50" i="11"/>
  <c r="EV46" i="11"/>
  <c r="EV32" i="11"/>
  <c r="EV26" i="11"/>
  <c r="EV15" i="11"/>
  <c r="EV48" i="11"/>
  <c r="EV42" i="11"/>
  <c r="EV53" i="11"/>
  <c r="EV28" i="11"/>
  <c r="EV52" i="11"/>
  <c r="EV36" i="11"/>
  <c r="EV47" i="11"/>
  <c r="EV22" i="11"/>
  <c r="EU8" i="11"/>
  <c r="EU4" i="11" s="1"/>
  <c r="EV21" i="11"/>
  <c r="EV31" i="11"/>
  <c r="EV19" i="11"/>
  <c r="EV25" i="11"/>
  <c r="EV49" i="11"/>
  <c r="EV41" i="11"/>
  <c r="EV34" i="11"/>
  <c r="EV39" i="11"/>
  <c r="EV37" i="11"/>
  <c r="EV43" i="11"/>
  <c r="EV54" i="11"/>
  <c r="EV55" i="11"/>
  <c r="EV38" i="11"/>
  <c r="EV23" i="11"/>
  <c r="EV30" i="11"/>
  <c r="EV29" i="11"/>
  <c r="EV45" i="11"/>
  <c r="EV13" i="11"/>
  <c r="EV24" i="11"/>
  <c r="EV12" i="11"/>
  <c r="EV17" i="11"/>
  <c r="FZ5" i="19"/>
  <c r="EW5" i="11"/>
  <c r="EW159" i="11" s="1"/>
  <c r="ES6" i="13"/>
  <c r="ET4" i="13"/>
  <c r="ET3" i="13"/>
  <c r="ET2" i="13"/>
  <c r="EQ39" i="13"/>
  <c r="EQ55" i="13" s="1"/>
  <c r="EQ38" i="13"/>
  <c r="EQ54" i="13" s="1"/>
  <c r="EQ29" i="13"/>
  <c r="EQ45" i="13" s="1"/>
  <c r="ER41" i="13"/>
  <c r="ER25" i="13"/>
  <c r="EW127" i="11" l="1"/>
  <c r="EW133" i="11"/>
  <c r="EW100" i="11"/>
  <c r="EW102" i="11"/>
  <c r="EW77" i="11"/>
  <c r="EW61" i="11"/>
  <c r="EW144" i="11"/>
  <c r="EW68" i="11"/>
  <c r="EW91" i="11"/>
  <c r="EW103" i="11"/>
  <c r="EW106" i="11"/>
  <c r="EW139" i="11"/>
  <c r="EW148" i="11"/>
  <c r="EW124" i="11"/>
  <c r="EW126" i="11"/>
  <c r="EW115" i="11"/>
  <c r="EW92" i="11"/>
  <c r="EW56" i="11"/>
  <c r="EW60" i="11"/>
  <c r="EW158" i="11"/>
  <c r="EW74" i="11"/>
  <c r="EW86" i="11"/>
  <c r="EW98" i="11"/>
  <c r="EW128" i="11"/>
  <c r="EW137" i="11"/>
  <c r="EW145" i="11"/>
  <c r="EW119" i="11"/>
  <c r="EW116" i="11"/>
  <c r="EW110" i="11"/>
  <c r="EW88" i="11"/>
  <c r="EW64" i="11"/>
  <c r="EW154" i="11"/>
  <c r="EW157" i="11"/>
  <c r="EW70" i="11"/>
  <c r="EW75" i="11"/>
  <c r="EW101" i="11"/>
  <c r="EW113" i="11"/>
  <c r="EW135" i="11"/>
  <c r="EW152" i="11"/>
  <c r="EW122" i="11"/>
  <c r="EW121" i="11"/>
  <c r="EW118" i="11"/>
  <c r="EW89" i="11"/>
  <c r="EW58" i="11"/>
  <c r="EW149" i="11"/>
  <c r="EW138" i="11"/>
  <c r="EW62" i="11"/>
  <c r="EW80" i="11"/>
  <c r="EW90" i="11"/>
  <c r="EW120" i="11"/>
  <c r="EW132" i="11"/>
  <c r="EW156" i="11"/>
  <c r="EW136" i="11"/>
  <c r="EW108" i="11"/>
  <c r="EW85" i="11"/>
  <c r="EW71" i="11"/>
  <c r="EW57" i="11"/>
  <c r="EW73" i="11"/>
  <c r="EW150" i="11"/>
  <c r="EW69" i="11"/>
  <c r="EW78" i="11"/>
  <c r="EW105" i="11"/>
  <c r="EW125" i="11"/>
  <c r="EW140" i="11"/>
  <c r="EW153" i="11"/>
  <c r="EW112" i="11"/>
  <c r="EW96" i="11"/>
  <c r="EW79" i="11"/>
  <c r="EW81" i="11"/>
  <c r="EW66" i="11"/>
  <c r="EW63" i="11"/>
  <c r="EW160" i="11"/>
  <c r="EW67" i="11"/>
  <c r="EW94" i="11"/>
  <c r="EW107" i="11"/>
  <c r="EW117" i="11"/>
  <c r="EW142" i="11"/>
  <c r="EW155" i="11"/>
  <c r="EW134" i="11"/>
  <c r="EW114" i="11"/>
  <c r="EW95" i="11"/>
  <c r="EW97" i="11"/>
  <c r="EW76" i="11"/>
  <c r="EW72" i="11"/>
  <c r="EW151" i="11"/>
  <c r="EW146" i="11"/>
  <c r="EW83" i="11"/>
  <c r="EW82" i="11"/>
  <c r="EW111" i="11"/>
  <c r="EW123" i="11"/>
  <c r="EW147" i="11"/>
  <c r="EW43" i="11"/>
  <c r="EW131" i="11"/>
  <c r="EW130" i="11"/>
  <c r="EW109" i="11"/>
  <c r="EW65" i="11"/>
  <c r="EW99" i="11"/>
  <c r="EW87" i="11"/>
  <c r="EW141" i="11"/>
  <c r="EW59" i="11"/>
  <c r="EW84" i="11"/>
  <c r="EW93" i="11"/>
  <c r="EW104" i="11"/>
  <c r="EW129" i="11"/>
  <c r="EW143" i="11"/>
  <c r="FZ157" i="19"/>
  <c r="FZ159" i="19"/>
  <c r="FZ155" i="19"/>
  <c r="FZ156" i="19"/>
  <c r="FZ160" i="19"/>
  <c r="FZ158" i="19"/>
  <c r="FZ154" i="19"/>
  <c r="FZ152" i="19"/>
  <c r="FZ150" i="19"/>
  <c r="FZ153" i="19"/>
  <c r="FZ151" i="19"/>
  <c r="FZ148" i="19"/>
  <c r="FZ143" i="19"/>
  <c r="FZ144" i="19"/>
  <c r="FZ147" i="19"/>
  <c r="FZ146" i="19"/>
  <c r="FZ149" i="19"/>
  <c r="FZ145" i="19"/>
  <c r="FZ136" i="19"/>
  <c r="FZ140" i="19"/>
  <c r="FZ139" i="19"/>
  <c r="FZ137" i="19"/>
  <c r="FZ134" i="19"/>
  <c r="FZ138" i="19"/>
  <c r="FZ142" i="19"/>
  <c r="FZ141" i="19"/>
  <c r="FZ135" i="19"/>
  <c r="FZ133" i="19"/>
  <c r="FZ130" i="19"/>
  <c r="FZ125" i="19"/>
  <c r="FZ128" i="19"/>
  <c r="FZ129" i="19"/>
  <c r="FZ132" i="19"/>
  <c r="FZ131" i="19"/>
  <c r="FZ124" i="19"/>
  <c r="FZ127" i="19"/>
  <c r="FZ122" i="19"/>
  <c r="FZ121" i="19"/>
  <c r="FZ119" i="19"/>
  <c r="FZ126" i="19"/>
  <c r="FZ120" i="19"/>
  <c r="FZ116" i="19"/>
  <c r="FZ123" i="19"/>
  <c r="FZ114" i="19"/>
  <c r="FZ118" i="19"/>
  <c r="FZ110" i="19"/>
  <c r="FZ107" i="19"/>
  <c r="FZ117" i="19"/>
  <c r="FZ105" i="19"/>
  <c r="FZ109" i="19"/>
  <c r="FZ106" i="19"/>
  <c r="FZ115" i="19"/>
  <c r="FZ103" i="19"/>
  <c r="FZ113" i="19"/>
  <c r="FZ102" i="19"/>
  <c r="FZ111" i="19"/>
  <c r="FZ108" i="19"/>
  <c r="FZ104" i="19"/>
  <c r="FZ88" i="19"/>
  <c r="FZ95" i="19"/>
  <c r="FZ97" i="19"/>
  <c r="FZ93" i="19"/>
  <c r="FZ112" i="19"/>
  <c r="FZ98" i="19"/>
  <c r="FZ100" i="19"/>
  <c r="FZ91" i="19"/>
  <c r="FZ101" i="19"/>
  <c r="FZ99" i="19"/>
  <c r="FZ96" i="19"/>
  <c r="FZ81" i="19"/>
  <c r="FZ79" i="19"/>
  <c r="FZ94" i="19"/>
  <c r="FZ92" i="19"/>
  <c r="FZ90" i="19"/>
  <c r="FZ83" i="19"/>
  <c r="FZ82" i="19"/>
  <c r="FZ86" i="19"/>
  <c r="FZ85" i="19"/>
  <c r="FZ78" i="19"/>
  <c r="FZ89" i="19"/>
  <c r="FZ84" i="19"/>
  <c r="FZ73" i="19"/>
  <c r="FZ77" i="19"/>
  <c r="FZ76" i="19"/>
  <c r="FZ87" i="19"/>
  <c r="FZ68" i="19"/>
  <c r="FZ65" i="19"/>
  <c r="FZ80" i="19"/>
  <c r="FZ66" i="19"/>
  <c r="FZ75" i="19"/>
  <c r="FZ71" i="19"/>
  <c r="FZ70" i="19"/>
  <c r="FZ62" i="19"/>
  <c r="FZ59" i="19"/>
  <c r="FZ57" i="19"/>
  <c r="FZ74" i="19"/>
  <c r="FZ67" i="19"/>
  <c r="FZ64" i="19"/>
  <c r="FZ72" i="19"/>
  <c r="FZ69" i="19"/>
  <c r="FZ56" i="19"/>
  <c r="FZ63" i="19"/>
  <c r="FZ61" i="19"/>
  <c r="FZ60" i="19"/>
  <c r="FZ58" i="19"/>
  <c r="FZ48" i="19"/>
  <c r="FZ51" i="19"/>
  <c r="FZ54" i="19"/>
  <c r="FZ52" i="19"/>
  <c r="FZ50" i="19"/>
  <c r="FZ49" i="19"/>
  <c r="FZ39" i="19"/>
  <c r="FZ35" i="19"/>
  <c r="FZ43" i="19"/>
  <c r="FZ55" i="19"/>
  <c r="FZ53" i="19"/>
  <c r="FZ37" i="19"/>
  <c r="FZ46" i="19"/>
  <c r="FZ42" i="19"/>
  <c r="FZ40" i="19"/>
  <c r="FZ41" i="19"/>
  <c r="FZ38" i="19"/>
  <c r="FZ45" i="19"/>
  <c r="FZ34" i="19"/>
  <c r="FZ36" i="19"/>
  <c r="FZ47" i="19"/>
  <c r="FZ30" i="19"/>
  <c r="FZ33" i="19"/>
  <c r="FZ29" i="19"/>
  <c r="FZ32" i="19"/>
  <c r="FZ27" i="19"/>
  <c r="FZ22" i="19"/>
  <c r="FZ24" i="19"/>
  <c r="FZ23" i="19"/>
  <c r="FZ44" i="19"/>
  <c r="FZ25" i="19"/>
  <c r="FZ26" i="19"/>
  <c r="FZ19" i="19"/>
  <c r="FZ18" i="19"/>
  <c r="FZ16" i="19"/>
  <c r="FZ14" i="19"/>
  <c r="FZ17" i="19"/>
  <c r="FZ31" i="19"/>
  <c r="FZ20" i="19"/>
  <c r="FZ21" i="19"/>
  <c r="FZ13" i="19"/>
  <c r="FZ28" i="19"/>
  <c r="FZ15" i="19"/>
  <c r="FZ11" i="19"/>
  <c r="FZ12" i="19"/>
  <c r="FY8" i="19"/>
  <c r="EW27" i="11"/>
  <c r="EW49" i="11"/>
  <c r="EW42" i="11"/>
  <c r="EW28" i="11"/>
  <c r="EW20" i="11"/>
  <c r="EW37" i="11"/>
  <c r="EW29" i="11"/>
  <c r="EW16" i="11"/>
  <c r="EW13" i="11"/>
  <c r="EW35" i="11"/>
  <c r="EW48" i="11"/>
  <c r="EW21" i="11"/>
  <c r="EW31" i="11"/>
  <c r="EW23" i="11"/>
  <c r="EW24" i="11"/>
  <c r="EW15" i="11"/>
  <c r="EW54" i="11"/>
  <c r="EW55" i="11"/>
  <c r="EW14" i="11"/>
  <c r="EW25" i="11"/>
  <c r="EW36" i="11"/>
  <c r="EW11" i="11"/>
  <c r="EW22" i="11"/>
  <c r="EW40" i="11"/>
  <c r="EW52" i="11"/>
  <c r="EW26" i="11"/>
  <c r="EW47" i="11"/>
  <c r="EW12" i="11"/>
  <c r="EW46" i="11"/>
  <c r="EW45" i="11"/>
  <c r="EW39" i="11"/>
  <c r="EW30" i="11"/>
  <c r="EW41" i="11"/>
  <c r="EW32" i="11"/>
  <c r="EW34" i="11"/>
  <c r="EW51" i="11"/>
  <c r="EW17" i="11"/>
  <c r="EW50" i="11"/>
  <c r="EV8" i="11"/>
  <c r="EV4" i="11" s="1"/>
  <c r="EW53" i="11"/>
  <c r="EW33" i="11"/>
  <c r="EW38" i="11"/>
  <c r="EW19" i="11"/>
  <c r="EW44" i="11"/>
  <c r="EW18" i="11"/>
  <c r="GA5" i="19"/>
  <c r="EX5" i="11"/>
  <c r="EU4" i="13"/>
  <c r="ET6" i="13"/>
  <c r="EU2" i="13"/>
  <c r="EU3" i="13"/>
  <c r="ER39" i="13"/>
  <c r="ER55" i="13" s="1"/>
  <c r="ER38" i="13"/>
  <c r="ER54" i="13" s="1"/>
  <c r="ER29" i="13"/>
  <c r="ER45" i="13" s="1"/>
  <c r="ES41" i="13"/>
  <c r="ES25" i="13"/>
  <c r="EX48" i="11" l="1"/>
  <c r="EX109" i="11"/>
  <c r="EX92" i="11"/>
  <c r="EX97" i="11"/>
  <c r="EX84" i="11"/>
  <c r="EX151" i="11"/>
  <c r="EX153" i="11"/>
  <c r="EX157" i="11"/>
  <c r="EX62" i="11"/>
  <c r="EX77" i="11"/>
  <c r="EX93" i="11"/>
  <c r="EX123" i="11"/>
  <c r="EX133" i="11"/>
  <c r="EX148" i="11"/>
  <c r="EX116" i="11"/>
  <c r="EX103" i="11"/>
  <c r="EX108" i="11"/>
  <c r="EX64" i="11"/>
  <c r="EX140" i="11"/>
  <c r="EX152" i="11"/>
  <c r="EX59" i="11"/>
  <c r="EX81" i="11"/>
  <c r="EX80" i="11"/>
  <c r="EX98" i="11"/>
  <c r="EX125" i="11"/>
  <c r="EX142" i="11"/>
  <c r="EX155" i="11"/>
  <c r="EX117" i="11"/>
  <c r="EX95" i="11"/>
  <c r="EX121" i="11"/>
  <c r="EX72" i="11"/>
  <c r="EX57" i="11"/>
  <c r="EX149" i="11"/>
  <c r="EX61" i="11"/>
  <c r="EX85" i="11"/>
  <c r="EX90" i="11"/>
  <c r="EX104" i="11"/>
  <c r="EX119" i="11"/>
  <c r="EX139" i="11"/>
  <c r="EX158" i="11"/>
  <c r="EX136" i="11"/>
  <c r="EX131" i="11"/>
  <c r="EX114" i="11"/>
  <c r="EX75" i="11"/>
  <c r="EX73" i="11"/>
  <c r="EX56" i="11"/>
  <c r="EX146" i="11"/>
  <c r="EX67" i="11"/>
  <c r="EX89" i="11"/>
  <c r="EX91" i="11"/>
  <c r="EX105" i="11"/>
  <c r="EX124" i="11"/>
  <c r="EX135" i="11"/>
  <c r="EX159" i="11"/>
  <c r="EX126" i="11"/>
  <c r="EX129" i="11"/>
  <c r="EX107" i="11"/>
  <c r="EX79" i="11"/>
  <c r="EX78" i="11"/>
  <c r="EX143" i="11"/>
  <c r="EX138" i="11"/>
  <c r="EX60" i="11"/>
  <c r="EX71" i="11"/>
  <c r="EX99" i="11"/>
  <c r="EX120" i="11"/>
  <c r="EX127" i="11"/>
  <c r="EX147" i="11"/>
  <c r="EX115" i="11"/>
  <c r="EX102" i="11"/>
  <c r="EX122" i="11"/>
  <c r="EX65" i="11"/>
  <c r="EX70" i="11"/>
  <c r="EX63" i="11"/>
  <c r="EX141" i="11"/>
  <c r="EX66" i="11"/>
  <c r="EX74" i="11"/>
  <c r="EX87" i="11"/>
  <c r="EX113" i="11"/>
  <c r="EX130" i="11"/>
  <c r="EX145" i="11"/>
  <c r="EX112" i="11"/>
  <c r="EX96" i="11"/>
  <c r="EX118" i="11"/>
  <c r="EX88" i="11"/>
  <c r="EX58" i="11"/>
  <c r="EX154" i="11"/>
  <c r="EX160" i="11"/>
  <c r="EX69" i="11"/>
  <c r="EX83" i="11"/>
  <c r="EX100" i="11"/>
  <c r="EX110" i="11"/>
  <c r="EX128" i="11"/>
  <c r="EX150" i="11"/>
  <c r="EX134" i="11"/>
  <c r="EX86" i="11"/>
  <c r="EX101" i="11"/>
  <c r="EX94" i="11"/>
  <c r="EX68" i="11"/>
  <c r="EX156" i="11"/>
  <c r="EX137" i="11"/>
  <c r="EX76" i="11"/>
  <c r="EX82" i="11"/>
  <c r="EX106" i="11"/>
  <c r="EX111" i="11"/>
  <c r="EX132" i="11"/>
  <c r="EX144" i="11"/>
  <c r="GA158" i="19"/>
  <c r="GA160" i="19"/>
  <c r="GA156" i="19"/>
  <c r="GA159" i="19"/>
  <c r="GA157" i="19"/>
  <c r="GA154" i="19"/>
  <c r="GA155" i="19"/>
  <c r="GA153" i="19"/>
  <c r="GA151" i="19"/>
  <c r="GA152" i="19"/>
  <c r="GA150" i="19"/>
  <c r="GA147" i="19"/>
  <c r="GA144" i="19"/>
  <c r="GA149" i="19"/>
  <c r="GA146" i="19"/>
  <c r="GA142" i="19"/>
  <c r="GA145" i="19"/>
  <c r="GA148" i="19"/>
  <c r="GA139" i="19"/>
  <c r="GA137" i="19"/>
  <c r="GA138" i="19"/>
  <c r="GA136" i="19"/>
  <c r="GA132" i="19"/>
  <c r="GA143" i="19"/>
  <c r="GA141" i="19"/>
  <c r="GA135" i="19"/>
  <c r="GA140" i="19"/>
  <c r="GA129" i="19"/>
  <c r="GA130" i="19"/>
  <c r="GA128" i="19"/>
  <c r="GA134" i="19"/>
  <c r="GA131" i="19"/>
  <c r="GA133" i="19"/>
  <c r="GA126" i="19"/>
  <c r="GA123" i="19"/>
  <c r="GA127" i="19"/>
  <c r="GA125" i="19"/>
  <c r="GA122" i="19"/>
  <c r="GA121" i="19"/>
  <c r="GA118" i="19"/>
  <c r="GA117" i="19"/>
  <c r="GA119" i="19"/>
  <c r="GA113" i="19"/>
  <c r="GA112" i="19"/>
  <c r="GA114" i="19"/>
  <c r="GA124" i="19"/>
  <c r="GA116" i="19"/>
  <c r="GA120" i="19"/>
  <c r="GA105" i="19"/>
  <c r="GA109" i="19"/>
  <c r="GA106" i="19"/>
  <c r="GA115" i="19"/>
  <c r="GA107" i="19"/>
  <c r="GA102" i="19"/>
  <c r="GA111" i="19"/>
  <c r="GA110" i="19"/>
  <c r="GA108" i="19"/>
  <c r="GA104" i="19"/>
  <c r="GA103" i="19"/>
  <c r="GA100" i="19"/>
  <c r="GA94" i="19"/>
  <c r="GA92" i="19"/>
  <c r="GA90" i="19"/>
  <c r="GA97" i="19"/>
  <c r="GA93" i="19"/>
  <c r="GA98" i="19"/>
  <c r="GA101" i="19"/>
  <c r="GA99" i="19"/>
  <c r="GA96" i="19"/>
  <c r="GA91" i="19"/>
  <c r="GA89" i="19"/>
  <c r="GA88" i="19"/>
  <c r="GA86" i="19"/>
  <c r="GA83" i="19"/>
  <c r="GA95" i="19"/>
  <c r="GA85" i="19"/>
  <c r="GA78" i="19"/>
  <c r="GA79" i="19"/>
  <c r="GA84" i="19"/>
  <c r="GA87" i="19"/>
  <c r="GA76" i="19"/>
  <c r="GA77" i="19"/>
  <c r="GA82" i="19"/>
  <c r="GA74" i="19"/>
  <c r="GA81" i="19"/>
  <c r="GA72" i="19"/>
  <c r="GA67" i="19"/>
  <c r="GA80" i="19"/>
  <c r="GA66" i="19"/>
  <c r="GA75" i="19"/>
  <c r="GA69" i="19"/>
  <c r="GA73" i="19"/>
  <c r="GA71" i="19"/>
  <c r="GA70" i="19"/>
  <c r="GA65" i="19"/>
  <c r="GA63" i="19"/>
  <c r="GA58" i="19"/>
  <c r="GA68" i="19"/>
  <c r="GA60" i="19"/>
  <c r="GA62" i="19"/>
  <c r="GA57" i="19"/>
  <c r="GA61" i="19"/>
  <c r="GA64" i="19"/>
  <c r="GA59" i="19"/>
  <c r="GA56" i="19"/>
  <c r="FZ8" i="19"/>
  <c r="GA55" i="19"/>
  <c r="GA54" i="19"/>
  <c r="GA51" i="19"/>
  <c r="GA53" i="19"/>
  <c r="GA49" i="19"/>
  <c r="GA50" i="19"/>
  <c r="GA46" i="19"/>
  <c r="GA38" i="19"/>
  <c r="GA34" i="19"/>
  <c r="GA37" i="19"/>
  <c r="GA42" i="19"/>
  <c r="GA44" i="19"/>
  <c r="GA45" i="19"/>
  <c r="GA41" i="19"/>
  <c r="GA36" i="19"/>
  <c r="GA26" i="19"/>
  <c r="GA48" i="19"/>
  <c r="GA47" i="19"/>
  <c r="GA40" i="19"/>
  <c r="GA43" i="19"/>
  <c r="GA30" i="19"/>
  <c r="GA33" i="19"/>
  <c r="GA29" i="19"/>
  <c r="GA39" i="19"/>
  <c r="GA35" i="19"/>
  <c r="GA25" i="19"/>
  <c r="GA32" i="19"/>
  <c r="GA27" i="19"/>
  <c r="GA14" i="19"/>
  <c r="GA28" i="19"/>
  <c r="GA22" i="19"/>
  <c r="GA52" i="19"/>
  <c r="GA24" i="19"/>
  <c r="GA31" i="19"/>
  <c r="GA18" i="19"/>
  <c r="GA13" i="19"/>
  <c r="GA17" i="19"/>
  <c r="GA20" i="19"/>
  <c r="GA21" i="19"/>
  <c r="GA12" i="19"/>
  <c r="GA19" i="19"/>
  <c r="GA16" i="19"/>
  <c r="GA23" i="19"/>
  <c r="GA15" i="19"/>
  <c r="GA11" i="19"/>
  <c r="EX42" i="11"/>
  <c r="EX33" i="11"/>
  <c r="EX51" i="11"/>
  <c r="EX30" i="11"/>
  <c r="EX29" i="11"/>
  <c r="EX46" i="11"/>
  <c r="EX38" i="11"/>
  <c r="EX35" i="11"/>
  <c r="EX12" i="11"/>
  <c r="EX49" i="11"/>
  <c r="EX14" i="11"/>
  <c r="EX45" i="11"/>
  <c r="EX19" i="11"/>
  <c r="EX47" i="11"/>
  <c r="EX50" i="11"/>
  <c r="EW8" i="11"/>
  <c r="EW4" i="11" s="1"/>
  <c r="EX31" i="11"/>
  <c r="EX28" i="11"/>
  <c r="EX52" i="11"/>
  <c r="EX25" i="11"/>
  <c r="EX44" i="11"/>
  <c r="EX53" i="11"/>
  <c r="EX55" i="11"/>
  <c r="EX34" i="11"/>
  <c r="EX24" i="11"/>
  <c r="EX17" i="11"/>
  <c r="EX18" i="11"/>
  <c r="EX40" i="11"/>
  <c r="EX27" i="11"/>
  <c r="EX20" i="11"/>
  <c r="EX37" i="11"/>
  <c r="EX15" i="11"/>
  <c r="EX22" i="11"/>
  <c r="EX41" i="11"/>
  <c r="EX13" i="11"/>
  <c r="EX39" i="11"/>
  <c r="EX26" i="11"/>
  <c r="EX43" i="11"/>
  <c r="EX16" i="11"/>
  <c r="EX21" i="11"/>
  <c r="EX32" i="11"/>
  <c r="EX23" i="11"/>
  <c r="EX36" i="11"/>
  <c r="EX11" i="11"/>
  <c r="EX54" i="11"/>
  <c r="GB5" i="19"/>
  <c r="EY5" i="11"/>
  <c r="ET41" i="13"/>
  <c r="ET25" i="13"/>
  <c r="ES39" i="13"/>
  <c r="ES55" i="13" s="1"/>
  <c r="ES38" i="13"/>
  <c r="ES54" i="13" s="1"/>
  <c r="ES29" i="13"/>
  <c r="ES45" i="13" s="1"/>
  <c r="EV4" i="13"/>
  <c r="EU6" i="13"/>
  <c r="EV2" i="13"/>
  <c r="EV3" i="13"/>
  <c r="EY17" i="11" l="1"/>
  <c r="EY131" i="11"/>
  <c r="EY129" i="11"/>
  <c r="EY121" i="11"/>
  <c r="EY84" i="11"/>
  <c r="EY56" i="11"/>
  <c r="EY81" i="11"/>
  <c r="EY160" i="11"/>
  <c r="EY66" i="11"/>
  <c r="EY78" i="11"/>
  <c r="EY86" i="11"/>
  <c r="EY115" i="11"/>
  <c r="EY128" i="11"/>
  <c r="EY144" i="11"/>
  <c r="EY130" i="11"/>
  <c r="EY126" i="11"/>
  <c r="EY104" i="11"/>
  <c r="EY93" i="11"/>
  <c r="EY64" i="11"/>
  <c r="EY76" i="11"/>
  <c r="EY141" i="11"/>
  <c r="EY69" i="11"/>
  <c r="EY80" i="11"/>
  <c r="EY89" i="11"/>
  <c r="EY108" i="11"/>
  <c r="EY134" i="11"/>
  <c r="EY148" i="11"/>
  <c r="EY135" i="11"/>
  <c r="EY118" i="11"/>
  <c r="EY95" i="11"/>
  <c r="EY91" i="11"/>
  <c r="EY65" i="11"/>
  <c r="EY72" i="11"/>
  <c r="EY138" i="11"/>
  <c r="EY73" i="11"/>
  <c r="EY90" i="11"/>
  <c r="EY100" i="11"/>
  <c r="EY110" i="11"/>
  <c r="EY142" i="11"/>
  <c r="EY153" i="11"/>
  <c r="EY136" i="11"/>
  <c r="EY114" i="11"/>
  <c r="EY105" i="11"/>
  <c r="EY57" i="11"/>
  <c r="EY63" i="11"/>
  <c r="EY58" i="11"/>
  <c r="EY140" i="11"/>
  <c r="EY74" i="11"/>
  <c r="EY82" i="11"/>
  <c r="EY119" i="11"/>
  <c r="EY116" i="11"/>
  <c r="EY139" i="11"/>
  <c r="EY159" i="11"/>
  <c r="EY133" i="11"/>
  <c r="EY112" i="11"/>
  <c r="EY106" i="11"/>
  <c r="EY99" i="11"/>
  <c r="EY77" i="11"/>
  <c r="EY145" i="11"/>
  <c r="EY149" i="11"/>
  <c r="EY67" i="11"/>
  <c r="EY87" i="11"/>
  <c r="EY103" i="11"/>
  <c r="EY117" i="11"/>
  <c r="EY143" i="11"/>
  <c r="EY157" i="11"/>
  <c r="EY124" i="11"/>
  <c r="EY107" i="11"/>
  <c r="EY88" i="11"/>
  <c r="EY79" i="11"/>
  <c r="EY75" i="11"/>
  <c r="EY155" i="11"/>
  <c r="EY137" i="11"/>
  <c r="EY70" i="11"/>
  <c r="EY85" i="11"/>
  <c r="EY101" i="11"/>
  <c r="EY123" i="11"/>
  <c r="EY151" i="11"/>
  <c r="EY158" i="11"/>
  <c r="EY127" i="11"/>
  <c r="EY122" i="11"/>
  <c r="EY96" i="11"/>
  <c r="EY97" i="11"/>
  <c r="EY71" i="11"/>
  <c r="EY60" i="11"/>
  <c r="EY152" i="11"/>
  <c r="EY146" i="11"/>
  <c r="EY59" i="11"/>
  <c r="EY98" i="11"/>
  <c r="EY102" i="11"/>
  <c r="EY120" i="11"/>
  <c r="EY147" i="11"/>
  <c r="EY154" i="11"/>
  <c r="EY113" i="11"/>
  <c r="EY132" i="11"/>
  <c r="EY92" i="11"/>
  <c r="EY94" i="11"/>
  <c r="EY68" i="11"/>
  <c r="EY83" i="11"/>
  <c r="EY156" i="11"/>
  <c r="EY61" i="11"/>
  <c r="EY62" i="11"/>
  <c r="EY111" i="11"/>
  <c r="EY109" i="11"/>
  <c r="EY125" i="11"/>
  <c r="EY150" i="11"/>
  <c r="GB159" i="19"/>
  <c r="GB160" i="19"/>
  <c r="GB157" i="19"/>
  <c r="GB158" i="19"/>
  <c r="GB156" i="19"/>
  <c r="GB154" i="19"/>
  <c r="GB151" i="19"/>
  <c r="GB153" i="19"/>
  <c r="GB152" i="19"/>
  <c r="GB155" i="19"/>
  <c r="GB150" i="19"/>
  <c r="GB148" i="19"/>
  <c r="GB149" i="19"/>
  <c r="GB143" i="19"/>
  <c r="GB146" i="19"/>
  <c r="GB145" i="19"/>
  <c r="GB147" i="19"/>
  <c r="GB140" i="19"/>
  <c r="GB144" i="19"/>
  <c r="GB141" i="19"/>
  <c r="GB139" i="19"/>
  <c r="GB137" i="19"/>
  <c r="GB135" i="19"/>
  <c r="GB142" i="19"/>
  <c r="GB133" i="19"/>
  <c r="GB132" i="19"/>
  <c r="GB138" i="19"/>
  <c r="GB136" i="19"/>
  <c r="GB130" i="19"/>
  <c r="GB125" i="19"/>
  <c r="GB128" i="19"/>
  <c r="GB134" i="19"/>
  <c r="GB131" i="19"/>
  <c r="GB127" i="19"/>
  <c r="GB126" i="19"/>
  <c r="GB123" i="19"/>
  <c r="GB129" i="19"/>
  <c r="GB124" i="19"/>
  <c r="GB120" i="19"/>
  <c r="GB118" i="19"/>
  <c r="GB115" i="19"/>
  <c r="GB119" i="19"/>
  <c r="GB122" i="19"/>
  <c r="GB114" i="19"/>
  <c r="GB121" i="19"/>
  <c r="GB116" i="19"/>
  <c r="GB110" i="19"/>
  <c r="GB117" i="19"/>
  <c r="GB109" i="19"/>
  <c r="GB106" i="19"/>
  <c r="GB112" i="19"/>
  <c r="GB113" i="19"/>
  <c r="GB108" i="19"/>
  <c r="GB111" i="19"/>
  <c r="GB107" i="19"/>
  <c r="GB102" i="19"/>
  <c r="GB105" i="19"/>
  <c r="GB104" i="19"/>
  <c r="GB103" i="19"/>
  <c r="GB100" i="19"/>
  <c r="GB94" i="19"/>
  <c r="GB92" i="19"/>
  <c r="GB90" i="19"/>
  <c r="GB89" i="19"/>
  <c r="GB95" i="19"/>
  <c r="GB97" i="19"/>
  <c r="GB93" i="19"/>
  <c r="GB98" i="19"/>
  <c r="GB101" i="19"/>
  <c r="GB99" i="19"/>
  <c r="GB96" i="19"/>
  <c r="GB91" i="19"/>
  <c r="GB88" i="19"/>
  <c r="GB84" i="19"/>
  <c r="GB80" i="19"/>
  <c r="GB87" i="19"/>
  <c r="GB85" i="19"/>
  <c r="GB86" i="19"/>
  <c r="GB79" i="19"/>
  <c r="GB73" i="19"/>
  <c r="GB81" i="19"/>
  <c r="GB75" i="19"/>
  <c r="GB82" i="19"/>
  <c r="GB76" i="19"/>
  <c r="GB68" i="19"/>
  <c r="GB65" i="19"/>
  <c r="GB83" i="19"/>
  <c r="GB78" i="19"/>
  <c r="GB66" i="19"/>
  <c r="GB69" i="19"/>
  <c r="GB77" i="19"/>
  <c r="GB70" i="19"/>
  <c r="GB71" i="19"/>
  <c r="GB74" i="19"/>
  <c r="GB67" i="19"/>
  <c r="GB61" i="19"/>
  <c r="GB72" i="19"/>
  <c r="GB57" i="19"/>
  <c r="GB62" i="19"/>
  <c r="GB64" i="19"/>
  <c r="GB60" i="19"/>
  <c r="GB59" i="19"/>
  <c r="GB58" i="19"/>
  <c r="GB56" i="19"/>
  <c r="GB63" i="19"/>
  <c r="GB51" i="19"/>
  <c r="GB47" i="19"/>
  <c r="GB54" i="19"/>
  <c r="GB50" i="19"/>
  <c r="GB49" i="19"/>
  <c r="GB46" i="19"/>
  <c r="GB52" i="19"/>
  <c r="GB53" i="19"/>
  <c r="GB42" i="19"/>
  <c r="GB55" i="19"/>
  <c r="GB38" i="19"/>
  <c r="GB45" i="19"/>
  <c r="GB43" i="19"/>
  <c r="GB35" i="19"/>
  <c r="GB48" i="19"/>
  <c r="GB41" i="19"/>
  <c r="GB39" i="19"/>
  <c r="GB29" i="19"/>
  <c r="GB32" i="19"/>
  <c r="GB24" i="19"/>
  <c r="GB33" i="19"/>
  <c r="GB44" i="19"/>
  <c r="GB28" i="19"/>
  <c r="GB34" i="19"/>
  <c r="GB22" i="19"/>
  <c r="GB31" i="19"/>
  <c r="GB40" i="19"/>
  <c r="GB27" i="19"/>
  <c r="GB30" i="19"/>
  <c r="GB17" i="19"/>
  <c r="GB36" i="19"/>
  <c r="GB37" i="19"/>
  <c r="GB21" i="19"/>
  <c r="GB25" i="19"/>
  <c r="GB19" i="19"/>
  <c r="GB20" i="19"/>
  <c r="GB13" i="19"/>
  <c r="GB23" i="19"/>
  <c r="GB15" i="19"/>
  <c r="GB11" i="19"/>
  <c r="GB16" i="19"/>
  <c r="GB26" i="19"/>
  <c r="GB12" i="19"/>
  <c r="GB14" i="19"/>
  <c r="GB18" i="19"/>
  <c r="GA8" i="19"/>
  <c r="EX8" i="11"/>
  <c r="EX4" i="11" s="1"/>
  <c r="EY53" i="11"/>
  <c r="EY46" i="11"/>
  <c r="EY38" i="11"/>
  <c r="EY35" i="11"/>
  <c r="EY47" i="11"/>
  <c r="EY16" i="11"/>
  <c r="EY40" i="11"/>
  <c r="EY33" i="11"/>
  <c r="EY23" i="11"/>
  <c r="EY26" i="11"/>
  <c r="EY44" i="11"/>
  <c r="EY54" i="11"/>
  <c r="EY14" i="11"/>
  <c r="EY13" i="11"/>
  <c r="EY19" i="11"/>
  <c r="EY25" i="11"/>
  <c r="EY18" i="11"/>
  <c r="EY22" i="11"/>
  <c r="EY28" i="11"/>
  <c r="EY45" i="11"/>
  <c r="EY37" i="11"/>
  <c r="EY30" i="11"/>
  <c r="EY29" i="11"/>
  <c r="EY31" i="11"/>
  <c r="EY34" i="11"/>
  <c r="EY39" i="11"/>
  <c r="EY12" i="11"/>
  <c r="EY42" i="11"/>
  <c r="EY52" i="11"/>
  <c r="EY51" i="11"/>
  <c r="EY15" i="11"/>
  <c r="EY49" i="11"/>
  <c r="EY41" i="11"/>
  <c r="EY55" i="11"/>
  <c r="EY32" i="11"/>
  <c r="EY24" i="11"/>
  <c r="EY43" i="11"/>
  <c r="EY50" i="11"/>
  <c r="EY21" i="11"/>
  <c r="EY27" i="11"/>
  <c r="EY20" i="11"/>
  <c r="EY36" i="11"/>
  <c r="EY11" i="11"/>
  <c r="EY48" i="11"/>
  <c r="GC5" i="19"/>
  <c r="EZ5" i="11"/>
  <c r="EU41" i="13"/>
  <c r="EU25" i="13"/>
  <c r="EW4" i="13"/>
  <c r="EV6" i="13"/>
  <c r="EW2" i="13"/>
  <c r="EW3" i="13"/>
  <c r="ET39" i="13"/>
  <c r="ET55" i="13" s="1"/>
  <c r="ET38" i="13"/>
  <c r="ET54" i="13" s="1"/>
  <c r="ET29" i="13"/>
  <c r="ET45" i="13" s="1"/>
  <c r="EZ22" i="11" l="1"/>
  <c r="EZ132" i="11"/>
  <c r="EZ107" i="11"/>
  <c r="EZ75" i="11"/>
  <c r="EZ80" i="11"/>
  <c r="EZ72" i="11"/>
  <c r="EZ152" i="11"/>
  <c r="EZ150" i="11"/>
  <c r="EZ61" i="11"/>
  <c r="EZ90" i="11"/>
  <c r="EZ100" i="11"/>
  <c r="EZ116" i="11"/>
  <c r="EZ127" i="11"/>
  <c r="EZ142" i="11"/>
  <c r="EZ130" i="11"/>
  <c r="EZ114" i="11"/>
  <c r="EZ79" i="11"/>
  <c r="EZ92" i="11"/>
  <c r="EZ81" i="11"/>
  <c r="EZ149" i="11"/>
  <c r="EZ144" i="11"/>
  <c r="EZ69" i="11"/>
  <c r="EZ77" i="11"/>
  <c r="EZ89" i="11"/>
  <c r="EZ110" i="11"/>
  <c r="EZ135" i="11"/>
  <c r="EZ143" i="11"/>
  <c r="EZ119" i="11"/>
  <c r="EZ97" i="11"/>
  <c r="EZ96" i="11"/>
  <c r="EZ64" i="11"/>
  <c r="EZ70" i="11"/>
  <c r="EZ140" i="11"/>
  <c r="EZ137" i="11"/>
  <c r="EZ82" i="11"/>
  <c r="EZ93" i="11"/>
  <c r="EZ91" i="11"/>
  <c r="EZ117" i="11"/>
  <c r="EZ131" i="11"/>
  <c r="EZ151" i="11"/>
  <c r="EZ136" i="11"/>
  <c r="EZ121" i="11"/>
  <c r="EZ99" i="11"/>
  <c r="EZ63" i="11"/>
  <c r="EZ65" i="11"/>
  <c r="EZ147" i="11"/>
  <c r="EZ159" i="11"/>
  <c r="EZ86" i="11"/>
  <c r="EZ98" i="11"/>
  <c r="EZ95" i="11"/>
  <c r="EZ122" i="11"/>
  <c r="EZ129" i="11"/>
  <c r="EZ154" i="11"/>
  <c r="EZ124" i="11"/>
  <c r="EZ109" i="11"/>
  <c r="EZ88" i="11"/>
  <c r="EZ58" i="11"/>
  <c r="EZ68" i="11"/>
  <c r="EZ145" i="11"/>
  <c r="EZ60" i="11"/>
  <c r="EZ76" i="11"/>
  <c r="EZ108" i="11"/>
  <c r="EZ103" i="11"/>
  <c r="EZ113" i="11"/>
  <c r="EZ138" i="11"/>
  <c r="EZ155" i="11"/>
  <c r="EZ126" i="11"/>
  <c r="EZ87" i="11"/>
  <c r="EZ83" i="11"/>
  <c r="EZ57" i="11"/>
  <c r="EZ153" i="11"/>
  <c r="EZ148" i="11"/>
  <c r="EZ62" i="11"/>
  <c r="EZ78" i="11"/>
  <c r="EZ105" i="11"/>
  <c r="EZ104" i="11"/>
  <c r="EZ128" i="11"/>
  <c r="EZ134" i="11"/>
  <c r="EZ157" i="11"/>
  <c r="EZ133" i="11"/>
  <c r="EZ106" i="11"/>
  <c r="EZ112" i="11"/>
  <c r="EZ71" i="11"/>
  <c r="EZ73" i="11"/>
  <c r="EZ56" i="11"/>
  <c r="EZ146" i="11"/>
  <c r="EZ67" i="11"/>
  <c r="EZ74" i="11"/>
  <c r="EZ94" i="11"/>
  <c r="EZ111" i="11"/>
  <c r="EZ120" i="11"/>
  <c r="EZ139" i="11"/>
  <c r="EZ158" i="11"/>
  <c r="EZ123" i="11"/>
  <c r="EZ118" i="11"/>
  <c r="EZ102" i="11"/>
  <c r="EZ66" i="11"/>
  <c r="EZ84" i="11"/>
  <c r="EZ156" i="11"/>
  <c r="EZ160" i="11"/>
  <c r="EZ59" i="11"/>
  <c r="EZ85" i="11"/>
  <c r="EZ101" i="11"/>
  <c r="EZ115" i="11"/>
  <c r="EZ125" i="11"/>
  <c r="EZ141" i="11"/>
  <c r="GC159" i="19"/>
  <c r="GC160" i="19"/>
  <c r="GC156" i="19"/>
  <c r="GC158" i="19"/>
  <c r="GC157" i="19"/>
  <c r="GC155" i="19"/>
  <c r="GC153" i="19"/>
  <c r="GC152" i="19"/>
  <c r="GC154" i="19"/>
  <c r="GC150" i="19"/>
  <c r="GC148" i="19"/>
  <c r="GC147" i="19"/>
  <c r="GC144" i="19"/>
  <c r="GC149" i="19"/>
  <c r="GC141" i="19"/>
  <c r="GC145" i="19"/>
  <c r="GC143" i="19"/>
  <c r="GC151" i="19"/>
  <c r="GC139" i="19"/>
  <c r="GC137" i="19"/>
  <c r="GC146" i="19"/>
  <c r="GC138" i="19"/>
  <c r="GC135" i="19"/>
  <c r="GC142" i="19"/>
  <c r="GC140" i="19"/>
  <c r="GC133" i="19"/>
  <c r="GC136" i="19"/>
  <c r="GC128" i="19"/>
  <c r="GC134" i="19"/>
  <c r="GC131" i="19"/>
  <c r="GC127" i="19"/>
  <c r="GC126" i="19"/>
  <c r="GC129" i="19"/>
  <c r="GC124" i="19"/>
  <c r="GC122" i="19"/>
  <c r="GC121" i="19"/>
  <c r="GC132" i="19"/>
  <c r="GC130" i="19"/>
  <c r="GC120" i="19"/>
  <c r="GC125" i="19"/>
  <c r="GC123" i="19"/>
  <c r="GC116" i="19"/>
  <c r="GC117" i="19"/>
  <c r="GC114" i="19"/>
  <c r="GC115" i="19"/>
  <c r="GC112" i="19"/>
  <c r="GC119" i="19"/>
  <c r="GC111" i="19"/>
  <c r="GC113" i="19"/>
  <c r="GC103" i="19"/>
  <c r="GC104" i="19"/>
  <c r="GC109" i="19"/>
  <c r="GC106" i="19"/>
  <c r="GC118" i="19"/>
  <c r="GC105" i="19"/>
  <c r="GC110" i="19"/>
  <c r="GC108" i="19"/>
  <c r="GC101" i="19"/>
  <c r="GC95" i="19"/>
  <c r="GC107" i="19"/>
  <c r="GC102" i="19"/>
  <c r="GC98" i="19"/>
  <c r="GC99" i="19"/>
  <c r="GC96" i="19"/>
  <c r="GC91" i="19"/>
  <c r="GC94" i="19"/>
  <c r="GC92" i="19"/>
  <c r="GC97" i="19"/>
  <c r="GC90" i="19"/>
  <c r="GC100" i="19"/>
  <c r="GC93" i="19"/>
  <c r="GC86" i="19"/>
  <c r="GC85" i="19"/>
  <c r="GC78" i="19"/>
  <c r="GC89" i="19"/>
  <c r="GC88" i="19"/>
  <c r="GC84" i="19"/>
  <c r="GC76" i="19"/>
  <c r="GC87" i="19"/>
  <c r="GC83" i="19"/>
  <c r="GC82" i="19"/>
  <c r="GC80" i="19"/>
  <c r="GC79" i="19"/>
  <c r="GC81" i="19"/>
  <c r="GC69" i="19"/>
  <c r="GC77" i="19"/>
  <c r="GC75" i="19"/>
  <c r="GC70" i="19"/>
  <c r="GC74" i="19"/>
  <c r="GC71" i="19"/>
  <c r="GC73" i="19"/>
  <c r="GC67" i="19"/>
  <c r="GC65" i="19"/>
  <c r="GC64" i="19"/>
  <c r="GC72" i="19"/>
  <c r="GC68" i="19"/>
  <c r="GC66" i="19"/>
  <c r="GC57" i="19"/>
  <c r="GC62" i="19"/>
  <c r="GC61" i="19"/>
  <c r="GC60" i="19"/>
  <c r="GC59" i="19"/>
  <c r="GC58" i="19"/>
  <c r="GC56" i="19"/>
  <c r="GC63" i="19"/>
  <c r="GB8" i="19"/>
  <c r="GC55" i="19"/>
  <c r="GC54" i="19"/>
  <c r="GC50" i="19"/>
  <c r="GC52" i="19"/>
  <c r="GC53" i="19"/>
  <c r="GC49" i="19"/>
  <c r="GC37" i="19"/>
  <c r="GC44" i="19"/>
  <c r="GC47" i="19"/>
  <c r="GC41" i="19"/>
  <c r="GC45" i="19"/>
  <c r="GC36" i="19"/>
  <c r="GC48" i="19"/>
  <c r="GC43" i="19"/>
  <c r="GC33" i="19"/>
  <c r="GC35" i="19"/>
  <c r="GC51" i="19"/>
  <c r="GC29" i="19"/>
  <c r="GC38" i="19"/>
  <c r="GC40" i="19"/>
  <c r="GC39" i="19"/>
  <c r="GC25" i="19"/>
  <c r="GC28" i="19"/>
  <c r="GC31" i="19"/>
  <c r="GC34" i="19"/>
  <c r="GC27" i="19"/>
  <c r="GC46" i="19"/>
  <c r="GC32" i="19"/>
  <c r="GC42" i="19"/>
  <c r="GC21" i="19"/>
  <c r="GC30" i="19"/>
  <c r="GC26" i="19"/>
  <c r="GC13" i="19"/>
  <c r="GC20" i="19"/>
  <c r="GC17" i="19"/>
  <c r="GC19" i="19"/>
  <c r="GC16" i="19"/>
  <c r="GC23" i="19"/>
  <c r="GC24" i="19"/>
  <c r="GC14" i="19"/>
  <c r="GC12" i="19"/>
  <c r="GC18" i="19"/>
  <c r="GC22" i="19"/>
  <c r="GC11" i="19"/>
  <c r="GC15" i="19"/>
  <c r="EZ41" i="11"/>
  <c r="EZ32" i="11"/>
  <c r="EZ52" i="11"/>
  <c r="EZ37" i="11"/>
  <c r="EZ12" i="11"/>
  <c r="EZ50" i="11"/>
  <c r="EZ46" i="11"/>
  <c r="EZ45" i="11"/>
  <c r="EZ20" i="11"/>
  <c r="EZ35" i="11"/>
  <c r="EZ47" i="11"/>
  <c r="EZ16" i="11"/>
  <c r="EZ53" i="11"/>
  <c r="EZ33" i="11"/>
  <c r="EZ26" i="11"/>
  <c r="EZ36" i="11"/>
  <c r="EZ43" i="11"/>
  <c r="EZ42" i="11"/>
  <c r="EZ31" i="11"/>
  <c r="EZ34" i="11"/>
  <c r="EZ24" i="11"/>
  <c r="EZ17" i="11"/>
  <c r="EZ54" i="11"/>
  <c r="EZ55" i="11"/>
  <c r="EZ27" i="11"/>
  <c r="EZ51" i="11"/>
  <c r="EZ30" i="11"/>
  <c r="EZ49" i="11"/>
  <c r="EZ28" i="11"/>
  <c r="EZ13" i="11"/>
  <c r="EZ23" i="11"/>
  <c r="EZ11" i="11"/>
  <c r="EZ29" i="11"/>
  <c r="EZ14" i="11"/>
  <c r="EZ38" i="11"/>
  <c r="EZ39" i="11"/>
  <c r="EZ44" i="11"/>
  <c r="EZ18" i="11"/>
  <c r="EY8" i="11"/>
  <c r="EY4" i="11" s="1"/>
  <c r="EZ21" i="11"/>
  <c r="EZ40" i="11"/>
  <c r="EZ19" i="11"/>
  <c r="EZ25" i="11"/>
  <c r="EZ15" i="11"/>
  <c r="EZ48" i="11"/>
  <c r="GD5" i="19"/>
  <c r="FA5" i="11"/>
  <c r="FA155" i="11" s="1"/>
  <c r="EW6" i="13"/>
  <c r="EX4" i="13"/>
  <c r="EX3" i="13"/>
  <c r="EX2" i="13"/>
  <c r="EV41" i="13"/>
  <c r="EV25" i="13"/>
  <c r="EU39" i="13"/>
  <c r="EU55" i="13" s="1"/>
  <c r="EU38" i="13"/>
  <c r="EU54" i="13" s="1"/>
  <c r="EU29" i="13"/>
  <c r="EU45" i="13" s="1"/>
  <c r="FA136" i="11" l="1"/>
  <c r="FA107" i="11"/>
  <c r="FA75" i="11"/>
  <c r="FA70" i="11"/>
  <c r="FA92" i="11"/>
  <c r="FA146" i="11"/>
  <c r="FA148" i="11"/>
  <c r="FA67" i="11"/>
  <c r="FA88" i="11"/>
  <c r="FA99" i="11"/>
  <c r="FA116" i="11"/>
  <c r="FA134" i="11"/>
  <c r="FA149" i="11"/>
  <c r="FA117" i="11"/>
  <c r="FA118" i="11"/>
  <c r="FA69" i="11"/>
  <c r="FA77" i="11"/>
  <c r="FA81" i="11"/>
  <c r="FA65" i="11"/>
  <c r="FA160" i="11"/>
  <c r="FA61" i="11"/>
  <c r="FA82" i="11"/>
  <c r="FA108" i="11"/>
  <c r="FA129" i="11"/>
  <c r="FA123" i="11"/>
  <c r="FA151" i="11"/>
  <c r="FA127" i="11"/>
  <c r="FA91" i="11"/>
  <c r="FA63" i="11"/>
  <c r="FA95" i="11"/>
  <c r="FA66" i="11"/>
  <c r="FA147" i="11"/>
  <c r="FA157" i="11"/>
  <c r="FA71" i="11"/>
  <c r="FA100" i="11"/>
  <c r="FA110" i="11"/>
  <c r="FA111" i="11"/>
  <c r="FA135" i="11"/>
  <c r="FA158" i="11"/>
  <c r="FA130" i="11"/>
  <c r="FA114" i="11"/>
  <c r="FA83" i="11"/>
  <c r="FA87" i="11"/>
  <c r="FA57" i="11"/>
  <c r="FA143" i="11"/>
  <c r="FA145" i="11"/>
  <c r="FA72" i="11"/>
  <c r="FA90" i="11"/>
  <c r="FA103" i="11"/>
  <c r="FA113" i="11"/>
  <c r="FA142" i="11"/>
  <c r="FA154" i="11"/>
  <c r="FA126" i="11"/>
  <c r="FA104" i="11"/>
  <c r="FA58" i="11"/>
  <c r="FA84" i="11"/>
  <c r="FA62" i="11"/>
  <c r="FA140" i="11"/>
  <c r="FA137" i="11"/>
  <c r="FA78" i="11"/>
  <c r="FA98" i="11"/>
  <c r="FA109" i="11"/>
  <c r="FA122" i="11"/>
  <c r="FA144" i="11"/>
  <c r="FA156" i="11"/>
  <c r="FA124" i="11"/>
  <c r="FA101" i="11"/>
  <c r="FA97" i="11"/>
  <c r="FA68" i="11"/>
  <c r="FA73" i="11"/>
  <c r="FA141" i="11"/>
  <c r="FA76" i="11"/>
  <c r="FA89" i="11"/>
  <c r="FA105" i="11"/>
  <c r="FA112" i="11"/>
  <c r="FA128" i="11"/>
  <c r="FA132" i="11"/>
  <c r="FA159" i="11"/>
  <c r="FA133" i="11"/>
  <c r="FA115" i="11"/>
  <c r="FA102" i="11"/>
  <c r="FA79" i="11"/>
  <c r="FA64" i="11"/>
  <c r="FA152" i="11"/>
  <c r="FA153" i="11"/>
  <c r="FA60" i="11"/>
  <c r="FA86" i="11"/>
  <c r="FA94" i="11"/>
  <c r="FA120" i="11"/>
  <c r="FA119" i="11"/>
  <c r="FA139" i="11"/>
  <c r="FA18" i="11"/>
  <c r="FA121" i="11"/>
  <c r="FA106" i="11"/>
  <c r="FA93" i="11"/>
  <c r="FA80" i="11"/>
  <c r="FA85" i="11"/>
  <c r="FA56" i="11"/>
  <c r="FA150" i="11"/>
  <c r="FA59" i="11"/>
  <c r="FA74" i="11"/>
  <c r="FA96" i="11"/>
  <c r="FA131" i="11"/>
  <c r="FA125" i="11"/>
  <c r="FA138" i="11"/>
  <c r="GD158" i="19"/>
  <c r="GD157" i="19"/>
  <c r="GD156" i="19"/>
  <c r="GD159" i="19"/>
  <c r="GD154" i="19"/>
  <c r="GD153" i="19"/>
  <c r="GD155" i="19"/>
  <c r="GD160" i="19"/>
  <c r="GD151" i="19"/>
  <c r="GD147" i="19"/>
  <c r="GD149" i="19"/>
  <c r="GD146" i="19"/>
  <c r="GD152" i="19"/>
  <c r="GD150" i="19"/>
  <c r="GD142" i="19"/>
  <c r="GD145" i="19"/>
  <c r="GD143" i="19"/>
  <c r="GD148" i="19"/>
  <c r="GD138" i="19"/>
  <c r="GD136" i="19"/>
  <c r="GD144" i="19"/>
  <c r="GD141" i="19"/>
  <c r="GD139" i="19"/>
  <c r="GD137" i="19"/>
  <c r="GD140" i="19"/>
  <c r="GD131" i="19"/>
  <c r="GD130" i="19"/>
  <c r="GD134" i="19"/>
  <c r="GD129" i="19"/>
  <c r="GD124" i="19"/>
  <c r="GD133" i="19"/>
  <c r="GD132" i="19"/>
  <c r="GD122" i="19"/>
  <c r="GD125" i="19"/>
  <c r="GD120" i="19"/>
  <c r="GD118" i="19"/>
  <c r="GD135" i="19"/>
  <c r="GD128" i="19"/>
  <c r="GD117" i="19"/>
  <c r="GD119" i="19"/>
  <c r="GD123" i="19"/>
  <c r="GD116" i="19"/>
  <c r="GD121" i="19"/>
  <c r="GD127" i="19"/>
  <c r="GD115" i="19"/>
  <c r="GD111" i="19"/>
  <c r="GD112" i="19"/>
  <c r="GD126" i="19"/>
  <c r="GD113" i="19"/>
  <c r="GD108" i="19"/>
  <c r="GD104" i="19"/>
  <c r="GD103" i="19"/>
  <c r="GD107" i="19"/>
  <c r="GD114" i="19"/>
  <c r="GD105" i="19"/>
  <c r="GD109" i="19"/>
  <c r="GD106" i="19"/>
  <c r="GD110" i="19"/>
  <c r="GD97" i="19"/>
  <c r="GD93" i="19"/>
  <c r="GD99" i="19"/>
  <c r="GD96" i="19"/>
  <c r="GD91" i="19"/>
  <c r="GD101" i="19"/>
  <c r="GD100" i="19"/>
  <c r="GD94" i="19"/>
  <c r="GD92" i="19"/>
  <c r="GD90" i="19"/>
  <c r="GD89" i="19"/>
  <c r="GD102" i="19"/>
  <c r="GD86" i="19"/>
  <c r="GD83" i="19"/>
  <c r="GD95" i="19"/>
  <c r="GD82" i="19"/>
  <c r="GD98" i="19"/>
  <c r="GD85" i="19"/>
  <c r="GD79" i="19"/>
  <c r="GD88" i="19"/>
  <c r="GD84" i="19"/>
  <c r="GD76" i="19"/>
  <c r="GD87" i="19"/>
  <c r="GD81" i="19"/>
  <c r="GD75" i="19"/>
  <c r="GD77" i="19"/>
  <c r="GD74" i="19"/>
  <c r="GD66" i="19"/>
  <c r="GD80" i="19"/>
  <c r="GD78" i="19"/>
  <c r="GD70" i="19"/>
  <c r="GD71" i="19"/>
  <c r="GD67" i="19"/>
  <c r="GD65" i="19"/>
  <c r="GD64" i="19"/>
  <c r="GD56" i="19"/>
  <c r="GD72" i="19"/>
  <c r="GD68" i="19"/>
  <c r="GD69" i="19"/>
  <c r="GD73" i="19"/>
  <c r="GD62" i="19"/>
  <c r="GD59" i="19"/>
  <c r="GD57" i="19"/>
  <c r="GD61" i="19"/>
  <c r="GD60" i="19"/>
  <c r="GD58" i="19"/>
  <c r="GD63" i="19"/>
  <c r="GD55" i="19"/>
  <c r="GD50" i="19"/>
  <c r="GD54" i="19"/>
  <c r="GD53" i="19"/>
  <c r="GD52" i="19"/>
  <c r="GD49" i="19"/>
  <c r="GD48" i="19"/>
  <c r="GD51" i="19"/>
  <c r="GD45" i="19"/>
  <c r="GD41" i="19"/>
  <c r="GD37" i="19"/>
  <c r="GD47" i="19"/>
  <c r="GD44" i="19"/>
  <c r="GD42" i="19"/>
  <c r="GD34" i="19"/>
  <c r="GD43" i="19"/>
  <c r="GD46" i="19"/>
  <c r="GD38" i="19"/>
  <c r="GD32" i="19"/>
  <c r="GD35" i="19"/>
  <c r="GD31" i="19"/>
  <c r="GD39" i="19"/>
  <c r="GD27" i="19"/>
  <c r="GD36" i="19"/>
  <c r="GD40" i="19"/>
  <c r="GD21" i="19"/>
  <c r="GD30" i="19"/>
  <c r="GD16" i="19"/>
  <c r="GD20" i="19"/>
  <c r="GD18" i="19"/>
  <c r="GD23" i="19"/>
  <c r="GD24" i="19"/>
  <c r="GD17" i="19"/>
  <c r="GD25" i="19"/>
  <c r="GD12" i="19"/>
  <c r="GD29" i="19"/>
  <c r="GD22" i="19"/>
  <c r="GD28" i="19"/>
  <c r="GD19" i="19"/>
  <c r="GD15" i="19"/>
  <c r="GD14" i="19"/>
  <c r="GD33" i="19"/>
  <c r="GD11" i="19"/>
  <c r="GD26" i="19"/>
  <c r="GD13" i="19"/>
  <c r="GC8" i="19"/>
  <c r="FA20" i="11"/>
  <c r="FA32" i="11"/>
  <c r="FA23" i="11"/>
  <c r="FA44" i="11"/>
  <c r="FA16" i="11"/>
  <c r="FA46" i="11"/>
  <c r="FA33" i="11"/>
  <c r="FA19" i="11"/>
  <c r="FA12" i="11"/>
  <c r="FA54" i="11"/>
  <c r="FA55" i="11"/>
  <c r="FA38" i="11"/>
  <c r="FA27" i="11"/>
  <c r="FA39" i="11"/>
  <c r="FA47" i="11"/>
  <c r="FA29" i="11"/>
  <c r="EZ8" i="11"/>
  <c r="EZ4" i="11" s="1"/>
  <c r="FA21" i="11"/>
  <c r="FA28" i="11"/>
  <c r="FA13" i="11"/>
  <c r="FA36" i="11"/>
  <c r="FA15" i="11"/>
  <c r="FA40" i="11"/>
  <c r="FA31" i="11"/>
  <c r="FA51" i="11"/>
  <c r="FA25" i="11"/>
  <c r="FA49" i="11"/>
  <c r="FA50" i="11"/>
  <c r="FA41" i="11"/>
  <c r="FA14" i="11"/>
  <c r="FA34" i="11"/>
  <c r="FA30" i="11"/>
  <c r="FA17" i="11"/>
  <c r="FA22" i="11"/>
  <c r="FA42" i="11"/>
  <c r="FA52" i="11"/>
  <c r="FA26" i="11"/>
  <c r="FA37" i="11"/>
  <c r="FA11" i="11"/>
  <c r="FA48" i="11"/>
  <c r="FA53" i="11"/>
  <c r="FA45" i="11"/>
  <c r="FA35" i="11"/>
  <c r="FA24" i="11"/>
  <c r="FA43" i="11"/>
  <c r="GE5" i="19"/>
  <c r="FB5" i="11"/>
  <c r="EX6" i="13"/>
  <c r="EY2" i="13"/>
  <c r="EY4" i="13"/>
  <c r="EY3" i="13"/>
  <c r="EV39" i="13"/>
  <c r="EV55" i="13" s="1"/>
  <c r="EV38" i="13"/>
  <c r="EV54" i="13" s="1"/>
  <c r="EV29" i="13"/>
  <c r="EV45" i="13" s="1"/>
  <c r="EW41" i="13"/>
  <c r="EW25" i="13"/>
  <c r="FB48" i="11" l="1"/>
  <c r="FB118" i="11"/>
  <c r="FB125" i="11"/>
  <c r="FB102" i="11"/>
  <c r="FB84" i="11"/>
  <c r="FB88" i="11"/>
  <c r="FB76" i="11"/>
  <c r="FB146" i="11"/>
  <c r="FB148" i="11"/>
  <c r="FB145" i="11"/>
  <c r="FB69" i="11"/>
  <c r="FB86" i="11"/>
  <c r="FB108" i="11"/>
  <c r="FB151" i="11"/>
  <c r="FB132" i="11"/>
  <c r="FB126" i="11"/>
  <c r="FB91" i="11"/>
  <c r="FB83" i="11"/>
  <c r="FB92" i="11"/>
  <c r="FB79" i="11"/>
  <c r="FB154" i="11"/>
  <c r="FB144" i="11"/>
  <c r="FB160" i="11"/>
  <c r="FB80" i="11"/>
  <c r="FB100" i="11"/>
  <c r="FB117" i="11"/>
  <c r="FB150" i="11"/>
  <c r="FB120" i="11"/>
  <c r="FB116" i="11"/>
  <c r="FB97" i="11"/>
  <c r="FB75" i="11"/>
  <c r="FB66" i="11"/>
  <c r="FB68" i="11"/>
  <c r="FB152" i="11"/>
  <c r="FB140" i="11"/>
  <c r="FB61" i="11"/>
  <c r="FB78" i="11"/>
  <c r="FB95" i="11"/>
  <c r="FB122" i="11"/>
  <c r="FB159" i="11"/>
  <c r="FB133" i="11"/>
  <c r="FB136" i="11"/>
  <c r="FB106" i="11"/>
  <c r="FB90" i="11"/>
  <c r="FB101" i="11"/>
  <c r="FB57" i="11"/>
  <c r="FB56" i="11"/>
  <c r="FB63" i="11"/>
  <c r="FB141" i="11"/>
  <c r="FB71" i="11"/>
  <c r="FB85" i="11"/>
  <c r="FB109" i="11"/>
  <c r="FB127" i="11"/>
  <c r="FB158" i="11"/>
  <c r="FB124" i="11"/>
  <c r="FB98" i="11"/>
  <c r="FB74" i="11"/>
  <c r="FB114" i="11"/>
  <c r="FB103" i="11"/>
  <c r="FB65" i="11"/>
  <c r="FB156" i="11"/>
  <c r="FB64" i="11"/>
  <c r="FB137" i="11"/>
  <c r="FB62" i="11"/>
  <c r="FB87" i="11"/>
  <c r="FB113" i="11"/>
  <c r="FB131" i="11"/>
  <c r="FB121" i="11"/>
  <c r="FB135" i="11"/>
  <c r="FB111" i="11"/>
  <c r="FB96" i="11"/>
  <c r="FB81" i="11"/>
  <c r="FB72" i="11"/>
  <c r="FB155" i="11"/>
  <c r="FB73" i="11"/>
  <c r="FB142" i="11"/>
  <c r="FB60" i="11"/>
  <c r="FB89" i="11"/>
  <c r="FB110" i="11"/>
  <c r="FB129" i="11"/>
  <c r="FB119" i="11"/>
  <c r="FB134" i="11"/>
  <c r="FB115" i="11"/>
  <c r="FB112" i="11"/>
  <c r="FB82" i="11"/>
  <c r="FB67" i="11"/>
  <c r="FB153" i="11"/>
  <c r="FB70" i="11"/>
  <c r="FB139" i="11"/>
  <c r="FB58" i="11"/>
  <c r="FB104" i="11"/>
  <c r="FB123" i="11"/>
  <c r="FB147" i="11"/>
  <c r="FB130" i="11"/>
  <c r="FB128" i="11"/>
  <c r="FB105" i="11"/>
  <c r="FB99" i="11"/>
  <c r="FB94" i="11"/>
  <c r="FB59" i="11"/>
  <c r="FB149" i="11"/>
  <c r="FB138" i="11"/>
  <c r="FB157" i="11"/>
  <c r="FB77" i="11"/>
  <c r="FB93" i="11"/>
  <c r="FB107" i="11"/>
  <c r="FB143" i="11"/>
  <c r="GE158" i="19"/>
  <c r="GE160" i="19"/>
  <c r="GE159" i="19"/>
  <c r="GE157" i="19"/>
  <c r="GE155" i="19"/>
  <c r="GE156" i="19"/>
  <c r="GE154" i="19"/>
  <c r="GE153" i="19"/>
  <c r="GE152" i="19"/>
  <c r="GE148" i="19"/>
  <c r="GE149" i="19"/>
  <c r="GE151" i="19"/>
  <c r="GE150" i="19"/>
  <c r="GE146" i="19"/>
  <c r="GE145" i="19"/>
  <c r="GE147" i="19"/>
  <c r="GE143" i="19"/>
  <c r="GE142" i="19"/>
  <c r="GE141" i="19"/>
  <c r="GE136" i="19"/>
  <c r="GE144" i="19"/>
  <c r="GE140" i="19"/>
  <c r="GE133" i="19"/>
  <c r="GE134" i="19"/>
  <c r="GE139" i="19"/>
  <c r="GE138" i="19"/>
  <c r="GE137" i="19"/>
  <c r="GE131" i="19"/>
  <c r="GE127" i="19"/>
  <c r="GE126" i="19"/>
  <c r="GE123" i="19"/>
  <c r="GE129" i="19"/>
  <c r="GE132" i="19"/>
  <c r="GE135" i="19"/>
  <c r="GE120" i="19"/>
  <c r="GE130" i="19"/>
  <c r="GE128" i="19"/>
  <c r="GE125" i="19"/>
  <c r="GE122" i="19"/>
  <c r="GE116" i="19"/>
  <c r="GE110" i="19"/>
  <c r="GE124" i="19"/>
  <c r="GE121" i="19"/>
  <c r="GE117" i="19"/>
  <c r="GE115" i="19"/>
  <c r="GE118" i="19"/>
  <c r="GE119" i="19"/>
  <c r="GE113" i="19"/>
  <c r="GE111" i="19"/>
  <c r="GE108" i="19"/>
  <c r="GE104" i="19"/>
  <c r="GE112" i="19"/>
  <c r="GE106" i="19"/>
  <c r="GE105" i="19"/>
  <c r="GE103" i="19"/>
  <c r="GE101" i="19"/>
  <c r="GE114" i="19"/>
  <c r="GE102" i="19"/>
  <c r="GE107" i="19"/>
  <c r="GE109" i="19"/>
  <c r="GE97" i="19"/>
  <c r="GE93" i="19"/>
  <c r="GE98" i="19"/>
  <c r="GE100" i="19"/>
  <c r="GE94" i="19"/>
  <c r="GE92" i="19"/>
  <c r="GE90" i="19"/>
  <c r="GE89" i="19"/>
  <c r="GE95" i="19"/>
  <c r="GE99" i="19"/>
  <c r="GE96" i="19"/>
  <c r="GE88" i="19"/>
  <c r="GE87" i="19"/>
  <c r="GE85" i="19"/>
  <c r="GE81" i="19"/>
  <c r="GE79" i="19"/>
  <c r="GE86" i="19"/>
  <c r="GE84" i="19"/>
  <c r="GE75" i="19"/>
  <c r="GE80" i="19"/>
  <c r="GE83" i="19"/>
  <c r="GE82" i="19"/>
  <c r="GE78" i="19"/>
  <c r="GE69" i="19"/>
  <c r="GE77" i="19"/>
  <c r="GE71" i="19"/>
  <c r="GE91" i="19"/>
  <c r="GE74" i="19"/>
  <c r="GE76" i="19"/>
  <c r="GE73" i="19"/>
  <c r="GE72" i="19"/>
  <c r="GE67" i="19"/>
  <c r="GE70" i="19"/>
  <c r="GE65" i="19"/>
  <c r="GE60" i="19"/>
  <c r="GE68" i="19"/>
  <c r="GE66" i="19"/>
  <c r="GE63" i="19"/>
  <c r="GE58" i="19"/>
  <c r="GE62" i="19"/>
  <c r="GE57" i="19"/>
  <c r="GE56" i="19"/>
  <c r="GE59" i="19"/>
  <c r="GE64" i="19"/>
  <c r="GE61" i="19"/>
  <c r="GD8" i="19"/>
  <c r="GE54" i="19"/>
  <c r="GE53" i="19"/>
  <c r="GE49" i="19"/>
  <c r="GE48" i="19"/>
  <c r="GE52" i="19"/>
  <c r="GE51" i="19"/>
  <c r="GE55" i="19"/>
  <c r="GE44" i="19"/>
  <c r="GE40" i="19"/>
  <c r="GE36" i="19"/>
  <c r="GE42" i="19"/>
  <c r="GE50" i="19"/>
  <c r="GE38" i="19"/>
  <c r="GE47" i="19"/>
  <c r="GE46" i="19"/>
  <c r="GE43" i="19"/>
  <c r="GE39" i="19"/>
  <c r="GE34" i="19"/>
  <c r="GE35" i="19"/>
  <c r="GE28" i="19"/>
  <c r="GE32" i="19"/>
  <c r="GE24" i="19"/>
  <c r="GE30" i="19"/>
  <c r="GE31" i="19"/>
  <c r="GE45" i="19"/>
  <c r="GE41" i="19"/>
  <c r="GE29" i="19"/>
  <c r="GE16" i="19"/>
  <c r="GE25" i="19"/>
  <c r="GE37" i="19"/>
  <c r="GE27" i="19"/>
  <c r="GE33" i="19"/>
  <c r="GE23" i="19"/>
  <c r="GE18" i="19"/>
  <c r="GE19" i="19"/>
  <c r="GE26" i="19"/>
  <c r="GE20" i="19"/>
  <c r="GE15" i="19"/>
  <c r="GE14" i="19"/>
  <c r="GE22" i="19"/>
  <c r="GE12" i="19"/>
  <c r="GE17" i="19"/>
  <c r="GE11" i="19"/>
  <c r="GE21" i="19"/>
  <c r="GE13" i="19"/>
  <c r="FB41" i="11"/>
  <c r="FB33" i="11"/>
  <c r="FB34" i="11"/>
  <c r="FB30" i="11"/>
  <c r="FB11" i="11"/>
  <c r="FB16" i="11"/>
  <c r="FB21" i="11"/>
  <c r="FB13" i="11"/>
  <c r="FB51" i="11"/>
  <c r="FB26" i="11"/>
  <c r="FB49" i="11"/>
  <c r="FB54" i="11"/>
  <c r="FB55" i="11"/>
  <c r="FB38" i="11"/>
  <c r="FB37" i="11"/>
  <c r="FB24" i="11"/>
  <c r="FB50" i="11"/>
  <c r="FB40" i="11"/>
  <c r="FB45" i="11"/>
  <c r="FB35" i="11"/>
  <c r="FB44" i="11"/>
  <c r="FB17" i="11"/>
  <c r="FB46" i="11"/>
  <c r="FB32" i="11"/>
  <c r="FB19" i="11"/>
  <c r="FB15" i="11"/>
  <c r="FB29" i="11"/>
  <c r="FA8" i="11"/>
  <c r="FA4" i="11" s="1"/>
  <c r="FB53" i="11"/>
  <c r="FB28" i="11"/>
  <c r="FB20" i="11"/>
  <c r="FB39" i="11"/>
  <c r="FB12" i="11"/>
  <c r="FB18" i="11"/>
  <c r="FB42" i="11"/>
  <c r="FB31" i="11"/>
  <c r="FB23" i="11"/>
  <c r="FB36" i="11"/>
  <c r="FB47" i="11"/>
  <c r="FC30" i="11"/>
  <c r="FC51" i="11"/>
  <c r="FC39" i="11"/>
  <c r="FC31" i="11"/>
  <c r="FB14" i="11"/>
  <c r="FB27" i="11"/>
  <c r="FB52" i="11"/>
  <c r="FB25" i="11"/>
  <c r="FB43" i="11"/>
  <c r="FB22" i="11"/>
  <c r="GF5" i="19"/>
  <c r="FC5" i="11"/>
  <c r="FC147" i="11" s="1"/>
  <c r="EY6" i="13"/>
  <c r="EZ3" i="13"/>
  <c r="EZ4" i="13"/>
  <c r="EZ2" i="13"/>
  <c r="EW39" i="13"/>
  <c r="EW55" i="13" s="1"/>
  <c r="EW38" i="13"/>
  <c r="EW54" i="13" s="1"/>
  <c r="EW29" i="13"/>
  <c r="EW45" i="13" s="1"/>
  <c r="EX41" i="13"/>
  <c r="EX25" i="13"/>
  <c r="FC14" i="11" l="1"/>
  <c r="FC40" i="11"/>
  <c r="FC126" i="11"/>
  <c r="FC108" i="11"/>
  <c r="FC93" i="11"/>
  <c r="FC79" i="11"/>
  <c r="FC65" i="11"/>
  <c r="FC153" i="11"/>
  <c r="FC146" i="11"/>
  <c r="FC69" i="11"/>
  <c r="FC84" i="11"/>
  <c r="FC98" i="11"/>
  <c r="FC119" i="11"/>
  <c r="FC123" i="11"/>
  <c r="FC139" i="11"/>
  <c r="FC133" i="11"/>
  <c r="FC94" i="11"/>
  <c r="FC117" i="11"/>
  <c r="FC64" i="11"/>
  <c r="FC72" i="11"/>
  <c r="FC145" i="11"/>
  <c r="FC152" i="11"/>
  <c r="FC57" i="11"/>
  <c r="FC76" i="11"/>
  <c r="FC96" i="11"/>
  <c r="FC111" i="11"/>
  <c r="FC128" i="11"/>
  <c r="FC154" i="11"/>
  <c r="FC45" i="11"/>
  <c r="FC23" i="11"/>
  <c r="FC27" i="11"/>
  <c r="FC44" i="11"/>
  <c r="FC122" i="11"/>
  <c r="FC105" i="11"/>
  <c r="FC114" i="11"/>
  <c r="FC83" i="11"/>
  <c r="FC71" i="11"/>
  <c r="FC140" i="11"/>
  <c r="FC149" i="11"/>
  <c r="FC60" i="11"/>
  <c r="FC78" i="11"/>
  <c r="FC106" i="11"/>
  <c r="FC109" i="11"/>
  <c r="FC120" i="11"/>
  <c r="FC143" i="11"/>
  <c r="FC124" i="11"/>
  <c r="FC102" i="11"/>
  <c r="FC95" i="11"/>
  <c r="FC89" i="11"/>
  <c r="FC70" i="11"/>
  <c r="FC138" i="11"/>
  <c r="FC158" i="11"/>
  <c r="FC58" i="11"/>
  <c r="FC82" i="11"/>
  <c r="FC101" i="11"/>
  <c r="FC113" i="11"/>
  <c r="FC134" i="11"/>
  <c r="FC156" i="11"/>
  <c r="FC13" i="11"/>
  <c r="FC50" i="11"/>
  <c r="FC132" i="11"/>
  <c r="FC112" i="11"/>
  <c r="FC88" i="11"/>
  <c r="FC73" i="11"/>
  <c r="FC63" i="11"/>
  <c r="FC160" i="11"/>
  <c r="FC157" i="11"/>
  <c r="FC59" i="11"/>
  <c r="FC91" i="11"/>
  <c r="FC100" i="11"/>
  <c r="FC125" i="11"/>
  <c r="FC131" i="11"/>
  <c r="FC22" i="11"/>
  <c r="FC21" i="11"/>
  <c r="FC33" i="11"/>
  <c r="FC18" i="11"/>
  <c r="FC127" i="11"/>
  <c r="FC121" i="11"/>
  <c r="FC81" i="11"/>
  <c r="FC75" i="11"/>
  <c r="FC151" i="11"/>
  <c r="FC148" i="11"/>
  <c r="FC67" i="11"/>
  <c r="FC74" i="11"/>
  <c r="FC86" i="11"/>
  <c r="FC90" i="11"/>
  <c r="FC115" i="11"/>
  <c r="FC129" i="11"/>
  <c r="FC150" i="11"/>
  <c r="FC41" i="11"/>
  <c r="FC32" i="11"/>
  <c r="FC17" i="11"/>
  <c r="FC130" i="11"/>
  <c r="FC118" i="11"/>
  <c r="FC104" i="11"/>
  <c r="FC92" i="11"/>
  <c r="FC62" i="11"/>
  <c r="FC56" i="11"/>
  <c r="FC144" i="11"/>
  <c r="FC61" i="11"/>
  <c r="FC80" i="11"/>
  <c r="FC99" i="11"/>
  <c r="FC97" i="11"/>
  <c r="FC116" i="11"/>
  <c r="FC137" i="11"/>
  <c r="FC159" i="11"/>
  <c r="FC135" i="11"/>
  <c r="FC136" i="11"/>
  <c r="FC103" i="11"/>
  <c r="FC87" i="11"/>
  <c r="FC68" i="11"/>
  <c r="FC155" i="11"/>
  <c r="FC141" i="11"/>
  <c r="FC66" i="11"/>
  <c r="FC77" i="11"/>
  <c r="FC85" i="11"/>
  <c r="FC107" i="11"/>
  <c r="FC110" i="11"/>
  <c r="FC142" i="11"/>
  <c r="GF160" i="19"/>
  <c r="GF157" i="19"/>
  <c r="GF156" i="19"/>
  <c r="GF155" i="19"/>
  <c r="GF158" i="19"/>
  <c r="GF153" i="19"/>
  <c r="GF159" i="19"/>
  <c r="GF154" i="19"/>
  <c r="GF147" i="19"/>
  <c r="GF151" i="19"/>
  <c r="GF152" i="19"/>
  <c r="GF148" i="19"/>
  <c r="GF144" i="19"/>
  <c r="GF146" i="19"/>
  <c r="GF149" i="19"/>
  <c r="GF145" i="19"/>
  <c r="GF138" i="19"/>
  <c r="GF150" i="19"/>
  <c r="GF141" i="19"/>
  <c r="GF135" i="19"/>
  <c r="GF143" i="19"/>
  <c r="GF142" i="19"/>
  <c r="GF129" i="19"/>
  <c r="GF134" i="19"/>
  <c r="GF132" i="19"/>
  <c r="GF130" i="19"/>
  <c r="GF128" i="19"/>
  <c r="GF137" i="19"/>
  <c r="GF124" i="19"/>
  <c r="GF133" i="19"/>
  <c r="GF127" i="19"/>
  <c r="GF131" i="19"/>
  <c r="GF139" i="19"/>
  <c r="GF136" i="19"/>
  <c r="GF140" i="19"/>
  <c r="GF117" i="19"/>
  <c r="GF123" i="19"/>
  <c r="GF121" i="19"/>
  <c r="GF119" i="19"/>
  <c r="GF115" i="19"/>
  <c r="GF118" i="19"/>
  <c r="GF126" i="19"/>
  <c r="GF120" i="19"/>
  <c r="GF113" i="19"/>
  <c r="GF112" i="19"/>
  <c r="GF111" i="19"/>
  <c r="GF108" i="19"/>
  <c r="GF104" i="19"/>
  <c r="GF103" i="19"/>
  <c r="GF125" i="19"/>
  <c r="GF107" i="19"/>
  <c r="GF122" i="19"/>
  <c r="GF102" i="19"/>
  <c r="GF114" i="19"/>
  <c r="GF110" i="19"/>
  <c r="GF109" i="19"/>
  <c r="GF105" i="19"/>
  <c r="GF116" i="19"/>
  <c r="GF101" i="19"/>
  <c r="GF98" i="19"/>
  <c r="GF99" i="19"/>
  <c r="GF96" i="19"/>
  <c r="GF91" i="19"/>
  <c r="GF106" i="19"/>
  <c r="GF100" i="19"/>
  <c r="GF94" i="19"/>
  <c r="GF92" i="19"/>
  <c r="GF90" i="19"/>
  <c r="GF89" i="19"/>
  <c r="GF95" i="19"/>
  <c r="GF97" i="19"/>
  <c r="GF93" i="19"/>
  <c r="GF84" i="19"/>
  <c r="GF88" i="19"/>
  <c r="GF87" i="19"/>
  <c r="GF81" i="19"/>
  <c r="GF80" i="19"/>
  <c r="GF83" i="19"/>
  <c r="GF82" i="19"/>
  <c r="GF77" i="19"/>
  <c r="GF74" i="19"/>
  <c r="GF78" i="19"/>
  <c r="GF85" i="19"/>
  <c r="GF86" i="19"/>
  <c r="GF70" i="19"/>
  <c r="GF75" i="19"/>
  <c r="GF76" i="19"/>
  <c r="GF73" i="19"/>
  <c r="GF72" i="19"/>
  <c r="GF67" i="19"/>
  <c r="GF79" i="19"/>
  <c r="GF68" i="19"/>
  <c r="GF65" i="19"/>
  <c r="GF64" i="19"/>
  <c r="GF66" i="19"/>
  <c r="GF69" i="19"/>
  <c r="GF71" i="19"/>
  <c r="GF61" i="19"/>
  <c r="GF60" i="19"/>
  <c r="GF59" i="19"/>
  <c r="GF58" i="19"/>
  <c r="GF56" i="19"/>
  <c r="GF63" i="19"/>
  <c r="GF62" i="19"/>
  <c r="GF57" i="19"/>
  <c r="FC42" i="11"/>
  <c r="FC34" i="11"/>
  <c r="FC12" i="11"/>
  <c r="GE8" i="19"/>
  <c r="GF49" i="19"/>
  <c r="GF52" i="19"/>
  <c r="GF55" i="19"/>
  <c r="GF54" i="19"/>
  <c r="GF53" i="19"/>
  <c r="GF48" i="19"/>
  <c r="GF51" i="19"/>
  <c r="GF50" i="19"/>
  <c r="GF40" i="19"/>
  <c r="GF44" i="19"/>
  <c r="GF36" i="19"/>
  <c r="GF43" i="19"/>
  <c r="GF45" i="19"/>
  <c r="GF47" i="19"/>
  <c r="GF38" i="19"/>
  <c r="GF35" i="19"/>
  <c r="GF39" i="19"/>
  <c r="GF31" i="19"/>
  <c r="GF46" i="19"/>
  <c r="GF37" i="19"/>
  <c r="GF41" i="19"/>
  <c r="GF27" i="19"/>
  <c r="GF30" i="19"/>
  <c r="GF34" i="19"/>
  <c r="GF26" i="19"/>
  <c r="GF28" i="19"/>
  <c r="GF23" i="19"/>
  <c r="GF25" i="19"/>
  <c r="GF42" i="19"/>
  <c r="GF20" i="19"/>
  <c r="GF33" i="19"/>
  <c r="GF19" i="19"/>
  <c r="GF32" i="19"/>
  <c r="GF17" i="19"/>
  <c r="GF18" i="19"/>
  <c r="GF15" i="19"/>
  <c r="GF22" i="19"/>
  <c r="GF24" i="19"/>
  <c r="GF21" i="19"/>
  <c r="GF14" i="19"/>
  <c r="GF13" i="19"/>
  <c r="GF16" i="19"/>
  <c r="GF29" i="19"/>
  <c r="GF12" i="19"/>
  <c r="GF11" i="19"/>
  <c r="FC55" i="11"/>
  <c r="FC38" i="11"/>
  <c r="FC19" i="11"/>
  <c r="FC37" i="11"/>
  <c r="FC49" i="11"/>
  <c r="FB8" i="11"/>
  <c r="FB4" i="11" s="1"/>
  <c r="FC53" i="11"/>
  <c r="FC46" i="11"/>
  <c r="FC35" i="11"/>
  <c r="FC26" i="11"/>
  <c r="FC15" i="11"/>
  <c r="FC29" i="11"/>
  <c r="FC36" i="11"/>
  <c r="FC11" i="11"/>
  <c r="FC48" i="11"/>
  <c r="FC28" i="11"/>
  <c r="FC20" i="11"/>
  <c r="FC24" i="11"/>
  <c r="FC47" i="11"/>
  <c r="FC16" i="11"/>
  <c r="FC52" i="11"/>
  <c r="FC25" i="11"/>
  <c r="FC43" i="11"/>
  <c r="FC54" i="11"/>
  <c r="GG5" i="19"/>
  <c r="FD5" i="11"/>
  <c r="FD155" i="11" s="1"/>
  <c r="EZ6" i="13"/>
  <c r="FA4" i="13"/>
  <c r="FA3" i="13"/>
  <c r="FA2" i="13"/>
  <c r="EX39" i="13"/>
  <c r="EX55" i="13" s="1"/>
  <c r="EX38" i="13"/>
  <c r="EX54" i="13" s="1"/>
  <c r="EX29" i="13"/>
  <c r="EX45" i="13" s="1"/>
  <c r="EY41" i="13"/>
  <c r="EY25" i="13"/>
  <c r="FD136" i="11" l="1"/>
  <c r="FD129" i="11"/>
  <c r="FD105" i="11"/>
  <c r="FD76" i="11"/>
  <c r="FD73" i="11"/>
  <c r="FD156" i="11"/>
  <c r="FD141" i="11"/>
  <c r="FD59" i="11"/>
  <c r="FD95" i="11"/>
  <c r="FD94" i="11"/>
  <c r="FD111" i="11"/>
  <c r="FD126" i="11"/>
  <c r="FD142" i="11"/>
  <c r="FD48" i="11"/>
  <c r="FD133" i="11"/>
  <c r="FD100" i="11"/>
  <c r="FD99" i="11"/>
  <c r="FD84" i="11"/>
  <c r="FD77" i="11"/>
  <c r="FD147" i="11"/>
  <c r="FD56" i="11"/>
  <c r="FD67" i="11"/>
  <c r="FD91" i="11"/>
  <c r="FD98" i="11"/>
  <c r="FD125" i="11"/>
  <c r="FD128" i="11"/>
  <c r="FD145" i="11"/>
  <c r="FD124" i="11"/>
  <c r="FD101" i="11"/>
  <c r="FD92" i="11"/>
  <c r="FD61" i="11"/>
  <c r="FD72" i="11"/>
  <c r="FD152" i="11"/>
  <c r="FD65" i="11"/>
  <c r="FD58" i="11"/>
  <c r="FD90" i="11"/>
  <c r="FD108" i="11"/>
  <c r="FD106" i="11"/>
  <c r="FD134" i="11"/>
  <c r="FD149" i="11"/>
  <c r="FD130" i="11"/>
  <c r="FD114" i="11"/>
  <c r="FD122" i="11"/>
  <c r="FD71" i="11"/>
  <c r="FD64" i="11"/>
  <c r="FD160" i="11"/>
  <c r="FD66" i="11"/>
  <c r="FD85" i="11"/>
  <c r="FD97" i="11"/>
  <c r="FD113" i="11"/>
  <c r="FD110" i="11"/>
  <c r="FD139" i="11"/>
  <c r="FD150" i="11"/>
  <c r="FD123" i="11"/>
  <c r="FD107" i="11"/>
  <c r="FD96" i="11"/>
  <c r="FD81" i="11"/>
  <c r="FD68" i="11"/>
  <c r="FD144" i="11"/>
  <c r="FD69" i="11"/>
  <c r="FD83" i="11"/>
  <c r="FD104" i="11"/>
  <c r="FD89" i="11"/>
  <c r="FD112" i="11"/>
  <c r="FD135" i="11"/>
  <c r="FD154" i="11"/>
  <c r="FD132" i="11"/>
  <c r="FD121" i="11"/>
  <c r="FD75" i="11"/>
  <c r="FD63" i="11"/>
  <c r="FD153" i="11"/>
  <c r="FD146" i="11"/>
  <c r="FD74" i="11"/>
  <c r="FD78" i="11"/>
  <c r="FD102" i="11"/>
  <c r="FD103" i="11"/>
  <c r="FD115" i="11"/>
  <c r="FD137" i="11"/>
  <c r="FD151" i="11"/>
  <c r="FD127" i="11"/>
  <c r="FD118" i="11"/>
  <c r="FD88" i="11"/>
  <c r="FD70" i="11"/>
  <c r="FD157" i="11"/>
  <c r="FD148" i="11"/>
  <c r="FD57" i="11"/>
  <c r="FD82" i="11"/>
  <c r="FD87" i="11"/>
  <c r="FD119" i="11"/>
  <c r="FD116" i="11"/>
  <c r="FD140" i="11"/>
  <c r="FD158" i="11"/>
  <c r="FD131" i="11"/>
  <c r="FD109" i="11"/>
  <c r="FD80" i="11"/>
  <c r="FD79" i="11"/>
  <c r="FD62" i="11"/>
  <c r="FD138" i="11"/>
  <c r="FD60" i="11"/>
  <c r="FD86" i="11"/>
  <c r="FD93" i="11"/>
  <c r="FD120" i="11"/>
  <c r="FD117" i="11"/>
  <c r="FD143" i="11"/>
  <c r="FD159" i="11"/>
  <c r="GG157" i="19"/>
  <c r="GG159" i="19"/>
  <c r="GG158" i="19"/>
  <c r="GG155" i="19"/>
  <c r="GG160" i="19"/>
  <c r="GG154" i="19"/>
  <c r="GG156" i="19"/>
  <c r="GG151" i="19"/>
  <c r="GG149" i="19"/>
  <c r="GG153" i="19"/>
  <c r="GG146" i="19"/>
  <c r="GG150" i="19"/>
  <c r="GG145" i="19"/>
  <c r="GG147" i="19"/>
  <c r="GG143" i="19"/>
  <c r="GG142" i="19"/>
  <c r="GG152" i="19"/>
  <c r="GG148" i="19"/>
  <c r="GG144" i="19"/>
  <c r="GG140" i="19"/>
  <c r="GG139" i="19"/>
  <c r="GG138" i="19"/>
  <c r="GG137" i="19"/>
  <c r="GG131" i="19"/>
  <c r="GG130" i="19"/>
  <c r="GG134" i="19"/>
  <c r="GG132" i="19"/>
  <c r="GG136" i="19"/>
  <c r="GG129" i="19"/>
  <c r="GG122" i="19"/>
  <c r="GG133" i="19"/>
  <c r="GG141" i="19"/>
  <c r="GG135" i="19"/>
  <c r="GG125" i="19"/>
  <c r="GG128" i="19"/>
  <c r="GG123" i="19"/>
  <c r="GG121" i="19"/>
  <c r="GG119" i="19"/>
  <c r="GG126" i="19"/>
  <c r="GG124" i="19"/>
  <c r="GG115" i="19"/>
  <c r="GG111" i="19"/>
  <c r="GG118" i="19"/>
  <c r="GG117" i="19"/>
  <c r="GG127" i="19"/>
  <c r="GG120" i="19"/>
  <c r="GG113" i="19"/>
  <c r="GG112" i="19"/>
  <c r="GG114" i="19"/>
  <c r="GG107" i="19"/>
  <c r="GG105" i="19"/>
  <c r="GG116" i="19"/>
  <c r="GG101" i="19"/>
  <c r="GG110" i="19"/>
  <c r="GG103" i="19"/>
  <c r="GG108" i="19"/>
  <c r="GG104" i="19"/>
  <c r="GG102" i="19"/>
  <c r="GG109" i="19"/>
  <c r="GG106" i="19"/>
  <c r="GG99" i="19"/>
  <c r="GG96" i="19"/>
  <c r="GG91" i="19"/>
  <c r="GG100" i="19"/>
  <c r="GG94" i="19"/>
  <c r="GG92" i="19"/>
  <c r="GG95" i="19"/>
  <c r="GG97" i="19"/>
  <c r="GG93" i="19"/>
  <c r="GG82" i="19"/>
  <c r="GG98" i="19"/>
  <c r="GG89" i="19"/>
  <c r="GG84" i="19"/>
  <c r="GG80" i="19"/>
  <c r="GG88" i="19"/>
  <c r="GG87" i="19"/>
  <c r="GG81" i="19"/>
  <c r="GG83" i="19"/>
  <c r="GG77" i="19"/>
  <c r="GG74" i="19"/>
  <c r="GG90" i="19"/>
  <c r="GG86" i="19"/>
  <c r="GG85" i="19"/>
  <c r="GG78" i="19"/>
  <c r="GG71" i="19"/>
  <c r="GG76" i="19"/>
  <c r="GG73" i="19"/>
  <c r="GG72" i="19"/>
  <c r="GG67" i="19"/>
  <c r="GG79" i="19"/>
  <c r="GG68" i="19"/>
  <c r="GG65" i="19"/>
  <c r="GG75" i="19"/>
  <c r="GG66" i="19"/>
  <c r="GG69" i="19"/>
  <c r="GG70" i="19"/>
  <c r="GG64" i="19"/>
  <c r="GG58" i="19"/>
  <c r="GG61" i="19"/>
  <c r="GG63" i="19"/>
  <c r="GG56" i="19"/>
  <c r="GG60" i="19"/>
  <c r="GG59" i="19"/>
  <c r="GG62" i="19"/>
  <c r="GG57" i="19"/>
  <c r="GG53" i="19"/>
  <c r="GG55" i="19"/>
  <c r="GG54" i="19"/>
  <c r="GG48" i="19"/>
  <c r="GG51" i="19"/>
  <c r="GG52" i="19"/>
  <c r="GG39" i="19"/>
  <c r="GG49" i="19"/>
  <c r="GG38" i="19"/>
  <c r="GG43" i="19"/>
  <c r="GG35" i="19"/>
  <c r="GG50" i="19"/>
  <c r="GG34" i="19"/>
  <c r="GG45" i="19"/>
  <c r="GG46" i="19"/>
  <c r="GG37" i="19"/>
  <c r="GG42" i="19"/>
  <c r="GG41" i="19"/>
  <c r="GG47" i="19"/>
  <c r="GG27" i="19"/>
  <c r="GG40" i="19"/>
  <c r="GG31" i="19"/>
  <c r="GG25" i="19"/>
  <c r="GG33" i="19"/>
  <c r="GG44" i="19"/>
  <c r="GG28" i="19"/>
  <c r="GG36" i="19"/>
  <c r="GG29" i="19"/>
  <c r="GG30" i="19"/>
  <c r="GG24" i="19"/>
  <c r="GG23" i="19"/>
  <c r="GG15" i="19"/>
  <c r="GG26" i="19"/>
  <c r="GG14" i="19"/>
  <c r="GG32" i="19"/>
  <c r="GG18" i="19"/>
  <c r="GG19" i="19"/>
  <c r="GG21" i="19"/>
  <c r="GG13" i="19"/>
  <c r="GG16" i="19"/>
  <c r="GG22" i="19"/>
  <c r="GG17" i="19"/>
  <c r="GG20" i="19"/>
  <c r="GG11" i="19"/>
  <c r="GG12" i="19"/>
  <c r="GF8" i="19"/>
  <c r="FD21" i="11"/>
  <c r="FD27" i="11"/>
  <c r="FD20" i="11"/>
  <c r="FD24" i="11"/>
  <c r="FD11" i="11"/>
  <c r="FD55" i="11"/>
  <c r="FD45" i="11"/>
  <c r="FD39" i="11"/>
  <c r="FD36" i="11"/>
  <c r="FD29" i="11"/>
  <c r="FD54" i="11"/>
  <c r="FD40" i="11"/>
  <c r="FD25" i="11"/>
  <c r="FD32" i="11"/>
  <c r="FD47" i="11"/>
  <c r="FD17" i="11"/>
  <c r="FD14" i="11"/>
  <c r="FD34" i="11"/>
  <c r="FD23" i="11"/>
  <c r="FD30" i="11"/>
  <c r="FD49" i="11"/>
  <c r="FD28" i="11"/>
  <c r="FD52" i="11"/>
  <c r="FD26" i="11"/>
  <c r="FD44" i="11"/>
  <c r="FD18" i="11"/>
  <c r="FC8" i="11"/>
  <c r="FC4" i="11" s="1"/>
  <c r="FD41" i="11"/>
  <c r="FD33" i="11"/>
  <c r="FD13" i="11"/>
  <c r="FD35" i="11"/>
  <c r="FD43" i="11"/>
  <c r="FD22" i="11"/>
  <c r="FD42" i="11"/>
  <c r="FD31" i="11"/>
  <c r="FD19" i="11"/>
  <c r="FD51" i="11"/>
  <c r="FD15" i="11"/>
  <c r="FD50" i="11"/>
  <c r="FD53" i="11"/>
  <c r="FD46" i="11"/>
  <c r="FD38" i="11"/>
  <c r="FD37" i="11"/>
  <c r="FD12" i="11"/>
  <c r="FD16" i="11"/>
  <c r="GH5" i="19"/>
  <c r="FE5" i="11"/>
  <c r="FE158" i="11" s="1"/>
  <c r="FA6" i="13"/>
  <c r="FB4" i="13"/>
  <c r="FB3" i="13"/>
  <c r="FB2" i="13"/>
  <c r="EY39" i="13"/>
  <c r="EY55" i="13" s="1"/>
  <c r="EY38" i="13"/>
  <c r="EY54" i="13" s="1"/>
  <c r="EY29" i="13"/>
  <c r="EY45" i="13" s="1"/>
  <c r="EZ41" i="13"/>
  <c r="EZ25" i="13"/>
  <c r="FE115" i="11" l="1"/>
  <c r="FE95" i="11"/>
  <c r="FE104" i="11"/>
  <c r="FE89" i="11"/>
  <c r="FE57" i="11"/>
  <c r="FE150" i="11"/>
  <c r="FE138" i="11"/>
  <c r="FE67" i="11"/>
  <c r="FE88" i="11"/>
  <c r="FE107" i="11"/>
  <c r="FE116" i="11"/>
  <c r="FE137" i="11"/>
  <c r="FE50" i="11"/>
  <c r="FE130" i="11"/>
  <c r="FE113" i="11"/>
  <c r="FE96" i="11"/>
  <c r="FE99" i="11"/>
  <c r="FE68" i="11"/>
  <c r="FE81" i="11"/>
  <c r="FE145" i="11"/>
  <c r="FE157" i="11"/>
  <c r="FE93" i="11"/>
  <c r="FE74" i="11"/>
  <c r="FE100" i="11"/>
  <c r="FE123" i="11"/>
  <c r="FE139" i="11"/>
  <c r="FE155" i="11"/>
  <c r="FE133" i="11"/>
  <c r="FE131" i="11"/>
  <c r="FE97" i="11"/>
  <c r="FE92" i="11"/>
  <c r="FE79" i="11"/>
  <c r="FE65" i="11"/>
  <c r="FE152" i="11"/>
  <c r="FE146" i="11"/>
  <c r="FE82" i="11"/>
  <c r="FE85" i="11"/>
  <c r="FE108" i="11"/>
  <c r="FE126" i="11"/>
  <c r="FE143" i="11"/>
  <c r="FE127" i="11"/>
  <c r="FE122" i="11"/>
  <c r="FE117" i="11"/>
  <c r="FE87" i="11"/>
  <c r="FE62" i="11"/>
  <c r="FE60" i="11"/>
  <c r="FE144" i="11"/>
  <c r="FE141" i="11"/>
  <c r="FE80" i="11"/>
  <c r="FE90" i="11"/>
  <c r="FE91" i="11"/>
  <c r="FE128" i="11"/>
  <c r="FE142" i="11"/>
  <c r="FE129" i="11"/>
  <c r="FE110" i="11"/>
  <c r="FE121" i="11"/>
  <c r="FE84" i="11"/>
  <c r="FE77" i="11"/>
  <c r="FE73" i="11"/>
  <c r="FE140" i="11"/>
  <c r="FE56" i="11"/>
  <c r="FE83" i="11"/>
  <c r="FE94" i="11"/>
  <c r="FE111" i="11"/>
  <c r="FE125" i="11"/>
  <c r="FE147" i="11"/>
  <c r="FE124" i="11"/>
  <c r="FE114" i="11"/>
  <c r="FE105" i="11"/>
  <c r="FE69" i="11"/>
  <c r="FE58" i="11"/>
  <c r="FE63" i="11"/>
  <c r="FE149" i="11"/>
  <c r="FE61" i="11"/>
  <c r="FE71" i="11"/>
  <c r="FE103" i="11"/>
  <c r="FE120" i="11"/>
  <c r="FE132" i="11"/>
  <c r="FE148" i="11"/>
  <c r="FE119" i="11"/>
  <c r="FE102" i="11"/>
  <c r="FE101" i="11"/>
  <c r="FE78" i="11"/>
  <c r="FE66" i="11"/>
  <c r="FE154" i="11"/>
  <c r="FE159" i="11"/>
  <c r="FE64" i="11"/>
  <c r="FE75" i="11"/>
  <c r="FE98" i="11"/>
  <c r="FE112" i="11"/>
  <c r="FE135" i="11"/>
  <c r="FE151" i="11"/>
  <c r="FE134" i="11"/>
  <c r="FE86" i="11"/>
  <c r="FE109" i="11"/>
  <c r="FE72" i="11"/>
  <c r="FE70" i="11"/>
  <c r="FE153" i="11"/>
  <c r="FE160" i="11"/>
  <c r="FE59" i="11"/>
  <c r="FE76" i="11"/>
  <c r="FE106" i="11"/>
  <c r="FE118" i="11"/>
  <c r="FE136" i="11"/>
  <c r="FE156" i="11"/>
  <c r="GH157" i="19"/>
  <c r="GH158" i="19"/>
  <c r="GH160" i="19"/>
  <c r="GH159" i="19"/>
  <c r="GH155" i="19"/>
  <c r="GH156" i="19"/>
  <c r="GH152" i="19"/>
  <c r="GH153" i="19"/>
  <c r="GH150" i="19"/>
  <c r="GH151" i="19"/>
  <c r="GH148" i="19"/>
  <c r="GH149" i="19"/>
  <c r="GH143" i="19"/>
  <c r="GH144" i="19"/>
  <c r="GH145" i="19"/>
  <c r="GH141" i="19"/>
  <c r="GH136" i="19"/>
  <c r="GH154" i="19"/>
  <c r="GH146" i="19"/>
  <c r="GH140" i="19"/>
  <c r="GH142" i="19"/>
  <c r="GH139" i="19"/>
  <c r="GH137" i="19"/>
  <c r="GH134" i="19"/>
  <c r="GH147" i="19"/>
  <c r="GH135" i="19"/>
  <c r="GH133" i="19"/>
  <c r="GH132" i="19"/>
  <c r="GH125" i="19"/>
  <c r="GH128" i="19"/>
  <c r="GH131" i="19"/>
  <c r="GH138" i="19"/>
  <c r="GH130" i="19"/>
  <c r="GH123" i="19"/>
  <c r="GH121" i="19"/>
  <c r="GH119" i="19"/>
  <c r="GH126" i="19"/>
  <c r="GH124" i="19"/>
  <c r="GH122" i="19"/>
  <c r="GH116" i="19"/>
  <c r="GH118" i="19"/>
  <c r="GH117" i="19"/>
  <c r="GH127" i="19"/>
  <c r="GH120" i="19"/>
  <c r="GH114" i="19"/>
  <c r="GH129" i="19"/>
  <c r="GH115" i="19"/>
  <c r="GH113" i="19"/>
  <c r="GH107" i="19"/>
  <c r="GH105" i="19"/>
  <c r="GH110" i="19"/>
  <c r="GH109" i="19"/>
  <c r="GH106" i="19"/>
  <c r="GH103" i="19"/>
  <c r="GH111" i="19"/>
  <c r="GH108" i="19"/>
  <c r="GH104" i="19"/>
  <c r="GH102" i="19"/>
  <c r="GH112" i="19"/>
  <c r="GH88" i="19"/>
  <c r="GH101" i="19"/>
  <c r="GH95" i="19"/>
  <c r="GH97" i="19"/>
  <c r="GH93" i="19"/>
  <c r="GH98" i="19"/>
  <c r="GH99" i="19"/>
  <c r="GH96" i="19"/>
  <c r="GH94" i="19"/>
  <c r="GH92" i="19"/>
  <c r="GH90" i="19"/>
  <c r="GH81" i="19"/>
  <c r="GH79" i="19"/>
  <c r="GH89" i="19"/>
  <c r="GH100" i="19"/>
  <c r="GH91" i="19"/>
  <c r="GH84" i="19"/>
  <c r="GH87" i="19"/>
  <c r="GH83" i="19"/>
  <c r="GH80" i="19"/>
  <c r="GH82" i="19"/>
  <c r="GH78" i="19"/>
  <c r="GH86" i="19"/>
  <c r="GH85" i="19"/>
  <c r="GH73" i="19"/>
  <c r="GH75" i="19"/>
  <c r="GH77" i="19"/>
  <c r="GH76" i="19"/>
  <c r="GH74" i="19"/>
  <c r="GH68" i="19"/>
  <c r="GH65" i="19"/>
  <c r="GH66" i="19"/>
  <c r="GH67" i="19"/>
  <c r="GH72" i="19"/>
  <c r="GH69" i="19"/>
  <c r="GH62" i="19"/>
  <c r="GH59" i="19"/>
  <c r="GH57" i="19"/>
  <c r="GH71" i="19"/>
  <c r="GH70" i="19"/>
  <c r="GH64" i="19"/>
  <c r="GH56" i="19"/>
  <c r="GH61" i="19"/>
  <c r="GH60" i="19"/>
  <c r="GH58" i="19"/>
  <c r="GH63" i="19"/>
  <c r="GG8" i="19"/>
  <c r="GH48" i="19"/>
  <c r="GH54" i="19"/>
  <c r="GH52" i="19"/>
  <c r="GH53" i="19"/>
  <c r="GH50" i="19"/>
  <c r="GH51" i="19"/>
  <c r="GH55" i="19"/>
  <c r="GH39" i="19"/>
  <c r="GH43" i="19"/>
  <c r="GH49" i="19"/>
  <c r="GH35" i="19"/>
  <c r="GH47" i="19"/>
  <c r="GH46" i="19"/>
  <c r="GH42" i="19"/>
  <c r="GH30" i="19"/>
  <c r="GH44" i="19"/>
  <c r="GH40" i="19"/>
  <c r="GH34" i="19"/>
  <c r="GH36" i="19"/>
  <c r="GH45" i="19"/>
  <c r="GH33" i="19"/>
  <c r="GH25" i="19"/>
  <c r="GH37" i="19"/>
  <c r="GH23" i="19"/>
  <c r="GH29" i="19"/>
  <c r="GH28" i="19"/>
  <c r="GH31" i="19"/>
  <c r="GH22" i="19"/>
  <c r="GH32" i="19"/>
  <c r="GH38" i="19"/>
  <c r="GH19" i="19"/>
  <c r="GH24" i="19"/>
  <c r="GH14" i="19"/>
  <c r="GH17" i="19"/>
  <c r="GH26" i="19"/>
  <c r="GH18" i="19"/>
  <c r="GH20" i="19"/>
  <c r="GH21" i="19"/>
  <c r="GH13" i="19"/>
  <c r="GH41" i="19"/>
  <c r="GH11" i="19"/>
  <c r="GH12" i="19"/>
  <c r="GH27" i="19"/>
  <c r="GH15" i="19"/>
  <c r="GH16" i="19"/>
  <c r="FE53" i="11"/>
  <c r="FE13" i="11"/>
  <c r="FE32" i="11"/>
  <c r="FE35" i="11"/>
  <c r="FE12" i="11"/>
  <c r="FE48" i="11"/>
  <c r="FE42" i="11"/>
  <c r="FE20" i="11"/>
  <c r="FE39" i="11"/>
  <c r="FE26" i="11"/>
  <c r="FE49" i="11"/>
  <c r="FE22" i="11"/>
  <c r="FE28" i="11"/>
  <c r="FE33" i="11"/>
  <c r="FE24" i="11"/>
  <c r="FE36" i="11"/>
  <c r="FE11" i="11"/>
  <c r="FE16" i="11"/>
  <c r="FE55" i="11"/>
  <c r="FE45" i="11"/>
  <c r="FE51" i="11"/>
  <c r="FE30" i="11"/>
  <c r="FD8" i="11"/>
  <c r="FD4" i="11" s="1"/>
  <c r="FE40" i="11"/>
  <c r="FE52" i="11"/>
  <c r="FE19" i="11"/>
  <c r="FE43" i="11"/>
  <c r="FE17" i="11"/>
  <c r="FE38" i="11"/>
  <c r="FE31" i="11"/>
  <c r="FE23" i="11"/>
  <c r="FE47" i="11"/>
  <c r="FE18" i="11"/>
  <c r="FE41" i="11"/>
  <c r="FE46" i="11"/>
  <c r="FE27" i="11"/>
  <c r="FE25" i="11"/>
  <c r="FE44" i="11"/>
  <c r="FE29" i="11"/>
  <c r="FE21" i="11"/>
  <c r="FE14" i="11"/>
  <c r="FE34" i="11"/>
  <c r="FE37" i="11"/>
  <c r="FE15" i="11"/>
  <c r="FE54" i="11"/>
  <c r="GI5" i="19"/>
  <c r="FF5" i="11"/>
  <c r="FB6" i="13"/>
  <c r="FC4" i="13"/>
  <c r="FC3" i="13"/>
  <c r="FC2" i="13"/>
  <c r="EZ39" i="13"/>
  <c r="EZ55" i="13" s="1"/>
  <c r="EZ38" i="13"/>
  <c r="EZ54" i="13" s="1"/>
  <c r="EZ29" i="13"/>
  <c r="EZ45" i="13" s="1"/>
  <c r="FA41" i="13"/>
  <c r="FA25" i="13"/>
  <c r="FF48" i="11" l="1"/>
  <c r="FF136" i="11"/>
  <c r="FF115" i="11"/>
  <c r="FF103" i="11"/>
  <c r="FF84" i="11"/>
  <c r="FF78" i="11"/>
  <c r="FF60" i="11"/>
  <c r="FF151" i="11"/>
  <c r="FF156" i="11"/>
  <c r="FF62" i="11"/>
  <c r="FF95" i="11"/>
  <c r="FF108" i="11"/>
  <c r="FF142" i="11"/>
  <c r="FF148" i="11"/>
  <c r="FF123" i="11"/>
  <c r="FF121" i="11"/>
  <c r="FF107" i="11"/>
  <c r="FF91" i="11"/>
  <c r="FF92" i="11"/>
  <c r="FF57" i="11"/>
  <c r="FF138" i="11"/>
  <c r="FF152" i="11"/>
  <c r="FF73" i="11"/>
  <c r="FF82" i="11"/>
  <c r="FF128" i="11"/>
  <c r="FF135" i="11"/>
  <c r="FF159" i="11"/>
  <c r="FF131" i="11"/>
  <c r="FF124" i="11"/>
  <c r="FF114" i="11"/>
  <c r="FF104" i="11"/>
  <c r="FF89" i="11"/>
  <c r="FF99" i="11"/>
  <c r="FF61" i="11"/>
  <c r="FF58" i="11"/>
  <c r="FF143" i="11"/>
  <c r="FF74" i="11"/>
  <c r="FF83" i="11"/>
  <c r="FF111" i="11"/>
  <c r="FF139" i="11"/>
  <c r="FF155" i="11"/>
  <c r="FF132" i="11"/>
  <c r="FF116" i="11"/>
  <c r="FF87" i="11"/>
  <c r="FF100" i="11"/>
  <c r="FF64" i="11"/>
  <c r="FF88" i="11"/>
  <c r="FF72" i="11"/>
  <c r="FF153" i="11"/>
  <c r="FF157" i="11"/>
  <c r="FF56" i="11"/>
  <c r="FF106" i="11"/>
  <c r="FF125" i="11"/>
  <c r="FF150" i="11"/>
  <c r="FF119" i="11"/>
  <c r="FF110" i="11"/>
  <c r="FF102" i="11"/>
  <c r="FF101" i="11"/>
  <c r="FF66" i="11"/>
  <c r="FF80" i="11"/>
  <c r="FF154" i="11"/>
  <c r="FF145" i="11"/>
  <c r="FF160" i="11"/>
  <c r="FF67" i="11"/>
  <c r="FF96" i="11"/>
  <c r="FF113" i="11"/>
  <c r="FF144" i="11"/>
  <c r="FF118" i="11"/>
  <c r="FF133" i="11"/>
  <c r="FF112" i="11"/>
  <c r="FF93" i="11"/>
  <c r="FF77" i="11"/>
  <c r="FF65" i="11"/>
  <c r="FF85" i="11"/>
  <c r="FF141" i="11"/>
  <c r="FF59" i="11"/>
  <c r="FF71" i="11"/>
  <c r="FF98" i="11"/>
  <c r="FF120" i="11"/>
  <c r="FF140" i="11"/>
  <c r="FF130" i="11"/>
  <c r="FF127" i="11"/>
  <c r="FF86" i="11"/>
  <c r="FF109" i="11"/>
  <c r="FF70" i="11"/>
  <c r="FF75" i="11"/>
  <c r="FF79" i="11"/>
  <c r="FF158" i="11"/>
  <c r="FF68" i="11"/>
  <c r="FF81" i="11"/>
  <c r="FF90" i="11"/>
  <c r="FF126" i="11"/>
  <c r="FF146" i="11"/>
  <c r="FF134" i="11"/>
  <c r="FF122" i="11"/>
  <c r="FF94" i="11"/>
  <c r="FF117" i="11"/>
  <c r="FF97" i="11"/>
  <c r="FF63" i="11"/>
  <c r="FF137" i="11"/>
  <c r="FF149" i="11"/>
  <c r="FF76" i="11"/>
  <c r="FF69" i="11"/>
  <c r="FF105" i="11"/>
  <c r="FF129" i="11"/>
  <c r="FF147" i="11"/>
  <c r="GI158" i="19"/>
  <c r="GI156" i="19"/>
  <c r="GI160" i="19"/>
  <c r="GI157" i="19"/>
  <c r="GI155" i="19"/>
  <c r="GI159" i="19"/>
  <c r="GI154" i="19"/>
  <c r="GI153" i="19"/>
  <c r="GI151" i="19"/>
  <c r="GI150" i="19"/>
  <c r="GI152" i="19"/>
  <c r="GI147" i="19"/>
  <c r="GI145" i="19"/>
  <c r="GI144" i="19"/>
  <c r="GI148" i="19"/>
  <c r="GI146" i="19"/>
  <c r="GI142" i="19"/>
  <c r="GI143" i="19"/>
  <c r="GI149" i="19"/>
  <c r="GI139" i="19"/>
  <c r="GI137" i="19"/>
  <c r="GI132" i="19"/>
  <c r="GI136" i="19"/>
  <c r="GI135" i="19"/>
  <c r="GI138" i="19"/>
  <c r="GI131" i="19"/>
  <c r="GI134" i="19"/>
  <c r="GI141" i="19"/>
  <c r="GI128" i="19"/>
  <c r="GI140" i="19"/>
  <c r="GI130" i="19"/>
  <c r="GI123" i="19"/>
  <c r="GI121" i="19"/>
  <c r="GI126" i="19"/>
  <c r="GI124" i="19"/>
  <c r="GI122" i="19"/>
  <c r="GI127" i="19"/>
  <c r="GI125" i="19"/>
  <c r="GI133" i="19"/>
  <c r="GI120" i="19"/>
  <c r="GI113" i="19"/>
  <c r="GI112" i="19"/>
  <c r="GI114" i="19"/>
  <c r="GI129" i="19"/>
  <c r="GI119" i="19"/>
  <c r="GI118" i="19"/>
  <c r="GI117" i="19"/>
  <c r="GI115" i="19"/>
  <c r="GI105" i="19"/>
  <c r="GI110" i="19"/>
  <c r="GI109" i="19"/>
  <c r="GI106" i="19"/>
  <c r="GI116" i="19"/>
  <c r="GI104" i="19"/>
  <c r="GI103" i="19"/>
  <c r="GI111" i="19"/>
  <c r="GI108" i="19"/>
  <c r="GI102" i="19"/>
  <c r="GI107" i="19"/>
  <c r="GI100" i="19"/>
  <c r="GI94" i="19"/>
  <c r="GI92" i="19"/>
  <c r="GI90" i="19"/>
  <c r="GI97" i="19"/>
  <c r="GI93" i="19"/>
  <c r="GI98" i="19"/>
  <c r="GI99" i="19"/>
  <c r="GI96" i="19"/>
  <c r="GI91" i="19"/>
  <c r="GI101" i="19"/>
  <c r="GI95" i="19"/>
  <c r="GI86" i="19"/>
  <c r="GI83" i="19"/>
  <c r="GI88" i="19"/>
  <c r="GI87" i="19"/>
  <c r="GI81" i="19"/>
  <c r="GI80" i="19"/>
  <c r="GI82" i="19"/>
  <c r="GI89" i="19"/>
  <c r="GI78" i="19"/>
  <c r="GI85" i="19"/>
  <c r="GI79" i="19"/>
  <c r="GI76" i="19"/>
  <c r="GI84" i="19"/>
  <c r="GI75" i="19"/>
  <c r="GI77" i="19"/>
  <c r="GI72" i="19"/>
  <c r="GI67" i="19"/>
  <c r="GI66" i="19"/>
  <c r="GI69" i="19"/>
  <c r="GI74" i="19"/>
  <c r="GI68" i="19"/>
  <c r="GI63" i="19"/>
  <c r="GI58" i="19"/>
  <c r="GI71" i="19"/>
  <c r="GI70" i="19"/>
  <c r="GI73" i="19"/>
  <c r="GI65" i="19"/>
  <c r="GI60" i="19"/>
  <c r="GI59" i="19"/>
  <c r="GI56" i="19"/>
  <c r="GI64" i="19"/>
  <c r="GI62" i="19"/>
  <c r="GI57" i="19"/>
  <c r="GI61" i="19"/>
  <c r="GH8" i="19"/>
  <c r="GI55" i="19"/>
  <c r="GI54" i="19"/>
  <c r="GI53" i="19"/>
  <c r="GI51" i="19"/>
  <c r="GI50" i="19"/>
  <c r="GI38" i="19"/>
  <c r="GI49" i="19"/>
  <c r="GI46" i="19"/>
  <c r="GI34" i="19"/>
  <c r="GI45" i="19"/>
  <c r="GI47" i="19"/>
  <c r="GI36" i="19"/>
  <c r="GI42" i="19"/>
  <c r="GI41" i="19"/>
  <c r="GI37" i="19"/>
  <c r="GI44" i="19"/>
  <c r="GI52" i="19"/>
  <c r="GI39" i="19"/>
  <c r="GI48" i="19"/>
  <c r="GI40" i="19"/>
  <c r="GI35" i="19"/>
  <c r="GI30" i="19"/>
  <c r="GI33" i="19"/>
  <c r="GI24" i="19"/>
  <c r="GI29" i="19"/>
  <c r="GI26" i="19"/>
  <c r="GI32" i="19"/>
  <c r="GI25" i="19"/>
  <c r="GI28" i="19"/>
  <c r="GI22" i="19"/>
  <c r="GI31" i="19"/>
  <c r="GI18" i="19"/>
  <c r="GI14" i="19"/>
  <c r="GI27" i="19"/>
  <c r="GI43" i="19"/>
  <c r="GI21" i="19"/>
  <c r="GI17" i="19"/>
  <c r="GI20" i="19"/>
  <c r="GI19" i="19"/>
  <c r="GI16" i="19"/>
  <c r="GI15" i="19"/>
  <c r="GI11" i="19"/>
  <c r="GI23" i="19"/>
  <c r="GI12" i="19"/>
  <c r="GI13" i="19"/>
  <c r="FF41" i="11"/>
  <c r="FF31" i="11"/>
  <c r="FF19" i="11"/>
  <c r="FF26" i="11"/>
  <c r="FF11" i="11"/>
  <c r="FF54" i="11"/>
  <c r="FF14" i="11"/>
  <c r="FF27" i="11"/>
  <c r="FF23" i="11"/>
  <c r="FF44" i="11"/>
  <c r="FF50" i="11"/>
  <c r="FF34" i="11"/>
  <c r="FF52" i="11"/>
  <c r="FF36" i="11"/>
  <c r="FF15" i="11"/>
  <c r="FF17" i="11"/>
  <c r="FF35" i="11"/>
  <c r="FF45" i="11"/>
  <c r="FF20" i="11"/>
  <c r="FF30" i="11"/>
  <c r="FF29" i="11"/>
  <c r="FF42" i="11"/>
  <c r="FF28" i="11"/>
  <c r="FF33" i="11"/>
  <c r="FF39" i="11"/>
  <c r="FF12" i="11"/>
  <c r="FF55" i="11"/>
  <c r="FF40" i="11"/>
  <c r="FF32" i="11"/>
  <c r="FF37" i="11"/>
  <c r="FF47" i="11"/>
  <c r="FF18" i="11"/>
  <c r="FF53" i="11"/>
  <c r="FF46" i="11"/>
  <c r="FF38" i="11"/>
  <c r="FF25" i="11"/>
  <c r="FF43" i="11"/>
  <c r="FF22" i="11"/>
  <c r="FF21" i="11"/>
  <c r="FF13" i="11"/>
  <c r="FF51" i="11"/>
  <c r="FF24" i="11"/>
  <c r="FF49" i="11"/>
  <c r="FF16" i="11"/>
  <c r="FE8" i="11"/>
  <c r="FE4" i="11" s="1"/>
  <c r="GJ5" i="19"/>
  <c r="FG5" i="11"/>
  <c r="FD4" i="13"/>
  <c r="FC6" i="13"/>
  <c r="FD3" i="13"/>
  <c r="FD2" i="13"/>
  <c r="FA39" i="13"/>
  <c r="FA55" i="13" s="1"/>
  <c r="FA38" i="13"/>
  <c r="FA54" i="13" s="1"/>
  <c r="FA29" i="13"/>
  <c r="FA45" i="13" s="1"/>
  <c r="FB41" i="13"/>
  <c r="FB25" i="13"/>
  <c r="FG54" i="11" l="1"/>
  <c r="FG122" i="11"/>
  <c r="FG91" i="11"/>
  <c r="FG99" i="11"/>
  <c r="FG84" i="11"/>
  <c r="FG156" i="11"/>
  <c r="FG152" i="11"/>
  <c r="FG144" i="11"/>
  <c r="FG59" i="11"/>
  <c r="FG86" i="11"/>
  <c r="FG103" i="11"/>
  <c r="FG110" i="11"/>
  <c r="FG127" i="11"/>
  <c r="FG142" i="11"/>
  <c r="FG136" i="11"/>
  <c r="FG106" i="11"/>
  <c r="FG83" i="11"/>
  <c r="FG81" i="11"/>
  <c r="FG88" i="11"/>
  <c r="FG58" i="11"/>
  <c r="FG149" i="11"/>
  <c r="FG67" i="11"/>
  <c r="FG70" i="11"/>
  <c r="FG90" i="11"/>
  <c r="FG109" i="11"/>
  <c r="FG117" i="11"/>
  <c r="FG147" i="11"/>
  <c r="FG118" i="11"/>
  <c r="FG92" i="11"/>
  <c r="FG108" i="11"/>
  <c r="FG76" i="11"/>
  <c r="FG85" i="11"/>
  <c r="FG155" i="11"/>
  <c r="FG141" i="11"/>
  <c r="FG71" i="11"/>
  <c r="FG74" i="11"/>
  <c r="FG102" i="11"/>
  <c r="FG107" i="11"/>
  <c r="FG125" i="11"/>
  <c r="FG146" i="11"/>
  <c r="FG129" i="11"/>
  <c r="FG126" i="11"/>
  <c r="FG114" i="11"/>
  <c r="FG95" i="11"/>
  <c r="FG75" i="11"/>
  <c r="FG153" i="11"/>
  <c r="FG140" i="11"/>
  <c r="FG69" i="11"/>
  <c r="FG72" i="11"/>
  <c r="FG105" i="11"/>
  <c r="FG115" i="11"/>
  <c r="FG123" i="11"/>
  <c r="FG145" i="11"/>
  <c r="FG133" i="11"/>
  <c r="FG121" i="11"/>
  <c r="FG87" i="11"/>
  <c r="FG89" i="11"/>
  <c r="FG79" i="11"/>
  <c r="FG143" i="11"/>
  <c r="FG157" i="11"/>
  <c r="FG61" i="11"/>
  <c r="FG73" i="11"/>
  <c r="FG93" i="11"/>
  <c r="FG111" i="11"/>
  <c r="FG128" i="11"/>
  <c r="FG154" i="11"/>
  <c r="FG130" i="11"/>
  <c r="FG112" i="11"/>
  <c r="FG77" i="11"/>
  <c r="FG65" i="11"/>
  <c r="FG64" i="11"/>
  <c r="FG150" i="11"/>
  <c r="FG148" i="11"/>
  <c r="FG62" i="11"/>
  <c r="FG80" i="11"/>
  <c r="FG94" i="11"/>
  <c r="FG119" i="11"/>
  <c r="FG132" i="11"/>
  <c r="FG158" i="11"/>
  <c r="FG135" i="11"/>
  <c r="FG131" i="11"/>
  <c r="FG104" i="11"/>
  <c r="FG60" i="11"/>
  <c r="FG68" i="11"/>
  <c r="FG63" i="11"/>
  <c r="FG137" i="11"/>
  <c r="FG160" i="11"/>
  <c r="FG66" i="11"/>
  <c r="FG78" i="11"/>
  <c r="FG98" i="11"/>
  <c r="FG120" i="11"/>
  <c r="FG134" i="11"/>
  <c r="FG159" i="11"/>
  <c r="FG113" i="11"/>
  <c r="FG124" i="11"/>
  <c r="FG97" i="11"/>
  <c r="FG96" i="11"/>
  <c r="FG56" i="11"/>
  <c r="FG57" i="11"/>
  <c r="FG151" i="11"/>
  <c r="FG138" i="11"/>
  <c r="FG82" i="11"/>
  <c r="FG101" i="11"/>
  <c r="FG100" i="11"/>
  <c r="FG116" i="11"/>
  <c r="FG139" i="11"/>
  <c r="GJ159" i="19"/>
  <c r="GJ160" i="19"/>
  <c r="GJ154" i="19"/>
  <c r="GJ156" i="19"/>
  <c r="GJ157" i="19"/>
  <c r="GJ158" i="19"/>
  <c r="GJ151" i="19"/>
  <c r="GJ152" i="19"/>
  <c r="GJ155" i="19"/>
  <c r="GJ153" i="19"/>
  <c r="GJ150" i="19"/>
  <c r="GJ148" i="19"/>
  <c r="GJ149" i="19"/>
  <c r="GJ147" i="19"/>
  <c r="GJ143" i="19"/>
  <c r="GJ145" i="19"/>
  <c r="GJ144" i="19"/>
  <c r="GJ140" i="19"/>
  <c r="GJ142" i="19"/>
  <c r="GJ141" i="19"/>
  <c r="GJ136" i="19"/>
  <c r="GJ135" i="19"/>
  <c r="GJ138" i="19"/>
  <c r="GJ133" i="19"/>
  <c r="GJ137" i="19"/>
  <c r="GJ129" i="19"/>
  <c r="GJ134" i="19"/>
  <c r="GJ132" i="19"/>
  <c r="GJ125" i="19"/>
  <c r="GJ128" i="19"/>
  <c r="GJ130" i="19"/>
  <c r="GJ146" i="19"/>
  <c r="GJ139" i="19"/>
  <c r="GJ127" i="19"/>
  <c r="GJ126" i="19"/>
  <c r="GJ123" i="19"/>
  <c r="GJ131" i="19"/>
  <c r="GJ124" i="19"/>
  <c r="GJ122" i="19"/>
  <c r="GJ120" i="19"/>
  <c r="GJ118" i="19"/>
  <c r="GJ115" i="19"/>
  <c r="GJ121" i="19"/>
  <c r="GJ114" i="19"/>
  <c r="GJ119" i="19"/>
  <c r="GJ116" i="19"/>
  <c r="GJ110" i="19"/>
  <c r="GJ113" i="19"/>
  <c r="GJ109" i="19"/>
  <c r="GJ106" i="19"/>
  <c r="GJ117" i="19"/>
  <c r="GJ111" i="19"/>
  <c r="GJ105" i="19"/>
  <c r="GJ108" i="19"/>
  <c r="GJ103" i="19"/>
  <c r="GJ104" i="19"/>
  <c r="GJ102" i="19"/>
  <c r="GJ107" i="19"/>
  <c r="GJ112" i="19"/>
  <c r="GJ100" i="19"/>
  <c r="GJ94" i="19"/>
  <c r="GJ92" i="19"/>
  <c r="GJ90" i="19"/>
  <c r="GJ89" i="19"/>
  <c r="GJ101" i="19"/>
  <c r="GJ95" i="19"/>
  <c r="GJ97" i="19"/>
  <c r="GJ93" i="19"/>
  <c r="GJ98" i="19"/>
  <c r="GJ99" i="19"/>
  <c r="GJ96" i="19"/>
  <c r="GJ91" i="19"/>
  <c r="GJ88" i="19"/>
  <c r="GJ84" i="19"/>
  <c r="GJ80" i="19"/>
  <c r="GJ87" i="19"/>
  <c r="GJ85" i="19"/>
  <c r="GJ83" i="19"/>
  <c r="GJ82" i="19"/>
  <c r="GJ86" i="19"/>
  <c r="GJ73" i="19"/>
  <c r="GJ75" i="19"/>
  <c r="GJ81" i="19"/>
  <c r="GJ78" i="19"/>
  <c r="GJ77" i="19"/>
  <c r="GJ76" i="19"/>
  <c r="GJ74" i="19"/>
  <c r="GJ68" i="19"/>
  <c r="GJ65" i="19"/>
  <c r="GJ79" i="19"/>
  <c r="GJ66" i="19"/>
  <c r="GJ69" i="19"/>
  <c r="GJ70" i="19"/>
  <c r="GJ72" i="19"/>
  <c r="GJ61" i="19"/>
  <c r="GJ71" i="19"/>
  <c r="GJ67" i="19"/>
  <c r="GJ59" i="19"/>
  <c r="GJ63" i="19"/>
  <c r="GJ64" i="19"/>
  <c r="GJ62" i="19"/>
  <c r="GJ57" i="19"/>
  <c r="GJ60" i="19"/>
  <c r="GJ58" i="19"/>
  <c r="GJ56" i="19"/>
  <c r="GJ53" i="19"/>
  <c r="GJ51" i="19"/>
  <c r="GJ47" i="19"/>
  <c r="GJ54" i="19"/>
  <c r="GJ55" i="19"/>
  <c r="GJ50" i="19"/>
  <c r="GJ49" i="19"/>
  <c r="GJ38" i="19"/>
  <c r="GJ42" i="19"/>
  <c r="GJ48" i="19"/>
  <c r="GJ45" i="19"/>
  <c r="GJ46" i="19"/>
  <c r="GJ52" i="19"/>
  <c r="GJ43" i="19"/>
  <c r="GJ35" i="19"/>
  <c r="GJ39" i="19"/>
  <c r="GJ33" i="19"/>
  <c r="GJ29" i="19"/>
  <c r="GJ32" i="19"/>
  <c r="GJ24" i="19"/>
  <c r="GJ40" i="19"/>
  <c r="GJ44" i="19"/>
  <c r="GJ36" i="19"/>
  <c r="GJ28" i="19"/>
  <c r="GJ22" i="19"/>
  <c r="GJ31" i="19"/>
  <c r="GJ41" i="19"/>
  <c r="GJ37" i="19"/>
  <c r="GJ25" i="19"/>
  <c r="GJ17" i="19"/>
  <c r="GJ30" i="19"/>
  <c r="GJ21" i="19"/>
  <c r="GJ13" i="19"/>
  <c r="GJ19" i="19"/>
  <c r="GJ18" i="19"/>
  <c r="GJ26" i="19"/>
  <c r="GJ20" i="19"/>
  <c r="GJ23" i="19"/>
  <c r="GJ16" i="19"/>
  <c r="GJ27" i="19"/>
  <c r="GJ15" i="19"/>
  <c r="GJ12" i="19"/>
  <c r="GJ34" i="19"/>
  <c r="GJ14" i="19"/>
  <c r="GJ11" i="19"/>
  <c r="GI8" i="19"/>
  <c r="FG14" i="11"/>
  <c r="FG19" i="11"/>
  <c r="FG51" i="11"/>
  <c r="FG30" i="11"/>
  <c r="FG29" i="11"/>
  <c r="FG42" i="11"/>
  <c r="FG31" i="11"/>
  <c r="FG32" i="11"/>
  <c r="FG37" i="11"/>
  <c r="FG12" i="11"/>
  <c r="FG18" i="11"/>
  <c r="FG41" i="11"/>
  <c r="FG28" i="11"/>
  <c r="FG34" i="11"/>
  <c r="FG24" i="11"/>
  <c r="FG43" i="11"/>
  <c r="FG48" i="11"/>
  <c r="FG21" i="11"/>
  <c r="FG45" i="11"/>
  <c r="FG52" i="11"/>
  <c r="FG44" i="11"/>
  <c r="FG47" i="11"/>
  <c r="FG16" i="11"/>
  <c r="FF8" i="11"/>
  <c r="FF4" i="11" s="1"/>
  <c r="FG53" i="11"/>
  <c r="FG27" i="11"/>
  <c r="FG20" i="11"/>
  <c r="FG36" i="11"/>
  <c r="FG11" i="11"/>
  <c r="FG40" i="11"/>
  <c r="FG46" i="11"/>
  <c r="FG38" i="11"/>
  <c r="FG35" i="11"/>
  <c r="FG17" i="11"/>
  <c r="FG22" i="11"/>
  <c r="FG33" i="11"/>
  <c r="FG13" i="11"/>
  <c r="FG25" i="11"/>
  <c r="FG26" i="11"/>
  <c r="FG49" i="11"/>
  <c r="FG55" i="11"/>
  <c r="FG23" i="11"/>
  <c r="FG39" i="11"/>
  <c r="FG15" i="11"/>
  <c r="FG50" i="11"/>
  <c r="GK5" i="19"/>
  <c r="FH5" i="11"/>
  <c r="FC41" i="13"/>
  <c r="FC25" i="13"/>
  <c r="FB39" i="13"/>
  <c r="FB55" i="13" s="1"/>
  <c r="FB38" i="13"/>
  <c r="FB54" i="13" s="1"/>
  <c r="FB29" i="13"/>
  <c r="FB45" i="13" s="1"/>
  <c r="FE4" i="13"/>
  <c r="FD6" i="13"/>
  <c r="FE2" i="13"/>
  <c r="FE3" i="13"/>
  <c r="FH29" i="11" l="1"/>
  <c r="FH127" i="11"/>
  <c r="FH106" i="11"/>
  <c r="FH93" i="11"/>
  <c r="FH72" i="11"/>
  <c r="FH84" i="11"/>
  <c r="FH147" i="11"/>
  <c r="FH149" i="11"/>
  <c r="FH61" i="11"/>
  <c r="FH86" i="11"/>
  <c r="FH89" i="11"/>
  <c r="FH113" i="11"/>
  <c r="FH124" i="11"/>
  <c r="FH144" i="11"/>
  <c r="FH115" i="11"/>
  <c r="FH83" i="11"/>
  <c r="FH108" i="11"/>
  <c r="FH94" i="11"/>
  <c r="FH79" i="11"/>
  <c r="FH145" i="11"/>
  <c r="FH159" i="11"/>
  <c r="FH62" i="11"/>
  <c r="FH78" i="11"/>
  <c r="FH90" i="11"/>
  <c r="FH119" i="11"/>
  <c r="FH128" i="11"/>
  <c r="FH153" i="11"/>
  <c r="FH136" i="11"/>
  <c r="FH126" i="11"/>
  <c r="FH109" i="11"/>
  <c r="FH92" i="11"/>
  <c r="FH151" i="11"/>
  <c r="FH150" i="11"/>
  <c r="FH67" i="11"/>
  <c r="FH69" i="11"/>
  <c r="FH87" i="11"/>
  <c r="FH98" i="11"/>
  <c r="FH122" i="11"/>
  <c r="FH135" i="11"/>
  <c r="FH155" i="11"/>
  <c r="FH133" i="11"/>
  <c r="FH107" i="11"/>
  <c r="FH64" i="11"/>
  <c r="FH88" i="11"/>
  <c r="FH65" i="11"/>
  <c r="FH160" i="11"/>
  <c r="FH75" i="11"/>
  <c r="FH74" i="11"/>
  <c r="FH100" i="11"/>
  <c r="FH101" i="11"/>
  <c r="FH132" i="11"/>
  <c r="FH143" i="11"/>
  <c r="FH148" i="11"/>
  <c r="FH123" i="11"/>
  <c r="FH103" i="11"/>
  <c r="FH71" i="11"/>
  <c r="FH80" i="11"/>
  <c r="FH156" i="11"/>
  <c r="FH137" i="11"/>
  <c r="FH68" i="11"/>
  <c r="FH60" i="11"/>
  <c r="FH95" i="11"/>
  <c r="FH110" i="11"/>
  <c r="FH120" i="11"/>
  <c r="FH134" i="11"/>
  <c r="FH154" i="11"/>
  <c r="FH114" i="11"/>
  <c r="FH118" i="11"/>
  <c r="FH58" i="11"/>
  <c r="FH76" i="11"/>
  <c r="FH152" i="11"/>
  <c r="FH140" i="11"/>
  <c r="FH70" i="11"/>
  <c r="FH77" i="11"/>
  <c r="FH81" i="11"/>
  <c r="FH112" i="11"/>
  <c r="FH131" i="11"/>
  <c r="FH138" i="11"/>
  <c r="FH158" i="11"/>
  <c r="FH129" i="11"/>
  <c r="FH116" i="11"/>
  <c r="FH97" i="11"/>
  <c r="FH99" i="11"/>
  <c r="FH57" i="11"/>
  <c r="FH56" i="11"/>
  <c r="FH146" i="11"/>
  <c r="FH59" i="11"/>
  <c r="FH82" i="11"/>
  <c r="FH91" i="11"/>
  <c r="FH105" i="11"/>
  <c r="FH117" i="11"/>
  <c r="FH142" i="11"/>
  <c r="FH157" i="11"/>
  <c r="FH130" i="11"/>
  <c r="FH121" i="11"/>
  <c r="FH102" i="11"/>
  <c r="FH96" i="11"/>
  <c r="FH73" i="11"/>
  <c r="FH63" i="11"/>
  <c r="FH141" i="11"/>
  <c r="FH66" i="11"/>
  <c r="FH85" i="11"/>
  <c r="FH104" i="11"/>
  <c r="FH111" i="11"/>
  <c r="FH125" i="11"/>
  <c r="FH139" i="11"/>
  <c r="GK159" i="19"/>
  <c r="GK156" i="19"/>
  <c r="GK160" i="19"/>
  <c r="GK158" i="19"/>
  <c r="GK155" i="19"/>
  <c r="GK153" i="19"/>
  <c r="GK152" i="19"/>
  <c r="GK157" i="19"/>
  <c r="GK151" i="19"/>
  <c r="GK150" i="19"/>
  <c r="GK148" i="19"/>
  <c r="GK147" i="19"/>
  <c r="GK154" i="19"/>
  <c r="GK144" i="19"/>
  <c r="GK146" i="19"/>
  <c r="GK145" i="19"/>
  <c r="GK149" i="19"/>
  <c r="GK141" i="19"/>
  <c r="GK139" i="19"/>
  <c r="GK137" i="19"/>
  <c r="GK143" i="19"/>
  <c r="GK138" i="19"/>
  <c r="GK140" i="19"/>
  <c r="GK136" i="19"/>
  <c r="GK135" i="19"/>
  <c r="GK133" i="19"/>
  <c r="GK129" i="19"/>
  <c r="GK142" i="19"/>
  <c r="GK134" i="19"/>
  <c r="GK128" i="19"/>
  <c r="GK130" i="19"/>
  <c r="GK127" i="19"/>
  <c r="GK126" i="19"/>
  <c r="GK131" i="19"/>
  <c r="GK124" i="19"/>
  <c r="GK132" i="19"/>
  <c r="GK121" i="19"/>
  <c r="GK122" i="19"/>
  <c r="GK125" i="19"/>
  <c r="GK120" i="19"/>
  <c r="GK117" i="19"/>
  <c r="GK119" i="19"/>
  <c r="GK116" i="19"/>
  <c r="GK123" i="19"/>
  <c r="GK110" i="19"/>
  <c r="GK114" i="19"/>
  <c r="GK118" i="19"/>
  <c r="GK115" i="19"/>
  <c r="GK111" i="19"/>
  <c r="GK108" i="19"/>
  <c r="GK105" i="19"/>
  <c r="GK104" i="19"/>
  <c r="GK102" i="19"/>
  <c r="GK107" i="19"/>
  <c r="GK100" i="19"/>
  <c r="GK112" i="19"/>
  <c r="GK109" i="19"/>
  <c r="GK106" i="19"/>
  <c r="GK101" i="19"/>
  <c r="GK95" i="19"/>
  <c r="GK98" i="19"/>
  <c r="GK99" i="19"/>
  <c r="GK96" i="19"/>
  <c r="GK91" i="19"/>
  <c r="GK103" i="19"/>
  <c r="GK113" i="19"/>
  <c r="GK94" i="19"/>
  <c r="GK92" i="19"/>
  <c r="GK97" i="19"/>
  <c r="GK89" i="19"/>
  <c r="GK93" i="19"/>
  <c r="GK83" i="19"/>
  <c r="GK78" i="19"/>
  <c r="GK86" i="19"/>
  <c r="GK85" i="19"/>
  <c r="GK79" i="19"/>
  <c r="GK76" i="19"/>
  <c r="GK90" i="19"/>
  <c r="GK84" i="19"/>
  <c r="GK81" i="19"/>
  <c r="GK77" i="19"/>
  <c r="GK75" i="19"/>
  <c r="GK80" i="19"/>
  <c r="GK73" i="19"/>
  <c r="GK87" i="19"/>
  <c r="GK69" i="19"/>
  <c r="GK70" i="19"/>
  <c r="GK88" i="19"/>
  <c r="GK82" i="19"/>
  <c r="GK71" i="19"/>
  <c r="GK74" i="19"/>
  <c r="GK72" i="19"/>
  <c r="GK68" i="19"/>
  <c r="GK66" i="19"/>
  <c r="GK64" i="19"/>
  <c r="GK67" i="19"/>
  <c r="GK65" i="19"/>
  <c r="GK63" i="19"/>
  <c r="GK62" i="19"/>
  <c r="GK57" i="19"/>
  <c r="GK61" i="19"/>
  <c r="GK60" i="19"/>
  <c r="GK59" i="19"/>
  <c r="GK58" i="19"/>
  <c r="GK56" i="19"/>
  <c r="GJ8" i="19"/>
  <c r="GK55" i="19"/>
  <c r="GK54" i="19"/>
  <c r="GK53" i="19"/>
  <c r="GK50" i="19"/>
  <c r="GK49" i="19"/>
  <c r="GK48" i="19"/>
  <c r="GK45" i="19"/>
  <c r="GK41" i="19"/>
  <c r="GK37" i="19"/>
  <c r="GK52" i="19"/>
  <c r="GK51" i="19"/>
  <c r="GK43" i="19"/>
  <c r="GK39" i="19"/>
  <c r="GK35" i="19"/>
  <c r="GK47" i="19"/>
  <c r="GK44" i="19"/>
  <c r="GK40" i="19"/>
  <c r="GK36" i="19"/>
  <c r="GK29" i="19"/>
  <c r="GK25" i="19"/>
  <c r="GK31" i="19"/>
  <c r="GK46" i="19"/>
  <c r="GK32" i="19"/>
  <c r="GK33" i="19"/>
  <c r="GK27" i="19"/>
  <c r="GK34" i="19"/>
  <c r="GK30" i="19"/>
  <c r="GK17" i="19"/>
  <c r="GK28" i="19"/>
  <c r="GK38" i="19"/>
  <c r="GK26" i="19"/>
  <c r="GK13" i="19"/>
  <c r="GK42" i="19"/>
  <c r="GK21" i="19"/>
  <c r="GK19" i="19"/>
  <c r="GK16" i="19"/>
  <c r="GK20" i="19"/>
  <c r="GK15" i="19"/>
  <c r="GK24" i="19"/>
  <c r="GK23" i="19"/>
  <c r="GK12" i="19"/>
  <c r="GK14" i="19"/>
  <c r="GK18" i="19"/>
  <c r="GK11" i="19"/>
  <c r="GK22" i="19"/>
  <c r="FH41" i="11"/>
  <c r="FH33" i="11"/>
  <c r="FH20" i="11"/>
  <c r="FH26" i="11"/>
  <c r="FH15" i="11"/>
  <c r="FH18" i="11"/>
  <c r="FH21" i="11"/>
  <c r="FH34" i="11"/>
  <c r="FH39" i="11"/>
  <c r="FH47" i="11"/>
  <c r="FH11" i="11"/>
  <c r="FH22" i="11"/>
  <c r="FH42" i="11"/>
  <c r="FH31" i="11"/>
  <c r="FH36" i="11"/>
  <c r="FH37" i="11"/>
  <c r="FH43" i="11"/>
  <c r="FH16" i="11"/>
  <c r="FH28" i="11"/>
  <c r="FH27" i="11"/>
  <c r="FH51" i="11"/>
  <c r="FH49" i="11"/>
  <c r="FH17" i="11"/>
  <c r="FG8" i="11"/>
  <c r="FG4" i="11" s="1"/>
  <c r="FH46" i="11"/>
  <c r="FH13" i="11"/>
  <c r="FH19" i="11"/>
  <c r="FH30" i="11"/>
  <c r="FH45" i="11"/>
  <c r="FH38" i="11"/>
  <c r="FH23" i="11"/>
  <c r="FH24" i="11"/>
  <c r="FH50" i="11"/>
  <c r="FH53" i="11"/>
  <c r="FH14" i="11"/>
  <c r="FH52" i="11"/>
  <c r="FH35" i="11"/>
  <c r="FH12" i="11"/>
  <c r="FH48" i="11"/>
  <c r="FH55" i="11"/>
  <c r="FH40" i="11"/>
  <c r="FH32" i="11"/>
  <c r="FH25" i="11"/>
  <c r="FH44" i="11"/>
  <c r="FH54" i="11"/>
  <c r="GL5" i="19"/>
  <c r="FI5" i="11"/>
  <c r="FD41" i="13"/>
  <c r="FD25" i="13"/>
  <c r="FE6" i="13"/>
  <c r="FF4" i="13"/>
  <c r="FF3" i="13"/>
  <c r="FF2" i="13"/>
  <c r="FC39" i="13"/>
  <c r="FC55" i="13" s="1"/>
  <c r="FC38" i="13"/>
  <c r="FC54" i="13" s="1"/>
  <c r="FC29" i="13"/>
  <c r="FC45" i="13" s="1"/>
  <c r="FI18" i="11" l="1"/>
  <c r="FI115" i="11"/>
  <c r="FI94" i="11"/>
  <c r="FI105" i="11"/>
  <c r="FI95" i="11"/>
  <c r="FI75" i="11"/>
  <c r="FI153" i="11"/>
  <c r="FI144" i="11"/>
  <c r="FI73" i="11"/>
  <c r="FI74" i="11"/>
  <c r="FI86" i="11"/>
  <c r="FI111" i="11"/>
  <c r="FI134" i="11"/>
  <c r="FI151" i="11"/>
  <c r="FI130" i="11"/>
  <c r="FI106" i="11"/>
  <c r="FI101" i="11"/>
  <c r="FI79" i="11"/>
  <c r="FI57" i="11"/>
  <c r="FI147" i="11"/>
  <c r="FI160" i="11"/>
  <c r="FI59" i="11"/>
  <c r="FI82" i="11"/>
  <c r="FI103" i="11"/>
  <c r="FI116" i="11"/>
  <c r="FI135" i="11"/>
  <c r="FI157" i="11"/>
  <c r="FI124" i="11"/>
  <c r="FI114" i="11"/>
  <c r="FI88" i="11"/>
  <c r="FI97" i="11"/>
  <c r="FI69" i="11"/>
  <c r="FI141" i="11"/>
  <c r="FI152" i="11"/>
  <c r="FI61" i="11"/>
  <c r="FI76" i="11"/>
  <c r="FI109" i="11"/>
  <c r="FI128" i="11"/>
  <c r="FI132" i="11"/>
  <c r="FI155" i="11"/>
  <c r="FI119" i="11"/>
  <c r="FI117" i="11"/>
  <c r="FI77" i="11"/>
  <c r="FI92" i="11"/>
  <c r="FI70" i="11"/>
  <c r="FI137" i="11"/>
  <c r="FI146" i="11"/>
  <c r="FI60" i="11"/>
  <c r="FI98" i="11"/>
  <c r="FI96" i="11"/>
  <c r="FI129" i="11"/>
  <c r="FI139" i="11"/>
  <c r="FI156" i="11"/>
  <c r="FI126" i="11"/>
  <c r="FI122" i="11"/>
  <c r="FI62" i="11"/>
  <c r="FI83" i="11"/>
  <c r="FI68" i="11"/>
  <c r="FI66" i="11"/>
  <c r="FI142" i="11"/>
  <c r="FI84" i="11"/>
  <c r="FI90" i="11"/>
  <c r="FI104" i="11"/>
  <c r="FI120" i="11"/>
  <c r="FI138" i="11"/>
  <c r="FI154" i="11"/>
  <c r="FI121" i="11"/>
  <c r="FI107" i="11"/>
  <c r="FI85" i="11"/>
  <c r="FI81" i="11"/>
  <c r="FI64" i="11"/>
  <c r="FI65" i="11"/>
  <c r="FI149" i="11"/>
  <c r="FI80" i="11"/>
  <c r="FI91" i="11"/>
  <c r="FI110" i="11"/>
  <c r="FI125" i="11"/>
  <c r="FI136" i="11"/>
  <c r="FI158" i="11"/>
  <c r="FI131" i="11"/>
  <c r="FI118" i="11"/>
  <c r="FI112" i="11"/>
  <c r="FI56" i="11"/>
  <c r="FI58" i="11"/>
  <c r="FI63" i="11"/>
  <c r="FI72" i="11"/>
  <c r="FI140" i="11"/>
  <c r="FI78" i="11"/>
  <c r="FI87" i="11"/>
  <c r="FI108" i="11"/>
  <c r="FI123" i="11"/>
  <c r="FI148" i="11"/>
  <c r="FI159" i="11"/>
  <c r="FI133" i="11"/>
  <c r="FI93" i="11"/>
  <c r="FI102" i="11"/>
  <c r="FI99" i="11"/>
  <c r="FI71" i="11"/>
  <c r="FI145" i="11"/>
  <c r="FI150" i="11"/>
  <c r="FI67" i="11"/>
  <c r="FI89" i="11"/>
  <c r="FI100" i="11"/>
  <c r="FI113" i="11"/>
  <c r="FI127" i="11"/>
  <c r="FI143" i="11"/>
  <c r="GL158" i="19"/>
  <c r="GL157" i="19"/>
  <c r="GL156" i="19"/>
  <c r="GL159" i="19"/>
  <c r="GL154" i="19"/>
  <c r="GL160" i="19"/>
  <c r="GL155" i="19"/>
  <c r="GL153" i="19"/>
  <c r="GL151" i="19"/>
  <c r="GL150" i="19"/>
  <c r="GL152" i="19"/>
  <c r="GL147" i="19"/>
  <c r="GL149" i="19"/>
  <c r="GL146" i="19"/>
  <c r="GL148" i="19"/>
  <c r="GL142" i="19"/>
  <c r="GL144" i="19"/>
  <c r="GL143" i="19"/>
  <c r="GL138" i="19"/>
  <c r="GL145" i="19"/>
  <c r="GL139" i="19"/>
  <c r="GL137" i="19"/>
  <c r="GL131" i="19"/>
  <c r="GL130" i="19"/>
  <c r="GL141" i="19"/>
  <c r="GL135" i="19"/>
  <c r="GL140" i="19"/>
  <c r="GL124" i="19"/>
  <c r="GL136" i="19"/>
  <c r="GL122" i="19"/>
  <c r="GL132" i="19"/>
  <c r="GL123" i="19"/>
  <c r="GL134" i="19"/>
  <c r="GL126" i="19"/>
  <c r="GL125" i="19"/>
  <c r="GL120" i="19"/>
  <c r="GL118" i="19"/>
  <c r="GL127" i="19"/>
  <c r="GL133" i="19"/>
  <c r="GL129" i="19"/>
  <c r="GL117" i="19"/>
  <c r="GL128" i="19"/>
  <c r="GL121" i="19"/>
  <c r="GL119" i="19"/>
  <c r="GL116" i="19"/>
  <c r="GL115" i="19"/>
  <c r="GL111" i="19"/>
  <c r="GL114" i="19"/>
  <c r="GL108" i="19"/>
  <c r="GL104" i="19"/>
  <c r="GL103" i="19"/>
  <c r="GL109" i="19"/>
  <c r="GL107" i="19"/>
  <c r="GL110" i="19"/>
  <c r="GL112" i="19"/>
  <c r="GL106" i="19"/>
  <c r="GL113" i="19"/>
  <c r="GL101" i="19"/>
  <c r="GL102" i="19"/>
  <c r="GL97" i="19"/>
  <c r="GL93" i="19"/>
  <c r="GL105" i="19"/>
  <c r="GL99" i="19"/>
  <c r="GL96" i="19"/>
  <c r="GL91" i="19"/>
  <c r="GL94" i="19"/>
  <c r="GL92" i="19"/>
  <c r="GL90" i="19"/>
  <c r="GL89" i="19"/>
  <c r="GL86" i="19"/>
  <c r="GL83" i="19"/>
  <c r="GL95" i="19"/>
  <c r="GL100" i="19"/>
  <c r="GL98" i="19"/>
  <c r="GL88" i="19"/>
  <c r="GL82" i="19"/>
  <c r="GL85" i="19"/>
  <c r="GL79" i="19"/>
  <c r="GL76" i="19"/>
  <c r="GL75" i="19"/>
  <c r="GL84" i="19"/>
  <c r="GL87" i="19"/>
  <c r="GL81" i="19"/>
  <c r="GL77" i="19"/>
  <c r="GL74" i="19"/>
  <c r="GL78" i="19"/>
  <c r="GL80" i="19"/>
  <c r="GL66" i="19"/>
  <c r="GL70" i="19"/>
  <c r="GL71" i="19"/>
  <c r="GL72" i="19"/>
  <c r="GL68" i="19"/>
  <c r="GL69" i="19"/>
  <c r="GL64" i="19"/>
  <c r="GL56" i="19"/>
  <c r="GL73" i="19"/>
  <c r="GL67" i="19"/>
  <c r="GL65" i="19"/>
  <c r="GL62" i="19"/>
  <c r="GL59" i="19"/>
  <c r="GL57" i="19"/>
  <c r="GL61" i="19"/>
  <c r="GL60" i="19"/>
  <c r="GL58" i="19"/>
  <c r="GL63" i="19"/>
  <c r="GK8" i="19"/>
  <c r="GL50" i="19"/>
  <c r="GL53" i="19"/>
  <c r="GL49" i="19"/>
  <c r="GL48" i="19"/>
  <c r="GL55" i="19"/>
  <c r="GL54" i="19"/>
  <c r="GL52" i="19"/>
  <c r="GL51" i="19"/>
  <c r="GL41" i="19"/>
  <c r="GL45" i="19"/>
  <c r="GL47" i="19"/>
  <c r="GL37" i="19"/>
  <c r="GL44" i="19"/>
  <c r="GL46" i="19"/>
  <c r="GL38" i="19"/>
  <c r="GL32" i="19"/>
  <c r="GL34" i="19"/>
  <c r="GL39" i="19"/>
  <c r="GL36" i="19"/>
  <c r="GL42" i="19"/>
  <c r="GL40" i="19"/>
  <c r="GL30" i="19"/>
  <c r="GL28" i="19"/>
  <c r="GL31" i="19"/>
  <c r="GL27" i="19"/>
  <c r="GL25" i="19"/>
  <c r="GL43" i="19"/>
  <c r="GL16" i="19"/>
  <c r="GL21" i="19"/>
  <c r="GL24" i="19"/>
  <c r="GL20" i="19"/>
  <c r="GL19" i="19"/>
  <c r="GL33" i="19"/>
  <c r="GL26" i="19"/>
  <c r="GL29" i="19"/>
  <c r="GL18" i="19"/>
  <c r="GL23" i="19"/>
  <c r="GL35" i="19"/>
  <c r="GL22" i="19"/>
  <c r="GL15" i="19"/>
  <c r="GL14" i="19"/>
  <c r="GL13" i="19"/>
  <c r="GL17" i="19"/>
  <c r="GL12" i="19"/>
  <c r="GL11" i="19"/>
  <c r="FI21" i="11"/>
  <c r="FI52" i="11"/>
  <c r="FI27" i="11"/>
  <c r="FI36" i="11"/>
  <c r="FI49" i="11"/>
  <c r="FI55" i="11"/>
  <c r="FI31" i="11"/>
  <c r="FI20" i="11"/>
  <c r="FI26" i="11"/>
  <c r="FI47" i="11"/>
  <c r="FI22" i="11"/>
  <c r="FI41" i="11"/>
  <c r="FI14" i="11"/>
  <c r="FI32" i="11"/>
  <c r="FI30" i="11"/>
  <c r="FI43" i="11"/>
  <c r="FI54" i="11"/>
  <c r="FI42" i="11"/>
  <c r="FI34" i="11"/>
  <c r="FI23" i="11"/>
  <c r="FI37" i="11"/>
  <c r="FI11" i="11"/>
  <c r="FI16" i="11"/>
  <c r="FI40" i="11"/>
  <c r="FI45" i="11"/>
  <c r="FI35" i="11"/>
  <c r="FI12" i="11"/>
  <c r="FI48" i="11"/>
  <c r="FI13" i="11"/>
  <c r="FI38" i="11"/>
  <c r="FI25" i="11"/>
  <c r="FI24" i="11"/>
  <c r="FI17" i="11"/>
  <c r="FH8" i="11"/>
  <c r="FH4" i="11" s="1"/>
  <c r="FI28" i="11"/>
  <c r="FI33" i="11"/>
  <c r="FI19" i="11"/>
  <c r="FI15" i="11"/>
  <c r="FI50" i="11"/>
  <c r="FI53" i="11"/>
  <c r="FI46" i="11"/>
  <c r="FI51" i="11"/>
  <c r="FI39" i="11"/>
  <c r="FI44" i="11"/>
  <c r="FI29" i="11"/>
  <c r="GM5" i="19"/>
  <c r="FJ5" i="11"/>
  <c r="FF6" i="13"/>
  <c r="FG4" i="13"/>
  <c r="FG3" i="13"/>
  <c r="FG2" i="13"/>
  <c r="FE41" i="13"/>
  <c r="FE25" i="13"/>
  <c r="FD39" i="13"/>
  <c r="FD55" i="13" s="1"/>
  <c r="FD38" i="13"/>
  <c r="FD54" i="13" s="1"/>
  <c r="FD29" i="13"/>
  <c r="FD45" i="13" s="1"/>
  <c r="FJ49" i="11" l="1"/>
  <c r="FJ90" i="11"/>
  <c r="FJ135" i="11"/>
  <c r="FJ124" i="11"/>
  <c r="FJ95" i="11"/>
  <c r="FJ72" i="11"/>
  <c r="FJ58" i="11"/>
  <c r="FJ139" i="11"/>
  <c r="FJ137" i="11"/>
  <c r="FJ62" i="11"/>
  <c r="FJ76" i="11"/>
  <c r="FJ104" i="11"/>
  <c r="FJ115" i="11"/>
  <c r="FJ145" i="11"/>
  <c r="FJ136" i="11"/>
  <c r="FJ134" i="11"/>
  <c r="FJ118" i="11"/>
  <c r="FJ67" i="11"/>
  <c r="FJ88" i="11"/>
  <c r="FJ70" i="11"/>
  <c r="FJ56" i="11"/>
  <c r="FJ146" i="11"/>
  <c r="FJ69" i="11"/>
  <c r="FJ85" i="11"/>
  <c r="FJ105" i="11"/>
  <c r="FJ119" i="11"/>
  <c r="FJ144" i="11"/>
  <c r="FJ130" i="11"/>
  <c r="FJ120" i="11"/>
  <c r="FJ101" i="11"/>
  <c r="FJ75" i="11"/>
  <c r="FJ87" i="11"/>
  <c r="FJ79" i="11"/>
  <c r="FJ152" i="11"/>
  <c r="FJ138" i="11"/>
  <c r="FJ60" i="11"/>
  <c r="FJ86" i="11"/>
  <c r="FJ116" i="11"/>
  <c r="FJ129" i="11"/>
  <c r="FJ151" i="11"/>
  <c r="FJ111" i="11"/>
  <c r="FJ112" i="11"/>
  <c r="FJ96" i="11"/>
  <c r="FJ99" i="11"/>
  <c r="FJ64" i="11"/>
  <c r="FJ66" i="11"/>
  <c r="FJ63" i="11"/>
  <c r="FJ160" i="11"/>
  <c r="FJ61" i="11"/>
  <c r="FJ94" i="11"/>
  <c r="FJ106" i="11"/>
  <c r="FJ127" i="11"/>
  <c r="FJ147" i="11"/>
  <c r="FJ128" i="11"/>
  <c r="FJ109" i="11"/>
  <c r="FJ98" i="11"/>
  <c r="FJ97" i="11"/>
  <c r="FJ155" i="11"/>
  <c r="FJ57" i="11"/>
  <c r="FJ148" i="11"/>
  <c r="FJ157" i="11"/>
  <c r="FJ78" i="11"/>
  <c r="FJ93" i="11"/>
  <c r="FJ108" i="11"/>
  <c r="FJ131" i="11"/>
  <c r="FJ159" i="11"/>
  <c r="FJ133" i="11"/>
  <c r="FJ102" i="11"/>
  <c r="FJ114" i="11"/>
  <c r="FJ77" i="11"/>
  <c r="FJ59" i="11"/>
  <c r="FJ156" i="11"/>
  <c r="FJ143" i="11"/>
  <c r="FJ71" i="11"/>
  <c r="FJ89" i="11"/>
  <c r="FJ100" i="11"/>
  <c r="FJ123" i="11"/>
  <c r="FJ132" i="11"/>
  <c r="FJ153" i="11"/>
  <c r="FJ122" i="11"/>
  <c r="FJ125" i="11"/>
  <c r="FJ84" i="11"/>
  <c r="FJ107" i="11"/>
  <c r="FJ74" i="11"/>
  <c r="FJ65" i="11"/>
  <c r="FJ154" i="11"/>
  <c r="FJ149" i="11"/>
  <c r="FJ68" i="11"/>
  <c r="FJ81" i="11"/>
  <c r="FJ91" i="11"/>
  <c r="FJ110" i="11"/>
  <c r="FJ142" i="11"/>
  <c r="FJ158" i="11"/>
  <c r="FJ117" i="11"/>
  <c r="FJ126" i="11"/>
  <c r="FJ82" i="11"/>
  <c r="FJ121" i="11"/>
  <c r="FJ92" i="11"/>
  <c r="FJ83" i="11"/>
  <c r="FJ150" i="11"/>
  <c r="FJ140" i="11"/>
  <c r="FJ73" i="11"/>
  <c r="FJ80" i="11"/>
  <c r="FJ103" i="11"/>
  <c r="FJ113" i="11"/>
  <c r="FJ141" i="11"/>
  <c r="GM158" i="19"/>
  <c r="GM160" i="19"/>
  <c r="GM159" i="19"/>
  <c r="GM155" i="19"/>
  <c r="GM157" i="19"/>
  <c r="GM154" i="19"/>
  <c r="GM152" i="19"/>
  <c r="GM153" i="19"/>
  <c r="GM151" i="19"/>
  <c r="GM148" i="19"/>
  <c r="GM149" i="19"/>
  <c r="GM150" i="19"/>
  <c r="GM146" i="19"/>
  <c r="GM145" i="19"/>
  <c r="GM143" i="19"/>
  <c r="GM156" i="19"/>
  <c r="GM147" i="19"/>
  <c r="GM142" i="19"/>
  <c r="GM144" i="19"/>
  <c r="GM136" i="19"/>
  <c r="GM133" i="19"/>
  <c r="GM138" i="19"/>
  <c r="GM139" i="19"/>
  <c r="GM137" i="19"/>
  <c r="GM141" i="19"/>
  <c r="GM140" i="19"/>
  <c r="GM134" i="19"/>
  <c r="GM132" i="19"/>
  <c r="GM135" i="19"/>
  <c r="GM130" i="19"/>
  <c r="GM127" i="19"/>
  <c r="GM126" i="19"/>
  <c r="GM123" i="19"/>
  <c r="GM131" i="19"/>
  <c r="GM129" i="19"/>
  <c r="GM128" i="19"/>
  <c r="GM125" i="19"/>
  <c r="GM124" i="19"/>
  <c r="GM120" i="19"/>
  <c r="GM122" i="19"/>
  <c r="GM118" i="19"/>
  <c r="GM119" i="19"/>
  <c r="GM116" i="19"/>
  <c r="GM110" i="19"/>
  <c r="GM115" i="19"/>
  <c r="GM117" i="19"/>
  <c r="GM121" i="19"/>
  <c r="GM114" i="19"/>
  <c r="GM108" i="19"/>
  <c r="GM104" i="19"/>
  <c r="GM112" i="19"/>
  <c r="GM106" i="19"/>
  <c r="GM100" i="19"/>
  <c r="GM107" i="19"/>
  <c r="GM101" i="19"/>
  <c r="GM109" i="19"/>
  <c r="GM113" i="19"/>
  <c r="GM105" i="19"/>
  <c r="GM102" i="19"/>
  <c r="GM97" i="19"/>
  <c r="GM93" i="19"/>
  <c r="GM98" i="19"/>
  <c r="GM103" i="19"/>
  <c r="GM94" i="19"/>
  <c r="GM92" i="19"/>
  <c r="GM90" i="19"/>
  <c r="GM89" i="19"/>
  <c r="GM95" i="19"/>
  <c r="GM111" i="19"/>
  <c r="GM99" i="19"/>
  <c r="GM96" i="19"/>
  <c r="GM87" i="19"/>
  <c r="GM85" i="19"/>
  <c r="GM91" i="19"/>
  <c r="GM81" i="19"/>
  <c r="GM79" i="19"/>
  <c r="GM86" i="19"/>
  <c r="GM75" i="19"/>
  <c r="GM84" i="19"/>
  <c r="GM88" i="19"/>
  <c r="GM80" i="19"/>
  <c r="GM77" i="19"/>
  <c r="GM74" i="19"/>
  <c r="GM76" i="19"/>
  <c r="GM83" i="19"/>
  <c r="GM69" i="19"/>
  <c r="GM71" i="19"/>
  <c r="GM82" i="19"/>
  <c r="GM78" i="19"/>
  <c r="GM72" i="19"/>
  <c r="GM67" i="19"/>
  <c r="GM68" i="19"/>
  <c r="GM66" i="19"/>
  <c r="GM64" i="19"/>
  <c r="GM60" i="19"/>
  <c r="GM73" i="19"/>
  <c r="GM70" i="19"/>
  <c r="GM65" i="19"/>
  <c r="GM63" i="19"/>
  <c r="GM58" i="19"/>
  <c r="GM57" i="19"/>
  <c r="GM62" i="19"/>
  <c r="GM61" i="19"/>
  <c r="GM59" i="19"/>
  <c r="GM56" i="19"/>
  <c r="GL8" i="19"/>
  <c r="GM54" i="19"/>
  <c r="GM53" i="19"/>
  <c r="GM55" i="19"/>
  <c r="GM49" i="19"/>
  <c r="GM52" i="19"/>
  <c r="GM48" i="19"/>
  <c r="GM44" i="19"/>
  <c r="GM51" i="19"/>
  <c r="GM36" i="19"/>
  <c r="GM47" i="19"/>
  <c r="GM39" i="19"/>
  <c r="GM40" i="19"/>
  <c r="GM35" i="19"/>
  <c r="GM38" i="19"/>
  <c r="GM43" i="19"/>
  <c r="GM42" i="19"/>
  <c r="GM34" i="19"/>
  <c r="GM28" i="19"/>
  <c r="GM45" i="19"/>
  <c r="GM32" i="19"/>
  <c r="GM24" i="19"/>
  <c r="GM50" i="19"/>
  <c r="GM41" i="19"/>
  <c r="GM37" i="19"/>
  <c r="GM26" i="19"/>
  <c r="GM46" i="19"/>
  <c r="GM30" i="19"/>
  <c r="GM29" i="19"/>
  <c r="GM31" i="19"/>
  <c r="GM25" i="19"/>
  <c r="GM27" i="19"/>
  <c r="GM16" i="19"/>
  <c r="GM33" i="19"/>
  <c r="GM20" i="19"/>
  <c r="GM15" i="19"/>
  <c r="GM23" i="19"/>
  <c r="GM19" i="19"/>
  <c r="GM11" i="19"/>
  <c r="GM22" i="19"/>
  <c r="GM18" i="19"/>
  <c r="GM13" i="19"/>
  <c r="GM21" i="19"/>
  <c r="GM12" i="19"/>
  <c r="GM14" i="19"/>
  <c r="GM17" i="19"/>
  <c r="FJ21" i="11"/>
  <c r="FJ31" i="11"/>
  <c r="FJ32" i="11"/>
  <c r="FJ44" i="11"/>
  <c r="FJ47" i="11"/>
  <c r="FJ54" i="11"/>
  <c r="FJ41" i="11"/>
  <c r="FJ27" i="11"/>
  <c r="FJ52" i="11"/>
  <c r="FJ25" i="11"/>
  <c r="FJ18" i="11"/>
  <c r="FJ22" i="11"/>
  <c r="FJ14" i="11"/>
  <c r="FJ34" i="11"/>
  <c r="FJ19" i="11"/>
  <c r="FJ37" i="11"/>
  <c r="FJ11" i="11"/>
  <c r="FJ16" i="11"/>
  <c r="FJ55" i="11"/>
  <c r="FJ33" i="11"/>
  <c r="FJ39" i="11"/>
  <c r="FJ24" i="11"/>
  <c r="FJ13" i="11"/>
  <c r="FJ45" i="11"/>
  <c r="FJ23" i="11"/>
  <c r="FJ30" i="11"/>
  <c r="FJ17" i="11"/>
  <c r="FI8" i="11"/>
  <c r="FI4" i="11" s="1"/>
  <c r="FJ40" i="11"/>
  <c r="FJ38" i="11"/>
  <c r="FJ26" i="11"/>
  <c r="FJ15" i="11"/>
  <c r="FJ29" i="11"/>
  <c r="FJ53" i="11"/>
  <c r="FJ46" i="11"/>
  <c r="FJ20" i="11"/>
  <c r="FJ35" i="11"/>
  <c r="FJ43" i="11"/>
  <c r="FJ48" i="11"/>
  <c r="FJ42" i="11"/>
  <c r="FJ28" i="11"/>
  <c r="FJ51" i="11"/>
  <c r="FJ36" i="11"/>
  <c r="FJ12" i="11"/>
  <c r="FJ50" i="11"/>
  <c r="GN5" i="19"/>
  <c r="FK5" i="11"/>
  <c r="FE39" i="13"/>
  <c r="FE55" i="13" s="1"/>
  <c r="FE38" i="13"/>
  <c r="FE54" i="13" s="1"/>
  <c r="FE29" i="13"/>
  <c r="FE45" i="13" s="1"/>
  <c r="FG6" i="13"/>
  <c r="FH3" i="13"/>
  <c r="FH4" i="13"/>
  <c r="FH2" i="13"/>
  <c r="FF41" i="13"/>
  <c r="FF25" i="13"/>
  <c r="FG30" i="13" s="1"/>
  <c r="FK50" i="11" l="1"/>
  <c r="FK118" i="11"/>
  <c r="FK116" i="11"/>
  <c r="FK95" i="11"/>
  <c r="FK80" i="11"/>
  <c r="FK70" i="11"/>
  <c r="FK140" i="11"/>
  <c r="FK141" i="11"/>
  <c r="FK59" i="11"/>
  <c r="FK102" i="11"/>
  <c r="FK93" i="11"/>
  <c r="FK110" i="11"/>
  <c r="FK119" i="11"/>
  <c r="FK148" i="11"/>
  <c r="FK108" i="11"/>
  <c r="FK124" i="11"/>
  <c r="FK96" i="11"/>
  <c r="FK71" i="11"/>
  <c r="FK75" i="11"/>
  <c r="FK150" i="11"/>
  <c r="FK158" i="11"/>
  <c r="FK61" i="11"/>
  <c r="FK77" i="11"/>
  <c r="FK98" i="11"/>
  <c r="FK109" i="11"/>
  <c r="FK125" i="11"/>
  <c r="FK151" i="11"/>
  <c r="FK126" i="11"/>
  <c r="FK117" i="11"/>
  <c r="FK84" i="11"/>
  <c r="FK73" i="11"/>
  <c r="FK66" i="11"/>
  <c r="FK145" i="11"/>
  <c r="FK138" i="11"/>
  <c r="FK69" i="11"/>
  <c r="FK74" i="11"/>
  <c r="FK100" i="11"/>
  <c r="FK111" i="11"/>
  <c r="FK129" i="11"/>
  <c r="FK147" i="11"/>
  <c r="FK131" i="11"/>
  <c r="FK114" i="11"/>
  <c r="FK94" i="11"/>
  <c r="FK56" i="11"/>
  <c r="FK57" i="11"/>
  <c r="FK146" i="11"/>
  <c r="FK157" i="11"/>
  <c r="FK58" i="11"/>
  <c r="FK83" i="11"/>
  <c r="FK107" i="11"/>
  <c r="FK120" i="11"/>
  <c r="FK136" i="11"/>
  <c r="FK153" i="11"/>
  <c r="FK127" i="11"/>
  <c r="FK104" i="11"/>
  <c r="FK91" i="11"/>
  <c r="FK63" i="11"/>
  <c r="FK65" i="11"/>
  <c r="FK160" i="11"/>
  <c r="FK60" i="11"/>
  <c r="FK62" i="11"/>
  <c r="FK89" i="11"/>
  <c r="FK101" i="11"/>
  <c r="FK113" i="11"/>
  <c r="FK139" i="11"/>
  <c r="FK159" i="11"/>
  <c r="FK132" i="11"/>
  <c r="FK103" i="11"/>
  <c r="FK72" i="11"/>
  <c r="FK79" i="11"/>
  <c r="FK68" i="11"/>
  <c r="FK142" i="11"/>
  <c r="FK76" i="11"/>
  <c r="FK82" i="11"/>
  <c r="FK90" i="11"/>
  <c r="FK106" i="11"/>
  <c r="FK115" i="11"/>
  <c r="FK134" i="11"/>
  <c r="FK156" i="11"/>
  <c r="FK135" i="11"/>
  <c r="FK130" i="11"/>
  <c r="FK112" i="11"/>
  <c r="FK92" i="11"/>
  <c r="FK64" i="11"/>
  <c r="FK155" i="11"/>
  <c r="FK152" i="11"/>
  <c r="FK78" i="11"/>
  <c r="FK81" i="11"/>
  <c r="FK86" i="11"/>
  <c r="FK123" i="11"/>
  <c r="FK121" i="11"/>
  <c r="FK137" i="11"/>
  <c r="FK154" i="11"/>
  <c r="FK133" i="11"/>
  <c r="FK122" i="11"/>
  <c r="FK105" i="11"/>
  <c r="FK97" i="11"/>
  <c r="FK87" i="11"/>
  <c r="FK149" i="11"/>
  <c r="FK144" i="11"/>
  <c r="FK67" i="11"/>
  <c r="FK85" i="11"/>
  <c r="FK88" i="11"/>
  <c r="FK99" i="11"/>
  <c r="FK128" i="11"/>
  <c r="FK143" i="11"/>
  <c r="GN160" i="19"/>
  <c r="GN157" i="19"/>
  <c r="GN158" i="19"/>
  <c r="GN156" i="19"/>
  <c r="GN153" i="19"/>
  <c r="GN154" i="19"/>
  <c r="GN155" i="19"/>
  <c r="GN159" i="19"/>
  <c r="GN147" i="19"/>
  <c r="GN152" i="19"/>
  <c r="GN150" i="19"/>
  <c r="GN145" i="19"/>
  <c r="GN151" i="19"/>
  <c r="GN149" i="19"/>
  <c r="GN144" i="19"/>
  <c r="GN148" i="19"/>
  <c r="GN146" i="19"/>
  <c r="GN138" i="19"/>
  <c r="GN141" i="19"/>
  <c r="GN135" i="19"/>
  <c r="GN143" i="19"/>
  <c r="GN129" i="19"/>
  <c r="GN139" i="19"/>
  <c r="GN137" i="19"/>
  <c r="GN140" i="19"/>
  <c r="GN134" i="19"/>
  <c r="GN132" i="19"/>
  <c r="GN133" i="19"/>
  <c r="GN128" i="19"/>
  <c r="GN124" i="19"/>
  <c r="GN131" i="19"/>
  <c r="GN136" i="19"/>
  <c r="GN122" i="19"/>
  <c r="GN130" i="19"/>
  <c r="GN127" i="19"/>
  <c r="GN117" i="19"/>
  <c r="GN121" i="19"/>
  <c r="GN119" i="19"/>
  <c r="GN125" i="19"/>
  <c r="GN123" i="19"/>
  <c r="GN120" i="19"/>
  <c r="GN115" i="19"/>
  <c r="GN142" i="19"/>
  <c r="GN126" i="19"/>
  <c r="GN113" i="19"/>
  <c r="GN112" i="19"/>
  <c r="GN114" i="19"/>
  <c r="GN108" i="19"/>
  <c r="GN104" i="19"/>
  <c r="GN103" i="19"/>
  <c r="GN116" i="19"/>
  <c r="GN111" i="19"/>
  <c r="GN107" i="19"/>
  <c r="GN118" i="19"/>
  <c r="GN110" i="19"/>
  <c r="GN102" i="19"/>
  <c r="GN101" i="19"/>
  <c r="GN109" i="19"/>
  <c r="GN106" i="19"/>
  <c r="GN105" i="19"/>
  <c r="GN98" i="19"/>
  <c r="GN99" i="19"/>
  <c r="GN96" i="19"/>
  <c r="GN91" i="19"/>
  <c r="GN94" i="19"/>
  <c r="GN92" i="19"/>
  <c r="GN90" i="19"/>
  <c r="GN89" i="19"/>
  <c r="GN95" i="19"/>
  <c r="GN100" i="19"/>
  <c r="GN97" i="19"/>
  <c r="GN93" i="19"/>
  <c r="GN86" i="19"/>
  <c r="GN85" i="19"/>
  <c r="GN79" i="19"/>
  <c r="GN84" i="19"/>
  <c r="GN77" i="19"/>
  <c r="GN74" i="19"/>
  <c r="GN88" i="19"/>
  <c r="GN87" i="19"/>
  <c r="GN83" i="19"/>
  <c r="GN82" i="19"/>
  <c r="GN78" i="19"/>
  <c r="GN80" i="19"/>
  <c r="GN76" i="19"/>
  <c r="GN70" i="19"/>
  <c r="GN72" i="19"/>
  <c r="GN67" i="19"/>
  <c r="GN81" i="19"/>
  <c r="GN68" i="19"/>
  <c r="GN65" i="19"/>
  <c r="GN66" i="19"/>
  <c r="GN64" i="19"/>
  <c r="GN69" i="19"/>
  <c r="GN73" i="19"/>
  <c r="GN71" i="19"/>
  <c r="GN75" i="19"/>
  <c r="GN61" i="19"/>
  <c r="GN62" i="19"/>
  <c r="GN57" i="19"/>
  <c r="GN60" i="19"/>
  <c r="GN59" i="19"/>
  <c r="GN58" i="19"/>
  <c r="GN56" i="19"/>
  <c r="GN63" i="19"/>
  <c r="GM8" i="19"/>
  <c r="GN49" i="19"/>
  <c r="GN55" i="19"/>
  <c r="GN54" i="19"/>
  <c r="GN52" i="19"/>
  <c r="GN51" i="19"/>
  <c r="GN48" i="19"/>
  <c r="GN47" i="19"/>
  <c r="GN40" i="19"/>
  <c r="GN44" i="19"/>
  <c r="GN50" i="19"/>
  <c r="GN36" i="19"/>
  <c r="GN43" i="19"/>
  <c r="GN31" i="19"/>
  <c r="GN41" i="19"/>
  <c r="GN53" i="19"/>
  <c r="GN42" i="19"/>
  <c r="GN45" i="19"/>
  <c r="GN26" i="19"/>
  <c r="GN37" i="19"/>
  <c r="GN38" i="19"/>
  <c r="GN46" i="19"/>
  <c r="GN33" i="19"/>
  <c r="GN34" i="19"/>
  <c r="GN30" i="19"/>
  <c r="GN39" i="19"/>
  <c r="GN23" i="19"/>
  <c r="GN35" i="19"/>
  <c r="GN20" i="19"/>
  <c r="GN19" i="19"/>
  <c r="GN24" i="19"/>
  <c r="GN32" i="19"/>
  <c r="GN25" i="19"/>
  <c r="GN29" i="19"/>
  <c r="GN18" i="19"/>
  <c r="GN15" i="19"/>
  <c r="GN11" i="19"/>
  <c r="GN22" i="19"/>
  <c r="GN21" i="19"/>
  <c r="GN14" i="19"/>
  <c r="GN13" i="19"/>
  <c r="GN12" i="19"/>
  <c r="GN27" i="19"/>
  <c r="GN17" i="19"/>
  <c r="GN16" i="19"/>
  <c r="GN28" i="19"/>
  <c r="FK55" i="11"/>
  <c r="FK27" i="11"/>
  <c r="FK38" i="11"/>
  <c r="FK24" i="11"/>
  <c r="FK11" i="11"/>
  <c r="FK16" i="11"/>
  <c r="FK21" i="11"/>
  <c r="FK45" i="11"/>
  <c r="FK20" i="11"/>
  <c r="FK35" i="11"/>
  <c r="FK49" i="11"/>
  <c r="FK22" i="11"/>
  <c r="FK31" i="11"/>
  <c r="FK34" i="11"/>
  <c r="FK23" i="11"/>
  <c r="FK47" i="11"/>
  <c r="FK17" i="11"/>
  <c r="FK28" i="11"/>
  <c r="FK52" i="11"/>
  <c r="FK37" i="11"/>
  <c r="FK30" i="11"/>
  <c r="FK29" i="11"/>
  <c r="FK14" i="11"/>
  <c r="FK13" i="11"/>
  <c r="FK25" i="11"/>
  <c r="FK44" i="11"/>
  <c r="FK18" i="11"/>
  <c r="FK41" i="11"/>
  <c r="FK33" i="11"/>
  <c r="FK39" i="11"/>
  <c r="FK26" i="11"/>
  <c r="FK43" i="11"/>
  <c r="FK54" i="11"/>
  <c r="FK53" i="11"/>
  <c r="FK40" i="11"/>
  <c r="FK32" i="11"/>
  <c r="FK51" i="11"/>
  <c r="FK15" i="11"/>
  <c r="FK42" i="11"/>
  <c r="FK46" i="11"/>
  <c r="FK19" i="11"/>
  <c r="FK36" i="11"/>
  <c r="FK12" i="11"/>
  <c r="FK48" i="11"/>
  <c r="FJ8" i="11"/>
  <c r="FJ4" i="11" s="1"/>
  <c r="GO5" i="19"/>
  <c r="FL5" i="11"/>
  <c r="FL158" i="11" s="1"/>
  <c r="FH6" i="13"/>
  <c r="FI4" i="13"/>
  <c r="FI3" i="13"/>
  <c r="FI2" i="13"/>
  <c r="FG41" i="13"/>
  <c r="FG25" i="13"/>
  <c r="FH30" i="13" s="1"/>
  <c r="FF39" i="13"/>
  <c r="FF55" i="13" s="1"/>
  <c r="FF38" i="13"/>
  <c r="FF54" i="13" s="1"/>
  <c r="FF29" i="13"/>
  <c r="FF45" i="13" s="1"/>
  <c r="FL122" i="11" l="1"/>
  <c r="FL91" i="11"/>
  <c r="FL104" i="11"/>
  <c r="FL105" i="11"/>
  <c r="FL81" i="11"/>
  <c r="FL156" i="11"/>
  <c r="FL153" i="11"/>
  <c r="FL60" i="11"/>
  <c r="FL69" i="11"/>
  <c r="FL111" i="11"/>
  <c r="FL110" i="11"/>
  <c r="FL129" i="11"/>
  <c r="FL147" i="11"/>
  <c r="FL119" i="11"/>
  <c r="FL100" i="11"/>
  <c r="FL93" i="11"/>
  <c r="FL88" i="11"/>
  <c r="FL79" i="11"/>
  <c r="FL149" i="11"/>
  <c r="FL148" i="11"/>
  <c r="FL66" i="11"/>
  <c r="FL94" i="11"/>
  <c r="FL86" i="11"/>
  <c r="FL115" i="11"/>
  <c r="FL134" i="11"/>
  <c r="FL144" i="11"/>
  <c r="FL133" i="11"/>
  <c r="FL106" i="11"/>
  <c r="FL121" i="11"/>
  <c r="FL92" i="11"/>
  <c r="FL64" i="11"/>
  <c r="FL63" i="11"/>
  <c r="FL140" i="11"/>
  <c r="FL67" i="11"/>
  <c r="FL78" i="11"/>
  <c r="FL90" i="11"/>
  <c r="FL113" i="11"/>
  <c r="FL131" i="11"/>
  <c r="FL150" i="11"/>
  <c r="FL126" i="11"/>
  <c r="FL107" i="11"/>
  <c r="FL101" i="11"/>
  <c r="FL76" i="11"/>
  <c r="FL72" i="11"/>
  <c r="FL151" i="11"/>
  <c r="FL146" i="11"/>
  <c r="FL70" i="11"/>
  <c r="FL77" i="11"/>
  <c r="FL99" i="11"/>
  <c r="FL125" i="11"/>
  <c r="FL137" i="11"/>
  <c r="FL154" i="11"/>
  <c r="FL124" i="11"/>
  <c r="FL114" i="11"/>
  <c r="FL103" i="11"/>
  <c r="FL97" i="11"/>
  <c r="FL65" i="11"/>
  <c r="FL152" i="11"/>
  <c r="FL160" i="11"/>
  <c r="FL73" i="11"/>
  <c r="FL82" i="11"/>
  <c r="FL108" i="11"/>
  <c r="FL117" i="11"/>
  <c r="FL139" i="11"/>
  <c r="FL159" i="11"/>
  <c r="FL132" i="11"/>
  <c r="FL102" i="11"/>
  <c r="FL87" i="11"/>
  <c r="FL89" i="11"/>
  <c r="FL62" i="11"/>
  <c r="FL61" i="11"/>
  <c r="FL141" i="11"/>
  <c r="FL74" i="11"/>
  <c r="FL80" i="11"/>
  <c r="FL109" i="11"/>
  <c r="FL128" i="11"/>
  <c r="FL135" i="11"/>
  <c r="FL155" i="11"/>
  <c r="FL130" i="11"/>
  <c r="FL118" i="11"/>
  <c r="FL95" i="11"/>
  <c r="FL83" i="11"/>
  <c r="FL84" i="11"/>
  <c r="FL68" i="11"/>
  <c r="FL145" i="11"/>
  <c r="FL157" i="11"/>
  <c r="FL59" i="11"/>
  <c r="FL85" i="11"/>
  <c r="FL116" i="11"/>
  <c r="FL120" i="11"/>
  <c r="FL142" i="11"/>
  <c r="FL136" i="11"/>
  <c r="FL96" i="11"/>
  <c r="FL112" i="11"/>
  <c r="FL75" i="11"/>
  <c r="FL71" i="11"/>
  <c r="FL56" i="11"/>
  <c r="FL138" i="11"/>
  <c r="FL57" i="11"/>
  <c r="FL58" i="11"/>
  <c r="FL98" i="11"/>
  <c r="FL127" i="11"/>
  <c r="FL123" i="11"/>
  <c r="FL143" i="11"/>
  <c r="GO157" i="19"/>
  <c r="GO159" i="19"/>
  <c r="GO160" i="19"/>
  <c r="GO158" i="19"/>
  <c r="GO156" i="19"/>
  <c r="GO155" i="19"/>
  <c r="GO154" i="19"/>
  <c r="GO152" i="19"/>
  <c r="GO153" i="19"/>
  <c r="GO151" i="19"/>
  <c r="GO149" i="19"/>
  <c r="GO146" i="19"/>
  <c r="GO148" i="19"/>
  <c r="GO143" i="19"/>
  <c r="GO150" i="19"/>
  <c r="GO144" i="19"/>
  <c r="GO142" i="19"/>
  <c r="GO147" i="19"/>
  <c r="GO141" i="19"/>
  <c r="GO140" i="19"/>
  <c r="GO136" i="19"/>
  <c r="GO139" i="19"/>
  <c r="GO138" i="19"/>
  <c r="GO137" i="19"/>
  <c r="GO131" i="19"/>
  <c r="GO130" i="19"/>
  <c r="GO145" i="19"/>
  <c r="GO134" i="19"/>
  <c r="GO132" i="19"/>
  <c r="GO135" i="19"/>
  <c r="GO122" i="19"/>
  <c r="GO129" i="19"/>
  <c r="GO125" i="19"/>
  <c r="GO126" i="19"/>
  <c r="GO127" i="19"/>
  <c r="GO133" i="19"/>
  <c r="GO121" i="19"/>
  <c r="GO119" i="19"/>
  <c r="GO124" i="19"/>
  <c r="GO115" i="19"/>
  <c r="GO111" i="19"/>
  <c r="GO113" i="19"/>
  <c r="GO112" i="19"/>
  <c r="GO118" i="19"/>
  <c r="GO117" i="19"/>
  <c r="GO114" i="19"/>
  <c r="GO120" i="19"/>
  <c r="GO116" i="19"/>
  <c r="GO107" i="19"/>
  <c r="GO128" i="19"/>
  <c r="GO105" i="19"/>
  <c r="GO103" i="19"/>
  <c r="GO123" i="19"/>
  <c r="GO110" i="19"/>
  <c r="GO101" i="19"/>
  <c r="GO109" i="19"/>
  <c r="GO106" i="19"/>
  <c r="GO102" i="19"/>
  <c r="GO99" i="19"/>
  <c r="GO96" i="19"/>
  <c r="GO91" i="19"/>
  <c r="GO104" i="19"/>
  <c r="GO94" i="19"/>
  <c r="GO92" i="19"/>
  <c r="GO95" i="19"/>
  <c r="GO108" i="19"/>
  <c r="GO100" i="19"/>
  <c r="GO97" i="19"/>
  <c r="GO93" i="19"/>
  <c r="GO88" i="19"/>
  <c r="GO82" i="19"/>
  <c r="GO98" i="19"/>
  <c r="GO84" i="19"/>
  <c r="GO80" i="19"/>
  <c r="GO86" i="19"/>
  <c r="GO85" i="19"/>
  <c r="GO79" i="19"/>
  <c r="GO89" i="19"/>
  <c r="GO77" i="19"/>
  <c r="GO74" i="19"/>
  <c r="GO90" i="19"/>
  <c r="GO87" i="19"/>
  <c r="GO81" i="19"/>
  <c r="GO83" i="19"/>
  <c r="GO76" i="19"/>
  <c r="GO71" i="19"/>
  <c r="GO72" i="19"/>
  <c r="GO67" i="19"/>
  <c r="GO78" i="19"/>
  <c r="GO68" i="19"/>
  <c r="GO65" i="19"/>
  <c r="GO75" i="19"/>
  <c r="GO73" i="19"/>
  <c r="GO69" i="19"/>
  <c r="GO70" i="19"/>
  <c r="GO66" i="19"/>
  <c r="GO64" i="19"/>
  <c r="GO62" i="19"/>
  <c r="GO57" i="19"/>
  <c r="GO61" i="19"/>
  <c r="GO59" i="19"/>
  <c r="GO60" i="19"/>
  <c r="GO58" i="19"/>
  <c r="GO56" i="19"/>
  <c r="GO63" i="19"/>
  <c r="GN8" i="19"/>
  <c r="GO48" i="19"/>
  <c r="GO55" i="19"/>
  <c r="GO54" i="19"/>
  <c r="GO53" i="19"/>
  <c r="GO52" i="19"/>
  <c r="GO50" i="19"/>
  <c r="GO38" i="19"/>
  <c r="GO43" i="19"/>
  <c r="GO35" i="19"/>
  <c r="GO51" i="19"/>
  <c r="GO49" i="19"/>
  <c r="GO45" i="19"/>
  <c r="GO39" i="19"/>
  <c r="GO46" i="19"/>
  <c r="GO37" i="19"/>
  <c r="GO42" i="19"/>
  <c r="GO36" i="19"/>
  <c r="GO27" i="19"/>
  <c r="GO34" i="19"/>
  <c r="GO41" i="19"/>
  <c r="GO47" i="19"/>
  <c r="GO31" i="19"/>
  <c r="GO25" i="19"/>
  <c r="GO30" i="19"/>
  <c r="GO40" i="19"/>
  <c r="GO26" i="19"/>
  <c r="GO28" i="19"/>
  <c r="GO15" i="19"/>
  <c r="GO29" i="19"/>
  <c r="GO23" i="19"/>
  <c r="GO32" i="19"/>
  <c r="GO19" i="19"/>
  <c r="GO33" i="19"/>
  <c r="GO24" i="19"/>
  <c r="GO14" i="19"/>
  <c r="GO18" i="19"/>
  <c r="GO16" i="19"/>
  <c r="GO44" i="19"/>
  <c r="GO21" i="19"/>
  <c r="GO22" i="19"/>
  <c r="GO12" i="19"/>
  <c r="GO11" i="19"/>
  <c r="GO20" i="19"/>
  <c r="GO17" i="19"/>
  <c r="GO13" i="19"/>
  <c r="FL21" i="11"/>
  <c r="FL33" i="11"/>
  <c r="FL32" i="11"/>
  <c r="FL26" i="11"/>
  <c r="FL49" i="11"/>
  <c r="FL22" i="11"/>
  <c r="FL55" i="11"/>
  <c r="FL27" i="11"/>
  <c r="FL35" i="11"/>
  <c r="FL36" i="11"/>
  <c r="FL43" i="11"/>
  <c r="FL16" i="11"/>
  <c r="FL28" i="11"/>
  <c r="FL51" i="11"/>
  <c r="FL30" i="11"/>
  <c r="FL29" i="11"/>
  <c r="FL46" i="11"/>
  <c r="FL52" i="11"/>
  <c r="FL39" i="11"/>
  <c r="FL44" i="11"/>
  <c r="FL17" i="11"/>
  <c r="FK8" i="11"/>
  <c r="FK4" i="11" s="1"/>
  <c r="FL34" i="11"/>
  <c r="FL45" i="11"/>
  <c r="FL31" i="11"/>
  <c r="FL47" i="11"/>
  <c r="FL41" i="11"/>
  <c r="FL13" i="11"/>
  <c r="FL19" i="11"/>
  <c r="FL23" i="11"/>
  <c r="FL11" i="11"/>
  <c r="FL50" i="11"/>
  <c r="FL24" i="11"/>
  <c r="FL54" i="11"/>
  <c r="FL42" i="11"/>
  <c r="FL40" i="11"/>
  <c r="FL38" i="11"/>
  <c r="FL25" i="11"/>
  <c r="FL15" i="11"/>
  <c r="FL18" i="11"/>
  <c r="FL53" i="11"/>
  <c r="FL14" i="11"/>
  <c r="FL20" i="11"/>
  <c r="FL37" i="11"/>
  <c r="FL12" i="11"/>
  <c r="FL48" i="11"/>
  <c r="GP5" i="19"/>
  <c r="FM5" i="11"/>
  <c r="FM158" i="11" s="1"/>
  <c r="FI6" i="13"/>
  <c r="FJ4" i="13"/>
  <c r="FJ3" i="13"/>
  <c r="FJ2" i="13"/>
  <c r="FG39" i="13"/>
  <c r="FG55" i="13" s="1"/>
  <c r="FG38" i="13"/>
  <c r="FG54" i="13" s="1"/>
  <c r="FG29" i="13"/>
  <c r="FG45" i="13" s="1"/>
  <c r="FH41" i="13"/>
  <c r="FH25" i="13"/>
  <c r="FI30" i="13" s="1"/>
  <c r="FM119" i="11" l="1"/>
  <c r="FM133" i="11"/>
  <c r="FM114" i="11"/>
  <c r="FM88" i="11"/>
  <c r="FM56" i="11"/>
  <c r="FM68" i="11"/>
  <c r="FM157" i="11"/>
  <c r="FM57" i="11"/>
  <c r="FM84" i="11"/>
  <c r="FM98" i="11"/>
  <c r="FM104" i="11"/>
  <c r="FM117" i="11"/>
  <c r="FM151" i="11"/>
  <c r="FM110" i="11"/>
  <c r="FM129" i="11"/>
  <c r="FM102" i="11"/>
  <c r="FM83" i="11"/>
  <c r="FM79" i="11"/>
  <c r="FM150" i="11"/>
  <c r="FM160" i="11"/>
  <c r="FM74" i="11"/>
  <c r="FM78" i="11"/>
  <c r="FM100" i="11"/>
  <c r="FM107" i="11"/>
  <c r="FM122" i="11"/>
  <c r="FM50" i="11"/>
  <c r="FM118" i="11"/>
  <c r="FM106" i="11"/>
  <c r="FM121" i="11"/>
  <c r="FM80" i="11"/>
  <c r="FM64" i="11"/>
  <c r="FM144" i="11"/>
  <c r="FM141" i="11"/>
  <c r="FM67" i="11"/>
  <c r="FM82" i="11"/>
  <c r="FM111" i="11"/>
  <c r="FM116" i="11"/>
  <c r="FM125" i="11"/>
  <c r="FM155" i="11"/>
  <c r="FM130" i="11"/>
  <c r="FM115" i="11"/>
  <c r="FM97" i="11"/>
  <c r="FM73" i="11"/>
  <c r="FM81" i="11"/>
  <c r="FM146" i="11"/>
  <c r="FM59" i="11"/>
  <c r="FM61" i="11"/>
  <c r="FM90" i="11"/>
  <c r="FM103" i="11"/>
  <c r="FM135" i="11"/>
  <c r="FM142" i="11"/>
  <c r="FM159" i="11"/>
  <c r="FM127" i="11"/>
  <c r="FM134" i="11"/>
  <c r="FM99" i="11"/>
  <c r="FM89" i="11"/>
  <c r="FM72" i="11"/>
  <c r="FM62" i="11"/>
  <c r="FM153" i="11"/>
  <c r="FM65" i="11"/>
  <c r="FM69" i="11"/>
  <c r="FM94" i="11"/>
  <c r="FM105" i="11"/>
  <c r="FM112" i="11"/>
  <c r="FM139" i="11"/>
  <c r="FM156" i="11"/>
  <c r="FM126" i="11"/>
  <c r="FM136" i="11"/>
  <c r="FM92" i="11"/>
  <c r="FM76" i="11"/>
  <c r="FM71" i="11"/>
  <c r="FM58" i="11"/>
  <c r="FM145" i="11"/>
  <c r="FM75" i="11"/>
  <c r="FM86" i="11"/>
  <c r="FM95" i="11"/>
  <c r="FM93" i="11"/>
  <c r="FM120" i="11"/>
  <c r="FM140" i="11"/>
  <c r="FM123" i="11"/>
  <c r="FM132" i="11"/>
  <c r="FM101" i="11"/>
  <c r="FM66" i="11"/>
  <c r="FM154" i="11"/>
  <c r="FM152" i="11"/>
  <c r="FM149" i="11"/>
  <c r="FM77" i="11"/>
  <c r="FM87" i="11"/>
  <c r="FM91" i="11"/>
  <c r="FM113" i="11"/>
  <c r="FM128" i="11"/>
  <c r="FM143" i="11"/>
  <c r="FM124" i="11"/>
  <c r="FM131" i="11"/>
  <c r="FM96" i="11"/>
  <c r="FM70" i="11"/>
  <c r="FM63" i="11"/>
  <c r="FM148" i="11"/>
  <c r="FM138" i="11"/>
  <c r="FM60" i="11"/>
  <c r="FM85" i="11"/>
  <c r="FM109" i="11"/>
  <c r="FM108" i="11"/>
  <c r="FM137" i="11"/>
  <c r="FM147" i="11"/>
  <c r="GP157" i="19"/>
  <c r="GP160" i="19"/>
  <c r="GP159" i="19"/>
  <c r="GP158" i="19"/>
  <c r="GP156" i="19"/>
  <c r="GP155" i="19"/>
  <c r="GP154" i="19"/>
  <c r="GP150" i="19"/>
  <c r="GP152" i="19"/>
  <c r="GP151" i="19"/>
  <c r="GP148" i="19"/>
  <c r="GP146" i="19"/>
  <c r="GP145" i="19"/>
  <c r="GP143" i="19"/>
  <c r="GP144" i="19"/>
  <c r="GP153" i="19"/>
  <c r="GP147" i="19"/>
  <c r="GP149" i="19"/>
  <c r="GP136" i="19"/>
  <c r="GP140" i="19"/>
  <c r="GP139" i="19"/>
  <c r="GP137" i="19"/>
  <c r="GP142" i="19"/>
  <c r="GP134" i="19"/>
  <c r="GP141" i="19"/>
  <c r="GP135" i="19"/>
  <c r="GP131" i="19"/>
  <c r="GP129" i="19"/>
  <c r="GP125" i="19"/>
  <c r="GP138" i="19"/>
  <c r="GP133" i="19"/>
  <c r="GP128" i="19"/>
  <c r="GP130" i="19"/>
  <c r="GP124" i="19"/>
  <c r="GP121" i="19"/>
  <c r="GP119" i="19"/>
  <c r="GP123" i="19"/>
  <c r="GP120" i="19"/>
  <c r="GP116" i="19"/>
  <c r="GP127" i="19"/>
  <c r="GP126" i="19"/>
  <c r="GP132" i="19"/>
  <c r="GP118" i="19"/>
  <c r="GP117" i="19"/>
  <c r="GP114" i="19"/>
  <c r="GP122" i="19"/>
  <c r="GP115" i="19"/>
  <c r="GP107" i="19"/>
  <c r="GP112" i="19"/>
  <c r="GP111" i="19"/>
  <c r="GP105" i="19"/>
  <c r="GP109" i="19"/>
  <c r="GP106" i="19"/>
  <c r="GP113" i="19"/>
  <c r="GP108" i="19"/>
  <c r="GP102" i="19"/>
  <c r="GP103" i="19"/>
  <c r="GP104" i="19"/>
  <c r="GP88" i="19"/>
  <c r="GP110" i="19"/>
  <c r="GP95" i="19"/>
  <c r="GP100" i="19"/>
  <c r="GP97" i="19"/>
  <c r="GP93" i="19"/>
  <c r="GP98" i="19"/>
  <c r="GP90" i="19"/>
  <c r="GP101" i="19"/>
  <c r="GP94" i="19"/>
  <c r="GP81" i="19"/>
  <c r="GP79" i="19"/>
  <c r="GP91" i="19"/>
  <c r="GP99" i="19"/>
  <c r="GP96" i="19"/>
  <c r="GP92" i="19"/>
  <c r="GP89" i="19"/>
  <c r="GP84" i="19"/>
  <c r="GP87" i="19"/>
  <c r="GP83" i="19"/>
  <c r="GP80" i="19"/>
  <c r="GP78" i="19"/>
  <c r="GP82" i="19"/>
  <c r="GP73" i="19"/>
  <c r="GP85" i="19"/>
  <c r="GP86" i="19"/>
  <c r="GP68" i="19"/>
  <c r="GP65" i="19"/>
  <c r="GP75" i="19"/>
  <c r="GP77" i="19"/>
  <c r="GP76" i="19"/>
  <c r="GP66" i="19"/>
  <c r="GP74" i="19"/>
  <c r="GP71" i="19"/>
  <c r="GP70" i="19"/>
  <c r="GP62" i="19"/>
  <c r="GP59" i="19"/>
  <c r="GP57" i="19"/>
  <c r="GP67" i="19"/>
  <c r="GP64" i="19"/>
  <c r="GP72" i="19"/>
  <c r="GP69" i="19"/>
  <c r="GP56" i="19"/>
  <c r="GP60" i="19"/>
  <c r="GP58" i="19"/>
  <c r="GP63" i="19"/>
  <c r="GP61" i="19"/>
  <c r="GP48" i="19"/>
  <c r="GP51" i="19"/>
  <c r="GP54" i="19"/>
  <c r="GP52" i="19"/>
  <c r="GP53" i="19"/>
  <c r="GP50" i="19"/>
  <c r="GP43" i="19"/>
  <c r="GP39" i="19"/>
  <c r="GP49" i="19"/>
  <c r="GP42" i="19"/>
  <c r="GP55" i="19"/>
  <c r="GP35" i="19"/>
  <c r="GP44" i="19"/>
  <c r="GP36" i="19"/>
  <c r="GP46" i="19"/>
  <c r="GP47" i="19"/>
  <c r="GP41" i="19"/>
  <c r="GP45" i="19"/>
  <c r="GP33" i="19"/>
  <c r="GP25" i="19"/>
  <c r="GP38" i="19"/>
  <c r="GP40" i="19"/>
  <c r="GP30" i="19"/>
  <c r="GP32" i="19"/>
  <c r="GP37" i="19"/>
  <c r="GP29" i="19"/>
  <c r="GP34" i="19"/>
  <c r="GP23" i="19"/>
  <c r="GP24" i="19"/>
  <c r="GP19" i="19"/>
  <c r="GP26" i="19"/>
  <c r="GP31" i="19"/>
  <c r="GP18" i="19"/>
  <c r="GP20" i="19"/>
  <c r="GP21" i="19"/>
  <c r="GP13" i="19"/>
  <c r="GP22" i="19"/>
  <c r="GP27" i="19"/>
  <c r="GP28" i="19"/>
  <c r="GP16" i="19"/>
  <c r="GP14" i="19"/>
  <c r="GP15" i="19"/>
  <c r="GP11" i="19"/>
  <c r="GP17" i="19"/>
  <c r="GP12" i="19"/>
  <c r="GO8" i="19"/>
  <c r="FM31" i="11"/>
  <c r="FM45" i="11"/>
  <c r="FM23" i="11"/>
  <c r="FM36" i="11"/>
  <c r="FM49" i="11"/>
  <c r="FM42" i="11"/>
  <c r="FM34" i="11"/>
  <c r="FM25" i="11"/>
  <c r="FM47" i="11"/>
  <c r="FM11" i="11"/>
  <c r="FM40" i="11"/>
  <c r="FM39" i="11"/>
  <c r="FM51" i="11"/>
  <c r="FM12" i="11"/>
  <c r="FM18" i="11"/>
  <c r="FM46" i="11"/>
  <c r="FM28" i="11"/>
  <c r="FM20" i="11"/>
  <c r="FM37" i="11"/>
  <c r="FM30" i="11"/>
  <c r="FL8" i="11"/>
  <c r="FL4" i="11" s="1"/>
  <c r="FM21" i="11"/>
  <c r="FM27" i="11"/>
  <c r="FM38" i="11"/>
  <c r="FM19" i="11"/>
  <c r="FM43" i="11"/>
  <c r="FM48" i="11"/>
  <c r="FM41" i="11"/>
  <c r="FM33" i="11"/>
  <c r="FM52" i="11"/>
  <c r="FM24" i="11"/>
  <c r="FM15" i="11"/>
  <c r="FM22" i="11"/>
  <c r="FM55" i="11"/>
  <c r="FM14" i="11"/>
  <c r="FM35" i="11"/>
  <c r="FM44" i="11"/>
  <c r="FM17" i="11"/>
  <c r="FM16" i="11"/>
  <c r="FM53" i="11"/>
  <c r="FM13" i="11"/>
  <c r="FM32" i="11"/>
  <c r="FM26" i="11"/>
  <c r="FM29" i="11"/>
  <c r="FM54" i="11"/>
  <c r="GQ5" i="19"/>
  <c r="FN5" i="11"/>
  <c r="FN142" i="11" s="1"/>
  <c r="FK4" i="13"/>
  <c r="FJ6" i="13"/>
  <c r="FK3" i="13"/>
  <c r="FK2" i="13"/>
  <c r="FH39" i="13"/>
  <c r="FH55" i="13" s="1"/>
  <c r="FH38" i="13"/>
  <c r="FH54" i="13" s="1"/>
  <c r="FH29" i="13"/>
  <c r="FH45" i="13" s="1"/>
  <c r="FI41" i="13"/>
  <c r="FI25" i="13"/>
  <c r="FJ30" i="13" s="1"/>
  <c r="FN118" i="11" l="1"/>
  <c r="FN92" i="11"/>
  <c r="FN87" i="11"/>
  <c r="FN86" i="11"/>
  <c r="FN57" i="11"/>
  <c r="FN140" i="11"/>
  <c r="FN160" i="11"/>
  <c r="FN58" i="11"/>
  <c r="FN80" i="11"/>
  <c r="FN99" i="11"/>
  <c r="FN109" i="11"/>
  <c r="FN110" i="11"/>
  <c r="FN139" i="11"/>
  <c r="FN136" i="11"/>
  <c r="FN102" i="11"/>
  <c r="FN112" i="11"/>
  <c r="FN84" i="11"/>
  <c r="FN75" i="11"/>
  <c r="FN138" i="11"/>
  <c r="FN137" i="11"/>
  <c r="FN61" i="11"/>
  <c r="FN82" i="11"/>
  <c r="FN100" i="11"/>
  <c r="FN111" i="11"/>
  <c r="FN117" i="11"/>
  <c r="FN16" i="11"/>
  <c r="FN113" i="11"/>
  <c r="FN116" i="11"/>
  <c r="FN114" i="11"/>
  <c r="FN77" i="11"/>
  <c r="FN70" i="11"/>
  <c r="FN154" i="11"/>
  <c r="FN152" i="11"/>
  <c r="FN71" i="11"/>
  <c r="FN76" i="11"/>
  <c r="FN89" i="11"/>
  <c r="FN106" i="11"/>
  <c r="FN127" i="11"/>
  <c r="FN145" i="11"/>
  <c r="FN133" i="11"/>
  <c r="FN124" i="11"/>
  <c r="FN78" i="11"/>
  <c r="FN72" i="11"/>
  <c r="FN60" i="11"/>
  <c r="FN151" i="11"/>
  <c r="FN149" i="11"/>
  <c r="FN64" i="11"/>
  <c r="FN74" i="11"/>
  <c r="FN91" i="11"/>
  <c r="FN120" i="11"/>
  <c r="FN129" i="11"/>
  <c r="FN150" i="11"/>
  <c r="FN126" i="11"/>
  <c r="FN94" i="11"/>
  <c r="FN69" i="11"/>
  <c r="FN56" i="11"/>
  <c r="FN68" i="11"/>
  <c r="FN143" i="11"/>
  <c r="FN144" i="11"/>
  <c r="FN67" i="11"/>
  <c r="FN90" i="11"/>
  <c r="FN95" i="11"/>
  <c r="FN115" i="11"/>
  <c r="FN128" i="11"/>
  <c r="FN158" i="11"/>
  <c r="FN121" i="11"/>
  <c r="FN132" i="11"/>
  <c r="FN97" i="11"/>
  <c r="FN81" i="11"/>
  <c r="FN73" i="11"/>
  <c r="FN156" i="11"/>
  <c r="FN153" i="11"/>
  <c r="FN141" i="11"/>
  <c r="FN66" i="11"/>
  <c r="FN93" i="11"/>
  <c r="FN101" i="11"/>
  <c r="FN108" i="11"/>
  <c r="FN125" i="11"/>
  <c r="FN155" i="11"/>
  <c r="FN134" i="11"/>
  <c r="FN122" i="11"/>
  <c r="FN88" i="11"/>
  <c r="FN62" i="11"/>
  <c r="FN63" i="11"/>
  <c r="FN65" i="11"/>
  <c r="FN147" i="11"/>
  <c r="FN157" i="11"/>
  <c r="FN59" i="11"/>
  <c r="FN98" i="11"/>
  <c r="FN104" i="11"/>
  <c r="FN123" i="11"/>
  <c r="FN135" i="11"/>
  <c r="FN130" i="11"/>
  <c r="FN96" i="11"/>
  <c r="FN107" i="11"/>
  <c r="FN105" i="11"/>
  <c r="FN79" i="11"/>
  <c r="FN148" i="11"/>
  <c r="FN146" i="11"/>
  <c r="FN159" i="11"/>
  <c r="FN83" i="11"/>
  <c r="FN85" i="11"/>
  <c r="FN103" i="11"/>
  <c r="FN119" i="11"/>
  <c r="FN131" i="11"/>
  <c r="GQ158" i="19"/>
  <c r="GQ159" i="19"/>
  <c r="GQ156" i="19"/>
  <c r="GQ160" i="19"/>
  <c r="GQ154" i="19"/>
  <c r="GQ153" i="19"/>
  <c r="GQ155" i="19"/>
  <c r="GQ151" i="19"/>
  <c r="GQ152" i="19"/>
  <c r="GQ157" i="19"/>
  <c r="GQ150" i="19"/>
  <c r="GQ147" i="19"/>
  <c r="GQ145" i="19"/>
  <c r="GQ144" i="19"/>
  <c r="GQ149" i="19"/>
  <c r="GQ142" i="19"/>
  <c r="GQ148" i="19"/>
  <c r="GQ146" i="19"/>
  <c r="GQ143" i="19"/>
  <c r="GQ141" i="19"/>
  <c r="GQ139" i="19"/>
  <c r="GQ137" i="19"/>
  <c r="GQ132" i="19"/>
  <c r="GQ140" i="19"/>
  <c r="GQ135" i="19"/>
  <c r="GQ130" i="19"/>
  <c r="GQ129" i="19"/>
  <c r="GQ136" i="19"/>
  <c r="GQ138" i="19"/>
  <c r="GQ133" i="19"/>
  <c r="GQ128" i="19"/>
  <c r="GQ134" i="19"/>
  <c r="GQ127" i="19"/>
  <c r="GQ125" i="19"/>
  <c r="GQ121" i="19"/>
  <c r="GQ123" i="19"/>
  <c r="GQ126" i="19"/>
  <c r="GQ113" i="19"/>
  <c r="GQ112" i="19"/>
  <c r="GQ118" i="19"/>
  <c r="GQ117" i="19"/>
  <c r="GQ114" i="19"/>
  <c r="GQ131" i="19"/>
  <c r="GQ122" i="19"/>
  <c r="GQ124" i="19"/>
  <c r="GQ116" i="19"/>
  <c r="GQ119" i="19"/>
  <c r="GQ111" i="19"/>
  <c r="GQ105" i="19"/>
  <c r="GQ109" i="19"/>
  <c r="GQ106" i="19"/>
  <c r="GQ120" i="19"/>
  <c r="GQ115" i="19"/>
  <c r="GQ104" i="19"/>
  <c r="GQ107" i="19"/>
  <c r="GQ102" i="19"/>
  <c r="GQ103" i="19"/>
  <c r="GQ110" i="19"/>
  <c r="GQ108" i="19"/>
  <c r="GQ94" i="19"/>
  <c r="GQ92" i="19"/>
  <c r="GQ90" i="19"/>
  <c r="GQ100" i="19"/>
  <c r="GQ97" i="19"/>
  <c r="GQ93" i="19"/>
  <c r="GQ98" i="19"/>
  <c r="GQ101" i="19"/>
  <c r="GQ99" i="19"/>
  <c r="GQ96" i="19"/>
  <c r="GQ91" i="19"/>
  <c r="GQ89" i="19"/>
  <c r="GQ95" i="19"/>
  <c r="GQ86" i="19"/>
  <c r="GQ83" i="19"/>
  <c r="GQ84" i="19"/>
  <c r="GQ87" i="19"/>
  <c r="GQ81" i="19"/>
  <c r="GQ80" i="19"/>
  <c r="GQ78" i="19"/>
  <c r="GQ88" i="19"/>
  <c r="GQ82" i="19"/>
  <c r="GQ85" i="19"/>
  <c r="GQ76" i="19"/>
  <c r="GQ72" i="19"/>
  <c r="GQ67" i="19"/>
  <c r="GQ79" i="19"/>
  <c r="GQ75" i="19"/>
  <c r="GQ77" i="19"/>
  <c r="GQ73" i="19"/>
  <c r="GQ66" i="19"/>
  <c r="GQ74" i="19"/>
  <c r="GQ69" i="19"/>
  <c r="GQ71" i="19"/>
  <c r="GQ70" i="19"/>
  <c r="GQ65" i="19"/>
  <c r="GQ63" i="19"/>
  <c r="GQ58" i="19"/>
  <c r="GQ68" i="19"/>
  <c r="GQ60" i="19"/>
  <c r="GQ57" i="19"/>
  <c r="GQ61" i="19"/>
  <c r="GQ59" i="19"/>
  <c r="GQ56" i="19"/>
  <c r="GQ64" i="19"/>
  <c r="GQ62" i="19"/>
  <c r="GQ55" i="19"/>
  <c r="GQ54" i="19"/>
  <c r="GQ53" i="19"/>
  <c r="GQ51" i="19"/>
  <c r="GQ49" i="19"/>
  <c r="GQ50" i="19"/>
  <c r="GQ38" i="19"/>
  <c r="GQ45" i="19"/>
  <c r="GQ42" i="19"/>
  <c r="GQ48" i="19"/>
  <c r="GQ41" i="19"/>
  <c r="GQ37" i="19"/>
  <c r="GQ44" i="19"/>
  <c r="GQ36" i="19"/>
  <c r="GQ46" i="19"/>
  <c r="GQ34" i="19"/>
  <c r="GQ40" i="19"/>
  <c r="GQ30" i="19"/>
  <c r="GQ47" i="19"/>
  <c r="GQ26" i="19"/>
  <c r="GQ33" i="19"/>
  <c r="GQ29" i="19"/>
  <c r="GQ32" i="19"/>
  <c r="GQ52" i="19"/>
  <c r="GQ28" i="19"/>
  <c r="GQ43" i="19"/>
  <c r="GQ22" i="19"/>
  <c r="GQ24" i="19"/>
  <c r="GQ39" i="19"/>
  <c r="GQ27" i="19"/>
  <c r="GQ18" i="19"/>
  <c r="GQ21" i="19"/>
  <c r="GQ17" i="19"/>
  <c r="GQ20" i="19"/>
  <c r="GQ16" i="19"/>
  <c r="GQ31" i="19"/>
  <c r="GQ25" i="19"/>
  <c r="GQ14" i="19"/>
  <c r="GQ13" i="19"/>
  <c r="GQ23" i="19"/>
  <c r="GQ11" i="19"/>
  <c r="GQ15" i="19"/>
  <c r="GQ35" i="19"/>
  <c r="GQ12" i="19"/>
  <c r="GQ19" i="19"/>
  <c r="GP8" i="19"/>
  <c r="FN21" i="11"/>
  <c r="FN31" i="11"/>
  <c r="FN20" i="11"/>
  <c r="FN37" i="11"/>
  <c r="FN47" i="11"/>
  <c r="FN50" i="11"/>
  <c r="FN41" i="11"/>
  <c r="FN27" i="11"/>
  <c r="FN32" i="11"/>
  <c r="FN24" i="11"/>
  <c r="FN11" i="11"/>
  <c r="FN48" i="11"/>
  <c r="FN53" i="11"/>
  <c r="FN46" i="11"/>
  <c r="FN38" i="11"/>
  <c r="FN35" i="11"/>
  <c r="FN29" i="11"/>
  <c r="FN54" i="11"/>
  <c r="FN40" i="11"/>
  <c r="FN13" i="11"/>
  <c r="FN19" i="11"/>
  <c r="FN26" i="11"/>
  <c r="FN43" i="11"/>
  <c r="FN22" i="11"/>
  <c r="FN33" i="11"/>
  <c r="FN34" i="11"/>
  <c r="FN39" i="11"/>
  <c r="FN44" i="11"/>
  <c r="FN49" i="11"/>
  <c r="FN14" i="11"/>
  <c r="FN45" i="11"/>
  <c r="FN51" i="11"/>
  <c r="FN12" i="11"/>
  <c r="FN17" i="11"/>
  <c r="FN28" i="11"/>
  <c r="FN23" i="11"/>
  <c r="FN36" i="11"/>
  <c r="FN30" i="11"/>
  <c r="FM8" i="11"/>
  <c r="FM4" i="11" s="1"/>
  <c r="FN42" i="11"/>
  <c r="FN55" i="11"/>
  <c r="FN52" i="11"/>
  <c r="FN25" i="11"/>
  <c r="FN15" i="11"/>
  <c r="FN18" i="11"/>
  <c r="GR5" i="19"/>
  <c r="FO5" i="11"/>
  <c r="FO154" i="11" s="1"/>
  <c r="FJ41" i="13"/>
  <c r="FJ25" i="13"/>
  <c r="FK30" i="13" s="1"/>
  <c r="FI39" i="13"/>
  <c r="FI55" i="13" s="1"/>
  <c r="FI38" i="13"/>
  <c r="FI54" i="13" s="1"/>
  <c r="FI29" i="13"/>
  <c r="FI45" i="13" s="1"/>
  <c r="FL4" i="13"/>
  <c r="FK6" i="13"/>
  <c r="FL2" i="13"/>
  <c r="FL3" i="13"/>
  <c r="FO30" i="11" l="1"/>
  <c r="FO52" i="11"/>
  <c r="FO129" i="11"/>
  <c r="FO130" i="11"/>
  <c r="FO102" i="11"/>
  <c r="FO79" i="11"/>
  <c r="FO61" i="11"/>
  <c r="FO155" i="11"/>
  <c r="FO152" i="11"/>
  <c r="FO140" i="11"/>
  <c r="FO69" i="11"/>
  <c r="FO82" i="11"/>
  <c r="FO106" i="11"/>
  <c r="FO125" i="11"/>
  <c r="FO143" i="11"/>
  <c r="FO133" i="11"/>
  <c r="FO122" i="11"/>
  <c r="FO104" i="11"/>
  <c r="FO75" i="11"/>
  <c r="FO92" i="11"/>
  <c r="FO68" i="11"/>
  <c r="FO141" i="11"/>
  <c r="FO158" i="11"/>
  <c r="FO71" i="11"/>
  <c r="FO93" i="11"/>
  <c r="FO90" i="11"/>
  <c r="FO128" i="11"/>
  <c r="FO151" i="11"/>
  <c r="FO124" i="11"/>
  <c r="FO114" i="11"/>
  <c r="FO109" i="11"/>
  <c r="FO97" i="11"/>
  <c r="FO81" i="11"/>
  <c r="FO57" i="11"/>
  <c r="FO138" i="11"/>
  <c r="FO62" i="11"/>
  <c r="FO80" i="11"/>
  <c r="FO108" i="11"/>
  <c r="FO103" i="11"/>
  <c r="FO123" i="11"/>
  <c r="FO150" i="11"/>
  <c r="FO132" i="11"/>
  <c r="FO91" i="11"/>
  <c r="FO94" i="11"/>
  <c r="FO77" i="11"/>
  <c r="FO58" i="11"/>
  <c r="FO153" i="11"/>
  <c r="FO145" i="11"/>
  <c r="FO59" i="11"/>
  <c r="FO87" i="11"/>
  <c r="FO95" i="11"/>
  <c r="FO117" i="11"/>
  <c r="FO119" i="11"/>
  <c r="FO147" i="11"/>
  <c r="FO113" i="11"/>
  <c r="FO118" i="11"/>
  <c r="FO86" i="11"/>
  <c r="FO78" i="11"/>
  <c r="FO56" i="11"/>
  <c r="FO149" i="11"/>
  <c r="FO137" i="11"/>
  <c r="FO76" i="11"/>
  <c r="FO70" i="11"/>
  <c r="FO96" i="11"/>
  <c r="FO111" i="11"/>
  <c r="FO134" i="11"/>
  <c r="FO49" i="11"/>
  <c r="FO38" i="11"/>
  <c r="FO131" i="11"/>
  <c r="FO127" i="11"/>
  <c r="FO110" i="11"/>
  <c r="FO99" i="11"/>
  <c r="FO83" i="11"/>
  <c r="FO65" i="11"/>
  <c r="FO60" i="11"/>
  <c r="FO157" i="11"/>
  <c r="FO74" i="11"/>
  <c r="FO89" i="11"/>
  <c r="FO98" i="11"/>
  <c r="FO120" i="11"/>
  <c r="FO139" i="11"/>
  <c r="FO159" i="11"/>
  <c r="FO135" i="11"/>
  <c r="FO136" i="11"/>
  <c r="FO112" i="11"/>
  <c r="FO73" i="11"/>
  <c r="FO84" i="11"/>
  <c r="FO72" i="11"/>
  <c r="FO156" i="11"/>
  <c r="FO160" i="11"/>
  <c r="FO63" i="11"/>
  <c r="FO88" i="11"/>
  <c r="FO101" i="11"/>
  <c r="FO126" i="11"/>
  <c r="FO142" i="11"/>
  <c r="FO121" i="11"/>
  <c r="FO115" i="11"/>
  <c r="FO100" i="11"/>
  <c r="FO85" i="11"/>
  <c r="FO66" i="11"/>
  <c r="FO64" i="11"/>
  <c r="FO144" i="11"/>
  <c r="FO146" i="11"/>
  <c r="FO67" i="11"/>
  <c r="FO107" i="11"/>
  <c r="FO105" i="11"/>
  <c r="FO116" i="11"/>
  <c r="FO148" i="11"/>
  <c r="GR159" i="19"/>
  <c r="GR160" i="19"/>
  <c r="GR157" i="19"/>
  <c r="GR156" i="19"/>
  <c r="GR155" i="19"/>
  <c r="GR158" i="19"/>
  <c r="GR154" i="19"/>
  <c r="GR152" i="19"/>
  <c r="GR151" i="19"/>
  <c r="GR153" i="19"/>
  <c r="GR150" i="19"/>
  <c r="GR148" i="19"/>
  <c r="GR149" i="19"/>
  <c r="GR143" i="19"/>
  <c r="GR142" i="19"/>
  <c r="GR146" i="19"/>
  <c r="GR147" i="19"/>
  <c r="GR140" i="19"/>
  <c r="GR145" i="19"/>
  <c r="GR144" i="19"/>
  <c r="GR138" i="19"/>
  <c r="GR141" i="19"/>
  <c r="GR135" i="19"/>
  <c r="GR136" i="19"/>
  <c r="GR133" i="19"/>
  <c r="GR125" i="19"/>
  <c r="GR128" i="19"/>
  <c r="GR139" i="19"/>
  <c r="GR134" i="19"/>
  <c r="GR132" i="19"/>
  <c r="GR127" i="19"/>
  <c r="GR126" i="19"/>
  <c r="GR123" i="19"/>
  <c r="GR130" i="19"/>
  <c r="GR137" i="19"/>
  <c r="GR129" i="19"/>
  <c r="GR131" i="19"/>
  <c r="GR122" i="19"/>
  <c r="GR120" i="19"/>
  <c r="GR118" i="19"/>
  <c r="GR124" i="19"/>
  <c r="GR121" i="19"/>
  <c r="GR119" i="19"/>
  <c r="GR115" i="19"/>
  <c r="GR117" i="19"/>
  <c r="GR114" i="19"/>
  <c r="GR116" i="19"/>
  <c r="GR110" i="19"/>
  <c r="GR112" i="19"/>
  <c r="GR109" i="19"/>
  <c r="GR106" i="19"/>
  <c r="GR113" i="19"/>
  <c r="GR107" i="19"/>
  <c r="GR105" i="19"/>
  <c r="GR102" i="19"/>
  <c r="GR103" i="19"/>
  <c r="GR108" i="19"/>
  <c r="GR104" i="19"/>
  <c r="GR111" i="19"/>
  <c r="GR94" i="19"/>
  <c r="GR92" i="19"/>
  <c r="GR90" i="19"/>
  <c r="GR89" i="19"/>
  <c r="GR95" i="19"/>
  <c r="GR97" i="19"/>
  <c r="GR93" i="19"/>
  <c r="GR98" i="19"/>
  <c r="GR101" i="19"/>
  <c r="GR99" i="19"/>
  <c r="GR96" i="19"/>
  <c r="GR91" i="19"/>
  <c r="GR88" i="19"/>
  <c r="GR84" i="19"/>
  <c r="GR80" i="19"/>
  <c r="GR100" i="19"/>
  <c r="GR87" i="19"/>
  <c r="GR85" i="19"/>
  <c r="GR81" i="19"/>
  <c r="GR83" i="19"/>
  <c r="GR82" i="19"/>
  <c r="GR73" i="19"/>
  <c r="GR86" i="19"/>
  <c r="GR75" i="19"/>
  <c r="GR79" i="19"/>
  <c r="GR68" i="19"/>
  <c r="GR65" i="19"/>
  <c r="GR78" i="19"/>
  <c r="GR77" i="19"/>
  <c r="GR66" i="19"/>
  <c r="GR76" i="19"/>
  <c r="GR74" i="19"/>
  <c r="GR69" i="19"/>
  <c r="GR70" i="19"/>
  <c r="GR71" i="19"/>
  <c r="GR67" i="19"/>
  <c r="GR61" i="19"/>
  <c r="GR72" i="19"/>
  <c r="GR64" i="19"/>
  <c r="GR63" i="19"/>
  <c r="GR56" i="19"/>
  <c r="GR58" i="19"/>
  <c r="GR62" i="19"/>
  <c r="GR57" i="19"/>
  <c r="GR60" i="19"/>
  <c r="GR59" i="19"/>
  <c r="FO53" i="11"/>
  <c r="FO43" i="11"/>
  <c r="FO40" i="11"/>
  <c r="FO54" i="11"/>
  <c r="FO27" i="11"/>
  <c r="FO51" i="11"/>
  <c r="FO24" i="11"/>
  <c r="GR54" i="19"/>
  <c r="GR53" i="19"/>
  <c r="GR51" i="19"/>
  <c r="GR47" i="19"/>
  <c r="GR55" i="19"/>
  <c r="GR50" i="19"/>
  <c r="GR49" i="19"/>
  <c r="GR52" i="19"/>
  <c r="GR42" i="19"/>
  <c r="GR48" i="19"/>
  <c r="GR38" i="19"/>
  <c r="GR46" i="19"/>
  <c r="GR45" i="19"/>
  <c r="GR43" i="19"/>
  <c r="GR39" i="19"/>
  <c r="GR33" i="19"/>
  <c r="GR40" i="19"/>
  <c r="GR29" i="19"/>
  <c r="GR41" i="19"/>
  <c r="GR37" i="19"/>
  <c r="GR34" i="19"/>
  <c r="GR31" i="19"/>
  <c r="GR32" i="19"/>
  <c r="GR28" i="19"/>
  <c r="GR35" i="19"/>
  <c r="GR30" i="19"/>
  <c r="GR26" i="19"/>
  <c r="GR44" i="19"/>
  <c r="GR17" i="19"/>
  <c r="GR22" i="19"/>
  <c r="GR21" i="19"/>
  <c r="GR13" i="19"/>
  <c r="GR24" i="19"/>
  <c r="GR20" i="19"/>
  <c r="GR19" i="19"/>
  <c r="GR27" i="19"/>
  <c r="GR23" i="19"/>
  <c r="GR36" i="19"/>
  <c r="GR16" i="19"/>
  <c r="GR15" i="19"/>
  <c r="GR11" i="19"/>
  <c r="GR18" i="19"/>
  <c r="GR25" i="19"/>
  <c r="GR12" i="19"/>
  <c r="GR14" i="19"/>
  <c r="GQ8" i="19"/>
  <c r="FO14" i="11"/>
  <c r="FO13" i="11"/>
  <c r="FO20" i="11"/>
  <c r="FO44" i="11"/>
  <c r="FO17" i="11"/>
  <c r="FO50" i="11"/>
  <c r="FO46" i="11"/>
  <c r="FO32" i="11"/>
  <c r="FO23" i="11"/>
  <c r="FO15" i="11"/>
  <c r="FO42" i="11"/>
  <c r="FO31" i="11"/>
  <c r="FO19" i="11"/>
  <c r="FO26" i="11"/>
  <c r="FO12" i="11"/>
  <c r="FO18" i="11"/>
  <c r="FO41" i="11"/>
  <c r="FO28" i="11"/>
  <c r="FO35" i="11"/>
  <c r="FO39" i="11"/>
  <c r="FO11" i="11"/>
  <c r="FO16" i="11"/>
  <c r="FN8" i="11"/>
  <c r="FN4" i="11" s="1"/>
  <c r="FO21" i="11"/>
  <c r="FO45" i="11"/>
  <c r="FO25" i="11"/>
  <c r="FO36" i="11"/>
  <c r="FO47" i="11"/>
  <c r="FO48" i="11"/>
  <c r="FO55" i="11"/>
  <c r="FO33" i="11"/>
  <c r="FO34" i="11"/>
  <c r="FO37" i="11"/>
  <c r="FO29" i="11"/>
  <c r="FO22" i="11"/>
  <c r="GS5" i="19"/>
  <c r="FP5" i="11"/>
  <c r="FP144" i="11" s="1"/>
  <c r="FK41" i="13"/>
  <c r="FK25" i="13"/>
  <c r="FL30" i="13" s="1"/>
  <c r="FM4" i="13"/>
  <c r="FL6" i="13"/>
  <c r="FM2" i="13"/>
  <c r="FM3" i="13"/>
  <c r="FJ39" i="13"/>
  <c r="FJ55" i="13" s="1"/>
  <c r="FJ38" i="13"/>
  <c r="FJ54" i="13" s="1"/>
  <c r="FJ29" i="13"/>
  <c r="FJ45" i="13" s="1"/>
  <c r="FP127" i="11" l="1"/>
  <c r="FP117" i="11"/>
  <c r="FP101" i="11"/>
  <c r="FP87" i="11"/>
  <c r="FP83" i="11"/>
  <c r="FP57" i="11"/>
  <c r="FP157" i="11"/>
  <c r="FP73" i="11"/>
  <c r="FP69" i="11"/>
  <c r="FP100" i="11"/>
  <c r="FP111" i="11"/>
  <c r="FP134" i="11"/>
  <c r="FP143" i="11"/>
  <c r="FP131" i="11"/>
  <c r="FP108" i="11"/>
  <c r="FP121" i="11"/>
  <c r="FP92" i="11"/>
  <c r="FP64" i="11"/>
  <c r="FP68" i="11"/>
  <c r="FP160" i="11"/>
  <c r="FP85" i="11"/>
  <c r="FP84" i="11"/>
  <c r="FP98" i="11"/>
  <c r="FP116" i="11"/>
  <c r="FP132" i="11"/>
  <c r="FP22" i="11"/>
  <c r="FP133" i="11"/>
  <c r="FP109" i="11"/>
  <c r="FP99" i="11"/>
  <c r="FP89" i="11"/>
  <c r="FP79" i="11"/>
  <c r="FP147" i="11"/>
  <c r="FP59" i="11"/>
  <c r="FP78" i="11"/>
  <c r="FP75" i="11"/>
  <c r="FP105" i="11"/>
  <c r="FP119" i="11"/>
  <c r="FP135" i="11"/>
  <c r="FP146" i="11"/>
  <c r="FP123" i="11"/>
  <c r="FP104" i="11"/>
  <c r="FP97" i="11"/>
  <c r="FP65" i="11"/>
  <c r="FP72" i="11"/>
  <c r="FP145" i="11"/>
  <c r="FP61" i="11"/>
  <c r="FP74" i="11"/>
  <c r="FP93" i="11"/>
  <c r="FP106" i="11"/>
  <c r="FP122" i="11"/>
  <c r="FP138" i="11"/>
  <c r="FP151" i="11"/>
  <c r="FP130" i="11"/>
  <c r="FP96" i="11"/>
  <c r="FP80" i="11"/>
  <c r="FP60" i="11"/>
  <c r="FP58" i="11"/>
  <c r="FP141" i="11"/>
  <c r="FP71" i="11"/>
  <c r="FP82" i="11"/>
  <c r="FP90" i="11"/>
  <c r="FP103" i="11"/>
  <c r="FP125" i="11"/>
  <c r="FP140" i="11"/>
  <c r="FP149" i="11"/>
  <c r="FP114" i="11"/>
  <c r="FP88" i="11"/>
  <c r="FP70" i="11"/>
  <c r="FP63" i="11"/>
  <c r="FP156" i="11"/>
  <c r="FP152" i="11"/>
  <c r="FP66" i="11"/>
  <c r="FP86" i="11"/>
  <c r="FP94" i="11"/>
  <c r="FP113" i="11"/>
  <c r="FP128" i="11"/>
  <c r="FP150" i="11"/>
  <c r="FP158" i="11"/>
  <c r="FP126" i="11"/>
  <c r="FP136" i="11"/>
  <c r="FP112" i="11"/>
  <c r="FP77" i="11"/>
  <c r="FP56" i="11"/>
  <c r="FP153" i="11"/>
  <c r="FP137" i="11"/>
  <c r="FP62" i="11"/>
  <c r="FP91" i="11"/>
  <c r="FP110" i="11"/>
  <c r="FP120" i="11"/>
  <c r="FP129" i="11"/>
  <c r="FP142" i="11"/>
  <c r="FP155" i="11"/>
  <c r="FP124" i="11"/>
  <c r="FP118" i="11"/>
  <c r="FP107" i="11"/>
  <c r="FP95" i="11"/>
  <c r="FP81" i="11"/>
  <c r="FP148" i="11"/>
  <c r="FP159" i="11"/>
  <c r="FP67" i="11"/>
  <c r="FP76" i="11"/>
  <c r="FP102" i="11"/>
  <c r="FP115" i="11"/>
  <c r="FP139" i="11"/>
  <c r="FP154" i="11"/>
  <c r="GS159" i="19"/>
  <c r="GS157" i="19"/>
  <c r="GS158" i="19"/>
  <c r="GS156" i="19"/>
  <c r="GS160" i="19"/>
  <c r="GS153" i="19"/>
  <c r="GS155" i="19"/>
  <c r="GS152" i="19"/>
  <c r="GS150" i="19"/>
  <c r="GS148" i="19"/>
  <c r="GS147" i="19"/>
  <c r="GS144" i="19"/>
  <c r="GS151" i="19"/>
  <c r="GS149" i="19"/>
  <c r="GS146" i="19"/>
  <c r="GS141" i="19"/>
  <c r="GS143" i="19"/>
  <c r="GS139" i="19"/>
  <c r="GS137" i="19"/>
  <c r="GS154" i="19"/>
  <c r="GS145" i="19"/>
  <c r="GS138" i="19"/>
  <c r="GS140" i="19"/>
  <c r="GS135" i="19"/>
  <c r="GS136" i="19"/>
  <c r="GS133" i="19"/>
  <c r="GS129" i="19"/>
  <c r="GS131" i="19"/>
  <c r="GS128" i="19"/>
  <c r="GS134" i="19"/>
  <c r="GS132" i="19"/>
  <c r="GS127" i="19"/>
  <c r="GS126" i="19"/>
  <c r="GS142" i="19"/>
  <c r="GS130" i="19"/>
  <c r="GS124" i="19"/>
  <c r="GS121" i="19"/>
  <c r="GS123" i="19"/>
  <c r="GS122" i="19"/>
  <c r="GS120" i="19"/>
  <c r="GS118" i="19"/>
  <c r="GS116" i="19"/>
  <c r="GS119" i="19"/>
  <c r="GS114" i="19"/>
  <c r="GS125" i="19"/>
  <c r="GS113" i="19"/>
  <c r="GS110" i="19"/>
  <c r="GS115" i="19"/>
  <c r="GS106" i="19"/>
  <c r="GS117" i="19"/>
  <c r="GS112" i="19"/>
  <c r="GS107" i="19"/>
  <c r="GS109" i="19"/>
  <c r="GS102" i="19"/>
  <c r="GS103" i="19"/>
  <c r="GS100" i="19"/>
  <c r="GS108" i="19"/>
  <c r="GS105" i="19"/>
  <c r="GS104" i="19"/>
  <c r="GS111" i="19"/>
  <c r="GS101" i="19"/>
  <c r="GS95" i="19"/>
  <c r="GS98" i="19"/>
  <c r="GS99" i="19"/>
  <c r="GS96" i="19"/>
  <c r="GS91" i="19"/>
  <c r="GS94" i="19"/>
  <c r="GS92" i="19"/>
  <c r="GS97" i="19"/>
  <c r="GS93" i="19"/>
  <c r="GS89" i="19"/>
  <c r="GS84" i="19"/>
  <c r="GS87" i="19"/>
  <c r="GS81" i="19"/>
  <c r="GS78" i="19"/>
  <c r="GS83" i="19"/>
  <c r="GS82" i="19"/>
  <c r="GS80" i="19"/>
  <c r="GS90" i="19"/>
  <c r="GS88" i="19"/>
  <c r="GS76" i="19"/>
  <c r="GS86" i="19"/>
  <c r="GS85" i="19"/>
  <c r="GS79" i="19"/>
  <c r="GS77" i="19"/>
  <c r="GS74" i="19"/>
  <c r="GS73" i="19"/>
  <c r="GS69" i="19"/>
  <c r="GS70" i="19"/>
  <c r="GS71" i="19"/>
  <c r="GS67" i="19"/>
  <c r="GS65" i="19"/>
  <c r="GS64" i="19"/>
  <c r="GS72" i="19"/>
  <c r="GS75" i="19"/>
  <c r="GS68" i="19"/>
  <c r="GS66" i="19"/>
  <c r="GS61" i="19"/>
  <c r="GS60" i="19"/>
  <c r="GS59" i="19"/>
  <c r="GS58" i="19"/>
  <c r="GS56" i="19"/>
  <c r="GS63" i="19"/>
  <c r="GS62" i="19"/>
  <c r="GS57" i="19"/>
  <c r="GS55" i="19"/>
  <c r="GS54" i="19"/>
  <c r="GS53" i="19"/>
  <c r="GS50" i="19"/>
  <c r="GS48" i="19"/>
  <c r="GS49" i="19"/>
  <c r="GS45" i="19"/>
  <c r="GS37" i="19"/>
  <c r="GS52" i="19"/>
  <c r="GS47" i="19"/>
  <c r="GS40" i="19"/>
  <c r="GS41" i="19"/>
  <c r="GS36" i="19"/>
  <c r="GS43" i="19"/>
  <c r="GS35" i="19"/>
  <c r="GS46" i="19"/>
  <c r="GS44" i="19"/>
  <c r="GS51" i="19"/>
  <c r="GS39" i="19"/>
  <c r="GS33" i="19"/>
  <c r="GS25" i="19"/>
  <c r="GS42" i="19"/>
  <c r="GS34" i="19"/>
  <c r="GS38" i="19"/>
  <c r="GS27" i="19"/>
  <c r="GS32" i="19"/>
  <c r="GS31" i="19"/>
  <c r="GS30" i="19"/>
  <c r="GS29" i="19"/>
  <c r="GS28" i="19"/>
  <c r="GS26" i="19"/>
  <c r="GS13" i="19"/>
  <c r="GS21" i="19"/>
  <c r="GS17" i="19"/>
  <c r="GS16" i="19"/>
  <c r="GS19" i="19"/>
  <c r="GS20" i="19"/>
  <c r="GS23" i="19"/>
  <c r="GS24" i="19"/>
  <c r="GS18" i="19"/>
  <c r="GS12" i="19"/>
  <c r="GS15" i="19"/>
  <c r="GS11" i="19"/>
  <c r="GS22" i="19"/>
  <c r="GS14" i="19"/>
  <c r="GR8" i="19"/>
  <c r="FP28" i="11"/>
  <c r="FP13" i="11"/>
  <c r="FP39" i="11"/>
  <c r="FP12" i="11"/>
  <c r="FP50" i="11"/>
  <c r="FP21" i="11"/>
  <c r="FP31" i="11"/>
  <c r="FP34" i="11"/>
  <c r="FP44" i="11"/>
  <c r="FP47" i="11"/>
  <c r="FP16" i="11"/>
  <c r="FP55" i="11"/>
  <c r="FP38" i="11"/>
  <c r="FP51" i="11"/>
  <c r="FP23" i="11"/>
  <c r="FP15" i="11"/>
  <c r="FP29" i="11"/>
  <c r="FP41" i="11"/>
  <c r="FP14" i="11"/>
  <c r="FP52" i="11"/>
  <c r="FP36" i="11"/>
  <c r="FP49" i="11"/>
  <c r="FP18" i="11"/>
  <c r="FP42" i="11"/>
  <c r="FP20" i="11"/>
  <c r="FP32" i="11"/>
  <c r="FP25" i="11"/>
  <c r="FP11" i="11"/>
  <c r="FP53" i="11"/>
  <c r="FP45" i="11"/>
  <c r="FP30" i="11"/>
  <c r="FP37" i="11"/>
  <c r="FP43" i="11"/>
  <c r="FP54" i="11"/>
  <c r="FO8" i="11"/>
  <c r="FO4" i="11" s="1"/>
  <c r="FP46" i="11"/>
  <c r="FP33" i="11"/>
  <c r="FP26" i="11"/>
  <c r="FP35" i="11"/>
  <c r="FP17" i="11"/>
  <c r="FP40" i="11"/>
  <c r="FP27" i="11"/>
  <c r="FP19" i="11"/>
  <c r="FP24" i="11"/>
  <c r="FP48" i="11"/>
  <c r="GT5" i="19"/>
  <c r="FQ5" i="11"/>
  <c r="FL41" i="13"/>
  <c r="FL25" i="13"/>
  <c r="FM30" i="13" s="1"/>
  <c r="FM6" i="13"/>
  <c r="FN4" i="13"/>
  <c r="FN3" i="13"/>
  <c r="FN2" i="13"/>
  <c r="FK39" i="13"/>
  <c r="FK55" i="13" s="1"/>
  <c r="FK38" i="13"/>
  <c r="FK54" i="13" s="1"/>
  <c r="FK29" i="13"/>
  <c r="FK45" i="13" s="1"/>
  <c r="FQ16" i="11" l="1"/>
  <c r="FQ129" i="11"/>
  <c r="FQ95" i="11"/>
  <c r="FQ105" i="11"/>
  <c r="FQ101" i="11"/>
  <c r="FQ84" i="11"/>
  <c r="FQ75" i="11"/>
  <c r="FQ150" i="11"/>
  <c r="FQ137" i="11"/>
  <c r="FQ59" i="11"/>
  <c r="FQ86" i="11"/>
  <c r="FQ110" i="11"/>
  <c r="FQ128" i="11"/>
  <c r="FQ154" i="11"/>
  <c r="FQ130" i="11"/>
  <c r="FQ93" i="11"/>
  <c r="FQ118" i="11"/>
  <c r="FQ89" i="11"/>
  <c r="FQ68" i="11"/>
  <c r="FQ63" i="11"/>
  <c r="FQ142" i="11"/>
  <c r="FQ146" i="11"/>
  <c r="FQ61" i="11"/>
  <c r="FQ96" i="11"/>
  <c r="FQ113" i="11"/>
  <c r="FQ134" i="11"/>
  <c r="FQ157" i="11"/>
  <c r="FQ127" i="11"/>
  <c r="FQ114" i="11"/>
  <c r="FQ102" i="11"/>
  <c r="FQ88" i="11"/>
  <c r="FQ73" i="11"/>
  <c r="FQ72" i="11"/>
  <c r="FQ143" i="11"/>
  <c r="FQ140" i="11"/>
  <c r="FQ60" i="11"/>
  <c r="FQ98" i="11"/>
  <c r="FQ111" i="11"/>
  <c r="FQ138" i="11"/>
  <c r="FQ158" i="11"/>
  <c r="FQ123" i="11"/>
  <c r="FQ106" i="11"/>
  <c r="FQ91" i="11"/>
  <c r="FQ80" i="11"/>
  <c r="FQ56" i="11"/>
  <c r="FQ58" i="11"/>
  <c r="FQ149" i="11"/>
  <c r="FQ147" i="11"/>
  <c r="FQ66" i="11"/>
  <c r="FQ99" i="11"/>
  <c r="FQ116" i="11"/>
  <c r="FQ132" i="11"/>
  <c r="FQ159" i="11"/>
  <c r="FQ124" i="11"/>
  <c r="FQ103" i="11"/>
  <c r="FQ97" i="11"/>
  <c r="FQ69" i="11"/>
  <c r="FQ151" i="11"/>
  <c r="FQ57" i="11"/>
  <c r="FQ153" i="11"/>
  <c r="FQ79" i="11"/>
  <c r="FQ82" i="11"/>
  <c r="FQ108" i="11"/>
  <c r="FQ120" i="11"/>
  <c r="FQ135" i="11"/>
  <c r="FQ155" i="11"/>
  <c r="FQ136" i="11"/>
  <c r="FQ122" i="11"/>
  <c r="FQ117" i="11"/>
  <c r="FQ87" i="11"/>
  <c r="FQ94" i="11"/>
  <c r="FQ62" i="11"/>
  <c r="FQ70" i="11"/>
  <c r="FQ145" i="11"/>
  <c r="FQ160" i="11"/>
  <c r="FQ90" i="11"/>
  <c r="FQ104" i="11"/>
  <c r="FQ125" i="11"/>
  <c r="FQ139" i="11"/>
  <c r="FQ156" i="11"/>
  <c r="FQ133" i="11"/>
  <c r="FQ115" i="11"/>
  <c r="FQ121" i="11"/>
  <c r="FQ76" i="11"/>
  <c r="FQ85" i="11"/>
  <c r="FQ71" i="11"/>
  <c r="FQ65" i="11"/>
  <c r="FQ144" i="11"/>
  <c r="FQ67" i="11"/>
  <c r="FQ78" i="11"/>
  <c r="FQ100" i="11"/>
  <c r="FQ131" i="11"/>
  <c r="FQ148" i="11"/>
  <c r="FQ119" i="11"/>
  <c r="FQ109" i="11"/>
  <c r="FQ107" i="11"/>
  <c r="FQ81" i="11"/>
  <c r="FQ92" i="11"/>
  <c r="FQ77" i="11"/>
  <c r="FQ64" i="11"/>
  <c r="FQ141" i="11"/>
  <c r="FQ74" i="11"/>
  <c r="FQ83" i="11"/>
  <c r="FQ112" i="11"/>
  <c r="FQ126" i="11"/>
  <c r="FQ152" i="11"/>
  <c r="GT158" i="19"/>
  <c r="GT157" i="19"/>
  <c r="GT156" i="19"/>
  <c r="GT160" i="19"/>
  <c r="GT154" i="19"/>
  <c r="GT159" i="19"/>
  <c r="GT153" i="19"/>
  <c r="GT152" i="19"/>
  <c r="GT151" i="19"/>
  <c r="GT150" i="19"/>
  <c r="GT147" i="19"/>
  <c r="GT149" i="19"/>
  <c r="GT146" i="19"/>
  <c r="GT142" i="19"/>
  <c r="GT145" i="19"/>
  <c r="GT148" i="19"/>
  <c r="GT143" i="19"/>
  <c r="GT144" i="19"/>
  <c r="GT138" i="19"/>
  <c r="GT141" i="19"/>
  <c r="GT136" i="19"/>
  <c r="GT155" i="19"/>
  <c r="GT131" i="19"/>
  <c r="GT130" i="19"/>
  <c r="GT135" i="19"/>
  <c r="GT134" i="19"/>
  <c r="GT140" i="19"/>
  <c r="GT139" i="19"/>
  <c r="GT133" i="19"/>
  <c r="GT132" i="19"/>
  <c r="GT124" i="19"/>
  <c r="GT137" i="19"/>
  <c r="GT122" i="19"/>
  <c r="GT123" i="19"/>
  <c r="GT129" i="19"/>
  <c r="GT120" i="19"/>
  <c r="GT118" i="19"/>
  <c r="GT126" i="19"/>
  <c r="GT117" i="19"/>
  <c r="GT128" i="19"/>
  <c r="GT127" i="19"/>
  <c r="GT116" i="19"/>
  <c r="GT125" i="19"/>
  <c r="GT119" i="19"/>
  <c r="GT115" i="19"/>
  <c r="GT111" i="19"/>
  <c r="GT113" i="19"/>
  <c r="GT110" i="19"/>
  <c r="GT108" i="19"/>
  <c r="GT104" i="19"/>
  <c r="GT103" i="19"/>
  <c r="GT121" i="19"/>
  <c r="GT114" i="19"/>
  <c r="GT109" i="19"/>
  <c r="GT102" i="19"/>
  <c r="GT106" i="19"/>
  <c r="GT112" i="19"/>
  <c r="GT100" i="19"/>
  <c r="GT105" i="19"/>
  <c r="GT97" i="19"/>
  <c r="GT93" i="19"/>
  <c r="GT107" i="19"/>
  <c r="GT99" i="19"/>
  <c r="GT96" i="19"/>
  <c r="GT91" i="19"/>
  <c r="GT101" i="19"/>
  <c r="GT94" i="19"/>
  <c r="GT92" i="19"/>
  <c r="GT90" i="19"/>
  <c r="GT89" i="19"/>
  <c r="GT95" i="19"/>
  <c r="GT98" i="19"/>
  <c r="GT86" i="19"/>
  <c r="GT83" i="19"/>
  <c r="GT82" i="19"/>
  <c r="GT87" i="19"/>
  <c r="GT80" i="19"/>
  <c r="GT88" i="19"/>
  <c r="GT76" i="19"/>
  <c r="GT85" i="19"/>
  <c r="GT75" i="19"/>
  <c r="GT77" i="19"/>
  <c r="GT74" i="19"/>
  <c r="GT79" i="19"/>
  <c r="GT66" i="19"/>
  <c r="GT78" i="19"/>
  <c r="GT70" i="19"/>
  <c r="GT81" i="19"/>
  <c r="GT71" i="19"/>
  <c r="GT84" i="19"/>
  <c r="GT67" i="19"/>
  <c r="GT65" i="19"/>
  <c r="GT73" i="19"/>
  <c r="GT64" i="19"/>
  <c r="GT56" i="19"/>
  <c r="GT72" i="19"/>
  <c r="GT68" i="19"/>
  <c r="GT69" i="19"/>
  <c r="GT62" i="19"/>
  <c r="GT59" i="19"/>
  <c r="GT57" i="19"/>
  <c r="GT60" i="19"/>
  <c r="GT58" i="19"/>
  <c r="GT63" i="19"/>
  <c r="GT61" i="19"/>
  <c r="GT50" i="19"/>
  <c r="GT55" i="19"/>
  <c r="GT52" i="19"/>
  <c r="GT49" i="19"/>
  <c r="GT48" i="19"/>
  <c r="GT53" i="19"/>
  <c r="GT51" i="19"/>
  <c r="GT45" i="19"/>
  <c r="GT37" i="19"/>
  <c r="GT54" i="19"/>
  <c r="GT41" i="19"/>
  <c r="GT47" i="19"/>
  <c r="GT46" i="19"/>
  <c r="GT44" i="19"/>
  <c r="GT32" i="19"/>
  <c r="GT34" i="19"/>
  <c r="GT42" i="19"/>
  <c r="GT27" i="19"/>
  <c r="GT35" i="19"/>
  <c r="GT39" i="19"/>
  <c r="GT31" i="19"/>
  <c r="GT38" i="19"/>
  <c r="GT40" i="19"/>
  <c r="GT26" i="19"/>
  <c r="GT21" i="19"/>
  <c r="GT33" i="19"/>
  <c r="GT43" i="19"/>
  <c r="GT30" i="19"/>
  <c r="GT20" i="19"/>
  <c r="GT19" i="19"/>
  <c r="GT23" i="19"/>
  <c r="GT24" i="19"/>
  <c r="GT12" i="19"/>
  <c r="GT29" i="19"/>
  <c r="GT16" i="19"/>
  <c r="GT22" i="19"/>
  <c r="GT15" i="19"/>
  <c r="GT14" i="19"/>
  <c r="GT13" i="19"/>
  <c r="GT11" i="19"/>
  <c r="GT28" i="19"/>
  <c r="GT36" i="19"/>
  <c r="GT17" i="19"/>
  <c r="GT18" i="19"/>
  <c r="GT25" i="19"/>
  <c r="GS8" i="19"/>
  <c r="FQ21" i="11"/>
  <c r="FQ23" i="11"/>
  <c r="FQ33" i="11"/>
  <c r="FQ36" i="11"/>
  <c r="FQ47" i="11"/>
  <c r="FQ48" i="11"/>
  <c r="FQ41" i="11"/>
  <c r="FQ28" i="11"/>
  <c r="FQ52" i="11"/>
  <c r="FQ26" i="11"/>
  <c r="FQ43" i="11"/>
  <c r="FQ22" i="11"/>
  <c r="FQ42" i="11"/>
  <c r="FQ31" i="11"/>
  <c r="FQ32" i="11"/>
  <c r="FQ25" i="11"/>
  <c r="FQ49" i="11"/>
  <c r="FQ46" i="11"/>
  <c r="FQ13" i="11"/>
  <c r="FQ34" i="11"/>
  <c r="FQ30" i="11"/>
  <c r="FQ11" i="11"/>
  <c r="FQ54" i="11"/>
  <c r="FQ27" i="11"/>
  <c r="FQ20" i="11"/>
  <c r="FQ37" i="11"/>
  <c r="FQ24" i="11"/>
  <c r="FQ17" i="11"/>
  <c r="FP8" i="11"/>
  <c r="FP4" i="11" s="1"/>
  <c r="FQ55" i="11"/>
  <c r="FQ35" i="11"/>
  <c r="FQ51" i="11"/>
  <c r="FQ44" i="11"/>
  <c r="FQ50" i="11"/>
  <c r="FQ14" i="11"/>
  <c r="FQ45" i="11"/>
  <c r="FQ19" i="11"/>
  <c r="FQ15" i="11"/>
  <c r="FQ29" i="11"/>
  <c r="FQ53" i="11"/>
  <c r="FQ40" i="11"/>
  <c r="FQ38" i="11"/>
  <c r="FQ39" i="11"/>
  <c r="FQ12" i="11"/>
  <c r="FQ18" i="11"/>
  <c r="GU5" i="19"/>
  <c r="FR5" i="11"/>
  <c r="FN6" i="13"/>
  <c r="FO4" i="13"/>
  <c r="FO3" i="13"/>
  <c r="FO2" i="13"/>
  <c r="FM41" i="13"/>
  <c r="FM25" i="13"/>
  <c r="FN30" i="13" s="1"/>
  <c r="FL39" i="13"/>
  <c r="FL55" i="13" s="1"/>
  <c r="FL38" i="13"/>
  <c r="FL54" i="13" s="1"/>
  <c r="FL29" i="13"/>
  <c r="FL45" i="13" s="1"/>
  <c r="FR48" i="11" l="1"/>
  <c r="FR121" i="11"/>
  <c r="FR136" i="11"/>
  <c r="FR116" i="11"/>
  <c r="FR92" i="11"/>
  <c r="FR84" i="11"/>
  <c r="FR76" i="11"/>
  <c r="FR58" i="11"/>
  <c r="FR160" i="11"/>
  <c r="FR139" i="11"/>
  <c r="FR61" i="11"/>
  <c r="FR89" i="11"/>
  <c r="FR104" i="11"/>
  <c r="FR153" i="11"/>
  <c r="FR129" i="11"/>
  <c r="FR128" i="11"/>
  <c r="FR119" i="11"/>
  <c r="FR98" i="11"/>
  <c r="FR67" i="11"/>
  <c r="FR70" i="11"/>
  <c r="FR68" i="11"/>
  <c r="FR155" i="11"/>
  <c r="FR138" i="11"/>
  <c r="FR60" i="11"/>
  <c r="FR97" i="11"/>
  <c r="FR105" i="11"/>
  <c r="FR143" i="11"/>
  <c r="FR127" i="11"/>
  <c r="FR125" i="11"/>
  <c r="FR132" i="11"/>
  <c r="FR109" i="11"/>
  <c r="FR59" i="11"/>
  <c r="FR65" i="11"/>
  <c r="FR73" i="11"/>
  <c r="FR154" i="11"/>
  <c r="FR137" i="11"/>
  <c r="FR80" i="11"/>
  <c r="FR99" i="11"/>
  <c r="FR117" i="11"/>
  <c r="FR147" i="11"/>
  <c r="FR133" i="11"/>
  <c r="FR124" i="11"/>
  <c r="FR114" i="11"/>
  <c r="FR90" i="11"/>
  <c r="FR156" i="11"/>
  <c r="FR71" i="11"/>
  <c r="FR144" i="11"/>
  <c r="FR152" i="11"/>
  <c r="FR141" i="11"/>
  <c r="FR86" i="11"/>
  <c r="FR100" i="11"/>
  <c r="FR110" i="11"/>
  <c r="FR157" i="11"/>
  <c r="FR111" i="11"/>
  <c r="FR112" i="11"/>
  <c r="FR82" i="11"/>
  <c r="FR103" i="11"/>
  <c r="FR101" i="11"/>
  <c r="FR57" i="11"/>
  <c r="FR64" i="11"/>
  <c r="FR145" i="11"/>
  <c r="FR140" i="11"/>
  <c r="FR81" i="11"/>
  <c r="FR94" i="11"/>
  <c r="FR113" i="11"/>
  <c r="FR150" i="11"/>
  <c r="FR115" i="11"/>
  <c r="FR130" i="11"/>
  <c r="FR74" i="11"/>
  <c r="FR108" i="11"/>
  <c r="FR96" i="11"/>
  <c r="FR75" i="11"/>
  <c r="FR63" i="11"/>
  <c r="FR149" i="11"/>
  <c r="FR62" i="11"/>
  <c r="FR78" i="11"/>
  <c r="FR102" i="11"/>
  <c r="FR123" i="11"/>
  <c r="FR158" i="11"/>
  <c r="FR126" i="11"/>
  <c r="FR135" i="11"/>
  <c r="FR120" i="11"/>
  <c r="FR106" i="11"/>
  <c r="FR93" i="11"/>
  <c r="FR83" i="11"/>
  <c r="FR66" i="11"/>
  <c r="FR56" i="11"/>
  <c r="FR146" i="11"/>
  <c r="FR69" i="11"/>
  <c r="FR91" i="11"/>
  <c r="FR107" i="11"/>
  <c r="FR131" i="11"/>
  <c r="FR159" i="11"/>
  <c r="FR122" i="11"/>
  <c r="FR134" i="11"/>
  <c r="FR118" i="11"/>
  <c r="FR88" i="11"/>
  <c r="FR85" i="11"/>
  <c r="FR77" i="11"/>
  <c r="FR79" i="11"/>
  <c r="FR151" i="11"/>
  <c r="FR148" i="11"/>
  <c r="FR72" i="11"/>
  <c r="FR87" i="11"/>
  <c r="FR95" i="11"/>
  <c r="FR142" i="11"/>
  <c r="GU158" i="19"/>
  <c r="GU160" i="19"/>
  <c r="GU155" i="19"/>
  <c r="GU159" i="19"/>
  <c r="GU157" i="19"/>
  <c r="GU156" i="19"/>
  <c r="GU153" i="19"/>
  <c r="GU152" i="19"/>
  <c r="GU154" i="19"/>
  <c r="GU150" i="19"/>
  <c r="GU149" i="19"/>
  <c r="GU148" i="19"/>
  <c r="GU151" i="19"/>
  <c r="GU147" i="19"/>
  <c r="GU143" i="19"/>
  <c r="GU146" i="19"/>
  <c r="GU145" i="19"/>
  <c r="GU136" i="19"/>
  <c r="GU139" i="19"/>
  <c r="GU137" i="19"/>
  <c r="GU133" i="19"/>
  <c r="GU142" i="19"/>
  <c r="GU134" i="19"/>
  <c r="GU135" i="19"/>
  <c r="GU129" i="19"/>
  <c r="GU144" i="19"/>
  <c r="GU141" i="19"/>
  <c r="GU140" i="19"/>
  <c r="GU132" i="19"/>
  <c r="GU127" i="19"/>
  <c r="GU126" i="19"/>
  <c r="GU123" i="19"/>
  <c r="GU138" i="19"/>
  <c r="GU130" i="19"/>
  <c r="GU120" i="19"/>
  <c r="GU122" i="19"/>
  <c r="GU131" i="19"/>
  <c r="GU128" i="19"/>
  <c r="GU125" i="19"/>
  <c r="GU124" i="19"/>
  <c r="GU116" i="19"/>
  <c r="GU110" i="19"/>
  <c r="GU119" i="19"/>
  <c r="GU115" i="19"/>
  <c r="GU121" i="19"/>
  <c r="GU113" i="19"/>
  <c r="GU108" i="19"/>
  <c r="GU104" i="19"/>
  <c r="GU118" i="19"/>
  <c r="GU117" i="19"/>
  <c r="GU114" i="19"/>
  <c r="GU105" i="19"/>
  <c r="GU111" i="19"/>
  <c r="GU103" i="19"/>
  <c r="GU109" i="19"/>
  <c r="GU106" i="19"/>
  <c r="GU112" i="19"/>
  <c r="GU100" i="19"/>
  <c r="GU101" i="19"/>
  <c r="GU107" i="19"/>
  <c r="GU97" i="19"/>
  <c r="GU93" i="19"/>
  <c r="GU98" i="19"/>
  <c r="GU94" i="19"/>
  <c r="GU92" i="19"/>
  <c r="GU90" i="19"/>
  <c r="GU89" i="19"/>
  <c r="GU95" i="19"/>
  <c r="GU102" i="19"/>
  <c r="GU91" i="19"/>
  <c r="GU87" i="19"/>
  <c r="GU85" i="19"/>
  <c r="GU99" i="19"/>
  <c r="GU96" i="19"/>
  <c r="GU81" i="19"/>
  <c r="GU79" i="19"/>
  <c r="GU88" i="19"/>
  <c r="GU83" i="19"/>
  <c r="GU82" i="19"/>
  <c r="GU75" i="19"/>
  <c r="GU86" i="19"/>
  <c r="GU84" i="19"/>
  <c r="GU80" i="19"/>
  <c r="GU78" i="19"/>
  <c r="GU77" i="19"/>
  <c r="GU73" i="19"/>
  <c r="GU69" i="19"/>
  <c r="GU76" i="19"/>
  <c r="GU71" i="19"/>
  <c r="GU72" i="19"/>
  <c r="GU67" i="19"/>
  <c r="GU70" i="19"/>
  <c r="GU65" i="19"/>
  <c r="GU64" i="19"/>
  <c r="GU60" i="19"/>
  <c r="GU68" i="19"/>
  <c r="GU66" i="19"/>
  <c r="GU74" i="19"/>
  <c r="GU63" i="19"/>
  <c r="GU58" i="19"/>
  <c r="GU56" i="19"/>
  <c r="GU62" i="19"/>
  <c r="GU57" i="19"/>
  <c r="GU61" i="19"/>
  <c r="GU59" i="19"/>
  <c r="GT8" i="19"/>
  <c r="GU49" i="19"/>
  <c r="GU55" i="19"/>
  <c r="GU54" i="19"/>
  <c r="GU52" i="19"/>
  <c r="GU48" i="19"/>
  <c r="GU53" i="19"/>
  <c r="GU36" i="19"/>
  <c r="GU47" i="19"/>
  <c r="GU39" i="19"/>
  <c r="GU50" i="19"/>
  <c r="GU44" i="19"/>
  <c r="GU40" i="19"/>
  <c r="GU46" i="19"/>
  <c r="GU43" i="19"/>
  <c r="GU42" i="19"/>
  <c r="GU34" i="19"/>
  <c r="GU28" i="19"/>
  <c r="GU35" i="19"/>
  <c r="GU51" i="19"/>
  <c r="GU24" i="19"/>
  <c r="GU38" i="19"/>
  <c r="GU41" i="19"/>
  <c r="GU37" i="19"/>
  <c r="GU26" i="19"/>
  <c r="GU31" i="19"/>
  <c r="GU32" i="19"/>
  <c r="GU27" i="19"/>
  <c r="GU30" i="19"/>
  <c r="GU29" i="19"/>
  <c r="GU16" i="19"/>
  <c r="GU33" i="19"/>
  <c r="GU20" i="19"/>
  <c r="GU25" i="19"/>
  <c r="GU19" i="19"/>
  <c r="GU15" i="19"/>
  <c r="GU45" i="19"/>
  <c r="GU22" i="19"/>
  <c r="GU13" i="19"/>
  <c r="GU21" i="19"/>
  <c r="GU12" i="19"/>
  <c r="GU17" i="19"/>
  <c r="GU23" i="19"/>
  <c r="GU11" i="19"/>
  <c r="GU14" i="19"/>
  <c r="GU18" i="19"/>
  <c r="FR14" i="11"/>
  <c r="FR34" i="11"/>
  <c r="FR23" i="11"/>
  <c r="FR30" i="11"/>
  <c r="FR49" i="11"/>
  <c r="FR27" i="11"/>
  <c r="FR33" i="11"/>
  <c r="FR24" i="11"/>
  <c r="FR44" i="11"/>
  <c r="FR17" i="11"/>
  <c r="FR55" i="11"/>
  <c r="FR45" i="11"/>
  <c r="FR20" i="11"/>
  <c r="FR35" i="11"/>
  <c r="FR15" i="11"/>
  <c r="FR50" i="11"/>
  <c r="FR42" i="11"/>
  <c r="FR46" i="11"/>
  <c r="FR32" i="11"/>
  <c r="FR26" i="11"/>
  <c r="FR47" i="11"/>
  <c r="FR16" i="11"/>
  <c r="FR41" i="11"/>
  <c r="FR38" i="11"/>
  <c r="FR52" i="11"/>
  <c r="FR37" i="11"/>
  <c r="FR11" i="11"/>
  <c r="FQ8" i="11"/>
  <c r="FQ4" i="11" s="1"/>
  <c r="FR21" i="11"/>
  <c r="FR28" i="11"/>
  <c r="FR51" i="11"/>
  <c r="FR36" i="11"/>
  <c r="FR43" i="11"/>
  <c r="FR54" i="11"/>
  <c r="FR53" i="11"/>
  <c r="FR31" i="11"/>
  <c r="FR19" i="11"/>
  <c r="FR25" i="11"/>
  <c r="FR29" i="11"/>
  <c r="FR22" i="11"/>
  <c r="FR40" i="11"/>
  <c r="FR13" i="11"/>
  <c r="FR39" i="11"/>
  <c r="FR12" i="11"/>
  <c r="FR18" i="11"/>
  <c r="GV5" i="19"/>
  <c r="FS5" i="11"/>
  <c r="FS145" i="11" s="1"/>
  <c r="FM39" i="13"/>
  <c r="FM55" i="13" s="1"/>
  <c r="FM38" i="13"/>
  <c r="FM54" i="13" s="1"/>
  <c r="FM29" i="13"/>
  <c r="FM45" i="13" s="1"/>
  <c r="FO6" i="13"/>
  <c r="FP3" i="13"/>
  <c r="FP4" i="13"/>
  <c r="FP2" i="13"/>
  <c r="FN41" i="13"/>
  <c r="FN25" i="13"/>
  <c r="FO30" i="13" s="1"/>
  <c r="FS133" i="11" l="1"/>
  <c r="FS87" i="11"/>
  <c r="FS103" i="11"/>
  <c r="FS81" i="11"/>
  <c r="FS64" i="11"/>
  <c r="FS57" i="11"/>
  <c r="FS141" i="11"/>
  <c r="FS59" i="11"/>
  <c r="FS85" i="11"/>
  <c r="FS90" i="11"/>
  <c r="FS109" i="11"/>
  <c r="FS127" i="11"/>
  <c r="FS54" i="11"/>
  <c r="FS126" i="11"/>
  <c r="FS122" i="11"/>
  <c r="FS114" i="11"/>
  <c r="FS88" i="11"/>
  <c r="FS58" i="11"/>
  <c r="FS56" i="11"/>
  <c r="FS140" i="11"/>
  <c r="FS61" i="11"/>
  <c r="FS76" i="11"/>
  <c r="FS112" i="11"/>
  <c r="FS111" i="11"/>
  <c r="FS123" i="11"/>
  <c r="FS147" i="11"/>
  <c r="FS124" i="11"/>
  <c r="FS115" i="11"/>
  <c r="FS95" i="11"/>
  <c r="FS72" i="11"/>
  <c r="FS63" i="11"/>
  <c r="FS150" i="11"/>
  <c r="FS160" i="11"/>
  <c r="FS68" i="11"/>
  <c r="FS77" i="11"/>
  <c r="FS89" i="11"/>
  <c r="FS106" i="11"/>
  <c r="FS125" i="11"/>
  <c r="FS148" i="11"/>
  <c r="FS135" i="11"/>
  <c r="FS121" i="11"/>
  <c r="FS96" i="11"/>
  <c r="FS84" i="11"/>
  <c r="FS70" i="11"/>
  <c r="FS144" i="11"/>
  <c r="FS157" i="11"/>
  <c r="FS60" i="11"/>
  <c r="FS83" i="11"/>
  <c r="FS91" i="11"/>
  <c r="FS107" i="11"/>
  <c r="FS129" i="11"/>
  <c r="FS156" i="11"/>
  <c r="FS131" i="11"/>
  <c r="FS118" i="11"/>
  <c r="FS92" i="11"/>
  <c r="FS73" i="11"/>
  <c r="FS155" i="11"/>
  <c r="FS146" i="11"/>
  <c r="FS62" i="11"/>
  <c r="FS78" i="11"/>
  <c r="FS100" i="11"/>
  <c r="FS101" i="11"/>
  <c r="FS128" i="11"/>
  <c r="FS142" i="11"/>
  <c r="FS151" i="11"/>
  <c r="FS130" i="11"/>
  <c r="FS102" i="11"/>
  <c r="FS66" i="11"/>
  <c r="FS71" i="11"/>
  <c r="FS152" i="11"/>
  <c r="FS158" i="11"/>
  <c r="FS67" i="11"/>
  <c r="FS74" i="11"/>
  <c r="FS94" i="11"/>
  <c r="FS110" i="11"/>
  <c r="FS116" i="11"/>
  <c r="FS132" i="11"/>
  <c r="FS154" i="11"/>
  <c r="FS117" i="11"/>
  <c r="FS105" i="11"/>
  <c r="FS93" i="11"/>
  <c r="FS104" i="11"/>
  <c r="FS65" i="11"/>
  <c r="FS149" i="11"/>
  <c r="FS153" i="11"/>
  <c r="FS69" i="11"/>
  <c r="FS80" i="11"/>
  <c r="FS86" i="11"/>
  <c r="FS113" i="11"/>
  <c r="FS119" i="11"/>
  <c r="FS137" i="11"/>
  <c r="FS159" i="11"/>
  <c r="FS136" i="11"/>
  <c r="FS108" i="11"/>
  <c r="FS97" i="11"/>
  <c r="FS99" i="11"/>
  <c r="FS79" i="11"/>
  <c r="FS138" i="11"/>
  <c r="FS143" i="11"/>
  <c r="FS75" i="11"/>
  <c r="FS82" i="11"/>
  <c r="FS98" i="11"/>
  <c r="FS134" i="11"/>
  <c r="FS120" i="11"/>
  <c r="FS139" i="11"/>
  <c r="GV160" i="19"/>
  <c r="GV158" i="19"/>
  <c r="GV159" i="19"/>
  <c r="GV157" i="19"/>
  <c r="GV155" i="19"/>
  <c r="GV153" i="19"/>
  <c r="GV156" i="19"/>
  <c r="GV154" i="19"/>
  <c r="GV150" i="19"/>
  <c r="GV147" i="19"/>
  <c r="GV151" i="19"/>
  <c r="GV149" i="19"/>
  <c r="GV152" i="19"/>
  <c r="GV146" i="19"/>
  <c r="GV145" i="19"/>
  <c r="GV148" i="19"/>
  <c r="GV144" i="19"/>
  <c r="GV138" i="19"/>
  <c r="GV142" i="19"/>
  <c r="GV140" i="19"/>
  <c r="GV135" i="19"/>
  <c r="GV143" i="19"/>
  <c r="GV136" i="19"/>
  <c r="GV129" i="19"/>
  <c r="GV134" i="19"/>
  <c r="GV132" i="19"/>
  <c r="GV128" i="19"/>
  <c r="GV141" i="19"/>
  <c r="GV139" i="19"/>
  <c r="GV133" i="19"/>
  <c r="GV124" i="19"/>
  <c r="GV130" i="19"/>
  <c r="GV137" i="19"/>
  <c r="GV131" i="19"/>
  <c r="GV122" i="19"/>
  <c r="GV117" i="19"/>
  <c r="GV126" i="19"/>
  <c r="GV125" i="19"/>
  <c r="GV121" i="19"/>
  <c r="GV119" i="19"/>
  <c r="GV115" i="19"/>
  <c r="GV123" i="19"/>
  <c r="GV120" i="19"/>
  <c r="GV113" i="19"/>
  <c r="GV112" i="19"/>
  <c r="GV110" i="19"/>
  <c r="GV108" i="19"/>
  <c r="GV104" i="19"/>
  <c r="GV103" i="19"/>
  <c r="GV118" i="19"/>
  <c r="GV107" i="19"/>
  <c r="GV127" i="19"/>
  <c r="GV116" i="19"/>
  <c r="GV114" i="19"/>
  <c r="GV102" i="19"/>
  <c r="GV105" i="19"/>
  <c r="GV101" i="19"/>
  <c r="GV111" i="19"/>
  <c r="GV98" i="19"/>
  <c r="GV106" i="19"/>
  <c r="GV100" i="19"/>
  <c r="GV99" i="19"/>
  <c r="GV96" i="19"/>
  <c r="GV91" i="19"/>
  <c r="GV94" i="19"/>
  <c r="GV92" i="19"/>
  <c r="GV90" i="19"/>
  <c r="GV89" i="19"/>
  <c r="GV95" i="19"/>
  <c r="GV109" i="19"/>
  <c r="GV97" i="19"/>
  <c r="GV93" i="19"/>
  <c r="GV88" i="19"/>
  <c r="GV83" i="19"/>
  <c r="GV86" i="19"/>
  <c r="GV85" i="19"/>
  <c r="GV79" i="19"/>
  <c r="GV77" i="19"/>
  <c r="GV74" i="19"/>
  <c r="GV84" i="19"/>
  <c r="GV78" i="19"/>
  <c r="GV87" i="19"/>
  <c r="GV75" i="19"/>
  <c r="GV70" i="19"/>
  <c r="GV76" i="19"/>
  <c r="GV82" i="19"/>
  <c r="GV81" i="19"/>
  <c r="GV72" i="19"/>
  <c r="GV67" i="19"/>
  <c r="GV80" i="19"/>
  <c r="GV68" i="19"/>
  <c r="GV65" i="19"/>
  <c r="GV64" i="19"/>
  <c r="GV73" i="19"/>
  <c r="GV66" i="19"/>
  <c r="GV69" i="19"/>
  <c r="GV71" i="19"/>
  <c r="GV61" i="19"/>
  <c r="GV63" i="19"/>
  <c r="GV62" i="19"/>
  <c r="GV57" i="19"/>
  <c r="GV60" i="19"/>
  <c r="GV59" i="19"/>
  <c r="GV58" i="19"/>
  <c r="GV56" i="19"/>
  <c r="GU8" i="19"/>
  <c r="GV49" i="19"/>
  <c r="GV52" i="19"/>
  <c r="GV55" i="19"/>
  <c r="GV54" i="19"/>
  <c r="GV51" i="19"/>
  <c r="GV53" i="19"/>
  <c r="GV48" i="19"/>
  <c r="GV40" i="19"/>
  <c r="GV44" i="19"/>
  <c r="GV36" i="19"/>
  <c r="GV50" i="19"/>
  <c r="GV47" i="19"/>
  <c r="GV43" i="19"/>
  <c r="GV45" i="19"/>
  <c r="GV37" i="19"/>
  <c r="GV41" i="19"/>
  <c r="GV46" i="19"/>
  <c r="GV31" i="19"/>
  <c r="GV26" i="19"/>
  <c r="GV39" i="19"/>
  <c r="GV33" i="19"/>
  <c r="GV34" i="19"/>
  <c r="GV42" i="19"/>
  <c r="GV30" i="19"/>
  <c r="GV38" i="19"/>
  <c r="GV32" i="19"/>
  <c r="GV29" i="19"/>
  <c r="GV35" i="19"/>
  <c r="GV20" i="19"/>
  <c r="GV27" i="19"/>
  <c r="GV19" i="19"/>
  <c r="GV15" i="19"/>
  <c r="GV25" i="19"/>
  <c r="GV11" i="19"/>
  <c r="GV22" i="19"/>
  <c r="GV23" i="19"/>
  <c r="GV24" i="19"/>
  <c r="GV21" i="19"/>
  <c r="GV14" i="19"/>
  <c r="GV13" i="19"/>
  <c r="GV28" i="19"/>
  <c r="GV17" i="19"/>
  <c r="GV16" i="19"/>
  <c r="GV18" i="19"/>
  <c r="GV12" i="19"/>
  <c r="FS40" i="11"/>
  <c r="FS31" i="11"/>
  <c r="FS34" i="11"/>
  <c r="FS25" i="11"/>
  <c r="FS15" i="11"/>
  <c r="FS50" i="11"/>
  <c r="FS41" i="11"/>
  <c r="FS13" i="11"/>
  <c r="FS32" i="11"/>
  <c r="FS37" i="11"/>
  <c r="FS11" i="11"/>
  <c r="FS18" i="11"/>
  <c r="FS53" i="11"/>
  <c r="FS14" i="11"/>
  <c r="FS19" i="11"/>
  <c r="FS26" i="11"/>
  <c r="FS12" i="11"/>
  <c r="FS16" i="11"/>
  <c r="FS42" i="11"/>
  <c r="FS33" i="11"/>
  <c r="FS38" i="11"/>
  <c r="FS24" i="11"/>
  <c r="FS43" i="11"/>
  <c r="FS28" i="11"/>
  <c r="FS27" i="11"/>
  <c r="FS20" i="11"/>
  <c r="FS35" i="11"/>
  <c r="FS17" i="11"/>
  <c r="FS22" i="11"/>
  <c r="FS46" i="11"/>
  <c r="FS45" i="11"/>
  <c r="FS36" i="11"/>
  <c r="FS44" i="11"/>
  <c r="FS29" i="11"/>
  <c r="FR8" i="11"/>
  <c r="FR4" i="11" s="1"/>
  <c r="FS21" i="11"/>
  <c r="FS39" i="11"/>
  <c r="FS51" i="11"/>
  <c r="FS30" i="11"/>
  <c r="FS49" i="11"/>
  <c r="FS55" i="11"/>
  <c r="FS52" i="11"/>
  <c r="FS23" i="11"/>
  <c r="FS47" i="11"/>
  <c r="FS48" i="11"/>
  <c r="GW5" i="19"/>
  <c r="FT5" i="11"/>
  <c r="FT158" i="11" s="1"/>
  <c r="FP6" i="13"/>
  <c r="FQ4" i="13"/>
  <c r="FQ3" i="13"/>
  <c r="FQ2" i="13"/>
  <c r="FO41" i="13"/>
  <c r="FO25" i="13"/>
  <c r="FP30" i="13" s="1"/>
  <c r="FN39" i="13"/>
  <c r="FN55" i="13" s="1"/>
  <c r="FN38" i="13"/>
  <c r="FN54" i="13" s="1"/>
  <c r="FN29" i="13"/>
  <c r="FN45" i="13" s="1"/>
  <c r="FT130" i="11" l="1"/>
  <c r="FT105" i="11"/>
  <c r="FT81" i="11"/>
  <c r="FT61" i="11"/>
  <c r="FT68" i="11"/>
  <c r="FT148" i="11"/>
  <c r="FT60" i="11"/>
  <c r="FT78" i="11"/>
  <c r="FT103" i="11"/>
  <c r="FT112" i="11"/>
  <c r="FT127" i="11"/>
  <c r="FT134" i="11"/>
  <c r="FT154" i="11"/>
  <c r="FT124" i="11"/>
  <c r="FT107" i="11"/>
  <c r="FT77" i="11"/>
  <c r="FT76" i="11"/>
  <c r="FT64" i="11"/>
  <c r="FT142" i="11"/>
  <c r="FT62" i="11"/>
  <c r="FT86" i="11"/>
  <c r="FT93" i="11"/>
  <c r="FT110" i="11"/>
  <c r="FT123" i="11"/>
  <c r="FT135" i="11"/>
  <c r="FT50" i="11"/>
  <c r="FT132" i="11"/>
  <c r="FT106" i="11"/>
  <c r="FT97" i="11"/>
  <c r="FT84" i="11"/>
  <c r="FT75" i="11"/>
  <c r="FT150" i="11"/>
  <c r="FT152" i="11"/>
  <c r="FT67" i="11"/>
  <c r="FT74" i="11"/>
  <c r="FT98" i="11"/>
  <c r="FT115" i="11"/>
  <c r="FT125" i="11"/>
  <c r="FT144" i="11"/>
  <c r="FT155" i="11"/>
  <c r="FT116" i="11"/>
  <c r="FT102" i="11"/>
  <c r="FT117" i="11"/>
  <c r="FT95" i="11"/>
  <c r="FT70" i="11"/>
  <c r="FT149" i="11"/>
  <c r="FT138" i="11"/>
  <c r="FT69" i="11"/>
  <c r="FT80" i="11"/>
  <c r="FT90" i="11"/>
  <c r="FT120" i="11"/>
  <c r="FT137" i="11"/>
  <c r="FT143" i="11"/>
  <c r="FT121" i="11"/>
  <c r="FT99" i="11"/>
  <c r="FT94" i="11"/>
  <c r="FT92" i="11"/>
  <c r="FT72" i="11"/>
  <c r="FT63" i="11"/>
  <c r="FT156" i="11"/>
  <c r="FT59" i="11"/>
  <c r="FT82" i="11"/>
  <c r="FT104" i="11"/>
  <c r="FT111" i="11"/>
  <c r="FT126" i="11"/>
  <c r="FT145" i="11"/>
  <c r="FT131" i="11"/>
  <c r="FT100" i="11"/>
  <c r="FT91" i="11"/>
  <c r="FT73" i="11"/>
  <c r="FT66" i="11"/>
  <c r="FT146" i="11"/>
  <c r="FT160" i="11"/>
  <c r="FT71" i="11"/>
  <c r="FT89" i="11"/>
  <c r="FT108" i="11"/>
  <c r="FT113" i="11"/>
  <c r="FT141" i="11"/>
  <c r="FT147" i="11"/>
  <c r="FT136" i="11"/>
  <c r="FT122" i="11"/>
  <c r="FT88" i="11"/>
  <c r="FT56" i="11"/>
  <c r="FT57" i="11"/>
  <c r="FT153" i="11"/>
  <c r="FT157" i="11"/>
  <c r="FT87" i="11"/>
  <c r="FT85" i="11"/>
  <c r="FT119" i="11"/>
  <c r="FT118" i="11"/>
  <c r="FT129" i="11"/>
  <c r="FT151" i="11"/>
  <c r="FT133" i="11"/>
  <c r="FT114" i="11"/>
  <c r="FT96" i="11"/>
  <c r="FT79" i="11"/>
  <c r="FT65" i="11"/>
  <c r="FT140" i="11"/>
  <c r="FT58" i="11"/>
  <c r="FT83" i="11"/>
  <c r="FT101" i="11"/>
  <c r="FT109" i="11"/>
  <c r="FT128" i="11"/>
  <c r="FT139" i="11"/>
  <c r="FT159" i="11"/>
  <c r="GW157" i="19"/>
  <c r="GW159" i="19"/>
  <c r="GW160" i="19"/>
  <c r="GW158" i="19"/>
  <c r="GW156" i="19"/>
  <c r="GW154" i="19"/>
  <c r="GW155" i="19"/>
  <c r="GW152" i="19"/>
  <c r="GW151" i="19"/>
  <c r="GW146" i="19"/>
  <c r="GW153" i="19"/>
  <c r="GW147" i="19"/>
  <c r="GW145" i="19"/>
  <c r="GW143" i="19"/>
  <c r="GW148" i="19"/>
  <c r="GW149" i="19"/>
  <c r="GW150" i="19"/>
  <c r="GW142" i="19"/>
  <c r="GW141" i="19"/>
  <c r="GW140" i="19"/>
  <c r="GW131" i="19"/>
  <c r="GW130" i="19"/>
  <c r="GW134" i="19"/>
  <c r="GW132" i="19"/>
  <c r="GW144" i="19"/>
  <c r="GW139" i="19"/>
  <c r="GW138" i="19"/>
  <c r="GW137" i="19"/>
  <c r="GW136" i="19"/>
  <c r="GW122" i="19"/>
  <c r="GW125" i="19"/>
  <c r="GW123" i="19"/>
  <c r="GW129" i="19"/>
  <c r="GW135" i="19"/>
  <c r="GW133" i="19"/>
  <c r="GW126" i="19"/>
  <c r="GW128" i="19"/>
  <c r="GW124" i="19"/>
  <c r="GW121" i="19"/>
  <c r="GW119" i="19"/>
  <c r="GW127" i="19"/>
  <c r="GW118" i="19"/>
  <c r="GW117" i="19"/>
  <c r="GW115" i="19"/>
  <c r="GW111" i="19"/>
  <c r="GW120" i="19"/>
  <c r="GW113" i="19"/>
  <c r="GW112" i="19"/>
  <c r="GW114" i="19"/>
  <c r="GW116" i="19"/>
  <c r="GW107" i="19"/>
  <c r="GW105" i="19"/>
  <c r="GW109" i="19"/>
  <c r="GW104" i="19"/>
  <c r="GW103" i="19"/>
  <c r="GW101" i="19"/>
  <c r="GW108" i="19"/>
  <c r="GW110" i="19"/>
  <c r="GW106" i="19"/>
  <c r="GW100" i="19"/>
  <c r="GW99" i="19"/>
  <c r="GW96" i="19"/>
  <c r="GW91" i="19"/>
  <c r="GW94" i="19"/>
  <c r="GW92" i="19"/>
  <c r="GW95" i="19"/>
  <c r="GW102" i="19"/>
  <c r="GW97" i="19"/>
  <c r="GW93" i="19"/>
  <c r="GW98" i="19"/>
  <c r="GW82" i="19"/>
  <c r="GW90" i="19"/>
  <c r="GW89" i="19"/>
  <c r="GW84" i="19"/>
  <c r="GW80" i="19"/>
  <c r="GW88" i="19"/>
  <c r="GW86" i="19"/>
  <c r="GW85" i="19"/>
  <c r="GW79" i="19"/>
  <c r="GW77" i="19"/>
  <c r="GW74" i="19"/>
  <c r="GW87" i="19"/>
  <c r="GW81" i="19"/>
  <c r="GW83" i="19"/>
  <c r="GW78" i="19"/>
  <c r="GW75" i="19"/>
  <c r="GW76" i="19"/>
  <c r="GW71" i="19"/>
  <c r="GW72" i="19"/>
  <c r="GW67" i="19"/>
  <c r="GW68" i="19"/>
  <c r="GW65" i="19"/>
  <c r="GW73" i="19"/>
  <c r="GW66" i="19"/>
  <c r="GW69" i="19"/>
  <c r="GW70" i="19"/>
  <c r="GW64" i="19"/>
  <c r="GW57" i="19"/>
  <c r="GW61" i="19"/>
  <c r="GW60" i="19"/>
  <c r="GW59" i="19"/>
  <c r="GW58" i="19"/>
  <c r="GW56" i="19"/>
  <c r="GW63" i="19"/>
  <c r="GW62" i="19"/>
  <c r="GV8" i="19"/>
  <c r="GW55" i="19"/>
  <c r="GW54" i="19"/>
  <c r="GW53" i="19"/>
  <c r="GW52" i="19"/>
  <c r="GW51" i="19"/>
  <c r="GW48" i="19"/>
  <c r="GW50" i="19"/>
  <c r="GW39" i="19"/>
  <c r="GW35" i="19"/>
  <c r="GW49" i="19"/>
  <c r="GW43" i="19"/>
  <c r="GW46" i="19"/>
  <c r="GW37" i="19"/>
  <c r="GW47" i="19"/>
  <c r="GW42" i="19"/>
  <c r="GW45" i="19"/>
  <c r="GW38" i="19"/>
  <c r="GW34" i="19"/>
  <c r="GW41" i="19"/>
  <c r="GW27" i="19"/>
  <c r="GW31" i="19"/>
  <c r="GW25" i="19"/>
  <c r="GW30" i="19"/>
  <c r="GW33" i="19"/>
  <c r="GW26" i="19"/>
  <c r="GW29" i="19"/>
  <c r="GW36" i="19"/>
  <c r="GW44" i="19"/>
  <c r="GW23" i="19"/>
  <c r="GW24" i="19"/>
  <c r="GW32" i="19"/>
  <c r="GW19" i="19"/>
  <c r="GW28" i="19"/>
  <c r="GW40" i="19"/>
  <c r="GW15" i="19"/>
  <c r="GW22" i="19"/>
  <c r="GW18" i="19"/>
  <c r="GW17" i="19"/>
  <c r="GW21" i="19"/>
  <c r="GW14" i="19"/>
  <c r="GW13" i="19"/>
  <c r="GW12" i="19"/>
  <c r="GW20" i="19"/>
  <c r="GW11" i="19"/>
  <c r="GW16" i="19"/>
  <c r="FT41" i="11"/>
  <c r="FT13" i="11"/>
  <c r="FT20" i="11"/>
  <c r="FT36" i="11"/>
  <c r="FT43" i="11"/>
  <c r="FT16" i="11"/>
  <c r="FT42" i="11"/>
  <c r="FT27" i="11"/>
  <c r="FT23" i="11"/>
  <c r="FT30" i="11"/>
  <c r="FT29" i="11"/>
  <c r="FT31" i="11"/>
  <c r="FT45" i="11"/>
  <c r="FT37" i="11"/>
  <c r="FT44" i="11"/>
  <c r="FT49" i="11"/>
  <c r="FT40" i="11"/>
  <c r="FT34" i="11"/>
  <c r="FT51" i="11"/>
  <c r="FT47" i="11"/>
  <c r="FT48" i="11"/>
  <c r="FT53" i="11"/>
  <c r="FT32" i="11"/>
  <c r="FT52" i="11"/>
  <c r="FT19" i="11"/>
  <c r="FT12" i="11"/>
  <c r="FT18" i="11"/>
  <c r="FT21" i="11"/>
  <c r="FT28" i="11"/>
  <c r="FT35" i="11"/>
  <c r="FT39" i="11"/>
  <c r="FT15" i="11"/>
  <c r="FS8" i="11"/>
  <c r="FS4" i="11" s="1"/>
  <c r="FT55" i="11"/>
  <c r="FT33" i="11"/>
  <c r="FT25" i="11"/>
  <c r="FT24" i="11"/>
  <c r="FT17" i="11"/>
  <c r="FT54" i="11"/>
  <c r="FT46" i="11"/>
  <c r="FT14" i="11"/>
  <c r="FT38" i="11"/>
  <c r="FT26" i="11"/>
  <c r="FT11" i="11"/>
  <c r="FT22" i="11"/>
  <c r="GX5" i="19"/>
  <c r="FU5" i="11"/>
  <c r="FO39" i="13"/>
  <c r="FO55" i="13" s="1"/>
  <c r="FO38" i="13"/>
  <c r="FO54" i="13" s="1"/>
  <c r="FO29" i="13"/>
  <c r="FO45" i="13" s="1"/>
  <c r="FQ6" i="13"/>
  <c r="FR4" i="13"/>
  <c r="FR2" i="13"/>
  <c r="FR3" i="13"/>
  <c r="FP41" i="13"/>
  <c r="FP25" i="13"/>
  <c r="FQ30" i="13" s="1"/>
  <c r="FU54" i="11" l="1"/>
  <c r="FU134" i="11"/>
  <c r="FU101" i="11"/>
  <c r="FU103" i="11"/>
  <c r="FU92" i="11"/>
  <c r="FU66" i="11"/>
  <c r="FU151" i="11"/>
  <c r="FU146" i="11"/>
  <c r="FU57" i="11"/>
  <c r="FU86" i="11"/>
  <c r="FU107" i="11"/>
  <c r="FU123" i="11"/>
  <c r="FU131" i="11"/>
  <c r="FU144" i="11"/>
  <c r="FU124" i="11"/>
  <c r="FU114" i="11"/>
  <c r="FU87" i="11"/>
  <c r="FU81" i="11"/>
  <c r="FU75" i="11"/>
  <c r="FU154" i="11"/>
  <c r="FU140" i="11"/>
  <c r="FU60" i="11"/>
  <c r="FU77" i="11"/>
  <c r="FU111" i="11"/>
  <c r="FU126" i="11"/>
  <c r="FU137" i="11"/>
  <c r="FU155" i="11"/>
  <c r="FU119" i="11"/>
  <c r="FU102" i="11"/>
  <c r="FU94" i="11"/>
  <c r="FU72" i="11"/>
  <c r="FU79" i="11"/>
  <c r="FU138" i="11"/>
  <c r="FU160" i="11"/>
  <c r="FU61" i="11"/>
  <c r="FU96" i="11"/>
  <c r="FU95" i="11"/>
  <c r="FU125" i="11"/>
  <c r="FU136" i="11"/>
  <c r="FU150" i="11"/>
  <c r="FU110" i="11"/>
  <c r="FU89" i="11"/>
  <c r="FU80" i="11"/>
  <c r="FU73" i="11"/>
  <c r="FU62" i="11"/>
  <c r="FU148" i="11"/>
  <c r="FU59" i="11"/>
  <c r="FU74" i="11"/>
  <c r="FU91" i="11"/>
  <c r="FU106" i="11"/>
  <c r="FU113" i="11"/>
  <c r="FU143" i="11"/>
  <c r="FU156" i="11"/>
  <c r="FU118" i="11"/>
  <c r="FU104" i="11"/>
  <c r="FU64" i="11"/>
  <c r="FU65" i="11"/>
  <c r="FU58" i="11"/>
  <c r="FU157" i="11"/>
  <c r="FU67" i="11"/>
  <c r="FU82" i="11"/>
  <c r="FU98" i="11"/>
  <c r="FU116" i="11"/>
  <c r="FU132" i="11"/>
  <c r="FU135" i="11"/>
  <c r="FU159" i="11"/>
  <c r="FU133" i="11"/>
  <c r="FU121" i="11"/>
  <c r="FU93" i="11"/>
  <c r="FU63" i="11"/>
  <c r="FU68" i="11"/>
  <c r="FU153" i="11"/>
  <c r="FU152" i="11"/>
  <c r="FU69" i="11"/>
  <c r="FU78" i="11"/>
  <c r="FU100" i="11"/>
  <c r="FU117" i="11"/>
  <c r="FU128" i="11"/>
  <c r="FU139" i="11"/>
  <c r="FU158" i="11"/>
  <c r="FU130" i="11"/>
  <c r="FU112" i="11"/>
  <c r="FU109" i="11"/>
  <c r="FU99" i="11"/>
  <c r="FU83" i="11"/>
  <c r="FU56" i="11"/>
  <c r="FU145" i="11"/>
  <c r="FU76" i="11"/>
  <c r="FU71" i="11"/>
  <c r="FU88" i="11"/>
  <c r="FU108" i="11"/>
  <c r="FU120" i="11"/>
  <c r="FU142" i="11"/>
  <c r="FU127" i="11"/>
  <c r="FU122" i="11"/>
  <c r="FU105" i="11"/>
  <c r="FU97" i="11"/>
  <c r="FU84" i="11"/>
  <c r="FU149" i="11"/>
  <c r="FU141" i="11"/>
  <c r="FU70" i="11"/>
  <c r="FU85" i="11"/>
  <c r="FU90" i="11"/>
  <c r="FU115" i="11"/>
  <c r="FU129" i="11"/>
  <c r="FU147" i="11"/>
  <c r="GX157" i="19"/>
  <c r="GX160" i="19"/>
  <c r="GX159" i="19"/>
  <c r="GX155" i="19"/>
  <c r="GX154" i="19"/>
  <c r="GX156" i="19"/>
  <c r="GX153" i="19"/>
  <c r="GX152" i="19"/>
  <c r="GX150" i="19"/>
  <c r="GX149" i="19"/>
  <c r="GX151" i="19"/>
  <c r="GX148" i="19"/>
  <c r="GX146" i="19"/>
  <c r="GX143" i="19"/>
  <c r="GX144" i="19"/>
  <c r="GX158" i="19"/>
  <c r="GX145" i="19"/>
  <c r="GX147" i="19"/>
  <c r="GX136" i="19"/>
  <c r="GX141" i="19"/>
  <c r="GX140" i="19"/>
  <c r="GX139" i="19"/>
  <c r="GX137" i="19"/>
  <c r="GX134" i="19"/>
  <c r="GX142" i="19"/>
  <c r="GX138" i="19"/>
  <c r="GX135" i="19"/>
  <c r="GX130" i="19"/>
  <c r="GX131" i="19"/>
  <c r="GX125" i="19"/>
  <c r="GX129" i="19"/>
  <c r="GX128" i="19"/>
  <c r="GX133" i="19"/>
  <c r="GX126" i="19"/>
  <c r="GX124" i="19"/>
  <c r="GX121" i="19"/>
  <c r="GX119" i="19"/>
  <c r="GX127" i="19"/>
  <c r="GX132" i="19"/>
  <c r="GX116" i="19"/>
  <c r="GX120" i="19"/>
  <c r="GX123" i="19"/>
  <c r="GX122" i="19"/>
  <c r="GX114" i="19"/>
  <c r="GX118" i="19"/>
  <c r="GX107" i="19"/>
  <c r="GX105" i="19"/>
  <c r="GX117" i="19"/>
  <c r="GX115" i="19"/>
  <c r="GX109" i="19"/>
  <c r="GX106" i="19"/>
  <c r="GX113" i="19"/>
  <c r="GX112" i="19"/>
  <c r="GX110" i="19"/>
  <c r="GX108" i="19"/>
  <c r="GX103" i="19"/>
  <c r="GX111" i="19"/>
  <c r="GX104" i="19"/>
  <c r="GX102" i="19"/>
  <c r="GX88" i="19"/>
  <c r="GX101" i="19"/>
  <c r="GX95" i="19"/>
  <c r="GX97" i="19"/>
  <c r="GX93" i="19"/>
  <c r="GX98" i="19"/>
  <c r="GX91" i="19"/>
  <c r="GX100" i="19"/>
  <c r="GX81" i="19"/>
  <c r="GX79" i="19"/>
  <c r="GX99" i="19"/>
  <c r="GX96" i="19"/>
  <c r="GX90" i="19"/>
  <c r="GX89" i="19"/>
  <c r="GX92" i="19"/>
  <c r="GX86" i="19"/>
  <c r="GX85" i="19"/>
  <c r="GX84" i="19"/>
  <c r="GX78" i="19"/>
  <c r="GX87" i="19"/>
  <c r="GX83" i="19"/>
  <c r="GX80" i="19"/>
  <c r="GX73" i="19"/>
  <c r="GX75" i="19"/>
  <c r="GX77" i="19"/>
  <c r="GX76" i="19"/>
  <c r="GX74" i="19"/>
  <c r="GX94" i="19"/>
  <c r="GX82" i="19"/>
  <c r="GX68" i="19"/>
  <c r="GX65" i="19"/>
  <c r="GX66" i="19"/>
  <c r="GX67" i="19"/>
  <c r="GX72" i="19"/>
  <c r="GX69" i="19"/>
  <c r="GX62" i="19"/>
  <c r="GX59" i="19"/>
  <c r="GX57" i="19"/>
  <c r="GX71" i="19"/>
  <c r="GX70" i="19"/>
  <c r="GX64" i="19"/>
  <c r="GX56" i="19"/>
  <c r="GX61" i="19"/>
  <c r="GX60" i="19"/>
  <c r="GX58" i="19"/>
  <c r="GX63" i="19"/>
  <c r="GX55" i="19"/>
  <c r="GX54" i="19"/>
  <c r="GX52" i="19"/>
  <c r="GX53" i="19"/>
  <c r="GX51" i="19"/>
  <c r="GX48" i="19"/>
  <c r="GX35" i="19"/>
  <c r="GX50" i="19"/>
  <c r="GX49" i="19"/>
  <c r="GX43" i="19"/>
  <c r="GX42" i="19"/>
  <c r="GX39" i="19"/>
  <c r="GX46" i="19"/>
  <c r="GX44" i="19"/>
  <c r="GX36" i="19"/>
  <c r="GX38" i="19"/>
  <c r="GX40" i="19"/>
  <c r="GX34" i="19"/>
  <c r="GX41" i="19"/>
  <c r="GX33" i="19"/>
  <c r="GX25" i="19"/>
  <c r="GX30" i="19"/>
  <c r="GX29" i="19"/>
  <c r="GX23" i="19"/>
  <c r="GX45" i="19"/>
  <c r="GX31" i="19"/>
  <c r="GX32" i="19"/>
  <c r="GX19" i="19"/>
  <c r="GX18" i="19"/>
  <c r="GX27" i="19"/>
  <c r="GX37" i="19"/>
  <c r="GX47" i="19"/>
  <c r="GX24" i="19"/>
  <c r="GX22" i="19"/>
  <c r="GX14" i="19"/>
  <c r="GX20" i="19"/>
  <c r="GX21" i="19"/>
  <c r="GX13" i="19"/>
  <c r="GX28" i="19"/>
  <c r="GX16" i="19"/>
  <c r="GX17" i="19"/>
  <c r="GX12" i="19"/>
  <c r="GX15" i="19"/>
  <c r="GX11" i="19"/>
  <c r="GX26" i="19"/>
  <c r="GW8" i="19"/>
  <c r="FU55" i="11"/>
  <c r="FU52" i="11"/>
  <c r="FU20" i="11"/>
  <c r="FU26" i="11"/>
  <c r="FU11" i="11"/>
  <c r="FU46" i="11"/>
  <c r="FU38" i="11"/>
  <c r="FU39" i="11"/>
  <c r="FU43" i="11"/>
  <c r="FU50" i="11"/>
  <c r="FU42" i="11"/>
  <c r="FU28" i="11"/>
  <c r="FU36" i="11"/>
  <c r="FU30" i="11"/>
  <c r="FU17" i="11"/>
  <c r="FU29" i="11"/>
  <c r="FU21" i="11"/>
  <c r="FU40" i="11"/>
  <c r="FU34" i="11"/>
  <c r="FU51" i="11"/>
  <c r="FU44" i="11"/>
  <c r="FU18" i="11"/>
  <c r="FU41" i="11"/>
  <c r="FU13" i="11"/>
  <c r="FU35" i="11"/>
  <c r="FU25" i="11"/>
  <c r="FU12" i="11"/>
  <c r="FU53" i="11"/>
  <c r="FU27" i="11"/>
  <c r="FU32" i="11"/>
  <c r="FU37" i="11"/>
  <c r="FU48" i="11"/>
  <c r="FU22" i="11"/>
  <c r="FU14" i="11"/>
  <c r="FU33" i="11"/>
  <c r="FU19" i="11"/>
  <c r="FU24" i="11"/>
  <c r="FU47" i="11"/>
  <c r="FU16" i="11"/>
  <c r="FT8" i="11"/>
  <c r="FT4" i="11" s="1"/>
  <c r="FU31" i="11"/>
  <c r="FU45" i="11"/>
  <c r="FU23" i="11"/>
  <c r="FU15" i="11"/>
  <c r="FU49" i="11"/>
  <c r="GY5" i="19"/>
  <c r="FV5" i="11"/>
  <c r="FQ41" i="13"/>
  <c r="FQ25" i="13"/>
  <c r="FR30" i="13" s="1"/>
  <c r="FR6" i="13"/>
  <c r="FS4" i="13"/>
  <c r="FS3" i="13"/>
  <c r="FS2" i="13"/>
  <c r="FP39" i="13"/>
  <c r="FP55" i="13" s="1"/>
  <c r="FP38" i="13"/>
  <c r="FP54" i="13" s="1"/>
  <c r="FP29" i="13"/>
  <c r="FP45" i="13" s="1"/>
  <c r="FV54" i="11" l="1"/>
  <c r="FV121" i="11"/>
  <c r="FV136" i="11"/>
  <c r="FV102" i="11"/>
  <c r="FV95" i="11"/>
  <c r="FV87" i="11"/>
  <c r="FV81" i="11"/>
  <c r="FV146" i="11"/>
  <c r="FV145" i="11"/>
  <c r="FV65" i="11"/>
  <c r="FV73" i="11"/>
  <c r="FV99" i="11"/>
  <c r="FV108" i="11"/>
  <c r="FV142" i="11"/>
  <c r="FV132" i="11"/>
  <c r="FV133" i="11"/>
  <c r="FV118" i="11"/>
  <c r="FV94" i="11"/>
  <c r="FV84" i="11"/>
  <c r="FV70" i="11"/>
  <c r="FV150" i="11"/>
  <c r="FV157" i="11"/>
  <c r="FV56" i="11"/>
  <c r="FV76" i="11"/>
  <c r="FV93" i="11"/>
  <c r="FV119" i="11"/>
  <c r="FV140" i="11"/>
  <c r="FV131" i="11"/>
  <c r="FV116" i="11"/>
  <c r="FV114" i="11"/>
  <c r="FV97" i="11"/>
  <c r="FV92" i="11"/>
  <c r="FV79" i="11"/>
  <c r="FV160" i="11"/>
  <c r="FV141" i="11"/>
  <c r="FV67" i="11"/>
  <c r="FV82" i="11"/>
  <c r="FV98" i="11"/>
  <c r="FV111" i="11"/>
  <c r="FV144" i="11"/>
  <c r="FV129" i="11"/>
  <c r="FV124" i="11"/>
  <c r="FV107" i="11"/>
  <c r="FV64" i="11"/>
  <c r="FV68" i="11"/>
  <c r="FV154" i="11"/>
  <c r="FV153" i="11"/>
  <c r="FV58" i="11"/>
  <c r="FV61" i="11"/>
  <c r="FV90" i="11"/>
  <c r="FV109" i="11"/>
  <c r="FV120" i="11"/>
  <c r="FV147" i="11"/>
  <c r="FV126" i="11"/>
  <c r="FV112" i="11"/>
  <c r="FV104" i="11"/>
  <c r="FV86" i="11"/>
  <c r="FV63" i="11"/>
  <c r="FV156" i="11"/>
  <c r="FV148" i="11"/>
  <c r="FV57" i="11"/>
  <c r="FV59" i="11"/>
  <c r="FV96" i="11"/>
  <c r="FV115" i="11"/>
  <c r="FV128" i="11"/>
  <c r="FV158" i="11"/>
  <c r="FV117" i="11"/>
  <c r="FV91" i="11"/>
  <c r="FV89" i="11"/>
  <c r="FV88" i="11"/>
  <c r="FV75" i="11"/>
  <c r="FV149" i="11"/>
  <c r="FV143" i="11"/>
  <c r="FV60" i="11"/>
  <c r="FV85" i="11"/>
  <c r="FV100" i="11"/>
  <c r="FV105" i="11"/>
  <c r="FV125" i="11"/>
  <c r="FV159" i="11"/>
  <c r="FV134" i="11"/>
  <c r="FV127" i="11"/>
  <c r="FV83" i="11"/>
  <c r="FV78" i="11"/>
  <c r="FV80" i="11"/>
  <c r="FV62" i="11"/>
  <c r="FV151" i="11"/>
  <c r="FV138" i="11"/>
  <c r="FV66" i="11"/>
  <c r="FV77" i="11"/>
  <c r="FV103" i="11"/>
  <c r="FV113" i="11"/>
  <c r="FV135" i="11"/>
  <c r="FV155" i="11"/>
  <c r="FV130" i="11"/>
  <c r="FV123" i="11"/>
  <c r="FV106" i="11"/>
  <c r="FV101" i="11"/>
  <c r="FV72" i="11"/>
  <c r="FV71" i="11"/>
  <c r="FV152" i="11"/>
  <c r="FV137" i="11"/>
  <c r="FV74" i="11"/>
  <c r="FV69" i="11"/>
  <c r="FV110" i="11"/>
  <c r="FV122" i="11"/>
  <c r="FV139" i="11"/>
  <c r="GY158" i="19"/>
  <c r="GY159" i="19"/>
  <c r="GY156" i="19"/>
  <c r="GY157" i="19"/>
  <c r="GY155" i="19"/>
  <c r="GY154" i="19"/>
  <c r="GY153" i="19"/>
  <c r="GY160" i="19"/>
  <c r="GY151" i="19"/>
  <c r="GY152" i="19"/>
  <c r="GY150" i="19"/>
  <c r="GY147" i="19"/>
  <c r="GY145" i="19"/>
  <c r="GY149" i="19"/>
  <c r="GY144" i="19"/>
  <c r="GY148" i="19"/>
  <c r="GY142" i="19"/>
  <c r="GY143" i="19"/>
  <c r="GY146" i="19"/>
  <c r="GY139" i="19"/>
  <c r="GY137" i="19"/>
  <c r="GY141" i="19"/>
  <c r="GY132" i="19"/>
  <c r="GY138" i="19"/>
  <c r="GY135" i="19"/>
  <c r="GY133" i="19"/>
  <c r="GY140" i="19"/>
  <c r="GY136" i="19"/>
  <c r="GY134" i="19"/>
  <c r="GY131" i="19"/>
  <c r="GY129" i="19"/>
  <c r="GY128" i="19"/>
  <c r="GY122" i="19"/>
  <c r="GY124" i="19"/>
  <c r="GY121" i="19"/>
  <c r="GY127" i="19"/>
  <c r="GY125" i="19"/>
  <c r="GY130" i="19"/>
  <c r="GY126" i="19"/>
  <c r="GY120" i="19"/>
  <c r="GY113" i="19"/>
  <c r="GY112" i="19"/>
  <c r="GY123" i="19"/>
  <c r="GY119" i="19"/>
  <c r="GY114" i="19"/>
  <c r="GY118" i="19"/>
  <c r="GY117" i="19"/>
  <c r="GY105" i="19"/>
  <c r="GY115" i="19"/>
  <c r="GY109" i="19"/>
  <c r="GY106" i="19"/>
  <c r="GY111" i="19"/>
  <c r="GY103" i="19"/>
  <c r="GY116" i="19"/>
  <c r="GY108" i="19"/>
  <c r="GY104" i="19"/>
  <c r="GY110" i="19"/>
  <c r="GY102" i="19"/>
  <c r="GY107" i="19"/>
  <c r="GY94" i="19"/>
  <c r="GY92" i="19"/>
  <c r="GY90" i="19"/>
  <c r="GY97" i="19"/>
  <c r="GY93" i="19"/>
  <c r="GY98" i="19"/>
  <c r="GY100" i="19"/>
  <c r="GY99" i="19"/>
  <c r="GY96" i="19"/>
  <c r="GY91" i="19"/>
  <c r="GY101" i="19"/>
  <c r="GY95" i="19"/>
  <c r="GY86" i="19"/>
  <c r="GY83" i="19"/>
  <c r="GY85" i="19"/>
  <c r="GY79" i="19"/>
  <c r="GY84" i="19"/>
  <c r="GY78" i="19"/>
  <c r="GY87" i="19"/>
  <c r="GY82" i="19"/>
  <c r="GY76" i="19"/>
  <c r="GY77" i="19"/>
  <c r="GY89" i="19"/>
  <c r="GY72" i="19"/>
  <c r="GY67" i="19"/>
  <c r="GY81" i="19"/>
  <c r="GY88" i="19"/>
  <c r="GY80" i="19"/>
  <c r="GY66" i="19"/>
  <c r="GY69" i="19"/>
  <c r="GY68" i="19"/>
  <c r="GY63" i="19"/>
  <c r="GY58" i="19"/>
  <c r="GY75" i="19"/>
  <c r="GY71" i="19"/>
  <c r="GY70" i="19"/>
  <c r="GY74" i="19"/>
  <c r="GY73" i="19"/>
  <c r="GY65" i="19"/>
  <c r="GY60" i="19"/>
  <c r="GY64" i="19"/>
  <c r="GY62" i="19"/>
  <c r="GY61" i="19"/>
  <c r="GY59" i="19"/>
  <c r="GY56" i="19"/>
  <c r="GY57" i="19"/>
  <c r="GX8" i="19"/>
  <c r="GY55" i="19"/>
  <c r="GY54" i="19"/>
  <c r="GY53" i="19"/>
  <c r="GY51" i="19"/>
  <c r="GY50" i="19"/>
  <c r="GY49" i="19"/>
  <c r="GY48" i="19"/>
  <c r="GY46" i="19"/>
  <c r="GY42" i="19"/>
  <c r="GY44" i="19"/>
  <c r="GY34" i="19"/>
  <c r="GY40" i="19"/>
  <c r="GY37" i="19"/>
  <c r="GY36" i="19"/>
  <c r="GY38" i="19"/>
  <c r="GY52" i="19"/>
  <c r="GY47" i="19"/>
  <c r="GY45" i="19"/>
  <c r="GY26" i="19"/>
  <c r="GY30" i="19"/>
  <c r="GY33" i="19"/>
  <c r="GY32" i="19"/>
  <c r="GY39" i="19"/>
  <c r="GY35" i="19"/>
  <c r="GY25" i="19"/>
  <c r="GY43" i="19"/>
  <c r="GY41" i="19"/>
  <c r="GY28" i="19"/>
  <c r="GY31" i="19"/>
  <c r="GY18" i="19"/>
  <c r="GY29" i="19"/>
  <c r="GY27" i="19"/>
  <c r="GY14" i="19"/>
  <c r="GY24" i="19"/>
  <c r="GY22" i="19"/>
  <c r="GY17" i="19"/>
  <c r="GY20" i="19"/>
  <c r="GY21" i="19"/>
  <c r="GY19" i="19"/>
  <c r="GY13" i="19"/>
  <c r="GY15" i="19"/>
  <c r="GY12" i="19"/>
  <c r="GY23" i="19"/>
  <c r="GY16" i="19"/>
  <c r="GY11" i="19"/>
  <c r="FV41" i="11"/>
  <c r="FV27" i="11"/>
  <c r="FV19" i="11"/>
  <c r="FV37" i="11"/>
  <c r="FV12" i="11"/>
  <c r="FV18" i="11"/>
  <c r="FV21" i="11"/>
  <c r="FV40" i="11"/>
  <c r="FV36" i="11"/>
  <c r="FV25" i="11"/>
  <c r="FV47" i="11"/>
  <c r="FV48" i="11"/>
  <c r="FV42" i="11"/>
  <c r="FV46" i="11"/>
  <c r="FV20" i="11"/>
  <c r="FV24" i="11"/>
  <c r="FV44" i="11"/>
  <c r="FV16" i="11"/>
  <c r="FV53" i="11"/>
  <c r="FV45" i="11"/>
  <c r="FV34" i="11"/>
  <c r="FV35" i="11"/>
  <c r="FV11" i="11"/>
  <c r="FU8" i="11"/>
  <c r="FU4" i="11" s="1"/>
  <c r="FV55" i="11"/>
  <c r="FV13" i="11"/>
  <c r="FV32" i="11"/>
  <c r="FV26" i="11"/>
  <c r="FV50" i="11"/>
  <c r="FV22" i="11"/>
  <c r="FV14" i="11"/>
  <c r="FV23" i="11"/>
  <c r="FV38" i="11"/>
  <c r="FV15" i="11"/>
  <c r="FV49" i="11"/>
  <c r="FV31" i="11"/>
  <c r="FV33" i="11"/>
  <c r="FV51" i="11"/>
  <c r="FV30" i="11"/>
  <c r="FV17" i="11"/>
  <c r="FV28" i="11"/>
  <c r="FV52" i="11"/>
  <c r="FV39" i="11"/>
  <c r="FV43" i="11"/>
  <c r="FV29" i="11"/>
  <c r="GZ5" i="19"/>
  <c r="FW5" i="11"/>
  <c r="FR41" i="13"/>
  <c r="FR25" i="13"/>
  <c r="FS30" i="13" s="1"/>
  <c r="FQ39" i="13"/>
  <c r="FQ55" i="13" s="1"/>
  <c r="FQ38" i="13"/>
  <c r="FQ54" i="13" s="1"/>
  <c r="FQ29" i="13"/>
  <c r="FQ45" i="13" s="1"/>
  <c r="FT4" i="13"/>
  <c r="FT2" i="13"/>
  <c r="FS6" i="13"/>
  <c r="FT3" i="13"/>
  <c r="FW122" i="11" l="1"/>
  <c r="FW95" i="11"/>
  <c r="FW104" i="11"/>
  <c r="FW62" i="11"/>
  <c r="FW70" i="11"/>
  <c r="FW155" i="11"/>
  <c r="FW157" i="11"/>
  <c r="FW72" i="11"/>
  <c r="FW77" i="11"/>
  <c r="FW94" i="11"/>
  <c r="FW109" i="11"/>
  <c r="FW117" i="11"/>
  <c r="FW139" i="11"/>
  <c r="FW131" i="11"/>
  <c r="FW96" i="11"/>
  <c r="FW101" i="11"/>
  <c r="FW56" i="11"/>
  <c r="FW65" i="11"/>
  <c r="FW144" i="11"/>
  <c r="FW138" i="11"/>
  <c r="FW80" i="11"/>
  <c r="FW78" i="11"/>
  <c r="FW108" i="11"/>
  <c r="FW107" i="11"/>
  <c r="FW132" i="11"/>
  <c r="FW142" i="11"/>
  <c r="FW136" i="11"/>
  <c r="FW119" i="11"/>
  <c r="FW88" i="11"/>
  <c r="FW57" i="11"/>
  <c r="FW60" i="11"/>
  <c r="FW159" i="11"/>
  <c r="FW137" i="11"/>
  <c r="FW58" i="11"/>
  <c r="FW85" i="11"/>
  <c r="FW86" i="11"/>
  <c r="FW110" i="11"/>
  <c r="FW133" i="11"/>
  <c r="FW143" i="11"/>
  <c r="FW126" i="11"/>
  <c r="FW114" i="11"/>
  <c r="FW83" i="11"/>
  <c r="FW87" i="11"/>
  <c r="FW156" i="11"/>
  <c r="FW150" i="11"/>
  <c r="FW141" i="11"/>
  <c r="FW71" i="11"/>
  <c r="FW89" i="11"/>
  <c r="FW93" i="11"/>
  <c r="FW116" i="11"/>
  <c r="FW127" i="11"/>
  <c r="FW148" i="11"/>
  <c r="FW118" i="11"/>
  <c r="FW102" i="11"/>
  <c r="FW92" i="11"/>
  <c r="FW84" i="11"/>
  <c r="FW63" i="11"/>
  <c r="FW149" i="11"/>
  <c r="FW64" i="11"/>
  <c r="FW73" i="11"/>
  <c r="FW74" i="11"/>
  <c r="FW103" i="11"/>
  <c r="FW111" i="11"/>
  <c r="FW128" i="11"/>
  <c r="FW147" i="11"/>
  <c r="FW129" i="11"/>
  <c r="FW97" i="11"/>
  <c r="FW99" i="11"/>
  <c r="FW76" i="11"/>
  <c r="FW153" i="11"/>
  <c r="FW140" i="11"/>
  <c r="FW67" i="11"/>
  <c r="FW59" i="11"/>
  <c r="FW81" i="11"/>
  <c r="FW105" i="11"/>
  <c r="FW120" i="11"/>
  <c r="FW125" i="11"/>
  <c r="FW158" i="11"/>
  <c r="FW135" i="11"/>
  <c r="FW130" i="11"/>
  <c r="FW121" i="11"/>
  <c r="FW91" i="11"/>
  <c r="FW79" i="11"/>
  <c r="FW146" i="11"/>
  <c r="FW152" i="11"/>
  <c r="FW61" i="11"/>
  <c r="FW68" i="11"/>
  <c r="FW82" i="11"/>
  <c r="FW106" i="11"/>
  <c r="FW123" i="11"/>
  <c r="FW134" i="11"/>
  <c r="FW154" i="11"/>
  <c r="FW124" i="11"/>
  <c r="FW113" i="11"/>
  <c r="FW112" i="11"/>
  <c r="FW69" i="11"/>
  <c r="FW75" i="11"/>
  <c r="FW160" i="11"/>
  <c r="FW145" i="11"/>
  <c r="FW66" i="11"/>
  <c r="FW98" i="11"/>
  <c r="FW90" i="11"/>
  <c r="FW100" i="11"/>
  <c r="FW115" i="11"/>
  <c r="FW151" i="11"/>
  <c r="GZ159" i="19"/>
  <c r="GZ160" i="19"/>
  <c r="GZ157" i="19"/>
  <c r="GZ154" i="19"/>
  <c r="GZ156" i="19"/>
  <c r="GZ158" i="19"/>
  <c r="GZ152" i="19"/>
  <c r="GZ155" i="19"/>
  <c r="GZ151" i="19"/>
  <c r="GZ148" i="19"/>
  <c r="GZ147" i="19"/>
  <c r="GZ146" i="19"/>
  <c r="GZ145" i="19"/>
  <c r="GZ143" i="19"/>
  <c r="GZ150" i="19"/>
  <c r="GZ142" i="19"/>
  <c r="GZ144" i="19"/>
  <c r="GZ149" i="19"/>
  <c r="GZ153" i="19"/>
  <c r="GZ141" i="19"/>
  <c r="GZ140" i="19"/>
  <c r="GZ136" i="19"/>
  <c r="GZ138" i="19"/>
  <c r="GZ135" i="19"/>
  <c r="GZ139" i="19"/>
  <c r="GZ137" i="19"/>
  <c r="GZ133" i="19"/>
  <c r="GZ134" i="19"/>
  <c r="GZ131" i="19"/>
  <c r="GZ125" i="19"/>
  <c r="GZ129" i="19"/>
  <c r="GZ128" i="19"/>
  <c r="GZ127" i="19"/>
  <c r="GZ126" i="19"/>
  <c r="GZ123" i="19"/>
  <c r="GZ132" i="19"/>
  <c r="GZ130" i="19"/>
  <c r="GZ120" i="19"/>
  <c r="GZ118" i="19"/>
  <c r="GZ115" i="19"/>
  <c r="GZ119" i="19"/>
  <c r="GZ114" i="19"/>
  <c r="GZ122" i="19"/>
  <c r="GZ121" i="19"/>
  <c r="GZ117" i="19"/>
  <c r="GZ116" i="19"/>
  <c r="GZ110" i="19"/>
  <c r="GZ109" i="19"/>
  <c r="GZ106" i="19"/>
  <c r="GZ111" i="19"/>
  <c r="GZ112" i="19"/>
  <c r="GZ124" i="19"/>
  <c r="GZ113" i="19"/>
  <c r="GZ107" i="19"/>
  <c r="GZ108" i="19"/>
  <c r="GZ105" i="19"/>
  <c r="GZ104" i="19"/>
  <c r="GZ102" i="19"/>
  <c r="GZ94" i="19"/>
  <c r="GZ92" i="19"/>
  <c r="GZ90" i="19"/>
  <c r="GZ89" i="19"/>
  <c r="GZ101" i="19"/>
  <c r="GZ95" i="19"/>
  <c r="GZ103" i="19"/>
  <c r="GZ97" i="19"/>
  <c r="GZ93" i="19"/>
  <c r="GZ98" i="19"/>
  <c r="GZ100" i="19"/>
  <c r="GZ99" i="19"/>
  <c r="GZ96" i="19"/>
  <c r="GZ91" i="19"/>
  <c r="GZ88" i="19"/>
  <c r="GZ84" i="19"/>
  <c r="GZ80" i="19"/>
  <c r="GZ87" i="19"/>
  <c r="GZ85" i="19"/>
  <c r="GZ86" i="19"/>
  <c r="GZ79" i="19"/>
  <c r="GZ81" i="19"/>
  <c r="GZ73" i="19"/>
  <c r="GZ83" i="19"/>
  <c r="GZ82" i="19"/>
  <c r="GZ75" i="19"/>
  <c r="GZ77" i="19"/>
  <c r="GZ78" i="19"/>
  <c r="GZ76" i="19"/>
  <c r="GZ74" i="19"/>
  <c r="GZ68" i="19"/>
  <c r="GZ65" i="19"/>
  <c r="GZ66" i="19"/>
  <c r="GZ69" i="19"/>
  <c r="GZ70" i="19"/>
  <c r="GZ72" i="19"/>
  <c r="GZ61" i="19"/>
  <c r="GZ71" i="19"/>
  <c r="GZ67" i="19"/>
  <c r="GZ62" i="19"/>
  <c r="GZ57" i="19"/>
  <c r="GZ58" i="19"/>
  <c r="GZ56" i="19"/>
  <c r="GZ60" i="19"/>
  <c r="GZ59" i="19"/>
  <c r="GZ63" i="19"/>
  <c r="GZ64" i="19"/>
  <c r="GY8" i="19"/>
  <c r="GZ53" i="19"/>
  <c r="GZ51" i="19"/>
  <c r="GZ47" i="19"/>
  <c r="GZ54" i="19"/>
  <c r="GZ50" i="19"/>
  <c r="GZ49" i="19"/>
  <c r="GZ52" i="19"/>
  <c r="GZ46" i="19"/>
  <c r="GZ38" i="19"/>
  <c r="GZ48" i="19"/>
  <c r="GZ42" i="19"/>
  <c r="GZ55" i="19"/>
  <c r="GZ45" i="19"/>
  <c r="GZ39" i="19"/>
  <c r="GZ33" i="19"/>
  <c r="GZ35" i="19"/>
  <c r="GZ29" i="19"/>
  <c r="GZ28" i="19"/>
  <c r="GZ43" i="19"/>
  <c r="GZ44" i="19"/>
  <c r="GZ32" i="19"/>
  <c r="GZ36" i="19"/>
  <c r="GZ27" i="19"/>
  <c r="GZ24" i="19"/>
  <c r="GZ37" i="19"/>
  <c r="GZ22" i="19"/>
  <c r="GZ31" i="19"/>
  <c r="GZ21" i="19"/>
  <c r="GZ20" i="19"/>
  <c r="GZ17" i="19"/>
  <c r="GZ25" i="19"/>
  <c r="GZ23" i="19"/>
  <c r="GZ14" i="19"/>
  <c r="GZ16" i="19"/>
  <c r="GZ15" i="19"/>
  <c r="GZ13" i="19"/>
  <c r="GZ40" i="19"/>
  <c r="GZ34" i="19"/>
  <c r="GZ26" i="19"/>
  <c r="GZ12" i="19"/>
  <c r="GZ18" i="19"/>
  <c r="GZ41" i="19"/>
  <c r="GZ19" i="19"/>
  <c r="GZ30" i="19"/>
  <c r="GZ11" i="19"/>
  <c r="FW21" i="11"/>
  <c r="FW27" i="11"/>
  <c r="FW39" i="11"/>
  <c r="FW24" i="11"/>
  <c r="FW17" i="11"/>
  <c r="FW55" i="11"/>
  <c r="FW13" i="11"/>
  <c r="FW51" i="11"/>
  <c r="FW44" i="11"/>
  <c r="FW29" i="11"/>
  <c r="FV8" i="11"/>
  <c r="FV4" i="11" s="1"/>
  <c r="FW34" i="11"/>
  <c r="FW38" i="11"/>
  <c r="FW19" i="11"/>
  <c r="FW15" i="11"/>
  <c r="FW48" i="11"/>
  <c r="FW53" i="11"/>
  <c r="FW14" i="11"/>
  <c r="FW32" i="11"/>
  <c r="FW23" i="11"/>
  <c r="FW12" i="11"/>
  <c r="FW50" i="11"/>
  <c r="FW46" i="11"/>
  <c r="FW45" i="11"/>
  <c r="FW52" i="11"/>
  <c r="FW36" i="11"/>
  <c r="FW47" i="11"/>
  <c r="FW18" i="11"/>
  <c r="FW40" i="11"/>
  <c r="FW28" i="11"/>
  <c r="FW35" i="11"/>
  <c r="FW26" i="11"/>
  <c r="FW11" i="11"/>
  <c r="FW54" i="11"/>
  <c r="FW42" i="11"/>
  <c r="FW33" i="11"/>
  <c r="FW25" i="11"/>
  <c r="FW37" i="11"/>
  <c r="FW49" i="11"/>
  <c r="FW22" i="11"/>
  <c r="FW41" i="11"/>
  <c r="FW31" i="11"/>
  <c r="FW20" i="11"/>
  <c r="FW30" i="11"/>
  <c r="FW43" i="11"/>
  <c r="FW16" i="11"/>
  <c r="HA5" i="19"/>
  <c r="FX5" i="11"/>
  <c r="FX155" i="11" s="1"/>
  <c r="FS41" i="13"/>
  <c r="FS25" i="13"/>
  <c r="FT30" i="13" s="1"/>
  <c r="FU4" i="13"/>
  <c r="FT6" i="13"/>
  <c r="FU2" i="13"/>
  <c r="FU3" i="13"/>
  <c r="FR39" i="13"/>
  <c r="FR55" i="13" s="1"/>
  <c r="FR38" i="13"/>
  <c r="FR54" i="13" s="1"/>
  <c r="FR29" i="13"/>
  <c r="FR45" i="13" s="1"/>
  <c r="FX132" i="11" l="1"/>
  <c r="FX115" i="11"/>
  <c r="FX105" i="11"/>
  <c r="FX65" i="11"/>
  <c r="FX61" i="11"/>
  <c r="FX72" i="11"/>
  <c r="FX144" i="11"/>
  <c r="FX159" i="11"/>
  <c r="FX69" i="11"/>
  <c r="FX91" i="11"/>
  <c r="FX108" i="11"/>
  <c r="FX120" i="11"/>
  <c r="FX134" i="11"/>
  <c r="FX126" i="11"/>
  <c r="FX106" i="11"/>
  <c r="FX92" i="11"/>
  <c r="FX78" i="11"/>
  <c r="FX156" i="11"/>
  <c r="FX73" i="11"/>
  <c r="FX146" i="11"/>
  <c r="FX145" i="11"/>
  <c r="FX70" i="11"/>
  <c r="FX101" i="11"/>
  <c r="FX102" i="11"/>
  <c r="FX125" i="11"/>
  <c r="FX135" i="11"/>
  <c r="FX124" i="11"/>
  <c r="FX109" i="11"/>
  <c r="FX121" i="11"/>
  <c r="FX86" i="11"/>
  <c r="FX77" i="11"/>
  <c r="FX147" i="11"/>
  <c r="FX140" i="11"/>
  <c r="FX160" i="11"/>
  <c r="FX71" i="11"/>
  <c r="FX82" i="11"/>
  <c r="FX98" i="11"/>
  <c r="FX128" i="11"/>
  <c r="FX142" i="11"/>
  <c r="FX113" i="11"/>
  <c r="FX96" i="11"/>
  <c r="FX118" i="11"/>
  <c r="FX99" i="11"/>
  <c r="FX57" i="11"/>
  <c r="FX75" i="11"/>
  <c r="FX149" i="11"/>
  <c r="FX137" i="11"/>
  <c r="FX67" i="11"/>
  <c r="FX84" i="11"/>
  <c r="FX111" i="11"/>
  <c r="FX119" i="11"/>
  <c r="FX143" i="11"/>
  <c r="FX112" i="11"/>
  <c r="FX85" i="11"/>
  <c r="FX122" i="11"/>
  <c r="FX60" i="11"/>
  <c r="FX58" i="11"/>
  <c r="FX56" i="11"/>
  <c r="FX158" i="11"/>
  <c r="FX157" i="11"/>
  <c r="FX81" i="11"/>
  <c r="FX95" i="11"/>
  <c r="FX90" i="11"/>
  <c r="FX117" i="11"/>
  <c r="FX151" i="11"/>
  <c r="FX133" i="11"/>
  <c r="FX110" i="11"/>
  <c r="FX114" i="11"/>
  <c r="FX88" i="11"/>
  <c r="FX68" i="11"/>
  <c r="FX153" i="11"/>
  <c r="FX150" i="11"/>
  <c r="FX59" i="11"/>
  <c r="FX93" i="11"/>
  <c r="FX89" i="11"/>
  <c r="FX94" i="11"/>
  <c r="FX129" i="11"/>
  <c r="FX148" i="11"/>
  <c r="FX130" i="11"/>
  <c r="FX100" i="11"/>
  <c r="FX97" i="11"/>
  <c r="FX83" i="11"/>
  <c r="FX66" i="11"/>
  <c r="FX63" i="11"/>
  <c r="FX141" i="11"/>
  <c r="FX74" i="11"/>
  <c r="FX76" i="11"/>
  <c r="FX104" i="11"/>
  <c r="FX116" i="11"/>
  <c r="FX131" i="11"/>
  <c r="FX18" i="11"/>
  <c r="FX136" i="11"/>
  <c r="FX123" i="11"/>
  <c r="FX107" i="11"/>
  <c r="FX80" i="11"/>
  <c r="FX64" i="11"/>
  <c r="FX79" i="11"/>
  <c r="FX152" i="11"/>
  <c r="FX138" i="11"/>
  <c r="FX62" i="11"/>
  <c r="FX87" i="11"/>
  <c r="FX103" i="11"/>
  <c r="FX127" i="11"/>
  <c r="FX139" i="11"/>
  <c r="FX154" i="11"/>
  <c r="HA159" i="19"/>
  <c r="HA160" i="19"/>
  <c r="HA156" i="19"/>
  <c r="HA157" i="19"/>
  <c r="HA158" i="19"/>
  <c r="HA155" i="19"/>
  <c r="HA154" i="19"/>
  <c r="HA153" i="19"/>
  <c r="HA151" i="19"/>
  <c r="HA148" i="19"/>
  <c r="HA150" i="19"/>
  <c r="HA147" i="19"/>
  <c r="HA149" i="19"/>
  <c r="HA144" i="19"/>
  <c r="HA146" i="19"/>
  <c r="HA141" i="19"/>
  <c r="HA152" i="19"/>
  <c r="HA142" i="19"/>
  <c r="HA139" i="19"/>
  <c r="HA137" i="19"/>
  <c r="HA138" i="19"/>
  <c r="HA143" i="19"/>
  <c r="HA145" i="19"/>
  <c r="HA135" i="19"/>
  <c r="HA133" i="19"/>
  <c r="HA140" i="19"/>
  <c r="HA129" i="19"/>
  <c r="HA134" i="19"/>
  <c r="HA132" i="19"/>
  <c r="HA130" i="19"/>
  <c r="HA136" i="19"/>
  <c r="HA128" i="19"/>
  <c r="HA127" i="19"/>
  <c r="HA126" i="19"/>
  <c r="HA124" i="19"/>
  <c r="HA121" i="19"/>
  <c r="HA125" i="19"/>
  <c r="HA131" i="19"/>
  <c r="HA120" i="19"/>
  <c r="HA123" i="19"/>
  <c r="HA119" i="19"/>
  <c r="HA122" i="19"/>
  <c r="HA117" i="19"/>
  <c r="HA118" i="19"/>
  <c r="HA116" i="19"/>
  <c r="HA115" i="19"/>
  <c r="HA111" i="19"/>
  <c r="HA112" i="19"/>
  <c r="HA114" i="19"/>
  <c r="HA108" i="19"/>
  <c r="HA106" i="19"/>
  <c r="HA105" i="19"/>
  <c r="HA104" i="19"/>
  <c r="HA102" i="19"/>
  <c r="HA110" i="19"/>
  <c r="HA100" i="19"/>
  <c r="HA113" i="19"/>
  <c r="HA107" i="19"/>
  <c r="HA101" i="19"/>
  <c r="HA109" i="19"/>
  <c r="HA95" i="19"/>
  <c r="HA103" i="19"/>
  <c r="HA98" i="19"/>
  <c r="HA99" i="19"/>
  <c r="HA96" i="19"/>
  <c r="HA91" i="19"/>
  <c r="HA89" i="19"/>
  <c r="HA88" i="19"/>
  <c r="HA90" i="19"/>
  <c r="HA94" i="19"/>
  <c r="HA92" i="19"/>
  <c r="HA97" i="19"/>
  <c r="HA93" i="19"/>
  <c r="HA78" i="19"/>
  <c r="HA84" i="19"/>
  <c r="HA87" i="19"/>
  <c r="HA81" i="19"/>
  <c r="HA83" i="19"/>
  <c r="HA82" i="19"/>
  <c r="HA80" i="19"/>
  <c r="HA76" i="19"/>
  <c r="HA86" i="19"/>
  <c r="HA79" i="19"/>
  <c r="HA69" i="19"/>
  <c r="HA70" i="19"/>
  <c r="HA85" i="19"/>
  <c r="HA77" i="19"/>
  <c r="HA75" i="19"/>
  <c r="HA73" i="19"/>
  <c r="HA71" i="19"/>
  <c r="HA72" i="19"/>
  <c r="HA68" i="19"/>
  <c r="HA66" i="19"/>
  <c r="HA64" i="19"/>
  <c r="HA74" i="19"/>
  <c r="HA67" i="19"/>
  <c r="HA65" i="19"/>
  <c r="HA61" i="19"/>
  <c r="HA60" i="19"/>
  <c r="HA59" i="19"/>
  <c r="HA58" i="19"/>
  <c r="HA56" i="19"/>
  <c r="HA63" i="19"/>
  <c r="HA62" i="19"/>
  <c r="HA57" i="19"/>
  <c r="GZ8" i="19"/>
  <c r="HA53" i="19"/>
  <c r="HA50" i="19"/>
  <c r="HA55" i="19"/>
  <c r="HA54" i="19"/>
  <c r="HA49" i="19"/>
  <c r="HA52" i="19"/>
  <c r="HA40" i="19"/>
  <c r="HA48" i="19"/>
  <c r="HA41" i="19"/>
  <c r="HA45" i="19"/>
  <c r="HA43" i="19"/>
  <c r="HA35" i="19"/>
  <c r="HA29" i="19"/>
  <c r="HA44" i="19"/>
  <c r="HA37" i="19"/>
  <c r="HA39" i="19"/>
  <c r="HA51" i="19"/>
  <c r="HA36" i="19"/>
  <c r="HA47" i="19"/>
  <c r="HA25" i="19"/>
  <c r="HA38" i="19"/>
  <c r="HA33" i="19"/>
  <c r="HA42" i="19"/>
  <c r="HA27" i="19"/>
  <c r="HA32" i="19"/>
  <c r="HA28" i="19"/>
  <c r="HA30" i="19"/>
  <c r="HA17" i="19"/>
  <c r="HA34" i="19"/>
  <c r="HA46" i="19"/>
  <c r="HA21" i="19"/>
  <c r="HA26" i="19"/>
  <c r="HA13" i="19"/>
  <c r="HA20" i="19"/>
  <c r="HA16" i="19"/>
  <c r="HA31" i="19"/>
  <c r="HA24" i="19"/>
  <c r="HA14" i="19"/>
  <c r="HA23" i="19"/>
  <c r="HA12" i="19"/>
  <c r="HA18" i="19"/>
  <c r="HA11" i="19"/>
  <c r="HA19" i="19"/>
  <c r="HA15" i="19"/>
  <c r="HA22" i="19"/>
  <c r="FX42" i="11"/>
  <c r="FX31" i="11"/>
  <c r="FX32" i="11"/>
  <c r="FX37" i="11"/>
  <c r="FX17" i="11"/>
  <c r="FX55" i="11"/>
  <c r="FX27" i="11"/>
  <c r="FX25" i="11"/>
  <c r="FX12" i="11"/>
  <c r="FX29" i="11"/>
  <c r="FW8" i="11"/>
  <c r="FW4" i="11" s="1"/>
  <c r="FX46" i="11"/>
  <c r="FX20" i="11"/>
  <c r="FX36" i="11"/>
  <c r="FX24" i="11"/>
  <c r="FX21" i="11"/>
  <c r="FX13" i="11"/>
  <c r="FX38" i="11"/>
  <c r="FX19" i="11"/>
  <c r="FX43" i="11"/>
  <c r="FX48" i="11"/>
  <c r="FX40" i="11"/>
  <c r="FX14" i="11"/>
  <c r="FX35" i="11"/>
  <c r="FX23" i="11"/>
  <c r="FX44" i="11"/>
  <c r="FX54" i="11"/>
  <c r="FX53" i="11"/>
  <c r="FX45" i="11"/>
  <c r="FX51" i="11"/>
  <c r="FX26" i="11"/>
  <c r="FX15" i="11"/>
  <c r="FX50" i="11"/>
  <c r="FX41" i="11"/>
  <c r="FX34" i="11"/>
  <c r="FX52" i="11"/>
  <c r="FX30" i="11"/>
  <c r="FX49" i="11"/>
  <c r="FX22" i="11"/>
  <c r="FX28" i="11"/>
  <c r="FX33" i="11"/>
  <c r="FX39" i="11"/>
  <c r="FX47" i="11"/>
  <c r="FX11" i="11"/>
  <c r="FX16" i="11"/>
  <c r="HB5" i="19"/>
  <c r="FY5" i="11"/>
  <c r="FY156" i="11" s="1"/>
  <c r="FT41" i="13"/>
  <c r="FT25" i="13"/>
  <c r="FU30" i="13" s="1"/>
  <c r="FU6" i="13"/>
  <c r="FV4" i="13"/>
  <c r="FV3" i="13"/>
  <c r="FV2" i="13"/>
  <c r="FS38" i="13"/>
  <c r="FS54" i="13" s="1"/>
  <c r="FS39" i="13"/>
  <c r="FS55" i="13" s="1"/>
  <c r="FS29" i="13"/>
  <c r="FS45" i="13" s="1"/>
  <c r="FY108" i="11" l="1"/>
  <c r="FY101" i="11"/>
  <c r="FY118" i="11"/>
  <c r="FY81" i="11"/>
  <c r="FY65" i="11"/>
  <c r="FY137" i="11"/>
  <c r="FY152" i="11"/>
  <c r="FY67" i="11"/>
  <c r="FY89" i="11"/>
  <c r="FY98" i="11"/>
  <c r="FY120" i="11"/>
  <c r="FY134" i="11"/>
  <c r="FY158" i="11"/>
  <c r="FY132" i="11"/>
  <c r="FY96" i="11"/>
  <c r="FY83" i="11"/>
  <c r="FY64" i="11"/>
  <c r="FY79" i="11"/>
  <c r="FY142" i="11"/>
  <c r="FY144" i="11"/>
  <c r="FY61" i="11"/>
  <c r="FY86" i="11"/>
  <c r="FY104" i="11"/>
  <c r="FY125" i="11"/>
  <c r="FY138" i="11"/>
  <c r="FY154" i="11"/>
  <c r="FY131" i="11"/>
  <c r="FY107" i="11"/>
  <c r="FY92" i="11"/>
  <c r="FY69" i="11"/>
  <c r="FY72" i="11"/>
  <c r="FY147" i="11"/>
  <c r="FY146" i="11"/>
  <c r="FY66" i="11"/>
  <c r="FY90" i="11"/>
  <c r="FY105" i="11"/>
  <c r="FY135" i="11"/>
  <c r="FY145" i="11"/>
  <c r="FY48" i="11"/>
  <c r="FY126" i="11"/>
  <c r="FY93" i="11"/>
  <c r="FY88" i="11"/>
  <c r="FY68" i="11"/>
  <c r="FY75" i="11"/>
  <c r="FY73" i="11"/>
  <c r="FY150" i="11"/>
  <c r="FY84" i="11"/>
  <c r="FY100" i="11"/>
  <c r="FY113" i="11"/>
  <c r="FY119" i="11"/>
  <c r="FY139" i="11"/>
  <c r="FY155" i="11"/>
  <c r="FY133" i="11"/>
  <c r="FY112" i="11"/>
  <c r="FY115" i="11"/>
  <c r="FY58" i="11"/>
  <c r="FY63" i="11"/>
  <c r="FY60" i="11"/>
  <c r="FY56" i="11"/>
  <c r="FY149" i="11"/>
  <c r="FY82" i="11"/>
  <c r="FY91" i="11"/>
  <c r="FY111" i="11"/>
  <c r="FY127" i="11"/>
  <c r="FY136" i="11"/>
  <c r="FY159" i="11"/>
  <c r="FY130" i="11"/>
  <c r="FY121" i="11"/>
  <c r="FY106" i="11"/>
  <c r="FY95" i="11"/>
  <c r="FY70" i="11"/>
  <c r="FY57" i="11"/>
  <c r="FY141" i="11"/>
  <c r="FY160" i="11"/>
  <c r="FY74" i="11"/>
  <c r="FY87" i="11"/>
  <c r="FY116" i="11"/>
  <c r="FY128" i="11"/>
  <c r="FY143" i="11"/>
  <c r="FY124" i="11"/>
  <c r="FY114" i="11"/>
  <c r="FY99" i="11"/>
  <c r="FY97" i="11"/>
  <c r="FY62" i="11"/>
  <c r="FY71" i="11"/>
  <c r="FY157" i="11"/>
  <c r="FY59" i="11"/>
  <c r="FY78" i="11"/>
  <c r="FY94" i="11"/>
  <c r="FY117" i="11"/>
  <c r="FY123" i="11"/>
  <c r="FY151" i="11"/>
  <c r="FY122" i="11"/>
  <c r="FY109" i="11"/>
  <c r="FY102" i="11"/>
  <c r="FY85" i="11"/>
  <c r="FY77" i="11"/>
  <c r="FY148" i="11"/>
  <c r="FY153" i="11"/>
  <c r="FY76" i="11"/>
  <c r="FY80" i="11"/>
  <c r="FY103" i="11"/>
  <c r="FY110" i="11"/>
  <c r="FY129" i="11"/>
  <c r="FY140" i="11"/>
  <c r="HB158" i="19"/>
  <c r="HB157" i="19"/>
  <c r="HB156" i="19"/>
  <c r="HB160" i="19"/>
  <c r="HB159" i="19"/>
  <c r="HB154" i="19"/>
  <c r="HB153" i="19"/>
  <c r="HB152" i="19"/>
  <c r="HB155" i="19"/>
  <c r="HB151" i="19"/>
  <c r="HB150" i="19"/>
  <c r="HB147" i="19"/>
  <c r="HB146" i="19"/>
  <c r="HB148" i="19"/>
  <c r="HB142" i="19"/>
  <c r="HB145" i="19"/>
  <c r="HB144" i="19"/>
  <c r="HB138" i="19"/>
  <c r="HB149" i="19"/>
  <c r="HB139" i="19"/>
  <c r="HB137" i="19"/>
  <c r="HB140" i="19"/>
  <c r="HB136" i="19"/>
  <c r="HB131" i="19"/>
  <c r="HB130" i="19"/>
  <c r="HB143" i="19"/>
  <c r="HB141" i="19"/>
  <c r="HB129" i="19"/>
  <c r="HB127" i="19"/>
  <c r="HB124" i="19"/>
  <c r="HB135" i="19"/>
  <c r="HB122" i="19"/>
  <c r="HB134" i="19"/>
  <c r="HB126" i="19"/>
  <c r="HB133" i="19"/>
  <c r="HB132" i="19"/>
  <c r="HB128" i="19"/>
  <c r="HB120" i="19"/>
  <c r="HB118" i="19"/>
  <c r="HB123" i="19"/>
  <c r="HB117" i="19"/>
  <c r="HB121" i="19"/>
  <c r="HB116" i="19"/>
  <c r="HB125" i="19"/>
  <c r="HB115" i="19"/>
  <c r="HB111" i="19"/>
  <c r="HB112" i="19"/>
  <c r="HB114" i="19"/>
  <c r="HB108" i="19"/>
  <c r="HB104" i="19"/>
  <c r="HB103" i="19"/>
  <c r="HB113" i="19"/>
  <c r="HB119" i="19"/>
  <c r="HB110" i="19"/>
  <c r="HB102" i="19"/>
  <c r="HB100" i="19"/>
  <c r="HB107" i="19"/>
  <c r="HB109" i="19"/>
  <c r="HB106" i="19"/>
  <c r="HB101" i="19"/>
  <c r="HB105" i="19"/>
  <c r="HB97" i="19"/>
  <c r="HB93" i="19"/>
  <c r="HB99" i="19"/>
  <c r="HB96" i="19"/>
  <c r="HB91" i="19"/>
  <c r="HB94" i="19"/>
  <c r="HB92" i="19"/>
  <c r="HB90" i="19"/>
  <c r="HB89" i="19"/>
  <c r="HB95" i="19"/>
  <c r="HB98" i="19"/>
  <c r="HB86" i="19"/>
  <c r="HB83" i="19"/>
  <c r="HB82" i="19"/>
  <c r="HB84" i="19"/>
  <c r="HB87" i="19"/>
  <c r="HB81" i="19"/>
  <c r="HB80" i="19"/>
  <c r="HB76" i="19"/>
  <c r="HB75" i="19"/>
  <c r="HB88" i="19"/>
  <c r="HB85" i="19"/>
  <c r="HB77" i="19"/>
  <c r="HB74" i="19"/>
  <c r="HB79" i="19"/>
  <c r="HB78" i="19"/>
  <c r="HB66" i="19"/>
  <c r="HB70" i="19"/>
  <c r="HB73" i="19"/>
  <c r="HB71" i="19"/>
  <c r="HB72" i="19"/>
  <c r="HB68" i="19"/>
  <c r="HB69" i="19"/>
  <c r="HB64" i="19"/>
  <c r="HB56" i="19"/>
  <c r="HB67" i="19"/>
  <c r="HB65" i="19"/>
  <c r="HB62" i="19"/>
  <c r="HB59" i="19"/>
  <c r="HB57" i="19"/>
  <c r="HB60" i="19"/>
  <c r="HB61" i="19"/>
  <c r="HB63" i="19"/>
  <c r="HB58" i="19"/>
  <c r="HB50" i="19"/>
  <c r="HB55" i="19"/>
  <c r="HB52" i="19"/>
  <c r="HB54" i="19"/>
  <c r="HB49" i="19"/>
  <c r="HB41" i="19"/>
  <c r="HB48" i="19"/>
  <c r="HB53" i="19"/>
  <c r="HB45" i="19"/>
  <c r="HB37" i="19"/>
  <c r="HB51" i="19"/>
  <c r="HB44" i="19"/>
  <c r="HB47" i="19"/>
  <c r="HB38" i="19"/>
  <c r="HB46" i="19"/>
  <c r="HB34" i="19"/>
  <c r="HB42" i="19"/>
  <c r="HB39" i="19"/>
  <c r="HB40" i="19"/>
  <c r="HB35" i="19"/>
  <c r="HB43" i="19"/>
  <c r="HB27" i="19"/>
  <c r="HB36" i="19"/>
  <c r="HB32" i="19"/>
  <c r="HB31" i="19"/>
  <c r="HB29" i="19"/>
  <c r="HB21" i="19"/>
  <c r="HB33" i="19"/>
  <c r="HB30" i="19"/>
  <c r="HB24" i="19"/>
  <c r="HB20" i="19"/>
  <c r="HB12" i="19"/>
  <c r="HB16" i="19"/>
  <c r="HB22" i="19"/>
  <c r="HB28" i="19"/>
  <c r="HB15" i="19"/>
  <c r="HB14" i="19"/>
  <c r="HB25" i="19"/>
  <c r="HB19" i="19"/>
  <c r="HB18" i="19"/>
  <c r="HB13" i="19"/>
  <c r="HB23" i="19"/>
  <c r="HB17" i="19"/>
  <c r="HB26" i="19"/>
  <c r="HB11" i="19"/>
  <c r="HA8" i="19"/>
  <c r="FY21" i="11"/>
  <c r="FY27" i="11"/>
  <c r="FY19" i="11"/>
  <c r="FY25" i="11"/>
  <c r="FY11" i="11"/>
  <c r="FY16" i="11"/>
  <c r="FY14" i="11"/>
  <c r="FY38" i="11"/>
  <c r="FY39" i="11"/>
  <c r="FY15" i="11"/>
  <c r="FY17" i="11"/>
  <c r="FY13" i="11"/>
  <c r="FY34" i="11"/>
  <c r="FY23" i="11"/>
  <c r="FY30" i="11"/>
  <c r="FY50" i="11"/>
  <c r="FY40" i="11"/>
  <c r="FY45" i="11"/>
  <c r="FY51" i="11"/>
  <c r="FY44" i="11"/>
  <c r="FY41" i="11"/>
  <c r="FY46" i="11"/>
  <c r="FY20" i="11"/>
  <c r="FY37" i="11"/>
  <c r="FY12" i="11"/>
  <c r="FY29" i="11"/>
  <c r="FY42" i="11"/>
  <c r="FY28" i="11"/>
  <c r="FY52" i="11"/>
  <c r="FY35" i="11"/>
  <c r="FY47" i="11"/>
  <c r="FY18" i="11"/>
  <c r="FY55" i="11"/>
  <c r="FY31" i="11"/>
  <c r="FY32" i="11"/>
  <c r="FY36" i="11"/>
  <c r="FY43" i="11"/>
  <c r="FY22" i="11"/>
  <c r="FX8" i="11"/>
  <c r="FX4" i="11" s="1"/>
  <c r="FY53" i="11"/>
  <c r="FY33" i="11"/>
  <c r="FY24" i="11"/>
  <c r="FY26" i="11"/>
  <c r="FY49" i="11"/>
  <c r="FY54" i="11"/>
  <c r="HC5" i="19"/>
  <c r="FZ5" i="11"/>
  <c r="FV6" i="13"/>
  <c r="FW2" i="13"/>
  <c r="FW3" i="13"/>
  <c r="FW4" i="13"/>
  <c r="FU41" i="13"/>
  <c r="FU25" i="13"/>
  <c r="FV30" i="13" s="1"/>
  <c r="FT39" i="13"/>
  <c r="FT55" i="13" s="1"/>
  <c r="FT38" i="13"/>
  <c r="FT54" i="13" s="1"/>
  <c r="FT29" i="13"/>
  <c r="FT45" i="13" s="1"/>
  <c r="FZ22" i="11" l="1"/>
  <c r="FZ133" i="11"/>
  <c r="FZ127" i="11"/>
  <c r="FZ117" i="11"/>
  <c r="FZ114" i="11"/>
  <c r="FZ99" i="11"/>
  <c r="FZ72" i="11"/>
  <c r="FZ79" i="11"/>
  <c r="FZ149" i="11"/>
  <c r="FZ61" i="11"/>
  <c r="FZ78" i="11"/>
  <c r="FZ88" i="11"/>
  <c r="FZ106" i="11"/>
  <c r="FZ142" i="11"/>
  <c r="FZ159" i="11"/>
  <c r="FZ135" i="11"/>
  <c r="FZ120" i="11"/>
  <c r="FZ111" i="11"/>
  <c r="FZ102" i="11"/>
  <c r="FZ87" i="11"/>
  <c r="FZ56" i="11"/>
  <c r="FZ64" i="11"/>
  <c r="FZ154" i="11"/>
  <c r="FZ60" i="11"/>
  <c r="FZ75" i="11"/>
  <c r="FZ101" i="11"/>
  <c r="FZ110" i="11"/>
  <c r="FZ144" i="11"/>
  <c r="FZ134" i="11"/>
  <c r="FZ121" i="11"/>
  <c r="FZ94" i="11"/>
  <c r="FZ107" i="11"/>
  <c r="FZ89" i="11"/>
  <c r="FZ71" i="11"/>
  <c r="FZ148" i="11"/>
  <c r="FZ139" i="11"/>
  <c r="FZ66" i="11"/>
  <c r="FZ81" i="11"/>
  <c r="FZ95" i="11"/>
  <c r="FZ119" i="11"/>
  <c r="FZ138" i="11"/>
  <c r="FZ136" i="11"/>
  <c r="FZ124" i="11"/>
  <c r="FZ104" i="11"/>
  <c r="FZ96" i="11"/>
  <c r="FZ82" i="11"/>
  <c r="FZ58" i="11"/>
  <c r="FZ65" i="11"/>
  <c r="FZ137" i="11"/>
  <c r="FZ62" i="11"/>
  <c r="FZ83" i="11"/>
  <c r="FZ105" i="11"/>
  <c r="FZ108" i="11"/>
  <c r="FZ153" i="11"/>
  <c r="FZ128" i="11"/>
  <c r="FZ130" i="11"/>
  <c r="FZ98" i="11"/>
  <c r="FZ74" i="11"/>
  <c r="FZ92" i="11"/>
  <c r="FZ57" i="11"/>
  <c r="FZ147" i="11"/>
  <c r="FZ160" i="11"/>
  <c r="FZ69" i="11"/>
  <c r="FZ91" i="11"/>
  <c r="FZ100" i="11"/>
  <c r="FZ109" i="11"/>
  <c r="FZ143" i="11"/>
  <c r="FZ129" i="11"/>
  <c r="FZ115" i="11"/>
  <c r="FZ112" i="11"/>
  <c r="FZ97" i="11"/>
  <c r="FZ84" i="11"/>
  <c r="FZ77" i="11"/>
  <c r="FZ145" i="11"/>
  <c r="FZ146" i="11"/>
  <c r="FZ68" i="11"/>
  <c r="FZ86" i="11"/>
  <c r="FZ103" i="11"/>
  <c r="FZ116" i="11"/>
  <c r="FZ151" i="11"/>
  <c r="FZ125" i="11"/>
  <c r="FZ131" i="11"/>
  <c r="FZ118" i="11"/>
  <c r="FZ59" i="11"/>
  <c r="FZ67" i="11"/>
  <c r="FZ63" i="11"/>
  <c r="FZ152" i="11"/>
  <c r="FZ141" i="11"/>
  <c r="FZ70" i="11"/>
  <c r="FZ80" i="11"/>
  <c r="FZ93" i="11"/>
  <c r="FZ123" i="11"/>
  <c r="FZ157" i="11"/>
  <c r="FZ122" i="11"/>
  <c r="FZ126" i="11"/>
  <c r="FZ90" i="11"/>
  <c r="FZ76" i="11"/>
  <c r="FZ155" i="11"/>
  <c r="FZ156" i="11"/>
  <c r="FZ150" i="11"/>
  <c r="FZ140" i="11"/>
  <c r="FZ73" i="11"/>
  <c r="FZ85" i="11"/>
  <c r="FZ113" i="11"/>
  <c r="FZ132" i="11"/>
  <c r="FZ158" i="11"/>
  <c r="HC158" i="19"/>
  <c r="HC160" i="19"/>
  <c r="HC159" i="19"/>
  <c r="HC155" i="19"/>
  <c r="HC156" i="19"/>
  <c r="HC157" i="19"/>
  <c r="HC150" i="19"/>
  <c r="HC149" i="19"/>
  <c r="HC151" i="19"/>
  <c r="HC148" i="19"/>
  <c r="HC154" i="19"/>
  <c r="HC153" i="19"/>
  <c r="HC152" i="19"/>
  <c r="HC145" i="19"/>
  <c r="HC143" i="19"/>
  <c r="HC142" i="19"/>
  <c r="HC147" i="19"/>
  <c r="HC136" i="19"/>
  <c r="HC139" i="19"/>
  <c r="HC137" i="19"/>
  <c r="HC133" i="19"/>
  <c r="HC140" i="19"/>
  <c r="HC144" i="19"/>
  <c r="HC146" i="19"/>
  <c r="HC141" i="19"/>
  <c r="HC134" i="19"/>
  <c r="HC138" i="19"/>
  <c r="HC127" i="19"/>
  <c r="HC126" i="19"/>
  <c r="HC123" i="19"/>
  <c r="HC135" i="19"/>
  <c r="HC132" i="19"/>
  <c r="HC125" i="19"/>
  <c r="HC124" i="19"/>
  <c r="HC129" i="19"/>
  <c r="HC131" i="19"/>
  <c r="HC128" i="19"/>
  <c r="HC120" i="19"/>
  <c r="HC130" i="19"/>
  <c r="HC122" i="19"/>
  <c r="HC119" i="19"/>
  <c r="HC121" i="19"/>
  <c r="HC117" i="19"/>
  <c r="HC116" i="19"/>
  <c r="HC110" i="19"/>
  <c r="HC118" i="19"/>
  <c r="HC115" i="19"/>
  <c r="HC112" i="19"/>
  <c r="HC114" i="19"/>
  <c r="HC108" i="19"/>
  <c r="HC104" i="19"/>
  <c r="HC113" i="19"/>
  <c r="HC111" i="19"/>
  <c r="HC107" i="19"/>
  <c r="HC105" i="19"/>
  <c r="HC102" i="19"/>
  <c r="HC100" i="19"/>
  <c r="HC101" i="19"/>
  <c r="HC109" i="19"/>
  <c r="HC106" i="19"/>
  <c r="HC103" i="19"/>
  <c r="HC97" i="19"/>
  <c r="HC93" i="19"/>
  <c r="HC98" i="19"/>
  <c r="HC94" i="19"/>
  <c r="HC92" i="19"/>
  <c r="HC90" i="19"/>
  <c r="HC89" i="19"/>
  <c r="HC95" i="19"/>
  <c r="HC87" i="19"/>
  <c r="HC85" i="19"/>
  <c r="HC99" i="19"/>
  <c r="HC96" i="19"/>
  <c r="HC81" i="19"/>
  <c r="HC79" i="19"/>
  <c r="HC84" i="19"/>
  <c r="HC80" i="19"/>
  <c r="HC83" i="19"/>
  <c r="HC82" i="19"/>
  <c r="HC75" i="19"/>
  <c r="HC88" i="19"/>
  <c r="HC91" i="19"/>
  <c r="HC86" i="19"/>
  <c r="HC76" i="19"/>
  <c r="HC69" i="19"/>
  <c r="HC73" i="19"/>
  <c r="HC71" i="19"/>
  <c r="HC77" i="19"/>
  <c r="HC78" i="19"/>
  <c r="HC74" i="19"/>
  <c r="HC72" i="19"/>
  <c r="HC67" i="19"/>
  <c r="HC68" i="19"/>
  <c r="HC66" i="19"/>
  <c r="HC64" i="19"/>
  <c r="HC60" i="19"/>
  <c r="HC70" i="19"/>
  <c r="HC65" i="19"/>
  <c r="HC63" i="19"/>
  <c r="HC58" i="19"/>
  <c r="HC61" i="19"/>
  <c r="HC59" i="19"/>
  <c r="HC62" i="19"/>
  <c r="HC57" i="19"/>
  <c r="HC56" i="19"/>
  <c r="HB8" i="19"/>
  <c r="HC55" i="19"/>
  <c r="HC54" i="19"/>
  <c r="HC53" i="19"/>
  <c r="HC49" i="19"/>
  <c r="HC52" i="19"/>
  <c r="HC48" i="19"/>
  <c r="HC40" i="19"/>
  <c r="HC36" i="19"/>
  <c r="HC44" i="19"/>
  <c r="HC38" i="19"/>
  <c r="HC51" i="19"/>
  <c r="HC50" i="19"/>
  <c r="HC43" i="19"/>
  <c r="HC34" i="19"/>
  <c r="HC42" i="19"/>
  <c r="HC47" i="19"/>
  <c r="HC39" i="19"/>
  <c r="HC35" i="19"/>
  <c r="HC46" i="19"/>
  <c r="HC32" i="19"/>
  <c r="HC26" i="19"/>
  <c r="HC31" i="19"/>
  <c r="HC27" i="19"/>
  <c r="HC37" i="19"/>
  <c r="HC28" i="19"/>
  <c r="HC30" i="19"/>
  <c r="HC24" i="19"/>
  <c r="HC41" i="19"/>
  <c r="HC25" i="19"/>
  <c r="HC33" i="19"/>
  <c r="HC20" i="19"/>
  <c r="HC45" i="19"/>
  <c r="HC29" i="19"/>
  <c r="HC16" i="19"/>
  <c r="HC23" i="19"/>
  <c r="HC19" i="19"/>
  <c r="HC18" i="19"/>
  <c r="HC15" i="19"/>
  <c r="HC22" i="19"/>
  <c r="HC21" i="19"/>
  <c r="HC17" i="19"/>
  <c r="HC14" i="19"/>
  <c r="HC11" i="19"/>
  <c r="HC12" i="19"/>
  <c r="HC13" i="19"/>
  <c r="FZ42" i="11"/>
  <c r="FZ40" i="11"/>
  <c r="FZ23" i="11"/>
  <c r="FZ24" i="11"/>
  <c r="FZ30" i="11"/>
  <c r="FZ54" i="11"/>
  <c r="FZ53" i="11"/>
  <c r="FZ46" i="11"/>
  <c r="FZ38" i="11"/>
  <c r="FZ12" i="11"/>
  <c r="FZ15" i="11"/>
  <c r="FZ48" i="11"/>
  <c r="FZ21" i="11"/>
  <c r="FZ27" i="11"/>
  <c r="FZ20" i="11"/>
  <c r="FZ35" i="11"/>
  <c r="FZ11" i="11"/>
  <c r="FZ16" i="11"/>
  <c r="FZ28" i="11"/>
  <c r="FZ13" i="11"/>
  <c r="FZ19" i="11"/>
  <c r="FZ37" i="11"/>
  <c r="FZ49" i="11"/>
  <c r="FY8" i="11"/>
  <c r="FY4" i="11" s="1"/>
  <c r="FZ31" i="11"/>
  <c r="FZ33" i="11"/>
  <c r="FZ32" i="11"/>
  <c r="FZ36" i="11"/>
  <c r="FZ17" i="11"/>
  <c r="FZ55" i="11"/>
  <c r="FZ45" i="11"/>
  <c r="FZ25" i="11"/>
  <c r="FZ47" i="11"/>
  <c r="FZ50" i="11"/>
  <c r="FZ14" i="11"/>
  <c r="FZ34" i="11"/>
  <c r="FZ26" i="11"/>
  <c r="FZ43" i="11"/>
  <c r="FZ29" i="11"/>
  <c r="FZ41" i="11"/>
  <c r="FZ52" i="11"/>
  <c r="FZ39" i="11"/>
  <c r="FZ51" i="11"/>
  <c r="FZ44" i="11"/>
  <c r="FZ18" i="11"/>
  <c r="HD5" i="19"/>
  <c r="GA5" i="11"/>
  <c r="FU39" i="13"/>
  <c r="FU55" i="13" s="1"/>
  <c r="FU38" i="13"/>
  <c r="FU54" i="13" s="1"/>
  <c r="FU29" i="13"/>
  <c r="FU45" i="13" s="1"/>
  <c r="FW6" i="13"/>
  <c r="FX3" i="13"/>
  <c r="FX4" i="13"/>
  <c r="FX2" i="13"/>
  <c r="FV41" i="13"/>
  <c r="FV25" i="13"/>
  <c r="FW30" i="13" s="1"/>
  <c r="GA48" i="11" l="1"/>
  <c r="GA113" i="11"/>
  <c r="GA119" i="11"/>
  <c r="GA112" i="11"/>
  <c r="GA75" i="11"/>
  <c r="GA65" i="11"/>
  <c r="GA155" i="11"/>
  <c r="GA57" i="11"/>
  <c r="GA158" i="11"/>
  <c r="GA62" i="11"/>
  <c r="GA98" i="11"/>
  <c r="GA110" i="11"/>
  <c r="GA131" i="11"/>
  <c r="GA150" i="11"/>
  <c r="GA117" i="11"/>
  <c r="GA121" i="11"/>
  <c r="GA94" i="11"/>
  <c r="GA95" i="11"/>
  <c r="GA71" i="11"/>
  <c r="GA64" i="11"/>
  <c r="GA146" i="11"/>
  <c r="GA160" i="11"/>
  <c r="GA76" i="11"/>
  <c r="GA104" i="11"/>
  <c r="GA111" i="11"/>
  <c r="GA136" i="11"/>
  <c r="GA153" i="11"/>
  <c r="GA132" i="11"/>
  <c r="GA89" i="11"/>
  <c r="GA91" i="11"/>
  <c r="GA72" i="11"/>
  <c r="GA56" i="11"/>
  <c r="GA143" i="11"/>
  <c r="GA141" i="11"/>
  <c r="GA130" i="11"/>
  <c r="GA82" i="11"/>
  <c r="GA105" i="11"/>
  <c r="GA116" i="11"/>
  <c r="GA128" i="11"/>
  <c r="GA148" i="11"/>
  <c r="GA135" i="11"/>
  <c r="GA96" i="11"/>
  <c r="GA88" i="11"/>
  <c r="GA99" i="11"/>
  <c r="GA66" i="11"/>
  <c r="GA68" i="11"/>
  <c r="GA145" i="11"/>
  <c r="GA61" i="11"/>
  <c r="GA69" i="11"/>
  <c r="GA85" i="11"/>
  <c r="GA115" i="11"/>
  <c r="GA129" i="11"/>
  <c r="GA154" i="11"/>
  <c r="GA133" i="11"/>
  <c r="GA106" i="11"/>
  <c r="GA103" i="11"/>
  <c r="GA92" i="11"/>
  <c r="GA81" i="11"/>
  <c r="GA63" i="11"/>
  <c r="GA151" i="11"/>
  <c r="GA74" i="11"/>
  <c r="GA73" i="11"/>
  <c r="GA101" i="11"/>
  <c r="GA120" i="11"/>
  <c r="GA137" i="11"/>
  <c r="GA156" i="11"/>
  <c r="GA127" i="11"/>
  <c r="GA108" i="11"/>
  <c r="GA93" i="11"/>
  <c r="GA70" i="11"/>
  <c r="GA79" i="11"/>
  <c r="GA152" i="11"/>
  <c r="GA144" i="11"/>
  <c r="GA59" i="11"/>
  <c r="GA78" i="11"/>
  <c r="GA102" i="11"/>
  <c r="GA134" i="11"/>
  <c r="GA142" i="11"/>
  <c r="GA157" i="11"/>
  <c r="GA123" i="11"/>
  <c r="GA109" i="11"/>
  <c r="GA122" i="11"/>
  <c r="GA97" i="11"/>
  <c r="GA87" i="11"/>
  <c r="GA84" i="11"/>
  <c r="GA140" i="11"/>
  <c r="GA149" i="11"/>
  <c r="GA60" i="11"/>
  <c r="GA86" i="11"/>
  <c r="GA100" i="11"/>
  <c r="GA125" i="11"/>
  <c r="GA147" i="11"/>
  <c r="GA159" i="11"/>
  <c r="GA126" i="11"/>
  <c r="GA114" i="11"/>
  <c r="GA118" i="11"/>
  <c r="GA77" i="11"/>
  <c r="GA83" i="11"/>
  <c r="GA80" i="11"/>
  <c r="GA58" i="11"/>
  <c r="GA138" i="11"/>
  <c r="GA67" i="11"/>
  <c r="GA90" i="11"/>
  <c r="GA107" i="11"/>
  <c r="GA124" i="11"/>
  <c r="GA139" i="11"/>
  <c r="HD160" i="19"/>
  <c r="HD159" i="19"/>
  <c r="HD157" i="19"/>
  <c r="HD158" i="19"/>
  <c r="HD156" i="19"/>
  <c r="HD155" i="19"/>
  <c r="HD154" i="19"/>
  <c r="HD153" i="19"/>
  <c r="HD152" i="19"/>
  <c r="HD147" i="19"/>
  <c r="HD150" i="19"/>
  <c r="HD149" i="19"/>
  <c r="HD146" i="19"/>
  <c r="HD144" i="19"/>
  <c r="HD151" i="19"/>
  <c r="HD145" i="19"/>
  <c r="HD138" i="19"/>
  <c r="HD148" i="19"/>
  <c r="HD135" i="19"/>
  <c r="HD140" i="19"/>
  <c r="HD129" i="19"/>
  <c r="HD142" i="19"/>
  <c r="HD141" i="19"/>
  <c r="HD136" i="19"/>
  <c r="HD134" i="19"/>
  <c r="HD143" i="19"/>
  <c r="HD132" i="19"/>
  <c r="HD131" i="19"/>
  <c r="HD128" i="19"/>
  <c r="HD139" i="19"/>
  <c r="HD124" i="19"/>
  <c r="HD137" i="19"/>
  <c r="HD133" i="19"/>
  <c r="HD130" i="19"/>
  <c r="HD127" i="19"/>
  <c r="HD123" i="19"/>
  <c r="HD117" i="19"/>
  <c r="HD122" i="19"/>
  <c r="HD121" i="19"/>
  <c r="HD119" i="19"/>
  <c r="HD120" i="19"/>
  <c r="HD118" i="19"/>
  <c r="HD125" i="19"/>
  <c r="HD115" i="19"/>
  <c r="HD113" i="19"/>
  <c r="HD112" i="19"/>
  <c r="HD126" i="19"/>
  <c r="HD114" i="19"/>
  <c r="HD108" i="19"/>
  <c r="HD104" i="19"/>
  <c r="HD103" i="19"/>
  <c r="HD110" i="19"/>
  <c r="HD107" i="19"/>
  <c r="HD116" i="19"/>
  <c r="HD106" i="19"/>
  <c r="HD102" i="19"/>
  <c r="HD111" i="19"/>
  <c r="HD101" i="19"/>
  <c r="HD109" i="19"/>
  <c r="HD105" i="19"/>
  <c r="HD98" i="19"/>
  <c r="HD99" i="19"/>
  <c r="HD96" i="19"/>
  <c r="HD91" i="19"/>
  <c r="HD100" i="19"/>
  <c r="HD94" i="19"/>
  <c r="HD92" i="19"/>
  <c r="HD90" i="19"/>
  <c r="HD89" i="19"/>
  <c r="HD95" i="19"/>
  <c r="HD93" i="19"/>
  <c r="HD97" i="19"/>
  <c r="HD87" i="19"/>
  <c r="HD81" i="19"/>
  <c r="HD80" i="19"/>
  <c r="HD83" i="19"/>
  <c r="HD82" i="19"/>
  <c r="HD88" i="19"/>
  <c r="HD77" i="19"/>
  <c r="HD74" i="19"/>
  <c r="HD86" i="19"/>
  <c r="HD85" i="19"/>
  <c r="HD79" i="19"/>
  <c r="HD78" i="19"/>
  <c r="HD70" i="19"/>
  <c r="HD84" i="19"/>
  <c r="HD75" i="19"/>
  <c r="HD72" i="19"/>
  <c r="HD67" i="19"/>
  <c r="HD76" i="19"/>
  <c r="HD68" i="19"/>
  <c r="HD65" i="19"/>
  <c r="HD66" i="19"/>
  <c r="HD64" i="19"/>
  <c r="HD69" i="19"/>
  <c r="HD71" i="19"/>
  <c r="HD73" i="19"/>
  <c r="HD61" i="19"/>
  <c r="HD60" i="19"/>
  <c r="HD59" i="19"/>
  <c r="HD58" i="19"/>
  <c r="HD62" i="19"/>
  <c r="HD63" i="19"/>
  <c r="HD57" i="19"/>
  <c r="HD56" i="19"/>
  <c r="HC8" i="19"/>
  <c r="HD55" i="19"/>
  <c r="HD54" i="19"/>
  <c r="HD49" i="19"/>
  <c r="HD48" i="19"/>
  <c r="HD51" i="19"/>
  <c r="HD52" i="19"/>
  <c r="HD53" i="19"/>
  <c r="HD40" i="19"/>
  <c r="HD50" i="19"/>
  <c r="HD44" i="19"/>
  <c r="HD47" i="19"/>
  <c r="HD43" i="19"/>
  <c r="HD36" i="19"/>
  <c r="HD45" i="19"/>
  <c r="HD37" i="19"/>
  <c r="HD35" i="19"/>
  <c r="HD41" i="19"/>
  <c r="HD39" i="19"/>
  <c r="HD42" i="19"/>
  <c r="HD31" i="19"/>
  <c r="HD26" i="19"/>
  <c r="HD34" i="19"/>
  <c r="HD30" i="19"/>
  <c r="HD33" i="19"/>
  <c r="HD28" i="19"/>
  <c r="HD20" i="19"/>
  <c r="HD24" i="19"/>
  <c r="HD25" i="19"/>
  <c r="HD19" i="19"/>
  <c r="HD46" i="19"/>
  <c r="HD32" i="19"/>
  <c r="HD38" i="19"/>
  <c r="HD23" i="19"/>
  <c r="HD15" i="19"/>
  <c r="HD22" i="19"/>
  <c r="HD21" i="19"/>
  <c r="HD14" i="19"/>
  <c r="HD13" i="19"/>
  <c r="HD17" i="19"/>
  <c r="HD18" i="19"/>
  <c r="HD27" i="19"/>
  <c r="HD11" i="19"/>
  <c r="HD29" i="19"/>
  <c r="HD12" i="19"/>
  <c r="HD16" i="19"/>
  <c r="GA21" i="11"/>
  <c r="GA27" i="11"/>
  <c r="GA36" i="11"/>
  <c r="GA30" i="11"/>
  <c r="GA17" i="11"/>
  <c r="GA28" i="11"/>
  <c r="GA45" i="11"/>
  <c r="GA19" i="11"/>
  <c r="GA24" i="11"/>
  <c r="GA49" i="11"/>
  <c r="GA46" i="11"/>
  <c r="GA34" i="11"/>
  <c r="GA39" i="11"/>
  <c r="GA12" i="11"/>
  <c r="GA50" i="11"/>
  <c r="GA41" i="11"/>
  <c r="GA31" i="11"/>
  <c r="GA37" i="11"/>
  <c r="GA25" i="11"/>
  <c r="GA29" i="11"/>
  <c r="GA18" i="11"/>
  <c r="GA53" i="11"/>
  <c r="GA14" i="11"/>
  <c r="GA52" i="11"/>
  <c r="GA51" i="11"/>
  <c r="GA47" i="11"/>
  <c r="GA55" i="11"/>
  <c r="GA33" i="11"/>
  <c r="GA38" i="11"/>
  <c r="GA26" i="11"/>
  <c r="GA15" i="11"/>
  <c r="GA16" i="11"/>
  <c r="GA40" i="11"/>
  <c r="GA13" i="11"/>
  <c r="GA20" i="11"/>
  <c r="GA35" i="11"/>
  <c r="GA11" i="11"/>
  <c r="GA54" i="11"/>
  <c r="GA42" i="11"/>
  <c r="GA32" i="11"/>
  <c r="GA23" i="11"/>
  <c r="GA44" i="11"/>
  <c r="GA43" i="11"/>
  <c r="GA22" i="11"/>
  <c r="FZ8" i="11"/>
  <c r="FZ4" i="11" s="1"/>
  <c r="HE5" i="19"/>
  <c r="GB5" i="11"/>
  <c r="FX6" i="13"/>
  <c r="FY4" i="13"/>
  <c r="FY3" i="13"/>
  <c r="FY2" i="13"/>
  <c r="FW41" i="13"/>
  <c r="FW25" i="13"/>
  <c r="FX30" i="13" s="1"/>
  <c r="FV39" i="13"/>
  <c r="FV55" i="13" s="1"/>
  <c r="FV38" i="13"/>
  <c r="FV54" i="13" s="1"/>
  <c r="FV29" i="13"/>
  <c r="FV45" i="13" s="1"/>
  <c r="GB22" i="11" l="1"/>
  <c r="GB127" i="11"/>
  <c r="GB100" i="11"/>
  <c r="GB102" i="11"/>
  <c r="GB61" i="11"/>
  <c r="GB75" i="11"/>
  <c r="GB141" i="11"/>
  <c r="GB143" i="11"/>
  <c r="GB82" i="11"/>
  <c r="GB98" i="11"/>
  <c r="GB109" i="11"/>
  <c r="GB128" i="11"/>
  <c r="GB129" i="11"/>
  <c r="GB149" i="11"/>
  <c r="GB118" i="11"/>
  <c r="GB107" i="11"/>
  <c r="GB81" i="11"/>
  <c r="GB76" i="11"/>
  <c r="GB68" i="11"/>
  <c r="GB151" i="11"/>
  <c r="GB138" i="11"/>
  <c r="GB80" i="11"/>
  <c r="GB90" i="11"/>
  <c r="GB111" i="11"/>
  <c r="GB123" i="11"/>
  <c r="GB131" i="11"/>
  <c r="GB150" i="11"/>
  <c r="GB136" i="11"/>
  <c r="GB101" i="11"/>
  <c r="GB92" i="11"/>
  <c r="GB71" i="11"/>
  <c r="GB63" i="11"/>
  <c r="GB152" i="11"/>
  <c r="GB67" i="11"/>
  <c r="GB74" i="11"/>
  <c r="GB106" i="11"/>
  <c r="GB115" i="11"/>
  <c r="GB126" i="11"/>
  <c r="GB134" i="11"/>
  <c r="GB147" i="11"/>
  <c r="GB116" i="11"/>
  <c r="GB114" i="11"/>
  <c r="GB84" i="11"/>
  <c r="GB66" i="11"/>
  <c r="GB64" i="11"/>
  <c r="GB153" i="11"/>
  <c r="GB59" i="11"/>
  <c r="GB78" i="11"/>
  <c r="GB89" i="11"/>
  <c r="GB103" i="11"/>
  <c r="GB120" i="11"/>
  <c r="GB137" i="11"/>
  <c r="GB154" i="11"/>
  <c r="GB130" i="11"/>
  <c r="GB105" i="11"/>
  <c r="GB85" i="11"/>
  <c r="GB72" i="11"/>
  <c r="GB156" i="11"/>
  <c r="GB160" i="11"/>
  <c r="GB60" i="11"/>
  <c r="GB86" i="11"/>
  <c r="GB91" i="11"/>
  <c r="GB104" i="11"/>
  <c r="GB135" i="11"/>
  <c r="GB148" i="11"/>
  <c r="GB155" i="11"/>
  <c r="GB96" i="11"/>
  <c r="GB87" i="11"/>
  <c r="GB97" i="11"/>
  <c r="GB56" i="11"/>
  <c r="GB65" i="11"/>
  <c r="GB157" i="11"/>
  <c r="GB69" i="11"/>
  <c r="GB95" i="11"/>
  <c r="GB99" i="11"/>
  <c r="GB122" i="11"/>
  <c r="GB125" i="11"/>
  <c r="GB139" i="11"/>
  <c r="GB158" i="11"/>
  <c r="GB133" i="11"/>
  <c r="GB124" i="11"/>
  <c r="GB88" i="11"/>
  <c r="GB70" i="11"/>
  <c r="GB77" i="11"/>
  <c r="GB73" i="11"/>
  <c r="GB140" i="11"/>
  <c r="GB62" i="11"/>
  <c r="GB93" i="11"/>
  <c r="GB110" i="11"/>
  <c r="GB112" i="11"/>
  <c r="GB117" i="11"/>
  <c r="GB146" i="11"/>
  <c r="GB159" i="11"/>
  <c r="GB132" i="11"/>
  <c r="GB121" i="11"/>
  <c r="GB57" i="11"/>
  <c r="GB58" i="11"/>
  <c r="GB79" i="11"/>
  <c r="GB144" i="11"/>
  <c r="GB145" i="11"/>
  <c r="GB83" i="11"/>
  <c r="GB94" i="11"/>
  <c r="GB108" i="11"/>
  <c r="GB113" i="11"/>
  <c r="GB119" i="11"/>
  <c r="GB142" i="11"/>
  <c r="HE157" i="19"/>
  <c r="HE159" i="19"/>
  <c r="HE160" i="19"/>
  <c r="HE156" i="19"/>
  <c r="HE158" i="19"/>
  <c r="HE155" i="19"/>
  <c r="HE154" i="19"/>
  <c r="HE152" i="19"/>
  <c r="HE153" i="19"/>
  <c r="HE151" i="19"/>
  <c r="HE150" i="19"/>
  <c r="HE149" i="19"/>
  <c r="HE146" i="19"/>
  <c r="HE148" i="19"/>
  <c r="HE145" i="19"/>
  <c r="HE143" i="19"/>
  <c r="HE144" i="19"/>
  <c r="HE147" i="19"/>
  <c r="HE140" i="19"/>
  <c r="HE142" i="19"/>
  <c r="HE131" i="19"/>
  <c r="HE130" i="19"/>
  <c r="HE141" i="19"/>
  <c r="HE136" i="19"/>
  <c r="HE134" i="19"/>
  <c r="HE132" i="19"/>
  <c r="HE139" i="19"/>
  <c r="HE138" i="19"/>
  <c r="HE137" i="19"/>
  <c r="HE122" i="19"/>
  <c r="HE135" i="19"/>
  <c r="HE133" i="19"/>
  <c r="HE125" i="19"/>
  <c r="HE129" i="19"/>
  <c r="HE128" i="19"/>
  <c r="HE123" i="19"/>
  <c r="HE121" i="19"/>
  <c r="HE119" i="19"/>
  <c r="HE127" i="19"/>
  <c r="HE126" i="19"/>
  <c r="HE115" i="19"/>
  <c r="HE111" i="19"/>
  <c r="HE113" i="19"/>
  <c r="HE112" i="19"/>
  <c r="HE124" i="19"/>
  <c r="HE114" i="19"/>
  <c r="HE120" i="19"/>
  <c r="HE118" i="19"/>
  <c r="HE117" i="19"/>
  <c r="HE110" i="19"/>
  <c r="HE107" i="19"/>
  <c r="HE116" i="19"/>
  <c r="HE105" i="19"/>
  <c r="HE109" i="19"/>
  <c r="HE104" i="19"/>
  <c r="HE108" i="19"/>
  <c r="HE101" i="19"/>
  <c r="HE106" i="19"/>
  <c r="HE103" i="19"/>
  <c r="HE99" i="19"/>
  <c r="HE96" i="19"/>
  <c r="HE91" i="19"/>
  <c r="HE100" i="19"/>
  <c r="HE94" i="19"/>
  <c r="HE92" i="19"/>
  <c r="HE95" i="19"/>
  <c r="HE102" i="19"/>
  <c r="HE97" i="19"/>
  <c r="HE93" i="19"/>
  <c r="HE98" i="19"/>
  <c r="HE90" i="19"/>
  <c r="HE82" i="19"/>
  <c r="HE84" i="19"/>
  <c r="HE80" i="19"/>
  <c r="HE87" i="19"/>
  <c r="HE83" i="19"/>
  <c r="HE88" i="19"/>
  <c r="HE77" i="19"/>
  <c r="HE74" i="19"/>
  <c r="HE86" i="19"/>
  <c r="HE85" i="19"/>
  <c r="HE89" i="19"/>
  <c r="HE81" i="19"/>
  <c r="HE73" i="19"/>
  <c r="HE71" i="19"/>
  <c r="HE75" i="19"/>
  <c r="HE72" i="19"/>
  <c r="HE67" i="19"/>
  <c r="HE78" i="19"/>
  <c r="HE76" i="19"/>
  <c r="HE68" i="19"/>
  <c r="HE65" i="19"/>
  <c r="HE79" i="19"/>
  <c r="HE69" i="19"/>
  <c r="HE70" i="19"/>
  <c r="HE66" i="19"/>
  <c r="HE64" i="19"/>
  <c r="HE60" i="19"/>
  <c r="HE59" i="19"/>
  <c r="HE63" i="19"/>
  <c r="HE62" i="19"/>
  <c r="HE57" i="19"/>
  <c r="HE61" i="19"/>
  <c r="HE58" i="19"/>
  <c r="HE56" i="19"/>
  <c r="HD8" i="19"/>
  <c r="HE55" i="19"/>
  <c r="HE54" i="19"/>
  <c r="HE53" i="19"/>
  <c r="HE52" i="19"/>
  <c r="HE48" i="19"/>
  <c r="HE50" i="19"/>
  <c r="HE51" i="19"/>
  <c r="HE47" i="19"/>
  <c r="HE49" i="19"/>
  <c r="HE43" i="19"/>
  <c r="HE35" i="19"/>
  <c r="HE46" i="19"/>
  <c r="HE34" i="19"/>
  <c r="HE39" i="19"/>
  <c r="HE37" i="19"/>
  <c r="HE42" i="19"/>
  <c r="HE38" i="19"/>
  <c r="HE41" i="19"/>
  <c r="HE31" i="19"/>
  <c r="HE27" i="19"/>
  <c r="HE45" i="19"/>
  <c r="HE30" i="19"/>
  <c r="HE40" i="19"/>
  <c r="HE33" i="19"/>
  <c r="HE36" i="19"/>
  <c r="HE44" i="19"/>
  <c r="HE29" i="19"/>
  <c r="HE23" i="19"/>
  <c r="HE24" i="19"/>
  <c r="HE26" i="19"/>
  <c r="HE28" i="19"/>
  <c r="HE25" i="19"/>
  <c r="HE15" i="19"/>
  <c r="HE22" i="19"/>
  <c r="HE32" i="19"/>
  <c r="HE19" i="19"/>
  <c r="HE20" i="19"/>
  <c r="HE21" i="19"/>
  <c r="HE14" i="19"/>
  <c r="HE17" i="19"/>
  <c r="HE12" i="19"/>
  <c r="HE18" i="19"/>
  <c r="HE13" i="19"/>
  <c r="HE16" i="19"/>
  <c r="HE11" i="19"/>
  <c r="GB28" i="11"/>
  <c r="GB34" i="11"/>
  <c r="GB36" i="11"/>
  <c r="GB12" i="11"/>
  <c r="GB48" i="11"/>
  <c r="GB53" i="11"/>
  <c r="GB31" i="11"/>
  <c r="GB32" i="11"/>
  <c r="GB19" i="11"/>
  <c r="GB47" i="11"/>
  <c r="GB18" i="11"/>
  <c r="GB21" i="11"/>
  <c r="GB40" i="11"/>
  <c r="GB52" i="11"/>
  <c r="GB30" i="11"/>
  <c r="GB44" i="11"/>
  <c r="GB29" i="11"/>
  <c r="GB41" i="11"/>
  <c r="GB14" i="11"/>
  <c r="GB39" i="11"/>
  <c r="GB25" i="11"/>
  <c r="GB17" i="11"/>
  <c r="GB54" i="11"/>
  <c r="GB42" i="11"/>
  <c r="GB33" i="11"/>
  <c r="GB35" i="11"/>
  <c r="GB37" i="11"/>
  <c r="GB11" i="11"/>
  <c r="GB13" i="11"/>
  <c r="GB38" i="11"/>
  <c r="GB23" i="11"/>
  <c r="GB24" i="11"/>
  <c r="GB49" i="11"/>
  <c r="GB16" i="11"/>
  <c r="GA8" i="11"/>
  <c r="GA4" i="11" s="1"/>
  <c r="GB46" i="11"/>
  <c r="GB27" i="11"/>
  <c r="GB51" i="11"/>
  <c r="GB26" i="11"/>
  <c r="GB50" i="11"/>
  <c r="GB55" i="11"/>
  <c r="GB45" i="11"/>
  <c r="GB20" i="11"/>
  <c r="GB15" i="11"/>
  <c r="GB43" i="11"/>
  <c r="HF5" i="19"/>
  <c r="GC5" i="11"/>
  <c r="FW39" i="13"/>
  <c r="FW55" i="13" s="1"/>
  <c r="FW38" i="13"/>
  <c r="FW54" i="13" s="1"/>
  <c r="FW29" i="13"/>
  <c r="FW45" i="13" s="1"/>
  <c r="FY6" i="13"/>
  <c r="FZ4" i="13"/>
  <c r="FZ3" i="13"/>
  <c r="FZ2" i="13"/>
  <c r="FX41" i="13"/>
  <c r="FX25" i="13"/>
  <c r="FY30" i="13" s="1"/>
  <c r="GC54" i="11" l="1"/>
  <c r="GC134" i="11"/>
  <c r="GC83" i="11"/>
  <c r="GC112" i="11"/>
  <c r="GC92" i="11"/>
  <c r="GC57" i="11"/>
  <c r="GC68" i="11"/>
  <c r="GC142" i="11"/>
  <c r="GC67" i="11"/>
  <c r="GC75" i="11"/>
  <c r="GC85" i="11"/>
  <c r="GC102" i="11"/>
  <c r="GC123" i="11"/>
  <c r="GC145" i="11"/>
  <c r="GC133" i="11"/>
  <c r="GC114" i="11"/>
  <c r="GC103" i="11"/>
  <c r="GC84" i="11"/>
  <c r="GC63" i="11"/>
  <c r="GC150" i="11"/>
  <c r="GC149" i="11"/>
  <c r="GC61" i="11"/>
  <c r="GC77" i="11"/>
  <c r="GC90" i="11"/>
  <c r="GC107" i="11"/>
  <c r="GC125" i="11"/>
  <c r="GC147" i="11"/>
  <c r="GC127" i="11"/>
  <c r="GC109" i="11"/>
  <c r="GC94" i="11"/>
  <c r="GC72" i="11"/>
  <c r="GC58" i="11"/>
  <c r="GC148" i="11"/>
  <c r="GC157" i="11"/>
  <c r="GC59" i="11"/>
  <c r="GC78" i="11"/>
  <c r="GC93" i="11"/>
  <c r="GC106" i="11"/>
  <c r="GC139" i="11"/>
  <c r="GC151" i="11"/>
  <c r="GC136" i="11"/>
  <c r="GC116" i="11"/>
  <c r="GC91" i="11"/>
  <c r="GC65" i="11"/>
  <c r="GC76" i="11"/>
  <c r="GC153" i="11"/>
  <c r="GC141" i="11"/>
  <c r="GC60" i="11"/>
  <c r="GC99" i="11"/>
  <c r="GC98" i="11"/>
  <c r="GC122" i="11"/>
  <c r="GC132" i="11"/>
  <c r="GC156" i="11"/>
  <c r="GC124" i="11"/>
  <c r="GC119" i="11"/>
  <c r="GC118" i="11"/>
  <c r="GC97" i="11"/>
  <c r="GC66" i="11"/>
  <c r="GC152" i="11"/>
  <c r="GC146" i="11"/>
  <c r="GC62" i="11"/>
  <c r="GC80" i="11"/>
  <c r="GC86" i="11"/>
  <c r="GC120" i="11"/>
  <c r="GC131" i="11"/>
  <c r="GC155" i="11"/>
  <c r="GC126" i="11"/>
  <c r="GC110" i="11"/>
  <c r="GC121" i="11"/>
  <c r="GC88" i="11"/>
  <c r="GC79" i="11"/>
  <c r="GC56" i="11"/>
  <c r="GC154" i="11"/>
  <c r="GC69" i="11"/>
  <c r="GC82" i="11"/>
  <c r="GC100" i="11"/>
  <c r="GC113" i="11"/>
  <c r="GC143" i="11"/>
  <c r="GC158" i="11"/>
  <c r="GC129" i="11"/>
  <c r="GC130" i="11"/>
  <c r="GC115" i="11"/>
  <c r="GC96" i="11"/>
  <c r="GC81" i="11"/>
  <c r="GC64" i="11"/>
  <c r="GC140" i="11"/>
  <c r="GC160" i="11"/>
  <c r="GC70" i="11"/>
  <c r="GC87" i="11"/>
  <c r="GC104" i="11"/>
  <c r="GC111" i="11"/>
  <c r="GC135" i="11"/>
  <c r="GC159" i="11"/>
  <c r="GC108" i="11"/>
  <c r="GC117" i="11"/>
  <c r="GC101" i="11"/>
  <c r="GC95" i="11"/>
  <c r="GC89" i="11"/>
  <c r="GC73" i="11"/>
  <c r="GC144" i="11"/>
  <c r="GC138" i="11"/>
  <c r="GC71" i="11"/>
  <c r="GC74" i="11"/>
  <c r="GC105" i="11"/>
  <c r="GC128" i="11"/>
  <c r="GC137" i="11"/>
  <c r="HF160" i="19"/>
  <c r="H160" i="19" s="1"/>
  <c r="HF157" i="19"/>
  <c r="H157" i="19" s="1"/>
  <c r="HF158" i="19"/>
  <c r="H158" i="19" s="1"/>
  <c r="HF159" i="19"/>
  <c r="H159" i="19" s="1"/>
  <c r="HF156" i="19"/>
  <c r="H156" i="19" s="1"/>
  <c r="HF152" i="19"/>
  <c r="H152" i="19" s="1"/>
  <c r="HF154" i="19"/>
  <c r="H154" i="19" s="1"/>
  <c r="HF150" i="19"/>
  <c r="H150" i="19" s="1"/>
  <c r="HF153" i="19"/>
  <c r="H153" i="19" s="1"/>
  <c r="HF155" i="19"/>
  <c r="H155" i="19" s="1"/>
  <c r="HF151" i="19"/>
  <c r="H151" i="19" s="1"/>
  <c r="HF148" i="19"/>
  <c r="H148" i="19" s="1"/>
  <c r="HF145" i="19"/>
  <c r="H145" i="19" s="1"/>
  <c r="HF143" i="19"/>
  <c r="H143" i="19" s="1"/>
  <c r="HF144" i="19"/>
  <c r="H144" i="19" s="1"/>
  <c r="HF149" i="19"/>
  <c r="H149" i="19" s="1"/>
  <c r="HF147" i="19"/>
  <c r="H147" i="19" s="1"/>
  <c r="HF136" i="19"/>
  <c r="H136" i="19" s="1"/>
  <c r="HF140" i="19"/>
  <c r="H140" i="19" s="1"/>
  <c r="HF141" i="19"/>
  <c r="H141" i="19" s="1"/>
  <c r="HF139" i="19"/>
  <c r="H139" i="19" s="1"/>
  <c r="HF137" i="19"/>
  <c r="H137" i="19" s="1"/>
  <c r="HF138" i="19"/>
  <c r="H138" i="19" s="1"/>
  <c r="HF134" i="19"/>
  <c r="H134" i="19" s="1"/>
  <c r="HF146" i="19"/>
  <c r="H146" i="19" s="1"/>
  <c r="HF135" i="19"/>
  <c r="H135" i="19" s="1"/>
  <c r="HF129" i="19"/>
  <c r="H129" i="19" s="1"/>
  <c r="HF133" i="19"/>
  <c r="H133" i="19" s="1"/>
  <c r="HF142" i="19"/>
  <c r="H142" i="19" s="1"/>
  <c r="HF132" i="19"/>
  <c r="H132" i="19" s="1"/>
  <c r="HF130" i="19"/>
  <c r="H130" i="19" s="1"/>
  <c r="HF125" i="19"/>
  <c r="H125" i="19" s="1"/>
  <c r="HF128" i="19"/>
  <c r="H128" i="19" s="1"/>
  <c r="HF127" i="19"/>
  <c r="H127" i="19" s="1"/>
  <c r="HF131" i="19"/>
  <c r="H131" i="19" s="1"/>
  <c r="HF122" i="19"/>
  <c r="H122" i="19" s="1"/>
  <c r="HF121" i="19"/>
  <c r="H121" i="19" s="1"/>
  <c r="HF119" i="19"/>
  <c r="H119" i="19" s="1"/>
  <c r="HF126" i="19"/>
  <c r="H126" i="19" s="1"/>
  <c r="HF120" i="19"/>
  <c r="H120" i="19" s="1"/>
  <c r="HF116" i="19"/>
  <c r="H116" i="19" s="1"/>
  <c r="HF123" i="19"/>
  <c r="H123" i="19" s="1"/>
  <c r="HF124" i="19"/>
  <c r="H124" i="19" s="1"/>
  <c r="HF114" i="19"/>
  <c r="H114" i="19" s="1"/>
  <c r="HF115" i="19"/>
  <c r="H115" i="19" s="1"/>
  <c r="HF117" i="19"/>
  <c r="H117" i="19" s="1"/>
  <c r="HF110" i="19"/>
  <c r="H110" i="19" s="1"/>
  <c r="HF107" i="19"/>
  <c r="H107" i="19" s="1"/>
  <c r="HF113" i="19"/>
  <c r="H113" i="19" s="1"/>
  <c r="HF105" i="19"/>
  <c r="H105" i="19" s="1"/>
  <c r="HF109" i="19"/>
  <c r="H109" i="19" s="1"/>
  <c r="HF106" i="19"/>
  <c r="H106" i="19" s="1"/>
  <c r="HF118" i="19"/>
  <c r="H118" i="19" s="1"/>
  <c r="HF103" i="19"/>
  <c r="H103" i="19" s="1"/>
  <c r="HF112" i="19"/>
  <c r="H112" i="19" s="1"/>
  <c r="HF111" i="19"/>
  <c r="H111" i="19" s="1"/>
  <c r="HF104" i="19"/>
  <c r="H104" i="19" s="1"/>
  <c r="HF88" i="19"/>
  <c r="H88" i="19" s="1"/>
  <c r="HF95" i="19"/>
  <c r="H95" i="19" s="1"/>
  <c r="HF108" i="19"/>
  <c r="H108" i="19" s="1"/>
  <c r="HF102" i="19"/>
  <c r="H102" i="19" s="1"/>
  <c r="HF97" i="19"/>
  <c r="H97" i="19" s="1"/>
  <c r="HF93" i="19"/>
  <c r="H93" i="19" s="1"/>
  <c r="HF98" i="19"/>
  <c r="H98" i="19" s="1"/>
  <c r="HF91" i="19"/>
  <c r="H91" i="19" s="1"/>
  <c r="HF100" i="19"/>
  <c r="H100" i="19" s="1"/>
  <c r="HF99" i="19"/>
  <c r="H99" i="19" s="1"/>
  <c r="HF96" i="19"/>
  <c r="H96" i="19" s="1"/>
  <c r="HF81" i="19"/>
  <c r="H81" i="19" s="1"/>
  <c r="HF79" i="19"/>
  <c r="H79" i="19" s="1"/>
  <c r="HF94" i="19"/>
  <c r="H94" i="19" s="1"/>
  <c r="HF92" i="19"/>
  <c r="H92" i="19" s="1"/>
  <c r="HF101" i="19"/>
  <c r="H101" i="19" s="1"/>
  <c r="HF83" i="19"/>
  <c r="H83" i="19" s="1"/>
  <c r="HF82" i="19"/>
  <c r="H82" i="19" s="1"/>
  <c r="HF90" i="19"/>
  <c r="H90" i="19" s="1"/>
  <c r="HF86" i="19"/>
  <c r="H86" i="19" s="1"/>
  <c r="HF85" i="19"/>
  <c r="H85" i="19" s="1"/>
  <c r="HF78" i="19"/>
  <c r="H78" i="19" s="1"/>
  <c r="HF89" i="19"/>
  <c r="H89" i="19" s="1"/>
  <c r="HF84" i="19"/>
  <c r="H84" i="19" s="1"/>
  <c r="HF73" i="19"/>
  <c r="H73" i="19" s="1"/>
  <c r="HF87" i="19"/>
  <c r="H87" i="19" s="1"/>
  <c r="HF80" i="19"/>
  <c r="H80" i="19" s="1"/>
  <c r="HF77" i="19"/>
  <c r="H77" i="19" s="1"/>
  <c r="HF76" i="19"/>
  <c r="H76" i="19" s="1"/>
  <c r="HF68" i="19"/>
  <c r="H68" i="19" s="1"/>
  <c r="HF65" i="19"/>
  <c r="H65" i="19" s="1"/>
  <c r="HF74" i="19"/>
  <c r="H74" i="19" s="1"/>
  <c r="HF66" i="19"/>
  <c r="H66" i="19" s="1"/>
  <c r="HF71" i="19"/>
  <c r="H71" i="19" s="1"/>
  <c r="HF70" i="19"/>
  <c r="H70" i="19" s="1"/>
  <c r="HF62" i="19"/>
  <c r="H62" i="19" s="1"/>
  <c r="HF59" i="19"/>
  <c r="H59" i="19" s="1"/>
  <c r="HF57" i="19"/>
  <c r="H57" i="19" s="1"/>
  <c r="HF75" i="19"/>
  <c r="H75" i="19" s="1"/>
  <c r="HF67" i="19"/>
  <c r="H67" i="19" s="1"/>
  <c r="HF64" i="19"/>
  <c r="H64" i="19" s="1"/>
  <c r="HF72" i="19"/>
  <c r="H72" i="19" s="1"/>
  <c r="HF69" i="19"/>
  <c r="H69" i="19" s="1"/>
  <c r="HF56" i="19"/>
  <c r="H56" i="19" s="1"/>
  <c r="HF63" i="19"/>
  <c r="H63" i="19" s="1"/>
  <c r="HF61" i="19"/>
  <c r="H61" i="19" s="1"/>
  <c r="HF60" i="19"/>
  <c r="H60" i="19" s="1"/>
  <c r="HF58" i="19"/>
  <c r="H58" i="19" s="1"/>
  <c r="HF54" i="19"/>
  <c r="HF52" i="19"/>
  <c r="HF53" i="19"/>
  <c r="H53" i="19" s="1"/>
  <c r="HF48" i="19"/>
  <c r="H48" i="19" s="1"/>
  <c r="HF50" i="19"/>
  <c r="H50" i="19" s="1"/>
  <c r="HF55" i="19"/>
  <c r="H55" i="19" s="1"/>
  <c r="HF47" i="19"/>
  <c r="H47" i="19" s="1"/>
  <c r="HF51" i="19"/>
  <c r="H51" i="19" s="1"/>
  <c r="HF43" i="19"/>
  <c r="HF49" i="19"/>
  <c r="HF35" i="19"/>
  <c r="H35" i="19" s="1"/>
  <c r="HF39" i="19"/>
  <c r="H39" i="19" s="1"/>
  <c r="HF46" i="19"/>
  <c r="H46" i="19" s="1"/>
  <c r="HF42" i="19"/>
  <c r="H42" i="19" s="1"/>
  <c r="HF44" i="19"/>
  <c r="H44" i="19" s="1"/>
  <c r="HF40" i="19"/>
  <c r="H40" i="19" s="1"/>
  <c r="HF36" i="19"/>
  <c r="HF30" i="19"/>
  <c r="HF37" i="19"/>
  <c r="H37" i="19" s="1"/>
  <c r="HF41" i="19"/>
  <c r="H41" i="19" s="1"/>
  <c r="HF33" i="19"/>
  <c r="H33" i="19" s="1"/>
  <c r="HF28" i="19"/>
  <c r="H28" i="19" s="1"/>
  <c r="HF32" i="19"/>
  <c r="H32" i="19" s="1"/>
  <c r="HF29" i="19"/>
  <c r="H29" i="19" s="1"/>
  <c r="HF38" i="19"/>
  <c r="HF24" i="19"/>
  <c r="HF25" i="19"/>
  <c r="H25" i="19" s="1"/>
  <c r="HF23" i="19"/>
  <c r="H23" i="19" s="1"/>
  <c r="HF18" i="19"/>
  <c r="H18" i="19" s="1"/>
  <c r="HF45" i="19"/>
  <c r="H45" i="19" s="1"/>
  <c r="HF19" i="19"/>
  <c r="H19" i="19" s="1"/>
  <c r="HF22" i="19"/>
  <c r="H22" i="19" s="1"/>
  <c r="HF14" i="19"/>
  <c r="HF34" i="19"/>
  <c r="HF21" i="19"/>
  <c r="H21" i="19" s="1"/>
  <c r="HF20" i="19"/>
  <c r="H20" i="19" s="1"/>
  <c r="HF13" i="19"/>
  <c r="H13" i="19" s="1"/>
  <c r="HF26" i="19"/>
  <c r="H26" i="19" s="1"/>
  <c r="HF16" i="19"/>
  <c r="H16" i="19" s="1"/>
  <c r="HF17" i="19"/>
  <c r="H17" i="19" s="1"/>
  <c r="HF27" i="19"/>
  <c r="HF15" i="19"/>
  <c r="HF11" i="19"/>
  <c r="H11" i="19" s="1"/>
  <c r="HF12" i="19"/>
  <c r="H12" i="19" s="1"/>
  <c r="HF31" i="19"/>
  <c r="H31" i="19" s="1"/>
  <c r="HE8" i="19"/>
  <c r="GC21" i="11"/>
  <c r="GC34" i="11"/>
  <c r="GC45" i="11"/>
  <c r="GC25" i="11"/>
  <c r="GC47" i="11"/>
  <c r="GC18" i="11"/>
  <c r="GC55" i="11"/>
  <c r="GC31" i="11"/>
  <c r="GC38" i="11"/>
  <c r="GC37" i="11"/>
  <c r="GC11" i="11"/>
  <c r="GC16" i="11"/>
  <c r="GC41" i="11"/>
  <c r="GC46" i="11"/>
  <c r="GC52" i="11"/>
  <c r="GC24" i="11"/>
  <c r="GC44" i="11"/>
  <c r="GC53" i="11"/>
  <c r="GC23" i="11"/>
  <c r="GC51" i="11"/>
  <c r="GC35" i="11"/>
  <c r="GC49" i="11"/>
  <c r="GC22" i="11"/>
  <c r="GC40" i="11"/>
  <c r="GC32" i="11"/>
  <c r="GC19" i="11"/>
  <c r="GC26" i="11"/>
  <c r="GC17" i="11"/>
  <c r="GB8" i="11"/>
  <c r="GB4" i="11" s="1"/>
  <c r="GC14" i="11"/>
  <c r="GC20" i="11"/>
  <c r="GC39" i="11"/>
  <c r="GC12" i="11"/>
  <c r="GC29" i="11"/>
  <c r="GC28" i="11"/>
  <c r="GC13" i="11"/>
  <c r="GC36" i="11"/>
  <c r="GC15" i="11"/>
  <c r="GC50" i="11"/>
  <c r="GC42" i="11"/>
  <c r="GC27" i="11"/>
  <c r="GC33" i="11"/>
  <c r="GC30" i="11"/>
  <c r="GC43" i="11"/>
  <c r="GC48" i="11"/>
  <c r="H36" i="19"/>
  <c r="H15" i="19"/>
  <c r="H54" i="19"/>
  <c r="H30" i="19"/>
  <c r="H27" i="19"/>
  <c r="H43" i="19"/>
  <c r="H24" i="19"/>
  <c r="H34" i="19"/>
  <c r="G14" i="19"/>
  <c r="G21" i="19"/>
  <c r="G49" i="19"/>
  <c r="G33" i="19"/>
  <c r="G18" i="19"/>
  <c r="G30" i="19"/>
  <c r="G37" i="19"/>
  <c r="G28" i="19"/>
  <c r="G46" i="19"/>
  <c r="G19" i="19"/>
  <c r="G17" i="19"/>
  <c r="G41" i="19"/>
  <c r="G52" i="19"/>
  <c r="G50" i="19"/>
  <c r="G45" i="19"/>
  <c r="G42" i="19"/>
  <c r="G29" i="19"/>
  <c r="G53" i="19"/>
  <c r="G43" i="19"/>
  <c r="G38" i="19"/>
  <c r="G51" i="19"/>
  <c r="G22" i="19"/>
  <c r="G54" i="19"/>
  <c r="G36" i="19"/>
  <c r="G20" i="19"/>
  <c r="G35" i="19"/>
  <c r="G27" i="19"/>
  <c r="G34" i="19"/>
  <c r="G40" i="19"/>
  <c r="G44" i="19"/>
  <c r="G23" i="19"/>
  <c r="G47" i="19"/>
  <c r="G15" i="19"/>
  <c r="G39" i="19"/>
  <c r="G11" i="19"/>
  <c r="G16" i="19"/>
  <c r="G31" i="19"/>
  <c r="G48" i="19"/>
  <c r="G24" i="19"/>
  <c r="G32" i="19"/>
  <c r="G26" i="19"/>
  <c r="G25" i="19"/>
  <c r="G12" i="19"/>
  <c r="G13" i="19"/>
  <c r="H38" i="19"/>
  <c r="H14" i="19"/>
  <c r="H52" i="19"/>
  <c r="H49" i="19"/>
  <c r="GD5" i="11"/>
  <c r="GD155" i="11" s="1"/>
  <c r="FY41" i="13"/>
  <c r="FY25" i="13"/>
  <c r="GA4" i="13"/>
  <c r="FZ6" i="13"/>
  <c r="GA3" i="13"/>
  <c r="GA2" i="13"/>
  <c r="FX39" i="13"/>
  <c r="FX55" i="13" s="1"/>
  <c r="FX38" i="13"/>
  <c r="FX54" i="13" s="1"/>
  <c r="FX33" i="13"/>
  <c r="FX49" i="13" s="1"/>
  <c r="FX29" i="13"/>
  <c r="FX45" i="13" s="1"/>
  <c r="GD130" i="11" l="1"/>
  <c r="GD119" i="11"/>
  <c r="GD102" i="11"/>
  <c r="GD81" i="11"/>
  <c r="GD62" i="11"/>
  <c r="GD64" i="11"/>
  <c r="GD149" i="11"/>
  <c r="GD57" i="11"/>
  <c r="GD69" i="11"/>
  <c r="GD83" i="11"/>
  <c r="GD87" i="11"/>
  <c r="GD123" i="11"/>
  <c r="GD139" i="11"/>
  <c r="GD126" i="11"/>
  <c r="GD118" i="11"/>
  <c r="GD107" i="11"/>
  <c r="GD65" i="11"/>
  <c r="GD73" i="11"/>
  <c r="GD156" i="11"/>
  <c r="GD143" i="11"/>
  <c r="GD60" i="11"/>
  <c r="GD76" i="11"/>
  <c r="GD98" i="11"/>
  <c r="GD109" i="11"/>
  <c r="GD132" i="11"/>
  <c r="GD147" i="11"/>
  <c r="GD133" i="11"/>
  <c r="GD103" i="11"/>
  <c r="GD104" i="11"/>
  <c r="GD56" i="11"/>
  <c r="GD79" i="11"/>
  <c r="GD150" i="11"/>
  <c r="GD141" i="11"/>
  <c r="GD71" i="11"/>
  <c r="GD80" i="11"/>
  <c r="GD100" i="11"/>
  <c r="GD111" i="11"/>
  <c r="GD120" i="11"/>
  <c r="GD144" i="11"/>
  <c r="GD136" i="11"/>
  <c r="GD92" i="11"/>
  <c r="GD93" i="11"/>
  <c r="GD88" i="11"/>
  <c r="GD75" i="11"/>
  <c r="GD153" i="11"/>
  <c r="GD138" i="11"/>
  <c r="GD67" i="11"/>
  <c r="GD85" i="11"/>
  <c r="GD91" i="11"/>
  <c r="GD114" i="11"/>
  <c r="GD128" i="11"/>
  <c r="GD145" i="11"/>
  <c r="GD127" i="11"/>
  <c r="GD121" i="11"/>
  <c r="GD97" i="11"/>
  <c r="GD95" i="11"/>
  <c r="GD68" i="11"/>
  <c r="GD152" i="11"/>
  <c r="GD157" i="11"/>
  <c r="GD61" i="11"/>
  <c r="GD82" i="11"/>
  <c r="GD90" i="11"/>
  <c r="GD110" i="11"/>
  <c r="GD142" i="11"/>
  <c r="GD159" i="11"/>
  <c r="GD122" i="11"/>
  <c r="GD86" i="11"/>
  <c r="GD72" i="11"/>
  <c r="GD78" i="11"/>
  <c r="GD66" i="11"/>
  <c r="GD151" i="11"/>
  <c r="GD146" i="11"/>
  <c r="GD58" i="11"/>
  <c r="GD84" i="11"/>
  <c r="GD96" i="11"/>
  <c r="GD113" i="11"/>
  <c r="GD129" i="11"/>
  <c r="GD54" i="11"/>
  <c r="GD117" i="11"/>
  <c r="GD124" i="11"/>
  <c r="GD99" i="11"/>
  <c r="GD105" i="11"/>
  <c r="GD77" i="11"/>
  <c r="GD63" i="11"/>
  <c r="GD148" i="11"/>
  <c r="GD137" i="11"/>
  <c r="GD74" i="11"/>
  <c r="GD89" i="11"/>
  <c r="GD101" i="11"/>
  <c r="GD112" i="11"/>
  <c r="GD131" i="11"/>
  <c r="GD158" i="11"/>
  <c r="GD134" i="11"/>
  <c r="GD116" i="11"/>
  <c r="GD115" i="11"/>
  <c r="GD94" i="11"/>
  <c r="GD70" i="11"/>
  <c r="GD154" i="11"/>
  <c r="GD140" i="11"/>
  <c r="GD160" i="11"/>
  <c r="GD59" i="11"/>
  <c r="GD106" i="11"/>
  <c r="GD108" i="11"/>
  <c r="GD125" i="11"/>
  <c r="GD135" i="11"/>
  <c r="HF8" i="19"/>
  <c r="GD40" i="11"/>
  <c r="GD13" i="11"/>
  <c r="GD23" i="11"/>
  <c r="GD30" i="11"/>
  <c r="GD29" i="11"/>
  <c r="GD14" i="11"/>
  <c r="GD38" i="11"/>
  <c r="GD39" i="11"/>
  <c r="GD15" i="11"/>
  <c r="GD22" i="11"/>
  <c r="GD41" i="11"/>
  <c r="GD31" i="11"/>
  <c r="GD35" i="11"/>
  <c r="GD26" i="11"/>
  <c r="GD12" i="11"/>
  <c r="GD17" i="11"/>
  <c r="GD42" i="11"/>
  <c r="GD32" i="11"/>
  <c r="GD51" i="11"/>
  <c r="GD36" i="11"/>
  <c r="GD47" i="11"/>
  <c r="GD50" i="11"/>
  <c r="GD21" i="11"/>
  <c r="GD28" i="11"/>
  <c r="GD52" i="11"/>
  <c r="GD44" i="11"/>
  <c r="GD11" i="11"/>
  <c r="GD18" i="11"/>
  <c r="GD46" i="11"/>
  <c r="GD45" i="11"/>
  <c r="GD19" i="11"/>
  <c r="GD37" i="11"/>
  <c r="GD43" i="11"/>
  <c r="GD16" i="11"/>
  <c r="GC8" i="11"/>
  <c r="GC4" i="11" s="1"/>
  <c r="GD53" i="11"/>
  <c r="GD27" i="11"/>
  <c r="GD20" i="11"/>
  <c r="GD25" i="11"/>
  <c r="GD49" i="11"/>
  <c r="GD55" i="11"/>
  <c r="GD33" i="11"/>
  <c r="GD34" i="11"/>
  <c r="GD24" i="11"/>
  <c r="GD48" i="11"/>
  <c r="G8" i="19"/>
  <c r="H8" i="19"/>
  <c r="GE5" i="11"/>
  <c r="GE143" i="11" s="1"/>
  <c r="GB4" i="13"/>
  <c r="GA6" i="13"/>
  <c r="GB3" i="13"/>
  <c r="GB2" i="13"/>
  <c r="FY39" i="13"/>
  <c r="FY55" i="13" s="1"/>
  <c r="FY38" i="13"/>
  <c r="FY54" i="13" s="1"/>
  <c r="FY33" i="13"/>
  <c r="FY49" i="13" s="1"/>
  <c r="FY34" i="13"/>
  <c r="FY50" i="13" s="1"/>
  <c r="FY29" i="13"/>
  <c r="FY45" i="13" s="1"/>
  <c r="FZ41" i="13"/>
  <c r="FZ25" i="13"/>
  <c r="GE123" i="11" l="1"/>
  <c r="GE103" i="11"/>
  <c r="GE89" i="11"/>
  <c r="GE62" i="11"/>
  <c r="GE156" i="11"/>
  <c r="GE146" i="11"/>
  <c r="GE114" i="11"/>
  <c r="GE66" i="11"/>
  <c r="GE77" i="11"/>
  <c r="GE100" i="11"/>
  <c r="GE119" i="11"/>
  <c r="GE127" i="11"/>
  <c r="GE159" i="11"/>
  <c r="GE129" i="11"/>
  <c r="GE121" i="11"/>
  <c r="GE101" i="11"/>
  <c r="GE71" i="11"/>
  <c r="GE68" i="11"/>
  <c r="GE153" i="11"/>
  <c r="GE148" i="11"/>
  <c r="GE56" i="11"/>
  <c r="GE58" i="11"/>
  <c r="GE94" i="11"/>
  <c r="GE98" i="11"/>
  <c r="GE112" i="11"/>
  <c r="GE139" i="11"/>
  <c r="GE158" i="11"/>
  <c r="GE130" i="11"/>
  <c r="GE136" i="11"/>
  <c r="GE93" i="11"/>
  <c r="GE84" i="11"/>
  <c r="GE64" i="11"/>
  <c r="GE63" i="11"/>
  <c r="GE149" i="11"/>
  <c r="GE57" i="11"/>
  <c r="GE74" i="11"/>
  <c r="GE79" i="11"/>
  <c r="GE120" i="11"/>
  <c r="GE117" i="11"/>
  <c r="GE134" i="11"/>
  <c r="GE135" i="11"/>
  <c r="GE132" i="11"/>
  <c r="GE102" i="11"/>
  <c r="GE83" i="11"/>
  <c r="GE70" i="11"/>
  <c r="GE151" i="11"/>
  <c r="GE140" i="11"/>
  <c r="GE59" i="11"/>
  <c r="GE61" i="11"/>
  <c r="GE95" i="11"/>
  <c r="GE108" i="11"/>
  <c r="GE116" i="11"/>
  <c r="GE23" i="11"/>
  <c r="GE28" i="11"/>
  <c r="GE31" i="11"/>
  <c r="GE131" i="11"/>
  <c r="GE124" i="11"/>
  <c r="GE107" i="11"/>
  <c r="GE88" i="11"/>
  <c r="GE75" i="11"/>
  <c r="GE155" i="11"/>
  <c r="GE157" i="11"/>
  <c r="GE69" i="11"/>
  <c r="GE82" i="11"/>
  <c r="GE86" i="11"/>
  <c r="GE109" i="11"/>
  <c r="GE122" i="11"/>
  <c r="GE142" i="11"/>
  <c r="GE133" i="11"/>
  <c r="GE106" i="11"/>
  <c r="GE99" i="11"/>
  <c r="GE80" i="11"/>
  <c r="GE72" i="11"/>
  <c r="GE150" i="11"/>
  <c r="GE137" i="11"/>
  <c r="GE73" i="11"/>
  <c r="GE78" i="11"/>
  <c r="GE96" i="11"/>
  <c r="GE115" i="11"/>
  <c r="GE126" i="11"/>
  <c r="GE144" i="11"/>
  <c r="GE118" i="11"/>
  <c r="GE104" i="11"/>
  <c r="GE87" i="11"/>
  <c r="GE91" i="11"/>
  <c r="GE60" i="11"/>
  <c r="GE145" i="11"/>
  <c r="GE138" i="11"/>
  <c r="GE67" i="11"/>
  <c r="GE85" i="11"/>
  <c r="GE90" i="11"/>
  <c r="GE111" i="11"/>
  <c r="GE128" i="11"/>
  <c r="GE147" i="11"/>
  <c r="GE113" i="11"/>
  <c r="GE105" i="11"/>
  <c r="GE92" i="11"/>
  <c r="GE81" i="11"/>
  <c r="GE152" i="11"/>
  <c r="GE141" i="11"/>
  <c r="GE160" i="11"/>
  <c r="GE65" i="11"/>
  <c r="GE76" i="11"/>
  <c r="GE97" i="11"/>
  <c r="GE110" i="11"/>
  <c r="GE125" i="11"/>
  <c r="GE154" i="11"/>
  <c r="GE40" i="11"/>
  <c r="GE32" i="11"/>
  <c r="GE35" i="11"/>
  <c r="GE24" i="11"/>
  <c r="GE43" i="11"/>
  <c r="GE13" i="11"/>
  <c r="GE19" i="11"/>
  <c r="GE44" i="11"/>
  <c r="GE48" i="11"/>
  <c r="GE38" i="11"/>
  <c r="GE29" i="11"/>
  <c r="GE47" i="11"/>
  <c r="GE53" i="11"/>
  <c r="GE34" i="11"/>
  <c r="GE26" i="11"/>
  <c r="GE22" i="11"/>
  <c r="GE14" i="11"/>
  <c r="GE17" i="11"/>
  <c r="GE42" i="11"/>
  <c r="GE55" i="11"/>
  <c r="GE52" i="11"/>
  <c r="GE30" i="11"/>
  <c r="GE15" i="11"/>
  <c r="GE50" i="11"/>
  <c r="GE41" i="11"/>
  <c r="GE45" i="11"/>
  <c r="GE51" i="11"/>
  <c r="GE25" i="11"/>
  <c r="GE12" i="11"/>
  <c r="GE18" i="11"/>
  <c r="GD8" i="11"/>
  <c r="GD4" i="11" s="1"/>
  <c r="GE21" i="11"/>
  <c r="GE33" i="11"/>
  <c r="GE20" i="11"/>
  <c r="GE37" i="11"/>
  <c r="GE11" i="11"/>
  <c r="GE16" i="11"/>
  <c r="GE46" i="11"/>
  <c r="GE27" i="11"/>
  <c r="GE39" i="11"/>
  <c r="GE36" i="11"/>
  <c r="GE49" i="11"/>
  <c r="GE54" i="11"/>
  <c r="GF5" i="11"/>
  <c r="FZ39" i="13"/>
  <c r="FZ55" i="13" s="1"/>
  <c r="FZ38" i="13"/>
  <c r="FZ54" i="13" s="1"/>
  <c r="FZ33" i="13"/>
  <c r="FZ49" i="13" s="1"/>
  <c r="FZ29" i="13"/>
  <c r="FZ45" i="13" s="1"/>
  <c r="FZ34" i="13"/>
  <c r="FZ50" i="13" s="1"/>
  <c r="FZ28" i="13"/>
  <c r="GA41" i="13"/>
  <c r="GA25" i="13"/>
  <c r="GC4" i="13"/>
  <c r="GB6" i="13"/>
  <c r="GC3" i="13"/>
  <c r="GC2" i="13"/>
  <c r="GF127" i="11" l="1"/>
  <c r="GF122" i="11"/>
  <c r="GF84" i="11"/>
  <c r="GF80" i="11"/>
  <c r="GF145" i="11"/>
  <c r="GF157" i="11"/>
  <c r="GF64" i="11"/>
  <c r="GF83" i="11"/>
  <c r="GF98" i="11"/>
  <c r="GF103" i="11"/>
  <c r="GF117" i="11"/>
  <c r="GF135" i="11"/>
  <c r="GF149" i="11"/>
  <c r="GF123" i="11"/>
  <c r="GF96" i="11"/>
  <c r="GF87" i="11"/>
  <c r="GF57" i="11"/>
  <c r="GF63" i="11"/>
  <c r="GF160" i="11"/>
  <c r="GF56" i="11"/>
  <c r="GF76" i="11"/>
  <c r="GF90" i="11"/>
  <c r="GF120" i="11"/>
  <c r="GF113" i="11"/>
  <c r="GF139" i="11"/>
  <c r="GF154" i="11"/>
  <c r="GF132" i="11"/>
  <c r="GF131" i="11"/>
  <c r="GF106" i="11"/>
  <c r="GF69" i="11"/>
  <c r="GF70" i="11"/>
  <c r="GF153" i="11"/>
  <c r="GF159" i="11"/>
  <c r="GF60" i="11"/>
  <c r="GF77" i="11"/>
  <c r="GF91" i="11"/>
  <c r="GF108" i="11"/>
  <c r="GF116" i="11"/>
  <c r="GF143" i="11"/>
  <c r="GF155" i="11"/>
  <c r="GF130" i="11"/>
  <c r="GF129" i="11"/>
  <c r="GF105" i="11"/>
  <c r="GF79" i="11"/>
  <c r="GF62" i="11"/>
  <c r="GF137" i="11"/>
  <c r="GF58" i="11"/>
  <c r="GF59" i="11"/>
  <c r="GF94" i="11"/>
  <c r="GF97" i="11"/>
  <c r="GF115" i="11"/>
  <c r="GF128" i="11"/>
  <c r="GF158" i="11"/>
  <c r="GF136" i="11"/>
  <c r="GF124" i="11"/>
  <c r="GF112" i="11"/>
  <c r="GF92" i="11"/>
  <c r="GF68" i="11"/>
  <c r="GF138" i="11"/>
  <c r="GF73" i="11"/>
  <c r="GF78" i="11"/>
  <c r="GF82" i="11"/>
  <c r="GF100" i="11"/>
  <c r="GF107" i="11"/>
  <c r="GF125" i="11"/>
  <c r="GF144" i="11"/>
  <c r="GF121" i="11"/>
  <c r="GF99" i="11"/>
  <c r="GF114" i="11"/>
  <c r="GF81" i="11"/>
  <c r="GF72" i="11"/>
  <c r="GF147" i="11"/>
  <c r="GF61" i="11"/>
  <c r="GF86" i="11"/>
  <c r="GF74" i="11"/>
  <c r="GF95" i="11"/>
  <c r="GF111" i="11"/>
  <c r="GF142" i="11"/>
  <c r="GF150" i="11"/>
  <c r="GF126" i="11"/>
  <c r="GF109" i="11"/>
  <c r="GF118" i="11"/>
  <c r="GF75" i="11"/>
  <c r="GF65" i="11"/>
  <c r="GF146" i="11"/>
  <c r="GF66" i="11"/>
  <c r="GF89" i="11"/>
  <c r="GF85" i="11"/>
  <c r="GF104" i="11"/>
  <c r="GF110" i="11"/>
  <c r="GF140" i="11"/>
  <c r="GF151" i="11"/>
  <c r="GF133" i="11"/>
  <c r="GF102" i="11"/>
  <c r="GF88" i="11"/>
  <c r="GF156" i="11"/>
  <c r="GF152" i="11"/>
  <c r="GF141" i="11"/>
  <c r="GF67" i="11"/>
  <c r="GF71" i="11"/>
  <c r="GF93" i="11"/>
  <c r="GF101" i="11"/>
  <c r="GF119" i="11"/>
  <c r="GF134" i="11"/>
  <c r="GF148" i="11"/>
  <c r="GE8" i="11"/>
  <c r="GE4" i="11" s="1"/>
  <c r="GF41" i="11"/>
  <c r="GF38" i="11"/>
  <c r="GF23" i="11"/>
  <c r="GF30" i="11"/>
  <c r="GF11" i="11"/>
  <c r="GF16" i="11"/>
  <c r="GF42" i="11"/>
  <c r="GF32" i="11"/>
  <c r="GF51" i="11"/>
  <c r="GF25" i="11"/>
  <c r="GF17" i="11"/>
  <c r="GF40" i="11"/>
  <c r="GF20" i="11"/>
  <c r="GF39" i="11"/>
  <c r="GF35" i="11"/>
  <c r="GF48" i="11"/>
  <c r="GF46" i="11"/>
  <c r="GF45" i="11"/>
  <c r="GF24" i="11"/>
  <c r="GF47" i="11"/>
  <c r="GF29" i="11"/>
  <c r="GF14" i="11"/>
  <c r="GF27" i="11"/>
  <c r="GF33" i="11"/>
  <c r="GF19" i="11"/>
  <c r="GF12" i="11"/>
  <c r="GF54" i="11"/>
  <c r="GF55" i="11"/>
  <c r="GF31" i="11"/>
  <c r="GF37" i="11"/>
  <c r="GF44" i="11"/>
  <c r="GF15" i="11"/>
  <c r="GF18" i="11"/>
  <c r="GF53" i="11"/>
  <c r="GF28" i="11"/>
  <c r="GF34" i="11"/>
  <c r="GF36" i="11"/>
  <c r="GF43" i="11"/>
  <c r="GF50" i="11"/>
  <c r="GF21" i="11"/>
  <c r="GF13" i="11"/>
  <c r="GF52" i="11"/>
  <c r="GF26" i="11"/>
  <c r="GF49" i="11"/>
  <c r="GF22" i="11"/>
  <c r="GG5" i="11"/>
  <c r="GG154" i="11" s="1"/>
  <c r="FZ44" i="13"/>
  <c r="FZ30" i="13"/>
  <c r="GA38" i="13"/>
  <c r="GA54" i="13" s="1"/>
  <c r="GA39" i="13"/>
  <c r="GA55" i="13" s="1"/>
  <c r="GA33" i="13"/>
  <c r="GA49" i="13" s="1"/>
  <c r="GA34" i="13"/>
  <c r="GA50" i="13" s="1"/>
  <c r="GA29" i="13"/>
  <c r="GA45" i="13" s="1"/>
  <c r="GA28" i="13"/>
  <c r="GA30" i="13" s="1"/>
  <c r="GB41" i="13"/>
  <c r="GB25" i="13"/>
  <c r="GC6" i="13"/>
  <c r="GD4" i="13"/>
  <c r="GD3" i="13"/>
  <c r="GD2" i="13"/>
  <c r="GG124" i="11" l="1"/>
  <c r="GG136" i="11"/>
  <c r="GG115" i="11"/>
  <c r="GG91" i="11"/>
  <c r="GG70" i="11"/>
  <c r="GG76" i="11"/>
  <c r="GG137" i="11"/>
  <c r="GG147" i="11"/>
  <c r="GG158" i="11"/>
  <c r="GG67" i="11"/>
  <c r="GG90" i="11"/>
  <c r="GG113" i="11"/>
  <c r="GG134" i="11"/>
  <c r="GG122" i="11"/>
  <c r="GG78" i="11"/>
  <c r="GG114" i="11"/>
  <c r="GG77" i="11"/>
  <c r="GG96" i="11"/>
  <c r="GG83" i="11"/>
  <c r="GG58" i="11"/>
  <c r="GG149" i="11"/>
  <c r="GG140" i="11"/>
  <c r="GG81" i="11"/>
  <c r="GG103" i="11"/>
  <c r="GG126" i="11"/>
  <c r="GG141" i="11"/>
  <c r="GG133" i="11"/>
  <c r="GG101" i="11"/>
  <c r="GG106" i="11"/>
  <c r="GG65" i="11"/>
  <c r="GG84" i="11"/>
  <c r="GG75" i="11"/>
  <c r="GG152" i="11"/>
  <c r="GG144" i="11"/>
  <c r="GG157" i="11"/>
  <c r="GG88" i="11"/>
  <c r="GG107" i="11"/>
  <c r="GG123" i="11"/>
  <c r="GG143" i="11"/>
  <c r="GG117" i="11"/>
  <c r="GG95" i="11"/>
  <c r="GG87" i="11"/>
  <c r="GG86" i="11"/>
  <c r="GG56" i="11"/>
  <c r="GG62" i="11"/>
  <c r="GG150" i="11"/>
  <c r="GG146" i="11"/>
  <c r="GG160" i="11"/>
  <c r="GG82" i="11"/>
  <c r="GG111" i="11"/>
  <c r="GG128" i="11"/>
  <c r="GG148" i="11"/>
  <c r="GG131" i="11"/>
  <c r="GG100" i="11"/>
  <c r="GG112" i="11"/>
  <c r="GG94" i="11"/>
  <c r="GG85" i="11"/>
  <c r="GG80" i="11"/>
  <c r="GG142" i="11"/>
  <c r="GG145" i="11"/>
  <c r="GG59" i="11"/>
  <c r="GG105" i="11"/>
  <c r="GG108" i="11"/>
  <c r="GG135" i="11"/>
  <c r="GG151" i="11"/>
  <c r="GG119" i="11"/>
  <c r="GG99" i="11"/>
  <c r="GG109" i="11"/>
  <c r="GG97" i="11"/>
  <c r="GG79" i="11"/>
  <c r="GG66" i="11"/>
  <c r="GG61" i="11"/>
  <c r="GG138" i="11"/>
  <c r="GG71" i="11"/>
  <c r="GG125" i="11"/>
  <c r="GG116" i="11"/>
  <c r="GG139" i="11"/>
  <c r="GG155" i="11"/>
  <c r="GG110" i="11"/>
  <c r="GG102" i="11"/>
  <c r="GG121" i="11"/>
  <c r="GG69" i="11"/>
  <c r="GG72" i="11"/>
  <c r="GG64" i="11"/>
  <c r="GG60" i="11"/>
  <c r="GG153" i="11"/>
  <c r="GG63" i="11"/>
  <c r="GG98" i="11"/>
  <c r="GG120" i="11"/>
  <c r="GG129" i="11"/>
  <c r="GG50" i="11"/>
  <c r="GG130" i="11"/>
  <c r="GG118" i="11"/>
  <c r="GG93" i="11"/>
  <c r="GG104" i="11"/>
  <c r="GG92" i="11"/>
  <c r="GG73" i="11"/>
  <c r="GG68" i="11"/>
  <c r="GG57" i="11"/>
  <c r="GG159" i="11"/>
  <c r="GG74" i="11"/>
  <c r="GG89" i="11"/>
  <c r="GG127" i="11"/>
  <c r="GG132" i="11"/>
  <c r="GG156" i="11"/>
  <c r="GG37" i="11"/>
  <c r="GG13" i="11"/>
  <c r="GG34" i="11"/>
  <c r="GG44" i="11"/>
  <c r="GG49" i="11"/>
  <c r="GG42" i="11"/>
  <c r="GG32" i="11"/>
  <c r="GG19" i="11"/>
  <c r="GG12" i="11"/>
  <c r="GG17" i="11"/>
  <c r="GG40" i="11"/>
  <c r="GG45" i="11"/>
  <c r="GG39" i="11"/>
  <c r="GG30" i="11"/>
  <c r="GG18" i="11"/>
  <c r="GG41" i="11"/>
  <c r="GG14" i="11"/>
  <c r="GG23" i="11"/>
  <c r="GG51" i="11"/>
  <c r="GG11" i="11"/>
  <c r="GG53" i="11"/>
  <c r="GG46" i="11"/>
  <c r="GG35" i="11"/>
  <c r="GG24" i="11"/>
  <c r="GG15" i="11"/>
  <c r="GG16" i="11"/>
  <c r="GF8" i="11"/>
  <c r="GF4" i="11" s="1"/>
  <c r="GG21" i="11"/>
  <c r="GG28" i="11"/>
  <c r="GG20" i="11"/>
  <c r="GG36" i="11"/>
  <c r="GG47" i="11"/>
  <c r="GG48" i="11"/>
  <c r="GG55" i="11"/>
  <c r="GG31" i="11"/>
  <c r="GG38" i="11"/>
  <c r="GG26" i="11"/>
  <c r="GG43" i="11"/>
  <c r="GG22" i="11"/>
  <c r="GG27" i="11"/>
  <c r="GG33" i="11"/>
  <c r="GG52" i="11"/>
  <c r="GG25" i="11"/>
  <c r="GG29" i="11"/>
  <c r="GG54" i="11"/>
  <c r="GA44" i="13"/>
  <c r="GH5" i="11"/>
  <c r="GB38" i="13"/>
  <c r="GB54" i="13" s="1"/>
  <c r="GB33" i="13"/>
  <c r="GB49" i="13" s="1"/>
  <c r="GB39" i="13"/>
  <c r="GB55" i="13" s="1"/>
  <c r="GB34" i="13"/>
  <c r="GB50" i="13" s="1"/>
  <c r="GB29" i="13"/>
  <c r="GB45" i="13" s="1"/>
  <c r="GB28" i="13"/>
  <c r="GB30" i="13" s="1"/>
  <c r="GD6" i="13"/>
  <c r="GE3" i="13"/>
  <c r="GE2" i="13"/>
  <c r="GE4" i="13"/>
  <c r="GC41" i="13"/>
  <c r="GC25" i="13"/>
  <c r="GH48" i="11" l="1"/>
  <c r="GH132" i="11"/>
  <c r="GH122" i="11"/>
  <c r="GH90" i="11"/>
  <c r="GH99" i="11"/>
  <c r="GH92" i="11"/>
  <c r="GH70" i="11"/>
  <c r="GH73" i="11"/>
  <c r="GH145" i="11"/>
  <c r="GH71" i="11"/>
  <c r="GH78" i="11"/>
  <c r="GH100" i="11"/>
  <c r="GH123" i="11"/>
  <c r="GH150" i="11"/>
  <c r="GH125" i="11"/>
  <c r="GH98" i="11"/>
  <c r="GH113" i="11"/>
  <c r="GH114" i="11"/>
  <c r="GH97" i="11"/>
  <c r="GH68" i="11"/>
  <c r="GH148" i="11"/>
  <c r="GH137" i="11"/>
  <c r="GH72" i="11"/>
  <c r="GH80" i="11"/>
  <c r="GH106" i="11"/>
  <c r="GH127" i="11"/>
  <c r="GH159" i="11"/>
  <c r="GH111" i="11"/>
  <c r="GH126" i="11"/>
  <c r="GH115" i="11"/>
  <c r="GH88" i="11"/>
  <c r="GH84" i="11"/>
  <c r="GH56" i="11"/>
  <c r="GH60" i="11"/>
  <c r="GH149" i="11"/>
  <c r="GH76" i="11"/>
  <c r="GH87" i="11"/>
  <c r="GH110" i="11"/>
  <c r="GH138" i="11"/>
  <c r="GH151" i="11"/>
  <c r="GH131" i="11"/>
  <c r="GH109" i="11"/>
  <c r="GH112" i="11"/>
  <c r="GH83" i="11"/>
  <c r="GH67" i="11"/>
  <c r="GH154" i="11"/>
  <c r="GH156" i="11"/>
  <c r="GH160" i="11"/>
  <c r="GH61" i="11"/>
  <c r="GH103" i="11"/>
  <c r="GH96" i="11"/>
  <c r="GH129" i="11"/>
  <c r="GH153" i="11"/>
  <c r="GH133" i="11"/>
  <c r="GH130" i="11"/>
  <c r="GH118" i="11"/>
  <c r="GH104" i="11"/>
  <c r="GH65" i="11"/>
  <c r="GH81" i="11"/>
  <c r="GH77" i="11"/>
  <c r="GH155" i="11"/>
  <c r="GH146" i="11"/>
  <c r="GH62" i="11"/>
  <c r="GH107" i="11"/>
  <c r="GH91" i="11"/>
  <c r="GH142" i="11"/>
  <c r="GH158" i="11"/>
  <c r="GH135" i="11"/>
  <c r="GH136" i="11"/>
  <c r="GH121" i="11"/>
  <c r="GH95" i="11"/>
  <c r="GH82" i="11"/>
  <c r="GH59" i="11"/>
  <c r="GH64" i="11"/>
  <c r="GH144" i="11"/>
  <c r="GH157" i="11"/>
  <c r="GH69" i="11"/>
  <c r="GH93" i="11"/>
  <c r="GH116" i="11"/>
  <c r="GH140" i="11"/>
  <c r="GH134" i="11"/>
  <c r="GH120" i="11"/>
  <c r="GH101" i="11"/>
  <c r="GH105" i="11"/>
  <c r="GH85" i="11"/>
  <c r="GH79" i="11"/>
  <c r="GH58" i="11"/>
  <c r="GH152" i="11"/>
  <c r="GH141" i="11"/>
  <c r="GH89" i="11"/>
  <c r="GH86" i="11"/>
  <c r="GH119" i="11"/>
  <c r="GH143" i="11"/>
  <c r="GH128" i="11"/>
  <c r="GH124" i="11"/>
  <c r="GH108" i="11"/>
  <c r="GH102" i="11"/>
  <c r="GH74" i="11"/>
  <c r="GH57" i="11"/>
  <c r="GH63" i="11"/>
  <c r="GH139" i="11"/>
  <c r="GH66" i="11"/>
  <c r="GH75" i="11"/>
  <c r="GH94" i="11"/>
  <c r="GH117" i="11"/>
  <c r="GH147" i="11"/>
  <c r="GH53" i="11"/>
  <c r="GH46" i="11"/>
  <c r="GH39" i="11"/>
  <c r="GH26" i="11"/>
  <c r="GH15" i="11"/>
  <c r="GH18" i="11"/>
  <c r="GH21" i="11"/>
  <c r="GH45" i="11"/>
  <c r="GH38" i="11"/>
  <c r="GH24" i="11"/>
  <c r="GH12" i="11"/>
  <c r="GH54" i="11"/>
  <c r="GH42" i="11"/>
  <c r="GH40" i="11"/>
  <c r="GH20" i="11"/>
  <c r="GH35" i="11"/>
  <c r="GH49" i="11"/>
  <c r="GH41" i="11"/>
  <c r="GH27" i="11"/>
  <c r="GH19" i="11"/>
  <c r="GH36" i="11"/>
  <c r="GH43" i="11"/>
  <c r="GH22" i="11"/>
  <c r="GH14" i="11"/>
  <c r="GH13" i="11"/>
  <c r="GH51" i="11"/>
  <c r="GH11" i="11"/>
  <c r="GH17" i="11"/>
  <c r="GG8" i="11"/>
  <c r="GG4" i="11" s="1"/>
  <c r="GH28" i="11"/>
  <c r="GH32" i="11"/>
  <c r="GH23" i="11"/>
  <c r="GH30" i="11"/>
  <c r="GH29" i="11"/>
  <c r="GH31" i="11"/>
  <c r="GH52" i="11"/>
  <c r="GH25" i="11"/>
  <c r="GH44" i="11"/>
  <c r="GH50" i="11"/>
  <c r="GH33" i="11"/>
  <c r="GH55" i="11"/>
  <c r="GH34" i="11"/>
  <c r="GH37" i="11"/>
  <c r="GH47" i="11"/>
  <c r="GH16" i="11"/>
  <c r="GB44" i="13"/>
  <c r="GI5" i="11"/>
  <c r="GI154" i="11" s="1"/>
  <c r="GC39" i="13"/>
  <c r="GC55" i="13" s="1"/>
  <c r="GC38" i="13"/>
  <c r="GC54" i="13" s="1"/>
  <c r="GC34" i="13"/>
  <c r="GC50" i="13" s="1"/>
  <c r="GC33" i="13"/>
  <c r="GC49" i="13" s="1"/>
  <c r="GC28" i="13"/>
  <c r="GC30" i="13" s="1"/>
  <c r="GC29" i="13"/>
  <c r="GC45" i="13" s="1"/>
  <c r="GE6" i="13"/>
  <c r="GF3" i="13"/>
  <c r="GF4" i="13"/>
  <c r="GF2" i="13"/>
  <c r="GD41" i="13"/>
  <c r="GD25" i="13"/>
  <c r="GI66" i="11" l="1"/>
  <c r="GI85" i="11"/>
  <c r="GI130" i="11"/>
  <c r="GI83" i="11"/>
  <c r="GI92" i="11"/>
  <c r="GI99" i="11"/>
  <c r="GI107" i="11"/>
  <c r="GI111" i="11"/>
  <c r="GI79" i="11"/>
  <c r="GI137" i="11"/>
  <c r="GI81" i="11"/>
  <c r="GI145" i="11"/>
  <c r="GI148" i="11"/>
  <c r="GI127" i="11"/>
  <c r="GI101" i="11"/>
  <c r="GI118" i="11"/>
  <c r="GI75" i="11"/>
  <c r="GI73" i="11"/>
  <c r="GI158" i="11"/>
  <c r="GI62" i="11"/>
  <c r="GI100" i="11"/>
  <c r="GI82" i="11"/>
  <c r="GI105" i="11"/>
  <c r="GI115" i="11"/>
  <c r="GI132" i="11"/>
  <c r="GI150" i="11"/>
  <c r="GI126" i="11"/>
  <c r="GI94" i="11"/>
  <c r="GI87" i="11"/>
  <c r="GI72" i="11"/>
  <c r="GI65" i="11"/>
  <c r="GI140" i="11"/>
  <c r="GI69" i="11"/>
  <c r="GI70" i="11"/>
  <c r="GI90" i="11"/>
  <c r="GI98" i="11"/>
  <c r="GI120" i="11"/>
  <c r="GI128" i="11"/>
  <c r="GI151" i="11"/>
  <c r="GI124" i="11"/>
  <c r="GI96" i="11"/>
  <c r="GI95" i="11"/>
  <c r="GI57" i="11"/>
  <c r="GI71" i="11"/>
  <c r="GI146" i="11"/>
  <c r="GI68" i="11"/>
  <c r="GI74" i="11"/>
  <c r="GI102" i="11"/>
  <c r="GI123" i="11"/>
  <c r="GI110" i="11"/>
  <c r="GI139" i="11"/>
  <c r="GI159" i="11"/>
  <c r="GI135" i="11"/>
  <c r="GI117" i="11"/>
  <c r="GI97" i="11"/>
  <c r="GI76" i="11"/>
  <c r="GI144" i="11"/>
  <c r="GI160" i="11"/>
  <c r="GI67" i="11"/>
  <c r="GI86" i="11"/>
  <c r="GI89" i="11"/>
  <c r="GI109" i="11"/>
  <c r="GI119" i="11"/>
  <c r="GI147" i="11"/>
  <c r="GI157" i="11"/>
  <c r="GI136" i="11"/>
  <c r="GI121" i="11"/>
  <c r="GI84" i="11"/>
  <c r="GI56" i="11"/>
  <c r="GI153" i="11"/>
  <c r="GI149" i="11"/>
  <c r="GI61" i="11"/>
  <c r="GI91" i="11"/>
  <c r="GI93" i="11"/>
  <c r="GI106" i="11"/>
  <c r="GI125" i="11"/>
  <c r="GI138" i="11"/>
  <c r="GI29" i="11"/>
  <c r="GI129" i="11"/>
  <c r="GI122" i="11"/>
  <c r="GI108" i="11"/>
  <c r="GI63" i="11"/>
  <c r="GI88" i="11"/>
  <c r="GI152" i="11"/>
  <c r="GI141" i="11"/>
  <c r="GI60" i="11"/>
  <c r="GI78" i="11"/>
  <c r="GI104" i="11"/>
  <c r="GI113" i="11"/>
  <c r="GI134" i="11"/>
  <c r="GI143" i="11"/>
  <c r="GI156" i="11"/>
  <c r="GI133" i="11"/>
  <c r="GI103" i="11"/>
  <c r="GI114" i="11"/>
  <c r="GI155" i="11"/>
  <c r="GI64" i="11"/>
  <c r="GI58" i="11"/>
  <c r="GI59" i="11"/>
  <c r="GI77" i="11"/>
  <c r="GI80" i="11"/>
  <c r="GI112" i="11"/>
  <c r="GI116" i="11"/>
  <c r="GI131" i="11"/>
  <c r="GI142" i="11"/>
  <c r="GH8" i="11"/>
  <c r="GH4" i="11" s="1"/>
  <c r="GI40" i="11"/>
  <c r="GI27" i="11"/>
  <c r="GI35" i="11"/>
  <c r="GI24" i="11"/>
  <c r="GI49" i="11"/>
  <c r="GI28" i="11"/>
  <c r="GI45" i="11"/>
  <c r="GI19" i="11"/>
  <c r="GI15" i="11"/>
  <c r="GI50" i="11"/>
  <c r="GI21" i="11"/>
  <c r="GI31" i="11"/>
  <c r="GI20" i="11"/>
  <c r="GI39" i="11"/>
  <c r="GI12" i="11"/>
  <c r="GI18" i="11"/>
  <c r="GI41" i="11"/>
  <c r="GI13" i="11"/>
  <c r="GI34" i="11"/>
  <c r="GI44" i="11"/>
  <c r="GI47" i="11"/>
  <c r="GI53" i="11"/>
  <c r="GI32" i="11"/>
  <c r="GI52" i="11"/>
  <c r="GI25" i="11"/>
  <c r="GI17" i="11"/>
  <c r="GI48" i="11"/>
  <c r="GI42" i="11"/>
  <c r="GI14" i="11"/>
  <c r="GI51" i="11"/>
  <c r="GI37" i="11"/>
  <c r="GI11" i="11"/>
  <c r="GI54" i="11"/>
  <c r="GI46" i="11"/>
  <c r="GI33" i="11"/>
  <c r="GI30" i="11"/>
  <c r="GI36" i="11"/>
  <c r="GI43" i="11"/>
  <c r="GI22" i="11"/>
  <c r="GI55" i="11"/>
  <c r="GI38" i="11"/>
  <c r="GI23" i="11"/>
  <c r="GI26" i="11"/>
  <c r="GI16" i="11"/>
  <c r="GC44" i="13"/>
  <c r="GJ5" i="11"/>
  <c r="GJ155" i="11" s="1"/>
  <c r="GD39" i="13"/>
  <c r="GD55" i="13" s="1"/>
  <c r="GD38" i="13"/>
  <c r="GD54" i="13" s="1"/>
  <c r="GD34" i="13"/>
  <c r="GD50" i="13" s="1"/>
  <c r="GD33" i="13"/>
  <c r="GD49" i="13" s="1"/>
  <c r="GD28" i="13"/>
  <c r="GD30" i="13" s="1"/>
  <c r="GD29" i="13"/>
  <c r="GD45" i="13" s="1"/>
  <c r="GE41" i="13"/>
  <c r="GE25" i="13"/>
  <c r="GF6" i="13"/>
  <c r="GG4" i="13"/>
  <c r="GG2" i="13"/>
  <c r="GG3" i="13"/>
  <c r="GJ130" i="11" l="1"/>
  <c r="GJ93" i="11"/>
  <c r="GJ102" i="11"/>
  <c r="GJ84" i="11"/>
  <c r="GJ56" i="11"/>
  <c r="GJ152" i="11"/>
  <c r="GJ144" i="11"/>
  <c r="GJ59" i="11"/>
  <c r="GJ87" i="11"/>
  <c r="GJ110" i="11"/>
  <c r="GJ111" i="11"/>
  <c r="GJ123" i="11"/>
  <c r="GJ151" i="11"/>
  <c r="GJ126" i="11"/>
  <c r="GJ97" i="11"/>
  <c r="GJ100" i="11"/>
  <c r="GJ70" i="11"/>
  <c r="GJ61" i="11"/>
  <c r="GJ66" i="11"/>
  <c r="GJ140" i="11"/>
  <c r="GJ67" i="11"/>
  <c r="GJ90" i="11"/>
  <c r="GJ88" i="11"/>
  <c r="GJ115" i="11"/>
  <c r="GJ129" i="11"/>
  <c r="GJ148" i="11"/>
  <c r="GJ136" i="11"/>
  <c r="GJ95" i="11"/>
  <c r="GJ114" i="11"/>
  <c r="GJ64" i="11"/>
  <c r="GJ75" i="11"/>
  <c r="GJ65" i="11"/>
  <c r="GJ145" i="11"/>
  <c r="GJ74" i="11"/>
  <c r="GJ91" i="11"/>
  <c r="GJ96" i="11"/>
  <c r="GJ117" i="11"/>
  <c r="GJ135" i="11"/>
  <c r="GJ158" i="11"/>
  <c r="GJ133" i="11"/>
  <c r="GJ104" i="11"/>
  <c r="GJ89" i="11"/>
  <c r="GJ156" i="11"/>
  <c r="GJ58" i="11"/>
  <c r="GJ147" i="11"/>
  <c r="GJ160" i="11"/>
  <c r="GJ78" i="11"/>
  <c r="GJ94" i="11"/>
  <c r="GJ99" i="11"/>
  <c r="GJ118" i="11"/>
  <c r="GJ134" i="11"/>
  <c r="GJ29" i="11"/>
  <c r="GJ122" i="11"/>
  <c r="GJ119" i="11"/>
  <c r="GJ105" i="11"/>
  <c r="GJ63" i="11"/>
  <c r="GJ79" i="11"/>
  <c r="GJ149" i="11"/>
  <c r="GJ138" i="11"/>
  <c r="GJ86" i="11"/>
  <c r="GJ81" i="11"/>
  <c r="GJ108" i="11"/>
  <c r="GJ120" i="11"/>
  <c r="GJ142" i="11"/>
  <c r="GJ159" i="11"/>
  <c r="GJ124" i="11"/>
  <c r="GJ106" i="11"/>
  <c r="GJ83" i="11"/>
  <c r="GJ57" i="11"/>
  <c r="GJ73" i="11"/>
  <c r="GJ141" i="11"/>
  <c r="GJ60" i="11"/>
  <c r="GJ80" i="11"/>
  <c r="GJ98" i="11"/>
  <c r="GJ109" i="11"/>
  <c r="GJ125" i="11"/>
  <c r="GJ139" i="11"/>
  <c r="GJ157" i="11"/>
  <c r="GJ131" i="11"/>
  <c r="GJ121" i="11"/>
  <c r="GJ112" i="11"/>
  <c r="GJ92" i="11"/>
  <c r="GJ77" i="11"/>
  <c r="GJ71" i="11"/>
  <c r="GJ68" i="11"/>
  <c r="GJ62" i="11"/>
  <c r="GJ82" i="11"/>
  <c r="GJ103" i="11"/>
  <c r="GJ128" i="11"/>
  <c r="GJ127" i="11"/>
  <c r="GJ143" i="11"/>
  <c r="GJ154" i="11"/>
  <c r="GJ132" i="11"/>
  <c r="GJ113" i="11"/>
  <c r="GJ107" i="11"/>
  <c r="GJ76" i="11"/>
  <c r="GJ72" i="11"/>
  <c r="GJ150" i="11"/>
  <c r="GJ146" i="11"/>
  <c r="GJ69" i="11"/>
  <c r="GJ85" i="11"/>
  <c r="GJ101" i="11"/>
  <c r="GJ116" i="11"/>
  <c r="GJ137" i="11"/>
  <c r="GJ153" i="11"/>
  <c r="GJ41" i="11"/>
  <c r="GJ13" i="11"/>
  <c r="GJ34" i="11"/>
  <c r="GJ25" i="11"/>
  <c r="GJ49" i="11"/>
  <c r="GJ54" i="11"/>
  <c r="GJ42" i="11"/>
  <c r="GJ33" i="11"/>
  <c r="GJ39" i="11"/>
  <c r="GJ37" i="11"/>
  <c r="GJ11" i="11"/>
  <c r="GJ22" i="11"/>
  <c r="GI8" i="11"/>
  <c r="GI4" i="11" s="1"/>
  <c r="GJ14" i="11"/>
  <c r="GJ20" i="11"/>
  <c r="GJ23" i="11"/>
  <c r="GJ24" i="11"/>
  <c r="GJ17" i="11"/>
  <c r="GJ55" i="11"/>
  <c r="GJ30" i="11"/>
  <c r="GJ35" i="11"/>
  <c r="GJ26" i="11"/>
  <c r="GJ28" i="11"/>
  <c r="GJ27" i="11"/>
  <c r="GJ19" i="11"/>
  <c r="GJ12" i="11"/>
  <c r="GJ50" i="11"/>
  <c r="GJ53" i="11"/>
  <c r="GJ46" i="11"/>
  <c r="GJ45" i="11"/>
  <c r="GJ51" i="11"/>
  <c r="GJ15" i="11"/>
  <c r="GJ18" i="11"/>
  <c r="GJ21" i="11"/>
  <c r="GJ31" i="11"/>
  <c r="GJ38" i="11"/>
  <c r="GJ36" i="11"/>
  <c r="GJ47" i="11"/>
  <c r="GJ48" i="11"/>
  <c r="GJ40" i="11"/>
  <c r="GJ32" i="11"/>
  <c r="GJ52" i="11"/>
  <c r="GJ44" i="11"/>
  <c r="GJ43" i="11"/>
  <c r="GJ16" i="11"/>
  <c r="GK5" i="11"/>
  <c r="GK158" i="11" s="1"/>
  <c r="GD44" i="13"/>
  <c r="GE39" i="13"/>
  <c r="GE55" i="13" s="1"/>
  <c r="GE38" i="13"/>
  <c r="GE54" i="13" s="1"/>
  <c r="GE34" i="13"/>
  <c r="GE50" i="13" s="1"/>
  <c r="GE33" i="13"/>
  <c r="GE49" i="13" s="1"/>
  <c r="GE29" i="13"/>
  <c r="GE45" i="13" s="1"/>
  <c r="GE28" i="13"/>
  <c r="GE30" i="13" s="1"/>
  <c r="GG6" i="13"/>
  <c r="GH4" i="13"/>
  <c r="GH2" i="13"/>
  <c r="GH3" i="13"/>
  <c r="GF41" i="13"/>
  <c r="GF25" i="13"/>
  <c r="GK121" i="11" l="1"/>
  <c r="GK114" i="11"/>
  <c r="GK91" i="11"/>
  <c r="GK92" i="11"/>
  <c r="GK63" i="11"/>
  <c r="GK145" i="11"/>
  <c r="GK152" i="11"/>
  <c r="GK59" i="11"/>
  <c r="GK74" i="11"/>
  <c r="GK94" i="11"/>
  <c r="GK111" i="11"/>
  <c r="GK131" i="11"/>
  <c r="GK147" i="11"/>
  <c r="GK112" i="11"/>
  <c r="GK109" i="11"/>
  <c r="GK89" i="11"/>
  <c r="GK97" i="11"/>
  <c r="GK154" i="11"/>
  <c r="GK144" i="11"/>
  <c r="GK146" i="11"/>
  <c r="GK61" i="11"/>
  <c r="GK69" i="11"/>
  <c r="GK113" i="11"/>
  <c r="GK107" i="11"/>
  <c r="GK136" i="11"/>
  <c r="GK29" i="11"/>
  <c r="GK133" i="11"/>
  <c r="GK102" i="11"/>
  <c r="GK88" i="11"/>
  <c r="GK71" i="11"/>
  <c r="GK57" i="11"/>
  <c r="GK149" i="11"/>
  <c r="GK140" i="11"/>
  <c r="GK67" i="11"/>
  <c r="GK75" i="11"/>
  <c r="GK98" i="11"/>
  <c r="GK116" i="11"/>
  <c r="GK142" i="11"/>
  <c r="GK159" i="11"/>
  <c r="GK123" i="11"/>
  <c r="GK127" i="11"/>
  <c r="GK80" i="11"/>
  <c r="GK83" i="11"/>
  <c r="GK81" i="11"/>
  <c r="GK72" i="11"/>
  <c r="GK153" i="11"/>
  <c r="GK138" i="11"/>
  <c r="GK68" i="11"/>
  <c r="GK85" i="11"/>
  <c r="GK100" i="11"/>
  <c r="GK129" i="11"/>
  <c r="GK139" i="11"/>
  <c r="GK156" i="11"/>
  <c r="GK117" i="11"/>
  <c r="GK119" i="11"/>
  <c r="GK110" i="11"/>
  <c r="GK58" i="11"/>
  <c r="GK70" i="11"/>
  <c r="GK64" i="11"/>
  <c r="GK151" i="11"/>
  <c r="GK160" i="11"/>
  <c r="GK90" i="11"/>
  <c r="GK76" i="11"/>
  <c r="GK104" i="11"/>
  <c r="GK120" i="11"/>
  <c r="GK135" i="11"/>
  <c r="GK134" i="11"/>
  <c r="GK126" i="11"/>
  <c r="GK118" i="11"/>
  <c r="GK84" i="11"/>
  <c r="GK77" i="11"/>
  <c r="GK56" i="11"/>
  <c r="GK143" i="11"/>
  <c r="GK141" i="11"/>
  <c r="GK95" i="11"/>
  <c r="GK78" i="11"/>
  <c r="GK101" i="11"/>
  <c r="GK122" i="11"/>
  <c r="GK137" i="11"/>
  <c r="GK132" i="11"/>
  <c r="GK124" i="11"/>
  <c r="GK106" i="11"/>
  <c r="GK99" i="11"/>
  <c r="GK66" i="11"/>
  <c r="GK65" i="11"/>
  <c r="GK157" i="11"/>
  <c r="GK60" i="11"/>
  <c r="GK82" i="11"/>
  <c r="GK86" i="11"/>
  <c r="GK108" i="11"/>
  <c r="GK125" i="11"/>
  <c r="GK150" i="11"/>
  <c r="GK130" i="11"/>
  <c r="GK115" i="11"/>
  <c r="GK87" i="11"/>
  <c r="GK96" i="11"/>
  <c r="GK79" i="11"/>
  <c r="GK73" i="11"/>
  <c r="GK148" i="11"/>
  <c r="GK62" i="11"/>
  <c r="GK93" i="11"/>
  <c r="GK103" i="11"/>
  <c r="GK105" i="11"/>
  <c r="GK128" i="11"/>
  <c r="GK155" i="11"/>
  <c r="GK41" i="11"/>
  <c r="GK28" i="11"/>
  <c r="GK38" i="11"/>
  <c r="GK15" i="11"/>
  <c r="GK11" i="11"/>
  <c r="GK54" i="11"/>
  <c r="GK55" i="11"/>
  <c r="GK36" i="11"/>
  <c r="GK20" i="11"/>
  <c r="GK24" i="11"/>
  <c r="GK50" i="11"/>
  <c r="GK22" i="11"/>
  <c r="GK53" i="11"/>
  <c r="GK40" i="11"/>
  <c r="GK19" i="11"/>
  <c r="GK35" i="11"/>
  <c r="GK49" i="11"/>
  <c r="GK14" i="11"/>
  <c r="GK13" i="11"/>
  <c r="GK51" i="11"/>
  <c r="GK26" i="11"/>
  <c r="GK17" i="11"/>
  <c r="GK45" i="11"/>
  <c r="GK33" i="11"/>
  <c r="GK39" i="11"/>
  <c r="GK44" i="11"/>
  <c r="GK46" i="11"/>
  <c r="GK27" i="11"/>
  <c r="GK52" i="11"/>
  <c r="GK30" i="11"/>
  <c r="GK12" i="11"/>
  <c r="GK18" i="11"/>
  <c r="GJ8" i="11"/>
  <c r="GJ4" i="11" s="1"/>
  <c r="GK42" i="11"/>
  <c r="GK34" i="11"/>
  <c r="GK32" i="11"/>
  <c r="GK25" i="11"/>
  <c r="GK43" i="11"/>
  <c r="GK48" i="11"/>
  <c r="GK21" i="11"/>
  <c r="GK31" i="11"/>
  <c r="GK23" i="11"/>
  <c r="GK37" i="11"/>
  <c r="GK47" i="11"/>
  <c r="GK16" i="11"/>
  <c r="GE44" i="13"/>
  <c r="GL5" i="11"/>
  <c r="GG41" i="13"/>
  <c r="GG25" i="13"/>
  <c r="GF39" i="13"/>
  <c r="GF55" i="13" s="1"/>
  <c r="GF38" i="13"/>
  <c r="GF54" i="13" s="1"/>
  <c r="GF34" i="13"/>
  <c r="GF50" i="13" s="1"/>
  <c r="GF33" i="13"/>
  <c r="GF49" i="13" s="1"/>
  <c r="GF29" i="13"/>
  <c r="GF45" i="13" s="1"/>
  <c r="GF28" i="13"/>
  <c r="GF30" i="13" s="1"/>
  <c r="GH6" i="13"/>
  <c r="GI4" i="13"/>
  <c r="GI3" i="13"/>
  <c r="GI2" i="13"/>
  <c r="GL22" i="11" l="1"/>
  <c r="GL134" i="11"/>
  <c r="GL96" i="11"/>
  <c r="GL112" i="11"/>
  <c r="GL97" i="11"/>
  <c r="GL56" i="11"/>
  <c r="GL63" i="11"/>
  <c r="GL143" i="11"/>
  <c r="GL73" i="11"/>
  <c r="GL71" i="11"/>
  <c r="GL101" i="11"/>
  <c r="GL110" i="11"/>
  <c r="GL127" i="11"/>
  <c r="GL144" i="11"/>
  <c r="GL114" i="11"/>
  <c r="GL95" i="11"/>
  <c r="GL91" i="11"/>
  <c r="GL75" i="11"/>
  <c r="GL154" i="11"/>
  <c r="GL153" i="11"/>
  <c r="GL149" i="11"/>
  <c r="GL69" i="11"/>
  <c r="GL74" i="11"/>
  <c r="GL103" i="11"/>
  <c r="GL123" i="11"/>
  <c r="GL135" i="11"/>
  <c r="GL146" i="11"/>
  <c r="GL117" i="11"/>
  <c r="GL78" i="11"/>
  <c r="GL88" i="11"/>
  <c r="GL70" i="11"/>
  <c r="GL66" i="11"/>
  <c r="GL150" i="11"/>
  <c r="GL137" i="11"/>
  <c r="GL60" i="11"/>
  <c r="GL80" i="11"/>
  <c r="GL106" i="11"/>
  <c r="GL115" i="11"/>
  <c r="GL125" i="11"/>
  <c r="GL147" i="11"/>
  <c r="GL131" i="11"/>
  <c r="GL85" i="11"/>
  <c r="GL68" i="11"/>
  <c r="GL92" i="11"/>
  <c r="GL72" i="11"/>
  <c r="GL141" i="11"/>
  <c r="GL157" i="11"/>
  <c r="GL62" i="11"/>
  <c r="GL76" i="11"/>
  <c r="GL100" i="11"/>
  <c r="GL108" i="11"/>
  <c r="GL128" i="11"/>
  <c r="GL155" i="11"/>
  <c r="GL133" i="11"/>
  <c r="GL121" i="11"/>
  <c r="GL89" i="11"/>
  <c r="GL87" i="11"/>
  <c r="GL77" i="11"/>
  <c r="GL142" i="11"/>
  <c r="GL140" i="11"/>
  <c r="GL59" i="11"/>
  <c r="GL84" i="11"/>
  <c r="GL104" i="11"/>
  <c r="GL124" i="11"/>
  <c r="GL129" i="11"/>
  <c r="GL158" i="11"/>
  <c r="GL126" i="11"/>
  <c r="GL130" i="11"/>
  <c r="GL118" i="11"/>
  <c r="GL58" i="11"/>
  <c r="GL79" i="11"/>
  <c r="GL156" i="11"/>
  <c r="GL160" i="11"/>
  <c r="GL138" i="11"/>
  <c r="GL82" i="11"/>
  <c r="GL99" i="11"/>
  <c r="GL105" i="11"/>
  <c r="GL120" i="11"/>
  <c r="GL132" i="11"/>
  <c r="GL159" i="11"/>
  <c r="GL116" i="11"/>
  <c r="GL122" i="11"/>
  <c r="GL86" i="11"/>
  <c r="GL102" i="11"/>
  <c r="GL64" i="11"/>
  <c r="GL57" i="11"/>
  <c r="GL152" i="11"/>
  <c r="GL61" i="11"/>
  <c r="GL90" i="11"/>
  <c r="GL98" i="11"/>
  <c r="GL109" i="11"/>
  <c r="GL111" i="11"/>
  <c r="GL139" i="11"/>
  <c r="GL136" i="11"/>
  <c r="GL107" i="11"/>
  <c r="GL94" i="11"/>
  <c r="GL83" i="11"/>
  <c r="GL151" i="11"/>
  <c r="GL65" i="11"/>
  <c r="GL145" i="11"/>
  <c r="GL67" i="11"/>
  <c r="GL81" i="11"/>
  <c r="GL93" i="11"/>
  <c r="GL113" i="11"/>
  <c r="GL119" i="11"/>
  <c r="GL148" i="11"/>
  <c r="GL45" i="11"/>
  <c r="GL13" i="11"/>
  <c r="GL35" i="11"/>
  <c r="GL44" i="11"/>
  <c r="GL29" i="11"/>
  <c r="GL41" i="11"/>
  <c r="GL54" i="11"/>
  <c r="GL32" i="11"/>
  <c r="GL24" i="11"/>
  <c r="GL15" i="11"/>
  <c r="GL48" i="11"/>
  <c r="GL53" i="11"/>
  <c r="GL46" i="11"/>
  <c r="GL38" i="11"/>
  <c r="GL23" i="11"/>
  <c r="GL12" i="11"/>
  <c r="GL18" i="11"/>
  <c r="GL55" i="11"/>
  <c r="GL14" i="11"/>
  <c r="GL52" i="11"/>
  <c r="GL37" i="11"/>
  <c r="GL47" i="11"/>
  <c r="GL50" i="11"/>
  <c r="GK8" i="11"/>
  <c r="GK4" i="11" s="1"/>
  <c r="GL21" i="11"/>
  <c r="GL28" i="11"/>
  <c r="GL20" i="11"/>
  <c r="GL26" i="11"/>
  <c r="GL11" i="11"/>
  <c r="GL42" i="11"/>
  <c r="GL34" i="11"/>
  <c r="GL39" i="11"/>
  <c r="GL36" i="11"/>
  <c r="GL43" i="11"/>
  <c r="GL16" i="11"/>
  <c r="GL40" i="11"/>
  <c r="GL31" i="11"/>
  <c r="GL51" i="11"/>
  <c r="GL25" i="11"/>
  <c r="GL17" i="11"/>
  <c r="GL33" i="11"/>
  <c r="GL27" i="11"/>
  <c r="GL19" i="11"/>
  <c r="GL30" i="11"/>
  <c r="GL49" i="11"/>
  <c r="GF44" i="13"/>
  <c r="GM5" i="11"/>
  <c r="GM158" i="11" s="1"/>
  <c r="GG39" i="13"/>
  <c r="GG55" i="13" s="1"/>
  <c r="GG38" i="13"/>
  <c r="GG54" i="13" s="1"/>
  <c r="GG33" i="13"/>
  <c r="GG49" i="13" s="1"/>
  <c r="GG34" i="13"/>
  <c r="GG50" i="13" s="1"/>
  <c r="GG29" i="13"/>
  <c r="GG45" i="13" s="1"/>
  <c r="GG28" i="13"/>
  <c r="GG30" i="13" s="1"/>
  <c r="GJ4" i="13"/>
  <c r="GJ2" i="13"/>
  <c r="GJ3" i="13"/>
  <c r="GI6" i="13"/>
  <c r="GH41" i="13"/>
  <c r="GH25" i="13"/>
  <c r="GM135" i="11" l="1"/>
  <c r="GM113" i="11"/>
  <c r="GM96" i="11"/>
  <c r="GM91" i="11"/>
  <c r="GM60" i="11"/>
  <c r="GM150" i="11"/>
  <c r="GM153" i="11"/>
  <c r="GM124" i="11"/>
  <c r="GM59" i="11"/>
  <c r="GM81" i="11"/>
  <c r="GM109" i="11"/>
  <c r="GM117" i="11"/>
  <c r="GM145" i="11"/>
  <c r="GM129" i="11"/>
  <c r="GM105" i="11"/>
  <c r="GM118" i="11"/>
  <c r="GM92" i="11"/>
  <c r="GM72" i="11"/>
  <c r="GM157" i="11"/>
  <c r="GM141" i="11"/>
  <c r="GM160" i="11"/>
  <c r="GM58" i="11"/>
  <c r="GM77" i="11"/>
  <c r="GM100" i="11"/>
  <c r="GM123" i="11"/>
  <c r="GM139" i="11"/>
  <c r="GM116" i="11"/>
  <c r="GM93" i="11"/>
  <c r="GM101" i="11"/>
  <c r="GM66" i="11"/>
  <c r="GM63" i="11"/>
  <c r="GM151" i="11"/>
  <c r="GM138" i="11"/>
  <c r="GM70" i="11"/>
  <c r="GM74" i="11"/>
  <c r="GM78" i="11"/>
  <c r="GM90" i="11"/>
  <c r="GM119" i="11"/>
  <c r="GM146" i="11"/>
  <c r="GM127" i="11"/>
  <c r="GM99" i="11"/>
  <c r="GM121" i="11"/>
  <c r="GM83" i="11"/>
  <c r="GM76" i="11"/>
  <c r="GM68" i="11"/>
  <c r="GM143" i="11"/>
  <c r="GM61" i="11"/>
  <c r="GM84" i="11"/>
  <c r="GM80" i="11"/>
  <c r="GM95" i="11"/>
  <c r="GM134" i="11"/>
  <c r="GM154" i="11"/>
  <c r="GM131" i="11"/>
  <c r="GM104" i="11"/>
  <c r="GM112" i="11"/>
  <c r="GM88" i="11"/>
  <c r="GM62" i="11"/>
  <c r="GM56" i="11"/>
  <c r="GM137" i="11"/>
  <c r="GM67" i="11"/>
  <c r="GM98" i="11"/>
  <c r="GM87" i="11"/>
  <c r="GM106" i="11"/>
  <c r="GM120" i="11"/>
  <c r="GM147" i="11"/>
  <c r="GM126" i="11"/>
  <c r="GM103" i="11"/>
  <c r="GM108" i="11"/>
  <c r="GM75" i="11"/>
  <c r="GM64" i="11"/>
  <c r="GM152" i="11"/>
  <c r="GM140" i="11"/>
  <c r="GM71" i="11"/>
  <c r="GM89" i="11"/>
  <c r="GM102" i="11"/>
  <c r="GM125" i="11"/>
  <c r="GM128" i="11"/>
  <c r="GM17" i="11"/>
  <c r="GM136" i="11"/>
  <c r="GM115" i="11"/>
  <c r="GM97" i="11"/>
  <c r="GM122" i="11"/>
  <c r="GM79" i="11"/>
  <c r="GM73" i="11"/>
  <c r="GM144" i="11"/>
  <c r="GM155" i="11"/>
  <c r="GM57" i="11"/>
  <c r="GM82" i="11"/>
  <c r="GM85" i="11"/>
  <c r="GM110" i="11"/>
  <c r="GM132" i="11"/>
  <c r="GM159" i="11"/>
  <c r="GM130" i="11"/>
  <c r="GM133" i="11"/>
  <c r="GM114" i="11"/>
  <c r="GM94" i="11"/>
  <c r="GM65" i="11"/>
  <c r="GM156" i="11"/>
  <c r="GM148" i="11"/>
  <c r="GM149" i="11"/>
  <c r="GM69" i="11"/>
  <c r="GM86" i="11"/>
  <c r="GM107" i="11"/>
  <c r="GM111" i="11"/>
  <c r="GM142" i="11"/>
  <c r="GM41" i="11"/>
  <c r="GM34" i="11"/>
  <c r="GM38" i="11"/>
  <c r="GM35" i="11"/>
  <c r="GM12" i="11"/>
  <c r="GM48" i="11"/>
  <c r="GM21" i="11"/>
  <c r="GM52" i="11"/>
  <c r="GM51" i="11"/>
  <c r="GM26" i="11"/>
  <c r="GM11" i="11"/>
  <c r="GM22" i="11"/>
  <c r="GM55" i="11"/>
  <c r="GM20" i="11"/>
  <c r="GM39" i="11"/>
  <c r="GM37" i="11"/>
  <c r="GM49" i="11"/>
  <c r="GM16" i="11"/>
  <c r="GM42" i="11"/>
  <c r="GM45" i="11"/>
  <c r="GM44" i="11"/>
  <c r="GM36" i="11"/>
  <c r="GL8" i="11"/>
  <c r="GL4" i="11" s="1"/>
  <c r="GM28" i="11"/>
  <c r="GM32" i="11"/>
  <c r="GM25" i="11"/>
  <c r="GM24" i="11"/>
  <c r="GM29" i="11"/>
  <c r="GM46" i="11"/>
  <c r="GM33" i="11"/>
  <c r="GM19" i="11"/>
  <c r="GM47" i="11"/>
  <c r="GM50" i="11"/>
  <c r="GM40" i="11"/>
  <c r="GM13" i="11"/>
  <c r="GM31" i="11"/>
  <c r="GM23" i="11"/>
  <c r="GM43" i="11"/>
  <c r="GM18" i="11"/>
  <c r="GM53" i="11"/>
  <c r="GM14" i="11"/>
  <c r="GM27" i="11"/>
  <c r="GM30" i="11"/>
  <c r="GM15" i="11"/>
  <c r="GM54" i="11"/>
  <c r="GN5" i="11"/>
  <c r="GG44" i="13"/>
  <c r="GH39" i="13"/>
  <c r="GH55" i="13" s="1"/>
  <c r="GH34" i="13"/>
  <c r="GH50" i="13" s="1"/>
  <c r="GH38" i="13"/>
  <c r="GH54" i="13" s="1"/>
  <c r="GH33" i="13"/>
  <c r="GH49" i="13" s="1"/>
  <c r="GH29" i="13"/>
  <c r="GH45" i="13" s="1"/>
  <c r="GH28" i="13"/>
  <c r="GH30" i="13" s="1"/>
  <c r="GI41" i="13"/>
  <c r="GI25" i="13"/>
  <c r="GK4" i="13"/>
  <c r="GJ6" i="13"/>
  <c r="GK2" i="13"/>
  <c r="GK3" i="13"/>
  <c r="GN50" i="11" l="1"/>
  <c r="GN122" i="11"/>
  <c r="GN114" i="11"/>
  <c r="GN92" i="11"/>
  <c r="GN62" i="11"/>
  <c r="GN71" i="11"/>
  <c r="GN157" i="11"/>
  <c r="GN138" i="11"/>
  <c r="GN69" i="11"/>
  <c r="GN91" i="11"/>
  <c r="GN108" i="11"/>
  <c r="GN112" i="11"/>
  <c r="GN134" i="11"/>
  <c r="GN155" i="11"/>
  <c r="GN132" i="11"/>
  <c r="GN123" i="11"/>
  <c r="GN109" i="11"/>
  <c r="GN77" i="11"/>
  <c r="GN65" i="11"/>
  <c r="GN63" i="11"/>
  <c r="GN148" i="11"/>
  <c r="GN160" i="11"/>
  <c r="GN59" i="11"/>
  <c r="GN85" i="11"/>
  <c r="GN98" i="11"/>
  <c r="GN115" i="11"/>
  <c r="GN129" i="11"/>
  <c r="GN158" i="11"/>
  <c r="GN130" i="11"/>
  <c r="GN118" i="11"/>
  <c r="GN101" i="11"/>
  <c r="GN70" i="11"/>
  <c r="GN64" i="11"/>
  <c r="GN150" i="11"/>
  <c r="GN149" i="11"/>
  <c r="GN58" i="11"/>
  <c r="GN56" i="11"/>
  <c r="GN99" i="11"/>
  <c r="GN93" i="11"/>
  <c r="GN120" i="11"/>
  <c r="GN139" i="11"/>
  <c r="GN127" i="11"/>
  <c r="GN104" i="11"/>
  <c r="GN96" i="11"/>
  <c r="GN151" i="11"/>
  <c r="GN88" i="11"/>
  <c r="GN147" i="11"/>
  <c r="GN146" i="11"/>
  <c r="GN74" i="11"/>
  <c r="GN66" i="11"/>
  <c r="GN100" i="11"/>
  <c r="GN95" i="11"/>
  <c r="GN119" i="11"/>
  <c r="GN135" i="11"/>
  <c r="GN124" i="11"/>
  <c r="GN89" i="11"/>
  <c r="GN107" i="11"/>
  <c r="GN57" i="11"/>
  <c r="GN80" i="11"/>
  <c r="GN153" i="11"/>
  <c r="GN140" i="11"/>
  <c r="GN67" i="11"/>
  <c r="GN76" i="11"/>
  <c r="GN86" i="11"/>
  <c r="GN106" i="11"/>
  <c r="GN128" i="11"/>
  <c r="GN144" i="11"/>
  <c r="GN136" i="11"/>
  <c r="GN97" i="11"/>
  <c r="GN94" i="11"/>
  <c r="GN81" i="11"/>
  <c r="GN79" i="11"/>
  <c r="GN152" i="11"/>
  <c r="GN141" i="11"/>
  <c r="GN61" i="11"/>
  <c r="GN83" i="11"/>
  <c r="GN87" i="11"/>
  <c r="GN105" i="11"/>
  <c r="GN117" i="11"/>
  <c r="GN142" i="11"/>
  <c r="GN133" i="11"/>
  <c r="GN84" i="11"/>
  <c r="GN102" i="11"/>
  <c r="GN72" i="11"/>
  <c r="GN73" i="11"/>
  <c r="GN159" i="11"/>
  <c r="GN137" i="11"/>
  <c r="GN60" i="11"/>
  <c r="GN78" i="11"/>
  <c r="GN90" i="11"/>
  <c r="GN110" i="11"/>
  <c r="GN125" i="11"/>
  <c r="GN143" i="11"/>
  <c r="GN126" i="11"/>
  <c r="GN116" i="11"/>
  <c r="GN103" i="11"/>
  <c r="GN156" i="11"/>
  <c r="GN68" i="11"/>
  <c r="GN145" i="11"/>
  <c r="GN121" i="11"/>
  <c r="GN75" i="11"/>
  <c r="GN82" i="11"/>
  <c r="GN111" i="11"/>
  <c r="GN113" i="11"/>
  <c r="GN131" i="11"/>
  <c r="GN154" i="11"/>
  <c r="GN14" i="11"/>
  <c r="GN27" i="11"/>
  <c r="GN23" i="11"/>
  <c r="GN26" i="11"/>
  <c r="GN48" i="11"/>
  <c r="GN16" i="11"/>
  <c r="GN33" i="11"/>
  <c r="GN52" i="11"/>
  <c r="GN39" i="11"/>
  <c r="GN25" i="11"/>
  <c r="GN49" i="11"/>
  <c r="GN55" i="11"/>
  <c r="GN45" i="11"/>
  <c r="GN51" i="11"/>
  <c r="GN30" i="11"/>
  <c r="GN17" i="11"/>
  <c r="GN40" i="11"/>
  <c r="GN34" i="11"/>
  <c r="GN44" i="11"/>
  <c r="GN43" i="11"/>
  <c r="GN54" i="11"/>
  <c r="GN41" i="11"/>
  <c r="GN13" i="11"/>
  <c r="GN32" i="11"/>
  <c r="GN37" i="11"/>
  <c r="GN15" i="11"/>
  <c r="GN42" i="11"/>
  <c r="GN46" i="11"/>
  <c r="GN20" i="11"/>
  <c r="GN24" i="11"/>
  <c r="GN12" i="11"/>
  <c r="GN29" i="11"/>
  <c r="GM8" i="11"/>
  <c r="GM4" i="11" s="1"/>
  <c r="GN21" i="11"/>
  <c r="GN28" i="11"/>
  <c r="GN38" i="11"/>
  <c r="GN35" i="11"/>
  <c r="GN47" i="11"/>
  <c r="GN18" i="11"/>
  <c r="GN53" i="11"/>
  <c r="GN31" i="11"/>
  <c r="GN19" i="11"/>
  <c r="GN36" i="11"/>
  <c r="GN11" i="11"/>
  <c r="GN22" i="11"/>
  <c r="GO5" i="11"/>
  <c r="GO144" i="11" s="1"/>
  <c r="GH44" i="13"/>
  <c r="GJ41" i="13"/>
  <c r="GJ25" i="13"/>
  <c r="GI39" i="13"/>
  <c r="GI55" i="13" s="1"/>
  <c r="GI38" i="13"/>
  <c r="GI54" i="13" s="1"/>
  <c r="GI33" i="13"/>
  <c r="GI49" i="13" s="1"/>
  <c r="GI34" i="13"/>
  <c r="GI50" i="13" s="1"/>
  <c r="GI29" i="13"/>
  <c r="GI45" i="13" s="1"/>
  <c r="GI28" i="13"/>
  <c r="GI30" i="13" s="1"/>
  <c r="GK6" i="13"/>
  <c r="GL4" i="13"/>
  <c r="GL3" i="13"/>
  <c r="GL2" i="13"/>
  <c r="GO129" i="11" l="1"/>
  <c r="GO124" i="11"/>
  <c r="GO122" i="11"/>
  <c r="GO92" i="11"/>
  <c r="GO70" i="11"/>
  <c r="GO150" i="11"/>
  <c r="GO138" i="11"/>
  <c r="GO67" i="11"/>
  <c r="GO65" i="11"/>
  <c r="GO90" i="11"/>
  <c r="GO104" i="11"/>
  <c r="GO134" i="11"/>
  <c r="GO22" i="11"/>
  <c r="GO114" i="11"/>
  <c r="GO117" i="11"/>
  <c r="GO112" i="11"/>
  <c r="GO62" i="11"/>
  <c r="GO80" i="11"/>
  <c r="GO56" i="11"/>
  <c r="GO149" i="11"/>
  <c r="GO72" i="11"/>
  <c r="GO82" i="11"/>
  <c r="GO98" i="11"/>
  <c r="GO110" i="11"/>
  <c r="GO140" i="11"/>
  <c r="GO145" i="11"/>
  <c r="GO132" i="11"/>
  <c r="GO109" i="11"/>
  <c r="GO93" i="11"/>
  <c r="GO75" i="11"/>
  <c r="GO81" i="11"/>
  <c r="GO142" i="11"/>
  <c r="GO137" i="11"/>
  <c r="GO73" i="11"/>
  <c r="GO76" i="11"/>
  <c r="GO91" i="11"/>
  <c r="GO113" i="11"/>
  <c r="GO135" i="11"/>
  <c r="GO151" i="11"/>
  <c r="GO133" i="11"/>
  <c r="GO118" i="11"/>
  <c r="GO106" i="11"/>
  <c r="GO95" i="11"/>
  <c r="GO77" i="11"/>
  <c r="GO147" i="11"/>
  <c r="GO97" i="11"/>
  <c r="GO57" i="11"/>
  <c r="GO78" i="11"/>
  <c r="GO100" i="11"/>
  <c r="GO116" i="11"/>
  <c r="GO136" i="11"/>
  <c r="GO156" i="11"/>
  <c r="GO121" i="11"/>
  <c r="GO107" i="11"/>
  <c r="GO88" i="11"/>
  <c r="GO87" i="11"/>
  <c r="GO79" i="11"/>
  <c r="GO153" i="11"/>
  <c r="GO157" i="11"/>
  <c r="GO60" i="11"/>
  <c r="GO86" i="11"/>
  <c r="GO108" i="11"/>
  <c r="GO120" i="11"/>
  <c r="GO139" i="11"/>
  <c r="GO159" i="11"/>
  <c r="GO127" i="11"/>
  <c r="GO105" i="11"/>
  <c r="GO102" i="11"/>
  <c r="GO69" i="11"/>
  <c r="GO71" i="11"/>
  <c r="GO141" i="11"/>
  <c r="GO58" i="11"/>
  <c r="GO59" i="11"/>
  <c r="GO83" i="11"/>
  <c r="GO103" i="11"/>
  <c r="GO128" i="11"/>
  <c r="GO143" i="11"/>
  <c r="GO155" i="11"/>
  <c r="GO123" i="11"/>
  <c r="GO115" i="11"/>
  <c r="GO101" i="11"/>
  <c r="GO96" i="11"/>
  <c r="GO99" i="11"/>
  <c r="GO152" i="11"/>
  <c r="GO146" i="11"/>
  <c r="GO66" i="11"/>
  <c r="GO61" i="11"/>
  <c r="GO74" i="11"/>
  <c r="GO94" i="11"/>
  <c r="GO126" i="11"/>
  <c r="GO148" i="11"/>
  <c r="GO158" i="11"/>
  <c r="GO131" i="11"/>
  <c r="GO130" i="11"/>
  <c r="GO119" i="11"/>
  <c r="GO85" i="11"/>
  <c r="GO84" i="11"/>
  <c r="GO63" i="11"/>
  <c r="GO160" i="11"/>
  <c r="GO68" i="11"/>
  <c r="GO64" i="11"/>
  <c r="GO89" i="11"/>
  <c r="GO111" i="11"/>
  <c r="GO125" i="11"/>
  <c r="GO154" i="11"/>
  <c r="GO14" i="11"/>
  <c r="GO24" i="11"/>
  <c r="GO25" i="11"/>
  <c r="GO43" i="11"/>
  <c r="GO29" i="11"/>
  <c r="GO42" i="11"/>
  <c r="GO45" i="11"/>
  <c r="GO13" i="11"/>
  <c r="GO51" i="11"/>
  <c r="GO12" i="11"/>
  <c r="GO50" i="11"/>
  <c r="GO21" i="11"/>
  <c r="GO19" i="11"/>
  <c r="GO32" i="11"/>
  <c r="GO37" i="11"/>
  <c r="GO30" i="11"/>
  <c r="GO18" i="11"/>
  <c r="GO41" i="11"/>
  <c r="GO40" i="11"/>
  <c r="GO38" i="11"/>
  <c r="GO35" i="11"/>
  <c r="GO15" i="11"/>
  <c r="GO16" i="11"/>
  <c r="GO53" i="11"/>
  <c r="GO46" i="11"/>
  <c r="GO34" i="11"/>
  <c r="GO47" i="11"/>
  <c r="GO11" i="11"/>
  <c r="GN8" i="11"/>
  <c r="GN4" i="11" s="1"/>
  <c r="GO55" i="11"/>
  <c r="GO33" i="11"/>
  <c r="GO52" i="11"/>
  <c r="GO36" i="11"/>
  <c r="GO17" i="11"/>
  <c r="GO54" i="11"/>
  <c r="GO31" i="11"/>
  <c r="GO23" i="11"/>
  <c r="GO20" i="11"/>
  <c r="GO26" i="11"/>
  <c r="GO48" i="11"/>
  <c r="GO28" i="11"/>
  <c r="GO27" i="11"/>
  <c r="GO39" i="11"/>
  <c r="GO44" i="11"/>
  <c r="GO49" i="11"/>
  <c r="GI44" i="13"/>
  <c r="GP5" i="11"/>
  <c r="GP147" i="11" s="1"/>
  <c r="GJ39" i="13"/>
  <c r="GJ55" i="13" s="1"/>
  <c r="GJ33" i="13"/>
  <c r="GJ49" i="13" s="1"/>
  <c r="GJ38" i="13"/>
  <c r="GJ54" i="13" s="1"/>
  <c r="GJ29" i="13"/>
  <c r="GJ45" i="13" s="1"/>
  <c r="GJ34" i="13"/>
  <c r="GJ50" i="13" s="1"/>
  <c r="GJ28" i="13"/>
  <c r="GJ30" i="13" s="1"/>
  <c r="GL6" i="13"/>
  <c r="GM3" i="13"/>
  <c r="GM2" i="13"/>
  <c r="GM4" i="13"/>
  <c r="GK41" i="13"/>
  <c r="GK25" i="13"/>
  <c r="GP100" i="11" l="1"/>
  <c r="GP130" i="11"/>
  <c r="GP101" i="11"/>
  <c r="GP75" i="11"/>
  <c r="GP72" i="11"/>
  <c r="GP65" i="11"/>
  <c r="GP61" i="11"/>
  <c r="GP146" i="11"/>
  <c r="GP148" i="11"/>
  <c r="GP80" i="11"/>
  <c r="GP106" i="11"/>
  <c r="GP126" i="11"/>
  <c r="GP143" i="11"/>
  <c r="GP136" i="11"/>
  <c r="GP121" i="11"/>
  <c r="GP112" i="11"/>
  <c r="GP102" i="11"/>
  <c r="GP155" i="11"/>
  <c r="GP60" i="11"/>
  <c r="GP68" i="11"/>
  <c r="GP138" i="11"/>
  <c r="GP160" i="11"/>
  <c r="GP73" i="11"/>
  <c r="GP104" i="11"/>
  <c r="GP116" i="11"/>
  <c r="GP135" i="11"/>
  <c r="GP120" i="11"/>
  <c r="GP98" i="11"/>
  <c r="GP86" i="11"/>
  <c r="GP74" i="11"/>
  <c r="GP57" i="11"/>
  <c r="GP69" i="11"/>
  <c r="GP58" i="11"/>
  <c r="GP137" i="11"/>
  <c r="GP159" i="11"/>
  <c r="GP77" i="11"/>
  <c r="GP105" i="11"/>
  <c r="GP123" i="11"/>
  <c r="GP151" i="11"/>
  <c r="GP134" i="11"/>
  <c r="GP90" i="11"/>
  <c r="GP103" i="11"/>
  <c r="GP97" i="11"/>
  <c r="GP99" i="11"/>
  <c r="GP63" i="11"/>
  <c r="GP67" i="11"/>
  <c r="GP149" i="11"/>
  <c r="GP157" i="11"/>
  <c r="GP158" i="11"/>
  <c r="GP94" i="11"/>
  <c r="GP108" i="11"/>
  <c r="GP119" i="11"/>
  <c r="GP128" i="11"/>
  <c r="GP127" i="11"/>
  <c r="GP96" i="11"/>
  <c r="GP114" i="11"/>
  <c r="GP92" i="11"/>
  <c r="GP81" i="11"/>
  <c r="GP64" i="11"/>
  <c r="GP154" i="11"/>
  <c r="GP141" i="11"/>
  <c r="GP70" i="11"/>
  <c r="GP95" i="11"/>
  <c r="GP113" i="11"/>
  <c r="GP144" i="11"/>
  <c r="GP125" i="11"/>
  <c r="GP133" i="11"/>
  <c r="GP107" i="11"/>
  <c r="GP82" i="11"/>
  <c r="GP66" i="11"/>
  <c r="GP156" i="11"/>
  <c r="GP62" i="11"/>
  <c r="GP145" i="11"/>
  <c r="GP140" i="11"/>
  <c r="GP71" i="11"/>
  <c r="GP93" i="11"/>
  <c r="GP117" i="11"/>
  <c r="GP131" i="11"/>
  <c r="GP124" i="11"/>
  <c r="GP110" i="11"/>
  <c r="GP115" i="11"/>
  <c r="GP88" i="11"/>
  <c r="GP87" i="11"/>
  <c r="GP84" i="11"/>
  <c r="GP56" i="11"/>
  <c r="GP139" i="11"/>
  <c r="GP153" i="11"/>
  <c r="GP76" i="11"/>
  <c r="GP89" i="11"/>
  <c r="GP109" i="11"/>
  <c r="GP132" i="11"/>
  <c r="GP111" i="11"/>
  <c r="GP129" i="11"/>
  <c r="GP118" i="11"/>
  <c r="GP78" i="11"/>
  <c r="GP79" i="11"/>
  <c r="GP83" i="11"/>
  <c r="GP59" i="11"/>
  <c r="GP150" i="11"/>
  <c r="GP152" i="11"/>
  <c r="GP85" i="11"/>
  <c r="GP91" i="11"/>
  <c r="GP122" i="11"/>
  <c r="GP142" i="11"/>
  <c r="GP46" i="11"/>
  <c r="GP52" i="11"/>
  <c r="GP38" i="11"/>
  <c r="GP12" i="11"/>
  <c r="GP11" i="11"/>
  <c r="GP54" i="11"/>
  <c r="GP21" i="11"/>
  <c r="GP45" i="11"/>
  <c r="GP20" i="11"/>
  <c r="GP35" i="11"/>
  <c r="GP49" i="11"/>
  <c r="GP16" i="11"/>
  <c r="GP42" i="11"/>
  <c r="GP27" i="11"/>
  <c r="GP23" i="11"/>
  <c r="GP37" i="11"/>
  <c r="GP43" i="11"/>
  <c r="GP48" i="11"/>
  <c r="GP41" i="11"/>
  <c r="GP33" i="11"/>
  <c r="GP19" i="11"/>
  <c r="GP30" i="11"/>
  <c r="GP17" i="11"/>
  <c r="GP28" i="11"/>
  <c r="GP13" i="11"/>
  <c r="GP39" i="11"/>
  <c r="GP47" i="11"/>
  <c r="GP29" i="11"/>
  <c r="GO8" i="11"/>
  <c r="GO4" i="11" s="1"/>
  <c r="GP31" i="11"/>
  <c r="GP34" i="11"/>
  <c r="GP36" i="11"/>
  <c r="GP24" i="11"/>
  <c r="GP50" i="11"/>
  <c r="GP53" i="11"/>
  <c r="GP14" i="11"/>
  <c r="GP32" i="11"/>
  <c r="GP25" i="11"/>
  <c r="GP44" i="11"/>
  <c r="GP18" i="11"/>
  <c r="GP55" i="11"/>
  <c r="GP40" i="11"/>
  <c r="GP51" i="11"/>
  <c r="GP26" i="11"/>
  <c r="GP15" i="11"/>
  <c r="GP22" i="11"/>
  <c r="GJ44" i="13"/>
  <c r="GQ5" i="11"/>
  <c r="GQ159" i="11" s="1"/>
  <c r="GK39" i="13"/>
  <c r="GK55" i="13" s="1"/>
  <c r="GK38" i="13"/>
  <c r="GK54" i="13" s="1"/>
  <c r="GK34" i="13"/>
  <c r="GK50" i="13" s="1"/>
  <c r="GK33" i="13"/>
  <c r="GK49" i="13" s="1"/>
  <c r="GK29" i="13"/>
  <c r="GK45" i="13" s="1"/>
  <c r="GK28" i="13"/>
  <c r="GK30" i="13" s="1"/>
  <c r="GM6" i="13"/>
  <c r="GN3" i="13"/>
  <c r="GN4" i="13"/>
  <c r="GN2" i="13"/>
  <c r="GL41" i="13"/>
  <c r="GL25" i="13"/>
  <c r="GQ108" i="11" l="1"/>
  <c r="GQ103" i="11"/>
  <c r="GQ91" i="11"/>
  <c r="GQ97" i="11"/>
  <c r="GQ68" i="11"/>
  <c r="GQ71" i="11"/>
  <c r="GQ150" i="11"/>
  <c r="GQ73" i="11"/>
  <c r="GQ86" i="11"/>
  <c r="GQ89" i="11"/>
  <c r="GQ113" i="11"/>
  <c r="GQ126" i="11"/>
  <c r="GQ140" i="11"/>
  <c r="GQ135" i="11"/>
  <c r="GQ109" i="11"/>
  <c r="GQ112" i="11"/>
  <c r="GQ72" i="11"/>
  <c r="GQ65" i="11"/>
  <c r="GQ63" i="11"/>
  <c r="GQ160" i="11"/>
  <c r="GQ62" i="11"/>
  <c r="GQ105" i="11"/>
  <c r="GQ101" i="11"/>
  <c r="GQ116" i="11"/>
  <c r="GQ131" i="11"/>
  <c r="GQ151" i="11"/>
  <c r="GQ133" i="11"/>
  <c r="GQ93" i="11"/>
  <c r="GQ77" i="11"/>
  <c r="GQ92" i="11"/>
  <c r="GQ56" i="11"/>
  <c r="GQ144" i="11"/>
  <c r="GQ141" i="11"/>
  <c r="GQ66" i="11"/>
  <c r="GQ82" i="11"/>
  <c r="GQ98" i="11"/>
  <c r="GQ129" i="11"/>
  <c r="GQ137" i="11"/>
  <c r="GQ147" i="11"/>
  <c r="GQ119" i="11"/>
  <c r="GQ117" i="11"/>
  <c r="GQ81" i="11"/>
  <c r="GQ76" i="11"/>
  <c r="GQ155" i="11"/>
  <c r="GQ146" i="11"/>
  <c r="GQ149" i="11"/>
  <c r="GQ67" i="11"/>
  <c r="GQ96" i="11"/>
  <c r="GQ90" i="11"/>
  <c r="GQ128" i="11"/>
  <c r="GQ138" i="11"/>
  <c r="GQ154" i="11"/>
  <c r="GQ122" i="11"/>
  <c r="GQ115" i="11"/>
  <c r="GQ75" i="11"/>
  <c r="GQ64" i="11"/>
  <c r="GQ84" i="11"/>
  <c r="GQ152" i="11"/>
  <c r="GQ157" i="11"/>
  <c r="GQ69" i="11"/>
  <c r="GQ100" i="11"/>
  <c r="GQ110" i="11"/>
  <c r="GQ123" i="11"/>
  <c r="GQ136" i="11"/>
  <c r="GQ148" i="11"/>
  <c r="GQ121" i="11"/>
  <c r="GQ114" i="11"/>
  <c r="GQ99" i="11"/>
  <c r="GQ85" i="11"/>
  <c r="GQ60" i="11"/>
  <c r="GQ158" i="11"/>
  <c r="GQ59" i="11"/>
  <c r="GQ78" i="11"/>
  <c r="GQ102" i="11"/>
  <c r="GQ111" i="11"/>
  <c r="GQ127" i="11"/>
  <c r="GQ143" i="11"/>
  <c r="GQ156" i="11"/>
  <c r="GQ130" i="11"/>
  <c r="GQ104" i="11"/>
  <c r="GQ106" i="11"/>
  <c r="GQ83" i="11"/>
  <c r="GQ87" i="11"/>
  <c r="GQ57" i="11"/>
  <c r="GQ153" i="11"/>
  <c r="GQ74" i="11"/>
  <c r="GQ88" i="11"/>
  <c r="GQ107" i="11"/>
  <c r="GQ120" i="11"/>
  <c r="GQ132" i="11"/>
  <c r="GQ142" i="11"/>
  <c r="GQ50" i="11"/>
  <c r="GQ124" i="11"/>
  <c r="GQ95" i="11"/>
  <c r="GQ118" i="11"/>
  <c r="GQ80" i="11"/>
  <c r="GQ58" i="11"/>
  <c r="GQ79" i="11"/>
  <c r="GQ145" i="11"/>
  <c r="GQ61" i="11"/>
  <c r="GQ70" i="11"/>
  <c r="GQ94" i="11"/>
  <c r="GQ125" i="11"/>
  <c r="GQ134" i="11"/>
  <c r="GQ139" i="11"/>
  <c r="GQ55" i="11"/>
  <c r="GQ27" i="11"/>
  <c r="GQ35" i="11"/>
  <c r="GQ24" i="11"/>
  <c r="GQ49" i="11"/>
  <c r="GQ40" i="11"/>
  <c r="GQ45" i="11"/>
  <c r="GQ19" i="11"/>
  <c r="GQ12" i="11"/>
  <c r="GQ17" i="11"/>
  <c r="GQ46" i="11"/>
  <c r="GQ38" i="11"/>
  <c r="GQ39" i="11"/>
  <c r="GQ15" i="11"/>
  <c r="GQ48" i="11"/>
  <c r="GQ21" i="11"/>
  <c r="GQ31" i="11"/>
  <c r="GQ20" i="11"/>
  <c r="GQ30" i="11"/>
  <c r="GQ47" i="11"/>
  <c r="GQ41" i="11"/>
  <c r="GQ32" i="11"/>
  <c r="GQ52" i="11"/>
  <c r="GQ25" i="11"/>
  <c r="GQ43" i="11"/>
  <c r="GQ18" i="11"/>
  <c r="GQ53" i="11"/>
  <c r="GQ14" i="11"/>
  <c r="GQ34" i="11"/>
  <c r="GQ37" i="11"/>
  <c r="GQ44" i="11"/>
  <c r="GQ16" i="11"/>
  <c r="GP8" i="11"/>
  <c r="GP4" i="11" s="1"/>
  <c r="GQ42" i="11"/>
  <c r="GQ13" i="11"/>
  <c r="GQ23" i="11"/>
  <c r="GQ36" i="11"/>
  <c r="GQ29" i="11"/>
  <c r="GQ54" i="11"/>
  <c r="GQ28" i="11"/>
  <c r="GQ33" i="11"/>
  <c r="GQ51" i="11"/>
  <c r="GQ26" i="11"/>
  <c r="GQ11" i="11"/>
  <c r="GQ22" i="11"/>
  <c r="GR5" i="11"/>
  <c r="GK44" i="13"/>
  <c r="GM41" i="13"/>
  <c r="GM25" i="13"/>
  <c r="GL39" i="13"/>
  <c r="GL55" i="13" s="1"/>
  <c r="GL38" i="13"/>
  <c r="GL54" i="13" s="1"/>
  <c r="GL34" i="13"/>
  <c r="GL50" i="13" s="1"/>
  <c r="GL33" i="13"/>
  <c r="GL49" i="13" s="1"/>
  <c r="GL29" i="13"/>
  <c r="GL45" i="13" s="1"/>
  <c r="GL28" i="13"/>
  <c r="GL30" i="13" s="1"/>
  <c r="GN6" i="13"/>
  <c r="GO4" i="13"/>
  <c r="GO3" i="13"/>
  <c r="GO2" i="13"/>
  <c r="GR54" i="11" l="1"/>
  <c r="GR124" i="11"/>
  <c r="GR99" i="11"/>
  <c r="GR106" i="11"/>
  <c r="GR79" i="11"/>
  <c r="GR65" i="11"/>
  <c r="GR57" i="11"/>
  <c r="GR144" i="11"/>
  <c r="GR77" i="11"/>
  <c r="GR89" i="11"/>
  <c r="GR120" i="11"/>
  <c r="GR117" i="11"/>
  <c r="GR138" i="11"/>
  <c r="GR159" i="11"/>
  <c r="GR129" i="11"/>
  <c r="GR118" i="11"/>
  <c r="GR107" i="11"/>
  <c r="GR68" i="11"/>
  <c r="GR81" i="11"/>
  <c r="GR72" i="11"/>
  <c r="GR160" i="11"/>
  <c r="GR69" i="11"/>
  <c r="GR91" i="11"/>
  <c r="GR103" i="11"/>
  <c r="GR122" i="11"/>
  <c r="GR135" i="11"/>
  <c r="GR154" i="11"/>
  <c r="GR131" i="11"/>
  <c r="GR108" i="11"/>
  <c r="GR88" i="11"/>
  <c r="GR58" i="11"/>
  <c r="GR61" i="11"/>
  <c r="GR156" i="11"/>
  <c r="GR59" i="11"/>
  <c r="GR74" i="11"/>
  <c r="GR96" i="11"/>
  <c r="GR104" i="11"/>
  <c r="GR123" i="11"/>
  <c r="GR143" i="11"/>
  <c r="GR155" i="11"/>
  <c r="GR130" i="11"/>
  <c r="GR136" i="11"/>
  <c r="GR95" i="11"/>
  <c r="GR83" i="11"/>
  <c r="GR73" i="11"/>
  <c r="GR75" i="11"/>
  <c r="GR153" i="11"/>
  <c r="GR66" i="11"/>
  <c r="GR80" i="11"/>
  <c r="GR90" i="11"/>
  <c r="GR110" i="11"/>
  <c r="GR142" i="11"/>
  <c r="GR141" i="11"/>
  <c r="GR157" i="11"/>
  <c r="GR113" i="11"/>
  <c r="GR127" i="11"/>
  <c r="GR100" i="11"/>
  <c r="GR102" i="11"/>
  <c r="GR64" i="11"/>
  <c r="GR63" i="11"/>
  <c r="GR145" i="11"/>
  <c r="GR62" i="11"/>
  <c r="GR78" i="11"/>
  <c r="GR86" i="11"/>
  <c r="GR119" i="11"/>
  <c r="GR134" i="11"/>
  <c r="GR147" i="11"/>
  <c r="GR121" i="11"/>
  <c r="GR126" i="11"/>
  <c r="GR92" i="11"/>
  <c r="GR87" i="11"/>
  <c r="GR56" i="11"/>
  <c r="GR148" i="11"/>
  <c r="GR149" i="11"/>
  <c r="GR67" i="11"/>
  <c r="GR93" i="11"/>
  <c r="GR116" i="11"/>
  <c r="GR111" i="11"/>
  <c r="GR139" i="11"/>
  <c r="GR151" i="11"/>
  <c r="GR133" i="11"/>
  <c r="GR105" i="11"/>
  <c r="GR112" i="11"/>
  <c r="GR94" i="11"/>
  <c r="GR84" i="11"/>
  <c r="GR70" i="11"/>
  <c r="GR152" i="11"/>
  <c r="GR71" i="11"/>
  <c r="GR82" i="11"/>
  <c r="GR98" i="11"/>
  <c r="GR115" i="11"/>
  <c r="GR128" i="11"/>
  <c r="GR150" i="11"/>
  <c r="GR132" i="11"/>
  <c r="GR101" i="11"/>
  <c r="GR114" i="11"/>
  <c r="GR97" i="11"/>
  <c r="GR76" i="11"/>
  <c r="GR146" i="11"/>
  <c r="GR140" i="11"/>
  <c r="GR60" i="11"/>
  <c r="GR85" i="11"/>
  <c r="GR109" i="11"/>
  <c r="GR125" i="11"/>
  <c r="GR137" i="11"/>
  <c r="GR158" i="11"/>
  <c r="GR21" i="11"/>
  <c r="GR31" i="11"/>
  <c r="GR20" i="11"/>
  <c r="GR30" i="11"/>
  <c r="GR49" i="11"/>
  <c r="GR48" i="11"/>
  <c r="GR42" i="11"/>
  <c r="GR27" i="11"/>
  <c r="GR32" i="11"/>
  <c r="GR25" i="11"/>
  <c r="GR47" i="11"/>
  <c r="GR16" i="11"/>
  <c r="GQ8" i="11"/>
  <c r="GQ4" i="11" s="1"/>
  <c r="GR41" i="11"/>
  <c r="GR23" i="11"/>
  <c r="GR52" i="11"/>
  <c r="GR37" i="11"/>
  <c r="GR43" i="11"/>
  <c r="GR46" i="11"/>
  <c r="GR40" i="11"/>
  <c r="GR34" i="11"/>
  <c r="GR24" i="11"/>
  <c r="GR11" i="11"/>
  <c r="GR22" i="11"/>
  <c r="GR14" i="11"/>
  <c r="GR51" i="11"/>
  <c r="GR35" i="11"/>
  <c r="GR26" i="11"/>
  <c r="GR17" i="11"/>
  <c r="GR45" i="11"/>
  <c r="GR13" i="11"/>
  <c r="GR36" i="11"/>
  <c r="GR15" i="11"/>
  <c r="GR29" i="11"/>
  <c r="GR55" i="11"/>
  <c r="GR33" i="11"/>
  <c r="GR19" i="11"/>
  <c r="GR44" i="11"/>
  <c r="GR50" i="11"/>
  <c r="GR53" i="11"/>
  <c r="GR28" i="11"/>
  <c r="GR38" i="11"/>
  <c r="GR39" i="11"/>
  <c r="GR12" i="11"/>
  <c r="GR18" i="11"/>
  <c r="GL44" i="13"/>
  <c r="GS5" i="11"/>
  <c r="GM39" i="13"/>
  <c r="GM55" i="13" s="1"/>
  <c r="GM38" i="13"/>
  <c r="GM54" i="13" s="1"/>
  <c r="GM34" i="13"/>
  <c r="GM50" i="13" s="1"/>
  <c r="GM33" i="13"/>
  <c r="GM49" i="13" s="1"/>
  <c r="GM29" i="13"/>
  <c r="GM45" i="13" s="1"/>
  <c r="GM28" i="13"/>
  <c r="GM30" i="13" s="1"/>
  <c r="GO6" i="13"/>
  <c r="GP4" i="13"/>
  <c r="GP3" i="13"/>
  <c r="GP2" i="13"/>
  <c r="GN41" i="13"/>
  <c r="GN25" i="13"/>
  <c r="GS18" i="11" l="1"/>
  <c r="GS127" i="11"/>
  <c r="GS119" i="11"/>
  <c r="GS106" i="11"/>
  <c r="GS92" i="11"/>
  <c r="GS70" i="11"/>
  <c r="GS71" i="11"/>
  <c r="GS138" i="11"/>
  <c r="GS59" i="11"/>
  <c r="GS82" i="11"/>
  <c r="GS90" i="11"/>
  <c r="GS115" i="11"/>
  <c r="GS137" i="11"/>
  <c r="GS157" i="11"/>
  <c r="GS132" i="11"/>
  <c r="GS124" i="11"/>
  <c r="GS114" i="11"/>
  <c r="GS84" i="11"/>
  <c r="GS83" i="11"/>
  <c r="GS58" i="11"/>
  <c r="GS152" i="11"/>
  <c r="GS61" i="11"/>
  <c r="GS85" i="11"/>
  <c r="GS100" i="11"/>
  <c r="GS111" i="11"/>
  <c r="GS135" i="11"/>
  <c r="GS148" i="11"/>
  <c r="GS113" i="11"/>
  <c r="GS118" i="11"/>
  <c r="GS109" i="11"/>
  <c r="GS66" i="11"/>
  <c r="GS76" i="11"/>
  <c r="GS63" i="11"/>
  <c r="GS144" i="11"/>
  <c r="GS69" i="11"/>
  <c r="GS91" i="11"/>
  <c r="GS103" i="11"/>
  <c r="GS120" i="11"/>
  <c r="GS139" i="11"/>
  <c r="GS150" i="11"/>
  <c r="GS122" i="11"/>
  <c r="GS93" i="11"/>
  <c r="GS105" i="11"/>
  <c r="GS94" i="11"/>
  <c r="GS75" i="11"/>
  <c r="GS154" i="11"/>
  <c r="GS160" i="11"/>
  <c r="GS80" i="11"/>
  <c r="GS86" i="11"/>
  <c r="GS112" i="11"/>
  <c r="GS125" i="11"/>
  <c r="GS142" i="11"/>
  <c r="GS156" i="11"/>
  <c r="GS136" i="11"/>
  <c r="GS102" i="11"/>
  <c r="GS88" i="11"/>
  <c r="GS72" i="11"/>
  <c r="GS64" i="11"/>
  <c r="GS153" i="11"/>
  <c r="GS62" i="11"/>
  <c r="GS79" i="11"/>
  <c r="GS101" i="11"/>
  <c r="GS116" i="11"/>
  <c r="GS128" i="11"/>
  <c r="GS143" i="11"/>
  <c r="GS158" i="11"/>
  <c r="GS126" i="11"/>
  <c r="GS99" i="11"/>
  <c r="GS89" i="11"/>
  <c r="GS57" i="11"/>
  <c r="GS65" i="11"/>
  <c r="GS141" i="11"/>
  <c r="GS67" i="11"/>
  <c r="GS77" i="11"/>
  <c r="GS104" i="11"/>
  <c r="GS107" i="11"/>
  <c r="GS130" i="11"/>
  <c r="GS147" i="11"/>
  <c r="GS159" i="11"/>
  <c r="GS134" i="11"/>
  <c r="GS133" i="11"/>
  <c r="GS97" i="11"/>
  <c r="GS68" i="11"/>
  <c r="GS73" i="11"/>
  <c r="GS56" i="11"/>
  <c r="GS145" i="11"/>
  <c r="GS60" i="11"/>
  <c r="GS78" i="11"/>
  <c r="GS98" i="11"/>
  <c r="GS108" i="11"/>
  <c r="GS129" i="11"/>
  <c r="GS149" i="11"/>
  <c r="GS155" i="11"/>
  <c r="GS117" i="11"/>
  <c r="GS110" i="11"/>
  <c r="GS121" i="11"/>
  <c r="GS96" i="11"/>
  <c r="GS81" i="11"/>
  <c r="GS146" i="11"/>
  <c r="GS140" i="11"/>
  <c r="GS74" i="11"/>
  <c r="GS87" i="11"/>
  <c r="GS95" i="11"/>
  <c r="GS123" i="11"/>
  <c r="GS131" i="11"/>
  <c r="GS151" i="11"/>
  <c r="GS46" i="11"/>
  <c r="GS13" i="11"/>
  <c r="GS35" i="11"/>
  <c r="GS15" i="11"/>
  <c r="GS48" i="11"/>
  <c r="GS42" i="11"/>
  <c r="GS14" i="11"/>
  <c r="GS33" i="11"/>
  <c r="GS39" i="11"/>
  <c r="GS12" i="11"/>
  <c r="GS50" i="11"/>
  <c r="GS40" i="11"/>
  <c r="GS32" i="11"/>
  <c r="GS34" i="11"/>
  <c r="GS36" i="11"/>
  <c r="GS43" i="11"/>
  <c r="GS16" i="11"/>
  <c r="GS21" i="11"/>
  <c r="GS31" i="11"/>
  <c r="GS20" i="11"/>
  <c r="GS25" i="11"/>
  <c r="GS47" i="11"/>
  <c r="GR8" i="11"/>
  <c r="GR4" i="11" s="1"/>
  <c r="GS41" i="11"/>
  <c r="GS28" i="11"/>
  <c r="GS19" i="11"/>
  <c r="GS37" i="11"/>
  <c r="GS11" i="11"/>
  <c r="GS54" i="11"/>
  <c r="GS53" i="11"/>
  <c r="GS45" i="11"/>
  <c r="GS51" i="11"/>
  <c r="GS24" i="11"/>
  <c r="GS49" i="11"/>
  <c r="GS22" i="11"/>
  <c r="GS55" i="11"/>
  <c r="GS27" i="11"/>
  <c r="GS26" i="11"/>
  <c r="GS30" i="11"/>
  <c r="GS29" i="11"/>
  <c r="GS52" i="11"/>
  <c r="GS38" i="11"/>
  <c r="GS23" i="11"/>
  <c r="GS44" i="11"/>
  <c r="GS17" i="11"/>
  <c r="GT5" i="11"/>
  <c r="GT148" i="11" s="1"/>
  <c r="GM44" i="13"/>
  <c r="GO41" i="13"/>
  <c r="GO25" i="13"/>
  <c r="GN39" i="13"/>
  <c r="GN55" i="13" s="1"/>
  <c r="GN38" i="13"/>
  <c r="GN54" i="13" s="1"/>
  <c r="GN34" i="13"/>
  <c r="GN50" i="13" s="1"/>
  <c r="GN33" i="13"/>
  <c r="GN49" i="13" s="1"/>
  <c r="GN29" i="13"/>
  <c r="GN45" i="13" s="1"/>
  <c r="GN28" i="13"/>
  <c r="GN30" i="13" s="1"/>
  <c r="GQ4" i="13"/>
  <c r="GP6" i="13"/>
  <c r="GQ3" i="13"/>
  <c r="GQ2" i="13"/>
  <c r="GT130" i="11" l="1"/>
  <c r="GT107" i="11"/>
  <c r="GT64" i="11"/>
  <c r="GT95" i="11"/>
  <c r="GT72" i="11"/>
  <c r="GT147" i="11"/>
  <c r="GT152" i="11"/>
  <c r="GT61" i="11"/>
  <c r="GT76" i="11"/>
  <c r="GT100" i="11"/>
  <c r="GT111" i="11"/>
  <c r="GT113" i="11"/>
  <c r="GT48" i="11"/>
  <c r="GT116" i="11"/>
  <c r="GT122" i="11"/>
  <c r="GT75" i="11"/>
  <c r="GT96" i="11"/>
  <c r="GT156" i="11"/>
  <c r="GT63" i="11"/>
  <c r="GT144" i="11"/>
  <c r="GT62" i="11"/>
  <c r="GT80" i="11"/>
  <c r="GT88" i="11"/>
  <c r="GT106" i="11"/>
  <c r="GT120" i="11"/>
  <c r="GT145" i="11"/>
  <c r="GT121" i="11"/>
  <c r="GT105" i="11"/>
  <c r="GT99" i="11"/>
  <c r="GT79" i="11"/>
  <c r="GT81" i="11"/>
  <c r="GT143" i="11"/>
  <c r="GT137" i="11"/>
  <c r="GT67" i="11"/>
  <c r="GT83" i="11"/>
  <c r="GT109" i="11"/>
  <c r="GT108" i="11"/>
  <c r="GT125" i="11"/>
  <c r="GT155" i="11"/>
  <c r="GT134" i="11"/>
  <c r="GT104" i="11"/>
  <c r="GT78" i="11"/>
  <c r="GT56" i="11"/>
  <c r="GT73" i="11"/>
  <c r="GT157" i="11"/>
  <c r="GT160" i="11"/>
  <c r="GT60" i="11"/>
  <c r="GT87" i="11"/>
  <c r="GT97" i="11"/>
  <c r="GT117" i="11"/>
  <c r="GT128" i="11"/>
  <c r="GT150" i="11"/>
  <c r="GT124" i="11"/>
  <c r="GT114" i="11"/>
  <c r="GT92" i="11"/>
  <c r="GT153" i="11"/>
  <c r="GT71" i="11"/>
  <c r="GT146" i="11"/>
  <c r="GT126" i="11"/>
  <c r="GT69" i="11"/>
  <c r="GT85" i="11"/>
  <c r="GT89" i="11"/>
  <c r="GT115" i="11"/>
  <c r="GT129" i="11"/>
  <c r="GT149" i="11"/>
  <c r="GT136" i="11"/>
  <c r="GT102" i="11"/>
  <c r="GT77" i="11"/>
  <c r="GT65" i="11"/>
  <c r="GT66" i="11"/>
  <c r="GT138" i="11"/>
  <c r="GT132" i="11"/>
  <c r="GT82" i="11"/>
  <c r="GT90" i="11"/>
  <c r="GT91" i="11"/>
  <c r="GT123" i="11"/>
  <c r="GT135" i="11"/>
  <c r="GT158" i="11"/>
  <c r="GT119" i="11"/>
  <c r="GT133" i="11"/>
  <c r="GT94" i="11"/>
  <c r="GT86" i="11"/>
  <c r="GT154" i="11"/>
  <c r="GT68" i="11"/>
  <c r="GT141" i="11"/>
  <c r="GT140" i="11"/>
  <c r="GT84" i="11"/>
  <c r="GT93" i="11"/>
  <c r="GT103" i="11"/>
  <c r="GT127" i="11"/>
  <c r="GT139" i="11"/>
  <c r="GT159" i="11"/>
  <c r="GT131" i="11"/>
  <c r="GT101" i="11"/>
  <c r="GT118" i="11"/>
  <c r="GT58" i="11"/>
  <c r="GT70" i="11"/>
  <c r="GT57" i="11"/>
  <c r="GT151" i="11"/>
  <c r="GT59" i="11"/>
  <c r="GT74" i="11"/>
  <c r="GT98" i="11"/>
  <c r="GT112" i="11"/>
  <c r="GT110" i="11"/>
  <c r="GT142" i="11"/>
  <c r="GT42" i="11"/>
  <c r="GT45" i="11"/>
  <c r="GT51" i="11"/>
  <c r="GT24" i="11"/>
  <c r="GT16" i="11"/>
  <c r="GT22" i="11"/>
  <c r="GT40" i="11"/>
  <c r="GT32" i="11"/>
  <c r="GT25" i="11"/>
  <c r="GT47" i="11"/>
  <c r="GT11" i="11"/>
  <c r="GT50" i="11"/>
  <c r="GT46" i="11"/>
  <c r="GT27" i="11"/>
  <c r="GT26" i="11"/>
  <c r="GT36" i="11"/>
  <c r="GT43" i="11"/>
  <c r="GT28" i="11"/>
  <c r="GT38" i="11"/>
  <c r="GT39" i="11"/>
  <c r="GT44" i="11"/>
  <c r="GT17" i="11"/>
  <c r="GT14" i="11"/>
  <c r="GT13" i="11"/>
  <c r="GT30" i="11"/>
  <c r="GT37" i="11"/>
  <c r="GT53" i="11"/>
  <c r="GT31" i="11"/>
  <c r="GT34" i="11"/>
  <c r="GT19" i="11"/>
  <c r="GT15" i="11"/>
  <c r="GT29" i="11"/>
  <c r="GT21" i="11"/>
  <c r="GT55" i="11"/>
  <c r="GT52" i="11"/>
  <c r="GT35" i="11"/>
  <c r="GT12" i="11"/>
  <c r="GT54" i="11"/>
  <c r="GS8" i="11"/>
  <c r="GS4" i="11" s="1"/>
  <c r="GT41" i="11"/>
  <c r="GT33" i="11"/>
  <c r="GT20" i="11"/>
  <c r="GT23" i="11"/>
  <c r="GT49" i="11"/>
  <c r="GT18" i="11"/>
  <c r="GU5" i="11"/>
  <c r="GN44" i="13"/>
  <c r="GP41" i="13"/>
  <c r="GP25" i="13"/>
  <c r="GO39" i="13"/>
  <c r="GO55" i="13" s="1"/>
  <c r="GO38" i="13"/>
  <c r="GO54" i="13" s="1"/>
  <c r="GO34" i="13"/>
  <c r="GO50" i="13" s="1"/>
  <c r="GO33" i="13"/>
  <c r="GO49" i="13" s="1"/>
  <c r="GO28" i="13"/>
  <c r="GO30" i="13" s="1"/>
  <c r="GO29" i="13"/>
  <c r="GO45" i="13" s="1"/>
  <c r="GR4" i="13"/>
  <c r="GQ6" i="13"/>
  <c r="GR3" i="13"/>
  <c r="GR2" i="13"/>
  <c r="GU22" i="11" l="1"/>
  <c r="GU135" i="11"/>
  <c r="GU91" i="11"/>
  <c r="GU70" i="11"/>
  <c r="GU64" i="11"/>
  <c r="GU72" i="11"/>
  <c r="GU153" i="11"/>
  <c r="GU157" i="11"/>
  <c r="GU71" i="11"/>
  <c r="GU69" i="11"/>
  <c r="GU102" i="11"/>
  <c r="GU116" i="11"/>
  <c r="GU132" i="11"/>
  <c r="GU158" i="11"/>
  <c r="GU126" i="11"/>
  <c r="GU113" i="11"/>
  <c r="GU89" i="11"/>
  <c r="GU155" i="11"/>
  <c r="GU57" i="11"/>
  <c r="GU142" i="11"/>
  <c r="GU137" i="11"/>
  <c r="GU62" i="11"/>
  <c r="GU74" i="11"/>
  <c r="GU94" i="11"/>
  <c r="GU120" i="11"/>
  <c r="GU127" i="11"/>
  <c r="GU154" i="11"/>
  <c r="GU130" i="11"/>
  <c r="GU118" i="11"/>
  <c r="GU122" i="11"/>
  <c r="GU79" i="11"/>
  <c r="GU56" i="11"/>
  <c r="GU65" i="11"/>
  <c r="GU152" i="11"/>
  <c r="GU144" i="11"/>
  <c r="GU67" i="11"/>
  <c r="GU76" i="11"/>
  <c r="GU101" i="11"/>
  <c r="GU110" i="11"/>
  <c r="GU133" i="11"/>
  <c r="GU159" i="11"/>
  <c r="GU136" i="11"/>
  <c r="GU123" i="11"/>
  <c r="GU109" i="11"/>
  <c r="GU104" i="11"/>
  <c r="GU88" i="11"/>
  <c r="GU60" i="11"/>
  <c r="GU143" i="11"/>
  <c r="GU148" i="11"/>
  <c r="GU73" i="11"/>
  <c r="GU86" i="11"/>
  <c r="GU108" i="11"/>
  <c r="GU115" i="11"/>
  <c r="GU134" i="11"/>
  <c r="GU124" i="11"/>
  <c r="GU92" i="11"/>
  <c r="GU121" i="11"/>
  <c r="GU75" i="11"/>
  <c r="GU83" i="11"/>
  <c r="GU63" i="11"/>
  <c r="GU146" i="11"/>
  <c r="GU138" i="11"/>
  <c r="GU78" i="11"/>
  <c r="GU93" i="11"/>
  <c r="GU107" i="11"/>
  <c r="GU119" i="11"/>
  <c r="GU139" i="11"/>
  <c r="GU129" i="11"/>
  <c r="GU96" i="11"/>
  <c r="GU112" i="11"/>
  <c r="GU87" i="11"/>
  <c r="GU80" i="11"/>
  <c r="GU156" i="11"/>
  <c r="GU160" i="11"/>
  <c r="GU140" i="11"/>
  <c r="GU81" i="11"/>
  <c r="GU90" i="11"/>
  <c r="GU100" i="11"/>
  <c r="GU128" i="11"/>
  <c r="GU147" i="11"/>
  <c r="GU117" i="11"/>
  <c r="GU99" i="11"/>
  <c r="GU114" i="11"/>
  <c r="GU84" i="11"/>
  <c r="GU68" i="11"/>
  <c r="GU66" i="11"/>
  <c r="GU149" i="11"/>
  <c r="GU61" i="11"/>
  <c r="GU85" i="11"/>
  <c r="GU105" i="11"/>
  <c r="GU103" i="11"/>
  <c r="GU111" i="11"/>
  <c r="GU150" i="11"/>
  <c r="GU131" i="11"/>
  <c r="GU95" i="11"/>
  <c r="GU97" i="11"/>
  <c r="GU58" i="11"/>
  <c r="GU77" i="11"/>
  <c r="GU145" i="11"/>
  <c r="GU141" i="11"/>
  <c r="GU59" i="11"/>
  <c r="GU82" i="11"/>
  <c r="GU98" i="11"/>
  <c r="GU106" i="11"/>
  <c r="GU125" i="11"/>
  <c r="GU151" i="11"/>
  <c r="GU28" i="11"/>
  <c r="GU33" i="11"/>
  <c r="GU37" i="11"/>
  <c r="GU12" i="11"/>
  <c r="GU29" i="11"/>
  <c r="GU53" i="11"/>
  <c r="GU38" i="11"/>
  <c r="GU20" i="11"/>
  <c r="GU19" i="11"/>
  <c r="GU47" i="11"/>
  <c r="GU48" i="11"/>
  <c r="GU55" i="11"/>
  <c r="GU31" i="11"/>
  <c r="GU34" i="11"/>
  <c r="GU30" i="11"/>
  <c r="GU50" i="11"/>
  <c r="GU18" i="11"/>
  <c r="GU42" i="11"/>
  <c r="GU40" i="11"/>
  <c r="GU52" i="11"/>
  <c r="GU36" i="11"/>
  <c r="GU15" i="11"/>
  <c r="GU54" i="11"/>
  <c r="GU41" i="11"/>
  <c r="GU27" i="11"/>
  <c r="GU39" i="11"/>
  <c r="GU26" i="11"/>
  <c r="GU43" i="11"/>
  <c r="GU21" i="11"/>
  <c r="GU13" i="11"/>
  <c r="GU23" i="11"/>
  <c r="GU25" i="11"/>
  <c r="GU11" i="11"/>
  <c r="GU16" i="11"/>
  <c r="GT8" i="11"/>
  <c r="GT4" i="11" s="1"/>
  <c r="GU46" i="11"/>
  <c r="GU32" i="11"/>
  <c r="GU51" i="11"/>
  <c r="GU24" i="11"/>
  <c r="GU49" i="11"/>
  <c r="GU14" i="11"/>
  <c r="GU45" i="11"/>
  <c r="GU35" i="11"/>
  <c r="GU44" i="11"/>
  <c r="GU17" i="11"/>
  <c r="GO44" i="13"/>
  <c r="GV5" i="11"/>
  <c r="GV158" i="11" s="1"/>
  <c r="GQ41" i="13"/>
  <c r="GQ25" i="13"/>
  <c r="GP39" i="13"/>
  <c r="GP55" i="13" s="1"/>
  <c r="GP38" i="13"/>
  <c r="GP54" i="13" s="1"/>
  <c r="GP34" i="13"/>
  <c r="GP50" i="13" s="1"/>
  <c r="GP33" i="13"/>
  <c r="GP49" i="13" s="1"/>
  <c r="GP29" i="13"/>
  <c r="GP45" i="13" s="1"/>
  <c r="GP28" i="13"/>
  <c r="GP30" i="13" s="1"/>
  <c r="GS4" i="13"/>
  <c r="GR6" i="13"/>
  <c r="GS2" i="13"/>
  <c r="GS3" i="13"/>
  <c r="GV114" i="11" l="1"/>
  <c r="GV132" i="11"/>
  <c r="GV107" i="11"/>
  <c r="GV72" i="11"/>
  <c r="GV87" i="11"/>
  <c r="GV63" i="11"/>
  <c r="GV140" i="11"/>
  <c r="GV145" i="11"/>
  <c r="GV69" i="11"/>
  <c r="GV83" i="11"/>
  <c r="GV108" i="11"/>
  <c r="GV120" i="11"/>
  <c r="GV146" i="11"/>
  <c r="GV116" i="11"/>
  <c r="GV130" i="11"/>
  <c r="GV96" i="11"/>
  <c r="GV88" i="11"/>
  <c r="GV91" i="11"/>
  <c r="GV84" i="11"/>
  <c r="GV156" i="11"/>
  <c r="GV150" i="11"/>
  <c r="GV76" i="11"/>
  <c r="GV71" i="11"/>
  <c r="GV100" i="11"/>
  <c r="GV127" i="11"/>
  <c r="GV143" i="11"/>
  <c r="GV124" i="11"/>
  <c r="GV105" i="11"/>
  <c r="GV121" i="11"/>
  <c r="GV68" i="11"/>
  <c r="GV85" i="11"/>
  <c r="GV62" i="11"/>
  <c r="GV152" i="11"/>
  <c r="GV149" i="11"/>
  <c r="GV74" i="11"/>
  <c r="GV78" i="11"/>
  <c r="GV110" i="11"/>
  <c r="GV128" i="11"/>
  <c r="GV144" i="11"/>
  <c r="GV136" i="11"/>
  <c r="GV104" i="11"/>
  <c r="GV106" i="11"/>
  <c r="GV93" i="11"/>
  <c r="GV65" i="11"/>
  <c r="GV56" i="11"/>
  <c r="GV148" i="11"/>
  <c r="GV138" i="11"/>
  <c r="GV58" i="11"/>
  <c r="GV86" i="11"/>
  <c r="GV119" i="11"/>
  <c r="GV134" i="11"/>
  <c r="GV153" i="11"/>
  <c r="GV126" i="11"/>
  <c r="GV103" i="11"/>
  <c r="GV80" i="11"/>
  <c r="GV94" i="11"/>
  <c r="GV92" i="11"/>
  <c r="GV57" i="11"/>
  <c r="GV159" i="11"/>
  <c r="GV115" i="11"/>
  <c r="GV75" i="11"/>
  <c r="GV99" i="11"/>
  <c r="GV112" i="11"/>
  <c r="GV129" i="11"/>
  <c r="GV155" i="11"/>
  <c r="GV122" i="11"/>
  <c r="GV117" i="11"/>
  <c r="GV89" i="11"/>
  <c r="GV97" i="11"/>
  <c r="GV66" i="11"/>
  <c r="GV73" i="11"/>
  <c r="GV157" i="11"/>
  <c r="GV137" i="11"/>
  <c r="GV59" i="11"/>
  <c r="GV98" i="11"/>
  <c r="GV113" i="11"/>
  <c r="GV135" i="11"/>
  <c r="GV123" i="11"/>
  <c r="GV131" i="11"/>
  <c r="GV102" i="11"/>
  <c r="GV77" i="11"/>
  <c r="GV81" i="11"/>
  <c r="GV70" i="11"/>
  <c r="GV147" i="11"/>
  <c r="GV160" i="11"/>
  <c r="GV60" i="11"/>
  <c r="GV61" i="11"/>
  <c r="GV90" i="11"/>
  <c r="GV111" i="11"/>
  <c r="GV139" i="11"/>
  <c r="GV154" i="11"/>
  <c r="GV118" i="11"/>
  <c r="GV133" i="11"/>
  <c r="GV109" i="11"/>
  <c r="GV79" i="11"/>
  <c r="GV95" i="11"/>
  <c r="GV64" i="11"/>
  <c r="GV151" i="11"/>
  <c r="GV141" i="11"/>
  <c r="GV67" i="11"/>
  <c r="GV82" i="11"/>
  <c r="GV101" i="11"/>
  <c r="GV125" i="11"/>
  <c r="GV142" i="11"/>
  <c r="GV41" i="11"/>
  <c r="GV46" i="11"/>
  <c r="GV20" i="11"/>
  <c r="GV24" i="11"/>
  <c r="GV15" i="11"/>
  <c r="GV18" i="11"/>
  <c r="GV45" i="11"/>
  <c r="GV35" i="11"/>
  <c r="GV29" i="11"/>
  <c r="GV21" i="11"/>
  <c r="GV28" i="11"/>
  <c r="GV38" i="11"/>
  <c r="GV36" i="11"/>
  <c r="GV43" i="11"/>
  <c r="GV54" i="11"/>
  <c r="GV55" i="11"/>
  <c r="GV12" i="11"/>
  <c r="GU8" i="11"/>
  <c r="GU4" i="11" s="1"/>
  <c r="GV40" i="11"/>
  <c r="GV33" i="11"/>
  <c r="GV23" i="11"/>
  <c r="GV26" i="11"/>
  <c r="GV11" i="11"/>
  <c r="GV48" i="11"/>
  <c r="GV14" i="11"/>
  <c r="GV13" i="11"/>
  <c r="GV19" i="11"/>
  <c r="GV25" i="11"/>
  <c r="GV17" i="11"/>
  <c r="GV22" i="11"/>
  <c r="GV42" i="11"/>
  <c r="GV32" i="11"/>
  <c r="GV37" i="11"/>
  <c r="GV47" i="11"/>
  <c r="GV49" i="11"/>
  <c r="GV27" i="11"/>
  <c r="GV34" i="11"/>
  <c r="GV51" i="11"/>
  <c r="GV44" i="11"/>
  <c r="GV16" i="11"/>
  <c r="GV53" i="11"/>
  <c r="GV31" i="11"/>
  <c r="GV52" i="11"/>
  <c r="GV39" i="11"/>
  <c r="GV30" i="11"/>
  <c r="GV50" i="11"/>
  <c r="GW5" i="11"/>
  <c r="GW159" i="11" s="1"/>
  <c r="GP44" i="13"/>
  <c r="GR41" i="13"/>
  <c r="GR25" i="13"/>
  <c r="GQ39" i="13"/>
  <c r="GQ55" i="13" s="1"/>
  <c r="GQ38" i="13"/>
  <c r="GQ54" i="13" s="1"/>
  <c r="GQ34" i="13"/>
  <c r="GQ50" i="13" s="1"/>
  <c r="GQ33" i="13"/>
  <c r="GQ49" i="13" s="1"/>
  <c r="GQ29" i="13"/>
  <c r="GQ45" i="13" s="1"/>
  <c r="GQ28" i="13"/>
  <c r="GQ30" i="13" s="1"/>
  <c r="GS6" i="13"/>
  <c r="GT4" i="13"/>
  <c r="GT3" i="13"/>
  <c r="GT2" i="13"/>
  <c r="GW133" i="11" l="1"/>
  <c r="GW101" i="11"/>
  <c r="GW76" i="11"/>
  <c r="GW62" i="11"/>
  <c r="GW152" i="11"/>
  <c r="GW145" i="11"/>
  <c r="GW75" i="11"/>
  <c r="GW58" i="11"/>
  <c r="GW80" i="11"/>
  <c r="GW111" i="11"/>
  <c r="GW116" i="11"/>
  <c r="GW123" i="11"/>
  <c r="GW158" i="11"/>
  <c r="GW115" i="11"/>
  <c r="GW84" i="11"/>
  <c r="GW79" i="11"/>
  <c r="GW77" i="11"/>
  <c r="GW148" i="11"/>
  <c r="GW143" i="11"/>
  <c r="GW160" i="11"/>
  <c r="GW74" i="11"/>
  <c r="GW78" i="11"/>
  <c r="GW87" i="11"/>
  <c r="GW119" i="11"/>
  <c r="GW131" i="11"/>
  <c r="GW50" i="11"/>
  <c r="GW132" i="11"/>
  <c r="GW126" i="11"/>
  <c r="GW106" i="11"/>
  <c r="GW81" i="11"/>
  <c r="GW65" i="11"/>
  <c r="GW56" i="11"/>
  <c r="GW140" i="11"/>
  <c r="GW70" i="11"/>
  <c r="GW59" i="11"/>
  <c r="GW94" i="11"/>
  <c r="GW110" i="11"/>
  <c r="GW120" i="11"/>
  <c r="GW134" i="11"/>
  <c r="GW154" i="11"/>
  <c r="GW130" i="11"/>
  <c r="GW104" i="11"/>
  <c r="GW102" i="11"/>
  <c r="GW85" i="11"/>
  <c r="GW71" i="11"/>
  <c r="GW150" i="11"/>
  <c r="GW137" i="11"/>
  <c r="GW57" i="11"/>
  <c r="GW86" i="11"/>
  <c r="GW103" i="11"/>
  <c r="GW98" i="11"/>
  <c r="GW122" i="11"/>
  <c r="GW139" i="11"/>
  <c r="GW124" i="11"/>
  <c r="GW99" i="11"/>
  <c r="GW97" i="11"/>
  <c r="GW91" i="11"/>
  <c r="GW63" i="11"/>
  <c r="GW149" i="11"/>
  <c r="GW141" i="11"/>
  <c r="GW61" i="11"/>
  <c r="GW83" i="11"/>
  <c r="GW95" i="11"/>
  <c r="GW109" i="11"/>
  <c r="GW127" i="11"/>
  <c r="GW135" i="11"/>
  <c r="GW121" i="11"/>
  <c r="GW114" i="11"/>
  <c r="GW93" i="11"/>
  <c r="GW88" i="11"/>
  <c r="GW72" i="11"/>
  <c r="GW151" i="11"/>
  <c r="GW142" i="11"/>
  <c r="GW60" i="11"/>
  <c r="GW90" i="11"/>
  <c r="GW105" i="11"/>
  <c r="GW107" i="11"/>
  <c r="GW129" i="11"/>
  <c r="GW146" i="11"/>
  <c r="GW118" i="11"/>
  <c r="GW108" i="11"/>
  <c r="GW89" i="11"/>
  <c r="GW64" i="11"/>
  <c r="GW68" i="11"/>
  <c r="GW147" i="11"/>
  <c r="GW144" i="11"/>
  <c r="GW67" i="11"/>
  <c r="GW82" i="11"/>
  <c r="GW96" i="11"/>
  <c r="GW113" i="11"/>
  <c r="GW125" i="11"/>
  <c r="GW155" i="11"/>
  <c r="GW136" i="11"/>
  <c r="GW112" i="11"/>
  <c r="GW92" i="11"/>
  <c r="GW69" i="11"/>
  <c r="GW153" i="11"/>
  <c r="GW138" i="11"/>
  <c r="GW157" i="11"/>
  <c r="GW66" i="11"/>
  <c r="GW73" i="11"/>
  <c r="GW100" i="11"/>
  <c r="GW117" i="11"/>
  <c r="GW128" i="11"/>
  <c r="GW156" i="11"/>
  <c r="GW53" i="11"/>
  <c r="GW34" i="11"/>
  <c r="GW20" i="11"/>
  <c r="GW11" i="11"/>
  <c r="GW18" i="11"/>
  <c r="GW46" i="11"/>
  <c r="GW26" i="11"/>
  <c r="GW39" i="11"/>
  <c r="GW36" i="11"/>
  <c r="GW17" i="11"/>
  <c r="GW31" i="11"/>
  <c r="GW27" i="11"/>
  <c r="GW51" i="11"/>
  <c r="GW30" i="11"/>
  <c r="GW49" i="11"/>
  <c r="GW21" i="11"/>
  <c r="GW52" i="11"/>
  <c r="GW13" i="11"/>
  <c r="GW25" i="11"/>
  <c r="GW47" i="11"/>
  <c r="GV8" i="11"/>
  <c r="GV4" i="11" s="1"/>
  <c r="GW28" i="11"/>
  <c r="GW14" i="11"/>
  <c r="GW32" i="11"/>
  <c r="GW24" i="11"/>
  <c r="GW29" i="11"/>
  <c r="GW16" i="11"/>
  <c r="GW42" i="11"/>
  <c r="GW40" i="11"/>
  <c r="GW19" i="11"/>
  <c r="GW44" i="11"/>
  <c r="GW15" i="11"/>
  <c r="GW54" i="11"/>
  <c r="GW55" i="11"/>
  <c r="GW45" i="11"/>
  <c r="GW38" i="11"/>
  <c r="GW37" i="11"/>
  <c r="GW12" i="11"/>
  <c r="GW48" i="11"/>
  <c r="GW41" i="11"/>
  <c r="GW33" i="11"/>
  <c r="GW23" i="11"/>
  <c r="GW35" i="11"/>
  <c r="GW43" i="11"/>
  <c r="GW22" i="11"/>
  <c r="GQ44" i="13"/>
  <c r="GX5" i="11"/>
  <c r="GT6" i="13"/>
  <c r="GU2" i="13"/>
  <c r="GU4" i="13"/>
  <c r="GU3" i="13"/>
  <c r="GR39" i="13"/>
  <c r="GR55" i="13" s="1"/>
  <c r="GR38" i="13"/>
  <c r="GR54" i="13" s="1"/>
  <c r="GR33" i="13"/>
  <c r="GR49" i="13" s="1"/>
  <c r="GR34" i="13"/>
  <c r="GR50" i="13" s="1"/>
  <c r="GR29" i="13"/>
  <c r="GR45" i="13" s="1"/>
  <c r="GR28" i="13"/>
  <c r="GR30" i="13" s="1"/>
  <c r="GS41" i="13"/>
  <c r="GS25" i="13"/>
  <c r="GX50" i="11" l="1"/>
  <c r="GX134" i="11"/>
  <c r="GX124" i="11"/>
  <c r="GX111" i="11"/>
  <c r="GX98" i="11"/>
  <c r="GX67" i="11"/>
  <c r="GX155" i="11"/>
  <c r="GX139" i="11"/>
  <c r="GX83" i="11"/>
  <c r="GX65" i="11"/>
  <c r="GX76" i="11"/>
  <c r="GX95" i="11"/>
  <c r="GX108" i="11"/>
  <c r="GX145" i="11"/>
  <c r="GX136" i="11"/>
  <c r="GX133" i="11"/>
  <c r="GX90" i="11"/>
  <c r="GX103" i="11"/>
  <c r="GX88" i="11"/>
  <c r="GX148" i="11"/>
  <c r="GX146" i="11"/>
  <c r="GX57" i="11"/>
  <c r="GX64" i="11"/>
  <c r="GX81" i="11"/>
  <c r="GX100" i="11"/>
  <c r="GX109" i="11"/>
  <c r="GX144" i="11"/>
  <c r="GX131" i="11"/>
  <c r="GX115" i="11"/>
  <c r="GX121" i="11"/>
  <c r="GX70" i="11"/>
  <c r="GX80" i="11"/>
  <c r="GX154" i="11"/>
  <c r="GX102" i="11"/>
  <c r="GX61" i="11"/>
  <c r="GX71" i="11"/>
  <c r="GX75" i="11"/>
  <c r="GX93" i="11"/>
  <c r="GX117" i="11"/>
  <c r="GX147" i="11"/>
  <c r="GX129" i="11"/>
  <c r="GX118" i="11"/>
  <c r="GX114" i="11"/>
  <c r="GX63" i="11"/>
  <c r="GX59" i="11"/>
  <c r="GX152" i="11"/>
  <c r="GX62" i="11"/>
  <c r="GX68" i="11"/>
  <c r="GX77" i="11"/>
  <c r="GX104" i="11"/>
  <c r="GX94" i="11"/>
  <c r="GX119" i="11"/>
  <c r="GX153" i="11"/>
  <c r="GX127" i="11"/>
  <c r="GX112" i="11"/>
  <c r="GX96" i="11"/>
  <c r="GX92" i="11"/>
  <c r="GX79" i="11"/>
  <c r="GX150" i="11"/>
  <c r="GX72" i="11"/>
  <c r="GX69" i="11"/>
  <c r="GX84" i="11"/>
  <c r="GX106" i="11"/>
  <c r="GX105" i="11"/>
  <c r="GX132" i="11"/>
  <c r="GX158" i="11"/>
  <c r="GX130" i="11"/>
  <c r="GX126" i="11"/>
  <c r="GX128" i="11"/>
  <c r="GX101" i="11"/>
  <c r="GX73" i="11"/>
  <c r="GX151" i="11"/>
  <c r="GX149" i="11"/>
  <c r="GX56" i="11"/>
  <c r="GX60" i="11"/>
  <c r="GX78" i="11"/>
  <c r="GX86" i="11"/>
  <c r="GX107" i="11"/>
  <c r="GX142" i="11"/>
  <c r="GX159" i="11"/>
  <c r="GX120" i="11"/>
  <c r="GX122" i="11"/>
  <c r="GX125" i="11"/>
  <c r="GX82" i="11"/>
  <c r="GX97" i="11"/>
  <c r="GX137" i="11"/>
  <c r="GX141" i="11"/>
  <c r="GX157" i="11"/>
  <c r="GX66" i="11"/>
  <c r="GX85" i="11"/>
  <c r="GX99" i="11"/>
  <c r="GX113" i="11"/>
  <c r="GX140" i="11"/>
  <c r="GX135" i="11"/>
  <c r="GX116" i="11"/>
  <c r="GX123" i="11"/>
  <c r="GX74" i="11"/>
  <c r="GX87" i="11"/>
  <c r="GX156" i="11"/>
  <c r="GX160" i="11"/>
  <c r="GX138" i="11"/>
  <c r="GX58" i="11"/>
  <c r="GX89" i="11"/>
  <c r="GX91" i="11"/>
  <c r="GX110" i="11"/>
  <c r="GX143" i="11"/>
  <c r="GW8" i="11"/>
  <c r="GW4" i="11" s="1"/>
  <c r="GX24" i="11"/>
  <c r="GX46" i="11"/>
  <c r="GX27" i="11"/>
  <c r="GX19" i="11"/>
  <c r="GX12" i="11"/>
  <c r="GX29" i="11"/>
  <c r="GX20" i="11"/>
  <c r="GX32" i="11"/>
  <c r="GX39" i="11"/>
  <c r="GX47" i="11"/>
  <c r="GX18" i="11"/>
  <c r="GX55" i="11"/>
  <c r="GX33" i="11"/>
  <c r="GX45" i="11"/>
  <c r="GX36" i="11"/>
  <c r="GX44" i="11"/>
  <c r="GX40" i="11"/>
  <c r="GX41" i="11"/>
  <c r="GX28" i="11"/>
  <c r="GX13" i="11"/>
  <c r="GX25" i="11"/>
  <c r="GX15" i="11"/>
  <c r="GX16" i="11"/>
  <c r="GX38" i="11"/>
  <c r="GX17" i="11"/>
  <c r="GX21" i="11"/>
  <c r="GX31" i="11"/>
  <c r="GX51" i="11"/>
  <c r="GX37" i="11"/>
  <c r="GX11" i="11"/>
  <c r="GX22" i="11"/>
  <c r="GX23" i="11"/>
  <c r="GX42" i="11"/>
  <c r="GX34" i="11"/>
  <c r="GX52" i="11"/>
  <c r="GX26" i="11"/>
  <c r="GX49" i="11"/>
  <c r="GX54" i="11"/>
  <c r="GX53" i="11"/>
  <c r="GX14" i="11"/>
  <c r="GX35" i="11"/>
  <c r="GX30" i="11"/>
  <c r="GX43" i="11"/>
  <c r="GX48" i="11"/>
  <c r="GY5" i="11"/>
  <c r="GY139" i="11" s="1"/>
  <c r="GR44" i="13"/>
  <c r="GU6" i="13"/>
  <c r="GV3" i="13"/>
  <c r="GV4" i="13"/>
  <c r="GV2" i="13"/>
  <c r="GS39" i="13"/>
  <c r="GS55" i="13" s="1"/>
  <c r="GS38" i="13"/>
  <c r="GS54" i="13" s="1"/>
  <c r="GS34" i="13"/>
  <c r="GS50" i="13" s="1"/>
  <c r="GS33" i="13"/>
  <c r="GS49" i="13" s="1"/>
  <c r="GS28" i="13"/>
  <c r="GS30" i="13" s="1"/>
  <c r="GS29" i="13"/>
  <c r="GS45" i="13" s="1"/>
  <c r="GT41" i="13"/>
  <c r="GT25" i="13"/>
  <c r="GY117" i="11" l="1"/>
  <c r="GY97" i="11"/>
  <c r="GY118" i="11"/>
  <c r="GY69" i="11"/>
  <c r="GY66" i="11"/>
  <c r="GY56" i="11"/>
  <c r="GY160" i="11"/>
  <c r="GY136" i="11"/>
  <c r="GY80" i="11"/>
  <c r="GY85" i="11"/>
  <c r="GY111" i="11"/>
  <c r="GY129" i="11"/>
  <c r="GY54" i="11"/>
  <c r="GY121" i="11"/>
  <c r="GY124" i="11"/>
  <c r="GY99" i="11"/>
  <c r="GY57" i="11"/>
  <c r="GY77" i="11"/>
  <c r="GY150" i="11"/>
  <c r="GY148" i="11"/>
  <c r="GY159" i="11"/>
  <c r="GY72" i="11"/>
  <c r="GY104" i="11"/>
  <c r="GY106" i="11"/>
  <c r="GY125" i="11"/>
  <c r="GY145" i="11"/>
  <c r="GY130" i="11"/>
  <c r="GY105" i="11"/>
  <c r="GY87" i="11"/>
  <c r="GY58" i="11"/>
  <c r="GY75" i="11"/>
  <c r="GY144" i="11"/>
  <c r="GY157" i="11"/>
  <c r="GY155" i="11"/>
  <c r="GY82" i="11"/>
  <c r="GY91" i="11"/>
  <c r="GY113" i="11"/>
  <c r="GY128" i="11"/>
  <c r="GY151" i="11"/>
  <c r="GY133" i="11"/>
  <c r="GY114" i="11"/>
  <c r="GY103" i="11"/>
  <c r="GY65" i="11"/>
  <c r="GY79" i="11"/>
  <c r="GY149" i="11"/>
  <c r="GY146" i="11"/>
  <c r="GY127" i="11"/>
  <c r="GY89" i="11"/>
  <c r="GY96" i="11"/>
  <c r="GY115" i="11"/>
  <c r="GY131" i="11"/>
  <c r="GY154" i="11"/>
  <c r="GY110" i="11"/>
  <c r="GY92" i="11"/>
  <c r="GY88" i="11"/>
  <c r="GY71" i="11"/>
  <c r="GY64" i="11"/>
  <c r="GY73" i="11"/>
  <c r="GY140" i="11"/>
  <c r="GY67" i="11"/>
  <c r="GY74" i="11"/>
  <c r="GY98" i="11"/>
  <c r="GY116" i="11"/>
  <c r="GY134" i="11"/>
  <c r="GY143" i="11"/>
  <c r="GY100" i="11"/>
  <c r="GY86" i="11"/>
  <c r="GY94" i="11"/>
  <c r="GY60" i="11"/>
  <c r="GY61" i="11"/>
  <c r="GY63" i="11"/>
  <c r="GY138" i="11"/>
  <c r="GY68" i="11"/>
  <c r="GY76" i="11"/>
  <c r="GY102" i="11"/>
  <c r="GY120" i="11"/>
  <c r="GY142" i="11"/>
  <c r="GY147" i="11"/>
  <c r="GY112" i="11"/>
  <c r="GY107" i="11"/>
  <c r="GY108" i="11"/>
  <c r="GY83" i="11"/>
  <c r="GY78" i="11"/>
  <c r="GY153" i="11"/>
  <c r="GY152" i="11"/>
  <c r="GY141" i="11"/>
  <c r="GY70" i="11"/>
  <c r="GY90" i="11"/>
  <c r="GY101" i="11"/>
  <c r="GY123" i="11"/>
  <c r="GY132" i="11"/>
  <c r="GY156" i="11"/>
  <c r="GY126" i="11"/>
  <c r="GY95" i="11"/>
  <c r="GY122" i="11"/>
  <c r="GY84" i="11"/>
  <c r="GY81" i="11"/>
  <c r="GY62" i="11"/>
  <c r="GY158" i="11"/>
  <c r="GY135" i="11"/>
  <c r="GY59" i="11"/>
  <c r="GY93" i="11"/>
  <c r="GY109" i="11"/>
  <c r="GY119" i="11"/>
  <c r="GY137" i="11"/>
  <c r="GY46" i="11"/>
  <c r="GY38" i="11"/>
  <c r="GY35" i="11"/>
  <c r="GY44" i="11"/>
  <c r="GY29" i="11"/>
  <c r="GY53" i="11"/>
  <c r="GY33" i="11"/>
  <c r="GY30" i="11"/>
  <c r="GY24" i="11"/>
  <c r="GY17" i="11"/>
  <c r="GY40" i="11"/>
  <c r="GY32" i="11"/>
  <c r="GY19" i="11"/>
  <c r="GY15" i="11"/>
  <c r="GY50" i="11"/>
  <c r="GY42" i="11"/>
  <c r="GY45" i="11"/>
  <c r="GY20" i="11"/>
  <c r="GY39" i="11"/>
  <c r="GY12" i="11"/>
  <c r="GY48" i="11"/>
  <c r="GY21" i="11"/>
  <c r="GY28" i="11"/>
  <c r="GY51" i="11"/>
  <c r="GY36" i="11"/>
  <c r="GY47" i="11"/>
  <c r="GY18" i="11"/>
  <c r="GX8" i="11"/>
  <c r="GX4" i="11" s="1"/>
  <c r="GY41" i="11"/>
  <c r="GY31" i="11"/>
  <c r="GY52" i="11"/>
  <c r="GY25" i="11"/>
  <c r="GY43" i="11"/>
  <c r="GY16" i="11"/>
  <c r="GY55" i="11"/>
  <c r="GY27" i="11"/>
  <c r="GY34" i="11"/>
  <c r="GY37" i="11"/>
  <c r="GY11" i="11"/>
  <c r="GY14" i="11"/>
  <c r="GY13" i="11"/>
  <c r="GY23" i="11"/>
  <c r="GY26" i="11"/>
  <c r="GY49" i="11"/>
  <c r="GY22" i="11"/>
  <c r="GZ5" i="11"/>
  <c r="GS44" i="13"/>
  <c r="GT39" i="13"/>
  <c r="GT55" i="13" s="1"/>
  <c r="GT38" i="13"/>
  <c r="GT54" i="13" s="1"/>
  <c r="GT33" i="13"/>
  <c r="GT49" i="13" s="1"/>
  <c r="GT34" i="13"/>
  <c r="GT50" i="13" s="1"/>
  <c r="GT28" i="13"/>
  <c r="GT30" i="13" s="1"/>
  <c r="GT29" i="13"/>
  <c r="GT45" i="13" s="1"/>
  <c r="GV6" i="13"/>
  <c r="GW4" i="13"/>
  <c r="GW3" i="13"/>
  <c r="GW2" i="13"/>
  <c r="GU41" i="13"/>
  <c r="GU25" i="13"/>
  <c r="GZ48" i="11" l="1"/>
  <c r="GZ121" i="11"/>
  <c r="GZ102" i="11"/>
  <c r="GZ64" i="11"/>
  <c r="GZ65" i="11"/>
  <c r="GZ150" i="11"/>
  <c r="GZ141" i="11"/>
  <c r="GZ69" i="11"/>
  <c r="GZ80" i="11"/>
  <c r="GZ103" i="11"/>
  <c r="GZ111" i="11"/>
  <c r="GZ118" i="11"/>
  <c r="GZ139" i="11"/>
  <c r="GZ159" i="11"/>
  <c r="GZ119" i="11"/>
  <c r="GZ107" i="11"/>
  <c r="GZ99" i="11"/>
  <c r="GZ92" i="11"/>
  <c r="GZ58" i="11"/>
  <c r="GZ152" i="11"/>
  <c r="GZ70" i="11"/>
  <c r="GZ81" i="11"/>
  <c r="GZ106" i="11"/>
  <c r="GZ110" i="11"/>
  <c r="GZ123" i="11"/>
  <c r="GZ143" i="11"/>
  <c r="GZ154" i="11"/>
  <c r="GZ115" i="11"/>
  <c r="GZ127" i="11"/>
  <c r="GZ122" i="11"/>
  <c r="GZ85" i="11"/>
  <c r="GZ77" i="11"/>
  <c r="GZ56" i="11"/>
  <c r="GZ158" i="11"/>
  <c r="GZ66" i="11"/>
  <c r="GZ86" i="11"/>
  <c r="GZ95" i="11"/>
  <c r="GZ128" i="11"/>
  <c r="GZ135" i="11"/>
  <c r="GZ140" i="11"/>
  <c r="GZ155" i="11"/>
  <c r="GZ124" i="11"/>
  <c r="GZ112" i="11"/>
  <c r="GZ100" i="11"/>
  <c r="GZ60" i="11"/>
  <c r="GZ73" i="11"/>
  <c r="GZ145" i="11"/>
  <c r="GZ157" i="11"/>
  <c r="GZ74" i="11"/>
  <c r="GZ94" i="11"/>
  <c r="GZ104" i="11"/>
  <c r="GZ113" i="11"/>
  <c r="GZ134" i="11"/>
  <c r="GZ142" i="11"/>
  <c r="GZ136" i="11"/>
  <c r="GZ114" i="11"/>
  <c r="GZ84" i="11"/>
  <c r="GZ88" i="11"/>
  <c r="GZ76" i="11"/>
  <c r="GZ153" i="11"/>
  <c r="GZ131" i="11"/>
  <c r="GZ71" i="11"/>
  <c r="GZ89" i="11"/>
  <c r="GZ108" i="11"/>
  <c r="GZ117" i="11"/>
  <c r="GZ126" i="11"/>
  <c r="GZ144" i="11"/>
  <c r="GZ132" i="11"/>
  <c r="GZ105" i="11"/>
  <c r="GZ72" i="11"/>
  <c r="GZ79" i="11"/>
  <c r="GZ156" i="11"/>
  <c r="GZ149" i="11"/>
  <c r="GZ57" i="11"/>
  <c r="GZ67" i="11"/>
  <c r="GZ82" i="11"/>
  <c r="GZ98" i="11"/>
  <c r="GZ125" i="11"/>
  <c r="GZ129" i="11"/>
  <c r="GZ148" i="11"/>
  <c r="GZ41" i="11"/>
  <c r="GZ133" i="11"/>
  <c r="GZ101" i="11"/>
  <c r="GZ97" i="11"/>
  <c r="GZ96" i="11"/>
  <c r="GZ61" i="11"/>
  <c r="GZ160" i="11"/>
  <c r="GZ59" i="11"/>
  <c r="GZ78" i="11"/>
  <c r="GZ83" i="11"/>
  <c r="GZ87" i="11"/>
  <c r="GZ116" i="11"/>
  <c r="GZ138" i="11"/>
  <c r="GZ151" i="11"/>
  <c r="GZ130" i="11"/>
  <c r="GZ109" i="11"/>
  <c r="GZ75" i="11"/>
  <c r="GZ68" i="11"/>
  <c r="GZ63" i="11"/>
  <c r="GZ146" i="11"/>
  <c r="GZ62" i="11"/>
  <c r="GZ91" i="11"/>
  <c r="GZ93" i="11"/>
  <c r="GZ90" i="11"/>
  <c r="GZ120" i="11"/>
  <c r="GZ137" i="11"/>
  <c r="GZ147" i="11"/>
  <c r="GZ16" i="11"/>
  <c r="GZ27" i="11"/>
  <c r="GZ19" i="11"/>
  <c r="GZ25" i="11"/>
  <c r="GZ50" i="11"/>
  <c r="GZ40" i="11"/>
  <c r="GZ44" i="11"/>
  <c r="GZ11" i="11"/>
  <c r="GY8" i="11"/>
  <c r="GY4" i="11" s="1"/>
  <c r="GZ23" i="11"/>
  <c r="GZ45" i="11"/>
  <c r="GZ37" i="11"/>
  <c r="GZ14" i="11"/>
  <c r="GZ13" i="11"/>
  <c r="GZ24" i="11"/>
  <c r="GZ17" i="11"/>
  <c r="GZ32" i="11"/>
  <c r="GZ51" i="11"/>
  <c r="GZ30" i="11"/>
  <c r="GZ29" i="11"/>
  <c r="GZ20" i="11"/>
  <c r="GZ42" i="11"/>
  <c r="GZ46" i="11"/>
  <c r="GZ33" i="11"/>
  <c r="GZ35" i="11"/>
  <c r="GZ15" i="11"/>
  <c r="GZ55" i="11"/>
  <c r="GZ26" i="11"/>
  <c r="GZ34" i="11"/>
  <c r="GZ49" i="11"/>
  <c r="GZ12" i="11"/>
  <c r="GZ54" i="11"/>
  <c r="GZ53" i="11"/>
  <c r="GZ28" i="11"/>
  <c r="GZ38" i="11"/>
  <c r="GZ39" i="11"/>
  <c r="GZ47" i="11"/>
  <c r="GZ18" i="11"/>
  <c r="GZ21" i="11"/>
  <c r="GZ31" i="11"/>
  <c r="GZ52" i="11"/>
  <c r="GZ36" i="11"/>
  <c r="GZ43" i="11"/>
  <c r="GZ22" i="11"/>
  <c r="HA5" i="11"/>
  <c r="HA148" i="11" s="1"/>
  <c r="GT44" i="13"/>
  <c r="GW6" i="13"/>
  <c r="GX4" i="13"/>
  <c r="GX3" i="13"/>
  <c r="GX2" i="13"/>
  <c r="GU39" i="13"/>
  <c r="GU55" i="13" s="1"/>
  <c r="GU38" i="13"/>
  <c r="GU54" i="13" s="1"/>
  <c r="GU34" i="13"/>
  <c r="GU50" i="13" s="1"/>
  <c r="GU33" i="13"/>
  <c r="GU49" i="13" s="1"/>
  <c r="GU29" i="13"/>
  <c r="GU45" i="13" s="1"/>
  <c r="GU28" i="13"/>
  <c r="GU30" i="13" s="1"/>
  <c r="GV41" i="13"/>
  <c r="GV25" i="13"/>
  <c r="HA122" i="11" l="1"/>
  <c r="HA107" i="11"/>
  <c r="HA121" i="11"/>
  <c r="HA104" i="11"/>
  <c r="HA73" i="11"/>
  <c r="HA72" i="11"/>
  <c r="HA141" i="11"/>
  <c r="HA67" i="11"/>
  <c r="HA74" i="11"/>
  <c r="HA99" i="11"/>
  <c r="HA120" i="11"/>
  <c r="HA137" i="11"/>
  <c r="HA17" i="11"/>
  <c r="HA129" i="11"/>
  <c r="HA101" i="11"/>
  <c r="HA106" i="11"/>
  <c r="HA65" i="11"/>
  <c r="HA87" i="11"/>
  <c r="HA68" i="11"/>
  <c r="HA160" i="11"/>
  <c r="HA69" i="11"/>
  <c r="HA86" i="11"/>
  <c r="HA93" i="11"/>
  <c r="HA126" i="11"/>
  <c r="HA139" i="11"/>
  <c r="HA151" i="11"/>
  <c r="HA133" i="11"/>
  <c r="HA124" i="11"/>
  <c r="HA89" i="11"/>
  <c r="HA95" i="11"/>
  <c r="HA80" i="11"/>
  <c r="HA63" i="11"/>
  <c r="HA138" i="11"/>
  <c r="HA78" i="11"/>
  <c r="HA88" i="11"/>
  <c r="HA98" i="11"/>
  <c r="HA131" i="11"/>
  <c r="HA142" i="11"/>
  <c r="HA157" i="11"/>
  <c r="HA127" i="11"/>
  <c r="HA112" i="11"/>
  <c r="HA94" i="11"/>
  <c r="HA97" i="11"/>
  <c r="HA81" i="11"/>
  <c r="HA146" i="11"/>
  <c r="HA118" i="11"/>
  <c r="HA60" i="11"/>
  <c r="HA77" i="11"/>
  <c r="HA105" i="11"/>
  <c r="HA125" i="11"/>
  <c r="HA136" i="11"/>
  <c r="HA159" i="11"/>
  <c r="HA119" i="11"/>
  <c r="HA108" i="11"/>
  <c r="HA92" i="11"/>
  <c r="HA57" i="11"/>
  <c r="HA56" i="11"/>
  <c r="HA149" i="11"/>
  <c r="HA96" i="11"/>
  <c r="HA61" i="11"/>
  <c r="HA71" i="11"/>
  <c r="HA113" i="11"/>
  <c r="HA123" i="11"/>
  <c r="HA150" i="11"/>
  <c r="HA155" i="11"/>
  <c r="HA117" i="11"/>
  <c r="HA102" i="11"/>
  <c r="HA84" i="11"/>
  <c r="HA154" i="11"/>
  <c r="HA83" i="11"/>
  <c r="HA153" i="11"/>
  <c r="HA140" i="11"/>
  <c r="HA82" i="11"/>
  <c r="HA100" i="11"/>
  <c r="HA111" i="11"/>
  <c r="HA135" i="11"/>
  <c r="HA143" i="11"/>
  <c r="HA156" i="11"/>
  <c r="HA134" i="11"/>
  <c r="HA114" i="11"/>
  <c r="HA91" i="11"/>
  <c r="HA79" i="11"/>
  <c r="HA66" i="11"/>
  <c r="HA75" i="11"/>
  <c r="HA152" i="11"/>
  <c r="HA59" i="11"/>
  <c r="HA76" i="11"/>
  <c r="HA90" i="11"/>
  <c r="HA115" i="11"/>
  <c r="HA132" i="11"/>
  <c r="HA147" i="11"/>
  <c r="HA158" i="11"/>
  <c r="HA130" i="11"/>
  <c r="HA109" i="11"/>
  <c r="HA110" i="11"/>
  <c r="HA70" i="11"/>
  <c r="HA64" i="11"/>
  <c r="HA58" i="11"/>
  <c r="HA145" i="11"/>
  <c r="HA62" i="11"/>
  <c r="HA85" i="11"/>
  <c r="HA103" i="11"/>
  <c r="HA116" i="11"/>
  <c r="HA128" i="11"/>
  <c r="HA144" i="11"/>
  <c r="HA45" i="11"/>
  <c r="HA28" i="11"/>
  <c r="HA34" i="11"/>
  <c r="HA36" i="11"/>
  <c r="HA47" i="11"/>
  <c r="HA42" i="11"/>
  <c r="HA38" i="11"/>
  <c r="HA20" i="11"/>
  <c r="HA25" i="11"/>
  <c r="HA11" i="11"/>
  <c r="HA54" i="11"/>
  <c r="HA21" i="11"/>
  <c r="HA51" i="11"/>
  <c r="HA39" i="11"/>
  <c r="HA37" i="11"/>
  <c r="HA48" i="11"/>
  <c r="HA22" i="11"/>
  <c r="HA16" i="11"/>
  <c r="HA41" i="11"/>
  <c r="HA52" i="11"/>
  <c r="HA19" i="11"/>
  <c r="HA12" i="11"/>
  <c r="HA49" i="11"/>
  <c r="HA40" i="11"/>
  <c r="HA27" i="11"/>
  <c r="HA23" i="11"/>
  <c r="HA30" i="11"/>
  <c r="HA29" i="11"/>
  <c r="HA14" i="11"/>
  <c r="HA13" i="11"/>
  <c r="HA35" i="11"/>
  <c r="HA44" i="11"/>
  <c r="GZ8" i="11"/>
  <c r="GZ4" i="11" s="1"/>
  <c r="HA53" i="11"/>
  <c r="HA31" i="11"/>
  <c r="HA33" i="11"/>
  <c r="HA24" i="11"/>
  <c r="HA15" i="11"/>
  <c r="HA18" i="11"/>
  <c r="HA55" i="11"/>
  <c r="HA46" i="11"/>
  <c r="HA32" i="11"/>
  <c r="HA26" i="11"/>
  <c r="HA43" i="11"/>
  <c r="HA50" i="11"/>
  <c r="HB5" i="11"/>
  <c r="GU44" i="13"/>
  <c r="GX6" i="13"/>
  <c r="GY4" i="13"/>
  <c r="GY3" i="13"/>
  <c r="GY2" i="13"/>
  <c r="GV39" i="13"/>
  <c r="GV55" i="13" s="1"/>
  <c r="GV38" i="13"/>
  <c r="GV54" i="13" s="1"/>
  <c r="GV34" i="13"/>
  <c r="GV50" i="13" s="1"/>
  <c r="GV33" i="13"/>
  <c r="GV49" i="13" s="1"/>
  <c r="GV29" i="13"/>
  <c r="GV45" i="13" s="1"/>
  <c r="GV28" i="13"/>
  <c r="GV30" i="13" s="1"/>
  <c r="GW41" i="13"/>
  <c r="GW25" i="13"/>
  <c r="HB54" i="11" l="1"/>
  <c r="HB116" i="11"/>
  <c r="HB101" i="11"/>
  <c r="HB118" i="11"/>
  <c r="HB97" i="11"/>
  <c r="HB70" i="11"/>
  <c r="HB145" i="11"/>
  <c r="HB154" i="11"/>
  <c r="HB137" i="11"/>
  <c r="HB66" i="11"/>
  <c r="HB85" i="11"/>
  <c r="HB110" i="11"/>
  <c r="HB123" i="11"/>
  <c r="HB159" i="11"/>
  <c r="HB113" i="11"/>
  <c r="HB93" i="11"/>
  <c r="HB103" i="11"/>
  <c r="HB79" i="11"/>
  <c r="HB63" i="11"/>
  <c r="HB146" i="11"/>
  <c r="HB153" i="11"/>
  <c r="HB62" i="11"/>
  <c r="HB81" i="11"/>
  <c r="HB90" i="11"/>
  <c r="HB109" i="11"/>
  <c r="HB135" i="11"/>
  <c r="HB158" i="11"/>
  <c r="HB129" i="11"/>
  <c r="HB126" i="11"/>
  <c r="HB124" i="11"/>
  <c r="HB96" i="11"/>
  <c r="HB94" i="11"/>
  <c r="HB68" i="11"/>
  <c r="HB152" i="11"/>
  <c r="HB149" i="11"/>
  <c r="HB59" i="11"/>
  <c r="HB69" i="11"/>
  <c r="HB89" i="11"/>
  <c r="HB111" i="11"/>
  <c r="HB142" i="11"/>
  <c r="HB155" i="11"/>
  <c r="HB136" i="11"/>
  <c r="HB133" i="11"/>
  <c r="HB106" i="11"/>
  <c r="HB92" i="11"/>
  <c r="HB88" i="11"/>
  <c r="HB71" i="11"/>
  <c r="HB143" i="11"/>
  <c r="HB140" i="11"/>
  <c r="HB61" i="11"/>
  <c r="HB98" i="11"/>
  <c r="HB99" i="11"/>
  <c r="HB117" i="11"/>
  <c r="HB138" i="11"/>
  <c r="HB132" i="11"/>
  <c r="HB119" i="11"/>
  <c r="HB86" i="11"/>
  <c r="HB83" i="11"/>
  <c r="HB84" i="11"/>
  <c r="HB64" i="11"/>
  <c r="HB144" i="11"/>
  <c r="HB95" i="11"/>
  <c r="HB60" i="11"/>
  <c r="HB77" i="11"/>
  <c r="HB100" i="11"/>
  <c r="HB120" i="11"/>
  <c r="HB139" i="11"/>
  <c r="HB127" i="11"/>
  <c r="HB122" i="11"/>
  <c r="HB121" i="11"/>
  <c r="HB76" i="11"/>
  <c r="HB75" i="11"/>
  <c r="HB65" i="11"/>
  <c r="HB156" i="11"/>
  <c r="HB157" i="11"/>
  <c r="HB67" i="11"/>
  <c r="HB82" i="11"/>
  <c r="HB104" i="11"/>
  <c r="HB128" i="11"/>
  <c r="HB147" i="11"/>
  <c r="HB115" i="11"/>
  <c r="HB112" i="11"/>
  <c r="HB114" i="11"/>
  <c r="HB87" i="11"/>
  <c r="HB58" i="11"/>
  <c r="HB57" i="11"/>
  <c r="HB151" i="11"/>
  <c r="HB160" i="11"/>
  <c r="HB73" i="11"/>
  <c r="HB80" i="11"/>
  <c r="HB105" i="11"/>
  <c r="HB131" i="11"/>
  <c r="HB148" i="11"/>
  <c r="HB130" i="11"/>
  <c r="HB107" i="11"/>
  <c r="HB102" i="11"/>
  <c r="HB78" i="11"/>
  <c r="HB72" i="11"/>
  <c r="HB56" i="11"/>
  <c r="HB141" i="11"/>
  <c r="HB134" i="11"/>
  <c r="HB74" i="11"/>
  <c r="HB91" i="11"/>
  <c r="HB108" i="11"/>
  <c r="HB125" i="11"/>
  <c r="HB150" i="11"/>
  <c r="HB53" i="11"/>
  <c r="HB28" i="11"/>
  <c r="HB13" i="11"/>
  <c r="HB20" i="11"/>
  <c r="HB30" i="11"/>
  <c r="HB15" i="11"/>
  <c r="HB48" i="11"/>
  <c r="HB41" i="11"/>
  <c r="HB39" i="11"/>
  <c r="HB32" i="11"/>
  <c r="HB35" i="11"/>
  <c r="HB12" i="11"/>
  <c r="HB21" i="11"/>
  <c r="HB45" i="11"/>
  <c r="HB38" i="11"/>
  <c r="HB26" i="11"/>
  <c r="HB17" i="11"/>
  <c r="HB22" i="11"/>
  <c r="HB42" i="11"/>
  <c r="HB34" i="11"/>
  <c r="HB24" i="11"/>
  <c r="HB37" i="11"/>
  <c r="HB49" i="11"/>
  <c r="HB16" i="11"/>
  <c r="HA8" i="11"/>
  <c r="HA4" i="11" s="1"/>
  <c r="HB55" i="11"/>
  <c r="HB52" i="11"/>
  <c r="HB51" i="11"/>
  <c r="HB36" i="11"/>
  <c r="HB11" i="11"/>
  <c r="HB40" i="11"/>
  <c r="HB31" i="11"/>
  <c r="HB19" i="11"/>
  <c r="HB47" i="11"/>
  <c r="HB18" i="11"/>
  <c r="HB46" i="11"/>
  <c r="HB27" i="11"/>
  <c r="HB23" i="11"/>
  <c r="HB43" i="11"/>
  <c r="HB29" i="11"/>
  <c r="HB14" i="11"/>
  <c r="HB33" i="11"/>
  <c r="HB25" i="11"/>
  <c r="HB44" i="11"/>
  <c r="HB50" i="11"/>
  <c r="HC5" i="11"/>
  <c r="HC147" i="11" s="1"/>
  <c r="GV44" i="13"/>
  <c r="GZ4" i="13"/>
  <c r="GZ3" i="13"/>
  <c r="GZ2" i="13"/>
  <c r="GY6" i="13"/>
  <c r="GW39" i="13"/>
  <c r="GW55" i="13" s="1"/>
  <c r="GW38" i="13"/>
  <c r="GW54" i="13" s="1"/>
  <c r="GW34" i="13"/>
  <c r="GW50" i="13" s="1"/>
  <c r="GW33" i="13"/>
  <c r="GW49" i="13" s="1"/>
  <c r="GW29" i="13"/>
  <c r="GW45" i="13" s="1"/>
  <c r="GW28" i="13"/>
  <c r="GW30" i="13" s="1"/>
  <c r="GX41" i="13"/>
  <c r="GX25" i="13"/>
  <c r="HC119" i="11" l="1"/>
  <c r="HC131" i="11"/>
  <c r="HC114" i="11"/>
  <c r="HC97" i="11"/>
  <c r="HC156" i="11"/>
  <c r="HC145" i="11"/>
  <c r="HC140" i="11"/>
  <c r="HC62" i="11"/>
  <c r="HC85" i="11"/>
  <c r="HC89" i="11"/>
  <c r="HC108" i="11"/>
  <c r="HC128" i="11"/>
  <c r="HC48" i="11"/>
  <c r="HC136" i="11"/>
  <c r="HC126" i="11"/>
  <c r="HC92" i="11"/>
  <c r="HC81" i="11"/>
  <c r="HC57" i="11"/>
  <c r="HC155" i="11"/>
  <c r="HC160" i="11"/>
  <c r="HC72" i="11"/>
  <c r="HC94" i="11"/>
  <c r="HC100" i="11"/>
  <c r="HC110" i="11"/>
  <c r="HC125" i="11"/>
  <c r="HC151" i="11"/>
  <c r="HC121" i="11"/>
  <c r="HC113" i="11"/>
  <c r="HC79" i="11"/>
  <c r="HC65" i="11"/>
  <c r="HC56" i="11"/>
  <c r="HC152" i="11"/>
  <c r="HC88" i="11"/>
  <c r="HC77" i="11"/>
  <c r="HC82" i="11"/>
  <c r="HC103" i="11"/>
  <c r="HC112" i="11"/>
  <c r="HC123" i="11"/>
  <c r="HC153" i="11"/>
  <c r="HC132" i="11"/>
  <c r="HC118" i="11"/>
  <c r="HC99" i="11"/>
  <c r="HC66" i="11"/>
  <c r="HC71" i="11"/>
  <c r="HC149" i="11"/>
  <c r="HC68" i="11"/>
  <c r="HC80" i="11"/>
  <c r="HC98" i="11"/>
  <c r="HC111" i="11"/>
  <c r="HC122" i="11"/>
  <c r="HC134" i="11"/>
  <c r="HC154" i="11"/>
  <c r="HC129" i="11"/>
  <c r="HC93" i="11"/>
  <c r="HC96" i="11"/>
  <c r="HC63" i="11"/>
  <c r="HC58" i="11"/>
  <c r="HC146" i="11"/>
  <c r="HC59" i="11"/>
  <c r="HC87" i="11"/>
  <c r="HC106" i="11"/>
  <c r="HC102" i="11"/>
  <c r="HC109" i="11"/>
  <c r="HC139" i="11"/>
  <c r="HC157" i="11"/>
  <c r="HC127" i="11"/>
  <c r="HC104" i="11"/>
  <c r="HC76" i="11"/>
  <c r="HC73" i="11"/>
  <c r="HC60" i="11"/>
  <c r="HC137" i="11"/>
  <c r="HC61" i="11"/>
  <c r="HC74" i="11"/>
  <c r="HC90" i="11"/>
  <c r="HC101" i="11"/>
  <c r="HC116" i="11"/>
  <c r="HC148" i="11"/>
  <c r="HC158" i="11"/>
  <c r="HC133" i="11"/>
  <c r="HC124" i="11"/>
  <c r="HC91" i="11"/>
  <c r="HC75" i="11"/>
  <c r="HC70" i="11"/>
  <c r="HC150" i="11"/>
  <c r="HC138" i="11"/>
  <c r="HC69" i="11"/>
  <c r="HC78" i="11"/>
  <c r="HC86" i="11"/>
  <c r="HC107" i="11"/>
  <c r="HC117" i="11"/>
  <c r="HC142" i="11"/>
  <c r="HC159" i="11"/>
  <c r="HC130" i="11"/>
  <c r="HC135" i="11"/>
  <c r="HC105" i="11"/>
  <c r="HC83" i="11"/>
  <c r="HC64" i="11"/>
  <c r="HC144" i="11"/>
  <c r="HC141" i="11"/>
  <c r="HC67" i="11"/>
  <c r="HC84" i="11"/>
  <c r="HC95" i="11"/>
  <c r="HC115" i="11"/>
  <c r="HC120" i="11"/>
  <c r="HC143" i="11"/>
  <c r="HC53" i="11"/>
  <c r="HC46" i="11"/>
  <c r="HC52" i="11"/>
  <c r="HC37" i="11"/>
  <c r="HC49" i="11"/>
  <c r="HC54" i="11"/>
  <c r="HC42" i="11"/>
  <c r="HC13" i="11"/>
  <c r="HC19" i="11"/>
  <c r="HC26" i="11"/>
  <c r="HC43" i="11"/>
  <c r="HC22" i="11"/>
  <c r="HC40" i="11"/>
  <c r="HC31" i="11"/>
  <c r="HC23" i="11"/>
  <c r="HC25" i="11"/>
  <c r="HC11" i="11"/>
  <c r="HC16" i="11"/>
  <c r="HC55" i="11"/>
  <c r="HC27" i="11"/>
  <c r="HC20" i="11"/>
  <c r="HC15" i="11"/>
  <c r="HC17" i="11"/>
  <c r="HB8" i="11"/>
  <c r="HB4" i="11" s="1"/>
  <c r="HC33" i="11"/>
  <c r="HC32" i="11"/>
  <c r="HC39" i="11"/>
  <c r="HC30" i="11"/>
  <c r="HC50" i="11"/>
  <c r="HC14" i="11"/>
  <c r="HC45" i="11"/>
  <c r="HC51" i="11"/>
  <c r="HC44" i="11"/>
  <c r="HC41" i="11"/>
  <c r="HC28" i="11"/>
  <c r="HC38" i="11"/>
  <c r="HC35" i="11"/>
  <c r="HC12" i="11"/>
  <c r="HC29" i="11"/>
  <c r="HC21" i="11"/>
  <c r="HC34" i="11"/>
  <c r="HC24" i="11"/>
  <c r="HC36" i="11"/>
  <c r="HC47" i="11"/>
  <c r="HC18" i="11"/>
  <c r="GW44" i="13"/>
  <c r="HD5" i="11"/>
  <c r="HD151" i="11" s="1"/>
  <c r="GY41" i="13"/>
  <c r="GY25" i="13"/>
  <c r="GX39" i="13"/>
  <c r="GX55" i="13" s="1"/>
  <c r="GX38" i="13"/>
  <c r="GX54" i="13" s="1"/>
  <c r="GX34" i="13"/>
  <c r="GX50" i="13" s="1"/>
  <c r="GX33" i="13"/>
  <c r="GX49" i="13" s="1"/>
  <c r="GX29" i="13"/>
  <c r="GX45" i="13" s="1"/>
  <c r="GX28" i="13"/>
  <c r="GX30" i="13" s="1"/>
  <c r="HA4" i="13"/>
  <c r="GZ6" i="13"/>
  <c r="HA3" i="13"/>
  <c r="HA2" i="13"/>
  <c r="HD131" i="11" l="1"/>
  <c r="HD109" i="11"/>
  <c r="HD77" i="11"/>
  <c r="HD84" i="11"/>
  <c r="HD66" i="11"/>
  <c r="HD148" i="11"/>
  <c r="HD160" i="11"/>
  <c r="HD60" i="11"/>
  <c r="HD78" i="11"/>
  <c r="HD91" i="11"/>
  <c r="HD107" i="11"/>
  <c r="HD125" i="11"/>
  <c r="HD158" i="11"/>
  <c r="HD126" i="11"/>
  <c r="HD114" i="11"/>
  <c r="HD99" i="11"/>
  <c r="HD65" i="11"/>
  <c r="HD57" i="11"/>
  <c r="HD149" i="11"/>
  <c r="HD112" i="11"/>
  <c r="HD67" i="11"/>
  <c r="HD85" i="11"/>
  <c r="HD94" i="11"/>
  <c r="HD119" i="11"/>
  <c r="HD134" i="11"/>
  <c r="HD157" i="11"/>
  <c r="HD133" i="11"/>
  <c r="HD118" i="11"/>
  <c r="HD106" i="11"/>
  <c r="HD81" i="11"/>
  <c r="HD56" i="11"/>
  <c r="HD63" i="11"/>
  <c r="HD137" i="11"/>
  <c r="HD141" i="11"/>
  <c r="HD75" i="11"/>
  <c r="HD89" i="11"/>
  <c r="HD101" i="11"/>
  <c r="HD110" i="11"/>
  <c r="HD129" i="11"/>
  <c r="HD155" i="11"/>
  <c r="HD113" i="11"/>
  <c r="HD102" i="11"/>
  <c r="HD96" i="11"/>
  <c r="HD73" i="11"/>
  <c r="HD80" i="11"/>
  <c r="HD147" i="11"/>
  <c r="HD159" i="11"/>
  <c r="HD153" i="11"/>
  <c r="HD69" i="11"/>
  <c r="HD87" i="11"/>
  <c r="HD104" i="11"/>
  <c r="HD111" i="11"/>
  <c r="HD139" i="11"/>
  <c r="HD130" i="11"/>
  <c r="HD88" i="11"/>
  <c r="HD97" i="11"/>
  <c r="HD72" i="11"/>
  <c r="HD68" i="11"/>
  <c r="HD142" i="11"/>
  <c r="HD140" i="11"/>
  <c r="HD138" i="11"/>
  <c r="HD86" i="11"/>
  <c r="HD93" i="11"/>
  <c r="HD108" i="11"/>
  <c r="HD115" i="11"/>
  <c r="HD135" i="11"/>
  <c r="HD123" i="11"/>
  <c r="HD124" i="11"/>
  <c r="HD79" i="11"/>
  <c r="HD70" i="11"/>
  <c r="HD64" i="11"/>
  <c r="HD150" i="11"/>
  <c r="HD152" i="11"/>
  <c r="HD62" i="11"/>
  <c r="HD82" i="11"/>
  <c r="HD98" i="11"/>
  <c r="HD116" i="11"/>
  <c r="HD120" i="11"/>
  <c r="HD132" i="11"/>
  <c r="HD136" i="11"/>
  <c r="HD117" i="11"/>
  <c r="HD95" i="11"/>
  <c r="HD71" i="11"/>
  <c r="HD156" i="11"/>
  <c r="HD143" i="11"/>
  <c r="HD145" i="11"/>
  <c r="HD59" i="11"/>
  <c r="HD76" i="11"/>
  <c r="HD100" i="11"/>
  <c r="HD103" i="11"/>
  <c r="HD127" i="11"/>
  <c r="HD54" i="11"/>
  <c r="HD121" i="11"/>
  <c r="HD122" i="11"/>
  <c r="HD92" i="11"/>
  <c r="HD83" i="11"/>
  <c r="HD58" i="11"/>
  <c r="HD144" i="11"/>
  <c r="HD146" i="11"/>
  <c r="HD61" i="11"/>
  <c r="HD74" i="11"/>
  <c r="HD90" i="11"/>
  <c r="HD105" i="11"/>
  <c r="HD128" i="11"/>
  <c r="HD154" i="11"/>
  <c r="HD28" i="11"/>
  <c r="HD19" i="11"/>
  <c r="HD38" i="11"/>
  <c r="HD15" i="11"/>
  <c r="HD49" i="11"/>
  <c r="HD33" i="11"/>
  <c r="HD13" i="11"/>
  <c r="HD25" i="11"/>
  <c r="HD30" i="11"/>
  <c r="HD29" i="11"/>
  <c r="HD42" i="11"/>
  <c r="HD23" i="11"/>
  <c r="HD52" i="11"/>
  <c r="HD39" i="11"/>
  <c r="HD47" i="11"/>
  <c r="HD50" i="11"/>
  <c r="HD41" i="11"/>
  <c r="HD14" i="11"/>
  <c r="HD12" i="11"/>
  <c r="HD51" i="11"/>
  <c r="HD43" i="11"/>
  <c r="HD48" i="11"/>
  <c r="HD55" i="11"/>
  <c r="HD40" i="11"/>
  <c r="HD32" i="11"/>
  <c r="HD37" i="11"/>
  <c r="HD18" i="11"/>
  <c r="HD21" i="11"/>
  <c r="HD45" i="11"/>
  <c r="HD35" i="11"/>
  <c r="HD24" i="11"/>
  <c r="HD44" i="11"/>
  <c r="HD16" i="11"/>
  <c r="HD53" i="11"/>
  <c r="HD31" i="11"/>
  <c r="HD20" i="11"/>
  <c r="HD36" i="11"/>
  <c r="HD11" i="11"/>
  <c r="HD22" i="11"/>
  <c r="HD27" i="11"/>
  <c r="HD46" i="11"/>
  <c r="HD34" i="11"/>
  <c r="HD26" i="11"/>
  <c r="HD17" i="11"/>
  <c r="HC8" i="11"/>
  <c r="HC4" i="11" s="1"/>
  <c r="HE5" i="11"/>
  <c r="GX44" i="13"/>
  <c r="GZ41" i="13"/>
  <c r="GZ25" i="13"/>
  <c r="GY39" i="13"/>
  <c r="GY55" i="13" s="1"/>
  <c r="GY38" i="13"/>
  <c r="GY54" i="13" s="1"/>
  <c r="GY33" i="13"/>
  <c r="GY49" i="13" s="1"/>
  <c r="GY34" i="13"/>
  <c r="GY50" i="13" s="1"/>
  <c r="GY29" i="13"/>
  <c r="GY45" i="13" s="1"/>
  <c r="GY28" i="13"/>
  <c r="GY30" i="13" s="1"/>
  <c r="HA6" i="13"/>
  <c r="HB4" i="13"/>
  <c r="HB3" i="13"/>
  <c r="HB2" i="13"/>
  <c r="HE48" i="11" l="1"/>
  <c r="HE118" i="11"/>
  <c r="HE109" i="11"/>
  <c r="HE97" i="11"/>
  <c r="HE72" i="11"/>
  <c r="HE68" i="11"/>
  <c r="HE149" i="11"/>
  <c r="HE81" i="11"/>
  <c r="HE71" i="11"/>
  <c r="HE83" i="11"/>
  <c r="HE95" i="11"/>
  <c r="HE113" i="11"/>
  <c r="HE134" i="11"/>
  <c r="HE154" i="11"/>
  <c r="HE133" i="11"/>
  <c r="HE104" i="11"/>
  <c r="HE85" i="11"/>
  <c r="HE92" i="11"/>
  <c r="HE62" i="11"/>
  <c r="HE147" i="11"/>
  <c r="HE157" i="11"/>
  <c r="HE76" i="11"/>
  <c r="HE80" i="11"/>
  <c r="HE100" i="11"/>
  <c r="HE127" i="11"/>
  <c r="HE136" i="11"/>
  <c r="HE159" i="11"/>
  <c r="HE130" i="11"/>
  <c r="HE101" i="11"/>
  <c r="HE75" i="11"/>
  <c r="HE77" i="11"/>
  <c r="HE56" i="11"/>
  <c r="HE148" i="11"/>
  <c r="HE144" i="11"/>
  <c r="HE70" i="11"/>
  <c r="HE82" i="11"/>
  <c r="HE110" i="11"/>
  <c r="HE119" i="11"/>
  <c r="HE135" i="11"/>
  <c r="HE156" i="11"/>
  <c r="HE117" i="11"/>
  <c r="HE107" i="11"/>
  <c r="HE114" i="11"/>
  <c r="HE91" i="11"/>
  <c r="HE64" i="11"/>
  <c r="HE63" i="11"/>
  <c r="HE146" i="11"/>
  <c r="HE89" i="11"/>
  <c r="HE58" i="11"/>
  <c r="HE86" i="11"/>
  <c r="HE108" i="11"/>
  <c r="HE120" i="11"/>
  <c r="HE143" i="11"/>
  <c r="HE155" i="11"/>
  <c r="HE121" i="11"/>
  <c r="HE105" i="11"/>
  <c r="HE87" i="11"/>
  <c r="HE93" i="11"/>
  <c r="HE73" i="11"/>
  <c r="HE153" i="11"/>
  <c r="HE138" i="11"/>
  <c r="HE84" i="11"/>
  <c r="HE60" i="11"/>
  <c r="HE88" i="11"/>
  <c r="HE139" i="11"/>
  <c r="HE129" i="11"/>
  <c r="HE145" i="11"/>
  <c r="HE131" i="11"/>
  <c r="HE102" i="11"/>
  <c r="HE115" i="11"/>
  <c r="HE94" i="11"/>
  <c r="HE69" i="11"/>
  <c r="HE160" i="11"/>
  <c r="HE152" i="11"/>
  <c r="HE66" i="11"/>
  <c r="HE67" i="11"/>
  <c r="HE98" i="11"/>
  <c r="HE123" i="11"/>
  <c r="HE132" i="11"/>
  <c r="HE141" i="11"/>
  <c r="HE126" i="11"/>
  <c r="HE96" i="11"/>
  <c r="HE112" i="11"/>
  <c r="HE79" i="11"/>
  <c r="HE57" i="11"/>
  <c r="HE150" i="11"/>
  <c r="HE140" i="11"/>
  <c r="HE59" i="11"/>
  <c r="HE74" i="11"/>
  <c r="HE90" i="11"/>
  <c r="HE124" i="11"/>
  <c r="HE122" i="11"/>
  <c r="HE151" i="11"/>
  <c r="HE116" i="11"/>
  <c r="HE103" i="11"/>
  <c r="HE106" i="11"/>
  <c r="HE99" i="11"/>
  <c r="HE65" i="11"/>
  <c r="HE142" i="11"/>
  <c r="HE137" i="11"/>
  <c r="HE61" i="11"/>
  <c r="HE78" i="11"/>
  <c r="HE111" i="11"/>
  <c r="HE125" i="11"/>
  <c r="HE128" i="11"/>
  <c r="HE158" i="11"/>
  <c r="HE33" i="11"/>
  <c r="HE23" i="11"/>
  <c r="HE47" i="11"/>
  <c r="HE50" i="11"/>
  <c r="HE16" i="11"/>
  <c r="HE53" i="11"/>
  <c r="HE28" i="11"/>
  <c r="HE27" i="11"/>
  <c r="HE36" i="11"/>
  <c r="HE35" i="11"/>
  <c r="HE17" i="11"/>
  <c r="HD8" i="11"/>
  <c r="HD4" i="11" s="1"/>
  <c r="HE46" i="11"/>
  <c r="HE13" i="11"/>
  <c r="HE51" i="11"/>
  <c r="HE30" i="11"/>
  <c r="HE43" i="11"/>
  <c r="HE31" i="11"/>
  <c r="HE38" i="11"/>
  <c r="HE19" i="11"/>
  <c r="HE24" i="11"/>
  <c r="HE29" i="11"/>
  <c r="HE42" i="11"/>
  <c r="HE52" i="11"/>
  <c r="HE39" i="11"/>
  <c r="HE12" i="11"/>
  <c r="HE22" i="11"/>
  <c r="HE55" i="11"/>
  <c r="HE45" i="11"/>
  <c r="HE32" i="11"/>
  <c r="HE25" i="11"/>
  <c r="HE15" i="11"/>
  <c r="HE49" i="11"/>
  <c r="HE21" i="11"/>
  <c r="HE14" i="11"/>
  <c r="HE34" i="11"/>
  <c r="HE26" i="11"/>
  <c r="HE44" i="11"/>
  <c r="HE18" i="11"/>
  <c r="HE41" i="11"/>
  <c r="HE40" i="11"/>
  <c r="HE20" i="11"/>
  <c r="HE37" i="11"/>
  <c r="HE11" i="11"/>
  <c r="HE54" i="11"/>
  <c r="GY44" i="13"/>
  <c r="HF5" i="11"/>
  <c r="HF50" i="11" s="1"/>
  <c r="GZ39" i="13"/>
  <c r="GZ55" i="13" s="1"/>
  <c r="GZ38" i="13"/>
  <c r="GZ54" i="13" s="1"/>
  <c r="GZ33" i="13"/>
  <c r="GZ49" i="13" s="1"/>
  <c r="GZ34" i="13"/>
  <c r="GZ50" i="13" s="1"/>
  <c r="GZ29" i="13"/>
  <c r="GZ45" i="13" s="1"/>
  <c r="GZ28" i="13"/>
  <c r="GZ30" i="13" s="1"/>
  <c r="HB6" i="13"/>
  <c r="HC3" i="13"/>
  <c r="HC2" i="13"/>
  <c r="HC4" i="13"/>
  <c r="HA41" i="13"/>
  <c r="HA25" i="13"/>
  <c r="HF130" i="11" l="1"/>
  <c r="H130" i="11" s="1"/>
  <c r="HF104" i="11"/>
  <c r="H104" i="11" s="1"/>
  <c r="HF88" i="11"/>
  <c r="H88" i="11" s="1"/>
  <c r="HF80" i="11"/>
  <c r="H80" i="11" s="1"/>
  <c r="HF62" i="11"/>
  <c r="H62" i="11" s="1"/>
  <c r="HF156" i="11"/>
  <c r="H156" i="11" s="1"/>
  <c r="HF139" i="11"/>
  <c r="H139" i="11" s="1"/>
  <c r="HF137" i="11"/>
  <c r="H137" i="11" s="1"/>
  <c r="HF61" i="11"/>
  <c r="H61" i="11" s="1"/>
  <c r="HF69" i="11"/>
  <c r="H69" i="11" s="1"/>
  <c r="HF105" i="11"/>
  <c r="H105" i="11" s="1"/>
  <c r="HF122" i="11"/>
  <c r="H122" i="11" s="1"/>
  <c r="HF146" i="11"/>
  <c r="H146" i="11" s="1"/>
  <c r="HF135" i="11"/>
  <c r="H135" i="11" s="1"/>
  <c r="HF117" i="11"/>
  <c r="H117" i="11" s="1"/>
  <c r="HF102" i="11"/>
  <c r="H102" i="11" s="1"/>
  <c r="HF81" i="11"/>
  <c r="H81" i="11" s="1"/>
  <c r="HF152" i="11"/>
  <c r="H152" i="11" s="1"/>
  <c r="HF128" i="11"/>
  <c r="H128" i="11" s="1"/>
  <c r="HF98" i="11"/>
  <c r="H98" i="11" s="1"/>
  <c r="HF65" i="11"/>
  <c r="H65" i="11" s="1"/>
  <c r="HF66" i="11"/>
  <c r="H66" i="11" s="1"/>
  <c r="HF78" i="11"/>
  <c r="H78" i="11" s="1"/>
  <c r="HF100" i="11"/>
  <c r="H100" i="11" s="1"/>
  <c r="HF113" i="11"/>
  <c r="H113" i="11" s="1"/>
  <c r="HF143" i="11"/>
  <c r="H143" i="11" s="1"/>
  <c r="HF132" i="11"/>
  <c r="H132" i="11" s="1"/>
  <c r="HF118" i="11"/>
  <c r="H118" i="11" s="1"/>
  <c r="HF93" i="11"/>
  <c r="H93" i="11" s="1"/>
  <c r="HF72" i="11"/>
  <c r="H72" i="11" s="1"/>
  <c r="HF151" i="11"/>
  <c r="H151" i="11" s="1"/>
  <c r="HF92" i="11"/>
  <c r="H92" i="11" s="1"/>
  <c r="HF82" i="11"/>
  <c r="H82" i="11" s="1"/>
  <c r="HF125" i="11"/>
  <c r="H125" i="11" s="1"/>
  <c r="HF73" i="11"/>
  <c r="H73" i="11" s="1"/>
  <c r="HF86" i="11"/>
  <c r="H86" i="11" s="1"/>
  <c r="HF107" i="11"/>
  <c r="H107" i="11" s="1"/>
  <c r="HF115" i="11"/>
  <c r="H115" i="11" s="1"/>
  <c r="HF144" i="11"/>
  <c r="H144" i="11" s="1"/>
  <c r="HF124" i="11"/>
  <c r="H124" i="11" s="1"/>
  <c r="HF109" i="11"/>
  <c r="H109" i="11" s="1"/>
  <c r="HF89" i="11"/>
  <c r="H89" i="11" s="1"/>
  <c r="HF71" i="11"/>
  <c r="H71" i="11" s="1"/>
  <c r="HF138" i="11"/>
  <c r="H138" i="11" s="1"/>
  <c r="HF101" i="11"/>
  <c r="H101" i="11" s="1"/>
  <c r="HF77" i="11"/>
  <c r="H77" i="11" s="1"/>
  <c r="HF111" i="11"/>
  <c r="H111" i="11" s="1"/>
  <c r="HF57" i="11"/>
  <c r="H57" i="11" s="1"/>
  <c r="HF91" i="11"/>
  <c r="H91" i="11" s="1"/>
  <c r="HF108" i="11"/>
  <c r="H108" i="11" s="1"/>
  <c r="HF126" i="11"/>
  <c r="H126" i="11" s="1"/>
  <c r="HF153" i="11"/>
  <c r="H153" i="11" s="1"/>
  <c r="HF133" i="11"/>
  <c r="H133" i="11" s="1"/>
  <c r="HF121" i="11"/>
  <c r="H121" i="11" s="1"/>
  <c r="HF79" i="11"/>
  <c r="H79" i="11" s="1"/>
  <c r="HF147" i="11"/>
  <c r="H147" i="11" s="1"/>
  <c r="HF160" i="11"/>
  <c r="H160" i="11" s="1"/>
  <c r="HF120" i="11"/>
  <c r="H120" i="11" s="1"/>
  <c r="HF67" i="11"/>
  <c r="H67" i="11" s="1"/>
  <c r="HF74" i="11"/>
  <c r="H74" i="11" s="1"/>
  <c r="HF60" i="11"/>
  <c r="H60" i="11" s="1"/>
  <c r="HF84" i="11"/>
  <c r="H84" i="11" s="1"/>
  <c r="HF106" i="11"/>
  <c r="H106" i="11" s="1"/>
  <c r="HF127" i="11"/>
  <c r="H127" i="11" s="1"/>
  <c r="HF150" i="11"/>
  <c r="H150" i="11" s="1"/>
  <c r="HF123" i="11"/>
  <c r="H123" i="11" s="1"/>
  <c r="HF112" i="11"/>
  <c r="H112" i="11" s="1"/>
  <c r="HF97" i="11"/>
  <c r="H97" i="11" s="1"/>
  <c r="HF68" i="11"/>
  <c r="H68" i="11" s="1"/>
  <c r="HF157" i="11"/>
  <c r="H157" i="11" s="1"/>
  <c r="HF90" i="11"/>
  <c r="H90" i="11" s="1"/>
  <c r="HF145" i="11"/>
  <c r="H145" i="11" s="1"/>
  <c r="HF56" i="11"/>
  <c r="H56" i="11" s="1"/>
  <c r="HF85" i="11"/>
  <c r="H85" i="11" s="1"/>
  <c r="HF96" i="11"/>
  <c r="H96" i="11" s="1"/>
  <c r="HF116" i="11"/>
  <c r="H116" i="11" s="1"/>
  <c r="HF131" i="11"/>
  <c r="H131" i="11" s="1"/>
  <c r="HF158" i="11"/>
  <c r="H158" i="11" s="1"/>
  <c r="HF136" i="11"/>
  <c r="H136" i="11" s="1"/>
  <c r="HF114" i="11"/>
  <c r="H114" i="11" s="1"/>
  <c r="HF87" i="11"/>
  <c r="H87" i="11" s="1"/>
  <c r="HF63" i="11"/>
  <c r="H63" i="11" s="1"/>
  <c r="HF155" i="11"/>
  <c r="H155" i="11" s="1"/>
  <c r="HF140" i="11"/>
  <c r="H140" i="11" s="1"/>
  <c r="HF64" i="11"/>
  <c r="H64" i="11" s="1"/>
  <c r="HF141" i="11"/>
  <c r="H141" i="11" s="1"/>
  <c r="HF70" i="11"/>
  <c r="H70" i="11" s="1"/>
  <c r="HF75" i="11"/>
  <c r="H75" i="11" s="1"/>
  <c r="HF103" i="11"/>
  <c r="H103" i="11" s="1"/>
  <c r="HF110" i="11"/>
  <c r="H110" i="11" s="1"/>
  <c r="HF129" i="11"/>
  <c r="H129" i="11" s="1"/>
  <c r="HF159" i="11"/>
  <c r="H159" i="11" s="1"/>
  <c r="HF134" i="11"/>
  <c r="H134" i="11" s="1"/>
  <c r="HF95" i="11"/>
  <c r="H95" i="11" s="1"/>
  <c r="HF94" i="11"/>
  <c r="H94" i="11" s="1"/>
  <c r="HF83" i="11"/>
  <c r="H83" i="11" s="1"/>
  <c r="HF148" i="11"/>
  <c r="H148" i="11" s="1"/>
  <c r="HF154" i="11"/>
  <c r="H154" i="11" s="1"/>
  <c r="HF149" i="11"/>
  <c r="H149" i="11" s="1"/>
  <c r="HF59" i="11"/>
  <c r="H59" i="11" s="1"/>
  <c r="HF58" i="11"/>
  <c r="H58" i="11" s="1"/>
  <c r="HF76" i="11"/>
  <c r="H76" i="11" s="1"/>
  <c r="HF99" i="11"/>
  <c r="H99" i="11" s="1"/>
  <c r="HF119" i="11"/>
  <c r="H119" i="11" s="1"/>
  <c r="HF142" i="11"/>
  <c r="H142" i="11" s="1"/>
  <c r="HF53" i="11"/>
  <c r="H53" i="11" s="1"/>
  <c r="HF14" i="11"/>
  <c r="HF23" i="11"/>
  <c r="HF25" i="11"/>
  <c r="HF47" i="11"/>
  <c r="HF54" i="11"/>
  <c r="H54" i="11" s="1"/>
  <c r="HF42" i="11"/>
  <c r="HF45" i="11"/>
  <c r="HF34" i="11"/>
  <c r="HF12" i="11"/>
  <c r="HF11" i="11"/>
  <c r="HF18" i="11"/>
  <c r="HF55" i="11"/>
  <c r="H55" i="11" s="1"/>
  <c r="HF33" i="11"/>
  <c r="HF51" i="11"/>
  <c r="H51" i="11" s="1"/>
  <c r="HF26" i="11"/>
  <c r="HF49" i="11"/>
  <c r="HF16" i="11"/>
  <c r="HF40" i="11"/>
  <c r="HF27" i="11"/>
  <c r="HF35" i="11"/>
  <c r="HF37" i="11"/>
  <c r="HF17" i="11"/>
  <c r="HF28" i="11"/>
  <c r="HF38" i="11"/>
  <c r="HF19" i="11"/>
  <c r="HF44" i="11"/>
  <c r="HF48" i="11"/>
  <c r="HE8" i="11"/>
  <c r="HE4" i="11" s="1"/>
  <c r="HF13" i="11"/>
  <c r="HF20" i="11"/>
  <c r="HF39" i="11"/>
  <c r="HF24" i="11"/>
  <c r="HF22" i="11"/>
  <c r="HF41" i="11"/>
  <c r="HF46" i="11"/>
  <c r="HF32" i="11"/>
  <c r="HF30" i="11"/>
  <c r="HF15" i="11"/>
  <c r="HF29" i="11"/>
  <c r="HF21" i="11"/>
  <c r="HF31" i="11"/>
  <c r="HF52" i="11"/>
  <c r="H52" i="11" s="1"/>
  <c r="HF36" i="11"/>
  <c r="HF43" i="11"/>
  <c r="H50" i="11"/>
  <c r="GZ44" i="13"/>
  <c r="HA39" i="13"/>
  <c r="HA55" i="13" s="1"/>
  <c r="HA38" i="13"/>
  <c r="HA54" i="13" s="1"/>
  <c r="HA34" i="13"/>
  <c r="HA50" i="13" s="1"/>
  <c r="HA33" i="13"/>
  <c r="HA49" i="13" s="1"/>
  <c r="HA28" i="13"/>
  <c r="HA30" i="13" s="1"/>
  <c r="HA29" i="13"/>
  <c r="HA45" i="13" s="1"/>
  <c r="HC6" i="13"/>
  <c r="HD3" i="13"/>
  <c r="HD4" i="13"/>
  <c r="HD2" i="13"/>
  <c r="HB41" i="13"/>
  <c r="HB25" i="13"/>
  <c r="HF8" i="11" l="1"/>
  <c r="HF4" i="11" s="1"/>
  <c r="H11" i="11"/>
  <c r="HA44" i="13"/>
  <c r="HC41" i="13"/>
  <c r="HC25" i="13"/>
  <c r="HB39" i="13"/>
  <c r="HB55" i="13" s="1"/>
  <c r="HB38" i="13"/>
  <c r="HB54" i="13" s="1"/>
  <c r="HB34" i="13"/>
  <c r="HB50" i="13" s="1"/>
  <c r="HB33" i="13"/>
  <c r="HB49" i="13" s="1"/>
  <c r="HB28" i="13"/>
  <c r="HB30" i="13" s="1"/>
  <c r="HB29" i="13"/>
  <c r="HB45" i="13" s="1"/>
  <c r="HD6" i="13"/>
  <c r="HE4" i="13"/>
  <c r="HE3" i="13"/>
  <c r="HE2" i="13"/>
  <c r="HB44" i="13" l="1"/>
  <c r="HE6" i="13"/>
  <c r="HF4" i="13"/>
  <c r="HF2" i="13"/>
  <c r="HF3" i="13"/>
  <c r="HC39" i="13"/>
  <c r="HC55" i="13" s="1"/>
  <c r="HC38" i="13"/>
  <c r="HC54" i="13" s="1"/>
  <c r="HC34" i="13"/>
  <c r="HC50" i="13" s="1"/>
  <c r="HC33" i="13"/>
  <c r="HC49" i="13" s="1"/>
  <c r="HC29" i="13"/>
  <c r="HC45" i="13" s="1"/>
  <c r="HC28" i="13"/>
  <c r="HC30" i="13" s="1"/>
  <c r="HD41" i="13"/>
  <c r="HD25" i="13"/>
  <c r="HC44" i="13" l="1"/>
  <c r="HD39" i="13"/>
  <c r="HD55" i="13" s="1"/>
  <c r="HD38" i="13"/>
  <c r="HD54" i="13" s="1"/>
  <c r="HD33" i="13"/>
  <c r="HD49" i="13" s="1"/>
  <c r="HD34" i="13"/>
  <c r="HD50" i="13" s="1"/>
  <c r="HD29" i="13"/>
  <c r="HD45" i="13" s="1"/>
  <c r="HD28" i="13"/>
  <c r="HD30" i="13" s="1"/>
  <c r="HG4" i="13"/>
  <c r="HF6" i="13"/>
  <c r="HG3" i="13"/>
  <c r="HG2" i="13"/>
  <c r="HE41" i="13"/>
  <c r="HE25" i="13"/>
  <c r="HD44" i="13" l="1"/>
  <c r="HE39" i="13"/>
  <c r="HE55" i="13" s="1"/>
  <c r="HE38" i="13"/>
  <c r="HE54" i="13" s="1"/>
  <c r="HE33" i="13"/>
  <c r="HE49" i="13" s="1"/>
  <c r="HE34" i="13"/>
  <c r="HE50" i="13" s="1"/>
  <c r="HE29" i="13"/>
  <c r="HE45" i="13" s="1"/>
  <c r="HE28" i="13"/>
  <c r="HE30" i="13" s="1"/>
  <c r="HF41" i="13"/>
  <c r="HF25" i="13"/>
  <c r="HH4" i="13"/>
  <c r="HG6" i="13"/>
  <c r="HH2" i="13"/>
  <c r="HH3" i="13"/>
  <c r="HE44" i="13" l="1"/>
  <c r="HG41" i="13"/>
  <c r="HG25" i="13"/>
  <c r="HF39" i="13"/>
  <c r="HF55" i="13" s="1"/>
  <c r="HF34" i="13"/>
  <c r="HF50" i="13" s="1"/>
  <c r="HF33" i="13"/>
  <c r="HF49" i="13" s="1"/>
  <c r="HF29" i="13"/>
  <c r="HF45" i="13" s="1"/>
  <c r="HF38" i="13"/>
  <c r="HF54" i="13" s="1"/>
  <c r="HF28" i="13"/>
  <c r="HF30" i="13" s="1"/>
  <c r="HI4" i="13"/>
  <c r="HH6" i="13"/>
  <c r="HI2" i="13"/>
  <c r="HI3" i="13"/>
  <c r="HF44" i="13" l="1"/>
  <c r="HH41" i="13"/>
  <c r="HH25" i="13"/>
  <c r="HG39" i="13"/>
  <c r="HG55" i="13" s="1"/>
  <c r="HG38" i="13"/>
  <c r="HG54" i="13" s="1"/>
  <c r="HG33" i="13"/>
  <c r="HG49" i="13" s="1"/>
  <c r="HG34" i="13"/>
  <c r="HG50" i="13" s="1"/>
  <c r="HG29" i="13"/>
  <c r="HG45" i="13" s="1"/>
  <c r="HG28" i="13"/>
  <c r="HG30" i="13" s="1"/>
  <c r="HI6" i="13"/>
  <c r="HJ4" i="13"/>
  <c r="HJ3" i="13"/>
  <c r="HJ2" i="13"/>
  <c r="HG44" i="13" l="1"/>
  <c r="HJ6" i="13"/>
  <c r="HK2" i="13"/>
  <c r="HK4" i="13"/>
  <c r="HK3" i="13"/>
  <c r="HH39" i="13"/>
  <c r="HH55" i="13" s="1"/>
  <c r="HH38" i="13"/>
  <c r="HH54" i="13" s="1"/>
  <c r="HH33" i="13"/>
  <c r="HH49" i="13" s="1"/>
  <c r="HH34" i="13"/>
  <c r="HH50" i="13" s="1"/>
  <c r="HH29" i="13"/>
  <c r="HH45" i="13" s="1"/>
  <c r="HH28" i="13"/>
  <c r="HH30" i="13" s="1"/>
  <c r="HI41" i="13"/>
  <c r="HI25" i="13"/>
  <c r="HH44" i="13" l="1"/>
  <c r="HK6" i="13"/>
  <c r="HL3" i="13"/>
  <c r="HL4" i="13"/>
  <c r="HL2" i="13"/>
  <c r="HI39" i="13"/>
  <c r="HI55" i="13" s="1"/>
  <c r="HI38" i="13"/>
  <c r="HI54" i="13" s="1"/>
  <c r="HI34" i="13"/>
  <c r="HI50" i="13" s="1"/>
  <c r="HI33" i="13"/>
  <c r="HI49" i="13" s="1"/>
  <c r="HI29" i="13"/>
  <c r="HI45" i="13" s="1"/>
  <c r="HI28" i="13"/>
  <c r="HI30" i="13" s="1"/>
  <c r="HJ41" i="13"/>
  <c r="HJ25" i="13"/>
  <c r="HI44" i="13" l="1"/>
  <c r="HL6" i="13"/>
  <c r="HM4" i="13"/>
  <c r="HM3" i="13"/>
  <c r="HM2" i="13"/>
  <c r="HJ39" i="13"/>
  <c r="HJ55" i="13" s="1"/>
  <c r="HJ38" i="13"/>
  <c r="HJ54" i="13" s="1"/>
  <c r="HJ34" i="13"/>
  <c r="HJ50" i="13" s="1"/>
  <c r="HJ33" i="13"/>
  <c r="HJ49" i="13" s="1"/>
  <c r="HJ28" i="13"/>
  <c r="HJ30" i="13" s="1"/>
  <c r="HJ29" i="13"/>
  <c r="HJ45" i="13" s="1"/>
  <c r="HK41" i="13"/>
  <c r="HK25" i="13"/>
  <c r="HJ44" i="13" l="1"/>
  <c r="HK39" i="13"/>
  <c r="HK55" i="13" s="1"/>
  <c r="HK38" i="13"/>
  <c r="HK54" i="13" s="1"/>
  <c r="HK34" i="13"/>
  <c r="HK50" i="13" s="1"/>
  <c r="HK33" i="13"/>
  <c r="HK49" i="13" s="1"/>
  <c r="HK29" i="13"/>
  <c r="HK45" i="13" s="1"/>
  <c r="HK28" i="13"/>
  <c r="HK30" i="13" s="1"/>
  <c r="HM6" i="13"/>
  <c r="HN4" i="13"/>
  <c r="HN3" i="13"/>
  <c r="HN2" i="13"/>
  <c r="HL41" i="13"/>
  <c r="HL25" i="13"/>
  <c r="HK44" i="13" l="1"/>
  <c r="HN6" i="13"/>
  <c r="HO4" i="13"/>
  <c r="HO3" i="13"/>
  <c r="HO2" i="13"/>
  <c r="HL39" i="13"/>
  <c r="HL55" i="13" s="1"/>
  <c r="HL38" i="13"/>
  <c r="HL54" i="13" s="1"/>
  <c r="HL34" i="13"/>
  <c r="HL50" i="13" s="1"/>
  <c r="HL33" i="13"/>
  <c r="HL49" i="13" s="1"/>
  <c r="HL29" i="13"/>
  <c r="HL45" i="13" s="1"/>
  <c r="HL28" i="13"/>
  <c r="HL30" i="13" s="1"/>
  <c r="HM41" i="13"/>
  <c r="HM25" i="13"/>
  <c r="HL44" i="13" l="1"/>
  <c r="HP4" i="13"/>
  <c r="HP3" i="13"/>
  <c r="HP2" i="13"/>
  <c r="HO6" i="13"/>
  <c r="HM39" i="13"/>
  <c r="HM55" i="13" s="1"/>
  <c r="HM38" i="13"/>
  <c r="HM54" i="13" s="1"/>
  <c r="HM34" i="13"/>
  <c r="HM50" i="13" s="1"/>
  <c r="HM33" i="13"/>
  <c r="HM49" i="13" s="1"/>
  <c r="HM29" i="13"/>
  <c r="HM45" i="13" s="1"/>
  <c r="HM28" i="13"/>
  <c r="HM30" i="13" s="1"/>
  <c r="HN41" i="13"/>
  <c r="HN25" i="13"/>
  <c r="HM44" i="13" l="1"/>
  <c r="HN39" i="13"/>
  <c r="HN55" i="13" s="1"/>
  <c r="HN34" i="13"/>
  <c r="HN50" i="13" s="1"/>
  <c r="HN38" i="13"/>
  <c r="HN54" i="13" s="1"/>
  <c r="HN33" i="13"/>
  <c r="HN49" i="13" s="1"/>
  <c r="HN29" i="13"/>
  <c r="HN45" i="13" s="1"/>
  <c r="HN28" i="13"/>
  <c r="HN30" i="13" s="1"/>
  <c r="HO41" i="13"/>
  <c r="HO25" i="13"/>
  <c r="HQ4" i="13"/>
  <c r="HP6" i="13"/>
  <c r="HQ2" i="13"/>
  <c r="HQ3" i="13"/>
  <c r="HN44" i="13" l="1"/>
  <c r="HO39" i="13"/>
  <c r="HO55" i="13" s="1"/>
  <c r="HO38" i="13"/>
  <c r="HO54" i="13" s="1"/>
  <c r="HO34" i="13"/>
  <c r="HO50" i="13" s="1"/>
  <c r="HO33" i="13"/>
  <c r="HO49" i="13" s="1"/>
  <c r="HO29" i="13"/>
  <c r="HO45" i="13" s="1"/>
  <c r="HO28" i="13"/>
  <c r="HO30" i="13" s="1"/>
  <c r="HP41" i="13"/>
  <c r="HP25" i="13"/>
  <c r="HQ6" i="13"/>
  <c r="HR4" i="13"/>
  <c r="HR3" i="13"/>
  <c r="HR2" i="13"/>
  <c r="HO44" i="13" l="1"/>
  <c r="HP39" i="13"/>
  <c r="HP55" i="13" s="1"/>
  <c r="HP33" i="13"/>
  <c r="HP49" i="13" s="1"/>
  <c r="HP38" i="13"/>
  <c r="HP54" i="13" s="1"/>
  <c r="HP34" i="13"/>
  <c r="HP50" i="13" s="1"/>
  <c r="HP29" i="13"/>
  <c r="HP45" i="13" s="1"/>
  <c r="HP28" i="13"/>
  <c r="HP30" i="13" s="1"/>
  <c r="HR6" i="13"/>
  <c r="HS4" i="13"/>
  <c r="HS2" i="13"/>
  <c r="HS3" i="13"/>
  <c r="HQ41" i="13"/>
  <c r="HQ25" i="13"/>
  <c r="HP44" i="13" l="1"/>
  <c r="HS6" i="13"/>
  <c r="HT3" i="13"/>
  <c r="HT4" i="13"/>
  <c r="HT2" i="13"/>
  <c r="HR41" i="13"/>
  <c r="HR25" i="13"/>
  <c r="HQ38" i="13"/>
  <c r="HQ54" i="13" s="1"/>
  <c r="HQ39" i="13"/>
  <c r="HQ55" i="13" s="1"/>
  <c r="HQ34" i="13"/>
  <c r="HQ50" i="13" s="1"/>
  <c r="HQ33" i="13"/>
  <c r="HQ49" i="13" s="1"/>
  <c r="HQ28" i="13"/>
  <c r="HQ30" i="13" s="1"/>
  <c r="HQ29" i="13"/>
  <c r="HQ45" i="13" s="1"/>
  <c r="HQ44" i="13" l="1"/>
  <c r="HR39" i="13"/>
  <c r="HR55" i="13" s="1"/>
  <c r="HR38" i="13"/>
  <c r="HR54" i="13" s="1"/>
  <c r="HR34" i="13"/>
  <c r="HR50" i="13" s="1"/>
  <c r="HR33" i="13"/>
  <c r="HR49" i="13" s="1"/>
  <c r="HR28" i="13"/>
  <c r="HR30" i="13" s="1"/>
  <c r="HR29" i="13"/>
  <c r="HR45" i="13" s="1"/>
  <c r="HT6" i="13"/>
  <c r="HU3" i="13"/>
  <c r="HU4" i="13"/>
  <c r="HU2" i="13"/>
  <c r="HS41" i="13"/>
  <c r="HS25" i="13"/>
  <c r="HR44" i="13" l="1"/>
  <c r="HS39" i="13"/>
  <c r="HS55" i="13" s="1"/>
  <c r="HS38" i="13"/>
  <c r="HS54" i="13" s="1"/>
  <c r="HS34" i="13"/>
  <c r="HS50" i="13" s="1"/>
  <c r="HS33" i="13"/>
  <c r="HS49" i="13" s="1"/>
  <c r="HS29" i="13"/>
  <c r="HS45" i="13" s="1"/>
  <c r="HS28" i="13"/>
  <c r="HS30" i="13" s="1"/>
  <c r="HT41" i="13"/>
  <c r="HT25" i="13"/>
  <c r="HU6" i="13"/>
  <c r="HV4" i="13"/>
  <c r="HV2" i="13"/>
  <c r="HV3" i="13"/>
  <c r="HS44" i="13" l="1"/>
  <c r="HT39" i="13"/>
  <c r="HT55" i="13" s="1"/>
  <c r="HT38" i="13"/>
  <c r="HT54" i="13" s="1"/>
  <c r="HT33" i="13"/>
  <c r="HT49" i="13" s="1"/>
  <c r="HT34" i="13"/>
  <c r="HT50" i="13" s="1"/>
  <c r="HT29" i="13"/>
  <c r="HT45" i="13" s="1"/>
  <c r="HT28" i="13"/>
  <c r="HT30" i="13" s="1"/>
  <c r="HW4" i="13"/>
  <c r="HV6" i="13"/>
  <c r="HW3" i="13"/>
  <c r="HW2" i="13"/>
  <c r="HU41" i="13"/>
  <c r="HU25" i="13"/>
  <c r="HT44" i="13" l="1"/>
  <c r="HU39" i="13"/>
  <c r="HU55" i="13" s="1"/>
  <c r="HU38" i="13"/>
  <c r="HU54" i="13" s="1"/>
  <c r="HU33" i="13"/>
  <c r="HU49" i="13" s="1"/>
  <c r="HU34" i="13"/>
  <c r="HU50" i="13" s="1"/>
  <c r="HU29" i="13"/>
  <c r="HU45" i="13" s="1"/>
  <c r="HU28" i="13"/>
  <c r="HU30" i="13" s="1"/>
  <c r="HV41" i="13"/>
  <c r="HV25" i="13"/>
  <c r="HX4" i="13"/>
  <c r="HW6" i="13"/>
  <c r="HX2" i="13"/>
  <c r="HX3" i="13"/>
  <c r="HU44" i="13" l="1"/>
  <c r="HV39" i="13"/>
  <c r="HV55" i="13" s="1"/>
  <c r="HV38" i="13"/>
  <c r="HV54" i="13" s="1"/>
  <c r="HV34" i="13"/>
  <c r="HV50" i="13" s="1"/>
  <c r="HV33" i="13"/>
  <c r="HV49" i="13" s="1"/>
  <c r="HV29" i="13"/>
  <c r="HV45" i="13" s="1"/>
  <c r="HV28" i="13"/>
  <c r="HV30" i="13" s="1"/>
  <c r="HW41" i="13"/>
  <c r="HW25" i="13"/>
  <c r="HY4" i="13"/>
  <c r="HX6" i="13"/>
  <c r="HY2" i="13"/>
  <c r="HY3" i="13"/>
  <c r="HV44" i="13" l="1"/>
  <c r="HW39" i="13"/>
  <c r="HW55" i="13" s="1"/>
  <c r="HW38" i="13"/>
  <c r="HW54" i="13" s="1"/>
  <c r="HW33" i="13"/>
  <c r="HW49" i="13" s="1"/>
  <c r="HW34" i="13"/>
  <c r="HW50" i="13" s="1"/>
  <c r="HW29" i="13"/>
  <c r="HW45" i="13" s="1"/>
  <c r="HW28" i="13"/>
  <c r="HW30" i="13" s="1"/>
  <c r="HX41" i="13"/>
  <c r="HX25" i="13"/>
  <c r="HY6" i="13"/>
  <c r="HZ4" i="13"/>
  <c r="HZ3" i="13"/>
  <c r="HZ2" i="13"/>
  <c r="HW44" i="13" l="1"/>
  <c r="HX39" i="13"/>
  <c r="HX55" i="13" s="1"/>
  <c r="HX38" i="13"/>
  <c r="HX54" i="13" s="1"/>
  <c r="HX33" i="13"/>
  <c r="HX49" i="13" s="1"/>
  <c r="HX34" i="13"/>
  <c r="HX50" i="13" s="1"/>
  <c r="HX29" i="13"/>
  <c r="HX45" i="13" s="1"/>
  <c r="HX28" i="13"/>
  <c r="HX30" i="13" s="1"/>
  <c r="HZ6" i="13"/>
  <c r="IA4" i="13"/>
  <c r="IA2" i="13"/>
  <c r="IA3" i="13"/>
  <c r="HY41" i="13"/>
  <c r="HY25" i="13"/>
  <c r="HX44" i="13" l="1"/>
  <c r="HY39" i="13"/>
  <c r="HY55" i="13" s="1"/>
  <c r="HY38" i="13"/>
  <c r="HY54" i="13" s="1"/>
  <c r="HY34" i="13"/>
  <c r="HY50" i="13" s="1"/>
  <c r="HY33" i="13"/>
  <c r="HY49" i="13" s="1"/>
  <c r="HY29" i="13"/>
  <c r="HY45" i="13" s="1"/>
  <c r="HY28" i="13"/>
  <c r="HY30" i="13" s="1"/>
  <c r="IA6" i="13"/>
  <c r="IB3" i="13"/>
  <c r="IB4" i="13"/>
  <c r="IB2" i="13"/>
  <c r="HZ41" i="13"/>
  <c r="HZ25" i="13"/>
  <c r="HY44" i="13" l="1"/>
  <c r="IA41" i="13"/>
  <c r="IA25" i="13"/>
  <c r="HZ39" i="13"/>
  <c r="HZ55" i="13" s="1"/>
  <c r="HZ34" i="13"/>
  <c r="HZ50" i="13" s="1"/>
  <c r="HZ38" i="13"/>
  <c r="HZ54" i="13" s="1"/>
  <c r="HZ33" i="13"/>
  <c r="HZ49" i="13" s="1"/>
  <c r="HZ29" i="13"/>
  <c r="HZ45" i="13" s="1"/>
  <c r="HZ28" i="13"/>
  <c r="HZ30" i="13" s="1"/>
  <c r="IB6" i="13"/>
  <c r="IC3" i="13"/>
  <c r="IC4" i="13"/>
  <c r="IC2" i="13"/>
  <c r="HZ44" i="13" l="1"/>
  <c r="IA39" i="13"/>
  <c r="IA55" i="13" s="1"/>
  <c r="IA38" i="13"/>
  <c r="IA54" i="13" s="1"/>
  <c r="IA34" i="13"/>
  <c r="IA50" i="13" s="1"/>
  <c r="IA29" i="13"/>
  <c r="IA45" i="13" s="1"/>
  <c r="IA28" i="13"/>
  <c r="IA30" i="13" s="1"/>
  <c r="IA33" i="13"/>
  <c r="IA49" i="13" s="1"/>
  <c r="IC6" i="13"/>
  <c r="ID4" i="13"/>
  <c r="ID3" i="13"/>
  <c r="ID2" i="13"/>
  <c r="IB41" i="13"/>
  <c r="IB25" i="13"/>
  <c r="IA44" i="13" l="1"/>
  <c r="ID6" i="13"/>
  <c r="IE4" i="13"/>
  <c r="IE3" i="13"/>
  <c r="IE2" i="13"/>
  <c r="IC41" i="13"/>
  <c r="IC25" i="13"/>
  <c r="IB39" i="13"/>
  <c r="IB55" i="13" s="1"/>
  <c r="IB38" i="13"/>
  <c r="IB54" i="13" s="1"/>
  <c r="IB34" i="13"/>
  <c r="IB50" i="13" s="1"/>
  <c r="IB33" i="13"/>
  <c r="IB49" i="13" s="1"/>
  <c r="IB29" i="13"/>
  <c r="IB45" i="13" s="1"/>
  <c r="IB28" i="13"/>
  <c r="IB30" i="13" s="1"/>
  <c r="IB44" i="13" l="1"/>
  <c r="IC39" i="13"/>
  <c r="IC55" i="13" s="1"/>
  <c r="IC38" i="13"/>
  <c r="IC54" i="13" s="1"/>
  <c r="IC33" i="13"/>
  <c r="IC49" i="13" s="1"/>
  <c r="IC34" i="13"/>
  <c r="IC50" i="13" s="1"/>
  <c r="IC29" i="13"/>
  <c r="IC45" i="13" s="1"/>
  <c r="IC28" i="13"/>
  <c r="IC30" i="13" s="1"/>
  <c r="IF4" i="13"/>
  <c r="IF3" i="13"/>
  <c r="IF2" i="13"/>
  <c r="IE6" i="13"/>
  <c r="ID41" i="13"/>
  <c r="ID25" i="13"/>
  <c r="IC44" i="13" l="1"/>
  <c r="IG4" i="13"/>
  <c r="IF6" i="13"/>
  <c r="IG2" i="13"/>
  <c r="IG3" i="13"/>
  <c r="IE41" i="13"/>
  <c r="IE25" i="13"/>
  <c r="ID39" i="13"/>
  <c r="ID55" i="13" s="1"/>
  <c r="ID38" i="13"/>
  <c r="ID54" i="13" s="1"/>
  <c r="ID34" i="13"/>
  <c r="ID50" i="13" s="1"/>
  <c r="ID33" i="13"/>
  <c r="ID49" i="13" s="1"/>
  <c r="ID29" i="13"/>
  <c r="ID45" i="13" s="1"/>
  <c r="ID28" i="13"/>
  <c r="ID30" i="13" s="1"/>
  <c r="ID44" i="13" l="1"/>
  <c r="IE38" i="13"/>
  <c r="IE54" i="13" s="1"/>
  <c r="IE39" i="13"/>
  <c r="IE55" i="13" s="1"/>
  <c r="IE33" i="13"/>
  <c r="IE49" i="13" s="1"/>
  <c r="IE34" i="13"/>
  <c r="IE50" i="13" s="1"/>
  <c r="IE29" i="13"/>
  <c r="IE45" i="13" s="1"/>
  <c r="IE28" i="13"/>
  <c r="IE30" i="13" s="1"/>
  <c r="IF41" i="13"/>
  <c r="IF25" i="13"/>
  <c r="IG6" i="13"/>
  <c r="IH4" i="13"/>
  <c r="IH3" i="13"/>
  <c r="IH2" i="13"/>
  <c r="IE44" i="13" l="1"/>
  <c r="IF39" i="13"/>
  <c r="IF55" i="13" s="1"/>
  <c r="IF38" i="13"/>
  <c r="IF54" i="13" s="1"/>
  <c r="IF33" i="13"/>
  <c r="IF49" i="13" s="1"/>
  <c r="IF34" i="13"/>
  <c r="IF50" i="13" s="1"/>
  <c r="IF29" i="13"/>
  <c r="IF45" i="13" s="1"/>
  <c r="IF28" i="13"/>
  <c r="IF30" i="13" s="1"/>
  <c r="IH6" i="13"/>
  <c r="II4" i="13"/>
  <c r="II3" i="13"/>
  <c r="II2" i="13"/>
  <c r="IG41" i="13"/>
  <c r="IG25" i="13"/>
  <c r="IF44" i="13" l="1"/>
  <c r="IG39" i="13"/>
  <c r="IG55" i="13" s="1"/>
  <c r="IG38" i="13"/>
  <c r="IG54" i="13" s="1"/>
  <c r="IG34" i="13"/>
  <c r="IG50" i="13" s="1"/>
  <c r="IG33" i="13"/>
  <c r="IG49" i="13" s="1"/>
  <c r="IG28" i="13"/>
  <c r="IG30" i="13" s="1"/>
  <c r="IG29" i="13"/>
  <c r="IG45" i="13" s="1"/>
  <c r="II6" i="13"/>
  <c r="IJ3" i="13"/>
  <c r="IJ4" i="13"/>
  <c r="IJ2" i="13"/>
  <c r="IH41" i="13"/>
  <c r="IH25" i="13"/>
  <c r="IG44" i="13" l="1"/>
  <c r="II41" i="13"/>
  <c r="II25" i="13"/>
  <c r="IH39" i="13"/>
  <c r="IH55" i="13" s="1"/>
  <c r="IH38" i="13"/>
  <c r="IH54" i="13" s="1"/>
  <c r="IH34" i="13"/>
  <c r="IH50" i="13" s="1"/>
  <c r="IH33" i="13"/>
  <c r="IH49" i="13" s="1"/>
  <c r="IH28" i="13"/>
  <c r="IH30" i="13" s="1"/>
  <c r="IH29" i="13"/>
  <c r="IH45" i="13" s="1"/>
  <c r="IJ6" i="13"/>
  <c r="IK3" i="13"/>
  <c r="IK4" i="13"/>
  <c r="IK2" i="13"/>
  <c r="IH44" i="13" l="1"/>
  <c r="IK6" i="13"/>
  <c r="IL4" i="13"/>
  <c r="IL2" i="13"/>
  <c r="IL3" i="13"/>
  <c r="II39" i="13"/>
  <c r="II55" i="13" s="1"/>
  <c r="II38" i="13"/>
  <c r="II54" i="13" s="1"/>
  <c r="II34" i="13"/>
  <c r="II50" i="13" s="1"/>
  <c r="II33" i="13"/>
  <c r="II49" i="13" s="1"/>
  <c r="II29" i="13"/>
  <c r="II45" i="13" s="1"/>
  <c r="II28" i="13"/>
  <c r="II30" i="13" s="1"/>
  <c r="IJ41" i="13"/>
  <c r="IJ25" i="13"/>
  <c r="II44" i="13" l="1"/>
  <c r="IJ39" i="13"/>
  <c r="IJ55" i="13" s="1"/>
  <c r="IJ38" i="13"/>
  <c r="IJ54" i="13" s="1"/>
  <c r="IJ34" i="13"/>
  <c r="IJ50" i="13" s="1"/>
  <c r="IJ33" i="13"/>
  <c r="IJ49" i="13" s="1"/>
  <c r="IJ29" i="13"/>
  <c r="IJ45" i="13" s="1"/>
  <c r="IJ28" i="13"/>
  <c r="IJ30" i="13" s="1"/>
  <c r="IM4" i="13"/>
  <c r="IL6" i="13"/>
  <c r="IM3" i="13"/>
  <c r="IM2" i="13"/>
  <c r="IK41" i="13"/>
  <c r="IK25" i="13"/>
  <c r="IJ44" i="13" l="1"/>
  <c r="IK39" i="13"/>
  <c r="IK55" i="13" s="1"/>
  <c r="IK38" i="13"/>
  <c r="IK54" i="13" s="1"/>
  <c r="IK34" i="13"/>
  <c r="IK50" i="13" s="1"/>
  <c r="IK33" i="13"/>
  <c r="IK49" i="13" s="1"/>
  <c r="IK29" i="13"/>
  <c r="IK45" i="13" s="1"/>
  <c r="IK28" i="13"/>
  <c r="IK30" i="13" s="1"/>
  <c r="IL41" i="13"/>
  <c r="IL25" i="13"/>
  <c r="IN4" i="13"/>
  <c r="IM6" i="13"/>
  <c r="IN2" i="13"/>
  <c r="IN3" i="13"/>
  <c r="IK44" i="13" l="1"/>
  <c r="IM41" i="13"/>
  <c r="IM25" i="13"/>
  <c r="IL39" i="13"/>
  <c r="IL55" i="13" s="1"/>
  <c r="IL34" i="13"/>
  <c r="IL50" i="13" s="1"/>
  <c r="IL38" i="13"/>
  <c r="IL54" i="13" s="1"/>
  <c r="IL33" i="13"/>
  <c r="IL49" i="13" s="1"/>
  <c r="IL29" i="13"/>
  <c r="IL45" i="13" s="1"/>
  <c r="IL28" i="13"/>
  <c r="IL30" i="13" s="1"/>
  <c r="IO4" i="13"/>
  <c r="IN6" i="13"/>
  <c r="IO2" i="13"/>
  <c r="IO3" i="13"/>
  <c r="IL44" i="13" l="1"/>
  <c r="IN41" i="13"/>
  <c r="IN25" i="13"/>
  <c r="IM39" i="13"/>
  <c r="IM55" i="13" s="1"/>
  <c r="IM34" i="13"/>
  <c r="IM50" i="13" s="1"/>
  <c r="IM33" i="13"/>
  <c r="IM49" i="13" s="1"/>
  <c r="IM38" i="13"/>
  <c r="IM54" i="13" s="1"/>
  <c r="IM29" i="13"/>
  <c r="IM45" i="13" s="1"/>
  <c r="IM28" i="13"/>
  <c r="IM30" i="13" s="1"/>
  <c r="IO6" i="13"/>
  <c r="IP4" i="13"/>
  <c r="IP3" i="13"/>
  <c r="IP2" i="13"/>
  <c r="IM44" i="13" l="1"/>
  <c r="IP6" i="13"/>
  <c r="IQ3" i="13"/>
  <c r="IQ2" i="13"/>
  <c r="IQ4" i="13"/>
  <c r="IN38" i="13"/>
  <c r="IN54" i="13" s="1"/>
  <c r="IN39" i="13"/>
  <c r="IN55" i="13" s="1"/>
  <c r="IN34" i="13"/>
  <c r="IN50" i="13" s="1"/>
  <c r="IN33" i="13"/>
  <c r="IN49" i="13" s="1"/>
  <c r="IN29" i="13"/>
  <c r="IN45" i="13" s="1"/>
  <c r="IN28" i="13"/>
  <c r="IN30" i="13" s="1"/>
  <c r="IO41" i="13"/>
  <c r="IO25" i="13"/>
  <c r="IN44" i="13" l="1"/>
  <c r="IO38" i="13"/>
  <c r="IO54" i="13" s="1"/>
  <c r="IO39" i="13"/>
  <c r="IO55" i="13" s="1"/>
  <c r="IO34" i="13"/>
  <c r="IO50" i="13" s="1"/>
  <c r="IO33" i="13"/>
  <c r="IO49" i="13" s="1"/>
  <c r="IO28" i="13"/>
  <c r="IO30" i="13" s="1"/>
  <c r="IO29" i="13"/>
  <c r="IO45" i="13" s="1"/>
  <c r="IQ6" i="13"/>
  <c r="IR3" i="13"/>
  <c r="IR4" i="13"/>
  <c r="IR2" i="13"/>
  <c r="IP41" i="13"/>
  <c r="IP25" i="13"/>
  <c r="IO44" i="13" l="1"/>
  <c r="IQ41" i="13"/>
  <c r="IQ25" i="13"/>
  <c r="IP39" i="13"/>
  <c r="IP55" i="13" s="1"/>
  <c r="IP38" i="13"/>
  <c r="IP54" i="13" s="1"/>
  <c r="IP34" i="13"/>
  <c r="IP50" i="13" s="1"/>
  <c r="IP33" i="13"/>
  <c r="IP49" i="13" s="1"/>
  <c r="IP28" i="13"/>
  <c r="IP30" i="13" s="1"/>
  <c r="IP29" i="13"/>
  <c r="IP45" i="13" s="1"/>
  <c r="IR6" i="13"/>
  <c r="IS3" i="13"/>
  <c r="IS4" i="13"/>
  <c r="IS2" i="13"/>
  <c r="IP44" i="13" l="1"/>
  <c r="IS6" i="13"/>
  <c r="IT4" i="13"/>
  <c r="IT3" i="13"/>
  <c r="IT2" i="13"/>
  <c r="IQ39" i="13"/>
  <c r="IQ55" i="13" s="1"/>
  <c r="IQ38" i="13"/>
  <c r="IQ54" i="13" s="1"/>
  <c r="IQ34" i="13"/>
  <c r="IQ50" i="13" s="1"/>
  <c r="IQ33" i="13"/>
  <c r="IQ49" i="13" s="1"/>
  <c r="IQ29" i="13"/>
  <c r="IQ45" i="13" s="1"/>
  <c r="IQ28" i="13"/>
  <c r="IQ30" i="13" s="1"/>
  <c r="IR41" i="13"/>
  <c r="IR25" i="13"/>
  <c r="IQ44" i="13" l="1"/>
  <c r="IR39" i="13"/>
  <c r="IR55" i="13" s="1"/>
  <c r="IR38" i="13"/>
  <c r="IR54" i="13" s="1"/>
  <c r="IR33" i="13"/>
  <c r="IR49" i="13" s="1"/>
  <c r="IR34" i="13"/>
  <c r="IR50" i="13" s="1"/>
  <c r="IR29" i="13"/>
  <c r="IR45" i="13" s="1"/>
  <c r="IR28" i="13"/>
  <c r="IR30" i="13" s="1"/>
  <c r="IT6" i="13"/>
  <c r="IU4" i="13"/>
  <c r="IU3" i="13"/>
  <c r="IU2" i="13"/>
  <c r="IS41" i="13"/>
  <c r="IS25" i="13"/>
  <c r="IR44" i="13" l="1"/>
  <c r="IT41" i="13"/>
  <c r="IT25" i="13"/>
  <c r="IV4" i="13"/>
  <c r="IV3" i="13"/>
  <c r="IU6" i="13"/>
  <c r="IV2" i="13"/>
  <c r="IS39" i="13"/>
  <c r="IS55" i="13" s="1"/>
  <c r="IS38" i="13"/>
  <c r="IS54" i="13" s="1"/>
  <c r="IS33" i="13"/>
  <c r="IS49" i="13" s="1"/>
  <c r="IS29" i="13"/>
  <c r="IS45" i="13" s="1"/>
  <c r="IS28" i="13"/>
  <c r="IS30" i="13" s="1"/>
  <c r="IS34" i="13"/>
  <c r="IS50" i="13" s="1"/>
  <c r="IS44" i="13" l="1"/>
  <c r="IU41" i="13"/>
  <c r="IU25" i="13"/>
  <c r="IV6" i="13"/>
  <c r="IW4" i="13"/>
  <c r="IW2" i="13"/>
  <c r="IW3" i="13"/>
  <c r="IT39" i="13"/>
  <c r="IT55" i="13" s="1"/>
  <c r="IT38" i="13"/>
  <c r="IT54" i="13" s="1"/>
  <c r="IT34" i="13"/>
  <c r="IT50" i="13" s="1"/>
  <c r="IT33" i="13"/>
  <c r="IT49" i="13" s="1"/>
  <c r="IT29" i="13"/>
  <c r="IT45" i="13" s="1"/>
  <c r="IT28" i="13"/>
  <c r="IT30" i="13" s="1"/>
  <c r="IT44" i="13" l="1"/>
  <c r="IW6" i="13"/>
  <c r="IX4" i="13"/>
  <c r="IX3" i="13"/>
  <c r="IX2" i="13"/>
  <c r="IV41" i="13"/>
  <c r="IV25" i="13"/>
  <c r="IU39" i="13"/>
  <c r="IU55" i="13" s="1"/>
  <c r="IU38" i="13"/>
  <c r="IU54" i="13" s="1"/>
  <c r="IU33" i="13"/>
  <c r="IU49" i="13" s="1"/>
  <c r="IU34" i="13"/>
  <c r="IU50" i="13" s="1"/>
  <c r="IU29" i="13"/>
  <c r="IU45" i="13" s="1"/>
  <c r="IU28" i="13"/>
  <c r="IU30" i="13" s="1"/>
  <c r="IU44" i="13" l="1"/>
  <c r="IV39" i="13"/>
  <c r="IV55" i="13" s="1"/>
  <c r="IV38" i="13"/>
  <c r="IV54" i="13" s="1"/>
  <c r="IV33" i="13"/>
  <c r="IV49" i="13" s="1"/>
  <c r="IV34" i="13"/>
  <c r="IV50" i="13" s="1"/>
  <c r="IV29" i="13"/>
  <c r="IV45" i="13" s="1"/>
  <c r="IV28" i="13"/>
  <c r="IV30" i="13" s="1"/>
  <c r="IX6" i="13"/>
  <c r="IY2" i="13"/>
  <c r="IY4" i="13"/>
  <c r="IY3" i="13"/>
  <c r="IW41" i="13"/>
  <c r="IW25" i="13"/>
  <c r="IV44" i="13" l="1"/>
  <c r="IX41" i="13"/>
  <c r="IX25" i="13"/>
  <c r="IW38" i="13"/>
  <c r="IW54" i="13" s="1"/>
  <c r="IW39" i="13"/>
  <c r="IW55" i="13" s="1"/>
  <c r="IW34" i="13"/>
  <c r="IW50" i="13" s="1"/>
  <c r="IW33" i="13"/>
  <c r="IW49" i="13" s="1"/>
  <c r="IW29" i="13"/>
  <c r="IW45" i="13" s="1"/>
  <c r="IW28" i="13"/>
  <c r="IW30" i="13" s="1"/>
  <c r="IY6" i="13"/>
  <c r="IZ3" i="13"/>
  <c r="IZ4" i="13"/>
  <c r="IZ2" i="13"/>
  <c r="IW44" i="13" l="1"/>
  <c r="IZ6" i="13"/>
  <c r="JA3" i="13"/>
  <c r="JA4" i="13"/>
  <c r="JA2" i="13"/>
  <c r="IX39" i="13"/>
  <c r="IX55" i="13" s="1"/>
  <c r="IX38" i="13"/>
  <c r="IX54" i="13" s="1"/>
  <c r="IX34" i="13"/>
  <c r="IX50" i="13" s="1"/>
  <c r="IX33" i="13"/>
  <c r="IX49" i="13" s="1"/>
  <c r="IX29" i="13"/>
  <c r="IX45" i="13" s="1"/>
  <c r="IX28" i="13"/>
  <c r="IX30" i="13" s="1"/>
  <c r="IY41" i="13"/>
  <c r="IY25" i="13"/>
  <c r="IX44" i="13" l="1"/>
  <c r="IY39" i="13"/>
  <c r="IY55" i="13" s="1"/>
  <c r="IY38" i="13"/>
  <c r="IY54" i="13" s="1"/>
  <c r="IY34" i="13"/>
  <c r="IY50" i="13" s="1"/>
  <c r="IY33" i="13"/>
  <c r="IY49" i="13" s="1"/>
  <c r="IY29" i="13"/>
  <c r="IY45" i="13" s="1"/>
  <c r="IY28" i="13"/>
  <c r="IY30" i="13" s="1"/>
  <c r="JA6" i="13"/>
  <c r="JB4" i="13"/>
  <c r="JB2" i="13"/>
  <c r="JB3" i="13"/>
  <c r="IZ41" i="13"/>
  <c r="IZ25" i="13"/>
  <c r="IY44" i="13" l="1"/>
  <c r="JC4" i="13"/>
  <c r="JB6" i="13"/>
  <c r="JC3" i="13"/>
  <c r="JC2" i="13"/>
  <c r="IZ39" i="13"/>
  <c r="IZ55" i="13" s="1"/>
  <c r="IZ38" i="13"/>
  <c r="IZ54" i="13" s="1"/>
  <c r="IZ34" i="13"/>
  <c r="IZ50" i="13" s="1"/>
  <c r="IZ33" i="13"/>
  <c r="IZ49" i="13" s="1"/>
  <c r="IZ29" i="13"/>
  <c r="IZ45" i="13" s="1"/>
  <c r="IZ28" i="13"/>
  <c r="IZ30" i="13" s="1"/>
  <c r="JA41" i="13"/>
  <c r="JA25" i="13"/>
  <c r="IZ44" i="13" l="1"/>
  <c r="JA39" i="13"/>
  <c r="JA55" i="13" s="1"/>
  <c r="JA38" i="13"/>
  <c r="JA54" i="13" s="1"/>
  <c r="JA34" i="13"/>
  <c r="JA50" i="13" s="1"/>
  <c r="JA33" i="13"/>
  <c r="JA49" i="13" s="1"/>
  <c r="JA28" i="13"/>
  <c r="JA30" i="13" s="1"/>
  <c r="JA29" i="13"/>
  <c r="JA45" i="13" s="1"/>
  <c r="JB41" i="13"/>
  <c r="JB25" i="13"/>
  <c r="JD4" i="13"/>
  <c r="JC6" i="13"/>
  <c r="JD2" i="13"/>
  <c r="JD3" i="13"/>
  <c r="JA44" i="13" l="1"/>
  <c r="JB39" i="13"/>
  <c r="JB55" i="13" s="1"/>
  <c r="JB34" i="13"/>
  <c r="JB50" i="13" s="1"/>
  <c r="JB38" i="13"/>
  <c r="JB54" i="13" s="1"/>
  <c r="JB33" i="13"/>
  <c r="JB49" i="13" s="1"/>
  <c r="JB29" i="13"/>
  <c r="JB45" i="13" s="1"/>
  <c r="JB28" i="13"/>
  <c r="JB30" i="13" s="1"/>
  <c r="JC41" i="13"/>
  <c r="JC25" i="13"/>
  <c r="JD6" i="13"/>
  <c r="JE4" i="13"/>
  <c r="JE2" i="13"/>
  <c r="JE3" i="13"/>
  <c r="JB44" i="13" l="1"/>
  <c r="JC39" i="13"/>
  <c r="JC55" i="13" s="1"/>
  <c r="JC38" i="13"/>
  <c r="JC54" i="13" s="1"/>
  <c r="JC33" i="13"/>
  <c r="JC49" i="13" s="1"/>
  <c r="JC34" i="13"/>
  <c r="JC50" i="13" s="1"/>
  <c r="JC29" i="13"/>
  <c r="JC45" i="13" s="1"/>
  <c r="JC28" i="13"/>
  <c r="JC30" i="13" s="1"/>
  <c r="JE6" i="13"/>
  <c r="JF4" i="13"/>
  <c r="JF3" i="13"/>
  <c r="JF2" i="13"/>
  <c r="JD41" i="13"/>
  <c r="JD25" i="13"/>
  <c r="JC44" i="13" l="1"/>
  <c r="JF6" i="13"/>
  <c r="JG3" i="13"/>
  <c r="JG4" i="13"/>
  <c r="JG2" i="13"/>
  <c r="JD39" i="13"/>
  <c r="JD55" i="13" s="1"/>
  <c r="JD38" i="13"/>
  <c r="JD54" i="13" s="1"/>
  <c r="JD33" i="13"/>
  <c r="JD49" i="13" s="1"/>
  <c r="JD34" i="13"/>
  <c r="JD50" i="13" s="1"/>
  <c r="JD29" i="13"/>
  <c r="JD45" i="13" s="1"/>
  <c r="JD28" i="13"/>
  <c r="JD30" i="13" s="1"/>
  <c r="JE41" i="13"/>
  <c r="JE25" i="13"/>
  <c r="JD44" i="13" l="1"/>
  <c r="JG6" i="13"/>
  <c r="JH3" i="13"/>
  <c r="JH4" i="13"/>
  <c r="JH2" i="13"/>
  <c r="JE38" i="13"/>
  <c r="JE54" i="13" s="1"/>
  <c r="JE39" i="13"/>
  <c r="JE55" i="13" s="1"/>
  <c r="JE33" i="13"/>
  <c r="JE49" i="13" s="1"/>
  <c r="JE34" i="13"/>
  <c r="JE50" i="13" s="1"/>
  <c r="JE28" i="13"/>
  <c r="JE30" i="13" s="1"/>
  <c r="JE29" i="13"/>
  <c r="JE45" i="13" s="1"/>
  <c r="JF41" i="13"/>
  <c r="JF25" i="13"/>
  <c r="JE44" i="13" l="1"/>
  <c r="JF39" i="13"/>
  <c r="JF55" i="13" s="1"/>
  <c r="JF38" i="13"/>
  <c r="JF54" i="13" s="1"/>
  <c r="JF34" i="13"/>
  <c r="JF50" i="13" s="1"/>
  <c r="JF33" i="13"/>
  <c r="JF49" i="13" s="1"/>
  <c r="JF28" i="13"/>
  <c r="JF30" i="13" s="1"/>
  <c r="JF29" i="13"/>
  <c r="JF45" i="13" s="1"/>
  <c r="JH6" i="13"/>
  <c r="JI3" i="13"/>
  <c r="JI4" i="13"/>
  <c r="JI2" i="13"/>
  <c r="JG41" i="13"/>
  <c r="JG25" i="13"/>
  <c r="JF44" i="13" l="1"/>
  <c r="JG39" i="13"/>
  <c r="JG55" i="13" s="1"/>
  <c r="JG38" i="13"/>
  <c r="JG54" i="13" s="1"/>
  <c r="JG34" i="13"/>
  <c r="JG50" i="13" s="1"/>
  <c r="JG33" i="13"/>
  <c r="JG49" i="13" s="1"/>
  <c r="JG29" i="13"/>
  <c r="JG45" i="13" s="1"/>
  <c r="JG28" i="13"/>
  <c r="JG30" i="13" s="1"/>
  <c r="JH41" i="13"/>
  <c r="JH25" i="13"/>
  <c r="JI6" i="13"/>
  <c r="JJ4" i="13"/>
  <c r="JJ3" i="13"/>
  <c r="JJ2" i="13"/>
  <c r="JG44" i="13" l="1"/>
  <c r="JH39" i="13"/>
  <c r="JH55" i="13" s="1"/>
  <c r="JH38" i="13"/>
  <c r="JH54" i="13" s="1"/>
  <c r="JH34" i="13"/>
  <c r="JH50" i="13" s="1"/>
  <c r="JH33" i="13"/>
  <c r="JH49" i="13" s="1"/>
  <c r="JH29" i="13"/>
  <c r="JH45" i="13" s="1"/>
  <c r="JH28" i="13"/>
  <c r="JH30" i="13" s="1"/>
  <c r="JJ6" i="13"/>
  <c r="JK4" i="13"/>
  <c r="JK3" i="13"/>
  <c r="JK2" i="13"/>
  <c r="JI41" i="13"/>
  <c r="JI25" i="13"/>
  <c r="JH44" i="13" l="1"/>
  <c r="JK6" i="13"/>
  <c r="JL4" i="13"/>
  <c r="JL3" i="13"/>
  <c r="JL2" i="13"/>
  <c r="JI39" i="13"/>
  <c r="JI55" i="13" s="1"/>
  <c r="JI38" i="13"/>
  <c r="JI54" i="13" s="1"/>
  <c r="JI34" i="13"/>
  <c r="JI50" i="13" s="1"/>
  <c r="JI33" i="13"/>
  <c r="JI49" i="13" s="1"/>
  <c r="JI29" i="13"/>
  <c r="JI45" i="13" s="1"/>
  <c r="JI28" i="13"/>
  <c r="JI30" i="13" s="1"/>
  <c r="JJ41" i="13"/>
  <c r="JJ25" i="13"/>
  <c r="JI44" i="13" l="1"/>
  <c r="JJ39" i="13"/>
  <c r="JJ55" i="13" s="1"/>
  <c r="JJ38" i="13"/>
  <c r="JJ54" i="13" s="1"/>
  <c r="JJ34" i="13"/>
  <c r="JJ50" i="13" s="1"/>
  <c r="JJ33" i="13"/>
  <c r="JJ49" i="13" s="1"/>
  <c r="JJ29" i="13"/>
  <c r="JJ45" i="13" s="1"/>
  <c r="JJ28" i="13"/>
  <c r="JJ30" i="13" s="1"/>
  <c r="JL6" i="13"/>
  <c r="JM4" i="13"/>
  <c r="JM3" i="13"/>
  <c r="JM2" i="13"/>
  <c r="JK41" i="13"/>
  <c r="JK25" i="13"/>
  <c r="JJ44" i="13" l="1"/>
  <c r="JM6" i="13"/>
  <c r="JN4" i="13"/>
  <c r="JN3" i="13"/>
  <c r="JN2" i="13"/>
  <c r="JK39" i="13"/>
  <c r="JK55" i="13" s="1"/>
  <c r="JK38" i="13"/>
  <c r="JK54" i="13" s="1"/>
  <c r="JK33" i="13"/>
  <c r="JK49" i="13" s="1"/>
  <c r="JK34" i="13"/>
  <c r="JK50" i="13" s="1"/>
  <c r="JK29" i="13"/>
  <c r="JK45" i="13" s="1"/>
  <c r="JK28" i="13"/>
  <c r="JK30" i="13" s="1"/>
  <c r="JL41" i="13"/>
  <c r="JL25" i="13"/>
  <c r="JK44" i="13" l="1"/>
  <c r="JL38" i="13"/>
  <c r="JL54" i="13" s="1"/>
  <c r="JL39" i="13"/>
  <c r="JL55" i="13" s="1"/>
  <c r="JL33" i="13"/>
  <c r="JL49" i="13" s="1"/>
  <c r="JL34" i="13"/>
  <c r="JL50" i="13" s="1"/>
  <c r="JL29" i="13"/>
  <c r="JL45" i="13" s="1"/>
  <c r="JL28" i="13"/>
  <c r="JL30" i="13" s="1"/>
  <c r="JN6" i="13"/>
  <c r="JO2" i="13"/>
  <c r="JO4" i="13"/>
  <c r="JO3" i="13"/>
  <c r="JM41" i="13"/>
  <c r="JM25" i="13"/>
  <c r="JL44" i="13" l="1"/>
  <c r="JM38" i="13"/>
  <c r="JM54" i="13" s="1"/>
  <c r="JM39" i="13"/>
  <c r="JM55" i="13" s="1"/>
  <c r="JM34" i="13"/>
  <c r="JM50" i="13" s="1"/>
  <c r="JM33" i="13"/>
  <c r="JM49" i="13" s="1"/>
  <c r="JM28" i="13"/>
  <c r="JM30" i="13" s="1"/>
  <c r="JM29" i="13"/>
  <c r="JM45" i="13" s="1"/>
  <c r="JN41" i="13"/>
  <c r="JN25" i="13"/>
  <c r="JO6" i="13"/>
  <c r="JP3" i="13"/>
  <c r="JP4" i="13"/>
  <c r="JP2" i="13"/>
  <c r="JM44" i="13" l="1"/>
  <c r="JN39" i="13"/>
  <c r="JN55" i="13" s="1"/>
  <c r="JN38" i="13"/>
  <c r="JN54" i="13" s="1"/>
  <c r="JN34" i="13"/>
  <c r="JN50" i="13" s="1"/>
  <c r="JN33" i="13"/>
  <c r="JN49" i="13" s="1"/>
  <c r="JN28" i="13"/>
  <c r="JN30" i="13" s="1"/>
  <c r="JN29" i="13"/>
  <c r="JN45" i="13" s="1"/>
  <c r="JP6" i="13"/>
  <c r="JQ3" i="13"/>
  <c r="JQ4" i="13"/>
  <c r="JQ2" i="13"/>
  <c r="JO41" i="13"/>
  <c r="JO25" i="13"/>
  <c r="JN44" i="13" l="1"/>
  <c r="JP41" i="13"/>
  <c r="JP25" i="13"/>
  <c r="JO39" i="13"/>
  <c r="JO55" i="13" s="1"/>
  <c r="JO38" i="13"/>
  <c r="JO54" i="13" s="1"/>
  <c r="JO34" i="13"/>
  <c r="JO50" i="13" s="1"/>
  <c r="JO33" i="13"/>
  <c r="JO49" i="13" s="1"/>
  <c r="JO29" i="13"/>
  <c r="JO45" i="13" s="1"/>
  <c r="JO28" i="13"/>
  <c r="JO30" i="13" s="1"/>
  <c r="JQ6" i="13"/>
  <c r="JR4" i="13"/>
  <c r="JR2" i="13"/>
  <c r="JR3" i="13"/>
  <c r="JO44" i="13" l="1"/>
  <c r="JS4" i="13"/>
  <c r="JS3" i="13"/>
  <c r="JR6" i="13"/>
  <c r="JS2" i="13"/>
  <c r="JP39" i="13"/>
  <c r="JP55" i="13" s="1"/>
  <c r="JP38" i="13"/>
  <c r="JP54" i="13" s="1"/>
  <c r="JP34" i="13"/>
  <c r="JP50" i="13" s="1"/>
  <c r="JP33" i="13"/>
  <c r="JP49" i="13" s="1"/>
  <c r="JP29" i="13"/>
  <c r="JP45" i="13" s="1"/>
  <c r="JP28" i="13"/>
  <c r="JP30" i="13" s="1"/>
  <c r="JQ41" i="13"/>
  <c r="JQ25" i="13"/>
  <c r="JP44" i="13" l="1"/>
  <c r="JQ39" i="13"/>
  <c r="JQ55" i="13" s="1"/>
  <c r="JQ34" i="13"/>
  <c r="JQ50" i="13" s="1"/>
  <c r="JQ38" i="13"/>
  <c r="JQ54" i="13" s="1"/>
  <c r="JQ33" i="13"/>
  <c r="JQ49" i="13" s="1"/>
  <c r="JQ29" i="13"/>
  <c r="JQ45" i="13" s="1"/>
  <c r="JQ28" i="13"/>
  <c r="JQ30" i="13" s="1"/>
  <c r="JR41" i="13"/>
  <c r="JR25" i="13"/>
  <c r="JT4" i="13"/>
  <c r="JS6" i="13"/>
  <c r="JT2" i="13"/>
  <c r="JT3" i="13"/>
  <c r="JQ44" i="13" l="1"/>
  <c r="JR39" i="13"/>
  <c r="JR55" i="13" s="1"/>
  <c r="JR34" i="13"/>
  <c r="JR50" i="13" s="1"/>
  <c r="JR38" i="13"/>
  <c r="JR54" i="13" s="1"/>
  <c r="JR33" i="13"/>
  <c r="JR49" i="13" s="1"/>
  <c r="JR29" i="13"/>
  <c r="JR45" i="13" s="1"/>
  <c r="JR28" i="13"/>
  <c r="JR30" i="13" s="1"/>
  <c r="JS41" i="13"/>
  <c r="JS25" i="13"/>
  <c r="JT6" i="13"/>
  <c r="JU4" i="13"/>
  <c r="JU2" i="13"/>
  <c r="JU3" i="13"/>
  <c r="JR44" i="13" l="1"/>
  <c r="JS39" i="13"/>
  <c r="JS55" i="13" s="1"/>
  <c r="JS38" i="13"/>
  <c r="JS54" i="13" s="1"/>
  <c r="JS33" i="13"/>
  <c r="JS49" i="13" s="1"/>
  <c r="JS34" i="13"/>
  <c r="JS50" i="13" s="1"/>
  <c r="JS29" i="13"/>
  <c r="JS45" i="13" s="1"/>
  <c r="JS28" i="13"/>
  <c r="JS30" i="13" s="1"/>
  <c r="JU6" i="13"/>
  <c r="JV4" i="13"/>
  <c r="JV3" i="13"/>
  <c r="JV2" i="13"/>
  <c r="JT41" i="13"/>
  <c r="JT25" i="13"/>
  <c r="JS44" i="13" l="1"/>
  <c r="JV6" i="13"/>
  <c r="JW2" i="13"/>
  <c r="JW4" i="13"/>
  <c r="JW3" i="13"/>
  <c r="JT38" i="13"/>
  <c r="JT54" i="13" s="1"/>
  <c r="JT39" i="13"/>
  <c r="JT55" i="13" s="1"/>
  <c r="JT33" i="13"/>
  <c r="JT49" i="13" s="1"/>
  <c r="JT34" i="13"/>
  <c r="JT50" i="13" s="1"/>
  <c r="JT29" i="13"/>
  <c r="JT45" i="13" s="1"/>
  <c r="JT28" i="13"/>
  <c r="JT30" i="13" s="1"/>
  <c r="JU41" i="13"/>
  <c r="JU25" i="13"/>
  <c r="JT44" i="13" l="1"/>
  <c r="JU39" i="13"/>
  <c r="JU55" i="13" s="1"/>
  <c r="JU38" i="13"/>
  <c r="JU54" i="13" s="1"/>
  <c r="JU33" i="13"/>
  <c r="JU49" i="13" s="1"/>
  <c r="JU34" i="13"/>
  <c r="JU50" i="13" s="1"/>
  <c r="JU29" i="13"/>
  <c r="JU45" i="13" s="1"/>
  <c r="JU28" i="13"/>
  <c r="JU30" i="13" s="1"/>
  <c r="JW6" i="13"/>
  <c r="JX3" i="13"/>
  <c r="JX4" i="13"/>
  <c r="JX2" i="13"/>
  <c r="JV41" i="13"/>
  <c r="JV25" i="13"/>
  <c r="JU44" i="13" l="1"/>
  <c r="JV39" i="13"/>
  <c r="JV55" i="13" s="1"/>
  <c r="JV38" i="13"/>
  <c r="JV54" i="13" s="1"/>
  <c r="JV34" i="13"/>
  <c r="JV50" i="13" s="1"/>
  <c r="JV33" i="13"/>
  <c r="JV49" i="13" s="1"/>
  <c r="JV28" i="13"/>
  <c r="JV30" i="13" s="1"/>
  <c r="JV29" i="13"/>
  <c r="JV45" i="13" s="1"/>
  <c r="JW41" i="13"/>
  <c r="JW25" i="13"/>
  <c r="JX6" i="13"/>
  <c r="JY3" i="13"/>
  <c r="JY4" i="13"/>
  <c r="JY2" i="13"/>
  <c r="JV44" i="13" l="1"/>
  <c r="JW39" i="13"/>
  <c r="JW55" i="13" s="1"/>
  <c r="JW38" i="13"/>
  <c r="JW54" i="13" s="1"/>
  <c r="JW34" i="13"/>
  <c r="JW50" i="13" s="1"/>
  <c r="JW33" i="13"/>
  <c r="JW49" i="13" s="1"/>
  <c r="JW29" i="13"/>
  <c r="JW45" i="13" s="1"/>
  <c r="JW28" i="13"/>
  <c r="JW30" i="13" s="1"/>
  <c r="JY6" i="13"/>
  <c r="JZ4" i="13"/>
  <c r="JZ3" i="13"/>
  <c r="JZ2" i="13"/>
  <c r="JX41" i="13"/>
  <c r="JX25" i="13"/>
  <c r="JW44" i="13" l="1"/>
  <c r="KA4" i="13"/>
  <c r="JZ6" i="13"/>
  <c r="KA3" i="13"/>
  <c r="KA2" i="13"/>
  <c r="JY41" i="13"/>
  <c r="JY25" i="13"/>
  <c r="JX39" i="13"/>
  <c r="JX55" i="13" s="1"/>
  <c r="JX38" i="13"/>
  <c r="JX54" i="13" s="1"/>
  <c r="JX34" i="13"/>
  <c r="JX50" i="13" s="1"/>
  <c r="JX33" i="13"/>
  <c r="JX49" i="13" s="1"/>
  <c r="JX29" i="13"/>
  <c r="JX45" i="13" s="1"/>
  <c r="JX28" i="13"/>
  <c r="JX30" i="13" s="1"/>
  <c r="JX44" i="13" l="1"/>
  <c r="JY39" i="13"/>
  <c r="JY55" i="13" s="1"/>
  <c r="JY38" i="13"/>
  <c r="JY54" i="13" s="1"/>
  <c r="JY34" i="13"/>
  <c r="JY50" i="13" s="1"/>
  <c r="JY33" i="13"/>
  <c r="JY49" i="13" s="1"/>
  <c r="JY29" i="13"/>
  <c r="JY45" i="13" s="1"/>
  <c r="JY28" i="13"/>
  <c r="JY30" i="13" s="1"/>
  <c r="JZ41" i="13"/>
  <c r="JZ25" i="13"/>
  <c r="KB4" i="13"/>
  <c r="KA6" i="13"/>
  <c r="KB3" i="13"/>
  <c r="KB2" i="13"/>
  <c r="JY44" i="13" l="1"/>
  <c r="JZ39" i="13"/>
  <c r="JZ55" i="13" s="1"/>
  <c r="JZ38" i="13"/>
  <c r="JZ54" i="13" s="1"/>
  <c r="JZ34" i="13"/>
  <c r="JZ50" i="13" s="1"/>
  <c r="JZ33" i="13"/>
  <c r="JZ49" i="13" s="1"/>
  <c r="JZ29" i="13"/>
  <c r="JZ45" i="13" s="1"/>
  <c r="JZ28" i="13"/>
  <c r="JZ30" i="13" s="1"/>
  <c r="KA41" i="13"/>
  <c r="KA25" i="13"/>
  <c r="KB6" i="13"/>
  <c r="KC4" i="13"/>
  <c r="KC2" i="13"/>
  <c r="KC3" i="13"/>
  <c r="JZ44" i="13" l="1"/>
  <c r="KA39" i="13"/>
  <c r="KA55" i="13" s="1"/>
  <c r="KA38" i="13"/>
  <c r="KA54" i="13" s="1"/>
  <c r="KA33" i="13"/>
  <c r="KA49" i="13" s="1"/>
  <c r="KA34" i="13"/>
  <c r="KA50" i="13" s="1"/>
  <c r="KA29" i="13"/>
  <c r="KA45" i="13" s="1"/>
  <c r="KA28" i="13"/>
  <c r="KA30" i="13" s="1"/>
  <c r="KC6" i="13"/>
  <c r="KD4" i="13"/>
  <c r="KD3" i="13"/>
  <c r="KD2" i="13"/>
  <c r="KB41" i="13"/>
  <c r="KB25" i="13"/>
  <c r="KA44" i="13" l="1"/>
  <c r="KB38" i="13"/>
  <c r="KB54" i="13" s="1"/>
  <c r="KB39" i="13"/>
  <c r="KB55" i="13" s="1"/>
  <c r="KB33" i="13"/>
  <c r="KB49" i="13" s="1"/>
  <c r="KB34" i="13"/>
  <c r="KB50" i="13" s="1"/>
  <c r="KB29" i="13"/>
  <c r="KB45" i="13" s="1"/>
  <c r="KB28" i="13"/>
  <c r="KB30" i="13" s="1"/>
  <c r="KD6" i="13"/>
  <c r="KE4" i="13"/>
  <c r="KE2" i="13"/>
  <c r="KE3" i="13"/>
  <c r="KC41" i="13"/>
  <c r="KC25" i="13"/>
  <c r="KB44" i="13" l="1"/>
  <c r="KE6" i="13"/>
  <c r="KF3" i="13"/>
  <c r="KF4" i="13"/>
  <c r="KF2" i="13"/>
  <c r="KD41" i="13"/>
  <c r="KD25" i="13"/>
  <c r="KC38" i="13"/>
  <c r="KC54" i="13" s="1"/>
  <c r="KC39" i="13"/>
  <c r="KC55" i="13" s="1"/>
  <c r="KC34" i="13"/>
  <c r="KC50" i="13" s="1"/>
  <c r="KC33" i="13"/>
  <c r="KC49" i="13" s="1"/>
  <c r="KC28" i="13"/>
  <c r="KC30" i="13" s="1"/>
  <c r="KC29" i="13"/>
  <c r="KC45" i="13" s="1"/>
  <c r="KC44" i="13" l="1"/>
  <c r="KD39" i="13"/>
  <c r="KD55" i="13" s="1"/>
  <c r="KD38" i="13"/>
  <c r="KD54" i="13" s="1"/>
  <c r="KD34" i="13"/>
  <c r="KD50" i="13" s="1"/>
  <c r="KD33" i="13"/>
  <c r="KD49" i="13" s="1"/>
  <c r="KD28" i="13"/>
  <c r="KD30" i="13" s="1"/>
  <c r="KD29" i="13"/>
  <c r="KD45" i="13" s="1"/>
  <c r="KF6" i="13"/>
  <c r="KG3" i="13"/>
  <c r="KG4" i="13"/>
  <c r="KG2" i="13"/>
  <c r="KE41" i="13"/>
  <c r="KE25" i="13"/>
  <c r="KD44" i="13" l="1"/>
  <c r="KE39" i="13"/>
  <c r="KE55" i="13" s="1"/>
  <c r="KE38" i="13"/>
  <c r="KE54" i="13" s="1"/>
  <c r="KE34" i="13"/>
  <c r="KE50" i="13" s="1"/>
  <c r="KE33" i="13"/>
  <c r="KE49" i="13" s="1"/>
  <c r="KE29" i="13"/>
  <c r="KE45" i="13" s="1"/>
  <c r="KE28" i="13"/>
  <c r="KE30" i="13" s="1"/>
  <c r="KF41" i="13"/>
  <c r="KF25" i="13"/>
  <c r="KG6" i="13"/>
  <c r="KH4" i="13"/>
  <c r="KH2" i="13"/>
  <c r="KH3" i="13"/>
  <c r="KE44" i="13" l="1"/>
  <c r="KF39" i="13"/>
  <c r="KF55" i="13" s="1"/>
  <c r="KF38" i="13"/>
  <c r="KF54" i="13" s="1"/>
  <c r="KF34" i="13"/>
  <c r="KF50" i="13" s="1"/>
  <c r="KF33" i="13"/>
  <c r="KF49" i="13" s="1"/>
  <c r="KF29" i="13"/>
  <c r="KF45" i="13" s="1"/>
  <c r="KF28" i="13"/>
  <c r="KF30" i="13" s="1"/>
  <c r="KH6" i="13"/>
  <c r="KI4" i="13"/>
  <c r="KI3" i="13"/>
  <c r="KI2" i="13"/>
  <c r="KG41" i="13"/>
  <c r="KG25" i="13"/>
  <c r="KF44" i="13" l="1"/>
  <c r="KI6" i="13"/>
  <c r="KJ4" i="13"/>
  <c r="KJ2" i="13"/>
  <c r="KJ3" i="13"/>
  <c r="KG39" i="13"/>
  <c r="KG55" i="13" s="1"/>
  <c r="KG34" i="13"/>
  <c r="KG50" i="13" s="1"/>
  <c r="KG38" i="13"/>
  <c r="KG54" i="13" s="1"/>
  <c r="KG33" i="13"/>
  <c r="KG49" i="13" s="1"/>
  <c r="KG29" i="13"/>
  <c r="KG45" i="13" s="1"/>
  <c r="KG28" i="13"/>
  <c r="KG30" i="13" s="1"/>
  <c r="KH41" i="13"/>
  <c r="KH25" i="13"/>
  <c r="KG44" i="13" l="1"/>
  <c r="KJ6" i="13"/>
  <c r="KK4" i="13"/>
  <c r="KK2" i="13"/>
  <c r="KK3" i="13"/>
  <c r="KH39" i="13"/>
  <c r="KH55" i="13" s="1"/>
  <c r="KH34" i="13"/>
  <c r="KH50" i="13" s="1"/>
  <c r="KH38" i="13"/>
  <c r="KH54" i="13" s="1"/>
  <c r="KH33" i="13"/>
  <c r="KH49" i="13" s="1"/>
  <c r="KH29" i="13"/>
  <c r="KH45" i="13" s="1"/>
  <c r="KH28" i="13"/>
  <c r="KH30" i="13" s="1"/>
  <c r="KI41" i="13"/>
  <c r="KI25" i="13"/>
  <c r="KH44" i="13" l="1"/>
  <c r="KI39" i="13"/>
  <c r="KI55" i="13" s="1"/>
  <c r="KI33" i="13"/>
  <c r="KI49" i="13" s="1"/>
  <c r="KI38" i="13"/>
  <c r="KI54" i="13" s="1"/>
  <c r="KI34" i="13"/>
  <c r="KI50" i="13" s="1"/>
  <c r="KI29" i="13"/>
  <c r="KI45" i="13" s="1"/>
  <c r="KI28" i="13"/>
  <c r="KI30" i="13" s="1"/>
  <c r="KK6" i="13"/>
  <c r="KL4" i="13"/>
  <c r="KL3" i="13"/>
  <c r="KL2" i="13"/>
  <c r="KJ41" i="13"/>
  <c r="KJ25" i="13"/>
  <c r="KI44" i="13" l="1"/>
  <c r="KL6" i="13"/>
  <c r="KM4" i="13"/>
  <c r="KM3" i="13"/>
  <c r="KM2" i="13"/>
  <c r="KJ39" i="13"/>
  <c r="KJ55" i="13" s="1"/>
  <c r="KJ38" i="13"/>
  <c r="KJ54" i="13" s="1"/>
  <c r="KJ33" i="13"/>
  <c r="KJ49" i="13" s="1"/>
  <c r="KJ34" i="13"/>
  <c r="KJ50" i="13" s="1"/>
  <c r="KJ29" i="13"/>
  <c r="KJ45" i="13" s="1"/>
  <c r="KJ28" i="13"/>
  <c r="KJ30" i="13" s="1"/>
  <c r="KK41" i="13"/>
  <c r="KK25" i="13"/>
  <c r="KJ44" i="13" l="1"/>
  <c r="KK39" i="13"/>
  <c r="KK55" i="13" s="1"/>
  <c r="KK38" i="13"/>
  <c r="KK54" i="13" s="1"/>
  <c r="KK33" i="13"/>
  <c r="KK49" i="13" s="1"/>
  <c r="KK34" i="13"/>
  <c r="KK50" i="13" s="1"/>
  <c r="KK29" i="13"/>
  <c r="KK45" i="13" s="1"/>
  <c r="KK28" i="13"/>
  <c r="KK30" i="13" s="1"/>
  <c r="KM6" i="13"/>
  <c r="KN3" i="13"/>
  <c r="KN4" i="13"/>
  <c r="KN2" i="13"/>
  <c r="KL41" i="13"/>
  <c r="KL25" i="13"/>
  <c r="KK44" i="13" l="1"/>
  <c r="KL39" i="13"/>
  <c r="KL55" i="13" s="1"/>
  <c r="KL38" i="13"/>
  <c r="KL54" i="13" s="1"/>
  <c r="KL34" i="13"/>
  <c r="KL50" i="13" s="1"/>
  <c r="KL33" i="13"/>
  <c r="KL49" i="13" s="1"/>
  <c r="KL28" i="13"/>
  <c r="KL30" i="13" s="1"/>
  <c r="KL29" i="13"/>
  <c r="KL45" i="13" s="1"/>
  <c r="KM41" i="13"/>
  <c r="KM25" i="13"/>
  <c r="KN6" i="13"/>
  <c r="KO3" i="13"/>
  <c r="KO4" i="13"/>
  <c r="KO2" i="13"/>
  <c r="KL44" i="13" l="1"/>
  <c r="KO6" i="13"/>
  <c r="KP4" i="13"/>
  <c r="KP3" i="13"/>
  <c r="KP2" i="13"/>
  <c r="KM39" i="13"/>
  <c r="KM55" i="13" s="1"/>
  <c r="KM38" i="13"/>
  <c r="KM54" i="13" s="1"/>
  <c r="KM34" i="13"/>
  <c r="KM50" i="13" s="1"/>
  <c r="KM29" i="13"/>
  <c r="KM45" i="13" s="1"/>
  <c r="KM28" i="13"/>
  <c r="KM30" i="13" s="1"/>
  <c r="KM33" i="13"/>
  <c r="KM49" i="13" s="1"/>
  <c r="KN41" i="13"/>
  <c r="KN25" i="13"/>
  <c r="KM44" i="13" l="1"/>
  <c r="KN39" i="13"/>
  <c r="KN55" i="13" s="1"/>
  <c r="KN38" i="13"/>
  <c r="KN54" i="13" s="1"/>
  <c r="KN34" i="13"/>
  <c r="KN50" i="13" s="1"/>
  <c r="KN33" i="13"/>
  <c r="KN49" i="13" s="1"/>
  <c r="KN29" i="13"/>
  <c r="KN45" i="13" s="1"/>
  <c r="KN28" i="13"/>
  <c r="KN30" i="13" s="1"/>
  <c r="KQ4" i="13"/>
  <c r="KP6" i="13"/>
  <c r="KQ3" i="13"/>
  <c r="KQ2" i="13"/>
  <c r="KO41" i="13"/>
  <c r="KO25" i="13"/>
  <c r="KN44" i="13" l="1"/>
  <c r="KR4" i="13"/>
  <c r="KQ6" i="13"/>
  <c r="KR3" i="13"/>
  <c r="KR2" i="13"/>
  <c r="KO39" i="13"/>
  <c r="KO55" i="13" s="1"/>
  <c r="KO38" i="13"/>
  <c r="KO54" i="13" s="1"/>
  <c r="KO34" i="13"/>
  <c r="KO50" i="13" s="1"/>
  <c r="KO33" i="13"/>
  <c r="KO49" i="13" s="1"/>
  <c r="KO29" i="13"/>
  <c r="KO45" i="13" s="1"/>
  <c r="KO28" i="13"/>
  <c r="KO30" i="13" s="1"/>
  <c r="KP41" i="13"/>
  <c r="KP25" i="13"/>
  <c r="KO44" i="13" l="1"/>
  <c r="KP39" i="13"/>
  <c r="KP55" i="13" s="1"/>
  <c r="KP38" i="13"/>
  <c r="KP54" i="13" s="1"/>
  <c r="KP34" i="13"/>
  <c r="KP50" i="13" s="1"/>
  <c r="KP33" i="13"/>
  <c r="KP49" i="13" s="1"/>
  <c r="KP29" i="13"/>
  <c r="KP45" i="13" s="1"/>
  <c r="KP28" i="13"/>
  <c r="KP30" i="13" s="1"/>
  <c r="KQ41" i="13"/>
  <c r="KQ25" i="13"/>
  <c r="KR6" i="13"/>
  <c r="KS4" i="13"/>
  <c r="KS2" i="13"/>
  <c r="KS3" i="13"/>
  <c r="KP44" i="13" l="1"/>
  <c r="KQ38" i="13"/>
  <c r="KQ54" i="13" s="1"/>
  <c r="KQ33" i="13"/>
  <c r="KQ49" i="13" s="1"/>
  <c r="KQ34" i="13"/>
  <c r="KQ50" i="13" s="1"/>
  <c r="KQ39" i="13"/>
  <c r="KQ55" i="13" s="1"/>
  <c r="KQ29" i="13"/>
  <c r="KQ45" i="13" s="1"/>
  <c r="KQ28" i="13"/>
  <c r="KQ30" i="13" s="1"/>
  <c r="KS6" i="13"/>
  <c r="KT4" i="13"/>
  <c r="KT3" i="13"/>
  <c r="KT2" i="13"/>
  <c r="KR41" i="13"/>
  <c r="KR25" i="13"/>
  <c r="KQ44" i="13" l="1"/>
  <c r="KR39" i="13"/>
  <c r="KR55" i="13" s="1"/>
  <c r="KR38" i="13"/>
  <c r="KR54" i="13" s="1"/>
  <c r="KR33" i="13"/>
  <c r="KR49" i="13" s="1"/>
  <c r="KR34" i="13"/>
  <c r="KR50" i="13" s="1"/>
  <c r="KR29" i="13"/>
  <c r="KR45" i="13" s="1"/>
  <c r="KR28" i="13"/>
  <c r="KR30" i="13" s="1"/>
  <c r="KT6" i="13"/>
  <c r="KU2" i="13"/>
  <c r="KU4" i="13"/>
  <c r="KU3" i="13"/>
  <c r="KS41" i="13"/>
  <c r="KS25" i="13"/>
  <c r="KR44" i="13" l="1"/>
  <c r="KT41" i="13"/>
  <c r="KT25" i="13"/>
  <c r="KS39" i="13"/>
  <c r="KS55" i="13" s="1"/>
  <c r="KS38" i="13"/>
  <c r="KS54" i="13" s="1"/>
  <c r="KS34" i="13"/>
  <c r="KS50" i="13" s="1"/>
  <c r="KS33" i="13"/>
  <c r="KS49" i="13" s="1"/>
  <c r="KS28" i="13"/>
  <c r="KS30" i="13" s="1"/>
  <c r="KS29" i="13"/>
  <c r="KS45" i="13" s="1"/>
  <c r="KU6" i="13"/>
  <c r="KV3" i="13"/>
  <c r="KV4" i="13"/>
  <c r="KV2" i="13"/>
  <c r="KS44" i="13" l="1"/>
  <c r="KV6" i="13"/>
  <c r="KW3" i="13"/>
  <c r="KW4" i="13"/>
  <c r="KW2" i="13"/>
  <c r="KT39" i="13"/>
  <c r="KT55" i="13" s="1"/>
  <c r="KT38" i="13"/>
  <c r="KT54" i="13" s="1"/>
  <c r="KT34" i="13"/>
  <c r="KT50" i="13" s="1"/>
  <c r="KT33" i="13"/>
  <c r="KT49" i="13" s="1"/>
  <c r="KT28" i="13"/>
  <c r="KT30" i="13" s="1"/>
  <c r="KT29" i="13"/>
  <c r="KT45" i="13" s="1"/>
  <c r="KU41" i="13"/>
  <c r="KU25" i="13"/>
  <c r="KT44" i="13" l="1"/>
  <c r="KU39" i="13"/>
  <c r="KU55" i="13" s="1"/>
  <c r="KU38" i="13"/>
  <c r="KU54" i="13" s="1"/>
  <c r="KU34" i="13"/>
  <c r="KU50" i="13" s="1"/>
  <c r="KU33" i="13"/>
  <c r="KU49" i="13" s="1"/>
  <c r="KU29" i="13"/>
  <c r="KU45" i="13" s="1"/>
  <c r="KU28" i="13"/>
  <c r="KU30" i="13" s="1"/>
  <c r="KW6" i="13"/>
  <c r="KX4" i="13"/>
  <c r="KX2" i="13"/>
  <c r="KX3" i="13"/>
  <c r="KV41" i="13"/>
  <c r="KV25" i="13"/>
  <c r="KU44" i="13" l="1"/>
  <c r="KX6" i="13"/>
  <c r="KY4" i="13"/>
  <c r="KY3" i="13"/>
  <c r="KY2" i="13"/>
  <c r="KW41" i="13"/>
  <c r="KW25" i="13"/>
  <c r="KV39" i="13"/>
  <c r="KV55" i="13" s="1"/>
  <c r="KV38" i="13"/>
  <c r="KV54" i="13" s="1"/>
  <c r="KV34" i="13"/>
  <c r="KV50" i="13" s="1"/>
  <c r="KV33" i="13"/>
  <c r="KV49" i="13" s="1"/>
  <c r="KV29" i="13"/>
  <c r="KV45" i="13" s="1"/>
  <c r="KV28" i="13"/>
  <c r="KV30" i="13" s="1"/>
  <c r="KV44" i="13" l="1"/>
  <c r="KW39" i="13"/>
  <c r="KW55" i="13" s="1"/>
  <c r="KW34" i="13"/>
  <c r="KW50" i="13" s="1"/>
  <c r="KW38" i="13"/>
  <c r="KW54" i="13" s="1"/>
  <c r="KW33" i="13"/>
  <c r="KW49" i="13" s="1"/>
  <c r="KW28" i="13"/>
  <c r="KW30" i="13" s="1"/>
  <c r="KW29" i="13"/>
  <c r="KW45" i="13" s="1"/>
  <c r="KY6" i="13"/>
  <c r="KZ4" i="13"/>
  <c r="KZ2" i="13"/>
  <c r="KZ3" i="13"/>
  <c r="KX41" i="13"/>
  <c r="KX25" i="13"/>
  <c r="KW44" i="13" l="1"/>
  <c r="KY41" i="13"/>
  <c r="KY25" i="13"/>
  <c r="KZ6" i="13"/>
  <c r="LA4" i="13"/>
  <c r="LA2" i="13"/>
  <c r="LA3" i="13"/>
  <c r="KX39" i="13"/>
  <c r="KX55" i="13" s="1"/>
  <c r="KX34" i="13"/>
  <c r="KX50" i="13" s="1"/>
  <c r="KX38" i="13"/>
  <c r="KX54" i="13" s="1"/>
  <c r="KX33" i="13"/>
  <c r="KX49" i="13" s="1"/>
  <c r="KX29" i="13"/>
  <c r="KX45" i="13" s="1"/>
  <c r="KX28" i="13"/>
  <c r="KX30" i="13" s="1"/>
  <c r="KX44" i="13" l="1"/>
  <c r="KZ41" i="13"/>
  <c r="KZ25" i="13"/>
  <c r="LA6" i="13"/>
  <c r="LB4" i="13"/>
  <c r="LB3" i="13"/>
  <c r="LB2" i="13"/>
  <c r="KY39" i="13"/>
  <c r="KY55" i="13" s="1"/>
  <c r="KY33" i="13"/>
  <c r="KY49" i="13" s="1"/>
  <c r="KY38" i="13"/>
  <c r="KY54" i="13" s="1"/>
  <c r="KY34" i="13"/>
  <c r="KY50" i="13" s="1"/>
  <c r="KY29" i="13"/>
  <c r="KY45" i="13" s="1"/>
  <c r="KY28" i="13"/>
  <c r="KY30" i="13" s="1"/>
  <c r="KY44" i="13" l="1"/>
  <c r="LA41" i="13"/>
  <c r="LA25" i="13"/>
  <c r="KZ38" i="13"/>
  <c r="KZ54" i="13" s="1"/>
  <c r="KZ39" i="13"/>
  <c r="KZ55" i="13" s="1"/>
  <c r="KZ33" i="13"/>
  <c r="KZ49" i="13" s="1"/>
  <c r="KZ34" i="13"/>
  <c r="KZ50" i="13" s="1"/>
  <c r="KZ29" i="13"/>
  <c r="KZ45" i="13" s="1"/>
  <c r="KZ28" i="13"/>
  <c r="KZ30" i="13" s="1"/>
  <c r="LB6" i="13"/>
  <c r="LC3" i="13"/>
  <c r="LC2" i="13"/>
  <c r="LC4" i="13"/>
  <c r="KZ44" i="13" l="1"/>
  <c r="LC6" i="13"/>
  <c r="LD3" i="13"/>
  <c r="LD4" i="13"/>
  <c r="LD2" i="13"/>
  <c r="LA38" i="13"/>
  <c r="LA54" i="13" s="1"/>
  <c r="LA39" i="13"/>
  <c r="LA55" i="13" s="1"/>
  <c r="LA33" i="13"/>
  <c r="LA49" i="13" s="1"/>
  <c r="LA34" i="13"/>
  <c r="LA50" i="13" s="1"/>
  <c r="LA29" i="13"/>
  <c r="LA45" i="13" s="1"/>
  <c r="LA28" i="13"/>
  <c r="LA30" i="13" s="1"/>
  <c r="LB41" i="13"/>
  <c r="LB25" i="13"/>
  <c r="LA44" i="13" l="1"/>
  <c r="LB39" i="13"/>
  <c r="LB55" i="13" s="1"/>
  <c r="LB38" i="13"/>
  <c r="LB54" i="13" s="1"/>
  <c r="LB34" i="13"/>
  <c r="LB50" i="13" s="1"/>
  <c r="LB33" i="13"/>
  <c r="LB49" i="13" s="1"/>
  <c r="LB28" i="13"/>
  <c r="LB30" i="13" s="1"/>
  <c r="LB29" i="13"/>
  <c r="LB45" i="13" s="1"/>
  <c r="LD6" i="13"/>
  <c r="LE3" i="13"/>
  <c r="LE4" i="13"/>
  <c r="LE2" i="13"/>
  <c r="LC41" i="13"/>
  <c r="LC25" i="13"/>
  <c r="LB44" i="13" l="1"/>
  <c r="LC39" i="13"/>
  <c r="LC55" i="13" s="1"/>
  <c r="LC38" i="13"/>
  <c r="LC54" i="13" s="1"/>
  <c r="LC34" i="13"/>
  <c r="LC50" i="13" s="1"/>
  <c r="LC33" i="13"/>
  <c r="LC49" i="13" s="1"/>
  <c r="LC29" i="13"/>
  <c r="LC45" i="13" s="1"/>
  <c r="LC28" i="13"/>
  <c r="LC30" i="13" s="1"/>
  <c r="LD41" i="13"/>
  <c r="LD25" i="13"/>
  <c r="LE6" i="13"/>
  <c r="LF4" i="13"/>
  <c r="LF3" i="13"/>
  <c r="LF2" i="13"/>
  <c r="LC44" i="13" l="1"/>
  <c r="LD39" i="13"/>
  <c r="LD55" i="13" s="1"/>
  <c r="LD38" i="13"/>
  <c r="LD54" i="13" s="1"/>
  <c r="LD34" i="13"/>
  <c r="LD50" i="13" s="1"/>
  <c r="LD33" i="13"/>
  <c r="LD49" i="13" s="1"/>
  <c r="LD29" i="13"/>
  <c r="LD45" i="13" s="1"/>
  <c r="LD28" i="13"/>
  <c r="LD30" i="13" s="1"/>
  <c r="LF6" i="13"/>
  <c r="LG4" i="13"/>
  <c r="LG3" i="13"/>
  <c r="LG2" i="13"/>
  <c r="LE41" i="13"/>
  <c r="LE25" i="13"/>
  <c r="LD44" i="13" l="1"/>
  <c r="LF41" i="13"/>
  <c r="LF25" i="13"/>
  <c r="LE39" i="13"/>
  <c r="LE55" i="13" s="1"/>
  <c r="LE38" i="13"/>
  <c r="LE54" i="13" s="1"/>
  <c r="LE34" i="13"/>
  <c r="LE50" i="13" s="1"/>
  <c r="LE33" i="13"/>
  <c r="LE49" i="13" s="1"/>
  <c r="LE28" i="13"/>
  <c r="LE30" i="13" s="1"/>
  <c r="LE29" i="13"/>
  <c r="LE45" i="13" s="1"/>
  <c r="LH4" i="13"/>
  <c r="LH3" i="13"/>
  <c r="LH2" i="13"/>
  <c r="LG6" i="13"/>
  <c r="LE44" i="13" l="1"/>
  <c r="LF39" i="13"/>
  <c r="LF55" i="13" s="1"/>
  <c r="LF38" i="13"/>
  <c r="LF54" i="13" s="1"/>
  <c r="LF34" i="13"/>
  <c r="LF50" i="13" s="1"/>
  <c r="LF33" i="13"/>
  <c r="LF49" i="13" s="1"/>
  <c r="LF29" i="13"/>
  <c r="LF45" i="13" s="1"/>
  <c r="LF28" i="13"/>
  <c r="LF30" i="13" s="1"/>
  <c r="LG41" i="13"/>
  <c r="LG25" i="13"/>
  <c r="LH6" i="13"/>
  <c r="LI4" i="13"/>
  <c r="LI2" i="13"/>
  <c r="LI3" i="13"/>
  <c r="LF44" i="13" l="1"/>
  <c r="LI6" i="13"/>
  <c r="LJ4" i="13"/>
  <c r="LJ3" i="13"/>
  <c r="LJ2" i="13"/>
  <c r="LG39" i="13"/>
  <c r="LG55" i="13" s="1"/>
  <c r="LG38" i="13"/>
  <c r="LG54" i="13" s="1"/>
  <c r="LG33" i="13"/>
  <c r="LG49" i="13" s="1"/>
  <c r="LG34" i="13"/>
  <c r="LG50" i="13" s="1"/>
  <c r="LG29" i="13"/>
  <c r="LG45" i="13" s="1"/>
  <c r="LG28" i="13"/>
  <c r="LG30" i="13" s="1"/>
  <c r="LH41" i="13"/>
  <c r="LH25" i="13"/>
  <c r="LG44" i="13" l="1"/>
  <c r="LH39" i="13"/>
  <c r="LH55" i="13" s="1"/>
  <c r="LH38" i="13"/>
  <c r="LH54" i="13" s="1"/>
  <c r="LH33" i="13"/>
  <c r="LH49" i="13" s="1"/>
  <c r="LH34" i="13"/>
  <c r="LH50" i="13" s="1"/>
  <c r="LH29" i="13"/>
  <c r="LH45" i="13" s="1"/>
  <c r="LH28" i="13"/>
  <c r="LH30" i="13" s="1"/>
  <c r="LJ6" i="13"/>
  <c r="LK4" i="13"/>
  <c r="LK3" i="13"/>
  <c r="LK2" i="13"/>
  <c r="LI41" i="13"/>
  <c r="LI25" i="13"/>
  <c r="LH44" i="13" l="1"/>
  <c r="LI34" i="13"/>
  <c r="LI50" i="13" s="1"/>
  <c r="LI38" i="13"/>
  <c r="LI54" i="13" s="1"/>
  <c r="LI39" i="13"/>
  <c r="LI55" i="13" s="1"/>
  <c r="LI33" i="13"/>
  <c r="LI49" i="13" s="1"/>
  <c r="LI29" i="13"/>
  <c r="LI45" i="13" s="1"/>
  <c r="LI28" i="13"/>
  <c r="LI30" i="13" s="1"/>
  <c r="LK6" i="13"/>
  <c r="LL3" i="13"/>
  <c r="LL4" i="13"/>
  <c r="LL2" i="13"/>
  <c r="LJ41" i="13"/>
  <c r="LJ25" i="13"/>
  <c r="LI44" i="13" l="1"/>
  <c r="LK41" i="13"/>
  <c r="LK25" i="13"/>
  <c r="LJ39" i="13"/>
  <c r="LJ55" i="13" s="1"/>
  <c r="LJ38" i="13"/>
  <c r="LJ54" i="13" s="1"/>
  <c r="LJ34" i="13"/>
  <c r="LJ50" i="13" s="1"/>
  <c r="LJ33" i="13"/>
  <c r="LJ49" i="13" s="1"/>
  <c r="LJ28" i="13"/>
  <c r="LJ30" i="13" s="1"/>
  <c r="LJ29" i="13"/>
  <c r="LJ45" i="13" s="1"/>
  <c r="LL6" i="13"/>
  <c r="LM3" i="13"/>
  <c r="LM4" i="13"/>
  <c r="LM2" i="13"/>
  <c r="LJ44" i="13" l="1"/>
  <c r="LM6" i="13"/>
  <c r="LN4" i="13"/>
  <c r="LN2" i="13"/>
  <c r="LN3" i="13"/>
  <c r="LK39" i="13"/>
  <c r="LK55" i="13" s="1"/>
  <c r="LK38" i="13"/>
  <c r="LK54" i="13" s="1"/>
  <c r="LK34" i="13"/>
  <c r="LK50" i="13" s="1"/>
  <c r="LK33" i="13"/>
  <c r="LK49" i="13" s="1"/>
  <c r="LK29" i="13"/>
  <c r="LK45" i="13" s="1"/>
  <c r="LK28" i="13"/>
  <c r="LK30" i="13" s="1"/>
  <c r="LL41" i="13"/>
  <c r="LL25" i="13"/>
  <c r="LK44" i="13" l="1"/>
  <c r="LL39" i="13"/>
  <c r="LL55" i="13" s="1"/>
  <c r="LL38" i="13"/>
  <c r="LL54" i="13" s="1"/>
  <c r="LL34" i="13"/>
  <c r="LL50" i="13" s="1"/>
  <c r="LL33" i="13"/>
  <c r="LL49" i="13" s="1"/>
  <c r="LL28" i="13"/>
  <c r="LL30" i="13" s="1"/>
  <c r="LL29" i="13"/>
  <c r="LL45" i="13" s="1"/>
  <c r="LO4" i="13"/>
  <c r="LN6" i="13"/>
  <c r="LO3" i="13"/>
  <c r="LO2" i="13"/>
  <c r="LM41" i="13"/>
  <c r="LM25" i="13"/>
  <c r="LL44" i="13" l="1"/>
  <c r="LN41" i="13"/>
  <c r="LN25" i="13"/>
  <c r="LP4" i="13"/>
  <c r="LO6" i="13"/>
  <c r="LP2" i="13"/>
  <c r="LP3" i="13"/>
  <c r="LM39" i="13"/>
  <c r="LM55" i="13" s="1"/>
  <c r="LM38" i="13"/>
  <c r="LM54" i="13" s="1"/>
  <c r="LM34" i="13"/>
  <c r="LM50" i="13" s="1"/>
  <c r="LM33" i="13"/>
  <c r="LM49" i="13" s="1"/>
  <c r="LM28" i="13"/>
  <c r="LM30" i="13" s="1"/>
  <c r="LM29" i="13"/>
  <c r="LM45" i="13" s="1"/>
  <c r="LM44" i="13" l="1"/>
  <c r="LO41" i="13"/>
  <c r="LO25" i="13"/>
  <c r="LP6" i="13"/>
  <c r="LQ4" i="13"/>
  <c r="LQ2" i="13"/>
  <c r="LQ3" i="13"/>
  <c r="LN39" i="13"/>
  <c r="LN55" i="13" s="1"/>
  <c r="LN34" i="13"/>
  <c r="LN50" i="13" s="1"/>
  <c r="LN38" i="13"/>
  <c r="LN54" i="13" s="1"/>
  <c r="LN33" i="13"/>
  <c r="LN49" i="13" s="1"/>
  <c r="LN29" i="13"/>
  <c r="LN45" i="13" s="1"/>
  <c r="LN28" i="13"/>
  <c r="LN30" i="13" s="1"/>
  <c r="LN44" i="13" l="1"/>
  <c r="LQ6" i="13"/>
  <c r="LR4" i="13"/>
  <c r="LR3" i="13"/>
  <c r="LR2" i="13"/>
  <c r="LP41" i="13"/>
  <c r="LP25" i="13"/>
  <c r="LO39" i="13"/>
  <c r="LO55" i="13" s="1"/>
  <c r="LO34" i="13"/>
  <c r="LO50" i="13" s="1"/>
  <c r="LO33" i="13"/>
  <c r="LO49" i="13" s="1"/>
  <c r="LO29" i="13"/>
  <c r="LO45" i="13" s="1"/>
  <c r="LO38" i="13"/>
  <c r="LO54" i="13" s="1"/>
  <c r="LO28" i="13"/>
  <c r="LO30" i="13" s="1"/>
  <c r="LO44" i="13" l="1"/>
  <c r="LR6" i="13"/>
  <c r="LS2" i="13"/>
  <c r="LS3" i="13"/>
  <c r="LS4" i="13"/>
  <c r="LP39" i="13"/>
  <c r="LP55" i="13" s="1"/>
  <c r="LP38" i="13"/>
  <c r="LP54" i="13" s="1"/>
  <c r="LP33" i="13"/>
  <c r="LP49" i="13" s="1"/>
  <c r="LP34" i="13"/>
  <c r="LP50" i="13" s="1"/>
  <c r="LP29" i="13"/>
  <c r="LP45" i="13" s="1"/>
  <c r="LP28" i="13"/>
  <c r="LP30" i="13" s="1"/>
  <c r="LQ41" i="13"/>
  <c r="LQ25" i="13"/>
  <c r="LP44" i="13" l="1"/>
  <c r="LS6" i="13"/>
  <c r="LT3" i="13"/>
  <c r="LT4" i="13"/>
  <c r="LT2" i="13"/>
  <c r="LQ34" i="13"/>
  <c r="LQ50" i="13" s="1"/>
  <c r="LQ38" i="13"/>
  <c r="LQ54" i="13" s="1"/>
  <c r="LQ39" i="13"/>
  <c r="LQ55" i="13" s="1"/>
  <c r="LQ33" i="13"/>
  <c r="LQ49" i="13" s="1"/>
  <c r="LQ29" i="13"/>
  <c r="LQ45" i="13" s="1"/>
  <c r="LQ28" i="13"/>
  <c r="LQ30" i="13" s="1"/>
  <c r="LR41" i="13"/>
  <c r="LR25" i="13"/>
  <c r="LQ44" i="13" l="1"/>
  <c r="LT6" i="13"/>
  <c r="LU3" i="13"/>
  <c r="LU4" i="13"/>
  <c r="LU2" i="13"/>
  <c r="LR39" i="13"/>
  <c r="LR55" i="13" s="1"/>
  <c r="LR38" i="13"/>
  <c r="LR54" i="13" s="1"/>
  <c r="LR34" i="13"/>
  <c r="LR50" i="13" s="1"/>
  <c r="LR33" i="13"/>
  <c r="LR49" i="13" s="1"/>
  <c r="LR28" i="13"/>
  <c r="LR30" i="13" s="1"/>
  <c r="LR29" i="13"/>
  <c r="LR45" i="13" s="1"/>
  <c r="LS41" i="13"/>
  <c r="LS25" i="13"/>
  <c r="LR44" i="13" l="1"/>
  <c r="LS39" i="13"/>
  <c r="LS55" i="13" s="1"/>
  <c r="LS38" i="13"/>
  <c r="LS54" i="13" s="1"/>
  <c r="LS34" i="13"/>
  <c r="LS50" i="13" s="1"/>
  <c r="LS28" i="13"/>
  <c r="LS30" i="13" s="1"/>
  <c r="LS33" i="13"/>
  <c r="LS49" i="13" s="1"/>
  <c r="LS29" i="13"/>
  <c r="LS45" i="13" s="1"/>
  <c r="LU6" i="13"/>
  <c r="LV4" i="13"/>
  <c r="LV3" i="13"/>
  <c r="LV2" i="13"/>
  <c r="LT41" i="13"/>
  <c r="LT25" i="13"/>
  <c r="LS44" i="13" l="1"/>
  <c r="LU41" i="13"/>
  <c r="LU25" i="13"/>
  <c r="LT39" i="13"/>
  <c r="LT55" i="13" s="1"/>
  <c r="LT38" i="13"/>
  <c r="LT54" i="13" s="1"/>
  <c r="LT34" i="13"/>
  <c r="LT50" i="13" s="1"/>
  <c r="LT33" i="13"/>
  <c r="LT49" i="13" s="1"/>
  <c r="LT28" i="13"/>
  <c r="LT30" i="13" s="1"/>
  <c r="LT29" i="13"/>
  <c r="LT45" i="13" s="1"/>
  <c r="LW2" i="13"/>
  <c r="LV6" i="13"/>
  <c r="LW4" i="13"/>
  <c r="LW3" i="13"/>
  <c r="LT44" i="13" l="1"/>
  <c r="LW6" i="13"/>
  <c r="LX4" i="13"/>
  <c r="LX3" i="13"/>
  <c r="LX2" i="13"/>
  <c r="LV41" i="13"/>
  <c r="LV25" i="13"/>
  <c r="LU39" i="13"/>
  <c r="LU55" i="13" s="1"/>
  <c r="LU38" i="13"/>
  <c r="LU54" i="13" s="1"/>
  <c r="LU34" i="13"/>
  <c r="LU50" i="13" s="1"/>
  <c r="LU33" i="13"/>
  <c r="LU49" i="13" s="1"/>
  <c r="LU29" i="13"/>
  <c r="LU45" i="13" s="1"/>
  <c r="LU28" i="13"/>
  <c r="LU30" i="13" s="1"/>
  <c r="LU44" i="13" l="1"/>
  <c r="LV39" i="13"/>
  <c r="LV55" i="13" s="1"/>
  <c r="LV38" i="13"/>
  <c r="LV54" i="13" s="1"/>
  <c r="LV33" i="13"/>
  <c r="LV49" i="13" s="1"/>
  <c r="LV34" i="13"/>
  <c r="LV50" i="13" s="1"/>
  <c r="LV29" i="13"/>
  <c r="LV45" i="13" s="1"/>
  <c r="LV28" i="13"/>
  <c r="LV30" i="13" s="1"/>
  <c r="LX6" i="13"/>
  <c r="LY4" i="13"/>
  <c r="LY2" i="13"/>
  <c r="LY3" i="13"/>
  <c r="LW41" i="13"/>
  <c r="LW25" i="13"/>
  <c r="LV44" i="13" l="1"/>
  <c r="LW39" i="13"/>
  <c r="LW55" i="13" s="1"/>
  <c r="LW38" i="13"/>
  <c r="LW54" i="13" s="1"/>
  <c r="LW34" i="13"/>
  <c r="LW50" i="13" s="1"/>
  <c r="LW33" i="13"/>
  <c r="LW49" i="13" s="1"/>
  <c r="LW29" i="13"/>
  <c r="LW45" i="13" s="1"/>
  <c r="LW28" i="13"/>
  <c r="LW30" i="13" s="1"/>
  <c r="LX41" i="13"/>
  <c r="LX25" i="13"/>
  <c r="LY6" i="13"/>
  <c r="LZ4" i="13"/>
  <c r="LZ3" i="13"/>
  <c r="LZ2" i="13"/>
  <c r="LW44" i="13" l="1"/>
  <c r="LZ6" i="13"/>
  <c r="MA2" i="13"/>
  <c r="MA4" i="13"/>
  <c r="MA3" i="13"/>
  <c r="LX38" i="13"/>
  <c r="LX54" i="13" s="1"/>
  <c r="LX39" i="13"/>
  <c r="LX55" i="13" s="1"/>
  <c r="LX34" i="13"/>
  <c r="LX50" i="13" s="1"/>
  <c r="LX33" i="13"/>
  <c r="LX49" i="13" s="1"/>
  <c r="LX29" i="13"/>
  <c r="LX45" i="13" s="1"/>
  <c r="LX28" i="13"/>
  <c r="LX30" i="13" s="1"/>
  <c r="LY41" i="13"/>
  <c r="LY25" i="13"/>
  <c r="LX44" i="13" l="1"/>
  <c r="LY34" i="13"/>
  <c r="LY50" i="13" s="1"/>
  <c r="LY38" i="13"/>
  <c r="LY54" i="13" s="1"/>
  <c r="LY39" i="13"/>
  <c r="LY55" i="13" s="1"/>
  <c r="LY33" i="13"/>
  <c r="LY49" i="13" s="1"/>
  <c r="LY28" i="13"/>
  <c r="LY30" i="13" s="1"/>
  <c r="LY29" i="13"/>
  <c r="LY45" i="13" s="1"/>
  <c r="MA6" i="13"/>
  <c r="MB3" i="13"/>
  <c r="MB4" i="13"/>
  <c r="MB2" i="13"/>
  <c r="LZ41" i="13"/>
  <c r="LZ25" i="13"/>
  <c r="LY44" i="13" l="1"/>
  <c r="LZ39" i="13"/>
  <c r="LZ55" i="13" s="1"/>
  <c r="LZ38" i="13"/>
  <c r="LZ54" i="13" s="1"/>
  <c r="LZ34" i="13"/>
  <c r="LZ50" i="13" s="1"/>
  <c r="LZ33" i="13"/>
  <c r="LZ49" i="13" s="1"/>
  <c r="LZ28" i="13"/>
  <c r="LZ30" i="13" s="1"/>
  <c r="LZ29" i="13"/>
  <c r="LZ45" i="13" s="1"/>
  <c r="MA41" i="13"/>
  <c r="MA25" i="13"/>
  <c r="MB6" i="13"/>
  <c r="MC3" i="13"/>
  <c r="MC4" i="13"/>
  <c r="MC2" i="13"/>
  <c r="LZ44" i="13" l="1"/>
  <c r="MA39" i="13"/>
  <c r="MA55" i="13" s="1"/>
  <c r="MA38" i="13"/>
  <c r="MA54" i="13" s="1"/>
  <c r="MA34" i="13"/>
  <c r="MA50" i="13" s="1"/>
  <c r="MA33" i="13"/>
  <c r="MA49" i="13" s="1"/>
  <c r="MA28" i="13"/>
  <c r="MA30" i="13" s="1"/>
  <c r="MA29" i="13"/>
  <c r="MA45" i="13" s="1"/>
  <c r="MC6" i="13"/>
  <c r="MD4" i="13"/>
  <c r="MD3" i="13"/>
  <c r="MD2" i="13"/>
  <c r="MB41" i="13"/>
  <c r="MB25" i="13"/>
  <c r="MA44" i="13" l="1"/>
  <c r="MC41" i="13"/>
  <c r="MC25" i="13"/>
  <c r="MB39" i="13"/>
  <c r="MB55" i="13" s="1"/>
  <c r="MB38" i="13"/>
  <c r="MB54" i="13" s="1"/>
  <c r="MB34" i="13"/>
  <c r="MB50" i="13" s="1"/>
  <c r="MB33" i="13"/>
  <c r="MB49" i="13" s="1"/>
  <c r="MB28" i="13"/>
  <c r="MB30" i="13" s="1"/>
  <c r="MB29" i="13"/>
  <c r="MB45" i="13" s="1"/>
  <c r="ME2" i="13"/>
  <c r="ME4" i="13"/>
  <c r="ME3" i="13"/>
  <c r="MD6" i="13"/>
  <c r="MB44" i="13" l="1"/>
  <c r="MD41" i="13"/>
  <c r="MD25" i="13"/>
  <c r="MF4" i="13"/>
  <c r="ME6" i="13"/>
  <c r="MF3" i="13"/>
  <c r="MF2" i="13"/>
  <c r="MC39" i="13"/>
  <c r="MC55" i="13" s="1"/>
  <c r="MC38" i="13"/>
  <c r="MC54" i="13" s="1"/>
  <c r="MC34" i="13"/>
  <c r="MC50" i="13" s="1"/>
  <c r="MC33" i="13"/>
  <c r="MC49" i="13" s="1"/>
  <c r="MC29" i="13"/>
  <c r="MC45" i="13" s="1"/>
  <c r="MC28" i="13"/>
  <c r="MC30" i="13" s="1"/>
  <c r="MC44" i="13" l="1"/>
  <c r="MF6" i="13"/>
  <c r="MG4" i="13"/>
  <c r="MG3" i="13"/>
  <c r="MG2" i="13"/>
  <c r="ME41" i="13"/>
  <c r="ME25" i="13"/>
  <c r="MD39" i="13"/>
  <c r="MD55" i="13" s="1"/>
  <c r="MD38" i="13"/>
  <c r="MD54" i="13" s="1"/>
  <c r="MD34" i="13"/>
  <c r="MD50" i="13" s="1"/>
  <c r="MD33" i="13"/>
  <c r="MD49" i="13" s="1"/>
  <c r="MD29" i="13"/>
  <c r="MD45" i="13" s="1"/>
  <c r="MD28" i="13"/>
  <c r="MD30" i="13" s="1"/>
  <c r="MD44" i="13" l="1"/>
  <c r="ME39" i="13"/>
  <c r="ME55" i="13" s="1"/>
  <c r="ME34" i="13"/>
  <c r="ME50" i="13" s="1"/>
  <c r="ME33" i="13"/>
  <c r="ME49" i="13" s="1"/>
  <c r="ME38" i="13"/>
  <c r="ME54" i="13" s="1"/>
  <c r="ME29" i="13"/>
  <c r="ME45" i="13" s="1"/>
  <c r="ME28" i="13"/>
  <c r="ME30" i="13" s="1"/>
  <c r="MG6" i="13"/>
  <c r="MH4" i="13"/>
  <c r="MH3" i="13"/>
  <c r="MH2" i="13"/>
  <c r="MF41" i="13"/>
  <c r="MF25" i="13"/>
  <c r="ME44" i="13" l="1"/>
  <c r="MH6" i="13"/>
  <c r="MI2" i="13"/>
  <c r="MI4" i="13"/>
  <c r="MI3" i="13"/>
  <c r="MF39" i="13"/>
  <c r="MF55" i="13" s="1"/>
  <c r="MF38" i="13"/>
  <c r="MF54" i="13" s="1"/>
  <c r="MF34" i="13"/>
  <c r="MF50" i="13" s="1"/>
  <c r="MF33" i="13"/>
  <c r="MF49" i="13" s="1"/>
  <c r="MF29" i="13"/>
  <c r="MF45" i="13" s="1"/>
  <c r="MF28" i="13"/>
  <c r="MF30" i="13" s="1"/>
  <c r="MG41" i="13"/>
  <c r="MG25" i="13"/>
  <c r="MF44" i="13" l="1"/>
  <c r="MG34" i="13"/>
  <c r="MG50" i="13" s="1"/>
  <c r="MG38" i="13"/>
  <c r="MG54" i="13" s="1"/>
  <c r="MG39" i="13"/>
  <c r="MG55" i="13" s="1"/>
  <c r="MG33" i="13"/>
  <c r="MG49" i="13" s="1"/>
  <c r="MG29" i="13"/>
  <c r="MG45" i="13" s="1"/>
  <c r="MG28" i="13"/>
  <c r="MG30" i="13" s="1"/>
  <c r="MI6" i="13"/>
  <c r="MJ3" i="13"/>
  <c r="MJ4" i="13"/>
  <c r="MJ2" i="13"/>
  <c r="MH41" i="13"/>
  <c r="MH25" i="13"/>
  <c r="MG44" i="13" l="1"/>
  <c r="MH39" i="13"/>
  <c r="MH55" i="13" s="1"/>
  <c r="MH34" i="13"/>
  <c r="MH50" i="13" s="1"/>
  <c r="MH38" i="13"/>
  <c r="MH54" i="13" s="1"/>
  <c r="MH33" i="13"/>
  <c r="MH49" i="13" s="1"/>
  <c r="MH28" i="13"/>
  <c r="MH30" i="13" s="1"/>
  <c r="MH29" i="13"/>
  <c r="MH45" i="13" s="1"/>
  <c r="MI41" i="13"/>
  <c r="MI25" i="13"/>
  <c r="MJ6" i="13"/>
  <c r="MK3" i="13"/>
  <c r="MK4" i="13"/>
  <c r="MK2" i="13"/>
  <c r="MH44" i="13" l="1"/>
  <c r="MI39" i="13"/>
  <c r="MI55" i="13" s="1"/>
  <c r="MI38" i="13"/>
  <c r="MI54" i="13" s="1"/>
  <c r="MI34" i="13"/>
  <c r="MI50" i="13" s="1"/>
  <c r="MI33" i="13"/>
  <c r="MI49" i="13" s="1"/>
  <c r="MI28" i="13"/>
  <c r="MI30" i="13" s="1"/>
  <c r="MI29" i="13"/>
  <c r="MI45" i="13" s="1"/>
  <c r="MK6" i="13"/>
  <c r="ML4" i="13"/>
  <c r="ML3" i="13"/>
  <c r="ML2" i="13"/>
  <c r="MJ41" i="13"/>
  <c r="MJ25" i="13"/>
  <c r="MI44" i="13" l="1"/>
  <c r="MM2" i="13"/>
  <c r="MM4" i="13"/>
  <c r="ML6" i="13"/>
  <c r="MM3" i="13"/>
  <c r="MJ39" i="13"/>
  <c r="MJ55" i="13" s="1"/>
  <c r="MJ38" i="13"/>
  <c r="MJ54" i="13" s="1"/>
  <c r="MJ33" i="13"/>
  <c r="MJ49" i="13" s="1"/>
  <c r="MJ34" i="13"/>
  <c r="MJ50" i="13" s="1"/>
  <c r="MJ28" i="13"/>
  <c r="MJ30" i="13" s="1"/>
  <c r="MJ29" i="13"/>
  <c r="MJ45" i="13" s="1"/>
  <c r="MK41" i="13"/>
  <c r="MK25" i="13"/>
  <c r="MJ44" i="13" l="1"/>
  <c r="MK39" i="13"/>
  <c r="MK55" i="13" s="1"/>
  <c r="MK38" i="13"/>
  <c r="MK54" i="13" s="1"/>
  <c r="MK33" i="13"/>
  <c r="MK49" i="13" s="1"/>
  <c r="MK34" i="13"/>
  <c r="MK50" i="13" s="1"/>
  <c r="MK28" i="13"/>
  <c r="MK30" i="13" s="1"/>
  <c r="MK29" i="13"/>
  <c r="MK45" i="13" s="1"/>
  <c r="ML41" i="13"/>
  <c r="ML25" i="13"/>
  <c r="MN4" i="13"/>
  <c r="MM6" i="13"/>
  <c r="MN3" i="13"/>
  <c r="MN2" i="13"/>
  <c r="MK44" i="13" l="1"/>
  <c r="ML39" i="13"/>
  <c r="ML55" i="13" s="1"/>
  <c r="ML38" i="13"/>
  <c r="ML54" i="13" s="1"/>
  <c r="ML34" i="13"/>
  <c r="ML50" i="13" s="1"/>
  <c r="ML33" i="13"/>
  <c r="ML49" i="13" s="1"/>
  <c r="ML29" i="13"/>
  <c r="ML45" i="13" s="1"/>
  <c r="ML28" i="13"/>
  <c r="ML30" i="13" s="1"/>
  <c r="MM41" i="13"/>
  <c r="MM25" i="13"/>
  <c r="MN6" i="13"/>
  <c r="MO4" i="13"/>
  <c r="MO2" i="13"/>
  <c r="MO3" i="13"/>
  <c r="ML44" i="13" l="1"/>
  <c r="MM39" i="13"/>
  <c r="MM55" i="13" s="1"/>
  <c r="MM38" i="13"/>
  <c r="MM54" i="13" s="1"/>
  <c r="MM34" i="13"/>
  <c r="MM50" i="13" s="1"/>
  <c r="MM33" i="13"/>
  <c r="MM49" i="13" s="1"/>
  <c r="MM29" i="13"/>
  <c r="MM45" i="13" s="1"/>
  <c r="MM28" i="13"/>
  <c r="MM30" i="13" s="1"/>
  <c r="MO6" i="13"/>
  <c r="MP4" i="13"/>
  <c r="MP3" i="13"/>
  <c r="MP2" i="13"/>
  <c r="MN41" i="13"/>
  <c r="MN25" i="13"/>
  <c r="MM44" i="13" l="1"/>
  <c r="MP6" i="13"/>
  <c r="MQ4" i="13"/>
  <c r="MQ2" i="13"/>
  <c r="MQ3" i="13"/>
  <c r="MN39" i="13"/>
  <c r="MN55" i="13" s="1"/>
  <c r="MN38" i="13"/>
  <c r="MN54" i="13" s="1"/>
  <c r="MN33" i="13"/>
  <c r="MN49" i="13" s="1"/>
  <c r="MN34" i="13"/>
  <c r="MN50" i="13" s="1"/>
  <c r="MN29" i="13"/>
  <c r="MN45" i="13" s="1"/>
  <c r="MN28" i="13"/>
  <c r="MN30" i="13" s="1"/>
  <c r="MO41" i="13"/>
  <c r="MO25" i="13"/>
  <c r="MN44" i="13" l="1"/>
  <c r="MQ6" i="13"/>
  <c r="MR3" i="13"/>
  <c r="MR4" i="13"/>
  <c r="MR2" i="13"/>
  <c r="MO39" i="13"/>
  <c r="MO55" i="13" s="1"/>
  <c r="MO34" i="13"/>
  <c r="MO50" i="13" s="1"/>
  <c r="MO38" i="13"/>
  <c r="MO54" i="13" s="1"/>
  <c r="MO33" i="13"/>
  <c r="MO49" i="13" s="1"/>
  <c r="MO28" i="13"/>
  <c r="MO30" i="13" s="1"/>
  <c r="MO29" i="13"/>
  <c r="MO45" i="13" s="1"/>
  <c r="MP41" i="13"/>
  <c r="MP25" i="13"/>
  <c r="MO44" i="13" l="1"/>
  <c r="MP39" i="13"/>
  <c r="MP55" i="13" s="1"/>
  <c r="MP38" i="13"/>
  <c r="MP54" i="13" s="1"/>
  <c r="MP34" i="13"/>
  <c r="MP50" i="13" s="1"/>
  <c r="MP33" i="13"/>
  <c r="MP49" i="13" s="1"/>
  <c r="MP28" i="13"/>
  <c r="MP30" i="13" s="1"/>
  <c r="MP29" i="13"/>
  <c r="MP45" i="13" s="1"/>
  <c r="MR6" i="13"/>
  <c r="MS3" i="13"/>
  <c r="MS4" i="13"/>
  <c r="MS2" i="13"/>
  <c r="MQ41" i="13"/>
  <c r="MQ25" i="13"/>
  <c r="MP44" i="13" l="1"/>
  <c r="MQ39" i="13"/>
  <c r="MQ55" i="13" s="1"/>
  <c r="MQ38" i="13"/>
  <c r="MQ54" i="13" s="1"/>
  <c r="MQ34" i="13"/>
  <c r="MQ50" i="13" s="1"/>
  <c r="MQ33" i="13"/>
  <c r="MQ49" i="13" s="1"/>
  <c r="MQ28" i="13"/>
  <c r="MQ30" i="13" s="1"/>
  <c r="MQ29" i="13"/>
  <c r="MQ45" i="13" s="1"/>
  <c r="MS6" i="13"/>
  <c r="MT4" i="13"/>
  <c r="MT2" i="13"/>
  <c r="MT3" i="13"/>
  <c r="MR41" i="13"/>
  <c r="MR25" i="13"/>
  <c r="MQ44" i="13" l="1"/>
  <c r="MS41" i="13"/>
  <c r="MS25" i="13"/>
  <c r="MT6" i="13"/>
  <c r="MU2" i="13"/>
  <c r="MU4" i="13"/>
  <c r="MU3" i="13"/>
  <c r="MR39" i="13"/>
  <c r="MR55" i="13" s="1"/>
  <c r="MR38" i="13"/>
  <c r="MR54" i="13" s="1"/>
  <c r="MR34" i="13"/>
  <c r="MR50" i="13" s="1"/>
  <c r="MR33" i="13"/>
  <c r="MR49" i="13" s="1"/>
  <c r="MR28" i="13"/>
  <c r="MR30" i="13" s="1"/>
  <c r="MR29" i="13"/>
  <c r="MR45" i="13" s="1"/>
  <c r="MR44" i="13" l="1"/>
  <c r="MU6" i="13"/>
  <c r="MV4" i="13"/>
  <c r="MV3" i="13"/>
  <c r="MV2" i="13"/>
  <c r="MT41" i="13"/>
  <c r="MT25" i="13"/>
  <c r="MS39" i="13"/>
  <c r="MS55" i="13" s="1"/>
  <c r="MS38" i="13"/>
  <c r="MS54" i="13" s="1"/>
  <c r="MS34" i="13"/>
  <c r="MS50" i="13" s="1"/>
  <c r="MS33" i="13"/>
  <c r="MS49" i="13" s="1"/>
  <c r="MS29" i="13"/>
  <c r="MS45" i="13" s="1"/>
  <c r="MS28" i="13"/>
  <c r="MS30" i="13" s="1"/>
  <c r="MS44" i="13" l="1"/>
  <c r="MT39" i="13"/>
  <c r="MT55" i="13" s="1"/>
  <c r="MT38" i="13"/>
  <c r="MT54" i="13" s="1"/>
  <c r="MT34" i="13"/>
  <c r="MT50" i="13" s="1"/>
  <c r="MT33" i="13"/>
  <c r="MT49" i="13" s="1"/>
  <c r="MT29" i="13"/>
  <c r="MT45" i="13" s="1"/>
  <c r="MT28" i="13"/>
  <c r="MT30" i="13" s="1"/>
  <c r="MV6" i="13"/>
  <c r="MW4" i="13"/>
  <c r="MW3" i="13"/>
  <c r="MW2" i="13"/>
  <c r="MU41" i="13"/>
  <c r="MU25" i="13"/>
  <c r="MT44" i="13" l="1"/>
  <c r="MW6" i="13"/>
  <c r="MX4" i="13"/>
  <c r="MX3" i="13"/>
  <c r="MX2" i="13"/>
  <c r="MV41" i="13"/>
  <c r="MV25" i="13"/>
  <c r="MU39" i="13"/>
  <c r="MU55" i="13" s="1"/>
  <c r="MU34" i="13"/>
  <c r="MU50" i="13" s="1"/>
  <c r="MU33" i="13"/>
  <c r="MU49" i="13" s="1"/>
  <c r="MU38" i="13"/>
  <c r="MU54" i="13" s="1"/>
  <c r="MU29" i="13"/>
  <c r="MU45" i="13" s="1"/>
  <c r="MU28" i="13"/>
  <c r="MU30" i="13" s="1"/>
  <c r="MU44" i="13" l="1"/>
  <c r="MV39" i="13"/>
  <c r="MV55" i="13" s="1"/>
  <c r="MV38" i="13"/>
  <c r="MV54" i="13" s="1"/>
  <c r="MV34" i="13"/>
  <c r="MV50" i="13" s="1"/>
  <c r="MV33" i="13"/>
  <c r="MV49" i="13" s="1"/>
  <c r="MV29" i="13"/>
  <c r="MV45" i="13" s="1"/>
  <c r="MV28" i="13"/>
  <c r="MV30" i="13" s="1"/>
  <c r="MY4" i="13"/>
  <c r="MY3" i="13"/>
  <c r="MY2" i="13"/>
  <c r="MX6" i="13"/>
  <c r="MW41" i="13"/>
  <c r="MW25" i="13"/>
  <c r="MV44" i="13" l="1"/>
  <c r="MY6" i="13"/>
  <c r="MZ3" i="13"/>
  <c r="MZ4" i="13"/>
  <c r="MZ2" i="13"/>
  <c r="MW34" i="13"/>
  <c r="MW50" i="13" s="1"/>
  <c r="MW38" i="13"/>
  <c r="MW54" i="13" s="1"/>
  <c r="MW39" i="13"/>
  <c r="MW55" i="13" s="1"/>
  <c r="MW33" i="13"/>
  <c r="MW49" i="13" s="1"/>
  <c r="MW29" i="13"/>
  <c r="MW45" i="13" s="1"/>
  <c r="MW28" i="13"/>
  <c r="MW30" i="13" s="1"/>
  <c r="MX41" i="13"/>
  <c r="MX25" i="13"/>
  <c r="MW44" i="13" l="1"/>
  <c r="MZ6" i="13"/>
  <c r="NA3" i="13"/>
  <c r="NA4" i="13"/>
  <c r="NA2" i="13"/>
  <c r="MX39" i="13"/>
  <c r="MX55" i="13" s="1"/>
  <c r="MX38" i="13"/>
  <c r="MX54" i="13" s="1"/>
  <c r="MX34" i="13"/>
  <c r="MX50" i="13" s="1"/>
  <c r="MX33" i="13"/>
  <c r="MX49" i="13" s="1"/>
  <c r="MX28" i="13"/>
  <c r="MX30" i="13" s="1"/>
  <c r="MX29" i="13"/>
  <c r="MX45" i="13" s="1"/>
  <c r="MY41" i="13"/>
  <c r="MY25" i="13"/>
  <c r="MX44" i="13" l="1"/>
  <c r="MY39" i="13"/>
  <c r="MY55" i="13" s="1"/>
  <c r="MY38" i="13"/>
  <c r="MY54" i="13" s="1"/>
  <c r="MY34" i="13"/>
  <c r="MY50" i="13" s="1"/>
  <c r="MY28" i="13"/>
  <c r="MY30" i="13" s="1"/>
  <c r="MY29" i="13"/>
  <c r="MY45" i="13" s="1"/>
  <c r="MY33" i="13"/>
  <c r="MY49" i="13" s="1"/>
  <c r="NA6" i="13"/>
  <c r="NB4" i="13"/>
  <c r="NB2" i="13"/>
  <c r="NB3" i="13"/>
  <c r="MZ41" i="13"/>
  <c r="MZ25" i="13"/>
  <c r="MY44" i="13" l="1"/>
  <c r="NA41" i="13"/>
  <c r="NA25" i="13"/>
  <c r="MZ39" i="13"/>
  <c r="MZ55" i="13" s="1"/>
  <c r="MZ38" i="13"/>
  <c r="MZ54" i="13" s="1"/>
  <c r="MZ34" i="13"/>
  <c r="MZ50" i="13" s="1"/>
  <c r="MZ33" i="13"/>
  <c r="MZ49" i="13" s="1"/>
  <c r="MZ28" i="13"/>
  <c r="MZ30" i="13" s="1"/>
  <c r="MZ29" i="13"/>
  <c r="MZ45" i="13" s="1"/>
  <c r="NB6" i="13"/>
  <c r="NC2" i="13"/>
  <c r="NC4" i="13"/>
  <c r="NC3" i="13"/>
  <c r="MZ44" i="13" l="1"/>
  <c r="ND4" i="13"/>
  <c r="ND3" i="13"/>
  <c r="NC6" i="13"/>
  <c r="ND2" i="13"/>
  <c r="NA39" i="13"/>
  <c r="NA55" i="13" s="1"/>
  <c r="NA38" i="13"/>
  <c r="NA54" i="13" s="1"/>
  <c r="NA33" i="13"/>
  <c r="NA49" i="13" s="1"/>
  <c r="NA34" i="13"/>
  <c r="NA50" i="13" s="1"/>
  <c r="NA29" i="13"/>
  <c r="NA45" i="13" s="1"/>
  <c r="NA28" i="13"/>
  <c r="NA30" i="13" s="1"/>
  <c r="NB41" i="13"/>
  <c r="NB25" i="13"/>
  <c r="NA44" i="13" l="1"/>
  <c r="NB39" i="13"/>
  <c r="NB55" i="13" s="1"/>
  <c r="NB38" i="13"/>
  <c r="NB54" i="13" s="1"/>
  <c r="NB33" i="13"/>
  <c r="NB49" i="13" s="1"/>
  <c r="NB34" i="13"/>
  <c r="NB50" i="13" s="1"/>
  <c r="NB29" i="13"/>
  <c r="NB45" i="13" s="1"/>
  <c r="NB28" i="13"/>
  <c r="NB30" i="13" s="1"/>
  <c r="NC41" i="13"/>
  <c r="NC25" i="13"/>
  <c r="ND6" i="13"/>
  <c r="NE4" i="13"/>
  <c r="NE3" i="13"/>
  <c r="NE2" i="13"/>
  <c r="NB44" i="13" l="1"/>
  <c r="NC39" i="13"/>
  <c r="NC55" i="13" s="1"/>
  <c r="NC38" i="13"/>
  <c r="NC54" i="13" s="1"/>
  <c r="NC33" i="13"/>
  <c r="NC49" i="13" s="1"/>
  <c r="NC34" i="13"/>
  <c r="NC50" i="13" s="1"/>
  <c r="NC29" i="13"/>
  <c r="NC45" i="13" s="1"/>
  <c r="NC28" i="13"/>
  <c r="NC30" i="13" s="1"/>
  <c r="NE6" i="13"/>
  <c r="NF4" i="13"/>
  <c r="NF3" i="13"/>
  <c r="NF2" i="13"/>
  <c r="ND41" i="13"/>
  <c r="ND25" i="13"/>
  <c r="NC44" i="13" l="1"/>
  <c r="ND39" i="13"/>
  <c r="ND55" i="13" s="1"/>
  <c r="ND38" i="13"/>
  <c r="ND54" i="13" s="1"/>
  <c r="ND34" i="13"/>
  <c r="ND50" i="13" s="1"/>
  <c r="ND33" i="13"/>
  <c r="ND49" i="13" s="1"/>
  <c r="ND29" i="13"/>
  <c r="ND45" i="13" s="1"/>
  <c r="ND28" i="13"/>
  <c r="ND30" i="13" s="1"/>
  <c r="NF6" i="13"/>
  <c r="NG3" i="13"/>
  <c r="NG4" i="13"/>
  <c r="NG2" i="13"/>
  <c r="NE41" i="13"/>
  <c r="NE25" i="13"/>
  <c r="ND44" i="13" l="1"/>
  <c r="NF41" i="13"/>
  <c r="NF25" i="13"/>
  <c r="NE34" i="13"/>
  <c r="NE50" i="13" s="1"/>
  <c r="NE38" i="13"/>
  <c r="NE54" i="13" s="1"/>
  <c r="NE39" i="13"/>
  <c r="NE55" i="13" s="1"/>
  <c r="NE33" i="13"/>
  <c r="NE49" i="13" s="1"/>
  <c r="NE28" i="13"/>
  <c r="NE30" i="13" s="1"/>
  <c r="NE29" i="13"/>
  <c r="NE45" i="13" s="1"/>
  <c r="NG6" i="13"/>
  <c r="NH3" i="13"/>
  <c r="NH4" i="13"/>
  <c r="NH2" i="13"/>
  <c r="NE44" i="13" l="1"/>
  <c r="NF39" i="13"/>
  <c r="NF55" i="13" s="1"/>
  <c r="NF38" i="13"/>
  <c r="NF54" i="13" s="1"/>
  <c r="NF34" i="13"/>
  <c r="NF50" i="13" s="1"/>
  <c r="NF33" i="13"/>
  <c r="NF49" i="13" s="1"/>
  <c r="NF28" i="13"/>
  <c r="NF30" i="13" s="1"/>
  <c r="NF29" i="13"/>
  <c r="NF45" i="13" s="1"/>
  <c r="NH6" i="13"/>
  <c r="NI3" i="13"/>
  <c r="NI4" i="13"/>
  <c r="NI2" i="13"/>
  <c r="NG41" i="13"/>
  <c r="NG25" i="13"/>
  <c r="NF44" i="13" l="1"/>
  <c r="NG39" i="13"/>
  <c r="NG55" i="13" s="1"/>
  <c r="NG38" i="13"/>
  <c r="NG54" i="13" s="1"/>
  <c r="NG34" i="13"/>
  <c r="NG50" i="13" s="1"/>
  <c r="NG28" i="13"/>
  <c r="NG30" i="13" s="1"/>
  <c r="NG33" i="13"/>
  <c r="NG49" i="13" s="1"/>
  <c r="NG29" i="13"/>
  <c r="NG45" i="13" s="1"/>
  <c r="NH41" i="13"/>
  <c r="NH25" i="13"/>
  <c r="NI6" i="13"/>
  <c r="NJ4" i="13"/>
  <c r="NJ3" i="13"/>
  <c r="NJ2" i="13"/>
  <c r="NG44" i="13" l="1"/>
  <c r="NJ6" i="13"/>
  <c r="NK2" i="13"/>
  <c r="NK4" i="13"/>
  <c r="NK3" i="13"/>
  <c r="NH39" i="13"/>
  <c r="NH55" i="13" s="1"/>
  <c r="NH38" i="13"/>
  <c r="NH54" i="13" s="1"/>
  <c r="NH34" i="13"/>
  <c r="NH50" i="13" s="1"/>
  <c r="NH33" i="13"/>
  <c r="NH49" i="13" s="1"/>
  <c r="NH28" i="13"/>
  <c r="NH30" i="13" s="1"/>
  <c r="NH29" i="13"/>
  <c r="NH45" i="13" s="1"/>
  <c r="NI41" i="13"/>
  <c r="NI25" i="13"/>
  <c r="NH44" i="13" l="1"/>
  <c r="NI39" i="13"/>
  <c r="NI55" i="13" s="1"/>
  <c r="NI34" i="13"/>
  <c r="NI50" i="13" s="1"/>
  <c r="NI38" i="13"/>
  <c r="NI54" i="13" s="1"/>
  <c r="NI33" i="13"/>
  <c r="NI49" i="13" s="1"/>
  <c r="NI29" i="13"/>
  <c r="NI45" i="13" s="1"/>
  <c r="NI28" i="13"/>
  <c r="NI30" i="13" s="1"/>
  <c r="NL4" i="13"/>
  <c r="NK6" i="13"/>
  <c r="NL3" i="13"/>
  <c r="NL2" i="13"/>
  <c r="NJ41" i="13"/>
  <c r="NJ25" i="13"/>
  <c r="NI44" i="13" l="1"/>
  <c r="NL6" i="13"/>
  <c r="NM4" i="13"/>
  <c r="NM2" i="13"/>
  <c r="NM3" i="13"/>
  <c r="NJ39" i="13"/>
  <c r="NJ55" i="13" s="1"/>
  <c r="NJ38" i="13"/>
  <c r="NJ54" i="13" s="1"/>
  <c r="NJ33" i="13"/>
  <c r="NJ49" i="13" s="1"/>
  <c r="NJ34" i="13"/>
  <c r="NJ50" i="13" s="1"/>
  <c r="NJ29" i="13"/>
  <c r="NJ45" i="13" s="1"/>
  <c r="NJ28" i="13"/>
  <c r="NJ30" i="13" s="1"/>
  <c r="NK41" i="13"/>
  <c r="NK25" i="13"/>
  <c r="NJ44" i="13" l="1"/>
  <c r="NK39" i="13"/>
  <c r="NK55" i="13" s="1"/>
  <c r="NK33" i="13"/>
  <c r="NK49" i="13" s="1"/>
  <c r="NK38" i="13"/>
  <c r="NK54" i="13" s="1"/>
  <c r="NK34" i="13"/>
  <c r="NK50" i="13" s="1"/>
  <c r="NK29" i="13"/>
  <c r="NK45" i="13" s="1"/>
  <c r="NK28" i="13"/>
  <c r="NK30" i="13" s="1"/>
  <c r="NM6" i="13"/>
  <c r="NN4" i="13"/>
  <c r="NN3" i="13"/>
  <c r="NN2" i="13"/>
  <c r="NL41" i="13"/>
  <c r="NL25" i="13"/>
  <c r="NK44" i="13" l="1"/>
  <c r="NM41" i="13"/>
  <c r="NM25" i="13"/>
  <c r="NL39" i="13"/>
  <c r="NL55" i="13" s="1"/>
  <c r="NL38" i="13"/>
  <c r="NL54" i="13" s="1"/>
  <c r="NL33" i="13"/>
  <c r="NL49" i="13" s="1"/>
  <c r="NL34" i="13"/>
  <c r="NL50" i="13" s="1"/>
  <c r="NL29" i="13"/>
  <c r="NL45" i="13" s="1"/>
  <c r="NL28" i="13"/>
  <c r="NL30" i="13" s="1"/>
  <c r="NN6" i="13"/>
  <c r="NO3" i="13"/>
  <c r="NO2" i="13"/>
  <c r="NO4" i="13"/>
  <c r="NL44" i="13" l="1"/>
  <c r="NO6" i="13"/>
  <c r="NP3" i="13"/>
  <c r="NP4" i="13"/>
  <c r="NP2" i="13"/>
  <c r="NM34" i="13"/>
  <c r="NM50" i="13" s="1"/>
  <c r="NM38" i="13"/>
  <c r="NM54" i="13" s="1"/>
  <c r="NM39" i="13"/>
  <c r="NM55" i="13" s="1"/>
  <c r="NM33" i="13"/>
  <c r="NM49" i="13" s="1"/>
  <c r="NM29" i="13"/>
  <c r="NM45" i="13" s="1"/>
  <c r="NM28" i="13"/>
  <c r="NM30" i="13" s="1"/>
  <c r="NN41" i="13"/>
  <c r="NN25" i="13"/>
  <c r="NM44" i="13" l="1"/>
  <c r="NP6" i="13"/>
  <c r="NQ3" i="13"/>
  <c r="NQ4" i="13"/>
  <c r="NQ2" i="13"/>
  <c r="NN39" i="13"/>
  <c r="NN55" i="13" s="1"/>
  <c r="NN38" i="13"/>
  <c r="NN54" i="13" s="1"/>
  <c r="NN34" i="13"/>
  <c r="NN50" i="13" s="1"/>
  <c r="NN33" i="13"/>
  <c r="NN49" i="13" s="1"/>
  <c r="NN28" i="13"/>
  <c r="NN30" i="13" s="1"/>
  <c r="NN29" i="13"/>
  <c r="NN45" i="13" s="1"/>
  <c r="NO41" i="13"/>
  <c r="NO25" i="13"/>
  <c r="NN44" i="13" l="1"/>
  <c r="NO39" i="13"/>
  <c r="NO55" i="13" s="1"/>
  <c r="NO38" i="13"/>
  <c r="NO54" i="13" s="1"/>
  <c r="NO34" i="13"/>
  <c r="NO50" i="13" s="1"/>
  <c r="NO28" i="13"/>
  <c r="NO30" i="13" s="1"/>
  <c r="NO33" i="13"/>
  <c r="NO49" i="13" s="1"/>
  <c r="NO29" i="13"/>
  <c r="NO45" i="13" s="1"/>
  <c r="NQ6" i="13"/>
  <c r="NR4" i="13"/>
  <c r="NR2" i="13"/>
  <c r="NR3" i="13"/>
  <c r="NP41" i="13"/>
  <c r="NP25" i="13"/>
  <c r="NO44" i="13" l="1"/>
  <c r="NR6" i="13"/>
  <c r="NS2" i="13"/>
  <c r="NS4" i="13"/>
  <c r="NS3" i="13"/>
  <c r="NQ41" i="13"/>
  <c r="NQ25" i="13"/>
  <c r="NP39" i="13"/>
  <c r="NP55" i="13" s="1"/>
  <c r="NP38" i="13"/>
  <c r="NP54" i="13" s="1"/>
  <c r="NP34" i="13"/>
  <c r="NP50" i="13" s="1"/>
  <c r="NP33" i="13"/>
  <c r="NP49" i="13" s="1"/>
  <c r="NP28" i="13"/>
  <c r="NP30" i="13" s="1"/>
  <c r="NP29" i="13"/>
  <c r="NP45" i="13" s="1"/>
  <c r="NP44" i="13" l="1"/>
  <c r="NQ39" i="13"/>
  <c r="NQ55" i="13" s="1"/>
  <c r="NQ38" i="13"/>
  <c r="NQ54" i="13" s="1"/>
  <c r="NQ34" i="13"/>
  <c r="NQ50" i="13" s="1"/>
  <c r="NQ33" i="13"/>
  <c r="NQ49" i="13" s="1"/>
  <c r="NQ29" i="13"/>
  <c r="NQ45" i="13" s="1"/>
  <c r="NQ28" i="13"/>
  <c r="NQ30" i="13" s="1"/>
  <c r="NS6" i="13"/>
  <c r="NT4" i="13"/>
  <c r="NT3" i="13"/>
  <c r="NT2" i="13"/>
  <c r="NR41" i="13"/>
  <c r="NR25" i="13"/>
  <c r="NQ44" i="13" l="1"/>
  <c r="NT6" i="13"/>
  <c r="NU4" i="13"/>
  <c r="NU2" i="13"/>
  <c r="NU3" i="13"/>
  <c r="NS41" i="13"/>
  <c r="NS25" i="13"/>
  <c r="NR39" i="13"/>
  <c r="NR55" i="13" s="1"/>
  <c r="NR38" i="13"/>
  <c r="NR54" i="13" s="1"/>
  <c r="NR34" i="13"/>
  <c r="NR50" i="13" s="1"/>
  <c r="NR33" i="13"/>
  <c r="NR49" i="13" s="1"/>
  <c r="NR29" i="13"/>
  <c r="NR45" i="13" s="1"/>
  <c r="NR28" i="13"/>
  <c r="NR30" i="13" s="1"/>
  <c r="NR44" i="13" l="1"/>
  <c r="NS39" i="13"/>
  <c r="NS55" i="13" s="1"/>
  <c r="NS38" i="13"/>
  <c r="NS54" i="13" s="1"/>
  <c r="NS33" i="13"/>
  <c r="NS49" i="13" s="1"/>
  <c r="NS34" i="13"/>
  <c r="NS50" i="13" s="1"/>
  <c r="NS29" i="13"/>
  <c r="NS45" i="13" s="1"/>
  <c r="NS28" i="13"/>
  <c r="NS30" i="13" s="1"/>
  <c r="NU6" i="13"/>
  <c r="NV4" i="13"/>
  <c r="NV3" i="13"/>
  <c r="NV2" i="13"/>
  <c r="NT41" i="13"/>
  <c r="NT25" i="13"/>
  <c r="NS44" i="13" l="1"/>
  <c r="NU41" i="13"/>
  <c r="NU25" i="13"/>
  <c r="NV6" i="13"/>
  <c r="NW3" i="13"/>
  <c r="NW4" i="13"/>
  <c r="NW2" i="13"/>
  <c r="NT39" i="13"/>
  <c r="NT55" i="13" s="1"/>
  <c r="NT38" i="13"/>
  <c r="NT54" i="13" s="1"/>
  <c r="NT33" i="13"/>
  <c r="NT49" i="13" s="1"/>
  <c r="NT34" i="13"/>
  <c r="NT50" i="13" s="1"/>
  <c r="NT29" i="13"/>
  <c r="NT45" i="13" s="1"/>
  <c r="NT28" i="13"/>
  <c r="NT30" i="13" s="1"/>
  <c r="NT44" i="13" l="1"/>
  <c r="NW6" i="13"/>
  <c r="NX3" i="13"/>
  <c r="NX4" i="13"/>
  <c r="NX2" i="13"/>
  <c r="NV41" i="13"/>
  <c r="NV25" i="13"/>
  <c r="NU39" i="13"/>
  <c r="NU55" i="13" s="1"/>
  <c r="NU34" i="13"/>
  <c r="NU50" i="13" s="1"/>
  <c r="NU38" i="13"/>
  <c r="NU54" i="13" s="1"/>
  <c r="NU33" i="13"/>
  <c r="NU49" i="13" s="1"/>
  <c r="NU28" i="13"/>
  <c r="NU30" i="13" s="1"/>
  <c r="NU29" i="13"/>
  <c r="NU45" i="13" s="1"/>
  <c r="NU44" i="13" l="1"/>
  <c r="NV39" i="13"/>
  <c r="NV55" i="13" s="1"/>
  <c r="NV38" i="13"/>
  <c r="NV54" i="13" s="1"/>
  <c r="NV33" i="13"/>
  <c r="NV49" i="13" s="1"/>
  <c r="NV28" i="13"/>
  <c r="NV30" i="13" s="1"/>
  <c r="NV29" i="13"/>
  <c r="NV45" i="13" s="1"/>
  <c r="NV34" i="13"/>
  <c r="NV50" i="13" s="1"/>
  <c r="NX6" i="13"/>
  <c r="NY3" i="13"/>
  <c r="NY4" i="13"/>
  <c r="NY2" i="13"/>
  <c r="NW41" i="13"/>
  <c r="NW25" i="13"/>
  <c r="NV44" i="13" l="1"/>
  <c r="NW39" i="13"/>
  <c r="NW55" i="13" s="1"/>
  <c r="NW38" i="13"/>
  <c r="NW54" i="13" s="1"/>
  <c r="NW34" i="13"/>
  <c r="NW50" i="13" s="1"/>
  <c r="NW33" i="13"/>
  <c r="NW49" i="13" s="1"/>
  <c r="NW28" i="13"/>
  <c r="NW30" i="13" s="1"/>
  <c r="NW29" i="13"/>
  <c r="NW45" i="13" s="1"/>
  <c r="NX41" i="13"/>
  <c r="NX25" i="13"/>
  <c r="NY6" i="13"/>
  <c r="NZ4" i="13"/>
  <c r="NZ3" i="13"/>
  <c r="NZ2" i="13"/>
  <c r="NW44" i="13" l="1"/>
  <c r="NX39" i="13"/>
  <c r="NX55" i="13" s="1"/>
  <c r="NX38" i="13"/>
  <c r="NX54" i="13" s="1"/>
  <c r="NX34" i="13"/>
  <c r="NX50" i="13" s="1"/>
  <c r="NX28" i="13"/>
  <c r="NX30" i="13" s="1"/>
  <c r="NX33" i="13"/>
  <c r="NX49" i="13" s="1"/>
  <c r="NX29" i="13"/>
  <c r="NX45" i="13" s="1"/>
  <c r="NZ6" i="13"/>
  <c r="OA2" i="13"/>
  <c r="OA4" i="13"/>
  <c r="OA3" i="13"/>
  <c r="NY41" i="13"/>
  <c r="NY25" i="13"/>
  <c r="NX44" i="13" l="1"/>
  <c r="NZ41" i="13"/>
  <c r="NZ25" i="13"/>
  <c r="NY39" i="13"/>
  <c r="NY55" i="13" s="1"/>
  <c r="NY38" i="13"/>
  <c r="NY54" i="13" s="1"/>
  <c r="NY34" i="13"/>
  <c r="NY50" i="13" s="1"/>
  <c r="NY33" i="13"/>
  <c r="NY49" i="13" s="1"/>
  <c r="NY28" i="13"/>
  <c r="NY30" i="13" s="1"/>
  <c r="NY29" i="13"/>
  <c r="NY45" i="13" s="1"/>
  <c r="OA6" i="13"/>
  <c r="OB4" i="13"/>
  <c r="OB3" i="13"/>
  <c r="OB2" i="13"/>
  <c r="NY44" i="13" l="1"/>
  <c r="NZ39" i="13"/>
  <c r="NZ55" i="13" s="1"/>
  <c r="NZ34" i="13"/>
  <c r="NZ50" i="13" s="1"/>
  <c r="NZ38" i="13"/>
  <c r="NZ54" i="13" s="1"/>
  <c r="NZ33" i="13"/>
  <c r="NZ49" i="13" s="1"/>
  <c r="NZ29" i="13"/>
  <c r="NZ45" i="13" s="1"/>
  <c r="NZ28" i="13"/>
  <c r="NZ30" i="13" s="1"/>
  <c r="OB6" i="13"/>
  <c r="OC4" i="13"/>
  <c r="OC3" i="13"/>
  <c r="OC2" i="13"/>
  <c r="OA41" i="13"/>
  <c r="OA25" i="13"/>
  <c r="NZ44" i="13" l="1"/>
  <c r="OC6" i="13"/>
  <c r="OD4" i="13"/>
  <c r="OD3" i="13"/>
  <c r="OD2" i="13"/>
  <c r="OA39" i="13"/>
  <c r="OA55" i="13" s="1"/>
  <c r="OA34" i="13"/>
  <c r="OA50" i="13" s="1"/>
  <c r="OA38" i="13"/>
  <c r="OA54" i="13" s="1"/>
  <c r="OA33" i="13"/>
  <c r="OA49" i="13" s="1"/>
  <c r="OA29" i="13"/>
  <c r="OA45" i="13" s="1"/>
  <c r="OA28" i="13"/>
  <c r="OA30" i="13" s="1"/>
  <c r="OB41" i="13"/>
  <c r="OB25" i="13"/>
  <c r="OA44" i="13" l="1"/>
  <c r="OE3" i="13"/>
  <c r="OD6" i="13"/>
  <c r="OE4" i="13"/>
  <c r="OE2" i="13"/>
  <c r="OB39" i="13"/>
  <c r="OB55" i="13" s="1"/>
  <c r="OB38" i="13"/>
  <c r="OB54" i="13" s="1"/>
  <c r="OB33" i="13"/>
  <c r="OB49" i="13" s="1"/>
  <c r="OB34" i="13"/>
  <c r="OB50" i="13" s="1"/>
  <c r="OB29" i="13"/>
  <c r="OB45" i="13" s="1"/>
  <c r="OB28" i="13"/>
  <c r="OB30" i="13" s="1"/>
  <c r="OC41" i="13"/>
  <c r="OC25" i="13"/>
  <c r="OB44" i="13" l="1"/>
  <c r="OC34" i="13"/>
  <c r="OC50" i="13" s="1"/>
  <c r="OC38" i="13"/>
  <c r="OC54" i="13" s="1"/>
  <c r="OC39" i="13"/>
  <c r="OC55" i="13" s="1"/>
  <c r="OC33" i="13"/>
  <c r="OC49" i="13" s="1"/>
  <c r="OC28" i="13"/>
  <c r="OC30" i="13" s="1"/>
  <c r="OC29" i="13"/>
  <c r="OC45" i="13" s="1"/>
  <c r="OE6" i="13"/>
  <c r="OF3" i="13"/>
  <c r="OF4" i="13"/>
  <c r="OF2" i="13"/>
  <c r="OD41" i="13"/>
  <c r="OD25" i="13"/>
  <c r="OC44" i="13" l="1"/>
  <c r="OE41" i="13"/>
  <c r="OE25" i="13"/>
  <c r="OD39" i="13"/>
  <c r="OD55" i="13" s="1"/>
  <c r="OD38" i="13"/>
  <c r="OD54" i="13" s="1"/>
  <c r="OD33" i="13"/>
  <c r="OD49" i="13" s="1"/>
  <c r="OD34" i="13"/>
  <c r="OD50" i="13" s="1"/>
  <c r="OD28" i="13"/>
  <c r="OD30" i="13" s="1"/>
  <c r="OD29" i="13"/>
  <c r="OD45" i="13" s="1"/>
  <c r="OF6" i="13"/>
  <c r="OG3" i="13"/>
  <c r="OG4" i="13"/>
  <c r="OG2" i="13"/>
  <c r="OD44" i="13" l="1"/>
  <c r="OE39" i="13"/>
  <c r="OE55" i="13" s="1"/>
  <c r="OE38" i="13"/>
  <c r="OE54" i="13" s="1"/>
  <c r="OE34" i="13"/>
  <c r="OE50" i="13" s="1"/>
  <c r="OE33" i="13"/>
  <c r="OE49" i="13" s="1"/>
  <c r="OE28" i="13"/>
  <c r="OE30" i="13" s="1"/>
  <c r="OE29" i="13"/>
  <c r="OE45" i="13" s="1"/>
  <c r="OG6" i="13"/>
  <c r="OH4" i="13"/>
  <c r="OH2" i="13"/>
  <c r="OH3" i="13"/>
  <c r="OF41" i="13"/>
  <c r="OF25" i="13"/>
  <c r="OE44" i="13" l="1"/>
  <c r="OG41" i="13"/>
  <c r="OG25" i="13"/>
  <c r="OF39" i="13"/>
  <c r="OF55" i="13" s="1"/>
  <c r="OF38" i="13"/>
  <c r="OF54" i="13" s="1"/>
  <c r="OF34" i="13"/>
  <c r="OF50" i="13" s="1"/>
  <c r="OF33" i="13"/>
  <c r="OF49" i="13" s="1"/>
  <c r="OF28" i="13"/>
  <c r="OF30" i="13" s="1"/>
  <c r="OF29" i="13"/>
  <c r="OF45" i="13" s="1"/>
  <c r="OH6" i="13"/>
  <c r="OI2" i="13"/>
  <c r="OI4" i="13"/>
  <c r="OI3" i="13"/>
  <c r="OF44" i="13" l="1"/>
  <c r="OJ4" i="13"/>
  <c r="OJ3" i="13"/>
  <c r="OI6" i="13"/>
  <c r="OJ2" i="13"/>
  <c r="OG39" i="13"/>
  <c r="OG55" i="13" s="1"/>
  <c r="OG38" i="13"/>
  <c r="OG54" i="13" s="1"/>
  <c r="OG34" i="13"/>
  <c r="OG50" i="13" s="1"/>
  <c r="OG33" i="13"/>
  <c r="OG49" i="13" s="1"/>
  <c r="OG28" i="13"/>
  <c r="OG30" i="13" s="1"/>
  <c r="OG29" i="13"/>
  <c r="OG45" i="13" s="1"/>
  <c r="OH41" i="13"/>
  <c r="OH25" i="13"/>
  <c r="OG44" i="13" l="1"/>
  <c r="OH39" i="13"/>
  <c r="OH55" i="13" s="1"/>
  <c r="OH38" i="13"/>
  <c r="OH54" i="13" s="1"/>
  <c r="OH34" i="13"/>
  <c r="OH50" i="13" s="1"/>
  <c r="OH33" i="13"/>
  <c r="OH49" i="13" s="1"/>
  <c r="OH29" i="13"/>
  <c r="OH45" i="13" s="1"/>
  <c r="OH28" i="13"/>
  <c r="OH30" i="13" s="1"/>
  <c r="OI41" i="13"/>
  <c r="OI25" i="13"/>
  <c r="OJ6" i="13"/>
  <c r="OK4" i="13"/>
  <c r="OK2" i="13"/>
  <c r="OK3" i="13"/>
  <c r="OH44" i="13" l="1"/>
  <c r="OI39" i="13"/>
  <c r="OI55" i="13" s="1"/>
  <c r="OI38" i="13"/>
  <c r="OI54" i="13" s="1"/>
  <c r="OI34" i="13"/>
  <c r="OI50" i="13" s="1"/>
  <c r="OI33" i="13"/>
  <c r="OI49" i="13" s="1"/>
  <c r="OI29" i="13"/>
  <c r="OI45" i="13" s="1"/>
  <c r="OI28" i="13"/>
  <c r="OI30" i="13" s="1"/>
  <c r="OK6" i="13"/>
  <c r="OL4" i="13"/>
  <c r="OL3" i="13"/>
  <c r="OL2" i="13"/>
  <c r="OJ41" i="13"/>
  <c r="OJ25" i="13"/>
  <c r="OI44" i="13" l="1"/>
  <c r="OL6" i="13"/>
  <c r="OM2" i="13"/>
  <c r="OM4" i="13"/>
  <c r="OM3" i="13"/>
  <c r="OK41" i="13"/>
  <c r="OK25" i="13"/>
  <c r="OJ39" i="13"/>
  <c r="OJ55" i="13" s="1"/>
  <c r="OJ38" i="13"/>
  <c r="OJ54" i="13" s="1"/>
  <c r="OJ34" i="13"/>
  <c r="OJ50" i="13" s="1"/>
  <c r="OJ33" i="13"/>
  <c r="OJ49" i="13" s="1"/>
  <c r="OJ29" i="13"/>
  <c r="OJ45" i="13" s="1"/>
  <c r="OJ28" i="13"/>
  <c r="OJ30" i="13" s="1"/>
  <c r="OJ44" i="13" l="1"/>
  <c r="OK34" i="13"/>
  <c r="OK50" i="13" s="1"/>
  <c r="OK38" i="13"/>
  <c r="OK54" i="13" s="1"/>
  <c r="OK39" i="13"/>
  <c r="OK55" i="13" s="1"/>
  <c r="OK33" i="13"/>
  <c r="OK49" i="13" s="1"/>
  <c r="OK28" i="13"/>
  <c r="OK30" i="13" s="1"/>
  <c r="OK29" i="13"/>
  <c r="OK45" i="13" s="1"/>
  <c r="OM6" i="13"/>
  <c r="ON3" i="13"/>
  <c r="ON4" i="13"/>
  <c r="ON2" i="13"/>
  <c r="OL41" i="13"/>
  <c r="OL25" i="13"/>
  <c r="OK44" i="13" l="1"/>
  <c r="OM41" i="13"/>
  <c r="OM25" i="13"/>
  <c r="OL39" i="13"/>
  <c r="OL55" i="13" s="1"/>
  <c r="OL38" i="13"/>
  <c r="OL54" i="13" s="1"/>
  <c r="OL33" i="13"/>
  <c r="OL49" i="13" s="1"/>
  <c r="OL34" i="13"/>
  <c r="OL50" i="13" s="1"/>
  <c r="OL28" i="13"/>
  <c r="OL30" i="13" s="1"/>
  <c r="OL29" i="13"/>
  <c r="OL45" i="13" s="1"/>
  <c r="ON6" i="13"/>
  <c r="OO3" i="13"/>
  <c r="OO4" i="13"/>
  <c r="OO2" i="13"/>
  <c r="OL44" i="13" l="1"/>
  <c r="OM39" i="13"/>
  <c r="OM55" i="13" s="1"/>
  <c r="OM38" i="13"/>
  <c r="OM54" i="13" s="1"/>
  <c r="OM33" i="13"/>
  <c r="OM49" i="13" s="1"/>
  <c r="OM34" i="13"/>
  <c r="OM50" i="13" s="1"/>
  <c r="OM28" i="13"/>
  <c r="OM30" i="13" s="1"/>
  <c r="OM29" i="13"/>
  <c r="OM45" i="13" s="1"/>
  <c r="OO6" i="13"/>
  <c r="OP4" i="13"/>
  <c r="OP3" i="13"/>
  <c r="OP2" i="13"/>
  <c r="ON41" i="13"/>
  <c r="ON25" i="13"/>
  <c r="OM44" i="13" l="1"/>
  <c r="OP6" i="13"/>
  <c r="OQ2" i="13"/>
  <c r="OQ4" i="13"/>
  <c r="OQ3" i="13"/>
  <c r="ON39" i="13"/>
  <c r="ON55" i="13" s="1"/>
  <c r="ON38" i="13"/>
  <c r="ON54" i="13" s="1"/>
  <c r="ON33" i="13"/>
  <c r="ON49" i="13" s="1"/>
  <c r="ON28" i="13"/>
  <c r="ON30" i="13" s="1"/>
  <c r="ON29" i="13"/>
  <c r="ON45" i="13" s="1"/>
  <c r="ON34" i="13"/>
  <c r="ON50" i="13" s="1"/>
  <c r="OO41" i="13"/>
  <c r="OO25" i="13"/>
  <c r="ON44" i="13" l="1"/>
  <c r="OR4" i="13"/>
  <c r="OQ6" i="13"/>
  <c r="OR3" i="13"/>
  <c r="OR2" i="13"/>
  <c r="OO39" i="13"/>
  <c r="OO55" i="13" s="1"/>
  <c r="OO38" i="13"/>
  <c r="OO54" i="13" s="1"/>
  <c r="OO34" i="13"/>
  <c r="OO50" i="13" s="1"/>
  <c r="OO33" i="13"/>
  <c r="OO49" i="13" s="1"/>
  <c r="OO28" i="13"/>
  <c r="OO30" i="13" s="1"/>
  <c r="OO29" i="13"/>
  <c r="OO45" i="13" s="1"/>
  <c r="OP41" i="13"/>
  <c r="OP25" i="13"/>
  <c r="OO44" i="13" l="1"/>
  <c r="OP39" i="13"/>
  <c r="OP55" i="13" s="1"/>
  <c r="OP38" i="13"/>
  <c r="OP54" i="13" s="1"/>
  <c r="OP34" i="13"/>
  <c r="OP50" i="13" s="1"/>
  <c r="OP33" i="13"/>
  <c r="OP49" i="13" s="1"/>
  <c r="OP29" i="13"/>
  <c r="OP45" i="13" s="1"/>
  <c r="OP28" i="13"/>
  <c r="OP30" i="13" s="1"/>
  <c r="OQ41" i="13"/>
  <c r="OQ25" i="13"/>
  <c r="OR6" i="13"/>
  <c r="OS4" i="13"/>
  <c r="OS3" i="13"/>
  <c r="OS2" i="13"/>
  <c r="OP44" i="13" l="1"/>
  <c r="OQ39" i="13"/>
  <c r="OQ55" i="13" s="1"/>
  <c r="OQ38" i="13"/>
  <c r="OQ54" i="13" s="1"/>
  <c r="OQ34" i="13"/>
  <c r="OQ50" i="13" s="1"/>
  <c r="OQ33" i="13"/>
  <c r="OQ49" i="13" s="1"/>
  <c r="OQ29" i="13"/>
  <c r="OQ45" i="13" s="1"/>
  <c r="OQ28" i="13"/>
  <c r="OQ30" i="13" s="1"/>
  <c r="OS6" i="13"/>
  <c r="OT4" i="13"/>
  <c r="OT3" i="13"/>
  <c r="OT2" i="13"/>
  <c r="OR41" i="13"/>
  <c r="OR25" i="13"/>
  <c r="OQ44" i="13" l="1"/>
  <c r="OR39" i="13"/>
  <c r="OR55" i="13" s="1"/>
  <c r="OR38" i="13"/>
  <c r="OR54" i="13" s="1"/>
  <c r="OR34" i="13"/>
  <c r="OR50" i="13" s="1"/>
  <c r="OR33" i="13"/>
  <c r="OR49" i="13" s="1"/>
  <c r="OR29" i="13"/>
  <c r="OR45" i="13" s="1"/>
  <c r="OR28" i="13"/>
  <c r="OR30" i="13" s="1"/>
  <c r="OS41" i="13"/>
  <c r="OS25" i="13"/>
  <c r="OT6" i="13"/>
  <c r="OU3" i="13"/>
  <c r="OU2" i="13"/>
  <c r="OU4" i="13"/>
  <c r="OR44" i="13" l="1"/>
  <c r="OS34" i="13"/>
  <c r="OS50" i="13" s="1"/>
  <c r="OS38" i="13"/>
  <c r="OS54" i="13" s="1"/>
  <c r="OS39" i="13"/>
  <c r="OS55" i="13" s="1"/>
  <c r="OS33" i="13"/>
  <c r="OS49" i="13" s="1"/>
  <c r="OS29" i="13"/>
  <c r="OS45" i="13" s="1"/>
  <c r="OS28" i="13"/>
  <c r="OS30" i="13" s="1"/>
  <c r="OU6" i="13"/>
  <c r="OV3" i="13"/>
  <c r="OV4" i="13"/>
  <c r="OV2" i="13"/>
  <c r="OT41" i="13"/>
  <c r="OT25" i="13"/>
  <c r="OS44" i="13" l="1"/>
  <c r="OU41" i="13"/>
  <c r="OU25" i="13"/>
  <c r="OT39" i="13"/>
  <c r="OT55" i="13" s="1"/>
  <c r="OT34" i="13"/>
  <c r="OT50" i="13" s="1"/>
  <c r="OT38" i="13"/>
  <c r="OT54" i="13" s="1"/>
  <c r="OT33" i="13"/>
  <c r="OT49" i="13" s="1"/>
  <c r="OT28" i="13"/>
  <c r="OT30" i="13" s="1"/>
  <c r="OT29" i="13"/>
  <c r="OT45" i="13" s="1"/>
  <c r="OV6" i="13"/>
  <c r="OW3" i="13"/>
  <c r="OW4" i="13"/>
  <c r="OW2" i="13"/>
  <c r="OT44" i="13" l="1"/>
  <c r="OW6" i="13"/>
  <c r="OX4" i="13"/>
  <c r="OX3" i="13"/>
  <c r="OX2" i="13"/>
  <c r="OU39" i="13"/>
  <c r="OU55" i="13" s="1"/>
  <c r="OU38" i="13"/>
  <c r="OU54" i="13" s="1"/>
  <c r="OU33" i="13"/>
  <c r="OU49" i="13" s="1"/>
  <c r="OU34" i="13"/>
  <c r="OU50" i="13" s="1"/>
  <c r="OU28" i="13"/>
  <c r="OU30" i="13" s="1"/>
  <c r="OU29" i="13"/>
  <c r="OU45" i="13" s="1"/>
  <c r="OV41" i="13"/>
  <c r="OV25" i="13"/>
  <c r="OU44" i="13" l="1"/>
  <c r="OV39" i="13"/>
  <c r="OV55" i="13" s="1"/>
  <c r="OV38" i="13"/>
  <c r="OV54" i="13" s="1"/>
  <c r="OV33" i="13"/>
  <c r="OV49" i="13" s="1"/>
  <c r="OV34" i="13"/>
  <c r="OV50" i="13" s="1"/>
  <c r="OV28" i="13"/>
  <c r="OV30" i="13" s="1"/>
  <c r="OV29" i="13"/>
  <c r="OV45" i="13" s="1"/>
  <c r="OX6" i="13"/>
  <c r="OY2" i="13"/>
  <c r="OY4" i="13"/>
  <c r="OY3" i="13"/>
  <c r="OW41" i="13"/>
  <c r="OW25" i="13"/>
  <c r="OV44" i="13" l="1"/>
  <c r="OW39" i="13"/>
  <c r="OW55" i="13" s="1"/>
  <c r="OW38" i="13"/>
  <c r="OW54" i="13" s="1"/>
  <c r="OW34" i="13"/>
  <c r="OW50" i="13" s="1"/>
  <c r="OW33" i="13"/>
  <c r="OW49" i="13" s="1"/>
  <c r="OW28" i="13"/>
  <c r="OW30" i="13" s="1"/>
  <c r="OW29" i="13"/>
  <c r="OW45" i="13" s="1"/>
  <c r="OX41" i="13"/>
  <c r="OX25" i="13"/>
  <c r="OY6" i="13"/>
  <c r="OZ4" i="13"/>
  <c r="OZ3" i="13"/>
  <c r="OZ2" i="13"/>
  <c r="OW44" i="13" l="1"/>
  <c r="OX39" i="13"/>
  <c r="OX55" i="13" s="1"/>
  <c r="OX38" i="13"/>
  <c r="OX54" i="13" s="1"/>
  <c r="OX34" i="13"/>
  <c r="OX50" i="13" s="1"/>
  <c r="OX33" i="13"/>
  <c r="OX49" i="13" s="1"/>
  <c r="OX29" i="13"/>
  <c r="OX45" i="13" s="1"/>
  <c r="OX28" i="13"/>
  <c r="OX30" i="13" s="1"/>
  <c r="OZ6" i="13"/>
  <c r="PA4" i="13"/>
  <c r="PA3" i="13"/>
  <c r="PA2" i="13"/>
  <c r="OY41" i="13"/>
  <c r="OY25" i="13"/>
  <c r="OX44" i="13" l="1"/>
  <c r="OZ41" i="13"/>
  <c r="OZ25" i="13"/>
  <c r="OY39" i="13"/>
  <c r="OY55" i="13" s="1"/>
  <c r="OY38" i="13"/>
  <c r="OY54" i="13" s="1"/>
  <c r="OY34" i="13"/>
  <c r="OY50" i="13" s="1"/>
  <c r="OY33" i="13"/>
  <c r="OY49" i="13" s="1"/>
  <c r="OY29" i="13"/>
  <c r="OY45" i="13" s="1"/>
  <c r="OY28" i="13"/>
  <c r="OY30" i="13" s="1"/>
  <c r="PA6" i="13"/>
  <c r="PB4" i="13"/>
  <c r="PB3" i="13"/>
  <c r="PB2" i="13"/>
  <c r="OY44" i="13" l="1"/>
  <c r="PB6" i="13"/>
  <c r="PC4" i="13"/>
  <c r="PC2" i="13"/>
  <c r="PC3" i="13"/>
  <c r="OZ39" i="13"/>
  <c r="OZ55" i="13" s="1"/>
  <c r="OZ38" i="13"/>
  <c r="OZ54" i="13" s="1"/>
  <c r="OZ34" i="13"/>
  <c r="OZ50" i="13" s="1"/>
  <c r="OZ33" i="13"/>
  <c r="OZ49" i="13" s="1"/>
  <c r="OZ29" i="13"/>
  <c r="OZ45" i="13" s="1"/>
  <c r="OZ28" i="13"/>
  <c r="OZ30" i="13" s="1"/>
  <c r="PA41" i="13"/>
  <c r="PA25" i="13"/>
  <c r="OZ44" i="13" l="1"/>
  <c r="PA39" i="13"/>
  <c r="PA55" i="13" s="1"/>
  <c r="PA34" i="13"/>
  <c r="PA50" i="13" s="1"/>
  <c r="PA38" i="13"/>
  <c r="PA54" i="13" s="1"/>
  <c r="PA33" i="13"/>
  <c r="PA49" i="13" s="1"/>
  <c r="PA28" i="13"/>
  <c r="PA30" i="13" s="1"/>
  <c r="PA29" i="13"/>
  <c r="PA45" i="13" s="1"/>
  <c r="PC6" i="13"/>
  <c r="PD3" i="13"/>
  <c r="PD4" i="13"/>
  <c r="PD2" i="13"/>
  <c r="PB41" i="13"/>
  <c r="PB25" i="13"/>
  <c r="PA44" i="13" l="1"/>
  <c r="PC41" i="13"/>
  <c r="PC25" i="13"/>
  <c r="PB39" i="13"/>
  <c r="PB55" i="13" s="1"/>
  <c r="PB38" i="13"/>
  <c r="PB54" i="13" s="1"/>
  <c r="PB34" i="13"/>
  <c r="PB50" i="13" s="1"/>
  <c r="PB33" i="13"/>
  <c r="PB49" i="13" s="1"/>
  <c r="PB28" i="13"/>
  <c r="PB30" i="13" s="1"/>
  <c r="PB29" i="13"/>
  <c r="PB45" i="13" s="1"/>
  <c r="PD6" i="13"/>
  <c r="PE3" i="13"/>
  <c r="PE2" i="13"/>
  <c r="PE4" i="13"/>
  <c r="PB44" i="13" l="1"/>
  <c r="PC39" i="13"/>
  <c r="PC55" i="13" s="1"/>
  <c r="PC38" i="13"/>
  <c r="PC54" i="13" s="1"/>
  <c r="PC34" i="13"/>
  <c r="PC50" i="13" s="1"/>
  <c r="PC33" i="13"/>
  <c r="PC49" i="13" s="1"/>
  <c r="PC28" i="13"/>
  <c r="PC30" i="13" s="1"/>
  <c r="PC29" i="13"/>
  <c r="PC45" i="13" s="1"/>
  <c r="PE6" i="13"/>
  <c r="PF4" i="13"/>
  <c r="PF2" i="13"/>
  <c r="PF3" i="13"/>
  <c r="PD41" i="13"/>
  <c r="PD25" i="13"/>
  <c r="PC44" i="13" l="1"/>
  <c r="PD39" i="13"/>
  <c r="PD55" i="13" s="1"/>
  <c r="PD38" i="13"/>
  <c r="PD54" i="13" s="1"/>
  <c r="PD33" i="13"/>
  <c r="PD49" i="13" s="1"/>
  <c r="PD34" i="13"/>
  <c r="PD50" i="13" s="1"/>
  <c r="PD28" i="13"/>
  <c r="PD30" i="13" s="1"/>
  <c r="PD29" i="13"/>
  <c r="PD45" i="13" s="1"/>
  <c r="PE41" i="13"/>
  <c r="PE25" i="13"/>
  <c r="PF6" i="13"/>
  <c r="PG2" i="13"/>
  <c r="PG4" i="13"/>
  <c r="PG3" i="13"/>
  <c r="PD44" i="13" l="1"/>
  <c r="PG6" i="13"/>
  <c r="PH4" i="13"/>
  <c r="PH3" i="13"/>
  <c r="PH2" i="13"/>
  <c r="PE39" i="13"/>
  <c r="PE55" i="13" s="1"/>
  <c r="PE38" i="13"/>
  <c r="PE54" i="13" s="1"/>
  <c r="PE33" i="13"/>
  <c r="PE49" i="13" s="1"/>
  <c r="PE34" i="13"/>
  <c r="PE50" i="13" s="1"/>
  <c r="PE28" i="13"/>
  <c r="PE30" i="13" s="1"/>
  <c r="PE29" i="13"/>
  <c r="PE45" i="13" s="1"/>
  <c r="PF41" i="13"/>
  <c r="PF25" i="13"/>
  <c r="PE44" i="13" l="1"/>
  <c r="PF39" i="13"/>
  <c r="PF55" i="13" s="1"/>
  <c r="PF38" i="13"/>
  <c r="PF54" i="13" s="1"/>
  <c r="PF33" i="13"/>
  <c r="PF49" i="13" s="1"/>
  <c r="PF29" i="13"/>
  <c r="PF45" i="13" s="1"/>
  <c r="PF34" i="13"/>
  <c r="PF50" i="13" s="1"/>
  <c r="PF28" i="13"/>
  <c r="PF30" i="13" s="1"/>
  <c r="PH6" i="13"/>
  <c r="PI4" i="13"/>
  <c r="PI3" i="13"/>
  <c r="PI2" i="13"/>
  <c r="PG41" i="13"/>
  <c r="PG25" i="13"/>
  <c r="PF44" i="13" l="1"/>
  <c r="PG39" i="13"/>
  <c r="PG55" i="13" s="1"/>
  <c r="PG34" i="13"/>
  <c r="PG50" i="13" s="1"/>
  <c r="PG33" i="13"/>
  <c r="PG49" i="13" s="1"/>
  <c r="PG38" i="13"/>
  <c r="PG54" i="13" s="1"/>
  <c r="PG29" i="13"/>
  <c r="PG45" i="13" s="1"/>
  <c r="PG28" i="13"/>
  <c r="PG30" i="13" s="1"/>
  <c r="PI6" i="13"/>
  <c r="PJ4" i="13"/>
  <c r="PJ3" i="13"/>
  <c r="PJ2" i="13"/>
  <c r="PH41" i="13"/>
  <c r="PH25" i="13"/>
  <c r="PG44" i="13" l="1"/>
  <c r="PK4" i="13"/>
  <c r="PJ6" i="13"/>
  <c r="PK3" i="13"/>
  <c r="PK2" i="13"/>
  <c r="PI41" i="13"/>
  <c r="PI25" i="13"/>
  <c r="PH39" i="13"/>
  <c r="PH55" i="13" s="1"/>
  <c r="PH38" i="13"/>
  <c r="PH54" i="13" s="1"/>
  <c r="PH34" i="13"/>
  <c r="PH50" i="13" s="1"/>
  <c r="PH33" i="13"/>
  <c r="PH49" i="13" s="1"/>
  <c r="PH29" i="13"/>
  <c r="PH45" i="13" s="1"/>
  <c r="PH28" i="13"/>
  <c r="PH30" i="13" s="1"/>
  <c r="PH44" i="13" l="1"/>
  <c r="PJ41" i="13"/>
  <c r="PJ25" i="13"/>
  <c r="PI34" i="13"/>
  <c r="PI50" i="13" s="1"/>
  <c r="PI38" i="13"/>
  <c r="PI54" i="13" s="1"/>
  <c r="PI33" i="13"/>
  <c r="PI49" i="13" s="1"/>
  <c r="PI39" i="13"/>
  <c r="PI55" i="13" s="1"/>
  <c r="PI28" i="13"/>
  <c r="PI30" i="13" s="1"/>
  <c r="PI29" i="13"/>
  <c r="PI45" i="13" s="1"/>
  <c r="PK6" i="13"/>
  <c r="PL3" i="13"/>
  <c r="PL4" i="13"/>
  <c r="PL2" i="13"/>
  <c r="PI44" i="13" l="1"/>
  <c r="PL6" i="13"/>
  <c r="PM3" i="13"/>
  <c r="PM2" i="13"/>
  <c r="PM4" i="13"/>
  <c r="PJ39" i="13"/>
  <c r="PJ55" i="13" s="1"/>
  <c r="PJ38" i="13"/>
  <c r="PJ54" i="13" s="1"/>
  <c r="PJ34" i="13"/>
  <c r="PJ50" i="13" s="1"/>
  <c r="PJ33" i="13"/>
  <c r="PJ49" i="13" s="1"/>
  <c r="PJ28" i="13"/>
  <c r="PJ30" i="13" s="1"/>
  <c r="PJ29" i="13"/>
  <c r="PJ45" i="13" s="1"/>
  <c r="PK41" i="13"/>
  <c r="PK25" i="13"/>
  <c r="PJ44" i="13" l="1"/>
  <c r="PM6" i="13"/>
  <c r="PN4" i="13"/>
  <c r="PN3" i="13"/>
  <c r="PN2" i="13"/>
  <c r="PK39" i="13"/>
  <c r="PK55" i="13" s="1"/>
  <c r="PK38" i="13"/>
  <c r="PK54" i="13" s="1"/>
  <c r="PK34" i="13"/>
  <c r="PK50" i="13" s="1"/>
  <c r="PK33" i="13"/>
  <c r="PK49" i="13" s="1"/>
  <c r="PK28" i="13"/>
  <c r="PK30" i="13" s="1"/>
  <c r="PK29" i="13"/>
  <c r="PK45" i="13" s="1"/>
  <c r="PL41" i="13"/>
  <c r="PL25" i="13"/>
  <c r="PK44" i="13" l="1"/>
  <c r="PL39" i="13"/>
  <c r="PL55" i="13" s="1"/>
  <c r="PL38" i="13"/>
  <c r="PL54" i="13" s="1"/>
  <c r="PL34" i="13"/>
  <c r="PL50" i="13" s="1"/>
  <c r="PL33" i="13"/>
  <c r="PL49" i="13" s="1"/>
  <c r="PL28" i="13"/>
  <c r="PL30" i="13" s="1"/>
  <c r="PL29" i="13"/>
  <c r="PL45" i="13" s="1"/>
  <c r="PN6" i="13"/>
  <c r="PO2" i="13"/>
  <c r="PO4" i="13"/>
  <c r="PO3" i="13"/>
  <c r="PM41" i="13"/>
  <c r="PM25" i="13"/>
  <c r="PL44" i="13" l="1"/>
  <c r="PM39" i="13"/>
  <c r="PM55" i="13" s="1"/>
  <c r="PM38" i="13"/>
  <c r="PM54" i="13" s="1"/>
  <c r="PM33" i="13"/>
  <c r="PM49" i="13" s="1"/>
  <c r="PM34" i="13"/>
  <c r="PM50" i="13" s="1"/>
  <c r="PM29" i="13"/>
  <c r="PM45" i="13" s="1"/>
  <c r="PM28" i="13"/>
  <c r="PM30" i="13" s="1"/>
  <c r="PN41" i="13"/>
  <c r="PN25" i="13"/>
  <c r="PP4" i="13"/>
  <c r="PP3" i="13"/>
  <c r="PO6" i="13"/>
  <c r="PP2" i="13"/>
  <c r="PM44" i="13" l="1"/>
  <c r="PN39" i="13"/>
  <c r="PN55" i="13" s="1"/>
  <c r="PN38" i="13"/>
  <c r="PN54" i="13" s="1"/>
  <c r="PN33" i="13"/>
  <c r="PN49" i="13" s="1"/>
  <c r="PN34" i="13"/>
  <c r="PN50" i="13" s="1"/>
  <c r="PN29" i="13"/>
  <c r="PN45" i="13" s="1"/>
  <c r="PN28" i="13"/>
  <c r="PN30" i="13" s="1"/>
  <c r="PO41" i="13"/>
  <c r="PO25" i="13"/>
  <c r="PP6" i="13"/>
  <c r="PQ4" i="13"/>
  <c r="PQ3" i="13"/>
  <c r="PQ2" i="13"/>
  <c r="PN44" i="13" l="1"/>
  <c r="PO39" i="13"/>
  <c r="PO55" i="13" s="1"/>
  <c r="PO38" i="13"/>
  <c r="PO54" i="13" s="1"/>
  <c r="PO34" i="13"/>
  <c r="PO50" i="13" s="1"/>
  <c r="PO33" i="13"/>
  <c r="PO49" i="13" s="1"/>
  <c r="PO29" i="13"/>
  <c r="PO45" i="13" s="1"/>
  <c r="PO28" i="13"/>
  <c r="PO30" i="13" s="1"/>
  <c r="PQ6" i="13"/>
  <c r="PR4" i="13"/>
  <c r="PR3" i="13"/>
  <c r="PR2" i="13"/>
  <c r="PP41" i="13"/>
  <c r="PP25" i="13"/>
  <c r="PO44" i="13" l="1"/>
  <c r="PR6" i="13"/>
  <c r="PS3" i="13"/>
  <c r="PS2" i="13"/>
  <c r="PS4" i="13"/>
  <c r="PP39" i="13"/>
  <c r="PP55" i="13" s="1"/>
  <c r="PP38" i="13"/>
  <c r="PP54" i="13" s="1"/>
  <c r="PP34" i="13"/>
  <c r="PP50" i="13" s="1"/>
  <c r="PP33" i="13"/>
  <c r="PP49" i="13" s="1"/>
  <c r="PP29" i="13"/>
  <c r="PP45" i="13" s="1"/>
  <c r="PP28" i="13"/>
  <c r="PP30" i="13" s="1"/>
  <c r="PQ41" i="13"/>
  <c r="PQ25" i="13"/>
  <c r="PP44" i="13" l="1"/>
  <c r="PS6" i="13"/>
  <c r="PT3" i="13"/>
  <c r="PT4" i="13"/>
  <c r="PT2" i="13"/>
  <c r="PQ34" i="13"/>
  <c r="PQ50" i="13" s="1"/>
  <c r="PQ38" i="13"/>
  <c r="PQ54" i="13" s="1"/>
  <c r="PQ39" i="13"/>
  <c r="PQ55" i="13" s="1"/>
  <c r="PQ33" i="13"/>
  <c r="PQ49" i="13" s="1"/>
  <c r="PQ28" i="13"/>
  <c r="PQ30" i="13" s="1"/>
  <c r="PQ29" i="13"/>
  <c r="PQ45" i="13" s="1"/>
  <c r="PR41" i="13"/>
  <c r="PR25" i="13"/>
  <c r="PQ44" i="13" l="1"/>
  <c r="PR39" i="13"/>
  <c r="PR55" i="13" s="1"/>
  <c r="PR38" i="13"/>
  <c r="PR54" i="13" s="1"/>
  <c r="PR34" i="13"/>
  <c r="PR50" i="13" s="1"/>
  <c r="PR28" i="13"/>
  <c r="PR30" i="13" s="1"/>
  <c r="PR33" i="13"/>
  <c r="PR49" i="13" s="1"/>
  <c r="PR29" i="13"/>
  <c r="PR45" i="13" s="1"/>
  <c r="PT6" i="13"/>
  <c r="PU3" i="13"/>
  <c r="PU2" i="13"/>
  <c r="PU4" i="13"/>
  <c r="PS41" i="13"/>
  <c r="PS25" i="13"/>
  <c r="PR44" i="13" l="1"/>
  <c r="PS39" i="13"/>
  <c r="PS55" i="13" s="1"/>
  <c r="PS38" i="13"/>
  <c r="PS54" i="13" s="1"/>
  <c r="PS34" i="13"/>
  <c r="PS50" i="13" s="1"/>
  <c r="PS33" i="13"/>
  <c r="PS49" i="13" s="1"/>
  <c r="PS28" i="13"/>
  <c r="PS30" i="13" s="1"/>
  <c r="PS29" i="13"/>
  <c r="PS45" i="13" s="1"/>
  <c r="PU6" i="13"/>
  <c r="PV4" i="13"/>
  <c r="PV3" i="13"/>
  <c r="PV2" i="13"/>
  <c r="PT41" i="13"/>
  <c r="PT25" i="13"/>
  <c r="PS44" i="13" l="1"/>
  <c r="PT39" i="13"/>
  <c r="PT55" i="13" s="1"/>
  <c r="PT38" i="13"/>
  <c r="PT54" i="13" s="1"/>
  <c r="PT34" i="13"/>
  <c r="PT50" i="13" s="1"/>
  <c r="PT33" i="13"/>
  <c r="PT49" i="13" s="1"/>
  <c r="PT28" i="13"/>
  <c r="PT30" i="13" s="1"/>
  <c r="PT29" i="13"/>
  <c r="PT45" i="13" s="1"/>
  <c r="PV6" i="13"/>
  <c r="PW2" i="13"/>
  <c r="PW4" i="13"/>
  <c r="PW3" i="13"/>
  <c r="PU41" i="13"/>
  <c r="PU25" i="13"/>
  <c r="PT44" i="13" l="1"/>
  <c r="PU39" i="13"/>
  <c r="PU55" i="13" s="1"/>
  <c r="PU34" i="13"/>
  <c r="PU50" i="13" s="1"/>
  <c r="PU38" i="13"/>
  <c r="PU54" i="13" s="1"/>
  <c r="PU33" i="13"/>
  <c r="PU49" i="13" s="1"/>
  <c r="PU28" i="13"/>
  <c r="PU30" i="13" s="1"/>
  <c r="PU29" i="13"/>
  <c r="PU45" i="13" s="1"/>
  <c r="PV41" i="13"/>
  <c r="PV25" i="13"/>
  <c r="PX4" i="13"/>
  <c r="PW6" i="13"/>
  <c r="PX3" i="13"/>
  <c r="PX2" i="13"/>
  <c r="PU44" i="13" l="1"/>
  <c r="PW41" i="13"/>
  <c r="PW25" i="13"/>
  <c r="PV39" i="13"/>
  <c r="PV55" i="13" s="1"/>
  <c r="PV38" i="13"/>
  <c r="PV54" i="13" s="1"/>
  <c r="PV33" i="13"/>
  <c r="PV49" i="13" s="1"/>
  <c r="PV34" i="13"/>
  <c r="PV50" i="13" s="1"/>
  <c r="PV29" i="13"/>
  <c r="PV45" i="13" s="1"/>
  <c r="PV28" i="13"/>
  <c r="PV30" i="13" s="1"/>
  <c r="PX6" i="13"/>
  <c r="PY4" i="13"/>
  <c r="PY3" i="13"/>
  <c r="PY2" i="13"/>
  <c r="PV44" i="13" l="1"/>
  <c r="PY6" i="13"/>
  <c r="PZ4" i="13"/>
  <c r="PZ3" i="13"/>
  <c r="PZ2" i="13"/>
  <c r="PW39" i="13"/>
  <c r="PW55" i="13" s="1"/>
  <c r="PW38" i="13"/>
  <c r="PW54" i="13" s="1"/>
  <c r="PW33" i="13"/>
  <c r="PW49" i="13" s="1"/>
  <c r="PW34" i="13"/>
  <c r="PW50" i="13" s="1"/>
  <c r="PW29" i="13"/>
  <c r="PW45" i="13" s="1"/>
  <c r="PW28" i="13"/>
  <c r="PW30" i="13" s="1"/>
  <c r="PX41" i="13"/>
  <c r="PX25" i="13"/>
  <c r="PW44" i="13" l="1"/>
  <c r="PX39" i="13"/>
  <c r="PX55" i="13" s="1"/>
  <c r="PX34" i="13"/>
  <c r="PX50" i="13" s="1"/>
  <c r="PX38" i="13"/>
  <c r="PX54" i="13" s="1"/>
  <c r="PX33" i="13"/>
  <c r="PX49" i="13" s="1"/>
  <c r="PX29" i="13"/>
  <c r="PX45" i="13" s="1"/>
  <c r="PX28" i="13"/>
  <c r="PX30" i="13" s="1"/>
  <c r="PZ6" i="13"/>
  <c r="QA2" i="13"/>
  <c r="QA3" i="13"/>
  <c r="QA4" i="13"/>
  <c r="PY41" i="13"/>
  <c r="PY25" i="13"/>
  <c r="PX44" i="13" l="1"/>
  <c r="PY34" i="13"/>
  <c r="PY50" i="13" s="1"/>
  <c r="PY38" i="13"/>
  <c r="PY54" i="13" s="1"/>
  <c r="PY39" i="13"/>
  <c r="PY55" i="13" s="1"/>
  <c r="PY33" i="13"/>
  <c r="PY49" i="13" s="1"/>
  <c r="PY28" i="13"/>
  <c r="PY30" i="13" s="1"/>
  <c r="PY29" i="13"/>
  <c r="PY45" i="13" s="1"/>
  <c r="QA6" i="13"/>
  <c r="QB3" i="13"/>
  <c r="QB4" i="13"/>
  <c r="QB2" i="13"/>
  <c r="PZ41" i="13"/>
  <c r="PZ25" i="13"/>
  <c r="PY44" i="13" l="1"/>
  <c r="QA41" i="13"/>
  <c r="QA25" i="13"/>
  <c r="PZ39" i="13"/>
  <c r="PZ55" i="13" s="1"/>
  <c r="PZ38" i="13"/>
  <c r="PZ54" i="13" s="1"/>
  <c r="PZ33" i="13"/>
  <c r="PZ49" i="13" s="1"/>
  <c r="PZ28" i="13"/>
  <c r="PZ30" i="13" s="1"/>
  <c r="PZ34" i="13"/>
  <c r="PZ50" i="13" s="1"/>
  <c r="PZ29" i="13"/>
  <c r="PZ45" i="13" s="1"/>
  <c r="QB6" i="13"/>
  <c r="QC3" i="13"/>
  <c r="QC2" i="13"/>
  <c r="QC4" i="13"/>
  <c r="PZ44" i="13" l="1"/>
  <c r="QC6" i="13"/>
  <c r="QD4" i="13"/>
  <c r="QD3" i="13"/>
  <c r="QD2" i="13"/>
  <c r="QA39" i="13"/>
  <c r="QA55" i="13" s="1"/>
  <c r="QA38" i="13"/>
  <c r="QA54" i="13" s="1"/>
  <c r="QA34" i="13"/>
  <c r="QA50" i="13" s="1"/>
  <c r="QA28" i="13"/>
  <c r="QA30" i="13" s="1"/>
  <c r="QA33" i="13"/>
  <c r="QA49" i="13" s="1"/>
  <c r="QA29" i="13"/>
  <c r="QA45" i="13" s="1"/>
  <c r="QB41" i="13"/>
  <c r="QB25" i="13"/>
  <c r="QA44" i="13" l="1"/>
  <c r="QD6" i="13"/>
  <c r="QE2" i="13"/>
  <c r="QE4" i="13"/>
  <c r="QE3" i="13"/>
  <c r="QB39" i="13"/>
  <c r="QB55" i="13" s="1"/>
  <c r="QB38" i="13"/>
  <c r="QB54" i="13" s="1"/>
  <c r="QB34" i="13"/>
  <c r="QB50" i="13" s="1"/>
  <c r="QB33" i="13"/>
  <c r="QB49" i="13" s="1"/>
  <c r="QB28" i="13"/>
  <c r="QB30" i="13" s="1"/>
  <c r="QB29" i="13"/>
  <c r="QB45" i="13" s="1"/>
  <c r="QC41" i="13"/>
  <c r="QC25" i="13"/>
  <c r="QB44" i="13" l="1"/>
  <c r="QC39" i="13"/>
  <c r="QC55" i="13" s="1"/>
  <c r="QC38" i="13"/>
  <c r="QC54" i="13" s="1"/>
  <c r="QC33" i="13"/>
  <c r="QC49" i="13" s="1"/>
  <c r="QC34" i="13"/>
  <c r="QC50" i="13" s="1"/>
  <c r="QC28" i="13"/>
  <c r="QC30" i="13" s="1"/>
  <c r="QC29" i="13"/>
  <c r="QC45" i="13" s="1"/>
  <c r="QE6" i="13"/>
  <c r="QF4" i="13"/>
  <c r="QF3" i="13"/>
  <c r="QF2" i="13"/>
  <c r="QD41" i="13"/>
  <c r="QD25" i="13"/>
  <c r="QC44" i="13" l="1"/>
  <c r="QD39" i="13"/>
  <c r="QD55" i="13" s="1"/>
  <c r="QD38" i="13"/>
  <c r="QD54" i="13" s="1"/>
  <c r="QD34" i="13"/>
  <c r="QD50" i="13" s="1"/>
  <c r="QD33" i="13"/>
  <c r="QD49" i="13" s="1"/>
  <c r="QD29" i="13"/>
  <c r="QD45" i="13" s="1"/>
  <c r="QD28" i="13"/>
  <c r="QD30" i="13" s="1"/>
  <c r="QF6" i="13"/>
  <c r="QG4" i="13"/>
  <c r="QG3" i="13"/>
  <c r="QG2" i="13"/>
  <c r="QE41" i="13"/>
  <c r="QE25" i="13"/>
  <c r="QD44" i="13" l="1"/>
  <c r="QF41" i="13"/>
  <c r="QF25" i="13"/>
  <c r="QE39" i="13"/>
  <c r="QE55" i="13" s="1"/>
  <c r="QE38" i="13"/>
  <c r="QE54" i="13" s="1"/>
  <c r="QE34" i="13"/>
  <c r="QE50" i="13" s="1"/>
  <c r="QE33" i="13"/>
  <c r="QE49" i="13" s="1"/>
  <c r="QE29" i="13"/>
  <c r="QE45" i="13" s="1"/>
  <c r="QE28" i="13"/>
  <c r="QE30" i="13" s="1"/>
  <c r="QG6" i="13"/>
  <c r="QH4" i="13"/>
  <c r="QH3" i="13"/>
  <c r="QH2" i="13"/>
  <c r="QE44" i="13" l="1"/>
  <c r="QH6" i="13"/>
  <c r="QF39" i="13"/>
  <c r="QF55" i="13" s="1"/>
  <c r="QF34" i="13"/>
  <c r="QF50" i="13" s="1"/>
  <c r="QF38" i="13"/>
  <c r="QF54" i="13" s="1"/>
  <c r="QF33" i="13"/>
  <c r="QF49" i="13" s="1"/>
  <c r="QF29" i="13"/>
  <c r="QF45" i="13" s="1"/>
  <c r="QF28" i="13"/>
  <c r="QF30" i="13" s="1"/>
  <c r="QG41" i="13"/>
  <c r="QG25" i="13"/>
  <c r="QF44" i="13" l="1"/>
  <c r="QG39" i="13"/>
  <c r="QG55" i="13" s="1"/>
  <c r="QG34" i="13"/>
  <c r="QG50" i="13" s="1"/>
  <c r="QG38" i="13"/>
  <c r="QG54" i="13" s="1"/>
  <c r="QG33" i="13"/>
  <c r="QG49" i="13" s="1"/>
  <c r="QG29" i="13"/>
  <c r="QG45" i="13" s="1"/>
  <c r="QG28" i="13"/>
  <c r="QG30" i="13" s="1"/>
  <c r="QH41" i="13"/>
  <c r="QH25" i="13"/>
  <c r="AN6" i="19" l="1"/>
  <c r="AB6" i="19"/>
  <c r="W6" i="19"/>
  <c r="K6" i="19"/>
  <c r="O6" i="19"/>
  <c r="X6" i="19"/>
  <c r="AA6" i="19"/>
  <c r="AM6" i="19"/>
  <c r="AF6" i="19"/>
  <c r="L6" i="19"/>
  <c r="Z6" i="19"/>
  <c r="T6" i="19"/>
  <c r="AJ6" i="19"/>
  <c r="P6" i="19"/>
  <c r="J6" i="19"/>
  <c r="Q6" i="19"/>
  <c r="AE6" i="19"/>
  <c r="AI6" i="19"/>
  <c r="AC6" i="19"/>
  <c r="AL6" i="19"/>
  <c r="V6" i="19"/>
  <c r="AO6" i="19"/>
  <c r="AG6" i="19"/>
  <c r="N6" i="19"/>
  <c r="AD6" i="19"/>
  <c r="M6" i="19"/>
  <c r="Y6" i="19"/>
  <c r="R6" i="19"/>
  <c r="AK6" i="19"/>
  <c r="AP6" i="19"/>
  <c r="AH6" i="19"/>
  <c r="U6" i="19"/>
  <c r="S6" i="19"/>
  <c r="AQ6" i="19"/>
  <c r="AT6" i="19"/>
  <c r="AR6" i="19"/>
  <c r="AS6" i="19"/>
  <c r="AU6" i="19"/>
  <c r="AV6" i="19"/>
  <c r="AX6" i="19"/>
  <c r="AW6" i="19"/>
  <c r="AZ6" i="19"/>
  <c r="AY6" i="19"/>
  <c r="BA6" i="19"/>
  <c r="BC6" i="19"/>
  <c r="BB6" i="19"/>
  <c r="BD6" i="19"/>
  <c r="BE6" i="19"/>
  <c r="BG6" i="19"/>
  <c r="BF6" i="19"/>
  <c r="BH6" i="19"/>
  <c r="BJ6" i="19"/>
  <c r="BI6" i="19"/>
  <c r="BL6" i="19"/>
  <c r="BK6" i="19"/>
  <c r="BN6" i="19"/>
  <c r="BM6" i="19"/>
  <c r="BP6" i="19"/>
  <c r="BO6" i="19"/>
  <c r="BQ6" i="19"/>
  <c r="BR6" i="19"/>
  <c r="BS6" i="19"/>
  <c r="BT6" i="19"/>
  <c r="BV6" i="19"/>
  <c r="BW6" i="19"/>
  <c r="BU6" i="19"/>
  <c r="BX6" i="19"/>
  <c r="BY6" i="19"/>
  <c r="BZ6" i="19"/>
  <c r="CB6" i="19"/>
  <c r="CA6" i="19"/>
  <c r="CD6" i="19"/>
  <c r="CC6" i="19"/>
  <c r="CE6" i="19"/>
  <c r="CF6" i="19"/>
  <c r="CI6" i="19"/>
  <c r="CG6" i="19"/>
  <c r="CH6" i="19"/>
  <c r="CL6" i="19"/>
  <c r="CK6" i="19"/>
  <c r="CJ6" i="19"/>
  <c r="CN6" i="19"/>
  <c r="CM6" i="19"/>
  <c r="CO6" i="19"/>
  <c r="CQ6" i="19"/>
  <c r="CP6" i="19"/>
  <c r="CT6" i="19"/>
  <c r="CS6" i="19"/>
  <c r="CR6" i="19"/>
  <c r="CU6" i="19"/>
  <c r="CW6" i="19"/>
  <c r="CV6" i="19"/>
  <c r="CX6" i="19"/>
  <c r="CZ6" i="19"/>
  <c r="CY6" i="19"/>
  <c r="DB6" i="19"/>
  <c r="DA6" i="19"/>
  <c r="DC6" i="19"/>
  <c r="DD6" i="19"/>
  <c r="DF6" i="19"/>
  <c r="DE6" i="19"/>
  <c r="DG6" i="19"/>
  <c r="DH6" i="19"/>
  <c r="DK6" i="19"/>
  <c r="DI6" i="19"/>
  <c r="DJ6" i="19"/>
  <c r="DL6" i="19"/>
  <c r="DN6" i="19"/>
  <c r="DO6" i="19"/>
  <c r="DM6" i="19"/>
  <c r="DP6" i="19"/>
  <c r="DS6" i="19"/>
  <c r="DQ6" i="19"/>
  <c r="DR6" i="19"/>
  <c r="DV6" i="19"/>
  <c r="DU6" i="19"/>
  <c r="DT6" i="19"/>
  <c r="DX6" i="19"/>
  <c r="DW6" i="19"/>
  <c r="EA6" i="19"/>
  <c r="DY6" i="19"/>
  <c r="DZ6" i="19"/>
  <c r="EB6" i="19"/>
  <c r="EC6" i="19"/>
  <c r="EE6" i="19"/>
  <c r="EF6" i="19"/>
  <c r="ED6" i="19"/>
  <c r="EH6" i="19"/>
  <c r="EG6" i="19"/>
  <c r="EK6" i="19"/>
  <c r="EI6" i="19"/>
  <c r="EJ6" i="19"/>
  <c r="EL6" i="19"/>
  <c r="EM6" i="19"/>
  <c r="EN6" i="19"/>
  <c r="EQ6" i="19"/>
  <c r="EO6" i="19"/>
  <c r="EP6" i="19"/>
  <c r="ER6" i="19"/>
  <c r="ES6" i="19"/>
  <c r="EV6" i="19"/>
  <c r="ET6" i="19"/>
  <c r="EU6" i="19"/>
  <c r="EX6" i="19"/>
  <c r="EW6" i="19"/>
  <c r="FB6" i="19"/>
  <c r="EZ6" i="19"/>
  <c r="EY6" i="19"/>
  <c r="FC6" i="19"/>
  <c r="FA6" i="19"/>
  <c r="FD6" i="19"/>
  <c r="FE6" i="19"/>
  <c r="FG6" i="19"/>
  <c r="FF6" i="19"/>
  <c r="FH6" i="19"/>
  <c r="FK6" i="19"/>
  <c r="FI6" i="19"/>
  <c r="FL6" i="19"/>
  <c r="FJ6" i="19"/>
  <c r="FM6" i="19"/>
  <c r="FP6" i="19"/>
  <c r="FN6" i="19"/>
  <c r="FO6" i="19"/>
  <c r="FR6" i="19"/>
  <c r="FQ6" i="19"/>
  <c r="FT6" i="19"/>
  <c r="FS6" i="19"/>
  <c r="FU6" i="19"/>
  <c r="FV6" i="19"/>
  <c r="FW6" i="19"/>
  <c r="FY6" i="19"/>
  <c r="FX6" i="19"/>
  <c r="GA6" i="19"/>
  <c r="FZ6" i="19"/>
  <c r="GC6" i="19"/>
  <c r="GB6" i="19"/>
  <c r="GE6" i="19"/>
  <c r="GD6" i="19"/>
  <c r="GF6" i="19"/>
  <c r="GG6" i="19"/>
  <c r="GH6" i="19"/>
  <c r="GI6" i="19"/>
  <c r="GJ6" i="19"/>
  <c r="GK6" i="19"/>
  <c r="GL6" i="19"/>
  <c r="GM6" i="19"/>
  <c r="GN6" i="19"/>
  <c r="GO6" i="19"/>
  <c r="GQ6" i="19"/>
  <c r="GP6" i="19"/>
  <c r="GR6" i="19"/>
  <c r="GS6" i="19"/>
  <c r="GT6" i="19"/>
  <c r="GU6" i="19"/>
  <c r="GV6" i="19"/>
  <c r="GX6" i="19"/>
  <c r="GY6" i="19"/>
  <c r="GW6" i="19"/>
  <c r="GZ6" i="19"/>
  <c r="HB6" i="19"/>
  <c r="HA6" i="19"/>
  <c r="HD6" i="19"/>
  <c r="HC6" i="19"/>
  <c r="HF6" i="19"/>
  <c r="HE6" i="19"/>
  <c r="QG44" i="13"/>
  <c r="K6" i="11"/>
  <c r="J6" i="11"/>
  <c r="QH38" i="13"/>
  <c r="QH54" i="13" s="1"/>
  <c r="QH39" i="13"/>
  <c r="QH55" i="13" s="1"/>
  <c r="QH34" i="13"/>
  <c r="QH50" i="13" s="1"/>
  <c r="QH33" i="13"/>
  <c r="QH49" i="13" s="1"/>
  <c r="QH28" i="13"/>
  <c r="QH30" i="13" s="1"/>
  <c r="QH29" i="13"/>
  <c r="QH45" i="13" s="1"/>
  <c r="QH44" i="13" l="1"/>
  <c r="G54" i="11" l="1"/>
  <c r="G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G36" i="11"/>
  <c r="G35" i="11"/>
  <c r="G34" i="11"/>
  <c r="G33" i="11"/>
  <c r="G32" i="11"/>
  <c r="G31" i="11"/>
  <c r="G30" i="11"/>
  <c r="G29" i="11"/>
  <c r="G28" i="11"/>
  <c r="G27" i="11"/>
  <c r="G26" i="11"/>
  <c r="G25" i="11"/>
  <c r="G24" i="11"/>
  <c r="G23" i="11"/>
  <c r="G22" i="11"/>
  <c r="G21" i="11"/>
  <c r="G20" i="11"/>
  <c r="G19" i="11"/>
  <c r="G18" i="11"/>
  <c r="G17" i="11"/>
  <c r="G16" i="11"/>
  <c r="G15" i="11"/>
  <c r="G14" i="11"/>
  <c r="G13" i="11"/>
  <c r="G12" i="11"/>
  <c r="G11" i="11"/>
  <c r="D8" i="11" l="1"/>
  <c r="G8" i="11"/>
  <c r="G4" i="11"/>
  <c r="L6" i="11" l="1"/>
  <c r="M6" i="11" l="1"/>
  <c r="N6" i="11" l="1"/>
  <c r="O6" i="11" l="1"/>
  <c r="P6" i="11" l="1"/>
  <c r="Q6" i="11" l="1"/>
  <c r="R6" i="11" l="1"/>
  <c r="S6" i="11" l="1"/>
  <c r="T6" i="11" l="1"/>
  <c r="U6" i="11" l="1"/>
  <c r="V6" i="11" l="1"/>
  <c r="W6" i="11" l="1"/>
  <c r="X6" i="11" l="1"/>
  <c r="Y6" i="11" l="1"/>
  <c r="Z6" i="11" l="1"/>
  <c r="AA6" i="11" l="1"/>
  <c r="AB6" i="11" l="1"/>
  <c r="AC6" i="11" l="1"/>
  <c r="AD6" i="11" l="1"/>
  <c r="AE6" i="11" l="1"/>
  <c r="AF6" i="11" l="1"/>
  <c r="AG6" i="11" l="1"/>
  <c r="AH6" i="11" l="1"/>
  <c r="AI6" i="11" l="1"/>
  <c r="AJ6" i="11" l="1"/>
  <c r="AK6" i="11" l="1"/>
  <c r="AL6" i="11" l="1"/>
  <c r="AM6" i="11" l="1"/>
  <c r="AN6" i="11" l="1"/>
  <c r="AO6" i="11" l="1"/>
  <c r="AP6" i="11" l="1"/>
  <c r="AQ6" i="11" l="1"/>
  <c r="AR6" i="11" l="1"/>
  <c r="AS6" i="11" l="1"/>
  <c r="AT6" i="11" l="1"/>
  <c r="AU6" i="11" l="1"/>
  <c r="AV6" i="11" l="1"/>
  <c r="AW6" i="11" l="1"/>
  <c r="AX6" i="11" l="1"/>
  <c r="AY6" i="11" l="1"/>
  <c r="AZ6" i="11" l="1"/>
  <c r="BA6" i="11" l="1"/>
  <c r="BB6" i="11" l="1"/>
  <c r="BC6" i="11" l="1"/>
  <c r="BD6" i="11" l="1"/>
  <c r="BE6" i="11" l="1"/>
  <c r="BF6" i="11" l="1"/>
  <c r="BG6" i="11" l="1"/>
  <c r="BH6" i="11" l="1"/>
  <c r="BI6" i="11" l="1"/>
  <c r="BJ6" i="11" l="1"/>
  <c r="BK6" i="11" l="1"/>
  <c r="BL6" i="11" l="1"/>
  <c r="BM6" i="11" l="1"/>
  <c r="BN6" i="11" l="1"/>
  <c r="BO6" i="11" l="1"/>
  <c r="BP6" i="11" l="1"/>
  <c r="BQ6" i="11" l="1"/>
  <c r="BR6" i="11" l="1"/>
  <c r="BS6" i="11" l="1"/>
  <c r="BT6" i="11" l="1"/>
  <c r="BU6" i="11" l="1"/>
  <c r="BV6" i="11" l="1"/>
  <c r="BW6" i="11" l="1"/>
  <c r="BX6" i="11" l="1"/>
  <c r="BY6" i="11" l="1"/>
  <c r="BZ6" i="11" l="1"/>
  <c r="CA6" i="11" l="1"/>
  <c r="CB6" i="11" l="1"/>
  <c r="CC6" i="11" l="1"/>
  <c r="CD6" i="11" l="1"/>
  <c r="CE6" i="11" l="1"/>
  <c r="CF6" i="11" l="1"/>
  <c r="CG6" i="11" l="1"/>
  <c r="CH6" i="11" l="1"/>
  <c r="CI6" i="11" l="1"/>
  <c r="CJ6" i="11" l="1"/>
  <c r="CK6" i="11" l="1"/>
  <c r="CL6" i="11" l="1"/>
  <c r="CM6" i="11" l="1"/>
  <c r="CN6" i="11" l="1"/>
  <c r="CO6" i="11" l="1"/>
  <c r="CP6" i="11" l="1"/>
  <c r="CQ6" i="11" l="1"/>
  <c r="CR6" i="11" l="1"/>
  <c r="CS6" i="11" l="1"/>
  <c r="CT6" i="11" l="1"/>
  <c r="CU6" i="11" l="1"/>
  <c r="CV6" i="11" l="1"/>
  <c r="CW6" i="11" l="1"/>
  <c r="CX6" i="11" l="1"/>
  <c r="CY6" i="11" l="1"/>
  <c r="CZ6" i="11" l="1"/>
  <c r="DA6" i="11" l="1"/>
  <c r="DB6" i="11" l="1"/>
  <c r="DC6" i="11" l="1"/>
  <c r="DD6" i="11" l="1"/>
  <c r="DE6" i="11" l="1"/>
  <c r="DF6" i="11" l="1"/>
  <c r="DG6" i="11" l="1"/>
  <c r="DH6" i="11" l="1"/>
  <c r="DI6" i="11" l="1"/>
  <c r="DJ6" i="11" l="1"/>
  <c r="DK6" i="11" l="1"/>
  <c r="DL6" i="11" l="1"/>
  <c r="DM6" i="11" l="1"/>
  <c r="DN6" i="11" l="1"/>
  <c r="DO6" i="11" l="1"/>
  <c r="DP6" i="11" l="1"/>
  <c r="DQ6" i="11" l="1"/>
  <c r="DR6" i="11" l="1"/>
  <c r="DS6" i="11" l="1"/>
  <c r="DT6" i="11" l="1"/>
  <c r="DU6" i="11" l="1"/>
  <c r="DV6" i="11" l="1"/>
  <c r="DW6" i="11" l="1"/>
  <c r="DX6" i="11" l="1"/>
  <c r="DY6" i="11" l="1"/>
  <c r="DZ6" i="11" l="1"/>
  <c r="EA6" i="11" l="1"/>
  <c r="EB6" i="11" l="1"/>
  <c r="EC6" i="11" l="1"/>
  <c r="ED6" i="11" l="1"/>
  <c r="EE6" i="11" l="1"/>
  <c r="EF6" i="11" l="1"/>
  <c r="EG6" i="11" l="1"/>
  <c r="EH6" i="11" l="1"/>
  <c r="EI6" i="11" l="1"/>
  <c r="EJ6" i="11" l="1"/>
  <c r="EK6" i="11" l="1"/>
  <c r="EL6" i="11" l="1"/>
  <c r="EM6" i="11" l="1"/>
  <c r="EN6" i="11" l="1"/>
  <c r="EO6" i="11" l="1"/>
  <c r="EP6" i="11" l="1"/>
  <c r="EQ6" i="11" l="1"/>
  <c r="ER6" i="11" l="1"/>
  <c r="ES6" i="11" l="1"/>
  <c r="ET6" i="11" l="1"/>
  <c r="EU6" i="11" l="1"/>
  <c r="EV6" i="11" l="1"/>
  <c r="EW6" i="11" l="1"/>
  <c r="EX6" i="11" l="1"/>
  <c r="EY6" i="11" l="1"/>
  <c r="EZ6" i="11" l="1"/>
  <c r="FA6" i="11" l="1"/>
  <c r="FB6" i="11" l="1"/>
  <c r="FC6" i="11" l="1"/>
  <c r="FD6" i="11" l="1"/>
  <c r="FE6" i="11" l="1"/>
  <c r="FF6" i="11" l="1"/>
  <c r="FG6" i="11" l="1"/>
  <c r="FH6" i="11" l="1"/>
  <c r="FI6" i="11" l="1"/>
  <c r="FJ6" i="11" l="1"/>
  <c r="FK6" i="11" l="1"/>
  <c r="FL6" i="11" l="1"/>
  <c r="FM6" i="11" l="1"/>
  <c r="FN6" i="11" l="1"/>
  <c r="FO6" i="11" l="1"/>
  <c r="FP6" i="11" l="1"/>
  <c r="FQ6" i="11" l="1"/>
  <c r="FR6" i="11" l="1"/>
  <c r="FS6" i="11" l="1"/>
  <c r="FT6" i="11" l="1"/>
  <c r="FU6" i="11" l="1"/>
  <c r="FV6" i="11" l="1"/>
  <c r="FW6" i="11" l="1"/>
  <c r="FX6" i="11" l="1"/>
  <c r="FY6" i="11" l="1"/>
  <c r="FZ6" i="11" l="1"/>
  <c r="GA6" i="11" l="1"/>
  <c r="GB6" i="11" l="1"/>
  <c r="GC6" i="11" l="1"/>
  <c r="GD6" i="11" l="1"/>
  <c r="GE6" i="11" l="1"/>
  <c r="GF6" i="11" l="1"/>
  <c r="GG6" i="11" l="1"/>
  <c r="GH6" i="11" l="1"/>
  <c r="GI6" i="11" l="1"/>
  <c r="GJ6" i="11" l="1"/>
  <c r="GK6" i="11" l="1"/>
  <c r="GL6" i="11" l="1"/>
  <c r="GM6" i="11" l="1"/>
  <c r="GN6" i="11" l="1"/>
  <c r="GO6" i="11" l="1"/>
  <c r="GP6" i="11" l="1"/>
  <c r="GQ6" i="11" l="1"/>
  <c r="GR6" i="11" l="1"/>
  <c r="GS6" i="11" l="1"/>
  <c r="GT6" i="11" l="1"/>
  <c r="GU6" i="11" l="1"/>
  <c r="GV6" i="11" l="1"/>
  <c r="GW6" i="11" l="1"/>
  <c r="GX6" i="11" l="1"/>
  <c r="GY6" i="11" l="1"/>
  <c r="GZ6" i="11" l="1"/>
  <c r="HA6" i="11" l="1"/>
  <c r="HB6" i="11" l="1"/>
  <c r="HC6" i="11" l="1"/>
  <c r="HD6" i="11" l="1"/>
  <c r="HE6" i="11" l="1"/>
  <c r="H47" i="11"/>
  <c r="H49" i="11"/>
  <c r="H46" i="11"/>
  <c r="H48" i="11"/>
  <c r="H45" i="11"/>
  <c r="H41" i="11"/>
  <c r="H43" i="11"/>
  <c r="H44" i="11"/>
  <c r="H42" i="11"/>
  <c r="H36" i="11"/>
  <c r="H37" i="11"/>
  <c r="H38" i="11"/>
  <c r="H40" i="11"/>
  <c r="H39" i="11"/>
  <c r="H31" i="11"/>
  <c r="H32" i="11"/>
  <c r="H33" i="11"/>
  <c r="H35" i="11"/>
  <c r="H34" i="11"/>
  <c r="H30" i="11"/>
  <c r="H26" i="11"/>
  <c r="H27" i="11"/>
  <c r="H28" i="11"/>
  <c r="H29" i="11"/>
  <c r="H25" i="11"/>
  <c r="H21" i="11"/>
  <c r="H22" i="11"/>
  <c r="H24" i="11"/>
  <c r="H23" i="11"/>
  <c r="H20" i="11"/>
  <c r="H16" i="11"/>
  <c r="H17" i="11"/>
  <c r="H18" i="11"/>
  <c r="H19" i="11"/>
  <c r="H15" i="11"/>
  <c r="H12" i="11"/>
  <c r="H13" i="11"/>
  <c r="H14" i="11"/>
  <c r="H8" i="11" l="1"/>
  <c r="HF6" i="11"/>
  <c r="E10" i="10" l="1"/>
  <c r="B3" i="6" l="1"/>
  <c r="FG46" i="13" l="1"/>
  <c r="FH46" i="13" l="1"/>
  <c r="FI46" i="13" s="1"/>
  <c r="FJ46" i="13" s="1"/>
  <c r="FK46" i="13" s="1"/>
  <c r="FL46" i="13" s="1"/>
  <c r="FM46" i="13" s="1"/>
  <c r="FN46" i="13" s="1"/>
  <c r="FO46" i="13" s="1"/>
  <c r="FP46" i="13" s="1"/>
  <c r="FQ46" i="13" s="1"/>
  <c r="FR46" i="13" s="1"/>
  <c r="FS46" i="13" s="1"/>
  <c r="FT46" i="13" s="1"/>
  <c r="FU46" i="13" s="1"/>
  <c r="FV46" i="13" s="1"/>
  <c r="FW46" i="13" s="1"/>
  <c r="FX46" i="13" s="1"/>
  <c r="FY46" i="13" s="1"/>
  <c r="FZ46" i="13" s="1"/>
  <c r="GA46" i="13" s="1"/>
  <c r="GB46" i="13" s="1"/>
  <c r="GC46" i="13" s="1"/>
  <c r="GD46" i="13" s="1"/>
  <c r="GE46" i="13" s="1"/>
  <c r="GF46" i="13" s="1"/>
  <c r="GG46" i="13" s="1"/>
  <c r="GH46" i="13" s="1"/>
  <c r="GI46" i="13" s="1"/>
  <c r="GJ46" i="13" s="1"/>
  <c r="GK46" i="13" s="1"/>
  <c r="GL46" i="13" s="1"/>
  <c r="GM46" i="13" s="1"/>
  <c r="GN46" i="13" s="1"/>
  <c r="GO46" i="13" s="1"/>
  <c r="GP46" i="13" s="1"/>
  <c r="GQ46" i="13" s="1"/>
  <c r="GR46" i="13" s="1"/>
  <c r="GS46" i="13" s="1"/>
  <c r="GT46" i="13" s="1"/>
  <c r="GU46" i="13" s="1"/>
  <c r="GV46" i="13" s="1"/>
  <c r="GW46" i="13" s="1"/>
  <c r="GX46" i="13" s="1"/>
  <c r="GY46" i="13" s="1"/>
  <c r="GZ46" i="13" s="1"/>
  <c r="HA46" i="13" s="1"/>
  <c r="HB46" i="13" s="1"/>
  <c r="HC46" i="13" s="1"/>
  <c r="HD46" i="13" s="1"/>
  <c r="HE46" i="13" s="1"/>
  <c r="HF46" i="13" s="1"/>
  <c r="HG46" i="13" s="1"/>
  <c r="HH46" i="13" s="1"/>
  <c r="HI46" i="13" s="1"/>
  <c r="HJ46" i="13" s="1"/>
  <c r="HK46" i="13" s="1"/>
  <c r="HL46" i="13" s="1"/>
  <c r="HM46" i="13" s="1"/>
  <c r="HN46" i="13" s="1"/>
  <c r="HO46" i="13" s="1"/>
  <c r="HP46" i="13" s="1"/>
  <c r="HQ46" i="13" s="1"/>
  <c r="HR46" i="13" s="1"/>
  <c r="HS46" i="13" s="1"/>
  <c r="HT46" i="13" s="1"/>
  <c r="HU46" i="13" s="1"/>
  <c r="HV46" i="13" s="1"/>
  <c r="HW46" i="13" s="1"/>
  <c r="HX46" i="13" s="1"/>
  <c r="HY46" i="13" s="1"/>
  <c r="HZ46" i="13" s="1"/>
  <c r="IA46" i="13" s="1"/>
  <c r="IB46" i="13" s="1"/>
  <c r="IC46" i="13" s="1"/>
  <c r="ID46" i="13" s="1"/>
  <c r="IE46" i="13" s="1"/>
  <c r="IF46" i="13" s="1"/>
  <c r="IG46" i="13" s="1"/>
  <c r="IH46" i="13" s="1"/>
  <c r="II46" i="13" s="1"/>
  <c r="IJ46" i="13" s="1"/>
  <c r="IK46" i="13" s="1"/>
  <c r="IL46" i="13" s="1"/>
  <c r="IM46" i="13" s="1"/>
  <c r="IN46" i="13" s="1"/>
  <c r="IO46" i="13" s="1"/>
  <c r="IP46" i="13" s="1"/>
  <c r="IQ46" i="13" s="1"/>
  <c r="IR46" i="13" s="1"/>
  <c r="IS46" i="13" s="1"/>
  <c r="IT46" i="13" s="1"/>
  <c r="IU46" i="13" s="1"/>
  <c r="IV46" i="13" s="1"/>
  <c r="IW46" i="13" s="1"/>
  <c r="IX46" i="13" s="1"/>
  <c r="IY46" i="13" s="1"/>
  <c r="IZ46" i="13" s="1"/>
  <c r="JA46" i="13" s="1"/>
  <c r="JB46" i="13" s="1"/>
  <c r="JC46" i="13" s="1"/>
  <c r="JD46" i="13" s="1"/>
  <c r="JE46" i="13" s="1"/>
  <c r="JF46" i="13" s="1"/>
  <c r="JG46" i="13" s="1"/>
  <c r="JH46" i="13" s="1"/>
  <c r="JI46" i="13" s="1"/>
  <c r="JJ46" i="13" s="1"/>
  <c r="JK46" i="13" s="1"/>
  <c r="JL46" i="13" s="1"/>
  <c r="JM46" i="13" s="1"/>
  <c r="JN46" i="13" s="1"/>
  <c r="JO46" i="13" s="1"/>
  <c r="JP46" i="13" s="1"/>
  <c r="JQ46" i="13" s="1"/>
  <c r="JR46" i="13" s="1"/>
  <c r="JS46" i="13" s="1"/>
  <c r="JT46" i="13" s="1"/>
  <c r="JU46" i="13" s="1"/>
  <c r="JV46" i="13" s="1"/>
  <c r="JW46" i="13" s="1"/>
  <c r="JX46" i="13" s="1"/>
  <c r="JY46" i="13" s="1"/>
  <c r="JZ46" i="13" s="1"/>
  <c r="KA46" i="13" s="1"/>
  <c r="KB46" i="13" s="1"/>
  <c r="KC46" i="13" s="1"/>
  <c r="KD46" i="13" s="1"/>
  <c r="KE46" i="13" s="1"/>
  <c r="KF46" i="13" s="1"/>
  <c r="KG46" i="13" s="1"/>
  <c r="KH46" i="13" s="1"/>
  <c r="KI46" i="13" s="1"/>
  <c r="KJ46" i="13" s="1"/>
  <c r="KK46" i="13" s="1"/>
  <c r="KL46" i="13" s="1"/>
  <c r="KM46" i="13" s="1"/>
  <c r="KN46" i="13" s="1"/>
  <c r="KO46" i="13" s="1"/>
  <c r="KP46" i="13" s="1"/>
  <c r="KQ46" i="13" s="1"/>
  <c r="KR46" i="13" s="1"/>
  <c r="KS46" i="13" s="1"/>
  <c r="KT46" i="13" s="1"/>
  <c r="KU46" i="13" s="1"/>
  <c r="KV46" i="13" s="1"/>
  <c r="KW46" i="13" s="1"/>
  <c r="KX46" i="13" s="1"/>
  <c r="KY46" i="13" s="1"/>
  <c r="KZ46" i="13" s="1"/>
  <c r="LA46" i="13" s="1"/>
  <c r="LB46" i="13" s="1"/>
  <c r="LC46" i="13" s="1"/>
  <c r="LD46" i="13" s="1"/>
  <c r="LE46" i="13" s="1"/>
  <c r="LF46" i="13" s="1"/>
  <c r="LG46" i="13" s="1"/>
  <c r="LH46" i="13" s="1"/>
  <c r="LI46" i="13" s="1"/>
  <c r="LJ46" i="13" s="1"/>
  <c r="LK46" i="13" s="1"/>
  <c r="LL46" i="13" s="1"/>
  <c r="LM46" i="13" s="1"/>
  <c r="LN46" i="13" s="1"/>
  <c r="LO46" i="13" s="1"/>
  <c r="LP46" i="13" s="1"/>
  <c r="LQ46" i="13" s="1"/>
  <c r="LR46" i="13" s="1"/>
  <c r="LS46" i="13" s="1"/>
  <c r="LT46" i="13" s="1"/>
  <c r="LU46" i="13" s="1"/>
  <c r="LV46" i="13" s="1"/>
  <c r="LW46" i="13" s="1"/>
  <c r="LX46" i="13" s="1"/>
  <c r="LY46" i="13" s="1"/>
  <c r="LZ46" i="13" s="1"/>
  <c r="MA46" i="13" s="1"/>
  <c r="MB46" i="13" s="1"/>
  <c r="MC46" i="13" s="1"/>
  <c r="MD46" i="13" s="1"/>
  <c r="ME46" i="13" s="1"/>
  <c r="MF46" i="13" s="1"/>
  <c r="MG46" i="13" s="1"/>
  <c r="MH46" i="13" s="1"/>
  <c r="MI46" i="13" s="1"/>
  <c r="MJ46" i="13" s="1"/>
  <c r="MK46" i="13" s="1"/>
  <c r="ML46" i="13" s="1"/>
  <c r="MM46" i="13" s="1"/>
  <c r="MN46" i="13" s="1"/>
  <c r="MO46" i="13" s="1"/>
  <c r="MP46" i="13" s="1"/>
  <c r="MQ46" i="13" s="1"/>
  <c r="MR46" i="13" s="1"/>
  <c r="MS46" i="13" s="1"/>
  <c r="MT46" i="13" s="1"/>
  <c r="MU46" i="13" s="1"/>
  <c r="MV46" i="13" s="1"/>
  <c r="MW46" i="13" s="1"/>
  <c r="MX46" i="13" s="1"/>
  <c r="MY46" i="13" s="1"/>
  <c r="MZ46" i="13" s="1"/>
  <c r="NA46" i="13" s="1"/>
  <c r="NB46" i="13" s="1"/>
  <c r="NC46" i="13" s="1"/>
  <c r="ND46" i="13" s="1"/>
  <c r="NE46" i="13" s="1"/>
  <c r="NF46" i="13" s="1"/>
  <c r="NG46" i="13" s="1"/>
  <c r="NH46" i="13" s="1"/>
  <c r="NI46" i="13" s="1"/>
  <c r="NJ46" i="13" s="1"/>
  <c r="NK46" i="13" s="1"/>
  <c r="NL46" i="13" s="1"/>
  <c r="NM46" i="13" s="1"/>
  <c r="NN46" i="13" s="1"/>
  <c r="NO46" i="13" s="1"/>
  <c r="NP46" i="13" s="1"/>
  <c r="NQ46" i="13" s="1"/>
  <c r="NR46" i="13" s="1"/>
  <c r="NS46" i="13" s="1"/>
  <c r="NT46" i="13" s="1"/>
  <c r="NU46" i="13" s="1"/>
  <c r="NV46" i="13" s="1"/>
  <c r="NW46" i="13" s="1"/>
  <c r="NX46" i="13" s="1"/>
  <c r="NY46" i="13" s="1"/>
  <c r="NZ46" i="13" s="1"/>
  <c r="OA46" i="13" s="1"/>
  <c r="OB46" i="13" s="1"/>
  <c r="OC46" i="13" s="1"/>
  <c r="OD46" i="13" s="1"/>
  <c r="OE46" i="13" s="1"/>
  <c r="OF46" i="13" s="1"/>
  <c r="OG46" i="13" s="1"/>
  <c r="OH46" i="13" s="1"/>
  <c r="OI46" i="13" s="1"/>
  <c r="OJ46" i="13" s="1"/>
  <c r="OK46" i="13" s="1"/>
  <c r="OL46" i="13" s="1"/>
  <c r="OM46" i="13" s="1"/>
  <c r="ON46" i="13" s="1"/>
  <c r="OO46" i="13" s="1"/>
  <c r="OP46" i="13" s="1"/>
  <c r="OQ46" i="13" s="1"/>
  <c r="OR46" i="13" s="1"/>
  <c r="OS46" i="13" s="1"/>
  <c r="OT46" i="13" s="1"/>
  <c r="OU46" i="13" s="1"/>
  <c r="OV46" i="13" s="1"/>
  <c r="OW46" i="13" s="1"/>
  <c r="OX46" i="13" s="1"/>
  <c r="OY46" i="13" s="1"/>
  <c r="OZ46" i="13" s="1"/>
  <c r="PA46" i="13" s="1"/>
  <c r="PB46" i="13" s="1"/>
  <c r="PC46" i="13" s="1"/>
  <c r="PD46" i="13" s="1"/>
  <c r="PE46" i="13" s="1"/>
  <c r="PF46" i="13" s="1"/>
  <c r="PG46" i="13" s="1"/>
  <c r="PH46" i="13" s="1"/>
  <c r="PI46" i="13" s="1"/>
  <c r="PJ46" i="13" s="1"/>
  <c r="PK46" i="13" s="1"/>
  <c r="PL46" i="13" s="1"/>
  <c r="PM46" i="13" s="1"/>
  <c r="PN46" i="13" s="1"/>
  <c r="PO46" i="13" s="1"/>
  <c r="PP46" i="13" s="1"/>
  <c r="PQ46" i="13" s="1"/>
  <c r="PR46" i="13" s="1"/>
  <c r="PS46" i="13" s="1"/>
  <c r="PT46" i="13" s="1"/>
  <c r="PU46" i="13" s="1"/>
  <c r="PV46" i="13" s="1"/>
  <c r="PW46" i="13" s="1"/>
  <c r="PX46" i="13" s="1"/>
  <c r="PY46" i="13" s="1"/>
  <c r="PZ46" i="13" s="1"/>
  <c r="QA46" i="13" s="1"/>
  <c r="QB46" i="13" s="1"/>
  <c r="QC46" i="13" s="1"/>
  <c r="QD46" i="13" s="1"/>
  <c r="QE46" i="13" s="1"/>
  <c r="QF46" i="13" s="1"/>
  <c r="QG46" i="13" s="1"/>
  <c r="QH46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Guilherme</author>
  </authors>
  <commentList>
    <comment ref="D9" authorId="0" shapeId="0" xr:uid="{70A90692-5558-45E6-9591-DD11373127EA}">
      <text>
        <r>
          <rPr>
            <b/>
            <sz val="9"/>
            <color indexed="81"/>
            <rFont val="Segoe UI"/>
            <family val="2"/>
          </rPr>
          <t>Guilherme:</t>
        </r>
        <r>
          <rPr>
            <sz val="9"/>
            <color indexed="81"/>
            <rFont val="Segoe UI"/>
            <family val="2"/>
          </rPr>
          <t xml:space="preserve">
Ke Real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<sst xmlns="http://schemas.openxmlformats.org/spreadsheetml/2006/main" count="31406" uniqueCount="1314">
  <si>
    <t>Relatório de Carteira</t>
  </si>
  <si>
    <t>Data Base</t>
  </si>
  <si>
    <t>Quitada</t>
  </si>
  <si>
    <t>Empreendimento</t>
  </si>
  <si>
    <t>Status Unidades</t>
  </si>
  <si>
    <t>VGV</t>
  </si>
  <si>
    <t>Valor Vendido</t>
  </si>
  <si>
    <t>%</t>
  </si>
  <si>
    <t>Estoque</t>
  </si>
  <si>
    <t>Recebimentos</t>
  </si>
  <si>
    <t>Recebíveis</t>
  </si>
  <si>
    <t>Inadimplência</t>
  </si>
  <si>
    <t>Desembolsada</t>
  </si>
  <si>
    <t>Assinadas</t>
  </si>
  <si>
    <t>Reservado</t>
  </si>
  <si>
    <t>Bloqueado</t>
  </si>
  <si>
    <t>Jurídico</t>
  </si>
  <si>
    <t>Permuta</t>
  </si>
  <si>
    <t>Disponível</t>
  </si>
  <si>
    <t>Total</t>
  </si>
  <si>
    <t>% Vendido</t>
  </si>
  <si>
    <t>Dados e Parâmetros</t>
  </si>
  <si>
    <t>Período para Pagamento Inadimplentes - Geral</t>
  </si>
  <si>
    <t>Código Empreendimento</t>
  </si>
  <si>
    <t>Custo de Capital Próprio Real - Ke Real</t>
  </si>
  <si>
    <t>Unidades</t>
  </si>
  <si>
    <t>Período para Pagamento Inadimplentes</t>
  </si>
  <si>
    <t>% Comissão</t>
  </si>
  <si>
    <t>% Desconto sobre Valor Estoque</t>
  </si>
  <si>
    <t>Relatório de Posição Financeira</t>
  </si>
  <si>
    <t>Data Base Relatório:</t>
  </si>
  <si>
    <t>Tons Klabin</t>
  </si>
  <si>
    <t>Chaves:</t>
  </si>
  <si>
    <t>PEP Unidade</t>
  </si>
  <si>
    <t>Bloco</t>
  </si>
  <si>
    <t>Unidade</t>
  </si>
  <si>
    <t>Situação</t>
  </si>
  <si>
    <t>Comprador</t>
  </si>
  <si>
    <t>Data Base Venda</t>
  </si>
  <si>
    <t>Valor venda</t>
  </si>
  <si>
    <t>Pré-Chaves Recebido</t>
  </si>
  <si>
    <t>Pré-Chaves a Receber</t>
  </si>
  <si>
    <t>Pós-Chaves a Receber</t>
  </si>
  <si>
    <t>Saldo Vinculado</t>
  </si>
  <si>
    <t>Mora/Multa</t>
  </si>
  <si>
    <t>Abertura de Contrato</t>
  </si>
  <si>
    <t>Recebíveis Contratados</t>
  </si>
  <si>
    <t>Base</t>
  </si>
  <si>
    <t>Valor da Venda</t>
  </si>
  <si>
    <t>VPL</t>
  </si>
  <si>
    <t>Check</t>
  </si>
  <si>
    <t>Status</t>
  </si>
  <si>
    <t>Preço Venda</t>
  </si>
  <si>
    <t>Corretagem</t>
  </si>
  <si>
    <t>PV Menor</t>
  </si>
  <si>
    <t>Recebido Principal</t>
  </si>
  <si>
    <t>Recebido Encargos</t>
  </si>
  <si>
    <t>Recebíveis Principal</t>
  </si>
  <si>
    <t>Recebíveis Encargos</t>
  </si>
  <si>
    <t>Diferença Principais</t>
  </si>
  <si>
    <t>Inadimplência Principal</t>
  </si>
  <si>
    <t>Inadimplência Encargos</t>
  </si>
  <si>
    <t>E.1016.99.01.0041</t>
  </si>
  <si>
    <t>E.1016.99.01.0042</t>
  </si>
  <si>
    <t>E.1016.99.01.0043</t>
  </si>
  <si>
    <t>E.1016.99.01.0044</t>
  </si>
  <si>
    <t>E.1016.99.01.0045</t>
  </si>
  <si>
    <t>E.1016.99.01.0051</t>
  </si>
  <si>
    <t>E.1016.99.01.0052</t>
  </si>
  <si>
    <t>E.1016.99.01.0053</t>
  </si>
  <si>
    <t>E.1016.99.01.0054</t>
  </si>
  <si>
    <t>E.1016.99.01.0055</t>
  </si>
  <si>
    <t>E.1016.99.01.0061</t>
  </si>
  <si>
    <t>E.1016.99.01.0062</t>
  </si>
  <si>
    <t>E.1016.99.01.0063</t>
  </si>
  <si>
    <t>E.1016.99.01.0064</t>
  </si>
  <si>
    <t>E.1016.99.01.0065</t>
  </si>
  <si>
    <t>E.1016.99.01.0071</t>
  </si>
  <si>
    <t>E.1016.99.01.0072</t>
  </si>
  <si>
    <t>E.1016.99.01.0073</t>
  </si>
  <si>
    <t>E.1016.99.01.0074</t>
  </si>
  <si>
    <t>E.1016.99.01.0075</t>
  </si>
  <si>
    <t>E.1016.99.01.0081</t>
  </si>
  <si>
    <t>E.1016.99.01.0082</t>
  </si>
  <si>
    <t>E.1016.99.01.0083</t>
  </si>
  <si>
    <t>E.1016.99.01.0084</t>
  </si>
  <si>
    <t>E.1016.99.01.0085</t>
  </si>
  <si>
    <t>E.1016.99.01.0091</t>
  </si>
  <si>
    <t>E.1016.99.01.0092</t>
  </si>
  <si>
    <t>E.1016.99.01.0093</t>
  </si>
  <si>
    <t>E.1016.99.01.0094</t>
  </si>
  <si>
    <t>E.1016.99.01.0095</t>
  </si>
  <si>
    <t>E.1016.99.01.0101</t>
  </si>
  <si>
    <t>E.1016.99.01.0102</t>
  </si>
  <si>
    <t>E.1016.99.01.0103</t>
  </si>
  <si>
    <t>E.1016.99.01.0104</t>
  </si>
  <si>
    <t>E.1016.99.01.0105</t>
  </si>
  <si>
    <t>E.1016.99.01.0111</t>
  </si>
  <si>
    <t>E.1016.99.01.0112</t>
  </si>
  <si>
    <t>E.1016.99.01.0113</t>
  </si>
  <si>
    <t>E.1016.99.01.0114</t>
  </si>
  <si>
    <t>E.1016.99.01.0115</t>
  </si>
  <si>
    <t>E.1016.99.01.0121</t>
  </si>
  <si>
    <t>E.1016.99.01.0122</t>
  </si>
  <si>
    <t>E.1016.99.01.0123</t>
  </si>
  <si>
    <t>E.1016.99.01.0124</t>
  </si>
  <si>
    <t>E.1016.99.01.0125</t>
  </si>
  <si>
    <t>E.1016.99.01.0131</t>
  </si>
  <si>
    <t>E.1016.99.01.0132</t>
  </si>
  <si>
    <t>E.1016.99.01.0133</t>
  </si>
  <si>
    <t>E.1016.99.01.0134</t>
  </si>
  <si>
    <t>E.1016.99.01.0135</t>
  </si>
  <si>
    <t>E.1016.99.01.0141</t>
  </si>
  <si>
    <t>E.1016.99.01.0142</t>
  </si>
  <si>
    <t>E.1016.99.01.0143</t>
  </si>
  <si>
    <t>E.1016.99.01.0144</t>
  </si>
  <si>
    <t>E.1016.99.01.0145</t>
  </si>
  <si>
    <t>E.1016.99.01.0151</t>
  </si>
  <si>
    <t>E.1016.99.01.0152</t>
  </si>
  <si>
    <t>E.1016.99.01.0153</t>
  </si>
  <si>
    <t>E.1016.99.01.0154</t>
  </si>
  <si>
    <t>E.1016.99.01.0155</t>
  </si>
  <si>
    <t>E.1016.99.01.0161</t>
  </si>
  <si>
    <t>E.1016.99.01.0162</t>
  </si>
  <si>
    <t>E.1016.99.01.0163</t>
  </si>
  <si>
    <t>E.1016.99.01.0164</t>
  </si>
  <si>
    <t>E.1016.99.01.0165</t>
  </si>
  <si>
    <t>E.1016.99.01.0171</t>
  </si>
  <si>
    <t>E.1016.99.01.0172</t>
  </si>
  <si>
    <t>E.1016.99.01.0173</t>
  </si>
  <si>
    <t>E.1016.99.01.0174</t>
  </si>
  <si>
    <t>E.1016.99.01.0175</t>
  </si>
  <si>
    <t>E.1016.99.01.0181</t>
  </si>
  <si>
    <t>E.1016.99.01.0182</t>
  </si>
  <si>
    <t>E.1016.99.01.0183</t>
  </si>
  <si>
    <t>E.1016.99.01.0184</t>
  </si>
  <si>
    <t>E.1016.99.01.0185</t>
  </si>
  <si>
    <t>E.1016.99.01.0191</t>
  </si>
  <si>
    <t>E.1016.99.01.0192</t>
  </si>
  <si>
    <t>E.1016.99.01.0193</t>
  </si>
  <si>
    <t>E.1016.99.01.0194</t>
  </si>
  <si>
    <t>E.1016.99.01.0195</t>
  </si>
  <si>
    <t>E.1016.99.01.0201</t>
  </si>
  <si>
    <t>E.1016.99.01.0202</t>
  </si>
  <si>
    <t>E.1016.99.01.0203</t>
  </si>
  <si>
    <t>E.1016.99.01.0204</t>
  </si>
  <si>
    <t>E.1016.99.01.0205</t>
  </si>
  <si>
    <t>E.1016.99.01.0211</t>
  </si>
  <si>
    <t>E.1016.99.01.0212</t>
  </si>
  <si>
    <t>E.1016.99.01.0213</t>
  </si>
  <si>
    <t>E.1016.99.01.0214</t>
  </si>
  <si>
    <t>E.1016.99.01.0215</t>
  </si>
  <si>
    <t>E.1016.99.01.0221</t>
  </si>
  <si>
    <t>E.1016.99.01.0222</t>
  </si>
  <si>
    <t>E.1016.99.01.0223</t>
  </si>
  <si>
    <t>E.1016.99.01.0224</t>
  </si>
  <si>
    <t>E.1016.99.01.0225</t>
  </si>
  <si>
    <t>E.1016.99.01.0231</t>
  </si>
  <si>
    <t>E.1016.99.01.0232</t>
  </si>
  <si>
    <t>E.1016.99.01.0233</t>
  </si>
  <si>
    <t>E.1016.99.01.0234</t>
  </si>
  <si>
    <t>E.1016.99.01.0235</t>
  </si>
  <si>
    <t>E.1016.99.01.0241</t>
  </si>
  <si>
    <t>E.1016.99.01.0242</t>
  </si>
  <si>
    <t>E.1016.99.01.0243</t>
  </si>
  <si>
    <t>E.1016.99.01.0244</t>
  </si>
  <si>
    <t>E.1016.99.01.0245</t>
  </si>
  <si>
    <t>E.1016.99.02.0001</t>
  </si>
  <si>
    <t>E.1016.99.02.0002</t>
  </si>
  <si>
    <t>E.1016.99.02.0003</t>
  </si>
  <si>
    <t>E.1016.99.03.1001</t>
  </si>
  <si>
    <t>E.1016.99.03.1002</t>
  </si>
  <si>
    <t>E.1016.99.03.1003</t>
  </si>
  <si>
    <t>E.1016.99.03.1004</t>
  </si>
  <si>
    <t>E.1016.99.03.1005</t>
  </si>
  <si>
    <t>E.1016.99.03.1006</t>
  </si>
  <si>
    <t>E.1016.99.03.1007</t>
  </si>
  <si>
    <t>E.1016.99.03.1008</t>
  </si>
  <si>
    <t>E.1016.99.03.1009</t>
  </si>
  <si>
    <t>E.1016.99.03.1010</t>
  </si>
  <si>
    <t>E.1016.99.03.1011</t>
  </si>
  <si>
    <t>E.1016.99.03.1012</t>
  </si>
  <si>
    <t>E.1016.99.03.2001</t>
  </si>
  <si>
    <t>E.1016.99.03.2002</t>
  </si>
  <si>
    <t>E.1016.99.03.2003</t>
  </si>
  <si>
    <t>E.1016.99.03.2004</t>
  </si>
  <si>
    <t>E.1016.99.03.2005</t>
  </si>
  <si>
    <t>E.1016.99.03.2006</t>
  </si>
  <si>
    <t>E.1016.99.03.2007</t>
  </si>
  <si>
    <t>E.1016.99.03.2008</t>
  </si>
  <si>
    <t>E.1016.99.03.2009</t>
  </si>
  <si>
    <t>E.1016.99.03.2010</t>
  </si>
  <si>
    <t>E.1016.99.03.2011</t>
  </si>
  <si>
    <t>E.1016.99.03.2012</t>
  </si>
  <si>
    <t>E.1016.99.03.2013</t>
  </si>
  <si>
    <t>E.1016.99.03.2014</t>
  </si>
  <si>
    <t>E.1016.99.03.2015</t>
  </si>
  <si>
    <t>E.1016.99.03.3001</t>
  </si>
  <si>
    <t>E.1016.99.03.3002</t>
  </si>
  <si>
    <t>E.1016.99.03.3003</t>
  </si>
  <si>
    <t>E.1016.99.03.3004</t>
  </si>
  <si>
    <t>E.1016.99.03.3005</t>
  </si>
  <si>
    <t>E.1016.99.03.3006</t>
  </si>
  <si>
    <t>E.1016.99.03.3007</t>
  </si>
  <si>
    <t>E.1016.99.03.3008</t>
  </si>
  <si>
    <t>E.1016.99.03.3009</t>
  </si>
  <si>
    <t>E.1016.99.03.3010</t>
  </si>
  <si>
    <t>E.1016.99.03.3011</t>
  </si>
  <si>
    <t>E.1016.99.03.3012</t>
  </si>
  <si>
    <t>E.1016.99.03.3013</t>
  </si>
  <si>
    <t>E.1016.99.03.3014</t>
  </si>
  <si>
    <t>E.1016.99.03.3015</t>
  </si>
  <si>
    <t>#</t>
  </si>
  <si>
    <t>Mês</t>
  </si>
  <si>
    <t>Recebido</t>
  </si>
  <si>
    <t>Fee (3%)</t>
  </si>
  <si>
    <t>Faturado P&amp;G</t>
  </si>
  <si>
    <t>valor recebido s/ impostos</t>
  </si>
  <si>
    <t>data de pgto</t>
  </si>
  <si>
    <t>COD UNIDADE</t>
  </si>
  <si>
    <t>OPERAÇÃO</t>
  </si>
  <si>
    <t>EMPREENDIMENTO</t>
  </si>
  <si>
    <t>TIPO IMÓVEL</t>
  </si>
  <si>
    <t>BLOCO</t>
  </si>
  <si>
    <t>UNIDADE</t>
  </si>
  <si>
    <t>ÁREA TOTAL</t>
  </si>
  <si>
    <t>ÁREA PRIVATIVA</t>
  </si>
  <si>
    <t>STATUS UNIDADE NA OPERAÇÃO</t>
  </si>
  <si>
    <t>MOTIVO STATUS UNIDADE NA OPERAÇÃO</t>
  </si>
  <si>
    <t>STATUS UNIDADE</t>
  </si>
  <si>
    <t>NÚMERO DE VAGAS</t>
  </si>
  <si>
    <t>NÚMERO DE DORMITÓRIOS</t>
  </si>
  <si>
    <t>ENDEREÇO</t>
  </si>
  <si>
    <t>COMPLEMENTO</t>
  </si>
  <si>
    <t>BAIRRO</t>
  </si>
  <si>
    <t>CEP</t>
  </si>
  <si>
    <t>CIDADE</t>
  </si>
  <si>
    <t>ESTADO</t>
  </si>
  <si>
    <t>VALUATION</t>
  </si>
  <si>
    <t>COD CONTRATO</t>
  </si>
  <si>
    <t>CLIENTE ATUAL</t>
  </si>
  <si>
    <t>CPF/CNPJ CLIENTE ATUAL</t>
  </si>
  <si>
    <t>DATA DO CONTRATO ATUAL</t>
  </si>
  <si>
    <t>STATUS DO CONTRATO ATUAL</t>
  </si>
  <si>
    <t>VALOR DO CONTRATO ATUAL</t>
  </si>
  <si>
    <t>PAES E GREGORI</t>
  </si>
  <si>
    <t>TONS KLABIN</t>
  </si>
  <si>
    <t>Residencial</t>
  </si>
  <si>
    <t>A-0041</t>
  </si>
  <si>
    <t>Ativo</t>
  </si>
  <si>
    <t>Livre</t>
  </si>
  <si>
    <t>Rua Major Newton Feliciano</t>
  </si>
  <si>
    <t/>
  </si>
  <si>
    <t>Chácara Klabin</t>
  </si>
  <si>
    <t>04118-060</t>
  </si>
  <si>
    <t>SAO PAULO</t>
  </si>
  <si>
    <t>SP</t>
  </si>
  <si>
    <t>A-0042</t>
  </si>
  <si>
    <t>Contrato Assinado</t>
  </si>
  <si>
    <t>MARCIA CHRISTINA SPATARI</t>
  </si>
  <si>
    <t>18/08/2024</t>
  </si>
  <si>
    <t>ATIVO</t>
  </si>
  <si>
    <t>A-0043</t>
  </si>
  <si>
    <t>ERICA SUMOYAMA BRAUNE</t>
  </si>
  <si>
    <t>06/05/2023</t>
  </si>
  <si>
    <t>A-0044</t>
  </si>
  <si>
    <t>CARINA KAZUE SHIMOTE</t>
  </si>
  <si>
    <t>A-0045</t>
  </si>
  <si>
    <t>A-0051</t>
  </si>
  <si>
    <t>NR</t>
  </si>
  <si>
    <t>S-3010</t>
  </si>
  <si>
    <t>Inativo</t>
  </si>
  <si>
    <t>Quitado</t>
  </si>
  <si>
    <t>PERMUTANTE</t>
  </si>
  <si>
    <t>03/05/2023</t>
  </si>
  <si>
    <t>S-3011</t>
  </si>
  <si>
    <t>S-3012</t>
  </si>
  <si>
    <t>RENATA MARIA LIMA DINIZ</t>
  </si>
  <si>
    <t>11/03/2024</t>
  </si>
  <si>
    <t>S-3013</t>
  </si>
  <si>
    <t>S-3014</t>
  </si>
  <si>
    <t>S-3015</t>
  </si>
  <si>
    <t>S-3004</t>
  </si>
  <si>
    <t>EDUARDO HENRIQUE BARRETO MIRANDA</t>
  </si>
  <si>
    <t>05/08/2023</t>
  </si>
  <si>
    <t>S-3005</t>
  </si>
  <si>
    <t>PATRICIA GUIMARÃES SANTANA</t>
  </si>
  <si>
    <t>08/05/2023</t>
  </si>
  <si>
    <t>S-3006</t>
  </si>
  <si>
    <t>LOURANE ANDRADE LOPES DOS SANTOS</t>
  </si>
  <si>
    <t>16/10/2023</t>
  </si>
  <si>
    <t>S-3007</t>
  </si>
  <si>
    <t>ECOTIME PARTICIPAÇÕES LTDA</t>
  </si>
  <si>
    <t>23/05/2023</t>
  </si>
  <si>
    <t>S-3008</t>
  </si>
  <si>
    <t>S-3009</t>
  </si>
  <si>
    <t>RAFFAELE ANACLERIO</t>
  </si>
  <si>
    <t>07/06/2023</t>
  </si>
  <si>
    <t>S-2013</t>
  </si>
  <si>
    <t>MIGUEL PETRONI NETO</t>
  </si>
  <si>
    <t>19/04/2024</t>
  </si>
  <si>
    <t>S-2014</t>
  </si>
  <si>
    <t>S-2015</t>
  </si>
  <si>
    <t>S-3001</t>
  </si>
  <si>
    <t>S-3002</t>
  </si>
  <si>
    <t>MARCELO BUENO DE CASTRO</t>
  </si>
  <si>
    <t>19/06/2024</t>
  </si>
  <si>
    <t>S-3003</t>
  </si>
  <si>
    <t>S-2007</t>
  </si>
  <si>
    <t>SILVIO CESAR DE SOUZA</t>
  </si>
  <si>
    <t>22/10/2023</t>
  </si>
  <si>
    <t>S-2008</t>
  </si>
  <si>
    <t>S-2009</t>
  </si>
  <si>
    <t>DEBORAH DE SOUZA PIGNATARI LUCENA</t>
  </si>
  <si>
    <t>10/01/2024</t>
  </si>
  <si>
    <t>S-2010</t>
  </si>
  <si>
    <t>S-2011</t>
  </si>
  <si>
    <t>S-2012</t>
  </si>
  <si>
    <t>S-2001</t>
  </si>
  <si>
    <t>S-2002</t>
  </si>
  <si>
    <t>MARCOS AURELIO FERRAS CASTELLANO</t>
  </si>
  <si>
    <t>27/06/2024</t>
  </si>
  <si>
    <t>S-2003</t>
  </si>
  <si>
    <t>S-2004</t>
  </si>
  <si>
    <t>S-2005</t>
  </si>
  <si>
    <t>MARCO ANTONIO MURGIA</t>
  </si>
  <si>
    <t>07/06/2024</t>
  </si>
  <si>
    <t>S-2006</t>
  </si>
  <si>
    <t>LUCAS PIRES FERREIRA</t>
  </si>
  <si>
    <t>28/09/2023</t>
  </si>
  <si>
    <t>S-1007</t>
  </si>
  <si>
    <t>ROSEMARY DE PAULA MELO</t>
  </si>
  <si>
    <t>09/04/2024</t>
  </si>
  <si>
    <t>S-1008</t>
  </si>
  <si>
    <t>S-1009</t>
  </si>
  <si>
    <t>S-1010</t>
  </si>
  <si>
    <t>S-1011</t>
  </si>
  <si>
    <t>S-1012</t>
  </si>
  <si>
    <t>S-1001</t>
  </si>
  <si>
    <t>S-1002</t>
  </si>
  <si>
    <t>DAVID GARCIA MENDES</t>
  </si>
  <si>
    <t>14/02/2024</t>
  </si>
  <si>
    <t>S-1003</t>
  </si>
  <si>
    <t>S-1004</t>
  </si>
  <si>
    <t>S-1005</t>
  </si>
  <si>
    <t>S-1006</t>
  </si>
  <si>
    <t>A-0243</t>
  </si>
  <si>
    <t>A-0244</t>
  </si>
  <si>
    <t>A-0245</t>
  </si>
  <si>
    <t>KHRYSANTHO MUNIZ</t>
  </si>
  <si>
    <t>21/06/2023</t>
  </si>
  <si>
    <t>Comercial</t>
  </si>
  <si>
    <t>L-0001</t>
  </si>
  <si>
    <t>L-0002</t>
  </si>
  <si>
    <t>L-0003</t>
  </si>
  <si>
    <t>A-0232</t>
  </si>
  <si>
    <t>FERNANDO NICOLACI CERUTTI</t>
  </si>
  <si>
    <t>31/07/2024</t>
  </si>
  <si>
    <t>A-0233</t>
  </si>
  <si>
    <t>A-0234</t>
  </si>
  <si>
    <t>MARCOS ANTONIO SECAO</t>
  </si>
  <si>
    <t>27/08/2024</t>
  </si>
  <si>
    <t>A-0235</t>
  </si>
  <si>
    <t>A-0241</t>
  </si>
  <si>
    <t>A-0242</t>
  </si>
  <si>
    <t>A-0221</t>
  </si>
  <si>
    <t>A-0222</t>
  </si>
  <si>
    <t>A-0223</t>
  </si>
  <si>
    <t>A-0224</t>
  </si>
  <si>
    <t>HUMBERTO TAKAHARU SHIDA</t>
  </si>
  <si>
    <t>25/09/2023</t>
  </si>
  <si>
    <t>A-0225</t>
  </si>
  <si>
    <t>A-0231</t>
  </si>
  <si>
    <t>A-0205</t>
  </si>
  <si>
    <t>A-0211</t>
  </si>
  <si>
    <t>A-0212</t>
  </si>
  <si>
    <t>A-0213</t>
  </si>
  <si>
    <t>A-0214</t>
  </si>
  <si>
    <t>A-0215</t>
  </si>
  <si>
    <t>A-0194</t>
  </si>
  <si>
    <t>A-0195</t>
  </si>
  <si>
    <t>A-0201</t>
  </si>
  <si>
    <t>A-0202</t>
  </si>
  <si>
    <t>DENNIS BETETA CHUQUIYAURI</t>
  </si>
  <si>
    <t>17/09/2023</t>
  </si>
  <si>
    <t>A-0203</t>
  </si>
  <si>
    <t>ANA LUCIA SANTOS DE ALMEIDA GOMES SOARES</t>
  </si>
  <si>
    <t>30/03/2024</t>
  </si>
  <si>
    <t>A-0204</t>
  </si>
  <si>
    <t>A-0183</t>
  </si>
  <si>
    <t>A-0184</t>
  </si>
  <si>
    <t>A-0185</t>
  </si>
  <si>
    <t>A-0191</t>
  </si>
  <si>
    <t>A-0192</t>
  </si>
  <si>
    <t>A-0193</t>
  </si>
  <si>
    <t>A-0172</t>
  </si>
  <si>
    <t>A-0173</t>
  </si>
  <si>
    <t>A-0174</t>
  </si>
  <si>
    <t>ANDREA PAULA TETTI DURAN</t>
  </si>
  <si>
    <t>30/05/2024</t>
  </si>
  <si>
    <t>A-0175</t>
  </si>
  <si>
    <t>A-0181</t>
  </si>
  <si>
    <t>A-0182</t>
  </si>
  <si>
    <t>MÁRCIO TIOITI TOMIMURA</t>
  </si>
  <si>
    <t>01/11/2023</t>
  </si>
  <si>
    <t>A-0161</t>
  </si>
  <si>
    <t>A-0162</t>
  </si>
  <si>
    <t>A-0163</t>
  </si>
  <si>
    <t>PAULO NOVAIS DE OLIVEIRA JUNIOR</t>
  </si>
  <si>
    <t>29/08/2024</t>
  </si>
  <si>
    <t>A-0164</t>
  </si>
  <si>
    <t>LUCIANA ROQUE MIRANDA PIRES</t>
  </si>
  <si>
    <t>11/05/2024</t>
  </si>
  <si>
    <t>A-0165</t>
  </si>
  <si>
    <t>A-0171</t>
  </si>
  <si>
    <t>A-0145</t>
  </si>
  <si>
    <t>A-0151</t>
  </si>
  <si>
    <t>A-0152</t>
  </si>
  <si>
    <t>A-0153</t>
  </si>
  <si>
    <t>MARIANA FERREIRA DA SILVA</t>
  </si>
  <si>
    <t>26/04/2024</t>
  </si>
  <si>
    <t>A-0154</t>
  </si>
  <si>
    <t>ANA CRISTINA DALLARME</t>
  </si>
  <si>
    <t>21/03/2024</t>
  </si>
  <si>
    <t>A-0155</t>
  </si>
  <si>
    <t>A-0134</t>
  </si>
  <si>
    <t>A-0135</t>
  </si>
  <si>
    <t>A-0141</t>
  </si>
  <si>
    <t>A-0142</t>
  </si>
  <si>
    <t>A-0143</t>
  </si>
  <si>
    <t>A-0144</t>
  </si>
  <si>
    <t>HENRIQUE COLI SCHUMANN</t>
  </si>
  <si>
    <t>30/04/2024</t>
  </si>
  <si>
    <t>A-0123</t>
  </si>
  <si>
    <t>CARLA MARILENE EMMERICH</t>
  </si>
  <si>
    <t>19/09/2024</t>
  </si>
  <si>
    <t>A-0124</t>
  </si>
  <si>
    <t>PRISCILA DE BIASI LEAL</t>
  </si>
  <si>
    <t>22/04/2024</t>
  </si>
  <si>
    <t>A-0125</t>
  </si>
  <si>
    <t>A-0131</t>
  </si>
  <si>
    <t>A-0132</t>
  </si>
  <si>
    <t>A-0133</t>
  </si>
  <si>
    <t>A-0112</t>
  </si>
  <si>
    <t>RAQUEL YUKA UEMURA</t>
  </si>
  <si>
    <t>30/08/2023</t>
  </si>
  <si>
    <t>A-0113</t>
  </si>
  <si>
    <t>SERGIO TOCANTINS DE MIRANDA POMBO</t>
  </si>
  <si>
    <t>30/01/2024</t>
  </si>
  <si>
    <t>A-0114</t>
  </si>
  <si>
    <t>LEONARDO PRÓSPOERO ORTIZ</t>
  </si>
  <si>
    <t>17/04/2024</t>
  </si>
  <si>
    <t>A-0115</t>
  </si>
  <si>
    <t>A-0121</t>
  </si>
  <si>
    <t>A-0122</t>
  </si>
  <si>
    <t>MARCIO ARRUDA MIOTTO</t>
  </si>
  <si>
    <t>31/08/2024</t>
  </si>
  <si>
    <t>A-0101</t>
  </si>
  <si>
    <t>A-0102</t>
  </si>
  <si>
    <t>THATIANE JANUÁRIO PEREIRA DA SILVA</t>
  </si>
  <si>
    <t>30/08/2024</t>
  </si>
  <si>
    <t>A-0103</t>
  </si>
  <si>
    <t>ADRIANE BANDEIRA</t>
  </si>
  <si>
    <t>15/09/2023</t>
  </si>
  <si>
    <t>A-0104</t>
  </si>
  <si>
    <t>ERIC LORETTO</t>
  </si>
  <si>
    <t>22/03/2024</t>
  </si>
  <si>
    <t>A-0105</t>
  </si>
  <si>
    <t>A-0111</t>
  </si>
  <si>
    <t>A-0085</t>
  </si>
  <si>
    <t>A-0091</t>
  </si>
  <si>
    <t>A-0092</t>
  </si>
  <si>
    <t>ERIKA RAMOS DA SILVA MIRANDA</t>
  </si>
  <si>
    <t>07/08/2023</t>
  </si>
  <si>
    <t>A-0093</t>
  </si>
  <si>
    <t>DIANA MARIA SEPULVEDA CARDENAS</t>
  </si>
  <si>
    <t>A-0094</t>
  </si>
  <si>
    <t>RODRIGO MEIRA VERAS</t>
  </si>
  <si>
    <t>20/03/2024</t>
  </si>
  <si>
    <t>A-0095</t>
  </si>
  <si>
    <t>A-0074</t>
  </si>
  <si>
    <t>EVA MARQUEZ FLORES</t>
  </si>
  <si>
    <t>23/01/2024</t>
  </si>
  <si>
    <t>A-0075</t>
  </si>
  <si>
    <t>A-0081</t>
  </si>
  <si>
    <t>A-0082</t>
  </si>
  <si>
    <t>VITOR ROMÃO AMARAL</t>
  </si>
  <si>
    <t>16/05/2023</t>
  </si>
  <si>
    <t>A-0083</t>
  </si>
  <si>
    <t>FABIO BORGES MIRANDEZ</t>
  </si>
  <si>
    <t>23/04/2024</t>
  </si>
  <si>
    <t>A-0084</t>
  </si>
  <si>
    <t>ALEXANDRE CALVO</t>
  </si>
  <si>
    <t>14/03/2024</t>
  </si>
  <si>
    <t>A-0063</t>
  </si>
  <si>
    <t>AMAURICIO ROBERTO DA SILVA JUNIOR</t>
  </si>
  <si>
    <t>24/05/2024</t>
  </si>
  <si>
    <t>A-0064</t>
  </si>
  <si>
    <t>PAOLA PATRICIA GERGHI PEZZOLANTE</t>
  </si>
  <si>
    <t>16/02/2024</t>
  </si>
  <si>
    <t>A-0065</t>
  </si>
  <si>
    <t>A-0071</t>
  </si>
  <si>
    <t>A-0072</t>
  </si>
  <si>
    <t>BERNARDO BRESCIA FONTES CUNHA</t>
  </si>
  <si>
    <t>17/05/2023</t>
  </si>
  <si>
    <t>A-0073</t>
  </si>
  <si>
    <t>ALESSANDRO PEREIRA DOS SANTOS</t>
  </si>
  <si>
    <t>21/06/2024</t>
  </si>
  <si>
    <t>A-0052</t>
  </si>
  <si>
    <t>RAPHAEL VIANA KHALIL</t>
  </si>
  <si>
    <t>A-0053</t>
  </si>
  <si>
    <t>JOSÉ HENRIQUE CAMARGO LEOPOLDO E SILVA</t>
  </si>
  <si>
    <t>29/06/2023</t>
  </si>
  <si>
    <t>A-0054</t>
  </si>
  <si>
    <t>CASSIA DE CANHA COELHOSO</t>
  </si>
  <si>
    <t>10/11/2023</t>
  </si>
  <si>
    <t>A-0055</t>
  </si>
  <si>
    <t>MICHELE ELENA LOURENÇO</t>
  </si>
  <si>
    <t>28/06/2024</t>
  </si>
  <si>
    <t>A-0061</t>
  </si>
  <si>
    <t>A-0062</t>
  </si>
  <si>
    <t>VITOR JOSÉ MAZALI DE OLIVEIRA</t>
  </si>
  <si>
    <t>22/07/2023</t>
  </si>
  <si>
    <t>CÓDIGO CONTRATO</t>
  </si>
  <si>
    <t>CLIENTE</t>
  </si>
  <si>
    <t>RG</t>
  </si>
  <si>
    <t>CPF / CNPJ</t>
  </si>
  <si>
    <t>DATA NASCIMENTO</t>
  </si>
  <si>
    <t>OPERAÇÃO DO CONTRATO</t>
  </si>
  <si>
    <t>VALOR DO CONTRATO</t>
  </si>
  <si>
    <t>ÍNDICE CORREÇÃO</t>
  </si>
  <si>
    <t>JUROS CONTRATO</t>
  </si>
  <si>
    <t>VALOR CONTRATO ATUALIZADO</t>
  </si>
  <si>
    <t>TAXA CESSÃO</t>
  </si>
  <si>
    <t>DATA DO CONTRATO</t>
  </si>
  <si>
    <t>DATA APROVAÇÃO</t>
  </si>
  <si>
    <t>STATUS</t>
  </si>
  <si>
    <t>DATA QUITAÇÃO</t>
  </si>
  <si>
    <t>EMITE COBRANÇA</t>
  </si>
  <si>
    <t>COBRANÇA POR EMAIL</t>
  </si>
  <si>
    <t>CLIENTE NO JURÍDICO</t>
  </si>
  <si>
    <t>CLIENTE DDA</t>
  </si>
  <si>
    <t>TAXA ADMINISTRAÇÃO</t>
  </si>
  <si>
    <t>VALOR TAXA ADM</t>
  </si>
  <si>
    <t>SEGURO MIP</t>
  </si>
  <si>
    <t>SEGURO DFI</t>
  </si>
  <si>
    <t>ENDERECO</t>
  </si>
  <si>
    <t>NUMERO</t>
  </si>
  <si>
    <t>EMAIL</t>
  </si>
  <si>
    <t>TELEFONE CONTATO</t>
  </si>
  <si>
    <t>TELEFONE COMERCIAL</t>
  </si>
  <si>
    <t>TELEFONE CELULAR</t>
  </si>
  <si>
    <t>COOBRIGAÇÃO</t>
  </si>
  <si>
    <t>VENCIMENTO COOBRIGAÇÃO</t>
  </si>
  <si>
    <t>DATA CESSÃO RECEBIVEIS</t>
  </si>
  <si>
    <t>01132068336</t>
  </si>
  <si>
    <t>01288025610</t>
  </si>
  <si>
    <t>17/02/1978</t>
  </si>
  <si>
    <t>INCC-DI</t>
  </si>
  <si>
    <t>0,000000000</t>
  </si>
  <si>
    <t>SIM</t>
  </si>
  <si>
    <t>NÃO</t>
  </si>
  <si>
    <t xml:space="preserve">    RUA 46,46 Nº 299</t>
  </si>
  <si>
    <t>46</t>
  </si>
  <si>
    <t>Nº 299</t>
  </si>
  <si>
    <t>Centro</t>
  </si>
  <si>
    <t xml:space="preserve">38950-000   </t>
  </si>
  <si>
    <t>Ibiá</t>
  </si>
  <si>
    <t>MG</t>
  </si>
  <si>
    <t>david78@uol.com.br</t>
  </si>
  <si>
    <t xml:space="preserve"> </t>
  </si>
  <si>
    <t>31 991327697</t>
  </si>
  <si>
    <t>28496924</t>
  </si>
  <si>
    <t>32545442852</t>
  </si>
  <si>
    <t>28/05/1985</t>
  </si>
  <si>
    <t>0,0000</t>
  </si>
  <si>
    <t>R$ 0,00</t>
  </si>
  <si>
    <t xml:space="preserve">RUA Rua Serra Bonita,14 </t>
  </si>
  <si>
    <t>14</t>
  </si>
  <si>
    <t>Jardim São Cristóvão</t>
  </si>
  <si>
    <t xml:space="preserve">03930-100   </t>
  </si>
  <si>
    <t>São Paulo</t>
  </si>
  <si>
    <t>depignatari@gmail.com</t>
  </si>
  <si>
    <t>11 977065453</t>
  </si>
  <si>
    <t>40973483000125</t>
  </si>
  <si>
    <t>ATIVO (QUITADO)</t>
  </si>
  <si>
    <t>RUA Marechal Deodoro,857 CJ1603/14º</t>
  </si>
  <si>
    <t>857</t>
  </si>
  <si>
    <t>CJ1603/14º</t>
  </si>
  <si>
    <t xml:space="preserve">80060-010   </t>
  </si>
  <si>
    <t>Curitiba</t>
  </si>
  <si>
    <t>PR</t>
  </si>
  <si>
    <t>adriana.cavassani@mscadvogados.com</t>
  </si>
  <si>
    <t>1983106112</t>
  </si>
  <si>
    <t>72968966715</t>
  </si>
  <si>
    <t>05/09/1959</t>
  </si>
  <si>
    <t>RUA Rua Cambaúba,1527 ap 201</t>
  </si>
  <si>
    <t>1527</t>
  </si>
  <si>
    <t>ap 201</t>
  </si>
  <si>
    <t>Jardim Guanabara</t>
  </si>
  <si>
    <t xml:space="preserve">21940-001   </t>
  </si>
  <si>
    <t>Rio de Janeiro</t>
  </si>
  <si>
    <t>RJ</t>
  </si>
  <si>
    <t>eduardohbmiranda@terra.com.br</t>
  </si>
  <si>
    <t>21 988962855</t>
  </si>
  <si>
    <t>6176146</t>
  </si>
  <si>
    <t>53517172804</t>
  </si>
  <si>
    <t>20/08/1954</t>
  </si>
  <si>
    <t xml:space="preserve">    Avenida General Monteiro de Barros,638 APTO 44 B MALAGAASTURIAS</t>
  </si>
  <si>
    <t>638</t>
  </si>
  <si>
    <t>APTO 44 B MALAGAASTURIAS</t>
  </si>
  <si>
    <t>Vila Luis Antônio</t>
  </si>
  <si>
    <t xml:space="preserve">11420-010   </t>
  </si>
  <si>
    <t>Guarujá</t>
  </si>
  <si>
    <t>LOURANEANDRADE54@GMAIL.COM</t>
  </si>
  <si>
    <t>11 981419861</t>
  </si>
  <si>
    <t>31602010</t>
  </si>
  <si>
    <t>02293084574</t>
  </si>
  <si>
    <t>09/01/1989</t>
  </si>
  <si>
    <t>RUA Rua Maria Carolina,692 AP.309</t>
  </si>
  <si>
    <t>692</t>
  </si>
  <si>
    <t>AP.309</t>
  </si>
  <si>
    <t>Jardim Paulistano</t>
  </si>
  <si>
    <t xml:space="preserve">01445-000   </t>
  </si>
  <si>
    <t>lpf.lucas@gmail.com; marciapontef@gmail.com</t>
  </si>
  <si>
    <t>34 74086443</t>
  </si>
  <si>
    <t>26518651</t>
  </si>
  <si>
    <t>26416541807</t>
  </si>
  <si>
    <t>04/08/1975</t>
  </si>
  <si>
    <t>RUA Rua Comendador Elias Zarzur,1071 Casa 5</t>
  </si>
  <si>
    <t>1071</t>
  </si>
  <si>
    <t>Casa 5</t>
  </si>
  <si>
    <t>Santo Amaro</t>
  </si>
  <si>
    <t xml:space="preserve">04736-002   </t>
  </si>
  <si>
    <t>marcelobueno16@hotmail.com</t>
  </si>
  <si>
    <t>11 993889472</t>
  </si>
  <si>
    <t>27.207.049-X</t>
  </si>
  <si>
    <t>16420149827</t>
  </si>
  <si>
    <t>23/11/1980</t>
  </si>
  <si>
    <t xml:space="preserve">RUA Rua dos Guascas,26 </t>
  </si>
  <si>
    <t>26</t>
  </si>
  <si>
    <t>Cidade Vargas</t>
  </si>
  <si>
    <t xml:space="preserve">04319-050   </t>
  </si>
  <si>
    <t>marco@grupoeld.com.br</t>
  </si>
  <si>
    <t>11 981610617</t>
  </si>
  <si>
    <t>4900000</t>
  </si>
  <si>
    <t>10481316884</t>
  </si>
  <si>
    <t>21/01/1969</t>
  </si>
  <si>
    <t>RUA Rua Borba Gato,331 AP73 C B-C</t>
  </si>
  <si>
    <t>331</t>
  </si>
  <si>
    <t>AP73 C B-C</t>
  </si>
  <si>
    <t xml:space="preserve">04747-901   </t>
  </si>
  <si>
    <t>marcos.castellano@newmar.com.br</t>
  </si>
  <si>
    <t>11 983011038</t>
  </si>
  <si>
    <t>8550859</t>
  </si>
  <si>
    <t>03839190886</t>
  </si>
  <si>
    <t>14/12/1956</t>
  </si>
  <si>
    <t xml:space="preserve">    Rua Colonia da Gloria,453 apt 93 B</t>
  </si>
  <si>
    <t>453</t>
  </si>
  <si>
    <t>apt 93 B</t>
  </si>
  <si>
    <t>Vila Mariana</t>
  </si>
  <si>
    <t xml:space="preserve">04101-300   </t>
  </si>
  <si>
    <t>mpneto.tj@gmail.com</t>
  </si>
  <si>
    <t>13 981310431</t>
  </si>
  <si>
    <t>15275250-X</t>
  </si>
  <si>
    <t>11414490801</t>
  </si>
  <si>
    <t>17/11/1966</t>
  </si>
  <si>
    <t>RUA AGOSTINHO ASQUINI,74 APTO 06</t>
  </si>
  <si>
    <t>74</t>
  </si>
  <si>
    <t>APTO 06</t>
  </si>
  <si>
    <t>VILA MARIANA</t>
  </si>
  <si>
    <t xml:space="preserve">04121-090   </t>
  </si>
  <si>
    <t>pguimaraes66@hotmail.com</t>
  </si>
  <si>
    <t>11 55490934</t>
  </si>
  <si>
    <t>11 991818631</t>
  </si>
  <si>
    <t>04685245560</t>
  </si>
  <si>
    <t>23138732852</t>
  </si>
  <si>
    <t>05/05/1974</t>
  </si>
  <si>
    <t xml:space="preserve">RUA Rua Mato Grosso,209 </t>
  </si>
  <si>
    <t>209</t>
  </si>
  <si>
    <t>Jardim Planalto</t>
  </si>
  <si>
    <t xml:space="preserve">07402-180   </t>
  </si>
  <si>
    <t>Arujá</t>
  </si>
  <si>
    <t>raffaele.anaclerio@gmail.com</t>
  </si>
  <si>
    <t>11 46531190</t>
  </si>
  <si>
    <t>11 991587680</t>
  </si>
  <si>
    <t>15574437</t>
  </si>
  <si>
    <t>11126635685</t>
  </si>
  <si>
    <t>02/09/1991</t>
  </si>
  <si>
    <t>RUA Rua Pamplona,1551 apto 1302</t>
  </si>
  <si>
    <t>1551</t>
  </si>
  <si>
    <t>apto 1302</t>
  </si>
  <si>
    <t>Jardim Paulista</t>
  </si>
  <si>
    <t xml:space="preserve">01405-003   </t>
  </si>
  <si>
    <t>rmld.rockgeo@gmail.com</t>
  </si>
  <si>
    <t>31 984212645</t>
  </si>
  <si>
    <t>244912601</t>
  </si>
  <si>
    <t>17832881836</t>
  </si>
  <si>
    <t>24/06/1969</t>
  </si>
  <si>
    <t>RUA Rua Conselheiro Moreira de Barros,2933 APT 31  BL</t>
  </si>
  <si>
    <t>2933</t>
  </si>
  <si>
    <t>APT 31  BL</t>
  </si>
  <si>
    <t>Lauzane Paulista</t>
  </si>
  <si>
    <t xml:space="preserve">02430-001   </t>
  </si>
  <si>
    <t>rosemarymelo6@hotmail.com</t>
  </si>
  <si>
    <t>11 992873357</t>
  </si>
  <si>
    <t>5.342.788-0</t>
  </si>
  <si>
    <t>01844101932</t>
  </si>
  <si>
    <t>21/02/1975</t>
  </si>
  <si>
    <t xml:space="preserve">RUA Rua José Pereira Barreto,325 </t>
  </si>
  <si>
    <t>325</t>
  </si>
  <si>
    <t>Jardim Clímax</t>
  </si>
  <si>
    <t xml:space="preserve">04177-350   </t>
  </si>
  <si>
    <t>SILVIOCORTES@YAHOO.COM</t>
  </si>
  <si>
    <t>17 738521333</t>
  </si>
  <si>
    <t>20.355.173-4</t>
  </si>
  <si>
    <t>20546754821</t>
  </si>
  <si>
    <t>27/01/1975</t>
  </si>
  <si>
    <t xml:space="preserve">RUA Rua Oswaldo Cruz,135 </t>
  </si>
  <si>
    <t>135</t>
  </si>
  <si>
    <t>Vila Juca Pedro</t>
  </si>
  <si>
    <t xml:space="preserve">15800-520   </t>
  </si>
  <si>
    <t>Catanduva</t>
  </si>
  <si>
    <t>adrianebandeira@hotmail.com</t>
  </si>
  <si>
    <t>17 997391878</t>
  </si>
  <si>
    <t>23250958-X</t>
  </si>
  <si>
    <t>18279865810</t>
  </si>
  <si>
    <t>08/12/1974</t>
  </si>
  <si>
    <t>RUA Rua Malebranche,25 APTO 74</t>
  </si>
  <si>
    <t>25</t>
  </si>
  <si>
    <t>APTO 74</t>
  </si>
  <si>
    <t>Jardim Vila Mariana</t>
  </si>
  <si>
    <t xml:space="preserve">04116-160   </t>
  </si>
  <si>
    <t>ALEPSANTOS@GMAIL.COM</t>
  </si>
  <si>
    <t>11 991959197</t>
  </si>
  <si>
    <t>66375424-0</t>
  </si>
  <si>
    <t>06707994913</t>
  </si>
  <si>
    <t>28/08/1988</t>
  </si>
  <si>
    <t>AL. Alameda Ribeirão Preto,118 apto 143</t>
  </si>
  <si>
    <t>118</t>
  </si>
  <si>
    <t>apto 143</t>
  </si>
  <si>
    <t>Bela Vista</t>
  </si>
  <si>
    <t xml:space="preserve">01331-001   </t>
  </si>
  <si>
    <t>alexandrecalvo1988@gmail.com</t>
  </si>
  <si>
    <t>41 992198452</t>
  </si>
  <si>
    <t>343694128</t>
  </si>
  <si>
    <t>31965134831</t>
  </si>
  <si>
    <t>13/02/1984</t>
  </si>
  <si>
    <t>RUA Rua Itapiru,601 apto 12</t>
  </si>
  <si>
    <t>601</t>
  </si>
  <si>
    <t>apto 12</t>
  </si>
  <si>
    <t>Saúde</t>
  </si>
  <si>
    <t xml:space="preserve">04143-010   </t>
  </si>
  <si>
    <t>amauriciojr@gmail.com</t>
  </si>
  <si>
    <t>11 994652376</t>
  </si>
  <si>
    <t>25866473</t>
  </si>
  <si>
    <t>25306569838</t>
  </si>
  <si>
    <t>14/08/1976</t>
  </si>
  <si>
    <t>RUA Rua Doutor Zuquim,957 apt 75</t>
  </si>
  <si>
    <t>957</t>
  </si>
  <si>
    <t>apt 75</t>
  </si>
  <si>
    <t>Santana</t>
  </si>
  <si>
    <t xml:space="preserve">02035-011   </t>
  </si>
  <si>
    <t>crisdallarme@gmail.com</t>
  </si>
  <si>
    <t>11 976579561</t>
  </si>
  <si>
    <t>95007000169</t>
  </si>
  <si>
    <t>32064586334</t>
  </si>
  <si>
    <t>18/03/1972</t>
  </si>
  <si>
    <t xml:space="preserve">RUA Rua das Flores,645 </t>
  </si>
  <si>
    <t>645</t>
  </si>
  <si>
    <t>Arianópolis (Jurema)</t>
  </si>
  <si>
    <t xml:space="preserve">61656-170   </t>
  </si>
  <si>
    <t>Caucaia</t>
  </si>
  <si>
    <t>CE</t>
  </si>
  <si>
    <t>liaptgs@gmail.com</t>
  </si>
  <si>
    <t>85 987367825</t>
  </si>
  <si>
    <t>7.994.407-3</t>
  </si>
  <si>
    <t>10664522882</t>
  </si>
  <si>
    <t>07/07/1966</t>
  </si>
  <si>
    <t>AV. Avenida Paulista,21 AP 122</t>
  </si>
  <si>
    <t>21</t>
  </si>
  <si>
    <t>AP 122</t>
  </si>
  <si>
    <t xml:space="preserve">01311-000   </t>
  </si>
  <si>
    <t>andreaduran7766@gmail.com</t>
  </si>
  <si>
    <t>11 999016010</t>
  </si>
  <si>
    <t>15033280</t>
  </si>
  <si>
    <t>10583469620</t>
  </si>
  <si>
    <t>11/12/1991</t>
  </si>
  <si>
    <t>RUA Rua Pamplona,1551 Ap 1302</t>
  </si>
  <si>
    <t>Ap 1302</t>
  </si>
  <si>
    <t>bernardobrescia@gmail.com</t>
  </si>
  <si>
    <t>31 984213290</t>
  </si>
  <si>
    <t>40684778</t>
  </si>
  <si>
    <t>35105845897</t>
  </si>
  <si>
    <t>09/09/1986</t>
  </si>
  <si>
    <t>AV. BOSQUE DA SAÚDE,710 APT 14A</t>
  </si>
  <si>
    <t>710</t>
  </si>
  <si>
    <t>APT 14A</t>
  </si>
  <si>
    <t>SAUDE</t>
  </si>
  <si>
    <t xml:space="preserve">04142-091   </t>
  </si>
  <si>
    <t>CARINA.SHIMOTE@GMAIL.COM</t>
  </si>
  <si>
    <t>11 980896120</t>
  </si>
  <si>
    <t>5244657</t>
  </si>
  <si>
    <t>02867502446</t>
  </si>
  <si>
    <t>14/04/1982</t>
  </si>
  <si>
    <t>RUA Rua Garapeba,251 apto 83</t>
  </si>
  <si>
    <t>251</t>
  </si>
  <si>
    <t>apto 83</t>
  </si>
  <si>
    <t xml:space="preserve">04116-210   </t>
  </si>
  <si>
    <t>carlamarilene14@icloud.com</t>
  </si>
  <si>
    <t>11 943407900</t>
  </si>
  <si>
    <t>44172961</t>
  </si>
  <si>
    <t>36519117803</t>
  </si>
  <si>
    <t>13/08/1987</t>
  </si>
  <si>
    <t>RUA Rua Santa Cruz,1021 APTO 93A</t>
  </si>
  <si>
    <t>1021</t>
  </si>
  <si>
    <t>APTO 93A</t>
  </si>
  <si>
    <t xml:space="preserve">04121-001   </t>
  </si>
  <si>
    <t>cassiaccoelhoso@gmail.com</t>
  </si>
  <si>
    <t>11 991689178</t>
  </si>
  <si>
    <t>07844908762</t>
  </si>
  <si>
    <t>23936957886</t>
  </si>
  <si>
    <t>11/11/1992</t>
  </si>
  <si>
    <t>RUA Rua Augusta,737 B3</t>
  </si>
  <si>
    <t>737</t>
  </si>
  <si>
    <t>B3</t>
  </si>
  <si>
    <t>Consolação</t>
  </si>
  <si>
    <t xml:space="preserve">01305-100   </t>
  </si>
  <si>
    <t>denbex.34@gmail.com</t>
  </si>
  <si>
    <t>11 990112628</t>
  </si>
  <si>
    <t>V6937068</t>
  </si>
  <si>
    <t>23464325806</t>
  </si>
  <si>
    <t>08/09/1988</t>
  </si>
  <si>
    <t>RUA Rua Jorge Tibiriçá,565 apto 182</t>
  </si>
  <si>
    <t>565</t>
  </si>
  <si>
    <t>apto 182</t>
  </si>
  <si>
    <t xml:space="preserve">04126-001   </t>
  </si>
  <si>
    <t>DIANA.SEP@HOTMAIL.COM</t>
  </si>
  <si>
    <t>11 976051991</t>
  </si>
  <si>
    <t>20191830</t>
  </si>
  <si>
    <t>14930000807</t>
  </si>
  <si>
    <t>10/01/1971</t>
  </si>
  <si>
    <t>RUA Rua Rafael Correa Sampaio,1003 apt 61</t>
  </si>
  <si>
    <t>1003</t>
  </si>
  <si>
    <t>apt 61</t>
  </si>
  <si>
    <t>Santa Paula</t>
  </si>
  <si>
    <t xml:space="preserve">09541-250   </t>
  </si>
  <si>
    <t>São Caetano do Sul</t>
  </si>
  <si>
    <t>eric.loretto1@gmail.com</t>
  </si>
  <si>
    <t>11 943849625</t>
  </si>
  <si>
    <t>01314693132</t>
  </si>
  <si>
    <t>27061824824</t>
  </si>
  <si>
    <t>01/09/1979</t>
  </si>
  <si>
    <t xml:space="preserve">RUA DA INDEPENDÊNCIA,706 </t>
  </si>
  <si>
    <t>706</t>
  </si>
  <si>
    <t>CAMBUCI</t>
  </si>
  <si>
    <t xml:space="preserve">01524-000   </t>
  </si>
  <si>
    <t>ERICABRAUNE@HOTMAIL.COM</t>
  </si>
  <si>
    <t>11 993120998</t>
  </si>
  <si>
    <t>200706885</t>
  </si>
  <si>
    <t>12456538730</t>
  </si>
  <si>
    <t>29/06/1989</t>
  </si>
  <si>
    <t>RUA Rua Desembargador Aragão,76 APTO 081</t>
  </si>
  <si>
    <t>76</t>
  </si>
  <si>
    <t>APTO 081</t>
  </si>
  <si>
    <t xml:space="preserve">04102-010   </t>
  </si>
  <si>
    <t>ERIKARSMIRANDA@GMAIL.COM</t>
  </si>
  <si>
    <t>21 988752251</t>
  </si>
  <si>
    <t>3602192.9</t>
  </si>
  <si>
    <t>44329480867</t>
  </si>
  <si>
    <t>23/07/1987</t>
  </si>
  <si>
    <t>RUA Rua Gregório Serrão,260 APT 234</t>
  </si>
  <si>
    <t>260</t>
  </si>
  <si>
    <t>APT 234</t>
  </si>
  <si>
    <t xml:space="preserve">04106-040   </t>
  </si>
  <si>
    <t>evifloma@gmail.com</t>
  </si>
  <si>
    <t>11 24783948</t>
  </si>
  <si>
    <t>11 951240522</t>
  </si>
  <si>
    <t>19556356</t>
  </si>
  <si>
    <t>11662976836</t>
  </si>
  <si>
    <t>04/12/1970</t>
  </si>
  <si>
    <t xml:space="preserve">    Rua Doutor Franco da Rocha,336 APTO 31</t>
  </si>
  <si>
    <t>336</t>
  </si>
  <si>
    <t>APTO 31</t>
  </si>
  <si>
    <t>Perdizes</t>
  </si>
  <si>
    <t xml:space="preserve">05015-040   </t>
  </si>
  <si>
    <t>fmirandez@uol.com.br</t>
  </si>
  <si>
    <t>11 996473809</t>
  </si>
  <si>
    <t>459999138</t>
  </si>
  <si>
    <t>38599605801</t>
  </si>
  <si>
    <t>25/11/1988</t>
  </si>
  <si>
    <t>AV. Avenida Onze de Junho,685 AP44Buzios</t>
  </si>
  <si>
    <t>685</t>
  </si>
  <si>
    <t>AP44Buzios</t>
  </si>
  <si>
    <t>Vila Clementino</t>
  </si>
  <si>
    <t xml:space="preserve">04041-052   </t>
  </si>
  <si>
    <t>fernandonicolaci10@hotmail.com</t>
  </si>
  <si>
    <t>11 947578257</t>
  </si>
  <si>
    <t>36509543</t>
  </si>
  <si>
    <t>38913721830</t>
  </si>
  <si>
    <t>06/05/1992</t>
  </si>
  <si>
    <t>AV. Avenida Leonardo da Vinci,211 APTO 101</t>
  </si>
  <si>
    <t>211</t>
  </si>
  <si>
    <t>APTO 101</t>
  </si>
  <si>
    <t>Vila Guarani (Z Sul)</t>
  </si>
  <si>
    <t xml:space="preserve">04313-000   </t>
  </si>
  <si>
    <t>HENRIQUE.SCHUMANN@OUTLOOK.COM</t>
  </si>
  <si>
    <t>11 985839843</t>
  </si>
  <si>
    <t>20.631.731-1</t>
  </si>
  <si>
    <t>16308223883</t>
  </si>
  <si>
    <t>12/10/1973</t>
  </si>
  <si>
    <t>RUA Rua Francisco Cruz,284 APTO 101</t>
  </si>
  <si>
    <t>284</t>
  </si>
  <si>
    <t xml:space="preserve">04117-091   </t>
  </si>
  <si>
    <t>shidaht@yahoo.com.br</t>
  </si>
  <si>
    <t>11 999711866</t>
  </si>
  <si>
    <t>39291448</t>
  </si>
  <si>
    <t>40689353863</t>
  </si>
  <si>
    <t>14/05/1993</t>
  </si>
  <si>
    <t>RUA Rua Malebranche,25 APT 72</t>
  </si>
  <si>
    <t>APT 72</t>
  </si>
  <si>
    <t>josehcls@gmail.com</t>
  </si>
  <si>
    <t>11 974097733</t>
  </si>
  <si>
    <t>12542144</t>
  </si>
  <si>
    <t>12994795884</t>
  </si>
  <si>
    <t>16/01/1970</t>
  </si>
  <si>
    <t>RUA Rua Doutor Barros Cruz,33 AP 122 B2</t>
  </si>
  <si>
    <t>33</t>
  </si>
  <si>
    <t>AP 122 B2</t>
  </si>
  <si>
    <t xml:space="preserve">04118-130   </t>
  </si>
  <si>
    <t>khrysanthomuniz@hotmail.com</t>
  </si>
  <si>
    <t>11 982368536</t>
  </si>
  <si>
    <t>50240286-6</t>
  </si>
  <si>
    <t>45361562831</t>
  </si>
  <si>
    <t>06/01/1996</t>
  </si>
  <si>
    <t xml:space="preserve">    Rua Pedro Pomponazzi,40 . Apartamento 34</t>
  </si>
  <si>
    <t>40</t>
  </si>
  <si>
    <t>. Apartamento 34</t>
  </si>
  <si>
    <t xml:space="preserve">04115-000   </t>
  </si>
  <si>
    <t>leo_p_ortiz@hotmail.com</t>
  </si>
  <si>
    <t>11 971208272</t>
  </si>
  <si>
    <t>4.941.104</t>
  </si>
  <si>
    <t>98264460682</t>
  </si>
  <si>
    <t>24/08/1971</t>
  </si>
  <si>
    <t>RUA Rua Tiquatira,55 APTO 084</t>
  </si>
  <si>
    <t>55</t>
  </si>
  <si>
    <t>APTO 084</t>
  </si>
  <si>
    <t>Bosque da Saúde</t>
  </si>
  <si>
    <t xml:space="preserve">04137-110   </t>
  </si>
  <si>
    <t>DCERTOLOPES@GMAIL.COM</t>
  </si>
  <si>
    <t>11 982823732</t>
  </si>
  <si>
    <t>90934003</t>
  </si>
  <si>
    <t>03739463848</t>
  </si>
  <si>
    <t>16/12/1956</t>
  </si>
  <si>
    <t xml:space="preserve">RUA Rua Maria José Nogueira,01 </t>
  </si>
  <si>
    <t>01</t>
  </si>
  <si>
    <t xml:space="preserve">04127-130   </t>
  </si>
  <si>
    <t>crisspatari@gmail.com</t>
  </si>
  <si>
    <t>11 988996191</t>
  </si>
  <si>
    <t>32.500.410-9</t>
  </si>
  <si>
    <t>29237760892</t>
  </si>
  <si>
    <t>06/08/1983</t>
  </si>
  <si>
    <t xml:space="preserve">RUA Rua Oswaldo Russi,120 </t>
  </si>
  <si>
    <t>120</t>
  </si>
  <si>
    <t xml:space="preserve">09726-080   </t>
  </si>
  <si>
    <t>São Bernardo do Campo</t>
  </si>
  <si>
    <t>marcio.miotto@gmail.com</t>
  </si>
  <si>
    <t>11 993241028</t>
  </si>
  <si>
    <t>04154266727</t>
  </si>
  <si>
    <t>36923242860</t>
  </si>
  <si>
    <t>02/12/1988</t>
  </si>
  <si>
    <t>AV. Avenida Bosque da Saúde,519 apto 14</t>
  </si>
  <si>
    <t>519</t>
  </si>
  <si>
    <t>apto 14</t>
  </si>
  <si>
    <t>marciotioiti@yahoo.com.br</t>
  </si>
  <si>
    <t>11 966770907</t>
  </si>
  <si>
    <t>15.692.008-6</t>
  </si>
  <si>
    <t>09125695819</t>
  </si>
  <si>
    <t>26/02/1967</t>
  </si>
  <si>
    <t xml:space="preserve">RUA Rua Orlando Jardim,466 </t>
  </si>
  <si>
    <t>466</t>
  </si>
  <si>
    <t>Vila Sabrina</t>
  </si>
  <si>
    <t xml:space="preserve">02139-030   </t>
  </si>
  <si>
    <t>contato@mansec.com.br</t>
  </si>
  <si>
    <t>11 974566684</t>
  </si>
  <si>
    <t>44882531</t>
  </si>
  <si>
    <t>38710029842</t>
  </si>
  <si>
    <t>05/04/1989</t>
  </si>
  <si>
    <t xml:space="preserve">RUA Rua Rosário Felicidade Caetano,50 </t>
  </si>
  <si>
    <t>50</t>
  </si>
  <si>
    <t>Veloso</t>
  </si>
  <si>
    <t xml:space="preserve">06154-160   </t>
  </si>
  <si>
    <t>Osasco</t>
  </si>
  <si>
    <t>mariwp@gmail.com</t>
  </si>
  <si>
    <t>11 976058132</t>
  </si>
  <si>
    <t>33.894.490-4</t>
  </si>
  <si>
    <t>30490474888</t>
  </si>
  <si>
    <t>19/03/1982</t>
  </si>
  <si>
    <t>AL. Alameda dos Anapurus,1441 apto 52</t>
  </si>
  <si>
    <t>1441</t>
  </si>
  <si>
    <t>apto 52</t>
  </si>
  <si>
    <t>Indianópolis</t>
  </si>
  <si>
    <t xml:space="preserve">04087-005   </t>
  </si>
  <si>
    <t>lourencomichele1@gmail.com</t>
  </si>
  <si>
    <t>11 997734703</t>
  </si>
  <si>
    <t>17548151-9</t>
  </si>
  <si>
    <t>22067155890</t>
  </si>
  <si>
    <t>11/05/1981</t>
  </si>
  <si>
    <t>RUA Rua Jorge Tibiriçá,238 APTO 101</t>
  </si>
  <si>
    <t>238</t>
  </si>
  <si>
    <t xml:space="preserve">04126-000   </t>
  </si>
  <si>
    <t>paola.g.pezzolante@gmail.com</t>
  </si>
  <si>
    <t>11 978775759</t>
  </si>
  <si>
    <t>432637680</t>
  </si>
  <si>
    <t>43260427880</t>
  </si>
  <si>
    <t>30/08/1993</t>
  </si>
  <si>
    <t>RUA Rua Oscar Freire,1754 APTO 117</t>
  </si>
  <si>
    <t>1754</t>
  </si>
  <si>
    <t>APTO 117</t>
  </si>
  <si>
    <t>Pinheiros</t>
  </si>
  <si>
    <t xml:space="preserve">05409-011   </t>
  </si>
  <si>
    <t>Paulo.novais.oliveira@gmail.com</t>
  </si>
  <si>
    <t>11 913365143</t>
  </si>
  <si>
    <t>26222070</t>
  </si>
  <si>
    <t>21713625881</t>
  </si>
  <si>
    <t>19/02/1981</t>
  </si>
  <si>
    <t>RUA Rua Engenheiro Armando de Virgiliis,220 apto. 93B</t>
  </si>
  <si>
    <t>220</t>
  </si>
  <si>
    <t>apto. 93B</t>
  </si>
  <si>
    <t xml:space="preserve">04120-021   </t>
  </si>
  <si>
    <t>priscilabiasi@gmail.com</t>
  </si>
  <si>
    <t>11 968418606</t>
  </si>
  <si>
    <t>117549154</t>
  </si>
  <si>
    <t>11916718795</t>
  </si>
  <si>
    <t>16/02/1990</t>
  </si>
  <si>
    <t>RUA FLÁVIO DE MELO,156 APT 31</t>
  </si>
  <si>
    <t>156</t>
  </si>
  <si>
    <t>APT 31</t>
  </si>
  <si>
    <t xml:space="preserve">04117-130   </t>
  </si>
  <si>
    <t>RVKHALIL@GMAIL.COM</t>
  </si>
  <si>
    <t>11 996311805</t>
  </si>
  <si>
    <t>56684325</t>
  </si>
  <si>
    <t>05554672523</t>
  </si>
  <si>
    <t>28/06/1994</t>
  </si>
  <si>
    <t xml:space="preserve">    Rua Desembargador Aragão,21 APTO 122</t>
  </si>
  <si>
    <t>APTO 122</t>
  </si>
  <si>
    <t>RAQUELYUKA@GMAIL.COM</t>
  </si>
  <si>
    <t>11 941519931</t>
  </si>
  <si>
    <t>50.662.632-5</t>
  </si>
  <si>
    <t>43091950832</t>
  </si>
  <si>
    <t>14/09/1994</t>
  </si>
  <si>
    <t>RUA Rua Antônio Marcondes,184 APTO 1409</t>
  </si>
  <si>
    <t>184</t>
  </si>
  <si>
    <t>APTO 1409</t>
  </si>
  <si>
    <t>Vila Dom Pedro I</t>
  </si>
  <si>
    <t xml:space="preserve">04267-020   </t>
  </si>
  <si>
    <t>mverasrodrigo@gmail.com</t>
  </si>
  <si>
    <t>11 988330007</t>
  </si>
  <si>
    <t>7203043</t>
  </si>
  <si>
    <t>20803257287</t>
  </si>
  <si>
    <t>22/10/1963</t>
  </si>
  <si>
    <t xml:space="preserve">RUA Rua Pinheiro,283 </t>
  </si>
  <si>
    <t>283</t>
  </si>
  <si>
    <t>Tião Mineiro</t>
  </si>
  <si>
    <t xml:space="preserve">68630-744   </t>
  </si>
  <si>
    <t>Paragominas</t>
  </si>
  <si>
    <t>PA</t>
  </si>
  <si>
    <t>familiapombo@hotmail.com</t>
  </si>
  <si>
    <t>91 987676355</t>
  </si>
  <si>
    <t>44197889-7</t>
  </si>
  <si>
    <t>32251158863</t>
  </si>
  <si>
    <t>03/07/1985</t>
  </si>
  <si>
    <t xml:space="preserve">01415-000   </t>
  </si>
  <si>
    <t>thatiane.januario3@gmail.com</t>
  </si>
  <si>
    <t>11 993309006</t>
  </si>
  <si>
    <t>04654887184</t>
  </si>
  <si>
    <t>35831648818</t>
  </si>
  <si>
    <t>08/06/1989</t>
  </si>
  <si>
    <t>AV. Avenida Fagundes Filho,825 apto 132</t>
  </si>
  <si>
    <t>825</t>
  </si>
  <si>
    <t>apto 132</t>
  </si>
  <si>
    <t>Vila Monte Alegre</t>
  </si>
  <si>
    <t xml:space="preserve">04304-011   </t>
  </si>
  <si>
    <t>vitor_mazali@hotmail.com</t>
  </si>
  <si>
    <t>11 972824818</t>
  </si>
  <si>
    <t>43.760.405-6</t>
  </si>
  <si>
    <t>34481253851</t>
  </si>
  <si>
    <t>08/10/1986</t>
  </si>
  <si>
    <t xml:space="preserve">    Rua Loefgren,359 apto 53</t>
  </si>
  <si>
    <t>359</t>
  </si>
  <si>
    <t>apto 53</t>
  </si>
  <si>
    <t>VILA CLEMENTINO</t>
  </si>
  <si>
    <t xml:space="preserve">04040-030   </t>
  </si>
  <si>
    <t>vitor.ramaral@gmail.com</t>
  </si>
  <si>
    <t>11 981755924</t>
  </si>
  <si>
    <t>Código Parcela</t>
  </si>
  <si>
    <t>Nome</t>
  </si>
  <si>
    <t>Status do Contrato</t>
  </si>
  <si>
    <t>Parcela</t>
  </si>
  <si>
    <t>Valor Principal</t>
  </si>
  <si>
    <t>Valor Original</t>
  </si>
  <si>
    <t>Valor Corrigido</t>
  </si>
  <si>
    <t>Valor Multa</t>
  </si>
  <si>
    <t>Valor Mora</t>
  </si>
  <si>
    <t>Valor Desconto</t>
  </si>
  <si>
    <t>Valor Cobrado</t>
  </si>
  <si>
    <t>Valor Pago</t>
  </si>
  <si>
    <t>Data de Registro</t>
  </si>
  <si>
    <t>Data de Vencimento</t>
  </si>
  <si>
    <t>Data de Vencimento do Boleto</t>
  </si>
  <si>
    <t>Data de Pagamento</t>
  </si>
  <si>
    <t>Data de Crédito</t>
  </si>
  <si>
    <t>Data da Baixa</t>
  </si>
  <si>
    <t>DDA</t>
  </si>
  <si>
    <t>Tipo de Baixa</t>
  </si>
  <si>
    <t>Nosso Número</t>
  </si>
  <si>
    <t>Índice</t>
  </si>
  <si>
    <t>Defasagem</t>
  </si>
  <si>
    <t>Tipo Correção</t>
  </si>
  <si>
    <t>Correção Prorata</t>
  </si>
  <si>
    <t>Banco</t>
  </si>
  <si>
    <t>Agência</t>
  </si>
  <si>
    <t>Conta Corrente</t>
  </si>
  <si>
    <t>Dígito</t>
  </si>
  <si>
    <t>Dia</t>
  </si>
  <si>
    <t>Ano</t>
  </si>
  <si>
    <t>1 - Permuta</t>
  </si>
  <si>
    <t>MANUAL</t>
  </si>
  <si>
    <t xml:space="preserve">FIXO + FIXO                </t>
  </si>
  <si>
    <t>Variação Normal</t>
  </si>
  <si>
    <t>Mensal</t>
  </si>
  <si>
    <t>ITAU</t>
  </si>
  <si>
    <t>6327</t>
  </si>
  <si>
    <t>18759</t>
  </si>
  <si>
    <t>4</t>
  </si>
  <si>
    <t>1 - ATO</t>
  </si>
  <si>
    <t>DEPOSITO EM CONTA</t>
  </si>
  <si>
    <t>2926</t>
  </si>
  <si>
    <t>33924</t>
  </si>
  <si>
    <t>9</t>
  </si>
  <si>
    <t>1 - Mensal</t>
  </si>
  <si>
    <t>AUTOMÁTICA</t>
  </si>
  <si>
    <t>INCC-DI + IGP-M</t>
  </si>
  <si>
    <t>1 - Entrada</t>
  </si>
  <si>
    <t>2 - Entrada</t>
  </si>
  <si>
    <t>2 - Mensal</t>
  </si>
  <si>
    <t>1 - Unica</t>
  </si>
  <si>
    <t>Fixo</t>
  </si>
  <si>
    <t>3 - Entrada</t>
  </si>
  <si>
    <t>3 - Mensal</t>
  </si>
  <si>
    <t>DISTRATADO</t>
  </si>
  <si>
    <t>4 - Mensal</t>
  </si>
  <si>
    <t>5 - Mensal</t>
  </si>
  <si>
    <t>1 - Renegociação</t>
  </si>
  <si>
    <t>1 - Semestral</t>
  </si>
  <si>
    <t>6 - Mensal</t>
  </si>
  <si>
    <t>1 - Anual</t>
  </si>
  <si>
    <t>7 - Mensal</t>
  </si>
  <si>
    <t>4 - Entrada</t>
  </si>
  <si>
    <t>8 - Mensal</t>
  </si>
  <si>
    <t>Anual</t>
  </si>
  <si>
    <t>9 - Mensal</t>
  </si>
  <si>
    <t>1 - Amortização</t>
  </si>
  <si>
    <t>1 - Antecipação</t>
  </si>
  <si>
    <t>10 - Mensal</t>
  </si>
  <si>
    <t>Semestral</t>
  </si>
  <si>
    <t>11 - Mensal</t>
  </si>
  <si>
    <t>Variação Positiva</t>
  </si>
  <si>
    <t>2 - Semestral</t>
  </si>
  <si>
    <t>12 - Mensal</t>
  </si>
  <si>
    <t>TRANSFERÊNCIA BANCÁRIA</t>
  </si>
  <si>
    <t>13 - Mensal</t>
  </si>
  <si>
    <t>14 - Mensal</t>
  </si>
  <si>
    <t>1 - Trimestral</t>
  </si>
  <si>
    <t>Trimestral</t>
  </si>
  <si>
    <t>15 - Mensal</t>
  </si>
  <si>
    <t>16 - Mensal</t>
  </si>
  <si>
    <t>17 - Mensal</t>
  </si>
  <si>
    <t>2 - Trimestral</t>
  </si>
  <si>
    <t>3 - Semestral</t>
  </si>
  <si>
    <t>18 - Mensal</t>
  </si>
  <si>
    <t>19 - Mensal</t>
  </si>
  <si>
    <t>20 - Mensal</t>
  </si>
  <si>
    <t>2 - Anual</t>
  </si>
  <si>
    <t>21 - Mensal</t>
  </si>
  <si>
    <t>22 - Mensal</t>
  </si>
  <si>
    <t>23 - Mensal</t>
  </si>
  <si>
    <t>4 - Semestral</t>
  </si>
  <si>
    <t>24 - Mensal</t>
  </si>
  <si>
    <t>25 - Mensal</t>
  </si>
  <si>
    <t>26 - Mensal</t>
  </si>
  <si>
    <t>27 - Mensal</t>
  </si>
  <si>
    <t>28 - Mensal</t>
  </si>
  <si>
    <t>29 - Mensal</t>
  </si>
  <si>
    <t>3 - Trimestral</t>
  </si>
  <si>
    <t>5 - Semestral</t>
  </si>
  <si>
    <t>30 - Mensal</t>
  </si>
  <si>
    <t>31 - Mensal</t>
  </si>
  <si>
    <t>32 - Mensal</t>
  </si>
  <si>
    <t>3 - Anual</t>
  </si>
  <si>
    <t>4 - Trimestral</t>
  </si>
  <si>
    <t>33 - Mensal</t>
  </si>
  <si>
    <t>34 - Mensal</t>
  </si>
  <si>
    <t>35 - Mensal</t>
  </si>
  <si>
    <t>1 - Financiamento</t>
  </si>
  <si>
    <t>Anot. venda</t>
  </si>
  <si>
    <t>Planta</t>
  </si>
  <si>
    <t>Equipe</t>
  </si>
  <si>
    <t>Gerente</t>
  </si>
  <si>
    <t>Corretor</t>
  </si>
  <si>
    <t>Cliente(s)</t>
  </si>
  <si>
    <t>Desconto Tab.</t>
  </si>
  <si>
    <t>Área total</t>
  </si>
  <si>
    <t>Área privativa</t>
  </si>
  <si>
    <t>Fração ideal</t>
  </si>
  <si>
    <t>Quartos</t>
  </si>
  <si>
    <t>Vagas</t>
  </si>
  <si>
    <t>Classificação Venda</t>
  </si>
  <si>
    <t>Estágio Contrato</t>
  </si>
  <si>
    <t>Preço Tab.</t>
  </si>
  <si>
    <t>Preço Tab. com Desconto</t>
  </si>
  <si>
    <t>Preço de venda</t>
  </si>
  <si>
    <t>Valor m2</t>
  </si>
  <si>
    <t>Valor m2 com Desconto</t>
  </si>
  <si>
    <t>Data da venda / reserva</t>
  </si>
  <si>
    <t>Data do pedido</t>
  </si>
  <si>
    <t>Taxa de decoração - Valor total</t>
  </si>
  <si>
    <t>Taxa de decoração - Parcelas</t>
  </si>
  <si>
    <t>Taxa de decoração - Início pagto</t>
  </si>
  <si>
    <t>Taxa de decoração - Início correção</t>
  </si>
  <si>
    <t>Data de recebimento</t>
  </si>
  <si>
    <t>Venda confirmada?</t>
  </si>
  <si>
    <t>Opção de planta</t>
  </si>
  <si>
    <t>Garden</t>
  </si>
  <si>
    <t>--</t>
  </si>
  <si>
    <t>3 Dorms</t>
  </si>
  <si>
    <t>Venda aprovada</t>
  </si>
  <si>
    <t>HOUSE P&amp;G 1</t>
  </si>
  <si>
    <t>VASCO BANDIERA PAIVA</t>
  </si>
  <si>
    <t>UNIDADE ESCRITURADA</t>
  </si>
  <si>
    <t>Não</t>
  </si>
  <si>
    <t>2 Dorms</t>
  </si>
  <si>
    <t>HOUSE P&amp;G 4</t>
  </si>
  <si>
    <t>ANTONIO ADELSON CERQUEIRA</t>
  </si>
  <si>
    <t>FERNANDEZ MERA</t>
  </si>
  <si>
    <t>CORRETORES ASSOCIADOS</t>
  </si>
  <si>
    <t>ABYARA</t>
  </si>
  <si>
    <t>MANOEL CIPELLI SANCHEZ</t>
  </si>
  <si>
    <t>CASSIA DE CANHA COELHOSO, GUILHERME PATERNO MIRANDA</t>
  </si>
  <si>
    <t>Aroldo Mesquita Filho</t>
  </si>
  <si>
    <t>FELIPE COUTO</t>
  </si>
  <si>
    <t>HOUSE P&amp;G 7</t>
  </si>
  <si>
    <t>LIDIANE MARTINS FONTOLAM</t>
  </si>
  <si>
    <t>AMAURICIO ROBERTO DA SILVA JUNIOR, MÁRCIA PRISCILA OLIVEIRA BARBOSA</t>
  </si>
  <si>
    <t>HOUSE P&amp;G 5</t>
  </si>
  <si>
    <t>ANDERSON F. GODOY VASCONCELOS</t>
  </si>
  <si>
    <t>PAES &amp; GREGORI</t>
  </si>
  <si>
    <t>Secretaria de Vendas</t>
  </si>
  <si>
    <t>BERNARDO BRESCIA FONTES CUNHA, RENATA MARIA LIMA DINIZ</t>
  </si>
  <si>
    <t>EDILSON APARECIDO GOMES</t>
  </si>
  <si>
    <t>JOSE VICENTE MENDES JUNIOR</t>
  </si>
  <si>
    <t>Venda suspensa</t>
  </si>
  <si>
    <t>MURILO</t>
  </si>
  <si>
    <t>QUANTUM PARTNERS INTERMEDIAÇÃ IMOBILIÁRIA LTDA</t>
  </si>
  <si>
    <t>CESAR RICARDO JURGENFELDT</t>
  </si>
  <si>
    <t>CORRETORES AUTÔNOMOS</t>
  </si>
  <si>
    <t>ALTAIR GOMES</t>
  </si>
  <si>
    <t>ADRIANE BANDEIRA PEREIRA</t>
  </si>
  <si>
    <t>HOUSE P&amp;G 6</t>
  </si>
  <si>
    <t>RUBENS PINA COSTA</t>
  </si>
  <si>
    <t>RAQUEL YUKA UEMURA, VICTOR RICARDO</t>
  </si>
  <si>
    <t>IMOBILIÁRIA AUTÔNOMA</t>
  </si>
  <si>
    <t>Plural Imobiliária e Construtora</t>
  </si>
  <si>
    <t>DIRCEU APARECIDO DE PAULO</t>
  </si>
  <si>
    <t>RICHARD DOS SANTOS AMARAL</t>
  </si>
  <si>
    <t>ANDRÉ LUIZ ALVES CARDOSO</t>
  </si>
  <si>
    <t>TEREZINHA NOGUEIRA DE MEDEIROS</t>
  </si>
  <si>
    <t>Luiz Carlos da Silva Andrade</t>
  </si>
  <si>
    <t>DANIELI CERTO LOPES, LUCIANA ROQUE MIRANDA PIRES</t>
  </si>
  <si>
    <t>HOUSE P&amp;G 3</t>
  </si>
  <si>
    <t>JESSICA FERREIRA DOS SANTOS</t>
  </si>
  <si>
    <t>Joseniana Alves do Nascimento</t>
  </si>
  <si>
    <t>ANA LUCIA SANTOS DE ALMEIDA</t>
  </si>
  <si>
    <t>ANTONIO CARLOS FERREIRA DIAS</t>
  </si>
  <si>
    <t>SILVANA APARECIDO GOMES DOS SANTOS</t>
  </si>
  <si>
    <t>Loja</t>
  </si>
  <si>
    <t>Studio</t>
  </si>
  <si>
    <t>1 Dorm</t>
  </si>
  <si>
    <t>Mauta Imoveis</t>
  </si>
  <si>
    <t>Ana Paula Córdoba Jerep</t>
  </si>
  <si>
    <t>Elaine Lima Maciel</t>
  </si>
  <si>
    <t>ADRIANA SERRANO CAVASSANI, ECOTIME PARTICIPAÇÕES LTDA, MARCELO TESHEINER CAVASSANI, SILVIO OSMAR MARTINS JUNIOR</t>
  </si>
  <si>
    <t>Mª DO SOCORRO FIGUEIREDO DA SILVA</t>
  </si>
  <si>
    <t>.</t>
  </si>
  <si>
    <t>Dias</t>
  </si>
  <si>
    <t>Premissas Anuais</t>
  </si>
  <si>
    <t>Anos</t>
  </si>
  <si>
    <t>Taxas de Juros</t>
  </si>
  <si>
    <t>Selic / CDI</t>
  </si>
  <si>
    <t>TJLP</t>
  </si>
  <si>
    <t>Libor</t>
  </si>
  <si>
    <t>Inflação</t>
  </si>
  <si>
    <t>IPCA</t>
  </si>
  <si>
    <t>IGP-M</t>
  </si>
  <si>
    <t>INCC</t>
  </si>
  <si>
    <t>Taxas de Câmbio</t>
  </si>
  <si>
    <t>R$/US$ Final</t>
  </si>
  <si>
    <t>R$/US$ Médio</t>
  </si>
  <si>
    <t>Premissas Mensais</t>
  </si>
  <si>
    <t>Selic/CDI</t>
  </si>
  <si>
    <t>TR</t>
  </si>
  <si>
    <t>Número Índice</t>
  </si>
  <si>
    <t>Selic</t>
  </si>
  <si>
    <t>CPI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</si>
</sst>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8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[$-416]mmm\-yy;@"/>
    <numFmt numFmtId="165" formatCode="_-* #,##0_-;\-* #,##0_-;_-* &quot;-&quot;??_-;_-@_-"/>
    <numFmt numFmtId="166" formatCode="General\ &quot;Und&quot;"/>
    <numFmt numFmtId="167" formatCode="0.0%"/>
    <numFmt numFmtId="168" formatCode="mm/\ yyyy"/>
    <numFmt numFmtId="169" formatCode="#,##0_);&quot;(&quot;#,##0&quot;)&quot;;&quot;–&quot;_)"/>
    <numFmt numFmtId="170" formatCode="###0_);&quot;(&quot;###0&quot;)&quot;;&quot;–&quot;_)"/>
    <numFmt numFmtId="171" formatCode="0."/>
    <numFmt numFmtId="172" formatCode="#,##0.0%_);&quot;(&quot;#,##0.0%&quot;)&quot;;&quot;–&quot;_)"/>
    <numFmt numFmtId="173" formatCode="#,##0.00_);&quot;(&quot;#,##0.00&quot;)&quot;;&quot;–&quot;_)"/>
    <numFmt numFmtId="174" formatCode="_(* #,##0.00_);_(* \(#,##0.00\);_(* &quot;-&quot;??_);_(@_)"/>
    <numFmt numFmtId="175" formatCode="_-* #,##0.0000_-;\-* #,##0.0000_-;_-* &quot;-&quot;??_-;_-@_-"/>
    <numFmt numFmtId="176" formatCode="#,##0.0_);&quot;(&quot;#,##0.0&quot;)&quot;;&quot;–&quot;_)"/>
    <numFmt numFmtId="177" formatCode="#,##0_ ;\-#,##0\ "/>
    <numFmt numFmtId="178" formatCode="#,##0.00_ ;\-#,##0.00\ "/>
  </numFmts>
  <fonts count="45">
    <font>
      <sz val="11"/>
      <color theme="1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4"/>
      <color theme="1" tint="0.24997711111789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 tint="-4.9989318521683403E-2"/>
      <name val="Calibri"/>
      <family val="2"/>
      <scheme val="minor"/>
    </font>
    <font>
      <b/>
      <sz val="11"/>
      <color theme="1" tint="0.249977111117893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sz val="10"/>
      <color theme="1" tint="0.249977111117893"/>
      <name val="Calibri"/>
      <family val="2"/>
      <scheme val="minor"/>
    </font>
    <font>
      <b/>
      <u/>
      <sz val="12"/>
      <color theme="1" tint="0.249977111117893"/>
      <name val="Calibri"/>
      <family val="2"/>
      <scheme val="minor"/>
    </font>
    <font>
      <b/>
      <sz val="12"/>
      <color theme="1" tint="0.24997711111789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 tint="0.249977111117893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0"/>
      <color theme="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1"/>
      <color rgb="FF101010"/>
      <name val="Calibri"/>
      <family val="2"/>
    </font>
  </fonts>
  <fills count="4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400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D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3D3D3"/>
      </patternFill>
    </fill>
  </fills>
  <borders count="4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ck">
        <color theme="1" tint="0.34998626667073579"/>
      </bottom>
      <diagonal/>
    </border>
    <border>
      <left style="hair">
        <color indexed="64"/>
      </left>
      <right/>
      <top style="thick">
        <color theme="1" tint="0.34998626667073579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theme="1" tint="0.24994659260841701"/>
      </bottom>
      <diagonal/>
    </border>
    <border>
      <left/>
      <right/>
      <top style="medium">
        <color theme="1" tint="0.24994659260841701"/>
      </top>
      <bottom/>
      <diagonal/>
    </border>
    <border>
      <left/>
      <right/>
      <top/>
      <bottom style="thick">
        <color rgb="FFC00000"/>
      </bottom>
      <diagonal/>
    </border>
    <border>
      <left/>
      <right/>
      <top/>
      <bottom style="thin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thin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/>
      <diagonal/>
    </border>
    <border>
      <left/>
      <right/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499984740745262"/>
      </left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499984740745262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499984740745262"/>
      </left>
      <right/>
      <top/>
      <bottom style="thin">
        <color theme="1" tint="0.24994659260841701"/>
      </bottom>
      <diagonal/>
    </border>
    <border>
      <left/>
      <right style="thin">
        <color theme="1" tint="0.499984740745262"/>
      </right>
      <top/>
      <bottom style="thin">
        <color theme="1" tint="0.2499465926084170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 style="thin">
        <color theme="1" tint="0.24994659260841701"/>
      </top>
      <bottom/>
      <diagonal/>
    </border>
    <border>
      <left style="thin">
        <color theme="1" tint="0.499984740745262"/>
      </left>
      <right/>
      <top style="thin">
        <color theme="1" tint="0.24994659260841701"/>
      </top>
      <bottom/>
      <diagonal/>
    </border>
    <border>
      <left/>
      <right/>
      <top style="thin">
        <color theme="1" tint="0.24994659260841701"/>
      </top>
      <bottom/>
      <diagonal/>
    </border>
    <border>
      <left/>
      <right style="thin">
        <color theme="1" tint="0.499984740745262"/>
      </right>
      <top style="thin">
        <color theme="1" tint="0.24994659260841701"/>
      </top>
      <bottom/>
      <diagonal/>
    </border>
    <border>
      <left style="thin">
        <color theme="1" tint="0.24994659260841701"/>
      </left>
      <right/>
      <top/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/>
      <diagonal/>
    </border>
    <border>
      <left/>
      <right style="thin">
        <color theme="1" tint="0.24994659260841701"/>
      </right>
      <top/>
      <bottom style="thin">
        <color theme="1" tint="0.24994659260841701"/>
      </bottom>
      <diagonal/>
    </border>
    <border>
      <left/>
      <right/>
      <top style="thin">
        <color theme="4"/>
      </top>
      <bottom/>
      <diagonal/>
    </border>
    <border>
      <left style="medium">
        <color rgb="FFCCCCCC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CCCCCC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2">
    <xf numFmtId="0" fontId="0" fillId="0" borderId="0"/>
    <xf numFmtId="43" fontId="3" fillId="0" borderId="0" applyFont="0" applyFill="0" applyBorder="0" applyAlignment="0" applyProtection="0"/>
    <xf numFmtId="164" fontId="3" fillId="0" borderId="0"/>
    <xf numFmtId="164" fontId="3" fillId="0" borderId="0"/>
    <xf numFmtId="174" fontId="3" fillId="0" borderId="0" applyFont="0" applyFill="0" applyBorder="0" applyAlignment="0" applyProtection="0"/>
    <xf numFmtId="164" fontId="3" fillId="0" borderId="0"/>
    <xf numFmtId="0" fontId="5" fillId="0" borderId="0" applyBorder="0"/>
    <xf numFmtId="0" fontId="30" fillId="0" borderId="0" applyNumberFormat="0" applyFill="0" applyBorder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3" fillId="0" borderId="20" applyNumberFormat="0" applyFill="0" applyAlignment="0" applyProtection="0"/>
    <xf numFmtId="0" fontId="33" fillId="0" borderId="0" applyNumberFormat="0" applyFill="0" applyBorder="0" applyAlignment="0" applyProtection="0"/>
    <xf numFmtId="0" fontId="34" fillId="10" borderId="0" applyNumberFormat="0" applyBorder="0" applyAlignment="0" applyProtection="0"/>
    <xf numFmtId="0" fontId="35" fillId="11" borderId="0" applyNumberFormat="0" applyBorder="0" applyAlignment="0" applyProtection="0"/>
    <xf numFmtId="0" fontId="36" fillId="12" borderId="0" applyNumberFormat="0" applyBorder="0" applyAlignment="0" applyProtection="0"/>
    <xf numFmtId="0" fontId="37" fillId="13" borderId="21" applyNumberFormat="0" applyAlignment="0" applyProtection="0"/>
    <xf numFmtId="0" fontId="38" fillId="14" borderId="22" applyNumberFormat="0" applyAlignment="0" applyProtection="0"/>
    <xf numFmtId="0" fontId="39" fillId="14" borderId="21" applyNumberFormat="0" applyAlignment="0" applyProtection="0"/>
    <xf numFmtId="0" fontId="40" fillId="0" borderId="23" applyNumberFormat="0" applyFill="0" applyAlignment="0" applyProtection="0"/>
    <xf numFmtId="0" fontId="18" fillId="15" borderId="24" applyNumberFormat="0" applyAlignment="0" applyProtection="0"/>
    <xf numFmtId="0" fontId="25" fillId="0" borderId="0" applyNumberFormat="0" applyFill="0" applyBorder="0" applyAlignment="0" applyProtection="0"/>
    <xf numFmtId="0" fontId="3" fillId="16" borderId="25" applyNumberFormat="0" applyFont="0" applyAlignment="0" applyProtection="0"/>
    <xf numFmtId="0" fontId="41" fillId="0" borderId="0" applyNumberFormat="0" applyFill="0" applyBorder="0" applyAlignment="0" applyProtection="0"/>
    <xf numFmtId="0" fontId="13" fillId="0" borderId="26" applyNumberFormat="0" applyFill="0" applyAlignment="0" applyProtection="0"/>
    <xf numFmtId="0" fontId="14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4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4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4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4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36" borderId="0" applyNumberFormat="0" applyBorder="0" applyAlignment="0" applyProtection="0"/>
    <xf numFmtId="0" fontId="14" fillId="37" borderId="0" applyNumberFormat="0" applyBorder="0" applyAlignment="0" applyProtection="0"/>
    <xf numFmtId="0" fontId="3" fillId="38" borderId="0" applyNumberFormat="0" applyBorder="0" applyAlignment="0" applyProtection="0"/>
    <xf numFmtId="0" fontId="3" fillId="39" borderId="0" applyNumberFormat="0" applyBorder="0" applyAlignment="0" applyProtection="0"/>
    <xf numFmtId="0" fontId="3" fillId="40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205"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0" borderId="0" xfId="0" applyFont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9" fontId="1" fillId="0" borderId="4" xfId="0" applyNumberFormat="1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0" fillId="0" borderId="0" xfId="0" applyFont="1"/>
    <xf numFmtId="0" fontId="7" fillId="2" borderId="2" xfId="0" applyFont="1" applyFill="1" applyBorder="1" applyAlignment="1">
      <alignment horizontal="left" vertical="center"/>
    </xf>
    <xf numFmtId="9" fontId="1" fillId="0" borderId="4" xfId="0" applyNumberFormat="1" applyFont="1" applyBorder="1" applyAlignment="1">
      <alignment horizontal="left" vertical="center" indent="1"/>
    </xf>
    <xf numFmtId="0" fontId="1" fillId="0" borderId="3" xfId="0" applyFont="1" applyBorder="1" applyAlignment="1">
      <alignment horizontal="center" vertical="center"/>
    </xf>
    <xf numFmtId="164" fontId="0" fillId="3" borderId="0" xfId="0" applyNumberFormat="1" applyFill="1"/>
    <xf numFmtId="164" fontId="10" fillId="0" borderId="0" xfId="2" applyFont="1" applyAlignment="1">
      <alignment horizontal="left"/>
    </xf>
    <xf numFmtId="0" fontId="10" fillId="0" borderId="0" xfId="2" applyNumberFormat="1" applyFont="1" applyAlignment="1">
      <alignment horizontal="left"/>
    </xf>
    <xf numFmtId="164" fontId="3" fillId="0" borderId="0" xfId="3"/>
    <xf numFmtId="164" fontId="3" fillId="0" borderId="0" xfId="3" applyAlignment="1">
      <alignment horizontal="center" vertical="center"/>
    </xf>
    <xf numFmtId="165" fontId="0" fillId="0" borderId="0" xfId="1" applyNumberFormat="1" applyFont="1"/>
    <xf numFmtId="1" fontId="6" fillId="0" borderId="0" xfId="3" applyNumberFormat="1" applyFont="1"/>
    <xf numFmtId="165" fontId="6" fillId="0" borderId="0" xfId="1" applyNumberFormat="1" applyFont="1"/>
    <xf numFmtId="164" fontId="3" fillId="0" borderId="0" xfId="3" applyAlignment="1">
      <alignment horizontal="center"/>
    </xf>
    <xf numFmtId="164" fontId="13" fillId="0" borderId="0" xfId="3" applyFont="1"/>
    <xf numFmtId="165" fontId="13" fillId="4" borderId="0" xfId="3" applyNumberFormat="1" applyFont="1" applyFill="1"/>
    <xf numFmtId="164" fontId="13" fillId="4" borderId="0" xfId="3" applyFont="1" applyFill="1"/>
    <xf numFmtId="164" fontId="13" fillId="4" borderId="0" xfId="3" applyFont="1" applyFill="1" applyAlignment="1">
      <alignment horizontal="center" vertical="center"/>
    </xf>
    <xf numFmtId="165" fontId="13" fillId="0" borderId="0" xfId="3" applyNumberFormat="1" applyFont="1"/>
    <xf numFmtId="164" fontId="13" fillId="0" borderId="0" xfId="3" applyFont="1" applyAlignment="1">
      <alignment horizontal="center" vertical="center"/>
    </xf>
    <xf numFmtId="164" fontId="14" fillId="0" borderId="0" xfId="3" applyFont="1"/>
    <xf numFmtId="164" fontId="3" fillId="3" borderId="0" xfId="3" applyFill="1"/>
    <xf numFmtId="164" fontId="16" fillId="2" borderId="0" xfId="3" applyFont="1" applyFill="1"/>
    <xf numFmtId="168" fontId="17" fillId="0" borderId="8" xfId="0" applyNumberFormat="1" applyFont="1" applyBorder="1" applyAlignment="1">
      <alignment horizontal="center"/>
    </xf>
    <xf numFmtId="164" fontId="15" fillId="0" borderId="0" xfId="3" applyFont="1" applyAlignment="1">
      <alignment horizontal="center"/>
    </xf>
    <xf numFmtId="164" fontId="13" fillId="4" borderId="0" xfId="3" applyFont="1" applyFill="1" applyAlignment="1">
      <alignment horizontal="center"/>
    </xf>
    <xf numFmtId="164" fontId="13" fillId="0" borderId="0" xfId="3" applyFont="1" applyAlignment="1">
      <alignment horizontal="center"/>
    </xf>
    <xf numFmtId="0" fontId="13" fillId="0" borderId="0" xfId="0" applyFont="1"/>
    <xf numFmtId="17" fontId="13" fillId="0" borderId="0" xfId="0" applyNumberFormat="1" applyFont="1"/>
    <xf numFmtId="0" fontId="19" fillId="0" borderId="0" xfId="0" applyFont="1" applyAlignment="1">
      <alignment horizontal="left" vertical="center" indent="1"/>
    </xf>
    <xf numFmtId="169" fontId="19" fillId="0" borderId="0" xfId="0" applyNumberFormat="1" applyFont="1" applyAlignment="1">
      <alignment horizontal="right" vertical="center"/>
    </xf>
    <xf numFmtId="170" fontId="19" fillId="0" borderId="0" xfId="0" applyNumberFormat="1" applyFont="1" applyAlignment="1">
      <alignment horizontal="right" vertical="center"/>
    </xf>
    <xf numFmtId="171" fontId="18" fillId="5" borderId="0" xfId="0" applyNumberFormat="1" applyFont="1" applyFill="1" applyAlignment="1">
      <alignment horizontal="right" vertical="center"/>
    </xf>
    <xf numFmtId="0" fontId="14" fillId="6" borderId="0" xfId="0" applyFont="1" applyFill="1" applyAlignment="1">
      <alignment vertical="center"/>
    </xf>
    <xf numFmtId="168" fontId="14" fillId="6" borderId="0" xfId="0" applyNumberFormat="1" applyFont="1" applyFill="1" applyAlignment="1">
      <alignment vertical="center"/>
    </xf>
    <xf numFmtId="0" fontId="0" fillId="7" borderId="0" xfId="0" applyFill="1" applyAlignment="1">
      <alignment vertical="center"/>
    </xf>
    <xf numFmtId="17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20" fillId="0" borderId="0" xfId="0" applyFont="1" applyAlignment="1">
      <alignment vertical="center"/>
    </xf>
    <xf numFmtId="0" fontId="13" fillId="7" borderId="0" xfId="0" applyFont="1" applyFill="1" applyAlignment="1">
      <alignment vertical="center"/>
    </xf>
    <xf numFmtId="0" fontId="13" fillId="0" borderId="9" xfId="0" applyFont="1" applyBorder="1" applyAlignment="1">
      <alignment vertical="center"/>
    </xf>
    <xf numFmtId="169" fontId="21" fillId="0" borderId="9" xfId="0" applyNumberFormat="1" applyFont="1" applyBorder="1" applyAlignment="1">
      <alignment horizontal="right" vertical="center"/>
    </xf>
    <xf numFmtId="0" fontId="13" fillId="0" borderId="9" xfId="0" applyFont="1" applyBorder="1" applyAlignment="1">
      <alignment horizontal="right" vertical="center"/>
    </xf>
    <xf numFmtId="169" fontId="13" fillId="0" borderId="9" xfId="0" applyNumberFormat="1" applyFont="1" applyBorder="1" applyAlignment="1">
      <alignment horizontal="right" vertical="center"/>
    </xf>
    <xf numFmtId="0" fontId="0" fillId="0" borderId="0" xfId="0" applyAlignment="1">
      <alignment horizontal="left" vertical="center" indent="1"/>
    </xf>
    <xf numFmtId="169" fontId="20" fillId="0" borderId="0" xfId="0" applyNumberFormat="1" applyFont="1" applyAlignment="1">
      <alignment horizontal="right" vertical="center"/>
    </xf>
    <xf numFmtId="172" fontId="22" fillId="2" borderId="10" xfId="0" applyNumberFormat="1" applyFont="1" applyFill="1" applyBorder="1" applyAlignment="1">
      <alignment horizontal="right" vertical="center"/>
    </xf>
    <xf numFmtId="172" fontId="22" fillId="0" borderId="10" xfId="0" applyNumberFormat="1" applyFont="1" applyBorder="1" applyAlignment="1">
      <alignment horizontal="right" vertical="center"/>
    </xf>
    <xf numFmtId="172" fontId="22" fillId="8" borderId="10" xfId="0" applyNumberFormat="1" applyFont="1" applyFill="1" applyBorder="1" applyAlignment="1">
      <alignment horizontal="right" vertical="center"/>
    </xf>
    <xf numFmtId="172" fontId="0" fillId="0" borderId="10" xfId="0" applyNumberFormat="1" applyBorder="1" applyAlignment="1">
      <alignment horizontal="right" vertical="center"/>
    </xf>
    <xf numFmtId="172" fontId="22" fillId="0" borderId="11" xfId="0" applyNumberFormat="1" applyFont="1" applyBorder="1" applyAlignment="1">
      <alignment horizontal="right" vertical="center"/>
    </xf>
    <xf numFmtId="172" fontId="0" fillId="0" borderId="11" xfId="0" applyNumberFormat="1" applyBorder="1" applyAlignment="1">
      <alignment horizontal="right" vertical="center"/>
    </xf>
    <xf numFmtId="172" fontId="0" fillId="8" borderId="10" xfId="0" applyNumberFormat="1" applyFill="1" applyBorder="1" applyAlignment="1">
      <alignment horizontal="right" vertical="center"/>
    </xf>
    <xf numFmtId="172" fontId="22" fillId="2" borderId="11" xfId="0" applyNumberFormat="1" applyFont="1" applyFill="1" applyBorder="1" applyAlignment="1">
      <alignment horizontal="right" vertical="center"/>
    </xf>
    <xf numFmtId="172" fontId="22" fillId="8" borderId="11" xfId="0" applyNumberFormat="1" applyFont="1" applyFill="1" applyBorder="1" applyAlignment="1">
      <alignment horizontal="right" vertical="center"/>
    </xf>
    <xf numFmtId="172" fontId="0" fillId="8" borderId="11" xfId="0" applyNumberFormat="1" applyFill="1" applyBorder="1" applyAlignment="1">
      <alignment horizontal="right" vertical="center"/>
    </xf>
    <xf numFmtId="0" fontId="0" fillId="0" borderId="0" xfId="0" applyAlignment="1">
      <alignment horizontal="left" indent="1"/>
    </xf>
    <xf numFmtId="173" fontId="0" fillId="0" borderId="10" xfId="0" applyNumberFormat="1" applyBorder="1" applyAlignment="1">
      <alignment horizontal="right" vertical="center"/>
    </xf>
    <xf numFmtId="173" fontId="0" fillId="0" borderId="11" xfId="0" applyNumberFormat="1" applyBorder="1" applyAlignment="1">
      <alignment horizontal="right" vertical="center"/>
    </xf>
    <xf numFmtId="175" fontId="0" fillId="0" borderId="0" xfId="4" applyNumberFormat="1" applyFont="1"/>
    <xf numFmtId="172" fontId="22" fillId="0" borderId="12" xfId="0" applyNumberFormat="1" applyFont="1" applyBorder="1" applyAlignment="1">
      <alignment horizontal="right" vertical="center"/>
    </xf>
    <xf numFmtId="167" fontId="22" fillId="2" borderId="11" xfId="0" applyNumberFormat="1" applyFont="1" applyFill="1" applyBorder="1" applyAlignment="1">
      <alignment horizontal="right" vertical="center"/>
    </xf>
    <xf numFmtId="0" fontId="22" fillId="0" borderId="0" xfId="0" applyFont="1"/>
    <xf numFmtId="169" fontId="23" fillId="0" borderId="9" xfId="0" applyNumberFormat="1" applyFont="1" applyBorder="1" applyAlignment="1">
      <alignment horizontal="right" vertical="center"/>
    </xf>
    <xf numFmtId="173" fontId="0" fillId="0" borderId="0" xfId="0" applyNumberFormat="1" applyAlignment="1">
      <alignment horizontal="right"/>
    </xf>
    <xf numFmtId="173" fontId="13" fillId="0" borderId="9" xfId="0" applyNumberFormat="1" applyFont="1" applyBorder="1" applyAlignment="1">
      <alignment horizontal="right" vertical="center"/>
    </xf>
    <xf numFmtId="176" fontId="0" fillId="0" borderId="0" xfId="0" applyNumberFormat="1"/>
    <xf numFmtId="176" fontId="13" fillId="0" borderId="9" xfId="0" applyNumberFormat="1" applyFont="1" applyBorder="1" applyAlignment="1">
      <alignment horizontal="right" vertical="center"/>
    </xf>
    <xf numFmtId="4" fontId="24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44" fontId="0" fillId="0" borderId="0" xfId="0" applyNumberFormat="1"/>
    <xf numFmtId="3" fontId="0" fillId="3" borderId="0" xfId="0" applyNumberFormat="1" applyFill="1" applyAlignment="1">
      <alignment horizontal="center"/>
    </xf>
    <xf numFmtId="1" fontId="3" fillId="0" borderId="0" xfId="2" applyNumberFormat="1" applyAlignment="1">
      <alignment horizontal="left" vertical="center"/>
    </xf>
    <xf numFmtId="165" fontId="13" fillId="4" borderId="0" xfId="3" applyNumberFormat="1" applyFont="1" applyFill="1" applyAlignment="1">
      <alignment horizontal="center"/>
    </xf>
    <xf numFmtId="165" fontId="13" fillId="0" borderId="0" xfId="3" applyNumberFormat="1" applyFont="1" applyAlignment="1">
      <alignment horizontal="center"/>
    </xf>
    <xf numFmtId="165" fontId="0" fillId="0" borderId="0" xfId="1" applyNumberFormat="1" applyFont="1" applyAlignment="1">
      <alignment horizontal="center"/>
    </xf>
    <xf numFmtId="0" fontId="7" fillId="9" borderId="13" xfId="0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indent="1"/>
    </xf>
    <xf numFmtId="167" fontId="1" fillId="0" borderId="5" xfId="0" applyNumberFormat="1" applyFont="1" applyBorder="1" applyAlignment="1">
      <alignment horizontal="center" vertical="center"/>
    </xf>
    <xf numFmtId="167" fontId="1" fillId="0" borderId="0" xfId="0" applyNumberFormat="1" applyFont="1"/>
    <xf numFmtId="0" fontId="7" fillId="9" borderId="14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3" fontId="1" fillId="0" borderId="14" xfId="0" applyNumberFormat="1" applyFont="1" applyBorder="1" applyAlignment="1">
      <alignment horizontal="center" vertical="center"/>
    </xf>
    <xf numFmtId="3" fontId="1" fillId="0" borderId="13" xfId="0" applyNumberFormat="1" applyFont="1" applyBorder="1" applyAlignment="1">
      <alignment horizontal="center" vertical="center"/>
    </xf>
    <xf numFmtId="172" fontId="26" fillId="0" borderId="13" xfId="0" applyNumberFormat="1" applyFont="1" applyBorder="1" applyAlignment="1">
      <alignment horizontal="center" vertical="center"/>
    </xf>
    <xf numFmtId="3" fontId="1" fillId="0" borderId="15" xfId="0" applyNumberFormat="1" applyFont="1" applyBorder="1" applyAlignment="1">
      <alignment horizontal="center" vertical="center"/>
    </xf>
    <xf numFmtId="0" fontId="25" fillId="0" borderId="0" xfId="0" applyFont="1"/>
    <xf numFmtId="172" fontId="26" fillId="0" borderId="27" xfId="0" applyNumberFormat="1" applyFont="1" applyBorder="1" applyAlignment="1">
      <alignment horizontal="center" vertical="center"/>
    </xf>
    <xf numFmtId="164" fontId="1" fillId="0" borderId="0" xfId="2" applyFont="1" applyAlignment="1">
      <alignment horizontal="left"/>
    </xf>
    <xf numFmtId="164" fontId="11" fillId="0" borderId="0" xfId="2" applyFont="1" applyAlignment="1">
      <alignment horizontal="left"/>
    </xf>
    <xf numFmtId="164" fontId="1" fillId="3" borderId="1" xfId="2" applyFont="1" applyFill="1" applyBorder="1" applyAlignment="1">
      <alignment horizontal="left"/>
    </xf>
    <xf numFmtId="4" fontId="1" fillId="0" borderId="0" xfId="2" applyNumberFormat="1" applyFont="1" applyAlignment="1">
      <alignment horizontal="left"/>
    </xf>
    <xf numFmtId="164" fontId="7" fillId="0" borderId="6" xfId="2" applyFont="1" applyBorder="1" applyAlignment="1">
      <alignment horizontal="left"/>
    </xf>
    <xf numFmtId="164" fontId="7" fillId="0" borderId="6" xfId="2" applyFont="1" applyBorder="1" applyAlignment="1">
      <alignment horizontal="left" vertical="center"/>
    </xf>
    <xf numFmtId="1" fontId="6" fillId="0" borderId="0" xfId="2" applyNumberFormat="1" applyFont="1" applyAlignment="1">
      <alignment horizontal="left"/>
    </xf>
    <xf numFmtId="14" fontId="3" fillId="0" borderId="0" xfId="2" applyNumberFormat="1" applyAlignment="1">
      <alignment horizontal="left" vertical="center"/>
    </xf>
    <xf numFmtId="43" fontId="0" fillId="0" borderId="0" xfId="1" quotePrefix="1" applyFont="1" applyAlignment="1">
      <alignment horizontal="left"/>
    </xf>
    <xf numFmtId="43" fontId="0" fillId="0" borderId="0" xfId="1" applyFont="1" applyAlignment="1">
      <alignment horizontal="left"/>
    </xf>
    <xf numFmtId="164" fontId="3" fillId="0" borderId="0" xfId="2" applyAlignment="1">
      <alignment horizontal="left"/>
    </xf>
    <xf numFmtId="164" fontId="6" fillId="0" borderId="0" xfId="2" applyFont="1" applyAlignment="1">
      <alignment horizontal="left"/>
    </xf>
    <xf numFmtId="164" fontId="12" fillId="0" borderId="0" xfId="2" applyFont="1" applyAlignment="1">
      <alignment horizontal="left"/>
    </xf>
    <xf numFmtId="164" fontId="12" fillId="0" borderId="7" xfId="2" applyFont="1" applyBorder="1" applyAlignment="1">
      <alignment horizontal="left" vertical="center"/>
    </xf>
    <xf numFmtId="164" fontId="1" fillId="0" borderId="7" xfId="2" applyFont="1" applyBorder="1" applyAlignment="1">
      <alignment horizontal="left" vertical="center"/>
    </xf>
    <xf numFmtId="43" fontId="12" fillId="0" borderId="7" xfId="1" applyFont="1" applyBorder="1" applyAlignment="1">
      <alignment horizontal="left" vertical="center"/>
    </xf>
    <xf numFmtId="0" fontId="14" fillId="0" borderId="0" xfId="0" applyFont="1"/>
    <xf numFmtId="43" fontId="0" fillId="0" borderId="0" xfId="1" applyFont="1"/>
    <xf numFmtId="43" fontId="1" fillId="0" borderId="0" xfId="1" applyFont="1"/>
    <xf numFmtId="43" fontId="1" fillId="0" borderId="0" xfId="0" applyNumberFormat="1" applyFont="1"/>
    <xf numFmtId="164" fontId="3" fillId="41" borderId="0" xfId="2" applyFill="1" applyAlignment="1">
      <alignment horizontal="left"/>
    </xf>
    <xf numFmtId="165" fontId="22" fillId="0" borderId="0" xfId="1" applyNumberFormat="1" applyFont="1"/>
    <xf numFmtId="164" fontId="22" fillId="0" borderId="0" xfId="3" applyFont="1"/>
    <xf numFmtId="164" fontId="22" fillId="0" borderId="0" xfId="3" applyFont="1" applyAlignment="1">
      <alignment horizontal="center"/>
    </xf>
    <xf numFmtId="165" fontId="23" fillId="0" borderId="0" xfId="1" applyNumberFormat="1" applyFont="1"/>
    <xf numFmtId="164" fontId="23" fillId="0" borderId="0" xfId="3" applyFont="1"/>
    <xf numFmtId="166" fontId="23" fillId="4" borderId="0" xfId="3" applyNumberFormat="1" applyFont="1" applyFill="1" applyAlignment="1">
      <alignment horizontal="center"/>
    </xf>
    <xf numFmtId="166" fontId="23" fillId="0" borderId="0" xfId="3" applyNumberFormat="1" applyFont="1" applyAlignment="1">
      <alignment horizontal="center"/>
    </xf>
    <xf numFmtId="164" fontId="23" fillId="0" borderId="0" xfId="3" applyFont="1" applyAlignment="1">
      <alignment horizontal="center"/>
    </xf>
    <xf numFmtId="0" fontId="22" fillId="0" borderId="0" xfId="1" applyNumberFormat="1" applyFont="1" applyAlignment="1">
      <alignment horizontal="center"/>
    </xf>
    <xf numFmtId="9" fontId="7" fillId="0" borderId="28" xfId="0" applyNumberFormat="1" applyFont="1" applyBorder="1" applyAlignment="1">
      <alignment horizontal="center" vertical="center"/>
    </xf>
    <xf numFmtId="0" fontId="13" fillId="4" borderId="0" xfId="0" applyFont="1" applyFill="1" applyAlignment="1">
      <alignment horizontal="center"/>
    </xf>
    <xf numFmtId="43" fontId="13" fillId="4" borderId="0" xfId="1" applyFont="1" applyFill="1" applyAlignment="1">
      <alignment horizontal="center"/>
    </xf>
    <xf numFmtId="14" fontId="13" fillId="4" borderId="0" xfId="0" applyNumberFormat="1" applyFont="1" applyFill="1" applyAlignment="1">
      <alignment horizontal="center"/>
    </xf>
    <xf numFmtId="0" fontId="13" fillId="4" borderId="0" xfId="0" applyFont="1" applyFill="1"/>
    <xf numFmtId="9" fontId="13" fillId="4" borderId="0" xfId="51" applyFont="1" applyFill="1" applyAlignment="1">
      <alignment horizontal="center"/>
    </xf>
    <xf numFmtId="14" fontId="13" fillId="4" borderId="0" xfId="51" applyNumberFormat="1" applyFont="1" applyFill="1" applyAlignment="1">
      <alignment horizontal="center"/>
    </xf>
    <xf numFmtId="9" fontId="13" fillId="4" borderId="0" xfId="51" applyFont="1" applyFill="1" applyAlignment="1">
      <alignment horizontal="left"/>
    </xf>
    <xf numFmtId="0" fontId="23" fillId="0" borderId="0" xfId="1" applyNumberFormat="1" applyFont="1" applyAlignment="1">
      <alignment horizontal="center"/>
    </xf>
    <xf numFmtId="177" fontId="0" fillId="0" borderId="0" xfId="1" applyNumberFormat="1" applyFont="1" applyAlignment="1">
      <alignment horizontal="center"/>
    </xf>
    <xf numFmtId="164" fontId="6" fillId="0" borderId="0" xfId="3" applyFont="1"/>
    <xf numFmtId="0" fontId="6" fillId="0" borderId="0" xfId="0" applyFont="1"/>
    <xf numFmtId="164" fontId="23" fillId="4" borderId="0" xfId="3" applyFont="1" applyFill="1"/>
    <xf numFmtId="43" fontId="13" fillId="4" borderId="0" xfId="1" applyFont="1" applyFill="1"/>
    <xf numFmtId="0" fontId="7" fillId="0" borderId="0" xfId="0" applyFont="1" applyAlignment="1">
      <alignment horizontal="right"/>
    </xf>
    <xf numFmtId="164" fontId="0" fillId="3" borderId="1" xfId="0" applyNumberFormat="1" applyFill="1" applyBorder="1" applyAlignment="1">
      <alignment horizontal="center"/>
    </xf>
    <xf numFmtId="164" fontId="42" fillId="0" borderId="0" xfId="2" applyFont="1" applyAlignment="1">
      <alignment horizontal="left"/>
    </xf>
    <xf numFmtId="14" fontId="13" fillId="4" borderId="0" xfId="0" applyNumberFormat="1" applyFont="1" applyFill="1"/>
    <xf numFmtId="10" fontId="1" fillId="0" borderId="15" xfId="0" applyNumberFormat="1" applyFont="1" applyBorder="1" applyAlignment="1">
      <alignment horizontal="center" vertical="center"/>
    </xf>
    <xf numFmtId="0" fontId="0" fillId="0" borderId="36" xfId="0" applyBorder="1" applyAlignment="1">
      <alignment horizontal="left"/>
    </xf>
    <xf numFmtId="8" fontId="0" fillId="0" borderId="0" xfId="0" applyNumberFormat="1"/>
    <xf numFmtId="0" fontId="43" fillId="42" borderId="37" xfId="0" applyFont="1" applyFill="1" applyBorder="1" applyAlignment="1">
      <alignment wrapText="1"/>
    </xf>
    <xf numFmtId="0" fontId="43" fillId="42" borderId="38" xfId="0" applyFont="1" applyFill="1" applyBorder="1" applyAlignment="1">
      <alignment wrapText="1"/>
    </xf>
    <xf numFmtId="10" fontId="43" fillId="42" borderId="38" xfId="0" applyNumberFormat="1" applyFont="1" applyFill="1" applyBorder="1" applyAlignment="1">
      <alignment wrapText="1"/>
    </xf>
    <xf numFmtId="4" fontId="43" fillId="42" borderId="38" xfId="0" applyNumberFormat="1" applyFont="1" applyFill="1" applyBorder="1" applyAlignment="1">
      <alignment wrapText="1"/>
    </xf>
    <xf numFmtId="0" fontId="43" fillId="42" borderId="39" xfId="0" applyFont="1" applyFill="1" applyBorder="1" applyAlignment="1">
      <alignment wrapText="1"/>
    </xf>
    <xf numFmtId="22" fontId="43" fillId="42" borderId="38" xfId="0" applyNumberFormat="1" applyFont="1" applyFill="1" applyBorder="1" applyAlignment="1">
      <alignment wrapText="1"/>
    </xf>
    <xf numFmtId="3" fontId="14" fillId="0" borderId="0" xfId="0" applyNumberFormat="1" applyFont="1"/>
    <xf numFmtId="10" fontId="3" fillId="0" borderId="0" xfId="51" applyNumberFormat="1"/>
    <xf numFmtId="43" fontId="0" fillId="0" borderId="0" xfId="0" applyNumberFormat="1"/>
    <xf numFmtId="10" fontId="3" fillId="0" borderId="0" xfId="51" applyNumberFormat="1" applyAlignment="1">
      <alignment horizontal="center"/>
    </xf>
    <xf numFmtId="44" fontId="3" fillId="0" borderId="0" xfId="3" applyNumberFormat="1"/>
    <xf numFmtId="0" fontId="44" fillId="43" borderId="0" xfId="0" applyFont="1" applyFill="1" applyAlignment="1">
      <alignment horizontal="center"/>
    </xf>
    <xf numFmtId="3" fontId="1" fillId="0" borderId="0" xfId="0" applyNumberFormat="1" applyFont="1"/>
    <xf numFmtId="0" fontId="0" fillId="0" borderId="0" xfId="0" applyAlignment="1">
      <alignment horizontal="center"/>
    </xf>
    <xf numFmtId="0" fontId="13" fillId="0" borderId="0" xfId="0" applyFont="1" applyAlignment="1">
      <alignment horizontal="center"/>
    </xf>
    <xf numFmtId="43" fontId="13" fillId="0" borderId="0" xfId="0" applyNumberFormat="1" applyFont="1" applyAlignment="1">
      <alignment horizontal="center"/>
    </xf>
    <xf numFmtId="0" fontId="13" fillId="0" borderId="40" xfId="0" applyFont="1" applyBorder="1" applyAlignment="1">
      <alignment horizontal="center"/>
    </xf>
    <xf numFmtId="0" fontId="13" fillId="0" borderId="41" xfId="0" applyFont="1" applyBorder="1" applyAlignment="1">
      <alignment horizontal="center"/>
    </xf>
    <xf numFmtId="0" fontId="13" fillId="0" borderId="42" xfId="0" applyFont="1" applyBorder="1" applyAlignment="1">
      <alignment horizontal="center"/>
    </xf>
    <xf numFmtId="0" fontId="13" fillId="0" borderId="43" xfId="0" applyFont="1" applyBorder="1" applyAlignment="1">
      <alignment horizontal="center"/>
    </xf>
    <xf numFmtId="0" fontId="13" fillId="0" borderId="44" xfId="0" applyFont="1" applyBorder="1" applyAlignment="1">
      <alignment horizontal="center"/>
    </xf>
    <xf numFmtId="17" fontId="13" fillId="0" borderId="1" xfId="0" applyNumberFormat="1" applyFont="1" applyBorder="1" applyAlignment="1">
      <alignment horizontal="center"/>
    </xf>
    <xf numFmtId="178" fontId="0" fillId="0" borderId="1" xfId="1" applyNumberFormat="1" applyFont="1" applyBorder="1" applyAlignment="1">
      <alignment horizontal="center"/>
    </xf>
    <xf numFmtId="178" fontId="0" fillId="0" borderId="5" xfId="0" applyNumberFormat="1" applyBorder="1" applyAlignment="1">
      <alignment horizontal="center"/>
    </xf>
    <xf numFmtId="178" fontId="0" fillId="0" borderId="45" xfId="1" applyNumberFormat="1" applyFont="1" applyBorder="1" applyAlignment="1">
      <alignment horizontal="center"/>
    </xf>
    <xf numFmtId="14" fontId="0" fillId="0" borderId="45" xfId="1" applyNumberFormat="1" applyFont="1" applyBorder="1" applyAlignment="1">
      <alignment horizontal="center"/>
    </xf>
    <xf numFmtId="0" fontId="13" fillId="0" borderId="46" xfId="0" applyFont="1" applyBorder="1" applyAlignment="1">
      <alignment horizontal="center"/>
    </xf>
    <xf numFmtId="178" fontId="0" fillId="0" borderId="47" xfId="1" applyNumberFormat="1" applyFont="1" applyBorder="1" applyAlignment="1">
      <alignment horizontal="center"/>
    </xf>
    <xf numFmtId="178" fontId="0" fillId="0" borderId="48" xfId="1" applyNumberFormat="1" applyFont="1" applyBorder="1" applyAlignment="1">
      <alignment horizontal="center"/>
    </xf>
    <xf numFmtId="17" fontId="0" fillId="0" borderId="0" xfId="0" applyNumberFormat="1" applyAlignment="1">
      <alignment horizontal="center"/>
    </xf>
    <xf numFmtId="164" fontId="10" fillId="0" borderId="0" xfId="2" applyFont="1" applyAlignment="1">
      <alignment horizontal="right"/>
    </xf>
    <xf numFmtId="3" fontId="0" fillId="0" borderId="0" xfId="0" applyNumberFormat="1"/>
    <xf numFmtId="14" fontId="43" fillId="42" borderId="38" xfId="0" applyNumberFormat="1" applyFont="1" applyFill="1" applyBorder="1" applyAlignment="1">
      <alignment wrapText="1"/>
    </xf>
    <xf numFmtId="43" fontId="1" fillId="0" borderId="0" xfId="1" applyFont="1" applyAlignment="1">
      <alignment horizontal="left"/>
    </xf>
    <xf numFmtId="165" fontId="1" fillId="0" borderId="0" xfId="1" applyNumberFormat="1" applyFont="1" applyAlignment="1">
      <alignment horizontal="left"/>
    </xf>
    <xf numFmtId="9" fontId="27" fillId="9" borderId="34" xfId="0" applyNumberFormat="1" applyFont="1" applyFill="1" applyBorder="1" applyAlignment="1">
      <alignment horizontal="center" vertical="center"/>
    </xf>
    <xf numFmtId="9" fontId="27" fillId="9" borderId="35" xfId="0" applyNumberFormat="1" applyFont="1" applyFill="1" applyBorder="1" applyAlignment="1">
      <alignment horizontal="center" vertical="center"/>
    </xf>
    <xf numFmtId="0" fontId="7" fillId="9" borderId="32" xfId="0" applyFont="1" applyFill="1" applyBorder="1" applyAlignment="1">
      <alignment horizontal="center" vertical="center"/>
    </xf>
    <xf numFmtId="0" fontId="7" fillId="9" borderId="17" xfId="0" applyFont="1" applyFill="1" applyBorder="1" applyAlignment="1">
      <alignment horizontal="center" vertical="center"/>
    </xf>
    <xf numFmtId="9" fontId="27" fillId="9" borderId="31" xfId="0" applyNumberFormat="1" applyFont="1" applyFill="1" applyBorder="1" applyAlignment="1">
      <alignment horizontal="center" vertical="center"/>
    </xf>
    <xf numFmtId="9" fontId="27" fillId="9" borderId="6" xfId="0" applyNumberFormat="1" applyFont="1" applyFill="1" applyBorder="1" applyAlignment="1">
      <alignment horizontal="center" vertical="center"/>
    </xf>
    <xf numFmtId="0" fontId="7" fillId="9" borderId="14" xfId="0" applyFont="1" applyFill="1" applyBorder="1" applyAlignment="1">
      <alignment horizontal="center" vertical="center"/>
    </xf>
    <xf numFmtId="0" fontId="7" fillId="9" borderId="13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7" fillId="9" borderId="30" xfId="0" applyFont="1" applyFill="1" applyBorder="1" applyAlignment="1">
      <alignment horizontal="center" vertical="center"/>
    </xf>
    <xf numFmtId="0" fontId="7" fillId="9" borderId="16" xfId="0" applyFont="1" applyFill="1" applyBorder="1" applyAlignment="1">
      <alignment horizontal="center" vertical="center"/>
    </xf>
    <xf numFmtId="0" fontId="29" fillId="0" borderId="0" xfId="0" applyFont="1" applyAlignment="1">
      <alignment horizontal="center"/>
    </xf>
    <xf numFmtId="0" fontId="7" fillId="9" borderId="29" xfId="0" applyFont="1" applyFill="1" applyBorder="1" applyAlignment="1">
      <alignment horizontal="center" vertical="center"/>
    </xf>
    <xf numFmtId="0" fontId="7" fillId="9" borderId="33" xfId="0" applyFont="1" applyFill="1" applyBorder="1" applyAlignment="1">
      <alignment horizontal="center" vertical="center"/>
    </xf>
    <xf numFmtId="9" fontId="7" fillId="9" borderId="31" xfId="0" applyNumberFormat="1" applyFont="1" applyFill="1" applyBorder="1" applyAlignment="1">
      <alignment horizontal="center" vertical="center" wrapText="1"/>
    </xf>
    <xf numFmtId="9" fontId="7" fillId="9" borderId="6" xfId="0" applyNumberFormat="1" applyFont="1" applyFill="1" applyBorder="1" applyAlignment="1">
      <alignment horizontal="center" vertical="center" wrapText="1"/>
    </xf>
    <xf numFmtId="9" fontId="7" fillId="9" borderId="31" xfId="0" applyNumberFormat="1" applyFont="1" applyFill="1" applyBorder="1" applyAlignment="1">
      <alignment horizontal="center" vertical="center"/>
    </xf>
    <xf numFmtId="9" fontId="7" fillId="9" borderId="6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</cellXfs>
  <cellStyles count="52">
    <cellStyle name="20% - Ênfase1" xfId="25" builtinId="30" customBuiltin="1"/>
    <cellStyle name="20% - Ênfase2" xfId="29" builtinId="34" customBuiltin="1"/>
    <cellStyle name="20% - Ênfase3" xfId="33" builtinId="38" customBuiltin="1"/>
    <cellStyle name="20% - Ênfase4" xfId="37" builtinId="42" customBuiltin="1"/>
    <cellStyle name="20% - Ênfase5" xfId="41" builtinId="46" customBuiltin="1"/>
    <cellStyle name="20% - Ênfase6" xfId="45" builtinId="50" customBuiltin="1"/>
    <cellStyle name="40% - Ênfase1" xfId="26" builtinId="31" customBuiltin="1"/>
    <cellStyle name="40% - Ênfase2" xfId="30" builtinId="35" customBuiltin="1"/>
    <cellStyle name="40% - Ênfase3" xfId="34" builtinId="39" customBuiltin="1"/>
    <cellStyle name="40% - Ênfase4" xfId="38" builtinId="43" customBuiltin="1"/>
    <cellStyle name="40% - Ênfase5" xfId="42" builtinId="47" customBuiltin="1"/>
    <cellStyle name="40% - Ênfase6" xfId="46" builtinId="51" customBuiltin="1"/>
    <cellStyle name="60% - Ênfase1" xfId="27" builtinId="32" customBuiltin="1"/>
    <cellStyle name="60% - Ênfase2" xfId="31" builtinId="36" customBuiltin="1"/>
    <cellStyle name="60% - Ênfase3" xfId="35" builtinId="40" customBuiltin="1"/>
    <cellStyle name="60% - Ênfase4" xfId="39" builtinId="44" customBuiltin="1"/>
    <cellStyle name="60% - Ênfase5" xfId="43" builtinId="48" customBuiltin="1"/>
    <cellStyle name="60% - Ênfase6" xfId="47" builtinId="52" customBuiltin="1"/>
    <cellStyle name="Bom" xfId="12" builtinId="26" customBuiltin="1"/>
    <cellStyle name="Cálculo" xfId="17" builtinId="22" customBuiltin="1"/>
    <cellStyle name="Célula de Verificação" xfId="19" builtinId="23" customBuiltin="1"/>
    <cellStyle name="Célula Vinculada" xfId="18" builtinId="24" customBuiltin="1"/>
    <cellStyle name="Ênfase1" xfId="24" builtinId="29" customBuiltin="1"/>
    <cellStyle name="Ênfase2" xfId="28" builtinId="33" customBuiltin="1"/>
    <cellStyle name="Ênfase3" xfId="32" builtinId="37" customBuiltin="1"/>
    <cellStyle name="Ênfase4" xfId="36" builtinId="41" customBuiltin="1"/>
    <cellStyle name="Ênfase5" xfId="40" builtinId="45" customBuiltin="1"/>
    <cellStyle name="Ênfase6" xfId="44" builtinId="49" customBuiltin="1"/>
    <cellStyle name="Entrada" xfId="15" builtinId="20" customBuiltin="1"/>
    <cellStyle name="Moeda 2" xfId="50" xr:uid="{F52E4DA6-9E88-4A8A-9E6B-17F330857BC0}"/>
    <cellStyle name="Neutro" xfId="14" builtinId="28" customBuiltin="1"/>
    <cellStyle name="Normal" xfId="0" builtinId="0"/>
    <cellStyle name="Normal 2" xfId="2" xr:uid="{85A7D39B-934B-4AD3-A3A7-5E291C428E27}"/>
    <cellStyle name="Normal 3" xfId="3" xr:uid="{EEE3986F-16AE-4EAC-A794-5E45421FC4F1}"/>
    <cellStyle name="Normal 4" xfId="5" xr:uid="{7057E812-EAB0-414C-851B-0D886BCF0554}"/>
    <cellStyle name="Normal 5" xfId="6" xr:uid="{688C2B9D-6892-428F-9065-BFF1E21F322C}"/>
    <cellStyle name="Nota" xfId="21" builtinId="10" customBuiltin="1"/>
    <cellStyle name="Porcentagem" xfId="51" builtinId="5"/>
    <cellStyle name="Ruim" xfId="13" builtinId="27" customBuiltin="1"/>
    <cellStyle name="Saída" xfId="16" builtinId="21" customBuiltin="1"/>
    <cellStyle name="Texto de Aviso" xfId="20" builtinId="11" customBuiltin="1"/>
    <cellStyle name="Texto Explicativo" xfId="22" builtinId="53" customBuiltin="1"/>
    <cellStyle name="Título" xfId="7" builtinId="15" customBuiltin="1"/>
    <cellStyle name="Título 1" xfId="8" builtinId="16" customBuiltin="1"/>
    <cellStyle name="Título 2" xfId="9" builtinId="17" customBuiltin="1"/>
    <cellStyle name="Título 3" xfId="10" builtinId="18" customBuiltin="1"/>
    <cellStyle name="Título 4" xfId="11" builtinId="19" customBuiltin="1"/>
    <cellStyle name="Total" xfId="23" builtinId="25" customBuiltin="1"/>
    <cellStyle name="Vírgula" xfId="1" builtinId="3"/>
    <cellStyle name="Vírgula 2" xfId="4" xr:uid="{36368828-67BE-4997-8B67-55DEC23FFF34}"/>
    <cellStyle name="Vírgula 2 2" xfId="49" xr:uid="{1986497C-DE4F-4CAE-97DF-BB556DA4AAE1}"/>
    <cellStyle name="Vírgula 3" xfId="48" xr:uid="{F84BF260-B26A-4300-B52C-AE89DED9041C}"/>
  </cellStyles>
  <dxfs count="22"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font>
        <b val="0"/>
      </font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4" formatCode="#,##0.00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>
          <bgColor theme="0" tint="-4.9989318521683403E-2"/>
        </patternFill>
      </fill>
      <border>
        <top style="thin">
          <color theme="0" tint="-0.34998626667073579"/>
        </top>
        <bottom style="thin">
          <color theme="0" tint="-0.34998626667073579"/>
        </bottom>
        <vertical style="hair">
          <color theme="0" tint="-0.34998626667073579"/>
        </vertical>
        <horizontal style="thin">
          <color theme="0" tint="-0.34998626667073579"/>
        </horizontal>
      </border>
    </dxf>
    <dxf>
      <border>
        <top style="thin">
          <color theme="0" tint="-0.34998626667073579"/>
        </top>
        <bottom style="thin">
          <color theme="0" tint="-0.34998626667073579"/>
        </bottom>
        <vertical style="hair">
          <color theme="0" tint="-0.34998626667073579"/>
        </vertical>
        <horizontal style="thin">
          <color theme="0" tint="-0.34998626667073579"/>
        </horizontal>
      </border>
    </dxf>
    <dxf>
      <font>
        <b/>
        <i val="0"/>
        <strike val="0"/>
        <color theme="1" tint="0.24994659260841701"/>
      </font>
      <fill>
        <patternFill>
          <bgColor theme="3" tint="0.79998168889431442"/>
        </patternFill>
      </fill>
      <border>
        <bottom style="thin">
          <color theme="0" tint="-0.34998626667073579"/>
        </bottom>
        <vertical style="hair">
          <color theme="0" tint="-0.34998626667073579"/>
        </vertical>
      </border>
    </dxf>
    <dxf>
      <font>
        <color theme="1" tint="0.24994659260841701"/>
      </font>
      <border>
        <top/>
        <bottom/>
        <vertical style="hair">
          <color theme="0" tint="-0.34998626667073579"/>
        </vertical>
        <horizontal style="thin">
          <color theme="0" tint="-0.34998626667073579"/>
        </horizontal>
      </border>
    </dxf>
  </dxfs>
  <tableStyles count="1" defaultTableStyle="TableStyleMedium2" defaultPivotStyle="PivotStyleLight16">
    <tableStyle name="Estilo de Tabela 1" pivot="0" count="4" xr9:uid="{8CA8A35A-3EB3-44BB-B3DC-711FBAC7839D}">
      <tableStyleElement type="wholeTable" dxfId="21"/>
      <tableStyleElement type="headerRow" dxfId="20"/>
      <tableStyleElement type="firstRowStripe" dxfId="19"/>
      <tableStyleElement type="secondRowStripe" dxfId="18"/>
    </tableStyle>
  </tableStyles>
  <colors>
    <mruColors>
      <color rgb="FFFFFFCC"/>
      <color rgb="FFB2B2B2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Relationship Id="rId22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1</xdr:row>
      <xdr:rowOff>9525</xdr:rowOff>
    </xdr:from>
    <xdr:to>
      <xdr:col>2</xdr:col>
      <xdr:colOff>657655</xdr:colOff>
      <xdr:row>5</xdr:row>
      <xdr:rowOff>28575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676275" y="66675"/>
          <a:ext cx="2486455" cy="8572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228600</xdr:colOff>
      <xdr:row>1</xdr:row>
      <xdr:rowOff>0</xdr:rowOff>
    </xdr:from>
    <xdr:to>
      <xdr:col>2</xdr:col>
      <xdr:colOff>914830</xdr:colOff>
      <xdr:row>5</xdr:row>
      <xdr:rowOff>95250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228600" y="57150"/>
          <a:ext cx="2515030" cy="9048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116377</xdr:colOff>
      <xdr:row>0</xdr:row>
      <xdr:rowOff>133913</xdr:rowOff>
    </xdr:from>
    <xdr:to>
      <xdr:col>2</xdr:col>
      <xdr:colOff>90970</xdr:colOff>
      <xdr:row>5</xdr:row>
      <xdr:rowOff>21107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116377" y="133913"/>
          <a:ext cx="2520829" cy="8533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261471</xdr:colOff>
      <xdr:row>0</xdr:row>
      <xdr:rowOff>152129</xdr:rowOff>
    </xdr:from>
    <xdr:to>
      <xdr:col>4</xdr:col>
      <xdr:colOff>94773</xdr:colOff>
      <xdr:row>5</xdr:row>
      <xdr:rowOff>38913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261471" y="152129"/>
          <a:ext cx="2532341" cy="83610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261471</xdr:colOff>
      <xdr:row>0</xdr:row>
      <xdr:rowOff>152129</xdr:rowOff>
    </xdr:from>
    <xdr:to>
      <xdr:col>4</xdr:col>
      <xdr:colOff>150802</xdr:colOff>
      <xdr:row>5</xdr:row>
      <xdr:rowOff>38913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DFDFD"/>
            </a:clrFrom>
            <a:clrTo>
              <a:srgbClr val="FDFDFD">
                <a:alpha val="0"/>
              </a:srgbClr>
            </a:clrTo>
          </a:clrChange>
        </a:blip>
        <a:stretch>
          <a:fillRect/>
        </a:stretch>
      </xdr:blipFill>
      <xdr:spPr>
        <a:xfrm>
          <a:off x="258296" y="152129"/>
          <a:ext cx="2532052" cy="85833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8592A8-25BB-42A6-8D77-6DD5EAFFE269}" name="Tabela1" displayName="Tabela1" ref="B2:Q152" totalsRowShown="0" headerRowDxfId="17" dataDxfId="16">
  <autoFilter ref="B2:Q152" xr:uid="{4D8592A8-25BB-42A6-8D77-6DD5EAFFE269}"/>
  <sortState xmlns:xlrd2="http://schemas.microsoft.com/office/spreadsheetml/2017/richdata2" ref="B3:Q152">
    <sortCondition ref="F2:F152"/>
  </sortState>
  <tableColumns count="16">
    <tableColumn id="1" xr3:uid="{0677FE8F-0DC0-43B0-B0FC-7982582B8611}" name="Check" dataDxfId="15">
      <calculatedColumnFormula>IFERROR(IF(AND(Tabela1[[#This Row],[Status]]&lt;&gt;"Disponível",ROUND(O3,4)=0),1,0),1)</calculatedColumnFormula>
    </tableColumn>
    <tableColumn id="2" xr3:uid="{34F6B4A6-F153-40DA-8D56-9FC781928990}" name="PEP Unidade" dataDxfId="14"/>
    <tableColumn id="3" xr3:uid="{9C71980B-FDCA-442A-8E2F-A2813D463CF6}" name="Empreendimento" dataDxfId="13">
      <calculatedColumnFormula>Unidades!C2</calculatedColumnFormula>
    </tableColumn>
    <tableColumn id="4" xr3:uid="{7EFEC79D-1CBB-4C8E-AB07-6D191E777B6E}" name="Bloco" dataDxfId="12">
      <calculatedColumnFormula>Unidades!E2</calculatedColumnFormula>
    </tableColumn>
    <tableColumn id="5" xr3:uid="{ACBE3D08-6E61-4360-9193-10ED954078ED}" name="Unidade" dataDxfId="11">
      <calculatedColumnFormula>Unidades!F2</calculatedColumnFormula>
    </tableColumn>
    <tableColumn id="6" xr3:uid="{6E068517-E4AE-40B2-A988-84740DEE2273}" name="Status" dataDxfId="10">
      <calculatedColumnFormula>Unidades!J2</calculatedColumnFormula>
    </tableColumn>
    <tableColumn id="7" xr3:uid="{24040568-7FE9-422A-B374-055249CB683E}" name="Preço Venda" dataDxfId="9">
      <calculatedColumnFormula>IFERROR(INDEX(Contratos!F:F,MATCH(Tabela1[[#This Row],[Unidade]],Contratos!N:N,0)),0)</calculatedColumnFormula>
    </tableColumn>
    <tableColumn id="8" xr3:uid="{86499716-19AB-4081-88D2-C1D21F2DBBE0}" name="Corretagem" dataDxfId="8">
      <calculatedColumnFormula>IFERROR(H3-J3,"")</calculatedColumnFormula>
    </tableColumn>
    <tableColumn id="9" xr3:uid="{D0E87999-2DE5-4A68-AB1B-7DFC3A24B868}" name="PV Menor" dataDxfId="7">
      <calculatedColumnFormula>IFERROR(INDEX(Contratos!F:F,MATCH(Tabela1[[#This Row],[Unidade]],Contratos!N:N,0)),0)</calculatedColumnFormula>
    </tableColumn>
    <tableColumn id="10" xr3:uid="{BA432CFF-EB08-4827-80F0-1EA0DDC82627}" name="Recebido Principal" dataDxfId="6">
      <calculatedColumnFormula>SUMIFS(Fluxo!H:H,Fluxo!D:D,Tabela1[[#This Row],[Unidade]],Fluxo!U:U,"&lt;="&amp;EOMONTH(Dados!$E$6,0))</calculatedColumnFormula>
    </tableColumn>
    <tableColumn id="11" xr3:uid="{15F50759-CBBF-47F4-AD4C-8C76F9C3BDEC}" name="Recebido Encargos" dataDxfId="5"/>
    <tableColumn id="12" xr3:uid="{A4F8D21E-128C-4710-9CB2-D3551F906D28}" name="Recebíveis Principal" dataDxfId="4">
      <calculatedColumnFormula>SUMIFS(Fluxo!H:H,Fluxo!D:D,Tabela1[[#This Row],[Unidade]],Fluxo!U:U,"&gt;"&amp;EOMONTH(Dados!$E$6,0))+SUMIFS(Fluxo!H:H,Fluxo!D:D,Tabela1[[#This Row],[Unidade]],Fluxo!U:U,"")</calculatedColumnFormula>
    </tableColumn>
    <tableColumn id="13" xr3:uid="{9346E294-2A25-4010-AEEB-49691DE16A1B}" name="Recebíveis Encargos" dataDxfId="3"/>
    <tableColumn id="14" xr3:uid="{85113CBF-2933-40CA-886A-E9DB75AA9C9F}" name="Diferença Principais" dataDxfId="2">
      <calculatedColumnFormula>Tabela1[[#This Row],[PV Menor]]-Tabela1[[#This Row],[Recebido Principal]]-Tabela1[[#This Row],[Recebíveis Principal]]</calculatedColumnFormula>
    </tableColumn>
    <tableColumn id="15" xr3:uid="{3DF0D769-9C73-4AC8-A10F-05864A14DD91}" name="Inadimplência Principal" dataDxfId="1">
      <calculatedColumnFormula>SUMIFS(Fluxo!H:H,Fluxo!D:D,Tabela1[[#This Row],[Unidade]],Fluxo!S:S,"&lt;"&amp;EOMONTH(Dados!$E$6,0),Fluxo!U:U,"")</calculatedColumnFormula>
    </tableColumn>
    <tableColumn id="16" xr3:uid="{FC67B024-0049-4475-AF75-121AEF647546}" name="Inadimplência Encargos" dataDxfId="0"/>
  </tableColumns>
  <tableStyleInfo name="Estilo de Tabela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C640A-A8DF-4565-935E-1CA12A41C9B0}">
  <sheetPr codeName="Planilha1"/>
  <dimension ref="A1:AB62"/>
  <sheetViews>
    <sheetView showGridLines="0" zoomScaleNormal="100" workbookViewId="0">
      <selection activeCell="C14" sqref="C14"/>
    </sheetView>
  </sheetViews>
  <sheetFormatPr defaultRowHeight="15"/>
  <cols>
    <col min="1" max="1" width="2.85546875" customWidth="1"/>
    <col min="2" max="2" width="28.42578125" bestFit="1" customWidth="1"/>
    <col min="3" max="3" width="14.140625" bestFit="1" customWidth="1"/>
    <col min="4" max="4" width="11.140625" customWidth="1"/>
    <col min="5" max="5" width="11.42578125" customWidth="1"/>
    <col min="6" max="6" width="13.140625" customWidth="1"/>
    <col min="7" max="7" width="13.28515625" customWidth="1"/>
    <col min="8" max="8" width="11.85546875" customWidth="1"/>
    <col min="9" max="9" width="12.7109375" customWidth="1"/>
    <col min="10" max="10" width="9.85546875" customWidth="1"/>
    <col min="11" max="11" width="10.85546875" customWidth="1"/>
    <col min="12" max="13" width="12.140625" bestFit="1" customWidth="1"/>
    <col min="14" max="14" width="10" bestFit="1" customWidth="1"/>
    <col min="15" max="15" width="11.140625" bestFit="1" customWidth="1"/>
    <col min="16" max="16" width="15.42578125" customWidth="1"/>
    <col min="17" max="17" width="9.140625" bestFit="1" customWidth="1"/>
    <col min="18" max="18" width="15.28515625" customWidth="1"/>
    <col min="19" max="19" width="8.5703125" customWidth="1"/>
    <col min="20" max="20" width="13.28515625" customWidth="1"/>
    <col min="21" max="21" width="10.140625" customWidth="1"/>
    <col min="22" max="22" width="11.7109375" bestFit="1" customWidth="1"/>
    <col min="23" max="23" width="10.85546875" bestFit="1" customWidth="1"/>
  </cols>
  <sheetData>
    <row r="1" spans="1:28" ht="4.5" customHeight="1"/>
    <row r="2" spans="1:28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8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8" ht="21">
      <c r="A4" s="3"/>
      <c r="B4" s="3"/>
      <c r="C4" s="197" t="s">
        <v>0</v>
      </c>
      <c r="D4" s="197"/>
      <c r="E4" s="197"/>
      <c r="F4" s="197"/>
      <c r="G4" s="197"/>
      <c r="H4" s="197"/>
      <c r="I4" s="197"/>
      <c r="J4" s="197"/>
      <c r="K4" s="197"/>
      <c r="L4" s="197"/>
      <c r="M4" s="197"/>
      <c r="N4" s="197"/>
      <c r="O4" s="197"/>
      <c r="P4" s="197"/>
      <c r="Q4" s="197"/>
      <c r="R4" s="197"/>
      <c r="S4" s="197"/>
      <c r="T4" s="197"/>
      <c r="W4" s="3"/>
      <c r="X4" s="3"/>
      <c r="Y4" s="3"/>
      <c r="Z4" s="3"/>
      <c r="AA4" s="3"/>
    </row>
    <row r="5" spans="1:28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8">
      <c r="A6" s="3"/>
      <c r="B6" s="3"/>
      <c r="U6" s="3"/>
      <c r="V6" s="3"/>
      <c r="W6" s="3"/>
      <c r="X6" s="3"/>
      <c r="Y6" s="3"/>
      <c r="Z6" s="3"/>
      <c r="AA6" s="3"/>
    </row>
    <row r="7" spans="1:28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144" t="s">
        <v>1</v>
      </c>
      <c r="U7" s="145">
        <f>Dados!E6</f>
        <v>45565</v>
      </c>
      <c r="V7" s="3"/>
      <c r="W7" s="3"/>
      <c r="X7" s="3"/>
      <c r="Y7" s="3"/>
      <c r="Z7" s="3"/>
      <c r="AA7" s="3"/>
    </row>
    <row r="8" spans="1:28">
      <c r="A8" s="3"/>
      <c r="B8" s="3"/>
      <c r="C8" s="116" t="s">
        <v>2</v>
      </c>
      <c r="D8" s="3"/>
      <c r="E8" s="3"/>
      <c r="F8" s="3"/>
      <c r="G8" s="3"/>
      <c r="H8" s="3"/>
      <c r="I8" s="3"/>
      <c r="J8" s="3"/>
      <c r="K8" s="3"/>
      <c r="L8" s="3"/>
      <c r="M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1:28" ht="36.6" customHeight="1">
      <c r="A9" s="3"/>
      <c r="B9" s="198" t="s">
        <v>3</v>
      </c>
      <c r="C9" s="192" t="s">
        <v>4</v>
      </c>
      <c r="D9" s="193"/>
      <c r="E9" s="193"/>
      <c r="F9" s="193"/>
      <c r="G9" s="193"/>
      <c r="H9" s="193"/>
      <c r="I9" s="193"/>
      <c r="J9" s="193"/>
      <c r="K9" s="194"/>
      <c r="L9" s="195" t="s">
        <v>5</v>
      </c>
      <c r="M9" s="200" t="s">
        <v>6</v>
      </c>
      <c r="N9" s="190" t="s">
        <v>7</v>
      </c>
      <c r="O9" s="188" t="s">
        <v>8</v>
      </c>
      <c r="P9" s="202" t="s">
        <v>9</v>
      </c>
      <c r="Q9" s="190" t="s">
        <v>7</v>
      </c>
      <c r="R9" s="202" t="s">
        <v>10</v>
      </c>
      <c r="S9" s="190" t="s">
        <v>7</v>
      </c>
      <c r="T9" s="202" t="s">
        <v>11</v>
      </c>
      <c r="U9" s="186" t="s">
        <v>7</v>
      </c>
      <c r="V9" s="98"/>
      <c r="W9" s="98"/>
      <c r="X9" s="98"/>
      <c r="Y9" s="3"/>
      <c r="Z9" s="3"/>
      <c r="AA9" s="3"/>
      <c r="AB9" s="3"/>
    </row>
    <row r="10" spans="1:28" ht="36.6" customHeight="1">
      <c r="A10" s="3"/>
      <c r="B10" s="199"/>
      <c r="C10" s="90" t="s">
        <v>12</v>
      </c>
      <c r="D10" s="84" t="s">
        <v>13</v>
      </c>
      <c r="E10" s="84" t="s">
        <v>14</v>
      </c>
      <c r="F10" s="84" t="s">
        <v>15</v>
      </c>
      <c r="G10" s="84" t="s">
        <v>16</v>
      </c>
      <c r="H10" s="84" t="s">
        <v>17</v>
      </c>
      <c r="I10" s="84" t="s">
        <v>18</v>
      </c>
      <c r="J10" s="84" t="s">
        <v>19</v>
      </c>
      <c r="K10" s="91" t="s">
        <v>20</v>
      </c>
      <c r="L10" s="196"/>
      <c r="M10" s="201"/>
      <c r="N10" s="191"/>
      <c r="O10" s="189"/>
      <c r="P10" s="203"/>
      <c r="Q10" s="191"/>
      <c r="R10" s="203"/>
      <c r="S10" s="191"/>
      <c r="T10" s="203"/>
      <c r="U10" s="187"/>
      <c r="V10" s="98"/>
      <c r="W10" s="98"/>
      <c r="X10" s="98"/>
      <c r="Y10" s="3"/>
      <c r="Z10" s="3"/>
      <c r="AA10" s="3"/>
      <c r="AB10" s="3"/>
    </row>
    <row r="11" spans="1:28" ht="31.5" customHeight="1">
      <c r="A11" s="3"/>
      <c r="B11" s="130" t="str">
        <f>Unidades!C2</f>
        <v>TONS KLABIN</v>
      </c>
      <c r="C11" s="92">
        <f>COUNTIFS(Contratos!B2:B975,"&lt;&gt;"&amp;"PERMUTANTE",Contratos!B2:B975,"&lt;&gt;"&amp;"",Contratos!L2:L975,"&lt;="&amp;$U$7,Contratos!N2:N975,"ATIVO")+COUNTIFS(Contratos!B2:B975,"&lt;&gt;"&amp;"PERMUTANTE",Contratos!B2:B975,"&lt;&gt;"&amp;"",Contratos!L2:L975,"&lt;="&amp;$U$7,Contratos!N2:N975,"ATIVO (QUITADO)")</f>
        <v>56</v>
      </c>
      <c r="D11" s="93">
        <v>0</v>
      </c>
      <c r="E11" s="93">
        <v>0</v>
      </c>
      <c r="F11" s="93">
        <v>0</v>
      </c>
      <c r="G11" s="93">
        <v>0</v>
      </c>
      <c r="H11" s="93">
        <f>COUNTIF(Unidades!V:V,"permutante")</f>
        <v>23</v>
      </c>
      <c r="I11" s="93">
        <f>J11-H11-C11</f>
        <v>72</v>
      </c>
      <c r="J11" s="93">
        <f>COUNTA(Unidades!A:A)</f>
        <v>151</v>
      </c>
      <c r="K11" s="148">
        <f>C11/(J11-H11)</f>
        <v>0.4375</v>
      </c>
      <c r="L11" s="94">
        <f>M11+O11</f>
        <v>131056512.16</v>
      </c>
      <c r="M11" s="95">
        <f>SUMIFS(Contratos!G:G,Contratos!B:B,"&lt;&gt;"&amp;"PERMUTANTE",Contratos!L:L,"&lt;="&amp;Painel!$U$7)</f>
        <v>44564351.270000003</v>
      </c>
      <c r="N11" s="96">
        <f>M11/L11</f>
        <v>0.34003919786598419</v>
      </c>
      <c r="O11" s="97">
        <f>SUMIFS(ANAPRO!$R:$R,ANAPRO!W:W,"="&amp;"",ANAPRO!E:E,"&lt;&gt;"&amp;"Permuta")+SUMIFS(ANAPRO!$R:$R,ANAPRO!W:W,"&gt;"&amp;$U$7)</f>
        <v>86492160.889999986</v>
      </c>
      <c r="P11" s="95">
        <f>SUMIFS(Fluxo!H:H,Fluxo!U:U,"&lt;="&amp;$U$7,Fluxo!E:E,"&lt;&gt;"&amp;"PERMUTANTE")</f>
        <v>10707847.24</v>
      </c>
      <c r="Q11" s="96">
        <f>P11/$M11</f>
        <v>0.24027831517449574</v>
      </c>
      <c r="R11" s="95">
        <f>SUMIFS(Fluxo!H:H,Fluxo!S:S,"&gt;"&amp;$U$7,Fluxo!E:E,"&lt;&gt;"&amp;"PERMUTANTE",Fluxo!U:U,"")+SUMIFS(Fluxo!H:H,Fluxo!U:U,"&gt;"&amp;$U$7,Fluxo!E:E,"&lt;&gt;"&amp;"PERMUTANTE")+SUMIFS(Fluxo!H:H,Fluxo!S:S,"&lt;="&amp;$U$7,Fluxo!E:E,"&lt;&gt;"&amp;"PERMUTANTE",Fluxo!U:U,"")</f>
        <v>33887554.179999992</v>
      </c>
      <c r="S11" s="96">
        <f>R11/$M11</f>
        <v>0.76041843343992632</v>
      </c>
      <c r="T11" s="95">
        <f>SUMIFS(Fluxo!N:N,Fluxo!S:S,"&lt;="&amp;$U$7,Fluxo!E:E,"&lt;&gt;"&amp;"PERMUTANTE",Fluxo!U:U,"")</f>
        <v>9949.25</v>
      </c>
      <c r="U11" s="99">
        <f>T11/$M11</f>
        <v>2.2325580237263933E-4</v>
      </c>
      <c r="V11" s="98"/>
      <c r="W11" s="98"/>
      <c r="X11" s="98"/>
      <c r="Y11" s="3"/>
      <c r="Z11" s="3"/>
      <c r="AA11" s="3"/>
      <c r="AB11" s="3"/>
    </row>
    <row r="12" spans="1:28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98"/>
      <c r="W12" s="157">
        <f>R11+P11-M11</f>
        <v>31050.149999991059</v>
      </c>
      <c r="X12" s="98"/>
      <c r="Y12" s="3"/>
      <c r="Z12" s="3"/>
      <c r="AA12" s="3"/>
    </row>
    <row r="13" spans="1:28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118"/>
      <c r="Q13" s="163"/>
      <c r="R13" s="118"/>
      <c r="S13" s="3"/>
      <c r="T13" s="3"/>
      <c r="U13" s="3"/>
      <c r="V13" s="98"/>
      <c r="W13" s="98"/>
      <c r="X13" s="98"/>
      <c r="Y13" s="3"/>
      <c r="Z13" s="3"/>
      <c r="AA13" s="3"/>
    </row>
    <row r="14" spans="1:28" ht="1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L14" s="3"/>
      <c r="M14" s="3"/>
      <c r="N14" s="3"/>
      <c r="O14" s="3"/>
      <c r="P14" s="118"/>
      <c r="Q14" s="3"/>
      <c r="R14" s="119"/>
      <c r="S14" s="3"/>
      <c r="T14" s="3"/>
      <c r="U14" s="3"/>
      <c r="V14" s="98"/>
      <c r="W14" s="98"/>
      <c r="X14" s="98"/>
      <c r="Y14" s="3"/>
      <c r="Z14" s="3"/>
      <c r="AA14" s="3"/>
    </row>
    <row r="15" spans="1:28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119"/>
      <c r="Q15" s="3"/>
      <c r="R15" s="3"/>
      <c r="S15" s="3"/>
      <c r="T15" s="3"/>
      <c r="U15" s="3"/>
      <c r="V15" s="98"/>
      <c r="W15" s="98"/>
      <c r="X15" s="98"/>
      <c r="Y15" s="3"/>
      <c r="Z15" s="3"/>
      <c r="AA15" s="3"/>
    </row>
    <row r="16" spans="1:28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98"/>
      <c r="W16" s="98"/>
      <c r="X16" s="98"/>
      <c r="Y16" s="3"/>
      <c r="Z16" s="3"/>
      <c r="AA16" s="3"/>
    </row>
    <row r="17" spans="1:2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98"/>
      <c r="W17" s="98"/>
      <c r="X17" s="98"/>
      <c r="Y17" s="3"/>
      <c r="Z17" s="3"/>
      <c r="AA17" s="3"/>
    </row>
    <row r="18" spans="1:27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98"/>
      <c r="W18" s="98"/>
      <c r="X18" s="98"/>
      <c r="Y18" s="3"/>
      <c r="Z18" s="3"/>
      <c r="AA18" s="3"/>
    </row>
    <row r="19" spans="1:27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 spans="1:27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1:27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 spans="1:27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spans="1:27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 spans="1:27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1:27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1:27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1:27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1:27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1:27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27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27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27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1:27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spans="1:2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1:27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27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spans="1:27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2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27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spans="1:27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</sheetData>
  <mergeCells count="13">
    <mergeCell ref="C4:T4"/>
    <mergeCell ref="B9:B10"/>
    <mergeCell ref="M9:M10"/>
    <mergeCell ref="P9:P10"/>
    <mergeCell ref="Q9:Q10"/>
    <mergeCell ref="R9:R10"/>
    <mergeCell ref="S9:S10"/>
    <mergeCell ref="T9:T10"/>
    <mergeCell ref="U9:U10"/>
    <mergeCell ref="O9:O10"/>
    <mergeCell ref="N9:N10"/>
    <mergeCell ref="C9:K9"/>
    <mergeCell ref="L9:L10"/>
  </mergeCells>
  <pageMargins left="0.511811024" right="0.511811024" top="0.78740157499999996" bottom="0.78740157499999996" header="0.31496062000000002" footer="0.31496062000000002"/>
  <ignoredErrors>
    <ignoredError sqref="T11 R11" formula="1"/>
  </ignoredError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F5CDB9-2B88-4F65-A0C6-DF988B07A388}">
  <sheetPr codeName="Planilha2"/>
  <dimension ref="A1:O2095"/>
  <sheetViews>
    <sheetView showGridLines="0" workbookViewId="0">
      <selection activeCell="E7" sqref="E7"/>
    </sheetView>
  </sheetViews>
  <sheetFormatPr defaultColWidth="9.140625" defaultRowHeight="15"/>
  <cols>
    <col min="1" max="1" width="3.85546875" style="3" customWidth="1"/>
    <col min="2" max="2" width="23.5703125" style="3" bestFit="1" customWidth="1"/>
    <col min="3" max="3" width="39.85546875" style="3" bestFit="1" customWidth="1"/>
    <col min="4" max="4" width="43.28515625" style="3" customWidth="1"/>
    <col min="5" max="5" width="9.42578125" style="3" bestFit="1" customWidth="1"/>
    <col min="6" max="6" width="36.85546875" style="3" bestFit="1" customWidth="1"/>
    <col min="7" max="7" width="20" style="3" bestFit="1" customWidth="1"/>
    <col min="8" max="8" width="30.140625" style="3" bestFit="1" customWidth="1"/>
    <col min="9" max="9" width="20.140625" style="3" bestFit="1" customWidth="1"/>
    <col min="10" max="10" width="20.5703125" style="3" bestFit="1" customWidth="1"/>
    <col min="11" max="16384" width="9.140625" style="3"/>
  </cols>
  <sheetData>
    <row r="1" spans="1:15" ht="4.5" customHeight="1"/>
    <row r="4" spans="1:15" ht="18.75">
      <c r="F4" s="204" t="s">
        <v>21</v>
      </c>
      <c r="G4" s="204"/>
      <c r="H4" s="204"/>
      <c r="I4" s="204"/>
      <c r="J4" s="204"/>
      <c r="K4" s="204"/>
      <c r="L4" s="204"/>
      <c r="M4" s="204"/>
      <c r="N4" s="204"/>
      <c r="O4" s="204"/>
    </row>
    <row r="6" spans="1:15">
      <c r="D6" t="s">
        <v>1</v>
      </c>
      <c r="E6" s="13">
        <v>45565</v>
      </c>
    </row>
    <row r="7" spans="1:15">
      <c r="D7" s="3" t="s">
        <v>22</v>
      </c>
      <c r="E7" s="79">
        <v>3</v>
      </c>
    </row>
    <row r="8" spans="1:15">
      <c r="C8" s="9"/>
      <c r="J8"/>
    </row>
    <row r="9" spans="1:15" ht="21.75" customHeight="1" thickBot="1">
      <c r="A9"/>
      <c r="B9" s="10" t="s">
        <v>23</v>
      </c>
      <c r="C9" s="10" t="s">
        <v>3</v>
      </c>
      <c r="D9" s="8" t="s">
        <v>24</v>
      </c>
      <c r="E9" s="8" t="s">
        <v>25</v>
      </c>
      <c r="F9" s="8" t="s">
        <v>26</v>
      </c>
      <c r="G9" s="8" t="s">
        <v>27</v>
      </c>
      <c r="H9" s="8" t="s">
        <v>28</v>
      </c>
      <c r="I9"/>
      <c r="J9"/>
    </row>
    <row r="10" spans="1:15" ht="15.75" thickTop="1">
      <c r="A10"/>
      <c r="B10" s="87"/>
      <c r="C10" s="11" t="str">
        <f>IFERROR(INDEX(#REF!,MATCH(B10,#REF!,0)),"")</f>
        <v/>
      </c>
      <c r="D10" s="7">
        <v>0.12</v>
      </c>
      <c r="E10" s="12" t="str">
        <f>IFERROR(IF(B10&lt;&gt;"",COUNTIF(#REF!,Dados!B10),""),"")</f>
        <v/>
      </c>
      <c r="F10" s="86">
        <v>3</v>
      </c>
      <c r="G10" s="88">
        <v>0.04</v>
      </c>
      <c r="H10" s="88">
        <v>0.05</v>
      </c>
      <c r="I10"/>
      <c r="J10"/>
    </row>
    <row r="11" spans="1:15">
      <c r="B11"/>
      <c r="G11" s="89"/>
      <c r="N11"/>
      <c r="O11"/>
    </row>
    <row r="12" spans="1:15">
      <c r="B12"/>
      <c r="G12" s="89"/>
      <c r="N12"/>
      <c r="O12"/>
    </row>
    <row r="13" spans="1:15">
      <c r="B13"/>
      <c r="G13" s="89"/>
      <c r="N13"/>
      <c r="O13"/>
    </row>
    <row r="14" spans="1:15">
      <c r="B14"/>
      <c r="G14" s="89"/>
      <c r="N14"/>
      <c r="O14"/>
    </row>
    <row r="15" spans="1:15">
      <c r="B15"/>
      <c r="G15" s="89"/>
      <c r="N15"/>
      <c r="O15"/>
    </row>
    <row r="16" spans="1:15">
      <c r="B16"/>
      <c r="N16"/>
      <c r="O16"/>
    </row>
    <row r="17" spans="2:15">
      <c r="B17"/>
      <c r="N17"/>
      <c r="O17"/>
    </row>
    <row r="18" spans="2:15">
      <c r="N18"/>
      <c r="O18"/>
    </row>
    <row r="19" spans="2:15">
      <c r="N19"/>
      <c r="O19"/>
    </row>
    <row r="20" spans="2:15">
      <c r="N20"/>
      <c r="O20"/>
    </row>
    <row r="21" spans="2:15">
      <c r="N21"/>
      <c r="O21"/>
    </row>
    <row r="22" spans="2:15">
      <c r="N22"/>
      <c r="O22"/>
    </row>
    <row r="23" spans="2:15">
      <c r="N23"/>
      <c r="O23"/>
    </row>
    <row r="24" spans="2:15">
      <c r="N24"/>
      <c r="O24"/>
    </row>
    <row r="25" spans="2:15">
      <c r="N25"/>
      <c r="O25"/>
    </row>
    <row r="26" spans="2:15">
      <c r="N26"/>
      <c r="O26"/>
    </row>
    <row r="27" spans="2:15">
      <c r="N27"/>
      <c r="O27"/>
    </row>
    <row r="28" spans="2:15">
      <c r="N28"/>
      <c r="O28"/>
    </row>
    <row r="29" spans="2:15">
      <c r="N29"/>
      <c r="O29"/>
    </row>
    <row r="30" spans="2:15">
      <c r="N30"/>
      <c r="O30"/>
    </row>
    <row r="31" spans="2:15">
      <c r="N31"/>
      <c r="O31"/>
    </row>
    <row r="32" spans="2:15">
      <c r="N32"/>
      <c r="O32"/>
    </row>
    <row r="33" spans="14:15">
      <c r="N33"/>
      <c r="O33"/>
    </row>
    <row r="34" spans="14:15">
      <c r="N34"/>
      <c r="O34"/>
    </row>
    <row r="35" spans="14:15">
      <c r="N35"/>
      <c r="O35"/>
    </row>
    <row r="36" spans="14:15">
      <c r="N36"/>
      <c r="O36"/>
    </row>
    <row r="37" spans="14:15">
      <c r="N37"/>
      <c r="O37"/>
    </row>
    <row r="38" spans="14:15">
      <c r="N38"/>
      <c r="O38"/>
    </row>
    <row r="39" spans="14:15">
      <c r="N39"/>
      <c r="O39"/>
    </row>
    <row r="40" spans="14:15">
      <c r="N40"/>
      <c r="O40"/>
    </row>
    <row r="41" spans="14:15">
      <c r="N41"/>
      <c r="O41"/>
    </row>
    <row r="42" spans="14:15">
      <c r="N42"/>
      <c r="O42"/>
    </row>
    <row r="43" spans="14:15">
      <c r="N43"/>
      <c r="O43"/>
    </row>
    <row r="44" spans="14:15">
      <c r="N44"/>
      <c r="O44"/>
    </row>
    <row r="45" spans="14:15">
      <c r="N45"/>
      <c r="O45"/>
    </row>
    <row r="46" spans="14:15">
      <c r="N46"/>
      <c r="O46"/>
    </row>
    <row r="47" spans="14:15">
      <c r="N47"/>
      <c r="O47"/>
    </row>
    <row r="48" spans="14:15">
      <c r="N48"/>
      <c r="O48"/>
    </row>
    <row r="49" spans="14:15">
      <c r="N49"/>
      <c r="O49"/>
    </row>
    <row r="50" spans="14:15">
      <c r="N50"/>
      <c r="O50"/>
    </row>
    <row r="51" spans="14:15">
      <c r="N51"/>
      <c r="O51"/>
    </row>
    <row r="52" spans="14:15">
      <c r="N52"/>
      <c r="O52"/>
    </row>
    <row r="53" spans="14:15">
      <c r="N53"/>
      <c r="O53"/>
    </row>
    <row r="54" spans="14:15">
      <c r="N54"/>
      <c r="O54"/>
    </row>
    <row r="55" spans="14:15">
      <c r="N55"/>
      <c r="O55"/>
    </row>
    <row r="56" spans="14:15">
      <c r="N56"/>
      <c r="O56"/>
    </row>
    <row r="57" spans="14:15">
      <c r="N57"/>
      <c r="O57"/>
    </row>
    <row r="58" spans="14:15">
      <c r="N58"/>
      <c r="O58"/>
    </row>
    <row r="59" spans="14:15">
      <c r="N59"/>
      <c r="O59"/>
    </row>
    <row r="60" spans="14:15">
      <c r="N60"/>
      <c r="O60"/>
    </row>
    <row r="61" spans="14:15">
      <c r="N61"/>
      <c r="O61"/>
    </row>
    <row r="62" spans="14:15">
      <c r="N62"/>
      <c r="O62"/>
    </row>
    <row r="63" spans="14:15">
      <c r="N63"/>
      <c r="O63"/>
    </row>
    <row r="64" spans="14:15">
      <c r="N64"/>
      <c r="O64"/>
    </row>
    <row r="65" spans="14:15">
      <c r="N65"/>
      <c r="O65"/>
    </row>
    <row r="66" spans="14:15">
      <c r="N66"/>
      <c r="O66"/>
    </row>
    <row r="67" spans="14:15">
      <c r="N67"/>
      <c r="O67"/>
    </row>
    <row r="68" spans="14:15">
      <c r="N68"/>
      <c r="O68"/>
    </row>
    <row r="69" spans="14:15">
      <c r="N69"/>
      <c r="O69"/>
    </row>
    <row r="70" spans="14:15">
      <c r="N70"/>
      <c r="O70"/>
    </row>
    <row r="71" spans="14:15">
      <c r="N71"/>
      <c r="O71"/>
    </row>
    <row r="72" spans="14:15">
      <c r="N72"/>
      <c r="O72"/>
    </row>
    <row r="73" spans="14:15">
      <c r="N73"/>
      <c r="O73"/>
    </row>
    <row r="74" spans="14:15">
      <c r="N74"/>
      <c r="O74"/>
    </row>
    <row r="75" spans="14:15">
      <c r="N75"/>
      <c r="O75"/>
    </row>
    <row r="76" spans="14:15">
      <c r="N76"/>
      <c r="O76"/>
    </row>
    <row r="77" spans="14:15">
      <c r="N77"/>
      <c r="O77"/>
    </row>
    <row r="78" spans="14:15">
      <c r="N78"/>
      <c r="O78"/>
    </row>
    <row r="79" spans="14:15">
      <c r="N79"/>
      <c r="O79"/>
    </row>
    <row r="80" spans="14:15">
      <c r="N80"/>
      <c r="O80"/>
    </row>
    <row r="81" spans="14:15">
      <c r="N81"/>
      <c r="O81"/>
    </row>
    <row r="82" spans="14:15">
      <c r="N82"/>
      <c r="O82"/>
    </row>
    <row r="83" spans="14:15">
      <c r="N83"/>
      <c r="O83"/>
    </row>
    <row r="84" spans="14:15">
      <c r="N84"/>
      <c r="O84"/>
    </row>
    <row r="85" spans="14:15">
      <c r="N85"/>
      <c r="O85"/>
    </row>
    <row r="86" spans="14:15">
      <c r="N86"/>
      <c r="O86"/>
    </row>
    <row r="87" spans="14:15">
      <c r="N87"/>
      <c r="O87"/>
    </row>
    <row r="88" spans="14:15">
      <c r="N88"/>
      <c r="O88"/>
    </row>
    <row r="89" spans="14:15">
      <c r="N89"/>
      <c r="O89"/>
    </row>
    <row r="90" spans="14:15">
      <c r="N90"/>
      <c r="O90"/>
    </row>
    <row r="91" spans="14:15">
      <c r="N91"/>
      <c r="O91"/>
    </row>
    <row r="92" spans="14:15">
      <c r="N92"/>
      <c r="O92"/>
    </row>
    <row r="93" spans="14:15">
      <c r="N93"/>
      <c r="O93"/>
    </row>
    <row r="94" spans="14:15">
      <c r="N94"/>
      <c r="O94"/>
    </row>
    <row r="95" spans="14:15">
      <c r="N95"/>
      <c r="O95"/>
    </row>
    <row r="96" spans="14:15">
      <c r="N96"/>
      <c r="O96"/>
    </row>
    <row r="97" spans="14:15">
      <c r="N97"/>
      <c r="O97"/>
    </row>
    <row r="98" spans="14:15">
      <c r="N98"/>
      <c r="O98"/>
    </row>
    <row r="99" spans="14:15">
      <c r="N99"/>
      <c r="O99"/>
    </row>
    <row r="100" spans="14:15">
      <c r="N100"/>
      <c r="O100"/>
    </row>
    <row r="101" spans="14:15">
      <c r="N101"/>
      <c r="O101"/>
    </row>
    <row r="102" spans="14:15">
      <c r="N102"/>
      <c r="O102"/>
    </row>
    <row r="103" spans="14:15">
      <c r="N103"/>
      <c r="O103"/>
    </row>
    <row r="104" spans="14:15">
      <c r="N104"/>
      <c r="O104"/>
    </row>
    <row r="105" spans="14:15">
      <c r="N105"/>
      <c r="O105"/>
    </row>
    <row r="106" spans="14:15">
      <c r="N106"/>
      <c r="O106"/>
    </row>
    <row r="107" spans="14:15">
      <c r="N107"/>
      <c r="O107"/>
    </row>
    <row r="108" spans="14:15">
      <c r="N108"/>
      <c r="O108"/>
    </row>
    <row r="109" spans="14:15">
      <c r="N109"/>
      <c r="O109"/>
    </row>
    <row r="110" spans="14:15">
      <c r="N110"/>
      <c r="O110"/>
    </row>
    <row r="111" spans="14:15">
      <c r="N111"/>
      <c r="O111"/>
    </row>
    <row r="112" spans="14:15">
      <c r="N112"/>
      <c r="O112"/>
    </row>
    <row r="113" spans="14:15">
      <c r="N113"/>
      <c r="O113"/>
    </row>
    <row r="114" spans="14:15">
      <c r="N114"/>
      <c r="O114"/>
    </row>
    <row r="115" spans="14:15">
      <c r="N115"/>
      <c r="O115"/>
    </row>
    <row r="116" spans="14:15">
      <c r="N116"/>
      <c r="O116"/>
    </row>
    <row r="117" spans="14:15">
      <c r="N117"/>
      <c r="O117"/>
    </row>
    <row r="118" spans="14:15">
      <c r="N118"/>
      <c r="O118"/>
    </row>
    <row r="119" spans="14:15">
      <c r="N119"/>
      <c r="O119"/>
    </row>
    <row r="120" spans="14:15">
      <c r="N120"/>
      <c r="O120"/>
    </row>
    <row r="121" spans="14:15">
      <c r="N121"/>
      <c r="O121"/>
    </row>
    <row r="122" spans="14:15">
      <c r="N122"/>
      <c r="O122"/>
    </row>
    <row r="123" spans="14:15">
      <c r="N123"/>
      <c r="O123"/>
    </row>
    <row r="124" spans="14:15">
      <c r="N124"/>
      <c r="O124"/>
    </row>
    <row r="125" spans="14:15">
      <c r="N125"/>
      <c r="O125"/>
    </row>
    <row r="126" spans="14:15">
      <c r="N126"/>
      <c r="O126"/>
    </row>
    <row r="127" spans="14:15">
      <c r="N127"/>
      <c r="O127"/>
    </row>
    <row r="128" spans="14:15">
      <c r="N128"/>
      <c r="O128"/>
    </row>
    <row r="129" spans="14:15">
      <c r="N129"/>
      <c r="O129"/>
    </row>
    <row r="130" spans="14:15">
      <c r="N130"/>
      <c r="O130"/>
    </row>
    <row r="131" spans="14:15">
      <c r="N131"/>
      <c r="O131"/>
    </row>
    <row r="132" spans="14:15">
      <c r="N132"/>
      <c r="O132"/>
    </row>
    <row r="133" spans="14:15">
      <c r="N133"/>
      <c r="O133"/>
    </row>
    <row r="134" spans="14:15">
      <c r="N134"/>
      <c r="O134"/>
    </row>
    <row r="135" spans="14:15">
      <c r="N135"/>
      <c r="O135"/>
    </row>
    <row r="136" spans="14:15">
      <c r="N136"/>
      <c r="O136"/>
    </row>
    <row r="137" spans="14:15">
      <c r="N137"/>
      <c r="O137"/>
    </row>
    <row r="138" spans="14:15">
      <c r="N138"/>
      <c r="O138"/>
    </row>
    <row r="139" spans="14:15">
      <c r="N139"/>
      <c r="O139"/>
    </row>
    <row r="140" spans="14:15">
      <c r="N140"/>
      <c r="O140"/>
    </row>
    <row r="141" spans="14:15">
      <c r="N141"/>
      <c r="O141"/>
    </row>
    <row r="142" spans="14:15">
      <c r="N142"/>
      <c r="O142"/>
    </row>
    <row r="143" spans="14:15">
      <c r="N143"/>
      <c r="O143"/>
    </row>
    <row r="144" spans="14:15">
      <c r="N144"/>
      <c r="O144"/>
    </row>
    <row r="145" spans="14:15">
      <c r="N145"/>
      <c r="O145"/>
    </row>
    <row r="146" spans="14:15">
      <c r="N146"/>
      <c r="O146"/>
    </row>
    <row r="147" spans="14:15">
      <c r="N147"/>
      <c r="O147"/>
    </row>
    <row r="148" spans="14:15">
      <c r="N148"/>
      <c r="O148"/>
    </row>
    <row r="149" spans="14:15">
      <c r="N149"/>
      <c r="O149"/>
    </row>
    <row r="150" spans="14:15">
      <c r="N150"/>
      <c r="O150"/>
    </row>
    <row r="151" spans="14:15">
      <c r="N151"/>
      <c r="O151"/>
    </row>
    <row r="152" spans="14:15">
      <c r="N152"/>
      <c r="O152"/>
    </row>
    <row r="153" spans="14:15">
      <c r="N153"/>
      <c r="O153"/>
    </row>
    <row r="154" spans="14:15">
      <c r="N154"/>
      <c r="O154"/>
    </row>
    <row r="155" spans="14:15">
      <c r="N155"/>
      <c r="O155"/>
    </row>
    <row r="156" spans="14:15">
      <c r="N156"/>
      <c r="O156"/>
    </row>
    <row r="157" spans="14:15">
      <c r="N157"/>
      <c r="O157"/>
    </row>
    <row r="158" spans="14:15">
      <c r="N158"/>
      <c r="O158"/>
    </row>
    <row r="159" spans="14:15">
      <c r="N159"/>
      <c r="O159"/>
    </row>
    <row r="160" spans="14:15">
      <c r="N160"/>
      <c r="O160"/>
    </row>
    <row r="161" spans="14:15">
      <c r="N161"/>
      <c r="O161"/>
    </row>
    <row r="162" spans="14:15">
      <c r="N162"/>
      <c r="O162"/>
    </row>
    <row r="163" spans="14:15">
      <c r="N163"/>
      <c r="O163"/>
    </row>
    <row r="164" spans="14:15">
      <c r="N164"/>
      <c r="O164"/>
    </row>
    <row r="165" spans="14:15">
      <c r="N165"/>
      <c r="O165"/>
    </row>
    <row r="166" spans="14:15">
      <c r="N166"/>
      <c r="O166"/>
    </row>
    <row r="167" spans="14:15">
      <c r="N167"/>
      <c r="O167"/>
    </row>
    <row r="168" spans="14:15">
      <c r="N168"/>
      <c r="O168"/>
    </row>
    <row r="169" spans="14:15">
      <c r="N169"/>
      <c r="O169"/>
    </row>
    <row r="170" spans="14:15">
      <c r="N170"/>
      <c r="O170"/>
    </row>
    <row r="171" spans="14:15">
      <c r="N171"/>
      <c r="O171"/>
    </row>
    <row r="172" spans="14:15">
      <c r="N172"/>
      <c r="O172"/>
    </row>
    <row r="173" spans="14:15">
      <c r="N173"/>
      <c r="O173"/>
    </row>
    <row r="174" spans="14:15">
      <c r="N174"/>
      <c r="O174"/>
    </row>
    <row r="175" spans="14:15">
      <c r="N175"/>
      <c r="O175"/>
    </row>
    <row r="176" spans="14:15">
      <c r="N176"/>
      <c r="O176"/>
    </row>
    <row r="177" spans="14:15">
      <c r="N177"/>
      <c r="O177"/>
    </row>
    <row r="178" spans="14:15">
      <c r="N178"/>
      <c r="O178"/>
    </row>
    <row r="179" spans="14:15">
      <c r="N179"/>
      <c r="O179"/>
    </row>
    <row r="180" spans="14:15">
      <c r="N180"/>
      <c r="O180"/>
    </row>
    <row r="181" spans="14:15">
      <c r="N181"/>
      <c r="O181"/>
    </row>
    <row r="182" spans="14:15">
      <c r="N182"/>
      <c r="O182"/>
    </row>
    <row r="183" spans="14:15">
      <c r="N183"/>
      <c r="O183"/>
    </row>
    <row r="184" spans="14:15">
      <c r="N184"/>
      <c r="O184"/>
    </row>
    <row r="185" spans="14:15">
      <c r="N185"/>
      <c r="O185"/>
    </row>
    <row r="186" spans="14:15">
      <c r="N186"/>
      <c r="O186"/>
    </row>
    <row r="187" spans="14:15">
      <c r="N187"/>
      <c r="O187"/>
    </row>
    <row r="188" spans="14:15">
      <c r="N188"/>
      <c r="O188"/>
    </row>
    <row r="189" spans="14:15">
      <c r="N189"/>
      <c r="O189"/>
    </row>
    <row r="190" spans="14:15">
      <c r="N190"/>
      <c r="O190"/>
    </row>
    <row r="191" spans="14:15">
      <c r="N191"/>
      <c r="O191"/>
    </row>
    <row r="192" spans="14:15">
      <c r="N192"/>
      <c r="O192"/>
    </row>
    <row r="193" spans="14:15">
      <c r="N193"/>
      <c r="O193"/>
    </row>
    <row r="194" spans="14:15">
      <c r="N194"/>
      <c r="O194"/>
    </row>
    <row r="195" spans="14:15">
      <c r="N195"/>
      <c r="O195"/>
    </row>
    <row r="196" spans="14:15">
      <c r="N196"/>
      <c r="O196"/>
    </row>
    <row r="197" spans="14:15">
      <c r="N197"/>
      <c r="O197"/>
    </row>
    <row r="198" spans="14:15">
      <c r="N198"/>
      <c r="O198"/>
    </row>
    <row r="199" spans="14:15">
      <c r="N199"/>
      <c r="O199"/>
    </row>
    <row r="200" spans="14:15">
      <c r="N200"/>
      <c r="O200"/>
    </row>
    <row r="201" spans="14:15">
      <c r="N201"/>
      <c r="O201"/>
    </row>
    <row r="202" spans="14:15">
      <c r="N202"/>
      <c r="O202"/>
    </row>
    <row r="203" spans="14:15">
      <c r="N203"/>
      <c r="O203"/>
    </row>
    <row r="204" spans="14:15">
      <c r="N204"/>
      <c r="O204"/>
    </row>
    <row r="205" spans="14:15">
      <c r="N205"/>
      <c r="O205"/>
    </row>
    <row r="206" spans="14:15">
      <c r="N206"/>
      <c r="O206"/>
    </row>
    <row r="207" spans="14:15">
      <c r="N207"/>
      <c r="O207"/>
    </row>
    <row r="208" spans="14:15">
      <c r="N208"/>
      <c r="O208"/>
    </row>
    <row r="209" spans="14:15">
      <c r="N209"/>
      <c r="O209"/>
    </row>
    <row r="210" spans="14:15">
      <c r="N210"/>
      <c r="O210"/>
    </row>
    <row r="211" spans="14:15">
      <c r="N211"/>
      <c r="O211"/>
    </row>
    <row r="212" spans="14:15">
      <c r="N212"/>
      <c r="O212"/>
    </row>
    <row r="213" spans="14:15">
      <c r="N213"/>
      <c r="O213"/>
    </row>
    <row r="214" spans="14:15">
      <c r="N214"/>
      <c r="O214"/>
    </row>
    <row r="215" spans="14:15">
      <c r="N215"/>
      <c r="O215"/>
    </row>
    <row r="216" spans="14:15">
      <c r="N216"/>
      <c r="O216"/>
    </row>
    <row r="217" spans="14:15">
      <c r="N217"/>
      <c r="O217"/>
    </row>
    <row r="218" spans="14:15">
      <c r="N218"/>
      <c r="O218"/>
    </row>
    <row r="219" spans="14:15">
      <c r="N219"/>
      <c r="O219"/>
    </row>
    <row r="220" spans="14:15">
      <c r="N220"/>
      <c r="O220"/>
    </row>
    <row r="221" spans="14:15">
      <c r="N221"/>
      <c r="O221"/>
    </row>
    <row r="222" spans="14:15">
      <c r="N222"/>
      <c r="O222"/>
    </row>
    <row r="223" spans="14:15">
      <c r="N223"/>
      <c r="O223"/>
    </row>
    <row r="224" spans="14:15">
      <c r="N224"/>
      <c r="O224"/>
    </row>
    <row r="225" spans="14:15">
      <c r="N225"/>
      <c r="O225"/>
    </row>
    <row r="226" spans="14:15">
      <c r="N226"/>
      <c r="O226"/>
    </row>
    <row r="227" spans="14:15">
      <c r="N227"/>
      <c r="O227"/>
    </row>
    <row r="228" spans="14:15">
      <c r="N228"/>
      <c r="O228"/>
    </row>
    <row r="229" spans="14:15">
      <c r="N229"/>
      <c r="O229"/>
    </row>
    <row r="230" spans="14:15">
      <c r="N230"/>
      <c r="O230"/>
    </row>
    <row r="231" spans="14:15">
      <c r="N231"/>
      <c r="O231"/>
    </row>
    <row r="232" spans="14:15">
      <c r="N232"/>
      <c r="O232"/>
    </row>
    <row r="233" spans="14:15">
      <c r="N233"/>
      <c r="O233"/>
    </row>
    <row r="234" spans="14:15">
      <c r="N234"/>
      <c r="O234"/>
    </row>
    <row r="235" spans="14:15">
      <c r="N235"/>
      <c r="O235"/>
    </row>
    <row r="236" spans="14:15">
      <c r="N236"/>
      <c r="O236"/>
    </row>
    <row r="237" spans="14:15">
      <c r="N237"/>
      <c r="O237"/>
    </row>
    <row r="238" spans="14:15">
      <c r="N238"/>
      <c r="O238"/>
    </row>
    <row r="239" spans="14:15">
      <c r="N239"/>
      <c r="O239"/>
    </row>
    <row r="240" spans="14:15">
      <c r="N240"/>
      <c r="O240"/>
    </row>
    <row r="241" spans="14:15">
      <c r="N241"/>
      <c r="O241"/>
    </row>
    <row r="242" spans="14:15">
      <c r="N242"/>
      <c r="O242"/>
    </row>
    <row r="243" spans="14:15">
      <c r="N243"/>
      <c r="O243"/>
    </row>
    <row r="244" spans="14:15">
      <c r="N244"/>
      <c r="O244"/>
    </row>
    <row r="245" spans="14:15">
      <c r="N245"/>
      <c r="O245"/>
    </row>
    <row r="246" spans="14:15">
      <c r="N246"/>
      <c r="O246"/>
    </row>
    <row r="247" spans="14:15">
      <c r="N247"/>
      <c r="O247"/>
    </row>
    <row r="248" spans="14:15">
      <c r="N248"/>
      <c r="O248"/>
    </row>
    <row r="249" spans="14:15">
      <c r="N249"/>
      <c r="O249"/>
    </row>
    <row r="250" spans="14:15">
      <c r="N250"/>
      <c r="O250"/>
    </row>
    <row r="251" spans="14:15">
      <c r="N251"/>
      <c r="O251"/>
    </row>
    <row r="252" spans="14:15">
      <c r="N252"/>
      <c r="O252"/>
    </row>
    <row r="253" spans="14:15">
      <c r="N253"/>
      <c r="O253"/>
    </row>
    <row r="254" spans="14:15">
      <c r="N254"/>
      <c r="O254"/>
    </row>
    <row r="255" spans="14:15">
      <c r="N255"/>
      <c r="O255"/>
    </row>
    <row r="256" spans="14:15">
      <c r="N256"/>
      <c r="O256"/>
    </row>
    <row r="257" spans="14:15">
      <c r="N257"/>
      <c r="O257"/>
    </row>
    <row r="258" spans="14:15">
      <c r="N258"/>
      <c r="O258"/>
    </row>
    <row r="259" spans="14:15">
      <c r="N259"/>
      <c r="O259"/>
    </row>
    <row r="260" spans="14:15">
      <c r="N260"/>
      <c r="O260"/>
    </row>
    <row r="261" spans="14:15">
      <c r="N261"/>
      <c r="O261"/>
    </row>
    <row r="262" spans="14:15">
      <c r="N262"/>
      <c r="O262"/>
    </row>
    <row r="263" spans="14:15">
      <c r="N263"/>
      <c r="O263"/>
    </row>
    <row r="264" spans="14:15">
      <c r="N264"/>
      <c r="O264"/>
    </row>
    <row r="265" spans="14:15">
      <c r="N265"/>
      <c r="O265"/>
    </row>
    <row r="266" spans="14:15">
      <c r="N266"/>
      <c r="O266"/>
    </row>
    <row r="267" spans="14:15">
      <c r="N267"/>
      <c r="O267"/>
    </row>
    <row r="268" spans="14:15">
      <c r="N268"/>
      <c r="O268"/>
    </row>
    <row r="269" spans="14:15">
      <c r="N269"/>
      <c r="O269"/>
    </row>
    <row r="270" spans="14:15">
      <c r="N270"/>
      <c r="O270"/>
    </row>
    <row r="271" spans="14:15">
      <c r="N271"/>
      <c r="O271"/>
    </row>
    <row r="272" spans="14:15">
      <c r="N272"/>
      <c r="O272"/>
    </row>
    <row r="273" spans="14:15">
      <c r="N273"/>
      <c r="O273"/>
    </row>
    <row r="274" spans="14:15">
      <c r="N274"/>
      <c r="O274"/>
    </row>
    <row r="275" spans="14:15">
      <c r="N275"/>
      <c r="O275"/>
    </row>
    <row r="276" spans="14:15">
      <c r="N276"/>
      <c r="O276"/>
    </row>
    <row r="277" spans="14:15">
      <c r="N277"/>
      <c r="O277"/>
    </row>
    <row r="278" spans="14:15">
      <c r="N278"/>
      <c r="O278"/>
    </row>
    <row r="279" spans="14:15">
      <c r="N279"/>
      <c r="O279"/>
    </row>
    <row r="280" spans="14:15">
      <c r="N280"/>
      <c r="O280"/>
    </row>
    <row r="281" spans="14:15">
      <c r="N281"/>
      <c r="O281"/>
    </row>
    <row r="282" spans="14:15">
      <c r="N282"/>
      <c r="O282"/>
    </row>
    <row r="283" spans="14:15">
      <c r="N283"/>
      <c r="O283"/>
    </row>
    <row r="284" spans="14:15">
      <c r="N284"/>
      <c r="O284"/>
    </row>
    <row r="285" spans="14:15">
      <c r="N285"/>
      <c r="O285"/>
    </row>
    <row r="286" spans="14:15">
      <c r="N286"/>
      <c r="O286"/>
    </row>
    <row r="287" spans="14:15">
      <c r="N287"/>
      <c r="O287"/>
    </row>
    <row r="288" spans="14:15">
      <c r="N288"/>
      <c r="O288"/>
    </row>
    <row r="289" spans="14:15">
      <c r="N289"/>
      <c r="O289"/>
    </row>
    <row r="290" spans="14:15">
      <c r="N290"/>
      <c r="O290"/>
    </row>
    <row r="291" spans="14:15">
      <c r="N291"/>
      <c r="O291"/>
    </row>
    <row r="292" spans="14:15">
      <c r="N292"/>
      <c r="O292"/>
    </row>
    <row r="293" spans="14:15">
      <c r="N293"/>
      <c r="O293"/>
    </row>
    <row r="294" spans="14:15">
      <c r="N294"/>
      <c r="O294"/>
    </row>
    <row r="295" spans="14:15">
      <c r="N295"/>
      <c r="O295"/>
    </row>
    <row r="296" spans="14:15">
      <c r="N296"/>
      <c r="O296"/>
    </row>
    <row r="297" spans="14:15">
      <c r="N297"/>
      <c r="O297"/>
    </row>
    <row r="298" spans="14:15">
      <c r="N298"/>
      <c r="O298"/>
    </row>
    <row r="299" spans="14:15">
      <c r="N299"/>
      <c r="O299"/>
    </row>
    <row r="300" spans="14:15">
      <c r="N300"/>
      <c r="O300"/>
    </row>
    <row r="301" spans="14:15">
      <c r="N301"/>
      <c r="O301"/>
    </row>
    <row r="302" spans="14:15">
      <c r="N302"/>
      <c r="O302"/>
    </row>
    <row r="303" spans="14:15">
      <c r="N303"/>
      <c r="O303"/>
    </row>
    <row r="304" spans="14:15">
      <c r="N304"/>
      <c r="O304"/>
    </row>
    <row r="305" spans="14:15">
      <c r="N305"/>
      <c r="O305"/>
    </row>
    <row r="306" spans="14:15">
      <c r="N306"/>
      <c r="O306"/>
    </row>
    <row r="307" spans="14:15">
      <c r="N307"/>
      <c r="O307"/>
    </row>
    <row r="308" spans="14:15">
      <c r="N308"/>
      <c r="O308"/>
    </row>
    <row r="309" spans="14:15">
      <c r="N309"/>
      <c r="O309"/>
    </row>
    <row r="310" spans="14:15">
      <c r="N310"/>
      <c r="O310"/>
    </row>
    <row r="311" spans="14:15">
      <c r="N311"/>
      <c r="O311"/>
    </row>
    <row r="312" spans="14:15">
      <c r="N312"/>
      <c r="O312"/>
    </row>
    <row r="313" spans="14:15">
      <c r="N313"/>
      <c r="O313"/>
    </row>
    <row r="314" spans="14:15">
      <c r="N314"/>
      <c r="O314"/>
    </row>
    <row r="315" spans="14:15">
      <c r="N315"/>
      <c r="O315"/>
    </row>
    <row r="316" spans="14:15">
      <c r="N316"/>
      <c r="O316"/>
    </row>
    <row r="317" spans="14:15">
      <c r="N317"/>
      <c r="O317"/>
    </row>
    <row r="318" spans="14:15">
      <c r="N318"/>
      <c r="O318"/>
    </row>
    <row r="319" spans="14:15">
      <c r="N319"/>
      <c r="O319"/>
    </row>
    <row r="320" spans="14:15">
      <c r="N320"/>
      <c r="O320"/>
    </row>
    <row r="321" spans="14:15">
      <c r="N321"/>
      <c r="O321"/>
    </row>
    <row r="322" spans="14:15">
      <c r="N322"/>
      <c r="O322"/>
    </row>
    <row r="323" spans="14:15">
      <c r="N323"/>
      <c r="O323"/>
    </row>
    <row r="324" spans="14:15">
      <c r="N324"/>
      <c r="O324"/>
    </row>
    <row r="325" spans="14:15">
      <c r="N325"/>
      <c r="O325"/>
    </row>
    <row r="326" spans="14:15">
      <c r="N326"/>
      <c r="O326"/>
    </row>
    <row r="327" spans="14:15">
      <c r="N327"/>
      <c r="O327"/>
    </row>
    <row r="328" spans="14:15">
      <c r="N328"/>
      <c r="O328"/>
    </row>
    <row r="329" spans="14:15">
      <c r="N329"/>
      <c r="O329"/>
    </row>
    <row r="330" spans="14:15">
      <c r="N330"/>
      <c r="O330"/>
    </row>
    <row r="331" spans="14:15">
      <c r="N331"/>
      <c r="O331"/>
    </row>
    <row r="332" spans="14:15">
      <c r="N332"/>
      <c r="O332"/>
    </row>
    <row r="333" spans="14:15">
      <c r="N333"/>
      <c r="O333"/>
    </row>
    <row r="334" spans="14:15">
      <c r="N334"/>
      <c r="O334"/>
    </row>
    <row r="335" spans="14:15">
      <c r="N335"/>
      <c r="O335"/>
    </row>
    <row r="336" spans="14:15">
      <c r="N336"/>
      <c r="O336"/>
    </row>
    <row r="337" spans="14:15">
      <c r="N337"/>
      <c r="O337"/>
    </row>
    <row r="338" spans="14:15">
      <c r="N338"/>
      <c r="O338"/>
    </row>
    <row r="339" spans="14:15">
      <c r="N339"/>
      <c r="O339"/>
    </row>
    <row r="340" spans="14:15">
      <c r="N340"/>
      <c r="O340"/>
    </row>
    <row r="341" spans="14:15">
      <c r="N341"/>
      <c r="O341"/>
    </row>
    <row r="342" spans="14:15">
      <c r="N342"/>
      <c r="O342"/>
    </row>
    <row r="343" spans="14:15">
      <c r="N343"/>
      <c r="O343"/>
    </row>
    <row r="344" spans="14:15">
      <c r="N344"/>
      <c r="O344"/>
    </row>
    <row r="345" spans="14:15">
      <c r="N345"/>
      <c r="O345"/>
    </row>
    <row r="346" spans="14:15">
      <c r="N346"/>
      <c r="O346"/>
    </row>
    <row r="347" spans="14:15">
      <c r="N347"/>
      <c r="O347"/>
    </row>
    <row r="348" spans="14:15">
      <c r="N348"/>
      <c r="O348"/>
    </row>
    <row r="349" spans="14:15">
      <c r="N349"/>
      <c r="O349"/>
    </row>
    <row r="350" spans="14:15">
      <c r="N350"/>
      <c r="O350"/>
    </row>
    <row r="351" spans="14:15">
      <c r="N351"/>
      <c r="O351"/>
    </row>
    <row r="352" spans="14:15">
      <c r="N352"/>
      <c r="O352"/>
    </row>
    <row r="353" spans="14:15">
      <c r="N353"/>
      <c r="O353"/>
    </row>
    <row r="354" spans="14:15">
      <c r="N354"/>
      <c r="O354"/>
    </row>
    <row r="355" spans="14:15">
      <c r="N355"/>
      <c r="O355"/>
    </row>
    <row r="356" spans="14:15">
      <c r="N356"/>
      <c r="O356"/>
    </row>
    <row r="357" spans="14:15">
      <c r="N357"/>
      <c r="O357"/>
    </row>
    <row r="358" spans="14:15">
      <c r="N358"/>
      <c r="O358"/>
    </row>
    <row r="359" spans="14:15">
      <c r="N359"/>
      <c r="O359"/>
    </row>
    <row r="360" spans="14:15">
      <c r="N360"/>
      <c r="O360"/>
    </row>
    <row r="361" spans="14:15">
      <c r="N361"/>
      <c r="O361"/>
    </row>
    <row r="362" spans="14:15">
      <c r="N362"/>
      <c r="O362"/>
    </row>
    <row r="363" spans="14:15">
      <c r="N363"/>
      <c r="O363"/>
    </row>
    <row r="364" spans="14:15">
      <c r="N364"/>
      <c r="O364"/>
    </row>
    <row r="365" spans="14:15">
      <c r="N365"/>
      <c r="O365"/>
    </row>
    <row r="366" spans="14:15">
      <c r="N366"/>
      <c r="O366"/>
    </row>
    <row r="367" spans="14:15">
      <c r="N367"/>
      <c r="O367"/>
    </row>
    <row r="368" spans="14:15">
      <c r="N368"/>
      <c r="O368"/>
    </row>
    <row r="369" spans="14:15">
      <c r="N369"/>
      <c r="O369"/>
    </row>
    <row r="370" spans="14:15">
      <c r="N370"/>
      <c r="O370"/>
    </row>
    <row r="371" spans="14:15">
      <c r="N371"/>
      <c r="O371"/>
    </row>
    <row r="372" spans="14:15">
      <c r="N372"/>
      <c r="O372"/>
    </row>
    <row r="373" spans="14:15">
      <c r="N373"/>
      <c r="O373"/>
    </row>
    <row r="374" spans="14:15">
      <c r="N374"/>
      <c r="O374"/>
    </row>
    <row r="375" spans="14:15">
      <c r="N375"/>
      <c r="O375"/>
    </row>
    <row r="376" spans="14:15">
      <c r="N376"/>
      <c r="O376"/>
    </row>
    <row r="377" spans="14:15">
      <c r="N377"/>
      <c r="O377"/>
    </row>
    <row r="378" spans="14:15">
      <c r="N378"/>
      <c r="O378"/>
    </row>
    <row r="379" spans="14:15">
      <c r="N379"/>
      <c r="O379"/>
    </row>
    <row r="380" spans="14:15">
      <c r="N380"/>
      <c r="O380"/>
    </row>
    <row r="381" spans="14:15">
      <c r="N381"/>
      <c r="O381"/>
    </row>
    <row r="382" spans="14:15">
      <c r="N382"/>
      <c r="O382"/>
    </row>
    <row r="383" spans="14:15">
      <c r="N383"/>
      <c r="O383"/>
    </row>
    <row r="384" spans="14:15">
      <c r="N384"/>
      <c r="O384"/>
    </row>
    <row r="385" spans="14:15">
      <c r="N385"/>
      <c r="O385"/>
    </row>
    <row r="386" spans="14:15">
      <c r="N386"/>
      <c r="O386"/>
    </row>
    <row r="387" spans="14:15">
      <c r="N387"/>
      <c r="O387"/>
    </row>
    <row r="388" spans="14:15">
      <c r="N388"/>
      <c r="O388"/>
    </row>
    <row r="389" spans="14:15">
      <c r="N389"/>
      <c r="O389"/>
    </row>
    <row r="390" spans="14:15">
      <c r="N390"/>
      <c r="O390"/>
    </row>
    <row r="391" spans="14:15">
      <c r="N391"/>
      <c r="O391"/>
    </row>
    <row r="392" spans="14:15">
      <c r="N392"/>
      <c r="O392"/>
    </row>
    <row r="393" spans="14:15">
      <c r="N393"/>
      <c r="O393"/>
    </row>
    <row r="394" spans="14:15">
      <c r="N394"/>
      <c r="O394"/>
    </row>
    <row r="395" spans="14:15">
      <c r="N395"/>
      <c r="O395"/>
    </row>
    <row r="396" spans="14:15">
      <c r="N396"/>
      <c r="O396"/>
    </row>
    <row r="397" spans="14:15">
      <c r="N397"/>
      <c r="O397"/>
    </row>
    <row r="398" spans="14:15">
      <c r="N398"/>
      <c r="O398"/>
    </row>
    <row r="399" spans="14:15">
      <c r="N399"/>
      <c r="O399"/>
    </row>
    <row r="400" spans="14:15">
      <c r="N400"/>
      <c r="O400"/>
    </row>
    <row r="401" spans="14:15">
      <c r="N401"/>
      <c r="O401"/>
    </row>
    <row r="402" spans="14:15">
      <c r="N402"/>
      <c r="O402"/>
    </row>
    <row r="403" spans="14:15">
      <c r="N403"/>
      <c r="O403"/>
    </row>
    <row r="404" spans="14:15">
      <c r="N404"/>
      <c r="O404"/>
    </row>
    <row r="405" spans="14:15">
      <c r="N405"/>
      <c r="O405"/>
    </row>
    <row r="406" spans="14:15">
      <c r="N406"/>
      <c r="O406"/>
    </row>
    <row r="407" spans="14:15">
      <c r="N407"/>
      <c r="O407"/>
    </row>
    <row r="408" spans="14:15">
      <c r="N408"/>
      <c r="O408"/>
    </row>
    <row r="409" spans="14:15">
      <c r="N409"/>
      <c r="O409"/>
    </row>
    <row r="410" spans="14:15">
      <c r="N410"/>
      <c r="O410"/>
    </row>
    <row r="411" spans="14:15">
      <c r="N411"/>
      <c r="O411"/>
    </row>
    <row r="412" spans="14:15">
      <c r="N412"/>
      <c r="O412"/>
    </row>
    <row r="413" spans="14:15">
      <c r="N413"/>
      <c r="O413"/>
    </row>
    <row r="414" spans="14:15">
      <c r="N414"/>
      <c r="O414"/>
    </row>
    <row r="415" spans="14:15">
      <c r="N415"/>
      <c r="O415"/>
    </row>
    <row r="416" spans="14:15">
      <c r="N416"/>
      <c r="O416"/>
    </row>
    <row r="417" spans="14:15">
      <c r="N417"/>
      <c r="O417"/>
    </row>
    <row r="418" spans="14:15">
      <c r="N418"/>
      <c r="O418"/>
    </row>
    <row r="419" spans="14:15">
      <c r="N419"/>
      <c r="O419"/>
    </row>
    <row r="420" spans="14:15">
      <c r="N420"/>
      <c r="O420"/>
    </row>
    <row r="421" spans="14:15">
      <c r="N421"/>
      <c r="O421"/>
    </row>
    <row r="422" spans="14:15">
      <c r="N422"/>
      <c r="O422"/>
    </row>
    <row r="423" spans="14:15">
      <c r="N423"/>
      <c r="O423"/>
    </row>
    <row r="424" spans="14:15">
      <c r="N424"/>
      <c r="O424"/>
    </row>
    <row r="425" spans="14:15">
      <c r="N425"/>
      <c r="O425"/>
    </row>
    <row r="426" spans="14:15">
      <c r="N426"/>
      <c r="O426"/>
    </row>
    <row r="427" spans="14:15">
      <c r="N427"/>
      <c r="O427"/>
    </row>
    <row r="428" spans="14:15">
      <c r="N428"/>
      <c r="O428"/>
    </row>
    <row r="429" spans="14:15">
      <c r="N429"/>
      <c r="O429"/>
    </row>
    <row r="430" spans="14:15">
      <c r="N430"/>
      <c r="O430"/>
    </row>
    <row r="431" spans="14:15">
      <c r="N431"/>
      <c r="O431"/>
    </row>
    <row r="432" spans="14:15">
      <c r="N432"/>
      <c r="O432"/>
    </row>
    <row r="433" spans="14:15">
      <c r="N433"/>
      <c r="O433"/>
    </row>
    <row r="434" spans="14:15">
      <c r="N434"/>
      <c r="O434"/>
    </row>
    <row r="435" spans="14:15">
      <c r="N435"/>
      <c r="O435"/>
    </row>
    <row r="436" spans="14:15">
      <c r="N436"/>
      <c r="O436"/>
    </row>
    <row r="437" spans="14:15">
      <c r="N437"/>
      <c r="O437"/>
    </row>
    <row r="438" spans="14:15">
      <c r="N438"/>
      <c r="O438"/>
    </row>
    <row r="439" spans="14:15">
      <c r="N439"/>
      <c r="O439"/>
    </row>
    <row r="440" spans="14:15">
      <c r="N440"/>
      <c r="O440"/>
    </row>
    <row r="441" spans="14:15">
      <c r="N441"/>
      <c r="O441"/>
    </row>
    <row r="442" spans="14:15">
      <c r="N442"/>
      <c r="O442"/>
    </row>
    <row r="443" spans="14:15">
      <c r="N443"/>
      <c r="O443"/>
    </row>
    <row r="444" spans="14:15">
      <c r="N444"/>
      <c r="O444"/>
    </row>
    <row r="445" spans="14:15">
      <c r="N445"/>
      <c r="O445"/>
    </row>
    <row r="446" spans="14:15">
      <c r="N446"/>
      <c r="O446"/>
    </row>
    <row r="447" spans="14:15">
      <c r="N447"/>
      <c r="O447"/>
    </row>
    <row r="448" spans="14:15">
      <c r="N448"/>
      <c r="O448"/>
    </row>
    <row r="449" spans="14:15">
      <c r="N449"/>
      <c r="O449"/>
    </row>
    <row r="450" spans="14:15">
      <c r="N450"/>
      <c r="O450"/>
    </row>
    <row r="451" spans="14:15">
      <c r="N451"/>
      <c r="O451"/>
    </row>
    <row r="452" spans="14:15">
      <c r="N452"/>
      <c r="O452"/>
    </row>
    <row r="453" spans="14:15">
      <c r="N453"/>
      <c r="O453"/>
    </row>
    <row r="454" spans="14:15">
      <c r="N454"/>
      <c r="O454"/>
    </row>
    <row r="455" spans="14:15">
      <c r="N455"/>
      <c r="O455"/>
    </row>
    <row r="456" spans="14:15">
      <c r="N456"/>
      <c r="O456"/>
    </row>
    <row r="457" spans="14:15">
      <c r="N457"/>
      <c r="O457"/>
    </row>
    <row r="458" spans="14:15">
      <c r="N458"/>
      <c r="O458"/>
    </row>
    <row r="459" spans="14:15">
      <c r="N459"/>
      <c r="O459"/>
    </row>
    <row r="460" spans="14:15">
      <c r="N460"/>
      <c r="O460"/>
    </row>
    <row r="461" spans="14:15">
      <c r="N461"/>
      <c r="O461"/>
    </row>
    <row r="462" spans="14:15">
      <c r="N462"/>
      <c r="O462"/>
    </row>
    <row r="463" spans="14:15">
      <c r="N463"/>
      <c r="O463"/>
    </row>
    <row r="464" spans="14:15">
      <c r="N464"/>
      <c r="O464"/>
    </row>
    <row r="465" spans="14:15">
      <c r="N465"/>
      <c r="O465"/>
    </row>
    <row r="466" spans="14:15">
      <c r="N466"/>
      <c r="O466"/>
    </row>
    <row r="467" spans="14:15">
      <c r="N467"/>
      <c r="O467"/>
    </row>
    <row r="468" spans="14:15">
      <c r="N468"/>
      <c r="O468"/>
    </row>
    <row r="469" spans="14:15">
      <c r="N469"/>
      <c r="O469"/>
    </row>
    <row r="470" spans="14:15">
      <c r="N470"/>
      <c r="O470"/>
    </row>
    <row r="471" spans="14:15">
      <c r="N471"/>
      <c r="O471"/>
    </row>
    <row r="472" spans="14:15">
      <c r="N472"/>
      <c r="O472"/>
    </row>
    <row r="473" spans="14:15">
      <c r="N473"/>
      <c r="O473"/>
    </row>
    <row r="474" spans="14:15">
      <c r="N474"/>
      <c r="O474"/>
    </row>
    <row r="475" spans="14:15">
      <c r="N475"/>
      <c r="O475"/>
    </row>
    <row r="476" spans="14:15">
      <c r="N476"/>
      <c r="O476"/>
    </row>
    <row r="477" spans="14:15">
      <c r="N477"/>
      <c r="O477"/>
    </row>
    <row r="478" spans="14:15">
      <c r="N478"/>
      <c r="O478"/>
    </row>
    <row r="479" spans="14:15">
      <c r="N479"/>
      <c r="O479"/>
    </row>
    <row r="480" spans="14:15">
      <c r="N480"/>
      <c r="O480"/>
    </row>
    <row r="481" spans="14:15">
      <c r="N481"/>
      <c r="O481"/>
    </row>
    <row r="482" spans="14:15">
      <c r="N482"/>
      <c r="O482"/>
    </row>
    <row r="483" spans="14:15">
      <c r="N483"/>
      <c r="O483"/>
    </row>
    <row r="484" spans="14:15">
      <c r="N484"/>
      <c r="O484"/>
    </row>
    <row r="485" spans="14:15">
      <c r="N485"/>
      <c r="O485"/>
    </row>
    <row r="486" spans="14:15">
      <c r="N486"/>
      <c r="O486"/>
    </row>
    <row r="487" spans="14:15">
      <c r="N487"/>
      <c r="O487"/>
    </row>
    <row r="488" spans="14:15">
      <c r="N488"/>
      <c r="O488"/>
    </row>
    <row r="489" spans="14:15">
      <c r="N489"/>
      <c r="O489"/>
    </row>
    <row r="490" spans="14:15">
      <c r="N490"/>
      <c r="O490"/>
    </row>
    <row r="491" spans="14:15">
      <c r="N491"/>
      <c r="O491"/>
    </row>
    <row r="492" spans="14:15">
      <c r="N492"/>
      <c r="O492"/>
    </row>
    <row r="493" spans="14:15">
      <c r="N493"/>
      <c r="O493"/>
    </row>
    <row r="494" spans="14:15">
      <c r="N494"/>
      <c r="O494"/>
    </row>
    <row r="495" spans="14:15">
      <c r="N495"/>
      <c r="O495"/>
    </row>
    <row r="496" spans="14:15">
      <c r="N496"/>
      <c r="O496"/>
    </row>
    <row r="497" spans="14:15">
      <c r="N497"/>
      <c r="O497"/>
    </row>
    <row r="498" spans="14:15">
      <c r="N498"/>
      <c r="O498"/>
    </row>
    <row r="499" spans="14:15">
      <c r="N499"/>
      <c r="O499"/>
    </row>
    <row r="500" spans="14:15">
      <c r="N500"/>
      <c r="O500"/>
    </row>
    <row r="501" spans="14:15">
      <c r="N501"/>
      <c r="O501"/>
    </row>
    <row r="502" spans="14:15">
      <c r="N502"/>
      <c r="O502"/>
    </row>
    <row r="503" spans="14:15">
      <c r="N503"/>
      <c r="O503"/>
    </row>
    <row r="504" spans="14:15">
      <c r="N504"/>
      <c r="O504"/>
    </row>
    <row r="505" spans="14:15">
      <c r="N505"/>
      <c r="O505"/>
    </row>
    <row r="506" spans="14:15">
      <c r="N506"/>
      <c r="O506"/>
    </row>
    <row r="507" spans="14:15">
      <c r="N507"/>
      <c r="O507"/>
    </row>
    <row r="508" spans="14:15">
      <c r="N508"/>
      <c r="O508"/>
    </row>
    <row r="509" spans="14:15">
      <c r="N509"/>
      <c r="O509"/>
    </row>
    <row r="510" spans="14:15">
      <c r="N510"/>
      <c r="O510"/>
    </row>
    <row r="511" spans="14:15">
      <c r="N511"/>
      <c r="O511"/>
    </row>
    <row r="512" spans="14:15">
      <c r="N512"/>
      <c r="O512"/>
    </row>
    <row r="513" spans="14:15">
      <c r="N513"/>
      <c r="O513"/>
    </row>
    <row r="514" spans="14:15">
      <c r="N514"/>
      <c r="O514"/>
    </row>
    <row r="515" spans="14:15">
      <c r="N515"/>
      <c r="O515"/>
    </row>
    <row r="516" spans="14:15">
      <c r="N516"/>
      <c r="O516"/>
    </row>
    <row r="517" spans="14:15">
      <c r="N517"/>
      <c r="O517"/>
    </row>
    <row r="518" spans="14:15">
      <c r="N518"/>
      <c r="O518"/>
    </row>
    <row r="519" spans="14:15">
      <c r="N519"/>
      <c r="O519"/>
    </row>
    <row r="520" spans="14:15">
      <c r="N520"/>
      <c r="O520"/>
    </row>
    <row r="521" spans="14:15">
      <c r="N521"/>
      <c r="O521"/>
    </row>
    <row r="522" spans="14:15">
      <c r="N522"/>
      <c r="O522"/>
    </row>
    <row r="523" spans="14:15">
      <c r="N523"/>
      <c r="O523"/>
    </row>
    <row r="524" spans="14:15">
      <c r="N524"/>
      <c r="O524"/>
    </row>
    <row r="525" spans="14:15">
      <c r="N525"/>
      <c r="O525"/>
    </row>
    <row r="526" spans="14:15">
      <c r="N526"/>
      <c r="O526"/>
    </row>
    <row r="527" spans="14:15">
      <c r="N527"/>
      <c r="O527"/>
    </row>
    <row r="528" spans="14:15">
      <c r="N528"/>
      <c r="O528"/>
    </row>
    <row r="529" spans="14:15">
      <c r="N529"/>
      <c r="O529"/>
    </row>
    <row r="530" spans="14:15">
      <c r="N530"/>
      <c r="O530"/>
    </row>
    <row r="531" spans="14:15">
      <c r="N531"/>
      <c r="O531"/>
    </row>
    <row r="532" spans="14:15">
      <c r="N532"/>
      <c r="O532"/>
    </row>
    <row r="533" spans="14:15">
      <c r="N533"/>
      <c r="O533"/>
    </row>
    <row r="534" spans="14:15">
      <c r="N534"/>
      <c r="O534"/>
    </row>
    <row r="535" spans="14:15">
      <c r="N535"/>
      <c r="O535"/>
    </row>
    <row r="536" spans="14:15">
      <c r="N536"/>
      <c r="O536"/>
    </row>
    <row r="537" spans="14:15">
      <c r="N537"/>
      <c r="O537"/>
    </row>
    <row r="538" spans="14:15">
      <c r="N538"/>
      <c r="O538"/>
    </row>
    <row r="539" spans="14:15">
      <c r="N539"/>
      <c r="O539"/>
    </row>
    <row r="540" spans="14:15">
      <c r="N540"/>
      <c r="O540"/>
    </row>
    <row r="541" spans="14:15">
      <c r="N541"/>
      <c r="O541"/>
    </row>
    <row r="542" spans="14:15">
      <c r="N542"/>
      <c r="O542"/>
    </row>
    <row r="543" spans="14:15">
      <c r="N543"/>
      <c r="O543"/>
    </row>
    <row r="544" spans="14:15">
      <c r="N544"/>
      <c r="O544"/>
    </row>
    <row r="545" spans="14:15">
      <c r="N545"/>
      <c r="O545"/>
    </row>
    <row r="546" spans="14:15">
      <c r="N546"/>
      <c r="O546"/>
    </row>
    <row r="547" spans="14:15">
      <c r="N547"/>
      <c r="O547"/>
    </row>
    <row r="548" spans="14:15">
      <c r="N548"/>
      <c r="O548"/>
    </row>
    <row r="549" spans="14:15">
      <c r="N549"/>
      <c r="O549"/>
    </row>
    <row r="550" spans="14:15">
      <c r="N550"/>
      <c r="O550"/>
    </row>
    <row r="551" spans="14:15">
      <c r="N551"/>
      <c r="O551"/>
    </row>
    <row r="552" spans="14:15">
      <c r="N552"/>
      <c r="O552"/>
    </row>
    <row r="553" spans="14:15">
      <c r="N553"/>
      <c r="O553"/>
    </row>
    <row r="554" spans="14:15">
      <c r="N554"/>
      <c r="O554"/>
    </row>
    <row r="555" spans="14:15">
      <c r="N555"/>
      <c r="O555"/>
    </row>
    <row r="556" spans="14:15">
      <c r="N556"/>
      <c r="O556"/>
    </row>
    <row r="557" spans="14:15">
      <c r="N557"/>
      <c r="O557"/>
    </row>
    <row r="558" spans="14:15">
      <c r="N558"/>
      <c r="O558"/>
    </row>
    <row r="559" spans="14:15">
      <c r="N559"/>
      <c r="O559"/>
    </row>
    <row r="560" spans="14:15">
      <c r="N560"/>
      <c r="O560"/>
    </row>
    <row r="561" spans="14:15">
      <c r="N561"/>
      <c r="O561"/>
    </row>
    <row r="562" spans="14:15">
      <c r="N562"/>
      <c r="O562"/>
    </row>
    <row r="563" spans="14:15">
      <c r="N563"/>
      <c r="O563"/>
    </row>
    <row r="564" spans="14:15">
      <c r="N564"/>
      <c r="O564"/>
    </row>
    <row r="565" spans="14:15">
      <c r="N565"/>
      <c r="O565"/>
    </row>
    <row r="566" spans="14:15">
      <c r="N566"/>
      <c r="O566"/>
    </row>
    <row r="567" spans="14:15">
      <c r="N567"/>
      <c r="O567"/>
    </row>
    <row r="568" spans="14:15">
      <c r="N568"/>
      <c r="O568"/>
    </row>
    <row r="569" spans="14:15">
      <c r="N569"/>
      <c r="O569"/>
    </row>
    <row r="570" spans="14:15">
      <c r="N570"/>
      <c r="O570"/>
    </row>
    <row r="571" spans="14:15">
      <c r="N571"/>
      <c r="O571"/>
    </row>
    <row r="572" spans="14:15">
      <c r="N572"/>
      <c r="O572"/>
    </row>
    <row r="573" spans="14:15">
      <c r="N573"/>
      <c r="O573"/>
    </row>
    <row r="574" spans="14:15">
      <c r="N574"/>
      <c r="O574"/>
    </row>
    <row r="575" spans="14:15">
      <c r="N575"/>
      <c r="O575"/>
    </row>
    <row r="576" spans="14:15">
      <c r="N576"/>
      <c r="O576"/>
    </row>
    <row r="577" spans="14:15">
      <c r="N577"/>
      <c r="O577"/>
    </row>
    <row r="578" spans="14:15">
      <c r="N578"/>
      <c r="O578"/>
    </row>
    <row r="579" spans="14:15">
      <c r="N579"/>
      <c r="O579"/>
    </row>
    <row r="580" spans="14:15">
      <c r="N580"/>
      <c r="O580"/>
    </row>
    <row r="581" spans="14:15">
      <c r="N581"/>
      <c r="O581"/>
    </row>
    <row r="582" spans="14:15">
      <c r="N582"/>
      <c r="O582"/>
    </row>
    <row r="583" spans="14:15">
      <c r="N583"/>
      <c r="O583"/>
    </row>
    <row r="584" spans="14:15">
      <c r="N584"/>
      <c r="O584"/>
    </row>
    <row r="585" spans="14:15">
      <c r="N585"/>
      <c r="O585"/>
    </row>
    <row r="586" spans="14:15">
      <c r="N586"/>
      <c r="O586"/>
    </row>
    <row r="587" spans="14:15">
      <c r="N587"/>
      <c r="O587"/>
    </row>
    <row r="588" spans="14:15">
      <c r="N588"/>
      <c r="O588"/>
    </row>
    <row r="589" spans="14:15">
      <c r="N589"/>
      <c r="O589"/>
    </row>
    <row r="590" spans="14:15">
      <c r="N590"/>
      <c r="O590"/>
    </row>
    <row r="591" spans="14:15">
      <c r="N591"/>
      <c r="O591"/>
    </row>
    <row r="592" spans="14:15">
      <c r="N592"/>
      <c r="O592"/>
    </row>
    <row r="593" spans="14:15">
      <c r="N593"/>
      <c r="O593"/>
    </row>
    <row r="594" spans="14:15">
      <c r="N594"/>
      <c r="O594"/>
    </row>
    <row r="595" spans="14:15">
      <c r="N595"/>
      <c r="O595"/>
    </row>
    <row r="596" spans="14:15">
      <c r="N596"/>
      <c r="O596"/>
    </row>
    <row r="597" spans="14:15">
      <c r="N597"/>
      <c r="O597"/>
    </row>
    <row r="598" spans="14:15">
      <c r="N598"/>
      <c r="O598"/>
    </row>
    <row r="599" spans="14:15">
      <c r="N599"/>
      <c r="O599"/>
    </row>
    <row r="600" spans="14:15">
      <c r="N600"/>
      <c r="O600"/>
    </row>
    <row r="601" spans="14:15">
      <c r="N601"/>
      <c r="O601"/>
    </row>
    <row r="602" spans="14:15">
      <c r="N602"/>
      <c r="O602"/>
    </row>
    <row r="603" spans="14:15">
      <c r="N603"/>
      <c r="O603"/>
    </row>
    <row r="604" spans="14:15">
      <c r="N604"/>
      <c r="O604"/>
    </row>
    <row r="605" spans="14:15">
      <c r="N605"/>
      <c r="O605"/>
    </row>
    <row r="606" spans="14:15">
      <c r="N606"/>
      <c r="O606"/>
    </row>
    <row r="607" spans="14:15">
      <c r="N607"/>
      <c r="O607"/>
    </row>
    <row r="608" spans="14:15">
      <c r="N608"/>
      <c r="O608"/>
    </row>
    <row r="609" spans="14:15">
      <c r="N609"/>
      <c r="O609"/>
    </row>
    <row r="610" spans="14:15">
      <c r="N610"/>
      <c r="O610"/>
    </row>
    <row r="611" spans="14:15">
      <c r="N611"/>
      <c r="O611"/>
    </row>
    <row r="612" spans="14:15">
      <c r="N612"/>
      <c r="O612"/>
    </row>
    <row r="613" spans="14:15">
      <c r="N613"/>
      <c r="O613"/>
    </row>
    <row r="614" spans="14:15">
      <c r="N614"/>
      <c r="O614"/>
    </row>
    <row r="615" spans="14:15">
      <c r="N615"/>
      <c r="O615"/>
    </row>
    <row r="616" spans="14:15">
      <c r="N616"/>
      <c r="O616"/>
    </row>
    <row r="617" spans="14:15">
      <c r="N617"/>
      <c r="O617"/>
    </row>
    <row r="618" spans="14:15">
      <c r="N618"/>
      <c r="O618"/>
    </row>
    <row r="619" spans="14:15">
      <c r="N619"/>
      <c r="O619"/>
    </row>
    <row r="620" spans="14:15">
      <c r="N620"/>
      <c r="O620"/>
    </row>
    <row r="621" spans="14:15">
      <c r="N621"/>
      <c r="O621"/>
    </row>
    <row r="622" spans="14:15">
      <c r="N622"/>
      <c r="O622"/>
    </row>
    <row r="623" spans="14:15">
      <c r="N623"/>
      <c r="O623"/>
    </row>
    <row r="624" spans="14:15">
      <c r="N624"/>
      <c r="O624"/>
    </row>
    <row r="625" spans="14:15">
      <c r="N625"/>
      <c r="O625"/>
    </row>
    <row r="626" spans="14:15">
      <c r="N626"/>
      <c r="O626"/>
    </row>
    <row r="627" spans="14:15">
      <c r="N627"/>
      <c r="O627"/>
    </row>
    <row r="628" spans="14:15">
      <c r="N628"/>
      <c r="O628"/>
    </row>
    <row r="629" spans="14:15">
      <c r="N629"/>
      <c r="O629"/>
    </row>
    <row r="630" spans="14:15">
      <c r="N630"/>
      <c r="O630"/>
    </row>
    <row r="631" spans="14:15">
      <c r="N631"/>
      <c r="O631"/>
    </row>
    <row r="632" spans="14:15">
      <c r="N632"/>
      <c r="O632"/>
    </row>
    <row r="633" spans="14:15">
      <c r="N633"/>
      <c r="O633"/>
    </row>
    <row r="634" spans="14:15">
      <c r="N634"/>
      <c r="O634"/>
    </row>
    <row r="635" spans="14:15">
      <c r="N635"/>
      <c r="O635"/>
    </row>
    <row r="636" spans="14:15">
      <c r="N636"/>
      <c r="O636"/>
    </row>
    <row r="637" spans="14:15">
      <c r="N637"/>
      <c r="O637"/>
    </row>
    <row r="638" spans="14:15">
      <c r="N638"/>
      <c r="O638"/>
    </row>
    <row r="639" spans="14:15">
      <c r="N639"/>
      <c r="O639"/>
    </row>
    <row r="640" spans="14:15">
      <c r="N640"/>
      <c r="O640"/>
    </row>
    <row r="641" spans="14:15">
      <c r="N641"/>
      <c r="O641"/>
    </row>
    <row r="642" spans="14:15">
      <c r="N642"/>
      <c r="O642"/>
    </row>
    <row r="643" spans="14:15">
      <c r="N643"/>
      <c r="O643"/>
    </row>
    <row r="644" spans="14:15">
      <c r="N644"/>
      <c r="O644"/>
    </row>
    <row r="645" spans="14:15">
      <c r="N645"/>
      <c r="O645"/>
    </row>
    <row r="646" spans="14:15">
      <c r="N646"/>
      <c r="O646"/>
    </row>
    <row r="647" spans="14:15">
      <c r="N647"/>
      <c r="O647"/>
    </row>
    <row r="648" spans="14:15">
      <c r="N648"/>
      <c r="O648"/>
    </row>
    <row r="649" spans="14:15">
      <c r="N649"/>
      <c r="O649"/>
    </row>
    <row r="650" spans="14:15">
      <c r="N650"/>
      <c r="O650"/>
    </row>
    <row r="651" spans="14:15">
      <c r="N651"/>
      <c r="O651"/>
    </row>
    <row r="652" spans="14:15">
      <c r="N652"/>
      <c r="O652"/>
    </row>
    <row r="653" spans="14:15">
      <c r="N653"/>
      <c r="O653"/>
    </row>
    <row r="654" spans="14:15">
      <c r="N654"/>
      <c r="O654"/>
    </row>
    <row r="655" spans="14:15">
      <c r="N655"/>
      <c r="O655"/>
    </row>
    <row r="656" spans="14:15">
      <c r="N656"/>
      <c r="O656"/>
    </row>
    <row r="657" spans="14:15">
      <c r="N657"/>
      <c r="O657"/>
    </row>
    <row r="658" spans="14:15">
      <c r="N658"/>
      <c r="O658"/>
    </row>
    <row r="659" spans="14:15">
      <c r="N659"/>
      <c r="O659"/>
    </row>
    <row r="660" spans="14:15">
      <c r="N660"/>
      <c r="O660"/>
    </row>
    <row r="661" spans="14:15">
      <c r="N661"/>
      <c r="O661"/>
    </row>
    <row r="662" spans="14:15">
      <c r="N662"/>
      <c r="O662"/>
    </row>
    <row r="663" spans="14:15">
      <c r="N663"/>
      <c r="O663"/>
    </row>
    <row r="664" spans="14:15">
      <c r="N664"/>
      <c r="O664"/>
    </row>
    <row r="665" spans="14:15">
      <c r="N665"/>
      <c r="O665"/>
    </row>
    <row r="666" spans="14:15">
      <c r="N666"/>
      <c r="O666"/>
    </row>
    <row r="667" spans="14:15">
      <c r="N667"/>
      <c r="O667"/>
    </row>
    <row r="668" spans="14:15">
      <c r="N668"/>
      <c r="O668"/>
    </row>
    <row r="669" spans="14:15">
      <c r="N669"/>
      <c r="O669"/>
    </row>
    <row r="670" spans="14:15">
      <c r="N670"/>
      <c r="O670"/>
    </row>
    <row r="671" spans="14:15">
      <c r="N671"/>
      <c r="O671"/>
    </row>
    <row r="672" spans="14:15">
      <c r="N672"/>
      <c r="O672"/>
    </row>
    <row r="673" spans="14:15">
      <c r="N673"/>
      <c r="O673"/>
    </row>
    <row r="674" spans="14:15">
      <c r="N674"/>
      <c r="O674"/>
    </row>
    <row r="675" spans="14:15">
      <c r="N675"/>
      <c r="O675"/>
    </row>
    <row r="676" spans="14:15">
      <c r="N676"/>
      <c r="O676"/>
    </row>
    <row r="677" spans="14:15">
      <c r="N677"/>
      <c r="O677"/>
    </row>
    <row r="678" spans="14:15">
      <c r="N678"/>
      <c r="O678"/>
    </row>
    <row r="679" spans="14:15">
      <c r="N679"/>
      <c r="O679"/>
    </row>
    <row r="680" spans="14:15">
      <c r="N680"/>
      <c r="O680"/>
    </row>
    <row r="681" spans="14:15">
      <c r="N681"/>
      <c r="O681"/>
    </row>
    <row r="682" spans="14:15">
      <c r="N682"/>
      <c r="O682"/>
    </row>
    <row r="683" spans="14:15">
      <c r="N683"/>
      <c r="O683"/>
    </row>
    <row r="684" spans="14:15">
      <c r="N684"/>
      <c r="O684"/>
    </row>
    <row r="685" spans="14:15">
      <c r="N685"/>
      <c r="O685"/>
    </row>
    <row r="686" spans="14:15">
      <c r="N686"/>
      <c r="O686"/>
    </row>
    <row r="687" spans="14:15">
      <c r="N687"/>
      <c r="O687"/>
    </row>
    <row r="688" spans="14:15">
      <c r="N688"/>
      <c r="O688"/>
    </row>
    <row r="689" spans="14:15">
      <c r="N689"/>
      <c r="O689"/>
    </row>
    <row r="690" spans="14:15">
      <c r="N690"/>
      <c r="O690"/>
    </row>
    <row r="691" spans="14:15">
      <c r="N691"/>
      <c r="O691"/>
    </row>
    <row r="692" spans="14:15">
      <c r="N692"/>
      <c r="O692"/>
    </row>
    <row r="693" spans="14:15">
      <c r="N693"/>
      <c r="O693"/>
    </row>
    <row r="694" spans="14:15">
      <c r="N694"/>
      <c r="O694"/>
    </row>
    <row r="695" spans="14:15">
      <c r="N695"/>
      <c r="O695"/>
    </row>
    <row r="696" spans="14:15">
      <c r="N696"/>
      <c r="O696"/>
    </row>
    <row r="697" spans="14:15">
      <c r="N697"/>
      <c r="O697"/>
    </row>
    <row r="698" spans="14:15">
      <c r="N698"/>
      <c r="O698"/>
    </row>
    <row r="699" spans="14:15">
      <c r="N699"/>
      <c r="O699"/>
    </row>
    <row r="700" spans="14:15">
      <c r="N700"/>
      <c r="O700"/>
    </row>
    <row r="701" spans="14:15">
      <c r="N701"/>
      <c r="O701"/>
    </row>
    <row r="702" spans="14:15">
      <c r="N702"/>
      <c r="O702"/>
    </row>
    <row r="703" spans="14:15">
      <c r="N703"/>
      <c r="O703"/>
    </row>
    <row r="704" spans="14:15">
      <c r="N704"/>
      <c r="O704"/>
    </row>
    <row r="705" spans="14:15">
      <c r="N705"/>
      <c r="O705"/>
    </row>
    <row r="706" spans="14:15">
      <c r="N706"/>
      <c r="O706"/>
    </row>
    <row r="707" spans="14:15">
      <c r="N707"/>
      <c r="O707"/>
    </row>
    <row r="708" spans="14:15">
      <c r="N708"/>
      <c r="O708"/>
    </row>
    <row r="709" spans="14:15">
      <c r="N709"/>
    </row>
    <row r="710" spans="14:15">
      <c r="N710"/>
    </row>
    <row r="711" spans="14:15">
      <c r="N711"/>
    </row>
    <row r="712" spans="14:15">
      <c r="N712"/>
    </row>
    <row r="713" spans="14:15">
      <c r="N713"/>
    </row>
    <row r="714" spans="14:15">
      <c r="N714"/>
    </row>
    <row r="715" spans="14:15">
      <c r="N715"/>
    </row>
    <row r="716" spans="14:15">
      <c r="N716"/>
    </row>
    <row r="717" spans="14:15">
      <c r="N717"/>
    </row>
    <row r="718" spans="14:15">
      <c r="N718"/>
    </row>
    <row r="719" spans="14:15">
      <c r="N719"/>
    </row>
    <row r="720" spans="14:15">
      <c r="N720"/>
    </row>
    <row r="721" spans="14:14">
      <c r="N721"/>
    </row>
    <row r="722" spans="14:14">
      <c r="N722"/>
    </row>
    <row r="723" spans="14:14">
      <c r="N723"/>
    </row>
    <row r="724" spans="14:14">
      <c r="N724"/>
    </row>
    <row r="725" spans="14:14">
      <c r="N725"/>
    </row>
    <row r="726" spans="14:14">
      <c r="N726"/>
    </row>
    <row r="727" spans="14:14">
      <c r="N727"/>
    </row>
    <row r="728" spans="14:14">
      <c r="N728"/>
    </row>
    <row r="729" spans="14:14">
      <c r="N729"/>
    </row>
    <row r="730" spans="14:14">
      <c r="N730"/>
    </row>
    <row r="731" spans="14:14">
      <c r="N731"/>
    </row>
    <row r="732" spans="14:14">
      <c r="N732"/>
    </row>
    <row r="733" spans="14:14">
      <c r="N733"/>
    </row>
    <row r="734" spans="14:14">
      <c r="N734"/>
    </row>
    <row r="735" spans="14:14">
      <c r="N735"/>
    </row>
    <row r="736" spans="14:14">
      <c r="N736"/>
    </row>
    <row r="737" spans="14:14">
      <c r="N737"/>
    </row>
    <row r="738" spans="14:14">
      <c r="N738"/>
    </row>
    <row r="739" spans="14:14">
      <c r="N739"/>
    </row>
    <row r="740" spans="14:14">
      <c r="N740"/>
    </row>
    <row r="741" spans="14:14">
      <c r="N741"/>
    </row>
    <row r="742" spans="14:14">
      <c r="N742"/>
    </row>
    <row r="743" spans="14:14">
      <c r="N743"/>
    </row>
    <row r="744" spans="14:14">
      <c r="N744"/>
    </row>
    <row r="745" spans="14:14">
      <c r="N745"/>
    </row>
    <row r="746" spans="14:14">
      <c r="N746"/>
    </row>
    <row r="747" spans="14:14">
      <c r="N747"/>
    </row>
    <row r="748" spans="14:14">
      <c r="N748"/>
    </row>
    <row r="749" spans="14:14">
      <c r="N749"/>
    </row>
    <row r="750" spans="14:14">
      <c r="N750"/>
    </row>
    <row r="751" spans="14:14">
      <c r="N751"/>
    </row>
    <row r="752" spans="14:14">
      <c r="N752"/>
    </row>
    <row r="753" spans="14:14">
      <c r="N753"/>
    </row>
    <row r="754" spans="14:14">
      <c r="N754"/>
    </row>
    <row r="755" spans="14:14">
      <c r="N755"/>
    </row>
    <row r="756" spans="14:14">
      <c r="N756"/>
    </row>
    <row r="757" spans="14:14">
      <c r="N757"/>
    </row>
    <row r="758" spans="14:14">
      <c r="N758"/>
    </row>
    <row r="759" spans="14:14">
      <c r="N759"/>
    </row>
    <row r="760" spans="14:14">
      <c r="N760"/>
    </row>
    <row r="761" spans="14:14">
      <c r="N761"/>
    </row>
    <row r="762" spans="14:14">
      <c r="N762"/>
    </row>
    <row r="763" spans="14:14">
      <c r="N763"/>
    </row>
    <row r="764" spans="14:14">
      <c r="N764"/>
    </row>
    <row r="765" spans="14:14">
      <c r="N765"/>
    </row>
    <row r="766" spans="14:14">
      <c r="N766"/>
    </row>
    <row r="767" spans="14:14">
      <c r="N767"/>
    </row>
    <row r="768" spans="14:14">
      <c r="N768"/>
    </row>
    <row r="769" spans="14:14">
      <c r="N769"/>
    </row>
    <row r="770" spans="14:14">
      <c r="N770"/>
    </row>
    <row r="771" spans="14:14">
      <c r="N771"/>
    </row>
    <row r="772" spans="14:14">
      <c r="N772"/>
    </row>
    <row r="773" spans="14:14">
      <c r="N773"/>
    </row>
    <row r="774" spans="14:14">
      <c r="N774"/>
    </row>
    <row r="775" spans="14:14">
      <c r="N775"/>
    </row>
    <row r="776" spans="14:14">
      <c r="N776"/>
    </row>
    <row r="777" spans="14:14">
      <c r="N777"/>
    </row>
    <row r="778" spans="14:14">
      <c r="N778"/>
    </row>
    <row r="779" spans="14:14">
      <c r="N779"/>
    </row>
    <row r="780" spans="14:14">
      <c r="N780"/>
    </row>
    <row r="781" spans="14:14">
      <c r="N781"/>
    </row>
    <row r="782" spans="14:14">
      <c r="N782"/>
    </row>
    <row r="783" spans="14:14">
      <c r="N783"/>
    </row>
    <row r="784" spans="14:14">
      <c r="N784"/>
    </row>
    <row r="785" spans="14:14">
      <c r="N785"/>
    </row>
    <row r="786" spans="14:14">
      <c r="N786"/>
    </row>
    <row r="787" spans="14:14">
      <c r="N787"/>
    </row>
    <row r="788" spans="14:14">
      <c r="N788"/>
    </row>
    <row r="789" spans="14:14">
      <c r="N789"/>
    </row>
    <row r="790" spans="14:14">
      <c r="N790"/>
    </row>
    <row r="791" spans="14:14">
      <c r="N791"/>
    </row>
    <row r="792" spans="14:14">
      <c r="N792"/>
    </row>
    <row r="793" spans="14:14">
      <c r="N793"/>
    </row>
    <row r="794" spans="14:14">
      <c r="N794"/>
    </row>
    <row r="795" spans="14:14">
      <c r="N795"/>
    </row>
    <row r="796" spans="14:14">
      <c r="N796"/>
    </row>
    <row r="797" spans="14:14">
      <c r="N797"/>
    </row>
    <row r="798" spans="14:14">
      <c r="N798"/>
    </row>
    <row r="799" spans="14:14">
      <c r="N799"/>
    </row>
    <row r="800" spans="14:14">
      <c r="N800"/>
    </row>
    <row r="801" spans="14:14">
      <c r="N801"/>
    </row>
    <row r="802" spans="14:14">
      <c r="N802"/>
    </row>
    <row r="803" spans="14:14">
      <c r="N803"/>
    </row>
    <row r="804" spans="14:14">
      <c r="N804"/>
    </row>
    <row r="805" spans="14:14">
      <c r="N805"/>
    </row>
    <row r="806" spans="14:14">
      <c r="N806"/>
    </row>
    <row r="807" spans="14:14">
      <c r="N807"/>
    </row>
    <row r="808" spans="14:14">
      <c r="N808"/>
    </row>
    <row r="809" spans="14:14">
      <c r="N809"/>
    </row>
    <row r="810" spans="14:14">
      <c r="N810"/>
    </row>
    <row r="811" spans="14:14">
      <c r="N811"/>
    </row>
    <row r="812" spans="14:14">
      <c r="N812"/>
    </row>
    <row r="813" spans="14:14">
      <c r="N813"/>
    </row>
    <row r="814" spans="14:14">
      <c r="N814"/>
    </row>
    <row r="815" spans="14:14">
      <c r="N815"/>
    </row>
    <row r="816" spans="14:14">
      <c r="N816"/>
    </row>
    <row r="817" spans="14:14">
      <c r="N817"/>
    </row>
    <row r="818" spans="14:14">
      <c r="N818"/>
    </row>
    <row r="819" spans="14:14">
      <c r="N819"/>
    </row>
    <row r="820" spans="14:14">
      <c r="N820"/>
    </row>
    <row r="821" spans="14:14">
      <c r="N821"/>
    </row>
    <row r="822" spans="14:14">
      <c r="N822"/>
    </row>
    <row r="823" spans="14:14">
      <c r="N823"/>
    </row>
    <row r="824" spans="14:14">
      <c r="N824"/>
    </row>
    <row r="825" spans="14:14">
      <c r="N825"/>
    </row>
    <row r="826" spans="14:14">
      <c r="N826"/>
    </row>
    <row r="827" spans="14:14">
      <c r="N827"/>
    </row>
    <row r="828" spans="14:14">
      <c r="N828"/>
    </row>
    <row r="829" spans="14:14">
      <c r="N829"/>
    </row>
    <row r="830" spans="14:14">
      <c r="N830"/>
    </row>
    <row r="831" spans="14:14">
      <c r="N831"/>
    </row>
    <row r="832" spans="14:14">
      <c r="N832"/>
    </row>
    <row r="833" spans="14:14">
      <c r="N833"/>
    </row>
    <row r="834" spans="14:14">
      <c r="N834"/>
    </row>
    <row r="835" spans="14:14">
      <c r="N835"/>
    </row>
    <row r="836" spans="14:14">
      <c r="N836"/>
    </row>
    <row r="837" spans="14:14">
      <c r="N837"/>
    </row>
    <row r="838" spans="14:14">
      <c r="N838"/>
    </row>
    <row r="839" spans="14:14">
      <c r="N839"/>
    </row>
    <row r="840" spans="14:14">
      <c r="N840"/>
    </row>
    <row r="841" spans="14:14">
      <c r="N841"/>
    </row>
    <row r="842" spans="14:14">
      <c r="N842"/>
    </row>
    <row r="843" spans="14:14">
      <c r="N843"/>
    </row>
    <row r="844" spans="14:14">
      <c r="N844"/>
    </row>
    <row r="845" spans="14:14">
      <c r="N845"/>
    </row>
    <row r="846" spans="14:14">
      <c r="N846"/>
    </row>
    <row r="847" spans="14:14">
      <c r="N847"/>
    </row>
    <row r="848" spans="14:14">
      <c r="N848"/>
    </row>
    <row r="849" spans="14:14">
      <c r="N849"/>
    </row>
    <row r="850" spans="14:14">
      <c r="N850"/>
    </row>
    <row r="851" spans="14:14">
      <c r="N851"/>
    </row>
    <row r="852" spans="14:14">
      <c r="N852"/>
    </row>
    <row r="853" spans="14:14">
      <c r="N853"/>
    </row>
    <row r="854" spans="14:14">
      <c r="N854"/>
    </row>
    <row r="855" spans="14:14">
      <c r="N855"/>
    </row>
    <row r="856" spans="14:14">
      <c r="N856"/>
    </row>
    <row r="857" spans="14:14">
      <c r="N857"/>
    </row>
    <row r="858" spans="14:14">
      <c r="N858"/>
    </row>
    <row r="859" spans="14:14">
      <c r="N859"/>
    </row>
    <row r="860" spans="14:14">
      <c r="N860"/>
    </row>
    <row r="861" spans="14:14">
      <c r="N861"/>
    </row>
    <row r="862" spans="14:14">
      <c r="N862"/>
    </row>
    <row r="863" spans="14:14">
      <c r="N863"/>
    </row>
    <row r="864" spans="14:14">
      <c r="N864"/>
    </row>
    <row r="865" spans="14:14">
      <c r="N865"/>
    </row>
    <row r="866" spans="14:14">
      <c r="N866"/>
    </row>
    <row r="867" spans="14:14">
      <c r="N867"/>
    </row>
    <row r="868" spans="14:14">
      <c r="N868"/>
    </row>
    <row r="869" spans="14:14">
      <c r="N869"/>
    </row>
    <row r="870" spans="14:14">
      <c r="N870"/>
    </row>
    <row r="871" spans="14:14">
      <c r="N871"/>
    </row>
    <row r="872" spans="14:14">
      <c r="N872"/>
    </row>
    <row r="873" spans="14:14">
      <c r="N873"/>
    </row>
    <row r="874" spans="14:14">
      <c r="N874"/>
    </row>
    <row r="875" spans="14:14">
      <c r="N875"/>
    </row>
    <row r="876" spans="14:14">
      <c r="N876"/>
    </row>
    <row r="877" spans="14:14">
      <c r="N877"/>
    </row>
    <row r="878" spans="14:14">
      <c r="N878"/>
    </row>
    <row r="879" spans="14:14">
      <c r="N879"/>
    </row>
    <row r="880" spans="14:14">
      <c r="N880"/>
    </row>
    <row r="881" spans="14:14">
      <c r="N881"/>
    </row>
    <row r="882" spans="14:14">
      <c r="N882"/>
    </row>
    <row r="883" spans="14:14">
      <c r="N883"/>
    </row>
    <row r="884" spans="14:14">
      <c r="N884"/>
    </row>
    <row r="885" spans="14:14">
      <c r="N885"/>
    </row>
    <row r="886" spans="14:14">
      <c r="N886"/>
    </row>
    <row r="887" spans="14:14">
      <c r="N887"/>
    </row>
    <row r="888" spans="14:14">
      <c r="N888"/>
    </row>
    <row r="889" spans="14:14">
      <c r="N889"/>
    </row>
    <row r="890" spans="14:14">
      <c r="N890"/>
    </row>
    <row r="891" spans="14:14">
      <c r="N891"/>
    </row>
    <row r="892" spans="14:14">
      <c r="N892"/>
    </row>
    <row r="893" spans="14:14">
      <c r="N893"/>
    </row>
    <row r="894" spans="14:14">
      <c r="N894"/>
    </row>
    <row r="895" spans="14:14">
      <c r="N895"/>
    </row>
    <row r="896" spans="14:14">
      <c r="N896"/>
    </row>
    <row r="897" spans="14:14">
      <c r="N897"/>
    </row>
    <row r="898" spans="14:14">
      <c r="N898"/>
    </row>
    <row r="899" spans="14:14">
      <c r="N899"/>
    </row>
    <row r="900" spans="14:14">
      <c r="N900"/>
    </row>
    <row r="901" spans="14:14">
      <c r="N901"/>
    </row>
    <row r="902" spans="14:14">
      <c r="N902"/>
    </row>
    <row r="903" spans="14:14">
      <c r="N903"/>
    </row>
    <row r="904" spans="14:14">
      <c r="N904"/>
    </row>
    <row r="905" spans="14:14">
      <c r="N905"/>
    </row>
    <row r="906" spans="14:14">
      <c r="N906"/>
    </row>
    <row r="907" spans="14:14">
      <c r="N907"/>
    </row>
    <row r="908" spans="14:14">
      <c r="N908"/>
    </row>
    <row r="909" spans="14:14">
      <c r="N909"/>
    </row>
    <row r="910" spans="14:14">
      <c r="N910"/>
    </row>
    <row r="911" spans="14:14">
      <c r="N911"/>
    </row>
    <row r="912" spans="14:14">
      <c r="N912"/>
    </row>
    <row r="913" spans="14:14">
      <c r="N913"/>
    </row>
    <row r="914" spans="14:14">
      <c r="N914"/>
    </row>
    <row r="915" spans="14:14">
      <c r="N915"/>
    </row>
    <row r="916" spans="14:14">
      <c r="N916"/>
    </row>
    <row r="917" spans="14:14">
      <c r="N917"/>
    </row>
    <row r="918" spans="14:14">
      <c r="N918"/>
    </row>
    <row r="919" spans="14:14">
      <c r="N919"/>
    </row>
    <row r="920" spans="14:14">
      <c r="N920"/>
    </row>
    <row r="921" spans="14:14">
      <c r="N921"/>
    </row>
    <row r="922" spans="14:14">
      <c r="N922"/>
    </row>
    <row r="923" spans="14:14">
      <c r="N923"/>
    </row>
    <row r="924" spans="14:14">
      <c r="N924"/>
    </row>
    <row r="925" spans="14:14">
      <c r="N925"/>
    </row>
    <row r="926" spans="14:14">
      <c r="N926"/>
    </row>
    <row r="927" spans="14:14">
      <c r="N927"/>
    </row>
    <row r="928" spans="14:14">
      <c r="N928"/>
    </row>
    <row r="929" spans="14:14">
      <c r="N929"/>
    </row>
    <row r="930" spans="14:14">
      <c r="N930"/>
    </row>
    <row r="931" spans="14:14">
      <c r="N931"/>
    </row>
    <row r="932" spans="14:14">
      <c r="N932"/>
    </row>
    <row r="933" spans="14:14">
      <c r="N933"/>
    </row>
    <row r="934" spans="14:14">
      <c r="N934"/>
    </row>
    <row r="935" spans="14:14">
      <c r="N935"/>
    </row>
    <row r="936" spans="14:14">
      <c r="N936"/>
    </row>
    <row r="937" spans="14:14">
      <c r="N937"/>
    </row>
    <row r="938" spans="14:14">
      <c r="N938"/>
    </row>
    <row r="939" spans="14:14">
      <c r="N939"/>
    </row>
    <row r="940" spans="14:14">
      <c r="N940"/>
    </row>
    <row r="941" spans="14:14">
      <c r="N941"/>
    </row>
    <row r="942" spans="14:14">
      <c r="N942"/>
    </row>
    <row r="943" spans="14:14">
      <c r="N943"/>
    </row>
    <row r="944" spans="14:14">
      <c r="N944"/>
    </row>
    <row r="945" spans="14:14">
      <c r="N945"/>
    </row>
    <row r="946" spans="14:14">
      <c r="N946"/>
    </row>
    <row r="947" spans="14:14">
      <c r="N947"/>
    </row>
    <row r="948" spans="14:14">
      <c r="N948"/>
    </row>
    <row r="949" spans="14:14">
      <c r="N949"/>
    </row>
    <row r="950" spans="14:14">
      <c r="N950"/>
    </row>
    <row r="951" spans="14:14">
      <c r="N951"/>
    </row>
    <row r="952" spans="14:14">
      <c r="N952"/>
    </row>
    <row r="953" spans="14:14">
      <c r="N953"/>
    </row>
    <row r="954" spans="14:14">
      <c r="N954"/>
    </row>
    <row r="955" spans="14:14">
      <c r="N955"/>
    </row>
    <row r="956" spans="14:14">
      <c r="N956"/>
    </row>
    <row r="957" spans="14:14">
      <c r="N957"/>
    </row>
    <row r="958" spans="14:14">
      <c r="N958"/>
    </row>
    <row r="959" spans="14:14">
      <c r="N959"/>
    </row>
    <row r="960" spans="14:14">
      <c r="N960"/>
    </row>
    <row r="961" spans="14:14">
      <c r="N961"/>
    </row>
    <row r="962" spans="14:14">
      <c r="N962"/>
    </row>
    <row r="963" spans="14:14">
      <c r="N963"/>
    </row>
    <row r="964" spans="14:14">
      <c r="N964"/>
    </row>
    <row r="965" spans="14:14">
      <c r="N965"/>
    </row>
    <row r="966" spans="14:14">
      <c r="N966"/>
    </row>
    <row r="967" spans="14:14">
      <c r="N967"/>
    </row>
    <row r="968" spans="14:14">
      <c r="N968"/>
    </row>
    <row r="969" spans="14:14">
      <c r="N969"/>
    </row>
    <row r="970" spans="14:14">
      <c r="N970"/>
    </row>
    <row r="971" spans="14:14">
      <c r="N971"/>
    </row>
    <row r="972" spans="14:14">
      <c r="N972"/>
    </row>
    <row r="973" spans="14:14">
      <c r="N973"/>
    </row>
    <row r="974" spans="14:14">
      <c r="N974"/>
    </row>
    <row r="975" spans="14:14">
      <c r="N975"/>
    </row>
    <row r="976" spans="14:14">
      <c r="N976"/>
    </row>
    <row r="977" spans="14:14">
      <c r="N977"/>
    </row>
    <row r="978" spans="14:14">
      <c r="N978"/>
    </row>
    <row r="979" spans="14:14">
      <c r="N979"/>
    </row>
    <row r="980" spans="14:14">
      <c r="N980"/>
    </row>
    <row r="981" spans="14:14">
      <c r="N981"/>
    </row>
    <row r="982" spans="14:14">
      <c r="N982"/>
    </row>
    <row r="983" spans="14:14">
      <c r="N983"/>
    </row>
    <row r="984" spans="14:14">
      <c r="N984"/>
    </row>
    <row r="985" spans="14:14">
      <c r="N985"/>
    </row>
    <row r="986" spans="14:14">
      <c r="N986"/>
    </row>
    <row r="987" spans="14:14">
      <c r="N987"/>
    </row>
    <row r="988" spans="14:14">
      <c r="N988"/>
    </row>
    <row r="989" spans="14:14">
      <c r="N989"/>
    </row>
    <row r="990" spans="14:14">
      <c r="N990"/>
    </row>
    <row r="991" spans="14:14">
      <c r="N991"/>
    </row>
    <row r="992" spans="14:14">
      <c r="N992"/>
    </row>
    <row r="993" spans="14:14">
      <c r="N993"/>
    </row>
    <row r="994" spans="14:14">
      <c r="N994"/>
    </row>
    <row r="995" spans="14:14">
      <c r="N995"/>
    </row>
    <row r="996" spans="14:14">
      <c r="N996"/>
    </row>
    <row r="997" spans="14:14">
      <c r="N997"/>
    </row>
    <row r="998" spans="14:14">
      <c r="N998"/>
    </row>
    <row r="999" spans="14:14">
      <c r="N999"/>
    </row>
    <row r="1000" spans="14:14">
      <c r="N1000"/>
    </row>
    <row r="1001" spans="14:14">
      <c r="N1001"/>
    </row>
    <row r="1002" spans="14:14">
      <c r="N1002"/>
    </row>
    <row r="1003" spans="14:14">
      <c r="N1003"/>
    </row>
    <row r="1004" spans="14:14">
      <c r="N1004"/>
    </row>
    <row r="1005" spans="14:14">
      <c r="N1005"/>
    </row>
    <row r="1006" spans="14:14">
      <c r="N1006"/>
    </row>
    <row r="1007" spans="14:14">
      <c r="N1007"/>
    </row>
    <row r="1008" spans="14:14">
      <c r="N1008"/>
    </row>
    <row r="1009" spans="14:14">
      <c r="N1009"/>
    </row>
    <row r="1010" spans="14:14">
      <c r="N1010"/>
    </row>
    <row r="1011" spans="14:14">
      <c r="N1011"/>
    </row>
    <row r="1012" spans="14:14">
      <c r="N1012"/>
    </row>
    <row r="1013" spans="14:14">
      <c r="N1013"/>
    </row>
    <row r="1014" spans="14:14">
      <c r="N1014"/>
    </row>
    <row r="1015" spans="14:14">
      <c r="N1015"/>
    </row>
    <row r="1016" spans="14:14">
      <c r="N1016"/>
    </row>
    <row r="1017" spans="14:14">
      <c r="N1017"/>
    </row>
    <row r="1018" spans="14:14">
      <c r="N1018"/>
    </row>
    <row r="1019" spans="14:14">
      <c r="N1019"/>
    </row>
    <row r="1020" spans="14:14">
      <c r="N1020"/>
    </row>
    <row r="1021" spans="14:14">
      <c r="N1021"/>
    </row>
    <row r="1022" spans="14:14">
      <c r="N1022"/>
    </row>
    <row r="1023" spans="14:14">
      <c r="N1023"/>
    </row>
    <row r="1024" spans="14:14">
      <c r="N1024"/>
    </row>
    <row r="1025" spans="14:14">
      <c r="N1025"/>
    </row>
    <row r="1026" spans="14:14">
      <c r="N1026"/>
    </row>
    <row r="1027" spans="14:14">
      <c r="N1027"/>
    </row>
    <row r="1028" spans="14:14">
      <c r="N1028"/>
    </row>
    <row r="1029" spans="14:14">
      <c r="N1029"/>
    </row>
    <row r="1030" spans="14:14">
      <c r="N1030"/>
    </row>
    <row r="1031" spans="14:14">
      <c r="N1031"/>
    </row>
    <row r="1032" spans="14:14">
      <c r="N1032"/>
    </row>
    <row r="1033" spans="14:14">
      <c r="N1033"/>
    </row>
    <row r="1034" spans="14:14">
      <c r="N1034"/>
    </row>
    <row r="1035" spans="14:14">
      <c r="N1035"/>
    </row>
    <row r="1036" spans="14:14">
      <c r="N1036"/>
    </row>
    <row r="1037" spans="14:14">
      <c r="N1037"/>
    </row>
    <row r="1038" spans="14:14">
      <c r="N1038"/>
    </row>
    <row r="1039" spans="14:14">
      <c r="N1039"/>
    </row>
    <row r="1040" spans="14:14">
      <c r="N1040"/>
    </row>
    <row r="1041" spans="14:14">
      <c r="N1041"/>
    </row>
    <row r="1042" spans="14:14">
      <c r="N1042"/>
    </row>
    <row r="1043" spans="14:14">
      <c r="N1043"/>
    </row>
    <row r="1044" spans="14:14">
      <c r="N1044"/>
    </row>
    <row r="1045" spans="14:14">
      <c r="N1045"/>
    </row>
    <row r="1046" spans="14:14">
      <c r="N1046"/>
    </row>
    <row r="1047" spans="14:14">
      <c r="N1047"/>
    </row>
    <row r="1048" spans="14:14">
      <c r="N1048"/>
    </row>
    <row r="1049" spans="14:14">
      <c r="N1049"/>
    </row>
    <row r="1050" spans="14:14">
      <c r="N1050"/>
    </row>
    <row r="1051" spans="14:14">
      <c r="N1051"/>
    </row>
    <row r="1052" spans="14:14">
      <c r="N1052"/>
    </row>
    <row r="1053" spans="14:14">
      <c r="N1053"/>
    </row>
    <row r="1054" spans="14:14">
      <c r="N1054"/>
    </row>
    <row r="1055" spans="14:14">
      <c r="N1055"/>
    </row>
    <row r="1056" spans="14:14">
      <c r="N1056"/>
    </row>
    <row r="1057" spans="14:14">
      <c r="N1057"/>
    </row>
    <row r="1058" spans="14:14">
      <c r="N1058"/>
    </row>
    <row r="1059" spans="14:14">
      <c r="N1059"/>
    </row>
    <row r="1060" spans="14:14">
      <c r="N1060"/>
    </row>
    <row r="1061" spans="14:14">
      <c r="N1061"/>
    </row>
    <row r="1062" spans="14:14">
      <c r="N1062"/>
    </row>
    <row r="1063" spans="14:14">
      <c r="N1063"/>
    </row>
    <row r="1064" spans="14:14">
      <c r="N1064"/>
    </row>
    <row r="1065" spans="14:14">
      <c r="N1065"/>
    </row>
    <row r="1066" spans="14:14">
      <c r="N1066"/>
    </row>
    <row r="1067" spans="14:14">
      <c r="N1067"/>
    </row>
    <row r="1068" spans="14:14">
      <c r="N1068"/>
    </row>
    <row r="1069" spans="14:14">
      <c r="N1069"/>
    </row>
    <row r="1070" spans="14:14">
      <c r="N1070"/>
    </row>
    <row r="1071" spans="14:14">
      <c r="N1071"/>
    </row>
    <row r="1072" spans="14:14">
      <c r="N1072"/>
    </row>
    <row r="1073" spans="14:14">
      <c r="N1073"/>
    </row>
    <row r="1074" spans="14:14">
      <c r="N1074"/>
    </row>
    <row r="1075" spans="14:14">
      <c r="N1075"/>
    </row>
    <row r="1076" spans="14:14">
      <c r="N1076"/>
    </row>
    <row r="1077" spans="14:14">
      <c r="N1077"/>
    </row>
    <row r="1078" spans="14:14">
      <c r="N1078"/>
    </row>
    <row r="1079" spans="14:14">
      <c r="N1079"/>
    </row>
    <row r="1080" spans="14:14">
      <c r="N1080"/>
    </row>
    <row r="1081" spans="14:14">
      <c r="N1081"/>
    </row>
    <row r="1082" spans="14:14">
      <c r="N1082"/>
    </row>
    <row r="1083" spans="14:14">
      <c r="N1083"/>
    </row>
    <row r="1084" spans="14:14">
      <c r="N1084"/>
    </row>
    <row r="1085" spans="14:14">
      <c r="N1085"/>
    </row>
    <row r="1086" spans="14:14">
      <c r="N1086"/>
    </row>
    <row r="1087" spans="14:14">
      <c r="N1087"/>
    </row>
    <row r="1088" spans="14:14">
      <c r="N1088"/>
    </row>
    <row r="1089" spans="14:14">
      <c r="N1089"/>
    </row>
    <row r="1090" spans="14:14">
      <c r="N1090"/>
    </row>
    <row r="1091" spans="14:14">
      <c r="N1091"/>
    </row>
    <row r="1092" spans="14:14">
      <c r="N1092"/>
    </row>
    <row r="1093" spans="14:14">
      <c r="N1093"/>
    </row>
    <row r="1094" spans="14:14">
      <c r="N1094"/>
    </row>
    <row r="1095" spans="14:14">
      <c r="N1095"/>
    </row>
    <row r="1096" spans="14:14">
      <c r="N1096"/>
    </row>
    <row r="1097" spans="14:14">
      <c r="N1097"/>
    </row>
    <row r="1098" spans="14:14">
      <c r="N1098"/>
    </row>
    <row r="1099" spans="14:14">
      <c r="N1099"/>
    </row>
    <row r="1100" spans="14:14">
      <c r="N1100"/>
    </row>
    <row r="1101" spans="14:14">
      <c r="N1101"/>
    </row>
    <row r="1102" spans="14:14">
      <c r="N1102"/>
    </row>
    <row r="1103" spans="14:14">
      <c r="N1103"/>
    </row>
    <row r="1104" spans="14:14">
      <c r="N1104"/>
    </row>
    <row r="1105" spans="14:14">
      <c r="N1105"/>
    </row>
    <row r="1106" spans="14:14">
      <c r="N1106"/>
    </row>
    <row r="1107" spans="14:14">
      <c r="N1107"/>
    </row>
    <row r="1108" spans="14:14">
      <c r="N1108"/>
    </row>
    <row r="1109" spans="14:14">
      <c r="N1109"/>
    </row>
    <row r="1110" spans="14:14">
      <c r="N1110"/>
    </row>
    <row r="1111" spans="14:14">
      <c r="N1111"/>
    </row>
    <row r="1112" spans="14:14">
      <c r="N1112"/>
    </row>
    <row r="1113" spans="14:14">
      <c r="N1113"/>
    </row>
    <row r="1114" spans="14:14">
      <c r="N1114"/>
    </row>
    <row r="1115" spans="14:14">
      <c r="N1115"/>
    </row>
    <row r="1116" spans="14:14">
      <c r="N1116"/>
    </row>
    <row r="1117" spans="14:14">
      <c r="N1117"/>
    </row>
    <row r="1118" spans="14:14">
      <c r="N1118"/>
    </row>
    <row r="1119" spans="14:14">
      <c r="N1119"/>
    </row>
    <row r="1120" spans="14:14">
      <c r="N1120"/>
    </row>
    <row r="1121" spans="14:14">
      <c r="N1121"/>
    </row>
    <row r="1122" spans="14:14">
      <c r="N1122"/>
    </row>
    <row r="1123" spans="14:14">
      <c r="N1123"/>
    </row>
    <row r="1124" spans="14:14">
      <c r="N1124"/>
    </row>
    <row r="1125" spans="14:14">
      <c r="N1125"/>
    </row>
    <row r="1126" spans="14:14">
      <c r="N1126"/>
    </row>
    <row r="1127" spans="14:14">
      <c r="N1127"/>
    </row>
    <row r="1128" spans="14:14">
      <c r="N1128"/>
    </row>
    <row r="1129" spans="14:14">
      <c r="N1129"/>
    </row>
    <row r="1130" spans="14:14">
      <c r="N1130"/>
    </row>
    <row r="1131" spans="14:14">
      <c r="N1131"/>
    </row>
    <row r="1132" spans="14:14">
      <c r="N1132"/>
    </row>
    <row r="1133" spans="14:14">
      <c r="N1133"/>
    </row>
    <row r="1134" spans="14:14">
      <c r="N1134"/>
    </row>
    <row r="1135" spans="14:14">
      <c r="N1135"/>
    </row>
    <row r="1136" spans="14:14">
      <c r="N1136"/>
    </row>
    <row r="1137" spans="14:14">
      <c r="N1137"/>
    </row>
    <row r="1138" spans="14:14">
      <c r="N1138"/>
    </row>
    <row r="1139" spans="14:14">
      <c r="N1139"/>
    </row>
    <row r="1140" spans="14:14">
      <c r="N1140"/>
    </row>
    <row r="1141" spans="14:14">
      <c r="N1141"/>
    </row>
    <row r="1142" spans="14:14">
      <c r="N1142"/>
    </row>
    <row r="1143" spans="14:14">
      <c r="N1143"/>
    </row>
    <row r="1144" spans="14:14">
      <c r="N1144"/>
    </row>
    <row r="1145" spans="14:14">
      <c r="N1145"/>
    </row>
    <row r="1146" spans="14:14">
      <c r="N1146"/>
    </row>
    <row r="1147" spans="14:14">
      <c r="N1147"/>
    </row>
    <row r="1148" spans="14:14">
      <c r="N1148"/>
    </row>
    <row r="1149" spans="14:14">
      <c r="N1149"/>
    </row>
    <row r="1150" spans="14:14">
      <c r="N1150"/>
    </row>
    <row r="1151" spans="14:14">
      <c r="N1151"/>
    </row>
    <row r="1152" spans="14:14">
      <c r="N1152"/>
    </row>
    <row r="1153" spans="14:14">
      <c r="N1153"/>
    </row>
    <row r="1154" spans="14:14">
      <c r="N1154"/>
    </row>
    <row r="1155" spans="14:14">
      <c r="N1155"/>
    </row>
    <row r="1156" spans="14:14">
      <c r="N1156"/>
    </row>
    <row r="1157" spans="14:14">
      <c r="N1157"/>
    </row>
    <row r="1158" spans="14:14">
      <c r="N1158"/>
    </row>
    <row r="1159" spans="14:14">
      <c r="N1159"/>
    </row>
    <row r="1160" spans="14:14">
      <c r="N1160"/>
    </row>
    <row r="1161" spans="14:14">
      <c r="N1161"/>
    </row>
    <row r="1162" spans="14:14">
      <c r="N1162"/>
    </row>
    <row r="1163" spans="14:14">
      <c r="N1163"/>
    </row>
    <row r="1164" spans="14:14">
      <c r="N1164"/>
    </row>
    <row r="1165" spans="14:14">
      <c r="N1165"/>
    </row>
    <row r="1166" spans="14:14">
      <c r="N1166"/>
    </row>
    <row r="1167" spans="14:14">
      <c r="N1167"/>
    </row>
    <row r="1168" spans="14:14">
      <c r="N1168"/>
    </row>
    <row r="1169" spans="14:14">
      <c r="N1169"/>
    </row>
    <row r="1170" spans="14:14">
      <c r="N1170"/>
    </row>
    <row r="1171" spans="14:14">
      <c r="N1171"/>
    </row>
    <row r="1172" spans="14:14">
      <c r="N1172"/>
    </row>
    <row r="1173" spans="14:14">
      <c r="N1173"/>
    </row>
    <row r="1174" spans="14:14">
      <c r="N1174"/>
    </row>
    <row r="1175" spans="14:14">
      <c r="N1175"/>
    </row>
    <row r="1176" spans="14:14">
      <c r="N1176"/>
    </row>
    <row r="1177" spans="14:14">
      <c r="N1177"/>
    </row>
    <row r="1178" spans="14:14">
      <c r="N1178"/>
    </row>
    <row r="1179" spans="14:14">
      <c r="N1179"/>
    </row>
    <row r="1180" spans="14:14">
      <c r="N1180"/>
    </row>
    <row r="1181" spans="14:14">
      <c r="N1181"/>
    </row>
    <row r="1182" spans="14:14">
      <c r="N1182"/>
    </row>
    <row r="1183" spans="14:14">
      <c r="N1183"/>
    </row>
    <row r="1184" spans="14:14">
      <c r="N1184"/>
    </row>
    <row r="1185" spans="14:14">
      <c r="N1185"/>
    </row>
    <row r="1186" spans="14:14">
      <c r="N1186"/>
    </row>
    <row r="1187" spans="14:14">
      <c r="N1187"/>
    </row>
    <row r="1188" spans="14:14">
      <c r="N1188"/>
    </row>
    <row r="1189" spans="14:14">
      <c r="N1189"/>
    </row>
    <row r="1190" spans="14:14">
      <c r="N1190"/>
    </row>
    <row r="1191" spans="14:14">
      <c r="N1191"/>
    </row>
    <row r="1192" spans="14:14">
      <c r="N1192"/>
    </row>
    <row r="1193" spans="14:14">
      <c r="N1193"/>
    </row>
    <row r="1194" spans="14:14">
      <c r="N1194"/>
    </row>
    <row r="1195" spans="14:14">
      <c r="N1195"/>
    </row>
    <row r="1196" spans="14:14">
      <c r="N1196"/>
    </row>
    <row r="1197" spans="14:14">
      <c r="N1197"/>
    </row>
    <row r="1198" spans="14:14">
      <c r="N1198"/>
    </row>
    <row r="1199" spans="14:14">
      <c r="N1199"/>
    </row>
    <row r="1200" spans="14:14">
      <c r="N1200"/>
    </row>
    <row r="1201" spans="14:14">
      <c r="N1201"/>
    </row>
    <row r="1202" spans="14:14">
      <c r="N1202"/>
    </row>
    <row r="1203" spans="14:14">
      <c r="N1203"/>
    </row>
    <row r="1204" spans="14:14">
      <c r="N1204"/>
    </row>
    <row r="1205" spans="14:14">
      <c r="N1205"/>
    </row>
    <row r="1206" spans="14:14">
      <c r="N1206"/>
    </row>
    <row r="1207" spans="14:14">
      <c r="N1207"/>
    </row>
    <row r="1208" spans="14:14">
      <c r="N1208"/>
    </row>
    <row r="1209" spans="14:14">
      <c r="N1209"/>
    </row>
    <row r="1210" spans="14:14">
      <c r="N1210"/>
    </row>
    <row r="1211" spans="14:14">
      <c r="N1211"/>
    </row>
    <row r="1212" spans="14:14">
      <c r="N1212"/>
    </row>
    <row r="1213" spans="14:14">
      <c r="N1213"/>
    </row>
    <row r="1214" spans="14:14">
      <c r="N1214"/>
    </row>
    <row r="1215" spans="14:14">
      <c r="N1215"/>
    </row>
    <row r="1216" spans="14:14">
      <c r="N1216"/>
    </row>
    <row r="1217" spans="14:14">
      <c r="N1217"/>
    </row>
    <row r="1218" spans="14:14">
      <c r="N1218"/>
    </row>
    <row r="1219" spans="14:14">
      <c r="N1219"/>
    </row>
    <row r="1220" spans="14:14">
      <c r="N1220"/>
    </row>
    <row r="1221" spans="14:14">
      <c r="N1221"/>
    </row>
    <row r="1222" spans="14:14">
      <c r="N1222"/>
    </row>
    <row r="1223" spans="14:14">
      <c r="N1223"/>
    </row>
    <row r="1224" spans="14:14">
      <c r="N1224"/>
    </row>
    <row r="1225" spans="14:14">
      <c r="N1225"/>
    </row>
    <row r="1226" spans="14:14">
      <c r="N1226"/>
    </row>
    <row r="1227" spans="14:14">
      <c r="N1227"/>
    </row>
    <row r="1228" spans="14:14">
      <c r="N1228"/>
    </row>
    <row r="1229" spans="14:14">
      <c r="N1229"/>
    </row>
    <row r="1230" spans="14:14">
      <c r="N1230"/>
    </row>
    <row r="1231" spans="14:14">
      <c r="N1231"/>
    </row>
    <row r="1232" spans="14:14">
      <c r="N1232"/>
    </row>
    <row r="1233" spans="14:14">
      <c r="N1233"/>
    </row>
    <row r="1234" spans="14:14">
      <c r="N1234"/>
    </row>
    <row r="1235" spans="14:14">
      <c r="N1235"/>
    </row>
    <row r="1236" spans="14:14">
      <c r="N1236"/>
    </row>
    <row r="1237" spans="14:14">
      <c r="N1237"/>
    </row>
    <row r="1238" spans="14:14">
      <c r="N1238"/>
    </row>
    <row r="1239" spans="14:14">
      <c r="N1239"/>
    </row>
    <row r="1240" spans="14:14">
      <c r="N1240"/>
    </row>
    <row r="1241" spans="14:14">
      <c r="N1241"/>
    </row>
    <row r="1242" spans="14:14">
      <c r="N1242"/>
    </row>
    <row r="1243" spans="14:14">
      <c r="N1243"/>
    </row>
    <row r="1244" spans="14:14">
      <c r="N1244"/>
    </row>
    <row r="1245" spans="14:14">
      <c r="N1245"/>
    </row>
    <row r="1246" spans="14:14">
      <c r="N1246"/>
    </row>
    <row r="1247" spans="14:14">
      <c r="N1247"/>
    </row>
    <row r="1248" spans="14:14">
      <c r="N1248"/>
    </row>
    <row r="1249" spans="14:14">
      <c r="N1249"/>
    </row>
    <row r="1250" spans="14:14">
      <c r="N1250"/>
    </row>
    <row r="1251" spans="14:14">
      <c r="N1251"/>
    </row>
    <row r="1252" spans="14:14">
      <c r="N1252"/>
    </row>
    <row r="1253" spans="14:14">
      <c r="N1253"/>
    </row>
    <row r="1254" spans="14:14">
      <c r="N1254"/>
    </row>
    <row r="1255" spans="14:14">
      <c r="N1255"/>
    </row>
    <row r="1256" spans="14:14">
      <c r="N1256"/>
    </row>
    <row r="1257" spans="14:14">
      <c r="N1257"/>
    </row>
    <row r="1258" spans="14:14">
      <c r="N1258"/>
    </row>
    <row r="1259" spans="14:14">
      <c r="N1259"/>
    </row>
    <row r="1260" spans="14:14">
      <c r="N1260"/>
    </row>
    <row r="1261" spans="14:14">
      <c r="N1261"/>
    </row>
    <row r="1262" spans="14:14">
      <c r="N1262"/>
    </row>
    <row r="1263" spans="14:14">
      <c r="N1263"/>
    </row>
    <row r="1264" spans="14:14">
      <c r="N1264"/>
    </row>
    <row r="1265" spans="14:14">
      <c r="N1265"/>
    </row>
    <row r="1266" spans="14:14">
      <c r="N1266"/>
    </row>
    <row r="1267" spans="14:14">
      <c r="N1267"/>
    </row>
    <row r="1268" spans="14:14">
      <c r="N1268"/>
    </row>
    <row r="1269" spans="14:14">
      <c r="N1269"/>
    </row>
    <row r="1270" spans="14:14">
      <c r="N1270"/>
    </row>
    <row r="1271" spans="14:14">
      <c r="N1271"/>
    </row>
    <row r="1272" spans="14:14">
      <c r="N1272"/>
    </row>
    <row r="1273" spans="14:14">
      <c r="N1273"/>
    </row>
    <row r="1274" spans="14:14">
      <c r="N1274"/>
    </row>
    <row r="1275" spans="14:14">
      <c r="N1275"/>
    </row>
    <row r="1276" spans="14:14">
      <c r="N1276"/>
    </row>
    <row r="1277" spans="14:14">
      <c r="N1277"/>
    </row>
    <row r="1278" spans="14:14">
      <c r="N1278"/>
    </row>
    <row r="1279" spans="14:14">
      <c r="N1279"/>
    </row>
    <row r="1280" spans="14:14">
      <c r="N1280"/>
    </row>
    <row r="1281" spans="14:14">
      <c r="N1281"/>
    </row>
    <row r="1282" spans="14:14">
      <c r="N1282"/>
    </row>
    <row r="1283" spans="14:14">
      <c r="N1283"/>
    </row>
    <row r="1284" spans="14:14">
      <c r="N1284"/>
    </row>
    <row r="1285" spans="14:14">
      <c r="N1285"/>
    </row>
    <row r="1286" spans="14:14">
      <c r="N1286"/>
    </row>
    <row r="1287" spans="14:14">
      <c r="N1287"/>
    </row>
    <row r="1288" spans="14:14">
      <c r="N1288"/>
    </row>
    <row r="1289" spans="14:14">
      <c r="N1289"/>
    </row>
    <row r="1290" spans="14:14">
      <c r="N1290"/>
    </row>
    <row r="1291" spans="14:14">
      <c r="N1291"/>
    </row>
    <row r="1292" spans="14:14">
      <c r="N1292"/>
    </row>
    <row r="1293" spans="14:14">
      <c r="N1293"/>
    </row>
    <row r="1294" spans="14:14">
      <c r="N1294"/>
    </row>
    <row r="1295" spans="14:14">
      <c r="N1295"/>
    </row>
    <row r="1296" spans="14:14">
      <c r="N1296"/>
    </row>
    <row r="1297" spans="14:14">
      <c r="N1297"/>
    </row>
    <row r="1298" spans="14:14">
      <c r="N1298"/>
    </row>
    <row r="1299" spans="14:14">
      <c r="N1299"/>
    </row>
    <row r="1300" spans="14:14">
      <c r="N1300"/>
    </row>
    <row r="1301" spans="14:14">
      <c r="N1301"/>
    </row>
    <row r="1302" spans="14:14">
      <c r="N1302"/>
    </row>
    <row r="1303" spans="14:14">
      <c r="N1303"/>
    </row>
    <row r="1304" spans="14:14">
      <c r="N1304"/>
    </row>
    <row r="1305" spans="14:14">
      <c r="N1305"/>
    </row>
    <row r="1306" spans="14:14">
      <c r="N1306"/>
    </row>
    <row r="1307" spans="14:14">
      <c r="N1307"/>
    </row>
    <row r="1308" spans="14:14">
      <c r="N1308"/>
    </row>
    <row r="1309" spans="14:14">
      <c r="N1309"/>
    </row>
    <row r="1310" spans="14:14">
      <c r="N1310"/>
    </row>
    <row r="1311" spans="14:14">
      <c r="N1311"/>
    </row>
    <row r="1312" spans="14:14">
      <c r="N1312"/>
    </row>
    <row r="1313" spans="14:14">
      <c r="N1313"/>
    </row>
    <row r="1314" spans="14:14">
      <c r="N1314"/>
    </row>
    <row r="1315" spans="14:14">
      <c r="N1315"/>
    </row>
    <row r="1316" spans="14:14">
      <c r="N1316"/>
    </row>
    <row r="1317" spans="14:14">
      <c r="N1317"/>
    </row>
    <row r="1318" spans="14:14">
      <c r="N1318"/>
    </row>
    <row r="1319" spans="14:14">
      <c r="N1319"/>
    </row>
    <row r="1320" spans="14:14">
      <c r="N1320"/>
    </row>
    <row r="1321" spans="14:14">
      <c r="N1321"/>
    </row>
    <row r="1322" spans="14:14">
      <c r="N1322"/>
    </row>
    <row r="1323" spans="14:14">
      <c r="N1323"/>
    </row>
    <row r="1324" spans="14:14">
      <c r="N1324"/>
    </row>
    <row r="1325" spans="14:14">
      <c r="N1325"/>
    </row>
    <row r="1326" spans="14:14">
      <c r="N1326"/>
    </row>
    <row r="1327" spans="14:14">
      <c r="N1327"/>
    </row>
    <row r="1328" spans="14:14">
      <c r="N1328"/>
    </row>
    <row r="1329" spans="14:14">
      <c r="N1329"/>
    </row>
    <row r="1330" spans="14:14">
      <c r="N1330"/>
    </row>
    <row r="1331" spans="14:14">
      <c r="N1331"/>
    </row>
    <row r="1332" spans="14:14">
      <c r="N1332"/>
    </row>
    <row r="1333" spans="14:14">
      <c r="N1333"/>
    </row>
    <row r="1334" spans="14:14">
      <c r="N1334"/>
    </row>
    <row r="1335" spans="14:14">
      <c r="N1335"/>
    </row>
    <row r="1336" spans="14:14">
      <c r="N1336"/>
    </row>
    <row r="1337" spans="14:14">
      <c r="N1337"/>
    </row>
    <row r="1338" spans="14:14">
      <c r="N1338"/>
    </row>
    <row r="1339" spans="14:14">
      <c r="N1339"/>
    </row>
    <row r="1340" spans="14:14">
      <c r="N1340"/>
    </row>
    <row r="1341" spans="14:14">
      <c r="N1341"/>
    </row>
    <row r="1342" spans="14:14">
      <c r="N1342"/>
    </row>
    <row r="1343" spans="14:14">
      <c r="N1343"/>
    </row>
    <row r="1344" spans="14:14">
      <c r="N1344"/>
    </row>
    <row r="1345" spans="14:14">
      <c r="N1345"/>
    </row>
    <row r="1346" spans="14:14">
      <c r="N1346"/>
    </row>
    <row r="1347" spans="14:14">
      <c r="N1347"/>
    </row>
    <row r="1348" spans="14:14">
      <c r="N1348"/>
    </row>
    <row r="1349" spans="14:14">
      <c r="N1349"/>
    </row>
    <row r="1350" spans="14:14">
      <c r="N1350"/>
    </row>
    <row r="1351" spans="14:14">
      <c r="N1351"/>
    </row>
    <row r="1352" spans="14:14">
      <c r="N1352"/>
    </row>
    <row r="1353" spans="14:14">
      <c r="N1353"/>
    </row>
    <row r="1354" spans="14:14">
      <c r="N1354"/>
    </row>
    <row r="1355" spans="14:14">
      <c r="N1355"/>
    </row>
    <row r="1356" spans="14:14">
      <c r="N1356"/>
    </row>
    <row r="1357" spans="14:14">
      <c r="N1357"/>
    </row>
    <row r="1358" spans="14:14">
      <c r="N1358"/>
    </row>
    <row r="1359" spans="14:14">
      <c r="N1359"/>
    </row>
    <row r="1360" spans="14:14">
      <c r="N1360"/>
    </row>
    <row r="1361" spans="14:14">
      <c r="N1361"/>
    </row>
    <row r="1362" spans="14:14">
      <c r="N1362"/>
    </row>
    <row r="1363" spans="14:14">
      <c r="N1363"/>
    </row>
    <row r="1364" spans="14:14">
      <c r="N1364"/>
    </row>
    <row r="1365" spans="14:14">
      <c r="N1365"/>
    </row>
    <row r="1366" spans="14:14">
      <c r="N1366"/>
    </row>
    <row r="1367" spans="14:14">
      <c r="N1367"/>
    </row>
    <row r="1368" spans="14:14">
      <c r="N1368"/>
    </row>
    <row r="1369" spans="14:14">
      <c r="N1369"/>
    </row>
    <row r="1370" spans="14:14">
      <c r="N1370"/>
    </row>
    <row r="1371" spans="14:14">
      <c r="N1371"/>
    </row>
    <row r="1372" spans="14:14">
      <c r="N1372"/>
    </row>
    <row r="1373" spans="14:14">
      <c r="N1373"/>
    </row>
    <row r="1374" spans="14:14">
      <c r="N1374"/>
    </row>
    <row r="1375" spans="14:14">
      <c r="N1375"/>
    </row>
    <row r="1376" spans="14:14">
      <c r="N1376"/>
    </row>
    <row r="1377" spans="14:14">
      <c r="N1377"/>
    </row>
    <row r="1378" spans="14:14">
      <c r="N1378"/>
    </row>
    <row r="1379" spans="14:14">
      <c r="N1379"/>
    </row>
    <row r="1380" spans="14:14">
      <c r="N1380"/>
    </row>
    <row r="1381" spans="14:14">
      <c r="N1381"/>
    </row>
    <row r="1382" spans="14:14">
      <c r="N1382"/>
    </row>
    <row r="1383" spans="14:14">
      <c r="N1383"/>
    </row>
    <row r="1384" spans="14:14">
      <c r="N1384"/>
    </row>
    <row r="1385" spans="14:14">
      <c r="N1385"/>
    </row>
    <row r="1386" spans="14:14">
      <c r="N1386"/>
    </row>
    <row r="1387" spans="14:14">
      <c r="N1387"/>
    </row>
    <row r="1388" spans="14:14">
      <c r="N1388"/>
    </row>
    <row r="1389" spans="14:14">
      <c r="N1389"/>
    </row>
    <row r="1390" spans="14:14">
      <c r="N1390"/>
    </row>
    <row r="1391" spans="14:14">
      <c r="N1391"/>
    </row>
    <row r="1392" spans="14:14">
      <c r="N1392"/>
    </row>
    <row r="1393" spans="14:14">
      <c r="N1393"/>
    </row>
    <row r="1394" spans="14:14">
      <c r="N1394"/>
    </row>
    <row r="1395" spans="14:14">
      <c r="N1395"/>
    </row>
    <row r="1396" spans="14:14">
      <c r="N1396"/>
    </row>
    <row r="1397" spans="14:14">
      <c r="N1397"/>
    </row>
    <row r="1398" spans="14:14">
      <c r="N1398"/>
    </row>
    <row r="1399" spans="14:14">
      <c r="N1399"/>
    </row>
    <row r="1400" spans="14:14">
      <c r="N1400"/>
    </row>
    <row r="1401" spans="14:14">
      <c r="N1401"/>
    </row>
    <row r="1402" spans="14:14">
      <c r="N1402"/>
    </row>
    <row r="1403" spans="14:14">
      <c r="N1403"/>
    </row>
    <row r="1404" spans="14:14">
      <c r="N1404"/>
    </row>
    <row r="1405" spans="14:14">
      <c r="N1405"/>
    </row>
    <row r="1406" spans="14:14">
      <c r="N1406"/>
    </row>
    <row r="1407" spans="14:14">
      <c r="N1407"/>
    </row>
    <row r="1408" spans="14:14">
      <c r="N1408"/>
    </row>
    <row r="1409" spans="14:14">
      <c r="N1409"/>
    </row>
    <row r="1410" spans="14:14">
      <c r="N1410"/>
    </row>
    <row r="1411" spans="14:14">
      <c r="N1411"/>
    </row>
    <row r="1412" spans="14:14">
      <c r="N1412"/>
    </row>
    <row r="1413" spans="14:14">
      <c r="N1413"/>
    </row>
    <row r="1414" spans="14:14">
      <c r="N1414"/>
    </row>
    <row r="1415" spans="14:14">
      <c r="N1415"/>
    </row>
    <row r="1416" spans="14:14">
      <c r="N1416"/>
    </row>
    <row r="1417" spans="14:14">
      <c r="N1417"/>
    </row>
    <row r="1418" spans="14:14">
      <c r="N1418"/>
    </row>
    <row r="1419" spans="14:14">
      <c r="N1419"/>
    </row>
    <row r="1420" spans="14:14">
      <c r="N1420"/>
    </row>
    <row r="1421" spans="14:14">
      <c r="N1421"/>
    </row>
    <row r="1422" spans="14:14">
      <c r="N1422"/>
    </row>
    <row r="1423" spans="14:14">
      <c r="N1423"/>
    </row>
    <row r="1424" spans="14:14">
      <c r="N1424"/>
    </row>
    <row r="1425" spans="14:14">
      <c r="N1425"/>
    </row>
    <row r="1426" spans="14:14">
      <c r="N1426"/>
    </row>
    <row r="1427" spans="14:14">
      <c r="N1427"/>
    </row>
    <row r="1428" spans="14:14">
      <c r="N1428"/>
    </row>
    <row r="1429" spans="14:14">
      <c r="N1429"/>
    </row>
    <row r="1430" spans="14:14">
      <c r="N1430"/>
    </row>
    <row r="1431" spans="14:14">
      <c r="N1431"/>
    </row>
    <row r="1432" spans="14:14">
      <c r="N1432"/>
    </row>
    <row r="1433" spans="14:14">
      <c r="N1433"/>
    </row>
    <row r="1434" spans="14:14">
      <c r="N1434"/>
    </row>
    <row r="1435" spans="14:14">
      <c r="N1435"/>
    </row>
    <row r="1436" spans="14:14">
      <c r="N1436"/>
    </row>
    <row r="1437" spans="14:14">
      <c r="N1437"/>
    </row>
    <row r="1438" spans="14:14">
      <c r="N1438"/>
    </row>
    <row r="1439" spans="14:14">
      <c r="N1439"/>
    </row>
    <row r="1440" spans="14:14">
      <c r="N1440"/>
    </row>
    <row r="1441" spans="14:14">
      <c r="N1441"/>
    </row>
    <row r="1442" spans="14:14">
      <c r="N1442"/>
    </row>
    <row r="1443" spans="14:14">
      <c r="N1443"/>
    </row>
    <row r="1444" spans="14:14">
      <c r="N1444"/>
    </row>
    <row r="1445" spans="14:14">
      <c r="N1445"/>
    </row>
    <row r="1446" spans="14:14">
      <c r="N1446"/>
    </row>
    <row r="1447" spans="14:14">
      <c r="N1447"/>
    </row>
    <row r="1448" spans="14:14">
      <c r="N1448"/>
    </row>
    <row r="1449" spans="14:14">
      <c r="N1449"/>
    </row>
    <row r="1450" spans="14:14">
      <c r="N1450"/>
    </row>
    <row r="1451" spans="14:14">
      <c r="N1451"/>
    </row>
    <row r="1452" spans="14:14">
      <c r="N1452"/>
    </row>
    <row r="1453" spans="14:14">
      <c r="N1453"/>
    </row>
    <row r="1454" spans="14:14">
      <c r="N1454"/>
    </row>
    <row r="1455" spans="14:14">
      <c r="N1455"/>
    </row>
    <row r="1456" spans="14:14">
      <c r="N1456"/>
    </row>
    <row r="1457" spans="14:14">
      <c r="N1457"/>
    </row>
    <row r="1458" spans="14:14">
      <c r="N1458"/>
    </row>
    <row r="1459" spans="14:14">
      <c r="N1459"/>
    </row>
    <row r="1460" spans="14:14">
      <c r="N1460"/>
    </row>
    <row r="1461" spans="14:14">
      <c r="N1461"/>
    </row>
    <row r="1462" spans="14:14">
      <c r="N1462"/>
    </row>
    <row r="1463" spans="14:14">
      <c r="N1463"/>
    </row>
    <row r="1464" spans="14:14">
      <c r="N1464"/>
    </row>
    <row r="1465" spans="14:14">
      <c r="N1465"/>
    </row>
    <row r="1466" spans="14:14">
      <c r="N1466"/>
    </row>
    <row r="1467" spans="14:14">
      <c r="N1467"/>
    </row>
    <row r="1468" spans="14:14">
      <c r="N1468"/>
    </row>
    <row r="1469" spans="14:14">
      <c r="N1469"/>
    </row>
    <row r="1470" spans="14:14">
      <c r="N1470"/>
    </row>
    <row r="1471" spans="14:14">
      <c r="N1471"/>
    </row>
    <row r="1472" spans="14:14">
      <c r="N1472"/>
    </row>
    <row r="1473" spans="14:14">
      <c r="N1473"/>
    </row>
    <row r="1474" spans="14:14">
      <c r="N1474"/>
    </row>
    <row r="1475" spans="14:14">
      <c r="N1475"/>
    </row>
    <row r="1476" spans="14:14">
      <c r="N1476"/>
    </row>
    <row r="1477" spans="14:14">
      <c r="N1477"/>
    </row>
    <row r="1478" spans="14:14">
      <c r="N1478"/>
    </row>
    <row r="1479" spans="14:14">
      <c r="N1479"/>
    </row>
    <row r="1480" spans="14:14">
      <c r="N1480"/>
    </row>
    <row r="1481" spans="14:14">
      <c r="N1481"/>
    </row>
    <row r="1482" spans="14:14">
      <c r="N1482"/>
    </row>
    <row r="1483" spans="14:14">
      <c r="N1483"/>
    </row>
    <row r="1484" spans="14:14">
      <c r="N1484"/>
    </row>
    <row r="1485" spans="14:14">
      <c r="N1485"/>
    </row>
    <row r="1486" spans="14:14">
      <c r="N1486"/>
    </row>
    <row r="1487" spans="14:14">
      <c r="N1487"/>
    </row>
    <row r="1488" spans="14:14">
      <c r="N1488"/>
    </row>
    <row r="1489" spans="14:14">
      <c r="N1489"/>
    </row>
    <row r="1490" spans="14:14">
      <c r="N1490"/>
    </row>
    <row r="1491" spans="14:14">
      <c r="N1491"/>
    </row>
    <row r="1492" spans="14:14">
      <c r="N1492"/>
    </row>
    <row r="1493" spans="14:14">
      <c r="N1493"/>
    </row>
    <row r="1494" spans="14:14">
      <c r="N1494"/>
    </row>
    <row r="1495" spans="14:14">
      <c r="N1495"/>
    </row>
    <row r="1496" spans="14:14">
      <c r="N1496"/>
    </row>
    <row r="1497" spans="14:14">
      <c r="N1497"/>
    </row>
    <row r="1498" spans="14:14">
      <c r="N1498"/>
    </row>
    <row r="1499" spans="14:14">
      <c r="N1499"/>
    </row>
    <row r="1500" spans="14:14">
      <c r="N1500"/>
    </row>
    <row r="1501" spans="14:14">
      <c r="N1501"/>
    </row>
    <row r="1502" spans="14:14">
      <c r="N1502"/>
    </row>
    <row r="1503" spans="14:14">
      <c r="N1503"/>
    </row>
    <row r="1504" spans="14:14">
      <c r="N1504"/>
    </row>
    <row r="1505" spans="14:14">
      <c r="N1505"/>
    </row>
    <row r="1506" spans="14:14">
      <c r="N1506"/>
    </row>
    <row r="1507" spans="14:14">
      <c r="N1507"/>
    </row>
    <row r="1508" spans="14:14">
      <c r="N1508"/>
    </row>
    <row r="1509" spans="14:14">
      <c r="N1509"/>
    </row>
    <row r="1510" spans="14:14">
      <c r="N1510"/>
    </row>
    <row r="1511" spans="14:14">
      <c r="N1511"/>
    </row>
    <row r="1512" spans="14:14">
      <c r="N1512"/>
    </row>
    <row r="1513" spans="14:14">
      <c r="N1513"/>
    </row>
    <row r="1514" spans="14:14">
      <c r="N1514"/>
    </row>
    <row r="1515" spans="14:14">
      <c r="N1515"/>
    </row>
    <row r="1516" spans="14:14">
      <c r="N1516"/>
    </row>
    <row r="1517" spans="14:14">
      <c r="N1517"/>
    </row>
    <row r="1518" spans="14:14">
      <c r="N1518"/>
    </row>
    <row r="1519" spans="14:14">
      <c r="N1519"/>
    </row>
    <row r="1520" spans="14:14">
      <c r="N1520"/>
    </row>
    <row r="1521" spans="14:14">
      <c r="N1521"/>
    </row>
    <row r="1522" spans="14:14">
      <c r="N1522"/>
    </row>
    <row r="1523" spans="14:14">
      <c r="N1523"/>
    </row>
    <row r="1524" spans="14:14">
      <c r="N1524"/>
    </row>
    <row r="1525" spans="14:14">
      <c r="N1525"/>
    </row>
    <row r="1526" spans="14:14">
      <c r="N1526"/>
    </row>
    <row r="1527" spans="14:14">
      <c r="N1527"/>
    </row>
    <row r="1528" spans="14:14">
      <c r="N1528"/>
    </row>
    <row r="1529" spans="14:14">
      <c r="N1529"/>
    </row>
    <row r="1530" spans="14:14">
      <c r="N1530"/>
    </row>
    <row r="1531" spans="14:14">
      <c r="N1531"/>
    </row>
    <row r="1532" spans="14:14">
      <c r="N1532"/>
    </row>
    <row r="1533" spans="14:14">
      <c r="N1533"/>
    </row>
    <row r="1534" spans="14:14">
      <c r="N1534"/>
    </row>
    <row r="1535" spans="14:14">
      <c r="N1535"/>
    </row>
    <row r="1536" spans="14:14">
      <c r="N1536"/>
    </row>
    <row r="1537" spans="14:14">
      <c r="N1537"/>
    </row>
    <row r="1538" spans="14:14">
      <c r="N1538"/>
    </row>
    <row r="1539" spans="14:14">
      <c r="N1539"/>
    </row>
    <row r="1540" spans="14:14">
      <c r="N1540"/>
    </row>
    <row r="1541" spans="14:14">
      <c r="N1541"/>
    </row>
    <row r="1542" spans="14:14">
      <c r="N1542"/>
    </row>
    <row r="1543" spans="14:14">
      <c r="N1543"/>
    </row>
    <row r="1544" spans="14:14">
      <c r="N1544"/>
    </row>
    <row r="1545" spans="14:14">
      <c r="N1545"/>
    </row>
    <row r="1546" spans="14:14">
      <c r="N1546"/>
    </row>
    <row r="1547" spans="14:14">
      <c r="N1547"/>
    </row>
    <row r="1548" spans="14:14">
      <c r="N1548"/>
    </row>
    <row r="1549" spans="14:14">
      <c r="N1549"/>
    </row>
    <row r="1550" spans="14:14">
      <c r="N1550"/>
    </row>
    <row r="1551" spans="14:14">
      <c r="N1551"/>
    </row>
    <row r="1552" spans="14:14">
      <c r="N1552"/>
    </row>
    <row r="1553" spans="14:14">
      <c r="N1553"/>
    </row>
    <row r="1554" spans="14:14">
      <c r="N1554"/>
    </row>
    <row r="1555" spans="14:14">
      <c r="N1555"/>
    </row>
    <row r="1556" spans="14:14">
      <c r="N1556"/>
    </row>
    <row r="1557" spans="14:14">
      <c r="N1557"/>
    </row>
    <row r="1558" spans="14:14">
      <c r="N1558"/>
    </row>
    <row r="1559" spans="14:14">
      <c r="N1559"/>
    </row>
    <row r="1560" spans="14:14">
      <c r="N1560"/>
    </row>
    <row r="1561" spans="14:14">
      <c r="N1561"/>
    </row>
    <row r="1562" spans="14:14">
      <c r="N1562"/>
    </row>
    <row r="1563" spans="14:14">
      <c r="N1563"/>
    </row>
    <row r="1564" spans="14:14">
      <c r="N1564"/>
    </row>
    <row r="1565" spans="14:14">
      <c r="N1565"/>
    </row>
    <row r="1566" spans="14:14">
      <c r="N1566"/>
    </row>
    <row r="1567" spans="14:14">
      <c r="N1567"/>
    </row>
    <row r="1568" spans="14:14">
      <c r="N1568"/>
    </row>
    <row r="1569" spans="14:14">
      <c r="N1569"/>
    </row>
    <row r="1570" spans="14:14">
      <c r="N1570"/>
    </row>
    <row r="1571" spans="14:14">
      <c r="N1571"/>
    </row>
    <row r="1572" spans="14:14">
      <c r="N1572"/>
    </row>
    <row r="1573" spans="14:14">
      <c r="N1573"/>
    </row>
    <row r="1574" spans="14:14">
      <c r="N1574"/>
    </row>
    <row r="1575" spans="14:14">
      <c r="N1575"/>
    </row>
    <row r="1576" spans="14:14">
      <c r="N1576"/>
    </row>
    <row r="1577" spans="14:14">
      <c r="N1577"/>
    </row>
    <row r="1578" spans="14:14">
      <c r="N1578"/>
    </row>
    <row r="1579" spans="14:14">
      <c r="N1579"/>
    </row>
    <row r="1580" spans="14:14">
      <c r="N1580"/>
    </row>
    <row r="1581" spans="14:14">
      <c r="N1581"/>
    </row>
    <row r="1582" spans="14:14">
      <c r="N1582"/>
    </row>
    <row r="1583" spans="14:14">
      <c r="N1583"/>
    </row>
    <row r="1584" spans="14:14">
      <c r="N1584"/>
    </row>
    <row r="1585" spans="14:14">
      <c r="N1585"/>
    </row>
    <row r="1586" spans="14:14">
      <c r="N1586"/>
    </row>
    <row r="1587" spans="14:14">
      <c r="N1587"/>
    </row>
    <row r="1588" spans="14:14">
      <c r="N1588"/>
    </row>
    <row r="1589" spans="14:14">
      <c r="N1589"/>
    </row>
    <row r="1590" spans="14:14">
      <c r="N1590"/>
    </row>
    <row r="1591" spans="14:14">
      <c r="N1591"/>
    </row>
    <row r="1592" spans="14:14">
      <c r="N1592"/>
    </row>
    <row r="1593" spans="14:14">
      <c r="N1593"/>
    </row>
    <row r="1594" spans="14:14">
      <c r="N1594"/>
    </row>
    <row r="1595" spans="14:14">
      <c r="N1595"/>
    </row>
    <row r="1596" spans="14:14">
      <c r="N1596"/>
    </row>
    <row r="1597" spans="14:14">
      <c r="N1597"/>
    </row>
    <row r="1598" spans="14:14">
      <c r="N1598"/>
    </row>
    <row r="1599" spans="14:14">
      <c r="N1599"/>
    </row>
    <row r="1600" spans="14:14">
      <c r="N1600"/>
    </row>
    <row r="1601" spans="14:14">
      <c r="N1601"/>
    </row>
    <row r="1602" spans="14:14">
      <c r="N1602"/>
    </row>
    <row r="1603" spans="14:14">
      <c r="N1603"/>
    </row>
    <row r="1604" spans="14:14">
      <c r="N1604"/>
    </row>
    <row r="1605" spans="14:14">
      <c r="N1605"/>
    </row>
    <row r="1606" spans="14:14">
      <c r="N1606"/>
    </row>
    <row r="1607" spans="14:14">
      <c r="N1607"/>
    </row>
    <row r="1608" spans="14:14">
      <c r="N1608"/>
    </row>
    <row r="1609" spans="14:14">
      <c r="N1609"/>
    </row>
    <row r="1610" spans="14:14">
      <c r="N1610"/>
    </row>
    <row r="1611" spans="14:14">
      <c r="N1611"/>
    </row>
    <row r="1612" spans="14:14">
      <c r="N1612"/>
    </row>
    <row r="1613" spans="14:14">
      <c r="N1613"/>
    </row>
    <row r="1614" spans="14:14">
      <c r="N1614"/>
    </row>
    <row r="1615" spans="14:14">
      <c r="N1615"/>
    </row>
    <row r="1616" spans="14:14">
      <c r="N1616"/>
    </row>
    <row r="1617" spans="14:14">
      <c r="N1617"/>
    </row>
    <row r="1618" spans="14:14">
      <c r="N1618"/>
    </row>
    <row r="1619" spans="14:14">
      <c r="N1619"/>
    </row>
    <row r="1620" spans="14:14">
      <c r="N1620"/>
    </row>
    <row r="1621" spans="14:14">
      <c r="N1621"/>
    </row>
    <row r="1622" spans="14:14">
      <c r="N1622"/>
    </row>
    <row r="1623" spans="14:14">
      <c r="N1623"/>
    </row>
    <row r="1624" spans="14:14">
      <c r="N1624"/>
    </row>
    <row r="1625" spans="14:14">
      <c r="N1625"/>
    </row>
    <row r="1626" spans="14:14">
      <c r="N1626"/>
    </row>
    <row r="1627" spans="14:14">
      <c r="N1627"/>
    </row>
    <row r="1628" spans="14:14">
      <c r="N1628"/>
    </row>
    <row r="1629" spans="14:14">
      <c r="N1629"/>
    </row>
    <row r="1630" spans="14:14">
      <c r="N1630"/>
    </row>
    <row r="1631" spans="14:14">
      <c r="N1631"/>
    </row>
    <row r="1632" spans="14:14">
      <c r="N1632"/>
    </row>
    <row r="1633" spans="14:14">
      <c r="N1633"/>
    </row>
    <row r="1634" spans="14:14">
      <c r="N1634"/>
    </row>
    <row r="1635" spans="14:14">
      <c r="N1635"/>
    </row>
    <row r="1636" spans="14:14">
      <c r="N1636"/>
    </row>
    <row r="1637" spans="14:14">
      <c r="N1637"/>
    </row>
    <row r="1638" spans="14:14">
      <c r="N1638"/>
    </row>
    <row r="1639" spans="14:14">
      <c r="N1639"/>
    </row>
    <row r="1640" spans="14:14">
      <c r="N1640"/>
    </row>
    <row r="1641" spans="14:14">
      <c r="N1641"/>
    </row>
    <row r="1642" spans="14:14">
      <c r="N1642"/>
    </row>
    <row r="1643" spans="14:14">
      <c r="N1643"/>
    </row>
    <row r="1644" spans="14:14">
      <c r="N1644"/>
    </row>
    <row r="1645" spans="14:14">
      <c r="N1645"/>
    </row>
    <row r="1646" spans="14:14">
      <c r="N1646"/>
    </row>
    <row r="1647" spans="14:14">
      <c r="N1647"/>
    </row>
    <row r="1648" spans="14:14">
      <c r="N1648"/>
    </row>
    <row r="1649" spans="14:14">
      <c r="N1649"/>
    </row>
    <row r="1650" spans="14:14">
      <c r="N1650"/>
    </row>
    <row r="1651" spans="14:14">
      <c r="N1651"/>
    </row>
    <row r="1652" spans="14:14">
      <c r="N1652"/>
    </row>
    <row r="1653" spans="14:14">
      <c r="N1653"/>
    </row>
    <row r="1654" spans="14:14">
      <c r="N1654"/>
    </row>
    <row r="1655" spans="14:14">
      <c r="N1655"/>
    </row>
    <row r="1656" spans="14:14">
      <c r="N1656"/>
    </row>
    <row r="1657" spans="14:14">
      <c r="N1657"/>
    </row>
    <row r="1658" spans="14:14">
      <c r="N1658"/>
    </row>
    <row r="1659" spans="14:14">
      <c r="N1659"/>
    </row>
    <row r="1660" spans="14:14">
      <c r="N1660"/>
    </row>
    <row r="1661" spans="14:14">
      <c r="N1661"/>
    </row>
    <row r="1662" spans="14:14">
      <c r="N1662"/>
    </row>
    <row r="1663" spans="14:14">
      <c r="N1663"/>
    </row>
    <row r="1664" spans="14:14">
      <c r="N1664"/>
    </row>
    <row r="1665" spans="14:14">
      <c r="N1665"/>
    </row>
    <row r="1666" spans="14:14">
      <c r="N1666"/>
    </row>
    <row r="1667" spans="14:14">
      <c r="N1667"/>
    </row>
    <row r="1668" spans="14:14">
      <c r="N1668"/>
    </row>
    <row r="1669" spans="14:14">
      <c r="N1669"/>
    </row>
    <row r="1670" spans="14:14">
      <c r="N1670"/>
    </row>
    <row r="1671" spans="14:14">
      <c r="N1671"/>
    </row>
    <row r="1672" spans="14:14">
      <c r="N1672"/>
    </row>
    <row r="1673" spans="14:14">
      <c r="N1673"/>
    </row>
    <row r="1674" spans="14:14">
      <c r="N1674"/>
    </row>
    <row r="1675" spans="14:14">
      <c r="N1675"/>
    </row>
    <row r="1676" spans="14:14">
      <c r="N1676"/>
    </row>
    <row r="1677" spans="14:14">
      <c r="N1677"/>
    </row>
    <row r="1678" spans="14:14">
      <c r="N1678"/>
    </row>
    <row r="1679" spans="14:14">
      <c r="N1679"/>
    </row>
    <row r="1680" spans="14:14">
      <c r="N1680"/>
    </row>
    <row r="1681" spans="14:14">
      <c r="N1681"/>
    </row>
    <row r="1682" spans="14:14">
      <c r="N1682"/>
    </row>
    <row r="1683" spans="14:14">
      <c r="N1683"/>
    </row>
    <row r="1684" spans="14:14">
      <c r="N1684"/>
    </row>
    <row r="1685" spans="14:14">
      <c r="N1685"/>
    </row>
    <row r="1686" spans="14:14">
      <c r="N1686"/>
    </row>
    <row r="1687" spans="14:14">
      <c r="N1687"/>
    </row>
    <row r="1688" spans="14:14">
      <c r="N1688"/>
    </row>
    <row r="1689" spans="14:14">
      <c r="N1689"/>
    </row>
    <row r="1690" spans="14:14">
      <c r="N1690"/>
    </row>
    <row r="1691" spans="14:14">
      <c r="N1691"/>
    </row>
    <row r="1692" spans="14:14">
      <c r="N1692"/>
    </row>
    <row r="1693" spans="14:14">
      <c r="N1693"/>
    </row>
    <row r="1694" spans="14:14">
      <c r="N1694"/>
    </row>
    <row r="1695" spans="14:14">
      <c r="N1695"/>
    </row>
    <row r="1696" spans="14:14">
      <c r="N1696"/>
    </row>
    <row r="1697" spans="14:14">
      <c r="N1697"/>
    </row>
    <row r="1698" spans="14:14">
      <c r="N1698"/>
    </row>
    <row r="1699" spans="14:14">
      <c r="N1699"/>
    </row>
    <row r="1700" spans="14:14">
      <c r="N1700"/>
    </row>
    <row r="1701" spans="14:14">
      <c r="N1701"/>
    </row>
    <row r="1702" spans="14:14">
      <c r="N1702"/>
    </row>
    <row r="1703" spans="14:14">
      <c r="N1703"/>
    </row>
    <row r="1704" spans="14:14">
      <c r="N1704"/>
    </row>
    <row r="1705" spans="14:14">
      <c r="N1705"/>
    </row>
    <row r="1706" spans="14:14">
      <c r="N1706"/>
    </row>
    <row r="1707" spans="14:14">
      <c r="N1707"/>
    </row>
    <row r="1708" spans="14:14">
      <c r="N1708"/>
    </row>
    <row r="1709" spans="14:14">
      <c r="N1709"/>
    </row>
    <row r="1710" spans="14:14">
      <c r="N1710"/>
    </row>
    <row r="1711" spans="14:14">
      <c r="N1711"/>
    </row>
    <row r="1712" spans="14:14">
      <c r="N1712"/>
    </row>
    <row r="1713" spans="14:14">
      <c r="N1713"/>
    </row>
    <row r="1714" spans="14:14">
      <c r="N1714"/>
    </row>
    <row r="1715" spans="14:14">
      <c r="N1715"/>
    </row>
    <row r="1716" spans="14:14">
      <c r="N1716"/>
    </row>
    <row r="1717" spans="14:14">
      <c r="N1717"/>
    </row>
    <row r="1718" spans="14:14">
      <c r="N1718"/>
    </row>
    <row r="1719" spans="14:14">
      <c r="N1719"/>
    </row>
    <row r="1720" spans="14:14">
      <c r="N1720"/>
    </row>
    <row r="1721" spans="14:14">
      <c r="N1721"/>
    </row>
    <row r="1722" spans="14:14">
      <c r="N1722"/>
    </row>
    <row r="1723" spans="14:14">
      <c r="N1723"/>
    </row>
    <row r="1724" spans="14:14">
      <c r="N1724"/>
    </row>
    <row r="1725" spans="14:14">
      <c r="N1725"/>
    </row>
    <row r="1726" spans="14:14">
      <c r="N1726"/>
    </row>
    <row r="1727" spans="14:14">
      <c r="N1727"/>
    </row>
    <row r="1728" spans="14:14">
      <c r="N1728"/>
    </row>
    <row r="1729" spans="14:14">
      <c r="N1729"/>
    </row>
    <row r="1730" spans="14:14">
      <c r="N1730"/>
    </row>
    <row r="1731" spans="14:14">
      <c r="N1731"/>
    </row>
    <row r="1732" spans="14:14">
      <c r="N1732"/>
    </row>
    <row r="1733" spans="14:14">
      <c r="N1733"/>
    </row>
    <row r="1734" spans="14:14">
      <c r="N1734"/>
    </row>
    <row r="1735" spans="14:14">
      <c r="N1735"/>
    </row>
    <row r="1736" spans="14:14">
      <c r="N1736"/>
    </row>
    <row r="1737" spans="14:14">
      <c r="N1737"/>
    </row>
    <row r="1738" spans="14:14">
      <c r="N1738"/>
    </row>
    <row r="1739" spans="14:14">
      <c r="N1739"/>
    </row>
    <row r="1740" spans="14:14">
      <c r="N1740"/>
    </row>
    <row r="1741" spans="14:14">
      <c r="N1741"/>
    </row>
    <row r="1742" spans="14:14">
      <c r="N1742"/>
    </row>
    <row r="1743" spans="14:14">
      <c r="N1743"/>
    </row>
    <row r="1744" spans="14:14">
      <c r="N1744"/>
    </row>
    <row r="1745" spans="14:14">
      <c r="N1745"/>
    </row>
    <row r="1746" spans="14:14">
      <c r="N1746"/>
    </row>
    <row r="1747" spans="14:14">
      <c r="N1747"/>
    </row>
    <row r="1748" spans="14:14">
      <c r="N1748"/>
    </row>
    <row r="1749" spans="14:14">
      <c r="N1749"/>
    </row>
    <row r="1750" spans="14:14">
      <c r="N1750"/>
    </row>
    <row r="1751" spans="14:14">
      <c r="N1751"/>
    </row>
    <row r="1752" spans="14:14">
      <c r="N1752"/>
    </row>
    <row r="1753" spans="14:14">
      <c r="N1753"/>
    </row>
    <row r="1754" spans="14:14">
      <c r="N1754"/>
    </row>
    <row r="1755" spans="14:14">
      <c r="N1755"/>
    </row>
    <row r="1756" spans="14:14">
      <c r="N1756"/>
    </row>
    <row r="1757" spans="14:14">
      <c r="N1757"/>
    </row>
    <row r="1758" spans="14:14">
      <c r="N1758"/>
    </row>
    <row r="1759" spans="14:14">
      <c r="N1759"/>
    </row>
    <row r="1760" spans="14:14">
      <c r="N1760"/>
    </row>
    <row r="1761" spans="14:14">
      <c r="N1761"/>
    </row>
    <row r="1762" spans="14:14">
      <c r="N1762"/>
    </row>
    <row r="1763" spans="14:14">
      <c r="N1763"/>
    </row>
    <row r="1764" spans="14:14">
      <c r="N1764"/>
    </row>
    <row r="1765" spans="14:14">
      <c r="N1765"/>
    </row>
    <row r="1766" spans="14:14">
      <c r="N1766"/>
    </row>
    <row r="1767" spans="14:14">
      <c r="N1767"/>
    </row>
    <row r="1768" spans="14:14">
      <c r="N1768"/>
    </row>
    <row r="1769" spans="14:14">
      <c r="N1769"/>
    </row>
    <row r="1770" spans="14:14">
      <c r="N1770"/>
    </row>
    <row r="1771" spans="14:14">
      <c r="N1771"/>
    </row>
    <row r="1772" spans="14:14">
      <c r="N1772"/>
    </row>
    <row r="1773" spans="14:14">
      <c r="N1773"/>
    </row>
    <row r="1774" spans="14:14">
      <c r="N1774"/>
    </row>
    <row r="1775" spans="14:14">
      <c r="N1775"/>
    </row>
    <row r="1776" spans="14:14">
      <c r="N1776"/>
    </row>
    <row r="1777" spans="14:14">
      <c r="N1777"/>
    </row>
    <row r="1778" spans="14:14">
      <c r="N1778"/>
    </row>
    <row r="1779" spans="14:14">
      <c r="N1779"/>
    </row>
    <row r="1780" spans="14:14">
      <c r="N1780"/>
    </row>
    <row r="1781" spans="14:14">
      <c r="N1781"/>
    </row>
    <row r="1782" spans="14:14">
      <c r="N1782"/>
    </row>
    <row r="1783" spans="14:14">
      <c r="N1783"/>
    </row>
    <row r="1784" spans="14:14">
      <c r="N1784"/>
    </row>
    <row r="1785" spans="14:14">
      <c r="N1785"/>
    </row>
    <row r="1786" spans="14:14">
      <c r="N1786"/>
    </row>
    <row r="1787" spans="14:14">
      <c r="N1787"/>
    </row>
    <row r="1788" spans="14:14">
      <c r="N1788"/>
    </row>
    <row r="1789" spans="14:14">
      <c r="N1789"/>
    </row>
    <row r="1790" spans="14:14">
      <c r="N1790"/>
    </row>
    <row r="1791" spans="14:14">
      <c r="N1791"/>
    </row>
    <row r="1792" spans="14:14">
      <c r="N1792"/>
    </row>
    <row r="1793" spans="14:14">
      <c r="N1793"/>
    </row>
    <row r="1794" spans="14:14">
      <c r="N1794"/>
    </row>
    <row r="1795" spans="14:14">
      <c r="N1795"/>
    </row>
    <row r="1796" spans="14:14">
      <c r="N1796"/>
    </row>
    <row r="1797" spans="14:14">
      <c r="N1797"/>
    </row>
    <row r="1798" spans="14:14">
      <c r="N1798"/>
    </row>
    <row r="1799" spans="14:14">
      <c r="N1799"/>
    </row>
    <row r="1800" spans="14:14">
      <c r="N1800"/>
    </row>
    <row r="1801" spans="14:14">
      <c r="N1801"/>
    </row>
    <row r="1802" spans="14:14">
      <c r="N1802"/>
    </row>
    <row r="1803" spans="14:14">
      <c r="N1803"/>
    </row>
    <row r="1804" spans="14:14">
      <c r="N1804"/>
    </row>
    <row r="1805" spans="14:14">
      <c r="N1805"/>
    </row>
    <row r="1806" spans="14:14">
      <c r="N1806"/>
    </row>
    <row r="1807" spans="14:14">
      <c r="N1807"/>
    </row>
    <row r="1808" spans="14:14">
      <c r="N1808"/>
    </row>
    <row r="1809" spans="14:14">
      <c r="N1809"/>
    </row>
    <row r="1810" spans="14:14">
      <c r="N1810"/>
    </row>
    <row r="1811" spans="14:14">
      <c r="N1811"/>
    </row>
    <row r="1812" spans="14:14">
      <c r="N1812"/>
    </row>
    <row r="1813" spans="14:14">
      <c r="N1813"/>
    </row>
    <row r="1814" spans="14:14">
      <c r="N1814"/>
    </row>
    <row r="1815" spans="14:14">
      <c r="N1815"/>
    </row>
    <row r="1816" spans="14:14">
      <c r="N1816"/>
    </row>
    <row r="1817" spans="14:14">
      <c r="N1817"/>
    </row>
    <row r="1818" spans="14:14">
      <c r="N1818"/>
    </row>
    <row r="1819" spans="14:14">
      <c r="N1819"/>
    </row>
    <row r="1820" spans="14:14">
      <c r="N1820"/>
    </row>
    <row r="1821" spans="14:14">
      <c r="N1821"/>
    </row>
    <row r="1822" spans="14:14">
      <c r="N1822"/>
    </row>
    <row r="1823" spans="14:14">
      <c r="N1823"/>
    </row>
    <row r="1824" spans="14:14">
      <c r="N1824"/>
    </row>
    <row r="1825" spans="14:14">
      <c r="N1825"/>
    </row>
    <row r="1826" spans="14:14">
      <c r="N1826"/>
    </row>
    <row r="1827" spans="14:14">
      <c r="N1827"/>
    </row>
    <row r="1828" spans="14:14">
      <c r="N1828"/>
    </row>
    <row r="1829" spans="14:14">
      <c r="N1829"/>
    </row>
    <row r="1830" spans="14:14">
      <c r="N1830"/>
    </row>
    <row r="1831" spans="14:14">
      <c r="N1831"/>
    </row>
    <row r="1832" spans="14:14">
      <c r="N1832"/>
    </row>
    <row r="1833" spans="14:14">
      <c r="N1833"/>
    </row>
    <row r="1834" spans="14:14">
      <c r="N1834"/>
    </row>
    <row r="1835" spans="14:14">
      <c r="N1835"/>
    </row>
    <row r="1836" spans="14:14">
      <c r="N1836"/>
    </row>
    <row r="1837" spans="14:14">
      <c r="N1837"/>
    </row>
    <row r="1838" spans="14:14">
      <c r="N1838"/>
    </row>
    <row r="1839" spans="14:14">
      <c r="N1839"/>
    </row>
    <row r="1840" spans="14:14">
      <c r="N1840"/>
    </row>
    <row r="1841" spans="14:14">
      <c r="N1841"/>
    </row>
    <row r="1842" spans="14:14">
      <c r="N1842"/>
    </row>
    <row r="1843" spans="14:14">
      <c r="N1843"/>
    </row>
    <row r="1844" spans="14:14">
      <c r="N1844"/>
    </row>
    <row r="1845" spans="14:14">
      <c r="N1845"/>
    </row>
    <row r="1846" spans="14:14">
      <c r="N1846"/>
    </row>
    <row r="1847" spans="14:14">
      <c r="N1847"/>
    </row>
    <row r="1848" spans="14:14">
      <c r="N1848"/>
    </row>
    <row r="1849" spans="14:14">
      <c r="N1849"/>
    </row>
    <row r="1850" spans="14:14">
      <c r="N1850"/>
    </row>
    <row r="1851" spans="14:14">
      <c r="N1851"/>
    </row>
    <row r="1852" spans="14:14">
      <c r="N1852"/>
    </row>
    <row r="1853" spans="14:14">
      <c r="N1853"/>
    </row>
    <row r="1854" spans="14:14">
      <c r="N1854"/>
    </row>
    <row r="1855" spans="14:14">
      <c r="N1855"/>
    </row>
    <row r="1856" spans="14:14">
      <c r="N1856"/>
    </row>
    <row r="1857" spans="14:14">
      <c r="N1857"/>
    </row>
    <row r="1858" spans="14:14">
      <c r="N1858"/>
    </row>
    <row r="1859" spans="14:14">
      <c r="N1859"/>
    </row>
    <row r="1860" spans="14:14">
      <c r="N1860"/>
    </row>
    <row r="1861" spans="14:14">
      <c r="N1861"/>
    </row>
    <row r="1862" spans="14:14">
      <c r="N1862"/>
    </row>
    <row r="1863" spans="14:14">
      <c r="N1863"/>
    </row>
    <row r="1864" spans="14:14">
      <c r="N1864"/>
    </row>
    <row r="1865" spans="14:14">
      <c r="N1865"/>
    </row>
    <row r="1866" spans="14:14">
      <c r="N1866"/>
    </row>
    <row r="1867" spans="14:14">
      <c r="N1867"/>
    </row>
    <row r="1868" spans="14:14">
      <c r="N1868"/>
    </row>
    <row r="1869" spans="14:14">
      <c r="N1869"/>
    </row>
    <row r="1870" spans="14:14">
      <c r="N1870"/>
    </row>
    <row r="1871" spans="14:14">
      <c r="N1871"/>
    </row>
    <row r="1872" spans="14:14">
      <c r="N1872"/>
    </row>
    <row r="1873" spans="14:14">
      <c r="N1873"/>
    </row>
    <row r="1874" spans="14:14">
      <c r="N1874"/>
    </row>
    <row r="1875" spans="14:14">
      <c r="N1875"/>
    </row>
    <row r="1876" spans="14:14">
      <c r="N1876"/>
    </row>
    <row r="1877" spans="14:14">
      <c r="N1877"/>
    </row>
    <row r="1878" spans="14:14">
      <c r="N1878"/>
    </row>
    <row r="1879" spans="14:14">
      <c r="N1879"/>
    </row>
    <row r="1880" spans="14:14">
      <c r="N1880"/>
    </row>
    <row r="1881" spans="14:14">
      <c r="N1881"/>
    </row>
    <row r="1882" spans="14:14">
      <c r="N1882"/>
    </row>
    <row r="1883" spans="14:14">
      <c r="N1883"/>
    </row>
    <row r="1884" spans="14:14">
      <c r="N1884"/>
    </row>
    <row r="1885" spans="14:14">
      <c r="N1885"/>
    </row>
    <row r="1886" spans="14:14">
      <c r="N1886"/>
    </row>
    <row r="1887" spans="14:14">
      <c r="N1887"/>
    </row>
    <row r="1888" spans="14:14">
      <c r="N1888"/>
    </row>
    <row r="1889" spans="14:14">
      <c r="N1889"/>
    </row>
    <row r="1890" spans="14:14">
      <c r="N1890"/>
    </row>
    <row r="1891" spans="14:14">
      <c r="N1891"/>
    </row>
    <row r="1892" spans="14:14">
      <c r="N1892"/>
    </row>
    <row r="1893" spans="14:14">
      <c r="N1893"/>
    </row>
    <row r="1894" spans="14:14">
      <c r="N1894"/>
    </row>
    <row r="1895" spans="14:14">
      <c r="N1895"/>
    </row>
    <row r="1896" spans="14:14">
      <c r="N1896"/>
    </row>
    <row r="1897" spans="14:14">
      <c r="N1897"/>
    </row>
    <row r="1898" spans="14:14">
      <c r="N1898"/>
    </row>
    <row r="1899" spans="14:14">
      <c r="N1899"/>
    </row>
    <row r="1900" spans="14:14">
      <c r="N1900"/>
    </row>
    <row r="1901" spans="14:14">
      <c r="N1901"/>
    </row>
    <row r="1902" spans="14:14">
      <c r="N1902"/>
    </row>
    <row r="1903" spans="14:14">
      <c r="N1903"/>
    </row>
    <row r="1904" spans="14:14">
      <c r="N1904"/>
    </row>
    <row r="1905" spans="14:14">
      <c r="N1905"/>
    </row>
    <row r="1906" spans="14:14">
      <c r="N1906"/>
    </row>
    <row r="1907" spans="14:14">
      <c r="N1907"/>
    </row>
    <row r="1908" spans="14:14">
      <c r="N1908"/>
    </row>
    <row r="1909" spans="14:14">
      <c r="N1909"/>
    </row>
    <row r="1910" spans="14:14">
      <c r="N1910"/>
    </row>
    <row r="1911" spans="14:14">
      <c r="N1911"/>
    </row>
    <row r="1912" spans="14:14">
      <c r="N1912"/>
    </row>
    <row r="1913" spans="14:14">
      <c r="N1913"/>
    </row>
    <row r="1914" spans="14:14">
      <c r="N1914"/>
    </row>
    <row r="1915" spans="14:14">
      <c r="N1915"/>
    </row>
    <row r="1916" spans="14:14">
      <c r="N1916"/>
    </row>
    <row r="1917" spans="14:14">
      <c r="N1917"/>
    </row>
    <row r="1918" spans="14:14">
      <c r="N1918"/>
    </row>
    <row r="1919" spans="14:14">
      <c r="N1919"/>
    </row>
    <row r="1920" spans="14:14">
      <c r="N1920"/>
    </row>
    <row r="1921" spans="14:14">
      <c r="N1921"/>
    </row>
    <row r="1922" spans="14:14">
      <c r="N1922"/>
    </row>
    <row r="1923" spans="14:14">
      <c r="N1923"/>
    </row>
    <row r="1924" spans="14:14">
      <c r="N1924"/>
    </row>
    <row r="1925" spans="14:14">
      <c r="N1925"/>
    </row>
    <row r="1926" spans="14:14">
      <c r="N1926"/>
    </row>
    <row r="1927" spans="14:14">
      <c r="N1927"/>
    </row>
    <row r="1928" spans="14:14">
      <c r="N1928"/>
    </row>
    <row r="1929" spans="14:14">
      <c r="N1929"/>
    </row>
    <row r="1930" spans="14:14">
      <c r="N1930"/>
    </row>
    <row r="1931" spans="14:14">
      <c r="N1931"/>
    </row>
    <row r="1932" spans="14:14">
      <c r="N1932"/>
    </row>
    <row r="1933" spans="14:14">
      <c r="N1933"/>
    </row>
    <row r="1934" spans="14:14">
      <c r="N1934"/>
    </row>
    <row r="1935" spans="14:14">
      <c r="N1935"/>
    </row>
    <row r="1936" spans="14:14">
      <c r="N1936"/>
    </row>
    <row r="1937" spans="14:14">
      <c r="N1937"/>
    </row>
    <row r="1938" spans="14:14">
      <c r="N1938"/>
    </row>
    <row r="1939" spans="14:14">
      <c r="N1939"/>
    </row>
    <row r="1940" spans="14:14">
      <c r="N1940"/>
    </row>
    <row r="1941" spans="14:14">
      <c r="N1941"/>
    </row>
    <row r="1942" spans="14:14">
      <c r="N1942"/>
    </row>
    <row r="1943" spans="14:14">
      <c r="N1943"/>
    </row>
    <row r="1944" spans="14:14">
      <c r="N1944"/>
    </row>
    <row r="1945" spans="14:14">
      <c r="N1945"/>
    </row>
    <row r="1946" spans="14:14">
      <c r="N1946"/>
    </row>
    <row r="1947" spans="14:14">
      <c r="N1947"/>
    </row>
    <row r="1948" spans="14:14">
      <c r="N1948"/>
    </row>
    <row r="1949" spans="14:14">
      <c r="N1949"/>
    </row>
    <row r="1950" spans="14:14">
      <c r="N1950"/>
    </row>
    <row r="1951" spans="14:14">
      <c r="N1951"/>
    </row>
    <row r="1952" spans="14:14">
      <c r="N1952"/>
    </row>
    <row r="1953" spans="14:14">
      <c r="N1953"/>
    </row>
    <row r="1954" spans="14:14">
      <c r="N1954"/>
    </row>
    <row r="1955" spans="14:14">
      <c r="N1955"/>
    </row>
    <row r="1956" spans="14:14">
      <c r="N1956"/>
    </row>
    <row r="1957" spans="14:14">
      <c r="N1957"/>
    </row>
    <row r="1958" spans="14:14">
      <c r="N1958"/>
    </row>
    <row r="1959" spans="14:14">
      <c r="N1959"/>
    </row>
    <row r="1960" spans="14:14">
      <c r="N1960"/>
    </row>
    <row r="1961" spans="14:14">
      <c r="N1961"/>
    </row>
    <row r="1962" spans="14:14">
      <c r="N1962"/>
    </row>
    <row r="1963" spans="14:14">
      <c r="N1963"/>
    </row>
    <row r="1964" spans="14:14">
      <c r="N1964"/>
    </row>
    <row r="1965" spans="14:14">
      <c r="N1965"/>
    </row>
    <row r="1966" spans="14:14">
      <c r="N1966"/>
    </row>
    <row r="1967" spans="14:14">
      <c r="N1967"/>
    </row>
    <row r="1968" spans="14:14">
      <c r="N1968"/>
    </row>
    <row r="1969" spans="14:14">
      <c r="N1969"/>
    </row>
    <row r="1970" spans="14:14">
      <c r="N1970"/>
    </row>
    <row r="1971" spans="14:14">
      <c r="N1971"/>
    </row>
    <row r="1972" spans="14:14">
      <c r="N1972"/>
    </row>
    <row r="1973" spans="14:14">
      <c r="N1973"/>
    </row>
    <row r="1974" spans="14:14">
      <c r="N1974"/>
    </row>
    <row r="1975" spans="14:14">
      <c r="N1975"/>
    </row>
    <row r="1976" spans="14:14">
      <c r="N1976"/>
    </row>
    <row r="1977" spans="14:14">
      <c r="N1977"/>
    </row>
    <row r="1978" spans="14:14">
      <c r="N1978"/>
    </row>
    <row r="1979" spans="14:14">
      <c r="N1979"/>
    </row>
    <row r="1980" spans="14:14">
      <c r="N1980"/>
    </row>
    <row r="1981" spans="14:14">
      <c r="N1981"/>
    </row>
    <row r="1982" spans="14:14">
      <c r="N1982"/>
    </row>
    <row r="1983" spans="14:14">
      <c r="N1983"/>
    </row>
    <row r="1984" spans="14:14">
      <c r="N1984"/>
    </row>
    <row r="1985" spans="14:14">
      <c r="N1985"/>
    </row>
    <row r="1986" spans="14:14">
      <c r="N1986"/>
    </row>
    <row r="1987" spans="14:14">
      <c r="N1987"/>
    </row>
    <row r="1988" spans="14:14">
      <c r="N1988"/>
    </row>
    <row r="1989" spans="14:14">
      <c r="N1989"/>
    </row>
    <row r="1990" spans="14:14">
      <c r="N1990"/>
    </row>
    <row r="1991" spans="14:14">
      <c r="N1991"/>
    </row>
    <row r="1992" spans="14:14">
      <c r="N1992"/>
    </row>
    <row r="1993" spans="14:14">
      <c r="N1993"/>
    </row>
    <row r="1994" spans="14:14">
      <c r="N1994"/>
    </row>
    <row r="1995" spans="14:14">
      <c r="N1995"/>
    </row>
    <row r="1996" spans="14:14">
      <c r="N1996"/>
    </row>
    <row r="1997" spans="14:14">
      <c r="N1997"/>
    </row>
    <row r="1998" spans="14:14">
      <c r="N1998"/>
    </row>
    <row r="1999" spans="14:14">
      <c r="N1999"/>
    </row>
    <row r="2000" spans="14:14">
      <c r="N2000"/>
    </row>
    <row r="2001" spans="14:14">
      <c r="N2001"/>
    </row>
    <row r="2002" spans="14:14">
      <c r="N2002"/>
    </row>
    <row r="2003" spans="14:14">
      <c r="N2003"/>
    </row>
    <row r="2004" spans="14:14">
      <c r="N2004"/>
    </row>
    <row r="2005" spans="14:14">
      <c r="N2005"/>
    </row>
    <row r="2006" spans="14:14">
      <c r="N2006"/>
    </row>
    <row r="2007" spans="14:14">
      <c r="N2007"/>
    </row>
    <row r="2008" spans="14:14">
      <c r="N2008"/>
    </row>
    <row r="2009" spans="14:14">
      <c r="N2009"/>
    </row>
    <row r="2010" spans="14:14">
      <c r="N2010"/>
    </row>
    <row r="2011" spans="14:14">
      <c r="N2011"/>
    </row>
    <row r="2012" spans="14:14">
      <c r="N2012"/>
    </row>
    <row r="2013" spans="14:14">
      <c r="N2013"/>
    </row>
    <row r="2014" spans="14:14">
      <c r="N2014"/>
    </row>
    <row r="2015" spans="14:14">
      <c r="N2015"/>
    </row>
    <row r="2016" spans="14:14">
      <c r="N2016"/>
    </row>
    <row r="2017" spans="14:14">
      <c r="N2017"/>
    </row>
    <row r="2018" spans="14:14">
      <c r="N2018"/>
    </row>
    <row r="2019" spans="14:14">
      <c r="N2019"/>
    </row>
    <row r="2020" spans="14:14">
      <c r="N2020"/>
    </row>
    <row r="2021" spans="14:14">
      <c r="N2021"/>
    </row>
    <row r="2022" spans="14:14">
      <c r="N2022"/>
    </row>
    <row r="2023" spans="14:14">
      <c r="N2023"/>
    </row>
    <row r="2024" spans="14:14">
      <c r="N2024"/>
    </row>
    <row r="2025" spans="14:14">
      <c r="N2025"/>
    </row>
    <row r="2026" spans="14:14">
      <c r="N2026"/>
    </row>
    <row r="2027" spans="14:14">
      <c r="N2027"/>
    </row>
    <row r="2028" spans="14:14">
      <c r="N2028"/>
    </row>
    <row r="2029" spans="14:14">
      <c r="N2029"/>
    </row>
    <row r="2030" spans="14:14">
      <c r="N2030"/>
    </row>
    <row r="2031" spans="14:14">
      <c r="N2031"/>
    </row>
    <row r="2032" spans="14:14">
      <c r="N2032"/>
    </row>
    <row r="2033" spans="14:14">
      <c r="N2033"/>
    </row>
    <row r="2034" spans="14:14">
      <c r="N2034"/>
    </row>
    <row r="2035" spans="14:14">
      <c r="N2035"/>
    </row>
    <row r="2036" spans="14:14">
      <c r="N2036"/>
    </row>
    <row r="2037" spans="14:14">
      <c r="N2037"/>
    </row>
    <row r="2038" spans="14:14">
      <c r="N2038"/>
    </row>
    <row r="2039" spans="14:14">
      <c r="N2039"/>
    </row>
    <row r="2040" spans="14:14">
      <c r="N2040"/>
    </row>
    <row r="2041" spans="14:14">
      <c r="N2041"/>
    </row>
    <row r="2042" spans="14:14">
      <c r="N2042"/>
    </row>
    <row r="2043" spans="14:14">
      <c r="N2043"/>
    </row>
    <row r="2044" spans="14:14">
      <c r="N2044"/>
    </row>
    <row r="2045" spans="14:14">
      <c r="N2045"/>
    </row>
    <row r="2046" spans="14:14">
      <c r="N2046"/>
    </row>
    <row r="2047" spans="14:14">
      <c r="N2047"/>
    </row>
    <row r="2048" spans="14:14">
      <c r="N2048"/>
    </row>
    <row r="2049" spans="14:14">
      <c r="N2049"/>
    </row>
    <row r="2050" spans="14:14">
      <c r="N2050"/>
    </row>
    <row r="2051" spans="14:14">
      <c r="N2051"/>
    </row>
    <row r="2052" spans="14:14">
      <c r="N2052"/>
    </row>
    <row r="2053" spans="14:14">
      <c r="N2053"/>
    </row>
    <row r="2054" spans="14:14">
      <c r="N2054"/>
    </row>
    <row r="2055" spans="14:14">
      <c r="N2055"/>
    </row>
    <row r="2056" spans="14:14">
      <c r="N2056"/>
    </row>
    <row r="2057" spans="14:14">
      <c r="N2057"/>
    </row>
    <row r="2058" spans="14:14">
      <c r="N2058"/>
    </row>
    <row r="2059" spans="14:14">
      <c r="N2059"/>
    </row>
    <row r="2060" spans="14:14">
      <c r="N2060"/>
    </row>
    <row r="2061" spans="14:14">
      <c r="N2061"/>
    </row>
    <row r="2062" spans="14:14">
      <c r="N2062"/>
    </row>
    <row r="2063" spans="14:14">
      <c r="N2063"/>
    </row>
    <row r="2064" spans="14:14">
      <c r="N2064"/>
    </row>
    <row r="2065" spans="14:14">
      <c r="N2065"/>
    </row>
    <row r="2066" spans="14:14">
      <c r="N2066"/>
    </row>
    <row r="2067" spans="14:14">
      <c r="N2067"/>
    </row>
    <row r="2068" spans="14:14">
      <c r="N2068"/>
    </row>
    <row r="2069" spans="14:14">
      <c r="N2069"/>
    </row>
    <row r="2070" spans="14:14">
      <c r="N2070"/>
    </row>
    <row r="2071" spans="14:14">
      <c r="N2071"/>
    </row>
    <row r="2072" spans="14:14">
      <c r="N2072"/>
    </row>
    <row r="2073" spans="14:14">
      <c r="N2073"/>
    </row>
    <row r="2074" spans="14:14">
      <c r="N2074"/>
    </row>
    <row r="2075" spans="14:14">
      <c r="N2075"/>
    </row>
    <row r="2076" spans="14:14">
      <c r="N2076"/>
    </row>
    <row r="2077" spans="14:14">
      <c r="N2077"/>
    </row>
    <row r="2078" spans="14:14">
      <c r="N2078"/>
    </row>
    <row r="2079" spans="14:14">
      <c r="N2079"/>
    </row>
    <row r="2080" spans="14:14">
      <c r="N2080"/>
    </row>
    <row r="2081" spans="14:14">
      <c r="N2081"/>
    </row>
    <row r="2082" spans="14:14">
      <c r="N2082"/>
    </row>
    <row r="2083" spans="14:14">
      <c r="N2083"/>
    </row>
    <row r="2084" spans="14:14">
      <c r="N2084"/>
    </row>
    <row r="2085" spans="14:14">
      <c r="N2085"/>
    </row>
    <row r="2086" spans="14:14">
      <c r="N2086"/>
    </row>
    <row r="2087" spans="14:14">
      <c r="N2087"/>
    </row>
    <row r="2088" spans="14:14">
      <c r="N2088"/>
    </row>
    <row r="2089" spans="14:14">
      <c r="N2089"/>
    </row>
    <row r="2090" spans="14:14">
      <c r="N2090"/>
    </row>
    <row r="2091" spans="14:14">
      <c r="N2091"/>
    </row>
    <row r="2092" spans="14:14">
      <c r="N2092"/>
    </row>
    <row r="2093" spans="14:14">
      <c r="N2093"/>
    </row>
    <row r="2094" spans="14:14">
      <c r="N2094"/>
    </row>
    <row r="2095" spans="14:14">
      <c r="N2095"/>
    </row>
  </sheetData>
  <mergeCells count="1">
    <mergeCell ref="F4:O4"/>
  </mergeCells>
  <pageMargins left="0.511811024" right="0.511811024" top="0.78740157499999996" bottom="0.78740157499999996" header="0.31496062000000002" footer="0.31496062000000002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951EA-6BE8-4216-A8DA-D77542744CD3}">
  <sheetPr codeName="Planilha14">
    <pageSetUpPr fitToPage="1"/>
  </sheetPr>
  <dimension ref="A2:N350"/>
  <sheetViews>
    <sheetView showGridLines="0" view="pageBreakPreview" zoomScale="80" zoomScaleNormal="100" zoomScaleSheetLayoutView="80" workbookViewId="0">
      <selection activeCell="D26" sqref="D26"/>
    </sheetView>
  </sheetViews>
  <sheetFormatPr defaultColWidth="9.140625" defaultRowHeight="15"/>
  <cols>
    <col min="1" max="1" width="17.85546875" style="100" customWidth="1"/>
    <col min="2" max="2" width="20.140625" style="100" customWidth="1"/>
    <col min="3" max="3" width="17.5703125" style="100" bestFit="1" customWidth="1"/>
    <col min="4" max="4" width="12.140625" style="100" customWidth="1"/>
    <col min="5" max="5" width="22.28515625" style="100" customWidth="1"/>
    <col min="6" max="6" width="44.5703125" style="100" bestFit="1" customWidth="1"/>
    <col min="7" max="7" width="32.28515625" style="100" bestFit="1" customWidth="1"/>
    <col min="8" max="8" width="17.42578125" style="100" customWidth="1"/>
    <col min="9" max="9" width="22.85546875" style="100" bestFit="1" customWidth="1"/>
    <col min="10" max="10" width="25.5703125" style="100" customWidth="1"/>
    <col min="11" max="11" width="26.28515625" style="100" customWidth="1"/>
    <col min="12" max="12" width="24.5703125" style="100" customWidth="1"/>
    <col min="13" max="13" width="22.7109375" style="100" customWidth="1"/>
    <col min="14" max="14" width="21.28515625" style="100" customWidth="1"/>
    <col min="15" max="15" width="9.28515625" style="100" customWidth="1"/>
    <col min="16" max="16384" width="9.140625" style="100"/>
  </cols>
  <sheetData>
    <row r="2" spans="1:14" ht="15.75">
      <c r="G2" s="101" t="s">
        <v>29</v>
      </c>
      <c r="J2" s="181" t="s">
        <v>30</v>
      </c>
      <c r="K2" s="14">
        <f>EOMONTH(Dados!$E$6,0)</f>
        <v>45565</v>
      </c>
      <c r="L2" s="15"/>
    </row>
    <row r="3" spans="1:14">
      <c r="G3" s="100" t="s">
        <v>3</v>
      </c>
      <c r="H3" s="102" t="s">
        <v>31</v>
      </c>
      <c r="J3" s="181" t="s">
        <v>32</v>
      </c>
      <c r="K3" s="14">
        <v>46143</v>
      </c>
      <c r="L3" s="15"/>
    </row>
    <row r="4" spans="1:14">
      <c r="G4" s="100" t="s">
        <v>23</v>
      </c>
      <c r="H4" s="149">
        <v>1016</v>
      </c>
      <c r="K4" s="146">
        <f>EOMONTH(K3,-1)</f>
        <v>46142</v>
      </c>
      <c r="L4" s="15"/>
    </row>
    <row r="5" spans="1:14">
      <c r="F5" s="103"/>
    </row>
    <row r="6" spans="1:14">
      <c r="A6" s="77"/>
      <c r="G6" s="185">
        <f>SUBTOTAL(2,G8:G157)</f>
        <v>56</v>
      </c>
      <c r="H6" s="184">
        <f t="shared" ref="H6:M6" si="0">SUBTOTAL(9,H8:H157)</f>
        <v>44564351.269999973</v>
      </c>
      <c r="I6" s="184">
        <f t="shared" si="0"/>
        <v>10743262.000000006</v>
      </c>
      <c r="J6" s="184">
        <f t="shared" si="0"/>
        <v>9433586.6899999995</v>
      </c>
      <c r="K6" s="184">
        <f t="shared" si="0"/>
        <v>25845914.559999999</v>
      </c>
      <c r="L6" s="184">
        <f t="shared" si="0"/>
        <v>35279501.249999985</v>
      </c>
      <c r="M6" s="184">
        <f t="shared" si="0"/>
        <v>0</v>
      </c>
    </row>
    <row r="7" spans="1:14">
      <c r="A7" s="104" t="s">
        <v>3</v>
      </c>
      <c r="B7" s="104" t="s">
        <v>33</v>
      </c>
      <c r="C7" s="104" t="s">
        <v>34</v>
      </c>
      <c r="D7" s="104" t="s">
        <v>35</v>
      </c>
      <c r="E7" s="104" t="s">
        <v>36</v>
      </c>
      <c r="F7" s="104" t="s">
        <v>37</v>
      </c>
      <c r="G7" s="105" t="s">
        <v>38</v>
      </c>
      <c r="H7" s="104" t="s">
        <v>39</v>
      </c>
      <c r="I7" s="104" t="s">
        <v>40</v>
      </c>
      <c r="J7" s="104" t="s">
        <v>41</v>
      </c>
      <c r="K7" s="104" t="s">
        <v>42</v>
      </c>
      <c r="L7" s="104" t="s">
        <v>43</v>
      </c>
      <c r="M7" s="104" t="s">
        <v>11</v>
      </c>
      <c r="N7" s="104" t="s">
        <v>44</v>
      </c>
    </row>
    <row r="8" spans="1:14" s="110" customFormat="1">
      <c r="A8" t="str">
        <f>Unidades!C2</f>
        <v>TONS KLABIN</v>
      </c>
      <c r="B8" t="str">
        <f>'Check Carteira'!C3</f>
        <v>E.1016.99.01.0041</v>
      </c>
      <c r="C8" s="80" t="str">
        <f>'Check Carteira'!E3</f>
        <v>Residencial</v>
      </c>
      <c r="D8" s="80" t="str">
        <f>'Check Carteira'!F3</f>
        <v>A-0041</v>
      </c>
      <c r="E8" s="80" t="str">
        <f>'Check Carteira'!G3</f>
        <v>Livre</v>
      </c>
      <c r="F8" s="80" t="str">
        <f>IF(INDEX(Unidades!$V:$V,MATCH($D8,Unidades!$F:$F,0))=0,"",INDEX(Unidades!$V:$V,MATCH($D8,Unidades!$F:$F,0)))</f>
        <v/>
      </c>
      <c r="G8" s="107" t="str">
        <f>IFERROR(INDEX(Contratos!L:L,MATCH(D8,Contratos!R:R,0)),"")</f>
        <v/>
      </c>
      <c r="H8" s="109">
        <f>IFERROR(INDEX(Contratos!G:G,MATCH(D8,Contratos!R:R,0)),0)</f>
        <v>0</v>
      </c>
      <c r="I8" s="109">
        <f>SUMIFS(Fluxo!O:O,Fluxo!U:U,"&lt;="&amp;$K$2,Fluxo!D:D,$D8)</f>
        <v>0</v>
      </c>
      <c r="J8" s="109">
        <f>SUMIFS(Fluxo!N:N,Fluxo!S:S,"&gt;"&amp;$K$2,Fluxo!S:S,"&lt;"&amp;$K$4,Fluxo!D:D,$D8,Fluxo!U:U,"")+SUMIFS(Fluxo!O:O,Fluxo!U:U,"&gt;"&amp;$K$2,Fluxo!D:D,$D8)</f>
        <v>0</v>
      </c>
      <c r="K8" s="109">
        <f>SUMIFS(Fluxo!N:N,Fluxo!S:S,"&gt;="&amp;$K$4,Fluxo!D:D,$D8,Fluxo!U:U,"")</f>
        <v>0</v>
      </c>
      <c r="L8" s="109">
        <f t="shared" ref="L8:L52" si="1">J8+K8</f>
        <v>0</v>
      </c>
      <c r="M8" s="109">
        <f>SUMIFS(Fluxo!N:N,Fluxo!S:S,"&lt;"&amp;$K$2,Fluxo!D:D,$D8,Fluxo!U:U,"")</f>
        <v>0</v>
      </c>
      <c r="N8" s="109">
        <v>0</v>
      </c>
    </row>
    <row r="9" spans="1:14" s="110" customFormat="1">
      <c r="A9" t="str">
        <f>Unidades!C3</f>
        <v>TONS KLABIN</v>
      </c>
      <c r="B9" t="str">
        <f>'Check Carteira'!C4</f>
        <v>E.1016.99.01.0042</v>
      </c>
      <c r="C9" s="80" t="str">
        <f>'Check Carteira'!E4</f>
        <v>Residencial</v>
      </c>
      <c r="D9" s="80" t="str">
        <f>'Check Carteira'!F4</f>
        <v>A-0042</v>
      </c>
      <c r="E9" s="80" t="str">
        <f>'Check Carteira'!G4</f>
        <v>Contrato Assinado</v>
      </c>
      <c r="F9" s="80" t="str">
        <f>IF(INDEX(Unidades!$V:$V,MATCH($D9,Unidades!$F:$F,0))=0,"",INDEX(Unidades!$V:$V,MATCH($D9,Unidades!$F:$F,0)))</f>
        <v>MARCIA CHRISTINA SPATARI</v>
      </c>
      <c r="G9" s="107">
        <f>IFERROR(INDEX(Contratos!L:L,MATCH(D9,Contratos!R:R,0)),"")</f>
        <v>45522</v>
      </c>
      <c r="H9" s="109">
        <f>IFERROR(INDEX(Contratos!G:G,MATCH(D9,Contratos!R:R,0)),0)</f>
        <v>1132000</v>
      </c>
      <c r="I9" s="109">
        <f>SUMIFS(Fluxo!O:O,Fluxo!U:U,"&lt;="&amp;$K$2,Fluxo!D:D,$D9)</f>
        <v>60000</v>
      </c>
      <c r="J9" s="109">
        <f>SUMIFS(Fluxo!N:N,Fluxo!S:S,"&gt;"&amp;$K$2,Fluxo!S:S,"&lt;"&amp;$K$4,Fluxo!D:D,$D9,Fluxo!U:U,"")+SUMIFS(Fluxo!O:O,Fluxo!U:U,"&gt;"&amp;$K$2,Fluxo!D:D,$D9)</f>
        <v>249489.94999999998</v>
      </c>
      <c r="K9" s="109">
        <f>SUMIFS(Fluxo!N:N,Fluxo!S:S,"&gt;="&amp;$K$4,Fluxo!D:D,$D9,Fluxo!U:U,"")</f>
        <v>836759.73</v>
      </c>
      <c r="L9" s="109">
        <f t="shared" si="1"/>
        <v>1086249.68</v>
      </c>
      <c r="M9" s="109">
        <f>SUMIFS(Fluxo!N:N,Fluxo!S:S,"&lt;"&amp;$K$2,Fluxo!D:D,$D9,Fluxo!U:U,"")</f>
        <v>0</v>
      </c>
      <c r="N9" s="109">
        <v>0</v>
      </c>
    </row>
    <row r="10" spans="1:14" s="110" customFormat="1">
      <c r="A10" t="str">
        <f>Unidades!C4</f>
        <v>TONS KLABIN</v>
      </c>
      <c r="B10" t="str">
        <f>'Check Carteira'!C5</f>
        <v>E.1016.99.01.0043</v>
      </c>
      <c r="C10" s="80" t="str">
        <f>'Check Carteira'!E5</f>
        <v>Residencial</v>
      </c>
      <c r="D10" s="80" t="str">
        <f>'Check Carteira'!F5</f>
        <v>A-0043</v>
      </c>
      <c r="E10" s="80" t="str">
        <f>'Check Carteira'!G5</f>
        <v>Contrato Assinado</v>
      </c>
      <c r="F10" s="80" t="str">
        <f>IF(INDEX(Unidades!$V:$V,MATCH($D10,Unidades!$F:$F,0))=0,"",INDEX(Unidades!$V:$V,MATCH($D10,Unidades!$F:$F,0)))</f>
        <v>ERICA SUMOYAMA BRAUNE</v>
      </c>
      <c r="G10" s="107">
        <f>IFERROR(INDEX(Contratos!L:L,MATCH(D10,Contratos!R:R,0)),"")</f>
        <v>45052</v>
      </c>
      <c r="H10" s="109">
        <f>IFERROR(INDEX(Contratos!G:G,MATCH(D10,Contratos!R:R,0)),0)</f>
        <v>687600</v>
      </c>
      <c r="I10" s="109">
        <f>SUMIFS(Fluxo!O:O,Fluxo!U:U,"&lt;="&amp;$K$2,Fluxo!D:D,$D10)</f>
        <v>160993.30000000002</v>
      </c>
      <c r="J10" s="109">
        <f>SUMIFS(Fluxo!N:N,Fluxo!S:S,"&gt;"&amp;$K$2,Fluxo!S:S,"&lt;"&amp;$K$4,Fluxo!D:D,$D10,Fluxo!U:U,"")+SUMIFS(Fluxo!O:O,Fluxo!U:U,"&gt;"&amp;$K$2,Fluxo!D:D,$D10)</f>
        <v>101690.35999999999</v>
      </c>
      <c r="K10" s="109">
        <f>SUMIFS(Fluxo!N:N,Fluxo!S:S,"&gt;="&amp;$K$4,Fluxo!D:D,$D10,Fluxo!U:U,"")</f>
        <v>463494.16</v>
      </c>
      <c r="L10" s="109">
        <f t="shared" si="1"/>
        <v>565184.52</v>
      </c>
      <c r="M10" s="109">
        <f>SUMIFS(Fluxo!N:N,Fluxo!S:S,"&lt;"&amp;$K$2,Fluxo!D:D,$D10,Fluxo!U:U,"")</f>
        <v>0</v>
      </c>
      <c r="N10" s="109">
        <v>0</v>
      </c>
    </row>
    <row r="11" spans="1:14" s="110" customFormat="1">
      <c r="A11" t="str">
        <f>Unidades!C5</f>
        <v>TONS KLABIN</v>
      </c>
      <c r="B11" t="str">
        <f>'Check Carteira'!C6</f>
        <v>E.1016.99.01.0044</v>
      </c>
      <c r="C11" s="80" t="str">
        <f>'Check Carteira'!E6</f>
        <v>Residencial</v>
      </c>
      <c r="D11" s="80" t="str">
        <f>'Check Carteira'!F6</f>
        <v>A-0044</v>
      </c>
      <c r="E11" s="80" t="str">
        <f>'Check Carteira'!G6</f>
        <v>Contrato Assinado</v>
      </c>
      <c r="F11" s="80" t="str">
        <f>IF(INDEX(Unidades!$V:$V,MATCH($D11,Unidades!$F:$F,0))=0,"",INDEX(Unidades!$V:$V,MATCH($D11,Unidades!$F:$F,0)))</f>
        <v>CARINA KAZUE SHIMOTE</v>
      </c>
      <c r="G11" s="107">
        <f>IFERROR(INDEX(Contratos!L:L,MATCH(D11,Contratos!R:R,0)),"")</f>
        <v>45052</v>
      </c>
      <c r="H11" s="109">
        <f>IFERROR(INDEX(Contratos!G:G,MATCH(D11,Contratos!R:R,0)),0)</f>
        <v>956692</v>
      </c>
      <c r="I11" s="109">
        <f>SUMIFS(Fluxo!O:O,Fluxo!U:U,"&lt;="&amp;$K$2,Fluxo!D:D,$D11)</f>
        <v>193423.90000000008</v>
      </c>
      <c r="J11" s="109">
        <f>SUMIFS(Fluxo!N:N,Fluxo!S:S,"&gt;"&amp;$K$2,Fluxo!S:S,"&lt;"&amp;$K$4,Fluxo!D:D,$D11,Fluxo!U:U,"")+SUMIFS(Fluxo!O:O,Fluxo!U:U,"&gt;"&amp;$K$2,Fluxo!D:D,$D11)</f>
        <v>67650.859999999971</v>
      </c>
      <c r="K11" s="109">
        <f>SUMIFS(Fluxo!N:N,Fluxo!S:S,"&gt;="&amp;$K$4,Fluxo!D:D,$D11,Fluxo!U:U,"")</f>
        <v>751010.4</v>
      </c>
      <c r="L11" s="109">
        <f t="shared" si="1"/>
        <v>818661.26</v>
      </c>
      <c r="M11" s="109">
        <f>SUMIFS(Fluxo!N:N,Fluxo!S:S,"&lt;"&amp;$K$2,Fluxo!D:D,$D11,Fluxo!U:U,"")</f>
        <v>0</v>
      </c>
      <c r="N11" s="109">
        <v>0</v>
      </c>
    </row>
    <row r="12" spans="1:14" s="110" customFormat="1">
      <c r="A12" t="str">
        <f>Unidades!C6</f>
        <v>TONS KLABIN</v>
      </c>
      <c r="B12" t="str">
        <f>'Check Carteira'!C7</f>
        <v>E.1016.99.01.0045</v>
      </c>
      <c r="C12" s="80" t="str">
        <f>'Check Carteira'!E7</f>
        <v>Residencial</v>
      </c>
      <c r="D12" s="80" t="str">
        <f>'Check Carteira'!F7</f>
        <v>A-0045</v>
      </c>
      <c r="E12" s="80" t="str">
        <f>'Check Carteira'!G7</f>
        <v>Livre</v>
      </c>
      <c r="F12" s="80" t="str">
        <f>IF(INDEX(Unidades!$V:$V,MATCH($D12,Unidades!$F:$F,0))=0,"",INDEX(Unidades!$V:$V,MATCH($D12,Unidades!$F:$F,0)))</f>
        <v/>
      </c>
      <c r="G12" s="107" t="str">
        <f>IFERROR(INDEX(Contratos!L:L,MATCH(D12,Contratos!R:R,0)),"")</f>
        <v/>
      </c>
      <c r="H12" s="109">
        <f>IFERROR(INDEX(Contratos!G:G,MATCH(D12,Contratos!R:R,0)),0)</f>
        <v>0</v>
      </c>
      <c r="I12" s="109">
        <f>SUMIFS(Fluxo!O:O,Fluxo!U:U,"&lt;="&amp;$K$2,Fluxo!D:D,$D12)</f>
        <v>0</v>
      </c>
      <c r="J12" s="109">
        <f>SUMIFS(Fluxo!N:N,Fluxo!S:S,"&gt;"&amp;$K$2,Fluxo!S:S,"&lt;"&amp;$K$4,Fluxo!D:D,$D12,Fluxo!U:U,"")+SUMIFS(Fluxo!O:O,Fluxo!U:U,"&gt;"&amp;$K$2,Fluxo!D:D,$D12)</f>
        <v>0</v>
      </c>
      <c r="K12" s="109">
        <f>SUMIFS(Fluxo!N:N,Fluxo!S:S,"&gt;="&amp;$K$4,Fluxo!D:D,$D12,Fluxo!U:U,"")</f>
        <v>0</v>
      </c>
      <c r="L12" s="109">
        <f t="shared" si="1"/>
        <v>0</v>
      </c>
      <c r="M12" s="109">
        <f>SUMIFS(Fluxo!N:N,Fluxo!S:S,"&lt;"&amp;$K$2,Fluxo!D:D,$D12,Fluxo!U:U,"")</f>
        <v>0</v>
      </c>
      <c r="N12" s="109">
        <v>0</v>
      </c>
    </row>
    <row r="13" spans="1:14" s="110" customFormat="1">
      <c r="A13" t="str">
        <f>Unidades!C7</f>
        <v>TONS KLABIN</v>
      </c>
      <c r="B13" t="str">
        <f>'Check Carteira'!C8</f>
        <v>E.1016.99.01.0051</v>
      </c>
      <c r="C13" s="80" t="str">
        <f>'Check Carteira'!E8</f>
        <v>Residencial</v>
      </c>
      <c r="D13" s="80" t="str">
        <f>'Check Carteira'!F8</f>
        <v>A-0051</v>
      </c>
      <c r="E13" s="80" t="str">
        <f>'Check Carteira'!G8</f>
        <v>Livre</v>
      </c>
      <c r="F13" s="80" t="str">
        <f>IF(INDEX(Unidades!$V:$V,MATCH($D13,Unidades!$F:$F,0))=0,"",INDEX(Unidades!$V:$V,MATCH($D13,Unidades!$F:$F,0)))</f>
        <v/>
      </c>
      <c r="G13" s="107" t="str">
        <f>IFERROR(INDEX(Contratos!L:L,MATCH(D13,Contratos!R:R,0)),"")</f>
        <v/>
      </c>
      <c r="H13" s="109">
        <f>IFERROR(INDEX(Contratos!G:G,MATCH(D13,Contratos!R:R,0)),0)</f>
        <v>0</v>
      </c>
      <c r="I13" s="109">
        <f>SUMIFS(Fluxo!O:O,Fluxo!U:U,"&lt;="&amp;$K$2,Fluxo!D:D,$D13)</f>
        <v>0</v>
      </c>
      <c r="J13" s="109">
        <f>SUMIFS(Fluxo!N:N,Fluxo!S:S,"&gt;"&amp;$K$2,Fluxo!S:S,"&lt;"&amp;$K$4,Fluxo!D:D,$D13,Fluxo!U:U,"")+SUMIFS(Fluxo!O:O,Fluxo!U:U,"&gt;"&amp;$K$2,Fluxo!D:D,$D13)</f>
        <v>0</v>
      </c>
      <c r="K13" s="109">
        <f>SUMIFS(Fluxo!N:N,Fluxo!S:S,"&gt;="&amp;$K$4,Fluxo!D:D,$D13,Fluxo!U:U,"")</f>
        <v>0</v>
      </c>
      <c r="L13" s="109">
        <f t="shared" si="1"/>
        <v>0</v>
      </c>
      <c r="M13" s="109">
        <f>SUMIFS(Fluxo!N:N,Fluxo!S:S,"&lt;"&amp;$K$2,Fluxo!D:D,$D13,Fluxo!U:U,"")</f>
        <v>0</v>
      </c>
      <c r="N13" s="109">
        <v>0</v>
      </c>
    </row>
    <row r="14" spans="1:14" s="110" customFormat="1">
      <c r="A14" t="str">
        <f>Unidades!C8</f>
        <v>TONS KLABIN</v>
      </c>
      <c r="B14" t="str">
        <f>'Check Carteira'!C9</f>
        <v>E.1016.99.01.0052</v>
      </c>
      <c r="C14" s="80" t="str">
        <f>'Check Carteira'!E9</f>
        <v>Residencial</v>
      </c>
      <c r="D14" s="80" t="str">
        <f>'Check Carteira'!F9</f>
        <v>A-0052</v>
      </c>
      <c r="E14" s="80" t="str">
        <f>'Check Carteira'!G9</f>
        <v>Contrato Assinado</v>
      </c>
      <c r="F14" s="80" t="str">
        <f>IF(INDEX(Unidades!$V:$V,MATCH($D14,Unidades!$F:$F,0))=0,"",INDEX(Unidades!$V:$V,MATCH($D14,Unidades!$F:$F,0)))</f>
        <v>RAPHAEL VIANA KHALIL</v>
      </c>
      <c r="G14" s="107">
        <f>IFERROR(INDEX(Contratos!L:L,MATCH(D14,Contratos!R:R,0)),"")</f>
        <v>45052</v>
      </c>
      <c r="H14" s="109">
        <f>IFERROR(INDEX(Contratos!G:G,MATCH(D14,Contratos!R:R,0)),0)</f>
        <v>1024124.55</v>
      </c>
      <c r="I14" s="109">
        <f>SUMIFS(Fluxo!O:O,Fluxo!U:U,"&lt;="&amp;$K$2,Fluxo!D:D,$D14)</f>
        <v>172838.74</v>
      </c>
      <c r="J14" s="109">
        <f>SUMIFS(Fluxo!N:N,Fluxo!S:S,"&gt;"&amp;$K$2,Fluxo!S:S,"&lt;"&amp;$K$4,Fluxo!D:D,$D14,Fluxo!U:U,"")+SUMIFS(Fluxo!O:O,Fluxo!U:U,"&gt;"&amp;$K$2,Fluxo!D:D,$D14)</f>
        <v>126834.31999999999</v>
      </c>
      <c r="K14" s="109">
        <f>SUMIFS(Fluxo!N:N,Fluxo!S:S,"&gt;="&amp;$K$4,Fluxo!D:D,$D14,Fluxo!U:U,"")</f>
        <v>788047.11</v>
      </c>
      <c r="L14" s="109">
        <f t="shared" si="1"/>
        <v>914881.42999999993</v>
      </c>
      <c r="M14" s="109">
        <f>SUMIFS(Fluxo!N:N,Fluxo!S:S,"&lt;"&amp;$K$2,Fluxo!D:D,$D14,Fluxo!U:U,"")</f>
        <v>0</v>
      </c>
      <c r="N14" s="109">
        <v>0</v>
      </c>
    </row>
    <row r="15" spans="1:14" s="110" customFormat="1">
      <c r="A15" t="str">
        <f>Unidades!C9</f>
        <v>TONS KLABIN</v>
      </c>
      <c r="B15" t="str">
        <f>'Check Carteira'!C10</f>
        <v>E.1016.99.01.0053</v>
      </c>
      <c r="C15" s="80" t="str">
        <f>'Check Carteira'!E10</f>
        <v>Residencial</v>
      </c>
      <c r="D15" s="80" t="str">
        <f>'Check Carteira'!F10</f>
        <v>A-0053</v>
      </c>
      <c r="E15" s="80" t="str">
        <f>'Check Carteira'!G10</f>
        <v>Quitado</v>
      </c>
      <c r="F15" s="80" t="str">
        <f>IF(INDEX(Unidades!$V:$V,MATCH($D15,Unidades!$F:$F,0))=0,"",INDEX(Unidades!$V:$V,MATCH($D15,Unidades!$F:$F,0)))</f>
        <v>JOSÉ HENRIQUE CAMARGO LEOPOLDO E SILVA</v>
      </c>
      <c r="G15" s="107">
        <f>IFERROR(INDEX(Contratos!L:L,MATCH(D15,Contratos!R:R,0)),"")</f>
        <v>45106</v>
      </c>
      <c r="H15" s="109">
        <f>IFERROR(INDEX(Contratos!G:G,MATCH(D15,Contratos!R:R,0)),0)</f>
        <v>598727.25</v>
      </c>
      <c r="I15" s="109">
        <f>SUMIFS(Fluxo!O:O,Fluxo!U:U,"&lt;="&amp;$K$2,Fluxo!D:D,$D15)</f>
        <v>598727.25</v>
      </c>
      <c r="J15" s="109">
        <f>SUMIFS(Fluxo!N:N,Fluxo!S:S,"&gt;"&amp;$K$2,Fluxo!S:S,"&lt;"&amp;$K$4,Fluxo!D:D,$D15,Fluxo!U:U,"")+SUMIFS(Fluxo!O:O,Fluxo!U:U,"&gt;"&amp;$K$2,Fluxo!D:D,$D15)</f>
        <v>0</v>
      </c>
      <c r="K15" s="109">
        <f>SUMIFS(Fluxo!N:N,Fluxo!S:S,"&gt;="&amp;$K$4,Fluxo!D:D,$D15,Fluxo!U:U,"")</f>
        <v>0</v>
      </c>
      <c r="L15" s="109">
        <f t="shared" si="1"/>
        <v>0</v>
      </c>
      <c r="M15" s="109">
        <f>SUMIFS(Fluxo!N:N,Fluxo!S:S,"&lt;"&amp;$K$2,Fluxo!D:D,$D15,Fluxo!U:U,"")</f>
        <v>0</v>
      </c>
      <c r="N15" s="109">
        <v>0</v>
      </c>
    </row>
    <row r="16" spans="1:14" s="110" customFormat="1">
      <c r="A16" t="str">
        <f>Unidades!C10</f>
        <v>TONS KLABIN</v>
      </c>
      <c r="B16" t="str">
        <f>'Check Carteira'!C11</f>
        <v>E.1016.99.01.0054</v>
      </c>
      <c r="C16" s="80" t="str">
        <f>'Check Carteira'!E11</f>
        <v>Residencial</v>
      </c>
      <c r="D16" s="80" t="str">
        <f>'Check Carteira'!F11</f>
        <v>A-0054</v>
      </c>
      <c r="E16" s="80" t="str">
        <f>'Check Carteira'!G11</f>
        <v>Contrato Assinado</v>
      </c>
      <c r="F16" s="80" t="str">
        <f>IF(INDEX(Unidades!$V:$V,MATCH($D16,Unidades!$F:$F,0))=0,"",INDEX(Unidades!$V:$V,MATCH($D16,Unidades!$F:$F,0)))</f>
        <v>CASSIA DE CANHA COELHOSO</v>
      </c>
      <c r="G16" s="107">
        <f>IFERROR(INDEX(Contratos!L:L,MATCH(D16,Contratos!R:R,0)),"")</f>
        <v>45240</v>
      </c>
      <c r="H16" s="109">
        <f>IFERROR(INDEX(Contratos!G:G,MATCH(D16,Contratos!R:R,0)),0)</f>
        <v>1046089.75</v>
      </c>
      <c r="I16" s="109">
        <f>SUMIFS(Fluxo!O:O,Fluxo!U:U,"&lt;="&amp;$K$2,Fluxo!D:D,$D16)</f>
        <v>90853.35</v>
      </c>
      <c r="J16" s="109">
        <f>SUMIFS(Fluxo!N:N,Fluxo!S:S,"&gt;"&amp;$K$2,Fluxo!S:S,"&lt;"&amp;$K$4,Fluxo!D:D,$D16,Fluxo!U:U,"")+SUMIFS(Fluxo!O:O,Fluxo!U:U,"&gt;"&amp;$K$2,Fluxo!D:D,$D16)</f>
        <v>224940.70000000007</v>
      </c>
      <c r="K16" s="109">
        <f>SUMIFS(Fluxo!N:N,Fluxo!S:S,"&gt;="&amp;$K$4,Fluxo!D:D,$D16,Fluxo!U:U,"")</f>
        <v>777665.35</v>
      </c>
      <c r="L16" s="109">
        <f t="shared" si="1"/>
        <v>1002606.05</v>
      </c>
      <c r="M16" s="109">
        <f>SUMIFS(Fluxo!N:N,Fluxo!S:S,"&lt;"&amp;$K$2,Fluxo!D:D,$D16,Fluxo!U:U,"")</f>
        <v>0</v>
      </c>
      <c r="N16" s="109">
        <v>0</v>
      </c>
    </row>
    <row r="17" spans="1:14">
      <c r="A17" t="str">
        <f>Unidades!C11</f>
        <v>TONS KLABIN</v>
      </c>
      <c r="B17" t="str">
        <f>'Check Carteira'!C12</f>
        <v>E.1016.99.01.0055</v>
      </c>
      <c r="C17" s="80" t="str">
        <f>'Check Carteira'!E12</f>
        <v>Residencial</v>
      </c>
      <c r="D17" s="80" t="str">
        <f>'Check Carteira'!F12</f>
        <v>A-0055</v>
      </c>
      <c r="E17" s="80" t="str">
        <f>'Check Carteira'!G12</f>
        <v>Contrato Assinado</v>
      </c>
      <c r="F17" s="80" t="str">
        <f>IF(INDEX(Unidades!$V:$V,MATCH($D17,Unidades!$F:$F,0))=0,"",INDEX(Unidades!$V:$V,MATCH($D17,Unidades!$F:$F,0)))</f>
        <v>MICHELE ELENA LOURENÇO</v>
      </c>
      <c r="G17" s="107">
        <f>IFERROR(INDEX(Contratos!L:L,MATCH(D17,Contratos!R:R,0)),"")</f>
        <v>45471</v>
      </c>
      <c r="H17" s="109">
        <f>IFERROR(INDEX(Contratos!G:G,MATCH(D17,Contratos!R:R,0)),0)</f>
        <v>1025368</v>
      </c>
      <c r="I17" s="109">
        <f>SUMIFS(Fluxo!O:O,Fluxo!U:U,"&lt;="&amp;$K$2,Fluxo!D:D,$D17)</f>
        <v>64001.3</v>
      </c>
      <c r="J17" s="109">
        <f>SUMIFS(Fluxo!N:N,Fluxo!S:S,"&gt;"&amp;$K$2,Fluxo!S:S,"&lt;"&amp;$K$4,Fluxo!D:D,$D17,Fluxo!U:U,"")+SUMIFS(Fluxo!O:O,Fluxo!U:U,"&gt;"&amp;$K$2,Fluxo!D:D,$D17)</f>
        <v>229664.67999999996</v>
      </c>
      <c r="K17" s="109">
        <f>SUMIFS(Fluxo!N:N,Fluxo!S:S,"&gt;="&amp;$K$4,Fluxo!D:D,$D17,Fluxo!U:U,"")</f>
        <v>758928.28999999992</v>
      </c>
      <c r="L17" s="109">
        <f t="shared" si="1"/>
        <v>988592.96999999986</v>
      </c>
      <c r="M17" s="109">
        <f>SUMIFS(Fluxo!N:N,Fluxo!S:S,"&lt;"&amp;$K$2,Fluxo!D:D,$D17,Fluxo!U:U,"")</f>
        <v>0</v>
      </c>
      <c r="N17" s="109">
        <v>0</v>
      </c>
    </row>
    <row r="18" spans="1:14" s="110" customFormat="1">
      <c r="A18" t="str">
        <f>Unidades!C12</f>
        <v>TONS KLABIN</v>
      </c>
      <c r="B18" t="str">
        <f>'Check Carteira'!C13</f>
        <v>E.1016.99.01.0061</v>
      </c>
      <c r="C18" s="80" t="str">
        <f>'Check Carteira'!E13</f>
        <v>Residencial</v>
      </c>
      <c r="D18" s="80" t="str">
        <f>'Check Carteira'!F13</f>
        <v>A-0061</v>
      </c>
      <c r="E18" s="80" t="str">
        <f>'Check Carteira'!G13</f>
        <v>Livre</v>
      </c>
      <c r="F18" s="80" t="str">
        <f>IF(INDEX(Unidades!$V:$V,MATCH($D18,Unidades!$F:$F,0))=0,"",INDEX(Unidades!$V:$V,MATCH($D18,Unidades!$F:$F,0)))</f>
        <v/>
      </c>
      <c r="G18" s="107" t="str">
        <f>IFERROR(INDEX(Contratos!L:L,MATCH(D18,Contratos!R:R,0)),"")</f>
        <v/>
      </c>
      <c r="H18" s="109">
        <f>IFERROR(INDEX(Contratos!G:G,MATCH(D18,Contratos!R:R,0)),0)</f>
        <v>0</v>
      </c>
      <c r="I18" s="109">
        <f>SUMIFS(Fluxo!O:O,Fluxo!U:U,"&lt;="&amp;$K$2,Fluxo!D:D,$D18)</f>
        <v>0</v>
      </c>
      <c r="J18" s="109">
        <f>SUMIFS(Fluxo!N:N,Fluxo!S:S,"&gt;"&amp;$K$2,Fluxo!S:S,"&lt;"&amp;$K$4,Fluxo!D:D,$D18,Fluxo!U:U,"")+SUMIFS(Fluxo!O:O,Fluxo!U:U,"&gt;"&amp;$K$2,Fluxo!D:D,$D18)</f>
        <v>0</v>
      </c>
      <c r="K18" s="109">
        <f>SUMIFS(Fluxo!N:N,Fluxo!S:S,"&gt;="&amp;$K$4,Fluxo!D:D,$D18,Fluxo!U:U,"")</f>
        <v>0</v>
      </c>
      <c r="L18" s="109">
        <f t="shared" si="1"/>
        <v>0</v>
      </c>
      <c r="M18" s="109">
        <f>SUMIFS(Fluxo!N:N,Fluxo!S:S,"&lt;"&amp;$K$2,Fluxo!D:D,$D18,Fluxo!U:U,"")</f>
        <v>0</v>
      </c>
      <c r="N18" s="109">
        <v>0</v>
      </c>
    </row>
    <row r="19" spans="1:14" s="110" customFormat="1">
      <c r="A19" t="str">
        <f>Unidades!C13</f>
        <v>TONS KLABIN</v>
      </c>
      <c r="B19" t="str">
        <f>'Check Carteira'!C14</f>
        <v>E.1016.99.01.0062</v>
      </c>
      <c r="C19" s="80" t="str">
        <f>'Check Carteira'!E14</f>
        <v>Residencial</v>
      </c>
      <c r="D19" s="80" t="str">
        <f>'Check Carteira'!F14</f>
        <v>A-0062</v>
      </c>
      <c r="E19" s="80" t="str">
        <f>'Check Carteira'!G14</f>
        <v>Contrato Assinado</v>
      </c>
      <c r="F19" s="80" t="str">
        <f>IF(INDEX(Unidades!$V:$V,MATCH($D19,Unidades!$F:$F,0))=0,"",INDEX(Unidades!$V:$V,MATCH($D19,Unidades!$F:$F,0)))</f>
        <v>VITOR JOSÉ MAZALI DE OLIVEIRA</v>
      </c>
      <c r="G19" s="107">
        <f>IFERROR(INDEX(Contratos!L:L,MATCH(D19,Contratos!R:R,0)),"")</f>
        <v>45129</v>
      </c>
      <c r="H19" s="109">
        <f>IFERROR(INDEX(Contratos!G:G,MATCH(D19,Contratos!R:R,0)),0)</f>
        <v>1006928.02</v>
      </c>
      <c r="I19" s="109">
        <f>SUMIFS(Fluxo!O:O,Fluxo!U:U,"&lt;="&amp;$K$2,Fluxo!D:D,$D19)</f>
        <v>269186.26</v>
      </c>
      <c r="J19" s="109">
        <f>SUMIFS(Fluxo!N:N,Fluxo!S:S,"&gt;"&amp;$K$2,Fluxo!S:S,"&lt;"&amp;$K$4,Fluxo!D:D,$D19,Fluxo!U:U,"")+SUMIFS(Fluxo!O:O,Fluxo!U:U,"&gt;"&amp;$K$2,Fluxo!D:D,$D19)</f>
        <v>140263.80000000002</v>
      </c>
      <c r="K19" s="109">
        <f>SUMIFS(Fluxo!N:N,Fluxo!S:S,"&gt;="&amp;$K$4,Fluxo!D:D,$D19,Fluxo!U:U,"")</f>
        <v>646687.66</v>
      </c>
      <c r="L19" s="109">
        <f t="shared" si="1"/>
        <v>786951.46000000008</v>
      </c>
      <c r="M19" s="109">
        <f>SUMIFS(Fluxo!N:N,Fluxo!S:S,"&lt;"&amp;$K$2,Fluxo!D:D,$D19,Fluxo!U:U,"")</f>
        <v>0</v>
      </c>
      <c r="N19" s="109">
        <v>0</v>
      </c>
    </row>
    <row r="20" spans="1:14" s="110" customFormat="1">
      <c r="A20" t="str">
        <f>Unidades!C14</f>
        <v>TONS KLABIN</v>
      </c>
      <c r="B20" t="str">
        <f>'Check Carteira'!C15</f>
        <v>E.1016.99.01.0063</v>
      </c>
      <c r="C20" s="80" t="str">
        <f>'Check Carteira'!E15</f>
        <v>Residencial</v>
      </c>
      <c r="D20" s="80" t="str">
        <f>'Check Carteira'!F15</f>
        <v>A-0063</v>
      </c>
      <c r="E20" s="80" t="str">
        <f>'Check Carteira'!G15</f>
        <v>Contrato Assinado</v>
      </c>
      <c r="F20" s="80" t="str">
        <f>IF(INDEX(Unidades!$V:$V,MATCH($D20,Unidades!$F:$F,0))=0,"",INDEX(Unidades!$V:$V,MATCH($D20,Unidades!$F:$F,0)))</f>
        <v>AMAURICIO ROBERTO DA SILVA JUNIOR</v>
      </c>
      <c r="G20" s="107">
        <f>IFERROR(INDEX(Contratos!L:L,MATCH(D20,Contratos!R:R,0)),"")</f>
        <v>45436</v>
      </c>
      <c r="H20" s="109">
        <f>IFERROR(INDEX(Contratos!G:G,MATCH(D20,Contratos!R:R,0)),0)</f>
        <v>732375</v>
      </c>
      <c r="I20" s="109">
        <f>SUMIFS(Fluxo!O:O,Fluxo!U:U,"&lt;="&amp;$K$2,Fluxo!D:D,$D20)</f>
        <v>208448.52</v>
      </c>
      <c r="J20" s="109">
        <f>SUMIFS(Fluxo!N:N,Fluxo!S:S,"&gt;"&amp;$K$2,Fluxo!S:S,"&lt;"&amp;$K$4,Fluxo!D:D,$D20,Fluxo!U:U,"")+SUMIFS(Fluxo!O:O,Fluxo!U:U,"&gt;"&amp;$K$2,Fluxo!D:D,$D20)</f>
        <v>16570.080000000009</v>
      </c>
      <c r="K20" s="109">
        <f>SUMIFS(Fluxo!N:N,Fluxo!S:S,"&gt;="&amp;$K$4,Fluxo!D:D,$D20,Fluxo!U:U,"")</f>
        <v>526098.12</v>
      </c>
      <c r="L20" s="109">
        <f t="shared" si="1"/>
        <v>542668.19999999995</v>
      </c>
      <c r="M20" s="109">
        <f>SUMIFS(Fluxo!N:N,Fluxo!S:S,"&lt;"&amp;$K$2,Fluxo!D:D,$D20,Fluxo!U:U,"")</f>
        <v>0</v>
      </c>
      <c r="N20" s="109">
        <v>0</v>
      </c>
    </row>
    <row r="21" spans="1:14" s="110" customFormat="1">
      <c r="A21" t="str">
        <f>Unidades!C15</f>
        <v>TONS KLABIN</v>
      </c>
      <c r="B21" t="str">
        <f>'Check Carteira'!C16</f>
        <v>E.1016.99.01.0064</v>
      </c>
      <c r="C21" s="80" t="str">
        <f>'Check Carteira'!E16</f>
        <v>Residencial</v>
      </c>
      <c r="D21" s="80" t="str">
        <f>'Check Carteira'!F16</f>
        <v>A-0064</v>
      </c>
      <c r="E21" s="80" t="str">
        <f>'Check Carteira'!G16</f>
        <v>Contrato Assinado</v>
      </c>
      <c r="F21" s="80" t="str">
        <f>IF(INDEX(Unidades!$V:$V,MATCH($D21,Unidades!$F:$F,0))=0,"",INDEX(Unidades!$V:$V,MATCH($D21,Unidades!$F:$F,0)))</f>
        <v>PAOLA PATRICIA GERGHI PEZZOLANTE</v>
      </c>
      <c r="G21" s="107">
        <f>IFERROR(INDEX(Contratos!L:L,MATCH(D21,Contratos!R:R,0)),"")</f>
        <v>45338</v>
      </c>
      <c r="H21" s="109">
        <f>IFERROR(INDEX(Contratos!G:G,MATCH(D21,Contratos!R:R,0)),0)</f>
        <v>1036175</v>
      </c>
      <c r="I21" s="109">
        <f>SUMIFS(Fluxo!O:O,Fluxo!U:U,"&lt;="&amp;$K$2,Fluxo!D:D,$D21)</f>
        <v>189608.97000000003</v>
      </c>
      <c r="J21" s="109">
        <f>SUMIFS(Fluxo!N:N,Fluxo!S:S,"&gt;"&amp;$K$2,Fluxo!S:S,"&lt;"&amp;$K$4,Fluxo!D:D,$D21,Fluxo!U:U,"")+SUMIFS(Fluxo!O:O,Fluxo!U:U,"&gt;"&amp;$K$2,Fluxo!D:D,$D21)</f>
        <v>200196.98</v>
      </c>
      <c r="K21" s="109">
        <f>SUMIFS(Fluxo!N:N,Fluxo!S:S,"&gt;="&amp;$K$4,Fluxo!D:D,$D21,Fluxo!U:U,"")</f>
        <v>682963.74</v>
      </c>
      <c r="L21" s="109">
        <f t="shared" si="1"/>
        <v>883160.72</v>
      </c>
      <c r="M21" s="109">
        <f>SUMIFS(Fluxo!N:N,Fluxo!S:S,"&lt;"&amp;$K$2,Fluxo!D:D,$D21,Fluxo!U:U,"")</f>
        <v>0</v>
      </c>
      <c r="N21" s="109">
        <v>0</v>
      </c>
    </row>
    <row r="22" spans="1:14" s="110" customFormat="1">
      <c r="A22" t="str">
        <f>Unidades!C16</f>
        <v>TONS KLABIN</v>
      </c>
      <c r="B22" t="str">
        <f>'Check Carteira'!C17</f>
        <v>E.1016.99.01.0065</v>
      </c>
      <c r="C22" s="80" t="str">
        <f>'Check Carteira'!E17</f>
        <v>Residencial</v>
      </c>
      <c r="D22" s="80" t="str">
        <f>'Check Carteira'!F17</f>
        <v>A-0065</v>
      </c>
      <c r="E22" s="80" t="str">
        <f>'Check Carteira'!G17</f>
        <v>Livre</v>
      </c>
      <c r="F22" s="80" t="str">
        <f>IF(INDEX(Unidades!$V:$V,MATCH($D22,Unidades!$F:$F,0))=0,"",INDEX(Unidades!$V:$V,MATCH($D22,Unidades!$F:$F,0)))</f>
        <v/>
      </c>
      <c r="G22" s="107" t="str">
        <f>IFERROR(INDEX(Contratos!L:L,MATCH(D22,Contratos!R:R,0)),"")</f>
        <v/>
      </c>
      <c r="H22" s="109">
        <f>IFERROR(INDEX(Contratos!G:G,MATCH(D22,Contratos!R:R,0)),0)</f>
        <v>0</v>
      </c>
      <c r="I22" s="109">
        <f>SUMIFS(Fluxo!O:O,Fluxo!U:U,"&lt;="&amp;$K$2,Fluxo!D:D,$D22)</f>
        <v>0</v>
      </c>
      <c r="J22" s="109">
        <f>SUMIFS(Fluxo!N:N,Fluxo!S:S,"&gt;"&amp;$K$2,Fluxo!S:S,"&lt;"&amp;$K$4,Fluxo!D:D,$D22,Fluxo!U:U,"")+SUMIFS(Fluxo!O:O,Fluxo!U:U,"&gt;"&amp;$K$2,Fluxo!D:D,$D22)</f>
        <v>0</v>
      </c>
      <c r="K22" s="109">
        <f>SUMIFS(Fluxo!N:N,Fluxo!S:S,"&gt;="&amp;$K$4,Fluxo!D:D,$D22,Fluxo!U:U,"")</f>
        <v>0</v>
      </c>
      <c r="L22" s="109">
        <f t="shared" si="1"/>
        <v>0</v>
      </c>
      <c r="M22" s="109">
        <f>SUMIFS(Fluxo!N:N,Fluxo!S:S,"&lt;"&amp;$K$2,Fluxo!D:D,$D22,Fluxo!U:U,"")</f>
        <v>0</v>
      </c>
      <c r="N22" s="109">
        <v>0</v>
      </c>
    </row>
    <row r="23" spans="1:14">
      <c r="A23" t="str">
        <f>Unidades!C17</f>
        <v>TONS KLABIN</v>
      </c>
      <c r="B23" t="str">
        <f>'Check Carteira'!C18</f>
        <v>E.1016.99.01.0071</v>
      </c>
      <c r="C23" s="80" t="str">
        <f>'Check Carteira'!E18</f>
        <v>Residencial</v>
      </c>
      <c r="D23" s="80" t="str">
        <f>'Check Carteira'!F18</f>
        <v>A-0071</v>
      </c>
      <c r="E23" s="80" t="str">
        <f>'Check Carteira'!G18</f>
        <v>Livre</v>
      </c>
      <c r="F23" s="80" t="str">
        <f>IF(INDEX(Unidades!$V:$V,MATCH($D23,Unidades!$F:$F,0))=0,"",INDEX(Unidades!$V:$V,MATCH($D23,Unidades!$F:$F,0)))</f>
        <v/>
      </c>
      <c r="G23" s="107" t="str">
        <f>IFERROR(INDEX(Contratos!L:L,MATCH(D23,Contratos!R:R,0)),"")</f>
        <v/>
      </c>
      <c r="H23" s="109">
        <f>IFERROR(INDEX(Contratos!G:G,MATCH(D23,Contratos!R:R,0)),0)</f>
        <v>0</v>
      </c>
      <c r="I23" s="109">
        <f>SUMIFS(Fluxo!O:O,Fluxo!U:U,"&lt;="&amp;$K$2,Fluxo!D:D,$D23)</f>
        <v>0</v>
      </c>
      <c r="J23" s="109">
        <f>SUMIFS(Fluxo!N:N,Fluxo!S:S,"&gt;"&amp;$K$2,Fluxo!S:S,"&lt;"&amp;$K$4,Fluxo!D:D,$D23,Fluxo!U:U,"")+SUMIFS(Fluxo!O:O,Fluxo!U:U,"&gt;"&amp;$K$2,Fluxo!D:D,$D23)</f>
        <v>0</v>
      </c>
      <c r="K23" s="109">
        <f>SUMIFS(Fluxo!N:N,Fluxo!S:S,"&gt;="&amp;$K$4,Fluxo!D:D,$D23,Fluxo!U:U,"")</f>
        <v>0</v>
      </c>
      <c r="L23" s="109">
        <f t="shared" si="1"/>
        <v>0</v>
      </c>
      <c r="M23" s="109">
        <f>SUMIFS(Fluxo!N:N,Fluxo!S:S,"&lt;"&amp;$K$2,Fluxo!D:D,$D23,Fluxo!U:U,"")</f>
        <v>0</v>
      </c>
      <c r="N23" s="109">
        <v>0</v>
      </c>
    </row>
    <row r="24" spans="1:14" s="110" customFormat="1">
      <c r="A24" t="str">
        <f>Unidades!C18</f>
        <v>TONS KLABIN</v>
      </c>
      <c r="B24" t="str">
        <f>'Check Carteira'!C19</f>
        <v>E.1016.99.01.0072</v>
      </c>
      <c r="C24" s="80" t="str">
        <f>'Check Carteira'!E19</f>
        <v>Residencial</v>
      </c>
      <c r="D24" s="80" t="str">
        <f>'Check Carteira'!F19</f>
        <v>A-0072</v>
      </c>
      <c r="E24" s="80" t="str">
        <f>'Check Carteira'!G19</f>
        <v>Contrato Assinado</v>
      </c>
      <c r="F24" s="80" t="str">
        <f>IF(INDEX(Unidades!$V:$V,MATCH($D24,Unidades!$F:$F,0))=0,"",INDEX(Unidades!$V:$V,MATCH($D24,Unidades!$F:$F,0)))</f>
        <v>BERNARDO BRESCIA FONTES CUNHA</v>
      </c>
      <c r="G24" s="107">
        <f>IFERROR(INDEX(Contratos!L:L,MATCH(D24,Contratos!R:R,0)),"")</f>
        <v>45063</v>
      </c>
      <c r="H24" s="109">
        <f>IFERROR(INDEX(Contratos!G:G,MATCH(D24,Contratos!R:R,0)),0)</f>
        <v>875000</v>
      </c>
      <c r="I24" s="109">
        <f>SUMIFS(Fluxo!O:O,Fluxo!U:U,"&lt;="&amp;$K$2,Fluxo!D:D,$D24)</f>
        <v>699345.9500000003</v>
      </c>
      <c r="J24" s="109">
        <f>SUMIFS(Fluxo!N:N,Fluxo!S:S,"&gt;"&amp;$K$2,Fluxo!S:S,"&lt;"&amp;$K$4,Fluxo!D:D,$D24,Fluxo!U:U,"")+SUMIFS(Fluxo!O:O,Fluxo!U:U,"&gt;"&amp;$K$2,Fluxo!D:D,$D24)</f>
        <v>61014.319999999985</v>
      </c>
      <c r="K24" s="109">
        <f>SUMIFS(Fluxo!N:N,Fluxo!S:S,"&gt;="&amp;$K$4,Fluxo!D:D,$D24,Fluxo!U:U,"")</f>
        <v>128451.03000000001</v>
      </c>
      <c r="L24" s="109">
        <f t="shared" si="1"/>
        <v>189465.35</v>
      </c>
      <c r="M24" s="109">
        <f>SUMIFS(Fluxo!N:N,Fluxo!S:S,"&lt;"&amp;$K$2,Fluxo!D:D,$D24,Fluxo!U:U,"")</f>
        <v>0</v>
      </c>
      <c r="N24" s="109">
        <v>0</v>
      </c>
    </row>
    <row r="25" spans="1:14">
      <c r="A25" t="str">
        <f>Unidades!C19</f>
        <v>TONS KLABIN</v>
      </c>
      <c r="B25" t="str">
        <f>'Check Carteira'!C20</f>
        <v>E.1016.99.01.0073</v>
      </c>
      <c r="C25" s="80" t="str">
        <f>'Check Carteira'!E20</f>
        <v>Residencial</v>
      </c>
      <c r="D25" s="80" t="str">
        <f>'Check Carteira'!F20</f>
        <v>A-0073</v>
      </c>
      <c r="E25" s="80" t="str">
        <f>'Check Carteira'!G20</f>
        <v>Contrato Assinado</v>
      </c>
      <c r="F25" s="80" t="str">
        <f>IF(INDEX(Unidades!$V:$V,MATCH($D25,Unidades!$F:$F,0))=0,"",INDEX(Unidades!$V:$V,MATCH($D25,Unidades!$F:$F,0)))</f>
        <v>ALESSANDRO PEREIRA DOS SANTOS</v>
      </c>
      <c r="G25" s="107">
        <f>IFERROR(INDEX(Contratos!L:L,MATCH(D25,Contratos!R:R,0)),"")</f>
        <v>45464</v>
      </c>
      <c r="H25" s="109">
        <f>IFERROR(INDEX(Contratos!G:G,MATCH(D25,Contratos!R:R,0)),0)</f>
        <v>707082</v>
      </c>
      <c r="I25" s="109">
        <f>SUMIFS(Fluxo!O:O,Fluxo!U:U,"&lt;="&amp;$K$2,Fluxo!D:D,$D25)</f>
        <v>306817.01999999996</v>
      </c>
      <c r="J25" s="109">
        <f>SUMIFS(Fluxo!N:N,Fluxo!S:S,"&gt;"&amp;$K$2,Fluxo!S:S,"&lt;"&amp;$K$4,Fluxo!D:D,$D25,Fluxo!U:U,"")+SUMIFS(Fluxo!O:O,Fluxo!U:U,"&gt;"&amp;$K$2,Fluxo!D:D,$D25)</f>
        <v>195759.33999999997</v>
      </c>
      <c r="K25" s="109">
        <f>SUMIFS(Fluxo!N:N,Fluxo!S:S,"&gt;="&amp;$K$4,Fluxo!D:D,$D25,Fluxo!U:U,"")</f>
        <v>257990.29</v>
      </c>
      <c r="L25" s="109">
        <f t="shared" si="1"/>
        <v>453749.63</v>
      </c>
      <c r="M25" s="109">
        <f>SUMIFS(Fluxo!N:N,Fluxo!S:S,"&lt;"&amp;$K$2,Fluxo!D:D,$D25,Fluxo!U:U,"")</f>
        <v>0</v>
      </c>
      <c r="N25" s="109">
        <v>0</v>
      </c>
    </row>
    <row r="26" spans="1:14" s="110" customFormat="1">
      <c r="A26" t="str">
        <f>Unidades!C20</f>
        <v>TONS KLABIN</v>
      </c>
      <c r="B26" t="str">
        <f>'Check Carteira'!C21</f>
        <v>E.1016.99.01.0074</v>
      </c>
      <c r="C26" s="80" t="str">
        <f>'Check Carteira'!E21</f>
        <v>Residencial</v>
      </c>
      <c r="D26" s="80" t="str">
        <f>'Check Carteira'!F21</f>
        <v>A-0074</v>
      </c>
      <c r="E26" s="80" t="str">
        <f>'Check Carteira'!G21</f>
        <v>Contrato Assinado</v>
      </c>
      <c r="F26" s="80" t="str">
        <f>IF(INDEX(Unidades!$V:$V,MATCH($D26,Unidades!$F:$F,0))=0,"",INDEX(Unidades!$V:$V,MATCH($D26,Unidades!$F:$F,0)))</f>
        <v>EVA MARQUEZ FLORES</v>
      </c>
      <c r="G26" s="107">
        <f>IFERROR(INDEX(Contratos!L:L,MATCH(D26,Contratos!R:R,0)),"")</f>
        <v>45314</v>
      </c>
      <c r="H26" s="109">
        <f>IFERROR(INDEX(Contratos!G:G,MATCH(D26,Contratos!R:R,0)),0)</f>
        <v>938705</v>
      </c>
      <c r="I26" s="109">
        <f>SUMIFS(Fluxo!O:O,Fluxo!U:U,"&lt;="&amp;$K$2,Fluxo!D:D,$D26)</f>
        <v>210500.26999999996</v>
      </c>
      <c r="J26" s="109">
        <f>SUMIFS(Fluxo!N:N,Fluxo!S:S,"&gt;"&amp;$K$2,Fluxo!S:S,"&lt;"&amp;$K$4,Fluxo!D:D,$D26,Fluxo!U:U,"")+SUMIFS(Fluxo!O:O,Fluxo!U:U,"&gt;"&amp;$K$2,Fluxo!D:D,$D26)</f>
        <v>235710.36</v>
      </c>
      <c r="K26" s="109">
        <f>SUMIFS(Fluxo!N:N,Fluxo!S:S,"&gt;="&amp;$K$4,Fluxo!D:D,$D26,Fluxo!U:U,"")</f>
        <v>526082.20000000007</v>
      </c>
      <c r="L26" s="109">
        <f t="shared" si="1"/>
        <v>761792.56</v>
      </c>
      <c r="M26" s="109">
        <f>SUMIFS(Fluxo!N:N,Fluxo!S:S,"&lt;"&amp;$K$2,Fluxo!D:D,$D26,Fluxo!U:U,"")</f>
        <v>0</v>
      </c>
      <c r="N26" s="109">
        <v>0</v>
      </c>
    </row>
    <row r="27" spans="1:14" s="110" customFormat="1">
      <c r="A27" t="str">
        <f>Unidades!C21</f>
        <v>TONS KLABIN</v>
      </c>
      <c r="B27" t="str">
        <f>'Check Carteira'!C22</f>
        <v>E.1016.99.01.0075</v>
      </c>
      <c r="C27" s="80" t="str">
        <f>'Check Carteira'!E22</f>
        <v>Residencial</v>
      </c>
      <c r="D27" s="80" t="str">
        <f>'Check Carteira'!F22</f>
        <v>A-0075</v>
      </c>
      <c r="E27" s="80" t="str">
        <f>'Check Carteira'!G22</f>
        <v>Livre</v>
      </c>
      <c r="F27" s="80" t="str">
        <f>IF(INDEX(Unidades!$V:$V,MATCH($D27,Unidades!$F:$F,0))=0,"",INDEX(Unidades!$V:$V,MATCH($D27,Unidades!$F:$F,0)))</f>
        <v/>
      </c>
      <c r="G27" s="107" t="str">
        <f>IFERROR(INDEX(Contratos!L:L,MATCH(D27,Contratos!R:R,0)),"")</f>
        <v/>
      </c>
      <c r="H27" s="109">
        <f>IFERROR(INDEX(Contratos!G:G,MATCH(D27,Contratos!R:R,0)),0)</f>
        <v>0</v>
      </c>
      <c r="I27" s="109">
        <f>SUMIFS(Fluxo!O:O,Fluxo!U:U,"&lt;="&amp;$K$2,Fluxo!D:D,$D27)</f>
        <v>0</v>
      </c>
      <c r="J27" s="109">
        <f>SUMIFS(Fluxo!N:N,Fluxo!S:S,"&gt;"&amp;$K$2,Fluxo!S:S,"&lt;"&amp;$K$4,Fluxo!D:D,$D27,Fluxo!U:U,"")+SUMIFS(Fluxo!O:O,Fluxo!U:U,"&gt;"&amp;$K$2,Fluxo!D:D,$D27)</f>
        <v>0</v>
      </c>
      <c r="K27" s="109">
        <f>SUMIFS(Fluxo!N:N,Fluxo!S:S,"&gt;="&amp;$K$4,Fluxo!D:D,$D27,Fluxo!U:U,"")</f>
        <v>0</v>
      </c>
      <c r="L27" s="109">
        <f t="shared" si="1"/>
        <v>0</v>
      </c>
      <c r="M27" s="109">
        <f>SUMIFS(Fluxo!N:N,Fluxo!S:S,"&lt;"&amp;$K$2,Fluxo!D:D,$D27,Fluxo!U:U,"")</f>
        <v>0</v>
      </c>
      <c r="N27" s="109">
        <v>0</v>
      </c>
    </row>
    <row r="28" spans="1:14" s="110" customFormat="1">
      <c r="A28" t="str">
        <f>Unidades!C22</f>
        <v>TONS KLABIN</v>
      </c>
      <c r="B28" t="str">
        <f>'Check Carteira'!C23</f>
        <v>E.1016.99.01.0081</v>
      </c>
      <c r="C28" s="80" t="str">
        <f>'Check Carteira'!E23</f>
        <v>Residencial</v>
      </c>
      <c r="D28" s="80" t="str">
        <f>'Check Carteira'!F23</f>
        <v>A-0081</v>
      </c>
      <c r="E28" s="80" t="str">
        <f>'Check Carteira'!G23</f>
        <v>Livre</v>
      </c>
      <c r="F28" s="80" t="str">
        <f>IF(INDEX(Unidades!$V:$V,MATCH($D28,Unidades!$F:$F,0))=0,"",INDEX(Unidades!$V:$V,MATCH($D28,Unidades!$F:$F,0)))</f>
        <v/>
      </c>
      <c r="G28" s="107" t="str">
        <f>IFERROR(INDEX(Contratos!L:L,MATCH(D28,Contratos!R:R,0)),"")</f>
        <v/>
      </c>
      <c r="H28" s="109">
        <f>IFERROR(INDEX(Contratos!G:G,MATCH(D28,Contratos!R:R,0)),0)</f>
        <v>0</v>
      </c>
      <c r="I28" s="109">
        <f>SUMIFS(Fluxo!O:O,Fluxo!U:U,"&lt;="&amp;$K$2,Fluxo!D:D,$D28)</f>
        <v>0</v>
      </c>
      <c r="J28" s="109">
        <f>SUMIFS(Fluxo!N:N,Fluxo!S:S,"&gt;"&amp;$K$2,Fluxo!S:S,"&lt;"&amp;$K$4,Fluxo!D:D,$D28,Fluxo!U:U,"")+SUMIFS(Fluxo!O:O,Fluxo!U:U,"&gt;"&amp;$K$2,Fluxo!D:D,$D28)</f>
        <v>0</v>
      </c>
      <c r="K28" s="109">
        <f>SUMIFS(Fluxo!N:N,Fluxo!S:S,"&gt;="&amp;$K$4,Fluxo!D:D,$D28,Fluxo!U:U,"")</f>
        <v>0</v>
      </c>
      <c r="L28" s="109">
        <f t="shared" si="1"/>
        <v>0</v>
      </c>
      <c r="M28" s="109">
        <f>SUMIFS(Fluxo!N:N,Fluxo!S:S,"&lt;"&amp;$K$2,Fluxo!D:D,$D28,Fluxo!U:U,"")</f>
        <v>0</v>
      </c>
      <c r="N28" s="109">
        <v>0</v>
      </c>
    </row>
    <row r="29" spans="1:14">
      <c r="A29" t="str">
        <f>Unidades!C23</f>
        <v>TONS KLABIN</v>
      </c>
      <c r="B29" t="str">
        <f>'Check Carteira'!C24</f>
        <v>E.1016.99.01.0082</v>
      </c>
      <c r="C29" s="80" t="str">
        <f>'Check Carteira'!E24</f>
        <v>Residencial</v>
      </c>
      <c r="D29" s="80" t="str">
        <f>'Check Carteira'!F24</f>
        <v>A-0082</v>
      </c>
      <c r="E29" s="80" t="str">
        <f>'Check Carteira'!G24</f>
        <v>Contrato Assinado</v>
      </c>
      <c r="F29" s="80" t="str">
        <f>IF(INDEX(Unidades!$V:$V,MATCH($D29,Unidades!$F:$F,0))=0,"",INDEX(Unidades!$V:$V,MATCH($D29,Unidades!$F:$F,0)))</f>
        <v>VITOR ROMÃO AMARAL</v>
      </c>
      <c r="G29" s="107">
        <f>IFERROR(INDEX(Contratos!L:L,MATCH(D29,Contratos!R:R,0)),"")</f>
        <v>45062</v>
      </c>
      <c r="H29" s="109">
        <f>IFERROR(INDEX(Contratos!G:G,MATCH(D29,Contratos!R:R,0)),0)</f>
        <v>1028279.53</v>
      </c>
      <c r="I29" s="109">
        <f>SUMIFS(Fluxo!O:O,Fluxo!U:U,"&lt;="&amp;$K$2,Fluxo!D:D,$D29)</f>
        <v>156628.16</v>
      </c>
      <c r="J29" s="109">
        <f>SUMIFS(Fluxo!N:N,Fluxo!S:S,"&gt;"&amp;$K$2,Fluxo!S:S,"&lt;"&amp;$K$4,Fluxo!D:D,$D29,Fluxo!U:U,"")+SUMIFS(Fluxo!O:O,Fluxo!U:U,"&gt;"&amp;$K$2,Fluxo!D:D,$D29)</f>
        <v>932982.79000000015</v>
      </c>
      <c r="K29" s="109">
        <f>SUMIFS(Fluxo!N:N,Fluxo!S:S,"&gt;="&amp;$K$4,Fluxo!D:D,$D29,Fluxo!U:U,"")</f>
        <v>535.21</v>
      </c>
      <c r="L29" s="109">
        <f t="shared" si="1"/>
        <v>933518.00000000012</v>
      </c>
      <c r="M29" s="109">
        <f>SUMIFS(Fluxo!N:N,Fluxo!S:S,"&lt;"&amp;$K$2,Fluxo!D:D,$D29,Fluxo!U:U,"")</f>
        <v>0</v>
      </c>
      <c r="N29" s="109">
        <v>0</v>
      </c>
    </row>
    <row r="30" spans="1:14" s="110" customFormat="1">
      <c r="A30" t="str">
        <f>Unidades!C24</f>
        <v>TONS KLABIN</v>
      </c>
      <c r="B30" t="str">
        <f>'Check Carteira'!C25</f>
        <v>E.1016.99.01.0083</v>
      </c>
      <c r="C30" s="80" t="str">
        <f>'Check Carteira'!E25</f>
        <v>Residencial</v>
      </c>
      <c r="D30" s="80" t="str">
        <f>'Check Carteira'!F25</f>
        <v>A-0083</v>
      </c>
      <c r="E30" s="80" t="str">
        <f>'Check Carteira'!G25</f>
        <v>Contrato Assinado</v>
      </c>
      <c r="F30" s="80" t="str">
        <f>IF(INDEX(Unidades!$V:$V,MATCH($D30,Unidades!$F:$F,0))=0,"",INDEX(Unidades!$V:$V,MATCH($D30,Unidades!$F:$F,0)))</f>
        <v>FABIO BORGES MIRANDEZ</v>
      </c>
      <c r="G30" s="107">
        <f>IFERROR(INDEX(Contratos!L:L,MATCH(D30,Contratos!R:R,0)),"")</f>
        <v>45405</v>
      </c>
      <c r="H30" s="109">
        <f>IFERROR(INDEX(Contratos!G:G,MATCH(D30,Contratos!R:R,0)),0)</f>
        <v>747900</v>
      </c>
      <c r="I30" s="109">
        <f>SUMIFS(Fluxo!O:O,Fluxo!U:U,"&lt;="&amp;$K$2,Fluxo!D:D,$D30)</f>
        <v>204074.21000000002</v>
      </c>
      <c r="J30" s="109">
        <f>SUMIFS(Fluxo!N:N,Fluxo!S:S,"&gt;"&amp;$K$2,Fluxo!S:S,"&lt;"&amp;$K$4,Fluxo!D:D,$D30,Fluxo!U:U,"")+SUMIFS(Fluxo!O:O,Fluxo!U:U,"&gt;"&amp;$K$2,Fluxo!D:D,$D30)</f>
        <v>19724.690000000002</v>
      </c>
      <c r="K30" s="109">
        <f>SUMIFS(Fluxo!N:N,Fluxo!S:S,"&gt;="&amp;$K$4,Fluxo!D:D,$D30,Fluxo!U:U,"")</f>
        <v>545119.04</v>
      </c>
      <c r="L30" s="109">
        <f t="shared" si="1"/>
        <v>564843.73</v>
      </c>
      <c r="M30" s="109">
        <f>SUMIFS(Fluxo!N:N,Fluxo!S:S,"&lt;"&amp;$K$2,Fluxo!D:D,$D30,Fluxo!U:U,"")</f>
        <v>0</v>
      </c>
      <c r="N30" s="109">
        <v>0</v>
      </c>
    </row>
    <row r="31" spans="1:14" s="120" customFormat="1">
      <c r="A31" t="str">
        <f>Unidades!C25</f>
        <v>TONS KLABIN</v>
      </c>
      <c r="B31" t="str">
        <f>'Check Carteira'!C26</f>
        <v>E.1016.99.01.0084</v>
      </c>
      <c r="C31" s="80" t="str">
        <f>'Check Carteira'!E26</f>
        <v>Residencial</v>
      </c>
      <c r="D31" s="80" t="str">
        <f>'Check Carteira'!F26</f>
        <v>A-0084</v>
      </c>
      <c r="E31" s="80" t="str">
        <f>'Check Carteira'!G26</f>
        <v>Contrato Assinado</v>
      </c>
      <c r="F31" s="80" t="str">
        <f>IF(INDEX(Unidades!$V:$V,MATCH($D31,Unidades!$F:$F,0))=0,"",INDEX(Unidades!$V:$V,MATCH($D31,Unidades!$F:$F,0)))</f>
        <v>ALEXANDRE CALVO</v>
      </c>
      <c r="G31" s="107">
        <f>IFERROR(INDEX(Contratos!L:L,MATCH(D31,Contratos!R:R,0)),"")</f>
        <v>45365</v>
      </c>
      <c r="H31" s="109">
        <f>IFERROR(INDEX(Contratos!G:G,MATCH(D31,Contratos!R:R,0)),0)</f>
        <v>1060038.26</v>
      </c>
      <c r="I31" s="109">
        <f>SUMIFS(Fluxo!O:O,Fluxo!U:U,"&lt;="&amp;$K$2,Fluxo!D:D,$D31)</f>
        <v>100602.71</v>
      </c>
      <c r="J31" s="109">
        <f>SUMIFS(Fluxo!N:N,Fluxo!S:S,"&gt;"&amp;$K$2,Fluxo!S:S,"&lt;"&amp;$K$4,Fluxo!D:D,$D31,Fluxo!U:U,"")+SUMIFS(Fluxo!O:O,Fluxo!U:U,"&gt;"&amp;$K$2,Fluxo!D:D,$D31)</f>
        <v>244373.08</v>
      </c>
      <c r="K31" s="109">
        <f>SUMIFS(Fluxo!N:N,Fluxo!S:S,"&gt;="&amp;$K$4,Fluxo!D:D,$D31,Fluxo!U:U,"")</f>
        <v>753293.02</v>
      </c>
      <c r="L31" s="109">
        <f t="shared" si="1"/>
        <v>997666.1</v>
      </c>
      <c r="M31" s="109">
        <f>SUMIFS(Fluxo!N:N,Fluxo!S:S,"&lt;"&amp;$K$2,Fluxo!D:D,$D31,Fluxo!U:U,"")</f>
        <v>0</v>
      </c>
      <c r="N31" s="109">
        <v>0</v>
      </c>
    </row>
    <row r="32" spans="1:14" s="110" customFormat="1">
      <c r="A32" t="str">
        <f>Unidades!C26</f>
        <v>TONS KLABIN</v>
      </c>
      <c r="B32" t="str">
        <f>'Check Carteira'!C27</f>
        <v>E.1016.99.01.0085</v>
      </c>
      <c r="C32" s="80" t="str">
        <f>'Check Carteira'!E27</f>
        <v>Residencial</v>
      </c>
      <c r="D32" s="80" t="str">
        <f>'Check Carteira'!F27</f>
        <v>A-0085</v>
      </c>
      <c r="E32" s="80" t="str">
        <f>'Check Carteira'!G27</f>
        <v>Livre</v>
      </c>
      <c r="F32" s="80" t="str">
        <f>IF(INDEX(Unidades!$V:$V,MATCH($D32,Unidades!$F:$F,0))=0,"",INDEX(Unidades!$V:$V,MATCH($D32,Unidades!$F:$F,0)))</f>
        <v/>
      </c>
      <c r="G32" s="107" t="str">
        <f>IFERROR(INDEX(Contratos!L:L,MATCH(D32,Contratos!R:R,0)),"")</f>
        <v/>
      </c>
      <c r="H32" s="109">
        <f>IFERROR(INDEX(Contratos!G:G,MATCH(D32,Contratos!R:R,0)),0)</f>
        <v>0</v>
      </c>
      <c r="I32" s="109">
        <f>SUMIFS(Fluxo!O:O,Fluxo!U:U,"&lt;="&amp;$K$2,Fluxo!D:D,$D32)</f>
        <v>0</v>
      </c>
      <c r="J32" s="109">
        <f>SUMIFS(Fluxo!N:N,Fluxo!S:S,"&gt;"&amp;$K$2,Fluxo!S:S,"&lt;"&amp;$K$4,Fluxo!D:D,$D32,Fluxo!U:U,"")+SUMIFS(Fluxo!O:O,Fluxo!U:U,"&gt;"&amp;$K$2,Fluxo!D:D,$D32)</f>
        <v>0</v>
      </c>
      <c r="K32" s="109">
        <f>SUMIFS(Fluxo!N:N,Fluxo!S:S,"&gt;="&amp;$K$4,Fluxo!D:D,$D32,Fluxo!U:U,"")</f>
        <v>0</v>
      </c>
      <c r="L32" s="109">
        <f t="shared" si="1"/>
        <v>0</v>
      </c>
      <c r="M32" s="109">
        <f>SUMIFS(Fluxo!N:N,Fluxo!S:S,"&lt;"&amp;$K$2,Fluxo!D:D,$D32,Fluxo!U:U,"")</f>
        <v>0</v>
      </c>
      <c r="N32" s="109">
        <v>0</v>
      </c>
    </row>
    <row r="33" spans="1:14" s="110" customFormat="1">
      <c r="A33" t="str">
        <f>Unidades!C27</f>
        <v>TONS KLABIN</v>
      </c>
      <c r="B33" t="str">
        <f>'Check Carteira'!C28</f>
        <v>E.1016.99.01.0091</v>
      </c>
      <c r="C33" s="80" t="str">
        <f>'Check Carteira'!E28</f>
        <v>Residencial</v>
      </c>
      <c r="D33" s="80" t="str">
        <f>'Check Carteira'!F28</f>
        <v>A-0091</v>
      </c>
      <c r="E33" s="80" t="str">
        <f>'Check Carteira'!G28</f>
        <v>Livre</v>
      </c>
      <c r="F33" s="80" t="str">
        <f>IF(INDEX(Unidades!$V:$V,MATCH($D33,Unidades!$F:$F,0))=0,"",INDEX(Unidades!$V:$V,MATCH($D33,Unidades!$F:$F,0)))</f>
        <v/>
      </c>
      <c r="G33" s="107" t="str">
        <f>IFERROR(INDEX(Contratos!L:L,MATCH(D33,Contratos!R:R,0)),"")</f>
        <v/>
      </c>
      <c r="H33" s="109">
        <f>IFERROR(INDEX(Contratos!G:G,MATCH(D33,Contratos!R:R,0)),0)</f>
        <v>0</v>
      </c>
      <c r="I33" s="109">
        <f>SUMIFS(Fluxo!O:O,Fluxo!U:U,"&lt;="&amp;$K$2,Fluxo!D:D,$D33)</f>
        <v>0</v>
      </c>
      <c r="J33" s="109">
        <f>SUMIFS(Fluxo!N:N,Fluxo!S:S,"&gt;"&amp;$K$2,Fluxo!S:S,"&lt;"&amp;$K$4,Fluxo!D:D,$D33,Fluxo!U:U,"")+SUMIFS(Fluxo!O:O,Fluxo!U:U,"&gt;"&amp;$K$2,Fluxo!D:D,$D33)</f>
        <v>0</v>
      </c>
      <c r="K33" s="109">
        <f>SUMIFS(Fluxo!N:N,Fluxo!S:S,"&gt;="&amp;$K$4,Fluxo!D:D,$D33,Fluxo!U:U,"")</f>
        <v>0</v>
      </c>
      <c r="L33" s="109">
        <f t="shared" si="1"/>
        <v>0</v>
      </c>
      <c r="M33" s="109">
        <f>SUMIFS(Fluxo!N:N,Fluxo!S:S,"&lt;"&amp;$K$2,Fluxo!D:D,$D33,Fluxo!U:U,"")</f>
        <v>0</v>
      </c>
      <c r="N33" s="109">
        <v>0</v>
      </c>
    </row>
    <row r="34" spans="1:14" s="110" customFormat="1">
      <c r="A34" t="str">
        <f>Unidades!C28</f>
        <v>TONS KLABIN</v>
      </c>
      <c r="B34" t="str">
        <f>'Check Carteira'!C29</f>
        <v>E.1016.99.01.0092</v>
      </c>
      <c r="C34" s="80" t="str">
        <f>'Check Carteira'!E29</f>
        <v>Residencial</v>
      </c>
      <c r="D34" s="80" t="str">
        <f>'Check Carteira'!F29</f>
        <v>A-0092</v>
      </c>
      <c r="E34" s="80" t="str">
        <f>'Check Carteira'!G29</f>
        <v>Contrato Assinado</v>
      </c>
      <c r="F34" s="80" t="str">
        <f>IF(INDEX(Unidades!$V:$V,MATCH($D34,Unidades!$F:$F,0))=0,"",INDEX(Unidades!$V:$V,MATCH($D34,Unidades!$F:$F,0)))</f>
        <v>ERIKA RAMOS DA SILVA MIRANDA</v>
      </c>
      <c r="G34" s="107">
        <f>IFERROR(INDEX(Contratos!L:L,MATCH(D34,Contratos!R:R,0)),"")</f>
        <v>45145</v>
      </c>
      <c r="H34" s="109">
        <f>IFERROR(INDEX(Contratos!G:G,MATCH(D34,Contratos!R:R,0)),0)</f>
        <v>1080311.6499999999</v>
      </c>
      <c r="I34" s="109">
        <f>SUMIFS(Fluxo!O:O,Fluxo!U:U,"&lt;="&amp;$K$2,Fluxo!D:D,$D34)</f>
        <v>138100.87</v>
      </c>
      <c r="J34" s="109">
        <f>SUMIFS(Fluxo!N:N,Fluxo!S:S,"&gt;"&amp;$K$2,Fluxo!S:S,"&lt;"&amp;$K$4,Fluxo!D:D,$D34,Fluxo!U:U,"")+SUMIFS(Fluxo!O:O,Fluxo!U:U,"&gt;"&amp;$K$2,Fluxo!D:D,$D34)</f>
        <v>208904.72999999998</v>
      </c>
      <c r="K34" s="109">
        <f>SUMIFS(Fluxo!N:N,Fluxo!S:S,"&gt;="&amp;$K$4,Fluxo!D:D,$D34,Fluxo!U:U,"")</f>
        <v>787314.01</v>
      </c>
      <c r="L34" s="109">
        <f t="shared" si="1"/>
        <v>996218.74</v>
      </c>
      <c r="M34" s="109">
        <f>SUMIFS(Fluxo!N:N,Fluxo!S:S,"&lt;"&amp;$K$2,Fluxo!D:D,$D34,Fluxo!U:U,"")</f>
        <v>0</v>
      </c>
      <c r="N34" s="109">
        <v>0</v>
      </c>
    </row>
    <row r="35" spans="1:14">
      <c r="A35" t="str">
        <f>Unidades!C29</f>
        <v>TONS KLABIN</v>
      </c>
      <c r="B35" t="str">
        <f>'Check Carteira'!C30</f>
        <v>E.1016.99.01.0093</v>
      </c>
      <c r="C35" s="80" t="str">
        <f>'Check Carteira'!E30</f>
        <v>Residencial</v>
      </c>
      <c r="D35" s="80" t="str">
        <f>'Check Carteira'!F30</f>
        <v>A-0093</v>
      </c>
      <c r="E35" s="80" t="str">
        <f>'Check Carteira'!G30</f>
        <v>Contrato Assinado</v>
      </c>
      <c r="F35" s="80" t="str">
        <f>IF(INDEX(Unidades!$V:$V,MATCH($D35,Unidades!$F:$F,0))=0,"",INDEX(Unidades!$V:$V,MATCH($D35,Unidades!$F:$F,0)))</f>
        <v>DIANA MARIA SEPULVEDA CARDENAS</v>
      </c>
      <c r="G35" s="107">
        <f>IFERROR(INDEX(Contratos!L:L,MATCH(D35,Contratos!R:R,0)),"")</f>
        <v>45221</v>
      </c>
      <c r="H35" s="109">
        <f>IFERROR(INDEX(Contratos!G:G,MATCH(D35,Contratos!R:R,0)),0)</f>
        <v>694531.56</v>
      </c>
      <c r="I35" s="109">
        <f>SUMIFS(Fluxo!O:O,Fluxo!U:U,"&lt;="&amp;$K$2,Fluxo!D:D,$D35)</f>
        <v>354862.31</v>
      </c>
      <c r="J35" s="109">
        <f>SUMIFS(Fluxo!N:N,Fluxo!S:S,"&gt;"&amp;$K$2,Fluxo!S:S,"&lt;"&amp;$K$4,Fluxo!D:D,$D35,Fluxo!U:U,"")+SUMIFS(Fluxo!O:O,Fluxo!U:U,"&gt;"&amp;$K$2,Fluxo!D:D,$D35)</f>
        <v>78919.86</v>
      </c>
      <c r="K35" s="109">
        <f>SUMIFS(Fluxo!N:N,Fluxo!S:S,"&gt;="&amp;$K$4,Fluxo!D:D,$D35,Fluxo!U:U,"")</f>
        <v>278850.32</v>
      </c>
      <c r="L35" s="109">
        <f t="shared" si="1"/>
        <v>357770.18</v>
      </c>
      <c r="M35" s="109">
        <f>SUMIFS(Fluxo!N:N,Fluxo!S:S,"&lt;"&amp;$K$2,Fluxo!D:D,$D35,Fluxo!U:U,"")</f>
        <v>0</v>
      </c>
      <c r="N35" s="109">
        <v>0</v>
      </c>
    </row>
    <row r="36" spans="1:14" s="110" customFormat="1">
      <c r="A36" t="str">
        <f>Unidades!C30</f>
        <v>TONS KLABIN</v>
      </c>
      <c r="B36" t="str">
        <f>'Check Carteira'!C31</f>
        <v>E.1016.99.01.0094</v>
      </c>
      <c r="C36" s="80" t="str">
        <f>'Check Carteira'!E31</f>
        <v>Residencial</v>
      </c>
      <c r="D36" s="80" t="str">
        <f>'Check Carteira'!F31</f>
        <v>A-0094</v>
      </c>
      <c r="E36" s="80" t="str">
        <f>'Check Carteira'!G31</f>
        <v>Contrato Assinado</v>
      </c>
      <c r="F36" s="80" t="str">
        <f>IF(INDEX(Unidades!$V:$V,MATCH($D36,Unidades!$F:$F,0))=0,"",INDEX(Unidades!$V:$V,MATCH($D36,Unidades!$F:$F,0)))</f>
        <v>RODRIGO MEIRA VERAS</v>
      </c>
      <c r="G36" s="107">
        <f>IFERROR(INDEX(Contratos!L:L,MATCH(D36,Contratos!R:R,0)),"")</f>
        <v>45371</v>
      </c>
      <c r="H36" s="109">
        <f>IFERROR(INDEX(Contratos!G:G,MATCH(D36,Contratos!R:R,0)),0)</f>
        <v>1043766</v>
      </c>
      <c r="I36" s="109">
        <f>SUMIFS(Fluxo!O:O,Fluxo!U:U,"&lt;="&amp;$K$2,Fluxo!D:D,$D36)</f>
        <v>104132.69</v>
      </c>
      <c r="J36" s="109">
        <f>SUMIFS(Fluxo!N:N,Fluxo!S:S,"&gt;"&amp;$K$2,Fluxo!S:S,"&lt;"&amp;$K$4,Fluxo!D:D,$D36,Fluxo!U:U,"")+SUMIFS(Fluxo!O:O,Fluxo!U:U,"&gt;"&amp;$K$2,Fluxo!D:D,$D36)</f>
        <v>306298.1399999999</v>
      </c>
      <c r="K36" s="109">
        <f>SUMIFS(Fluxo!N:N,Fluxo!S:S,"&gt;="&amp;$K$4,Fluxo!D:D,$D36,Fluxo!U:U,"")</f>
        <v>672389.94000000006</v>
      </c>
      <c r="L36" s="109">
        <f t="shared" si="1"/>
        <v>978688.08</v>
      </c>
      <c r="M36" s="109">
        <f>SUMIFS(Fluxo!N:N,Fluxo!S:S,"&lt;"&amp;$K$2,Fluxo!D:D,$D36,Fluxo!U:U,"")</f>
        <v>0</v>
      </c>
      <c r="N36" s="109">
        <v>0</v>
      </c>
    </row>
    <row r="37" spans="1:14" s="110" customFormat="1">
      <c r="A37" t="str">
        <f>Unidades!C31</f>
        <v>TONS KLABIN</v>
      </c>
      <c r="B37" t="str">
        <f>'Check Carteira'!C32</f>
        <v>E.1016.99.01.0095</v>
      </c>
      <c r="C37" s="80" t="str">
        <f>'Check Carteira'!E32</f>
        <v>Residencial</v>
      </c>
      <c r="D37" s="80" t="str">
        <f>'Check Carteira'!F32</f>
        <v>A-0095</v>
      </c>
      <c r="E37" s="80" t="str">
        <f>'Check Carteira'!G32</f>
        <v>Livre</v>
      </c>
      <c r="F37" s="80" t="str">
        <f>IF(INDEX(Unidades!$V:$V,MATCH($D37,Unidades!$F:$F,0))=0,"",INDEX(Unidades!$V:$V,MATCH($D37,Unidades!$F:$F,0)))</f>
        <v/>
      </c>
      <c r="G37" s="107" t="str">
        <f>IFERROR(INDEX(Contratos!L:L,MATCH(D37,Contratos!R:R,0)),"")</f>
        <v/>
      </c>
      <c r="H37" s="109">
        <f>IFERROR(INDEX(Contratos!G:G,MATCH(D37,Contratos!R:R,0)),0)</f>
        <v>0</v>
      </c>
      <c r="I37" s="109">
        <f>SUMIFS(Fluxo!O:O,Fluxo!U:U,"&lt;="&amp;$K$2,Fluxo!D:D,$D37)</f>
        <v>0</v>
      </c>
      <c r="J37" s="109">
        <f>SUMIFS(Fluxo!N:N,Fluxo!S:S,"&gt;"&amp;$K$2,Fluxo!S:S,"&lt;"&amp;$K$4,Fluxo!D:D,$D37,Fluxo!U:U,"")+SUMIFS(Fluxo!O:O,Fluxo!U:U,"&gt;"&amp;$K$2,Fluxo!D:D,$D37)</f>
        <v>0</v>
      </c>
      <c r="K37" s="109">
        <f>SUMIFS(Fluxo!N:N,Fluxo!S:S,"&gt;="&amp;$K$4,Fluxo!D:D,$D37,Fluxo!U:U,"")</f>
        <v>0</v>
      </c>
      <c r="L37" s="109">
        <f t="shared" si="1"/>
        <v>0</v>
      </c>
      <c r="M37" s="109">
        <f>SUMIFS(Fluxo!N:N,Fluxo!S:S,"&lt;"&amp;$K$2,Fluxo!D:D,$D37,Fluxo!U:U,"")</f>
        <v>0</v>
      </c>
      <c r="N37" s="109">
        <v>0</v>
      </c>
    </row>
    <row r="38" spans="1:14" s="110" customFormat="1">
      <c r="A38" t="str">
        <f>Unidades!C32</f>
        <v>TONS KLABIN</v>
      </c>
      <c r="B38" t="str">
        <f>'Check Carteira'!C33</f>
        <v>E.1016.99.01.0101</v>
      </c>
      <c r="C38" s="80" t="str">
        <f>'Check Carteira'!E33</f>
        <v>Residencial</v>
      </c>
      <c r="D38" s="80" t="str">
        <f>'Check Carteira'!F33</f>
        <v>A-0101</v>
      </c>
      <c r="E38" s="80" t="str">
        <f>'Check Carteira'!G33</f>
        <v>Livre</v>
      </c>
      <c r="F38" s="80" t="str">
        <f>IF(INDEX(Unidades!$V:$V,MATCH($D38,Unidades!$F:$F,0))=0,"",INDEX(Unidades!$V:$V,MATCH($D38,Unidades!$F:$F,0)))</f>
        <v/>
      </c>
      <c r="G38" s="107" t="str">
        <f>IFERROR(INDEX(Contratos!L:L,MATCH(D38,Contratos!R:R,0)),"")</f>
        <v/>
      </c>
      <c r="H38" s="109">
        <f>IFERROR(INDEX(Contratos!G:G,MATCH(D38,Contratos!R:R,0)),0)</f>
        <v>0</v>
      </c>
      <c r="I38" s="109">
        <f>SUMIFS(Fluxo!O:O,Fluxo!U:U,"&lt;="&amp;$K$2,Fluxo!D:D,$D38)</f>
        <v>0</v>
      </c>
      <c r="J38" s="109">
        <f>SUMIFS(Fluxo!N:N,Fluxo!S:S,"&gt;"&amp;$K$2,Fluxo!S:S,"&lt;"&amp;$K$4,Fluxo!D:D,$D38,Fluxo!U:U,"")+SUMIFS(Fluxo!O:O,Fluxo!U:U,"&gt;"&amp;$K$2,Fluxo!D:D,$D38)</f>
        <v>0</v>
      </c>
      <c r="K38" s="109">
        <f>SUMIFS(Fluxo!N:N,Fluxo!S:S,"&gt;="&amp;$K$4,Fluxo!D:D,$D38,Fluxo!U:U,"")</f>
        <v>0</v>
      </c>
      <c r="L38" s="109">
        <f t="shared" si="1"/>
        <v>0</v>
      </c>
      <c r="M38" s="109">
        <f>SUMIFS(Fluxo!N:N,Fluxo!S:S,"&lt;"&amp;$K$2,Fluxo!D:D,$D38,Fluxo!U:U,"")</f>
        <v>0</v>
      </c>
      <c r="N38" s="109">
        <v>0</v>
      </c>
    </row>
    <row r="39" spans="1:14">
      <c r="A39" t="str">
        <f>Unidades!C33</f>
        <v>TONS KLABIN</v>
      </c>
      <c r="B39" t="str">
        <f>'Check Carteira'!C34</f>
        <v>E.1016.99.01.0102</v>
      </c>
      <c r="C39" s="80" t="str">
        <f>'Check Carteira'!E34</f>
        <v>Residencial</v>
      </c>
      <c r="D39" s="80" t="str">
        <f>'Check Carteira'!F34</f>
        <v>A-0102</v>
      </c>
      <c r="E39" s="80" t="str">
        <f>'Check Carteira'!G34</f>
        <v>Contrato Assinado</v>
      </c>
      <c r="F39" s="80" t="str">
        <f>IF(INDEX(Unidades!$V:$V,MATCH($D39,Unidades!$F:$F,0))=0,"",INDEX(Unidades!$V:$V,MATCH($D39,Unidades!$F:$F,0)))</f>
        <v>THATIANE JANUÁRIO PEREIRA DA SILVA</v>
      </c>
      <c r="G39" s="107">
        <f>IFERROR(INDEX(Contratos!L:L,MATCH(D39,Contratos!R:R,0)),"")</f>
        <v>45534</v>
      </c>
      <c r="H39" s="109">
        <f>IFERROR(INDEX(Contratos!G:G,MATCH(D39,Contratos!R:R,0)),0)</f>
        <v>1092424.5</v>
      </c>
      <c r="I39" s="109">
        <f>SUMIFS(Fluxo!O:O,Fluxo!U:U,"&lt;="&amp;$K$2,Fluxo!D:D,$D39)</f>
        <v>428600</v>
      </c>
      <c r="J39" s="109">
        <f>SUMIFS(Fluxo!N:N,Fluxo!S:S,"&gt;"&amp;$K$2,Fluxo!S:S,"&lt;"&amp;$K$4,Fluxo!D:D,$D39,Fluxo!U:U,"")+SUMIFS(Fluxo!O:O,Fluxo!U:U,"&gt;"&amp;$K$2,Fluxo!D:D,$D39)</f>
        <v>0</v>
      </c>
      <c r="K39" s="109">
        <f>SUMIFS(Fluxo!N:N,Fluxo!S:S,"&gt;="&amp;$K$4,Fluxo!D:D,$D39,Fluxo!U:U,"")</f>
        <v>673420.07</v>
      </c>
      <c r="L39" s="109">
        <f t="shared" si="1"/>
        <v>673420.07</v>
      </c>
      <c r="M39" s="109">
        <f>SUMIFS(Fluxo!N:N,Fluxo!S:S,"&lt;"&amp;$K$2,Fluxo!D:D,$D39,Fluxo!U:U,"")</f>
        <v>0</v>
      </c>
      <c r="N39" s="109">
        <v>0</v>
      </c>
    </row>
    <row r="40" spans="1:14" s="110" customFormat="1">
      <c r="A40" t="str">
        <f>Unidades!C34</f>
        <v>TONS KLABIN</v>
      </c>
      <c r="B40" t="str">
        <f>'Check Carteira'!C35</f>
        <v>E.1016.99.01.0103</v>
      </c>
      <c r="C40" s="80" t="str">
        <f>'Check Carteira'!E35</f>
        <v>Residencial</v>
      </c>
      <c r="D40" s="80" t="str">
        <f>'Check Carteira'!F35</f>
        <v>A-0103</v>
      </c>
      <c r="E40" s="80" t="str">
        <f>'Check Carteira'!G35</f>
        <v>Contrato Assinado</v>
      </c>
      <c r="F40" s="80" t="str">
        <f>IF(INDEX(Unidades!$V:$V,MATCH($D40,Unidades!$F:$F,0))=0,"",INDEX(Unidades!$V:$V,MATCH($D40,Unidades!$F:$F,0)))</f>
        <v>ADRIANE BANDEIRA</v>
      </c>
      <c r="G40" s="107">
        <f>IFERROR(INDEX(Contratos!L:L,MATCH(D40,Contratos!R:R,0)),"")</f>
        <v>45184</v>
      </c>
      <c r="H40" s="109">
        <f>IFERROR(INDEX(Contratos!G:G,MATCH(D40,Contratos!R:R,0)),0)</f>
        <v>693396.33</v>
      </c>
      <c r="I40" s="109">
        <f>SUMIFS(Fluxo!O:O,Fluxo!U:U,"&lt;="&amp;$K$2,Fluxo!D:D,$D40)</f>
        <v>339642.07</v>
      </c>
      <c r="J40" s="109">
        <f>SUMIFS(Fluxo!N:N,Fluxo!S:S,"&gt;"&amp;$K$2,Fluxo!S:S,"&lt;"&amp;$K$4,Fluxo!D:D,$D40,Fluxo!U:U,"")+SUMIFS(Fluxo!O:O,Fluxo!U:U,"&gt;"&amp;$K$2,Fluxo!D:D,$D40)</f>
        <v>199207.94</v>
      </c>
      <c r="K40" s="109">
        <f>SUMIFS(Fluxo!N:N,Fluxo!S:S,"&gt;="&amp;$K$4,Fluxo!D:D,$D40,Fluxo!U:U,"")</f>
        <v>174346.53</v>
      </c>
      <c r="L40" s="109">
        <f t="shared" si="1"/>
        <v>373554.47</v>
      </c>
      <c r="M40" s="109">
        <f>SUMIFS(Fluxo!N:N,Fluxo!S:S,"&lt;"&amp;$K$2,Fluxo!D:D,$D40,Fluxo!U:U,"")</f>
        <v>0</v>
      </c>
      <c r="N40" s="109">
        <v>0</v>
      </c>
    </row>
    <row r="41" spans="1:14" s="110" customFormat="1">
      <c r="A41" t="str">
        <f>Unidades!C35</f>
        <v>TONS KLABIN</v>
      </c>
      <c r="B41" t="str">
        <f>'Check Carteira'!C36</f>
        <v>E.1016.99.01.0104</v>
      </c>
      <c r="C41" s="80" t="str">
        <f>'Check Carteira'!E36</f>
        <v>Residencial</v>
      </c>
      <c r="D41" s="80" t="str">
        <f>'Check Carteira'!F36</f>
        <v>A-0104</v>
      </c>
      <c r="E41" s="80" t="str">
        <f>'Check Carteira'!G36</f>
        <v>Contrato Assinado</v>
      </c>
      <c r="F41" s="80" t="str">
        <f>IF(INDEX(Unidades!$V:$V,MATCH($D41,Unidades!$F:$F,0))=0,"",INDEX(Unidades!$V:$V,MATCH($D41,Unidades!$F:$F,0)))</f>
        <v>ERIC LORETTO</v>
      </c>
      <c r="G41" s="107">
        <f>IFERROR(INDEX(Contratos!L:L,MATCH(D41,Contratos!R:R,0)),"")</f>
        <v>45373</v>
      </c>
      <c r="H41" s="109">
        <f>IFERROR(INDEX(Contratos!G:G,MATCH(D41,Contratos!R:R,0)),0)</f>
        <v>1055812.29</v>
      </c>
      <c r="I41" s="109">
        <f>SUMIFS(Fluxo!O:O,Fluxo!U:U,"&lt;="&amp;$K$2,Fluxo!D:D,$D41)</f>
        <v>95787.73</v>
      </c>
      <c r="J41" s="109">
        <f>SUMIFS(Fluxo!N:N,Fluxo!S:S,"&gt;"&amp;$K$2,Fluxo!S:S,"&lt;"&amp;$K$4,Fluxo!D:D,$D41,Fluxo!U:U,"")+SUMIFS(Fluxo!O:O,Fluxo!U:U,"&gt;"&amp;$K$2,Fluxo!D:D,$D41)</f>
        <v>160714.15999999997</v>
      </c>
      <c r="K41" s="109">
        <f>SUMIFS(Fluxo!N:N,Fluxo!S:S,"&gt;="&amp;$K$4,Fluxo!D:D,$D41,Fluxo!U:U,"")</f>
        <v>837692.84000000008</v>
      </c>
      <c r="L41" s="109">
        <f t="shared" si="1"/>
        <v>998407</v>
      </c>
      <c r="M41" s="109">
        <f>SUMIFS(Fluxo!N:N,Fluxo!S:S,"&lt;"&amp;$K$2,Fluxo!D:D,$D41,Fluxo!U:U,"")</f>
        <v>0</v>
      </c>
      <c r="N41" s="109">
        <v>0</v>
      </c>
    </row>
    <row r="42" spans="1:14">
      <c r="A42" t="str">
        <f>Unidades!C36</f>
        <v>TONS KLABIN</v>
      </c>
      <c r="B42" t="str">
        <f>'Check Carteira'!C37</f>
        <v>E.1016.99.01.0105</v>
      </c>
      <c r="C42" s="80" t="str">
        <f>'Check Carteira'!E37</f>
        <v>Residencial</v>
      </c>
      <c r="D42" s="80" t="str">
        <f>'Check Carteira'!F37</f>
        <v>A-0105</v>
      </c>
      <c r="E42" s="80" t="str">
        <f>'Check Carteira'!G37</f>
        <v>Livre</v>
      </c>
      <c r="F42" s="80" t="str">
        <f>IF(INDEX(Unidades!$V:$V,MATCH($D42,Unidades!$F:$F,0))=0,"",INDEX(Unidades!$V:$V,MATCH($D42,Unidades!$F:$F,0)))</f>
        <v/>
      </c>
      <c r="G42" s="107" t="str">
        <f>IFERROR(INDEX(Contratos!L:L,MATCH(D42,Contratos!R:R,0)),"")</f>
        <v/>
      </c>
      <c r="H42" s="109">
        <f>IFERROR(INDEX(Contratos!G:G,MATCH(D42,Contratos!R:R,0)),0)</f>
        <v>0</v>
      </c>
      <c r="I42" s="109">
        <f>SUMIFS(Fluxo!O:O,Fluxo!U:U,"&lt;="&amp;$K$2,Fluxo!D:D,$D42)</f>
        <v>0</v>
      </c>
      <c r="J42" s="109">
        <f>SUMIFS(Fluxo!N:N,Fluxo!S:S,"&gt;"&amp;$K$2,Fluxo!S:S,"&lt;"&amp;$K$4,Fluxo!D:D,$D42,Fluxo!U:U,"")+SUMIFS(Fluxo!O:O,Fluxo!U:U,"&gt;"&amp;$K$2,Fluxo!D:D,$D42)</f>
        <v>0</v>
      </c>
      <c r="K42" s="109">
        <f>SUMIFS(Fluxo!N:N,Fluxo!S:S,"&gt;="&amp;$K$4,Fluxo!D:D,$D42,Fluxo!U:U,"")</f>
        <v>0</v>
      </c>
      <c r="L42" s="109">
        <f t="shared" si="1"/>
        <v>0</v>
      </c>
      <c r="M42" s="109">
        <f>SUMIFS(Fluxo!N:N,Fluxo!S:S,"&lt;"&amp;$K$2,Fluxo!D:D,$D42,Fluxo!U:U,"")</f>
        <v>0</v>
      </c>
      <c r="N42" s="109">
        <v>0</v>
      </c>
    </row>
    <row r="43" spans="1:14">
      <c r="A43" t="str">
        <f>Unidades!C37</f>
        <v>TONS KLABIN</v>
      </c>
      <c r="B43" t="str">
        <f>'Check Carteira'!C38</f>
        <v>E.1016.99.01.0111</v>
      </c>
      <c r="C43" s="80" t="str">
        <f>'Check Carteira'!E38</f>
        <v>Residencial</v>
      </c>
      <c r="D43" s="80" t="str">
        <f>'Check Carteira'!F38</f>
        <v>A-0111</v>
      </c>
      <c r="E43" s="80" t="str">
        <f>'Check Carteira'!G38</f>
        <v>Livre</v>
      </c>
      <c r="F43" s="80" t="str">
        <f>IF(INDEX(Unidades!$V:$V,MATCH($D43,Unidades!$F:$F,0))=0,"",INDEX(Unidades!$V:$V,MATCH($D43,Unidades!$F:$F,0)))</f>
        <v/>
      </c>
      <c r="G43" s="107" t="str">
        <f>IFERROR(INDEX(Contratos!L:L,MATCH(D43,Contratos!R:R,0)),"")</f>
        <v/>
      </c>
      <c r="H43" s="109">
        <f>IFERROR(INDEX(Contratos!G:G,MATCH(D43,Contratos!R:R,0)),0)</f>
        <v>0</v>
      </c>
      <c r="I43" s="109">
        <f>SUMIFS(Fluxo!O:O,Fluxo!U:U,"&lt;="&amp;$K$2,Fluxo!D:D,$D43)</f>
        <v>0</v>
      </c>
      <c r="J43" s="109">
        <f>SUMIFS(Fluxo!N:N,Fluxo!S:S,"&gt;"&amp;$K$2,Fluxo!S:S,"&lt;"&amp;$K$4,Fluxo!D:D,$D43,Fluxo!U:U,"")+SUMIFS(Fluxo!O:O,Fluxo!U:U,"&gt;"&amp;$K$2,Fluxo!D:D,$D43)</f>
        <v>0</v>
      </c>
      <c r="K43" s="109">
        <f>SUMIFS(Fluxo!N:N,Fluxo!S:S,"&gt;="&amp;$K$4,Fluxo!D:D,$D43,Fluxo!U:U,"")</f>
        <v>0</v>
      </c>
      <c r="L43" s="109">
        <f t="shared" si="1"/>
        <v>0</v>
      </c>
      <c r="M43" s="109">
        <f>SUMIFS(Fluxo!N:N,Fluxo!S:S,"&lt;"&amp;$K$2,Fluxo!D:D,$D43,Fluxo!U:U,"")</f>
        <v>0</v>
      </c>
      <c r="N43" s="109">
        <v>0</v>
      </c>
    </row>
    <row r="44" spans="1:14">
      <c r="A44" t="str">
        <f>Unidades!C38</f>
        <v>TONS KLABIN</v>
      </c>
      <c r="B44" t="str">
        <f>'Check Carteira'!C39</f>
        <v>E.1016.99.01.0112</v>
      </c>
      <c r="C44" s="80" t="str">
        <f>'Check Carteira'!E39</f>
        <v>Residencial</v>
      </c>
      <c r="D44" s="80" t="str">
        <f>'Check Carteira'!F39</f>
        <v>A-0112</v>
      </c>
      <c r="E44" s="80" t="str">
        <f>'Check Carteira'!G39</f>
        <v>Contrato Assinado</v>
      </c>
      <c r="F44" s="80" t="str">
        <f>IF(INDEX(Unidades!$V:$V,MATCH($D44,Unidades!$F:$F,0))=0,"",INDEX(Unidades!$V:$V,MATCH($D44,Unidades!$F:$F,0)))</f>
        <v>RAQUEL YUKA UEMURA</v>
      </c>
      <c r="G44" s="107">
        <f>IFERROR(INDEX(Contratos!L:L,MATCH(D44,Contratos!R:R,0)),"")</f>
        <v>45168</v>
      </c>
      <c r="H44" s="109">
        <f>IFERROR(INDEX(Contratos!G:G,MATCH(D44,Contratos!R:R,0)),0)</f>
        <v>1097503.5</v>
      </c>
      <c r="I44" s="109">
        <f>SUMIFS(Fluxo!O:O,Fluxo!U:U,"&lt;="&amp;$K$2,Fluxo!D:D,$D44)</f>
        <v>204394.20000000007</v>
      </c>
      <c r="J44" s="109">
        <f>SUMIFS(Fluxo!N:N,Fluxo!S:S,"&gt;"&amp;$K$2,Fluxo!S:S,"&lt;"&amp;$K$4,Fluxo!D:D,$D44,Fluxo!U:U,"")+SUMIFS(Fluxo!O:O,Fluxo!U:U,"&gt;"&amp;$K$2,Fluxo!D:D,$D44)</f>
        <v>174087.24999999997</v>
      </c>
      <c r="K44" s="109">
        <f>SUMIFS(Fluxo!N:N,Fluxo!S:S,"&gt;="&amp;$K$4,Fluxo!D:D,$D44,Fluxo!U:U,"")</f>
        <v>769719.22000000009</v>
      </c>
      <c r="L44" s="109">
        <f t="shared" si="1"/>
        <v>943806.47000000009</v>
      </c>
      <c r="M44" s="109">
        <f>SUMIFS(Fluxo!N:N,Fluxo!S:S,"&lt;"&amp;$K$2,Fluxo!D:D,$D44,Fluxo!U:U,"")</f>
        <v>0</v>
      </c>
      <c r="N44" s="109">
        <v>0</v>
      </c>
    </row>
    <row r="45" spans="1:14">
      <c r="A45" t="str">
        <f>Unidades!C39</f>
        <v>TONS KLABIN</v>
      </c>
      <c r="B45" t="str">
        <f>'Check Carteira'!C40</f>
        <v>E.1016.99.01.0113</v>
      </c>
      <c r="C45" s="80" t="str">
        <f>'Check Carteira'!E40</f>
        <v>Residencial</v>
      </c>
      <c r="D45" s="80" t="str">
        <f>'Check Carteira'!F40</f>
        <v>A-0113</v>
      </c>
      <c r="E45" s="80" t="str">
        <f>'Check Carteira'!G40</f>
        <v>Contrato Assinado</v>
      </c>
      <c r="F45" s="80" t="str">
        <f>IF(INDEX(Unidades!$V:$V,MATCH($D45,Unidades!$F:$F,0))=0,"",INDEX(Unidades!$V:$V,MATCH($D45,Unidades!$F:$F,0)))</f>
        <v>SERGIO TOCANTINS DE MIRANDA POMBO</v>
      </c>
      <c r="G45" s="107">
        <f>IFERROR(INDEX(Contratos!L:L,MATCH(D45,Contratos!R:R,0)),"")</f>
        <v>45321</v>
      </c>
      <c r="H45" s="109">
        <f>IFERROR(INDEX(Contratos!G:G,MATCH(D45,Contratos!R:R,0)),0)</f>
        <v>706462</v>
      </c>
      <c r="I45" s="109">
        <f>SUMIFS(Fluxo!O:O,Fluxo!U:U,"&lt;="&amp;$K$2,Fluxo!D:D,$D45)</f>
        <v>260462</v>
      </c>
      <c r="J45" s="109">
        <f>SUMIFS(Fluxo!N:N,Fluxo!S:S,"&gt;"&amp;$K$2,Fluxo!S:S,"&lt;"&amp;$K$4,Fluxo!D:D,$D45,Fluxo!U:U,"")+SUMIFS(Fluxo!O:O,Fluxo!U:U,"&gt;"&amp;$K$2,Fluxo!D:D,$D45)</f>
        <v>466048.18</v>
      </c>
      <c r="K45" s="109">
        <f>SUMIFS(Fluxo!N:N,Fluxo!S:S,"&gt;="&amp;$K$4,Fluxo!D:D,$D45,Fluxo!U:U,"")</f>
        <v>418.36</v>
      </c>
      <c r="L45" s="109">
        <f t="shared" si="1"/>
        <v>466466.54</v>
      </c>
      <c r="M45" s="109">
        <f>SUMIFS(Fluxo!N:N,Fluxo!S:S,"&lt;"&amp;$K$2,Fluxo!D:D,$D45,Fluxo!U:U,"")</f>
        <v>0</v>
      </c>
      <c r="N45" s="109">
        <v>0</v>
      </c>
    </row>
    <row r="46" spans="1:14">
      <c r="A46" t="str">
        <f>Unidades!C40</f>
        <v>TONS KLABIN</v>
      </c>
      <c r="B46" t="str">
        <f>'Check Carteira'!C41</f>
        <v>E.1016.99.01.0114</v>
      </c>
      <c r="C46" s="80" t="str">
        <f>'Check Carteira'!E41</f>
        <v>Residencial</v>
      </c>
      <c r="D46" s="80" t="str">
        <f>'Check Carteira'!F41</f>
        <v>A-0114</v>
      </c>
      <c r="E46" s="80" t="str">
        <f>'Check Carteira'!G41</f>
        <v>Contrato Assinado</v>
      </c>
      <c r="F46" s="80" t="str">
        <f>IF(INDEX(Unidades!$V:$V,MATCH($D46,Unidades!$F:$F,0))=0,"",INDEX(Unidades!$V:$V,MATCH($D46,Unidades!$F:$F,0)))</f>
        <v>LEONARDO PRÓSPOERO ORTIZ</v>
      </c>
      <c r="G46" s="107">
        <f>IFERROR(INDEX(Contratos!L:L,MATCH(D46,Contratos!R:R,0)),"")</f>
        <v>45399</v>
      </c>
      <c r="H46" s="109">
        <f>IFERROR(INDEX(Contratos!G:G,MATCH(D46,Contratos!R:R,0)),0)</f>
        <v>1107697</v>
      </c>
      <c r="I46" s="109">
        <f>SUMIFS(Fluxo!O:O,Fluxo!U:U,"&lt;="&amp;$K$2,Fluxo!D:D,$D46)</f>
        <v>119132.53000000001</v>
      </c>
      <c r="J46" s="109">
        <f>SUMIFS(Fluxo!N:N,Fluxo!S:S,"&gt;"&amp;$K$2,Fluxo!S:S,"&lt;"&amp;$K$4,Fluxo!D:D,$D46,Fluxo!U:U,"")+SUMIFS(Fluxo!O:O,Fluxo!U:U,"&gt;"&amp;$K$2,Fluxo!D:D,$D46)</f>
        <v>172394.31999999995</v>
      </c>
      <c r="K46" s="109">
        <f>SUMIFS(Fluxo!N:N,Fluxo!S:S,"&gt;="&amp;$K$4,Fluxo!D:D,$D46,Fluxo!U:U,"")</f>
        <v>850137.49000000011</v>
      </c>
      <c r="L46" s="109">
        <f t="shared" si="1"/>
        <v>1022531.81</v>
      </c>
      <c r="M46" s="109">
        <f>SUMIFS(Fluxo!N:N,Fluxo!S:S,"&lt;"&amp;$K$2,Fluxo!D:D,$D46,Fluxo!U:U,"")</f>
        <v>0</v>
      </c>
      <c r="N46" s="109">
        <v>0</v>
      </c>
    </row>
    <row r="47" spans="1:14" s="110" customFormat="1">
      <c r="A47" t="str">
        <f>Unidades!C41</f>
        <v>TONS KLABIN</v>
      </c>
      <c r="B47" t="str">
        <f>'Check Carteira'!C42</f>
        <v>E.1016.99.01.0115</v>
      </c>
      <c r="C47" s="80" t="str">
        <f>'Check Carteira'!E42</f>
        <v>Residencial</v>
      </c>
      <c r="D47" s="80" t="str">
        <f>'Check Carteira'!F42</f>
        <v>A-0115</v>
      </c>
      <c r="E47" s="80" t="str">
        <f>'Check Carteira'!G42</f>
        <v>Livre</v>
      </c>
      <c r="F47" s="80" t="str">
        <f>IF(INDEX(Unidades!$V:$V,MATCH($D47,Unidades!$F:$F,0))=0,"",INDEX(Unidades!$V:$V,MATCH($D47,Unidades!$F:$F,0)))</f>
        <v/>
      </c>
      <c r="G47" s="107" t="str">
        <f>IFERROR(INDEX(Contratos!L:L,MATCH(D47,Contratos!R:R,0)),"")</f>
        <v/>
      </c>
      <c r="H47" s="109">
        <f>IFERROR(INDEX(Contratos!G:G,MATCH(D47,Contratos!R:R,0)),0)</f>
        <v>0</v>
      </c>
      <c r="I47" s="109">
        <f>SUMIFS(Fluxo!O:O,Fluxo!U:U,"&lt;="&amp;$K$2,Fluxo!D:D,$D47)</f>
        <v>0</v>
      </c>
      <c r="J47" s="109">
        <f>SUMIFS(Fluxo!N:N,Fluxo!S:S,"&gt;"&amp;$K$2,Fluxo!S:S,"&lt;"&amp;$K$4,Fluxo!D:D,$D47,Fluxo!U:U,"")+SUMIFS(Fluxo!O:O,Fluxo!U:U,"&gt;"&amp;$K$2,Fluxo!D:D,$D47)</f>
        <v>0</v>
      </c>
      <c r="K47" s="109">
        <f>SUMIFS(Fluxo!N:N,Fluxo!S:S,"&gt;="&amp;$K$4,Fluxo!D:D,$D47,Fluxo!U:U,"")</f>
        <v>0</v>
      </c>
      <c r="L47" s="109">
        <f t="shared" si="1"/>
        <v>0</v>
      </c>
      <c r="M47" s="109">
        <f>SUMIFS(Fluxo!N:N,Fluxo!S:S,"&lt;"&amp;$K$2,Fluxo!D:D,$D47,Fluxo!U:U,"")</f>
        <v>0</v>
      </c>
      <c r="N47" s="109">
        <v>0</v>
      </c>
    </row>
    <row r="48" spans="1:14">
      <c r="A48" t="str">
        <f>Unidades!C42</f>
        <v>TONS KLABIN</v>
      </c>
      <c r="B48" t="str">
        <f>'Check Carteira'!C43</f>
        <v>E.1016.99.01.0121</v>
      </c>
      <c r="C48" s="80" t="str">
        <f>'Check Carteira'!E43</f>
        <v>Residencial</v>
      </c>
      <c r="D48" s="80" t="str">
        <f>'Check Carteira'!F43</f>
        <v>A-0121</v>
      </c>
      <c r="E48" s="80" t="str">
        <f>'Check Carteira'!G43</f>
        <v>Livre</v>
      </c>
      <c r="F48" s="80" t="str">
        <f>IF(INDEX(Unidades!$V:$V,MATCH($D48,Unidades!$F:$F,0))=0,"",INDEX(Unidades!$V:$V,MATCH($D48,Unidades!$F:$F,0)))</f>
        <v/>
      </c>
      <c r="G48" s="107" t="str">
        <f>IFERROR(INDEX(Contratos!L:L,MATCH(D48,Contratos!R:R,0)),"")</f>
        <v/>
      </c>
      <c r="H48" s="109">
        <f>IFERROR(INDEX(Contratos!G:G,MATCH(D48,Contratos!R:R,0)),0)</f>
        <v>0</v>
      </c>
      <c r="I48" s="109">
        <f>SUMIFS(Fluxo!O:O,Fluxo!U:U,"&lt;="&amp;$K$2,Fluxo!D:D,$D48)</f>
        <v>0</v>
      </c>
      <c r="J48" s="109">
        <f>SUMIFS(Fluxo!N:N,Fluxo!S:S,"&gt;"&amp;$K$2,Fluxo!S:S,"&lt;"&amp;$K$4,Fluxo!D:D,$D48,Fluxo!U:U,"")+SUMIFS(Fluxo!O:O,Fluxo!U:U,"&gt;"&amp;$K$2,Fluxo!D:D,$D48)</f>
        <v>0</v>
      </c>
      <c r="K48" s="109">
        <f>SUMIFS(Fluxo!N:N,Fluxo!S:S,"&gt;="&amp;$K$4,Fluxo!D:D,$D48,Fluxo!U:U,"")</f>
        <v>0</v>
      </c>
      <c r="L48" s="109">
        <f t="shared" si="1"/>
        <v>0</v>
      </c>
      <c r="M48" s="109">
        <f>SUMIFS(Fluxo!N:N,Fluxo!S:S,"&lt;"&amp;$K$2,Fluxo!D:D,$D48,Fluxo!U:U,"")</f>
        <v>0</v>
      </c>
      <c r="N48" s="109">
        <v>0</v>
      </c>
    </row>
    <row r="49" spans="1:14">
      <c r="A49" t="str">
        <f>Unidades!C43</f>
        <v>TONS KLABIN</v>
      </c>
      <c r="B49" t="str">
        <f>'Check Carteira'!C44</f>
        <v>E.1016.99.01.0122</v>
      </c>
      <c r="C49" s="80" t="str">
        <f>'Check Carteira'!E44</f>
        <v>Residencial</v>
      </c>
      <c r="D49" s="80" t="str">
        <f>'Check Carteira'!F44</f>
        <v>A-0122</v>
      </c>
      <c r="E49" s="80" t="str">
        <f>'Check Carteira'!G44</f>
        <v>Contrato Assinado</v>
      </c>
      <c r="F49" s="80" t="str">
        <f>IF(INDEX(Unidades!$V:$V,MATCH($D49,Unidades!$F:$F,0))=0,"",INDEX(Unidades!$V:$V,MATCH($D49,Unidades!$F:$F,0)))</f>
        <v>MARCIO ARRUDA MIOTTO</v>
      </c>
      <c r="G49" s="107">
        <f>IFERROR(INDEX(Contratos!L:L,MATCH(D49,Contratos!R:R,0)),"")</f>
        <v>45535</v>
      </c>
      <c r="H49" s="109">
        <f>IFERROR(INDEX(Contratos!G:G,MATCH(D49,Contratos!R:R,0)),0)</f>
        <v>1092159.96</v>
      </c>
      <c r="I49" s="109">
        <f>SUMIFS(Fluxo!O:O,Fluxo!U:U,"&lt;="&amp;$K$2,Fluxo!D:D,$D49)</f>
        <v>648536.96</v>
      </c>
      <c r="J49" s="109">
        <f>SUMIFS(Fluxo!N:N,Fluxo!S:S,"&gt;"&amp;$K$2,Fluxo!S:S,"&lt;"&amp;$K$4,Fluxo!D:D,$D49,Fluxo!U:U,"")+SUMIFS(Fluxo!O:O,Fluxo!U:U,"&gt;"&amp;$K$2,Fluxo!D:D,$D49)</f>
        <v>192708.28000000003</v>
      </c>
      <c r="K49" s="109">
        <f>SUMIFS(Fluxo!N:N,Fluxo!S:S,"&gt;="&amp;$K$4,Fluxo!D:D,$D49,Fluxo!U:U,"")</f>
        <v>252166.91999999998</v>
      </c>
      <c r="L49" s="109">
        <f t="shared" si="1"/>
        <v>444875.2</v>
      </c>
      <c r="M49" s="109">
        <f>SUMIFS(Fluxo!N:N,Fluxo!S:S,"&lt;"&amp;$K$2,Fluxo!D:D,$D49,Fluxo!U:U,"")</f>
        <v>0</v>
      </c>
      <c r="N49" s="109">
        <v>0</v>
      </c>
    </row>
    <row r="50" spans="1:14" s="110" customFormat="1">
      <c r="A50" t="str">
        <f>Unidades!C44</f>
        <v>TONS KLABIN</v>
      </c>
      <c r="B50" t="str">
        <f>'Check Carteira'!C45</f>
        <v>E.1016.99.01.0123</v>
      </c>
      <c r="C50" s="80" t="str">
        <f>'Check Carteira'!E45</f>
        <v>Residencial</v>
      </c>
      <c r="D50" s="80" t="str">
        <f>'Check Carteira'!F45</f>
        <v>A-0123</v>
      </c>
      <c r="E50" s="80" t="str">
        <f>'Check Carteira'!G45</f>
        <v>Contrato Assinado</v>
      </c>
      <c r="F50" s="80" t="str">
        <f>IF(INDEX(Unidades!$V:$V,MATCH($D50,Unidades!$F:$F,0))=0,"",INDEX(Unidades!$V:$V,MATCH($D50,Unidades!$F:$F,0)))</f>
        <v>CARLA MARILENE EMMERICH</v>
      </c>
      <c r="G50" s="107">
        <f>IFERROR(INDEX(Contratos!L:L,MATCH(D50,Contratos!R:R,0)),"")</f>
        <v>45554</v>
      </c>
      <c r="H50" s="109">
        <f>IFERROR(INDEX(Contratos!G:G,MATCH(D50,Contratos!R:R,0)),0)</f>
        <v>808542.86</v>
      </c>
      <c r="I50" s="109">
        <f>SUMIFS(Fluxo!O:O,Fluxo!U:U,"&lt;="&amp;$K$2,Fluxo!D:D,$D50)</f>
        <v>12500</v>
      </c>
      <c r="J50" s="109">
        <f>SUMIFS(Fluxo!N:N,Fluxo!S:S,"&gt;"&amp;$K$2,Fluxo!S:S,"&lt;"&amp;$K$4,Fluxo!D:D,$D50,Fluxo!U:U,"")+SUMIFS(Fluxo!O:O,Fluxo!U:U,"&gt;"&amp;$K$2,Fluxo!D:D,$D50)</f>
        <v>251771.02999999997</v>
      </c>
      <c r="K50" s="109">
        <f>SUMIFS(Fluxo!N:N,Fluxo!S:S,"&gt;="&amp;$K$4,Fluxo!D:D,$D50,Fluxo!U:U,"")</f>
        <v>549404.96000000008</v>
      </c>
      <c r="L50" s="109">
        <f t="shared" si="1"/>
        <v>801175.99</v>
      </c>
      <c r="M50" s="109">
        <f>SUMIFS(Fluxo!N:N,Fluxo!S:S,"&lt;"&amp;$K$2,Fluxo!D:D,$D50,Fluxo!U:U,"")</f>
        <v>0</v>
      </c>
      <c r="N50" s="109">
        <v>0</v>
      </c>
    </row>
    <row r="51" spans="1:14">
      <c r="A51" t="str">
        <f>Unidades!C45</f>
        <v>TONS KLABIN</v>
      </c>
      <c r="B51" t="str">
        <f>'Check Carteira'!C46</f>
        <v>E.1016.99.01.0124</v>
      </c>
      <c r="C51" s="80" t="str">
        <f>'Check Carteira'!E46</f>
        <v>Residencial</v>
      </c>
      <c r="D51" s="80" t="str">
        <f>'Check Carteira'!F46</f>
        <v>A-0124</v>
      </c>
      <c r="E51" s="80" t="str">
        <f>'Check Carteira'!G46</f>
        <v>Contrato Assinado</v>
      </c>
      <c r="F51" s="80" t="str">
        <f>IF(INDEX(Unidades!$V:$V,MATCH($D51,Unidades!$F:$F,0))=0,"",INDEX(Unidades!$V:$V,MATCH($D51,Unidades!$F:$F,0)))</f>
        <v>PRISCILA DE BIASI LEAL</v>
      </c>
      <c r="G51" s="107">
        <f>IFERROR(INDEX(Contratos!L:L,MATCH(D51,Contratos!R:R,0)),"")</f>
        <v>45404</v>
      </c>
      <c r="H51" s="109">
        <f>IFERROR(INDEX(Contratos!G:G,MATCH(D51,Contratos!R:R,0)),0)</f>
        <v>1082758</v>
      </c>
      <c r="I51" s="109">
        <f>SUMIFS(Fluxo!O:O,Fluxo!U:U,"&lt;="&amp;$K$2,Fluxo!D:D,$D51)</f>
        <v>155840.67000000001</v>
      </c>
      <c r="J51" s="109">
        <f>SUMIFS(Fluxo!N:N,Fluxo!S:S,"&gt;"&amp;$K$2,Fluxo!S:S,"&lt;"&amp;$K$4,Fluxo!D:D,$D51,Fluxo!U:U,"")+SUMIFS(Fluxo!O:O,Fluxo!U:U,"&gt;"&amp;$K$2,Fluxo!D:D,$D51)</f>
        <v>205626.92999999991</v>
      </c>
      <c r="K51" s="109">
        <f>SUMIFS(Fluxo!N:N,Fluxo!S:S,"&gt;="&amp;$K$4,Fluxo!D:D,$D51,Fluxo!U:U,"")</f>
        <v>757080.92999999993</v>
      </c>
      <c r="L51" s="109">
        <f t="shared" si="1"/>
        <v>962707.85999999987</v>
      </c>
      <c r="M51" s="109">
        <f>SUMIFS(Fluxo!N:N,Fluxo!S:S,"&lt;"&amp;$K$2,Fluxo!D:D,$D51,Fluxo!U:U,"")</f>
        <v>0</v>
      </c>
      <c r="N51" s="109">
        <v>0</v>
      </c>
    </row>
    <row r="52" spans="1:14" s="110" customFormat="1">
      <c r="A52" t="str">
        <f>Unidades!C46</f>
        <v>TONS KLABIN</v>
      </c>
      <c r="B52" t="str">
        <f>'Check Carteira'!C47</f>
        <v>E.1016.99.01.0125</v>
      </c>
      <c r="C52" s="80" t="str">
        <f>'Check Carteira'!E47</f>
        <v>Residencial</v>
      </c>
      <c r="D52" s="80" t="str">
        <f>'Check Carteira'!F47</f>
        <v>A-0125</v>
      </c>
      <c r="E52" s="80" t="str">
        <f>'Check Carteira'!G47</f>
        <v>Livre</v>
      </c>
      <c r="F52" s="80" t="str">
        <f>IF(INDEX(Unidades!$V:$V,MATCH($D52,Unidades!$F:$F,0))=0,"",INDEX(Unidades!$V:$V,MATCH($D52,Unidades!$F:$F,0)))</f>
        <v/>
      </c>
      <c r="G52" s="107" t="str">
        <f>IFERROR(INDEX(Contratos!L:L,MATCH(D52,Contratos!R:R,0)),"")</f>
        <v/>
      </c>
      <c r="H52" s="109">
        <f>IFERROR(INDEX(Contratos!G:G,MATCH(D52,Contratos!R:R,0)),0)</f>
        <v>0</v>
      </c>
      <c r="I52" s="109">
        <f>SUMIFS(Fluxo!O:O,Fluxo!U:U,"&lt;="&amp;$K$2,Fluxo!D:D,$D52)</f>
        <v>0</v>
      </c>
      <c r="J52" s="109">
        <f>SUMIFS(Fluxo!N:N,Fluxo!S:S,"&gt;"&amp;$K$2,Fluxo!S:S,"&lt;"&amp;$K$4,Fluxo!D:D,$D52,Fluxo!U:U,"")+SUMIFS(Fluxo!O:O,Fluxo!U:U,"&gt;"&amp;$K$2,Fluxo!D:D,$D52)</f>
        <v>0</v>
      </c>
      <c r="K52" s="109">
        <f>SUMIFS(Fluxo!N:N,Fluxo!S:S,"&gt;="&amp;$K$4,Fluxo!D:D,$D52,Fluxo!U:U,"")</f>
        <v>0</v>
      </c>
      <c r="L52" s="109">
        <f t="shared" si="1"/>
        <v>0</v>
      </c>
      <c r="M52" s="109">
        <f>SUMIFS(Fluxo!N:N,Fluxo!S:S,"&lt;"&amp;$K$2,Fluxo!D:D,$D52,Fluxo!U:U,"")</f>
        <v>0</v>
      </c>
      <c r="N52" s="109">
        <v>0</v>
      </c>
    </row>
    <row r="53" spans="1:14" s="110" customFormat="1">
      <c r="A53" t="str">
        <f>Unidades!C47</f>
        <v>TONS KLABIN</v>
      </c>
      <c r="B53" t="str">
        <f>'Check Carteira'!C48</f>
        <v>E.1016.99.01.0131</v>
      </c>
      <c r="C53" s="80" t="str">
        <f>'Check Carteira'!E48</f>
        <v>Residencial</v>
      </c>
      <c r="D53" s="80" t="str">
        <f>'Check Carteira'!F48</f>
        <v>A-0131</v>
      </c>
      <c r="E53" s="80" t="str">
        <f>'Check Carteira'!G48</f>
        <v>Livre</v>
      </c>
      <c r="F53" s="80" t="str">
        <f>IF(INDEX(Unidades!$V:$V,MATCH($D53,Unidades!$F:$F,0))=0,"",INDEX(Unidades!$V:$V,MATCH($D53,Unidades!$F:$F,0)))</f>
        <v/>
      </c>
      <c r="G53" s="107" t="str">
        <f>IFERROR(INDEX(Contratos!L:L,MATCH(D53,Contratos!R:R,0)),"")</f>
        <v/>
      </c>
      <c r="H53" s="109">
        <f>IFERROR(INDEX(Contratos!G:G,MATCH(D53,Contratos!R:R,0)),0)</f>
        <v>0</v>
      </c>
      <c r="I53" s="109">
        <f>SUMIFS(Fluxo!O:O,Fluxo!U:U,"&lt;="&amp;$K$2,Fluxo!D:D,$D53)</f>
        <v>0</v>
      </c>
      <c r="J53" s="109">
        <f>SUMIFS(Fluxo!N:N,Fluxo!S:S,"&gt;"&amp;$K$2,Fluxo!S:S,"&lt;"&amp;$K$4,Fluxo!D:D,$D53,Fluxo!U:U,"")+SUMIFS(Fluxo!O:O,Fluxo!U:U,"&gt;"&amp;$K$2,Fluxo!D:D,$D53)</f>
        <v>0</v>
      </c>
      <c r="K53" s="109">
        <f>SUMIFS(Fluxo!N:N,Fluxo!S:S,"&gt;="&amp;$K$4,Fluxo!D:D,$D53,Fluxo!U:U,"")</f>
        <v>0</v>
      </c>
      <c r="L53" s="109">
        <f t="shared" ref="L53:L70" si="2">J53+K53</f>
        <v>0</v>
      </c>
      <c r="M53" s="109">
        <f>SUMIFS(Fluxo!N:N,Fluxo!S:S,"&lt;"&amp;$K$2,Fluxo!D:D,$D53,Fluxo!U:U,"")</f>
        <v>0</v>
      </c>
      <c r="N53" s="109">
        <v>0</v>
      </c>
    </row>
    <row r="54" spans="1:14" s="110" customFormat="1">
      <c r="A54" t="str">
        <f>Unidades!C48</f>
        <v>TONS KLABIN</v>
      </c>
      <c r="B54" t="str">
        <f>'Check Carteira'!C49</f>
        <v>E.1016.99.01.0132</v>
      </c>
      <c r="C54" s="80" t="str">
        <f>'Check Carteira'!E49</f>
        <v>Residencial</v>
      </c>
      <c r="D54" s="80" t="str">
        <f>'Check Carteira'!F49</f>
        <v>A-0132</v>
      </c>
      <c r="E54" s="80" t="str">
        <f>'Check Carteira'!G49</f>
        <v>Livre</v>
      </c>
      <c r="F54" s="80" t="str">
        <f>IF(INDEX(Unidades!$V:$V,MATCH($D54,Unidades!$F:$F,0))=0,"",INDEX(Unidades!$V:$V,MATCH($D54,Unidades!$F:$F,0)))</f>
        <v/>
      </c>
      <c r="G54" s="107" t="str">
        <f>IFERROR(INDEX(Contratos!L:L,MATCH(D54,Contratos!R:R,0)),"")</f>
        <v/>
      </c>
      <c r="H54" s="109">
        <f>IFERROR(INDEX(Contratos!G:G,MATCH(D54,Contratos!R:R,0)),0)</f>
        <v>0</v>
      </c>
      <c r="I54" s="109">
        <f>SUMIFS(Fluxo!O:O,Fluxo!U:U,"&lt;="&amp;$K$2,Fluxo!D:D,$D54)</f>
        <v>0</v>
      </c>
      <c r="J54" s="109">
        <f>SUMIFS(Fluxo!N:N,Fluxo!S:S,"&gt;"&amp;$K$2,Fluxo!S:S,"&lt;"&amp;$K$4,Fluxo!D:D,$D54,Fluxo!U:U,"")+SUMIFS(Fluxo!O:O,Fluxo!U:U,"&gt;"&amp;$K$2,Fluxo!D:D,$D54)</f>
        <v>0</v>
      </c>
      <c r="K54" s="109">
        <f>SUMIFS(Fluxo!N:N,Fluxo!S:S,"&gt;="&amp;$K$4,Fluxo!D:D,$D54,Fluxo!U:U,"")</f>
        <v>0</v>
      </c>
      <c r="L54" s="109">
        <f t="shared" si="2"/>
        <v>0</v>
      </c>
      <c r="M54" s="109">
        <f>SUMIFS(Fluxo!N:N,Fluxo!S:S,"&lt;"&amp;$K$2,Fluxo!D:D,$D54,Fluxo!U:U,"")</f>
        <v>0</v>
      </c>
      <c r="N54" s="109">
        <v>0</v>
      </c>
    </row>
    <row r="55" spans="1:14" s="110" customFormat="1">
      <c r="A55" t="str">
        <f>Unidades!C49</f>
        <v>TONS KLABIN</v>
      </c>
      <c r="B55" t="str">
        <f>'Check Carteira'!C50</f>
        <v>E.1016.99.01.0133</v>
      </c>
      <c r="C55" s="80" t="str">
        <f>'Check Carteira'!E50</f>
        <v>Residencial</v>
      </c>
      <c r="D55" s="80" t="str">
        <f>'Check Carteira'!F50</f>
        <v>A-0133</v>
      </c>
      <c r="E55" s="80" t="str">
        <f>'Check Carteira'!G50</f>
        <v>Livre</v>
      </c>
      <c r="F55" s="80" t="str">
        <f>IF(INDEX(Unidades!$V:$V,MATCH($D55,Unidades!$F:$F,0))=0,"",INDEX(Unidades!$V:$V,MATCH($D55,Unidades!$F:$F,0)))</f>
        <v/>
      </c>
      <c r="G55" s="107" t="str">
        <f>IFERROR(INDEX(Contratos!L:L,MATCH(D55,Contratos!R:R,0)),"")</f>
        <v/>
      </c>
      <c r="H55" s="109">
        <f>IFERROR(INDEX(Contratos!G:G,MATCH(D55,Contratos!R:R,0)),0)</f>
        <v>0</v>
      </c>
      <c r="I55" s="109">
        <f>SUMIFS(Fluxo!O:O,Fluxo!U:U,"&lt;="&amp;$K$2,Fluxo!D:D,$D55)</f>
        <v>0</v>
      </c>
      <c r="J55" s="109">
        <f>SUMIFS(Fluxo!N:N,Fluxo!S:S,"&gt;"&amp;$K$2,Fluxo!S:S,"&lt;"&amp;$K$4,Fluxo!D:D,$D55,Fluxo!U:U,"")+SUMIFS(Fluxo!O:O,Fluxo!U:U,"&gt;"&amp;$K$2,Fluxo!D:D,$D55)</f>
        <v>0</v>
      </c>
      <c r="K55" s="109">
        <f>SUMIFS(Fluxo!N:N,Fluxo!S:S,"&gt;="&amp;$K$4,Fluxo!D:D,$D55,Fluxo!U:U,"")</f>
        <v>0</v>
      </c>
      <c r="L55" s="109">
        <f t="shared" si="2"/>
        <v>0</v>
      </c>
      <c r="M55" s="109">
        <f>SUMIFS(Fluxo!N:N,Fluxo!S:S,"&lt;"&amp;$K$2,Fluxo!D:D,$D55,Fluxo!U:U,"")</f>
        <v>0</v>
      </c>
      <c r="N55" s="109">
        <v>0</v>
      </c>
    </row>
    <row r="56" spans="1:14" s="110" customFormat="1">
      <c r="A56" t="str">
        <f>Unidades!C50</f>
        <v>TONS KLABIN</v>
      </c>
      <c r="B56" t="str">
        <f>'Check Carteira'!C51</f>
        <v>E.1016.99.01.0134</v>
      </c>
      <c r="C56" s="80" t="str">
        <f>'Check Carteira'!E51</f>
        <v>Residencial</v>
      </c>
      <c r="D56" s="80" t="str">
        <f>'Check Carteira'!F51</f>
        <v>A-0134</v>
      </c>
      <c r="E56" s="80" t="str">
        <f>'Check Carteira'!G51</f>
        <v>Livre</v>
      </c>
      <c r="F56" s="80" t="str">
        <f>IF(INDEX(Unidades!$V:$V,MATCH($D56,Unidades!$F:$F,0))=0,"",INDEX(Unidades!$V:$V,MATCH($D56,Unidades!$F:$F,0)))</f>
        <v/>
      </c>
      <c r="G56" s="107" t="str">
        <f>IFERROR(INDEX(Contratos!L:L,MATCH(D56,Contratos!R:R,0)),"")</f>
        <v/>
      </c>
      <c r="H56" s="109">
        <f>IFERROR(INDEX(Contratos!G:G,MATCH(D56,Contratos!R:R,0)),0)</f>
        <v>0</v>
      </c>
      <c r="I56" s="109">
        <f>SUMIFS(Fluxo!O:O,Fluxo!U:U,"&lt;="&amp;$K$2,Fluxo!D:D,$D56)</f>
        <v>0</v>
      </c>
      <c r="J56" s="109">
        <f>SUMIFS(Fluxo!N:N,Fluxo!S:S,"&gt;"&amp;$K$2,Fluxo!S:S,"&lt;"&amp;$K$4,Fluxo!D:D,$D56,Fluxo!U:U,"")+SUMIFS(Fluxo!O:O,Fluxo!U:U,"&gt;"&amp;$K$2,Fluxo!D:D,$D56)</f>
        <v>0</v>
      </c>
      <c r="K56" s="109">
        <f>SUMIFS(Fluxo!N:N,Fluxo!S:S,"&gt;="&amp;$K$4,Fluxo!D:D,$D56,Fluxo!U:U,"")</f>
        <v>0</v>
      </c>
      <c r="L56" s="109">
        <f t="shared" si="2"/>
        <v>0</v>
      </c>
      <c r="M56" s="109">
        <f>SUMIFS(Fluxo!N:N,Fluxo!S:S,"&lt;"&amp;$K$2,Fluxo!D:D,$D56,Fluxo!U:U,"")</f>
        <v>0</v>
      </c>
      <c r="N56" s="109">
        <v>0</v>
      </c>
    </row>
    <row r="57" spans="1:14" s="110" customFormat="1">
      <c r="A57" t="str">
        <f>Unidades!C51</f>
        <v>TONS KLABIN</v>
      </c>
      <c r="B57" t="str">
        <f>'Check Carteira'!C52</f>
        <v>E.1016.99.01.0135</v>
      </c>
      <c r="C57" s="80" t="str">
        <f>'Check Carteira'!E52</f>
        <v>Residencial</v>
      </c>
      <c r="D57" s="80" t="str">
        <f>'Check Carteira'!F52</f>
        <v>A-0135</v>
      </c>
      <c r="E57" s="80" t="str">
        <f>'Check Carteira'!G52</f>
        <v>Livre</v>
      </c>
      <c r="F57" s="80" t="str">
        <f>IF(INDEX(Unidades!$V:$V,MATCH($D57,Unidades!$F:$F,0))=0,"",INDEX(Unidades!$V:$V,MATCH($D57,Unidades!$F:$F,0)))</f>
        <v/>
      </c>
      <c r="G57" s="107" t="str">
        <f>IFERROR(INDEX(Contratos!L:L,MATCH(D57,Contratos!R:R,0)),"")</f>
        <v/>
      </c>
      <c r="H57" s="109">
        <f>IFERROR(INDEX(Contratos!G:G,MATCH(D57,Contratos!R:R,0)),0)</f>
        <v>0</v>
      </c>
      <c r="I57" s="109">
        <f>SUMIFS(Fluxo!O:O,Fluxo!U:U,"&lt;="&amp;$K$2,Fluxo!D:D,$D57)</f>
        <v>0</v>
      </c>
      <c r="J57" s="109">
        <f>SUMIFS(Fluxo!N:N,Fluxo!S:S,"&gt;"&amp;$K$2,Fluxo!S:S,"&lt;"&amp;$K$4,Fluxo!D:D,$D57,Fluxo!U:U,"")+SUMIFS(Fluxo!O:O,Fluxo!U:U,"&gt;"&amp;$K$2,Fluxo!D:D,$D57)</f>
        <v>0</v>
      </c>
      <c r="K57" s="109">
        <f>SUMIFS(Fluxo!N:N,Fluxo!S:S,"&gt;="&amp;$K$4,Fluxo!D:D,$D57,Fluxo!U:U,"")</f>
        <v>0</v>
      </c>
      <c r="L57" s="109">
        <f t="shared" si="2"/>
        <v>0</v>
      </c>
      <c r="M57" s="109">
        <f>SUMIFS(Fluxo!N:N,Fluxo!S:S,"&lt;"&amp;$K$2,Fluxo!D:D,$D57,Fluxo!U:U,"")</f>
        <v>0</v>
      </c>
      <c r="N57" s="109">
        <v>0</v>
      </c>
    </row>
    <row r="58" spans="1:14" s="110" customFormat="1">
      <c r="A58" t="str">
        <f>Unidades!C52</f>
        <v>TONS KLABIN</v>
      </c>
      <c r="B58" t="str">
        <f>'Check Carteira'!C53</f>
        <v>E.1016.99.01.0141</v>
      </c>
      <c r="C58" s="80" t="str">
        <f>'Check Carteira'!E53</f>
        <v>Residencial</v>
      </c>
      <c r="D58" s="80" t="str">
        <f>'Check Carteira'!F53</f>
        <v>A-0141</v>
      </c>
      <c r="E58" s="80" t="str">
        <f>'Check Carteira'!G53</f>
        <v>Livre</v>
      </c>
      <c r="F58" s="80" t="str">
        <f>IF(INDEX(Unidades!$V:$V,MATCH($D58,Unidades!$F:$F,0))=0,"",INDEX(Unidades!$V:$V,MATCH($D58,Unidades!$F:$F,0)))</f>
        <v/>
      </c>
      <c r="G58" s="107" t="str">
        <f>IFERROR(INDEX(Contratos!L:L,MATCH(D58,Contratos!R:R,0)),"")</f>
        <v/>
      </c>
      <c r="H58" s="109">
        <f>IFERROR(INDEX(Contratos!G:G,MATCH(D58,Contratos!R:R,0)),0)</f>
        <v>0</v>
      </c>
      <c r="I58" s="109">
        <f>SUMIFS(Fluxo!O:O,Fluxo!U:U,"&lt;="&amp;$K$2,Fluxo!D:D,$D58)</f>
        <v>0</v>
      </c>
      <c r="J58" s="109">
        <f>SUMIFS(Fluxo!N:N,Fluxo!S:S,"&gt;"&amp;$K$2,Fluxo!S:S,"&lt;"&amp;$K$4,Fluxo!D:D,$D58,Fluxo!U:U,"")+SUMIFS(Fluxo!O:O,Fluxo!U:U,"&gt;"&amp;$K$2,Fluxo!D:D,$D58)</f>
        <v>0</v>
      </c>
      <c r="K58" s="109">
        <f>SUMIFS(Fluxo!N:N,Fluxo!S:S,"&gt;="&amp;$K$4,Fluxo!D:D,$D58,Fluxo!U:U,"")</f>
        <v>0</v>
      </c>
      <c r="L58" s="109">
        <f t="shared" si="2"/>
        <v>0</v>
      </c>
      <c r="M58" s="109">
        <f>SUMIFS(Fluxo!N:N,Fluxo!S:S,"&lt;"&amp;$K$2,Fluxo!D:D,$D58,Fluxo!U:U,"")</f>
        <v>0</v>
      </c>
      <c r="N58" s="109">
        <v>0</v>
      </c>
    </row>
    <row r="59" spans="1:14" s="110" customFormat="1">
      <c r="A59" t="str">
        <f>Unidades!C53</f>
        <v>TONS KLABIN</v>
      </c>
      <c r="B59" t="str">
        <f>'Check Carteira'!C54</f>
        <v>E.1016.99.01.0142</v>
      </c>
      <c r="C59" s="80" t="str">
        <f>'Check Carteira'!E54</f>
        <v>Residencial</v>
      </c>
      <c r="D59" s="80" t="str">
        <f>'Check Carteira'!F54</f>
        <v>A-0142</v>
      </c>
      <c r="E59" s="80" t="s">
        <v>17</v>
      </c>
      <c r="F59" s="80" t="str">
        <f>IF(INDEX(Unidades!$V:$V,MATCH($D59,Unidades!$F:$F,0))=0,"",INDEX(Unidades!$V:$V,MATCH($D59,Unidades!$F:$F,0)))</f>
        <v>PERMUTANTE</v>
      </c>
      <c r="G59" s="107" t="str">
        <f>IFERROR(INDEX(Contratos!L:L,MATCH(D59,Contratos!R:R,0)),"")</f>
        <v/>
      </c>
      <c r="H59" s="109">
        <f>IFERROR(INDEX(Contratos!G:G,MATCH(D59,Contratos!R:R,0)),0)</f>
        <v>0</v>
      </c>
      <c r="I59" s="109">
        <f>SUMIFS(Fluxo!O:O,Fluxo!U:U,"&lt;="&amp;$K$2,Fluxo!D:D,$D59)</f>
        <v>1</v>
      </c>
      <c r="J59" s="109">
        <f>SUMIFS(Fluxo!N:N,Fluxo!S:S,"&gt;"&amp;$K$2,Fluxo!S:S,"&lt;"&amp;$K$4,Fluxo!D:D,$D59,Fluxo!U:U,"")+SUMIFS(Fluxo!O:O,Fluxo!U:U,"&gt;"&amp;$K$2,Fluxo!D:D,$D59)</f>
        <v>0</v>
      </c>
      <c r="K59" s="109">
        <f>SUMIFS(Fluxo!N:N,Fluxo!S:S,"&gt;="&amp;$K$4,Fluxo!D:D,$D59,Fluxo!U:U,"")</f>
        <v>0</v>
      </c>
      <c r="L59" s="109">
        <f t="shared" si="2"/>
        <v>0</v>
      </c>
      <c r="M59" s="109">
        <f>SUMIFS(Fluxo!N:N,Fluxo!S:S,"&lt;"&amp;$K$2,Fluxo!D:D,$D59,Fluxo!U:U,"")</f>
        <v>0</v>
      </c>
      <c r="N59" s="109">
        <v>0</v>
      </c>
    </row>
    <row r="60" spans="1:14" s="110" customFormat="1">
      <c r="A60" t="str">
        <f>Unidades!C54</f>
        <v>TONS KLABIN</v>
      </c>
      <c r="B60" t="str">
        <f>'Check Carteira'!C55</f>
        <v>E.1016.99.01.0143</v>
      </c>
      <c r="C60" s="80" t="str">
        <f>'Check Carteira'!E55</f>
        <v>Residencial</v>
      </c>
      <c r="D60" s="80" t="str">
        <f>'Check Carteira'!F55</f>
        <v>A-0143</v>
      </c>
      <c r="E60" s="80" t="str">
        <f>'Check Carteira'!G55</f>
        <v>Livre</v>
      </c>
      <c r="F60" s="80" t="str">
        <f>IF(INDEX(Unidades!$V:$V,MATCH($D60,Unidades!$F:$F,0))=0,"",INDEX(Unidades!$V:$V,MATCH($D60,Unidades!$F:$F,0)))</f>
        <v/>
      </c>
      <c r="G60" s="107" t="str">
        <f>IFERROR(INDEX(Contratos!L:L,MATCH(D60,Contratos!R:R,0)),"")</f>
        <v/>
      </c>
      <c r="H60" s="109">
        <f>IFERROR(INDEX(Contratos!G:G,MATCH(D60,Contratos!R:R,0)),0)</f>
        <v>0</v>
      </c>
      <c r="I60" s="109">
        <f>SUMIFS(Fluxo!O:O,Fluxo!U:U,"&lt;="&amp;$K$2,Fluxo!D:D,$D60)</f>
        <v>0</v>
      </c>
      <c r="J60" s="109">
        <f>SUMIFS(Fluxo!N:N,Fluxo!S:S,"&gt;"&amp;$K$2,Fluxo!S:S,"&lt;"&amp;$K$4,Fluxo!D:D,$D60,Fluxo!U:U,"")+SUMIFS(Fluxo!O:O,Fluxo!U:U,"&gt;"&amp;$K$2,Fluxo!D:D,$D60)</f>
        <v>0</v>
      </c>
      <c r="K60" s="109">
        <f>SUMIFS(Fluxo!N:N,Fluxo!S:S,"&gt;="&amp;$K$4,Fluxo!D:D,$D60,Fluxo!U:U,"")</f>
        <v>0</v>
      </c>
      <c r="L60" s="109">
        <f t="shared" si="2"/>
        <v>0</v>
      </c>
      <c r="M60" s="109">
        <f>SUMIFS(Fluxo!N:N,Fluxo!S:S,"&lt;"&amp;$K$2,Fluxo!D:D,$D60,Fluxo!U:U,"")</f>
        <v>0</v>
      </c>
      <c r="N60" s="109">
        <v>0</v>
      </c>
    </row>
    <row r="61" spans="1:14" s="110" customFormat="1">
      <c r="A61" t="str">
        <f>Unidades!C55</f>
        <v>TONS KLABIN</v>
      </c>
      <c r="B61" t="str">
        <f>'Check Carteira'!C56</f>
        <v>E.1016.99.01.0144</v>
      </c>
      <c r="C61" s="80" t="str">
        <f>'Check Carteira'!E56</f>
        <v>Residencial</v>
      </c>
      <c r="D61" s="80" t="str">
        <f>'Check Carteira'!F56</f>
        <v>A-0144</v>
      </c>
      <c r="E61" s="80" t="str">
        <f>'Check Carteira'!G56</f>
        <v>Contrato Assinado</v>
      </c>
      <c r="F61" s="80" t="str">
        <f>IF(INDEX(Unidades!$V:$V,MATCH($D61,Unidades!$F:$F,0))=0,"",INDEX(Unidades!$V:$V,MATCH($D61,Unidades!$F:$F,0)))</f>
        <v>HENRIQUE COLI SCHUMANN</v>
      </c>
      <c r="G61" s="107">
        <f>IFERROR(INDEX(Contratos!L:L,MATCH(D61,Contratos!R:R,0)),"")</f>
        <v>45412</v>
      </c>
      <c r="H61" s="109">
        <f>IFERROR(INDEX(Contratos!G:G,MATCH(D61,Contratos!R:R,0)),0)</f>
        <v>1104705</v>
      </c>
      <c r="I61" s="109">
        <f>SUMIFS(Fluxo!O:O,Fluxo!U:U,"&lt;="&amp;$K$2,Fluxo!D:D,$D61)</f>
        <v>298036.51</v>
      </c>
      <c r="J61" s="109">
        <f>SUMIFS(Fluxo!N:N,Fluxo!S:S,"&gt;"&amp;$K$2,Fluxo!S:S,"&lt;"&amp;$K$4,Fluxo!D:D,$D61,Fluxo!U:U,"")+SUMIFS(Fluxo!O:O,Fluxo!U:U,"&gt;"&amp;$K$2,Fluxo!D:D,$D61)</f>
        <v>112160.15999999997</v>
      </c>
      <c r="K61" s="109">
        <f>SUMIFS(Fluxo!N:N,Fluxo!S:S,"&gt;="&amp;$K$4,Fluxo!D:D,$D61,Fluxo!U:U,"")</f>
        <v>725925.34</v>
      </c>
      <c r="L61" s="109">
        <f t="shared" si="2"/>
        <v>838085.5</v>
      </c>
      <c r="M61" s="109">
        <f>SUMIFS(Fluxo!N:N,Fluxo!S:S,"&lt;"&amp;$K$2,Fluxo!D:D,$D61,Fluxo!U:U,"")</f>
        <v>0</v>
      </c>
      <c r="N61" s="109">
        <v>0</v>
      </c>
    </row>
    <row r="62" spans="1:14" s="110" customFormat="1">
      <c r="A62" t="str">
        <f>Unidades!C56</f>
        <v>TONS KLABIN</v>
      </c>
      <c r="B62" t="str">
        <f>'Check Carteira'!C57</f>
        <v>E.1016.99.01.0145</v>
      </c>
      <c r="C62" s="80" t="str">
        <f>'Check Carteira'!E57</f>
        <v>Residencial</v>
      </c>
      <c r="D62" s="80" t="str">
        <f>'Check Carteira'!F57</f>
        <v>A-0145</v>
      </c>
      <c r="E62" s="80" t="str">
        <f>'Check Carteira'!G57</f>
        <v>Livre</v>
      </c>
      <c r="F62" s="80" t="str">
        <f>IF(INDEX(Unidades!$V:$V,MATCH($D62,Unidades!$F:$F,0))=0,"",INDEX(Unidades!$V:$V,MATCH($D62,Unidades!$F:$F,0)))</f>
        <v/>
      </c>
      <c r="G62" s="107" t="str">
        <f>IFERROR(INDEX(Contratos!L:L,MATCH(D62,Contratos!R:R,0)),"")</f>
        <v/>
      </c>
      <c r="H62" s="109">
        <f>IFERROR(INDEX(Contratos!G:G,MATCH(D62,Contratos!R:R,0)),0)</f>
        <v>0</v>
      </c>
      <c r="I62" s="109">
        <f>SUMIFS(Fluxo!O:O,Fluxo!U:U,"&lt;="&amp;$K$2,Fluxo!D:D,$D62)</f>
        <v>0</v>
      </c>
      <c r="J62" s="109">
        <f>SUMIFS(Fluxo!N:N,Fluxo!S:S,"&gt;"&amp;$K$2,Fluxo!S:S,"&lt;"&amp;$K$4,Fluxo!D:D,$D62,Fluxo!U:U,"")+SUMIFS(Fluxo!O:O,Fluxo!U:U,"&gt;"&amp;$K$2,Fluxo!D:D,$D62)</f>
        <v>0</v>
      </c>
      <c r="K62" s="109">
        <f>SUMIFS(Fluxo!N:N,Fluxo!S:S,"&gt;="&amp;$K$4,Fluxo!D:D,$D62,Fluxo!U:U,"")</f>
        <v>0</v>
      </c>
      <c r="L62" s="109">
        <f t="shared" si="2"/>
        <v>0</v>
      </c>
      <c r="M62" s="109">
        <f>SUMIFS(Fluxo!N:N,Fluxo!S:S,"&lt;"&amp;$K$2,Fluxo!D:D,$D62,Fluxo!U:U,"")</f>
        <v>0</v>
      </c>
      <c r="N62" s="109">
        <v>0</v>
      </c>
    </row>
    <row r="63" spans="1:14" s="110" customFormat="1">
      <c r="A63" t="str">
        <f>Unidades!C57</f>
        <v>TONS KLABIN</v>
      </c>
      <c r="B63" t="str">
        <f>'Check Carteira'!C58</f>
        <v>E.1016.99.01.0151</v>
      </c>
      <c r="C63" s="80" t="str">
        <f>'Check Carteira'!E58</f>
        <v>Residencial</v>
      </c>
      <c r="D63" s="80" t="str">
        <f>'Check Carteira'!F58</f>
        <v>A-0151</v>
      </c>
      <c r="E63" s="80" t="str">
        <f>'Check Carteira'!G58</f>
        <v>Livre</v>
      </c>
      <c r="F63" s="80" t="str">
        <f>IF(INDEX(Unidades!$V:$V,MATCH($D63,Unidades!$F:$F,0))=0,"",INDEX(Unidades!$V:$V,MATCH($D63,Unidades!$F:$F,0)))</f>
        <v/>
      </c>
      <c r="G63" s="107" t="str">
        <f>IFERROR(INDEX(Contratos!L:L,MATCH(D63,Contratos!R:R,0)),"")</f>
        <v/>
      </c>
      <c r="H63" s="109">
        <f>IFERROR(INDEX(Contratos!G:G,MATCH(D63,Contratos!R:R,0)),0)</f>
        <v>0</v>
      </c>
      <c r="I63" s="109">
        <f>SUMIFS(Fluxo!O:O,Fluxo!U:U,"&lt;="&amp;$K$2,Fluxo!D:D,$D63)</f>
        <v>0</v>
      </c>
      <c r="J63" s="109">
        <f>SUMIFS(Fluxo!N:N,Fluxo!S:S,"&gt;"&amp;$K$2,Fluxo!S:S,"&lt;"&amp;$K$4,Fluxo!D:D,$D63,Fluxo!U:U,"")+SUMIFS(Fluxo!O:O,Fluxo!U:U,"&gt;"&amp;$K$2,Fluxo!D:D,$D63)</f>
        <v>0</v>
      </c>
      <c r="K63" s="109">
        <f>SUMIFS(Fluxo!N:N,Fluxo!S:S,"&gt;="&amp;$K$4,Fluxo!D:D,$D63,Fluxo!U:U,"")</f>
        <v>0</v>
      </c>
      <c r="L63" s="109">
        <f t="shared" si="2"/>
        <v>0</v>
      </c>
      <c r="M63" s="109">
        <f>SUMIFS(Fluxo!N:N,Fluxo!S:S,"&lt;"&amp;$K$2,Fluxo!D:D,$D63,Fluxo!U:U,"")</f>
        <v>0</v>
      </c>
      <c r="N63" s="109">
        <v>0</v>
      </c>
    </row>
    <row r="64" spans="1:14" s="110" customFormat="1">
      <c r="A64" t="str">
        <f>Unidades!C58</f>
        <v>TONS KLABIN</v>
      </c>
      <c r="B64" t="str">
        <f>'Check Carteira'!C59</f>
        <v>E.1016.99.01.0152</v>
      </c>
      <c r="C64" s="80" t="str">
        <f>'Check Carteira'!E59</f>
        <v>Residencial</v>
      </c>
      <c r="D64" s="80" t="str">
        <f>'Check Carteira'!F59</f>
        <v>A-0152</v>
      </c>
      <c r="E64" s="80" t="s">
        <v>17</v>
      </c>
      <c r="F64" s="80" t="str">
        <f>IF(INDEX(Unidades!$V:$V,MATCH($D64,Unidades!$F:$F,0))=0,"",INDEX(Unidades!$V:$V,MATCH($D64,Unidades!$F:$F,0)))</f>
        <v>PERMUTANTE</v>
      </c>
      <c r="G64" s="107" t="str">
        <f>IFERROR(INDEX(Contratos!L:L,MATCH(D64,Contratos!R:R,0)),"")</f>
        <v/>
      </c>
      <c r="H64" s="109">
        <f>IFERROR(INDEX(Contratos!G:G,MATCH(D64,Contratos!R:R,0)),0)</f>
        <v>0</v>
      </c>
      <c r="I64" s="109">
        <f>SUMIFS(Fluxo!O:O,Fluxo!U:U,"&lt;="&amp;$K$2,Fluxo!D:D,$D64)</f>
        <v>1</v>
      </c>
      <c r="J64" s="109">
        <f>SUMIFS(Fluxo!N:N,Fluxo!S:S,"&gt;"&amp;$K$2,Fluxo!S:S,"&lt;"&amp;$K$4,Fluxo!D:D,$D64,Fluxo!U:U,"")+SUMIFS(Fluxo!O:O,Fluxo!U:U,"&gt;"&amp;$K$2,Fluxo!D:D,$D64)</f>
        <v>0</v>
      </c>
      <c r="K64" s="109">
        <f>SUMIFS(Fluxo!N:N,Fluxo!S:S,"&gt;="&amp;$K$4,Fluxo!D:D,$D64,Fluxo!U:U,"")</f>
        <v>0</v>
      </c>
      <c r="L64" s="109">
        <f t="shared" si="2"/>
        <v>0</v>
      </c>
      <c r="M64" s="109">
        <f>SUMIFS(Fluxo!N:N,Fluxo!S:S,"&lt;"&amp;$K$2,Fluxo!D:D,$D64,Fluxo!U:U,"")</f>
        <v>0</v>
      </c>
      <c r="N64" s="109">
        <v>0</v>
      </c>
    </row>
    <row r="65" spans="1:14" s="110" customFormat="1">
      <c r="A65" t="str">
        <f>Unidades!C59</f>
        <v>TONS KLABIN</v>
      </c>
      <c r="B65" t="str">
        <f>'Check Carteira'!C60</f>
        <v>E.1016.99.01.0153</v>
      </c>
      <c r="C65" s="80" t="str">
        <f>'Check Carteira'!E60</f>
        <v>Residencial</v>
      </c>
      <c r="D65" s="80" t="str">
        <f>'Check Carteira'!F60</f>
        <v>A-0153</v>
      </c>
      <c r="E65" s="80" t="str">
        <f>'Check Carteira'!G60</f>
        <v>Contrato Assinado</v>
      </c>
      <c r="F65" s="80" t="str">
        <f>IF(INDEX(Unidades!$V:$V,MATCH($D65,Unidades!$F:$F,0))=0,"",INDEX(Unidades!$V:$V,MATCH($D65,Unidades!$F:$F,0)))</f>
        <v>MARIANA FERREIRA DA SILVA</v>
      </c>
      <c r="G65" s="107">
        <f>IFERROR(INDEX(Contratos!L:L,MATCH(D65,Contratos!R:R,0)),"")</f>
        <v>45408</v>
      </c>
      <c r="H65" s="109">
        <f>IFERROR(INDEX(Contratos!G:G,MATCH(D65,Contratos!R:R,0)),0)</f>
        <v>754189.13</v>
      </c>
      <c r="I65" s="109">
        <f>SUMIFS(Fluxo!O:O,Fluxo!U:U,"&lt;="&amp;$K$2,Fluxo!D:D,$D65)</f>
        <v>176345.28</v>
      </c>
      <c r="J65" s="109">
        <f>SUMIFS(Fluxo!N:N,Fluxo!S:S,"&gt;"&amp;$K$2,Fluxo!S:S,"&lt;"&amp;$K$4,Fluxo!D:D,$D65,Fluxo!U:U,"")+SUMIFS(Fluxo!O:O,Fluxo!U:U,"&gt;"&amp;$K$2,Fluxo!D:D,$D65)</f>
        <v>242970.48999999993</v>
      </c>
      <c r="K65" s="109">
        <f>SUMIFS(Fluxo!N:N,Fluxo!S:S,"&gt;="&amp;$K$4,Fluxo!D:D,$D65,Fluxo!U:U,"")</f>
        <v>357698.72000000003</v>
      </c>
      <c r="L65" s="109">
        <f t="shared" si="2"/>
        <v>600669.21</v>
      </c>
      <c r="M65" s="109">
        <f>SUMIFS(Fluxo!N:N,Fluxo!S:S,"&lt;"&amp;$K$2,Fluxo!D:D,$D65,Fluxo!U:U,"")</f>
        <v>0</v>
      </c>
      <c r="N65" s="109">
        <v>0</v>
      </c>
    </row>
    <row r="66" spans="1:14" s="110" customFormat="1">
      <c r="A66" t="str">
        <f>Unidades!C60</f>
        <v>TONS KLABIN</v>
      </c>
      <c r="B66" t="str">
        <f>'Check Carteira'!C61</f>
        <v>E.1016.99.01.0154</v>
      </c>
      <c r="C66" s="80" t="str">
        <f>'Check Carteira'!E61</f>
        <v>Residencial</v>
      </c>
      <c r="D66" s="80" t="str">
        <f>'Check Carteira'!F61</f>
        <v>A-0154</v>
      </c>
      <c r="E66" s="80" t="str">
        <f>'Check Carteira'!G61</f>
        <v>Contrato Assinado</v>
      </c>
      <c r="F66" s="80" t="str">
        <f>IF(INDEX(Unidades!$V:$V,MATCH($D66,Unidades!$F:$F,0))=0,"",INDEX(Unidades!$V:$V,MATCH($D66,Unidades!$F:$F,0)))</f>
        <v>ANA CRISTINA DALLARME</v>
      </c>
      <c r="G66" s="107">
        <f>IFERROR(INDEX(Contratos!L:L,MATCH(D66,Contratos!R:R,0)),"")</f>
        <v>45372</v>
      </c>
      <c r="H66" s="109">
        <f>IFERROR(INDEX(Contratos!G:G,MATCH(D66,Contratos!R:R,0)),0)</f>
        <v>1093475</v>
      </c>
      <c r="I66" s="109">
        <f>SUMIFS(Fluxo!O:O,Fluxo!U:U,"&lt;="&amp;$K$2,Fluxo!D:D,$D66)</f>
        <v>146113.49</v>
      </c>
      <c r="J66" s="109">
        <f>SUMIFS(Fluxo!N:N,Fluxo!S:S,"&gt;"&amp;$K$2,Fluxo!S:S,"&lt;"&amp;$K$4,Fluxo!D:D,$D66,Fluxo!U:U,"")+SUMIFS(Fluxo!O:O,Fluxo!U:U,"&gt;"&amp;$K$2,Fluxo!D:D,$D66)</f>
        <v>275608.65999999997</v>
      </c>
      <c r="K66" s="109">
        <f>SUMIFS(Fluxo!N:N,Fluxo!S:S,"&gt;="&amp;$K$4,Fluxo!D:D,$D66,Fluxo!U:U,"")</f>
        <v>710293.76</v>
      </c>
      <c r="L66" s="109">
        <f t="shared" si="2"/>
        <v>985902.41999999993</v>
      </c>
      <c r="M66" s="109">
        <f>SUMIFS(Fluxo!N:N,Fluxo!S:S,"&lt;"&amp;$K$2,Fluxo!D:D,$D66,Fluxo!U:U,"")</f>
        <v>0</v>
      </c>
      <c r="N66" s="109">
        <v>0</v>
      </c>
    </row>
    <row r="67" spans="1:14" s="110" customFormat="1">
      <c r="A67" t="str">
        <f>Unidades!C61</f>
        <v>TONS KLABIN</v>
      </c>
      <c r="B67" t="str">
        <f>'Check Carteira'!C62</f>
        <v>E.1016.99.01.0155</v>
      </c>
      <c r="C67" s="80" t="str">
        <f>'Check Carteira'!E62</f>
        <v>Residencial</v>
      </c>
      <c r="D67" s="80" t="str">
        <f>'Check Carteira'!F62</f>
        <v>A-0155</v>
      </c>
      <c r="E67" s="80" t="str">
        <f>'Check Carteira'!G62</f>
        <v>Livre</v>
      </c>
      <c r="F67" s="80" t="str">
        <f>IF(INDEX(Unidades!$V:$V,MATCH($D67,Unidades!$F:$F,0))=0,"",INDEX(Unidades!$V:$V,MATCH($D67,Unidades!$F:$F,0)))</f>
        <v/>
      </c>
      <c r="G67" s="107" t="str">
        <f>IFERROR(INDEX(Contratos!L:L,MATCH(D67,Contratos!R:R,0)),"")</f>
        <v/>
      </c>
      <c r="H67" s="109">
        <f>IFERROR(INDEX(Contratos!G:G,MATCH(D67,Contratos!R:R,0)),0)</f>
        <v>0</v>
      </c>
      <c r="I67" s="109">
        <f>SUMIFS(Fluxo!O:O,Fluxo!U:U,"&lt;="&amp;$K$2,Fluxo!D:D,$D67)</f>
        <v>0</v>
      </c>
      <c r="J67" s="109">
        <f>SUMIFS(Fluxo!N:N,Fluxo!S:S,"&gt;"&amp;$K$2,Fluxo!S:S,"&lt;"&amp;$K$4,Fluxo!D:D,$D67,Fluxo!U:U,"")+SUMIFS(Fluxo!O:O,Fluxo!U:U,"&gt;"&amp;$K$2,Fluxo!D:D,$D67)</f>
        <v>0</v>
      </c>
      <c r="K67" s="109">
        <f>SUMIFS(Fluxo!N:N,Fluxo!S:S,"&gt;="&amp;$K$4,Fluxo!D:D,$D67,Fluxo!U:U,"")</f>
        <v>0</v>
      </c>
      <c r="L67" s="109">
        <f t="shared" si="2"/>
        <v>0</v>
      </c>
      <c r="M67" s="109">
        <f>SUMIFS(Fluxo!N:N,Fluxo!S:S,"&lt;"&amp;$K$2,Fluxo!D:D,$D67,Fluxo!U:U,"")</f>
        <v>0</v>
      </c>
      <c r="N67" s="109">
        <v>0</v>
      </c>
    </row>
    <row r="68" spans="1:14" s="110" customFormat="1">
      <c r="A68" t="str">
        <f>Unidades!C62</f>
        <v>TONS KLABIN</v>
      </c>
      <c r="B68" t="str">
        <f>'Check Carteira'!C63</f>
        <v>E.1016.99.01.0161</v>
      </c>
      <c r="C68" s="80" t="str">
        <f>'Check Carteira'!E63</f>
        <v>Residencial</v>
      </c>
      <c r="D68" s="80" t="str">
        <f>'Check Carteira'!F63</f>
        <v>A-0161</v>
      </c>
      <c r="E68" s="80" t="str">
        <f>'Check Carteira'!G63</f>
        <v>Livre</v>
      </c>
      <c r="F68" s="80" t="str">
        <f>IF(INDEX(Unidades!$V:$V,MATCH($D68,Unidades!$F:$F,0))=0,"",INDEX(Unidades!$V:$V,MATCH($D68,Unidades!$F:$F,0)))</f>
        <v/>
      </c>
      <c r="G68" s="107" t="str">
        <f>IFERROR(INDEX(Contratos!L:L,MATCH(D68,Contratos!R:R,0)),"")</f>
        <v/>
      </c>
      <c r="H68" s="109">
        <f>IFERROR(INDEX(Contratos!G:G,MATCH(D68,Contratos!R:R,0)),0)</f>
        <v>0</v>
      </c>
      <c r="I68" s="109">
        <f>SUMIFS(Fluxo!O:O,Fluxo!U:U,"&lt;="&amp;$K$2,Fluxo!D:D,$D68)</f>
        <v>0</v>
      </c>
      <c r="J68" s="109">
        <f>SUMIFS(Fluxo!N:N,Fluxo!S:S,"&gt;"&amp;$K$2,Fluxo!S:S,"&lt;"&amp;$K$4,Fluxo!D:D,$D68,Fluxo!U:U,"")+SUMIFS(Fluxo!O:O,Fluxo!U:U,"&gt;"&amp;$K$2,Fluxo!D:D,$D68)</f>
        <v>0</v>
      </c>
      <c r="K68" s="109">
        <f>SUMIFS(Fluxo!N:N,Fluxo!S:S,"&gt;="&amp;$K$4,Fluxo!D:D,$D68,Fluxo!U:U,"")</f>
        <v>0</v>
      </c>
      <c r="L68" s="109">
        <f t="shared" si="2"/>
        <v>0</v>
      </c>
      <c r="M68" s="109">
        <f>SUMIFS(Fluxo!N:N,Fluxo!S:S,"&lt;"&amp;$K$2,Fluxo!D:D,$D68,Fluxo!U:U,"")</f>
        <v>0</v>
      </c>
      <c r="N68" s="109">
        <v>0</v>
      </c>
    </row>
    <row r="69" spans="1:14" s="110" customFormat="1">
      <c r="A69" t="str">
        <f>Unidades!C63</f>
        <v>TONS KLABIN</v>
      </c>
      <c r="B69" t="str">
        <f>'Check Carteira'!C64</f>
        <v>E.1016.99.01.0162</v>
      </c>
      <c r="C69" s="80" t="str">
        <f>'Check Carteira'!E64</f>
        <v>Residencial</v>
      </c>
      <c r="D69" s="80" t="str">
        <f>'Check Carteira'!F64</f>
        <v>A-0162</v>
      </c>
      <c r="E69" s="80" t="str">
        <f>'Check Carteira'!G64</f>
        <v>Livre</v>
      </c>
      <c r="F69" s="80" t="str">
        <f>IF(INDEX(Unidades!$V:$V,MATCH($D69,Unidades!$F:$F,0))=0,"",INDEX(Unidades!$V:$V,MATCH($D69,Unidades!$F:$F,0)))</f>
        <v/>
      </c>
      <c r="G69" s="107" t="str">
        <f>IFERROR(INDEX(Contratos!L:L,MATCH(D69,Contratos!R:R,0)),"")</f>
        <v/>
      </c>
      <c r="H69" s="109">
        <f>IFERROR(INDEX(Contratos!G:G,MATCH(D69,Contratos!R:R,0)),0)</f>
        <v>0</v>
      </c>
      <c r="I69" s="109">
        <f>SUMIFS(Fluxo!O:O,Fluxo!U:U,"&lt;="&amp;$K$2,Fluxo!D:D,$D69)</f>
        <v>0</v>
      </c>
      <c r="J69" s="109">
        <f>SUMIFS(Fluxo!N:N,Fluxo!S:S,"&gt;"&amp;$K$2,Fluxo!S:S,"&lt;"&amp;$K$4,Fluxo!D:D,$D69,Fluxo!U:U,"")+SUMIFS(Fluxo!O:O,Fluxo!U:U,"&gt;"&amp;$K$2,Fluxo!D:D,$D69)</f>
        <v>0</v>
      </c>
      <c r="K69" s="109">
        <f>SUMIFS(Fluxo!N:N,Fluxo!S:S,"&gt;="&amp;$K$4,Fluxo!D:D,$D69,Fluxo!U:U,"")</f>
        <v>0</v>
      </c>
      <c r="L69" s="109">
        <f t="shared" si="2"/>
        <v>0</v>
      </c>
      <c r="M69" s="109">
        <f>SUMIFS(Fluxo!N:N,Fluxo!S:S,"&lt;"&amp;$K$2,Fluxo!D:D,$D69,Fluxo!U:U,"")</f>
        <v>0</v>
      </c>
      <c r="N69" s="109">
        <v>0</v>
      </c>
    </row>
    <row r="70" spans="1:14" s="110" customFormat="1">
      <c r="A70" t="str">
        <f>Unidades!C64</f>
        <v>TONS KLABIN</v>
      </c>
      <c r="B70" t="str">
        <f>'Check Carteira'!C65</f>
        <v>E.1016.99.01.0163</v>
      </c>
      <c r="C70" s="80" t="str">
        <f>'Check Carteira'!E65</f>
        <v>Residencial</v>
      </c>
      <c r="D70" s="80" t="str">
        <f>'Check Carteira'!F65</f>
        <v>A-0163</v>
      </c>
      <c r="E70" s="80" t="str">
        <f>'Check Carteira'!G65</f>
        <v>Contrato Assinado</v>
      </c>
      <c r="F70" s="80" t="str">
        <f>IF(INDEX(Unidades!$V:$V,MATCH($D70,Unidades!$F:$F,0))=0,"",INDEX(Unidades!$V:$V,MATCH($D70,Unidades!$F:$F,0)))</f>
        <v>PAULO NOVAIS DE OLIVEIRA JUNIOR</v>
      </c>
      <c r="G70" s="107">
        <f>IFERROR(INDEX(Contratos!L:L,MATCH(D70,Contratos!R:R,0)),"")</f>
        <v>45533</v>
      </c>
      <c r="H70" s="109">
        <f>IFERROR(INDEX(Contratos!G:G,MATCH(D70,Contratos!R:R,0)),0)</f>
        <v>820563.81</v>
      </c>
      <c r="I70" s="109">
        <f>SUMIFS(Fluxo!O:O,Fluxo!U:U,"&lt;="&amp;$K$2,Fluxo!D:D,$D70)</f>
        <v>9433.5400000000009</v>
      </c>
      <c r="J70" s="109">
        <f>SUMIFS(Fluxo!N:N,Fluxo!S:S,"&gt;"&amp;$K$2,Fluxo!S:S,"&lt;"&amp;$K$4,Fluxo!D:D,$D70,Fluxo!U:U,"")+SUMIFS(Fluxo!O:O,Fluxo!U:U,"&gt;"&amp;$K$2,Fluxo!D:D,$D70)</f>
        <v>193353.46999999997</v>
      </c>
      <c r="K70" s="109">
        <f>SUMIFS(Fluxo!N:N,Fluxo!S:S,"&gt;="&amp;$K$4,Fluxo!D:D,$D70,Fluxo!U:U,"")</f>
        <v>628624.82999999996</v>
      </c>
      <c r="L70" s="109">
        <f t="shared" si="2"/>
        <v>821978.29999999993</v>
      </c>
      <c r="M70" s="109">
        <f>SUMIFS(Fluxo!N:N,Fluxo!S:S,"&lt;"&amp;$K$2,Fluxo!D:D,$D70,Fluxo!U:U,"")</f>
        <v>0</v>
      </c>
      <c r="N70" s="109">
        <v>0</v>
      </c>
    </row>
    <row r="71" spans="1:14" s="110" customFormat="1">
      <c r="A71" t="str">
        <f>Unidades!C65</f>
        <v>TONS KLABIN</v>
      </c>
      <c r="B71" t="str">
        <f>'Check Carteira'!C66</f>
        <v>E.1016.99.01.0164</v>
      </c>
      <c r="C71" s="80" t="str">
        <f>'Check Carteira'!E66</f>
        <v>Residencial</v>
      </c>
      <c r="D71" s="80" t="str">
        <f>'Check Carteira'!F66</f>
        <v>A-0164</v>
      </c>
      <c r="E71" s="80" t="str">
        <f>'Check Carteira'!G66</f>
        <v>Contrato Assinado</v>
      </c>
      <c r="F71" s="80" t="str">
        <f>IF(INDEX(Unidades!$V:$V,MATCH($D71,Unidades!$F:$F,0))=0,"",INDEX(Unidades!$V:$V,MATCH($D71,Unidades!$F:$F,0)))</f>
        <v>LUCIANA ROQUE MIRANDA PIRES</v>
      </c>
      <c r="G71" s="107">
        <f>IFERROR(INDEX(Contratos!L:L,MATCH(D71,Contratos!R:R,0)),"")</f>
        <v>45423</v>
      </c>
      <c r="H71" s="109">
        <f>IFERROR(INDEX(Contratos!G:G,MATCH(D71,Contratos!R:R,0)),0)</f>
        <v>1137235.6599999999</v>
      </c>
      <c r="I71" s="109">
        <f>SUMIFS(Fluxo!O:O,Fluxo!U:U,"&lt;="&amp;$K$2,Fluxo!D:D,$D71)</f>
        <v>72957.73</v>
      </c>
      <c r="J71" s="109">
        <f>SUMIFS(Fluxo!N:N,Fluxo!S:S,"&gt;"&amp;$K$2,Fluxo!S:S,"&lt;"&amp;$K$4,Fluxo!D:D,$D71,Fluxo!U:U,"")+SUMIFS(Fluxo!O:O,Fluxo!U:U,"&gt;"&amp;$K$2,Fluxo!D:D,$D71)</f>
        <v>176056.43000000005</v>
      </c>
      <c r="K71" s="109">
        <f>SUMIFS(Fluxo!N:N,Fluxo!S:S,"&gt;="&amp;$K$4,Fluxo!D:D,$D71,Fluxo!U:U,"")</f>
        <v>926492.42999999993</v>
      </c>
      <c r="L71" s="109">
        <f t="shared" ref="L71:L81" si="3">J71+K71</f>
        <v>1102548.8599999999</v>
      </c>
      <c r="M71" s="109">
        <f>SUMIFS(Fluxo!N:N,Fluxo!S:S,"&lt;"&amp;$K$2,Fluxo!D:D,$D71,Fluxo!U:U,"")</f>
        <v>0</v>
      </c>
      <c r="N71" s="109">
        <v>0</v>
      </c>
    </row>
    <row r="72" spans="1:14" s="110" customFormat="1">
      <c r="A72" t="str">
        <f>Unidades!C66</f>
        <v>TONS KLABIN</v>
      </c>
      <c r="B72" t="str">
        <f>'Check Carteira'!C67</f>
        <v>E.1016.99.01.0165</v>
      </c>
      <c r="C72" s="80" t="str">
        <f>'Check Carteira'!E67</f>
        <v>Residencial</v>
      </c>
      <c r="D72" s="80" t="str">
        <f>'Check Carteira'!F67</f>
        <v>A-0165</v>
      </c>
      <c r="E72" s="80" t="str">
        <f>'Check Carteira'!G67</f>
        <v>Livre</v>
      </c>
      <c r="F72" s="80" t="str">
        <f>IF(INDEX(Unidades!$V:$V,MATCH($D72,Unidades!$F:$F,0))=0,"",INDEX(Unidades!$V:$V,MATCH($D72,Unidades!$F:$F,0)))</f>
        <v/>
      </c>
      <c r="G72" s="107" t="str">
        <f>IFERROR(INDEX(Contratos!L:L,MATCH(D72,Contratos!R:R,0)),"")</f>
        <v/>
      </c>
      <c r="H72" s="109">
        <f>IFERROR(INDEX(Contratos!G:G,MATCH(D72,Contratos!R:R,0)),0)</f>
        <v>0</v>
      </c>
      <c r="I72" s="109">
        <f>SUMIFS(Fluxo!O:O,Fluxo!U:U,"&lt;="&amp;$K$2,Fluxo!D:D,$D72)</f>
        <v>0</v>
      </c>
      <c r="J72" s="109">
        <f>SUMIFS(Fluxo!N:N,Fluxo!S:S,"&gt;"&amp;$K$2,Fluxo!S:S,"&lt;"&amp;$K$4,Fluxo!D:D,$D72,Fluxo!U:U,"")+SUMIFS(Fluxo!O:O,Fluxo!U:U,"&gt;"&amp;$K$2,Fluxo!D:D,$D72)</f>
        <v>0</v>
      </c>
      <c r="K72" s="109">
        <f>SUMIFS(Fluxo!N:N,Fluxo!S:S,"&gt;="&amp;$K$4,Fluxo!D:D,$D72,Fluxo!U:U,"")</f>
        <v>0</v>
      </c>
      <c r="L72" s="109">
        <f t="shared" si="3"/>
        <v>0</v>
      </c>
      <c r="M72" s="109">
        <f>SUMIFS(Fluxo!N:N,Fluxo!S:S,"&lt;"&amp;$K$2,Fluxo!D:D,$D72,Fluxo!U:U,"")</f>
        <v>0</v>
      </c>
      <c r="N72" s="109">
        <v>0</v>
      </c>
    </row>
    <row r="73" spans="1:14" s="110" customFormat="1">
      <c r="A73" t="str">
        <f>Unidades!C67</f>
        <v>TONS KLABIN</v>
      </c>
      <c r="B73" t="str">
        <f>'Check Carteira'!C68</f>
        <v>E.1016.99.01.0171</v>
      </c>
      <c r="C73" s="80" t="str">
        <f>'Check Carteira'!E68</f>
        <v>Residencial</v>
      </c>
      <c r="D73" s="80" t="str">
        <f>'Check Carteira'!F68</f>
        <v>A-0171</v>
      </c>
      <c r="E73" s="80" t="str">
        <f>'Check Carteira'!G68</f>
        <v>Livre</v>
      </c>
      <c r="F73" s="80" t="str">
        <f>IF(INDEX(Unidades!$V:$V,MATCH($D73,Unidades!$F:$F,0))=0,"",INDEX(Unidades!$V:$V,MATCH($D73,Unidades!$F:$F,0)))</f>
        <v/>
      </c>
      <c r="G73" s="107" t="str">
        <f>IFERROR(INDEX(Contratos!L:L,MATCH(D73,Contratos!R:R,0)),"")</f>
        <v/>
      </c>
      <c r="H73" s="109">
        <f>IFERROR(INDEX(Contratos!G:G,MATCH(D73,Contratos!R:R,0)),0)</f>
        <v>0</v>
      </c>
      <c r="I73" s="109">
        <f>SUMIFS(Fluxo!O:O,Fluxo!U:U,"&lt;="&amp;$K$2,Fluxo!D:D,$D73)</f>
        <v>0</v>
      </c>
      <c r="J73" s="109">
        <f>SUMIFS(Fluxo!N:N,Fluxo!S:S,"&gt;"&amp;$K$2,Fluxo!S:S,"&lt;"&amp;$K$4,Fluxo!D:D,$D73,Fluxo!U:U,"")+SUMIFS(Fluxo!O:O,Fluxo!U:U,"&gt;"&amp;$K$2,Fluxo!D:D,$D73)</f>
        <v>0</v>
      </c>
      <c r="K73" s="109">
        <f>SUMIFS(Fluxo!N:N,Fluxo!S:S,"&gt;="&amp;$K$4,Fluxo!D:D,$D73,Fluxo!U:U,"")</f>
        <v>0</v>
      </c>
      <c r="L73" s="109">
        <f t="shared" si="3"/>
        <v>0</v>
      </c>
      <c r="M73" s="109">
        <f>SUMIFS(Fluxo!N:N,Fluxo!S:S,"&lt;"&amp;$K$2,Fluxo!D:D,$D73,Fluxo!U:U,"")</f>
        <v>0</v>
      </c>
      <c r="N73" s="109">
        <v>0</v>
      </c>
    </row>
    <row r="74" spans="1:14" s="110" customFormat="1">
      <c r="A74" t="str">
        <f>Unidades!C68</f>
        <v>TONS KLABIN</v>
      </c>
      <c r="B74" t="str">
        <f>'Check Carteira'!C69</f>
        <v>E.1016.99.01.0172</v>
      </c>
      <c r="C74" s="80" t="str">
        <f>'Check Carteira'!E69</f>
        <v>Residencial</v>
      </c>
      <c r="D74" s="80" t="str">
        <f>'Check Carteira'!F69</f>
        <v>A-0172</v>
      </c>
      <c r="E74" s="80" t="str">
        <f>'Check Carteira'!G69</f>
        <v>Livre</v>
      </c>
      <c r="F74" s="80" t="str">
        <f>IF(INDEX(Unidades!$V:$V,MATCH($D74,Unidades!$F:$F,0))=0,"",INDEX(Unidades!$V:$V,MATCH($D74,Unidades!$F:$F,0)))</f>
        <v/>
      </c>
      <c r="G74" s="107" t="str">
        <f>IFERROR(INDEX(Contratos!L:L,MATCH(D74,Contratos!R:R,0)),"")</f>
        <v/>
      </c>
      <c r="H74" s="109">
        <f>IFERROR(INDEX(Contratos!G:G,MATCH(D74,Contratos!R:R,0)),0)</f>
        <v>0</v>
      </c>
      <c r="I74" s="109">
        <f>SUMIFS(Fluxo!O:O,Fluxo!U:U,"&lt;="&amp;$K$2,Fluxo!D:D,$D74)</f>
        <v>0</v>
      </c>
      <c r="J74" s="109">
        <f>SUMIFS(Fluxo!N:N,Fluxo!S:S,"&gt;"&amp;$K$2,Fluxo!S:S,"&lt;"&amp;$K$4,Fluxo!D:D,$D74,Fluxo!U:U,"")+SUMIFS(Fluxo!O:O,Fluxo!U:U,"&gt;"&amp;$K$2,Fluxo!D:D,$D74)</f>
        <v>0</v>
      </c>
      <c r="K74" s="109">
        <f>SUMIFS(Fluxo!N:N,Fluxo!S:S,"&gt;="&amp;$K$4,Fluxo!D:D,$D74,Fluxo!U:U,"")</f>
        <v>0</v>
      </c>
      <c r="L74" s="109">
        <f t="shared" si="3"/>
        <v>0</v>
      </c>
      <c r="M74" s="109">
        <f>SUMIFS(Fluxo!N:N,Fluxo!S:S,"&lt;"&amp;$K$2,Fluxo!D:D,$D74,Fluxo!U:U,"")</f>
        <v>0</v>
      </c>
      <c r="N74" s="109">
        <v>0</v>
      </c>
    </row>
    <row r="75" spans="1:14" s="110" customFormat="1">
      <c r="A75" t="str">
        <f>Unidades!C69</f>
        <v>TONS KLABIN</v>
      </c>
      <c r="B75" t="str">
        <f>'Check Carteira'!C70</f>
        <v>E.1016.99.01.0173</v>
      </c>
      <c r="C75" s="80" t="str">
        <f>'Check Carteira'!E70</f>
        <v>Residencial</v>
      </c>
      <c r="D75" s="80" t="str">
        <f>'Check Carteira'!F70</f>
        <v>A-0173</v>
      </c>
      <c r="E75" s="80" t="s">
        <v>17</v>
      </c>
      <c r="F75" s="80" t="str">
        <f>IF(INDEX(Unidades!$V:$V,MATCH($D75,Unidades!$F:$F,0))=0,"",INDEX(Unidades!$V:$V,MATCH($D75,Unidades!$F:$F,0)))</f>
        <v>PERMUTANTE</v>
      </c>
      <c r="G75" s="107" t="str">
        <f>IFERROR(INDEX(Contratos!L:L,MATCH(D75,Contratos!R:R,0)),"")</f>
        <v/>
      </c>
      <c r="H75" s="109">
        <f>IFERROR(INDEX(Contratos!G:G,MATCH(D75,Contratos!R:R,0)),0)</f>
        <v>0</v>
      </c>
      <c r="I75" s="109">
        <f>SUMIFS(Fluxo!O:O,Fluxo!U:U,"&lt;="&amp;$K$2,Fluxo!D:D,$D75)</f>
        <v>1</v>
      </c>
      <c r="J75" s="109">
        <f>SUMIFS(Fluxo!N:N,Fluxo!S:S,"&gt;"&amp;$K$2,Fluxo!S:S,"&lt;"&amp;$K$4,Fluxo!D:D,$D75,Fluxo!U:U,"")+SUMIFS(Fluxo!O:O,Fluxo!U:U,"&gt;"&amp;$K$2,Fluxo!D:D,$D75)</f>
        <v>0</v>
      </c>
      <c r="K75" s="109">
        <f>SUMIFS(Fluxo!N:N,Fluxo!S:S,"&gt;="&amp;$K$4,Fluxo!D:D,$D75,Fluxo!U:U,"")</f>
        <v>0</v>
      </c>
      <c r="L75" s="109">
        <f t="shared" si="3"/>
        <v>0</v>
      </c>
      <c r="M75" s="109">
        <f>SUMIFS(Fluxo!N:N,Fluxo!S:S,"&lt;"&amp;$K$2,Fluxo!D:D,$D75,Fluxo!U:U,"")</f>
        <v>0</v>
      </c>
      <c r="N75" s="109">
        <v>0</v>
      </c>
    </row>
    <row r="76" spans="1:14" s="110" customFormat="1">
      <c r="A76" t="str">
        <f>Unidades!C70</f>
        <v>TONS KLABIN</v>
      </c>
      <c r="B76" t="str">
        <f>'Check Carteira'!C71</f>
        <v>E.1016.99.01.0174</v>
      </c>
      <c r="C76" s="80" t="str">
        <f>'Check Carteira'!E71</f>
        <v>Residencial</v>
      </c>
      <c r="D76" s="80" t="str">
        <f>'Check Carteira'!F71</f>
        <v>A-0174</v>
      </c>
      <c r="E76" s="80" t="str">
        <f>'Check Carteira'!G71</f>
        <v>Contrato Assinado</v>
      </c>
      <c r="F76" s="80" t="str">
        <f>IF(INDEX(Unidades!$V:$V,MATCH($D76,Unidades!$F:$F,0))=0,"",INDEX(Unidades!$V:$V,MATCH($D76,Unidades!$F:$F,0)))</f>
        <v>ANDREA PAULA TETTI DURAN</v>
      </c>
      <c r="G76" s="107">
        <f>IFERROR(INDEX(Contratos!L:L,MATCH(D76,Contratos!R:R,0)),"")</f>
        <v>45442</v>
      </c>
      <c r="H76" s="109">
        <f>IFERROR(INDEX(Contratos!G:G,MATCH(D76,Contratos!R:R,0)),0)</f>
        <v>1108373</v>
      </c>
      <c r="I76" s="109">
        <f>SUMIFS(Fluxo!O:O,Fluxo!U:U,"&lt;="&amp;$K$2,Fluxo!D:D,$D76)</f>
        <v>158974.63</v>
      </c>
      <c r="J76" s="109">
        <f>SUMIFS(Fluxo!N:N,Fluxo!S:S,"&gt;"&amp;$K$2,Fluxo!S:S,"&lt;"&amp;$K$4,Fluxo!D:D,$D76,Fluxo!U:U,"")+SUMIFS(Fluxo!O:O,Fluxo!U:U,"&gt;"&amp;$K$2,Fluxo!D:D,$D76)</f>
        <v>262623.76000000007</v>
      </c>
      <c r="K76" s="109">
        <f>SUMIFS(Fluxo!N:N,Fluxo!S:S,"&gt;="&amp;$K$4,Fluxo!D:D,$D76,Fluxo!U:U,"")</f>
        <v>720381.6</v>
      </c>
      <c r="L76" s="109">
        <f t="shared" si="3"/>
        <v>983005.3600000001</v>
      </c>
      <c r="M76" s="109">
        <f>SUMIFS(Fluxo!N:N,Fluxo!S:S,"&lt;"&amp;$K$2,Fluxo!D:D,$D76,Fluxo!U:U,"")</f>
        <v>0</v>
      </c>
      <c r="N76" s="109">
        <v>0</v>
      </c>
    </row>
    <row r="77" spans="1:14" s="110" customFormat="1">
      <c r="A77" t="str">
        <f>Unidades!C71</f>
        <v>TONS KLABIN</v>
      </c>
      <c r="B77" t="str">
        <f>'Check Carteira'!C72</f>
        <v>E.1016.99.01.0175</v>
      </c>
      <c r="C77" s="80" t="str">
        <f>'Check Carteira'!E72</f>
        <v>Residencial</v>
      </c>
      <c r="D77" s="80" t="str">
        <f>'Check Carteira'!F72</f>
        <v>A-0175</v>
      </c>
      <c r="E77" s="80" t="str">
        <f>'Check Carteira'!G72</f>
        <v>Livre</v>
      </c>
      <c r="F77" s="80" t="str">
        <f>IF(INDEX(Unidades!$V:$V,MATCH($D77,Unidades!$F:$F,0))=0,"",INDEX(Unidades!$V:$V,MATCH($D77,Unidades!$F:$F,0)))</f>
        <v/>
      </c>
      <c r="G77" s="107" t="str">
        <f>IFERROR(INDEX(Contratos!L:L,MATCH(D77,Contratos!R:R,0)),"")</f>
        <v/>
      </c>
      <c r="H77" s="109">
        <f>IFERROR(INDEX(Contratos!G:G,MATCH(D77,Contratos!R:R,0)),0)</f>
        <v>0</v>
      </c>
      <c r="I77" s="109">
        <f>SUMIFS(Fluxo!O:O,Fluxo!U:U,"&lt;="&amp;$K$2,Fluxo!D:D,$D77)</f>
        <v>0</v>
      </c>
      <c r="J77" s="109">
        <f>SUMIFS(Fluxo!N:N,Fluxo!S:S,"&gt;"&amp;$K$2,Fluxo!S:S,"&lt;"&amp;$K$4,Fluxo!D:D,$D77,Fluxo!U:U,"")+SUMIFS(Fluxo!O:O,Fluxo!U:U,"&gt;"&amp;$K$2,Fluxo!D:D,$D77)</f>
        <v>0</v>
      </c>
      <c r="K77" s="109">
        <f>SUMIFS(Fluxo!N:N,Fluxo!S:S,"&gt;="&amp;$K$4,Fluxo!D:D,$D77,Fluxo!U:U,"")</f>
        <v>0</v>
      </c>
      <c r="L77" s="109">
        <f t="shared" si="3"/>
        <v>0</v>
      </c>
      <c r="M77" s="109">
        <f>SUMIFS(Fluxo!N:N,Fluxo!S:S,"&lt;"&amp;$K$2,Fluxo!D:D,$D77,Fluxo!U:U,"")</f>
        <v>0</v>
      </c>
      <c r="N77" s="109">
        <v>0</v>
      </c>
    </row>
    <row r="78" spans="1:14" s="110" customFormat="1">
      <c r="A78" t="str">
        <f>Unidades!C72</f>
        <v>TONS KLABIN</v>
      </c>
      <c r="B78" t="str">
        <f>'Check Carteira'!C73</f>
        <v>E.1016.99.01.0181</v>
      </c>
      <c r="C78" s="80" t="str">
        <f>'Check Carteira'!E73</f>
        <v>Residencial</v>
      </c>
      <c r="D78" s="80" t="str">
        <f>'Check Carteira'!F73</f>
        <v>A-0181</v>
      </c>
      <c r="E78" s="80" t="str">
        <f>'Check Carteira'!G73</f>
        <v>Livre</v>
      </c>
      <c r="F78" s="80" t="str">
        <f>IF(INDEX(Unidades!$V:$V,MATCH($D78,Unidades!$F:$F,0))=0,"",INDEX(Unidades!$V:$V,MATCH($D78,Unidades!$F:$F,0)))</f>
        <v/>
      </c>
      <c r="G78" s="107" t="str">
        <f>IFERROR(INDEX(Contratos!L:L,MATCH(D78,Contratos!R:R,0)),"")</f>
        <v/>
      </c>
      <c r="H78" s="109">
        <f>IFERROR(INDEX(Contratos!G:G,MATCH(D78,Contratos!R:R,0)),0)</f>
        <v>0</v>
      </c>
      <c r="I78" s="109">
        <f>SUMIFS(Fluxo!O:O,Fluxo!U:U,"&lt;="&amp;$K$2,Fluxo!D:D,$D78)</f>
        <v>0</v>
      </c>
      <c r="J78" s="109">
        <f>SUMIFS(Fluxo!N:N,Fluxo!S:S,"&gt;"&amp;$K$2,Fluxo!S:S,"&lt;"&amp;$K$4,Fluxo!D:D,$D78,Fluxo!U:U,"")+SUMIFS(Fluxo!O:O,Fluxo!U:U,"&gt;"&amp;$K$2,Fluxo!D:D,$D78)</f>
        <v>0</v>
      </c>
      <c r="K78" s="109">
        <f>SUMIFS(Fluxo!N:N,Fluxo!S:S,"&gt;="&amp;$K$4,Fluxo!D:D,$D78,Fluxo!U:U,"")</f>
        <v>0</v>
      </c>
      <c r="L78" s="109">
        <f t="shared" si="3"/>
        <v>0</v>
      </c>
      <c r="M78" s="109">
        <f>SUMIFS(Fluxo!N:N,Fluxo!S:S,"&lt;"&amp;$K$2,Fluxo!D:D,$D78,Fluxo!U:U,"")</f>
        <v>0</v>
      </c>
      <c r="N78" s="109">
        <v>0</v>
      </c>
    </row>
    <row r="79" spans="1:14" s="110" customFormat="1">
      <c r="A79" t="str">
        <f>Unidades!C73</f>
        <v>TONS KLABIN</v>
      </c>
      <c r="B79" t="str">
        <f>'Check Carteira'!C74</f>
        <v>E.1016.99.01.0182</v>
      </c>
      <c r="C79" s="80" t="str">
        <f>'Check Carteira'!E74</f>
        <v>Residencial</v>
      </c>
      <c r="D79" s="80" t="str">
        <f>'Check Carteira'!F74</f>
        <v>A-0182</v>
      </c>
      <c r="E79" s="80" t="str">
        <f>'Check Carteira'!G74</f>
        <v>Contrato Assinado</v>
      </c>
      <c r="F79" s="80" t="str">
        <f>IF(INDEX(Unidades!$V:$V,MATCH($D79,Unidades!$F:$F,0))=0,"",INDEX(Unidades!$V:$V,MATCH($D79,Unidades!$F:$F,0)))</f>
        <v>MÁRCIO TIOITI TOMIMURA</v>
      </c>
      <c r="G79" s="107">
        <f>IFERROR(INDEX(Contratos!L:L,MATCH(D79,Contratos!R:R,0)),"")</f>
        <v>45231</v>
      </c>
      <c r="H79" s="109">
        <f>IFERROR(INDEX(Contratos!G:G,MATCH(D79,Contratos!R:R,0)),0)</f>
        <v>1120380.8999999999</v>
      </c>
      <c r="I79" s="109">
        <f>SUMIFS(Fluxo!O:O,Fluxo!U:U,"&lt;="&amp;$K$2,Fluxo!D:D,$D79)</f>
        <v>191046.84</v>
      </c>
      <c r="J79" s="109">
        <f>SUMIFS(Fluxo!N:N,Fluxo!S:S,"&gt;"&amp;$K$2,Fluxo!S:S,"&lt;"&amp;$K$4,Fluxo!D:D,$D79,Fluxo!U:U,"")+SUMIFS(Fluxo!O:O,Fluxo!U:U,"&gt;"&amp;$K$2,Fluxo!D:D,$D79)</f>
        <v>152578.32000000004</v>
      </c>
      <c r="K79" s="109">
        <f>SUMIFS(Fluxo!N:N,Fluxo!S:S,"&gt;="&amp;$K$4,Fluxo!D:D,$D79,Fluxo!U:U,"")</f>
        <v>826696.89</v>
      </c>
      <c r="L79" s="109">
        <f t="shared" si="3"/>
        <v>979275.21000000008</v>
      </c>
      <c r="M79" s="109">
        <f>SUMIFS(Fluxo!N:N,Fluxo!S:S,"&lt;"&amp;$K$2,Fluxo!D:D,$D79,Fluxo!U:U,"")</f>
        <v>0</v>
      </c>
      <c r="N79" s="109">
        <v>0</v>
      </c>
    </row>
    <row r="80" spans="1:14" s="110" customFormat="1">
      <c r="A80" t="str">
        <f>Unidades!C74</f>
        <v>TONS KLABIN</v>
      </c>
      <c r="B80" t="str">
        <f>'Check Carteira'!C75</f>
        <v>E.1016.99.01.0183</v>
      </c>
      <c r="C80" s="80" t="str">
        <f>'Check Carteira'!E75</f>
        <v>Residencial</v>
      </c>
      <c r="D80" s="80" t="str">
        <f>'Check Carteira'!F75</f>
        <v>A-0183</v>
      </c>
      <c r="E80" s="80" t="s">
        <v>17</v>
      </c>
      <c r="F80" s="80" t="str">
        <f>IF(INDEX(Unidades!$V:$V,MATCH($D80,Unidades!$F:$F,0))=0,"",INDEX(Unidades!$V:$V,MATCH($D80,Unidades!$F:$F,0)))</f>
        <v>PERMUTANTE</v>
      </c>
      <c r="G80" s="107" t="str">
        <f>IFERROR(INDEX(Contratos!L:L,MATCH(D80,Contratos!R:R,0)),"")</f>
        <v/>
      </c>
      <c r="H80" s="109">
        <f>IFERROR(INDEX(Contratos!G:G,MATCH(D80,Contratos!R:R,0)),0)</f>
        <v>0</v>
      </c>
      <c r="I80" s="109">
        <f>SUMIFS(Fluxo!O:O,Fluxo!U:U,"&lt;="&amp;$K$2,Fluxo!D:D,$D80)</f>
        <v>1</v>
      </c>
      <c r="J80" s="109">
        <f>SUMIFS(Fluxo!N:N,Fluxo!S:S,"&gt;"&amp;$K$2,Fluxo!S:S,"&lt;"&amp;$K$4,Fluxo!D:D,$D80,Fluxo!U:U,"")+SUMIFS(Fluxo!O:O,Fluxo!U:U,"&gt;"&amp;$K$2,Fluxo!D:D,$D80)</f>
        <v>0</v>
      </c>
      <c r="K80" s="109">
        <f>SUMIFS(Fluxo!N:N,Fluxo!S:S,"&gt;="&amp;$K$4,Fluxo!D:D,$D80,Fluxo!U:U,"")</f>
        <v>0</v>
      </c>
      <c r="L80" s="109">
        <f t="shared" si="3"/>
        <v>0</v>
      </c>
      <c r="M80" s="109">
        <f>SUMIFS(Fluxo!N:N,Fluxo!S:S,"&lt;"&amp;$K$2,Fluxo!D:D,$D80,Fluxo!U:U,"")</f>
        <v>0</v>
      </c>
      <c r="N80" s="109">
        <v>0</v>
      </c>
    </row>
    <row r="81" spans="1:14" s="110" customFormat="1">
      <c r="A81" t="str">
        <f>Unidades!C75</f>
        <v>TONS KLABIN</v>
      </c>
      <c r="B81" t="str">
        <f>'Check Carteira'!C76</f>
        <v>E.1016.99.01.0184</v>
      </c>
      <c r="C81" s="80" t="str">
        <f>'Check Carteira'!E76</f>
        <v>Residencial</v>
      </c>
      <c r="D81" s="80" t="str">
        <f>'Check Carteira'!F76</f>
        <v>A-0184</v>
      </c>
      <c r="E81" s="80" t="str">
        <f>'Check Carteira'!G76</f>
        <v>Livre</v>
      </c>
      <c r="F81" s="80" t="str">
        <f>IF(INDEX(Unidades!$V:$V,MATCH($D81,Unidades!$F:$F,0))=0,"",INDEX(Unidades!$V:$V,MATCH($D81,Unidades!$F:$F,0)))</f>
        <v/>
      </c>
      <c r="G81" s="107" t="str">
        <f>IFERROR(INDEX(Contratos!L:L,MATCH(D81,Contratos!R:R,0)),"")</f>
        <v/>
      </c>
      <c r="H81" s="109">
        <f>IFERROR(INDEX(Contratos!G:G,MATCH(D81,Contratos!R:R,0)),0)</f>
        <v>0</v>
      </c>
      <c r="I81" s="109">
        <f>SUMIFS(Fluxo!O:O,Fluxo!U:U,"&lt;="&amp;$K$2,Fluxo!D:D,$D81)</f>
        <v>0</v>
      </c>
      <c r="J81" s="109">
        <f>SUMIFS(Fluxo!N:N,Fluxo!S:S,"&gt;"&amp;$K$2,Fluxo!S:S,"&lt;"&amp;$K$4,Fluxo!D:D,$D81,Fluxo!U:U,"")+SUMIFS(Fluxo!O:O,Fluxo!U:U,"&gt;"&amp;$K$2,Fluxo!D:D,$D81)</f>
        <v>0</v>
      </c>
      <c r="K81" s="109">
        <f>SUMIFS(Fluxo!N:N,Fluxo!S:S,"&gt;="&amp;$K$4,Fluxo!D:D,$D81,Fluxo!U:U,"")</f>
        <v>0</v>
      </c>
      <c r="L81" s="109">
        <f t="shared" si="3"/>
        <v>0</v>
      </c>
      <c r="M81" s="109">
        <f>SUMIFS(Fluxo!N:N,Fluxo!S:S,"&lt;"&amp;$K$2,Fluxo!D:D,$D81,Fluxo!U:U,"")</f>
        <v>0</v>
      </c>
      <c r="N81" s="109">
        <v>0</v>
      </c>
    </row>
    <row r="82" spans="1:14" s="110" customFormat="1">
      <c r="A82" t="str">
        <f>Unidades!C76</f>
        <v>TONS KLABIN</v>
      </c>
      <c r="B82" t="str">
        <f>'Check Carteira'!C77</f>
        <v>E.1016.99.01.0185</v>
      </c>
      <c r="C82" s="80" t="str">
        <f>'Check Carteira'!E77</f>
        <v>Residencial</v>
      </c>
      <c r="D82" s="80" t="str">
        <f>'Check Carteira'!F77</f>
        <v>A-0185</v>
      </c>
      <c r="E82" s="80" t="str">
        <f>'Check Carteira'!G77</f>
        <v>Livre</v>
      </c>
      <c r="F82" s="80" t="str">
        <f>IF(INDEX(Unidades!$V:$V,MATCH($D82,Unidades!$F:$F,0))=0,"",INDEX(Unidades!$V:$V,MATCH($D82,Unidades!$F:$F,0)))</f>
        <v/>
      </c>
      <c r="G82" s="107" t="str">
        <f>IFERROR(INDEX(Contratos!L:L,MATCH(D82,Contratos!R:R,0)),"")</f>
        <v/>
      </c>
      <c r="H82" s="109">
        <f>IFERROR(INDEX(Contratos!G:G,MATCH(D82,Contratos!R:R,0)),0)</f>
        <v>0</v>
      </c>
      <c r="I82" s="109">
        <f>SUMIFS(Fluxo!O:O,Fluxo!U:U,"&lt;="&amp;$K$2,Fluxo!D:D,$D82)</f>
        <v>0</v>
      </c>
      <c r="J82" s="109">
        <f>SUMIFS(Fluxo!N:N,Fluxo!S:S,"&gt;"&amp;$K$2,Fluxo!S:S,"&lt;"&amp;$K$4,Fluxo!D:D,$D82,Fluxo!U:U,"")+SUMIFS(Fluxo!O:O,Fluxo!U:U,"&gt;"&amp;$K$2,Fluxo!D:D,$D82)</f>
        <v>0</v>
      </c>
      <c r="K82" s="109">
        <f>SUMIFS(Fluxo!N:N,Fluxo!S:S,"&gt;="&amp;$K$4,Fluxo!D:D,$D82,Fluxo!U:U,"")</f>
        <v>0</v>
      </c>
      <c r="L82" s="109">
        <f t="shared" ref="L82:L108" si="4">J82+K82</f>
        <v>0</v>
      </c>
      <c r="M82" s="109">
        <f>SUMIFS(Fluxo!N:N,Fluxo!S:S,"&lt;"&amp;$K$2,Fluxo!D:D,$D82,Fluxo!U:U,"")</f>
        <v>0</v>
      </c>
      <c r="N82" s="109">
        <v>0</v>
      </c>
    </row>
    <row r="83" spans="1:14" s="110" customFormat="1">
      <c r="A83" t="str">
        <f>Unidades!C77</f>
        <v>TONS KLABIN</v>
      </c>
      <c r="B83" t="str">
        <f>'Check Carteira'!C78</f>
        <v>E.1016.99.01.0191</v>
      </c>
      <c r="C83" s="80" t="str">
        <f>'Check Carteira'!E78</f>
        <v>Residencial</v>
      </c>
      <c r="D83" s="80" t="str">
        <f>'Check Carteira'!F78</f>
        <v>A-0191</v>
      </c>
      <c r="E83" s="80" t="str">
        <f>'Check Carteira'!G78</f>
        <v>Livre</v>
      </c>
      <c r="F83" s="80" t="str">
        <f>IF(INDEX(Unidades!$V:$V,MATCH($D83,Unidades!$F:$F,0))=0,"",INDEX(Unidades!$V:$V,MATCH($D83,Unidades!$F:$F,0)))</f>
        <v/>
      </c>
      <c r="G83" s="107" t="str">
        <f>IFERROR(INDEX(Contratos!L:L,MATCH(D83,Contratos!R:R,0)),"")</f>
        <v/>
      </c>
      <c r="H83" s="109">
        <f>IFERROR(INDEX(Contratos!G:G,MATCH(D83,Contratos!R:R,0)),0)</f>
        <v>0</v>
      </c>
      <c r="I83" s="109">
        <f>SUMIFS(Fluxo!O:O,Fluxo!U:U,"&lt;="&amp;$K$2,Fluxo!D:D,$D83)</f>
        <v>0</v>
      </c>
      <c r="J83" s="109">
        <f>SUMIFS(Fluxo!N:N,Fluxo!S:S,"&gt;"&amp;$K$2,Fluxo!S:S,"&lt;"&amp;$K$4,Fluxo!D:D,$D83,Fluxo!U:U,"")+SUMIFS(Fluxo!O:O,Fluxo!U:U,"&gt;"&amp;$K$2,Fluxo!D:D,$D83)</f>
        <v>0</v>
      </c>
      <c r="K83" s="109">
        <f>SUMIFS(Fluxo!N:N,Fluxo!S:S,"&gt;="&amp;$K$4,Fluxo!D:D,$D83,Fluxo!U:U,"")</f>
        <v>0</v>
      </c>
      <c r="L83" s="109">
        <f t="shared" si="4"/>
        <v>0</v>
      </c>
      <c r="M83" s="109">
        <f>SUMIFS(Fluxo!N:N,Fluxo!S:S,"&lt;"&amp;$K$2,Fluxo!D:D,$D83,Fluxo!U:U,"")</f>
        <v>0</v>
      </c>
      <c r="N83" s="109">
        <v>0</v>
      </c>
    </row>
    <row r="84" spans="1:14" s="110" customFormat="1">
      <c r="A84" t="str">
        <f>Unidades!C78</f>
        <v>TONS KLABIN</v>
      </c>
      <c r="B84" t="str">
        <f>'Check Carteira'!C79</f>
        <v>E.1016.99.01.0192</v>
      </c>
      <c r="C84" s="80" t="str">
        <f>'Check Carteira'!E79</f>
        <v>Residencial</v>
      </c>
      <c r="D84" s="80" t="str">
        <f>'Check Carteira'!F79</f>
        <v>A-0192</v>
      </c>
      <c r="E84" s="80" t="str">
        <f>'Check Carteira'!G79</f>
        <v>Livre</v>
      </c>
      <c r="F84" s="80" t="str">
        <f>IF(INDEX(Unidades!$V:$V,MATCH($D84,Unidades!$F:$F,0))=0,"",INDEX(Unidades!$V:$V,MATCH($D84,Unidades!$F:$F,0)))</f>
        <v/>
      </c>
      <c r="G84" s="107" t="str">
        <f>IFERROR(INDEX(Contratos!L:L,MATCH(D84,Contratos!R:R,0)),"")</f>
        <v/>
      </c>
      <c r="H84" s="109">
        <f>IFERROR(INDEX(Contratos!G:G,MATCH(D84,Contratos!R:R,0)),0)</f>
        <v>0</v>
      </c>
      <c r="I84" s="109">
        <f>SUMIFS(Fluxo!O:O,Fluxo!U:U,"&lt;="&amp;$K$2,Fluxo!D:D,$D84)</f>
        <v>0</v>
      </c>
      <c r="J84" s="109">
        <f>SUMIFS(Fluxo!N:N,Fluxo!S:S,"&gt;"&amp;$K$2,Fluxo!S:S,"&lt;"&amp;$K$4,Fluxo!D:D,$D84,Fluxo!U:U,"")+SUMIFS(Fluxo!O:O,Fluxo!U:U,"&gt;"&amp;$K$2,Fluxo!D:D,$D84)</f>
        <v>0</v>
      </c>
      <c r="K84" s="109">
        <f>SUMIFS(Fluxo!N:N,Fluxo!S:S,"&gt;="&amp;$K$4,Fluxo!D:D,$D84,Fluxo!U:U,"")</f>
        <v>0</v>
      </c>
      <c r="L84" s="109">
        <f t="shared" si="4"/>
        <v>0</v>
      </c>
      <c r="M84" s="109">
        <f>SUMIFS(Fluxo!N:N,Fluxo!S:S,"&lt;"&amp;$K$2,Fluxo!D:D,$D84,Fluxo!U:U,"")</f>
        <v>0</v>
      </c>
      <c r="N84" s="109">
        <v>0</v>
      </c>
    </row>
    <row r="85" spans="1:14" s="110" customFormat="1">
      <c r="A85" t="str">
        <f>Unidades!C79</f>
        <v>TONS KLABIN</v>
      </c>
      <c r="B85" t="str">
        <f>'Check Carteira'!C80</f>
        <v>E.1016.99.01.0193</v>
      </c>
      <c r="C85" s="80" t="str">
        <f>'Check Carteira'!E80</f>
        <v>Residencial</v>
      </c>
      <c r="D85" s="80" t="str">
        <f>'Check Carteira'!F80</f>
        <v>A-0193</v>
      </c>
      <c r="E85" s="80" t="str">
        <f>'Check Carteira'!G80</f>
        <v>Livre</v>
      </c>
      <c r="F85" s="80" t="str">
        <f>IF(INDEX(Unidades!$V:$V,MATCH($D85,Unidades!$F:$F,0))=0,"",INDEX(Unidades!$V:$V,MATCH($D85,Unidades!$F:$F,0)))</f>
        <v/>
      </c>
      <c r="G85" s="107" t="str">
        <f>IFERROR(INDEX(Contratos!L:L,MATCH(D85,Contratos!R:R,0)),"")</f>
        <v/>
      </c>
      <c r="H85" s="109">
        <f>IFERROR(INDEX(Contratos!G:G,MATCH(D85,Contratos!R:R,0)),0)</f>
        <v>0</v>
      </c>
      <c r="I85" s="109">
        <f>SUMIFS(Fluxo!O:O,Fluxo!U:U,"&lt;="&amp;$K$2,Fluxo!D:D,$D85)</f>
        <v>0</v>
      </c>
      <c r="J85" s="109">
        <f>SUMIFS(Fluxo!N:N,Fluxo!S:S,"&gt;"&amp;$K$2,Fluxo!S:S,"&lt;"&amp;$K$4,Fluxo!D:D,$D85,Fluxo!U:U,"")+SUMIFS(Fluxo!O:O,Fluxo!U:U,"&gt;"&amp;$K$2,Fluxo!D:D,$D85)</f>
        <v>0</v>
      </c>
      <c r="K85" s="109">
        <f>SUMIFS(Fluxo!N:N,Fluxo!S:S,"&gt;="&amp;$K$4,Fluxo!D:D,$D85,Fluxo!U:U,"")</f>
        <v>0</v>
      </c>
      <c r="L85" s="109">
        <f t="shared" si="4"/>
        <v>0</v>
      </c>
      <c r="M85" s="109">
        <f>SUMIFS(Fluxo!N:N,Fluxo!S:S,"&lt;"&amp;$K$2,Fluxo!D:D,$D85,Fluxo!U:U,"")</f>
        <v>0</v>
      </c>
      <c r="N85" s="109">
        <v>0</v>
      </c>
    </row>
    <row r="86" spans="1:14" s="110" customFormat="1">
      <c r="A86" t="str">
        <f>Unidades!C80</f>
        <v>TONS KLABIN</v>
      </c>
      <c r="B86" t="str">
        <f>'Check Carteira'!C81</f>
        <v>E.1016.99.01.0194</v>
      </c>
      <c r="C86" s="80" t="str">
        <f>'Check Carteira'!E81</f>
        <v>Residencial</v>
      </c>
      <c r="D86" s="80" t="str">
        <f>'Check Carteira'!F81</f>
        <v>A-0194</v>
      </c>
      <c r="E86" s="80" t="str">
        <f>'Check Carteira'!G81</f>
        <v>Livre</v>
      </c>
      <c r="F86" s="80" t="str">
        <f>IF(INDEX(Unidades!$V:$V,MATCH($D86,Unidades!$F:$F,0))=0,"",INDEX(Unidades!$V:$V,MATCH($D86,Unidades!$F:$F,0)))</f>
        <v/>
      </c>
      <c r="G86" s="107" t="str">
        <f>IFERROR(INDEX(Contratos!L:L,MATCH(D86,Contratos!R:R,0)),"")</f>
        <v/>
      </c>
      <c r="H86" s="109">
        <f>IFERROR(INDEX(Contratos!G:G,MATCH(D86,Contratos!R:R,0)),0)</f>
        <v>0</v>
      </c>
      <c r="I86" s="109">
        <f>SUMIFS(Fluxo!O:O,Fluxo!U:U,"&lt;="&amp;$K$2,Fluxo!D:D,$D86)</f>
        <v>0</v>
      </c>
      <c r="J86" s="109">
        <f>SUMIFS(Fluxo!N:N,Fluxo!S:S,"&gt;"&amp;$K$2,Fluxo!S:S,"&lt;"&amp;$K$4,Fluxo!D:D,$D86,Fluxo!U:U,"")+SUMIFS(Fluxo!O:O,Fluxo!U:U,"&gt;"&amp;$K$2,Fluxo!D:D,$D86)</f>
        <v>0</v>
      </c>
      <c r="K86" s="109">
        <f>SUMIFS(Fluxo!N:N,Fluxo!S:S,"&gt;="&amp;$K$4,Fluxo!D:D,$D86,Fluxo!U:U,"")</f>
        <v>0</v>
      </c>
      <c r="L86" s="109">
        <f t="shared" si="4"/>
        <v>0</v>
      </c>
      <c r="M86" s="109">
        <f>SUMIFS(Fluxo!N:N,Fluxo!S:S,"&lt;"&amp;$K$2,Fluxo!D:D,$D86,Fluxo!U:U,"")</f>
        <v>0</v>
      </c>
      <c r="N86" s="109">
        <v>0</v>
      </c>
    </row>
    <row r="87" spans="1:14" s="110" customFormat="1">
      <c r="A87" t="str">
        <f>Unidades!C81</f>
        <v>TONS KLABIN</v>
      </c>
      <c r="B87" t="str">
        <f>'Check Carteira'!C82</f>
        <v>E.1016.99.01.0195</v>
      </c>
      <c r="C87" s="80" t="str">
        <f>'Check Carteira'!E82</f>
        <v>Residencial</v>
      </c>
      <c r="D87" s="80" t="str">
        <f>'Check Carteira'!F82</f>
        <v>A-0195</v>
      </c>
      <c r="E87" s="80" t="str">
        <f>'Check Carteira'!G82</f>
        <v>Livre</v>
      </c>
      <c r="F87" s="80" t="str">
        <f>IF(INDEX(Unidades!$V:$V,MATCH($D87,Unidades!$F:$F,0))=0,"",INDEX(Unidades!$V:$V,MATCH($D87,Unidades!$F:$F,0)))</f>
        <v/>
      </c>
      <c r="G87" s="107" t="str">
        <f>IFERROR(INDEX(Contratos!L:L,MATCH(D87,Contratos!R:R,0)),"")</f>
        <v/>
      </c>
      <c r="H87" s="109">
        <f>IFERROR(INDEX(Contratos!G:G,MATCH(D87,Contratos!R:R,0)),0)</f>
        <v>0</v>
      </c>
      <c r="I87" s="109">
        <f>SUMIFS(Fluxo!O:O,Fluxo!U:U,"&lt;="&amp;$K$2,Fluxo!D:D,$D87)</f>
        <v>0</v>
      </c>
      <c r="J87" s="109">
        <f>SUMIFS(Fluxo!N:N,Fluxo!S:S,"&gt;"&amp;$K$2,Fluxo!S:S,"&lt;"&amp;$K$4,Fluxo!D:D,$D87,Fluxo!U:U,"")+SUMIFS(Fluxo!O:O,Fluxo!U:U,"&gt;"&amp;$K$2,Fluxo!D:D,$D87)</f>
        <v>0</v>
      </c>
      <c r="K87" s="109">
        <f>SUMIFS(Fluxo!N:N,Fluxo!S:S,"&gt;="&amp;$K$4,Fluxo!D:D,$D87,Fluxo!U:U,"")</f>
        <v>0</v>
      </c>
      <c r="L87" s="109">
        <f t="shared" si="4"/>
        <v>0</v>
      </c>
      <c r="M87" s="109">
        <f>SUMIFS(Fluxo!N:N,Fluxo!S:S,"&lt;"&amp;$K$2,Fluxo!D:D,$D87,Fluxo!U:U,"")</f>
        <v>0</v>
      </c>
      <c r="N87" s="109">
        <v>0</v>
      </c>
    </row>
    <row r="88" spans="1:14" s="110" customFormat="1">
      <c r="A88" t="str">
        <f>Unidades!C82</f>
        <v>TONS KLABIN</v>
      </c>
      <c r="B88" t="str">
        <f>'Check Carteira'!C83</f>
        <v>E.1016.99.01.0201</v>
      </c>
      <c r="C88" s="80" t="str">
        <f>'Check Carteira'!E83</f>
        <v>Residencial</v>
      </c>
      <c r="D88" s="80" t="str">
        <f>'Check Carteira'!F83</f>
        <v>A-0201</v>
      </c>
      <c r="E88" s="80" t="str">
        <f>'Check Carteira'!G83</f>
        <v>Livre</v>
      </c>
      <c r="F88" s="80" t="str">
        <f>IF(INDEX(Unidades!$V:$V,MATCH($D88,Unidades!$F:$F,0))=0,"",INDEX(Unidades!$V:$V,MATCH($D88,Unidades!$F:$F,0)))</f>
        <v/>
      </c>
      <c r="G88" s="107" t="str">
        <f>IFERROR(INDEX(Contratos!L:L,MATCH(D88,Contratos!R:R,0)),"")</f>
        <v/>
      </c>
      <c r="H88" s="109">
        <f>IFERROR(INDEX(Contratos!G:G,MATCH(D88,Contratos!R:R,0)),0)</f>
        <v>0</v>
      </c>
      <c r="I88" s="109">
        <f>SUMIFS(Fluxo!O:O,Fluxo!U:U,"&lt;="&amp;$K$2,Fluxo!D:D,$D88)</f>
        <v>0</v>
      </c>
      <c r="J88" s="109">
        <f>SUMIFS(Fluxo!N:N,Fluxo!S:S,"&gt;"&amp;$K$2,Fluxo!S:S,"&lt;"&amp;$K$4,Fluxo!D:D,$D88,Fluxo!U:U,"")+SUMIFS(Fluxo!O:O,Fluxo!U:U,"&gt;"&amp;$K$2,Fluxo!D:D,$D88)</f>
        <v>0</v>
      </c>
      <c r="K88" s="109">
        <f>SUMIFS(Fluxo!N:N,Fluxo!S:S,"&gt;="&amp;$K$4,Fluxo!D:D,$D88,Fluxo!U:U,"")</f>
        <v>0</v>
      </c>
      <c r="L88" s="109">
        <f t="shared" si="4"/>
        <v>0</v>
      </c>
      <c r="M88" s="109">
        <f>SUMIFS(Fluxo!N:N,Fluxo!S:S,"&lt;"&amp;$K$2,Fluxo!D:D,$D88,Fluxo!U:U,"")</f>
        <v>0</v>
      </c>
      <c r="N88" s="109">
        <v>0</v>
      </c>
    </row>
    <row r="89" spans="1:14" s="110" customFormat="1">
      <c r="A89" t="str">
        <f>Unidades!C83</f>
        <v>TONS KLABIN</v>
      </c>
      <c r="B89" t="str">
        <f>'Check Carteira'!C84</f>
        <v>E.1016.99.01.0202</v>
      </c>
      <c r="C89" s="80" t="str">
        <f>'Check Carteira'!E84</f>
        <v>Residencial</v>
      </c>
      <c r="D89" s="80" t="str">
        <f>'Check Carteira'!F84</f>
        <v>A-0202</v>
      </c>
      <c r="E89" s="80" t="str">
        <f>'Check Carteira'!G84</f>
        <v>Contrato Assinado</v>
      </c>
      <c r="F89" s="80" t="str">
        <f>IF(INDEX(Unidades!$V:$V,MATCH($D89,Unidades!$F:$F,0))=0,"",INDEX(Unidades!$V:$V,MATCH($D89,Unidades!$F:$F,0)))</f>
        <v>DENNIS BETETA CHUQUIYAURI</v>
      </c>
      <c r="G89" s="107">
        <f>IFERROR(INDEX(Contratos!L:L,MATCH(D89,Contratos!R:R,0)),"")</f>
        <v>45186</v>
      </c>
      <c r="H89" s="109">
        <f>IFERROR(INDEX(Contratos!G:G,MATCH(D89,Contratos!R:R,0)),0)</f>
        <v>1195425</v>
      </c>
      <c r="I89" s="109">
        <f>SUMIFS(Fluxo!O:O,Fluxo!U:U,"&lt;="&amp;$K$2,Fluxo!D:D,$D89)</f>
        <v>102553.13</v>
      </c>
      <c r="J89" s="109">
        <f>SUMIFS(Fluxo!N:N,Fluxo!S:S,"&gt;"&amp;$K$2,Fluxo!S:S,"&lt;"&amp;$K$4,Fluxo!D:D,$D89,Fluxo!U:U,"")+SUMIFS(Fluxo!O:O,Fluxo!U:U,"&gt;"&amp;$K$2,Fluxo!D:D,$D89)</f>
        <v>166900.84000000003</v>
      </c>
      <c r="K89" s="109">
        <f>SUMIFS(Fluxo!N:N,Fluxo!S:S,"&gt;="&amp;$K$4,Fluxo!D:D,$D89,Fluxo!U:U,"")</f>
        <v>985710.52</v>
      </c>
      <c r="L89" s="109">
        <f t="shared" si="4"/>
        <v>1152611.3600000001</v>
      </c>
      <c r="M89" s="109">
        <f>SUMIFS(Fluxo!N:N,Fluxo!S:S,"&lt;"&amp;$K$2,Fluxo!D:D,$D89,Fluxo!U:U,"")</f>
        <v>0</v>
      </c>
      <c r="N89" s="109">
        <v>0</v>
      </c>
    </row>
    <row r="90" spans="1:14" s="110" customFormat="1">
      <c r="A90" t="str">
        <f>Unidades!C84</f>
        <v>TONS KLABIN</v>
      </c>
      <c r="B90" t="str">
        <f>'Check Carteira'!C85</f>
        <v>E.1016.99.01.0203</v>
      </c>
      <c r="C90" s="80" t="str">
        <f>'Check Carteira'!E85</f>
        <v>Residencial</v>
      </c>
      <c r="D90" s="80" t="str">
        <f>'Check Carteira'!F85</f>
        <v>A-0203</v>
      </c>
      <c r="E90" s="80" t="str">
        <f>'Check Carteira'!G85</f>
        <v>Contrato Assinado</v>
      </c>
      <c r="F90" s="80" t="str">
        <f>IF(INDEX(Unidades!$V:$V,MATCH($D90,Unidades!$F:$F,0))=0,"",INDEX(Unidades!$V:$V,MATCH($D90,Unidades!$F:$F,0)))</f>
        <v>ANA LUCIA SANTOS DE ALMEIDA GOMES SOARES</v>
      </c>
      <c r="G90" s="107">
        <f>IFERROR(INDEX(Contratos!L:L,MATCH(D90,Contratos!R:R,0)),"")</f>
        <v>45381</v>
      </c>
      <c r="H90" s="109">
        <f>IFERROR(INDEX(Contratos!G:G,MATCH(D90,Contratos!R:R,0)),0)</f>
        <v>759463.75</v>
      </c>
      <c r="I90" s="109">
        <f>SUMIFS(Fluxo!O:O,Fluxo!U:U,"&lt;="&amp;$K$2,Fluxo!D:D,$D90)</f>
        <v>45480.18</v>
      </c>
      <c r="J90" s="109">
        <f>SUMIFS(Fluxo!N:N,Fluxo!S:S,"&gt;"&amp;$K$2,Fluxo!S:S,"&lt;"&amp;$K$4,Fluxo!D:D,$D90,Fluxo!U:U,"")+SUMIFS(Fluxo!O:O,Fluxo!U:U,"&gt;"&amp;$K$2,Fluxo!D:D,$D90)</f>
        <v>431516.49999999988</v>
      </c>
      <c r="K90" s="109">
        <f>SUMIFS(Fluxo!N:N,Fluxo!S:S,"&gt;="&amp;$K$4,Fluxo!D:D,$D90,Fluxo!U:U,"")</f>
        <v>311185.73</v>
      </c>
      <c r="L90" s="109">
        <f t="shared" si="4"/>
        <v>742702.22999999986</v>
      </c>
      <c r="M90" s="109">
        <f>SUMIFS(Fluxo!N:N,Fluxo!S:S,"&lt;"&amp;$K$2,Fluxo!D:D,$D90,Fluxo!U:U,"")</f>
        <v>0</v>
      </c>
      <c r="N90" s="109">
        <v>0</v>
      </c>
    </row>
    <row r="91" spans="1:14" s="110" customFormat="1">
      <c r="A91" t="str">
        <f>Unidades!C85</f>
        <v>TONS KLABIN</v>
      </c>
      <c r="B91" t="str">
        <f>'Check Carteira'!C86</f>
        <v>E.1016.99.01.0204</v>
      </c>
      <c r="C91" s="80" t="str">
        <f>'Check Carteira'!E86</f>
        <v>Residencial</v>
      </c>
      <c r="D91" s="80" t="str">
        <f>'Check Carteira'!F86</f>
        <v>A-0204</v>
      </c>
      <c r="E91" s="80" t="str">
        <f>'Check Carteira'!G86</f>
        <v>Livre</v>
      </c>
      <c r="F91" s="80" t="str">
        <f>IF(INDEX(Unidades!$V:$V,MATCH($D91,Unidades!$F:$F,0))=0,"",INDEX(Unidades!$V:$V,MATCH($D91,Unidades!$F:$F,0)))</f>
        <v/>
      </c>
      <c r="G91" s="107" t="str">
        <f>IFERROR(INDEX(Contratos!L:L,MATCH(D91,Contratos!R:R,0)),"")</f>
        <v/>
      </c>
      <c r="H91" s="109">
        <f>IFERROR(INDEX(Contratos!G:G,MATCH(D91,Contratos!R:R,0)),0)</f>
        <v>0</v>
      </c>
      <c r="I91" s="109">
        <f>SUMIFS(Fluxo!O:O,Fluxo!U:U,"&lt;="&amp;$K$2,Fluxo!D:D,$D91)</f>
        <v>0</v>
      </c>
      <c r="J91" s="109">
        <f>SUMIFS(Fluxo!N:N,Fluxo!S:S,"&gt;"&amp;$K$2,Fluxo!S:S,"&lt;"&amp;$K$4,Fluxo!D:D,$D91,Fluxo!U:U,"")+SUMIFS(Fluxo!O:O,Fluxo!U:U,"&gt;"&amp;$K$2,Fluxo!D:D,$D91)</f>
        <v>0</v>
      </c>
      <c r="K91" s="109">
        <f>SUMIFS(Fluxo!N:N,Fluxo!S:S,"&gt;="&amp;$K$4,Fluxo!D:D,$D91,Fluxo!U:U,"")</f>
        <v>0</v>
      </c>
      <c r="L91" s="109">
        <f t="shared" si="4"/>
        <v>0</v>
      </c>
      <c r="M91" s="109">
        <f>SUMIFS(Fluxo!N:N,Fluxo!S:S,"&lt;"&amp;$K$2,Fluxo!D:D,$D91,Fluxo!U:U,"")</f>
        <v>0</v>
      </c>
      <c r="N91" s="109">
        <v>0</v>
      </c>
    </row>
    <row r="92" spans="1:14" s="110" customFormat="1">
      <c r="A92" t="str">
        <f>Unidades!C86</f>
        <v>TONS KLABIN</v>
      </c>
      <c r="B92" t="str">
        <f>'Check Carteira'!C87</f>
        <v>E.1016.99.01.0205</v>
      </c>
      <c r="C92" s="80" t="str">
        <f>'Check Carteira'!E87</f>
        <v>Residencial</v>
      </c>
      <c r="D92" s="80" t="str">
        <f>'Check Carteira'!F87</f>
        <v>A-0205</v>
      </c>
      <c r="E92" s="80" t="str">
        <f>'Check Carteira'!G87</f>
        <v>Livre</v>
      </c>
      <c r="F92" s="80" t="str">
        <f>IF(INDEX(Unidades!$V:$V,MATCH($D92,Unidades!$F:$F,0))=0,"",INDEX(Unidades!$V:$V,MATCH($D92,Unidades!$F:$F,0)))</f>
        <v/>
      </c>
      <c r="G92" s="107" t="str">
        <f>IFERROR(INDEX(Contratos!L:L,MATCH(D92,Contratos!R:R,0)),"")</f>
        <v/>
      </c>
      <c r="H92" s="109">
        <f>IFERROR(INDEX(Contratos!G:G,MATCH(D92,Contratos!R:R,0)),0)</f>
        <v>0</v>
      </c>
      <c r="I92" s="109">
        <f>SUMIFS(Fluxo!O:O,Fluxo!U:U,"&lt;="&amp;$K$2,Fluxo!D:D,$D92)</f>
        <v>0</v>
      </c>
      <c r="J92" s="109">
        <f>SUMIFS(Fluxo!N:N,Fluxo!S:S,"&gt;"&amp;$K$2,Fluxo!S:S,"&lt;"&amp;$K$4,Fluxo!D:D,$D92,Fluxo!U:U,"")+SUMIFS(Fluxo!O:O,Fluxo!U:U,"&gt;"&amp;$K$2,Fluxo!D:D,$D92)</f>
        <v>0</v>
      </c>
      <c r="K92" s="109">
        <f>SUMIFS(Fluxo!N:N,Fluxo!S:S,"&gt;="&amp;$K$4,Fluxo!D:D,$D92,Fluxo!U:U,"")</f>
        <v>0</v>
      </c>
      <c r="L92" s="109">
        <f t="shared" si="4"/>
        <v>0</v>
      </c>
      <c r="M92" s="109">
        <f>SUMIFS(Fluxo!N:N,Fluxo!S:S,"&lt;"&amp;$K$2,Fluxo!D:D,$D92,Fluxo!U:U,"")</f>
        <v>0</v>
      </c>
      <c r="N92" s="109">
        <v>0</v>
      </c>
    </row>
    <row r="93" spans="1:14" s="110" customFormat="1">
      <c r="A93" t="str">
        <f>Unidades!C87</f>
        <v>TONS KLABIN</v>
      </c>
      <c r="B93" t="str">
        <f>'Check Carteira'!C88</f>
        <v>E.1016.99.01.0211</v>
      </c>
      <c r="C93" s="80" t="str">
        <f>'Check Carteira'!E88</f>
        <v>Residencial</v>
      </c>
      <c r="D93" s="80" t="str">
        <f>'Check Carteira'!F88</f>
        <v>A-0211</v>
      </c>
      <c r="E93" s="80" t="str">
        <f>'Check Carteira'!G88</f>
        <v>Livre</v>
      </c>
      <c r="F93" s="80" t="str">
        <f>IF(INDEX(Unidades!$V:$V,MATCH($D93,Unidades!$F:$F,0))=0,"",INDEX(Unidades!$V:$V,MATCH($D93,Unidades!$F:$F,0)))</f>
        <v/>
      </c>
      <c r="G93" s="107" t="str">
        <f>IFERROR(INDEX(Contratos!L:L,MATCH(D93,Contratos!R:R,0)),"")</f>
        <v/>
      </c>
      <c r="H93" s="109">
        <f>IFERROR(INDEX(Contratos!G:G,MATCH(D93,Contratos!R:R,0)),0)</f>
        <v>0</v>
      </c>
      <c r="I93" s="109">
        <f>SUMIFS(Fluxo!O:O,Fluxo!U:U,"&lt;="&amp;$K$2,Fluxo!D:D,$D93)</f>
        <v>0</v>
      </c>
      <c r="J93" s="109">
        <f>SUMIFS(Fluxo!N:N,Fluxo!S:S,"&gt;"&amp;$K$2,Fluxo!S:S,"&lt;"&amp;$K$4,Fluxo!D:D,$D93,Fluxo!U:U,"")+SUMIFS(Fluxo!O:O,Fluxo!U:U,"&gt;"&amp;$K$2,Fluxo!D:D,$D93)</f>
        <v>0</v>
      </c>
      <c r="K93" s="109">
        <f>SUMIFS(Fluxo!N:N,Fluxo!S:S,"&gt;="&amp;$K$4,Fluxo!D:D,$D93,Fluxo!U:U,"")</f>
        <v>0</v>
      </c>
      <c r="L93" s="109">
        <f t="shared" si="4"/>
        <v>0</v>
      </c>
      <c r="M93" s="109">
        <f>SUMIFS(Fluxo!N:N,Fluxo!S:S,"&lt;"&amp;$K$2,Fluxo!D:D,$D93,Fluxo!U:U,"")</f>
        <v>0</v>
      </c>
      <c r="N93" s="109">
        <v>0</v>
      </c>
    </row>
    <row r="94" spans="1:14" s="110" customFormat="1">
      <c r="A94" t="str">
        <f>Unidades!C88</f>
        <v>TONS KLABIN</v>
      </c>
      <c r="B94" t="str">
        <f>'Check Carteira'!C89</f>
        <v>E.1016.99.01.0212</v>
      </c>
      <c r="C94" s="80" t="str">
        <f>'Check Carteira'!E89</f>
        <v>Residencial</v>
      </c>
      <c r="D94" s="80" t="str">
        <f>'Check Carteira'!F89</f>
        <v>A-0212</v>
      </c>
      <c r="E94" s="80" t="str">
        <f>'Check Carteira'!G89</f>
        <v>Livre</v>
      </c>
      <c r="F94" s="80" t="str">
        <f>IF(INDEX(Unidades!$V:$V,MATCH($D94,Unidades!$F:$F,0))=0,"",INDEX(Unidades!$V:$V,MATCH($D94,Unidades!$F:$F,0)))</f>
        <v/>
      </c>
      <c r="G94" s="107" t="str">
        <f>IFERROR(INDEX(Contratos!L:L,MATCH(D94,Contratos!R:R,0)),"")</f>
        <v/>
      </c>
      <c r="H94" s="109">
        <f>IFERROR(INDEX(Contratos!G:G,MATCH(D94,Contratos!R:R,0)),0)</f>
        <v>0</v>
      </c>
      <c r="I94" s="109">
        <f>SUMIFS(Fluxo!O:O,Fluxo!U:U,"&lt;="&amp;$K$2,Fluxo!D:D,$D94)</f>
        <v>0</v>
      </c>
      <c r="J94" s="109">
        <f>SUMIFS(Fluxo!N:N,Fluxo!S:S,"&gt;"&amp;$K$2,Fluxo!S:S,"&lt;"&amp;$K$4,Fluxo!D:D,$D94,Fluxo!U:U,"")+SUMIFS(Fluxo!O:O,Fluxo!U:U,"&gt;"&amp;$K$2,Fluxo!D:D,$D94)</f>
        <v>0</v>
      </c>
      <c r="K94" s="109">
        <f>SUMIFS(Fluxo!N:N,Fluxo!S:S,"&gt;="&amp;$K$4,Fluxo!D:D,$D94,Fluxo!U:U,"")</f>
        <v>0</v>
      </c>
      <c r="L94" s="109">
        <f t="shared" si="4"/>
        <v>0</v>
      </c>
      <c r="M94" s="109">
        <f>SUMIFS(Fluxo!N:N,Fluxo!S:S,"&lt;"&amp;$K$2,Fluxo!D:D,$D94,Fluxo!U:U,"")</f>
        <v>0</v>
      </c>
      <c r="N94" s="109">
        <v>0</v>
      </c>
    </row>
    <row r="95" spans="1:14" s="110" customFormat="1">
      <c r="A95" t="str">
        <f>Unidades!C89</f>
        <v>TONS KLABIN</v>
      </c>
      <c r="B95" t="str">
        <f>'Check Carteira'!C90</f>
        <v>E.1016.99.01.0213</v>
      </c>
      <c r="C95" s="80" t="str">
        <f>'Check Carteira'!E90</f>
        <v>Residencial</v>
      </c>
      <c r="D95" s="80" t="str">
        <f>'Check Carteira'!F90</f>
        <v>A-0213</v>
      </c>
      <c r="E95" s="80" t="str">
        <f>'Check Carteira'!G90</f>
        <v>Livre</v>
      </c>
      <c r="F95" s="80" t="str">
        <f>IF(INDEX(Unidades!$V:$V,MATCH($D95,Unidades!$F:$F,0))=0,"",INDEX(Unidades!$V:$V,MATCH($D95,Unidades!$F:$F,0)))</f>
        <v/>
      </c>
      <c r="G95" s="107" t="str">
        <f>IFERROR(INDEX(Contratos!L:L,MATCH(D95,Contratos!R:R,0)),"")</f>
        <v/>
      </c>
      <c r="H95" s="109">
        <f>IFERROR(INDEX(Contratos!G:G,MATCH(D95,Contratos!R:R,0)),0)</f>
        <v>0</v>
      </c>
      <c r="I95" s="109">
        <f>SUMIFS(Fluxo!O:O,Fluxo!U:U,"&lt;="&amp;$K$2,Fluxo!D:D,$D95)</f>
        <v>0</v>
      </c>
      <c r="J95" s="109">
        <f>SUMIFS(Fluxo!N:N,Fluxo!S:S,"&gt;"&amp;$K$2,Fluxo!S:S,"&lt;"&amp;$K$4,Fluxo!D:D,$D95,Fluxo!U:U,"")+SUMIFS(Fluxo!O:O,Fluxo!U:U,"&gt;"&amp;$K$2,Fluxo!D:D,$D95)</f>
        <v>0</v>
      </c>
      <c r="K95" s="109">
        <f>SUMIFS(Fluxo!N:N,Fluxo!S:S,"&gt;="&amp;$K$4,Fluxo!D:D,$D95,Fluxo!U:U,"")</f>
        <v>0</v>
      </c>
      <c r="L95" s="109">
        <f t="shared" si="4"/>
        <v>0</v>
      </c>
      <c r="M95" s="109">
        <f>SUMIFS(Fluxo!N:N,Fluxo!S:S,"&lt;"&amp;$K$2,Fluxo!D:D,$D95,Fluxo!U:U,"")</f>
        <v>0</v>
      </c>
      <c r="N95" s="109">
        <v>0</v>
      </c>
    </row>
    <row r="96" spans="1:14" s="110" customFormat="1">
      <c r="A96" t="str">
        <f>Unidades!C90</f>
        <v>TONS KLABIN</v>
      </c>
      <c r="B96" t="str">
        <f>'Check Carteira'!C91</f>
        <v>E.1016.99.01.0214</v>
      </c>
      <c r="C96" s="80" t="str">
        <f>'Check Carteira'!E91</f>
        <v>Residencial</v>
      </c>
      <c r="D96" s="80" t="str">
        <f>'Check Carteira'!F91</f>
        <v>A-0214</v>
      </c>
      <c r="E96" s="80" t="str">
        <f>'Check Carteira'!G91</f>
        <v>Livre</v>
      </c>
      <c r="F96" s="80" t="str">
        <f>IF(INDEX(Unidades!$V:$V,MATCH($D96,Unidades!$F:$F,0))=0,"",INDEX(Unidades!$V:$V,MATCH($D96,Unidades!$F:$F,0)))</f>
        <v/>
      </c>
      <c r="G96" s="107" t="str">
        <f>IFERROR(INDEX(Contratos!L:L,MATCH(D96,Contratos!R:R,0)),"")</f>
        <v/>
      </c>
      <c r="H96" s="109">
        <f>IFERROR(INDEX(Contratos!G:G,MATCH(D96,Contratos!R:R,0)),0)</f>
        <v>0</v>
      </c>
      <c r="I96" s="109">
        <f>SUMIFS(Fluxo!O:O,Fluxo!U:U,"&lt;="&amp;$K$2,Fluxo!D:D,$D96)</f>
        <v>0</v>
      </c>
      <c r="J96" s="109">
        <f>SUMIFS(Fluxo!N:N,Fluxo!S:S,"&gt;"&amp;$K$2,Fluxo!S:S,"&lt;"&amp;$K$4,Fluxo!D:D,$D96,Fluxo!U:U,"")+SUMIFS(Fluxo!O:O,Fluxo!U:U,"&gt;"&amp;$K$2,Fluxo!D:D,$D96)</f>
        <v>0</v>
      </c>
      <c r="K96" s="109">
        <f>SUMIFS(Fluxo!N:N,Fluxo!S:S,"&gt;="&amp;$K$4,Fluxo!D:D,$D96,Fluxo!U:U,"")</f>
        <v>0</v>
      </c>
      <c r="L96" s="109">
        <f t="shared" si="4"/>
        <v>0</v>
      </c>
      <c r="M96" s="109">
        <f>SUMIFS(Fluxo!N:N,Fluxo!S:S,"&lt;"&amp;$K$2,Fluxo!D:D,$D96,Fluxo!U:U,"")</f>
        <v>0</v>
      </c>
      <c r="N96" s="109">
        <v>0</v>
      </c>
    </row>
    <row r="97" spans="1:14" s="110" customFormat="1">
      <c r="A97" t="str">
        <f>Unidades!C91</f>
        <v>TONS KLABIN</v>
      </c>
      <c r="B97" t="str">
        <f>'Check Carteira'!C92</f>
        <v>E.1016.99.01.0215</v>
      </c>
      <c r="C97" s="80" t="str">
        <f>'Check Carteira'!E92</f>
        <v>Residencial</v>
      </c>
      <c r="D97" s="80" t="str">
        <f>'Check Carteira'!F92</f>
        <v>A-0215</v>
      </c>
      <c r="E97" s="80" t="str">
        <f>'Check Carteira'!G92</f>
        <v>Livre</v>
      </c>
      <c r="F97" s="80" t="str">
        <f>IF(INDEX(Unidades!$V:$V,MATCH($D97,Unidades!$F:$F,0))=0,"",INDEX(Unidades!$V:$V,MATCH($D97,Unidades!$F:$F,0)))</f>
        <v/>
      </c>
      <c r="G97" s="107" t="str">
        <f>IFERROR(INDEX(Contratos!L:L,MATCH(D97,Contratos!R:R,0)),"")</f>
        <v/>
      </c>
      <c r="H97" s="109">
        <f>IFERROR(INDEX(Contratos!G:G,MATCH(D97,Contratos!R:R,0)),0)</f>
        <v>0</v>
      </c>
      <c r="I97" s="109">
        <f>SUMIFS(Fluxo!O:O,Fluxo!U:U,"&lt;="&amp;$K$2,Fluxo!D:D,$D97)</f>
        <v>0</v>
      </c>
      <c r="J97" s="109">
        <f>SUMIFS(Fluxo!N:N,Fluxo!S:S,"&gt;"&amp;$K$2,Fluxo!S:S,"&lt;"&amp;$K$4,Fluxo!D:D,$D97,Fluxo!U:U,"")+SUMIFS(Fluxo!O:O,Fluxo!U:U,"&gt;"&amp;$K$2,Fluxo!D:D,$D97)</f>
        <v>0</v>
      </c>
      <c r="K97" s="109">
        <f>SUMIFS(Fluxo!N:N,Fluxo!S:S,"&gt;="&amp;$K$4,Fluxo!D:D,$D97,Fluxo!U:U,"")</f>
        <v>0</v>
      </c>
      <c r="L97" s="109">
        <f t="shared" si="4"/>
        <v>0</v>
      </c>
      <c r="M97" s="109">
        <f>SUMIFS(Fluxo!N:N,Fluxo!S:S,"&lt;"&amp;$K$2,Fluxo!D:D,$D97,Fluxo!U:U,"")</f>
        <v>0</v>
      </c>
      <c r="N97" s="109">
        <v>0</v>
      </c>
    </row>
    <row r="98" spans="1:14" s="110" customFormat="1">
      <c r="A98" t="str">
        <f>Unidades!C92</f>
        <v>TONS KLABIN</v>
      </c>
      <c r="B98" t="str">
        <f>'Check Carteira'!C93</f>
        <v>E.1016.99.01.0221</v>
      </c>
      <c r="C98" s="80" t="str">
        <f>'Check Carteira'!E93</f>
        <v>Residencial</v>
      </c>
      <c r="D98" s="80" t="str">
        <f>'Check Carteira'!F93</f>
        <v>A-0221</v>
      </c>
      <c r="E98" s="80" t="str">
        <f>'Check Carteira'!G93</f>
        <v>Livre</v>
      </c>
      <c r="F98" s="80" t="str">
        <f>IF(INDEX(Unidades!$V:$V,MATCH($D98,Unidades!$F:$F,0))=0,"",INDEX(Unidades!$V:$V,MATCH($D98,Unidades!$F:$F,0)))</f>
        <v/>
      </c>
      <c r="G98" s="107" t="str">
        <f>IFERROR(INDEX(Contratos!L:L,MATCH(D98,Contratos!R:R,0)),"")</f>
        <v/>
      </c>
      <c r="H98" s="109">
        <f>IFERROR(INDEX(Contratos!G:G,MATCH(D98,Contratos!R:R,0)),0)</f>
        <v>0</v>
      </c>
      <c r="I98" s="109">
        <f>SUMIFS(Fluxo!O:O,Fluxo!U:U,"&lt;="&amp;$K$2,Fluxo!D:D,$D98)</f>
        <v>0</v>
      </c>
      <c r="J98" s="109">
        <f>SUMIFS(Fluxo!N:N,Fluxo!S:S,"&gt;"&amp;$K$2,Fluxo!S:S,"&lt;"&amp;$K$4,Fluxo!D:D,$D98,Fluxo!U:U,"")+SUMIFS(Fluxo!O:O,Fluxo!U:U,"&gt;"&amp;$K$2,Fluxo!D:D,$D98)</f>
        <v>0</v>
      </c>
      <c r="K98" s="109">
        <f>SUMIFS(Fluxo!N:N,Fluxo!S:S,"&gt;="&amp;$K$4,Fluxo!D:D,$D98,Fluxo!U:U,"")</f>
        <v>0</v>
      </c>
      <c r="L98" s="109">
        <f t="shared" si="4"/>
        <v>0</v>
      </c>
      <c r="M98" s="109">
        <f>SUMIFS(Fluxo!N:N,Fluxo!S:S,"&lt;"&amp;$K$2,Fluxo!D:D,$D98,Fluxo!U:U,"")</f>
        <v>0</v>
      </c>
      <c r="N98" s="109">
        <v>0</v>
      </c>
    </row>
    <row r="99" spans="1:14" s="110" customFormat="1">
      <c r="A99" t="str">
        <f>Unidades!C93</f>
        <v>TONS KLABIN</v>
      </c>
      <c r="B99" t="str">
        <f>'Check Carteira'!C94</f>
        <v>E.1016.99.01.0222</v>
      </c>
      <c r="C99" s="80" t="str">
        <f>'Check Carteira'!E94</f>
        <v>Residencial</v>
      </c>
      <c r="D99" s="80" t="str">
        <f>'Check Carteira'!F94</f>
        <v>A-0222</v>
      </c>
      <c r="E99" s="80" t="str">
        <f>'Check Carteira'!G94</f>
        <v>Livre</v>
      </c>
      <c r="F99" s="80" t="str">
        <f>IF(INDEX(Unidades!$V:$V,MATCH($D99,Unidades!$F:$F,0))=0,"",INDEX(Unidades!$V:$V,MATCH($D99,Unidades!$F:$F,0)))</f>
        <v/>
      </c>
      <c r="G99" s="107" t="str">
        <f>IFERROR(INDEX(Contratos!L:L,MATCH(D99,Contratos!R:R,0)),"")</f>
        <v/>
      </c>
      <c r="H99" s="109">
        <f>IFERROR(INDEX(Contratos!G:G,MATCH(D99,Contratos!R:R,0)),0)</f>
        <v>0</v>
      </c>
      <c r="I99" s="109">
        <f>SUMIFS(Fluxo!O:O,Fluxo!U:U,"&lt;="&amp;$K$2,Fluxo!D:D,$D99)</f>
        <v>0</v>
      </c>
      <c r="J99" s="109">
        <f>SUMIFS(Fluxo!N:N,Fluxo!S:S,"&gt;"&amp;$K$2,Fluxo!S:S,"&lt;"&amp;$K$4,Fluxo!D:D,$D99,Fluxo!U:U,"")+SUMIFS(Fluxo!O:O,Fluxo!U:U,"&gt;"&amp;$K$2,Fluxo!D:D,$D99)</f>
        <v>0</v>
      </c>
      <c r="K99" s="109">
        <f>SUMIFS(Fluxo!N:N,Fluxo!S:S,"&gt;="&amp;$K$4,Fluxo!D:D,$D99,Fluxo!U:U,"")</f>
        <v>0</v>
      </c>
      <c r="L99" s="109">
        <f t="shared" si="4"/>
        <v>0</v>
      </c>
      <c r="M99" s="109">
        <f>SUMIFS(Fluxo!N:N,Fluxo!S:S,"&lt;"&amp;$K$2,Fluxo!D:D,$D99,Fluxo!U:U,"")</f>
        <v>0</v>
      </c>
      <c r="N99" s="109">
        <v>0</v>
      </c>
    </row>
    <row r="100" spans="1:14" s="110" customFormat="1">
      <c r="A100" t="str">
        <f>Unidades!C94</f>
        <v>TONS KLABIN</v>
      </c>
      <c r="B100" t="str">
        <f>'Check Carteira'!C95</f>
        <v>E.1016.99.01.0223</v>
      </c>
      <c r="C100" s="80" t="str">
        <f>'Check Carteira'!E95</f>
        <v>Residencial</v>
      </c>
      <c r="D100" s="80" t="str">
        <f>'Check Carteira'!F95</f>
        <v>A-0223</v>
      </c>
      <c r="E100" s="80" t="str">
        <f>'Check Carteira'!G95</f>
        <v>Livre</v>
      </c>
      <c r="F100" s="80" t="str">
        <f>IF(INDEX(Unidades!$V:$V,MATCH($D100,Unidades!$F:$F,0))=0,"",INDEX(Unidades!$V:$V,MATCH($D100,Unidades!$F:$F,0)))</f>
        <v/>
      </c>
      <c r="G100" s="107" t="str">
        <f>IFERROR(INDEX(Contratos!L:L,MATCH(D100,Contratos!R:R,0)),"")</f>
        <v/>
      </c>
      <c r="H100" s="109">
        <f>IFERROR(INDEX(Contratos!G:G,MATCH(D100,Contratos!R:R,0)),0)</f>
        <v>0</v>
      </c>
      <c r="I100" s="109">
        <f>SUMIFS(Fluxo!O:O,Fluxo!U:U,"&lt;="&amp;$K$2,Fluxo!D:D,$D100)</f>
        <v>0</v>
      </c>
      <c r="J100" s="109">
        <f>SUMIFS(Fluxo!N:N,Fluxo!S:S,"&gt;"&amp;$K$2,Fluxo!S:S,"&lt;"&amp;$K$4,Fluxo!D:D,$D100,Fluxo!U:U,"")+SUMIFS(Fluxo!O:O,Fluxo!U:U,"&gt;"&amp;$K$2,Fluxo!D:D,$D100)</f>
        <v>0</v>
      </c>
      <c r="K100" s="109">
        <f>SUMIFS(Fluxo!N:N,Fluxo!S:S,"&gt;="&amp;$K$4,Fluxo!D:D,$D100,Fluxo!U:U,"")</f>
        <v>0</v>
      </c>
      <c r="L100" s="109">
        <f t="shared" si="4"/>
        <v>0</v>
      </c>
      <c r="M100" s="109">
        <f>SUMIFS(Fluxo!N:N,Fluxo!S:S,"&lt;"&amp;$K$2,Fluxo!D:D,$D100,Fluxo!U:U,"")</f>
        <v>0</v>
      </c>
      <c r="N100" s="109">
        <v>0</v>
      </c>
    </row>
    <row r="101" spans="1:14" s="110" customFormat="1">
      <c r="A101" t="str">
        <f>Unidades!C95</f>
        <v>TONS KLABIN</v>
      </c>
      <c r="B101" t="str">
        <f>'Check Carteira'!C96</f>
        <v>E.1016.99.01.0224</v>
      </c>
      <c r="C101" s="80" t="str">
        <f>'Check Carteira'!E96</f>
        <v>Residencial</v>
      </c>
      <c r="D101" s="80" t="str">
        <f>'Check Carteira'!F96</f>
        <v>A-0224</v>
      </c>
      <c r="E101" s="80" t="str">
        <f>'Check Carteira'!G96</f>
        <v>Contrato Assinado</v>
      </c>
      <c r="F101" s="80" t="str">
        <f>IF(INDEX(Unidades!$V:$V,MATCH($D101,Unidades!$F:$F,0))=0,"",INDEX(Unidades!$V:$V,MATCH($D101,Unidades!$F:$F,0)))</f>
        <v>HUMBERTO TAKAHARU SHIDA</v>
      </c>
      <c r="G101" s="107">
        <f>IFERROR(INDEX(Contratos!L:L,MATCH(D101,Contratos!R:R,0)),"")</f>
        <v>45194</v>
      </c>
      <c r="H101" s="109">
        <f>IFERROR(INDEX(Contratos!G:G,MATCH(D101,Contratos!R:R,0)),0)</f>
        <v>1143600</v>
      </c>
      <c r="I101" s="109">
        <f>SUMIFS(Fluxo!O:O,Fluxo!U:U,"&lt;="&amp;$K$2,Fluxo!D:D,$D101)</f>
        <v>177741.58000000005</v>
      </c>
      <c r="J101" s="109">
        <f>SUMIFS(Fluxo!N:N,Fluxo!S:S,"&gt;"&amp;$K$2,Fluxo!S:S,"&lt;"&amp;$K$4,Fluxo!D:D,$D101,Fluxo!U:U,"")+SUMIFS(Fluxo!O:O,Fluxo!U:U,"&gt;"&amp;$K$2,Fluxo!D:D,$D101)</f>
        <v>220157.07999999996</v>
      </c>
      <c r="K101" s="109">
        <f>SUMIFS(Fluxo!N:N,Fluxo!S:S,"&gt;="&amp;$K$4,Fluxo!D:D,$D101,Fluxo!U:U,"")</f>
        <v>799927.49</v>
      </c>
      <c r="L101" s="109">
        <f t="shared" si="4"/>
        <v>1020084.57</v>
      </c>
      <c r="M101" s="109">
        <f>SUMIFS(Fluxo!N:N,Fluxo!S:S,"&lt;"&amp;$K$2,Fluxo!D:D,$D101,Fluxo!U:U,"")</f>
        <v>0</v>
      </c>
      <c r="N101" s="109">
        <v>0</v>
      </c>
    </row>
    <row r="102" spans="1:14" s="110" customFormat="1">
      <c r="A102" t="str">
        <f>Unidades!C96</f>
        <v>TONS KLABIN</v>
      </c>
      <c r="B102" t="str">
        <f>'Check Carteira'!C97</f>
        <v>E.1016.99.01.0225</v>
      </c>
      <c r="C102" s="80" t="str">
        <f>'Check Carteira'!E97</f>
        <v>Residencial</v>
      </c>
      <c r="D102" s="80" t="str">
        <f>'Check Carteira'!F97</f>
        <v>A-0225</v>
      </c>
      <c r="E102" s="80" t="str">
        <f>'Check Carteira'!G97</f>
        <v>Livre</v>
      </c>
      <c r="F102" s="80" t="str">
        <f>IF(INDEX(Unidades!$V:$V,MATCH($D102,Unidades!$F:$F,0))=0,"",INDEX(Unidades!$V:$V,MATCH($D102,Unidades!$F:$F,0)))</f>
        <v/>
      </c>
      <c r="G102" s="107" t="str">
        <f>IFERROR(INDEX(Contratos!L:L,MATCH(D102,Contratos!R:R,0)),"")</f>
        <v/>
      </c>
      <c r="H102" s="109">
        <f>IFERROR(INDEX(Contratos!G:G,MATCH(D102,Contratos!R:R,0)),0)</f>
        <v>0</v>
      </c>
      <c r="I102" s="109">
        <f>SUMIFS(Fluxo!O:O,Fluxo!U:U,"&lt;="&amp;$K$2,Fluxo!D:D,$D102)</f>
        <v>0</v>
      </c>
      <c r="J102" s="109">
        <f>SUMIFS(Fluxo!N:N,Fluxo!S:S,"&gt;"&amp;$K$2,Fluxo!S:S,"&lt;"&amp;$K$4,Fluxo!D:D,$D102,Fluxo!U:U,"")+SUMIFS(Fluxo!O:O,Fluxo!U:U,"&gt;"&amp;$K$2,Fluxo!D:D,$D102)</f>
        <v>0</v>
      </c>
      <c r="K102" s="109">
        <f>SUMIFS(Fluxo!N:N,Fluxo!S:S,"&gt;="&amp;$K$4,Fluxo!D:D,$D102,Fluxo!U:U,"")</f>
        <v>0</v>
      </c>
      <c r="L102" s="109">
        <f t="shared" si="4"/>
        <v>0</v>
      </c>
      <c r="M102" s="109">
        <f>SUMIFS(Fluxo!N:N,Fluxo!S:S,"&lt;"&amp;$K$2,Fluxo!D:D,$D102,Fluxo!U:U,"")</f>
        <v>0</v>
      </c>
      <c r="N102" s="109">
        <v>0</v>
      </c>
    </row>
    <row r="103" spans="1:14" s="110" customFormat="1">
      <c r="A103" t="str">
        <f>Unidades!C97</f>
        <v>TONS KLABIN</v>
      </c>
      <c r="B103" t="str">
        <f>'Check Carteira'!C98</f>
        <v>E.1016.99.01.0231</v>
      </c>
      <c r="C103" s="80" t="str">
        <f>'Check Carteira'!E98</f>
        <v>Residencial</v>
      </c>
      <c r="D103" s="80" t="str">
        <f>'Check Carteira'!F98</f>
        <v>A-0231</v>
      </c>
      <c r="E103" s="80" t="str">
        <f>'Check Carteira'!G98</f>
        <v>Livre</v>
      </c>
      <c r="F103" s="80" t="str">
        <f>IF(INDEX(Unidades!$V:$V,MATCH($D103,Unidades!$F:$F,0))=0,"",INDEX(Unidades!$V:$V,MATCH($D103,Unidades!$F:$F,0)))</f>
        <v/>
      </c>
      <c r="G103" s="107" t="str">
        <f>IFERROR(INDEX(Contratos!L:L,MATCH(D103,Contratos!R:R,0)),"")</f>
        <v/>
      </c>
      <c r="H103" s="109">
        <f>IFERROR(INDEX(Contratos!G:G,MATCH(D103,Contratos!R:R,0)),0)</f>
        <v>0</v>
      </c>
      <c r="I103" s="109">
        <f>SUMIFS(Fluxo!O:O,Fluxo!U:U,"&lt;="&amp;$K$2,Fluxo!D:D,$D103)</f>
        <v>0</v>
      </c>
      <c r="J103" s="109">
        <f>SUMIFS(Fluxo!N:N,Fluxo!S:S,"&gt;"&amp;$K$2,Fluxo!S:S,"&lt;"&amp;$K$4,Fluxo!D:D,$D103,Fluxo!U:U,"")+SUMIFS(Fluxo!O:O,Fluxo!U:U,"&gt;"&amp;$K$2,Fluxo!D:D,$D103)</f>
        <v>0</v>
      </c>
      <c r="K103" s="109">
        <f>SUMIFS(Fluxo!N:N,Fluxo!S:S,"&gt;="&amp;$K$4,Fluxo!D:D,$D103,Fluxo!U:U,"")</f>
        <v>0</v>
      </c>
      <c r="L103" s="109">
        <f t="shared" si="4"/>
        <v>0</v>
      </c>
      <c r="M103" s="109">
        <f>SUMIFS(Fluxo!N:N,Fluxo!S:S,"&lt;"&amp;$K$2,Fluxo!D:D,$D103,Fluxo!U:U,"")</f>
        <v>0</v>
      </c>
      <c r="N103" s="109">
        <v>0</v>
      </c>
    </row>
    <row r="104" spans="1:14" s="110" customFormat="1">
      <c r="A104" t="str">
        <f>Unidades!C98</f>
        <v>TONS KLABIN</v>
      </c>
      <c r="B104" t="str">
        <f>'Check Carteira'!C99</f>
        <v>E.1016.99.01.0232</v>
      </c>
      <c r="C104" s="80" t="str">
        <f>'Check Carteira'!E99</f>
        <v>Residencial</v>
      </c>
      <c r="D104" s="80" t="str">
        <f>'Check Carteira'!F99</f>
        <v>A-0232</v>
      </c>
      <c r="E104" s="80" t="str">
        <f>'Check Carteira'!G99</f>
        <v>Contrato Assinado</v>
      </c>
      <c r="F104" s="80" t="str">
        <f>IF(INDEX(Unidades!$V:$V,MATCH($D104,Unidades!$F:$F,0))=0,"",INDEX(Unidades!$V:$V,MATCH($D104,Unidades!$F:$F,0)))</f>
        <v>FERNANDO NICOLACI CERUTTI</v>
      </c>
      <c r="G104" s="107">
        <f>IFERROR(INDEX(Contratos!L:L,MATCH(D104,Contratos!R:R,0)),"")</f>
        <v>45504</v>
      </c>
      <c r="H104" s="109">
        <f>IFERROR(INDEX(Contratos!G:G,MATCH(D104,Contratos!R:R,0)),0)</f>
        <v>1210616.48</v>
      </c>
      <c r="I104" s="109">
        <f>SUMIFS(Fluxo!O:O,Fluxo!U:U,"&lt;="&amp;$K$2,Fluxo!D:D,$D104)</f>
        <v>85014.680000000008</v>
      </c>
      <c r="J104" s="109">
        <f>SUMIFS(Fluxo!N:N,Fluxo!S:S,"&gt;"&amp;$K$2,Fluxo!S:S,"&lt;"&amp;$K$4,Fluxo!D:D,$D104,Fluxo!U:U,"")+SUMIFS(Fluxo!O:O,Fluxo!U:U,"&gt;"&amp;$K$2,Fluxo!D:D,$D104)</f>
        <v>205251.46</v>
      </c>
      <c r="K104" s="109">
        <f>SUMIFS(Fluxo!N:N,Fluxo!S:S,"&gt;="&amp;$K$4,Fluxo!D:D,$D104,Fluxo!U:U,"")</f>
        <v>944557.02</v>
      </c>
      <c r="L104" s="109">
        <f t="shared" si="4"/>
        <v>1149808.48</v>
      </c>
      <c r="M104" s="109">
        <f>SUMIFS(Fluxo!N:N,Fluxo!S:S,"&lt;"&amp;$K$2,Fluxo!D:D,$D104,Fluxo!U:U,"")</f>
        <v>0</v>
      </c>
      <c r="N104" s="109">
        <v>0</v>
      </c>
    </row>
    <row r="105" spans="1:14" s="110" customFormat="1">
      <c r="A105" t="str">
        <f>Unidades!C99</f>
        <v>TONS KLABIN</v>
      </c>
      <c r="B105" t="str">
        <f>'Check Carteira'!C100</f>
        <v>E.1016.99.01.0233</v>
      </c>
      <c r="C105" s="80" t="str">
        <f>'Check Carteira'!E100</f>
        <v>Residencial</v>
      </c>
      <c r="D105" s="80" t="str">
        <f>'Check Carteira'!F100</f>
        <v>A-0233</v>
      </c>
      <c r="E105" s="80" t="str">
        <f>'Check Carteira'!G100</f>
        <v>Livre</v>
      </c>
      <c r="F105" s="80" t="str">
        <f>IF(INDEX(Unidades!$V:$V,MATCH($D105,Unidades!$F:$F,0))=0,"",INDEX(Unidades!$V:$V,MATCH($D105,Unidades!$F:$F,0)))</f>
        <v/>
      </c>
      <c r="G105" s="107" t="str">
        <f>IFERROR(INDEX(Contratos!L:L,MATCH(D105,Contratos!R:R,0)),"")</f>
        <v/>
      </c>
      <c r="H105" s="109">
        <f>IFERROR(INDEX(Contratos!G:G,MATCH(D105,Contratos!R:R,0)),0)</f>
        <v>0</v>
      </c>
      <c r="I105" s="109">
        <f>SUMIFS(Fluxo!O:O,Fluxo!U:U,"&lt;="&amp;$K$2,Fluxo!D:D,$D105)</f>
        <v>0</v>
      </c>
      <c r="J105" s="109">
        <f>SUMIFS(Fluxo!N:N,Fluxo!S:S,"&gt;"&amp;$K$2,Fluxo!S:S,"&lt;"&amp;$K$4,Fluxo!D:D,$D105,Fluxo!U:U,"")+SUMIFS(Fluxo!O:O,Fluxo!U:U,"&gt;"&amp;$K$2,Fluxo!D:D,$D105)</f>
        <v>0</v>
      </c>
      <c r="K105" s="109">
        <f>SUMIFS(Fluxo!N:N,Fluxo!S:S,"&gt;="&amp;$K$4,Fluxo!D:D,$D105,Fluxo!U:U,"")</f>
        <v>0</v>
      </c>
      <c r="L105" s="109">
        <f t="shared" si="4"/>
        <v>0</v>
      </c>
      <c r="M105" s="109">
        <f>SUMIFS(Fluxo!N:N,Fluxo!S:S,"&lt;"&amp;$K$2,Fluxo!D:D,$D105,Fluxo!U:U,"")</f>
        <v>0</v>
      </c>
      <c r="N105" s="109">
        <v>0</v>
      </c>
    </row>
    <row r="106" spans="1:14" s="110" customFormat="1">
      <c r="A106" t="str">
        <f>Unidades!C100</f>
        <v>TONS KLABIN</v>
      </c>
      <c r="B106" t="str">
        <f>'Check Carteira'!C101</f>
        <v>E.1016.99.01.0234</v>
      </c>
      <c r="C106" s="80" t="str">
        <f>'Check Carteira'!E101</f>
        <v>Residencial</v>
      </c>
      <c r="D106" s="80" t="str">
        <f>'Check Carteira'!F101</f>
        <v>A-0234</v>
      </c>
      <c r="E106" s="80" t="str">
        <f>'Check Carteira'!G101</f>
        <v>Contrato Assinado</v>
      </c>
      <c r="F106" s="80" t="str">
        <f>IF(INDEX(Unidades!$V:$V,MATCH($D106,Unidades!$F:$F,0))=0,"",INDEX(Unidades!$V:$V,MATCH($D106,Unidades!$F:$F,0)))</f>
        <v>MARCOS ANTONIO SECAO</v>
      </c>
      <c r="G106" s="107">
        <f>IFERROR(INDEX(Contratos!L:L,MATCH(D106,Contratos!R:R,0)),"")</f>
        <v>45531</v>
      </c>
      <c r="H106" s="109">
        <f>IFERROR(INDEX(Contratos!G:G,MATCH(D106,Contratos!R:R,0)),0)</f>
        <v>1241500</v>
      </c>
      <c r="I106" s="109">
        <f>SUMIFS(Fluxo!O:O,Fluxo!U:U,"&lt;="&amp;$K$2,Fluxo!D:D,$D106)</f>
        <v>36500</v>
      </c>
      <c r="J106" s="109">
        <f>SUMIFS(Fluxo!N:N,Fluxo!S:S,"&gt;"&amp;$K$2,Fluxo!S:S,"&lt;"&amp;$K$4,Fluxo!D:D,$D106,Fluxo!U:U,"")+SUMIFS(Fluxo!O:O,Fluxo!U:U,"&gt;"&amp;$K$2,Fluxo!D:D,$D106)</f>
        <v>312016.35000000003</v>
      </c>
      <c r="K106" s="109">
        <f>SUMIFS(Fluxo!N:N,Fluxo!S:S,"&gt;="&amp;$K$4,Fluxo!D:D,$D106,Fluxo!U:U,"")</f>
        <v>908771.77</v>
      </c>
      <c r="L106" s="109">
        <f t="shared" si="4"/>
        <v>1220788.1200000001</v>
      </c>
      <c r="M106" s="109">
        <f>SUMIFS(Fluxo!N:N,Fluxo!S:S,"&lt;"&amp;$K$2,Fluxo!D:D,$D106,Fluxo!U:U,"")</f>
        <v>0</v>
      </c>
      <c r="N106" s="109">
        <v>0</v>
      </c>
    </row>
    <row r="107" spans="1:14" s="110" customFormat="1">
      <c r="A107" t="str">
        <f>Unidades!C101</f>
        <v>TONS KLABIN</v>
      </c>
      <c r="B107" t="str">
        <f>'Check Carteira'!C102</f>
        <v>E.1016.99.01.0235</v>
      </c>
      <c r="C107" s="80" t="str">
        <f>'Check Carteira'!E102</f>
        <v>Residencial</v>
      </c>
      <c r="D107" s="80" t="str">
        <f>'Check Carteira'!F102</f>
        <v>A-0235</v>
      </c>
      <c r="E107" s="80" t="str">
        <f>'Check Carteira'!G102</f>
        <v>Livre</v>
      </c>
      <c r="F107" s="80" t="str">
        <f>IF(INDEX(Unidades!$V:$V,MATCH($D107,Unidades!$F:$F,0))=0,"",INDEX(Unidades!$V:$V,MATCH($D107,Unidades!$F:$F,0)))</f>
        <v/>
      </c>
      <c r="G107" s="107" t="str">
        <f>IFERROR(INDEX(Contratos!L:L,MATCH(D107,Contratos!R:R,0)),"")</f>
        <v/>
      </c>
      <c r="H107" s="109">
        <f>IFERROR(INDEX(Contratos!G:G,MATCH(D107,Contratos!R:R,0)),0)</f>
        <v>0</v>
      </c>
      <c r="I107" s="109">
        <f>SUMIFS(Fluxo!O:O,Fluxo!U:U,"&lt;="&amp;$K$2,Fluxo!D:D,$D107)</f>
        <v>0</v>
      </c>
      <c r="J107" s="109">
        <f>SUMIFS(Fluxo!N:N,Fluxo!S:S,"&gt;"&amp;$K$2,Fluxo!S:S,"&lt;"&amp;$K$4,Fluxo!D:D,$D107,Fluxo!U:U,"")+SUMIFS(Fluxo!O:O,Fluxo!U:U,"&gt;"&amp;$K$2,Fluxo!D:D,$D107)</f>
        <v>0</v>
      </c>
      <c r="K107" s="109">
        <f>SUMIFS(Fluxo!N:N,Fluxo!S:S,"&gt;="&amp;$K$4,Fluxo!D:D,$D107,Fluxo!U:U,"")</f>
        <v>0</v>
      </c>
      <c r="L107" s="109">
        <f t="shared" si="4"/>
        <v>0</v>
      </c>
      <c r="M107" s="109">
        <f>SUMIFS(Fluxo!N:N,Fluxo!S:S,"&lt;"&amp;$K$2,Fluxo!D:D,$D107,Fluxo!U:U,"")</f>
        <v>0</v>
      </c>
      <c r="N107" s="109">
        <v>0</v>
      </c>
    </row>
    <row r="108" spans="1:14" s="110" customFormat="1">
      <c r="A108" t="str">
        <f>Unidades!C102</f>
        <v>TONS KLABIN</v>
      </c>
      <c r="B108" t="str">
        <f>'Check Carteira'!C103</f>
        <v>E.1016.99.01.0241</v>
      </c>
      <c r="C108" s="80" t="str">
        <f>'Check Carteira'!E103</f>
        <v>Residencial</v>
      </c>
      <c r="D108" s="80" t="str">
        <f>'Check Carteira'!F103</f>
        <v>A-0241</v>
      </c>
      <c r="E108" s="80" t="str">
        <f>'Check Carteira'!G103</f>
        <v>Livre</v>
      </c>
      <c r="F108" s="80" t="str">
        <f>IF(INDEX(Unidades!$V:$V,MATCH($D108,Unidades!$F:$F,0))=0,"",INDEX(Unidades!$V:$V,MATCH($D108,Unidades!$F:$F,0)))</f>
        <v/>
      </c>
      <c r="G108" s="107" t="str">
        <f>IFERROR(INDEX(Contratos!L:L,MATCH(D108,Contratos!R:R,0)),"")</f>
        <v/>
      </c>
      <c r="H108" s="109">
        <f>IFERROR(INDEX(Contratos!G:G,MATCH(D108,Contratos!R:R,0)),0)</f>
        <v>0</v>
      </c>
      <c r="I108" s="109">
        <f>SUMIFS(Fluxo!O:O,Fluxo!U:U,"&lt;="&amp;$K$2,Fluxo!D:D,$D108)</f>
        <v>0</v>
      </c>
      <c r="J108" s="109">
        <f>SUMIFS(Fluxo!N:N,Fluxo!S:S,"&gt;"&amp;$K$2,Fluxo!S:S,"&lt;"&amp;$K$4,Fluxo!D:D,$D108,Fluxo!U:U,"")+SUMIFS(Fluxo!O:O,Fluxo!U:U,"&gt;"&amp;$K$2,Fluxo!D:D,$D108)</f>
        <v>0</v>
      </c>
      <c r="K108" s="109">
        <f>SUMIFS(Fluxo!N:N,Fluxo!S:S,"&gt;="&amp;$K$4,Fluxo!D:D,$D108,Fluxo!U:U,"")</f>
        <v>0</v>
      </c>
      <c r="L108" s="109">
        <f t="shared" si="4"/>
        <v>0</v>
      </c>
      <c r="M108" s="109">
        <f>SUMIFS(Fluxo!N:N,Fluxo!S:S,"&lt;"&amp;$K$2,Fluxo!D:D,$D108,Fluxo!U:U,"")</f>
        <v>0</v>
      </c>
      <c r="N108" s="109">
        <v>0</v>
      </c>
    </row>
    <row r="109" spans="1:14" s="110" customFormat="1">
      <c r="A109" t="str">
        <f>Unidades!C103</f>
        <v>TONS KLABIN</v>
      </c>
      <c r="B109" t="str">
        <f>'Check Carteira'!C104</f>
        <v>E.1016.99.01.0242</v>
      </c>
      <c r="C109" s="80" t="str">
        <f>'Check Carteira'!E104</f>
        <v>Residencial</v>
      </c>
      <c r="D109" s="80" t="str">
        <f>'Check Carteira'!F104</f>
        <v>A-0242</v>
      </c>
      <c r="E109" s="80" t="str">
        <f>'Check Carteira'!G104</f>
        <v>Livre</v>
      </c>
      <c r="F109" s="80" t="str">
        <f>IF(INDEX(Unidades!$V:$V,MATCH($D109,Unidades!$F:$F,0))=0,"",INDEX(Unidades!$V:$V,MATCH($D109,Unidades!$F:$F,0)))</f>
        <v/>
      </c>
      <c r="G109" s="107" t="str">
        <f>IFERROR(INDEX(Contratos!L:L,MATCH(D109,Contratos!R:R,0)),"")</f>
        <v/>
      </c>
      <c r="H109" s="109">
        <f>IFERROR(INDEX(Contratos!G:G,MATCH(D109,Contratos!R:R,0)),0)</f>
        <v>0</v>
      </c>
      <c r="I109" s="109">
        <f>SUMIFS(Fluxo!O:O,Fluxo!U:U,"&lt;="&amp;$K$2,Fluxo!D:D,$D109)</f>
        <v>0</v>
      </c>
      <c r="J109" s="109">
        <f>SUMIFS(Fluxo!N:N,Fluxo!S:S,"&gt;"&amp;$K$2,Fluxo!S:S,"&lt;"&amp;$K$4,Fluxo!D:D,$D109,Fluxo!U:U,"")+SUMIFS(Fluxo!O:O,Fluxo!U:U,"&gt;"&amp;$K$2,Fluxo!D:D,$D109)</f>
        <v>0</v>
      </c>
      <c r="K109" s="109">
        <f>SUMIFS(Fluxo!N:N,Fluxo!S:S,"&gt;="&amp;$K$4,Fluxo!D:D,$D109,Fluxo!U:U,"")</f>
        <v>0</v>
      </c>
      <c r="L109" s="109">
        <f t="shared" ref="L109:L122" si="5">J109+K109</f>
        <v>0</v>
      </c>
      <c r="M109" s="109">
        <f>SUMIFS(Fluxo!N:N,Fluxo!S:S,"&lt;"&amp;$K$2,Fluxo!D:D,$D109,Fluxo!U:U,"")</f>
        <v>0</v>
      </c>
      <c r="N109" s="109">
        <v>0</v>
      </c>
    </row>
    <row r="110" spans="1:14" s="110" customFormat="1">
      <c r="A110" t="str">
        <f>Unidades!C104</f>
        <v>TONS KLABIN</v>
      </c>
      <c r="B110" t="str">
        <f>'Check Carteira'!C105</f>
        <v>E.1016.99.01.0243</v>
      </c>
      <c r="C110" s="80" t="str">
        <f>'Check Carteira'!E105</f>
        <v>Residencial</v>
      </c>
      <c r="D110" s="80" t="str">
        <f>'Check Carteira'!F105</f>
        <v>A-0243</v>
      </c>
      <c r="E110" s="80" t="str">
        <f>'Check Carteira'!G105</f>
        <v>Livre</v>
      </c>
      <c r="F110" s="80" t="str">
        <f>IF(INDEX(Unidades!$V:$V,MATCH($D110,Unidades!$F:$F,0))=0,"",INDEX(Unidades!$V:$V,MATCH($D110,Unidades!$F:$F,0)))</f>
        <v/>
      </c>
      <c r="G110" s="107" t="str">
        <f>IFERROR(INDEX(Contratos!L:L,MATCH(D110,Contratos!R:R,0)),"")</f>
        <v/>
      </c>
      <c r="H110" s="109">
        <f>IFERROR(INDEX(Contratos!G:G,MATCH(D110,Contratos!R:R,0)),0)</f>
        <v>0</v>
      </c>
      <c r="I110" s="109">
        <f>SUMIFS(Fluxo!O:O,Fluxo!U:U,"&lt;="&amp;$K$2,Fluxo!D:D,$D110)</f>
        <v>0</v>
      </c>
      <c r="J110" s="109">
        <f>SUMIFS(Fluxo!N:N,Fluxo!S:S,"&gt;"&amp;$K$2,Fluxo!S:S,"&lt;"&amp;$K$4,Fluxo!D:D,$D110,Fluxo!U:U,"")+SUMIFS(Fluxo!O:O,Fluxo!U:U,"&gt;"&amp;$K$2,Fluxo!D:D,$D110)</f>
        <v>0</v>
      </c>
      <c r="K110" s="109">
        <f>SUMIFS(Fluxo!N:N,Fluxo!S:S,"&gt;="&amp;$K$4,Fluxo!D:D,$D110,Fluxo!U:U,"")</f>
        <v>0</v>
      </c>
      <c r="L110" s="109">
        <f t="shared" si="5"/>
        <v>0</v>
      </c>
      <c r="M110" s="109">
        <f>SUMIFS(Fluxo!N:N,Fluxo!S:S,"&lt;"&amp;$K$2,Fluxo!D:D,$D110,Fluxo!U:U,"")</f>
        <v>0</v>
      </c>
      <c r="N110" s="109">
        <v>0</v>
      </c>
    </row>
    <row r="111" spans="1:14" s="110" customFormat="1">
      <c r="A111" t="str">
        <f>Unidades!C105</f>
        <v>TONS KLABIN</v>
      </c>
      <c r="B111" t="str">
        <f>'Check Carteira'!C106</f>
        <v>E.1016.99.01.0244</v>
      </c>
      <c r="C111" s="80" t="str">
        <f>'Check Carteira'!E106</f>
        <v>Residencial</v>
      </c>
      <c r="D111" s="80" t="str">
        <f>'Check Carteira'!F106</f>
        <v>A-0244</v>
      </c>
      <c r="E111" s="80" t="str">
        <f>'Check Carteira'!G106</f>
        <v>Livre</v>
      </c>
      <c r="F111" s="80" t="str">
        <f>IF(INDEX(Unidades!$V:$V,MATCH($D111,Unidades!$F:$F,0))=0,"",INDEX(Unidades!$V:$V,MATCH($D111,Unidades!$F:$F,0)))</f>
        <v/>
      </c>
      <c r="G111" s="107" t="str">
        <f>IFERROR(INDEX(Contratos!L:L,MATCH(D111,Contratos!R:R,0)),"")</f>
        <v/>
      </c>
      <c r="H111" s="109">
        <f>IFERROR(INDEX(Contratos!G:G,MATCH(D111,Contratos!R:R,0)),0)</f>
        <v>0</v>
      </c>
      <c r="I111" s="109">
        <f>SUMIFS(Fluxo!O:O,Fluxo!U:U,"&lt;="&amp;$K$2,Fluxo!D:D,$D111)</f>
        <v>0</v>
      </c>
      <c r="J111" s="109">
        <f>SUMIFS(Fluxo!N:N,Fluxo!S:S,"&gt;"&amp;$K$2,Fluxo!S:S,"&lt;"&amp;$K$4,Fluxo!D:D,$D111,Fluxo!U:U,"")+SUMIFS(Fluxo!O:O,Fluxo!U:U,"&gt;"&amp;$K$2,Fluxo!D:D,$D111)</f>
        <v>0</v>
      </c>
      <c r="K111" s="109">
        <f>SUMIFS(Fluxo!N:N,Fluxo!S:S,"&gt;="&amp;$K$4,Fluxo!D:D,$D111,Fluxo!U:U,"")</f>
        <v>0</v>
      </c>
      <c r="L111" s="109">
        <f t="shared" si="5"/>
        <v>0</v>
      </c>
      <c r="M111" s="109">
        <f>SUMIFS(Fluxo!N:N,Fluxo!S:S,"&lt;"&amp;$K$2,Fluxo!D:D,$D111,Fluxo!U:U,"")</f>
        <v>0</v>
      </c>
      <c r="N111" s="109">
        <v>0</v>
      </c>
    </row>
    <row r="112" spans="1:14" s="110" customFormat="1">
      <c r="A112" t="str">
        <f>Unidades!C106</f>
        <v>TONS KLABIN</v>
      </c>
      <c r="B112" t="str">
        <f>'Check Carteira'!C107</f>
        <v>E.1016.99.01.0245</v>
      </c>
      <c r="C112" s="80" t="str">
        <f>'Check Carteira'!E107</f>
        <v>Residencial</v>
      </c>
      <c r="D112" s="80" t="str">
        <f>'Check Carteira'!F107</f>
        <v>A-0245</v>
      </c>
      <c r="E112" s="80" t="str">
        <f>'Check Carteira'!G107</f>
        <v>Contrato Assinado</v>
      </c>
      <c r="F112" s="80" t="str">
        <f>IF(INDEX(Unidades!$V:$V,MATCH($D112,Unidades!$F:$F,0))=0,"",INDEX(Unidades!$V:$V,MATCH($D112,Unidades!$F:$F,0)))</f>
        <v>KHRYSANTHO MUNIZ</v>
      </c>
      <c r="G112" s="107">
        <f>IFERROR(INDEX(Contratos!L:L,MATCH(D112,Contratos!R:R,0)),"")</f>
        <v>45098</v>
      </c>
      <c r="H112" s="109">
        <f>IFERROR(INDEX(Contratos!G:G,MATCH(D112,Contratos!R:R,0)),0)</f>
        <v>988117.52</v>
      </c>
      <c r="I112" s="109">
        <f>SUMIFS(Fluxo!O:O,Fluxo!U:U,"&lt;="&amp;$K$2,Fluxo!D:D,$D112)</f>
        <v>962657.55000000028</v>
      </c>
      <c r="J112" s="109">
        <f>SUMIFS(Fluxo!N:N,Fluxo!S:S,"&gt;"&amp;$K$2,Fluxo!S:S,"&lt;"&amp;$K$4,Fluxo!D:D,$D112,Fluxo!U:U,"")+SUMIFS(Fluxo!O:O,Fluxo!U:U,"&gt;"&amp;$K$2,Fluxo!D:D,$D112)</f>
        <v>20301.509999999998</v>
      </c>
      <c r="K112" s="109">
        <f>SUMIFS(Fluxo!N:N,Fluxo!S:S,"&gt;="&amp;$K$4,Fluxo!D:D,$D112,Fluxo!U:U,"")</f>
        <v>16703.62</v>
      </c>
      <c r="L112" s="109">
        <f t="shared" si="5"/>
        <v>37005.129999999997</v>
      </c>
      <c r="M112" s="109">
        <f>SUMIFS(Fluxo!N:N,Fluxo!S:S,"&lt;"&amp;$K$2,Fluxo!D:D,$D112,Fluxo!U:U,"")</f>
        <v>0</v>
      </c>
      <c r="N112" s="109">
        <v>0</v>
      </c>
    </row>
    <row r="113" spans="1:14" s="110" customFormat="1">
      <c r="A113" t="str">
        <f>Unidades!C107</f>
        <v>TONS KLABIN</v>
      </c>
      <c r="B113" t="str">
        <f>'Check Carteira'!C108</f>
        <v>E.1016.99.02.0001</v>
      </c>
      <c r="C113" s="80" t="str">
        <f>'Check Carteira'!E108</f>
        <v>Comercial</v>
      </c>
      <c r="D113" s="80" t="str">
        <f>'Check Carteira'!F108</f>
        <v>L-0001</v>
      </c>
      <c r="E113" s="80" t="str">
        <f>'Check Carteira'!G108</f>
        <v>Livre</v>
      </c>
      <c r="F113" s="80" t="str">
        <f>IF(INDEX(Unidades!$V:$V,MATCH($D113,Unidades!$F:$F,0))=0,"",INDEX(Unidades!$V:$V,MATCH($D113,Unidades!$F:$F,0)))</f>
        <v/>
      </c>
      <c r="G113" s="107" t="str">
        <f>IFERROR(INDEX(Contratos!L:L,MATCH(D113,Contratos!R:R,0)),"")</f>
        <v/>
      </c>
      <c r="H113" s="109">
        <f>IFERROR(INDEX(Contratos!G:G,MATCH(D113,Contratos!R:R,0)),0)</f>
        <v>0</v>
      </c>
      <c r="I113" s="109">
        <f>SUMIFS(Fluxo!O:O,Fluxo!U:U,"&lt;="&amp;$K$2,Fluxo!D:D,$D113)</f>
        <v>0</v>
      </c>
      <c r="J113" s="109">
        <f>SUMIFS(Fluxo!N:N,Fluxo!S:S,"&gt;"&amp;$K$2,Fluxo!S:S,"&lt;"&amp;$K$4,Fluxo!D:D,$D113,Fluxo!U:U,"")+SUMIFS(Fluxo!O:O,Fluxo!U:U,"&gt;"&amp;$K$2,Fluxo!D:D,$D113)</f>
        <v>0</v>
      </c>
      <c r="K113" s="109">
        <f>SUMIFS(Fluxo!N:N,Fluxo!S:S,"&gt;="&amp;$K$4,Fluxo!D:D,$D113,Fluxo!U:U,"")</f>
        <v>0</v>
      </c>
      <c r="L113" s="109">
        <f t="shared" si="5"/>
        <v>0</v>
      </c>
      <c r="M113" s="109">
        <f>SUMIFS(Fluxo!N:N,Fluxo!S:S,"&lt;"&amp;$K$2,Fluxo!D:D,$D113,Fluxo!U:U,"")</f>
        <v>0</v>
      </c>
      <c r="N113" s="109">
        <v>0</v>
      </c>
    </row>
    <row r="114" spans="1:14" s="110" customFormat="1">
      <c r="A114" t="str">
        <f>Unidades!C108</f>
        <v>TONS KLABIN</v>
      </c>
      <c r="B114" t="str">
        <f>'Check Carteira'!C109</f>
        <v>E.1016.99.02.0002</v>
      </c>
      <c r="C114" s="80" t="str">
        <f>'Check Carteira'!E109</f>
        <v>Comercial</v>
      </c>
      <c r="D114" s="80" t="str">
        <f>'Check Carteira'!F109</f>
        <v>L-0002</v>
      </c>
      <c r="E114" s="80" t="str">
        <f>'Check Carteira'!G109</f>
        <v>Livre</v>
      </c>
      <c r="F114" s="80" t="str">
        <f>IF(INDEX(Unidades!$V:$V,MATCH($D114,Unidades!$F:$F,0))=0,"",INDEX(Unidades!$V:$V,MATCH($D114,Unidades!$F:$F,0)))</f>
        <v/>
      </c>
      <c r="G114" s="107" t="str">
        <f>IFERROR(INDEX(Contratos!L:L,MATCH(D114,Contratos!R:R,0)),"")</f>
        <v/>
      </c>
      <c r="H114" s="109">
        <f>IFERROR(INDEX(Contratos!G:G,MATCH(D114,Contratos!R:R,0)),0)</f>
        <v>0</v>
      </c>
      <c r="I114" s="109">
        <f>SUMIFS(Fluxo!O:O,Fluxo!U:U,"&lt;="&amp;$K$2,Fluxo!D:D,$D114)</f>
        <v>0</v>
      </c>
      <c r="J114" s="109">
        <f>SUMIFS(Fluxo!N:N,Fluxo!S:S,"&gt;"&amp;$K$2,Fluxo!S:S,"&lt;"&amp;$K$4,Fluxo!D:D,$D114,Fluxo!U:U,"")+SUMIFS(Fluxo!O:O,Fluxo!U:U,"&gt;"&amp;$K$2,Fluxo!D:D,$D114)</f>
        <v>0</v>
      </c>
      <c r="K114" s="109">
        <f>SUMIFS(Fluxo!N:N,Fluxo!S:S,"&gt;="&amp;$K$4,Fluxo!D:D,$D114,Fluxo!U:U,"")</f>
        <v>0</v>
      </c>
      <c r="L114" s="109">
        <f t="shared" si="5"/>
        <v>0</v>
      </c>
      <c r="M114" s="109">
        <f>SUMIFS(Fluxo!N:N,Fluxo!S:S,"&lt;"&amp;$K$2,Fluxo!D:D,$D114,Fluxo!U:U,"")</f>
        <v>0</v>
      </c>
      <c r="N114" s="109">
        <v>0</v>
      </c>
    </row>
    <row r="115" spans="1:14" s="110" customFormat="1">
      <c r="A115" t="str">
        <f>Unidades!C109</f>
        <v>TONS KLABIN</v>
      </c>
      <c r="B115" t="str">
        <f>'Check Carteira'!C110</f>
        <v>E.1016.99.02.0003</v>
      </c>
      <c r="C115" s="80" t="str">
        <f>'Check Carteira'!E110</f>
        <v>Comercial</v>
      </c>
      <c r="D115" s="80" t="str">
        <f>'Check Carteira'!F110</f>
        <v>L-0003</v>
      </c>
      <c r="E115" s="80" t="str">
        <f>'Check Carteira'!G110</f>
        <v>Livre</v>
      </c>
      <c r="F115" s="80" t="str">
        <f>IF(INDEX(Unidades!$V:$V,MATCH($D115,Unidades!$F:$F,0))=0,"",INDEX(Unidades!$V:$V,MATCH($D115,Unidades!$F:$F,0)))</f>
        <v/>
      </c>
      <c r="G115" s="107" t="str">
        <f>IFERROR(INDEX(Contratos!L:L,MATCH(D115,Contratos!R:R,0)),"")</f>
        <v/>
      </c>
      <c r="H115" s="109">
        <f>IFERROR(INDEX(Contratos!G:G,MATCH(D115,Contratos!R:R,0)),0)</f>
        <v>0</v>
      </c>
      <c r="I115" s="109">
        <f>SUMIFS(Fluxo!O:O,Fluxo!U:U,"&lt;="&amp;$K$2,Fluxo!D:D,$D115)</f>
        <v>0</v>
      </c>
      <c r="J115" s="109">
        <f>SUMIFS(Fluxo!N:N,Fluxo!S:S,"&gt;"&amp;$K$2,Fluxo!S:S,"&lt;"&amp;$K$4,Fluxo!D:D,$D115,Fluxo!U:U,"")+SUMIFS(Fluxo!O:O,Fluxo!U:U,"&gt;"&amp;$K$2,Fluxo!D:D,$D115)</f>
        <v>0</v>
      </c>
      <c r="K115" s="109">
        <f>SUMIFS(Fluxo!N:N,Fluxo!S:S,"&gt;="&amp;$K$4,Fluxo!D:D,$D115,Fluxo!U:U,"")</f>
        <v>0</v>
      </c>
      <c r="L115" s="109">
        <f t="shared" si="5"/>
        <v>0</v>
      </c>
      <c r="M115" s="109">
        <f>SUMIFS(Fluxo!N:N,Fluxo!S:S,"&lt;"&amp;$K$2,Fluxo!D:D,$D115,Fluxo!U:U,"")</f>
        <v>0</v>
      </c>
      <c r="N115" s="109">
        <v>0</v>
      </c>
    </row>
    <row r="116" spans="1:14" s="110" customFormat="1">
      <c r="A116" t="str">
        <f>Unidades!C110</f>
        <v>TONS KLABIN</v>
      </c>
      <c r="B116" t="str">
        <f>'Check Carteira'!C111</f>
        <v>E.1016.99.03.1001</v>
      </c>
      <c r="C116" s="80" t="str">
        <f>'Check Carteira'!E111</f>
        <v>NR</v>
      </c>
      <c r="D116" s="80" t="str">
        <f>'Check Carteira'!F111</f>
        <v>S-1001</v>
      </c>
      <c r="E116" s="80" t="str">
        <f>'Check Carteira'!G111</f>
        <v>Livre</v>
      </c>
      <c r="F116" s="80" t="str">
        <f>IF(INDEX(Unidades!$V:$V,MATCH($D116,Unidades!$F:$F,0))=0,"",INDEX(Unidades!$V:$V,MATCH($D116,Unidades!$F:$F,0)))</f>
        <v/>
      </c>
      <c r="G116" s="107" t="str">
        <f>IFERROR(INDEX(Contratos!L:L,MATCH(D116,Contratos!R:R,0)),"")</f>
        <v/>
      </c>
      <c r="H116" s="109">
        <f>IFERROR(INDEX(Contratos!G:G,MATCH(D116,Contratos!R:R,0)),0)</f>
        <v>0</v>
      </c>
      <c r="I116" s="109">
        <f>SUMIFS(Fluxo!O:O,Fluxo!U:U,"&lt;="&amp;$K$2,Fluxo!D:D,$D116)</f>
        <v>0</v>
      </c>
      <c r="J116" s="109">
        <f>SUMIFS(Fluxo!N:N,Fluxo!S:S,"&gt;"&amp;$K$2,Fluxo!S:S,"&lt;"&amp;$K$4,Fluxo!D:D,$D116,Fluxo!U:U,"")+SUMIFS(Fluxo!O:O,Fluxo!U:U,"&gt;"&amp;$K$2,Fluxo!D:D,$D116)</f>
        <v>0</v>
      </c>
      <c r="K116" s="109">
        <f>SUMIFS(Fluxo!N:N,Fluxo!S:S,"&gt;="&amp;$K$4,Fluxo!D:D,$D116,Fluxo!U:U,"")</f>
        <v>0</v>
      </c>
      <c r="L116" s="109">
        <f t="shared" si="5"/>
        <v>0</v>
      </c>
      <c r="M116" s="109">
        <f>SUMIFS(Fluxo!N:N,Fluxo!S:S,"&lt;"&amp;$K$2,Fluxo!D:D,$D116,Fluxo!U:U,"")</f>
        <v>0</v>
      </c>
      <c r="N116" s="109">
        <v>0</v>
      </c>
    </row>
    <row r="117" spans="1:14" s="110" customFormat="1">
      <c r="A117" t="str">
        <f>Unidades!C111</f>
        <v>TONS KLABIN</v>
      </c>
      <c r="B117" t="str">
        <f>'Check Carteira'!C112</f>
        <v>E.1016.99.03.1002</v>
      </c>
      <c r="C117" s="80" t="str">
        <f>'Check Carteira'!E112</f>
        <v>NR</v>
      </c>
      <c r="D117" s="80" t="str">
        <f>'Check Carteira'!F112</f>
        <v>S-1002</v>
      </c>
      <c r="E117" s="80" t="str">
        <f>'Check Carteira'!G112</f>
        <v>Contrato Assinado</v>
      </c>
      <c r="F117" s="80" t="str">
        <f>IF(INDEX(Unidades!$V:$V,MATCH($D117,Unidades!$F:$F,0))=0,"",INDEX(Unidades!$V:$V,MATCH($D117,Unidades!$F:$F,0)))</f>
        <v>DAVID GARCIA MENDES</v>
      </c>
      <c r="G117" s="107">
        <f>IFERROR(INDEX(Contratos!L:L,MATCH(D117,Contratos!R:R,0)),"")</f>
        <v>45336</v>
      </c>
      <c r="H117" s="109">
        <f>IFERROR(INDEX(Contratos!G:G,MATCH(D117,Contratos!R:R,0)),0)</f>
        <v>311628.79999999999</v>
      </c>
      <c r="I117" s="109">
        <f>SUMIFS(Fluxo!O:O,Fluxo!U:U,"&lt;="&amp;$K$2,Fluxo!D:D,$D117)</f>
        <v>50342.71</v>
      </c>
      <c r="J117" s="109">
        <f>SUMIFS(Fluxo!N:N,Fluxo!S:S,"&gt;"&amp;$K$2,Fluxo!S:S,"&lt;"&amp;$K$4,Fluxo!D:D,$D117,Fluxo!U:U,"")+SUMIFS(Fluxo!O:O,Fluxo!U:U,"&gt;"&amp;$K$2,Fluxo!D:D,$D117)</f>
        <v>69382.41</v>
      </c>
      <c r="K117" s="109">
        <f>SUMIFS(Fluxo!N:N,Fluxo!S:S,"&gt;="&amp;$K$4,Fluxo!D:D,$D117,Fluxo!U:U,"")</f>
        <v>203502.34000000003</v>
      </c>
      <c r="L117" s="109">
        <f t="shared" si="5"/>
        <v>272884.75</v>
      </c>
      <c r="M117" s="109">
        <f>SUMIFS(Fluxo!N:N,Fluxo!S:S,"&lt;"&amp;$K$2,Fluxo!D:D,$D117,Fluxo!U:U,"")</f>
        <v>0</v>
      </c>
      <c r="N117" s="109">
        <v>0</v>
      </c>
    </row>
    <row r="118" spans="1:14" s="110" customFormat="1">
      <c r="A118" t="str">
        <f>Unidades!C112</f>
        <v>TONS KLABIN</v>
      </c>
      <c r="B118" t="str">
        <f>'Check Carteira'!C113</f>
        <v>E.1016.99.03.1003</v>
      </c>
      <c r="C118" s="80" t="str">
        <f>'Check Carteira'!E113</f>
        <v>NR</v>
      </c>
      <c r="D118" s="80" t="str">
        <f>'Check Carteira'!F113</f>
        <v>S-1003</v>
      </c>
      <c r="E118" s="80" t="s">
        <v>17</v>
      </c>
      <c r="F118" s="80" t="str">
        <f>IF(INDEX(Unidades!$V:$V,MATCH($D118,Unidades!$F:$F,0))=0,"",INDEX(Unidades!$V:$V,MATCH($D118,Unidades!$F:$F,0)))</f>
        <v>PERMUTANTE</v>
      </c>
      <c r="G118" s="107" t="str">
        <f>IFERROR(INDEX(Contratos!L:L,MATCH(D118,Contratos!R:R,0)),"")</f>
        <v/>
      </c>
      <c r="H118" s="109">
        <f>IFERROR(INDEX(Contratos!G:G,MATCH(D118,Contratos!R:R,0)),0)</f>
        <v>0</v>
      </c>
      <c r="I118" s="109">
        <f>SUMIFS(Fluxo!O:O,Fluxo!U:U,"&lt;="&amp;$K$2,Fluxo!D:D,$D118)</f>
        <v>1</v>
      </c>
      <c r="J118" s="109">
        <f>SUMIFS(Fluxo!N:N,Fluxo!S:S,"&gt;"&amp;$K$2,Fluxo!S:S,"&lt;"&amp;$K$4,Fluxo!D:D,$D118,Fluxo!U:U,"")+SUMIFS(Fluxo!O:O,Fluxo!U:U,"&gt;"&amp;$K$2,Fluxo!D:D,$D118)</f>
        <v>0</v>
      </c>
      <c r="K118" s="109">
        <f>SUMIFS(Fluxo!N:N,Fluxo!S:S,"&gt;="&amp;$K$4,Fluxo!D:D,$D118,Fluxo!U:U,"")</f>
        <v>0</v>
      </c>
      <c r="L118" s="109">
        <f t="shared" si="5"/>
        <v>0</v>
      </c>
      <c r="M118" s="109">
        <f>SUMIFS(Fluxo!N:N,Fluxo!S:S,"&lt;"&amp;$K$2,Fluxo!D:D,$D118,Fluxo!U:U,"")</f>
        <v>0</v>
      </c>
      <c r="N118" s="109">
        <v>0</v>
      </c>
    </row>
    <row r="119" spans="1:14" s="110" customFormat="1">
      <c r="A119" t="str">
        <f>Unidades!C113</f>
        <v>TONS KLABIN</v>
      </c>
      <c r="B119" t="str">
        <f>'Check Carteira'!C114</f>
        <v>E.1016.99.03.1004</v>
      </c>
      <c r="C119" s="80" t="str">
        <f>'Check Carteira'!E114</f>
        <v>NR</v>
      </c>
      <c r="D119" s="80" t="str">
        <f>'Check Carteira'!F114</f>
        <v>S-1004</v>
      </c>
      <c r="E119" s="80" t="str">
        <f>'Check Carteira'!G114</f>
        <v>Livre</v>
      </c>
      <c r="F119" s="80" t="str">
        <f>IF(INDEX(Unidades!$V:$V,MATCH($D119,Unidades!$F:$F,0))=0,"",INDEX(Unidades!$V:$V,MATCH($D119,Unidades!$F:$F,0)))</f>
        <v/>
      </c>
      <c r="G119" s="107" t="str">
        <f>IFERROR(INDEX(Contratos!L:L,MATCH(D119,Contratos!R:R,0)),"")</f>
        <v/>
      </c>
      <c r="H119" s="109">
        <f>IFERROR(INDEX(Contratos!G:G,MATCH(D119,Contratos!R:R,0)),0)</f>
        <v>0</v>
      </c>
      <c r="I119" s="109">
        <f>SUMIFS(Fluxo!O:O,Fluxo!U:U,"&lt;="&amp;$K$2,Fluxo!D:D,$D119)</f>
        <v>0</v>
      </c>
      <c r="J119" s="109">
        <f>SUMIFS(Fluxo!N:N,Fluxo!S:S,"&gt;"&amp;$K$2,Fluxo!S:S,"&lt;"&amp;$K$4,Fluxo!D:D,$D119,Fluxo!U:U,"")+SUMIFS(Fluxo!O:O,Fluxo!U:U,"&gt;"&amp;$K$2,Fluxo!D:D,$D119)</f>
        <v>0</v>
      </c>
      <c r="K119" s="109">
        <f>SUMIFS(Fluxo!N:N,Fluxo!S:S,"&gt;="&amp;$K$4,Fluxo!D:D,$D119,Fluxo!U:U,"")</f>
        <v>0</v>
      </c>
      <c r="L119" s="109">
        <f t="shared" si="5"/>
        <v>0</v>
      </c>
      <c r="M119" s="109">
        <f>SUMIFS(Fluxo!N:N,Fluxo!S:S,"&lt;"&amp;$K$2,Fluxo!D:D,$D119,Fluxo!U:U,"")</f>
        <v>0</v>
      </c>
      <c r="N119" s="109">
        <v>0</v>
      </c>
    </row>
    <row r="120" spans="1:14" s="110" customFormat="1">
      <c r="A120" t="str">
        <f>Unidades!C114</f>
        <v>TONS KLABIN</v>
      </c>
      <c r="B120" t="str">
        <f>'Check Carteira'!C115</f>
        <v>E.1016.99.03.1005</v>
      </c>
      <c r="C120" s="80" t="str">
        <f>'Check Carteira'!E115</f>
        <v>NR</v>
      </c>
      <c r="D120" s="80" t="str">
        <f>'Check Carteira'!F115</f>
        <v>S-1005</v>
      </c>
      <c r="E120" s="80" t="str">
        <f>'Check Carteira'!G115</f>
        <v>Livre</v>
      </c>
      <c r="F120" s="80" t="str">
        <f>IF(INDEX(Unidades!$V:$V,MATCH($D120,Unidades!$F:$F,0))=0,"",INDEX(Unidades!$V:$V,MATCH($D120,Unidades!$F:$F,0)))</f>
        <v/>
      </c>
      <c r="G120" s="107" t="str">
        <f>IFERROR(INDEX(Contratos!L:L,MATCH(D120,Contratos!R:R,0)),"")</f>
        <v/>
      </c>
      <c r="H120" s="109">
        <f>IFERROR(INDEX(Contratos!G:G,MATCH(D120,Contratos!R:R,0)),0)</f>
        <v>0</v>
      </c>
      <c r="I120" s="109">
        <f>SUMIFS(Fluxo!O:O,Fluxo!U:U,"&lt;="&amp;$K$2,Fluxo!D:D,$D120)</f>
        <v>0</v>
      </c>
      <c r="J120" s="109">
        <f>SUMIFS(Fluxo!N:N,Fluxo!S:S,"&gt;"&amp;$K$2,Fluxo!S:S,"&lt;"&amp;$K$4,Fluxo!D:D,$D120,Fluxo!U:U,"")+SUMIFS(Fluxo!O:O,Fluxo!U:U,"&gt;"&amp;$K$2,Fluxo!D:D,$D120)</f>
        <v>0</v>
      </c>
      <c r="K120" s="109">
        <f>SUMIFS(Fluxo!N:N,Fluxo!S:S,"&gt;="&amp;$K$4,Fluxo!D:D,$D120,Fluxo!U:U,"")</f>
        <v>0</v>
      </c>
      <c r="L120" s="109">
        <f t="shared" si="5"/>
        <v>0</v>
      </c>
      <c r="M120" s="109">
        <f>SUMIFS(Fluxo!N:N,Fluxo!S:S,"&lt;"&amp;$K$2,Fluxo!D:D,$D120,Fluxo!U:U,"")</f>
        <v>0</v>
      </c>
      <c r="N120" s="109">
        <v>0</v>
      </c>
    </row>
    <row r="121" spans="1:14" s="110" customFormat="1">
      <c r="A121" t="str">
        <f>Unidades!C115</f>
        <v>TONS KLABIN</v>
      </c>
      <c r="B121" t="str">
        <f>'Check Carteira'!C116</f>
        <v>E.1016.99.03.1006</v>
      </c>
      <c r="C121" s="80" t="str">
        <f>'Check Carteira'!E116</f>
        <v>NR</v>
      </c>
      <c r="D121" s="80" t="str">
        <f>'Check Carteira'!F116</f>
        <v>S-1006</v>
      </c>
      <c r="E121" s="80" t="str">
        <f>'Check Carteira'!G116</f>
        <v>Livre</v>
      </c>
      <c r="F121" s="80" t="str">
        <f>IF(INDEX(Unidades!$V:$V,MATCH($D121,Unidades!$F:$F,0))=0,"",INDEX(Unidades!$V:$V,MATCH($D121,Unidades!$F:$F,0)))</f>
        <v/>
      </c>
      <c r="G121" s="107" t="str">
        <f>IFERROR(INDEX(Contratos!L:L,MATCH(D121,Contratos!R:R,0)),"")</f>
        <v/>
      </c>
      <c r="H121" s="109">
        <f>IFERROR(INDEX(Contratos!G:G,MATCH(D121,Contratos!R:R,0)),0)</f>
        <v>0</v>
      </c>
      <c r="I121" s="109">
        <f>SUMIFS(Fluxo!O:O,Fluxo!U:U,"&lt;="&amp;$K$2,Fluxo!D:D,$D121)</f>
        <v>0</v>
      </c>
      <c r="J121" s="109">
        <f>SUMIFS(Fluxo!N:N,Fluxo!S:S,"&gt;"&amp;$K$2,Fluxo!S:S,"&lt;"&amp;$K$4,Fluxo!D:D,$D121,Fluxo!U:U,"")+SUMIFS(Fluxo!O:O,Fluxo!U:U,"&gt;"&amp;$K$2,Fluxo!D:D,$D121)</f>
        <v>0</v>
      </c>
      <c r="K121" s="109">
        <f>SUMIFS(Fluxo!N:N,Fluxo!S:S,"&gt;="&amp;$K$4,Fluxo!D:D,$D121,Fluxo!U:U,"")</f>
        <v>0</v>
      </c>
      <c r="L121" s="109">
        <f t="shared" si="5"/>
        <v>0</v>
      </c>
      <c r="M121" s="109">
        <f>SUMIFS(Fluxo!N:N,Fluxo!S:S,"&lt;"&amp;$K$2,Fluxo!D:D,$D121,Fluxo!U:U,"")</f>
        <v>0</v>
      </c>
      <c r="N121" s="109">
        <v>0</v>
      </c>
    </row>
    <row r="122" spans="1:14" s="110" customFormat="1">
      <c r="A122" t="str">
        <f>Unidades!C116</f>
        <v>TONS KLABIN</v>
      </c>
      <c r="B122" t="str">
        <f>'Check Carteira'!C117</f>
        <v>E.1016.99.03.1007</v>
      </c>
      <c r="C122" s="80" t="str">
        <f>'Check Carteira'!E117</f>
        <v>NR</v>
      </c>
      <c r="D122" s="80" t="str">
        <f>'Check Carteira'!F117</f>
        <v>S-1007</v>
      </c>
      <c r="E122" s="80" t="str">
        <f>'Check Carteira'!G117</f>
        <v>Contrato Assinado</v>
      </c>
      <c r="F122" s="80" t="str">
        <f>IF(INDEX(Unidades!$V:$V,MATCH($D122,Unidades!$F:$F,0))=0,"",INDEX(Unidades!$V:$V,MATCH($D122,Unidades!$F:$F,0)))</f>
        <v>ROSEMARY DE PAULA MELO</v>
      </c>
      <c r="G122" s="107">
        <f>IFERROR(INDEX(Contratos!L:L,MATCH(D122,Contratos!R:R,0)),"")</f>
        <v>45391</v>
      </c>
      <c r="H122" s="109">
        <f>IFERROR(INDEX(Contratos!G:G,MATCH(D122,Contratos!R:R,0)),0)</f>
        <v>322217</v>
      </c>
      <c r="I122" s="109">
        <f>SUMIFS(Fluxo!O:O,Fluxo!U:U,"&lt;="&amp;$K$2,Fluxo!D:D,$D122)</f>
        <v>137247.79999999999</v>
      </c>
      <c r="J122" s="109">
        <f>SUMIFS(Fluxo!N:N,Fluxo!S:S,"&gt;"&amp;$K$2,Fluxo!S:S,"&lt;"&amp;$K$4,Fluxo!D:D,$D122,Fluxo!U:U,"")+SUMIFS(Fluxo!O:O,Fluxo!U:U,"&gt;"&amp;$K$2,Fluxo!D:D,$D122)</f>
        <v>11834.78</v>
      </c>
      <c r="K122" s="109">
        <f>SUMIFS(Fluxo!N:N,Fluxo!S:S,"&gt;="&amp;$K$4,Fluxo!D:D,$D122,Fluxo!U:U,"")</f>
        <v>180287.03</v>
      </c>
      <c r="L122" s="109">
        <f t="shared" si="5"/>
        <v>192121.81</v>
      </c>
      <c r="M122" s="109">
        <f>SUMIFS(Fluxo!N:N,Fluxo!S:S,"&lt;"&amp;$K$2,Fluxo!D:D,$D122,Fluxo!U:U,"")</f>
        <v>0</v>
      </c>
      <c r="N122" s="109">
        <v>0</v>
      </c>
    </row>
    <row r="123" spans="1:14" s="110" customFormat="1">
      <c r="A123" t="str">
        <f>Unidades!C117</f>
        <v>TONS KLABIN</v>
      </c>
      <c r="B123" t="str">
        <f>'Check Carteira'!C118</f>
        <v>E.1016.99.03.1008</v>
      </c>
      <c r="C123" s="80" t="str">
        <f>'Check Carteira'!E118</f>
        <v>NR</v>
      </c>
      <c r="D123" s="80" t="str">
        <f>'Check Carteira'!F118</f>
        <v>S-1008</v>
      </c>
      <c r="E123" s="80" t="s">
        <v>17</v>
      </c>
      <c r="F123" s="80" t="str">
        <f>IF(INDEX(Unidades!$V:$V,MATCH($D123,Unidades!$F:$F,0))=0,"",INDEX(Unidades!$V:$V,MATCH($D123,Unidades!$F:$F,0)))</f>
        <v>PERMUTANTE</v>
      </c>
      <c r="G123" s="107" t="str">
        <f>IFERROR(INDEX(Contratos!L:L,MATCH(D123,Contratos!R:R,0)),"")</f>
        <v/>
      </c>
      <c r="H123" s="109">
        <f>IFERROR(INDEX(Contratos!G:G,MATCH(D123,Contratos!R:R,0)),0)</f>
        <v>0</v>
      </c>
      <c r="I123" s="109">
        <f>SUMIFS(Fluxo!O:O,Fluxo!U:U,"&lt;="&amp;$K$2,Fluxo!D:D,$D123)</f>
        <v>1</v>
      </c>
      <c r="J123" s="109">
        <f>SUMIFS(Fluxo!N:N,Fluxo!S:S,"&gt;"&amp;$K$2,Fluxo!S:S,"&lt;"&amp;$K$4,Fluxo!D:D,$D123,Fluxo!U:U,"")+SUMIFS(Fluxo!O:O,Fluxo!U:U,"&gt;"&amp;$K$2,Fluxo!D:D,$D123)</f>
        <v>0</v>
      </c>
      <c r="K123" s="109">
        <f>SUMIFS(Fluxo!N:N,Fluxo!S:S,"&gt;="&amp;$K$4,Fluxo!D:D,$D123,Fluxo!U:U,"")</f>
        <v>0</v>
      </c>
      <c r="L123" s="109">
        <f t="shared" ref="L123:L141" si="6">J123+K123</f>
        <v>0</v>
      </c>
      <c r="M123" s="109">
        <f>SUMIFS(Fluxo!N:N,Fluxo!S:S,"&lt;"&amp;$K$2,Fluxo!D:D,$D123,Fluxo!U:U,"")</f>
        <v>0</v>
      </c>
      <c r="N123" s="109">
        <v>0</v>
      </c>
    </row>
    <row r="124" spans="1:14" s="110" customFormat="1">
      <c r="A124" t="str">
        <f>Unidades!C118</f>
        <v>TONS KLABIN</v>
      </c>
      <c r="B124" t="str">
        <f>'Check Carteira'!C119</f>
        <v>E.1016.99.03.1009</v>
      </c>
      <c r="C124" s="80" t="str">
        <f>'Check Carteira'!E119</f>
        <v>NR</v>
      </c>
      <c r="D124" s="80" t="str">
        <f>'Check Carteira'!F119</f>
        <v>S-1009</v>
      </c>
      <c r="E124" s="80" t="str">
        <f>'Check Carteira'!G119</f>
        <v>Livre</v>
      </c>
      <c r="F124" s="80" t="str">
        <f>IF(INDEX(Unidades!$V:$V,MATCH($D124,Unidades!$F:$F,0))=0,"",INDEX(Unidades!$V:$V,MATCH($D124,Unidades!$F:$F,0)))</f>
        <v/>
      </c>
      <c r="G124" s="107" t="str">
        <f>IFERROR(INDEX(Contratos!L:L,MATCH(D124,Contratos!R:R,0)),"")</f>
        <v/>
      </c>
      <c r="H124" s="109">
        <f>IFERROR(INDEX(Contratos!G:G,MATCH(D124,Contratos!R:R,0)),0)</f>
        <v>0</v>
      </c>
      <c r="I124" s="109">
        <f>SUMIFS(Fluxo!O:O,Fluxo!U:U,"&lt;="&amp;$K$2,Fluxo!D:D,$D124)</f>
        <v>0</v>
      </c>
      <c r="J124" s="109">
        <f>SUMIFS(Fluxo!N:N,Fluxo!S:S,"&gt;"&amp;$K$2,Fluxo!S:S,"&lt;"&amp;$K$4,Fluxo!D:D,$D124,Fluxo!U:U,"")+SUMIFS(Fluxo!O:O,Fluxo!U:U,"&gt;"&amp;$K$2,Fluxo!D:D,$D124)</f>
        <v>0</v>
      </c>
      <c r="K124" s="109">
        <f>SUMIFS(Fluxo!N:N,Fluxo!S:S,"&gt;="&amp;$K$4,Fluxo!D:D,$D124,Fluxo!U:U,"")</f>
        <v>0</v>
      </c>
      <c r="L124" s="109">
        <f t="shared" si="6"/>
        <v>0</v>
      </c>
      <c r="M124" s="109">
        <f>SUMIFS(Fluxo!N:N,Fluxo!S:S,"&lt;"&amp;$K$2,Fluxo!D:D,$D124,Fluxo!U:U,"")</f>
        <v>0</v>
      </c>
      <c r="N124" s="109">
        <v>0</v>
      </c>
    </row>
    <row r="125" spans="1:14" s="110" customFormat="1">
      <c r="A125" t="str">
        <f>Unidades!C119</f>
        <v>TONS KLABIN</v>
      </c>
      <c r="B125" t="str">
        <f>'Check Carteira'!C120</f>
        <v>E.1016.99.03.1010</v>
      </c>
      <c r="C125" s="80" t="str">
        <f>'Check Carteira'!E120</f>
        <v>NR</v>
      </c>
      <c r="D125" s="80" t="str">
        <f>'Check Carteira'!F120</f>
        <v>S-1010</v>
      </c>
      <c r="E125" s="80" t="s">
        <v>17</v>
      </c>
      <c r="F125" s="80" t="str">
        <f>IF(INDEX(Unidades!$V:$V,MATCH($D125,Unidades!$F:$F,0))=0,"",INDEX(Unidades!$V:$V,MATCH($D125,Unidades!$F:$F,0)))</f>
        <v>PERMUTANTE</v>
      </c>
      <c r="G125" s="107" t="str">
        <f>IFERROR(INDEX(Contratos!L:L,MATCH(D125,Contratos!R:R,0)),"")</f>
        <v/>
      </c>
      <c r="H125" s="109">
        <f>IFERROR(INDEX(Contratos!G:G,MATCH(D125,Contratos!R:R,0)),0)</f>
        <v>0</v>
      </c>
      <c r="I125" s="109">
        <f>SUMIFS(Fluxo!O:O,Fluxo!U:U,"&lt;="&amp;$K$2,Fluxo!D:D,$D125)</f>
        <v>1</v>
      </c>
      <c r="J125" s="109">
        <f>SUMIFS(Fluxo!N:N,Fluxo!S:S,"&gt;"&amp;$K$2,Fluxo!S:S,"&lt;"&amp;$K$4,Fluxo!D:D,$D125,Fluxo!U:U,"")+SUMIFS(Fluxo!O:O,Fluxo!U:U,"&gt;"&amp;$K$2,Fluxo!D:D,$D125)</f>
        <v>0</v>
      </c>
      <c r="K125" s="109">
        <f>SUMIFS(Fluxo!N:N,Fluxo!S:S,"&gt;="&amp;$K$4,Fluxo!D:D,$D125,Fluxo!U:U,"")</f>
        <v>0</v>
      </c>
      <c r="L125" s="109">
        <f t="shared" si="6"/>
        <v>0</v>
      </c>
      <c r="M125" s="109">
        <f>SUMIFS(Fluxo!N:N,Fluxo!S:S,"&lt;"&amp;$K$2,Fluxo!D:D,$D125,Fluxo!U:U,"")</f>
        <v>0</v>
      </c>
      <c r="N125" s="109">
        <v>0</v>
      </c>
    </row>
    <row r="126" spans="1:14" s="110" customFormat="1">
      <c r="A126" t="str">
        <f>Unidades!C120</f>
        <v>TONS KLABIN</v>
      </c>
      <c r="B126" t="str">
        <f>'Check Carteira'!C121</f>
        <v>E.1016.99.03.1011</v>
      </c>
      <c r="C126" s="80" t="str">
        <f>'Check Carteira'!E121</f>
        <v>NR</v>
      </c>
      <c r="D126" s="80" t="str">
        <f>'Check Carteira'!F121</f>
        <v>S-1011</v>
      </c>
      <c r="E126" s="80" t="str">
        <f>'Check Carteira'!G121</f>
        <v>Livre</v>
      </c>
      <c r="F126" s="80" t="str">
        <f>IF(INDEX(Unidades!$V:$V,MATCH($D126,Unidades!$F:$F,0))=0,"",INDEX(Unidades!$V:$V,MATCH($D126,Unidades!$F:$F,0)))</f>
        <v/>
      </c>
      <c r="G126" s="107" t="str">
        <f>IFERROR(INDEX(Contratos!L:L,MATCH(D126,Contratos!R:R,0)),"")</f>
        <v/>
      </c>
      <c r="H126" s="109">
        <f>IFERROR(INDEX(Contratos!G:G,MATCH(D126,Contratos!R:R,0)),0)</f>
        <v>0</v>
      </c>
      <c r="I126" s="109">
        <f>SUMIFS(Fluxo!O:O,Fluxo!U:U,"&lt;="&amp;$K$2,Fluxo!D:D,$D126)</f>
        <v>0</v>
      </c>
      <c r="J126" s="109">
        <f>SUMIFS(Fluxo!N:N,Fluxo!S:S,"&gt;"&amp;$K$2,Fluxo!S:S,"&lt;"&amp;$K$4,Fluxo!D:D,$D126,Fluxo!U:U,"")+SUMIFS(Fluxo!O:O,Fluxo!U:U,"&gt;"&amp;$K$2,Fluxo!D:D,$D126)</f>
        <v>0</v>
      </c>
      <c r="K126" s="109">
        <f>SUMIFS(Fluxo!N:N,Fluxo!S:S,"&gt;="&amp;$K$4,Fluxo!D:D,$D126,Fluxo!U:U,"")</f>
        <v>0</v>
      </c>
      <c r="L126" s="109">
        <f t="shared" si="6"/>
        <v>0</v>
      </c>
      <c r="M126" s="109">
        <f>SUMIFS(Fluxo!N:N,Fluxo!S:S,"&lt;"&amp;$K$2,Fluxo!D:D,$D126,Fluxo!U:U,"")</f>
        <v>0</v>
      </c>
      <c r="N126" s="109">
        <v>0</v>
      </c>
    </row>
    <row r="127" spans="1:14" s="110" customFormat="1">
      <c r="A127" t="str">
        <f>Unidades!C121</f>
        <v>TONS KLABIN</v>
      </c>
      <c r="B127" t="str">
        <f>'Check Carteira'!C122</f>
        <v>E.1016.99.03.1012</v>
      </c>
      <c r="C127" s="80" t="str">
        <f>'Check Carteira'!E122</f>
        <v>NR</v>
      </c>
      <c r="D127" s="80" t="str">
        <f>'Check Carteira'!F122</f>
        <v>S-1012</v>
      </c>
      <c r="E127" s="80" t="s">
        <v>17</v>
      </c>
      <c r="F127" s="80" t="str">
        <f>IF(INDEX(Unidades!$V:$V,MATCH($D127,Unidades!$F:$F,0))=0,"",INDEX(Unidades!$V:$V,MATCH($D127,Unidades!$F:$F,0)))</f>
        <v>PERMUTANTE</v>
      </c>
      <c r="G127" s="107" t="str">
        <f>IFERROR(INDEX(Contratos!L:L,MATCH(D127,Contratos!R:R,0)),"")</f>
        <v/>
      </c>
      <c r="H127" s="109">
        <f>IFERROR(INDEX(Contratos!G:G,MATCH(D127,Contratos!R:R,0)),0)</f>
        <v>0</v>
      </c>
      <c r="I127" s="109">
        <f>SUMIFS(Fluxo!O:O,Fluxo!U:U,"&lt;="&amp;$K$2,Fluxo!D:D,$D127)</f>
        <v>1</v>
      </c>
      <c r="J127" s="109">
        <f>SUMIFS(Fluxo!N:N,Fluxo!S:S,"&gt;"&amp;$K$2,Fluxo!S:S,"&lt;"&amp;$K$4,Fluxo!D:D,$D127,Fluxo!U:U,"")+SUMIFS(Fluxo!O:O,Fluxo!U:U,"&gt;"&amp;$K$2,Fluxo!D:D,$D127)</f>
        <v>0</v>
      </c>
      <c r="K127" s="109">
        <f>SUMIFS(Fluxo!N:N,Fluxo!S:S,"&gt;="&amp;$K$4,Fluxo!D:D,$D127,Fluxo!U:U,"")</f>
        <v>0</v>
      </c>
      <c r="L127" s="109">
        <f t="shared" si="6"/>
        <v>0</v>
      </c>
      <c r="M127" s="109">
        <f>SUMIFS(Fluxo!N:N,Fluxo!S:S,"&lt;"&amp;$K$2,Fluxo!D:D,$D127,Fluxo!U:U,"")</f>
        <v>0</v>
      </c>
      <c r="N127" s="109">
        <v>0</v>
      </c>
    </row>
    <row r="128" spans="1:14" s="110" customFormat="1">
      <c r="A128" t="str">
        <f>Unidades!C122</f>
        <v>TONS KLABIN</v>
      </c>
      <c r="B128" t="str">
        <f>'Check Carteira'!C123</f>
        <v>E.1016.99.03.2001</v>
      </c>
      <c r="C128" s="80" t="str">
        <f>'Check Carteira'!E123</f>
        <v>NR</v>
      </c>
      <c r="D128" s="80" t="str">
        <f>'Check Carteira'!F123</f>
        <v>S-2001</v>
      </c>
      <c r="E128" s="80" t="s">
        <v>17</v>
      </c>
      <c r="F128" s="80" t="str">
        <f>IF(INDEX(Unidades!$V:$V,MATCH($D128,Unidades!$F:$F,0))=0,"",INDEX(Unidades!$V:$V,MATCH($D128,Unidades!$F:$F,0)))</f>
        <v>PERMUTANTE</v>
      </c>
      <c r="G128" s="107" t="str">
        <f>IFERROR(INDEX(Contratos!L:L,MATCH(D128,Contratos!R:R,0)),"")</f>
        <v/>
      </c>
      <c r="H128" s="109">
        <f>IFERROR(INDEX(Contratos!G:G,MATCH(D128,Contratos!R:R,0)),0)</f>
        <v>0</v>
      </c>
      <c r="I128" s="109">
        <f>SUMIFS(Fluxo!O:O,Fluxo!U:U,"&lt;="&amp;$K$2,Fluxo!D:D,$D128)</f>
        <v>1</v>
      </c>
      <c r="J128" s="109">
        <f>SUMIFS(Fluxo!N:N,Fluxo!S:S,"&gt;"&amp;$K$2,Fluxo!S:S,"&lt;"&amp;$K$4,Fluxo!D:D,$D128,Fluxo!U:U,"")+SUMIFS(Fluxo!O:O,Fluxo!U:U,"&gt;"&amp;$K$2,Fluxo!D:D,$D128)</f>
        <v>0</v>
      </c>
      <c r="K128" s="109">
        <f>SUMIFS(Fluxo!N:N,Fluxo!S:S,"&gt;="&amp;$K$4,Fluxo!D:D,$D128,Fluxo!U:U,"")</f>
        <v>0</v>
      </c>
      <c r="L128" s="109">
        <f t="shared" si="6"/>
        <v>0</v>
      </c>
      <c r="M128" s="109">
        <f>SUMIFS(Fluxo!N:N,Fluxo!S:S,"&lt;"&amp;$K$2,Fluxo!D:D,$D128,Fluxo!U:U,"")</f>
        <v>0</v>
      </c>
      <c r="N128" s="109">
        <v>0</v>
      </c>
    </row>
    <row r="129" spans="1:14" s="110" customFormat="1">
      <c r="A129" t="str">
        <f>Unidades!C123</f>
        <v>TONS KLABIN</v>
      </c>
      <c r="B129" t="str">
        <f>'Check Carteira'!C124</f>
        <v>E.1016.99.03.2002</v>
      </c>
      <c r="C129" s="80" t="str">
        <f>'Check Carteira'!E124</f>
        <v>NR</v>
      </c>
      <c r="D129" s="80" t="str">
        <f>'Check Carteira'!F124</f>
        <v>S-2002</v>
      </c>
      <c r="E129" s="80" t="str">
        <f>'Check Carteira'!G124</f>
        <v>Contrato Assinado</v>
      </c>
      <c r="F129" s="80" t="str">
        <f>IF(INDEX(Unidades!$V:$V,MATCH($D129,Unidades!$F:$F,0))=0,"",INDEX(Unidades!$V:$V,MATCH($D129,Unidades!$F:$F,0)))</f>
        <v>MARCOS AURELIO FERRAS CASTELLANO</v>
      </c>
      <c r="G129" s="107">
        <f>IFERROR(INDEX(Contratos!L:L,MATCH(D129,Contratos!R:R,0)),"")</f>
        <v>45470</v>
      </c>
      <c r="H129" s="109">
        <f>IFERROR(INDEX(Contratos!G:G,MATCH(D129,Contratos!R:R,0)),0)</f>
        <v>313324.55</v>
      </c>
      <c r="I129" s="109">
        <f>SUMIFS(Fluxo!O:O,Fluxo!U:U,"&lt;="&amp;$K$2,Fluxo!D:D,$D129)</f>
        <v>28188.639999999999</v>
      </c>
      <c r="J129" s="109">
        <f>SUMIFS(Fluxo!N:N,Fluxo!S:S,"&gt;"&amp;$K$2,Fluxo!S:S,"&lt;"&amp;$K$4,Fluxo!D:D,$D129,Fluxo!U:U,"")+SUMIFS(Fluxo!O:O,Fluxo!U:U,"&gt;"&amp;$K$2,Fluxo!D:D,$D129)</f>
        <v>51000.47</v>
      </c>
      <c r="K129" s="109">
        <f>SUMIFS(Fluxo!N:N,Fluxo!S:S,"&gt;="&amp;$K$4,Fluxo!D:D,$D129,Fluxo!U:U,"")</f>
        <v>242817.91999999998</v>
      </c>
      <c r="L129" s="109">
        <f t="shared" si="6"/>
        <v>293818.39</v>
      </c>
      <c r="M129" s="109">
        <f>SUMIFS(Fluxo!N:N,Fluxo!S:S,"&lt;"&amp;$K$2,Fluxo!D:D,$D129,Fluxo!U:U,"")</f>
        <v>0</v>
      </c>
      <c r="N129" s="109">
        <v>0</v>
      </c>
    </row>
    <row r="130" spans="1:14" s="110" customFormat="1">
      <c r="A130" t="str">
        <f>Unidades!C124</f>
        <v>TONS KLABIN</v>
      </c>
      <c r="B130" t="str">
        <f>'Check Carteira'!C125</f>
        <v>E.1016.99.03.2003</v>
      </c>
      <c r="C130" s="80" t="str">
        <f>'Check Carteira'!E125</f>
        <v>NR</v>
      </c>
      <c r="D130" s="80" t="str">
        <f>'Check Carteira'!F125</f>
        <v>S-2003</v>
      </c>
      <c r="E130" s="80" t="s">
        <v>17</v>
      </c>
      <c r="F130" s="80" t="str">
        <f>IF(INDEX(Unidades!$V:$V,MATCH($D130,Unidades!$F:$F,0))=0,"",INDEX(Unidades!$V:$V,MATCH($D130,Unidades!$F:$F,0)))</f>
        <v>PERMUTANTE</v>
      </c>
      <c r="G130" s="107" t="str">
        <f>IFERROR(INDEX(Contratos!L:L,MATCH(D130,Contratos!R:R,0)),"")</f>
        <v/>
      </c>
      <c r="H130" s="109">
        <f>IFERROR(INDEX(Contratos!G:G,MATCH(D130,Contratos!R:R,0)),0)</f>
        <v>0</v>
      </c>
      <c r="I130" s="109">
        <f>SUMIFS(Fluxo!O:O,Fluxo!U:U,"&lt;="&amp;$K$2,Fluxo!D:D,$D130)</f>
        <v>1</v>
      </c>
      <c r="J130" s="109">
        <f>SUMIFS(Fluxo!N:N,Fluxo!S:S,"&gt;"&amp;$K$2,Fluxo!S:S,"&lt;"&amp;$K$4,Fluxo!D:D,$D130,Fluxo!U:U,"")+SUMIFS(Fluxo!O:O,Fluxo!U:U,"&gt;"&amp;$K$2,Fluxo!D:D,$D130)</f>
        <v>0</v>
      </c>
      <c r="K130" s="109">
        <f>SUMIFS(Fluxo!N:N,Fluxo!S:S,"&gt;="&amp;$K$4,Fluxo!D:D,$D130,Fluxo!U:U,"")</f>
        <v>0</v>
      </c>
      <c r="L130" s="109">
        <f t="shared" si="6"/>
        <v>0</v>
      </c>
      <c r="M130" s="109">
        <f>SUMIFS(Fluxo!N:N,Fluxo!S:S,"&lt;"&amp;$K$2,Fluxo!D:D,$D130,Fluxo!U:U,"")</f>
        <v>0</v>
      </c>
      <c r="N130" s="109">
        <v>0</v>
      </c>
    </row>
    <row r="131" spans="1:14" s="110" customFormat="1">
      <c r="A131" t="str">
        <f>Unidades!C125</f>
        <v>TONS KLABIN</v>
      </c>
      <c r="B131" t="str">
        <f>'Check Carteira'!C126</f>
        <v>E.1016.99.03.2004</v>
      </c>
      <c r="C131" s="80" t="str">
        <f>'Check Carteira'!E126</f>
        <v>NR</v>
      </c>
      <c r="D131" s="80" t="str">
        <f>'Check Carteira'!F126</f>
        <v>S-2004</v>
      </c>
      <c r="E131" s="80" t="s">
        <v>17</v>
      </c>
      <c r="F131" s="80" t="str">
        <f>IF(INDEX(Unidades!$V:$V,MATCH($D131,Unidades!$F:$F,0))=0,"",INDEX(Unidades!$V:$V,MATCH($D131,Unidades!$F:$F,0)))</f>
        <v>PERMUTANTE</v>
      </c>
      <c r="G131" s="107" t="str">
        <f>IFERROR(INDEX(Contratos!L:L,MATCH(D131,Contratos!R:R,0)),"")</f>
        <v/>
      </c>
      <c r="H131" s="109">
        <f>IFERROR(INDEX(Contratos!G:G,MATCH(D131,Contratos!R:R,0)),0)</f>
        <v>0</v>
      </c>
      <c r="I131" s="109">
        <f>SUMIFS(Fluxo!O:O,Fluxo!U:U,"&lt;="&amp;$K$2,Fluxo!D:D,$D131)</f>
        <v>1</v>
      </c>
      <c r="J131" s="109">
        <f>SUMIFS(Fluxo!N:N,Fluxo!S:S,"&gt;"&amp;$K$2,Fluxo!S:S,"&lt;"&amp;$K$4,Fluxo!D:D,$D131,Fluxo!U:U,"")+SUMIFS(Fluxo!O:O,Fluxo!U:U,"&gt;"&amp;$K$2,Fluxo!D:D,$D131)</f>
        <v>0</v>
      </c>
      <c r="K131" s="109">
        <f>SUMIFS(Fluxo!N:N,Fluxo!S:S,"&gt;="&amp;$K$4,Fluxo!D:D,$D131,Fluxo!U:U,"")</f>
        <v>0</v>
      </c>
      <c r="L131" s="109">
        <f t="shared" si="6"/>
        <v>0</v>
      </c>
      <c r="M131" s="109">
        <f>SUMIFS(Fluxo!N:N,Fluxo!S:S,"&lt;"&amp;$K$2,Fluxo!D:D,$D131,Fluxo!U:U,"")</f>
        <v>0</v>
      </c>
      <c r="N131" s="109">
        <v>0</v>
      </c>
    </row>
    <row r="132" spans="1:14" s="110" customFormat="1">
      <c r="A132" t="str">
        <f>Unidades!C126</f>
        <v>TONS KLABIN</v>
      </c>
      <c r="B132" t="str">
        <f>'Check Carteira'!C127</f>
        <v>E.1016.99.03.2005</v>
      </c>
      <c r="C132" s="80" t="str">
        <f>'Check Carteira'!E127</f>
        <v>NR</v>
      </c>
      <c r="D132" s="80" t="str">
        <f>'Check Carteira'!F127</f>
        <v>S-2005</v>
      </c>
      <c r="E132" s="80" t="str">
        <f>'Check Carteira'!G127</f>
        <v>Contrato Assinado</v>
      </c>
      <c r="F132" s="80" t="str">
        <f>IF(INDEX(Unidades!$V:$V,MATCH($D132,Unidades!$F:$F,0))=0,"",INDEX(Unidades!$V:$V,MATCH($D132,Unidades!$F:$F,0)))</f>
        <v>MARCO ANTONIO MURGIA</v>
      </c>
      <c r="G132" s="107">
        <f>IFERROR(INDEX(Contratos!L:L,MATCH(D132,Contratos!R:R,0)),"")</f>
        <v>45450</v>
      </c>
      <c r="H132" s="109">
        <f>IFERROR(INDEX(Contratos!G:G,MATCH(D132,Contratos!R:R,0)),0)</f>
        <v>322150</v>
      </c>
      <c r="I132" s="109">
        <f>SUMIFS(Fluxo!O:O,Fluxo!U:U,"&lt;="&amp;$K$2,Fluxo!D:D,$D132)</f>
        <v>136956.32999999999</v>
      </c>
      <c r="J132" s="109">
        <f>SUMIFS(Fluxo!N:N,Fluxo!S:S,"&gt;"&amp;$K$2,Fluxo!S:S,"&lt;"&amp;$K$4,Fluxo!D:D,$D132,Fluxo!U:U,"")+SUMIFS(Fluxo!O:O,Fluxo!U:U,"&gt;"&amp;$K$2,Fluxo!D:D,$D132)</f>
        <v>0</v>
      </c>
      <c r="K132" s="109">
        <f>SUMIFS(Fluxo!N:N,Fluxo!S:S,"&gt;="&amp;$K$4,Fluxo!D:D,$D132,Fluxo!U:U,"")</f>
        <v>190607.83</v>
      </c>
      <c r="L132" s="109">
        <f t="shared" si="6"/>
        <v>190607.83</v>
      </c>
      <c r="M132" s="109">
        <f>SUMIFS(Fluxo!N:N,Fluxo!S:S,"&lt;"&amp;$K$2,Fluxo!D:D,$D132,Fluxo!U:U,"")</f>
        <v>0</v>
      </c>
      <c r="N132" s="109">
        <v>0</v>
      </c>
    </row>
    <row r="133" spans="1:14" s="110" customFormat="1">
      <c r="A133" t="str">
        <f>Unidades!C127</f>
        <v>TONS KLABIN</v>
      </c>
      <c r="B133" t="str">
        <f>'Check Carteira'!C128</f>
        <v>E.1016.99.03.2006</v>
      </c>
      <c r="C133" s="80" t="str">
        <f>'Check Carteira'!E128</f>
        <v>NR</v>
      </c>
      <c r="D133" s="80" t="str">
        <f>'Check Carteira'!F128</f>
        <v>S-2006</v>
      </c>
      <c r="E133" s="80" t="str">
        <f>'Check Carteira'!G128</f>
        <v>Contrato Assinado</v>
      </c>
      <c r="F133" s="80" t="str">
        <f>IF(INDEX(Unidades!$V:$V,MATCH($D133,Unidades!$F:$F,0))=0,"",INDEX(Unidades!$V:$V,MATCH($D133,Unidades!$F:$F,0)))</f>
        <v>LUCAS PIRES FERREIRA</v>
      </c>
      <c r="G133" s="107">
        <f>IFERROR(INDEX(Contratos!L:L,MATCH(D133,Contratos!R:R,0)),"")</f>
        <v>45197</v>
      </c>
      <c r="H133" s="109">
        <f>IFERROR(INDEX(Contratos!G:G,MATCH(D133,Contratos!R:R,0)),0)</f>
        <v>290122.5</v>
      </c>
      <c r="I133" s="109">
        <f>SUMIFS(Fluxo!O:O,Fluxo!U:U,"&lt;="&amp;$K$2,Fluxo!D:D,$D133)</f>
        <v>87335.999999999985</v>
      </c>
      <c r="J133" s="109">
        <f>SUMIFS(Fluxo!N:N,Fluxo!S:S,"&gt;"&amp;$K$2,Fluxo!S:S,"&lt;"&amp;$K$4,Fluxo!D:D,$D133,Fluxo!U:U,"")+SUMIFS(Fluxo!O:O,Fluxo!U:U,"&gt;"&amp;$K$2,Fluxo!D:D,$D133)</f>
        <v>98310.200000000026</v>
      </c>
      <c r="K133" s="109">
        <f>SUMIFS(Fluxo!N:N,Fluxo!S:S,"&gt;="&amp;$K$4,Fluxo!D:D,$D133,Fluxo!U:U,"")</f>
        <v>115772.5</v>
      </c>
      <c r="L133" s="109">
        <f t="shared" si="6"/>
        <v>214082.7</v>
      </c>
      <c r="M133" s="109">
        <f>SUMIFS(Fluxo!N:N,Fluxo!S:S,"&lt;"&amp;$K$2,Fluxo!D:D,$D133,Fluxo!U:U,"")</f>
        <v>0</v>
      </c>
      <c r="N133" s="109">
        <v>0</v>
      </c>
    </row>
    <row r="134" spans="1:14" s="110" customFormat="1">
      <c r="A134" t="str">
        <f>Unidades!C128</f>
        <v>TONS KLABIN</v>
      </c>
      <c r="B134" t="str">
        <f>'Check Carteira'!C129</f>
        <v>E.1016.99.03.2007</v>
      </c>
      <c r="C134" s="80" t="str">
        <f>'Check Carteira'!E129</f>
        <v>NR</v>
      </c>
      <c r="D134" s="80" t="str">
        <f>'Check Carteira'!F129</f>
        <v>S-2007</v>
      </c>
      <c r="E134" s="80" t="str">
        <f>'Check Carteira'!G129</f>
        <v>Contrato Assinado</v>
      </c>
      <c r="F134" s="80" t="str">
        <f>IF(INDEX(Unidades!$V:$V,MATCH($D134,Unidades!$F:$F,0))=0,"",INDEX(Unidades!$V:$V,MATCH($D134,Unidades!$F:$F,0)))</f>
        <v>SILVIO CESAR DE SOUZA</v>
      </c>
      <c r="G134" s="107">
        <f>IFERROR(INDEX(Contratos!L:L,MATCH(D134,Contratos!R:R,0)),"")</f>
        <v>45221</v>
      </c>
      <c r="H134" s="109">
        <f>IFERROR(INDEX(Contratos!G:G,MATCH(D134,Contratos!R:R,0)),0)</f>
        <v>312025.71999999997</v>
      </c>
      <c r="I134" s="109">
        <f>SUMIFS(Fluxo!O:O,Fluxo!U:U,"&lt;="&amp;$K$2,Fluxo!D:D,$D134)</f>
        <v>257327.27</v>
      </c>
      <c r="J134" s="109">
        <f>SUMIFS(Fluxo!N:N,Fluxo!S:S,"&gt;"&amp;$K$2,Fluxo!S:S,"&lt;"&amp;$K$4,Fluxo!D:D,$D134,Fluxo!U:U,"")+SUMIFS(Fluxo!O:O,Fluxo!U:U,"&gt;"&amp;$K$2,Fluxo!D:D,$D134)</f>
        <v>56822.220000000008</v>
      </c>
      <c r="K134" s="109">
        <f>SUMIFS(Fluxo!N:N,Fluxo!S:S,"&gt;="&amp;$K$4,Fluxo!D:D,$D134,Fluxo!U:U,"")</f>
        <v>192.39</v>
      </c>
      <c r="L134" s="109">
        <f t="shared" si="6"/>
        <v>57014.610000000008</v>
      </c>
      <c r="M134" s="109">
        <f>SUMIFS(Fluxo!N:N,Fluxo!S:S,"&lt;"&amp;$K$2,Fluxo!D:D,$D134,Fluxo!U:U,"")</f>
        <v>0</v>
      </c>
      <c r="N134" s="109">
        <v>0</v>
      </c>
    </row>
    <row r="135" spans="1:14" s="110" customFormat="1">
      <c r="A135" t="str">
        <f>Unidades!C129</f>
        <v>TONS KLABIN</v>
      </c>
      <c r="B135" t="str">
        <f>'Check Carteira'!C130</f>
        <v>E.1016.99.03.2008</v>
      </c>
      <c r="C135" s="80" t="str">
        <f>'Check Carteira'!E130</f>
        <v>NR</v>
      </c>
      <c r="D135" s="80" t="str">
        <f>'Check Carteira'!F130</f>
        <v>S-2008</v>
      </c>
      <c r="E135" s="80" t="s">
        <v>17</v>
      </c>
      <c r="F135" s="80" t="str">
        <f>IF(INDEX(Unidades!$V:$V,MATCH($D135,Unidades!$F:$F,0))=0,"",INDEX(Unidades!$V:$V,MATCH($D135,Unidades!$F:$F,0)))</f>
        <v>PERMUTANTE</v>
      </c>
      <c r="G135" s="107" t="str">
        <f>IFERROR(INDEX(Contratos!L:L,MATCH(D135,Contratos!R:R,0)),"")</f>
        <v/>
      </c>
      <c r="H135" s="109">
        <f>IFERROR(INDEX(Contratos!G:G,MATCH(D135,Contratos!R:R,0)),0)</f>
        <v>0</v>
      </c>
      <c r="I135" s="109">
        <f>SUMIFS(Fluxo!O:O,Fluxo!U:U,"&lt;="&amp;$K$2,Fluxo!D:D,$D135)</f>
        <v>1</v>
      </c>
      <c r="J135" s="109">
        <f>SUMIFS(Fluxo!N:N,Fluxo!S:S,"&gt;"&amp;$K$2,Fluxo!S:S,"&lt;"&amp;$K$4,Fluxo!D:D,$D135,Fluxo!U:U,"")+SUMIFS(Fluxo!O:O,Fluxo!U:U,"&gt;"&amp;$K$2,Fluxo!D:D,$D135)</f>
        <v>0</v>
      </c>
      <c r="K135" s="109">
        <f>SUMIFS(Fluxo!N:N,Fluxo!S:S,"&gt;="&amp;$K$4,Fluxo!D:D,$D135,Fluxo!U:U,"")</f>
        <v>0</v>
      </c>
      <c r="L135" s="109">
        <f t="shared" si="6"/>
        <v>0</v>
      </c>
      <c r="M135" s="109">
        <f>SUMIFS(Fluxo!N:N,Fluxo!S:S,"&lt;"&amp;$K$2,Fluxo!D:D,$D135,Fluxo!U:U,"")</f>
        <v>0</v>
      </c>
      <c r="N135" s="109">
        <v>0</v>
      </c>
    </row>
    <row r="136" spans="1:14" s="110" customFormat="1">
      <c r="A136" t="str">
        <f>Unidades!C130</f>
        <v>TONS KLABIN</v>
      </c>
      <c r="B136" t="str">
        <f>'Check Carteira'!C131</f>
        <v>E.1016.99.03.2009</v>
      </c>
      <c r="C136" s="80" t="str">
        <f>'Check Carteira'!E131</f>
        <v>NR</v>
      </c>
      <c r="D136" s="80" t="str">
        <f>'Check Carteira'!F131</f>
        <v>S-2009</v>
      </c>
      <c r="E136" s="80" t="str">
        <f>'Check Carteira'!G131</f>
        <v>Contrato Assinado</v>
      </c>
      <c r="F136" s="80" t="str">
        <f>IF(INDEX(Unidades!$V:$V,MATCH($D136,Unidades!$F:$F,0))=0,"",INDEX(Unidades!$V:$V,MATCH($D136,Unidades!$F:$F,0)))</f>
        <v>DEBORAH DE SOUZA PIGNATARI LUCENA</v>
      </c>
      <c r="G136" s="107">
        <f>IFERROR(INDEX(Contratos!L:L,MATCH(D136,Contratos!R:R,0)),"")</f>
        <v>45301</v>
      </c>
      <c r="H136" s="109">
        <f>IFERROR(INDEX(Contratos!G:G,MATCH(D136,Contratos!R:R,0)),0)</f>
        <v>312925.33</v>
      </c>
      <c r="I136" s="109">
        <f>SUMIFS(Fluxo!O:O,Fluxo!U:U,"&lt;="&amp;$K$2,Fluxo!D:D,$D136)</f>
        <v>70899.689999999988</v>
      </c>
      <c r="J136" s="109">
        <f>SUMIFS(Fluxo!N:N,Fluxo!S:S,"&gt;"&amp;$K$2,Fluxo!S:S,"&lt;"&amp;$K$4,Fluxo!D:D,$D136,Fluxo!U:U,"")+SUMIFS(Fluxo!O:O,Fluxo!U:U,"&gt;"&amp;$K$2,Fluxo!D:D,$D136)</f>
        <v>170479.87999999998</v>
      </c>
      <c r="K136" s="109">
        <f>SUMIFS(Fluxo!N:N,Fluxo!S:S,"&gt;="&amp;$K$4,Fluxo!D:D,$D136,Fluxo!U:U,"")</f>
        <v>83148.180000000008</v>
      </c>
      <c r="L136" s="109">
        <f t="shared" si="6"/>
        <v>253628.06</v>
      </c>
      <c r="M136" s="109">
        <f>SUMIFS(Fluxo!N:N,Fluxo!S:S,"&lt;"&amp;$K$2,Fluxo!D:D,$D136,Fluxo!U:U,"")</f>
        <v>0</v>
      </c>
      <c r="N136" s="109">
        <v>0</v>
      </c>
    </row>
    <row r="137" spans="1:14" s="110" customFormat="1">
      <c r="A137" t="str">
        <f>Unidades!C131</f>
        <v>TONS KLABIN</v>
      </c>
      <c r="B137" t="str">
        <f>'Check Carteira'!C132</f>
        <v>E.1016.99.03.2010</v>
      </c>
      <c r="C137" s="80" t="str">
        <f>'Check Carteira'!E132</f>
        <v>NR</v>
      </c>
      <c r="D137" s="80" t="str">
        <f>'Check Carteira'!F132</f>
        <v>S-2010</v>
      </c>
      <c r="E137" s="80" t="s">
        <v>17</v>
      </c>
      <c r="F137" s="80" t="str">
        <f>IF(INDEX(Unidades!$V:$V,MATCH($D137,Unidades!$F:$F,0))=0,"",INDEX(Unidades!$V:$V,MATCH($D137,Unidades!$F:$F,0)))</f>
        <v>PERMUTANTE</v>
      </c>
      <c r="G137" s="107" t="str">
        <f>IFERROR(INDEX(Contratos!L:L,MATCH(D137,Contratos!R:R,0)),"")</f>
        <v/>
      </c>
      <c r="H137" s="109">
        <f>IFERROR(INDEX(Contratos!G:G,MATCH(D137,Contratos!R:R,0)),0)</f>
        <v>0</v>
      </c>
      <c r="I137" s="109">
        <f>SUMIFS(Fluxo!O:O,Fluxo!U:U,"&lt;="&amp;$K$2,Fluxo!D:D,$D137)</f>
        <v>1</v>
      </c>
      <c r="J137" s="109">
        <f>SUMIFS(Fluxo!N:N,Fluxo!S:S,"&gt;"&amp;$K$2,Fluxo!S:S,"&lt;"&amp;$K$4,Fluxo!D:D,$D137,Fluxo!U:U,"")+SUMIFS(Fluxo!O:O,Fluxo!U:U,"&gt;"&amp;$K$2,Fluxo!D:D,$D137)</f>
        <v>0</v>
      </c>
      <c r="K137" s="109">
        <f>SUMIFS(Fluxo!N:N,Fluxo!S:S,"&gt;="&amp;$K$4,Fluxo!D:D,$D137,Fluxo!U:U,"")</f>
        <v>0</v>
      </c>
      <c r="L137" s="109">
        <f t="shared" si="6"/>
        <v>0</v>
      </c>
      <c r="M137" s="109">
        <f>SUMIFS(Fluxo!N:N,Fluxo!S:S,"&lt;"&amp;$K$2,Fluxo!D:D,$D137,Fluxo!U:U,"")</f>
        <v>0</v>
      </c>
      <c r="N137" s="109">
        <v>0</v>
      </c>
    </row>
    <row r="138" spans="1:14" s="110" customFormat="1">
      <c r="A138" t="str">
        <f>Unidades!C132</f>
        <v>TONS KLABIN</v>
      </c>
      <c r="B138" t="str">
        <f>'Check Carteira'!C133</f>
        <v>E.1016.99.03.2011</v>
      </c>
      <c r="C138" s="80" t="str">
        <f>'Check Carteira'!E133</f>
        <v>NR</v>
      </c>
      <c r="D138" s="80" t="str">
        <f>'Check Carteira'!F133</f>
        <v>S-2011</v>
      </c>
      <c r="E138" s="80" t="s">
        <v>17</v>
      </c>
      <c r="F138" s="80" t="str">
        <f>IF(INDEX(Unidades!$V:$V,MATCH($D138,Unidades!$F:$F,0))=0,"",INDEX(Unidades!$V:$V,MATCH($D138,Unidades!$F:$F,0)))</f>
        <v>PERMUTANTE</v>
      </c>
      <c r="G138" s="107" t="str">
        <f>IFERROR(INDEX(Contratos!L:L,MATCH(D138,Contratos!R:R,0)),"")</f>
        <v/>
      </c>
      <c r="H138" s="109">
        <f>IFERROR(INDEX(Contratos!G:G,MATCH(D138,Contratos!R:R,0)),0)</f>
        <v>0</v>
      </c>
      <c r="I138" s="109">
        <f>SUMIFS(Fluxo!O:O,Fluxo!U:U,"&lt;="&amp;$K$2,Fluxo!D:D,$D138)</f>
        <v>1</v>
      </c>
      <c r="J138" s="109">
        <f>SUMIFS(Fluxo!N:N,Fluxo!S:S,"&gt;"&amp;$K$2,Fluxo!S:S,"&lt;"&amp;$K$4,Fluxo!D:D,$D138,Fluxo!U:U,"")+SUMIFS(Fluxo!O:O,Fluxo!U:U,"&gt;"&amp;$K$2,Fluxo!D:D,$D138)</f>
        <v>0</v>
      </c>
      <c r="K138" s="109">
        <f>SUMIFS(Fluxo!N:N,Fluxo!S:S,"&gt;="&amp;$K$4,Fluxo!D:D,$D138,Fluxo!U:U,"")</f>
        <v>0</v>
      </c>
      <c r="L138" s="109">
        <f t="shared" si="6"/>
        <v>0</v>
      </c>
      <c r="M138" s="109">
        <f>SUMIFS(Fluxo!N:N,Fluxo!S:S,"&lt;"&amp;$K$2,Fluxo!D:D,$D138,Fluxo!U:U,"")</f>
        <v>0</v>
      </c>
      <c r="N138" s="109">
        <v>0</v>
      </c>
    </row>
    <row r="139" spans="1:14" s="110" customFormat="1">
      <c r="A139" t="str">
        <f>Unidades!C133</f>
        <v>TONS KLABIN</v>
      </c>
      <c r="B139" t="str">
        <f>'Check Carteira'!C134</f>
        <v>E.1016.99.03.2012</v>
      </c>
      <c r="C139" s="80" t="str">
        <f>'Check Carteira'!E134</f>
        <v>NR</v>
      </c>
      <c r="D139" s="80" t="str">
        <f>'Check Carteira'!F134</f>
        <v>S-2012</v>
      </c>
      <c r="E139" s="80" t="str">
        <f>'Check Carteira'!G134</f>
        <v>Livre</v>
      </c>
      <c r="F139" s="80" t="str">
        <f>IF(INDEX(Unidades!$V:$V,MATCH($D139,Unidades!$F:$F,0))=0,"",INDEX(Unidades!$V:$V,MATCH($D139,Unidades!$F:$F,0)))</f>
        <v/>
      </c>
      <c r="G139" s="107" t="str">
        <f>IFERROR(INDEX(Contratos!L:L,MATCH(D139,Contratos!R:R,0)),"")</f>
        <v/>
      </c>
      <c r="H139" s="109">
        <f>IFERROR(INDEX(Contratos!G:G,MATCH(D139,Contratos!R:R,0)),0)</f>
        <v>0</v>
      </c>
      <c r="I139" s="109">
        <f>SUMIFS(Fluxo!O:O,Fluxo!U:U,"&lt;="&amp;$K$2,Fluxo!D:D,$D139)</f>
        <v>0</v>
      </c>
      <c r="J139" s="109">
        <f>SUMIFS(Fluxo!N:N,Fluxo!S:S,"&gt;"&amp;$K$2,Fluxo!S:S,"&lt;"&amp;$K$4,Fluxo!D:D,$D139,Fluxo!U:U,"")+SUMIFS(Fluxo!O:O,Fluxo!U:U,"&gt;"&amp;$K$2,Fluxo!D:D,$D139)</f>
        <v>0</v>
      </c>
      <c r="K139" s="109">
        <f>SUMIFS(Fluxo!N:N,Fluxo!S:S,"&gt;="&amp;$K$4,Fluxo!D:D,$D139,Fluxo!U:U,"")</f>
        <v>0</v>
      </c>
      <c r="L139" s="109">
        <f t="shared" si="6"/>
        <v>0</v>
      </c>
      <c r="M139" s="109">
        <f>SUMIFS(Fluxo!N:N,Fluxo!S:S,"&lt;"&amp;$K$2,Fluxo!D:D,$D139,Fluxo!U:U,"")</f>
        <v>0</v>
      </c>
      <c r="N139" s="109">
        <v>0</v>
      </c>
    </row>
    <row r="140" spans="1:14" s="110" customFormat="1">
      <c r="A140" t="str">
        <f>Unidades!C134</f>
        <v>TONS KLABIN</v>
      </c>
      <c r="B140" t="str">
        <f>'Check Carteira'!C135</f>
        <v>E.1016.99.03.2013</v>
      </c>
      <c r="C140" s="80" t="str">
        <f>'Check Carteira'!E135</f>
        <v>NR</v>
      </c>
      <c r="D140" s="80" t="str">
        <f>'Check Carteira'!F135</f>
        <v>S-2013</v>
      </c>
      <c r="E140" s="80" t="str">
        <f>'Check Carteira'!G135</f>
        <v>Contrato Assinado</v>
      </c>
      <c r="F140" s="80" t="str">
        <f>IF(INDEX(Unidades!$V:$V,MATCH($D140,Unidades!$F:$F,0))=0,"",INDEX(Unidades!$V:$V,MATCH($D140,Unidades!$F:$F,0)))</f>
        <v>MIGUEL PETRONI NETO</v>
      </c>
      <c r="G140" s="107">
        <f>IFERROR(INDEX(Contratos!L:L,MATCH(D140,Contratos!R:R,0)),"")</f>
        <v>45401</v>
      </c>
      <c r="H140" s="109">
        <f>IFERROR(INDEX(Contratos!G:G,MATCH(D140,Contratos!R:R,0)),0)</f>
        <v>363855</v>
      </c>
      <c r="I140" s="109">
        <f>SUMIFS(Fluxo!O:O,Fluxo!U:U,"&lt;="&amp;$K$2,Fluxo!D:D,$D140)</f>
        <v>87993.13</v>
      </c>
      <c r="J140" s="109">
        <f>SUMIFS(Fluxo!N:N,Fluxo!S:S,"&gt;"&amp;$K$2,Fluxo!S:S,"&lt;"&amp;$K$4,Fluxo!D:D,$D140,Fluxo!U:U,"")+SUMIFS(Fluxo!O:O,Fluxo!U:U,"&gt;"&amp;$K$2,Fluxo!D:D,$D140)</f>
        <v>49329.700000000012</v>
      </c>
      <c r="K140" s="109">
        <f>SUMIFS(Fluxo!N:N,Fluxo!S:S,"&gt;="&amp;$K$4,Fluxo!D:D,$D140,Fluxo!U:U,"")</f>
        <v>237301.77</v>
      </c>
      <c r="L140" s="109">
        <f t="shared" si="6"/>
        <v>286631.46999999997</v>
      </c>
      <c r="M140" s="109">
        <f>SUMIFS(Fluxo!N:N,Fluxo!S:S,"&lt;"&amp;$K$2,Fluxo!D:D,$D140,Fluxo!U:U,"")</f>
        <v>0</v>
      </c>
      <c r="N140" s="109">
        <v>0</v>
      </c>
    </row>
    <row r="141" spans="1:14" s="110" customFormat="1">
      <c r="A141" t="str">
        <f>Unidades!C135</f>
        <v>TONS KLABIN</v>
      </c>
      <c r="B141" t="str">
        <f>'Check Carteira'!C136</f>
        <v>E.1016.99.03.2014</v>
      </c>
      <c r="C141" s="80" t="str">
        <f>'Check Carteira'!E136</f>
        <v>NR</v>
      </c>
      <c r="D141" s="80" t="str">
        <f>'Check Carteira'!F136</f>
        <v>S-2014</v>
      </c>
      <c r="E141" s="80" t="s">
        <v>17</v>
      </c>
      <c r="F141" s="80" t="str">
        <f>IF(INDEX(Unidades!$V:$V,MATCH($D141,Unidades!$F:$F,0))=0,"",INDEX(Unidades!$V:$V,MATCH($D141,Unidades!$F:$F,0)))</f>
        <v>PERMUTANTE</v>
      </c>
      <c r="G141" s="107" t="str">
        <f>IFERROR(INDEX(Contratos!L:L,MATCH(D141,Contratos!R:R,0)),"")</f>
        <v/>
      </c>
      <c r="H141" s="109">
        <f>IFERROR(INDEX(Contratos!G:G,MATCH(D141,Contratos!R:R,0)),0)</f>
        <v>0</v>
      </c>
      <c r="I141" s="109">
        <f>SUMIFS(Fluxo!O:O,Fluxo!U:U,"&lt;="&amp;$K$2,Fluxo!D:D,$D141)</f>
        <v>1</v>
      </c>
      <c r="J141" s="109">
        <f>SUMIFS(Fluxo!N:N,Fluxo!S:S,"&gt;"&amp;$K$2,Fluxo!S:S,"&lt;"&amp;$K$4,Fluxo!D:D,$D141,Fluxo!U:U,"")+SUMIFS(Fluxo!O:O,Fluxo!U:U,"&gt;"&amp;$K$2,Fluxo!D:D,$D141)</f>
        <v>0</v>
      </c>
      <c r="K141" s="109">
        <f>SUMIFS(Fluxo!N:N,Fluxo!S:S,"&gt;="&amp;$K$4,Fluxo!D:D,$D141,Fluxo!U:U,"")</f>
        <v>0</v>
      </c>
      <c r="L141" s="109">
        <f t="shared" si="6"/>
        <v>0</v>
      </c>
      <c r="M141" s="109">
        <f>SUMIFS(Fluxo!N:N,Fluxo!S:S,"&lt;"&amp;$K$2,Fluxo!D:D,$D141,Fluxo!U:U,"")</f>
        <v>0</v>
      </c>
      <c r="N141" s="109">
        <v>0</v>
      </c>
    </row>
    <row r="142" spans="1:14" s="110" customFormat="1">
      <c r="A142" t="str">
        <f>Unidades!C136</f>
        <v>TONS KLABIN</v>
      </c>
      <c r="B142" t="str">
        <f>'Check Carteira'!C137</f>
        <v>E.1016.99.03.2015</v>
      </c>
      <c r="C142" s="80" t="str">
        <f>'Check Carteira'!E137</f>
        <v>NR</v>
      </c>
      <c r="D142" s="80" t="str">
        <f>'Check Carteira'!F137</f>
        <v>S-2015</v>
      </c>
      <c r="E142" s="80" t="s">
        <v>17</v>
      </c>
      <c r="F142" s="80" t="str">
        <f>IF(INDEX(Unidades!$V:$V,MATCH($D142,Unidades!$F:$F,0))=0,"",INDEX(Unidades!$V:$V,MATCH($D142,Unidades!$F:$F,0)))</f>
        <v>PERMUTANTE</v>
      </c>
      <c r="G142" s="107" t="str">
        <f>IFERROR(INDEX(Contratos!L:L,MATCH(D142,Contratos!R:R,0)),"")</f>
        <v/>
      </c>
      <c r="H142" s="109">
        <f>IFERROR(INDEX(Contratos!G:G,MATCH(D142,Contratos!R:R,0)),0)</f>
        <v>0</v>
      </c>
      <c r="I142" s="109">
        <f>SUMIFS(Fluxo!O:O,Fluxo!U:U,"&lt;="&amp;$K$2,Fluxo!D:D,$D142)</f>
        <v>1</v>
      </c>
      <c r="J142" s="109">
        <f>SUMIFS(Fluxo!N:N,Fluxo!S:S,"&gt;"&amp;$K$2,Fluxo!S:S,"&lt;"&amp;$K$4,Fluxo!D:D,$D142,Fluxo!U:U,"")+SUMIFS(Fluxo!O:O,Fluxo!U:U,"&gt;"&amp;$K$2,Fluxo!D:D,$D142)</f>
        <v>0</v>
      </c>
      <c r="K142" s="109">
        <f>SUMIFS(Fluxo!N:N,Fluxo!S:S,"&gt;="&amp;$K$4,Fluxo!D:D,$D142,Fluxo!U:U,"")</f>
        <v>0</v>
      </c>
      <c r="L142" s="109">
        <f t="shared" ref="L142:L156" si="7">J142+K142</f>
        <v>0</v>
      </c>
      <c r="M142" s="109">
        <f>SUMIFS(Fluxo!N:N,Fluxo!S:S,"&lt;"&amp;$K$2,Fluxo!D:D,$D142,Fluxo!U:U,"")</f>
        <v>0</v>
      </c>
      <c r="N142" s="109">
        <v>0</v>
      </c>
    </row>
    <row r="143" spans="1:14" s="110" customFormat="1">
      <c r="A143" t="str">
        <f>Unidades!C137</f>
        <v>TONS KLABIN</v>
      </c>
      <c r="B143" t="str">
        <f>'Check Carteira'!C138</f>
        <v>E.1016.99.03.3001</v>
      </c>
      <c r="C143" s="80" t="str">
        <f>'Check Carteira'!E138</f>
        <v>NR</v>
      </c>
      <c r="D143" s="80" t="str">
        <f>'Check Carteira'!F138</f>
        <v>S-3001</v>
      </c>
      <c r="E143" s="80" t="s">
        <v>17</v>
      </c>
      <c r="F143" s="80" t="str">
        <f>IF(INDEX(Unidades!$V:$V,MATCH($D143,Unidades!$F:$F,0))=0,"",INDEX(Unidades!$V:$V,MATCH($D143,Unidades!$F:$F,0)))</f>
        <v>PERMUTANTE</v>
      </c>
      <c r="G143" s="107" t="str">
        <f>IFERROR(INDEX(Contratos!L:L,MATCH(D143,Contratos!R:R,0)),"")</f>
        <v/>
      </c>
      <c r="H143" s="109">
        <f>IFERROR(INDEX(Contratos!G:G,MATCH(D143,Contratos!R:R,0)),0)</f>
        <v>0</v>
      </c>
      <c r="I143" s="109">
        <f>SUMIFS(Fluxo!O:O,Fluxo!U:U,"&lt;="&amp;$K$2,Fluxo!D:D,$D143)</f>
        <v>1</v>
      </c>
      <c r="J143" s="109">
        <f>SUMIFS(Fluxo!N:N,Fluxo!S:S,"&gt;"&amp;$K$2,Fluxo!S:S,"&lt;"&amp;$K$4,Fluxo!D:D,$D143,Fluxo!U:U,"")+SUMIFS(Fluxo!O:O,Fluxo!U:U,"&gt;"&amp;$K$2,Fluxo!D:D,$D143)</f>
        <v>0</v>
      </c>
      <c r="K143" s="109">
        <f>SUMIFS(Fluxo!N:N,Fluxo!S:S,"&gt;="&amp;$K$4,Fluxo!D:D,$D143,Fluxo!U:U,"")</f>
        <v>0</v>
      </c>
      <c r="L143" s="109">
        <f t="shared" si="7"/>
        <v>0</v>
      </c>
      <c r="M143" s="109">
        <f>SUMIFS(Fluxo!N:N,Fluxo!S:S,"&lt;"&amp;$K$2,Fluxo!D:D,$D143,Fluxo!U:U,"")</f>
        <v>0</v>
      </c>
      <c r="N143" s="109">
        <v>0</v>
      </c>
    </row>
    <row r="144" spans="1:14" s="110" customFormat="1">
      <c r="A144" t="str">
        <f>Unidades!C138</f>
        <v>TONS KLABIN</v>
      </c>
      <c r="B144" t="str">
        <f>'Check Carteira'!C139</f>
        <v>E.1016.99.03.3002</v>
      </c>
      <c r="C144" s="80" t="str">
        <f>'Check Carteira'!E139</f>
        <v>NR</v>
      </c>
      <c r="D144" s="80" t="str">
        <f>'Check Carteira'!F139</f>
        <v>S-3002</v>
      </c>
      <c r="E144" s="80" t="str">
        <f>'Check Carteira'!G139</f>
        <v>Contrato Assinado</v>
      </c>
      <c r="F144" s="80" t="str">
        <f>IF(INDEX(Unidades!$V:$V,MATCH($D144,Unidades!$F:$F,0))=0,"",INDEX(Unidades!$V:$V,MATCH($D144,Unidades!$F:$F,0)))</f>
        <v>MARCELO BUENO DE CASTRO</v>
      </c>
      <c r="G144" s="107">
        <f>IFERROR(INDEX(Contratos!L:L,MATCH(D144,Contratos!R:R,0)),"")</f>
        <v>45462</v>
      </c>
      <c r="H144" s="109">
        <f>IFERROR(INDEX(Contratos!G:G,MATCH(D144,Contratos!R:R,0)),0)</f>
        <v>313326.40000000002</v>
      </c>
      <c r="I144" s="109">
        <f>SUMIFS(Fluxo!O:O,Fluxo!U:U,"&lt;="&amp;$K$2,Fluxo!D:D,$D144)</f>
        <v>27370.02</v>
      </c>
      <c r="J144" s="109">
        <f>SUMIFS(Fluxo!N:N,Fluxo!S:S,"&gt;"&amp;$K$2,Fluxo!S:S,"&lt;"&amp;$K$4,Fluxo!D:D,$D144,Fluxo!U:U,"")+SUMIFS(Fluxo!O:O,Fluxo!U:U,"&gt;"&amp;$K$2,Fluxo!D:D,$D144)</f>
        <v>51838.11</v>
      </c>
      <c r="K144" s="109">
        <f>SUMIFS(Fluxo!N:N,Fluxo!S:S,"&gt;="&amp;$K$4,Fluxo!D:D,$D144,Fluxo!U:U,"")</f>
        <v>242819.9</v>
      </c>
      <c r="L144" s="109">
        <f t="shared" si="7"/>
        <v>294658.01</v>
      </c>
      <c r="M144" s="109">
        <f>SUMIFS(Fluxo!N:N,Fluxo!S:S,"&lt;"&amp;$K$2,Fluxo!D:D,$D144,Fluxo!U:U,"")</f>
        <v>0</v>
      </c>
      <c r="N144" s="109">
        <v>0</v>
      </c>
    </row>
    <row r="145" spans="1:14" s="110" customFormat="1">
      <c r="A145" t="str">
        <f>Unidades!C139</f>
        <v>TONS KLABIN</v>
      </c>
      <c r="B145" t="str">
        <f>'Check Carteira'!C140</f>
        <v>E.1016.99.03.3003</v>
      </c>
      <c r="C145" s="80" t="str">
        <f>'Check Carteira'!E140</f>
        <v>NR</v>
      </c>
      <c r="D145" s="80" t="str">
        <f>'Check Carteira'!F140</f>
        <v>S-3003</v>
      </c>
      <c r="E145" s="80" t="s">
        <v>17</v>
      </c>
      <c r="F145" s="80" t="str">
        <f>IF(INDEX(Unidades!$V:$V,MATCH($D145,Unidades!$F:$F,0))=0,"",INDEX(Unidades!$V:$V,MATCH($D145,Unidades!$F:$F,0)))</f>
        <v>PERMUTANTE</v>
      </c>
      <c r="G145" s="107" t="str">
        <f>IFERROR(INDEX(Contratos!L:L,MATCH(D145,Contratos!R:R,0)),"")</f>
        <v/>
      </c>
      <c r="H145" s="109">
        <f>IFERROR(INDEX(Contratos!G:G,MATCH(D145,Contratos!R:R,0)),0)</f>
        <v>0</v>
      </c>
      <c r="I145" s="109">
        <f>SUMIFS(Fluxo!O:O,Fluxo!U:U,"&lt;="&amp;$K$2,Fluxo!D:D,$D145)</f>
        <v>1</v>
      </c>
      <c r="J145" s="109">
        <f>SUMIFS(Fluxo!N:N,Fluxo!S:S,"&gt;"&amp;$K$2,Fluxo!S:S,"&lt;"&amp;$K$4,Fluxo!D:D,$D145,Fluxo!U:U,"")+SUMIFS(Fluxo!O:O,Fluxo!U:U,"&gt;"&amp;$K$2,Fluxo!D:D,$D145)</f>
        <v>0</v>
      </c>
      <c r="K145" s="109">
        <f>SUMIFS(Fluxo!N:N,Fluxo!S:S,"&gt;="&amp;$K$4,Fluxo!D:D,$D145,Fluxo!U:U,"")</f>
        <v>0</v>
      </c>
      <c r="L145" s="109">
        <f t="shared" si="7"/>
        <v>0</v>
      </c>
      <c r="M145" s="109">
        <f>SUMIFS(Fluxo!N:N,Fluxo!S:S,"&lt;"&amp;$K$2,Fluxo!D:D,$D145,Fluxo!U:U,"")</f>
        <v>0</v>
      </c>
      <c r="N145" s="109">
        <v>0</v>
      </c>
    </row>
    <row r="146" spans="1:14" s="110" customFormat="1">
      <c r="A146" t="str">
        <f>Unidades!C140</f>
        <v>TONS KLABIN</v>
      </c>
      <c r="B146" t="str">
        <f>'Check Carteira'!C141</f>
        <v>E.1016.99.03.3004</v>
      </c>
      <c r="C146" s="80" t="str">
        <f>'Check Carteira'!E141</f>
        <v>NR</v>
      </c>
      <c r="D146" s="80" t="str">
        <f>'Check Carteira'!F141</f>
        <v>S-3004</v>
      </c>
      <c r="E146" s="80" t="str">
        <f>'Check Carteira'!G141</f>
        <v>Contrato Assinado</v>
      </c>
      <c r="F146" s="80" t="str">
        <f>IF(INDEX(Unidades!$V:$V,MATCH($D146,Unidades!$F:$F,0))=0,"",INDEX(Unidades!$V:$V,MATCH($D146,Unidades!$F:$F,0)))</f>
        <v>EDUARDO HENRIQUE BARRETO MIRANDA</v>
      </c>
      <c r="G146" s="107">
        <f>IFERROR(INDEX(Contratos!L:L,MATCH(D146,Contratos!R:R,0)),"")</f>
        <v>45143</v>
      </c>
      <c r="H146" s="109">
        <f>IFERROR(INDEX(Contratos!G:G,MATCH(D146,Contratos!R:R,0)),0)</f>
        <v>328742.96000000002</v>
      </c>
      <c r="I146" s="109">
        <f>SUMIFS(Fluxo!O:O,Fluxo!U:U,"&lt;="&amp;$K$2,Fluxo!D:D,$D146)</f>
        <v>72063.19</v>
      </c>
      <c r="J146" s="109">
        <f>SUMIFS(Fluxo!N:N,Fluxo!S:S,"&gt;"&amp;$K$2,Fluxo!S:S,"&lt;"&amp;$K$4,Fluxo!D:D,$D146,Fluxo!U:U,"")+SUMIFS(Fluxo!O:O,Fluxo!U:U,"&gt;"&amp;$K$2,Fluxo!D:D,$D146)</f>
        <v>92002.429999999978</v>
      </c>
      <c r="K146" s="109">
        <f>SUMIFS(Fluxo!N:N,Fluxo!S:S,"&gt;="&amp;$K$4,Fluxo!D:D,$D146,Fluxo!U:U,"")</f>
        <v>179554.66</v>
      </c>
      <c r="L146" s="109">
        <f t="shared" si="7"/>
        <v>271557.08999999997</v>
      </c>
      <c r="M146" s="109">
        <f>SUMIFS(Fluxo!N:N,Fluxo!S:S,"&lt;"&amp;$K$2,Fluxo!D:D,$D146,Fluxo!U:U,"")</f>
        <v>0</v>
      </c>
      <c r="N146" s="109">
        <v>0</v>
      </c>
    </row>
    <row r="147" spans="1:14" s="110" customFormat="1">
      <c r="A147" t="str">
        <f>Unidades!C141</f>
        <v>TONS KLABIN</v>
      </c>
      <c r="B147" t="str">
        <f>'Check Carteira'!C142</f>
        <v>E.1016.99.03.3005</v>
      </c>
      <c r="C147" s="80" t="str">
        <f>'Check Carteira'!E142</f>
        <v>NR</v>
      </c>
      <c r="D147" s="80" t="str">
        <f>'Check Carteira'!F142</f>
        <v>S-3005</v>
      </c>
      <c r="E147" s="80" t="str">
        <f>'Check Carteira'!G142</f>
        <v>Contrato Assinado</v>
      </c>
      <c r="F147" s="80" t="str">
        <f>IF(INDEX(Unidades!$V:$V,MATCH($D147,Unidades!$F:$F,0))=0,"",INDEX(Unidades!$V:$V,MATCH($D147,Unidades!$F:$F,0)))</f>
        <v>PATRICIA GUIMARÃES SANTANA</v>
      </c>
      <c r="G147" s="107">
        <f>IFERROR(INDEX(Contratos!L:L,MATCH(D147,Contratos!R:R,0)),"")</f>
        <v>45054</v>
      </c>
      <c r="H147" s="109">
        <f>IFERROR(INDEX(Contratos!G:G,MATCH(D147,Contratos!R:R,0)),0)</f>
        <v>319209</v>
      </c>
      <c r="I147" s="109">
        <f>SUMIFS(Fluxo!O:O,Fluxo!U:U,"&lt;="&amp;$K$2,Fluxo!D:D,$D147)</f>
        <v>41027.759999999995</v>
      </c>
      <c r="J147" s="109">
        <f>SUMIFS(Fluxo!N:N,Fluxo!S:S,"&gt;"&amp;$K$2,Fluxo!S:S,"&lt;"&amp;$K$4,Fluxo!D:D,$D147,Fluxo!U:U,"")+SUMIFS(Fluxo!O:O,Fluxo!U:U,"&gt;"&amp;$K$2,Fluxo!D:D,$D147)</f>
        <v>47644.659999999989</v>
      </c>
      <c r="K147" s="109">
        <f>SUMIFS(Fluxo!N:N,Fluxo!S:S,"&gt;="&amp;$K$4,Fluxo!D:D,$D147,Fluxo!U:U,"")</f>
        <v>250747.12999999998</v>
      </c>
      <c r="L147" s="109">
        <f t="shared" si="7"/>
        <v>298391.78999999998</v>
      </c>
      <c r="M147" s="109">
        <f>SUMIFS(Fluxo!N:N,Fluxo!S:S,"&lt;"&amp;$K$2,Fluxo!D:D,$D147,Fluxo!U:U,"")</f>
        <v>0</v>
      </c>
      <c r="N147" s="109">
        <v>0</v>
      </c>
    </row>
    <row r="148" spans="1:14" s="110" customFormat="1">
      <c r="A148" t="str">
        <f>Unidades!C142</f>
        <v>TONS KLABIN</v>
      </c>
      <c r="B148" t="str">
        <f>'Check Carteira'!C143</f>
        <v>E.1016.99.03.3006</v>
      </c>
      <c r="C148" s="80" t="str">
        <f>'Check Carteira'!E143</f>
        <v>NR</v>
      </c>
      <c r="D148" s="80" t="str">
        <f>'Check Carteira'!F143</f>
        <v>S-3006</v>
      </c>
      <c r="E148" s="80" t="str">
        <f>'Check Carteira'!G143</f>
        <v>Contrato Assinado</v>
      </c>
      <c r="F148" s="80" t="str">
        <f>IF(INDEX(Unidades!$V:$V,MATCH($D148,Unidades!$F:$F,0))=0,"",INDEX(Unidades!$V:$V,MATCH($D148,Unidades!$F:$F,0)))</f>
        <v>LOURANE ANDRADE LOPES DOS SANTOS</v>
      </c>
      <c r="G148" s="107">
        <f>IFERROR(INDEX(Contratos!L:L,MATCH(D148,Contratos!R:R,0)),"")</f>
        <v>45215</v>
      </c>
      <c r="H148" s="109">
        <f>IFERROR(INDEX(Contratos!G:G,MATCH(D148,Contratos!R:R,0)),0)</f>
        <v>324898.46999999997</v>
      </c>
      <c r="I148" s="109">
        <f>SUMIFS(Fluxo!O:O,Fluxo!U:U,"&lt;="&amp;$K$2,Fluxo!D:D,$D148)</f>
        <v>25190.460000000003</v>
      </c>
      <c r="J148" s="109">
        <f>SUMIFS(Fluxo!N:N,Fluxo!S:S,"&gt;"&amp;$K$2,Fluxo!S:S,"&lt;"&amp;$K$4,Fluxo!D:D,$D148,Fluxo!U:U,"")+SUMIFS(Fluxo!O:O,Fluxo!U:U,"&gt;"&amp;$K$2,Fluxo!D:D,$D148)</f>
        <v>315361.59999999998</v>
      </c>
      <c r="K148" s="109">
        <f>SUMIFS(Fluxo!N:N,Fluxo!S:S,"&gt;="&amp;$K$4,Fluxo!D:D,$D148,Fluxo!U:U,"")</f>
        <v>184.95</v>
      </c>
      <c r="L148" s="109">
        <f t="shared" si="7"/>
        <v>315546.55</v>
      </c>
      <c r="M148" s="109">
        <f>SUMIFS(Fluxo!N:N,Fluxo!S:S,"&lt;"&amp;$K$2,Fluxo!D:D,$D148,Fluxo!U:U,"")</f>
        <v>0</v>
      </c>
      <c r="N148" s="109">
        <v>0</v>
      </c>
    </row>
    <row r="149" spans="1:14" s="110" customFormat="1">
      <c r="A149" t="str">
        <f>Unidades!C143</f>
        <v>TONS KLABIN</v>
      </c>
      <c r="B149" t="str">
        <f>'Check Carteira'!C144</f>
        <v>E.1016.99.03.3007</v>
      </c>
      <c r="C149" s="80" t="str">
        <f>'Check Carteira'!E144</f>
        <v>NR</v>
      </c>
      <c r="D149" s="80" t="str">
        <f>'Check Carteira'!F144</f>
        <v>S-3007</v>
      </c>
      <c r="E149" s="80" t="str">
        <f>'Check Carteira'!G144</f>
        <v>Quitado</v>
      </c>
      <c r="F149" s="80" t="str">
        <f>IF(INDEX(Unidades!$V:$V,MATCH($D149,Unidades!$F:$F,0))=0,"",INDEX(Unidades!$V:$V,MATCH($D149,Unidades!$F:$F,0)))</f>
        <v>ECOTIME PARTICIPAÇÕES LTDA</v>
      </c>
      <c r="G149" s="107">
        <f>IFERROR(INDEX(Contratos!L:L,MATCH(D149,Contratos!R:R,0)),"")</f>
        <v>45069</v>
      </c>
      <c r="H149" s="109">
        <f>IFERROR(INDEX(Contratos!G:G,MATCH(D149,Contratos!R:R,0)),0)</f>
        <v>279909.48</v>
      </c>
      <c r="I149" s="109">
        <f>SUMIFS(Fluxo!O:O,Fluxo!U:U,"&lt;="&amp;$K$2,Fluxo!D:D,$D149)</f>
        <v>281914.55</v>
      </c>
      <c r="J149" s="109">
        <f>SUMIFS(Fluxo!N:N,Fluxo!S:S,"&gt;"&amp;$K$2,Fluxo!S:S,"&lt;"&amp;$K$4,Fluxo!D:D,$D149,Fluxo!U:U,"")+SUMIFS(Fluxo!O:O,Fluxo!U:U,"&gt;"&amp;$K$2,Fluxo!D:D,$D149)</f>
        <v>0</v>
      </c>
      <c r="K149" s="109">
        <f>SUMIFS(Fluxo!N:N,Fluxo!S:S,"&gt;="&amp;$K$4,Fluxo!D:D,$D149,Fluxo!U:U,"")</f>
        <v>0</v>
      </c>
      <c r="L149" s="109">
        <f t="shared" si="7"/>
        <v>0</v>
      </c>
      <c r="M149" s="109">
        <f>SUMIFS(Fluxo!N:N,Fluxo!S:S,"&lt;"&amp;$K$2,Fluxo!D:D,$D149,Fluxo!U:U,"")</f>
        <v>0</v>
      </c>
      <c r="N149" s="109">
        <v>0</v>
      </c>
    </row>
    <row r="150" spans="1:14" s="110" customFormat="1">
      <c r="A150" t="str">
        <f>Unidades!C144</f>
        <v>TONS KLABIN</v>
      </c>
      <c r="B150" t="str">
        <f>'Check Carteira'!C145</f>
        <v>E.1016.99.03.3008</v>
      </c>
      <c r="C150" s="80" t="str">
        <f>'Check Carteira'!E145</f>
        <v>NR</v>
      </c>
      <c r="D150" s="80" t="str">
        <f>'Check Carteira'!F145</f>
        <v>S-3008</v>
      </c>
      <c r="E150" s="80" t="s">
        <v>17</v>
      </c>
      <c r="F150" s="80" t="str">
        <f>IF(INDEX(Unidades!$V:$V,MATCH($D150,Unidades!$F:$F,0))=0,"",INDEX(Unidades!$V:$V,MATCH($D150,Unidades!$F:$F,0)))</f>
        <v>PERMUTANTE</v>
      </c>
      <c r="G150" s="107" t="str">
        <f>IFERROR(INDEX(Contratos!L:L,MATCH(D150,Contratos!R:R,0)),"")</f>
        <v/>
      </c>
      <c r="H150" s="109">
        <f>IFERROR(INDEX(Contratos!G:G,MATCH(D150,Contratos!R:R,0)),0)</f>
        <v>0</v>
      </c>
      <c r="I150" s="109">
        <f>SUMIFS(Fluxo!O:O,Fluxo!U:U,"&lt;="&amp;$K$2,Fluxo!D:D,$D150)</f>
        <v>1</v>
      </c>
      <c r="J150" s="109">
        <f>SUMIFS(Fluxo!N:N,Fluxo!S:S,"&gt;"&amp;$K$2,Fluxo!S:S,"&lt;"&amp;$K$4,Fluxo!D:D,$D150,Fluxo!U:U,"")+SUMIFS(Fluxo!O:O,Fluxo!U:U,"&gt;"&amp;$K$2,Fluxo!D:D,$D150)</f>
        <v>0</v>
      </c>
      <c r="K150" s="109">
        <f>SUMIFS(Fluxo!N:N,Fluxo!S:S,"&gt;="&amp;$K$4,Fluxo!D:D,$D150,Fluxo!U:U,"")</f>
        <v>0</v>
      </c>
      <c r="L150" s="109">
        <f t="shared" si="7"/>
        <v>0</v>
      </c>
      <c r="M150" s="109">
        <f>SUMIFS(Fluxo!N:N,Fluxo!S:S,"&lt;"&amp;$K$2,Fluxo!D:D,$D150,Fluxo!U:U,"")</f>
        <v>0</v>
      </c>
      <c r="N150" s="109">
        <v>0</v>
      </c>
    </row>
    <row r="151" spans="1:14" s="110" customFormat="1">
      <c r="A151" t="str">
        <f>Unidades!C145</f>
        <v>TONS KLABIN</v>
      </c>
      <c r="B151" t="str">
        <f>'Check Carteira'!C146</f>
        <v>E.1016.99.03.3009</v>
      </c>
      <c r="C151" s="80" t="str">
        <f>'Check Carteira'!E146</f>
        <v>NR</v>
      </c>
      <c r="D151" s="80" t="str">
        <f>'Check Carteira'!F146</f>
        <v>S-3009</v>
      </c>
      <c r="E151" s="80" t="str">
        <f>'Check Carteira'!G146</f>
        <v>Quitado</v>
      </c>
      <c r="F151" s="80" t="str">
        <f>IF(INDEX(Unidades!$V:$V,MATCH($D151,Unidades!$F:$F,0))=0,"",INDEX(Unidades!$V:$V,MATCH($D151,Unidades!$F:$F,0)))</f>
        <v>RAFFAELE ANACLERIO</v>
      </c>
      <c r="G151" s="107">
        <f>IFERROR(INDEX(Contratos!L:L,MATCH(D151,Contratos!R:R,0)),"")</f>
        <v>45084</v>
      </c>
      <c r="H151" s="109">
        <f>IFERROR(INDEX(Contratos!G:G,MATCH(D151,Contratos!R:R,0)),0)</f>
        <v>270820.8</v>
      </c>
      <c r="I151" s="109">
        <f>SUMIFS(Fluxo!O:O,Fluxo!U:U,"&lt;="&amp;$K$2,Fluxo!D:D,$D151)</f>
        <v>270820.8</v>
      </c>
      <c r="J151" s="109">
        <f>SUMIFS(Fluxo!N:N,Fluxo!S:S,"&gt;"&amp;$K$2,Fluxo!S:S,"&lt;"&amp;$K$4,Fluxo!D:D,$D151,Fluxo!U:U,"")+SUMIFS(Fluxo!O:O,Fluxo!U:U,"&gt;"&amp;$K$2,Fluxo!D:D,$D151)</f>
        <v>0</v>
      </c>
      <c r="K151" s="109">
        <f>SUMIFS(Fluxo!N:N,Fluxo!S:S,"&gt;="&amp;$K$4,Fluxo!D:D,$D151,Fluxo!U:U,"")</f>
        <v>0</v>
      </c>
      <c r="L151" s="109">
        <f t="shared" si="7"/>
        <v>0</v>
      </c>
      <c r="M151" s="109">
        <f>SUMIFS(Fluxo!N:N,Fluxo!S:S,"&lt;"&amp;$K$2,Fluxo!D:D,$D151,Fluxo!U:U,"")</f>
        <v>0</v>
      </c>
      <c r="N151" s="109">
        <v>0</v>
      </c>
    </row>
    <row r="152" spans="1:14" s="110" customFormat="1">
      <c r="A152" t="str">
        <f>Unidades!C146</f>
        <v>TONS KLABIN</v>
      </c>
      <c r="B152" t="str">
        <f>'Check Carteira'!C147</f>
        <v>E.1016.99.03.3010</v>
      </c>
      <c r="C152" s="80" t="str">
        <f>'Check Carteira'!E147</f>
        <v>NR</v>
      </c>
      <c r="D152" s="80" t="str">
        <f>'Check Carteira'!F147</f>
        <v>S-3010</v>
      </c>
      <c r="E152" s="80" t="s">
        <v>17</v>
      </c>
      <c r="F152" s="80" t="str">
        <f>IF(INDEX(Unidades!$V:$V,MATCH($D152,Unidades!$F:$F,0))=0,"",INDEX(Unidades!$V:$V,MATCH($D152,Unidades!$F:$F,0)))</f>
        <v>PERMUTANTE</v>
      </c>
      <c r="G152" s="107" t="str">
        <f>IFERROR(INDEX(Contratos!L:L,MATCH(D152,Contratos!R:R,0)),"")</f>
        <v/>
      </c>
      <c r="H152" s="109">
        <f>IFERROR(INDEX(Contratos!G:G,MATCH(D152,Contratos!R:R,0)),0)</f>
        <v>0</v>
      </c>
      <c r="I152" s="109">
        <f>SUMIFS(Fluxo!O:O,Fluxo!U:U,"&lt;="&amp;$K$2,Fluxo!D:D,$D152)</f>
        <v>1</v>
      </c>
      <c r="J152" s="109">
        <f>SUMIFS(Fluxo!N:N,Fluxo!S:S,"&gt;"&amp;$K$2,Fluxo!S:S,"&lt;"&amp;$K$4,Fluxo!D:D,$D152,Fluxo!U:U,"")+SUMIFS(Fluxo!O:O,Fluxo!U:U,"&gt;"&amp;$K$2,Fluxo!D:D,$D152)</f>
        <v>0</v>
      </c>
      <c r="K152" s="109">
        <f>SUMIFS(Fluxo!N:N,Fluxo!S:S,"&gt;="&amp;$K$4,Fluxo!D:D,$D152,Fluxo!U:U,"")</f>
        <v>0</v>
      </c>
      <c r="L152" s="109">
        <f t="shared" si="7"/>
        <v>0</v>
      </c>
      <c r="M152" s="109">
        <f>SUMIFS(Fluxo!N:N,Fluxo!S:S,"&lt;"&amp;$K$2,Fluxo!D:D,$D152,Fluxo!U:U,"")</f>
        <v>0</v>
      </c>
      <c r="N152" s="109">
        <v>0</v>
      </c>
    </row>
    <row r="153" spans="1:14" s="110" customFormat="1">
      <c r="A153" t="str">
        <f>Unidades!C147</f>
        <v>TONS KLABIN</v>
      </c>
      <c r="B153" t="str">
        <f>'Check Carteira'!C148</f>
        <v>E.1016.99.03.3011</v>
      </c>
      <c r="C153" s="80" t="str">
        <f>'Check Carteira'!E148</f>
        <v>NR</v>
      </c>
      <c r="D153" s="80" t="str">
        <f>'Check Carteira'!F148</f>
        <v>S-3011</v>
      </c>
      <c r="E153" s="80" t="str">
        <f>'Check Carteira'!G148</f>
        <v>Livre</v>
      </c>
      <c r="F153" s="80" t="str">
        <f>IF(INDEX(Unidades!$V:$V,MATCH($D153,Unidades!$F:$F,0))=0,"",INDEX(Unidades!$V:$V,MATCH($D153,Unidades!$F:$F,0)))</f>
        <v/>
      </c>
      <c r="G153" s="107" t="str">
        <f>IFERROR(INDEX(Contratos!L:L,MATCH(D153,Contratos!R:R,0)),"")</f>
        <v/>
      </c>
      <c r="H153" s="109">
        <f>IFERROR(INDEX(Contratos!G:G,MATCH(D153,Contratos!R:R,0)),0)</f>
        <v>0</v>
      </c>
      <c r="I153" s="109">
        <f>SUMIFS(Fluxo!O:O,Fluxo!U:U,"&lt;="&amp;$K$2,Fluxo!D:D,$D153)</f>
        <v>0</v>
      </c>
      <c r="J153" s="109">
        <f>SUMIFS(Fluxo!N:N,Fluxo!S:S,"&gt;"&amp;$K$2,Fluxo!S:S,"&lt;"&amp;$K$4,Fluxo!D:D,$D153,Fluxo!U:U,"")+SUMIFS(Fluxo!O:O,Fluxo!U:U,"&gt;"&amp;$K$2,Fluxo!D:D,$D153)</f>
        <v>0</v>
      </c>
      <c r="K153" s="109">
        <f>SUMIFS(Fluxo!N:N,Fluxo!S:S,"&gt;="&amp;$K$4,Fluxo!D:D,$D153,Fluxo!U:U,"")</f>
        <v>0</v>
      </c>
      <c r="L153" s="109">
        <f t="shared" si="7"/>
        <v>0</v>
      </c>
      <c r="M153" s="109">
        <f>SUMIFS(Fluxo!N:N,Fluxo!S:S,"&lt;"&amp;$K$2,Fluxo!D:D,$D153,Fluxo!U:U,"")</f>
        <v>0</v>
      </c>
      <c r="N153" s="109">
        <v>0</v>
      </c>
    </row>
    <row r="154" spans="1:14" s="110" customFormat="1">
      <c r="A154" t="str">
        <f>Unidades!C148</f>
        <v>TONS KLABIN</v>
      </c>
      <c r="B154" t="str">
        <f>'Check Carteira'!C149</f>
        <v>E.1016.99.03.3012</v>
      </c>
      <c r="C154" s="80" t="str">
        <f>'Check Carteira'!E149</f>
        <v>NR</v>
      </c>
      <c r="D154" s="80" t="str">
        <f>'Check Carteira'!F149</f>
        <v>S-3012</v>
      </c>
      <c r="E154" s="80" t="str">
        <f>'Check Carteira'!G149</f>
        <v>Contrato Assinado</v>
      </c>
      <c r="F154" s="80" t="str">
        <f>IF(INDEX(Unidades!$V:$V,MATCH($D154,Unidades!$F:$F,0))=0,"",INDEX(Unidades!$V:$V,MATCH($D154,Unidades!$F:$F,0)))</f>
        <v>RENATA MARIA LIMA DINIZ</v>
      </c>
      <c r="G154" s="107">
        <f>IFERROR(INDEX(Contratos!L:L,MATCH(D154,Contratos!R:R,0)),"")</f>
        <v>45362</v>
      </c>
      <c r="H154" s="109">
        <f>IFERROR(INDEX(Contratos!G:G,MATCH(D154,Contratos!R:R,0)),0)</f>
        <v>343100</v>
      </c>
      <c r="I154" s="109">
        <f>SUMIFS(Fluxo!O:O,Fluxo!U:U,"&lt;="&amp;$K$2,Fluxo!D:D,$D154)</f>
        <v>157663.56999999998</v>
      </c>
      <c r="J154" s="109">
        <f>SUMIFS(Fluxo!N:N,Fluxo!S:S,"&gt;"&amp;$K$2,Fluxo!S:S,"&lt;"&amp;$K$4,Fluxo!D:D,$D154,Fluxo!U:U,"")+SUMIFS(Fluxo!O:O,Fluxo!U:U,"&gt;"&amp;$K$2,Fluxo!D:D,$D154)</f>
        <v>184538.07</v>
      </c>
      <c r="K154" s="109">
        <f>SUMIFS(Fluxo!N:N,Fluxo!S:S,"&gt;="&amp;$K$4,Fluxo!D:D,$D154,Fluxo!U:U,"")</f>
        <v>9941.3000000000011</v>
      </c>
      <c r="L154" s="109">
        <f t="shared" si="7"/>
        <v>194479.37</v>
      </c>
      <c r="M154" s="109">
        <f>SUMIFS(Fluxo!N:N,Fluxo!S:S,"&lt;"&amp;$K$2,Fluxo!D:D,$D154,Fluxo!U:U,"")</f>
        <v>0</v>
      </c>
      <c r="N154" s="109">
        <v>0</v>
      </c>
    </row>
    <row r="155" spans="1:14" s="110" customFormat="1">
      <c r="A155" t="str">
        <f>Unidades!C149</f>
        <v>TONS KLABIN</v>
      </c>
      <c r="B155" t="str">
        <f>'Check Carteira'!C150</f>
        <v>E.1016.99.03.3013</v>
      </c>
      <c r="C155" s="80" t="str">
        <f>'Check Carteira'!E150</f>
        <v>NR</v>
      </c>
      <c r="D155" s="80" t="str">
        <f>'Check Carteira'!F150</f>
        <v>S-3013</v>
      </c>
      <c r="E155" s="80" t="s">
        <v>17</v>
      </c>
      <c r="F155" s="80" t="str">
        <f>IF(INDEX(Unidades!$V:$V,MATCH($D155,Unidades!$F:$F,0))=0,"",INDEX(Unidades!$V:$V,MATCH($D155,Unidades!$F:$F,0)))</f>
        <v>PERMUTANTE</v>
      </c>
      <c r="G155" s="107" t="str">
        <f>IFERROR(INDEX(Contratos!L:L,MATCH(D155,Contratos!R:R,0)),"")</f>
        <v/>
      </c>
      <c r="H155" s="109">
        <f>IFERROR(INDEX(Contratos!G:G,MATCH(D155,Contratos!R:R,0)),0)</f>
        <v>0</v>
      </c>
      <c r="I155" s="109">
        <f>SUMIFS(Fluxo!O:O,Fluxo!U:U,"&lt;="&amp;$K$2,Fluxo!D:D,$D155)</f>
        <v>1</v>
      </c>
      <c r="J155" s="109">
        <f>SUMIFS(Fluxo!N:N,Fluxo!S:S,"&gt;"&amp;$K$2,Fluxo!S:S,"&lt;"&amp;$K$4,Fluxo!D:D,$D155,Fluxo!U:U,"")+SUMIFS(Fluxo!O:O,Fluxo!U:U,"&gt;"&amp;$K$2,Fluxo!D:D,$D155)</f>
        <v>0</v>
      </c>
      <c r="K155" s="109">
        <f>SUMIFS(Fluxo!N:N,Fluxo!S:S,"&gt;="&amp;$K$4,Fluxo!D:D,$D155,Fluxo!U:U,"")</f>
        <v>0</v>
      </c>
      <c r="L155" s="109">
        <f t="shared" si="7"/>
        <v>0</v>
      </c>
      <c r="M155" s="109">
        <f>SUMIFS(Fluxo!N:N,Fluxo!S:S,"&lt;"&amp;$K$2,Fluxo!D:D,$D155,Fluxo!U:U,"")</f>
        <v>0</v>
      </c>
      <c r="N155" s="109">
        <v>0</v>
      </c>
    </row>
    <row r="156" spans="1:14" s="110" customFormat="1">
      <c r="A156" t="str">
        <f>Unidades!C150</f>
        <v>TONS KLABIN</v>
      </c>
      <c r="B156" t="str">
        <f>'Check Carteira'!C151</f>
        <v>E.1016.99.03.3014</v>
      </c>
      <c r="C156" s="80" t="str">
        <f>'Check Carteira'!E151</f>
        <v>NR</v>
      </c>
      <c r="D156" s="80" t="str">
        <f>'Check Carteira'!F151</f>
        <v>S-3014</v>
      </c>
      <c r="E156" s="80" t="s">
        <v>17</v>
      </c>
      <c r="F156" s="80" t="str">
        <f>IF(INDEX(Unidades!$V:$V,MATCH($D156,Unidades!$F:$F,0))=0,"",INDEX(Unidades!$V:$V,MATCH($D156,Unidades!$F:$F,0)))</f>
        <v>PERMUTANTE</v>
      </c>
      <c r="G156" s="107" t="str">
        <f>IFERROR(INDEX(Contratos!L:L,MATCH(D156,Contratos!R:R,0)),"")</f>
        <v/>
      </c>
      <c r="H156" s="109">
        <f>IFERROR(INDEX(Contratos!G:G,MATCH(D156,Contratos!R:R,0)),0)</f>
        <v>0</v>
      </c>
      <c r="I156" s="109">
        <f>SUMIFS(Fluxo!O:O,Fluxo!U:U,"&lt;="&amp;$K$2,Fluxo!D:D,$D156)</f>
        <v>1</v>
      </c>
      <c r="J156" s="109">
        <f>SUMIFS(Fluxo!N:N,Fluxo!S:S,"&gt;"&amp;$K$2,Fluxo!S:S,"&lt;"&amp;$K$4,Fluxo!D:D,$D156,Fluxo!U:U,"")+SUMIFS(Fluxo!O:O,Fluxo!U:U,"&gt;"&amp;$K$2,Fluxo!D:D,$D156)</f>
        <v>0</v>
      </c>
      <c r="K156" s="109">
        <f>SUMIFS(Fluxo!N:N,Fluxo!S:S,"&gt;="&amp;$K$4,Fluxo!D:D,$D156,Fluxo!U:U,"")</f>
        <v>0</v>
      </c>
      <c r="L156" s="109">
        <f t="shared" si="7"/>
        <v>0</v>
      </c>
      <c r="M156" s="109">
        <f>SUMIFS(Fluxo!N:N,Fluxo!S:S,"&lt;"&amp;$K$2,Fluxo!D:D,$D156,Fluxo!U:U,"")</f>
        <v>0</v>
      </c>
      <c r="N156" s="109">
        <v>0</v>
      </c>
    </row>
    <row r="157" spans="1:14" s="110" customFormat="1">
      <c r="A157" t="str">
        <f>Unidades!C151</f>
        <v>TONS KLABIN</v>
      </c>
      <c r="B157" t="str">
        <f>'Check Carteira'!C152</f>
        <v>E.1016.99.03.3015</v>
      </c>
      <c r="C157" s="80" t="str">
        <f>'Check Carteira'!E152</f>
        <v>NR</v>
      </c>
      <c r="D157" s="80" t="str">
        <f>'Check Carteira'!F152</f>
        <v>S-3015</v>
      </c>
      <c r="E157" s="80" t="s">
        <v>17</v>
      </c>
      <c r="F157" s="80" t="str">
        <f>IF(INDEX(Unidades!$V:$V,MATCH($D157,Unidades!$F:$F,0))=0,"",INDEX(Unidades!$V:$V,MATCH($D157,Unidades!$F:$F,0)))</f>
        <v>PERMUTANTE</v>
      </c>
      <c r="G157" s="107" t="str">
        <f>IFERROR(INDEX(Contratos!L:L,MATCH(D157,Contratos!R:R,0)),"")</f>
        <v/>
      </c>
      <c r="H157" s="109">
        <f>IFERROR(INDEX(Contratos!G:G,MATCH(D157,Contratos!R:R,0)),0)</f>
        <v>0</v>
      </c>
      <c r="I157" s="109">
        <f>SUMIFS(Fluxo!O:O,Fluxo!U:U,"&lt;="&amp;$K$2,Fluxo!D:D,$D157)</f>
        <v>1</v>
      </c>
      <c r="J157" s="109">
        <f>SUMIFS(Fluxo!N:N,Fluxo!S:S,"&gt;"&amp;$K$2,Fluxo!S:S,"&lt;"&amp;$K$4,Fluxo!D:D,$D157,Fluxo!U:U,"")+SUMIFS(Fluxo!O:O,Fluxo!U:U,"&gt;"&amp;$K$2,Fluxo!D:D,$D157)</f>
        <v>0</v>
      </c>
      <c r="K157" s="109">
        <f>SUMIFS(Fluxo!N:N,Fluxo!S:S,"&gt;="&amp;$K$4,Fluxo!D:D,$D157,Fluxo!U:U,"")</f>
        <v>0</v>
      </c>
      <c r="L157" s="109">
        <f t="shared" ref="L157" si="8">J157+K157</f>
        <v>0</v>
      </c>
      <c r="M157" s="109">
        <f>SUMIFS(Fluxo!N:N,Fluxo!S:S,"&lt;"&amp;$K$2,Fluxo!D:D,$D157,Fluxo!U:U,"")</f>
        <v>0</v>
      </c>
      <c r="N157" s="109">
        <v>0</v>
      </c>
    </row>
    <row r="158" spans="1:14" s="110" customFormat="1">
      <c r="A158" s="111"/>
      <c r="B158" s="106"/>
      <c r="C158" s="80"/>
      <c r="D158" s="80"/>
      <c r="E158" s="80"/>
      <c r="F158" s="80"/>
      <c r="G158" s="107"/>
      <c r="H158" s="108"/>
      <c r="I158" s="109"/>
      <c r="J158" s="109"/>
      <c r="K158" s="109"/>
      <c r="L158" s="109"/>
      <c r="M158" s="109"/>
      <c r="N158" s="109"/>
    </row>
    <row r="159" spans="1:14" s="110" customFormat="1">
      <c r="A159" s="111"/>
      <c r="B159" s="106"/>
      <c r="C159" s="80"/>
      <c r="D159" s="80"/>
      <c r="E159" s="80"/>
      <c r="F159" s="80"/>
      <c r="G159" s="107"/>
      <c r="H159" s="108"/>
      <c r="I159" s="109"/>
      <c r="J159" s="109"/>
      <c r="K159" s="109"/>
      <c r="L159" s="109"/>
      <c r="M159" s="109"/>
      <c r="N159" s="109"/>
    </row>
    <row r="160" spans="1:14" s="110" customFormat="1">
      <c r="A160" s="111"/>
      <c r="B160" s="106"/>
      <c r="C160" s="80"/>
      <c r="D160" s="80"/>
      <c r="E160" s="80"/>
      <c r="F160" s="80"/>
      <c r="G160" s="107"/>
      <c r="H160" s="108"/>
      <c r="I160" s="109"/>
      <c r="J160" s="109"/>
      <c r="K160" s="109"/>
      <c r="L160" s="109"/>
      <c r="M160" s="109"/>
      <c r="N160" s="109"/>
    </row>
    <row r="161" spans="1:14" s="110" customFormat="1">
      <c r="A161" s="111"/>
      <c r="B161" s="106"/>
      <c r="C161" s="80"/>
      <c r="D161" s="80"/>
      <c r="E161" s="80"/>
      <c r="F161" s="80"/>
      <c r="G161" s="107"/>
      <c r="H161" s="108"/>
      <c r="I161" s="109"/>
      <c r="J161" s="109"/>
      <c r="K161" s="109"/>
      <c r="L161" s="109"/>
      <c r="M161" s="109"/>
      <c r="N161" s="109"/>
    </row>
    <row r="162" spans="1:14" s="110" customFormat="1">
      <c r="A162" s="111"/>
      <c r="B162" s="106"/>
      <c r="C162" s="80"/>
      <c r="D162" s="80"/>
      <c r="E162" s="80"/>
      <c r="F162" s="80"/>
      <c r="G162" s="107"/>
      <c r="H162" s="108"/>
      <c r="I162" s="109"/>
      <c r="J162" s="109"/>
      <c r="K162" s="109"/>
      <c r="L162" s="109"/>
      <c r="M162" s="109"/>
      <c r="N162" s="109"/>
    </row>
    <row r="163" spans="1:14" s="110" customFormat="1">
      <c r="A163" s="111"/>
      <c r="B163" s="106"/>
      <c r="C163" s="80"/>
      <c r="D163" s="80"/>
      <c r="E163" s="80"/>
      <c r="F163" s="80"/>
      <c r="G163" s="107"/>
      <c r="H163" s="108"/>
      <c r="I163" s="109"/>
      <c r="J163" s="109"/>
      <c r="K163" s="109"/>
      <c r="L163" s="109"/>
      <c r="M163" s="109"/>
      <c r="N163" s="109"/>
    </row>
    <row r="164" spans="1:14" s="110" customFormat="1">
      <c r="A164" s="111"/>
      <c r="B164" s="106"/>
      <c r="C164" s="80"/>
      <c r="D164" s="80"/>
      <c r="E164" s="80"/>
      <c r="F164" s="80"/>
      <c r="G164" s="107"/>
      <c r="H164" s="108"/>
      <c r="I164" s="109"/>
      <c r="J164" s="109"/>
      <c r="K164" s="109"/>
      <c r="L164" s="109"/>
      <c r="M164" s="109"/>
      <c r="N164" s="109"/>
    </row>
    <row r="165" spans="1:14" s="110" customFormat="1">
      <c r="A165" s="111"/>
      <c r="B165" s="106"/>
      <c r="C165" s="80"/>
      <c r="D165" s="80"/>
      <c r="E165" s="80"/>
      <c r="F165" s="80"/>
      <c r="G165" s="107"/>
      <c r="H165" s="108"/>
      <c r="I165" s="109"/>
      <c r="J165" s="109"/>
      <c r="K165" s="109"/>
      <c r="L165" s="109"/>
      <c r="M165" s="109"/>
      <c r="N165" s="109"/>
    </row>
    <row r="166" spans="1:14" s="110" customFormat="1">
      <c r="A166" s="111"/>
      <c r="B166" s="106"/>
      <c r="C166" s="80"/>
      <c r="D166" s="80"/>
      <c r="E166" s="80"/>
      <c r="F166" s="80"/>
      <c r="G166" s="107"/>
      <c r="H166" s="108"/>
      <c r="I166" s="109"/>
      <c r="J166" s="109"/>
      <c r="K166" s="109"/>
      <c r="L166" s="109"/>
      <c r="M166" s="109"/>
      <c r="N166" s="109"/>
    </row>
    <row r="167" spans="1:14" s="110" customFormat="1">
      <c r="A167" s="111"/>
      <c r="B167" s="106"/>
      <c r="C167" s="80"/>
      <c r="D167" s="80"/>
      <c r="E167" s="80"/>
      <c r="F167" s="80"/>
      <c r="G167" s="107"/>
      <c r="H167" s="108"/>
      <c r="I167" s="109"/>
      <c r="J167" s="109"/>
      <c r="K167" s="109"/>
      <c r="L167" s="109"/>
      <c r="M167" s="109"/>
      <c r="N167" s="109"/>
    </row>
    <row r="168" spans="1:14" s="110" customFormat="1">
      <c r="A168" s="111"/>
      <c r="B168" s="106"/>
      <c r="C168" s="80"/>
      <c r="D168" s="80"/>
      <c r="E168" s="80"/>
      <c r="F168" s="80"/>
      <c r="G168" s="107"/>
      <c r="H168" s="108"/>
      <c r="I168" s="109"/>
      <c r="J168" s="109"/>
      <c r="K168" s="109"/>
      <c r="L168" s="109"/>
      <c r="M168" s="109"/>
      <c r="N168" s="109"/>
    </row>
    <row r="169" spans="1:14" s="110" customFormat="1">
      <c r="A169" s="111"/>
      <c r="B169" s="106"/>
      <c r="C169" s="80"/>
      <c r="D169" s="80"/>
      <c r="E169" s="80"/>
      <c r="F169" s="80"/>
      <c r="G169" s="107"/>
      <c r="H169" s="108"/>
      <c r="I169" s="109"/>
      <c r="J169" s="109"/>
      <c r="K169" s="109"/>
      <c r="L169" s="109"/>
      <c r="M169" s="109"/>
      <c r="N169" s="109"/>
    </row>
    <row r="170" spans="1:14" s="110" customFormat="1">
      <c r="A170" s="111"/>
      <c r="B170" s="106"/>
      <c r="C170" s="80"/>
      <c r="D170" s="80"/>
      <c r="E170" s="80"/>
      <c r="F170" s="80"/>
      <c r="G170" s="107"/>
      <c r="H170" s="108"/>
      <c r="I170" s="109"/>
      <c r="J170" s="109"/>
      <c r="K170" s="109"/>
      <c r="L170" s="109"/>
      <c r="M170" s="109"/>
      <c r="N170" s="109"/>
    </row>
    <row r="171" spans="1:14" s="110" customFormat="1">
      <c r="A171" s="111"/>
      <c r="B171" s="106"/>
      <c r="C171" s="80"/>
      <c r="D171" s="80"/>
      <c r="E171" s="80"/>
      <c r="F171" s="80"/>
      <c r="G171" s="107"/>
      <c r="H171" s="108"/>
      <c r="I171" s="109"/>
      <c r="J171" s="109"/>
      <c r="K171" s="109"/>
      <c r="L171" s="109"/>
      <c r="M171" s="109"/>
      <c r="N171" s="109"/>
    </row>
    <row r="172" spans="1:14" s="110" customFormat="1">
      <c r="A172" s="111"/>
      <c r="B172" s="106"/>
      <c r="C172" s="80"/>
      <c r="D172" s="80"/>
      <c r="E172" s="80"/>
      <c r="F172" s="80"/>
      <c r="G172" s="107"/>
      <c r="H172" s="108"/>
      <c r="I172" s="109"/>
      <c r="J172" s="109"/>
      <c r="K172" s="109"/>
      <c r="L172" s="109"/>
      <c r="M172" s="109"/>
      <c r="N172" s="109"/>
    </row>
    <row r="173" spans="1:14" s="110" customFormat="1">
      <c r="A173" s="111"/>
      <c r="B173" s="106"/>
      <c r="C173" s="80"/>
      <c r="D173" s="80"/>
      <c r="E173" s="80"/>
      <c r="F173" s="80"/>
      <c r="G173" s="107"/>
      <c r="H173" s="108"/>
      <c r="I173" s="109"/>
      <c r="J173" s="109"/>
      <c r="K173" s="109"/>
      <c r="L173" s="109"/>
      <c r="M173" s="109"/>
      <c r="N173" s="109"/>
    </row>
    <row r="174" spans="1:14" s="110" customFormat="1">
      <c r="A174" s="111"/>
      <c r="B174" s="106"/>
      <c r="C174" s="80"/>
      <c r="D174" s="80"/>
      <c r="E174" s="80"/>
      <c r="F174" s="80"/>
      <c r="G174" s="107"/>
      <c r="H174" s="108"/>
      <c r="I174" s="109"/>
      <c r="J174" s="109"/>
      <c r="K174" s="109"/>
      <c r="L174" s="109"/>
      <c r="M174" s="109"/>
      <c r="N174" s="109"/>
    </row>
    <row r="175" spans="1:14" s="110" customFormat="1">
      <c r="A175" s="111"/>
      <c r="B175" s="106"/>
      <c r="C175" s="80"/>
      <c r="D175" s="80"/>
      <c r="E175" s="80"/>
      <c r="F175" s="80"/>
      <c r="G175" s="107"/>
      <c r="H175" s="108"/>
      <c r="I175" s="109"/>
      <c r="J175" s="109"/>
      <c r="K175" s="109"/>
      <c r="L175" s="109"/>
      <c r="M175" s="109"/>
      <c r="N175" s="109"/>
    </row>
    <row r="176" spans="1:14" s="110" customFormat="1">
      <c r="A176" s="111"/>
      <c r="B176" s="106"/>
      <c r="C176" s="80"/>
      <c r="D176" s="80"/>
      <c r="E176" s="80"/>
      <c r="F176" s="80"/>
      <c r="G176" s="107"/>
      <c r="H176" s="108"/>
      <c r="I176" s="109"/>
      <c r="J176" s="109"/>
      <c r="K176" s="109"/>
      <c r="L176" s="109"/>
      <c r="M176" s="109"/>
      <c r="N176" s="109"/>
    </row>
    <row r="177" spans="1:14" s="110" customFormat="1">
      <c r="A177" s="111"/>
      <c r="B177" s="106"/>
      <c r="C177" s="80"/>
      <c r="D177" s="80"/>
      <c r="E177" s="80"/>
      <c r="F177" s="80"/>
      <c r="G177" s="107"/>
      <c r="H177" s="108"/>
      <c r="I177" s="109"/>
      <c r="J177" s="109"/>
      <c r="K177" s="109"/>
      <c r="L177" s="109"/>
      <c r="M177" s="109"/>
      <c r="N177" s="109"/>
    </row>
    <row r="178" spans="1:14" s="110" customFormat="1">
      <c r="A178" s="111"/>
      <c r="B178" s="106"/>
      <c r="C178" s="80"/>
      <c r="D178" s="80"/>
      <c r="E178" s="80"/>
      <c r="F178" s="80"/>
      <c r="G178" s="107"/>
      <c r="H178" s="108"/>
      <c r="I178" s="109"/>
      <c r="J178" s="109"/>
      <c r="K178" s="109"/>
      <c r="L178" s="109"/>
      <c r="M178" s="109"/>
      <c r="N178" s="109"/>
    </row>
    <row r="179" spans="1:14" s="110" customFormat="1">
      <c r="A179" s="111"/>
      <c r="B179" s="106"/>
      <c r="C179" s="80"/>
      <c r="D179" s="80"/>
      <c r="E179" s="80"/>
      <c r="F179" s="80"/>
      <c r="G179" s="107"/>
      <c r="H179" s="108"/>
      <c r="I179" s="109"/>
      <c r="J179" s="109"/>
      <c r="K179" s="109"/>
      <c r="L179" s="109"/>
      <c r="M179" s="109"/>
      <c r="N179" s="109"/>
    </row>
    <row r="180" spans="1:14" s="110" customFormat="1">
      <c r="A180" s="111"/>
      <c r="B180" s="106"/>
      <c r="C180" s="80"/>
      <c r="D180" s="80"/>
      <c r="E180" s="80"/>
      <c r="F180" s="80"/>
      <c r="G180" s="107"/>
      <c r="H180" s="108"/>
      <c r="I180" s="109"/>
      <c r="J180" s="109"/>
      <c r="K180" s="109"/>
      <c r="L180" s="109"/>
      <c r="M180" s="109"/>
      <c r="N180" s="109"/>
    </row>
    <row r="181" spans="1:14" s="110" customFormat="1">
      <c r="A181" s="111"/>
      <c r="B181" s="106"/>
      <c r="C181" s="80"/>
      <c r="D181" s="80"/>
      <c r="E181" s="80"/>
      <c r="F181" s="80"/>
      <c r="G181" s="107"/>
      <c r="H181" s="108"/>
      <c r="I181" s="109"/>
      <c r="J181" s="109"/>
      <c r="K181" s="109"/>
      <c r="L181" s="109"/>
      <c r="M181" s="109"/>
      <c r="N181" s="109"/>
    </row>
    <row r="182" spans="1:14" s="110" customFormat="1">
      <c r="A182" s="111"/>
      <c r="B182" s="106"/>
      <c r="C182" s="80"/>
      <c r="D182" s="80"/>
      <c r="E182" s="80"/>
      <c r="F182" s="80"/>
      <c r="G182" s="107"/>
      <c r="H182" s="108"/>
      <c r="I182" s="109"/>
      <c r="J182" s="109"/>
      <c r="K182" s="109"/>
      <c r="L182" s="109"/>
      <c r="M182" s="109"/>
      <c r="N182" s="109"/>
    </row>
    <row r="183" spans="1:14" s="110" customFormat="1">
      <c r="A183" s="111"/>
      <c r="B183" s="106"/>
      <c r="C183" s="80"/>
      <c r="D183" s="80"/>
      <c r="E183" s="80"/>
      <c r="F183" s="80"/>
      <c r="G183" s="107"/>
      <c r="H183" s="108"/>
      <c r="I183" s="109"/>
      <c r="J183" s="109"/>
      <c r="K183" s="109"/>
      <c r="L183" s="109"/>
      <c r="M183" s="109"/>
      <c r="N183" s="109"/>
    </row>
    <row r="184" spans="1:14" s="110" customFormat="1">
      <c r="A184" s="111"/>
      <c r="B184" s="106"/>
      <c r="C184" s="80"/>
      <c r="D184" s="80"/>
      <c r="E184" s="80"/>
      <c r="F184" s="80"/>
      <c r="G184" s="107"/>
      <c r="H184" s="108"/>
      <c r="I184" s="109"/>
      <c r="J184" s="109"/>
      <c r="K184" s="109"/>
      <c r="L184" s="109"/>
      <c r="M184" s="109"/>
      <c r="N184" s="109"/>
    </row>
    <row r="185" spans="1:14" s="110" customFormat="1">
      <c r="A185" s="111"/>
      <c r="B185" s="106"/>
      <c r="C185" s="80"/>
      <c r="D185" s="80"/>
      <c r="E185" s="80"/>
      <c r="F185" s="80"/>
      <c r="G185" s="107"/>
      <c r="H185" s="108"/>
      <c r="I185" s="109"/>
      <c r="J185" s="109"/>
      <c r="K185" s="109"/>
      <c r="L185" s="109"/>
      <c r="M185" s="109"/>
      <c r="N185" s="109"/>
    </row>
    <row r="186" spans="1:14" s="110" customFormat="1">
      <c r="A186" s="111"/>
      <c r="B186" s="106"/>
      <c r="C186" s="80"/>
      <c r="D186" s="80"/>
      <c r="E186" s="80"/>
      <c r="F186" s="80"/>
      <c r="G186" s="107"/>
      <c r="H186" s="108"/>
      <c r="I186" s="109"/>
      <c r="J186" s="109"/>
      <c r="K186" s="109"/>
      <c r="L186" s="109"/>
      <c r="M186" s="109"/>
      <c r="N186" s="109"/>
    </row>
    <row r="187" spans="1:14" s="110" customFormat="1">
      <c r="A187" s="111"/>
      <c r="B187" s="106"/>
      <c r="C187" s="80"/>
      <c r="D187" s="80"/>
      <c r="E187" s="80"/>
      <c r="F187" s="80"/>
      <c r="G187" s="107"/>
      <c r="H187" s="108"/>
      <c r="I187" s="109"/>
      <c r="J187" s="109"/>
      <c r="K187" s="109"/>
      <c r="L187" s="109"/>
      <c r="M187" s="109"/>
      <c r="N187" s="109"/>
    </row>
    <row r="188" spans="1:14" s="110" customFormat="1">
      <c r="A188" s="111"/>
      <c r="B188" s="106"/>
      <c r="C188" s="80"/>
      <c r="D188" s="80"/>
      <c r="E188" s="80"/>
      <c r="F188" s="80"/>
      <c r="G188" s="107"/>
      <c r="H188" s="108"/>
      <c r="I188" s="109"/>
      <c r="J188" s="109"/>
      <c r="K188" s="109"/>
      <c r="L188" s="109"/>
      <c r="M188" s="109"/>
      <c r="N188" s="109"/>
    </row>
    <row r="189" spans="1:14" s="110" customFormat="1">
      <c r="A189" s="111"/>
      <c r="B189" s="106"/>
      <c r="C189" s="80"/>
      <c r="D189" s="80"/>
      <c r="E189" s="80"/>
      <c r="F189" s="80"/>
      <c r="G189" s="107"/>
      <c r="H189" s="108"/>
      <c r="I189" s="109"/>
      <c r="J189" s="109"/>
      <c r="K189" s="109"/>
      <c r="L189" s="109"/>
      <c r="M189" s="109"/>
      <c r="N189" s="109"/>
    </row>
    <row r="190" spans="1:14" s="110" customFormat="1">
      <c r="A190" s="111"/>
      <c r="B190" s="106"/>
      <c r="C190" s="80"/>
      <c r="D190" s="80"/>
      <c r="E190" s="80"/>
      <c r="F190" s="80"/>
      <c r="G190" s="107"/>
      <c r="H190" s="108"/>
      <c r="I190" s="109"/>
      <c r="J190" s="109"/>
      <c r="K190" s="109"/>
      <c r="L190" s="109"/>
      <c r="M190" s="109"/>
      <c r="N190" s="109"/>
    </row>
    <row r="191" spans="1:14" s="110" customFormat="1">
      <c r="A191" s="111"/>
      <c r="B191" s="106"/>
      <c r="C191" s="80"/>
      <c r="D191" s="80"/>
      <c r="E191" s="80"/>
      <c r="F191" s="80"/>
      <c r="G191" s="107"/>
      <c r="H191" s="108"/>
      <c r="I191" s="109"/>
      <c r="J191" s="109"/>
      <c r="K191" s="109"/>
      <c r="L191" s="109"/>
      <c r="M191" s="109"/>
      <c r="N191" s="109"/>
    </row>
    <row r="192" spans="1:14" s="110" customFormat="1">
      <c r="A192" s="111"/>
      <c r="B192" s="106"/>
      <c r="C192" s="80"/>
      <c r="D192" s="80"/>
      <c r="E192" s="80"/>
      <c r="F192" s="80"/>
      <c r="G192" s="107"/>
      <c r="H192" s="108"/>
      <c r="I192" s="109"/>
      <c r="J192" s="109"/>
      <c r="K192" s="109"/>
      <c r="L192" s="109"/>
      <c r="M192" s="109"/>
      <c r="N192" s="109"/>
    </row>
    <row r="193" spans="1:14" s="110" customFormat="1">
      <c r="A193" s="111"/>
      <c r="B193" s="106"/>
      <c r="C193" s="80"/>
      <c r="D193" s="80"/>
      <c r="E193" s="80"/>
      <c r="F193" s="80"/>
      <c r="G193" s="107"/>
      <c r="H193" s="108"/>
      <c r="I193" s="109"/>
      <c r="J193" s="109"/>
      <c r="K193" s="109"/>
      <c r="L193" s="109"/>
      <c r="M193" s="109"/>
      <c r="N193" s="109"/>
    </row>
    <row r="194" spans="1:14" s="110" customFormat="1">
      <c r="A194" s="111"/>
      <c r="B194" s="106"/>
      <c r="C194" s="80"/>
      <c r="D194" s="80"/>
      <c r="E194" s="80"/>
      <c r="F194" s="80"/>
      <c r="G194" s="107"/>
      <c r="H194" s="108"/>
      <c r="I194" s="109"/>
      <c r="J194" s="109"/>
      <c r="K194" s="109"/>
      <c r="L194" s="109"/>
      <c r="M194" s="109"/>
      <c r="N194" s="109"/>
    </row>
    <row r="195" spans="1:14" s="110" customFormat="1">
      <c r="A195" s="111"/>
      <c r="B195" s="106"/>
      <c r="C195" s="80"/>
      <c r="D195" s="80"/>
      <c r="E195" s="80"/>
      <c r="F195" s="80"/>
      <c r="G195" s="107"/>
      <c r="H195" s="108"/>
      <c r="I195" s="109"/>
      <c r="J195" s="109"/>
      <c r="K195" s="109"/>
      <c r="L195" s="109"/>
      <c r="M195" s="109"/>
      <c r="N195" s="109"/>
    </row>
    <row r="196" spans="1:14" s="110" customFormat="1">
      <c r="A196" s="111"/>
      <c r="B196" s="106"/>
      <c r="C196" s="80"/>
      <c r="D196" s="80"/>
      <c r="E196" s="80"/>
      <c r="F196" s="80"/>
      <c r="G196" s="107"/>
      <c r="H196" s="108"/>
      <c r="I196" s="109"/>
      <c r="J196" s="109"/>
      <c r="K196" s="109"/>
      <c r="L196" s="109"/>
      <c r="M196" s="109"/>
      <c r="N196" s="109"/>
    </row>
    <row r="197" spans="1:14" s="110" customFormat="1">
      <c r="A197" s="111"/>
      <c r="B197" s="106"/>
      <c r="C197" s="80"/>
      <c r="D197" s="80"/>
      <c r="E197" s="80"/>
      <c r="F197" s="80"/>
      <c r="G197" s="107"/>
      <c r="H197" s="108"/>
      <c r="I197" s="109"/>
      <c r="J197" s="109"/>
      <c r="K197" s="109"/>
      <c r="L197" s="109"/>
      <c r="M197" s="109"/>
      <c r="N197" s="109"/>
    </row>
    <row r="198" spans="1:14" s="110" customFormat="1">
      <c r="A198" s="111"/>
      <c r="B198" s="106"/>
      <c r="C198" s="80"/>
      <c r="D198" s="80"/>
      <c r="E198" s="80"/>
      <c r="F198" s="80"/>
      <c r="G198" s="107"/>
      <c r="H198" s="108"/>
      <c r="I198" s="109"/>
      <c r="J198" s="109"/>
      <c r="K198" s="109"/>
      <c r="L198" s="109"/>
      <c r="M198" s="109"/>
      <c r="N198" s="109"/>
    </row>
    <row r="199" spans="1:14" s="110" customFormat="1">
      <c r="A199" s="111"/>
      <c r="B199" s="106"/>
      <c r="C199" s="80"/>
      <c r="D199" s="80"/>
      <c r="E199" s="80"/>
      <c r="F199" s="80"/>
      <c r="G199" s="107"/>
      <c r="H199" s="108"/>
      <c r="I199" s="109"/>
      <c r="J199" s="109"/>
      <c r="K199" s="109"/>
      <c r="L199" s="109"/>
      <c r="M199" s="109"/>
      <c r="N199" s="109"/>
    </row>
    <row r="200" spans="1:14" s="110" customFormat="1">
      <c r="A200" s="111"/>
      <c r="B200" s="106"/>
      <c r="C200" s="80"/>
      <c r="D200" s="80"/>
      <c r="E200" s="80"/>
      <c r="F200" s="80"/>
      <c r="G200" s="107"/>
      <c r="H200" s="108"/>
      <c r="I200" s="109"/>
      <c r="J200" s="109"/>
      <c r="K200" s="109"/>
      <c r="L200" s="109"/>
      <c r="M200" s="109"/>
      <c r="N200" s="109"/>
    </row>
    <row r="201" spans="1:14" s="110" customFormat="1">
      <c r="A201" s="111"/>
      <c r="B201" s="106"/>
      <c r="C201" s="80"/>
      <c r="D201" s="80"/>
      <c r="E201" s="80"/>
      <c r="F201" s="80"/>
      <c r="G201" s="107"/>
      <c r="H201" s="108"/>
      <c r="I201" s="109"/>
      <c r="J201" s="109"/>
      <c r="K201" s="109"/>
      <c r="L201" s="109"/>
      <c r="M201" s="109"/>
      <c r="N201" s="109"/>
    </row>
    <row r="202" spans="1:14" s="110" customFormat="1">
      <c r="A202" s="111"/>
      <c r="B202" s="106"/>
      <c r="C202" s="80"/>
      <c r="D202" s="80"/>
      <c r="E202" s="80"/>
      <c r="F202" s="80"/>
      <c r="G202" s="107"/>
      <c r="H202" s="108"/>
      <c r="I202" s="109"/>
      <c r="J202" s="109"/>
      <c r="K202" s="109"/>
      <c r="L202" s="109"/>
      <c r="M202" s="109"/>
      <c r="N202" s="109"/>
    </row>
    <row r="203" spans="1:14" s="110" customFormat="1">
      <c r="A203" s="111"/>
      <c r="B203" s="106"/>
      <c r="C203" s="80"/>
      <c r="D203" s="80"/>
      <c r="E203" s="80"/>
      <c r="F203" s="80"/>
      <c r="G203" s="107"/>
      <c r="H203" s="108"/>
      <c r="I203" s="109"/>
      <c r="J203" s="109"/>
      <c r="K203" s="109"/>
      <c r="L203" s="109"/>
      <c r="M203" s="109"/>
      <c r="N203" s="109"/>
    </row>
    <row r="204" spans="1:14" s="110" customFormat="1">
      <c r="A204" s="111"/>
      <c r="B204" s="106"/>
      <c r="C204" s="80"/>
      <c r="D204" s="80"/>
      <c r="E204" s="80"/>
      <c r="F204" s="80"/>
      <c r="G204" s="107"/>
      <c r="H204" s="108"/>
      <c r="I204" s="109"/>
      <c r="J204" s="109"/>
      <c r="K204" s="109"/>
      <c r="L204" s="109"/>
      <c r="M204" s="109"/>
      <c r="N204" s="109"/>
    </row>
    <row r="205" spans="1:14" s="110" customFormat="1">
      <c r="A205" s="111"/>
      <c r="B205" s="106"/>
      <c r="C205" s="80"/>
      <c r="D205" s="80"/>
      <c r="E205" s="80"/>
      <c r="F205" s="80"/>
      <c r="G205" s="107"/>
      <c r="H205" s="108"/>
      <c r="I205" s="109"/>
      <c r="J205" s="109"/>
      <c r="K205" s="109"/>
      <c r="L205" s="109"/>
      <c r="M205" s="109"/>
      <c r="N205" s="109"/>
    </row>
    <row r="206" spans="1:14" s="110" customFormat="1">
      <c r="A206" s="111"/>
      <c r="B206" s="106"/>
      <c r="C206" s="80"/>
      <c r="D206" s="80"/>
      <c r="E206" s="80"/>
      <c r="F206" s="80"/>
      <c r="G206" s="107"/>
      <c r="H206" s="108"/>
      <c r="I206" s="109"/>
      <c r="J206" s="109"/>
      <c r="K206" s="109"/>
      <c r="L206" s="109"/>
      <c r="M206" s="109"/>
      <c r="N206" s="109"/>
    </row>
    <row r="207" spans="1:14" s="110" customFormat="1">
      <c r="A207" s="111"/>
      <c r="B207" s="106"/>
      <c r="C207" s="80"/>
      <c r="D207" s="80"/>
      <c r="E207" s="80"/>
      <c r="F207" s="80"/>
      <c r="G207" s="107"/>
      <c r="H207" s="108"/>
      <c r="I207" s="109"/>
      <c r="J207" s="109"/>
      <c r="K207" s="109"/>
      <c r="L207" s="109"/>
      <c r="M207" s="109"/>
      <c r="N207" s="109"/>
    </row>
    <row r="208" spans="1:14" s="110" customFormat="1">
      <c r="A208" s="111"/>
      <c r="B208" s="106"/>
      <c r="C208" s="80"/>
      <c r="D208" s="80"/>
      <c r="E208" s="80"/>
      <c r="F208" s="80"/>
      <c r="G208" s="107"/>
      <c r="H208" s="108"/>
      <c r="I208" s="109"/>
      <c r="J208" s="109"/>
      <c r="K208" s="109"/>
      <c r="L208" s="109"/>
      <c r="M208" s="109"/>
      <c r="N208" s="109"/>
    </row>
    <row r="209" spans="1:14" s="110" customFormat="1">
      <c r="A209" s="111"/>
      <c r="B209" s="106"/>
      <c r="C209" s="80"/>
      <c r="D209" s="80"/>
      <c r="E209" s="80"/>
      <c r="F209" s="80"/>
      <c r="G209" s="107"/>
      <c r="H209" s="108"/>
      <c r="I209" s="109"/>
      <c r="J209" s="109"/>
      <c r="K209" s="109"/>
      <c r="L209" s="109"/>
      <c r="M209" s="109"/>
      <c r="N209" s="109"/>
    </row>
    <row r="210" spans="1:14" s="110" customFormat="1">
      <c r="A210" s="111"/>
      <c r="B210" s="106"/>
      <c r="C210" s="80"/>
      <c r="D210" s="80"/>
      <c r="E210" s="80"/>
      <c r="F210" s="80"/>
      <c r="G210" s="107"/>
      <c r="H210" s="108"/>
      <c r="I210" s="109"/>
      <c r="J210" s="109"/>
      <c r="K210" s="109"/>
      <c r="L210" s="109"/>
      <c r="M210" s="109"/>
      <c r="N210" s="109"/>
    </row>
    <row r="211" spans="1:14" s="110" customFormat="1">
      <c r="A211" s="111"/>
      <c r="B211" s="106"/>
      <c r="C211" s="80"/>
      <c r="D211" s="80"/>
      <c r="E211" s="80"/>
      <c r="F211" s="80"/>
      <c r="G211" s="107"/>
      <c r="H211" s="108"/>
      <c r="I211" s="109"/>
      <c r="J211" s="109"/>
      <c r="K211" s="109"/>
      <c r="L211" s="109"/>
      <c r="M211" s="109"/>
      <c r="N211" s="109"/>
    </row>
    <row r="212" spans="1:14" s="110" customFormat="1">
      <c r="A212" s="111"/>
      <c r="B212" s="106"/>
      <c r="C212" s="80"/>
      <c r="D212" s="80"/>
      <c r="E212" s="80"/>
      <c r="F212" s="80"/>
      <c r="G212" s="107"/>
      <c r="H212" s="108"/>
      <c r="I212" s="109"/>
      <c r="J212" s="109"/>
      <c r="K212" s="109"/>
      <c r="L212" s="109"/>
      <c r="M212" s="109"/>
      <c r="N212" s="109"/>
    </row>
    <row r="213" spans="1:14" s="110" customFormat="1">
      <c r="A213" s="111"/>
      <c r="B213" s="106"/>
      <c r="C213" s="80"/>
      <c r="D213" s="80"/>
      <c r="E213" s="80"/>
      <c r="F213" s="80"/>
      <c r="G213" s="107"/>
      <c r="H213" s="108"/>
      <c r="I213" s="109"/>
      <c r="J213" s="109"/>
      <c r="K213" s="109"/>
      <c r="L213" s="109"/>
      <c r="M213" s="109"/>
      <c r="N213" s="109"/>
    </row>
    <row r="214" spans="1:14" s="110" customFormat="1">
      <c r="A214" s="111"/>
      <c r="B214" s="106"/>
      <c r="C214" s="80"/>
      <c r="D214" s="80"/>
      <c r="E214" s="80"/>
      <c r="F214" s="80"/>
      <c r="G214" s="107"/>
      <c r="H214" s="108"/>
      <c r="I214" s="109"/>
      <c r="J214" s="109"/>
      <c r="K214" s="109"/>
      <c r="L214" s="109"/>
      <c r="M214" s="109"/>
      <c r="N214" s="109"/>
    </row>
    <row r="215" spans="1:14" s="110" customFormat="1">
      <c r="A215" s="111"/>
      <c r="B215" s="106"/>
      <c r="C215" s="80"/>
      <c r="D215" s="80"/>
      <c r="E215" s="80"/>
      <c r="F215" s="80"/>
      <c r="G215" s="107"/>
      <c r="H215" s="108"/>
      <c r="I215" s="109"/>
      <c r="J215" s="109"/>
      <c r="K215" s="109"/>
      <c r="L215" s="109"/>
      <c r="M215" s="109"/>
      <c r="N215" s="109"/>
    </row>
    <row r="216" spans="1:14" s="110" customFormat="1">
      <c r="A216" s="111"/>
      <c r="B216" s="106"/>
      <c r="C216" s="80"/>
      <c r="D216" s="80"/>
      <c r="E216" s="80"/>
      <c r="F216" s="80"/>
      <c r="G216" s="107"/>
      <c r="H216" s="108"/>
      <c r="I216" s="109"/>
      <c r="J216" s="109"/>
      <c r="K216" s="109"/>
      <c r="L216" s="109"/>
      <c r="M216" s="109"/>
      <c r="N216" s="109"/>
    </row>
    <row r="217" spans="1:14" s="110" customFormat="1">
      <c r="A217" s="111"/>
      <c r="B217" s="106"/>
      <c r="C217" s="80"/>
      <c r="D217" s="80"/>
      <c r="E217" s="80"/>
      <c r="F217" s="80"/>
      <c r="G217" s="107"/>
      <c r="H217" s="108"/>
      <c r="I217" s="109"/>
      <c r="J217" s="109"/>
      <c r="K217" s="109"/>
      <c r="L217" s="109"/>
      <c r="M217" s="109"/>
      <c r="N217" s="109"/>
    </row>
    <row r="218" spans="1:14" s="110" customFormat="1">
      <c r="A218" s="111"/>
      <c r="B218" s="106"/>
      <c r="C218" s="80"/>
      <c r="D218" s="80"/>
      <c r="E218" s="80"/>
      <c r="F218" s="80"/>
      <c r="G218" s="107"/>
      <c r="H218" s="108"/>
      <c r="I218" s="109"/>
      <c r="J218" s="109"/>
      <c r="K218" s="109"/>
      <c r="L218" s="109"/>
      <c r="M218" s="109"/>
      <c r="N218" s="109"/>
    </row>
    <row r="219" spans="1:14" s="110" customFormat="1">
      <c r="A219" s="111"/>
      <c r="B219" s="106"/>
      <c r="C219" s="80"/>
      <c r="D219" s="80"/>
      <c r="E219" s="80"/>
      <c r="F219" s="80"/>
      <c r="G219" s="107"/>
      <c r="H219" s="108"/>
      <c r="I219" s="109"/>
      <c r="J219" s="109"/>
      <c r="K219" s="109"/>
      <c r="L219" s="109"/>
      <c r="M219" s="109"/>
      <c r="N219" s="109"/>
    </row>
    <row r="220" spans="1:14" s="110" customFormat="1">
      <c r="A220" s="111"/>
      <c r="B220" s="106"/>
      <c r="C220" s="80"/>
      <c r="D220" s="80"/>
      <c r="E220" s="80"/>
      <c r="F220" s="80"/>
      <c r="G220" s="107"/>
      <c r="H220" s="108"/>
      <c r="I220" s="109"/>
      <c r="J220" s="109"/>
      <c r="K220" s="109"/>
      <c r="L220" s="109"/>
      <c r="M220" s="109"/>
      <c r="N220" s="109"/>
    </row>
    <row r="221" spans="1:14" s="110" customFormat="1">
      <c r="A221" s="111"/>
      <c r="B221" s="106"/>
      <c r="C221" s="80"/>
      <c r="D221" s="80"/>
      <c r="E221" s="80"/>
      <c r="F221" s="80"/>
      <c r="G221" s="107"/>
      <c r="H221" s="108"/>
      <c r="I221" s="109"/>
      <c r="J221" s="109"/>
      <c r="K221" s="109"/>
      <c r="L221" s="109"/>
      <c r="M221" s="109"/>
      <c r="N221" s="109"/>
    </row>
    <row r="222" spans="1:14" s="110" customFormat="1">
      <c r="A222" s="111"/>
      <c r="B222" s="106"/>
      <c r="C222" s="80"/>
      <c r="D222" s="80"/>
      <c r="E222" s="80"/>
      <c r="F222" s="80"/>
      <c r="G222" s="107"/>
      <c r="H222" s="108"/>
      <c r="I222" s="109"/>
      <c r="J222" s="109"/>
      <c r="K222" s="109"/>
      <c r="L222" s="109"/>
      <c r="M222" s="109"/>
      <c r="N222" s="109"/>
    </row>
    <row r="223" spans="1:14" s="110" customFormat="1">
      <c r="A223" s="111"/>
      <c r="B223" s="106"/>
      <c r="C223" s="80"/>
      <c r="D223" s="80"/>
      <c r="E223" s="80"/>
      <c r="F223" s="80"/>
      <c r="G223" s="107"/>
      <c r="H223" s="108"/>
      <c r="I223" s="109"/>
      <c r="J223" s="109"/>
      <c r="K223" s="109"/>
      <c r="L223" s="109"/>
      <c r="M223" s="109"/>
      <c r="N223" s="109"/>
    </row>
    <row r="224" spans="1:14" s="110" customFormat="1">
      <c r="A224" s="111"/>
      <c r="B224" s="106"/>
      <c r="C224" s="80"/>
      <c r="D224" s="80"/>
      <c r="E224" s="80"/>
      <c r="F224" s="80"/>
      <c r="G224" s="107"/>
      <c r="H224" s="108"/>
      <c r="I224" s="109"/>
      <c r="J224" s="109"/>
      <c r="K224" s="109"/>
      <c r="L224" s="109"/>
      <c r="M224" s="109"/>
      <c r="N224" s="109"/>
    </row>
    <row r="225" spans="1:14" s="110" customFormat="1">
      <c r="A225" s="111"/>
      <c r="B225" s="106"/>
      <c r="C225" s="80"/>
      <c r="D225" s="80"/>
      <c r="E225" s="80"/>
      <c r="F225" s="80"/>
      <c r="G225" s="107"/>
      <c r="H225" s="108"/>
      <c r="I225" s="109"/>
      <c r="J225" s="109"/>
      <c r="K225" s="109"/>
      <c r="L225" s="109"/>
      <c r="M225" s="109"/>
      <c r="N225" s="109"/>
    </row>
    <row r="226" spans="1:14" s="110" customFormat="1">
      <c r="A226" s="111"/>
      <c r="B226" s="106"/>
      <c r="C226" s="80"/>
      <c r="D226" s="80"/>
      <c r="E226" s="80"/>
      <c r="F226" s="80"/>
      <c r="G226" s="107"/>
      <c r="H226" s="108"/>
      <c r="I226" s="109"/>
      <c r="J226" s="109"/>
      <c r="K226" s="109"/>
      <c r="L226" s="109"/>
      <c r="M226" s="109"/>
      <c r="N226" s="109"/>
    </row>
    <row r="227" spans="1:14" s="110" customFormat="1">
      <c r="A227" s="111"/>
      <c r="B227" s="106"/>
      <c r="C227" s="80"/>
      <c r="D227" s="80"/>
      <c r="E227" s="80"/>
      <c r="F227" s="80"/>
      <c r="G227" s="107"/>
      <c r="H227" s="108"/>
      <c r="I227" s="109"/>
      <c r="J227" s="109"/>
      <c r="K227" s="109"/>
      <c r="L227" s="109"/>
      <c r="M227" s="109"/>
      <c r="N227" s="109"/>
    </row>
    <row r="228" spans="1:14" s="110" customFormat="1">
      <c r="A228" s="111"/>
      <c r="B228" s="106"/>
      <c r="C228" s="80"/>
      <c r="D228" s="80"/>
      <c r="E228" s="80"/>
      <c r="F228" s="80"/>
      <c r="G228" s="107"/>
      <c r="H228" s="108"/>
      <c r="I228" s="109"/>
      <c r="J228" s="109"/>
      <c r="K228" s="109"/>
      <c r="L228" s="109"/>
      <c r="M228" s="109"/>
      <c r="N228" s="109"/>
    </row>
    <row r="229" spans="1:14" s="110" customFormat="1">
      <c r="A229" s="111"/>
      <c r="B229" s="106"/>
      <c r="C229" s="80"/>
      <c r="D229" s="80"/>
      <c r="E229" s="80"/>
      <c r="F229" s="80"/>
      <c r="G229" s="107"/>
      <c r="H229" s="108"/>
      <c r="I229" s="109"/>
      <c r="J229" s="109"/>
      <c r="K229" s="109"/>
      <c r="L229" s="109"/>
      <c r="M229" s="109"/>
      <c r="N229" s="109"/>
    </row>
    <row r="230" spans="1:14" s="110" customFormat="1">
      <c r="A230" s="111"/>
      <c r="B230" s="106"/>
      <c r="C230" s="80"/>
      <c r="D230" s="80"/>
      <c r="E230" s="80"/>
      <c r="F230" s="80"/>
      <c r="G230" s="107"/>
      <c r="H230" s="108"/>
      <c r="I230" s="109"/>
      <c r="J230" s="109"/>
      <c r="K230" s="109"/>
      <c r="L230" s="109"/>
      <c r="M230" s="109"/>
      <c r="N230" s="109"/>
    </row>
    <row r="231" spans="1:14" s="110" customFormat="1">
      <c r="A231" s="111"/>
      <c r="B231" s="106"/>
      <c r="C231" s="80"/>
      <c r="D231" s="80"/>
      <c r="E231" s="80"/>
      <c r="F231" s="80"/>
      <c r="G231" s="107"/>
      <c r="H231" s="108"/>
      <c r="I231" s="109"/>
      <c r="J231" s="109"/>
      <c r="K231" s="109"/>
      <c r="L231" s="109"/>
      <c r="M231" s="109"/>
      <c r="N231" s="109"/>
    </row>
    <row r="232" spans="1:14" s="110" customFormat="1">
      <c r="A232" s="111"/>
      <c r="B232" s="106"/>
      <c r="C232" s="80"/>
      <c r="D232" s="80"/>
      <c r="E232" s="80"/>
      <c r="F232" s="80"/>
      <c r="G232" s="107"/>
      <c r="H232" s="108"/>
      <c r="I232" s="109"/>
      <c r="J232" s="109"/>
      <c r="K232" s="109"/>
      <c r="L232" s="109"/>
      <c r="M232" s="109"/>
      <c r="N232" s="109"/>
    </row>
    <row r="233" spans="1:14" s="110" customFormat="1">
      <c r="A233" s="111"/>
      <c r="B233" s="106"/>
      <c r="C233" s="80"/>
      <c r="D233" s="80"/>
      <c r="E233" s="80"/>
      <c r="F233" s="80"/>
      <c r="G233" s="107"/>
      <c r="H233" s="108"/>
      <c r="I233" s="109"/>
      <c r="J233" s="109"/>
      <c r="K233" s="109"/>
      <c r="L233" s="109"/>
      <c r="M233" s="109"/>
      <c r="N233" s="109"/>
    </row>
    <row r="234" spans="1:14" s="110" customFormat="1">
      <c r="A234" s="111"/>
      <c r="B234" s="106"/>
      <c r="C234" s="80"/>
      <c r="D234" s="80"/>
      <c r="E234" s="80"/>
      <c r="F234" s="80"/>
      <c r="G234" s="107"/>
      <c r="H234" s="108"/>
      <c r="I234" s="109"/>
      <c r="J234" s="109"/>
      <c r="K234" s="109"/>
      <c r="L234" s="109"/>
      <c r="M234" s="109"/>
      <c r="N234" s="109"/>
    </row>
    <row r="235" spans="1:14" s="110" customFormat="1">
      <c r="A235" s="111"/>
      <c r="B235" s="106"/>
      <c r="C235" s="80"/>
      <c r="D235" s="80"/>
      <c r="E235" s="80"/>
      <c r="F235" s="80"/>
      <c r="G235" s="107"/>
      <c r="H235" s="108"/>
      <c r="I235" s="109"/>
      <c r="J235" s="109"/>
      <c r="K235" s="109"/>
      <c r="L235" s="109"/>
      <c r="M235" s="109"/>
      <c r="N235" s="109"/>
    </row>
    <row r="236" spans="1:14" s="110" customFormat="1">
      <c r="A236" s="111"/>
      <c r="B236" s="106"/>
      <c r="C236" s="80"/>
      <c r="D236" s="80"/>
      <c r="E236" s="80"/>
      <c r="F236" s="80"/>
      <c r="G236" s="107"/>
      <c r="H236" s="108"/>
      <c r="I236" s="109"/>
      <c r="J236" s="109"/>
      <c r="K236" s="109"/>
      <c r="L236" s="109"/>
      <c r="M236" s="109"/>
      <c r="N236" s="109"/>
    </row>
    <row r="237" spans="1:14" s="110" customFormat="1">
      <c r="A237" s="111"/>
      <c r="B237" s="106"/>
      <c r="C237" s="80"/>
      <c r="D237" s="80"/>
      <c r="E237" s="80"/>
      <c r="F237" s="80"/>
      <c r="G237" s="107"/>
      <c r="H237" s="108"/>
      <c r="I237" s="109"/>
      <c r="J237" s="109"/>
      <c r="K237" s="109"/>
      <c r="L237" s="109"/>
      <c r="M237" s="109"/>
      <c r="N237" s="109"/>
    </row>
    <row r="238" spans="1:14" s="110" customFormat="1">
      <c r="A238" s="111"/>
      <c r="B238" s="106"/>
      <c r="C238" s="80"/>
      <c r="D238" s="80"/>
      <c r="E238" s="80"/>
      <c r="F238" s="80"/>
      <c r="G238" s="107"/>
      <c r="H238" s="108"/>
      <c r="I238" s="109"/>
      <c r="J238" s="109"/>
      <c r="K238" s="109"/>
      <c r="L238" s="109"/>
      <c r="M238" s="109"/>
      <c r="N238" s="109"/>
    </row>
    <row r="239" spans="1:14" s="110" customFormat="1">
      <c r="A239" s="111"/>
      <c r="B239" s="106"/>
      <c r="C239" s="80"/>
      <c r="D239" s="80"/>
      <c r="E239" s="80"/>
      <c r="F239" s="80"/>
      <c r="G239" s="107"/>
      <c r="H239" s="108"/>
      <c r="I239" s="109"/>
      <c r="J239" s="109"/>
      <c r="K239" s="109"/>
      <c r="L239" s="109"/>
      <c r="M239" s="109"/>
      <c r="N239" s="109"/>
    </row>
    <row r="240" spans="1:14" s="110" customFormat="1">
      <c r="A240" s="111"/>
      <c r="B240" s="106"/>
      <c r="C240" s="80"/>
      <c r="D240" s="80"/>
      <c r="E240" s="80"/>
      <c r="F240" s="80"/>
      <c r="G240" s="107"/>
      <c r="H240" s="108"/>
      <c r="I240" s="109"/>
      <c r="J240" s="109"/>
      <c r="K240" s="109"/>
      <c r="L240" s="109"/>
      <c r="M240" s="109"/>
      <c r="N240" s="109"/>
    </row>
    <row r="241" spans="1:14" s="110" customFormat="1">
      <c r="A241" s="111"/>
      <c r="B241" s="106"/>
      <c r="C241" s="80"/>
      <c r="D241" s="80"/>
      <c r="E241" s="80"/>
      <c r="F241" s="80"/>
      <c r="G241" s="107"/>
      <c r="H241" s="108"/>
      <c r="I241" s="109"/>
      <c r="J241" s="109"/>
      <c r="K241" s="109"/>
      <c r="L241" s="109"/>
      <c r="M241" s="109"/>
      <c r="N241" s="109"/>
    </row>
    <row r="242" spans="1:14" s="110" customFormat="1">
      <c r="A242" s="111"/>
      <c r="B242" s="106"/>
      <c r="C242" s="80"/>
      <c r="D242" s="80"/>
      <c r="E242" s="80"/>
      <c r="F242" s="80"/>
      <c r="G242" s="107"/>
      <c r="H242" s="108"/>
      <c r="I242" s="109"/>
      <c r="J242" s="109"/>
      <c r="K242" s="109"/>
      <c r="L242" s="109"/>
      <c r="M242" s="109"/>
      <c r="N242" s="109"/>
    </row>
    <row r="243" spans="1:14" s="110" customFormat="1">
      <c r="A243" s="111"/>
      <c r="B243" s="106"/>
      <c r="C243" s="80"/>
      <c r="D243" s="80"/>
      <c r="E243" s="80"/>
      <c r="F243" s="80"/>
      <c r="G243" s="107"/>
      <c r="H243" s="108"/>
      <c r="I243" s="109"/>
      <c r="J243" s="109"/>
      <c r="K243" s="109"/>
      <c r="L243" s="109"/>
      <c r="M243" s="109"/>
      <c r="N243" s="109"/>
    </row>
    <row r="244" spans="1:14" s="110" customFormat="1">
      <c r="A244" s="111"/>
      <c r="B244" s="106"/>
      <c r="C244" s="80"/>
      <c r="D244" s="80"/>
      <c r="E244" s="80"/>
      <c r="F244" s="80"/>
      <c r="G244" s="107"/>
      <c r="H244" s="108"/>
      <c r="I244" s="109"/>
      <c r="J244" s="109"/>
      <c r="K244" s="109"/>
      <c r="L244" s="109"/>
      <c r="M244" s="109"/>
      <c r="N244" s="109"/>
    </row>
    <row r="245" spans="1:14" s="110" customFormat="1">
      <c r="A245" s="111"/>
      <c r="B245" s="106"/>
      <c r="C245" s="80"/>
      <c r="D245" s="80"/>
      <c r="E245" s="80"/>
      <c r="F245" s="80"/>
      <c r="G245" s="107"/>
      <c r="H245" s="108"/>
      <c r="I245" s="109"/>
      <c r="J245" s="109"/>
      <c r="K245" s="109"/>
      <c r="L245" s="109"/>
      <c r="M245" s="109"/>
      <c r="N245" s="109"/>
    </row>
    <row r="246" spans="1:14" s="110" customFormat="1">
      <c r="A246" s="111"/>
      <c r="B246" s="106"/>
      <c r="C246" s="80"/>
      <c r="D246" s="80"/>
      <c r="E246" s="80"/>
      <c r="F246" s="80"/>
      <c r="G246" s="107"/>
      <c r="H246" s="108"/>
      <c r="I246" s="109"/>
      <c r="J246" s="109"/>
      <c r="K246" s="109"/>
      <c r="L246" s="109"/>
      <c r="M246" s="109"/>
      <c r="N246" s="109"/>
    </row>
    <row r="247" spans="1:14" s="110" customFormat="1">
      <c r="A247" s="111"/>
      <c r="B247" s="106"/>
      <c r="C247" s="80"/>
      <c r="D247" s="80"/>
      <c r="E247" s="80"/>
      <c r="F247" s="80"/>
      <c r="G247" s="107"/>
      <c r="H247" s="108"/>
      <c r="I247" s="109"/>
      <c r="J247" s="109"/>
      <c r="K247" s="109"/>
      <c r="L247" s="109"/>
      <c r="M247" s="109"/>
      <c r="N247" s="109"/>
    </row>
    <row r="248" spans="1:14" s="110" customFormat="1">
      <c r="A248" s="111"/>
      <c r="B248" s="106"/>
      <c r="C248" s="80"/>
      <c r="D248" s="80"/>
      <c r="E248" s="80"/>
      <c r="F248" s="80"/>
      <c r="G248" s="107"/>
      <c r="H248" s="108"/>
      <c r="I248" s="109"/>
      <c r="J248" s="109"/>
      <c r="K248" s="109"/>
      <c r="L248" s="109"/>
      <c r="M248" s="109"/>
      <c r="N248" s="109"/>
    </row>
    <row r="249" spans="1:14" s="110" customFormat="1">
      <c r="A249" s="111"/>
      <c r="B249" s="106"/>
      <c r="C249" s="80"/>
      <c r="D249" s="80"/>
      <c r="E249" s="80"/>
      <c r="F249" s="80"/>
      <c r="G249" s="107"/>
      <c r="H249" s="108"/>
      <c r="I249" s="109"/>
      <c r="J249" s="109"/>
      <c r="K249" s="109"/>
      <c r="L249" s="109"/>
      <c r="M249" s="109"/>
      <c r="N249" s="109"/>
    </row>
    <row r="250" spans="1:14" s="110" customFormat="1">
      <c r="A250" s="111"/>
      <c r="B250" s="106"/>
      <c r="C250" s="80"/>
      <c r="D250" s="80"/>
      <c r="E250" s="80"/>
      <c r="F250" s="80"/>
      <c r="G250" s="107"/>
      <c r="H250" s="108"/>
      <c r="I250" s="109"/>
      <c r="J250" s="109"/>
      <c r="K250" s="109"/>
      <c r="L250" s="109"/>
      <c r="M250" s="109"/>
      <c r="N250" s="109"/>
    </row>
    <row r="251" spans="1:14" s="110" customFormat="1">
      <c r="A251" s="111"/>
      <c r="B251" s="106"/>
      <c r="C251" s="80"/>
      <c r="D251" s="80"/>
      <c r="E251" s="80"/>
      <c r="F251" s="80"/>
      <c r="G251" s="107"/>
      <c r="H251" s="108"/>
      <c r="I251" s="109"/>
      <c r="J251" s="109"/>
      <c r="K251" s="109"/>
      <c r="L251" s="109"/>
      <c r="M251" s="109"/>
      <c r="N251" s="109"/>
    </row>
    <row r="252" spans="1:14" s="110" customFormat="1">
      <c r="A252" s="111"/>
      <c r="B252" s="106"/>
      <c r="C252" s="80"/>
      <c r="D252" s="80"/>
      <c r="E252" s="80"/>
      <c r="F252" s="80"/>
      <c r="G252" s="107"/>
      <c r="H252" s="108"/>
      <c r="I252" s="109"/>
      <c r="J252" s="109"/>
      <c r="K252" s="109"/>
      <c r="L252" s="109"/>
      <c r="M252" s="109"/>
      <c r="N252" s="109"/>
    </row>
    <row r="253" spans="1:14" s="110" customFormat="1">
      <c r="A253" s="111"/>
      <c r="B253" s="106"/>
      <c r="C253" s="80"/>
      <c r="D253" s="80"/>
      <c r="E253" s="80"/>
      <c r="F253" s="80"/>
      <c r="G253" s="107"/>
      <c r="H253" s="108"/>
      <c r="I253" s="109"/>
      <c r="J253" s="109"/>
      <c r="K253" s="109"/>
      <c r="L253" s="109"/>
      <c r="M253" s="109"/>
      <c r="N253" s="109"/>
    </row>
    <row r="254" spans="1:14" s="110" customFormat="1">
      <c r="A254" s="111"/>
      <c r="B254" s="106"/>
      <c r="C254" s="80"/>
      <c r="D254" s="80"/>
      <c r="E254" s="80"/>
      <c r="F254" s="80"/>
      <c r="G254" s="107"/>
      <c r="H254" s="108"/>
      <c r="I254" s="109"/>
      <c r="J254" s="109"/>
      <c r="K254" s="109"/>
      <c r="L254" s="109"/>
      <c r="M254" s="109"/>
      <c r="N254" s="109"/>
    </row>
    <row r="255" spans="1:14" s="110" customFormat="1">
      <c r="A255" s="111"/>
      <c r="B255" s="106"/>
      <c r="C255" s="80"/>
      <c r="D255" s="80"/>
      <c r="E255" s="80"/>
      <c r="F255" s="80"/>
      <c r="G255" s="107"/>
      <c r="H255" s="108"/>
      <c r="I255" s="109"/>
      <c r="J255" s="109"/>
      <c r="K255" s="109"/>
      <c r="L255" s="109"/>
      <c r="M255" s="109"/>
      <c r="N255" s="109"/>
    </row>
    <row r="256" spans="1:14" s="110" customFormat="1">
      <c r="A256" s="111"/>
      <c r="B256" s="106"/>
      <c r="C256" s="80"/>
      <c r="D256" s="80"/>
      <c r="E256" s="80"/>
      <c r="F256" s="80"/>
      <c r="G256" s="107"/>
      <c r="H256" s="108"/>
      <c r="I256" s="109"/>
      <c r="J256" s="109"/>
      <c r="K256" s="109"/>
      <c r="L256" s="109"/>
      <c r="M256" s="109"/>
      <c r="N256" s="109"/>
    </row>
    <row r="257" spans="1:14" s="110" customFormat="1">
      <c r="A257" s="111"/>
      <c r="B257" s="106"/>
      <c r="C257" s="80"/>
      <c r="D257" s="80"/>
      <c r="E257" s="80"/>
      <c r="F257" s="80"/>
      <c r="G257" s="107"/>
      <c r="H257" s="108"/>
      <c r="I257" s="109"/>
      <c r="J257" s="109"/>
      <c r="K257" s="109"/>
      <c r="L257" s="109"/>
      <c r="M257" s="109"/>
      <c r="N257" s="109"/>
    </row>
    <row r="258" spans="1:14" s="110" customFormat="1">
      <c r="A258" s="111"/>
      <c r="B258" s="106"/>
      <c r="C258" s="80"/>
      <c r="D258" s="80"/>
      <c r="E258" s="80"/>
      <c r="F258" s="80"/>
      <c r="G258" s="107"/>
      <c r="H258" s="108"/>
      <c r="I258" s="109"/>
      <c r="J258" s="109"/>
      <c r="K258" s="109"/>
      <c r="L258" s="109"/>
      <c r="M258" s="109"/>
      <c r="N258" s="109"/>
    </row>
    <row r="259" spans="1:14" s="110" customFormat="1">
      <c r="A259" s="111"/>
      <c r="B259" s="106"/>
      <c r="C259" s="80"/>
      <c r="D259" s="80"/>
      <c r="E259" s="80"/>
      <c r="F259" s="80"/>
      <c r="G259" s="107"/>
      <c r="H259" s="108"/>
      <c r="I259" s="109"/>
      <c r="J259" s="109"/>
      <c r="K259" s="109"/>
      <c r="L259" s="109"/>
      <c r="M259" s="109"/>
      <c r="N259" s="109"/>
    </row>
    <row r="260" spans="1:14" s="110" customFormat="1">
      <c r="A260" s="111"/>
      <c r="B260" s="106"/>
      <c r="C260" s="80"/>
      <c r="D260" s="80"/>
      <c r="E260" s="80"/>
      <c r="F260" s="80"/>
      <c r="G260" s="107"/>
      <c r="H260" s="108"/>
      <c r="I260" s="109"/>
      <c r="J260" s="109"/>
      <c r="K260" s="109"/>
      <c r="L260" s="109"/>
      <c r="M260" s="109"/>
      <c r="N260" s="109"/>
    </row>
    <row r="261" spans="1:14" s="110" customFormat="1">
      <c r="A261" s="111"/>
      <c r="B261" s="106"/>
      <c r="C261" s="80"/>
      <c r="D261" s="80"/>
      <c r="E261" s="80"/>
      <c r="F261" s="80"/>
      <c r="G261" s="107"/>
      <c r="H261" s="108"/>
      <c r="I261" s="109"/>
      <c r="J261" s="109"/>
      <c r="K261" s="109"/>
      <c r="L261" s="109"/>
      <c r="M261" s="109"/>
      <c r="N261" s="109"/>
    </row>
    <row r="262" spans="1:14" s="110" customFormat="1">
      <c r="A262" s="111"/>
      <c r="B262" s="106"/>
      <c r="C262" s="80"/>
      <c r="D262" s="80"/>
      <c r="E262" s="80"/>
      <c r="F262" s="80"/>
      <c r="G262" s="107"/>
      <c r="H262" s="108"/>
      <c r="I262" s="109"/>
      <c r="J262" s="109"/>
      <c r="K262" s="109"/>
      <c r="L262" s="109"/>
      <c r="M262" s="109"/>
      <c r="N262" s="109"/>
    </row>
    <row r="263" spans="1:14" s="110" customFormat="1">
      <c r="A263" s="111"/>
      <c r="B263" s="106"/>
      <c r="C263" s="80"/>
      <c r="D263" s="80"/>
      <c r="E263" s="80"/>
      <c r="F263" s="80"/>
      <c r="G263" s="107"/>
      <c r="H263" s="108"/>
      <c r="I263" s="109"/>
      <c r="J263" s="109"/>
      <c r="K263" s="109"/>
      <c r="L263" s="109"/>
      <c r="M263" s="109"/>
      <c r="N263" s="109"/>
    </row>
    <row r="264" spans="1:14" s="110" customFormat="1">
      <c r="A264" s="111"/>
      <c r="B264" s="106"/>
      <c r="C264" s="80"/>
      <c r="D264" s="80"/>
      <c r="E264" s="80"/>
      <c r="F264" s="80"/>
      <c r="G264" s="107"/>
      <c r="H264" s="108"/>
      <c r="I264" s="109"/>
      <c r="J264" s="109"/>
      <c r="K264" s="109"/>
      <c r="L264" s="109"/>
      <c r="M264" s="109"/>
      <c r="N264" s="109"/>
    </row>
    <row r="265" spans="1:14" s="110" customFormat="1">
      <c r="A265" s="111"/>
      <c r="B265" s="106"/>
      <c r="C265" s="80"/>
      <c r="D265" s="80"/>
      <c r="E265" s="80"/>
      <c r="F265" s="80"/>
      <c r="G265" s="107"/>
      <c r="H265" s="108"/>
      <c r="I265" s="109"/>
      <c r="J265" s="109"/>
      <c r="K265" s="109"/>
      <c r="L265" s="109"/>
      <c r="M265" s="109"/>
      <c r="N265" s="109"/>
    </row>
    <row r="266" spans="1:14" s="110" customFormat="1">
      <c r="A266" s="111"/>
      <c r="B266" s="106"/>
      <c r="C266" s="80"/>
      <c r="D266" s="80"/>
      <c r="E266" s="80"/>
      <c r="F266" s="80"/>
      <c r="G266" s="107"/>
      <c r="H266" s="108"/>
      <c r="I266" s="109"/>
      <c r="J266" s="109"/>
      <c r="K266" s="109"/>
      <c r="L266" s="109"/>
      <c r="M266" s="109"/>
      <c r="N266" s="109"/>
    </row>
    <row r="267" spans="1:14" s="110" customFormat="1">
      <c r="A267" s="111"/>
      <c r="B267" s="106"/>
      <c r="C267" s="80"/>
      <c r="D267" s="80"/>
      <c r="E267" s="80"/>
      <c r="F267" s="80"/>
      <c r="G267" s="107"/>
      <c r="H267" s="108"/>
      <c r="I267" s="109"/>
      <c r="J267" s="109"/>
      <c r="K267" s="109"/>
      <c r="L267" s="109"/>
      <c r="M267" s="109"/>
      <c r="N267" s="109"/>
    </row>
    <row r="268" spans="1:14" s="110" customFormat="1">
      <c r="A268" s="111"/>
      <c r="B268" s="106"/>
      <c r="C268" s="80"/>
      <c r="D268" s="80"/>
      <c r="E268" s="80"/>
      <c r="F268" s="80"/>
      <c r="G268" s="107"/>
      <c r="H268" s="108"/>
      <c r="I268" s="109"/>
      <c r="J268" s="109"/>
      <c r="K268" s="109"/>
      <c r="L268" s="109"/>
      <c r="M268" s="109"/>
      <c r="N268" s="109"/>
    </row>
    <row r="269" spans="1:14" s="110" customFormat="1">
      <c r="A269" s="111"/>
      <c r="B269" s="106"/>
      <c r="C269" s="80"/>
      <c r="D269" s="80"/>
      <c r="E269" s="80"/>
      <c r="F269" s="80"/>
      <c r="G269" s="107"/>
      <c r="H269" s="108"/>
      <c r="I269" s="109"/>
      <c r="J269" s="109"/>
      <c r="K269" s="109"/>
      <c r="L269" s="109"/>
      <c r="M269" s="109"/>
      <c r="N269" s="109"/>
    </row>
    <row r="270" spans="1:14" s="110" customFormat="1">
      <c r="A270" s="111"/>
      <c r="B270" s="106"/>
      <c r="C270" s="80"/>
      <c r="D270" s="80"/>
      <c r="E270" s="80"/>
      <c r="F270" s="80"/>
      <c r="G270" s="107"/>
      <c r="H270" s="108"/>
      <c r="I270" s="109"/>
      <c r="J270" s="109"/>
      <c r="K270" s="109"/>
      <c r="L270" s="109"/>
      <c r="M270" s="109"/>
      <c r="N270" s="109"/>
    </row>
    <row r="271" spans="1:14" s="110" customFormat="1">
      <c r="A271" s="111"/>
      <c r="B271" s="106"/>
      <c r="C271" s="80"/>
      <c r="D271" s="80"/>
      <c r="E271" s="80"/>
      <c r="F271" s="80"/>
      <c r="G271" s="107"/>
      <c r="H271" s="108"/>
      <c r="I271" s="109"/>
      <c r="J271" s="109"/>
      <c r="K271" s="109"/>
      <c r="L271" s="109"/>
      <c r="M271" s="109"/>
      <c r="N271" s="109"/>
    </row>
    <row r="272" spans="1:14" s="110" customFormat="1">
      <c r="A272" s="111"/>
      <c r="B272" s="106"/>
      <c r="C272" s="80"/>
      <c r="D272" s="80"/>
      <c r="E272" s="80"/>
      <c r="F272" s="80"/>
      <c r="G272" s="107"/>
      <c r="H272" s="108"/>
      <c r="I272" s="109"/>
      <c r="J272" s="109"/>
      <c r="K272" s="109"/>
      <c r="L272" s="109"/>
      <c r="M272" s="109"/>
      <c r="N272" s="109"/>
    </row>
    <row r="273" spans="1:14" s="110" customFormat="1">
      <c r="A273" s="111"/>
      <c r="B273" s="106"/>
      <c r="C273" s="80"/>
      <c r="D273" s="80"/>
      <c r="E273" s="80"/>
      <c r="F273" s="80"/>
      <c r="G273" s="107"/>
      <c r="H273" s="108"/>
      <c r="I273" s="109"/>
      <c r="J273" s="109"/>
      <c r="K273" s="109"/>
      <c r="L273" s="109"/>
      <c r="M273" s="109"/>
      <c r="N273" s="109"/>
    </row>
    <row r="274" spans="1:14" s="110" customFormat="1">
      <c r="A274" s="111"/>
      <c r="B274" s="106"/>
      <c r="C274" s="80"/>
      <c r="D274" s="80"/>
      <c r="E274" s="80"/>
      <c r="F274" s="80"/>
      <c r="G274" s="107"/>
      <c r="H274" s="108"/>
      <c r="I274" s="109"/>
      <c r="J274" s="109"/>
      <c r="K274" s="109"/>
      <c r="L274" s="109"/>
      <c r="M274" s="109"/>
      <c r="N274" s="109"/>
    </row>
    <row r="275" spans="1:14" s="110" customFormat="1">
      <c r="A275" s="111"/>
      <c r="B275" s="106"/>
      <c r="C275" s="80"/>
      <c r="D275" s="80"/>
      <c r="E275" s="80"/>
      <c r="F275" s="80"/>
      <c r="G275" s="107"/>
      <c r="H275" s="108"/>
      <c r="I275" s="109"/>
      <c r="J275" s="109"/>
      <c r="K275" s="109"/>
      <c r="L275" s="109"/>
      <c r="M275" s="109"/>
      <c r="N275" s="109"/>
    </row>
    <row r="276" spans="1:14" s="110" customFormat="1">
      <c r="A276" s="111"/>
      <c r="B276" s="106"/>
      <c r="C276" s="80"/>
      <c r="D276" s="80"/>
      <c r="E276" s="80"/>
      <c r="F276" s="80"/>
      <c r="G276" s="107"/>
      <c r="H276" s="108"/>
      <c r="I276" s="109"/>
      <c r="J276" s="109"/>
      <c r="K276" s="109"/>
      <c r="L276" s="109"/>
      <c r="M276" s="109"/>
      <c r="N276" s="109"/>
    </row>
    <row r="277" spans="1:14" s="110" customFormat="1">
      <c r="A277" s="111"/>
      <c r="B277" s="106"/>
      <c r="C277" s="80"/>
      <c r="D277" s="80"/>
      <c r="E277" s="80"/>
      <c r="F277" s="80"/>
      <c r="G277" s="107"/>
      <c r="H277" s="108"/>
      <c r="I277" s="109"/>
      <c r="J277" s="109"/>
      <c r="K277" s="109"/>
      <c r="L277" s="109"/>
      <c r="M277" s="109"/>
      <c r="N277" s="109"/>
    </row>
    <row r="278" spans="1:14" s="110" customFormat="1">
      <c r="A278" s="111"/>
      <c r="B278" s="106"/>
      <c r="C278" s="80"/>
      <c r="D278" s="80"/>
      <c r="E278" s="80"/>
      <c r="F278" s="80"/>
      <c r="G278" s="107"/>
      <c r="H278" s="108"/>
      <c r="I278" s="109"/>
      <c r="J278" s="109"/>
      <c r="K278" s="109"/>
      <c r="L278" s="109"/>
      <c r="M278" s="109"/>
      <c r="N278" s="109"/>
    </row>
    <row r="279" spans="1:14" s="110" customFormat="1">
      <c r="A279" s="111"/>
      <c r="B279" s="106"/>
      <c r="C279" s="80"/>
      <c r="D279" s="80"/>
      <c r="E279" s="80"/>
      <c r="F279" s="80"/>
      <c r="G279" s="107"/>
      <c r="H279" s="108"/>
      <c r="I279" s="109"/>
      <c r="J279" s="109"/>
      <c r="K279" s="109"/>
      <c r="L279" s="109"/>
      <c r="M279" s="109"/>
      <c r="N279" s="109"/>
    </row>
    <row r="280" spans="1:14" s="110" customFormat="1">
      <c r="A280" s="111"/>
      <c r="B280" s="106"/>
      <c r="C280" s="80"/>
      <c r="D280" s="80"/>
      <c r="E280" s="80"/>
      <c r="F280" s="80"/>
      <c r="G280" s="107"/>
      <c r="H280" s="108"/>
      <c r="I280" s="109"/>
      <c r="J280" s="109"/>
      <c r="K280" s="109"/>
      <c r="L280" s="109"/>
      <c r="M280" s="109"/>
      <c r="N280" s="109"/>
    </row>
    <row r="281" spans="1:14" s="110" customFormat="1">
      <c r="A281" s="111"/>
      <c r="B281" s="106"/>
      <c r="C281" s="80"/>
      <c r="D281" s="80"/>
      <c r="E281" s="80"/>
      <c r="F281" s="80"/>
      <c r="G281" s="107"/>
      <c r="H281" s="108"/>
      <c r="I281" s="109"/>
      <c r="J281" s="109"/>
      <c r="K281" s="109"/>
      <c r="L281" s="109"/>
      <c r="M281" s="109"/>
      <c r="N281" s="109"/>
    </row>
    <row r="282" spans="1:14" s="110" customFormat="1">
      <c r="A282" s="111"/>
      <c r="B282" s="106"/>
      <c r="C282" s="80"/>
      <c r="D282" s="80"/>
      <c r="E282" s="80"/>
      <c r="F282" s="80"/>
      <c r="G282" s="107"/>
      <c r="H282" s="108"/>
      <c r="I282" s="109"/>
      <c r="J282" s="109"/>
      <c r="K282" s="109"/>
      <c r="L282" s="109"/>
      <c r="M282" s="109"/>
      <c r="N282" s="109"/>
    </row>
    <row r="283" spans="1:14" s="110" customFormat="1">
      <c r="A283" s="111"/>
      <c r="B283" s="106"/>
      <c r="C283" s="80"/>
      <c r="D283" s="80"/>
      <c r="E283" s="80"/>
      <c r="F283" s="80"/>
      <c r="G283" s="107"/>
      <c r="H283" s="108"/>
      <c r="I283" s="109"/>
      <c r="J283" s="109"/>
      <c r="K283" s="109"/>
      <c r="L283" s="109"/>
      <c r="M283" s="109"/>
      <c r="N283" s="109"/>
    </row>
    <row r="284" spans="1:14" s="110" customFormat="1">
      <c r="A284" s="111"/>
      <c r="B284" s="106"/>
      <c r="C284" s="80"/>
      <c r="D284" s="80"/>
      <c r="E284" s="80"/>
      <c r="F284" s="80"/>
      <c r="G284" s="107"/>
      <c r="H284" s="108"/>
      <c r="I284" s="109"/>
      <c r="J284" s="109"/>
      <c r="K284" s="109"/>
      <c r="L284" s="109"/>
      <c r="M284" s="109"/>
      <c r="N284" s="109"/>
    </row>
    <row r="285" spans="1:14" s="110" customFormat="1">
      <c r="A285" s="111"/>
      <c r="B285" s="106"/>
      <c r="C285" s="80"/>
      <c r="D285" s="80"/>
      <c r="E285" s="80"/>
      <c r="F285" s="80"/>
      <c r="G285" s="107"/>
      <c r="H285" s="108"/>
      <c r="I285" s="109"/>
      <c r="J285" s="109"/>
      <c r="K285" s="109"/>
      <c r="L285" s="109"/>
      <c r="M285" s="109"/>
      <c r="N285" s="109"/>
    </row>
    <row r="286" spans="1:14" s="110" customFormat="1">
      <c r="A286" s="111"/>
      <c r="B286" s="106"/>
      <c r="C286" s="80"/>
      <c r="D286" s="80"/>
      <c r="E286" s="80"/>
      <c r="F286" s="80"/>
      <c r="G286" s="107"/>
      <c r="H286" s="108"/>
      <c r="I286" s="109"/>
      <c r="J286" s="109"/>
      <c r="K286" s="109"/>
      <c r="L286" s="109"/>
      <c r="M286" s="109"/>
      <c r="N286" s="109"/>
    </row>
    <row r="287" spans="1:14" s="110" customFormat="1">
      <c r="A287" s="111"/>
      <c r="B287" s="106"/>
      <c r="C287" s="80"/>
      <c r="D287" s="80"/>
      <c r="E287" s="80"/>
      <c r="F287" s="80"/>
      <c r="G287" s="107"/>
      <c r="H287" s="108"/>
      <c r="I287" s="109"/>
      <c r="J287" s="109"/>
      <c r="K287" s="109"/>
      <c r="L287" s="109"/>
      <c r="M287" s="109"/>
      <c r="N287" s="109"/>
    </row>
    <row r="288" spans="1:14" s="110" customFormat="1">
      <c r="A288" s="111"/>
      <c r="B288" s="106"/>
      <c r="C288" s="80"/>
      <c r="D288" s="80"/>
      <c r="E288" s="80"/>
      <c r="F288" s="80"/>
      <c r="G288" s="107"/>
      <c r="H288" s="108"/>
      <c r="I288" s="109"/>
      <c r="J288" s="109"/>
      <c r="K288" s="109"/>
      <c r="L288" s="109"/>
      <c r="M288" s="109"/>
      <c r="N288" s="109"/>
    </row>
    <row r="289" spans="1:14" s="110" customFormat="1">
      <c r="A289" s="111"/>
      <c r="B289" s="106"/>
      <c r="C289" s="80"/>
      <c r="D289" s="80"/>
      <c r="E289" s="80"/>
      <c r="F289" s="80"/>
      <c r="G289" s="107"/>
      <c r="H289" s="108"/>
      <c r="I289" s="109"/>
      <c r="J289" s="109"/>
      <c r="K289" s="109"/>
      <c r="L289" s="109"/>
      <c r="M289" s="109"/>
      <c r="N289" s="109"/>
    </row>
    <row r="290" spans="1:14" s="110" customFormat="1">
      <c r="A290" s="111"/>
      <c r="B290" s="106"/>
      <c r="C290" s="80"/>
      <c r="D290" s="80"/>
      <c r="E290" s="80"/>
      <c r="F290" s="80"/>
      <c r="G290" s="107"/>
      <c r="H290" s="108"/>
      <c r="I290" s="109"/>
      <c r="J290" s="109"/>
      <c r="K290" s="109"/>
      <c r="L290" s="109"/>
      <c r="M290" s="109"/>
      <c r="N290" s="109"/>
    </row>
    <row r="291" spans="1:14" s="110" customFormat="1">
      <c r="A291" s="111"/>
      <c r="B291" s="106"/>
      <c r="C291" s="80"/>
      <c r="D291" s="80"/>
      <c r="E291" s="80"/>
      <c r="F291" s="80"/>
      <c r="G291" s="107"/>
      <c r="H291" s="108"/>
      <c r="I291" s="109"/>
      <c r="J291" s="109"/>
      <c r="K291" s="109"/>
      <c r="L291" s="109"/>
      <c r="M291" s="109"/>
      <c r="N291" s="109"/>
    </row>
    <row r="292" spans="1:14" s="110" customFormat="1">
      <c r="A292" s="111"/>
      <c r="B292" s="106"/>
      <c r="C292" s="80"/>
      <c r="D292" s="80"/>
      <c r="E292" s="80"/>
      <c r="F292" s="80"/>
      <c r="G292" s="107"/>
      <c r="H292" s="108"/>
      <c r="I292" s="109"/>
      <c r="J292" s="109"/>
      <c r="K292" s="109"/>
      <c r="L292" s="109"/>
      <c r="M292" s="109"/>
      <c r="N292" s="109"/>
    </row>
    <row r="293" spans="1:14" s="110" customFormat="1">
      <c r="A293" s="111"/>
      <c r="B293" s="106"/>
      <c r="C293" s="80"/>
      <c r="D293" s="80"/>
      <c r="E293" s="80"/>
      <c r="F293" s="80"/>
      <c r="G293" s="107"/>
      <c r="H293" s="108"/>
      <c r="I293" s="109"/>
      <c r="J293" s="109"/>
      <c r="K293" s="109"/>
      <c r="L293" s="109"/>
      <c r="M293" s="109"/>
      <c r="N293" s="109"/>
    </row>
    <row r="294" spans="1:14" s="110" customFormat="1">
      <c r="A294" s="111"/>
      <c r="B294" s="106"/>
      <c r="C294" s="80"/>
      <c r="D294" s="80"/>
      <c r="E294" s="80"/>
      <c r="F294" s="80"/>
      <c r="G294" s="107"/>
      <c r="H294" s="108"/>
      <c r="I294" s="109"/>
      <c r="J294" s="109"/>
      <c r="K294" s="109"/>
      <c r="L294" s="109"/>
      <c r="M294" s="109"/>
      <c r="N294" s="109"/>
    </row>
    <row r="295" spans="1:14" s="110" customFormat="1">
      <c r="A295" s="111"/>
      <c r="B295" s="106"/>
      <c r="C295" s="80"/>
      <c r="D295" s="80"/>
      <c r="E295" s="80"/>
      <c r="F295" s="80"/>
      <c r="G295" s="107"/>
      <c r="H295" s="108"/>
      <c r="I295" s="109"/>
      <c r="J295" s="109"/>
      <c r="K295" s="109"/>
      <c r="L295" s="109"/>
      <c r="M295" s="109"/>
      <c r="N295" s="109"/>
    </row>
    <row r="296" spans="1:14" s="110" customFormat="1">
      <c r="A296" s="111"/>
      <c r="B296" s="106"/>
      <c r="C296" s="80"/>
      <c r="D296" s="80"/>
      <c r="E296" s="80"/>
      <c r="F296" s="80"/>
      <c r="G296" s="107"/>
      <c r="H296" s="108"/>
      <c r="I296" s="109"/>
      <c r="J296" s="109"/>
      <c r="K296" s="109"/>
      <c r="L296" s="109"/>
      <c r="M296" s="109"/>
      <c r="N296" s="109"/>
    </row>
    <row r="297" spans="1:14" s="110" customFormat="1">
      <c r="A297" s="111"/>
      <c r="B297" s="106"/>
      <c r="C297" s="80"/>
      <c r="D297" s="80"/>
      <c r="E297" s="80"/>
      <c r="F297" s="80"/>
      <c r="G297" s="107"/>
      <c r="H297" s="108"/>
      <c r="I297" s="109"/>
      <c r="J297" s="109"/>
      <c r="K297" s="109"/>
      <c r="L297" s="109"/>
      <c r="M297" s="109"/>
      <c r="N297" s="109"/>
    </row>
    <row r="298" spans="1:14" s="110" customFormat="1">
      <c r="A298" s="111"/>
      <c r="B298" s="106"/>
      <c r="C298" s="80"/>
      <c r="D298" s="80"/>
      <c r="E298" s="80"/>
      <c r="F298" s="80"/>
      <c r="G298" s="107"/>
      <c r="H298" s="108"/>
      <c r="I298" s="109"/>
      <c r="J298" s="109"/>
      <c r="K298" s="109"/>
      <c r="L298" s="109"/>
      <c r="M298" s="109"/>
      <c r="N298" s="109"/>
    </row>
    <row r="299" spans="1:14" s="110" customFormat="1">
      <c r="A299" s="111"/>
      <c r="B299" s="106"/>
      <c r="C299" s="80"/>
      <c r="D299" s="80"/>
      <c r="E299" s="80"/>
      <c r="F299" s="80"/>
      <c r="G299" s="107"/>
      <c r="H299" s="108"/>
      <c r="I299" s="109"/>
      <c r="J299" s="109"/>
      <c r="K299" s="109"/>
      <c r="L299" s="109"/>
      <c r="M299" s="109"/>
      <c r="N299" s="109"/>
    </row>
    <row r="300" spans="1:14" s="110" customFormat="1">
      <c r="A300" s="111"/>
      <c r="B300" s="106"/>
      <c r="C300" s="80"/>
      <c r="D300" s="80"/>
      <c r="E300" s="80"/>
      <c r="F300" s="80"/>
      <c r="G300" s="107"/>
      <c r="H300" s="108"/>
      <c r="I300" s="109"/>
      <c r="J300" s="109"/>
      <c r="K300" s="109"/>
      <c r="L300" s="109"/>
      <c r="M300" s="109"/>
      <c r="N300" s="109"/>
    </row>
    <row r="301" spans="1:14" s="110" customFormat="1">
      <c r="A301" s="111"/>
      <c r="B301" s="106"/>
      <c r="C301" s="80"/>
      <c r="D301" s="80"/>
      <c r="E301" s="80"/>
      <c r="F301" s="80"/>
      <c r="G301" s="107"/>
      <c r="H301" s="108"/>
      <c r="I301" s="109"/>
      <c r="J301" s="109"/>
      <c r="K301" s="109"/>
      <c r="L301" s="109"/>
      <c r="M301" s="109"/>
      <c r="N301" s="109"/>
    </row>
    <row r="302" spans="1:14" s="110" customFormat="1">
      <c r="A302" s="111"/>
      <c r="B302" s="106"/>
      <c r="C302" s="80"/>
      <c r="D302" s="80"/>
      <c r="E302" s="80"/>
      <c r="F302" s="80"/>
      <c r="G302" s="107"/>
      <c r="H302" s="108"/>
      <c r="I302" s="109"/>
      <c r="J302" s="109"/>
      <c r="K302" s="109"/>
      <c r="L302" s="109"/>
      <c r="M302" s="109"/>
      <c r="N302" s="109"/>
    </row>
    <row r="303" spans="1:14" s="110" customFormat="1">
      <c r="A303" s="111"/>
      <c r="B303" s="106"/>
      <c r="C303" s="80"/>
      <c r="D303" s="80"/>
      <c r="E303" s="80"/>
      <c r="F303" s="80"/>
      <c r="G303" s="107"/>
      <c r="H303" s="108"/>
      <c r="I303" s="109"/>
      <c r="J303" s="109"/>
      <c r="K303" s="109"/>
      <c r="L303" s="109"/>
      <c r="M303" s="109"/>
      <c r="N303" s="109"/>
    </row>
    <row r="304" spans="1:14" s="110" customFormat="1">
      <c r="A304" s="111"/>
      <c r="B304" s="106"/>
      <c r="C304" s="80"/>
      <c r="D304" s="80"/>
      <c r="E304" s="80"/>
      <c r="F304" s="80"/>
      <c r="G304" s="107"/>
      <c r="H304" s="108"/>
      <c r="I304" s="109"/>
      <c r="J304" s="109"/>
      <c r="K304" s="109"/>
      <c r="L304" s="109"/>
      <c r="M304" s="109"/>
      <c r="N304" s="109"/>
    </row>
    <row r="305" spans="1:14" s="110" customFormat="1">
      <c r="A305" s="111"/>
      <c r="B305" s="106"/>
      <c r="C305" s="80"/>
      <c r="D305" s="80"/>
      <c r="E305" s="80"/>
      <c r="F305" s="80"/>
      <c r="G305" s="107"/>
      <c r="H305" s="108"/>
      <c r="I305" s="109"/>
      <c r="J305" s="109"/>
      <c r="K305" s="109"/>
      <c r="L305" s="109"/>
      <c r="M305" s="109"/>
      <c r="N305" s="109"/>
    </row>
    <row r="306" spans="1:14" s="110" customFormat="1">
      <c r="A306" s="111"/>
      <c r="B306" s="106"/>
      <c r="C306" s="80"/>
      <c r="D306" s="80"/>
      <c r="E306" s="80"/>
      <c r="F306" s="80"/>
      <c r="G306" s="107"/>
      <c r="H306" s="108"/>
      <c r="I306" s="109"/>
      <c r="J306" s="109"/>
      <c r="K306" s="109"/>
      <c r="L306" s="109"/>
      <c r="M306" s="109"/>
      <c r="N306" s="109"/>
    </row>
    <row r="307" spans="1:14" s="110" customFormat="1">
      <c r="A307" s="111"/>
      <c r="B307" s="106"/>
      <c r="C307" s="80"/>
      <c r="D307" s="80"/>
      <c r="E307" s="80"/>
      <c r="F307" s="80"/>
      <c r="G307" s="107"/>
      <c r="H307" s="108"/>
      <c r="I307" s="109"/>
      <c r="J307" s="109"/>
      <c r="K307" s="109"/>
      <c r="L307" s="109"/>
      <c r="M307" s="109"/>
      <c r="N307" s="109"/>
    </row>
    <row r="308" spans="1:14" s="110" customFormat="1">
      <c r="A308" s="111"/>
      <c r="B308" s="106"/>
      <c r="C308" s="80"/>
      <c r="D308" s="80"/>
      <c r="E308" s="80"/>
      <c r="F308" s="80"/>
      <c r="G308" s="107"/>
      <c r="H308" s="108"/>
      <c r="I308" s="109"/>
      <c r="J308" s="109"/>
      <c r="K308" s="109"/>
      <c r="L308" s="109"/>
      <c r="M308" s="109"/>
      <c r="N308" s="109"/>
    </row>
    <row r="309" spans="1:14" s="110" customFormat="1">
      <c r="A309" s="111"/>
      <c r="B309" s="106"/>
      <c r="C309" s="80"/>
      <c r="D309" s="80"/>
      <c r="E309" s="80"/>
      <c r="F309" s="80"/>
      <c r="G309" s="107"/>
      <c r="H309" s="108"/>
      <c r="I309" s="109"/>
      <c r="J309" s="109"/>
      <c r="K309" s="109"/>
      <c r="L309" s="109"/>
      <c r="M309" s="109"/>
      <c r="N309" s="109"/>
    </row>
    <row r="310" spans="1:14" s="110" customFormat="1">
      <c r="A310" s="111"/>
      <c r="B310" s="106"/>
      <c r="C310" s="80"/>
      <c r="D310" s="80"/>
      <c r="E310" s="80"/>
      <c r="F310" s="80"/>
      <c r="G310" s="107"/>
      <c r="H310" s="108"/>
      <c r="I310" s="109"/>
      <c r="J310" s="109"/>
      <c r="K310" s="109"/>
      <c r="L310" s="109"/>
      <c r="M310" s="109"/>
      <c r="N310" s="109"/>
    </row>
    <row r="311" spans="1:14" s="110" customFormat="1">
      <c r="A311" s="111"/>
      <c r="B311" s="106"/>
      <c r="C311" s="80"/>
      <c r="D311" s="80"/>
      <c r="E311" s="80"/>
      <c r="F311" s="80"/>
      <c r="G311" s="107"/>
      <c r="H311" s="108"/>
      <c r="I311" s="109"/>
      <c r="J311" s="109"/>
      <c r="K311" s="109"/>
      <c r="L311" s="109"/>
      <c r="M311" s="109"/>
      <c r="N311" s="109"/>
    </row>
    <row r="312" spans="1:14" s="110" customFormat="1">
      <c r="A312" s="111"/>
      <c r="B312" s="106"/>
      <c r="C312" s="80"/>
      <c r="D312" s="80"/>
      <c r="E312" s="80"/>
      <c r="F312" s="80"/>
      <c r="G312" s="107"/>
      <c r="H312" s="108"/>
      <c r="I312" s="109"/>
      <c r="J312" s="109"/>
      <c r="K312" s="109"/>
      <c r="L312" s="109"/>
      <c r="M312" s="109"/>
      <c r="N312" s="109"/>
    </row>
    <row r="313" spans="1:14" s="110" customFormat="1">
      <c r="A313" s="111"/>
      <c r="B313" s="106"/>
      <c r="C313" s="80"/>
      <c r="D313" s="80"/>
      <c r="E313" s="80"/>
      <c r="F313" s="80"/>
      <c r="G313" s="107"/>
      <c r="H313" s="108"/>
      <c r="I313" s="109"/>
      <c r="J313" s="109"/>
      <c r="K313" s="109"/>
      <c r="L313" s="109"/>
      <c r="M313" s="109"/>
      <c r="N313" s="109"/>
    </row>
    <row r="314" spans="1:14" s="110" customFormat="1">
      <c r="A314" s="111"/>
      <c r="B314" s="106"/>
      <c r="C314" s="80"/>
      <c r="D314" s="80"/>
      <c r="E314" s="80"/>
      <c r="F314" s="80"/>
      <c r="G314" s="107"/>
      <c r="H314" s="108"/>
      <c r="I314" s="109"/>
      <c r="J314" s="109"/>
      <c r="K314" s="109"/>
      <c r="L314" s="109"/>
      <c r="M314" s="109"/>
      <c r="N314" s="109"/>
    </row>
    <row r="315" spans="1:14" s="110" customFormat="1">
      <c r="A315" s="111"/>
      <c r="B315" s="106"/>
      <c r="C315" s="80"/>
      <c r="D315" s="80"/>
      <c r="E315" s="80"/>
      <c r="F315" s="80"/>
      <c r="G315" s="107"/>
      <c r="H315" s="108"/>
      <c r="I315" s="109"/>
      <c r="J315" s="109"/>
      <c r="K315" s="109"/>
      <c r="L315" s="109"/>
      <c r="M315" s="109"/>
      <c r="N315" s="109"/>
    </row>
    <row r="316" spans="1:14" s="110" customFormat="1">
      <c r="A316" s="111"/>
      <c r="B316" s="106"/>
      <c r="C316" s="80"/>
      <c r="D316" s="80"/>
      <c r="E316" s="80"/>
      <c r="F316" s="80"/>
      <c r="G316" s="107"/>
      <c r="H316" s="108"/>
      <c r="I316" s="109"/>
      <c r="J316" s="109"/>
      <c r="K316" s="109"/>
      <c r="L316" s="109"/>
      <c r="M316" s="109"/>
      <c r="N316" s="109"/>
    </row>
    <row r="317" spans="1:14" s="110" customFormat="1">
      <c r="A317" s="111"/>
      <c r="B317" s="106"/>
      <c r="C317" s="80"/>
      <c r="D317" s="80"/>
      <c r="E317" s="80"/>
      <c r="F317" s="80"/>
      <c r="G317" s="107"/>
      <c r="H317" s="108"/>
      <c r="I317" s="109"/>
      <c r="J317" s="109"/>
      <c r="K317" s="109"/>
      <c r="L317" s="109"/>
      <c r="M317" s="109"/>
      <c r="N317" s="109"/>
    </row>
    <row r="318" spans="1:14" s="110" customFormat="1">
      <c r="A318" s="111"/>
      <c r="B318" s="106"/>
      <c r="C318" s="80"/>
      <c r="D318" s="80"/>
      <c r="E318" s="80"/>
      <c r="F318" s="80"/>
      <c r="G318" s="107"/>
      <c r="H318" s="108"/>
      <c r="I318" s="109"/>
      <c r="J318" s="109"/>
      <c r="K318" s="109"/>
      <c r="L318" s="109"/>
      <c r="M318" s="109"/>
      <c r="N318" s="109"/>
    </row>
    <row r="319" spans="1:14" s="110" customFormat="1">
      <c r="A319" s="111"/>
      <c r="B319" s="106"/>
      <c r="C319" s="80"/>
      <c r="D319" s="80"/>
      <c r="E319" s="80"/>
      <c r="F319" s="80"/>
      <c r="G319" s="107"/>
      <c r="H319" s="108"/>
      <c r="I319" s="109"/>
      <c r="J319" s="109"/>
      <c r="K319" s="109"/>
      <c r="L319" s="109"/>
      <c r="M319" s="109"/>
      <c r="N319" s="109"/>
    </row>
    <row r="320" spans="1:14" s="110" customFormat="1">
      <c r="A320" s="111"/>
      <c r="B320" s="106"/>
      <c r="C320" s="80"/>
      <c r="D320" s="80"/>
      <c r="E320" s="80"/>
      <c r="F320" s="80"/>
      <c r="G320" s="107"/>
      <c r="H320" s="108"/>
      <c r="I320" s="109"/>
      <c r="J320" s="109"/>
      <c r="K320" s="109"/>
      <c r="L320" s="109"/>
      <c r="M320" s="109"/>
      <c r="N320" s="109"/>
    </row>
    <row r="321" spans="1:14" s="110" customFormat="1">
      <c r="A321" s="111"/>
      <c r="B321" s="106"/>
      <c r="C321" s="80"/>
      <c r="D321" s="80"/>
      <c r="E321" s="80"/>
      <c r="F321" s="80"/>
      <c r="G321" s="107"/>
      <c r="H321" s="108"/>
      <c r="I321" s="109"/>
      <c r="J321" s="109"/>
      <c r="K321" s="109"/>
      <c r="L321" s="109"/>
      <c r="M321" s="109"/>
      <c r="N321" s="109"/>
    </row>
    <row r="322" spans="1:14" s="110" customFormat="1">
      <c r="A322" s="111"/>
      <c r="B322" s="106"/>
      <c r="C322" s="80"/>
      <c r="D322" s="80"/>
      <c r="E322" s="80"/>
      <c r="F322" s="80"/>
      <c r="G322" s="107"/>
      <c r="H322" s="108"/>
      <c r="I322" s="109"/>
      <c r="J322" s="109"/>
      <c r="K322" s="109"/>
      <c r="L322" s="109"/>
      <c r="M322" s="109"/>
      <c r="N322" s="109"/>
    </row>
    <row r="323" spans="1:14" s="110" customFormat="1">
      <c r="A323" s="111"/>
      <c r="B323" s="106"/>
      <c r="C323" s="80"/>
      <c r="D323" s="80"/>
      <c r="E323" s="80"/>
      <c r="F323" s="80"/>
      <c r="G323" s="107"/>
      <c r="H323" s="108"/>
      <c r="I323" s="109"/>
      <c r="J323" s="109"/>
      <c r="K323" s="109"/>
      <c r="L323" s="109"/>
      <c r="M323" s="109"/>
      <c r="N323" s="109"/>
    </row>
    <row r="324" spans="1:14" s="110" customFormat="1">
      <c r="A324" s="111"/>
      <c r="B324" s="106"/>
      <c r="C324" s="80"/>
      <c r="D324" s="80"/>
      <c r="E324" s="80"/>
      <c r="F324" s="80"/>
      <c r="G324" s="107"/>
      <c r="H324" s="108"/>
      <c r="I324" s="109"/>
      <c r="J324" s="109"/>
      <c r="K324" s="109"/>
      <c r="L324" s="109"/>
      <c r="M324" s="109"/>
      <c r="N324" s="109"/>
    </row>
    <row r="325" spans="1:14" s="110" customFormat="1">
      <c r="A325" s="111"/>
      <c r="B325" s="106"/>
      <c r="C325" s="80"/>
      <c r="D325" s="80"/>
      <c r="E325" s="80"/>
      <c r="F325" s="80"/>
      <c r="G325" s="107"/>
      <c r="H325" s="108"/>
      <c r="I325" s="109"/>
      <c r="J325" s="109"/>
      <c r="K325" s="109"/>
      <c r="L325" s="109"/>
      <c r="M325" s="109"/>
      <c r="N325" s="109"/>
    </row>
    <row r="326" spans="1:14" s="110" customFormat="1">
      <c r="A326" s="111"/>
      <c r="B326" s="106"/>
      <c r="C326" s="80"/>
      <c r="D326" s="80"/>
      <c r="E326" s="80"/>
      <c r="F326" s="80"/>
      <c r="G326" s="107"/>
      <c r="H326" s="108"/>
      <c r="I326" s="109"/>
      <c r="J326" s="109"/>
      <c r="K326" s="109"/>
      <c r="L326" s="109"/>
      <c r="M326" s="109"/>
      <c r="N326" s="109"/>
    </row>
    <row r="327" spans="1:14" s="110" customFormat="1">
      <c r="A327" s="111"/>
      <c r="B327" s="106"/>
      <c r="C327" s="80"/>
      <c r="D327" s="80"/>
      <c r="E327" s="80"/>
      <c r="F327" s="80"/>
      <c r="G327" s="107"/>
      <c r="H327" s="108"/>
      <c r="I327" s="109"/>
      <c r="J327" s="109"/>
      <c r="K327" s="109"/>
      <c r="L327" s="109"/>
      <c r="M327" s="109"/>
      <c r="N327" s="109"/>
    </row>
    <row r="328" spans="1:14" s="110" customFormat="1">
      <c r="A328" s="111"/>
      <c r="B328" s="106"/>
      <c r="C328" s="80"/>
      <c r="D328" s="80"/>
      <c r="E328" s="80"/>
      <c r="F328" s="80"/>
      <c r="G328" s="107"/>
      <c r="H328" s="108"/>
      <c r="I328" s="109"/>
      <c r="J328" s="109"/>
      <c r="K328" s="109"/>
      <c r="L328" s="109"/>
      <c r="M328" s="109"/>
      <c r="N328" s="109"/>
    </row>
    <row r="329" spans="1:14" s="110" customFormat="1">
      <c r="A329" s="111"/>
      <c r="B329" s="106"/>
      <c r="C329" s="80"/>
      <c r="D329" s="80"/>
      <c r="E329" s="80"/>
      <c r="F329" s="80"/>
      <c r="G329" s="107"/>
      <c r="H329" s="108"/>
      <c r="I329" s="109"/>
      <c r="J329" s="109"/>
      <c r="K329" s="109"/>
      <c r="L329" s="109"/>
      <c r="M329" s="109"/>
      <c r="N329" s="109"/>
    </row>
    <row r="330" spans="1:14" s="110" customFormat="1">
      <c r="A330" s="111"/>
      <c r="B330" s="106"/>
      <c r="C330" s="80"/>
      <c r="D330" s="80"/>
      <c r="E330" s="80"/>
      <c r="F330" s="80"/>
      <c r="G330" s="107"/>
      <c r="H330" s="108"/>
      <c r="I330" s="109"/>
      <c r="J330" s="109"/>
      <c r="K330" s="109"/>
      <c r="L330" s="109"/>
      <c r="M330" s="109"/>
      <c r="N330" s="109"/>
    </row>
    <row r="331" spans="1:14" s="110" customFormat="1">
      <c r="A331" s="111"/>
      <c r="B331" s="106"/>
      <c r="C331" s="80"/>
      <c r="D331" s="80"/>
      <c r="E331" s="80"/>
      <c r="F331" s="80"/>
      <c r="G331" s="107"/>
      <c r="H331" s="108"/>
      <c r="I331" s="109"/>
      <c r="J331" s="109"/>
      <c r="K331" s="109"/>
      <c r="L331" s="109"/>
      <c r="M331" s="109"/>
      <c r="N331" s="109"/>
    </row>
    <row r="332" spans="1:14" s="110" customFormat="1">
      <c r="A332" s="111"/>
      <c r="B332" s="106"/>
      <c r="C332" s="80"/>
      <c r="D332" s="80"/>
      <c r="E332" s="80"/>
      <c r="F332" s="80"/>
      <c r="G332" s="107"/>
      <c r="H332" s="108"/>
      <c r="I332" s="109"/>
      <c r="J332" s="109"/>
      <c r="K332" s="109"/>
      <c r="L332" s="109"/>
      <c r="M332" s="109"/>
      <c r="N332" s="109"/>
    </row>
    <row r="333" spans="1:14" s="110" customFormat="1">
      <c r="A333" s="111"/>
      <c r="B333" s="106"/>
      <c r="C333" s="80"/>
      <c r="D333" s="80"/>
      <c r="E333" s="80"/>
      <c r="F333" s="80"/>
      <c r="G333" s="107"/>
      <c r="H333" s="108"/>
      <c r="I333" s="109"/>
      <c r="J333" s="109"/>
      <c r="K333" s="109"/>
      <c r="L333" s="109"/>
      <c r="M333" s="109"/>
      <c r="N333" s="109"/>
    </row>
    <row r="334" spans="1:14" s="110" customFormat="1">
      <c r="A334" s="111"/>
      <c r="B334" s="106"/>
      <c r="C334" s="80"/>
      <c r="D334" s="80"/>
      <c r="E334" s="80"/>
      <c r="F334" s="80"/>
      <c r="G334" s="107"/>
      <c r="H334" s="108"/>
      <c r="I334" s="109"/>
      <c r="J334" s="109"/>
      <c r="K334" s="109"/>
      <c r="L334" s="109"/>
      <c r="M334" s="109"/>
      <c r="N334" s="109"/>
    </row>
    <row r="335" spans="1:14" s="110" customFormat="1">
      <c r="A335" s="111"/>
      <c r="B335" s="106"/>
      <c r="C335" s="80"/>
      <c r="D335" s="80"/>
      <c r="E335" s="80"/>
      <c r="F335" s="80"/>
      <c r="G335" s="107"/>
      <c r="H335" s="108"/>
      <c r="I335" s="109"/>
      <c r="J335" s="109"/>
      <c r="K335" s="109"/>
      <c r="L335" s="109"/>
      <c r="M335" s="109"/>
      <c r="N335" s="109"/>
    </row>
    <row r="336" spans="1:14" s="110" customFormat="1">
      <c r="A336" s="111"/>
      <c r="B336" s="106"/>
      <c r="C336" s="80"/>
      <c r="D336" s="80"/>
      <c r="E336" s="80"/>
      <c r="F336" s="80"/>
      <c r="G336" s="107"/>
      <c r="H336" s="108"/>
      <c r="I336" s="109"/>
      <c r="J336" s="109"/>
      <c r="K336" s="109"/>
      <c r="L336" s="109"/>
      <c r="M336" s="109"/>
      <c r="N336" s="109"/>
    </row>
    <row r="337" spans="1:14" s="110" customFormat="1">
      <c r="A337" s="111"/>
      <c r="B337" s="106"/>
      <c r="C337" s="80"/>
      <c r="D337" s="80"/>
      <c r="E337" s="80"/>
      <c r="F337" s="80"/>
      <c r="G337" s="107"/>
      <c r="H337" s="108"/>
      <c r="I337" s="109"/>
      <c r="J337" s="109"/>
      <c r="K337" s="109"/>
      <c r="L337" s="109"/>
      <c r="M337" s="109"/>
      <c r="N337" s="109"/>
    </row>
    <row r="338" spans="1:14" s="110" customFormat="1">
      <c r="A338" s="111"/>
      <c r="B338" s="106"/>
      <c r="C338" s="80"/>
      <c r="D338" s="80"/>
      <c r="E338" s="80"/>
      <c r="F338" s="80"/>
      <c r="G338" s="107"/>
      <c r="H338" s="108"/>
      <c r="I338" s="109"/>
      <c r="J338" s="109"/>
      <c r="K338" s="109"/>
      <c r="L338" s="109"/>
      <c r="M338" s="109"/>
      <c r="N338" s="109"/>
    </row>
    <row r="339" spans="1:14" s="110" customFormat="1">
      <c r="A339" s="111"/>
      <c r="B339" s="106"/>
      <c r="C339" s="80"/>
      <c r="D339" s="80"/>
      <c r="E339" s="80"/>
      <c r="F339" s="80"/>
      <c r="G339" s="107"/>
      <c r="H339" s="108"/>
      <c r="I339" s="109"/>
      <c r="J339" s="109"/>
      <c r="K339" s="109"/>
      <c r="L339" s="109"/>
      <c r="M339" s="109"/>
      <c r="N339" s="109"/>
    </row>
    <row r="340" spans="1:14" s="110" customFormat="1">
      <c r="A340" s="111"/>
      <c r="B340" s="106"/>
      <c r="C340" s="80"/>
      <c r="D340" s="80"/>
      <c r="E340" s="80"/>
      <c r="F340" s="80"/>
      <c r="G340" s="107"/>
      <c r="H340" s="108"/>
      <c r="I340" s="109"/>
      <c r="J340" s="109"/>
      <c r="K340" s="109"/>
      <c r="L340" s="109"/>
      <c r="M340" s="109"/>
      <c r="N340" s="109"/>
    </row>
    <row r="341" spans="1:14" s="110" customFormat="1">
      <c r="A341" s="111"/>
      <c r="B341" s="106"/>
      <c r="C341" s="80"/>
      <c r="D341" s="80"/>
      <c r="E341" s="80"/>
      <c r="F341" s="80"/>
      <c r="G341" s="107"/>
      <c r="H341" s="108"/>
      <c r="I341" s="109"/>
      <c r="J341" s="109"/>
      <c r="K341" s="109"/>
      <c r="L341" s="109"/>
      <c r="M341" s="109"/>
      <c r="N341" s="109"/>
    </row>
    <row r="342" spans="1:14" s="110" customFormat="1">
      <c r="A342" s="111"/>
      <c r="B342" s="106"/>
      <c r="C342" s="80"/>
      <c r="D342" s="80"/>
      <c r="E342" s="80"/>
      <c r="F342" s="80"/>
      <c r="G342" s="107"/>
      <c r="H342" s="108"/>
      <c r="I342" s="109"/>
      <c r="J342" s="109"/>
      <c r="K342" s="109"/>
      <c r="L342" s="109"/>
      <c r="M342" s="109"/>
      <c r="N342" s="109"/>
    </row>
    <row r="343" spans="1:14" s="110" customFormat="1">
      <c r="A343" s="111"/>
      <c r="B343" s="106"/>
      <c r="C343" s="80"/>
      <c r="D343" s="80"/>
      <c r="E343" s="80"/>
      <c r="F343" s="80"/>
      <c r="G343" s="107"/>
      <c r="H343" s="108"/>
      <c r="I343" s="109"/>
      <c r="J343" s="109"/>
      <c r="K343" s="109"/>
      <c r="L343" s="109"/>
      <c r="M343" s="109"/>
      <c r="N343" s="109"/>
    </row>
    <row r="344" spans="1:14" s="110" customFormat="1">
      <c r="A344" s="111"/>
      <c r="B344" s="106"/>
      <c r="C344" s="80"/>
      <c r="D344" s="80"/>
      <c r="E344" s="80"/>
      <c r="F344" s="80"/>
      <c r="G344" s="107"/>
      <c r="H344" s="108"/>
      <c r="I344" s="109"/>
      <c r="J344" s="109"/>
      <c r="K344" s="109"/>
      <c r="L344" s="109"/>
      <c r="M344" s="109"/>
      <c r="N344" s="109"/>
    </row>
    <row r="345" spans="1:14" s="110" customFormat="1">
      <c r="A345" s="111"/>
      <c r="B345" s="106"/>
      <c r="C345" s="80"/>
      <c r="D345" s="80"/>
      <c r="E345" s="80"/>
      <c r="F345" s="80"/>
      <c r="G345" s="107"/>
      <c r="H345" s="108"/>
      <c r="I345" s="109"/>
      <c r="J345" s="109"/>
      <c r="K345" s="109"/>
      <c r="L345" s="109"/>
      <c r="M345" s="109"/>
      <c r="N345" s="109"/>
    </row>
    <row r="346" spans="1:14" s="110" customFormat="1">
      <c r="A346" s="111"/>
      <c r="B346" s="106"/>
      <c r="C346" s="80"/>
      <c r="D346" s="80"/>
      <c r="E346" s="80"/>
      <c r="F346" s="80"/>
      <c r="G346" s="107"/>
      <c r="H346" s="108"/>
      <c r="I346" s="109"/>
      <c r="J346" s="109"/>
      <c r="K346" s="109"/>
      <c r="L346" s="109"/>
      <c r="M346" s="109"/>
      <c r="N346" s="109"/>
    </row>
    <row r="347" spans="1:14" s="110" customFormat="1">
      <c r="A347" s="111"/>
      <c r="B347" s="106"/>
      <c r="C347" s="80"/>
      <c r="D347" s="80"/>
      <c r="E347" s="80"/>
      <c r="F347" s="80"/>
      <c r="G347" s="107"/>
      <c r="H347" s="108"/>
      <c r="I347" s="109"/>
      <c r="J347" s="109"/>
      <c r="K347" s="109"/>
      <c r="L347" s="109"/>
      <c r="M347" s="109"/>
      <c r="N347" s="109"/>
    </row>
    <row r="348" spans="1:14">
      <c r="C348" s="80"/>
      <c r="D348" s="80"/>
      <c r="E348" s="80"/>
      <c r="F348" s="80"/>
      <c r="G348" s="107"/>
      <c r="H348" s="108"/>
      <c r="I348" s="109"/>
      <c r="J348" s="109"/>
      <c r="K348" s="109"/>
      <c r="L348" s="109"/>
      <c r="M348" s="109"/>
      <c r="N348" s="109"/>
    </row>
    <row r="349" spans="1:14" ht="15.75" thickBot="1">
      <c r="C349" s="80"/>
      <c r="D349" s="80"/>
      <c r="E349" s="80"/>
      <c r="F349" s="80"/>
      <c r="G349" s="107"/>
      <c r="H349" s="108"/>
      <c r="I349" s="109"/>
      <c r="J349" s="109"/>
      <c r="K349" s="109"/>
      <c r="L349" s="109"/>
      <c r="M349" s="109"/>
      <c r="N349" s="109"/>
    </row>
    <row r="350" spans="1:14" ht="24.75" customHeight="1">
      <c r="A350" s="112"/>
      <c r="B350" s="112"/>
      <c r="C350" s="113"/>
      <c r="D350" s="114"/>
      <c r="E350" s="114"/>
      <c r="F350" s="114"/>
      <c r="G350" s="114"/>
      <c r="H350" s="115"/>
      <c r="I350" s="115"/>
      <c r="J350" s="115"/>
      <c r="K350" s="115"/>
      <c r="L350" s="115"/>
      <c r="M350" s="115"/>
      <c r="N350" s="115"/>
    </row>
  </sheetData>
  <autoFilter ref="A7:N157" xr:uid="{6C0951EA-6BE8-4216-A8DA-D77542744CD3}"/>
  <pageMargins left="0.511811024" right="0.511811024" top="0.78740157499999996" bottom="0.78740157499999996" header="0.31496062000000002" footer="0.31496062000000002"/>
  <pageSetup paperSize="9" scale="41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72684-9B58-4BB1-B71E-1EDC9FD4590A}">
  <sheetPr codeName="Planilha10">
    <tabColor rgb="FF00B050"/>
  </sheetPr>
  <dimension ref="A1:HF160"/>
  <sheetViews>
    <sheetView showGridLines="0" zoomScale="85" zoomScaleNormal="85" workbookViewId="0">
      <pane xSplit="8" ySplit="5" topLeftCell="AK6" activePane="bottomRight" state="frozen"/>
      <selection pane="bottomRight" activeCell="AZ34" sqref="AZ34"/>
      <selection pane="bottomLeft" activeCell="A6" sqref="A6"/>
      <selection pane="topRight" activeCell="I1" sqref="I1"/>
    </sheetView>
  </sheetViews>
  <sheetFormatPr defaultRowHeight="15"/>
  <cols>
    <col min="1" max="1" width="5.42578125" style="70" bestFit="1" customWidth="1"/>
    <col min="2" max="2" width="18.42578125" style="70" bestFit="1" customWidth="1"/>
    <col min="3" max="3" width="2.28515625" style="70" bestFit="1" customWidth="1"/>
    <col min="4" max="4" width="12.42578125" style="70" bestFit="1" customWidth="1"/>
    <col min="5" max="5" width="15.85546875" bestFit="1" customWidth="1"/>
    <col min="6" max="6" width="23" bestFit="1" customWidth="1"/>
    <col min="7" max="7" width="8" bestFit="1" customWidth="1"/>
    <col min="8" max="8" width="16.42578125" bestFit="1" customWidth="1"/>
    <col min="9" max="9" width="7.28515625" hidden="1" customWidth="1"/>
    <col min="10" max="10" width="13.42578125" customWidth="1"/>
    <col min="11" max="11" width="13.140625" customWidth="1"/>
    <col min="12" max="12" width="16.7109375" customWidth="1"/>
    <col min="13" max="13" width="12.140625" customWidth="1"/>
    <col min="14" max="14" width="13.7109375" customWidth="1"/>
    <col min="15" max="15" width="13.42578125" customWidth="1"/>
    <col min="16" max="16" width="13.7109375" customWidth="1"/>
    <col min="17" max="17" width="13" customWidth="1"/>
    <col min="18" max="18" width="13.140625" customWidth="1"/>
    <col min="19" max="19" width="14.42578125" bestFit="1" customWidth="1"/>
    <col min="20" max="20" width="13.140625" bestFit="1" customWidth="1"/>
    <col min="21" max="21" width="13.42578125" bestFit="1" customWidth="1"/>
    <col min="22" max="22" width="13.140625" bestFit="1" customWidth="1"/>
    <col min="23" max="23" width="13" bestFit="1" customWidth="1"/>
    <col min="24" max="24" width="13.140625" bestFit="1" customWidth="1"/>
    <col min="25" max="25" width="13.7109375" bestFit="1" customWidth="1"/>
    <col min="26" max="26" width="13" bestFit="1" customWidth="1"/>
    <col min="27" max="27" width="13.42578125" bestFit="1" customWidth="1"/>
    <col min="28" max="28" width="13.140625" bestFit="1" customWidth="1"/>
    <col min="29" max="29" width="13" bestFit="1" customWidth="1"/>
    <col min="30" max="31" width="13.140625" bestFit="1" customWidth="1"/>
    <col min="32" max="32" width="12.7109375" bestFit="1" customWidth="1"/>
    <col min="33" max="33" width="13.42578125" bestFit="1" customWidth="1"/>
    <col min="34" max="34" width="13.7109375" bestFit="1" customWidth="1"/>
    <col min="35" max="35" width="12.7109375" bestFit="1" customWidth="1"/>
    <col min="36" max="36" width="13.140625" bestFit="1" customWidth="1"/>
    <col min="37" max="37" width="13.7109375" bestFit="1" customWidth="1"/>
    <col min="38" max="38" width="13.140625" bestFit="1" customWidth="1"/>
    <col min="39" max="39" width="15.140625" bestFit="1" customWidth="1"/>
    <col min="40" max="40" width="16.140625" bestFit="1" customWidth="1"/>
    <col min="41" max="41" width="12.7109375" bestFit="1" customWidth="1"/>
    <col min="42" max="42" width="12.42578125" bestFit="1" customWidth="1"/>
    <col min="43" max="43" width="12.7109375" bestFit="1" customWidth="1"/>
    <col min="44" max="44" width="12.42578125" bestFit="1" customWidth="1"/>
    <col min="45" max="46" width="12.7109375" bestFit="1" customWidth="1"/>
    <col min="47" max="47" width="12.140625" bestFit="1" customWidth="1"/>
    <col min="48" max="48" width="11.5703125" bestFit="1" customWidth="1"/>
    <col min="49" max="50" width="12.140625" bestFit="1" customWidth="1"/>
    <col min="51" max="53" width="12.7109375" bestFit="1" customWidth="1"/>
    <col min="54" max="54" width="12.42578125" bestFit="1" customWidth="1"/>
    <col min="55" max="55" width="12.7109375" bestFit="1" customWidth="1"/>
    <col min="56" max="56" width="12.42578125" bestFit="1" customWidth="1"/>
    <col min="57" max="58" width="12.7109375" bestFit="1" customWidth="1"/>
    <col min="59" max="59" width="12.140625" bestFit="1" customWidth="1"/>
    <col min="60" max="60" width="11.5703125" bestFit="1" customWidth="1"/>
    <col min="61" max="61" width="12.140625" bestFit="1" customWidth="1"/>
    <col min="62" max="62" width="11.85546875" bestFit="1" customWidth="1"/>
    <col min="63" max="65" width="12.42578125" bestFit="1" customWidth="1"/>
    <col min="66" max="66" width="12.140625" bestFit="1" customWidth="1"/>
    <col min="67" max="67" width="12.42578125" bestFit="1" customWidth="1"/>
    <col min="68" max="68" width="12.140625" bestFit="1" customWidth="1"/>
    <col min="69" max="70" width="12.42578125" bestFit="1" customWidth="1"/>
    <col min="71" max="71" width="11.85546875" bestFit="1" customWidth="1"/>
    <col min="72" max="72" width="11.42578125" bestFit="1" customWidth="1"/>
    <col min="73" max="73" width="11.85546875" bestFit="1" customWidth="1"/>
    <col min="74" max="74" width="12.140625" bestFit="1" customWidth="1"/>
    <col min="75" max="77" width="12.7109375" bestFit="1" customWidth="1"/>
    <col min="78" max="78" width="12.42578125" bestFit="1" customWidth="1"/>
    <col min="79" max="79" width="12.7109375" bestFit="1" customWidth="1"/>
    <col min="80" max="80" width="12.42578125" bestFit="1" customWidth="1"/>
    <col min="81" max="82" width="12.7109375" bestFit="1" customWidth="1"/>
    <col min="83" max="83" width="12.140625" bestFit="1" customWidth="1"/>
    <col min="84" max="84" width="11.5703125" bestFit="1" customWidth="1"/>
    <col min="85" max="85" width="12.140625" bestFit="1" customWidth="1"/>
    <col min="86" max="86" width="11.85546875" bestFit="1" customWidth="1"/>
    <col min="87" max="89" width="12.42578125" bestFit="1" customWidth="1"/>
    <col min="90" max="90" width="12.140625" bestFit="1" customWidth="1"/>
    <col min="91" max="91" width="12.42578125" bestFit="1" customWidth="1"/>
    <col min="92" max="92" width="12.140625" bestFit="1" customWidth="1"/>
    <col min="93" max="94" width="12.42578125" bestFit="1" customWidth="1"/>
    <col min="95" max="95" width="11.85546875" bestFit="1" customWidth="1"/>
    <col min="96" max="96" width="11.42578125" bestFit="1" customWidth="1"/>
    <col min="97" max="97" width="11.85546875" bestFit="1" customWidth="1"/>
    <col min="98" max="98" width="12.140625" bestFit="1" customWidth="1"/>
    <col min="99" max="101" width="12.7109375" bestFit="1" customWidth="1"/>
    <col min="102" max="102" width="12.42578125" bestFit="1" customWidth="1"/>
    <col min="103" max="103" width="12.7109375" bestFit="1" customWidth="1"/>
    <col min="104" max="104" width="12.42578125" bestFit="1" customWidth="1"/>
    <col min="105" max="106" width="12.7109375" bestFit="1" customWidth="1"/>
    <col min="107" max="107" width="12.140625" bestFit="1" customWidth="1"/>
    <col min="108" max="108" width="11.5703125" bestFit="1" customWidth="1"/>
    <col min="109" max="110" width="12.140625" bestFit="1" customWidth="1"/>
    <col min="111" max="113" width="12.7109375" bestFit="1" customWidth="1"/>
    <col min="114" max="114" width="12.42578125" bestFit="1" customWidth="1"/>
    <col min="115" max="115" width="12.7109375" bestFit="1" customWidth="1"/>
    <col min="116" max="116" width="12.42578125" bestFit="1" customWidth="1"/>
    <col min="117" max="118" width="12.7109375" bestFit="1" customWidth="1"/>
    <col min="119" max="119" width="12.140625" bestFit="1" customWidth="1"/>
    <col min="120" max="120" width="11.5703125" bestFit="1" customWidth="1"/>
    <col min="121" max="122" width="12.140625" bestFit="1" customWidth="1"/>
    <col min="123" max="125" width="12.7109375" bestFit="1" customWidth="1"/>
    <col min="126" max="126" width="12.42578125" bestFit="1" customWidth="1"/>
    <col min="127" max="127" width="12.7109375" bestFit="1" customWidth="1"/>
    <col min="128" max="128" width="12.42578125" bestFit="1" customWidth="1"/>
    <col min="129" max="130" width="12.7109375" bestFit="1" customWidth="1"/>
    <col min="131" max="131" width="12.140625" bestFit="1" customWidth="1"/>
    <col min="132" max="132" width="11.5703125" bestFit="1" customWidth="1"/>
    <col min="133" max="133" width="12.140625" bestFit="1" customWidth="1"/>
    <col min="134" max="134" width="11.5703125" bestFit="1" customWidth="1"/>
    <col min="135" max="137" width="12.140625" bestFit="1" customWidth="1"/>
    <col min="138" max="138" width="11.85546875" bestFit="1" customWidth="1"/>
    <col min="139" max="139" width="12.140625" bestFit="1" customWidth="1"/>
    <col min="140" max="140" width="11.85546875" bestFit="1" customWidth="1"/>
    <col min="141" max="142" width="12.140625" bestFit="1" customWidth="1"/>
    <col min="143" max="143" width="11.5703125" bestFit="1" customWidth="1"/>
    <col min="144" max="144" width="11.28515625" bestFit="1" customWidth="1"/>
    <col min="145" max="145" width="11.5703125" bestFit="1" customWidth="1"/>
    <col min="146" max="146" width="12.140625" bestFit="1" customWidth="1"/>
    <col min="147" max="149" width="12.7109375" bestFit="1" customWidth="1"/>
    <col min="150" max="150" width="12.42578125" bestFit="1" customWidth="1"/>
    <col min="151" max="151" width="12.7109375" bestFit="1" customWidth="1"/>
    <col min="152" max="152" width="12.42578125" bestFit="1" customWidth="1"/>
    <col min="153" max="154" width="12.7109375" bestFit="1" customWidth="1"/>
    <col min="155" max="155" width="12.140625" bestFit="1" customWidth="1"/>
    <col min="156" max="156" width="11.5703125" bestFit="1" customWidth="1"/>
    <col min="157" max="158" width="12.140625" bestFit="1" customWidth="1"/>
    <col min="159" max="161" width="12.7109375" bestFit="1" customWidth="1"/>
    <col min="162" max="162" width="12.42578125" bestFit="1" customWidth="1"/>
    <col min="163" max="163" width="12.7109375" bestFit="1" customWidth="1"/>
    <col min="164" max="164" width="12.42578125" bestFit="1" customWidth="1"/>
    <col min="165" max="166" width="12.7109375" bestFit="1" customWidth="1"/>
    <col min="167" max="167" width="12.140625" bestFit="1" customWidth="1"/>
    <col min="168" max="168" width="11.5703125" bestFit="1" customWidth="1"/>
    <col min="169" max="170" width="12.140625" bestFit="1" customWidth="1"/>
    <col min="171" max="173" width="12.7109375" bestFit="1" customWidth="1"/>
    <col min="174" max="174" width="12.42578125" bestFit="1" customWidth="1"/>
    <col min="175" max="175" width="12.7109375" bestFit="1" customWidth="1"/>
    <col min="176" max="176" width="12.42578125" bestFit="1" customWidth="1"/>
    <col min="177" max="178" width="12.7109375" bestFit="1" customWidth="1"/>
    <col min="179" max="179" width="12.140625" bestFit="1" customWidth="1"/>
    <col min="180" max="180" width="11.5703125" bestFit="1" customWidth="1"/>
    <col min="181" max="181" width="12.140625" bestFit="1" customWidth="1"/>
    <col min="182" max="182" width="11.85546875" bestFit="1" customWidth="1"/>
    <col min="183" max="185" width="12.42578125" bestFit="1" customWidth="1"/>
    <col min="186" max="186" width="12.140625" bestFit="1" customWidth="1"/>
    <col min="187" max="187" width="12.42578125" bestFit="1" customWidth="1"/>
    <col min="188" max="188" width="12.140625" bestFit="1" customWidth="1"/>
    <col min="189" max="190" width="12.42578125" bestFit="1" customWidth="1"/>
    <col min="191" max="191" width="11.85546875" bestFit="1" customWidth="1"/>
    <col min="192" max="192" width="11.42578125" bestFit="1" customWidth="1"/>
    <col min="193" max="193" width="11.85546875" bestFit="1" customWidth="1"/>
    <col min="194" max="194" width="12.140625" bestFit="1" customWidth="1"/>
    <col min="195" max="197" width="12.7109375" bestFit="1" customWidth="1"/>
    <col min="198" max="198" width="12.42578125" bestFit="1" customWidth="1"/>
    <col min="199" max="199" width="12.7109375" bestFit="1" customWidth="1"/>
    <col min="200" max="200" width="12.42578125" bestFit="1" customWidth="1"/>
    <col min="201" max="202" width="12.7109375" bestFit="1" customWidth="1"/>
    <col min="203" max="203" width="12.140625" bestFit="1" customWidth="1"/>
    <col min="204" max="204" width="11.5703125" bestFit="1" customWidth="1"/>
    <col min="205" max="205" width="12.140625" bestFit="1" customWidth="1"/>
    <col min="206" max="206" width="11.85546875" bestFit="1" customWidth="1"/>
    <col min="207" max="209" width="12.42578125" bestFit="1" customWidth="1"/>
    <col min="210" max="210" width="12.140625" bestFit="1" customWidth="1"/>
    <col min="211" max="211" width="12.42578125" bestFit="1" customWidth="1"/>
    <col min="212" max="212" width="12.140625" bestFit="1" customWidth="1"/>
    <col min="213" max="214" width="12.42578125" bestFit="1" customWidth="1"/>
  </cols>
  <sheetData>
    <row r="1" spans="1:214" s="16" customFormat="1">
      <c r="A1" s="121"/>
      <c r="B1" s="122"/>
      <c r="C1" s="122"/>
      <c r="D1" s="123"/>
      <c r="E1" s="17"/>
      <c r="F1" s="21"/>
    </row>
    <row r="2" spans="1:214" s="16" customFormat="1" ht="15.75">
      <c r="A2" s="121"/>
      <c r="B2" s="122"/>
      <c r="C2" s="122"/>
      <c r="D2" s="123"/>
      <c r="E2" s="17"/>
      <c r="F2" s="32" t="s">
        <v>45</v>
      </c>
    </row>
    <row r="3" spans="1:214" s="16" customFormat="1">
      <c r="A3" s="121"/>
      <c r="B3" s="122"/>
      <c r="C3" s="122"/>
      <c r="D3" s="123"/>
      <c r="E3" s="17"/>
      <c r="F3" s="21" t="s">
        <v>46</v>
      </c>
      <c r="R3" s="158"/>
    </row>
    <row r="4" spans="1:214" s="16" customFormat="1">
      <c r="A4" s="121"/>
      <c r="B4" s="122"/>
      <c r="C4" s="122"/>
      <c r="D4" s="123"/>
      <c r="E4" s="17"/>
      <c r="F4" s="21" t="s">
        <v>47</v>
      </c>
      <c r="G4" s="29">
        <f>Dados!E6</f>
        <v>45565</v>
      </c>
      <c r="J4"/>
      <c r="K4"/>
      <c r="L4"/>
      <c r="M4"/>
      <c r="N4"/>
      <c r="O4"/>
      <c r="P4"/>
      <c r="Q4" s="159">
        <f>Q8*$G$5</f>
        <v>9005.2017500000002</v>
      </c>
      <c r="R4" s="159">
        <f t="shared" ref="R4:CC4" si="0">R8*$G$5</f>
        <v>1218.5582499999998</v>
      </c>
      <c r="S4" s="159">
        <f t="shared" si="0"/>
        <v>12824.46175</v>
      </c>
      <c r="T4" s="159">
        <f t="shared" si="0"/>
        <v>8515.9327499999999</v>
      </c>
      <c r="U4" s="159">
        <f t="shared" si="0"/>
        <v>13098.005000000003</v>
      </c>
      <c r="V4" s="159">
        <f t="shared" si="0"/>
        <v>14472.364249999999</v>
      </c>
      <c r="W4" s="159">
        <f t="shared" si="0"/>
        <v>7688.9307499999986</v>
      </c>
      <c r="X4" s="159">
        <f t="shared" si="0"/>
        <v>9198.7435000000005</v>
      </c>
      <c r="Y4" s="159">
        <f t="shared" si="0"/>
        <v>2943.3435000000009</v>
      </c>
      <c r="Z4" s="159">
        <f t="shared" si="0"/>
        <v>11997.679</v>
      </c>
      <c r="AA4" s="159">
        <f t="shared" si="0"/>
        <v>15593.5905</v>
      </c>
      <c r="AB4" s="159">
        <f t="shared" si="0"/>
        <v>5486.8159999999998</v>
      </c>
      <c r="AC4" s="159">
        <f t="shared" si="0"/>
        <v>5645.7692499999985</v>
      </c>
      <c r="AD4" s="159">
        <f t="shared" si="0"/>
        <v>2778.9787500000002</v>
      </c>
      <c r="AE4" s="159">
        <f t="shared" si="0"/>
        <v>13028.75375</v>
      </c>
      <c r="AF4" s="159">
        <f t="shared" si="0"/>
        <v>5313.7577499999998</v>
      </c>
      <c r="AG4" s="159">
        <f t="shared" si="0"/>
        <v>9047.4440000000013</v>
      </c>
      <c r="AH4" s="159">
        <f t="shared" si="0"/>
        <v>7327.9159999999993</v>
      </c>
      <c r="AI4" s="159">
        <f t="shared" si="0"/>
        <v>2451.0722499999997</v>
      </c>
      <c r="AJ4" s="159">
        <f t="shared" si="0"/>
        <v>3451.4742499999993</v>
      </c>
      <c r="AK4" s="159">
        <f t="shared" si="0"/>
        <v>2758.6400000000003</v>
      </c>
      <c r="AL4" s="159">
        <f t="shared" si="0"/>
        <v>4381.3079999999982</v>
      </c>
      <c r="AM4" s="159">
        <f t="shared" si="0"/>
        <v>5681.9902499999989</v>
      </c>
      <c r="AN4" s="159">
        <f t="shared" si="0"/>
        <v>4816.41975</v>
      </c>
      <c r="AO4" s="159">
        <f t="shared" si="0"/>
        <v>22617.885250000007</v>
      </c>
      <c r="AP4" s="159">
        <f t="shared" si="0"/>
        <v>2716.7595000000001</v>
      </c>
      <c r="AQ4" s="159">
        <f t="shared" si="0"/>
        <v>13007.2045</v>
      </c>
      <c r="AR4" s="159">
        <f t="shared" si="0"/>
        <v>3940.8939999999989</v>
      </c>
      <c r="AS4" s="159">
        <f t="shared" si="0"/>
        <v>5667.7832499999995</v>
      </c>
      <c r="AT4" s="159">
        <f t="shared" si="0"/>
        <v>37529.199500000002</v>
      </c>
      <c r="AU4" s="159">
        <f t="shared" si="0"/>
        <v>336131.94725000003</v>
      </c>
      <c r="AV4" s="159">
        <f t="shared" si="0"/>
        <v>16978.836749999999</v>
      </c>
      <c r="AW4" s="159">
        <f t="shared" si="0"/>
        <v>0</v>
      </c>
      <c r="AX4" s="159">
        <f t="shared" si="0"/>
        <v>225.35350000000005</v>
      </c>
      <c r="AY4" s="159">
        <f t="shared" si="0"/>
        <v>15.454750000000002</v>
      </c>
      <c r="AZ4" s="159">
        <f t="shared" si="0"/>
        <v>0</v>
      </c>
      <c r="BA4" s="159">
        <f t="shared" si="0"/>
        <v>0</v>
      </c>
      <c r="BB4" s="159">
        <f t="shared" si="0"/>
        <v>0</v>
      </c>
      <c r="BC4" s="159">
        <f t="shared" si="0"/>
        <v>0</v>
      </c>
      <c r="BD4" s="159">
        <f t="shared" si="0"/>
        <v>0</v>
      </c>
      <c r="BE4" s="159">
        <f t="shared" si="0"/>
        <v>0</v>
      </c>
      <c r="BF4" s="159">
        <f t="shared" si="0"/>
        <v>15.59825</v>
      </c>
      <c r="BG4" s="159">
        <f t="shared" si="0"/>
        <v>0</v>
      </c>
      <c r="BH4" s="159">
        <f t="shared" si="0"/>
        <v>0</v>
      </c>
      <c r="BI4" s="159">
        <f t="shared" si="0"/>
        <v>0</v>
      </c>
      <c r="BJ4" s="159">
        <f t="shared" si="0"/>
        <v>0</v>
      </c>
      <c r="BK4" s="159">
        <f t="shared" si="0"/>
        <v>0</v>
      </c>
      <c r="BL4" s="159">
        <f t="shared" si="0"/>
        <v>0</v>
      </c>
      <c r="BM4" s="159">
        <f t="shared" si="0"/>
        <v>0</v>
      </c>
      <c r="BN4" s="159">
        <f t="shared" si="0"/>
        <v>0</v>
      </c>
      <c r="BO4" s="159">
        <f t="shared" si="0"/>
        <v>0</v>
      </c>
      <c r="BP4" s="159">
        <f t="shared" si="0"/>
        <v>0</v>
      </c>
      <c r="BQ4" s="159">
        <f t="shared" si="0"/>
        <v>0</v>
      </c>
      <c r="BR4" s="159">
        <f t="shared" si="0"/>
        <v>0</v>
      </c>
      <c r="BS4" s="159">
        <f t="shared" si="0"/>
        <v>0</v>
      </c>
      <c r="BT4" s="159">
        <f t="shared" si="0"/>
        <v>0</v>
      </c>
      <c r="BU4" s="159">
        <f t="shared" si="0"/>
        <v>0</v>
      </c>
      <c r="BV4" s="159">
        <f t="shared" si="0"/>
        <v>0</v>
      </c>
      <c r="BW4" s="159">
        <f t="shared" si="0"/>
        <v>0</v>
      </c>
      <c r="BX4" s="159">
        <f t="shared" si="0"/>
        <v>0</v>
      </c>
      <c r="BY4" s="159">
        <f t="shared" si="0"/>
        <v>0</v>
      </c>
      <c r="BZ4" s="159">
        <f t="shared" si="0"/>
        <v>0</v>
      </c>
      <c r="CA4" s="159">
        <f t="shared" si="0"/>
        <v>0</v>
      </c>
      <c r="CB4" s="159">
        <f t="shared" si="0"/>
        <v>0</v>
      </c>
      <c r="CC4" s="159">
        <f t="shared" si="0"/>
        <v>0</v>
      </c>
      <c r="CD4" s="159">
        <f t="shared" ref="CD4:EO4" si="1">CD8*$G$5</f>
        <v>0</v>
      </c>
      <c r="CE4" s="159">
        <f t="shared" si="1"/>
        <v>0</v>
      </c>
      <c r="CF4" s="159">
        <f t="shared" si="1"/>
        <v>0</v>
      </c>
      <c r="CG4" s="159">
        <f t="shared" si="1"/>
        <v>0</v>
      </c>
      <c r="CH4" s="159">
        <f t="shared" si="1"/>
        <v>0</v>
      </c>
      <c r="CI4" s="159">
        <f t="shared" si="1"/>
        <v>0</v>
      </c>
      <c r="CJ4" s="159">
        <f t="shared" si="1"/>
        <v>0</v>
      </c>
      <c r="CK4" s="159">
        <f t="shared" si="1"/>
        <v>0</v>
      </c>
      <c r="CL4" s="159">
        <f t="shared" si="1"/>
        <v>0</v>
      </c>
      <c r="CM4" s="159">
        <f t="shared" si="1"/>
        <v>0</v>
      </c>
      <c r="CN4" s="159">
        <f t="shared" si="1"/>
        <v>0</v>
      </c>
      <c r="CO4" s="159">
        <f t="shared" si="1"/>
        <v>0</v>
      </c>
      <c r="CP4" s="159">
        <f t="shared" si="1"/>
        <v>0</v>
      </c>
      <c r="CQ4" s="159">
        <f t="shared" si="1"/>
        <v>0</v>
      </c>
      <c r="CR4" s="159">
        <f t="shared" si="1"/>
        <v>0</v>
      </c>
      <c r="CS4" s="159">
        <f t="shared" si="1"/>
        <v>0</v>
      </c>
      <c r="CT4" s="159">
        <f t="shared" si="1"/>
        <v>0</v>
      </c>
      <c r="CU4" s="159">
        <f t="shared" si="1"/>
        <v>0</v>
      </c>
      <c r="CV4" s="159">
        <f t="shared" si="1"/>
        <v>0</v>
      </c>
      <c r="CW4" s="159">
        <f t="shared" si="1"/>
        <v>0</v>
      </c>
      <c r="CX4" s="159">
        <f t="shared" si="1"/>
        <v>0</v>
      </c>
      <c r="CY4" s="159">
        <f t="shared" si="1"/>
        <v>0</v>
      </c>
      <c r="CZ4" s="159">
        <f t="shared" si="1"/>
        <v>0</v>
      </c>
      <c r="DA4" s="159">
        <f t="shared" si="1"/>
        <v>0</v>
      </c>
      <c r="DB4" s="159">
        <f t="shared" si="1"/>
        <v>0</v>
      </c>
      <c r="DC4" s="159">
        <f t="shared" si="1"/>
        <v>0</v>
      </c>
      <c r="DD4" s="159">
        <f t="shared" si="1"/>
        <v>0</v>
      </c>
      <c r="DE4" s="159">
        <f t="shared" si="1"/>
        <v>0</v>
      </c>
      <c r="DF4" s="159">
        <f t="shared" si="1"/>
        <v>0</v>
      </c>
      <c r="DG4" s="159">
        <f t="shared" si="1"/>
        <v>0</v>
      </c>
      <c r="DH4" s="159">
        <f t="shared" si="1"/>
        <v>0</v>
      </c>
      <c r="DI4" s="159">
        <f t="shared" si="1"/>
        <v>0</v>
      </c>
      <c r="DJ4" s="159">
        <f t="shared" si="1"/>
        <v>0</v>
      </c>
      <c r="DK4" s="159">
        <f t="shared" si="1"/>
        <v>0</v>
      </c>
      <c r="DL4" s="159">
        <f t="shared" si="1"/>
        <v>0</v>
      </c>
      <c r="DM4" s="159">
        <f t="shared" si="1"/>
        <v>0</v>
      </c>
      <c r="DN4" s="159">
        <f t="shared" si="1"/>
        <v>0</v>
      </c>
      <c r="DO4" s="159">
        <f t="shared" si="1"/>
        <v>0</v>
      </c>
      <c r="DP4" s="159">
        <f t="shared" si="1"/>
        <v>0</v>
      </c>
      <c r="DQ4" s="159">
        <f t="shared" si="1"/>
        <v>0</v>
      </c>
      <c r="DR4" s="159">
        <f t="shared" si="1"/>
        <v>0</v>
      </c>
      <c r="DS4" s="159">
        <f t="shared" si="1"/>
        <v>0</v>
      </c>
      <c r="DT4" s="159">
        <f t="shared" si="1"/>
        <v>0</v>
      </c>
      <c r="DU4" s="159">
        <f t="shared" si="1"/>
        <v>0</v>
      </c>
      <c r="DV4" s="159">
        <f t="shared" si="1"/>
        <v>0</v>
      </c>
      <c r="DW4" s="159">
        <f t="shared" si="1"/>
        <v>0</v>
      </c>
      <c r="DX4" s="159">
        <f t="shared" si="1"/>
        <v>0</v>
      </c>
      <c r="DY4" s="159">
        <f t="shared" si="1"/>
        <v>0</v>
      </c>
      <c r="DZ4" s="159">
        <f t="shared" si="1"/>
        <v>0</v>
      </c>
      <c r="EA4" s="159">
        <f t="shared" si="1"/>
        <v>0</v>
      </c>
      <c r="EB4" s="159">
        <f t="shared" si="1"/>
        <v>0</v>
      </c>
      <c r="EC4" s="159">
        <f t="shared" si="1"/>
        <v>0</v>
      </c>
      <c r="ED4" s="159">
        <f t="shared" si="1"/>
        <v>0</v>
      </c>
      <c r="EE4" s="159">
        <f t="shared" si="1"/>
        <v>0</v>
      </c>
      <c r="EF4" s="159">
        <f t="shared" si="1"/>
        <v>0</v>
      </c>
      <c r="EG4" s="159">
        <f t="shared" si="1"/>
        <v>0</v>
      </c>
      <c r="EH4" s="159">
        <f t="shared" si="1"/>
        <v>0</v>
      </c>
      <c r="EI4" s="159">
        <f t="shared" si="1"/>
        <v>0</v>
      </c>
      <c r="EJ4" s="159">
        <f t="shared" si="1"/>
        <v>0</v>
      </c>
      <c r="EK4" s="159">
        <f t="shared" si="1"/>
        <v>0</v>
      </c>
      <c r="EL4" s="159">
        <f t="shared" si="1"/>
        <v>0</v>
      </c>
      <c r="EM4" s="159">
        <f t="shared" si="1"/>
        <v>0</v>
      </c>
      <c r="EN4" s="159">
        <f t="shared" si="1"/>
        <v>0</v>
      </c>
      <c r="EO4" s="159">
        <f t="shared" si="1"/>
        <v>0</v>
      </c>
      <c r="EP4" s="159">
        <f t="shared" ref="EP4:HA4" si="2">EP8*$G$5</f>
        <v>0</v>
      </c>
      <c r="EQ4" s="159">
        <f t="shared" si="2"/>
        <v>0</v>
      </c>
      <c r="ER4" s="159">
        <f t="shared" si="2"/>
        <v>0</v>
      </c>
      <c r="ES4" s="159">
        <f t="shared" si="2"/>
        <v>0</v>
      </c>
      <c r="ET4" s="159">
        <f t="shared" si="2"/>
        <v>0</v>
      </c>
      <c r="EU4" s="159">
        <f t="shared" si="2"/>
        <v>0</v>
      </c>
      <c r="EV4" s="159">
        <f t="shared" si="2"/>
        <v>0</v>
      </c>
      <c r="EW4" s="159">
        <f t="shared" si="2"/>
        <v>0</v>
      </c>
      <c r="EX4" s="159">
        <f t="shared" si="2"/>
        <v>0</v>
      </c>
      <c r="EY4" s="159">
        <f t="shared" si="2"/>
        <v>0</v>
      </c>
      <c r="EZ4" s="159">
        <f t="shared" si="2"/>
        <v>0</v>
      </c>
      <c r="FA4" s="159">
        <f t="shared" si="2"/>
        <v>0</v>
      </c>
      <c r="FB4" s="159">
        <f t="shared" si="2"/>
        <v>0</v>
      </c>
      <c r="FC4" s="159">
        <f t="shared" si="2"/>
        <v>0</v>
      </c>
      <c r="FD4" s="159">
        <f t="shared" si="2"/>
        <v>0</v>
      </c>
      <c r="FE4" s="159">
        <f t="shared" si="2"/>
        <v>0</v>
      </c>
      <c r="FF4" s="159">
        <f t="shared" si="2"/>
        <v>0</v>
      </c>
      <c r="FG4" s="159">
        <f t="shared" si="2"/>
        <v>0</v>
      </c>
      <c r="FH4" s="159">
        <f t="shared" si="2"/>
        <v>0</v>
      </c>
      <c r="FI4" s="159">
        <f t="shared" si="2"/>
        <v>0</v>
      </c>
      <c r="FJ4" s="159">
        <f t="shared" si="2"/>
        <v>0</v>
      </c>
      <c r="FK4" s="159">
        <f t="shared" si="2"/>
        <v>0</v>
      </c>
      <c r="FL4" s="159">
        <f t="shared" si="2"/>
        <v>0</v>
      </c>
      <c r="FM4" s="159">
        <f t="shared" si="2"/>
        <v>0</v>
      </c>
      <c r="FN4" s="159">
        <f t="shared" si="2"/>
        <v>0</v>
      </c>
      <c r="FO4" s="159">
        <f t="shared" si="2"/>
        <v>0</v>
      </c>
      <c r="FP4" s="159">
        <f t="shared" si="2"/>
        <v>0</v>
      </c>
      <c r="FQ4" s="159">
        <f t="shared" si="2"/>
        <v>0</v>
      </c>
      <c r="FR4" s="159">
        <f t="shared" si="2"/>
        <v>0</v>
      </c>
      <c r="FS4" s="159">
        <f t="shared" si="2"/>
        <v>0</v>
      </c>
      <c r="FT4" s="159">
        <f t="shared" si="2"/>
        <v>0</v>
      </c>
      <c r="FU4" s="159">
        <f t="shared" si="2"/>
        <v>0</v>
      </c>
      <c r="FV4" s="159">
        <f t="shared" si="2"/>
        <v>0</v>
      </c>
      <c r="FW4" s="159">
        <f t="shared" si="2"/>
        <v>0</v>
      </c>
      <c r="FX4" s="159">
        <f t="shared" si="2"/>
        <v>0</v>
      </c>
      <c r="FY4" s="159">
        <f t="shared" si="2"/>
        <v>0</v>
      </c>
      <c r="FZ4" s="159">
        <f t="shared" si="2"/>
        <v>0</v>
      </c>
      <c r="GA4" s="159">
        <f t="shared" si="2"/>
        <v>0</v>
      </c>
      <c r="GB4" s="159">
        <f t="shared" si="2"/>
        <v>0</v>
      </c>
      <c r="GC4" s="159">
        <f t="shared" si="2"/>
        <v>0</v>
      </c>
      <c r="GD4" s="159">
        <f t="shared" si="2"/>
        <v>0</v>
      </c>
      <c r="GE4" s="159">
        <f t="shared" si="2"/>
        <v>0</v>
      </c>
      <c r="GF4" s="159">
        <f t="shared" si="2"/>
        <v>0</v>
      </c>
      <c r="GG4" s="159">
        <f t="shared" si="2"/>
        <v>0</v>
      </c>
      <c r="GH4" s="159">
        <f t="shared" si="2"/>
        <v>0</v>
      </c>
      <c r="GI4" s="159">
        <f t="shared" si="2"/>
        <v>0</v>
      </c>
      <c r="GJ4" s="159">
        <f t="shared" si="2"/>
        <v>0</v>
      </c>
      <c r="GK4" s="159">
        <f t="shared" si="2"/>
        <v>0</v>
      </c>
      <c r="GL4" s="159">
        <f t="shared" si="2"/>
        <v>0</v>
      </c>
      <c r="GM4" s="159">
        <f t="shared" si="2"/>
        <v>0</v>
      </c>
      <c r="GN4" s="159">
        <f t="shared" si="2"/>
        <v>0</v>
      </c>
      <c r="GO4" s="159">
        <f t="shared" si="2"/>
        <v>0</v>
      </c>
      <c r="GP4" s="159">
        <f t="shared" si="2"/>
        <v>0</v>
      </c>
      <c r="GQ4" s="159">
        <f t="shared" si="2"/>
        <v>0</v>
      </c>
      <c r="GR4" s="159">
        <f t="shared" si="2"/>
        <v>0</v>
      </c>
      <c r="GS4" s="159">
        <f t="shared" si="2"/>
        <v>0</v>
      </c>
      <c r="GT4" s="159">
        <f t="shared" si="2"/>
        <v>0</v>
      </c>
      <c r="GU4" s="159">
        <f t="shared" si="2"/>
        <v>0</v>
      </c>
      <c r="GV4" s="159">
        <f t="shared" si="2"/>
        <v>0</v>
      </c>
      <c r="GW4" s="159">
        <f t="shared" si="2"/>
        <v>0</v>
      </c>
      <c r="GX4" s="159">
        <f t="shared" si="2"/>
        <v>0</v>
      </c>
      <c r="GY4" s="159">
        <f t="shared" si="2"/>
        <v>0</v>
      </c>
      <c r="GZ4" s="159">
        <f t="shared" si="2"/>
        <v>0</v>
      </c>
      <c r="HA4" s="159">
        <f t="shared" si="2"/>
        <v>0</v>
      </c>
      <c r="HB4" s="159">
        <f t="shared" ref="HB4:HF4" si="3">HB8*$G$5</f>
        <v>0</v>
      </c>
      <c r="HC4" s="159">
        <f t="shared" si="3"/>
        <v>0</v>
      </c>
      <c r="HD4" s="159">
        <f t="shared" si="3"/>
        <v>0</v>
      </c>
      <c r="HE4" s="159">
        <f t="shared" si="3"/>
        <v>0</v>
      </c>
      <c r="HF4" s="159">
        <f t="shared" si="3"/>
        <v>0</v>
      </c>
    </row>
    <row r="5" spans="1:214" s="16" customFormat="1" ht="15.75" thickBot="1">
      <c r="A5" s="121"/>
      <c r="B5" s="122"/>
      <c r="C5" s="122"/>
      <c r="D5" s="123"/>
      <c r="E5" s="17"/>
      <c r="F5" s="21"/>
      <c r="G5" s="160">
        <v>2.5000000000000001E-2</v>
      </c>
      <c r="I5" s="30">
        <v>1</v>
      </c>
      <c r="J5" s="31">
        <v>45046</v>
      </c>
      <c r="K5" s="31">
        <f>EOMONTH(J5,1)</f>
        <v>45077</v>
      </c>
      <c r="L5" s="31">
        <f t="shared" ref="L5:BW5" si="4">EOMONTH(K5,1)</f>
        <v>45107</v>
      </c>
      <c r="M5" s="31">
        <f t="shared" si="4"/>
        <v>45138</v>
      </c>
      <c r="N5" s="31">
        <f t="shared" si="4"/>
        <v>45169</v>
      </c>
      <c r="O5" s="31">
        <f t="shared" si="4"/>
        <v>45199</v>
      </c>
      <c r="P5" s="31">
        <f t="shared" si="4"/>
        <v>45230</v>
      </c>
      <c r="Q5" s="31">
        <f t="shared" si="4"/>
        <v>45260</v>
      </c>
      <c r="R5" s="31">
        <f t="shared" si="4"/>
        <v>45291</v>
      </c>
      <c r="S5" s="31">
        <f t="shared" si="4"/>
        <v>45322</v>
      </c>
      <c r="T5" s="31">
        <f t="shared" si="4"/>
        <v>45351</v>
      </c>
      <c r="U5" s="31">
        <f t="shared" si="4"/>
        <v>45382</v>
      </c>
      <c r="V5" s="31">
        <f t="shared" si="4"/>
        <v>45412</v>
      </c>
      <c r="W5" s="31">
        <f t="shared" si="4"/>
        <v>45443</v>
      </c>
      <c r="X5" s="31">
        <f t="shared" si="4"/>
        <v>45473</v>
      </c>
      <c r="Y5" s="31">
        <f t="shared" si="4"/>
        <v>45504</v>
      </c>
      <c r="Z5" s="31">
        <f t="shared" si="4"/>
        <v>45535</v>
      </c>
      <c r="AA5" s="31">
        <f t="shared" si="4"/>
        <v>45565</v>
      </c>
      <c r="AB5" s="31">
        <f t="shared" si="4"/>
        <v>45596</v>
      </c>
      <c r="AC5" s="31">
        <f t="shared" si="4"/>
        <v>45626</v>
      </c>
      <c r="AD5" s="31">
        <f t="shared" si="4"/>
        <v>45657</v>
      </c>
      <c r="AE5" s="31">
        <f t="shared" si="4"/>
        <v>45688</v>
      </c>
      <c r="AF5" s="31">
        <f t="shared" si="4"/>
        <v>45716</v>
      </c>
      <c r="AG5" s="31">
        <f t="shared" si="4"/>
        <v>45747</v>
      </c>
      <c r="AH5" s="31">
        <f t="shared" si="4"/>
        <v>45777</v>
      </c>
      <c r="AI5" s="31">
        <f t="shared" si="4"/>
        <v>45808</v>
      </c>
      <c r="AJ5" s="31">
        <f t="shared" si="4"/>
        <v>45838</v>
      </c>
      <c r="AK5" s="31">
        <f t="shared" si="4"/>
        <v>45869</v>
      </c>
      <c r="AL5" s="31">
        <f t="shared" si="4"/>
        <v>45900</v>
      </c>
      <c r="AM5" s="31">
        <f t="shared" si="4"/>
        <v>45930</v>
      </c>
      <c r="AN5" s="31">
        <f t="shared" si="4"/>
        <v>45961</v>
      </c>
      <c r="AO5" s="31">
        <f t="shared" si="4"/>
        <v>45991</v>
      </c>
      <c r="AP5" s="31">
        <f t="shared" si="4"/>
        <v>46022</v>
      </c>
      <c r="AQ5" s="31">
        <f t="shared" si="4"/>
        <v>46053</v>
      </c>
      <c r="AR5" s="31">
        <f t="shared" si="4"/>
        <v>46081</v>
      </c>
      <c r="AS5" s="31">
        <f t="shared" si="4"/>
        <v>46112</v>
      </c>
      <c r="AT5" s="31">
        <f t="shared" si="4"/>
        <v>46142</v>
      </c>
      <c r="AU5" s="31">
        <f t="shared" si="4"/>
        <v>46173</v>
      </c>
      <c r="AV5" s="31">
        <f t="shared" si="4"/>
        <v>46203</v>
      </c>
      <c r="AW5" s="31">
        <f t="shared" si="4"/>
        <v>46234</v>
      </c>
      <c r="AX5" s="31">
        <f t="shared" si="4"/>
        <v>46265</v>
      </c>
      <c r="AY5" s="31">
        <f t="shared" si="4"/>
        <v>46295</v>
      </c>
      <c r="AZ5" s="31">
        <f t="shared" si="4"/>
        <v>46326</v>
      </c>
      <c r="BA5" s="31">
        <f t="shared" si="4"/>
        <v>46356</v>
      </c>
      <c r="BB5" s="31">
        <f t="shared" si="4"/>
        <v>46387</v>
      </c>
      <c r="BC5" s="31">
        <f t="shared" si="4"/>
        <v>46418</v>
      </c>
      <c r="BD5" s="31">
        <f t="shared" si="4"/>
        <v>46446</v>
      </c>
      <c r="BE5" s="31">
        <f t="shared" si="4"/>
        <v>46477</v>
      </c>
      <c r="BF5" s="31">
        <f t="shared" si="4"/>
        <v>46507</v>
      </c>
      <c r="BG5" s="31">
        <f t="shared" si="4"/>
        <v>46538</v>
      </c>
      <c r="BH5" s="31">
        <f t="shared" si="4"/>
        <v>46568</v>
      </c>
      <c r="BI5" s="31">
        <f t="shared" si="4"/>
        <v>46599</v>
      </c>
      <c r="BJ5" s="31">
        <f t="shared" si="4"/>
        <v>46630</v>
      </c>
      <c r="BK5" s="31">
        <f t="shared" si="4"/>
        <v>46660</v>
      </c>
      <c r="BL5" s="31">
        <f t="shared" si="4"/>
        <v>46691</v>
      </c>
      <c r="BM5" s="31">
        <f t="shared" si="4"/>
        <v>46721</v>
      </c>
      <c r="BN5" s="31">
        <f t="shared" si="4"/>
        <v>46752</v>
      </c>
      <c r="BO5" s="31">
        <f t="shared" si="4"/>
        <v>46783</v>
      </c>
      <c r="BP5" s="31">
        <f t="shared" si="4"/>
        <v>46812</v>
      </c>
      <c r="BQ5" s="31">
        <f t="shared" si="4"/>
        <v>46843</v>
      </c>
      <c r="BR5" s="31">
        <f t="shared" si="4"/>
        <v>46873</v>
      </c>
      <c r="BS5" s="31">
        <f t="shared" si="4"/>
        <v>46904</v>
      </c>
      <c r="BT5" s="31">
        <f t="shared" si="4"/>
        <v>46934</v>
      </c>
      <c r="BU5" s="31">
        <f t="shared" si="4"/>
        <v>46965</v>
      </c>
      <c r="BV5" s="31">
        <f t="shared" si="4"/>
        <v>46996</v>
      </c>
      <c r="BW5" s="31">
        <f t="shared" si="4"/>
        <v>47026</v>
      </c>
      <c r="BX5" s="31">
        <f t="shared" ref="BX5:EI5" si="5">EOMONTH(BW5,1)</f>
        <v>47057</v>
      </c>
      <c r="BY5" s="31">
        <f t="shared" si="5"/>
        <v>47087</v>
      </c>
      <c r="BZ5" s="31">
        <f t="shared" si="5"/>
        <v>47118</v>
      </c>
      <c r="CA5" s="31">
        <f t="shared" si="5"/>
        <v>47149</v>
      </c>
      <c r="CB5" s="31">
        <f t="shared" si="5"/>
        <v>47177</v>
      </c>
      <c r="CC5" s="31">
        <f t="shared" si="5"/>
        <v>47208</v>
      </c>
      <c r="CD5" s="31">
        <f t="shared" si="5"/>
        <v>47238</v>
      </c>
      <c r="CE5" s="31">
        <f t="shared" si="5"/>
        <v>47269</v>
      </c>
      <c r="CF5" s="31">
        <f t="shared" si="5"/>
        <v>47299</v>
      </c>
      <c r="CG5" s="31">
        <f t="shared" si="5"/>
        <v>47330</v>
      </c>
      <c r="CH5" s="31">
        <f t="shared" si="5"/>
        <v>47361</v>
      </c>
      <c r="CI5" s="31">
        <f t="shared" si="5"/>
        <v>47391</v>
      </c>
      <c r="CJ5" s="31">
        <f t="shared" si="5"/>
        <v>47422</v>
      </c>
      <c r="CK5" s="31">
        <f t="shared" si="5"/>
        <v>47452</v>
      </c>
      <c r="CL5" s="31">
        <f t="shared" si="5"/>
        <v>47483</v>
      </c>
      <c r="CM5" s="31">
        <f t="shared" si="5"/>
        <v>47514</v>
      </c>
      <c r="CN5" s="31">
        <f t="shared" si="5"/>
        <v>47542</v>
      </c>
      <c r="CO5" s="31">
        <f t="shared" si="5"/>
        <v>47573</v>
      </c>
      <c r="CP5" s="31">
        <f t="shared" si="5"/>
        <v>47603</v>
      </c>
      <c r="CQ5" s="31">
        <f t="shared" si="5"/>
        <v>47634</v>
      </c>
      <c r="CR5" s="31">
        <f t="shared" si="5"/>
        <v>47664</v>
      </c>
      <c r="CS5" s="31">
        <f t="shared" si="5"/>
        <v>47695</v>
      </c>
      <c r="CT5" s="31">
        <f t="shared" si="5"/>
        <v>47726</v>
      </c>
      <c r="CU5" s="31">
        <f t="shared" si="5"/>
        <v>47756</v>
      </c>
      <c r="CV5" s="31">
        <f t="shared" si="5"/>
        <v>47787</v>
      </c>
      <c r="CW5" s="31">
        <f t="shared" si="5"/>
        <v>47817</v>
      </c>
      <c r="CX5" s="31">
        <f t="shared" si="5"/>
        <v>47848</v>
      </c>
      <c r="CY5" s="31">
        <f t="shared" si="5"/>
        <v>47879</v>
      </c>
      <c r="CZ5" s="31">
        <f t="shared" si="5"/>
        <v>47907</v>
      </c>
      <c r="DA5" s="31">
        <f t="shared" si="5"/>
        <v>47938</v>
      </c>
      <c r="DB5" s="31">
        <f t="shared" si="5"/>
        <v>47968</v>
      </c>
      <c r="DC5" s="31">
        <f t="shared" si="5"/>
        <v>47999</v>
      </c>
      <c r="DD5" s="31">
        <f t="shared" si="5"/>
        <v>48029</v>
      </c>
      <c r="DE5" s="31">
        <f t="shared" si="5"/>
        <v>48060</v>
      </c>
      <c r="DF5" s="31">
        <f t="shared" si="5"/>
        <v>48091</v>
      </c>
      <c r="DG5" s="31">
        <f t="shared" si="5"/>
        <v>48121</v>
      </c>
      <c r="DH5" s="31">
        <f t="shared" si="5"/>
        <v>48152</v>
      </c>
      <c r="DI5" s="31">
        <f t="shared" si="5"/>
        <v>48182</v>
      </c>
      <c r="DJ5" s="31">
        <f t="shared" si="5"/>
        <v>48213</v>
      </c>
      <c r="DK5" s="31">
        <f t="shared" si="5"/>
        <v>48244</v>
      </c>
      <c r="DL5" s="31">
        <f t="shared" si="5"/>
        <v>48273</v>
      </c>
      <c r="DM5" s="31">
        <f t="shared" si="5"/>
        <v>48304</v>
      </c>
      <c r="DN5" s="31">
        <f t="shared" si="5"/>
        <v>48334</v>
      </c>
      <c r="DO5" s="31">
        <f t="shared" si="5"/>
        <v>48365</v>
      </c>
      <c r="DP5" s="31">
        <f t="shared" si="5"/>
        <v>48395</v>
      </c>
      <c r="DQ5" s="31">
        <f t="shared" si="5"/>
        <v>48426</v>
      </c>
      <c r="DR5" s="31">
        <f t="shared" si="5"/>
        <v>48457</v>
      </c>
      <c r="DS5" s="31">
        <f t="shared" si="5"/>
        <v>48487</v>
      </c>
      <c r="DT5" s="31">
        <f t="shared" si="5"/>
        <v>48518</v>
      </c>
      <c r="DU5" s="31">
        <f t="shared" si="5"/>
        <v>48548</v>
      </c>
      <c r="DV5" s="31">
        <f t="shared" si="5"/>
        <v>48579</v>
      </c>
      <c r="DW5" s="31">
        <f t="shared" si="5"/>
        <v>48610</v>
      </c>
      <c r="DX5" s="31">
        <f t="shared" si="5"/>
        <v>48638</v>
      </c>
      <c r="DY5" s="31">
        <f t="shared" si="5"/>
        <v>48669</v>
      </c>
      <c r="DZ5" s="31">
        <f t="shared" si="5"/>
        <v>48699</v>
      </c>
      <c r="EA5" s="31">
        <f t="shared" si="5"/>
        <v>48730</v>
      </c>
      <c r="EB5" s="31">
        <f t="shared" si="5"/>
        <v>48760</v>
      </c>
      <c r="EC5" s="31">
        <f t="shared" si="5"/>
        <v>48791</v>
      </c>
      <c r="ED5" s="31">
        <f t="shared" si="5"/>
        <v>48822</v>
      </c>
      <c r="EE5" s="31">
        <f t="shared" si="5"/>
        <v>48852</v>
      </c>
      <c r="EF5" s="31">
        <f t="shared" si="5"/>
        <v>48883</v>
      </c>
      <c r="EG5" s="31">
        <f t="shared" si="5"/>
        <v>48913</v>
      </c>
      <c r="EH5" s="31">
        <f t="shared" si="5"/>
        <v>48944</v>
      </c>
      <c r="EI5" s="31">
        <f t="shared" si="5"/>
        <v>48975</v>
      </c>
      <c r="EJ5" s="31">
        <f t="shared" ref="EJ5:GU5" si="6">EOMONTH(EI5,1)</f>
        <v>49003</v>
      </c>
      <c r="EK5" s="31">
        <f t="shared" si="6"/>
        <v>49034</v>
      </c>
      <c r="EL5" s="31">
        <f t="shared" si="6"/>
        <v>49064</v>
      </c>
      <c r="EM5" s="31">
        <f t="shared" si="6"/>
        <v>49095</v>
      </c>
      <c r="EN5" s="31">
        <f t="shared" si="6"/>
        <v>49125</v>
      </c>
      <c r="EO5" s="31">
        <f t="shared" si="6"/>
        <v>49156</v>
      </c>
      <c r="EP5" s="31">
        <f t="shared" si="6"/>
        <v>49187</v>
      </c>
      <c r="EQ5" s="31">
        <f t="shared" si="6"/>
        <v>49217</v>
      </c>
      <c r="ER5" s="31">
        <f t="shared" si="6"/>
        <v>49248</v>
      </c>
      <c r="ES5" s="31">
        <f t="shared" si="6"/>
        <v>49278</v>
      </c>
      <c r="ET5" s="31">
        <f t="shared" si="6"/>
        <v>49309</v>
      </c>
      <c r="EU5" s="31">
        <f t="shared" si="6"/>
        <v>49340</v>
      </c>
      <c r="EV5" s="31">
        <f t="shared" si="6"/>
        <v>49368</v>
      </c>
      <c r="EW5" s="31">
        <f t="shared" si="6"/>
        <v>49399</v>
      </c>
      <c r="EX5" s="31">
        <f t="shared" si="6"/>
        <v>49429</v>
      </c>
      <c r="EY5" s="31">
        <f t="shared" si="6"/>
        <v>49460</v>
      </c>
      <c r="EZ5" s="31">
        <f t="shared" si="6"/>
        <v>49490</v>
      </c>
      <c r="FA5" s="31">
        <f t="shared" si="6"/>
        <v>49521</v>
      </c>
      <c r="FB5" s="31">
        <f t="shared" si="6"/>
        <v>49552</v>
      </c>
      <c r="FC5" s="31">
        <f t="shared" si="6"/>
        <v>49582</v>
      </c>
      <c r="FD5" s="31">
        <f t="shared" si="6"/>
        <v>49613</v>
      </c>
      <c r="FE5" s="31">
        <f t="shared" si="6"/>
        <v>49643</v>
      </c>
      <c r="FF5" s="31">
        <f t="shared" si="6"/>
        <v>49674</v>
      </c>
      <c r="FG5" s="31">
        <f t="shared" si="6"/>
        <v>49705</v>
      </c>
      <c r="FH5" s="31">
        <f t="shared" si="6"/>
        <v>49734</v>
      </c>
      <c r="FI5" s="31">
        <f t="shared" si="6"/>
        <v>49765</v>
      </c>
      <c r="FJ5" s="31">
        <f t="shared" si="6"/>
        <v>49795</v>
      </c>
      <c r="FK5" s="31">
        <f t="shared" si="6"/>
        <v>49826</v>
      </c>
      <c r="FL5" s="31">
        <f t="shared" si="6"/>
        <v>49856</v>
      </c>
      <c r="FM5" s="31">
        <f t="shared" si="6"/>
        <v>49887</v>
      </c>
      <c r="FN5" s="31">
        <f t="shared" si="6"/>
        <v>49918</v>
      </c>
      <c r="FO5" s="31">
        <f t="shared" si="6"/>
        <v>49948</v>
      </c>
      <c r="FP5" s="31">
        <f t="shared" si="6"/>
        <v>49979</v>
      </c>
      <c r="FQ5" s="31">
        <f t="shared" si="6"/>
        <v>50009</v>
      </c>
      <c r="FR5" s="31">
        <f t="shared" si="6"/>
        <v>50040</v>
      </c>
      <c r="FS5" s="31">
        <f t="shared" si="6"/>
        <v>50071</v>
      </c>
      <c r="FT5" s="31">
        <f t="shared" si="6"/>
        <v>50099</v>
      </c>
      <c r="FU5" s="31">
        <f t="shared" si="6"/>
        <v>50130</v>
      </c>
      <c r="FV5" s="31">
        <f t="shared" si="6"/>
        <v>50160</v>
      </c>
      <c r="FW5" s="31">
        <f t="shared" si="6"/>
        <v>50191</v>
      </c>
      <c r="FX5" s="31">
        <f t="shared" si="6"/>
        <v>50221</v>
      </c>
      <c r="FY5" s="31">
        <f t="shared" si="6"/>
        <v>50252</v>
      </c>
      <c r="FZ5" s="31">
        <f t="shared" si="6"/>
        <v>50283</v>
      </c>
      <c r="GA5" s="31">
        <f t="shared" si="6"/>
        <v>50313</v>
      </c>
      <c r="GB5" s="31">
        <f t="shared" si="6"/>
        <v>50344</v>
      </c>
      <c r="GC5" s="31">
        <f t="shared" si="6"/>
        <v>50374</v>
      </c>
      <c r="GD5" s="31">
        <f t="shared" si="6"/>
        <v>50405</v>
      </c>
      <c r="GE5" s="31">
        <f t="shared" si="6"/>
        <v>50436</v>
      </c>
      <c r="GF5" s="31">
        <f t="shared" si="6"/>
        <v>50464</v>
      </c>
      <c r="GG5" s="31">
        <f t="shared" si="6"/>
        <v>50495</v>
      </c>
      <c r="GH5" s="31">
        <f t="shared" si="6"/>
        <v>50525</v>
      </c>
      <c r="GI5" s="31">
        <f t="shared" si="6"/>
        <v>50556</v>
      </c>
      <c r="GJ5" s="31">
        <f t="shared" si="6"/>
        <v>50586</v>
      </c>
      <c r="GK5" s="31">
        <f t="shared" si="6"/>
        <v>50617</v>
      </c>
      <c r="GL5" s="31">
        <f t="shared" si="6"/>
        <v>50648</v>
      </c>
      <c r="GM5" s="31">
        <f t="shared" si="6"/>
        <v>50678</v>
      </c>
      <c r="GN5" s="31">
        <f t="shared" si="6"/>
        <v>50709</v>
      </c>
      <c r="GO5" s="31">
        <f t="shared" si="6"/>
        <v>50739</v>
      </c>
      <c r="GP5" s="31">
        <f t="shared" si="6"/>
        <v>50770</v>
      </c>
      <c r="GQ5" s="31">
        <f t="shared" si="6"/>
        <v>50801</v>
      </c>
      <c r="GR5" s="31">
        <f t="shared" si="6"/>
        <v>50829</v>
      </c>
      <c r="GS5" s="31">
        <f t="shared" si="6"/>
        <v>50860</v>
      </c>
      <c r="GT5" s="31">
        <f t="shared" si="6"/>
        <v>50890</v>
      </c>
      <c r="GU5" s="31">
        <f t="shared" si="6"/>
        <v>50921</v>
      </c>
      <c r="GV5" s="31">
        <f t="shared" ref="GV5:HF5" si="7">EOMONTH(GU5,1)</f>
        <v>50951</v>
      </c>
      <c r="GW5" s="31">
        <f t="shared" si="7"/>
        <v>50982</v>
      </c>
      <c r="GX5" s="31">
        <f t="shared" si="7"/>
        <v>51013</v>
      </c>
      <c r="GY5" s="31">
        <f t="shared" si="7"/>
        <v>51043</v>
      </c>
      <c r="GZ5" s="31">
        <f t="shared" si="7"/>
        <v>51074</v>
      </c>
      <c r="HA5" s="31">
        <f t="shared" si="7"/>
        <v>51104</v>
      </c>
      <c r="HB5" s="31">
        <f t="shared" si="7"/>
        <v>51135</v>
      </c>
      <c r="HC5" s="31">
        <f t="shared" si="7"/>
        <v>51166</v>
      </c>
      <c r="HD5" s="31">
        <f t="shared" si="7"/>
        <v>51195</v>
      </c>
      <c r="HE5" s="31">
        <f t="shared" si="7"/>
        <v>51226</v>
      </c>
      <c r="HF5" s="31">
        <f t="shared" si="7"/>
        <v>51256</v>
      </c>
    </row>
    <row r="6" spans="1:214" s="16" customFormat="1" ht="15.75" thickTop="1">
      <c r="A6" s="121"/>
      <c r="B6" s="122"/>
      <c r="C6" s="122"/>
      <c r="D6" s="123"/>
      <c r="E6" s="17"/>
      <c r="F6" s="21"/>
      <c r="I6"/>
      <c r="J6" s="76">
        <f>INDEX(Índices!$G$49:$QH$49,MATCH(Contratado!J5,Índices!$G$41:$QH$41,0))</f>
        <v>2.2871392100366079</v>
      </c>
      <c r="K6" s="76">
        <f>INDEX(Índices!$G$49:$QH$49,MATCH(Contratado!K5,Índices!$G$41:$QH$41,0))</f>
        <v>2.2937053550650521</v>
      </c>
      <c r="L6" s="76">
        <f>INDEX(Índices!$G$49:$QH$49,MATCH(Contratado!L5,Índices!$G$41:$QH$41,0))</f>
        <v>2.3002903508308474</v>
      </c>
      <c r="M6" s="76">
        <f>INDEX(Índices!$G$49:$QH$49,MATCH(Contratado!M5,Índices!$G$41:$QH$41,0))</f>
        <v>2.3068942514525519</v>
      </c>
      <c r="N6" s="76">
        <f>INDEX(Índices!$G$49:$QH$49,MATCH(Contratado!N5,Índices!$G$41:$QH$41,0))</f>
        <v>2.3135171112040922</v>
      </c>
      <c r="O6" s="76">
        <f>INDEX(Índices!$G$49:$QH$49,MATCH(Contratado!O5,Índices!$G$41:$QH$41,0))</f>
        <v>2.32015898451521</v>
      </c>
      <c r="P6" s="76">
        <f>INDEX(Índices!$G$49:$QH$49,MATCH(Contratado!P5,Índices!$G$41:$QH$41,0))</f>
        <v>2.3268199259719089</v>
      </c>
      <c r="Q6" s="76">
        <f>INDEX(Índices!$G$49:$QH$49,MATCH(Contratado!Q5,Índices!$G$41:$QH$41,0))</f>
        <v>2.3334999903169038</v>
      </c>
      <c r="R6" s="76">
        <f>INDEX(Índices!$G$49:$QH$49,MATCH(Contratado!R5,Índices!$G$41:$QH$41,0))</f>
        <v>2.34019923245007</v>
      </c>
      <c r="S6" s="76">
        <f>INDEX(Índices!$G$49:$QH$49,MATCH(Contratado!S5,Índices!$G$41:$QH$41,0))</f>
        <v>2.3469177074288949</v>
      </c>
      <c r="T6" s="76">
        <f>INDEX(Índices!$G$49:$QH$49,MATCH(Contratado!T5,Índices!$G$41:$QH$41,0))</f>
        <v>2.3536554704689308</v>
      </c>
      <c r="U6" s="76">
        <f>INDEX(Índices!$G$49:$QH$49,MATCH(Contratado!U5,Índices!$G$41:$QH$41,0))</f>
        <v>2.3604125769442477</v>
      </c>
      <c r="V6" s="76">
        <f>INDEX(Índices!$G$49:$QH$49,MATCH(Contratado!V5,Índices!$G$41:$QH$41,0))</f>
        <v>2.3671890823878892</v>
      </c>
      <c r="W6" s="76">
        <f>INDEX(Índices!$G$49:$QH$49,MATCH(Contratado!W5,Índices!$G$41:$QH$41,0))</f>
        <v>2.3739850424923286</v>
      </c>
      <c r="X6" s="76">
        <f>INDEX(Índices!$G$49:$QH$49,MATCH(Contratado!X5,Índices!$G$41:$QH$41,0))</f>
        <v>2.3808005131099268</v>
      </c>
      <c r="Y6" s="76">
        <f>INDEX(Índices!$G$49:$QH$49,MATCH(Contratado!Y5,Índices!$G$41:$QH$41,0))</f>
        <v>2.3876355502533912</v>
      </c>
      <c r="Z6" s="76">
        <f>INDEX(Índices!$G$49:$QH$49,MATCH(Contratado!Z5,Índices!$G$41:$QH$41,0))</f>
        <v>2.3944902100962357</v>
      </c>
      <c r="AA6" s="76">
        <f>INDEX(Índices!$G$49:$QH$49,MATCH(Contratado!AA5,Índices!$G$41:$QH$41,0))</f>
        <v>2.4013645489732425</v>
      </c>
      <c r="AB6" s="76">
        <f>INDEX(Índices!$G$49:$QH$49,MATCH(Contratado!AB5,Índices!$G$41:$QH$41,0))</f>
        <v>2.408258623380926</v>
      </c>
      <c r="AC6" s="76">
        <f>INDEX(Índices!$G$49:$QH$49,MATCH(Contratado!AC5,Índices!$G$41:$QH$41,0))</f>
        <v>2.4151724899779956</v>
      </c>
      <c r="AD6" s="76">
        <f>INDEX(Índices!$G$49:$QH$49,MATCH(Contratado!AD5,Índices!$G$41:$QH$41,0))</f>
        <v>2.4221062055858225</v>
      </c>
      <c r="AE6" s="76">
        <f>INDEX(Índices!$G$49:$QH$49,MATCH(Contratado!AE5,Índices!$G$41:$QH$41,0))</f>
        <v>2.4290598271889063</v>
      </c>
      <c r="AF6" s="76">
        <f>INDEX(Índices!$G$49:$QH$49,MATCH(Contratado!AF5,Índices!$G$41:$QH$41,0))</f>
        <v>2.4360334119353433</v>
      </c>
      <c r="AG6" s="76">
        <f>INDEX(Índices!$G$49:$QH$49,MATCH(Contratado!AG5,Índices!$G$41:$QH$41,0))</f>
        <v>2.4430270171372963</v>
      </c>
      <c r="AH6" s="76">
        <f>INDEX(Índices!$G$49:$QH$49,MATCH(Contratado!AH5,Índices!$G$41:$QH$41,0))</f>
        <v>2.4500407002714653</v>
      </c>
      <c r="AI6" s="76">
        <f>INDEX(Índices!$G$49:$QH$49,MATCH(Contratado!AI5,Índices!$G$41:$QH$41,0))</f>
        <v>2.4570745189795602</v>
      </c>
      <c r="AJ6" s="76">
        <f>INDEX(Índices!$G$49:$QH$49,MATCH(Contratado!AJ5,Índices!$G$41:$QH$41,0))</f>
        <v>2.4641285310687744</v>
      </c>
      <c r="AK6" s="76">
        <f>INDEX(Índices!$G$49:$QH$49,MATCH(Contratado!AK5,Índices!$G$41:$QH$41,0))</f>
        <v>2.4712027945122599</v>
      </c>
      <c r="AL6" s="76">
        <f>INDEX(Índices!$G$49:$QH$49,MATCH(Contratado!AL5,Índices!$G$41:$QH$41,0))</f>
        <v>2.4782973674496036</v>
      </c>
      <c r="AM6" s="76">
        <f>INDEX(Índices!$G$49:$QH$49,MATCH(Contratado!AM5,Índices!$G$41:$QH$41,0))</f>
        <v>2.4854123081873056</v>
      </c>
      <c r="AN6" s="76">
        <f>INDEX(Índices!$G$49:$QH$49,MATCH(Contratado!AN5,Índices!$G$41:$QH$41,0))</f>
        <v>2.4925476751992579</v>
      </c>
      <c r="AO6" s="76">
        <f>INDEX(Índices!$G$49:$QH$49,MATCH(Contratado!AO5,Índices!$G$41:$QH$41,0))</f>
        <v>2.4997035271272248</v>
      </c>
      <c r="AP6" s="76">
        <f>INDEX(Índices!$G$49:$QH$49,MATCH(Contratado!AP5,Índices!$G$41:$QH$41,0))</f>
        <v>2.5068799227813257</v>
      </c>
      <c r="AQ6" s="76">
        <f>INDEX(Índices!$G$49:$QH$49,MATCH(Contratado!AQ5,Índices!$G$41:$QH$41,0))</f>
        <v>2.5140769211405174</v>
      </c>
      <c r="AR6" s="76">
        <f>INDEX(Índices!$G$49:$QH$49,MATCH(Contratado!AR5,Índices!$G$41:$QH$41,0))</f>
        <v>2.52129458135308</v>
      </c>
      <c r="AS6" s="76">
        <f>INDEX(Índices!$G$49:$QH$49,MATCH(Contratado!AS5,Índices!$G$41:$QH$41,0))</f>
        <v>2.5285329627371014</v>
      </c>
      <c r="AT6" s="76">
        <f>INDEX(Índices!$G$49:$QH$49,MATCH(Contratado!AT5,Índices!$G$41:$QH$41,0))</f>
        <v>2.5357921247809663</v>
      </c>
      <c r="AU6" s="76">
        <f>INDEX(Índices!$G$49:$QH$49,MATCH(Contratado!AU5,Índices!$G$41:$QH$41,0))</f>
        <v>2.5430721271438448</v>
      </c>
      <c r="AV6" s="76">
        <f>INDEX(Índices!$G$49:$QH$49,MATCH(Contratado!AV5,Índices!$G$41:$QH$41,0))</f>
        <v>2.5503730296561815</v>
      </c>
      <c r="AW6" s="76">
        <f>INDEX(Índices!$G$49:$QH$49,MATCH(Contratado!AW5,Índices!$G$41:$QH$41,0))</f>
        <v>2.557694892320189</v>
      </c>
      <c r="AX6" s="76">
        <f>INDEX(Índices!$G$49:$QH$49,MATCH(Contratado!AX5,Índices!$G$41:$QH$41,0))</f>
        <v>2.5650377753103397</v>
      </c>
      <c r="AY6" s="76">
        <f>INDEX(Índices!$G$49:$QH$49,MATCH(Contratado!AY5,Índices!$G$41:$QH$41,0))</f>
        <v>2.5724017389738614</v>
      </c>
      <c r="AZ6" s="76">
        <f>INDEX(Índices!$G$49:$QH$49,MATCH(Contratado!AZ5,Índices!$G$41:$QH$41,0))</f>
        <v>2.5797868438312319</v>
      </c>
      <c r="BA6" s="76">
        <f>INDEX(Índices!$G$49:$QH$49,MATCH(Contratado!BA5,Índices!$G$41:$QH$41,0))</f>
        <v>2.5871931505766779</v>
      </c>
      <c r="BB6" s="76">
        <f>INDEX(Índices!$G$49:$QH$49,MATCH(Contratado!BB5,Índices!$G$41:$QH$41,0))</f>
        <v>2.5946207200786722</v>
      </c>
      <c r="BC6" s="76">
        <f>INDEX(Índices!$G$49:$QH$49,MATCH(Contratado!BC5,Índices!$G$41:$QH$41,0))</f>
        <v>2.602069613380436</v>
      </c>
      <c r="BD6" s="76">
        <f>INDEX(Índices!$G$49:$QH$49,MATCH(Contratado!BD5,Índices!$G$41:$QH$41,0))</f>
        <v>2.6095398917004382</v>
      </c>
      <c r="BE6" s="76">
        <f>INDEX(Índices!$G$49:$QH$49,MATCH(Contratado!BE5,Índices!$G$41:$QH$41,0))</f>
        <v>2.6170316164329006</v>
      </c>
      <c r="BF6" s="76">
        <f>INDEX(Índices!$G$49:$QH$49,MATCH(Contratado!BF5,Índices!$G$41:$QH$41,0))</f>
        <v>2.6245448491483008</v>
      </c>
      <c r="BG6" s="76">
        <f>INDEX(Índices!$G$49:$QH$49,MATCH(Contratado!BG5,Índices!$G$41:$QH$41,0))</f>
        <v>2.6320796515938798</v>
      </c>
      <c r="BH6" s="76">
        <f>INDEX(Índices!$G$49:$QH$49,MATCH(Contratado!BH5,Índices!$G$41:$QH$41,0))</f>
        <v>2.6396360856941485</v>
      </c>
      <c r="BI6" s="76">
        <f>INDEX(Índices!$G$49:$QH$49,MATCH(Contratado!BI5,Índices!$G$41:$QH$41,0))</f>
        <v>2.6472142135513965</v>
      </c>
      <c r="BJ6" s="76">
        <f>INDEX(Índices!$G$49:$QH$49,MATCH(Contratado!BJ5,Índices!$G$41:$QH$41,0))</f>
        <v>2.6548140974462027</v>
      </c>
      <c r="BK6" s="76">
        <f>INDEX(Índices!$G$49:$QH$49,MATCH(Contratado!BK5,Índices!$G$41:$QH$41,0))</f>
        <v>2.6624357998379478</v>
      </c>
      <c r="BL6" s="76">
        <f>INDEX(Índices!$G$49:$QH$49,MATCH(Contratado!BL5,Índices!$G$41:$QH$41,0))</f>
        <v>2.6700793833653265</v>
      </c>
      <c r="BM6" s="76">
        <f>INDEX(Índices!$G$49:$QH$49,MATCH(Contratado!BM5,Índices!$G$41:$QH$41,0))</f>
        <v>2.6777449108468629</v>
      </c>
      <c r="BN6" s="76">
        <f>INDEX(Índices!$G$49:$QH$49,MATCH(Contratado!BN5,Índices!$G$41:$QH$41,0))</f>
        <v>2.6854324452814273</v>
      </c>
      <c r="BO6" s="76">
        <f>INDEX(Índices!$G$49:$QH$49,MATCH(Contratado!BO5,Índices!$G$41:$QH$41,0))</f>
        <v>2.6931420498487526</v>
      </c>
      <c r="BP6" s="76">
        <f>INDEX(Índices!$G$49:$QH$49,MATCH(Contratado!BP5,Índices!$G$41:$QH$41,0))</f>
        <v>2.7008737879099547</v>
      </c>
      <c r="BQ6" s="76">
        <f>INDEX(Índices!$G$49:$QH$49,MATCH(Contratado!BQ5,Índices!$G$41:$QH$41,0))</f>
        <v>2.7086277230080529</v>
      </c>
      <c r="BR6" s="76">
        <f>INDEX(Índices!$G$49:$QH$49,MATCH(Contratado!BR5,Índices!$G$41:$QH$41,0))</f>
        <v>2.7164039188684921</v>
      </c>
      <c r="BS6" s="76">
        <f>INDEX(Índices!$G$49:$QH$49,MATCH(Contratado!BS5,Índices!$G$41:$QH$41,0))</f>
        <v>2.7242024393996664</v>
      </c>
      <c r="BT6" s="76">
        <f>INDEX(Índices!$G$49:$QH$49,MATCH(Contratado!BT5,Índices!$G$41:$QH$41,0))</f>
        <v>2.7320233486934442</v>
      </c>
      <c r="BU6" s="76">
        <f>INDEX(Índices!$G$49:$QH$49,MATCH(Contratado!BU5,Índices!$G$41:$QH$41,0))</f>
        <v>2.7398667110256958</v>
      </c>
      <c r="BV6" s="76">
        <f>INDEX(Índices!$G$49:$QH$49,MATCH(Contratado!BV5,Índices!$G$41:$QH$41,0))</f>
        <v>2.74773259085682</v>
      </c>
      <c r="BW6" s="76">
        <f>INDEX(Índices!$G$49:$QH$49,MATCH(Contratado!BW5,Índices!$G$41:$QH$41,0))</f>
        <v>2.755621052832276</v>
      </c>
      <c r="BX6" s="76">
        <f>INDEX(Índices!$G$49:$QH$49,MATCH(Contratado!BX5,Índices!$G$41:$QH$41,0))</f>
        <v>2.7635321617831128</v>
      </c>
      <c r="BY6" s="76">
        <f>INDEX(Índices!$G$49:$QH$49,MATCH(Contratado!BY5,Índices!$G$41:$QH$41,0))</f>
        <v>2.7714659827265029</v>
      </c>
      <c r="BZ6" s="76">
        <f>INDEX(Índices!$G$49:$QH$49,MATCH(Contratado!BZ5,Índices!$G$41:$QH$41,0))</f>
        <v>2.7794225808662767</v>
      </c>
      <c r="CA6" s="76">
        <f>INDEX(Índices!$G$49:$QH$49,MATCH(Contratado!CA5,Índices!$G$41:$QH$41,0))</f>
        <v>2.7874020215934583</v>
      </c>
      <c r="CB6" s="76">
        <f>INDEX(Índices!$G$49:$QH$49,MATCH(Contratado!CB5,Índices!$G$41:$QH$41,0))</f>
        <v>2.7954043704868026</v>
      </c>
      <c r="CC6" s="76">
        <f>INDEX(Índices!$G$49:$QH$49,MATCH(Contratado!CC5,Índices!$G$41:$QH$41,0))</f>
        <v>2.8034296933133342</v>
      </c>
      <c r="CD6" s="76">
        <f>INDEX(Índices!$G$49:$QH$49,MATCH(Contratado!CD5,Índices!$G$41:$QH$41,0))</f>
        <v>2.8114780560288888</v>
      </c>
      <c r="CE6" s="76">
        <f>INDEX(Índices!$G$49:$QH$49,MATCH(Contratado!CE5,Índices!$G$41:$QH$41,0))</f>
        <v>2.8195495247786542</v>
      </c>
      <c r="CF6" s="76">
        <f>INDEX(Índices!$G$49:$QH$49,MATCH(Contratado!CF5,Índices!$G$41:$QH$41,0))</f>
        <v>2.8276441658977145</v>
      </c>
      <c r="CG6" s="76">
        <f>INDEX(Índices!$G$49:$QH$49,MATCH(Contratado!CG5,Índices!$G$41:$QH$41,0))</f>
        <v>2.8357620459115949</v>
      </c>
      <c r="CH6" s="76">
        <f>INDEX(Índices!$G$49:$QH$49,MATCH(Contratado!CH5,Índices!$G$41:$QH$41,0))</f>
        <v>2.8439032315368085</v>
      </c>
      <c r="CI6" s="76">
        <f>INDEX(Índices!$G$49:$QH$49,MATCH(Contratado!CI5,Índices!$G$41:$QH$41,0))</f>
        <v>2.8520677896814055</v>
      </c>
      <c r="CJ6" s="76">
        <f>INDEX(Índices!$G$49:$QH$49,MATCH(Contratado!CJ5,Índices!$G$41:$QH$41,0))</f>
        <v>2.8602557874455217</v>
      </c>
      <c r="CK6" s="76">
        <f>INDEX(Índices!$G$49:$QH$49,MATCH(Contratado!CK5,Índices!$G$41:$QH$41,0))</f>
        <v>2.8684672921219305</v>
      </c>
      <c r="CL6" s="76">
        <f>INDEX(Índices!$G$49:$QH$49,MATCH(Contratado!CL5,Índices!$G$41:$QH$41,0))</f>
        <v>2.8767023711965964</v>
      </c>
      <c r="CM6" s="76">
        <f>INDEX(Índices!$G$49:$QH$49,MATCH(Contratado!CM5,Índices!$G$41:$QH$41,0))</f>
        <v>2.8849610923492297</v>
      </c>
      <c r="CN6" s="76">
        <f>INDEX(Índices!$G$49:$QH$49,MATCH(Contratado!CN5,Índices!$G$41:$QH$41,0))</f>
        <v>2.8932435234538412</v>
      </c>
      <c r="CO6" s="76">
        <f>INDEX(Índices!$G$49:$QH$49,MATCH(Contratado!CO5,Índices!$G$41:$QH$41,0))</f>
        <v>2.9015497325793014</v>
      </c>
      <c r="CP6" s="76">
        <f>INDEX(Índices!$G$49:$QH$49,MATCH(Contratado!CP5,Índices!$G$41:$QH$41,0))</f>
        <v>2.9098797879899005</v>
      </c>
      <c r="CQ6" s="76">
        <f>INDEX(Índices!$G$49:$QH$49,MATCH(Contratado!CQ5,Índices!$G$41:$QH$41,0))</f>
        <v>2.9182337581459077</v>
      </c>
      <c r="CR6" s="76">
        <f>INDEX(Índices!$G$49:$QH$49,MATCH(Contratado!CR5,Índices!$G$41:$QH$41,0))</f>
        <v>2.926611711704135</v>
      </c>
      <c r="CS6" s="76">
        <f>INDEX(Índices!$G$49:$QH$49,MATCH(Contratado!CS5,Índices!$G$41:$QH$41,0))</f>
        <v>2.9350137175185012</v>
      </c>
      <c r="CT6" s="76">
        <f>INDEX(Índices!$G$49:$QH$49,MATCH(Contratado!CT5,Índices!$G$41:$QH$41,0))</f>
        <v>2.9434398446405976</v>
      </c>
      <c r="CU6" s="76">
        <f>INDEX(Índices!$G$49:$QH$49,MATCH(Contratado!CU5,Índices!$G$41:$QH$41,0))</f>
        <v>2.9518901623202556</v>
      </c>
      <c r="CV6" s="76">
        <f>INDEX(Índices!$G$49:$QH$49,MATCH(Contratado!CV5,Índices!$G$41:$QH$41,0))</f>
        <v>2.9603647400061157</v>
      </c>
      <c r="CW6" s="76">
        <f>INDEX(Índices!$G$49:$QH$49,MATCH(Contratado!CW5,Índices!$G$41:$QH$41,0))</f>
        <v>2.9688636473461991</v>
      </c>
      <c r="CX6" s="76">
        <f>INDEX(Índices!$G$49:$QH$49,MATCH(Contratado!CX5,Índices!$G$41:$QH$41,0))</f>
        <v>2.9773869541884785</v>
      </c>
      <c r="CY6" s="76">
        <f>INDEX(Índices!$G$49:$QH$49,MATCH(Contratado!CY5,Índices!$G$41:$QH$41,0))</f>
        <v>2.9859347305814539</v>
      </c>
      <c r="CZ6" s="76">
        <f>INDEX(Índices!$G$49:$QH$49,MATCH(Contratado!CZ5,Índices!$G$41:$QH$41,0))</f>
        <v>2.9945070467747268</v>
      </c>
      <c r="DA6" s="76">
        <f>INDEX(Índices!$G$49:$QH$49,MATCH(Contratado!DA5,Índices!$G$41:$QH$41,0))</f>
        <v>3.0031039732195781</v>
      </c>
      <c r="DB6" s="76">
        <f>INDEX(Índices!$G$49:$QH$49,MATCH(Contratado!DB5,Índices!$G$41:$QH$41,0))</f>
        <v>3.0117255805695482</v>
      </c>
      <c r="DC6" s="76">
        <f>INDEX(Índices!$G$49:$QH$49,MATCH(Contratado!DC5,Índices!$G$41:$QH$41,0))</f>
        <v>3.0203719396810156</v>
      </c>
      <c r="DD6" s="76">
        <f>INDEX(Índices!$G$49:$QH$49,MATCH(Contratado!DD5,Índices!$G$41:$QH$41,0))</f>
        <v>3.029043121613781</v>
      </c>
      <c r="DE6" s="76">
        <f>INDEX(Índices!$G$49:$QH$49,MATCH(Contratado!DE5,Índices!$G$41:$QH$41,0))</f>
        <v>3.0377391976316499</v>
      </c>
      <c r="DF6" s="76">
        <f>INDEX(Índices!$G$49:$QH$49,MATCH(Contratado!DF5,Índices!$G$41:$QH$41,0))</f>
        <v>3.0464602392030193</v>
      </c>
      <c r="DG6" s="76">
        <f>INDEX(Índices!$G$49:$QH$49,MATCH(Contratado!DG5,Índices!$G$41:$QH$41,0))</f>
        <v>3.0552063180014652</v>
      </c>
      <c r="DH6" s="76">
        <f>INDEX(Índices!$G$49:$QH$49,MATCH(Contratado!DH5,Índices!$G$41:$QH$41,0))</f>
        <v>3.0639775059063306</v>
      </c>
      <c r="DI6" s="76">
        <f>INDEX(Índices!$G$49:$QH$49,MATCH(Contratado!DI5,Índices!$G$41:$QH$41,0))</f>
        <v>3.0727738750033167</v>
      </c>
      <c r="DJ6" s="76">
        <f>INDEX(Índices!$G$49:$QH$49,MATCH(Contratado!DJ5,Índices!$G$41:$QH$41,0))</f>
        <v>3.0815954975850759</v>
      </c>
      <c r="DK6" s="76">
        <f>INDEX(Índices!$G$49:$QH$49,MATCH(Contratado!DK5,Índices!$G$41:$QH$41,0))</f>
        <v>3.0904424461518052</v>
      </c>
      <c r="DL6" s="76">
        <f>INDEX(Índices!$G$49:$QH$49,MATCH(Contratado!DL5,Índices!$G$41:$QH$41,0))</f>
        <v>3.0993147934118426</v>
      </c>
      <c r="DM6" s="76">
        <f>INDEX(Índices!$G$49:$QH$49,MATCH(Contratado!DM5,Índices!$G$41:$QH$41,0))</f>
        <v>3.108212612282264</v>
      </c>
      <c r="DN6" s="76">
        <f>INDEX(Índices!$G$49:$QH$49,MATCH(Contratado!DN5,Índices!$G$41:$QH$41,0))</f>
        <v>3.1171359758894832</v>
      </c>
      <c r="DO6" s="76">
        <f>INDEX(Índices!$G$49:$QH$49,MATCH(Contratado!DO5,Índices!$G$41:$QH$41,0))</f>
        <v>3.1260849575698519</v>
      </c>
      <c r="DP6" s="76">
        <f>INDEX(Índices!$G$49:$QH$49,MATCH(Contratado!DP5,Índices!$G$41:$QH$41,0))</f>
        <v>3.1350596308702641</v>
      </c>
      <c r="DQ6" s="76">
        <f>INDEX(Índices!$G$49:$QH$49,MATCH(Contratado!DQ5,Índices!$G$41:$QH$41,0))</f>
        <v>3.1440600695487584</v>
      </c>
      <c r="DR6" s="76">
        <f>INDEX(Índices!$G$49:$QH$49,MATCH(Contratado!DR5,Índices!$G$41:$QH$41,0))</f>
        <v>3.1530863475751261</v>
      </c>
      <c r="DS6" s="76">
        <f>INDEX(Índices!$G$49:$QH$49,MATCH(Contratado!DS5,Índices!$G$41:$QH$41,0))</f>
        <v>3.1621385391315178</v>
      </c>
      <c r="DT6" s="76">
        <f>INDEX(Índices!$G$49:$QH$49,MATCH(Contratado!DT5,Índices!$G$41:$QH$41,0))</f>
        <v>3.1712167186130533</v>
      </c>
      <c r="DU6" s="76">
        <f>INDEX(Índices!$G$49:$QH$49,MATCH(Contratado!DU5,Índices!$G$41:$QH$41,0))</f>
        <v>3.1803209606284342</v>
      </c>
      <c r="DV6" s="76">
        <f>INDEX(Índices!$G$49:$QH$49,MATCH(Contratado!DV5,Índices!$G$41:$QH$41,0))</f>
        <v>3.1894513400005549</v>
      </c>
      <c r="DW6" s="76">
        <f>INDEX(Índices!$G$49:$QH$49,MATCH(Contratado!DW5,Índices!$G$41:$QH$41,0))</f>
        <v>3.1986079317671199</v>
      </c>
      <c r="DX6" s="76">
        <f>INDEX(Índices!$G$49:$QH$49,MATCH(Contratado!DX5,Índices!$G$41:$QH$41,0))</f>
        <v>3.2077908111812583</v>
      </c>
      <c r="DY6" s="76">
        <f>INDEX(Índices!$G$49:$QH$49,MATCH(Contratado!DY5,Índices!$G$41:$QH$41,0))</f>
        <v>3.2170000537121446</v>
      </c>
      <c r="DZ6" s="76">
        <f>INDEX(Índices!$G$49:$QH$49,MATCH(Contratado!DZ5,Índices!$G$41:$QH$41,0))</f>
        <v>3.2262357350456163</v>
      </c>
      <c r="EA6" s="76">
        <f>INDEX(Índices!$G$49:$QH$49,MATCH(Contratado!EA5,Índices!$G$41:$QH$41,0))</f>
        <v>3.2354979310847982</v>
      </c>
      <c r="EB6" s="76">
        <f>INDEX(Índices!$G$49:$QH$49,MATCH(Contratado!EB5,Índices!$G$41:$QH$41,0))</f>
        <v>3.2447867179507246</v>
      </c>
      <c r="EC6" s="76">
        <f>INDEX(Índices!$G$49:$QH$49,MATCH(Contratado!EC5,Índices!$G$41:$QH$41,0))</f>
        <v>3.2541021719829661</v>
      </c>
      <c r="ED6" s="76">
        <f>INDEX(Índices!$G$49:$QH$49,MATCH(Contratado!ED5,Índices!$G$41:$QH$41,0))</f>
        <v>3.2634443697402564</v>
      </c>
      <c r="EE6" s="76">
        <f>INDEX(Índices!$G$49:$QH$49,MATCH(Contratado!EE5,Índices!$G$41:$QH$41,0))</f>
        <v>3.2728133880011216</v>
      </c>
      <c r="EF6" s="76">
        <f>INDEX(Índices!$G$49:$QH$49,MATCH(Contratado!EF5,Índices!$G$41:$QH$41,0))</f>
        <v>3.2822093037645108</v>
      </c>
      <c r="EG6" s="76">
        <f>INDEX(Índices!$G$49:$QH$49,MATCH(Contratado!EG5,Índices!$G$41:$QH$41,0))</f>
        <v>3.2916321942504299</v>
      </c>
      <c r="EH6" s="76">
        <f>INDEX(Índices!$G$49:$QH$49,MATCH(Contratado!EH5,Índices!$G$41:$QH$41,0))</f>
        <v>3.3010821369005749</v>
      </c>
      <c r="EI6" s="76">
        <f>INDEX(Índices!$G$49:$QH$49,MATCH(Contratado!EI5,Índices!$G$41:$QH$41,0))</f>
        <v>3.3105592093789697</v>
      </c>
      <c r="EJ6" s="76">
        <f>INDEX(Índices!$G$49:$QH$49,MATCH(Contratado!EJ5,Índices!$G$41:$QH$41,0))</f>
        <v>3.3200634895726031</v>
      </c>
      <c r="EK6" s="76">
        <f>INDEX(Índices!$G$49:$QH$49,MATCH(Contratado!EK5,Índices!$G$41:$QH$41,0))</f>
        <v>3.3295950555920704</v>
      </c>
      <c r="EL6" s="76">
        <f>INDEX(Índices!$G$49:$QH$49,MATCH(Contratado!EL5,Índices!$G$41:$QH$41,0))</f>
        <v>3.3391539857722137</v>
      </c>
      <c r="EM6" s="76">
        <f>INDEX(Índices!$G$49:$QH$49,MATCH(Contratado!EM5,Índices!$G$41:$QH$41,0))</f>
        <v>3.3487403586727669</v>
      </c>
      <c r="EN6" s="76">
        <f>INDEX(Índices!$G$49:$QH$49,MATCH(Contratado!EN5,Índices!$G$41:$QH$41,0))</f>
        <v>3.3583542530790007</v>
      </c>
      <c r="EO6" s="76">
        <f>INDEX(Índices!$G$49:$QH$49,MATCH(Contratado!EO5,Índices!$G$41:$QH$41,0))</f>
        <v>3.3679957480023708</v>
      </c>
      <c r="EP6" s="76">
        <f>INDEX(Índices!$G$49:$QH$49,MATCH(Contratado!EP5,Índices!$G$41:$QH$41,0))</f>
        <v>3.3776649226811664</v>
      </c>
      <c r="EQ6" s="76">
        <f>INDEX(Índices!$G$49:$QH$49,MATCH(Contratado!EQ5,Índices!$G$41:$QH$41,0))</f>
        <v>3.3873618565811618</v>
      </c>
      <c r="ER6" s="76">
        <f>INDEX(Índices!$G$49:$QH$49,MATCH(Contratado!ER5,Índices!$G$41:$QH$41,0))</f>
        <v>3.3970866293962696</v>
      </c>
      <c r="ES6" s="76">
        <f>INDEX(Índices!$G$49:$QH$49,MATCH(Contratado!ES5,Índices!$G$41:$QH$41,0))</f>
        <v>3.4068393210491958</v>
      </c>
      <c r="ET6" s="76">
        <f>INDEX(Índices!$G$49:$QH$49,MATCH(Contratado!ET5,Índices!$G$41:$QH$41,0))</f>
        <v>3.4166200116920957</v>
      </c>
      <c r="EU6" s="76">
        <f>INDEX(Índices!$G$49:$QH$49,MATCH(Contratado!EU5,Índices!$G$41:$QH$41,0))</f>
        <v>3.4264287817072341</v>
      </c>
      <c r="EV6" s="76">
        <f>INDEX(Índices!$G$49:$QH$49,MATCH(Contratado!EV5,Índices!$G$41:$QH$41,0))</f>
        <v>3.4362657117076449</v>
      </c>
      <c r="EW6" s="76">
        <f>INDEX(Índices!$G$49:$QH$49,MATCH(Contratado!EW5,Índices!$G$41:$QH$41,0))</f>
        <v>3.4461308825377932</v>
      </c>
      <c r="EX6" s="76">
        <f>INDEX(Índices!$G$49:$QH$49,MATCH(Contratado!EX5,Índices!$G$41:$QH$41,0))</f>
        <v>3.4560243752742412</v>
      </c>
      <c r="EY6" s="76">
        <f>INDEX(Índices!$G$49:$QH$49,MATCH(Contratado!EY5,Índices!$G$41:$QH$41,0))</f>
        <v>3.4659462712263136</v>
      </c>
      <c r="EZ6" s="76">
        <f>INDEX(Índices!$G$49:$QH$49,MATCH(Contratado!EZ5,Índices!$G$41:$QH$41,0))</f>
        <v>3.4758966519367656</v>
      </c>
      <c r="FA6" s="76">
        <f>INDEX(Índices!$G$49:$QH$49,MATCH(Contratado!FA5,Índices!$G$41:$QH$41,0))</f>
        <v>3.4858755991824535</v>
      </c>
      <c r="FB6" s="76">
        <f>INDEX(Índices!$G$49:$QH$49,MATCH(Contratado!FB5,Índices!$G$41:$QH$41,0))</f>
        <v>3.4958831949750069</v>
      </c>
      <c r="FC6" s="76">
        <f>INDEX(Índices!$G$49:$QH$49,MATCH(Contratado!FC5,Índices!$G$41:$QH$41,0))</f>
        <v>3.505919521561502</v>
      </c>
      <c r="FD6" s="76">
        <f>INDEX(Índices!$G$49:$QH$49,MATCH(Contratado!FD5,Índices!$G$41:$QH$41,0))</f>
        <v>3.5159846614251387</v>
      </c>
      <c r="FE6" s="76">
        <f>INDEX(Índices!$G$49:$QH$49,MATCH(Contratado!FE5,Índices!$G$41:$QH$41,0))</f>
        <v>3.5260786972859171</v>
      </c>
      <c r="FF6" s="76">
        <f>INDEX(Índices!$G$49:$QH$49,MATCH(Contratado!FF5,Índices!$G$41:$QH$41,0))</f>
        <v>3.5362017121013185</v>
      </c>
      <c r="FG6" s="76">
        <f>INDEX(Índices!$G$49:$QH$49,MATCH(Contratado!FG5,Índices!$G$41:$QH$41,0))</f>
        <v>3.5463537890669867</v>
      </c>
      <c r="FH6" s="76">
        <f>INDEX(Índices!$G$49:$QH$49,MATCH(Contratado!FH5,Índices!$G$41:$QH$41,0))</f>
        <v>3.5565350116174117</v>
      </c>
      <c r="FI6" s="76">
        <f>INDEX(Índices!$G$49:$QH$49,MATCH(Contratado!FI5,Índices!$G$41:$QH$41,0))</f>
        <v>3.5667454634266154</v>
      </c>
      <c r="FJ6" s="76">
        <f>INDEX(Índices!$G$49:$QH$49,MATCH(Contratado!FJ5,Índices!$G$41:$QH$41,0))</f>
        <v>3.576985228408839</v>
      </c>
      <c r="FK6" s="76">
        <f>INDEX(Índices!$G$49:$QH$49,MATCH(Contratado!FK5,Índices!$G$41:$QH$41,0))</f>
        <v>3.587254390719234</v>
      </c>
      <c r="FL6" s="76">
        <f>INDEX(Índices!$G$49:$QH$49,MATCH(Contratado!FL5,Índices!$G$41:$QH$41,0))</f>
        <v>3.5975530347545521</v>
      </c>
      <c r="FM6" s="76">
        <f>INDEX(Índices!$G$49:$QH$49,MATCH(Contratado!FM5,Índices!$G$41:$QH$41,0))</f>
        <v>3.6078812451538393</v>
      </c>
      <c r="FN6" s="76">
        <f>INDEX(Índices!$G$49:$QH$49,MATCH(Contratado!FN5,Índices!$G$41:$QH$41,0))</f>
        <v>3.6182391067991322</v>
      </c>
      <c r="FO6" s="76">
        <f>INDEX(Índices!$G$49:$QH$49,MATCH(Contratado!FO5,Índices!$G$41:$QH$41,0))</f>
        <v>3.6286267048161549</v>
      </c>
      <c r="FP6" s="76">
        <f>INDEX(Índices!$G$49:$QH$49,MATCH(Contratado!FP5,Índices!$G$41:$QH$41,0))</f>
        <v>3.6390441245750189</v>
      </c>
      <c r="FQ6" s="76">
        <f>INDEX(Índices!$G$49:$QH$49,MATCH(Contratado!FQ5,Índices!$G$41:$QH$41,0))</f>
        <v>3.6494914516909249</v>
      </c>
      <c r="FR6" s="76">
        <f>INDEX(Índices!$G$49:$QH$49,MATCH(Contratado!FR5,Índices!$G$41:$QH$41,0))</f>
        <v>3.6599687720248655</v>
      </c>
      <c r="FS6" s="76">
        <f>INDEX(Índices!$G$49:$QH$49,MATCH(Contratado!FS5,Índices!$G$41:$QH$41,0))</f>
        <v>3.6704761716843324</v>
      </c>
      <c r="FT6" s="76">
        <f>INDEX(Índices!$G$49:$QH$49,MATCH(Contratado!FT5,Índices!$G$41:$QH$41,0))</f>
        <v>3.6810137370240223</v>
      </c>
      <c r="FU6" s="76">
        <f>INDEX(Índices!$G$49:$QH$49,MATCH(Contratado!FU5,Índices!$G$41:$QH$41,0))</f>
        <v>3.691581554646548</v>
      </c>
      <c r="FV6" s="76">
        <f>INDEX(Índices!$G$49:$QH$49,MATCH(Contratado!FV5,Índices!$G$41:$QH$41,0))</f>
        <v>3.7021797114031498</v>
      </c>
      <c r="FW6" s="76">
        <f>INDEX(Índices!$G$49:$QH$49,MATCH(Contratado!FW5,Índices!$G$41:$QH$41,0))</f>
        <v>3.7128082943944087</v>
      </c>
      <c r="FX6" s="76">
        <f>INDEX(Índices!$G$49:$QH$49,MATCH(Contratado!FX5,Índices!$G$41:$QH$41,0))</f>
        <v>3.7234673909709626</v>
      </c>
      <c r="FY6" s="76">
        <f>INDEX(Índices!$G$49:$QH$49,MATCH(Contratado!FY5,Índices!$G$41:$QH$41,0))</f>
        <v>3.7341570887342246</v>
      </c>
      <c r="FZ6" s="76">
        <f>INDEX(Índices!$G$49:$QH$49,MATCH(Contratado!FZ5,Índices!$G$41:$QH$41,0))</f>
        <v>3.7448774755371028</v>
      </c>
      <c r="GA6" s="76">
        <f>INDEX(Índices!$G$49:$QH$49,MATCH(Contratado!GA5,Índices!$G$41:$QH$41,0))</f>
        <v>3.7556286394847214</v>
      </c>
      <c r="GB6" s="76">
        <f>INDEX(Índices!$G$49:$QH$49,MATCH(Contratado!GB5,Índices!$G$41:$QH$41,0))</f>
        <v>3.7664106689351455</v>
      </c>
      <c r="GC6" s="76">
        <f>INDEX(Índices!$G$49:$QH$49,MATCH(Contratado!GC5,Índices!$G$41:$QH$41,0))</f>
        <v>3.7772236525001079</v>
      </c>
      <c r="GD6" s="76">
        <f>INDEX(Índices!$G$49:$QH$49,MATCH(Contratado!GD5,Índices!$G$41:$QH$41,0))</f>
        <v>3.7880676790457364</v>
      </c>
      <c r="GE6" s="76">
        <f>INDEX(Índices!$G$49:$QH$49,MATCH(Contratado!GE5,Índices!$G$41:$QH$41,0))</f>
        <v>3.7989428376932843</v>
      </c>
      <c r="GF6" s="76">
        <f>INDEX(Índices!$G$49:$QH$49,MATCH(Contratado!GF5,Índices!$G$41:$QH$41,0))</f>
        <v>3.8098492178198633</v>
      </c>
      <c r="GG6" s="76">
        <f>INDEX(Índices!$G$49:$QH$49,MATCH(Contratado!GG5,Índices!$G$41:$QH$41,0))</f>
        <v>3.8207869090591773</v>
      </c>
      <c r="GH6" s="76">
        <f>INDEX(Índices!$G$49:$QH$49,MATCH(Contratado!GH5,Índices!$G$41:$QH$41,0))</f>
        <v>3.83175600130226</v>
      </c>
      <c r="GI6" s="76">
        <f>INDEX(Índices!$G$49:$QH$49,MATCH(Contratado!GI5,Índices!$G$41:$QH$41,0))</f>
        <v>3.842756584698213</v>
      </c>
      <c r="GJ6" s="76">
        <f>INDEX(Índices!$G$49:$QH$49,MATCH(Contratado!GJ5,Índices!$G$41:$QH$41,0))</f>
        <v>3.8537887496549463</v>
      </c>
      <c r="GK6" s="76">
        <f>INDEX(Índices!$G$49:$QH$49,MATCH(Contratado!GK5,Índices!$G$41:$QH$41,0))</f>
        <v>3.8648525868399228</v>
      </c>
      <c r="GL6" s="76">
        <f>INDEX(Índices!$G$49:$QH$49,MATCH(Contratado!GL5,Índices!$G$41:$QH$41,0))</f>
        <v>3.8759481871809016</v>
      </c>
      <c r="GM6" s="76">
        <f>INDEX(Índices!$G$49:$QH$49,MATCH(Contratado!GM5,Índices!$G$41:$QH$41,0))</f>
        <v>3.8870756418666867</v>
      </c>
      <c r="GN6" s="76">
        <f>INDEX(Índices!$G$49:$QH$49,MATCH(Contratado!GN5,Índices!$G$41:$QH$41,0))</f>
        <v>3.898235042347876</v>
      </c>
      <c r="GO6" s="76">
        <f>INDEX(Índices!$G$49:$QH$49,MATCH(Contratado!GO5,Índices!$G$41:$QH$41,0))</f>
        <v>3.9094264803376122</v>
      </c>
      <c r="GP6" s="76">
        <f>INDEX(Índices!$G$49:$QH$49,MATCH(Contratado!GP5,Índices!$G$41:$QH$41,0))</f>
        <v>3.9206500478123378</v>
      </c>
      <c r="GQ6" s="76">
        <f>INDEX(Índices!$G$49:$QH$49,MATCH(Contratado!GQ5,Índices!$G$41:$QH$41,0))</f>
        <v>3.9319058370125499</v>
      </c>
      <c r="GR6" s="76">
        <f>INDEX(Índices!$G$49:$QH$49,MATCH(Contratado!GR5,Índices!$G$41:$QH$41,0))</f>
        <v>3.9431939404435594</v>
      </c>
      <c r="GS6" s="76">
        <f>INDEX(Índices!$G$49:$QH$49,MATCH(Contratado!GS5,Índices!$G$41:$QH$41,0))</f>
        <v>3.9545144508762498</v>
      </c>
      <c r="GT6" s="76">
        <f>INDEX(Índices!$G$49:$QH$49,MATCH(Contratado!GT5,Índices!$G$41:$QH$41,0))</f>
        <v>3.9658674613478406</v>
      </c>
      <c r="GU6" s="76">
        <f>INDEX(Índices!$G$49:$QH$49,MATCH(Contratado!GU5,Índices!$G$41:$QH$41,0))</f>
        <v>3.9772530651626519</v>
      </c>
      <c r="GV6" s="76">
        <f>INDEX(Índices!$G$49:$QH$49,MATCH(Contratado!GV5,Índices!$G$41:$QH$41,0))</f>
        <v>3.9886713558928708</v>
      </c>
      <c r="GW6" s="76">
        <f>INDEX(Índices!$G$49:$QH$49,MATCH(Contratado!GW5,Índices!$G$41:$QH$41,0))</f>
        <v>4.0001224273793214</v>
      </c>
      <c r="GX6" s="76">
        <f>INDEX(Índices!$G$49:$QH$49,MATCH(Contratado!GX5,Índices!$G$41:$QH$41,0))</f>
        <v>4.0116063737322341</v>
      </c>
      <c r="GY6" s="76">
        <f>INDEX(Índices!$G$49:$QH$49,MATCH(Contratado!GY5,Índices!$G$41:$QH$41,0))</f>
        <v>4.0231232893320215</v>
      </c>
      <c r="GZ6" s="76">
        <f>INDEX(Índices!$G$49:$QH$49,MATCH(Contratado!GZ5,Índices!$G$41:$QH$41,0))</f>
        <v>4.0346732688300522</v>
      </c>
      <c r="HA6" s="76">
        <f>INDEX(Índices!$G$49:$QH$49,MATCH(Contratado!HA5,Índices!$G$41:$QH$41,0))</f>
        <v>4.0462564071494294</v>
      </c>
      <c r="HB6" s="76">
        <f>INDEX(Índices!$G$49:$QH$49,MATCH(Contratado!HB5,Índices!$G$41:$QH$41,0))</f>
        <v>4.0578727994857706</v>
      </c>
      <c r="HC6" s="76">
        <f>INDEX(Índices!$G$49:$QH$49,MATCH(Contratado!HC5,Índices!$G$41:$QH$41,0))</f>
        <v>4.0695225413079905</v>
      </c>
      <c r="HD6" s="76">
        <f>INDEX(Índices!$G$49:$QH$49,MATCH(Contratado!HD5,Índices!$G$41:$QH$41,0))</f>
        <v>4.0812057283590848</v>
      </c>
      <c r="HE6" s="76">
        <f>INDEX(Índices!$G$49:$QH$49,MATCH(Contratado!HE5,Índices!$G$41:$QH$41,0))</f>
        <v>4.0929224566569191</v>
      </c>
      <c r="HF6" s="76">
        <f>INDEX(Índices!$G$49:$QH$49,MATCH(Contratado!HF5,Índices!$G$41:$QH$41,0))</f>
        <v>4.1046728224950151</v>
      </c>
    </row>
    <row r="7" spans="1:214" s="16" customFormat="1">
      <c r="A7" s="121"/>
      <c r="B7" s="122"/>
      <c r="C7" s="122"/>
      <c r="D7" s="123"/>
      <c r="E7" s="17"/>
      <c r="F7" s="21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</row>
    <row r="8" spans="1:214" s="22" customFormat="1">
      <c r="A8" s="124"/>
      <c r="B8" s="142" t="s">
        <v>19</v>
      </c>
      <c r="C8" s="142"/>
      <c r="D8" s="126">
        <f>COUNTIF(D11:D55,"&lt;&gt;""")</f>
        <v>45</v>
      </c>
      <c r="E8" s="25"/>
      <c r="F8" s="33"/>
      <c r="G8" s="81">
        <f ca="1">SUM(G11:G54)</f>
        <v>0</v>
      </c>
      <c r="H8" s="81">
        <f>SUM(H11:H55)</f>
        <v>27067618.919999998</v>
      </c>
      <c r="I8" s="24"/>
      <c r="J8" s="23">
        <f t="shared" ref="J8:R8" si="8">SUM(J11:J54)</f>
        <v>0</v>
      </c>
      <c r="K8" s="23">
        <f t="shared" si="8"/>
        <v>1053271.53</v>
      </c>
      <c r="L8" s="23">
        <f t="shared" si="8"/>
        <v>150762.44</v>
      </c>
      <c r="M8" s="23">
        <f t="shared" si="8"/>
        <v>160816.92999999996</v>
      </c>
      <c r="N8" s="23">
        <f t="shared" si="8"/>
        <v>641988.56999999995</v>
      </c>
      <c r="O8" s="23">
        <f t="shared" si="8"/>
        <v>303966.95999999996</v>
      </c>
      <c r="P8" s="23">
        <f t="shared" si="8"/>
        <v>53849.789999999994</v>
      </c>
      <c r="Q8" s="23">
        <f t="shared" si="8"/>
        <v>360208.07</v>
      </c>
      <c r="R8" s="23">
        <f t="shared" si="8"/>
        <v>48742.329999999994</v>
      </c>
      <c r="S8" s="23">
        <f t="shared" ref="S8:AX8" si="9">SUM(S11:S55)</f>
        <v>512978.47</v>
      </c>
      <c r="T8" s="23">
        <f t="shared" si="9"/>
        <v>340637.31</v>
      </c>
      <c r="U8" s="23">
        <f t="shared" si="9"/>
        <v>523920.20000000007</v>
      </c>
      <c r="V8" s="23">
        <f t="shared" si="9"/>
        <v>578894.56999999995</v>
      </c>
      <c r="W8" s="23">
        <f t="shared" si="9"/>
        <v>307557.22999999992</v>
      </c>
      <c r="X8" s="23">
        <f t="shared" si="9"/>
        <v>367949.74</v>
      </c>
      <c r="Y8" s="23">
        <f t="shared" si="9"/>
        <v>117733.74000000002</v>
      </c>
      <c r="Z8" s="23">
        <f t="shared" si="9"/>
        <v>479907.16</v>
      </c>
      <c r="AA8" s="23">
        <f t="shared" si="9"/>
        <v>623743.62</v>
      </c>
      <c r="AB8" s="23">
        <f t="shared" si="9"/>
        <v>219472.63999999998</v>
      </c>
      <c r="AC8" s="23">
        <f t="shared" si="9"/>
        <v>225830.76999999993</v>
      </c>
      <c r="AD8" s="23">
        <f t="shared" si="9"/>
        <v>111159.15</v>
      </c>
      <c r="AE8" s="23">
        <f t="shared" si="9"/>
        <v>521150.14999999997</v>
      </c>
      <c r="AF8" s="23">
        <f t="shared" si="9"/>
        <v>212550.30999999997</v>
      </c>
      <c r="AG8" s="23">
        <f t="shared" si="9"/>
        <v>361897.76</v>
      </c>
      <c r="AH8" s="23">
        <f t="shared" si="9"/>
        <v>293116.63999999996</v>
      </c>
      <c r="AI8" s="23">
        <f t="shared" si="9"/>
        <v>98042.889999999985</v>
      </c>
      <c r="AJ8" s="23">
        <f t="shared" si="9"/>
        <v>138058.96999999997</v>
      </c>
      <c r="AK8" s="23">
        <f t="shared" si="9"/>
        <v>110345.60000000001</v>
      </c>
      <c r="AL8" s="23">
        <f t="shared" si="9"/>
        <v>175252.31999999992</v>
      </c>
      <c r="AM8" s="23">
        <f t="shared" si="9"/>
        <v>227279.60999999996</v>
      </c>
      <c r="AN8" s="23">
        <f t="shared" si="9"/>
        <v>192656.78999999998</v>
      </c>
      <c r="AO8" s="23">
        <f t="shared" si="9"/>
        <v>904715.41000000027</v>
      </c>
      <c r="AP8" s="23">
        <f t="shared" si="9"/>
        <v>108670.37999999999</v>
      </c>
      <c r="AQ8" s="23">
        <f t="shared" si="9"/>
        <v>520288.18</v>
      </c>
      <c r="AR8" s="23">
        <f t="shared" si="9"/>
        <v>157635.75999999995</v>
      </c>
      <c r="AS8" s="23">
        <f t="shared" si="9"/>
        <v>226711.32999999996</v>
      </c>
      <c r="AT8" s="23">
        <f t="shared" si="9"/>
        <v>1501167.98</v>
      </c>
      <c r="AU8" s="23">
        <f t="shared" si="9"/>
        <v>13445277.890000001</v>
      </c>
      <c r="AV8" s="23">
        <f t="shared" si="9"/>
        <v>679153.47</v>
      </c>
      <c r="AW8" s="23">
        <f t="shared" si="9"/>
        <v>0</v>
      </c>
      <c r="AX8" s="23">
        <f t="shared" si="9"/>
        <v>9014.1400000000012</v>
      </c>
      <c r="AY8" s="23">
        <f t="shared" ref="AY8:CD8" si="10">SUM(AY11:AY55)</f>
        <v>618.19000000000005</v>
      </c>
      <c r="AZ8" s="23">
        <f t="shared" si="10"/>
        <v>0</v>
      </c>
      <c r="BA8" s="23">
        <f t="shared" si="10"/>
        <v>0</v>
      </c>
      <c r="BB8" s="23">
        <f t="shared" si="10"/>
        <v>0</v>
      </c>
      <c r="BC8" s="23">
        <f t="shared" si="10"/>
        <v>0</v>
      </c>
      <c r="BD8" s="23">
        <f t="shared" si="10"/>
        <v>0</v>
      </c>
      <c r="BE8" s="23">
        <f t="shared" si="10"/>
        <v>0</v>
      </c>
      <c r="BF8" s="23">
        <f t="shared" si="10"/>
        <v>623.92999999999995</v>
      </c>
      <c r="BG8" s="23">
        <f t="shared" si="10"/>
        <v>0</v>
      </c>
      <c r="BH8" s="23">
        <f t="shared" si="10"/>
        <v>0</v>
      </c>
      <c r="BI8" s="23">
        <f t="shared" si="10"/>
        <v>0</v>
      </c>
      <c r="BJ8" s="23">
        <f t="shared" si="10"/>
        <v>0</v>
      </c>
      <c r="BK8" s="23">
        <f t="shared" si="10"/>
        <v>0</v>
      </c>
      <c r="BL8" s="23">
        <f t="shared" si="10"/>
        <v>0</v>
      </c>
      <c r="BM8" s="23">
        <f t="shared" si="10"/>
        <v>0</v>
      </c>
      <c r="BN8" s="23">
        <f t="shared" si="10"/>
        <v>0</v>
      </c>
      <c r="BO8" s="23">
        <f t="shared" si="10"/>
        <v>0</v>
      </c>
      <c r="BP8" s="23">
        <f t="shared" si="10"/>
        <v>0</v>
      </c>
      <c r="BQ8" s="23">
        <f t="shared" si="10"/>
        <v>0</v>
      </c>
      <c r="BR8" s="23">
        <f t="shared" si="10"/>
        <v>0</v>
      </c>
      <c r="BS8" s="23">
        <f t="shared" si="10"/>
        <v>0</v>
      </c>
      <c r="BT8" s="23">
        <f t="shared" si="10"/>
        <v>0</v>
      </c>
      <c r="BU8" s="23">
        <f t="shared" si="10"/>
        <v>0</v>
      </c>
      <c r="BV8" s="23">
        <f t="shared" si="10"/>
        <v>0</v>
      </c>
      <c r="BW8" s="23">
        <f t="shared" si="10"/>
        <v>0</v>
      </c>
      <c r="BX8" s="23">
        <f t="shared" si="10"/>
        <v>0</v>
      </c>
      <c r="BY8" s="23">
        <f t="shared" si="10"/>
        <v>0</v>
      </c>
      <c r="BZ8" s="23">
        <f t="shared" si="10"/>
        <v>0</v>
      </c>
      <c r="CA8" s="23">
        <f t="shared" si="10"/>
        <v>0</v>
      </c>
      <c r="CB8" s="23">
        <f t="shared" si="10"/>
        <v>0</v>
      </c>
      <c r="CC8" s="23">
        <f t="shared" si="10"/>
        <v>0</v>
      </c>
      <c r="CD8" s="23">
        <f t="shared" si="10"/>
        <v>0</v>
      </c>
      <c r="CE8" s="23">
        <f t="shared" ref="CE8:DJ8" si="11">SUM(CE11:CE55)</f>
        <v>0</v>
      </c>
      <c r="CF8" s="23">
        <f t="shared" si="11"/>
        <v>0</v>
      </c>
      <c r="CG8" s="23">
        <f t="shared" si="11"/>
        <v>0</v>
      </c>
      <c r="CH8" s="23">
        <f t="shared" si="11"/>
        <v>0</v>
      </c>
      <c r="CI8" s="23">
        <f t="shared" si="11"/>
        <v>0</v>
      </c>
      <c r="CJ8" s="23">
        <f t="shared" si="11"/>
        <v>0</v>
      </c>
      <c r="CK8" s="23">
        <f t="shared" si="11"/>
        <v>0</v>
      </c>
      <c r="CL8" s="23">
        <f t="shared" si="11"/>
        <v>0</v>
      </c>
      <c r="CM8" s="23">
        <f t="shared" si="11"/>
        <v>0</v>
      </c>
      <c r="CN8" s="23">
        <f t="shared" si="11"/>
        <v>0</v>
      </c>
      <c r="CO8" s="23">
        <f t="shared" si="11"/>
        <v>0</v>
      </c>
      <c r="CP8" s="23">
        <f t="shared" si="11"/>
        <v>0</v>
      </c>
      <c r="CQ8" s="23">
        <f t="shared" si="11"/>
        <v>0</v>
      </c>
      <c r="CR8" s="23">
        <f t="shared" si="11"/>
        <v>0</v>
      </c>
      <c r="CS8" s="23">
        <f t="shared" si="11"/>
        <v>0</v>
      </c>
      <c r="CT8" s="23">
        <f t="shared" si="11"/>
        <v>0</v>
      </c>
      <c r="CU8" s="23">
        <f t="shared" si="11"/>
        <v>0</v>
      </c>
      <c r="CV8" s="23">
        <f t="shared" si="11"/>
        <v>0</v>
      </c>
      <c r="CW8" s="23">
        <f t="shared" si="11"/>
        <v>0</v>
      </c>
      <c r="CX8" s="23">
        <f t="shared" si="11"/>
        <v>0</v>
      </c>
      <c r="CY8" s="23">
        <f t="shared" si="11"/>
        <v>0</v>
      </c>
      <c r="CZ8" s="23">
        <f t="shared" si="11"/>
        <v>0</v>
      </c>
      <c r="DA8" s="23">
        <f t="shared" si="11"/>
        <v>0</v>
      </c>
      <c r="DB8" s="23">
        <f t="shared" si="11"/>
        <v>0</v>
      </c>
      <c r="DC8" s="23">
        <f t="shared" si="11"/>
        <v>0</v>
      </c>
      <c r="DD8" s="23">
        <f t="shared" si="11"/>
        <v>0</v>
      </c>
      <c r="DE8" s="23">
        <f t="shared" si="11"/>
        <v>0</v>
      </c>
      <c r="DF8" s="23">
        <f t="shared" si="11"/>
        <v>0</v>
      </c>
      <c r="DG8" s="23">
        <f t="shared" si="11"/>
        <v>0</v>
      </c>
      <c r="DH8" s="23">
        <f t="shared" si="11"/>
        <v>0</v>
      </c>
      <c r="DI8" s="23">
        <f t="shared" si="11"/>
        <v>0</v>
      </c>
      <c r="DJ8" s="23">
        <f t="shared" si="11"/>
        <v>0</v>
      </c>
      <c r="DK8" s="23">
        <f t="shared" ref="DK8:EP8" si="12">SUM(DK11:DK55)</f>
        <v>0</v>
      </c>
      <c r="DL8" s="23">
        <f t="shared" si="12"/>
        <v>0</v>
      </c>
      <c r="DM8" s="23">
        <f t="shared" si="12"/>
        <v>0</v>
      </c>
      <c r="DN8" s="23">
        <f t="shared" si="12"/>
        <v>0</v>
      </c>
      <c r="DO8" s="23">
        <f t="shared" si="12"/>
        <v>0</v>
      </c>
      <c r="DP8" s="23">
        <f t="shared" si="12"/>
        <v>0</v>
      </c>
      <c r="DQ8" s="23">
        <f t="shared" si="12"/>
        <v>0</v>
      </c>
      <c r="DR8" s="23">
        <f t="shared" si="12"/>
        <v>0</v>
      </c>
      <c r="DS8" s="23">
        <f t="shared" si="12"/>
        <v>0</v>
      </c>
      <c r="DT8" s="23">
        <f t="shared" si="12"/>
        <v>0</v>
      </c>
      <c r="DU8" s="23">
        <f t="shared" si="12"/>
        <v>0</v>
      </c>
      <c r="DV8" s="23">
        <f t="shared" si="12"/>
        <v>0</v>
      </c>
      <c r="DW8" s="23">
        <f t="shared" si="12"/>
        <v>0</v>
      </c>
      <c r="DX8" s="23">
        <f t="shared" si="12"/>
        <v>0</v>
      </c>
      <c r="DY8" s="23">
        <f t="shared" si="12"/>
        <v>0</v>
      </c>
      <c r="DZ8" s="23">
        <f t="shared" si="12"/>
        <v>0</v>
      </c>
      <c r="EA8" s="23">
        <f t="shared" si="12"/>
        <v>0</v>
      </c>
      <c r="EB8" s="23">
        <f t="shared" si="12"/>
        <v>0</v>
      </c>
      <c r="EC8" s="23">
        <f t="shared" si="12"/>
        <v>0</v>
      </c>
      <c r="ED8" s="23">
        <f t="shared" si="12"/>
        <v>0</v>
      </c>
      <c r="EE8" s="23">
        <f t="shared" si="12"/>
        <v>0</v>
      </c>
      <c r="EF8" s="23">
        <f t="shared" si="12"/>
        <v>0</v>
      </c>
      <c r="EG8" s="23">
        <f t="shared" si="12"/>
        <v>0</v>
      </c>
      <c r="EH8" s="23">
        <f t="shared" si="12"/>
        <v>0</v>
      </c>
      <c r="EI8" s="23">
        <f t="shared" si="12"/>
        <v>0</v>
      </c>
      <c r="EJ8" s="23">
        <f t="shared" si="12"/>
        <v>0</v>
      </c>
      <c r="EK8" s="23">
        <f t="shared" si="12"/>
        <v>0</v>
      </c>
      <c r="EL8" s="23">
        <f t="shared" si="12"/>
        <v>0</v>
      </c>
      <c r="EM8" s="23">
        <f t="shared" si="12"/>
        <v>0</v>
      </c>
      <c r="EN8" s="23">
        <f t="shared" si="12"/>
        <v>0</v>
      </c>
      <c r="EO8" s="23">
        <f t="shared" si="12"/>
        <v>0</v>
      </c>
      <c r="EP8" s="23">
        <f t="shared" si="12"/>
        <v>0</v>
      </c>
      <c r="EQ8" s="23">
        <f t="shared" ref="EQ8:FV8" si="13">SUM(EQ11:EQ55)</f>
        <v>0</v>
      </c>
      <c r="ER8" s="23">
        <f t="shared" si="13"/>
        <v>0</v>
      </c>
      <c r="ES8" s="23">
        <f t="shared" si="13"/>
        <v>0</v>
      </c>
      <c r="ET8" s="23">
        <f t="shared" si="13"/>
        <v>0</v>
      </c>
      <c r="EU8" s="23">
        <f t="shared" si="13"/>
        <v>0</v>
      </c>
      <c r="EV8" s="23">
        <f t="shared" si="13"/>
        <v>0</v>
      </c>
      <c r="EW8" s="23">
        <f t="shared" si="13"/>
        <v>0</v>
      </c>
      <c r="EX8" s="23">
        <f t="shared" si="13"/>
        <v>0</v>
      </c>
      <c r="EY8" s="23">
        <f t="shared" si="13"/>
        <v>0</v>
      </c>
      <c r="EZ8" s="23">
        <f t="shared" si="13"/>
        <v>0</v>
      </c>
      <c r="FA8" s="23">
        <f t="shared" si="13"/>
        <v>0</v>
      </c>
      <c r="FB8" s="23">
        <f t="shared" si="13"/>
        <v>0</v>
      </c>
      <c r="FC8" s="23">
        <f t="shared" si="13"/>
        <v>0</v>
      </c>
      <c r="FD8" s="23">
        <f t="shared" si="13"/>
        <v>0</v>
      </c>
      <c r="FE8" s="23">
        <f t="shared" si="13"/>
        <v>0</v>
      </c>
      <c r="FF8" s="23">
        <f t="shared" si="13"/>
        <v>0</v>
      </c>
      <c r="FG8" s="23">
        <f t="shared" si="13"/>
        <v>0</v>
      </c>
      <c r="FH8" s="23">
        <f t="shared" si="13"/>
        <v>0</v>
      </c>
      <c r="FI8" s="23">
        <f t="shared" si="13"/>
        <v>0</v>
      </c>
      <c r="FJ8" s="23">
        <f t="shared" si="13"/>
        <v>0</v>
      </c>
      <c r="FK8" s="23">
        <f t="shared" si="13"/>
        <v>0</v>
      </c>
      <c r="FL8" s="23">
        <f t="shared" si="13"/>
        <v>0</v>
      </c>
      <c r="FM8" s="23">
        <f t="shared" si="13"/>
        <v>0</v>
      </c>
      <c r="FN8" s="23">
        <f t="shared" si="13"/>
        <v>0</v>
      </c>
      <c r="FO8" s="23">
        <f t="shared" si="13"/>
        <v>0</v>
      </c>
      <c r="FP8" s="23">
        <f t="shared" si="13"/>
        <v>0</v>
      </c>
      <c r="FQ8" s="23">
        <f t="shared" si="13"/>
        <v>0</v>
      </c>
      <c r="FR8" s="23">
        <f t="shared" si="13"/>
        <v>0</v>
      </c>
      <c r="FS8" s="23">
        <f t="shared" si="13"/>
        <v>0</v>
      </c>
      <c r="FT8" s="23">
        <f t="shared" si="13"/>
        <v>0</v>
      </c>
      <c r="FU8" s="23">
        <f t="shared" si="13"/>
        <v>0</v>
      </c>
      <c r="FV8" s="23">
        <f t="shared" si="13"/>
        <v>0</v>
      </c>
      <c r="FW8" s="23">
        <f t="shared" ref="FW8:HF8" si="14">SUM(FW11:FW55)</f>
        <v>0</v>
      </c>
      <c r="FX8" s="23">
        <f t="shared" si="14"/>
        <v>0</v>
      </c>
      <c r="FY8" s="23">
        <f t="shared" si="14"/>
        <v>0</v>
      </c>
      <c r="FZ8" s="23">
        <f t="shared" si="14"/>
        <v>0</v>
      </c>
      <c r="GA8" s="23">
        <f t="shared" si="14"/>
        <v>0</v>
      </c>
      <c r="GB8" s="23">
        <f t="shared" si="14"/>
        <v>0</v>
      </c>
      <c r="GC8" s="23">
        <f t="shared" si="14"/>
        <v>0</v>
      </c>
      <c r="GD8" s="23">
        <f t="shared" si="14"/>
        <v>0</v>
      </c>
      <c r="GE8" s="23">
        <f t="shared" si="14"/>
        <v>0</v>
      </c>
      <c r="GF8" s="23">
        <f t="shared" si="14"/>
        <v>0</v>
      </c>
      <c r="GG8" s="23">
        <f t="shared" si="14"/>
        <v>0</v>
      </c>
      <c r="GH8" s="23">
        <f t="shared" si="14"/>
        <v>0</v>
      </c>
      <c r="GI8" s="23">
        <f t="shared" si="14"/>
        <v>0</v>
      </c>
      <c r="GJ8" s="23">
        <f t="shared" si="14"/>
        <v>0</v>
      </c>
      <c r="GK8" s="23">
        <f t="shared" si="14"/>
        <v>0</v>
      </c>
      <c r="GL8" s="23">
        <f t="shared" si="14"/>
        <v>0</v>
      </c>
      <c r="GM8" s="23">
        <f t="shared" si="14"/>
        <v>0</v>
      </c>
      <c r="GN8" s="23">
        <f t="shared" si="14"/>
        <v>0</v>
      </c>
      <c r="GO8" s="23">
        <f t="shared" si="14"/>
        <v>0</v>
      </c>
      <c r="GP8" s="23">
        <f t="shared" si="14"/>
        <v>0</v>
      </c>
      <c r="GQ8" s="23">
        <f t="shared" si="14"/>
        <v>0</v>
      </c>
      <c r="GR8" s="23">
        <f t="shared" si="14"/>
        <v>0</v>
      </c>
      <c r="GS8" s="23">
        <f t="shared" si="14"/>
        <v>0</v>
      </c>
      <c r="GT8" s="23">
        <f t="shared" si="14"/>
        <v>0</v>
      </c>
      <c r="GU8" s="23">
        <f t="shared" si="14"/>
        <v>0</v>
      </c>
      <c r="GV8" s="23">
        <f t="shared" si="14"/>
        <v>0</v>
      </c>
      <c r="GW8" s="23">
        <f t="shared" si="14"/>
        <v>0</v>
      </c>
      <c r="GX8" s="23">
        <f t="shared" si="14"/>
        <v>0</v>
      </c>
      <c r="GY8" s="23">
        <f t="shared" si="14"/>
        <v>0</v>
      </c>
      <c r="GZ8" s="23">
        <f t="shared" si="14"/>
        <v>0</v>
      </c>
      <c r="HA8" s="23">
        <f t="shared" si="14"/>
        <v>0</v>
      </c>
      <c r="HB8" s="23">
        <f t="shared" si="14"/>
        <v>0</v>
      </c>
      <c r="HC8" s="23">
        <f t="shared" si="14"/>
        <v>0</v>
      </c>
      <c r="HD8" s="23">
        <f t="shared" si="14"/>
        <v>0</v>
      </c>
      <c r="HE8" s="23">
        <f t="shared" si="14"/>
        <v>0</v>
      </c>
      <c r="HF8" s="23">
        <f t="shared" si="14"/>
        <v>0</v>
      </c>
    </row>
    <row r="9" spans="1:214" s="22" customFormat="1">
      <c r="A9" s="124"/>
      <c r="B9" s="125"/>
      <c r="C9" s="125"/>
      <c r="D9" s="127"/>
      <c r="E9" s="27"/>
      <c r="F9" s="34"/>
      <c r="G9" s="82"/>
      <c r="H9" s="82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</row>
    <row r="10" spans="1:214" s="16" customFormat="1">
      <c r="A10" s="121"/>
      <c r="B10" s="122"/>
      <c r="C10" s="122"/>
      <c r="D10" s="128" t="s">
        <v>25</v>
      </c>
      <c r="E10" s="34" t="s">
        <v>38</v>
      </c>
      <c r="F10" s="34" t="s">
        <v>48</v>
      </c>
      <c r="G10" s="34" t="s">
        <v>49</v>
      </c>
      <c r="H10" s="34" t="s">
        <v>19</v>
      </c>
      <c r="J10" s="18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</row>
    <row r="11" spans="1:214" s="16" customFormat="1">
      <c r="A11" s="20">
        <v>1</v>
      </c>
      <c r="B11" s="140" t="str">
        <f>'Check Carteira'!C3</f>
        <v>E.1016.99.01.0041</v>
      </c>
      <c r="C11" s="19">
        <v>1</v>
      </c>
      <c r="D11" s="129" t="str">
        <f>'Check Carteira'!F3</f>
        <v>A-0041</v>
      </c>
      <c r="E11" s="21" t="str">
        <f>IFERROR(INDEX(Contratos!L:L,MATCH(D11,Contratos!R:R,0)),"")</f>
        <v/>
      </c>
      <c r="F11" s="139" t="str">
        <f>IFERROR(INDEX(Contratos!G:G,MATCH(D11,Contratos!R:R,0)),"")</f>
        <v/>
      </c>
      <c r="G11" s="83" t="str">
        <f ca="1">IFERROR(XNPV(#REF!,OFFSET(J11,0,MATCH(EOMONTH(E11,0),$J$5:$HF$5,0)-1,1,COUNT($J$5:$HF$5)-MATCH(EOMONTH(E11,0),$J$5:$HF$5,0)+1),OFFSET($J$5,0,MATCH(EOMONTH(E11,0),$J$5:$HF$5,0)-1,1,COUNT($J$5:$HF$5)-MATCH(EOMONTH(E11,0),$J$5:$HF$5,0)+1)),"")</f>
        <v/>
      </c>
      <c r="H11" s="83">
        <f>SUM(J11:HF11)</f>
        <v>0</v>
      </c>
      <c r="I11" s="18"/>
      <c r="J11" s="18">
        <f>SUMIFS(Fluxo!$N:$N,Fluxo!$S:$S,"&gt;"&amp;I$5,Fluxo!$S:$S,"&lt;="&amp;J$5,Fluxo!$D:$D,$D11)</f>
        <v>0</v>
      </c>
      <c r="K11" s="18">
        <f>SUMIFS(Fluxo!$N:$N,Fluxo!$S:$S,"&gt;"&amp;J$5,Fluxo!$S:$S,"&lt;="&amp;K$5,Fluxo!$D:$D,$D11)</f>
        <v>0</v>
      </c>
      <c r="L11" s="18">
        <f>SUMIFS(Fluxo!$N:$N,Fluxo!$S:$S,"&gt;"&amp;K$5,Fluxo!$S:$S,"&lt;="&amp;L$5,Fluxo!$D:$D,$D11)</f>
        <v>0</v>
      </c>
      <c r="M11" s="18">
        <f>SUMIFS(Fluxo!$N:$N,Fluxo!$S:$S,"&gt;"&amp;L$5,Fluxo!$S:$S,"&lt;="&amp;M$5,Fluxo!$D:$D,$D11)</f>
        <v>0</v>
      </c>
      <c r="N11" s="18">
        <f>SUMIFS(Fluxo!$N:$N,Fluxo!$S:$S,"&gt;"&amp;M$5,Fluxo!$S:$S,"&lt;="&amp;N$5,Fluxo!$D:$D,$D11)</f>
        <v>0</v>
      </c>
      <c r="O11" s="18">
        <f>SUMIFS(Fluxo!$N:$N,Fluxo!$S:$S,"&gt;"&amp;N$5,Fluxo!$S:$S,"&lt;="&amp;O$5,Fluxo!$D:$D,$D11)</f>
        <v>0</v>
      </c>
      <c r="P11" s="18">
        <f>SUMIFS(Fluxo!$N:$N,Fluxo!$S:$S,"&gt;"&amp;O$5,Fluxo!$S:$S,"&lt;="&amp;P$5,Fluxo!$D:$D,$D11)</f>
        <v>0</v>
      </c>
      <c r="Q11" s="18">
        <f>SUMIFS(Fluxo!$N:$N,Fluxo!$S:$S,"&gt;"&amp;P$5,Fluxo!$S:$S,"&lt;="&amp;Q$5,Fluxo!$D:$D,$D11)</f>
        <v>0</v>
      </c>
      <c r="R11" s="18">
        <f>SUMIFS(Fluxo!$N:$N,Fluxo!$S:$S,"&gt;"&amp;Q$5,Fluxo!$S:$S,"&lt;="&amp;R$5,Fluxo!$D:$D,$D11)</f>
        <v>0</v>
      </c>
      <c r="S11" s="18">
        <f>SUMIFS(Fluxo!$N:$N,Fluxo!$S:$S,"&gt;"&amp;R$5,Fluxo!$S:$S,"&lt;="&amp;S$5,Fluxo!$D:$D,$D11)</f>
        <v>0</v>
      </c>
      <c r="T11" s="18">
        <f>SUMIFS(Fluxo!$N:$N,Fluxo!$S:$S,"&gt;"&amp;S$5,Fluxo!$S:$S,"&lt;="&amp;T$5,Fluxo!$D:$D,$D11)</f>
        <v>0</v>
      </c>
      <c r="U11" s="18">
        <f>SUMIFS(Fluxo!$N:$N,Fluxo!$S:$S,"&gt;"&amp;T$5,Fluxo!$S:$S,"&lt;="&amp;U$5,Fluxo!$D:$D,$D11)</f>
        <v>0</v>
      </c>
      <c r="V11" s="18">
        <f>SUMIFS(Fluxo!$N:$N,Fluxo!$S:$S,"&gt;"&amp;U$5,Fluxo!$S:$S,"&lt;="&amp;V$5,Fluxo!$D:$D,$D11)</f>
        <v>0</v>
      </c>
      <c r="W11" s="18">
        <f>SUMIFS(Fluxo!$N:$N,Fluxo!$S:$S,"&gt;"&amp;V$5,Fluxo!$S:$S,"&lt;="&amp;W$5,Fluxo!$D:$D,$D11)</f>
        <v>0</v>
      </c>
      <c r="X11" s="18">
        <f>SUMIFS(Fluxo!$N:$N,Fluxo!$S:$S,"&gt;"&amp;W$5,Fluxo!$S:$S,"&lt;="&amp;X$5,Fluxo!$D:$D,$D11)</f>
        <v>0</v>
      </c>
      <c r="Y11" s="18">
        <f>SUMIFS(Fluxo!$N:$N,Fluxo!$S:$S,"&gt;"&amp;X$5,Fluxo!$S:$S,"&lt;="&amp;Y$5,Fluxo!$D:$D,$D11)</f>
        <v>0</v>
      </c>
      <c r="Z11" s="18">
        <f>SUMIFS(Fluxo!$N:$N,Fluxo!$S:$S,"&gt;"&amp;Y$5,Fluxo!$S:$S,"&lt;="&amp;Z$5,Fluxo!$D:$D,$D11)</f>
        <v>0</v>
      </c>
      <c r="AA11" s="18">
        <f>SUMIFS(Fluxo!$N:$N,Fluxo!$S:$S,"&gt;"&amp;Z$5,Fluxo!$S:$S,"&lt;="&amp;AA$5,Fluxo!$D:$D,$D11)</f>
        <v>0</v>
      </c>
      <c r="AB11" s="18">
        <f>SUMIFS(Fluxo!$N:$N,Fluxo!$S:$S,"&gt;"&amp;AA$5,Fluxo!$S:$S,"&lt;="&amp;AB$5,Fluxo!$D:$D,$D11)</f>
        <v>0</v>
      </c>
      <c r="AC11" s="18">
        <f>SUMIFS(Fluxo!$N:$N,Fluxo!$S:$S,"&gt;"&amp;AB$5,Fluxo!$S:$S,"&lt;="&amp;AC$5,Fluxo!$D:$D,$D11)</f>
        <v>0</v>
      </c>
      <c r="AD11" s="18">
        <f>SUMIFS(Fluxo!$N:$N,Fluxo!$S:$S,"&gt;"&amp;AC$5,Fluxo!$S:$S,"&lt;="&amp;AD$5,Fluxo!$D:$D,$D11)</f>
        <v>0</v>
      </c>
      <c r="AE11" s="18">
        <f>SUMIFS(Fluxo!$N:$N,Fluxo!$S:$S,"&gt;"&amp;AD$5,Fluxo!$S:$S,"&lt;="&amp;AE$5,Fluxo!$D:$D,$D11)</f>
        <v>0</v>
      </c>
      <c r="AF11" s="18">
        <f>SUMIFS(Fluxo!$N:$N,Fluxo!$S:$S,"&gt;"&amp;AE$5,Fluxo!$S:$S,"&lt;="&amp;AF$5,Fluxo!$D:$D,$D11)</f>
        <v>0</v>
      </c>
      <c r="AG11" s="18">
        <f>SUMIFS(Fluxo!$N:$N,Fluxo!$S:$S,"&gt;"&amp;AF$5,Fluxo!$S:$S,"&lt;="&amp;AG$5,Fluxo!$D:$D,$D11)</f>
        <v>0</v>
      </c>
      <c r="AH11" s="18">
        <f>SUMIFS(Fluxo!$N:$N,Fluxo!$S:$S,"&gt;"&amp;AG$5,Fluxo!$S:$S,"&lt;="&amp;AH$5,Fluxo!$D:$D,$D11)</f>
        <v>0</v>
      </c>
      <c r="AI11" s="18">
        <f>SUMIFS(Fluxo!$N:$N,Fluxo!$S:$S,"&gt;"&amp;AH$5,Fluxo!$S:$S,"&lt;="&amp;AI$5,Fluxo!$D:$D,$D11)</f>
        <v>0</v>
      </c>
      <c r="AJ11" s="18">
        <f>SUMIFS(Fluxo!$N:$N,Fluxo!$S:$S,"&gt;"&amp;AI$5,Fluxo!$S:$S,"&lt;="&amp;AJ$5,Fluxo!$D:$D,$D11)</f>
        <v>0</v>
      </c>
      <c r="AK11" s="18">
        <f>SUMIFS(Fluxo!$N:$N,Fluxo!$S:$S,"&gt;"&amp;AJ$5,Fluxo!$S:$S,"&lt;="&amp;AK$5,Fluxo!$D:$D,$D11)</f>
        <v>0</v>
      </c>
      <c r="AL11" s="18">
        <f>SUMIFS(Fluxo!$N:$N,Fluxo!$S:$S,"&gt;"&amp;AK$5,Fluxo!$S:$S,"&lt;="&amp;AL$5,Fluxo!$D:$D,$D11)</f>
        <v>0</v>
      </c>
      <c r="AM11" s="18">
        <f>SUMIFS(Fluxo!$N:$N,Fluxo!$S:$S,"&gt;"&amp;AL$5,Fluxo!$S:$S,"&lt;="&amp;AM$5,Fluxo!$D:$D,$D11)</f>
        <v>0</v>
      </c>
      <c r="AN11" s="18">
        <f>SUMIFS(Fluxo!$N:$N,Fluxo!$S:$S,"&gt;"&amp;AM$5,Fluxo!$S:$S,"&lt;="&amp;AN$5,Fluxo!$D:$D,$D11)</f>
        <v>0</v>
      </c>
      <c r="AO11" s="18">
        <f>SUMIFS(Fluxo!$N:$N,Fluxo!$S:$S,"&gt;"&amp;AN$5,Fluxo!$S:$S,"&lt;="&amp;AO$5,Fluxo!$D:$D,$D11)</f>
        <v>0</v>
      </c>
      <c r="AP11" s="18">
        <f>SUMIFS(Fluxo!$N:$N,Fluxo!$S:$S,"&gt;"&amp;AO$5,Fluxo!$S:$S,"&lt;="&amp;AP$5,Fluxo!$D:$D,$D11)</f>
        <v>0</v>
      </c>
      <c r="AQ11" s="18">
        <f>SUMIFS(Fluxo!$N:$N,Fluxo!$S:$S,"&gt;"&amp;AP$5,Fluxo!$S:$S,"&lt;="&amp;AQ$5,Fluxo!$D:$D,$D11)</f>
        <v>0</v>
      </c>
      <c r="AR11" s="18">
        <f>SUMIFS(Fluxo!$N:$N,Fluxo!$S:$S,"&gt;"&amp;AQ$5,Fluxo!$S:$S,"&lt;="&amp;AR$5,Fluxo!$D:$D,$D11)</f>
        <v>0</v>
      </c>
      <c r="AS11" s="18">
        <f>SUMIFS(Fluxo!$N:$N,Fluxo!$S:$S,"&gt;"&amp;AR$5,Fluxo!$S:$S,"&lt;="&amp;AS$5,Fluxo!$D:$D,$D11)</f>
        <v>0</v>
      </c>
      <c r="AT11" s="18">
        <f>SUMIFS(Fluxo!$N:$N,Fluxo!$S:$S,"&gt;"&amp;AS$5,Fluxo!$S:$S,"&lt;="&amp;AT$5,Fluxo!$D:$D,$D11)</f>
        <v>0</v>
      </c>
      <c r="AU11" s="18">
        <f>SUMIFS(Fluxo!$N:$N,Fluxo!$S:$S,"&gt;"&amp;AT$5,Fluxo!$S:$S,"&lt;="&amp;AU$5,Fluxo!$D:$D,$D11)</f>
        <v>0</v>
      </c>
      <c r="AV11" s="18">
        <f>SUMIFS(Fluxo!$N:$N,Fluxo!$S:$S,"&gt;"&amp;AU$5,Fluxo!$S:$S,"&lt;="&amp;AV$5,Fluxo!$D:$D,$D11)</f>
        <v>0</v>
      </c>
      <c r="AW11" s="18">
        <f>SUMIFS(Fluxo!$N:$N,Fluxo!$S:$S,"&gt;"&amp;AV$5,Fluxo!$S:$S,"&lt;="&amp;AW$5,Fluxo!$D:$D,$D11)</f>
        <v>0</v>
      </c>
      <c r="AX11" s="18">
        <f>SUMIFS(Fluxo!$N:$N,Fluxo!$S:$S,"&gt;"&amp;AW$5,Fluxo!$S:$S,"&lt;="&amp;AX$5,Fluxo!$D:$D,$D11)</f>
        <v>0</v>
      </c>
      <c r="AY11" s="18">
        <f>SUMIFS(Fluxo!$N:$N,Fluxo!$S:$S,"&gt;"&amp;AX$5,Fluxo!$S:$S,"&lt;="&amp;AY$5,Fluxo!$D:$D,$D11)</f>
        <v>0</v>
      </c>
      <c r="AZ11" s="18">
        <f>SUMIFS(Fluxo!$N:$N,Fluxo!$S:$S,"&gt;"&amp;AY$5,Fluxo!$S:$S,"&lt;="&amp;AZ$5,Fluxo!$D:$D,$D11)</f>
        <v>0</v>
      </c>
      <c r="BA11" s="18">
        <f>SUMIFS(Fluxo!$N:$N,Fluxo!$S:$S,"&gt;"&amp;AZ$5,Fluxo!$S:$S,"&lt;="&amp;BA$5,Fluxo!$D:$D,$D11)</f>
        <v>0</v>
      </c>
      <c r="BB11" s="18">
        <f>SUMIFS(Fluxo!$N:$N,Fluxo!$S:$S,"&gt;"&amp;BA$5,Fluxo!$S:$S,"&lt;="&amp;BB$5,Fluxo!$D:$D,$D11)</f>
        <v>0</v>
      </c>
      <c r="BC11" s="18">
        <f>SUMIFS(Fluxo!$N:$N,Fluxo!$S:$S,"&gt;"&amp;BB$5,Fluxo!$S:$S,"&lt;="&amp;BC$5,Fluxo!$D:$D,$D11)</f>
        <v>0</v>
      </c>
      <c r="BD11" s="18">
        <f>SUMIFS(Fluxo!$N:$N,Fluxo!$S:$S,"&gt;"&amp;BC$5,Fluxo!$S:$S,"&lt;="&amp;BD$5,Fluxo!$D:$D,$D11)</f>
        <v>0</v>
      </c>
      <c r="BE11" s="18">
        <f>SUMIFS(Fluxo!$N:$N,Fluxo!$S:$S,"&gt;"&amp;BD$5,Fluxo!$S:$S,"&lt;="&amp;BE$5,Fluxo!$D:$D,$D11)</f>
        <v>0</v>
      </c>
      <c r="BF11" s="18">
        <f>SUMIFS(Fluxo!$N:$N,Fluxo!$S:$S,"&gt;"&amp;BE$5,Fluxo!$S:$S,"&lt;="&amp;BF$5,Fluxo!$D:$D,$D11)</f>
        <v>0</v>
      </c>
      <c r="BG11" s="18">
        <f>SUMIFS(Fluxo!$N:$N,Fluxo!$S:$S,"&gt;"&amp;BF$5,Fluxo!$S:$S,"&lt;="&amp;BG$5,Fluxo!$D:$D,$D11)</f>
        <v>0</v>
      </c>
      <c r="BH11" s="18">
        <f>SUMIFS(Fluxo!$N:$N,Fluxo!$S:$S,"&gt;"&amp;BG$5,Fluxo!$S:$S,"&lt;="&amp;BH$5,Fluxo!$D:$D,$D11)</f>
        <v>0</v>
      </c>
      <c r="BI11" s="18">
        <f>SUMIFS(Fluxo!$N:$N,Fluxo!$S:$S,"&gt;"&amp;BH$5,Fluxo!$S:$S,"&lt;="&amp;BI$5,Fluxo!$D:$D,$D11)</f>
        <v>0</v>
      </c>
      <c r="BJ11" s="18">
        <f>SUMIFS(Fluxo!$N:$N,Fluxo!$S:$S,"&gt;"&amp;BI$5,Fluxo!$S:$S,"&lt;="&amp;BJ$5,Fluxo!$D:$D,$D11)</f>
        <v>0</v>
      </c>
      <c r="BK11" s="18">
        <f>SUMIFS(Fluxo!$N:$N,Fluxo!$S:$S,"&gt;"&amp;BJ$5,Fluxo!$S:$S,"&lt;="&amp;BK$5,Fluxo!$D:$D,$D11)</f>
        <v>0</v>
      </c>
      <c r="BL11" s="18">
        <f>SUMIFS(Fluxo!$N:$N,Fluxo!$S:$S,"&gt;"&amp;BK$5,Fluxo!$S:$S,"&lt;="&amp;BL$5,Fluxo!$D:$D,$D11)</f>
        <v>0</v>
      </c>
      <c r="BM11" s="18">
        <f>SUMIFS(Fluxo!$N:$N,Fluxo!$S:$S,"&gt;"&amp;BL$5,Fluxo!$S:$S,"&lt;="&amp;BM$5,Fluxo!$D:$D,$D11)</f>
        <v>0</v>
      </c>
      <c r="BN11" s="18">
        <f>SUMIFS(Fluxo!$N:$N,Fluxo!$S:$S,"&gt;"&amp;BM$5,Fluxo!$S:$S,"&lt;="&amp;BN$5,Fluxo!$D:$D,$D11)</f>
        <v>0</v>
      </c>
      <c r="BO11" s="18">
        <f>SUMIFS(Fluxo!$N:$N,Fluxo!$S:$S,"&gt;"&amp;BN$5,Fluxo!$S:$S,"&lt;="&amp;BO$5,Fluxo!$D:$D,$D11)</f>
        <v>0</v>
      </c>
      <c r="BP11" s="18">
        <f>SUMIFS(Fluxo!$N:$N,Fluxo!$S:$S,"&gt;"&amp;BO$5,Fluxo!$S:$S,"&lt;="&amp;BP$5,Fluxo!$D:$D,$D11)</f>
        <v>0</v>
      </c>
      <c r="BQ11" s="18">
        <f>SUMIFS(Fluxo!$N:$N,Fluxo!$S:$S,"&gt;"&amp;BP$5,Fluxo!$S:$S,"&lt;="&amp;BQ$5,Fluxo!$D:$D,$D11)</f>
        <v>0</v>
      </c>
      <c r="BR11" s="18">
        <f>SUMIFS(Fluxo!$N:$N,Fluxo!$S:$S,"&gt;"&amp;BQ$5,Fluxo!$S:$S,"&lt;="&amp;BR$5,Fluxo!$D:$D,$D11)</f>
        <v>0</v>
      </c>
      <c r="BS11" s="18">
        <f>SUMIFS(Fluxo!$N:$N,Fluxo!$S:$S,"&gt;"&amp;BR$5,Fluxo!$S:$S,"&lt;="&amp;BS$5,Fluxo!$D:$D,$D11)</f>
        <v>0</v>
      </c>
      <c r="BT11" s="18">
        <f>SUMIFS(Fluxo!$N:$N,Fluxo!$S:$S,"&gt;"&amp;BS$5,Fluxo!$S:$S,"&lt;="&amp;BT$5,Fluxo!$D:$D,$D11)</f>
        <v>0</v>
      </c>
      <c r="BU11" s="18">
        <f>SUMIFS(Fluxo!$N:$N,Fluxo!$S:$S,"&gt;"&amp;BT$5,Fluxo!$S:$S,"&lt;="&amp;BU$5,Fluxo!$D:$D,$D11)</f>
        <v>0</v>
      </c>
      <c r="BV11" s="18">
        <f>SUMIFS(Fluxo!$N:$N,Fluxo!$S:$S,"&gt;"&amp;BU$5,Fluxo!$S:$S,"&lt;="&amp;BV$5,Fluxo!$D:$D,$D11)</f>
        <v>0</v>
      </c>
      <c r="BW11" s="18">
        <f>SUMIFS(Fluxo!$N:$N,Fluxo!$S:$S,"&gt;"&amp;BV$5,Fluxo!$S:$S,"&lt;="&amp;BW$5,Fluxo!$D:$D,$D11)</f>
        <v>0</v>
      </c>
      <c r="BX11" s="18">
        <f>SUMIFS(Fluxo!$N:$N,Fluxo!$S:$S,"&gt;"&amp;BW$5,Fluxo!$S:$S,"&lt;="&amp;BX$5,Fluxo!$D:$D,$D11)</f>
        <v>0</v>
      </c>
      <c r="BY11" s="18">
        <f>SUMIFS(Fluxo!$N:$N,Fluxo!$S:$S,"&gt;"&amp;BX$5,Fluxo!$S:$S,"&lt;="&amp;BY$5,Fluxo!$D:$D,$D11)</f>
        <v>0</v>
      </c>
      <c r="BZ11" s="18">
        <f>SUMIFS(Fluxo!$N:$N,Fluxo!$S:$S,"&gt;"&amp;BY$5,Fluxo!$S:$S,"&lt;="&amp;BZ$5,Fluxo!$D:$D,$D11)</f>
        <v>0</v>
      </c>
      <c r="CA11" s="18">
        <f>SUMIFS(Fluxo!$N:$N,Fluxo!$S:$S,"&gt;"&amp;BZ$5,Fluxo!$S:$S,"&lt;="&amp;CA$5,Fluxo!$D:$D,$D11)</f>
        <v>0</v>
      </c>
      <c r="CB11" s="18">
        <f>SUMIFS(Fluxo!$N:$N,Fluxo!$S:$S,"&gt;"&amp;CA$5,Fluxo!$S:$S,"&lt;="&amp;CB$5,Fluxo!$D:$D,$D11)</f>
        <v>0</v>
      </c>
      <c r="CC11" s="18">
        <f>SUMIFS(Fluxo!$N:$N,Fluxo!$S:$S,"&gt;"&amp;CB$5,Fluxo!$S:$S,"&lt;="&amp;CC$5,Fluxo!$D:$D,$D11)</f>
        <v>0</v>
      </c>
      <c r="CD11" s="18">
        <f>SUMIFS(Fluxo!$N:$N,Fluxo!$S:$S,"&gt;"&amp;CC$5,Fluxo!$S:$S,"&lt;="&amp;CD$5,Fluxo!$D:$D,$D11)</f>
        <v>0</v>
      </c>
      <c r="CE11" s="18">
        <f>SUMIFS(Fluxo!$N:$N,Fluxo!$S:$S,"&gt;"&amp;CD$5,Fluxo!$S:$S,"&lt;="&amp;CE$5,Fluxo!$D:$D,$D11)</f>
        <v>0</v>
      </c>
      <c r="CF11" s="18">
        <f>SUMIFS(Fluxo!$N:$N,Fluxo!$S:$S,"&gt;"&amp;CE$5,Fluxo!$S:$S,"&lt;="&amp;CF$5,Fluxo!$D:$D,$D11)</f>
        <v>0</v>
      </c>
      <c r="CG11" s="18">
        <f>SUMIFS(Fluxo!$N:$N,Fluxo!$S:$S,"&gt;"&amp;CF$5,Fluxo!$S:$S,"&lt;="&amp;CG$5,Fluxo!$D:$D,$D11)</f>
        <v>0</v>
      </c>
      <c r="CH11" s="18">
        <f>SUMIFS(Fluxo!$N:$N,Fluxo!$S:$S,"&gt;"&amp;CG$5,Fluxo!$S:$S,"&lt;="&amp;CH$5,Fluxo!$D:$D,$D11)</f>
        <v>0</v>
      </c>
      <c r="CI11" s="18">
        <f>SUMIFS(Fluxo!$N:$N,Fluxo!$S:$S,"&gt;"&amp;CH$5,Fluxo!$S:$S,"&lt;="&amp;CI$5,Fluxo!$D:$D,$D11)</f>
        <v>0</v>
      </c>
      <c r="CJ11" s="18">
        <f>SUMIFS(Fluxo!$N:$N,Fluxo!$S:$S,"&gt;"&amp;CI$5,Fluxo!$S:$S,"&lt;="&amp;CJ$5,Fluxo!$D:$D,$D11)</f>
        <v>0</v>
      </c>
      <c r="CK11" s="18">
        <f>SUMIFS(Fluxo!$N:$N,Fluxo!$S:$S,"&gt;"&amp;CJ$5,Fluxo!$S:$S,"&lt;="&amp;CK$5,Fluxo!$D:$D,$D11)</f>
        <v>0</v>
      </c>
      <c r="CL11" s="18">
        <f>SUMIFS(Fluxo!$N:$N,Fluxo!$S:$S,"&gt;"&amp;CK$5,Fluxo!$S:$S,"&lt;="&amp;CL$5,Fluxo!$D:$D,$D11)</f>
        <v>0</v>
      </c>
      <c r="CM11" s="18">
        <f>SUMIFS(Fluxo!$N:$N,Fluxo!$S:$S,"&gt;"&amp;CL$5,Fluxo!$S:$S,"&lt;="&amp;CM$5,Fluxo!$D:$D,$D11)</f>
        <v>0</v>
      </c>
      <c r="CN11" s="18">
        <f>SUMIFS(Fluxo!$N:$N,Fluxo!$S:$S,"&gt;"&amp;CM$5,Fluxo!$S:$S,"&lt;="&amp;CN$5,Fluxo!$D:$D,$D11)</f>
        <v>0</v>
      </c>
      <c r="CO11" s="18">
        <f>SUMIFS(Fluxo!$N:$N,Fluxo!$S:$S,"&gt;"&amp;CN$5,Fluxo!$S:$S,"&lt;="&amp;CO$5,Fluxo!$D:$D,$D11)</f>
        <v>0</v>
      </c>
      <c r="CP11" s="18">
        <f>SUMIFS(Fluxo!$N:$N,Fluxo!$S:$S,"&gt;"&amp;CO$5,Fluxo!$S:$S,"&lt;="&amp;CP$5,Fluxo!$D:$D,$D11)</f>
        <v>0</v>
      </c>
      <c r="CQ11" s="18">
        <f>SUMIFS(Fluxo!$N:$N,Fluxo!$S:$S,"&gt;"&amp;CP$5,Fluxo!$S:$S,"&lt;="&amp;CQ$5,Fluxo!$D:$D,$D11)</f>
        <v>0</v>
      </c>
      <c r="CR11" s="18">
        <f>SUMIFS(Fluxo!$N:$N,Fluxo!$S:$S,"&gt;"&amp;CQ$5,Fluxo!$S:$S,"&lt;="&amp;CR$5,Fluxo!$D:$D,$D11)</f>
        <v>0</v>
      </c>
      <c r="CS11" s="18">
        <f>SUMIFS(Fluxo!$N:$N,Fluxo!$S:$S,"&gt;"&amp;CR$5,Fluxo!$S:$S,"&lt;="&amp;CS$5,Fluxo!$D:$D,$D11)</f>
        <v>0</v>
      </c>
      <c r="CT11" s="18">
        <f>SUMIFS(Fluxo!$N:$N,Fluxo!$S:$S,"&gt;"&amp;CS$5,Fluxo!$S:$S,"&lt;="&amp;CT$5,Fluxo!$D:$D,$D11)</f>
        <v>0</v>
      </c>
      <c r="CU11" s="18">
        <f>SUMIFS(Fluxo!$N:$N,Fluxo!$S:$S,"&gt;"&amp;CT$5,Fluxo!$S:$S,"&lt;="&amp;CU$5,Fluxo!$D:$D,$D11)</f>
        <v>0</v>
      </c>
      <c r="CV11" s="18">
        <f>SUMIFS(Fluxo!$N:$N,Fluxo!$S:$S,"&gt;"&amp;CU$5,Fluxo!$S:$S,"&lt;="&amp;CV$5,Fluxo!$D:$D,$D11)</f>
        <v>0</v>
      </c>
      <c r="CW11" s="18">
        <f>SUMIFS(Fluxo!$N:$N,Fluxo!$S:$S,"&gt;"&amp;CV$5,Fluxo!$S:$S,"&lt;="&amp;CW$5,Fluxo!$D:$D,$D11)</f>
        <v>0</v>
      </c>
      <c r="CX11" s="18">
        <f>SUMIFS(Fluxo!$N:$N,Fluxo!$S:$S,"&gt;"&amp;CW$5,Fluxo!$S:$S,"&lt;="&amp;CX$5,Fluxo!$D:$D,$D11)</f>
        <v>0</v>
      </c>
      <c r="CY11" s="18">
        <f>SUMIFS(Fluxo!$N:$N,Fluxo!$S:$S,"&gt;"&amp;CX$5,Fluxo!$S:$S,"&lt;="&amp;CY$5,Fluxo!$D:$D,$D11)</f>
        <v>0</v>
      </c>
      <c r="CZ11" s="18">
        <f>SUMIFS(Fluxo!$N:$N,Fluxo!$S:$S,"&gt;"&amp;CY$5,Fluxo!$S:$S,"&lt;="&amp;CZ$5,Fluxo!$D:$D,$D11)</f>
        <v>0</v>
      </c>
      <c r="DA11" s="18">
        <f>SUMIFS(Fluxo!$N:$N,Fluxo!$S:$S,"&gt;"&amp;CZ$5,Fluxo!$S:$S,"&lt;="&amp;DA$5,Fluxo!$D:$D,$D11)</f>
        <v>0</v>
      </c>
      <c r="DB11" s="18">
        <f>SUMIFS(Fluxo!$N:$N,Fluxo!$S:$S,"&gt;"&amp;DA$5,Fluxo!$S:$S,"&lt;="&amp;DB$5,Fluxo!$D:$D,$D11)</f>
        <v>0</v>
      </c>
      <c r="DC11" s="18">
        <f>SUMIFS(Fluxo!$N:$N,Fluxo!$S:$S,"&gt;"&amp;DB$5,Fluxo!$S:$S,"&lt;="&amp;DC$5,Fluxo!$D:$D,$D11)</f>
        <v>0</v>
      </c>
      <c r="DD11" s="18">
        <f>SUMIFS(Fluxo!$N:$N,Fluxo!$S:$S,"&gt;"&amp;DC$5,Fluxo!$S:$S,"&lt;="&amp;DD$5,Fluxo!$D:$D,$D11)</f>
        <v>0</v>
      </c>
      <c r="DE11" s="18">
        <f>SUMIFS(Fluxo!$N:$N,Fluxo!$S:$S,"&gt;"&amp;DD$5,Fluxo!$S:$S,"&lt;="&amp;DE$5,Fluxo!$D:$D,$D11)</f>
        <v>0</v>
      </c>
      <c r="DF11" s="18">
        <f>SUMIFS(Fluxo!$N:$N,Fluxo!$S:$S,"&gt;"&amp;DE$5,Fluxo!$S:$S,"&lt;="&amp;DF$5,Fluxo!$D:$D,$D11)</f>
        <v>0</v>
      </c>
      <c r="DG11" s="18">
        <f>SUMIFS(Fluxo!$N:$N,Fluxo!$S:$S,"&gt;"&amp;DF$5,Fluxo!$S:$S,"&lt;="&amp;DG$5,Fluxo!$D:$D,$D11)</f>
        <v>0</v>
      </c>
      <c r="DH11" s="18">
        <f>SUMIFS(Fluxo!$N:$N,Fluxo!$S:$S,"&gt;"&amp;DG$5,Fluxo!$S:$S,"&lt;="&amp;DH$5,Fluxo!$D:$D,$D11)</f>
        <v>0</v>
      </c>
      <c r="DI11" s="18">
        <f>SUMIFS(Fluxo!$N:$N,Fluxo!$S:$S,"&gt;"&amp;DH$5,Fluxo!$S:$S,"&lt;="&amp;DI$5,Fluxo!$D:$D,$D11)</f>
        <v>0</v>
      </c>
      <c r="DJ11" s="18">
        <f>SUMIFS(Fluxo!$N:$N,Fluxo!$S:$S,"&gt;"&amp;DI$5,Fluxo!$S:$S,"&lt;="&amp;DJ$5,Fluxo!$D:$D,$D11)</f>
        <v>0</v>
      </c>
      <c r="DK11" s="18">
        <f>SUMIFS(Fluxo!$N:$N,Fluxo!$S:$S,"&gt;"&amp;DJ$5,Fluxo!$S:$S,"&lt;="&amp;DK$5,Fluxo!$D:$D,$D11)</f>
        <v>0</v>
      </c>
      <c r="DL11" s="18">
        <f>SUMIFS(Fluxo!$N:$N,Fluxo!$S:$S,"&gt;"&amp;DK$5,Fluxo!$S:$S,"&lt;="&amp;DL$5,Fluxo!$D:$D,$D11)</f>
        <v>0</v>
      </c>
      <c r="DM11" s="18">
        <f>SUMIFS(Fluxo!$N:$N,Fluxo!$S:$S,"&gt;"&amp;DL$5,Fluxo!$S:$S,"&lt;="&amp;DM$5,Fluxo!$D:$D,$D11)</f>
        <v>0</v>
      </c>
      <c r="DN11" s="18">
        <f>SUMIFS(Fluxo!$N:$N,Fluxo!$S:$S,"&gt;"&amp;DM$5,Fluxo!$S:$S,"&lt;="&amp;DN$5,Fluxo!$D:$D,$D11)</f>
        <v>0</v>
      </c>
      <c r="DO11" s="18">
        <f>SUMIFS(Fluxo!$N:$N,Fluxo!$S:$S,"&gt;"&amp;DN$5,Fluxo!$S:$S,"&lt;="&amp;DO$5,Fluxo!$D:$D,$D11)</f>
        <v>0</v>
      </c>
      <c r="DP11" s="18">
        <f>SUMIFS(Fluxo!$N:$N,Fluxo!$S:$S,"&gt;"&amp;DO$5,Fluxo!$S:$S,"&lt;="&amp;DP$5,Fluxo!$D:$D,$D11)</f>
        <v>0</v>
      </c>
      <c r="DQ11" s="18">
        <f>SUMIFS(Fluxo!$N:$N,Fluxo!$S:$S,"&gt;"&amp;DP$5,Fluxo!$S:$S,"&lt;="&amp;DQ$5,Fluxo!$D:$D,$D11)</f>
        <v>0</v>
      </c>
      <c r="DR11" s="18">
        <f>SUMIFS(Fluxo!$N:$N,Fluxo!$S:$S,"&gt;"&amp;DQ$5,Fluxo!$S:$S,"&lt;="&amp;DR$5,Fluxo!$D:$D,$D11)</f>
        <v>0</v>
      </c>
      <c r="DS11" s="18">
        <f>SUMIFS(Fluxo!$N:$N,Fluxo!$S:$S,"&gt;"&amp;DR$5,Fluxo!$S:$S,"&lt;="&amp;DS$5,Fluxo!$D:$D,$D11)</f>
        <v>0</v>
      </c>
      <c r="DT11" s="18">
        <f>SUMIFS(Fluxo!$N:$N,Fluxo!$S:$S,"&gt;"&amp;DS$5,Fluxo!$S:$S,"&lt;="&amp;DT$5,Fluxo!$D:$D,$D11)</f>
        <v>0</v>
      </c>
      <c r="DU11" s="18">
        <f>SUMIFS(Fluxo!$N:$N,Fluxo!$S:$S,"&gt;"&amp;DT$5,Fluxo!$S:$S,"&lt;="&amp;DU$5,Fluxo!$D:$D,$D11)</f>
        <v>0</v>
      </c>
      <c r="DV11" s="18">
        <f>SUMIFS(Fluxo!$N:$N,Fluxo!$S:$S,"&gt;"&amp;DU$5,Fluxo!$S:$S,"&lt;="&amp;DV$5,Fluxo!$D:$D,$D11)</f>
        <v>0</v>
      </c>
      <c r="DW11" s="18">
        <f>SUMIFS(Fluxo!$N:$N,Fluxo!$S:$S,"&gt;"&amp;DV$5,Fluxo!$S:$S,"&lt;="&amp;DW$5,Fluxo!$D:$D,$D11)</f>
        <v>0</v>
      </c>
      <c r="DX11" s="18">
        <f>SUMIFS(Fluxo!$N:$N,Fluxo!$S:$S,"&gt;"&amp;DW$5,Fluxo!$S:$S,"&lt;="&amp;DX$5,Fluxo!$D:$D,$D11)</f>
        <v>0</v>
      </c>
      <c r="DY11" s="18">
        <f>SUMIFS(Fluxo!$N:$N,Fluxo!$S:$S,"&gt;"&amp;DX$5,Fluxo!$S:$S,"&lt;="&amp;DY$5,Fluxo!$D:$D,$D11)</f>
        <v>0</v>
      </c>
      <c r="DZ11" s="18">
        <f>SUMIFS(Fluxo!$N:$N,Fluxo!$S:$S,"&gt;"&amp;DY$5,Fluxo!$S:$S,"&lt;="&amp;DZ$5,Fluxo!$D:$D,$D11)</f>
        <v>0</v>
      </c>
      <c r="EA11" s="18">
        <f>SUMIFS(Fluxo!$N:$N,Fluxo!$S:$S,"&gt;"&amp;DZ$5,Fluxo!$S:$S,"&lt;="&amp;EA$5,Fluxo!$D:$D,$D11)</f>
        <v>0</v>
      </c>
      <c r="EB11" s="18">
        <f>SUMIFS(Fluxo!$N:$N,Fluxo!$S:$S,"&gt;"&amp;EA$5,Fluxo!$S:$S,"&lt;="&amp;EB$5,Fluxo!$D:$D,$D11)</f>
        <v>0</v>
      </c>
      <c r="EC11" s="18">
        <f>SUMIFS(Fluxo!$N:$N,Fluxo!$S:$S,"&gt;"&amp;EB$5,Fluxo!$S:$S,"&lt;="&amp;EC$5,Fluxo!$D:$D,$D11)</f>
        <v>0</v>
      </c>
      <c r="ED11" s="18">
        <f>SUMIFS(Fluxo!$N:$N,Fluxo!$S:$S,"&gt;"&amp;EC$5,Fluxo!$S:$S,"&lt;="&amp;ED$5,Fluxo!$D:$D,$D11)</f>
        <v>0</v>
      </c>
      <c r="EE11" s="18">
        <f>SUMIFS(Fluxo!$N:$N,Fluxo!$S:$S,"&gt;"&amp;ED$5,Fluxo!$S:$S,"&lt;="&amp;EE$5,Fluxo!$D:$D,$D11)</f>
        <v>0</v>
      </c>
      <c r="EF11" s="18">
        <f>SUMIFS(Fluxo!$N:$N,Fluxo!$S:$S,"&gt;"&amp;EE$5,Fluxo!$S:$S,"&lt;="&amp;EF$5,Fluxo!$D:$D,$D11)</f>
        <v>0</v>
      </c>
      <c r="EG11" s="18">
        <f>SUMIFS(Fluxo!$N:$N,Fluxo!$S:$S,"&gt;"&amp;EF$5,Fluxo!$S:$S,"&lt;="&amp;EG$5,Fluxo!$D:$D,$D11)</f>
        <v>0</v>
      </c>
      <c r="EH11" s="18">
        <f>SUMIFS(Fluxo!$N:$N,Fluxo!$S:$S,"&gt;"&amp;EG$5,Fluxo!$S:$S,"&lt;="&amp;EH$5,Fluxo!$D:$D,$D11)</f>
        <v>0</v>
      </c>
      <c r="EI11" s="18">
        <f>SUMIFS(Fluxo!$N:$N,Fluxo!$S:$S,"&gt;"&amp;EH$5,Fluxo!$S:$S,"&lt;="&amp;EI$5,Fluxo!$D:$D,$D11)</f>
        <v>0</v>
      </c>
      <c r="EJ11" s="18">
        <f>SUMIFS(Fluxo!$N:$N,Fluxo!$S:$S,"&gt;"&amp;EI$5,Fluxo!$S:$S,"&lt;="&amp;EJ$5,Fluxo!$D:$D,$D11)</f>
        <v>0</v>
      </c>
      <c r="EK11" s="18">
        <f>SUMIFS(Fluxo!$N:$N,Fluxo!$S:$S,"&gt;"&amp;EJ$5,Fluxo!$S:$S,"&lt;="&amp;EK$5,Fluxo!$D:$D,$D11)</f>
        <v>0</v>
      </c>
      <c r="EL11" s="18">
        <f>SUMIFS(Fluxo!$N:$N,Fluxo!$S:$S,"&gt;"&amp;EK$5,Fluxo!$S:$S,"&lt;="&amp;EL$5,Fluxo!$D:$D,$D11)</f>
        <v>0</v>
      </c>
      <c r="EM11" s="18">
        <f>SUMIFS(Fluxo!$N:$N,Fluxo!$S:$S,"&gt;"&amp;EL$5,Fluxo!$S:$S,"&lt;="&amp;EM$5,Fluxo!$D:$D,$D11)</f>
        <v>0</v>
      </c>
      <c r="EN11" s="18">
        <f>SUMIFS(Fluxo!$N:$N,Fluxo!$S:$S,"&gt;"&amp;EM$5,Fluxo!$S:$S,"&lt;="&amp;EN$5,Fluxo!$D:$D,$D11)</f>
        <v>0</v>
      </c>
      <c r="EO11" s="18">
        <f>SUMIFS(Fluxo!$N:$N,Fluxo!$S:$S,"&gt;"&amp;EN$5,Fluxo!$S:$S,"&lt;="&amp;EO$5,Fluxo!$D:$D,$D11)</f>
        <v>0</v>
      </c>
      <c r="EP11" s="18">
        <f>SUMIFS(Fluxo!$N:$N,Fluxo!$S:$S,"&gt;"&amp;EO$5,Fluxo!$S:$S,"&lt;="&amp;EP$5,Fluxo!$D:$D,$D11)</f>
        <v>0</v>
      </c>
      <c r="EQ11" s="18">
        <f>SUMIFS(Fluxo!$N:$N,Fluxo!$S:$S,"&gt;"&amp;EP$5,Fluxo!$S:$S,"&lt;="&amp;EQ$5,Fluxo!$D:$D,$D11)</f>
        <v>0</v>
      </c>
      <c r="ER11" s="18">
        <f>SUMIFS(Fluxo!$N:$N,Fluxo!$S:$S,"&gt;"&amp;EQ$5,Fluxo!$S:$S,"&lt;="&amp;ER$5,Fluxo!$D:$D,$D11)</f>
        <v>0</v>
      </c>
      <c r="ES11" s="18">
        <f>SUMIFS(Fluxo!$N:$N,Fluxo!$S:$S,"&gt;"&amp;ER$5,Fluxo!$S:$S,"&lt;="&amp;ES$5,Fluxo!$D:$D,$D11)</f>
        <v>0</v>
      </c>
      <c r="ET11" s="18">
        <f>SUMIFS(Fluxo!$N:$N,Fluxo!$S:$S,"&gt;"&amp;ES$5,Fluxo!$S:$S,"&lt;="&amp;ET$5,Fluxo!$D:$D,$D11)</f>
        <v>0</v>
      </c>
      <c r="EU11" s="18">
        <f>SUMIFS(Fluxo!$N:$N,Fluxo!$S:$S,"&gt;"&amp;ET$5,Fluxo!$S:$S,"&lt;="&amp;EU$5,Fluxo!$D:$D,$D11)</f>
        <v>0</v>
      </c>
      <c r="EV11" s="18">
        <f>SUMIFS(Fluxo!$N:$N,Fluxo!$S:$S,"&gt;"&amp;EU$5,Fluxo!$S:$S,"&lt;="&amp;EV$5,Fluxo!$D:$D,$D11)</f>
        <v>0</v>
      </c>
      <c r="EW11" s="18">
        <f>SUMIFS(Fluxo!$N:$N,Fluxo!$S:$S,"&gt;"&amp;EV$5,Fluxo!$S:$S,"&lt;="&amp;EW$5,Fluxo!$D:$D,$D11)</f>
        <v>0</v>
      </c>
      <c r="EX11" s="18">
        <f>SUMIFS(Fluxo!$N:$N,Fluxo!$S:$S,"&gt;"&amp;EW$5,Fluxo!$S:$S,"&lt;="&amp;EX$5,Fluxo!$D:$D,$D11)</f>
        <v>0</v>
      </c>
      <c r="EY11" s="18">
        <f>SUMIFS(Fluxo!$N:$N,Fluxo!$S:$S,"&gt;"&amp;EX$5,Fluxo!$S:$S,"&lt;="&amp;EY$5,Fluxo!$D:$D,$D11)</f>
        <v>0</v>
      </c>
      <c r="EZ11" s="18">
        <f>SUMIFS(Fluxo!$N:$N,Fluxo!$S:$S,"&gt;"&amp;EY$5,Fluxo!$S:$S,"&lt;="&amp;EZ$5,Fluxo!$D:$D,$D11)</f>
        <v>0</v>
      </c>
      <c r="FA11" s="18">
        <f>SUMIFS(Fluxo!$N:$N,Fluxo!$S:$S,"&gt;"&amp;EZ$5,Fluxo!$S:$S,"&lt;="&amp;FA$5,Fluxo!$D:$D,$D11)</f>
        <v>0</v>
      </c>
      <c r="FB11" s="18">
        <f>SUMIFS(Fluxo!$N:$N,Fluxo!$S:$S,"&gt;"&amp;FA$5,Fluxo!$S:$S,"&lt;="&amp;FB$5,Fluxo!$D:$D,$D11)</f>
        <v>0</v>
      </c>
      <c r="FC11" s="18">
        <f>SUMIFS(Fluxo!$N:$N,Fluxo!$S:$S,"&gt;"&amp;FB$5,Fluxo!$S:$S,"&lt;="&amp;FC$5,Fluxo!$D:$D,$D11)</f>
        <v>0</v>
      </c>
      <c r="FD11" s="18">
        <f>SUMIFS(Fluxo!$N:$N,Fluxo!$S:$S,"&gt;"&amp;FC$5,Fluxo!$S:$S,"&lt;="&amp;FD$5,Fluxo!$D:$D,$D11)</f>
        <v>0</v>
      </c>
      <c r="FE11" s="18">
        <f>SUMIFS(Fluxo!$N:$N,Fluxo!$S:$S,"&gt;"&amp;FD$5,Fluxo!$S:$S,"&lt;="&amp;FE$5,Fluxo!$D:$D,$D11)</f>
        <v>0</v>
      </c>
      <c r="FF11" s="18">
        <f>SUMIFS(Fluxo!$N:$N,Fluxo!$S:$S,"&gt;"&amp;FE$5,Fluxo!$S:$S,"&lt;="&amp;FF$5,Fluxo!$D:$D,$D11)</f>
        <v>0</v>
      </c>
      <c r="FG11" s="18">
        <f>SUMIFS(Fluxo!$N:$N,Fluxo!$S:$S,"&gt;"&amp;FF$5,Fluxo!$S:$S,"&lt;="&amp;FG$5,Fluxo!$D:$D,$D11)</f>
        <v>0</v>
      </c>
      <c r="FH11" s="18">
        <f>SUMIFS(Fluxo!$N:$N,Fluxo!$S:$S,"&gt;"&amp;FG$5,Fluxo!$S:$S,"&lt;="&amp;FH$5,Fluxo!$D:$D,$D11)</f>
        <v>0</v>
      </c>
      <c r="FI11" s="18">
        <f>SUMIFS(Fluxo!$N:$N,Fluxo!$S:$S,"&gt;"&amp;FH$5,Fluxo!$S:$S,"&lt;="&amp;FI$5,Fluxo!$D:$D,$D11)</f>
        <v>0</v>
      </c>
      <c r="FJ11" s="18">
        <f>SUMIFS(Fluxo!$N:$N,Fluxo!$S:$S,"&gt;"&amp;FI$5,Fluxo!$S:$S,"&lt;="&amp;FJ$5,Fluxo!$D:$D,$D11)</f>
        <v>0</v>
      </c>
      <c r="FK11" s="18">
        <f>SUMIFS(Fluxo!$N:$N,Fluxo!$S:$S,"&gt;"&amp;FJ$5,Fluxo!$S:$S,"&lt;="&amp;FK$5,Fluxo!$D:$D,$D11)</f>
        <v>0</v>
      </c>
      <c r="FL11" s="18">
        <f>SUMIFS(Fluxo!$N:$N,Fluxo!$S:$S,"&gt;"&amp;FK$5,Fluxo!$S:$S,"&lt;="&amp;FL$5,Fluxo!$D:$D,$D11)</f>
        <v>0</v>
      </c>
      <c r="FM11" s="18">
        <f>SUMIFS(Fluxo!$N:$N,Fluxo!$S:$S,"&gt;"&amp;FL$5,Fluxo!$S:$S,"&lt;="&amp;FM$5,Fluxo!$D:$D,$D11)</f>
        <v>0</v>
      </c>
      <c r="FN11" s="18">
        <f>SUMIFS(Fluxo!$N:$N,Fluxo!$S:$S,"&gt;"&amp;FM$5,Fluxo!$S:$S,"&lt;="&amp;FN$5,Fluxo!$D:$D,$D11)</f>
        <v>0</v>
      </c>
      <c r="FO11" s="18">
        <f>SUMIFS(Fluxo!$N:$N,Fluxo!$S:$S,"&gt;"&amp;FN$5,Fluxo!$S:$S,"&lt;="&amp;FO$5,Fluxo!$D:$D,$D11)</f>
        <v>0</v>
      </c>
      <c r="FP11" s="18">
        <f>SUMIFS(Fluxo!$N:$N,Fluxo!$S:$S,"&gt;"&amp;FO$5,Fluxo!$S:$S,"&lt;="&amp;FP$5,Fluxo!$D:$D,$D11)</f>
        <v>0</v>
      </c>
      <c r="FQ11" s="18">
        <f>SUMIFS(Fluxo!$N:$N,Fluxo!$S:$S,"&gt;"&amp;FP$5,Fluxo!$S:$S,"&lt;="&amp;FQ$5,Fluxo!$D:$D,$D11)</f>
        <v>0</v>
      </c>
      <c r="FR11" s="18">
        <f>SUMIFS(Fluxo!$N:$N,Fluxo!$S:$S,"&gt;"&amp;FQ$5,Fluxo!$S:$S,"&lt;="&amp;FR$5,Fluxo!$D:$D,$D11)</f>
        <v>0</v>
      </c>
      <c r="FS11" s="18">
        <f>SUMIFS(Fluxo!$N:$N,Fluxo!$S:$S,"&gt;"&amp;FR$5,Fluxo!$S:$S,"&lt;="&amp;FS$5,Fluxo!$D:$D,$D11)</f>
        <v>0</v>
      </c>
      <c r="FT11" s="18">
        <f>SUMIFS(Fluxo!$N:$N,Fluxo!$S:$S,"&gt;"&amp;FS$5,Fluxo!$S:$S,"&lt;="&amp;FT$5,Fluxo!$D:$D,$D11)</f>
        <v>0</v>
      </c>
      <c r="FU11" s="18">
        <f>SUMIFS(Fluxo!$N:$N,Fluxo!$S:$S,"&gt;"&amp;FT$5,Fluxo!$S:$S,"&lt;="&amp;FU$5,Fluxo!$D:$D,$D11)</f>
        <v>0</v>
      </c>
      <c r="FV11" s="18">
        <f>SUMIFS(Fluxo!$N:$N,Fluxo!$S:$S,"&gt;"&amp;FU$5,Fluxo!$S:$S,"&lt;="&amp;FV$5,Fluxo!$D:$D,$D11)</f>
        <v>0</v>
      </c>
      <c r="FW11" s="18">
        <f>SUMIFS(Fluxo!$N:$N,Fluxo!$S:$S,"&gt;"&amp;FV$5,Fluxo!$S:$S,"&lt;="&amp;FW$5,Fluxo!$D:$D,$D11)</f>
        <v>0</v>
      </c>
      <c r="FX11" s="18">
        <f>SUMIFS(Fluxo!$N:$N,Fluxo!$S:$S,"&gt;"&amp;FW$5,Fluxo!$S:$S,"&lt;="&amp;FX$5,Fluxo!$D:$D,$D11)</f>
        <v>0</v>
      </c>
      <c r="FY11" s="18">
        <f>SUMIFS(Fluxo!$N:$N,Fluxo!$S:$S,"&gt;"&amp;FX$5,Fluxo!$S:$S,"&lt;="&amp;FY$5,Fluxo!$D:$D,$D11)</f>
        <v>0</v>
      </c>
      <c r="FZ11" s="18">
        <f>SUMIFS(Fluxo!$N:$N,Fluxo!$S:$S,"&gt;"&amp;FY$5,Fluxo!$S:$S,"&lt;="&amp;FZ$5,Fluxo!$D:$D,$D11)</f>
        <v>0</v>
      </c>
      <c r="GA11" s="18">
        <f>SUMIFS(Fluxo!$N:$N,Fluxo!$S:$S,"&gt;"&amp;FZ$5,Fluxo!$S:$S,"&lt;="&amp;GA$5,Fluxo!$D:$D,$D11)</f>
        <v>0</v>
      </c>
      <c r="GB11" s="18">
        <f>SUMIFS(Fluxo!$N:$N,Fluxo!$S:$S,"&gt;"&amp;GA$5,Fluxo!$S:$S,"&lt;="&amp;GB$5,Fluxo!$D:$D,$D11)</f>
        <v>0</v>
      </c>
      <c r="GC11" s="18">
        <f>SUMIFS(Fluxo!$N:$N,Fluxo!$S:$S,"&gt;"&amp;GB$5,Fluxo!$S:$S,"&lt;="&amp;GC$5,Fluxo!$D:$D,$D11)</f>
        <v>0</v>
      </c>
      <c r="GD11" s="18">
        <f>SUMIFS(Fluxo!$N:$N,Fluxo!$S:$S,"&gt;"&amp;GC$5,Fluxo!$S:$S,"&lt;="&amp;GD$5,Fluxo!$D:$D,$D11)</f>
        <v>0</v>
      </c>
      <c r="GE11" s="18">
        <f>SUMIFS(Fluxo!$N:$N,Fluxo!$S:$S,"&gt;"&amp;GD$5,Fluxo!$S:$S,"&lt;="&amp;GE$5,Fluxo!$D:$D,$D11)</f>
        <v>0</v>
      </c>
      <c r="GF11" s="18">
        <f>SUMIFS(Fluxo!$N:$N,Fluxo!$S:$S,"&gt;"&amp;GE$5,Fluxo!$S:$S,"&lt;="&amp;GF$5,Fluxo!$D:$D,$D11)</f>
        <v>0</v>
      </c>
      <c r="GG11" s="18">
        <f>SUMIFS(Fluxo!$N:$N,Fluxo!$S:$S,"&gt;"&amp;GF$5,Fluxo!$S:$S,"&lt;="&amp;GG$5,Fluxo!$D:$D,$D11)</f>
        <v>0</v>
      </c>
      <c r="GH11" s="18">
        <f>SUMIFS(Fluxo!$N:$N,Fluxo!$S:$S,"&gt;"&amp;GG$5,Fluxo!$S:$S,"&lt;="&amp;GH$5,Fluxo!$D:$D,$D11)</f>
        <v>0</v>
      </c>
      <c r="GI11" s="18">
        <f>SUMIFS(Fluxo!$N:$N,Fluxo!$S:$S,"&gt;"&amp;GH$5,Fluxo!$S:$S,"&lt;="&amp;GI$5,Fluxo!$D:$D,$D11)</f>
        <v>0</v>
      </c>
      <c r="GJ11" s="18">
        <f>SUMIFS(Fluxo!$N:$N,Fluxo!$S:$S,"&gt;"&amp;GI$5,Fluxo!$S:$S,"&lt;="&amp;GJ$5,Fluxo!$D:$D,$D11)</f>
        <v>0</v>
      </c>
      <c r="GK11" s="18">
        <f>SUMIFS(Fluxo!$N:$N,Fluxo!$S:$S,"&gt;"&amp;GJ$5,Fluxo!$S:$S,"&lt;="&amp;GK$5,Fluxo!$D:$D,$D11)</f>
        <v>0</v>
      </c>
      <c r="GL11" s="18">
        <f>SUMIFS(Fluxo!$N:$N,Fluxo!$S:$S,"&gt;"&amp;GK$5,Fluxo!$S:$S,"&lt;="&amp;GL$5,Fluxo!$D:$D,$D11)</f>
        <v>0</v>
      </c>
      <c r="GM11" s="18">
        <f>SUMIFS(Fluxo!$N:$N,Fluxo!$S:$S,"&gt;"&amp;GL$5,Fluxo!$S:$S,"&lt;="&amp;GM$5,Fluxo!$D:$D,$D11)</f>
        <v>0</v>
      </c>
      <c r="GN11" s="18">
        <f>SUMIFS(Fluxo!$N:$N,Fluxo!$S:$S,"&gt;"&amp;GM$5,Fluxo!$S:$S,"&lt;="&amp;GN$5,Fluxo!$D:$D,$D11)</f>
        <v>0</v>
      </c>
      <c r="GO11" s="18">
        <f>SUMIFS(Fluxo!$N:$N,Fluxo!$S:$S,"&gt;"&amp;GN$5,Fluxo!$S:$S,"&lt;="&amp;GO$5,Fluxo!$D:$D,$D11)</f>
        <v>0</v>
      </c>
      <c r="GP11" s="18">
        <f>SUMIFS(Fluxo!$N:$N,Fluxo!$S:$S,"&gt;"&amp;GO$5,Fluxo!$S:$S,"&lt;="&amp;GP$5,Fluxo!$D:$D,$D11)</f>
        <v>0</v>
      </c>
      <c r="GQ11" s="18">
        <f>SUMIFS(Fluxo!$N:$N,Fluxo!$S:$S,"&gt;"&amp;GP$5,Fluxo!$S:$S,"&lt;="&amp;GQ$5,Fluxo!$D:$D,$D11)</f>
        <v>0</v>
      </c>
      <c r="GR11" s="18">
        <f>SUMIFS(Fluxo!$N:$N,Fluxo!$S:$S,"&gt;"&amp;GQ$5,Fluxo!$S:$S,"&lt;="&amp;GR$5,Fluxo!$D:$D,$D11)</f>
        <v>0</v>
      </c>
      <c r="GS11" s="18">
        <f>SUMIFS(Fluxo!$N:$N,Fluxo!$S:$S,"&gt;"&amp;GR$5,Fluxo!$S:$S,"&lt;="&amp;GS$5,Fluxo!$D:$D,$D11)</f>
        <v>0</v>
      </c>
      <c r="GT11" s="18">
        <f>SUMIFS(Fluxo!$N:$N,Fluxo!$S:$S,"&gt;"&amp;GS$5,Fluxo!$S:$S,"&lt;="&amp;GT$5,Fluxo!$D:$D,$D11)</f>
        <v>0</v>
      </c>
      <c r="GU11" s="18">
        <f>SUMIFS(Fluxo!$N:$N,Fluxo!$S:$S,"&gt;"&amp;GT$5,Fluxo!$S:$S,"&lt;="&amp;GU$5,Fluxo!$D:$D,$D11)</f>
        <v>0</v>
      </c>
      <c r="GV11" s="18">
        <f>SUMIFS(Fluxo!$N:$N,Fluxo!$S:$S,"&gt;"&amp;GU$5,Fluxo!$S:$S,"&lt;="&amp;GV$5,Fluxo!$D:$D,$D11)</f>
        <v>0</v>
      </c>
      <c r="GW11" s="18">
        <f>SUMIFS(Fluxo!$N:$N,Fluxo!$S:$S,"&gt;"&amp;GV$5,Fluxo!$S:$S,"&lt;="&amp;GW$5,Fluxo!$D:$D,$D11)</f>
        <v>0</v>
      </c>
      <c r="GX11" s="18">
        <f>SUMIFS(Fluxo!$N:$N,Fluxo!$S:$S,"&gt;"&amp;GW$5,Fluxo!$S:$S,"&lt;="&amp;GX$5,Fluxo!$D:$D,$D11)</f>
        <v>0</v>
      </c>
      <c r="GY11" s="18">
        <f>SUMIFS(Fluxo!$N:$N,Fluxo!$S:$S,"&gt;"&amp;GX$5,Fluxo!$S:$S,"&lt;="&amp;GY$5,Fluxo!$D:$D,$D11)</f>
        <v>0</v>
      </c>
      <c r="GZ11" s="18">
        <f>SUMIFS(Fluxo!$N:$N,Fluxo!$S:$S,"&gt;"&amp;GY$5,Fluxo!$S:$S,"&lt;="&amp;GZ$5,Fluxo!$D:$D,$D11)</f>
        <v>0</v>
      </c>
      <c r="HA11" s="18">
        <f>SUMIFS(Fluxo!$N:$N,Fluxo!$S:$S,"&gt;"&amp;GZ$5,Fluxo!$S:$S,"&lt;="&amp;HA$5,Fluxo!$D:$D,$D11)</f>
        <v>0</v>
      </c>
      <c r="HB11" s="18">
        <f>SUMIFS(Fluxo!$N:$N,Fluxo!$S:$S,"&gt;"&amp;HA$5,Fluxo!$S:$S,"&lt;="&amp;HB$5,Fluxo!$D:$D,$D11)</f>
        <v>0</v>
      </c>
      <c r="HC11" s="18">
        <f>SUMIFS(Fluxo!$N:$N,Fluxo!$S:$S,"&gt;"&amp;HB$5,Fluxo!$S:$S,"&lt;="&amp;HC$5,Fluxo!$D:$D,$D11)</f>
        <v>0</v>
      </c>
      <c r="HD11" s="18">
        <f>SUMIFS(Fluxo!$N:$N,Fluxo!$S:$S,"&gt;"&amp;HC$5,Fluxo!$S:$S,"&lt;="&amp;HD$5,Fluxo!$D:$D,$D11)</f>
        <v>0</v>
      </c>
      <c r="HE11" s="18">
        <f>SUMIFS(Fluxo!$N:$N,Fluxo!$S:$S,"&gt;"&amp;HD$5,Fluxo!$S:$S,"&lt;="&amp;HE$5,Fluxo!$D:$D,$D11)</f>
        <v>0</v>
      </c>
      <c r="HF11" s="18">
        <f>SUMIFS(Fluxo!$N:$N,Fluxo!$S:$S,"&gt;"&amp;HE$5,Fluxo!$S:$S,"&lt;="&amp;HF$5,Fluxo!$D:$D,$D11)</f>
        <v>0</v>
      </c>
    </row>
    <row r="12" spans="1:214" s="16" customFormat="1">
      <c r="A12" s="20">
        <f t="shared" ref="A12:A75" si="15">A11+1</f>
        <v>2</v>
      </c>
      <c r="B12" s="140" t="str">
        <f>'Check Carteira'!C4</f>
        <v>E.1016.99.01.0042</v>
      </c>
      <c r="C12" s="19">
        <v>1</v>
      </c>
      <c r="D12" s="129" t="str">
        <f>'Check Carteira'!F4</f>
        <v>A-0042</v>
      </c>
      <c r="E12" s="21">
        <f>IFERROR(INDEX(Contratos!L:L,MATCH(D12,Contratos!R:R,0)),"")</f>
        <v>45522</v>
      </c>
      <c r="F12" s="139">
        <f>IFERROR(INDEX(Contratos!G:G,MATCH(D12,Contratos!R:R,0)),"")</f>
        <v>1132000</v>
      </c>
      <c r="G12" s="83" t="str">
        <f ca="1">IFERROR(XNPV(#REF!,OFFSET(J12,0,MATCH(EOMONTH(E12,0),$J$5:$HF$5,0)-1,1,COUNT($J$5:$HF$5)-MATCH(EOMONTH(E12,0),$J$5:$HF$5,0)+1),OFFSET($J$5,0,MATCH(EOMONTH(E12,0),$J$5:$HF$5,0)-1,1,COUNT($J$5:$HF$5)-MATCH(EOMONTH(E12,0),$J$5:$HF$5,0)+1)),"")</f>
        <v/>
      </c>
      <c r="H12" s="83">
        <f t="shared" ref="H12:H55" si="16">SUM(J12:HF12)</f>
        <v>1146249.68</v>
      </c>
      <c r="I12" s="18"/>
      <c r="J12" s="18">
        <f>SUMIFS(Fluxo!$N:$N,Fluxo!$S:$S,"&gt;"&amp;I$5,Fluxo!$S:$S,"&lt;="&amp;J$5,Fluxo!$D:$D,$D12)</f>
        <v>0</v>
      </c>
      <c r="K12" s="18">
        <f>SUMIFS(Fluxo!$N:$N,Fluxo!$S:$S,"&gt;"&amp;J$5,Fluxo!$S:$S,"&lt;="&amp;K$5,Fluxo!$D:$D,$D12)</f>
        <v>0</v>
      </c>
      <c r="L12" s="18">
        <f>SUMIFS(Fluxo!$N:$N,Fluxo!$S:$S,"&gt;"&amp;K$5,Fluxo!$S:$S,"&lt;="&amp;L$5,Fluxo!$D:$D,$D12)</f>
        <v>0</v>
      </c>
      <c r="M12" s="18">
        <f>SUMIFS(Fluxo!$N:$N,Fluxo!$S:$S,"&gt;"&amp;L$5,Fluxo!$S:$S,"&lt;="&amp;M$5,Fluxo!$D:$D,$D12)</f>
        <v>0</v>
      </c>
      <c r="N12" s="18">
        <f>SUMIFS(Fluxo!$N:$N,Fluxo!$S:$S,"&gt;"&amp;M$5,Fluxo!$S:$S,"&lt;="&amp;N$5,Fluxo!$D:$D,$D12)</f>
        <v>0</v>
      </c>
      <c r="O12" s="18">
        <f>SUMIFS(Fluxo!$N:$N,Fluxo!$S:$S,"&gt;"&amp;N$5,Fluxo!$S:$S,"&lt;="&amp;O$5,Fluxo!$D:$D,$D12)</f>
        <v>0</v>
      </c>
      <c r="P12" s="18">
        <f>SUMIFS(Fluxo!$N:$N,Fluxo!$S:$S,"&gt;"&amp;O$5,Fluxo!$S:$S,"&lt;="&amp;P$5,Fluxo!$D:$D,$D12)</f>
        <v>0</v>
      </c>
      <c r="Q12" s="18">
        <f>SUMIFS(Fluxo!$N:$N,Fluxo!$S:$S,"&gt;"&amp;P$5,Fluxo!$S:$S,"&lt;="&amp;Q$5,Fluxo!$D:$D,$D12)</f>
        <v>0</v>
      </c>
      <c r="R12" s="18">
        <f>SUMIFS(Fluxo!$N:$N,Fluxo!$S:$S,"&gt;"&amp;Q$5,Fluxo!$S:$S,"&lt;="&amp;R$5,Fluxo!$D:$D,$D12)</f>
        <v>0</v>
      </c>
      <c r="S12" s="18">
        <f>SUMIFS(Fluxo!$N:$N,Fluxo!$S:$S,"&gt;"&amp;R$5,Fluxo!$S:$S,"&lt;="&amp;S$5,Fluxo!$D:$D,$D12)</f>
        <v>0</v>
      </c>
      <c r="T12" s="18">
        <f>SUMIFS(Fluxo!$N:$N,Fluxo!$S:$S,"&gt;"&amp;S$5,Fluxo!$S:$S,"&lt;="&amp;T$5,Fluxo!$D:$D,$D12)</f>
        <v>0</v>
      </c>
      <c r="U12" s="18">
        <f>SUMIFS(Fluxo!$N:$N,Fluxo!$S:$S,"&gt;"&amp;T$5,Fluxo!$S:$S,"&lt;="&amp;U$5,Fluxo!$D:$D,$D12)</f>
        <v>0</v>
      </c>
      <c r="V12" s="18">
        <f>SUMIFS(Fluxo!$N:$N,Fluxo!$S:$S,"&gt;"&amp;U$5,Fluxo!$S:$S,"&lt;="&amp;V$5,Fluxo!$D:$D,$D12)</f>
        <v>0</v>
      </c>
      <c r="W12" s="18">
        <f>SUMIFS(Fluxo!$N:$N,Fluxo!$S:$S,"&gt;"&amp;V$5,Fluxo!$S:$S,"&lt;="&amp;W$5,Fluxo!$D:$D,$D12)</f>
        <v>0</v>
      </c>
      <c r="X12" s="18">
        <f>SUMIFS(Fluxo!$N:$N,Fluxo!$S:$S,"&gt;"&amp;W$5,Fluxo!$S:$S,"&lt;="&amp;X$5,Fluxo!$D:$D,$D12)</f>
        <v>0</v>
      </c>
      <c r="Y12" s="18">
        <f>SUMIFS(Fluxo!$N:$N,Fluxo!$S:$S,"&gt;"&amp;X$5,Fluxo!$S:$S,"&lt;="&amp;Y$5,Fluxo!$D:$D,$D12)</f>
        <v>0</v>
      </c>
      <c r="Z12" s="18">
        <f>SUMIFS(Fluxo!$N:$N,Fluxo!$S:$S,"&gt;"&amp;Y$5,Fluxo!$S:$S,"&lt;="&amp;Z$5,Fluxo!$D:$D,$D12)</f>
        <v>60000</v>
      </c>
      <c r="AA12" s="18">
        <f>SUMIFS(Fluxo!$N:$N,Fluxo!$S:$S,"&gt;"&amp;Z$5,Fluxo!$S:$S,"&lt;="&amp;AA$5,Fluxo!$D:$D,$D12)</f>
        <v>25180.75</v>
      </c>
      <c r="AB12" s="18">
        <f>SUMIFS(Fluxo!$N:$N,Fluxo!$S:$S,"&gt;"&amp;AA$5,Fluxo!$S:$S,"&lt;="&amp;AB$5,Fluxo!$D:$D,$D12)</f>
        <v>25356.36</v>
      </c>
      <c r="AC12" s="18">
        <f>SUMIFS(Fluxo!$N:$N,Fluxo!$S:$S,"&gt;"&amp;AB$5,Fluxo!$S:$S,"&lt;="&amp;AC$5,Fluxo!$D:$D,$D12)</f>
        <v>25356.36</v>
      </c>
      <c r="AD12" s="18">
        <f>SUMIFS(Fluxo!$N:$N,Fluxo!$S:$S,"&gt;"&amp;AC$5,Fluxo!$S:$S,"&lt;="&amp;AD$5,Fluxo!$D:$D,$D12)</f>
        <v>7099.78</v>
      </c>
      <c r="AE12" s="18">
        <f>SUMIFS(Fluxo!$N:$N,Fluxo!$S:$S,"&gt;"&amp;AD$5,Fluxo!$S:$S,"&lt;="&amp;AE$5,Fluxo!$D:$D,$D12)</f>
        <v>7099.78</v>
      </c>
      <c r="AF12" s="18">
        <f>SUMIFS(Fluxo!$N:$N,Fluxo!$S:$S,"&gt;"&amp;AE$5,Fluxo!$S:$S,"&lt;="&amp;AF$5,Fluxo!$D:$D,$D12)</f>
        <v>27099.78</v>
      </c>
      <c r="AG12" s="18">
        <f>SUMIFS(Fluxo!$N:$N,Fluxo!$S:$S,"&gt;"&amp;AF$5,Fluxo!$S:$S,"&lt;="&amp;AG$5,Fluxo!$D:$D,$D12)</f>
        <v>7099.78</v>
      </c>
      <c r="AH12" s="18">
        <f>SUMIFS(Fluxo!$N:$N,Fluxo!$S:$S,"&gt;"&amp;AG$5,Fluxo!$S:$S,"&lt;="&amp;AH$5,Fluxo!$D:$D,$D12)</f>
        <v>7099.78</v>
      </c>
      <c r="AI12" s="18">
        <f>SUMIFS(Fluxo!$N:$N,Fluxo!$S:$S,"&gt;"&amp;AH$5,Fluxo!$S:$S,"&lt;="&amp;AI$5,Fluxo!$D:$D,$D12)</f>
        <v>7099.78</v>
      </c>
      <c r="AJ12" s="18">
        <f>SUMIFS(Fluxo!$N:$N,Fluxo!$S:$S,"&gt;"&amp;AI$5,Fluxo!$S:$S,"&lt;="&amp;AJ$5,Fluxo!$D:$D,$D12)</f>
        <v>7099.78</v>
      </c>
      <c r="AK12" s="18">
        <f>SUMIFS(Fluxo!$N:$N,Fluxo!$S:$S,"&gt;"&amp;AJ$5,Fluxo!$S:$S,"&lt;="&amp;AK$5,Fluxo!$D:$D,$D12)</f>
        <v>7099.78</v>
      </c>
      <c r="AL12" s="18">
        <f>SUMIFS(Fluxo!$N:$N,Fluxo!$S:$S,"&gt;"&amp;AK$5,Fluxo!$S:$S,"&lt;="&amp;AL$5,Fluxo!$D:$D,$D12)</f>
        <v>27099.78</v>
      </c>
      <c r="AM12" s="18">
        <f>SUMIFS(Fluxo!$N:$N,Fluxo!$S:$S,"&gt;"&amp;AL$5,Fluxo!$S:$S,"&lt;="&amp;AM$5,Fluxo!$D:$D,$D12)</f>
        <v>7099.78</v>
      </c>
      <c r="AN12" s="18">
        <f>SUMIFS(Fluxo!$N:$N,Fluxo!$S:$S,"&gt;"&amp;AM$5,Fluxo!$S:$S,"&lt;="&amp;AN$5,Fluxo!$D:$D,$D12)</f>
        <v>7099.78</v>
      </c>
      <c r="AO12" s="18">
        <f>SUMIFS(Fluxo!$N:$N,Fluxo!$S:$S,"&gt;"&amp;AN$5,Fluxo!$S:$S,"&lt;="&amp;AO$5,Fluxo!$D:$D,$D12)</f>
        <v>7099.78</v>
      </c>
      <c r="AP12" s="18">
        <f>SUMIFS(Fluxo!$N:$N,Fluxo!$S:$S,"&gt;"&amp;AO$5,Fluxo!$S:$S,"&lt;="&amp;AP$5,Fluxo!$D:$D,$D12)</f>
        <v>7099.78</v>
      </c>
      <c r="AQ12" s="18">
        <f>SUMIFS(Fluxo!$N:$N,Fluxo!$S:$S,"&gt;"&amp;AP$5,Fluxo!$S:$S,"&lt;="&amp;AQ$5,Fluxo!$D:$D,$D12)</f>
        <v>7099.78</v>
      </c>
      <c r="AR12" s="18">
        <f>SUMIFS(Fluxo!$N:$N,Fluxo!$S:$S,"&gt;"&amp;AQ$5,Fluxo!$S:$S,"&lt;="&amp;AR$5,Fluxo!$D:$D,$D12)</f>
        <v>27099.78</v>
      </c>
      <c r="AS12" s="18">
        <f>SUMIFS(Fluxo!$N:$N,Fluxo!$S:$S,"&gt;"&amp;AR$5,Fluxo!$S:$S,"&lt;="&amp;AS$5,Fluxo!$D:$D,$D12)</f>
        <v>7099.78</v>
      </c>
      <c r="AT12" s="18">
        <f>SUMIFS(Fluxo!$N:$N,Fluxo!$S:$S,"&gt;"&amp;AS$5,Fluxo!$S:$S,"&lt;="&amp;AT$5,Fluxo!$D:$D,$D12)</f>
        <v>60855.25</v>
      </c>
      <c r="AU12" s="18">
        <f>SUMIFS(Fluxo!$N:$N,Fluxo!$S:$S,"&gt;"&amp;AT$5,Fluxo!$S:$S,"&lt;="&amp;AU$5,Fluxo!$D:$D,$D12)</f>
        <v>775397.35</v>
      </c>
      <c r="AV12" s="18">
        <f>SUMIFS(Fluxo!$N:$N,Fluxo!$S:$S,"&gt;"&amp;AU$5,Fluxo!$S:$S,"&lt;="&amp;AV$5,Fluxo!$D:$D,$D12)</f>
        <v>0</v>
      </c>
      <c r="AW12" s="18">
        <f>SUMIFS(Fluxo!$N:$N,Fluxo!$S:$S,"&gt;"&amp;AV$5,Fluxo!$S:$S,"&lt;="&amp;AW$5,Fluxo!$D:$D,$D12)</f>
        <v>0</v>
      </c>
      <c r="AX12" s="18">
        <f>SUMIFS(Fluxo!$N:$N,Fluxo!$S:$S,"&gt;"&amp;AW$5,Fluxo!$S:$S,"&lt;="&amp;AX$5,Fluxo!$D:$D,$D12)</f>
        <v>507.13</v>
      </c>
      <c r="AY12" s="18">
        <f>SUMIFS(Fluxo!$N:$N,Fluxo!$S:$S,"&gt;"&amp;AX$5,Fluxo!$S:$S,"&lt;="&amp;AY$5,Fluxo!$D:$D,$D12)</f>
        <v>0</v>
      </c>
      <c r="AZ12" s="18">
        <f>SUMIFS(Fluxo!$N:$N,Fluxo!$S:$S,"&gt;"&amp;AY$5,Fluxo!$S:$S,"&lt;="&amp;AZ$5,Fluxo!$D:$D,$D12)</f>
        <v>0</v>
      </c>
      <c r="BA12" s="18">
        <f>SUMIFS(Fluxo!$N:$N,Fluxo!$S:$S,"&gt;"&amp;AZ$5,Fluxo!$S:$S,"&lt;="&amp;BA$5,Fluxo!$D:$D,$D12)</f>
        <v>0</v>
      </c>
      <c r="BB12" s="18">
        <f>SUMIFS(Fluxo!$N:$N,Fluxo!$S:$S,"&gt;"&amp;BA$5,Fluxo!$S:$S,"&lt;="&amp;BB$5,Fluxo!$D:$D,$D12)</f>
        <v>0</v>
      </c>
      <c r="BC12" s="18">
        <f>SUMIFS(Fluxo!$N:$N,Fluxo!$S:$S,"&gt;"&amp;BB$5,Fluxo!$S:$S,"&lt;="&amp;BC$5,Fluxo!$D:$D,$D12)</f>
        <v>0</v>
      </c>
      <c r="BD12" s="18">
        <f>SUMIFS(Fluxo!$N:$N,Fluxo!$S:$S,"&gt;"&amp;BC$5,Fluxo!$S:$S,"&lt;="&amp;BD$5,Fluxo!$D:$D,$D12)</f>
        <v>0</v>
      </c>
      <c r="BE12" s="18">
        <f>SUMIFS(Fluxo!$N:$N,Fluxo!$S:$S,"&gt;"&amp;BD$5,Fluxo!$S:$S,"&lt;="&amp;BE$5,Fluxo!$D:$D,$D12)</f>
        <v>0</v>
      </c>
      <c r="BF12" s="18">
        <f>SUMIFS(Fluxo!$N:$N,Fluxo!$S:$S,"&gt;"&amp;BE$5,Fluxo!$S:$S,"&lt;="&amp;BF$5,Fluxo!$D:$D,$D12)</f>
        <v>0</v>
      </c>
      <c r="BG12" s="18">
        <f>SUMIFS(Fluxo!$N:$N,Fluxo!$S:$S,"&gt;"&amp;BF$5,Fluxo!$S:$S,"&lt;="&amp;BG$5,Fluxo!$D:$D,$D12)</f>
        <v>0</v>
      </c>
      <c r="BH12" s="18">
        <f>SUMIFS(Fluxo!$N:$N,Fluxo!$S:$S,"&gt;"&amp;BG$5,Fluxo!$S:$S,"&lt;="&amp;BH$5,Fluxo!$D:$D,$D12)</f>
        <v>0</v>
      </c>
      <c r="BI12" s="18">
        <f>SUMIFS(Fluxo!$N:$N,Fluxo!$S:$S,"&gt;"&amp;BH$5,Fluxo!$S:$S,"&lt;="&amp;BI$5,Fluxo!$D:$D,$D12)</f>
        <v>0</v>
      </c>
      <c r="BJ12" s="18">
        <f>SUMIFS(Fluxo!$N:$N,Fluxo!$S:$S,"&gt;"&amp;BI$5,Fluxo!$S:$S,"&lt;="&amp;BJ$5,Fluxo!$D:$D,$D12)</f>
        <v>0</v>
      </c>
      <c r="BK12" s="18">
        <f>SUMIFS(Fluxo!$N:$N,Fluxo!$S:$S,"&gt;"&amp;BJ$5,Fluxo!$S:$S,"&lt;="&amp;BK$5,Fluxo!$D:$D,$D12)</f>
        <v>0</v>
      </c>
      <c r="BL12" s="18">
        <f>SUMIFS(Fluxo!$N:$N,Fluxo!$S:$S,"&gt;"&amp;BK$5,Fluxo!$S:$S,"&lt;="&amp;BL$5,Fluxo!$D:$D,$D12)</f>
        <v>0</v>
      </c>
      <c r="BM12" s="18">
        <f>SUMIFS(Fluxo!$N:$N,Fluxo!$S:$S,"&gt;"&amp;BL$5,Fluxo!$S:$S,"&lt;="&amp;BM$5,Fluxo!$D:$D,$D12)</f>
        <v>0</v>
      </c>
      <c r="BN12" s="18">
        <f>SUMIFS(Fluxo!$N:$N,Fluxo!$S:$S,"&gt;"&amp;BM$5,Fluxo!$S:$S,"&lt;="&amp;BN$5,Fluxo!$D:$D,$D12)</f>
        <v>0</v>
      </c>
      <c r="BO12" s="18">
        <f>SUMIFS(Fluxo!$N:$N,Fluxo!$S:$S,"&gt;"&amp;BN$5,Fluxo!$S:$S,"&lt;="&amp;BO$5,Fluxo!$D:$D,$D12)</f>
        <v>0</v>
      </c>
      <c r="BP12" s="18">
        <f>SUMIFS(Fluxo!$N:$N,Fluxo!$S:$S,"&gt;"&amp;BO$5,Fluxo!$S:$S,"&lt;="&amp;BP$5,Fluxo!$D:$D,$D12)</f>
        <v>0</v>
      </c>
      <c r="BQ12" s="18">
        <f>SUMIFS(Fluxo!$N:$N,Fluxo!$S:$S,"&gt;"&amp;BP$5,Fluxo!$S:$S,"&lt;="&amp;BQ$5,Fluxo!$D:$D,$D12)</f>
        <v>0</v>
      </c>
      <c r="BR12" s="18">
        <f>SUMIFS(Fluxo!$N:$N,Fluxo!$S:$S,"&gt;"&amp;BQ$5,Fluxo!$S:$S,"&lt;="&amp;BR$5,Fluxo!$D:$D,$D12)</f>
        <v>0</v>
      </c>
      <c r="BS12" s="18">
        <f>SUMIFS(Fluxo!$N:$N,Fluxo!$S:$S,"&gt;"&amp;BR$5,Fluxo!$S:$S,"&lt;="&amp;BS$5,Fluxo!$D:$D,$D12)</f>
        <v>0</v>
      </c>
      <c r="BT12" s="18">
        <f>SUMIFS(Fluxo!$N:$N,Fluxo!$S:$S,"&gt;"&amp;BS$5,Fluxo!$S:$S,"&lt;="&amp;BT$5,Fluxo!$D:$D,$D12)</f>
        <v>0</v>
      </c>
      <c r="BU12" s="18">
        <f>SUMIFS(Fluxo!$N:$N,Fluxo!$S:$S,"&gt;"&amp;BT$5,Fluxo!$S:$S,"&lt;="&amp;BU$5,Fluxo!$D:$D,$D12)</f>
        <v>0</v>
      </c>
      <c r="BV12" s="18">
        <f>SUMIFS(Fluxo!$N:$N,Fluxo!$S:$S,"&gt;"&amp;BU$5,Fluxo!$S:$S,"&lt;="&amp;BV$5,Fluxo!$D:$D,$D12)</f>
        <v>0</v>
      </c>
      <c r="BW12" s="18">
        <f>SUMIFS(Fluxo!$N:$N,Fluxo!$S:$S,"&gt;"&amp;BV$5,Fluxo!$S:$S,"&lt;="&amp;BW$5,Fluxo!$D:$D,$D12)</f>
        <v>0</v>
      </c>
      <c r="BX12" s="18">
        <f>SUMIFS(Fluxo!$N:$N,Fluxo!$S:$S,"&gt;"&amp;BW$5,Fluxo!$S:$S,"&lt;="&amp;BX$5,Fluxo!$D:$D,$D12)</f>
        <v>0</v>
      </c>
      <c r="BY12" s="18">
        <f>SUMIFS(Fluxo!$N:$N,Fluxo!$S:$S,"&gt;"&amp;BX$5,Fluxo!$S:$S,"&lt;="&amp;BY$5,Fluxo!$D:$D,$D12)</f>
        <v>0</v>
      </c>
      <c r="BZ12" s="18">
        <f>SUMIFS(Fluxo!$N:$N,Fluxo!$S:$S,"&gt;"&amp;BY$5,Fluxo!$S:$S,"&lt;="&amp;BZ$5,Fluxo!$D:$D,$D12)</f>
        <v>0</v>
      </c>
      <c r="CA12" s="18">
        <f>SUMIFS(Fluxo!$N:$N,Fluxo!$S:$S,"&gt;"&amp;BZ$5,Fluxo!$S:$S,"&lt;="&amp;CA$5,Fluxo!$D:$D,$D12)</f>
        <v>0</v>
      </c>
      <c r="CB12" s="18">
        <f>SUMIFS(Fluxo!$N:$N,Fluxo!$S:$S,"&gt;"&amp;CA$5,Fluxo!$S:$S,"&lt;="&amp;CB$5,Fluxo!$D:$D,$D12)</f>
        <v>0</v>
      </c>
      <c r="CC12" s="18">
        <f>SUMIFS(Fluxo!$N:$N,Fluxo!$S:$S,"&gt;"&amp;CB$5,Fluxo!$S:$S,"&lt;="&amp;CC$5,Fluxo!$D:$D,$D12)</f>
        <v>0</v>
      </c>
      <c r="CD12" s="18">
        <f>SUMIFS(Fluxo!$N:$N,Fluxo!$S:$S,"&gt;"&amp;CC$5,Fluxo!$S:$S,"&lt;="&amp;CD$5,Fluxo!$D:$D,$D12)</f>
        <v>0</v>
      </c>
      <c r="CE12" s="18">
        <f>SUMIFS(Fluxo!$N:$N,Fluxo!$S:$S,"&gt;"&amp;CD$5,Fluxo!$S:$S,"&lt;="&amp;CE$5,Fluxo!$D:$D,$D12)</f>
        <v>0</v>
      </c>
      <c r="CF12" s="18">
        <f>SUMIFS(Fluxo!$N:$N,Fluxo!$S:$S,"&gt;"&amp;CE$5,Fluxo!$S:$S,"&lt;="&amp;CF$5,Fluxo!$D:$D,$D12)</f>
        <v>0</v>
      </c>
      <c r="CG12" s="18">
        <f>SUMIFS(Fluxo!$N:$N,Fluxo!$S:$S,"&gt;"&amp;CF$5,Fluxo!$S:$S,"&lt;="&amp;CG$5,Fluxo!$D:$D,$D12)</f>
        <v>0</v>
      </c>
      <c r="CH12" s="18">
        <f>SUMIFS(Fluxo!$N:$N,Fluxo!$S:$S,"&gt;"&amp;CG$5,Fluxo!$S:$S,"&lt;="&amp;CH$5,Fluxo!$D:$D,$D12)</f>
        <v>0</v>
      </c>
      <c r="CI12" s="18">
        <f>SUMIFS(Fluxo!$N:$N,Fluxo!$S:$S,"&gt;"&amp;CH$5,Fluxo!$S:$S,"&lt;="&amp;CI$5,Fluxo!$D:$D,$D12)</f>
        <v>0</v>
      </c>
      <c r="CJ12" s="18">
        <f>SUMIFS(Fluxo!$N:$N,Fluxo!$S:$S,"&gt;"&amp;CI$5,Fluxo!$S:$S,"&lt;="&amp;CJ$5,Fluxo!$D:$D,$D12)</f>
        <v>0</v>
      </c>
      <c r="CK12" s="18">
        <f>SUMIFS(Fluxo!$N:$N,Fluxo!$S:$S,"&gt;"&amp;CJ$5,Fluxo!$S:$S,"&lt;="&amp;CK$5,Fluxo!$D:$D,$D12)</f>
        <v>0</v>
      </c>
      <c r="CL12" s="18">
        <f>SUMIFS(Fluxo!$N:$N,Fluxo!$S:$S,"&gt;"&amp;CK$5,Fluxo!$S:$S,"&lt;="&amp;CL$5,Fluxo!$D:$D,$D12)</f>
        <v>0</v>
      </c>
      <c r="CM12" s="18">
        <f>SUMIFS(Fluxo!$N:$N,Fluxo!$S:$S,"&gt;"&amp;CL$5,Fluxo!$S:$S,"&lt;="&amp;CM$5,Fluxo!$D:$D,$D12)</f>
        <v>0</v>
      </c>
      <c r="CN12" s="18">
        <f>SUMIFS(Fluxo!$N:$N,Fluxo!$S:$S,"&gt;"&amp;CM$5,Fluxo!$S:$S,"&lt;="&amp;CN$5,Fluxo!$D:$D,$D12)</f>
        <v>0</v>
      </c>
      <c r="CO12" s="18">
        <f>SUMIFS(Fluxo!$N:$N,Fluxo!$S:$S,"&gt;"&amp;CN$5,Fluxo!$S:$S,"&lt;="&amp;CO$5,Fluxo!$D:$D,$D12)</f>
        <v>0</v>
      </c>
      <c r="CP12" s="18">
        <f>SUMIFS(Fluxo!$N:$N,Fluxo!$S:$S,"&gt;"&amp;CO$5,Fluxo!$S:$S,"&lt;="&amp;CP$5,Fluxo!$D:$D,$D12)</f>
        <v>0</v>
      </c>
      <c r="CQ12" s="18">
        <f>SUMIFS(Fluxo!$N:$N,Fluxo!$S:$S,"&gt;"&amp;CP$5,Fluxo!$S:$S,"&lt;="&amp;CQ$5,Fluxo!$D:$D,$D12)</f>
        <v>0</v>
      </c>
      <c r="CR12" s="18">
        <f>SUMIFS(Fluxo!$N:$N,Fluxo!$S:$S,"&gt;"&amp;CQ$5,Fluxo!$S:$S,"&lt;="&amp;CR$5,Fluxo!$D:$D,$D12)</f>
        <v>0</v>
      </c>
      <c r="CS12" s="18">
        <f>SUMIFS(Fluxo!$N:$N,Fluxo!$S:$S,"&gt;"&amp;CR$5,Fluxo!$S:$S,"&lt;="&amp;CS$5,Fluxo!$D:$D,$D12)</f>
        <v>0</v>
      </c>
      <c r="CT12" s="18">
        <f>SUMIFS(Fluxo!$N:$N,Fluxo!$S:$S,"&gt;"&amp;CS$5,Fluxo!$S:$S,"&lt;="&amp;CT$5,Fluxo!$D:$D,$D12)</f>
        <v>0</v>
      </c>
      <c r="CU12" s="18">
        <f>SUMIFS(Fluxo!$N:$N,Fluxo!$S:$S,"&gt;"&amp;CT$5,Fluxo!$S:$S,"&lt;="&amp;CU$5,Fluxo!$D:$D,$D12)</f>
        <v>0</v>
      </c>
      <c r="CV12" s="18">
        <f>SUMIFS(Fluxo!$N:$N,Fluxo!$S:$S,"&gt;"&amp;CU$5,Fluxo!$S:$S,"&lt;="&amp;CV$5,Fluxo!$D:$D,$D12)</f>
        <v>0</v>
      </c>
      <c r="CW12" s="18">
        <f>SUMIFS(Fluxo!$N:$N,Fluxo!$S:$S,"&gt;"&amp;CV$5,Fluxo!$S:$S,"&lt;="&amp;CW$5,Fluxo!$D:$D,$D12)</f>
        <v>0</v>
      </c>
      <c r="CX12" s="18">
        <f>SUMIFS(Fluxo!$N:$N,Fluxo!$S:$S,"&gt;"&amp;CW$5,Fluxo!$S:$S,"&lt;="&amp;CX$5,Fluxo!$D:$D,$D12)</f>
        <v>0</v>
      </c>
      <c r="CY12" s="18">
        <f>SUMIFS(Fluxo!$N:$N,Fluxo!$S:$S,"&gt;"&amp;CX$5,Fluxo!$S:$S,"&lt;="&amp;CY$5,Fluxo!$D:$D,$D12)</f>
        <v>0</v>
      </c>
      <c r="CZ12" s="18">
        <f>SUMIFS(Fluxo!$N:$N,Fluxo!$S:$S,"&gt;"&amp;CY$5,Fluxo!$S:$S,"&lt;="&amp;CZ$5,Fluxo!$D:$D,$D12)</f>
        <v>0</v>
      </c>
      <c r="DA12" s="18">
        <f>SUMIFS(Fluxo!$N:$N,Fluxo!$S:$S,"&gt;"&amp;CZ$5,Fluxo!$S:$S,"&lt;="&amp;DA$5,Fluxo!$D:$D,$D12)</f>
        <v>0</v>
      </c>
      <c r="DB12" s="18">
        <f>SUMIFS(Fluxo!$N:$N,Fluxo!$S:$S,"&gt;"&amp;DA$5,Fluxo!$S:$S,"&lt;="&amp;DB$5,Fluxo!$D:$D,$D12)</f>
        <v>0</v>
      </c>
      <c r="DC12" s="18">
        <f>SUMIFS(Fluxo!$N:$N,Fluxo!$S:$S,"&gt;"&amp;DB$5,Fluxo!$S:$S,"&lt;="&amp;DC$5,Fluxo!$D:$D,$D12)</f>
        <v>0</v>
      </c>
      <c r="DD12" s="18">
        <f>SUMIFS(Fluxo!$N:$N,Fluxo!$S:$S,"&gt;"&amp;DC$5,Fluxo!$S:$S,"&lt;="&amp;DD$5,Fluxo!$D:$D,$D12)</f>
        <v>0</v>
      </c>
      <c r="DE12" s="18">
        <f>SUMIFS(Fluxo!$N:$N,Fluxo!$S:$S,"&gt;"&amp;DD$5,Fluxo!$S:$S,"&lt;="&amp;DE$5,Fluxo!$D:$D,$D12)</f>
        <v>0</v>
      </c>
      <c r="DF12" s="18">
        <f>SUMIFS(Fluxo!$N:$N,Fluxo!$S:$S,"&gt;"&amp;DE$5,Fluxo!$S:$S,"&lt;="&amp;DF$5,Fluxo!$D:$D,$D12)</f>
        <v>0</v>
      </c>
      <c r="DG12" s="18">
        <f>SUMIFS(Fluxo!$N:$N,Fluxo!$S:$S,"&gt;"&amp;DF$5,Fluxo!$S:$S,"&lt;="&amp;DG$5,Fluxo!$D:$D,$D12)</f>
        <v>0</v>
      </c>
      <c r="DH12" s="18">
        <f>SUMIFS(Fluxo!$N:$N,Fluxo!$S:$S,"&gt;"&amp;DG$5,Fluxo!$S:$S,"&lt;="&amp;DH$5,Fluxo!$D:$D,$D12)</f>
        <v>0</v>
      </c>
      <c r="DI12" s="18">
        <f>SUMIFS(Fluxo!$N:$N,Fluxo!$S:$S,"&gt;"&amp;DH$5,Fluxo!$S:$S,"&lt;="&amp;DI$5,Fluxo!$D:$D,$D12)</f>
        <v>0</v>
      </c>
      <c r="DJ12" s="18">
        <f>SUMIFS(Fluxo!$N:$N,Fluxo!$S:$S,"&gt;"&amp;DI$5,Fluxo!$S:$S,"&lt;="&amp;DJ$5,Fluxo!$D:$D,$D12)</f>
        <v>0</v>
      </c>
      <c r="DK12" s="18">
        <f>SUMIFS(Fluxo!$N:$N,Fluxo!$S:$S,"&gt;"&amp;DJ$5,Fluxo!$S:$S,"&lt;="&amp;DK$5,Fluxo!$D:$D,$D12)</f>
        <v>0</v>
      </c>
      <c r="DL12" s="18">
        <f>SUMIFS(Fluxo!$N:$N,Fluxo!$S:$S,"&gt;"&amp;DK$5,Fluxo!$S:$S,"&lt;="&amp;DL$5,Fluxo!$D:$D,$D12)</f>
        <v>0</v>
      </c>
      <c r="DM12" s="18">
        <f>SUMIFS(Fluxo!$N:$N,Fluxo!$S:$S,"&gt;"&amp;DL$5,Fluxo!$S:$S,"&lt;="&amp;DM$5,Fluxo!$D:$D,$D12)</f>
        <v>0</v>
      </c>
      <c r="DN12" s="18">
        <f>SUMIFS(Fluxo!$N:$N,Fluxo!$S:$S,"&gt;"&amp;DM$5,Fluxo!$S:$S,"&lt;="&amp;DN$5,Fluxo!$D:$D,$D12)</f>
        <v>0</v>
      </c>
      <c r="DO12" s="18">
        <f>SUMIFS(Fluxo!$N:$N,Fluxo!$S:$S,"&gt;"&amp;DN$5,Fluxo!$S:$S,"&lt;="&amp;DO$5,Fluxo!$D:$D,$D12)</f>
        <v>0</v>
      </c>
      <c r="DP12" s="18">
        <f>SUMIFS(Fluxo!$N:$N,Fluxo!$S:$S,"&gt;"&amp;DO$5,Fluxo!$S:$S,"&lt;="&amp;DP$5,Fluxo!$D:$D,$D12)</f>
        <v>0</v>
      </c>
      <c r="DQ12" s="18">
        <f>SUMIFS(Fluxo!$N:$N,Fluxo!$S:$S,"&gt;"&amp;DP$5,Fluxo!$S:$S,"&lt;="&amp;DQ$5,Fluxo!$D:$D,$D12)</f>
        <v>0</v>
      </c>
      <c r="DR12" s="18">
        <f>SUMIFS(Fluxo!$N:$N,Fluxo!$S:$S,"&gt;"&amp;DQ$5,Fluxo!$S:$S,"&lt;="&amp;DR$5,Fluxo!$D:$D,$D12)</f>
        <v>0</v>
      </c>
      <c r="DS12" s="18">
        <f>SUMIFS(Fluxo!$N:$N,Fluxo!$S:$S,"&gt;"&amp;DR$5,Fluxo!$S:$S,"&lt;="&amp;DS$5,Fluxo!$D:$D,$D12)</f>
        <v>0</v>
      </c>
      <c r="DT12" s="18">
        <f>SUMIFS(Fluxo!$N:$N,Fluxo!$S:$S,"&gt;"&amp;DS$5,Fluxo!$S:$S,"&lt;="&amp;DT$5,Fluxo!$D:$D,$D12)</f>
        <v>0</v>
      </c>
      <c r="DU12" s="18">
        <f>SUMIFS(Fluxo!$N:$N,Fluxo!$S:$S,"&gt;"&amp;DT$5,Fluxo!$S:$S,"&lt;="&amp;DU$5,Fluxo!$D:$D,$D12)</f>
        <v>0</v>
      </c>
      <c r="DV12" s="18">
        <f>SUMIFS(Fluxo!$N:$N,Fluxo!$S:$S,"&gt;"&amp;DU$5,Fluxo!$S:$S,"&lt;="&amp;DV$5,Fluxo!$D:$D,$D12)</f>
        <v>0</v>
      </c>
      <c r="DW12" s="18">
        <f>SUMIFS(Fluxo!$N:$N,Fluxo!$S:$S,"&gt;"&amp;DV$5,Fluxo!$S:$S,"&lt;="&amp;DW$5,Fluxo!$D:$D,$D12)</f>
        <v>0</v>
      </c>
      <c r="DX12" s="18">
        <f>SUMIFS(Fluxo!$N:$N,Fluxo!$S:$S,"&gt;"&amp;DW$5,Fluxo!$S:$S,"&lt;="&amp;DX$5,Fluxo!$D:$D,$D12)</f>
        <v>0</v>
      </c>
      <c r="DY12" s="18">
        <f>SUMIFS(Fluxo!$N:$N,Fluxo!$S:$S,"&gt;"&amp;DX$5,Fluxo!$S:$S,"&lt;="&amp;DY$5,Fluxo!$D:$D,$D12)</f>
        <v>0</v>
      </c>
      <c r="DZ12" s="18">
        <f>SUMIFS(Fluxo!$N:$N,Fluxo!$S:$S,"&gt;"&amp;DY$5,Fluxo!$S:$S,"&lt;="&amp;DZ$5,Fluxo!$D:$D,$D12)</f>
        <v>0</v>
      </c>
      <c r="EA12" s="18">
        <f>SUMIFS(Fluxo!$N:$N,Fluxo!$S:$S,"&gt;"&amp;DZ$5,Fluxo!$S:$S,"&lt;="&amp;EA$5,Fluxo!$D:$D,$D12)</f>
        <v>0</v>
      </c>
      <c r="EB12" s="18">
        <f>SUMIFS(Fluxo!$N:$N,Fluxo!$S:$S,"&gt;"&amp;EA$5,Fluxo!$S:$S,"&lt;="&amp;EB$5,Fluxo!$D:$D,$D12)</f>
        <v>0</v>
      </c>
      <c r="EC12" s="18">
        <f>SUMIFS(Fluxo!$N:$N,Fluxo!$S:$S,"&gt;"&amp;EB$5,Fluxo!$S:$S,"&lt;="&amp;EC$5,Fluxo!$D:$D,$D12)</f>
        <v>0</v>
      </c>
      <c r="ED12" s="18">
        <f>SUMIFS(Fluxo!$N:$N,Fluxo!$S:$S,"&gt;"&amp;EC$5,Fluxo!$S:$S,"&lt;="&amp;ED$5,Fluxo!$D:$D,$D12)</f>
        <v>0</v>
      </c>
      <c r="EE12" s="18">
        <f>SUMIFS(Fluxo!$N:$N,Fluxo!$S:$S,"&gt;"&amp;ED$5,Fluxo!$S:$S,"&lt;="&amp;EE$5,Fluxo!$D:$D,$D12)</f>
        <v>0</v>
      </c>
      <c r="EF12" s="18">
        <f>SUMIFS(Fluxo!$N:$N,Fluxo!$S:$S,"&gt;"&amp;EE$5,Fluxo!$S:$S,"&lt;="&amp;EF$5,Fluxo!$D:$D,$D12)</f>
        <v>0</v>
      </c>
      <c r="EG12" s="18">
        <f>SUMIFS(Fluxo!$N:$N,Fluxo!$S:$S,"&gt;"&amp;EF$5,Fluxo!$S:$S,"&lt;="&amp;EG$5,Fluxo!$D:$D,$D12)</f>
        <v>0</v>
      </c>
      <c r="EH12" s="18">
        <f>SUMIFS(Fluxo!$N:$N,Fluxo!$S:$S,"&gt;"&amp;EG$5,Fluxo!$S:$S,"&lt;="&amp;EH$5,Fluxo!$D:$D,$D12)</f>
        <v>0</v>
      </c>
      <c r="EI12" s="18">
        <f>SUMIFS(Fluxo!$N:$N,Fluxo!$S:$S,"&gt;"&amp;EH$5,Fluxo!$S:$S,"&lt;="&amp;EI$5,Fluxo!$D:$D,$D12)</f>
        <v>0</v>
      </c>
      <c r="EJ12" s="18">
        <f>SUMIFS(Fluxo!$N:$N,Fluxo!$S:$S,"&gt;"&amp;EI$5,Fluxo!$S:$S,"&lt;="&amp;EJ$5,Fluxo!$D:$D,$D12)</f>
        <v>0</v>
      </c>
      <c r="EK12" s="18">
        <f>SUMIFS(Fluxo!$N:$N,Fluxo!$S:$S,"&gt;"&amp;EJ$5,Fluxo!$S:$S,"&lt;="&amp;EK$5,Fluxo!$D:$D,$D12)</f>
        <v>0</v>
      </c>
      <c r="EL12" s="18">
        <f>SUMIFS(Fluxo!$N:$N,Fluxo!$S:$S,"&gt;"&amp;EK$5,Fluxo!$S:$S,"&lt;="&amp;EL$5,Fluxo!$D:$D,$D12)</f>
        <v>0</v>
      </c>
      <c r="EM12" s="18">
        <f>SUMIFS(Fluxo!$N:$N,Fluxo!$S:$S,"&gt;"&amp;EL$5,Fluxo!$S:$S,"&lt;="&amp;EM$5,Fluxo!$D:$D,$D12)</f>
        <v>0</v>
      </c>
      <c r="EN12" s="18">
        <f>SUMIFS(Fluxo!$N:$N,Fluxo!$S:$S,"&gt;"&amp;EM$5,Fluxo!$S:$S,"&lt;="&amp;EN$5,Fluxo!$D:$D,$D12)</f>
        <v>0</v>
      </c>
      <c r="EO12" s="18">
        <f>SUMIFS(Fluxo!$N:$N,Fluxo!$S:$S,"&gt;"&amp;EN$5,Fluxo!$S:$S,"&lt;="&amp;EO$5,Fluxo!$D:$D,$D12)</f>
        <v>0</v>
      </c>
      <c r="EP12" s="18">
        <f>SUMIFS(Fluxo!$N:$N,Fluxo!$S:$S,"&gt;"&amp;EO$5,Fluxo!$S:$S,"&lt;="&amp;EP$5,Fluxo!$D:$D,$D12)</f>
        <v>0</v>
      </c>
      <c r="EQ12" s="18">
        <f>SUMIFS(Fluxo!$N:$N,Fluxo!$S:$S,"&gt;"&amp;EP$5,Fluxo!$S:$S,"&lt;="&amp;EQ$5,Fluxo!$D:$D,$D12)</f>
        <v>0</v>
      </c>
      <c r="ER12" s="18">
        <f>SUMIFS(Fluxo!$N:$N,Fluxo!$S:$S,"&gt;"&amp;EQ$5,Fluxo!$S:$S,"&lt;="&amp;ER$5,Fluxo!$D:$D,$D12)</f>
        <v>0</v>
      </c>
      <c r="ES12" s="18">
        <f>SUMIFS(Fluxo!$N:$N,Fluxo!$S:$S,"&gt;"&amp;ER$5,Fluxo!$S:$S,"&lt;="&amp;ES$5,Fluxo!$D:$D,$D12)</f>
        <v>0</v>
      </c>
      <c r="ET12" s="18">
        <f>SUMIFS(Fluxo!$N:$N,Fluxo!$S:$S,"&gt;"&amp;ES$5,Fluxo!$S:$S,"&lt;="&amp;ET$5,Fluxo!$D:$D,$D12)</f>
        <v>0</v>
      </c>
      <c r="EU12" s="18">
        <f>SUMIFS(Fluxo!$N:$N,Fluxo!$S:$S,"&gt;"&amp;ET$5,Fluxo!$S:$S,"&lt;="&amp;EU$5,Fluxo!$D:$D,$D12)</f>
        <v>0</v>
      </c>
      <c r="EV12" s="18">
        <f>SUMIFS(Fluxo!$N:$N,Fluxo!$S:$S,"&gt;"&amp;EU$5,Fluxo!$S:$S,"&lt;="&amp;EV$5,Fluxo!$D:$D,$D12)</f>
        <v>0</v>
      </c>
      <c r="EW12" s="18">
        <f>SUMIFS(Fluxo!$N:$N,Fluxo!$S:$S,"&gt;"&amp;EV$5,Fluxo!$S:$S,"&lt;="&amp;EW$5,Fluxo!$D:$D,$D12)</f>
        <v>0</v>
      </c>
      <c r="EX12" s="18">
        <f>SUMIFS(Fluxo!$N:$N,Fluxo!$S:$S,"&gt;"&amp;EW$5,Fluxo!$S:$S,"&lt;="&amp;EX$5,Fluxo!$D:$D,$D12)</f>
        <v>0</v>
      </c>
      <c r="EY12" s="18">
        <f>SUMIFS(Fluxo!$N:$N,Fluxo!$S:$S,"&gt;"&amp;EX$5,Fluxo!$S:$S,"&lt;="&amp;EY$5,Fluxo!$D:$D,$D12)</f>
        <v>0</v>
      </c>
      <c r="EZ12" s="18">
        <f>SUMIFS(Fluxo!$N:$N,Fluxo!$S:$S,"&gt;"&amp;EY$5,Fluxo!$S:$S,"&lt;="&amp;EZ$5,Fluxo!$D:$D,$D12)</f>
        <v>0</v>
      </c>
      <c r="FA12" s="18">
        <f>SUMIFS(Fluxo!$N:$N,Fluxo!$S:$S,"&gt;"&amp;EZ$5,Fluxo!$S:$S,"&lt;="&amp;FA$5,Fluxo!$D:$D,$D12)</f>
        <v>0</v>
      </c>
      <c r="FB12" s="18">
        <f>SUMIFS(Fluxo!$N:$N,Fluxo!$S:$S,"&gt;"&amp;FA$5,Fluxo!$S:$S,"&lt;="&amp;FB$5,Fluxo!$D:$D,$D12)</f>
        <v>0</v>
      </c>
      <c r="FC12" s="18">
        <f>SUMIFS(Fluxo!$N:$N,Fluxo!$S:$S,"&gt;"&amp;FB$5,Fluxo!$S:$S,"&lt;="&amp;FC$5,Fluxo!$D:$D,$D12)</f>
        <v>0</v>
      </c>
      <c r="FD12" s="18">
        <f>SUMIFS(Fluxo!$N:$N,Fluxo!$S:$S,"&gt;"&amp;FC$5,Fluxo!$S:$S,"&lt;="&amp;FD$5,Fluxo!$D:$D,$D12)</f>
        <v>0</v>
      </c>
      <c r="FE12" s="18">
        <f>SUMIFS(Fluxo!$N:$N,Fluxo!$S:$S,"&gt;"&amp;FD$5,Fluxo!$S:$S,"&lt;="&amp;FE$5,Fluxo!$D:$D,$D12)</f>
        <v>0</v>
      </c>
      <c r="FF12" s="18">
        <f>SUMIFS(Fluxo!$N:$N,Fluxo!$S:$S,"&gt;"&amp;FE$5,Fluxo!$S:$S,"&lt;="&amp;FF$5,Fluxo!$D:$D,$D12)</f>
        <v>0</v>
      </c>
      <c r="FG12" s="18">
        <f>SUMIFS(Fluxo!$N:$N,Fluxo!$S:$S,"&gt;"&amp;FF$5,Fluxo!$S:$S,"&lt;="&amp;FG$5,Fluxo!$D:$D,$D12)</f>
        <v>0</v>
      </c>
      <c r="FH12" s="18">
        <f>SUMIFS(Fluxo!$N:$N,Fluxo!$S:$S,"&gt;"&amp;FG$5,Fluxo!$S:$S,"&lt;="&amp;FH$5,Fluxo!$D:$D,$D12)</f>
        <v>0</v>
      </c>
      <c r="FI12" s="18">
        <f>SUMIFS(Fluxo!$N:$N,Fluxo!$S:$S,"&gt;"&amp;FH$5,Fluxo!$S:$S,"&lt;="&amp;FI$5,Fluxo!$D:$D,$D12)</f>
        <v>0</v>
      </c>
      <c r="FJ12" s="18">
        <f>SUMIFS(Fluxo!$N:$N,Fluxo!$S:$S,"&gt;"&amp;FI$5,Fluxo!$S:$S,"&lt;="&amp;FJ$5,Fluxo!$D:$D,$D12)</f>
        <v>0</v>
      </c>
      <c r="FK12" s="18">
        <f>SUMIFS(Fluxo!$N:$N,Fluxo!$S:$S,"&gt;"&amp;FJ$5,Fluxo!$S:$S,"&lt;="&amp;FK$5,Fluxo!$D:$D,$D12)</f>
        <v>0</v>
      </c>
      <c r="FL12" s="18">
        <f>SUMIFS(Fluxo!$N:$N,Fluxo!$S:$S,"&gt;"&amp;FK$5,Fluxo!$S:$S,"&lt;="&amp;FL$5,Fluxo!$D:$D,$D12)</f>
        <v>0</v>
      </c>
      <c r="FM12" s="18">
        <f>SUMIFS(Fluxo!$N:$N,Fluxo!$S:$S,"&gt;"&amp;FL$5,Fluxo!$S:$S,"&lt;="&amp;FM$5,Fluxo!$D:$D,$D12)</f>
        <v>0</v>
      </c>
      <c r="FN12" s="18">
        <f>SUMIFS(Fluxo!$N:$N,Fluxo!$S:$S,"&gt;"&amp;FM$5,Fluxo!$S:$S,"&lt;="&amp;FN$5,Fluxo!$D:$D,$D12)</f>
        <v>0</v>
      </c>
      <c r="FO12" s="18">
        <f>SUMIFS(Fluxo!$N:$N,Fluxo!$S:$S,"&gt;"&amp;FN$5,Fluxo!$S:$S,"&lt;="&amp;FO$5,Fluxo!$D:$D,$D12)</f>
        <v>0</v>
      </c>
      <c r="FP12" s="18">
        <f>SUMIFS(Fluxo!$N:$N,Fluxo!$S:$S,"&gt;"&amp;FO$5,Fluxo!$S:$S,"&lt;="&amp;FP$5,Fluxo!$D:$D,$D12)</f>
        <v>0</v>
      </c>
      <c r="FQ12" s="18">
        <f>SUMIFS(Fluxo!$N:$N,Fluxo!$S:$S,"&gt;"&amp;FP$5,Fluxo!$S:$S,"&lt;="&amp;FQ$5,Fluxo!$D:$D,$D12)</f>
        <v>0</v>
      </c>
      <c r="FR12" s="18">
        <f>SUMIFS(Fluxo!$N:$N,Fluxo!$S:$S,"&gt;"&amp;FQ$5,Fluxo!$S:$S,"&lt;="&amp;FR$5,Fluxo!$D:$D,$D12)</f>
        <v>0</v>
      </c>
      <c r="FS12" s="18">
        <f>SUMIFS(Fluxo!$N:$N,Fluxo!$S:$S,"&gt;"&amp;FR$5,Fluxo!$S:$S,"&lt;="&amp;FS$5,Fluxo!$D:$D,$D12)</f>
        <v>0</v>
      </c>
      <c r="FT12" s="18">
        <f>SUMIFS(Fluxo!$N:$N,Fluxo!$S:$S,"&gt;"&amp;FS$5,Fluxo!$S:$S,"&lt;="&amp;FT$5,Fluxo!$D:$D,$D12)</f>
        <v>0</v>
      </c>
      <c r="FU12" s="18">
        <f>SUMIFS(Fluxo!$N:$N,Fluxo!$S:$S,"&gt;"&amp;FT$5,Fluxo!$S:$S,"&lt;="&amp;FU$5,Fluxo!$D:$D,$D12)</f>
        <v>0</v>
      </c>
      <c r="FV12" s="18">
        <f>SUMIFS(Fluxo!$N:$N,Fluxo!$S:$S,"&gt;"&amp;FU$5,Fluxo!$S:$S,"&lt;="&amp;FV$5,Fluxo!$D:$D,$D12)</f>
        <v>0</v>
      </c>
      <c r="FW12" s="18">
        <f>SUMIFS(Fluxo!$N:$N,Fluxo!$S:$S,"&gt;"&amp;FV$5,Fluxo!$S:$S,"&lt;="&amp;FW$5,Fluxo!$D:$D,$D12)</f>
        <v>0</v>
      </c>
      <c r="FX12" s="18">
        <f>SUMIFS(Fluxo!$N:$N,Fluxo!$S:$S,"&gt;"&amp;FW$5,Fluxo!$S:$S,"&lt;="&amp;FX$5,Fluxo!$D:$D,$D12)</f>
        <v>0</v>
      </c>
      <c r="FY12" s="18">
        <f>SUMIFS(Fluxo!$N:$N,Fluxo!$S:$S,"&gt;"&amp;FX$5,Fluxo!$S:$S,"&lt;="&amp;FY$5,Fluxo!$D:$D,$D12)</f>
        <v>0</v>
      </c>
      <c r="FZ12" s="18">
        <f>SUMIFS(Fluxo!$N:$N,Fluxo!$S:$S,"&gt;"&amp;FY$5,Fluxo!$S:$S,"&lt;="&amp;FZ$5,Fluxo!$D:$D,$D12)</f>
        <v>0</v>
      </c>
      <c r="GA12" s="18">
        <f>SUMIFS(Fluxo!$N:$N,Fluxo!$S:$S,"&gt;"&amp;FZ$5,Fluxo!$S:$S,"&lt;="&amp;GA$5,Fluxo!$D:$D,$D12)</f>
        <v>0</v>
      </c>
      <c r="GB12" s="18">
        <f>SUMIFS(Fluxo!$N:$N,Fluxo!$S:$S,"&gt;"&amp;GA$5,Fluxo!$S:$S,"&lt;="&amp;GB$5,Fluxo!$D:$D,$D12)</f>
        <v>0</v>
      </c>
      <c r="GC12" s="18">
        <f>SUMIFS(Fluxo!$N:$N,Fluxo!$S:$S,"&gt;"&amp;GB$5,Fluxo!$S:$S,"&lt;="&amp;GC$5,Fluxo!$D:$D,$D12)</f>
        <v>0</v>
      </c>
      <c r="GD12" s="18">
        <f>SUMIFS(Fluxo!$N:$N,Fluxo!$S:$S,"&gt;"&amp;GC$5,Fluxo!$S:$S,"&lt;="&amp;GD$5,Fluxo!$D:$D,$D12)</f>
        <v>0</v>
      </c>
      <c r="GE12" s="18">
        <f>SUMIFS(Fluxo!$N:$N,Fluxo!$S:$S,"&gt;"&amp;GD$5,Fluxo!$S:$S,"&lt;="&amp;GE$5,Fluxo!$D:$D,$D12)</f>
        <v>0</v>
      </c>
      <c r="GF12" s="18">
        <f>SUMIFS(Fluxo!$N:$N,Fluxo!$S:$S,"&gt;"&amp;GE$5,Fluxo!$S:$S,"&lt;="&amp;GF$5,Fluxo!$D:$D,$D12)</f>
        <v>0</v>
      </c>
      <c r="GG12" s="18">
        <f>SUMIFS(Fluxo!$N:$N,Fluxo!$S:$S,"&gt;"&amp;GF$5,Fluxo!$S:$S,"&lt;="&amp;GG$5,Fluxo!$D:$D,$D12)</f>
        <v>0</v>
      </c>
      <c r="GH12" s="18">
        <f>SUMIFS(Fluxo!$N:$N,Fluxo!$S:$S,"&gt;"&amp;GG$5,Fluxo!$S:$S,"&lt;="&amp;GH$5,Fluxo!$D:$D,$D12)</f>
        <v>0</v>
      </c>
      <c r="GI12" s="18">
        <f>SUMIFS(Fluxo!$N:$N,Fluxo!$S:$S,"&gt;"&amp;GH$5,Fluxo!$S:$S,"&lt;="&amp;GI$5,Fluxo!$D:$D,$D12)</f>
        <v>0</v>
      </c>
      <c r="GJ12" s="18">
        <f>SUMIFS(Fluxo!$N:$N,Fluxo!$S:$S,"&gt;"&amp;GI$5,Fluxo!$S:$S,"&lt;="&amp;GJ$5,Fluxo!$D:$D,$D12)</f>
        <v>0</v>
      </c>
      <c r="GK12" s="18">
        <f>SUMIFS(Fluxo!$N:$N,Fluxo!$S:$S,"&gt;"&amp;GJ$5,Fluxo!$S:$S,"&lt;="&amp;GK$5,Fluxo!$D:$D,$D12)</f>
        <v>0</v>
      </c>
      <c r="GL12" s="18">
        <f>SUMIFS(Fluxo!$N:$N,Fluxo!$S:$S,"&gt;"&amp;GK$5,Fluxo!$S:$S,"&lt;="&amp;GL$5,Fluxo!$D:$D,$D12)</f>
        <v>0</v>
      </c>
      <c r="GM12" s="18">
        <f>SUMIFS(Fluxo!$N:$N,Fluxo!$S:$S,"&gt;"&amp;GL$5,Fluxo!$S:$S,"&lt;="&amp;GM$5,Fluxo!$D:$D,$D12)</f>
        <v>0</v>
      </c>
      <c r="GN12" s="18">
        <f>SUMIFS(Fluxo!$N:$N,Fluxo!$S:$S,"&gt;"&amp;GM$5,Fluxo!$S:$S,"&lt;="&amp;GN$5,Fluxo!$D:$D,$D12)</f>
        <v>0</v>
      </c>
      <c r="GO12" s="18">
        <f>SUMIFS(Fluxo!$N:$N,Fluxo!$S:$S,"&gt;"&amp;GN$5,Fluxo!$S:$S,"&lt;="&amp;GO$5,Fluxo!$D:$D,$D12)</f>
        <v>0</v>
      </c>
      <c r="GP12" s="18">
        <f>SUMIFS(Fluxo!$N:$N,Fluxo!$S:$S,"&gt;"&amp;GO$5,Fluxo!$S:$S,"&lt;="&amp;GP$5,Fluxo!$D:$D,$D12)</f>
        <v>0</v>
      </c>
      <c r="GQ12" s="18">
        <f>SUMIFS(Fluxo!$N:$N,Fluxo!$S:$S,"&gt;"&amp;GP$5,Fluxo!$S:$S,"&lt;="&amp;GQ$5,Fluxo!$D:$D,$D12)</f>
        <v>0</v>
      </c>
      <c r="GR12" s="18">
        <f>SUMIFS(Fluxo!$N:$N,Fluxo!$S:$S,"&gt;"&amp;GQ$5,Fluxo!$S:$S,"&lt;="&amp;GR$5,Fluxo!$D:$D,$D12)</f>
        <v>0</v>
      </c>
      <c r="GS12" s="18">
        <f>SUMIFS(Fluxo!$N:$N,Fluxo!$S:$S,"&gt;"&amp;GR$5,Fluxo!$S:$S,"&lt;="&amp;GS$5,Fluxo!$D:$D,$D12)</f>
        <v>0</v>
      </c>
      <c r="GT12" s="18">
        <f>SUMIFS(Fluxo!$N:$N,Fluxo!$S:$S,"&gt;"&amp;GS$5,Fluxo!$S:$S,"&lt;="&amp;GT$5,Fluxo!$D:$D,$D12)</f>
        <v>0</v>
      </c>
      <c r="GU12" s="18">
        <f>SUMIFS(Fluxo!$N:$N,Fluxo!$S:$S,"&gt;"&amp;GT$5,Fluxo!$S:$S,"&lt;="&amp;GU$5,Fluxo!$D:$D,$D12)</f>
        <v>0</v>
      </c>
      <c r="GV12" s="18">
        <f>SUMIFS(Fluxo!$N:$N,Fluxo!$S:$S,"&gt;"&amp;GU$5,Fluxo!$S:$S,"&lt;="&amp;GV$5,Fluxo!$D:$D,$D12)</f>
        <v>0</v>
      </c>
      <c r="GW12" s="18">
        <f>SUMIFS(Fluxo!$N:$N,Fluxo!$S:$S,"&gt;"&amp;GV$5,Fluxo!$S:$S,"&lt;="&amp;GW$5,Fluxo!$D:$D,$D12)</f>
        <v>0</v>
      </c>
      <c r="GX12" s="18">
        <f>SUMIFS(Fluxo!$N:$N,Fluxo!$S:$S,"&gt;"&amp;GW$5,Fluxo!$S:$S,"&lt;="&amp;GX$5,Fluxo!$D:$D,$D12)</f>
        <v>0</v>
      </c>
      <c r="GY12" s="18">
        <f>SUMIFS(Fluxo!$N:$N,Fluxo!$S:$S,"&gt;"&amp;GX$5,Fluxo!$S:$S,"&lt;="&amp;GY$5,Fluxo!$D:$D,$D12)</f>
        <v>0</v>
      </c>
      <c r="GZ12" s="18">
        <f>SUMIFS(Fluxo!$N:$N,Fluxo!$S:$S,"&gt;"&amp;GY$5,Fluxo!$S:$S,"&lt;="&amp;GZ$5,Fluxo!$D:$D,$D12)</f>
        <v>0</v>
      </c>
      <c r="HA12" s="18">
        <f>SUMIFS(Fluxo!$N:$N,Fluxo!$S:$S,"&gt;"&amp;GZ$5,Fluxo!$S:$S,"&lt;="&amp;HA$5,Fluxo!$D:$D,$D12)</f>
        <v>0</v>
      </c>
      <c r="HB12" s="18">
        <f>SUMIFS(Fluxo!$N:$N,Fluxo!$S:$S,"&gt;"&amp;HA$5,Fluxo!$S:$S,"&lt;="&amp;HB$5,Fluxo!$D:$D,$D12)</f>
        <v>0</v>
      </c>
      <c r="HC12" s="18">
        <f>SUMIFS(Fluxo!$N:$N,Fluxo!$S:$S,"&gt;"&amp;HB$5,Fluxo!$S:$S,"&lt;="&amp;HC$5,Fluxo!$D:$D,$D12)</f>
        <v>0</v>
      </c>
      <c r="HD12" s="18">
        <f>SUMIFS(Fluxo!$N:$N,Fluxo!$S:$S,"&gt;"&amp;HC$5,Fluxo!$S:$S,"&lt;="&amp;HD$5,Fluxo!$D:$D,$D12)</f>
        <v>0</v>
      </c>
      <c r="HE12" s="18">
        <f>SUMIFS(Fluxo!$N:$N,Fluxo!$S:$S,"&gt;"&amp;HD$5,Fluxo!$S:$S,"&lt;="&amp;HE$5,Fluxo!$D:$D,$D12)</f>
        <v>0</v>
      </c>
      <c r="HF12" s="18">
        <f>SUMIFS(Fluxo!$N:$N,Fluxo!$S:$S,"&gt;"&amp;HE$5,Fluxo!$S:$S,"&lt;="&amp;HF$5,Fluxo!$D:$D,$D12)</f>
        <v>0</v>
      </c>
    </row>
    <row r="13" spans="1:214" s="16" customFormat="1">
      <c r="A13" s="20">
        <f t="shared" si="15"/>
        <v>3</v>
      </c>
      <c r="B13" s="140" t="str">
        <f>'Check Carteira'!C5</f>
        <v>E.1016.99.01.0043</v>
      </c>
      <c r="C13" s="19">
        <v>1</v>
      </c>
      <c r="D13" s="129" t="str">
        <f>'Check Carteira'!F5</f>
        <v>A-0043</v>
      </c>
      <c r="E13" s="21">
        <f>IFERROR(INDEX(Contratos!L:L,MATCH(D13,Contratos!R:R,0)),"")</f>
        <v>45052</v>
      </c>
      <c r="F13" s="139">
        <f>IFERROR(INDEX(Contratos!G:G,MATCH(D13,Contratos!R:R,0)),"")</f>
        <v>687600</v>
      </c>
      <c r="G13" s="83" t="str">
        <f ca="1">IFERROR(XNPV(#REF!,OFFSET(J13,0,MATCH(EOMONTH(E13,0),$J$5:$HF$5,0)-1,1,COUNT($J$5:$HF$5)-MATCH(EOMONTH(E13,0),$J$5:$HF$5,0)+1),OFFSET($J$5,0,MATCH(EOMONTH(E13,0),$J$5:$HF$5,0)-1,1,COUNT($J$5:$HF$5)-MATCH(EOMONTH(E13,0),$J$5:$HF$5,0)+1)),"")</f>
        <v/>
      </c>
      <c r="H13" s="83">
        <f t="shared" si="16"/>
        <v>726177.82000000007</v>
      </c>
      <c r="I13" s="18"/>
      <c r="J13" s="18">
        <f>SUMIFS(Fluxo!$N:$N,Fluxo!$S:$S,"&gt;"&amp;I$5,Fluxo!$S:$S,"&lt;="&amp;J$5,Fluxo!$D:$D,$D13)</f>
        <v>0</v>
      </c>
      <c r="K13" s="18">
        <f>SUMIFS(Fluxo!$N:$N,Fluxo!$S:$S,"&gt;"&amp;J$5,Fluxo!$S:$S,"&lt;="&amp;K$5,Fluxo!$D:$D,$D13)</f>
        <v>109600</v>
      </c>
      <c r="L13" s="18">
        <f>SUMIFS(Fluxo!$N:$N,Fluxo!$S:$S,"&gt;"&amp;K$5,Fluxo!$S:$S,"&lt;="&amp;L$5,Fluxo!$D:$D,$D13)</f>
        <v>2503.58</v>
      </c>
      <c r="M13" s="18">
        <f>SUMIFS(Fluxo!$N:$N,Fluxo!$S:$S,"&gt;"&amp;L$5,Fluxo!$S:$S,"&lt;="&amp;M$5,Fluxo!$D:$D,$D13)</f>
        <v>2518.4</v>
      </c>
      <c r="N13" s="18">
        <f>SUMIFS(Fluxo!$N:$N,Fluxo!$S:$S,"&gt;"&amp;M$5,Fluxo!$S:$S,"&lt;="&amp;N$5,Fluxo!$D:$D,$D13)</f>
        <v>2536.37</v>
      </c>
      <c r="O13" s="18">
        <f>SUMIFS(Fluxo!$N:$N,Fluxo!$S:$S,"&gt;"&amp;N$5,Fluxo!$S:$S,"&lt;="&amp;O$5,Fluxo!$D:$D,$D13)</f>
        <v>2538.9299999999998</v>
      </c>
      <c r="P13" s="18">
        <f>SUMIFS(Fluxo!$N:$N,Fluxo!$S:$S,"&gt;"&amp;O$5,Fluxo!$S:$S,"&lt;="&amp;P$5,Fluxo!$D:$D,$D13)</f>
        <v>2543.15</v>
      </c>
      <c r="Q13" s="18">
        <f>SUMIFS(Fluxo!$N:$N,Fluxo!$S:$S,"&gt;"&amp;P$5,Fluxo!$S:$S,"&lt;="&amp;Q$5,Fluxo!$D:$D,$D13)</f>
        <v>7655.5599999999995</v>
      </c>
      <c r="R13" s="18">
        <f>SUMIFS(Fluxo!$N:$N,Fluxo!$S:$S,"&gt;"&amp;Q$5,Fluxo!$S:$S,"&lt;="&amp;R$5,Fluxo!$D:$D,$D13)</f>
        <v>2556.89</v>
      </c>
      <c r="S13" s="18">
        <f>SUMIFS(Fluxo!$N:$N,Fluxo!$S:$S,"&gt;"&amp;R$5,Fluxo!$S:$S,"&lt;="&amp;S$5,Fluxo!$D:$D,$D13)</f>
        <v>2558.65</v>
      </c>
      <c r="T13" s="18">
        <f>SUMIFS(Fluxo!$N:$N,Fluxo!$S:$S,"&gt;"&amp;S$5,Fluxo!$S:$S,"&lt;="&amp;T$5,Fluxo!$D:$D,$D13)</f>
        <v>2566.4899999999998</v>
      </c>
      <c r="U13" s="18">
        <f>SUMIFS(Fluxo!$N:$N,Fluxo!$S:$S,"&gt;"&amp;T$5,Fluxo!$S:$S,"&lt;="&amp;U$5,Fluxo!$D:$D,$D13)</f>
        <v>2573.42</v>
      </c>
      <c r="V13" s="18">
        <f>SUMIFS(Fluxo!$N:$N,Fluxo!$S:$S,"&gt;"&amp;U$5,Fluxo!$S:$S,"&lt;="&amp;V$5,Fluxo!$D:$D,$D13)</f>
        <v>2576.81</v>
      </c>
      <c r="W13" s="18">
        <f>SUMIFS(Fluxo!$N:$N,Fluxo!$S:$S,"&gt;"&amp;V$5,Fluxo!$S:$S,"&lt;="&amp;W$5,Fluxo!$D:$D,$D13)</f>
        <v>7752.01</v>
      </c>
      <c r="X13" s="18">
        <f>SUMIFS(Fluxo!$N:$N,Fluxo!$S:$S,"&gt;"&amp;W$5,Fluxo!$S:$S,"&lt;="&amp;X$5,Fluxo!$D:$D,$D13)</f>
        <v>2597.33</v>
      </c>
      <c r="Y13" s="18">
        <f>SUMIFS(Fluxo!$N:$N,Fluxo!$S:$S,"&gt;"&amp;X$5,Fluxo!$S:$S,"&lt;="&amp;Y$5,Fluxo!$D:$D,$D13)</f>
        <v>2619.73</v>
      </c>
      <c r="Z13" s="18">
        <f>SUMIFS(Fluxo!$N:$N,Fluxo!$S:$S,"&gt;"&amp;Y$5,Fluxo!$S:$S,"&lt;="&amp;Z$5,Fluxo!$D:$D,$D13)</f>
        <v>2638.45</v>
      </c>
      <c r="AA13" s="18">
        <f>SUMIFS(Fluxo!$N:$N,Fluxo!$S:$S,"&gt;"&amp;Z$5,Fluxo!$S:$S,"&lt;="&amp;AA$5,Fluxo!$D:$D,$D13)</f>
        <v>2657.53</v>
      </c>
      <c r="AB13" s="18">
        <f>SUMIFS(Fluxo!$N:$N,Fluxo!$S:$S,"&gt;"&amp;AA$5,Fluxo!$S:$S,"&lt;="&amp;AB$5,Fluxo!$D:$D,$D13)</f>
        <v>2676.06</v>
      </c>
      <c r="AC13" s="18">
        <f>SUMIFS(Fluxo!$N:$N,Fluxo!$S:$S,"&gt;"&amp;AB$5,Fluxo!$S:$S,"&lt;="&amp;AC$5,Fluxo!$D:$D,$D13)</f>
        <v>8028.1900000000005</v>
      </c>
      <c r="AD13" s="18">
        <f>SUMIFS(Fluxo!$N:$N,Fluxo!$S:$S,"&gt;"&amp;AC$5,Fluxo!$S:$S,"&lt;="&amp;AD$5,Fluxo!$D:$D,$D13)</f>
        <v>2676.06</v>
      </c>
      <c r="AE13" s="18">
        <f>SUMIFS(Fluxo!$N:$N,Fluxo!$S:$S,"&gt;"&amp;AD$5,Fluxo!$S:$S,"&lt;="&amp;AE$5,Fluxo!$D:$D,$D13)</f>
        <v>2676.06</v>
      </c>
      <c r="AF13" s="18">
        <f>SUMIFS(Fluxo!$N:$N,Fluxo!$S:$S,"&gt;"&amp;AE$5,Fluxo!$S:$S,"&lt;="&amp;AF$5,Fluxo!$D:$D,$D13)</f>
        <v>2676.06</v>
      </c>
      <c r="AG13" s="18">
        <f>SUMIFS(Fluxo!$N:$N,Fluxo!$S:$S,"&gt;"&amp;AF$5,Fluxo!$S:$S,"&lt;="&amp;AG$5,Fluxo!$D:$D,$D13)</f>
        <v>2676.06</v>
      </c>
      <c r="AH13" s="18">
        <f>SUMIFS(Fluxo!$N:$N,Fluxo!$S:$S,"&gt;"&amp;AG$5,Fluxo!$S:$S,"&lt;="&amp;AH$5,Fluxo!$D:$D,$D13)</f>
        <v>2676.06</v>
      </c>
      <c r="AI13" s="18">
        <f>SUMIFS(Fluxo!$N:$N,Fluxo!$S:$S,"&gt;"&amp;AH$5,Fluxo!$S:$S,"&lt;="&amp;AI$5,Fluxo!$D:$D,$D13)</f>
        <v>8028.1900000000005</v>
      </c>
      <c r="AJ13" s="18">
        <f>SUMIFS(Fluxo!$N:$N,Fluxo!$S:$S,"&gt;"&amp;AI$5,Fluxo!$S:$S,"&lt;="&amp;AJ$5,Fluxo!$D:$D,$D13)</f>
        <v>2676.06</v>
      </c>
      <c r="AK13" s="18">
        <f>SUMIFS(Fluxo!$N:$N,Fluxo!$S:$S,"&gt;"&amp;AJ$5,Fluxo!$S:$S,"&lt;="&amp;AK$5,Fluxo!$D:$D,$D13)</f>
        <v>2676.06</v>
      </c>
      <c r="AL13" s="18">
        <f>SUMIFS(Fluxo!$N:$N,Fluxo!$S:$S,"&gt;"&amp;AK$5,Fluxo!$S:$S,"&lt;="&amp;AL$5,Fluxo!$D:$D,$D13)</f>
        <v>2676.06</v>
      </c>
      <c r="AM13" s="18">
        <f>SUMIFS(Fluxo!$N:$N,Fluxo!$S:$S,"&gt;"&amp;AL$5,Fluxo!$S:$S,"&lt;="&amp;AM$5,Fluxo!$D:$D,$D13)</f>
        <v>2676.06</v>
      </c>
      <c r="AN13" s="18">
        <f>SUMIFS(Fluxo!$N:$N,Fluxo!$S:$S,"&gt;"&amp;AM$5,Fluxo!$S:$S,"&lt;="&amp;AN$5,Fluxo!$D:$D,$D13)</f>
        <v>2676.06</v>
      </c>
      <c r="AO13" s="18">
        <f>SUMIFS(Fluxo!$N:$N,Fluxo!$S:$S,"&gt;"&amp;AN$5,Fluxo!$S:$S,"&lt;="&amp;AO$5,Fluxo!$D:$D,$D13)</f>
        <v>8028.1900000000005</v>
      </c>
      <c r="AP13" s="18">
        <f>SUMIFS(Fluxo!$N:$N,Fluxo!$S:$S,"&gt;"&amp;AO$5,Fluxo!$S:$S,"&lt;="&amp;AP$5,Fluxo!$D:$D,$D13)</f>
        <v>2676.06</v>
      </c>
      <c r="AQ13" s="18">
        <f>SUMIFS(Fluxo!$N:$N,Fluxo!$S:$S,"&gt;"&amp;AP$5,Fluxo!$S:$S,"&lt;="&amp;AQ$5,Fluxo!$D:$D,$D13)</f>
        <v>2676.06</v>
      </c>
      <c r="AR13" s="18">
        <f>SUMIFS(Fluxo!$N:$N,Fluxo!$S:$S,"&gt;"&amp;AQ$5,Fluxo!$S:$S,"&lt;="&amp;AR$5,Fluxo!$D:$D,$D13)</f>
        <v>2676.06</v>
      </c>
      <c r="AS13" s="18">
        <f>SUMIFS(Fluxo!$N:$N,Fluxo!$S:$S,"&gt;"&amp;AR$5,Fluxo!$S:$S,"&lt;="&amp;AS$5,Fluxo!$D:$D,$D13)</f>
        <v>2676.06</v>
      </c>
      <c r="AT13" s="18">
        <f>SUMIFS(Fluxo!$N:$N,Fluxo!$S:$S,"&gt;"&amp;AS$5,Fluxo!$S:$S,"&lt;="&amp;AT$5,Fluxo!$D:$D,$D13)</f>
        <v>37464.89</v>
      </c>
      <c r="AU13" s="18">
        <f>SUMIFS(Fluxo!$N:$N,Fluxo!$S:$S,"&gt;"&amp;AT$5,Fluxo!$S:$S,"&lt;="&amp;AU$5,Fluxo!$D:$D,$D13)</f>
        <v>463098.1</v>
      </c>
      <c r="AV13" s="18">
        <f>SUMIFS(Fluxo!$N:$N,Fluxo!$S:$S,"&gt;"&amp;AU$5,Fluxo!$S:$S,"&lt;="&amp;AV$5,Fluxo!$D:$D,$D13)</f>
        <v>396.06</v>
      </c>
      <c r="AW13" s="18">
        <f>SUMIFS(Fluxo!$N:$N,Fluxo!$S:$S,"&gt;"&amp;AV$5,Fluxo!$S:$S,"&lt;="&amp;AW$5,Fluxo!$D:$D,$D13)</f>
        <v>0</v>
      </c>
      <c r="AX13" s="18">
        <f>SUMIFS(Fluxo!$N:$N,Fluxo!$S:$S,"&gt;"&amp;AW$5,Fluxo!$S:$S,"&lt;="&amp;AX$5,Fluxo!$D:$D,$D13)</f>
        <v>0</v>
      </c>
      <c r="AY13" s="18">
        <f>SUMIFS(Fluxo!$N:$N,Fluxo!$S:$S,"&gt;"&amp;AX$5,Fluxo!$S:$S,"&lt;="&amp;AY$5,Fluxo!$D:$D,$D13)</f>
        <v>0</v>
      </c>
      <c r="AZ13" s="18">
        <f>SUMIFS(Fluxo!$N:$N,Fluxo!$S:$S,"&gt;"&amp;AY$5,Fluxo!$S:$S,"&lt;="&amp;AZ$5,Fluxo!$D:$D,$D13)</f>
        <v>0</v>
      </c>
      <c r="BA13" s="18">
        <f>SUMIFS(Fluxo!$N:$N,Fluxo!$S:$S,"&gt;"&amp;AZ$5,Fluxo!$S:$S,"&lt;="&amp;BA$5,Fluxo!$D:$D,$D13)</f>
        <v>0</v>
      </c>
      <c r="BB13" s="18">
        <f>SUMIFS(Fluxo!$N:$N,Fluxo!$S:$S,"&gt;"&amp;BA$5,Fluxo!$S:$S,"&lt;="&amp;BB$5,Fluxo!$D:$D,$D13)</f>
        <v>0</v>
      </c>
      <c r="BC13" s="18">
        <f>SUMIFS(Fluxo!$N:$N,Fluxo!$S:$S,"&gt;"&amp;BB$5,Fluxo!$S:$S,"&lt;="&amp;BC$5,Fluxo!$D:$D,$D13)</f>
        <v>0</v>
      </c>
      <c r="BD13" s="18">
        <f>SUMIFS(Fluxo!$N:$N,Fluxo!$S:$S,"&gt;"&amp;BC$5,Fluxo!$S:$S,"&lt;="&amp;BD$5,Fluxo!$D:$D,$D13)</f>
        <v>0</v>
      </c>
      <c r="BE13" s="18">
        <f>SUMIFS(Fluxo!$N:$N,Fluxo!$S:$S,"&gt;"&amp;BD$5,Fluxo!$S:$S,"&lt;="&amp;BE$5,Fluxo!$D:$D,$D13)</f>
        <v>0</v>
      </c>
      <c r="BF13" s="18">
        <f>SUMIFS(Fluxo!$N:$N,Fluxo!$S:$S,"&gt;"&amp;BE$5,Fluxo!$S:$S,"&lt;="&amp;BF$5,Fluxo!$D:$D,$D13)</f>
        <v>0</v>
      </c>
      <c r="BG13" s="18">
        <f>SUMIFS(Fluxo!$N:$N,Fluxo!$S:$S,"&gt;"&amp;BF$5,Fluxo!$S:$S,"&lt;="&amp;BG$5,Fluxo!$D:$D,$D13)</f>
        <v>0</v>
      </c>
      <c r="BH13" s="18">
        <f>SUMIFS(Fluxo!$N:$N,Fluxo!$S:$S,"&gt;"&amp;BG$5,Fluxo!$S:$S,"&lt;="&amp;BH$5,Fluxo!$D:$D,$D13)</f>
        <v>0</v>
      </c>
      <c r="BI13" s="18">
        <f>SUMIFS(Fluxo!$N:$N,Fluxo!$S:$S,"&gt;"&amp;BH$5,Fluxo!$S:$S,"&lt;="&amp;BI$5,Fluxo!$D:$D,$D13)</f>
        <v>0</v>
      </c>
      <c r="BJ13" s="18">
        <f>SUMIFS(Fluxo!$N:$N,Fluxo!$S:$S,"&gt;"&amp;BI$5,Fluxo!$S:$S,"&lt;="&amp;BJ$5,Fluxo!$D:$D,$D13)</f>
        <v>0</v>
      </c>
      <c r="BK13" s="18">
        <f>SUMIFS(Fluxo!$N:$N,Fluxo!$S:$S,"&gt;"&amp;BJ$5,Fluxo!$S:$S,"&lt;="&amp;BK$5,Fluxo!$D:$D,$D13)</f>
        <v>0</v>
      </c>
      <c r="BL13" s="18">
        <f>SUMIFS(Fluxo!$N:$N,Fluxo!$S:$S,"&gt;"&amp;BK$5,Fluxo!$S:$S,"&lt;="&amp;BL$5,Fluxo!$D:$D,$D13)</f>
        <v>0</v>
      </c>
      <c r="BM13" s="18">
        <f>SUMIFS(Fluxo!$N:$N,Fluxo!$S:$S,"&gt;"&amp;BL$5,Fluxo!$S:$S,"&lt;="&amp;BM$5,Fluxo!$D:$D,$D13)</f>
        <v>0</v>
      </c>
      <c r="BN13" s="18">
        <f>SUMIFS(Fluxo!$N:$N,Fluxo!$S:$S,"&gt;"&amp;BM$5,Fluxo!$S:$S,"&lt;="&amp;BN$5,Fluxo!$D:$D,$D13)</f>
        <v>0</v>
      </c>
      <c r="BO13" s="18">
        <f>SUMIFS(Fluxo!$N:$N,Fluxo!$S:$S,"&gt;"&amp;BN$5,Fluxo!$S:$S,"&lt;="&amp;BO$5,Fluxo!$D:$D,$D13)</f>
        <v>0</v>
      </c>
      <c r="BP13" s="18">
        <f>SUMIFS(Fluxo!$N:$N,Fluxo!$S:$S,"&gt;"&amp;BO$5,Fluxo!$S:$S,"&lt;="&amp;BP$5,Fluxo!$D:$D,$D13)</f>
        <v>0</v>
      </c>
      <c r="BQ13" s="18">
        <f>SUMIFS(Fluxo!$N:$N,Fluxo!$S:$S,"&gt;"&amp;BP$5,Fluxo!$S:$S,"&lt;="&amp;BQ$5,Fluxo!$D:$D,$D13)</f>
        <v>0</v>
      </c>
      <c r="BR13" s="18">
        <f>SUMIFS(Fluxo!$N:$N,Fluxo!$S:$S,"&gt;"&amp;BQ$5,Fluxo!$S:$S,"&lt;="&amp;BR$5,Fluxo!$D:$D,$D13)</f>
        <v>0</v>
      </c>
      <c r="BS13" s="18">
        <f>SUMIFS(Fluxo!$N:$N,Fluxo!$S:$S,"&gt;"&amp;BR$5,Fluxo!$S:$S,"&lt;="&amp;BS$5,Fluxo!$D:$D,$D13)</f>
        <v>0</v>
      </c>
      <c r="BT13" s="18">
        <f>SUMIFS(Fluxo!$N:$N,Fluxo!$S:$S,"&gt;"&amp;BS$5,Fluxo!$S:$S,"&lt;="&amp;BT$5,Fluxo!$D:$D,$D13)</f>
        <v>0</v>
      </c>
      <c r="BU13" s="18">
        <f>SUMIFS(Fluxo!$N:$N,Fluxo!$S:$S,"&gt;"&amp;BT$5,Fluxo!$S:$S,"&lt;="&amp;BU$5,Fluxo!$D:$D,$D13)</f>
        <v>0</v>
      </c>
      <c r="BV13" s="18">
        <f>SUMIFS(Fluxo!$N:$N,Fluxo!$S:$S,"&gt;"&amp;BU$5,Fluxo!$S:$S,"&lt;="&amp;BV$5,Fluxo!$D:$D,$D13)</f>
        <v>0</v>
      </c>
      <c r="BW13" s="18">
        <f>SUMIFS(Fluxo!$N:$N,Fluxo!$S:$S,"&gt;"&amp;BV$5,Fluxo!$S:$S,"&lt;="&amp;BW$5,Fluxo!$D:$D,$D13)</f>
        <v>0</v>
      </c>
      <c r="BX13" s="18">
        <f>SUMIFS(Fluxo!$N:$N,Fluxo!$S:$S,"&gt;"&amp;BW$5,Fluxo!$S:$S,"&lt;="&amp;BX$5,Fluxo!$D:$D,$D13)</f>
        <v>0</v>
      </c>
      <c r="BY13" s="18">
        <f>SUMIFS(Fluxo!$N:$N,Fluxo!$S:$S,"&gt;"&amp;BX$5,Fluxo!$S:$S,"&lt;="&amp;BY$5,Fluxo!$D:$D,$D13)</f>
        <v>0</v>
      </c>
      <c r="BZ13" s="18">
        <f>SUMIFS(Fluxo!$N:$N,Fluxo!$S:$S,"&gt;"&amp;BY$5,Fluxo!$S:$S,"&lt;="&amp;BZ$5,Fluxo!$D:$D,$D13)</f>
        <v>0</v>
      </c>
      <c r="CA13" s="18">
        <f>SUMIFS(Fluxo!$N:$N,Fluxo!$S:$S,"&gt;"&amp;BZ$5,Fluxo!$S:$S,"&lt;="&amp;CA$5,Fluxo!$D:$D,$D13)</f>
        <v>0</v>
      </c>
      <c r="CB13" s="18">
        <f>SUMIFS(Fluxo!$N:$N,Fluxo!$S:$S,"&gt;"&amp;CA$5,Fluxo!$S:$S,"&lt;="&amp;CB$5,Fluxo!$D:$D,$D13)</f>
        <v>0</v>
      </c>
      <c r="CC13" s="18">
        <f>SUMIFS(Fluxo!$N:$N,Fluxo!$S:$S,"&gt;"&amp;CB$5,Fluxo!$S:$S,"&lt;="&amp;CC$5,Fluxo!$D:$D,$D13)</f>
        <v>0</v>
      </c>
      <c r="CD13" s="18">
        <f>SUMIFS(Fluxo!$N:$N,Fluxo!$S:$S,"&gt;"&amp;CC$5,Fluxo!$S:$S,"&lt;="&amp;CD$5,Fluxo!$D:$D,$D13)</f>
        <v>0</v>
      </c>
      <c r="CE13" s="18">
        <f>SUMIFS(Fluxo!$N:$N,Fluxo!$S:$S,"&gt;"&amp;CD$5,Fluxo!$S:$S,"&lt;="&amp;CE$5,Fluxo!$D:$D,$D13)</f>
        <v>0</v>
      </c>
      <c r="CF13" s="18">
        <f>SUMIFS(Fluxo!$N:$N,Fluxo!$S:$S,"&gt;"&amp;CE$5,Fluxo!$S:$S,"&lt;="&amp;CF$5,Fluxo!$D:$D,$D13)</f>
        <v>0</v>
      </c>
      <c r="CG13" s="18">
        <f>SUMIFS(Fluxo!$N:$N,Fluxo!$S:$S,"&gt;"&amp;CF$5,Fluxo!$S:$S,"&lt;="&amp;CG$5,Fluxo!$D:$D,$D13)</f>
        <v>0</v>
      </c>
      <c r="CH13" s="18">
        <f>SUMIFS(Fluxo!$N:$N,Fluxo!$S:$S,"&gt;"&amp;CG$5,Fluxo!$S:$S,"&lt;="&amp;CH$5,Fluxo!$D:$D,$D13)</f>
        <v>0</v>
      </c>
      <c r="CI13" s="18">
        <f>SUMIFS(Fluxo!$N:$N,Fluxo!$S:$S,"&gt;"&amp;CH$5,Fluxo!$S:$S,"&lt;="&amp;CI$5,Fluxo!$D:$D,$D13)</f>
        <v>0</v>
      </c>
      <c r="CJ13" s="18">
        <f>SUMIFS(Fluxo!$N:$N,Fluxo!$S:$S,"&gt;"&amp;CI$5,Fluxo!$S:$S,"&lt;="&amp;CJ$5,Fluxo!$D:$D,$D13)</f>
        <v>0</v>
      </c>
      <c r="CK13" s="18">
        <f>SUMIFS(Fluxo!$N:$N,Fluxo!$S:$S,"&gt;"&amp;CJ$5,Fluxo!$S:$S,"&lt;="&amp;CK$5,Fluxo!$D:$D,$D13)</f>
        <v>0</v>
      </c>
      <c r="CL13" s="18">
        <f>SUMIFS(Fluxo!$N:$N,Fluxo!$S:$S,"&gt;"&amp;CK$5,Fluxo!$S:$S,"&lt;="&amp;CL$5,Fluxo!$D:$D,$D13)</f>
        <v>0</v>
      </c>
      <c r="CM13" s="18">
        <f>SUMIFS(Fluxo!$N:$N,Fluxo!$S:$S,"&gt;"&amp;CL$5,Fluxo!$S:$S,"&lt;="&amp;CM$5,Fluxo!$D:$D,$D13)</f>
        <v>0</v>
      </c>
      <c r="CN13" s="18">
        <f>SUMIFS(Fluxo!$N:$N,Fluxo!$S:$S,"&gt;"&amp;CM$5,Fluxo!$S:$S,"&lt;="&amp;CN$5,Fluxo!$D:$D,$D13)</f>
        <v>0</v>
      </c>
      <c r="CO13" s="18">
        <f>SUMIFS(Fluxo!$N:$N,Fluxo!$S:$S,"&gt;"&amp;CN$5,Fluxo!$S:$S,"&lt;="&amp;CO$5,Fluxo!$D:$D,$D13)</f>
        <v>0</v>
      </c>
      <c r="CP13" s="18">
        <f>SUMIFS(Fluxo!$N:$N,Fluxo!$S:$S,"&gt;"&amp;CO$5,Fluxo!$S:$S,"&lt;="&amp;CP$5,Fluxo!$D:$D,$D13)</f>
        <v>0</v>
      </c>
      <c r="CQ13" s="18">
        <f>SUMIFS(Fluxo!$N:$N,Fluxo!$S:$S,"&gt;"&amp;CP$5,Fluxo!$S:$S,"&lt;="&amp;CQ$5,Fluxo!$D:$D,$D13)</f>
        <v>0</v>
      </c>
      <c r="CR13" s="18">
        <f>SUMIFS(Fluxo!$N:$N,Fluxo!$S:$S,"&gt;"&amp;CQ$5,Fluxo!$S:$S,"&lt;="&amp;CR$5,Fluxo!$D:$D,$D13)</f>
        <v>0</v>
      </c>
      <c r="CS13" s="18">
        <f>SUMIFS(Fluxo!$N:$N,Fluxo!$S:$S,"&gt;"&amp;CR$5,Fluxo!$S:$S,"&lt;="&amp;CS$5,Fluxo!$D:$D,$D13)</f>
        <v>0</v>
      </c>
      <c r="CT13" s="18">
        <f>SUMIFS(Fluxo!$N:$N,Fluxo!$S:$S,"&gt;"&amp;CS$5,Fluxo!$S:$S,"&lt;="&amp;CT$5,Fluxo!$D:$D,$D13)</f>
        <v>0</v>
      </c>
      <c r="CU13" s="18">
        <f>SUMIFS(Fluxo!$N:$N,Fluxo!$S:$S,"&gt;"&amp;CT$5,Fluxo!$S:$S,"&lt;="&amp;CU$5,Fluxo!$D:$D,$D13)</f>
        <v>0</v>
      </c>
      <c r="CV13" s="18">
        <f>SUMIFS(Fluxo!$N:$N,Fluxo!$S:$S,"&gt;"&amp;CU$5,Fluxo!$S:$S,"&lt;="&amp;CV$5,Fluxo!$D:$D,$D13)</f>
        <v>0</v>
      </c>
      <c r="CW13" s="18">
        <f>SUMIFS(Fluxo!$N:$N,Fluxo!$S:$S,"&gt;"&amp;CV$5,Fluxo!$S:$S,"&lt;="&amp;CW$5,Fluxo!$D:$D,$D13)</f>
        <v>0</v>
      </c>
      <c r="CX13" s="18">
        <f>SUMIFS(Fluxo!$N:$N,Fluxo!$S:$S,"&gt;"&amp;CW$5,Fluxo!$S:$S,"&lt;="&amp;CX$5,Fluxo!$D:$D,$D13)</f>
        <v>0</v>
      </c>
      <c r="CY13" s="18">
        <f>SUMIFS(Fluxo!$N:$N,Fluxo!$S:$S,"&gt;"&amp;CX$5,Fluxo!$S:$S,"&lt;="&amp;CY$5,Fluxo!$D:$D,$D13)</f>
        <v>0</v>
      </c>
      <c r="CZ13" s="18">
        <f>SUMIFS(Fluxo!$N:$N,Fluxo!$S:$S,"&gt;"&amp;CY$5,Fluxo!$S:$S,"&lt;="&amp;CZ$5,Fluxo!$D:$D,$D13)</f>
        <v>0</v>
      </c>
      <c r="DA13" s="18">
        <f>SUMIFS(Fluxo!$N:$N,Fluxo!$S:$S,"&gt;"&amp;CZ$5,Fluxo!$S:$S,"&lt;="&amp;DA$5,Fluxo!$D:$D,$D13)</f>
        <v>0</v>
      </c>
      <c r="DB13" s="18">
        <f>SUMIFS(Fluxo!$N:$N,Fluxo!$S:$S,"&gt;"&amp;DA$5,Fluxo!$S:$S,"&lt;="&amp;DB$5,Fluxo!$D:$D,$D13)</f>
        <v>0</v>
      </c>
      <c r="DC13" s="18">
        <f>SUMIFS(Fluxo!$N:$N,Fluxo!$S:$S,"&gt;"&amp;DB$5,Fluxo!$S:$S,"&lt;="&amp;DC$5,Fluxo!$D:$D,$D13)</f>
        <v>0</v>
      </c>
      <c r="DD13" s="18">
        <f>SUMIFS(Fluxo!$N:$N,Fluxo!$S:$S,"&gt;"&amp;DC$5,Fluxo!$S:$S,"&lt;="&amp;DD$5,Fluxo!$D:$D,$D13)</f>
        <v>0</v>
      </c>
      <c r="DE13" s="18">
        <f>SUMIFS(Fluxo!$N:$N,Fluxo!$S:$S,"&gt;"&amp;DD$5,Fluxo!$S:$S,"&lt;="&amp;DE$5,Fluxo!$D:$D,$D13)</f>
        <v>0</v>
      </c>
      <c r="DF13" s="18">
        <f>SUMIFS(Fluxo!$N:$N,Fluxo!$S:$S,"&gt;"&amp;DE$5,Fluxo!$S:$S,"&lt;="&amp;DF$5,Fluxo!$D:$D,$D13)</f>
        <v>0</v>
      </c>
      <c r="DG13" s="18">
        <f>SUMIFS(Fluxo!$N:$N,Fluxo!$S:$S,"&gt;"&amp;DF$5,Fluxo!$S:$S,"&lt;="&amp;DG$5,Fluxo!$D:$D,$D13)</f>
        <v>0</v>
      </c>
      <c r="DH13" s="18">
        <f>SUMIFS(Fluxo!$N:$N,Fluxo!$S:$S,"&gt;"&amp;DG$5,Fluxo!$S:$S,"&lt;="&amp;DH$5,Fluxo!$D:$D,$D13)</f>
        <v>0</v>
      </c>
      <c r="DI13" s="18">
        <f>SUMIFS(Fluxo!$N:$N,Fluxo!$S:$S,"&gt;"&amp;DH$5,Fluxo!$S:$S,"&lt;="&amp;DI$5,Fluxo!$D:$D,$D13)</f>
        <v>0</v>
      </c>
      <c r="DJ13" s="18">
        <f>SUMIFS(Fluxo!$N:$N,Fluxo!$S:$S,"&gt;"&amp;DI$5,Fluxo!$S:$S,"&lt;="&amp;DJ$5,Fluxo!$D:$D,$D13)</f>
        <v>0</v>
      </c>
      <c r="DK13" s="18">
        <f>SUMIFS(Fluxo!$N:$N,Fluxo!$S:$S,"&gt;"&amp;DJ$5,Fluxo!$S:$S,"&lt;="&amp;DK$5,Fluxo!$D:$D,$D13)</f>
        <v>0</v>
      </c>
      <c r="DL13" s="18">
        <f>SUMIFS(Fluxo!$N:$N,Fluxo!$S:$S,"&gt;"&amp;DK$5,Fluxo!$S:$S,"&lt;="&amp;DL$5,Fluxo!$D:$D,$D13)</f>
        <v>0</v>
      </c>
      <c r="DM13" s="18">
        <f>SUMIFS(Fluxo!$N:$N,Fluxo!$S:$S,"&gt;"&amp;DL$5,Fluxo!$S:$S,"&lt;="&amp;DM$5,Fluxo!$D:$D,$D13)</f>
        <v>0</v>
      </c>
      <c r="DN13" s="18">
        <f>SUMIFS(Fluxo!$N:$N,Fluxo!$S:$S,"&gt;"&amp;DM$5,Fluxo!$S:$S,"&lt;="&amp;DN$5,Fluxo!$D:$D,$D13)</f>
        <v>0</v>
      </c>
      <c r="DO13" s="18">
        <f>SUMIFS(Fluxo!$N:$N,Fluxo!$S:$S,"&gt;"&amp;DN$5,Fluxo!$S:$S,"&lt;="&amp;DO$5,Fluxo!$D:$D,$D13)</f>
        <v>0</v>
      </c>
      <c r="DP13" s="18">
        <f>SUMIFS(Fluxo!$N:$N,Fluxo!$S:$S,"&gt;"&amp;DO$5,Fluxo!$S:$S,"&lt;="&amp;DP$5,Fluxo!$D:$D,$D13)</f>
        <v>0</v>
      </c>
      <c r="DQ13" s="18">
        <f>SUMIFS(Fluxo!$N:$N,Fluxo!$S:$S,"&gt;"&amp;DP$5,Fluxo!$S:$S,"&lt;="&amp;DQ$5,Fluxo!$D:$D,$D13)</f>
        <v>0</v>
      </c>
      <c r="DR13" s="18">
        <f>SUMIFS(Fluxo!$N:$N,Fluxo!$S:$S,"&gt;"&amp;DQ$5,Fluxo!$S:$S,"&lt;="&amp;DR$5,Fluxo!$D:$D,$D13)</f>
        <v>0</v>
      </c>
      <c r="DS13" s="18">
        <f>SUMIFS(Fluxo!$N:$N,Fluxo!$S:$S,"&gt;"&amp;DR$5,Fluxo!$S:$S,"&lt;="&amp;DS$5,Fluxo!$D:$D,$D13)</f>
        <v>0</v>
      </c>
      <c r="DT13" s="18">
        <f>SUMIFS(Fluxo!$N:$N,Fluxo!$S:$S,"&gt;"&amp;DS$5,Fluxo!$S:$S,"&lt;="&amp;DT$5,Fluxo!$D:$D,$D13)</f>
        <v>0</v>
      </c>
      <c r="DU13" s="18">
        <f>SUMIFS(Fluxo!$N:$N,Fluxo!$S:$S,"&gt;"&amp;DT$5,Fluxo!$S:$S,"&lt;="&amp;DU$5,Fluxo!$D:$D,$D13)</f>
        <v>0</v>
      </c>
      <c r="DV13" s="18">
        <f>SUMIFS(Fluxo!$N:$N,Fluxo!$S:$S,"&gt;"&amp;DU$5,Fluxo!$S:$S,"&lt;="&amp;DV$5,Fluxo!$D:$D,$D13)</f>
        <v>0</v>
      </c>
      <c r="DW13" s="18">
        <f>SUMIFS(Fluxo!$N:$N,Fluxo!$S:$S,"&gt;"&amp;DV$5,Fluxo!$S:$S,"&lt;="&amp;DW$5,Fluxo!$D:$D,$D13)</f>
        <v>0</v>
      </c>
      <c r="DX13" s="18">
        <f>SUMIFS(Fluxo!$N:$N,Fluxo!$S:$S,"&gt;"&amp;DW$5,Fluxo!$S:$S,"&lt;="&amp;DX$5,Fluxo!$D:$D,$D13)</f>
        <v>0</v>
      </c>
      <c r="DY13" s="18">
        <f>SUMIFS(Fluxo!$N:$N,Fluxo!$S:$S,"&gt;"&amp;DX$5,Fluxo!$S:$S,"&lt;="&amp;DY$5,Fluxo!$D:$D,$D13)</f>
        <v>0</v>
      </c>
      <c r="DZ13" s="18">
        <f>SUMIFS(Fluxo!$N:$N,Fluxo!$S:$S,"&gt;"&amp;DY$5,Fluxo!$S:$S,"&lt;="&amp;DZ$5,Fluxo!$D:$D,$D13)</f>
        <v>0</v>
      </c>
      <c r="EA13" s="18">
        <f>SUMIFS(Fluxo!$N:$N,Fluxo!$S:$S,"&gt;"&amp;DZ$5,Fluxo!$S:$S,"&lt;="&amp;EA$5,Fluxo!$D:$D,$D13)</f>
        <v>0</v>
      </c>
      <c r="EB13" s="18">
        <f>SUMIFS(Fluxo!$N:$N,Fluxo!$S:$S,"&gt;"&amp;EA$5,Fluxo!$S:$S,"&lt;="&amp;EB$5,Fluxo!$D:$D,$D13)</f>
        <v>0</v>
      </c>
      <c r="EC13" s="18">
        <f>SUMIFS(Fluxo!$N:$N,Fluxo!$S:$S,"&gt;"&amp;EB$5,Fluxo!$S:$S,"&lt;="&amp;EC$5,Fluxo!$D:$D,$D13)</f>
        <v>0</v>
      </c>
      <c r="ED13" s="18">
        <f>SUMIFS(Fluxo!$N:$N,Fluxo!$S:$S,"&gt;"&amp;EC$5,Fluxo!$S:$S,"&lt;="&amp;ED$5,Fluxo!$D:$D,$D13)</f>
        <v>0</v>
      </c>
      <c r="EE13" s="18">
        <f>SUMIFS(Fluxo!$N:$N,Fluxo!$S:$S,"&gt;"&amp;ED$5,Fluxo!$S:$S,"&lt;="&amp;EE$5,Fluxo!$D:$D,$D13)</f>
        <v>0</v>
      </c>
      <c r="EF13" s="18">
        <f>SUMIFS(Fluxo!$N:$N,Fluxo!$S:$S,"&gt;"&amp;EE$5,Fluxo!$S:$S,"&lt;="&amp;EF$5,Fluxo!$D:$D,$D13)</f>
        <v>0</v>
      </c>
      <c r="EG13" s="18">
        <f>SUMIFS(Fluxo!$N:$N,Fluxo!$S:$S,"&gt;"&amp;EF$5,Fluxo!$S:$S,"&lt;="&amp;EG$5,Fluxo!$D:$D,$D13)</f>
        <v>0</v>
      </c>
      <c r="EH13" s="18">
        <f>SUMIFS(Fluxo!$N:$N,Fluxo!$S:$S,"&gt;"&amp;EG$5,Fluxo!$S:$S,"&lt;="&amp;EH$5,Fluxo!$D:$D,$D13)</f>
        <v>0</v>
      </c>
      <c r="EI13" s="18">
        <f>SUMIFS(Fluxo!$N:$N,Fluxo!$S:$S,"&gt;"&amp;EH$5,Fluxo!$S:$S,"&lt;="&amp;EI$5,Fluxo!$D:$D,$D13)</f>
        <v>0</v>
      </c>
      <c r="EJ13" s="18">
        <f>SUMIFS(Fluxo!$N:$N,Fluxo!$S:$S,"&gt;"&amp;EI$5,Fluxo!$S:$S,"&lt;="&amp;EJ$5,Fluxo!$D:$D,$D13)</f>
        <v>0</v>
      </c>
      <c r="EK13" s="18">
        <f>SUMIFS(Fluxo!$N:$N,Fluxo!$S:$S,"&gt;"&amp;EJ$5,Fluxo!$S:$S,"&lt;="&amp;EK$5,Fluxo!$D:$D,$D13)</f>
        <v>0</v>
      </c>
      <c r="EL13" s="18">
        <f>SUMIFS(Fluxo!$N:$N,Fluxo!$S:$S,"&gt;"&amp;EK$5,Fluxo!$S:$S,"&lt;="&amp;EL$5,Fluxo!$D:$D,$D13)</f>
        <v>0</v>
      </c>
      <c r="EM13" s="18">
        <f>SUMIFS(Fluxo!$N:$N,Fluxo!$S:$S,"&gt;"&amp;EL$5,Fluxo!$S:$S,"&lt;="&amp;EM$5,Fluxo!$D:$D,$D13)</f>
        <v>0</v>
      </c>
      <c r="EN13" s="18">
        <f>SUMIFS(Fluxo!$N:$N,Fluxo!$S:$S,"&gt;"&amp;EM$5,Fluxo!$S:$S,"&lt;="&amp;EN$5,Fluxo!$D:$D,$D13)</f>
        <v>0</v>
      </c>
      <c r="EO13" s="18">
        <f>SUMIFS(Fluxo!$N:$N,Fluxo!$S:$S,"&gt;"&amp;EN$5,Fluxo!$S:$S,"&lt;="&amp;EO$5,Fluxo!$D:$D,$D13)</f>
        <v>0</v>
      </c>
      <c r="EP13" s="18">
        <f>SUMIFS(Fluxo!$N:$N,Fluxo!$S:$S,"&gt;"&amp;EO$5,Fluxo!$S:$S,"&lt;="&amp;EP$5,Fluxo!$D:$D,$D13)</f>
        <v>0</v>
      </c>
      <c r="EQ13" s="18">
        <f>SUMIFS(Fluxo!$N:$N,Fluxo!$S:$S,"&gt;"&amp;EP$5,Fluxo!$S:$S,"&lt;="&amp;EQ$5,Fluxo!$D:$D,$D13)</f>
        <v>0</v>
      </c>
      <c r="ER13" s="18">
        <f>SUMIFS(Fluxo!$N:$N,Fluxo!$S:$S,"&gt;"&amp;EQ$5,Fluxo!$S:$S,"&lt;="&amp;ER$5,Fluxo!$D:$D,$D13)</f>
        <v>0</v>
      </c>
      <c r="ES13" s="18">
        <f>SUMIFS(Fluxo!$N:$N,Fluxo!$S:$S,"&gt;"&amp;ER$5,Fluxo!$S:$S,"&lt;="&amp;ES$5,Fluxo!$D:$D,$D13)</f>
        <v>0</v>
      </c>
      <c r="ET13" s="18">
        <f>SUMIFS(Fluxo!$N:$N,Fluxo!$S:$S,"&gt;"&amp;ES$5,Fluxo!$S:$S,"&lt;="&amp;ET$5,Fluxo!$D:$D,$D13)</f>
        <v>0</v>
      </c>
      <c r="EU13" s="18">
        <f>SUMIFS(Fluxo!$N:$N,Fluxo!$S:$S,"&gt;"&amp;ET$5,Fluxo!$S:$S,"&lt;="&amp;EU$5,Fluxo!$D:$D,$D13)</f>
        <v>0</v>
      </c>
      <c r="EV13" s="18">
        <f>SUMIFS(Fluxo!$N:$N,Fluxo!$S:$S,"&gt;"&amp;EU$5,Fluxo!$S:$S,"&lt;="&amp;EV$5,Fluxo!$D:$D,$D13)</f>
        <v>0</v>
      </c>
      <c r="EW13" s="18">
        <f>SUMIFS(Fluxo!$N:$N,Fluxo!$S:$S,"&gt;"&amp;EV$5,Fluxo!$S:$S,"&lt;="&amp;EW$5,Fluxo!$D:$D,$D13)</f>
        <v>0</v>
      </c>
      <c r="EX13" s="18">
        <f>SUMIFS(Fluxo!$N:$N,Fluxo!$S:$S,"&gt;"&amp;EW$5,Fluxo!$S:$S,"&lt;="&amp;EX$5,Fluxo!$D:$D,$D13)</f>
        <v>0</v>
      </c>
      <c r="EY13" s="18">
        <f>SUMIFS(Fluxo!$N:$N,Fluxo!$S:$S,"&gt;"&amp;EX$5,Fluxo!$S:$S,"&lt;="&amp;EY$5,Fluxo!$D:$D,$D13)</f>
        <v>0</v>
      </c>
      <c r="EZ13" s="18">
        <f>SUMIFS(Fluxo!$N:$N,Fluxo!$S:$S,"&gt;"&amp;EY$5,Fluxo!$S:$S,"&lt;="&amp;EZ$5,Fluxo!$D:$D,$D13)</f>
        <v>0</v>
      </c>
      <c r="FA13" s="18">
        <f>SUMIFS(Fluxo!$N:$N,Fluxo!$S:$S,"&gt;"&amp;EZ$5,Fluxo!$S:$S,"&lt;="&amp;FA$5,Fluxo!$D:$D,$D13)</f>
        <v>0</v>
      </c>
      <c r="FB13" s="18">
        <f>SUMIFS(Fluxo!$N:$N,Fluxo!$S:$S,"&gt;"&amp;FA$5,Fluxo!$S:$S,"&lt;="&amp;FB$5,Fluxo!$D:$D,$D13)</f>
        <v>0</v>
      </c>
      <c r="FC13" s="18">
        <f>SUMIFS(Fluxo!$N:$N,Fluxo!$S:$S,"&gt;"&amp;FB$5,Fluxo!$S:$S,"&lt;="&amp;FC$5,Fluxo!$D:$D,$D13)</f>
        <v>0</v>
      </c>
      <c r="FD13" s="18">
        <f>SUMIFS(Fluxo!$N:$N,Fluxo!$S:$S,"&gt;"&amp;FC$5,Fluxo!$S:$S,"&lt;="&amp;FD$5,Fluxo!$D:$D,$D13)</f>
        <v>0</v>
      </c>
      <c r="FE13" s="18">
        <f>SUMIFS(Fluxo!$N:$N,Fluxo!$S:$S,"&gt;"&amp;FD$5,Fluxo!$S:$S,"&lt;="&amp;FE$5,Fluxo!$D:$D,$D13)</f>
        <v>0</v>
      </c>
      <c r="FF13" s="18">
        <f>SUMIFS(Fluxo!$N:$N,Fluxo!$S:$S,"&gt;"&amp;FE$5,Fluxo!$S:$S,"&lt;="&amp;FF$5,Fluxo!$D:$D,$D13)</f>
        <v>0</v>
      </c>
      <c r="FG13" s="18">
        <f>SUMIFS(Fluxo!$N:$N,Fluxo!$S:$S,"&gt;"&amp;FF$5,Fluxo!$S:$S,"&lt;="&amp;FG$5,Fluxo!$D:$D,$D13)</f>
        <v>0</v>
      </c>
      <c r="FH13" s="18">
        <f>SUMIFS(Fluxo!$N:$N,Fluxo!$S:$S,"&gt;"&amp;FG$5,Fluxo!$S:$S,"&lt;="&amp;FH$5,Fluxo!$D:$D,$D13)</f>
        <v>0</v>
      </c>
      <c r="FI13" s="18">
        <f>SUMIFS(Fluxo!$N:$N,Fluxo!$S:$S,"&gt;"&amp;FH$5,Fluxo!$S:$S,"&lt;="&amp;FI$5,Fluxo!$D:$D,$D13)</f>
        <v>0</v>
      </c>
      <c r="FJ13" s="18">
        <f>SUMIFS(Fluxo!$N:$N,Fluxo!$S:$S,"&gt;"&amp;FI$5,Fluxo!$S:$S,"&lt;="&amp;FJ$5,Fluxo!$D:$D,$D13)</f>
        <v>0</v>
      </c>
      <c r="FK13" s="18">
        <f>SUMIFS(Fluxo!$N:$N,Fluxo!$S:$S,"&gt;"&amp;FJ$5,Fluxo!$S:$S,"&lt;="&amp;FK$5,Fluxo!$D:$D,$D13)</f>
        <v>0</v>
      </c>
      <c r="FL13" s="18">
        <f>SUMIFS(Fluxo!$N:$N,Fluxo!$S:$S,"&gt;"&amp;FK$5,Fluxo!$S:$S,"&lt;="&amp;FL$5,Fluxo!$D:$D,$D13)</f>
        <v>0</v>
      </c>
      <c r="FM13" s="18">
        <f>SUMIFS(Fluxo!$N:$N,Fluxo!$S:$S,"&gt;"&amp;FL$5,Fluxo!$S:$S,"&lt;="&amp;FM$5,Fluxo!$D:$D,$D13)</f>
        <v>0</v>
      </c>
      <c r="FN13" s="18">
        <f>SUMIFS(Fluxo!$N:$N,Fluxo!$S:$S,"&gt;"&amp;FM$5,Fluxo!$S:$S,"&lt;="&amp;FN$5,Fluxo!$D:$D,$D13)</f>
        <v>0</v>
      </c>
      <c r="FO13" s="18">
        <f>SUMIFS(Fluxo!$N:$N,Fluxo!$S:$S,"&gt;"&amp;FN$5,Fluxo!$S:$S,"&lt;="&amp;FO$5,Fluxo!$D:$D,$D13)</f>
        <v>0</v>
      </c>
      <c r="FP13" s="18">
        <f>SUMIFS(Fluxo!$N:$N,Fluxo!$S:$S,"&gt;"&amp;FO$5,Fluxo!$S:$S,"&lt;="&amp;FP$5,Fluxo!$D:$D,$D13)</f>
        <v>0</v>
      </c>
      <c r="FQ13" s="18">
        <f>SUMIFS(Fluxo!$N:$N,Fluxo!$S:$S,"&gt;"&amp;FP$5,Fluxo!$S:$S,"&lt;="&amp;FQ$5,Fluxo!$D:$D,$D13)</f>
        <v>0</v>
      </c>
      <c r="FR13" s="18">
        <f>SUMIFS(Fluxo!$N:$N,Fluxo!$S:$S,"&gt;"&amp;FQ$5,Fluxo!$S:$S,"&lt;="&amp;FR$5,Fluxo!$D:$D,$D13)</f>
        <v>0</v>
      </c>
      <c r="FS13" s="18">
        <f>SUMIFS(Fluxo!$N:$N,Fluxo!$S:$S,"&gt;"&amp;FR$5,Fluxo!$S:$S,"&lt;="&amp;FS$5,Fluxo!$D:$D,$D13)</f>
        <v>0</v>
      </c>
      <c r="FT13" s="18">
        <f>SUMIFS(Fluxo!$N:$N,Fluxo!$S:$S,"&gt;"&amp;FS$5,Fluxo!$S:$S,"&lt;="&amp;FT$5,Fluxo!$D:$D,$D13)</f>
        <v>0</v>
      </c>
      <c r="FU13" s="18">
        <f>SUMIFS(Fluxo!$N:$N,Fluxo!$S:$S,"&gt;"&amp;FT$5,Fluxo!$S:$S,"&lt;="&amp;FU$5,Fluxo!$D:$D,$D13)</f>
        <v>0</v>
      </c>
      <c r="FV13" s="18">
        <f>SUMIFS(Fluxo!$N:$N,Fluxo!$S:$S,"&gt;"&amp;FU$5,Fluxo!$S:$S,"&lt;="&amp;FV$5,Fluxo!$D:$D,$D13)</f>
        <v>0</v>
      </c>
      <c r="FW13" s="18">
        <f>SUMIFS(Fluxo!$N:$N,Fluxo!$S:$S,"&gt;"&amp;FV$5,Fluxo!$S:$S,"&lt;="&amp;FW$5,Fluxo!$D:$D,$D13)</f>
        <v>0</v>
      </c>
      <c r="FX13" s="18">
        <f>SUMIFS(Fluxo!$N:$N,Fluxo!$S:$S,"&gt;"&amp;FW$5,Fluxo!$S:$S,"&lt;="&amp;FX$5,Fluxo!$D:$D,$D13)</f>
        <v>0</v>
      </c>
      <c r="FY13" s="18">
        <f>SUMIFS(Fluxo!$N:$N,Fluxo!$S:$S,"&gt;"&amp;FX$5,Fluxo!$S:$S,"&lt;="&amp;FY$5,Fluxo!$D:$D,$D13)</f>
        <v>0</v>
      </c>
      <c r="FZ13" s="18">
        <f>SUMIFS(Fluxo!$N:$N,Fluxo!$S:$S,"&gt;"&amp;FY$5,Fluxo!$S:$S,"&lt;="&amp;FZ$5,Fluxo!$D:$D,$D13)</f>
        <v>0</v>
      </c>
      <c r="GA13" s="18">
        <f>SUMIFS(Fluxo!$N:$N,Fluxo!$S:$S,"&gt;"&amp;FZ$5,Fluxo!$S:$S,"&lt;="&amp;GA$5,Fluxo!$D:$D,$D13)</f>
        <v>0</v>
      </c>
      <c r="GB13" s="18">
        <f>SUMIFS(Fluxo!$N:$N,Fluxo!$S:$S,"&gt;"&amp;GA$5,Fluxo!$S:$S,"&lt;="&amp;GB$5,Fluxo!$D:$D,$D13)</f>
        <v>0</v>
      </c>
      <c r="GC13" s="18">
        <f>SUMIFS(Fluxo!$N:$N,Fluxo!$S:$S,"&gt;"&amp;GB$5,Fluxo!$S:$S,"&lt;="&amp;GC$5,Fluxo!$D:$D,$D13)</f>
        <v>0</v>
      </c>
      <c r="GD13" s="18">
        <f>SUMIFS(Fluxo!$N:$N,Fluxo!$S:$S,"&gt;"&amp;GC$5,Fluxo!$S:$S,"&lt;="&amp;GD$5,Fluxo!$D:$D,$D13)</f>
        <v>0</v>
      </c>
      <c r="GE13" s="18">
        <f>SUMIFS(Fluxo!$N:$N,Fluxo!$S:$S,"&gt;"&amp;GD$5,Fluxo!$S:$S,"&lt;="&amp;GE$5,Fluxo!$D:$D,$D13)</f>
        <v>0</v>
      </c>
      <c r="GF13" s="18">
        <f>SUMIFS(Fluxo!$N:$N,Fluxo!$S:$S,"&gt;"&amp;GE$5,Fluxo!$S:$S,"&lt;="&amp;GF$5,Fluxo!$D:$D,$D13)</f>
        <v>0</v>
      </c>
      <c r="GG13" s="18">
        <f>SUMIFS(Fluxo!$N:$N,Fluxo!$S:$S,"&gt;"&amp;GF$5,Fluxo!$S:$S,"&lt;="&amp;GG$5,Fluxo!$D:$D,$D13)</f>
        <v>0</v>
      </c>
      <c r="GH13" s="18">
        <f>SUMIFS(Fluxo!$N:$N,Fluxo!$S:$S,"&gt;"&amp;GG$5,Fluxo!$S:$S,"&lt;="&amp;GH$5,Fluxo!$D:$D,$D13)</f>
        <v>0</v>
      </c>
      <c r="GI13" s="18">
        <f>SUMIFS(Fluxo!$N:$N,Fluxo!$S:$S,"&gt;"&amp;GH$5,Fluxo!$S:$S,"&lt;="&amp;GI$5,Fluxo!$D:$D,$D13)</f>
        <v>0</v>
      </c>
      <c r="GJ13" s="18">
        <f>SUMIFS(Fluxo!$N:$N,Fluxo!$S:$S,"&gt;"&amp;GI$5,Fluxo!$S:$S,"&lt;="&amp;GJ$5,Fluxo!$D:$D,$D13)</f>
        <v>0</v>
      </c>
      <c r="GK13" s="18">
        <f>SUMIFS(Fluxo!$N:$N,Fluxo!$S:$S,"&gt;"&amp;GJ$5,Fluxo!$S:$S,"&lt;="&amp;GK$5,Fluxo!$D:$D,$D13)</f>
        <v>0</v>
      </c>
      <c r="GL13" s="18">
        <f>SUMIFS(Fluxo!$N:$N,Fluxo!$S:$S,"&gt;"&amp;GK$5,Fluxo!$S:$S,"&lt;="&amp;GL$5,Fluxo!$D:$D,$D13)</f>
        <v>0</v>
      </c>
      <c r="GM13" s="18">
        <f>SUMIFS(Fluxo!$N:$N,Fluxo!$S:$S,"&gt;"&amp;GL$5,Fluxo!$S:$S,"&lt;="&amp;GM$5,Fluxo!$D:$D,$D13)</f>
        <v>0</v>
      </c>
      <c r="GN13" s="18">
        <f>SUMIFS(Fluxo!$N:$N,Fluxo!$S:$S,"&gt;"&amp;GM$5,Fluxo!$S:$S,"&lt;="&amp;GN$5,Fluxo!$D:$D,$D13)</f>
        <v>0</v>
      </c>
      <c r="GO13" s="18">
        <f>SUMIFS(Fluxo!$N:$N,Fluxo!$S:$S,"&gt;"&amp;GN$5,Fluxo!$S:$S,"&lt;="&amp;GO$5,Fluxo!$D:$D,$D13)</f>
        <v>0</v>
      </c>
      <c r="GP13" s="18">
        <f>SUMIFS(Fluxo!$N:$N,Fluxo!$S:$S,"&gt;"&amp;GO$5,Fluxo!$S:$S,"&lt;="&amp;GP$5,Fluxo!$D:$D,$D13)</f>
        <v>0</v>
      </c>
      <c r="GQ13" s="18">
        <f>SUMIFS(Fluxo!$N:$N,Fluxo!$S:$S,"&gt;"&amp;GP$5,Fluxo!$S:$S,"&lt;="&amp;GQ$5,Fluxo!$D:$D,$D13)</f>
        <v>0</v>
      </c>
      <c r="GR13" s="18">
        <f>SUMIFS(Fluxo!$N:$N,Fluxo!$S:$S,"&gt;"&amp;GQ$5,Fluxo!$S:$S,"&lt;="&amp;GR$5,Fluxo!$D:$D,$D13)</f>
        <v>0</v>
      </c>
      <c r="GS13" s="18">
        <f>SUMIFS(Fluxo!$N:$N,Fluxo!$S:$S,"&gt;"&amp;GR$5,Fluxo!$S:$S,"&lt;="&amp;GS$5,Fluxo!$D:$D,$D13)</f>
        <v>0</v>
      </c>
      <c r="GT13" s="18">
        <f>SUMIFS(Fluxo!$N:$N,Fluxo!$S:$S,"&gt;"&amp;GS$5,Fluxo!$S:$S,"&lt;="&amp;GT$5,Fluxo!$D:$D,$D13)</f>
        <v>0</v>
      </c>
      <c r="GU13" s="18">
        <f>SUMIFS(Fluxo!$N:$N,Fluxo!$S:$S,"&gt;"&amp;GT$5,Fluxo!$S:$S,"&lt;="&amp;GU$5,Fluxo!$D:$D,$D13)</f>
        <v>0</v>
      </c>
      <c r="GV13" s="18">
        <f>SUMIFS(Fluxo!$N:$N,Fluxo!$S:$S,"&gt;"&amp;GU$5,Fluxo!$S:$S,"&lt;="&amp;GV$5,Fluxo!$D:$D,$D13)</f>
        <v>0</v>
      </c>
      <c r="GW13" s="18">
        <f>SUMIFS(Fluxo!$N:$N,Fluxo!$S:$S,"&gt;"&amp;GV$5,Fluxo!$S:$S,"&lt;="&amp;GW$5,Fluxo!$D:$D,$D13)</f>
        <v>0</v>
      </c>
      <c r="GX13" s="18">
        <f>SUMIFS(Fluxo!$N:$N,Fluxo!$S:$S,"&gt;"&amp;GW$5,Fluxo!$S:$S,"&lt;="&amp;GX$5,Fluxo!$D:$D,$D13)</f>
        <v>0</v>
      </c>
      <c r="GY13" s="18">
        <f>SUMIFS(Fluxo!$N:$N,Fluxo!$S:$S,"&gt;"&amp;GX$5,Fluxo!$S:$S,"&lt;="&amp;GY$5,Fluxo!$D:$D,$D13)</f>
        <v>0</v>
      </c>
      <c r="GZ13" s="18">
        <f>SUMIFS(Fluxo!$N:$N,Fluxo!$S:$S,"&gt;"&amp;GY$5,Fluxo!$S:$S,"&lt;="&amp;GZ$5,Fluxo!$D:$D,$D13)</f>
        <v>0</v>
      </c>
      <c r="HA13" s="18">
        <f>SUMIFS(Fluxo!$N:$N,Fluxo!$S:$S,"&gt;"&amp;GZ$5,Fluxo!$S:$S,"&lt;="&amp;HA$5,Fluxo!$D:$D,$D13)</f>
        <v>0</v>
      </c>
      <c r="HB13" s="18">
        <f>SUMIFS(Fluxo!$N:$N,Fluxo!$S:$S,"&gt;"&amp;HA$5,Fluxo!$S:$S,"&lt;="&amp;HB$5,Fluxo!$D:$D,$D13)</f>
        <v>0</v>
      </c>
      <c r="HC13" s="18">
        <f>SUMIFS(Fluxo!$N:$N,Fluxo!$S:$S,"&gt;"&amp;HB$5,Fluxo!$S:$S,"&lt;="&amp;HC$5,Fluxo!$D:$D,$D13)</f>
        <v>0</v>
      </c>
      <c r="HD13" s="18">
        <f>SUMIFS(Fluxo!$N:$N,Fluxo!$S:$S,"&gt;"&amp;HC$5,Fluxo!$S:$S,"&lt;="&amp;HD$5,Fluxo!$D:$D,$D13)</f>
        <v>0</v>
      </c>
      <c r="HE13" s="18">
        <f>SUMIFS(Fluxo!$N:$N,Fluxo!$S:$S,"&gt;"&amp;HD$5,Fluxo!$S:$S,"&lt;="&amp;HE$5,Fluxo!$D:$D,$D13)</f>
        <v>0</v>
      </c>
      <c r="HF13" s="18">
        <f>SUMIFS(Fluxo!$N:$N,Fluxo!$S:$S,"&gt;"&amp;HE$5,Fluxo!$S:$S,"&lt;="&amp;HF$5,Fluxo!$D:$D,$D13)</f>
        <v>0</v>
      </c>
    </row>
    <row r="14" spans="1:214" s="16" customFormat="1">
      <c r="A14" s="20">
        <f t="shared" si="15"/>
        <v>4</v>
      </c>
      <c r="B14" s="140" t="str">
        <f>'Check Carteira'!C6</f>
        <v>E.1016.99.01.0044</v>
      </c>
      <c r="C14" s="19">
        <v>1</v>
      </c>
      <c r="D14" s="129" t="str">
        <f>'Check Carteira'!F6</f>
        <v>A-0044</v>
      </c>
      <c r="E14" s="21">
        <f>IFERROR(INDEX(Contratos!L:L,MATCH(D14,Contratos!R:R,0)),"")</f>
        <v>45052</v>
      </c>
      <c r="F14" s="139">
        <f>IFERROR(INDEX(Contratos!G:G,MATCH(D14,Contratos!R:R,0)),"")</f>
        <v>956692</v>
      </c>
      <c r="G14" s="83" t="str">
        <f ca="1">IFERROR(XNPV(#REF!,OFFSET(J14,0,MATCH(EOMONTH(E14,0),$J$5:$HF$5,0)-1,1,COUNT($J$5:$HF$5)-MATCH(EOMONTH(E14,0),$J$5:$HF$5,0)+1),OFFSET($J$5,0,MATCH(EOMONTH(E14,0),$J$5:$HF$5,0)-1,1,COUNT($J$5:$HF$5)-MATCH(EOMONTH(E14,0),$J$5:$HF$5,0)+1)),"")</f>
        <v/>
      </c>
      <c r="H14" s="83">
        <f t="shared" si="16"/>
        <v>1012085.1599999999</v>
      </c>
      <c r="I14" s="18"/>
      <c r="J14" s="18">
        <f>SUMIFS(Fluxo!$N:$N,Fluxo!$S:$S,"&gt;"&amp;I$5,Fluxo!$S:$S,"&lt;="&amp;J$5,Fluxo!$D:$D,$D14)</f>
        <v>0</v>
      </c>
      <c r="K14" s="18">
        <f>SUMIFS(Fluxo!$N:$N,Fluxo!$S:$S,"&gt;"&amp;J$5,Fluxo!$S:$S,"&lt;="&amp;K$5,Fluxo!$D:$D,$D14)</f>
        <v>133492</v>
      </c>
      <c r="L14" s="18">
        <f>SUMIFS(Fluxo!$N:$N,Fluxo!$S:$S,"&gt;"&amp;K$5,Fluxo!$S:$S,"&lt;="&amp;L$5,Fluxo!$D:$D,$D14)</f>
        <v>2403.44</v>
      </c>
      <c r="M14" s="18">
        <f>SUMIFS(Fluxo!$N:$N,Fluxo!$S:$S,"&gt;"&amp;L$5,Fluxo!$S:$S,"&lt;="&amp;M$5,Fluxo!$D:$D,$D14)</f>
        <v>2417.67</v>
      </c>
      <c r="N14" s="18">
        <f>SUMIFS(Fluxo!$N:$N,Fluxo!$S:$S,"&gt;"&amp;M$5,Fluxo!$S:$S,"&lt;="&amp;N$5,Fluxo!$D:$D,$D14)</f>
        <v>2434.92</v>
      </c>
      <c r="O14" s="18">
        <f>SUMIFS(Fluxo!$N:$N,Fluxo!$S:$S,"&gt;"&amp;N$5,Fluxo!$S:$S,"&lt;="&amp;O$5,Fluxo!$D:$D,$D14)</f>
        <v>2437.38</v>
      </c>
      <c r="P14" s="18">
        <f>SUMIFS(Fluxo!$N:$N,Fluxo!$S:$S,"&gt;"&amp;O$5,Fluxo!$S:$S,"&lt;="&amp;P$5,Fluxo!$D:$D,$D14)</f>
        <v>2441.42</v>
      </c>
      <c r="Q14" s="18">
        <f>SUMIFS(Fluxo!$N:$N,Fluxo!$S:$S,"&gt;"&amp;P$5,Fluxo!$S:$S,"&lt;="&amp;Q$5,Fluxo!$D:$D,$D14)</f>
        <v>2449.7800000000002</v>
      </c>
      <c r="R14" s="18">
        <f>SUMIFS(Fluxo!$N:$N,Fluxo!$S:$S,"&gt;"&amp;Q$5,Fluxo!$S:$S,"&lt;="&amp;R$5,Fluxo!$D:$D,$D14)</f>
        <v>22909.78</v>
      </c>
      <c r="S14" s="18">
        <f>SUMIFS(Fluxo!$N:$N,Fluxo!$S:$S,"&gt;"&amp;R$5,Fluxo!$S:$S,"&lt;="&amp;S$5,Fluxo!$D:$D,$D14)</f>
        <v>2456.3000000000002</v>
      </c>
      <c r="T14" s="18">
        <f>SUMIFS(Fluxo!$N:$N,Fluxo!$S:$S,"&gt;"&amp;S$5,Fluxo!$S:$S,"&lt;="&amp;T$5,Fluxo!$D:$D,$D14)</f>
        <v>2463.83</v>
      </c>
      <c r="U14" s="18">
        <f>SUMIFS(Fluxo!$N:$N,Fluxo!$S:$S,"&gt;"&amp;T$5,Fluxo!$S:$S,"&lt;="&amp;U$5,Fluxo!$D:$D,$D14)</f>
        <v>2470.48</v>
      </c>
      <c r="V14" s="18">
        <f>SUMIFS(Fluxo!$N:$N,Fluxo!$S:$S,"&gt;"&amp;U$5,Fluxo!$S:$S,"&lt;="&amp;V$5,Fluxo!$D:$D,$D14)</f>
        <v>2473.73</v>
      </c>
      <c r="W14" s="18">
        <f>SUMIFS(Fluxo!$N:$N,Fluxo!$S:$S,"&gt;"&amp;V$5,Fluxo!$S:$S,"&lt;="&amp;W$5,Fluxo!$D:$D,$D14)</f>
        <v>2480.64</v>
      </c>
      <c r="X14" s="18">
        <f>SUMIFS(Fluxo!$N:$N,Fluxo!$S:$S,"&gt;"&amp;W$5,Fluxo!$S:$S,"&lt;="&amp;X$5,Fluxo!$D:$D,$D14)</f>
        <v>2493.44</v>
      </c>
      <c r="Y14" s="18">
        <f>SUMIFS(Fluxo!$N:$N,Fluxo!$S:$S,"&gt;"&amp;X$5,Fluxo!$S:$S,"&lt;="&amp;Y$5,Fluxo!$D:$D,$D14)</f>
        <v>2514.94</v>
      </c>
      <c r="Z14" s="18">
        <f>SUMIFS(Fluxo!$N:$N,Fluxo!$S:$S,"&gt;"&amp;Y$5,Fluxo!$S:$S,"&lt;="&amp;Z$5,Fluxo!$D:$D,$D14)</f>
        <v>2532.92</v>
      </c>
      <c r="AA14" s="18">
        <f>SUMIFS(Fluxo!$N:$N,Fluxo!$S:$S,"&gt;"&amp;Z$5,Fluxo!$S:$S,"&lt;="&amp;AA$5,Fluxo!$D:$D,$D14)</f>
        <v>2551.23</v>
      </c>
      <c r="AB14" s="18">
        <f>SUMIFS(Fluxo!$N:$N,Fluxo!$S:$S,"&gt;"&amp;AA$5,Fluxo!$S:$S,"&lt;="&amp;AB$5,Fluxo!$D:$D,$D14)</f>
        <v>2569.02</v>
      </c>
      <c r="AC14" s="18">
        <f>SUMIFS(Fluxo!$N:$N,Fluxo!$S:$S,"&gt;"&amp;AB$5,Fluxo!$S:$S,"&lt;="&amp;AC$5,Fluxo!$D:$D,$D14)</f>
        <v>2569.02</v>
      </c>
      <c r="AD14" s="18">
        <f>SUMIFS(Fluxo!$N:$N,Fluxo!$S:$S,"&gt;"&amp;AC$5,Fluxo!$S:$S,"&lt;="&amp;AD$5,Fluxo!$D:$D,$D14)</f>
        <v>13273.27</v>
      </c>
      <c r="AE14" s="18">
        <f>SUMIFS(Fluxo!$N:$N,Fluxo!$S:$S,"&gt;"&amp;AD$5,Fluxo!$S:$S,"&lt;="&amp;AE$5,Fluxo!$D:$D,$D14)</f>
        <v>2569.02</v>
      </c>
      <c r="AF14" s="18">
        <f>SUMIFS(Fluxo!$N:$N,Fluxo!$S:$S,"&gt;"&amp;AE$5,Fluxo!$S:$S,"&lt;="&amp;AF$5,Fluxo!$D:$D,$D14)</f>
        <v>2569.02</v>
      </c>
      <c r="AG14" s="18">
        <f>SUMIFS(Fluxo!$N:$N,Fluxo!$S:$S,"&gt;"&amp;AF$5,Fluxo!$S:$S,"&lt;="&amp;AG$5,Fluxo!$D:$D,$D14)</f>
        <v>2569.02</v>
      </c>
      <c r="AH14" s="18">
        <f>SUMIFS(Fluxo!$N:$N,Fluxo!$S:$S,"&gt;"&amp;AG$5,Fluxo!$S:$S,"&lt;="&amp;AH$5,Fluxo!$D:$D,$D14)</f>
        <v>2569.02</v>
      </c>
      <c r="AI14" s="18">
        <f>SUMIFS(Fluxo!$N:$N,Fluxo!$S:$S,"&gt;"&amp;AH$5,Fluxo!$S:$S,"&lt;="&amp;AI$5,Fluxo!$D:$D,$D14)</f>
        <v>2569.02</v>
      </c>
      <c r="AJ14" s="18">
        <f>SUMIFS(Fluxo!$N:$N,Fluxo!$S:$S,"&gt;"&amp;AI$5,Fluxo!$S:$S,"&lt;="&amp;AJ$5,Fluxo!$D:$D,$D14)</f>
        <v>2569.02</v>
      </c>
      <c r="AK14" s="18">
        <f>SUMIFS(Fluxo!$N:$N,Fluxo!$S:$S,"&gt;"&amp;AJ$5,Fluxo!$S:$S,"&lt;="&amp;AK$5,Fluxo!$D:$D,$D14)</f>
        <v>2569.02</v>
      </c>
      <c r="AL14" s="18">
        <f>SUMIFS(Fluxo!$N:$N,Fluxo!$S:$S,"&gt;"&amp;AK$5,Fluxo!$S:$S,"&lt;="&amp;AL$5,Fluxo!$D:$D,$D14)</f>
        <v>2569.02</v>
      </c>
      <c r="AM14" s="18">
        <f>SUMIFS(Fluxo!$N:$N,Fluxo!$S:$S,"&gt;"&amp;AL$5,Fluxo!$S:$S,"&lt;="&amp;AM$5,Fluxo!$D:$D,$D14)</f>
        <v>2569.02</v>
      </c>
      <c r="AN14" s="18">
        <f>SUMIFS(Fluxo!$N:$N,Fluxo!$S:$S,"&gt;"&amp;AM$5,Fluxo!$S:$S,"&lt;="&amp;AN$5,Fluxo!$D:$D,$D14)</f>
        <v>2569.02</v>
      </c>
      <c r="AO14" s="18">
        <f>SUMIFS(Fluxo!$N:$N,Fluxo!$S:$S,"&gt;"&amp;AN$5,Fluxo!$S:$S,"&lt;="&amp;AO$5,Fluxo!$D:$D,$D14)</f>
        <v>2569.02</v>
      </c>
      <c r="AP14" s="18">
        <f>SUMIFS(Fluxo!$N:$N,Fluxo!$S:$S,"&gt;"&amp;AO$5,Fluxo!$S:$S,"&lt;="&amp;AP$5,Fluxo!$D:$D,$D14)</f>
        <v>13273.27</v>
      </c>
      <c r="AQ14" s="18">
        <f>SUMIFS(Fluxo!$N:$N,Fluxo!$S:$S,"&gt;"&amp;AP$5,Fluxo!$S:$S,"&lt;="&amp;AQ$5,Fluxo!$D:$D,$D14)</f>
        <v>2569.02</v>
      </c>
      <c r="AR14" s="18">
        <f>SUMIFS(Fluxo!$N:$N,Fluxo!$S:$S,"&gt;"&amp;AQ$5,Fluxo!$S:$S,"&lt;="&amp;AR$5,Fluxo!$D:$D,$D14)</f>
        <v>2569.02</v>
      </c>
      <c r="AS14" s="18">
        <f>SUMIFS(Fluxo!$N:$N,Fluxo!$S:$S,"&gt;"&amp;AR$5,Fluxo!$S:$S,"&lt;="&amp;AS$5,Fluxo!$D:$D,$D14)</f>
        <v>2569.02</v>
      </c>
      <c r="AT14" s="18">
        <f>SUMIFS(Fluxo!$N:$N,Fluxo!$S:$S,"&gt;"&amp;AS$5,Fluxo!$S:$S,"&lt;="&amp;AT$5,Fluxo!$D:$D,$D14)</f>
        <v>0</v>
      </c>
      <c r="AU14" s="18">
        <f>SUMIFS(Fluxo!$N:$N,Fluxo!$S:$S,"&gt;"&amp;AT$5,Fluxo!$S:$S,"&lt;="&amp;AU$5,Fluxo!$D:$D,$D14)</f>
        <v>750368.14</v>
      </c>
      <c r="AV14" s="18">
        <f>SUMIFS(Fluxo!$N:$N,Fluxo!$S:$S,"&gt;"&amp;AU$5,Fluxo!$S:$S,"&lt;="&amp;AV$5,Fluxo!$D:$D,$D14)</f>
        <v>642.26</v>
      </c>
      <c r="AW14" s="18">
        <f>SUMIFS(Fluxo!$N:$N,Fluxo!$S:$S,"&gt;"&amp;AV$5,Fluxo!$S:$S,"&lt;="&amp;AW$5,Fluxo!$D:$D,$D14)</f>
        <v>0</v>
      </c>
      <c r="AX14" s="18">
        <f>SUMIFS(Fluxo!$N:$N,Fluxo!$S:$S,"&gt;"&amp;AW$5,Fluxo!$S:$S,"&lt;="&amp;AX$5,Fluxo!$D:$D,$D14)</f>
        <v>0</v>
      </c>
      <c r="AY14" s="18">
        <f>SUMIFS(Fluxo!$N:$N,Fluxo!$S:$S,"&gt;"&amp;AX$5,Fluxo!$S:$S,"&lt;="&amp;AY$5,Fluxo!$D:$D,$D14)</f>
        <v>0</v>
      </c>
      <c r="AZ14" s="18">
        <f>SUMIFS(Fluxo!$N:$N,Fluxo!$S:$S,"&gt;"&amp;AY$5,Fluxo!$S:$S,"&lt;="&amp;AZ$5,Fluxo!$D:$D,$D14)</f>
        <v>0</v>
      </c>
      <c r="BA14" s="18">
        <f>SUMIFS(Fluxo!$N:$N,Fluxo!$S:$S,"&gt;"&amp;AZ$5,Fluxo!$S:$S,"&lt;="&amp;BA$5,Fluxo!$D:$D,$D14)</f>
        <v>0</v>
      </c>
      <c r="BB14" s="18">
        <f>SUMIFS(Fluxo!$N:$N,Fluxo!$S:$S,"&gt;"&amp;BA$5,Fluxo!$S:$S,"&lt;="&amp;BB$5,Fluxo!$D:$D,$D14)</f>
        <v>0</v>
      </c>
      <c r="BC14" s="18">
        <f>SUMIFS(Fluxo!$N:$N,Fluxo!$S:$S,"&gt;"&amp;BB$5,Fluxo!$S:$S,"&lt;="&amp;BC$5,Fluxo!$D:$D,$D14)</f>
        <v>0</v>
      </c>
      <c r="BD14" s="18">
        <f>SUMIFS(Fluxo!$N:$N,Fluxo!$S:$S,"&gt;"&amp;BC$5,Fluxo!$S:$S,"&lt;="&amp;BD$5,Fluxo!$D:$D,$D14)</f>
        <v>0</v>
      </c>
      <c r="BE14" s="18">
        <f>SUMIFS(Fluxo!$N:$N,Fluxo!$S:$S,"&gt;"&amp;BD$5,Fluxo!$S:$S,"&lt;="&amp;BE$5,Fluxo!$D:$D,$D14)</f>
        <v>0</v>
      </c>
      <c r="BF14" s="18">
        <f>SUMIFS(Fluxo!$N:$N,Fluxo!$S:$S,"&gt;"&amp;BE$5,Fluxo!$S:$S,"&lt;="&amp;BF$5,Fluxo!$D:$D,$D14)</f>
        <v>0</v>
      </c>
      <c r="BG14" s="18">
        <f>SUMIFS(Fluxo!$N:$N,Fluxo!$S:$S,"&gt;"&amp;BF$5,Fluxo!$S:$S,"&lt;="&amp;BG$5,Fluxo!$D:$D,$D14)</f>
        <v>0</v>
      </c>
      <c r="BH14" s="18">
        <f>SUMIFS(Fluxo!$N:$N,Fluxo!$S:$S,"&gt;"&amp;BG$5,Fluxo!$S:$S,"&lt;="&amp;BH$5,Fluxo!$D:$D,$D14)</f>
        <v>0</v>
      </c>
      <c r="BI14" s="18">
        <f>SUMIFS(Fluxo!$N:$N,Fluxo!$S:$S,"&gt;"&amp;BH$5,Fluxo!$S:$S,"&lt;="&amp;BI$5,Fluxo!$D:$D,$D14)</f>
        <v>0</v>
      </c>
      <c r="BJ14" s="18">
        <f>SUMIFS(Fluxo!$N:$N,Fluxo!$S:$S,"&gt;"&amp;BI$5,Fluxo!$S:$S,"&lt;="&amp;BJ$5,Fluxo!$D:$D,$D14)</f>
        <v>0</v>
      </c>
      <c r="BK14" s="18">
        <f>SUMIFS(Fluxo!$N:$N,Fluxo!$S:$S,"&gt;"&amp;BJ$5,Fluxo!$S:$S,"&lt;="&amp;BK$5,Fluxo!$D:$D,$D14)</f>
        <v>0</v>
      </c>
      <c r="BL14" s="18">
        <f>SUMIFS(Fluxo!$N:$N,Fluxo!$S:$S,"&gt;"&amp;BK$5,Fluxo!$S:$S,"&lt;="&amp;BL$5,Fluxo!$D:$D,$D14)</f>
        <v>0</v>
      </c>
      <c r="BM14" s="18">
        <f>SUMIFS(Fluxo!$N:$N,Fluxo!$S:$S,"&gt;"&amp;BL$5,Fluxo!$S:$S,"&lt;="&amp;BM$5,Fluxo!$D:$D,$D14)</f>
        <v>0</v>
      </c>
      <c r="BN14" s="18">
        <f>SUMIFS(Fluxo!$N:$N,Fluxo!$S:$S,"&gt;"&amp;BM$5,Fluxo!$S:$S,"&lt;="&amp;BN$5,Fluxo!$D:$D,$D14)</f>
        <v>0</v>
      </c>
      <c r="BO14" s="18">
        <f>SUMIFS(Fluxo!$N:$N,Fluxo!$S:$S,"&gt;"&amp;BN$5,Fluxo!$S:$S,"&lt;="&amp;BO$5,Fluxo!$D:$D,$D14)</f>
        <v>0</v>
      </c>
      <c r="BP14" s="18">
        <f>SUMIFS(Fluxo!$N:$N,Fluxo!$S:$S,"&gt;"&amp;BO$5,Fluxo!$S:$S,"&lt;="&amp;BP$5,Fluxo!$D:$D,$D14)</f>
        <v>0</v>
      </c>
      <c r="BQ14" s="18">
        <f>SUMIFS(Fluxo!$N:$N,Fluxo!$S:$S,"&gt;"&amp;BP$5,Fluxo!$S:$S,"&lt;="&amp;BQ$5,Fluxo!$D:$D,$D14)</f>
        <v>0</v>
      </c>
      <c r="BR14" s="18">
        <f>SUMIFS(Fluxo!$N:$N,Fluxo!$S:$S,"&gt;"&amp;BQ$5,Fluxo!$S:$S,"&lt;="&amp;BR$5,Fluxo!$D:$D,$D14)</f>
        <v>0</v>
      </c>
      <c r="BS14" s="18">
        <f>SUMIFS(Fluxo!$N:$N,Fluxo!$S:$S,"&gt;"&amp;BR$5,Fluxo!$S:$S,"&lt;="&amp;BS$5,Fluxo!$D:$D,$D14)</f>
        <v>0</v>
      </c>
      <c r="BT14" s="18">
        <f>SUMIFS(Fluxo!$N:$N,Fluxo!$S:$S,"&gt;"&amp;BS$5,Fluxo!$S:$S,"&lt;="&amp;BT$5,Fluxo!$D:$D,$D14)</f>
        <v>0</v>
      </c>
      <c r="BU14" s="18">
        <f>SUMIFS(Fluxo!$N:$N,Fluxo!$S:$S,"&gt;"&amp;BT$5,Fluxo!$S:$S,"&lt;="&amp;BU$5,Fluxo!$D:$D,$D14)</f>
        <v>0</v>
      </c>
      <c r="BV14" s="18">
        <f>SUMIFS(Fluxo!$N:$N,Fluxo!$S:$S,"&gt;"&amp;BU$5,Fluxo!$S:$S,"&lt;="&amp;BV$5,Fluxo!$D:$D,$D14)</f>
        <v>0</v>
      </c>
      <c r="BW14" s="18">
        <f>SUMIFS(Fluxo!$N:$N,Fluxo!$S:$S,"&gt;"&amp;BV$5,Fluxo!$S:$S,"&lt;="&amp;BW$5,Fluxo!$D:$D,$D14)</f>
        <v>0</v>
      </c>
      <c r="BX14" s="18">
        <f>SUMIFS(Fluxo!$N:$N,Fluxo!$S:$S,"&gt;"&amp;BW$5,Fluxo!$S:$S,"&lt;="&amp;BX$5,Fluxo!$D:$D,$D14)</f>
        <v>0</v>
      </c>
      <c r="BY14" s="18">
        <f>SUMIFS(Fluxo!$N:$N,Fluxo!$S:$S,"&gt;"&amp;BX$5,Fluxo!$S:$S,"&lt;="&amp;BY$5,Fluxo!$D:$D,$D14)</f>
        <v>0</v>
      </c>
      <c r="BZ14" s="18">
        <f>SUMIFS(Fluxo!$N:$N,Fluxo!$S:$S,"&gt;"&amp;BY$5,Fluxo!$S:$S,"&lt;="&amp;BZ$5,Fluxo!$D:$D,$D14)</f>
        <v>0</v>
      </c>
      <c r="CA14" s="18">
        <f>SUMIFS(Fluxo!$N:$N,Fluxo!$S:$S,"&gt;"&amp;BZ$5,Fluxo!$S:$S,"&lt;="&amp;CA$5,Fluxo!$D:$D,$D14)</f>
        <v>0</v>
      </c>
      <c r="CB14" s="18">
        <f>SUMIFS(Fluxo!$N:$N,Fluxo!$S:$S,"&gt;"&amp;CA$5,Fluxo!$S:$S,"&lt;="&amp;CB$5,Fluxo!$D:$D,$D14)</f>
        <v>0</v>
      </c>
      <c r="CC14" s="18">
        <f>SUMIFS(Fluxo!$N:$N,Fluxo!$S:$S,"&gt;"&amp;CB$5,Fluxo!$S:$S,"&lt;="&amp;CC$5,Fluxo!$D:$D,$D14)</f>
        <v>0</v>
      </c>
      <c r="CD14" s="18">
        <f>SUMIFS(Fluxo!$N:$N,Fluxo!$S:$S,"&gt;"&amp;CC$5,Fluxo!$S:$S,"&lt;="&amp;CD$5,Fluxo!$D:$D,$D14)</f>
        <v>0</v>
      </c>
      <c r="CE14" s="18">
        <f>SUMIFS(Fluxo!$N:$N,Fluxo!$S:$S,"&gt;"&amp;CD$5,Fluxo!$S:$S,"&lt;="&amp;CE$5,Fluxo!$D:$D,$D14)</f>
        <v>0</v>
      </c>
      <c r="CF14" s="18">
        <f>SUMIFS(Fluxo!$N:$N,Fluxo!$S:$S,"&gt;"&amp;CE$5,Fluxo!$S:$S,"&lt;="&amp;CF$5,Fluxo!$D:$D,$D14)</f>
        <v>0</v>
      </c>
      <c r="CG14" s="18">
        <f>SUMIFS(Fluxo!$N:$N,Fluxo!$S:$S,"&gt;"&amp;CF$5,Fluxo!$S:$S,"&lt;="&amp;CG$5,Fluxo!$D:$D,$D14)</f>
        <v>0</v>
      </c>
      <c r="CH14" s="18">
        <f>SUMIFS(Fluxo!$N:$N,Fluxo!$S:$S,"&gt;"&amp;CG$5,Fluxo!$S:$S,"&lt;="&amp;CH$5,Fluxo!$D:$D,$D14)</f>
        <v>0</v>
      </c>
      <c r="CI14" s="18">
        <f>SUMIFS(Fluxo!$N:$N,Fluxo!$S:$S,"&gt;"&amp;CH$5,Fluxo!$S:$S,"&lt;="&amp;CI$5,Fluxo!$D:$D,$D14)</f>
        <v>0</v>
      </c>
      <c r="CJ14" s="18">
        <f>SUMIFS(Fluxo!$N:$N,Fluxo!$S:$S,"&gt;"&amp;CI$5,Fluxo!$S:$S,"&lt;="&amp;CJ$5,Fluxo!$D:$D,$D14)</f>
        <v>0</v>
      </c>
      <c r="CK14" s="18">
        <f>SUMIFS(Fluxo!$N:$N,Fluxo!$S:$S,"&gt;"&amp;CJ$5,Fluxo!$S:$S,"&lt;="&amp;CK$5,Fluxo!$D:$D,$D14)</f>
        <v>0</v>
      </c>
      <c r="CL14" s="18">
        <f>SUMIFS(Fluxo!$N:$N,Fluxo!$S:$S,"&gt;"&amp;CK$5,Fluxo!$S:$S,"&lt;="&amp;CL$5,Fluxo!$D:$D,$D14)</f>
        <v>0</v>
      </c>
      <c r="CM14" s="18">
        <f>SUMIFS(Fluxo!$N:$N,Fluxo!$S:$S,"&gt;"&amp;CL$5,Fluxo!$S:$S,"&lt;="&amp;CM$5,Fluxo!$D:$D,$D14)</f>
        <v>0</v>
      </c>
      <c r="CN14" s="18">
        <f>SUMIFS(Fluxo!$N:$N,Fluxo!$S:$S,"&gt;"&amp;CM$5,Fluxo!$S:$S,"&lt;="&amp;CN$5,Fluxo!$D:$D,$D14)</f>
        <v>0</v>
      </c>
      <c r="CO14" s="18">
        <f>SUMIFS(Fluxo!$N:$N,Fluxo!$S:$S,"&gt;"&amp;CN$5,Fluxo!$S:$S,"&lt;="&amp;CO$5,Fluxo!$D:$D,$D14)</f>
        <v>0</v>
      </c>
      <c r="CP14" s="18">
        <f>SUMIFS(Fluxo!$N:$N,Fluxo!$S:$S,"&gt;"&amp;CO$5,Fluxo!$S:$S,"&lt;="&amp;CP$5,Fluxo!$D:$D,$D14)</f>
        <v>0</v>
      </c>
      <c r="CQ14" s="18">
        <f>SUMIFS(Fluxo!$N:$N,Fluxo!$S:$S,"&gt;"&amp;CP$5,Fluxo!$S:$S,"&lt;="&amp;CQ$5,Fluxo!$D:$D,$D14)</f>
        <v>0</v>
      </c>
      <c r="CR14" s="18">
        <f>SUMIFS(Fluxo!$N:$N,Fluxo!$S:$S,"&gt;"&amp;CQ$5,Fluxo!$S:$S,"&lt;="&amp;CR$5,Fluxo!$D:$D,$D14)</f>
        <v>0</v>
      </c>
      <c r="CS14" s="18">
        <f>SUMIFS(Fluxo!$N:$N,Fluxo!$S:$S,"&gt;"&amp;CR$5,Fluxo!$S:$S,"&lt;="&amp;CS$5,Fluxo!$D:$D,$D14)</f>
        <v>0</v>
      </c>
      <c r="CT14" s="18">
        <f>SUMIFS(Fluxo!$N:$N,Fluxo!$S:$S,"&gt;"&amp;CS$5,Fluxo!$S:$S,"&lt;="&amp;CT$5,Fluxo!$D:$D,$D14)</f>
        <v>0</v>
      </c>
      <c r="CU14" s="18">
        <f>SUMIFS(Fluxo!$N:$N,Fluxo!$S:$S,"&gt;"&amp;CT$5,Fluxo!$S:$S,"&lt;="&amp;CU$5,Fluxo!$D:$D,$D14)</f>
        <v>0</v>
      </c>
      <c r="CV14" s="18">
        <f>SUMIFS(Fluxo!$N:$N,Fluxo!$S:$S,"&gt;"&amp;CU$5,Fluxo!$S:$S,"&lt;="&amp;CV$5,Fluxo!$D:$D,$D14)</f>
        <v>0</v>
      </c>
      <c r="CW14" s="18">
        <f>SUMIFS(Fluxo!$N:$N,Fluxo!$S:$S,"&gt;"&amp;CV$5,Fluxo!$S:$S,"&lt;="&amp;CW$5,Fluxo!$D:$D,$D14)</f>
        <v>0</v>
      </c>
      <c r="CX14" s="18">
        <f>SUMIFS(Fluxo!$N:$N,Fluxo!$S:$S,"&gt;"&amp;CW$5,Fluxo!$S:$S,"&lt;="&amp;CX$5,Fluxo!$D:$D,$D14)</f>
        <v>0</v>
      </c>
      <c r="CY14" s="18">
        <f>SUMIFS(Fluxo!$N:$N,Fluxo!$S:$S,"&gt;"&amp;CX$5,Fluxo!$S:$S,"&lt;="&amp;CY$5,Fluxo!$D:$D,$D14)</f>
        <v>0</v>
      </c>
      <c r="CZ14" s="18">
        <f>SUMIFS(Fluxo!$N:$N,Fluxo!$S:$S,"&gt;"&amp;CY$5,Fluxo!$S:$S,"&lt;="&amp;CZ$5,Fluxo!$D:$D,$D14)</f>
        <v>0</v>
      </c>
      <c r="DA14" s="18">
        <f>SUMIFS(Fluxo!$N:$N,Fluxo!$S:$S,"&gt;"&amp;CZ$5,Fluxo!$S:$S,"&lt;="&amp;DA$5,Fluxo!$D:$D,$D14)</f>
        <v>0</v>
      </c>
      <c r="DB14" s="18">
        <f>SUMIFS(Fluxo!$N:$N,Fluxo!$S:$S,"&gt;"&amp;DA$5,Fluxo!$S:$S,"&lt;="&amp;DB$5,Fluxo!$D:$D,$D14)</f>
        <v>0</v>
      </c>
      <c r="DC14" s="18">
        <f>SUMIFS(Fluxo!$N:$N,Fluxo!$S:$S,"&gt;"&amp;DB$5,Fluxo!$S:$S,"&lt;="&amp;DC$5,Fluxo!$D:$D,$D14)</f>
        <v>0</v>
      </c>
      <c r="DD14" s="18">
        <f>SUMIFS(Fluxo!$N:$N,Fluxo!$S:$S,"&gt;"&amp;DC$5,Fluxo!$S:$S,"&lt;="&amp;DD$5,Fluxo!$D:$D,$D14)</f>
        <v>0</v>
      </c>
      <c r="DE14" s="18">
        <f>SUMIFS(Fluxo!$N:$N,Fluxo!$S:$S,"&gt;"&amp;DD$5,Fluxo!$S:$S,"&lt;="&amp;DE$5,Fluxo!$D:$D,$D14)</f>
        <v>0</v>
      </c>
      <c r="DF14" s="18">
        <f>SUMIFS(Fluxo!$N:$N,Fluxo!$S:$S,"&gt;"&amp;DE$5,Fluxo!$S:$S,"&lt;="&amp;DF$5,Fluxo!$D:$D,$D14)</f>
        <v>0</v>
      </c>
      <c r="DG14" s="18">
        <f>SUMIFS(Fluxo!$N:$N,Fluxo!$S:$S,"&gt;"&amp;DF$5,Fluxo!$S:$S,"&lt;="&amp;DG$5,Fluxo!$D:$D,$D14)</f>
        <v>0</v>
      </c>
      <c r="DH14" s="18">
        <f>SUMIFS(Fluxo!$N:$N,Fluxo!$S:$S,"&gt;"&amp;DG$5,Fluxo!$S:$S,"&lt;="&amp;DH$5,Fluxo!$D:$D,$D14)</f>
        <v>0</v>
      </c>
      <c r="DI14" s="18">
        <f>SUMIFS(Fluxo!$N:$N,Fluxo!$S:$S,"&gt;"&amp;DH$5,Fluxo!$S:$S,"&lt;="&amp;DI$5,Fluxo!$D:$D,$D14)</f>
        <v>0</v>
      </c>
      <c r="DJ14" s="18">
        <f>SUMIFS(Fluxo!$N:$N,Fluxo!$S:$S,"&gt;"&amp;DI$5,Fluxo!$S:$S,"&lt;="&amp;DJ$5,Fluxo!$D:$D,$D14)</f>
        <v>0</v>
      </c>
      <c r="DK14" s="18">
        <f>SUMIFS(Fluxo!$N:$N,Fluxo!$S:$S,"&gt;"&amp;DJ$5,Fluxo!$S:$S,"&lt;="&amp;DK$5,Fluxo!$D:$D,$D14)</f>
        <v>0</v>
      </c>
      <c r="DL14" s="18">
        <f>SUMIFS(Fluxo!$N:$N,Fluxo!$S:$S,"&gt;"&amp;DK$5,Fluxo!$S:$S,"&lt;="&amp;DL$5,Fluxo!$D:$D,$D14)</f>
        <v>0</v>
      </c>
      <c r="DM14" s="18">
        <f>SUMIFS(Fluxo!$N:$N,Fluxo!$S:$S,"&gt;"&amp;DL$5,Fluxo!$S:$S,"&lt;="&amp;DM$5,Fluxo!$D:$D,$D14)</f>
        <v>0</v>
      </c>
      <c r="DN14" s="18">
        <f>SUMIFS(Fluxo!$N:$N,Fluxo!$S:$S,"&gt;"&amp;DM$5,Fluxo!$S:$S,"&lt;="&amp;DN$5,Fluxo!$D:$D,$D14)</f>
        <v>0</v>
      </c>
      <c r="DO14" s="18">
        <f>SUMIFS(Fluxo!$N:$N,Fluxo!$S:$S,"&gt;"&amp;DN$5,Fluxo!$S:$S,"&lt;="&amp;DO$5,Fluxo!$D:$D,$D14)</f>
        <v>0</v>
      </c>
      <c r="DP14" s="18">
        <f>SUMIFS(Fluxo!$N:$N,Fluxo!$S:$S,"&gt;"&amp;DO$5,Fluxo!$S:$S,"&lt;="&amp;DP$5,Fluxo!$D:$D,$D14)</f>
        <v>0</v>
      </c>
      <c r="DQ14" s="18">
        <f>SUMIFS(Fluxo!$N:$N,Fluxo!$S:$S,"&gt;"&amp;DP$5,Fluxo!$S:$S,"&lt;="&amp;DQ$5,Fluxo!$D:$D,$D14)</f>
        <v>0</v>
      </c>
      <c r="DR14" s="18">
        <f>SUMIFS(Fluxo!$N:$N,Fluxo!$S:$S,"&gt;"&amp;DQ$5,Fluxo!$S:$S,"&lt;="&amp;DR$5,Fluxo!$D:$D,$D14)</f>
        <v>0</v>
      </c>
      <c r="DS14" s="18">
        <f>SUMIFS(Fluxo!$N:$N,Fluxo!$S:$S,"&gt;"&amp;DR$5,Fluxo!$S:$S,"&lt;="&amp;DS$5,Fluxo!$D:$D,$D14)</f>
        <v>0</v>
      </c>
      <c r="DT14" s="18">
        <f>SUMIFS(Fluxo!$N:$N,Fluxo!$S:$S,"&gt;"&amp;DS$5,Fluxo!$S:$S,"&lt;="&amp;DT$5,Fluxo!$D:$D,$D14)</f>
        <v>0</v>
      </c>
      <c r="DU14" s="18">
        <f>SUMIFS(Fluxo!$N:$N,Fluxo!$S:$S,"&gt;"&amp;DT$5,Fluxo!$S:$S,"&lt;="&amp;DU$5,Fluxo!$D:$D,$D14)</f>
        <v>0</v>
      </c>
      <c r="DV14" s="18">
        <f>SUMIFS(Fluxo!$N:$N,Fluxo!$S:$S,"&gt;"&amp;DU$5,Fluxo!$S:$S,"&lt;="&amp;DV$5,Fluxo!$D:$D,$D14)</f>
        <v>0</v>
      </c>
      <c r="DW14" s="18">
        <f>SUMIFS(Fluxo!$N:$N,Fluxo!$S:$S,"&gt;"&amp;DV$5,Fluxo!$S:$S,"&lt;="&amp;DW$5,Fluxo!$D:$D,$D14)</f>
        <v>0</v>
      </c>
      <c r="DX14" s="18">
        <f>SUMIFS(Fluxo!$N:$N,Fluxo!$S:$S,"&gt;"&amp;DW$5,Fluxo!$S:$S,"&lt;="&amp;DX$5,Fluxo!$D:$D,$D14)</f>
        <v>0</v>
      </c>
      <c r="DY14" s="18">
        <f>SUMIFS(Fluxo!$N:$N,Fluxo!$S:$S,"&gt;"&amp;DX$5,Fluxo!$S:$S,"&lt;="&amp;DY$5,Fluxo!$D:$D,$D14)</f>
        <v>0</v>
      </c>
      <c r="DZ14" s="18">
        <f>SUMIFS(Fluxo!$N:$N,Fluxo!$S:$S,"&gt;"&amp;DY$5,Fluxo!$S:$S,"&lt;="&amp;DZ$5,Fluxo!$D:$D,$D14)</f>
        <v>0</v>
      </c>
      <c r="EA14" s="18">
        <f>SUMIFS(Fluxo!$N:$N,Fluxo!$S:$S,"&gt;"&amp;DZ$5,Fluxo!$S:$S,"&lt;="&amp;EA$5,Fluxo!$D:$D,$D14)</f>
        <v>0</v>
      </c>
      <c r="EB14" s="18">
        <f>SUMIFS(Fluxo!$N:$N,Fluxo!$S:$S,"&gt;"&amp;EA$5,Fluxo!$S:$S,"&lt;="&amp;EB$5,Fluxo!$D:$D,$D14)</f>
        <v>0</v>
      </c>
      <c r="EC14" s="18">
        <f>SUMIFS(Fluxo!$N:$N,Fluxo!$S:$S,"&gt;"&amp;EB$5,Fluxo!$S:$S,"&lt;="&amp;EC$5,Fluxo!$D:$D,$D14)</f>
        <v>0</v>
      </c>
      <c r="ED14" s="18">
        <f>SUMIFS(Fluxo!$N:$N,Fluxo!$S:$S,"&gt;"&amp;EC$5,Fluxo!$S:$S,"&lt;="&amp;ED$5,Fluxo!$D:$D,$D14)</f>
        <v>0</v>
      </c>
      <c r="EE14" s="18">
        <f>SUMIFS(Fluxo!$N:$N,Fluxo!$S:$S,"&gt;"&amp;ED$5,Fluxo!$S:$S,"&lt;="&amp;EE$5,Fluxo!$D:$D,$D14)</f>
        <v>0</v>
      </c>
      <c r="EF14" s="18">
        <f>SUMIFS(Fluxo!$N:$N,Fluxo!$S:$S,"&gt;"&amp;EE$5,Fluxo!$S:$S,"&lt;="&amp;EF$5,Fluxo!$D:$D,$D14)</f>
        <v>0</v>
      </c>
      <c r="EG14" s="18">
        <f>SUMIFS(Fluxo!$N:$N,Fluxo!$S:$S,"&gt;"&amp;EF$5,Fluxo!$S:$S,"&lt;="&amp;EG$5,Fluxo!$D:$D,$D14)</f>
        <v>0</v>
      </c>
      <c r="EH14" s="18">
        <f>SUMIFS(Fluxo!$N:$N,Fluxo!$S:$S,"&gt;"&amp;EG$5,Fluxo!$S:$S,"&lt;="&amp;EH$5,Fluxo!$D:$D,$D14)</f>
        <v>0</v>
      </c>
      <c r="EI14" s="18">
        <f>SUMIFS(Fluxo!$N:$N,Fluxo!$S:$S,"&gt;"&amp;EH$5,Fluxo!$S:$S,"&lt;="&amp;EI$5,Fluxo!$D:$D,$D14)</f>
        <v>0</v>
      </c>
      <c r="EJ14" s="18">
        <f>SUMIFS(Fluxo!$N:$N,Fluxo!$S:$S,"&gt;"&amp;EI$5,Fluxo!$S:$S,"&lt;="&amp;EJ$5,Fluxo!$D:$D,$D14)</f>
        <v>0</v>
      </c>
      <c r="EK14" s="18">
        <f>SUMIFS(Fluxo!$N:$N,Fluxo!$S:$S,"&gt;"&amp;EJ$5,Fluxo!$S:$S,"&lt;="&amp;EK$5,Fluxo!$D:$D,$D14)</f>
        <v>0</v>
      </c>
      <c r="EL14" s="18">
        <f>SUMIFS(Fluxo!$N:$N,Fluxo!$S:$S,"&gt;"&amp;EK$5,Fluxo!$S:$S,"&lt;="&amp;EL$5,Fluxo!$D:$D,$D14)</f>
        <v>0</v>
      </c>
      <c r="EM14" s="18">
        <f>SUMIFS(Fluxo!$N:$N,Fluxo!$S:$S,"&gt;"&amp;EL$5,Fluxo!$S:$S,"&lt;="&amp;EM$5,Fluxo!$D:$D,$D14)</f>
        <v>0</v>
      </c>
      <c r="EN14" s="18">
        <f>SUMIFS(Fluxo!$N:$N,Fluxo!$S:$S,"&gt;"&amp;EM$5,Fluxo!$S:$S,"&lt;="&amp;EN$5,Fluxo!$D:$D,$D14)</f>
        <v>0</v>
      </c>
      <c r="EO14" s="18">
        <f>SUMIFS(Fluxo!$N:$N,Fluxo!$S:$S,"&gt;"&amp;EN$5,Fluxo!$S:$S,"&lt;="&amp;EO$5,Fluxo!$D:$D,$D14)</f>
        <v>0</v>
      </c>
      <c r="EP14" s="18">
        <f>SUMIFS(Fluxo!$N:$N,Fluxo!$S:$S,"&gt;"&amp;EO$5,Fluxo!$S:$S,"&lt;="&amp;EP$5,Fluxo!$D:$D,$D14)</f>
        <v>0</v>
      </c>
      <c r="EQ14" s="18">
        <f>SUMIFS(Fluxo!$N:$N,Fluxo!$S:$S,"&gt;"&amp;EP$5,Fluxo!$S:$S,"&lt;="&amp;EQ$5,Fluxo!$D:$D,$D14)</f>
        <v>0</v>
      </c>
      <c r="ER14" s="18">
        <f>SUMIFS(Fluxo!$N:$N,Fluxo!$S:$S,"&gt;"&amp;EQ$5,Fluxo!$S:$S,"&lt;="&amp;ER$5,Fluxo!$D:$D,$D14)</f>
        <v>0</v>
      </c>
      <c r="ES14" s="18">
        <f>SUMIFS(Fluxo!$N:$N,Fluxo!$S:$S,"&gt;"&amp;ER$5,Fluxo!$S:$S,"&lt;="&amp;ES$5,Fluxo!$D:$D,$D14)</f>
        <v>0</v>
      </c>
      <c r="ET14" s="18">
        <f>SUMIFS(Fluxo!$N:$N,Fluxo!$S:$S,"&gt;"&amp;ES$5,Fluxo!$S:$S,"&lt;="&amp;ET$5,Fluxo!$D:$D,$D14)</f>
        <v>0</v>
      </c>
      <c r="EU14" s="18">
        <f>SUMIFS(Fluxo!$N:$N,Fluxo!$S:$S,"&gt;"&amp;ET$5,Fluxo!$S:$S,"&lt;="&amp;EU$5,Fluxo!$D:$D,$D14)</f>
        <v>0</v>
      </c>
      <c r="EV14" s="18">
        <f>SUMIFS(Fluxo!$N:$N,Fluxo!$S:$S,"&gt;"&amp;EU$5,Fluxo!$S:$S,"&lt;="&amp;EV$5,Fluxo!$D:$D,$D14)</f>
        <v>0</v>
      </c>
      <c r="EW14" s="18">
        <f>SUMIFS(Fluxo!$N:$N,Fluxo!$S:$S,"&gt;"&amp;EV$5,Fluxo!$S:$S,"&lt;="&amp;EW$5,Fluxo!$D:$D,$D14)</f>
        <v>0</v>
      </c>
      <c r="EX14" s="18">
        <f>SUMIFS(Fluxo!$N:$N,Fluxo!$S:$S,"&gt;"&amp;EW$5,Fluxo!$S:$S,"&lt;="&amp;EX$5,Fluxo!$D:$D,$D14)</f>
        <v>0</v>
      </c>
      <c r="EY14" s="18">
        <f>SUMIFS(Fluxo!$N:$N,Fluxo!$S:$S,"&gt;"&amp;EX$5,Fluxo!$S:$S,"&lt;="&amp;EY$5,Fluxo!$D:$D,$D14)</f>
        <v>0</v>
      </c>
      <c r="EZ14" s="18">
        <f>SUMIFS(Fluxo!$N:$N,Fluxo!$S:$S,"&gt;"&amp;EY$5,Fluxo!$S:$S,"&lt;="&amp;EZ$5,Fluxo!$D:$D,$D14)</f>
        <v>0</v>
      </c>
      <c r="FA14" s="18">
        <f>SUMIFS(Fluxo!$N:$N,Fluxo!$S:$S,"&gt;"&amp;EZ$5,Fluxo!$S:$S,"&lt;="&amp;FA$5,Fluxo!$D:$D,$D14)</f>
        <v>0</v>
      </c>
      <c r="FB14" s="18">
        <f>SUMIFS(Fluxo!$N:$N,Fluxo!$S:$S,"&gt;"&amp;FA$5,Fluxo!$S:$S,"&lt;="&amp;FB$5,Fluxo!$D:$D,$D14)</f>
        <v>0</v>
      </c>
      <c r="FC14" s="18">
        <f>SUMIFS(Fluxo!$N:$N,Fluxo!$S:$S,"&gt;"&amp;FB$5,Fluxo!$S:$S,"&lt;="&amp;FC$5,Fluxo!$D:$D,$D14)</f>
        <v>0</v>
      </c>
      <c r="FD14" s="18">
        <f>SUMIFS(Fluxo!$N:$N,Fluxo!$S:$S,"&gt;"&amp;FC$5,Fluxo!$S:$S,"&lt;="&amp;FD$5,Fluxo!$D:$D,$D14)</f>
        <v>0</v>
      </c>
      <c r="FE14" s="18">
        <f>SUMIFS(Fluxo!$N:$N,Fluxo!$S:$S,"&gt;"&amp;FD$5,Fluxo!$S:$S,"&lt;="&amp;FE$5,Fluxo!$D:$D,$D14)</f>
        <v>0</v>
      </c>
      <c r="FF14" s="18">
        <f>SUMIFS(Fluxo!$N:$N,Fluxo!$S:$S,"&gt;"&amp;FE$5,Fluxo!$S:$S,"&lt;="&amp;FF$5,Fluxo!$D:$D,$D14)</f>
        <v>0</v>
      </c>
      <c r="FG14" s="18">
        <f>SUMIFS(Fluxo!$N:$N,Fluxo!$S:$S,"&gt;"&amp;FF$5,Fluxo!$S:$S,"&lt;="&amp;FG$5,Fluxo!$D:$D,$D14)</f>
        <v>0</v>
      </c>
      <c r="FH14" s="18">
        <f>SUMIFS(Fluxo!$N:$N,Fluxo!$S:$S,"&gt;"&amp;FG$5,Fluxo!$S:$S,"&lt;="&amp;FH$5,Fluxo!$D:$D,$D14)</f>
        <v>0</v>
      </c>
      <c r="FI14" s="18">
        <f>SUMIFS(Fluxo!$N:$N,Fluxo!$S:$S,"&gt;"&amp;FH$5,Fluxo!$S:$S,"&lt;="&amp;FI$5,Fluxo!$D:$D,$D14)</f>
        <v>0</v>
      </c>
      <c r="FJ14" s="18">
        <f>SUMIFS(Fluxo!$N:$N,Fluxo!$S:$S,"&gt;"&amp;FI$5,Fluxo!$S:$S,"&lt;="&amp;FJ$5,Fluxo!$D:$D,$D14)</f>
        <v>0</v>
      </c>
      <c r="FK14" s="18">
        <f>SUMIFS(Fluxo!$N:$N,Fluxo!$S:$S,"&gt;"&amp;FJ$5,Fluxo!$S:$S,"&lt;="&amp;FK$5,Fluxo!$D:$D,$D14)</f>
        <v>0</v>
      </c>
      <c r="FL14" s="18">
        <f>SUMIFS(Fluxo!$N:$N,Fluxo!$S:$S,"&gt;"&amp;FK$5,Fluxo!$S:$S,"&lt;="&amp;FL$5,Fluxo!$D:$D,$D14)</f>
        <v>0</v>
      </c>
      <c r="FM14" s="18">
        <f>SUMIFS(Fluxo!$N:$N,Fluxo!$S:$S,"&gt;"&amp;FL$5,Fluxo!$S:$S,"&lt;="&amp;FM$5,Fluxo!$D:$D,$D14)</f>
        <v>0</v>
      </c>
      <c r="FN14" s="18">
        <f>SUMIFS(Fluxo!$N:$N,Fluxo!$S:$S,"&gt;"&amp;FM$5,Fluxo!$S:$S,"&lt;="&amp;FN$5,Fluxo!$D:$D,$D14)</f>
        <v>0</v>
      </c>
      <c r="FO14" s="18">
        <f>SUMIFS(Fluxo!$N:$N,Fluxo!$S:$S,"&gt;"&amp;FN$5,Fluxo!$S:$S,"&lt;="&amp;FO$5,Fluxo!$D:$D,$D14)</f>
        <v>0</v>
      </c>
      <c r="FP14" s="18">
        <f>SUMIFS(Fluxo!$N:$N,Fluxo!$S:$S,"&gt;"&amp;FO$5,Fluxo!$S:$S,"&lt;="&amp;FP$5,Fluxo!$D:$D,$D14)</f>
        <v>0</v>
      </c>
      <c r="FQ14" s="18">
        <f>SUMIFS(Fluxo!$N:$N,Fluxo!$S:$S,"&gt;"&amp;FP$5,Fluxo!$S:$S,"&lt;="&amp;FQ$5,Fluxo!$D:$D,$D14)</f>
        <v>0</v>
      </c>
      <c r="FR14" s="18">
        <f>SUMIFS(Fluxo!$N:$N,Fluxo!$S:$S,"&gt;"&amp;FQ$5,Fluxo!$S:$S,"&lt;="&amp;FR$5,Fluxo!$D:$D,$D14)</f>
        <v>0</v>
      </c>
      <c r="FS14" s="18">
        <f>SUMIFS(Fluxo!$N:$N,Fluxo!$S:$S,"&gt;"&amp;FR$5,Fluxo!$S:$S,"&lt;="&amp;FS$5,Fluxo!$D:$D,$D14)</f>
        <v>0</v>
      </c>
      <c r="FT14" s="18">
        <f>SUMIFS(Fluxo!$N:$N,Fluxo!$S:$S,"&gt;"&amp;FS$5,Fluxo!$S:$S,"&lt;="&amp;FT$5,Fluxo!$D:$D,$D14)</f>
        <v>0</v>
      </c>
      <c r="FU14" s="18">
        <f>SUMIFS(Fluxo!$N:$N,Fluxo!$S:$S,"&gt;"&amp;FT$5,Fluxo!$S:$S,"&lt;="&amp;FU$5,Fluxo!$D:$D,$D14)</f>
        <v>0</v>
      </c>
      <c r="FV14" s="18">
        <f>SUMIFS(Fluxo!$N:$N,Fluxo!$S:$S,"&gt;"&amp;FU$5,Fluxo!$S:$S,"&lt;="&amp;FV$5,Fluxo!$D:$D,$D14)</f>
        <v>0</v>
      </c>
      <c r="FW14" s="18">
        <f>SUMIFS(Fluxo!$N:$N,Fluxo!$S:$S,"&gt;"&amp;FV$5,Fluxo!$S:$S,"&lt;="&amp;FW$5,Fluxo!$D:$D,$D14)</f>
        <v>0</v>
      </c>
      <c r="FX14" s="18">
        <f>SUMIFS(Fluxo!$N:$N,Fluxo!$S:$S,"&gt;"&amp;FW$5,Fluxo!$S:$S,"&lt;="&amp;FX$5,Fluxo!$D:$D,$D14)</f>
        <v>0</v>
      </c>
      <c r="FY14" s="18">
        <f>SUMIFS(Fluxo!$N:$N,Fluxo!$S:$S,"&gt;"&amp;FX$5,Fluxo!$S:$S,"&lt;="&amp;FY$5,Fluxo!$D:$D,$D14)</f>
        <v>0</v>
      </c>
      <c r="FZ14" s="18">
        <f>SUMIFS(Fluxo!$N:$N,Fluxo!$S:$S,"&gt;"&amp;FY$5,Fluxo!$S:$S,"&lt;="&amp;FZ$5,Fluxo!$D:$D,$D14)</f>
        <v>0</v>
      </c>
      <c r="GA14" s="18">
        <f>SUMIFS(Fluxo!$N:$N,Fluxo!$S:$S,"&gt;"&amp;FZ$5,Fluxo!$S:$S,"&lt;="&amp;GA$5,Fluxo!$D:$D,$D14)</f>
        <v>0</v>
      </c>
      <c r="GB14" s="18">
        <f>SUMIFS(Fluxo!$N:$N,Fluxo!$S:$S,"&gt;"&amp;GA$5,Fluxo!$S:$S,"&lt;="&amp;GB$5,Fluxo!$D:$D,$D14)</f>
        <v>0</v>
      </c>
      <c r="GC14" s="18">
        <f>SUMIFS(Fluxo!$N:$N,Fluxo!$S:$S,"&gt;"&amp;GB$5,Fluxo!$S:$S,"&lt;="&amp;GC$5,Fluxo!$D:$D,$D14)</f>
        <v>0</v>
      </c>
      <c r="GD14" s="18">
        <f>SUMIFS(Fluxo!$N:$N,Fluxo!$S:$S,"&gt;"&amp;GC$5,Fluxo!$S:$S,"&lt;="&amp;GD$5,Fluxo!$D:$D,$D14)</f>
        <v>0</v>
      </c>
      <c r="GE14" s="18">
        <f>SUMIFS(Fluxo!$N:$N,Fluxo!$S:$S,"&gt;"&amp;GD$5,Fluxo!$S:$S,"&lt;="&amp;GE$5,Fluxo!$D:$D,$D14)</f>
        <v>0</v>
      </c>
      <c r="GF14" s="18">
        <f>SUMIFS(Fluxo!$N:$N,Fluxo!$S:$S,"&gt;"&amp;GE$5,Fluxo!$S:$S,"&lt;="&amp;GF$5,Fluxo!$D:$D,$D14)</f>
        <v>0</v>
      </c>
      <c r="GG14" s="18">
        <f>SUMIFS(Fluxo!$N:$N,Fluxo!$S:$S,"&gt;"&amp;GF$5,Fluxo!$S:$S,"&lt;="&amp;GG$5,Fluxo!$D:$D,$D14)</f>
        <v>0</v>
      </c>
      <c r="GH14" s="18">
        <f>SUMIFS(Fluxo!$N:$N,Fluxo!$S:$S,"&gt;"&amp;GG$5,Fluxo!$S:$S,"&lt;="&amp;GH$5,Fluxo!$D:$D,$D14)</f>
        <v>0</v>
      </c>
      <c r="GI14" s="18">
        <f>SUMIFS(Fluxo!$N:$N,Fluxo!$S:$S,"&gt;"&amp;GH$5,Fluxo!$S:$S,"&lt;="&amp;GI$5,Fluxo!$D:$D,$D14)</f>
        <v>0</v>
      </c>
      <c r="GJ14" s="18">
        <f>SUMIFS(Fluxo!$N:$N,Fluxo!$S:$S,"&gt;"&amp;GI$5,Fluxo!$S:$S,"&lt;="&amp;GJ$5,Fluxo!$D:$D,$D14)</f>
        <v>0</v>
      </c>
      <c r="GK14" s="18">
        <f>SUMIFS(Fluxo!$N:$N,Fluxo!$S:$S,"&gt;"&amp;GJ$5,Fluxo!$S:$S,"&lt;="&amp;GK$5,Fluxo!$D:$D,$D14)</f>
        <v>0</v>
      </c>
      <c r="GL14" s="18">
        <f>SUMIFS(Fluxo!$N:$N,Fluxo!$S:$S,"&gt;"&amp;GK$5,Fluxo!$S:$S,"&lt;="&amp;GL$5,Fluxo!$D:$D,$D14)</f>
        <v>0</v>
      </c>
      <c r="GM14" s="18">
        <f>SUMIFS(Fluxo!$N:$N,Fluxo!$S:$S,"&gt;"&amp;GL$5,Fluxo!$S:$S,"&lt;="&amp;GM$5,Fluxo!$D:$D,$D14)</f>
        <v>0</v>
      </c>
      <c r="GN14" s="18">
        <f>SUMIFS(Fluxo!$N:$N,Fluxo!$S:$S,"&gt;"&amp;GM$5,Fluxo!$S:$S,"&lt;="&amp;GN$5,Fluxo!$D:$D,$D14)</f>
        <v>0</v>
      </c>
      <c r="GO14" s="18">
        <f>SUMIFS(Fluxo!$N:$N,Fluxo!$S:$S,"&gt;"&amp;GN$5,Fluxo!$S:$S,"&lt;="&amp;GO$5,Fluxo!$D:$D,$D14)</f>
        <v>0</v>
      </c>
      <c r="GP14" s="18">
        <f>SUMIFS(Fluxo!$N:$N,Fluxo!$S:$S,"&gt;"&amp;GO$5,Fluxo!$S:$S,"&lt;="&amp;GP$5,Fluxo!$D:$D,$D14)</f>
        <v>0</v>
      </c>
      <c r="GQ14" s="18">
        <f>SUMIFS(Fluxo!$N:$N,Fluxo!$S:$S,"&gt;"&amp;GP$5,Fluxo!$S:$S,"&lt;="&amp;GQ$5,Fluxo!$D:$D,$D14)</f>
        <v>0</v>
      </c>
      <c r="GR14" s="18">
        <f>SUMIFS(Fluxo!$N:$N,Fluxo!$S:$S,"&gt;"&amp;GQ$5,Fluxo!$S:$S,"&lt;="&amp;GR$5,Fluxo!$D:$D,$D14)</f>
        <v>0</v>
      </c>
      <c r="GS14" s="18">
        <f>SUMIFS(Fluxo!$N:$N,Fluxo!$S:$S,"&gt;"&amp;GR$5,Fluxo!$S:$S,"&lt;="&amp;GS$5,Fluxo!$D:$D,$D14)</f>
        <v>0</v>
      </c>
      <c r="GT14" s="18">
        <f>SUMIFS(Fluxo!$N:$N,Fluxo!$S:$S,"&gt;"&amp;GS$5,Fluxo!$S:$S,"&lt;="&amp;GT$5,Fluxo!$D:$D,$D14)</f>
        <v>0</v>
      </c>
      <c r="GU14" s="18">
        <f>SUMIFS(Fluxo!$N:$N,Fluxo!$S:$S,"&gt;"&amp;GT$5,Fluxo!$S:$S,"&lt;="&amp;GU$5,Fluxo!$D:$D,$D14)</f>
        <v>0</v>
      </c>
      <c r="GV14" s="18">
        <f>SUMIFS(Fluxo!$N:$N,Fluxo!$S:$S,"&gt;"&amp;GU$5,Fluxo!$S:$S,"&lt;="&amp;GV$5,Fluxo!$D:$D,$D14)</f>
        <v>0</v>
      </c>
      <c r="GW14" s="18">
        <f>SUMIFS(Fluxo!$N:$N,Fluxo!$S:$S,"&gt;"&amp;GV$5,Fluxo!$S:$S,"&lt;="&amp;GW$5,Fluxo!$D:$D,$D14)</f>
        <v>0</v>
      </c>
      <c r="GX14" s="18">
        <f>SUMIFS(Fluxo!$N:$N,Fluxo!$S:$S,"&gt;"&amp;GW$5,Fluxo!$S:$S,"&lt;="&amp;GX$5,Fluxo!$D:$D,$D14)</f>
        <v>0</v>
      </c>
      <c r="GY14" s="18">
        <f>SUMIFS(Fluxo!$N:$N,Fluxo!$S:$S,"&gt;"&amp;GX$5,Fluxo!$S:$S,"&lt;="&amp;GY$5,Fluxo!$D:$D,$D14)</f>
        <v>0</v>
      </c>
      <c r="GZ14" s="18">
        <f>SUMIFS(Fluxo!$N:$N,Fluxo!$S:$S,"&gt;"&amp;GY$5,Fluxo!$S:$S,"&lt;="&amp;GZ$5,Fluxo!$D:$D,$D14)</f>
        <v>0</v>
      </c>
      <c r="HA14" s="18">
        <f>SUMIFS(Fluxo!$N:$N,Fluxo!$S:$S,"&gt;"&amp;GZ$5,Fluxo!$S:$S,"&lt;="&amp;HA$5,Fluxo!$D:$D,$D14)</f>
        <v>0</v>
      </c>
      <c r="HB14" s="18">
        <f>SUMIFS(Fluxo!$N:$N,Fluxo!$S:$S,"&gt;"&amp;HA$5,Fluxo!$S:$S,"&lt;="&amp;HB$5,Fluxo!$D:$D,$D14)</f>
        <v>0</v>
      </c>
      <c r="HC14" s="18">
        <f>SUMIFS(Fluxo!$N:$N,Fluxo!$S:$S,"&gt;"&amp;HB$5,Fluxo!$S:$S,"&lt;="&amp;HC$5,Fluxo!$D:$D,$D14)</f>
        <v>0</v>
      </c>
      <c r="HD14" s="18">
        <f>SUMIFS(Fluxo!$N:$N,Fluxo!$S:$S,"&gt;"&amp;HC$5,Fluxo!$S:$S,"&lt;="&amp;HD$5,Fluxo!$D:$D,$D14)</f>
        <v>0</v>
      </c>
      <c r="HE14" s="18">
        <f>SUMIFS(Fluxo!$N:$N,Fluxo!$S:$S,"&gt;"&amp;HD$5,Fluxo!$S:$S,"&lt;="&amp;HE$5,Fluxo!$D:$D,$D14)</f>
        <v>0</v>
      </c>
      <c r="HF14" s="18">
        <f>SUMIFS(Fluxo!$N:$N,Fluxo!$S:$S,"&gt;"&amp;HE$5,Fluxo!$S:$S,"&lt;="&amp;HF$5,Fluxo!$D:$D,$D14)</f>
        <v>0</v>
      </c>
    </row>
    <row r="15" spans="1:214" s="16" customFormat="1">
      <c r="A15" s="20">
        <f t="shared" si="15"/>
        <v>5</v>
      </c>
      <c r="B15" s="140" t="str">
        <f>'Check Carteira'!C7</f>
        <v>E.1016.99.01.0045</v>
      </c>
      <c r="C15" s="19">
        <v>1</v>
      </c>
      <c r="D15" s="129" t="str">
        <f>'Check Carteira'!F7</f>
        <v>A-0045</v>
      </c>
      <c r="E15" s="21" t="str">
        <f>IFERROR(INDEX(Contratos!L:L,MATCH(D15,Contratos!R:R,0)),"")</f>
        <v/>
      </c>
      <c r="F15" s="139" t="str">
        <f>IFERROR(INDEX(Contratos!G:G,MATCH(D15,Contratos!R:R,0)),"")</f>
        <v/>
      </c>
      <c r="G15" s="83" t="str">
        <f ca="1">IFERROR(XNPV(#REF!,OFFSET(J15,0,MATCH(EOMONTH(E15,0),$J$5:$HF$5,0)-1,1,COUNT($J$5:$HF$5)-MATCH(EOMONTH(E15,0),$J$5:$HF$5,0)+1),OFFSET($J$5,0,MATCH(EOMONTH(E15,0),$J$5:$HF$5,0)-1,1,COUNT($J$5:$HF$5)-MATCH(EOMONTH(E15,0),$J$5:$HF$5,0)+1)),"")</f>
        <v/>
      </c>
      <c r="H15" s="83">
        <f t="shared" si="16"/>
        <v>0</v>
      </c>
      <c r="I15" s="18"/>
      <c r="J15" s="18">
        <f>SUMIFS(Fluxo!$N:$N,Fluxo!$S:$S,"&gt;"&amp;I$5,Fluxo!$S:$S,"&lt;="&amp;J$5,Fluxo!$D:$D,$D15)</f>
        <v>0</v>
      </c>
      <c r="K15" s="18">
        <f>SUMIFS(Fluxo!$N:$N,Fluxo!$S:$S,"&gt;"&amp;J$5,Fluxo!$S:$S,"&lt;="&amp;K$5,Fluxo!$D:$D,$D15)</f>
        <v>0</v>
      </c>
      <c r="L15" s="18">
        <f>SUMIFS(Fluxo!$N:$N,Fluxo!$S:$S,"&gt;"&amp;K$5,Fluxo!$S:$S,"&lt;="&amp;L$5,Fluxo!$D:$D,$D15)</f>
        <v>0</v>
      </c>
      <c r="M15" s="18">
        <f>SUMIFS(Fluxo!$N:$N,Fluxo!$S:$S,"&gt;"&amp;L$5,Fluxo!$S:$S,"&lt;="&amp;M$5,Fluxo!$D:$D,$D15)</f>
        <v>0</v>
      </c>
      <c r="N15" s="18">
        <f>SUMIFS(Fluxo!$N:$N,Fluxo!$S:$S,"&gt;"&amp;M$5,Fluxo!$S:$S,"&lt;="&amp;N$5,Fluxo!$D:$D,$D15)</f>
        <v>0</v>
      </c>
      <c r="O15" s="18">
        <f>SUMIFS(Fluxo!$N:$N,Fluxo!$S:$S,"&gt;"&amp;N$5,Fluxo!$S:$S,"&lt;="&amp;O$5,Fluxo!$D:$D,$D15)</f>
        <v>0</v>
      </c>
      <c r="P15" s="18">
        <f>SUMIFS(Fluxo!$N:$N,Fluxo!$S:$S,"&gt;"&amp;O$5,Fluxo!$S:$S,"&lt;="&amp;P$5,Fluxo!$D:$D,$D15)</f>
        <v>0</v>
      </c>
      <c r="Q15" s="18">
        <f>SUMIFS(Fluxo!$N:$N,Fluxo!$S:$S,"&gt;"&amp;P$5,Fluxo!$S:$S,"&lt;="&amp;Q$5,Fluxo!$D:$D,$D15)</f>
        <v>0</v>
      </c>
      <c r="R15" s="18">
        <f>SUMIFS(Fluxo!$N:$N,Fluxo!$S:$S,"&gt;"&amp;Q$5,Fluxo!$S:$S,"&lt;="&amp;R$5,Fluxo!$D:$D,$D15)</f>
        <v>0</v>
      </c>
      <c r="S15" s="18">
        <f>SUMIFS(Fluxo!$N:$N,Fluxo!$S:$S,"&gt;"&amp;R$5,Fluxo!$S:$S,"&lt;="&amp;S$5,Fluxo!$D:$D,$D15)</f>
        <v>0</v>
      </c>
      <c r="T15" s="18">
        <f>SUMIFS(Fluxo!$N:$N,Fluxo!$S:$S,"&gt;"&amp;S$5,Fluxo!$S:$S,"&lt;="&amp;T$5,Fluxo!$D:$D,$D15)</f>
        <v>0</v>
      </c>
      <c r="U15" s="18">
        <f>SUMIFS(Fluxo!$N:$N,Fluxo!$S:$S,"&gt;"&amp;T$5,Fluxo!$S:$S,"&lt;="&amp;U$5,Fluxo!$D:$D,$D15)</f>
        <v>0</v>
      </c>
      <c r="V15" s="18">
        <f>SUMIFS(Fluxo!$N:$N,Fluxo!$S:$S,"&gt;"&amp;U$5,Fluxo!$S:$S,"&lt;="&amp;V$5,Fluxo!$D:$D,$D15)</f>
        <v>0</v>
      </c>
      <c r="W15" s="18">
        <f>SUMIFS(Fluxo!$N:$N,Fluxo!$S:$S,"&gt;"&amp;V$5,Fluxo!$S:$S,"&lt;="&amp;W$5,Fluxo!$D:$D,$D15)</f>
        <v>0</v>
      </c>
      <c r="X15" s="18">
        <f>SUMIFS(Fluxo!$N:$N,Fluxo!$S:$S,"&gt;"&amp;W$5,Fluxo!$S:$S,"&lt;="&amp;X$5,Fluxo!$D:$D,$D15)</f>
        <v>0</v>
      </c>
      <c r="Y15" s="18">
        <f>SUMIFS(Fluxo!$N:$N,Fluxo!$S:$S,"&gt;"&amp;X$5,Fluxo!$S:$S,"&lt;="&amp;Y$5,Fluxo!$D:$D,$D15)</f>
        <v>0</v>
      </c>
      <c r="Z15" s="18">
        <f>SUMIFS(Fluxo!$N:$N,Fluxo!$S:$S,"&gt;"&amp;Y$5,Fluxo!$S:$S,"&lt;="&amp;Z$5,Fluxo!$D:$D,$D15)</f>
        <v>0</v>
      </c>
      <c r="AA15" s="18">
        <f>SUMIFS(Fluxo!$N:$N,Fluxo!$S:$S,"&gt;"&amp;Z$5,Fluxo!$S:$S,"&lt;="&amp;AA$5,Fluxo!$D:$D,$D15)</f>
        <v>0</v>
      </c>
      <c r="AB15" s="18">
        <f>SUMIFS(Fluxo!$N:$N,Fluxo!$S:$S,"&gt;"&amp;AA$5,Fluxo!$S:$S,"&lt;="&amp;AB$5,Fluxo!$D:$D,$D15)</f>
        <v>0</v>
      </c>
      <c r="AC15" s="18">
        <f>SUMIFS(Fluxo!$N:$N,Fluxo!$S:$S,"&gt;"&amp;AB$5,Fluxo!$S:$S,"&lt;="&amp;AC$5,Fluxo!$D:$D,$D15)</f>
        <v>0</v>
      </c>
      <c r="AD15" s="18">
        <f>SUMIFS(Fluxo!$N:$N,Fluxo!$S:$S,"&gt;"&amp;AC$5,Fluxo!$S:$S,"&lt;="&amp;AD$5,Fluxo!$D:$D,$D15)</f>
        <v>0</v>
      </c>
      <c r="AE15" s="18">
        <f>SUMIFS(Fluxo!$N:$N,Fluxo!$S:$S,"&gt;"&amp;AD$5,Fluxo!$S:$S,"&lt;="&amp;AE$5,Fluxo!$D:$D,$D15)</f>
        <v>0</v>
      </c>
      <c r="AF15" s="18">
        <f>SUMIFS(Fluxo!$N:$N,Fluxo!$S:$S,"&gt;"&amp;AE$5,Fluxo!$S:$S,"&lt;="&amp;AF$5,Fluxo!$D:$D,$D15)</f>
        <v>0</v>
      </c>
      <c r="AG15" s="18">
        <f>SUMIFS(Fluxo!$N:$N,Fluxo!$S:$S,"&gt;"&amp;AF$5,Fluxo!$S:$S,"&lt;="&amp;AG$5,Fluxo!$D:$D,$D15)</f>
        <v>0</v>
      </c>
      <c r="AH15" s="18">
        <f>SUMIFS(Fluxo!$N:$N,Fluxo!$S:$S,"&gt;"&amp;AG$5,Fluxo!$S:$S,"&lt;="&amp;AH$5,Fluxo!$D:$D,$D15)</f>
        <v>0</v>
      </c>
      <c r="AI15" s="18">
        <f>SUMIFS(Fluxo!$N:$N,Fluxo!$S:$S,"&gt;"&amp;AH$5,Fluxo!$S:$S,"&lt;="&amp;AI$5,Fluxo!$D:$D,$D15)</f>
        <v>0</v>
      </c>
      <c r="AJ15" s="18">
        <f>SUMIFS(Fluxo!$N:$N,Fluxo!$S:$S,"&gt;"&amp;AI$5,Fluxo!$S:$S,"&lt;="&amp;AJ$5,Fluxo!$D:$D,$D15)</f>
        <v>0</v>
      </c>
      <c r="AK15" s="18">
        <f>SUMIFS(Fluxo!$N:$N,Fluxo!$S:$S,"&gt;"&amp;AJ$5,Fluxo!$S:$S,"&lt;="&amp;AK$5,Fluxo!$D:$D,$D15)</f>
        <v>0</v>
      </c>
      <c r="AL15" s="18">
        <f>SUMIFS(Fluxo!$N:$N,Fluxo!$S:$S,"&gt;"&amp;AK$5,Fluxo!$S:$S,"&lt;="&amp;AL$5,Fluxo!$D:$D,$D15)</f>
        <v>0</v>
      </c>
      <c r="AM15" s="18">
        <f>SUMIFS(Fluxo!$N:$N,Fluxo!$S:$S,"&gt;"&amp;AL$5,Fluxo!$S:$S,"&lt;="&amp;AM$5,Fluxo!$D:$D,$D15)</f>
        <v>0</v>
      </c>
      <c r="AN15" s="18">
        <f>SUMIFS(Fluxo!$N:$N,Fluxo!$S:$S,"&gt;"&amp;AM$5,Fluxo!$S:$S,"&lt;="&amp;AN$5,Fluxo!$D:$D,$D15)</f>
        <v>0</v>
      </c>
      <c r="AO15" s="18">
        <f>SUMIFS(Fluxo!$N:$N,Fluxo!$S:$S,"&gt;"&amp;AN$5,Fluxo!$S:$S,"&lt;="&amp;AO$5,Fluxo!$D:$D,$D15)</f>
        <v>0</v>
      </c>
      <c r="AP15" s="18">
        <f>SUMIFS(Fluxo!$N:$N,Fluxo!$S:$S,"&gt;"&amp;AO$5,Fluxo!$S:$S,"&lt;="&amp;AP$5,Fluxo!$D:$D,$D15)</f>
        <v>0</v>
      </c>
      <c r="AQ15" s="18">
        <f>SUMIFS(Fluxo!$N:$N,Fluxo!$S:$S,"&gt;"&amp;AP$5,Fluxo!$S:$S,"&lt;="&amp;AQ$5,Fluxo!$D:$D,$D15)</f>
        <v>0</v>
      </c>
      <c r="AR15" s="18">
        <f>SUMIFS(Fluxo!$N:$N,Fluxo!$S:$S,"&gt;"&amp;AQ$5,Fluxo!$S:$S,"&lt;="&amp;AR$5,Fluxo!$D:$D,$D15)</f>
        <v>0</v>
      </c>
      <c r="AS15" s="18">
        <f>SUMIFS(Fluxo!$N:$N,Fluxo!$S:$S,"&gt;"&amp;AR$5,Fluxo!$S:$S,"&lt;="&amp;AS$5,Fluxo!$D:$D,$D15)</f>
        <v>0</v>
      </c>
      <c r="AT15" s="18">
        <f>SUMIFS(Fluxo!$N:$N,Fluxo!$S:$S,"&gt;"&amp;AS$5,Fluxo!$S:$S,"&lt;="&amp;AT$5,Fluxo!$D:$D,$D15)</f>
        <v>0</v>
      </c>
      <c r="AU15" s="18">
        <f>SUMIFS(Fluxo!$N:$N,Fluxo!$S:$S,"&gt;"&amp;AT$5,Fluxo!$S:$S,"&lt;="&amp;AU$5,Fluxo!$D:$D,$D15)</f>
        <v>0</v>
      </c>
      <c r="AV15" s="18">
        <f>SUMIFS(Fluxo!$N:$N,Fluxo!$S:$S,"&gt;"&amp;AU$5,Fluxo!$S:$S,"&lt;="&amp;AV$5,Fluxo!$D:$D,$D15)</f>
        <v>0</v>
      </c>
      <c r="AW15" s="18">
        <f>SUMIFS(Fluxo!$N:$N,Fluxo!$S:$S,"&gt;"&amp;AV$5,Fluxo!$S:$S,"&lt;="&amp;AW$5,Fluxo!$D:$D,$D15)</f>
        <v>0</v>
      </c>
      <c r="AX15" s="18">
        <f>SUMIFS(Fluxo!$N:$N,Fluxo!$S:$S,"&gt;"&amp;AW$5,Fluxo!$S:$S,"&lt;="&amp;AX$5,Fluxo!$D:$D,$D15)</f>
        <v>0</v>
      </c>
      <c r="AY15" s="18">
        <f>SUMIFS(Fluxo!$N:$N,Fluxo!$S:$S,"&gt;"&amp;AX$5,Fluxo!$S:$S,"&lt;="&amp;AY$5,Fluxo!$D:$D,$D15)</f>
        <v>0</v>
      </c>
      <c r="AZ15" s="18">
        <f>SUMIFS(Fluxo!$N:$N,Fluxo!$S:$S,"&gt;"&amp;AY$5,Fluxo!$S:$S,"&lt;="&amp;AZ$5,Fluxo!$D:$D,$D15)</f>
        <v>0</v>
      </c>
      <c r="BA15" s="18">
        <f>SUMIFS(Fluxo!$N:$N,Fluxo!$S:$S,"&gt;"&amp;AZ$5,Fluxo!$S:$S,"&lt;="&amp;BA$5,Fluxo!$D:$D,$D15)</f>
        <v>0</v>
      </c>
      <c r="BB15" s="18">
        <f>SUMIFS(Fluxo!$N:$N,Fluxo!$S:$S,"&gt;"&amp;BA$5,Fluxo!$S:$S,"&lt;="&amp;BB$5,Fluxo!$D:$D,$D15)</f>
        <v>0</v>
      </c>
      <c r="BC15" s="18">
        <f>SUMIFS(Fluxo!$N:$N,Fluxo!$S:$S,"&gt;"&amp;BB$5,Fluxo!$S:$S,"&lt;="&amp;BC$5,Fluxo!$D:$D,$D15)</f>
        <v>0</v>
      </c>
      <c r="BD15" s="18">
        <f>SUMIFS(Fluxo!$N:$N,Fluxo!$S:$S,"&gt;"&amp;BC$5,Fluxo!$S:$S,"&lt;="&amp;BD$5,Fluxo!$D:$D,$D15)</f>
        <v>0</v>
      </c>
      <c r="BE15" s="18">
        <f>SUMIFS(Fluxo!$N:$N,Fluxo!$S:$S,"&gt;"&amp;BD$5,Fluxo!$S:$S,"&lt;="&amp;BE$5,Fluxo!$D:$D,$D15)</f>
        <v>0</v>
      </c>
      <c r="BF15" s="18">
        <f>SUMIFS(Fluxo!$N:$N,Fluxo!$S:$S,"&gt;"&amp;BE$5,Fluxo!$S:$S,"&lt;="&amp;BF$5,Fluxo!$D:$D,$D15)</f>
        <v>0</v>
      </c>
      <c r="BG15" s="18">
        <f>SUMIFS(Fluxo!$N:$N,Fluxo!$S:$S,"&gt;"&amp;BF$5,Fluxo!$S:$S,"&lt;="&amp;BG$5,Fluxo!$D:$D,$D15)</f>
        <v>0</v>
      </c>
      <c r="BH15" s="18">
        <f>SUMIFS(Fluxo!$N:$N,Fluxo!$S:$S,"&gt;"&amp;BG$5,Fluxo!$S:$S,"&lt;="&amp;BH$5,Fluxo!$D:$D,$D15)</f>
        <v>0</v>
      </c>
      <c r="BI15" s="18">
        <f>SUMIFS(Fluxo!$N:$N,Fluxo!$S:$S,"&gt;"&amp;BH$5,Fluxo!$S:$S,"&lt;="&amp;BI$5,Fluxo!$D:$D,$D15)</f>
        <v>0</v>
      </c>
      <c r="BJ15" s="18">
        <f>SUMIFS(Fluxo!$N:$N,Fluxo!$S:$S,"&gt;"&amp;BI$5,Fluxo!$S:$S,"&lt;="&amp;BJ$5,Fluxo!$D:$D,$D15)</f>
        <v>0</v>
      </c>
      <c r="BK15" s="18">
        <f>SUMIFS(Fluxo!$N:$N,Fluxo!$S:$S,"&gt;"&amp;BJ$5,Fluxo!$S:$S,"&lt;="&amp;BK$5,Fluxo!$D:$D,$D15)</f>
        <v>0</v>
      </c>
      <c r="BL15" s="18">
        <f>SUMIFS(Fluxo!$N:$N,Fluxo!$S:$S,"&gt;"&amp;BK$5,Fluxo!$S:$S,"&lt;="&amp;BL$5,Fluxo!$D:$D,$D15)</f>
        <v>0</v>
      </c>
      <c r="BM15" s="18">
        <f>SUMIFS(Fluxo!$N:$N,Fluxo!$S:$S,"&gt;"&amp;BL$5,Fluxo!$S:$S,"&lt;="&amp;BM$5,Fluxo!$D:$D,$D15)</f>
        <v>0</v>
      </c>
      <c r="BN15" s="18">
        <f>SUMIFS(Fluxo!$N:$N,Fluxo!$S:$S,"&gt;"&amp;BM$5,Fluxo!$S:$S,"&lt;="&amp;BN$5,Fluxo!$D:$D,$D15)</f>
        <v>0</v>
      </c>
      <c r="BO15" s="18">
        <f>SUMIFS(Fluxo!$N:$N,Fluxo!$S:$S,"&gt;"&amp;BN$5,Fluxo!$S:$S,"&lt;="&amp;BO$5,Fluxo!$D:$D,$D15)</f>
        <v>0</v>
      </c>
      <c r="BP15" s="18">
        <f>SUMIFS(Fluxo!$N:$N,Fluxo!$S:$S,"&gt;"&amp;BO$5,Fluxo!$S:$S,"&lt;="&amp;BP$5,Fluxo!$D:$D,$D15)</f>
        <v>0</v>
      </c>
      <c r="BQ15" s="18">
        <f>SUMIFS(Fluxo!$N:$N,Fluxo!$S:$S,"&gt;"&amp;BP$5,Fluxo!$S:$S,"&lt;="&amp;BQ$5,Fluxo!$D:$D,$D15)</f>
        <v>0</v>
      </c>
      <c r="BR15" s="18">
        <f>SUMIFS(Fluxo!$N:$N,Fluxo!$S:$S,"&gt;"&amp;BQ$5,Fluxo!$S:$S,"&lt;="&amp;BR$5,Fluxo!$D:$D,$D15)</f>
        <v>0</v>
      </c>
      <c r="BS15" s="18">
        <f>SUMIFS(Fluxo!$N:$N,Fluxo!$S:$S,"&gt;"&amp;BR$5,Fluxo!$S:$S,"&lt;="&amp;BS$5,Fluxo!$D:$D,$D15)</f>
        <v>0</v>
      </c>
      <c r="BT15" s="18">
        <f>SUMIFS(Fluxo!$N:$N,Fluxo!$S:$S,"&gt;"&amp;BS$5,Fluxo!$S:$S,"&lt;="&amp;BT$5,Fluxo!$D:$D,$D15)</f>
        <v>0</v>
      </c>
      <c r="BU15" s="18">
        <f>SUMIFS(Fluxo!$N:$N,Fluxo!$S:$S,"&gt;"&amp;BT$5,Fluxo!$S:$S,"&lt;="&amp;BU$5,Fluxo!$D:$D,$D15)</f>
        <v>0</v>
      </c>
      <c r="BV15" s="18">
        <f>SUMIFS(Fluxo!$N:$N,Fluxo!$S:$S,"&gt;"&amp;BU$5,Fluxo!$S:$S,"&lt;="&amp;BV$5,Fluxo!$D:$D,$D15)</f>
        <v>0</v>
      </c>
      <c r="BW15" s="18">
        <f>SUMIFS(Fluxo!$N:$N,Fluxo!$S:$S,"&gt;"&amp;BV$5,Fluxo!$S:$S,"&lt;="&amp;BW$5,Fluxo!$D:$D,$D15)</f>
        <v>0</v>
      </c>
      <c r="BX15" s="18">
        <f>SUMIFS(Fluxo!$N:$N,Fluxo!$S:$S,"&gt;"&amp;BW$5,Fluxo!$S:$S,"&lt;="&amp;BX$5,Fluxo!$D:$D,$D15)</f>
        <v>0</v>
      </c>
      <c r="BY15" s="18">
        <f>SUMIFS(Fluxo!$N:$N,Fluxo!$S:$S,"&gt;"&amp;BX$5,Fluxo!$S:$S,"&lt;="&amp;BY$5,Fluxo!$D:$D,$D15)</f>
        <v>0</v>
      </c>
      <c r="BZ15" s="18">
        <f>SUMIFS(Fluxo!$N:$N,Fluxo!$S:$S,"&gt;"&amp;BY$5,Fluxo!$S:$S,"&lt;="&amp;BZ$5,Fluxo!$D:$D,$D15)</f>
        <v>0</v>
      </c>
      <c r="CA15" s="18">
        <f>SUMIFS(Fluxo!$N:$N,Fluxo!$S:$S,"&gt;"&amp;BZ$5,Fluxo!$S:$S,"&lt;="&amp;CA$5,Fluxo!$D:$D,$D15)</f>
        <v>0</v>
      </c>
      <c r="CB15" s="18">
        <f>SUMIFS(Fluxo!$N:$N,Fluxo!$S:$S,"&gt;"&amp;CA$5,Fluxo!$S:$S,"&lt;="&amp;CB$5,Fluxo!$D:$D,$D15)</f>
        <v>0</v>
      </c>
      <c r="CC15" s="18">
        <f>SUMIFS(Fluxo!$N:$N,Fluxo!$S:$S,"&gt;"&amp;CB$5,Fluxo!$S:$S,"&lt;="&amp;CC$5,Fluxo!$D:$D,$D15)</f>
        <v>0</v>
      </c>
      <c r="CD15" s="18">
        <f>SUMIFS(Fluxo!$N:$N,Fluxo!$S:$S,"&gt;"&amp;CC$5,Fluxo!$S:$S,"&lt;="&amp;CD$5,Fluxo!$D:$D,$D15)</f>
        <v>0</v>
      </c>
      <c r="CE15" s="18">
        <f>SUMIFS(Fluxo!$N:$N,Fluxo!$S:$S,"&gt;"&amp;CD$5,Fluxo!$S:$S,"&lt;="&amp;CE$5,Fluxo!$D:$D,$D15)</f>
        <v>0</v>
      </c>
      <c r="CF15" s="18">
        <f>SUMIFS(Fluxo!$N:$N,Fluxo!$S:$S,"&gt;"&amp;CE$5,Fluxo!$S:$S,"&lt;="&amp;CF$5,Fluxo!$D:$D,$D15)</f>
        <v>0</v>
      </c>
      <c r="CG15" s="18">
        <f>SUMIFS(Fluxo!$N:$N,Fluxo!$S:$S,"&gt;"&amp;CF$5,Fluxo!$S:$S,"&lt;="&amp;CG$5,Fluxo!$D:$D,$D15)</f>
        <v>0</v>
      </c>
      <c r="CH15" s="18">
        <f>SUMIFS(Fluxo!$N:$N,Fluxo!$S:$S,"&gt;"&amp;CG$5,Fluxo!$S:$S,"&lt;="&amp;CH$5,Fluxo!$D:$D,$D15)</f>
        <v>0</v>
      </c>
      <c r="CI15" s="18">
        <f>SUMIFS(Fluxo!$N:$N,Fluxo!$S:$S,"&gt;"&amp;CH$5,Fluxo!$S:$S,"&lt;="&amp;CI$5,Fluxo!$D:$D,$D15)</f>
        <v>0</v>
      </c>
      <c r="CJ15" s="18">
        <f>SUMIFS(Fluxo!$N:$N,Fluxo!$S:$S,"&gt;"&amp;CI$5,Fluxo!$S:$S,"&lt;="&amp;CJ$5,Fluxo!$D:$D,$D15)</f>
        <v>0</v>
      </c>
      <c r="CK15" s="18">
        <f>SUMIFS(Fluxo!$N:$N,Fluxo!$S:$S,"&gt;"&amp;CJ$5,Fluxo!$S:$S,"&lt;="&amp;CK$5,Fluxo!$D:$D,$D15)</f>
        <v>0</v>
      </c>
      <c r="CL15" s="18">
        <f>SUMIFS(Fluxo!$N:$N,Fluxo!$S:$S,"&gt;"&amp;CK$5,Fluxo!$S:$S,"&lt;="&amp;CL$5,Fluxo!$D:$D,$D15)</f>
        <v>0</v>
      </c>
      <c r="CM15" s="18">
        <f>SUMIFS(Fluxo!$N:$N,Fluxo!$S:$S,"&gt;"&amp;CL$5,Fluxo!$S:$S,"&lt;="&amp;CM$5,Fluxo!$D:$D,$D15)</f>
        <v>0</v>
      </c>
      <c r="CN15" s="18">
        <f>SUMIFS(Fluxo!$N:$N,Fluxo!$S:$S,"&gt;"&amp;CM$5,Fluxo!$S:$S,"&lt;="&amp;CN$5,Fluxo!$D:$D,$D15)</f>
        <v>0</v>
      </c>
      <c r="CO15" s="18">
        <f>SUMIFS(Fluxo!$N:$N,Fluxo!$S:$S,"&gt;"&amp;CN$5,Fluxo!$S:$S,"&lt;="&amp;CO$5,Fluxo!$D:$D,$D15)</f>
        <v>0</v>
      </c>
      <c r="CP15" s="18">
        <f>SUMIFS(Fluxo!$N:$N,Fluxo!$S:$S,"&gt;"&amp;CO$5,Fluxo!$S:$S,"&lt;="&amp;CP$5,Fluxo!$D:$D,$D15)</f>
        <v>0</v>
      </c>
      <c r="CQ15" s="18">
        <f>SUMIFS(Fluxo!$N:$N,Fluxo!$S:$S,"&gt;"&amp;CP$5,Fluxo!$S:$S,"&lt;="&amp;CQ$5,Fluxo!$D:$D,$D15)</f>
        <v>0</v>
      </c>
      <c r="CR15" s="18">
        <f>SUMIFS(Fluxo!$N:$N,Fluxo!$S:$S,"&gt;"&amp;CQ$5,Fluxo!$S:$S,"&lt;="&amp;CR$5,Fluxo!$D:$D,$D15)</f>
        <v>0</v>
      </c>
      <c r="CS15" s="18">
        <f>SUMIFS(Fluxo!$N:$N,Fluxo!$S:$S,"&gt;"&amp;CR$5,Fluxo!$S:$S,"&lt;="&amp;CS$5,Fluxo!$D:$D,$D15)</f>
        <v>0</v>
      </c>
      <c r="CT15" s="18">
        <f>SUMIFS(Fluxo!$N:$N,Fluxo!$S:$S,"&gt;"&amp;CS$5,Fluxo!$S:$S,"&lt;="&amp;CT$5,Fluxo!$D:$D,$D15)</f>
        <v>0</v>
      </c>
      <c r="CU15" s="18">
        <f>SUMIFS(Fluxo!$N:$N,Fluxo!$S:$S,"&gt;"&amp;CT$5,Fluxo!$S:$S,"&lt;="&amp;CU$5,Fluxo!$D:$D,$D15)</f>
        <v>0</v>
      </c>
      <c r="CV15" s="18">
        <f>SUMIFS(Fluxo!$N:$N,Fluxo!$S:$S,"&gt;"&amp;CU$5,Fluxo!$S:$S,"&lt;="&amp;CV$5,Fluxo!$D:$D,$D15)</f>
        <v>0</v>
      </c>
      <c r="CW15" s="18">
        <f>SUMIFS(Fluxo!$N:$N,Fluxo!$S:$S,"&gt;"&amp;CV$5,Fluxo!$S:$S,"&lt;="&amp;CW$5,Fluxo!$D:$D,$D15)</f>
        <v>0</v>
      </c>
      <c r="CX15" s="18">
        <f>SUMIFS(Fluxo!$N:$N,Fluxo!$S:$S,"&gt;"&amp;CW$5,Fluxo!$S:$S,"&lt;="&amp;CX$5,Fluxo!$D:$D,$D15)</f>
        <v>0</v>
      </c>
      <c r="CY15" s="18">
        <f>SUMIFS(Fluxo!$N:$N,Fluxo!$S:$S,"&gt;"&amp;CX$5,Fluxo!$S:$S,"&lt;="&amp;CY$5,Fluxo!$D:$D,$D15)</f>
        <v>0</v>
      </c>
      <c r="CZ15" s="18">
        <f>SUMIFS(Fluxo!$N:$N,Fluxo!$S:$S,"&gt;"&amp;CY$5,Fluxo!$S:$S,"&lt;="&amp;CZ$5,Fluxo!$D:$D,$D15)</f>
        <v>0</v>
      </c>
      <c r="DA15" s="18">
        <f>SUMIFS(Fluxo!$N:$N,Fluxo!$S:$S,"&gt;"&amp;CZ$5,Fluxo!$S:$S,"&lt;="&amp;DA$5,Fluxo!$D:$D,$D15)</f>
        <v>0</v>
      </c>
      <c r="DB15" s="18">
        <f>SUMIFS(Fluxo!$N:$N,Fluxo!$S:$S,"&gt;"&amp;DA$5,Fluxo!$S:$S,"&lt;="&amp;DB$5,Fluxo!$D:$D,$D15)</f>
        <v>0</v>
      </c>
      <c r="DC15" s="18">
        <f>SUMIFS(Fluxo!$N:$N,Fluxo!$S:$S,"&gt;"&amp;DB$5,Fluxo!$S:$S,"&lt;="&amp;DC$5,Fluxo!$D:$D,$D15)</f>
        <v>0</v>
      </c>
      <c r="DD15" s="18">
        <f>SUMIFS(Fluxo!$N:$N,Fluxo!$S:$S,"&gt;"&amp;DC$5,Fluxo!$S:$S,"&lt;="&amp;DD$5,Fluxo!$D:$D,$D15)</f>
        <v>0</v>
      </c>
      <c r="DE15" s="18">
        <f>SUMIFS(Fluxo!$N:$N,Fluxo!$S:$S,"&gt;"&amp;DD$5,Fluxo!$S:$S,"&lt;="&amp;DE$5,Fluxo!$D:$D,$D15)</f>
        <v>0</v>
      </c>
      <c r="DF15" s="18">
        <f>SUMIFS(Fluxo!$N:$N,Fluxo!$S:$S,"&gt;"&amp;DE$5,Fluxo!$S:$S,"&lt;="&amp;DF$5,Fluxo!$D:$D,$D15)</f>
        <v>0</v>
      </c>
      <c r="DG15" s="18">
        <f>SUMIFS(Fluxo!$N:$N,Fluxo!$S:$S,"&gt;"&amp;DF$5,Fluxo!$S:$S,"&lt;="&amp;DG$5,Fluxo!$D:$D,$D15)</f>
        <v>0</v>
      </c>
      <c r="DH15" s="18">
        <f>SUMIFS(Fluxo!$N:$N,Fluxo!$S:$S,"&gt;"&amp;DG$5,Fluxo!$S:$S,"&lt;="&amp;DH$5,Fluxo!$D:$D,$D15)</f>
        <v>0</v>
      </c>
      <c r="DI15" s="18">
        <f>SUMIFS(Fluxo!$N:$N,Fluxo!$S:$S,"&gt;"&amp;DH$5,Fluxo!$S:$S,"&lt;="&amp;DI$5,Fluxo!$D:$D,$D15)</f>
        <v>0</v>
      </c>
      <c r="DJ15" s="18">
        <f>SUMIFS(Fluxo!$N:$N,Fluxo!$S:$S,"&gt;"&amp;DI$5,Fluxo!$S:$S,"&lt;="&amp;DJ$5,Fluxo!$D:$D,$D15)</f>
        <v>0</v>
      </c>
      <c r="DK15" s="18">
        <f>SUMIFS(Fluxo!$N:$N,Fluxo!$S:$S,"&gt;"&amp;DJ$5,Fluxo!$S:$S,"&lt;="&amp;DK$5,Fluxo!$D:$D,$D15)</f>
        <v>0</v>
      </c>
      <c r="DL15" s="18">
        <f>SUMIFS(Fluxo!$N:$N,Fluxo!$S:$S,"&gt;"&amp;DK$5,Fluxo!$S:$S,"&lt;="&amp;DL$5,Fluxo!$D:$D,$D15)</f>
        <v>0</v>
      </c>
      <c r="DM15" s="18">
        <f>SUMIFS(Fluxo!$N:$N,Fluxo!$S:$S,"&gt;"&amp;DL$5,Fluxo!$S:$S,"&lt;="&amp;DM$5,Fluxo!$D:$D,$D15)</f>
        <v>0</v>
      </c>
      <c r="DN15" s="18">
        <f>SUMIFS(Fluxo!$N:$N,Fluxo!$S:$S,"&gt;"&amp;DM$5,Fluxo!$S:$S,"&lt;="&amp;DN$5,Fluxo!$D:$D,$D15)</f>
        <v>0</v>
      </c>
      <c r="DO15" s="18">
        <f>SUMIFS(Fluxo!$N:$N,Fluxo!$S:$S,"&gt;"&amp;DN$5,Fluxo!$S:$S,"&lt;="&amp;DO$5,Fluxo!$D:$D,$D15)</f>
        <v>0</v>
      </c>
      <c r="DP15" s="18">
        <f>SUMIFS(Fluxo!$N:$N,Fluxo!$S:$S,"&gt;"&amp;DO$5,Fluxo!$S:$S,"&lt;="&amp;DP$5,Fluxo!$D:$D,$D15)</f>
        <v>0</v>
      </c>
      <c r="DQ15" s="18">
        <f>SUMIFS(Fluxo!$N:$N,Fluxo!$S:$S,"&gt;"&amp;DP$5,Fluxo!$S:$S,"&lt;="&amp;DQ$5,Fluxo!$D:$D,$D15)</f>
        <v>0</v>
      </c>
      <c r="DR15" s="18">
        <f>SUMIFS(Fluxo!$N:$N,Fluxo!$S:$S,"&gt;"&amp;DQ$5,Fluxo!$S:$S,"&lt;="&amp;DR$5,Fluxo!$D:$D,$D15)</f>
        <v>0</v>
      </c>
      <c r="DS15" s="18">
        <f>SUMIFS(Fluxo!$N:$N,Fluxo!$S:$S,"&gt;"&amp;DR$5,Fluxo!$S:$S,"&lt;="&amp;DS$5,Fluxo!$D:$D,$D15)</f>
        <v>0</v>
      </c>
      <c r="DT15" s="18">
        <f>SUMIFS(Fluxo!$N:$N,Fluxo!$S:$S,"&gt;"&amp;DS$5,Fluxo!$S:$S,"&lt;="&amp;DT$5,Fluxo!$D:$D,$D15)</f>
        <v>0</v>
      </c>
      <c r="DU15" s="18">
        <f>SUMIFS(Fluxo!$N:$N,Fluxo!$S:$S,"&gt;"&amp;DT$5,Fluxo!$S:$S,"&lt;="&amp;DU$5,Fluxo!$D:$D,$D15)</f>
        <v>0</v>
      </c>
      <c r="DV15" s="18">
        <f>SUMIFS(Fluxo!$N:$N,Fluxo!$S:$S,"&gt;"&amp;DU$5,Fluxo!$S:$S,"&lt;="&amp;DV$5,Fluxo!$D:$D,$D15)</f>
        <v>0</v>
      </c>
      <c r="DW15" s="18">
        <f>SUMIFS(Fluxo!$N:$N,Fluxo!$S:$S,"&gt;"&amp;DV$5,Fluxo!$S:$S,"&lt;="&amp;DW$5,Fluxo!$D:$D,$D15)</f>
        <v>0</v>
      </c>
      <c r="DX15" s="18">
        <f>SUMIFS(Fluxo!$N:$N,Fluxo!$S:$S,"&gt;"&amp;DW$5,Fluxo!$S:$S,"&lt;="&amp;DX$5,Fluxo!$D:$D,$D15)</f>
        <v>0</v>
      </c>
      <c r="DY15" s="18">
        <f>SUMIFS(Fluxo!$N:$N,Fluxo!$S:$S,"&gt;"&amp;DX$5,Fluxo!$S:$S,"&lt;="&amp;DY$5,Fluxo!$D:$D,$D15)</f>
        <v>0</v>
      </c>
      <c r="DZ15" s="18">
        <f>SUMIFS(Fluxo!$N:$N,Fluxo!$S:$S,"&gt;"&amp;DY$5,Fluxo!$S:$S,"&lt;="&amp;DZ$5,Fluxo!$D:$D,$D15)</f>
        <v>0</v>
      </c>
      <c r="EA15" s="18">
        <f>SUMIFS(Fluxo!$N:$N,Fluxo!$S:$S,"&gt;"&amp;DZ$5,Fluxo!$S:$S,"&lt;="&amp;EA$5,Fluxo!$D:$D,$D15)</f>
        <v>0</v>
      </c>
      <c r="EB15" s="18">
        <f>SUMIFS(Fluxo!$N:$N,Fluxo!$S:$S,"&gt;"&amp;EA$5,Fluxo!$S:$S,"&lt;="&amp;EB$5,Fluxo!$D:$D,$D15)</f>
        <v>0</v>
      </c>
      <c r="EC15" s="18">
        <f>SUMIFS(Fluxo!$N:$N,Fluxo!$S:$S,"&gt;"&amp;EB$5,Fluxo!$S:$S,"&lt;="&amp;EC$5,Fluxo!$D:$D,$D15)</f>
        <v>0</v>
      </c>
      <c r="ED15" s="18">
        <f>SUMIFS(Fluxo!$N:$N,Fluxo!$S:$S,"&gt;"&amp;EC$5,Fluxo!$S:$S,"&lt;="&amp;ED$5,Fluxo!$D:$D,$D15)</f>
        <v>0</v>
      </c>
      <c r="EE15" s="18">
        <f>SUMIFS(Fluxo!$N:$N,Fluxo!$S:$S,"&gt;"&amp;ED$5,Fluxo!$S:$S,"&lt;="&amp;EE$5,Fluxo!$D:$D,$D15)</f>
        <v>0</v>
      </c>
      <c r="EF15" s="18">
        <f>SUMIFS(Fluxo!$N:$N,Fluxo!$S:$S,"&gt;"&amp;EE$5,Fluxo!$S:$S,"&lt;="&amp;EF$5,Fluxo!$D:$D,$D15)</f>
        <v>0</v>
      </c>
      <c r="EG15" s="18">
        <f>SUMIFS(Fluxo!$N:$N,Fluxo!$S:$S,"&gt;"&amp;EF$5,Fluxo!$S:$S,"&lt;="&amp;EG$5,Fluxo!$D:$D,$D15)</f>
        <v>0</v>
      </c>
      <c r="EH15" s="18">
        <f>SUMIFS(Fluxo!$N:$N,Fluxo!$S:$S,"&gt;"&amp;EG$5,Fluxo!$S:$S,"&lt;="&amp;EH$5,Fluxo!$D:$D,$D15)</f>
        <v>0</v>
      </c>
      <c r="EI15" s="18">
        <f>SUMIFS(Fluxo!$N:$N,Fluxo!$S:$S,"&gt;"&amp;EH$5,Fluxo!$S:$S,"&lt;="&amp;EI$5,Fluxo!$D:$D,$D15)</f>
        <v>0</v>
      </c>
      <c r="EJ15" s="18">
        <f>SUMIFS(Fluxo!$N:$N,Fluxo!$S:$S,"&gt;"&amp;EI$5,Fluxo!$S:$S,"&lt;="&amp;EJ$5,Fluxo!$D:$D,$D15)</f>
        <v>0</v>
      </c>
      <c r="EK15" s="18">
        <f>SUMIFS(Fluxo!$N:$N,Fluxo!$S:$S,"&gt;"&amp;EJ$5,Fluxo!$S:$S,"&lt;="&amp;EK$5,Fluxo!$D:$D,$D15)</f>
        <v>0</v>
      </c>
      <c r="EL15" s="18">
        <f>SUMIFS(Fluxo!$N:$N,Fluxo!$S:$S,"&gt;"&amp;EK$5,Fluxo!$S:$S,"&lt;="&amp;EL$5,Fluxo!$D:$D,$D15)</f>
        <v>0</v>
      </c>
      <c r="EM15" s="18">
        <f>SUMIFS(Fluxo!$N:$N,Fluxo!$S:$S,"&gt;"&amp;EL$5,Fluxo!$S:$S,"&lt;="&amp;EM$5,Fluxo!$D:$D,$D15)</f>
        <v>0</v>
      </c>
      <c r="EN15" s="18">
        <f>SUMIFS(Fluxo!$N:$N,Fluxo!$S:$S,"&gt;"&amp;EM$5,Fluxo!$S:$S,"&lt;="&amp;EN$5,Fluxo!$D:$D,$D15)</f>
        <v>0</v>
      </c>
      <c r="EO15" s="18">
        <f>SUMIFS(Fluxo!$N:$N,Fluxo!$S:$S,"&gt;"&amp;EN$5,Fluxo!$S:$S,"&lt;="&amp;EO$5,Fluxo!$D:$D,$D15)</f>
        <v>0</v>
      </c>
      <c r="EP15" s="18">
        <f>SUMIFS(Fluxo!$N:$N,Fluxo!$S:$S,"&gt;"&amp;EO$5,Fluxo!$S:$S,"&lt;="&amp;EP$5,Fluxo!$D:$D,$D15)</f>
        <v>0</v>
      </c>
      <c r="EQ15" s="18">
        <f>SUMIFS(Fluxo!$N:$N,Fluxo!$S:$S,"&gt;"&amp;EP$5,Fluxo!$S:$S,"&lt;="&amp;EQ$5,Fluxo!$D:$D,$D15)</f>
        <v>0</v>
      </c>
      <c r="ER15" s="18">
        <f>SUMIFS(Fluxo!$N:$N,Fluxo!$S:$S,"&gt;"&amp;EQ$5,Fluxo!$S:$S,"&lt;="&amp;ER$5,Fluxo!$D:$D,$D15)</f>
        <v>0</v>
      </c>
      <c r="ES15" s="18">
        <f>SUMIFS(Fluxo!$N:$N,Fluxo!$S:$S,"&gt;"&amp;ER$5,Fluxo!$S:$S,"&lt;="&amp;ES$5,Fluxo!$D:$D,$D15)</f>
        <v>0</v>
      </c>
      <c r="ET15" s="18">
        <f>SUMIFS(Fluxo!$N:$N,Fluxo!$S:$S,"&gt;"&amp;ES$5,Fluxo!$S:$S,"&lt;="&amp;ET$5,Fluxo!$D:$D,$D15)</f>
        <v>0</v>
      </c>
      <c r="EU15" s="18">
        <f>SUMIFS(Fluxo!$N:$N,Fluxo!$S:$S,"&gt;"&amp;ET$5,Fluxo!$S:$S,"&lt;="&amp;EU$5,Fluxo!$D:$D,$D15)</f>
        <v>0</v>
      </c>
      <c r="EV15" s="18">
        <f>SUMIFS(Fluxo!$N:$N,Fluxo!$S:$S,"&gt;"&amp;EU$5,Fluxo!$S:$S,"&lt;="&amp;EV$5,Fluxo!$D:$D,$D15)</f>
        <v>0</v>
      </c>
      <c r="EW15" s="18">
        <f>SUMIFS(Fluxo!$N:$N,Fluxo!$S:$S,"&gt;"&amp;EV$5,Fluxo!$S:$S,"&lt;="&amp;EW$5,Fluxo!$D:$D,$D15)</f>
        <v>0</v>
      </c>
      <c r="EX15" s="18">
        <f>SUMIFS(Fluxo!$N:$N,Fluxo!$S:$S,"&gt;"&amp;EW$5,Fluxo!$S:$S,"&lt;="&amp;EX$5,Fluxo!$D:$D,$D15)</f>
        <v>0</v>
      </c>
      <c r="EY15" s="18">
        <f>SUMIFS(Fluxo!$N:$N,Fluxo!$S:$S,"&gt;"&amp;EX$5,Fluxo!$S:$S,"&lt;="&amp;EY$5,Fluxo!$D:$D,$D15)</f>
        <v>0</v>
      </c>
      <c r="EZ15" s="18">
        <f>SUMIFS(Fluxo!$N:$N,Fluxo!$S:$S,"&gt;"&amp;EY$5,Fluxo!$S:$S,"&lt;="&amp;EZ$5,Fluxo!$D:$D,$D15)</f>
        <v>0</v>
      </c>
      <c r="FA15" s="18">
        <f>SUMIFS(Fluxo!$N:$N,Fluxo!$S:$S,"&gt;"&amp;EZ$5,Fluxo!$S:$S,"&lt;="&amp;FA$5,Fluxo!$D:$D,$D15)</f>
        <v>0</v>
      </c>
      <c r="FB15" s="18">
        <f>SUMIFS(Fluxo!$N:$N,Fluxo!$S:$S,"&gt;"&amp;FA$5,Fluxo!$S:$S,"&lt;="&amp;FB$5,Fluxo!$D:$D,$D15)</f>
        <v>0</v>
      </c>
      <c r="FC15" s="18">
        <f>SUMIFS(Fluxo!$N:$N,Fluxo!$S:$S,"&gt;"&amp;FB$5,Fluxo!$S:$S,"&lt;="&amp;FC$5,Fluxo!$D:$D,$D15)</f>
        <v>0</v>
      </c>
      <c r="FD15" s="18">
        <f>SUMIFS(Fluxo!$N:$N,Fluxo!$S:$S,"&gt;"&amp;FC$5,Fluxo!$S:$S,"&lt;="&amp;FD$5,Fluxo!$D:$D,$D15)</f>
        <v>0</v>
      </c>
      <c r="FE15" s="18">
        <f>SUMIFS(Fluxo!$N:$N,Fluxo!$S:$S,"&gt;"&amp;FD$5,Fluxo!$S:$S,"&lt;="&amp;FE$5,Fluxo!$D:$D,$D15)</f>
        <v>0</v>
      </c>
      <c r="FF15" s="18">
        <f>SUMIFS(Fluxo!$N:$N,Fluxo!$S:$S,"&gt;"&amp;FE$5,Fluxo!$S:$S,"&lt;="&amp;FF$5,Fluxo!$D:$D,$D15)</f>
        <v>0</v>
      </c>
      <c r="FG15" s="18">
        <f>SUMIFS(Fluxo!$N:$N,Fluxo!$S:$S,"&gt;"&amp;FF$5,Fluxo!$S:$S,"&lt;="&amp;FG$5,Fluxo!$D:$D,$D15)</f>
        <v>0</v>
      </c>
      <c r="FH15" s="18">
        <f>SUMIFS(Fluxo!$N:$N,Fluxo!$S:$S,"&gt;"&amp;FG$5,Fluxo!$S:$S,"&lt;="&amp;FH$5,Fluxo!$D:$D,$D15)</f>
        <v>0</v>
      </c>
      <c r="FI15" s="18">
        <f>SUMIFS(Fluxo!$N:$N,Fluxo!$S:$S,"&gt;"&amp;FH$5,Fluxo!$S:$S,"&lt;="&amp;FI$5,Fluxo!$D:$D,$D15)</f>
        <v>0</v>
      </c>
      <c r="FJ15" s="18">
        <f>SUMIFS(Fluxo!$N:$N,Fluxo!$S:$S,"&gt;"&amp;FI$5,Fluxo!$S:$S,"&lt;="&amp;FJ$5,Fluxo!$D:$D,$D15)</f>
        <v>0</v>
      </c>
      <c r="FK15" s="18">
        <f>SUMIFS(Fluxo!$N:$N,Fluxo!$S:$S,"&gt;"&amp;FJ$5,Fluxo!$S:$S,"&lt;="&amp;FK$5,Fluxo!$D:$D,$D15)</f>
        <v>0</v>
      </c>
      <c r="FL15" s="18">
        <f>SUMIFS(Fluxo!$N:$N,Fluxo!$S:$S,"&gt;"&amp;FK$5,Fluxo!$S:$S,"&lt;="&amp;FL$5,Fluxo!$D:$D,$D15)</f>
        <v>0</v>
      </c>
      <c r="FM15" s="18">
        <f>SUMIFS(Fluxo!$N:$N,Fluxo!$S:$S,"&gt;"&amp;FL$5,Fluxo!$S:$S,"&lt;="&amp;FM$5,Fluxo!$D:$D,$D15)</f>
        <v>0</v>
      </c>
      <c r="FN15" s="18">
        <f>SUMIFS(Fluxo!$N:$N,Fluxo!$S:$S,"&gt;"&amp;FM$5,Fluxo!$S:$S,"&lt;="&amp;FN$5,Fluxo!$D:$D,$D15)</f>
        <v>0</v>
      </c>
      <c r="FO15" s="18">
        <f>SUMIFS(Fluxo!$N:$N,Fluxo!$S:$S,"&gt;"&amp;FN$5,Fluxo!$S:$S,"&lt;="&amp;FO$5,Fluxo!$D:$D,$D15)</f>
        <v>0</v>
      </c>
      <c r="FP15" s="18">
        <f>SUMIFS(Fluxo!$N:$N,Fluxo!$S:$S,"&gt;"&amp;FO$5,Fluxo!$S:$S,"&lt;="&amp;FP$5,Fluxo!$D:$D,$D15)</f>
        <v>0</v>
      </c>
      <c r="FQ15" s="18">
        <f>SUMIFS(Fluxo!$N:$N,Fluxo!$S:$S,"&gt;"&amp;FP$5,Fluxo!$S:$S,"&lt;="&amp;FQ$5,Fluxo!$D:$D,$D15)</f>
        <v>0</v>
      </c>
      <c r="FR15" s="18">
        <f>SUMIFS(Fluxo!$N:$N,Fluxo!$S:$S,"&gt;"&amp;FQ$5,Fluxo!$S:$S,"&lt;="&amp;FR$5,Fluxo!$D:$D,$D15)</f>
        <v>0</v>
      </c>
      <c r="FS15" s="18">
        <f>SUMIFS(Fluxo!$N:$N,Fluxo!$S:$S,"&gt;"&amp;FR$5,Fluxo!$S:$S,"&lt;="&amp;FS$5,Fluxo!$D:$D,$D15)</f>
        <v>0</v>
      </c>
      <c r="FT15" s="18">
        <f>SUMIFS(Fluxo!$N:$N,Fluxo!$S:$S,"&gt;"&amp;FS$5,Fluxo!$S:$S,"&lt;="&amp;FT$5,Fluxo!$D:$D,$D15)</f>
        <v>0</v>
      </c>
      <c r="FU15" s="18">
        <f>SUMIFS(Fluxo!$N:$N,Fluxo!$S:$S,"&gt;"&amp;FT$5,Fluxo!$S:$S,"&lt;="&amp;FU$5,Fluxo!$D:$D,$D15)</f>
        <v>0</v>
      </c>
      <c r="FV15" s="18">
        <f>SUMIFS(Fluxo!$N:$N,Fluxo!$S:$S,"&gt;"&amp;FU$5,Fluxo!$S:$S,"&lt;="&amp;FV$5,Fluxo!$D:$D,$D15)</f>
        <v>0</v>
      </c>
      <c r="FW15" s="18">
        <f>SUMIFS(Fluxo!$N:$N,Fluxo!$S:$S,"&gt;"&amp;FV$5,Fluxo!$S:$S,"&lt;="&amp;FW$5,Fluxo!$D:$D,$D15)</f>
        <v>0</v>
      </c>
      <c r="FX15" s="18">
        <f>SUMIFS(Fluxo!$N:$N,Fluxo!$S:$S,"&gt;"&amp;FW$5,Fluxo!$S:$S,"&lt;="&amp;FX$5,Fluxo!$D:$D,$D15)</f>
        <v>0</v>
      </c>
      <c r="FY15" s="18">
        <f>SUMIFS(Fluxo!$N:$N,Fluxo!$S:$S,"&gt;"&amp;FX$5,Fluxo!$S:$S,"&lt;="&amp;FY$5,Fluxo!$D:$D,$D15)</f>
        <v>0</v>
      </c>
      <c r="FZ15" s="18">
        <f>SUMIFS(Fluxo!$N:$N,Fluxo!$S:$S,"&gt;"&amp;FY$5,Fluxo!$S:$S,"&lt;="&amp;FZ$5,Fluxo!$D:$D,$D15)</f>
        <v>0</v>
      </c>
      <c r="GA15" s="18">
        <f>SUMIFS(Fluxo!$N:$N,Fluxo!$S:$S,"&gt;"&amp;FZ$5,Fluxo!$S:$S,"&lt;="&amp;GA$5,Fluxo!$D:$D,$D15)</f>
        <v>0</v>
      </c>
      <c r="GB15" s="18">
        <f>SUMIFS(Fluxo!$N:$N,Fluxo!$S:$S,"&gt;"&amp;GA$5,Fluxo!$S:$S,"&lt;="&amp;GB$5,Fluxo!$D:$D,$D15)</f>
        <v>0</v>
      </c>
      <c r="GC15" s="18">
        <f>SUMIFS(Fluxo!$N:$N,Fluxo!$S:$S,"&gt;"&amp;GB$5,Fluxo!$S:$S,"&lt;="&amp;GC$5,Fluxo!$D:$D,$D15)</f>
        <v>0</v>
      </c>
      <c r="GD15" s="18">
        <f>SUMIFS(Fluxo!$N:$N,Fluxo!$S:$S,"&gt;"&amp;GC$5,Fluxo!$S:$S,"&lt;="&amp;GD$5,Fluxo!$D:$D,$D15)</f>
        <v>0</v>
      </c>
      <c r="GE15" s="18">
        <f>SUMIFS(Fluxo!$N:$N,Fluxo!$S:$S,"&gt;"&amp;GD$5,Fluxo!$S:$S,"&lt;="&amp;GE$5,Fluxo!$D:$D,$D15)</f>
        <v>0</v>
      </c>
      <c r="GF15" s="18">
        <f>SUMIFS(Fluxo!$N:$N,Fluxo!$S:$S,"&gt;"&amp;GE$5,Fluxo!$S:$S,"&lt;="&amp;GF$5,Fluxo!$D:$D,$D15)</f>
        <v>0</v>
      </c>
      <c r="GG15" s="18">
        <f>SUMIFS(Fluxo!$N:$N,Fluxo!$S:$S,"&gt;"&amp;GF$5,Fluxo!$S:$S,"&lt;="&amp;GG$5,Fluxo!$D:$D,$D15)</f>
        <v>0</v>
      </c>
      <c r="GH15" s="18">
        <f>SUMIFS(Fluxo!$N:$N,Fluxo!$S:$S,"&gt;"&amp;GG$5,Fluxo!$S:$S,"&lt;="&amp;GH$5,Fluxo!$D:$D,$D15)</f>
        <v>0</v>
      </c>
      <c r="GI15" s="18">
        <f>SUMIFS(Fluxo!$N:$N,Fluxo!$S:$S,"&gt;"&amp;GH$5,Fluxo!$S:$S,"&lt;="&amp;GI$5,Fluxo!$D:$D,$D15)</f>
        <v>0</v>
      </c>
      <c r="GJ15" s="18">
        <f>SUMIFS(Fluxo!$N:$N,Fluxo!$S:$S,"&gt;"&amp;GI$5,Fluxo!$S:$S,"&lt;="&amp;GJ$5,Fluxo!$D:$D,$D15)</f>
        <v>0</v>
      </c>
      <c r="GK15" s="18">
        <f>SUMIFS(Fluxo!$N:$N,Fluxo!$S:$S,"&gt;"&amp;GJ$5,Fluxo!$S:$S,"&lt;="&amp;GK$5,Fluxo!$D:$D,$D15)</f>
        <v>0</v>
      </c>
      <c r="GL15" s="18">
        <f>SUMIFS(Fluxo!$N:$N,Fluxo!$S:$S,"&gt;"&amp;GK$5,Fluxo!$S:$S,"&lt;="&amp;GL$5,Fluxo!$D:$D,$D15)</f>
        <v>0</v>
      </c>
      <c r="GM15" s="18">
        <f>SUMIFS(Fluxo!$N:$N,Fluxo!$S:$S,"&gt;"&amp;GL$5,Fluxo!$S:$S,"&lt;="&amp;GM$5,Fluxo!$D:$D,$D15)</f>
        <v>0</v>
      </c>
      <c r="GN15" s="18">
        <f>SUMIFS(Fluxo!$N:$N,Fluxo!$S:$S,"&gt;"&amp;GM$5,Fluxo!$S:$S,"&lt;="&amp;GN$5,Fluxo!$D:$D,$D15)</f>
        <v>0</v>
      </c>
      <c r="GO15" s="18">
        <f>SUMIFS(Fluxo!$N:$N,Fluxo!$S:$S,"&gt;"&amp;GN$5,Fluxo!$S:$S,"&lt;="&amp;GO$5,Fluxo!$D:$D,$D15)</f>
        <v>0</v>
      </c>
      <c r="GP15" s="18">
        <f>SUMIFS(Fluxo!$N:$N,Fluxo!$S:$S,"&gt;"&amp;GO$5,Fluxo!$S:$S,"&lt;="&amp;GP$5,Fluxo!$D:$D,$D15)</f>
        <v>0</v>
      </c>
      <c r="GQ15" s="18">
        <f>SUMIFS(Fluxo!$N:$N,Fluxo!$S:$S,"&gt;"&amp;GP$5,Fluxo!$S:$S,"&lt;="&amp;GQ$5,Fluxo!$D:$D,$D15)</f>
        <v>0</v>
      </c>
      <c r="GR15" s="18">
        <f>SUMIFS(Fluxo!$N:$N,Fluxo!$S:$S,"&gt;"&amp;GQ$5,Fluxo!$S:$S,"&lt;="&amp;GR$5,Fluxo!$D:$D,$D15)</f>
        <v>0</v>
      </c>
      <c r="GS15" s="18">
        <f>SUMIFS(Fluxo!$N:$N,Fluxo!$S:$S,"&gt;"&amp;GR$5,Fluxo!$S:$S,"&lt;="&amp;GS$5,Fluxo!$D:$D,$D15)</f>
        <v>0</v>
      </c>
      <c r="GT15" s="18">
        <f>SUMIFS(Fluxo!$N:$N,Fluxo!$S:$S,"&gt;"&amp;GS$5,Fluxo!$S:$S,"&lt;="&amp;GT$5,Fluxo!$D:$D,$D15)</f>
        <v>0</v>
      </c>
      <c r="GU15" s="18">
        <f>SUMIFS(Fluxo!$N:$N,Fluxo!$S:$S,"&gt;"&amp;GT$5,Fluxo!$S:$S,"&lt;="&amp;GU$5,Fluxo!$D:$D,$D15)</f>
        <v>0</v>
      </c>
      <c r="GV15" s="18">
        <f>SUMIFS(Fluxo!$N:$N,Fluxo!$S:$S,"&gt;"&amp;GU$5,Fluxo!$S:$S,"&lt;="&amp;GV$5,Fluxo!$D:$D,$D15)</f>
        <v>0</v>
      </c>
      <c r="GW15" s="18">
        <f>SUMIFS(Fluxo!$N:$N,Fluxo!$S:$S,"&gt;"&amp;GV$5,Fluxo!$S:$S,"&lt;="&amp;GW$5,Fluxo!$D:$D,$D15)</f>
        <v>0</v>
      </c>
      <c r="GX15" s="18">
        <f>SUMIFS(Fluxo!$N:$N,Fluxo!$S:$S,"&gt;"&amp;GW$5,Fluxo!$S:$S,"&lt;="&amp;GX$5,Fluxo!$D:$D,$D15)</f>
        <v>0</v>
      </c>
      <c r="GY15" s="18">
        <f>SUMIFS(Fluxo!$N:$N,Fluxo!$S:$S,"&gt;"&amp;GX$5,Fluxo!$S:$S,"&lt;="&amp;GY$5,Fluxo!$D:$D,$D15)</f>
        <v>0</v>
      </c>
      <c r="GZ15" s="18">
        <f>SUMIFS(Fluxo!$N:$N,Fluxo!$S:$S,"&gt;"&amp;GY$5,Fluxo!$S:$S,"&lt;="&amp;GZ$5,Fluxo!$D:$D,$D15)</f>
        <v>0</v>
      </c>
      <c r="HA15" s="18">
        <f>SUMIFS(Fluxo!$N:$N,Fluxo!$S:$S,"&gt;"&amp;GZ$5,Fluxo!$S:$S,"&lt;="&amp;HA$5,Fluxo!$D:$D,$D15)</f>
        <v>0</v>
      </c>
      <c r="HB15" s="18">
        <f>SUMIFS(Fluxo!$N:$N,Fluxo!$S:$S,"&gt;"&amp;HA$5,Fluxo!$S:$S,"&lt;="&amp;HB$5,Fluxo!$D:$D,$D15)</f>
        <v>0</v>
      </c>
      <c r="HC15" s="18">
        <f>SUMIFS(Fluxo!$N:$N,Fluxo!$S:$S,"&gt;"&amp;HB$5,Fluxo!$S:$S,"&lt;="&amp;HC$5,Fluxo!$D:$D,$D15)</f>
        <v>0</v>
      </c>
      <c r="HD15" s="18">
        <f>SUMIFS(Fluxo!$N:$N,Fluxo!$S:$S,"&gt;"&amp;HC$5,Fluxo!$S:$S,"&lt;="&amp;HD$5,Fluxo!$D:$D,$D15)</f>
        <v>0</v>
      </c>
      <c r="HE15" s="18">
        <f>SUMIFS(Fluxo!$N:$N,Fluxo!$S:$S,"&gt;"&amp;HD$5,Fluxo!$S:$S,"&lt;="&amp;HE$5,Fluxo!$D:$D,$D15)</f>
        <v>0</v>
      </c>
      <c r="HF15" s="18">
        <f>SUMIFS(Fluxo!$N:$N,Fluxo!$S:$S,"&gt;"&amp;HE$5,Fluxo!$S:$S,"&lt;="&amp;HF$5,Fluxo!$D:$D,$D15)</f>
        <v>0</v>
      </c>
    </row>
    <row r="16" spans="1:214" s="16" customFormat="1">
      <c r="A16" s="20">
        <f t="shared" si="15"/>
        <v>6</v>
      </c>
      <c r="B16" s="140" t="str">
        <f>'Check Carteira'!C8</f>
        <v>E.1016.99.01.0051</v>
      </c>
      <c r="C16" s="19">
        <v>1</v>
      </c>
      <c r="D16" s="129" t="str">
        <f>'Check Carteira'!F8</f>
        <v>A-0051</v>
      </c>
      <c r="E16" s="21" t="str">
        <f>IFERROR(INDEX(Contratos!L:L,MATCH(D16,Contratos!R:R,0)),"")</f>
        <v/>
      </c>
      <c r="F16" s="139" t="str">
        <f>IFERROR(INDEX(Contratos!G:G,MATCH(D16,Contratos!R:R,0)),"")</f>
        <v/>
      </c>
      <c r="G16" s="83" t="str">
        <f ca="1">IFERROR(XNPV(#REF!,OFFSET(J16,0,MATCH(EOMONTH(E16,0),$J$5:$HF$5,0)-1,1,COUNT($J$5:$HF$5)-MATCH(EOMONTH(E16,0),$J$5:$HF$5,0)+1),OFFSET($J$5,0,MATCH(EOMONTH(E16,0),$J$5:$HF$5,0)-1,1,COUNT($J$5:$HF$5)-MATCH(EOMONTH(E16,0),$J$5:$HF$5,0)+1)),"")</f>
        <v/>
      </c>
      <c r="H16" s="83">
        <f t="shared" si="16"/>
        <v>0</v>
      </c>
      <c r="I16" s="18"/>
      <c r="J16" s="18">
        <f>SUMIFS(Fluxo!$N:$N,Fluxo!$S:$S,"&gt;"&amp;I$5,Fluxo!$S:$S,"&lt;="&amp;J$5,Fluxo!$D:$D,$D16)</f>
        <v>0</v>
      </c>
      <c r="K16" s="18">
        <f>SUMIFS(Fluxo!$N:$N,Fluxo!$S:$S,"&gt;"&amp;J$5,Fluxo!$S:$S,"&lt;="&amp;K$5,Fluxo!$D:$D,$D16)</f>
        <v>0</v>
      </c>
      <c r="L16" s="18">
        <f>SUMIFS(Fluxo!$N:$N,Fluxo!$S:$S,"&gt;"&amp;K$5,Fluxo!$S:$S,"&lt;="&amp;L$5,Fluxo!$D:$D,$D16)</f>
        <v>0</v>
      </c>
      <c r="M16" s="18">
        <f>SUMIFS(Fluxo!$N:$N,Fluxo!$S:$S,"&gt;"&amp;L$5,Fluxo!$S:$S,"&lt;="&amp;M$5,Fluxo!$D:$D,$D16)</f>
        <v>0</v>
      </c>
      <c r="N16" s="18">
        <f>SUMIFS(Fluxo!$N:$N,Fluxo!$S:$S,"&gt;"&amp;M$5,Fluxo!$S:$S,"&lt;="&amp;N$5,Fluxo!$D:$D,$D16)</f>
        <v>0</v>
      </c>
      <c r="O16" s="18">
        <f>SUMIFS(Fluxo!$N:$N,Fluxo!$S:$S,"&gt;"&amp;N$5,Fluxo!$S:$S,"&lt;="&amp;O$5,Fluxo!$D:$D,$D16)</f>
        <v>0</v>
      </c>
      <c r="P16" s="18">
        <f>SUMIFS(Fluxo!$N:$N,Fluxo!$S:$S,"&gt;"&amp;O$5,Fluxo!$S:$S,"&lt;="&amp;P$5,Fluxo!$D:$D,$D16)</f>
        <v>0</v>
      </c>
      <c r="Q16" s="18">
        <f>SUMIFS(Fluxo!$N:$N,Fluxo!$S:$S,"&gt;"&amp;P$5,Fluxo!$S:$S,"&lt;="&amp;Q$5,Fluxo!$D:$D,$D16)</f>
        <v>0</v>
      </c>
      <c r="R16" s="18">
        <f>SUMIFS(Fluxo!$N:$N,Fluxo!$S:$S,"&gt;"&amp;Q$5,Fluxo!$S:$S,"&lt;="&amp;R$5,Fluxo!$D:$D,$D16)</f>
        <v>0</v>
      </c>
      <c r="S16" s="18">
        <f>SUMIFS(Fluxo!$N:$N,Fluxo!$S:$S,"&gt;"&amp;R$5,Fluxo!$S:$S,"&lt;="&amp;S$5,Fluxo!$D:$D,$D16)</f>
        <v>0</v>
      </c>
      <c r="T16" s="18">
        <f>SUMIFS(Fluxo!$N:$N,Fluxo!$S:$S,"&gt;"&amp;S$5,Fluxo!$S:$S,"&lt;="&amp;T$5,Fluxo!$D:$D,$D16)</f>
        <v>0</v>
      </c>
      <c r="U16" s="18">
        <f>SUMIFS(Fluxo!$N:$N,Fluxo!$S:$S,"&gt;"&amp;T$5,Fluxo!$S:$S,"&lt;="&amp;U$5,Fluxo!$D:$D,$D16)</f>
        <v>0</v>
      </c>
      <c r="V16" s="18">
        <f>SUMIFS(Fluxo!$N:$N,Fluxo!$S:$S,"&gt;"&amp;U$5,Fluxo!$S:$S,"&lt;="&amp;V$5,Fluxo!$D:$D,$D16)</f>
        <v>0</v>
      </c>
      <c r="W16" s="18">
        <f>SUMIFS(Fluxo!$N:$N,Fluxo!$S:$S,"&gt;"&amp;V$5,Fluxo!$S:$S,"&lt;="&amp;W$5,Fluxo!$D:$D,$D16)</f>
        <v>0</v>
      </c>
      <c r="X16" s="18">
        <f>SUMIFS(Fluxo!$N:$N,Fluxo!$S:$S,"&gt;"&amp;W$5,Fluxo!$S:$S,"&lt;="&amp;X$5,Fluxo!$D:$D,$D16)</f>
        <v>0</v>
      </c>
      <c r="Y16" s="18">
        <f>SUMIFS(Fluxo!$N:$N,Fluxo!$S:$S,"&gt;"&amp;X$5,Fluxo!$S:$S,"&lt;="&amp;Y$5,Fluxo!$D:$D,$D16)</f>
        <v>0</v>
      </c>
      <c r="Z16" s="18">
        <f>SUMIFS(Fluxo!$N:$N,Fluxo!$S:$S,"&gt;"&amp;Y$5,Fluxo!$S:$S,"&lt;="&amp;Z$5,Fluxo!$D:$D,$D16)</f>
        <v>0</v>
      </c>
      <c r="AA16" s="18">
        <f>SUMIFS(Fluxo!$N:$N,Fluxo!$S:$S,"&gt;"&amp;Z$5,Fluxo!$S:$S,"&lt;="&amp;AA$5,Fluxo!$D:$D,$D16)</f>
        <v>0</v>
      </c>
      <c r="AB16" s="18">
        <f>SUMIFS(Fluxo!$N:$N,Fluxo!$S:$S,"&gt;"&amp;AA$5,Fluxo!$S:$S,"&lt;="&amp;AB$5,Fluxo!$D:$D,$D16)</f>
        <v>0</v>
      </c>
      <c r="AC16" s="18">
        <f>SUMIFS(Fluxo!$N:$N,Fluxo!$S:$S,"&gt;"&amp;AB$5,Fluxo!$S:$S,"&lt;="&amp;AC$5,Fluxo!$D:$D,$D16)</f>
        <v>0</v>
      </c>
      <c r="AD16" s="18">
        <f>SUMIFS(Fluxo!$N:$N,Fluxo!$S:$S,"&gt;"&amp;AC$5,Fluxo!$S:$S,"&lt;="&amp;AD$5,Fluxo!$D:$D,$D16)</f>
        <v>0</v>
      </c>
      <c r="AE16" s="18">
        <f>SUMIFS(Fluxo!$N:$N,Fluxo!$S:$S,"&gt;"&amp;AD$5,Fluxo!$S:$S,"&lt;="&amp;AE$5,Fluxo!$D:$D,$D16)</f>
        <v>0</v>
      </c>
      <c r="AF16" s="18">
        <f>SUMIFS(Fluxo!$N:$N,Fluxo!$S:$S,"&gt;"&amp;AE$5,Fluxo!$S:$S,"&lt;="&amp;AF$5,Fluxo!$D:$D,$D16)</f>
        <v>0</v>
      </c>
      <c r="AG16" s="18">
        <f>SUMIFS(Fluxo!$N:$N,Fluxo!$S:$S,"&gt;"&amp;AF$5,Fluxo!$S:$S,"&lt;="&amp;AG$5,Fluxo!$D:$D,$D16)</f>
        <v>0</v>
      </c>
      <c r="AH16" s="18">
        <f>SUMIFS(Fluxo!$N:$N,Fluxo!$S:$S,"&gt;"&amp;AG$5,Fluxo!$S:$S,"&lt;="&amp;AH$5,Fluxo!$D:$D,$D16)</f>
        <v>0</v>
      </c>
      <c r="AI16" s="18">
        <f>SUMIFS(Fluxo!$N:$N,Fluxo!$S:$S,"&gt;"&amp;AH$5,Fluxo!$S:$S,"&lt;="&amp;AI$5,Fluxo!$D:$D,$D16)</f>
        <v>0</v>
      </c>
      <c r="AJ16" s="18">
        <f>SUMIFS(Fluxo!$N:$N,Fluxo!$S:$S,"&gt;"&amp;AI$5,Fluxo!$S:$S,"&lt;="&amp;AJ$5,Fluxo!$D:$D,$D16)</f>
        <v>0</v>
      </c>
      <c r="AK16" s="18">
        <f>SUMIFS(Fluxo!$N:$N,Fluxo!$S:$S,"&gt;"&amp;AJ$5,Fluxo!$S:$S,"&lt;="&amp;AK$5,Fluxo!$D:$D,$D16)</f>
        <v>0</v>
      </c>
      <c r="AL16" s="18">
        <f>SUMIFS(Fluxo!$N:$N,Fluxo!$S:$S,"&gt;"&amp;AK$5,Fluxo!$S:$S,"&lt;="&amp;AL$5,Fluxo!$D:$D,$D16)</f>
        <v>0</v>
      </c>
      <c r="AM16" s="18">
        <f>SUMIFS(Fluxo!$N:$N,Fluxo!$S:$S,"&gt;"&amp;AL$5,Fluxo!$S:$S,"&lt;="&amp;AM$5,Fluxo!$D:$D,$D16)</f>
        <v>0</v>
      </c>
      <c r="AN16" s="18">
        <f>SUMIFS(Fluxo!$N:$N,Fluxo!$S:$S,"&gt;"&amp;AM$5,Fluxo!$S:$S,"&lt;="&amp;AN$5,Fluxo!$D:$D,$D16)</f>
        <v>0</v>
      </c>
      <c r="AO16" s="18">
        <f>SUMIFS(Fluxo!$N:$N,Fluxo!$S:$S,"&gt;"&amp;AN$5,Fluxo!$S:$S,"&lt;="&amp;AO$5,Fluxo!$D:$D,$D16)</f>
        <v>0</v>
      </c>
      <c r="AP16" s="18">
        <f>SUMIFS(Fluxo!$N:$N,Fluxo!$S:$S,"&gt;"&amp;AO$5,Fluxo!$S:$S,"&lt;="&amp;AP$5,Fluxo!$D:$D,$D16)</f>
        <v>0</v>
      </c>
      <c r="AQ16" s="18">
        <f>SUMIFS(Fluxo!$N:$N,Fluxo!$S:$S,"&gt;"&amp;AP$5,Fluxo!$S:$S,"&lt;="&amp;AQ$5,Fluxo!$D:$D,$D16)</f>
        <v>0</v>
      </c>
      <c r="AR16" s="18">
        <f>SUMIFS(Fluxo!$N:$N,Fluxo!$S:$S,"&gt;"&amp;AQ$5,Fluxo!$S:$S,"&lt;="&amp;AR$5,Fluxo!$D:$D,$D16)</f>
        <v>0</v>
      </c>
      <c r="AS16" s="18">
        <f>SUMIFS(Fluxo!$N:$N,Fluxo!$S:$S,"&gt;"&amp;AR$5,Fluxo!$S:$S,"&lt;="&amp;AS$5,Fluxo!$D:$D,$D16)</f>
        <v>0</v>
      </c>
      <c r="AT16" s="18">
        <f>SUMIFS(Fluxo!$N:$N,Fluxo!$S:$S,"&gt;"&amp;AS$5,Fluxo!$S:$S,"&lt;="&amp;AT$5,Fluxo!$D:$D,$D16)</f>
        <v>0</v>
      </c>
      <c r="AU16" s="18">
        <f>SUMIFS(Fluxo!$N:$N,Fluxo!$S:$S,"&gt;"&amp;AT$5,Fluxo!$S:$S,"&lt;="&amp;AU$5,Fluxo!$D:$D,$D16)</f>
        <v>0</v>
      </c>
      <c r="AV16" s="18">
        <f>SUMIFS(Fluxo!$N:$N,Fluxo!$S:$S,"&gt;"&amp;AU$5,Fluxo!$S:$S,"&lt;="&amp;AV$5,Fluxo!$D:$D,$D16)</f>
        <v>0</v>
      </c>
      <c r="AW16" s="18">
        <f>SUMIFS(Fluxo!$N:$N,Fluxo!$S:$S,"&gt;"&amp;AV$5,Fluxo!$S:$S,"&lt;="&amp;AW$5,Fluxo!$D:$D,$D16)</f>
        <v>0</v>
      </c>
      <c r="AX16" s="18">
        <f>SUMIFS(Fluxo!$N:$N,Fluxo!$S:$S,"&gt;"&amp;AW$5,Fluxo!$S:$S,"&lt;="&amp;AX$5,Fluxo!$D:$D,$D16)</f>
        <v>0</v>
      </c>
      <c r="AY16" s="18">
        <f>SUMIFS(Fluxo!$N:$N,Fluxo!$S:$S,"&gt;"&amp;AX$5,Fluxo!$S:$S,"&lt;="&amp;AY$5,Fluxo!$D:$D,$D16)</f>
        <v>0</v>
      </c>
      <c r="AZ16" s="18">
        <f>SUMIFS(Fluxo!$N:$N,Fluxo!$S:$S,"&gt;"&amp;AY$5,Fluxo!$S:$S,"&lt;="&amp;AZ$5,Fluxo!$D:$D,$D16)</f>
        <v>0</v>
      </c>
      <c r="BA16" s="18">
        <f>SUMIFS(Fluxo!$N:$N,Fluxo!$S:$S,"&gt;"&amp;AZ$5,Fluxo!$S:$S,"&lt;="&amp;BA$5,Fluxo!$D:$D,$D16)</f>
        <v>0</v>
      </c>
      <c r="BB16" s="18">
        <f>SUMIFS(Fluxo!$N:$N,Fluxo!$S:$S,"&gt;"&amp;BA$5,Fluxo!$S:$S,"&lt;="&amp;BB$5,Fluxo!$D:$D,$D16)</f>
        <v>0</v>
      </c>
      <c r="BC16" s="18">
        <f>SUMIFS(Fluxo!$N:$N,Fluxo!$S:$S,"&gt;"&amp;BB$5,Fluxo!$S:$S,"&lt;="&amp;BC$5,Fluxo!$D:$D,$D16)</f>
        <v>0</v>
      </c>
      <c r="BD16" s="18">
        <f>SUMIFS(Fluxo!$N:$N,Fluxo!$S:$S,"&gt;"&amp;BC$5,Fluxo!$S:$S,"&lt;="&amp;BD$5,Fluxo!$D:$D,$D16)</f>
        <v>0</v>
      </c>
      <c r="BE16" s="18">
        <f>SUMIFS(Fluxo!$N:$N,Fluxo!$S:$S,"&gt;"&amp;BD$5,Fluxo!$S:$S,"&lt;="&amp;BE$5,Fluxo!$D:$D,$D16)</f>
        <v>0</v>
      </c>
      <c r="BF16" s="18">
        <f>SUMIFS(Fluxo!$N:$N,Fluxo!$S:$S,"&gt;"&amp;BE$5,Fluxo!$S:$S,"&lt;="&amp;BF$5,Fluxo!$D:$D,$D16)</f>
        <v>0</v>
      </c>
      <c r="BG16" s="18">
        <f>SUMIFS(Fluxo!$N:$N,Fluxo!$S:$S,"&gt;"&amp;BF$5,Fluxo!$S:$S,"&lt;="&amp;BG$5,Fluxo!$D:$D,$D16)</f>
        <v>0</v>
      </c>
      <c r="BH16" s="18">
        <f>SUMIFS(Fluxo!$N:$N,Fluxo!$S:$S,"&gt;"&amp;BG$5,Fluxo!$S:$S,"&lt;="&amp;BH$5,Fluxo!$D:$D,$D16)</f>
        <v>0</v>
      </c>
      <c r="BI16" s="18">
        <f>SUMIFS(Fluxo!$N:$N,Fluxo!$S:$S,"&gt;"&amp;BH$5,Fluxo!$S:$S,"&lt;="&amp;BI$5,Fluxo!$D:$D,$D16)</f>
        <v>0</v>
      </c>
      <c r="BJ16" s="18">
        <f>SUMIFS(Fluxo!$N:$N,Fluxo!$S:$S,"&gt;"&amp;BI$5,Fluxo!$S:$S,"&lt;="&amp;BJ$5,Fluxo!$D:$D,$D16)</f>
        <v>0</v>
      </c>
      <c r="BK16" s="18">
        <f>SUMIFS(Fluxo!$N:$N,Fluxo!$S:$S,"&gt;"&amp;BJ$5,Fluxo!$S:$S,"&lt;="&amp;BK$5,Fluxo!$D:$D,$D16)</f>
        <v>0</v>
      </c>
      <c r="BL16" s="18">
        <f>SUMIFS(Fluxo!$N:$N,Fluxo!$S:$S,"&gt;"&amp;BK$5,Fluxo!$S:$S,"&lt;="&amp;BL$5,Fluxo!$D:$D,$D16)</f>
        <v>0</v>
      </c>
      <c r="BM16" s="18">
        <f>SUMIFS(Fluxo!$N:$N,Fluxo!$S:$S,"&gt;"&amp;BL$5,Fluxo!$S:$S,"&lt;="&amp;BM$5,Fluxo!$D:$D,$D16)</f>
        <v>0</v>
      </c>
      <c r="BN16" s="18">
        <f>SUMIFS(Fluxo!$N:$N,Fluxo!$S:$S,"&gt;"&amp;BM$5,Fluxo!$S:$S,"&lt;="&amp;BN$5,Fluxo!$D:$D,$D16)</f>
        <v>0</v>
      </c>
      <c r="BO16" s="18">
        <f>SUMIFS(Fluxo!$N:$N,Fluxo!$S:$S,"&gt;"&amp;BN$5,Fluxo!$S:$S,"&lt;="&amp;BO$5,Fluxo!$D:$D,$D16)</f>
        <v>0</v>
      </c>
      <c r="BP16" s="18">
        <f>SUMIFS(Fluxo!$N:$N,Fluxo!$S:$S,"&gt;"&amp;BO$5,Fluxo!$S:$S,"&lt;="&amp;BP$5,Fluxo!$D:$D,$D16)</f>
        <v>0</v>
      </c>
      <c r="BQ16" s="18">
        <f>SUMIFS(Fluxo!$N:$N,Fluxo!$S:$S,"&gt;"&amp;BP$5,Fluxo!$S:$S,"&lt;="&amp;BQ$5,Fluxo!$D:$D,$D16)</f>
        <v>0</v>
      </c>
      <c r="BR16" s="18">
        <f>SUMIFS(Fluxo!$N:$N,Fluxo!$S:$S,"&gt;"&amp;BQ$5,Fluxo!$S:$S,"&lt;="&amp;BR$5,Fluxo!$D:$D,$D16)</f>
        <v>0</v>
      </c>
      <c r="BS16" s="18">
        <f>SUMIFS(Fluxo!$N:$N,Fluxo!$S:$S,"&gt;"&amp;BR$5,Fluxo!$S:$S,"&lt;="&amp;BS$5,Fluxo!$D:$D,$D16)</f>
        <v>0</v>
      </c>
      <c r="BT16" s="18">
        <f>SUMIFS(Fluxo!$N:$N,Fluxo!$S:$S,"&gt;"&amp;BS$5,Fluxo!$S:$S,"&lt;="&amp;BT$5,Fluxo!$D:$D,$D16)</f>
        <v>0</v>
      </c>
      <c r="BU16" s="18">
        <f>SUMIFS(Fluxo!$N:$N,Fluxo!$S:$S,"&gt;"&amp;BT$5,Fluxo!$S:$S,"&lt;="&amp;BU$5,Fluxo!$D:$D,$D16)</f>
        <v>0</v>
      </c>
      <c r="BV16" s="18">
        <f>SUMIFS(Fluxo!$N:$N,Fluxo!$S:$S,"&gt;"&amp;BU$5,Fluxo!$S:$S,"&lt;="&amp;BV$5,Fluxo!$D:$D,$D16)</f>
        <v>0</v>
      </c>
      <c r="BW16" s="18">
        <f>SUMIFS(Fluxo!$N:$N,Fluxo!$S:$S,"&gt;"&amp;BV$5,Fluxo!$S:$S,"&lt;="&amp;BW$5,Fluxo!$D:$D,$D16)</f>
        <v>0</v>
      </c>
      <c r="BX16" s="18">
        <f>SUMIFS(Fluxo!$N:$N,Fluxo!$S:$S,"&gt;"&amp;BW$5,Fluxo!$S:$S,"&lt;="&amp;BX$5,Fluxo!$D:$D,$D16)</f>
        <v>0</v>
      </c>
      <c r="BY16" s="18">
        <f>SUMIFS(Fluxo!$N:$N,Fluxo!$S:$S,"&gt;"&amp;BX$5,Fluxo!$S:$S,"&lt;="&amp;BY$5,Fluxo!$D:$D,$D16)</f>
        <v>0</v>
      </c>
      <c r="BZ16" s="18">
        <f>SUMIFS(Fluxo!$N:$N,Fluxo!$S:$S,"&gt;"&amp;BY$5,Fluxo!$S:$S,"&lt;="&amp;BZ$5,Fluxo!$D:$D,$D16)</f>
        <v>0</v>
      </c>
      <c r="CA16" s="18">
        <f>SUMIFS(Fluxo!$N:$N,Fluxo!$S:$S,"&gt;"&amp;BZ$5,Fluxo!$S:$S,"&lt;="&amp;CA$5,Fluxo!$D:$D,$D16)</f>
        <v>0</v>
      </c>
      <c r="CB16" s="18">
        <f>SUMIFS(Fluxo!$N:$N,Fluxo!$S:$S,"&gt;"&amp;CA$5,Fluxo!$S:$S,"&lt;="&amp;CB$5,Fluxo!$D:$D,$D16)</f>
        <v>0</v>
      </c>
      <c r="CC16" s="18">
        <f>SUMIFS(Fluxo!$N:$N,Fluxo!$S:$S,"&gt;"&amp;CB$5,Fluxo!$S:$S,"&lt;="&amp;CC$5,Fluxo!$D:$D,$D16)</f>
        <v>0</v>
      </c>
      <c r="CD16" s="18">
        <f>SUMIFS(Fluxo!$N:$N,Fluxo!$S:$S,"&gt;"&amp;CC$5,Fluxo!$S:$S,"&lt;="&amp;CD$5,Fluxo!$D:$D,$D16)</f>
        <v>0</v>
      </c>
      <c r="CE16" s="18">
        <f>SUMIFS(Fluxo!$N:$N,Fluxo!$S:$S,"&gt;"&amp;CD$5,Fluxo!$S:$S,"&lt;="&amp;CE$5,Fluxo!$D:$D,$D16)</f>
        <v>0</v>
      </c>
      <c r="CF16" s="18">
        <f>SUMIFS(Fluxo!$N:$N,Fluxo!$S:$S,"&gt;"&amp;CE$5,Fluxo!$S:$S,"&lt;="&amp;CF$5,Fluxo!$D:$D,$D16)</f>
        <v>0</v>
      </c>
      <c r="CG16" s="18">
        <f>SUMIFS(Fluxo!$N:$N,Fluxo!$S:$S,"&gt;"&amp;CF$5,Fluxo!$S:$S,"&lt;="&amp;CG$5,Fluxo!$D:$D,$D16)</f>
        <v>0</v>
      </c>
      <c r="CH16" s="18">
        <f>SUMIFS(Fluxo!$N:$N,Fluxo!$S:$S,"&gt;"&amp;CG$5,Fluxo!$S:$S,"&lt;="&amp;CH$5,Fluxo!$D:$D,$D16)</f>
        <v>0</v>
      </c>
      <c r="CI16" s="18">
        <f>SUMIFS(Fluxo!$N:$N,Fluxo!$S:$S,"&gt;"&amp;CH$5,Fluxo!$S:$S,"&lt;="&amp;CI$5,Fluxo!$D:$D,$D16)</f>
        <v>0</v>
      </c>
      <c r="CJ16" s="18">
        <f>SUMIFS(Fluxo!$N:$N,Fluxo!$S:$S,"&gt;"&amp;CI$5,Fluxo!$S:$S,"&lt;="&amp;CJ$5,Fluxo!$D:$D,$D16)</f>
        <v>0</v>
      </c>
      <c r="CK16" s="18">
        <f>SUMIFS(Fluxo!$N:$N,Fluxo!$S:$S,"&gt;"&amp;CJ$5,Fluxo!$S:$S,"&lt;="&amp;CK$5,Fluxo!$D:$D,$D16)</f>
        <v>0</v>
      </c>
      <c r="CL16" s="18">
        <f>SUMIFS(Fluxo!$N:$N,Fluxo!$S:$S,"&gt;"&amp;CK$5,Fluxo!$S:$S,"&lt;="&amp;CL$5,Fluxo!$D:$D,$D16)</f>
        <v>0</v>
      </c>
      <c r="CM16" s="18">
        <f>SUMIFS(Fluxo!$N:$N,Fluxo!$S:$S,"&gt;"&amp;CL$5,Fluxo!$S:$S,"&lt;="&amp;CM$5,Fluxo!$D:$D,$D16)</f>
        <v>0</v>
      </c>
      <c r="CN16" s="18">
        <f>SUMIFS(Fluxo!$N:$N,Fluxo!$S:$S,"&gt;"&amp;CM$5,Fluxo!$S:$S,"&lt;="&amp;CN$5,Fluxo!$D:$D,$D16)</f>
        <v>0</v>
      </c>
      <c r="CO16" s="18">
        <f>SUMIFS(Fluxo!$N:$N,Fluxo!$S:$S,"&gt;"&amp;CN$5,Fluxo!$S:$S,"&lt;="&amp;CO$5,Fluxo!$D:$D,$D16)</f>
        <v>0</v>
      </c>
      <c r="CP16" s="18">
        <f>SUMIFS(Fluxo!$N:$N,Fluxo!$S:$S,"&gt;"&amp;CO$5,Fluxo!$S:$S,"&lt;="&amp;CP$5,Fluxo!$D:$D,$D16)</f>
        <v>0</v>
      </c>
      <c r="CQ16" s="18">
        <f>SUMIFS(Fluxo!$N:$N,Fluxo!$S:$S,"&gt;"&amp;CP$5,Fluxo!$S:$S,"&lt;="&amp;CQ$5,Fluxo!$D:$D,$D16)</f>
        <v>0</v>
      </c>
      <c r="CR16" s="18">
        <f>SUMIFS(Fluxo!$N:$N,Fluxo!$S:$S,"&gt;"&amp;CQ$5,Fluxo!$S:$S,"&lt;="&amp;CR$5,Fluxo!$D:$D,$D16)</f>
        <v>0</v>
      </c>
      <c r="CS16" s="18">
        <f>SUMIFS(Fluxo!$N:$N,Fluxo!$S:$S,"&gt;"&amp;CR$5,Fluxo!$S:$S,"&lt;="&amp;CS$5,Fluxo!$D:$D,$D16)</f>
        <v>0</v>
      </c>
      <c r="CT16" s="18">
        <f>SUMIFS(Fluxo!$N:$N,Fluxo!$S:$S,"&gt;"&amp;CS$5,Fluxo!$S:$S,"&lt;="&amp;CT$5,Fluxo!$D:$D,$D16)</f>
        <v>0</v>
      </c>
      <c r="CU16" s="18">
        <f>SUMIFS(Fluxo!$N:$N,Fluxo!$S:$S,"&gt;"&amp;CT$5,Fluxo!$S:$S,"&lt;="&amp;CU$5,Fluxo!$D:$D,$D16)</f>
        <v>0</v>
      </c>
      <c r="CV16" s="18">
        <f>SUMIFS(Fluxo!$N:$N,Fluxo!$S:$S,"&gt;"&amp;CU$5,Fluxo!$S:$S,"&lt;="&amp;CV$5,Fluxo!$D:$D,$D16)</f>
        <v>0</v>
      </c>
      <c r="CW16" s="18">
        <f>SUMIFS(Fluxo!$N:$N,Fluxo!$S:$S,"&gt;"&amp;CV$5,Fluxo!$S:$S,"&lt;="&amp;CW$5,Fluxo!$D:$D,$D16)</f>
        <v>0</v>
      </c>
      <c r="CX16" s="18">
        <f>SUMIFS(Fluxo!$N:$N,Fluxo!$S:$S,"&gt;"&amp;CW$5,Fluxo!$S:$S,"&lt;="&amp;CX$5,Fluxo!$D:$D,$D16)</f>
        <v>0</v>
      </c>
      <c r="CY16" s="18">
        <f>SUMIFS(Fluxo!$N:$N,Fluxo!$S:$S,"&gt;"&amp;CX$5,Fluxo!$S:$S,"&lt;="&amp;CY$5,Fluxo!$D:$D,$D16)</f>
        <v>0</v>
      </c>
      <c r="CZ16" s="18">
        <f>SUMIFS(Fluxo!$N:$N,Fluxo!$S:$S,"&gt;"&amp;CY$5,Fluxo!$S:$S,"&lt;="&amp;CZ$5,Fluxo!$D:$D,$D16)</f>
        <v>0</v>
      </c>
      <c r="DA16" s="18">
        <f>SUMIFS(Fluxo!$N:$N,Fluxo!$S:$S,"&gt;"&amp;CZ$5,Fluxo!$S:$S,"&lt;="&amp;DA$5,Fluxo!$D:$D,$D16)</f>
        <v>0</v>
      </c>
      <c r="DB16" s="18">
        <f>SUMIFS(Fluxo!$N:$N,Fluxo!$S:$S,"&gt;"&amp;DA$5,Fluxo!$S:$S,"&lt;="&amp;DB$5,Fluxo!$D:$D,$D16)</f>
        <v>0</v>
      </c>
      <c r="DC16" s="18">
        <f>SUMIFS(Fluxo!$N:$N,Fluxo!$S:$S,"&gt;"&amp;DB$5,Fluxo!$S:$S,"&lt;="&amp;DC$5,Fluxo!$D:$D,$D16)</f>
        <v>0</v>
      </c>
      <c r="DD16" s="18">
        <f>SUMIFS(Fluxo!$N:$N,Fluxo!$S:$S,"&gt;"&amp;DC$5,Fluxo!$S:$S,"&lt;="&amp;DD$5,Fluxo!$D:$D,$D16)</f>
        <v>0</v>
      </c>
      <c r="DE16" s="18">
        <f>SUMIFS(Fluxo!$N:$N,Fluxo!$S:$S,"&gt;"&amp;DD$5,Fluxo!$S:$S,"&lt;="&amp;DE$5,Fluxo!$D:$D,$D16)</f>
        <v>0</v>
      </c>
      <c r="DF16" s="18">
        <f>SUMIFS(Fluxo!$N:$N,Fluxo!$S:$S,"&gt;"&amp;DE$5,Fluxo!$S:$S,"&lt;="&amp;DF$5,Fluxo!$D:$D,$D16)</f>
        <v>0</v>
      </c>
      <c r="DG16" s="18">
        <f>SUMIFS(Fluxo!$N:$N,Fluxo!$S:$S,"&gt;"&amp;DF$5,Fluxo!$S:$S,"&lt;="&amp;DG$5,Fluxo!$D:$D,$D16)</f>
        <v>0</v>
      </c>
      <c r="DH16" s="18">
        <f>SUMIFS(Fluxo!$N:$N,Fluxo!$S:$S,"&gt;"&amp;DG$5,Fluxo!$S:$S,"&lt;="&amp;DH$5,Fluxo!$D:$D,$D16)</f>
        <v>0</v>
      </c>
      <c r="DI16" s="18">
        <f>SUMIFS(Fluxo!$N:$N,Fluxo!$S:$S,"&gt;"&amp;DH$5,Fluxo!$S:$S,"&lt;="&amp;DI$5,Fluxo!$D:$D,$D16)</f>
        <v>0</v>
      </c>
      <c r="DJ16" s="18">
        <f>SUMIFS(Fluxo!$N:$N,Fluxo!$S:$S,"&gt;"&amp;DI$5,Fluxo!$S:$S,"&lt;="&amp;DJ$5,Fluxo!$D:$D,$D16)</f>
        <v>0</v>
      </c>
      <c r="DK16" s="18">
        <f>SUMIFS(Fluxo!$N:$N,Fluxo!$S:$S,"&gt;"&amp;DJ$5,Fluxo!$S:$S,"&lt;="&amp;DK$5,Fluxo!$D:$D,$D16)</f>
        <v>0</v>
      </c>
      <c r="DL16" s="18">
        <f>SUMIFS(Fluxo!$N:$N,Fluxo!$S:$S,"&gt;"&amp;DK$5,Fluxo!$S:$S,"&lt;="&amp;DL$5,Fluxo!$D:$D,$D16)</f>
        <v>0</v>
      </c>
      <c r="DM16" s="18">
        <f>SUMIFS(Fluxo!$N:$N,Fluxo!$S:$S,"&gt;"&amp;DL$5,Fluxo!$S:$S,"&lt;="&amp;DM$5,Fluxo!$D:$D,$D16)</f>
        <v>0</v>
      </c>
      <c r="DN16" s="18">
        <f>SUMIFS(Fluxo!$N:$N,Fluxo!$S:$S,"&gt;"&amp;DM$5,Fluxo!$S:$S,"&lt;="&amp;DN$5,Fluxo!$D:$D,$D16)</f>
        <v>0</v>
      </c>
      <c r="DO16" s="18">
        <f>SUMIFS(Fluxo!$N:$N,Fluxo!$S:$S,"&gt;"&amp;DN$5,Fluxo!$S:$S,"&lt;="&amp;DO$5,Fluxo!$D:$D,$D16)</f>
        <v>0</v>
      </c>
      <c r="DP16" s="18">
        <f>SUMIFS(Fluxo!$N:$N,Fluxo!$S:$S,"&gt;"&amp;DO$5,Fluxo!$S:$S,"&lt;="&amp;DP$5,Fluxo!$D:$D,$D16)</f>
        <v>0</v>
      </c>
      <c r="DQ16" s="18">
        <f>SUMIFS(Fluxo!$N:$N,Fluxo!$S:$S,"&gt;"&amp;DP$5,Fluxo!$S:$S,"&lt;="&amp;DQ$5,Fluxo!$D:$D,$D16)</f>
        <v>0</v>
      </c>
      <c r="DR16" s="18">
        <f>SUMIFS(Fluxo!$N:$N,Fluxo!$S:$S,"&gt;"&amp;DQ$5,Fluxo!$S:$S,"&lt;="&amp;DR$5,Fluxo!$D:$D,$D16)</f>
        <v>0</v>
      </c>
      <c r="DS16" s="18">
        <f>SUMIFS(Fluxo!$N:$N,Fluxo!$S:$S,"&gt;"&amp;DR$5,Fluxo!$S:$S,"&lt;="&amp;DS$5,Fluxo!$D:$D,$D16)</f>
        <v>0</v>
      </c>
      <c r="DT16" s="18">
        <f>SUMIFS(Fluxo!$N:$N,Fluxo!$S:$S,"&gt;"&amp;DS$5,Fluxo!$S:$S,"&lt;="&amp;DT$5,Fluxo!$D:$D,$D16)</f>
        <v>0</v>
      </c>
      <c r="DU16" s="18">
        <f>SUMIFS(Fluxo!$N:$N,Fluxo!$S:$S,"&gt;"&amp;DT$5,Fluxo!$S:$S,"&lt;="&amp;DU$5,Fluxo!$D:$D,$D16)</f>
        <v>0</v>
      </c>
      <c r="DV16" s="18">
        <f>SUMIFS(Fluxo!$N:$N,Fluxo!$S:$S,"&gt;"&amp;DU$5,Fluxo!$S:$S,"&lt;="&amp;DV$5,Fluxo!$D:$D,$D16)</f>
        <v>0</v>
      </c>
      <c r="DW16" s="18">
        <f>SUMIFS(Fluxo!$N:$N,Fluxo!$S:$S,"&gt;"&amp;DV$5,Fluxo!$S:$S,"&lt;="&amp;DW$5,Fluxo!$D:$D,$D16)</f>
        <v>0</v>
      </c>
      <c r="DX16" s="18">
        <f>SUMIFS(Fluxo!$N:$N,Fluxo!$S:$S,"&gt;"&amp;DW$5,Fluxo!$S:$S,"&lt;="&amp;DX$5,Fluxo!$D:$D,$D16)</f>
        <v>0</v>
      </c>
      <c r="DY16" s="18">
        <f>SUMIFS(Fluxo!$N:$N,Fluxo!$S:$S,"&gt;"&amp;DX$5,Fluxo!$S:$S,"&lt;="&amp;DY$5,Fluxo!$D:$D,$D16)</f>
        <v>0</v>
      </c>
      <c r="DZ16" s="18">
        <f>SUMIFS(Fluxo!$N:$N,Fluxo!$S:$S,"&gt;"&amp;DY$5,Fluxo!$S:$S,"&lt;="&amp;DZ$5,Fluxo!$D:$D,$D16)</f>
        <v>0</v>
      </c>
      <c r="EA16" s="18">
        <f>SUMIFS(Fluxo!$N:$N,Fluxo!$S:$S,"&gt;"&amp;DZ$5,Fluxo!$S:$S,"&lt;="&amp;EA$5,Fluxo!$D:$D,$D16)</f>
        <v>0</v>
      </c>
      <c r="EB16" s="18">
        <f>SUMIFS(Fluxo!$N:$N,Fluxo!$S:$S,"&gt;"&amp;EA$5,Fluxo!$S:$S,"&lt;="&amp;EB$5,Fluxo!$D:$D,$D16)</f>
        <v>0</v>
      </c>
      <c r="EC16" s="18">
        <f>SUMIFS(Fluxo!$N:$N,Fluxo!$S:$S,"&gt;"&amp;EB$5,Fluxo!$S:$S,"&lt;="&amp;EC$5,Fluxo!$D:$D,$D16)</f>
        <v>0</v>
      </c>
      <c r="ED16" s="18">
        <f>SUMIFS(Fluxo!$N:$N,Fluxo!$S:$S,"&gt;"&amp;EC$5,Fluxo!$S:$S,"&lt;="&amp;ED$5,Fluxo!$D:$D,$D16)</f>
        <v>0</v>
      </c>
      <c r="EE16" s="18">
        <f>SUMIFS(Fluxo!$N:$N,Fluxo!$S:$S,"&gt;"&amp;ED$5,Fluxo!$S:$S,"&lt;="&amp;EE$5,Fluxo!$D:$D,$D16)</f>
        <v>0</v>
      </c>
      <c r="EF16" s="18">
        <f>SUMIFS(Fluxo!$N:$N,Fluxo!$S:$S,"&gt;"&amp;EE$5,Fluxo!$S:$S,"&lt;="&amp;EF$5,Fluxo!$D:$D,$D16)</f>
        <v>0</v>
      </c>
      <c r="EG16" s="18">
        <f>SUMIFS(Fluxo!$N:$N,Fluxo!$S:$S,"&gt;"&amp;EF$5,Fluxo!$S:$S,"&lt;="&amp;EG$5,Fluxo!$D:$D,$D16)</f>
        <v>0</v>
      </c>
      <c r="EH16" s="18">
        <f>SUMIFS(Fluxo!$N:$N,Fluxo!$S:$S,"&gt;"&amp;EG$5,Fluxo!$S:$S,"&lt;="&amp;EH$5,Fluxo!$D:$D,$D16)</f>
        <v>0</v>
      </c>
      <c r="EI16" s="18">
        <f>SUMIFS(Fluxo!$N:$N,Fluxo!$S:$S,"&gt;"&amp;EH$5,Fluxo!$S:$S,"&lt;="&amp;EI$5,Fluxo!$D:$D,$D16)</f>
        <v>0</v>
      </c>
      <c r="EJ16" s="18">
        <f>SUMIFS(Fluxo!$N:$N,Fluxo!$S:$S,"&gt;"&amp;EI$5,Fluxo!$S:$S,"&lt;="&amp;EJ$5,Fluxo!$D:$D,$D16)</f>
        <v>0</v>
      </c>
      <c r="EK16" s="18">
        <f>SUMIFS(Fluxo!$N:$N,Fluxo!$S:$S,"&gt;"&amp;EJ$5,Fluxo!$S:$S,"&lt;="&amp;EK$5,Fluxo!$D:$D,$D16)</f>
        <v>0</v>
      </c>
      <c r="EL16" s="18">
        <f>SUMIFS(Fluxo!$N:$N,Fluxo!$S:$S,"&gt;"&amp;EK$5,Fluxo!$S:$S,"&lt;="&amp;EL$5,Fluxo!$D:$D,$D16)</f>
        <v>0</v>
      </c>
      <c r="EM16" s="18">
        <f>SUMIFS(Fluxo!$N:$N,Fluxo!$S:$S,"&gt;"&amp;EL$5,Fluxo!$S:$S,"&lt;="&amp;EM$5,Fluxo!$D:$D,$D16)</f>
        <v>0</v>
      </c>
      <c r="EN16" s="18">
        <f>SUMIFS(Fluxo!$N:$N,Fluxo!$S:$S,"&gt;"&amp;EM$5,Fluxo!$S:$S,"&lt;="&amp;EN$5,Fluxo!$D:$D,$D16)</f>
        <v>0</v>
      </c>
      <c r="EO16" s="18">
        <f>SUMIFS(Fluxo!$N:$N,Fluxo!$S:$S,"&gt;"&amp;EN$5,Fluxo!$S:$S,"&lt;="&amp;EO$5,Fluxo!$D:$D,$D16)</f>
        <v>0</v>
      </c>
      <c r="EP16" s="18">
        <f>SUMIFS(Fluxo!$N:$N,Fluxo!$S:$S,"&gt;"&amp;EO$5,Fluxo!$S:$S,"&lt;="&amp;EP$5,Fluxo!$D:$D,$D16)</f>
        <v>0</v>
      </c>
      <c r="EQ16" s="18">
        <f>SUMIFS(Fluxo!$N:$N,Fluxo!$S:$S,"&gt;"&amp;EP$5,Fluxo!$S:$S,"&lt;="&amp;EQ$5,Fluxo!$D:$D,$D16)</f>
        <v>0</v>
      </c>
      <c r="ER16" s="18">
        <f>SUMIFS(Fluxo!$N:$N,Fluxo!$S:$S,"&gt;"&amp;EQ$5,Fluxo!$S:$S,"&lt;="&amp;ER$5,Fluxo!$D:$D,$D16)</f>
        <v>0</v>
      </c>
      <c r="ES16" s="18">
        <f>SUMIFS(Fluxo!$N:$N,Fluxo!$S:$S,"&gt;"&amp;ER$5,Fluxo!$S:$S,"&lt;="&amp;ES$5,Fluxo!$D:$D,$D16)</f>
        <v>0</v>
      </c>
      <c r="ET16" s="18">
        <f>SUMIFS(Fluxo!$N:$N,Fluxo!$S:$S,"&gt;"&amp;ES$5,Fluxo!$S:$S,"&lt;="&amp;ET$5,Fluxo!$D:$D,$D16)</f>
        <v>0</v>
      </c>
      <c r="EU16" s="18">
        <f>SUMIFS(Fluxo!$N:$N,Fluxo!$S:$S,"&gt;"&amp;ET$5,Fluxo!$S:$S,"&lt;="&amp;EU$5,Fluxo!$D:$D,$D16)</f>
        <v>0</v>
      </c>
      <c r="EV16" s="18">
        <f>SUMIFS(Fluxo!$N:$N,Fluxo!$S:$S,"&gt;"&amp;EU$5,Fluxo!$S:$S,"&lt;="&amp;EV$5,Fluxo!$D:$D,$D16)</f>
        <v>0</v>
      </c>
      <c r="EW16" s="18">
        <f>SUMIFS(Fluxo!$N:$N,Fluxo!$S:$S,"&gt;"&amp;EV$5,Fluxo!$S:$S,"&lt;="&amp;EW$5,Fluxo!$D:$D,$D16)</f>
        <v>0</v>
      </c>
      <c r="EX16" s="18">
        <f>SUMIFS(Fluxo!$N:$N,Fluxo!$S:$S,"&gt;"&amp;EW$5,Fluxo!$S:$S,"&lt;="&amp;EX$5,Fluxo!$D:$D,$D16)</f>
        <v>0</v>
      </c>
      <c r="EY16" s="18">
        <f>SUMIFS(Fluxo!$N:$N,Fluxo!$S:$S,"&gt;"&amp;EX$5,Fluxo!$S:$S,"&lt;="&amp;EY$5,Fluxo!$D:$D,$D16)</f>
        <v>0</v>
      </c>
      <c r="EZ16" s="18">
        <f>SUMIFS(Fluxo!$N:$N,Fluxo!$S:$S,"&gt;"&amp;EY$5,Fluxo!$S:$S,"&lt;="&amp;EZ$5,Fluxo!$D:$D,$D16)</f>
        <v>0</v>
      </c>
      <c r="FA16" s="18">
        <f>SUMIFS(Fluxo!$N:$N,Fluxo!$S:$S,"&gt;"&amp;EZ$5,Fluxo!$S:$S,"&lt;="&amp;FA$5,Fluxo!$D:$D,$D16)</f>
        <v>0</v>
      </c>
      <c r="FB16" s="18">
        <f>SUMIFS(Fluxo!$N:$N,Fluxo!$S:$S,"&gt;"&amp;FA$5,Fluxo!$S:$S,"&lt;="&amp;FB$5,Fluxo!$D:$D,$D16)</f>
        <v>0</v>
      </c>
      <c r="FC16" s="18">
        <f>SUMIFS(Fluxo!$N:$N,Fluxo!$S:$S,"&gt;"&amp;FB$5,Fluxo!$S:$S,"&lt;="&amp;FC$5,Fluxo!$D:$D,$D16)</f>
        <v>0</v>
      </c>
      <c r="FD16" s="18">
        <f>SUMIFS(Fluxo!$N:$N,Fluxo!$S:$S,"&gt;"&amp;FC$5,Fluxo!$S:$S,"&lt;="&amp;FD$5,Fluxo!$D:$D,$D16)</f>
        <v>0</v>
      </c>
      <c r="FE16" s="18">
        <f>SUMIFS(Fluxo!$N:$N,Fluxo!$S:$S,"&gt;"&amp;FD$5,Fluxo!$S:$S,"&lt;="&amp;FE$5,Fluxo!$D:$D,$D16)</f>
        <v>0</v>
      </c>
      <c r="FF16" s="18">
        <f>SUMIFS(Fluxo!$N:$N,Fluxo!$S:$S,"&gt;"&amp;FE$5,Fluxo!$S:$S,"&lt;="&amp;FF$5,Fluxo!$D:$D,$D16)</f>
        <v>0</v>
      </c>
      <c r="FG16" s="18">
        <f>SUMIFS(Fluxo!$N:$N,Fluxo!$S:$S,"&gt;"&amp;FF$5,Fluxo!$S:$S,"&lt;="&amp;FG$5,Fluxo!$D:$D,$D16)</f>
        <v>0</v>
      </c>
      <c r="FH16" s="18">
        <f>SUMIFS(Fluxo!$N:$N,Fluxo!$S:$S,"&gt;"&amp;FG$5,Fluxo!$S:$S,"&lt;="&amp;FH$5,Fluxo!$D:$D,$D16)</f>
        <v>0</v>
      </c>
      <c r="FI16" s="18">
        <f>SUMIFS(Fluxo!$N:$N,Fluxo!$S:$S,"&gt;"&amp;FH$5,Fluxo!$S:$S,"&lt;="&amp;FI$5,Fluxo!$D:$D,$D16)</f>
        <v>0</v>
      </c>
      <c r="FJ16" s="18">
        <f>SUMIFS(Fluxo!$N:$N,Fluxo!$S:$S,"&gt;"&amp;FI$5,Fluxo!$S:$S,"&lt;="&amp;FJ$5,Fluxo!$D:$D,$D16)</f>
        <v>0</v>
      </c>
      <c r="FK16" s="18">
        <f>SUMIFS(Fluxo!$N:$N,Fluxo!$S:$S,"&gt;"&amp;FJ$5,Fluxo!$S:$S,"&lt;="&amp;FK$5,Fluxo!$D:$D,$D16)</f>
        <v>0</v>
      </c>
      <c r="FL16" s="18">
        <f>SUMIFS(Fluxo!$N:$N,Fluxo!$S:$S,"&gt;"&amp;FK$5,Fluxo!$S:$S,"&lt;="&amp;FL$5,Fluxo!$D:$D,$D16)</f>
        <v>0</v>
      </c>
      <c r="FM16" s="18">
        <f>SUMIFS(Fluxo!$N:$N,Fluxo!$S:$S,"&gt;"&amp;FL$5,Fluxo!$S:$S,"&lt;="&amp;FM$5,Fluxo!$D:$D,$D16)</f>
        <v>0</v>
      </c>
      <c r="FN16" s="18">
        <f>SUMIFS(Fluxo!$N:$N,Fluxo!$S:$S,"&gt;"&amp;FM$5,Fluxo!$S:$S,"&lt;="&amp;FN$5,Fluxo!$D:$D,$D16)</f>
        <v>0</v>
      </c>
      <c r="FO16" s="18">
        <f>SUMIFS(Fluxo!$N:$N,Fluxo!$S:$S,"&gt;"&amp;FN$5,Fluxo!$S:$S,"&lt;="&amp;FO$5,Fluxo!$D:$D,$D16)</f>
        <v>0</v>
      </c>
      <c r="FP16" s="18">
        <f>SUMIFS(Fluxo!$N:$N,Fluxo!$S:$S,"&gt;"&amp;FO$5,Fluxo!$S:$S,"&lt;="&amp;FP$5,Fluxo!$D:$D,$D16)</f>
        <v>0</v>
      </c>
      <c r="FQ16" s="18">
        <f>SUMIFS(Fluxo!$N:$N,Fluxo!$S:$S,"&gt;"&amp;FP$5,Fluxo!$S:$S,"&lt;="&amp;FQ$5,Fluxo!$D:$D,$D16)</f>
        <v>0</v>
      </c>
      <c r="FR16" s="18">
        <f>SUMIFS(Fluxo!$N:$N,Fluxo!$S:$S,"&gt;"&amp;FQ$5,Fluxo!$S:$S,"&lt;="&amp;FR$5,Fluxo!$D:$D,$D16)</f>
        <v>0</v>
      </c>
      <c r="FS16" s="18">
        <f>SUMIFS(Fluxo!$N:$N,Fluxo!$S:$S,"&gt;"&amp;FR$5,Fluxo!$S:$S,"&lt;="&amp;FS$5,Fluxo!$D:$D,$D16)</f>
        <v>0</v>
      </c>
      <c r="FT16" s="18">
        <f>SUMIFS(Fluxo!$N:$N,Fluxo!$S:$S,"&gt;"&amp;FS$5,Fluxo!$S:$S,"&lt;="&amp;FT$5,Fluxo!$D:$D,$D16)</f>
        <v>0</v>
      </c>
      <c r="FU16" s="18">
        <f>SUMIFS(Fluxo!$N:$N,Fluxo!$S:$S,"&gt;"&amp;FT$5,Fluxo!$S:$S,"&lt;="&amp;FU$5,Fluxo!$D:$D,$D16)</f>
        <v>0</v>
      </c>
      <c r="FV16" s="18">
        <f>SUMIFS(Fluxo!$N:$N,Fluxo!$S:$S,"&gt;"&amp;FU$5,Fluxo!$S:$S,"&lt;="&amp;FV$5,Fluxo!$D:$D,$D16)</f>
        <v>0</v>
      </c>
      <c r="FW16" s="18">
        <f>SUMIFS(Fluxo!$N:$N,Fluxo!$S:$S,"&gt;"&amp;FV$5,Fluxo!$S:$S,"&lt;="&amp;FW$5,Fluxo!$D:$D,$D16)</f>
        <v>0</v>
      </c>
      <c r="FX16" s="18">
        <f>SUMIFS(Fluxo!$N:$N,Fluxo!$S:$S,"&gt;"&amp;FW$5,Fluxo!$S:$S,"&lt;="&amp;FX$5,Fluxo!$D:$D,$D16)</f>
        <v>0</v>
      </c>
      <c r="FY16" s="18">
        <f>SUMIFS(Fluxo!$N:$N,Fluxo!$S:$S,"&gt;"&amp;FX$5,Fluxo!$S:$S,"&lt;="&amp;FY$5,Fluxo!$D:$D,$D16)</f>
        <v>0</v>
      </c>
      <c r="FZ16" s="18">
        <f>SUMIFS(Fluxo!$N:$N,Fluxo!$S:$S,"&gt;"&amp;FY$5,Fluxo!$S:$S,"&lt;="&amp;FZ$5,Fluxo!$D:$D,$D16)</f>
        <v>0</v>
      </c>
      <c r="GA16" s="18">
        <f>SUMIFS(Fluxo!$N:$N,Fluxo!$S:$S,"&gt;"&amp;FZ$5,Fluxo!$S:$S,"&lt;="&amp;GA$5,Fluxo!$D:$D,$D16)</f>
        <v>0</v>
      </c>
      <c r="GB16" s="18">
        <f>SUMIFS(Fluxo!$N:$N,Fluxo!$S:$S,"&gt;"&amp;GA$5,Fluxo!$S:$S,"&lt;="&amp;GB$5,Fluxo!$D:$D,$D16)</f>
        <v>0</v>
      </c>
      <c r="GC16" s="18">
        <f>SUMIFS(Fluxo!$N:$N,Fluxo!$S:$S,"&gt;"&amp;GB$5,Fluxo!$S:$S,"&lt;="&amp;GC$5,Fluxo!$D:$D,$D16)</f>
        <v>0</v>
      </c>
      <c r="GD16" s="18">
        <f>SUMIFS(Fluxo!$N:$N,Fluxo!$S:$S,"&gt;"&amp;GC$5,Fluxo!$S:$S,"&lt;="&amp;GD$5,Fluxo!$D:$D,$D16)</f>
        <v>0</v>
      </c>
      <c r="GE16" s="18">
        <f>SUMIFS(Fluxo!$N:$N,Fluxo!$S:$S,"&gt;"&amp;GD$5,Fluxo!$S:$S,"&lt;="&amp;GE$5,Fluxo!$D:$D,$D16)</f>
        <v>0</v>
      </c>
      <c r="GF16" s="18">
        <f>SUMIFS(Fluxo!$N:$N,Fluxo!$S:$S,"&gt;"&amp;GE$5,Fluxo!$S:$S,"&lt;="&amp;GF$5,Fluxo!$D:$D,$D16)</f>
        <v>0</v>
      </c>
      <c r="GG16" s="18">
        <f>SUMIFS(Fluxo!$N:$N,Fluxo!$S:$S,"&gt;"&amp;GF$5,Fluxo!$S:$S,"&lt;="&amp;GG$5,Fluxo!$D:$D,$D16)</f>
        <v>0</v>
      </c>
      <c r="GH16" s="18">
        <f>SUMIFS(Fluxo!$N:$N,Fluxo!$S:$S,"&gt;"&amp;GG$5,Fluxo!$S:$S,"&lt;="&amp;GH$5,Fluxo!$D:$D,$D16)</f>
        <v>0</v>
      </c>
      <c r="GI16" s="18">
        <f>SUMIFS(Fluxo!$N:$N,Fluxo!$S:$S,"&gt;"&amp;GH$5,Fluxo!$S:$S,"&lt;="&amp;GI$5,Fluxo!$D:$D,$D16)</f>
        <v>0</v>
      </c>
      <c r="GJ16" s="18">
        <f>SUMIFS(Fluxo!$N:$N,Fluxo!$S:$S,"&gt;"&amp;GI$5,Fluxo!$S:$S,"&lt;="&amp;GJ$5,Fluxo!$D:$D,$D16)</f>
        <v>0</v>
      </c>
      <c r="GK16" s="18">
        <f>SUMIFS(Fluxo!$N:$N,Fluxo!$S:$S,"&gt;"&amp;GJ$5,Fluxo!$S:$S,"&lt;="&amp;GK$5,Fluxo!$D:$D,$D16)</f>
        <v>0</v>
      </c>
      <c r="GL16" s="18">
        <f>SUMIFS(Fluxo!$N:$N,Fluxo!$S:$S,"&gt;"&amp;GK$5,Fluxo!$S:$S,"&lt;="&amp;GL$5,Fluxo!$D:$D,$D16)</f>
        <v>0</v>
      </c>
      <c r="GM16" s="18">
        <f>SUMIFS(Fluxo!$N:$N,Fluxo!$S:$S,"&gt;"&amp;GL$5,Fluxo!$S:$S,"&lt;="&amp;GM$5,Fluxo!$D:$D,$D16)</f>
        <v>0</v>
      </c>
      <c r="GN16" s="18">
        <f>SUMIFS(Fluxo!$N:$N,Fluxo!$S:$S,"&gt;"&amp;GM$5,Fluxo!$S:$S,"&lt;="&amp;GN$5,Fluxo!$D:$D,$D16)</f>
        <v>0</v>
      </c>
      <c r="GO16" s="18">
        <f>SUMIFS(Fluxo!$N:$N,Fluxo!$S:$S,"&gt;"&amp;GN$5,Fluxo!$S:$S,"&lt;="&amp;GO$5,Fluxo!$D:$D,$D16)</f>
        <v>0</v>
      </c>
      <c r="GP16" s="18">
        <f>SUMIFS(Fluxo!$N:$N,Fluxo!$S:$S,"&gt;"&amp;GO$5,Fluxo!$S:$S,"&lt;="&amp;GP$5,Fluxo!$D:$D,$D16)</f>
        <v>0</v>
      </c>
      <c r="GQ16" s="18">
        <f>SUMIFS(Fluxo!$N:$N,Fluxo!$S:$S,"&gt;"&amp;GP$5,Fluxo!$S:$S,"&lt;="&amp;GQ$5,Fluxo!$D:$D,$D16)</f>
        <v>0</v>
      </c>
      <c r="GR16" s="18">
        <f>SUMIFS(Fluxo!$N:$N,Fluxo!$S:$S,"&gt;"&amp;GQ$5,Fluxo!$S:$S,"&lt;="&amp;GR$5,Fluxo!$D:$D,$D16)</f>
        <v>0</v>
      </c>
      <c r="GS16" s="18">
        <f>SUMIFS(Fluxo!$N:$N,Fluxo!$S:$S,"&gt;"&amp;GR$5,Fluxo!$S:$S,"&lt;="&amp;GS$5,Fluxo!$D:$D,$D16)</f>
        <v>0</v>
      </c>
      <c r="GT16" s="18">
        <f>SUMIFS(Fluxo!$N:$N,Fluxo!$S:$S,"&gt;"&amp;GS$5,Fluxo!$S:$S,"&lt;="&amp;GT$5,Fluxo!$D:$D,$D16)</f>
        <v>0</v>
      </c>
      <c r="GU16" s="18">
        <f>SUMIFS(Fluxo!$N:$N,Fluxo!$S:$S,"&gt;"&amp;GT$5,Fluxo!$S:$S,"&lt;="&amp;GU$5,Fluxo!$D:$D,$D16)</f>
        <v>0</v>
      </c>
      <c r="GV16" s="18">
        <f>SUMIFS(Fluxo!$N:$N,Fluxo!$S:$S,"&gt;"&amp;GU$5,Fluxo!$S:$S,"&lt;="&amp;GV$5,Fluxo!$D:$D,$D16)</f>
        <v>0</v>
      </c>
      <c r="GW16" s="18">
        <f>SUMIFS(Fluxo!$N:$N,Fluxo!$S:$S,"&gt;"&amp;GV$5,Fluxo!$S:$S,"&lt;="&amp;GW$5,Fluxo!$D:$D,$D16)</f>
        <v>0</v>
      </c>
      <c r="GX16" s="18">
        <f>SUMIFS(Fluxo!$N:$N,Fluxo!$S:$S,"&gt;"&amp;GW$5,Fluxo!$S:$S,"&lt;="&amp;GX$5,Fluxo!$D:$D,$D16)</f>
        <v>0</v>
      </c>
      <c r="GY16" s="18">
        <f>SUMIFS(Fluxo!$N:$N,Fluxo!$S:$S,"&gt;"&amp;GX$5,Fluxo!$S:$S,"&lt;="&amp;GY$5,Fluxo!$D:$D,$D16)</f>
        <v>0</v>
      </c>
      <c r="GZ16" s="18">
        <f>SUMIFS(Fluxo!$N:$N,Fluxo!$S:$S,"&gt;"&amp;GY$5,Fluxo!$S:$S,"&lt;="&amp;GZ$5,Fluxo!$D:$D,$D16)</f>
        <v>0</v>
      </c>
      <c r="HA16" s="18">
        <f>SUMIFS(Fluxo!$N:$N,Fluxo!$S:$S,"&gt;"&amp;GZ$5,Fluxo!$S:$S,"&lt;="&amp;HA$5,Fluxo!$D:$D,$D16)</f>
        <v>0</v>
      </c>
      <c r="HB16" s="18">
        <f>SUMIFS(Fluxo!$N:$N,Fluxo!$S:$S,"&gt;"&amp;HA$5,Fluxo!$S:$S,"&lt;="&amp;HB$5,Fluxo!$D:$D,$D16)</f>
        <v>0</v>
      </c>
      <c r="HC16" s="18">
        <f>SUMIFS(Fluxo!$N:$N,Fluxo!$S:$S,"&gt;"&amp;HB$5,Fluxo!$S:$S,"&lt;="&amp;HC$5,Fluxo!$D:$D,$D16)</f>
        <v>0</v>
      </c>
      <c r="HD16" s="18">
        <f>SUMIFS(Fluxo!$N:$N,Fluxo!$S:$S,"&gt;"&amp;HC$5,Fluxo!$S:$S,"&lt;="&amp;HD$5,Fluxo!$D:$D,$D16)</f>
        <v>0</v>
      </c>
      <c r="HE16" s="18">
        <f>SUMIFS(Fluxo!$N:$N,Fluxo!$S:$S,"&gt;"&amp;HD$5,Fluxo!$S:$S,"&lt;="&amp;HE$5,Fluxo!$D:$D,$D16)</f>
        <v>0</v>
      </c>
      <c r="HF16" s="18">
        <f>SUMIFS(Fluxo!$N:$N,Fluxo!$S:$S,"&gt;"&amp;HE$5,Fluxo!$S:$S,"&lt;="&amp;HF$5,Fluxo!$D:$D,$D16)</f>
        <v>0</v>
      </c>
    </row>
    <row r="17" spans="1:214" s="16" customFormat="1">
      <c r="A17" s="20">
        <f t="shared" si="15"/>
        <v>7</v>
      </c>
      <c r="B17" s="140" t="str">
        <f>'Check Carteira'!C9</f>
        <v>E.1016.99.01.0052</v>
      </c>
      <c r="C17" s="19">
        <v>1</v>
      </c>
      <c r="D17" s="129" t="str">
        <f>'Check Carteira'!F9</f>
        <v>A-0052</v>
      </c>
      <c r="E17" s="21">
        <f>IFERROR(INDEX(Contratos!L:L,MATCH(D17,Contratos!R:R,0)),"")</f>
        <v>45052</v>
      </c>
      <c r="F17" s="139">
        <f>IFERROR(INDEX(Contratos!G:G,MATCH(D17,Contratos!R:R,0)),"")</f>
        <v>1024124.55</v>
      </c>
      <c r="G17" s="83" t="str">
        <f ca="1">IFERROR(XNPV(#REF!,OFFSET(J17,0,MATCH(EOMONTH(E17,0),$J$5:$HF$5,0)-1,1,COUNT($J$5:$HF$5)-MATCH(EOMONTH(E17,0),$J$5:$HF$5,0)+1),OFFSET($J$5,0,MATCH(EOMONTH(E17,0),$J$5:$HF$5,0)-1,1,COUNT($J$5:$HF$5)-MATCH(EOMONTH(E17,0),$J$5:$HF$5,0)+1)),"")</f>
        <v/>
      </c>
      <c r="H17" s="83">
        <f t="shared" si="16"/>
        <v>1087720.1700000002</v>
      </c>
      <c r="I17" s="18"/>
      <c r="J17" s="18">
        <f>SUMIFS(Fluxo!$N:$N,Fluxo!$S:$S,"&gt;"&amp;I$5,Fluxo!$S:$S,"&lt;="&amp;J$5,Fluxo!$D:$D,$D17)</f>
        <v>0</v>
      </c>
      <c r="K17" s="18">
        <f>SUMIFS(Fluxo!$N:$N,Fluxo!$S:$S,"&gt;"&amp;J$5,Fluxo!$S:$S,"&lt;="&amp;K$5,Fluxo!$D:$D,$D17)</f>
        <v>20000</v>
      </c>
      <c r="L17" s="18">
        <f>SUMIFS(Fluxo!$N:$N,Fluxo!$S:$S,"&gt;"&amp;K$5,Fluxo!$S:$S,"&lt;="&amp;L$5,Fluxo!$D:$D,$D17)</f>
        <v>33472.44</v>
      </c>
      <c r="M17" s="18">
        <f>SUMIFS(Fluxo!$N:$N,Fluxo!$S:$S,"&gt;"&amp;L$5,Fluxo!$S:$S,"&lt;="&amp;M$5,Fluxo!$D:$D,$D17)</f>
        <v>1511.04</v>
      </c>
      <c r="N17" s="18">
        <f>SUMIFS(Fluxo!$N:$N,Fluxo!$S:$S,"&gt;"&amp;M$5,Fluxo!$S:$S,"&lt;="&amp;N$5,Fluxo!$D:$D,$D17)</f>
        <v>1521.82</v>
      </c>
      <c r="O17" s="18">
        <f>SUMIFS(Fluxo!$N:$N,Fluxo!$S:$S,"&gt;"&amp;N$5,Fluxo!$S:$S,"&lt;="&amp;O$5,Fluxo!$D:$D,$D17)</f>
        <v>1523.36</v>
      </c>
      <c r="P17" s="18">
        <f>SUMIFS(Fluxo!$N:$N,Fluxo!$S:$S,"&gt;"&amp;O$5,Fluxo!$S:$S,"&lt;="&amp;P$5,Fluxo!$D:$D,$D17)</f>
        <v>1525.89</v>
      </c>
      <c r="Q17" s="18">
        <f>SUMIFS(Fluxo!$N:$N,Fluxo!$S:$S,"&gt;"&amp;P$5,Fluxo!$S:$S,"&lt;="&amp;Q$5,Fluxo!$D:$D,$D17)</f>
        <v>1531.11</v>
      </c>
      <c r="R17" s="18">
        <f>SUMIFS(Fluxo!$N:$N,Fluxo!$S:$S,"&gt;"&amp;Q$5,Fluxo!$S:$S,"&lt;="&amp;R$5,Fluxo!$D:$D,$D17)</f>
        <v>1534.14</v>
      </c>
      <c r="S17" s="18">
        <f>SUMIFS(Fluxo!$N:$N,Fluxo!$S:$S,"&gt;"&amp;R$5,Fluxo!$S:$S,"&lt;="&amp;S$5,Fluxo!$D:$D,$D17)</f>
        <v>1535.19</v>
      </c>
      <c r="T17" s="18">
        <f>SUMIFS(Fluxo!$N:$N,Fluxo!$S:$S,"&gt;"&amp;S$5,Fluxo!$S:$S,"&lt;="&amp;T$5,Fluxo!$D:$D,$D17)</f>
        <v>1539.9</v>
      </c>
      <c r="U17" s="18">
        <f>SUMIFS(Fluxo!$N:$N,Fluxo!$S:$S,"&gt;"&amp;T$5,Fluxo!$S:$S,"&lt;="&amp;U$5,Fluxo!$D:$D,$D17)</f>
        <v>99334.06</v>
      </c>
      <c r="V17" s="18">
        <f>SUMIFS(Fluxo!$N:$N,Fluxo!$S:$S,"&gt;"&amp;U$5,Fluxo!$S:$S,"&lt;="&amp;V$5,Fluxo!$D:$D,$D17)</f>
        <v>1546.08</v>
      </c>
      <c r="W17" s="18">
        <f>SUMIFS(Fluxo!$N:$N,Fluxo!$S:$S,"&gt;"&amp;V$5,Fluxo!$S:$S,"&lt;="&amp;W$5,Fluxo!$D:$D,$D17)</f>
        <v>1550.4</v>
      </c>
      <c r="X17" s="18">
        <f>SUMIFS(Fluxo!$N:$N,Fluxo!$S:$S,"&gt;"&amp;W$5,Fluxo!$S:$S,"&lt;="&amp;X$5,Fluxo!$D:$D,$D17)</f>
        <v>1558.4</v>
      </c>
      <c r="Y17" s="18">
        <f>SUMIFS(Fluxo!$N:$N,Fluxo!$S:$S,"&gt;"&amp;X$5,Fluxo!$S:$S,"&lt;="&amp;Y$5,Fluxo!$D:$D,$D17)</f>
        <v>1571.84</v>
      </c>
      <c r="Z17" s="18">
        <f>SUMIFS(Fluxo!$N:$N,Fluxo!$S:$S,"&gt;"&amp;Y$5,Fluxo!$S:$S,"&lt;="&amp;Z$5,Fluxo!$D:$D,$D17)</f>
        <v>1583.07</v>
      </c>
      <c r="AA17" s="18">
        <f>SUMIFS(Fluxo!$N:$N,Fluxo!$S:$S,"&gt;"&amp;Z$5,Fluxo!$S:$S,"&lt;="&amp;AA$5,Fluxo!$D:$D,$D17)</f>
        <v>1594.52</v>
      </c>
      <c r="AB17" s="18">
        <f>SUMIFS(Fluxo!$N:$N,Fluxo!$S:$S,"&gt;"&amp;AA$5,Fluxo!$S:$S,"&lt;="&amp;AB$5,Fluxo!$D:$D,$D17)</f>
        <v>1605.64</v>
      </c>
      <c r="AC17" s="18">
        <f>SUMIFS(Fluxo!$N:$N,Fluxo!$S:$S,"&gt;"&amp;AB$5,Fluxo!$S:$S,"&lt;="&amp;AC$5,Fluxo!$D:$D,$D17)</f>
        <v>1605.64</v>
      </c>
      <c r="AD17" s="18">
        <f>SUMIFS(Fluxo!$N:$N,Fluxo!$S:$S,"&gt;"&amp;AC$5,Fluxo!$S:$S,"&lt;="&amp;AD$5,Fluxo!$D:$D,$D17)</f>
        <v>1605.64</v>
      </c>
      <c r="AE17" s="18">
        <f>SUMIFS(Fluxo!$N:$N,Fluxo!$S:$S,"&gt;"&amp;AD$5,Fluxo!$S:$S,"&lt;="&amp;AE$5,Fluxo!$D:$D,$D17)</f>
        <v>1605.64</v>
      </c>
      <c r="AF17" s="18">
        <f>SUMIFS(Fluxo!$N:$N,Fluxo!$S:$S,"&gt;"&amp;AE$5,Fluxo!$S:$S,"&lt;="&amp;AF$5,Fluxo!$D:$D,$D17)</f>
        <v>1605.64</v>
      </c>
      <c r="AG17" s="18">
        <f>SUMIFS(Fluxo!$N:$N,Fluxo!$S:$S,"&gt;"&amp;AF$5,Fluxo!$S:$S,"&lt;="&amp;AG$5,Fluxo!$D:$D,$D17)</f>
        <v>97943.92</v>
      </c>
      <c r="AH17" s="18">
        <f>SUMIFS(Fluxo!$N:$N,Fluxo!$S:$S,"&gt;"&amp;AG$5,Fluxo!$S:$S,"&lt;="&amp;AH$5,Fluxo!$D:$D,$D17)</f>
        <v>1605.64</v>
      </c>
      <c r="AI17" s="18">
        <f>SUMIFS(Fluxo!$N:$N,Fluxo!$S:$S,"&gt;"&amp;AH$5,Fluxo!$S:$S,"&lt;="&amp;AI$5,Fluxo!$D:$D,$D17)</f>
        <v>1605.64</v>
      </c>
      <c r="AJ17" s="18">
        <f>SUMIFS(Fluxo!$N:$N,Fluxo!$S:$S,"&gt;"&amp;AI$5,Fluxo!$S:$S,"&lt;="&amp;AJ$5,Fluxo!$D:$D,$D17)</f>
        <v>1605.64</v>
      </c>
      <c r="AK17" s="18">
        <f>SUMIFS(Fluxo!$N:$N,Fluxo!$S:$S,"&gt;"&amp;AJ$5,Fluxo!$S:$S,"&lt;="&amp;AK$5,Fluxo!$D:$D,$D17)</f>
        <v>1605.64</v>
      </c>
      <c r="AL17" s="18">
        <f>SUMIFS(Fluxo!$N:$N,Fluxo!$S:$S,"&gt;"&amp;AK$5,Fluxo!$S:$S,"&lt;="&amp;AL$5,Fluxo!$D:$D,$D17)</f>
        <v>1605.64</v>
      </c>
      <c r="AM17" s="18">
        <f>SUMIFS(Fluxo!$N:$N,Fluxo!$S:$S,"&gt;"&amp;AL$5,Fluxo!$S:$S,"&lt;="&amp;AM$5,Fluxo!$D:$D,$D17)</f>
        <v>1605.64</v>
      </c>
      <c r="AN17" s="18">
        <f>SUMIFS(Fluxo!$N:$N,Fluxo!$S:$S,"&gt;"&amp;AM$5,Fluxo!$S:$S,"&lt;="&amp;AN$5,Fluxo!$D:$D,$D17)</f>
        <v>1605.64</v>
      </c>
      <c r="AO17" s="18">
        <f>SUMIFS(Fluxo!$N:$N,Fluxo!$S:$S,"&gt;"&amp;AN$5,Fluxo!$S:$S,"&lt;="&amp;AO$5,Fluxo!$D:$D,$D17)</f>
        <v>1605.64</v>
      </c>
      <c r="AP17" s="18">
        <f>SUMIFS(Fluxo!$N:$N,Fluxo!$S:$S,"&gt;"&amp;AO$5,Fluxo!$S:$S,"&lt;="&amp;AP$5,Fluxo!$D:$D,$D17)</f>
        <v>1605.64</v>
      </c>
      <c r="AQ17" s="18">
        <f>SUMIFS(Fluxo!$N:$N,Fluxo!$S:$S,"&gt;"&amp;AP$5,Fluxo!$S:$S,"&lt;="&amp;AQ$5,Fluxo!$D:$D,$D17)</f>
        <v>1605.64</v>
      </c>
      <c r="AR17" s="18">
        <f>SUMIFS(Fluxo!$N:$N,Fluxo!$S:$S,"&gt;"&amp;AQ$5,Fluxo!$S:$S,"&lt;="&amp;AR$5,Fluxo!$D:$D,$D17)</f>
        <v>1605.64</v>
      </c>
      <c r="AS17" s="18">
        <f>SUMIFS(Fluxo!$N:$N,Fluxo!$S:$S,"&gt;"&amp;AR$5,Fluxo!$S:$S,"&lt;="&amp;AS$5,Fluxo!$D:$D,$D17)</f>
        <v>1605.64</v>
      </c>
      <c r="AT17" s="18">
        <f>SUMIFS(Fluxo!$N:$N,Fluxo!$S:$S,"&gt;"&amp;AS$5,Fluxo!$S:$S,"&lt;="&amp;AT$5,Fluxo!$D:$D,$D17)</f>
        <v>85634.02</v>
      </c>
      <c r="AU17" s="18">
        <f>SUMIFS(Fluxo!$N:$N,Fluxo!$S:$S,"&gt;"&amp;AT$5,Fluxo!$S:$S,"&lt;="&amp;AU$5,Fluxo!$D:$D,$D17)</f>
        <v>701877.88</v>
      </c>
      <c r="AV17" s="18">
        <f>SUMIFS(Fluxo!$N:$N,Fluxo!$S:$S,"&gt;"&amp;AU$5,Fluxo!$S:$S,"&lt;="&amp;AV$5,Fluxo!$D:$D,$D17)</f>
        <v>535.21</v>
      </c>
      <c r="AW17" s="18">
        <f>SUMIFS(Fluxo!$N:$N,Fluxo!$S:$S,"&gt;"&amp;AV$5,Fluxo!$S:$S,"&lt;="&amp;AW$5,Fluxo!$D:$D,$D17)</f>
        <v>0</v>
      </c>
      <c r="AX17" s="18">
        <f>SUMIFS(Fluxo!$N:$N,Fluxo!$S:$S,"&gt;"&amp;AW$5,Fluxo!$S:$S,"&lt;="&amp;AX$5,Fluxo!$D:$D,$D17)</f>
        <v>0</v>
      </c>
      <c r="AY17" s="18">
        <f>SUMIFS(Fluxo!$N:$N,Fluxo!$S:$S,"&gt;"&amp;AX$5,Fluxo!$S:$S,"&lt;="&amp;AY$5,Fluxo!$D:$D,$D17)</f>
        <v>0</v>
      </c>
      <c r="AZ17" s="18">
        <f>SUMIFS(Fluxo!$N:$N,Fluxo!$S:$S,"&gt;"&amp;AY$5,Fluxo!$S:$S,"&lt;="&amp;AZ$5,Fluxo!$D:$D,$D17)</f>
        <v>0</v>
      </c>
      <c r="BA17" s="18">
        <f>SUMIFS(Fluxo!$N:$N,Fluxo!$S:$S,"&gt;"&amp;AZ$5,Fluxo!$S:$S,"&lt;="&amp;BA$5,Fluxo!$D:$D,$D17)</f>
        <v>0</v>
      </c>
      <c r="BB17" s="18">
        <f>SUMIFS(Fluxo!$N:$N,Fluxo!$S:$S,"&gt;"&amp;BA$5,Fluxo!$S:$S,"&lt;="&amp;BB$5,Fluxo!$D:$D,$D17)</f>
        <v>0</v>
      </c>
      <c r="BC17" s="18">
        <f>SUMIFS(Fluxo!$N:$N,Fluxo!$S:$S,"&gt;"&amp;BB$5,Fluxo!$S:$S,"&lt;="&amp;BC$5,Fluxo!$D:$D,$D17)</f>
        <v>0</v>
      </c>
      <c r="BD17" s="18">
        <f>SUMIFS(Fluxo!$N:$N,Fluxo!$S:$S,"&gt;"&amp;BC$5,Fluxo!$S:$S,"&lt;="&amp;BD$5,Fluxo!$D:$D,$D17)</f>
        <v>0</v>
      </c>
      <c r="BE17" s="18">
        <f>SUMIFS(Fluxo!$N:$N,Fluxo!$S:$S,"&gt;"&amp;BD$5,Fluxo!$S:$S,"&lt;="&amp;BE$5,Fluxo!$D:$D,$D17)</f>
        <v>0</v>
      </c>
      <c r="BF17" s="18">
        <f>SUMIFS(Fluxo!$N:$N,Fluxo!$S:$S,"&gt;"&amp;BE$5,Fluxo!$S:$S,"&lt;="&amp;BF$5,Fluxo!$D:$D,$D17)</f>
        <v>0</v>
      </c>
      <c r="BG17" s="18">
        <f>SUMIFS(Fluxo!$N:$N,Fluxo!$S:$S,"&gt;"&amp;BF$5,Fluxo!$S:$S,"&lt;="&amp;BG$5,Fluxo!$D:$D,$D17)</f>
        <v>0</v>
      </c>
      <c r="BH17" s="18">
        <f>SUMIFS(Fluxo!$N:$N,Fluxo!$S:$S,"&gt;"&amp;BG$5,Fluxo!$S:$S,"&lt;="&amp;BH$5,Fluxo!$D:$D,$D17)</f>
        <v>0</v>
      </c>
      <c r="BI17" s="18">
        <f>SUMIFS(Fluxo!$N:$N,Fluxo!$S:$S,"&gt;"&amp;BH$5,Fluxo!$S:$S,"&lt;="&amp;BI$5,Fluxo!$D:$D,$D17)</f>
        <v>0</v>
      </c>
      <c r="BJ17" s="18">
        <f>SUMIFS(Fluxo!$N:$N,Fluxo!$S:$S,"&gt;"&amp;BI$5,Fluxo!$S:$S,"&lt;="&amp;BJ$5,Fluxo!$D:$D,$D17)</f>
        <v>0</v>
      </c>
      <c r="BK17" s="18">
        <f>SUMIFS(Fluxo!$N:$N,Fluxo!$S:$S,"&gt;"&amp;BJ$5,Fluxo!$S:$S,"&lt;="&amp;BK$5,Fluxo!$D:$D,$D17)</f>
        <v>0</v>
      </c>
      <c r="BL17" s="18">
        <f>SUMIFS(Fluxo!$N:$N,Fluxo!$S:$S,"&gt;"&amp;BK$5,Fluxo!$S:$S,"&lt;="&amp;BL$5,Fluxo!$D:$D,$D17)</f>
        <v>0</v>
      </c>
      <c r="BM17" s="18">
        <f>SUMIFS(Fluxo!$N:$N,Fluxo!$S:$S,"&gt;"&amp;BL$5,Fluxo!$S:$S,"&lt;="&amp;BM$5,Fluxo!$D:$D,$D17)</f>
        <v>0</v>
      </c>
      <c r="BN17" s="18">
        <f>SUMIFS(Fluxo!$N:$N,Fluxo!$S:$S,"&gt;"&amp;BM$5,Fluxo!$S:$S,"&lt;="&amp;BN$5,Fluxo!$D:$D,$D17)</f>
        <v>0</v>
      </c>
      <c r="BO17" s="18">
        <f>SUMIFS(Fluxo!$N:$N,Fluxo!$S:$S,"&gt;"&amp;BN$5,Fluxo!$S:$S,"&lt;="&amp;BO$5,Fluxo!$D:$D,$D17)</f>
        <v>0</v>
      </c>
      <c r="BP17" s="18">
        <f>SUMIFS(Fluxo!$N:$N,Fluxo!$S:$S,"&gt;"&amp;BO$5,Fluxo!$S:$S,"&lt;="&amp;BP$5,Fluxo!$D:$D,$D17)</f>
        <v>0</v>
      </c>
      <c r="BQ17" s="18">
        <f>SUMIFS(Fluxo!$N:$N,Fluxo!$S:$S,"&gt;"&amp;BP$5,Fluxo!$S:$S,"&lt;="&amp;BQ$5,Fluxo!$D:$D,$D17)</f>
        <v>0</v>
      </c>
      <c r="BR17" s="18">
        <f>SUMIFS(Fluxo!$N:$N,Fluxo!$S:$S,"&gt;"&amp;BQ$5,Fluxo!$S:$S,"&lt;="&amp;BR$5,Fluxo!$D:$D,$D17)</f>
        <v>0</v>
      </c>
      <c r="BS17" s="18">
        <f>SUMIFS(Fluxo!$N:$N,Fluxo!$S:$S,"&gt;"&amp;BR$5,Fluxo!$S:$S,"&lt;="&amp;BS$5,Fluxo!$D:$D,$D17)</f>
        <v>0</v>
      </c>
      <c r="BT17" s="18">
        <f>SUMIFS(Fluxo!$N:$N,Fluxo!$S:$S,"&gt;"&amp;BS$5,Fluxo!$S:$S,"&lt;="&amp;BT$5,Fluxo!$D:$D,$D17)</f>
        <v>0</v>
      </c>
      <c r="BU17" s="18">
        <f>SUMIFS(Fluxo!$N:$N,Fluxo!$S:$S,"&gt;"&amp;BT$5,Fluxo!$S:$S,"&lt;="&amp;BU$5,Fluxo!$D:$D,$D17)</f>
        <v>0</v>
      </c>
      <c r="BV17" s="18">
        <f>SUMIFS(Fluxo!$N:$N,Fluxo!$S:$S,"&gt;"&amp;BU$5,Fluxo!$S:$S,"&lt;="&amp;BV$5,Fluxo!$D:$D,$D17)</f>
        <v>0</v>
      </c>
      <c r="BW17" s="18">
        <f>SUMIFS(Fluxo!$N:$N,Fluxo!$S:$S,"&gt;"&amp;BV$5,Fluxo!$S:$S,"&lt;="&amp;BW$5,Fluxo!$D:$D,$D17)</f>
        <v>0</v>
      </c>
      <c r="BX17" s="18">
        <f>SUMIFS(Fluxo!$N:$N,Fluxo!$S:$S,"&gt;"&amp;BW$5,Fluxo!$S:$S,"&lt;="&amp;BX$5,Fluxo!$D:$D,$D17)</f>
        <v>0</v>
      </c>
      <c r="BY17" s="18">
        <f>SUMIFS(Fluxo!$N:$N,Fluxo!$S:$S,"&gt;"&amp;BX$5,Fluxo!$S:$S,"&lt;="&amp;BY$5,Fluxo!$D:$D,$D17)</f>
        <v>0</v>
      </c>
      <c r="BZ17" s="18">
        <f>SUMIFS(Fluxo!$N:$N,Fluxo!$S:$S,"&gt;"&amp;BY$5,Fluxo!$S:$S,"&lt;="&amp;BZ$5,Fluxo!$D:$D,$D17)</f>
        <v>0</v>
      </c>
      <c r="CA17" s="18">
        <f>SUMIFS(Fluxo!$N:$N,Fluxo!$S:$S,"&gt;"&amp;BZ$5,Fluxo!$S:$S,"&lt;="&amp;CA$5,Fluxo!$D:$D,$D17)</f>
        <v>0</v>
      </c>
      <c r="CB17" s="18">
        <f>SUMIFS(Fluxo!$N:$N,Fluxo!$S:$S,"&gt;"&amp;CA$5,Fluxo!$S:$S,"&lt;="&amp;CB$5,Fluxo!$D:$D,$D17)</f>
        <v>0</v>
      </c>
      <c r="CC17" s="18">
        <f>SUMIFS(Fluxo!$N:$N,Fluxo!$S:$S,"&gt;"&amp;CB$5,Fluxo!$S:$S,"&lt;="&amp;CC$5,Fluxo!$D:$D,$D17)</f>
        <v>0</v>
      </c>
      <c r="CD17" s="18">
        <f>SUMIFS(Fluxo!$N:$N,Fluxo!$S:$S,"&gt;"&amp;CC$5,Fluxo!$S:$S,"&lt;="&amp;CD$5,Fluxo!$D:$D,$D17)</f>
        <v>0</v>
      </c>
      <c r="CE17" s="18">
        <f>SUMIFS(Fluxo!$N:$N,Fluxo!$S:$S,"&gt;"&amp;CD$5,Fluxo!$S:$S,"&lt;="&amp;CE$5,Fluxo!$D:$D,$D17)</f>
        <v>0</v>
      </c>
      <c r="CF17" s="18">
        <f>SUMIFS(Fluxo!$N:$N,Fluxo!$S:$S,"&gt;"&amp;CE$5,Fluxo!$S:$S,"&lt;="&amp;CF$5,Fluxo!$D:$D,$D17)</f>
        <v>0</v>
      </c>
      <c r="CG17" s="18">
        <f>SUMIFS(Fluxo!$N:$N,Fluxo!$S:$S,"&gt;"&amp;CF$5,Fluxo!$S:$S,"&lt;="&amp;CG$5,Fluxo!$D:$D,$D17)</f>
        <v>0</v>
      </c>
      <c r="CH17" s="18">
        <f>SUMIFS(Fluxo!$N:$N,Fluxo!$S:$S,"&gt;"&amp;CG$5,Fluxo!$S:$S,"&lt;="&amp;CH$5,Fluxo!$D:$D,$D17)</f>
        <v>0</v>
      </c>
      <c r="CI17" s="18">
        <f>SUMIFS(Fluxo!$N:$N,Fluxo!$S:$S,"&gt;"&amp;CH$5,Fluxo!$S:$S,"&lt;="&amp;CI$5,Fluxo!$D:$D,$D17)</f>
        <v>0</v>
      </c>
      <c r="CJ17" s="18">
        <f>SUMIFS(Fluxo!$N:$N,Fluxo!$S:$S,"&gt;"&amp;CI$5,Fluxo!$S:$S,"&lt;="&amp;CJ$5,Fluxo!$D:$D,$D17)</f>
        <v>0</v>
      </c>
      <c r="CK17" s="18">
        <f>SUMIFS(Fluxo!$N:$N,Fluxo!$S:$S,"&gt;"&amp;CJ$5,Fluxo!$S:$S,"&lt;="&amp;CK$5,Fluxo!$D:$D,$D17)</f>
        <v>0</v>
      </c>
      <c r="CL17" s="18">
        <f>SUMIFS(Fluxo!$N:$N,Fluxo!$S:$S,"&gt;"&amp;CK$5,Fluxo!$S:$S,"&lt;="&amp;CL$5,Fluxo!$D:$D,$D17)</f>
        <v>0</v>
      </c>
      <c r="CM17" s="18">
        <f>SUMIFS(Fluxo!$N:$N,Fluxo!$S:$S,"&gt;"&amp;CL$5,Fluxo!$S:$S,"&lt;="&amp;CM$5,Fluxo!$D:$D,$D17)</f>
        <v>0</v>
      </c>
      <c r="CN17" s="18">
        <f>SUMIFS(Fluxo!$N:$N,Fluxo!$S:$S,"&gt;"&amp;CM$5,Fluxo!$S:$S,"&lt;="&amp;CN$5,Fluxo!$D:$D,$D17)</f>
        <v>0</v>
      </c>
      <c r="CO17" s="18">
        <f>SUMIFS(Fluxo!$N:$N,Fluxo!$S:$S,"&gt;"&amp;CN$5,Fluxo!$S:$S,"&lt;="&amp;CO$5,Fluxo!$D:$D,$D17)</f>
        <v>0</v>
      </c>
      <c r="CP17" s="18">
        <f>SUMIFS(Fluxo!$N:$N,Fluxo!$S:$S,"&gt;"&amp;CO$5,Fluxo!$S:$S,"&lt;="&amp;CP$5,Fluxo!$D:$D,$D17)</f>
        <v>0</v>
      </c>
      <c r="CQ17" s="18">
        <f>SUMIFS(Fluxo!$N:$N,Fluxo!$S:$S,"&gt;"&amp;CP$5,Fluxo!$S:$S,"&lt;="&amp;CQ$5,Fluxo!$D:$D,$D17)</f>
        <v>0</v>
      </c>
      <c r="CR17" s="18">
        <f>SUMIFS(Fluxo!$N:$N,Fluxo!$S:$S,"&gt;"&amp;CQ$5,Fluxo!$S:$S,"&lt;="&amp;CR$5,Fluxo!$D:$D,$D17)</f>
        <v>0</v>
      </c>
      <c r="CS17" s="18">
        <f>SUMIFS(Fluxo!$N:$N,Fluxo!$S:$S,"&gt;"&amp;CR$5,Fluxo!$S:$S,"&lt;="&amp;CS$5,Fluxo!$D:$D,$D17)</f>
        <v>0</v>
      </c>
      <c r="CT17" s="18">
        <f>SUMIFS(Fluxo!$N:$N,Fluxo!$S:$S,"&gt;"&amp;CS$5,Fluxo!$S:$S,"&lt;="&amp;CT$5,Fluxo!$D:$D,$D17)</f>
        <v>0</v>
      </c>
      <c r="CU17" s="18">
        <f>SUMIFS(Fluxo!$N:$N,Fluxo!$S:$S,"&gt;"&amp;CT$5,Fluxo!$S:$S,"&lt;="&amp;CU$5,Fluxo!$D:$D,$D17)</f>
        <v>0</v>
      </c>
      <c r="CV17" s="18">
        <f>SUMIFS(Fluxo!$N:$N,Fluxo!$S:$S,"&gt;"&amp;CU$5,Fluxo!$S:$S,"&lt;="&amp;CV$5,Fluxo!$D:$D,$D17)</f>
        <v>0</v>
      </c>
      <c r="CW17" s="18">
        <f>SUMIFS(Fluxo!$N:$N,Fluxo!$S:$S,"&gt;"&amp;CV$5,Fluxo!$S:$S,"&lt;="&amp;CW$5,Fluxo!$D:$D,$D17)</f>
        <v>0</v>
      </c>
      <c r="CX17" s="18">
        <f>SUMIFS(Fluxo!$N:$N,Fluxo!$S:$S,"&gt;"&amp;CW$5,Fluxo!$S:$S,"&lt;="&amp;CX$5,Fluxo!$D:$D,$D17)</f>
        <v>0</v>
      </c>
      <c r="CY17" s="18">
        <f>SUMIFS(Fluxo!$N:$N,Fluxo!$S:$S,"&gt;"&amp;CX$5,Fluxo!$S:$S,"&lt;="&amp;CY$5,Fluxo!$D:$D,$D17)</f>
        <v>0</v>
      </c>
      <c r="CZ17" s="18">
        <f>SUMIFS(Fluxo!$N:$N,Fluxo!$S:$S,"&gt;"&amp;CY$5,Fluxo!$S:$S,"&lt;="&amp;CZ$5,Fluxo!$D:$D,$D17)</f>
        <v>0</v>
      </c>
      <c r="DA17" s="18">
        <f>SUMIFS(Fluxo!$N:$N,Fluxo!$S:$S,"&gt;"&amp;CZ$5,Fluxo!$S:$S,"&lt;="&amp;DA$5,Fluxo!$D:$D,$D17)</f>
        <v>0</v>
      </c>
      <c r="DB17" s="18">
        <f>SUMIFS(Fluxo!$N:$N,Fluxo!$S:$S,"&gt;"&amp;DA$5,Fluxo!$S:$S,"&lt;="&amp;DB$5,Fluxo!$D:$D,$D17)</f>
        <v>0</v>
      </c>
      <c r="DC17" s="18">
        <f>SUMIFS(Fluxo!$N:$N,Fluxo!$S:$S,"&gt;"&amp;DB$5,Fluxo!$S:$S,"&lt;="&amp;DC$5,Fluxo!$D:$D,$D17)</f>
        <v>0</v>
      </c>
      <c r="DD17" s="18">
        <f>SUMIFS(Fluxo!$N:$N,Fluxo!$S:$S,"&gt;"&amp;DC$5,Fluxo!$S:$S,"&lt;="&amp;DD$5,Fluxo!$D:$D,$D17)</f>
        <v>0</v>
      </c>
      <c r="DE17" s="18">
        <f>SUMIFS(Fluxo!$N:$N,Fluxo!$S:$S,"&gt;"&amp;DD$5,Fluxo!$S:$S,"&lt;="&amp;DE$5,Fluxo!$D:$D,$D17)</f>
        <v>0</v>
      </c>
      <c r="DF17" s="18">
        <f>SUMIFS(Fluxo!$N:$N,Fluxo!$S:$S,"&gt;"&amp;DE$5,Fluxo!$S:$S,"&lt;="&amp;DF$5,Fluxo!$D:$D,$D17)</f>
        <v>0</v>
      </c>
      <c r="DG17" s="18">
        <f>SUMIFS(Fluxo!$N:$N,Fluxo!$S:$S,"&gt;"&amp;DF$5,Fluxo!$S:$S,"&lt;="&amp;DG$5,Fluxo!$D:$D,$D17)</f>
        <v>0</v>
      </c>
      <c r="DH17" s="18">
        <f>SUMIFS(Fluxo!$N:$N,Fluxo!$S:$S,"&gt;"&amp;DG$5,Fluxo!$S:$S,"&lt;="&amp;DH$5,Fluxo!$D:$D,$D17)</f>
        <v>0</v>
      </c>
      <c r="DI17" s="18">
        <f>SUMIFS(Fluxo!$N:$N,Fluxo!$S:$S,"&gt;"&amp;DH$5,Fluxo!$S:$S,"&lt;="&amp;DI$5,Fluxo!$D:$D,$D17)</f>
        <v>0</v>
      </c>
      <c r="DJ17" s="18">
        <f>SUMIFS(Fluxo!$N:$N,Fluxo!$S:$S,"&gt;"&amp;DI$5,Fluxo!$S:$S,"&lt;="&amp;DJ$5,Fluxo!$D:$D,$D17)</f>
        <v>0</v>
      </c>
      <c r="DK17" s="18">
        <f>SUMIFS(Fluxo!$N:$N,Fluxo!$S:$S,"&gt;"&amp;DJ$5,Fluxo!$S:$S,"&lt;="&amp;DK$5,Fluxo!$D:$D,$D17)</f>
        <v>0</v>
      </c>
      <c r="DL17" s="18">
        <f>SUMIFS(Fluxo!$N:$N,Fluxo!$S:$S,"&gt;"&amp;DK$5,Fluxo!$S:$S,"&lt;="&amp;DL$5,Fluxo!$D:$D,$D17)</f>
        <v>0</v>
      </c>
      <c r="DM17" s="18">
        <f>SUMIFS(Fluxo!$N:$N,Fluxo!$S:$S,"&gt;"&amp;DL$5,Fluxo!$S:$S,"&lt;="&amp;DM$5,Fluxo!$D:$D,$D17)</f>
        <v>0</v>
      </c>
      <c r="DN17" s="18">
        <f>SUMIFS(Fluxo!$N:$N,Fluxo!$S:$S,"&gt;"&amp;DM$5,Fluxo!$S:$S,"&lt;="&amp;DN$5,Fluxo!$D:$D,$D17)</f>
        <v>0</v>
      </c>
      <c r="DO17" s="18">
        <f>SUMIFS(Fluxo!$N:$N,Fluxo!$S:$S,"&gt;"&amp;DN$5,Fluxo!$S:$S,"&lt;="&amp;DO$5,Fluxo!$D:$D,$D17)</f>
        <v>0</v>
      </c>
      <c r="DP17" s="18">
        <f>SUMIFS(Fluxo!$N:$N,Fluxo!$S:$S,"&gt;"&amp;DO$5,Fluxo!$S:$S,"&lt;="&amp;DP$5,Fluxo!$D:$D,$D17)</f>
        <v>0</v>
      </c>
      <c r="DQ17" s="18">
        <f>SUMIFS(Fluxo!$N:$N,Fluxo!$S:$S,"&gt;"&amp;DP$5,Fluxo!$S:$S,"&lt;="&amp;DQ$5,Fluxo!$D:$D,$D17)</f>
        <v>0</v>
      </c>
      <c r="DR17" s="18">
        <f>SUMIFS(Fluxo!$N:$N,Fluxo!$S:$S,"&gt;"&amp;DQ$5,Fluxo!$S:$S,"&lt;="&amp;DR$5,Fluxo!$D:$D,$D17)</f>
        <v>0</v>
      </c>
      <c r="DS17" s="18">
        <f>SUMIFS(Fluxo!$N:$N,Fluxo!$S:$S,"&gt;"&amp;DR$5,Fluxo!$S:$S,"&lt;="&amp;DS$5,Fluxo!$D:$D,$D17)</f>
        <v>0</v>
      </c>
      <c r="DT17" s="18">
        <f>SUMIFS(Fluxo!$N:$N,Fluxo!$S:$S,"&gt;"&amp;DS$5,Fluxo!$S:$S,"&lt;="&amp;DT$5,Fluxo!$D:$D,$D17)</f>
        <v>0</v>
      </c>
      <c r="DU17" s="18">
        <f>SUMIFS(Fluxo!$N:$N,Fluxo!$S:$S,"&gt;"&amp;DT$5,Fluxo!$S:$S,"&lt;="&amp;DU$5,Fluxo!$D:$D,$D17)</f>
        <v>0</v>
      </c>
      <c r="DV17" s="18">
        <f>SUMIFS(Fluxo!$N:$N,Fluxo!$S:$S,"&gt;"&amp;DU$5,Fluxo!$S:$S,"&lt;="&amp;DV$5,Fluxo!$D:$D,$D17)</f>
        <v>0</v>
      </c>
      <c r="DW17" s="18">
        <f>SUMIFS(Fluxo!$N:$N,Fluxo!$S:$S,"&gt;"&amp;DV$5,Fluxo!$S:$S,"&lt;="&amp;DW$5,Fluxo!$D:$D,$D17)</f>
        <v>0</v>
      </c>
      <c r="DX17" s="18">
        <f>SUMIFS(Fluxo!$N:$N,Fluxo!$S:$S,"&gt;"&amp;DW$5,Fluxo!$S:$S,"&lt;="&amp;DX$5,Fluxo!$D:$D,$D17)</f>
        <v>0</v>
      </c>
      <c r="DY17" s="18">
        <f>SUMIFS(Fluxo!$N:$N,Fluxo!$S:$S,"&gt;"&amp;DX$5,Fluxo!$S:$S,"&lt;="&amp;DY$5,Fluxo!$D:$D,$D17)</f>
        <v>0</v>
      </c>
      <c r="DZ17" s="18">
        <f>SUMIFS(Fluxo!$N:$N,Fluxo!$S:$S,"&gt;"&amp;DY$5,Fluxo!$S:$S,"&lt;="&amp;DZ$5,Fluxo!$D:$D,$D17)</f>
        <v>0</v>
      </c>
      <c r="EA17" s="18">
        <f>SUMIFS(Fluxo!$N:$N,Fluxo!$S:$S,"&gt;"&amp;DZ$5,Fluxo!$S:$S,"&lt;="&amp;EA$5,Fluxo!$D:$D,$D17)</f>
        <v>0</v>
      </c>
      <c r="EB17" s="18">
        <f>SUMIFS(Fluxo!$N:$N,Fluxo!$S:$S,"&gt;"&amp;EA$5,Fluxo!$S:$S,"&lt;="&amp;EB$5,Fluxo!$D:$D,$D17)</f>
        <v>0</v>
      </c>
      <c r="EC17" s="18">
        <f>SUMIFS(Fluxo!$N:$N,Fluxo!$S:$S,"&gt;"&amp;EB$5,Fluxo!$S:$S,"&lt;="&amp;EC$5,Fluxo!$D:$D,$D17)</f>
        <v>0</v>
      </c>
      <c r="ED17" s="18">
        <f>SUMIFS(Fluxo!$N:$N,Fluxo!$S:$S,"&gt;"&amp;EC$5,Fluxo!$S:$S,"&lt;="&amp;ED$5,Fluxo!$D:$D,$D17)</f>
        <v>0</v>
      </c>
      <c r="EE17" s="18">
        <f>SUMIFS(Fluxo!$N:$N,Fluxo!$S:$S,"&gt;"&amp;ED$5,Fluxo!$S:$S,"&lt;="&amp;EE$5,Fluxo!$D:$D,$D17)</f>
        <v>0</v>
      </c>
      <c r="EF17" s="18">
        <f>SUMIFS(Fluxo!$N:$N,Fluxo!$S:$S,"&gt;"&amp;EE$5,Fluxo!$S:$S,"&lt;="&amp;EF$5,Fluxo!$D:$D,$D17)</f>
        <v>0</v>
      </c>
      <c r="EG17" s="18">
        <f>SUMIFS(Fluxo!$N:$N,Fluxo!$S:$S,"&gt;"&amp;EF$5,Fluxo!$S:$S,"&lt;="&amp;EG$5,Fluxo!$D:$D,$D17)</f>
        <v>0</v>
      </c>
      <c r="EH17" s="18">
        <f>SUMIFS(Fluxo!$N:$N,Fluxo!$S:$S,"&gt;"&amp;EG$5,Fluxo!$S:$S,"&lt;="&amp;EH$5,Fluxo!$D:$D,$D17)</f>
        <v>0</v>
      </c>
      <c r="EI17" s="18">
        <f>SUMIFS(Fluxo!$N:$N,Fluxo!$S:$S,"&gt;"&amp;EH$5,Fluxo!$S:$S,"&lt;="&amp;EI$5,Fluxo!$D:$D,$D17)</f>
        <v>0</v>
      </c>
      <c r="EJ17" s="18">
        <f>SUMIFS(Fluxo!$N:$N,Fluxo!$S:$S,"&gt;"&amp;EI$5,Fluxo!$S:$S,"&lt;="&amp;EJ$5,Fluxo!$D:$D,$D17)</f>
        <v>0</v>
      </c>
      <c r="EK17" s="18">
        <f>SUMIFS(Fluxo!$N:$N,Fluxo!$S:$S,"&gt;"&amp;EJ$5,Fluxo!$S:$S,"&lt;="&amp;EK$5,Fluxo!$D:$D,$D17)</f>
        <v>0</v>
      </c>
      <c r="EL17" s="18">
        <f>SUMIFS(Fluxo!$N:$N,Fluxo!$S:$S,"&gt;"&amp;EK$5,Fluxo!$S:$S,"&lt;="&amp;EL$5,Fluxo!$D:$D,$D17)</f>
        <v>0</v>
      </c>
      <c r="EM17" s="18">
        <f>SUMIFS(Fluxo!$N:$N,Fluxo!$S:$S,"&gt;"&amp;EL$5,Fluxo!$S:$S,"&lt;="&amp;EM$5,Fluxo!$D:$D,$D17)</f>
        <v>0</v>
      </c>
      <c r="EN17" s="18">
        <f>SUMIFS(Fluxo!$N:$N,Fluxo!$S:$S,"&gt;"&amp;EM$5,Fluxo!$S:$S,"&lt;="&amp;EN$5,Fluxo!$D:$D,$D17)</f>
        <v>0</v>
      </c>
      <c r="EO17" s="18">
        <f>SUMIFS(Fluxo!$N:$N,Fluxo!$S:$S,"&gt;"&amp;EN$5,Fluxo!$S:$S,"&lt;="&amp;EO$5,Fluxo!$D:$D,$D17)</f>
        <v>0</v>
      </c>
      <c r="EP17" s="18">
        <f>SUMIFS(Fluxo!$N:$N,Fluxo!$S:$S,"&gt;"&amp;EO$5,Fluxo!$S:$S,"&lt;="&amp;EP$5,Fluxo!$D:$D,$D17)</f>
        <v>0</v>
      </c>
      <c r="EQ17" s="18">
        <f>SUMIFS(Fluxo!$N:$N,Fluxo!$S:$S,"&gt;"&amp;EP$5,Fluxo!$S:$S,"&lt;="&amp;EQ$5,Fluxo!$D:$D,$D17)</f>
        <v>0</v>
      </c>
      <c r="ER17" s="18">
        <f>SUMIFS(Fluxo!$N:$N,Fluxo!$S:$S,"&gt;"&amp;EQ$5,Fluxo!$S:$S,"&lt;="&amp;ER$5,Fluxo!$D:$D,$D17)</f>
        <v>0</v>
      </c>
      <c r="ES17" s="18">
        <f>SUMIFS(Fluxo!$N:$N,Fluxo!$S:$S,"&gt;"&amp;ER$5,Fluxo!$S:$S,"&lt;="&amp;ES$5,Fluxo!$D:$D,$D17)</f>
        <v>0</v>
      </c>
      <c r="ET17" s="18">
        <f>SUMIFS(Fluxo!$N:$N,Fluxo!$S:$S,"&gt;"&amp;ES$5,Fluxo!$S:$S,"&lt;="&amp;ET$5,Fluxo!$D:$D,$D17)</f>
        <v>0</v>
      </c>
      <c r="EU17" s="18">
        <f>SUMIFS(Fluxo!$N:$N,Fluxo!$S:$S,"&gt;"&amp;ET$5,Fluxo!$S:$S,"&lt;="&amp;EU$5,Fluxo!$D:$D,$D17)</f>
        <v>0</v>
      </c>
      <c r="EV17" s="18">
        <f>SUMIFS(Fluxo!$N:$N,Fluxo!$S:$S,"&gt;"&amp;EU$5,Fluxo!$S:$S,"&lt;="&amp;EV$5,Fluxo!$D:$D,$D17)</f>
        <v>0</v>
      </c>
      <c r="EW17" s="18">
        <f>SUMIFS(Fluxo!$N:$N,Fluxo!$S:$S,"&gt;"&amp;EV$5,Fluxo!$S:$S,"&lt;="&amp;EW$5,Fluxo!$D:$D,$D17)</f>
        <v>0</v>
      </c>
      <c r="EX17" s="18">
        <f>SUMIFS(Fluxo!$N:$N,Fluxo!$S:$S,"&gt;"&amp;EW$5,Fluxo!$S:$S,"&lt;="&amp;EX$5,Fluxo!$D:$D,$D17)</f>
        <v>0</v>
      </c>
      <c r="EY17" s="18">
        <f>SUMIFS(Fluxo!$N:$N,Fluxo!$S:$S,"&gt;"&amp;EX$5,Fluxo!$S:$S,"&lt;="&amp;EY$5,Fluxo!$D:$D,$D17)</f>
        <v>0</v>
      </c>
      <c r="EZ17" s="18">
        <f>SUMIFS(Fluxo!$N:$N,Fluxo!$S:$S,"&gt;"&amp;EY$5,Fluxo!$S:$S,"&lt;="&amp;EZ$5,Fluxo!$D:$D,$D17)</f>
        <v>0</v>
      </c>
      <c r="FA17" s="18">
        <f>SUMIFS(Fluxo!$N:$N,Fluxo!$S:$S,"&gt;"&amp;EZ$5,Fluxo!$S:$S,"&lt;="&amp;FA$5,Fluxo!$D:$D,$D17)</f>
        <v>0</v>
      </c>
      <c r="FB17" s="18">
        <f>SUMIFS(Fluxo!$N:$N,Fluxo!$S:$S,"&gt;"&amp;FA$5,Fluxo!$S:$S,"&lt;="&amp;FB$5,Fluxo!$D:$D,$D17)</f>
        <v>0</v>
      </c>
      <c r="FC17" s="18">
        <f>SUMIFS(Fluxo!$N:$N,Fluxo!$S:$S,"&gt;"&amp;FB$5,Fluxo!$S:$S,"&lt;="&amp;FC$5,Fluxo!$D:$D,$D17)</f>
        <v>0</v>
      </c>
      <c r="FD17" s="18">
        <f>SUMIFS(Fluxo!$N:$N,Fluxo!$S:$S,"&gt;"&amp;FC$5,Fluxo!$S:$S,"&lt;="&amp;FD$5,Fluxo!$D:$D,$D17)</f>
        <v>0</v>
      </c>
      <c r="FE17" s="18">
        <f>SUMIFS(Fluxo!$N:$N,Fluxo!$S:$S,"&gt;"&amp;FD$5,Fluxo!$S:$S,"&lt;="&amp;FE$5,Fluxo!$D:$D,$D17)</f>
        <v>0</v>
      </c>
      <c r="FF17" s="18">
        <f>SUMIFS(Fluxo!$N:$N,Fluxo!$S:$S,"&gt;"&amp;FE$5,Fluxo!$S:$S,"&lt;="&amp;FF$5,Fluxo!$D:$D,$D17)</f>
        <v>0</v>
      </c>
      <c r="FG17" s="18">
        <f>SUMIFS(Fluxo!$N:$N,Fluxo!$S:$S,"&gt;"&amp;FF$5,Fluxo!$S:$S,"&lt;="&amp;FG$5,Fluxo!$D:$D,$D17)</f>
        <v>0</v>
      </c>
      <c r="FH17" s="18">
        <f>SUMIFS(Fluxo!$N:$N,Fluxo!$S:$S,"&gt;"&amp;FG$5,Fluxo!$S:$S,"&lt;="&amp;FH$5,Fluxo!$D:$D,$D17)</f>
        <v>0</v>
      </c>
      <c r="FI17" s="18">
        <f>SUMIFS(Fluxo!$N:$N,Fluxo!$S:$S,"&gt;"&amp;FH$5,Fluxo!$S:$S,"&lt;="&amp;FI$5,Fluxo!$D:$D,$D17)</f>
        <v>0</v>
      </c>
      <c r="FJ17" s="18">
        <f>SUMIFS(Fluxo!$N:$N,Fluxo!$S:$S,"&gt;"&amp;FI$5,Fluxo!$S:$S,"&lt;="&amp;FJ$5,Fluxo!$D:$D,$D17)</f>
        <v>0</v>
      </c>
      <c r="FK17" s="18">
        <f>SUMIFS(Fluxo!$N:$N,Fluxo!$S:$S,"&gt;"&amp;FJ$5,Fluxo!$S:$S,"&lt;="&amp;FK$5,Fluxo!$D:$D,$D17)</f>
        <v>0</v>
      </c>
      <c r="FL17" s="18">
        <f>SUMIFS(Fluxo!$N:$N,Fluxo!$S:$S,"&gt;"&amp;FK$5,Fluxo!$S:$S,"&lt;="&amp;FL$5,Fluxo!$D:$D,$D17)</f>
        <v>0</v>
      </c>
      <c r="FM17" s="18">
        <f>SUMIFS(Fluxo!$N:$N,Fluxo!$S:$S,"&gt;"&amp;FL$5,Fluxo!$S:$S,"&lt;="&amp;FM$5,Fluxo!$D:$D,$D17)</f>
        <v>0</v>
      </c>
      <c r="FN17" s="18">
        <f>SUMIFS(Fluxo!$N:$N,Fluxo!$S:$S,"&gt;"&amp;FM$5,Fluxo!$S:$S,"&lt;="&amp;FN$5,Fluxo!$D:$D,$D17)</f>
        <v>0</v>
      </c>
      <c r="FO17" s="18">
        <f>SUMIFS(Fluxo!$N:$N,Fluxo!$S:$S,"&gt;"&amp;FN$5,Fluxo!$S:$S,"&lt;="&amp;FO$5,Fluxo!$D:$D,$D17)</f>
        <v>0</v>
      </c>
      <c r="FP17" s="18">
        <f>SUMIFS(Fluxo!$N:$N,Fluxo!$S:$S,"&gt;"&amp;FO$5,Fluxo!$S:$S,"&lt;="&amp;FP$5,Fluxo!$D:$D,$D17)</f>
        <v>0</v>
      </c>
      <c r="FQ17" s="18">
        <f>SUMIFS(Fluxo!$N:$N,Fluxo!$S:$S,"&gt;"&amp;FP$5,Fluxo!$S:$S,"&lt;="&amp;FQ$5,Fluxo!$D:$D,$D17)</f>
        <v>0</v>
      </c>
      <c r="FR17" s="18">
        <f>SUMIFS(Fluxo!$N:$N,Fluxo!$S:$S,"&gt;"&amp;FQ$5,Fluxo!$S:$S,"&lt;="&amp;FR$5,Fluxo!$D:$D,$D17)</f>
        <v>0</v>
      </c>
      <c r="FS17" s="18">
        <f>SUMIFS(Fluxo!$N:$N,Fluxo!$S:$S,"&gt;"&amp;FR$5,Fluxo!$S:$S,"&lt;="&amp;FS$5,Fluxo!$D:$D,$D17)</f>
        <v>0</v>
      </c>
      <c r="FT17" s="18">
        <f>SUMIFS(Fluxo!$N:$N,Fluxo!$S:$S,"&gt;"&amp;FS$5,Fluxo!$S:$S,"&lt;="&amp;FT$5,Fluxo!$D:$D,$D17)</f>
        <v>0</v>
      </c>
      <c r="FU17" s="18">
        <f>SUMIFS(Fluxo!$N:$N,Fluxo!$S:$S,"&gt;"&amp;FT$5,Fluxo!$S:$S,"&lt;="&amp;FU$5,Fluxo!$D:$D,$D17)</f>
        <v>0</v>
      </c>
      <c r="FV17" s="18">
        <f>SUMIFS(Fluxo!$N:$N,Fluxo!$S:$S,"&gt;"&amp;FU$5,Fluxo!$S:$S,"&lt;="&amp;FV$5,Fluxo!$D:$D,$D17)</f>
        <v>0</v>
      </c>
      <c r="FW17" s="18">
        <f>SUMIFS(Fluxo!$N:$N,Fluxo!$S:$S,"&gt;"&amp;FV$5,Fluxo!$S:$S,"&lt;="&amp;FW$5,Fluxo!$D:$D,$D17)</f>
        <v>0</v>
      </c>
      <c r="FX17" s="18">
        <f>SUMIFS(Fluxo!$N:$N,Fluxo!$S:$S,"&gt;"&amp;FW$5,Fluxo!$S:$S,"&lt;="&amp;FX$5,Fluxo!$D:$D,$D17)</f>
        <v>0</v>
      </c>
      <c r="FY17" s="18">
        <f>SUMIFS(Fluxo!$N:$N,Fluxo!$S:$S,"&gt;"&amp;FX$5,Fluxo!$S:$S,"&lt;="&amp;FY$5,Fluxo!$D:$D,$D17)</f>
        <v>0</v>
      </c>
      <c r="FZ17" s="18">
        <f>SUMIFS(Fluxo!$N:$N,Fluxo!$S:$S,"&gt;"&amp;FY$5,Fluxo!$S:$S,"&lt;="&amp;FZ$5,Fluxo!$D:$D,$D17)</f>
        <v>0</v>
      </c>
      <c r="GA17" s="18">
        <f>SUMIFS(Fluxo!$N:$N,Fluxo!$S:$S,"&gt;"&amp;FZ$5,Fluxo!$S:$S,"&lt;="&amp;GA$5,Fluxo!$D:$D,$D17)</f>
        <v>0</v>
      </c>
      <c r="GB17" s="18">
        <f>SUMIFS(Fluxo!$N:$N,Fluxo!$S:$S,"&gt;"&amp;GA$5,Fluxo!$S:$S,"&lt;="&amp;GB$5,Fluxo!$D:$D,$D17)</f>
        <v>0</v>
      </c>
      <c r="GC17" s="18">
        <f>SUMIFS(Fluxo!$N:$N,Fluxo!$S:$S,"&gt;"&amp;GB$5,Fluxo!$S:$S,"&lt;="&amp;GC$5,Fluxo!$D:$D,$D17)</f>
        <v>0</v>
      </c>
      <c r="GD17" s="18">
        <f>SUMIFS(Fluxo!$N:$N,Fluxo!$S:$S,"&gt;"&amp;GC$5,Fluxo!$S:$S,"&lt;="&amp;GD$5,Fluxo!$D:$D,$D17)</f>
        <v>0</v>
      </c>
      <c r="GE17" s="18">
        <f>SUMIFS(Fluxo!$N:$N,Fluxo!$S:$S,"&gt;"&amp;GD$5,Fluxo!$S:$S,"&lt;="&amp;GE$5,Fluxo!$D:$D,$D17)</f>
        <v>0</v>
      </c>
      <c r="GF17" s="18">
        <f>SUMIFS(Fluxo!$N:$N,Fluxo!$S:$S,"&gt;"&amp;GE$5,Fluxo!$S:$S,"&lt;="&amp;GF$5,Fluxo!$D:$D,$D17)</f>
        <v>0</v>
      </c>
      <c r="GG17" s="18">
        <f>SUMIFS(Fluxo!$N:$N,Fluxo!$S:$S,"&gt;"&amp;GF$5,Fluxo!$S:$S,"&lt;="&amp;GG$5,Fluxo!$D:$D,$D17)</f>
        <v>0</v>
      </c>
      <c r="GH17" s="18">
        <f>SUMIFS(Fluxo!$N:$N,Fluxo!$S:$S,"&gt;"&amp;GG$5,Fluxo!$S:$S,"&lt;="&amp;GH$5,Fluxo!$D:$D,$D17)</f>
        <v>0</v>
      </c>
      <c r="GI17" s="18">
        <f>SUMIFS(Fluxo!$N:$N,Fluxo!$S:$S,"&gt;"&amp;GH$5,Fluxo!$S:$S,"&lt;="&amp;GI$5,Fluxo!$D:$D,$D17)</f>
        <v>0</v>
      </c>
      <c r="GJ17" s="18">
        <f>SUMIFS(Fluxo!$N:$N,Fluxo!$S:$S,"&gt;"&amp;GI$5,Fluxo!$S:$S,"&lt;="&amp;GJ$5,Fluxo!$D:$D,$D17)</f>
        <v>0</v>
      </c>
      <c r="GK17" s="18">
        <f>SUMIFS(Fluxo!$N:$N,Fluxo!$S:$S,"&gt;"&amp;GJ$5,Fluxo!$S:$S,"&lt;="&amp;GK$5,Fluxo!$D:$D,$D17)</f>
        <v>0</v>
      </c>
      <c r="GL17" s="18">
        <f>SUMIFS(Fluxo!$N:$N,Fluxo!$S:$S,"&gt;"&amp;GK$5,Fluxo!$S:$S,"&lt;="&amp;GL$5,Fluxo!$D:$D,$D17)</f>
        <v>0</v>
      </c>
      <c r="GM17" s="18">
        <f>SUMIFS(Fluxo!$N:$N,Fluxo!$S:$S,"&gt;"&amp;GL$5,Fluxo!$S:$S,"&lt;="&amp;GM$5,Fluxo!$D:$D,$D17)</f>
        <v>0</v>
      </c>
      <c r="GN17" s="18">
        <f>SUMIFS(Fluxo!$N:$N,Fluxo!$S:$S,"&gt;"&amp;GM$5,Fluxo!$S:$S,"&lt;="&amp;GN$5,Fluxo!$D:$D,$D17)</f>
        <v>0</v>
      </c>
      <c r="GO17" s="18">
        <f>SUMIFS(Fluxo!$N:$N,Fluxo!$S:$S,"&gt;"&amp;GN$5,Fluxo!$S:$S,"&lt;="&amp;GO$5,Fluxo!$D:$D,$D17)</f>
        <v>0</v>
      </c>
      <c r="GP17" s="18">
        <f>SUMIFS(Fluxo!$N:$N,Fluxo!$S:$S,"&gt;"&amp;GO$5,Fluxo!$S:$S,"&lt;="&amp;GP$5,Fluxo!$D:$D,$D17)</f>
        <v>0</v>
      </c>
      <c r="GQ17" s="18">
        <f>SUMIFS(Fluxo!$N:$N,Fluxo!$S:$S,"&gt;"&amp;GP$5,Fluxo!$S:$S,"&lt;="&amp;GQ$5,Fluxo!$D:$D,$D17)</f>
        <v>0</v>
      </c>
      <c r="GR17" s="18">
        <f>SUMIFS(Fluxo!$N:$N,Fluxo!$S:$S,"&gt;"&amp;GQ$5,Fluxo!$S:$S,"&lt;="&amp;GR$5,Fluxo!$D:$D,$D17)</f>
        <v>0</v>
      </c>
      <c r="GS17" s="18">
        <f>SUMIFS(Fluxo!$N:$N,Fluxo!$S:$S,"&gt;"&amp;GR$5,Fluxo!$S:$S,"&lt;="&amp;GS$5,Fluxo!$D:$D,$D17)</f>
        <v>0</v>
      </c>
      <c r="GT17" s="18">
        <f>SUMIFS(Fluxo!$N:$N,Fluxo!$S:$S,"&gt;"&amp;GS$5,Fluxo!$S:$S,"&lt;="&amp;GT$5,Fluxo!$D:$D,$D17)</f>
        <v>0</v>
      </c>
      <c r="GU17" s="18">
        <f>SUMIFS(Fluxo!$N:$N,Fluxo!$S:$S,"&gt;"&amp;GT$5,Fluxo!$S:$S,"&lt;="&amp;GU$5,Fluxo!$D:$D,$D17)</f>
        <v>0</v>
      </c>
      <c r="GV17" s="18">
        <f>SUMIFS(Fluxo!$N:$N,Fluxo!$S:$S,"&gt;"&amp;GU$5,Fluxo!$S:$S,"&lt;="&amp;GV$5,Fluxo!$D:$D,$D17)</f>
        <v>0</v>
      </c>
      <c r="GW17" s="18">
        <f>SUMIFS(Fluxo!$N:$N,Fluxo!$S:$S,"&gt;"&amp;GV$5,Fluxo!$S:$S,"&lt;="&amp;GW$5,Fluxo!$D:$D,$D17)</f>
        <v>0</v>
      </c>
      <c r="GX17" s="18">
        <f>SUMIFS(Fluxo!$N:$N,Fluxo!$S:$S,"&gt;"&amp;GW$5,Fluxo!$S:$S,"&lt;="&amp;GX$5,Fluxo!$D:$D,$D17)</f>
        <v>0</v>
      </c>
      <c r="GY17" s="18">
        <f>SUMIFS(Fluxo!$N:$N,Fluxo!$S:$S,"&gt;"&amp;GX$5,Fluxo!$S:$S,"&lt;="&amp;GY$5,Fluxo!$D:$D,$D17)</f>
        <v>0</v>
      </c>
      <c r="GZ17" s="18">
        <f>SUMIFS(Fluxo!$N:$N,Fluxo!$S:$S,"&gt;"&amp;GY$5,Fluxo!$S:$S,"&lt;="&amp;GZ$5,Fluxo!$D:$D,$D17)</f>
        <v>0</v>
      </c>
      <c r="HA17" s="18">
        <f>SUMIFS(Fluxo!$N:$N,Fluxo!$S:$S,"&gt;"&amp;GZ$5,Fluxo!$S:$S,"&lt;="&amp;HA$5,Fluxo!$D:$D,$D17)</f>
        <v>0</v>
      </c>
      <c r="HB17" s="18">
        <f>SUMIFS(Fluxo!$N:$N,Fluxo!$S:$S,"&gt;"&amp;HA$5,Fluxo!$S:$S,"&lt;="&amp;HB$5,Fluxo!$D:$D,$D17)</f>
        <v>0</v>
      </c>
      <c r="HC17" s="18">
        <f>SUMIFS(Fluxo!$N:$N,Fluxo!$S:$S,"&gt;"&amp;HB$5,Fluxo!$S:$S,"&lt;="&amp;HC$5,Fluxo!$D:$D,$D17)</f>
        <v>0</v>
      </c>
      <c r="HD17" s="18">
        <f>SUMIFS(Fluxo!$N:$N,Fluxo!$S:$S,"&gt;"&amp;HC$5,Fluxo!$S:$S,"&lt;="&amp;HD$5,Fluxo!$D:$D,$D17)</f>
        <v>0</v>
      </c>
      <c r="HE17" s="18">
        <f>SUMIFS(Fluxo!$N:$N,Fluxo!$S:$S,"&gt;"&amp;HD$5,Fluxo!$S:$S,"&lt;="&amp;HE$5,Fluxo!$D:$D,$D17)</f>
        <v>0</v>
      </c>
      <c r="HF17" s="18">
        <f>SUMIFS(Fluxo!$N:$N,Fluxo!$S:$S,"&gt;"&amp;HE$5,Fluxo!$S:$S,"&lt;="&amp;HF$5,Fluxo!$D:$D,$D17)</f>
        <v>0</v>
      </c>
    </row>
    <row r="18" spans="1:214" s="16" customFormat="1">
      <c r="A18" s="20">
        <f t="shared" si="15"/>
        <v>8</v>
      </c>
      <c r="B18" s="140" t="str">
        <f>'Check Carteira'!C10</f>
        <v>E.1016.99.01.0053</v>
      </c>
      <c r="C18" s="19">
        <v>1</v>
      </c>
      <c r="D18" s="129" t="str">
        <f>'Check Carteira'!F10</f>
        <v>A-0053</v>
      </c>
      <c r="E18" s="21">
        <f>IFERROR(INDEX(Contratos!L:L,MATCH(D18,Contratos!R:R,0)),"")</f>
        <v>45106</v>
      </c>
      <c r="F18" s="139">
        <f>IFERROR(INDEX(Contratos!G:G,MATCH(D18,Contratos!R:R,0)),"")</f>
        <v>598727.25</v>
      </c>
      <c r="G18" s="83" t="str">
        <f ca="1">IFERROR(XNPV(#REF!,OFFSET(J18,0,MATCH(EOMONTH(E18,0),$J$5:$HF$5,0)-1,1,COUNT($J$5:$HF$5)-MATCH(EOMONTH(E18,0),$J$5:$HF$5,0)+1),OFFSET($J$5,0,MATCH(EOMONTH(E18,0),$J$5:$HF$5,0)-1,1,COUNT($J$5:$HF$5)-MATCH(EOMONTH(E18,0),$J$5:$HF$5,0)+1)),"")</f>
        <v/>
      </c>
      <c r="H18" s="83">
        <f t="shared" si="16"/>
        <v>598727.25</v>
      </c>
      <c r="I18" s="18"/>
      <c r="J18" s="18">
        <f>SUMIFS(Fluxo!$N:$N,Fluxo!$S:$S,"&gt;"&amp;I$5,Fluxo!$S:$S,"&lt;="&amp;J$5,Fluxo!$D:$D,$D18)</f>
        <v>0</v>
      </c>
      <c r="K18" s="18">
        <f>SUMIFS(Fluxo!$N:$N,Fluxo!$S:$S,"&gt;"&amp;J$5,Fluxo!$S:$S,"&lt;="&amp;K$5,Fluxo!$D:$D,$D18)</f>
        <v>0</v>
      </c>
      <c r="L18" s="18">
        <f>SUMIFS(Fluxo!$N:$N,Fluxo!$S:$S,"&gt;"&amp;K$5,Fluxo!$S:$S,"&lt;="&amp;L$5,Fluxo!$D:$D,$D18)</f>
        <v>108377.25</v>
      </c>
      <c r="M18" s="18">
        <f>SUMIFS(Fluxo!$N:$N,Fluxo!$S:$S,"&gt;"&amp;L$5,Fluxo!$S:$S,"&lt;="&amp;M$5,Fluxo!$D:$D,$D18)</f>
        <v>0</v>
      </c>
      <c r="N18" s="18">
        <f>SUMIFS(Fluxo!$N:$N,Fluxo!$S:$S,"&gt;"&amp;M$5,Fluxo!$S:$S,"&lt;="&amp;N$5,Fluxo!$D:$D,$D18)</f>
        <v>490350</v>
      </c>
      <c r="O18" s="18">
        <f>SUMIFS(Fluxo!$N:$N,Fluxo!$S:$S,"&gt;"&amp;N$5,Fluxo!$S:$S,"&lt;="&amp;O$5,Fluxo!$D:$D,$D18)</f>
        <v>0</v>
      </c>
      <c r="P18" s="18">
        <f>SUMIFS(Fluxo!$N:$N,Fluxo!$S:$S,"&gt;"&amp;O$5,Fluxo!$S:$S,"&lt;="&amp;P$5,Fluxo!$D:$D,$D18)</f>
        <v>0</v>
      </c>
      <c r="Q18" s="18">
        <f>SUMIFS(Fluxo!$N:$N,Fluxo!$S:$S,"&gt;"&amp;P$5,Fluxo!$S:$S,"&lt;="&amp;Q$5,Fluxo!$D:$D,$D18)</f>
        <v>0</v>
      </c>
      <c r="R18" s="18">
        <f>SUMIFS(Fluxo!$N:$N,Fluxo!$S:$S,"&gt;"&amp;Q$5,Fluxo!$S:$S,"&lt;="&amp;R$5,Fluxo!$D:$D,$D18)</f>
        <v>0</v>
      </c>
      <c r="S18" s="18">
        <f>SUMIFS(Fluxo!$N:$N,Fluxo!$S:$S,"&gt;"&amp;R$5,Fluxo!$S:$S,"&lt;="&amp;S$5,Fluxo!$D:$D,$D18)</f>
        <v>0</v>
      </c>
      <c r="T18" s="18">
        <f>SUMIFS(Fluxo!$N:$N,Fluxo!$S:$S,"&gt;"&amp;S$5,Fluxo!$S:$S,"&lt;="&amp;T$5,Fluxo!$D:$D,$D18)</f>
        <v>0</v>
      </c>
      <c r="U18" s="18">
        <f>SUMIFS(Fluxo!$N:$N,Fluxo!$S:$S,"&gt;"&amp;T$5,Fluxo!$S:$S,"&lt;="&amp;U$5,Fluxo!$D:$D,$D18)</f>
        <v>0</v>
      </c>
      <c r="V18" s="18">
        <f>SUMIFS(Fluxo!$N:$N,Fluxo!$S:$S,"&gt;"&amp;U$5,Fluxo!$S:$S,"&lt;="&amp;V$5,Fluxo!$D:$D,$D18)</f>
        <v>0</v>
      </c>
      <c r="W18" s="18">
        <f>SUMIFS(Fluxo!$N:$N,Fluxo!$S:$S,"&gt;"&amp;V$5,Fluxo!$S:$S,"&lt;="&amp;W$5,Fluxo!$D:$D,$D18)</f>
        <v>0</v>
      </c>
      <c r="X18" s="18">
        <f>SUMIFS(Fluxo!$N:$N,Fluxo!$S:$S,"&gt;"&amp;W$5,Fluxo!$S:$S,"&lt;="&amp;X$5,Fluxo!$D:$D,$D18)</f>
        <v>0</v>
      </c>
      <c r="Y18" s="18">
        <f>SUMIFS(Fluxo!$N:$N,Fluxo!$S:$S,"&gt;"&amp;X$5,Fluxo!$S:$S,"&lt;="&amp;Y$5,Fluxo!$D:$D,$D18)</f>
        <v>0</v>
      </c>
      <c r="Z18" s="18">
        <f>SUMIFS(Fluxo!$N:$N,Fluxo!$S:$S,"&gt;"&amp;Y$5,Fluxo!$S:$S,"&lt;="&amp;Z$5,Fluxo!$D:$D,$D18)</f>
        <v>0</v>
      </c>
      <c r="AA18" s="18">
        <f>SUMIFS(Fluxo!$N:$N,Fluxo!$S:$S,"&gt;"&amp;Z$5,Fluxo!$S:$S,"&lt;="&amp;AA$5,Fluxo!$D:$D,$D18)</f>
        <v>0</v>
      </c>
      <c r="AB18" s="18">
        <f>SUMIFS(Fluxo!$N:$N,Fluxo!$S:$S,"&gt;"&amp;AA$5,Fluxo!$S:$S,"&lt;="&amp;AB$5,Fluxo!$D:$D,$D18)</f>
        <v>0</v>
      </c>
      <c r="AC18" s="18">
        <f>SUMIFS(Fluxo!$N:$N,Fluxo!$S:$S,"&gt;"&amp;AB$5,Fluxo!$S:$S,"&lt;="&amp;AC$5,Fluxo!$D:$D,$D18)</f>
        <v>0</v>
      </c>
      <c r="AD18" s="18">
        <f>SUMIFS(Fluxo!$N:$N,Fluxo!$S:$S,"&gt;"&amp;AC$5,Fluxo!$S:$S,"&lt;="&amp;AD$5,Fluxo!$D:$D,$D18)</f>
        <v>0</v>
      </c>
      <c r="AE18" s="18">
        <f>SUMIFS(Fluxo!$N:$N,Fluxo!$S:$S,"&gt;"&amp;AD$5,Fluxo!$S:$S,"&lt;="&amp;AE$5,Fluxo!$D:$D,$D18)</f>
        <v>0</v>
      </c>
      <c r="AF18" s="18">
        <f>SUMIFS(Fluxo!$N:$N,Fluxo!$S:$S,"&gt;"&amp;AE$5,Fluxo!$S:$S,"&lt;="&amp;AF$5,Fluxo!$D:$D,$D18)</f>
        <v>0</v>
      </c>
      <c r="AG18" s="18">
        <f>SUMIFS(Fluxo!$N:$N,Fluxo!$S:$S,"&gt;"&amp;AF$5,Fluxo!$S:$S,"&lt;="&amp;AG$5,Fluxo!$D:$D,$D18)</f>
        <v>0</v>
      </c>
      <c r="AH18" s="18">
        <f>SUMIFS(Fluxo!$N:$N,Fluxo!$S:$S,"&gt;"&amp;AG$5,Fluxo!$S:$S,"&lt;="&amp;AH$5,Fluxo!$D:$D,$D18)</f>
        <v>0</v>
      </c>
      <c r="AI18" s="18">
        <f>SUMIFS(Fluxo!$N:$N,Fluxo!$S:$S,"&gt;"&amp;AH$5,Fluxo!$S:$S,"&lt;="&amp;AI$5,Fluxo!$D:$D,$D18)</f>
        <v>0</v>
      </c>
      <c r="AJ18" s="18">
        <f>SUMIFS(Fluxo!$N:$N,Fluxo!$S:$S,"&gt;"&amp;AI$5,Fluxo!$S:$S,"&lt;="&amp;AJ$5,Fluxo!$D:$D,$D18)</f>
        <v>0</v>
      </c>
      <c r="AK18" s="18">
        <f>SUMIFS(Fluxo!$N:$N,Fluxo!$S:$S,"&gt;"&amp;AJ$5,Fluxo!$S:$S,"&lt;="&amp;AK$5,Fluxo!$D:$D,$D18)</f>
        <v>0</v>
      </c>
      <c r="AL18" s="18">
        <f>SUMIFS(Fluxo!$N:$N,Fluxo!$S:$S,"&gt;"&amp;AK$5,Fluxo!$S:$S,"&lt;="&amp;AL$5,Fluxo!$D:$D,$D18)</f>
        <v>0</v>
      </c>
      <c r="AM18" s="18">
        <f>SUMIFS(Fluxo!$N:$N,Fluxo!$S:$S,"&gt;"&amp;AL$5,Fluxo!$S:$S,"&lt;="&amp;AM$5,Fluxo!$D:$D,$D18)</f>
        <v>0</v>
      </c>
      <c r="AN18" s="18">
        <f>SUMIFS(Fluxo!$N:$N,Fluxo!$S:$S,"&gt;"&amp;AM$5,Fluxo!$S:$S,"&lt;="&amp;AN$5,Fluxo!$D:$D,$D18)</f>
        <v>0</v>
      </c>
      <c r="AO18" s="18">
        <f>SUMIFS(Fluxo!$N:$N,Fluxo!$S:$S,"&gt;"&amp;AN$5,Fluxo!$S:$S,"&lt;="&amp;AO$5,Fluxo!$D:$D,$D18)</f>
        <v>0</v>
      </c>
      <c r="AP18" s="18">
        <f>SUMIFS(Fluxo!$N:$N,Fluxo!$S:$S,"&gt;"&amp;AO$5,Fluxo!$S:$S,"&lt;="&amp;AP$5,Fluxo!$D:$D,$D18)</f>
        <v>0</v>
      </c>
      <c r="AQ18" s="18">
        <f>SUMIFS(Fluxo!$N:$N,Fluxo!$S:$S,"&gt;"&amp;AP$5,Fluxo!$S:$S,"&lt;="&amp;AQ$5,Fluxo!$D:$D,$D18)</f>
        <v>0</v>
      </c>
      <c r="AR18" s="18">
        <f>SUMIFS(Fluxo!$N:$N,Fluxo!$S:$S,"&gt;"&amp;AQ$5,Fluxo!$S:$S,"&lt;="&amp;AR$5,Fluxo!$D:$D,$D18)</f>
        <v>0</v>
      </c>
      <c r="AS18" s="18">
        <f>SUMIFS(Fluxo!$N:$N,Fluxo!$S:$S,"&gt;"&amp;AR$5,Fluxo!$S:$S,"&lt;="&amp;AS$5,Fluxo!$D:$D,$D18)</f>
        <v>0</v>
      </c>
      <c r="AT18" s="18">
        <f>SUMIFS(Fluxo!$N:$N,Fluxo!$S:$S,"&gt;"&amp;AS$5,Fluxo!$S:$S,"&lt;="&amp;AT$5,Fluxo!$D:$D,$D18)</f>
        <v>0</v>
      </c>
      <c r="AU18" s="18">
        <f>SUMIFS(Fluxo!$N:$N,Fluxo!$S:$S,"&gt;"&amp;AT$5,Fluxo!$S:$S,"&lt;="&amp;AU$5,Fluxo!$D:$D,$D18)</f>
        <v>0</v>
      </c>
      <c r="AV18" s="18">
        <f>SUMIFS(Fluxo!$N:$N,Fluxo!$S:$S,"&gt;"&amp;AU$5,Fluxo!$S:$S,"&lt;="&amp;AV$5,Fluxo!$D:$D,$D18)</f>
        <v>0</v>
      </c>
      <c r="AW18" s="18">
        <f>SUMIFS(Fluxo!$N:$N,Fluxo!$S:$S,"&gt;"&amp;AV$5,Fluxo!$S:$S,"&lt;="&amp;AW$5,Fluxo!$D:$D,$D18)</f>
        <v>0</v>
      </c>
      <c r="AX18" s="18">
        <f>SUMIFS(Fluxo!$N:$N,Fluxo!$S:$S,"&gt;"&amp;AW$5,Fluxo!$S:$S,"&lt;="&amp;AX$5,Fluxo!$D:$D,$D18)</f>
        <v>0</v>
      </c>
      <c r="AY18" s="18">
        <f>SUMIFS(Fluxo!$N:$N,Fluxo!$S:$S,"&gt;"&amp;AX$5,Fluxo!$S:$S,"&lt;="&amp;AY$5,Fluxo!$D:$D,$D18)</f>
        <v>0</v>
      </c>
      <c r="AZ18" s="18">
        <f>SUMIFS(Fluxo!$N:$N,Fluxo!$S:$S,"&gt;"&amp;AY$5,Fluxo!$S:$S,"&lt;="&amp;AZ$5,Fluxo!$D:$D,$D18)</f>
        <v>0</v>
      </c>
      <c r="BA18" s="18">
        <f>SUMIFS(Fluxo!$N:$N,Fluxo!$S:$S,"&gt;"&amp;AZ$5,Fluxo!$S:$S,"&lt;="&amp;BA$5,Fluxo!$D:$D,$D18)</f>
        <v>0</v>
      </c>
      <c r="BB18" s="18">
        <f>SUMIFS(Fluxo!$N:$N,Fluxo!$S:$S,"&gt;"&amp;BA$5,Fluxo!$S:$S,"&lt;="&amp;BB$5,Fluxo!$D:$D,$D18)</f>
        <v>0</v>
      </c>
      <c r="BC18" s="18">
        <f>SUMIFS(Fluxo!$N:$N,Fluxo!$S:$S,"&gt;"&amp;BB$5,Fluxo!$S:$S,"&lt;="&amp;BC$5,Fluxo!$D:$D,$D18)</f>
        <v>0</v>
      </c>
      <c r="BD18" s="18">
        <f>SUMIFS(Fluxo!$N:$N,Fluxo!$S:$S,"&gt;"&amp;BC$5,Fluxo!$S:$S,"&lt;="&amp;BD$5,Fluxo!$D:$D,$D18)</f>
        <v>0</v>
      </c>
      <c r="BE18" s="18">
        <f>SUMIFS(Fluxo!$N:$N,Fluxo!$S:$S,"&gt;"&amp;BD$5,Fluxo!$S:$S,"&lt;="&amp;BE$5,Fluxo!$D:$D,$D18)</f>
        <v>0</v>
      </c>
      <c r="BF18" s="18">
        <f>SUMIFS(Fluxo!$N:$N,Fluxo!$S:$S,"&gt;"&amp;BE$5,Fluxo!$S:$S,"&lt;="&amp;BF$5,Fluxo!$D:$D,$D18)</f>
        <v>0</v>
      </c>
      <c r="BG18" s="18">
        <f>SUMIFS(Fluxo!$N:$N,Fluxo!$S:$S,"&gt;"&amp;BF$5,Fluxo!$S:$S,"&lt;="&amp;BG$5,Fluxo!$D:$D,$D18)</f>
        <v>0</v>
      </c>
      <c r="BH18" s="18">
        <f>SUMIFS(Fluxo!$N:$N,Fluxo!$S:$S,"&gt;"&amp;BG$5,Fluxo!$S:$S,"&lt;="&amp;BH$5,Fluxo!$D:$D,$D18)</f>
        <v>0</v>
      </c>
      <c r="BI18" s="18">
        <f>SUMIFS(Fluxo!$N:$N,Fluxo!$S:$S,"&gt;"&amp;BH$5,Fluxo!$S:$S,"&lt;="&amp;BI$5,Fluxo!$D:$D,$D18)</f>
        <v>0</v>
      </c>
      <c r="BJ18" s="18">
        <f>SUMIFS(Fluxo!$N:$N,Fluxo!$S:$S,"&gt;"&amp;BI$5,Fluxo!$S:$S,"&lt;="&amp;BJ$5,Fluxo!$D:$D,$D18)</f>
        <v>0</v>
      </c>
      <c r="BK18" s="18">
        <f>SUMIFS(Fluxo!$N:$N,Fluxo!$S:$S,"&gt;"&amp;BJ$5,Fluxo!$S:$S,"&lt;="&amp;BK$5,Fluxo!$D:$D,$D18)</f>
        <v>0</v>
      </c>
      <c r="BL18" s="18">
        <f>SUMIFS(Fluxo!$N:$N,Fluxo!$S:$S,"&gt;"&amp;BK$5,Fluxo!$S:$S,"&lt;="&amp;BL$5,Fluxo!$D:$D,$D18)</f>
        <v>0</v>
      </c>
      <c r="BM18" s="18">
        <f>SUMIFS(Fluxo!$N:$N,Fluxo!$S:$S,"&gt;"&amp;BL$5,Fluxo!$S:$S,"&lt;="&amp;BM$5,Fluxo!$D:$D,$D18)</f>
        <v>0</v>
      </c>
      <c r="BN18" s="18">
        <f>SUMIFS(Fluxo!$N:$N,Fluxo!$S:$S,"&gt;"&amp;BM$5,Fluxo!$S:$S,"&lt;="&amp;BN$5,Fluxo!$D:$D,$D18)</f>
        <v>0</v>
      </c>
      <c r="BO18" s="18">
        <f>SUMIFS(Fluxo!$N:$N,Fluxo!$S:$S,"&gt;"&amp;BN$5,Fluxo!$S:$S,"&lt;="&amp;BO$5,Fluxo!$D:$D,$D18)</f>
        <v>0</v>
      </c>
      <c r="BP18" s="18">
        <f>SUMIFS(Fluxo!$N:$N,Fluxo!$S:$S,"&gt;"&amp;BO$5,Fluxo!$S:$S,"&lt;="&amp;BP$5,Fluxo!$D:$D,$D18)</f>
        <v>0</v>
      </c>
      <c r="BQ18" s="18">
        <f>SUMIFS(Fluxo!$N:$N,Fluxo!$S:$S,"&gt;"&amp;BP$5,Fluxo!$S:$S,"&lt;="&amp;BQ$5,Fluxo!$D:$D,$D18)</f>
        <v>0</v>
      </c>
      <c r="BR18" s="18">
        <f>SUMIFS(Fluxo!$N:$N,Fluxo!$S:$S,"&gt;"&amp;BQ$5,Fluxo!$S:$S,"&lt;="&amp;BR$5,Fluxo!$D:$D,$D18)</f>
        <v>0</v>
      </c>
      <c r="BS18" s="18">
        <f>SUMIFS(Fluxo!$N:$N,Fluxo!$S:$S,"&gt;"&amp;BR$5,Fluxo!$S:$S,"&lt;="&amp;BS$5,Fluxo!$D:$D,$D18)</f>
        <v>0</v>
      </c>
      <c r="BT18" s="18">
        <f>SUMIFS(Fluxo!$N:$N,Fluxo!$S:$S,"&gt;"&amp;BS$5,Fluxo!$S:$S,"&lt;="&amp;BT$5,Fluxo!$D:$D,$D18)</f>
        <v>0</v>
      </c>
      <c r="BU18" s="18">
        <f>SUMIFS(Fluxo!$N:$N,Fluxo!$S:$S,"&gt;"&amp;BT$5,Fluxo!$S:$S,"&lt;="&amp;BU$5,Fluxo!$D:$D,$D18)</f>
        <v>0</v>
      </c>
      <c r="BV18" s="18">
        <f>SUMIFS(Fluxo!$N:$N,Fluxo!$S:$S,"&gt;"&amp;BU$5,Fluxo!$S:$S,"&lt;="&amp;BV$5,Fluxo!$D:$D,$D18)</f>
        <v>0</v>
      </c>
      <c r="BW18" s="18">
        <f>SUMIFS(Fluxo!$N:$N,Fluxo!$S:$S,"&gt;"&amp;BV$5,Fluxo!$S:$S,"&lt;="&amp;BW$5,Fluxo!$D:$D,$D18)</f>
        <v>0</v>
      </c>
      <c r="BX18" s="18">
        <f>SUMIFS(Fluxo!$N:$N,Fluxo!$S:$S,"&gt;"&amp;BW$5,Fluxo!$S:$S,"&lt;="&amp;BX$5,Fluxo!$D:$D,$D18)</f>
        <v>0</v>
      </c>
      <c r="BY18" s="18">
        <f>SUMIFS(Fluxo!$N:$N,Fluxo!$S:$S,"&gt;"&amp;BX$5,Fluxo!$S:$S,"&lt;="&amp;BY$5,Fluxo!$D:$D,$D18)</f>
        <v>0</v>
      </c>
      <c r="BZ18" s="18">
        <f>SUMIFS(Fluxo!$N:$N,Fluxo!$S:$S,"&gt;"&amp;BY$5,Fluxo!$S:$S,"&lt;="&amp;BZ$5,Fluxo!$D:$D,$D18)</f>
        <v>0</v>
      </c>
      <c r="CA18" s="18">
        <f>SUMIFS(Fluxo!$N:$N,Fluxo!$S:$S,"&gt;"&amp;BZ$5,Fluxo!$S:$S,"&lt;="&amp;CA$5,Fluxo!$D:$D,$D18)</f>
        <v>0</v>
      </c>
      <c r="CB18" s="18">
        <f>SUMIFS(Fluxo!$N:$N,Fluxo!$S:$S,"&gt;"&amp;CA$5,Fluxo!$S:$S,"&lt;="&amp;CB$5,Fluxo!$D:$D,$D18)</f>
        <v>0</v>
      </c>
      <c r="CC18" s="18">
        <f>SUMIFS(Fluxo!$N:$N,Fluxo!$S:$S,"&gt;"&amp;CB$5,Fluxo!$S:$S,"&lt;="&amp;CC$5,Fluxo!$D:$D,$D18)</f>
        <v>0</v>
      </c>
      <c r="CD18" s="18">
        <f>SUMIFS(Fluxo!$N:$N,Fluxo!$S:$S,"&gt;"&amp;CC$5,Fluxo!$S:$S,"&lt;="&amp;CD$5,Fluxo!$D:$D,$D18)</f>
        <v>0</v>
      </c>
      <c r="CE18" s="18">
        <f>SUMIFS(Fluxo!$N:$N,Fluxo!$S:$S,"&gt;"&amp;CD$5,Fluxo!$S:$S,"&lt;="&amp;CE$5,Fluxo!$D:$D,$D18)</f>
        <v>0</v>
      </c>
      <c r="CF18" s="18">
        <f>SUMIFS(Fluxo!$N:$N,Fluxo!$S:$S,"&gt;"&amp;CE$5,Fluxo!$S:$S,"&lt;="&amp;CF$5,Fluxo!$D:$D,$D18)</f>
        <v>0</v>
      </c>
      <c r="CG18" s="18">
        <f>SUMIFS(Fluxo!$N:$N,Fluxo!$S:$S,"&gt;"&amp;CF$5,Fluxo!$S:$S,"&lt;="&amp;CG$5,Fluxo!$D:$D,$D18)</f>
        <v>0</v>
      </c>
      <c r="CH18" s="18">
        <f>SUMIFS(Fluxo!$N:$N,Fluxo!$S:$S,"&gt;"&amp;CG$5,Fluxo!$S:$S,"&lt;="&amp;CH$5,Fluxo!$D:$D,$D18)</f>
        <v>0</v>
      </c>
      <c r="CI18" s="18">
        <f>SUMIFS(Fluxo!$N:$N,Fluxo!$S:$S,"&gt;"&amp;CH$5,Fluxo!$S:$S,"&lt;="&amp;CI$5,Fluxo!$D:$D,$D18)</f>
        <v>0</v>
      </c>
      <c r="CJ18" s="18">
        <f>SUMIFS(Fluxo!$N:$N,Fluxo!$S:$S,"&gt;"&amp;CI$5,Fluxo!$S:$S,"&lt;="&amp;CJ$5,Fluxo!$D:$D,$D18)</f>
        <v>0</v>
      </c>
      <c r="CK18" s="18">
        <f>SUMIFS(Fluxo!$N:$N,Fluxo!$S:$S,"&gt;"&amp;CJ$5,Fluxo!$S:$S,"&lt;="&amp;CK$5,Fluxo!$D:$D,$D18)</f>
        <v>0</v>
      </c>
      <c r="CL18" s="18">
        <f>SUMIFS(Fluxo!$N:$N,Fluxo!$S:$S,"&gt;"&amp;CK$5,Fluxo!$S:$S,"&lt;="&amp;CL$5,Fluxo!$D:$D,$D18)</f>
        <v>0</v>
      </c>
      <c r="CM18" s="18">
        <f>SUMIFS(Fluxo!$N:$N,Fluxo!$S:$S,"&gt;"&amp;CL$5,Fluxo!$S:$S,"&lt;="&amp;CM$5,Fluxo!$D:$D,$D18)</f>
        <v>0</v>
      </c>
      <c r="CN18" s="18">
        <f>SUMIFS(Fluxo!$N:$N,Fluxo!$S:$S,"&gt;"&amp;CM$5,Fluxo!$S:$S,"&lt;="&amp;CN$5,Fluxo!$D:$D,$D18)</f>
        <v>0</v>
      </c>
      <c r="CO18" s="18">
        <f>SUMIFS(Fluxo!$N:$N,Fluxo!$S:$S,"&gt;"&amp;CN$5,Fluxo!$S:$S,"&lt;="&amp;CO$5,Fluxo!$D:$D,$D18)</f>
        <v>0</v>
      </c>
      <c r="CP18" s="18">
        <f>SUMIFS(Fluxo!$N:$N,Fluxo!$S:$S,"&gt;"&amp;CO$5,Fluxo!$S:$S,"&lt;="&amp;CP$5,Fluxo!$D:$D,$D18)</f>
        <v>0</v>
      </c>
      <c r="CQ18" s="18">
        <f>SUMIFS(Fluxo!$N:$N,Fluxo!$S:$S,"&gt;"&amp;CP$5,Fluxo!$S:$S,"&lt;="&amp;CQ$5,Fluxo!$D:$D,$D18)</f>
        <v>0</v>
      </c>
      <c r="CR18" s="18">
        <f>SUMIFS(Fluxo!$N:$N,Fluxo!$S:$S,"&gt;"&amp;CQ$5,Fluxo!$S:$S,"&lt;="&amp;CR$5,Fluxo!$D:$D,$D18)</f>
        <v>0</v>
      </c>
      <c r="CS18" s="18">
        <f>SUMIFS(Fluxo!$N:$N,Fluxo!$S:$S,"&gt;"&amp;CR$5,Fluxo!$S:$S,"&lt;="&amp;CS$5,Fluxo!$D:$D,$D18)</f>
        <v>0</v>
      </c>
      <c r="CT18" s="18">
        <f>SUMIFS(Fluxo!$N:$N,Fluxo!$S:$S,"&gt;"&amp;CS$5,Fluxo!$S:$S,"&lt;="&amp;CT$5,Fluxo!$D:$D,$D18)</f>
        <v>0</v>
      </c>
      <c r="CU18" s="18">
        <f>SUMIFS(Fluxo!$N:$N,Fluxo!$S:$S,"&gt;"&amp;CT$5,Fluxo!$S:$S,"&lt;="&amp;CU$5,Fluxo!$D:$D,$D18)</f>
        <v>0</v>
      </c>
      <c r="CV18" s="18">
        <f>SUMIFS(Fluxo!$N:$N,Fluxo!$S:$S,"&gt;"&amp;CU$5,Fluxo!$S:$S,"&lt;="&amp;CV$5,Fluxo!$D:$D,$D18)</f>
        <v>0</v>
      </c>
      <c r="CW18" s="18">
        <f>SUMIFS(Fluxo!$N:$N,Fluxo!$S:$S,"&gt;"&amp;CV$5,Fluxo!$S:$S,"&lt;="&amp;CW$5,Fluxo!$D:$D,$D18)</f>
        <v>0</v>
      </c>
      <c r="CX18" s="18">
        <f>SUMIFS(Fluxo!$N:$N,Fluxo!$S:$S,"&gt;"&amp;CW$5,Fluxo!$S:$S,"&lt;="&amp;CX$5,Fluxo!$D:$D,$D18)</f>
        <v>0</v>
      </c>
      <c r="CY18" s="18">
        <f>SUMIFS(Fluxo!$N:$N,Fluxo!$S:$S,"&gt;"&amp;CX$5,Fluxo!$S:$S,"&lt;="&amp;CY$5,Fluxo!$D:$D,$D18)</f>
        <v>0</v>
      </c>
      <c r="CZ18" s="18">
        <f>SUMIFS(Fluxo!$N:$N,Fluxo!$S:$S,"&gt;"&amp;CY$5,Fluxo!$S:$S,"&lt;="&amp;CZ$5,Fluxo!$D:$D,$D18)</f>
        <v>0</v>
      </c>
      <c r="DA18" s="18">
        <f>SUMIFS(Fluxo!$N:$N,Fluxo!$S:$S,"&gt;"&amp;CZ$5,Fluxo!$S:$S,"&lt;="&amp;DA$5,Fluxo!$D:$D,$D18)</f>
        <v>0</v>
      </c>
      <c r="DB18" s="18">
        <f>SUMIFS(Fluxo!$N:$N,Fluxo!$S:$S,"&gt;"&amp;DA$5,Fluxo!$S:$S,"&lt;="&amp;DB$5,Fluxo!$D:$D,$D18)</f>
        <v>0</v>
      </c>
      <c r="DC18" s="18">
        <f>SUMIFS(Fluxo!$N:$N,Fluxo!$S:$S,"&gt;"&amp;DB$5,Fluxo!$S:$S,"&lt;="&amp;DC$5,Fluxo!$D:$D,$D18)</f>
        <v>0</v>
      </c>
      <c r="DD18" s="18">
        <f>SUMIFS(Fluxo!$N:$N,Fluxo!$S:$S,"&gt;"&amp;DC$5,Fluxo!$S:$S,"&lt;="&amp;DD$5,Fluxo!$D:$D,$D18)</f>
        <v>0</v>
      </c>
      <c r="DE18" s="18">
        <f>SUMIFS(Fluxo!$N:$N,Fluxo!$S:$S,"&gt;"&amp;DD$5,Fluxo!$S:$S,"&lt;="&amp;DE$5,Fluxo!$D:$D,$D18)</f>
        <v>0</v>
      </c>
      <c r="DF18" s="18">
        <f>SUMIFS(Fluxo!$N:$N,Fluxo!$S:$S,"&gt;"&amp;DE$5,Fluxo!$S:$S,"&lt;="&amp;DF$5,Fluxo!$D:$D,$D18)</f>
        <v>0</v>
      </c>
      <c r="DG18" s="18">
        <f>SUMIFS(Fluxo!$N:$N,Fluxo!$S:$S,"&gt;"&amp;DF$5,Fluxo!$S:$S,"&lt;="&amp;DG$5,Fluxo!$D:$D,$D18)</f>
        <v>0</v>
      </c>
      <c r="DH18" s="18">
        <f>SUMIFS(Fluxo!$N:$N,Fluxo!$S:$S,"&gt;"&amp;DG$5,Fluxo!$S:$S,"&lt;="&amp;DH$5,Fluxo!$D:$D,$D18)</f>
        <v>0</v>
      </c>
      <c r="DI18" s="18">
        <f>SUMIFS(Fluxo!$N:$N,Fluxo!$S:$S,"&gt;"&amp;DH$5,Fluxo!$S:$S,"&lt;="&amp;DI$5,Fluxo!$D:$D,$D18)</f>
        <v>0</v>
      </c>
      <c r="DJ18" s="18">
        <f>SUMIFS(Fluxo!$N:$N,Fluxo!$S:$S,"&gt;"&amp;DI$5,Fluxo!$S:$S,"&lt;="&amp;DJ$5,Fluxo!$D:$D,$D18)</f>
        <v>0</v>
      </c>
      <c r="DK18" s="18">
        <f>SUMIFS(Fluxo!$N:$N,Fluxo!$S:$S,"&gt;"&amp;DJ$5,Fluxo!$S:$S,"&lt;="&amp;DK$5,Fluxo!$D:$D,$D18)</f>
        <v>0</v>
      </c>
      <c r="DL18" s="18">
        <f>SUMIFS(Fluxo!$N:$N,Fluxo!$S:$S,"&gt;"&amp;DK$5,Fluxo!$S:$S,"&lt;="&amp;DL$5,Fluxo!$D:$D,$D18)</f>
        <v>0</v>
      </c>
      <c r="DM18" s="18">
        <f>SUMIFS(Fluxo!$N:$N,Fluxo!$S:$S,"&gt;"&amp;DL$5,Fluxo!$S:$S,"&lt;="&amp;DM$5,Fluxo!$D:$D,$D18)</f>
        <v>0</v>
      </c>
      <c r="DN18" s="18">
        <f>SUMIFS(Fluxo!$N:$N,Fluxo!$S:$S,"&gt;"&amp;DM$5,Fluxo!$S:$S,"&lt;="&amp;DN$5,Fluxo!$D:$D,$D18)</f>
        <v>0</v>
      </c>
      <c r="DO18" s="18">
        <f>SUMIFS(Fluxo!$N:$N,Fluxo!$S:$S,"&gt;"&amp;DN$5,Fluxo!$S:$S,"&lt;="&amp;DO$5,Fluxo!$D:$D,$D18)</f>
        <v>0</v>
      </c>
      <c r="DP18" s="18">
        <f>SUMIFS(Fluxo!$N:$N,Fluxo!$S:$S,"&gt;"&amp;DO$5,Fluxo!$S:$S,"&lt;="&amp;DP$5,Fluxo!$D:$D,$D18)</f>
        <v>0</v>
      </c>
      <c r="DQ18" s="18">
        <f>SUMIFS(Fluxo!$N:$N,Fluxo!$S:$S,"&gt;"&amp;DP$5,Fluxo!$S:$S,"&lt;="&amp;DQ$5,Fluxo!$D:$D,$D18)</f>
        <v>0</v>
      </c>
      <c r="DR18" s="18">
        <f>SUMIFS(Fluxo!$N:$N,Fluxo!$S:$S,"&gt;"&amp;DQ$5,Fluxo!$S:$S,"&lt;="&amp;DR$5,Fluxo!$D:$D,$D18)</f>
        <v>0</v>
      </c>
      <c r="DS18" s="18">
        <f>SUMIFS(Fluxo!$N:$N,Fluxo!$S:$S,"&gt;"&amp;DR$5,Fluxo!$S:$S,"&lt;="&amp;DS$5,Fluxo!$D:$D,$D18)</f>
        <v>0</v>
      </c>
      <c r="DT18" s="18">
        <f>SUMIFS(Fluxo!$N:$N,Fluxo!$S:$S,"&gt;"&amp;DS$5,Fluxo!$S:$S,"&lt;="&amp;DT$5,Fluxo!$D:$D,$D18)</f>
        <v>0</v>
      </c>
      <c r="DU18" s="18">
        <f>SUMIFS(Fluxo!$N:$N,Fluxo!$S:$S,"&gt;"&amp;DT$5,Fluxo!$S:$S,"&lt;="&amp;DU$5,Fluxo!$D:$D,$D18)</f>
        <v>0</v>
      </c>
      <c r="DV18" s="18">
        <f>SUMIFS(Fluxo!$N:$N,Fluxo!$S:$S,"&gt;"&amp;DU$5,Fluxo!$S:$S,"&lt;="&amp;DV$5,Fluxo!$D:$D,$D18)</f>
        <v>0</v>
      </c>
      <c r="DW18" s="18">
        <f>SUMIFS(Fluxo!$N:$N,Fluxo!$S:$S,"&gt;"&amp;DV$5,Fluxo!$S:$S,"&lt;="&amp;DW$5,Fluxo!$D:$D,$D18)</f>
        <v>0</v>
      </c>
      <c r="DX18" s="18">
        <f>SUMIFS(Fluxo!$N:$N,Fluxo!$S:$S,"&gt;"&amp;DW$5,Fluxo!$S:$S,"&lt;="&amp;DX$5,Fluxo!$D:$D,$D18)</f>
        <v>0</v>
      </c>
      <c r="DY18" s="18">
        <f>SUMIFS(Fluxo!$N:$N,Fluxo!$S:$S,"&gt;"&amp;DX$5,Fluxo!$S:$S,"&lt;="&amp;DY$5,Fluxo!$D:$D,$D18)</f>
        <v>0</v>
      </c>
      <c r="DZ18" s="18">
        <f>SUMIFS(Fluxo!$N:$N,Fluxo!$S:$S,"&gt;"&amp;DY$5,Fluxo!$S:$S,"&lt;="&amp;DZ$5,Fluxo!$D:$D,$D18)</f>
        <v>0</v>
      </c>
      <c r="EA18" s="18">
        <f>SUMIFS(Fluxo!$N:$N,Fluxo!$S:$S,"&gt;"&amp;DZ$5,Fluxo!$S:$S,"&lt;="&amp;EA$5,Fluxo!$D:$D,$D18)</f>
        <v>0</v>
      </c>
      <c r="EB18" s="18">
        <f>SUMIFS(Fluxo!$N:$N,Fluxo!$S:$S,"&gt;"&amp;EA$5,Fluxo!$S:$S,"&lt;="&amp;EB$5,Fluxo!$D:$D,$D18)</f>
        <v>0</v>
      </c>
      <c r="EC18" s="18">
        <f>SUMIFS(Fluxo!$N:$N,Fluxo!$S:$S,"&gt;"&amp;EB$5,Fluxo!$S:$S,"&lt;="&amp;EC$5,Fluxo!$D:$D,$D18)</f>
        <v>0</v>
      </c>
      <c r="ED18" s="18">
        <f>SUMIFS(Fluxo!$N:$N,Fluxo!$S:$S,"&gt;"&amp;EC$5,Fluxo!$S:$S,"&lt;="&amp;ED$5,Fluxo!$D:$D,$D18)</f>
        <v>0</v>
      </c>
      <c r="EE18" s="18">
        <f>SUMIFS(Fluxo!$N:$N,Fluxo!$S:$S,"&gt;"&amp;ED$5,Fluxo!$S:$S,"&lt;="&amp;EE$5,Fluxo!$D:$D,$D18)</f>
        <v>0</v>
      </c>
      <c r="EF18" s="18">
        <f>SUMIFS(Fluxo!$N:$N,Fluxo!$S:$S,"&gt;"&amp;EE$5,Fluxo!$S:$S,"&lt;="&amp;EF$5,Fluxo!$D:$D,$D18)</f>
        <v>0</v>
      </c>
      <c r="EG18" s="18">
        <f>SUMIFS(Fluxo!$N:$N,Fluxo!$S:$S,"&gt;"&amp;EF$5,Fluxo!$S:$S,"&lt;="&amp;EG$5,Fluxo!$D:$D,$D18)</f>
        <v>0</v>
      </c>
      <c r="EH18" s="18">
        <f>SUMIFS(Fluxo!$N:$N,Fluxo!$S:$S,"&gt;"&amp;EG$5,Fluxo!$S:$S,"&lt;="&amp;EH$5,Fluxo!$D:$D,$D18)</f>
        <v>0</v>
      </c>
      <c r="EI18" s="18">
        <f>SUMIFS(Fluxo!$N:$N,Fluxo!$S:$S,"&gt;"&amp;EH$5,Fluxo!$S:$S,"&lt;="&amp;EI$5,Fluxo!$D:$D,$D18)</f>
        <v>0</v>
      </c>
      <c r="EJ18" s="18">
        <f>SUMIFS(Fluxo!$N:$N,Fluxo!$S:$S,"&gt;"&amp;EI$5,Fluxo!$S:$S,"&lt;="&amp;EJ$5,Fluxo!$D:$D,$D18)</f>
        <v>0</v>
      </c>
      <c r="EK18" s="18">
        <f>SUMIFS(Fluxo!$N:$N,Fluxo!$S:$S,"&gt;"&amp;EJ$5,Fluxo!$S:$S,"&lt;="&amp;EK$5,Fluxo!$D:$D,$D18)</f>
        <v>0</v>
      </c>
      <c r="EL18" s="18">
        <f>SUMIFS(Fluxo!$N:$N,Fluxo!$S:$S,"&gt;"&amp;EK$5,Fluxo!$S:$S,"&lt;="&amp;EL$5,Fluxo!$D:$D,$D18)</f>
        <v>0</v>
      </c>
      <c r="EM18" s="18">
        <f>SUMIFS(Fluxo!$N:$N,Fluxo!$S:$S,"&gt;"&amp;EL$5,Fluxo!$S:$S,"&lt;="&amp;EM$5,Fluxo!$D:$D,$D18)</f>
        <v>0</v>
      </c>
      <c r="EN18" s="18">
        <f>SUMIFS(Fluxo!$N:$N,Fluxo!$S:$S,"&gt;"&amp;EM$5,Fluxo!$S:$S,"&lt;="&amp;EN$5,Fluxo!$D:$D,$D18)</f>
        <v>0</v>
      </c>
      <c r="EO18" s="18">
        <f>SUMIFS(Fluxo!$N:$N,Fluxo!$S:$S,"&gt;"&amp;EN$5,Fluxo!$S:$S,"&lt;="&amp;EO$5,Fluxo!$D:$D,$D18)</f>
        <v>0</v>
      </c>
      <c r="EP18" s="18">
        <f>SUMIFS(Fluxo!$N:$N,Fluxo!$S:$S,"&gt;"&amp;EO$5,Fluxo!$S:$S,"&lt;="&amp;EP$5,Fluxo!$D:$D,$D18)</f>
        <v>0</v>
      </c>
      <c r="EQ18" s="18">
        <f>SUMIFS(Fluxo!$N:$N,Fluxo!$S:$S,"&gt;"&amp;EP$5,Fluxo!$S:$S,"&lt;="&amp;EQ$5,Fluxo!$D:$D,$D18)</f>
        <v>0</v>
      </c>
      <c r="ER18" s="18">
        <f>SUMIFS(Fluxo!$N:$N,Fluxo!$S:$S,"&gt;"&amp;EQ$5,Fluxo!$S:$S,"&lt;="&amp;ER$5,Fluxo!$D:$D,$D18)</f>
        <v>0</v>
      </c>
      <c r="ES18" s="18">
        <f>SUMIFS(Fluxo!$N:$N,Fluxo!$S:$S,"&gt;"&amp;ER$5,Fluxo!$S:$S,"&lt;="&amp;ES$5,Fluxo!$D:$D,$D18)</f>
        <v>0</v>
      </c>
      <c r="ET18" s="18">
        <f>SUMIFS(Fluxo!$N:$N,Fluxo!$S:$S,"&gt;"&amp;ES$5,Fluxo!$S:$S,"&lt;="&amp;ET$5,Fluxo!$D:$D,$D18)</f>
        <v>0</v>
      </c>
      <c r="EU18" s="18">
        <f>SUMIFS(Fluxo!$N:$N,Fluxo!$S:$S,"&gt;"&amp;ET$5,Fluxo!$S:$S,"&lt;="&amp;EU$5,Fluxo!$D:$D,$D18)</f>
        <v>0</v>
      </c>
      <c r="EV18" s="18">
        <f>SUMIFS(Fluxo!$N:$N,Fluxo!$S:$S,"&gt;"&amp;EU$5,Fluxo!$S:$S,"&lt;="&amp;EV$5,Fluxo!$D:$D,$D18)</f>
        <v>0</v>
      </c>
      <c r="EW18" s="18">
        <f>SUMIFS(Fluxo!$N:$N,Fluxo!$S:$S,"&gt;"&amp;EV$5,Fluxo!$S:$S,"&lt;="&amp;EW$5,Fluxo!$D:$D,$D18)</f>
        <v>0</v>
      </c>
      <c r="EX18" s="18">
        <f>SUMIFS(Fluxo!$N:$N,Fluxo!$S:$S,"&gt;"&amp;EW$5,Fluxo!$S:$S,"&lt;="&amp;EX$5,Fluxo!$D:$D,$D18)</f>
        <v>0</v>
      </c>
      <c r="EY18" s="18">
        <f>SUMIFS(Fluxo!$N:$N,Fluxo!$S:$S,"&gt;"&amp;EX$5,Fluxo!$S:$S,"&lt;="&amp;EY$5,Fluxo!$D:$D,$D18)</f>
        <v>0</v>
      </c>
      <c r="EZ18" s="18">
        <f>SUMIFS(Fluxo!$N:$N,Fluxo!$S:$S,"&gt;"&amp;EY$5,Fluxo!$S:$S,"&lt;="&amp;EZ$5,Fluxo!$D:$D,$D18)</f>
        <v>0</v>
      </c>
      <c r="FA18" s="18">
        <f>SUMIFS(Fluxo!$N:$N,Fluxo!$S:$S,"&gt;"&amp;EZ$5,Fluxo!$S:$S,"&lt;="&amp;FA$5,Fluxo!$D:$D,$D18)</f>
        <v>0</v>
      </c>
      <c r="FB18" s="18">
        <f>SUMIFS(Fluxo!$N:$N,Fluxo!$S:$S,"&gt;"&amp;FA$5,Fluxo!$S:$S,"&lt;="&amp;FB$5,Fluxo!$D:$D,$D18)</f>
        <v>0</v>
      </c>
      <c r="FC18" s="18">
        <f>SUMIFS(Fluxo!$N:$N,Fluxo!$S:$S,"&gt;"&amp;FB$5,Fluxo!$S:$S,"&lt;="&amp;FC$5,Fluxo!$D:$D,$D18)</f>
        <v>0</v>
      </c>
      <c r="FD18" s="18">
        <f>SUMIFS(Fluxo!$N:$N,Fluxo!$S:$S,"&gt;"&amp;FC$5,Fluxo!$S:$S,"&lt;="&amp;FD$5,Fluxo!$D:$D,$D18)</f>
        <v>0</v>
      </c>
      <c r="FE18" s="18">
        <f>SUMIFS(Fluxo!$N:$N,Fluxo!$S:$S,"&gt;"&amp;FD$5,Fluxo!$S:$S,"&lt;="&amp;FE$5,Fluxo!$D:$D,$D18)</f>
        <v>0</v>
      </c>
      <c r="FF18" s="18">
        <f>SUMIFS(Fluxo!$N:$N,Fluxo!$S:$S,"&gt;"&amp;FE$5,Fluxo!$S:$S,"&lt;="&amp;FF$5,Fluxo!$D:$D,$D18)</f>
        <v>0</v>
      </c>
      <c r="FG18" s="18">
        <f>SUMIFS(Fluxo!$N:$N,Fluxo!$S:$S,"&gt;"&amp;FF$5,Fluxo!$S:$S,"&lt;="&amp;FG$5,Fluxo!$D:$D,$D18)</f>
        <v>0</v>
      </c>
      <c r="FH18" s="18">
        <f>SUMIFS(Fluxo!$N:$N,Fluxo!$S:$S,"&gt;"&amp;FG$5,Fluxo!$S:$S,"&lt;="&amp;FH$5,Fluxo!$D:$D,$D18)</f>
        <v>0</v>
      </c>
      <c r="FI18" s="18">
        <f>SUMIFS(Fluxo!$N:$N,Fluxo!$S:$S,"&gt;"&amp;FH$5,Fluxo!$S:$S,"&lt;="&amp;FI$5,Fluxo!$D:$D,$D18)</f>
        <v>0</v>
      </c>
      <c r="FJ18" s="18">
        <f>SUMIFS(Fluxo!$N:$N,Fluxo!$S:$S,"&gt;"&amp;FI$5,Fluxo!$S:$S,"&lt;="&amp;FJ$5,Fluxo!$D:$D,$D18)</f>
        <v>0</v>
      </c>
      <c r="FK18" s="18">
        <f>SUMIFS(Fluxo!$N:$N,Fluxo!$S:$S,"&gt;"&amp;FJ$5,Fluxo!$S:$S,"&lt;="&amp;FK$5,Fluxo!$D:$D,$D18)</f>
        <v>0</v>
      </c>
      <c r="FL18" s="18">
        <f>SUMIFS(Fluxo!$N:$N,Fluxo!$S:$S,"&gt;"&amp;FK$5,Fluxo!$S:$S,"&lt;="&amp;FL$5,Fluxo!$D:$D,$D18)</f>
        <v>0</v>
      </c>
      <c r="FM18" s="18">
        <f>SUMIFS(Fluxo!$N:$N,Fluxo!$S:$S,"&gt;"&amp;FL$5,Fluxo!$S:$S,"&lt;="&amp;FM$5,Fluxo!$D:$D,$D18)</f>
        <v>0</v>
      </c>
      <c r="FN18" s="18">
        <f>SUMIFS(Fluxo!$N:$N,Fluxo!$S:$S,"&gt;"&amp;FM$5,Fluxo!$S:$S,"&lt;="&amp;FN$5,Fluxo!$D:$D,$D18)</f>
        <v>0</v>
      </c>
      <c r="FO18" s="18">
        <f>SUMIFS(Fluxo!$N:$N,Fluxo!$S:$S,"&gt;"&amp;FN$5,Fluxo!$S:$S,"&lt;="&amp;FO$5,Fluxo!$D:$D,$D18)</f>
        <v>0</v>
      </c>
      <c r="FP18" s="18">
        <f>SUMIFS(Fluxo!$N:$N,Fluxo!$S:$S,"&gt;"&amp;FO$5,Fluxo!$S:$S,"&lt;="&amp;FP$5,Fluxo!$D:$D,$D18)</f>
        <v>0</v>
      </c>
      <c r="FQ18" s="18">
        <f>SUMIFS(Fluxo!$N:$N,Fluxo!$S:$S,"&gt;"&amp;FP$5,Fluxo!$S:$S,"&lt;="&amp;FQ$5,Fluxo!$D:$D,$D18)</f>
        <v>0</v>
      </c>
      <c r="FR18" s="18">
        <f>SUMIFS(Fluxo!$N:$N,Fluxo!$S:$S,"&gt;"&amp;FQ$5,Fluxo!$S:$S,"&lt;="&amp;FR$5,Fluxo!$D:$D,$D18)</f>
        <v>0</v>
      </c>
      <c r="FS18" s="18">
        <f>SUMIFS(Fluxo!$N:$N,Fluxo!$S:$S,"&gt;"&amp;FR$5,Fluxo!$S:$S,"&lt;="&amp;FS$5,Fluxo!$D:$D,$D18)</f>
        <v>0</v>
      </c>
      <c r="FT18" s="18">
        <f>SUMIFS(Fluxo!$N:$N,Fluxo!$S:$S,"&gt;"&amp;FS$5,Fluxo!$S:$S,"&lt;="&amp;FT$5,Fluxo!$D:$D,$D18)</f>
        <v>0</v>
      </c>
      <c r="FU18" s="18">
        <f>SUMIFS(Fluxo!$N:$N,Fluxo!$S:$S,"&gt;"&amp;FT$5,Fluxo!$S:$S,"&lt;="&amp;FU$5,Fluxo!$D:$D,$D18)</f>
        <v>0</v>
      </c>
      <c r="FV18" s="18">
        <f>SUMIFS(Fluxo!$N:$N,Fluxo!$S:$S,"&gt;"&amp;FU$5,Fluxo!$S:$S,"&lt;="&amp;FV$5,Fluxo!$D:$D,$D18)</f>
        <v>0</v>
      </c>
      <c r="FW18" s="18">
        <f>SUMIFS(Fluxo!$N:$N,Fluxo!$S:$S,"&gt;"&amp;FV$5,Fluxo!$S:$S,"&lt;="&amp;FW$5,Fluxo!$D:$D,$D18)</f>
        <v>0</v>
      </c>
      <c r="FX18" s="18">
        <f>SUMIFS(Fluxo!$N:$N,Fluxo!$S:$S,"&gt;"&amp;FW$5,Fluxo!$S:$S,"&lt;="&amp;FX$5,Fluxo!$D:$D,$D18)</f>
        <v>0</v>
      </c>
      <c r="FY18" s="18">
        <f>SUMIFS(Fluxo!$N:$N,Fluxo!$S:$S,"&gt;"&amp;FX$5,Fluxo!$S:$S,"&lt;="&amp;FY$5,Fluxo!$D:$D,$D18)</f>
        <v>0</v>
      </c>
      <c r="FZ18" s="18">
        <f>SUMIFS(Fluxo!$N:$N,Fluxo!$S:$S,"&gt;"&amp;FY$5,Fluxo!$S:$S,"&lt;="&amp;FZ$5,Fluxo!$D:$D,$D18)</f>
        <v>0</v>
      </c>
      <c r="GA18" s="18">
        <f>SUMIFS(Fluxo!$N:$N,Fluxo!$S:$S,"&gt;"&amp;FZ$5,Fluxo!$S:$S,"&lt;="&amp;GA$5,Fluxo!$D:$D,$D18)</f>
        <v>0</v>
      </c>
      <c r="GB18" s="18">
        <f>SUMIFS(Fluxo!$N:$N,Fluxo!$S:$S,"&gt;"&amp;GA$5,Fluxo!$S:$S,"&lt;="&amp;GB$5,Fluxo!$D:$D,$D18)</f>
        <v>0</v>
      </c>
      <c r="GC18" s="18">
        <f>SUMIFS(Fluxo!$N:$N,Fluxo!$S:$S,"&gt;"&amp;GB$5,Fluxo!$S:$S,"&lt;="&amp;GC$5,Fluxo!$D:$D,$D18)</f>
        <v>0</v>
      </c>
      <c r="GD18" s="18">
        <f>SUMIFS(Fluxo!$N:$N,Fluxo!$S:$S,"&gt;"&amp;GC$5,Fluxo!$S:$S,"&lt;="&amp;GD$5,Fluxo!$D:$D,$D18)</f>
        <v>0</v>
      </c>
      <c r="GE18" s="18">
        <f>SUMIFS(Fluxo!$N:$N,Fluxo!$S:$S,"&gt;"&amp;GD$5,Fluxo!$S:$S,"&lt;="&amp;GE$5,Fluxo!$D:$D,$D18)</f>
        <v>0</v>
      </c>
      <c r="GF18" s="18">
        <f>SUMIFS(Fluxo!$N:$N,Fluxo!$S:$S,"&gt;"&amp;GE$5,Fluxo!$S:$S,"&lt;="&amp;GF$5,Fluxo!$D:$D,$D18)</f>
        <v>0</v>
      </c>
      <c r="GG18" s="18">
        <f>SUMIFS(Fluxo!$N:$N,Fluxo!$S:$S,"&gt;"&amp;GF$5,Fluxo!$S:$S,"&lt;="&amp;GG$5,Fluxo!$D:$D,$D18)</f>
        <v>0</v>
      </c>
      <c r="GH18" s="18">
        <f>SUMIFS(Fluxo!$N:$N,Fluxo!$S:$S,"&gt;"&amp;GG$5,Fluxo!$S:$S,"&lt;="&amp;GH$5,Fluxo!$D:$D,$D18)</f>
        <v>0</v>
      </c>
      <c r="GI18" s="18">
        <f>SUMIFS(Fluxo!$N:$N,Fluxo!$S:$S,"&gt;"&amp;GH$5,Fluxo!$S:$S,"&lt;="&amp;GI$5,Fluxo!$D:$D,$D18)</f>
        <v>0</v>
      </c>
      <c r="GJ18" s="18">
        <f>SUMIFS(Fluxo!$N:$N,Fluxo!$S:$S,"&gt;"&amp;GI$5,Fluxo!$S:$S,"&lt;="&amp;GJ$5,Fluxo!$D:$D,$D18)</f>
        <v>0</v>
      </c>
      <c r="GK18" s="18">
        <f>SUMIFS(Fluxo!$N:$N,Fluxo!$S:$S,"&gt;"&amp;GJ$5,Fluxo!$S:$S,"&lt;="&amp;GK$5,Fluxo!$D:$D,$D18)</f>
        <v>0</v>
      </c>
      <c r="GL18" s="18">
        <f>SUMIFS(Fluxo!$N:$N,Fluxo!$S:$S,"&gt;"&amp;GK$5,Fluxo!$S:$S,"&lt;="&amp;GL$5,Fluxo!$D:$D,$D18)</f>
        <v>0</v>
      </c>
      <c r="GM18" s="18">
        <f>SUMIFS(Fluxo!$N:$N,Fluxo!$S:$S,"&gt;"&amp;GL$5,Fluxo!$S:$S,"&lt;="&amp;GM$5,Fluxo!$D:$D,$D18)</f>
        <v>0</v>
      </c>
      <c r="GN18" s="18">
        <f>SUMIFS(Fluxo!$N:$N,Fluxo!$S:$S,"&gt;"&amp;GM$5,Fluxo!$S:$S,"&lt;="&amp;GN$5,Fluxo!$D:$D,$D18)</f>
        <v>0</v>
      </c>
      <c r="GO18" s="18">
        <f>SUMIFS(Fluxo!$N:$N,Fluxo!$S:$S,"&gt;"&amp;GN$5,Fluxo!$S:$S,"&lt;="&amp;GO$5,Fluxo!$D:$D,$D18)</f>
        <v>0</v>
      </c>
      <c r="GP18" s="18">
        <f>SUMIFS(Fluxo!$N:$N,Fluxo!$S:$S,"&gt;"&amp;GO$5,Fluxo!$S:$S,"&lt;="&amp;GP$5,Fluxo!$D:$D,$D18)</f>
        <v>0</v>
      </c>
      <c r="GQ18" s="18">
        <f>SUMIFS(Fluxo!$N:$N,Fluxo!$S:$S,"&gt;"&amp;GP$5,Fluxo!$S:$S,"&lt;="&amp;GQ$5,Fluxo!$D:$D,$D18)</f>
        <v>0</v>
      </c>
      <c r="GR18" s="18">
        <f>SUMIFS(Fluxo!$N:$N,Fluxo!$S:$S,"&gt;"&amp;GQ$5,Fluxo!$S:$S,"&lt;="&amp;GR$5,Fluxo!$D:$D,$D18)</f>
        <v>0</v>
      </c>
      <c r="GS18" s="18">
        <f>SUMIFS(Fluxo!$N:$N,Fluxo!$S:$S,"&gt;"&amp;GR$5,Fluxo!$S:$S,"&lt;="&amp;GS$5,Fluxo!$D:$D,$D18)</f>
        <v>0</v>
      </c>
      <c r="GT18" s="18">
        <f>SUMIFS(Fluxo!$N:$N,Fluxo!$S:$S,"&gt;"&amp;GS$5,Fluxo!$S:$S,"&lt;="&amp;GT$5,Fluxo!$D:$D,$D18)</f>
        <v>0</v>
      </c>
      <c r="GU18" s="18">
        <f>SUMIFS(Fluxo!$N:$N,Fluxo!$S:$S,"&gt;"&amp;GT$5,Fluxo!$S:$S,"&lt;="&amp;GU$5,Fluxo!$D:$D,$D18)</f>
        <v>0</v>
      </c>
      <c r="GV18" s="18">
        <f>SUMIFS(Fluxo!$N:$N,Fluxo!$S:$S,"&gt;"&amp;GU$5,Fluxo!$S:$S,"&lt;="&amp;GV$5,Fluxo!$D:$D,$D18)</f>
        <v>0</v>
      </c>
      <c r="GW18" s="18">
        <f>SUMIFS(Fluxo!$N:$N,Fluxo!$S:$S,"&gt;"&amp;GV$5,Fluxo!$S:$S,"&lt;="&amp;GW$5,Fluxo!$D:$D,$D18)</f>
        <v>0</v>
      </c>
      <c r="GX18" s="18">
        <f>SUMIFS(Fluxo!$N:$N,Fluxo!$S:$S,"&gt;"&amp;GW$5,Fluxo!$S:$S,"&lt;="&amp;GX$5,Fluxo!$D:$D,$D18)</f>
        <v>0</v>
      </c>
      <c r="GY18" s="18">
        <f>SUMIFS(Fluxo!$N:$N,Fluxo!$S:$S,"&gt;"&amp;GX$5,Fluxo!$S:$S,"&lt;="&amp;GY$5,Fluxo!$D:$D,$D18)</f>
        <v>0</v>
      </c>
      <c r="GZ18" s="18">
        <f>SUMIFS(Fluxo!$N:$N,Fluxo!$S:$S,"&gt;"&amp;GY$5,Fluxo!$S:$S,"&lt;="&amp;GZ$5,Fluxo!$D:$D,$D18)</f>
        <v>0</v>
      </c>
      <c r="HA18" s="18">
        <f>SUMIFS(Fluxo!$N:$N,Fluxo!$S:$S,"&gt;"&amp;GZ$5,Fluxo!$S:$S,"&lt;="&amp;HA$5,Fluxo!$D:$D,$D18)</f>
        <v>0</v>
      </c>
      <c r="HB18" s="18">
        <f>SUMIFS(Fluxo!$N:$N,Fluxo!$S:$S,"&gt;"&amp;HA$5,Fluxo!$S:$S,"&lt;="&amp;HB$5,Fluxo!$D:$D,$D18)</f>
        <v>0</v>
      </c>
      <c r="HC18" s="18">
        <f>SUMIFS(Fluxo!$N:$N,Fluxo!$S:$S,"&gt;"&amp;HB$5,Fluxo!$S:$S,"&lt;="&amp;HC$5,Fluxo!$D:$D,$D18)</f>
        <v>0</v>
      </c>
      <c r="HD18" s="18">
        <f>SUMIFS(Fluxo!$N:$N,Fluxo!$S:$S,"&gt;"&amp;HC$5,Fluxo!$S:$S,"&lt;="&amp;HD$5,Fluxo!$D:$D,$D18)</f>
        <v>0</v>
      </c>
      <c r="HE18" s="18">
        <f>SUMIFS(Fluxo!$N:$N,Fluxo!$S:$S,"&gt;"&amp;HD$5,Fluxo!$S:$S,"&lt;="&amp;HE$5,Fluxo!$D:$D,$D18)</f>
        <v>0</v>
      </c>
      <c r="HF18" s="18">
        <f>SUMIFS(Fluxo!$N:$N,Fluxo!$S:$S,"&gt;"&amp;HE$5,Fluxo!$S:$S,"&lt;="&amp;HF$5,Fluxo!$D:$D,$D18)</f>
        <v>0</v>
      </c>
    </row>
    <row r="19" spans="1:214" s="16" customFormat="1">
      <c r="A19" s="20">
        <f t="shared" si="15"/>
        <v>9</v>
      </c>
      <c r="B19" s="140" t="str">
        <f>'Check Carteira'!C11</f>
        <v>E.1016.99.01.0054</v>
      </c>
      <c r="C19" s="19">
        <v>1</v>
      </c>
      <c r="D19" s="129" t="str">
        <f>'Check Carteira'!F11</f>
        <v>A-0054</v>
      </c>
      <c r="E19" s="21">
        <f>IFERROR(INDEX(Contratos!L:L,MATCH(D19,Contratos!R:R,0)),"")</f>
        <v>45240</v>
      </c>
      <c r="F19" s="139">
        <f>IFERROR(INDEX(Contratos!G:G,MATCH(D19,Contratos!R:R,0)),"")</f>
        <v>1046089.75</v>
      </c>
      <c r="G19" s="83" t="str">
        <f ca="1">IFERROR(XNPV(#REF!,OFFSET(J19,0,MATCH(EOMONTH(E19,0),$J$5:$HF$5,0)-1,1,COUNT($J$5:$HF$5)-MATCH(EOMONTH(E19,0),$J$5:$HF$5,0)+1),OFFSET($J$5,0,MATCH(EOMONTH(E19,0),$J$5:$HF$5,0)-1,1,COUNT($J$5:$HF$5)-MATCH(EOMONTH(E19,0),$J$5:$HF$5,0)+1)),"")</f>
        <v/>
      </c>
      <c r="H19" s="83">
        <f t="shared" si="16"/>
        <v>1093459.3999999999</v>
      </c>
      <c r="I19" s="18"/>
      <c r="J19" s="18">
        <f>SUMIFS(Fluxo!$N:$N,Fluxo!$S:$S,"&gt;"&amp;I$5,Fluxo!$S:$S,"&lt;="&amp;J$5,Fluxo!$D:$D,$D19)</f>
        <v>0</v>
      </c>
      <c r="K19" s="18">
        <f>SUMIFS(Fluxo!$N:$N,Fluxo!$S:$S,"&gt;"&amp;J$5,Fluxo!$S:$S,"&lt;="&amp;K$5,Fluxo!$D:$D,$D19)</f>
        <v>0</v>
      </c>
      <c r="L19" s="18">
        <f>SUMIFS(Fluxo!$N:$N,Fluxo!$S:$S,"&gt;"&amp;K$5,Fluxo!$S:$S,"&lt;="&amp;L$5,Fluxo!$D:$D,$D19)</f>
        <v>0</v>
      </c>
      <c r="M19" s="18">
        <f>SUMIFS(Fluxo!$N:$N,Fluxo!$S:$S,"&gt;"&amp;L$5,Fluxo!$S:$S,"&lt;="&amp;M$5,Fluxo!$D:$D,$D19)</f>
        <v>0</v>
      </c>
      <c r="N19" s="18">
        <f>SUMIFS(Fluxo!$N:$N,Fluxo!$S:$S,"&gt;"&amp;M$5,Fluxo!$S:$S,"&lt;="&amp;N$5,Fluxo!$D:$D,$D19)</f>
        <v>0</v>
      </c>
      <c r="O19" s="18">
        <f>SUMIFS(Fluxo!$N:$N,Fluxo!$S:$S,"&gt;"&amp;N$5,Fluxo!$S:$S,"&lt;="&amp;O$5,Fluxo!$D:$D,$D19)</f>
        <v>0</v>
      </c>
      <c r="P19" s="18">
        <f>SUMIFS(Fluxo!$N:$N,Fluxo!$S:$S,"&gt;"&amp;O$5,Fluxo!$S:$S,"&lt;="&amp;P$5,Fluxo!$D:$D,$D19)</f>
        <v>0</v>
      </c>
      <c r="Q19" s="18">
        <f>SUMIFS(Fluxo!$N:$N,Fluxo!$S:$S,"&gt;"&amp;P$5,Fluxo!$S:$S,"&lt;="&amp;Q$5,Fluxo!$D:$D,$D19)</f>
        <v>17500</v>
      </c>
      <c r="R19" s="18">
        <f>SUMIFS(Fluxo!$N:$N,Fluxo!$S:$S,"&gt;"&amp;Q$5,Fluxo!$S:$S,"&lt;="&amp;R$5,Fluxo!$D:$D,$D19)</f>
        <v>2755.43</v>
      </c>
      <c r="S19" s="18">
        <f>SUMIFS(Fluxo!$N:$N,Fluxo!$S:$S,"&gt;"&amp;R$5,Fluxo!$S:$S,"&lt;="&amp;S$5,Fluxo!$D:$D,$D19)</f>
        <v>12783.949999999999</v>
      </c>
      <c r="T19" s="18">
        <f>SUMIFS(Fluxo!$N:$N,Fluxo!$S:$S,"&gt;"&amp;S$5,Fluxo!$S:$S,"&lt;="&amp;T$5,Fluxo!$D:$D,$D19)</f>
        <v>2765.78</v>
      </c>
      <c r="U19" s="18">
        <f>SUMIFS(Fluxo!$N:$N,Fluxo!$S:$S,"&gt;"&amp;T$5,Fluxo!$S:$S,"&lt;="&amp;U$5,Fluxo!$D:$D,$D19)</f>
        <v>2773.24</v>
      </c>
      <c r="V19" s="18">
        <f>SUMIFS(Fluxo!$N:$N,Fluxo!$S:$S,"&gt;"&amp;U$5,Fluxo!$S:$S,"&lt;="&amp;V$5,Fluxo!$D:$D,$D19)</f>
        <v>24046.91</v>
      </c>
      <c r="W19" s="18">
        <f>SUMIFS(Fluxo!$N:$N,Fluxo!$S:$S,"&gt;"&amp;V$5,Fluxo!$S:$S,"&lt;="&amp;W$5,Fluxo!$D:$D,$D19)</f>
        <v>5569.3</v>
      </c>
      <c r="X19" s="18">
        <f>SUMIFS(Fluxo!$N:$N,Fluxo!$S:$S,"&gt;"&amp;W$5,Fluxo!$S:$S,"&lt;="&amp;X$5,Fluxo!$D:$D,$D19)</f>
        <v>5598.02</v>
      </c>
      <c r="Y19" s="18">
        <f>SUMIFS(Fluxo!$N:$N,Fluxo!$S:$S,"&gt;"&amp;X$5,Fluxo!$S:$S,"&lt;="&amp;Y$5,Fluxo!$D:$D,$D19)</f>
        <v>5646.3</v>
      </c>
      <c r="Z19" s="18">
        <f>SUMIFS(Fluxo!$N:$N,Fluxo!$S:$S,"&gt;"&amp;Y$5,Fluxo!$S:$S,"&lt;="&amp;Z$5,Fluxo!$D:$D,$D19)</f>
        <v>5686.65</v>
      </c>
      <c r="AA19" s="18">
        <f>SUMIFS(Fluxo!$N:$N,Fluxo!$S:$S,"&gt;"&amp;Z$5,Fluxo!$S:$S,"&lt;="&amp;AA$5,Fluxo!$D:$D,$D19)</f>
        <v>5727.77</v>
      </c>
      <c r="AB19" s="18">
        <f>SUMIFS(Fluxo!$N:$N,Fluxo!$S:$S,"&gt;"&amp;AA$5,Fluxo!$S:$S,"&lt;="&amp;AB$5,Fluxo!$D:$D,$D19)</f>
        <v>5767.71</v>
      </c>
      <c r="AC19" s="18">
        <f>SUMIFS(Fluxo!$N:$N,Fluxo!$S:$S,"&gt;"&amp;AB$5,Fluxo!$S:$S,"&lt;="&amp;AC$5,Fluxo!$D:$D,$D19)</f>
        <v>5767.71</v>
      </c>
      <c r="AD19" s="18">
        <f>SUMIFS(Fluxo!$N:$N,Fluxo!$S:$S,"&gt;"&amp;AC$5,Fluxo!$S:$S,"&lt;="&amp;AD$5,Fluxo!$D:$D,$D19)</f>
        <v>5767.71</v>
      </c>
      <c r="AE19" s="18">
        <f>SUMIFS(Fluxo!$N:$N,Fluxo!$S:$S,"&gt;"&amp;AD$5,Fluxo!$S:$S,"&lt;="&amp;AE$5,Fluxo!$D:$D,$D19)</f>
        <v>5767.71</v>
      </c>
      <c r="AF19" s="18">
        <f>SUMIFS(Fluxo!$N:$N,Fluxo!$S:$S,"&gt;"&amp;AE$5,Fluxo!$S:$S,"&lt;="&amp;AF$5,Fluxo!$D:$D,$D19)</f>
        <v>5767.71</v>
      </c>
      <c r="AG19" s="18">
        <f>SUMIFS(Fluxo!$N:$N,Fluxo!$S:$S,"&gt;"&amp;AF$5,Fluxo!$S:$S,"&lt;="&amp;AG$5,Fluxo!$D:$D,$D19)</f>
        <v>5767.71</v>
      </c>
      <c r="AH19" s="18">
        <f>SUMIFS(Fluxo!$N:$N,Fluxo!$S:$S,"&gt;"&amp;AG$5,Fluxo!$S:$S,"&lt;="&amp;AH$5,Fluxo!$D:$D,$D19)</f>
        <v>42471.32</v>
      </c>
      <c r="AI19" s="18">
        <f>SUMIFS(Fluxo!$N:$N,Fluxo!$S:$S,"&gt;"&amp;AH$5,Fluxo!$S:$S,"&lt;="&amp;AI$5,Fluxo!$D:$D,$D19)</f>
        <v>5767.71</v>
      </c>
      <c r="AJ19" s="18">
        <f>SUMIFS(Fluxo!$N:$N,Fluxo!$S:$S,"&gt;"&amp;AI$5,Fluxo!$S:$S,"&lt;="&amp;AJ$5,Fluxo!$D:$D,$D19)</f>
        <v>5767.71</v>
      </c>
      <c r="AK19" s="18">
        <f>SUMIFS(Fluxo!$N:$N,Fluxo!$S:$S,"&gt;"&amp;AJ$5,Fluxo!$S:$S,"&lt;="&amp;AK$5,Fluxo!$D:$D,$D19)</f>
        <v>5767.71</v>
      </c>
      <c r="AL19" s="18">
        <f>SUMIFS(Fluxo!$N:$N,Fluxo!$S:$S,"&gt;"&amp;AK$5,Fluxo!$S:$S,"&lt;="&amp;AL$5,Fluxo!$D:$D,$D19)</f>
        <v>5767.71</v>
      </c>
      <c r="AM19" s="18">
        <f>SUMIFS(Fluxo!$N:$N,Fluxo!$S:$S,"&gt;"&amp;AL$5,Fluxo!$S:$S,"&lt;="&amp;AM$5,Fluxo!$D:$D,$D19)</f>
        <v>5767.71</v>
      </c>
      <c r="AN19" s="18">
        <f>SUMIFS(Fluxo!$N:$N,Fluxo!$S:$S,"&gt;"&amp;AM$5,Fluxo!$S:$S,"&lt;="&amp;AN$5,Fluxo!$D:$D,$D19)</f>
        <v>5767.71</v>
      </c>
      <c r="AO19" s="18">
        <f>SUMIFS(Fluxo!$N:$N,Fluxo!$S:$S,"&gt;"&amp;AN$5,Fluxo!$S:$S,"&lt;="&amp;AO$5,Fluxo!$D:$D,$D19)</f>
        <v>5767.71</v>
      </c>
      <c r="AP19" s="18">
        <f>SUMIFS(Fluxo!$N:$N,Fluxo!$S:$S,"&gt;"&amp;AO$5,Fluxo!$S:$S,"&lt;="&amp;AP$5,Fluxo!$D:$D,$D19)</f>
        <v>5767.71</v>
      </c>
      <c r="AQ19" s="18">
        <f>SUMIFS(Fluxo!$N:$N,Fluxo!$S:$S,"&gt;"&amp;AP$5,Fluxo!$S:$S,"&lt;="&amp;AQ$5,Fluxo!$D:$D,$D19)</f>
        <v>0</v>
      </c>
      <c r="AR19" s="18">
        <f>SUMIFS(Fluxo!$N:$N,Fluxo!$S:$S,"&gt;"&amp;AQ$5,Fluxo!$S:$S,"&lt;="&amp;AR$5,Fluxo!$D:$D,$D19)</f>
        <v>0</v>
      </c>
      <c r="AS19" s="18">
        <f>SUMIFS(Fluxo!$N:$N,Fluxo!$S:$S,"&gt;"&amp;AR$5,Fluxo!$S:$S,"&lt;="&amp;AS$5,Fluxo!$D:$D,$D19)</f>
        <v>0</v>
      </c>
      <c r="AT19" s="18">
        <f>SUMIFS(Fluxo!$N:$N,Fluxo!$S:$S,"&gt;"&amp;AS$5,Fluxo!$S:$S,"&lt;="&amp;AT$5,Fluxo!$D:$D,$D19)</f>
        <v>101721.44</v>
      </c>
      <c r="AU19" s="18">
        <f>SUMIFS(Fluxo!$N:$N,Fluxo!$S:$S,"&gt;"&amp;AT$5,Fluxo!$S:$S,"&lt;="&amp;AU$5,Fluxo!$D:$D,$D19)</f>
        <v>777067.89</v>
      </c>
      <c r="AV19" s="18">
        <f>SUMIFS(Fluxo!$N:$N,Fluxo!$S:$S,"&gt;"&amp;AU$5,Fluxo!$S:$S,"&lt;="&amp;AV$5,Fluxo!$D:$D,$D19)</f>
        <v>0</v>
      </c>
      <c r="AW19" s="18">
        <f>SUMIFS(Fluxo!$N:$N,Fluxo!$S:$S,"&gt;"&amp;AV$5,Fluxo!$S:$S,"&lt;="&amp;AW$5,Fluxo!$D:$D,$D19)</f>
        <v>0</v>
      </c>
      <c r="AX19" s="18">
        <f>SUMIFS(Fluxo!$N:$N,Fluxo!$S:$S,"&gt;"&amp;AW$5,Fluxo!$S:$S,"&lt;="&amp;AX$5,Fluxo!$D:$D,$D19)</f>
        <v>597.46</v>
      </c>
      <c r="AY19" s="18">
        <f>SUMIFS(Fluxo!$N:$N,Fluxo!$S:$S,"&gt;"&amp;AX$5,Fluxo!$S:$S,"&lt;="&amp;AY$5,Fluxo!$D:$D,$D19)</f>
        <v>0</v>
      </c>
      <c r="AZ19" s="18">
        <f>SUMIFS(Fluxo!$N:$N,Fluxo!$S:$S,"&gt;"&amp;AY$5,Fluxo!$S:$S,"&lt;="&amp;AZ$5,Fluxo!$D:$D,$D19)</f>
        <v>0</v>
      </c>
      <c r="BA19" s="18">
        <f>SUMIFS(Fluxo!$N:$N,Fluxo!$S:$S,"&gt;"&amp;AZ$5,Fluxo!$S:$S,"&lt;="&amp;BA$5,Fluxo!$D:$D,$D19)</f>
        <v>0</v>
      </c>
      <c r="BB19" s="18">
        <f>SUMIFS(Fluxo!$N:$N,Fluxo!$S:$S,"&gt;"&amp;BA$5,Fluxo!$S:$S,"&lt;="&amp;BB$5,Fluxo!$D:$D,$D19)</f>
        <v>0</v>
      </c>
      <c r="BC19" s="18">
        <f>SUMIFS(Fluxo!$N:$N,Fluxo!$S:$S,"&gt;"&amp;BB$5,Fluxo!$S:$S,"&lt;="&amp;BC$5,Fluxo!$D:$D,$D19)</f>
        <v>0</v>
      </c>
      <c r="BD19" s="18">
        <f>SUMIFS(Fluxo!$N:$N,Fluxo!$S:$S,"&gt;"&amp;BC$5,Fluxo!$S:$S,"&lt;="&amp;BD$5,Fluxo!$D:$D,$D19)</f>
        <v>0</v>
      </c>
      <c r="BE19" s="18">
        <f>SUMIFS(Fluxo!$N:$N,Fluxo!$S:$S,"&gt;"&amp;BD$5,Fluxo!$S:$S,"&lt;="&amp;BE$5,Fluxo!$D:$D,$D19)</f>
        <v>0</v>
      </c>
      <c r="BF19" s="18">
        <f>SUMIFS(Fluxo!$N:$N,Fluxo!$S:$S,"&gt;"&amp;BE$5,Fluxo!$S:$S,"&lt;="&amp;BF$5,Fluxo!$D:$D,$D19)</f>
        <v>0</v>
      </c>
      <c r="BG19" s="18">
        <f>SUMIFS(Fluxo!$N:$N,Fluxo!$S:$S,"&gt;"&amp;BF$5,Fluxo!$S:$S,"&lt;="&amp;BG$5,Fluxo!$D:$D,$D19)</f>
        <v>0</v>
      </c>
      <c r="BH19" s="18">
        <f>SUMIFS(Fluxo!$N:$N,Fluxo!$S:$S,"&gt;"&amp;BG$5,Fluxo!$S:$S,"&lt;="&amp;BH$5,Fluxo!$D:$D,$D19)</f>
        <v>0</v>
      </c>
      <c r="BI19" s="18">
        <f>SUMIFS(Fluxo!$N:$N,Fluxo!$S:$S,"&gt;"&amp;BH$5,Fluxo!$S:$S,"&lt;="&amp;BI$5,Fluxo!$D:$D,$D19)</f>
        <v>0</v>
      </c>
      <c r="BJ19" s="18">
        <f>SUMIFS(Fluxo!$N:$N,Fluxo!$S:$S,"&gt;"&amp;BI$5,Fluxo!$S:$S,"&lt;="&amp;BJ$5,Fluxo!$D:$D,$D19)</f>
        <v>0</v>
      </c>
      <c r="BK19" s="18">
        <f>SUMIFS(Fluxo!$N:$N,Fluxo!$S:$S,"&gt;"&amp;BJ$5,Fluxo!$S:$S,"&lt;="&amp;BK$5,Fluxo!$D:$D,$D19)</f>
        <v>0</v>
      </c>
      <c r="BL19" s="18">
        <f>SUMIFS(Fluxo!$N:$N,Fluxo!$S:$S,"&gt;"&amp;BK$5,Fluxo!$S:$S,"&lt;="&amp;BL$5,Fluxo!$D:$D,$D19)</f>
        <v>0</v>
      </c>
      <c r="BM19" s="18">
        <f>SUMIFS(Fluxo!$N:$N,Fluxo!$S:$S,"&gt;"&amp;BL$5,Fluxo!$S:$S,"&lt;="&amp;BM$5,Fluxo!$D:$D,$D19)</f>
        <v>0</v>
      </c>
      <c r="BN19" s="18">
        <f>SUMIFS(Fluxo!$N:$N,Fluxo!$S:$S,"&gt;"&amp;BM$5,Fluxo!$S:$S,"&lt;="&amp;BN$5,Fluxo!$D:$D,$D19)</f>
        <v>0</v>
      </c>
      <c r="BO19" s="18">
        <f>SUMIFS(Fluxo!$N:$N,Fluxo!$S:$S,"&gt;"&amp;BN$5,Fluxo!$S:$S,"&lt;="&amp;BO$5,Fluxo!$D:$D,$D19)</f>
        <v>0</v>
      </c>
      <c r="BP19" s="18">
        <f>SUMIFS(Fluxo!$N:$N,Fluxo!$S:$S,"&gt;"&amp;BO$5,Fluxo!$S:$S,"&lt;="&amp;BP$5,Fluxo!$D:$D,$D19)</f>
        <v>0</v>
      </c>
      <c r="BQ19" s="18">
        <f>SUMIFS(Fluxo!$N:$N,Fluxo!$S:$S,"&gt;"&amp;BP$5,Fluxo!$S:$S,"&lt;="&amp;BQ$5,Fluxo!$D:$D,$D19)</f>
        <v>0</v>
      </c>
      <c r="BR19" s="18">
        <f>SUMIFS(Fluxo!$N:$N,Fluxo!$S:$S,"&gt;"&amp;BQ$5,Fluxo!$S:$S,"&lt;="&amp;BR$5,Fluxo!$D:$D,$D19)</f>
        <v>0</v>
      </c>
      <c r="BS19" s="18">
        <f>SUMIFS(Fluxo!$N:$N,Fluxo!$S:$S,"&gt;"&amp;BR$5,Fluxo!$S:$S,"&lt;="&amp;BS$5,Fluxo!$D:$D,$D19)</f>
        <v>0</v>
      </c>
      <c r="BT19" s="18">
        <f>SUMIFS(Fluxo!$N:$N,Fluxo!$S:$S,"&gt;"&amp;BS$5,Fluxo!$S:$S,"&lt;="&amp;BT$5,Fluxo!$D:$D,$D19)</f>
        <v>0</v>
      </c>
      <c r="BU19" s="18">
        <f>SUMIFS(Fluxo!$N:$N,Fluxo!$S:$S,"&gt;"&amp;BT$5,Fluxo!$S:$S,"&lt;="&amp;BU$5,Fluxo!$D:$D,$D19)</f>
        <v>0</v>
      </c>
      <c r="BV19" s="18">
        <f>SUMIFS(Fluxo!$N:$N,Fluxo!$S:$S,"&gt;"&amp;BU$5,Fluxo!$S:$S,"&lt;="&amp;BV$5,Fluxo!$D:$D,$D19)</f>
        <v>0</v>
      </c>
      <c r="BW19" s="18">
        <f>SUMIFS(Fluxo!$N:$N,Fluxo!$S:$S,"&gt;"&amp;BV$5,Fluxo!$S:$S,"&lt;="&amp;BW$5,Fluxo!$D:$D,$D19)</f>
        <v>0</v>
      </c>
      <c r="BX19" s="18">
        <f>SUMIFS(Fluxo!$N:$N,Fluxo!$S:$S,"&gt;"&amp;BW$5,Fluxo!$S:$S,"&lt;="&amp;BX$5,Fluxo!$D:$D,$D19)</f>
        <v>0</v>
      </c>
      <c r="BY19" s="18">
        <f>SUMIFS(Fluxo!$N:$N,Fluxo!$S:$S,"&gt;"&amp;BX$5,Fluxo!$S:$S,"&lt;="&amp;BY$5,Fluxo!$D:$D,$D19)</f>
        <v>0</v>
      </c>
      <c r="BZ19" s="18">
        <f>SUMIFS(Fluxo!$N:$N,Fluxo!$S:$S,"&gt;"&amp;BY$5,Fluxo!$S:$S,"&lt;="&amp;BZ$5,Fluxo!$D:$D,$D19)</f>
        <v>0</v>
      </c>
      <c r="CA19" s="18">
        <f>SUMIFS(Fluxo!$N:$N,Fluxo!$S:$S,"&gt;"&amp;BZ$5,Fluxo!$S:$S,"&lt;="&amp;CA$5,Fluxo!$D:$D,$D19)</f>
        <v>0</v>
      </c>
      <c r="CB19" s="18">
        <f>SUMIFS(Fluxo!$N:$N,Fluxo!$S:$S,"&gt;"&amp;CA$5,Fluxo!$S:$S,"&lt;="&amp;CB$5,Fluxo!$D:$D,$D19)</f>
        <v>0</v>
      </c>
      <c r="CC19" s="18">
        <f>SUMIFS(Fluxo!$N:$N,Fluxo!$S:$S,"&gt;"&amp;CB$5,Fluxo!$S:$S,"&lt;="&amp;CC$5,Fluxo!$D:$D,$D19)</f>
        <v>0</v>
      </c>
      <c r="CD19" s="18">
        <f>SUMIFS(Fluxo!$N:$N,Fluxo!$S:$S,"&gt;"&amp;CC$5,Fluxo!$S:$S,"&lt;="&amp;CD$5,Fluxo!$D:$D,$D19)</f>
        <v>0</v>
      </c>
      <c r="CE19" s="18">
        <f>SUMIFS(Fluxo!$N:$N,Fluxo!$S:$S,"&gt;"&amp;CD$5,Fluxo!$S:$S,"&lt;="&amp;CE$5,Fluxo!$D:$D,$D19)</f>
        <v>0</v>
      </c>
      <c r="CF19" s="18">
        <f>SUMIFS(Fluxo!$N:$N,Fluxo!$S:$S,"&gt;"&amp;CE$5,Fluxo!$S:$S,"&lt;="&amp;CF$5,Fluxo!$D:$D,$D19)</f>
        <v>0</v>
      </c>
      <c r="CG19" s="18">
        <f>SUMIFS(Fluxo!$N:$N,Fluxo!$S:$S,"&gt;"&amp;CF$5,Fluxo!$S:$S,"&lt;="&amp;CG$5,Fluxo!$D:$D,$D19)</f>
        <v>0</v>
      </c>
      <c r="CH19" s="18">
        <f>SUMIFS(Fluxo!$N:$N,Fluxo!$S:$S,"&gt;"&amp;CG$5,Fluxo!$S:$S,"&lt;="&amp;CH$5,Fluxo!$D:$D,$D19)</f>
        <v>0</v>
      </c>
      <c r="CI19" s="18">
        <f>SUMIFS(Fluxo!$N:$N,Fluxo!$S:$S,"&gt;"&amp;CH$5,Fluxo!$S:$S,"&lt;="&amp;CI$5,Fluxo!$D:$D,$D19)</f>
        <v>0</v>
      </c>
      <c r="CJ19" s="18">
        <f>SUMIFS(Fluxo!$N:$N,Fluxo!$S:$S,"&gt;"&amp;CI$5,Fluxo!$S:$S,"&lt;="&amp;CJ$5,Fluxo!$D:$D,$D19)</f>
        <v>0</v>
      </c>
      <c r="CK19" s="18">
        <f>SUMIFS(Fluxo!$N:$N,Fluxo!$S:$S,"&gt;"&amp;CJ$5,Fluxo!$S:$S,"&lt;="&amp;CK$5,Fluxo!$D:$D,$D19)</f>
        <v>0</v>
      </c>
      <c r="CL19" s="18">
        <f>SUMIFS(Fluxo!$N:$N,Fluxo!$S:$S,"&gt;"&amp;CK$5,Fluxo!$S:$S,"&lt;="&amp;CL$5,Fluxo!$D:$D,$D19)</f>
        <v>0</v>
      </c>
      <c r="CM19" s="18">
        <f>SUMIFS(Fluxo!$N:$N,Fluxo!$S:$S,"&gt;"&amp;CL$5,Fluxo!$S:$S,"&lt;="&amp;CM$5,Fluxo!$D:$D,$D19)</f>
        <v>0</v>
      </c>
      <c r="CN19" s="18">
        <f>SUMIFS(Fluxo!$N:$N,Fluxo!$S:$S,"&gt;"&amp;CM$5,Fluxo!$S:$S,"&lt;="&amp;CN$5,Fluxo!$D:$D,$D19)</f>
        <v>0</v>
      </c>
      <c r="CO19" s="18">
        <f>SUMIFS(Fluxo!$N:$N,Fluxo!$S:$S,"&gt;"&amp;CN$5,Fluxo!$S:$S,"&lt;="&amp;CO$5,Fluxo!$D:$D,$D19)</f>
        <v>0</v>
      </c>
      <c r="CP19" s="18">
        <f>SUMIFS(Fluxo!$N:$N,Fluxo!$S:$S,"&gt;"&amp;CO$5,Fluxo!$S:$S,"&lt;="&amp;CP$5,Fluxo!$D:$D,$D19)</f>
        <v>0</v>
      </c>
      <c r="CQ19" s="18">
        <f>SUMIFS(Fluxo!$N:$N,Fluxo!$S:$S,"&gt;"&amp;CP$5,Fluxo!$S:$S,"&lt;="&amp;CQ$5,Fluxo!$D:$D,$D19)</f>
        <v>0</v>
      </c>
      <c r="CR19" s="18">
        <f>SUMIFS(Fluxo!$N:$N,Fluxo!$S:$S,"&gt;"&amp;CQ$5,Fluxo!$S:$S,"&lt;="&amp;CR$5,Fluxo!$D:$D,$D19)</f>
        <v>0</v>
      </c>
      <c r="CS19" s="18">
        <f>SUMIFS(Fluxo!$N:$N,Fluxo!$S:$S,"&gt;"&amp;CR$5,Fluxo!$S:$S,"&lt;="&amp;CS$5,Fluxo!$D:$D,$D19)</f>
        <v>0</v>
      </c>
      <c r="CT19" s="18">
        <f>SUMIFS(Fluxo!$N:$N,Fluxo!$S:$S,"&gt;"&amp;CS$5,Fluxo!$S:$S,"&lt;="&amp;CT$5,Fluxo!$D:$D,$D19)</f>
        <v>0</v>
      </c>
      <c r="CU19" s="18">
        <f>SUMIFS(Fluxo!$N:$N,Fluxo!$S:$S,"&gt;"&amp;CT$5,Fluxo!$S:$S,"&lt;="&amp;CU$5,Fluxo!$D:$D,$D19)</f>
        <v>0</v>
      </c>
      <c r="CV19" s="18">
        <f>SUMIFS(Fluxo!$N:$N,Fluxo!$S:$S,"&gt;"&amp;CU$5,Fluxo!$S:$S,"&lt;="&amp;CV$5,Fluxo!$D:$D,$D19)</f>
        <v>0</v>
      </c>
      <c r="CW19" s="18">
        <f>SUMIFS(Fluxo!$N:$N,Fluxo!$S:$S,"&gt;"&amp;CV$5,Fluxo!$S:$S,"&lt;="&amp;CW$5,Fluxo!$D:$D,$D19)</f>
        <v>0</v>
      </c>
      <c r="CX19" s="18">
        <f>SUMIFS(Fluxo!$N:$N,Fluxo!$S:$S,"&gt;"&amp;CW$5,Fluxo!$S:$S,"&lt;="&amp;CX$5,Fluxo!$D:$D,$D19)</f>
        <v>0</v>
      </c>
      <c r="CY19" s="18">
        <f>SUMIFS(Fluxo!$N:$N,Fluxo!$S:$S,"&gt;"&amp;CX$5,Fluxo!$S:$S,"&lt;="&amp;CY$5,Fluxo!$D:$D,$D19)</f>
        <v>0</v>
      </c>
      <c r="CZ19" s="18">
        <f>SUMIFS(Fluxo!$N:$N,Fluxo!$S:$S,"&gt;"&amp;CY$5,Fluxo!$S:$S,"&lt;="&amp;CZ$5,Fluxo!$D:$D,$D19)</f>
        <v>0</v>
      </c>
      <c r="DA19" s="18">
        <f>SUMIFS(Fluxo!$N:$N,Fluxo!$S:$S,"&gt;"&amp;CZ$5,Fluxo!$S:$S,"&lt;="&amp;DA$5,Fluxo!$D:$D,$D19)</f>
        <v>0</v>
      </c>
      <c r="DB19" s="18">
        <f>SUMIFS(Fluxo!$N:$N,Fluxo!$S:$S,"&gt;"&amp;DA$5,Fluxo!$S:$S,"&lt;="&amp;DB$5,Fluxo!$D:$D,$D19)</f>
        <v>0</v>
      </c>
      <c r="DC19" s="18">
        <f>SUMIFS(Fluxo!$N:$N,Fluxo!$S:$S,"&gt;"&amp;DB$5,Fluxo!$S:$S,"&lt;="&amp;DC$5,Fluxo!$D:$D,$D19)</f>
        <v>0</v>
      </c>
      <c r="DD19" s="18">
        <f>SUMIFS(Fluxo!$N:$N,Fluxo!$S:$S,"&gt;"&amp;DC$5,Fluxo!$S:$S,"&lt;="&amp;DD$5,Fluxo!$D:$D,$D19)</f>
        <v>0</v>
      </c>
      <c r="DE19" s="18">
        <f>SUMIFS(Fluxo!$N:$N,Fluxo!$S:$S,"&gt;"&amp;DD$5,Fluxo!$S:$S,"&lt;="&amp;DE$5,Fluxo!$D:$D,$D19)</f>
        <v>0</v>
      </c>
      <c r="DF19" s="18">
        <f>SUMIFS(Fluxo!$N:$N,Fluxo!$S:$S,"&gt;"&amp;DE$5,Fluxo!$S:$S,"&lt;="&amp;DF$5,Fluxo!$D:$D,$D19)</f>
        <v>0</v>
      </c>
      <c r="DG19" s="18">
        <f>SUMIFS(Fluxo!$N:$N,Fluxo!$S:$S,"&gt;"&amp;DF$5,Fluxo!$S:$S,"&lt;="&amp;DG$5,Fluxo!$D:$D,$D19)</f>
        <v>0</v>
      </c>
      <c r="DH19" s="18">
        <f>SUMIFS(Fluxo!$N:$N,Fluxo!$S:$S,"&gt;"&amp;DG$5,Fluxo!$S:$S,"&lt;="&amp;DH$5,Fluxo!$D:$D,$D19)</f>
        <v>0</v>
      </c>
      <c r="DI19" s="18">
        <f>SUMIFS(Fluxo!$N:$N,Fluxo!$S:$S,"&gt;"&amp;DH$5,Fluxo!$S:$S,"&lt;="&amp;DI$5,Fluxo!$D:$D,$D19)</f>
        <v>0</v>
      </c>
      <c r="DJ19" s="18">
        <f>SUMIFS(Fluxo!$N:$N,Fluxo!$S:$S,"&gt;"&amp;DI$5,Fluxo!$S:$S,"&lt;="&amp;DJ$5,Fluxo!$D:$D,$D19)</f>
        <v>0</v>
      </c>
      <c r="DK19" s="18">
        <f>SUMIFS(Fluxo!$N:$N,Fluxo!$S:$S,"&gt;"&amp;DJ$5,Fluxo!$S:$S,"&lt;="&amp;DK$5,Fluxo!$D:$D,$D19)</f>
        <v>0</v>
      </c>
      <c r="DL19" s="18">
        <f>SUMIFS(Fluxo!$N:$N,Fluxo!$S:$S,"&gt;"&amp;DK$5,Fluxo!$S:$S,"&lt;="&amp;DL$5,Fluxo!$D:$D,$D19)</f>
        <v>0</v>
      </c>
      <c r="DM19" s="18">
        <f>SUMIFS(Fluxo!$N:$N,Fluxo!$S:$S,"&gt;"&amp;DL$5,Fluxo!$S:$S,"&lt;="&amp;DM$5,Fluxo!$D:$D,$D19)</f>
        <v>0</v>
      </c>
      <c r="DN19" s="18">
        <f>SUMIFS(Fluxo!$N:$N,Fluxo!$S:$S,"&gt;"&amp;DM$5,Fluxo!$S:$S,"&lt;="&amp;DN$5,Fluxo!$D:$D,$D19)</f>
        <v>0</v>
      </c>
      <c r="DO19" s="18">
        <f>SUMIFS(Fluxo!$N:$N,Fluxo!$S:$S,"&gt;"&amp;DN$5,Fluxo!$S:$S,"&lt;="&amp;DO$5,Fluxo!$D:$D,$D19)</f>
        <v>0</v>
      </c>
      <c r="DP19" s="18">
        <f>SUMIFS(Fluxo!$N:$N,Fluxo!$S:$S,"&gt;"&amp;DO$5,Fluxo!$S:$S,"&lt;="&amp;DP$5,Fluxo!$D:$D,$D19)</f>
        <v>0</v>
      </c>
      <c r="DQ19" s="18">
        <f>SUMIFS(Fluxo!$N:$N,Fluxo!$S:$S,"&gt;"&amp;DP$5,Fluxo!$S:$S,"&lt;="&amp;DQ$5,Fluxo!$D:$D,$D19)</f>
        <v>0</v>
      </c>
      <c r="DR19" s="18">
        <f>SUMIFS(Fluxo!$N:$N,Fluxo!$S:$S,"&gt;"&amp;DQ$5,Fluxo!$S:$S,"&lt;="&amp;DR$5,Fluxo!$D:$D,$D19)</f>
        <v>0</v>
      </c>
      <c r="DS19" s="18">
        <f>SUMIFS(Fluxo!$N:$N,Fluxo!$S:$S,"&gt;"&amp;DR$5,Fluxo!$S:$S,"&lt;="&amp;DS$5,Fluxo!$D:$D,$D19)</f>
        <v>0</v>
      </c>
      <c r="DT19" s="18">
        <f>SUMIFS(Fluxo!$N:$N,Fluxo!$S:$S,"&gt;"&amp;DS$5,Fluxo!$S:$S,"&lt;="&amp;DT$5,Fluxo!$D:$D,$D19)</f>
        <v>0</v>
      </c>
      <c r="DU19" s="18">
        <f>SUMIFS(Fluxo!$N:$N,Fluxo!$S:$S,"&gt;"&amp;DT$5,Fluxo!$S:$S,"&lt;="&amp;DU$5,Fluxo!$D:$D,$D19)</f>
        <v>0</v>
      </c>
      <c r="DV19" s="18">
        <f>SUMIFS(Fluxo!$N:$N,Fluxo!$S:$S,"&gt;"&amp;DU$5,Fluxo!$S:$S,"&lt;="&amp;DV$5,Fluxo!$D:$D,$D19)</f>
        <v>0</v>
      </c>
      <c r="DW19" s="18">
        <f>SUMIFS(Fluxo!$N:$N,Fluxo!$S:$S,"&gt;"&amp;DV$5,Fluxo!$S:$S,"&lt;="&amp;DW$5,Fluxo!$D:$D,$D19)</f>
        <v>0</v>
      </c>
      <c r="DX19" s="18">
        <f>SUMIFS(Fluxo!$N:$N,Fluxo!$S:$S,"&gt;"&amp;DW$5,Fluxo!$S:$S,"&lt;="&amp;DX$5,Fluxo!$D:$D,$D19)</f>
        <v>0</v>
      </c>
      <c r="DY19" s="18">
        <f>SUMIFS(Fluxo!$N:$N,Fluxo!$S:$S,"&gt;"&amp;DX$5,Fluxo!$S:$S,"&lt;="&amp;DY$5,Fluxo!$D:$D,$D19)</f>
        <v>0</v>
      </c>
      <c r="DZ19" s="18">
        <f>SUMIFS(Fluxo!$N:$N,Fluxo!$S:$S,"&gt;"&amp;DY$5,Fluxo!$S:$S,"&lt;="&amp;DZ$5,Fluxo!$D:$D,$D19)</f>
        <v>0</v>
      </c>
      <c r="EA19" s="18">
        <f>SUMIFS(Fluxo!$N:$N,Fluxo!$S:$S,"&gt;"&amp;DZ$5,Fluxo!$S:$S,"&lt;="&amp;EA$5,Fluxo!$D:$D,$D19)</f>
        <v>0</v>
      </c>
      <c r="EB19" s="18">
        <f>SUMIFS(Fluxo!$N:$N,Fluxo!$S:$S,"&gt;"&amp;EA$5,Fluxo!$S:$S,"&lt;="&amp;EB$5,Fluxo!$D:$D,$D19)</f>
        <v>0</v>
      </c>
      <c r="EC19" s="18">
        <f>SUMIFS(Fluxo!$N:$N,Fluxo!$S:$S,"&gt;"&amp;EB$5,Fluxo!$S:$S,"&lt;="&amp;EC$5,Fluxo!$D:$D,$D19)</f>
        <v>0</v>
      </c>
      <c r="ED19" s="18">
        <f>SUMIFS(Fluxo!$N:$N,Fluxo!$S:$S,"&gt;"&amp;EC$5,Fluxo!$S:$S,"&lt;="&amp;ED$5,Fluxo!$D:$D,$D19)</f>
        <v>0</v>
      </c>
      <c r="EE19" s="18">
        <f>SUMIFS(Fluxo!$N:$N,Fluxo!$S:$S,"&gt;"&amp;ED$5,Fluxo!$S:$S,"&lt;="&amp;EE$5,Fluxo!$D:$D,$D19)</f>
        <v>0</v>
      </c>
      <c r="EF19" s="18">
        <f>SUMIFS(Fluxo!$N:$N,Fluxo!$S:$S,"&gt;"&amp;EE$5,Fluxo!$S:$S,"&lt;="&amp;EF$5,Fluxo!$D:$D,$D19)</f>
        <v>0</v>
      </c>
      <c r="EG19" s="18">
        <f>SUMIFS(Fluxo!$N:$N,Fluxo!$S:$S,"&gt;"&amp;EF$5,Fluxo!$S:$S,"&lt;="&amp;EG$5,Fluxo!$D:$D,$D19)</f>
        <v>0</v>
      </c>
      <c r="EH19" s="18">
        <f>SUMIFS(Fluxo!$N:$N,Fluxo!$S:$S,"&gt;"&amp;EG$5,Fluxo!$S:$S,"&lt;="&amp;EH$5,Fluxo!$D:$D,$D19)</f>
        <v>0</v>
      </c>
      <c r="EI19" s="18">
        <f>SUMIFS(Fluxo!$N:$N,Fluxo!$S:$S,"&gt;"&amp;EH$5,Fluxo!$S:$S,"&lt;="&amp;EI$5,Fluxo!$D:$D,$D19)</f>
        <v>0</v>
      </c>
      <c r="EJ19" s="18">
        <f>SUMIFS(Fluxo!$N:$N,Fluxo!$S:$S,"&gt;"&amp;EI$5,Fluxo!$S:$S,"&lt;="&amp;EJ$5,Fluxo!$D:$D,$D19)</f>
        <v>0</v>
      </c>
      <c r="EK19" s="18">
        <f>SUMIFS(Fluxo!$N:$N,Fluxo!$S:$S,"&gt;"&amp;EJ$5,Fluxo!$S:$S,"&lt;="&amp;EK$5,Fluxo!$D:$D,$D19)</f>
        <v>0</v>
      </c>
      <c r="EL19" s="18">
        <f>SUMIFS(Fluxo!$N:$N,Fluxo!$S:$S,"&gt;"&amp;EK$5,Fluxo!$S:$S,"&lt;="&amp;EL$5,Fluxo!$D:$D,$D19)</f>
        <v>0</v>
      </c>
      <c r="EM19" s="18">
        <f>SUMIFS(Fluxo!$N:$N,Fluxo!$S:$S,"&gt;"&amp;EL$5,Fluxo!$S:$S,"&lt;="&amp;EM$5,Fluxo!$D:$D,$D19)</f>
        <v>0</v>
      </c>
      <c r="EN19" s="18">
        <f>SUMIFS(Fluxo!$N:$N,Fluxo!$S:$S,"&gt;"&amp;EM$5,Fluxo!$S:$S,"&lt;="&amp;EN$5,Fluxo!$D:$D,$D19)</f>
        <v>0</v>
      </c>
      <c r="EO19" s="18">
        <f>SUMIFS(Fluxo!$N:$N,Fluxo!$S:$S,"&gt;"&amp;EN$5,Fluxo!$S:$S,"&lt;="&amp;EO$5,Fluxo!$D:$D,$D19)</f>
        <v>0</v>
      </c>
      <c r="EP19" s="18">
        <f>SUMIFS(Fluxo!$N:$N,Fluxo!$S:$S,"&gt;"&amp;EO$5,Fluxo!$S:$S,"&lt;="&amp;EP$5,Fluxo!$D:$D,$D19)</f>
        <v>0</v>
      </c>
      <c r="EQ19" s="18">
        <f>SUMIFS(Fluxo!$N:$N,Fluxo!$S:$S,"&gt;"&amp;EP$5,Fluxo!$S:$S,"&lt;="&amp;EQ$5,Fluxo!$D:$D,$D19)</f>
        <v>0</v>
      </c>
      <c r="ER19" s="18">
        <f>SUMIFS(Fluxo!$N:$N,Fluxo!$S:$S,"&gt;"&amp;EQ$5,Fluxo!$S:$S,"&lt;="&amp;ER$5,Fluxo!$D:$D,$D19)</f>
        <v>0</v>
      </c>
      <c r="ES19" s="18">
        <f>SUMIFS(Fluxo!$N:$N,Fluxo!$S:$S,"&gt;"&amp;ER$5,Fluxo!$S:$S,"&lt;="&amp;ES$5,Fluxo!$D:$D,$D19)</f>
        <v>0</v>
      </c>
      <c r="ET19" s="18">
        <f>SUMIFS(Fluxo!$N:$N,Fluxo!$S:$S,"&gt;"&amp;ES$5,Fluxo!$S:$S,"&lt;="&amp;ET$5,Fluxo!$D:$D,$D19)</f>
        <v>0</v>
      </c>
      <c r="EU19" s="18">
        <f>SUMIFS(Fluxo!$N:$N,Fluxo!$S:$S,"&gt;"&amp;ET$5,Fluxo!$S:$S,"&lt;="&amp;EU$5,Fluxo!$D:$D,$D19)</f>
        <v>0</v>
      </c>
      <c r="EV19" s="18">
        <f>SUMIFS(Fluxo!$N:$N,Fluxo!$S:$S,"&gt;"&amp;EU$5,Fluxo!$S:$S,"&lt;="&amp;EV$5,Fluxo!$D:$D,$D19)</f>
        <v>0</v>
      </c>
      <c r="EW19" s="18">
        <f>SUMIFS(Fluxo!$N:$N,Fluxo!$S:$S,"&gt;"&amp;EV$5,Fluxo!$S:$S,"&lt;="&amp;EW$5,Fluxo!$D:$D,$D19)</f>
        <v>0</v>
      </c>
      <c r="EX19" s="18">
        <f>SUMIFS(Fluxo!$N:$N,Fluxo!$S:$S,"&gt;"&amp;EW$5,Fluxo!$S:$S,"&lt;="&amp;EX$5,Fluxo!$D:$D,$D19)</f>
        <v>0</v>
      </c>
      <c r="EY19" s="18">
        <f>SUMIFS(Fluxo!$N:$N,Fluxo!$S:$S,"&gt;"&amp;EX$5,Fluxo!$S:$S,"&lt;="&amp;EY$5,Fluxo!$D:$D,$D19)</f>
        <v>0</v>
      </c>
      <c r="EZ19" s="18">
        <f>SUMIFS(Fluxo!$N:$N,Fluxo!$S:$S,"&gt;"&amp;EY$5,Fluxo!$S:$S,"&lt;="&amp;EZ$5,Fluxo!$D:$D,$D19)</f>
        <v>0</v>
      </c>
      <c r="FA19" s="18">
        <f>SUMIFS(Fluxo!$N:$N,Fluxo!$S:$S,"&gt;"&amp;EZ$5,Fluxo!$S:$S,"&lt;="&amp;FA$5,Fluxo!$D:$D,$D19)</f>
        <v>0</v>
      </c>
      <c r="FB19" s="18">
        <f>SUMIFS(Fluxo!$N:$N,Fluxo!$S:$S,"&gt;"&amp;FA$5,Fluxo!$S:$S,"&lt;="&amp;FB$5,Fluxo!$D:$D,$D19)</f>
        <v>0</v>
      </c>
      <c r="FC19" s="18">
        <f>SUMIFS(Fluxo!$N:$N,Fluxo!$S:$S,"&gt;"&amp;FB$5,Fluxo!$S:$S,"&lt;="&amp;FC$5,Fluxo!$D:$D,$D19)</f>
        <v>0</v>
      </c>
      <c r="FD19" s="18">
        <f>SUMIFS(Fluxo!$N:$N,Fluxo!$S:$S,"&gt;"&amp;FC$5,Fluxo!$S:$S,"&lt;="&amp;FD$5,Fluxo!$D:$D,$D19)</f>
        <v>0</v>
      </c>
      <c r="FE19" s="18">
        <f>SUMIFS(Fluxo!$N:$N,Fluxo!$S:$S,"&gt;"&amp;FD$5,Fluxo!$S:$S,"&lt;="&amp;FE$5,Fluxo!$D:$D,$D19)</f>
        <v>0</v>
      </c>
      <c r="FF19" s="18">
        <f>SUMIFS(Fluxo!$N:$N,Fluxo!$S:$S,"&gt;"&amp;FE$5,Fluxo!$S:$S,"&lt;="&amp;FF$5,Fluxo!$D:$D,$D19)</f>
        <v>0</v>
      </c>
      <c r="FG19" s="18">
        <f>SUMIFS(Fluxo!$N:$N,Fluxo!$S:$S,"&gt;"&amp;FF$5,Fluxo!$S:$S,"&lt;="&amp;FG$5,Fluxo!$D:$D,$D19)</f>
        <v>0</v>
      </c>
      <c r="FH19" s="18">
        <f>SUMIFS(Fluxo!$N:$N,Fluxo!$S:$S,"&gt;"&amp;FG$5,Fluxo!$S:$S,"&lt;="&amp;FH$5,Fluxo!$D:$D,$D19)</f>
        <v>0</v>
      </c>
      <c r="FI19" s="18">
        <f>SUMIFS(Fluxo!$N:$N,Fluxo!$S:$S,"&gt;"&amp;FH$5,Fluxo!$S:$S,"&lt;="&amp;FI$5,Fluxo!$D:$D,$D19)</f>
        <v>0</v>
      </c>
      <c r="FJ19" s="18">
        <f>SUMIFS(Fluxo!$N:$N,Fluxo!$S:$S,"&gt;"&amp;FI$5,Fluxo!$S:$S,"&lt;="&amp;FJ$5,Fluxo!$D:$D,$D19)</f>
        <v>0</v>
      </c>
      <c r="FK19" s="18">
        <f>SUMIFS(Fluxo!$N:$N,Fluxo!$S:$S,"&gt;"&amp;FJ$5,Fluxo!$S:$S,"&lt;="&amp;FK$5,Fluxo!$D:$D,$D19)</f>
        <v>0</v>
      </c>
      <c r="FL19" s="18">
        <f>SUMIFS(Fluxo!$N:$N,Fluxo!$S:$S,"&gt;"&amp;FK$5,Fluxo!$S:$S,"&lt;="&amp;FL$5,Fluxo!$D:$D,$D19)</f>
        <v>0</v>
      </c>
      <c r="FM19" s="18">
        <f>SUMIFS(Fluxo!$N:$N,Fluxo!$S:$S,"&gt;"&amp;FL$5,Fluxo!$S:$S,"&lt;="&amp;FM$5,Fluxo!$D:$D,$D19)</f>
        <v>0</v>
      </c>
      <c r="FN19" s="18">
        <f>SUMIFS(Fluxo!$N:$N,Fluxo!$S:$S,"&gt;"&amp;FM$5,Fluxo!$S:$S,"&lt;="&amp;FN$5,Fluxo!$D:$D,$D19)</f>
        <v>0</v>
      </c>
      <c r="FO19" s="18">
        <f>SUMIFS(Fluxo!$N:$N,Fluxo!$S:$S,"&gt;"&amp;FN$5,Fluxo!$S:$S,"&lt;="&amp;FO$5,Fluxo!$D:$D,$D19)</f>
        <v>0</v>
      </c>
      <c r="FP19" s="18">
        <f>SUMIFS(Fluxo!$N:$N,Fluxo!$S:$S,"&gt;"&amp;FO$5,Fluxo!$S:$S,"&lt;="&amp;FP$5,Fluxo!$D:$D,$D19)</f>
        <v>0</v>
      </c>
      <c r="FQ19" s="18">
        <f>SUMIFS(Fluxo!$N:$N,Fluxo!$S:$S,"&gt;"&amp;FP$5,Fluxo!$S:$S,"&lt;="&amp;FQ$5,Fluxo!$D:$D,$D19)</f>
        <v>0</v>
      </c>
      <c r="FR19" s="18">
        <f>SUMIFS(Fluxo!$N:$N,Fluxo!$S:$S,"&gt;"&amp;FQ$5,Fluxo!$S:$S,"&lt;="&amp;FR$5,Fluxo!$D:$D,$D19)</f>
        <v>0</v>
      </c>
      <c r="FS19" s="18">
        <f>SUMIFS(Fluxo!$N:$N,Fluxo!$S:$S,"&gt;"&amp;FR$5,Fluxo!$S:$S,"&lt;="&amp;FS$5,Fluxo!$D:$D,$D19)</f>
        <v>0</v>
      </c>
      <c r="FT19" s="18">
        <f>SUMIFS(Fluxo!$N:$N,Fluxo!$S:$S,"&gt;"&amp;FS$5,Fluxo!$S:$S,"&lt;="&amp;FT$5,Fluxo!$D:$D,$D19)</f>
        <v>0</v>
      </c>
      <c r="FU19" s="18">
        <f>SUMIFS(Fluxo!$N:$N,Fluxo!$S:$S,"&gt;"&amp;FT$5,Fluxo!$S:$S,"&lt;="&amp;FU$5,Fluxo!$D:$D,$D19)</f>
        <v>0</v>
      </c>
      <c r="FV19" s="18">
        <f>SUMIFS(Fluxo!$N:$N,Fluxo!$S:$S,"&gt;"&amp;FU$5,Fluxo!$S:$S,"&lt;="&amp;FV$5,Fluxo!$D:$D,$D19)</f>
        <v>0</v>
      </c>
      <c r="FW19" s="18">
        <f>SUMIFS(Fluxo!$N:$N,Fluxo!$S:$S,"&gt;"&amp;FV$5,Fluxo!$S:$S,"&lt;="&amp;FW$5,Fluxo!$D:$D,$D19)</f>
        <v>0</v>
      </c>
      <c r="FX19" s="18">
        <f>SUMIFS(Fluxo!$N:$N,Fluxo!$S:$S,"&gt;"&amp;FW$5,Fluxo!$S:$S,"&lt;="&amp;FX$5,Fluxo!$D:$D,$D19)</f>
        <v>0</v>
      </c>
      <c r="FY19" s="18">
        <f>SUMIFS(Fluxo!$N:$N,Fluxo!$S:$S,"&gt;"&amp;FX$5,Fluxo!$S:$S,"&lt;="&amp;FY$5,Fluxo!$D:$D,$D19)</f>
        <v>0</v>
      </c>
      <c r="FZ19" s="18">
        <f>SUMIFS(Fluxo!$N:$N,Fluxo!$S:$S,"&gt;"&amp;FY$5,Fluxo!$S:$S,"&lt;="&amp;FZ$5,Fluxo!$D:$D,$D19)</f>
        <v>0</v>
      </c>
      <c r="GA19" s="18">
        <f>SUMIFS(Fluxo!$N:$N,Fluxo!$S:$S,"&gt;"&amp;FZ$5,Fluxo!$S:$S,"&lt;="&amp;GA$5,Fluxo!$D:$D,$D19)</f>
        <v>0</v>
      </c>
      <c r="GB19" s="18">
        <f>SUMIFS(Fluxo!$N:$N,Fluxo!$S:$S,"&gt;"&amp;GA$5,Fluxo!$S:$S,"&lt;="&amp;GB$5,Fluxo!$D:$D,$D19)</f>
        <v>0</v>
      </c>
      <c r="GC19" s="18">
        <f>SUMIFS(Fluxo!$N:$N,Fluxo!$S:$S,"&gt;"&amp;GB$5,Fluxo!$S:$S,"&lt;="&amp;GC$5,Fluxo!$D:$D,$D19)</f>
        <v>0</v>
      </c>
      <c r="GD19" s="18">
        <f>SUMIFS(Fluxo!$N:$N,Fluxo!$S:$S,"&gt;"&amp;GC$5,Fluxo!$S:$S,"&lt;="&amp;GD$5,Fluxo!$D:$D,$D19)</f>
        <v>0</v>
      </c>
      <c r="GE19" s="18">
        <f>SUMIFS(Fluxo!$N:$N,Fluxo!$S:$S,"&gt;"&amp;GD$5,Fluxo!$S:$S,"&lt;="&amp;GE$5,Fluxo!$D:$D,$D19)</f>
        <v>0</v>
      </c>
      <c r="GF19" s="18">
        <f>SUMIFS(Fluxo!$N:$N,Fluxo!$S:$S,"&gt;"&amp;GE$5,Fluxo!$S:$S,"&lt;="&amp;GF$5,Fluxo!$D:$D,$D19)</f>
        <v>0</v>
      </c>
      <c r="GG19" s="18">
        <f>SUMIFS(Fluxo!$N:$N,Fluxo!$S:$S,"&gt;"&amp;GF$5,Fluxo!$S:$S,"&lt;="&amp;GG$5,Fluxo!$D:$D,$D19)</f>
        <v>0</v>
      </c>
      <c r="GH19" s="18">
        <f>SUMIFS(Fluxo!$N:$N,Fluxo!$S:$S,"&gt;"&amp;GG$5,Fluxo!$S:$S,"&lt;="&amp;GH$5,Fluxo!$D:$D,$D19)</f>
        <v>0</v>
      </c>
      <c r="GI19" s="18">
        <f>SUMIFS(Fluxo!$N:$N,Fluxo!$S:$S,"&gt;"&amp;GH$5,Fluxo!$S:$S,"&lt;="&amp;GI$5,Fluxo!$D:$D,$D19)</f>
        <v>0</v>
      </c>
      <c r="GJ19" s="18">
        <f>SUMIFS(Fluxo!$N:$N,Fluxo!$S:$S,"&gt;"&amp;GI$5,Fluxo!$S:$S,"&lt;="&amp;GJ$5,Fluxo!$D:$D,$D19)</f>
        <v>0</v>
      </c>
      <c r="GK19" s="18">
        <f>SUMIFS(Fluxo!$N:$N,Fluxo!$S:$S,"&gt;"&amp;GJ$5,Fluxo!$S:$S,"&lt;="&amp;GK$5,Fluxo!$D:$D,$D19)</f>
        <v>0</v>
      </c>
      <c r="GL19" s="18">
        <f>SUMIFS(Fluxo!$N:$N,Fluxo!$S:$S,"&gt;"&amp;GK$5,Fluxo!$S:$S,"&lt;="&amp;GL$5,Fluxo!$D:$D,$D19)</f>
        <v>0</v>
      </c>
      <c r="GM19" s="18">
        <f>SUMIFS(Fluxo!$N:$N,Fluxo!$S:$S,"&gt;"&amp;GL$5,Fluxo!$S:$S,"&lt;="&amp;GM$5,Fluxo!$D:$D,$D19)</f>
        <v>0</v>
      </c>
      <c r="GN19" s="18">
        <f>SUMIFS(Fluxo!$N:$N,Fluxo!$S:$S,"&gt;"&amp;GM$5,Fluxo!$S:$S,"&lt;="&amp;GN$5,Fluxo!$D:$D,$D19)</f>
        <v>0</v>
      </c>
      <c r="GO19" s="18">
        <f>SUMIFS(Fluxo!$N:$N,Fluxo!$S:$S,"&gt;"&amp;GN$5,Fluxo!$S:$S,"&lt;="&amp;GO$5,Fluxo!$D:$D,$D19)</f>
        <v>0</v>
      </c>
      <c r="GP19" s="18">
        <f>SUMIFS(Fluxo!$N:$N,Fluxo!$S:$S,"&gt;"&amp;GO$5,Fluxo!$S:$S,"&lt;="&amp;GP$5,Fluxo!$D:$D,$D19)</f>
        <v>0</v>
      </c>
      <c r="GQ19" s="18">
        <f>SUMIFS(Fluxo!$N:$N,Fluxo!$S:$S,"&gt;"&amp;GP$5,Fluxo!$S:$S,"&lt;="&amp;GQ$5,Fluxo!$D:$D,$D19)</f>
        <v>0</v>
      </c>
      <c r="GR19" s="18">
        <f>SUMIFS(Fluxo!$N:$N,Fluxo!$S:$S,"&gt;"&amp;GQ$5,Fluxo!$S:$S,"&lt;="&amp;GR$5,Fluxo!$D:$D,$D19)</f>
        <v>0</v>
      </c>
      <c r="GS19" s="18">
        <f>SUMIFS(Fluxo!$N:$N,Fluxo!$S:$S,"&gt;"&amp;GR$5,Fluxo!$S:$S,"&lt;="&amp;GS$5,Fluxo!$D:$D,$D19)</f>
        <v>0</v>
      </c>
      <c r="GT19" s="18">
        <f>SUMIFS(Fluxo!$N:$N,Fluxo!$S:$S,"&gt;"&amp;GS$5,Fluxo!$S:$S,"&lt;="&amp;GT$5,Fluxo!$D:$D,$D19)</f>
        <v>0</v>
      </c>
      <c r="GU19" s="18">
        <f>SUMIFS(Fluxo!$N:$N,Fluxo!$S:$S,"&gt;"&amp;GT$5,Fluxo!$S:$S,"&lt;="&amp;GU$5,Fluxo!$D:$D,$D19)</f>
        <v>0</v>
      </c>
      <c r="GV19" s="18">
        <f>SUMIFS(Fluxo!$N:$N,Fluxo!$S:$S,"&gt;"&amp;GU$5,Fluxo!$S:$S,"&lt;="&amp;GV$5,Fluxo!$D:$D,$D19)</f>
        <v>0</v>
      </c>
      <c r="GW19" s="18">
        <f>SUMIFS(Fluxo!$N:$N,Fluxo!$S:$S,"&gt;"&amp;GV$5,Fluxo!$S:$S,"&lt;="&amp;GW$5,Fluxo!$D:$D,$D19)</f>
        <v>0</v>
      </c>
      <c r="GX19" s="18">
        <f>SUMIFS(Fluxo!$N:$N,Fluxo!$S:$S,"&gt;"&amp;GW$5,Fluxo!$S:$S,"&lt;="&amp;GX$5,Fluxo!$D:$D,$D19)</f>
        <v>0</v>
      </c>
      <c r="GY19" s="18">
        <f>SUMIFS(Fluxo!$N:$N,Fluxo!$S:$S,"&gt;"&amp;GX$5,Fluxo!$S:$S,"&lt;="&amp;GY$5,Fluxo!$D:$D,$D19)</f>
        <v>0</v>
      </c>
      <c r="GZ19" s="18">
        <f>SUMIFS(Fluxo!$N:$N,Fluxo!$S:$S,"&gt;"&amp;GY$5,Fluxo!$S:$S,"&lt;="&amp;GZ$5,Fluxo!$D:$D,$D19)</f>
        <v>0</v>
      </c>
      <c r="HA19" s="18">
        <f>SUMIFS(Fluxo!$N:$N,Fluxo!$S:$S,"&gt;"&amp;GZ$5,Fluxo!$S:$S,"&lt;="&amp;HA$5,Fluxo!$D:$D,$D19)</f>
        <v>0</v>
      </c>
      <c r="HB19" s="18">
        <f>SUMIFS(Fluxo!$N:$N,Fluxo!$S:$S,"&gt;"&amp;HA$5,Fluxo!$S:$S,"&lt;="&amp;HB$5,Fluxo!$D:$D,$D19)</f>
        <v>0</v>
      </c>
      <c r="HC19" s="18">
        <f>SUMIFS(Fluxo!$N:$N,Fluxo!$S:$S,"&gt;"&amp;HB$5,Fluxo!$S:$S,"&lt;="&amp;HC$5,Fluxo!$D:$D,$D19)</f>
        <v>0</v>
      </c>
      <c r="HD19" s="18">
        <f>SUMIFS(Fluxo!$N:$N,Fluxo!$S:$S,"&gt;"&amp;HC$5,Fluxo!$S:$S,"&lt;="&amp;HD$5,Fluxo!$D:$D,$D19)</f>
        <v>0</v>
      </c>
      <c r="HE19" s="18">
        <f>SUMIFS(Fluxo!$N:$N,Fluxo!$S:$S,"&gt;"&amp;HD$5,Fluxo!$S:$S,"&lt;="&amp;HE$5,Fluxo!$D:$D,$D19)</f>
        <v>0</v>
      </c>
      <c r="HF19" s="18">
        <f>SUMIFS(Fluxo!$N:$N,Fluxo!$S:$S,"&gt;"&amp;HE$5,Fluxo!$S:$S,"&lt;="&amp;HF$5,Fluxo!$D:$D,$D19)</f>
        <v>0</v>
      </c>
    </row>
    <row r="20" spans="1:214" s="16" customFormat="1">
      <c r="A20" s="20">
        <f t="shared" si="15"/>
        <v>10</v>
      </c>
      <c r="B20" s="140" t="str">
        <f>'Check Carteira'!C12</f>
        <v>E.1016.99.01.0055</v>
      </c>
      <c r="C20" s="19">
        <v>1</v>
      </c>
      <c r="D20" s="129" t="str">
        <f>'Check Carteira'!F12</f>
        <v>A-0055</v>
      </c>
      <c r="E20" s="21">
        <f>IFERROR(INDEX(Contratos!L:L,MATCH(D20,Contratos!R:R,0)),"")</f>
        <v>45471</v>
      </c>
      <c r="F20" s="139">
        <f>IFERROR(INDEX(Contratos!G:G,MATCH(D20,Contratos!R:R,0)),"")</f>
        <v>1025368</v>
      </c>
      <c r="G20" s="83" t="str">
        <f ca="1">IFERROR(XNPV(#REF!,OFFSET(J20,0,MATCH(EOMONTH(E20,0),$J$5:$HF$5,0)-1,1,COUNT($J$5:$HF$5)-MATCH(EOMONTH(E20,0),$J$5:$HF$5,0)+1),OFFSET($J$5,0,MATCH(EOMONTH(E20,0),$J$5:$HF$5,0)-1,1,COUNT($J$5:$HF$5)-MATCH(EOMONTH(E20,0),$J$5:$HF$5,0)+1)),"")</f>
        <v/>
      </c>
      <c r="H20" s="83">
        <f t="shared" si="16"/>
        <v>1052594.27</v>
      </c>
      <c r="I20" s="18"/>
      <c r="J20" s="18">
        <f>SUMIFS(Fluxo!$N:$N,Fluxo!$S:$S,"&gt;"&amp;I$5,Fluxo!$S:$S,"&lt;="&amp;J$5,Fluxo!$D:$D,$D20)</f>
        <v>0</v>
      </c>
      <c r="K20" s="18">
        <f>SUMIFS(Fluxo!$N:$N,Fluxo!$S:$S,"&gt;"&amp;J$5,Fluxo!$S:$S,"&lt;="&amp;K$5,Fluxo!$D:$D,$D20)</f>
        <v>0</v>
      </c>
      <c r="L20" s="18">
        <f>SUMIFS(Fluxo!$N:$N,Fluxo!$S:$S,"&gt;"&amp;K$5,Fluxo!$S:$S,"&lt;="&amp;L$5,Fluxo!$D:$D,$D20)</f>
        <v>0</v>
      </c>
      <c r="M20" s="18">
        <f>SUMIFS(Fluxo!$N:$N,Fluxo!$S:$S,"&gt;"&amp;L$5,Fluxo!$S:$S,"&lt;="&amp;M$5,Fluxo!$D:$D,$D20)</f>
        <v>0</v>
      </c>
      <c r="N20" s="18">
        <f>SUMIFS(Fluxo!$N:$N,Fluxo!$S:$S,"&gt;"&amp;M$5,Fluxo!$S:$S,"&lt;="&amp;N$5,Fluxo!$D:$D,$D20)</f>
        <v>0</v>
      </c>
      <c r="O20" s="18">
        <f>SUMIFS(Fluxo!$N:$N,Fluxo!$S:$S,"&gt;"&amp;N$5,Fluxo!$S:$S,"&lt;="&amp;O$5,Fluxo!$D:$D,$D20)</f>
        <v>0</v>
      </c>
      <c r="P20" s="18">
        <f>SUMIFS(Fluxo!$N:$N,Fluxo!$S:$S,"&gt;"&amp;O$5,Fluxo!$S:$S,"&lt;="&amp;P$5,Fluxo!$D:$D,$D20)</f>
        <v>0</v>
      </c>
      <c r="Q20" s="18">
        <f>SUMIFS(Fluxo!$N:$N,Fluxo!$S:$S,"&gt;"&amp;P$5,Fluxo!$S:$S,"&lt;="&amp;Q$5,Fluxo!$D:$D,$D20)</f>
        <v>0</v>
      </c>
      <c r="R20" s="18">
        <f>SUMIFS(Fluxo!$N:$N,Fluxo!$S:$S,"&gt;"&amp;Q$5,Fluxo!$S:$S,"&lt;="&amp;R$5,Fluxo!$D:$D,$D20)</f>
        <v>0</v>
      </c>
      <c r="S20" s="18">
        <f>SUMIFS(Fluxo!$N:$N,Fluxo!$S:$S,"&gt;"&amp;R$5,Fluxo!$S:$S,"&lt;="&amp;S$5,Fluxo!$D:$D,$D20)</f>
        <v>0</v>
      </c>
      <c r="T20" s="18">
        <f>SUMIFS(Fluxo!$N:$N,Fluxo!$S:$S,"&gt;"&amp;S$5,Fluxo!$S:$S,"&lt;="&amp;T$5,Fluxo!$D:$D,$D20)</f>
        <v>0</v>
      </c>
      <c r="U20" s="18">
        <f>SUMIFS(Fluxo!$N:$N,Fluxo!$S:$S,"&gt;"&amp;T$5,Fluxo!$S:$S,"&lt;="&amp;U$5,Fluxo!$D:$D,$D20)</f>
        <v>0</v>
      </c>
      <c r="V20" s="18">
        <f>SUMIFS(Fluxo!$N:$N,Fluxo!$S:$S,"&gt;"&amp;U$5,Fluxo!$S:$S,"&lt;="&amp;V$5,Fluxo!$D:$D,$D20)</f>
        <v>0</v>
      </c>
      <c r="W20" s="18">
        <f>SUMIFS(Fluxo!$N:$N,Fluxo!$S:$S,"&gt;"&amp;V$5,Fluxo!$S:$S,"&lt;="&amp;W$5,Fluxo!$D:$D,$D20)</f>
        <v>0</v>
      </c>
      <c r="X20" s="18">
        <f>SUMIFS(Fluxo!$N:$N,Fluxo!$S:$S,"&gt;"&amp;W$5,Fluxo!$S:$S,"&lt;="&amp;X$5,Fluxo!$D:$D,$D20)</f>
        <v>23368</v>
      </c>
      <c r="Y20" s="18">
        <f>SUMIFS(Fluxo!$N:$N,Fluxo!$S:$S,"&gt;"&amp;X$5,Fluxo!$S:$S,"&lt;="&amp;Y$5,Fluxo!$D:$D,$D20)</f>
        <v>0</v>
      </c>
      <c r="Z20" s="18">
        <f>SUMIFS(Fluxo!$N:$N,Fluxo!$S:$S,"&gt;"&amp;Y$5,Fluxo!$S:$S,"&lt;="&amp;Z$5,Fluxo!$D:$D,$D20)</f>
        <v>40633.300000000003</v>
      </c>
      <c r="AA20" s="18">
        <f>SUMIFS(Fluxo!$N:$N,Fluxo!$S:$S,"&gt;"&amp;Z$5,Fluxo!$S:$S,"&lt;="&amp;AA$5,Fluxo!$D:$D,$D20)</f>
        <v>20463.54</v>
      </c>
      <c r="AB20" s="18">
        <f>SUMIFS(Fluxo!$N:$N,Fluxo!$S:$S,"&gt;"&amp;AA$5,Fluxo!$S:$S,"&lt;="&amp;AB$5,Fluxo!$D:$D,$D20)</f>
        <v>26800.06</v>
      </c>
      <c r="AC20" s="18">
        <f>SUMIFS(Fluxo!$N:$N,Fluxo!$S:$S,"&gt;"&amp;AB$5,Fluxo!$S:$S,"&lt;="&amp;AC$5,Fluxo!$D:$D,$D20)</f>
        <v>6800.06</v>
      </c>
      <c r="AD20" s="18">
        <f>SUMIFS(Fluxo!$N:$N,Fluxo!$S:$S,"&gt;"&amp;AC$5,Fluxo!$S:$S,"&lt;="&amp;AD$5,Fluxo!$D:$D,$D20)</f>
        <v>6800.06</v>
      </c>
      <c r="AE20" s="18">
        <f>SUMIFS(Fluxo!$N:$N,Fluxo!$S:$S,"&gt;"&amp;AD$5,Fluxo!$S:$S,"&lt;="&amp;AE$5,Fluxo!$D:$D,$D20)</f>
        <v>6800.06</v>
      </c>
      <c r="AF20" s="18">
        <f>SUMIFS(Fluxo!$N:$N,Fluxo!$S:$S,"&gt;"&amp;AE$5,Fluxo!$S:$S,"&lt;="&amp;AF$5,Fluxo!$D:$D,$D20)</f>
        <v>6800.06</v>
      </c>
      <c r="AG20" s="18">
        <f>SUMIFS(Fluxo!$N:$N,Fluxo!$S:$S,"&gt;"&amp;AF$5,Fluxo!$S:$S,"&lt;="&amp;AG$5,Fluxo!$D:$D,$D20)</f>
        <v>6800.06</v>
      </c>
      <c r="AH20" s="18">
        <f>SUMIFS(Fluxo!$N:$N,Fluxo!$S:$S,"&gt;"&amp;AG$5,Fluxo!$S:$S,"&lt;="&amp;AH$5,Fluxo!$D:$D,$D20)</f>
        <v>26800.06</v>
      </c>
      <c r="AI20" s="18">
        <f>SUMIFS(Fluxo!$N:$N,Fluxo!$S:$S,"&gt;"&amp;AH$5,Fluxo!$S:$S,"&lt;="&amp;AI$5,Fluxo!$D:$D,$D20)</f>
        <v>6800.06</v>
      </c>
      <c r="AJ20" s="18">
        <f>SUMIFS(Fluxo!$N:$N,Fluxo!$S:$S,"&gt;"&amp;AI$5,Fluxo!$S:$S,"&lt;="&amp;AJ$5,Fluxo!$D:$D,$D20)</f>
        <v>6800.06</v>
      </c>
      <c r="AK20" s="18">
        <f>SUMIFS(Fluxo!$N:$N,Fluxo!$S:$S,"&gt;"&amp;AJ$5,Fluxo!$S:$S,"&lt;="&amp;AK$5,Fluxo!$D:$D,$D20)</f>
        <v>6800.06</v>
      </c>
      <c r="AL20" s="18">
        <f>SUMIFS(Fluxo!$N:$N,Fluxo!$S:$S,"&gt;"&amp;AK$5,Fluxo!$S:$S,"&lt;="&amp;AL$5,Fluxo!$D:$D,$D20)</f>
        <v>6800.06</v>
      </c>
      <c r="AM20" s="18">
        <f>SUMIFS(Fluxo!$N:$N,Fluxo!$S:$S,"&gt;"&amp;AL$5,Fluxo!$S:$S,"&lt;="&amp;AM$5,Fluxo!$D:$D,$D20)</f>
        <v>6800.06</v>
      </c>
      <c r="AN20" s="18">
        <f>SUMIFS(Fluxo!$N:$N,Fluxo!$S:$S,"&gt;"&amp;AM$5,Fluxo!$S:$S,"&lt;="&amp;AN$5,Fluxo!$D:$D,$D20)</f>
        <v>26800.06</v>
      </c>
      <c r="AO20" s="18">
        <f>SUMIFS(Fluxo!$N:$N,Fluxo!$S:$S,"&gt;"&amp;AN$5,Fluxo!$S:$S,"&lt;="&amp;AO$5,Fluxo!$D:$D,$D20)</f>
        <v>6800.06</v>
      </c>
      <c r="AP20" s="18">
        <f>SUMIFS(Fluxo!$N:$N,Fluxo!$S:$S,"&gt;"&amp;AO$5,Fluxo!$S:$S,"&lt;="&amp;AP$5,Fluxo!$D:$D,$D20)</f>
        <v>6800.06</v>
      </c>
      <c r="AQ20" s="18">
        <f>SUMIFS(Fluxo!$N:$N,Fluxo!$S:$S,"&gt;"&amp;AP$5,Fluxo!$S:$S,"&lt;="&amp;AQ$5,Fluxo!$D:$D,$D20)</f>
        <v>6800.06</v>
      </c>
      <c r="AR20" s="18">
        <f>SUMIFS(Fluxo!$N:$N,Fluxo!$S:$S,"&gt;"&amp;AQ$5,Fluxo!$S:$S,"&lt;="&amp;AR$5,Fluxo!$D:$D,$D20)</f>
        <v>6800.06</v>
      </c>
      <c r="AS20" s="18">
        <f>SUMIFS(Fluxo!$N:$N,Fluxo!$S:$S,"&gt;"&amp;AR$5,Fluxo!$S:$S,"&lt;="&amp;AS$5,Fluxo!$D:$D,$D20)</f>
        <v>6800.06</v>
      </c>
      <c r="AT20" s="18">
        <f>SUMIFS(Fluxo!$N:$N,Fluxo!$S:$S,"&gt;"&amp;AS$5,Fluxo!$S:$S,"&lt;="&amp;AT$5,Fluxo!$D:$D,$D20)</f>
        <v>26800.06</v>
      </c>
      <c r="AU20" s="18">
        <f>SUMIFS(Fluxo!$N:$N,Fluxo!$S:$S,"&gt;"&amp;AT$5,Fluxo!$S:$S,"&lt;="&amp;AU$5,Fluxo!$D:$D,$D20)</f>
        <v>82425.009999999995</v>
      </c>
      <c r="AV20" s="18">
        <f>SUMIFS(Fluxo!$N:$N,Fluxo!$S:$S,"&gt;"&amp;AU$5,Fluxo!$S:$S,"&lt;="&amp;AV$5,Fluxo!$D:$D,$D20)</f>
        <v>675885.09</v>
      </c>
      <c r="AW20" s="18">
        <f>SUMIFS(Fluxo!$N:$N,Fluxo!$S:$S,"&gt;"&amp;AV$5,Fluxo!$S:$S,"&lt;="&amp;AW$5,Fluxo!$D:$D,$D20)</f>
        <v>0</v>
      </c>
      <c r="AX20" s="18">
        <f>SUMIFS(Fluxo!$N:$N,Fluxo!$S:$S,"&gt;"&amp;AW$5,Fluxo!$S:$S,"&lt;="&amp;AX$5,Fluxo!$D:$D,$D20)</f>
        <v>0</v>
      </c>
      <c r="AY20" s="18">
        <f>SUMIFS(Fluxo!$N:$N,Fluxo!$S:$S,"&gt;"&amp;AX$5,Fluxo!$S:$S,"&lt;="&amp;AY$5,Fluxo!$D:$D,$D20)</f>
        <v>618.19000000000005</v>
      </c>
      <c r="AZ20" s="18">
        <f>SUMIFS(Fluxo!$N:$N,Fluxo!$S:$S,"&gt;"&amp;AY$5,Fluxo!$S:$S,"&lt;="&amp;AZ$5,Fluxo!$D:$D,$D20)</f>
        <v>0</v>
      </c>
      <c r="BA20" s="18">
        <f>SUMIFS(Fluxo!$N:$N,Fluxo!$S:$S,"&gt;"&amp;AZ$5,Fluxo!$S:$S,"&lt;="&amp;BA$5,Fluxo!$D:$D,$D20)</f>
        <v>0</v>
      </c>
      <c r="BB20" s="18">
        <f>SUMIFS(Fluxo!$N:$N,Fluxo!$S:$S,"&gt;"&amp;BA$5,Fluxo!$S:$S,"&lt;="&amp;BB$5,Fluxo!$D:$D,$D20)</f>
        <v>0</v>
      </c>
      <c r="BC20" s="18">
        <f>SUMIFS(Fluxo!$N:$N,Fluxo!$S:$S,"&gt;"&amp;BB$5,Fluxo!$S:$S,"&lt;="&amp;BC$5,Fluxo!$D:$D,$D20)</f>
        <v>0</v>
      </c>
      <c r="BD20" s="18">
        <f>SUMIFS(Fluxo!$N:$N,Fluxo!$S:$S,"&gt;"&amp;BC$5,Fluxo!$S:$S,"&lt;="&amp;BD$5,Fluxo!$D:$D,$D20)</f>
        <v>0</v>
      </c>
      <c r="BE20" s="18">
        <f>SUMIFS(Fluxo!$N:$N,Fluxo!$S:$S,"&gt;"&amp;BD$5,Fluxo!$S:$S,"&lt;="&amp;BE$5,Fluxo!$D:$D,$D20)</f>
        <v>0</v>
      </c>
      <c r="BF20" s="18">
        <f>SUMIFS(Fluxo!$N:$N,Fluxo!$S:$S,"&gt;"&amp;BE$5,Fluxo!$S:$S,"&lt;="&amp;BF$5,Fluxo!$D:$D,$D20)</f>
        <v>0</v>
      </c>
      <c r="BG20" s="18">
        <f>SUMIFS(Fluxo!$N:$N,Fluxo!$S:$S,"&gt;"&amp;BF$5,Fluxo!$S:$S,"&lt;="&amp;BG$5,Fluxo!$D:$D,$D20)</f>
        <v>0</v>
      </c>
      <c r="BH20" s="18">
        <f>SUMIFS(Fluxo!$N:$N,Fluxo!$S:$S,"&gt;"&amp;BG$5,Fluxo!$S:$S,"&lt;="&amp;BH$5,Fluxo!$D:$D,$D20)</f>
        <v>0</v>
      </c>
      <c r="BI20" s="18">
        <f>SUMIFS(Fluxo!$N:$N,Fluxo!$S:$S,"&gt;"&amp;BH$5,Fluxo!$S:$S,"&lt;="&amp;BI$5,Fluxo!$D:$D,$D20)</f>
        <v>0</v>
      </c>
      <c r="BJ20" s="18">
        <f>SUMIFS(Fluxo!$N:$N,Fluxo!$S:$S,"&gt;"&amp;BI$5,Fluxo!$S:$S,"&lt;="&amp;BJ$5,Fluxo!$D:$D,$D20)</f>
        <v>0</v>
      </c>
      <c r="BK20" s="18">
        <f>SUMIFS(Fluxo!$N:$N,Fluxo!$S:$S,"&gt;"&amp;BJ$5,Fluxo!$S:$S,"&lt;="&amp;BK$5,Fluxo!$D:$D,$D20)</f>
        <v>0</v>
      </c>
      <c r="BL20" s="18">
        <f>SUMIFS(Fluxo!$N:$N,Fluxo!$S:$S,"&gt;"&amp;BK$5,Fluxo!$S:$S,"&lt;="&amp;BL$5,Fluxo!$D:$D,$D20)</f>
        <v>0</v>
      </c>
      <c r="BM20" s="18">
        <f>SUMIFS(Fluxo!$N:$N,Fluxo!$S:$S,"&gt;"&amp;BL$5,Fluxo!$S:$S,"&lt;="&amp;BM$5,Fluxo!$D:$D,$D20)</f>
        <v>0</v>
      </c>
      <c r="BN20" s="18">
        <f>SUMIFS(Fluxo!$N:$N,Fluxo!$S:$S,"&gt;"&amp;BM$5,Fluxo!$S:$S,"&lt;="&amp;BN$5,Fluxo!$D:$D,$D20)</f>
        <v>0</v>
      </c>
      <c r="BO20" s="18">
        <f>SUMIFS(Fluxo!$N:$N,Fluxo!$S:$S,"&gt;"&amp;BN$5,Fluxo!$S:$S,"&lt;="&amp;BO$5,Fluxo!$D:$D,$D20)</f>
        <v>0</v>
      </c>
      <c r="BP20" s="18">
        <f>SUMIFS(Fluxo!$N:$N,Fluxo!$S:$S,"&gt;"&amp;BO$5,Fluxo!$S:$S,"&lt;="&amp;BP$5,Fluxo!$D:$D,$D20)</f>
        <v>0</v>
      </c>
      <c r="BQ20" s="18">
        <f>SUMIFS(Fluxo!$N:$N,Fluxo!$S:$S,"&gt;"&amp;BP$5,Fluxo!$S:$S,"&lt;="&amp;BQ$5,Fluxo!$D:$D,$D20)</f>
        <v>0</v>
      </c>
      <c r="BR20" s="18">
        <f>SUMIFS(Fluxo!$N:$N,Fluxo!$S:$S,"&gt;"&amp;BQ$5,Fluxo!$S:$S,"&lt;="&amp;BR$5,Fluxo!$D:$D,$D20)</f>
        <v>0</v>
      </c>
      <c r="BS20" s="18">
        <f>SUMIFS(Fluxo!$N:$N,Fluxo!$S:$S,"&gt;"&amp;BR$5,Fluxo!$S:$S,"&lt;="&amp;BS$5,Fluxo!$D:$D,$D20)</f>
        <v>0</v>
      </c>
      <c r="BT20" s="18">
        <f>SUMIFS(Fluxo!$N:$N,Fluxo!$S:$S,"&gt;"&amp;BS$5,Fluxo!$S:$S,"&lt;="&amp;BT$5,Fluxo!$D:$D,$D20)</f>
        <v>0</v>
      </c>
      <c r="BU20" s="18">
        <f>SUMIFS(Fluxo!$N:$N,Fluxo!$S:$S,"&gt;"&amp;BT$5,Fluxo!$S:$S,"&lt;="&amp;BU$5,Fluxo!$D:$D,$D20)</f>
        <v>0</v>
      </c>
      <c r="BV20" s="18">
        <f>SUMIFS(Fluxo!$N:$N,Fluxo!$S:$S,"&gt;"&amp;BU$5,Fluxo!$S:$S,"&lt;="&amp;BV$5,Fluxo!$D:$D,$D20)</f>
        <v>0</v>
      </c>
      <c r="BW20" s="18">
        <f>SUMIFS(Fluxo!$N:$N,Fluxo!$S:$S,"&gt;"&amp;BV$5,Fluxo!$S:$S,"&lt;="&amp;BW$5,Fluxo!$D:$D,$D20)</f>
        <v>0</v>
      </c>
      <c r="BX20" s="18">
        <f>SUMIFS(Fluxo!$N:$N,Fluxo!$S:$S,"&gt;"&amp;BW$5,Fluxo!$S:$S,"&lt;="&amp;BX$5,Fluxo!$D:$D,$D20)</f>
        <v>0</v>
      </c>
      <c r="BY20" s="18">
        <f>SUMIFS(Fluxo!$N:$N,Fluxo!$S:$S,"&gt;"&amp;BX$5,Fluxo!$S:$S,"&lt;="&amp;BY$5,Fluxo!$D:$D,$D20)</f>
        <v>0</v>
      </c>
      <c r="BZ20" s="18">
        <f>SUMIFS(Fluxo!$N:$N,Fluxo!$S:$S,"&gt;"&amp;BY$5,Fluxo!$S:$S,"&lt;="&amp;BZ$5,Fluxo!$D:$D,$D20)</f>
        <v>0</v>
      </c>
      <c r="CA20" s="18">
        <f>SUMIFS(Fluxo!$N:$N,Fluxo!$S:$S,"&gt;"&amp;BZ$5,Fluxo!$S:$S,"&lt;="&amp;CA$5,Fluxo!$D:$D,$D20)</f>
        <v>0</v>
      </c>
      <c r="CB20" s="18">
        <f>SUMIFS(Fluxo!$N:$N,Fluxo!$S:$S,"&gt;"&amp;CA$5,Fluxo!$S:$S,"&lt;="&amp;CB$5,Fluxo!$D:$D,$D20)</f>
        <v>0</v>
      </c>
      <c r="CC20" s="18">
        <f>SUMIFS(Fluxo!$N:$N,Fluxo!$S:$S,"&gt;"&amp;CB$5,Fluxo!$S:$S,"&lt;="&amp;CC$5,Fluxo!$D:$D,$D20)</f>
        <v>0</v>
      </c>
      <c r="CD20" s="18">
        <f>SUMIFS(Fluxo!$N:$N,Fluxo!$S:$S,"&gt;"&amp;CC$5,Fluxo!$S:$S,"&lt;="&amp;CD$5,Fluxo!$D:$D,$D20)</f>
        <v>0</v>
      </c>
      <c r="CE20" s="18">
        <f>SUMIFS(Fluxo!$N:$N,Fluxo!$S:$S,"&gt;"&amp;CD$5,Fluxo!$S:$S,"&lt;="&amp;CE$5,Fluxo!$D:$D,$D20)</f>
        <v>0</v>
      </c>
      <c r="CF20" s="18">
        <f>SUMIFS(Fluxo!$N:$N,Fluxo!$S:$S,"&gt;"&amp;CE$5,Fluxo!$S:$S,"&lt;="&amp;CF$5,Fluxo!$D:$D,$D20)</f>
        <v>0</v>
      </c>
      <c r="CG20" s="18">
        <f>SUMIFS(Fluxo!$N:$N,Fluxo!$S:$S,"&gt;"&amp;CF$5,Fluxo!$S:$S,"&lt;="&amp;CG$5,Fluxo!$D:$D,$D20)</f>
        <v>0</v>
      </c>
      <c r="CH20" s="18">
        <f>SUMIFS(Fluxo!$N:$N,Fluxo!$S:$S,"&gt;"&amp;CG$5,Fluxo!$S:$S,"&lt;="&amp;CH$5,Fluxo!$D:$D,$D20)</f>
        <v>0</v>
      </c>
      <c r="CI20" s="18">
        <f>SUMIFS(Fluxo!$N:$N,Fluxo!$S:$S,"&gt;"&amp;CH$5,Fluxo!$S:$S,"&lt;="&amp;CI$5,Fluxo!$D:$D,$D20)</f>
        <v>0</v>
      </c>
      <c r="CJ20" s="18">
        <f>SUMIFS(Fluxo!$N:$N,Fluxo!$S:$S,"&gt;"&amp;CI$5,Fluxo!$S:$S,"&lt;="&amp;CJ$5,Fluxo!$D:$D,$D20)</f>
        <v>0</v>
      </c>
      <c r="CK20" s="18">
        <f>SUMIFS(Fluxo!$N:$N,Fluxo!$S:$S,"&gt;"&amp;CJ$5,Fluxo!$S:$S,"&lt;="&amp;CK$5,Fluxo!$D:$D,$D20)</f>
        <v>0</v>
      </c>
      <c r="CL20" s="18">
        <f>SUMIFS(Fluxo!$N:$N,Fluxo!$S:$S,"&gt;"&amp;CK$5,Fluxo!$S:$S,"&lt;="&amp;CL$5,Fluxo!$D:$D,$D20)</f>
        <v>0</v>
      </c>
      <c r="CM20" s="18">
        <f>SUMIFS(Fluxo!$N:$N,Fluxo!$S:$S,"&gt;"&amp;CL$5,Fluxo!$S:$S,"&lt;="&amp;CM$5,Fluxo!$D:$D,$D20)</f>
        <v>0</v>
      </c>
      <c r="CN20" s="18">
        <f>SUMIFS(Fluxo!$N:$N,Fluxo!$S:$S,"&gt;"&amp;CM$5,Fluxo!$S:$S,"&lt;="&amp;CN$5,Fluxo!$D:$D,$D20)</f>
        <v>0</v>
      </c>
      <c r="CO20" s="18">
        <f>SUMIFS(Fluxo!$N:$N,Fluxo!$S:$S,"&gt;"&amp;CN$5,Fluxo!$S:$S,"&lt;="&amp;CO$5,Fluxo!$D:$D,$D20)</f>
        <v>0</v>
      </c>
      <c r="CP20" s="18">
        <f>SUMIFS(Fluxo!$N:$N,Fluxo!$S:$S,"&gt;"&amp;CO$5,Fluxo!$S:$S,"&lt;="&amp;CP$5,Fluxo!$D:$D,$D20)</f>
        <v>0</v>
      </c>
      <c r="CQ20" s="18">
        <f>SUMIFS(Fluxo!$N:$N,Fluxo!$S:$S,"&gt;"&amp;CP$5,Fluxo!$S:$S,"&lt;="&amp;CQ$5,Fluxo!$D:$D,$D20)</f>
        <v>0</v>
      </c>
      <c r="CR20" s="18">
        <f>SUMIFS(Fluxo!$N:$N,Fluxo!$S:$S,"&gt;"&amp;CQ$5,Fluxo!$S:$S,"&lt;="&amp;CR$5,Fluxo!$D:$D,$D20)</f>
        <v>0</v>
      </c>
      <c r="CS20" s="18">
        <f>SUMIFS(Fluxo!$N:$N,Fluxo!$S:$S,"&gt;"&amp;CR$5,Fluxo!$S:$S,"&lt;="&amp;CS$5,Fluxo!$D:$D,$D20)</f>
        <v>0</v>
      </c>
      <c r="CT20" s="18">
        <f>SUMIFS(Fluxo!$N:$N,Fluxo!$S:$S,"&gt;"&amp;CS$5,Fluxo!$S:$S,"&lt;="&amp;CT$5,Fluxo!$D:$D,$D20)</f>
        <v>0</v>
      </c>
      <c r="CU20" s="18">
        <f>SUMIFS(Fluxo!$N:$N,Fluxo!$S:$S,"&gt;"&amp;CT$5,Fluxo!$S:$S,"&lt;="&amp;CU$5,Fluxo!$D:$D,$D20)</f>
        <v>0</v>
      </c>
      <c r="CV20" s="18">
        <f>SUMIFS(Fluxo!$N:$N,Fluxo!$S:$S,"&gt;"&amp;CU$5,Fluxo!$S:$S,"&lt;="&amp;CV$5,Fluxo!$D:$D,$D20)</f>
        <v>0</v>
      </c>
      <c r="CW20" s="18">
        <f>SUMIFS(Fluxo!$N:$N,Fluxo!$S:$S,"&gt;"&amp;CV$5,Fluxo!$S:$S,"&lt;="&amp;CW$5,Fluxo!$D:$D,$D20)</f>
        <v>0</v>
      </c>
      <c r="CX20" s="18">
        <f>SUMIFS(Fluxo!$N:$N,Fluxo!$S:$S,"&gt;"&amp;CW$5,Fluxo!$S:$S,"&lt;="&amp;CX$5,Fluxo!$D:$D,$D20)</f>
        <v>0</v>
      </c>
      <c r="CY20" s="18">
        <f>SUMIFS(Fluxo!$N:$N,Fluxo!$S:$S,"&gt;"&amp;CX$5,Fluxo!$S:$S,"&lt;="&amp;CY$5,Fluxo!$D:$D,$D20)</f>
        <v>0</v>
      </c>
      <c r="CZ20" s="18">
        <f>SUMIFS(Fluxo!$N:$N,Fluxo!$S:$S,"&gt;"&amp;CY$5,Fluxo!$S:$S,"&lt;="&amp;CZ$5,Fluxo!$D:$D,$D20)</f>
        <v>0</v>
      </c>
      <c r="DA20" s="18">
        <f>SUMIFS(Fluxo!$N:$N,Fluxo!$S:$S,"&gt;"&amp;CZ$5,Fluxo!$S:$S,"&lt;="&amp;DA$5,Fluxo!$D:$D,$D20)</f>
        <v>0</v>
      </c>
      <c r="DB20" s="18">
        <f>SUMIFS(Fluxo!$N:$N,Fluxo!$S:$S,"&gt;"&amp;DA$5,Fluxo!$S:$S,"&lt;="&amp;DB$5,Fluxo!$D:$D,$D20)</f>
        <v>0</v>
      </c>
      <c r="DC20" s="18">
        <f>SUMIFS(Fluxo!$N:$N,Fluxo!$S:$S,"&gt;"&amp;DB$5,Fluxo!$S:$S,"&lt;="&amp;DC$5,Fluxo!$D:$D,$D20)</f>
        <v>0</v>
      </c>
      <c r="DD20" s="18">
        <f>SUMIFS(Fluxo!$N:$N,Fluxo!$S:$S,"&gt;"&amp;DC$5,Fluxo!$S:$S,"&lt;="&amp;DD$5,Fluxo!$D:$D,$D20)</f>
        <v>0</v>
      </c>
      <c r="DE20" s="18">
        <f>SUMIFS(Fluxo!$N:$N,Fluxo!$S:$S,"&gt;"&amp;DD$5,Fluxo!$S:$S,"&lt;="&amp;DE$5,Fluxo!$D:$D,$D20)</f>
        <v>0</v>
      </c>
      <c r="DF20" s="18">
        <f>SUMIFS(Fluxo!$N:$N,Fluxo!$S:$S,"&gt;"&amp;DE$5,Fluxo!$S:$S,"&lt;="&amp;DF$5,Fluxo!$D:$D,$D20)</f>
        <v>0</v>
      </c>
      <c r="DG20" s="18">
        <f>SUMIFS(Fluxo!$N:$N,Fluxo!$S:$S,"&gt;"&amp;DF$5,Fluxo!$S:$S,"&lt;="&amp;DG$5,Fluxo!$D:$D,$D20)</f>
        <v>0</v>
      </c>
      <c r="DH20" s="18">
        <f>SUMIFS(Fluxo!$N:$N,Fluxo!$S:$S,"&gt;"&amp;DG$5,Fluxo!$S:$S,"&lt;="&amp;DH$5,Fluxo!$D:$D,$D20)</f>
        <v>0</v>
      </c>
      <c r="DI20" s="18">
        <f>SUMIFS(Fluxo!$N:$N,Fluxo!$S:$S,"&gt;"&amp;DH$5,Fluxo!$S:$S,"&lt;="&amp;DI$5,Fluxo!$D:$D,$D20)</f>
        <v>0</v>
      </c>
      <c r="DJ20" s="18">
        <f>SUMIFS(Fluxo!$N:$N,Fluxo!$S:$S,"&gt;"&amp;DI$5,Fluxo!$S:$S,"&lt;="&amp;DJ$5,Fluxo!$D:$D,$D20)</f>
        <v>0</v>
      </c>
      <c r="DK20" s="18">
        <f>SUMIFS(Fluxo!$N:$N,Fluxo!$S:$S,"&gt;"&amp;DJ$5,Fluxo!$S:$S,"&lt;="&amp;DK$5,Fluxo!$D:$D,$D20)</f>
        <v>0</v>
      </c>
      <c r="DL20" s="18">
        <f>SUMIFS(Fluxo!$N:$N,Fluxo!$S:$S,"&gt;"&amp;DK$5,Fluxo!$S:$S,"&lt;="&amp;DL$5,Fluxo!$D:$D,$D20)</f>
        <v>0</v>
      </c>
      <c r="DM20" s="18">
        <f>SUMIFS(Fluxo!$N:$N,Fluxo!$S:$S,"&gt;"&amp;DL$5,Fluxo!$S:$S,"&lt;="&amp;DM$5,Fluxo!$D:$D,$D20)</f>
        <v>0</v>
      </c>
      <c r="DN20" s="18">
        <f>SUMIFS(Fluxo!$N:$N,Fluxo!$S:$S,"&gt;"&amp;DM$5,Fluxo!$S:$S,"&lt;="&amp;DN$5,Fluxo!$D:$D,$D20)</f>
        <v>0</v>
      </c>
      <c r="DO20" s="18">
        <f>SUMIFS(Fluxo!$N:$N,Fluxo!$S:$S,"&gt;"&amp;DN$5,Fluxo!$S:$S,"&lt;="&amp;DO$5,Fluxo!$D:$D,$D20)</f>
        <v>0</v>
      </c>
      <c r="DP20" s="18">
        <f>SUMIFS(Fluxo!$N:$N,Fluxo!$S:$S,"&gt;"&amp;DO$5,Fluxo!$S:$S,"&lt;="&amp;DP$5,Fluxo!$D:$D,$D20)</f>
        <v>0</v>
      </c>
      <c r="DQ20" s="18">
        <f>SUMIFS(Fluxo!$N:$N,Fluxo!$S:$S,"&gt;"&amp;DP$5,Fluxo!$S:$S,"&lt;="&amp;DQ$5,Fluxo!$D:$D,$D20)</f>
        <v>0</v>
      </c>
      <c r="DR20" s="18">
        <f>SUMIFS(Fluxo!$N:$N,Fluxo!$S:$S,"&gt;"&amp;DQ$5,Fluxo!$S:$S,"&lt;="&amp;DR$5,Fluxo!$D:$D,$D20)</f>
        <v>0</v>
      </c>
      <c r="DS20" s="18">
        <f>SUMIFS(Fluxo!$N:$N,Fluxo!$S:$S,"&gt;"&amp;DR$5,Fluxo!$S:$S,"&lt;="&amp;DS$5,Fluxo!$D:$D,$D20)</f>
        <v>0</v>
      </c>
      <c r="DT20" s="18">
        <f>SUMIFS(Fluxo!$N:$N,Fluxo!$S:$S,"&gt;"&amp;DS$5,Fluxo!$S:$S,"&lt;="&amp;DT$5,Fluxo!$D:$D,$D20)</f>
        <v>0</v>
      </c>
      <c r="DU20" s="18">
        <f>SUMIFS(Fluxo!$N:$N,Fluxo!$S:$S,"&gt;"&amp;DT$5,Fluxo!$S:$S,"&lt;="&amp;DU$5,Fluxo!$D:$D,$D20)</f>
        <v>0</v>
      </c>
      <c r="DV20" s="18">
        <f>SUMIFS(Fluxo!$N:$N,Fluxo!$S:$S,"&gt;"&amp;DU$5,Fluxo!$S:$S,"&lt;="&amp;DV$5,Fluxo!$D:$D,$D20)</f>
        <v>0</v>
      </c>
      <c r="DW20" s="18">
        <f>SUMIFS(Fluxo!$N:$N,Fluxo!$S:$S,"&gt;"&amp;DV$5,Fluxo!$S:$S,"&lt;="&amp;DW$5,Fluxo!$D:$D,$D20)</f>
        <v>0</v>
      </c>
      <c r="DX20" s="18">
        <f>SUMIFS(Fluxo!$N:$N,Fluxo!$S:$S,"&gt;"&amp;DW$5,Fluxo!$S:$S,"&lt;="&amp;DX$5,Fluxo!$D:$D,$D20)</f>
        <v>0</v>
      </c>
      <c r="DY20" s="18">
        <f>SUMIFS(Fluxo!$N:$N,Fluxo!$S:$S,"&gt;"&amp;DX$5,Fluxo!$S:$S,"&lt;="&amp;DY$5,Fluxo!$D:$D,$D20)</f>
        <v>0</v>
      </c>
      <c r="DZ20" s="18">
        <f>SUMIFS(Fluxo!$N:$N,Fluxo!$S:$S,"&gt;"&amp;DY$5,Fluxo!$S:$S,"&lt;="&amp;DZ$5,Fluxo!$D:$D,$D20)</f>
        <v>0</v>
      </c>
      <c r="EA20" s="18">
        <f>SUMIFS(Fluxo!$N:$N,Fluxo!$S:$S,"&gt;"&amp;DZ$5,Fluxo!$S:$S,"&lt;="&amp;EA$5,Fluxo!$D:$D,$D20)</f>
        <v>0</v>
      </c>
      <c r="EB20" s="18">
        <f>SUMIFS(Fluxo!$N:$N,Fluxo!$S:$S,"&gt;"&amp;EA$5,Fluxo!$S:$S,"&lt;="&amp;EB$5,Fluxo!$D:$D,$D20)</f>
        <v>0</v>
      </c>
      <c r="EC20" s="18">
        <f>SUMIFS(Fluxo!$N:$N,Fluxo!$S:$S,"&gt;"&amp;EB$5,Fluxo!$S:$S,"&lt;="&amp;EC$5,Fluxo!$D:$D,$D20)</f>
        <v>0</v>
      </c>
      <c r="ED20" s="18">
        <f>SUMIFS(Fluxo!$N:$N,Fluxo!$S:$S,"&gt;"&amp;EC$5,Fluxo!$S:$S,"&lt;="&amp;ED$5,Fluxo!$D:$D,$D20)</f>
        <v>0</v>
      </c>
      <c r="EE20" s="18">
        <f>SUMIFS(Fluxo!$N:$N,Fluxo!$S:$S,"&gt;"&amp;ED$5,Fluxo!$S:$S,"&lt;="&amp;EE$5,Fluxo!$D:$D,$D20)</f>
        <v>0</v>
      </c>
      <c r="EF20" s="18">
        <f>SUMIFS(Fluxo!$N:$N,Fluxo!$S:$S,"&gt;"&amp;EE$5,Fluxo!$S:$S,"&lt;="&amp;EF$5,Fluxo!$D:$D,$D20)</f>
        <v>0</v>
      </c>
      <c r="EG20" s="18">
        <f>SUMIFS(Fluxo!$N:$N,Fluxo!$S:$S,"&gt;"&amp;EF$5,Fluxo!$S:$S,"&lt;="&amp;EG$5,Fluxo!$D:$D,$D20)</f>
        <v>0</v>
      </c>
      <c r="EH20" s="18">
        <f>SUMIFS(Fluxo!$N:$N,Fluxo!$S:$S,"&gt;"&amp;EG$5,Fluxo!$S:$S,"&lt;="&amp;EH$5,Fluxo!$D:$D,$D20)</f>
        <v>0</v>
      </c>
      <c r="EI20" s="18">
        <f>SUMIFS(Fluxo!$N:$N,Fluxo!$S:$S,"&gt;"&amp;EH$5,Fluxo!$S:$S,"&lt;="&amp;EI$5,Fluxo!$D:$D,$D20)</f>
        <v>0</v>
      </c>
      <c r="EJ20" s="18">
        <f>SUMIFS(Fluxo!$N:$N,Fluxo!$S:$S,"&gt;"&amp;EI$5,Fluxo!$S:$S,"&lt;="&amp;EJ$5,Fluxo!$D:$D,$D20)</f>
        <v>0</v>
      </c>
      <c r="EK20" s="18">
        <f>SUMIFS(Fluxo!$N:$N,Fluxo!$S:$S,"&gt;"&amp;EJ$5,Fluxo!$S:$S,"&lt;="&amp;EK$5,Fluxo!$D:$D,$D20)</f>
        <v>0</v>
      </c>
      <c r="EL20" s="18">
        <f>SUMIFS(Fluxo!$N:$N,Fluxo!$S:$S,"&gt;"&amp;EK$5,Fluxo!$S:$S,"&lt;="&amp;EL$5,Fluxo!$D:$D,$D20)</f>
        <v>0</v>
      </c>
      <c r="EM20" s="18">
        <f>SUMIFS(Fluxo!$N:$N,Fluxo!$S:$S,"&gt;"&amp;EL$5,Fluxo!$S:$S,"&lt;="&amp;EM$5,Fluxo!$D:$D,$D20)</f>
        <v>0</v>
      </c>
      <c r="EN20" s="18">
        <f>SUMIFS(Fluxo!$N:$N,Fluxo!$S:$S,"&gt;"&amp;EM$5,Fluxo!$S:$S,"&lt;="&amp;EN$5,Fluxo!$D:$D,$D20)</f>
        <v>0</v>
      </c>
      <c r="EO20" s="18">
        <f>SUMIFS(Fluxo!$N:$N,Fluxo!$S:$S,"&gt;"&amp;EN$5,Fluxo!$S:$S,"&lt;="&amp;EO$5,Fluxo!$D:$D,$D20)</f>
        <v>0</v>
      </c>
      <c r="EP20" s="18">
        <f>SUMIFS(Fluxo!$N:$N,Fluxo!$S:$S,"&gt;"&amp;EO$5,Fluxo!$S:$S,"&lt;="&amp;EP$5,Fluxo!$D:$D,$D20)</f>
        <v>0</v>
      </c>
      <c r="EQ20" s="18">
        <f>SUMIFS(Fluxo!$N:$N,Fluxo!$S:$S,"&gt;"&amp;EP$5,Fluxo!$S:$S,"&lt;="&amp;EQ$5,Fluxo!$D:$D,$D20)</f>
        <v>0</v>
      </c>
      <c r="ER20" s="18">
        <f>SUMIFS(Fluxo!$N:$N,Fluxo!$S:$S,"&gt;"&amp;EQ$5,Fluxo!$S:$S,"&lt;="&amp;ER$5,Fluxo!$D:$D,$D20)</f>
        <v>0</v>
      </c>
      <c r="ES20" s="18">
        <f>SUMIFS(Fluxo!$N:$N,Fluxo!$S:$S,"&gt;"&amp;ER$5,Fluxo!$S:$S,"&lt;="&amp;ES$5,Fluxo!$D:$D,$D20)</f>
        <v>0</v>
      </c>
      <c r="ET20" s="18">
        <f>SUMIFS(Fluxo!$N:$N,Fluxo!$S:$S,"&gt;"&amp;ES$5,Fluxo!$S:$S,"&lt;="&amp;ET$5,Fluxo!$D:$D,$D20)</f>
        <v>0</v>
      </c>
      <c r="EU20" s="18">
        <f>SUMIFS(Fluxo!$N:$N,Fluxo!$S:$S,"&gt;"&amp;ET$5,Fluxo!$S:$S,"&lt;="&amp;EU$5,Fluxo!$D:$D,$D20)</f>
        <v>0</v>
      </c>
      <c r="EV20" s="18">
        <f>SUMIFS(Fluxo!$N:$N,Fluxo!$S:$S,"&gt;"&amp;EU$5,Fluxo!$S:$S,"&lt;="&amp;EV$5,Fluxo!$D:$D,$D20)</f>
        <v>0</v>
      </c>
      <c r="EW20" s="18">
        <f>SUMIFS(Fluxo!$N:$N,Fluxo!$S:$S,"&gt;"&amp;EV$5,Fluxo!$S:$S,"&lt;="&amp;EW$5,Fluxo!$D:$D,$D20)</f>
        <v>0</v>
      </c>
      <c r="EX20" s="18">
        <f>SUMIFS(Fluxo!$N:$N,Fluxo!$S:$S,"&gt;"&amp;EW$5,Fluxo!$S:$S,"&lt;="&amp;EX$5,Fluxo!$D:$D,$D20)</f>
        <v>0</v>
      </c>
      <c r="EY20" s="18">
        <f>SUMIFS(Fluxo!$N:$N,Fluxo!$S:$S,"&gt;"&amp;EX$5,Fluxo!$S:$S,"&lt;="&amp;EY$5,Fluxo!$D:$D,$D20)</f>
        <v>0</v>
      </c>
      <c r="EZ20" s="18">
        <f>SUMIFS(Fluxo!$N:$N,Fluxo!$S:$S,"&gt;"&amp;EY$5,Fluxo!$S:$S,"&lt;="&amp;EZ$5,Fluxo!$D:$D,$D20)</f>
        <v>0</v>
      </c>
      <c r="FA20" s="18">
        <f>SUMIFS(Fluxo!$N:$N,Fluxo!$S:$S,"&gt;"&amp;EZ$5,Fluxo!$S:$S,"&lt;="&amp;FA$5,Fluxo!$D:$D,$D20)</f>
        <v>0</v>
      </c>
      <c r="FB20" s="18">
        <f>SUMIFS(Fluxo!$N:$N,Fluxo!$S:$S,"&gt;"&amp;FA$5,Fluxo!$S:$S,"&lt;="&amp;FB$5,Fluxo!$D:$D,$D20)</f>
        <v>0</v>
      </c>
      <c r="FC20" s="18">
        <f>SUMIFS(Fluxo!$N:$N,Fluxo!$S:$S,"&gt;"&amp;FB$5,Fluxo!$S:$S,"&lt;="&amp;FC$5,Fluxo!$D:$D,$D20)</f>
        <v>0</v>
      </c>
      <c r="FD20" s="18">
        <f>SUMIFS(Fluxo!$N:$N,Fluxo!$S:$S,"&gt;"&amp;FC$5,Fluxo!$S:$S,"&lt;="&amp;FD$5,Fluxo!$D:$D,$D20)</f>
        <v>0</v>
      </c>
      <c r="FE20" s="18">
        <f>SUMIFS(Fluxo!$N:$N,Fluxo!$S:$S,"&gt;"&amp;FD$5,Fluxo!$S:$S,"&lt;="&amp;FE$5,Fluxo!$D:$D,$D20)</f>
        <v>0</v>
      </c>
      <c r="FF20" s="18">
        <f>SUMIFS(Fluxo!$N:$N,Fluxo!$S:$S,"&gt;"&amp;FE$5,Fluxo!$S:$S,"&lt;="&amp;FF$5,Fluxo!$D:$D,$D20)</f>
        <v>0</v>
      </c>
      <c r="FG20" s="18">
        <f>SUMIFS(Fluxo!$N:$N,Fluxo!$S:$S,"&gt;"&amp;FF$5,Fluxo!$S:$S,"&lt;="&amp;FG$5,Fluxo!$D:$D,$D20)</f>
        <v>0</v>
      </c>
      <c r="FH20" s="18">
        <f>SUMIFS(Fluxo!$N:$N,Fluxo!$S:$S,"&gt;"&amp;FG$5,Fluxo!$S:$S,"&lt;="&amp;FH$5,Fluxo!$D:$D,$D20)</f>
        <v>0</v>
      </c>
      <c r="FI20" s="18">
        <f>SUMIFS(Fluxo!$N:$N,Fluxo!$S:$S,"&gt;"&amp;FH$5,Fluxo!$S:$S,"&lt;="&amp;FI$5,Fluxo!$D:$D,$D20)</f>
        <v>0</v>
      </c>
      <c r="FJ20" s="18">
        <f>SUMIFS(Fluxo!$N:$N,Fluxo!$S:$S,"&gt;"&amp;FI$5,Fluxo!$S:$S,"&lt;="&amp;FJ$5,Fluxo!$D:$D,$D20)</f>
        <v>0</v>
      </c>
      <c r="FK20" s="18">
        <f>SUMIFS(Fluxo!$N:$N,Fluxo!$S:$S,"&gt;"&amp;FJ$5,Fluxo!$S:$S,"&lt;="&amp;FK$5,Fluxo!$D:$D,$D20)</f>
        <v>0</v>
      </c>
      <c r="FL20" s="18">
        <f>SUMIFS(Fluxo!$N:$N,Fluxo!$S:$S,"&gt;"&amp;FK$5,Fluxo!$S:$S,"&lt;="&amp;FL$5,Fluxo!$D:$D,$D20)</f>
        <v>0</v>
      </c>
      <c r="FM20" s="18">
        <f>SUMIFS(Fluxo!$N:$N,Fluxo!$S:$S,"&gt;"&amp;FL$5,Fluxo!$S:$S,"&lt;="&amp;FM$5,Fluxo!$D:$D,$D20)</f>
        <v>0</v>
      </c>
      <c r="FN20" s="18">
        <f>SUMIFS(Fluxo!$N:$N,Fluxo!$S:$S,"&gt;"&amp;FM$5,Fluxo!$S:$S,"&lt;="&amp;FN$5,Fluxo!$D:$D,$D20)</f>
        <v>0</v>
      </c>
      <c r="FO20" s="18">
        <f>SUMIFS(Fluxo!$N:$N,Fluxo!$S:$S,"&gt;"&amp;FN$5,Fluxo!$S:$S,"&lt;="&amp;FO$5,Fluxo!$D:$D,$D20)</f>
        <v>0</v>
      </c>
      <c r="FP20" s="18">
        <f>SUMIFS(Fluxo!$N:$N,Fluxo!$S:$S,"&gt;"&amp;FO$5,Fluxo!$S:$S,"&lt;="&amp;FP$5,Fluxo!$D:$D,$D20)</f>
        <v>0</v>
      </c>
      <c r="FQ20" s="18">
        <f>SUMIFS(Fluxo!$N:$N,Fluxo!$S:$S,"&gt;"&amp;FP$5,Fluxo!$S:$S,"&lt;="&amp;FQ$5,Fluxo!$D:$D,$D20)</f>
        <v>0</v>
      </c>
      <c r="FR20" s="18">
        <f>SUMIFS(Fluxo!$N:$N,Fluxo!$S:$S,"&gt;"&amp;FQ$5,Fluxo!$S:$S,"&lt;="&amp;FR$5,Fluxo!$D:$D,$D20)</f>
        <v>0</v>
      </c>
      <c r="FS20" s="18">
        <f>SUMIFS(Fluxo!$N:$N,Fluxo!$S:$S,"&gt;"&amp;FR$5,Fluxo!$S:$S,"&lt;="&amp;FS$5,Fluxo!$D:$D,$D20)</f>
        <v>0</v>
      </c>
      <c r="FT20" s="18">
        <f>SUMIFS(Fluxo!$N:$N,Fluxo!$S:$S,"&gt;"&amp;FS$5,Fluxo!$S:$S,"&lt;="&amp;FT$5,Fluxo!$D:$D,$D20)</f>
        <v>0</v>
      </c>
      <c r="FU20" s="18">
        <f>SUMIFS(Fluxo!$N:$N,Fluxo!$S:$S,"&gt;"&amp;FT$5,Fluxo!$S:$S,"&lt;="&amp;FU$5,Fluxo!$D:$D,$D20)</f>
        <v>0</v>
      </c>
      <c r="FV20" s="18">
        <f>SUMIFS(Fluxo!$N:$N,Fluxo!$S:$S,"&gt;"&amp;FU$5,Fluxo!$S:$S,"&lt;="&amp;FV$5,Fluxo!$D:$D,$D20)</f>
        <v>0</v>
      </c>
      <c r="FW20" s="18">
        <f>SUMIFS(Fluxo!$N:$N,Fluxo!$S:$S,"&gt;"&amp;FV$5,Fluxo!$S:$S,"&lt;="&amp;FW$5,Fluxo!$D:$D,$D20)</f>
        <v>0</v>
      </c>
      <c r="FX20" s="18">
        <f>SUMIFS(Fluxo!$N:$N,Fluxo!$S:$S,"&gt;"&amp;FW$5,Fluxo!$S:$S,"&lt;="&amp;FX$5,Fluxo!$D:$D,$D20)</f>
        <v>0</v>
      </c>
      <c r="FY20" s="18">
        <f>SUMIFS(Fluxo!$N:$N,Fluxo!$S:$S,"&gt;"&amp;FX$5,Fluxo!$S:$S,"&lt;="&amp;FY$5,Fluxo!$D:$D,$D20)</f>
        <v>0</v>
      </c>
      <c r="FZ20" s="18">
        <f>SUMIFS(Fluxo!$N:$N,Fluxo!$S:$S,"&gt;"&amp;FY$5,Fluxo!$S:$S,"&lt;="&amp;FZ$5,Fluxo!$D:$D,$D20)</f>
        <v>0</v>
      </c>
      <c r="GA20" s="18">
        <f>SUMIFS(Fluxo!$N:$N,Fluxo!$S:$S,"&gt;"&amp;FZ$5,Fluxo!$S:$S,"&lt;="&amp;GA$5,Fluxo!$D:$D,$D20)</f>
        <v>0</v>
      </c>
      <c r="GB20" s="18">
        <f>SUMIFS(Fluxo!$N:$N,Fluxo!$S:$S,"&gt;"&amp;GA$5,Fluxo!$S:$S,"&lt;="&amp;GB$5,Fluxo!$D:$D,$D20)</f>
        <v>0</v>
      </c>
      <c r="GC20" s="18">
        <f>SUMIFS(Fluxo!$N:$N,Fluxo!$S:$S,"&gt;"&amp;GB$5,Fluxo!$S:$S,"&lt;="&amp;GC$5,Fluxo!$D:$D,$D20)</f>
        <v>0</v>
      </c>
      <c r="GD20" s="18">
        <f>SUMIFS(Fluxo!$N:$N,Fluxo!$S:$S,"&gt;"&amp;GC$5,Fluxo!$S:$S,"&lt;="&amp;GD$5,Fluxo!$D:$D,$D20)</f>
        <v>0</v>
      </c>
      <c r="GE20" s="18">
        <f>SUMIFS(Fluxo!$N:$N,Fluxo!$S:$S,"&gt;"&amp;GD$5,Fluxo!$S:$S,"&lt;="&amp;GE$5,Fluxo!$D:$D,$D20)</f>
        <v>0</v>
      </c>
      <c r="GF20" s="18">
        <f>SUMIFS(Fluxo!$N:$N,Fluxo!$S:$S,"&gt;"&amp;GE$5,Fluxo!$S:$S,"&lt;="&amp;GF$5,Fluxo!$D:$D,$D20)</f>
        <v>0</v>
      </c>
      <c r="GG20" s="18">
        <f>SUMIFS(Fluxo!$N:$N,Fluxo!$S:$S,"&gt;"&amp;GF$5,Fluxo!$S:$S,"&lt;="&amp;GG$5,Fluxo!$D:$D,$D20)</f>
        <v>0</v>
      </c>
      <c r="GH20" s="18">
        <f>SUMIFS(Fluxo!$N:$N,Fluxo!$S:$S,"&gt;"&amp;GG$5,Fluxo!$S:$S,"&lt;="&amp;GH$5,Fluxo!$D:$D,$D20)</f>
        <v>0</v>
      </c>
      <c r="GI20" s="18">
        <f>SUMIFS(Fluxo!$N:$N,Fluxo!$S:$S,"&gt;"&amp;GH$5,Fluxo!$S:$S,"&lt;="&amp;GI$5,Fluxo!$D:$D,$D20)</f>
        <v>0</v>
      </c>
      <c r="GJ20" s="18">
        <f>SUMIFS(Fluxo!$N:$N,Fluxo!$S:$S,"&gt;"&amp;GI$5,Fluxo!$S:$S,"&lt;="&amp;GJ$5,Fluxo!$D:$D,$D20)</f>
        <v>0</v>
      </c>
      <c r="GK20" s="18">
        <f>SUMIFS(Fluxo!$N:$N,Fluxo!$S:$S,"&gt;"&amp;GJ$5,Fluxo!$S:$S,"&lt;="&amp;GK$5,Fluxo!$D:$D,$D20)</f>
        <v>0</v>
      </c>
      <c r="GL20" s="18">
        <f>SUMIFS(Fluxo!$N:$N,Fluxo!$S:$S,"&gt;"&amp;GK$5,Fluxo!$S:$S,"&lt;="&amp;GL$5,Fluxo!$D:$D,$D20)</f>
        <v>0</v>
      </c>
      <c r="GM20" s="18">
        <f>SUMIFS(Fluxo!$N:$N,Fluxo!$S:$S,"&gt;"&amp;GL$5,Fluxo!$S:$S,"&lt;="&amp;GM$5,Fluxo!$D:$D,$D20)</f>
        <v>0</v>
      </c>
      <c r="GN20" s="18">
        <f>SUMIFS(Fluxo!$N:$N,Fluxo!$S:$S,"&gt;"&amp;GM$5,Fluxo!$S:$S,"&lt;="&amp;GN$5,Fluxo!$D:$D,$D20)</f>
        <v>0</v>
      </c>
      <c r="GO20" s="18">
        <f>SUMIFS(Fluxo!$N:$N,Fluxo!$S:$S,"&gt;"&amp;GN$5,Fluxo!$S:$S,"&lt;="&amp;GO$5,Fluxo!$D:$D,$D20)</f>
        <v>0</v>
      </c>
      <c r="GP20" s="18">
        <f>SUMIFS(Fluxo!$N:$N,Fluxo!$S:$S,"&gt;"&amp;GO$5,Fluxo!$S:$S,"&lt;="&amp;GP$5,Fluxo!$D:$D,$D20)</f>
        <v>0</v>
      </c>
      <c r="GQ20" s="18">
        <f>SUMIFS(Fluxo!$N:$N,Fluxo!$S:$S,"&gt;"&amp;GP$5,Fluxo!$S:$S,"&lt;="&amp;GQ$5,Fluxo!$D:$D,$D20)</f>
        <v>0</v>
      </c>
      <c r="GR20" s="18">
        <f>SUMIFS(Fluxo!$N:$N,Fluxo!$S:$S,"&gt;"&amp;GQ$5,Fluxo!$S:$S,"&lt;="&amp;GR$5,Fluxo!$D:$D,$D20)</f>
        <v>0</v>
      </c>
      <c r="GS20" s="18">
        <f>SUMIFS(Fluxo!$N:$N,Fluxo!$S:$S,"&gt;"&amp;GR$5,Fluxo!$S:$S,"&lt;="&amp;GS$5,Fluxo!$D:$D,$D20)</f>
        <v>0</v>
      </c>
      <c r="GT20" s="18">
        <f>SUMIFS(Fluxo!$N:$N,Fluxo!$S:$S,"&gt;"&amp;GS$5,Fluxo!$S:$S,"&lt;="&amp;GT$5,Fluxo!$D:$D,$D20)</f>
        <v>0</v>
      </c>
      <c r="GU20" s="18">
        <f>SUMIFS(Fluxo!$N:$N,Fluxo!$S:$S,"&gt;"&amp;GT$5,Fluxo!$S:$S,"&lt;="&amp;GU$5,Fluxo!$D:$D,$D20)</f>
        <v>0</v>
      </c>
      <c r="GV20" s="18">
        <f>SUMIFS(Fluxo!$N:$N,Fluxo!$S:$S,"&gt;"&amp;GU$5,Fluxo!$S:$S,"&lt;="&amp;GV$5,Fluxo!$D:$D,$D20)</f>
        <v>0</v>
      </c>
      <c r="GW20" s="18">
        <f>SUMIFS(Fluxo!$N:$N,Fluxo!$S:$S,"&gt;"&amp;GV$5,Fluxo!$S:$S,"&lt;="&amp;GW$5,Fluxo!$D:$D,$D20)</f>
        <v>0</v>
      </c>
      <c r="GX20" s="18">
        <f>SUMIFS(Fluxo!$N:$N,Fluxo!$S:$S,"&gt;"&amp;GW$5,Fluxo!$S:$S,"&lt;="&amp;GX$5,Fluxo!$D:$D,$D20)</f>
        <v>0</v>
      </c>
      <c r="GY20" s="18">
        <f>SUMIFS(Fluxo!$N:$N,Fluxo!$S:$S,"&gt;"&amp;GX$5,Fluxo!$S:$S,"&lt;="&amp;GY$5,Fluxo!$D:$D,$D20)</f>
        <v>0</v>
      </c>
      <c r="GZ20" s="18">
        <f>SUMIFS(Fluxo!$N:$N,Fluxo!$S:$S,"&gt;"&amp;GY$5,Fluxo!$S:$S,"&lt;="&amp;GZ$5,Fluxo!$D:$D,$D20)</f>
        <v>0</v>
      </c>
      <c r="HA20" s="18">
        <f>SUMIFS(Fluxo!$N:$N,Fluxo!$S:$S,"&gt;"&amp;GZ$5,Fluxo!$S:$S,"&lt;="&amp;HA$5,Fluxo!$D:$D,$D20)</f>
        <v>0</v>
      </c>
      <c r="HB20" s="18">
        <f>SUMIFS(Fluxo!$N:$N,Fluxo!$S:$S,"&gt;"&amp;HA$5,Fluxo!$S:$S,"&lt;="&amp;HB$5,Fluxo!$D:$D,$D20)</f>
        <v>0</v>
      </c>
      <c r="HC20" s="18">
        <f>SUMIFS(Fluxo!$N:$N,Fluxo!$S:$S,"&gt;"&amp;HB$5,Fluxo!$S:$S,"&lt;="&amp;HC$5,Fluxo!$D:$D,$D20)</f>
        <v>0</v>
      </c>
      <c r="HD20" s="18">
        <f>SUMIFS(Fluxo!$N:$N,Fluxo!$S:$S,"&gt;"&amp;HC$5,Fluxo!$S:$S,"&lt;="&amp;HD$5,Fluxo!$D:$D,$D20)</f>
        <v>0</v>
      </c>
      <c r="HE20" s="18">
        <f>SUMIFS(Fluxo!$N:$N,Fluxo!$S:$S,"&gt;"&amp;HD$5,Fluxo!$S:$S,"&lt;="&amp;HE$5,Fluxo!$D:$D,$D20)</f>
        <v>0</v>
      </c>
      <c r="HF20" s="18">
        <f>SUMIFS(Fluxo!$N:$N,Fluxo!$S:$S,"&gt;"&amp;HE$5,Fluxo!$S:$S,"&lt;="&amp;HF$5,Fluxo!$D:$D,$D20)</f>
        <v>0</v>
      </c>
    </row>
    <row r="21" spans="1:214" s="16" customFormat="1">
      <c r="A21" s="20">
        <f t="shared" si="15"/>
        <v>11</v>
      </c>
      <c r="B21" s="140" t="str">
        <f>'Check Carteira'!C13</f>
        <v>E.1016.99.01.0061</v>
      </c>
      <c r="C21" s="19">
        <v>1</v>
      </c>
      <c r="D21" s="129" t="str">
        <f>'Check Carteira'!F13</f>
        <v>A-0061</v>
      </c>
      <c r="E21" s="21" t="str">
        <f>IFERROR(INDEX(Contratos!L:L,MATCH(D21,Contratos!R:R,0)),"")</f>
        <v/>
      </c>
      <c r="F21" s="139" t="str">
        <f>IFERROR(INDEX(Contratos!G:G,MATCH(D21,Contratos!R:R,0)),"")</f>
        <v/>
      </c>
      <c r="G21" s="83" t="str">
        <f ca="1">IFERROR(XNPV(#REF!,OFFSET(J21,0,MATCH(EOMONTH(E21,0),$J$5:$HF$5,0)-1,1,COUNT($J$5:$HF$5)-MATCH(EOMONTH(E21,0),$J$5:$HF$5,0)+1),OFFSET($J$5,0,MATCH(EOMONTH(E21,0),$J$5:$HF$5,0)-1,1,COUNT($J$5:$HF$5)-MATCH(EOMONTH(E21,0),$J$5:$HF$5,0)+1)),"")</f>
        <v/>
      </c>
      <c r="H21" s="83">
        <f t="shared" si="16"/>
        <v>0</v>
      </c>
      <c r="I21" s="18"/>
      <c r="J21" s="18">
        <f>SUMIFS(Fluxo!$N:$N,Fluxo!$S:$S,"&gt;"&amp;I$5,Fluxo!$S:$S,"&lt;="&amp;J$5,Fluxo!$D:$D,$D21)</f>
        <v>0</v>
      </c>
      <c r="K21" s="18">
        <f>SUMIFS(Fluxo!$N:$N,Fluxo!$S:$S,"&gt;"&amp;J$5,Fluxo!$S:$S,"&lt;="&amp;K$5,Fluxo!$D:$D,$D21)</f>
        <v>0</v>
      </c>
      <c r="L21" s="18">
        <f>SUMIFS(Fluxo!$N:$N,Fluxo!$S:$S,"&gt;"&amp;K$5,Fluxo!$S:$S,"&lt;="&amp;L$5,Fluxo!$D:$D,$D21)</f>
        <v>0</v>
      </c>
      <c r="M21" s="18">
        <f>SUMIFS(Fluxo!$N:$N,Fluxo!$S:$S,"&gt;"&amp;L$5,Fluxo!$S:$S,"&lt;="&amp;M$5,Fluxo!$D:$D,$D21)</f>
        <v>0</v>
      </c>
      <c r="N21" s="18">
        <f>SUMIFS(Fluxo!$N:$N,Fluxo!$S:$S,"&gt;"&amp;M$5,Fluxo!$S:$S,"&lt;="&amp;N$5,Fluxo!$D:$D,$D21)</f>
        <v>0</v>
      </c>
      <c r="O21" s="18">
        <f>SUMIFS(Fluxo!$N:$N,Fluxo!$S:$S,"&gt;"&amp;N$5,Fluxo!$S:$S,"&lt;="&amp;O$5,Fluxo!$D:$D,$D21)</f>
        <v>0</v>
      </c>
      <c r="P21" s="18">
        <f>SUMIFS(Fluxo!$N:$N,Fluxo!$S:$S,"&gt;"&amp;O$5,Fluxo!$S:$S,"&lt;="&amp;P$5,Fluxo!$D:$D,$D21)</f>
        <v>0</v>
      </c>
      <c r="Q21" s="18">
        <f>SUMIFS(Fluxo!$N:$N,Fluxo!$S:$S,"&gt;"&amp;P$5,Fluxo!$S:$S,"&lt;="&amp;Q$5,Fluxo!$D:$D,$D21)</f>
        <v>0</v>
      </c>
      <c r="R21" s="18">
        <f>SUMIFS(Fluxo!$N:$N,Fluxo!$S:$S,"&gt;"&amp;Q$5,Fluxo!$S:$S,"&lt;="&amp;R$5,Fluxo!$D:$D,$D21)</f>
        <v>0</v>
      </c>
      <c r="S21" s="18">
        <f>SUMIFS(Fluxo!$N:$N,Fluxo!$S:$S,"&gt;"&amp;R$5,Fluxo!$S:$S,"&lt;="&amp;S$5,Fluxo!$D:$D,$D21)</f>
        <v>0</v>
      </c>
      <c r="T21" s="18">
        <f>SUMIFS(Fluxo!$N:$N,Fluxo!$S:$S,"&gt;"&amp;S$5,Fluxo!$S:$S,"&lt;="&amp;T$5,Fluxo!$D:$D,$D21)</f>
        <v>0</v>
      </c>
      <c r="U21" s="18">
        <f>SUMIFS(Fluxo!$N:$N,Fluxo!$S:$S,"&gt;"&amp;T$5,Fluxo!$S:$S,"&lt;="&amp;U$5,Fluxo!$D:$D,$D21)</f>
        <v>0</v>
      </c>
      <c r="V21" s="18">
        <f>SUMIFS(Fluxo!$N:$N,Fluxo!$S:$S,"&gt;"&amp;U$5,Fluxo!$S:$S,"&lt;="&amp;V$5,Fluxo!$D:$D,$D21)</f>
        <v>0</v>
      </c>
      <c r="W21" s="18">
        <f>SUMIFS(Fluxo!$N:$N,Fluxo!$S:$S,"&gt;"&amp;V$5,Fluxo!$S:$S,"&lt;="&amp;W$5,Fluxo!$D:$D,$D21)</f>
        <v>0</v>
      </c>
      <c r="X21" s="18">
        <f>SUMIFS(Fluxo!$N:$N,Fluxo!$S:$S,"&gt;"&amp;W$5,Fluxo!$S:$S,"&lt;="&amp;X$5,Fluxo!$D:$D,$D21)</f>
        <v>0</v>
      </c>
      <c r="Y21" s="18">
        <f>SUMIFS(Fluxo!$N:$N,Fluxo!$S:$S,"&gt;"&amp;X$5,Fluxo!$S:$S,"&lt;="&amp;Y$5,Fluxo!$D:$D,$D21)</f>
        <v>0</v>
      </c>
      <c r="Z21" s="18">
        <f>SUMIFS(Fluxo!$N:$N,Fluxo!$S:$S,"&gt;"&amp;Y$5,Fluxo!$S:$S,"&lt;="&amp;Z$5,Fluxo!$D:$D,$D21)</f>
        <v>0</v>
      </c>
      <c r="AA21" s="18">
        <f>SUMIFS(Fluxo!$N:$N,Fluxo!$S:$S,"&gt;"&amp;Z$5,Fluxo!$S:$S,"&lt;="&amp;AA$5,Fluxo!$D:$D,$D21)</f>
        <v>0</v>
      </c>
      <c r="AB21" s="18">
        <f>SUMIFS(Fluxo!$N:$N,Fluxo!$S:$S,"&gt;"&amp;AA$5,Fluxo!$S:$S,"&lt;="&amp;AB$5,Fluxo!$D:$D,$D21)</f>
        <v>0</v>
      </c>
      <c r="AC21" s="18">
        <f>SUMIFS(Fluxo!$N:$N,Fluxo!$S:$S,"&gt;"&amp;AB$5,Fluxo!$S:$S,"&lt;="&amp;AC$5,Fluxo!$D:$D,$D21)</f>
        <v>0</v>
      </c>
      <c r="AD21" s="18">
        <f>SUMIFS(Fluxo!$N:$N,Fluxo!$S:$S,"&gt;"&amp;AC$5,Fluxo!$S:$S,"&lt;="&amp;AD$5,Fluxo!$D:$D,$D21)</f>
        <v>0</v>
      </c>
      <c r="AE21" s="18">
        <f>SUMIFS(Fluxo!$N:$N,Fluxo!$S:$S,"&gt;"&amp;AD$5,Fluxo!$S:$S,"&lt;="&amp;AE$5,Fluxo!$D:$D,$D21)</f>
        <v>0</v>
      </c>
      <c r="AF21" s="18">
        <f>SUMIFS(Fluxo!$N:$N,Fluxo!$S:$S,"&gt;"&amp;AE$5,Fluxo!$S:$S,"&lt;="&amp;AF$5,Fluxo!$D:$D,$D21)</f>
        <v>0</v>
      </c>
      <c r="AG21" s="18">
        <f>SUMIFS(Fluxo!$N:$N,Fluxo!$S:$S,"&gt;"&amp;AF$5,Fluxo!$S:$S,"&lt;="&amp;AG$5,Fluxo!$D:$D,$D21)</f>
        <v>0</v>
      </c>
      <c r="AH21" s="18">
        <f>SUMIFS(Fluxo!$N:$N,Fluxo!$S:$S,"&gt;"&amp;AG$5,Fluxo!$S:$S,"&lt;="&amp;AH$5,Fluxo!$D:$D,$D21)</f>
        <v>0</v>
      </c>
      <c r="AI21" s="18">
        <f>SUMIFS(Fluxo!$N:$N,Fluxo!$S:$S,"&gt;"&amp;AH$5,Fluxo!$S:$S,"&lt;="&amp;AI$5,Fluxo!$D:$D,$D21)</f>
        <v>0</v>
      </c>
      <c r="AJ21" s="18">
        <f>SUMIFS(Fluxo!$N:$N,Fluxo!$S:$S,"&gt;"&amp;AI$5,Fluxo!$S:$S,"&lt;="&amp;AJ$5,Fluxo!$D:$D,$D21)</f>
        <v>0</v>
      </c>
      <c r="AK21" s="18">
        <f>SUMIFS(Fluxo!$N:$N,Fluxo!$S:$S,"&gt;"&amp;AJ$5,Fluxo!$S:$S,"&lt;="&amp;AK$5,Fluxo!$D:$D,$D21)</f>
        <v>0</v>
      </c>
      <c r="AL21" s="18">
        <f>SUMIFS(Fluxo!$N:$N,Fluxo!$S:$S,"&gt;"&amp;AK$5,Fluxo!$S:$S,"&lt;="&amp;AL$5,Fluxo!$D:$D,$D21)</f>
        <v>0</v>
      </c>
      <c r="AM21" s="18">
        <f>SUMIFS(Fluxo!$N:$N,Fluxo!$S:$S,"&gt;"&amp;AL$5,Fluxo!$S:$S,"&lt;="&amp;AM$5,Fluxo!$D:$D,$D21)</f>
        <v>0</v>
      </c>
      <c r="AN21" s="18">
        <f>SUMIFS(Fluxo!$N:$N,Fluxo!$S:$S,"&gt;"&amp;AM$5,Fluxo!$S:$S,"&lt;="&amp;AN$5,Fluxo!$D:$D,$D21)</f>
        <v>0</v>
      </c>
      <c r="AO21" s="18">
        <f>SUMIFS(Fluxo!$N:$N,Fluxo!$S:$S,"&gt;"&amp;AN$5,Fluxo!$S:$S,"&lt;="&amp;AO$5,Fluxo!$D:$D,$D21)</f>
        <v>0</v>
      </c>
      <c r="AP21" s="18">
        <f>SUMIFS(Fluxo!$N:$N,Fluxo!$S:$S,"&gt;"&amp;AO$5,Fluxo!$S:$S,"&lt;="&amp;AP$5,Fluxo!$D:$D,$D21)</f>
        <v>0</v>
      </c>
      <c r="AQ21" s="18">
        <f>SUMIFS(Fluxo!$N:$N,Fluxo!$S:$S,"&gt;"&amp;AP$5,Fluxo!$S:$S,"&lt;="&amp;AQ$5,Fluxo!$D:$D,$D21)</f>
        <v>0</v>
      </c>
      <c r="AR21" s="18">
        <f>SUMIFS(Fluxo!$N:$N,Fluxo!$S:$S,"&gt;"&amp;AQ$5,Fluxo!$S:$S,"&lt;="&amp;AR$5,Fluxo!$D:$D,$D21)</f>
        <v>0</v>
      </c>
      <c r="AS21" s="18">
        <f>SUMIFS(Fluxo!$N:$N,Fluxo!$S:$S,"&gt;"&amp;AR$5,Fluxo!$S:$S,"&lt;="&amp;AS$5,Fluxo!$D:$D,$D21)</f>
        <v>0</v>
      </c>
      <c r="AT21" s="18">
        <f>SUMIFS(Fluxo!$N:$N,Fluxo!$S:$S,"&gt;"&amp;AS$5,Fluxo!$S:$S,"&lt;="&amp;AT$5,Fluxo!$D:$D,$D21)</f>
        <v>0</v>
      </c>
      <c r="AU21" s="18">
        <f>SUMIFS(Fluxo!$N:$N,Fluxo!$S:$S,"&gt;"&amp;AT$5,Fluxo!$S:$S,"&lt;="&amp;AU$5,Fluxo!$D:$D,$D21)</f>
        <v>0</v>
      </c>
      <c r="AV21" s="18">
        <f>SUMIFS(Fluxo!$N:$N,Fluxo!$S:$S,"&gt;"&amp;AU$5,Fluxo!$S:$S,"&lt;="&amp;AV$5,Fluxo!$D:$D,$D21)</f>
        <v>0</v>
      </c>
      <c r="AW21" s="18">
        <f>SUMIFS(Fluxo!$N:$N,Fluxo!$S:$S,"&gt;"&amp;AV$5,Fluxo!$S:$S,"&lt;="&amp;AW$5,Fluxo!$D:$D,$D21)</f>
        <v>0</v>
      </c>
      <c r="AX21" s="18">
        <f>SUMIFS(Fluxo!$N:$N,Fluxo!$S:$S,"&gt;"&amp;AW$5,Fluxo!$S:$S,"&lt;="&amp;AX$5,Fluxo!$D:$D,$D21)</f>
        <v>0</v>
      </c>
      <c r="AY21" s="18">
        <f>SUMIFS(Fluxo!$N:$N,Fluxo!$S:$S,"&gt;"&amp;AX$5,Fluxo!$S:$S,"&lt;="&amp;AY$5,Fluxo!$D:$D,$D21)</f>
        <v>0</v>
      </c>
      <c r="AZ21" s="18">
        <f>SUMIFS(Fluxo!$N:$N,Fluxo!$S:$S,"&gt;"&amp;AY$5,Fluxo!$S:$S,"&lt;="&amp;AZ$5,Fluxo!$D:$D,$D21)</f>
        <v>0</v>
      </c>
      <c r="BA21" s="18">
        <f>SUMIFS(Fluxo!$N:$N,Fluxo!$S:$S,"&gt;"&amp;AZ$5,Fluxo!$S:$S,"&lt;="&amp;BA$5,Fluxo!$D:$D,$D21)</f>
        <v>0</v>
      </c>
      <c r="BB21" s="18">
        <f>SUMIFS(Fluxo!$N:$N,Fluxo!$S:$S,"&gt;"&amp;BA$5,Fluxo!$S:$S,"&lt;="&amp;BB$5,Fluxo!$D:$D,$D21)</f>
        <v>0</v>
      </c>
      <c r="BC21" s="18">
        <f>SUMIFS(Fluxo!$N:$N,Fluxo!$S:$S,"&gt;"&amp;BB$5,Fluxo!$S:$S,"&lt;="&amp;BC$5,Fluxo!$D:$D,$D21)</f>
        <v>0</v>
      </c>
      <c r="BD21" s="18">
        <f>SUMIFS(Fluxo!$N:$N,Fluxo!$S:$S,"&gt;"&amp;BC$5,Fluxo!$S:$S,"&lt;="&amp;BD$5,Fluxo!$D:$D,$D21)</f>
        <v>0</v>
      </c>
      <c r="BE21" s="18">
        <f>SUMIFS(Fluxo!$N:$N,Fluxo!$S:$S,"&gt;"&amp;BD$5,Fluxo!$S:$S,"&lt;="&amp;BE$5,Fluxo!$D:$D,$D21)</f>
        <v>0</v>
      </c>
      <c r="BF21" s="18">
        <f>SUMIFS(Fluxo!$N:$N,Fluxo!$S:$S,"&gt;"&amp;BE$5,Fluxo!$S:$S,"&lt;="&amp;BF$5,Fluxo!$D:$D,$D21)</f>
        <v>0</v>
      </c>
      <c r="BG21" s="18">
        <f>SUMIFS(Fluxo!$N:$N,Fluxo!$S:$S,"&gt;"&amp;BF$5,Fluxo!$S:$S,"&lt;="&amp;BG$5,Fluxo!$D:$D,$D21)</f>
        <v>0</v>
      </c>
      <c r="BH21" s="18">
        <f>SUMIFS(Fluxo!$N:$N,Fluxo!$S:$S,"&gt;"&amp;BG$5,Fluxo!$S:$S,"&lt;="&amp;BH$5,Fluxo!$D:$D,$D21)</f>
        <v>0</v>
      </c>
      <c r="BI21" s="18">
        <f>SUMIFS(Fluxo!$N:$N,Fluxo!$S:$S,"&gt;"&amp;BH$5,Fluxo!$S:$S,"&lt;="&amp;BI$5,Fluxo!$D:$D,$D21)</f>
        <v>0</v>
      </c>
      <c r="BJ21" s="18">
        <f>SUMIFS(Fluxo!$N:$N,Fluxo!$S:$S,"&gt;"&amp;BI$5,Fluxo!$S:$S,"&lt;="&amp;BJ$5,Fluxo!$D:$D,$D21)</f>
        <v>0</v>
      </c>
      <c r="BK21" s="18">
        <f>SUMIFS(Fluxo!$N:$N,Fluxo!$S:$S,"&gt;"&amp;BJ$5,Fluxo!$S:$S,"&lt;="&amp;BK$5,Fluxo!$D:$D,$D21)</f>
        <v>0</v>
      </c>
      <c r="BL21" s="18">
        <f>SUMIFS(Fluxo!$N:$N,Fluxo!$S:$S,"&gt;"&amp;BK$5,Fluxo!$S:$S,"&lt;="&amp;BL$5,Fluxo!$D:$D,$D21)</f>
        <v>0</v>
      </c>
      <c r="BM21" s="18">
        <f>SUMIFS(Fluxo!$N:$N,Fluxo!$S:$S,"&gt;"&amp;BL$5,Fluxo!$S:$S,"&lt;="&amp;BM$5,Fluxo!$D:$D,$D21)</f>
        <v>0</v>
      </c>
      <c r="BN21" s="18">
        <f>SUMIFS(Fluxo!$N:$N,Fluxo!$S:$S,"&gt;"&amp;BM$5,Fluxo!$S:$S,"&lt;="&amp;BN$5,Fluxo!$D:$D,$D21)</f>
        <v>0</v>
      </c>
      <c r="BO21" s="18">
        <f>SUMIFS(Fluxo!$N:$N,Fluxo!$S:$S,"&gt;"&amp;BN$5,Fluxo!$S:$S,"&lt;="&amp;BO$5,Fluxo!$D:$D,$D21)</f>
        <v>0</v>
      </c>
      <c r="BP21" s="18">
        <f>SUMIFS(Fluxo!$N:$N,Fluxo!$S:$S,"&gt;"&amp;BO$5,Fluxo!$S:$S,"&lt;="&amp;BP$5,Fluxo!$D:$D,$D21)</f>
        <v>0</v>
      </c>
      <c r="BQ21" s="18">
        <f>SUMIFS(Fluxo!$N:$N,Fluxo!$S:$S,"&gt;"&amp;BP$5,Fluxo!$S:$S,"&lt;="&amp;BQ$5,Fluxo!$D:$D,$D21)</f>
        <v>0</v>
      </c>
      <c r="BR21" s="18">
        <f>SUMIFS(Fluxo!$N:$N,Fluxo!$S:$S,"&gt;"&amp;BQ$5,Fluxo!$S:$S,"&lt;="&amp;BR$5,Fluxo!$D:$D,$D21)</f>
        <v>0</v>
      </c>
      <c r="BS21" s="18">
        <f>SUMIFS(Fluxo!$N:$N,Fluxo!$S:$S,"&gt;"&amp;BR$5,Fluxo!$S:$S,"&lt;="&amp;BS$5,Fluxo!$D:$D,$D21)</f>
        <v>0</v>
      </c>
      <c r="BT21" s="18">
        <f>SUMIFS(Fluxo!$N:$N,Fluxo!$S:$S,"&gt;"&amp;BS$5,Fluxo!$S:$S,"&lt;="&amp;BT$5,Fluxo!$D:$D,$D21)</f>
        <v>0</v>
      </c>
      <c r="BU21" s="18">
        <f>SUMIFS(Fluxo!$N:$N,Fluxo!$S:$S,"&gt;"&amp;BT$5,Fluxo!$S:$S,"&lt;="&amp;BU$5,Fluxo!$D:$D,$D21)</f>
        <v>0</v>
      </c>
      <c r="BV21" s="18">
        <f>SUMIFS(Fluxo!$N:$N,Fluxo!$S:$S,"&gt;"&amp;BU$5,Fluxo!$S:$S,"&lt;="&amp;BV$5,Fluxo!$D:$D,$D21)</f>
        <v>0</v>
      </c>
      <c r="BW21" s="18">
        <f>SUMIFS(Fluxo!$N:$N,Fluxo!$S:$S,"&gt;"&amp;BV$5,Fluxo!$S:$S,"&lt;="&amp;BW$5,Fluxo!$D:$D,$D21)</f>
        <v>0</v>
      </c>
      <c r="BX21" s="18">
        <f>SUMIFS(Fluxo!$N:$N,Fluxo!$S:$S,"&gt;"&amp;BW$5,Fluxo!$S:$S,"&lt;="&amp;BX$5,Fluxo!$D:$D,$D21)</f>
        <v>0</v>
      </c>
      <c r="BY21" s="18">
        <f>SUMIFS(Fluxo!$N:$N,Fluxo!$S:$S,"&gt;"&amp;BX$5,Fluxo!$S:$S,"&lt;="&amp;BY$5,Fluxo!$D:$D,$D21)</f>
        <v>0</v>
      </c>
      <c r="BZ21" s="18">
        <f>SUMIFS(Fluxo!$N:$N,Fluxo!$S:$S,"&gt;"&amp;BY$5,Fluxo!$S:$S,"&lt;="&amp;BZ$5,Fluxo!$D:$D,$D21)</f>
        <v>0</v>
      </c>
      <c r="CA21" s="18">
        <f>SUMIFS(Fluxo!$N:$N,Fluxo!$S:$S,"&gt;"&amp;BZ$5,Fluxo!$S:$S,"&lt;="&amp;CA$5,Fluxo!$D:$D,$D21)</f>
        <v>0</v>
      </c>
      <c r="CB21" s="18">
        <f>SUMIFS(Fluxo!$N:$N,Fluxo!$S:$S,"&gt;"&amp;CA$5,Fluxo!$S:$S,"&lt;="&amp;CB$5,Fluxo!$D:$D,$D21)</f>
        <v>0</v>
      </c>
      <c r="CC21" s="18">
        <f>SUMIFS(Fluxo!$N:$N,Fluxo!$S:$S,"&gt;"&amp;CB$5,Fluxo!$S:$S,"&lt;="&amp;CC$5,Fluxo!$D:$D,$D21)</f>
        <v>0</v>
      </c>
      <c r="CD21" s="18">
        <f>SUMIFS(Fluxo!$N:$N,Fluxo!$S:$S,"&gt;"&amp;CC$5,Fluxo!$S:$S,"&lt;="&amp;CD$5,Fluxo!$D:$D,$D21)</f>
        <v>0</v>
      </c>
      <c r="CE21" s="18">
        <f>SUMIFS(Fluxo!$N:$N,Fluxo!$S:$S,"&gt;"&amp;CD$5,Fluxo!$S:$S,"&lt;="&amp;CE$5,Fluxo!$D:$D,$D21)</f>
        <v>0</v>
      </c>
      <c r="CF21" s="18">
        <f>SUMIFS(Fluxo!$N:$N,Fluxo!$S:$S,"&gt;"&amp;CE$5,Fluxo!$S:$S,"&lt;="&amp;CF$5,Fluxo!$D:$D,$D21)</f>
        <v>0</v>
      </c>
      <c r="CG21" s="18">
        <f>SUMIFS(Fluxo!$N:$N,Fluxo!$S:$S,"&gt;"&amp;CF$5,Fluxo!$S:$S,"&lt;="&amp;CG$5,Fluxo!$D:$D,$D21)</f>
        <v>0</v>
      </c>
      <c r="CH21" s="18">
        <f>SUMIFS(Fluxo!$N:$N,Fluxo!$S:$S,"&gt;"&amp;CG$5,Fluxo!$S:$S,"&lt;="&amp;CH$5,Fluxo!$D:$D,$D21)</f>
        <v>0</v>
      </c>
      <c r="CI21" s="18">
        <f>SUMIFS(Fluxo!$N:$N,Fluxo!$S:$S,"&gt;"&amp;CH$5,Fluxo!$S:$S,"&lt;="&amp;CI$5,Fluxo!$D:$D,$D21)</f>
        <v>0</v>
      </c>
      <c r="CJ21" s="18">
        <f>SUMIFS(Fluxo!$N:$N,Fluxo!$S:$S,"&gt;"&amp;CI$5,Fluxo!$S:$S,"&lt;="&amp;CJ$5,Fluxo!$D:$D,$D21)</f>
        <v>0</v>
      </c>
      <c r="CK21" s="18">
        <f>SUMIFS(Fluxo!$N:$N,Fluxo!$S:$S,"&gt;"&amp;CJ$5,Fluxo!$S:$S,"&lt;="&amp;CK$5,Fluxo!$D:$D,$D21)</f>
        <v>0</v>
      </c>
      <c r="CL21" s="18">
        <f>SUMIFS(Fluxo!$N:$N,Fluxo!$S:$S,"&gt;"&amp;CK$5,Fluxo!$S:$S,"&lt;="&amp;CL$5,Fluxo!$D:$D,$D21)</f>
        <v>0</v>
      </c>
      <c r="CM21" s="18">
        <f>SUMIFS(Fluxo!$N:$N,Fluxo!$S:$S,"&gt;"&amp;CL$5,Fluxo!$S:$S,"&lt;="&amp;CM$5,Fluxo!$D:$D,$D21)</f>
        <v>0</v>
      </c>
      <c r="CN21" s="18">
        <f>SUMIFS(Fluxo!$N:$N,Fluxo!$S:$S,"&gt;"&amp;CM$5,Fluxo!$S:$S,"&lt;="&amp;CN$5,Fluxo!$D:$D,$D21)</f>
        <v>0</v>
      </c>
      <c r="CO21" s="18">
        <f>SUMIFS(Fluxo!$N:$N,Fluxo!$S:$S,"&gt;"&amp;CN$5,Fluxo!$S:$S,"&lt;="&amp;CO$5,Fluxo!$D:$D,$D21)</f>
        <v>0</v>
      </c>
      <c r="CP21" s="18">
        <f>SUMIFS(Fluxo!$N:$N,Fluxo!$S:$S,"&gt;"&amp;CO$5,Fluxo!$S:$S,"&lt;="&amp;CP$5,Fluxo!$D:$D,$D21)</f>
        <v>0</v>
      </c>
      <c r="CQ21" s="18">
        <f>SUMIFS(Fluxo!$N:$N,Fluxo!$S:$S,"&gt;"&amp;CP$5,Fluxo!$S:$S,"&lt;="&amp;CQ$5,Fluxo!$D:$D,$D21)</f>
        <v>0</v>
      </c>
      <c r="CR21" s="18">
        <f>SUMIFS(Fluxo!$N:$N,Fluxo!$S:$S,"&gt;"&amp;CQ$5,Fluxo!$S:$S,"&lt;="&amp;CR$5,Fluxo!$D:$D,$D21)</f>
        <v>0</v>
      </c>
      <c r="CS21" s="18">
        <f>SUMIFS(Fluxo!$N:$N,Fluxo!$S:$S,"&gt;"&amp;CR$5,Fluxo!$S:$S,"&lt;="&amp;CS$5,Fluxo!$D:$D,$D21)</f>
        <v>0</v>
      </c>
      <c r="CT21" s="18">
        <f>SUMIFS(Fluxo!$N:$N,Fluxo!$S:$S,"&gt;"&amp;CS$5,Fluxo!$S:$S,"&lt;="&amp;CT$5,Fluxo!$D:$D,$D21)</f>
        <v>0</v>
      </c>
      <c r="CU21" s="18">
        <f>SUMIFS(Fluxo!$N:$N,Fluxo!$S:$S,"&gt;"&amp;CT$5,Fluxo!$S:$S,"&lt;="&amp;CU$5,Fluxo!$D:$D,$D21)</f>
        <v>0</v>
      </c>
      <c r="CV21" s="18">
        <f>SUMIFS(Fluxo!$N:$N,Fluxo!$S:$S,"&gt;"&amp;CU$5,Fluxo!$S:$S,"&lt;="&amp;CV$5,Fluxo!$D:$D,$D21)</f>
        <v>0</v>
      </c>
      <c r="CW21" s="18">
        <f>SUMIFS(Fluxo!$N:$N,Fluxo!$S:$S,"&gt;"&amp;CV$5,Fluxo!$S:$S,"&lt;="&amp;CW$5,Fluxo!$D:$D,$D21)</f>
        <v>0</v>
      </c>
      <c r="CX21" s="18">
        <f>SUMIFS(Fluxo!$N:$N,Fluxo!$S:$S,"&gt;"&amp;CW$5,Fluxo!$S:$S,"&lt;="&amp;CX$5,Fluxo!$D:$D,$D21)</f>
        <v>0</v>
      </c>
      <c r="CY21" s="18">
        <f>SUMIFS(Fluxo!$N:$N,Fluxo!$S:$S,"&gt;"&amp;CX$5,Fluxo!$S:$S,"&lt;="&amp;CY$5,Fluxo!$D:$D,$D21)</f>
        <v>0</v>
      </c>
      <c r="CZ21" s="18">
        <f>SUMIFS(Fluxo!$N:$N,Fluxo!$S:$S,"&gt;"&amp;CY$5,Fluxo!$S:$S,"&lt;="&amp;CZ$5,Fluxo!$D:$D,$D21)</f>
        <v>0</v>
      </c>
      <c r="DA21" s="18">
        <f>SUMIFS(Fluxo!$N:$N,Fluxo!$S:$S,"&gt;"&amp;CZ$5,Fluxo!$S:$S,"&lt;="&amp;DA$5,Fluxo!$D:$D,$D21)</f>
        <v>0</v>
      </c>
      <c r="DB21" s="18">
        <f>SUMIFS(Fluxo!$N:$N,Fluxo!$S:$S,"&gt;"&amp;DA$5,Fluxo!$S:$S,"&lt;="&amp;DB$5,Fluxo!$D:$D,$D21)</f>
        <v>0</v>
      </c>
      <c r="DC21" s="18">
        <f>SUMIFS(Fluxo!$N:$N,Fluxo!$S:$S,"&gt;"&amp;DB$5,Fluxo!$S:$S,"&lt;="&amp;DC$5,Fluxo!$D:$D,$D21)</f>
        <v>0</v>
      </c>
      <c r="DD21" s="18">
        <f>SUMIFS(Fluxo!$N:$N,Fluxo!$S:$S,"&gt;"&amp;DC$5,Fluxo!$S:$S,"&lt;="&amp;DD$5,Fluxo!$D:$D,$D21)</f>
        <v>0</v>
      </c>
      <c r="DE21" s="18">
        <f>SUMIFS(Fluxo!$N:$N,Fluxo!$S:$S,"&gt;"&amp;DD$5,Fluxo!$S:$S,"&lt;="&amp;DE$5,Fluxo!$D:$D,$D21)</f>
        <v>0</v>
      </c>
      <c r="DF21" s="18">
        <f>SUMIFS(Fluxo!$N:$N,Fluxo!$S:$S,"&gt;"&amp;DE$5,Fluxo!$S:$S,"&lt;="&amp;DF$5,Fluxo!$D:$D,$D21)</f>
        <v>0</v>
      </c>
      <c r="DG21" s="18">
        <f>SUMIFS(Fluxo!$N:$N,Fluxo!$S:$S,"&gt;"&amp;DF$5,Fluxo!$S:$S,"&lt;="&amp;DG$5,Fluxo!$D:$D,$D21)</f>
        <v>0</v>
      </c>
      <c r="DH21" s="18">
        <f>SUMIFS(Fluxo!$N:$N,Fluxo!$S:$S,"&gt;"&amp;DG$5,Fluxo!$S:$S,"&lt;="&amp;DH$5,Fluxo!$D:$D,$D21)</f>
        <v>0</v>
      </c>
      <c r="DI21" s="18">
        <f>SUMIFS(Fluxo!$N:$N,Fluxo!$S:$S,"&gt;"&amp;DH$5,Fluxo!$S:$S,"&lt;="&amp;DI$5,Fluxo!$D:$D,$D21)</f>
        <v>0</v>
      </c>
      <c r="DJ21" s="18">
        <f>SUMIFS(Fluxo!$N:$N,Fluxo!$S:$S,"&gt;"&amp;DI$5,Fluxo!$S:$S,"&lt;="&amp;DJ$5,Fluxo!$D:$D,$D21)</f>
        <v>0</v>
      </c>
      <c r="DK21" s="18">
        <f>SUMIFS(Fluxo!$N:$N,Fluxo!$S:$S,"&gt;"&amp;DJ$5,Fluxo!$S:$S,"&lt;="&amp;DK$5,Fluxo!$D:$D,$D21)</f>
        <v>0</v>
      </c>
      <c r="DL21" s="18">
        <f>SUMIFS(Fluxo!$N:$N,Fluxo!$S:$S,"&gt;"&amp;DK$5,Fluxo!$S:$S,"&lt;="&amp;DL$5,Fluxo!$D:$D,$D21)</f>
        <v>0</v>
      </c>
      <c r="DM21" s="18">
        <f>SUMIFS(Fluxo!$N:$N,Fluxo!$S:$S,"&gt;"&amp;DL$5,Fluxo!$S:$S,"&lt;="&amp;DM$5,Fluxo!$D:$D,$D21)</f>
        <v>0</v>
      </c>
      <c r="DN21" s="18">
        <f>SUMIFS(Fluxo!$N:$N,Fluxo!$S:$S,"&gt;"&amp;DM$5,Fluxo!$S:$S,"&lt;="&amp;DN$5,Fluxo!$D:$D,$D21)</f>
        <v>0</v>
      </c>
      <c r="DO21" s="18">
        <f>SUMIFS(Fluxo!$N:$N,Fluxo!$S:$S,"&gt;"&amp;DN$5,Fluxo!$S:$S,"&lt;="&amp;DO$5,Fluxo!$D:$D,$D21)</f>
        <v>0</v>
      </c>
      <c r="DP21" s="18">
        <f>SUMIFS(Fluxo!$N:$N,Fluxo!$S:$S,"&gt;"&amp;DO$5,Fluxo!$S:$S,"&lt;="&amp;DP$5,Fluxo!$D:$D,$D21)</f>
        <v>0</v>
      </c>
      <c r="DQ21" s="18">
        <f>SUMIFS(Fluxo!$N:$N,Fluxo!$S:$S,"&gt;"&amp;DP$5,Fluxo!$S:$S,"&lt;="&amp;DQ$5,Fluxo!$D:$D,$D21)</f>
        <v>0</v>
      </c>
      <c r="DR21" s="18">
        <f>SUMIFS(Fluxo!$N:$N,Fluxo!$S:$S,"&gt;"&amp;DQ$5,Fluxo!$S:$S,"&lt;="&amp;DR$5,Fluxo!$D:$D,$D21)</f>
        <v>0</v>
      </c>
      <c r="DS21" s="18">
        <f>SUMIFS(Fluxo!$N:$N,Fluxo!$S:$S,"&gt;"&amp;DR$5,Fluxo!$S:$S,"&lt;="&amp;DS$5,Fluxo!$D:$D,$D21)</f>
        <v>0</v>
      </c>
      <c r="DT21" s="18">
        <f>SUMIFS(Fluxo!$N:$N,Fluxo!$S:$S,"&gt;"&amp;DS$5,Fluxo!$S:$S,"&lt;="&amp;DT$5,Fluxo!$D:$D,$D21)</f>
        <v>0</v>
      </c>
      <c r="DU21" s="18">
        <f>SUMIFS(Fluxo!$N:$N,Fluxo!$S:$S,"&gt;"&amp;DT$5,Fluxo!$S:$S,"&lt;="&amp;DU$5,Fluxo!$D:$D,$D21)</f>
        <v>0</v>
      </c>
      <c r="DV21" s="18">
        <f>SUMIFS(Fluxo!$N:$N,Fluxo!$S:$S,"&gt;"&amp;DU$5,Fluxo!$S:$S,"&lt;="&amp;DV$5,Fluxo!$D:$D,$D21)</f>
        <v>0</v>
      </c>
      <c r="DW21" s="18">
        <f>SUMIFS(Fluxo!$N:$N,Fluxo!$S:$S,"&gt;"&amp;DV$5,Fluxo!$S:$S,"&lt;="&amp;DW$5,Fluxo!$D:$D,$D21)</f>
        <v>0</v>
      </c>
      <c r="DX21" s="18">
        <f>SUMIFS(Fluxo!$N:$N,Fluxo!$S:$S,"&gt;"&amp;DW$5,Fluxo!$S:$S,"&lt;="&amp;DX$5,Fluxo!$D:$D,$D21)</f>
        <v>0</v>
      </c>
      <c r="DY21" s="18">
        <f>SUMIFS(Fluxo!$N:$N,Fluxo!$S:$S,"&gt;"&amp;DX$5,Fluxo!$S:$S,"&lt;="&amp;DY$5,Fluxo!$D:$D,$D21)</f>
        <v>0</v>
      </c>
      <c r="DZ21" s="18">
        <f>SUMIFS(Fluxo!$N:$N,Fluxo!$S:$S,"&gt;"&amp;DY$5,Fluxo!$S:$S,"&lt;="&amp;DZ$5,Fluxo!$D:$D,$D21)</f>
        <v>0</v>
      </c>
      <c r="EA21" s="18">
        <f>SUMIFS(Fluxo!$N:$N,Fluxo!$S:$S,"&gt;"&amp;DZ$5,Fluxo!$S:$S,"&lt;="&amp;EA$5,Fluxo!$D:$D,$D21)</f>
        <v>0</v>
      </c>
      <c r="EB21" s="18">
        <f>SUMIFS(Fluxo!$N:$N,Fluxo!$S:$S,"&gt;"&amp;EA$5,Fluxo!$S:$S,"&lt;="&amp;EB$5,Fluxo!$D:$D,$D21)</f>
        <v>0</v>
      </c>
      <c r="EC21" s="18">
        <f>SUMIFS(Fluxo!$N:$N,Fluxo!$S:$S,"&gt;"&amp;EB$5,Fluxo!$S:$S,"&lt;="&amp;EC$5,Fluxo!$D:$D,$D21)</f>
        <v>0</v>
      </c>
      <c r="ED21" s="18">
        <f>SUMIFS(Fluxo!$N:$N,Fluxo!$S:$S,"&gt;"&amp;EC$5,Fluxo!$S:$S,"&lt;="&amp;ED$5,Fluxo!$D:$D,$D21)</f>
        <v>0</v>
      </c>
      <c r="EE21" s="18">
        <f>SUMIFS(Fluxo!$N:$N,Fluxo!$S:$S,"&gt;"&amp;ED$5,Fluxo!$S:$S,"&lt;="&amp;EE$5,Fluxo!$D:$D,$D21)</f>
        <v>0</v>
      </c>
      <c r="EF21" s="18">
        <f>SUMIFS(Fluxo!$N:$N,Fluxo!$S:$S,"&gt;"&amp;EE$5,Fluxo!$S:$S,"&lt;="&amp;EF$5,Fluxo!$D:$D,$D21)</f>
        <v>0</v>
      </c>
      <c r="EG21" s="18">
        <f>SUMIFS(Fluxo!$N:$N,Fluxo!$S:$S,"&gt;"&amp;EF$5,Fluxo!$S:$S,"&lt;="&amp;EG$5,Fluxo!$D:$D,$D21)</f>
        <v>0</v>
      </c>
      <c r="EH21" s="18">
        <f>SUMIFS(Fluxo!$N:$N,Fluxo!$S:$S,"&gt;"&amp;EG$5,Fluxo!$S:$S,"&lt;="&amp;EH$5,Fluxo!$D:$D,$D21)</f>
        <v>0</v>
      </c>
      <c r="EI21" s="18">
        <f>SUMIFS(Fluxo!$N:$N,Fluxo!$S:$S,"&gt;"&amp;EH$5,Fluxo!$S:$S,"&lt;="&amp;EI$5,Fluxo!$D:$D,$D21)</f>
        <v>0</v>
      </c>
      <c r="EJ21" s="18">
        <f>SUMIFS(Fluxo!$N:$N,Fluxo!$S:$S,"&gt;"&amp;EI$5,Fluxo!$S:$S,"&lt;="&amp;EJ$5,Fluxo!$D:$D,$D21)</f>
        <v>0</v>
      </c>
      <c r="EK21" s="18">
        <f>SUMIFS(Fluxo!$N:$N,Fluxo!$S:$S,"&gt;"&amp;EJ$5,Fluxo!$S:$S,"&lt;="&amp;EK$5,Fluxo!$D:$D,$D21)</f>
        <v>0</v>
      </c>
      <c r="EL21" s="18">
        <f>SUMIFS(Fluxo!$N:$N,Fluxo!$S:$S,"&gt;"&amp;EK$5,Fluxo!$S:$S,"&lt;="&amp;EL$5,Fluxo!$D:$D,$D21)</f>
        <v>0</v>
      </c>
      <c r="EM21" s="18">
        <f>SUMIFS(Fluxo!$N:$N,Fluxo!$S:$S,"&gt;"&amp;EL$5,Fluxo!$S:$S,"&lt;="&amp;EM$5,Fluxo!$D:$D,$D21)</f>
        <v>0</v>
      </c>
      <c r="EN21" s="18">
        <f>SUMIFS(Fluxo!$N:$N,Fluxo!$S:$S,"&gt;"&amp;EM$5,Fluxo!$S:$S,"&lt;="&amp;EN$5,Fluxo!$D:$D,$D21)</f>
        <v>0</v>
      </c>
      <c r="EO21" s="18">
        <f>SUMIFS(Fluxo!$N:$N,Fluxo!$S:$S,"&gt;"&amp;EN$5,Fluxo!$S:$S,"&lt;="&amp;EO$5,Fluxo!$D:$D,$D21)</f>
        <v>0</v>
      </c>
      <c r="EP21" s="18">
        <f>SUMIFS(Fluxo!$N:$N,Fluxo!$S:$S,"&gt;"&amp;EO$5,Fluxo!$S:$S,"&lt;="&amp;EP$5,Fluxo!$D:$D,$D21)</f>
        <v>0</v>
      </c>
      <c r="EQ21" s="18">
        <f>SUMIFS(Fluxo!$N:$N,Fluxo!$S:$S,"&gt;"&amp;EP$5,Fluxo!$S:$S,"&lt;="&amp;EQ$5,Fluxo!$D:$D,$D21)</f>
        <v>0</v>
      </c>
      <c r="ER21" s="18">
        <f>SUMIFS(Fluxo!$N:$N,Fluxo!$S:$S,"&gt;"&amp;EQ$5,Fluxo!$S:$S,"&lt;="&amp;ER$5,Fluxo!$D:$D,$D21)</f>
        <v>0</v>
      </c>
      <c r="ES21" s="18">
        <f>SUMIFS(Fluxo!$N:$N,Fluxo!$S:$S,"&gt;"&amp;ER$5,Fluxo!$S:$S,"&lt;="&amp;ES$5,Fluxo!$D:$D,$D21)</f>
        <v>0</v>
      </c>
      <c r="ET21" s="18">
        <f>SUMIFS(Fluxo!$N:$N,Fluxo!$S:$S,"&gt;"&amp;ES$5,Fluxo!$S:$S,"&lt;="&amp;ET$5,Fluxo!$D:$D,$D21)</f>
        <v>0</v>
      </c>
      <c r="EU21" s="18">
        <f>SUMIFS(Fluxo!$N:$N,Fluxo!$S:$S,"&gt;"&amp;ET$5,Fluxo!$S:$S,"&lt;="&amp;EU$5,Fluxo!$D:$D,$D21)</f>
        <v>0</v>
      </c>
      <c r="EV21" s="18">
        <f>SUMIFS(Fluxo!$N:$N,Fluxo!$S:$S,"&gt;"&amp;EU$5,Fluxo!$S:$S,"&lt;="&amp;EV$5,Fluxo!$D:$D,$D21)</f>
        <v>0</v>
      </c>
      <c r="EW21" s="18">
        <f>SUMIFS(Fluxo!$N:$N,Fluxo!$S:$S,"&gt;"&amp;EV$5,Fluxo!$S:$S,"&lt;="&amp;EW$5,Fluxo!$D:$D,$D21)</f>
        <v>0</v>
      </c>
      <c r="EX21" s="18">
        <f>SUMIFS(Fluxo!$N:$N,Fluxo!$S:$S,"&gt;"&amp;EW$5,Fluxo!$S:$S,"&lt;="&amp;EX$5,Fluxo!$D:$D,$D21)</f>
        <v>0</v>
      </c>
      <c r="EY21" s="18">
        <f>SUMIFS(Fluxo!$N:$N,Fluxo!$S:$S,"&gt;"&amp;EX$5,Fluxo!$S:$S,"&lt;="&amp;EY$5,Fluxo!$D:$D,$D21)</f>
        <v>0</v>
      </c>
      <c r="EZ21" s="18">
        <f>SUMIFS(Fluxo!$N:$N,Fluxo!$S:$S,"&gt;"&amp;EY$5,Fluxo!$S:$S,"&lt;="&amp;EZ$5,Fluxo!$D:$D,$D21)</f>
        <v>0</v>
      </c>
      <c r="FA21" s="18">
        <f>SUMIFS(Fluxo!$N:$N,Fluxo!$S:$S,"&gt;"&amp;EZ$5,Fluxo!$S:$S,"&lt;="&amp;FA$5,Fluxo!$D:$D,$D21)</f>
        <v>0</v>
      </c>
      <c r="FB21" s="18">
        <f>SUMIFS(Fluxo!$N:$N,Fluxo!$S:$S,"&gt;"&amp;FA$5,Fluxo!$S:$S,"&lt;="&amp;FB$5,Fluxo!$D:$D,$D21)</f>
        <v>0</v>
      </c>
      <c r="FC21" s="18">
        <f>SUMIFS(Fluxo!$N:$N,Fluxo!$S:$S,"&gt;"&amp;FB$5,Fluxo!$S:$S,"&lt;="&amp;FC$5,Fluxo!$D:$D,$D21)</f>
        <v>0</v>
      </c>
      <c r="FD21" s="18">
        <f>SUMIFS(Fluxo!$N:$N,Fluxo!$S:$S,"&gt;"&amp;FC$5,Fluxo!$S:$S,"&lt;="&amp;FD$5,Fluxo!$D:$D,$D21)</f>
        <v>0</v>
      </c>
      <c r="FE21" s="18">
        <f>SUMIFS(Fluxo!$N:$N,Fluxo!$S:$S,"&gt;"&amp;FD$5,Fluxo!$S:$S,"&lt;="&amp;FE$5,Fluxo!$D:$D,$D21)</f>
        <v>0</v>
      </c>
      <c r="FF21" s="18">
        <f>SUMIFS(Fluxo!$N:$N,Fluxo!$S:$S,"&gt;"&amp;FE$5,Fluxo!$S:$S,"&lt;="&amp;FF$5,Fluxo!$D:$D,$D21)</f>
        <v>0</v>
      </c>
      <c r="FG21" s="18">
        <f>SUMIFS(Fluxo!$N:$N,Fluxo!$S:$S,"&gt;"&amp;FF$5,Fluxo!$S:$S,"&lt;="&amp;FG$5,Fluxo!$D:$D,$D21)</f>
        <v>0</v>
      </c>
      <c r="FH21" s="18">
        <f>SUMIFS(Fluxo!$N:$N,Fluxo!$S:$S,"&gt;"&amp;FG$5,Fluxo!$S:$S,"&lt;="&amp;FH$5,Fluxo!$D:$D,$D21)</f>
        <v>0</v>
      </c>
      <c r="FI21" s="18">
        <f>SUMIFS(Fluxo!$N:$N,Fluxo!$S:$S,"&gt;"&amp;FH$5,Fluxo!$S:$S,"&lt;="&amp;FI$5,Fluxo!$D:$D,$D21)</f>
        <v>0</v>
      </c>
      <c r="FJ21" s="18">
        <f>SUMIFS(Fluxo!$N:$N,Fluxo!$S:$S,"&gt;"&amp;FI$5,Fluxo!$S:$S,"&lt;="&amp;FJ$5,Fluxo!$D:$D,$D21)</f>
        <v>0</v>
      </c>
      <c r="FK21" s="18">
        <f>SUMIFS(Fluxo!$N:$N,Fluxo!$S:$S,"&gt;"&amp;FJ$5,Fluxo!$S:$S,"&lt;="&amp;FK$5,Fluxo!$D:$D,$D21)</f>
        <v>0</v>
      </c>
      <c r="FL21" s="18">
        <f>SUMIFS(Fluxo!$N:$N,Fluxo!$S:$S,"&gt;"&amp;FK$5,Fluxo!$S:$S,"&lt;="&amp;FL$5,Fluxo!$D:$D,$D21)</f>
        <v>0</v>
      </c>
      <c r="FM21" s="18">
        <f>SUMIFS(Fluxo!$N:$N,Fluxo!$S:$S,"&gt;"&amp;FL$5,Fluxo!$S:$S,"&lt;="&amp;FM$5,Fluxo!$D:$D,$D21)</f>
        <v>0</v>
      </c>
      <c r="FN21" s="18">
        <f>SUMIFS(Fluxo!$N:$N,Fluxo!$S:$S,"&gt;"&amp;FM$5,Fluxo!$S:$S,"&lt;="&amp;FN$5,Fluxo!$D:$D,$D21)</f>
        <v>0</v>
      </c>
      <c r="FO21" s="18">
        <f>SUMIFS(Fluxo!$N:$N,Fluxo!$S:$S,"&gt;"&amp;FN$5,Fluxo!$S:$S,"&lt;="&amp;FO$5,Fluxo!$D:$D,$D21)</f>
        <v>0</v>
      </c>
      <c r="FP21" s="18">
        <f>SUMIFS(Fluxo!$N:$N,Fluxo!$S:$S,"&gt;"&amp;FO$5,Fluxo!$S:$S,"&lt;="&amp;FP$5,Fluxo!$D:$D,$D21)</f>
        <v>0</v>
      </c>
      <c r="FQ21" s="18">
        <f>SUMIFS(Fluxo!$N:$N,Fluxo!$S:$S,"&gt;"&amp;FP$5,Fluxo!$S:$S,"&lt;="&amp;FQ$5,Fluxo!$D:$D,$D21)</f>
        <v>0</v>
      </c>
      <c r="FR21" s="18">
        <f>SUMIFS(Fluxo!$N:$N,Fluxo!$S:$S,"&gt;"&amp;FQ$5,Fluxo!$S:$S,"&lt;="&amp;FR$5,Fluxo!$D:$D,$D21)</f>
        <v>0</v>
      </c>
      <c r="FS21" s="18">
        <f>SUMIFS(Fluxo!$N:$N,Fluxo!$S:$S,"&gt;"&amp;FR$5,Fluxo!$S:$S,"&lt;="&amp;FS$5,Fluxo!$D:$D,$D21)</f>
        <v>0</v>
      </c>
      <c r="FT21" s="18">
        <f>SUMIFS(Fluxo!$N:$N,Fluxo!$S:$S,"&gt;"&amp;FS$5,Fluxo!$S:$S,"&lt;="&amp;FT$5,Fluxo!$D:$D,$D21)</f>
        <v>0</v>
      </c>
      <c r="FU21" s="18">
        <f>SUMIFS(Fluxo!$N:$N,Fluxo!$S:$S,"&gt;"&amp;FT$5,Fluxo!$S:$S,"&lt;="&amp;FU$5,Fluxo!$D:$D,$D21)</f>
        <v>0</v>
      </c>
      <c r="FV21" s="18">
        <f>SUMIFS(Fluxo!$N:$N,Fluxo!$S:$S,"&gt;"&amp;FU$5,Fluxo!$S:$S,"&lt;="&amp;FV$5,Fluxo!$D:$D,$D21)</f>
        <v>0</v>
      </c>
      <c r="FW21" s="18">
        <f>SUMIFS(Fluxo!$N:$N,Fluxo!$S:$S,"&gt;"&amp;FV$5,Fluxo!$S:$S,"&lt;="&amp;FW$5,Fluxo!$D:$D,$D21)</f>
        <v>0</v>
      </c>
      <c r="FX21" s="18">
        <f>SUMIFS(Fluxo!$N:$N,Fluxo!$S:$S,"&gt;"&amp;FW$5,Fluxo!$S:$S,"&lt;="&amp;FX$5,Fluxo!$D:$D,$D21)</f>
        <v>0</v>
      </c>
      <c r="FY21" s="18">
        <f>SUMIFS(Fluxo!$N:$N,Fluxo!$S:$S,"&gt;"&amp;FX$5,Fluxo!$S:$S,"&lt;="&amp;FY$5,Fluxo!$D:$D,$D21)</f>
        <v>0</v>
      </c>
      <c r="FZ21" s="18">
        <f>SUMIFS(Fluxo!$N:$N,Fluxo!$S:$S,"&gt;"&amp;FY$5,Fluxo!$S:$S,"&lt;="&amp;FZ$5,Fluxo!$D:$D,$D21)</f>
        <v>0</v>
      </c>
      <c r="GA21" s="18">
        <f>SUMIFS(Fluxo!$N:$N,Fluxo!$S:$S,"&gt;"&amp;FZ$5,Fluxo!$S:$S,"&lt;="&amp;GA$5,Fluxo!$D:$D,$D21)</f>
        <v>0</v>
      </c>
      <c r="GB21" s="18">
        <f>SUMIFS(Fluxo!$N:$N,Fluxo!$S:$S,"&gt;"&amp;GA$5,Fluxo!$S:$S,"&lt;="&amp;GB$5,Fluxo!$D:$D,$D21)</f>
        <v>0</v>
      </c>
      <c r="GC21" s="18">
        <f>SUMIFS(Fluxo!$N:$N,Fluxo!$S:$S,"&gt;"&amp;GB$5,Fluxo!$S:$S,"&lt;="&amp;GC$5,Fluxo!$D:$D,$D21)</f>
        <v>0</v>
      </c>
      <c r="GD21" s="18">
        <f>SUMIFS(Fluxo!$N:$N,Fluxo!$S:$S,"&gt;"&amp;GC$5,Fluxo!$S:$S,"&lt;="&amp;GD$5,Fluxo!$D:$D,$D21)</f>
        <v>0</v>
      </c>
      <c r="GE21" s="18">
        <f>SUMIFS(Fluxo!$N:$N,Fluxo!$S:$S,"&gt;"&amp;GD$5,Fluxo!$S:$S,"&lt;="&amp;GE$5,Fluxo!$D:$D,$D21)</f>
        <v>0</v>
      </c>
      <c r="GF21" s="18">
        <f>SUMIFS(Fluxo!$N:$N,Fluxo!$S:$S,"&gt;"&amp;GE$5,Fluxo!$S:$S,"&lt;="&amp;GF$5,Fluxo!$D:$D,$D21)</f>
        <v>0</v>
      </c>
      <c r="GG21" s="18">
        <f>SUMIFS(Fluxo!$N:$N,Fluxo!$S:$S,"&gt;"&amp;GF$5,Fluxo!$S:$S,"&lt;="&amp;GG$5,Fluxo!$D:$D,$D21)</f>
        <v>0</v>
      </c>
      <c r="GH21" s="18">
        <f>SUMIFS(Fluxo!$N:$N,Fluxo!$S:$S,"&gt;"&amp;GG$5,Fluxo!$S:$S,"&lt;="&amp;GH$5,Fluxo!$D:$D,$D21)</f>
        <v>0</v>
      </c>
      <c r="GI21" s="18">
        <f>SUMIFS(Fluxo!$N:$N,Fluxo!$S:$S,"&gt;"&amp;GH$5,Fluxo!$S:$S,"&lt;="&amp;GI$5,Fluxo!$D:$D,$D21)</f>
        <v>0</v>
      </c>
      <c r="GJ21" s="18">
        <f>SUMIFS(Fluxo!$N:$N,Fluxo!$S:$S,"&gt;"&amp;GI$5,Fluxo!$S:$S,"&lt;="&amp;GJ$5,Fluxo!$D:$D,$D21)</f>
        <v>0</v>
      </c>
      <c r="GK21" s="18">
        <f>SUMIFS(Fluxo!$N:$N,Fluxo!$S:$S,"&gt;"&amp;GJ$5,Fluxo!$S:$S,"&lt;="&amp;GK$5,Fluxo!$D:$D,$D21)</f>
        <v>0</v>
      </c>
      <c r="GL21" s="18">
        <f>SUMIFS(Fluxo!$N:$N,Fluxo!$S:$S,"&gt;"&amp;GK$5,Fluxo!$S:$S,"&lt;="&amp;GL$5,Fluxo!$D:$D,$D21)</f>
        <v>0</v>
      </c>
      <c r="GM21" s="18">
        <f>SUMIFS(Fluxo!$N:$N,Fluxo!$S:$S,"&gt;"&amp;GL$5,Fluxo!$S:$S,"&lt;="&amp;GM$5,Fluxo!$D:$D,$D21)</f>
        <v>0</v>
      </c>
      <c r="GN21" s="18">
        <f>SUMIFS(Fluxo!$N:$N,Fluxo!$S:$S,"&gt;"&amp;GM$5,Fluxo!$S:$S,"&lt;="&amp;GN$5,Fluxo!$D:$D,$D21)</f>
        <v>0</v>
      </c>
      <c r="GO21" s="18">
        <f>SUMIFS(Fluxo!$N:$N,Fluxo!$S:$S,"&gt;"&amp;GN$5,Fluxo!$S:$S,"&lt;="&amp;GO$5,Fluxo!$D:$D,$D21)</f>
        <v>0</v>
      </c>
      <c r="GP21" s="18">
        <f>SUMIFS(Fluxo!$N:$N,Fluxo!$S:$S,"&gt;"&amp;GO$5,Fluxo!$S:$S,"&lt;="&amp;GP$5,Fluxo!$D:$D,$D21)</f>
        <v>0</v>
      </c>
      <c r="GQ21" s="18">
        <f>SUMIFS(Fluxo!$N:$N,Fluxo!$S:$S,"&gt;"&amp;GP$5,Fluxo!$S:$S,"&lt;="&amp;GQ$5,Fluxo!$D:$D,$D21)</f>
        <v>0</v>
      </c>
      <c r="GR21" s="18">
        <f>SUMIFS(Fluxo!$N:$N,Fluxo!$S:$S,"&gt;"&amp;GQ$5,Fluxo!$S:$S,"&lt;="&amp;GR$5,Fluxo!$D:$D,$D21)</f>
        <v>0</v>
      </c>
      <c r="GS21" s="18">
        <f>SUMIFS(Fluxo!$N:$N,Fluxo!$S:$S,"&gt;"&amp;GR$5,Fluxo!$S:$S,"&lt;="&amp;GS$5,Fluxo!$D:$D,$D21)</f>
        <v>0</v>
      </c>
      <c r="GT21" s="18">
        <f>SUMIFS(Fluxo!$N:$N,Fluxo!$S:$S,"&gt;"&amp;GS$5,Fluxo!$S:$S,"&lt;="&amp;GT$5,Fluxo!$D:$D,$D21)</f>
        <v>0</v>
      </c>
      <c r="GU21" s="18">
        <f>SUMIFS(Fluxo!$N:$N,Fluxo!$S:$S,"&gt;"&amp;GT$5,Fluxo!$S:$S,"&lt;="&amp;GU$5,Fluxo!$D:$D,$D21)</f>
        <v>0</v>
      </c>
      <c r="GV21" s="18">
        <f>SUMIFS(Fluxo!$N:$N,Fluxo!$S:$S,"&gt;"&amp;GU$5,Fluxo!$S:$S,"&lt;="&amp;GV$5,Fluxo!$D:$D,$D21)</f>
        <v>0</v>
      </c>
      <c r="GW21" s="18">
        <f>SUMIFS(Fluxo!$N:$N,Fluxo!$S:$S,"&gt;"&amp;GV$5,Fluxo!$S:$S,"&lt;="&amp;GW$5,Fluxo!$D:$D,$D21)</f>
        <v>0</v>
      </c>
      <c r="GX21" s="18">
        <f>SUMIFS(Fluxo!$N:$N,Fluxo!$S:$S,"&gt;"&amp;GW$5,Fluxo!$S:$S,"&lt;="&amp;GX$5,Fluxo!$D:$D,$D21)</f>
        <v>0</v>
      </c>
      <c r="GY21" s="18">
        <f>SUMIFS(Fluxo!$N:$N,Fluxo!$S:$S,"&gt;"&amp;GX$5,Fluxo!$S:$S,"&lt;="&amp;GY$5,Fluxo!$D:$D,$D21)</f>
        <v>0</v>
      </c>
      <c r="GZ21" s="18">
        <f>SUMIFS(Fluxo!$N:$N,Fluxo!$S:$S,"&gt;"&amp;GY$5,Fluxo!$S:$S,"&lt;="&amp;GZ$5,Fluxo!$D:$D,$D21)</f>
        <v>0</v>
      </c>
      <c r="HA21" s="18">
        <f>SUMIFS(Fluxo!$N:$N,Fluxo!$S:$S,"&gt;"&amp;GZ$5,Fluxo!$S:$S,"&lt;="&amp;HA$5,Fluxo!$D:$D,$D21)</f>
        <v>0</v>
      </c>
      <c r="HB21" s="18">
        <f>SUMIFS(Fluxo!$N:$N,Fluxo!$S:$S,"&gt;"&amp;HA$5,Fluxo!$S:$S,"&lt;="&amp;HB$5,Fluxo!$D:$D,$D21)</f>
        <v>0</v>
      </c>
      <c r="HC21" s="18">
        <f>SUMIFS(Fluxo!$N:$N,Fluxo!$S:$S,"&gt;"&amp;HB$5,Fluxo!$S:$S,"&lt;="&amp;HC$5,Fluxo!$D:$D,$D21)</f>
        <v>0</v>
      </c>
      <c r="HD21" s="18">
        <f>SUMIFS(Fluxo!$N:$N,Fluxo!$S:$S,"&gt;"&amp;HC$5,Fluxo!$S:$S,"&lt;="&amp;HD$5,Fluxo!$D:$D,$D21)</f>
        <v>0</v>
      </c>
      <c r="HE21" s="18">
        <f>SUMIFS(Fluxo!$N:$N,Fluxo!$S:$S,"&gt;"&amp;HD$5,Fluxo!$S:$S,"&lt;="&amp;HE$5,Fluxo!$D:$D,$D21)</f>
        <v>0</v>
      </c>
      <c r="HF21" s="18">
        <f>SUMIFS(Fluxo!$N:$N,Fluxo!$S:$S,"&gt;"&amp;HE$5,Fluxo!$S:$S,"&lt;="&amp;HF$5,Fluxo!$D:$D,$D21)</f>
        <v>0</v>
      </c>
    </row>
    <row r="22" spans="1:214" s="16" customFormat="1">
      <c r="A22" s="20">
        <f t="shared" si="15"/>
        <v>12</v>
      </c>
      <c r="B22" s="140" t="str">
        <f>'Check Carteira'!C14</f>
        <v>E.1016.99.01.0062</v>
      </c>
      <c r="C22" s="19">
        <v>1</v>
      </c>
      <c r="D22" s="129" t="str">
        <f>'Check Carteira'!F14</f>
        <v>A-0062</v>
      </c>
      <c r="E22" s="21">
        <f>IFERROR(INDEX(Contratos!L:L,MATCH(D22,Contratos!R:R,0)),"")</f>
        <v>45129</v>
      </c>
      <c r="F22" s="139">
        <f>IFERROR(INDEX(Contratos!G:G,MATCH(D22,Contratos!R:R,0)),"")</f>
        <v>1006928.02</v>
      </c>
      <c r="G22" s="83" t="str">
        <f ca="1">IFERROR(XNPV(#REF!,OFFSET(J22,0,MATCH(EOMONTH(E22,0),$J$5:$HF$5,0)-1,1,COUNT($J$5:$HF$5)-MATCH(EOMONTH(E22,0),$J$5:$HF$5,0)+1),OFFSET($J$5,0,MATCH(EOMONTH(E22,0),$J$5:$HF$5,0)-1,1,COUNT($J$5:$HF$5)-MATCH(EOMONTH(E22,0),$J$5:$HF$5,0)+1)),"")</f>
        <v/>
      </c>
      <c r="H22" s="83">
        <f t="shared" si="16"/>
        <v>1056131.0199999998</v>
      </c>
      <c r="I22" s="18"/>
      <c r="J22" s="18">
        <f>SUMIFS(Fluxo!$N:$N,Fluxo!$S:$S,"&gt;"&amp;I$5,Fluxo!$S:$S,"&lt;="&amp;J$5,Fluxo!$D:$D,$D22)</f>
        <v>0</v>
      </c>
      <c r="K22" s="18">
        <f>SUMIFS(Fluxo!$N:$N,Fluxo!$S:$S,"&gt;"&amp;J$5,Fluxo!$S:$S,"&lt;="&amp;K$5,Fluxo!$D:$D,$D22)</f>
        <v>0</v>
      </c>
      <c r="L22" s="18">
        <f>SUMIFS(Fluxo!$N:$N,Fluxo!$S:$S,"&gt;"&amp;K$5,Fluxo!$S:$S,"&lt;="&amp;L$5,Fluxo!$D:$D,$D22)</f>
        <v>0</v>
      </c>
      <c r="M22" s="18">
        <f>SUMIFS(Fluxo!$N:$N,Fluxo!$S:$S,"&gt;"&amp;L$5,Fluxo!$S:$S,"&lt;="&amp;M$5,Fluxo!$D:$D,$D22)</f>
        <v>150340.38</v>
      </c>
      <c r="N22" s="18">
        <f>SUMIFS(Fluxo!$N:$N,Fluxo!$S:$S,"&gt;"&amp;M$5,Fluxo!$S:$S,"&lt;="&amp;N$5,Fluxo!$D:$D,$D22)</f>
        <v>4028.55</v>
      </c>
      <c r="O22" s="18">
        <f>SUMIFS(Fluxo!$N:$N,Fluxo!$S:$S,"&gt;"&amp;N$5,Fluxo!$S:$S,"&lt;="&amp;O$5,Fluxo!$D:$D,$D22)</f>
        <v>0</v>
      </c>
      <c r="P22" s="18">
        <f>SUMIFS(Fluxo!$N:$N,Fluxo!$S:$S,"&gt;"&amp;O$5,Fluxo!$S:$S,"&lt;="&amp;P$5,Fluxo!$D:$D,$D22)</f>
        <v>8182.28</v>
      </c>
      <c r="Q22" s="18">
        <f>SUMIFS(Fluxo!$N:$N,Fluxo!$S:$S,"&gt;"&amp;P$5,Fluxo!$S:$S,"&lt;="&amp;Q$5,Fluxo!$D:$D,$D22)</f>
        <v>4053.13</v>
      </c>
      <c r="R22" s="18">
        <f>SUMIFS(Fluxo!$N:$N,Fluxo!$S:$S,"&gt;"&amp;Q$5,Fluxo!$S:$S,"&lt;="&amp;R$5,Fluxo!$D:$D,$D22)</f>
        <v>4061.14</v>
      </c>
      <c r="S22" s="18">
        <f>SUMIFS(Fluxo!$N:$N,Fluxo!$S:$S,"&gt;"&amp;R$5,Fluxo!$S:$S,"&lt;="&amp;S$5,Fluxo!$D:$D,$D22)</f>
        <v>4063.93</v>
      </c>
      <c r="T22" s="18">
        <f>SUMIFS(Fluxo!$N:$N,Fluxo!$S:$S,"&gt;"&amp;S$5,Fluxo!$S:$S,"&lt;="&amp;T$5,Fluxo!$D:$D,$D22)</f>
        <v>4076.38</v>
      </c>
      <c r="U22" s="18">
        <f>SUMIFS(Fluxo!$N:$N,Fluxo!$S:$S,"&gt;"&amp;T$5,Fluxo!$S:$S,"&lt;="&amp;U$5,Fluxo!$D:$D,$D22)</f>
        <v>4087.39</v>
      </c>
      <c r="V22" s="18">
        <f>SUMIFS(Fluxo!$N:$N,Fluxo!$S:$S,"&gt;"&amp;U$5,Fluxo!$S:$S,"&lt;="&amp;V$5,Fluxo!$D:$D,$D22)</f>
        <v>65484.21</v>
      </c>
      <c r="W22" s="18">
        <f>SUMIFS(Fluxo!$N:$N,Fluxo!$S:$S,"&gt;"&amp;V$5,Fluxo!$S:$S,"&lt;="&amp;W$5,Fluxo!$D:$D,$D22)</f>
        <v>4104.2</v>
      </c>
      <c r="X22" s="18">
        <f>SUMIFS(Fluxo!$N:$N,Fluxo!$S:$S,"&gt;"&amp;W$5,Fluxo!$S:$S,"&lt;="&amp;X$5,Fluxo!$D:$D,$D22)</f>
        <v>4125.37</v>
      </c>
      <c r="Y22" s="18">
        <f>SUMIFS(Fluxo!$N:$N,Fluxo!$S:$S,"&gt;"&amp;X$5,Fluxo!$S:$S,"&lt;="&amp;Y$5,Fluxo!$D:$D,$D22)</f>
        <v>4160.9399999999996</v>
      </c>
      <c r="Z22" s="18">
        <f>SUMIFS(Fluxo!$N:$N,Fluxo!$S:$S,"&gt;"&amp;Y$5,Fluxo!$S:$S,"&lt;="&amp;Z$5,Fluxo!$D:$D,$D22)</f>
        <v>4190.68</v>
      </c>
      <c r="AA22" s="18">
        <f>SUMIFS(Fluxo!$N:$N,Fluxo!$S:$S,"&gt;"&amp;Z$5,Fluxo!$S:$S,"&lt;="&amp;AA$5,Fluxo!$D:$D,$D22)</f>
        <v>4220.9799999999996</v>
      </c>
      <c r="AB22" s="18">
        <f>SUMIFS(Fluxo!$N:$N,Fluxo!$S:$S,"&gt;"&amp;AA$5,Fluxo!$S:$S,"&lt;="&amp;AB$5,Fluxo!$D:$D,$D22)</f>
        <v>4250.42</v>
      </c>
      <c r="AC22" s="18">
        <f>SUMIFS(Fluxo!$N:$N,Fluxo!$S:$S,"&gt;"&amp;AB$5,Fluxo!$S:$S,"&lt;="&amp;AC$5,Fluxo!$D:$D,$D22)</f>
        <v>4250.42</v>
      </c>
      <c r="AD22" s="18">
        <f>SUMIFS(Fluxo!$N:$N,Fluxo!$S:$S,"&gt;"&amp;AC$5,Fluxo!$S:$S,"&lt;="&amp;AD$5,Fluxo!$D:$D,$D22)</f>
        <v>4250.42</v>
      </c>
      <c r="AE22" s="18">
        <f>SUMIFS(Fluxo!$N:$N,Fluxo!$S:$S,"&gt;"&amp;AD$5,Fluxo!$S:$S,"&lt;="&amp;AE$5,Fluxo!$D:$D,$D22)</f>
        <v>4250.42</v>
      </c>
      <c r="AF22" s="18">
        <f>SUMIFS(Fluxo!$N:$N,Fluxo!$S:$S,"&gt;"&amp;AE$5,Fluxo!$S:$S,"&lt;="&amp;AF$5,Fluxo!$D:$D,$D22)</f>
        <v>4250.42</v>
      </c>
      <c r="AG22" s="18">
        <f>SUMIFS(Fluxo!$N:$N,Fluxo!$S:$S,"&gt;"&amp;AF$5,Fluxo!$S:$S,"&lt;="&amp;AG$5,Fluxo!$D:$D,$D22)</f>
        <v>4250.42</v>
      </c>
      <c r="AH22" s="18">
        <f>SUMIFS(Fluxo!$N:$N,Fluxo!$S:$S,"&gt;"&amp;AG$5,Fluxo!$S:$S,"&lt;="&amp;AH$5,Fluxo!$D:$D,$D22)</f>
        <v>68006.66</v>
      </c>
      <c r="AI22" s="18">
        <f>SUMIFS(Fluxo!$N:$N,Fluxo!$S:$S,"&gt;"&amp;AH$5,Fluxo!$S:$S,"&lt;="&amp;AI$5,Fluxo!$D:$D,$D22)</f>
        <v>4250.42</v>
      </c>
      <c r="AJ22" s="18">
        <f>SUMIFS(Fluxo!$N:$N,Fluxo!$S:$S,"&gt;"&amp;AI$5,Fluxo!$S:$S,"&lt;="&amp;AJ$5,Fluxo!$D:$D,$D22)</f>
        <v>4250.42</v>
      </c>
      <c r="AK22" s="18">
        <f>SUMIFS(Fluxo!$N:$N,Fluxo!$S:$S,"&gt;"&amp;AJ$5,Fluxo!$S:$S,"&lt;="&amp;AK$5,Fluxo!$D:$D,$D22)</f>
        <v>4250.42</v>
      </c>
      <c r="AL22" s="18">
        <f>SUMIFS(Fluxo!$N:$N,Fluxo!$S:$S,"&gt;"&amp;AK$5,Fluxo!$S:$S,"&lt;="&amp;AL$5,Fluxo!$D:$D,$D22)</f>
        <v>4250.42</v>
      </c>
      <c r="AM22" s="18">
        <f>SUMIFS(Fluxo!$N:$N,Fluxo!$S:$S,"&gt;"&amp;AL$5,Fluxo!$S:$S,"&lt;="&amp;AM$5,Fluxo!$D:$D,$D22)</f>
        <v>4250.42</v>
      </c>
      <c r="AN22" s="18">
        <f>SUMIFS(Fluxo!$N:$N,Fluxo!$S:$S,"&gt;"&amp;AM$5,Fluxo!$S:$S,"&lt;="&amp;AN$5,Fluxo!$D:$D,$D22)</f>
        <v>4250.42</v>
      </c>
      <c r="AO22" s="18">
        <f>SUMIFS(Fluxo!$N:$N,Fluxo!$S:$S,"&gt;"&amp;AN$5,Fluxo!$S:$S,"&lt;="&amp;AO$5,Fluxo!$D:$D,$D22)</f>
        <v>4250.42</v>
      </c>
      <c r="AP22" s="18">
        <f>SUMIFS(Fluxo!$N:$N,Fluxo!$S:$S,"&gt;"&amp;AO$5,Fluxo!$S:$S,"&lt;="&amp;AP$5,Fluxo!$D:$D,$D22)</f>
        <v>4250.42</v>
      </c>
      <c r="AQ22" s="18">
        <f>SUMIFS(Fluxo!$N:$N,Fluxo!$S:$S,"&gt;"&amp;AP$5,Fluxo!$S:$S,"&lt;="&amp;AQ$5,Fluxo!$D:$D,$D22)</f>
        <v>4250.42</v>
      </c>
      <c r="AR22" s="18">
        <f>SUMIFS(Fluxo!$N:$N,Fluxo!$S:$S,"&gt;"&amp;AQ$5,Fluxo!$S:$S,"&lt;="&amp;AR$5,Fluxo!$D:$D,$D22)</f>
        <v>4250.42</v>
      </c>
      <c r="AS22" s="18">
        <f>SUMIFS(Fluxo!$N:$N,Fluxo!$S:$S,"&gt;"&amp;AR$5,Fluxo!$S:$S,"&lt;="&amp;AS$5,Fluxo!$D:$D,$D22)</f>
        <v>4250.42</v>
      </c>
      <c r="AT22" s="18">
        <f>SUMIFS(Fluxo!$N:$N,Fluxo!$S:$S,"&gt;"&amp;AS$5,Fluxo!$S:$S,"&lt;="&amp;AT$5,Fluxo!$D:$D,$D22)</f>
        <v>53130.2</v>
      </c>
      <c r="AU22" s="18">
        <f>SUMIFS(Fluxo!$N:$N,Fluxo!$S:$S,"&gt;"&amp;AT$5,Fluxo!$S:$S,"&lt;="&amp;AU$5,Fluxo!$D:$D,$D22)</f>
        <v>592933.03</v>
      </c>
      <c r="AV22" s="18">
        <f>SUMIFS(Fluxo!$N:$N,Fluxo!$S:$S,"&gt;"&amp;AU$5,Fluxo!$S:$S,"&lt;="&amp;AV$5,Fluxo!$D:$D,$D22)</f>
        <v>624.42999999999995</v>
      </c>
      <c r="AW22" s="18">
        <f>SUMIFS(Fluxo!$N:$N,Fluxo!$S:$S,"&gt;"&amp;AV$5,Fluxo!$S:$S,"&lt;="&amp;AW$5,Fluxo!$D:$D,$D22)</f>
        <v>0</v>
      </c>
      <c r="AX22" s="18">
        <f>SUMIFS(Fluxo!$N:$N,Fluxo!$S:$S,"&gt;"&amp;AW$5,Fluxo!$S:$S,"&lt;="&amp;AX$5,Fluxo!$D:$D,$D22)</f>
        <v>0</v>
      </c>
      <c r="AY22" s="18">
        <f>SUMIFS(Fluxo!$N:$N,Fluxo!$S:$S,"&gt;"&amp;AX$5,Fluxo!$S:$S,"&lt;="&amp;AY$5,Fluxo!$D:$D,$D22)</f>
        <v>0</v>
      </c>
      <c r="AZ22" s="18">
        <f>SUMIFS(Fluxo!$N:$N,Fluxo!$S:$S,"&gt;"&amp;AY$5,Fluxo!$S:$S,"&lt;="&amp;AZ$5,Fluxo!$D:$D,$D22)</f>
        <v>0</v>
      </c>
      <c r="BA22" s="18">
        <f>SUMIFS(Fluxo!$N:$N,Fluxo!$S:$S,"&gt;"&amp;AZ$5,Fluxo!$S:$S,"&lt;="&amp;BA$5,Fluxo!$D:$D,$D22)</f>
        <v>0</v>
      </c>
      <c r="BB22" s="18">
        <f>SUMIFS(Fluxo!$N:$N,Fluxo!$S:$S,"&gt;"&amp;BA$5,Fluxo!$S:$S,"&lt;="&amp;BB$5,Fluxo!$D:$D,$D22)</f>
        <v>0</v>
      </c>
      <c r="BC22" s="18">
        <f>SUMIFS(Fluxo!$N:$N,Fluxo!$S:$S,"&gt;"&amp;BB$5,Fluxo!$S:$S,"&lt;="&amp;BC$5,Fluxo!$D:$D,$D22)</f>
        <v>0</v>
      </c>
      <c r="BD22" s="18">
        <f>SUMIFS(Fluxo!$N:$N,Fluxo!$S:$S,"&gt;"&amp;BC$5,Fluxo!$S:$S,"&lt;="&amp;BD$5,Fluxo!$D:$D,$D22)</f>
        <v>0</v>
      </c>
      <c r="BE22" s="18">
        <f>SUMIFS(Fluxo!$N:$N,Fluxo!$S:$S,"&gt;"&amp;BD$5,Fluxo!$S:$S,"&lt;="&amp;BE$5,Fluxo!$D:$D,$D22)</f>
        <v>0</v>
      </c>
      <c r="BF22" s="18">
        <f>SUMIFS(Fluxo!$N:$N,Fluxo!$S:$S,"&gt;"&amp;BE$5,Fluxo!$S:$S,"&lt;="&amp;BF$5,Fluxo!$D:$D,$D22)</f>
        <v>0</v>
      </c>
      <c r="BG22" s="18">
        <f>SUMIFS(Fluxo!$N:$N,Fluxo!$S:$S,"&gt;"&amp;BF$5,Fluxo!$S:$S,"&lt;="&amp;BG$5,Fluxo!$D:$D,$D22)</f>
        <v>0</v>
      </c>
      <c r="BH22" s="18">
        <f>SUMIFS(Fluxo!$N:$N,Fluxo!$S:$S,"&gt;"&amp;BG$5,Fluxo!$S:$S,"&lt;="&amp;BH$5,Fluxo!$D:$D,$D22)</f>
        <v>0</v>
      </c>
      <c r="BI22" s="18">
        <f>SUMIFS(Fluxo!$N:$N,Fluxo!$S:$S,"&gt;"&amp;BH$5,Fluxo!$S:$S,"&lt;="&amp;BI$5,Fluxo!$D:$D,$D22)</f>
        <v>0</v>
      </c>
      <c r="BJ22" s="18">
        <f>SUMIFS(Fluxo!$N:$N,Fluxo!$S:$S,"&gt;"&amp;BI$5,Fluxo!$S:$S,"&lt;="&amp;BJ$5,Fluxo!$D:$D,$D22)</f>
        <v>0</v>
      </c>
      <c r="BK22" s="18">
        <f>SUMIFS(Fluxo!$N:$N,Fluxo!$S:$S,"&gt;"&amp;BJ$5,Fluxo!$S:$S,"&lt;="&amp;BK$5,Fluxo!$D:$D,$D22)</f>
        <v>0</v>
      </c>
      <c r="BL22" s="18">
        <f>SUMIFS(Fluxo!$N:$N,Fluxo!$S:$S,"&gt;"&amp;BK$5,Fluxo!$S:$S,"&lt;="&amp;BL$5,Fluxo!$D:$D,$D22)</f>
        <v>0</v>
      </c>
      <c r="BM22" s="18">
        <f>SUMIFS(Fluxo!$N:$N,Fluxo!$S:$S,"&gt;"&amp;BL$5,Fluxo!$S:$S,"&lt;="&amp;BM$5,Fluxo!$D:$D,$D22)</f>
        <v>0</v>
      </c>
      <c r="BN22" s="18">
        <f>SUMIFS(Fluxo!$N:$N,Fluxo!$S:$S,"&gt;"&amp;BM$5,Fluxo!$S:$S,"&lt;="&amp;BN$5,Fluxo!$D:$D,$D22)</f>
        <v>0</v>
      </c>
      <c r="BO22" s="18">
        <f>SUMIFS(Fluxo!$N:$N,Fluxo!$S:$S,"&gt;"&amp;BN$5,Fluxo!$S:$S,"&lt;="&amp;BO$5,Fluxo!$D:$D,$D22)</f>
        <v>0</v>
      </c>
      <c r="BP22" s="18">
        <f>SUMIFS(Fluxo!$N:$N,Fluxo!$S:$S,"&gt;"&amp;BO$5,Fluxo!$S:$S,"&lt;="&amp;BP$5,Fluxo!$D:$D,$D22)</f>
        <v>0</v>
      </c>
      <c r="BQ22" s="18">
        <f>SUMIFS(Fluxo!$N:$N,Fluxo!$S:$S,"&gt;"&amp;BP$5,Fluxo!$S:$S,"&lt;="&amp;BQ$5,Fluxo!$D:$D,$D22)</f>
        <v>0</v>
      </c>
      <c r="BR22" s="18">
        <f>SUMIFS(Fluxo!$N:$N,Fluxo!$S:$S,"&gt;"&amp;BQ$5,Fluxo!$S:$S,"&lt;="&amp;BR$5,Fluxo!$D:$D,$D22)</f>
        <v>0</v>
      </c>
      <c r="BS22" s="18">
        <f>SUMIFS(Fluxo!$N:$N,Fluxo!$S:$S,"&gt;"&amp;BR$5,Fluxo!$S:$S,"&lt;="&amp;BS$5,Fluxo!$D:$D,$D22)</f>
        <v>0</v>
      </c>
      <c r="BT22" s="18">
        <f>SUMIFS(Fluxo!$N:$N,Fluxo!$S:$S,"&gt;"&amp;BS$5,Fluxo!$S:$S,"&lt;="&amp;BT$5,Fluxo!$D:$D,$D22)</f>
        <v>0</v>
      </c>
      <c r="BU22" s="18">
        <f>SUMIFS(Fluxo!$N:$N,Fluxo!$S:$S,"&gt;"&amp;BT$5,Fluxo!$S:$S,"&lt;="&amp;BU$5,Fluxo!$D:$D,$D22)</f>
        <v>0</v>
      </c>
      <c r="BV22" s="18">
        <f>SUMIFS(Fluxo!$N:$N,Fluxo!$S:$S,"&gt;"&amp;BU$5,Fluxo!$S:$S,"&lt;="&amp;BV$5,Fluxo!$D:$D,$D22)</f>
        <v>0</v>
      </c>
      <c r="BW22" s="18">
        <f>SUMIFS(Fluxo!$N:$N,Fluxo!$S:$S,"&gt;"&amp;BV$5,Fluxo!$S:$S,"&lt;="&amp;BW$5,Fluxo!$D:$D,$D22)</f>
        <v>0</v>
      </c>
      <c r="BX22" s="18">
        <f>SUMIFS(Fluxo!$N:$N,Fluxo!$S:$S,"&gt;"&amp;BW$5,Fluxo!$S:$S,"&lt;="&amp;BX$5,Fluxo!$D:$D,$D22)</f>
        <v>0</v>
      </c>
      <c r="BY22" s="18">
        <f>SUMIFS(Fluxo!$N:$N,Fluxo!$S:$S,"&gt;"&amp;BX$5,Fluxo!$S:$S,"&lt;="&amp;BY$5,Fluxo!$D:$D,$D22)</f>
        <v>0</v>
      </c>
      <c r="BZ22" s="18">
        <f>SUMIFS(Fluxo!$N:$N,Fluxo!$S:$S,"&gt;"&amp;BY$5,Fluxo!$S:$S,"&lt;="&amp;BZ$5,Fluxo!$D:$D,$D22)</f>
        <v>0</v>
      </c>
      <c r="CA22" s="18">
        <f>SUMIFS(Fluxo!$N:$N,Fluxo!$S:$S,"&gt;"&amp;BZ$5,Fluxo!$S:$S,"&lt;="&amp;CA$5,Fluxo!$D:$D,$D22)</f>
        <v>0</v>
      </c>
      <c r="CB22" s="18">
        <f>SUMIFS(Fluxo!$N:$N,Fluxo!$S:$S,"&gt;"&amp;CA$5,Fluxo!$S:$S,"&lt;="&amp;CB$5,Fluxo!$D:$D,$D22)</f>
        <v>0</v>
      </c>
      <c r="CC22" s="18">
        <f>SUMIFS(Fluxo!$N:$N,Fluxo!$S:$S,"&gt;"&amp;CB$5,Fluxo!$S:$S,"&lt;="&amp;CC$5,Fluxo!$D:$D,$D22)</f>
        <v>0</v>
      </c>
      <c r="CD22" s="18">
        <f>SUMIFS(Fluxo!$N:$N,Fluxo!$S:$S,"&gt;"&amp;CC$5,Fluxo!$S:$S,"&lt;="&amp;CD$5,Fluxo!$D:$D,$D22)</f>
        <v>0</v>
      </c>
      <c r="CE22" s="18">
        <f>SUMIFS(Fluxo!$N:$N,Fluxo!$S:$S,"&gt;"&amp;CD$5,Fluxo!$S:$S,"&lt;="&amp;CE$5,Fluxo!$D:$D,$D22)</f>
        <v>0</v>
      </c>
      <c r="CF22" s="18">
        <f>SUMIFS(Fluxo!$N:$N,Fluxo!$S:$S,"&gt;"&amp;CE$5,Fluxo!$S:$S,"&lt;="&amp;CF$5,Fluxo!$D:$D,$D22)</f>
        <v>0</v>
      </c>
      <c r="CG22" s="18">
        <f>SUMIFS(Fluxo!$N:$N,Fluxo!$S:$S,"&gt;"&amp;CF$5,Fluxo!$S:$S,"&lt;="&amp;CG$5,Fluxo!$D:$D,$D22)</f>
        <v>0</v>
      </c>
      <c r="CH22" s="18">
        <f>SUMIFS(Fluxo!$N:$N,Fluxo!$S:$S,"&gt;"&amp;CG$5,Fluxo!$S:$S,"&lt;="&amp;CH$5,Fluxo!$D:$D,$D22)</f>
        <v>0</v>
      </c>
      <c r="CI22" s="18">
        <f>SUMIFS(Fluxo!$N:$N,Fluxo!$S:$S,"&gt;"&amp;CH$5,Fluxo!$S:$S,"&lt;="&amp;CI$5,Fluxo!$D:$D,$D22)</f>
        <v>0</v>
      </c>
      <c r="CJ22" s="18">
        <f>SUMIFS(Fluxo!$N:$N,Fluxo!$S:$S,"&gt;"&amp;CI$5,Fluxo!$S:$S,"&lt;="&amp;CJ$5,Fluxo!$D:$D,$D22)</f>
        <v>0</v>
      </c>
      <c r="CK22" s="18">
        <f>SUMIFS(Fluxo!$N:$N,Fluxo!$S:$S,"&gt;"&amp;CJ$5,Fluxo!$S:$S,"&lt;="&amp;CK$5,Fluxo!$D:$D,$D22)</f>
        <v>0</v>
      </c>
      <c r="CL22" s="18">
        <f>SUMIFS(Fluxo!$N:$N,Fluxo!$S:$S,"&gt;"&amp;CK$5,Fluxo!$S:$S,"&lt;="&amp;CL$5,Fluxo!$D:$D,$D22)</f>
        <v>0</v>
      </c>
      <c r="CM22" s="18">
        <f>SUMIFS(Fluxo!$N:$N,Fluxo!$S:$S,"&gt;"&amp;CL$5,Fluxo!$S:$S,"&lt;="&amp;CM$5,Fluxo!$D:$D,$D22)</f>
        <v>0</v>
      </c>
      <c r="CN22" s="18">
        <f>SUMIFS(Fluxo!$N:$N,Fluxo!$S:$S,"&gt;"&amp;CM$5,Fluxo!$S:$S,"&lt;="&amp;CN$5,Fluxo!$D:$D,$D22)</f>
        <v>0</v>
      </c>
      <c r="CO22" s="18">
        <f>SUMIFS(Fluxo!$N:$N,Fluxo!$S:$S,"&gt;"&amp;CN$5,Fluxo!$S:$S,"&lt;="&amp;CO$5,Fluxo!$D:$D,$D22)</f>
        <v>0</v>
      </c>
      <c r="CP22" s="18">
        <f>SUMIFS(Fluxo!$N:$N,Fluxo!$S:$S,"&gt;"&amp;CO$5,Fluxo!$S:$S,"&lt;="&amp;CP$5,Fluxo!$D:$D,$D22)</f>
        <v>0</v>
      </c>
      <c r="CQ22" s="18">
        <f>SUMIFS(Fluxo!$N:$N,Fluxo!$S:$S,"&gt;"&amp;CP$5,Fluxo!$S:$S,"&lt;="&amp;CQ$5,Fluxo!$D:$D,$D22)</f>
        <v>0</v>
      </c>
      <c r="CR22" s="18">
        <f>SUMIFS(Fluxo!$N:$N,Fluxo!$S:$S,"&gt;"&amp;CQ$5,Fluxo!$S:$S,"&lt;="&amp;CR$5,Fluxo!$D:$D,$D22)</f>
        <v>0</v>
      </c>
      <c r="CS22" s="18">
        <f>SUMIFS(Fluxo!$N:$N,Fluxo!$S:$S,"&gt;"&amp;CR$5,Fluxo!$S:$S,"&lt;="&amp;CS$5,Fluxo!$D:$D,$D22)</f>
        <v>0</v>
      </c>
      <c r="CT22" s="18">
        <f>SUMIFS(Fluxo!$N:$N,Fluxo!$S:$S,"&gt;"&amp;CS$5,Fluxo!$S:$S,"&lt;="&amp;CT$5,Fluxo!$D:$D,$D22)</f>
        <v>0</v>
      </c>
      <c r="CU22" s="18">
        <f>SUMIFS(Fluxo!$N:$N,Fluxo!$S:$S,"&gt;"&amp;CT$5,Fluxo!$S:$S,"&lt;="&amp;CU$5,Fluxo!$D:$D,$D22)</f>
        <v>0</v>
      </c>
      <c r="CV22" s="18">
        <f>SUMIFS(Fluxo!$N:$N,Fluxo!$S:$S,"&gt;"&amp;CU$5,Fluxo!$S:$S,"&lt;="&amp;CV$5,Fluxo!$D:$D,$D22)</f>
        <v>0</v>
      </c>
      <c r="CW22" s="18">
        <f>SUMIFS(Fluxo!$N:$N,Fluxo!$S:$S,"&gt;"&amp;CV$5,Fluxo!$S:$S,"&lt;="&amp;CW$5,Fluxo!$D:$D,$D22)</f>
        <v>0</v>
      </c>
      <c r="CX22" s="18">
        <f>SUMIFS(Fluxo!$N:$N,Fluxo!$S:$S,"&gt;"&amp;CW$5,Fluxo!$S:$S,"&lt;="&amp;CX$5,Fluxo!$D:$D,$D22)</f>
        <v>0</v>
      </c>
      <c r="CY22" s="18">
        <f>SUMIFS(Fluxo!$N:$N,Fluxo!$S:$S,"&gt;"&amp;CX$5,Fluxo!$S:$S,"&lt;="&amp;CY$5,Fluxo!$D:$D,$D22)</f>
        <v>0</v>
      </c>
      <c r="CZ22" s="18">
        <f>SUMIFS(Fluxo!$N:$N,Fluxo!$S:$S,"&gt;"&amp;CY$5,Fluxo!$S:$S,"&lt;="&amp;CZ$5,Fluxo!$D:$D,$D22)</f>
        <v>0</v>
      </c>
      <c r="DA22" s="18">
        <f>SUMIFS(Fluxo!$N:$N,Fluxo!$S:$S,"&gt;"&amp;CZ$5,Fluxo!$S:$S,"&lt;="&amp;DA$5,Fluxo!$D:$D,$D22)</f>
        <v>0</v>
      </c>
      <c r="DB22" s="18">
        <f>SUMIFS(Fluxo!$N:$N,Fluxo!$S:$S,"&gt;"&amp;DA$5,Fluxo!$S:$S,"&lt;="&amp;DB$5,Fluxo!$D:$D,$D22)</f>
        <v>0</v>
      </c>
      <c r="DC22" s="18">
        <f>SUMIFS(Fluxo!$N:$N,Fluxo!$S:$S,"&gt;"&amp;DB$5,Fluxo!$S:$S,"&lt;="&amp;DC$5,Fluxo!$D:$D,$D22)</f>
        <v>0</v>
      </c>
      <c r="DD22" s="18">
        <f>SUMIFS(Fluxo!$N:$N,Fluxo!$S:$S,"&gt;"&amp;DC$5,Fluxo!$S:$S,"&lt;="&amp;DD$5,Fluxo!$D:$D,$D22)</f>
        <v>0</v>
      </c>
      <c r="DE22" s="18">
        <f>SUMIFS(Fluxo!$N:$N,Fluxo!$S:$S,"&gt;"&amp;DD$5,Fluxo!$S:$S,"&lt;="&amp;DE$5,Fluxo!$D:$D,$D22)</f>
        <v>0</v>
      </c>
      <c r="DF22" s="18">
        <f>SUMIFS(Fluxo!$N:$N,Fluxo!$S:$S,"&gt;"&amp;DE$5,Fluxo!$S:$S,"&lt;="&amp;DF$5,Fluxo!$D:$D,$D22)</f>
        <v>0</v>
      </c>
      <c r="DG22" s="18">
        <f>SUMIFS(Fluxo!$N:$N,Fluxo!$S:$S,"&gt;"&amp;DF$5,Fluxo!$S:$S,"&lt;="&amp;DG$5,Fluxo!$D:$D,$D22)</f>
        <v>0</v>
      </c>
      <c r="DH22" s="18">
        <f>SUMIFS(Fluxo!$N:$N,Fluxo!$S:$S,"&gt;"&amp;DG$5,Fluxo!$S:$S,"&lt;="&amp;DH$5,Fluxo!$D:$D,$D22)</f>
        <v>0</v>
      </c>
      <c r="DI22" s="18">
        <f>SUMIFS(Fluxo!$N:$N,Fluxo!$S:$S,"&gt;"&amp;DH$5,Fluxo!$S:$S,"&lt;="&amp;DI$5,Fluxo!$D:$D,$D22)</f>
        <v>0</v>
      </c>
      <c r="DJ22" s="18">
        <f>SUMIFS(Fluxo!$N:$N,Fluxo!$S:$S,"&gt;"&amp;DI$5,Fluxo!$S:$S,"&lt;="&amp;DJ$5,Fluxo!$D:$D,$D22)</f>
        <v>0</v>
      </c>
      <c r="DK22" s="18">
        <f>SUMIFS(Fluxo!$N:$N,Fluxo!$S:$S,"&gt;"&amp;DJ$5,Fluxo!$S:$S,"&lt;="&amp;DK$5,Fluxo!$D:$D,$D22)</f>
        <v>0</v>
      </c>
      <c r="DL22" s="18">
        <f>SUMIFS(Fluxo!$N:$N,Fluxo!$S:$S,"&gt;"&amp;DK$5,Fluxo!$S:$S,"&lt;="&amp;DL$5,Fluxo!$D:$D,$D22)</f>
        <v>0</v>
      </c>
      <c r="DM22" s="18">
        <f>SUMIFS(Fluxo!$N:$N,Fluxo!$S:$S,"&gt;"&amp;DL$5,Fluxo!$S:$S,"&lt;="&amp;DM$5,Fluxo!$D:$D,$D22)</f>
        <v>0</v>
      </c>
      <c r="DN22" s="18">
        <f>SUMIFS(Fluxo!$N:$N,Fluxo!$S:$S,"&gt;"&amp;DM$5,Fluxo!$S:$S,"&lt;="&amp;DN$5,Fluxo!$D:$D,$D22)</f>
        <v>0</v>
      </c>
      <c r="DO22" s="18">
        <f>SUMIFS(Fluxo!$N:$N,Fluxo!$S:$S,"&gt;"&amp;DN$5,Fluxo!$S:$S,"&lt;="&amp;DO$5,Fluxo!$D:$D,$D22)</f>
        <v>0</v>
      </c>
      <c r="DP22" s="18">
        <f>SUMIFS(Fluxo!$N:$N,Fluxo!$S:$S,"&gt;"&amp;DO$5,Fluxo!$S:$S,"&lt;="&amp;DP$5,Fluxo!$D:$D,$D22)</f>
        <v>0</v>
      </c>
      <c r="DQ22" s="18">
        <f>SUMIFS(Fluxo!$N:$N,Fluxo!$S:$S,"&gt;"&amp;DP$5,Fluxo!$S:$S,"&lt;="&amp;DQ$5,Fluxo!$D:$D,$D22)</f>
        <v>0</v>
      </c>
      <c r="DR22" s="18">
        <f>SUMIFS(Fluxo!$N:$N,Fluxo!$S:$S,"&gt;"&amp;DQ$5,Fluxo!$S:$S,"&lt;="&amp;DR$5,Fluxo!$D:$D,$D22)</f>
        <v>0</v>
      </c>
      <c r="DS22" s="18">
        <f>SUMIFS(Fluxo!$N:$N,Fluxo!$S:$S,"&gt;"&amp;DR$5,Fluxo!$S:$S,"&lt;="&amp;DS$5,Fluxo!$D:$D,$D22)</f>
        <v>0</v>
      </c>
      <c r="DT22" s="18">
        <f>SUMIFS(Fluxo!$N:$N,Fluxo!$S:$S,"&gt;"&amp;DS$5,Fluxo!$S:$S,"&lt;="&amp;DT$5,Fluxo!$D:$D,$D22)</f>
        <v>0</v>
      </c>
      <c r="DU22" s="18">
        <f>SUMIFS(Fluxo!$N:$N,Fluxo!$S:$S,"&gt;"&amp;DT$5,Fluxo!$S:$S,"&lt;="&amp;DU$5,Fluxo!$D:$D,$D22)</f>
        <v>0</v>
      </c>
      <c r="DV22" s="18">
        <f>SUMIFS(Fluxo!$N:$N,Fluxo!$S:$S,"&gt;"&amp;DU$5,Fluxo!$S:$S,"&lt;="&amp;DV$5,Fluxo!$D:$D,$D22)</f>
        <v>0</v>
      </c>
      <c r="DW22" s="18">
        <f>SUMIFS(Fluxo!$N:$N,Fluxo!$S:$S,"&gt;"&amp;DV$5,Fluxo!$S:$S,"&lt;="&amp;DW$5,Fluxo!$D:$D,$D22)</f>
        <v>0</v>
      </c>
      <c r="DX22" s="18">
        <f>SUMIFS(Fluxo!$N:$N,Fluxo!$S:$S,"&gt;"&amp;DW$5,Fluxo!$S:$S,"&lt;="&amp;DX$5,Fluxo!$D:$D,$D22)</f>
        <v>0</v>
      </c>
      <c r="DY22" s="18">
        <f>SUMIFS(Fluxo!$N:$N,Fluxo!$S:$S,"&gt;"&amp;DX$5,Fluxo!$S:$S,"&lt;="&amp;DY$5,Fluxo!$D:$D,$D22)</f>
        <v>0</v>
      </c>
      <c r="DZ22" s="18">
        <f>SUMIFS(Fluxo!$N:$N,Fluxo!$S:$S,"&gt;"&amp;DY$5,Fluxo!$S:$S,"&lt;="&amp;DZ$5,Fluxo!$D:$D,$D22)</f>
        <v>0</v>
      </c>
      <c r="EA22" s="18">
        <f>SUMIFS(Fluxo!$N:$N,Fluxo!$S:$S,"&gt;"&amp;DZ$5,Fluxo!$S:$S,"&lt;="&amp;EA$5,Fluxo!$D:$D,$D22)</f>
        <v>0</v>
      </c>
      <c r="EB22" s="18">
        <f>SUMIFS(Fluxo!$N:$N,Fluxo!$S:$S,"&gt;"&amp;EA$5,Fluxo!$S:$S,"&lt;="&amp;EB$5,Fluxo!$D:$D,$D22)</f>
        <v>0</v>
      </c>
      <c r="EC22" s="18">
        <f>SUMIFS(Fluxo!$N:$N,Fluxo!$S:$S,"&gt;"&amp;EB$5,Fluxo!$S:$S,"&lt;="&amp;EC$5,Fluxo!$D:$D,$D22)</f>
        <v>0</v>
      </c>
      <c r="ED22" s="18">
        <f>SUMIFS(Fluxo!$N:$N,Fluxo!$S:$S,"&gt;"&amp;EC$5,Fluxo!$S:$S,"&lt;="&amp;ED$5,Fluxo!$D:$D,$D22)</f>
        <v>0</v>
      </c>
      <c r="EE22" s="18">
        <f>SUMIFS(Fluxo!$N:$N,Fluxo!$S:$S,"&gt;"&amp;ED$5,Fluxo!$S:$S,"&lt;="&amp;EE$5,Fluxo!$D:$D,$D22)</f>
        <v>0</v>
      </c>
      <c r="EF22" s="18">
        <f>SUMIFS(Fluxo!$N:$N,Fluxo!$S:$S,"&gt;"&amp;EE$5,Fluxo!$S:$S,"&lt;="&amp;EF$5,Fluxo!$D:$D,$D22)</f>
        <v>0</v>
      </c>
      <c r="EG22" s="18">
        <f>SUMIFS(Fluxo!$N:$N,Fluxo!$S:$S,"&gt;"&amp;EF$5,Fluxo!$S:$S,"&lt;="&amp;EG$5,Fluxo!$D:$D,$D22)</f>
        <v>0</v>
      </c>
      <c r="EH22" s="18">
        <f>SUMIFS(Fluxo!$N:$N,Fluxo!$S:$S,"&gt;"&amp;EG$5,Fluxo!$S:$S,"&lt;="&amp;EH$5,Fluxo!$D:$D,$D22)</f>
        <v>0</v>
      </c>
      <c r="EI22" s="18">
        <f>SUMIFS(Fluxo!$N:$N,Fluxo!$S:$S,"&gt;"&amp;EH$5,Fluxo!$S:$S,"&lt;="&amp;EI$5,Fluxo!$D:$D,$D22)</f>
        <v>0</v>
      </c>
      <c r="EJ22" s="18">
        <f>SUMIFS(Fluxo!$N:$N,Fluxo!$S:$S,"&gt;"&amp;EI$5,Fluxo!$S:$S,"&lt;="&amp;EJ$5,Fluxo!$D:$D,$D22)</f>
        <v>0</v>
      </c>
      <c r="EK22" s="18">
        <f>SUMIFS(Fluxo!$N:$N,Fluxo!$S:$S,"&gt;"&amp;EJ$5,Fluxo!$S:$S,"&lt;="&amp;EK$5,Fluxo!$D:$D,$D22)</f>
        <v>0</v>
      </c>
      <c r="EL22" s="18">
        <f>SUMIFS(Fluxo!$N:$N,Fluxo!$S:$S,"&gt;"&amp;EK$5,Fluxo!$S:$S,"&lt;="&amp;EL$5,Fluxo!$D:$D,$D22)</f>
        <v>0</v>
      </c>
      <c r="EM22" s="18">
        <f>SUMIFS(Fluxo!$N:$N,Fluxo!$S:$S,"&gt;"&amp;EL$5,Fluxo!$S:$S,"&lt;="&amp;EM$5,Fluxo!$D:$D,$D22)</f>
        <v>0</v>
      </c>
      <c r="EN22" s="18">
        <f>SUMIFS(Fluxo!$N:$N,Fluxo!$S:$S,"&gt;"&amp;EM$5,Fluxo!$S:$S,"&lt;="&amp;EN$5,Fluxo!$D:$D,$D22)</f>
        <v>0</v>
      </c>
      <c r="EO22" s="18">
        <f>SUMIFS(Fluxo!$N:$N,Fluxo!$S:$S,"&gt;"&amp;EN$5,Fluxo!$S:$S,"&lt;="&amp;EO$5,Fluxo!$D:$D,$D22)</f>
        <v>0</v>
      </c>
      <c r="EP22" s="18">
        <f>SUMIFS(Fluxo!$N:$N,Fluxo!$S:$S,"&gt;"&amp;EO$5,Fluxo!$S:$S,"&lt;="&amp;EP$5,Fluxo!$D:$D,$D22)</f>
        <v>0</v>
      </c>
      <c r="EQ22" s="18">
        <f>SUMIFS(Fluxo!$N:$N,Fluxo!$S:$S,"&gt;"&amp;EP$5,Fluxo!$S:$S,"&lt;="&amp;EQ$5,Fluxo!$D:$D,$D22)</f>
        <v>0</v>
      </c>
      <c r="ER22" s="18">
        <f>SUMIFS(Fluxo!$N:$N,Fluxo!$S:$S,"&gt;"&amp;EQ$5,Fluxo!$S:$S,"&lt;="&amp;ER$5,Fluxo!$D:$D,$D22)</f>
        <v>0</v>
      </c>
      <c r="ES22" s="18">
        <f>SUMIFS(Fluxo!$N:$N,Fluxo!$S:$S,"&gt;"&amp;ER$5,Fluxo!$S:$S,"&lt;="&amp;ES$5,Fluxo!$D:$D,$D22)</f>
        <v>0</v>
      </c>
      <c r="ET22" s="18">
        <f>SUMIFS(Fluxo!$N:$N,Fluxo!$S:$S,"&gt;"&amp;ES$5,Fluxo!$S:$S,"&lt;="&amp;ET$5,Fluxo!$D:$D,$D22)</f>
        <v>0</v>
      </c>
      <c r="EU22" s="18">
        <f>SUMIFS(Fluxo!$N:$N,Fluxo!$S:$S,"&gt;"&amp;ET$5,Fluxo!$S:$S,"&lt;="&amp;EU$5,Fluxo!$D:$D,$D22)</f>
        <v>0</v>
      </c>
      <c r="EV22" s="18">
        <f>SUMIFS(Fluxo!$N:$N,Fluxo!$S:$S,"&gt;"&amp;EU$5,Fluxo!$S:$S,"&lt;="&amp;EV$5,Fluxo!$D:$D,$D22)</f>
        <v>0</v>
      </c>
      <c r="EW22" s="18">
        <f>SUMIFS(Fluxo!$N:$N,Fluxo!$S:$S,"&gt;"&amp;EV$5,Fluxo!$S:$S,"&lt;="&amp;EW$5,Fluxo!$D:$D,$D22)</f>
        <v>0</v>
      </c>
      <c r="EX22" s="18">
        <f>SUMIFS(Fluxo!$N:$N,Fluxo!$S:$S,"&gt;"&amp;EW$5,Fluxo!$S:$S,"&lt;="&amp;EX$5,Fluxo!$D:$D,$D22)</f>
        <v>0</v>
      </c>
      <c r="EY22" s="18">
        <f>SUMIFS(Fluxo!$N:$N,Fluxo!$S:$S,"&gt;"&amp;EX$5,Fluxo!$S:$S,"&lt;="&amp;EY$5,Fluxo!$D:$D,$D22)</f>
        <v>0</v>
      </c>
      <c r="EZ22" s="18">
        <f>SUMIFS(Fluxo!$N:$N,Fluxo!$S:$S,"&gt;"&amp;EY$5,Fluxo!$S:$S,"&lt;="&amp;EZ$5,Fluxo!$D:$D,$D22)</f>
        <v>0</v>
      </c>
      <c r="FA22" s="18">
        <f>SUMIFS(Fluxo!$N:$N,Fluxo!$S:$S,"&gt;"&amp;EZ$5,Fluxo!$S:$S,"&lt;="&amp;FA$5,Fluxo!$D:$D,$D22)</f>
        <v>0</v>
      </c>
      <c r="FB22" s="18">
        <f>SUMIFS(Fluxo!$N:$N,Fluxo!$S:$S,"&gt;"&amp;FA$5,Fluxo!$S:$S,"&lt;="&amp;FB$5,Fluxo!$D:$D,$D22)</f>
        <v>0</v>
      </c>
      <c r="FC22" s="18">
        <f>SUMIFS(Fluxo!$N:$N,Fluxo!$S:$S,"&gt;"&amp;FB$5,Fluxo!$S:$S,"&lt;="&amp;FC$5,Fluxo!$D:$D,$D22)</f>
        <v>0</v>
      </c>
      <c r="FD22" s="18">
        <f>SUMIFS(Fluxo!$N:$N,Fluxo!$S:$S,"&gt;"&amp;FC$5,Fluxo!$S:$S,"&lt;="&amp;FD$5,Fluxo!$D:$D,$D22)</f>
        <v>0</v>
      </c>
      <c r="FE22" s="18">
        <f>SUMIFS(Fluxo!$N:$N,Fluxo!$S:$S,"&gt;"&amp;FD$5,Fluxo!$S:$S,"&lt;="&amp;FE$5,Fluxo!$D:$D,$D22)</f>
        <v>0</v>
      </c>
      <c r="FF22" s="18">
        <f>SUMIFS(Fluxo!$N:$N,Fluxo!$S:$S,"&gt;"&amp;FE$5,Fluxo!$S:$S,"&lt;="&amp;FF$5,Fluxo!$D:$D,$D22)</f>
        <v>0</v>
      </c>
      <c r="FG22" s="18">
        <f>SUMIFS(Fluxo!$N:$N,Fluxo!$S:$S,"&gt;"&amp;FF$5,Fluxo!$S:$S,"&lt;="&amp;FG$5,Fluxo!$D:$D,$D22)</f>
        <v>0</v>
      </c>
      <c r="FH22" s="18">
        <f>SUMIFS(Fluxo!$N:$N,Fluxo!$S:$S,"&gt;"&amp;FG$5,Fluxo!$S:$S,"&lt;="&amp;FH$5,Fluxo!$D:$D,$D22)</f>
        <v>0</v>
      </c>
      <c r="FI22" s="18">
        <f>SUMIFS(Fluxo!$N:$N,Fluxo!$S:$S,"&gt;"&amp;FH$5,Fluxo!$S:$S,"&lt;="&amp;FI$5,Fluxo!$D:$D,$D22)</f>
        <v>0</v>
      </c>
      <c r="FJ22" s="18">
        <f>SUMIFS(Fluxo!$N:$N,Fluxo!$S:$S,"&gt;"&amp;FI$5,Fluxo!$S:$S,"&lt;="&amp;FJ$5,Fluxo!$D:$D,$D22)</f>
        <v>0</v>
      </c>
      <c r="FK22" s="18">
        <f>SUMIFS(Fluxo!$N:$N,Fluxo!$S:$S,"&gt;"&amp;FJ$5,Fluxo!$S:$S,"&lt;="&amp;FK$5,Fluxo!$D:$D,$D22)</f>
        <v>0</v>
      </c>
      <c r="FL22" s="18">
        <f>SUMIFS(Fluxo!$N:$N,Fluxo!$S:$S,"&gt;"&amp;FK$5,Fluxo!$S:$S,"&lt;="&amp;FL$5,Fluxo!$D:$D,$D22)</f>
        <v>0</v>
      </c>
      <c r="FM22" s="18">
        <f>SUMIFS(Fluxo!$N:$N,Fluxo!$S:$S,"&gt;"&amp;FL$5,Fluxo!$S:$S,"&lt;="&amp;FM$5,Fluxo!$D:$D,$D22)</f>
        <v>0</v>
      </c>
      <c r="FN22" s="18">
        <f>SUMIFS(Fluxo!$N:$N,Fluxo!$S:$S,"&gt;"&amp;FM$5,Fluxo!$S:$S,"&lt;="&amp;FN$5,Fluxo!$D:$D,$D22)</f>
        <v>0</v>
      </c>
      <c r="FO22" s="18">
        <f>SUMIFS(Fluxo!$N:$N,Fluxo!$S:$S,"&gt;"&amp;FN$5,Fluxo!$S:$S,"&lt;="&amp;FO$5,Fluxo!$D:$D,$D22)</f>
        <v>0</v>
      </c>
      <c r="FP22" s="18">
        <f>SUMIFS(Fluxo!$N:$N,Fluxo!$S:$S,"&gt;"&amp;FO$5,Fluxo!$S:$S,"&lt;="&amp;FP$5,Fluxo!$D:$D,$D22)</f>
        <v>0</v>
      </c>
      <c r="FQ22" s="18">
        <f>SUMIFS(Fluxo!$N:$N,Fluxo!$S:$S,"&gt;"&amp;FP$5,Fluxo!$S:$S,"&lt;="&amp;FQ$5,Fluxo!$D:$D,$D22)</f>
        <v>0</v>
      </c>
      <c r="FR22" s="18">
        <f>SUMIFS(Fluxo!$N:$N,Fluxo!$S:$S,"&gt;"&amp;FQ$5,Fluxo!$S:$S,"&lt;="&amp;FR$5,Fluxo!$D:$D,$D22)</f>
        <v>0</v>
      </c>
      <c r="FS22" s="18">
        <f>SUMIFS(Fluxo!$N:$N,Fluxo!$S:$S,"&gt;"&amp;FR$5,Fluxo!$S:$S,"&lt;="&amp;FS$5,Fluxo!$D:$D,$D22)</f>
        <v>0</v>
      </c>
      <c r="FT22" s="18">
        <f>SUMIFS(Fluxo!$N:$N,Fluxo!$S:$S,"&gt;"&amp;FS$5,Fluxo!$S:$S,"&lt;="&amp;FT$5,Fluxo!$D:$D,$D22)</f>
        <v>0</v>
      </c>
      <c r="FU22" s="18">
        <f>SUMIFS(Fluxo!$N:$N,Fluxo!$S:$S,"&gt;"&amp;FT$5,Fluxo!$S:$S,"&lt;="&amp;FU$5,Fluxo!$D:$D,$D22)</f>
        <v>0</v>
      </c>
      <c r="FV22" s="18">
        <f>SUMIFS(Fluxo!$N:$N,Fluxo!$S:$S,"&gt;"&amp;FU$5,Fluxo!$S:$S,"&lt;="&amp;FV$5,Fluxo!$D:$D,$D22)</f>
        <v>0</v>
      </c>
      <c r="FW22" s="18">
        <f>SUMIFS(Fluxo!$N:$N,Fluxo!$S:$S,"&gt;"&amp;FV$5,Fluxo!$S:$S,"&lt;="&amp;FW$5,Fluxo!$D:$D,$D22)</f>
        <v>0</v>
      </c>
      <c r="FX22" s="18">
        <f>SUMIFS(Fluxo!$N:$N,Fluxo!$S:$S,"&gt;"&amp;FW$5,Fluxo!$S:$S,"&lt;="&amp;FX$5,Fluxo!$D:$D,$D22)</f>
        <v>0</v>
      </c>
      <c r="FY22" s="18">
        <f>SUMIFS(Fluxo!$N:$N,Fluxo!$S:$S,"&gt;"&amp;FX$5,Fluxo!$S:$S,"&lt;="&amp;FY$5,Fluxo!$D:$D,$D22)</f>
        <v>0</v>
      </c>
      <c r="FZ22" s="18">
        <f>SUMIFS(Fluxo!$N:$N,Fluxo!$S:$S,"&gt;"&amp;FY$5,Fluxo!$S:$S,"&lt;="&amp;FZ$5,Fluxo!$D:$D,$D22)</f>
        <v>0</v>
      </c>
      <c r="GA22" s="18">
        <f>SUMIFS(Fluxo!$N:$N,Fluxo!$S:$S,"&gt;"&amp;FZ$5,Fluxo!$S:$S,"&lt;="&amp;GA$5,Fluxo!$D:$D,$D22)</f>
        <v>0</v>
      </c>
      <c r="GB22" s="18">
        <f>SUMIFS(Fluxo!$N:$N,Fluxo!$S:$S,"&gt;"&amp;GA$5,Fluxo!$S:$S,"&lt;="&amp;GB$5,Fluxo!$D:$D,$D22)</f>
        <v>0</v>
      </c>
      <c r="GC22" s="18">
        <f>SUMIFS(Fluxo!$N:$N,Fluxo!$S:$S,"&gt;"&amp;GB$5,Fluxo!$S:$S,"&lt;="&amp;GC$5,Fluxo!$D:$D,$D22)</f>
        <v>0</v>
      </c>
      <c r="GD22" s="18">
        <f>SUMIFS(Fluxo!$N:$N,Fluxo!$S:$S,"&gt;"&amp;GC$5,Fluxo!$S:$S,"&lt;="&amp;GD$5,Fluxo!$D:$D,$D22)</f>
        <v>0</v>
      </c>
      <c r="GE22" s="18">
        <f>SUMIFS(Fluxo!$N:$N,Fluxo!$S:$S,"&gt;"&amp;GD$5,Fluxo!$S:$S,"&lt;="&amp;GE$5,Fluxo!$D:$D,$D22)</f>
        <v>0</v>
      </c>
      <c r="GF22" s="18">
        <f>SUMIFS(Fluxo!$N:$N,Fluxo!$S:$S,"&gt;"&amp;GE$5,Fluxo!$S:$S,"&lt;="&amp;GF$5,Fluxo!$D:$D,$D22)</f>
        <v>0</v>
      </c>
      <c r="GG22" s="18">
        <f>SUMIFS(Fluxo!$N:$N,Fluxo!$S:$S,"&gt;"&amp;GF$5,Fluxo!$S:$S,"&lt;="&amp;GG$5,Fluxo!$D:$D,$D22)</f>
        <v>0</v>
      </c>
      <c r="GH22" s="18">
        <f>SUMIFS(Fluxo!$N:$N,Fluxo!$S:$S,"&gt;"&amp;GG$5,Fluxo!$S:$S,"&lt;="&amp;GH$5,Fluxo!$D:$D,$D22)</f>
        <v>0</v>
      </c>
      <c r="GI22" s="18">
        <f>SUMIFS(Fluxo!$N:$N,Fluxo!$S:$S,"&gt;"&amp;GH$5,Fluxo!$S:$S,"&lt;="&amp;GI$5,Fluxo!$D:$D,$D22)</f>
        <v>0</v>
      </c>
      <c r="GJ22" s="18">
        <f>SUMIFS(Fluxo!$N:$N,Fluxo!$S:$S,"&gt;"&amp;GI$5,Fluxo!$S:$S,"&lt;="&amp;GJ$5,Fluxo!$D:$D,$D22)</f>
        <v>0</v>
      </c>
      <c r="GK22" s="18">
        <f>SUMIFS(Fluxo!$N:$N,Fluxo!$S:$S,"&gt;"&amp;GJ$5,Fluxo!$S:$S,"&lt;="&amp;GK$5,Fluxo!$D:$D,$D22)</f>
        <v>0</v>
      </c>
      <c r="GL22" s="18">
        <f>SUMIFS(Fluxo!$N:$N,Fluxo!$S:$S,"&gt;"&amp;GK$5,Fluxo!$S:$S,"&lt;="&amp;GL$5,Fluxo!$D:$D,$D22)</f>
        <v>0</v>
      </c>
      <c r="GM22" s="18">
        <f>SUMIFS(Fluxo!$N:$N,Fluxo!$S:$S,"&gt;"&amp;GL$5,Fluxo!$S:$S,"&lt;="&amp;GM$5,Fluxo!$D:$D,$D22)</f>
        <v>0</v>
      </c>
      <c r="GN22" s="18">
        <f>SUMIFS(Fluxo!$N:$N,Fluxo!$S:$S,"&gt;"&amp;GM$5,Fluxo!$S:$S,"&lt;="&amp;GN$5,Fluxo!$D:$D,$D22)</f>
        <v>0</v>
      </c>
      <c r="GO22" s="18">
        <f>SUMIFS(Fluxo!$N:$N,Fluxo!$S:$S,"&gt;"&amp;GN$5,Fluxo!$S:$S,"&lt;="&amp;GO$5,Fluxo!$D:$D,$D22)</f>
        <v>0</v>
      </c>
      <c r="GP22" s="18">
        <f>SUMIFS(Fluxo!$N:$N,Fluxo!$S:$S,"&gt;"&amp;GO$5,Fluxo!$S:$S,"&lt;="&amp;GP$5,Fluxo!$D:$D,$D22)</f>
        <v>0</v>
      </c>
      <c r="GQ22" s="18">
        <f>SUMIFS(Fluxo!$N:$N,Fluxo!$S:$S,"&gt;"&amp;GP$5,Fluxo!$S:$S,"&lt;="&amp;GQ$5,Fluxo!$D:$D,$D22)</f>
        <v>0</v>
      </c>
      <c r="GR22" s="18">
        <f>SUMIFS(Fluxo!$N:$N,Fluxo!$S:$S,"&gt;"&amp;GQ$5,Fluxo!$S:$S,"&lt;="&amp;GR$5,Fluxo!$D:$D,$D22)</f>
        <v>0</v>
      </c>
      <c r="GS22" s="18">
        <f>SUMIFS(Fluxo!$N:$N,Fluxo!$S:$S,"&gt;"&amp;GR$5,Fluxo!$S:$S,"&lt;="&amp;GS$5,Fluxo!$D:$D,$D22)</f>
        <v>0</v>
      </c>
      <c r="GT22" s="18">
        <f>SUMIFS(Fluxo!$N:$N,Fluxo!$S:$S,"&gt;"&amp;GS$5,Fluxo!$S:$S,"&lt;="&amp;GT$5,Fluxo!$D:$D,$D22)</f>
        <v>0</v>
      </c>
      <c r="GU22" s="18">
        <f>SUMIFS(Fluxo!$N:$N,Fluxo!$S:$S,"&gt;"&amp;GT$5,Fluxo!$S:$S,"&lt;="&amp;GU$5,Fluxo!$D:$D,$D22)</f>
        <v>0</v>
      </c>
      <c r="GV22" s="18">
        <f>SUMIFS(Fluxo!$N:$N,Fluxo!$S:$S,"&gt;"&amp;GU$5,Fluxo!$S:$S,"&lt;="&amp;GV$5,Fluxo!$D:$D,$D22)</f>
        <v>0</v>
      </c>
      <c r="GW22" s="18">
        <f>SUMIFS(Fluxo!$N:$N,Fluxo!$S:$S,"&gt;"&amp;GV$5,Fluxo!$S:$S,"&lt;="&amp;GW$5,Fluxo!$D:$D,$D22)</f>
        <v>0</v>
      </c>
      <c r="GX22" s="18">
        <f>SUMIFS(Fluxo!$N:$N,Fluxo!$S:$S,"&gt;"&amp;GW$5,Fluxo!$S:$S,"&lt;="&amp;GX$5,Fluxo!$D:$D,$D22)</f>
        <v>0</v>
      </c>
      <c r="GY22" s="18">
        <f>SUMIFS(Fluxo!$N:$N,Fluxo!$S:$S,"&gt;"&amp;GX$5,Fluxo!$S:$S,"&lt;="&amp;GY$5,Fluxo!$D:$D,$D22)</f>
        <v>0</v>
      </c>
      <c r="GZ22" s="18">
        <f>SUMIFS(Fluxo!$N:$N,Fluxo!$S:$S,"&gt;"&amp;GY$5,Fluxo!$S:$S,"&lt;="&amp;GZ$5,Fluxo!$D:$D,$D22)</f>
        <v>0</v>
      </c>
      <c r="HA22" s="18">
        <f>SUMIFS(Fluxo!$N:$N,Fluxo!$S:$S,"&gt;"&amp;GZ$5,Fluxo!$S:$S,"&lt;="&amp;HA$5,Fluxo!$D:$D,$D22)</f>
        <v>0</v>
      </c>
      <c r="HB22" s="18">
        <f>SUMIFS(Fluxo!$N:$N,Fluxo!$S:$S,"&gt;"&amp;HA$5,Fluxo!$S:$S,"&lt;="&amp;HB$5,Fluxo!$D:$D,$D22)</f>
        <v>0</v>
      </c>
      <c r="HC22" s="18">
        <f>SUMIFS(Fluxo!$N:$N,Fluxo!$S:$S,"&gt;"&amp;HB$5,Fluxo!$S:$S,"&lt;="&amp;HC$5,Fluxo!$D:$D,$D22)</f>
        <v>0</v>
      </c>
      <c r="HD22" s="18">
        <f>SUMIFS(Fluxo!$N:$N,Fluxo!$S:$S,"&gt;"&amp;HC$5,Fluxo!$S:$S,"&lt;="&amp;HD$5,Fluxo!$D:$D,$D22)</f>
        <v>0</v>
      </c>
      <c r="HE22" s="18">
        <f>SUMIFS(Fluxo!$N:$N,Fluxo!$S:$S,"&gt;"&amp;HD$5,Fluxo!$S:$S,"&lt;="&amp;HE$5,Fluxo!$D:$D,$D22)</f>
        <v>0</v>
      </c>
      <c r="HF22" s="18">
        <f>SUMIFS(Fluxo!$N:$N,Fluxo!$S:$S,"&gt;"&amp;HE$5,Fluxo!$S:$S,"&lt;="&amp;HF$5,Fluxo!$D:$D,$D22)</f>
        <v>0</v>
      </c>
    </row>
    <row r="23" spans="1:214" s="16" customFormat="1">
      <c r="A23" s="20">
        <f t="shared" si="15"/>
        <v>13</v>
      </c>
      <c r="B23" s="140" t="str">
        <f>'Check Carteira'!C15</f>
        <v>E.1016.99.01.0063</v>
      </c>
      <c r="C23" s="19">
        <v>1</v>
      </c>
      <c r="D23" s="129" t="str">
        <f>'Check Carteira'!F15</f>
        <v>A-0063</v>
      </c>
      <c r="E23" s="21">
        <f>IFERROR(INDEX(Contratos!L:L,MATCH(D23,Contratos!R:R,0)),"")</f>
        <v>45436</v>
      </c>
      <c r="F23" s="139">
        <f>IFERROR(INDEX(Contratos!G:G,MATCH(D23,Contratos!R:R,0)),"")</f>
        <v>732375</v>
      </c>
      <c r="G23" s="83" t="str">
        <f ca="1">IFERROR(XNPV(#REF!,OFFSET(J23,0,MATCH(EOMONTH(E23,0),$J$5:$HF$5,0)-1,1,COUNT($J$5:$HF$5)-MATCH(EOMONTH(E23,0),$J$5:$HF$5,0)+1),OFFSET($J$5,0,MATCH(EOMONTH(E23,0),$J$5:$HF$5,0)-1,1,COUNT($J$5:$HF$5)-MATCH(EOMONTH(E23,0),$J$5:$HF$5,0)+1)),"")</f>
        <v/>
      </c>
      <c r="H23" s="83">
        <f t="shared" si="16"/>
        <v>751116.72000000009</v>
      </c>
      <c r="I23" s="18"/>
      <c r="J23" s="18">
        <f>SUMIFS(Fluxo!$N:$N,Fluxo!$S:$S,"&gt;"&amp;I$5,Fluxo!$S:$S,"&lt;="&amp;J$5,Fluxo!$D:$D,$D23)</f>
        <v>0</v>
      </c>
      <c r="K23" s="18">
        <f>SUMIFS(Fluxo!$N:$N,Fluxo!$S:$S,"&gt;"&amp;J$5,Fluxo!$S:$S,"&lt;="&amp;K$5,Fluxo!$D:$D,$D23)</f>
        <v>0</v>
      </c>
      <c r="L23" s="18">
        <f>SUMIFS(Fluxo!$N:$N,Fluxo!$S:$S,"&gt;"&amp;K$5,Fluxo!$S:$S,"&lt;="&amp;L$5,Fluxo!$D:$D,$D23)</f>
        <v>0</v>
      </c>
      <c r="M23" s="18">
        <f>SUMIFS(Fluxo!$N:$N,Fluxo!$S:$S,"&gt;"&amp;L$5,Fluxo!$S:$S,"&lt;="&amp;M$5,Fluxo!$D:$D,$D23)</f>
        <v>0</v>
      </c>
      <c r="N23" s="18">
        <f>SUMIFS(Fluxo!$N:$N,Fluxo!$S:$S,"&gt;"&amp;M$5,Fluxo!$S:$S,"&lt;="&amp;N$5,Fluxo!$D:$D,$D23)</f>
        <v>0</v>
      </c>
      <c r="O23" s="18">
        <f>SUMIFS(Fluxo!$N:$N,Fluxo!$S:$S,"&gt;"&amp;N$5,Fluxo!$S:$S,"&lt;="&amp;O$5,Fluxo!$D:$D,$D23)</f>
        <v>0</v>
      </c>
      <c r="P23" s="18">
        <f>SUMIFS(Fluxo!$N:$N,Fluxo!$S:$S,"&gt;"&amp;O$5,Fluxo!$S:$S,"&lt;="&amp;P$5,Fluxo!$D:$D,$D23)</f>
        <v>0</v>
      </c>
      <c r="Q23" s="18">
        <f>SUMIFS(Fluxo!$N:$N,Fluxo!$S:$S,"&gt;"&amp;P$5,Fluxo!$S:$S,"&lt;="&amp;Q$5,Fluxo!$D:$D,$D23)</f>
        <v>0</v>
      </c>
      <c r="R23" s="18">
        <f>SUMIFS(Fluxo!$N:$N,Fluxo!$S:$S,"&gt;"&amp;Q$5,Fluxo!$S:$S,"&lt;="&amp;R$5,Fluxo!$D:$D,$D23)</f>
        <v>0</v>
      </c>
      <c r="S23" s="18">
        <f>SUMIFS(Fluxo!$N:$N,Fluxo!$S:$S,"&gt;"&amp;R$5,Fluxo!$S:$S,"&lt;="&amp;S$5,Fluxo!$D:$D,$D23)</f>
        <v>0</v>
      </c>
      <c r="T23" s="18">
        <f>SUMIFS(Fluxo!$N:$N,Fluxo!$S:$S,"&gt;"&amp;S$5,Fluxo!$S:$S,"&lt;="&amp;T$5,Fluxo!$D:$D,$D23)</f>
        <v>0</v>
      </c>
      <c r="U23" s="18">
        <f>SUMIFS(Fluxo!$N:$N,Fluxo!$S:$S,"&gt;"&amp;T$5,Fluxo!$S:$S,"&lt;="&amp;U$5,Fluxo!$D:$D,$D23)</f>
        <v>0</v>
      </c>
      <c r="V23" s="18">
        <f>SUMIFS(Fluxo!$N:$N,Fluxo!$S:$S,"&gt;"&amp;U$5,Fluxo!$S:$S,"&lt;="&amp;V$5,Fluxo!$D:$D,$D23)</f>
        <v>0</v>
      </c>
      <c r="W23" s="18">
        <f>SUMIFS(Fluxo!$N:$N,Fluxo!$S:$S,"&gt;"&amp;V$5,Fluxo!$S:$S,"&lt;="&amp;W$5,Fluxo!$D:$D,$D23)</f>
        <v>202375</v>
      </c>
      <c r="X23" s="18">
        <f>SUMIFS(Fluxo!$N:$N,Fluxo!$S:$S,"&gt;"&amp;W$5,Fluxo!$S:$S,"&lt;="&amp;X$5,Fluxo!$D:$D,$D23)</f>
        <v>0</v>
      </c>
      <c r="Y23" s="18">
        <f>SUMIFS(Fluxo!$N:$N,Fluxo!$S:$S,"&gt;"&amp;X$5,Fluxo!$S:$S,"&lt;="&amp;Y$5,Fluxo!$D:$D,$D23)</f>
        <v>3027.84</v>
      </c>
      <c r="Z23" s="18">
        <f>SUMIFS(Fluxo!$N:$N,Fluxo!$S:$S,"&gt;"&amp;Y$5,Fluxo!$S:$S,"&lt;="&amp;Z$5,Fluxo!$D:$D,$D23)</f>
        <v>3045.68</v>
      </c>
      <c r="AA23" s="18">
        <f>SUMIFS(Fluxo!$N:$N,Fluxo!$S:$S,"&gt;"&amp;Z$5,Fluxo!$S:$S,"&lt;="&amp;AA$5,Fluxo!$D:$D,$D23)</f>
        <v>0</v>
      </c>
      <c r="AB23" s="18">
        <f>SUMIFS(Fluxo!$N:$N,Fluxo!$S:$S,"&gt;"&amp;AA$5,Fluxo!$S:$S,"&lt;="&amp;AB$5,Fluxo!$D:$D,$D23)</f>
        <v>1035.6300000000001</v>
      </c>
      <c r="AC23" s="18">
        <f>SUMIFS(Fluxo!$N:$N,Fluxo!$S:$S,"&gt;"&amp;AB$5,Fluxo!$S:$S,"&lt;="&amp;AC$5,Fluxo!$D:$D,$D23)</f>
        <v>0</v>
      </c>
      <c r="AD23" s="18">
        <f>SUMIFS(Fluxo!$N:$N,Fluxo!$S:$S,"&gt;"&amp;AC$5,Fluxo!$S:$S,"&lt;="&amp;AD$5,Fluxo!$D:$D,$D23)</f>
        <v>0</v>
      </c>
      <c r="AE23" s="18">
        <f>SUMIFS(Fluxo!$N:$N,Fluxo!$S:$S,"&gt;"&amp;AD$5,Fluxo!$S:$S,"&lt;="&amp;AE$5,Fluxo!$D:$D,$D23)</f>
        <v>1035.6300000000001</v>
      </c>
      <c r="AF23" s="18">
        <f>SUMIFS(Fluxo!$N:$N,Fluxo!$S:$S,"&gt;"&amp;AE$5,Fluxo!$S:$S,"&lt;="&amp;AF$5,Fluxo!$D:$D,$D23)</f>
        <v>1035.6300000000001</v>
      </c>
      <c r="AG23" s="18">
        <f>SUMIFS(Fluxo!$N:$N,Fluxo!$S:$S,"&gt;"&amp;AF$5,Fluxo!$S:$S,"&lt;="&amp;AG$5,Fluxo!$D:$D,$D23)</f>
        <v>1035.6300000000001</v>
      </c>
      <c r="AH23" s="18">
        <f>SUMIFS(Fluxo!$N:$N,Fluxo!$S:$S,"&gt;"&amp;AG$5,Fluxo!$S:$S,"&lt;="&amp;AH$5,Fluxo!$D:$D,$D23)</f>
        <v>1035.6300000000001</v>
      </c>
      <c r="AI23" s="18">
        <f>SUMIFS(Fluxo!$N:$N,Fluxo!$S:$S,"&gt;"&amp;AH$5,Fluxo!$S:$S,"&lt;="&amp;AI$5,Fluxo!$D:$D,$D23)</f>
        <v>1035.6300000000001</v>
      </c>
      <c r="AJ23" s="18">
        <f>SUMIFS(Fluxo!$N:$N,Fluxo!$S:$S,"&gt;"&amp;AI$5,Fluxo!$S:$S,"&lt;="&amp;AJ$5,Fluxo!$D:$D,$D23)</f>
        <v>1035.6300000000001</v>
      </c>
      <c r="AK23" s="18">
        <f>SUMIFS(Fluxo!$N:$N,Fluxo!$S:$S,"&gt;"&amp;AJ$5,Fluxo!$S:$S,"&lt;="&amp;AK$5,Fluxo!$D:$D,$D23)</f>
        <v>1035.6300000000001</v>
      </c>
      <c r="AL23" s="18">
        <f>SUMIFS(Fluxo!$N:$N,Fluxo!$S:$S,"&gt;"&amp;AK$5,Fluxo!$S:$S,"&lt;="&amp;AL$5,Fluxo!$D:$D,$D23)</f>
        <v>1035.6300000000001</v>
      </c>
      <c r="AM23" s="18">
        <f>SUMIFS(Fluxo!$N:$N,Fluxo!$S:$S,"&gt;"&amp;AL$5,Fluxo!$S:$S,"&lt;="&amp;AM$5,Fluxo!$D:$D,$D23)</f>
        <v>1035.6300000000001</v>
      </c>
      <c r="AN23" s="18">
        <f>SUMIFS(Fluxo!$N:$N,Fluxo!$S:$S,"&gt;"&amp;AM$5,Fluxo!$S:$S,"&lt;="&amp;AN$5,Fluxo!$D:$D,$D23)</f>
        <v>1035.6300000000001</v>
      </c>
      <c r="AO23" s="18">
        <f>SUMIFS(Fluxo!$N:$N,Fluxo!$S:$S,"&gt;"&amp;AN$5,Fluxo!$S:$S,"&lt;="&amp;AO$5,Fluxo!$D:$D,$D23)</f>
        <v>1035.6300000000001</v>
      </c>
      <c r="AP23" s="18">
        <f>SUMIFS(Fluxo!$N:$N,Fluxo!$S:$S,"&gt;"&amp;AO$5,Fluxo!$S:$S,"&lt;="&amp;AP$5,Fluxo!$D:$D,$D23)</f>
        <v>1035.6300000000001</v>
      </c>
      <c r="AQ23" s="18">
        <f>SUMIFS(Fluxo!$N:$N,Fluxo!$S:$S,"&gt;"&amp;AP$5,Fluxo!$S:$S,"&lt;="&amp;AQ$5,Fluxo!$D:$D,$D23)</f>
        <v>1035.6300000000001</v>
      </c>
      <c r="AR23" s="18">
        <f>SUMIFS(Fluxo!$N:$N,Fluxo!$S:$S,"&gt;"&amp;AQ$5,Fluxo!$S:$S,"&lt;="&amp;AR$5,Fluxo!$D:$D,$D23)</f>
        <v>1035.6300000000001</v>
      </c>
      <c r="AS23" s="18">
        <f>SUMIFS(Fluxo!$N:$N,Fluxo!$S:$S,"&gt;"&amp;AR$5,Fluxo!$S:$S,"&lt;="&amp;AS$5,Fluxo!$D:$D,$D23)</f>
        <v>1035.6300000000001</v>
      </c>
      <c r="AT23" s="18">
        <f>SUMIFS(Fluxo!$N:$N,Fluxo!$S:$S,"&gt;"&amp;AS$5,Fluxo!$S:$S,"&lt;="&amp;AT$5,Fluxo!$D:$D,$D23)</f>
        <v>0</v>
      </c>
      <c r="AU23" s="18">
        <f>SUMIFS(Fluxo!$N:$N,Fluxo!$S:$S,"&gt;"&amp;AT$5,Fluxo!$S:$S,"&lt;="&amp;AU$5,Fluxo!$D:$D,$D23)</f>
        <v>525683.87</v>
      </c>
      <c r="AV23" s="18">
        <f>SUMIFS(Fluxo!$N:$N,Fluxo!$S:$S,"&gt;"&amp;AU$5,Fluxo!$S:$S,"&lt;="&amp;AV$5,Fluxo!$D:$D,$D23)</f>
        <v>0</v>
      </c>
      <c r="AW23" s="18">
        <f>SUMIFS(Fluxo!$N:$N,Fluxo!$S:$S,"&gt;"&amp;AV$5,Fluxo!$S:$S,"&lt;="&amp;AW$5,Fluxo!$D:$D,$D23)</f>
        <v>0</v>
      </c>
      <c r="AX23" s="18">
        <f>SUMIFS(Fluxo!$N:$N,Fluxo!$S:$S,"&gt;"&amp;AW$5,Fluxo!$S:$S,"&lt;="&amp;AX$5,Fluxo!$D:$D,$D23)</f>
        <v>414.25</v>
      </c>
      <c r="AY23" s="18">
        <f>SUMIFS(Fluxo!$N:$N,Fluxo!$S:$S,"&gt;"&amp;AX$5,Fluxo!$S:$S,"&lt;="&amp;AY$5,Fluxo!$D:$D,$D23)</f>
        <v>0</v>
      </c>
      <c r="AZ23" s="18">
        <f>SUMIFS(Fluxo!$N:$N,Fluxo!$S:$S,"&gt;"&amp;AY$5,Fluxo!$S:$S,"&lt;="&amp;AZ$5,Fluxo!$D:$D,$D23)</f>
        <v>0</v>
      </c>
      <c r="BA23" s="18">
        <f>SUMIFS(Fluxo!$N:$N,Fluxo!$S:$S,"&gt;"&amp;AZ$5,Fluxo!$S:$S,"&lt;="&amp;BA$5,Fluxo!$D:$D,$D23)</f>
        <v>0</v>
      </c>
      <c r="BB23" s="18">
        <f>SUMIFS(Fluxo!$N:$N,Fluxo!$S:$S,"&gt;"&amp;BA$5,Fluxo!$S:$S,"&lt;="&amp;BB$5,Fluxo!$D:$D,$D23)</f>
        <v>0</v>
      </c>
      <c r="BC23" s="18">
        <f>SUMIFS(Fluxo!$N:$N,Fluxo!$S:$S,"&gt;"&amp;BB$5,Fluxo!$S:$S,"&lt;="&amp;BC$5,Fluxo!$D:$D,$D23)</f>
        <v>0</v>
      </c>
      <c r="BD23" s="18">
        <f>SUMIFS(Fluxo!$N:$N,Fluxo!$S:$S,"&gt;"&amp;BC$5,Fluxo!$S:$S,"&lt;="&amp;BD$5,Fluxo!$D:$D,$D23)</f>
        <v>0</v>
      </c>
      <c r="BE23" s="18">
        <f>SUMIFS(Fluxo!$N:$N,Fluxo!$S:$S,"&gt;"&amp;BD$5,Fluxo!$S:$S,"&lt;="&amp;BE$5,Fluxo!$D:$D,$D23)</f>
        <v>0</v>
      </c>
      <c r="BF23" s="18">
        <f>SUMIFS(Fluxo!$N:$N,Fluxo!$S:$S,"&gt;"&amp;BE$5,Fluxo!$S:$S,"&lt;="&amp;BF$5,Fluxo!$D:$D,$D23)</f>
        <v>0</v>
      </c>
      <c r="BG23" s="18">
        <f>SUMIFS(Fluxo!$N:$N,Fluxo!$S:$S,"&gt;"&amp;BF$5,Fluxo!$S:$S,"&lt;="&amp;BG$5,Fluxo!$D:$D,$D23)</f>
        <v>0</v>
      </c>
      <c r="BH23" s="18">
        <f>SUMIFS(Fluxo!$N:$N,Fluxo!$S:$S,"&gt;"&amp;BG$5,Fluxo!$S:$S,"&lt;="&amp;BH$5,Fluxo!$D:$D,$D23)</f>
        <v>0</v>
      </c>
      <c r="BI23" s="18">
        <f>SUMIFS(Fluxo!$N:$N,Fluxo!$S:$S,"&gt;"&amp;BH$5,Fluxo!$S:$S,"&lt;="&amp;BI$5,Fluxo!$D:$D,$D23)</f>
        <v>0</v>
      </c>
      <c r="BJ23" s="18">
        <f>SUMIFS(Fluxo!$N:$N,Fluxo!$S:$S,"&gt;"&amp;BI$5,Fluxo!$S:$S,"&lt;="&amp;BJ$5,Fluxo!$D:$D,$D23)</f>
        <v>0</v>
      </c>
      <c r="BK23" s="18">
        <f>SUMIFS(Fluxo!$N:$N,Fluxo!$S:$S,"&gt;"&amp;BJ$5,Fluxo!$S:$S,"&lt;="&amp;BK$5,Fluxo!$D:$D,$D23)</f>
        <v>0</v>
      </c>
      <c r="BL23" s="18">
        <f>SUMIFS(Fluxo!$N:$N,Fluxo!$S:$S,"&gt;"&amp;BK$5,Fluxo!$S:$S,"&lt;="&amp;BL$5,Fluxo!$D:$D,$D23)</f>
        <v>0</v>
      </c>
      <c r="BM23" s="18">
        <f>SUMIFS(Fluxo!$N:$N,Fluxo!$S:$S,"&gt;"&amp;BL$5,Fluxo!$S:$S,"&lt;="&amp;BM$5,Fluxo!$D:$D,$D23)</f>
        <v>0</v>
      </c>
      <c r="BN23" s="18">
        <f>SUMIFS(Fluxo!$N:$N,Fluxo!$S:$S,"&gt;"&amp;BM$5,Fluxo!$S:$S,"&lt;="&amp;BN$5,Fluxo!$D:$D,$D23)</f>
        <v>0</v>
      </c>
      <c r="BO23" s="18">
        <f>SUMIFS(Fluxo!$N:$N,Fluxo!$S:$S,"&gt;"&amp;BN$5,Fluxo!$S:$S,"&lt;="&amp;BO$5,Fluxo!$D:$D,$D23)</f>
        <v>0</v>
      </c>
      <c r="BP23" s="18">
        <f>SUMIFS(Fluxo!$N:$N,Fluxo!$S:$S,"&gt;"&amp;BO$5,Fluxo!$S:$S,"&lt;="&amp;BP$5,Fluxo!$D:$D,$D23)</f>
        <v>0</v>
      </c>
      <c r="BQ23" s="18">
        <f>SUMIFS(Fluxo!$N:$N,Fluxo!$S:$S,"&gt;"&amp;BP$5,Fluxo!$S:$S,"&lt;="&amp;BQ$5,Fluxo!$D:$D,$D23)</f>
        <v>0</v>
      </c>
      <c r="BR23" s="18">
        <f>SUMIFS(Fluxo!$N:$N,Fluxo!$S:$S,"&gt;"&amp;BQ$5,Fluxo!$S:$S,"&lt;="&amp;BR$5,Fluxo!$D:$D,$D23)</f>
        <v>0</v>
      </c>
      <c r="BS23" s="18">
        <f>SUMIFS(Fluxo!$N:$N,Fluxo!$S:$S,"&gt;"&amp;BR$5,Fluxo!$S:$S,"&lt;="&amp;BS$5,Fluxo!$D:$D,$D23)</f>
        <v>0</v>
      </c>
      <c r="BT23" s="18">
        <f>SUMIFS(Fluxo!$N:$N,Fluxo!$S:$S,"&gt;"&amp;BS$5,Fluxo!$S:$S,"&lt;="&amp;BT$5,Fluxo!$D:$D,$D23)</f>
        <v>0</v>
      </c>
      <c r="BU23" s="18">
        <f>SUMIFS(Fluxo!$N:$N,Fluxo!$S:$S,"&gt;"&amp;BT$5,Fluxo!$S:$S,"&lt;="&amp;BU$5,Fluxo!$D:$D,$D23)</f>
        <v>0</v>
      </c>
      <c r="BV23" s="18">
        <f>SUMIFS(Fluxo!$N:$N,Fluxo!$S:$S,"&gt;"&amp;BU$5,Fluxo!$S:$S,"&lt;="&amp;BV$5,Fluxo!$D:$D,$D23)</f>
        <v>0</v>
      </c>
      <c r="BW23" s="18">
        <f>SUMIFS(Fluxo!$N:$N,Fluxo!$S:$S,"&gt;"&amp;BV$5,Fluxo!$S:$S,"&lt;="&amp;BW$5,Fluxo!$D:$D,$D23)</f>
        <v>0</v>
      </c>
      <c r="BX23" s="18">
        <f>SUMIFS(Fluxo!$N:$N,Fluxo!$S:$S,"&gt;"&amp;BW$5,Fluxo!$S:$S,"&lt;="&amp;BX$5,Fluxo!$D:$D,$D23)</f>
        <v>0</v>
      </c>
      <c r="BY23" s="18">
        <f>SUMIFS(Fluxo!$N:$N,Fluxo!$S:$S,"&gt;"&amp;BX$5,Fluxo!$S:$S,"&lt;="&amp;BY$5,Fluxo!$D:$D,$D23)</f>
        <v>0</v>
      </c>
      <c r="BZ23" s="18">
        <f>SUMIFS(Fluxo!$N:$N,Fluxo!$S:$S,"&gt;"&amp;BY$5,Fluxo!$S:$S,"&lt;="&amp;BZ$5,Fluxo!$D:$D,$D23)</f>
        <v>0</v>
      </c>
      <c r="CA23" s="18">
        <f>SUMIFS(Fluxo!$N:$N,Fluxo!$S:$S,"&gt;"&amp;BZ$5,Fluxo!$S:$S,"&lt;="&amp;CA$5,Fluxo!$D:$D,$D23)</f>
        <v>0</v>
      </c>
      <c r="CB23" s="18">
        <f>SUMIFS(Fluxo!$N:$N,Fluxo!$S:$S,"&gt;"&amp;CA$5,Fluxo!$S:$S,"&lt;="&amp;CB$5,Fluxo!$D:$D,$D23)</f>
        <v>0</v>
      </c>
      <c r="CC23" s="18">
        <f>SUMIFS(Fluxo!$N:$N,Fluxo!$S:$S,"&gt;"&amp;CB$5,Fluxo!$S:$S,"&lt;="&amp;CC$5,Fluxo!$D:$D,$D23)</f>
        <v>0</v>
      </c>
      <c r="CD23" s="18">
        <f>SUMIFS(Fluxo!$N:$N,Fluxo!$S:$S,"&gt;"&amp;CC$5,Fluxo!$S:$S,"&lt;="&amp;CD$5,Fluxo!$D:$D,$D23)</f>
        <v>0</v>
      </c>
      <c r="CE23" s="18">
        <f>SUMIFS(Fluxo!$N:$N,Fluxo!$S:$S,"&gt;"&amp;CD$5,Fluxo!$S:$S,"&lt;="&amp;CE$5,Fluxo!$D:$D,$D23)</f>
        <v>0</v>
      </c>
      <c r="CF23" s="18">
        <f>SUMIFS(Fluxo!$N:$N,Fluxo!$S:$S,"&gt;"&amp;CE$5,Fluxo!$S:$S,"&lt;="&amp;CF$5,Fluxo!$D:$D,$D23)</f>
        <v>0</v>
      </c>
      <c r="CG23" s="18">
        <f>SUMIFS(Fluxo!$N:$N,Fluxo!$S:$S,"&gt;"&amp;CF$5,Fluxo!$S:$S,"&lt;="&amp;CG$5,Fluxo!$D:$D,$D23)</f>
        <v>0</v>
      </c>
      <c r="CH23" s="18">
        <f>SUMIFS(Fluxo!$N:$N,Fluxo!$S:$S,"&gt;"&amp;CG$5,Fluxo!$S:$S,"&lt;="&amp;CH$5,Fluxo!$D:$D,$D23)</f>
        <v>0</v>
      </c>
      <c r="CI23" s="18">
        <f>SUMIFS(Fluxo!$N:$N,Fluxo!$S:$S,"&gt;"&amp;CH$5,Fluxo!$S:$S,"&lt;="&amp;CI$5,Fluxo!$D:$D,$D23)</f>
        <v>0</v>
      </c>
      <c r="CJ23" s="18">
        <f>SUMIFS(Fluxo!$N:$N,Fluxo!$S:$S,"&gt;"&amp;CI$5,Fluxo!$S:$S,"&lt;="&amp;CJ$5,Fluxo!$D:$D,$D23)</f>
        <v>0</v>
      </c>
      <c r="CK23" s="18">
        <f>SUMIFS(Fluxo!$N:$N,Fluxo!$S:$S,"&gt;"&amp;CJ$5,Fluxo!$S:$S,"&lt;="&amp;CK$5,Fluxo!$D:$D,$D23)</f>
        <v>0</v>
      </c>
      <c r="CL23" s="18">
        <f>SUMIFS(Fluxo!$N:$N,Fluxo!$S:$S,"&gt;"&amp;CK$5,Fluxo!$S:$S,"&lt;="&amp;CL$5,Fluxo!$D:$D,$D23)</f>
        <v>0</v>
      </c>
      <c r="CM23" s="18">
        <f>SUMIFS(Fluxo!$N:$N,Fluxo!$S:$S,"&gt;"&amp;CL$5,Fluxo!$S:$S,"&lt;="&amp;CM$5,Fluxo!$D:$D,$D23)</f>
        <v>0</v>
      </c>
      <c r="CN23" s="18">
        <f>SUMIFS(Fluxo!$N:$N,Fluxo!$S:$S,"&gt;"&amp;CM$5,Fluxo!$S:$S,"&lt;="&amp;CN$5,Fluxo!$D:$D,$D23)</f>
        <v>0</v>
      </c>
      <c r="CO23" s="18">
        <f>SUMIFS(Fluxo!$N:$N,Fluxo!$S:$S,"&gt;"&amp;CN$5,Fluxo!$S:$S,"&lt;="&amp;CO$5,Fluxo!$D:$D,$D23)</f>
        <v>0</v>
      </c>
      <c r="CP23" s="18">
        <f>SUMIFS(Fluxo!$N:$N,Fluxo!$S:$S,"&gt;"&amp;CO$5,Fluxo!$S:$S,"&lt;="&amp;CP$5,Fluxo!$D:$D,$D23)</f>
        <v>0</v>
      </c>
      <c r="CQ23" s="18">
        <f>SUMIFS(Fluxo!$N:$N,Fluxo!$S:$S,"&gt;"&amp;CP$5,Fluxo!$S:$S,"&lt;="&amp;CQ$5,Fluxo!$D:$D,$D23)</f>
        <v>0</v>
      </c>
      <c r="CR23" s="18">
        <f>SUMIFS(Fluxo!$N:$N,Fluxo!$S:$S,"&gt;"&amp;CQ$5,Fluxo!$S:$S,"&lt;="&amp;CR$5,Fluxo!$D:$D,$D23)</f>
        <v>0</v>
      </c>
      <c r="CS23" s="18">
        <f>SUMIFS(Fluxo!$N:$N,Fluxo!$S:$S,"&gt;"&amp;CR$5,Fluxo!$S:$S,"&lt;="&amp;CS$5,Fluxo!$D:$D,$D23)</f>
        <v>0</v>
      </c>
      <c r="CT23" s="18">
        <f>SUMIFS(Fluxo!$N:$N,Fluxo!$S:$S,"&gt;"&amp;CS$5,Fluxo!$S:$S,"&lt;="&amp;CT$5,Fluxo!$D:$D,$D23)</f>
        <v>0</v>
      </c>
      <c r="CU23" s="18">
        <f>SUMIFS(Fluxo!$N:$N,Fluxo!$S:$S,"&gt;"&amp;CT$5,Fluxo!$S:$S,"&lt;="&amp;CU$5,Fluxo!$D:$D,$D23)</f>
        <v>0</v>
      </c>
      <c r="CV23" s="18">
        <f>SUMIFS(Fluxo!$N:$N,Fluxo!$S:$S,"&gt;"&amp;CU$5,Fluxo!$S:$S,"&lt;="&amp;CV$5,Fluxo!$D:$D,$D23)</f>
        <v>0</v>
      </c>
      <c r="CW23" s="18">
        <f>SUMIFS(Fluxo!$N:$N,Fluxo!$S:$S,"&gt;"&amp;CV$5,Fluxo!$S:$S,"&lt;="&amp;CW$5,Fluxo!$D:$D,$D23)</f>
        <v>0</v>
      </c>
      <c r="CX23" s="18">
        <f>SUMIFS(Fluxo!$N:$N,Fluxo!$S:$S,"&gt;"&amp;CW$5,Fluxo!$S:$S,"&lt;="&amp;CX$5,Fluxo!$D:$D,$D23)</f>
        <v>0</v>
      </c>
      <c r="CY23" s="18">
        <f>SUMIFS(Fluxo!$N:$N,Fluxo!$S:$S,"&gt;"&amp;CX$5,Fluxo!$S:$S,"&lt;="&amp;CY$5,Fluxo!$D:$D,$D23)</f>
        <v>0</v>
      </c>
      <c r="CZ23" s="18">
        <f>SUMIFS(Fluxo!$N:$N,Fluxo!$S:$S,"&gt;"&amp;CY$5,Fluxo!$S:$S,"&lt;="&amp;CZ$5,Fluxo!$D:$D,$D23)</f>
        <v>0</v>
      </c>
      <c r="DA23" s="18">
        <f>SUMIFS(Fluxo!$N:$N,Fluxo!$S:$S,"&gt;"&amp;CZ$5,Fluxo!$S:$S,"&lt;="&amp;DA$5,Fluxo!$D:$D,$D23)</f>
        <v>0</v>
      </c>
      <c r="DB23" s="18">
        <f>SUMIFS(Fluxo!$N:$N,Fluxo!$S:$S,"&gt;"&amp;DA$5,Fluxo!$S:$S,"&lt;="&amp;DB$5,Fluxo!$D:$D,$D23)</f>
        <v>0</v>
      </c>
      <c r="DC23" s="18">
        <f>SUMIFS(Fluxo!$N:$N,Fluxo!$S:$S,"&gt;"&amp;DB$5,Fluxo!$S:$S,"&lt;="&amp;DC$5,Fluxo!$D:$D,$D23)</f>
        <v>0</v>
      </c>
      <c r="DD23" s="18">
        <f>SUMIFS(Fluxo!$N:$N,Fluxo!$S:$S,"&gt;"&amp;DC$5,Fluxo!$S:$S,"&lt;="&amp;DD$5,Fluxo!$D:$D,$D23)</f>
        <v>0</v>
      </c>
      <c r="DE23" s="18">
        <f>SUMIFS(Fluxo!$N:$N,Fluxo!$S:$S,"&gt;"&amp;DD$5,Fluxo!$S:$S,"&lt;="&amp;DE$5,Fluxo!$D:$D,$D23)</f>
        <v>0</v>
      </c>
      <c r="DF23" s="18">
        <f>SUMIFS(Fluxo!$N:$N,Fluxo!$S:$S,"&gt;"&amp;DE$5,Fluxo!$S:$S,"&lt;="&amp;DF$5,Fluxo!$D:$D,$D23)</f>
        <v>0</v>
      </c>
      <c r="DG23" s="18">
        <f>SUMIFS(Fluxo!$N:$N,Fluxo!$S:$S,"&gt;"&amp;DF$5,Fluxo!$S:$S,"&lt;="&amp;DG$5,Fluxo!$D:$D,$D23)</f>
        <v>0</v>
      </c>
      <c r="DH23" s="18">
        <f>SUMIFS(Fluxo!$N:$N,Fluxo!$S:$S,"&gt;"&amp;DG$5,Fluxo!$S:$S,"&lt;="&amp;DH$5,Fluxo!$D:$D,$D23)</f>
        <v>0</v>
      </c>
      <c r="DI23" s="18">
        <f>SUMIFS(Fluxo!$N:$N,Fluxo!$S:$S,"&gt;"&amp;DH$5,Fluxo!$S:$S,"&lt;="&amp;DI$5,Fluxo!$D:$D,$D23)</f>
        <v>0</v>
      </c>
      <c r="DJ23" s="18">
        <f>SUMIFS(Fluxo!$N:$N,Fluxo!$S:$S,"&gt;"&amp;DI$5,Fluxo!$S:$S,"&lt;="&amp;DJ$5,Fluxo!$D:$D,$D23)</f>
        <v>0</v>
      </c>
      <c r="DK23" s="18">
        <f>SUMIFS(Fluxo!$N:$N,Fluxo!$S:$S,"&gt;"&amp;DJ$5,Fluxo!$S:$S,"&lt;="&amp;DK$5,Fluxo!$D:$D,$D23)</f>
        <v>0</v>
      </c>
      <c r="DL23" s="18">
        <f>SUMIFS(Fluxo!$N:$N,Fluxo!$S:$S,"&gt;"&amp;DK$5,Fluxo!$S:$S,"&lt;="&amp;DL$5,Fluxo!$D:$D,$D23)</f>
        <v>0</v>
      </c>
      <c r="DM23" s="18">
        <f>SUMIFS(Fluxo!$N:$N,Fluxo!$S:$S,"&gt;"&amp;DL$5,Fluxo!$S:$S,"&lt;="&amp;DM$5,Fluxo!$D:$D,$D23)</f>
        <v>0</v>
      </c>
      <c r="DN23" s="18">
        <f>SUMIFS(Fluxo!$N:$N,Fluxo!$S:$S,"&gt;"&amp;DM$5,Fluxo!$S:$S,"&lt;="&amp;DN$5,Fluxo!$D:$D,$D23)</f>
        <v>0</v>
      </c>
      <c r="DO23" s="18">
        <f>SUMIFS(Fluxo!$N:$N,Fluxo!$S:$S,"&gt;"&amp;DN$5,Fluxo!$S:$S,"&lt;="&amp;DO$5,Fluxo!$D:$D,$D23)</f>
        <v>0</v>
      </c>
      <c r="DP23" s="18">
        <f>SUMIFS(Fluxo!$N:$N,Fluxo!$S:$S,"&gt;"&amp;DO$5,Fluxo!$S:$S,"&lt;="&amp;DP$5,Fluxo!$D:$D,$D23)</f>
        <v>0</v>
      </c>
      <c r="DQ23" s="18">
        <f>SUMIFS(Fluxo!$N:$N,Fluxo!$S:$S,"&gt;"&amp;DP$5,Fluxo!$S:$S,"&lt;="&amp;DQ$5,Fluxo!$D:$D,$D23)</f>
        <v>0</v>
      </c>
      <c r="DR23" s="18">
        <f>SUMIFS(Fluxo!$N:$N,Fluxo!$S:$S,"&gt;"&amp;DQ$5,Fluxo!$S:$S,"&lt;="&amp;DR$5,Fluxo!$D:$D,$D23)</f>
        <v>0</v>
      </c>
      <c r="DS23" s="18">
        <f>SUMIFS(Fluxo!$N:$N,Fluxo!$S:$S,"&gt;"&amp;DR$5,Fluxo!$S:$S,"&lt;="&amp;DS$5,Fluxo!$D:$D,$D23)</f>
        <v>0</v>
      </c>
      <c r="DT23" s="18">
        <f>SUMIFS(Fluxo!$N:$N,Fluxo!$S:$S,"&gt;"&amp;DS$5,Fluxo!$S:$S,"&lt;="&amp;DT$5,Fluxo!$D:$D,$D23)</f>
        <v>0</v>
      </c>
      <c r="DU23" s="18">
        <f>SUMIFS(Fluxo!$N:$N,Fluxo!$S:$S,"&gt;"&amp;DT$5,Fluxo!$S:$S,"&lt;="&amp;DU$5,Fluxo!$D:$D,$D23)</f>
        <v>0</v>
      </c>
      <c r="DV23" s="18">
        <f>SUMIFS(Fluxo!$N:$N,Fluxo!$S:$S,"&gt;"&amp;DU$5,Fluxo!$S:$S,"&lt;="&amp;DV$5,Fluxo!$D:$D,$D23)</f>
        <v>0</v>
      </c>
      <c r="DW23" s="18">
        <f>SUMIFS(Fluxo!$N:$N,Fluxo!$S:$S,"&gt;"&amp;DV$5,Fluxo!$S:$S,"&lt;="&amp;DW$5,Fluxo!$D:$D,$D23)</f>
        <v>0</v>
      </c>
      <c r="DX23" s="18">
        <f>SUMIFS(Fluxo!$N:$N,Fluxo!$S:$S,"&gt;"&amp;DW$5,Fluxo!$S:$S,"&lt;="&amp;DX$5,Fluxo!$D:$D,$D23)</f>
        <v>0</v>
      </c>
      <c r="DY23" s="18">
        <f>SUMIFS(Fluxo!$N:$N,Fluxo!$S:$S,"&gt;"&amp;DX$5,Fluxo!$S:$S,"&lt;="&amp;DY$5,Fluxo!$D:$D,$D23)</f>
        <v>0</v>
      </c>
      <c r="DZ23" s="18">
        <f>SUMIFS(Fluxo!$N:$N,Fluxo!$S:$S,"&gt;"&amp;DY$5,Fluxo!$S:$S,"&lt;="&amp;DZ$5,Fluxo!$D:$D,$D23)</f>
        <v>0</v>
      </c>
      <c r="EA23" s="18">
        <f>SUMIFS(Fluxo!$N:$N,Fluxo!$S:$S,"&gt;"&amp;DZ$5,Fluxo!$S:$S,"&lt;="&amp;EA$5,Fluxo!$D:$D,$D23)</f>
        <v>0</v>
      </c>
      <c r="EB23" s="18">
        <f>SUMIFS(Fluxo!$N:$N,Fluxo!$S:$S,"&gt;"&amp;EA$5,Fluxo!$S:$S,"&lt;="&amp;EB$5,Fluxo!$D:$D,$D23)</f>
        <v>0</v>
      </c>
      <c r="EC23" s="18">
        <f>SUMIFS(Fluxo!$N:$N,Fluxo!$S:$S,"&gt;"&amp;EB$5,Fluxo!$S:$S,"&lt;="&amp;EC$5,Fluxo!$D:$D,$D23)</f>
        <v>0</v>
      </c>
      <c r="ED23" s="18">
        <f>SUMIFS(Fluxo!$N:$N,Fluxo!$S:$S,"&gt;"&amp;EC$5,Fluxo!$S:$S,"&lt;="&amp;ED$5,Fluxo!$D:$D,$D23)</f>
        <v>0</v>
      </c>
      <c r="EE23" s="18">
        <f>SUMIFS(Fluxo!$N:$N,Fluxo!$S:$S,"&gt;"&amp;ED$5,Fluxo!$S:$S,"&lt;="&amp;EE$5,Fluxo!$D:$D,$D23)</f>
        <v>0</v>
      </c>
      <c r="EF23" s="18">
        <f>SUMIFS(Fluxo!$N:$N,Fluxo!$S:$S,"&gt;"&amp;EE$5,Fluxo!$S:$S,"&lt;="&amp;EF$5,Fluxo!$D:$D,$D23)</f>
        <v>0</v>
      </c>
      <c r="EG23" s="18">
        <f>SUMIFS(Fluxo!$N:$N,Fluxo!$S:$S,"&gt;"&amp;EF$5,Fluxo!$S:$S,"&lt;="&amp;EG$5,Fluxo!$D:$D,$D23)</f>
        <v>0</v>
      </c>
      <c r="EH23" s="18">
        <f>SUMIFS(Fluxo!$N:$N,Fluxo!$S:$S,"&gt;"&amp;EG$5,Fluxo!$S:$S,"&lt;="&amp;EH$5,Fluxo!$D:$D,$D23)</f>
        <v>0</v>
      </c>
      <c r="EI23" s="18">
        <f>SUMIFS(Fluxo!$N:$N,Fluxo!$S:$S,"&gt;"&amp;EH$5,Fluxo!$S:$S,"&lt;="&amp;EI$5,Fluxo!$D:$D,$D23)</f>
        <v>0</v>
      </c>
      <c r="EJ23" s="18">
        <f>SUMIFS(Fluxo!$N:$N,Fluxo!$S:$S,"&gt;"&amp;EI$5,Fluxo!$S:$S,"&lt;="&amp;EJ$5,Fluxo!$D:$D,$D23)</f>
        <v>0</v>
      </c>
      <c r="EK23" s="18">
        <f>SUMIFS(Fluxo!$N:$N,Fluxo!$S:$S,"&gt;"&amp;EJ$5,Fluxo!$S:$S,"&lt;="&amp;EK$5,Fluxo!$D:$D,$D23)</f>
        <v>0</v>
      </c>
      <c r="EL23" s="18">
        <f>SUMIFS(Fluxo!$N:$N,Fluxo!$S:$S,"&gt;"&amp;EK$5,Fluxo!$S:$S,"&lt;="&amp;EL$5,Fluxo!$D:$D,$D23)</f>
        <v>0</v>
      </c>
      <c r="EM23" s="18">
        <f>SUMIFS(Fluxo!$N:$N,Fluxo!$S:$S,"&gt;"&amp;EL$5,Fluxo!$S:$S,"&lt;="&amp;EM$5,Fluxo!$D:$D,$D23)</f>
        <v>0</v>
      </c>
      <c r="EN23" s="18">
        <f>SUMIFS(Fluxo!$N:$N,Fluxo!$S:$S,"&gt;"&amp;EM$5,Fluxo!$S:$S,"&lt;="&amp;EN$5,Fluxo!$D:$D,$D23)</f>
        <v>0</v>
      </c>
      <c r="EO23" s="18">
        <f>SUMIFS(Fluxo!$N:$N,Fluxo!$S:$S,"&gt;"&amp;EN$5,Fluxo!$S:$S,"&lt;="&amp;EO$5,Fluxo!$D:$D,$D23)</f>
        <v>0</v>
      </c>
      <c r="EP23" s="18">
        <f>SUMIFS(Fluxo!$N:$N,Fluxo!$S:$S,"&gt;"&amp;EO$5,Fluxo!$S:$S,"&lt;="&amp;EP$5,Fluxo!$D:$D,$D23)</f>
        <v>0</v>
      </c>
      <c r="EQ23" s="18">
        <f>SUMIFS(Fluxo!$N:$N,Fluxo!$S:$S,"&gt;"&amp;EP$5,Fluxo!$S:$S,"&lt;="&amp;EQ$5,Fluxo!$D:$D,$D23)</f>
        <v>0</v>
      </c>
      <c r="ER23" s="18">
        <f>SUMIFS(Fluxo!$N:$N,Fluxo!$S:$S,"&gt;"&amp;EQ$5,Fluxo!$S:$S,"&lt;="&amp;ER$5,Fluxo!$D:$D,$D23)</f>
        <v>0</v>
      </c>
      <c r="ES23" s="18">
        <f>SUMIFS(Fluxo!$N:$N,Fluxo!$S:$S,"&gt;"&amp;ER$5,Fluxo!$S:$S,"&lt;="&amp;ES$5,Fluxo!$D:$D,$D23)</f>
        <v>0</v>
      </c>
      <c r="ET23" s="18">
        <f>SUMIFS(Fluxo!$N:$N,Fluxo!$S:$S,"&gt;"&amp;ES$5,Fluxo!$S:$S,"&lt;="&amp;ET$5,Fluxo!$D:$D,$D23)</f>
        <v>0</v>
      </c>
      <c r="EU23" s="18">
        <f>SUMIFS(Fluxo!$N:$N,Fluxo!$S:$S,"&gt;"&amp;ET$5,Fluxo!$S:$S,"&lt;="&amp;EU$5,Fluxo!$D:$D,$D23)</f>
        <v>0</v>
      </c>
      <c r="EV23" s="18">
        <f>SUMIFS(Fluxo!$N:$N,Fluxo!$S:$S,"&gt;"&amp;EU$5,Fluxo!$S:$S,"&lt;="&amp;EV$5,Fluxo!$D:$D,$D23)</f>
        <v>0</v>
      </c>
      <c r="EW23" s="18">
        <f>SUMIFS(Fluxo!$N:$N,Fluxo!$S:$S,"&gt;"&amp;EV$5,Fluxo!$S:$S,"&lt;="&amp;EW$5,Fluxo!$D:$D,$D23)</f>
        <v>0</v>
      </c>
      <c r="EX23" s="18">
        <f>SUMIFS(Fluxo!$N:$N,Fluxo!$S:$S,"&gt;"&amp;EW$5,Fluxo!$S:$S,"&lt;="&amp;EX$5,Fluxo!$D:$D,$D23)</f>
        <v>0</v>
      </c>
      <c r="EY23" s="18">
        <f>SUMIFS(Fluxo!$N:$N,Fluxo!$S:$S,"&gt;"&amp;EX$5,Fluxo!$S:$S,"&lt;="&amp;EY$5,Fluxo!$D:$D,$D23)</f>
        <v>0</v>
      </c>
      <c r="EZ23" s="18">
        <f>SUMIFS(Fluxo!$N:$N,Fluxo!$S:$S,"&gt;"&amp;EY$5,Fluxo!$S:$S,"&lt;="&amp;EZ$5,Fluxo!$D:$D,$D23)</f>
        <v>0</v>
      </c>
      <c r="FA23" s="18">
        <f>SUMIFS(Fluxo!$N:$N,Fluxo!$S:$S,"&gt;"&amp;EZ$5,Fluxo!$S:$S,"&lt;="&amp;FA$5,Fluxo!$D:$D,$D23)</f>
        <v>0</v>
      </c>
      <c r="FB23" s="18">
        <f>SUMIFS(Fluxo!$N:$N,Fluxo!$S:$S,"&gt;"&amp;FA$5,Fluxo!$S:$S,"&lt;="&amp;FB$5,Fluxo!$D:$D,$D23)</f>
        <v>0</v>
      </c>
      <c r="FC23" s="18">
        <f>SUMIFS(Fluxo!$N:$N,Fluxo!$S:$S,"&gt;"&amp;FB$5,Fluxo!$S:$S,"&lt;="&amp;FC$5,Fluxo!$D:$D,$D23)</f>
        <v>0</v>
      </c>
      <c r="FD23" s="18">
        <f>SUMIFS(Fluxo!$N:$N,Fluxo!$S:$S,"&gt;"&amp;FC$5,Fluxo!$S:$S,"&lt;="&amp;FD$5,Fluxo!$D:$D,$D23)</f>
        <v>0</v>
      </c>
      <c r="FE23" s="18">
        <f>SUMIFS(Fluxo!$N:$N,Fluxo!$S:$S,"&gt;"&amp;FD$5,Fluxo!$S:$S,"&lt;="&amp;FE$5,Fluxo!$D:$D,$D23)</f>
        <v>0</v>
      </c>
      <c r="FF23" s="18">
        <f>SUMIFS(Fluxo!$N:$N,Fluxo!$S:$S,"&gt;"&amp;FE$5,Fluxo!$S:$S,"&lt;="&amp;FF$5,Fluxo!$D:$D,$D23)</f>
        <v>0</v>
      </c>
      <c r="FG23" s="18">
        <f>SUMIFS(Fluxo!$N:$N,Fluxo!$S:$S,"&gt;"&amp;FF$5,Fluxo!$S:$S,"&lt;="&amp;FG$5,Fluxo!$D:$D,$D23)</f>
        <v>0</v>
      </c>
      <c r="FH23" s="18">
        <f>SUMIFS(Fluxo!$N:$N,Fluxo!$S:$S,"&gt;"&amp;FG$5,Fluxo!$S:$S,"&lt;="&amp;FH$5,Fluxo!$D:$D,$D23)</f>
        <v>0</v>
      </c>
      <c r="FI23" s="18">
        <f>SUMIFS(Fluxo!$N:$N,Fluxo!$S:$S,"&gt;"&amp;FH$5,Fluxo!$S:$S,"&lt;="&amp;FI$5,Fluxo!$D:$D,$D23)</f>
        <v>0</v>
      </c>
      <c r="FJ23" s="18">
        <f>SUMIFS(Fluxo!$N:$N,Fluxo!$S:$S,"&gt;"&amp;FI$5,Fluxo!$S:$S,"&lt;="&amp;FJ$5,Fluxo!$D:$D,$D23)</f>
        <v>0</v>
      </c>
      <c r="FK23" s="18">
        <f>SUMIFS(Fluxo!$N:$N,Fluxo!$S:$S,"&gt;"&amp;FJ$5,Fluxo!$S:$S,"&lt;="&amp;FK$5,Fluxo!$D:$D,$D23)</f>
        <v>0</v>
      </c>
      <c r="FL23" s="18">
        <f>SUMIFS(Fluxo!$N:$N,Fluxo!$S:$S,"&gt;"&amp;FK$5,Fluxo!$S:$S,"&lt;="&amp;FL$5,Fluxo!$D:$D,$D23)</f>
        <v>0</v>
      </c>
      <c r="FM23" s="18">
        <f>SUMIFS(Fluxo!$N:$N,Fluxo!$S:$S,"&gt;"&amp;FL$5,Fluxo!$S:$S,"&lt;="&amp;FM$5,Fluxo!$D:$D,$D23)</f>
        <v>0</v>
      </c>
      <c r="FN23" s="18">
        <f>SUMIFS(Fluxo!$N:$N,Fluxo!$S:$S,"&gt;"&amp;FM$5,Fluxo!$S:$S,"&lt;="&amp;FN$5,Fluxo!$D:$D,$D23)</f>
        <v>0</v>
      </c>
      <c r="FO23" s="18">
        <f>SUMIFS(Fluxo!$N:$N,Fluxo!$S:$S,"&gt;"&amp;FN$5,Fluxo!$S:$S,"&lt;="&amp;FO$5,Fluxo!$D:$D,$D23)</f>
        <v>0</v>
      </c>
      <c r="FP23" s="18">
        <f>SUMIFS(Fluxo!$N:$N,Fluxo!$S:$S,"&gt;"&amp;FO$5,Fluxo!$S:$S,"&lt;="&amp;FP$5,Fluxo!$D:$D,$D23)</f>
        <v>0</v>
      </c>
      <c r="FQ23" s="18">
        <f>SUMIFS(Fluxo!$N:$N,Fluxo!$S:$S,"&gt;"&amp;FP$5,Fluxo!$S:$S,"&lt;="&amp;FQ$5,Fluxo!$D:$D,$D23)</f>
        <v>0</v>
      </c>
      <c r="FR23" s="18">
        <f>SUMIFS(Fluxo!$N:$N,Fluxo!$S:$S,"&gt;"&amp;FQ$5,Fluxo!$S:$S,"&lt;="&amp;FR$5,Fluxo!$D:$D,$D23)</f>
        <v>0</v>
      </c>
      <c r="FS23" s="18">
        <f>SUMIFS(Fluxo!$N:$N,Fluxo!$S:$S,"&gt;"&amp;FR$5,Fluxo!$S:$S,"&lt;="&amp;FS$5,Fluxo!$D:$D,$D23)</f>
        <v>0</v>
      </c>
      <c r="FT23" s="18">
        <f>SUMIFS(Fluxo!$N:$N,Fluxo!$S:$S,"&gt;"&amp;FS$5,Fluxo!$S:$S,"&lt;="&amp;FT$5,Fluxo!$D:$D,$D23)</f>
        <v>0</v>
      </c>
      <c r="FU23" s="18">
        <f>SUMIFS(Fluxo!$N:$N,Fluxo!$S:$S,"&gt;"&amp;FT$5,Fluxo!$S:$S,"&lt;="&amp;FU$5,Fluxo!$D:$D,$D23)</f>
        <v>0</v>
      </c>
      <c r="FV23" s="18">
        <f>SUMIFS(Fluxo!$N:$N,Fluxo!$S:$S,"&gt;"&amp;FU$5,Fluxo!$S:$S,"&lt;="&amp;FV$5,Fluxo!$D:$D,$D23)</f>
        <v>0</v>
      </c>
      <c r="FW23" s="18">
        <f>SUMIFS(Fluxo!$N:$N,Fluxo!$S:$S,"&gt;"&amp;FV$5,Fluxo!$S:$S,"&lt;="&amp;FW$5,Fluxo!$D:$D,$D23)</f>
        <v>0</v>
      </c>
      <c r="FX23" s="18">
        <f>SUMIFS(Fluxo!$N:$N,Fluxo!$S:$S,"&gt;"&amp;FW$5,Fluxo!$S:$S,"&lt;="&amp;FX$5,Fluxo!$D:$D,$D23)</f>
        <v>0</v>
      </c>
      <c r="FY23" s="18">
        <f>SUMIFS(Fluxo!$N:$N,Fluxo!$S:$S,"&gt;"&amp;FX$5,Fluxo!$S:$S,"&lt;="&amp;FY$5,Fluxo!$D:$D,$D23)</f>
        <v>0</v>
      </c>
      <c r="FZ23" s="18">
        <f>SUMIFS(Fluxo!$N:$N,Fluxo!$S:$S,"&gt;"&amp;FY$5,Fluxo!$S:$S,"&lt;="&amp;FZ$5,Fluxo!$D:$D,$D23)</f>
        <v>0</v>
      </c>
      <c r="GA23" s="18">
        <f>SUMIFS(Fluxo!$N:$N,Fluxo!$S:$S,"&gt;"&amp;FZ$5,Fluxo!$S:$S,"&lt;="&amp;GA$5,Fluxo!$D:$D,$D23)</f>
        <v>0</v>
      </c>
      <c r="GB23" s="18">
        <f>SUMIFS(Fluxo!$N:$N,Fluxo!$S:$S,"&gt;"&amp;GA$5,Fluxo!$S:$S,"&lt;="&amp;GB$5,Fluxo!$D:$D,$D23)</f>
        <v>0</v>
      </c>
      <c r="GC23" s="18">
        <f>SUMIFS(Fluxo!$N:$N,Fluxo!$S:$S,"&gt;"&amp;GB$5,Fluxo!$S:$S,"&lt;="&amp;GC$5,Fluxo!$D:$D,$D23)</f>
        <v>0</v>
      </c>
      <c r="GD23" s="18">
        <f>SUMIFS(Fluxo!$N:$N,Fluxo!$S:$S,"&gt;"&amp;GC$5,Fluxo!$S:$S,"&lt;="&amp;GD$5,Fluxo!$D:$D,$D23)</f>
        <v>0</v>
      </c>
      <c r="GE23" s="18">
        <f>SUMIFS(Fluxo!$N:$N,Fluxo!$S:$S,"&gt;"&amp;GD$5,Fluxo!$S:$S,"&lt;="&amp;GE$5,Fluxo!$D:$D,$D23)</f>
        <v>0</v>
      </c>
      <c r="GF23" s="18">
        <f>SUMIFS(Fluxo!$N:$N,Fluxo!$S:$S,"&gt;"&amp;GE$5,Fluxo!$S:$S,"&lt;="&amp;GF$5,Fluxo!$D:$D,$D23)</f>
        <v>0</v>
      </c>
      <c r="GG23" s="18">
        <f>SUMIFS(Fluxo!$N:$N,Fluxo!$S:$S,"&gt;"&amp;GF$5,Fluxo!$S:$S,"&lt;="&amp;GG$5,Fluxo!$D:$D,$D23)</f>
        <v>0</v>
      </c>
      <c r="GH23" s="18">
        <f>SUMIFS(Fluxo!$N:$N,Fluxo!$S:$S,"&gt;"&amp;GG$5,Fluxo!$S:$S,"&lt;="&amp;GH$5,Fluxo!$D:$D,$D23)</f>
        <v>0</v>
      </c>
      <c r="GI23" s="18">
        <f>SUMIFS(Fluxo!$N:$N,Fluxo!$S:$S,"&gt;"&amp;GH$5,Fluxo!$S:$S,"&lt;="&amp;GI$5,Fluxo!$D:$D,$D23)</f>
        <v>0</v>
      </c>
      <c r="GJ23" s="18">
        <f>SUMIFS(Fluxo!$N:$N,Fluxo!$S:$S,"&gt;"&amp;GI$5,Fluxo!$S:$S,"&lt;="&amp;GJ$5,Fluxo!$D:$D,$D23)</f>
        <v>0</v>
      </c>
      <c r="GK23" s="18">
        <f>SUMIFS(Fluxo!$N:$N,Fluxo!$S:$S,"&gt;"&amp;GJ$5,Fluxo!$S:$S,"&lt;="&amp;GK$5,Fluxo!$D:$D,$D23)</f>
        <v>0</v>
      </c>
      <c r="GL23" s="18">
        <f>SUMIFS(Fluxo!$N:$N,Fluxo!$S:$S,"&gt;"&amp;GK$5,Fluxo!$S:$S,"&lt;="&amp;GL$5,Fluxo!$D:$D,$D23)</f>
        <v>0</v>
      </c>
      <c r="GM23" s="18">
        <f>SUMIFS(Fluxo!$N:$N,Fluxo!$S:$S,"&gt;"&amp;GL$5,Fluxo!$S:$S,"&lt;="&amp;GM$5,Fluxo!$D:$D,$D23)</f>
        <v>0</v>
      </c>
      <c r="GN23" s="18">
        <f>SUMIFS(Fluxo!$N:$N,Fluxo!$S:$S,"&gt;"&amp;GM$5,Fluxo!$S:$S,"&lt;="&amp;GN$5,Fluxo!$D:$D,$D23)</f>
        <v>0</v>
      </c>
      <c r="GO23" s="18">
        <f>SUMIFS(Fluxo!$N:$N,Fluxo!$S:$S,"&gt;"&amp;GN$5,Fluxo!$S:$S,"&lt;="&amp;GO$5,Fluxo!$D:$D,$D23)</f>
        <v>0</v>
      </c>
      <c r="GP23" s="18">
        <f>SUMIFS(Fluxo!$N:$N,Fluxo!$S:$S,"&gt;"&amp;GO$5,Fluxo!$S:$S,"&lt;="&amp;GP$5,Fluxo!$D:$D,$D23)</f>
        <v>0</v>
      </c>
      <c r="GQ23" s="18">
        <f>SUMIFS(Fluxo!$N:$N,Fluxo!$S:$S,"&gt;"&amp;GP$5,Fluxo!$S:$S,"&lt;="&amp;GQ$5,Fluxo!$D:$D,$D23)</f>
        <v>0</v>
      </c>
      <c r="GR23" s="18">
        <f>SUMIFS(Fluxo!$N:$N,Fluxo!$S:$S,"&gt;"&amp;GQ$5,Fluxo!$S:$S,"&lt;="&amp;GR$5,Fluxo!$D:$D,$D23)</f>
        <v>0</v>
      </c>
      <c r="GS23" s="18">
        <f>SUMIFS(Fluxo!$N:$N,Fluxo!$S:$S,"&gt;"&amp;GR$5,Fluxo!$S:$S,"&lt;="&amp;GS$5,Fluxo!$D:$D,$D23)</f>
        <v>0</v>
      </c>
      <c r="GT23" s="18">
        <f>SUMIFS(Fluxo!$N:$N,Fluxo!$S:$S,"&gt;"&amp;GS$5,Fluxo!$S:$S,"&lt;="&amp;GT$5,Fluxo!$D:$D,$D23)</f>
        <v>0</v>
      </c>
      <c r="GU23" s="18">
        <f>SUMIFS(Fluxo!$N:$N,Fluxo!$S:$S,"&gt;"&amp;GT$5,Fluxo!$S:$S,"&lt;="&amp;GU$5,Fluxo!$D:$D,$D23)</f>
        <v>0</v>
      </c>
      <c r="GV23" s="18">
        <f>SUMIFS(Fluxo!$N:$N,Fluxo!$S:$S,"&gt;"&amp;GU$5,Fluxo!$S:$S,"&lt;="&amp;GV$5,Fluxo!$D:$D,$D23)</f>
        <v>0</v>
      </c>
      <c r="GW23" s="18">
        <f>SUMIFS(Fluxo!$N:$N,Fluxo!$S:$S,"&gt;"&amp;GV$5,Fluxo!$S:$S,"&lt;="&amp;GW$5,Fluxo!$D:$D,$D23)</f>
        <v>0</v>
      </c>
      <c r="GX23" s="18">
        <f>SUMIFS(Fluxo!$N:$N,Fluxo!$S:$S,"&gt;"&amp;GW$5,Fluxo!$S:$S,"&lt;="&amp;GX$5,Fluxo!$D:$D,$D23)</f>
        <v>0</v>
      </c>
      <c r="GY23" s="18">
        <f>SUMIFS(Fluxo!$N:$N,Fluxo!$S:$S,"&gt;"&amp;GX$5,Fluxo!$S:$S,"&lt;="&amp;GY$5,Fluxo!$D:$D,$D23)</f>
        <v>0</v>
      </c>
      <c r="GZ23" s="18">
        <f>SUMIFS(Fluxo!$N:$N,Fluxo!$S:$S,"&gt;"&amp;GY$5,Fluxo!$S:$S,"&lt;="&amp;GZ$5,Fluxo!$D:$D,$D23)</f>
        <v>0</v>
      </c>
      <c r="HA23" s="18">
        <f>SUMIFS(Fluxo!$N:$N,Fluxo!$S:$S,"&gt;"&amp;GZ$5,Fluxo!$S:$S,"&lt;="&amp;HA$5,Fluxo!$D:$D,$D23)</f>
        <v>0</v>
      </c>
      <c r="HB23" s="18">
        <f>SUMIFS(Fluxo!$N:$N,Fluxo!$S:$S,"&gt;"&amp;HA$5,Fluxo!$S:$S,"&lt;="&amp;HB$5,Fluxo!$D:$D,$D23)</f>
        <v>0</v>
      </c>
      <c r="HC23" s="18">
        <f>SUMIFS(Fluxo!$N:$N,Fluxo!$S:$S,"&gt;"&amp;HB$5,Fluxo!$S:$S,"&lt;="&amp;HC$5,Fluxo!$D:$D,$D23)</f>
        <v>0</v>
      </c>
      <c r="HD23" s="18">
        <f>SUMIFS(Fluxo!$N:$N,Fluxo!$S:$S,"&gt;"&amp;HC$5,Fluxo!$S:$S,"&lt;="&amp;HD$5,Fluxo!$D:$D,$D23)</f>
        <v>0</v>
      </c>
      <c r="HE23" s="18">
        <f>SUMIFS(Fluxo!$N:$N,Fluxo!$S:$S,"&gt;"&amp;HD$5,Fluxo!$S:$S,"&lt;="&amp;HE$5,Fluxo!$D:$D,$D23)</f>
        <v>0</v>
      </c>
      <c r="HF23" s="18">
        <f>SUMIFS(Fluxo!$N:$N,Fluxo!$S:$S,"&gt;"&amp;HE$5,Fluxo!$S:$S,"&lt;="&amp;HF$5,Fluxo!$D:$D,$D23)</f>
        <v>0</v>
      </c>
    </row>
    <row r="24" spans="1:214" s="16" customFormat="1">
      <c r="A24" s="20">
        <f t="shared" si="15"/>
        <v>14</v>
      </c>
      <c r="B24" s="140" t="str">
        <f>'Check Carteira'!C16</f>
        <v>E.1016.99.01.0064</v>
      </c>
      <c r="C24" s="19">
        <v>1</v>
      </c>
      <c r="D24" s="129" t="str">
        <f>'Check Carteira'!F16</f>
        <v>A-0064</v>
      </c>
      <c r="E24" s="21">
        <f>IFERROR(INDEX(Contratos!L:L,MATCH(D24,Contratos!R:R,0)),"")</f>
        <v>45338</v>
      </c>
      <c r="F24" s="139">
        <f>IFERROR(INDEX(Contratos!G:G,MATCH(D24,Contratos!R:R,0)),"")</f>
        <v>1036175</v>
      </c>
      <c r="G24" s="83" t="str">
        <f ca="1">IFERROR(XNPV(#REF!,OFFSET(J24,0,MATCH(EOMONTH(E24,0),$J$5:$HF$5,0)-1,1,COUNT($J$5:$HF$5)-MATCH(EOMONTH(E24,0),$J$5:$HF$5,0)+1),OFFSET($J$5,0,MATCH(EOMONTH(E24,0),$J$5:$HF$5,0)-1,1,COUNT($J$5:$HF$5)-MATCH(EOMONTH(E24,0),$J$5:$HF$5,0)+1)),"")</f>
        <v/>
      </c>
      <c r="H24" s="83">
        <f t="shared" si="16"/>
        <v>1072769.6900000002</v>
      </c>
      <c r="I24" s="18"/>
      <c r="J24" s="18">
        <f>SUMIFS(Fluxo!$N:$N,Fluxo!$S:$S,"&gt;"&amp;I$5,Fluxo!$S:$S,"&lt;="&amp;J$5,Fluxo!$D:$D,$D24)</f>
        <v>0</v>
      </c>
      <c r="K24" s="18">
        <f>SUMIFS(Fluxo!$N:$N,Fluxo!$S:$S,"&gt;"&amp;J$5,Fluxo!$S:$S,"&lt;="&amp;K$5,Fluxo!$D:$D,$D24)</f>
        <v>0</v>
      </c>
      <c r="L24" s="18">
        <f>SUMIFS(Fluxo!$N:$N,Fluxo!$S:$S,"&gt;"&amp;K$5,Fluxo!$S:$S,"&lt;="&amp;L$5,Fluxo!$D:$D,$D24)</f>
        <v>0</v>
      </c>
      <c r="M24" s="18">
        <f>SUMIFS(Fluxo!$N:$N,Fluxo!$S:$S,"&gt;"&amp;L$5,Fluxo!$S:$S,"&lt;="&amp;M$5,Fluxo!$D:$D,$D24)</f>
        <v>0</v>
      </c>
      <c r="N24" s="18">
        <f>SUMIFS(Fluxo!$N:$N,Fluxo!$S:$S,"&gt;"&amp;M$5,Fluxo!$S:$S,"&lt;="&amp;N$5,Fluxo!$D:$D,$D24)</f>
        <v>0</v>
      </c>
      <c r="O24" s="18">
        <f>SUMIFS(Fluxo!$N:$N,Fluxo!$S:$S,"&gt;"&amp;N$5,Fluxo!$S:$S,"&lt;="&amp;O$5,Fluxo!$D:$D,$D24)</f>
        <v>0</v>
      </c>
      <c r="P24" s="18">
        <f>SUMIFS(Fluxo!$N:$N,Fluxo!$S:$S,"&gt;"&amp;O$5,Fluxo!$S:$S,"&lt;="&amp;P$5,Fluxo!$D:$D,$D24)</f>
        <v>0</v>
      </c>
      <c r="Q24" s="18">
        <f>SUMIFS(Fluxo!$N:$N,Fluxo!$S:$S,"&gt;"&amp;P$5,Fluxo!$S:$S,"&lt;="&amp;Q$5,Fluxo!$D:$D,$D24)</f>
        <v>0</v>
      </c>
      <c r="R24" s="18">
        <f>SUMIFS(Fluxo!$N:$N,Fluxo!$S:$S,"&gt;"&amp;Q$5,Fluxo!$S:$S,"&lt;="&amp;R$5,Fluxo!$D:$D,$D24)</f>
        <v>0</v>
      </c>
      <c r="S24" s="18">
        <f>SUMIFS(Fluxo!$N:$N,Fluxo!$S:$S,"&gt;"&amp;R$5,Fluxo!$S:$S,"&lt;="&amp;S$5,Fluxo!$D:$D,$D24)</f>
        <v>0</v>
      </c>
      <c r="T24" s="18">
        <f>SUMIFS(Fluxo!$N:$N,Fluxo!$S:$S,"&gt;"&amp;S$5,Fluxo!$S:$S,"&lt;="&amp;T$5,Fluxo!$D:$D,$D24)</f>
        <v>101175</v>
      </c>
      <c r="U24" s="18">
        <f>SUMIFS(Fluxo!$N:$N,Fluxo!$S:$S,"&gt;"&amp;T$5,Fluxo!$S:$S,"&lt;="&amp;U$5,Fluxo!$D:$D,$D24)</f>
        <v>4010.8</v>
      </c>
      <c r="V24" s="18">
        <f>SUMIFS(Fluxo!$N:$N,Fluxo!$S:$S,"&gt;"&amp;U$5,Fluxo!$S:$S,"&lt;="&amp;V$5,Fluxo!$D:$D,$D24)</f>
        <v>4010.8</v>
      </c>
      <c r="W24" s="18">
        <f>SUMIFS(Fluxo!$N:$N,Fluxo!$S:$S,"&gt;"&amp;V$5,Fluxo!$S:$S,"&lt;="&amp;W$5,Fluxo!$D:$D,$D24)</f>
        <v>4027.29</v>
      </c>
      <c r="X24" s="18">
        <f>SUMIFS(Fluxo!$N:$N,Fluxo!$S:$S,"&gt;"&amp;W$5,Fluxo!$S:$S,"&lt;="&amp;X$5,Fluxo!$D:$D,$D24)</f>
        <v>4048.06</v>
      </c>
      <c r="Y24" s="18">
        <f>SUMIFS(Fluxo!$N:$N,Fluxo!$S:$S,"&gt;"&amp;X$5,Fluxo!$S:$S,"&lt;="&amp;Y$5,Fluxo!$D:$D,$D24)</f>
        <v>4082.97</v>
      </c>
      <c r="Z24" s="18">
        <f>SUMIFS(Fluxo!$N:$N,Fluxo!$S:$S,"&gt;"&amp;Y$5,Fluxo!$S:$S,"&lt;="&amp;Z$5,Fluxo!$D:$D,$D24)</f>
        <v>64112.160000000003</v>
      </c>
      <c r="AA24" s="18">
        <f>SUMIFS(Fluxo!$N:$N,Fluxo!$S:$S,"&gt;"&amp;Z$5,Fluxo!$S:$S,"&lt;="&amp;AA$5,Fluxo!$D:$D,$D24)</f>
        <v>4141.8900000000003</v>
      </c>
      <c r="AB24" s="18">
        <f>SUMIFS(Fluxo!$N:$N,Fluxo!$S:$S,"&gt;"&amp;AA$5,Fluxo!$S:$S,"&lt;="&amp;AB$5,Fluxo!$D:$D,$D24)</f>
        <v>4170.7700000000004</v>
      </c>
      <c r="AC24" s="18">
        <f>SUMIFS(Fluxo!$N:$N,Fluxo!$S:$S,"&gt;"&amp;AB$5,Fluxo!$S:$S,"&lt;="&amp;AC$5,Fluxo!$D:$D,$D24)</f>
        <v>4170.7700000000004</v>
      </c>
      <c r="AD24" s="18">
        <f>SUMIFS(Fluxo!$N:$N,Fluxo!$S:$S,"&gt;"&amp;AC$5,Fluxo!$S:$S,"&lt;="&amp;AD$5,Fluxo!$D:$D,$D24)</f>
        <v>4170.7700000000004</v>
      </c>
      <c r="AE24" s="18">
        <f>SUMIFS(Fluxo!$N:$N,Fluxo!$S:$S,"&gt;"&amp;AD$5,Fluxo!$S:$S,"&lt;="&amp;AE$5,Fluxo!$D:$D,$D24)</f>
        <v>4170.7700000000004</v>
      </c>
      <c r="AF24" s="18">
        <f>SUMIFS(Fluxo!$N:$N,Fluxo!$S:$S,"&gt;"&amp;AE$5,Fluxo!$S:$S,"&lt;="&amp;AF$5,Fluxo!$D:$D,$D24)</f>
        <v>4170.7700000000004</v>
      </c>
      <c r="AG24" s="18">
        <f>SUMIFS(Fluxo!$N:$N,Fluxo!$S:$S,"&gt;"&amp;AF$5,Fluxo!$S:$S,"&lt;="&amp;AG$5,Fluxo!$D:$D,$D24)</f>
        <v>4170.7700000000004</v>
      </c>
      <c r="AH24" s="18">
        <f>SUMIFS(Fluxo!$N:$N,Fluxo!$S:$S,"&gt;"&amp;AG$5,Fluxo!$S:$S,"&lt;="&amp;AH$5,Fluxo!$D:$D,$D24)</f>
        <v>4170.7700000000004</v>
      </c>
      <c r="AI24" s="18">
        <f>SUMIFS(Fluxo!$N:$N,Fluxo!$S:$S,"&gt;"&amp;AH$5,Fluxo!$S:$S,"&lt;="&amp;AI$5,Fluxo!$D:$D,$D24)</f>
        <v>4170.7700000000004</v>
      </c>
      <c r="AJ24" s="18">
        <f>SUMIFS(Fluxo!$N:$N,Fluxo!$S:$S,"&gt;"&amp;AI$5,Fluxo!$S:$S,"&lt;="&amp;AJ$5,Fluxo!$D:$D,$D24)</f>
        <v>4170.7700000000004</v>
      </c>
      <c r="AK24" s="18">
        <f>SUMIFS(Fluxo!$N:$N,Fluxo!$S:$S,"&gt;"&amp;AJ$5,Fluxo!$S:$S,"&lt;="&amp;AK$5,Fluxo!$D:$D,$D24)</f>
        <v>4170.7700000000004</v>
      </c>
      <c r="AL24" s="18">
        <f>SUMIFS(Fluxo!$N:$N,Fluxo!$S:$S,"&gt;"&amp;AK$5,Fluxo!$S:$S,"&lt;="&amp;AL$5,Fluxo!$D:$D,$D24)</f>
        <v>66732.33</v>
      </c>
      <c r="AM24" s="18">
        <f>SUMIFS(Fluxo!$N:$N,Fluxo!$S:$S,"&gt;"&amp;AL$5,Fluxo!$S:$S,"&lt;="&amp;AM$5,Fluxo!$D:$D,$D24)</f>
        <v>4170.7700000000004</v>
      </c>
      <c r="AN24" s="18">
        <f>SUMIFS(Fluxo!$N:$N,Fluxo!$S:$S,"&gt;"&amp;AM$5,Fluxo!$S:$S,"&lt;="&amp;AN$5,Fluxo!$D:$D,$D24)</f>
        <v>4170.7700000000004</v>
      </c>
      <c r="AO24" s="18">
        <f>SUMIFS(Fluxo!$N:$N,Fluxo!$S:$S,"&gt;"&amp;AN$5,Fluxo!$S:$S,"&lt;="&amp;AO$5,Fluxo!$D:$D,$D24)</f>
        <v>4170.7700000000004</v>
      </c>
      <c r="AP24" s="18">
        <f>SUMIFS(Fluxo!$N:$N,Fluxo!$S:$S,"&gt;"&amp;AO$5,Fluxo!$S:$S,"&lt;="&amp;AP$5,Fluxo!$D:$D,$D24)</f>
        <v>4170.7700000000004</v>
      </c>
      <c r="AQ24" s="18">
        <f>SUMIFS(Fluxo!$N:$N,Fluxo!$S:$S,"&gt;"&amp;AP$5,Fluxo!$S:$S,"&lt;="&amp;AQ$5,Fluxo!$D:$D,$D24)</f>
        <v>4170.7700000000004</v>
      </c>
      <c r="AR24" s="18">
        <f>SUMIFS(Fluxo!$N:$N,Fluxo!$S:$S,"&gt;"&amp;AQ$5,Fluxo!$S:$S,"&lt;="&amp;AR$5,Fluxo!$D:$D,$D24)</f>
        <v>4170.7700000000004</v>
      </c>
      <c r="AS24" s="18">
        <f>SUMIFS(Fluxo!$N:$N,Fluxo!$S:$S,"&gt;"&amp;AR$5,Fluxo!$S:$S,"&lt;="&amp;AS$5,Fluxo!$D:$D,$D24)</f>
        <v>4170.7700000000004</v>
      </c>
      <c r="AT24" s="18">
        <f>SUMIFS(Fluxo!$N:$N,Fluxo!$S:$S,"&gt;"&amp;AS$5,Fluxo!$S:$S,"&lt;="&amp;AT$5,Fluxo!$D:$D,$D24)</f>
        <v>62561.56</v>
      </c>
      <c r="AU24" s="18">
        <f>SUMIFS(Fluxo!$N:$N,Fluxo!$S:$S,"&gt;"&amp;AT$5,Fluxo!$S:$S,"&lt;="&amp;AU$5,Fluxo!$D:$D,$D24)</f>
        <v>682442.39</v>
      </c>
      <c r="AV24" s="18">
        <f>SUMIFS(Fluxo!$N:$N,Fluxo!$S:$S,"&gt;"&amp;AU$5,Fluxo!$S:$S,"&lt;="&amp;AV$5,Fluxo!$D:$D,$D24)</f>
        <v>0</v>
      </c>
      <c r="AW24" s="18">
        <f>SUMIFS(Fluxo!$N:$N,Fluxo!$S:$S,"&gt;"&amp;AV$5,Fluxo!$S:$S,"&lt;="&amp;AW$5,Fluxo!$D:$D,$D24)</f>
        <v>0</v>
      </c>
      <c r="AX24" s="18">
        <f>SUMIFS(Fluxo!$N:$N,Fluxo!$S:$S,"&gt;"&amp;AW$5,Fluxo!$S:$S,"&lt;="&amp;AX$5,Fluxo!$D:$D,$D24)</f>
        <v>521.35</v>
      </c>
      <c r="AY24" s="18">
        <f>SUMIFS(Fluxo!$N:$N,Fluxo!$S:$S,"&gt;"&amp;AX$5,Fluxo!$S:$S,"&lt;="&amp;AY$5,Fluxo!$D:$D,$D24)</f>
        <v>0</v>
      </c>
      <c r="AZ24" s="18">
        <f>SUMIFS(Fluxo!$N:$N,Fluxo!$S:$S,"&gt;"&amp;AY$5,Fluxo!$S:$S,"&lt;="&amp;AZ$5,Fluxo!$D:$D,$D24)</f>
        <v>0</v>
      </c>
      <c r="BA24" s="18">
        <f>SUMIFS(Fluxo!$N:$N,Fluxo!$S:$S,"&gt;"&amp;AZ$5,Fluxo!$S:$S,"&lt;="&amp;BA$5,Fluxo!$D:$D,$D24)</f>
        <v>0</v>
      </c>
      <c r="BB24" s="18">
        <f>SUMIFS(Fluxo!$N:$N,Fluxo!$S:$S,"&gt;"&amp;BA$5,Fluxo!$S:$S,"&lt;="&amp;BB$5,Fluxo!$D:$D,$D24)</f>
        <v>0</v>
      </c>
      <c r="BC24" s="18">
        <f>SUMIFS(Fluxo!$N:$N,Fluxo!$S:$S,"&gt;"&amp;BB$5,Fluxo!$S:$S,"&lt;="&amp;BC$5,Fluxo!$D:$D,$D24)</f>
        <v>0</v>
      </c>
      <c r="BD24" s="18">
        <f>SUMIFS(Fluxo!$N:$N,Fluxo!$S:$S,"&gt;"&amp;BC$5,Fluxo!$S:$S,"&lt;="&amp;BD$5,Fluxo!$D:$D,$D24)</f>
        <v>0</v>
      </c>
      <c r="BE24" s="18">
        <f>SUMIFS(Fluxo!$N:$N,Fluxo!$S:$S,"&gt;"&amp;BD$5,Fluxo!$S:$S,"&lt;="&amp;BE$5,Fluxo!$D:$D,$D24)</f>
        <v>0</v>
      </c>
      <c r="BF24" s="18">
        <f>SUMIFS(Fluxo!$N:$N,Fluxo!$S:$S,"&gt;"&amp;BE$5,Fluxo!$S:$S,"&lt;="&amp;BF$5,Fluxo!$D:$D,$D24)</f>
        <v>0</v>
      </c>
      <c r="BG24" s="18">
        <f>SUMIFS(Fluxo!$N:$N,Fluxo!$S:$S,"&gt;"&amp;BF$5,Fluxo!$S:$S,"&lt;="&amp;BG$5,Fluxo!$D:$D,$D24)</f>
        <v>0</v>
      </c>
      <c r="BH24" s="18">
        <f>SUMIFS(Fluxo!$N:$N,Fluxo!$S:$S,"&gt;"&amp;BG$5,Fluxo!$S:$S,"&lt;="&amp;BH$5,Fluxo!$D:$D,$D24)</f>
        <v>0</v>
      </c>
      <c r="BI24" s="18">
        <f>SUMIFS(Fluxo!$N:$N,Fluxo!$S:$S,"&gt;"&amp;BH$5,Fluxo!$S:$S,"&lt;="&amp;BI$5,Fluxo!$D:$D,$D24)</f>
        <v>0</v>
      </c>
      <c r="BJ24" s="18">
        <f>SUMIFS(Fluxo!$N:$N,Fluxo!$S:$S,"&gt;"&amp;BI$5,Fluxo!$S:$S,"&lt;="&amp;BJ$5,Fluxo!$D:$D,$D24)</f>
        <v>0</v>
      </c>
      <c r="BK24" s="18">
        <f>SUMIFS(Fluxo!$N:$N,Fluxo!$S:$S,"&gt;"&amp;BJ$5,Fluxo!$S:$S,"&lt;="&amp;BK$5,Fluxo!$D:$D,$D24)</f>
        <v>0</v>
      </c>
      <c r="BL24" s="18">
        <f>SUMIFS(Fluxo!$N:$N,Fluxo!$S:$S,"&gt;"&amp;BK$5,Fluxo!$S:$S,"&lt;="&amp;BL$5,Fluxo!$D:$D,$D24)</f>
        <v>0</v>
      </c>
      <c r="BM24" s="18">
        <f>SUMIFS(Fluxo!$N:$N,Fluxo!$S:$S,"&gt;"&amp;BL$5,Fluxo!$S:$S,"&lt;="&amp;BM$5,Fluxo!$D:$D,$D24)</f>
        <v>0</v>
      </c>
      <c r="BN24" s="18">
        <f>SUMIFS(Fluxo!$N:$N,Fluxo!$S:$S,"&gt;"&amp;BM$5,Fluxo!$S:$S,"&lt;="&amp;BN$5,Fluxo!$D:$D,$D24)</f>
        <v>0</v>
      </c>
      <c r="BO24" s="18">
        <f>SUMIFS(Fluxo!$N:$N,Fluxo!$S:$S,"&gt;"&amp;BN$5,Fluxo!$S:$S,"&lt;="&amp;BO$5,Fluxo!$D:$D,$D24)</f>
        <v>0</v>
      </c>
      <c r="BP24" s="18">
        <f>SUMIFS(Fluxo!$N:$N,Fluxo!$S:$S,"&gt;"&amp;BO$5,Fluxo!$S:$S,"&lt;="&amp;BP$5,Fluxo!$D:$D,$D24)</f>
        <v>0</v>
      </c>
      <c r="BQ24" s="18">
        <f>SUMIFS(Fluxo!$N:$N,Fluxo!$S:$S,"&gt;"&amp;BP$5,Fluxo!$S:$S,"&lt;="&amp;BQ$5,Fluxo!$D:$D,$D24)</f>
        <v>0</v>
      </c>
      <c r="BR24" s="18">
        <f>SUMIFS(Fluxo!$N:$N,Fluxo!$S:$S,"&gt;"&amp;BQ$5,Fluxo!$S:$S,"&lt;="&amp;BR$5,Fluxo!$D:$D,$D24)</f>
        <v>0</v>
      </c>
      <c r="BS24" s="18">
        <f>SUMIFS(Fluxo!$N:$N,Fluxo!$S:$S,"&gt;"&amp;BR$5,Fluxo!$S:$S,"&lt;="&amp;BS$5,Fluxo!$D:$D,$D24)</f>
        <v>0</v>
      </c>
      <c r="BT24" s="18">
        <f>SUMIFS(Fluxo!$N:$N,Fluxo!$S:$S,"&gt;"&amp;BS$5,Fluxo!$S:$S,"&lt;="&amp;BT$5,Fluxo!$D:$D,$D24)</f>
        <v>0</v>
      </c>
      <c r="BU24" s="18">
        <f>SUMIFS(Fluxo!$N:$N,Fluxo!$S:$S,"&gt;"&amp;BT$5,Fluxo!$S:$S,"&lt;="&amp;BU$5,Fluxo!$D:$D,$D24)</f>
        <v>0</v>
      </c>
      <c r="BV24" s="18">
        <f>SUMIFS(Fluxo!$N:$N,Fluxo!$S:$S,"&gt;"&amp;BU$5,Fluxo!$S:$S,"&lt;="&amp;BV$5,Fluxo!$D:$D,$D24)</f>
        <v>0</v>
      </c>
      <c r="BW24" s="18">
        <f>SUMIFS(Fluxo!$N:$N,Fluxo!$S:$S,"&gt;"&amp;BV$5,Fluxo!$S:$S,"&lt;="&amp;BW$5,Fluxo!$D:$D,$D24)</f>
        <v>0</v>
      </c>
      <c r="BX24" s="18">
        <f>SUMIFS(Fluxo!$N:$N,Fluxo!$S:$S,"&gt;"&amp;BW$5,Fluxo!$S:$S,"&lt;="&amp;BX$5,Fluxo!$D:$D,$D24)</f>
        <v>0</v>
      </c>
      <c r="BY24" s="18">
        <f>SUMIFS(Fluxo!$N:$N,Fluxo!$S:$S,"&gt;"&amp;BX$5,Fluxo!$S:$S,"&lt;="&amp;BY$5,Fluxo!$D:$D,$D24)</f>
        <v>0</v>
      </c>
      <c r="BZ24" s="18">
        <f>SUMIFS(Fluxo!$N:$N,Fluxo!$S:$S,"&gt;"&amp;BY$5,Fluxo!$S:$S,"&lt;="&amp;BZ$5,Fluxo!$D:$D,$D24)</f>
        <v>0</v>
      </c>
      <c r="CA24" s="18">
        <f>SUMIFS(Fluxo!$N:$N,Fluxo!$S:$S,"&gt;"&amp;BZ$5,Fluxo!$S:$S,"&lt;="&amp;CA$5,Fluxo!$D:$D,$D24)</f>
        <v>0</v>
      </c>
      <c r="CB24" s="18">
        <f>SUMIFS(Fluxo!$N:$N,Fluxo!$S:$S,"&gt;"&amp;CA$5,Fluxo!$S:$S,"&lt;="&amp;CB$5,Fluxo!$D:$D,$D24)</f>
        <v>0</v>
      </c>
      <c r="CC24" s="18">
        <f>SUMIFS(Fluxo!$N:$N,Fluxo!$S:$S,"&gt;"&amp;CB$5,Fluxo!$S:$S,"&lt;="&amp;CC$5,Fluxo!$D:$D,$D24)</f>
        <v>0</v>
      </c>
      <c r="CD24" s="18">
        <f>SUMIFS(Fluxo!$N:$N,Fluxo!$S:$S,"&gt;"&amp;CC$5,Fluxo!$S:$S,"&lt;="&amp;CD$5,Fluxo!$D:$D,$D24)</f>
        <v>0</v>
      </c>
      <c r="CE24" s="18">
        <f>SUMIFS(Fluxo!$N:$N,Fluxo!$S:$S,"&gt;"&amp;CD$5,Fluxo!$S:$S,"&lt;="&amp;CE$5,Fluxo!$D:$D,$D24)</f>
        <v>0</v>
      </c>
      <c r="CF24" s="18">
        <f>SUMIFS(Fluxo!$N:$N,Fluxo!$S:$S,"&gt;"&amp;CE$5,Fluxo!$S:$S,"&lt;="&amp;CF$5,Fluxo!$D:$D,$D24)</f>
        <v>0</v>
      </c>
      <c r="CG24" s="18">
        <f>SUMIFS(Fluxo!$N:$N,Fluxo!$S:$S,"&gt;"&amp;CF$5,Fluxo!$S:$S,"&lt;="&amp;CG$5,Fluxo!$D:$D,$D24)</f>
        <v>0</v>
      </c>
      <c r="CH24" s="18">
        <f>SUMIFS(Fluxo!$N:$N,Fluxo!$S:$S,"&gt;"&amp;CG$5,Fluxo!$S:$S,"&lt;="&amp;CH$5,Fluxo!$D:$D,$D24)</f>
        <v>0</v>
      </c>
      <c r="CI24" s="18">
        <f>SUMIFS(Fluxo!$N:$N,Fluxo!$S:$S,"&gt;"&amp;CH$5,Fluxo!$S:$S,"&lt;="&amp;CI$5,Fluxo!$D:$D,$D24)</f>
        <v>0</v>
      </c>
      <c r="CJ24" s="18">
        <f>SUMIFS(Fluxo!$N:$N,Fluxo!$S:$S,"&gt;"&amp;CI$5,Fluxo!$S:$S,"&lt;="&amp;CJ$5,Fluxo!$D:$D,$D24)</f>
        <v>0</v>
      </c>
      <c r="CK24" s="18">
        <f>SUMIFS(Fluxo!$N:$N,Fluxo!$S:$S,"&gt;"&amp;CJ$5,Fluxo!$S:$S,"&lt;="&amp;CK$5,Fluxo!$D:$D,$D24)</f>
        <v>0</v>
      </c>
      <c r="CL24" s="18">
        <f>SUMIFS(Fluxo!$N:$N,Fluxo!$S:$S,"&gt;"&amp;CK$5,Fluxo!$S:$S,"&lt;="&amp;CL$5,Fluxo!$D:$D,$D24)</f>
        <v>0</v>
      </c>
      <c r="CM24" s="18">
        <f>SUMIFS(Fluxo!$N:$N,Fluxo!$S:$S,"&gt;"&amp;CL$5,Fluxo!$S:$S,"&lt;="&amp;CM$5,Fluxo!$D:$D,$D24)</f>
        <v>0</v>
      </c>
      <c r="CN24" s="18">
        <f>SUMIFS(Fluxo!$N:$N,Fluxo!$S:$S,"&gt;"&amp;CM$5,Fluxo!$S:$S,"&lt;="&amp;CN$5,Fluxo!$D:$D,$D24)</f>
        <v>0</v>
      </c>
      <c r="CO24" s="18">
        <f>SUMIFS(Fluxo!$N:$N,Fluxo!$S:$S,"&gt;"&amp;CN$5,Fluxo!$S:$S,"&lt;="&amp;CO$5,Fluxo!$D:$D,$D24)</f>
        <v>0</v>
      </c>
      <c r="CP24" s="18">
        <f>SUMIFS(Fluxo!$N:$N,Fluxo!$S:$S,"&gt;"&amp;CO$5,Fluxo!$S:$S,"&lt;="&amp;CP$5,Fluxo!$D:$D,$D24)</f>
        <v>0</v>
      </c>
      <c r="CQ24" s="18">
        <f>SUMIFS(Fluxo!$N:$N,Fluxo!$S:$S,"&gt;"&amp;CP$5,Fluxo!$S:$S,"&lt;="&amp;CQ$5,Fluxo!$D:$D,$D24)</f>
        <v>0</v>
      </c>
      <c r="CR24" s="18">
        <f>SUMIFS(Fluxo!$N:$N,Fluxo!$S:$S,"&gt;"&amp;CQ$5,Fluxo!$S:$S,"&lt;="&amp;CR$5,Fluxo!$D:$D,$D24)</f>
        <v>0</v>
      </c>
      <c r="CS24" s="18">
        <f>SUMIFS(Fluxo!$N:$N,Fluxo!$S:$S,"&gt;"&amp;CR$5,Fluxo!$S:$S,"&lt;="&amp;CS$5,Fluxo!$D:$D,$D24)</f>
        <v>0</v>
      </c>
      <c r="CT24" s="18">
        <f>SUMIFS(Fluxo!$N:$N,Fluxo!$S:$S,"&gt;"&amp;CS$5,Fluxo!$S:$S,"&lt;="&amp;CT$5,Fluxo!$D:$D,$D24)</f>
        <v>0</v>
      </c>
      <c r="CU24" s="18">
        <f>SUMIFS(Fluxo!$N:$N,Fluxo!$S:$S,"&gt;"&amp;CT$5,Fluxo!$S:$S,"&lt;="&amp;CU$5,Fluxo!$D:$D,$D24)</f>
        <v>0</v>
      </c>
      <c r="CV24" s="18">
        <f>SUMIFS(Fluxo!$N:$N,Fluxo!$S:$S,"&gt;"&amp;CU$5,Fluxo!$S:$S,"&lt;="&amp;CV$5,Fluxo!$D:$D,$D24)</f>
        <v>0</v>
      </c>
      <c r="CW24" s="18">
        <f>SUMIFS(Fluxo!$N:$N,Fluxo!$S:$S,"&gt;"&amp;CV$5,Fluxo!$S:$S,"&lt;="&amp;CW$5,Fluxo!$D:$D,$D24)</f>
        <v>0</v>
      </c>
      <c r="CX24" s="18">
        <f>SUMIFS(Fluxo!$N:$N,Fluxo!$S:$S,"&gt;"&amp;CW$5,Fluxo!$S:$S,"&lt;="&amp;CX$5,Fluxo!$D:$D,$D24)</f>
        <v>0</v>
      </c>
      <c r="CY24" s="18">
        <f>SUMIFS(Fluxo!$N:$N,Fluxo!$S:$S,"&gt;"&amp;CX$5,Fluxo!$S:$S,"&lt;="&amp;CY$5,Fluxo!$D:$D,$D24)</f>
        <v>0</v>
      </c>
      <c r="CZ24" s="18">
        <f>SUMIFS(Fluxo!$N:$N,Fluxo!$S:$S,"&gt;"&amp;CY$5,Fluxo!$S:$S,"&lt;="&amp;CZ$5,Fluxo!$D:$D,$D24)</f>
        <v>0</v>
      </c>
      <c r="DA24" s="18">
        <f>SUMIFS(Fluxo!$N:$N,Fluxo!$S:$S,"&gt;"&amp;CZ$5,Fluxo!$S:$S,"&lt;="&amp;DA$5,Fluxo!$D:$D,$D24)</f>
        <v>0</v>
      </c>
      <c r="DB24" s="18">
        <f>SUMIFS(Fluxo!$N:$N,Fluxo!$S:$S,"&gt;"&amp;DA$5,Fluxo!$S:$S,"&lt;="&amp;DB$5,Fluxo!$D:$D,$D24)</f>
        <v>0</v>
      </c>
      <c r="DC24" s="18">
        <f>SUMIFS(Fluxo!$N:$N,Fluxo!$S:$S,"&gt;"&amp;DB$5,Fluxo!$S:$S,"&lt;="&amp;DC$5,Fluxo!$D:$D,$D24)</f>
        <v>0</v>
      </c>
      <c r="DD24" s="18">
        <f>SUMIFS(Fluxo!$N:$N,Fluxo!$S:$S,"&gt;"&amp;DC$5,Fluxo!$S:$S,"&lt;="&amp;DD$5,Fluxo!$D:$D,$D24)</f>
        <v>0</v>
      </c>
      <c r="DE24" s="18">
        <f>SUMIFS(Fluxo!$N:$N,Fluxo!$S:$S,"&gt;"&amp;DD$5,Fluxo!$S:$S,"&lt;="&amp;DE$5,Fluxo!$D:$D,$D24)</f>
        <v>0</v>
      </c>
      <c r="DF24" s="18">
        <f>SUMIFS(Fluxo!$N:$N,Fluxo!$S:$S,"&gt;"&amp;DE$5,Fluxo!$S:$S,"&lt;="&amp;DF$5,Fluxo!$D:$D,$D24)</f>
        <v>0</v>
      </c>
      <c r="DG24" s="18">
        <f>SUMIFS(Fluxo!$N:$N,Fluxo!$S:$S,"&gt;"&amp;DF$5,Fluxo!$S:$S,"&lt;="&amp;DG$5,Fluxo!$D:$D,$D24)</f>
        <v>0</v>
      </c>
      <c r="DH24" s="18">
        <f>SUMIFS(Fluxo!$N:$N,Fluxo!$S:$S,"&gt;"&amp;DG$5,Fluxo!$S:$S,"&lt;="&amp;DH$5,Fluxo!$D:$D,$D24)</f>
        <v>0</v>
      </c>
      <c r="DI24" s="18">
        <f>SUMIFS(Fluxo!$N:$N,Fluxo!$S:$S,"&gt;"&amp;DH$5,Fluxo!$S:$S,"&lt;="&amp;DI$5,Fluxo!$D:$D,$D24)</f>
        <v>0</v>
      </c>
      <c r="DJ24" s="18">
        <f>SUMIFS(Fluxo!$N:$N,Fluxo!$S:$S,"&gt;"&amp;DI$5,Fluxo!$S:$S,"&lt;="&amp;DJ$5,Fluxo!$D:$D,$D24)</f>
        <v>0</v>
      </c>
      <c r="DK24" s="18">
        <f>SUMIFS(Fluxo!$N:$N,Fluxo!$S:$S,"&gt;"&amp;DJ$5,Fluxo!$S:$S,"&lt;="&amp;DK$5,Fluxo!$D:$D,$D24)</f>
        <v>0</v>
      </c>
      <c r="DL24" s="18">
        <f>SUMIFS(Fluxo!$N:$N,Fluxo!$S:$S,"&gt;"&amp;DK$5,Fluxo!$S:$S,"&lt;="&amp;DL$5,Fluxo!$D:$D,$D24)</f>
        <v>0</v>
      </c>
      <c r="DM24" s="18">
        <f>SUMIFS(Fluxo!$N:$N,Fluxo!$S:$S,"&gt;"&amp;DL$5,Fluxo!$S:$S,"&lt;="&amp;DM$5,Fluxo!$D:$D,$D24)</f>
        <v>0</v>
      </c>
      <c r="DN24" s="18">
        <f>SUMIFS(Fluxo!$N:$N,Fluxo!$S:$S,"&gt;"&amp;DM$5,Fluxo!$S:$S,"&lt;="&amp;DN$5,Fluxo!$D:$D,$D24)</f>
        <v>0</v>
      </c>
      <c r="DO24" s="18">
        <f>SUMIFS(Fluxo!$N:$N,Fluxo!$S:$S,"&gt;"&amp;DN$5,Fluxo!$S:$S,"&lt;="&amp;DO$5,Fluxo!$D:$D,$D24)</f>
        <v>0</v>
      </c>
      <c r="DP24" s="18">
        <f>SUMIFS(Fluxo!$N:$N,Fluxo!$S:$S,"&gt;"&amp;DO$5,Fluxo!$S:$S,"&lt;="&amp;DP$5,Fluxo!$D:$D,$D24)</f>
        <v>0</v>
      </c>
      <c r="DQ24" s="18">
        <f>SUMIFS(Fluxo!$N:$N,Fluxo!$S:$S,"&gt;"&amp;DP$5,Fluxo!$S:$S,"&lt;="&amp;DQ$5,Fluxo!$D:$D,$D24)</f>
        <v>0</v>
      </c>
      <c r="DR24" s="18">
        <f>SUMIFS(Fluxo!$N:$N,Fluxo!$S:$S,"&gt;"&amp;DQ$5,Fluxo!$S:$S,"&lt;="&amp;DR$5,Fluxo!$D:$D,$D24)</f>
        <v>0</v>
      </c>
      <c r="DS24" s="18">
        <f>SUMIFS(Fluxo!$N:$N,Fluxo!$S:$S,"&gt;"&amp;DR$5,Fluxo!$S:$S,"&lt;="&amp;DS$5,Fluxo!$D:$D,$D24)</f>
        <v>0</v>
      </c>
      <c r="DT24" s="18">
        <f>SUMIFS(Fluxo!$N:$N,Fluxo!$S:$S,"&gt;"&amp;DS$5,Fluxo!$S:$S,"&lt;="&amp;DT$5,Fluxo!$D:$D,$D24)</f>
        <v>0</v>
      </c>
      <c r="DU24" s="18">
        <f>SUMIFS(Fluxo!$N:$N,Fluxo!$S:$S,"&gt;"&amp;DT$5,Fluxo!$S:$S,"&lt;="&amp;DU$5,Fluxo!$D:$D,$D24)</f>
        <v>0</v>
      </c>
      <c r="DV24" s="18">
        <f>SUMIFS(Fluxo!$N:$N,Fluxo!$S:$S,"&gt;"&amp;DU$5,Fluxo!$S:$S,"&lt;="&amp;DV$5,Fluxo!$D:$D,$D24)</f>
        <v>0</v>
      </c>
      <c r="DW24" s="18">
        <f>SUMIFS(Fluxo!$N:$N,Fluxo!$S:$S,"&gt;"&amp;DV$5,Fluxo!$S:$S,"&lt;="&amp;DW$5,Fluxo!$D:$D,$D24)</f>
        <v>0</v>
      </c>
      <c r="DX24" s="18">
        <f>SUMIFS(Fluxo!$N:$N,Fluxo!$S:$S,"&gt;"&amp;DW$5,Fluxo!$S:$S,"&lt;="&amp;DX$5,Fluxo!$D:$D,$D24)</f>
        <v>0</v>
      </c>
      <c r="DY24" s="18">
        <f>SUMIFS(Fluxo!$N:$N,Fluxo!$S:$S,"&gt;"&amp;DX$5,Fluxo!$S:$S,"&lt;="&amp;DY$5,Fluxo!$D:$D,$D24)</f>
        <v>0</v>
      </c>
      <c r="DZ24" s="18">
        <f>SUMIFS(Fluxo!$N:$N,Fluxo!$S:$S,"&gt;"&amp;DY$5,Fluxo!$S:$S,"&lt;="&amp;DZ$5,Fluxo!$D:$D,$D24)</f>
        <v>0</v>
      </c>
      <c r="EA24" s="18">
        <f>SUMIFS(Fluxo!$N:$N,Fluxo!$S:$S,"&gt;"&amp;DZ$5,Fluxo!$S:$S,"&lt;="&amp;EA$5,Fluxo!$D:$D,$D24)</f>
        <v>0</v>
      </c>
      <c r="EB24" s="18">
        <f>SUMIFS(Fluxo!$N:$N,Fluxo!$S:$S,"&gt;"&amp;EA$5,Fluxo!$S:$S,"&lt;="&amp;EB$5,Fluxo!$D:$D,$D24)</f>
        <v>0</v>
      </c>
      <c r="EC24" s="18">
        <f>SUMIFS(Fluxo!$N:$N,Fluxo!$S:$S,"&gt;"&amp;EB$5,Fluxo!$S:$S,"&lt;="&amp;EC$5,Fluxo!$D:$D,$D24)</f>
        <v>0</v>
      </c>
      <c r="ED24" s="18">
        <f>SUMIFS(Fluxo!$N:$N,Fluxo!$S:$S,"&gt;"&amp;EC$5,Fluxo!$S:$S,"&lt;="&amp;ED$5,Fluxo!$D:$D,$D24)</f>
        <v>0</v>
      </c>
      <c r="EE24" s="18">
        <f>SUMIFS(Fluxo!$N:$N,Fluxo!$S:$S,"&gt;"&amp;ED$5,Fluxo!$S:$S,"&lt;="&amp;EE$5,Fluxo!$D:$D,$D24)</f>
        <v>0</v>
      </c>
      <c r="EF24" s="18">
        <f>SUMIFS(Fluxo!$N:$N,Fluxo!$S:$S,"&gt;"&amp;EE$5,Fluxo!$S:$S,"&lt;="&amp;EF$5,Fluxo!$D:$D,$D24)</f>
        <v>0</v>
      </c>
      <c r="EG24" s="18">
        <f>SUMIFS(Fluxo!$N:$N,Fluxo!$S:$S,"&gt;"&amp;EF$5,Fluxo!$S:$S,"&lt;="&amp;EG$5,Fluxo!$D:$D,$D24)</f>
        <v>0</v>
      </c>
      <c r="EH24" s="18">
        <f>SUMIFS(Fluxo!$N:$N,Fluxo!$S:$S,"&gt;"&amp;EG$5,Fluxo!$S:$S,"&lt;="&amp;EH$5,Fluxo!$D:$D,$D24)</f>
        <v>0</v>
      </c>
      <c r="EI24" s="18">
        <f>SUMIFS(Fluxo!$N:$N,Fluxo!$S:$S,"&gt;"&amp;EH$5,Fluxo!$S:$S,"&lt;="&amp;EI$5,Fluxo!$D:$D,$D24)</f>
        <v>0</v>
      </c>
      <c r="EJ24" s="18">
        <f>SUMIFS(Fluxo!$N:$N,Fluxo!$S:$S,"&gt;"&amp;EI$5,Fluxo!$S:$S,"&lt;="&amp;EJ$5,Fluxo!$D:$D,$D24)</f>
        <v>0</v>
      </c>
      <c r="EK24" s="18">
        <f>SUMIFS(Fluxo!$N:$N,Fluxo!$S:$S,"&gt;"&amp;EJ$5,Fluxo!$S:$S,"&lt;="&amp;EK$5,Fluxo!$D:$D,$D24)</f>
        <v>0</v>
      </c>
      <c r="EL24" s="18">
        <f>SUMIFS(Fluxo!$N:$N,Fluxo!$S:$S,"&gt;"&amp;EK$5,Fluxo!$S:$S,"&lt;="&amp;EL$5,Fluxo!$D:$D,$D24)</f>
        <v>0</v>
      </c>
      <c r="EM24" s="18">
        <f>SUMIFS(Fluxo!$N:$N,Fluxo!$S:$S,"&gt;"&amp;EL$5,Fluxo!$S:$S,"&lt;="&amp;EM$5,Fluxo!$D:$D,$D24)</f>
        <v>0</v>
      </c>
      <c r="EN24" s="18">
        <f>SUMIFS(Fluxo!$N:$N,Fluxo!$S:$S,"&gt;"&amp;EM$5,Fluxo!$S:$S,"&lt;="&amp;EN$5,Fluxo!$D:$D,$D24)</f>
        <v>0</v>
      </c>
      <c r="EO24" s="18">
        <f>SUMIFS(Fluxo!$N:$N,Fluxo!$S:$S,"&gt;"&amp;EN$5,Fluxo!$S:$S,"&lt;="&amp;EO$5,Fluxo!$D:$D,$D24)</f>
        <v>0</v>
      </c>
      <c r="EP24" s="18">
        <f>SUMIFS(Fluxo!$N:$N,Fluxo!$S:$S,"&gt;"&amp;EO$5,Fluxo!$S:$S,"&lt;="&amp;EP$5,Fluxo!$D:$D,$D24)</f>
        <v>0</v>
      </c>
      <c r="EQ24" s="18">
        <f>SUMIFS(Fluxo!$N:$N,Fluxo!$S:$S,"&gt;"&amp;EP$5,Fluxo!$S:$S,"&lt;="&amp;EQ$5,Fluxo!$D:$D,$D24)</f>
        <v>0</v>
      </c>
      <c r="ER24" s="18">
        <f>SUMIFS(Fluxo!$N:$N,Fluxo!$S:$S,"&gt;"&amp;EQ$5,Fluxo!$S:$S,"&lt;="&amp;ER$5,Fluxo!$D:$D,$D24)</f>
        <v>0</v>
      </c>
      <c r="ES24" s="18">
        <f>SUMIFS(Fluxo!$N:$N,Fluxo!$S:$S,"&gt;"&amp;ER$5,Fluxo!$S:$S,"&lt;="&amp;ES$5,Fluxo!$D:$D,$D24)</f>
        <v>0</v>
      </c>
      <c r="ET24" s="18">
        <f>SUMIFS(Fluxo!$N:$N,Fluxo!$S:$S,"&gt;"&amp;ES$5,Fluxo!$S:$S,"&lt;="&amp;ET$5,Fluxo!$D:$D,$D24)</f>
        <v>0</v>
      </c>
      <c r="EU24" s="18">
        <f>SUMIFS(Fluxo!$N:$N,Fluxo!$S:$S,"&gt;"&amp;ET$5,Fluxo!$S:$S,"&lt;="&amp;EU$5,Fluxo!$D:$D,$D24)</f>
        <v>0</v>
      </c>
      <c r="EV24" s="18">
        <f>SUMIFS(Fluxo!$N:$N,Fluxo!$S:$S,"&gt;"&amp;EU$5,Fluxo!$S:$S,"&lt;="&amp;EV$5,Fluxo!$D:$D,$D24)</f>
        <v>0</v>
      </c>
      <c r="EW24" s="18">
        <f>SUMIFS(Fluxo!$N:$N,Fluxo!$S:$S,"&gt;"&amp;EV$5,Fluxo!$S:$S,"&lt;="&amp;EW$5,Fluxo!$D:$D,$D24)</f>
        <v>0</v>
      </c>
      <c r="EX24" s="18">
        <f>SUMIFS(Fluxo!$N:$N,Fluxo!$S:$S,"&gt;"&amp;EW$5,Fluxo!$S:$S,"&lt;="&amp;EX$5,Fluxo!$D:$D,$D24)</f>
        <v>0</v>
      </c>
      <c r="EY24" s="18">
        <f>SUMIFS(Fluxo!$N:$N,Fluxo!$S:$S,"&gt;"&amp;EX$5,Fluxo!$S:$S,"&lt;="&amp;EY$5,Fluxo!$D:$D,$D24)</f>
        <v>0</v>
      </c>
      <c r="EZ24" s="18">
        <f>SUMIFS(Fluxo!$N:$N,Fluxo!$S:$S,"&gt;"&amp;EY$5,Fluxo!$S:$S,"&lt;="&amp;EZ$5,Fluxo!$D:$D,$D24)</f>
        <v>0</v>
      </c>
      <c r="FA24" s="18">
        <f>SUMIFS(Fluxo!$N:$N,Fluxo!$S:$S,"&gt;"&amp;EZ$5,Fluxo!$S:$S,"&lt;="&amp;FA$5,Fluxo!$D:$D,$D24)</f>
        <v>0</v>
      </c>
      <c r="FB24" s="18">
        <f>SUMIFS(Fluxo!$N:$N,Fluxo!$S:$S,"&gt;"&amp;FA$5,Fluxo!$S:$S,"&lt;="&amp;FB$5,Fluxo!$D:$D,$D24)</f>
        <v>0</v>
      </c>
      <c r="FC24" s="18">
        <f>SUMIFS(Fluxo!$N:$N,Fluxo!$S:$S,"&gt;"&amp;FB$5,Fluxo!$S:$S,"&lt;="&amp;FC$5,Fluxo!$D:$D,$D24)</f>
        <v>0</v>
      </c>
      <c r="FD24" s="18">
        <f>SUMIFS(Fluxo!$N:$N,Fluxo!$S:$S,"&gt;"&amp;FC$5,Fluxo!$S:$S,"&lt;="&amp;FD$5,Fluxo!$D:$D,$D24)</f>
        <v>0</v>
      </c>
      <c r="FE24" s="18">
        <f>SUMIFS(Fluxo!$N:$N,Fluxo!$S:$S,"&gt;"&amp;FD$5,Fluxo!$S:$S,"&lt;="&amp;FE$5,Fluxo!$D:$D,$D24)</f>
        <v>0</v>
      </c>
      <c r="FF24" s="18">
        <f>SUMIFS(Fluxo!$N:$N,Fluxo!$S:$S,"&gt;"&amp;FE$5,Fluxo!$S:$S,"&lt;="&amp;FF$5,Fluxo!$D:$D,$D24)</f>
        <v>0</v>
      </c>
      <c r="FG24" s="18">
        <f>SUMIFS(Fluxo!$N:$N,Fluxo!$S:$S,"&gt;"&amp;FF$5,Fluxo!$S:$S,"&lt;="&amp;FG$5,Fluxo!$D:$D,$D24)</f>
        <v>0</v>
      </c>
      <c r="FH24" s="18">
        <f>SUMIFS(Fluxo!$N:$N,Fluxo!$S:$S,"&gt;"&amp;FG$5,Fluxo!$S:$S,"&lt;="&amp;FH$5,Fluxo!$D:$D,$D24)</f>
        <v>0</v>
      </c>
      <c r="FI24" s="18">
        <f>SUMIFS(Fluxo!$N:$N,Fluxo!$S:$S,"&gt;"&amp;FH$5,Fluxo!$S:$S,"&lt;="&amp;FI$5,Fluxo!$D:$D,$D24)</f>
        <v>0</v>
      </c>
      <c r="FJ24" s="18">
        <f>SUMIFS(Fluxo!$N:$N,Fluxo!$S:$S,"&gt;"&amp;FI$5,Fluxo!$S:$S,"&lt;="&amp;FJ$5,Fluxo!$D:$D,$D24)</f>
        <v>0</v>
      </c>
      <c r="FK24" s="18">
        <f>SUMIFS(Fluxo!$N:$N,Fluxo!$S:$S,"&gt;"&amp;FJ$5,Fluxo!$S:$S,"&lt;="&amp;FK$5,Fluxo!$D:$D,$D24)</f>
        <v>0</v>
      </c>
      <c r="FL24" s="18">
        <f>SUMIFS(Fluxo!$N:$N,Fluxo!$S:$S,"&gt;"&amp;FK$5,Fluxo!$S:$S,"&lt;="&amp;FL$5,Fluxo!$D:$D,$D24)</f>
        <v>0</v>
      </c>
      <c r="FM24" s="18">
        <f>SUMIFS(Fluxo!$N:$N,Fluxo!$S:$S,"&gt;"&amp;FL$5,Fluxo!$S:$S,"&lt;="&amp;FM$5,Fluxo!$D:$D,$D24)</f>
        <v>0</v>
      </c>
      <c r="FN24" s="18">
        <f>SUMIFS(Fluxo!$N:$N,Fluxo!$S:$S,"&gt;"&amp;FM$5,Fluxo!$S:$S,"&lt;="&amp;FN$5,Fluxo!$D:$D,$D24)</f>
        <v>0</v>
      </c>
      <c r="FO24" s="18">
        <f>SUMIFS(Fluxo!$N:$N,Fluxo!$S:$S,"&gt;"&amp;FN$5,Fluxo!$S:$S,"&lt;="&amp;FO$5,Fluxo!$D:$D,$D24)</f>
        <v>0</v>
      </c>
      <c r="FP24" s="18">
        <f>SUMIFS(Fluxo!$N:$N,Fluxo!$S:$S,"&gt;"&amp;FO$5,Fluxo!$S:$S,"&lt;="&amp;FP$5,Fluxo!$D:$D,$D24)</f>
        <v>0</v>
      </c>
      <c r="FQ24" s="18">
        <f>SUMIFS(Fluxo!$N:$N,Fluxo!$S:$S,"&gt;"&amp;FP$5,Fluxo!$S:$S,"&lt;="&amp;FQ$5,Fluxo!$D:$D,$D24)</f>
        <v>0</v>
      </c>
      <c r="FR24" s="18">
        <f>SUMIFS(Fluxo!$N:$N,Fluxo!$S:$S,"&gt;"&amp;FQ$5,Fluxo!$S:$S,"&lt;="&amp;FR$5,Fluxo!$D:$D,$D24)</f>
        <v>0</v>
      </c>
      <c r="FS24" s="18">
        <f>SUMIFS(Fluxo!$N:$N,Fluxo!$S:$S,"&gt;"&amp;FR$5,Fluxo!$S:$S,"&lt;="&amp;FS$5,Fluxo!$D:$D,$D24)</f>
        <v>0</v>
      </c>
      <c r="FT24" s="18">
        <f>SUMIFS(Fluxo!$N:$N,Fluxo!$S:$S,"&gt;"&amp;FS$5,Fluxo!$S:$S,"&lt;="&amp;FT$5,Fluxo!$D:$D,$D24)</f>
        <v>0</v>
      </c>
      <c r="FU24" s="18">
        <f>SUMIFS(Fluxo!$N:$N,Fluxo!$S:$S,"&gt;"&amp;FT$5,Fluxo!$S:$S,"&lt;="&amp;FU$5,Fluxo!$D:$D,$D24)</f>
        <v>0</v>
      </c>
      <c r="FV24" s="18">
        <f>SUMIFS(Fluxo!$N:$N,Fluxo!$S:$S,"&gt;"&amp;FU$5,Fluxo!$S:$S,"&lt;="&amp;FV$5,Fluxo!$D:$D,$D24)</f>
        <v>0</v>
      </c>
      <c r="FW24" s="18">
        <f>SUMIFS(Fluxo!$N:$N,Fluxo!$S:$S,"&gt;"&amp;FV$5,Fluxo!$S:$S,"&lt;="&amp;FW$5,Fluxo!$D:$D,$D24)</f>
        <v>0</v>
      </c>
      <c r="FX24" s="18">
        <f>SUMIFS(Fluxo!$N:$N,Fluxo!$S:$S,"&gt;"&amp;FW$5,Fluxo!$S:$S,"&lt;="&amp;FX$5,Fluxo!$D:$D,$D24)</f>
        <v>0</v>
      </c>
      <c r="FY24" s="18">
        <f>SUMIFS(Fluxo!$N:$N,Fluxo!$S:$S,"&gt;"&amp;FX$5,Fluxo!$S:$S,"&lt;="&amp;FY$5,Fluxo!$D:$D,$D24)</f>
        <v>0</v>
      </c>
      <c r="FZ24" s="18">
        <f>SUMIFS(Fluxo!$N:$N,Fluxo!$S:$S,"&gt;"&amp;FY$5,Fluxo!$S:$S,"&lt;="&amp;FZ$5,Fluxo!$D:$D,$D24)</f>
        <v>0</v>
      </c>
      <c r="GA24" s="18">
        <f>SUMIFS(Fluxo!$N:$N,Fluxo!$S:$S,"&gt;"&amp;FZ$5,Fluxo!$S:$S,"&lt;="&amp;GA$5,Fluxo!$D:$D,$D24)</f>
        <v>0</v>
      </c>
      <c r="GB24" s="18">
        <f>SUMIFS(Fluxo!$N:$N,Fluxo!$S:$S,"&gt;"&amp;GA$5,Fluxo!$S:$S,"&lt;="&amp;GB$5,Fluxo!$D:$D,$D24)</f>
        <v>0</v>
      </c>
      <c r="GC24" s="18">
        <f>SUMIFS(Fluxo!$N:$N,Fluxo!$S:$S,"&gt;"&amp;GB$5,Fluxo!$S:$S,"&lt;="&amp;GC$5,Fluxo!$D:$D,$D24)</f>
        <v>0</v>
      </c>
      <c r="GD24" s="18">
        <f>SUMIFS(Fluxo!$N:$N,Fluxo!$S:$S,"&gt;"&amp;GC$5,Fluxo!$S:$S,"&lt;="&amp;GD$5,Fluxo!$D:$D,$D24)</f>
        <v>0</v>
      </c>
      <c r="GE24" s="18">
        <f>SUMIFS(Fluxo!$N:$N,Fluxo!$S:$S,"&gt;"&amp;GD$5,Fluxo!$S:$S,"&lt;="&amp;GE$5,Fluxo!$D:$D,$D24)</f>
        <v>0</v>
      </c>
      <c r="GF24" s="18">
        <f>SUMIFS(Fluxo!$N:$N,Fluxo!$S:$S,"&gt;"&amp;GE$5,Fluxo!$S:$S,"&lt;="&amp;GF$5,Fluxo!$D:$D,$D24)</f>
        <v>0</v>
      </c>
      <c r="GG24" s="18">
        <f>SUMIFS(Fluxo!$N:$N,Fluxo!$S:$S,"&gt;"&amp;GF$5,Fluxo!$S:$S,"&lt;="&amp;GG$5,Fluxo!$D:$D,$D24)</f>
        <v>0</v>
      </c>
      <c r="GH24" s="18">
        <f>SUMIFS(Fluxo!$N:$N,Fluxo!$S:$S,"&gt;"&amp;GG$5,Fluxo!$S:$S,"&lt;="&amp;GH$5,Fluxo!$D:$D,$D24)</f>
        <v>0</v>
      </c>
      <c r="GI24" s="18">
        <f>SUMIFS(Fluxo!$N:$N,Fluxo!$S:$S,"&gt;"&amp;GH$5,Fluxo!$S:$S,"&lt;="&amp;GI$5,Fluxo!$D:$D,$D24)</f>
        <v>0</v>
      </c>
      <c r="GJ24" s="18">
        <f>SUMIFS(Fluxo!$N:$N,Fluxo!$S:$S,"&gt;"&amp;GI$5,Fluxo!$S:$S,"&lt;="&amp;GJ$5,Fluxo!$D:$D,$D24)</f>
        <v>0</v>
      </c>
      <c r="GK24" s="18">
        <f>SUMIFS(Fluxo!$N:$N,Fluxo!$S:$S,"&gt;"&amp;GJ$5,Fluxo!$S:$S,"&lt;="&amp;GK$5,Fluxo!$D:$D,$D24)</f>
        <v>0</v>
      </c>
      <c r="GL24" s="18">
        <f>SUMIFS(Fluxo!$N:$N,Fluxo!$S:$S,"&gt;"&amp;GK$5,Fluxo!$S:$S,"&lt;="&amp;GL$5,Fluxo!$D:$D,$D24)</f>
        <v>0</v>
      </c>
      <c r="GM24" s="18">
        <f>SUMIFS(Fluxo!$N:$N,Fluxo!$S:$S,"&gt;"&amp;GL$5,Fluxo!$S:$S,"&lt;="&amp;GM$5,Fluxo!$D:$D,$D24)</f>
        <v>0</v>
      </c>
      <c r="GN24" s="18">
        <f>SUMIFS(Fluxo!$N:$N,Fluxo!$S:$S,"&gt;"&amp;GM$5,Fluxo!$S:$S,"&lt;="&amp;GN$5,Fluxo!$D:$D,$D24)</f>
        <v>0</v>
      </c>
      <c r="GO24" s="18">
        <f>SUMIFS(Fluxo!$N:$N,Fluxo!$S:$S,"&gt;"&amp;GN$5,Fluxo!$S:$S,"&lt;="&amp;GO$5,Fluxo!$D:$D,$D24)</f>
        <v>0</v>
      </c>
      <c r="GP24" s="18">
        <f>SUMIFS(Fluxo!$N:$N,Fluxo!$S:$S,"&gt;"&amp;GO$5,Fluxo!$S:$S,"&lt;="&amp;GP$5,Fluxo!$D:$D,$D24)</f>
        <v>0</v>
      </c>
      <c r="GQ24" s="18">
        <f>SUMIFS(Fluxo!$N:$N,Fluxo!$S:$S,"&gt;"&amp;GP$5,Fluxo!$S:$S,"&lt;="&amp;GQ$5,Fluxo!$D:$D,$D24)</f>
        <v>0</v>
      </c>
      <c r="GR24" s="18">
        <f>SUMIFS(Fluxo!$N:$N,Fluxo!$S:$S,"&gt;"&amp;GQ$5,Fluxo!$S:$S,"&lt;="&amp;GR$5,Fluxo!$D:$D,$D24)</f>
        <v>0</v>
      </c>
      <c r="GS24" s="18">
        <f>SUMIFS(Fluxo!$N:$N,Fluxo!$S:$S,"&gt;"&amp;GR$5,Fluxo!$S:$S,"&lt;="&amp;GS$5,Fluxo!$D:$D,$D24)</f>
        <v>0</v>
      </c>
      <c r="GT24" s="18">
        <f>SUMIFS(Fluxo!$N:$N,Fluxo!$S:$S,"&gt;"&amp;GS$5,Fluxo!$S:$S,"&lt;="&amp;GT$5,Fluxo!$D:$D,$D24)</f>
        <v>0</v>
      </c>
      <c r="GU24" s="18">
        <f>SUMIFS(Fluxo!$N:$N,Fluxo!$S:$S,"&gt;"&amp;GT$5,Fluxo!$S:$S,"&lt;="&amp;GU$5,Fluxo!$D:$D,$D24)</f>
        <v>0</v>
      </c>
      <c r="GV24" s="18">
        <f>SUMIFS(Fluxo!$N:$N,Fluxo!$S:$S,"&gt;"&amp;GU$5,Fluxo!$S:$S,"&lt;="&amp;GV$5,Fluxo!$D:$D,$D24)</f>
        <v>0</v>
      </c>
      <c r="GW24" s="18">
        <f>SUMIFS(Fluxo!$N:$N,Fluxo!$S:$S,"&gt;"&amp;GV$5,Fluxo!$S:$S,"&lt;="&amp;GW$5,Fluxo!$D:$D,$D24)</f>
        <v>0</v>
      </c>
      <c r="GX24" s="18">
        <f>SUMIFS(Fluxo!$N:$N,Fluxo!$S:$S,"&gt;"&amp;GW$5,Fluxo!$S:$S,"&lt;="&amp;GX$5,Fluxo!$D:$D,$D24)</f>
        <v>0</v>
      </c>
      <c r="GY24" s="18">
        <f>SUMIFS(Fluxo!$N:$N,Fluxo!$S:$S,"&gt;"&amp;GX$5,Fluxo!$S:$S,"&lt;="&amp;GY$5,Fluxo!$D:$D,$D24)</f>
        <v>0</v>
      </c>
      <c r="GZ24" s="18">
        <f>SUMIFS(Fluxo!$N:$N,Fluxo!$S:$S,"&gt;"&amp;GY$5,Fluxo!$S:$S,"&lt;="&amp;GZ$5,Fluxo!$D:$D,$D24)</f>
        <v>0</v>
      </c>
      <c r="HA24" s="18">
        <f>SUMIFS(Fluxo!$N:$N,Fluxo!$S:$S,"&gt;"&amp;GZ$5,Fluxo!$S:$S,"&lt;="&amp;HA$5,Fluxo!$D:$D,$D24)</f>
        <v>0</v>
      </c>
      <c r="HB24" s="18">
        <f>SUMIFS(Fluxo!$N:$N,Fluxo!$S:$S,"&gt;"&amp;HA$5,Fluxo!$S:$S,"&lt;="&amp;HB$5,Fluxo!$D:$D,$D24)</f>
        <v>0</v>
      </c>
      <c r="HC24" s="18">
        <f>SUMIFS(Fluxo!$N:$N,Fluxo!$S:$S,"&gt;"&amp;HB$5,Fluxo!$S:$S,"&lt;="&amp;HC$5,Fluxo!$D:$D,$D24)</f>
        <v>0</v>
      </c>
      <c r="HD24" s="18">
        <f>SUMIFS(Fluxo!$N:$N,Fluxo!$S:$S,"&gt;"&amp;HC$5,Fluxo!$S:$S,"&lt;="&amp;HD$5,Fluxo!$D:$D,$D24)</f>
        <v>0</v>
      </c>
      <c r="HE24" s="18">
        <f>SUMIFS(Fluxo!$N:$N,Fluxo!$S:$S,"&gt;"&amp;HD$5,Fluxo!$S:$S,"&lt;="&amp;HE$5,Fluxo!$D:$D,$D24)</f>
        <v>0</v>
      </c>
      <c r="HF24" s="18">
        <f>SUMIFS(Fluxo!$N:$N,Fluxo!$S:$S,"&gt;"&amp;HE$5,Fluxo!$S:$S,"&lt;="&amp;HF$5,Fluxo!$D:$D,$D24)</f>
        <v>0</v>
      </c>
    </row>
    <row r="25" spans="1:214" s="16" customFormat="1">
      <c r="A25" s="20">
        <f t="shared" si="15"/>
        <v>15</v>
      </c>
      <c r="B25" s="140" t="str">
        <f>'Check Carteira'!C17</f>
        <v>E.1016.99.01.0065</v>
      </c>
      <c r="C25" s="19">
        <v>1</v>
      </c>
      <c r="D25" s="129" t="str">
        <f>'Check Carteira'!F17</f>
        <v>A-0065</v>
      </c>
      <c r="E25" s="21" t="str">
        <f>IFERROR(INDEX(Contratos!L:L,MATCH(D25,Contratos!R:R,0)),"")</f>
        <v/>
      </c>
      <c r="F25" s="139" t="str">
        <f>IFERROR(INDEX(Contratos!G:G,MATCH(D25,Contratos!R:R,0)),"")</f>
        <v/>
      </c>
      <c r="G25" s="83" t="str">
        <f ca="1">IFERROR(XNPV(#REF!,OFFSET(J25,0,MATCH(EOMONTH(E25,0),$J$5:$HF$5,0)-1,1,COUNT($J$5:$HF$5)-MATCH(EOMONTH(E25,0),$J$5:$HF$5,0)+1),OFFSET($J$5,0,MATCH(EOMONTH(E25,0),$J$5:$HF$5,0)-1,1,COUNT($J$5:$HF$5)-MATCH(EOMONTH(E25,0),$J$5:$HF$5,0)+1)),"")</f>
        <v/>
      </c>
      <c r="H25" s="83">
        <f t="shared" si="16"/>
        <v>0</v>
      </c>
      <c r="I25" s="18"/>
      <c r="J25" s="18">
        <f>SUMIFS(Fluxo!$N:$N,Fluxo!$S:$S,"&gt;"&amp;I$5,Fluxo!$S:$S,"&lt;="&amp;J$5,Fluxo!$D:$D,$D25)</f>
        <v>0</v>
      </c>
      <c r="K25" s="18">
        <f>SUMIFS(Fluxo!$N:$N,Fluxo!$S:$S,"&gt;"&amp;J$5,Fluxo!$S:$S,"&lt;="&amp;K$5,Fluxo!$D:$D,$D25)</f>
        <v>0</v>
      </c>
      <c r="L25" s="18">
        <f>SUMIFS(Fluxo!$N:$N,Fluxo!$S:$S,"&gt;"&amp;K$5,Fluxo!$S:$S,"&lt;="&amp;L$5,Fluxo!$D:$D,$D25)</f>
        <v>0</v>
      </c>
      <c r="M25" s="18">
        <f>SUMIFS(Fluxo!$N:$N,Fluxo!$S:$S,"&gt;"&amp;L$5,Fluxo!$S:$S,"&lt;="&amp;M$5,Fluxo!$D:$D,$D25)</f>
        <v>0</v>
      </c>
      <c r="N25" s="18">
        <f>SUMIFS(Fluxo!$N:$N,Fluxo!$S:$S,"&gt;"&amp;M$5,Fluxo!$S:$S,"&lt;="&amp;N$5,Fluxo!$D:$D,$D25)</f>
        <v>0</v>
      </c>
      <c r="O25" s="18">
        <f>SUMIFS(Fluxo!$N:$N,Fluxo!$S:$S,"&gt;"&amp;N$5,Fluxo!$S:$S,"&lt;="&amp;O$5,Fluxo!$D:$D,$D25)</f>
        <v>0</v>
      </c>
      <c r="P25" s="18">
        <f>SUMIFS(Fluxo!$N:$N,Fluxo!$S:$S,"&gt;"&amp;O$5,Fluxo!$S:$S,"&lt;="&amp;P$5,Fluxo!$D:$D,$D25)</f>
        <v>0</v>
      </c>
      <c r="Q25" s="18">
        <f>SUMIFS(Fluxo!$N:$N,Fluxo!$S:$S,"&gt;"&amp;P$5,Fluxo!$S:$S,"&lt;="&amp;Q$5,Fluxo!$D:$D,$D25)</f>
        <v>0</v>
      </c>
      <c r="R25" s="18">
        <f>SUMIFS(Fluxo!$N:$N,Fluxo!$S:$S,"&gt;"&amp;Q$5,Fluxo!$S:$S,"&lt;="&amp;R$5,Fluxo!$D:$D,$D25)</f>
        <v>0</v>
      </c>
      <c r="S25" s="18">
        <f>SUMIFS(Fluxo!$N:$N,Fluxo!$S:$S,"&gt;"&amp;R$5,Fluxo!$S:$S,"&lt;="&amp;S$5,Fluxo!$D:$D,$D25)</f>
        <v>0</v>
      </c>
      <c r="T25" s="18">
        <f>SUMIFS(Fluxo!$N:$N,Fluxo!$S:$S,"&gt;"&amp;S$5,Fluxo!$S:$S,"&lt;="&amp;T$5,Fluxo!$D:$D,$D25)</f>
        <v>0</v>
      </c>
      <c r="U25" s="18">
        <f>SUMIFS(Fluxo!$N:$N,Fluxo!$S:$S,"&gt;"&amp;T$5,Fluxo!$S:$S,"&lt;="&amp;U$5,Fluxo!$D:$D,$D25)</f>
        <v>0</v>
      </c>
      <c r="V25" s="18">
        <f>SUMIFS(Fluxo!$N:$N,Fluxo!$S:$S,"&gt;"&amp;U$5,Fluxo!$S:$S,"&lt;="&amp;V$5,Fluxo!$D:$D,$D25)</f>
        <v>0</v>
      </c>
      <c r="W25" s="18">
        <f>SUMIFS(Fluxo!$N:$N,Fluxo!$S:$S,"&gt;"&amp;V$5,Fluxo!$S:$S,"&lt;="&amp;W$5,Fluxo!$D:$D,$D25)</f>
        <v>0</v>
      </c>
      <c r="X25" s="18">
        <f>SUMIFS(Fluxo!$N:$N,Fluxo!$S:$S,"&gt;"&amp;W$5,Fluxo!$S:$S,"&lt;="&amp;X$5,Fluxo!$D:$D,$D25)</f>
        <v>0</v>
      </c>
      <c r="Y25" s="18">
        <f>SUMIFS(Fluxo!$N:$N,Fluxo!$S:$S,"&gt;"&amp;X$5,Fluxo!$S:$S,"&lt;="&amp;Y$5,Fluxo!$D:$D,$D25)</f>
        <v>0</v>
      </c>
      <c r="Z25" s="18">
        <f>SUMIFS(Fluxo!$N:$N,Fluxo!$S:$S,"&gt;"&amp;Y$5,Fluxo!$S:$S,"&lt;="&amp;Z$5,Fluxo!$D:$D,$D25)</f>
        <v>0</v>
      </c>
      <c r="AA25" s="18">
        <f>SUMIFS(Fluxo!$N:$N,Fluxo!$S:$S,"&gt;"&amp;Z$5,Fluxo!$S:$S,"&lt;="&amp;AA$5,Fluxo!$D:$D,$D25)</f>
        <v>0</v>
      </c>
      <c r="AB25" s="18">
        <f>SUMIFS(Fluxo!$N:$N,Fluxo!$S:$S,"&gt;"&amp;AA$5,Fluxo!$S:$S,"&lt;="&amp;AB$5,Fluxo!$D:$D,$D25)</f>
        <v>0</v>
      </c>
      <c r="AC25" s="18">
        <f>SUMIFS(Fluxo!$N:$N,Fluxo!$S:$S,"&gt;"&amp;AB$5,Fluxo!$S:$S,"&lt;="&amp;AC$5,Fluxo!$D:$D,$D25)</f>
        <v>0</v>
      </c>
      <c r="AD25" s="18">
        <f>SUMIFS(Fluxo!$N:$N,Fluxo!$S:$S,"&gt;"&amp;AC$5,Fluxo!$S:$S,"&lt;="&amp;AD$5,Fluxo!$D:$D,$D25)</f>
        <v>0</v>
      </c>
      <c r="AE25" s="18">
        <f>SUMIFS(Fluxo!$N:$N,Fluxo!$S:$S,"&gt;"&amp;AD$5,Fluxo!$S:$S,"&lt;="&amp;AE$5,Fluxo!$D:$D,$D25)</f>
        <v>0</v>
      </c>
      <c r="AF25" s="18">
        <f>SUMIFS(Fluxo!$N:$N,Fluxo!$S:$S,"&gt;"&amp;AE$5,Fluxo!$S:$S,"&lt;="&amp;AF$5,Fluxo!$D:$D,$D25)</f>
        <v>0</v>
      </c>
      <c r="AG25" s="18">
        <f>SUMIFS(Fluxo!$N:$N,Fluxo!$S:$S,"&gt;"&amp;AF$5,Fluxo!$S:$S,"&lt;="&amp;AG$5,Fluxo!$D:$D,$D25)</f>
        <v>0</v>
      </c>
      <c r="AH25" s="18">
        <f>SUMIFS(Fluxo!$N:$N,Fluxo!$S:$S,"&gt;"&amp;AG$5,Fluxo!$S:$S,"&lt;="&amp;AH$5,Fluxo!$D:$D,$D25)</f>
        <v>0</v>
      </c>
      <c r="AI25" s="18">
        <f>SUMIFS(Fluxo!$N:$N,Fluxo!$S:$S,"&gt;"&amp;AH$5,Fluxo!$S:$S,"&lt;="&amp;AI$5,Fluxo!$D:$D,$D25)</f>
        <v>0</v>
      </c>
      <c r="AJ25" s="18">
        <f>SUMIFS(Fluxo!$N:$N,Fluxo!$S:$S,"&gt;"&amp;AI$5,Fluxo!$S:$S,"&lt;="&amp;AJ$5,Fluxo!$D:$D,$D25)</f>
        <v>0</v>
      </c>
      <c r="AK25" s="18">
        <f>SUMIFS(Fluxo!$N:$N,Fluxo!$S:$S,"&gt;"&amp;AJ$5,Fluxo!$S:$S,"&lt;="&amp;AK$5,Fluxo!$D:$D,$D25)</f>
        <v>0</v>
      </c>
      <c r="AL25" s="18">
        <f>SUMIFS(Fluxo!$N:$N,Fluxo!$S:$S,"&gt;"&amp;AK$5,Fluxo!$S:$S,"&lt;="&amp;AL$5,Fluxo!$D:$D,$D25)</f>
        <v>0</v>
      </c>
      <c r="AM25" s="18">
        <f>SUMIFS(Fluxo!$N:$N,Fluxo!$S:$S,"&gt;"&amp;AL$5,Fluxo!$S:$S,"&lt;="&amp;AM$5,Fluxo!$D:$D,$D25)</f>
        <v>0</v>
      </c>
      <c r="AN25" s="18">
        <f>SUMIFS(Fluxo!$N:$N,Fluxo!$S:$S,"&gt;"&amp;AM$5,Fluxo!$S:$S,"&lt;="&amp;AN$5,Fluxo!$D:$D,$D25)</f>
        <v>0</v>
      </c>
      <c r="AO25" s="18">
        <f>SUMIFS(Fluxo!$N:$N,Fluxo!$S:$S,"&gt;"&amp;AN$5,Fluxo!$S:$S,"&lt;="&amp;AO$5,Fluxo!$D:$D,$D25)</f>
        <v>0</v>
      </c>
      <c r="AP25" s="18">
        <f>SUMIFS(Fluxo!$N:$N,Fluxo!$S:$S,"&gt;"&amp;AO$5,Fluxo!$S:$S,"&lt;="&amp;AP$5,Fluxo!$D:$D,$D25)</f>
        <v>0</v>
      </c>
      <c r="AQ25" s="18">
        <f>SUMIFS(Fluxo!$N:$N,Fluxo!$S:$S,"&gt;"&amp;AP$5,Fluxo!$S:$S,"&lt;="&amp;AQ$5,Fluxo!$D:$D,$D25)</f>
        <v>0</v>
      </c>
      <c r="AR25" s="18">
        <f>SUMIFS(Fluxo!$N:$N,Fluxo!$S:$S,"&gt;"&amp;AQ$5,Fluxo!$S:$S,"&lt;="&amp;AR$5,Fluxo!$D:$D,$D25)</f>
        <v>0</v>
      </c>
      <c r="AS25" s="18">
        <f>SUMIFS(Fluxo!$N:$N,Fluxo!$S:$S,"&gt;"&amp;AR$5,Fluxo!$S:$S,"&lt;="&amp;AS$5,Fluxo!$D:$D,$D25)</f>
        <v>0</v>
      </c>
      <c r="AT25" s="18">
        <f>SUMIFS(Fluxo!$N:$N,Fluxo!$S:$S,"&gt;"&amp;AS$5,Fluxo!$S:$S,"&lt;="&amp;AT$5,Fluxo!$D:$D,$D25)</f>
        <v>0</v>
      </c>
      <c r="AU25" s="18">
        <f>SUMIFS(Fluxo!$N:$N,Fluxo!$S:$S,"&gt;"&amp;AT$5,Fluxo!$S:$S,"&lt;="&amp;AU$5,Fluxo!$D:$D,$D25)</f>
        <v>0</v>
      </c>
      <c r="AV25" s="18">
        <f>SUMIFS(Fluxo!$N:$N,Fluxo!$S:$S,"&gt;"&amp;AU$5,Fluxo!$S:$S,"&lt;="&amp;AV$5,Fluxo!$D:$D,$D25)</f>
        <v>0</v>
      </c>
      <c r="AW25" s="18">
        <f>SUMIFS(Fluxo!$N:$N,Fluxo!$S:$S,"&gt;"&amp;AV$5,Fluxo!$S:$S,"&lt;="&amp;AW$5,Fluxo!$D:$D,$D25)</f>
        <v>0</v>
      </c>
      <c r="AX25" s="18">
        <f>SUMIFS(Fluxo!$N:$N,Fluxo!$S:$S,"&gt;"&amp;AW$5,Fluxo!$S:$S,"&lt;="&amp;AX$5,Fluxo!$D:$D,$D25)</f>
        <v>0</v>
      </c>
      <c r="AY25" s="18">
        <f>SUMIFS(Fluxo!$N:$N,Fluxo!$S:$S,"&gt;"&amp;AX$5,Fluxo!$S:$S,"&lt;="&amp;AY$5,Fluxo!$D:$D,$D25)</f>
        <v>0</v>
      </c>
      <c r="AZ25" s="18">
        <f>SUMIFS(Fluxo!$N:$N,Fluxo!$S:$S,"&gt;"&amp;AY$5,Fluxo!$S:$S,"&lt;="&amp;AZ$5,Fluxo!$D:$D,$D25)</f>
        <v>0</v>
      </c>
      <c r="BA25" s="18">
        <f>SUMIFS(Fluxo!$N:$N,Fluxo!$S:$S,"&gt;"&amp;AZ$5,Fluxo!$S:$S,"&lt;="&amp;BA$5,Fluxo!$D:$D,$D25)</f>
        <v>0</v>
      </c>
      <c r="BB25" s="18">
        <f>SUMIFS(Fluxo!$N:$N,Fluxo!$S:$S,"&gt;"&amp;BA$5,Fluxo!$S:$S,"&lt;="&amp;BB$5,Fluxo!$D:$D,$D25)</f>
        <v>0</v>
      </c>
      <c r="BC25" s="18">
        <f>SUMIFS(Fluxo!$N:$N,Fluxo!$S:$S,"&gt;"&amp;BB$5,Fluxo!$S:$S,"&lt;="&amp;BC$5,Fluxo!$D:$D,$D25)</f>
        <v>0</v>
      </c>
      <c r="BD25" s="18">
        <f>SUMIFS(Fluxo!$N:$N,Fluxo!$S:$S,"&gt;"&amp;BC$5,Fluxo!$S:$S,"&lt;="&amp;BD$5,Fluxo!$D:$D,$D25)</f>
        <v>0</v>
      </c>
      <c r="BE25" s="18">
        <f>SUMIFS(Fluxo!$N:$N,Fluxo!$S:$S,"&gt;"&amp;BD$5,Fluxo!$S:$S,"&lt;="&amp;BE$5,Fluxo!$D:$D,$D25)</f>
        <v>0</v>
      </c>
      <c r="BF25" s="18">
        <f>SUMIFS(Fluxo!$N:$N,Fluxo!$S:$S,"&gt;"&amp;BE$5,Fluxo!$S:$S,"&lt;="&amp;BF$5,Fluxo!$D:$D,$D25)</f>
        <v>0</v>
      </c>
      <c r="BG25" s="18">
        <f>SUMIFS(Fluxo!$N:$N,Fluxo!$S:$S,"&gt;"&amp;BF$5,Fluxo!$S:$S,"&lt;="&amp;BG$5,Fluxo!$D:$D,$D25)</f>
        <v>0</v>
      </c>
      <c r="BH25" s="18">
        <f>SUMIFS(Fluxo!$N:$N,Fluxo!$S:$S,"&gt;"&amp;BG$5,Fluxo!$S:$S,"&lt;="&amp;BH$5,Fluxo!$D:$D,$D25)</f>
        <v>0</v>
      </c>
      <c r="BI25" s="18">
        <f>SUMIFS(Fluxo!$N:$N,Fluxo!$S:$S,"&gt;"&amp;BH$5,Fluxo!$S:$S,"&lt;="&amp;BI$5,Fluxo!$D:$D,$D25)</f>
        <v>0</v>
      </c>
      <c r="BJ25" s="18">
        <f>SUMIFS(Fluxo!$N:$N,Fluxo!$S:$S,"&gt;"&amp;BI$5,Fluxo!$S:$S,"&lt;="&amp;BJ$5,Fluxo!$D:$D,$D25)</f>
        <v>0</v>
      </c>
      <c r="BK25" s="18">
        <f>SUMIFS(Fluxo!$N:$N,Fluxo!$S:$S,"&gt;"&amp;BJ$5,Fluxo!$S:$S,"&lt;="&amp;BK$5,Fluxo!$D:$D,$D25)</f>
        <v>0</v>
      </c>
      <c r="BL25" s="18">
        <f>SUMIFS(Fluxo!$N:$N,Fluxo!$S:$S,"&gt;"&amp;BK$5,Fluxo!$S:$S,"&lt;="&amp;BL$5,Fluxo!$D:$D,$D25)</f>
        <v>0</v>
      </c>
      <c r="BM25" s="18">
        <f>SUMIFS(Fluxo!$N:$N,Fluxo!$S:$S,"&gt;"&amp;BL$5,Fluxo!$S:$S,"&lt;="&amp;BM$5,Fluxo!$D:$D,$D25)</f>
        <v>0</v>
      </c>
      <c r="BN25" s="18">
        <f>SUMIFS(Fluxo!$N:$N,Fluxo!$S:$S,"&gt;"&amp;BM$5,Fluxo!$S:$S,"&lt;="&amp;BN$5,Fluxo!$D:$D,$D25)</f>
        <v>0</v>
      </c>
      <c r="BO25" s="18">
        <f>SUMIFS(Fluxo!$N:$N,Fluxo!$S:$S,"&gt;"&amp;BN$5,Fluxo!$S:$S,"&lt;="&amp;BO$5,Fluxo!$D:$D,$D25)</f>
        <v>0</v>
      </c>
      <c r="BP25" s="18">
        <f>SUMIFS(Fluxo!$N:$N,Fluxo!$S:$S,"&gt;"&amp;BO$5,Fluxo!$S:$S,"&lt;="&amp;BP$5,Fluxo!$D:$D,$D25)</f>
        <v>0</v>
      </c>
      <c r="BQ25" s="18">
        <f>SUMIFS(Fluxo!$N:$N,Fluxo!$S:$S,"&gt;"&amp;BP$5,Fluxo!$S:$S,"&lt;="&amp;BQ$5,Fluxo!$D:$D,$D25)</f>
        <v>0</v>
      </c>
      <c r="BR25" s="18">
        <f>SUMIFS(Fluxo!$N:$N,Fluxo!$S:$S,"&gt;"&amp;BQ$5,Fluxo!$S:$S,"&lt;="&amp;BR$5,Fluxo!$D:$D,$D25)</f>
        <v>0</v>
      </c>
      <c r="BS25" s="18">
        <f>SUMIFS(Fluxo!$N:$N,Fluxo!$S:$S,"&gt;"&amp;BR$5,Fluxo!$S:$S,"&lt;="&amp;BS$5,Fluxo!$D:$D,$D25)</f>
        <v>0</v>
      </c>
      <c r="BT25" s="18">
        <f>SUMIFS(Fluxo!$N:$N,Fluxo!$S:$S,"&gt;"&amp;BS$5,Fluxo!$S:$S,"&lt;="&amp;BT$5,Fluxo!$D:$D,$D25)</f>
        <v>0</v>
      </c>
      <c r="BU25" s="18">
        <f>SUMIFS(Fluxo!$N:$N,Fluxo!$S:$S,"&gt;"&amp;BT$5,Fluxo!$S:$S,"&lt;="&amp;BU$5,Fluxo!$D:$D,$D25)</f>
        <v>0</v>
      </c>
      <c r="BV25" s="18">
        <f>SUMIFS(Fluxo!$N:$N,Fluxo!$S:$S,"&gt;"&amp;BU$5,Fluxo!$S:$S,"&lt;="&amp;BV$5,Fluxo!$D:$D,$D25)</f>
        <v>0</v>
      </c>
      <c r="BW25" s="18">
        <f>SUMIFS(Fluxo!$N:$N,Fluxo!$S:$S,"&gt;"&amp;BV$5,Fluxo!$S:$S,"&lt;="&amp;BW$5,Fluxo!$D:$D,$D25)</f>
        <v>0</v>
      </c>
      <c r="BX25" s="18">
        <f>SUMIFS(Fluxo!$N:$N,Fluxo!$S:$S,"&gt;"&amp;BW$5,Fluxo!$S:$S,"&lt;="&amp;BX$5,Fluxo!$D:$D,$D25)</f>
        <v>0</v>
      </c>
      <c r="BY25" s="18">
        <f>SUMIFS(Fluxo!$N:$N,Fluxo!$S:$S,"&gt;"&amp;BX$5,Fluxo!$S:$S,"&lt;="&amp;BY$5,Fluxo!$D:$D,$D25)</f>
        <v>0</v>
      </c>
      <c r="BZ25" s="18">
        <f>SUMIFS(Fluxo!$N:$N,Fluxo!$S:$S,"&gt;"&amp;BY$5,Fluxo!$S:$S,"&lt;="&amp;BZ$5,Fluxo!$D:$D,$D25)</f>
        <v>0</v>
      </c>
      <c r="CA25" s="18">
        <f>SUMIFS(Fluxo!$N:$N,Fluxo!$S:$S,"&gt;"&amp;BZ$5,Fluxo!$S:$S,"&lt;="&amp;CA$5,Fluxo!$D:$D,$D25)</f>
        <v>0</v>
      </c>
      <c r="CB25" s="18">
        <f>SUMIFS(Fluxo!$N:$N,Fluxo!$S:$S,"&gt;"&amp;CA$5,Fluxo!$S:$S,"&lt;="&amp;CB$5,Fluxo!$D:$D,$D25)</f>
        <v>0</v>
      </c>
      <c r="CC25" s="18">
        <f>SUMIFS(Fluxo!$N:$N,Fluxo!$S:$S,"&gt;"&amp;CB$5,Fluxo!$S:$S,"&lt;="&amp;CC$5,Fluxo!$D:$D,$D25)</f>
        <v>0</v>
      </c>
      <c r="CD25" s="18">
        <f>SUMIFS(Fluxo!$N:$N,Fluxo!$S:$S,"&gt;"&amp;CC$5,Fluxo!$S:$S,"&lt;="&amp;CD$5,Fluxo!$D:$D,$D25)</f>
        <v>0</v>
      </c>
      <c r="CE25" s="18">
        <f>SUMIFS(Fluxo!$N:$N,Fluxo!$S:$S,"&gt;"&amp;CD$5,Fluxo!$S:$S,"&lt;="&amp;CE$5,Fluxo!$D:$D,$D25)</f>
        <v>0</v>
      </c>
      <c r="CF25" s="18">
        <f>SUMIFS(Fluxo!$N:$N,Fluxo!$S:$S,"&gt;"&amp;CE$5,Fluxo!$S:$S,"&lt;="&amp;CF$5,Fluxo!$D:$D,$D25)</f>
        <v>0</v>
      </c>
      <c r="CG25" s="18">
        <f>SUMIFS(Fluxo!$N:$N,Fluxo!$S:$S,"&gt;"&amp;CF$5,Fluxo!$S:$S,"&lt;="&amp;CG$5,Fluxo!$D:$D,$D25)</f>
        <v>0</v>
      </c>
      <c r="CH25" s="18">
        <f>SUMIFS(Fluxo!$N:$N,Fluxo!$S:$S,"&gt;"&amp;CG$5,Fluxo!$S:$S,"&lt;="&amp;CH$5,Fluxo!$D:$D,$D25)</f>
        <v>0</v>
      </c>
      <c r="CI25" s="18">
        <f>SUMIFS(Fluxo!$N:$N,Fluxo!$S:$S,"&gt;"&amp;CH$5,Fluxo!$S:$S,"&lt;="&amp;CI$5,Fluxo!$D:$D,$D25)</f>
        <v>0</v>
      </c>
      <c r="CJ25" s="18">
        <f>SUMIFS(Fluxo!$N:$N,Fluxo!$S:$S,"&gt;"&amp;CI$5,Fluxo!$S:$S,"&lt;="&amp;CJ$5,Fluxo!$D:$D,$D25)</f>
        <v>0</v>
      </c>
      <c r="CK25" s="18">
        <f>SUMIFS(Fluxo!$N:$N,Fluxo!$S:$S,"&gt;"&amp;CJ$5,Fluxo!$S:$S,"&lt;="&amp;CK$5,Fluxo!$D:$D,$D25)</f>
        <v>0</v>
      </c>
      <c r="CL25" s="18">
        <f>SUMIFS(Fluxo!$N:$N,Fluxo!$S:$S,"&gt;"&amp;CK$5,Fluxo!$S:$S,"&lt;="&amp;CL$5,Fluxo!$D:$D,$D25)</f>
        <v>0</v>
      </c>
      <c r="CM25" s="18">
        <f>SUMIFS(Fluxo!$N:$N,Fluxo!$S:$S,"&gt;"&amp;CL$5,Fluxo!$S:$S,"&lt;="&amp;CM$5,Fluxo!$D:$D,$D25)</f>
        <v>0</v>
      </c>
      <c r="CN25" s="18">
        <f>SUMIFS(Fluxo!$N:$N,Fluxo!$S:$S,"&gt;"&amp;CM$5,Fluxo!$S:$S,"&lt;="&amp;CN$5,Fluxo!$D:$D,$D25)</f>
        <v>0</v>
      </c>
      <c r="CO25" s="18">
        <f>SUMIFS(Fluxo!$N:$N,Fluxo!$S:$S,"&gt;"&amp;CN$5,Fluxo!$S:$S,"&lt;="&amp;CO$5,Fluxo!$D:$D,$D25)</f>
        <v>0</v>
      </c>
      <c r="CP25" s="18">
        <f>SUMIFS(Fluxo!$N:$N,Fluxo!$S:$S,"&gt;"&amp;CO$5,Fluxo!$S:$S,"&lt;="&amp;CP$5,Fluxo!$D:$D,$D25)</f>
        <v>0</v>
      </c>
      <c r="CQ25" s="18">
        <f>SUMIFS(Fluxo!$N:$N,Fluxo!$S:$S,"&gt;"&amp;CP$5,Fluxo!$S:$S,"&lt;="&amp;CQ$5,Fluxo!$D:$D,$D25)</f>
        <v>0</v>
      </c>
      <c r="CR25" s="18">
        <f>SUMIFS(Fluxo!$N:$N,Fluxo!$S:$S,"&gt;"&amp;CQ$5,Fluxo!$S:$S,"&lt;="&amp;CR$5,Fluxo!$D:$D,$D25)</f>
        <v>0</v>
      </c>
      <c r="CS25" s="18">
        <f>SUMIFS(Fluxo!$N:$N,Fluxo!$S:$S,"&gt;"&amp;CR$5,Fluxo!$S:$S,"&lt;="&amp;CS$5,Fluxo!$D:$D,$D25)</f>
        <v>0</v>
      </c>
      <c r="CT25" s="18">
        <f>SUMIFS(Fluxo!$N:$N,Fluxo!$S:$S,"&gt;"&amp;CS$5,Fluxo!$S:$S,"&lt;="&amp;CT$5,Fluxo!$D:$D,$D25)</f>
        <v>0</v>
      </c>
      <c r="CU25" s="18">
        <f>SUMIFS(Fluxo!$N:$N,Fluxo!$S:$S,"&gt;"&amp;CT$5,Fluxo!$S:$S,"&lt;="&amp;CU$5,Fluxo!$D:$D,$D25)</f>
        <v>0</v>
      </c>
      <c r="CV25" s="18">
        <f>SUMIFS(Fluxo!$N:$N,Fluxo!$S:$S,"&gt;"&amp;CU$5,Fluxo!$S:$S,"&lt;="&amp;CV$5,Fluxo!$D:$D,$D25)</f>
        <v>0</v>
      </c>
      <c r="CW25" s="18">
        <f>SUMIFS(Fluxo!$N:$N,Fluxo!$S:$S,"&gt;"&amp;CV$5,Fluxo!$S:$S,"&lt;="&amp;CW$5,Fluxo!$D:$D,$D25)</f>
        <v>0</v>
      </c>
      <c r="CX25" s="18">
        <f>SUMIFS(Fluxo!$N:$N,Fluxo!$S:$S,"&gt;"&amp;CW$5,Fluxo!$S:$S,"&lt;="&amp;CX$5,Fluxo!$D:$D,$D25)</f>
        <v>0</v>
      </c>
      <c r="CY25" s="18">
        <f>SUMIFS(Fluxo!$N:$N,Fluxo!$S:$S,"&gt;"&amp;CX$5,Fluxo!$S:$S,"&lt;="&amp;CY$5,Fluxo!$D:$D,$D25)</f>
        <v>0</v>
      </c>
      <c r="CZ25" s="18">
        <f>SUMIFS(Fluxo!$N:$N,Fluxo!$S:$S,"&gt;"&amp;CY$5,Fluxo!$S:$S,"&lt;="&amp;CZ$5,Fluxo!$D:$D,$D25)</f>
        <v>0</v>
      </c>
      <c r="DA25" s="18">
        <f>SUMIFS(Fluxo!$N:$N,Fluxo!$S:$S,"&gt;"&amp;CZ$5,Fluxo!$S:$S,"&lt;="&amp;DA$5,Fluxo!$D:$D,$D25)</f>
        <v>0</v>
      </c>
      <c r="DB25" s="18">
        <f>SUMIFS(Fluxo!$N:$N,Fluxo!$S:$S,"&gt;"&amp;DA$5,Fluxo!$S:$S,"&lt;="&amp;DB$5,Fluxo!$D:$D,$D25)</f>
        <v>0</v>
      </c>
      <c r="DC25" s="18">
        <f>SUMIFS(Fluxo!$N:$N,Fluxo!$S:$S,"&gt;"&amp;DB$5,Fluxo!$S:$S,"&lt;="&amp;DC$5,Fluxo!$D:$D,$D25)</f>
        <v>0</v>
      </c>
      <c r="DD25" s="18">
        <f>SUMIFS(Fluxo!$N:$N,Fluxo!$S:$S,"&gt;"&amp;DC$5,Fluxo!$S:$S,"&lt;="&amp;DD$5,Fluxo!$D:$D,$D25)</f>
        <v>0</v>
      </c>
      <c r="DE25" s="18">
        <f>SUMIFS(Fluxo!$N:$N,Fluxo!$S:$S,"&gt;"&amp;DD$5,Fluxo!$S:$S,"&lt;="&amp;DE$5,Fluxo!$D:$D,$D25)</f>
        <v>0</v>
      </c>
      <c r="DF25" s="18">
        <f>SUMIFS(Fluxo!$N:$N,Fluxo!$S:$S,"&gt;"&amp;DE$5,Fluxo!$S:$S,"&lt;="&amp;DF$5,Fluxo!$D:$D,$D25)</f>
        <v>0</v>
      </c>
      <c r="DG25" s="18">
        <f>SUMIFS(Fluxo!$N:$N,Fluxo!$S:$S,"&gt;"&amp;DF$5,Fluxo!$S:$S,"&lt;="&amp;DG$5,Fluxo!$D:$D,$D25)</f>
        <v>0</v>
      </c>
      <c r="DH25" s="18">
        <f>SUMIFS(Fluxo!$N:$N,Fluxo!$S:$S,"&gt;"&amp;DG$5,Fluxo!$S:$S,"&lt;="&amp;DH$5,Fluxo!$D:$D,$D25)</f>
        <v>0</v>
      </c>
      <c r="DI25" s="18">
        <f>SUMIFS(Fluxo!$N:$N,Fluxo!$S:$S,"&gt;"&amp;DH$5,Fluxo!$S:$S,"&lt;="&amp;DI$5,Fluxo!$D:$D,$D25)</f>
        <v>0</v>
      </c>
      <c r="DJ25" s="18">
        <f>SUMIFS(Fluxo!$N:$N,Fluxo!$S:$S,"&gt;"&amp;DI$5,Fluxo!$S:$S,"&lt;="&amp;DJ$5,Fluxo!$D:$D,$D25)</f>
        <v>0</v>
      </c>
      <c r="DK25" s="18">
        <f>SUMIFS(Fluxo!$N:$N,Fluxo!$S:$S,"&gt;"&amp;DJ$5,Fluxo!$S:$S,"&lt;="&amp;DK$5,Fluxo!$D:$D,$D25)</f>
        <v>0</v>
      </c>
      <c r="DL25" s="18">
        <f>SUMIFS(Fluxo!$N:$N,Fluxo!$S:$S,"&gt;"&amp;DK$5,Fluxo!$S:$S,"&lt;="&amp;DL$5,Fluxo!$D:$D,$D25)</f>
        <v>0</v>
      </c>
      <c r="DM25" s="18">
        <f>SUMIFS(Fluxo!$N:$N,Fluxo!$S:$S,"&gt;"&amp;DL$5,Fluxo!$S:$S,"&lt;="&amp;DM$5,Fluxo!$D:$D,$D25)</f>
        <v>0</v>
      </c>
      <c r="DN25" s="18">
        <f>SUMIFS(Fluxo!$N:$N,Fluxo!$S:$S,"&gt;"&amp;DM$5,Fluxo!$S:$S,"&lt;="&amp;DN$5,Fluxo!$D:$D,$D25)</f>
        <v>0</v>
      </c>
      <c r="DO25" s="18">
        <f>SUMIFS(Fluxo!$N:$N,Fluxo!$S:$S,"&gt;"&amp;DN$5,Fluxo!$S:$S,"&lt;="&amp;DO$5,Fluxo!$D:$D,$D25)</f>
        <v>0</v>
      </c>
      <c r="DP25" s="18">
        <f>SUMIFS(Fluxo!$N:$N,Fluxo!$S:$S,"&gt;"&amp;DO$5,Fluxo!$S:$S,"&lt;="&amp;DP$5,Fluxo!$D:$D,$D25)</f>
        <v>0</v>
      </c>
      <c r="DQ25" s="18">
        <f>SUMIFS(Fluxo!$N:$N,Fluxo!$S:$S,"&gt;"&amp;DP$5,Fluxo!$S:$S,"&lt;="&amp;DQ$5,Fluxo!$D:$D,$D25)</f>
        <v>0</v>
      </c>
      <c r="DR25" s="18">
        <f>SUMIFS(Fluxo!$N:$N,Fluxo!$S:$S,"&gt;"&amp;DQ$5,Fluxo!$S:$S,"&lt;="&amp;DR$5,Fluxo!$D:$D,$D25)</f>
        <v>0</v>
      </c>
      <c r="DS25" s="18">
        <f>SUMIFS(Fluxo!$N:$N,Fluxo!$S:$S,"&gt;"&amp;DR$5,Fluxo!$S:$S,"&lt;="&amp;DS$5,Fluxo!$D:$D,$D25)</f>
        <v>0</v>
      </c>
      <c r="DT25" s="18">
        <f>SUMIFS(Fluxo!$N:$N,Fluxo!$S:$S,"&gt;"&amp;DS$5,Fluxo!$S:$S,"&lt;="&amp;DT$5,Fluxo!$D:$D,$D25)</f>
        <v>0</v>
      </c>
      <c r="DU25" s="18">
        <f>SUMIFS(Fluxo!$N:$N,Fluxo!$S:$S,"&gt;"&amp;DT$5,Fluxo!$S:$S,"&lt;="&amp;DU$5,Fluxo!$D:$D,$D25)</f>
        <v>0</v>
      </c>
      <c r="DV25" s="18">
        <f>SUMIFS(Fluxo!$N:$N,Fluxo!$S:$S,"&gt;"&amp;DU$5,Fluxo!$S:$S,"&lt;="&amp;DV$5,Fluxo!$D:$D,$D25)</f>
        <v>0</v>
      </c>
      <c r="DW25" s="18">
        <f>SUMIFS(Fluxo!$N:$N,Fluxo!$S:$S,"&gt;"&amp;DV$5,Fluxo!$S:$S,"&lt;="&amp;DW$5,Fluxo!$D:$D,$D25)</f>
        <v>0</v>
      </c>
      <c r="DX25" s="18">
        <f>SUMIFS(Fluxo!$N:$N,Fluxo!$S:$S,"&gt;"&amp;DW$5,Fluxo!$S:$S,"&lt;="&amp;DX$5,Fluxo!$D:$D,$D25)</f>
        <v>0</v>
      </c>
      <c r="DY25" s="18">
        <f>SUMIFS(Fluxo!$N:$N,Fluxo!$S:$S,"&gt;"&amp;DX$5,Fluxo!$S:$S,"&lt;="&amp;DY$5,Fluxo!$D:$D,$D25)</f>
        <v>0</v>
      </c>
      <c r="DZ25" s="18">
        <f>SUMIFS(Fluxo!$N:$N,Fluxo!$S:$S,"&gt;"&amp;DY$5,Fluxo!$S:$S,"&lt;="&amp;DZ$5,Fluxo!$D:$D,$D25)</f>
        <v>0</v>
      </c>
      <c r="EA25" s="18">
        <f>SUMIFS(Fluxo!$N:$N,Fluxo!$S:$S,"&gt;"&amp;DZ$5,Fluxo!$S:$S,"&lt;="&amp;EA$5,Fluxo!$D:$D,$D25)</f>
        <v>0</v>
      </c>
      <c r="EB25" s="18">
        <f>SUMIFS(Fluxo!$N:$N,Fluxo!$S:$S,"&gt;"&amp;EA$5,Fluxo!$S:$S,"&lt;="&amp;EB$5,Fluxo!$D:$D,$D25)</f>
        <v>0</v>
      </c>
      <c r="EC25" s="18">
        <f>SUMIFS(Fluxo!$N:$N,Fluxo!$S:$S,"&gt;"&amp;EB$5,Fluxo!$S:$S,"&lt;="&amp;EC$5,Fluxo!$D:$D,$D25)</f>
        <v>0</v>
      </c>
      <c r="ED25" s="18">
        <f>SUMIFS(Fluxo!$N:$N,Fluxo!$S:$S,"&gt;"&amp;EC$5,Fluxo!$S:$S,"&lt;="&amp;ED$5,Fluxo!$D:$D,$D25)</f>
        <v>0</v>
      </c>
      <c r="EE25" s="18">
        <f>SUMIFS(Fluxo!$N:$N,Fluxo!$S:$S,"&gt;"&amp;ED$5,Fluxo!$S:$S,"&lt;="&amp;EE$5,Fluxo!$D:$D,$D25)</f>
        <v>0</v>
      </c>
      <c r="EF25" s="18">
        <f>SUMIFS(Fluxo!$N:$N,Fluxo!$S:$S,"&gt;"&amp;EE$5,Fluxo!$S:$S,"&lt;="&amp;EF$5,Fluxo!$D:$D,$D25)</f>
        <v>0</v>
      </c>
      <c r="EG25" s="18">
        <f>SUMIFS(Fluxo!$N:$N,Fluxo!$S:$S,"&gt;"&amp;EF$5,Fluxo!$S:$S,"&lt;="&amp;EG$5,Fluxo!$D:$D,$D25)</f>
        <v>0</v>
      </c>
      <c r="EH25" s="18">
        <f>SUMIFS(Fluxo!$N:$N,Fluxo!$S:$S,"&gt;"&amp;EG$5,Fluxo!$S:$S,"&lt;="&amp;EH$5,Fluxo!$D:$D,$D25)</f>
        <v>0</v>
      </c>
      <c r="EI25" s="18">
        <f>SUMIFS(Fluxo!$N:$N,Fluxo!$S:$S,"&gt;"&amp;EH$5,Fluxo!$S:$S,"&lt;="&amp;EI$5,Fluxo!$D:$D,$D25)</f>
        <v>0</v>
      </c>
      <c r="EJ25" s="18">
        <f>SUMIFS(Fluxo!$N:$N,Fluxo!$S:$S,"&gt;"&amp;EI$5,Fluxo!$S:$S,"&lt;="&amp;EJ$5,Fluxo!$D:$D,$D25)</f>
        <v>0</v>
      </c>
      <c r="EK25" s="18">
        <f>SUMIFS(Fluxo!$N:$N,Fluxo!$S:$S,"&gt;"&amp;EJ$5,Fluxo!$S:$S,"&lt;="&amp;EK$5,Fluxo!$D:$D,$D25)</f>
        <v>0</v>
      </c>
      <c r="EL25" s="18">
        <f>SUMIFS(Fluxo!$N:$N,Fluxo!$S:$S,"&gt;"&amp;EK$5,Fluxo!$S:$S,"&lt;="&amp;EL$5,Fluxo!$D:$D,$D25)</f>
        <v>0</v>
      </c>
      <c r="EM25" s="18">
        <f>SUMIFS(Fluxo!$N:$N,Fluxo!$S:$S,"&gt;"&amp;EL$5,Fluxo!$S:$S,"&lt;="&amp;EM$5,Fluxo!$D:$D,$D25)</f>
        <v>0</v>
      </c>
      <c r="EN25" s="18">
        <f>SUMIFS(Fluxo!$N:$N,Fluxo!$S:$S,"&gt;"&amp;EM$5,Fluxo!$S:$S,"&lt;="&amp;EN$5,Fluxo!$D:$D,$D25)</f>
        <v>0</v>
      </c>
      <c r="EO25" s="18">
        <f>SUMIFS(Fluxo!$N:$N,Fluxo!$S:$S,"&gt;"&amp;EN$5,Fluxo!$S:$S,"&lt;="&amp;EO$5,Fluxo!$D:$D,$D25)</f>
        <v>0</v>
      </c>
      <c r="EP25" s="18">
        <f>SUMIFS(Fluxo!$N:$N,Fluxo!$S:$S,"&gt;"&amp;EO$5,Fluxo!$S:$S,"&lt;="&amp;EP$5,Fluxo!$D:$D,$D25)</f>
        <v>0</v>
      </c>
      <c r="EQ25" s="18">
        <f>SUMIFS(Fluxo!$N:$N,Fluxo!$S:$S,"&gt;"&amp;EP$5,Fluxo!$S:$S,"&lt;="&amp;EQ$5,Fluxo!$D:$D,$D25)</f>
        <v>0</v>
      </c>
      <c r="ER25" s="18">
        <f>SUMIFS(Fluxo!$N:$N,Fluxo!$S:$S,"&gt;"&amp;EQ$5,Fluxo!$S:$S,"&lt;="&amp;ER$5,Fluxo!$D:$D,$D25)</f>
        <v>0</v>
      </c>
      <c r="ES25" s="18">
        <f>SUMIFS(Fluxo!$N:$N,Fluxo!$S:$S,"&gt;"&amp;ER$5,Fluxo!$S:$S,"&lt;="&amp;ES$5,Fluxo!$D:$D,$D25)</f>
        <v>0</v>
      </c>
      <c r="ET25" s="18">
        <f>SUMIFS(Fluxo!$N:$N,Fluxo!$S:$S,"&gt;"&amp;ES$5,Fluxo!$S:$S,"&lt;="&amp;ET$5,Fluxo!$D:$D,$D25)</f>
        <v>0</v>
      </c>
      <c r="EU25" s="18">
        <f>SUMIFS(Fluxo!$N:$N,Fluxo!$S:$S,"&gt;"&amp;ET$5,Fluxo!$S:$S,"&lt;="&amp;EU$5,Fluxo!$D:$D,$D25)</f>
        <v>0</v>
      </c>
      <c r="EV25" s="18">
        <f>SUMIFS(Fluxo!$N:$N,Fluxo!$S:$S,"&gt;"&amp;EU$5,Fluxo!$S:$S,"&lt;="&amp;EV$5,Fluxo!$D:$D,$D25)</f>
        <v>0</v>
      </c>
      <c r="EW25" s="18">
        <f>SUMIFS(Fluxo!$N:$N,Fluxo!$S:$S,"&gt;"&amp;EV$5,Fluxo!$S:$S,"&lt;="&amp;EW$5,Fluxo!$D:$D,$D25)</f>
        <v>0</v>
      </c>
      <c r="EX25" s="18">
        <f>SUMIFS(Fluxo!$N:$N,Fluxo!$S:$S,"&gt;"&amp;EW$5,Fluxo!$S:$S,"&lt;="&amp;EX$5,Fluxo!$D:$D,$D25)</f>
        <v>0</v>
      </c>
      <c r="EY25" s="18">
        <f>SUMIFS(Fluxo!$N:$N,Fluxo!$S:$S,"&gt;"&amp;EX$5,Fluxo!$S:$S,"&lt;="&amp;EY$5,Fluxo!$D:$D,$D25)</f>
        <v>0</v>
      </c>
      <c r="EZ25" s="18">
        <f>SUMIFS(Fluxo!$N:$N,Fluxo!$S:$S,"&gt;"&amp;EY$5,Fluxo!$S:$S,"&lt;="&amp;EZ$5,Fluxo!$D:$D,$D25)</f>
        <v>0</v>
      </c>
      <c r="FA25" s="18">
        <f>SUMIFS(Fluxo!$N:$N,Fluxo!$S:$S,"&gt;"&amp;EZ$5,Fluxo!$S:$S,"&lt;="&amp;FA$5,Fluxo!$D:$D,$D25)</f>
        <v>0</v>
      </c>
      <c r="FB25" s="18">
        <f>SUMIFS(Fluxo!$N:$N,Fluxo!$S:$S,"&gt;"&amp;FA$5,Fluxo!$S:$S,"&lt;="&amp;FB$5,Fluxo!$D:$D,$D25)</f>
        <v>0</v>
      </c>
      <c r="FC25" s="18">
        <f>SUMIFS(Fluxo!$N:$N,Fluxo!$S:$S,"&gt;"&amp;FB$5,Fluxo!$S:$S,"&lt;="&amp;FC$5,Fluxo!$D:$D,$D25)</f>
        <v>0</v>
      </c>
      <c r="FD25" s="18">
        <f>SUMIFS(Fluxo!$N:$N,Fluxo!$S:$S,"&gt;"&amp;FC$5,Fluxo!$S:$S,"&lt;="&amp;FD$5,Fluxo!$D:$D,$D25)</f>
        <v>0</v>
      </c>
      <c r="FE25" s="18">
        <f>SUMIFS(Fluxo!$N:$N,Fluxo!$S:$S,"&gt;"&amp;FD$5,Fluxo!$S:$S,"&lt;="&amp;FE$5,Fluxo!$D:$D,$D25)</f>
        <v>0</v>
      </c>
      <c r="FF25" s="18">
        <f>SUMIFS(Fluxo!$N:$N,Fluxo!$S:$S,"&gt;"&amp;FE$5,Fluxo!$S:$S,"&lt;="&amp;FF$5,Fluxo!$D:$D,$D25)</f>
        <v>0</v>
      </c>
      <c r="FG25" s="18">
        <f>SUMIFS(Fluxo!$N:$N,Fluxo!$S:$S,"&gt;"&amp;FF$5,Fluxo!$S:$S,"&lt;="&amp;FG$5,Fluxo!$D:$D,$D25)</f>
        <v>0</v>
      </c>
      <c r="FH25" s="18">
        <f>SUMIFS(Fluxo!$N:$N,Fluxo!$S:$S,"&gt;"&amp;FG$5,Fluxo!$S:$S,"&lt;="&amp;FH$5,Fluxo!$D:$D,$D25)</f>
        <v>0</v>
      </c>
      <c r="FI25" s="18">
        <f>SUMIFS(Fluxo!$N:$N,Fluxo!$S:$S,"&gt;"&amp;FH$5,Fluxo!$S:$S,"&lt;="&amp;FI$5,Fluxo!$D:$D,$D25)</f>
        <v>0</v>
      </c>
      <c r="FJ25" s="18">
        <f>SUMIFS(Fluxo!$N:$N,Fluxo!$S:$S,"&gt;"&amp;FI$5,Fluxo!$S:$S,"&lt;="&amp;FJ$5,Fluxo!$D:$D,$D25)</f>
        <v>0</v>
      </c>
      <c r="FK25" s="18">
        <f>SUMIFS(Fluxo!$N:$N,Fluxo!$S:$S,"&gt;"&amp;FJ$5,Fluxo!$S:$S,"&lt;="&amp;FK$5,Fluxo!$D:$D,$D25)</f>
        <v>0</v>
      </c>
      <c r="FL25" s="18">
        <f>SUMIFS(Fluxo!$N:$N,Fluxo!$S:$S,"&gt;"&amp;FK$5,Fluxo!$S:$S,"&lt;="&amp;FL$5,Fluxo!$D:$D,$D25)</f>
        <v>0</v>
      </c>
      <c r="FM25" s="18">
        <f>SUMIFS(Fluxo!$N:$N,Fluxo!$S:$S,"&gt;"&amp;FL$5,Fluxo!$S:$S,"&lt;="&amp;FM$5,Fluxo!$D:$D,$D25)</f>
        <v>0</v>
      </c>
      <c r="FN25" s="18">
        <f>SUMIFS(Fluxo!$N:$N,Fluxo!$S:$S,"&gt;"&amp;FM$5,Fluxo!$S:$S,"&lt;="&amp;FN$5,Fluxo!$D:$D,$D25)</f>
        <v>0</v>
      </c>
      <c r="FO25" s="18">
        <f>SUMIFS(Fluxo!$N:$N,Fluxo!$S:$S,"&gt;"&amp;FN$5,Fluxo!$S:$S,"&lt;="&amp;FO$5,Fluxo!$D:$D,$D25)</f>
        <v>0</v>
      </c>
      <c r="FP25" s="18">
        <f>SUMIFS(Fluxo!$N:$N,Fluxo!$S:$S,"&gt;"&amp;FO$5,Fluxo!$S:$S,"&lt;="&amp;FP$5,Fluxo!$D:$D,$D25)</f>
        <v>0</v>
      </c>
      <c r="FQ25" s="18">
        <f>SUMIFS(Fluxo!$N:$N,Fluxo!$S:$S,"&gt;"&amp;FP$5,Fluxo!$S:$S,"&lt;="&amp;FQ$5,Fluxo!$D:$D,$D25)</f>
        <v>0</v>
      </c>
      <c r="FR25" s="18">
        <f>SUMIFS(Fluxo!$N:$N,Fluxo!$S:$S,"&gt;"&amp;FQ$5,Fluxo!$S:$S,"&lt;="&amp;FR$5,Fluxo!$D:$D,$D25)</f>
        <v>0</v>
      </c>
      <c r="FS25" s="18">
        <f>SUMIFS(Fluxo!$N:$N,Fluxo!$S:$S,"&gt;"&amp;FR$5,Fluxo!$S:$S,"&lt;="&amp;FS$5,Fluxo!$D:$D,$D25)</f>
        <v>0</v>
      </c>
      <c r="FT25" s="18">
        <f>SUMIFS(Fluxo!$N:$N,Fluxo!$S:$S,"&gt;"&amp;FS$5,Fluxo!$S:$S,"&lt;="&amp;FT$5,Fluxo!$D:$D,$D25)</f>
        <v>0</v>
      </c>
      <c r="FU25" s="18">
        <f>SUMIFS(Fluxo!$N:$N,Fluxo!$S:$S,"&gt;"&amp;FT$5,Fluxo!$S:$S,"&lt;="&amp;FU$5,Fluxo!$D:$D,$D25)</f>
        <v>0</v>
      </c>
      <c r="FV25" s="18">
        <f>SUMIFS(Fluxo!$N:$N,Fluxo!$S:$S,"&gt;"&amp;FU$5,Fluxo!$S:$S,"&lt;="&amp;FV$5,Fluxo!$D:$D,$D25)</f>
        <v>0</v>
      </c>
      <c r="FW25" s="18">
        <f>SUMIFS(Fluxo!$N:$N,Fluxo!$S:$S,"&gt;"&amp;FV$5,Fluxo!$S:$S,"&lt;="&amp;FW$5,Fluxo!$D:$D,$D25)</f>
        <v>0</v>
      </c>
      <c r="FX25" s="18">
        <f>SUMIFS(Fluxo!$N:$N,Fluxo!$S:$S,"&gt;"&amp;FW$5,Fluxo!$S:$S,"&lt;="&amp;FX$5,Fluxo!$D:$D,$D25)</f>
        <v>0</v>
      </c>
      <c r="FY25" s="18">
        <f>SUMIFS(Fluxo!$N:$N,Fluxo!$S:$S,"&gt;"&amp;FX$5,Fluxo!$S:$S,"&lt;="&amp;FY$5,Fluxo!$D:$D,$D25)</f>
        <v>0</v>
      </c>
      <c r="FZ25" s="18">
        <f>SUMIFS(Fluxo!$N:$N,Fluxo!$S:$S,"&gt;"&amp;FY$5,Fluxo!$S:$S,"&lt;="&amp;FZ$5,Fluxo!$D:$D,$D25)</f>
        <v>0</v>
      </c>
      <c r="GA25" s="18">
        <f>SUMIFS(Fluxo!$N:$N,Fluxo!$S:$S,"&gt;"&amp;FZ$5,Fluxo!$S:$S,"&lt;="&amp;GA$5,Fluxo!$D:$D,$D25)</f>
        <v>0</v>
      </c>
      <c r="GB25" s="18">
        <f>SUMIFS(Fluxo!$N:$N,Fluxo!$S:$S,"&gt;"&amp;GA$5,Fluxo!$S:$S,"&lt;="&amp;GB$5,Fluxo!$D:$D,$D25)</f>
        <v>0</v>
      </c>
      <c r="GC25" s="18">
        <f>SUMIFS(Fluxo!$N:$N,Fluxo!$S:$S,"&gt;"&amp;GB$5,Fluxo!$S:$S,"&lt;="&amp;GC$5,Fluxo!$D:$D,$D25)</f>
        <v>0</v>
      </c>
      <c r="GD25" s="18">
        <f>SUMIFS(Fluxo!$N:$N,Fluxo!$S:$S,"&gt;"&amp;GC$5,Fluxo!$S:$S,"&lt;="&amp;GD$5,Fluxo!$D:$D,$D25)</f>
        <v>0</v>
      </c>
      <c r="GE25" s="18">
        <f>SUMIFS(Fluxo!$N:$N,Fluxo!$S:$S,"&gt;"&amp;GD$5,Fluxo!$S:$S,"&lt;="&amp;GE$5,Fluxo!$D:$D,$D25)</f>
        <v>0</v>
      </c>
      <c r="GF25" s="18">
        <f>SUMIFS(Fluxo!$N:$N,Fluxo!$S:$S,"&gt;"&amp;GE$5,Fluxo!$S:$S,"&lt;="&amp;GF$5,Fluxo!$D:$D,$D25)</f>
        <v>0</v>
      </c>
      <c r="GG25" s="18">
        <f>SUMIFS(Fluxo!$N:$N,Fluxo!$S:$S,"&gt;"&amp;GF$5,Fluxo!$S:$S,"&lt;="&amp;GG$5,Fluxo!$D:$D,$D25)</f>
        <v>0</v>
      </c>
      <c r="GH25" s="18">
        <f>SUMIFS(Fluxo!$N:$N,Fluxo!$S:$S,"&gt;"&amp;GG$5,Fluxo!$S:$S,"&lt;="&amp;GH$5,Fluxo!$D:$D,$D25)</f>
        <v>0</v>
      </c>
      <c r="GI25" s="18">
        <f>SUMIFS(Fluxo!$N:$N,Fluxo!$S:$S,"&gt;"&amp;GH$5,Fluxo!$S:$S,"&lt;="&amp;GI$5,Fluxo!$D:$D,$D25)</f>
        <v>0</v>
      </c>
      <c r="GJ25" s="18">
        <f>SUMIFS(Fluxo!$N:$N,Fluxo!$S:$S,"&gt;"&amp;GI$5,Fluxo!$S:$S,"&lt;="&amp;GJ$5,Fluxo!$D:$D,$D25)</f>
        <v>0</v>
      </c>
      <c r="GK25" s="18">
        <f>SUMIFS(Fluxo!$N:$N,Fluxo!$S:$S,"&gt;"&amp;GJ$5,Fluxo!$S:$S,"&lt;="&amp;GK$5,Fluxo!$D:$D,$D25)</f>
        <v>0</v>
      </c>
      <c r="GL25" s="18">
        <f>SUMIFS(Fluxo!$N:$N,Fluxo!$S:$S,"&gt;"&amp;GK$5,Fluxo!$S:$S,"&lt;="&amp;GL$5,Fluxo!$D:$D,$D25)</f>
        <v>0</v>
      </c>
      <c r="GM25" s="18">
        <f>SUMIFS(Fluxo!$N:$N,Fluxo!$S:$S,"&gt;"&amp;GL$5,Fluxo!$S:$S,"&lt;="&amp;GM$5,Fluxo!$D:$D,$D25)</f>
        <v>0</v>
      </c>
      <c r="GN25" s="18">
        <f>SUMIFS(Fluxo!$N:$N,Fluxo!$S:$S,"&gt;"&amp;GM$5,Fluxo!$S:$S,"&lt;="&amp;GN$5,Fluxo!$D:$D,$D25)</f>
        <v>0</v>
      </c>
      <c r="GO25" s="18">
        <f>SUMIFS(Fluxo!$N:$N,Fluxo!$S:$S,"&gt;"&amp;GN$5,Fluxo!$S:$S,"&lt;="&amp;GO$5,Fluxo!$D:$D,$D25)</f>
        <v>0</v>
      </c>
      <c r="GP25" s="18">
        <f>SUMIFS(Fluxo!$N:$N,Fluxo!$S:$S,"&gt;"&amp;GO$5,Fluxo!$S:$S,"&lt;="&amp;GP$5,Fluxo!$D:$D,$D25)</f>
        <v>0</v>
      </c>
      <c r="GQ25" s="18">
        <f>SUMIFS(Fluxo!$N:$N,Fluxo!$S:$S,"&gt;"&amp;GP$5,Fluxo!$S:$S,"&lt;="&amp;GQ$5,Fluxo!$D:$D,$D25)</f>
        <v>0</v>
      </c>
      <c r="GR25" s="18">
        <f>SUMIFS(Fluxo!$N:$N,Fluxo!$S:$S,"&gt;"&amp;GQ$5,Fluxo!$S:$S,"&lt;="&amp;GR$5,Fluxo!$D:$D,$D25)</f>
        <v>0</v>
      </c>
      <c r="GS25" s="18">
        <f>SUMIFS(Fluxo!$N:$N,Fluxo!$S:$S,"&gt;"&amp;GR$5,Fluxo!$S:$S,"&lt;="&amp;GS$5,Fluxo!$D:$D,$D25)</f>
        <v>0</v>
      </c>
      <c r="GT25" s="18">
        <f>SUMIFS(Fluxo!$N:$N,Fluxo!$S:$S,"&gt;"&amp;GS$5,Fluxo!$S:$S,"&lt;="&amp;GT$5,Fluxo!$D:$D,$D25)</f>
        <v>0</v>
      </c>
      <c r="GU25" s="18">
        <f>SUMIFS(Fluxo!$N:$N,Fluxo!$S:$S,"&gt;"&amp;GT$5,Fluxo!$S:$S,"&lt;="&amp;GU$5,Fluxo!$D:$D,$D25)</f>
        <v>0</v>
      </c>
      <c r="GV25" s="18">
        <f>SUMIFS(Fluxo!$N:$N,Fluxo!$S:$S,"&gt;"&amp;GU$5,Fluxo!$S:$S,"&lt;="&amp;GV$5,Fluxo!$D:$D,$D25)</f>
        <v>0</v>
      </c>
      <c r="GW25" s="18">
        <f>SUMIFS(Fluxo!$N:$N,Fluxo!$S:$S,"&gt;"&amp;GV$5,Fluxo!$S:$S,"&lt;="&amp;GW$5,Fluxo!$D:$D,$D25)</f>
        <v>0</v>
      </c>
      <c r="GX25" s="18">
        <f>SUMIFS(Fluxo!$N:$N,Fluxo!$S:$S,"&gt;"&amp;GW$5,Fluxo!$S:$S,"&lt;="&amp;GX$5,Fluxo!$D:$D,$D25)</f>
        <v>0</v>
      </c>
      <c r="GY25" s="18">
        <f>SUMIFS(Fluxo!$N:$N,Fluxo!$S:$S,"&gt;"&amp;GX$5,Fluxo!$S:$S,"&lt;="&amp;GY$5,Fluxo!$D:$D,$D25)</f>
        <v>0</v>
      </c>
      <c r="GZ25" s="18">
        <f>SUMIFS(Fluxo!$N:$N,Fluxo!$S:$S,"&gt;"&amp;GY$5,Fluxo!$S:$S,"&lt;="&amp;GZ$5,Fluxo!$D:$D,$D25)</f>
        <v>0</v>
      </c>
      <c r="HA25" s="18">
        <f>SUMIFS(Fluxo!$N:$N,Fluxo!$S:$S,"&gt;"&amp;GZ$5,Fluxo!$S:$S,"&lt;="&amp;HA$5,Fluxo!$D:$D,$D25)</f>
        <v>0</v>
      </c>
      <c r="HB25" s="18">
        <f>SUMIFS(Fluxo!$N:$N,Fluxo!$S:$S,"&gt;"&amp;HA$5,Fluxo!$S:$S,"&lt;="&amp;HB$5,Fluxo!$D:$D,$D25)</f>
        <v>0</v>
      </c>
      <c r="HC25" s="18">
        <f>SUMIFS(Fluxo!$N:$N,Fluxo!$S:$S,"&gt;"&amp;HB$5,Fluxo!$S:$S,"&lt;="&amp;HC$5,Fluxo!$D:$D,$D25)</f>
        <v>0</v>
      </c>
      <c r="HD25" s="18">
        <f>SUMIFS(Fluxo!$N:$N,Fluxo!$S:$S,"&gt;"&amp;HC$5,Fluxo!$S:$S,"&lt;="&amp;HD$5,Fluxo!$D:$D,$D25)</f>
        <v>0</v>
      </c>
      <c r="HE25" s="18">
        <f>SUMIFS(Fluxo!$N:$N,Fluxo!$S:$S,"&gt;"&amp;HD$5,Fluxo!$S:$S,"&lt;="&amp;HE$5,Fluxo!$D:$D,$D25)</f>
        <v>0</v>
      </c>
      <c r="HF25" s="18">
        <f>SUMIFS(Fluxo!$N:$N,Fluxo!$S:$S,"&gt;"&amp;HE$5,Fluxo!$S:$S,"&lt;="&amp;HF$5,Fluxo!$D:$D,$D25)</f>
        <v>0</v>
      </c>
    </row>
    <row r="26" spans="1:214" s="16" customFormat="1">
      <c r="A26" s="20">
        <f t="shared" si="15"/>
        <v>16</v>
      </c>
      <c r="B26" s="140" t="str">
        <f>'Check Carteira'!C18</f>
        <v>E.1016.99.01.0071</v>
      </c>
      <c r="C26" s="19">
        <v>1</v>
      </c>
      <c r="D26" s="129" t="str">
        <f>'Check Carteira'!F18</f>
        <v>A-0071</v>
      </c>
      <c r="E26" s="21" t="str">
        <f>IFERROR(INDEX(Contratos!L:L,MATCH(D26,Contratos!R:R,0)),"")</f>
        <v/>
      </c>
      <c r="F26" s="139" t="str">
        <f>IFERROR(INDEX(Contratos!G:G,MATCH(D26,Contratos!R:R,0)),"")</f>
        <v/>
      </c>
      <c r="G26" s="83" t="str">
        <f ca="1">IFERROR(XNPV(#REF!,OFFSET(J26,0,MATCH(EOMONTH(E26,0),$J$5:$HF$5,0)-1,1,COUNT($J$5:$HF$5)-MATCH(EOMONTH(E26,0),$J$5:$HF$5,0)+1),OFFSET($J$5,0,MATCH(EOMONTH(E26,0),$J$5:$HF$5,0)-1,1,COUNT($J$5:$HF$5)-MATCH(EOMONTH(E26,0),$J$5:$HF$5,0)+1)),"")</f>
        <v/>
      </c>
      <c r="H26" s="83">
        <f t="shared" si="16"/>
        <v>0</v>
      </c>
      <c r="I26" s="18"/>
      <c r="J26" s="18">
        <f>SUMIFS(Fluxo!$N:$N,Fluxo!$S:$S,"&gt;"&amp;I$5,Fluxo!$S:$S,"&lt;="&amp;J$5,Fluxo!$D:$D,$D26)</f>
        <v>0</v>
      </c>
      <c r="K26" s="18">
        <f>SUMIFS(Fluxo!$N:$N,Fluxo!$S:$S,"&gt;"&amp;J$5,Fluxo!$S:$S,"&lt;="&amp;K$5,Fluxo!$D:$D,$D26)</f>
        <v>0</v>
      </c>
      <c r="L26" s="18">
        <f>SUMIFS(Fluxo!$N:$N,Fluxo!$S:$S,"&gt;"&amp;K$5,Fluxo!$S:$S,"&lt;="&amp;L$5,Fluxo!$D:$D,$D26)</f>
        <v>0</v>
      </c>
      <c r="M26" s="18">
        <f>SUMIFS(Fluxo!$N:$N,Fluxo!$S:$S,"&gt;"&amp;L$5,Fluxo!$S:$S,"&lt;="&amp;M$5,Fluxo!$D:$D,$D26)</f>
        <v>0</v>
      </c>
      <c r="N26" s="18">
        <f>SUMIFS(Fluxo!$N:$N,Fluxo!$S:$S,"&gt;"&amp;M$5,Fluxo!$S:$S,"&lt;="&amp;N$5,Fluxo!$D:$D,$D26)</f>
        <v>0</v>
      </c>
      <c r="O26" s="18">
        <f>SUMIFS(Fluxo!$N:$N,Fluxo!$S:$S,"&gt;"&amp;N$5,Fluxo!$S:$S,"&lt;="&amp;O$5,Fluxo!$D:$D,$D26)</f>
        <v>0</v>
      </c>
      <c r="P26" s="18">
        <f>SUMIFS(Fluxo!$N:$N,Fluxo!$S:$S,"&gt;"&amp;O$5,Fluxo!$S:$S,"&lt;="&amp;P$5,Fluxo!$D:$D,$D26)</f>
        <v>0</v>
      </c>
      <c r="Q26" s="18">
        <f>SUMIFS(Fluxo!$N:$N,Fluxo!$S:$S,"&gt;"&amp;P$5,Fluxo!$S:$S,"&lt;="&amp;Q$5,Fluxo!$D:$D,$D26)</f>
        <v>0</v>
      </c>
      <c r="R26" s="18">
        <f>SUMIFS(Fluxo!$N:$N,Fluxo!$S:$S,"&gt;"&amp;Q$5,Fluxo!$S:$S,"&lt;="&amp;R$5,Fluxo!$D:$D,$D26)</f>
        <v>0</v>
      </c>
      <c r="S26" s="18">
        <f>SUMIFS(Fluxo!$N:$N,Fluxo!$S:$S,"&gt;"&amp;R$5,Fluxo!$S:$S,"&lt;="&amp;S$5,Fluxo!$D:$D,$D26)</f>
        <v>0</v>
      </c>
      <c r="T26" s="18">
        <f>SUMIFS(Fluxo!$N:$N,Fluxo!$S:$S,"&gt;"&amp;S$5,Fluxo!$S:$S,"&lt;="&amp;T$5,Fluxo!$D:$D,$D26)</f>
        <v>0</v>
      </c>
      <c r="U26" s="18">
        <f>SUMIFS(Fluxo!$N:$N,Fluxo!$S:$S,"&gt;"&amp;T$5,Fluxo!$S:$S,"&lt;="&amp;U$5,Fluxo!$D:$D,$D26)</f>
        <v>0</v>
      </c>
      <c r="V26" s="18">
        <f>SUMIFS(Fluxo!$N:$N,Fluxo!$S:$S,"&gt;"&amp;U$5,Fluxo!$S:$S,"&lt;="&amp;V$5,Fluxo!$D:$D,$D26)</f>
        <v>0</v>
      </c>
      <c r="W26" s="18">
        <f>SUMIFS(Fluxo!$N:$N,Fluxo!$S:$S,"&gt;"&amp;V$5,Fluxo!$S:$S,"&lt;="&amp;W$5,Fluxo!$D:$D,$D26)</f>
        <v>0</v>
      </c>
      <c r="X26" s="18">
        <f>SUMIFS(Fluxo!$N:$N,Fluxo!$S:$S,"&gt;"&amp;W$5,Fluxo!$S:$S,"&lt;="&amp;X$5,Fluxo!$D:$D,$D26)</f>
        <v>0</v>
      </c>
      <c r="Y26" s="18">
        <f>SUMIFS(Fluxo!$N:$N,Fluxo!$S:$S,"&gt;"&amp;X$5,Fluxo!$S:$S,"&lt;="&amp;Y$5,Fluxo!$D:$D,$D26)</f>
        <v>0</v>
      </c>
      <c r="Z26" s="18">
        <f>SUMIFS(Fluxo!$N:$N,Fluxo!$S:$S,"&gt;"&amp;Y$5,Fluxo!$S:$S,"&lt;="&amp;Z$5,Fluxo!$D:$D,$D26)</f>
        <v>0</v>
      </c>
      <c r="AA26" s="18">
        <f>SUMIFS(Fluxo!$N:$N,Fluxo!$S:$S,"&gt;"&amp;Z$5,Fluxo!$S:$S,"&lt;="&amp;AA$5,Fluxo!$D:$D,$D26)</f>
        <v>0</v>
      </c>
      <c r="AB26" s="18">
        <f>SUMIFS(Fluxo!$N:$N,Fluxo!$S:$S,"&gt;"&amp;AA$5,Fluxo!$S:$S,"&lt;="&amp;AB$5,Fluxo!$D:$D,$D26)</f>
        <v>0</v>
      </c>
      <c r="AC26" s="18">
        <f>SUMIFS(Fluxo!$N:$N,Fluxo!$S:$S,"&gt;"&amp;AB$5,Fluxo!$S:$S,"&lt;="&amp;AC$5,Fluxo!$D:$D,$D26)</f>
        <v>0</v>
      </c>
      <c r="AD26" s="18">
        <f>SUMIFS(Fluxo!$N:$N,Fluxo!$S:$S,"&gt;"&amp;AC$5,Fluxo!$S:$S,"&lt;="&amp;AD$5,Fluxo!$D:$D,$D26)</f>
        <v>0</v>
      </c>
      <c r="AE26" s="18">
        <f>SUMIFS(Fluxo!$N:$N,Fluxo!$S:$S,"&gt;"&amp;AD$5,Fluxo!$S:$S,"&lt;="&amp;AE$5,Fluxo!$D:$D,$D26)</f>
        <v>0</v>
      </c>
      <c r="AF26" s="18">
        <f>SUMIFS(Fluxo!$N:$N,Fluxo!$S:$S,"&gt;"&amp;AE$5,Fluxo!$S:$S,"&lt;="&amp;AF$5,Fluxo!$D:$D,$D26)</f>
        <v>0</v>
      </c>
      <c r="AG26" s="18">
        <f>SUMIFS(Fluxo!$N:$N,Fluxo!$S:$S,"&gt;"&amp;AF$5,Fluxo!$S:$S,"&lt;="&amp;AG$5,Fluxo!$D:$D,$D26)</f>
        <v>0</v>
      </c>
      <c r="AH26" s="18">
        <f>SUMIFS(Fluxo!$N:$N,Fluxo!$S:$S,"&gt;"&amp;AG$5,Fluxo!$S:$S,"&lt;="&amp;AH$5,Fluxo!$D:$D,$D26)</f>
        <v>0</v>
      </c>
      <c r="AI26" s="18">
        <f>SUMIFS(Fluxo!$N:$N,Fluxo!$S:$S,"&gt;"&amp;AH$5,Fluxo!$S:$S,"&lt;="&amp;AI$5,Fluxo!$D:$D,$D26)</f>
        <v>0</v>
      </c>
      <c r="AJ26" s="18">
        <f>SUMIFS(Fluxo!$N:$N,Fluxo!$S:$S,"&gt;"&amp;AI$5,Fluxo!$S:$S,"&lt;="&amp;AJ$5,Fluxo!$D:$D,$D26)</f>
        <v>0</v>
      </c>
      <c r="AK26" s="18">
        <f>SUMIFS(Fluxo!$N:$N,Fluxo!$S:$S,"&gt;"&amp;AJ$5,Fluxo!$S:$S,"&lt;="&amp;AK$5,Fluxo!$D:$D,$D26)</f>
        <v>0</v>
      </c>
      <c r="AL26" s="18">
        <f>SUMIFS(Fluxo!$N:$N,Fluxo!$S:$S,"&gt;"&amp;AK$5,Fluxo!$S:$S,"&lt;="&amp;AL$5,Fluxo!$D:$D,$D26)</f>
        <v>0</v>
      </c>
      <c r="AM26" s="18">
        <f>SUMIFS(Fluxo!$N:$N,Fluxo!$S:$S,"&gt;"&amp;AL$5,Fluxo!$S:$S,"&lt;="&amp;AM$5,Fluxo!$D:$D,$D26)</f>
        <v>0</v>
      </c>
      <c r="AN26" s="18">
        <f>SUMIFS(Fluxo!$N:$N,Fluxo!$S:$S,"&gt;"&amp;AM$5,Fluxo!$S:$S,"&lt;="&amp;AN$5,Fluxo!$D:$D,$D26)</f>
        <v>0</v>
      </c>
      <c r="AO26" s="18">
        <f>SUMIFS(Fluxo!$N:$N,Fluxo!$S:$S,"&gt;"&amp;AN$5,Fluxo!$S:$S,"&lt;="&amp;AO$5,Fluxo!$D:$D,$D26)</f>
        <v>0</v>
      </c>
      <c r="AP26" s="18">
        <f>SUMIFS(Fluxo!$N:$N,Fluxo!$S:$S,"&gt;"&amp;AO$5,Fluxo!$S:$S,"&lt;="&amp;AP$5,Fluxo!$D:$D,$D26)</f>
        <v>0</v>
      </c>
      <c r="AQ26" s="18">
        <f>SUMIFS(Fluxo!$N:$N,Fluxo!$S:$S,"&gt;"&amp;AP$5,Fluxo!$S:$S,"&lt;="&amp;AQ$5,Fluxo!$D:$D,$D26)</f>
        <v>0</v>
      </c>
      <c r="AR26" s="18">
        <f>SUMIFS(Fluxo!$N:$N,Fluxo!$S:$S,"&gt;"&amp;AQ$5,Fluxo!$S:$S,"&lt;="&amp;AR$5,Fluxo!$D:$D,$D26)</f>
        <v>0</v>
      </c>
      <c r="AS26" s="18">
        <f>SUMIFS(Fluxo!$N:$N,Fluxo!$S:$S,"&gt;"&amp;AR$5,Fluxo!$S:$S,"&lt;="&amp;AS$5,Fluxo!$D:$D,$D26)</f>
        <v>0</v>
      </c>
      <c r="AT26" s="18">
        <f>SUMIFS(Fluxo!$N:$N,Fluxo!$S:$S,"&gt;"&amp;AS$5,Fluxo!$S:$S,"&lt;="&amp;AT$5,Fluxo!$D:$D,$D26)</f>
        <v>0</v>
      </c>
      <c r="AU26" s="18">
        <f>SUMIFS(Fluxo!$N:$N,Fluxo!$S:$S,"&gt;"&amp;AT$5,Fluxo!$S:$S,"&lt;="&amp;AU$5,Fluxo!$D:$D,$D26)</f>
        <v>0</v>
      </c>
      <c r="AV26" s="18">
        <f>SUMIFS(Fluxo!$N:$N,Fluxo!$S:$S,"&gt;"&amp;AU$5,Fluxo!$S:$S,"&lt;="&amp;AV$5,Fluxo!$D:$D,$D26)</f>
        <v>0</v>
      </c>
      <c r="AW26" s="18">
        <f>SUMIFS(Fluxo!$N:$N,Fluxo!$S:$S,"&gt;"&amp;AV$5,Fluxo!$S:$S,"&lt;="&amp;AW$5,Fluxo!$D:$D,$D26)</f>
        <v>0</v>
      </c>
      <c r="AX26" s="18">
        <f>SUMIFS(Fluxo!$N:$N,Fluxo!$S:$S,"&gt;"&amp;AW$5,Fluxo!$S:$S,"&lt;="&amp;AX$5,Fluxo!$D:$D,$D26)</f>
        <v>0</v>
      </c>
      <c r="AY26" s="18">
        <f>SUMIFS(Fluxo!$N:$N,Fluxo!$S:$S,"&gt;"&amp;AX$5,Fluxo!$S:$S,"&lt;="&amp;AY$5,Fluxo!$D:$D,$D26)</f>
        <v>0</v>
      </c>
      <c r="AZ26" s="18">
        <f>SUMIFS(Fluxo!$N:$N,Fluxo!$S:$S,"&gt;"&amp;AY$5,Fluxo!$S:$S,"&lt;="&amp;AZ$5,Fluxo!$D:$D,$D26)</f>
        <v>0</v>
      </c>
      <c r="BA26" s="18">
        <f>SUMIFS(Fluxo!$N:$N,Fluxo!$S:$S,"&gt;"&amp;AZ$5,Fluxo!$S:$S,"&lt;="&amp;BA$5,Fluxo!$D:$D,$D26)</f>
        <v>0</v>
      </c>
      <c r="BB26" s="18">
        <f>SUMIFS(Fluxo!$N:$N,Fluxo!$S:$S,"&gt;"&amp;BA$5,Fluxo!$S:$S,"&lt;="&amp;BB$5,Fluxo!$D:$D,$D26)</f>
        <v>0</v>
      </c>
      <c r="BC26" s="18">
        <f>SUMIFS(Fluxo!$N:$N,Fluxo!$S:$S,"&gt;"&amp;BB$5,Fluxo!$S:$S,"&lt;="&amp;BC$5,Fluxo!$D:$D,$D26)</f>
        <v>0</v>
      </c>
      <c r="BD26" s="18">
        <f>SUMIFS(Fluxo!$N:$N,Fluxo!$S:$S,"&gt;"&amp;BC$5,Fluxo!$S:$S,"&lt;="&amp;BD$5,Fluxo!$D:$D,$D26)</f>
        <v>0</v>
      </c>
      <c r="BE26" s="18">
        <f>SUMIFS(Fluxo!$N:$N,Fluxo!$S:$S,"&gt;"&amp;BD$5,Fluxo!$S:$S,"&lt;="&amp;BE$5,Fluxo!$D:$D,$D26)</f>
        <v>0</v>
      </c>
      <c r="BF26" s="18">
        <f>SUMIFS(Fluxo!$N:$N,Fluxo!$S:$S,"&gt;"&amp;BE$5,Fluxo!$S:$S,"&lt;="&amp;BF$5,Fluxo!$D:$D,$D26)</f>
        <v>0</v>
      </c>
      <c r="BG26" s="18">
        <f>SUMIFS(Fluxo!$N:$N,Fluxo!$S:$S,"&gt;"&amp;BF$5,Fluxo!$S:$S,"&lt;="&amp;BG$5,Fluxo!$D:$D,$D26)</f>
        <v>0</v>
      </c>
      <c r="BH26" s="18">
        <f>SUMIFS(Fluxo!$N:$N,Fluxo!$S:$S,"&gt;"&amp;BG$5,Fluxo!$S:$S,"&lt;="&amp;BH$5,Fluxo!$D:$D,$D26)</f>
        <v>0</v>
      </c>
      <c r="BI26" s="18">
        <f>SUMIFS(Fluxo!$N:$N,Fluxo!$S:$S,"&gt;"&amp;BH$5,Fluxo!$S:$S,"&lt;="&amp;BI$5,Fluxo!$D:$D,$D26)</f>
        <v>0</v>
      </c>
      <c r="BJ26" s="18">
        <f>SUMIFS(Fluxo!$N:$N,Fluxo!$S:$S,"&gt;"&amp;BI$5,Fluxo!$S:$S,"&lt;="&amp;BJ$5,Fluxo!$D:$D,$D26)</f>
        <v>0</v>
      </c>
      <c r="BK26" s="18">
        <f>SUMIFS(Fluxo!$N:$N,Fluxo!$S:$S,"&gt;"&amp;BJ$5,Fluxo!$S:$S,"&lt;="&amp;BK$5,Fluxo!$D:$D,$D26)</f>
        <v>0</v>
      </c>
      <c r="BL26" s="18">
        <f>SUMIFS(Fluxo!$N:$N,Fluxo!$S:$S,"&gt;"&amp;BK$5,Fluxo!$S:$S,"&lt;="&amp;BL$5,Fluxo!$D:$D,$D26)</f>
        <v>0</v>
      </c>
      <c r="BM26" s="18">
        <f>SUMIFS(Fluxo!$N:$N,Fluxo!$S:$S,"&gt;"&amp;BL$5,Fluxo!$S:$S,"&lt;="&amp;BM$5,Fluxo!$D:$D,$D26)</f>
        <v>0</v>
      </c>
      <c r="BN26" s="18">
        <f>SUMIFS(Fluxo!$N:$N,Fluxo!$S:$S,"&gt;"&amp;BM$5,Fluxo!$S:$S,"&lt;="&amp;BN$5,Fluxo!$D:$D,$D26)</f>
        <v>0</v>
      </c>
      <c r="BO26" s="18">
        <f>SUMIFS(Fluxo!$N:$N,Fluxo!$S:$S,"&gt;"&amp;BN$5,Fluxo!$S:$S,"&lt;="&amp;BO$5,Fluxo!$D:$D,$D26)</f>
        <v>0</v>
      </c>
      <c r="BP26" s="18">
        <f>SUMIFS(Fluxo!$N:$N,Fluxo!$S:$S,"&gt;"&amp;BO$5,Fluxo!$S:$S,"&lt;="&amp;BP$5,Fluxo!$D:$D,$D26)</f>
        <v>0</v>
      </c>
      <c r="BQ26" s="18">
        <f>SUMIFS(Fluxo!$N:$N,Fluxo!$S:$S,"&gt;"&amp;BP$5,Fluxo!$S:$S,"&lt;="&amp;BQ$5,Fluxo!$D:$D,$D26)</f>
        <v>0</v>
      </c>
      <c r="BR26" s="18">
        <f>SUMIFS(Fluxo!$N:$N,Fluxo!$S:$S,"&gt;"&amp;BQ$5,Fluxo!$S:$S,"&lt;="&amp;BR$5,Fluxo!$D:$D,$D26)</f>
        <v>0</v>
      </c>
      <c r="BS26" s="18">
        <f>SUMIFS(Fluxo!$N:$N,Fluxo!$S:$S,"&gt;"&amp;BR$5,Fluxo!$S:$S,"&lt;="&amp;BS$5,Fluxo!$D:$D,$D26)</f>
        <v>0</v>
      </c>
      <c r="BT26" s="18">
        <f>SUMIFS(Fluxo!$N:$N,Fluxo!$S:$S,"&gt;"&amp;BS$5,Fluxo!$S:$S,"&lt;="&amp;BT$5,Fluxo!$D:$D,$D26)</f>
        <v>0</v>
      </c>
      <c r="BU26" s="18">
        <f>SUMIFS(Fluxo!$N:$N,Fluxo!$S:$S,"&gt;"&amp;BT$5,Fluxo!$S:$S,"&lt;="&amp;BU$5,Fluxo!$D:$D,$D26)</f>
        <v>0</v>
      </c>
      <c r="BV26" s="18">
        <f>SUMIFS(Fluxo!$N:$N,Fluxo!$S:$S,"&gt;"&amp;BU$5,Fluxo!$S:$S,"&lt;="&amp;BV$5,Fluxo!$D:$D,$D26)</f>
        <v>0</v>
      </c>
      <c r="BW26" s="18">
        <f>SUMIFS(Fluxo!$N:$N,Fluxo!$S:$S,"&gt;"&amp;BV$5,Fluxo!$S:$S,"&lt;="&amp;BW$5,Fluxo!$D:$D,$D26)</f>
        <v>0</v>
      </c>
      <c r="BX26" s="18">
        <f>SUMIFS(Fluxo!$N:$N,Fluxo!$S:$S,"&gt;"&amp;BW$5,Fluxo!$S:$S,"&lt;="&amp;BX$5,Fluxo!$D:$D,$D26)</f>
        <v>0</v>
      </c>
      <c r="BY26" s="18">
        <f>SUMIFS(Fluxo!$N:$N,Fluxo!$S:$S,"&gt;"&amp;BX$5,Fluxo!$S:$S,"&lt;="&amp;BY$5,Fluxo!$D:$D,$D26)</f>
        <v>0</v>
      </c>
      <c r="BZ26" s="18">
        <f>SUMIFS(Fluxo!$N:$N,Fluxo!$S:$S,"&gt;"&amp;BY$5,Fluxo!$S:$S,"&lt;="&amp;BZ$5,Fluxo!$D:$D,$D26)</f>
        <v>0</v>
      </c>
      <c r="CA26" s="18">
        <f>SUMIFS(Fluxo!$N:$N,Fluxo!$S:$S,"&gt;"&amp;BZ$5,Fluxo!$S:$S,"&lt;="&amp;CA$5,Fluxo!$D:$D,$D26)</f>
        <v>0</v>
      </c>
      <c r="CB26" s="18">
        <f>SUMIFS(Fluxo!$N:$N,Fluxo!$S:$S,"&gt;"&amp;CA$5,Fluxo!$S:$S,"&lt;="&amp;CB$5,Fluxo!$D:$D,$D26)</f>
        <v>0</v>
      </c>
      <c r="CC26" s="18">
        <f>SUMIFS(Fluxo!$N:$N,Fluxo!$S:$S,"&gt;"&amp;CB$5,Fluxo!$S:$S,"&lt;="&amp;CC$5,Fluxo!$D:$D,$D26)</f>
        <v>0</v>
      </c>
      <c r="CD26" s="18">
        <f>SUMIFS(Fluxo!$N:$N,Fluxo!$S:$S,"&gt;"&amp;CC$5,Fluxo!$S:$S,"&lt;="&amp;CD$5,Fluxo!$D:$D,$D26)</f>
        <v>0</v>
      </c>
      <c r="CE26" s="18">
        <f>SUMIFS(Fluxo!$N:$N,Fluxo!$S:$S,"&gt;"&amp;CD$5,Fluxo!$S:$S,"&lt;="&amp;CE$5,Fluxo!$D:$D,$D26)</f>
        <v>0</v>
      </c>
      <c r="CF26" s="18">
        <f>SUMIFS(Fluxo!$N:$N,Fluxo!$S:$S,"&gt;"&amp;CE$5,Fluxo!$S:$S,"&lt;="&amp;CF$5,Fluxo!$D:$D,$D26)</f>
        <v>0</v>
      </c>
      <c r="CG26" s="18">
        <f>SUMIFS(Fluxo!$N:$N,Fluxo!$S:$S,"&gt;"&amp;CF$5,Fluxo!$S:$S,"&lt;="&amp;CG$5,Fluxo!$D:$D,$D26)</f>
        <v>0</v>
      </c>
      <c r="CH26" s="18">
        <f>SUMIFS(Fluxo!$N:$N,Fluxo!$S:$S,"&gt;"&amp;CG$5,Fluxo!$S:$S,"&lt;="&amp;CH$5,Fluxo!$D:$D,$D26)</f>
        <v>0</v>
      </c>
      <c r="CI26" s="18">
        <f>SUMIFS(Fluxo!$N:$N,Fluxo!$S:$S,"&gt;"&amp;CH$5,Fluxo!$S:$S,"&lt;="&amp;CI$5,Fluxo!$D:$D,$D26)</f>
        <v>0</v>
      </c>
      <c r="CJ26" s="18">
        <f>SUMIFS(Fluxo!$N:$N,Fluxo!$S:$S,"&gt;"&amp;CI$5,Fluxo!$S:$S,"&lt;="&amp;CJ$5,Fluxo!$D:$D,$D26)</f>
        <v>0</v>
      </c>
      <c r="CK26" s="18">
        <f>SUMIFS(Fluxo!$N:$N,Fluxo!$S:$S,"&gt;"&amp;CJ$5,Fluxo!$S:$S,"&lt;="&amp;CK$5,Fluxo!$D:$D,$D26)</f>
        <v>0</v>
      </c>
      <c r="CL26" s="18">
        <f>SUMIFS(Fluxo!$N:$N,Fluxo!$S:$S,"&gt;"&amp;CK$5,Fluxo!$S:$S,"&lt;="&amp;CL$5,Fluxo!$D:$D,$D26)</f>
        <v>0</v>
      </c>
      <c r="CM26" s="18">
        <f>SUMIFS(Fluxo!$N:$N,Fluxo!$S:$S,"&gt;"&amp;CL$5,Fluxo!$S:$S,"&lt;="&amp;CM$5,Fluxo!$D:$D,$D26)</f>
        <v>0</v>
      </c>
      <c r="CN26" s="18">
        <f>SUMIFS(Fluxo!$N:$N,Fluxo!$S:$S,"&gt;"&amp;CM$5,Fluxo!$S:$S,"&lt;="&amp;CN$5,Fluxo!$D:$D,$D26)</f>
        <v>0</v>
      </c>
      <c r="CO26" s="18">
        <f>SUMIFS(Fluxo!$N:$N,Fluxo!$S:$S,"&gt;"&amp;CN$5,Fluxo!$S:$S,"&lt;="&amp;CO$5,Fluxo!$D:$D,$D26)</f>
        <v>0</v>
      </c>
      <c r="CP26" s="18">
        <f>SUMIFS(Fluxo!$N:$N,Fluxo!$S:$S,"&gt;"&amp;CO$5,Fluxo!$S:$S,"&lt;="&amp;CP$5,Fluxo!$D:$D,$D26)</f>
        <v>0</v>
      </c>
      <c r="CQ26" s="18">
        <f>SUMIFS(Fluxo!$N:$N,Fluxo!$S:$S,"&gt;"&amp;CP$5,Fluxo!$S:$S,"&lt;="&amp;CQ$5,Fluxo!$D:$D,$D26)</f>
        <v>0</v>
      </c>
      <c r="CR26" s="18">
        <f>SUMIFS(Fluxo!$N:$N,Fluxo!$S:$S,"&gt;"&amp;CQ$5,Fluxo!$S:$S,"&lt;="&amp;CR$5,Fluxo!$D:$D,$D26)</f>
        <v>0</v>
      </c>
      <c r="CS26" s="18">
        <f>SUMIFS(Fluxo!$N:$N,Fluxo!$S:$S,"&gt;"&amp;CR$5,Fluxo!$S:$S,"&lt;="&amp;CS$5,Fluxo!$D:$D,$D26)</f>
        <v>0</v>
      </c>
      <c r="CT26" s="18">
        <f>SUMIFS(Fluxo!$N:$N,Fluxo!$S:$S,"&gt;"&amp;CS$5,Fluxo!$S:$S,"&lt;="&amp;CT$5,Fluxo!$D:$D,$D26)</f>
        <v>0</v>
      </c>
      <c r="CU26" s="18">
        <f>SUMIFS(Fluxo!$N:$N,Fluxo!$S:$S,"&gt;"&amp;CT$5,Fluxo!$S:$S,"&lt;="&amp;CU$5,Fluxo!$D:$D,$D26)</f>
        <v>0</v>
      </c>
      <c r="CV26" s="18">
        <f>SUMIFS(Fluxo!$N:$N,Fluxo!$S:$S,"&gt;"&amp;CU$5,Fluxo!$S:$S,"&lt;="&amp;CV$5,Fluxo!$D:$D,$D26)</f>
        <v>0</v>
      </c>
      <c r="CW26" s="18">
        <f>SUMIFS(Fluxo!$N:$N,Fluxo!$S:$S,"&gt;"&amp;CV$5,Fluxo!$S:$S,"&lt;="&amp;CW$5,Fluxo!$D:$D,$D26)</f>
        <v>0</v>
      </c>
      <c r="CX26" s="18">
        <f>SUMIFS(Fluxo!$N:$N,Fluxo!$S:$S,"&gt;"&amp;CW$5,Fluxo!$S:$S,"&lt;="&amp;CX$5,Fluxo!$D:$D,$D26)</f>
        <v>0</v>
      </c>
      <c r="CY26" s="18">
        <f>SUMIFS(Fluxo!$N:$N,Fluxo!$S:$S,"&gt;"&amp;CX$5,Fluxo!$S:$S,"&lt;="&amp;CY$5,Fluxo!$D:$D,$D26)</f>
        <v>0</v>
      </c>
      <c r="CZ26" s="18">
        <f>SUMIFS(Fluxo!$N:$N,Fluxo!$S:$S,"&gt;"&amp;CY$5,Fluxo!$S:$S,"&lt;="&amp;CZ$5,Fluxo!$D:$D,$D26)</f>
        <v>0</v>
      </c>
      <c r="DA26" s="18">
        <f>SUMIFS(Fluxo!$N:$N,Fluxo!$S:$S,"&gt;"&amp;CZ$5,Fluxo!$S:$S,"&lt;="&amp;DA$5,Fluxo!$D:$D,$D26)</f>
        <v>0</v>
      </c>
      <c r="DB26" s="18">
        <f>SUMIFS(Fluxo!$N:$N,Fluxo!$S:$S,"&gt;"&amp;DA$5,Fluxo!$S:$S,"&lt;="&amp;DB$5,Fluxo!$D:$D,$D26)</f>
        <v>0</v>
      </c>
      <c r="DC26" s="18">
        <f>SUMIFS(Fluxo!$N:$N,Fluxo!$S:$S,"&gt;"&amp;DB$5,Fluxo!$S:$S,"&lt;="&amp;DC$5,Fluxo!$D:$D,$D26)</f>
        <v>0</v>
      </c>
      <c r="DD26" s="18">
        <f>SUMIFS(Fluxo!$N:$N,Fluxo!$S:$S,"&gt;"&amp;DC$5,Fluxo!$S:$S,"&lt;="&amp;DD$5,Fluxo!$D:$D,$D26)</f>
        <v>0</v>
      </c>
      <c r="DE26" s="18">
        <f>SUMIFS(Fluxo!$N:$N,Fluxo!$S:$S,"&gt;"&amp;DD$5,Fluxo!$S:$S,"&lt;="&amp;DE$5,Fluxo!$D:$D,$D26)</f>
        <v>0</v>
      </c>
      <c r="DF26" s="18">
        <f>SUMIFS(Fluxo!$N:$N,Fluxo!$S:$S,"&gt;"&amp;DE$5,Fluxo!$S:$S,"&lt;="&amp;DF$5,Fluxo!$D:$D,$D26)</f>
        <v>0</v>
      </c>
      <c r="DG26" s="18">
        <f>SUMIFS(Fluxo!$N:$N,Fluxo!$S:$S,"&gt;"&amp;DF$5,Fluxo!$S:$S,"&lt;="&amp;DG$5,Fluxo!$D:$D,$D26)</f>
        <v>0</v>
      </c>
      <c r="DH26" s="18">
        <f>SUMIFS(Fluxo!$N:$N,Fluxo!$S:$S,"&gt;"&amp;DG$5,Fluxo!$S:$S,"&lt;="&amp;DH$5,Fluxo!$D:$D,$D26)</f>
        <v>0</v>
      </c>
      <c r="DI26" s="18">
        <f>SUMIFS(Fluxo!$N:$N,Fluxo!$S:$S,"&gt;"&amp;DH$5,Fluxo!$S:$S,"&lt;="&amp;DI$5,Fluxo!$D:$D,$D26)</f>
        <v>0</v>
      </c>
      <c r="DJ26" s="18">
        <f>SUMIFS(Fluxo!$N:$N,Fluxo!$S:$S,"&gt;"&amp;DI$5,Fluxo!$S:$S,"&lt;="&amp;DJ$5,Fluxo!$D:$D,$D26)</f>
        <v>0</v>
      </c>
      <c r="DK26" s="18">
        <f>SUMIFS(Fluxo!$N:$N,Fluxo!$S:$S,"&gt;"&amp;DJ$5,Fluxo!$S:$S,"&lt;="&amp;DK$5,Fluxo!$D:$D,$D26)</f>
        <v>0</v>
      </c>
      <c r="DL26" s="18">
        <f>SUMIFS(Fluxo!$N:$N,Fluxo!$S:$S,"&gt;"&amp;DK$5,Fluxo!$S:$S,"&lt;="&amp;DL$5,Fluxo!$D:$D,$D26)</f>
        <v>0</v>
      </c>
      <c r="DM26" s="18">
        <f>SUMIFS(Fluxo!$N:$N,Fluxo!$S:$S,"&gt;"&amp;DL$5,Fluxo!$S:$S,"&lt;="&amp;DM$5,Fluxo!$D:$D,$D26)</f>
        <v>0</v>
      </c>
      <c r="DN26" s="18">
        <f>SUMIFS(Fluxo!$N:$N,Fluxo!$S:$S,"&gt;"&amp;DM$5,Fluxo!$S:$S,"&lt;="&amp;DN$5,Fluxo!$D:$D,$D26)</f>
        <v>0</v>
      </c>
      <c r="DO26" s="18">
        <f>SUMIFS(Fluxo!$N:$N,Fluxo!$S:$S,"&gt;"&amp;DN$5,Fluxo!$S:$S,"&lt;="&amp;DO$5,Fluxo!$D:$D,$D26)</f>
        <v>0</v>
      </c>
      <c r="DP26" s="18">
        <f>SUMIFS(Fluxo!$N:$N,Fluxo!$S:$S,"&gt;"&amp;DO$5,Fluxo!$S:$S,"&lt;="&amp;DP$5,Fluxo!$D:$D,$D26)</f>
        <v>0</v>
      </c>
      <c r="DQ26" s="18">
        <f>SUMIFS(Fluxo!$N:$N,Fluxo!$S:$S,"&gt;"&amp;DP$5,Fluxo!$S:$S,"&lt;="&amp;DQ$5,Fluxo!$D:$D,$D26)</f>
        <v>0</v>
      </c>
      <c r="DR26" s="18">
        <f>SUMIFS(Fluxo!$N:$N,Fluxo!$S:$S,"&gt;"&amp;DQ$5,Fluxo!$S:$S,"&lt;="&amp;DR$5,Fluxo!$D:$D,$D26)</f>
        <v>0</v>
      </c>
      <c r="DS26" s="18">
        <f>SUMIFS(Fluxo!$N:$N,Fluxo!$S:$S,"&gt;"&amp;DR$5,Fluxo!$S:$S,"&lt;="&amp;DS$5,Fluxo!$D:$D,$D26)</f>
        <v>0</v>
      </c>
      <c r="DT26" s="18">
        <f>SUMIFS(Fluxo!$N:$N,Fluxo!$S:$S,"&gt;"&amp;DS$5,Fluxo!$S:$S,"&lt;="&amp;DT$5,Fluxo!$D:$D,$D26)</f>
        <v>0</v>
      </c>
      <c r="DU26" s="18">
        <f>SUMIFS(Fluxo!$N:$N,Fluxo!$S:$S,"&gt;"&amp;DT$5,Fluxo!$S:$S,"&lt;="&amp;DU$5,Fluxo!$D:$D,$D26)</f>
        <v>0</v>
      </c>
      <c r="DV26" s="18">
        <f>SUMIFS(Fluxo!$N:$N,Fluxo!$S:$S,"&gt;"&amp;DU$5,Fluxo!$S:$S,"&lt;="&amp;DV$5,Fluxo!$D:$D,$D26)</f>
        <v>0</v>
      </c>
      <c r="DW26" s="18">
        <f>SUMIFS(Fluxo!$N:$N,Fluxo!$S:$S,"&gt;"&amp;DV$5,Fluxo!$S:$S,"&lt;="&amp;DW$5,Fluxo!$D:$D,$D26)</f>
        <v>0</v>
      </c>
      <c r="DX26" s="18">
        <f>SUMIFS(Fluxo!$N:$N,Fluxo!$S:$S,"&gt;"&amp;DW$5,Fluxo!$S:$S,"&lt;="&amp;DX$5,Fluxo!$D:$D,$D26)</f>
        <v>0</v>
      </c>
      <c r="DY26" s="18">
        <f>SUMIFS(Fluxo!$N:$N,Fluxo!$S:$S,"&gt;"&amp;DX$5,Fluxo!$S:$S,"&lt;="&amp;DY$5,Fluxo!$D:$D,$D26)</f>
        <v>0</v>
      </c>
      <c r="DZ26" s="18">
        <f>SUMIFS(Fluxo!$N:$N,Fluxo!$S:$S,"&gt;"&amp;DY$5,Fluxo!$S:$S,"&lt;="&amp;DZ$5,Fluxo!$D:$D,$D26)</f>
        <v>0</v>
      </c>
      <c r="EA26" s="18">
        <f>SUMIFS(Fluxo!$N:$N,Fluxo!$S:$S,"&gt;"&amp;DZ$5,Fluxo!$S:$S,"&lt;="&amp;EA$5,Fluxo!$D:$D,$D26)</f>
        <v>0</v>
      </c>
      <c r="EB26" s="18">
        <f>SUMIFS(Fluxo!$N:$N,Fluxo!$S:$S,"&gt;"&amp;EA$5,Fluxo!$S:$S,"&lt;="&amp;EB$5,Fluxo!$D:$D,$D26)</f>
        <v>0</v>
      </c>
      <c r="EC26" s="18">
        <f>SUMIFS(Fluxo!$N:$N,Fluxo!$S:$S,"&gt;"&amp;EB$5,Fluxo!$S:$S,"&lt;="&amp;EC$5,Fluxo!$D:$D,$D26)</f>
        <v>0</v>
      </c>
      <c r="ED26" s="18">
        <f>SUMIFS(Fluxo!$N:$N,Fluxo!$S:$S,"&gt;"&amp;EC$5,Fluxo!$S:$S,"&lt;="&amp;ED$5,Fluxo!$D:$D,$D26)</f>
        <v>0</v>
      </c>
      <c r="EE26" s="18">
        <f>SUMIFS(Fluxo!$N:$N,Fluxo!$S:$S,"&gt;"&amp;ED$5,Fluxo!$S:$S,"&lt;="&amp;EE$5,Fluxo!$D:$D,$D26)</f>
        <v>0</v>
      </c>
      <c r="EF26" s="18">
        <f>SUMIFS(Fluxo!$N:$N,Fluxo!$S:$S,"&gt;"&amp;EE$5,Fluxo!$S:$S,"&lt;="&amp;EF$5,Fluxo!$D:$D,$D26)</f>
        <v>0</v>
      </c>
      <c r="EG26" s="18">
        <f>SUMIFS(Fluxo!$N:$N,Fluxo!$S:$S,"&gt;"&amp;EF$5,Fluxo!$S:$S,"&lt;="&amp;EG$5,Fluxo!$D:$D,$D26)</f>
        <v>0</v>
      </c>
      <c r="EH26" s="18">
        <f>SUMIFS(Fluxo!$N:$N,Fluxo!$S:$S,"&gt;"&amp;EG$5,Fluxo!$S:$S,"&lt;="&amp;EH$5,Fluxo!$D:$D,$D26)</f>
        <v>0</v>
      </c>
      <c r="EI26" s="18">
        <f>SUMIFS(Fluxo!$N:$N,Fluxo!$S:$S,"&gt;"&amp;EH$5,Fluxo!$S:$S,"&lt;="&amp;EI$5,Fluxo!$D:$D,$D26)</f>
        <v>0</v>
      </c>
      <c r="EJ26" s="18">
        <f>SUMIFS(Fluxo!$N:$N,Fluxo!$S:$S,"&gt;"&amp;EI$5,Fluxo!$S:$S,"&lt;="&amp;EJ$5,Fluxo!$D:$D,$D26)</f>
        <v>0</v>
      </c>
      <c r="EK26" s="18">
        <f>SUMIFS(Fluxo!$N:$N,Fluxo!$S:$S,"&gt;"&amp;EJ$5,Fluxo!$S:$S,"&lt;="&amp;EK$5,Fluxo!$D:$D,$D26)</f>
        <v>0</v>
      </c>
      <c r="EL26" s="18">
        <f>SUMIFS(Fluxo!$N:$N,Fluxo!$S:$S,"&gt;"&amp;EK$5,Fluxo!$S:$S,"&lt;="&amp;EL$5,Fluxo!$D:$D,$D26)</f>
        <v>0</v>
      </c>
      <c r="EM26" s="18">
        <f>SUMIFS(Fluxo!$N:$N,Fluxo!$S:$S,"&gt;"&amp;EL$5,Fluxo!$S:$S,"&lt;="&amp;EM$5,Fluxo!$D:$D,$D26)</f>
        <v>0</v>
      </c>
      <c r="EN26" s="18">
        <f>SUMIFS(Fluxo!$N:$N,Fluxo!$S:$S,"&gt;"&amp;EM$5,Fluxo!$S:$S,"&lt;="&amp;EN$5,Fluxo!$D:$D,$D26)</f>
        <v>0</v>
      </c>
      <c r="EO26" s="18">
        <f>SUMIFS(Fluxo!$N:$N,Fluxo!$S:$S,"&gt;"&amp;EN$5,Fluxo!$S:$S,"&lt;="&amp;EO$5,Fluxo!$D:$D,$D26)</f>
        <v>0</v>
      </c>
      <c r="EP26" s="18">
        <f>SUMIFS(Fluxo!$N:$N,Fluxo!$S:$S,"&gt;"&amp;EO$5,Fluxo!$S:$S,"&lt;="&amp;EP$5,Fluxo!$D:$D,$D26)</f>
        <v>0</v>
      </c>
      <c r="EQ26" s="18">
        <f>SUMIFS(Fluxo!$N:$N,Fluxo!$S:$S,"&gt;"&amp;EP$5,Fluxo!$S:$S,"&lt;="&amp;EQ$5,Fluxo!$D:$D,$D26)</f>
        <v>0</v>
      </c>
      <c r="ER26" s="18">
        <f>SUMIFS(Fluxo!$N:$N,Fluxo!$S:$S,"&gt;"&amp;EQ$5,Fluxo!$S:$S,"&lt;="&amp;ER$5,Fluxo!$D:$D,$D26)</f>
        <v>0</v>
      </c>
      <c r="ES26" s="18">
        <f>SUMIFS(Fluxo!$N:$N,Fluxo!$S:$S,"&gt;"&amp;ER$5,Fluxo!$S:$S,"&lt;="&amp;ES$5,Fluxo!$D:$D,$D26)</f>
        <v>0</v>
      </c>
      <c r="ET26" s="18">
        <f>SUMIFS(Fluxo!$N:$N,Fluxo!$S:$S,"&gt;"&amp;ES$5,Fluxo!$S:$S,"&lt;="&amp;ET$5,Fluxo!$D:$D,$D26)</f>
        <v>0</v>
      </c>
      <c r="EU26" s="18">
        <f>SUMIFS(Fluxo!$N:$N,Fluxo!$S:$S,"&gt;"&amp;ET$5,Fluxo!$S:$S,"&lt;="&amp;EU$5,Fluxo!$D:$D,$D26)</f>
        <v>0</v>
      </c>
      <c r="EV26" s="18">
        <f>SUMIFS(Fluxo!$N:$N,Fluxo!$S:$S,"&gt;"&amp;EU$5,Fluxo!$S:$S,"&lt;="&amp;EV$5,Fluxo!$D:$D,$D26)</f>
        <v>0</v>
      </c>
      <c r="EW26" s="18">
        <f>SUMIFS(Fluxo!$N:$N,Fluxo!$S:$S,"&gt;"&amp;EV$5,Fluxo!$S:$S,"&lt;="&amp;EW$5,Fluxo!$D:$D,$D26)</f>
        <v>0</v>
      </c>
      <c r="EX26" s="18">
        <f>SUMIFS(Fluxo!$N:$N,Fluxo!$S:$S,"&gt;"&amp;EW$5,Fluxo!$S:$S,"&lt;="&amp;EX$5,Fluxo!$D:$D,$D26)</f>
        <v>0</v>
      </c>
      <c r="EY26" s="18">
        <f>SUMIFS(Fluxo!$N:$N,Fluxo!$S:$S,"&gt;"&amp;EX$5,Fluxo!$S:$S,"&lt;="&amp;EY$5,Fluxo!$D:$D,$D26)</f>
        <v>0</v>
      </c>
      <c r="EZ26" s="18">
        <f>SUMIFS(Fluxo!$N:$N,Fluxo!$S:$S,"&gt;"&amp;EY$5,Fluxo!$S:$S,"&lt;="&amp;EZ$5,Fluxo!$D:$D,$D26)</f>
        <v>0</v>
      </c>
      <c r="FA26" s="18">
        <f>SUMIFS(Fluxo!$N:$N,Fluxo!$S:$S,"&gt;"&amp;EZ$5,Fluxo!$S:$S,"&lt;="&amp;FA$5,Fluxo!$D:$D,$D26)</f>
        <v>0</v>
      </c>
      <c r="FB26" s="18">
        <f>SUMIFS(Fluxo!$N:$N,Fluxo!$S:$S,"&gt;"&amp;FA$5,Fluxo!$S:$S,"&lt;="&amp;FB$5,Fluxo!$D:$D,$D26)</f>
        <v>0</v>
      </c>
      <c r="FC26" s="18">
        <f>SUMIFS(Fluxo!$N:$N,Fluxo!$S:$S,"&gt;"&amp;FB$5,Fluxo!$S:$S,"&lt;="&amp;FC$5,Fluxo!$D:$D,$D26)</f>
        <v>0</v>
      </c>
      <c r="FD26" s="18">
        <f>SUMIFS(Fluxo!$N:$N,Fluxo!$S:$S,"&gt;"&amp;FC$5,Fluxo!$S:$S,"&lt;="&amp;FD$5,Fluxo!$D:$D,$D26)</f>
        <v>0</v>
      </c>
      <c r="FE26" s="18">
        <f>SUMIFS(Fluxo!$N:$N,Fluxo!$S:$S,"&gt;"&amp;FD$5,Fluxo!$S:$S,"&lt;="&amp;FE$5,Fluxo!$D:$D,$D26)</f>
        <v>0</v>
      </c>
      <c r="FF26" s="18">
        <f>SUMIFS(Fluxo!$N:$N,Fluxo!$S:$S,"&gt;"&amp;FE$5,Fluxo!$S:$S,"&lt;="&amp;FF$5,Fluxo!$D:$D,$D26)</f>
        <v>0</v>
      </c>
      <c r="FG26" s="18">
        <f>SUMIFS(Fluxo!$N:$N,Fluxo!$S:$S,"&gt;"&amp;FF$5,Fluxo!$S:$S,"&lt;="&amp;FG$5,Fluxo!$D:$D,$D26)</f>
        <v>0</v>
      </c>
      <c r="FH26" s="18">
        <f>SUMIFS(Fluxo!$N:$N,Fluxo!$S:$S,"&gt;"&amp;FG$5,Fluxo!$S:$S,"&lt;="&amp;FH$5,Fluxo!$D:$D,$D26)</f>
        <v>0</v>
      </c>
      <c r="FI26" s="18">
        <f>SUMIFS(Fluxo!$N:$N,Fluxo!$S:$S,"&gt;"&amp;FH$5,Fluxo!$S:$S,"&lt;="&amp;FI$5,Fluxo!$D:$D,$D26)</f>
        <v>0</v>
      </c>
      <c r="FJ26" s="18">
        <f>SUMIFS(Fluxo!$N:$N,Fluxo!$S:$S,"&gt;"&amp;FI$5,Fluxo!$S:$S,"&lt;="&amp;FJ$5,Fluxo!$D:$D,$D26)</f>
        <v>0</v>
      </c>
      <c r="FK26" s="18">
        <f>SUMIFS(Fluxo!$N:$N,Fluxo!$S:$S,"&gt;"&amp;FJ$5,Fluxo!$S:$S,"&lt;="&amp;FK$5,Fluxo!$D:$D,$D26)</f>
        <v>0</v>
      </c>
      <c r="FL26" s="18">
        <f>SUMIFS(Fluxo!$N:$N,Fluxo!$S:$S,"&gt;"&amp;FK$5,Fluxo!$S:$S,"&lt;="&amp;FL$5,Fluxo!$D:$D,$D26)</f>
        <v>0</v>
      </c>
      <c r="FM26" s="18">
        <f>SUMIFS(Fluxo!$N:$N,Fluxo!$S:$S,"&gt;"&amp;FL$5,Fluxo!$S:$S,"&lt;="&amp;FM$5,Fluxo!$D:$D,$D26)</f>
        <v>0</v>
      </c>
      <c r="FN26" s="18">
        <f>SUMIFS(Fluxo!$N:$N,Fluxo!$S:$S,"&gt;"&amp;FM$5,Fluxo!$S:$S,"&lt;="&amp;FN$5,Fluxo!$D:$D,$D26)</f>
        <v>0</v>
      </c>
      <c r="FO26" s="18">
        <f>SUMIFS(Fluxo!$N:$N,Fluxo!$S:$S,"&gt;"&amp;FN$5,Fluxo!$S:$S,"&lt;="&amp;FO$5,Fluxo!$D:$D,$D26)</f>
        <v>0</v>
      </c>
      <c r="FP26" s="18">
        <f>SUMIFS(Fluxo!$N:$N,Fluxo!$S:$S,"&gt;"&amp;FO$5,Fluxo!$S:$S,"&lt;="&amp;FP$5,Fluxo!$D:$D,$D26)</f>
        <v>0</v>
      </c>
      <c r="FQ26" s="18">
        <f>SUMIFS(Fluxo!$N:$N,Fluxo!$S:$S,"&gt;"&amp;FP$5,Fluxo!$S:$S,"&lt;="&amp;FQ$5,Fluxo!$D:$D,$D26)</f>
        <v>0</v>
      </c>
      <c r="FR26" s="18">
        <f>SUMIFS(Fluxo!$N:$N,Fluxo!$S:$S,"&gt;"&amp;FQ$5,Fluxo!$S:$S,"&lt;="&amp;FR$5,Fluxo!$D:$D,$D26)</f>
        <v>0</v>
      </c>
      <c r="FS26" s="18">
        <f>SUMIFS(Fluxo!$N:$N,Fluxo!$S:$S,"&gt;"&amp;FR$5,Fluxo!$S:$S,"&lt;="&amp;FS$5,Fluxo!$D:$D,$D26)</f>
        <v>0</v>
      </c>
      <c r="FT26" s="18">
        <f>SUMIFS(Fluxo!$N:$N,Fluxo!$S:$S,"&gt;"&amp;FS$5,Fluxo!$S:$S,"&lt;="&amp;FT$5,Fluxo!$D:$D,$D26)</f>
        <v>0</v>
      </c>
      <c r="FU26" s="18">
        <f>SUMIFS(Fluxo!$N:$N,Fluxo!$S:$S,"&gt;"&amp;FT$5,Fluxo!$S:$S,"&lt;="&amp;FU$5,Fluxo!$D:$D,$D26)</f>
        <v>0</v>
      </c>
      <c r="FV26" s="18">
        <f>SUMIFS(Fluxo!$N:$N,Fluxo!$S:$S,"&gt;"&amp;FU$5,Fluxo!$S:$S,"&lt;="&amp;FV$5,Fluxo!$D:$D,$D26)</f>
        <v>0</v>
      </c>
      <c r="FW26" s="18">
        <f>SUMIFS(Fluxo!$N:$N,Fluxo!$S:$S,"&gt;"&amp;FV$5,Fluxo!$S:$S,"&lt;="&amp;FW$5,Fluxo!$D:$D,$D26)</f>
        <v>0</v>
      </c>
      <c r="FX26" s="18">
        <f>SUMIFS(Fluxo!$N:$N,Fluxo!$S:$S,"&gt;"&amp;FW$5,Fluxo!$S:$S,"&lt;="&amp;FX$5,Fluxo!$D:$D,$D26)</f>
        <v>0</v>
      </c>
      <c r="FY26" s="18">
        <f>SUMIFS(Fluxo!$N:$N,Fluxo!$S:$S,"&gt;"&amp;FX$5,Fluxo!$S:$S,"&lt;="&amp;FY$5,Fluxo!$D:$D,$D26)</f>
        <v>0</v>
      </c>
      <c r="FZ26" s="18">
        <f>SUMIFS(Fluxo!$N:$N,Fluxo!$S:$S,"&gt;"&amp;FY$5,Fluxo!$S:$S,"&lt;="&amp;FZ$5,Fluxo!$D:$D,$D26)</f>
        <v>0</v>
      </c>
      <c r="GA26" s="18">
        <f>SUMIFS(Fluxo!$N:$N,Fluxo!$S:$S,"&gt;"&amp;FZ$5,Fluxo!$S:$S,"&lt;="&amp;GA$5,Fluxo!$D:$D,$D26)</f>
        <v>0</v>
      </c>
      <c r="GB26" s="18">
        <f>SUMIFS(Fluxo!$N:$N,Fluxo!$S:$S,"&gt;"&amp;GA$5,Fluxo!$S:$S,"&lt;="&amp;GB$5,Fluxo!$D:$D,$D26)</f>
        <v>0</v>
      </c>
      <c r="GC26" s="18">
        <f>SUMIFS(Fluxo!$N:$N,Fluxo!$S:$S,"&gt;"&amp;GB$5,Fluxo!$S:$S,"&lt;="&amp;GC$5,Fluxo!$D:$D,$D26)</f>
        <v>0</v>
      </c>
      <c r="GD26" s="18">
        <f>SUMIFS(Fluxo!$N:$N,Fluxo!$S:$S,"&gt;"&amp;GC$5,Fluxo!$S:$S,"&lt;="&amp;GD$5,Fluxo!$D:$D,$D26)</f>
        <v>0</v>
      </c>
      <c r="GE26" s="18">
        <f>SUMIFS(Fluxo!$N:$N,Fluxo!$S:$S,"&gt;"&amp;GD$5,Fluxo!$S:$S,"&lt;="&amp;GE$5,Fluxo!$D:$D,$D26)</f>
        <v>0</v>
      </c>
      <c r="GF26" s="18">
        <f>SUMIFS(Fluxo!$N:$N,Fluxo!$S:$S,"&gt;"&amp;GE$5,Fluxo!$S:$S,"&lt;="&amp;GF$5,Fluxo!$D:$D,$D26)</f>
        <v>0</v>
      </c>
      <c r="GG26" s="18">
        <f>SUMIFS(Fluxo!$N:$N,Fluxo!$S:$S,"&gt;"&amp;GF$5,Fluxo!$S:$S,"&lt;="&amp;GG$5,Fluxo!$D:$D,$D26)</f>
        <v>0</v>
      </c>
      <c r="GH26" s="18">
        <f>SUMIFS(Fluxo!$N:$N,Fluxo!$S:$S,"&gt;"&amp;GG$5,Fluxo!$S:$S,"&lt;="&amp;GH$5,Fluxo!$D:$D,$D26)</f>
        <v>0</v>
      </c>
      <c r="GI26" s="18">
        <f>SUMIFS(Fluxo!$N:$N,Fluxo!$S:$S,"&gt;"&amp;GH$5,Fluxo!$S:$S,"&lt;="&amp;GI$5,Fluxo!$D:$D,$D26)</f>
        <v>0</v>
      </c>
      <c r="GJ26" s="18">
        <f>SUMIFS(Fluxo!$N:$N,Fluxo!$S:$S,"&gt;"&amp;GI$5,Fluxo!$S:$S,"&lt;="&amp;GJ$5,Fluxo!$D:$D,$D26)</f>
        <v>0</v>
      </c>
      <c r="GK26" s="18">
        <f>SUMIFS(Fluxo!$N:$N,Fluxo!$S:$S,"&gt;"&amp;GJ$5,Fluxo!$S:$S,"&lt;="&amp;GK$5,Fluxo!$D:$D,$D26)</f>
        <v>0</v>
      </c>
      <c r="GL26" s="18">
        <f>SUMIFS(Fluxo!$N:$N,Fluxo!$S:$S,"&gt;"&amp;GK$5,Fluxo!$S:$S,"&lt;="&amp;GL$5,Fluxo!$D:$D,$D26)</f>
        <v>0</v>
      </c>
      <c r="GM26" s="18">
        <f>SUMIFS(Fluxo!$N:$N,Fluxo!$S:$S,"&gt;"&amp;GL$5,Fluxo!$S:$S,"&lt;="&amp;GM$5,Fluxo!$D:$D,$D26)</f>
        <v>0</v>
      </c>
      <c r="GN26" s="18">
        <f>SUMIFS(Fluxo!$N:$N,Fluxo!$S:$S,"&gt;"&amp;GM$5,Fluxo!$S:$S,"&lt;="&amp;GN$5,Fluxo!$D:$D,$D26)</f>
        <v>0</v>
      </c>
      <c r="GO26" s="18">
        <f>SUMIFS(Fluxo!$N:$N,Fluxo!$S:$S,"&gt;"&amp;GN$5,Fluxo!$S:$S,"&lt;="&amp;GO$5,Fluxo!$D:$D,$D26)</f>
        <v>0</v>
      </c>
      <c r="GP26" s="18">
        <f>SUMIFS(Fluxo!$N:$N,Fluxo!$S:$S,"&gt;"&amp;GO$5,Fluxo!$S:$S,"&lt;="&amp;GP$5,Fluxo!$D:$D,$D26)</f>
        <v>0</v>
      </c>
      <c r="GQ26" s="18">
        <f>SUMIFS(Fluxo!$N:$N,Fluxo!$S:$S,"&gt;"&amp;GP$5,Fluxo!$S:$S,"&lt;="&amp;GQ$5,Fluxo!$D:$D,$D26)</f>
        <v>0</v>
      </c>
      <c r="GR26" s="18">
        <f>SUMIFS(Fluxo!$N:$N,Fluxo!$S:$S,"&gt;"&amp;GQ$5,Fluxo!$S:$S,"&lt;="&amp;GR$5,Fluxo!$D:$D,$D26)</f>
        <v>0</v>
      </c>
      <c r="GS26" s="18">
        <f>SUMIFS(Fluxo!$N:$N,Fluxo!$S:$S,"&gt;"&amp;GR$5,Fluxo!$S:$S,"&lt;="&amp;GS$5,Fluxo!$D:$D,$D26)</f>
        <v>0</v>
      </c>
      <c r="GT26" s="18">
        <f>SUMIFS(Fluxo!$N:$N,Fluxo!$S:$S,"&gt;"&amp;GS$5,Fluxo!$S:$S,"&lt;="&amp;GT$5,Fluxo!$D:$D,$D26)</f>
        <v>0</v>
      </c>
      <c r="GU26" s="18">
        <f>SUMIFS(Fluxo!$N:$N,Fluxo!$S:$S,"&gt;"&amp;GT$5,Fluxo!$S:$S,"&lt;="&amp;GU$5,Fluxo!$D:$D,$D26)</f>
        <v>0</v>
      </c>
      <c r="GV26" s="18">
        <f>SUMIFS(Fluxo!$N:$N,Fluxo!$S:$S,"&gt;"&amp;GU$5,Fluxo!$S:$S,"&lt;="&amp;GV$5,Fluxo!$D:$D,$D26)</f>
        <v>0</v>
      </c>
      <c r="GW26" s="18">
        <f>SUMIFS(Fluxo!$N:$N,Fluxo!$S:$S,"&gt;"&amp;GV$5,Fluxo!$S:$S,"&lt;="&amp;GW$5,Fluxo!$D:$D,$D26)</f>
        <v>0</v>
      </c>
      <c r="GX26" s="18">
        <f>SUMIFS(Fluxo!$N:$N,Fluxo!$S:$S,"&gt;"&amp;GW$5,Fluxo!$S:$S,"&lt;="&amp;GX$5,Fluxo!$D:$D,$D26)</f>
        <v>0</v>
      </c>
      <c r="GY26" s="18">
        <f>SUMIFS(Fluxo!$N:$N,Fluxo!$S:$S,"&gt;"&amp;GX$5,Fluxo!$S:$S,"&lt;="&amp;GY$5,Fluxo!$D:$D,$D26)</f>
        <v>0</v>
      </c>
      <c r="GZ26" s="18">
        <f>SUMIFS(Fluxo!$N:$N,Fluxo!$S:$S,"&gt;"&amp;GY$5,Fluxo!$S:$S,"&lt;="&amp;GZ$5,Fluxo!$D:$D,$D26)</f>
        <v>0</v>
      </c>
      <c r="HA26" s="18">
        <f>SUMIFS(Fluxo!$N:$N,Fluxo!$S:$S,"&gt;"&amp;GZ$5,Fluxo!$S:$S,"&lt;="&amp;HA$5,Fluxo!$D:$D,$D26)</f>
        <v>0</v>
      </c>
      <c r="HB26" s="18">
        <f>SUMIFS(Fluxo!$N:$N,Fluxo!$S:$S,"&gt;"&amp;HA$5,Fluxo!$S:$S,"&lt;="&amp;HB$5,Fluxo!$D:$D,$D26)</f>
        <v>0</v>
      </c>
      <c r="HC26" s="18">
        <f>SUMIFS(Fluxo!$N:$N,Fluxo!$S:$S,"&gt;"&amp;HB$5,Fluxo!$S:$S,"&lt;="&amp;HC$5,Fluxo!$D:$D,$D26)</f>
        <v>0</v>
      </c>
      <c r="HD26" s="18">
        <f>SUMIFS(Fluxo!$N:$N,Fluxo!$S:$S,"&gt;"&amp;HC$5,Fluxo!$S:$S,"&lt;="&amp;HD$5,Fluxo!$D:$D,$D26)</f>
        <v>0</v>
      </c>
      <c r="HE26" s="18">
        <f>SUMIFS(Fluxo!$N:$N,Fluxo!$S:$S,"&gt;"&amp;HD$5,Fluxo!$S:$S,"&lt;="&amp;HE$5,Fluxo!$D:$D,$D26)</f>
        <v>0</v>
      </c>
      <c r="HF26" s="18">
        <f>SUMIFS(Fluxo!$N:$N,Fluxo!$S:$S,"&gt;"&amp;HE$5,Fluxo!$S:$S,"&lt;="&amp;HF$5,Fluxo!$D:$D,$D26)</f>
        <v>0</v>
      </c>
    </row>
    <row r="27" spans="1:214" s="16" customFormat="1">
      <c r="A27" s="20">
        <f t="shared" si="15"/>
        <v>17</v>
      </c>
      <c r="B27" s="140" t="str">
        <f>'Check Carteira'!C19</f>
        <v>E.1016.99.01.0072</v>
      </c>
      <c r="C27" s="19">
        <v>1</v>
      </c>
      <c r="D27" s="129" t="str">
        <f>'Check Carteira'!F19</f>
        <v>A-0072</v>
      </c>
      <c r="E27" s="21">
        <f>IFERROR(INDEX(Contratos!L:L,MATCH(D27,Contratos!R:R,0)),"")</f>
        <v>45063</v>
      </c>
      <c r="F27" s="139">
        <f>IFERROR(INDEX(Contratos!G:G,MATCH(D27,Contratos!R:R,0)),"")</f>
        <v>875000</v>
      </c>
      <c r="G27" s="83" t="str">
        <f ca="1">IFERROR(XNPV(#REF!,OFFSET(J27,0,MATCH(EOMONTH(E27,0),$J$5:$HF$5,0)-1,1,COUNT($J$5:$HF$5)-MATCH(EOMONTH(E27,0),$J$5:$HF$5,0)+1),OFFSET($J$5,0,MATCH(EOMONTH(E27,0),$J$5:$HF$5,0)-1,1,COUNT($J$5:$HF$5)-MATCH(EOMONTH(E27,0),$J$5:$HF$5,0)+1)),"")</f>
        <v/>
      </c>
      <c r="H27" s="83">
        <f t="shared" si="16"/>
        <v>888811.30000000075</v>
      </c>
      <c r="I27" s="18"/>
      <c r="J27" s="18">
        <f>SUMIFS(Fluxo!$N:$N,Fluxo!$S:$S,"&gt;"&amp;I$5,Fluxo!$S:$S,"&lt;="&amp;J$5,Fluxo!$D:$D,$D27)</f>
        <v>0</v>
      </c>
      <c r="K27" s="18">
        <f>SUMIFS(Fluxo!$N:$N,Fluxo!$S:$S,"&gt;"&amp;J$5,Fluxo!$S:$S,"&lt;="&amp;K$5,Fluxo!$D:$D,$D27)</f>
        <v>650000</v>
      </c>
      <c r="L27" s="18">
        <f>SUMIFS(Fluxo!$N:$N,Fluxo!$S:$S,"&gt;"&amp;K$5,Fluxo!$S:$S,"&lt;="&amp;L$5,Fluxo!$D:$D,$D27)</f>
        <v>3004.3</v>
      </c>
      <c r="M27" s="18">
        <f>SUMIFS(Fluxo!$N:$N,Fluxo!$S:$S,"&gt;"&amp;L$5,Fluxo!$S:$S,"&lt;="&amp;M$5,Fluxo!$D:$D,$D27)</f>
        <v>3022.08</v>
      </c>
      <c r="N27" s="18">
        <f>SUMIFS(Fluxo!$N:$N,Fluxo!$S:$S,"&gt;"&amp;M$5,Fluxo!$S:$S,"&lt;="&amp;N$5,Fluxo!$D:$D,$D27)</f>
        <v>3043.65</v>
      </c>
      <c r="O27" s="18">
        <f>SUMIFS(Fluxo!$N:$N,Fluxo!$S:$S,"&gt;"&amp;N$5,Fluxo!$S:$S,"&lt;="&amp;O$5,Fluxo!$D:$D,$D27)</f>
        <v>3046.72</v>
      </c>
      <c r="P27" s="18">
        <f>SUMIFS(Fluxo!$N:$N,Fluxo!$S:$S,"&gt;"&amp;O$5,Fluxo!$S:$S,"&lt;="&amp;P$5,Fluxo!$D:$D,$D27)</f>
        <v>3051.78</v>
      </c>
      <c r="Q27" s="18">
        <f>SUMIFS(Fluxo!$N:$N,Fluxo!$S:$S,"&gt;"&amp;P$5,Fluxo!$S:$S,"&lt;="&amp;Q$5,Fluxo!$D:$D,$D27)</f>
        <v>3062.22</v>
      </c>
      <c r="R27" s="18">
        <f>SUMIFS(Fluxo!$N:$N,Fluxo!$S:$S,"&gt;"&amp;Q$5,Fluxo!$S:$S,"&lt;="&amp;R$5,Fluxo!$D:$D,$D27)</f>
        <v>3068.27</v>
      </c>
      <c r="S27" s="18">
        <f>SUMIFS(Fluxo!$N:$N,Fluxo!$S:$S,"&gt;"&amp;R$5,Fluxo!$S:$S,"&lt;="&amp;S$5,Fluxo!$D:$D,$D27)</f>
        <v>3070.38</v>
      </c>
      <c r="T27" s="18">
        <f>SUMIFS(Fluxo!$N:$N,Fluxo!$S:$S,"&gt;"&amp;S$5,Fluxo!$S:$S,"&lt;="&amp;T$5,Fluxo!$D:$D,$D27)</f>
        <v>3079.79</v>
      </c>
      <c r="U27" s="18">
        <f>SUMIFS(Fluxo!$N:$N,Fluxo!$S:$S,"&gt;"&amp;T$5,Fluxo!$S:$S,"&lt;="&amp;U$5,Fluxo!$D:$D,$D27)</f>
        <v>3088.11</v>
      </c>
      <c r="V27" s="18">
        <f>SUMIFS(Fluxo!$N:$N,Fluxo!$S:$S,"&gt;"&amp;U$5,Fluxo!$S:$S,"&lt;="&amp;V$5,Fluxo!$D:$D,$D27)</f>
        <v>3092.17</v>
      </c>
      <c r="W27" s="18">
        <f>SUMIFS(Fluxo!$N:$N,Fluxo!$S:$S,"&gt;"&amp;V$5,Fluxo!$S:$S,"&lt;="&amp;W$5,Fluxo!$D:$D,$D27)</f>
        <v>3100.81</v>
      </c>
      <c r="X27" s="18">
        <f>SUMIFS(Fluxo!$N:$N,Fluxo!$S:$S,"&gt;"&amp;W$5,Fluxo!$S:$S,"&lt;="&amp;X$5,Fluxo!$D:$D,$D27)</f>
        <v>3116.8</v>
      </c>
      <c r="Y27" s="18">
        <f>SUMIFS(Fluxo!$N:$N,Fluxo!$S:$S,"&gt;"&amp;X$5,Fluxo!$S:$S,"&lt;="&amp;Y$5,Fluxo!$D:$D,$D27)</f>
        <v>3143.68</v>
      </c>
      <c r="Z27" s="18">
        <f>SUMIFS(Fluxo!$N:$N,Fluxo!$S:$S,"&gt;"&amp;Y$5,Fluxo!$S:$S,"&lt;="&amp;Z$5,Fluxo!$D:$D,$D27)</f>
        <v>3166.15</v>
      </c>
      <c r="AA27" s="18">
        <f>SUMIFS(Fluxo!$N:$N,Fluxo!$S:$S,"&gt;"&amp;Z$5,Fluxo!$S:$S,"&lt;="&amp;AA$5,Fluxo!$D:$D,$D27)</f>
        <v>3189.04</v>
      </c>
      <c r="AB27" s="18">
        <f>SUMIFS(Fluxo!$N:$N,Fluxo!$S:$S,"&gt;"&amp;AA$5,Fluxo!$S:$S,"&lt;="&amp;AB$5,Fluxo!$D:$D,$D27)</f>
        <v>3211.28</v>
      </c>
      <c r="AC27" s="18">
        <f>SUMIFS(Fluxo!$N:$N,Fluxo!$S:$S,"&gt;"&amp;AB$5,Fluxo!$S:$S,"&lt;="&amp;AC$5,Fluxo!$D:$D,$D27)</f>
        <v>3211.28</v>
      </c>
      <c r="AD27" s="18">
        <f>SUMIFS(Fluxo!$N:$N,Fluxo!$S:$S,"&gt;"&amp;AC$5,Fluxo!$S:$S,"&lt;="&amp;AD$5,Fluxo!$D:$D,$D27)</f>
        <v>3211.28</v>
      </c>
      <c r="AE27" s="18">
        <f>SUMIFS(Fluxo!$N:$N,Fluxo!$S:$S,"&gt;"&amp;AD$5,Fluxo!$S:$S,"&lt;="&amp;AE$5,Fluxo!$D:$D,$D27)</f>
        <v>3211.28</v>
      </c>
      <c r="AF27" s="18">
        <f>SUMIFS(Fluxo!$N:$N,Fluxo!$S:$S,"&gt;"&amp;AE$5,Fluxo!$S:$S,"&lt;="&amp;AF$5,Fluxo!$D:$D,$D27)</f>
        <v>3211.28</v>
      </c>
      <c r="AG27" s="18">
        <f>SUMIFS(Fluxo!$N:$N,Fluxo!$S:$S,"&gt;"&amp;AF$5,Fluxo!$S:$S,"&lt;="&amp;AG$5,Fluxo!$D:$D,$D27)</f>
        <v>3211.28</v>
      </c>
      <c r="AH27" s="18">
        <f>SUMIFS(Fluxo!$N:$N,Fluxo!$S:$S,"&gt;"&amp;AG$5,Fluxo!$S:$S,"&lt;="&amp;AH$5,Fluxo!$D:$D,$D27)</f>
        <v>3211.28</v>
      </c>
      <c r="AI27" s="18">
        <f>SUMIFS(Fluxo!$N:$N,Fluxo!$S:$S,"&gt;"&amp;AH$5,Fluxo!$S:$S,"&lt;="&amp;AI$5,Fluxo!$D:$D,$D27)</f>
        <v>3211.28</v>
      </c>
      <c r="AJ27" s="18">
        <f>SUMIFS(Fluxo!$N:$N,Fluxo!$S:$S,"&gt;"&amp;AI$5,Fluxo!$S:$S,"&lt;="&amp;AJ$5,Fluxo!$D:$D,$D27)</f>
        <v>3211.28</v>
      </c>
      <c r="AK27" s="18">
        <f>SUMIFS(Fluxo!$N:$N,Fluxo!$S:$S,"&gt;"&amp;AJ$5,Fluxo!$S:$S,"&lt;="&amp;AK$5,Fluxo!$D:$D,$D27)</f>
        <v>3211.28</v>
      </c>
      <c r="AL27" s="18">
        <f>SUMIFS(Fluxo!$N:$N,Fluxo!$S:$S,"&gt;"&amp;AK$5,Fluxo!$S:$S,"&lt;="&amp;AL$5,Fluxo!$D:$D,$D27)</f>
        <v>3211.28</v>
      </c>
      <c r="AM27" s="18">
        <f>SUMIFS(Fluxo!$N:$N,Fluxo!$S:$S,"&gt;"&amp;AL$5,Fluxo!$S:$S,"&lt;="&amp;AM$5,Fluxo!$D:$D,$D27)</f>
        <v>3211.28</v>
      </c>
      <c r="AN27" s="18">
        <f>SUMIFS(Fluxo!$N:$N,Fluxo!$S:$S,"&gt;"&amp;AM$5,Fluxo!$S:$S,"&lt;="&amp;AN$5,Fluxo!$D:$D,$D27)</f>
        <v>3211.28</v>
      </c>
      <c r="AO27" s="18">
        <f>SUMIFS(Fluxo!$N:$N,Fluxo!$S:$S,"&gt;"&amp;AN$5,Fluxo!$S:$S,"&lt;="&amp;AO$5,Fluxo!$D:$D,$D27)</f>
        <v>3211.28</v>
      </c>
      <c r="AP27" s="18">
        <f>SUMIFS(Fluxo!$N:$N,Fluxo!$S:$S,"&gt;"&amp;AO$5,Fluxo!$S:$S,"&lt;="&amp;AP$5,Fluxo!$D:$D,$D27)</f>
        <v>3211.28</v>
      </c>
      <c r="AQ27" s="18">
        <f>SUMIFS(Fluxo!$N:$N,Fluxo!$S:$S,"&gt;"&amp;AP$5,Fluxo!$S:$S,"&lt;="&amp;AQ$5,Fluxo!$D:$D,$D27)</f>
        <v>3211.28</v>
      </c>
      <c r="AR27" s="18">
        <f>SUMIFS(Fluxo!$N:$N,Fluxo!$S:$S,"&gt;"&amp;AQ$5,Fluxo!$S:$S,"&lt;="&amp;AR$5,Fluxo!$D:$D,$D27)</f>
        <v>3211.28</v>
      </c>
      <c r="AS27" s="18">
        <f>SUMIFS(Fluxo!$N:$N,Fluxo!$S:$S,"&gt;"&amp;AR$5,Fluxo!$S:$S,"&lt;="&amp;AS$5,Fluxo!$D:$D,$D27)</f>
        <v>3211.28</v>
      </c>
      <c r="AT27" s="18">
        <f>SUMIFS(Fluxo!$N:$N,Fluxo!$S:$S,"&gt;"&amp;AS$5,Fluxo!$S:$S,"&lt;="&amp;AT$5,Fluxo!$D:$D,$D27)</f>
        <v>3211.28</v>
      </c>
      <c r="AU27" s="18">
        <f>SUMIFS(Fluxo!$N:$N,Fluxo!$S:$S,"&gt;"&amp;AT$5,Fluxo!$S:$S,"&lt;="&amp;AU$5,Fluxo!$D:$D,$D27)</f>
        <v>127915.82</v>
      </c>
      <c r="AV27" s="18">
        <f>SUMIFS(Fluxo!$N:$N,Fluxo!$S:$S,"&gt;"&amp;AU$5,Fluxo!$S:$S,"&lt;="&amp;AV$5,Fluxo!$D:$D,$D27)</f>
        <v>535.21</v>
      </c>
      <c r="AW27" s="18">
        <f>SUMIFS(Fluxo!$N:$N,Fluxo!$S:$S,"&gt;"&amp;AV$5,Fluxo!$S:$S,"&lt;="&amp;AW$5,Fluxo!$D:$D,$D27)</f>
        <v>0</v>
      </c>
      <c r="AX27" s="18">
        <f>SUMIFS(Fluxo!$N:$N,Fluxo!$S:$S,"&gt;"&amp;AW$5,Fluxo!$S:$S,"&lt;="&amp;AX$5,Fluxo!$D:$D,$D27)</f>
        <v>0</v>
      </c>
      <c r="AY27" s="18">
        <f>SUMIFS(Fluxo!$N:$N,Fluxo!$S:$S,"&gt;"&amp;AX$5,Fluxo!$S:$S,"&lt;="&amp;AY$5,Fluxo!$D:$D,$D27)</f>
        <v>0</v>
      </c>
      <c r="AZ27" s="18">
        <f>SUMIFS(Fluxo!$N:$N,Fluxo!$S:$S,"&gt;"&amp;AY$5,Fluxo!$S:$S,"&lt;="&amp;AZ$5,Fluxo!$D:$D,$D27)</f>
        <v>0</v>
      </c>
      <c r="BA27" s="18">
        <f>SUMIFS(Fluxo!$N:$N,Fluxo!$S:$S,"&gt;"&amp;AZ$5,Fluxo!$S:$S,"&lt;="&amp;BA$5,Fluxo!$D:$D,$D27)</f>
        <v>0</v>
      </c>
      <c r="BB27" s="18">
        <f>SUMIFS(Fluxo!$N:$N,Fluxo!$S:$S,"&gt;"&amp;BA$5,Fluxo!$S:$S,"&lt;="&amp;BB$5,Fluxo!$D:$D,$D27)</f>
        <v>0</v>
      </c>
      <c r="BC27" s="18">
        <f>SUMIFS(Fluxo!$N:$N,Fluxo!$S:$S,"&gt;"&amp;BB$5,Fluxo!$S:$S,"&lt;="&amp;BC$5,Fluxo!$D:$D,$D27)</f>
        <v>0</v>
      </c>
      <c r="BD27" s="18">
        <f>SUMIFS(Fluxo!$N:$N,Fluxo!$S:$S,"&gt;"&amp;BC$5,Fluxo!$S:$S,"&lt;="&amp;BD$5,Fluxo!$D:$D,$D27)</f>
        <v>0</v>
      </c>
      <c r="BE27" s="18">
        <f>SUMIFS(Fluxo!$N:$N,Fluxo!$S:$S,"&gt;"&amp;BD$5,Fluxo!$S:$S,"&lt;="&amp;BE$5,Fluxo!$D:$D,$D27)</f>
        <v>0</v>
      </c>
      <c r="BF27" s="18">
        <f>SUMIFS(Fluxo!$N:$N,Fluxo!$S:$S,"&gt;"&amp;BE$5,Fluxo!$S:$S,"&lt;="&amp;BF$5,Fluxo!$D:$D,$D27)</f>
        <v>0</v>
      </c>
      <c r="BG27" s="18">
        <f>SUMIFS(Fluxo!$N:$N,Fluxo!$S:$S,"&gt;"&amp;BF$5,Fluxo!$S:$S,"&lt;="&amp;BG$5,Fluxo!$D:$D,$D27)</f>
        <v>0</v>
      </c>
      <c r="BH27" s="18">
        <f>SUMIFS(Fluxo!$N:$N,Fluxo!$S:$S,"&gt;"&amp;BG$5,Fluxo!$S:$S,"&lt;="&amp;BH$5,Fluxo!$D:$D,$D27)</f>
        <v>0</v>
      </c>
      <c r="BI27" s="18">
        <f>SUMIFS(Fluxo!$N:$N,Fluxo!$S:$S,"&gt;"&amp;BH$5,Fluxo!$S:$S,"&lt;="&amp;BI$5,Fluxo!$D:$D,$D27)</f>
        <v>0</v>
      </c>
      <c r="BJ27" s="18">
        <f>SUMIFS(Fluxo!$N:$N,Fluxo!$S:$S,"&gt;"&amp;BI$5,Fluxo!$S:$S,"&lt;="&amp;BJ$5,Fluxo!$D:$D,$D27)</f>
        <v>0</v>
      </c>
      <c r="BK27" s="18">
        <f>SUMIFS(Fluxo!$N:$N,Fluxo!$S:$S,"&gt;"&amp;BJ$5,Fluxo!$S:$S,"&lt;="&amp;BK$5,Fluxo!$D:$D,$D27)</f>
        <v>0</v>
      </c>
      <c r="BL27" s="18">
        <f>SUMIFS(Fluxo!$N:$N,Fluxo!$S:$S,"&gt;"&amp;BK$5,Fluxo!$S:$S,"&lt;="&amp;BL$5,Fluxo!$D:$D,$D27)</f>
        <v>0</v>
      </c>
      <c r="BM27" s="18">
        <f>SUMIFS(Fluxo!$N:$N,Fluxo!$S:$S,"&gt;"&amp;BL$5,Fluxo!$S:$S,"&lt;="&amp;BM$5,Fluxo!$D:$D,$D27)</f>
        <v>0</v>
      </c>
      <c r="BN27" s="18">
        <f>SUMIFS(Fluxo!$N:$N,Fluxo!$S:$S,"&gt;"&amp;BM$5,Fluxo!$S:$S,"&lt;="&amp;BN$5,Fluxo!$D:$D,$D27)</f>
        <v>0</v>
      </c>
      <c r="BO27" s="18">
        <f>SUMIFS(Fluxo!$N:$N,Fluxo!$S:$S,"&gt;"&amp;BN$5,Fluxo!$S:$S,"&lt;="&amp;BO$5,Fluxo!$D:$D,$D27)</f>
        <v>0</v>
      </c>
      <c r="BP27" s="18">
        <f>SUMIFS(Fluxo!$N:$N,Fluxo!$S:$S,"&gt;"&amp;BO$5,Fluxo!$S:$S,"&lt;="&amp;BP$5,Fluxo!$D:$D,$D27)</f>
        <v>0</v>
      </c>
      <c r="BQ27" s="18">
        <f>SUMIFS(Fluxo!$N:$N,Fluxo!$S:$S,"&gt;"&amp;BP$5,Fluxo!$S:$S,"&lt;="&amp;BQ$5,Fluxo!$D:$D,$D27)</f>
        <v>0</v>
      </c>
      <c r="BR27" s="18">
        <f>SUMIFS(Fluxo!$N:$N,Fluxo!$S:$S,"&gt;"&amp;BQ$5,Fluxo!$S:$S,"&lt;="&amp;BR$5,Fluxo!$D:$D,$D27)</f>
        <v>0</v>
      </c>
      <c r="BS27" s="18">
        <f>SUMIFS(Fluxo!$N:$N,Fluxo!$S:$S,"&gt;"&amp;BR$5,Fluxo!$S:$S,"&lt;="&amp;BS$5,Fluxo!$D:$D,$D27)</f>
        <v>0</v>
      </c>
      <c r="BT27" s="18">
        <f>SUMIFS(Fluxo!$N:$N,Fluxo!$S:$S,"&gt;"&amp;BS$5,Fluxo!$S:$S,"&lt;="&amp;BT$5,Fluxo!$D:$D,$D27)</f>
        <v>0</v>
      </c>
      <c r="BU27" s="18">
        <f>SUMIFS(Fluxo!$N:$N,Fluxo!$S:$S,"&gt;"&amp;BT$5,Fluxo!$S:$S,"&lt;="&amp;BU$5,Fluxo!$D:$D,$D27)</f>
        <v>0</v>
      </c>
      <c r="BV27" s="18">
        <f>SUMIFS(Fluxo!$N:$N,Fluxo!$S:$S,"&gt;"&amp;BU$5,Fluxo!$S:$S,"&lt;="&amp;BV$5,Fluxo!$D:$D,$D27)</f>
        <v>0</v>
      </c>
      <c r="BW27" s="18">
        <f>SUMIFS(Fluxo!$N:$N,Fluxo!$S:$S,"&gt;"&amp;BV$5,Fluxo!$S:$S,"&lt;="&amp;BW$5,Fluxo!$D:$D,$D27)</f>
        <v>0</v>
      </c>
      <c r="BX27" s="18">
        <f>SUMIFS(Fluxo!$N:$N,Fluxo!$S:$S,"&gt;"&amp;BW$5,Fluxo!$S:$S,"&lt;="&amp;BX$5,Fluxo!$D:$D,$D27)</f>
        <v>0</v>
      </c>
      <c r="BY27" s="18">
        <f>SUMIFS(Fluxo!$N:$N,Fluxo!$S:$S,"&gt;"&amp;BX$5,Fluxo!$S:$S,"&lt;="&amp;BY$5,Fluxo!$D:$D,$D27)</f>
        <v>0</v>
      </c>
      <c r="BZ27" s="18">
        <f>SUMIFS(Fluxo!$N:$N,Fluxo!$S:$S,"&gt;"&amp;BY$5,Fluxo!$S:$S,"&lt;="&amp;BZ$5,Fluxo!$D:$D,$D27)</f>
        <v>0</v>
      </c>
      <c r="CA27" s="18">
        <f>SUMIFS(Fluxo!$N:$N,Fluxo!$S:$S,"&gt;"&amp;BZ$5,Fluxo!$S:$S,"&lt;="&amp;CA$5,Fluxo!$D:$D,$D27)</f>
        <v>0</v>
      </c>
      <c r="CB27" s="18">
        <f>SUMIFS(Fluxo!$N:$N,Fluxo!$S:$S,"&gt;"&amp;CA$5,Fluxo!$S:$S,"&lt;="&amp;CB$5,Fluxo!$D:$D,$D27)</f>
        <v>0</v>
      </c>
      <c r="CC27" s="18">
        <f>SUMIFS(Fluxo!$N:$N,Fluxo!$S:$S,"&gt;"&amp;CB$5,Fluxo!$S:$S,"&lt;="&amp;CC$5,Fluxo!$D:$D,$D27)</f>
        <v>0</v>
      </c>
      <c r="CD27" s="18">
        <f>SUMIFS(Fluxo!$N:$N,Fluxo!$S:$S,"&gt;"&amp;CC$5,Fluxo!$S:$S,"&lt;="&amp;CD$5,Fluxo!$D:$D,$D27)</f>
        <v>0</v>
      </c>
      <c r="CE27" s="18">
        <f>SUMIFS(Fluxo!$N:$N,Fluxo!$S:$S,"&gt;"&amp;CD$5,Fluxo!$S:$S,"&lt;="&amp;CE$5,Fluxo!$D:$D,$D27)</f>
        <v>0</v>
      </c>
      <c r="CF27" s="18">
        <f>SUMIFS(Fluxo!$N:$N,Fluxo!$S:$S,"&gt;"&amp;CE$5,Fluxo!$S:$S,"&lt;="&amp;CF$5,Fluxo!$D:$D,$D27)</f>
        <v>0</v>
      </c>
      <c r="CG27" s="18">
        <f>SUMIFS(Fluxo!$N:$N,Fluxo!$S:$S,"&gt;"&amp;CF$5,Fluxo!$S:$S,"&lt;="&amp;CG$5,Fluxo!$D:$D,$D27)</f>
        <v>0</v>
      </c>
      <c r="CH27" s="18">
        <f>SUMIFS(Fluxo!$N:$N,Fluxo!$S:$S,"&gt;"&amp;CG$5,Fluxo!$S:$S,"&lt;="&amp;CH$5,Fluxo!$D:$D,$D27)</f>
        <v>0</v>
      </c>
      <c r="CI27" s="18">
        <f>SUMIFS(Fluxo!$N:$N,Fluxo!$S:$S,"&gt;"&amp;CH$5,Fluxo!$S:$S,"&lt;="&amp;CI$5,Fluxo!$D:$D,$D27)</f>
        <v>0</v>
      </c>
      <c r="CJ27" s="18">
        <f>SUMIFS(Fluxo!$N:$N,Fluxo!$S:$S,"&gt;"&amp;CI$5,Fluxo!$S:$S,"&lt;="&amp;CJ$5,Fluxo!$D:$D,$D27)</f>
        <v>0</v>
      </c>
      <c r="CK27" s="18">
        <f>SUMIFS(Fluxo!$N:$N,Fluxo!$S:$S,"&gt;"&amp;CJ$5,Fluxo!$S:$S,"&lt;="&amp;CK$5,Fluxo!$D:$D,$D27)</f>
        <v>0</v>
      </c>
      <c r="CL27" s="18">
        <f>SUMIFS(Fluxo!$N:$N,Fluxo!$S:$S,"&gt;"&amp;CK$5,Fluxo!$S:$S,"&lt;="&amp;CL$5,Fluxo!$D:$D,$D27)</f>
        <v>0</v>
      </c>
      <c r="CM27" s="18">
        <f>SUMIFS(Fluxo!$N:$N,Fluxo!$S:$S,"&gt;"&amp;CL$5,Fluxo!$S:$S,"&lt;="&amp;CM$5,Fluxo!$D:$D,$D27)</f>
        <v>0</v>
      </c>
      <c r="CN27" s="18">
        <f>SUMIFS(Fluxo!$N:$N,Fluxo!$S:$S,"&gt;"&amp;CM$5,Fluxo!$S:$S,"&lt;="&amp;CN$5,Fluxo!$D:$D,$D27)</f>
        <v>0</v>
      </c>
      <c r="CO27" s="18">
        <f>SUMIFS(Fluxo!$N:$N,Fluxo!$S:$S,"&gt;"&amp;CN$5,Fluxo!$S:$S,"&lt;="&amp;CO$5,Fluxo!$D:$D,$D27)</f>
        <v>0</v>
      </c>
      <c r="CP27" s="18">
        <f>SUMIFS(Fluxo!$N:$N,Fluxo!$S:$S,"&gt;"&amp;CO$5,Fluxo!$S:$S,"&lt;="&amp;CP$5,Fluxo!$D:$D,$D27)</f>
        <v>0</v>
      </c>
      <c r="CQ27" s="18">
        <f>SUMIFS(Fluxo!$N:$N,Fluxo!$S:$S,"&gt;"&amp;CP$5,Fluxo!$S:$S,"&lt;="&amp;CQ$5,Fluxo!$D:$D,$D27)</f>
        <v>0</v>
      </c>
      <c r="CR27" s="18">
        <f>SUMIFS(Fluxo!$N:$N,Fluxo!$S:$S,"&gt;"&amp;CQ$5,Fluxo!$S:$S,"&lt;="&amp;CR$5,Fluxo!$D:$D,$D27)</f>
        <v>0</v>
      </c>
      <c r="CS27" s="18">
        <f>SUMIFS(Fluxo!$N:$N,Fluxo!$S:$S,"&gt;"&amp;CR$5,Fluxo!$S:$S,"&lt;="&amp;CS$5,Fluxo!$D:$D,$D27)</f>
        <v>0</v>
      </c>
      <c r="CT27" s="18">
        <f>SUMIFS(Fluxo!$N:$N,Fluxo!$S:$S,"&gt;"&amp;CS$5,Fluxo!$S:$S,"&lt;="&amp;CT$5,Fluxo!$D:$D,$D27)</f>
        <v>0</v>
      </c>
      <c r="CU27" s="18">
        <f>SUMIFS(Fluxo!$N:$N,Fluxo!$S:$S,"&gt;"&amp;CT$5,Fluxo!$S:$S,"&lt;="&amp;CU$5,Fluxo!$D:$D,$D27)</f>
        <v>0</v>
      </c>
      <c r="CV27" s="18">
        <f>SUMIFS(Fluxo!$N:$N,Fluxo!$S:$S,"&gt;"&amp;CU$5,Fluxo!$S:$S,"&lt;="&amp;CV$5,Fluxo!$D:$D,$D27)</f>
        <v>0</v>
      </c>
      <c r="CW27" s="18">
        <f>SUMIFS(Fluxo!$N:$N,Fluxo!$S:$S,"&gt;"&amp;CV$5,Fluxo!$S:$S,"&lt;="&amp;CW$5,Fluxo!$D:$D,$D27)</f>
        <v>0</v>
      </c>
      <c r="CX27" s="18">
        <f>SUMIFS(Fluxo!$N:$N,Fluxo!$S:$S,"&gt;"&amp;CW$5,Fluxo!$S:$S,"&lt;="&amp;CX$5,Fluxo!$D:$D,$D27)</f>
        <v>0</v>
      </c>
      <c r="CY27" s="18">
        <f>SUMIFS(Fluxo!$N:$N,Fluxo!$S:$S,"&gt;"&amp;CX$5,Fluxo!$S:$S,"&lt;="&amp;CY$5,Fluxo!$D:$D,$D27)</f>
        <v>0</v>
      </c>
      <c r="CZ27" s="18">
        <f>SUMIFS(Fluxo!$N:$N,Fluxo!$S:$S,"&gt;"&amp;CY$5,Fluxo!$S:$S,"&lt;="&amp;CZ$5,Fluxo!$D:$D,$D27)</f>
        <v>0</v>
      </c>
      <c r="DA27" s="18">
        <f>SUMIFS(Fluxo!$N:$N,Fluxo!$S:$S,"&gt;"&amp;CZ$5,Fluxo!$S:$S,"&lt;="&amp;DA$5,Fluxo!$D:$D,$D27)</f>
        <v>0</v>
      </c>
      <c r="DB27" s="18">
        <f>SUMIFS(Fluxo!$N:$N,Fluxo!$S:$S,"&gt;"&amp;DA$5,Fluxo!$S:$S,"&lt;="&amp;DB$5,Fluxo!$D:$D,$D27)</f>
        <v>0</v>
      </c>
      <c r="DC27" s="18">
        <f>SUMIFS(Fluxo!$N:$N,Fluxo!$S:$S,"&gt;"&amp;DB$5,Fluxo!$S:$S,"&lt;="&amp;DC$5,Fluxo!$D:$D,$D27)</f>
        <v>0</v>
      </c>
      <c r="DD27" s="18">
        <f>SUMIFS(Fluxo!$N:$N,Fluxo!$S:$S,"&gt;"&amp;DC$5,Fluxo!$S:$S,"&lt;="&amp;DD$5,Fluxo!$D:$D,$D27)</f>
        <v>0</v>
      </c>
      <c r="DE27" s="18">
        <f>SUMIFS(Fluxo!$N:$N,Fluxo!$S:$S,"&gt;"&amp;DD$5,Fluxo!$S:$S,"&lt;="&amp;DE$5,Fluxo!$D:$D,$D27)</f>
        <v>0</v>
      </c>
      <c r="DF27" s="18">
        <f>SUMIFS(Fluxo!$N:$N,Fluxo!$S:$S,"&gt;"&amp;DE$5,Fluxo!$S:$S,"&lt;="&amp;DF$5,Fluxo!$D:$D,$D27)</f>
        <v>0</v>
      </c>
      <c r="DG27" s="18">
        <f>SUMIFS(Fluxo!$N:$N,Fluxo!$S:$S,"&gt;"&amp;DF$5,Fluxo!$S:$S,"&lt;="&amp;DG$5,Fluxo!$D:$D,$D27)</f>
        <v>0</v>
      </c>
      <c r="DH27" s="18">
        <f>SUMIFS(Fluxo!$N:$N,Fluxo!$S:$S,"&gt;"&amp;DG$5,Fluxo!$S:$S,"&lt;="&amp;DH$5,Fluxo!$D:$D,$D27)</f>
        <v>0</v>
      </c>
      <c r="DI27" s="18">
        <f>SUMIFS(Fluxo!$N:$N,Fluxo!$S:$S,"&gt;"&amp;DH$5,Fluxo!$S:$S,"&lt;="&amp;DI$5,Fluxo!$D:$D,$D27)</f>
        <v>0</v>
      </c>
      <c r="DJ27" s="18">
        <f>SUMIFS(Fluxo!$N:$N,Fluxo!$S:$S,"&gt;"&amp;DI$5,Fluxo!$S:$S,"&lt;="&amp;DJ$5,Fluxo!$D:$D,$D27)</f>
        <v>0</v>
      </c>
      <c r="DK27" s="18">
        <f>SUMIFS(Fluxo!$N:$N,Fluxo!$S:$S,"&gt;"&amp;DJ$5,Fluxo!$S:$S,"&lt;="&amp;DK$5,Fluxo!$D:$D,$D27)</f>
        <v>0</v>
      </c>
      <c r="DL27" s="18">
        <f>SUMIFS(Fluxo!$N:$N,Fluxo!$S:$S,"&gt;"&amp;DK$5,Fluxo!$S:$S,"&lt;="&amp;DL$5,Fluxo!$D:$D,$D27)</f>
        <v>0</v>
      </c>
      <c r="DM27" s="18">
        <f>SUMIFS(Fluxo!$N:$N,Fluxo!$S:$S,"&gt;"&amp;DL$5,Fluxo!$S:$S,"&lt;="&amp;DM$5,Fluxo!$D:$D,$D27)</f>
        <v>0</v>
      </c>
      <c r="DN27" s="18">
        <f>SUMIFS(Fluxo!$N:$N,Fluxo!$S:$S,"&gt;"&amp;DM$5,Fluxo!$S:$S,"&lt;="&amp;DN$5,Fluxo!$D:$D,$D27)</f>
        <v>0</v>
      </c>
      <c r="DO27" s="18">
        <f>SUMIFS(Fluxo!$N:$N,Fluxo!$S:$S,"&gt;"&amp;DN$5,Fluxo!$S:$S,"&lt;="&amp;DO$5,Fluxo!$D:$D,$D27)</f>
        <v>0</v>
      </c>
      <c r="DP27" s="18">
        <f>SUMIFS(Fluxo!$N:$N,Fluxo!$S:$S,"&gt;"&amp;DO$5,Fluxo!$S:$S,"&lt;="&amp;DP$5,Fluxo!$D:$D,$D27)</f>
        <v>0</v>
      </c>
      <c r="DQ27" s="18">
        <f>SUMIFS(Fluxo!$N:$N,Fluxo!$S:$S,"&gt;"&amp;DP$5,Fluxo!$S:$S,"&lt;="&amp;DQ$5,Fluxo!$D:$D,$D27)</f>
        <v>0</v>
      </c>
      <c r="DR27" s="18">
        <f>SUMIFS(Fluxo!$N:$N,Fluxo!$S:$S,"&gt;"&amp;DQ$5,Fluxo!$S:$S,"&lt;="&amp;DR$5,Fluxo!$D:$D,$D27)</f>
        <v>0</v>
      </c>
      <c r="DS27" s="18">
        <f>SUMIFS(Fluxo!$N:$N,Fluxo!$S:$S,"&gt;"&amp;DR$5,Fluxo!$S:$S,"&lt;="&amp;DS$5,Fluxo!$D:$D,$D27)</f>
        <v>0</v>
      </c>
      <c r="DT27" s="18">
        <f>SUMIFS(Fluxo!$N:$N,Fluxo!$S:$S,"&gt;"&amp;DS$5,Fluxo!$S:$S,"&lt;="&amp;DT$5,Fluxo!$D:$D,$D27)</f>
        <v>0</v>
      </c>
      <c r="DU27" s="18">
        <f>SUMIFS(Fluxo!$N:$N,Fluxo!$S:$S,"&gt;"&amp;DT$5,Fluxo!$S:$S,"&lt;="&amp;DU$5,Fluxo!$D:$D,$D27)</f>
        <v>0</v>
      </c>
      <c r="DV27" s="18">
        <f>SUMIFS(Fluxo!$N:$N,Fluxo!$S:$S,"&gt;"&amp;DU$5,Fluxo!$S:$S,"&lt;="&amp;DV$5,Fluxo!$D:$D,$D27)</f>
        <v>0</v>
      </c>
      <c r="DW27" s="18">
        <f>SUMIFS(Fluxo!$N:$N,Fluxo!$S:$S,"&gt;"&amp;DV$5,Fluxo!$S:$S,"&lt;="&amp;DW$5,Fluxo!$D:$D,$D27)</f>
        <v>0</v>
      </c>
      <c r="DX27" s="18">
        <f>SUMIFS(Fluxo!$N:$N,Fluxo!$S:$S,"&gt;"&amp;DW$5,Fluxo!$S:$S,"&lt;="&amp;DX$5,Fluxo!$D:$D,$D27)</f>
        <v>0</v>
      </c>
      <c r="DY27" s="18">
        <f>SUMIFS(Fluxo!$N:$N,Fluxo!$S:$S,"&gt;"&amp;DX$5,Fluxo!$S:$S,"&lt;="&amp;DY$5,Fluxo!$D:$D,$D27)</f>
        <v>0</v>
      </c>
      <c r="DZ27" s="18">
        <f>SUMIFS(Fluxo!$N:$N,Fluxo!$S:$S,"&gt;"&amp;DY$5,Fluxo!$S:$S,"&lt;="&amp;DZ$5,Fluxo!$D:$D,$D27)</f>
        <v>0</v>
      </c>
      <c r="EA27" s="18">
        <f>SUMIFS(Fluxo!$N:$N,Fluxo!$S:$S,"&gt;"&amp;DZ$5,Fluxo!$S:$S,"&lt;="&amp;EA$5,Fluxo!$D:$D,$D27)</f>
        <v>0</v>
      </c>
      <c r="EB27" s="18">
        <f>SUMIFS(Fluxo!$N:$N,Fluxo!$S:$S,"&gt;"&amp;EA$5,Fluxo!$S:$S,"&lt;="&amp;EB$5,Fluxo!$D:$D,$D27)</f>
        <v>0</v>
      </c>
      <c r="EC27" s="18">
        <f>SUMIFS(Fluxo!$N:$N,Fluxo!$S:$S,"&gt;"&amp;EB$5,Fluxo!$S:$S,"&lt;="&amp;EC$5,Fluxo!$D:$D,$D27)</f>
        <v>0</v>
      </c>
      <c r="ED27" s="18">
        <f>SUMIFS(Fluxo!$N:$N,Fluxo!$S:$S,"&gt;"&amp;EC$5,Fluxo!$S:$S,"&lt;="&amp;ED$5,Fluxo!$D:$D,$D27)</f>
        <v>0</v>
      </c>
      <c r="EE27" s="18">
        <f>SUMIFS(Fluxo!$N:$N,Fluxo!$S:$S,"&gt;"&amp;ED$5,Fluxo!$S:$S,"&lt;="&amp;EE$5,Fluxo!$D:$D,$D27)</f>
        <v>0</v>
      </c>
      <c r="EF27" s="18">
        <f>SUMIFS(Fluxo!$N:$N,Fluxo!$S:$S,"&gt;"&amp;EE$5,Fluxo!$S:$S,"&lt;="&amp;EF$5,Fluxo!$D:$D,$D27)</f>
        <v>0</v>
      </c>
      <c r="EG27" s="18">
        <f>SUMIFS(Fluxo!$N:$N,Fluxo!$S:$S,"&gt;"&amp;EF$5,Fluxo!$S:$S,"&lt;="&amp;EG$5,Fluxo!$D:$D,$D27)</f>
        <v>0</v>
      </c>
      <c r="EH27" s="18">
        <f>SUMIFS(Fluxo!$N:$N,Fluxo!$S:$S,"&gt;"&amp;EG$5,Fluxo!$S:$S,"&lt;="&amp;EH$5,Fluxo!$D:$D,$D27)</f>
        <v>0</v>
      </c>
      <c r="EI27" s="18">
        <f>SUMIFS(Fluxo!$N:$N,Fluxo!$S:$S,"&gt;"&amp;EH$5,Fluxo!$S:$S,"&lt;="&amp;EI$5,Fluxo!$D:$D,$D27)</f>
        <v>0</v>
      </c>
      <c r="EJ27" s="18">
        <f>SUMIFS(Fluxo!$N:$N,Fluxo!$S:$S,"&gt;"&amp;EI$5,Fluxo!$S:$S,"&lt;="&amp;EJ$5,Fluxo!$D:$D,$D27)</f>
        <v>0</v>
      </c>
      <c r="EK27" s="18">
        <f>SUMIFS(Fluxo!$N:$N,Fluxo!$S:$S,"&gt;"&amp;EJ$5,Fluxo!$S:$S,"&lt;="&amp;EK$5,Fluxo!$D:$D,$D27)</f>
        <v>0</v>
      </c>
      <c r="EL27" s="18">
        <f>SUMIFS(Fluxo!$N:$N,Fluxo!$S:$S,"&gt;"&amp;EK$5,Fluxo!$S:$S,"&lt;="&amp;EL$5,Fluxo!$D:$D,$D27)</f>
        <v>0</v>
      </c>
      <c r="EM27" s="18">
        <f>SUMIFS(Fluxo!$N:$N,Fluxo!$S:$S,"&gt;"&amp;EL$5,Fluxo!$S:$S,"&lt;="&amp;EM$5,Fluxo!$D:$D,$D27)</f>
        <v>0</v>
      </c>
      <c r="EN27" s="18">
        <f>SUMIFS(Fluxo!$N:$N,Fluxo!$S:$S,"&gt;"&amp;EM$5,Fluxo!$S:$S,"&lt;="&amp;EN$5,Fluxo!$D:$D,$D27)</f>
        <v>0</v>
      </c>
      <c r="EO27" s="18">
        <f>SUMIFS(Fluxo!$N:$N,Fluxo!$S:$S,"&gt;"&amp;EN$5,Fluxo!$S:$S,"&lt;="&amp;EO$5,Fluxo!$D:$D,$D27)</f>
        <v>0</v>
      </c>
      <c r="EP27" s="18">
        <f>SUMIFS(Fluxo!$N:$N,Fluxo!$S:$S,"&gt;"&amp;EO$5,Fluxo!$S:$S,"&lt;="&amp;EP$5,Fluxo!$D:$D,$D27)</f>
        <v>0</v>
      </c>
      <c r="EQ27" s="18">
        <f>SUMIFS(Fluxo!$N:$N,Fluxo!$S:$S,"&gt;"&amp;EP$5,Fluxo!$S:$S,"&lt;="&amp;EQ$5,Fluxo!$D:$D,$D27)</f>
        <v>0</v>
      </c>
      <c r="ER27" s="18">
        <f>SUMIFS(Fluxo!$N:$N,Fluxo!$S:$S,"&gt;"&amp;EQ$5,Fluxo!$S:$S,"&lt;="&amp;ER$5,Fluxo!$D:$D,$D27)</f>
        <v>0</v>
      </c>
      <c r="ES27" s="18">
        <f>SUMIFS(Fluxo!$N:$N,Fluxo!$S:$S,"&gt;"&amp;ER$5,Fluxo!$S:$S,"&lt;="&amp;ES$5,Fluxo!$D:$D,$D27)</f>
        <v>0</v>
      </c>
      <c r="ET27" s="18">
        <f>SUMIFS(Fluxo!$N:$N,Fluxo!$S:$S,"&gt;"&amp;ES$5,Fluxo!$S:$S,"&lt;="&amp;ET$5,Fluxo!$D:$D,$D27)</f>
        <v>0</v>
      </c>
      <c r="EU27" s="18">
        <f>SUMIFS(Fluxo!$N:$N,Fluxo!$S:$S,"&gt;"&amp;ET$5,Fluxo!$S:$S,"&lt;="&amp;EU$5,Fluxo!$D:$D,$D27)</f>
        <v>0</v>
      </c>
      <c r="EV27" s="18">
        <f>SUMIFS(Fluxo!$N:$N,Fluxo!$S:$S,"&gt;"&amp;EU$5,Fluxo!$S:$S,"&lt;="&amp;EV$5,Fluxo!$D:$D,$D27)</f>
        <v>0</v>
      </c>
      <c r="EW27" s="18">
        <f>SUMIFS(Fluxo!$N:$N,Fluxo!$S:$S,"&gt;"&amp;EV$5,Fluxo!$S:$S,"&lt;="&amp;EW$5,Fluxo!$D:$D,$D27)</f>
        <v>0</v>
      </c>
      <c r="EX27" s="18">
        <f>SUMIFS(Fluxo!$N:$N,Fluxo!$S:$S,"&gt;"&amp;EW$5,Fluxo!$S:$S,"&lt;="&amp;EX$5,Fluxo!$D:$D,$D27)</f>
        <v>0</v>
      </c>
      <c r="EY27" s="18">
        <f>SUMIFS(Fluxo!$N:$N,Fluxo!$S:$S,"&gt;"&amp;EX$5,Fluxo!$S:$S,"&lt;="&amp;EY$5,Fluxo!$D:$D,$D27)</f>
        <v>0</v>
      </c>
      <c r="EZ27" s="18">
        <f>SUMIFS(Fluxo!$N:$N,Fluxo!$S:$S,"&gt;"&amp;EY$5,Fluxo!$S:$S,"&lt;="&amp;EZ$5,Fluxo!$D:$D,$D27)</f>
        <v>0</v>
      </c>
      <c r="FA27" s="18">
        <f>SUMIFS(Fluxo!$N:$N,Fluxo!$S:$S,"&gt;"&amp;EZ$5,Fluxo!$S:$S,"&lt;="&amp;FA$5,Fluxo!$D:$D,$D27)</f>
        <v>0</v>
      </c>
      <c r="FB27" s="18">
        <f>SUMIFS(Fluxo!$N:$N,Fluxo!$S:$S,"&gt;"&amp;FA$5,Fluxo!$S:$S,"&lt;="&amp;FB$5,Fluxo!$D:$D,$D27)</f>
        <v>0</v>
      </c>
      <c r="FC27" s="18">
        <f>SUMIFS(Fluxo!$N:$N,Fluxo!$S:$S,"&gt;"&amp;FB$5,Fluxo!$S:$S,"&lt;="&amp;FC$5,Fluxo!$D:$D,$D27)</f>
        <v>0</v>
      </c>
      <c r="FD27" s="18">
        <f>SUMIFS(Fluxo!$N:$N,Fluxo!$S:$S,"&gt;"&amp;FC$5,Fluxo!$S:$S,"&lt;="&amp;FD$5,Fluxo!$D:$D,$D27)</f>
        <v>0</v>
      </c>
      <c r="FE27" s="18">
        <f>SUMIFS(Fluxo!$N:$N,Fluxo!$S:$S,"&gt;"&amp;FD$5,Fluxo!$S:$S,"&lt;="&amp;FE$5,Fluxo!$D:$D,$D27)</f>
        <v>0</v>
      </c>
      <c r="FF27" s="18">
        <f>SUMIFS(Fluxo!$N:$N,Fluxo!$S:$S,"&gt;"&amp;FE$5,Fluxo!$S:$S,"&lt;="&amp;FF$5,Fluxo!$D:$D,$D27)</f>
        <v>0</v>
      </c>
      <c r="FG27" s="18">
        <f>SUMIFS(Fluxo!$N:$N,Fluxo!$S:$S,"&gt;"&amp;FF$5,Fluxo!$S:$S,"&lt;="&amp;FG$5,Fluxo!$D:$D,$D27)</f>
        <v>0</v>
      </c>
      <c r="FH27" s="18">
        <f>SUMIFS(Fluxo!$N:$N,Fluxo!$S:$S,"&gt;"&amp;FG$5,Fluxo!$S:$S,"&lt;="&amp;FH$5,Fluxo!$D:$D,$D27)</f>
        <v>0</v>
      </c>
      <c r="FI27" s="18">
        <f>SUMIFS(Fluxo!$N:$N,Fluxo!$S:$S,"&gt;"&amp;FH$5,Fluxo!$S:$S,"&lt;="&amp;FI$5,Fluxo!$D:$D,$D27)</f>
        <v>0</v>
      </c>
      <c r="FJ27" s="18">
        <f>SUMIFS(Fluxo!$N:$N,Fluxo!$S:$S,"&gt;"&amp;FI$5,Fluxo!$S:$S,"&lt;="&amp;FJ$5,Fluxo!$D:$D,$D27)</f>
        <v>0</v>
      </c>
      <c r="FK27" s="18">
        <f>SUMIFS(Fluxo!$N:$N,Fluxo!$S:$S,"&gt;"&amp;FJ$5,Fluxo!$S:$S,"&lt;="&amp;FK$5,Fluxo!$D:$D,$D27)</f>
        <v>0</v>
      </c>
      <c r="FL27" s="18">
        <f>SUMIFS(Fluxo!$N:$N,Fluxo!$S:$S,"&gt;"&amp;FK$5,Fluxo!$S:$S,"&lt;="&amp;FL$5,Fluxo!$D:$D,$D27)</f>
        <v>0</v>
      </c>
      <c r="FM27" s="18">
        <f>SUMIFS(Fluxo!$N:$N,Fluxo!$S:$S,"&gt;"&amp;FL$5,Fluxo!$S:$S,"&lt;="&amp;FM$5,Fluxo!$D:$D,$D27)</f>
        <v>0</v>
      </c>
      <c r="FN27" s="18">
        <f>SUMIFS(Fluxo!$N:$N,Fluxo!$S:$S,"&gt;"&amp;FM$5,Fluxo!$S:$S,"&lt;="&amp;FN$5,Fluxo!$D:$D,$D27)</f>
        <v>0</v>
      </c>
      <c r="FO27" s="18">
        <f>SUMIFS(Fluxo!$N:$N,Fluxo!$S:$S,"&gt;"&amp;FN$5,Fluxo!$S:$S,"&lt;="&amp;FO$5,Fluxo!$D:$D,$D27)</f>
        <v>0</v>
      </c>
      <c r="FP27" s="18">
        <f>SUMIFS(Fluxo!$N:$N,Fluxo!$S:$S,"&gt;"&amp;FO$5,Fluxo!$S:$S,"&lt;="&amp;FP$5,Fluxo!$D:$D,$D27)</f>
        <v>0</v>
      </c>
      <c r="FQ27" s="18">
        <f>SUMIFS(Fluxo!$N:$N,Fluxo!$S:$S,"&gt;"&amp;FP$5,Fluxo!$S:$S,"&lt;="&amp;FQ$5,Fluxo!$D:$D,$D27)</f>
        <v>0</v>
      </c>
      <c r="FR27" s="18">
        <f>SUMIFS(Fluxo!$N:$N,Fluxo!$S:$S,"&gt;"&amp;FQ$5,Fluxo!$S:$S,"&lt;="&amp;FR$5,Fluxo!$D:$D,$D27)</f>
        <v>0</v>
      </c>
      <c r="FS27" s="18">
        <f>SUMIFS(Fluxo!$N:$N,Fluxo!$S:$S,"&gt;"&amp;FR$5,Fluxo!$S:$S,"&lt;="&amp;FS$5,Fluxo!$D:$D,$D27)</f>
        <v>0</v>
      </c>
      <c r="FT27" s="18">
        <f>SUMIFS(Fluxo!$N:$N,Fluxo!$S:$S,"&gt;"&amp;FS$5,Fluxo!$S:$S,"&lt;="&amp;FT$5,Fluxo!$D:$D,$D27)</f>
        <v>0</v>
      </c>
      <c r="FU27" s="18">
        <f>SUMIFS(Fluxo!$N:$N,Fluxo!$S:$S,"&gt;"&amp;FT$5,Fluxo!$S:$S,"&lt;="&amp;FU$5,Fluxo!$D:$D,$D27)</f>
        <v>0</v>
      </c>
      <c r="FV27" s="18">
        <f>SUMIFS(Fluxo!$N:$N,Fluxo!$S:$S,"&gt;"&amp;FU$5,Fluxo!$S:$S,"&lt;="&amp;FV$5,Fluxo!$D:$D,$D27)</f>
        <v>0</v>
      </c>
      <c r="FW27" s="18">
        <f>SUMIFS(Fluxo!$N:$N,Fluxo!$S:$S,"&gt;"&amp;FV$5,Fluxo!$S:$S,"&lt;="&amp;FW$5,Fluxo!$D:$D,$D27)</f>
        <v>0</v>
      </c>
      <c r="FX27" s="18">
        <f>SUMIFS(Fluxo!$N:$N,Fluxo!$S:$S,"&gt;"&amp;FW$5,Fluxo!$S:$S,"&lt;="&amp;FX$5,Fluxo!$D:$D,$D27)</f>
        <v>0</v>
      </c>
      <c r="FY27" s="18">
        <f>SUMIFS(Fluxo!$N:$N,Fluxo!$S:$S,"&gt;"&amp;FX$5,Fluxo!$S:$S,"&lt;="&amp;FY$5,Fluxo!$D:$D,$D27)</f>
        <v>0</v>
      </c>
      <c r="FZ27" s="18">
        <f>SUMIFS(Fluxo!$N:$N,Fluxo!$S:$S,"&gt;"&amp;FY$5,Fluxo!$S:$S,"&lt;="&amp;FZ$5,Fluxo!$D:$D,$D27)</f>
        <v>0</v>
      </c>
      <c r="GA27" s="18">
        <f>SUMIFS(Fluxo!$N:$N,Fluxo!$S:$S,"&gt;"&amp;FZ$5,Fluxo!$S:$S,"&lt;="&amp;GA$5,Fluxo!$D:$D,$D27)</f>
        <v>0</v>
      </c>
      <c r="GB27" s="18">
        <f>SUMIFS(Fluxo!$N:$N,Fluxo!$S:$S,"&gt;"&amp;GA$5,Fluxo!$S:$S,"&lt;="&amp;GB$5,Fluxo!$D:$D,$D27)</f>
        <v>0</v>
      </c>
      <c r="GC27" s="18">
        <f>SUMIFS(Fluxo!$N:$N,Fluxo!$S:$S,"&gt;"&amp;GB$5,Fluxo!$S:$S,"&lt;="&amp;GC$5,Fluxo!$D:$D,$D27)</f>
        <v>0</v>
      </c>
      <c r="GD27" s="18">
        <f>SUMIFS(Fluxo!$N:$N,Fluxo!$S:$S,"&gt;"&amp;GC$5,Fluxo!$S:$S,"&lt;="&amp;GD$5,Fluxo!$D:$D,$D27)</f>
        <v>0</v>
      </c>
      <c r="GE27" s="18">
        <f>SUMIFS(Fluxo!$N:$N,Fluxo!$S:$S,"&gt;"&amp;GD$5,Fluxo!$S:$S,"&lt;="&amp;GE$5,Fluxo!$D:$D,$D27)</f>
        <v>0</v>
      </c>
      <c r="GF27" s="18">
        <f>SUMIFS(Fluxo!$N:$N,Fluxo!$S:$S,"&gt;"&amp;GE$5,Fluxo!$S:$S,"&lt;="&amp;GF$5,Fluxo!$D:$D,$D27)</f>
        <v>0</v>
      </c>
      <c r="GG27" s="18">
        <f>SUMIFS(Fluxo!$N:$N,Fluxo!$S:$S,"&gt;"&amp;GF$5,Fluxo!$S:$S,"&lt;="&amp;GG$5,Fluxo!$D:$D,$D27)</f>
        <v>0</v>
      </c>
      <c r="GH27" s="18">
        <f>SUMIFS(Fluxo!$N:$N,Fluxo!$S:$S,"&gt;"&amp;GG$5,Fluxo!$S:$S,"&lt;="&amp;GH$5,Fluxo!$D:$D,$D27)</f>
        <v>0</v>
      </c>
      <c r="GI27" s="18">
        <f>SUMIFS(Fluxo!$N:$N,Fluxo!$S:$S,"&gt;"&amp;GH$5,Fluxo!$S:$S,"&lt;="&amp;GI$5,Fluxo!$D:$D,$D27)</f>
        <v>0</v>
      </c>
      <c r="GJ27" s="18">
        <f>SUMIFS(Fluxo!$N:$N,Fluxo!$S:$S,"&gt;"&amp;GI$5,Fluxo!$S:$S,"&lt;="&amp;GJ$5,Fluxo!$D:$D,$D27)</f>
        <v>0</v>
      </c>
      <c r="GK27" s="18">
        <f>SUMIFS(Fluxo!$N:$N,Fluxo!$S:$S,"&gt;"&amp;GJ$5,Fluxo!$S:$S,"&lt;="&amp;GK$5,Fluxo!$D:$D,$D27)</f>
        <v>0</v>
      </c>
      <c r="GL27" s="18">
        <f>SUMIFS(Fluxo!$N:$N,Fluxo!$S:$S,"&gt;"&amp;GK$5,Fluxo!$S:$S,"&lt;="&amp;GL$5,Fluxo!$D:$D,$D27)</f>
        <v>0</v>
      </c>
      <c r="GM27" s="18">
        <f>SUMIFS(Fluxo!$N:$N,Fluxo!$S:$S,"&gt;"&amp;GL$5,Fluxo!$S:$S,"&lt;="&amp;GM$5,Fluxo!$D:$D,$D27)</f>
        <v>0</v>
      </c>
      <c r="GN27" s="18">
        <f>SUMIFS(Fluxo!$N:$N,Fluxo!$S:$S,"&gt;"&amp;GM$5,Fluxo!$S:$S,"&lt;="&amp;GN$5,Fluxo!$D:$D,$D27)</f>
        <v>0</v>
      </c>
      <c r="GO27" s="18">
        <f>SUMIFS(Fluxo!$N:$N,Fluxo!$S:$S,"&gt;"&amp;GN$5,Fluxo!$S:$S,"&lt;="&amp;GO$5,Fluxo!$D:$D,$D27)</f>
        <v>0</v>
      </c>
      <c r="GP27" s="18">
        <f>SUMIFS(Fluxo!$N:$N,Fluxo!$S:$S,"&gt;"&amp;GO$5,Fluxo!$S:$S,"&lt;="&amp;GP$5,Fluxo!$D:$D,$D27)</f>
        <v>0</v>
      </c>
      <c r="GQ27" s="18">
        <f>SUMIFS(Fluxo!$N:$N,Fluxo!$S:$S,"&gt;"&amp;GP$5,Fluxo!$S:$S,"&lt;="&amp;GQ$5,Fluxo!$D:$D,$D27)</f>
        <v>0</v>
      </c>
      <c r="GR27" s="18">
        <f>SUMIFS(Fluxo!$N:$N,Fluxo!$S:$S,"&gt;"&amp;GQ$5,Fluxo!$S:$S,"&lt;="&amp;GR$5,Fluxo!$D:$D,$D27)</f>
        <v>0</v>
      </c>
      <c r="GS27" s="18">
        <f>SUMIFS(Fluxo!$N:$N,Fluxo!$S:$S,"&gt;"&amp;GR$5,Fluxo!$S:$S,"&lt;="&amp;GS$5,Fluxo!$D:$D,$D27)</f>
        <v>0</v>
      </c>
      <c r="GT27" s="18">
        <f>SUMIFS(Fluxo!$N:$N,Fluxo!$S:$S,"&gt;"&amp;GS$5,Fluxo!$S:$S,"&lt;="&amp;GT$5,Fluxo!$D:$D,$D27)</f>
        <v>0</v>
      </c>
      <c r="GU27" s="18">
        <f>SUMIFS(Fluxo!$N:$N,Fluxo!$S:$S,"&gt;"&amp;GT$5,Fluxo!$S:$S,"&lt;="&amp;GU$5,Fluxo!$D:$D,$D27)</f>
        <v>0</v>
      </c>
      <c r="GV27" s="18">
        <f>SUMIFS(Fluxo!$N:$N,Fluxo!$S:$S,"&gt;"&amp;GU$5,Fluxo!$S:$S,"&lt;="&amp;GV$5,Fluxo!$D:$D,$D27)</f>
        <v>0</v>
      </c>
      <c r="GW27" s="18">
        <f>SUMIFS(Fluxo!$N:$N,Fluxo!$S:$S,"&gt;"&amp;GV$5,Fluxo!$S:$S,"&lt;="&amp;GW$5,Fluxo!$D:$D,$D27)</f>
        <v>0</v>
      </c>
      <c r="GX27" s="18">
        <f>SUMIFS(Fluxo!$N:$N,Fluxo!$S:$S,"&gt;"&amp;GW$5,Fluxo!$S:$S,"&lt;="&amp;GX$5,Fluxo!$D:$D,$D27)</f>
        <v>0</v>
      </c>
      <c r="GY27" s="18">
        <f>SUMIFS(Fluxo!$N:$N,Fluxo!$S:$S,"&gt;"&amp;GX$5,Fluxo!$S:$S,"&lt;="&amp;GY$5,Fluxo!$D:$D,$D27)</f>
        <v>0</v>
      </c>
      <c r="GZ27" s="18">
        <f>SUMIFS(Fluxo!$N:$N,Fluxo!$S:$S,"&gt;"&amp;GY$5,Fluxo!$S:$S,"&lt;="&amp;GZ$5,Fluxo!$D:$D,$D27)</f>
        <v>0</v>
      </c>
      <c r="HA27" s="18">
        <f>SUMIFS(Fluxo!$N:$N,Fluxo!$S:$S,"&gt;"&amp;GZ$5,Fluxo!$S:$S,"&lt;="&amp;HA$5,Fluxo!$D:$D,$D27)</f>
        <v>0</v>
      </c>
      <c r="HB27" s="18">
        <f>SUMIFS(Fluxo!$N:$N,Fluxo!$S:$S,"&gt;"&amp;HA$5,Fluxo!$S:$S,"&lt;="&amp;HB$5,Fluxo!$D:$D,$D27)</f>
        <v>0</v>
      </c>
      <c r="HC27" s="18">
        <f>SUMIFS(Fluxo!$N:$N,Fluxo!$S:$S,"&gt;"&amp;HB$5,Fluxo!$S:$S,"&lt;="&amp;HC$5,Fluxo!$D:$D,$D27)</f>
        <v>0</v>
      </c>
      <c r="HD27" s="18">
        <f>SUMIFS(Fluxo!$N:$N,Fluxo!$S:$S,"&gt;"&amp;HC$5,Fluxo!$S:$S,"&lt;="&amp;HD$5,Fluxo!$D:$D,$D27)</f>
        <v>0</v>
      </c>
      <c r="HE27" s="18">
        <f>SUMIFS(Fluxo!$N:$N,Fluxo!$S:$S,"&gt;"&amp;HD$5,Fluxo!$S:$S,"&lt;="&amp;HE$5,Fluxo!$D:$D,$D27)</f>
        <v>0</v>
      </c>
      <c r="HF27" s="18">
        <f>SUMIFS(Fluxo!$N:$N,Fluxo!$S:$S,"&gt;"&amp;HE$5,Fluxo!$S:$S,"&lt;="&amp;HF$5,Fluxo!$D:$D,$D27)</f>
        <v>0</v>
      </c>
    </row>
    <row r="28" spans="1:214" s="16" customFormat="1">
      <c r="A28" s="20">
        <f t="shared" si="15"/>
        <v>18</v>
      </c>
      <c r="B28" s="140" t="str">
        <f>'Check Carteira'!C20</f>
        <v>E.1016.99.01.0073</v>
      </c>
      <c r="C28" s="19">
        <v>1</v>
      </c>
      <c r="D28" s="129" t="str">
        <f>'Check Carteira'!F20</f>
        <v>A-0073</v>
      </c>
      <c r="E28" s="21">
        <f>IFERROR(INDEX(Contratos!L:L,MATCH(D28,Contratos!R:R,0)),"")</f>
        <v>45464</v>
      </c>
      <c r="F28" s="139">
        <f>IFERROR(INDEX(Contratos!G:G,MATCH(D28,Contratos!R:R,0)),"")</f>
        <v>707082</v>
      </c>
      <c r="G28" s="83" t="str">
        <f ca="1">IFERROR(XNPV(#REF!,OFFSET(J28,0,MATCH(EOMONTH(E28,0),$J$5:$HF$5,0)-1,1,COUNT($J$5:$HF$5)-MATCH(EOMONTH(E28,0),$J$5:$HF$5,0)+1),OFFSET($J$5,0,MATCH(EOMONTH(E28,0),$J$5:$HF$5,0)-1,1,COUNT($J$5:$HF$5)-MATCH(EOMONTH(E28,0),$J$5:$HF$5,0)+1)),"")</f>
        <v/>
      </c>
      <c r="H28" s="83">
        <f t="shared" si="16"/>
        <v>760578.25</v>
      </c>
      <c r="I28" s="18"/>
      <c r="J28" s="18">
        <f>SUMIFS(Fluxo!$N:$N,Fluxo!$S:$S,"&gt;"&amp;I$5,Fluxo!$S:$S,"&lt;="&amp;J$5,Fluxo!$D:$D,$D28)</f>
        <v>0</v>
      </c>
      <c r="K28" s="18">
        <f>SUMIFS(Fluxo!$N:$N,Fluxo!$S:$S,"&gt;"&amp;J$5,Fluxo!$S:$S,"&lt;="&amp;K$5,Fluxo!$D:$D,$D28)</f>
        <v>0</v>
      </c>
      <c r="L28" s="18">
        <f>SUMIFS(Fluxo!$N:$N,Fluxo!$S:$S,"&gt;"&amp;K$5,Fluxo!$S:$S,"&lt;="&amp;L$5,Fluxo!$D:$D,$D28)</f>
        <v>0</v>
      </c>
      <c r="M28" s="18">
        <f>SUMIFS(Fluxo!$N:$N,Fluxo!$S:$S,"&gt;"&amp;L$5,Fluxo!$S:$S,"&lt;="&amp;M$5,Fluxo!$D:$D,$D28)</f>
        <v>0</v>
      </c>
      <c r="N28" s="18">
        <f>SUMIFS(Fluxo!$N:$N,Fluxo!$S:$S,"&gt;"&amp;M$5,Fluxo!$S:$S,"&lt;="&amp;N$5,Fluxo!$D:$D,$D28)</f>
        <v>0</v>
      </c>
      <c r="O28" s="18">
        <f>SUMIFS(Fluxo!$N:$N,Fluxo!$S:$S,"&gt;"&amp;N$5,Fluxo!$S:$S,"&lt;="&amp;O$5,Fluxo!$D:$D,$D28)</f>
        <v>19400</v>
      </c>
      <c r="P28" s="18">
        <f>SUMIFS(Fluxo!$N:$N,Fluxo!$S:$S,"&gt;"&amp;O$5,Fluxo!$S:$S,"&lt;="&amp;P$5,Fluxo!$D:$D,$D28)</f>
        <v>3526.95</v>
      </c>
      <c r="Q28" s="18">
        <f>SUMIFS(Fluxo!$N:$N,Fluxo!$S:$S,"&gt;"&amp;P$5,Fluxo!$S:$S,"&lt;="&amp;Q$5,Fluxo!$D:$D,$D28)</f>
        <v>1760.68</v>
      </c>
      <c r="R28" s="18">
        <f>SUMIFS(Fluxo!$N:$N,Fluxo!$S:$S,"&gt;"&amp;Q$5,Fluxo!$S:$S,"&lt;="&amp;R$5,Fluxo!$D:$D,$D28)</f>
        <v>1764.16</v>
      </c>
      <c r="S28" s="18">
        <f>SUMIFS(Fluxo!$N:$N,Fluxo!$S:$S,"&gt;"&amp;R$5,Fluxo!$S:$S,"&lt;="&amp;S$5,Fluxo!$D:$D,$D28)</f>
        <v>9608.49</v>
      </c>
      <c r="T28" s="18">
        <f>SUMIFS(Fluxo!$N:$N,Fluxo!$S:$S,"&gt;"&amp;S$5,Fluxo!$S:$S,"&lt;="&amp;T$5,Fluxo!$D:$D,$D28)</f>
        <v>1770.78</v>
      </c>
      <c r="U28" s="18">
        <f>SUMIFS(Fluxo!$N:$N,Fluxo!$S:$S,"&gt;"&amp;T$5,Fluxo!$S:$S,"&lt;="&amp;U$5,Fluxo!$D:$D,$D28)</f>
        <v>1775.56</v>
      </c>
      <c r="V28" s="18">
        <f>SUMIFS(Fluxo!$N:$N,Fluxo!$S:$S,"&gt;"&amp;U$5,Fluxo!$S:$S,"&lt;="&amp;V$5,Fluxo!$D:$D,$D28)</f>
        <v>0</v>
      </c>
      <c r="W28" s="18">
        <f>SUMIFS(Fluxo!$N:$N,Fluxo!$S:$S,"&gt;"&amp;V$5,Fluxo!$S:$S,"&lt;="&amp;W$5,Fluxo!$D:$D,$D28)</f>
        <v>0</v>
      </c>
      <c r="X28" s="18">
        <f>SUMIFS(Fluxo!$N:$N,Fluxo!$S:$S,"&gt;"&amp;W$5,Fluxo!$S:$S,"&lt;="&amp;X$5,Fluxo!$D:$D,$D28)</f>
        <v>216682</v>
      </c>
      <c r="Y28" s="18">
        <f>SUMIFS(Fluxo!$N:$N,Fluxo!$S:$S,"&gt;"&amp;X$5,Fluxo!$S:$S,"&lt;="&amp;Y$5,Fluxo!$D:$D,$D28)</f>
        <v>40344.949999999997</v>
      </c>
      <c r="Z28" s="18">
        <f>SUMIFS(Fluxo!$N:$N,Fluxo!$S:$S,"&gt;"&amp;Y$5,Fluxo!$S:$S,"&lt;="&amp;Z$5,Fluxo!$D:$D,$D28)</f>
        <v>5079.16</v>
      </c>
      <c r="AA28" s="18">
        <f>SUMIFS(Fluxo!$N:$N,Fluxo!$S:$S,"&gt;"&amp;Z$5,Fluxo!$S:$S,"&lt;="&amp;AA$5,Fluxo!$D:$D,$D28)</f>
        <v>5115.8900000000003</v>
      </c>
      <c r="AB28" s="18">
        <f>SUMIFS(Fluxo!$N:$N,Fluxo!$S:$S,"&gt;"&amp;AA$5,Fluxo!$S:$S,"&lt;="&amp;AB$5,Fluxo!$D:$D,$D28)</f>
        <v>5151.5600000000004</v>
      </c>
      <c r="AC28" s="18">
        <f>SUMIFS(Fluxo!$N:$N,Fluxo!$S:$S,"&gt;"&amp;AB$5,Fluxo!$S:$S,"&lt;="&amp;AC$5,Fluxo!$D:$D,$D28)</f>
        <v>5151.5600000000004</v>
      </c>
      <c r="AD28" s="18">
        <f>SUMIFS(Fluxo!$N:$N,Fluxo!$S:$S,"&gt;"&amp;AC$5,Fluxo!$S:$S,"&lt;="&amp;AD$5,Fluxo!$D:$D,$D28)</f>
        <v>5151.5600000000004</v>
      </c>
      <c r="AE28" s="18">
        <f>SUMIFS(Fluxo!$N:$N,Fluxo!$S:$S,"&gt;"&amp;AD$5,Fluxo!$S:$S,"&lt;="&amp;AE$5,Fluxo!$D:$D,$D28)</f>
        <v>5151.5600000000004</v>
      </c>
      <c r="AF28" s="18">
        <f>SUMIFS(Fluxo!$N:$N,Fluxo!$S:$S,"&gt;"&amp;AE$5,Fluxo!$S:$S,"&lt;="&amp;AF$5,Fluxo!$D:$D,$D28)</f>
        <v>56667.189999999995</v>
      </c>
      <c r="AG28" s="18">
        <f>SUMIFS(Fluxo!$N:$N,Fluxo!$S:$S,"&gt;"&amp;AF$5,Fluxo!$S:$S,"&lt;="&amp;AG$5,Fluxo!$D:$D,$D28)</f>
        <v>56667.189999999995</v>
      </c>
      <c r="AH28" s="18">
        <f>SUMIFS(Fluxo!$N:$N,Fluxo!$S:$S,"&gt;"&amp;AG$5,Fluxo!$S:$S,"&lt;="&amp;AH$5,Fluxo!$D:$D,$D28)</f>
        <v>5151.5600000000004</v>
      </c>
      <c r="AI28" s="18">
        <f>SUMIFS(Fluxo!$N:$N,Fluxo!$S:$S,"&gt;"&amp;AH$5,Fluxo!$S:$S,"&lt;="&amp;AI$5,Fluxo!$D:$D,$D28)</f>
        <v>5151.5600000000004</v>
      </c>
      <c r="AJ28" s="18">
        <f>SUMIFS(Fluxo!$N:$N,Fluxo!$S:$S,"&gt;"&amp;AI$5,Fluxo!$S:$S,"&lt;="&amp;AJ$5,Fluxo!$D:$D,$D28)</f>
        <v>5151.5600000000004</v>
      </c>
      <c r="AK28" s="18">
        <f>SUMIFS(Fluxo!$N:$N,Fluxo!$S:$S,"&gt;"&amp;AJ$5,Fluxo!$S:$S,"&lt;="&amp;AK$5,Fluxo!$D:$D,$D28)</f>
        <v>5151.5600000000004</v>
      </c>
      <c r="AL28" s="18">
        <f>SUMIFS(Fluxo!$N:$N,Fluxo!$S:$S,"&gt;"&amp;AK$5,Fluxo!$S:$S,"&lt;="&amp;AL$5,Fluxo!$D:$D,$D28)</f>
        <v>5151.5600000000004</v>
      </c>
      <c r="AM28" s="18">
        <f>SUMIFS(Fluxo!$N:$N,Fluxo!$S:$S,"&gt;"&amp;AL$5,Fluxo!$S:$S,"&lt;="&amp;AM$5,Fluxo!$D:$D,$D28)</f>
        <v>5151.5600000000004</v>
      </c>
      <c r="AN28" s="18">
        <f>SUMIFS(Fluxo!$N:$N,Fluxo!$S:$S,"&gt;"&amp;AM$5,Fluxo!$S:$S,"&lt;="&amp;AN$5,Fluxo!$D:$D,$D28)</f>
        <v>5151.5600000000004</v>
      </c>
      <c r="AO28" s="18">
        <f>SUMIFS(Fluxo!$N:$N,Fluxo!$S:$S,"&gt;"&amp;AN$5,Fluxo!$S:$S,"&lt;="&amp;AO$5,Fluxo!$D:$D,$D28)</f>
        <v>5151.5600000000004</v>
      </c>
      <c r="AP28" s="18">
        <f>SUMIFS(Fluxo!$N:$N,Fluxo!$S:$S,"&gt;"&amp;AO$5,Fluxo!$S:$S,"&lt;="&amp;AP$5,Fluxo!$D:$D,$D28)</f>
        <v>5151.5600000000004</v>
      </c>
      <c r="AQ28" s="18">
        <f>SUMIFS(Fluxo!$N:$N,Fluxo!$S:$S,"&gt;"&amp;AP$5,Fluxo!$S:$S,"&lt;="&amp;AQ$5,Fluxo!$D:$D,$D28)</f>
        <v>5151.5600000000004</v>
      </c>
      <c r="AR28" s="18">
        <f>SUMIFS(Fluxo!$N:$N,Fluxo!$S:$S,"&gt;"&amp;AQ$5,Fluxo!$S:$S,"&lt;="&amp;AR$5,Fluxo!$D:$D,$D28)</f>
        <v>5151.5600000000004</v>
      </c>
      <c r="AS28" s="18">
        <f>SUMIFS(Fluxo!$N:$N,Fluxo!$S:$S,"&gt;"&amp;AR$5,Fluxo!$S:$S,"&lt;="&amp;AS$5,Fluxo!$D:$D,$D28)</f>
        <v>5151.5600000000004</v>
      </c>
      <c r="AT28" s="18">
        <f>SUMIFS(Fluxo!$N:$N,Fluxo!$S:$S,"&gt;"&amp;AS$5,Fluxo!$S:$S,"&lt;="&amp;AT$5,Fluxo!$D:$D,$D28)</f>
        <v>51515.63</v>
      </c>
      <c r="AU28" s="18">
        <f>SUMIFS(Fluxo!$N:$N,Fluxo!$S:$S,"&gt;"&amp;AT$5,Fluxo!$S:$S,"&lt;="&amp;AU$5,Fluxo!$D:$D,$D28)</f>
        <v>206062.53</v>
      </c>
      <c r="AV28" s="18">
        <f>SUMIFS(Fluxo!$N:$N,Fluxo!$S:$S,"&gt;"&amp;AU$5,Fluxo!$S:$S,"&lt;="&amp;AV$5,Fluxo!$D:$D,$D28)</f>
        <v>0</v>
      </c>
      <c r="AW28" s="18">
        <f>SUMIFS(Fluxo!$N:$N,Fluxo!$S:$S,"&gt;"&amp;AV$5,Fluxo!$S:$S,"&lt;="&amp;AW$5,Fluxo!$D:$D,$D28)</f>
        <v>0</v>
      </c>
      <c r="AX28" s="18">
        <f>SUMIFS(Fluxo!$N:$N,Fluxo!$S:$S,"&gt;"&amp;AW$5,Fluxo!$S:$S,"&lt;="&amp;AX$5,Fluxo!$D:$D,$D28)</f>
        <v>412.13</v>
      </c>
      <c r="AY28" s="18">
        <f>SUMIFS(Fluxo!$N:$N,Fluxo!$S:$S,"&gt;"&amp;AX$5,Fluxo!$S:$S,"&lt;="&amp;AY$5,Fluxo!$D:$D,$D28)</f>
        <v>0</v>
      </c>
      <c r="AZ28" s="18">
        <f>SUMIFS(Fluxo!$N:$N,Fluxo!$S:$S,"&gt;"&amp;AY$5,Fluxo!$S:$S,"&lt;="&amp;AZ$5,Fluxo!$D:$D,$D28)</f>
        <v>0</v>
      </c>
      <c r="BA28" s="18">
        <f>SUMIFS(Fluxo!$N:$N,Fluxo!$S:$S,"&gt;"&amp;AZ$5,Fluxo!$S:$S,"&lt;="&amp;BA$5,Fluxo!$D:$D,$D28)</f>
        <v>0</v>
      </c>
      <c r="BB28" s="18">
        <f>SUMIFS(Fluxo!$N:$N,Fluxo!$S:$S,"&gt;"&amp;BA$5,Fluxo!$S:$S,"&lt;="&amp;BB$5,Fluxo!$D:$D,$D28)</f>
        <v>0</v>
      </c>
      <c r="BC28" s="18">
        <f>SUMIFS(Fluxo!$N:$N,Fluxo!$S:$S,"&gt;"&amp;BB$5,Fluxo!$S:$S,"&lt;="&amp;BC$5,Fluxo!$D:$D,$D28)</f>
        <v>0</v>
      </c>
      <c r="BD28" s="18">
        <f>SUMIFS(Fluxo!$N:$N,Fluxo!$S:$S,"&gt;"&amp;BC$5,Fluxo!$S:$S,"&lt;="&amp;BD$5,Fluxo!$D:$D,$D28)</f>
        <v>0</v>
      </c>
      <c r="BE28" s="18">
        <f>SUMIFS(Fluxo!$N:$N,Fluxo!$S:$S,"&gt;"&amp;BD$5,Fluxo!$S:$S,"&lt;="&amp;BE$5,Fluxo!$D:$D,$D28)</f>
        <v>0</v>
      </c>
      <c r="BF28" s="18">
        <f>SUMIFS(Fluxo!$N:$N,Fluxo!$S:$S,"&gt;"&amp;BE$5,Fluxo!$S:$S,"&lt;="&amp;BF$5,Fluxo!$D:$D,$D28)</f>
        <v>0</v>
      </c>
      <c r="BG28" s="18">
        <f>SUMIFS(Fluxo!$N:$N,Fluxo!$S:$S,"&gt;"&amp;BF$5,Fluxo!$S:$S,"&lt;="&amp;BG$5,Fluxo!$D:$D,$D28)</f>
        <v>0</v>
      </c>
      <c r="BH28" s="18">
        <f>SUMIFS(Fluxo!$N:$N,Fluxo!$S:$S,"&gt;"&amp;BG$5,Fluxo!$S:$S,"&lt;="&amp;BH$5,Fluxo!$D:$D,$D28)</f>
        <v>0</v>
      </c>
      <c r="BI28" s="18">
        <f>SUMIFS(Fluxo!$N:$N,Fluxo!$S:$S,"&gt;"&amp;BH$5,Fluxo!$S:$S,"&lt;="&amp;BI$5,Fluxo!$D:$D,$D28)</f>
        <v>0</v>
      </c>
      <c r="BJ28" s="18">
        <f>SUMIFS(Fluxo!$N:$N,Fluxo!$S:$S,"&gt;"&amp;BI$5,Fluxo!$S:$S,"&lt;="&amp;BJ$5,Fluxo!$D:$D,$D28)</f>
        <v>0</v>
      </c>
      <c r="BK28" s="18">
        <f>SUMIFS(Fluxo!$N:$N,Fluxo!$S:$S,"&gt;"&amp;BJ$5,Fluxo!$S:$S,"&lt;="&amp;BK$5,Fluxo!$D:$D,$D28)</f>
        <v>0</v>
      </c>
      <c r="BL28" s="18">
        <f>SUMIFS(Fluxo!$N:$N,Fluxo!$S:$S,"&gt;"&amp;BK$5,Fluxo!$S:$S,"&lt;="&amp;BL$5,Fluxo!$D:$D,$D28)</f>
        <v>0</v>
      </c>
      <c r="BM28" s="18">
        <f>SUMIFS(Fluxo!$N:$N,Fluxo!$S:$S,"&gt;"&amp;BL$5,Fluxo!$S:$S,"&lt;="&amp;BM$5,Fluxo!$D:$D,$D28)</f>
        <v>0</v>
      </c>
      <c r="BN28" s="18">
        <f>SUMIFS(Fluxo!$N:$N,Fluxo!$S:$S,"&gt;"&amp;BM$5,Fluxo!$S:$S,"&lt;="&amp;BN$5,Fluxo!$D:$D,$D28)</f>
        <v>0</v>
      </c>
      <c r="BO28" s="18">
        <f>SUMIFS(Fluxo!$N:$N,Fluxo!$S:$S,"&gt;"&amp;BN$5,Fluxo!$S:$S,"&lt;="&amp;BO$5,Fluxo!$D:$D,$D28)</f>
        <v>0</v>
      </c>
      <c r="BP28" s="18">
        <f>SUMIFS(Fluxo!$N:$N,Fluxo!$S:$S,"&gt;"&amp;BO$5,Fluxo!$S:$S,"&lt;="&amp;BP$5,Fluxo!$D:$D,$D28)</f>
        <v>0</v>
      </c>
      <c r="BQ28" s="18">
        <f>SUMIFS(Fluxo!$N:$N,Fluxo!$S:$S,"&gt;"&amp;BP$5,Fluxo!$S:$S,"&lt;="&amp;BQ$5,Fluxo!$D:$D,$D28)</f>
        <v>0</v>
      </c>
      <c r="BR28" s="18">
        <f>SUMIFS(Fluxo!$N:$N,Fluxo!$S:$S,"&gt;"&amp;BQ$5,Fluxo!$S:$S,"&lt;="&amp;BR$5,Fluxo!$D:$D,$D28)</f>
        <v>0</v>
      </c>
      <c r="BS28" s="18">
        <f>SUMIFS(Fluxo!$N:$N,Fluxo!$S:$S,"&gt;"&amp;BR$5,Fluxo!$S:$S,"&lt;="&amp;BS$5,Fluxo!$D:$D,$D28)</f>
        <v>0</v>
      </c>
      <c r="BT28" s="18">
        <f>SUMIFS(Fluxo!$N:$N,Fluxo!$S:$S,"&gt;"&amp;BS$5,Fluxo!$S:$S,"&lt;="&amp;BT$5,Fluxo!$D:$D,$D28)</f>
        <v>0</v>
      </c>
      <c r="BU28" s="18">
        <f>SUMIFS(Fluxo!$N:$N,Fluxo!$S:$S,"&gt;"&amp;BT$5,Fluxo!$S:$S,"&lt;="&amp;BU$5,Fluxo!$D:$D,$D28)</f>
        <v>0</v>
      </c>
      <c r="BV28" s="18">
        <f>SUMIFS(Fluxo!$N:$N,Fluxo!$S:$S,"&gt;"&amp;BU$5,Fluxo!$S:$S,"&lt;="&amp;BV$5,Fluxo!$D:$D,$D28)</f>
        <v>0</v>
      </c>
      <c r="BW28" s="18">
        <f>SUMIFS(Fluxo!$N:$N,Fluxo!$S:$S,"&gt;"&amp;BV$5,Fluxo!$S:$S,"&lt;="&amp;BW$5,Fluxo!$D:$D,$D28)</f>
        <v>0</v>
      </c>
      <c r="BX28" s="18">
        <f>SUMIFS(Fluxo!$N:$N,Fluxo!$S:$S,"&gt;"&amp;BW$5,Fluxo!$S:$S,"&lt;="&amp;BX$5,Fluxo!$D:$D,$D28)</f>
        <v>0</v>
      </c>
      <c r="BY28" s="18">
        <f>SUMIFS(Fluxo!$N:$N,Fluxo!$S:$S,"&gt;"&amp;BX$5,Fluxo!$S:$S,"&lt;="&amp;BY$5,Fluxo!$D:$D,$D28)</f>
        <v>0</v>
      </c>
      <c r="BZ28" s="18">
        <f>SUMIFS(Fluxo!$N:$N,Fluxo!$S:$S,"&gt;"&amp;BY$5,Fluxo!$S:$S,"&lt;="&amp;BZ$5,Fluxo!$D:$D,$D28)</f>
        <v>0</v>
      </c>
      <c r="CA28" s="18">
        <f>SUMIFS(Fluxo!$N:$N,Fluxo!$S:$S,"&gt;"&amp;BZ$5,Fluxo!$S:$S,"&lt;="&amp;CA$5,Fluxo!$D:$D,$D28)</f>
        <v>0</v>
      </c>
      <c r="CB28" s="18">
        <f>SUMIFS(Fluxo!$N:$N,Fluxo!$S:$S,"&gt;"&amp;CA$5,Fluxo!$S:$S,"&lt;="&amp;CB$5,Fluxo!$D:$D,$D28)</f>
        <v>0</v>
      </c>
      <c r="CC28" s="18">
        <f>SUMIFS(Fluxo!$N:$N,Fluxo!$S:$S,"&gt;"&amp;CB$5,Fluxo!$S:$S,"&lt;="&amp;CC$5,Fluxo!$D:$D,$D28)</f>
        <v>0</v>
      </c>
      <c r="CD28" s="18">
        <f>SUMIFS(Fluxo!$N:$N,Fluxo!$S:$S,"&gt;"&amp;CC$5,Fluxo!$S:$S,"&lt;="&amp;CD$5,Fluxo!$D:$D,$D28)</f>
        <v>0</v>
      </c>
      <c r="CE28" s="18">
        <f>SUMIFS(Fluxo!$N:$N,Fluxo!$S:$S,"&gt;"&amp;CD$5,Fluxo!$S:$S,"&lt;="&amp;CE$5,Fluxo!$D:$D,$D28)</f>
        <v>0</v>
      </c>
      <c r="CF28" s="18">
        <f>SUMIFS(Fluxo!$N:$N,Fluxo!$S:$S,"&gt;"&amp;CE$5,Fluxo!$S:$S,"&lt;="&amp;CF$5,Fluxo!$D:$D,$D28)</f>
        <v>0</v>
      </c>
      <c r="CG28" s="18">
        <f>SUMIFS(Fluxo!$N:$N,Fluxo!$S:$S,"&gt;"&amp;CF$5,Fluxo!$S:$S,"&lt;="&amp;CG$5,Fluxo!$D:$D,$D28)</f>
        <v>0</v>
      </c>
      <c r="CH28" s="18">
        <f>SUMIFS(Fluxo!$N:$N,Fluxo!$S:$S,"&gt;"&amp;CG$5,Fluxo!$S:$S,"&lt;="&amp;CH$5,Fluxo!$D:$D,$D28)</f>
        <v>0</v>
      </c>
      <c r="CI28" s="18">
        <f>SUMIFS(Fluxo!$N:$N,Fluxo!$S:$S,"&gt;"&amp;CH$5,Fluxo!$S:$S,"&lt;="&amp;CI$5,Fluxo!$D:$D,$D28)</f>
        <v>0</v>
      </c>
      <c r="CJ28" s="18">
        <f>SUMIFS(Fluxo!$N:$N,Fluxo!$S:$S,"&gt;"&amp;CI$5,Fluxo!$S:$S,"&lt;="&amp;CJ$5,Fluxo!$D:$D,$D28)</f>
        <v>0</v>
      </c>
      <c r="CK28" s="18">
        <f>SUMIFS(Fluxo!$N:$N,Fluxo!$S:$S,"&gt;"&amp;CJ$5,Fluxo!$S:$S,"&lt;="&amp;CK$5,Fluxo!$D:$D,$D28)</f>
        <v>0</v>
      </c>
      <c r="CL28" s="18">
        <f>SUMIFS(Fluxo!$N:$N,Fluxo!$S:$S,"&gt;"&amp;CK$5,Fluxo!$S:$S,"&lt;="&amp;CL$5,Fluxo!$D:$D,$D28)</f>
        <v>0</v>
      </c>
      <c r="CM28" s="18">
        <f>SUMIFS(Fluxo!$N:$N,Fluxo!$S:$S,"&gt;"&amp;CL$5,Fluxo!$S:$S,"&lt;="&amp;CM$5,Fluxo!$D:$D,$D28)</f>
        <v>0</v>
      </c>
      <c r="CN28" s="18">
        <f>SUMIFS(Fluxo!$N:$N,Fluxo!$S:$S,"&gt;"&amp;CM$5,Fluxo!$S:$S,"&lt;="&amp;CN$5,Fluxo!$D:$D,$D28)</f>
        <v>0</v>
      </c>
      <c r="CO28" s="18">
        <f>SUMIFS(Fluxo!$N:$N,Fluxo!$S:$S,"&gt;"&amp;CN$5,Fluxo!$S:$S,"&lt;="&amp;CO$5,Fluxo!$D:$D,$D28)</f>
        <v>0</v>
      </c>
      <c r="CP28" s="18">
        <f>SUMIFS(Fluxo!$N:$N,Fluxo!$S:$S,"&gt;"&amp;CO$5,Fluxo!$S:$S,"&lt;="&amp;CP$5,Fluxo!$D:$D,$D28)</f>
        <v>0</v>
      </c>
      <c r="CQ28" s="18">
        <f>SUMIFS(Fluxo!$N:$N,Fluxo!$S:$S,"&gt;"&amp;CP$5,Fluxo!$S:$S,"&lt;="&amp;CQ$5,Fluxo!$D:$D,$D28)</f>
        <v>0</v>
      </c>
      <c r="CR28" s="18">
        <f>SUMIFS(Fluxo!$N:$N,Fluxo!$S:$S,"&gt;"&amp;CQ$5,Fluxo!$S:$S,"&lt;="&amp;CR$5,Fluxo!$D:$D,$D28)</f>
        <v>0</v>
      </c>
      <c r="CS28" s="18">
        <f>SUMIFS(Fluxo!$N:$N,Fluxo!$S:$S,"&gt;"&amp;CR$5,Fluxo!$S:$S,"&lt;="&amp;CS$5,Fluxo!$D:$D,$D28)</f>
        <v>0</v>
      </c>
      <c r="CT28" s="18">
        <f>SUMIFS(Fluxo!$N:$N,Fluxo!$S:$S,"&gt;"&amp;CS$5,Fluxo!$S:$S,"&lt;="&amp;CT$5,Fluxo!$D:$D,$D28)</f>
        <v>0</v>
      </c>
      <c r="CU28" s="18">
        <f>SUMIFS(Fluxo!$N:$N,Fluxo!$S:$S,"&gt;"&amp;CT$5,Fluxo!$S:$S,"&lt;="&amp;CU$5,Fluxo!$D:$D,$D28)</f>
        <v>0</v>
      </c>
      <c r="CV28" s="18">
        <f>SUMIFS(Fluxo!$N:$N,Fluxo!$S:$S,"&gt;"&amp;CU$5,Fluxo!$S:$S,"&lt;="&amp;CV$5,Fluxo!$D:$D,$D28)</f>
        <v>0</v>
      </c>
      <c r="CW28" s="18">
        <f>SUMIFS(Fluxo!$N:$N,Fluxo!$S:$S,"&gt;"&amp;CV$5,Fluxo!$S:$S,"&lt;="&amp;CW$5,Fluxo!$D:$D,$D28)</f>
        <v>0</v>
      </c>
      <c r="CX28" s="18">
        <f>SUMIFS(Fluxo!$N:$N,Fluxo!$S:$S,"&gt;"&amp;CW$5,Fluxo!$S:$S,"&lt;="&amp;CX$5,Fluxo!$D:$D,$D28)</f>
        <v>0</v>
      </c>
      <c r="CY28" s="18">
        <f>SUMIFS(Fluxo!$N:$N,Fluxo!$S:$S,"&gt;"&amp;CX$5,Fluxo!$S:$S,"&lt;="&amp;CY$5,Fluxo!$D:$D,$D28)</f>
        <v>0</v>
      </c>
      <c r="CZ28" s="18">
        <f>SUMIFS(Fluxo!$N:$N,Fluxo!$S:$S,"&gt;"&amp;CY$5,Fluxo!$S:$S,"&lt;="&amp;CZ$5,Fluxo!$D:$D,$D28)</f>
        <v>0</v>
      </c>
      <c r="DA28" s="18">
        <f>SUMIFS(Fluxo!$N:$N,Fluxo!$S:$S,"&gt;"&amp;CZ$5,Fluxo!$S:$S,"&lt;="&amp;DA$5,Fluxo!$D:$D,$D28)</f>
        <v>0</v>
      </c>
      <c r="DB28" s="18">
        <f>SUMIFS(Fluxo!$N:$N,Fluxo!$S:$S,"&gt;"&amp;DA$5,Fluxo!$S:$S,"&lt;="&amp;DB$5,Fluxo!$D:$D,$D28)</f>
        <v>0</v>
      </c>
      <c r="DC28" s="18">
        <f>SUMIFS(Fluxo!$N:$N,Fluxo!$S:$S,"&gt;"&amp;DB$5,Fluxo!$S:$S,"&lt;="&amp;DC$5,Fluxo!$D:$D,$D28)</f>
        <v>0</v>
      </c>
      <c r="DD28" s="18">
        <f>SUMIFS(Fluxo!$N:$N,Fluxo!$S:$S,"&gt;"&amp;DC$5,Fluxo!$S:$S,"&lt;="&amp;DD$5,Fluxo!$D:$D,$D28)</f>
        <v>0</v>
      </c>
      <c r="DE28" s="18">
        <f>SUMIFS(Fluxo!$N:$N,Fluxo!$S:$S,"&gt;"&amp;DD$5,Fluxo!$S:$S,"&lt;="&amp;DE$5,Fluxo!$D:$D,$D28)</f>
        <v>0</v>
      </c>
      <c r="DF28" s="18">
        <f>SUMIFS(Fluxo!$N:$N,Fluxo!$S:$S,"&gt;"&amp;DE$5,Fluxo!$S:$S,"&lt;="&amp;DF$5,Fluxo!$D:$D,$D28)</f>
        <v>0</v>
      </c>
      <c r="DG28" s="18">
        <f>SUMIFS(Fluxo!$N:$N,Fluxo!$S:$S,"&gt;"&amp;DF$5,Fluxo!$S:$S,"&lt;="&amp;DG$5,Fluxo!$D:$D,$D28)</f>
        <v>0</v>
      </c>
      <c r="DH28" s="18">
        <f>SUMIFS(Fluxo!$N:$N,Fluxo!$S:$S,"&gt;"&amp;DG$5,Fluxo!$S:$S,"&lt;="&amp;DH$5,Fluxo!$D:$D,$D28)</f>
        <v>0</v>
      </c>
      <c r="DI28" s="18">
        <f>SUMIFS(Fluxo!$N:$N,Fluxo!$S:$S,"&gt;"&amp;DH$5,Fluxo!$S:$S,"&lt;="&amp;DI$5,Fluxo!$D:$D,$D28)</f>
        <v>0</v>
      </c>
      <c r="DJ28" s="18">
        <f>SUMIFS(Fluxo!$N:$N,Fluxo!$S:$S,"&gt;"&amp;DI$5,Fluxo!$S:$S,"&lt;="&amp;DJ$5,Fluxo!$D:$D,$D28)</f>
        <v>0</v>
      </c>
      <c r="DK28" s="18">
        <f>SUMIFS(Fluxo!$N:$N,Fluxo!$S:$S,"&gt;"&amp;DJ$5,Fluxo!$S:$S,"&lt;="&amp;DK$5,Fluxo!$D:$D,$D28)</f>
        <v>0</v>
      </c>
      <c r="DL28" s="18">
        <f>SUMIFS(Fluxo!$N:$N,Fluxo!$S:$S,"&gt;"&amp;DK$5,Fluxo!$S:$S,"&lt;="&amp;DL$5,Fluxo!$D:$D,$D28)</f>
        <v>0</v>
      </c>
      <c r="DM28" s="18">
        <f>SUMIFS(Fluxo!$N:$N,Fluxo!$S:$S,"&gt;"&amp;DL$5,Fluxo!$S:$S,"&lt;="&amp;DM$5,Fluxo!$D:$D,$D28)</f>
        <v>0</v>
      </c>
      <c r="DN28" s="18">
        <f>SUMIFS(Fluxo!$N:$N,Fluxo!$S:$S,"&gt;"&amp;DM$5,Fluxo!$S:$S,"&lt;="&amp;DN$5,Fluxo!$D:$D,$D28)</f>
        <v>0</v>
      </c>
      <c r="DO28" s="18">
        <f>SUMIFS(Fluxo!$N:$N,Fluxo!$S:$S,"&gt;"&amp;DN$5,Fluxo!$S:$S,"&lt;="&amp;DO$5,Fluxo!$D:$D,$D28)</f>
        <v>0</v>
      </c>
      <c r="DP28" s="18">
        <f>SUMIFS(Fluxo!$N:$N,Fluxo!$S:$S,"&gt;"&amp;DO$5,Fluxo!$S:$S,"&lt;="&amp;DP$5,Fluxo!$D:$D,$D28)</f>
        <v>0</v>
      </c>
      <c r="DQ28" s="18">
        <f>SUMIFS(Fluxo!$N:$N,Fluxo!$S:$S,"&gt;"&amp;DP$5,Fluxo!$S:$S,"&lt;="&amp;DQ$5,Fluxo!$D:$D,$D28)</f>
        <v>0</v>
      </c>
      <c r="DR28" s="18">
        <f>SUMIFS(Fluxo!$N:$N,Fluxo!$S:$S,"&gt;"&amp;DQ$5,Fluxo!$S:$S,"&lt;="&amp;DR$5,Fluxo!$D:$D,$D28)</f>
        <v>0</v>
      </c>
      <c r="DS28" s="18">
        <f>SUMIFS(Fluxo!$N:$N,Fluxo!$S:$S,"&gt;"&amp;DR$5,Fluxo!$S:$S,"&lt;="&amp;DS$5,Fluxo!$D:$D,$D28)</f>
        <v>0</v>
      </c>
      <c r="DT28" s="18">
        <f>SUMIFS(Fluxo!$N:$N,Fluxo!$S:$S,"&gt;"&amp;DS$5,Fluxo!$S:$S,"&lt;="&amp;DT$5,Fluxo!$D:$D,$D28)</f>
        <v>0</v>
      </c>
      <c r="DU28" s="18">
        <f>SUMIFS(Fluxo!$N:$N,Fluxo!$S:$S,"&gt;"&amp;DT$5,Fluxo!$S:$S,"&lt;="&amp;DU$5,Fluxo!$D:$D,$D28)</f>
        <v>0</v>
      </c>
      <c r="DV28" s="18">
        <f>SUMIFS(Fluxo!$N:$N,Fluxo!$S:$S,"&gt;"&amp;DU$5,Fluxo!$S:$S,"&lt;="&amp;DV$5,Fluxo!$D:$D,$D28)</f>
        <v>0</v>
      </c>
      <c r="DW28" s="18">
        <f>SUMIFS(Fluxo!$N:$N,Fluxo!$S:$S,"&gt;"&amp;DV$5,Fluxo!$S:$S,"&lt;="&amp;DW$5,Fluxo!$D:$D,$D28)</f>
        <v>0</v>
      </c>
      <c r="DX28" s="18">
        <f>SUMIFS(Fluxo!$N:$N,Fluxo!$S:$S,"&gt;"&amp;DW$5,Fluxo!$S:$S,"&lt;="&amp;DX$5,Fluxo!$D:$D,$D28)</f>
        <v>0</v>
      </c>
      <c r="DY28" s="18">
        <f>SUMIFS(Fluxo!$N:$N,Fluxo!$S:$S,"&gt;"&amp;DX$5,Fluxo!$S:$S,"&lt;="&amp;DY$5,Fluxo!$D:$D,$D28)</f>
        <v>0</v>
      </c>
      <c r="DZ28" s="18">
        <f>SUMIFS(Fluxo!$N:$N,Fluxo!$S:$S,"&gt;"&amp;DY$5,Fluxo!$S:$S,"&lt;="&amp;DZ$5,Fluxo!$D:$D,$D28)</f>
        <v>0</v>
      </c>
      <c r="EA28" s="18">
        <f>SUMIFS(Fluxo!$N:$N,Fluxo!$S:$S,"&gt;"&amp;DZ$5,Fluxo!$S:$S,"&lt;="&amp;EA$5,Fluxo!$D:$D,$D28)</f>
        <v>0</v>
      </c>
      <c r="EB28" s="18">
        <f>SUMIFS(Fluxo!$N:$N,Fluxo!$S:$S,"&gt;"&amp;EA$5,Fluxo!$S:$S,"&lt;="&amp;EB$5,Fluxo!$D:$D,$D28)</f>
        <v>0</v>
      </c>
      <c r="EC28" s="18">
        <f>SUMIFS(Fluxo!$N:$N,Fluxo!$S:$S,"&gt;"&amp;EB$5,Fluxo!$S:$S,"&lt;="&amp;EC$5,Fluxo!$D:$D,$D28)</f>
        <v>0</v>
      </c>
      <c r="ED28" s="18">
        <f>SUMIFS(Fluxo!$N:$N,Fluxo!$S:$S,"&gt;"&amp;EC$5,Fluxo!$S:$S,"&lt;="&amp;ED$5,Fluxo!$D:$D,$D28)</f>
        <v>0</v>
      </c>
      <c r="EE28" s="18">
        <f>SUMIFS(Fluxo!$N:$N,Fluxo!$S:$S,"&gt;"&amp;ED$5,Fluxo!$S:$S,"&lt;="&amp;EE$5,Fluxo!$D:$D,$D28)</f>
        <v>0</v>
      </c>
      <c r="EF28" s="18">
        <f>SUMIFS(Fluxo!$N:$N,Fluxo!$S:$S,"&gt;"&amp;EE$5,Fluxo!$S:$S,"&lt;="&amp;EF$5,Fluxo!$D:$D,$D28)</f>
        <v>0</v>
      </c>
      <c r="EG28" s="18">
        <f>SUMIFS(Fluxo!$N:$N,Fluxo!$S:$S,"&gt;"&amp;EF$5,Fluxo!$S:$S,"&lt;="&amp;EG$5,Fluxo!$D:$D,$D28)</f>
        <v>0</v>
      </c>
      <c r="EH28" s="18">
        <f>SUMIFS(Fluxo!$N:$N,Fluxo!$S:$S,"&gt;"&amp;EG$5,Fluxo!$S:$S,"&lt;="&amp;EH$5,Fluxo!$D:$D,$D28)</f>
        <v>0</v>
      </c>
      <c r="EI28" s="18">
        <f>SUMIFS(Fluxo!$N:$N,Fluxo!$S:$S,"&gt;"&amp;EH$5,Fluxo!$S:$S,"&lt;="&amp;EI$5,Fluxo!$D:$D,$D28)</f>
        <v>0</v>
      </c>
      <c r="EJ28" s="18">
        <f>SUMIFS(Fluxo!$N:$N,Fluxo!$S:$S,"&gt;"&amp;EI$5,Fluxo!$S:$S,"&lt;="&amp;EJ$5,Fluxo!$D:$D,$D28)</f>
        <v>0</v>
      </c>
      <c r="EK28" s="18">
        <f>SUMIFS(Fluxo!$N:$N,Fluxo!$S:$S,"&gt;"&amp;EJ$5,Fluxo!$S:$S,"&lt;="&amp;EK$5,Fluxo!$D:$D,$D28)</f>
        <v>0</v>
      </c>
      <c r="EL28" s="18">
        <f>SUMIFS(Fluxo!$N:$N,Fluxo!$S:$S,"&gt;"&amp;EK$5,Fluxo!$S:$S,"&lt;="&amp;EL$5,Fluxo!$D:$D,$D28)</f>
        <v>0</v>
      </c>
      <c r="EM28" s="18">
        <f>SUMIFS(Fluxo!$N:$N,Fluxo!$S:$S,"&gt;"&amp;EL$5,Fluxo!$S:$S,"&lt;="&amp;EM$5,Fluxo!$D:$D,$D28)</f>
        <v>0</v>
      </c>
      <c r="EN28" s="18">
        <f>SUMIFS(Fluxo!$N:$N,Fluxo!$S:$S,"&gt;"&amp;EM$5,Fluxo!$S:$S,"&lt;="&amp;EN$5,Fluxo!$D:$D,$D28)</f>
        <v>0</v>
      </c>
      <c r="EO28" s="18">
        <f>SUMIFS(Fluxo!$N:$N,Fluxo!$S:$S,"&gt;"&amp;EN$5,Fluxo!$S:$S,"&lt;="&amp;EO$5,Fluxo!$D:$D,$D28)</f>
        <v>0</v>
      </c>
      <c r="EP28" s="18">
        <f>SUMIFS(Fluxo!$N:$N,Fluxo!$S:$S,"&gt;"&amp;EO$5,Fluxo!$S:$S,"&lt;="&amp;EP$5,Fluxo!$D:$D,$D28)</f>
        <v>0</v>
      </c>
      <c r="EQ28" s="18">
        <f>SUMIFS(Fluxo!$N:$N,Fluxo!$S:$S,"&gt;"&amp;EP$5,Fluxo!$S:$S,"&lt;="&amp;EQ$5,Fluxo!$D:$D,$D28)</f>
        <v>0</v>
      </c>
      <c r="ER28" s="18">
        <f>SUMIFS(Fluxo!$N:$N,Fluxo!$S:$S,"&gt;"&amp;EQ$5,Fluxo!$S:$S,"&lt;="&amp;ER$5,Fluxo!$D:$D,$D28)</f>
        <v>0</v>
      </c>
      <c r="ES28" s="18">
        <f>SUMIFS(Fluxo!$N:$N,Fluxo!$S:$S,"&gt;"&amp;ER$5,Fluxo!$S:$S,"&lt;="&amp;ES$5,Fluxo!$D:$D,$D28)</f>
        <v>0</v>
      </c>
      <c r="ET28" s="18">
        <f>SUMIFS(Fluxo!$N:$N,Fluxo!$S:$S,"&gt;"&amp;ES$5,Fluxo!$S:$S,"&lt;="&amp;ET$5,Fluxo!$D:$D,$D28)</f>
        <v>0</v>
      </c>
      <c r="EU28" s="18">
        <f>SUMIFS(Fluxo!$N:$N,Fluxo!$S:$S,"&gt;"&amp;ET$5,Fluxo!$S:$S,"&lt;="&amp;EU$5,Fluxo!$D:$D,$D28)</f>
        <v>0</v>
      </c>
      <c r="EV28" s="18">
        <f>SUMIFS(Fluxo!$N:$N,Fluxo!$S:$S,"&gt;"&amp;EU$5,Fluxo!$S:$S,"&lt;="&amp;EV$5,Fluxo!$D:$D,$D28)</f>
        <v>0</v>
      </c>
      <c r="EW28" s="18">
        <f>SUMIFS(Fluxo!$N:$N,Fluxo!$S:$S,"&gt;"&amp;EV$5,Fluxo!$S:$S,"&lt;="&amp;EW$5,Fluxo!$D:$D,$D28)</f>
        <v>0</v>
      </c>
      <c r="EX28" s="18">
        <f>SUMIFS(Fluxo!$N:$N,Fluxo!$S:$S,"&gt;"&amp;EW$5,Fluxo!$S:$S,"&lt;="&amp;EX$5,Fluxo!$D:$D,$D28)</f>
        <v>0</v>
      </c>
      <c r="EY28" s="18">
        <f>SUMIFS(Fluxo!$N:$N,Fluxo!$S:$S,"&gt;"&amp;EX$5,Fluxo!$S:$S,"&lt;="&amp;EY$5,Fluxo!$D:$D,$D28)</f>
        <v>0</v>
      </c>
      <c r="EZ28" s="18">
        <f>SUMIFS(Fluxo!$N:$N,Fluxo!$S:$S,"&gt;"&amp;EY$5,Fluxo!$S:$S,"&lt;="&amp;EZ$5,Fluxo!$D:$D,$D28)</f>
        <v>0</v>
      </c>
      <c r="FA28" s="18">
        <f>SUMIFS(Fluxo!$N:$N,Fluxo!$S:$S,"&gt;"&amp;EZ$5,Fluxo!$S:$S,"&lt;="&amp;FA$5,Fluxo!$D:$D,$D28)</f>
        <v>0</v>
      </c>
      <c r="FB28" s="18">
        <f>SUMIFS(Fluxo!$N:$N,Fluxo!$S:$S,"&gt;"&amp;FA$5,Fluxo!$S:$S,"&lt;="&amp;FB$5,Fluxo!$D:$D,$D28)</f>
        <v>0</v>
      </c>
      <c r="FC28" s="18">
        <f>SUMIFS(Fluxo!$N:$N,Fluxo!$S:$S,"&gt;"&amp;FB$5,Fluxo!$S:$S,"&lt;="&amp;FC$5,Fluxo!$D:$D,$D28)</f>
        <v>0</v>
      </c>
      <c r="FD28" s="18">
        <f>SUMIFS(Fluxo!$N:$N,Fluxo!$S:$S,"&gt;"&amp;FC$5,Fluxo!$S:$S,"&lt;="&amp;FD$5,Fluxo!$D:$D,$D28)</f>
        <v>0</v>
      </c>
      <c r="FE28" s="18">
        <f>SUMIFS(Fluxo!$N:$N,Fluxo!$S:$S,"&gt;"&amp;FD$5,Fluxo!$S:$S,"&lt;="&amp;FE$5,Fluxo!$D:$D,$D28)</f>
        <v>0</v>
      </c>
      <c r="FF28" s="18">
        <f>SUMIFS(Fluxo!$N:$N,Fluxo!$S:$S,"&gt;"&amp;FE$5,Fluxo!$S:$S,"&lt;="&amp;FF$5,Fluxo!$D:$D,$D28)</f>
        <v>0</v>
      </c>
      <c r="FG28" s="18">
        <f>SUMIFS(Fluxo!$N:$N,Fluxo!$S:$S,"&gt;"&amp;FF$5,Fluxo!$S:$S,"&lt;="&amp;FG$5,Fluxo!$D:$D,$D28)</f>
        <v>0</v>
      </c>
      <c r="FH28" s="18">
        <f>SUMIFS(Fluxo!$N:$N,Fluxo!$S:$S,"&gt;"&amp;FG$5,Fluxo!$S:$S,"&lt;="&amp;FH$5,Fluxo!$D:$D,$D28)</f>
        <v>0</v>
      </c>
      <c r="FI28" s="18">
        <f>SUMIFS(Fluxo!$N:$N,Fluxo!$S:$S,"&gt;"&amp;FH$5,Fluxo!$S:$S,"&lt;="&amp;FI$5,Fluxo!$D:$D,$D28)</f>
        <v>0</v>
      </c>
      <c r="FJ28" s="18">
        <f>SUMIFS(Fluxo!$N:$N,Fluxo!$S:$S,"&gt;"&amp;FI$5,Fluxo!$S:$S,"&lt;="&amp;FJ$5,Fluxo!$D:$D,$D28)</f>
        <v>0</v>
      </c>
      <c r="FK28" s="18">
        <f>SUMIFS(Fluxo!$N:$N,Fluxo!$S:$S,"&gt;"&amp;FJ$5,Fluxo!$S:$S,"&lt;="&amp;FK$5,Fluxo!$D:$D,$D28)</f>
        <v>0</v>
      </c>
      <c r="FL28" s="18">
        <f>SUMIFS(Fluxo!$N:$N,Fluxo!$S:$S,"&gt;"&amp;FK$5,Fluxo!$S:$S,"&lt;="&amp;FL$5,Fluxo!$D:$D,$D28)</f>
        <v>0</v>
      </c>
      <c r="FM28" s="18">
        <f>SUMIFS(Fluxo!$N:$N,Fluxo!$S:$S,"&gt;"&amp;FL$5,Fluxo!$S:$S,"&lt;="&amp;FM$5,Fluxo!$D:$D,$D28)</f>
        <v>0</v>
      </c>
      <c r="FN28" s="18">
        <f>SUMIFS(Fluxo!$N:$N,Fluxo!$S:$S,"&gt;"&amp;FM$5,Fluxo!$S:$S,"&lt;="&amp;FN$5,Fluxo!$D:$D,$D28)</f>
        <v>0</v>
      </c>
      <c r="FO28" s="18">
        <f>SUMIFS(Fluxo!$N:$N,Fluxo!$S:$S,"&gt;"&amp;FN$5,Fluxo!$S:$S,"&lt;="&amp;FO$5,Fluxo!$D:$D,$D28)</f>
        <v>0</v>
      </c>
      <c r="FP28" s="18">
        <f>SUMIFS(Fluxo!$N:$N,Fluxo!$S:$S,"&gt;"&amp;FO$5,Fluxo!$S:$S,"&lt;="&amp;FP$5,Fluxo!$D:$D,$D28)</f>
        <v>0</v>
      </c>
      <c r="FQ28" s="18">
        <f>SUMIFS(Fluxo!$N:$N,Fluxo!$S:$S,"&gt;"&amp;FP$5,Fluxo!$S:$S,"&lt;="&amp;FQ$5,Fluxo!$D:$D,$D28)</f>
        <v>0</v>
      </c>
      <c r="FR28" s="18">
        <f>SUMIFS(Fluxo!$N:$N,Fluxo!$S:$S,"&gt;"&amp;FQ$5,Fluxo!$S:$S,"&lt;="&amp;FR$5,Fluxo!$D:$D,$D28)</f>
        <v>0</v>
      </c>
      <c r="FS28" s="18">
        <f>SUMIFS(Fluxo!$N:$N,Fluxo!$S:$S,"&gt;"&amp;FR$5,Fluxo!$S:$S,"&lt;="&amp;FS$5,Fluxo!$D:$D,$D28)</f>
        <v>0</v>
      </c>
      <c r="FT28" s="18">
        <f>SUMIFS(Fluxo!$N:$N,Fluxo!$S:$S,"&gt;"&amp;FS$5,Fluxo!$S:$S,"&lt;="&amp;FT$5,Fluxo!$D:$D,$D28)</f>
        <v>0</v>
      </c>
      <c r="FU28" s="18">
        <f>SUMIFS(Fluxo!$N:$N,Fluxo!$S:$S,"&gt;"&amp;FT$5,Fluxo!$S:$S,"&lt;="&amp;FU$5,Fluxo!$D:$D,$D28)</f>
        <v>0</v>
      </c>
      <c r="FV28" s="18">
        <f>SUMIFS(Fluxo!$N:$N,Fluxo!$S:$S,"&gt;"&amp;FU$5,Fluxo!$S:$S,"&lt;="&amp;FV$5,Fluxo!$D:$D,$D28)</f>
        <v>0</v>
      </c>
      <c r="FW28" s="18">
        <f>SUMIFS(Fluxo!$N:$N,Fluxo!$S:$S,"&gt;"&amp;FV$5,Fluxo!$S:$S,"&lt;="&amp;FW$5,Fluxo!$D:$D,$D28)</f>
        <v>0</v>
      </c>
      <c r="FX28" s="18">
        <f>SUMIFS(Fluxo!$N:$N,Fluxo!$S:$S,"&gt;"&amp;FW$5,Fluxo!$S:$S,"&lt;="&amp;FX$5,Fluxo!$D:$D,$D28)</f>
        <v>0</v>
      </c>
      <c r="FY28" s="18">
        <f>SUMIFS(Fluxo!$N:$N,Fluxo!$S:$S,"&gt;"&amp;FX$5,Fluxo!$S:$S,"&lt;="&amp;FY$5,Fluxo!$D:$D,$D28)</f>
        <v>0</v>
      </c>
      <c r="FZ28" s="18">
        <f>SUMIFS(Fluxo!$N:$N,Fluxo!$S:$S,"&gt;"&amp;FY$5,Fluxo!$S:$S,"&lt;="&amp;FZ$5,Fluxo!$D:$D,$D28)</f>
        <v>0</v>
      </c>
      <c r="GA28" s="18">
        <f>SUMIFS(Fluxo!$N:$N,Fluxo!$S:$S,"&gt;"&amp;FZ$5,Fluxo!$S:$S,"&lt;="&amp;GA$5,Fluxo!$D:$D,$D28)</f>
        <v>0</v>
      </c>
      <c r="GB28" s="18">
        <f>SUMIFS(Fluxo!$N:$N,Fluxo!$S:$S,"&gt;"&amp;GA$5,Fluxo!$S:$S,"&lt;="&amp;GB$5,Fluxo!$D:$D,$D28)</f>
        <v>0</v>
      </c>
      <c r="GC28" s="18">
        <f>SUMIFS(Fluxo!$N:$N,Fluxo!$S:$S,"&gt;"&amp;GB$5,Fluxo!$S:$S,"&lt;="&amp;GC$5,Fluxo!$D:$D,$D28)</f>
        <v>0</v>
      </c>
      <c r="GD28" s="18">
        <f>SUMIFS(Fluxo!$N:$N,Fluxo!$S:$S,"&gt;"&amp;GC$5,Fluxo!$S:$S,"&lt;="&amp;GD$5,Fluxo!$D:$D,$D28)</f>
        <v>0</v>
      </c>
      <c r="GE28" s="18">
        <f>SUMIFS(Fluxo!$N:$N,Fluxo!$S:$S,"&gt;"&amp;GD$5,Fluxo!$S:$S,"&lt;="&amp;GE$5,Fluxo!$D:$D,$D28)</f>
        <v>0</v>
      </c>
      <c r="GF28" s="18">
        <f>SUMIFS(Fluxo!$N:$N,Fluxo!$S:$S,"&gt;"&amp;GE$5,Fluxo!$S:$S,"&lt;="&amp;GF$5,Fluxo!$D:$D,$D28)</f>
        <v>0</v>
      </c>
      <c r="GG28" s="18">
        <f>SUMIFS(Fluxo!$N:$N,Fluxo!$S:$S,"&gt;"&amp;GF$5,Fluxo!$S:$S,"&lt;="&amp;GG$5,Fluxo!$D:$D,$D28)</f>
        <v>0</v>
      </c>
      <c r="GH28" s="18">
        <f>SUMIFS(Fluxo!$N:$N,Fluxo!$S:$S,"&gt;"&amp;GG$5,Fluxo!$S:$S,"&lt;="&amp;GH$5,Fluxo!$D:$D,$D28)</f>
        <v>0</v>
      </c>
      <c r="GI28" s="18">
        <f>SUMIFS(Fluxo!$N:$N,Fluxo!$S:$S,"&gt;"&amp;GH$5,Fluxo!$S:$S,"&lt;="&amp;GI$5,Fluxo!$D:$D,$D28)</f>
        <v>0</v>
      </c>
      <c r="GJ28" s="18">
        <f>SUMIFS(Fluxo!$N:$N,Fluxo!$S:$S,"&gt;"&amp;GI$5,Fluxo!$S:$S,"&lt;="&amp;GJ$5,Fluxo!$D:$D,$D28)</f>
        <v>0</v>
      </c>
      <c r="GK28" s="18">
        <f>SUMIFS(Fluxo!$N:$N,Fluxo!$S:$S,"&gt;"&amp;GJ$5,Fluxo!$S:$S,"&lt;="&amp;GK$5,Fluxo!$D:$D,$D28)</f>
        <v>0</v>
      </c>
      <c r="GL28" s="18">
        <f>SUMIFS(Fluxo!$N:$N,Fluxo!$S:$S,"&gt;"&amp;GK$5,Fluxo!$S:$S,"&lt;="&amp;GL$5,Fluxo!$D:$D,$D28)</f>
        <v>0</v>
      </c>
      <c r="GM28" s="18">
        <f>SUMIFS(Fluxo!$N:$N,Fluxo!$S:$S,"&gt;"&amp;GL$5,Fluxo!$S:$S,"&lt;="&amp;GM$5,Fluxo!$D:$D,$D28)</f>
        <v>0</v>
      </c>
      <c r="GN28" s="18">
        <f>SUMIFS(Fluxo!$N:$N,Fluxo!$S:$S,"&gt;"&amp;GM$5,Fluxo!$S:$S,"&lt;="&amp;GN$5,Fluxo!$D:$D,$D28)</f>
        <v>0</v>
      </c>
      <c r="GO28" s="18">
        <f>SUMIFS(Fluxo!$N:$N,Fluxo!$S:$S,"&gt;"&amp;GN$5,Fluxo!$S:$S,"&lt;="&amp;GO$5,Fluxo!$D:$D,$D28)</f>
        <v>0</v>
      </c>
      <c r="GP28" s="18">
        <f>SUMIFS(Fluxo!$N:$N,Fluxo!$S:$S,"&gt;"&amp;GO$5,Fluxo!$S:$S,"&lt;="&amp;GP$5,Fluxo!$D:$D,$D28)</f>
        <v>0</v>
      </c>
      <c r="GQ28" s="18">
        <f>SUMIFS(Fluxo!$N:$N,Fluxo!$S:$S,"&gt;"&amp;GP$5,Fluxo!$S:$S,"&lt;="&amp;GQ$5,Fluxo!$D:$D,$D28)</f>
        <v>0</v>
      </c>
      <c r="GR28" s="18">
        <f>SUMIFS(Fluxo!$N:$N,Fluxo!$S:$S,"&gt;"&amp;GQ$5,Fluxo!$S:$S,"&lt;="&amp;GR$5,Fluxo!$D:$D,$D28)</f>
        <v>0</v>
      </c>
      <c r="GS28" s="18">
        <f>SUMIFS(Fluxo!$N:$N,Fluxo!$S:$S,"&gt;"&amp;GR$5,Fluxo!$S:$S,"&lt;="&amp;GS$5,Fluxo!$D:$D,$D28)</f>
        <v>0</v>
      </c>
      <c r="GT28" s="18">
        <f>SUMIFS(Fluxo!$N:$N,Fluxo!$S:$S,"&gt;"&amp;GS$5,Fluxo!$S:$S,"&lt;="&amp;GT$5,Fluxo!$D:$D,$D28)</f>
        <v>0</v>
      </c>
      <c r="GU28" s="18">
        <f>SUMIFS(Fluxo!$N:$N,Fluxo!$S:$S,"&gt;"&amp;GT$5,Fluxo!$S:$S,"&lt;="&amp;GU$5,Fluxo!$D:$D,$D28)</f>
        <v>0</v>
      </c>
      <c r="GV28" s="18">
        <f>SUMIFS(Fluxo!$N:$N,Fluxo!$S:$S,"&gt;"&amp;GU$5,Fluxo!$S:$S,"&lt;="&amp;GV$5,Fluxo!$D:$D,$D28)</f>
        <v>0</v>
      </c>
      <c r="GW28" s="18">
        <f>SUMIFS(Fluxo!$N:$N,Fluxo!$S:$S,"&gt;"&amp;GV$5,Fluxo!$S:$S,"&lt;="&amp;GW$5,Fluxo!$D:$D,$D28)</f>
        <v>0</v>
      </c>
      <c r="GX28" s="18">
        <f>SUMIFS(Fluxo!$N:$N,Fluxo!$S:$S,"&gt;"&amp;GW$5,Fluxo!$S:$S,"&lt;="&amp;GX$5,Fluxo!$D:$D,$D28)</f>
        <v>0</v>
      </c>
      <c r="GY28" s="18">
        <f>SUMIFS(Fluxo!$N:$N,Fluxo!$S:$S,"&gt;"&amp;GX$5,Fluxo!$S:$S,"&lt;="&amp;GY$5,Fluxo!$D:$D,$D28)</f>
        <v>0</v>
      </c>
      <c r="GZ28" s="18">
        <f>SUMIFS(Fluxo!$N:$N,Fluxo!$S:$S,"&gt;"&amp;GY$5,Fluxo!$S:$S,"&lt;="&amp;GZ$5,Fluxo!$D:$D,$D28)</f>
        <v>0</v>
      </c>
      <c r="HA28" s="18">
        <f>SUMIFS(Fluxo!$N:$N,Fluxo!$S:$S,"&gt;"&amp;GZ$5,Fluxo!$S:$S,"&lt;="&amp;HA$5,Fluxo!$D:$D,$D28)</f>
        <v>0</v>
      </c>
      <c r="HB28" s="18">
        <f>SUMIFS(Fluxo!$N:$N,Fluxo!$S:$S,"&gt;"&amp;HA$5,Fluxo!$S:$S,"&lt;="&amp;HB$5,Fluxo!$D:$D,$D28)</f>
        <v>0</v>
      </c>
      <c r="HC28" s="18">
        <f>SUMIFS(Fluxo!$N:$N,Fluxo!$S:$S,"&gt;"&amp;HB$5,Fluxo!$S:$S,"&lt;="&amp;HC$5,Fluxo!$D:$D,$D28)</f>
        <v>0</v>
      </c>
      <c r="HD28" s="18">
        <f>SUMIFS(Fluxo!$N:$N,Fluxo!$S:$S,"&gt;"&amp;HC$5,Fluxo!$S:$S,"&lt;="&amp;HD$5,Fluxo!$D:$D,$D28)</f>
        <v>0</v>
      </c>
      <c r="HE28" s="18">
        <f>SUMIFS(Fluxo!$N:$N,Fluxo!$S:$S,"&gt;"&amp;HD$5,Fluxo!$S:$S,"&lt;="&amp;HE$5,Fluxo!$D:$D,$D28)</f>
        <v>0</v>
      </c>
      <c r="HF28" s="18">
        <f>SUMIFS(Fluxo!$N:$N,Fluxo!$S:$S,"&gt;"&amp;HE$5,Fluxo!$S:$S,"&lt;="&amp;HF$5,Fluxo!$D:$D,$D28)</f>
        <v>0</v>
      </c>
    </row>
    <row r="29" spans="1:214" s="16" customFormat="1">
      <c r="A29" s="20">
        <f t="shared" si="15"/>
        <v>19</v>
      </c>
      <c r="B29" s="140" t="str">
        <f>'Check Carteira'!C21</f>
        <v>E.1016.99.01.0074</v>
      </c>
      <c r="C29" s="19">
        <v>1</v>
      </c>
      <c r="D29" s="129" t="str">
        <f>'Check Carteira'!F21</f>
        <v>A-0074</v>
      </c>
      <c r="E29" s="21">
        <f>IFERROR(INDEX(Contratos!L:L,MATCH(D29,Contratos!R:R,0)),"")</f>
        <v>45314</v>
      </c>
      <c r="F29" s="139">
        <f>IFERROR(INDEX(Contratos!G:G,MATCH(D29,Contratos!R:R,0)),"")</f>
        <v>938705</v>
      </c>
      <c r="G29" s="83" t="str">
        <f ca="1">IFERROR(XNPV(#REF!,OFFSET(J29,0,MATCH(EOMONTH(E29,0),$J$5:$HF$5,0)-1,1,COUNT($J$5:$HF$5)-MATCH(EOMONTH(E29,0),$J$5:$HF$5,0)+1),OFFSET($J$5,0,MATCH(EOMONTH(E29,0),$J$5:$HF$5,0)-1,1,COUNT($J$5:$HF$5)-MATCH(EOMONTH(E29,0),$J$5:$HF$5,0)+1)),"")</f>
        <v/>
      </c>
      <c r="H29" s="83">
        <f t="shared" si="16"/>
        <v>972292.82999999961</v>
      </c>
      <c r="I29" s="18"/>
      <c r="J29" s="18">
        <f>SUMIFS(Fluxo!$N:$N,Fluxo!$S:$S,"&gt;"&amp;I$5,Fluxo!$S:$S,"&lt;="&amp;J$5,Fluxo!$D:$D,$D29)</f>
        <v>0</v>
      </c>
      <c r="K29" s="18">
        <f>SUMIFS(Fluxo!$N:$N,Fluxo!$S:$S,"&gt;"&amp;J$5,Fluxo!$S:$S,"&lt;="&amp;K$5,Fluxo!$D:$D,$D29)</f>
        <v>0</v>
      </c>
      <c r="L29" s="18">
        <f>SUMIFS(Fluxo!$N:$N,Fluxo!$S:$S,"&gt;"&amp;K$5,Fluxo!$S:$S,"&lt;="&amp;L$5,Fluxo!$D:$D,$D29)</f>
        <v>0</v>
      </c>
      <c r="M29" s="18">
        <f>SUMIFS(Fluxo!$N:$N,Fluxo!$S:$S,"&gt;"&amp;L$5,Fluxo!$S:$S,"&lt;="&amp;M$5,Fluxo!$D:$D,$D29)</f>
        <v>0</v>
      </c>
      <c r="N29" s="18">
        <f>SUMIFS(Fluxo!$N:$N,Fluxo!$S:$S,"&gt;"&amp;M$5,Fluxo!$S:$S,"&lt;="&amp;N$5,Fluxo!$D:$D,$D29)</f>
        <v>0</v>
      </c>
      <c r="O29" s="18">
        <f>SUMIFS(Fluxo!$N:$N,Fluxo!$S:$S,"&gt;"&amp;N$5,Fluxo!$S:$S,"&lt;="&amp;O$5,Fluxo!$D:$D,$D29)</f>
        <v>0</v>
      </c>
      <c r="P29" s="18">
        <f>SUMIFS(Fluxo!$N:$N,Fluxo!$S:$S,"&gt;"&amp;O$5,Fluxo!$S:$S,"&lt;="&amp;P$5,Fluxo!$D:$D,$D29)</f>
        <v>0</v>
      </c>
      <c r="Q29" s="18">
        <f>SUMIFS(Fluxo!$N:$N,Fluxo!$S:$S,"&gt;"&amp;P$5,Fluxo!$S:$S,"&lt;="&amp;Q$5,Fluxo!$D:$D,$D29)</f>
        <v>0</v>
      </c>
      <c r="R29" s="18">
        <f>SUMIFS(Fluxo!$N:$N,Fluxo!$S:$S,"&gt;"&amp;Q$5,Fluxo!$S:$S,"&lt;="&amp;R$5,Fluxo!$D:$D,$D29)</f>
        <v>0</v>
      </c>
      <c r="S29" s="18">
        <f>SUMIFS(Fluxo!$N:$N,Fluxo!$S:$S,"&gt;"&amp;R$5,Fluxo!$S:$S,"&lt;="&amp;S$5,Fluxo!$D:$D,$D29)</f>
        <v>123705</v>
      </c>
      <c r="T29" s="18">
        <f>SUMIFS(Fluxo!$N:$N,Fluxo!$S:$S,"&gt;"&amp;S$5,Fluxo!$S:$S,"&lt;="&amp;T$5,Fluxo!$D:$D,$D29)</f>
        <v>7021.46</v>
      </c>
      <c r="U29" s="18">
        <f>SUMIFS(Fluxo!$N:$N,Fluxo!$S:$S,"&gt;"&amp;T$5,Fluxo!$S:$S,"&lt;="&amp;U$5,Fluxo!$D:$D,$D29)</f>
        <v>7040.41</v>
      </c>
      <c r="V29" s="18">
        <f>SUMIFS(Fluxo!$N:$N,Fluxo!$S:$S,"&gt;"&amp;U$5,Fluxo!$S:$S,"&lt;="&amp;V$5,Fluxo!$D:$D,$D29)</f>
        <v>7049.67</v>
      </c>
      <c r="W29" s="18">
        <f>SUMIFS(Fluxo!$N:$N,Fluxo!$S:$S,"&gt;"&amp;V$5,Fluxo!$S:$S,"&lt;="&amp;W$5,Fluxo!$D:$D,$D29)</f>
        <v>36921.94</v>
      </c>
      <c r="X29" s="18">
        <f>SUMIFS(Fluxo!$N:$N,Fluxo!$S:$S,"&gt;"&amp;W$5,Fluxo!$S:$S,"&lt;="&amp;X$5,Fluxo!$D:$D,$D29)</f>
        <v>7105.83</v>
      </c>
      <c r="Y29" s="18">
        <f>SUMIFS(Fluxo!$N:$N,Fluxo!$S:$S,"&gt;"&amp;X$5,Fluxo!$S:$S,"&lt;="&amp;Y$5,Fluxo!$D:$D,$D29)</f>
        <v>7167.11</v>
      </c>
      <c r="Z29" s="18">
        <f>SUMIFS(Fluxo!$N:$N,Fluxo!$S:$S,"&gt;"&amp;Y$5,Fluxo!$S:$S,"&lt;="&amp;Z$5,Fluxo!$D:$D,$D29)</f>
        <v>7218.33</v>
      </c>
      <c r="AA29" s="18">
        <f>SUMIFS(Fluxo!$N:$N,Fluxo!$S:$S,"&gt;"&amp;Z$5,Fluxo!$S:$S,"&lt;="&amp;AA$5,Fluxo!$D:$D,$D29)</f>
        <v>7270.52</v>
      </c>
      <c r="AB29" s="18">
        <f>SUMIFS(Fluxo!$N:$N,Fluxo!$S:$S,"&gt;"&amp;AA$5,Fluxo!$S:$S,"&lt;="&amp;AB$5,Fluxo!$D:$D,$D29)</f>
        <v>7321.22</v>
      </c>
      <c r="AC29" s="18">
        <f>SUMIFS(Fluxo!$N:$N,Fluxo!$S:$S,"&gt;"&amp;AB$5,Fluxo!$S:$S,"&lt;="&amp;AC$5,Fluxo!$D:$D,$D29)</f>
        <v>7321.22</v>
      </c>
      <c r="AD29" s="18">
        <f>SUMIFS(Fluxo!$N:$N,Fluxo!$S:$S,"&gt;"&amp;AC$5,Fluxo!$S:$S,"&lt;="&amp;AD$5,Fluxo!$D:$D,$D29)</f>
        <v>7321.22</v>
      </c>
      <c r="AE29" s="18">
        <f>SUMIFS(Fluxo!$N:$N,Fluxo!$S:$S,"&gt;"&amp;AD$5,Fluxo!$S:$S,"&lt;="&amp;AE$5,Fluxo!$D:$D,$D29)</f>
        <v>38037.39</v>
      </c>
      <c r="AF29" s="18">
        <f>SUMIFS(Fluxo!$N:$N,Fluxo!$S:$S,"&gt;"&amp;AE$5,Fluxo!$S:$S,"&lt;="&amp;AF$5,Fluxo!$D:$D,$D29)</f>
        <v>7321.22</v>
      </c>
      <c r="AG29" s="18">
        <f>SUMIFS(Fluxo!$N:$N,Fluxo!$S:$S,"&gt;"&amp;AF$5,Fluxo!$S:$S,"&lt;="&amp;AG$5,Fluxo!$D:$D,$D29)</f>
        <v>7321.22</v>
      </c>
      <c r="AH29" s="18">
        <f>SUMIFS(Fluxo!$N:$N,Fluxo!$S:$S,"&gt;"&amp;AG$5,Fluxo!$S:$S,"&lt;="&amp;AH$5,Fluxo!$D:$D,$D29)</f>
        <v>7321.22</v>
      </c>
      <c r="AI29" s="18">
        <f>SUMIFS(Fluxo!$N:$N,Fluxo!$S:$S,"&gt;"&amp;AH$5,Fluxo!$S:$S,"&lt;="&amp;AI$5,Fluxo!$D:$D,$D29)</f>
        <v>7321.22</v>
      </c>
      <c r="AJ29" s="18">
        <f>SUMIFS(Fluxo!$N:$N,Fluxo!$S:$S,"&gt;"&amp;AI$5,Fluxo!$S:$S,"&lt;="&amp;AJ$5,Fluxo!$D:$D,$D29)</f>
        <v>7321.22</v>
      </c>
      <c r="AK29" s="18">
        <f>SUMIFS(Fluxo!$N:$N,Fluxo!$S:$S,"&gt;"&amp;AJ$5,Fluxo!$S:$S,"&lt;="&amp;AK$5,Fluxo!$D:$D,$D29)</f>
        <v>7321.22</v>
      </c>
      <c r="AL29" s="18">
        <f>SUMIFS(Fluxo!$N:$N,Fluxo!$S:$S,"&gt;"&amp;AK$5,Fluxo!$S:$S,"&lt;="&amp;AL$5,Fluxo!$D:$D,$D29)</f>
        <v>7321.22</v>
      </c>
      <c r="AM29" s="18">
        <f>SUMIFS(Fluxo!$N:$N,Fluxo!$S:$S,"&gt;"&amp;AL$5,Fluxo!$S:$S,"&lt;="&amp;AM$5,Fluxo!$D:$D,$D29)</f>
        <v>7321.22</v>
      </c>
      <c r="AN29" s="18">
        <f>SUMIFS(Fluxo!$N:$N,Fluxo!$S:$S,"&gt;"&amp;AM$5,Fluxo!$S:$S,"&lt;="&amp;AN$5,Fluxo!$D:$D,$D29)</f>
        <v>7321.22</v>
      </c>
      <c r="AO29" s="18">
        <f>SUMIFS(Fluxo!$N:$N,Fluxo!$S:$S,"&gt;"&amp;AN$5,Fluxo!$S:$S,"&lt;="&amp;AO$5,Fluxo!$D:$D,$D29)</f>
        <v>7321.22</v>
      </c>
      <c r="AP29" s="18">
        <f>SUMIFS(Fluxo!$N:$N,Fluxo!$S:$S,"&gt;"&amp;AO$5,Fluxo!$S:$S,"&lt;="&amp;AP$5,Fluxo!$D:$D,$D29)</f>
        <v>7321.22</v>
      </c>
      <c r="AQ29" s="18">
        <f>SUMIFS(Fluxo!$N:$N,Fluxo!$S:$S,"&gt;"&amp;AP$5,Fluxo!$S:$S,"&lt;="&amp;AQ$5,Fluxo!$D:$D,$D29)</f>
        <v>7321.22</v>
      </c>
      <c r="AR29" s="18">
        <f>SUMIFS(Fluxo!$N:$N,Fluxo!$S:$S,"&gt;"&amp;AQ$5,Fluxo!$S:$S,"&lt;="&amp;AR$5,Fluxo!$D:$D,$D29)</f>
        <v>7321.22</v>
      </c>
      <c r="AS29" s="18">
        <f>SUMIFS(Fluxo!$N:$N,Fluxo!$S:$S,"&gt;"&amp;AR$5,Fluxo!$S:$S,"&lt;="&amp;AS$5,Fluxo!$D:$D,$D29)</f>
        <v>7321.22</v>
      </c>
      <c r="AT29" s="18">
        <f>SUMIFS(Fluxo!$N:$N,Fluxo!$S:$S,"&gt;"&amp;AS$5,Fluxo!$S:$S,"&lt;="&amp;AT$5,Fluxo!$D:$D,$D29)</f>
        <v>73212.23</v>
      </c>
      <c r="AU29" s="18">
        <f>SUMIFS(Fluxo!$N:$N,Fluxo!$S:$S,"&gt;"&amp;AT$5,Fluxo!$S:$S,"&lt;="&amp;AU$5,Fluxo!$D:$D,$D29)</f>
        <v>525475.65</v>
      </c>
      <c r="AV29" s="18">
        <f>SUMIFS(Fluxo!$N:$N,Fluxo!$S:$S,"&gt;"&amp;AU$5,Fluxo!$S:$S,"&lt;="&amp;AV$5,Fluxo!$D:$D,$D29)</f>
        <v>0</v>
      </c>
      <c r="AW29" s="18">
        <f>SUMIFS(Fluxo!$N:$N,Fluxo!$S:$S,"&gt;"&amp;AV$5,Fluxo!$S:$S,"&lt;="&amp;AW$5,Fluxo!$D:$D,$D29)</f>
        <v>0</v>
      </c>
      <c r="AX29" s="18">
        <f>SUMIFS(Fluxo!$N:$N,Fluxo!$S:$S,"&gt;"&amp;AW$5,Fluxo!$S:$S,"&lt;="&amp;AX$5,Fluxo!$D:$D,$D29)</f>
        <v>606.54999999999995</v>
      </c>
      <c r="AY29" s="18">
        <f>SUMIFS(Fluxo!$N:$N,Fluxo!$S:$S,"&gt;"&amp;AX$5,Fluxo!$S:$S,"&lt;="&amp;AY$5,Fluxo!$D:$D,$D29)</f>
        <v>0</v>
      </c>
      <c r="AZ29" s="18">
        <f>SUMIFS(Fluxo!$N:$N,Fluxo!$S:$S,"&gt;"&amp;AY$5,Fluxo!$S:$S,"&lt;="&amp;AZ$5,Fluxo!$D:$D,$D29)</f>
        <v>0</v>
      </c>
      <c r="BA29" s="18">
        <f>SUMIFS(Fluxo!$N:$N,Fluxo!$S:$S,"&gt;"&amp;AZ$5,Fluxo!$S:$S,"&lt;="&amp;BA$5,Fluxo!$D:$D,$D29)</f>
        <v>0</v>
      </c>
      <c r="BB29" s="18">
        <f>SUMIFS(Fluxo!$N:$N,Fluxo!$S:$S,"&gt;"&amp;BA$5,Fluxo!$S:$S,"&lt;="&amp;BB$5,Fluxo!$D:$D,$D29)</f>
        <v>0</v>
      </c>
      <c r="BC29" s="18">
        <f>SUMIFS(Fluxo!$N:$N,Fluxo!$S:$S,"&gt;"&amp;BB$5,Fluxo!$S:$S,"&lt;="&amp;BC$5,Fluxo!$D:$D,$D29)</f>
        <v>0</v>
      </c>
      <c r="BD29" s="18">
        <f>SUMIFS(Fluxo!$N:$N,Fluxo!$S:$S,"&gt;"&amp;BC$5,Fluxo!$S:$S,"&lt;="&amp;BD$5,Fluxo!$D:$D,$D29)</f>
        <v>0</v>
      </c>
      <c r="BE29" s="18">
        <f>SUMIFS(Fluxo!$N:$N,Fluxo!$S:$S,"&gt;"&amp;BD$5,Fluxo!$S:$S,"&lt;="&amp;BE$5,Fluxo!$D:$D,$D29)</f>
        <v>0</v>
      </c>
      <c r="BF29" s="18">
        <f>SUMIFS(Fluxo!$N:$N,Fluxo!$S:$S,"&gt;"&amp;BE$5,Fluxo!$S:$S,"&lt;="&amp;BF$5,Fluxo!$D:$D,$D29)</f>
        <v>0</v>
      </c>
      <c r="BG29" s="18">
        <f>SUMIFS(Fluxo!$N:$N,Fluxo!$S:$S,"&gt;"&amp;BF$5,Fluxo!$S:$S,"&lt;="&amp;BG$5,Fluxo!$D:$D,$D29)</f>
        <v>0</v>
      </c>
      <c r="BH29" s="18">
        <f>SUMIFS(Fluxo!$N:$N,Fluxo!$S:$S,"&gt;"&amp;BG$5,Fluxo!$S:$S,"&lt;="&amp;BH$5,Fluxo!$D:$D,$D29)</f>
        <v>0</v>
      </c>
      <c r="BI29" s="18">
        <f>SUMIFS(Fluxo!$N:$N,Fluxo!$S:$S,"&gt;"&amp;BH$5,Fluxo!$S:$S,"&lt;="&amp;BI$5,Fluxo!$D:$D,$D29)</f>
        <v>0</v>
      </c>
      <c r="BJ29" s="18">
        <f>SUMIFS(Fluxo!$N:$N,Fluxo!$S:$S,"&gt;"&amp;BI$5,Fluxo!$S:$S,"&lt;="&amp;BJ$5,Fluxo!$D:$D,$D29)</f>
        <v>0</v>
      </c>
      <c r="BK29" s="18">
        <f>SUMIFS(Fluxo!$N:$N,Fluxo!$S:$S,"&gt;"&amp;BJ$5,Fluxo!$S:$S,"&lt;="&amp;BK$5,Fluxo!$D:$D,$D29)</f>
        <v>0</v>
      </c>
      <c r="BL29" s="18">
        <f>SUMIFS(Fluxo!$N:$N,Fluxo!$S:$S,"&gt;"&amp;BK$5,Fluxo!$S:$S,"&lt;="&amp;BL$5,Fluxo!$D:$D,$D29)</f>
        <v>0</v>
      </c>
      <c r="BM29" s="18">
        <f>SUMIFS(Fluxo!$N:$N,Fluxo!$S:$S,"&gt;"&amp;BL$5,Fluxo!$S:$S,"&lt;="&amp;BM$5,Fluxo!$D:$D,$D29)</f>
        <v>0</v>
      </c>
      <c r="BN29" s="18">
        <f>SUMIFS(Fluxo!$N:$N,Fluxo!$S:$S,"&gt;"&amp;BM$5,Fluxo!$S:$S,"&lt;="&amp;BN$5,Fluxo!$D:$D,$D29)</f>
        <v>0</v>
      </c>
      <c r="BO29" s="18">
        <f>SUMIFS(Fluxo!$N:$N,Fluxo!$S:$S,"&gt;"&amp;BN$5,Fluxo!$S:$S,"&lt;="&amp;BO$5,Fluxo!$D:$D,$D29)</f>
        <v>0</v>
      </c>
      <c r="BP29" s="18">
        <f>SUMIFS(Fluxo!$N:$N,Fluxo!$S:$S,"&gt;"&amp;BO$5,Fluxo!$S:$S,"&lt;="&amp;BP$5,Fluxo!$D:$D,$D29)</f>
        <v>0</v>
      </c>
      <c r="BQ29" s="18">
        <f>SUMIFS(Fluxo!$N:$N,Fluxo!$S:$S,"&gt;"&amp;BP$5,Fluxo!$S:$S,"&lt;="&amp;BQ$5,Fluxo!$D:$D,$D29)</f>
        <v>0</v>
      </c>
      <c r="BR29" s="18">
        <f>SUMIFS(Fluxo!$N:$N,Fluxo!$S:$S,"&gt;"&amp;BQ$5,Fluxo!$S:$S,"&lt;="&amp;BR$5,Fluxo!$D:$D,$D29)</f>
        <v>0</v>
      </c>
      <c r="BS29" s="18">
        <f>SUMIFS(Fluxo!$N:$N,Fluxo!$S:$S,"&gt;"&amp;BR$5,Fluxo!$S:$S,"&lt;="&amp;BS$5,Fluxo!$D:$D,$D29)</f>
        <v>0</v>
      </c>
      <c r="BT29" s="18">
        <f>SUMIFS(Fluxo!$N:$N,Fluxo!$S:$S,"&gt;"&amp;BS$5,Fluxo!$S:$S,"&lt;="&amp;BT$5,Fluxo!$D:$D,$D29)</f>
        <v>0</v>
      </c>
      <c r="BU29" s="18">
        <f>SUMIFS(Fluxo!$N:$N,Fluxo!$S:$S,"&gt;"&amp;BT$5,Fluxo!$S:$S,"&lt;="&amp;BU$5,Fluxo!$D:$D,$D29)</f>
        <v>0</v>
      </c>
      <c r="BV29" s="18">
        <f>SUMIFS(Fluxo!$N:$N,Fluxo!$S:$S,"&gt;"&amp;BU$5,Fluxo!$S:$S,"&lt;="&amp;BV$5,Fluxo!$D:$D,$D29)</f>
        <v>0</v>
      </c>
      <c r="BW29" s="18">
        <f>SUMIFS(Fluxo!$N:$N,Fluxo!$S:$S,"&gt;"&amp;BV$5,Fluxo!$S:$S,"&lt;="&amp;BW$5,Fluxo!$D:$D,$D29)</f>
        <v>0</v>
      </c>
      <c r="BX29" s="18">
        <f>SUMIFS(Fluxo!$N:$N,Fluxo!$S:$S,"&gt;"&amp;BW$5,Fluxo!$S:$S,"&lt;="&amp;BX$5,Fluxo!$D:$D,$D29)</f>
        <v>0</v>
      </c>
      <c r="BY29" s="18">
        <f>SUMIFS(Fluxo!$N:$N,Fluxo!$S:$S,"&gt;"&amp;BX$5,Fluxo!$S:$S,"&lt;="&amp;BY$5,Fluxo!$D:$D,$D29)</f>
        <v>0</v>
      </c>
      <c r="BZ29" s="18">
        <f>SUMIFS(Fluxo!$N:$N,Fluxo!$S:$S,"&gt;"&amp;BY$5,Fluxo!$S:$S,"&lt;="&amp;BZ$5,Fluxo!$D:$D,$D29)</f>
        <v>0</v>
      </c>
      <c r="CA29" s="18">
        <f>SUMIFS(Fluxo!$N:$N,Fluxo!$S:$S,"&gt;"&amp;BZ$5,Fluxo!$S:$S,"&lt;="&amp;CA$5,Fluxo!$D:$D,$D29)</f>
        <v>0</v>
      </c>
      <c r="CB29" s="18">
        <f>SUMIFS(Fluxo!$N:$N,Fluxo!$S:$S,"&gt;"&amp;CA$5,Fluxo!$S:$S,"&lt;="&amp;CB$5,Fluxo!$D:$D,$D29)</f>
        <v>0</v>
      </c>
      <c r="CC29" s="18">
        <f>SUMIFS(Fluxo!$N:$N,Fluxo!$S:$S,"&gt;"&amp;CB$5,Fluxo!$S:$S,"&lt;="&amp;CC$5,Fluxo!$D:$D,$D29)</f>
        <v>0</v>
      </c>
      <c r="CD29" s="18">
        <f>SUMIFS(Fluxo!$N:$N,Fluxo!$S:$S,"&gt;"&amp;CC$5,Fluxo!$S:$S,"&lt;="&amp;CD$5,Fluxo!$D:$D,$D29)</f>
        <v>0</v>
      </c>
      <c r="CE29" s="18">
        <f>SUMIFS(Fluxo!$N:$N,Fluxo!$S:$S,"&gt;"&amp;CD$5,Fluxo!$S:$S,"&lt;="&amp;CE$5,Fluxo!$D:$D,$D29)</f>
        <v>0</v>
      </c>
      <c r="CF29" s="18">
        <f>SUMIFS(Fluxo!$N:$N,Fluxo!$S:$S,"&gt;"&amp;CE$5,Fluxo!$S:$S,"&lt;="&amp;CF$5,Fluxo!$D:$D,$D29)</f>
        <v>0</v>
      </c>
      <c r="CG29" s="18">
        <f>SUMIFS(Fluxo!$N:$N,Fluxo!$S:$S,"&gt;"&amp;CF$5,Fluxo!$S:$S,"&lt;="&amp;CG$5,Fluxo!$D:$D,$D29)</f>
        <v>0</v>
      </c>
      <c r="CH29" s="18">
        <f>SUMIFS(Fluxo!$N:$N,Fluxo!$S:$S,"&gt;"&amp;CG$5,Fluxo!$S:$S,"&lt;="&amp;CH$5,Fluxo!$D:$D,$D29)</f>
        <v>0</v>
      </c>
      <c r="CI29" s="18">
        <f>SUMIFS(Fluxo!$N:$N,Fluxo!$S:$S,"&gt;"&amp;CH$5,Fluxo!$S:$S,"&lt;="&amp;CI$5,Fluxo!$D:$D,$D29)</f>
        <v>0</v>
      </c>
      <c r="CJ29" s="18">
        <f>SUMIFS(Fluxo!$N:$N,Fluxo!$S:$S,"&gt;"&amp;CI$5,Fluxo!$S:$S,"&lt;="&amp;CJ$5,Fluxo!$D:$D,$D29)</f>
        <v>0</v>
      </c>
      <c r="CK29" s="18">
        <f>SUMIFS(Fluxo!$N:$N,Fluxo!$S:$S,"&gt;"&amp;CJ$5,Fluxo!$S:$S,"&lt;="&amp;CK$5,Fluxo!$D:$D,$D29)</f>
        <v>0</v>
      </c>
      <c r="CL29" s="18">
        <f>SUMIFS(Fluxo!$N:$N,Fluxo!$S:$S,"&gt;"&amp;CK$5,Fluxo!$S:$S,"&lt;="&amp;CL$5,Fluxo!$D:$D,$D29)</f>
        <v>0</v>
      </c>
      <c r="CM29" s="18">
        <f>SUMIFS(Fluxo!$N:$N,Fluxo!$S:$S,"&gt;"&amp;CL$5,Fluxo!$S:$S,"&lt;="&amp;CM$5,Fluxo!$D:$D,$D29)</f>
        <v>0</v>
      </c>
      <c r="CN29" s="18">
        <f>SUMIFS(Fluxo!$N:$N,Fluxo!$S:$S,"&gt;"&amp;CM$5,Fluxo!$S:$S,"&lt;="&amp;CN$5,Fluxo!$D:$D,$D29)</f>
        <v>0</v>
      </c>
      <c r="CO29" s="18">
        <f>SUMIFS(Fluxo!$N:$N,Fluxo!$S:$S,"&gt;"&amp;CN$5,Fluxo!$S:$S,"&lt;="&amp;CO$5,Fluxo!$D:$D,$D29)</f>
        <v>0</v>
      </c>
      <c r="CP29" s="18">
        <f>SUMIFS(Fluxo!$N:$N,Fluxo!$S:$S,"&gt;"&amp;CO$5,Fluxo!$S:$S,"&lt;="&amp;CP$5,Fluxo!$D:$D,$D29)</f>
        <v>0</v>
      </c>
      <c r="CQ29" s="18">
        <f>SUMIFS(Fluxo!$N:$N,Fluxo!$S:$S,"&gt;"&amp;CP$5,Fluxo!$S:$S,"&lt;="&amp;CQ$5,Fluxo!$D:$D,$D29)</f>
        <v>0</v>
      </c>
      <c r="CR29" s="18">
        <f>SUMIFS(Fluxo!$N:$N,Fluxo!$S:$S,"&gt;"&amp;CQ$5,Fluxo!$S:$S,"&lt;="&amp;CR$5,Fluxo!$D:$D,$D29)</f>
        <v>0</v>
      </c>
      <c r="CS29" s="18">
        <f>SUMIFS(Fluxo!$N:$N,Fluxo!$S:$S,"&gt;"&amp;CR$5,Fluxo!$S:$S,"&lt;="&amp;CS$5,Fluxo!$D:$D,$D29)</f>
        <v>0</v>
      </c>
      <c r="CT29" s="18">
        <f>SUMIFS(Fluxo!$N:$N,Fluxo!$S:$S,"&gt;"&amp;CS$5,Fluxo!$S:$S,"&lt;="&amp;CT$5,Fluxo!$D:$D,$D29)</f>
        <v>0</v>
      </c>
      <c r="CU29" s="18">
        <f>SUMIFS(Fluxo!$N:$N,Fluxo!$S:$S,"&gt;"&amp;CT$5,Fluxo!$S:$S,"&lt;="&amp;CU$5,Fluxo!$D:$D,$D29)</f>
        <v>0</v>
      </c>
      <c r="CV29" s="18">
        <f>SUMIFS(Fluxo!$N:$N,Fluxo!$S:$S,"&gt;"&amp;CU$5,Fluxo!$S:$S,"&lt;="&amp;CV$5,Fluxo!$D:$D,$D29)</f>
        <v>0</v>
      </c>
      <c r="CW29" s="18">
        <f>SUMIFS(Fluxo!$N:$N,Fluxo!$S:$S,"&gt;"&amp;CV$5,Fluxo!$S:$S,"&lt;="&amp;CW$5,Fluxo!$D:$D,$D29)</f>
        <v>0</v>
      </c>
      <c r="CX29" s="18">
        <f>SUMIFS(Fluxo!$N:$N,Fluxo!$S:$S,"&gt;"&amp;CW$5,Fluxo!$S:$S,"&lt;="&amp;CX$5,Fluxo!$D:$D,$D29)</f>
        <v>0</v>
      </c>
      <c r="CY29" s="18">
        <f>SUMIFS(Fluxo!$N:$N,Fluxo!$S:$S,"&gt;"&amp;CX$5,Fluxo!$S:$S,"&lt;="&amp;CY$5,Fluxo!$D:$D,$D29)</f>
        <v>0</v>
      </c>
      <c r="CZ29" s="18">
        <f>SUMIFS(Fluxo!$N:$N,Fluxo!$S:$S,"&gt;"&amp;CY$5,Fluxo!$S:$S,"&lt;="&amp;CZ$5,Fluxo!$D:$D,$D29)</f>
        <v>0</v>
      </c>
      <c r="DA29" s="18">
        <f>SUMIFS(Fluxo!$N:$N,Fluxo!$S:$S,"&gt;"&amp;CZ$5,Fluxo!$S:$S,"&lt;="&amp;DA$5,Fluxo!$D:$D,$D29)</f>
        <v>0</v>
      </c>
      <c r="DB29" s="18">
        <f>SUMIFS(Fluxo!$N:$N,Fluxo!$S:$S,"&gt;"&amp;DA$5,Fluxo!$S:$S,"&lt;="&amp;DB$5,Fluxo!$D:$D,$D29)</f>
        <v>0</v>
      </c>
      <c r="DC29" s="18">
        <f>SUMIFS(Fluxo!$N:$N,Fluxo!$S:$S,"&gt;"&amp;DB$5,Fluxo!$S:$S,"&lt;="&amp;DC$5,Fluxo!$D:$D,$D29)</f>
        <v>0</v>
      </c>
      <c r="DD29" s="18">
        <f>SUMIFS(Fluxo!$N:$N,Fluxo!$S:$S,"&gt;"&amp;DC$5,Fluxo!$S:$S,"&lt;="&amp;DD$5,Fluxo!$D:$D,$D29)</f>
        <v>0</v>
      </c>
      <c r="DE29" s="18">
        <f>SUMIFS(Fluxo!$N:$N,Fluxo!$S:$S,"&gt;"&amp;DD$5,Fluxo!$S:$S,"&lt;="&amp;DE$5,Fluxo!$D:$D,$D29)</f>
        <v>0</v>
      </c>
      <c r="DF29" s="18">
        <f>SUMIFS(Fluxo!$N:$N,Fluxo!$S:$S,"&gt;"&amp;DE$5,Fluxo!$S:$S,"&lt;="&amp;DF$5,Fluxo!$D:$D,$D29)</f>
        <v>0</v>
      </c>
      <c r="DG29" s="18">
        <f>SUMIFS(Fluxo!$N:$N,Fluxo!$S:$S,"&gt;"&amp;DF$5,Fluxo!$S:$S,"&lt;="&amp;DG$5,Fluxo!$D:$D,$D29)</f>
        <v>0</v>
      </c>
      <c r="DH29" s="18">
        <f>SUMIFS(Fluxo!$N:$N,Fluxo!$S:$S,"&gt;"&amp;DG$5,Fluxo!$S:$S,"&lt;="&amp;DH$5,Fluxo!$D:$D,$D29)</f>
        <v>0</v>
      </c>
      <c r="DI29" s="18">
        <f>SUMIFS(Fluxo!$N:$N,Fluxo!$S:$S,"&gt;"&amp;DH$5,Fluxo!$S:$S,"&lt;="&amp;DI$5,Fluxo!$D:$D,$D29)</f>
        <v>0</v>
      </c>
      <c r="DJ29" s="18">
        <f>SUMIFS(Fluxo!$N:$N,Fluxo!$S:$S,"&gt;"&amp;DI$5,Fluxo!$S:$S,"&lt;="&amp;DJ$5,Fluxo!$D:$D,$D29)</f>
        <v>0</v>
      </c>
      <c r="DK29" s="18">
        <f>SUMIFS(Fluxo!$N:$N,Fluxo!$S:$S,"&gt;"&amp;DJ$5,Fluxo!$S:$S,"&lt;="&amp;DK$5,Fluxo!$D:$D,$D29)</f>
        <v>0</v>
      </c>
      <c r="DL29" s="18">
        <f>SUMIFS(Fluxo!$N:$N,Fluxo!$S:$S,"&gt;"&amp;DK$5,Fluxo!$S:$S,"&lt;="&amp;DL$5,Fluxo!$D:$D,$D29)</f>
        <v>0</v>
      </c>
      <c r="DM29" s="18">
        <f>SUMIFS(Fluxo!$N:$N,Fluxo!$S:$S,"&gt;"&amp;DL$5,Fluxo!$S:$S,"&lt;="&amp;DM$5,Fluxo!$D:$D,$D29)</f>
        <v>0</v>
      </c>
      <c r="DN29" s="18">
        <f>SUMIFS(Fluxo!$N:$N,Fluxo!$S:$S,"&gt;"&amp;DM$5,Fluxo!$S:$S,"&lt;="&amp;DN$5,Fluxo!$D:$D,$D29)</f>
        <v>0</v>
      </c>
      <c r="DO29" s="18">
        <f>SUMIFS(Fluxo!$N:$N,Fluxo!$S:$S,"&gt;"&amp;DN$5,Fluxo!$S:$S,"&lt;="&amp;DO$5,Fluxo!$D:$D,$D29)</f>
        <v>0</v>
      </c>
      <c r="DP29" s="18">
        <f>SUMIFS(Fluxo!$N:$N,Fluxo!$S:$S,"&gt;"&amp;DO$5,Fluxo!$S:$S,"&lt;="&amp;DP$5,Fluxo!$D:$D,$D29)</f>
        <v>0</v>
      </c>
      <c r="DQ29" s="18">
        <f>SUMIFS(Fluxo!$N:$N,Fluxo!$S:$S,"&gt;"&amp;DP$5,Fluxo!$S:$S,"&lt;="&amp;DQ$5,Fluxo!$D:$D,$D29)</f>
        <v>0</v>
      </c>
      <c r="DR29" s="18">
        <f>SUMIFS(Fluxo!$N:$N,Fluxo!$S:$S,"&gt;"&amp;DQ$5,Fluxo!$S:$S,"&lt;="&amp;DR$5,Fluxo!$D:$D,$D29)</f>
        <v>0</v>
      </c>
      <c r="DS29" s="18">
        <f>SUMIFS(Fluxo!$N:$N,Fluxo!$S:$S,"&gt;"&amp;DR$5,Fluxo!$S:$S,"&lt;="&amp;DS$5,Fluxo!$D:$D,$D29)</f>
        <v>0</v>
      </c>
      <c r="DT29" s="18">
        <f>SUMIFS(Fluxo!$N:$N,Fluxo!$S:$S,"&gt;"&amp;DS$5,Fluxo!$S:$S,"&lt;="&amp;DT$5,Fluxo!$D:$D,$D29)</f>
        <v>0</v>
      </c>
      <c r="DU29" s="18">
        <f>SUMIFS(Fluxo!$N:$N,Fluxo!$S:$S,"&gt;"&amp;DT$5,Fluxo!$S:$S,"&lt;="&amp;DU$5,Fluxo!$D:$D,$D29)</f>
        <v>0</v>
      </c>
      <c r="DV29" s="18">
        <f>SUMIFS(Fluxo!$N:$N,Fluxo!$S:$S,"&gt;"&amp;DU$5,Fluxo!$S:$S,"&lt;="&amp;DV$5,Fluxo!$D:$D,$D29)</f>
        <v>0</v>
      </c>
      <c r="DW29" s="18">
        <f>SUMIFS(Fluxo!$N:$N,Fluxo!$S:$S,"&gt;"&amp;DV$5,Fluxo!$S:$S,"&lt;="&amp;DW$5,Fluxo!$D:$D,$D29)</f>
        <v>0</v>
      </c>
      <c r="DX29" s="18">
        <f>SUMIFS(Fluxo!$N:$N,Fluxo!$S:$S,"&gt;"&amp;DW$5,Fluxo!$S:$S,"&lt;="&amp;DX$5,Fluxo!$D:$D,$D29)</f>
        <v>0</v>
      </c>
      <c r="DY29" s="18">
        <f>SUMIFS(Fluxo!$N:$N,Fluxo!$S:$S,"&gt;"&amp;DX$5,Fluxo!$S:$S,"&lt;="&amp;DY$5,Fluxo!$D:$D,$D29)</f>
        <v>0</v>
      </c>
      <c r="DZ29" s="18">
        <f>SUMIFS(Fluxo!$N:$N,Fluxo!$S:$S,"&gt;"&amp;DY$5,Fluxo!$S:$S,"&lt;="&amp;DZ$5,Fluxo!$D:$D,$D29)</f>
        <v>0</v>
      </c>
      <c r="EA29" s="18">
        <f>SUMIFS(Fluxo!$N:$N,Fluxo!$S:$S,"&gt;"&amp;DZ$5,Fluxo!$S:$S,"&lt;="&amp;EA$5,Fluxo!$D:$D,$D29)</f>
        <v>0</v>
      </c>
      <c r="EB29" s="18">
        <f>SUMIFS(Fluxo!$N:$N,Fluxo!$S:$S,"&gt;"&amp;EA$5,Fluxo!$S:$S,"&lt;="&amp;EB$5,Fluxo!$D:$D,$D29)</f>
        <v>0</v>
      </c>
      <c r="EC29" s="18">
        <f>SUMIFS(Fluxo!$N:$N,Fluxo!$S:$S,"&gt;"&amp;EB$5,Fluxo!$S:$S,"&lt;="&amp;EC$5,Fluxo!$D:$D,$D29)</f>
        <v>0</v>
      </c>
      <c r="ED29" s="18">
        <f>SUMIFS(Fluxo!$N:$N,Fluxo!$S:$S,"&gt;"&amp;EC$5,Fluxo!$S:$S,"&lt;="&amp;ED$5,Fluxo!$D:$D,$D29)</f>
        <v>0</v>
      </c>
      <c r="EE29" s="18">
        <f>SUMIFS(Fluxo!$N:$N,Fluxo!$S:$S,"&gt;"&amp;ED$5,Fluxo!$S:$S,"&lt;="&amp;EE$5,Fluxo!$D:$D,$D29)</f>
        <v>0</v>
      </c>
      <c r="EF29" s="18">
        <f>SUMIFS(Fluxo!$N:$N,Fluxo!$S:$S,"&gt;"&amp;EE$5,Fluxo!$S:$S,"&lt;="&amp;EF$5,Fluxo!$D:$D,$D29)</f>
        <v>0</v>
      </c>
      <c r="EG29" s="18">
        <f>SUMIFS(Fluxo!$N:$N,Fluxo!$S:$S,"&gt;"&amp;EF$5,Fluxo!$S:$S,"&lt;="&amp;EG$5,Fluxo!$D:$D,$D29)</f>
        <v>0</v>
      </c>
      <c r="EH29" s="18">
        <f>SUMIFS(Fluxo!$N:$N,Fluxo!$S:$S,"&gt;"&amp;EG$5,Fluxo!$S:$S,"&lt;="&amp;EH$5,Fluxo!$D:$D,$D29)</f>
        <v>0</v>
      </c>
      <c r="EI29" s="18">
        <f>SUMIFS(Fluxo!$N:$N,Fluxo!$S:$S,"&gt;"&amp;EH$5,Fluxo!$S:$S,"&lt;="&amp;EI$5,Fluxo!$D:$D,$D29)</f>
        <v>0</v>
      </c>
      <c r="EJ29" s="18">
        <f>SUMIFS(Fluxo!$N:$N,Fluxo!$S:$S,"&gt;"&amp;EI$5,Fluxo!$S:$S,"&lt;="&amp;EJ$5,Fluxo!$D:$D,$D29)</f>
        <v>0</v>
      </c>
      <c r="EK29" s="18">
        <f>SUMIFS(Fluxo!$N:$N,Fluxo!$S:$S,"&gt;"&amp;EJ$5,Fluxo!$S:$S,"&lt;="&amp;EK$5,Fluxo!$D:$D,$D29)</f>
        <v>0</v>
      </c>
      <c r="EL29" s="18">
        <f>SUMIFS(Fluxo!$N:$N,Fluxo!$S:$S,"&gt;"&amp;EK$5,Fluxo!$S:$S,"&lt;="&amp;EL$5,Fluxo!$D:$D,$D29)</f>
        <v>0</v>
      </c>
      <c r="EM29" s="18">
        <f>SUMIFS(Fluxo!$N:$N,Fluxo!$S:$S,"&gt;"&amp;EL$5,Fluxo!$S:$S,"&lt;="&amp;EM$5,Fluxo!$D:$D,$D29)</f>
        <v>0</v>
      </c>
      <c r="EN29" s="18">
        <f>SUMIFS(Fluxo!$N:$N,Fluxo!$S:$S,"&gt;"&amp;EM$5,Fluxo!$S:$S,"&lt;="&amp;EN$5,Fluxo!$D:$D,$D29)</f>
        <v>0</v>
      </c>
      <c r="EO29" s="18">
        <f>SUMIFS(Fluxo!$N:$N,Fluxo!$S:$S,"&gt;"&amp;EN$5,Fluxo!$S:$S,"&lt;="&amp;EO$5,Fluxo!$D:$D,$D29)</f>
        <v>0</v>
      </c>
      <c r="EP29" s="18">
        <f>SUMIFS(Fluxo!$N:$N,Fluxo!$S:$S,"&gt;"&amp;EO$5,Fluxo!$S:$S,"&lt;="&amp;EP$5,Fluxo!$D:$D,$D29)</f>
        <v>0</v>
      </c>
      <c r="EQ29" s="18">
        <f>SUMIFS(Fluxo!$N:$N,Fluxo!$S:$S,"&gt;"&amp;EP$5,Fluxo!$S:$S,"&lt;="&amp;EQ$5,Fluxo!$D:$D,$D29)</f>
        <v>0</v>
      </c>
      <c r="ER29" s="18">
        <f>SUMIFS(Fluxo!$N:$N,Fluxo!$S:$S,"&gt;"&amp;EQ$5,Fluxo!$S:$S,"&lt;="&amp;ER$5,Fluxo!$D:$D,$D29)</f>
        <v>0</v>
      </c>
      <c r="ES29" s="18">
        <f>SUMIFS(Fluxo!$N:$N,Fluxo!$S:$S,"&gt;"&amp;ER$5,Fluxo!$S:$S,"&lt;="&amp;ES$5,Fluxo!$D:$D,$D29)</f>
        <v>0</v>
      </c>
      <c r="ET29" s="18">
        <f>SUMIFS(Fluxo!$N:$N,Fluxo!$S:$S,"&gt;"&amp;ES$5,Fluxo!$S:$S,"&lt;="&amp;ET$5,Fluxo!$D:$D,$D29)</f>
        <v>0</v>
      </c>
      <c r="EU29" s="18">
        <f>SUMIFS(Fluxo!$N:$N,Fluxo!$S:$S,"&gt;"&amp;ET$5,Fluxo!$S:$S,"&lt;="&amp;EU$5,Fluxo!$D:$D,$D29)</f>
        <v>0</v>
      </c>
      <c r="EV29" s="18">
        <f>SUMIFS(Fluxo!$N:$N,Fluxo!$S:$S,"&gt;"&amp;EU$5,Fluxo!$S:$S,"&lt;="&amp;EV$5,Fluxo!$D:$D,$D29)</f>
        <v>0</v>
      </c>
      <c r="EW29" s="18">
        <f>SUMIFS(Fluxo!$N:$N,Fluxo!$S:$S,"&gt;"&amp;EV$5,Fluxo!$S:$S,"&lt;="&amp;EW$5,Fluxo!$D:$D,$D29)</f>
        <v>0</v>
      </c>
      <c r="EX29" s="18">
        <f>SUMIFS(Fluxo!$N:$N,Fluxo!$S:$S,"&gt;"&amp;EW$5,Fluxo!$S:$S,"&lt;="&amp;EX$5,Fluxo!$D:$D,$D29)</f>
        <v>0</v>
      </c>
      <c r="EY29" s="18">
        <f>SUMIFS(Fluxo!$N:$N,Fluxo!$S:$S,"&gt;"&amp;EX$5,Fluxo!$S:$S,"&lt;="&amp;EY$5,Fluxo!$D:$D,$D29)</f>
        <v>0</v>
      </c>
      <c r="EZ29" s="18">
        <f>SUMIFS(Fluxo!$N:$N,Fluxo!$S:$S,"&gt;"&amp;EY$5,Fluxo!$S:$S,"&lt;="&amp;EZ$5,Fluxo!$D:$D,$D29)</f>
        <v>0</v>
      </c>
      <c r="FA29" s="18">
        <f>SUMIFS(Fluxo!$N:$N,Fluxo!$S:$S,"&gt;"&amp;EZ$5,Fluxo!$S:$S,"&lt;="&amp;FA$5,Fluxo!$D:$D,$D29)</f>
        <v>0</v>
      </c>
      <c r="FB29" s="18">
        <f>SUMIFS(Fluxo!$N:$N,Fluxo!$S:$S,"&gt;"&amp;FA$5,Fluxo!$S:$S,"&lt;="&amp;FB$5,Fluxo!$D:$D,$D29)</f>
        <v>0</v>
      </c>
      <c r="FC29" s="18">
        <f>SUMIFS(Fluxo!$N:$N,Fluxo!$S:$S,"&gt;"&amp;FB$5,Fluxo!$S:$S,"&lt;="&amp;FC$5,Fluxo!$D:$D,$D29)</f>
        <v>0</v>
      </c>
      <c r="FD29" s="18">
        <f>SUMIFS(Fluxo!$N:$N,Fluxo!$S:$S,"&gt;"&amp;FC$5,Fluxo!$S:$S,"&lt;="&amp;FD$5,Fluxo!$D:$D,$D29)</f>
        <v>0</v>
      </c>
      <c r="FE29" s="18">
        <f>SUMIFS(Fluxo!$N:$N,Fluxo!$S:$S,"&gt;"&amp;FD$5,Fluxo!$S:$S,"&lt;="&amp;FE$5,Fluxo!$D:$D,$D29)</f>
        <v>0</v>
      </c>
      <c r="FF29" s="18">
        <f>SUMIFS(Fluxo!$N:$N,Fluxo!$S:$S,"&gt;"&amp;FE$5,Fluxo!$S:$S,"&lt;="&amp;FF$5,Fluxo!$D:$D,$D29)</f>
        <v>0</v>
      </c>
      <c r="FG29" s="18">
        <f>SUMIFS(Fluxo!$N:$N,Fluxo!$S:$S,"&gt;"&amp;FF$5,Fluxo!$S:$S,"&lt;="&amp;FG$5,Fluxo!$D:$D,$D29)</f>
        <v>0</v>
      </c>
      <c r="FH29" s="18">
        <f>SUMIFS(Fluxo!$N:$N,Fluxo!$S:$S,"&gt;"&amp;FG$5,Fluxo!$S:$S,"&lt;="&amp;FH$5,Fluxo!$D:$D,$D29)</f>
        <v>0</v>
      </c>
      <c r="FI29" s="18">
        <f>SUMIFS(Fluxo!$N:$N,Fluxo!$S:$S,"&gt;"&amp;FH$5,Fluxo!$S:$S,"&lt;="&amp;FI$5,Fluxo!$D:$D,$D29)</f>
        <v>0</v>
      </c>
      <c r="FJ29" s="18">
        <f>SUMIFS(Fluxo!$N:$N,Fluxo!$S:$S,"&gt;"&amp;FI$5,Fluxo!$S:$S,"&lt;="&amp;FJ$5,Fluxo!$D:$D,$D29)</f>
        <v>0</v>
      </c>
      <c r="FK29" s="18">
        <f>SUMIFS(Fluxo!$N:$N,Fluxo!$S:$S,"&gt;"&amp;FJ$5,Fluxo!$S:$S,"&lt;="&amp;FK$5,Fluxo!$D:$D,$D29)</f>
        <v>0</v>
      </c>
      <c r="FL29" s="18">
        <f>SUMIFS(Fluxo!$N:$N,Fluxo!$S:$S,"&gt;"&amp;FK$5,Fluxo!$S:$S,"&lt;="&amp;FL$5,Fluxo!$D:$D,$D29)</f>
        <v>0</v>
      </c>
      <c r="FM29" s="18">
        <f>SUMIFS(Fluxo!$N:$N,Fluxo!$S:$S,"&gt;"&amp;FL$5,Fluxo!$S:$S,"&lt;="&amp;FM$5,Fluxo!$D:$D,$D29)</f>
        <v>0</v>
      </c>
      <c r="FN29" s="18">
        <f>SUMIFS(Fluxo!$N:$N,Fluxo!$S:$S,"&gt;"&amp;FM$5,Fluxo!$S:$S,"&lt;="&amp;FN$5,Fluxo!$D:$D,$D29)</f>
        <v>0</v>
      </c>
      <c r="FO29" s="18">
        <f>SUMIFS(Fluxo!$N:$N,Fluxo!$S:$S,"&gt;"&amp;FN$5,Fluxo!$S:$S,"&lt;="&amp;FO$5,Fluxo!$D:$D,$D29)</f>
        <v>0</v>
      </c>
      <c r="FP29" s="18">
        <f>SUMIFS(Fluxo!$N:$N,Fluxo!$S:$S,"&gt;"&amp;FO$5,Fluxo!$S:$S,"&lt;="&amp;FP$5,Fluxo!$D:$D,$D29)</f>
        <v>0</v>
      </c>
      <c r="FQ29" s="18">
        <f>SUMIFS(Fluxo!$N:$N,Fluxo!$S:$S,"&gt;"&amp;FP$5,Fluxo!$S:$S,"&lt;="&amp;FQ$5,Fluxo!$D:$D,$D29)</f>
        <v>0</v>
      </c>
      <c r="FR29" s="18">
        <f>SUMIFS(Fluxo!$N:$N,Fluxo!$S:$S,"&gt;"&amp;FQ$5,Fluxo!$S:$S,"&lt;="&amp;FR$5,Fluxo!$D:$D,$D29)</f>
        <v>0</v>
      </c>
      <c r="FS29" s="18">
        <f>SUMIFS(Fluxo!$N:$N,Fluxo!$S:$S,"&gt;"&amp;FR$5,Fluxo!$S:$S,"&lt;="&amp;FS$5,Fluxo!$D:$D,$D29)</f>
        <v>0</v>
      </c>
      <c r="FT29" s="18">
        <f>SUMIFS(Fluxo!$N:$N,Fluxo!$S:$S,"&gt;"&amp;FS$5,Fluxo!$S:$S,"&lt;="&amp;FT$5,Fluxo!$D:$D,$D29)</f>
        <v>0</v>
      </c>
      <c r="FU29" s="18">
        <f>SUMIFS(Fluxo!$N:$N,Fluxo!$S:$S,"&gt;"&amp;FT$5,Fluxo!$S:$S,"&lt;="&amp;FU$5,Fluxo!$D:$D,$D29)</f>
        <v>0</v>
      </c>
      <c r="FV29" s="18">
        <f>SUMIFS(Fluxo!$N:$N,Fluxo!$S:$S,"&gt;"&amp;FU$5,Fluxo!$S:$S,"&lt;="&amp;FV$5,Fluxo!$D:$D,$D29)</f>
        <v>0</v>
      </c>
      <c r="FW29" s="18">
        <f>SUMIFS(Fluxo!$N:$N,Fluxo!$S:$S,"&gt;"&amp;FV$5,Fluxo!$S:$S,"&lt;="&amp;FW$5,Fluxo!$D:$D,$D29)</f>
        <v>0</v>
      </c>
      <c r="FX29" s="18">
        <f>SUMIFS(Fluxo!$N:$N,Fluxo!$S:$S,"&gt;"&amp;FW$5,Fluxo!$S:$S,"&lt;="&amp;FX$5,Fluxo!$D:$D,$D29)</f>
        <v>0</v>
      </c>
      <c r="FY29" s="18">
        <f>SUMIFS(Fluxo!$N:$N,Fluxo!$S:$S,"&gt;"&amp;FX$5,Fluxo!$S:$S,"&lt;="&amp;FY$5,Fluxo!$D:$D,$D29)</f>
        <v>0</v>
      </c>
      <c r="FZ29" s="18">
        <f>SUMIFS(Fluxo!$N:$N,Fluxo!$S:$S,"&gt;"&amp;FY$5,Fluxo!$S:$S,"&lt;="&amp;FZ$5,Fluxo!$D:$D,$D29)</f>
        <v>0</v>
      </c>
      <c r="GA29" s="18">
        <f>SUMIFS(Fluxo!$N:$N,Fluxo!$S:$S,"&gt;"&amp;FZ$5,Fluxo!$S:$S,"&lt;="&amp;GA$5,Fluxo!$D:$D,$D29)</f>
        <v>0</v>
      </c>
      <c r="GB29" s="18">
        <f>SUMIFS(Fluxo!$N:$N,Fluxo!$S:$S,"&gt;"&amp;GA$5,Fluxo!$S:$S,"&lt;="&amp;GB$5,Fluxo!$D:$D,$D29)</f>
        <v>0</v>
      </c>
      <c r="GC29" s="18">
        <f>SUMIFS(Fluxo!$N:$N,Fluxo!$S:$S,"&gt;"&amp;GB$5,Fluxo!$S:$S,"&lt;="&amp;GC$5,Fluxo!$D:$D,$D29)</f>
        <v>0</v>
      </c>
      <c r="GD29" s="18">
        <f>SUMIFS(Fluxo!$N:$N,Fluxo!$S:$S,"&gt;"&amp;GC$5,Fluxo!$S:$S,"&lt;="&amp;GD$5,Fluxo!$D:$D,$D29)</f>
        <v>0</v>
      </c>
      <c r="GE29" s="18">
        <f>SUMIFS(Fluxo!$N:$N,Fluxo!$S:$S,"&gt;"&amp;GD$5,Fluxo!$S:$S,"&lt;="&amp;GE$5,Fluxo!$D:$D,$D29)</f>
        <v>0</v>
      </c>
      <c r="GF29" s="18">
        <f>SUMIFS(Fluxo!$N:$N,Fluxo!$S:$S,"&gt;"&amp;GE$5,Fluxo!$S:$S,"&lt;="&amp;GF$5,Fluxo!$D:$D,$D29)</f>
        <v>0</v>
      </c>
      <c r="GG29" s="18">
        <f>SUMIFS(Fluxo!$N:$N,Fluxo!$S:$S,"&gt;"&amp;GF$5,Fluxo!$S:$S,"&lt;="&amp;GG$5,Fluxo!$D:$D,$D29)</f>
        <v>0</v>
      </c>
      <c r="GH29" s="18">
        <f>SUMIFS(Fluxo!$N:$N,Fluxo!$S:$S,"&gt;"&amp;GG$5,Fluxo!$S:$S,"&lt;="&amp;GH$5,Fluxo!$D:$D,$D29)</f>
        <v>0</v>
      </c>
      <c r="GI29" s="18">
        <f>SUMIFS(Fluxo!$N:$N,Fluxo!$S:$S,"&gt;"&amp;GH$5,Fluxo!$S:$S,"&lt;="&amp;GI$5,Fluxo!$D:$D,$D29)</f>
        <v>0</v>
      </c>
      <c r="GJ29" s="18">
        <f>SUMIFS(Fluxo!$N:$N,Fluxo!$S:$S,"&gt;"&amp;GI$5,Fluxo!$S:$S,"&lt;="&amp;GJ$5,Fluxo!$D:$D,$D29)</f>
        <v>0</v>
      </c>
      <c r="GK29" s="18">
        <f>SUMIFS(Fluxo!$N:$N,Fluxo!$S:$S,"&gt;"&amp;GJ$5,Fluxo!$S:$S,"&lt;="&amp;GK$5,Fluxo!$D:$D,$D29)</f>
        <v>0</v>
      </c>
      <c r="GL29" s="18">
        <f>SUMIFS(Fluxo!$N:$N,Fluxo!$S:$S,"&gt;"&amp;GK$5,Fluxo!$S:$S,"&lt;="&amp;GL$5,Fluxo!$D:$D,$D29)</f>
        <v>0</v>
      </c>
      <c r="GM29" s="18">
        <f>SUMIFS(Fluxo!$N:$N,Fluxo!$S:$S,"&gt;"&amp;GL$5,Fluxo!$S:$S,"&lt;="&amp;GM$5,Fluxo!$D:$D,$D29)</f>
        <v>0</v>
      </c>
      <c r="GN29" s="18">
        <f>SUMIFS(Fluxo!$N:$N,Fluxo!$S:$S,"&gt;"&amp;GM$5,Fluxo!$S:$S,"&lt;="&amp;GN$5,Fluxo!$D:$D,$D29)</f>
        <v>0</v>
      </c>
      <c r="GO29" s="18">
        <f>SUMIFS(Fluxo!$N:$N,Fluxo!$S:$S,"&gt;"&amp;GN$5,Fluxo!$S:$S,"&lt;="&amp;GO$5,Fluxo!$D:$D,$D29)</f>
        <v>0</v>
      </c>
      <c r="GP29" s="18">
        <f>SUMIFS(Fluxo!$N:$N,Fluxo!$S:$S,"&gt;"&amp;GO$5,Fluxo!$S:$S,"&lt;="&amp;GP$5,Fluxo!$D:$D,$D29)</f>
        <v>0</v>
      </c>
      <c r="GQ29" s="18">
        <f>SUMIFS(Fluxo!$N:$N,Fluxo!$S:$S,"&gt;"&amp;GP$5,Fluxo!$S:$S,"&lt;="&amp;GQ$5,Fluxo!$D:$D,$D29)</f>
        <v>0</v>
      </c>
      <c r="GR29" s="18">
        <f>SUMIFS(Fluxo!$N:$N,Fluxo!$S:$S,"&gt;"&amp;GQ$5,Fluxo!$S:$S,"&lt;="&amp;GR$5,Fluxo!$D:$D,$D29)</f>
        <v>0</v>
      </c>
      <c r="GS29" s="18">
        <f>SUMIFS(Fluxo!$N:$N,Fluxo!$S:$S,"&gt;"&amp;GR$5,Fluxo!$S:$S,"&lt;="&amp;GS$5,Fluxo!$D:$D,$D29)</f>
        <v>0</v>
      </c>
      <c r="GT29" s="18">
        <f>SUMIFS(Fluxo!$N:$N,Fluxo!$S:$S,"&gt;"&amp;GS$5,Fluxo!$S:$S,"&lt;="&amp;GT$5,Fluxo!$D:$D,$D29)</f>
        <v>0</v>
      </c>
      <c r="GU29" s="18">
        <f>SUMIFS(Fluxo!$N:$N,Fluxo!$S:$S,"&gt;"&amp;GT$5,Fluxo!$S:$S,"&lt;="&amp;GU$5,Fluxo!$D:$D,$D29)</f>
        <v>0</v>
      </c>
      <c r="GV29" s="18">
        <f>SUMIFS(Fluxo!$N:$N,Fluxo!$S:$S,"&gt;"&amp;GU$5,Fluxo!$S:$S,"&lt;="&amp;GV$5,Fluxo!$D:$D,$D29)</f>
        <v>0</v>
      </c>
      <c r="GW29" s="18">
        <f>SUMIFS(Fluxo!$N:$N,Fluxo!$S:$S,"&gt;"&amp;GV$5,Fluxo!$S:$S,"&lt;="&amp;GW$5,Fluxo!$D:$D,$D29)</f>
        <v>0</v>
      </c>
      <c r="GX29" s="18">
        <f>SUMIFS(Fluxo!$N:$N,Fluxo!$S:$S,"&gt;"&amp;GW$5,Fluxo!$S:$S,"&lt;="&amp;GX$5,Fluxo!$D:$D,$D29)</f>
        <v>0</v>
      </c>
      <c r="GY29" s="18">
        <f>SUMIFS(Fluxo!$N:$N,Fluxo!$S:$S,"&gt;"&amp;GX$5,Fluxo!$S:$S,"&lt;="&amp;GY$5,Fluxo!$D:$D,$D29)</f>
        <v>0</v>
      </c>
      <c r="GZ29" s="18">
        <f>SUMIFS(Fluxo!$N:$N,Fluxo!$S:$S,"&gt;"&amp;GY$5,Fluxo!$S:$S,"&lt;="&amp;GZ$5,Fluxo!$D:$D,$D29)</f>
        <v>0</v>
      </c>
      <c r="HA29" s="18">
        <f>SUMIFS(Fluxo!$N:$N,Fluxo!$S:$S,"&gt;"&amp;GZ$5,Fluxo!$S:$S,"&lt;="&amp;HA$5,Fluxo!$D:$D,$D29)</f>
        <v>0</v>
      </c>
      <c r="HB29" s="18">
        <f>SUMIFS(Fluxo!$N:$N,Fluxo!$S:$S,"&gt;"&amp;HA$5,Fluxo!$S:$S,"&lt;="&amp;HB$5,Fluxo!$D:$D,$D29)</f>
        <v>0</v>
      </c>
      <c r="HC29" s="18">
        <f>SUMIFS(Fluxo!$N:$N,Fluxo!$S:$S,"&gt;"&amp;HB$5,Fluxo!$S:$S,"&lt;="&amp;HC$5,Fluxo!$D:$D,$D29)</f>
        <v>0</v>
      </c>
      <c r="HD29" s="18">
        <f>SUMIFS(Fluxo!$N:$N,Fluxo!$S:$S,"&gt;"&amp;HC$5,Fluxo!$S:$S,"&lt;="&amp;HD$5,Fluxo!$D:$D,$D29)</f>
        <v>0</v>
      </c>
      <c r="HE29" s="18">
        <f>SUMIFS(Fluxo!$N:$N,Fluxo!$S:$S,"&gt;"&amp;HD$5,Fluxo!$S:$S,"&lt;="&amp;HE$5,Fluxo!$D:$D,$D29)</f>
        <v>0</v>
      </c>
      <c r="HF29" s="18">
        <f>SUMIFS(Fluxo!$N:$N,Fluxo!$S:$S,"&gt;"&amp;HE$5,Fluxo!$S:$S,"&lt;="&amp;HF$5,Fluxo!$D:$D,$D29)</f>
        <v>0</v>
      </c>
    </row>
    <row r="30" spans="1:214" s="16" customFormat="1">
      <c r="A30" s="20">
        <f t="shared" si="15"/>
        <v>20</v>
      </c>
      <c r="B30" s="140" t="str">
        <f>'Check Carteira'!C22</f>
        <v>E.1016.99.01.0075</v>
      </c>
      <c r="C30" s="19">
        <v>1</v>
      </c>
      <c r="D30" s="129" t="str">
        <f>'Check Carteira'!F22</f>
        <v>A-0075</v>
      </c>
      <c r="E30" s="21" t="str">
        <f>IFERROR(INDEX(Contratos!L:L,MATCH(D30,Contratos!R:R,0)),"")</f>
        <v/>
      </c>
      <c r="F30" s="139" t="str">
        <f>IFERROR(INDEX(Contratos!G:G,MATCH(D30,Contratos!R:R,0)),"")</f>
        <v/>
      </c>
      <c r="G30" s="83" t="str">
        <f ca="1">IFERROR(XNPV(#REF!,OFFSET(J30,0,MATCH(EOMONTH(E30,0),$J$5:$HF$5,0)-1,1,COUNT($J$5:$HF$5)-MATCH(EOMONTH(E30,0),$J$5:$HF$5,0)+1),OFFSET($J$5,0,MATCH(EOMONTH(E30,0),$J$5:$HF$5,0)-1,1,COUNT($J$5:$HF$5)-MATCH(EOMONTH(E30,0),$J$5:$HF$5,0)+1)),"")</f>
        <v/>
      </c>
      <c r="H30" s="83">
        <f t="shared" si="16"/>
        <v>0</v>
      </c>
      <c r="I30" s="18"/>
      <c r="J30" s="18">
        <f>SUMIFS(Fluxo!$N:$N,Fluxo!$S:$S,"&gt;"&amp;I$5,Fluxo!$S:$S,"&lt;="&amp;J$5,Fluxo!$D:$D,$D30)</f>
        <v>0</v>
      </c>
      <c r="K30" s="18">
        <f>SUMIFS(Fluxo!$N:$N,Fluxo!$S:$S,"&gt;"&amp;J$5,Fluxo!$S:$S,"&lt;="&amp;K$5,Fluxo!$D:$D,$D30)</f>
        <v>0</v>
      </c>
      <c r="L30" s="18">
        <f>SUMIFS(Fluxo!$N:$N,Fluxo!$S:$S,"&gt;"&amp;K$5,Fluxo!$S:$S,"&lt;="&amp;L$5,Fluxo!$D:$D,$D30)</f>
        <v>0</v>
      </c>
      <c r="M30" s="18">
        <f>SUMIFS(Fluxo!$N:$N,Fluxo!$S:$S,"&gt;"&amp;L$5,Fluxo!$S:$S,"&lt;="&amp;M$5,Fluxo!$D:$D,$D30)</f>
        <v>0</v>
      </c>
      <c r="N30" s="18">
        <f>SUMIFS(Fluxo!$N:$N,Fluxo!$S:$S,"&gt;"&amp;M$5,Fluxo!$S:$S,"&lt;="&amp;N$5,Fluxo!$D:$D,$D30)</f>
        <v>0</v>
      </c>
      <c r="O30" s="18">
        <f>SUMIFS(Fluxo!$N:$N,Fluxo!$S:$S,"&gt;"&amp;N$5,Fluxo!$S:$S,"&lt;="&amp;O$5,Fluxo!$D:$D,$D30)</f>
        <v>0</v>
      </c>
      <c r="P30" s="18">
        <f>SUMIFS(Fluxo!$N:$N,Fluxo!$S:$S,"&gt;"&amp;O$5,Fluxo!$S:$S,"&lt;="&amp;P$5,Fluxo!$D:$D,$D30)</f>
        <v>0</v>
      </c>
      <c r="Q30" s="18">
        <f>SUMIFS(Fluxo!$N:$N,Fluxo!$S:$S,"&gt;"&amp;P$5,Fluxo!$S:$S,"&lt;="&amp;Q$5,Fluxo!$D:$D,$D30)</f>
        <v>0</v>
      </c>
      <c r="R30" s="18">
        <f>SUMIFS(Fluxo!$N:$N,Fluxo!$S:$S,"&gt;"&amp;Q$5,Fluxo!$S:$S,"&lt;="&amp;R$5,Fluxo!$D:$D,$D30)</f>
        <v>0</v>
      </c>
      <c r="S30" s="18">
        <f>SUMIFS(Fluxo!$N:$N,Fluxo!$S:$S,"&gt;"&amp;R$5,Fluxo!$S:$S,"&lt;="&amp;S$5,Fluxo!$D:$D,$D30)</f>
        <v>0</v>
      </c>
      <c r="T30" s="18">
        <f>SUMIFS(Fluxo!$N:$N,Fluxo!$S:$S,"&gt;"&amp;S$5,Fluxo!$S:$S,"&lt;="&amp;T$5,Fluxo!$D:$D,$D30)</f>
        <v>0</v>
      </c>
      <c r="U30" s="18">
        <f>SUMIFS(Fluxo!$N:$N,Fluxo!$S:$S,"&gt;"&amp;T$5,Fluxo!$S:$S,"&lt;="&amp;U$5,Fluxo!$D:$D,$D30)</f>
        <v>0</v>
      </c>
      <c r="V30" s="18">
        <f>SUMIFS(Fluxo!$N:$N,Fluxo!$S:$S,"&gt;"&amp;U$5,Fluxo!$S:$S,"&lt;="&amp;V$5,Fluxo!$D:$D,$D30)</f>
        <v>0</v>
      </c>
      <c r="W30" s="18">
        <f>SUMIFS(Fluxo!$N:$N,Fluxo!$S:$S,"&gt;"&amp;V$5,Fluxo!$S:$S,"&lt;="&amp;W$5,Fluxo!$D:$D,$D30)</f>
        <v>0</v>
      </c>
      <c r="X30" s="18">
        <f>SUMIFS(Fluxo!$N:$N,Fluxo!$S:$S,"&gt;"&amp;W$5,Fluxo!$S:$S,"&lt;="&amp;X$5,Fluxo!$D:$D,$D30)</f>
        <v>0</v>
      </c>
      <c r="Y30" s="18">
        <f>SUMIFS(Fluxo!$N:$N,Fluxo!$S:$S,"&gt;"&amp;X$5,Fluxo!$S:$S,"&lt;="&amp;Y$5,Fluxo!$D:$D,$D30)</f>
        <v>0</v>
      </c>
      <c r="Z30" s="18">
        <f>SUMIFS(Fluxo!$N:$N,Fluxo!$S:$S,"&gt;"&amp;Y$5,Fluxo!$S:$S,"&lt;="&amp;Z$5,Fluxo!$D:$D,$D30)</f>
        <v>0</v>
      </c>
      <c r="AA30" s="18">
        <f>SUMIFS(Fluxo!$N:$N,Fluxo!$S:$S,"&gt;"&amp;Z$5,Fluxo!$S:$S,"&lt;="&amp;AA$5,Fluxo!$D:$D,$D30)</f>
        <v>0</v>
      </c>
      <c r="AB30" s="18">
        <f>SUMIFS(Fluxo!$N:$N,Fluxo!$S:$S,"&gt;"&amp;AA$5,Fluxo!$S:$S,"&lt;="&amp;AB$5,Fluxo!$D:$D,$D30)</f>
        <v>0</v>
      </c>
      <c r="AC30" s="18">
        <f>SUMIFS(Fluxo!$N:$N,Fluxo!$S:$S,"&gt;"&amp;AB$5,Fluxo!$S:$S,"&lt;="&amp;AC$5,Fluxo!$D:$D,$D30)</f>
        <v>0</v>
      </c>
      <c r="AD30" s="18">
        <f>SUMIFS(Fluxo!$N:$N,Fluxo!$S:$S,"&gt;"&amp;AC$5,Fluxo!$S:$S,"&lt;="&amp;AD$5,Fluxo!$D:$D,$D30)</f>
        <v>0</v>
      </c>
      <c r="AE30" s="18">
        <f>SUMIFS(Fluxo!$N:$N,Fluxo!$S:$S,"&gt;"&amp;AD$5,Fluxo!$S:$S,"&lt;="&amp;AE$5,Fluxo!$D:$D,$D30)</f>
        <v>0</v>
      </c>
      <c r="AF30" s="18">
        <f>SUMIFS(Fluxo!$N:$N,Fluxo!$S:$S,"&gt;"&amp;AE$5,Fluxo!$S:$S,"&lt;="&amp;AF$5,Fluxo!$D:$D,$D30)</f>
        <v>0</v>
      </c>
      <c r="AG30" s="18">
        <f>SUMIFS(Fluxo!$N:$N,Fluxo!$S:$S,"&gt;"&amp;AF$5,Fluxo!$S:$S,"&lt;="&amp;AG$5,Fluxo!$D:$D,$D30)</f>
        <v>0</v>
      </c>
      <c r="AH30" s="18">
        <f>SUMIFS(Fluxo!$N:$N,Fluxo!$S:$S,"&gt;"&amp;AG$5,Fluxo!$S:$S,"&lt;="&amp;AH$5,Fluxo!$D:$D,$D30)</f>
        <v>0</v>
      </c>
      <c r="AI30" s="18">
        <f>SUMIFS(Fluxo!$N:$N,Fluxo!$S:$S,"&gt;"&amp;AH$5,Fluxo!$S:$S,"&lt;="&amp;AI$5,Fluxo!$D:$D,$D30)</f>
        <v>0</v>
      </c>
      <c r="AJ30" s="18">
        <f>SUMIFS(Fluxo!$N:$N,Fluxo!$S:$S,"&gt;"&amp;AI$5,Fluxo!$S:$S,"&lt;="&amp;AJ$5,Fluxo!$D:$D,$D30)</f>
        <v>0</v>
      </c>
      <c r="AK30" s="18">
        <f>SUMIFS(Fluxo!$N:$N,Fluxo!$S:$S,"&gt;"&amp;AJ$5,Fluxo!$S:$S,"&lt;="&amp;AK$5,Fluxo!$D:$D,$D30)</f>
        <v>0</v>
      </c>
      <c r="AL30" s="18">
        <f>SUMIFS(Fluxo!$N:$N,Fluxo!$S:$S,"&gt;"&amp;AK$5,Fluxo!$S:$S,"&lt;="&amp;AL$5,Fluxo!$D:$D,$D30)</f>
        <v>0</v>
      </c>
      <c r="AM30" s="18">
        <f>SUMIFS(Fluxo!$N:$N,Fluxo!$S:$S,"&gt;"&amp;AL$5,Fluxo!$S:$S,"&lt;="&amp;AM$5,Fluxo!$D:$D,$D30)</f>
        <v>0</v>
      </c>
      <c r="AN30" s="18">
        <f>SUMIFS(Fluxo!$N:$N,Fluxo!$S:$S,"&gt;"&amp;AM$5,Fluxo!$S:$S,"&lt;="&amp;AN$5,Fluxo!$D:$D,$D30)</f>
        <v>0</v>
      </c>
      <c r="AO30" s="18">
        <f>SUMIFS(Fluxo!$N:$N,Fluxo!$S:$S,"&gt;"&amp;AN$5,Fluxo!$S:$S,"&lt;="&amp;AO$5,Fluxo!$D:$D,$D30)</f>
        <v>0</v>
      </c>
      <c r="AP30" s="18">
        <f>SUMIFS(Fluxo!$N:$N,Fluxo!$S:$S,"&gt;"&amp;AO$5,Fluxo!$S:$S,"&lt;="&amp;AP$5,Fluxo!$D:$D,$D30)</f>
        <v>0</v>
      </c>
      <c r="AQ30" s="18">
        <f>SUMIFS(Fluxo!$N:$N,Fluxo!$S:$S,"&gt;"&amp;AP$5,Fluxo!$S:$S,"&lt;="&amp;AQ$5,Fluxo!$D:$D,$D30)</f>
        <v>0</v>
      </c>
      <c r="AR30" s="18">
        <f>SUMIFS(Fluxo!$N:$N,Fluxo!$S:$S,"&gt;"&amp;AQ$5,Fluxo!$S:$S,"&lt;="&amp;AR$5,Fluxo!$D:$D,$D30)</f>
        <v>0</v>
      </c>
      <c r="AS30" s="18">
        <f>SUMIFS(Fluxo!$N:$N,Fluxo!$S:$S,"&gt;"&amp;AR$5,Fluxo!$S:$S,"&lt;="&amp;AS$5,Fluxo!$D:$D,$D30)</f>
        <v>0</v>
      </c>
      <c r="AT30" s="18">
        <f>SUMIFS(Fluxo!$N:$N,Fluxo!$S:$S,"&gt;"&amp;AS$5,Fluxo!$S:$S,"&lt;="&amp;AT$5,Fluxo!$D:$D,$D30)</f>
        <v>0</v>
      </c>
      <c r="AU30" s="18">
        <f>SUMIFS(Fluxo!$N:$N,Fluxo!$S:$S,"&gt;"&amp;AT$5,Fluxo!$S:$S,"&lt;="&amp;AU$5,Fluxo!$D:$D,$D30)</f>
        <v>0</v>
      </c>
      <c r="AV30" s="18">
        <f>SUMIFS(Fluxo!$N:$N,Fluxo!$S:$S,"&gt;"&amp;AU$5,Fluxo!$S:$S,"&lt;="&amp;AV$5,Fluxo!$D:$D,$D30)</f>
        <v>0</v>
      </c>
      <c r="AW30" s="18">
        <f>SUMIFS(Fluxo!$N:$N,Fluxo!$S:$S,"&gt;"&amp;AV$5,Fluxo!$S:$S,"&lt;="&amp;AW$5,Fluxo!$D:$D,$D30)</f>
        <v>0</v>
      </c>
      <c r="AX30" s="18">
        <f>SUMIFS(Fluxo!$N:$N,Fluxo!$S:$S,"&gt;"&amp;AW$5,Fluxo!$S:$S,"&lt;="&amp;AX$5,Fluxo!$D:$D,$D30)</f>
        <v>0</v>
      </c>
      <c r="AY30" s="18">
        <f>SUMIFS(Fluxo!$N:$N,Fluxo!$S:$S,"&gt;"&amp;AX$5,Fluxo!$S:$S,"&lt;="&amp;AY$5,Fluxo!$D:$D,$D30)</f>
        <v>0</v>
      </c>
      <c r="AZ30" s="18">
        <f>SUMIFS(Fluxo!$N:$N,Fluxo!$S:$S,"&gt;"&amp;AY$5,Fluxo!$S:$S,"&lt;="&amp;AZ$5,Fluxo!$D:$D,$D30)</f>
        <v>0</v>
      </c>
      <c r="BA30" s="18">
        <f>SUMIFS(Fluxo!$N:$N,Fluxo!$S:$S,"&gt;"&amp;AZ$5,Fluxo!$S:$S,"&lt;="&amp;BA$5,Fluxo!$D:$D,$D30)</f>
        <v>0</v>
      </c>
      <c r="BB30" s="18">
        <f>SUMIFS(Fluxo!$N:$N,Fluxo!$S:$S,"&gt;"&amp;BA$5,Fluxo!$S:$S,"&lt;="&amp;BB$5,Fluxo!$D:$D,$D30)</f>
        <v>0</v>
      </c>
      <c r="BC30" s="18">
        <f>SUMIFS(Fluxo!$N:$N,Fluxo!$S:$S,"&gt;"&amp;BB$5,Fluxo!$S:$S,"&lt;="&amp;BC$5,Fluxo!$D:$D,$D30)</f>
        <v>0</v>
      </c>
      <c r="BD30" s="18">
        <f>SUMIFS(Fluxo!$N:$N,Fluxo!$S:$S,"&gt;"&amp;BC$5,Fluxo!$S:$S,"&lt;="&amp;BD$5,Fluxo!$D:$D,$D30)</f>
        <v>0</v>
      </c>
      <c r="BE30" s="18">
        <f>SUMIFS(Fluxo!$N:$N,Fluxo!$S:$S,"&gt;"&amp;BD$5,Fluxo!$S:$S,"&lt;="&amp;BE$5,Fluxo!$D:$D,$D30)</f>
        <v>0</v>
      </c>
      <c r="BF30" s="18">
        <f>SUMIFS(Fluxo!$N:$N,Fluxo!$S:$S,"&gt;"&amp;BE$5,Fluxo!$S:$S,"&lt;="&amp;BF$5,Fluxo!$D:$D,$D30)</f>
        <v>0</v>
      </c>
      <c r="BG30" s="18">
        <f>SUMIFS(Fluxo!$N:$N,Fluxo!$S:$S,"&gt;"&amp;BF$5,Fluxo!$S:$S,"&lt;="&amp;BG$5,Fluxo!$D:$D,$D30)</f>
        <v>0</v>
      </c>
      <c r="BH30" s="18">
        <f>SUMIFS(Fluxo!$N:$N,Fluxo!$S:$S,"&gt;"&amp;BG$5,Fluxo!$S:$S,"&lt;="&amp;BH$5,Fluxo!$D:$D,$D30)</f>
        <v>0</v>
      </c>
      <c r="BI30" s="18">
        <f>SUMIFS(Fluxo!$N:$N,Fluxo!$S:$S,"&gt;"&amp;BH$5,Fluxo!$S:$S,"&lt;="&amp;BI$5,Fluxo!$D:$D,$D30)</f>
        <v>0</v>
      </c>
      <c r="BJ30" s="18">
        <f>SUMIFS(Fluxo!$N:$N,Fluxo!$S:$S,"&gt;"&amp;BI$5,Fluxo!$S:$S,"&lt;="&amp;BJ$5,Fluxo!$D:$D,$D30)</f>
        <v>0</v>
      </c>
      <c r="BK30" s="18">
        <f>SUMIFS(Fluxo!$N:$N,Fluxo!$S:$S,"&gt;"&amp;BJ$5,Fluxo!$S:$S,"&lt;="&amp;BK$5,Fluxo!$D:$D,$D30)</f>
        <v>0</v>
      </c>
      <c r="BL30" s="18">
        <f>SUMIFS(Fluxo!$N:$N,Fluxo!$S:$S,"&gt;"&amp;BK$5,Fluxo!$S:$S,"&lt;="&amp;BL$5,Fluxo!$D:$D,$D30)</f>
        <v>0</v>
      </c>
      <c r="BM30" s="18">
        <f>SUMIFS(Fluxo!$N:$N,Fluxo!$S:$S,"&gt;"&amp;BL$5,Fluxo!$S:$S,"&lt;="&amp;BM$5,Fluxo!$D:$D,$D30)</f>
        <v>0</v>
      </c>
      <c r="BN30" s="18">
        <f>SUMIFS(Fluxo!$N:$N,Fluxo!$S:$S,"&gt;"&amp;BM$5,Fluxo!$S:$S,"&lt;="&amp;BN$5,Fluxo!$D:$D,$D30)</f>
        <v>0</v>
      </c>
      <c r="BO30" s="18">
        <f>SUMIFS(Fluxo!$N:$N,Fluxo!$S:$S,"&gt;"&amp;BN$5,Fluxo!$S:$S,"&lt;="&amp;BO$5,Fluxo!$D:$D,$D30)</f>
        <v>0</v>
      </c>
      <c r="BP30" s="18">
        <f>SUMIFS(Fluxo!$N:$N,Fluxo!$S:$S,"&gt;"&amp;BO$5,Fluxo!$S:$S,"&lt;="&amp;BP$5,Fluxo!$D:$D,$D30)</f>
        <v>0</v>
      </c>
      <c r="BQ30" s="18">
        <f>SUMIFS(Fluxo!$N:$N,Fluxo!$S:$S,"&gt;"&amp;BP$5,Fluxo!$S:$S,"&lt;="&amp;BQ$5,Fluxo!$D:$D,$D30)</f>
        <v>0</v>
      </c>
      <c r="BR30" s="18">
        <f>SUMIFS(Fluxo!$N:$N,Fluxo!$S:$S,"&gt;"&amp;BQ$5,Fluxo!$S:$S,"&lt;="&amp;BR$5,Fluxo!$D:$D,$D30)</f>
        <v>0</v>
      </c>
      <c r="BS30" s="18">
        <f>SUMIFS(Fluxo!$N:$N,Fluxo!$S:$S,"&gt;"&amp;BR$5,Fluxo!$S:$S,"&lt;="&amp;BS$5,Fluxo!$D:$D,$D30)</f>
        <v>0</v>
      </c>
      <c r="BT30" s="18">
        <f>SUMIFS(Fluxo!$N:$N,Fluxo!$S:$S,"&gt;"&amp;BS$5,Fluxo!$S:$S,"&lt;="&amp;BT$5,Fluxo!$D:$D,$D30)</f>
        <v>0</v>
      </c>
      <c r="BU30" s="18">
        <f>SUMIFS(Fluxo!$N:$N,Fluxo!$S:$S,"&gt;"&amp;BT$5,Fluxo!$S:$S,"&lt;="&amp;BU$5,Fluxo!$D:$D,$D30)</f>
        <v>0</v>
      </c>
      <c r="BV30" s="18">
        <f>SUMIFS(Fluxo!$N:$N,Fluxo!$S:$S,"&gt;"&amp;BU$5,Fluxo!$S:$S,"&lt;="&amp;BV$5,Fluxo!$D:$D,$D30)</f>
        <v>0</v>
      </c>
      <c r="BW30" s="18">
        <f>SUMIFS(Fluxo!$N:$N,Fluxo!$S:$S,"&gt;"&amp;BV$5,Fluxo!$S:$S,"&lt;="&amp;BW$5,Fluxo!$D:$D,$D30)</f>
        <v>0</v>
      </c>
      <c r="BX30" s="18">
        <f>SUMIFS(Fluxo!$N:$N,Fluxo!$S:$S,"&gt;"&amp;BW$5,Fluxo!$S:$S,"&lt;="&amp;BX$5,Fluxo!$D:$D,$D30)</f>
        <v>0</v>
      </c>
      <c r="BY30" s="18">
        <f>SUMIFS(Fluxo!$N:$N,Fluxo!$S:$S,"&gt;"&amp;BX$5,Fluxo!$S:$S,"&lt;="&amp;BY$5,Fluxo!$D:$D,$D30)</f>
        <v>0</v>
      </c>
      <c r="BZ30" s="18">
        <f>SUMIFS(Fluxo!$N:$N,Fluxo!$S:$S,"&gt;"&amp;BY$5,Fluxo!$S:$S,"&lt;="&amp;BZ$5,Fluxo!$D:$D,$D30)</f>
        <v>0</v>
      </c>
      <c r="CA30" s="18">
        <f>SUMIFS(Fluxo!$N:$N,Fluxo!$S:$S,"&gt;"&amp;BZ$5,Fluxo!$S:$S,"&lt;="&amp;CA$5,Fluxo!$D:$D,$D30)</f>
        <v>0</v>
      </c>
      <c r="CB30" s="18">
        <f>SUMIFS(Fluxo!$N:$N,Fluxo!$S:$S,"&gt;"&amp;CA$5,Fluxo!$S:$S,"&lt;="&amp;CB$5,Fluxo!$D:$D,$D30)</f>
        <v>0</v>
      </c>
      <c r="CC30" s="18">
        <f>SUMIFS(Fluxo!$N:$N,Fluxo!$S:$S,"&gt;"&amp;CB$5,Fluxo!$S:$S,"&lt;="&amp;CC$5,Fluxo!$D:$D,$D30)</f>
        <v>0</v>
      </c>
      <c r="CD30" s="18">
        <f>SUMIFS(Fluxo!$N:$N,Fluxo!$S:$S,"&gt;"&amp;CC$5,Fluxo!$S:$S,"&lt;="&amp;CD$5,Fluxo!$D:$D,$D30)</f>
        <v>0</v>
      </c>
      <c r="CE30" s="18">
        <f>SUMIFS(Fluxo!$N:$N,Fluxo!$S:$S,"&gt;"&amp;CD$5,Fluxo!$S:$S,"&lt;="&amp;CE$5,Fluxo!$D:$D,$D30)</f>
        <v>0</v>
      </c>
      <c r="CF30" s="18">
        <f>SUMIFS(Fluxo!$N:$N,Fluxo!$S:$S,"&gt;"&amp;CE$5,Fluxo!$S:$S,"&lt;="&amp;CF$5,Fluxo!$D:$D,$D30)</f>
        <v>0</v>
      </c>
      <c r="CG30" s="18">
        <f>SUMIFS(Fluxo!$N:$N,Fluxo!$S:$S,"&gt;"&amp;CF$5,Fluxo!$S:$S,"&lt;="&amp;CG$5,Fluxo!$D:$D,$D30)</f>
        <v>0</v>
      </c>
      <c r="CH30" s="18">
        <f>SUMIFS(Fluxo!$N:$N,Fluxo!$S:$S,"&gt;"&amp;CG$5,Fluxo!$S:$S,"&lt;="&amp;CH$5,Fluxo!$D:$D,$D30)</f>
        <v>0</v>
      </c>
      <c r="CI30" s="18">
        <f>SUMIFS(Fluxo!$N:$N,Fluxo!$S:$S,"&gt;"&amp;CH$5,Fluxo!$S:$S,"&lt;="&amp;CI$5,Fluxo!$D:$D,$D30)</f>
        <v>0</v>
      </c>
      <c r="CJ30" s="18">
        <f>SUMIFS(Fluxo!$N:$N,Fluxo!$S:$S,"&gt;"&amp;CI$5,Fluxo!$S:$S,"&lt;="&amp;CJ$5,Fluxo!$D:$D,$D30)</f>
        <v>0</v>
      </c>
      <c r="CK30" s="18">
        <f>SUMIFS(Fluxo!$N:$N,Fluxo!$S:$S,"&gt;"&amp;CJ$5,Fluxo!$S:$S,"&lt;="&amp;CK$5,Fluxo!$D:$D,$D30)</f>
        <v>0</v>
      </c>
      <c r="CL30" s="18">
        <f>SUMIFS(Fluxo!$N:$N,Fluxo!$S:$S,"&gt;"&amp;CK$5,Fluxo!$S:$S,"&lt;="&amp;CL$5,Fluxo!$D:$D,$D30)</f>
        <v>0</v>
      </c>
      <c r="CM30" s="18">
        <f>SUMIFS(Fluxo!$N:$N,Fluxo!$S:$S,"&gt;"&amp;CL$5,Fluxo!$S:$S,"&lt;="&amp;CM$5,Fluxo!$D:$D,$D30)</f>
        <v>0</v>
      </c>
      <c r="CN30" s="18">
        <f>SUMIFS(Fluxo!$N:$N,Fluxo!$S:$S,"&gt;"&amp;CM$5,Fluxo!$S:$S,"&lt;="&amp;CN$5,Fluxo!$D:$D,$D30)</f>
        <v>0</v>
      </c>
      <c r="CO30" s="18">
        <f>SUMIFS(Fluxo!$N:$N,Fluxo!$S:$S,"&gt;"&amp;CN$5,Fluxo!$S:$S,"&lt;="&amp;CO$5,Fluxo!$D:$D,$D30)</f>
        <v>0</v>
      </c>
      <c r="CP30" s="18">
        <f>SUMIFS(Fluxo!$N:$N,Fluxo!$S:$S,"&gt;"&amp;CO$5,Fluxo!$S:$S,"&lt;="&amp;CP$5,Fluxo!$D:$D,$D30)</f>
        <v>0</v>
      </c>
      <c r="CQ30" s="18">
        <f>SUMIFS(Fluxo!$N:$N,Fluxo!$S:$S,"&gt;"&amp;CP$5,Fluxo!$S:$S,"&lt;="&amp;CQ$5,Fluxo!$D:$D,$D30)</f>
        <v>0</v>
      </c>
      <c r="CR30" s="18">
        <f>SUMIFS(Fluxo!$N:$N,Fluxo!$S:$S,"&gt;"&amp;CQ$5,Fluxo!$S:$S,"&lt;="&amp;CR$5,Fluxo!$D:$D,$D30)</f>
        <v>0</v>
      </c>
      <c r="CS30" s="18">
        <f>SUMIFS(Fluxo!$N:$N,Fluxo!$S:$S,"&gt;"&amp;CR$5,Fluxo!$S:$S,"&lt;="&amp;CS$5,Fluxo!$D:$D,$D30)</f>
        <v>0</v>
      </c>
      <c r="CT30" s="18">
        <f>SUMIFS(Fluxo!$N:$N,Fluxo!$S:$S,"&gt;"&amp;CS$5,Fluxo!$S:$S,"&lt;="&amp;CT$5,Fluxo!$D:$D,$D30)</f>
        <v>0</v>
      </c>
      <c r="CU30" s="18">
        <f>SUMIFS(Fluxo!$N:$N,Fluxo!$S:$S,"&gt;"&amp;CT$5,Fluxo!$S:$S,"&lt;="&amp;CU$5,Fluxo!$D:$D,$D30)</f>
        <v>0</v>
      </c>
      <c r="CV30" s="18">
        <f>SUMIFS(Fluxo!$N:$N,Fluxo!$S:$S,"&gt;"&amp;CU$5,Fluxo!$S:$S,"&lt;="&amp;CV$5,Fluxo!$D:$D,$D30)</f>
        <v>0</v>
      </c>
      <c r="CW30" s="18">
        <f>SUMIFS(Fluxo!$N:$N,Fluxo!$S:$S,"&gt;"&amp;CV$5,Fluxo!$S:$S,"&lt;="&amp;CW$5,Fluxo!$D:$D,$D30)</f>
        <v>0</v>
      </c>
      <c r="CX30" s="18">
        <f>SUMIFS(Fluxo!$N:$N,Fluxo!$S:$S,"&gt;"&amp;CW$5,Fluxo!$S:$S,"&lt;="&amp;CX$5,Fluxo!$D:$D,$D30)</f>
        <v>0</v>
      </c>
      <c r="CY30" s="18">
        <f>SUMIFS(Fluxo!$N:$N,Fluxo!$S:$S,"&gt;"&amp;CX$5,Fluxo!$S:$S,"&lt;="&amp;CY$5,Fluxo!$D:$D,$D30)</f>
        <v>0</v>
      </c>
      <c r="CZ30" s="18">
        <f>SUMIFS(Fluxo!$N:$N,Fluxo!$S:$S,"&gt;"&amp;CY$5,Fluxo!$S:$S,"&lt;="&amp;CZ$5,Fluxo!$D:$D,$D30)</f>
        <v>0</v>
      </c>
      <c r="DA30" s="18">
        <f>SUMIFS(Fluxo!$N:$N,Fluxo!$S:$S,"&gt;"&amp;CZ$5,Fluxo!$S:$S,"&lt;="&amp;DA$5,Fluxo!$D:$D,$D30)</f>
        <v>0</v>
      </c>
      <c r="DB30" s="18">
        <f>SUMIFS(Fluxo!$N:$N,Fluxo!$S:$S,"&gt;"&amp;DA$5,Fluxo!$S:$S,"&lt;="&amp;DB$5,Fluxo!$D:$D,$D30)</f>
        <v>0</v>
      </c>
      <c r="DC30" s="18">
        <f>SUMIFS(Fluxo!$N:$N,Fluxo!$S:$S,"&gt;"&amp;DB$5,Fluxo!$S:$S,"&lt;="&amp;DC$5,Fluxo!$D:$D,$D30)</f>
        <v>0</v>
      </c>
      <c r="DD30" s="18">
        <f>SUMIFS(Fluxo!$N:$N,Fluxo!$S:$S,"&gt;"&amp;DC$5,Fluxo!$S:$S,"&lt;="&amp;DD$5,Fluxo!$D:$D,$D30)</f>
        <v>0</v>
      </c>
      <c r="DE30" s="18">
        <f>SUMIFS(Fluxo!$N:$N,Fluxo!$S:$S,"&gt;"&amp;DD$5,Fluxo!$S:$S,"&lt;="&amp;DE$5,Fluxo!$D:$D,$D30)</f>
        <v>0</v>
      </c>
      <c r="DF30" s="18">
        <f>SUMIFS(Fluxo!$N:$N,Fluxo!$S:$S,"&gt;"&amp;DE$5,Fluxo!$S:$S,"&lt;="&amp;DF$5,Fluxo!$D:$D,$D30)</f>
        <v>0</v>
      </c>
      <c r="DG30" s="18">
        <f>SUMIFS(Fluxo!$N:$N,Fluxo!$S:$S,"&gt;"&amp;DF$5,Fluxo!$S:$S,"&lt;="&amp;DG$5,Fluxo!$D:$D,$D30)</f>
        <v>0</v>
      </c>
      <c r="DH30" s="18">
        <f>SUMIFS(Fluxo!$N:$N,Fluxo!$S:$S,"&gt;"&amp;DG$5,Fluxo!$S:$S,"&lt;="&amp;DH$5,Fluxo!$D:$D,$D30)</f>
        <v>0</v>
      </c>
      <c r="DI30" s="18">
        <f>SUMIFS(Fluxo!$N:$N,Fluxo!$S:$S,"&gt;"&amp;DH$5,Fluxo!$S:$S,"&lt;="&amp;DI$5,Fluxo!$D:$D,$D30)</f>
        <v>0</v>
      </c>
      <c r="DJ30" s="18">
        <f>SUMIFS(Fluxo!$N:$N,Fluxo!$S:$S,"&gt;"&amp;DI$5,Fluxo!$S:$S,"&lt;="&amp;DJ$5,Fluxo!$D:$D,$D30)</f>
        <v>0</v>
      </c>
      <c r="DK30" s="18">
        <f>SUMIFS(Fluxo!$N:$N,Fluxo!$S:$S,"&gt;"&amp;DJ$5,Fluxo!$S:$S,"&lt;="&amp;DK$5,Fluxo!$D:$D,$D30)</f>
        <v>0</v>
      </c>
      <c r="DL30" s="18">
        <f>SUMIFS(Fluxo!$N:$N,Fluxo!$S:$S,"&gt;"&amp;DK$5,Fluxo!$S:$S,"&lt;="&amp;DL$5,Fluxo!$D:$D,$D30)</f>
        <v>0</v>
      </c>
      <c r="DM30" s="18">
        <f>SUMIFS(Fluxo!$N:$N,Fluxo!$S:$S,"&gt;"&amp;DL$5,Fluxo!$S:$S,"&lt;="&amp;DM$5,Fluxo!$D:$D,$D30)</f>
        <v>0</v>
      </c>
      <c r="DN30" s="18">
        <f>SUMIFS(Fluxo!$N:$N,Fluxo!$S:$S,"&gt;"&amp;DM$5,Fluxo!$S:$S,"&lt;="&amp;DN$5,Fluxo!$D:$D,$D30)</f>
        <v>0</v>
      </c>
      <c r="DO30" s="18">
        <f>SUMIFS(Fluxo!$N:$N,Fluxo!$S:$S,"&gt;"&amp;DN$5,Fluxo!$S:$S,"&lt;="&amp;DO$5,Fluxo!$D:$D,$D30)</f>
        <v>0</v>
      </c>
      <c r="DP30" s="18">
        <f>SUMIFS(Fluxo!$N:$N,Fluxo!$S:$S,"&gt;"&amp;DO$5,Fluxo!$S:$S,"&lt;="&amp;DP$5,Fluxo!$D:$D,$D30)</f>
        <v>0</v>
      </c>
      <c r="DQ30" s="18">
        <f>SUMIFS(Fluxo!$N:$N,Fluxo!$S:$S,"&gt;"&amp;DP$5,Fluxo!$S:$S,"&lt;="&amp;DQ$5,Fluxo!$D:$D,$D30)</f>
        <v>0</v>
      </c>
      <c r="DR30" s="18">
        <f>SUMIFS(Fluxo!$N:$N,Fluxo!$S:$S,"&gt;"&amp;DQ$5,Fluxo!$S:$S,"&lt;="&amp;DR$5,Fluxo!$D:$D,$D30)</f>
        <v>0</v>
      </c>
      <c r="DS30" s="18">
        <f>SUMIFS(Fluxo!$N:$N,Fluxo!$S:$S,"&gt;"&amp;DR$5,Fluxo!$S:$S,"&lt;="&amp;DS$5,Fluxo!$D:$D,$D30)</f>
        <v>0</v>
      </c>
      <c r="DT30" s="18">
        <f>SUMIFS(Fluxo!$N:$N,Fluxo!$S:$S,"&gt;"&amp;DS$5,Fluxo!$S:$S,"&lt;="&amp;DT$5,Fluxo!$D:$D,$D30)</f>
        <v>0</v>
      </c>
      <c r="DU30" s="18">
        <f>SUMIFS(Fluxo!$N:$N,Fluxo!$S:$S,"&gt;"&amp;DT$5,Fluxo!$S:$S,"&lt;="&amp;DU$5,Fluxo!$D:$D,$D30)</f>
        <v>0</v>
      </c>
      <c r="DV30" s="18">
        <f>SUMIFS(Fluxo!$N:$N,Fluxo!$S:$S,"&gt;"&amp;DU$5,Fluxo!$S:$S,"&lt;="&amp;DV$5,Fluxo!$D:$D,$D30)</f>
        <v>0</v>
      </c>
      <c r="DW30" s="18">
        <f>SUMIFS(Fluxo!$N:$N,Fluxo!$S:$S,"&gt;"&amp;DV$5,Fluxo!$S:$S,"&lt;="&amp;DW$5,Fluxo!$D:$D,$D30)</f>
        <v>0</v>
      </c>
      <c r="DX30" s="18">
        <f>SUMIFS(Fluxo!$N:$N,Fluxo!$S:$S,"&gt;"&amp;DW$5,Fluxo!$S:$S,"&lt;="&amp;DX$5,Fluxo!$D:$D,$D30)</f>
        <v>0</v>
      </c>
      <c r="DY30" s="18">
        <f>SUMIFS(Fluxo!$N:$N,Fluxo!$S:$S,"&gt;"&amp;DX$5,Fluxo!$S:$S,"&lt;="&amp;DY$5,Fluxo!$D:$D,$D30)</f>
        <v>0</v>
      </c>
      <c r="DZ30" s="18">
        <f>SUMIFS(Fluxo!$N:$N,Fluxo!$S:$S,"&gt;"&amp;DY$5,Fluxo!$S:$S,"&lt;="&amp;DZ$5,Fluxo!$D:$D,$D30)</f>
        <v>0</v>
      </c>
      <c r="EA30" s="18">
        <f>SUMIFS(Fluxo!$N:$N,Fluxo!$S:$S,"&gt;"&amp;DZ$5,Fluxo!$S:$S,"&lt;="&amp;EA$5,Fluxo!$D:$D,$D30)</f>
        <v>0</v>
      </c>
      <c r="EB30" s="18">
        <f>SUMIFS(Fluxo!$N:$N,Fluxo!$S:$S,"&gt;"&amp;EA$5,Fluxo!$S:$S,"&lt;="&amp;EB$5,Fluxo!$D:$D,$D30)</f>
        <v>0</v>
      </c>
      <c r="EC30" s="18">
        <f>SUMIFS(Fluxo!$N:$N,Fluxo!$S:$S,"&gt;"&amp;EB$5,Fluxo!$S:$S,"&lt;="&amp;EC$5,Fluxo!$D:$D,$D30)</f>
        <v>0</v>
      </c>
      <c r="ED30" s="18">
        <f>SUMIFS(Fluxo!$N:$N,Fluxo!$S:$S,"&gt;"&amp;EC$5,Fluxo!$S:$S,"&lt;="&amp;ED$5,Fluxo!$D:$D,$D30)</f>
        <v>0</v>
      </c>
      <c r="EE30" s="18">
        <f>SUMIFS(Fluxo!$N:$N,Fluxo!$S:$S,"&gt;"&amp;ED$5,Fluxo!$S:$S,"&lt;="&amp;EE$5,Fluxo!$D:$D,$D30)</f>
        <v>0</v>
      </c>
      <c r="EF30" s="18">
        <f>SUMIFS(Fluxo!$N:$N,Fluxo!$S:$S,"&gt;"&amp;EE$5,Fluxo!$S:$S,"&lt;="&amp;EF$5,Fluxo!$D:$D,$D30)</f>
        <v>0</v>
      </c>
      <c r="EG30" s="18">
        <f>SUMIFS(Fluxo!$N:$N,Fluxo!$S:$S,"&gt;"&amp;EF$5,Fluxo!$S:$S,"&lt;="&amp;EG$5,Fluxo!$D:$D,$D30)</f>
        <v>0</v>
      </c>
      <c r="EH30" s="18">
        <f>SUMIFS(Fluxo!$N:$N,Fluxo!$S:$S,"&gt;"&amp;EG$5,Fluxo!$S:$S,"&lt;="&amp;EH$5,Fluxo!$D:$D,$D30)</f>
        <v>0</v>
      </c>
      <c r="EI30" s="18">
        <f>SUMIFS(Fluxo!$N:$N,Fluxo!$S:$S,"&gt;"&amp;EH$5,Fluxo!$S:$S,"&lt;="&amp;EI$5,Fluxo!$D:$D,$D30)</f>
        <v>0</v>
      </c>
      <c r="EJ30" s="18">
        <f>SUMIFS(Fluxo!$N:$N,Fluxo!$S:$S,"&gt;"&amp;EI$5,Fluxo!$S:$S,"&lt;="&amp;EJ$5,Fluxo!$D:$D,$D30)</f>
        <v>0</v>
      </c>
      <c r="EK30" s="18">
        <f>SUMIFS(Fluxo!$N:$N,Fluxo!$S:$S,"&gt;"&amp;EJ$5,Fluxo!$S:$S,"&lt;="&amp;EK$5,Fluxo!$D:$D,$D30)</f>
        <v>0</v>
      </c>
      <c r="EL30" s="18">
        <f>SUMIFS(Fluxo!$N:$N,Fluxo!$S:$S,"&gt;"&amp;EK$5,Fluxo!$S:$S,"&lt;="&amp;EL$5,Fluxo!$D:$D,$D30)</f>
        <v>0</v>
      </c>
      <c r="EM30" s="18">
        <f>SUMIFS(Fluxo!$N:$N,Fluxo!$S:$S,"&gt;"&amp;EL$5,Fluxo!$S:$S,"&lt;="&amp;EM$5,Fluxo!$D:$D,$D30)</f>
        <v>0</v>
      </c>
      <c r="EN30" s="18">
        <f>SUMIFS(Fluxo!$N:$N,Fluxo!$S:$S,"&gt;"&amp;EM$5,Fluxo!$S:$S,"&lt;="&amp;EN$5,Fluxo!$D:$D,$D30)</f>
        <v>0</v>
      </c>
      <c r="EO30" s="18">
        <f>SUMIFS(Fluxo!$N:$N,Fluxo!$S:$S,"&gt;"&amp;EN$5,Fluxo!$S:$S,"&lt;="&amp;EO$5,Fluxo!$D:$D,$D30)</f>
        <v>0</v>
      </c>
      <c r="EP30" s="18">
        <f>SUMIFS(Fluxo!$N:$N,Fluxo!$S:$S,"&gt;"&amp;EO$5,Fluxo!$S:$S,"&lt;="&amp;EP$5,Fluxo!$D:$D,$D30)</f>
        <v>0</v>
      </c>
      <c r="EQ30" s="18">
        <f>SUMIFS(Fluxo!$N:$N,Fluxo!$S:$S,"&gt;"&amp;EP$5,Fluxo!$S:$S,"&lt;="&amp;EQ$5,Fluxo!$D:$D,$D30)</f>
        <v>0</v>
      </c>
      <c r="ER30" s="18">
        <f>SUMIFS(Fluxo!$N:$N,Fluxo!$S:$S,"&gt;"&amp;EQ$5,Fluxo!$S:$S,"&lt;="&amp;ER$5,Fluxo!$D:$D,$D30)</f>
        <v>0</v>
      </c>
      <c r="ES30" s="18">
        <f>SUMIFS(Fluxo!$N:$N,Fluxo!$S:$S,"&gt;"&amp;ER$5,Fluxo!$S:$S,"&lt;="&amp;ES$5,Fluxo!$D:$D,$D30)</f>
        <v>0</v>
      </c>
      <c r="ET30" s="18">
        <f>SUMIFS(Fluxo!$N:$N,Fluxo!$S:$S,"&gt;"&amp;ES$5,Fluxo!$S:$S,"&lt;="&amp;ET$5,Fluxo!$D:$D,$D30)</f>
        <v>0</v>
      </c>
      <c r="EU30" s="18">
        <f>SUMIFS(Fluxo!$N:$N,Fluxo!$S:$S,"&gt;"&amp;ET$5,Fluxo!$S:$S,"&lt;="&amp;EU$5,Fluxo!$D:$D,$D30)</f>
        <v>0</v>
      </c>
      <c r="EV30" s="18">
        <f>SUMIFS(Fluxo!$N:$N,Fluxo!$S:$S,"&gt;"&amp;EU$5,Fluxo!$S:$S,"&lt;="&amp;EV$5,Fluxo!$D:$D,$D30)</f>
        <v>0</v>
      </c>
      <c r="EW30" s="18">
        <f>SUMIFS(Fluxo!$N:$N,Fluxo!$S:$S,"&gt;"&amp;EV$5,Fluxo!$S:$S,"&lt;="&amp;EW$5,Fluxo!$D:$D,$D30)</f>
        <v>0</v>
      </c>
      <c r="EX30" s="18">
        <f>SUMIFS(Fluxo!$N:$N,Fluxo!$S:$S,"&gt;"&amp;EW$5,Fluxo!$S:$S,"&lt;="&amp;EX$5,Fluxo!$D:$D,$D30)</f>
        <v>0</v>
      </c>
      <c r="EY30" s="18">
        <f>SUMIFS(Fluxo!$N:$N,Fluxo!$S:$S,"&gt;"&amp;EX$5,Fluxo!$S:$S,"&lt;="&amp;EY$5,Fluxo!$D:$D,$D30)</f>
        <v>0</v>
      </c>
      <c r="EZ30" s="18">
        <f>SUMIFS(Fluxo!$N:$N,Fluxo!$S:$S,"&gt;"&amp;EY$5,Fluxo!$S:$S,"&lt;="&amp;EZ$5,Fluxo!$D:$D,$D30)</f>
        <v>0</v>
      </c>
      <c r="FA30" s="18">
        <f>SUMIFS(Fluxo!$N:$N,Fluxo!$S:$S,"&gt;"&amp;EZ$5,Fluxo!$S:$S,"&lt;="&amp;FA$5,Fluxo!$D:$D,$D30)</f>
        <v>0</v>
      </c>
      <c r="FB30" s="18">
        <f>SUMIFS(Fluxo!$N:$N,Fluxo!$S:$S,"&gt;"&amp;FA$5,Fluxo!$S:$S,"&lt;="&amp;FB$5,Fluxo!$D:$D,$D30)</f>
        <v>0</v>
      </c>
      <c r="FC30" s="18">
        <f>SUMIFS(Fluxo!$N:$N,Fluxo!$S:$S,"&gt;"&amp;FB$5,Fluxo!$S:$S,"&lt;="&amp;FC$5,Fluxo!$D:$D,$D30)</f>
        <v>0</v>
      </c>
      <c r="FD30" s="18">
        <f>SUMIFS(Fluxo!$N:$N,Fluxo!$S:$S,"&gt;"&amp;FC$5,Fluxo!$S:$S,"&lt;="&amp;FD$5,Fluxo!$D:$D,$D30)</f>
        <v>0</v>
      </c>
      <c r="FE30" s="18">
        <f>SUMIFS(Fluxo!$N:$N,Fluxo!$S:$S,"&gt;"&amp;FD$5,Fluxo!$S:$S,"&lt;="&amp;FE$5,Fluxo!$D:$D,$D30)</f>
        <v>0</v>
      </c>
      <c r="FF30" s="18">
        <f>SUMIFS(Fluxo!$N:$N,Fluxo!$S:$S,"&gt;"&amp;FE$5,Fluxo!$S:$S,"&lt;="&amp;FF$5,Fluxo!$D:$D,$D30)</f>
        <v>0</v>
      </c>
      <c r="FG30" s="18">
        <f>SUMIFS(Fluxo!$N:$N,Fluxo!$S:$S,"&gt;"&amp;FF$5,Fluxo!$S:$S,"&lt;="&amp;FG$5,Fluxo!$D:$D,$D30)</f>
        <v>0</v>
      </c>
      <c r="FH30" s="18">
        <f>SUMIFS(Fluxo!$N:$N,Fluxo!$S:$S,"&gt;"&amp;FG$5,Fluxo!$S:$S,"&lt;="&amp;FH$5,Fluxo!$D:$D,$D30)</f>
        <v>0</v>
      </c>
      <c r="FI30" s="18">
        <f>SUMIFS(Fluxo!$N:$N,Fluxo!$S:$S,"&gt;"&amp;FH$5,Fluxo!$S:$S,"&lt;="&amp;FI$5,Fluxo!$D:$D,$D30)</f>
        <v>0</v>
      </c>
      <c r="FJ30" s="18">
        <f>SUMIFS(Fluxo!$N:$N,Fluxo!$S:$S,"&gt;"&amp;FI$5,Fluxo!$S:$S,"&lt;="&amp;FJ$5,Fluxo!$D:$D,$D30)</f>
        <v>0</v>
      </c>
      <c r="FK30" s="18">
        <f>SUMIFS(Fluxo!$N:$N,Fluxo!$S:$S,"&gt;"&amp;FJ$5,Fluxo!$S:$S,"&lt;="&amp;FK$5,Fluxo!$D:$D,$D30)</f>
        <v>0</v>
      </c>
      <c r="FL30" s="18">
        <f>SUMIFS(Fluxo!$N:$N,Fluxo!$S:$S,"&gt;"&amp;FK$5,Fluxo!$S:$S,"&lt;="&amp;FL$5,Fluxo!$D:$D,$D30)</f>
        <v>0</v>
      </c>
      <c r="FM30" s="18">
        <f>SUMIFS(Fluxo!$N:$N,Fluxo!$S:$S,"&gt;"&amp;FL$5,Fluxo!$S:$S,"&lt;="&amp;FM$5,Fluxo!$D:$D,$D30)</f>
        <v>0</v>
      </c>
      <c r="FN30" s="18">
        <f>SUMIFS(Fluxo!$N:$N,Fluxo!$S:$S,"&gt;"&amp;FM$5,Fluxo!$S:$S,"&lt;="&amp;FN$5,Fluxo!$D:$D,$D30)</f>
        <v>0</v>
      </c>
      <c r="FO30" s="18">
        <f>SUMIFS(Fluxo!$N:$N,Fluxo!$S:$S,"&gt;"&amp;FN$5,Fluxo!$S:$S,"&lt;="&amp;FO$5,Fluxo!$D:$D,$D30)</f>
        <v>0</v>
      </c>
      <c r="FP30" s="18">
        <f>SUMIFS(Fluxo!$N:$N,Fluxo!$S:$S,"&gt;"&amp;FO$5,Fluxo!$S:$S,"&lt;="&amp;FP$5,Fluxo!$D:$D,$D30)</f>
        <v>0</v>
      </c>
      <c r="FQ30" s="18">
        <f>SUMIFS(Fluxo!$N:$N,Fluxo!$S:$S,"&gt;"&amp;FP$5,Fluxo!$S:$S,"&lt;="&amp;FQ$5,Fluxo!$D:$D,$D30)</f>
        <v>0</v>
      </c>
      <c r="FR30" s="18">
        <f>SUMIFS(Fluxo!$N:$N,Fluxo!$S:$S,"&gt;"&amp;FQ$5,Fluxo!$S:$S,"&lt;="&amp;FR$5,Fluxo!$D:$D,$D30)</f>
        <v>0</v>
      </c>
      <c r="FS30" s="18">
        <f>SUMIFS(Fluxo!$N:$N,Fluxo!$S:$S,"&gt;"&amp;FR$5,Fluxo!$S:$S,"&lt;="&amp;FS$5,Fluxo!$D:$D,$D30)</f>
        <v>0</v>
      </c>
      <c r="FT30" s="18">
        <f>SUMIFS(Fluxo!$N:$N,Fluxo!$S:$S,"&gt;"&amp;FS$5,Fluxo!$S:$S,"&lt;="&amp;FT$5,Fluxo!$D:$D,$D30)</f>
        <v>0</v>
      </c>
      <c r="FU30" s="18">
        <f>SUMIFS(Fluxo!$N:$N,Fluxo!$S:$S,"&gt;"&amp;FT$5,Fluxo!$S:$S,"&lt;="&amp;FU$5,Fluxo!$D:$D,$D30)</f>
        <v>0</v>
      </c>
      <c r="FV30" s="18">
        <f>SUMIFS(Fluxo!$N:$N,Fluxo!$S:$S,"&gt;"&amp;FU$5,Fluxo!$S:$S,"&lt;="&amp;FV$5,Fluxo!$D:$D,$D30)</f>
        <v>0</v>
      </c>
      <c r="FW30" s="18">
        <f>SUMIFS(Fluxo!$N:$N,Fluxo!$S:$S,"&gt;"&amp;FV$5,Fluxo!$S:$S,"&lt;="&amp;FW$5,Fluxo!$D:$D,$D30)</f>
        <v>0</v>
      </c>
      <c r="FX30" s="18">
        <f>SUMIFS(Fluxo!$N:$N,Fluxo!$S:$S,"&gt;"&amp;FW$5,Fluxo!$S:$S,"&lt;="&amp;FX$5,Fluxo!$D:$D,$D30)</f>
        <v>0</v>
      </c>
      <c r="FY30" s="18">
        <f>SUMIFS(Fluxo!$N:$N,Fluxo!$S:$S,"&gt;"&amp;FX$5,Fluxo!$S:$S,"&lt;="&amp;FY$5,Fluxo!$D:$D,$D30)</f>
        <v>0</v>
      </c>
      <c r="FZ30" s="18">
        <f>SUMIFS(Fluxo!$N:$N,Fluxo!$S:$S,"&gt;"&amp;FY$5,Fluxo!$S:$S,"&lt;="&amp;FZ$5,Fluxo!$D:$D,$D30)</f>
        <v>0</v>
      </c>
      <c r="GA30" s="18">
        <f>SUMIFS(Fluxo!$N:$N,Fluxo!$S:$S,"&gt;"&amp;FZ$5,Fluxo!$S:$S,"&lt;="&amp;GA$5,Fluxo!$D:$D,$D30)</f>
        <v>0</v>
      </c>
      <c r="GB30" s="18">
        <f>SUMIFS(Fluxo!$N:$N,Fluxo!$S:$S,"&gt;"&amp;GA$5,Fluxo!$S:$S,"&lt;="&amp;GB$5,Fluxo!$D:$D,$D30)</f>
        <v>0</v>
      </c>
      <c r="GC30" s="18">
        <f>SUMIFS(Fluxo!$N:$N,Fluxo!$S:$S,"&gt;"&amp;GB$5,Fluxo!$S:$S,"&lt;="&amp;GC$5,Fluxo!$D:$D,$D30)</f>
        <v>0</v>
      </c>
      <c r="GD30" s="18">
        <f>SUMIFS(Fluxo!$N:$N,Fluxo!$S:$S,"&gt;"&amp;GC$5,Fluxo!$S:$S,"&lt;="&amp;GD$5,Fluxo!$D:$D,$D30)</f>
        <v>0</v>
      </c>
      <c r="GE30" s="18">
        <f>SUMIFS(Fluxo!$N:$N,Fluxo!$S:$S,"&gt;"&amp;GD$5,Fluxo!$S:$S,"&lt;="&amp;GE$5,Fluxo!$D:$D,$D30)</f>
        <v>0</v>
      </c>
      <c r="GF30" s="18">
        <f>SUMIFS(Fluxo!$N:$N,Fluxo!$S:$S,"&gt;"&amp;GE$5,Fluxo!$S:$S,"&lt;="&amp;GF$5,Fluxo!$D:$D,$D30)</f>
        <v>0</v>
      </c>
      <c r="GG30" s="18">
        <f>SUMIFS(Fluxo!$N:$N,Fluxo!$S:$S,"&gt;"&amp;GF$5,Fluxo!$S:$S,"&lt;="&amp;GG$5,Fluxo!$D:$D,$D30)</f>
        <v>0</v>
      </c>
      <c r="GH30" s="18">
        <f>SUMIFS(Fluxo!$N:$N,Fluxo!$S:$S,"&gt;"&amp;GG$5,Fluxo!$S:$S,"&lt;="&amp;GH$5,Fluxo!$D:$D,$D30)</f>
        <v>0</v>
      </c>
      <c r="GI30" s="18">
        <f>SUMIFS(Fluxo!$N:$N,Fluxo!$S:$S,"&gt;"&amp;GH$5,Fluxo!$S:$S,"&lt;="&amp;GI$5,Fluxo!$D:$D,$D30)</f>
        <v>0</v>
      </c>
      <c r="GJ30" s="18">
        <f>SUMIFS(Fluxo!$N:$N,Fluxo!$S:$S,"&gt;"&amp;GI$5,Fluxo!$S:$S,"&lt;="&amp;GJ$5,Fluxo!$D:$D,$D30)</f>
        <v>0</v>
      </c>
      <c r="GK30" s="18">
        <f>SUMIFS(Fluxo!$N:$N,Fluxo!$S:$S,"&gt;"&amp;GJ$5,Fluxo!$S:$S,"&lt;="&amp;GK$5,Fluxo!$D:$D,$D30)</f>
        <v>0</v>
      </c>
      <c r="GL30" s="18">
        <f>SUMIFS(Fluxo!$N:$N,Fluxo!$S:$S,"&gt;"&amp;GK$5,Fluxo!$S:$S,"&lt;="&amp;GL$5,Fluxo!$D:$D,$D30)</f>
        <v>0</v>
      </c>
      <c r="GM30" s="18">
        <f>SUMIFS(Fluxo!$N:$N,Fluxo!$S:$S,"&gt;"&amp;GL$5,Fluxo!$S:$S,"&lt;="&amp;GM$5,Fluxo!$D:$D,$D30)</f>
        <v>0</v>
      </c>
      <c r="GN30" s="18">
        <f>SUMIFS(Fluxo!$N:$N,Fluxo!$S:$S,"&gt;"&amp;GM$5,Fluxo!$S:$S,"&lt;="&amp;GN$5,Fluxo!$D:$D,$D30)</f>
        <v>0</v>
      </c>
      <c r="GO30" s="18">
        <f>SUMIFS(Fluxo!$N:$N,Fluxo!$S:$S,"&gt;"&amp;GN$5,Fluxo!$S:$S,"&lt;="&amp;GO$5,Fluxo!$D:$D,$D30)</f>
        <v>0</v>
      </c>
      <c r="GP30" s="18">
        <f>SUMIFS(Fluxo!$N:$N,Fluxo!$S:$S,"&gt;"&amp;GO$5,Fluxo!$S:$S,"&lt;="&amp;GP$5,Fluxo!$D:$D,$D30)</f>
        <v>0</v>
      </c>
      <c r="GQ30" s="18">
        <f>SUMIFS(Fluxo!$N:$N,Fluxo!$S:$S,"&gt;"&amp;GP$5,Fluxo!$S:$S,"&lt;="&amp;GQ$5,Fluxo!$D:$D,$D30)</f>
        <v>0</v>
      </c>
      <c r="GR30" s="18">
        <f>SUMIFS(Fluxo!$N:$N,Fluxo!$S:$S,"&gt;"&amp;GQ$5,Fluxo!$S:$S,"&lt;="&amp;GR$5,Fluxo!$D:$D,$D30)</f>
        <v>0</v>
      </c>
      <c r="GS30" s="18">
        <f>SUMIFS(Fluxo!$N:$N,Fluxo!$S:$S,"&gt;"&amp;GR$5,Fluxo!$S:$S,"&lt;="&amp;GS$5,Fluxo!$D:$D,$D30)</f>
        <v>0</v>
      </c>
      <c r="GT30" s="18">
        <f>SUMIFS(Fluxo!$N:$N,Fluxo!$S:$S,"&gt;"&amp;GS$5,Fluxo!$S:$S,"&lt;="&amp;GT$5,Fluxo!$D:$D,$D30)</f>
        <v>0</v>
      </c>
      <c r="GU30" s="18">
        <f>SUMIFS(Fluxo!$N:$N,Fluxo!$S:$S,"&gt;"&amp;GT$5,Fluxo!$S:$S,"&lt;="&amp;GU$5,Fluxo!$D:$D,$D30)</f>
        <v>0</v>
      </c>
      <c r="GV30" s="18">
        <f>SUMIFS(Fluxo!$N:$N,Fluxo!$S:$S,"&gt;"&amp;GU$5,Fluxo!$S:$S,"&lt;="&amp;GV$5,Fluxo!$D:$D,$D30)</f>
        <v>0</v>
      </c>
      <c r="GW30" s="18">
        <f>SUMIFS(Fluxo!$N:$N,Fluxo!$S:$S,"&gt;"&amp;GV$5,Fluxo!$S:$S,"&lt;="&amp;GW$5,Fluxo!$D:$D,$D30)</f>
        <v>0</v>
      </c>
      <c r="GX30" s="18">
        <f>SUMIFS(Fluxo!$N:$N,Fluxo!$S:$S,"&gt;"&amp;GW$5,Fluxo!$S:$S,"&lt;="&amp;GX$5,Fluxo!$D:$D,$D30)</f>
        <v>0</v>
      </c>
      <c r="GY30" s="18">
        <f>SUMIFS(Fluxo!$N:$N,Fluxo!$S:$S,"&gt;"&amp;GX$5,Fluxo!$S:$S,"&lt;="&amp;GY$5,Fluxo!$D:$D,$D30)</f>
        <v>0</v>
      </c>
      <c r="GZ30" s="18">
        <f>SUMIFS(Fluxo!$N:$N,Fluxo!$S:$S,"&gt;"&amp;GY$5,Fluxo!$S:$S,"&lt;="&amp;GZ$5,Fluxo!$D:$D,$D30)</f>
        <v>0</v>
      </c>
      <c r="HA30" s="18">
        <f>SUMIFS(Fluxo!$N:$N,Fluxo!$S:$S,"&gt;"&amp;GZ$5,Fluxo!$S:$S,"&lt;="&amp;HA$5,Fluxo!$D:$D,$D30)</f>
        <v>0</v>
      </c>
      <c r="HB30" s="18">
        <f>SUMIFS(Fluxo!$N:$N,Fluxo!$S:$S,"&gt;"&amp;HA$5,Fluxo!$S:$S,"&lt;="&amp;HB$5,Fluxo!$D:$D,$D30)</f>
        <v>0</v>
      </c>
      <c r="HC30" s="18">
        <f>SUMIFS(Fluxo!$N:$N,Fluxo!$S:$S,"&gt;"&amp;HB$5,Fluxo!$S:$S,"&lt;="&amp;HC$5,Fluxo!$D:$D,$D30)</f>
        <v>0</v>
      </c>
      <c r="HD30" s="18">
        <f>SUMIFS(Fluxo!$N:$N,Fluxo!$S:$S,"&gt;"&amp;HC$5,Fluxo!$S:$S,"&lt;="&amp;HD$5,Fluxo!$D:$D,$D30)</f>
        <v>0</v>
      </c>
      <c r="HE30" s="18">
        <f>SUMIFS(Fluxo!$N:$N,Fluxo!$S:$S,"&gt;"&amp;HD$5,Fluxo!$S:$S,"&lt;="&amp;HE$5,Fluxo!$D:$D,$D30)</f>
        <v>0</v>
      </c>
      <c r="HF30" s="18">
        <f>SUMIFS(Fluxo!$N:$N,Fluxo!$S:$S,"&gt;"&amp;HE$5,Fluxo!$S:$S,"&lt;="&amp;HF$5,Fluxo!$D:$D,$D30)</f>
        <v>0</v>
      </c>
    </row>
    <row r="31" spans="1:214" s="16" customFormat="1">
      <c r="A31" s="20">
        <f t="shared" si="15"/>
        <v>21</v>
      </c>
      <c r="B31" s="140" t="str">
        <f>'Check Carteira'!C23</f>
        <v>E.1016.99.01.0081</v>
      </c>
      <c r="C31" s="19">
        <v>1</v>
      </c>
      <c r="D31" s="129" t="str">
        <f>'Check Carteira'!F23</f>
        <v>A-0081</v>
      </c>
      <c r="E31" s="21" t="str">
        <f>IFERROR(INDEX(Contratos!L:L,MATCH(D31,Contratos!R:R,0)),"")</f>
        <v/>
      </c>
      <c r="F31" s="139" t="str">
        <f>IFERROR(INDEX(Contratos!G:G,MATCH(D31,Contratos!R:R,0)),"")</f>
        <v/>
      </c>
      <c r="G31" s="83" t="str">
        <f ca="1">IFERROR(XNPV(#REF!,OFFSET(J31,0,MATCH(EOMONTH(E31,0),$J$5:$HF$5,0)-1,1,COUNT($J$5:$HF$5)-MATCH(EOMONTH(E31,0),$J$5:$HF$5,0)+1),OFFSET($J$5,0,MATCH(EOMONTH(E31,0),$J$5:$HF$5,0)-1,1,COUNT($J$5:$HF$5)-MATCH(EOMONTH(E31,0),$J$5:$HF$5,0)+1)),"")</f>
        <v/>
      </c>
      <c r="H31" s="83">
        <f t="shared" si="16"/>
        <v>0</v>
      </c>
      <c r="I31" s="18"/>
      <c r="J31" s="18">
        <f>SUMIFS(Fluxo!$N:$N,Fluxo!$S:$S,"&gt;"&amp;I$5,Fluxo!$S:$S,"&lt;="&amp;J$5,Fluxo!$D:$D,$D31)</f>
        <v>0</v>
      </c>
      <c r="K31" s="18">
        <f>SUMIFS(Fluxo!$N:$N,Fluxo!$S:$S,"&gt;"&amp;J$5,Fluxo!$S:$S,"&lt;="&amp;K$5,Fluxo!$D:$D,$D31)</f>
        <v>0</v>
      </c>
      <c r="L31" s="18">
        <f>SUMIFS(Fluxo!$N:$N,Fluxo!$S:$S,"&gt;"&amp;K$5,Fluxo!$S:$S,"&lt;="&amp;L$5,Fluxo!$D:$D,$D31)</f>
        <v>0</v>
      </c>
      <c r="M31" s="18">
        <f>SUMIFS(Fluxo!$N:$N,Fluxo!$S:$S,"&gt;"&amp;L$5,Fluxo!$S:$S,"&lt;="&amp;M$5,Fluxo!$D:$D,$D31)</f>
        <v>0</v>
      </c>
      <c r="N31" s="18">
        <f>SUMIFS(Fluxo!$N:$N,Fluxo!$S:$S,"&gt;"&amp;M$5,Fluxo!$S:$S,"&lt;="&amp;N$5,Fluxo!$D:$D,$D31)</f>
        <v>0</v>
      </c>
      <c r="O31" s="18">
        <f>SUMIFS(Fluxo!$N:$N,Fluxo!$S:$S,"&gt;"&amp;N$5,Fluxo!$S:$S,"&lt;="&amp;O$5,Fluxo!$D:$D,$D31)</f>
        <v>0</v>
      </c>
      <c r="P31" s="18">
        <f>SUMIFS(Fluxo!$N:$N,Fluxo!$S:$S,"&gt;"&amp;O$5,Fluxo!$S:$S,"&lt;="&amp;P$5,Fluxo!$D:$D,$D31)</f>
        <v>0</v>
      </c>
      <c r="Q31" s="18">
        <f>SUMIFS(Fluxo!$N:$N,Fluxo!$S:$S,"&gt;"&amp;P$5,Fluxo!$S:$S,"&lt;="&amp;Q$5,Fluxo!$D:$D,$D31)</f>
        <v>0</v>
      </c>
      <c r="R31" s="18">
        <f>SUMIFS(Fluxo!$N:$N,Fluxo!$S:$S,"&gt;"&amp;Q$5,Fluxo!$S:$S,"&lt;="&amp;R$5,Fluxo!$D:$D,$D31)</f>
        <v>0</v>
      </c>
      <c r="S31" s="18">
        <f>SUMIFS(Fluxo!$N:$N,Fluxo!$S:$S,"&gt;"&amp;R$5,Fluxo!$S:$S,"&lt;="&amp;S$5,Fluxo!$D:$D,$D31)</f>
        <v>0</v>
      </c>
      <c r="T31" s="18">
        <f>SUMIFS(Fluxo!$N:$N,Fluxo!$S:$S,"&gt;"&amp;S$5,Fluxo!$S:$S,"&lt;="&amp;T$5,Fluxo!$D:$D,$D31)</f>
        <v>0</v>
      </c>
      <c r="U31" s="18">
        <f>SUMIFS(Fluxo!$N:$N,Fluxo!$S:$S,"&gt;"&amp;T$5,Fluxo!$S:$S,"&lt;="&amp;U$5,Fluxo!$D:$D,$D31)</f>
        <v>0</v>
      </c>
      <c r="V31" s="18">
        <f>SUMIFS(Fluxo!$N:$N,Fluxo!$S:$S,"&gt;"&amp;U$5,Fluxo!$S:$S,"&lt;="&amp;V$5,Fluxo!$D:$D,$D31)</f>
        <v>0</v>
      </c>
      <c r="W31" s="18">
        <f>SUMIFS(Fluxo!$N:$N,Fluxo!$S:$S,"&gt;"&amp;V$5,Fluxo!$S:$S,"&lt;="&amp;W$5,Fluxo!$D:$D,$D31)</f>
        <v>0</v>
      </c>
      <c r="X31" s="18">
        <f>SUMIFS(Fluxo!$N:$N,Fluxo!$S:$S,"&gt;"&amp;W$5,Fluxo!$S:$S,"&lt;="&amp;X$5,Fluxo!$D:$D,$D31)</f>
        <v>0</v>
      </c>
      <c r="Y31" s="18">
        <f>SUMIFS(Fluxo!$N:$N,Fluxo!$S:$S,"&gt;"&amp;X$5,Fluxo!$S:$S,"&lt;="&amp;Y$5,Fluxo!$D:$D,$D31)</f>
        <v>0</v>
      </c>
      <c r="Z31" s="18">
        <f>SUMIFS(Fluxo!$N:$N,Fluxo!$S:$S,"&gt;"&amp;Y$5,Fluxo!$S:$S,"&lt;="&amp;Z$5,Fluxo!$D:$D,$D31)</f>
        <v>0</v>
      </c>
      <c r="AA31" s="18">
        <f>SUMIFS(Fluxo!$N:$N,Fluxo!$S:$S,"&gt;"&amp;Z$5,Fluxo!$S:$S,"&lt;="&amp;AA$5,Fluxo!$D:$D,$D31)</f>
        <v>0</v>
      </c>
      <c r="AB31" s="18">
        <f>SUMIFS(Fluxo!$N:$N,Fluxo!$S:$S,"&gt;"&amp;AA$5,Fluxo!$S:$S,"&lt;="&amp;AB$5,Fluxo!$D:$D,$D31)</f>
        <v>0</v>
      </c>
      <c r="AC31" s="18">
        <f>SUMIFS(Fluxo!$N:$N,Fluxo!$S:$S,"&gt;"&amp;AB$5,Fluxo!$S:$S,"&lt;="&amp;AC$5,Fluxo!$D:$D,$D31)</f>
        <v>0</v>
      </c>
      <c r="AD31" s="18">
        <f>SUMIFS(Fluxo!$N:$N,Fluxo!$S:$S,"&gt;"&amp;AC$5,Fluxo!$S:$S,"&lt;="&amp;AD$5,Fluxo!$D:$D,$D31)</f>
        <v>0</v>
      </c>
      <c r="AE31" s="18">
        <f>SUMIFS(Fluxo!$N:$N,Fluxo!$S:$S,"&gt;"&amp;AD$5,Fluxo!$S:$S,"&lt;="&amp;AE$5,Fluxo!$D:$D,$D31)</f>
        <v>0</v>
      </c>
      <c r="AF31" s="18">
        <f>SUMIFS(Fluxo!$N:$N,Fluxo!$S:$S,"&gt;"&amp;AE$5,Fluxo!$S:$S,"&lt;="&amp;AF$5,Fluxo!$D:$D,$D31)</f>
        <v>0</v>
      </c>
      <c r="AG31" s="18">
        <f>SUMIFS(Fluxo!$N:$N,Fluxo!$S:$S,"&gt;"&amp;AF$5,Fluxo!$S:$S,"&lt;="&amp;AG$5,Fluxo!$D:$D,$D31)</f>
        <v>0</v>
      </c>
      <c r="AH31" s="18">
        <f>SUMIFS(Fluxo!$N:$N,Fluxo!$S:$S,"&gt;"&amp;AG$5,Fluxo!$S:$S,"&lt;="&amp;AH$5,Fluxo!$D:$D,$D31)</f>
        <v>0</v>
      </c>
      <c r="AI31" s="18">
        <f>SUMIFS(Fluxo!$N:$N,Fluxo!$S:$S,"&gt;"&amp;AH$5,Fluxo!$S:$S,"&lt;="&amp;AI$5,Fluxo!$D:$D,$D31)</f>
        <v>0</v>
      </c>
      <c r="AJ31" s="18">
        <f>SUMIFS(Fluxo!$N:$N,Fluxo!$S:$S,"&gt;"&amp;AI$5,Fluxo!$S:$S,"&lt;="&amp;AJ$5,Fluxo!$D:$D,$D31)</f>
        <v>0</v>
      </c>
      <c r="AK31" s="18">
        <f>SUMIFS(Fluxo!$N:$N,Fluxo!$S:$S,"&gt;"&amp;AJ$5,Fluxo!$S:$S,"&lt;="&amp;AK$5,Fluxo!$D:$D,$D31)</f>
        <v>0</v>
      </c>
      <c r="AL31" s="18">
        <f>SUMIFS(Fluxo!$N:$N,Fluxo!$S:$S,"&gt;"&amp;AK$5,Fluxo!$S:$S,"&lt;="&amp;AL$5,Fluxo!$D:$D,$D31)</f>
        <v>0</v>
      </c>
      <c r="AM31" s="18">
        <f>SUMIFS(Fluxo!$N:$N,Fluxo!$S:$S,"&gt;"&amp;AL$5,Fluxo!$S:$S,"&lt;="&amp;AM$5,Fluxo!$D:$D,$D31)</f>
        <v>0</v>
      </c>
      <c r="AN31" s="18">
        <f>SUMIFS(Fluxo!$N:$N,Fluxo!$S:$S,"&gt;"&amp;AM$5,Fluxo!$S:$S,"&lt;="&amp;AN$5,Fluxo!$D:$D,$D31)</f>
        <v>0</v>
      </c>
      <c r="AO31" s="18">
        <f>SUMIFS(Fluxo!$N:$N,Fluxo!$S:$S,"&gt;"&amp;AN$5,Fluxo!$S:$S,"&lt;="&amp;AO$5,Fluxo!$D:$D,$D31)</f>
        <v>0</v>
      </c>
      <c r="AP31" s="18">
        <f>SUMIFS(Fluxo!$N:$N,Fluxo!$S:$S,"&gt;"&amp;AO$5,Fluxo!$S:$S,"&lt;="&amp;AP$5,Fluxo!$D:$D,$D31)</f>
        <v>0</v>
      </c>
      <c r="AQ31" s="18">
        <f>SUMIFS(Fluxo!$N:$N,Fluxo!$S:$S,"&gt;"&amp;AP$5,Fluxo!$S:$S,"&lt;="&amp;AQ$5,Fluxo!$D:$D,$D31)</f>
        <v>0</v>
      </c>
      <c r="AR31" s="18">
        <f>SUMIFS(Fluxo!$N:$N,Fluxo!$S:$S,"&gt;"&amp;AQ$5,Fluxo!$S:$S,"&lt;="&amp;AR$5,Fluxo!$D:$D,$D31)</f>
        <v>0</v>
      </c>
      <c r="AS31" s="18">
        <f>SUMIFS(Fluxo!$N:$N,Fluxo!$S:$S,"&gt;"&amp;AR$5,Fluxo!$S:$S,"&lt;="&amp;AS$5,Fluxo!$D:$D,$D31)</f>
        <v>0</v>
      </c>
      <c r="AT31" s="18">
        <f>SUMIFS(Fluxo!$N:$N,Fluxo!$S:$S,"&gt;"&amp;AS$5,Fluxo!$S:$S,"&lt;="&amp;AT$5,Fluxo!$D:$D,$D31)</f>
        <v>0</v>
      </c>
      <c r="AU31" s="18">
        <f>SUMIFS(Fluxo!$N:$N,Fluxo!$S:$S,"&gt;"&amp;AT$5,Fluxo!$S:$S,"&lt;="&amp;AU$5,Fluxo!$D:$D,$D31)</f>
        <v>0</v>
      </c>
      <c r="AV31" s="18">
        <f>SUMIFS(Fluxo!$N:$N,Fluxo!$S:$S,"&gt;"&amp;AU$5,Fluxo!$S:$S,"&lt;="&amp;AV$5,Fluxo!$D:$D,$D31)</f>
        <v>0</v>
      </c>
      <c r="AW31" s="18">
        <f>SUMIFS(Fluxo!$N:$N,Fluxo!$S:$S,"&gt;"&amp;AV$5,Fluxo!$S:$S,"&lt;="&amp;AW$5,Fluxo!$D:$D,$D31)</f>
        <v>0</v>
      </c>
      <c r="AX31" s="18">
        <f>SUMIFS(Fluxo!$N:$N,Fluxo!$S:$S,"&gt;"&amp;AW$5,Fluxo!$S:$S,"&lt;="&amp;AX$5,Fluxo!$D:$D,$D31)</f>
        <v>0</v>
      </c>
      <c r="AY31" s="18">
        <f>SUMIFS(Fluxo!$N:$N,Fluxo!$S:$S,"&gt;"&amp;AX$5,Fluxo!$S:$S,"&lt;="&amp;AY$5,Fluxo!$D:$D,$D31)</f>
        <v>0</v>
      </c>
      <c r="AZ31" s="18">
        <f>SUMIFS(Fluxo!$N:$N,Fluxo!$S:$S,"&gt;"&amp;AY$5,Fluxo!$S:$S,"&lt;="&amp;AZ$5,Fluxo!$D:$D,$D31)</f>
        <v>0</v>
      </c>
      <c r="BA31" s="18">
        <f>SUMIFS(Fluxo!$N:$N,Fluxo!$S:$S,"&gt;"&amp;AZ$5,Fluxo!$S:$S,"&lt;="&amp;BA$5,Fluxo!$D:$D,$D31)</f>
        <v>0</v>
      </c>
      <c r="BB31" s="18">
        <f>SUMIFS(Fluxo!$N:$N,Fluxo!$S:$S,"&gt;"&amp;BA$5,Fluxo!$S:$S,"&lt;="&amp;BB$5,Fluxo!$D:$D,$D31)</f>
        <v>0</v>
      </c>
      <c r="BC31" s="18">
        <f>SUMIFS(Fluxo!$N:$N,Fluxo!$S:$S,"&gt;"&amp;BB$5,Fluxo!$S:$S,"&lt;="&amp;BC$5,Fluxo!$D:$D,$D31)</f>
        <v>0</v>
      </c>
      <c r="BD31" s="18">
        <f>SUMIFS(Fluxo!$N:$N,Fluxo!$S:$S,"&gt;"&amp;BC$5,Fluxo!$S:$S,"&lt;="&amp;BD$5,Fluxo!$D:$D,$D31)</f>
        <v>0</v>
      </c>
      <c r="BE31" s="18">
        <f>SUMIFS(Fluxo!$N:$N,Fluxo!$S:$S,"&gt;"&amp;BD$5,Fluxo!$S:$S,"&lt;="&amp;BE$5,Fluxo!$D:$D,$D31)</f>
        <v>0</v>
      </c>
      <c r="BF31" s="18">
        <f>SUMIFS(Fluxo!$N:$N,Fluxo!$S:$S,"&gt;"&amp;BE$5,Fluxo!$S:$S,"&lt;="&amp;BF$5,Fluxo!$D:$D,$D31)</f>
        <v>0</v>
      </c>
      <c r="BG31" s="18">
        <f>SUMIFS(Fluxo!$N:$N,Fluxo!$S:$S,"&gt;"&amp;BF$5,Fluxo!$S:$S,"&lt;="&amp;BG$5,Fluxo!$D:$D,$D31)</f>
        <v>0</v>
      </c>
      <c r="BH31" s="18">
        <f>SUMIFS(Fluxo!$N:$N,Fluxo!$S:$S,"&gt;"&amp;BG$5,Fluxo!$S:$S,"&lt;="&amp;BH$5,Fluxo!$D:$D,$D31)</f>
        <v>0</v>
      </c>
      <c r="BI31" s="18">
        <f>SUMIFS(Fluxo!$N:$N,Fluxo!$S:$S,"&gt;"&amp;BH$5,Fluxo!$S:$S,"&lt;="&amp;BI$5,Fluxo!$D:$D,$D31)</f>
        <v>0</v>
      </c>
      <c r="BJ31" s="18">
        <f>SUMIFS(Fluxo!$N:$N,Fluxo!$S:$S,"&gt;"&amp;BI$5,Fluxo!$S:$S,"&lt;="&amp;BJ$5,Fluxo!$D:$D,$D31)</f>
        <v>0</v>
      </c>
      <c r="BK31" s="18">
        <f>SUMIFS(Fluxo!$N:$N,Fluxo!$S:$S,"&gt;"&amp;BJ$5,Fluxo!$S:$S,"&lt;="&amp;BK$5,Fluxo!$D:$D,$D31)</f>
        <v>0</v>
      </c>
      <c r="BL31" s="18">
        <f>SUMIFS(Fluxo!$N:$N,Fluxo!$S:$S,"&gt;"&amp;BK$5,Fluxo!$S:$S,"&lt;="&amp;BL$5,Fluxo!$D:$D,$D31)</f>
        <v>0</v>
      </c>
      <c r="BM31" s="18">
        <f>SUMIFS(Fluxo!$N:$N,Fluxo!$S:$S,"&gt;"&amp;BL$5,Fluxo!$S:$S,"&lt;="&amp;BM$5,Fluxo!$D:$D,$D31)</f>
        <v>0</v>
      </c>
      <c r="BN31" s="18">
        <f>SUMIFS(Fluxo!$N:$N,Fluxo!$S:$S,"&gt;"&amp;BM$5,Fluxo!$S:$S,"&lt;="&amp;BN$5,Fluxo!$D:$D,$D31)</f>
        <v>0</v>
      </c>
      <c r="BO31" s="18">
        <f>SUMIFS(Fluxo!$N:$N,Fluxo!$S:$S,"&gt;"&amp;BN$5,Fluxo!$S:$S,"&lt;="&amp;BO$5,Fluxo!$D:$D,$D31)</f>
        <v>0</v>
      </c>
      <c r="BP31" s="18">
        <f>SUMIFS(Fluxo!$N:$N,Fluxo!$S:$S,"&gt;"&amp;BO$5,Fluxo!$S:$S,"&lt;="&amp;BP$5,Fluxo!$D:$D,$D31)</f>
        <v>0</v>
      </c>
      <c r="BQ31" s="18">
        <f>SUMIFS(Fluxo!$N:$N,Fluxo!$S:$S,"&gt;"&amp;BP$5,Fluxo!$S:$S,"&lt;="&amp;BQ$5,Fluxo!$D:$D,$D31)</f>
        <v>0</v>
      </c>
      <c r="BR31" s="18">
        <f>SUMIFS(Fluxo!$N:$N,Fluxo!$S:$S,"&gt;"&amp;BQ$5,Fluxo!$S:$S,"&lt;="&amp;BR$5,Fluxo!$D:$D,$D31)</f>
        <v>0</v>
      </c>
      <c r="BS31" s="18">
        <f>SUMIFS(Fluxo!$N:$N,Fluxo!$S:$S,"&gt;"&amp;BR$5,Fluxo!$S:$S,"&lt;="&amp;BS$5,Fluxo!$D:$D,$D31)</f>
        <v>0</v>
      </c>
      <c r="BT31" s="18">
        <f>SUMIFS(Fluxo!$N:$N,Fluxo!$S:$S,"&gt;"&amp;BS$5,Fluxo!$S:$S,"&lt;="&amp;BT$5,Fluxo!$D:$D,$D31)</f>
        <v>0</v>
      </c>
      <c r="BU31" s="18">
        <f>SUMIFS(Fluxo!$N:$N,Fluxo!$S:$S,"&gt;"&amp;BT$5,Fluxo!$S:$S,"&lt;="&amp;BU$5,Fluxo!$D:$D,$D31)</f>
        <v>0</v>
      </c>
      <c r="BV31" s="18">
        <f>SUMIFS(Fluxo!$N:$N,Fluxo!$S:$S,"&gt;"&amp;BU$5,Fluxo!$S:$S,"&lt;="&amp;BV$5,Fluxo!$D:$D,$D31)</f>
        <v>0</v>
      </c>
      <c r="BW31" s="18">
        <f>SUMIFS(Fluxo!$N:$N,Fluxo!$S:$S,"&gt;"&amp;BV$5,Fluxo!$S:$S,"&lt;="&amp;BW$5,Fluxo!$D:$D,$D31)</f>
        <v>0</v>
      </c>
      <c r="BX31" s="18">
        <f>SUMIFS(Fluxo!$N:$N,Fluxo!$S:$S,"&gt;"&amp;BW$5,Fluxo!$S:$S,"&lt;="&amp;BX$5,Fluxo!$D:$D,$D31)</f>
        <v>0</v>
      </c>
      <c r="BY31" s="18">
        <f>SUMIFS(Fluxo!$N:$N,Fluxo!$S:$S,"&gt;"&amp;BX$5,Fluxo!$S:$S,"&lt;="&amp;BY$5,Fluxo!$D:$D,$D31)</f>
        <v>0</v>
      </c>
      <c r="BZ31" s="18">
        <f>SUMIFS(Fluxo!$N:$N,Fluxo!$S:$S,"&gt;"&amp;BY$5,Fluxo!$S:$S,"&lt;="&amp;BZ$5,Fluxo!$D:$D,$D31)</f>
        <v>0</v>
      </c>
      <c r="CA31" s="18">
        <f>SUMIFS(Fluxo!$N:$N,Fluxo!$S:$S,"&gt;"&amp;BZ$5,Fluxo!$S:$S,"&lt;="&amp;CA$5,Fluxo!$D:$D,$D31)</f>
        <v>0</v>
      </c>
      <c r="CB31" s="18">
        <f>SUMIFS(Fluxo!$N:$N,Fluxo!$S:$S,"&gt;"&amp;CA$5,Fluxo!$S:$S,"&lt;="&amp;CB$5,Fluxo!$D:$D,$D31)</f>
        <v>0</v>
      </c>
      <c r="CC31" s="18">
        <f>SUMIFS(Fluxo!$N:$N,Fluxo!$S:$S,"&gt;"&amp;CB$5,Fluxo!$S:$S,"&lt;="&amp;CC$5,Fluxo!$D:$D,$D31)</f>
        <v>0</v>
      </c>
      <c r="CD31" s="18">
        <f>SUMIFS(Fluxo!$N:$N,Fluxo!$S:$S,"&gt;"&amp;CC$5,Fluxo!$S:$S,"&lt;="&amp;CD$5,Fluxo!$D:$D,$D31)</f>
        <v>0</v>
      </c>
      <c r="CE31" s="18">
        <f>SUMIFS(Fluxo!$N:$N,Fluxo!$S:$S,"&gt;"&amp;CD$5,Fluxo!$S:$S,"&lt;="&amp;CE$5,Fluxo!$D:$D,$D31)</f>
        <v>0</v>
      </c>
      <c r="CF31" s="18">
        <f>SUMIFS(Fluxo!$N:$N,Fluxo!$S:$S,"&gt;"&amp;CE$5,Fluxo!$S:$S,"&lt;="&amp;CF$5,Fluxo!$D:$D,$D31)</f>
        <v>0</v>
      </c>
      <c r="CG31" s="18">
        <f>SUMIFS(Fluxo!$N:$N,Fluxo!$S:$S,"&gt;"&amp;CF$5,Fluxo!$S:$S,"&lt;="&amp;CG$5,Fluxo!$D:$D,$D31)</f>
        <v>0</v>
      </c>
      <c r="CH31" s="18">
        <f>SUMIFS(Fluxo!$N:$N,Fluxo!$S:$S,"&gt;"&amp;CG$5,Fluxo!$S:$S,"&lt;="&amp;CH$5,Fluxo!$D:$D,$D31)</f>
        <v>0</v>
      </c>
      <c r="CI31" s="18">
        <f>SUMIFS(Fluxo!$N:$N,Fluxo!$S:$S,"&gt;"&amp;CH$5,Fluxo!$S:$S,"&lt;="&amp;CI$5,Fluxo!$D:$D,$D31)</f>
        <v>0</v>
      </c>
      <c r="CJ31" s="18">
        <f>SUMIFS(Fluxo!$N:$N,Fluxo!$S:$S,"&gt;"&amp;CI$5,Fluxo!$S:$S,"&lt;="&amp;CJ$5,Fluxo!$D:$D,$D31)</f>
        <v>0</v>
      </c>
      <c r="CK31" s="18">
        <f>SUMIFS(Fluxo!$N:$N,Fluxo!$S:$S,"&gt;"&amp;CJ$5,Fluxo!$S:$S,"&lt;="&amp;CK$5,Fluxo!$D:$D,$D31)</f>
        <v>0</v>
      </c>
      <c r="CL31" s="18">
        <f>SUMIFS(Fluxo!$N:$N,Fluxo!$S:$S,"&gt;"&amp;CK$5,Fluxo!$S:$S,"&lt;="&amp;CL$5,Fluxo!$D:$D,$D31)</f>
        <v>0</v>
      </c>
      <c r="CM31" s="18">
        <f>SUMIFS(Fluxo!$N:$N,Fluxo!$S:$S,"&gt;"&amp;CL$5,Fluxo!$S:$S,"&lt;="&amp;CM$5,Fluxo!$D:$D,$D31)</f>
        <v>0</v>
      </c>
      <c r="CN31" s="18">
        <f>SUMIFS(Fluxo!$N:$N,Fluxo!$S:$S,"&gt;"&amp;CM$5,Fluxo!$S:$S,"&lt;="&amp;CN$5,Fluxo!$D:$D,$D31)</f>
        <v>0</v>
      </c>
      <c r="CO31" s="18">
        <f>SUMIFS(Fluxo!$N:$N,Fluxo!$S:$S,"&gt;"&amp;CN$5,Fluxo!$S:$S,"&lt;="&amp;CO$5,Fluxo!$D:$D,$D31)</f>
        <v>0</v>
      </c>
      <c r="CP31" s="18">
        <f>SUMIFS(Fluxo!$N:$N,Fluxo!$S:$S,"&gt;"&amp;CO$5,Fluxo!$S:$S,"&lt;="&amp;CP$5,Fluxo!$D:$D,$D31)</f>
        <v>0</v>
      </c>
      <c r="CQ31" s="18">
        <f>SUMIFS(Fluxo!$N:$N,Fluxo!$S:$S,"&gt;"&amp;CP$5,Fluxo!$S:$S,"&lt;="&amp;CQ$5,Fluxo!$D:$D,$D31)</f>
        <v>0</v>
      </c>
      <c r="CR31" s="18">
        <f>SUMIFS(Fluxo!$N:$N,Fluxo!$S:$S,"&gt;"&amp;CQ$5,Fluxo!$S:$S,"&lt;="&amp;CR$5,Fluxo!$D:$D,$D31)</f>
        <v>0</v>
      </c>
      <c r="CS31" s="18">
        <f>SUMIFS(Fluxo!$N:$N,Fluxo!$S:$S,"&gt;"&amp;CR$5,Fluxo!$S:$S,"&lt;="&amp;CS$5,Fluxo!$D:$D,$D31)</f>
        <v>0</v>
      </c>
      <c r="CT31" s="18">
        <f>SUMIFS(Fluxo!$N:$N,Fluxo!$S:$S,"&gt;"&amp;CS$5,Fluxo!$S:$S,"&lt;="&amp;CT$5,Fluxo!$D:$D,$D31)</f>
        <v>0</v>
      </c>
      <c r="CU31" s="18">
        <f>SUMIFS(Fluxo!$N:$N,Fluxo!$S:$S,"&gt;"&amp;CT$5,Fluxo!$S:$S,"&lt;="&amp;CU$5,Fluxo!$D:$D,$D31)</f>
        <v>0</v>
      </c>
      <c r="CV31" s="18">
        <f>SUMIFS(Fluxo!$N:$N,Fluxo!$S:$S,"&gt;"&amp;CU$5,Fluxo!$S:$S,"&lt;="&amp;CV$5,Fluxo!$D:$D,$D31)</f>
        <v>0</v>
      </c>
      <c r="CW31" s="18">
        <f>SUMIFS(Fluxo!$N:$N,Fluxo!$S:$S,"&gt;"&amp;CV$5,Fluxo!$S:$S,"&lt;="&amp;CW$5,Fluxo!$D:$D,$D31)</f>
        <v>0</v>
      </c>
      <c r="CX31" s="18">
        <f>SUMIFS(Fluxo!$N:$N,Fluxo!$S:$S,"&gt;"&amp;CW$5,Fluxo!$S:$S,"&lt;="&amp;CX$5,Fluxo!$D:$D,$D31)</f>
        <v>0</v>
      </c>
      <c r="CY31" s="18">
        <f>SUMIFS(Fluxo!$N:$N,Fluxo!$S:$S,"&gt;"&amp;CX$5,Fluxo!$S:$S,"&lt;="&amp;CY$5,Fluxo!$D:$D,$D31)</f>
        <v>0</v>
      </c>
      <c r="CZ31" s="18">
        <f>SUMIFS(Fluxo!$N:$N,Fluxo!$S:$S,"&gt;"&amp;CY$5,Fluxo!$S:$S,"&lt;="&amp;CZ$5,Fluxo!$D:$D,$D31)</f>
        <v>0</v>
      </c>
      <c r="DA31" s="18">
        <f>SUMIFS(Fluxo!$N:$N,Fluxo!$S:$S,"&gt;"&amp;CZ$5,Fluxo!$S:$S,"&lt;="&amp;DA$5,Fluxo!$D:$D,$D31)</f>
        <v>0</v>
      </c>
      <c r="DB31" s="18">
        <f>SUMIFS(Fluxo!$N:$N,Fluxo!$S:$S,"&gt;"&amp;DA$5,Fluxo!$S:$S,"&lt;="&amp;DB$5,Fluxo!$D:$D,$D31)</f>
        <v>0</v>
      </c>
      <c r="DC31" s="18">
        <f>SUMIFS(Fluxo!$N:$N,Fluxo!$S:$S,"&gt;"&amp;DB$5,Fluxo!$S:$S,"&lt;="&amp;DC$5,Fluxo!$D:$D,$D31)</f>
        <v>0</v>
      </c>
      <c r="DD31" s="18">
        <f>SUMIFS(Fluxo!$N:$N,Fluxo!$S:$S,"&gt;"&amp;DC$5,Fluxo!$S:$S,"&lt;="&amp;DD$5,Fluxo!$D:$D,$D31)</f>
        <v>0</v>
      </c>
      <c r="DE31" s="18">
        <f>SUMIFS(Fluxo!$N:$N,Fluxo!$S:$S,"&gt;"&amp;DD$5,Fluxo!$S:$S,"&lt;="&amp;DE$5,Fluxo!$D:$D,$D31)</f>
        <v>0</v>
      </c>
      <c r="DF31" s="18">
        <f>SUMIFS(Fluxo!$N:$N,Fluxo!$S:$S,"&gt;"&amp;DE$5,Fluxo!$S:$S,"&lt;="&amp;DF$5,Fluxo!$D:$D,$D31)</f>
        <v>0</v>
      </c>
      <c r="DG31" s="18">
        <f>SUMIFS(Fluxo!$N:$N,Fluxo!$S:$S,"&gt;"&amp;DF$5,Fluxo!$S:$S,"&lt;="&amp;DG$5,Fluxo!$D:$D,$D31)</f>
        <v>0</v>
      </c>
      <c r="DH31" s="18">
        <f>SUMIFS(Fluxo!$N:$N,Fluxo!$S:$S,"&gt;"&amp;DG$5,Fluxo!$S:$S,"&lt;="&amp;DH$5,Fluxo!$D:$D,$D31)</f>
        <v>0</v>
      </c>
      <c r="DI31" s="18">
        <f>SUMIFS(Fluxo!$N:$N,Fluxo!$S:$S,"&gt;"&amp;DH$5,Fluxo!$S:$S,"&lt;="&amp;DI$5,Fluxo!$D:$D,$D31)</f>
        <v>0</v>
      </c>
      <c r="DJ31" s="18">
        <f>SUMIFS(Fluxo!$N:$N,Fluxo!$S:$S,"&gt;"&amp;DI$5,Fluxo!$S:$S,"&lt;="&amp;DJ$5,Fluxo!$D:$D,$D31)</f>
        <v>0</v>
      </c>
      <c r="DK31" s="18">
        <f>SUMIFS(Fluxo!$N:$N,Fluxo!$S:$S,"&gt;"&amp;DJ$5,Fluxo!$S:$S,"&lt;="&amp;DK$5,Fluxo!$D:$D,$D31)</f>
        <v>0</v>
      </c>
      <c r="DL31" s="18">
        <f>SUMIFS(Fluxo!$N:$N,Fluxo!$S:$S,"&gt;"&amp;DK$5,Fluxo!$S:$S,"&lt;="&amp;DL$5,Fluxo!$D:$D,$D31)</f>
        <v>0</v>
      </c>
      <c r="DM31" s="18">
        <f>SUMIFS(Fluxo!$N:$N,Fluxo!$S:$S,"&gt;"&amp;DL$5,Fluxo!$S:$S,"&lt;="&amp;DM$5,Fluxo!$D:$D,$D31)</f>
        <v>0</v>
      </c>
      <c r="DN31" s="18">
        <f>SUMIFS(Fluxo!$N:$N,Fluxo!$S:$S,"&gt;"&amp;DM$5,Fluxo!$S:$S,"&lt;="&amp;DN$5,Fluxo!$D:$D,$D31)</f>
        <v>0</v>
      </c>
      <c r="DO31" s="18">
        <f>SUMIFS(Fluxo!$N:$N,Fluxo!$S:$S,"&gt;"&amp;DN$5,Fluxo!$S:$S,"&lt;="&amp;DO$5,Fluxo!$D:$D,$D31)</f>
        <v>0</v>
      </c>
      <c r="DP31" s="18">
        <f>SUMIFS(Fluxo!$N:$N,Fluxo!$S:$S,"&gt;"&amp;DO$5,Fluxo!$S:$S,"&lt;="&amp;DP$5,Fluxo!$D:$D,$D31)</f>
        <v>0</v>
      </c>
      <c r="DQ31" s="18">
        <f>SUMIFS(Fluxo!$N:$N,Fluxo!$S:$S,"&gt;"&amp;DP$5,Fluxo!$S:$S,"&lt;="&amp;DQ$5,Fluxo!$D:$D,$D31)</f>
        <v>0</v>
      </c>
      <c r="DR31" s="18">
        <f>SUMIFS(Fluxo!$N:$N,Fluxo!$S:$S,"&gt;"&amp;DQ$5,Fluxo!$S:$S,"&lt;="&amp;DR$5,Fluxo!$D:$D,$D31)</f>
        <v>0</v>
      </c>
      <c r="DS31" s="18">
        <f>SUMIFS(Fluxo!$N:$N,Fluxo!$S:$S,"&gt;"&amp;DR$5,Fluxo!$S:$S,"&lt;="&amp;DS$5,Fluxo!$D:$D,$D31)</f>
        <v>0</v>
      </c>
      <c r="DT31" s="18">
        <f>SUMIFS(Fluxo!$N:$N,Fluxo!$S:$S,"&gt;"&amp;DS$5,Fluxo!$S:$S,"&lt;="&amp;DT$5,Fluxo!$D:$D,$D31)</f>
        <v>0</v>
      </c>
      <c r="DU31" s="18">
        <f>SUMIFS(Fluxo!$N:$N,Fluxo!$S:$S,"&gt;"&amp;DT$5,Fluxo!$S:$S,"&lt;="&amp;DU$5,Fluxo!$D:$D,$D31)</f>
        <v>0</v>
      </c>
      <c r="DV31" s="18">
        <f>SUMIFS(Fluxo!$N:$N,Fluxo!$S:$S,"&gt;"&amp;DU$5,Fluxo!$S:$S,"&lt;="&amp;DV$5,Fluxo!$D:$D,$D31)</f>
        <v>0</v>
      </c>
      <c r="DW31" s="18">
        <f>SUMIFS(Fluxo!$N:$N,Fluxo!$S:$S,"&gt;"&amp;DV$5,Fluxo!$S:$S,"&lt;="&amp;DW$5,Fluxo!$D:$D,$D31)</f>
        <v>0</v>
      </c>
      <c r="DX31" s="18">
        <f>SUMIFS(Fluxo!$N:$N,Fluxo!$S:$S,"&gt;"&amp;DW$5,Fluxo!$S:$S,"&lt;="&amp;DX$5,Fluxo!$D:$D,$D31)</f>
        <v>0</v>
      </c>
      <c r="DY31" s="18">
        <f>SUMIFS(Fluxo!$N:$N,Fluxo!$S:$S,"&gt;"&amp;DX$5,Fluxo!$S:$S,"&lt;="&amp;DY$5,Fluxo!$D:$D,$D31)</f>
        <v>0</v>
      </c>
      <c r="DZ31" s="18">
        <f>SUMIFS(Fluxo!$N:$N,Fluxo!$S:$S,"&gt;"&amp;DY$5,Fluxo!$S:$S,"&lt;="&amp;DZ$5,Fluxo!$D:$D,$D31)</f>
        <v>0</v>
      </c>
      <c r="EA31" s="18">
        <f>SUMIFS(Fluxo!$N:$N,Fluxo!$S:$S,"&gt;"&amp;DZ$5,Fluxo!$S:$S,"&lt;="&amp;EA$5,Fluxo!$D:$D,$D31)</f>
        <v>0</v>
      </c>
      <c r="EB31" s="18">
        <f>SUMIFS(Fluxo!$N:$N,Fluxo!$S:$S,"&gt;"&amp;EA$5,Fluxo!$S:$S,"&lt;="&amp;EB$5,Fluxo!$D:$D,$D31)</f>
        <v>0</v>
      </c>
      <c r="EC31" s="18">
        <f>SUMIFS(Fluxo!$N:$N,Fluxo!$S:$S,"&gt;"&amp;EB$5,Fluxo!$S:$S,"&lt;="&amp;EC$5,Fluxo!$D:$D,$D31)</f>
        <v>0</v>
      </c>
      <c r="ED31" s="18">
        <f>SUMIFS(Fluxo!$N:$N,Fluxo!$S:$S,"&gt;"&amp;EC$5,Fluxo!$S:$S,"&lt;="&amp;ED$5,Fluxo!$D:$D,$D31)</f>
        <v>0</v>
      </c>
      <c r="EE31" s="18">
        <f>SUMIFS(Fluxo!$N:$N,Fluxo!$S:$S,"&gt;"&amp;ED$5,Fluxo!$S:$S,"&lt;="&amp;EE$5,Fluxo!$D:$D,$D31)</f>
        <v>0</v>
      </c>
      <c r="EF31" s="18">
        <f>SUMIFS(Fluxo!$N:$N,Fluxo!$S:$S,"&gt;"&amp;EE$5,Fluxo!$S:$S,"&lt;="&amp;EF$5,Fluxo!$D:$D,$D31)</f>
        <v>0</v>
      </c>
      <c r="EG31" s="18">
        <f>SUMIFS(Fluxo!$N:$N,Fluxo!$S:$S,"&gt;"&amp;EF$5,Fluxo!$S:$S,"&lt;="&amp;EG$5,Fluxo!$D:$D,$D31)</f>
        <v>0</v>
      </c>
      <c r="EH31" s="18">
        <f>SUMIFS(Fluxo!$N:$N,Fluxo!$S:$S,"&gt;"&amp;EG$5,Fluxo!$S:$S,"&lt;="&amp;EH$5,Fluxo!$D:$D,$D31)</f>
        <v>0</v>
      </c>
      <c r="EI31" s="18">
        <f>SUMIFS(Fluxo!$N:$N,Fluxo!$S:$S,"&gt;"&amp;EH$5,Fluxo!$S:$S,"&lt;="&amp;EI$5,Fluxo!$D:$D,$D31)</f>
        <v>0</v>
      </c>
      <c r="EJ31" s="18">
        <f>SUMIFS(Fluxo!$N:$N,Fluxo!$S:$S,"&gt;"&amp;EI$5,Fluxo!$S:$S,"&lt;="&amp;EJ$5,Fluxo!$D:$D,$D31)</f>
        <v>0</v>
      </c>
      <c r="EK31" s="18">
        <f>SUMIFS(Fluxo!$N:$N,Fluxo!$S:$S,"&gt;"&amp;EJ$5,Fluxo!$S:$S,"&lt;="&amp;EK$5,Fluxo!$D:$D,$D31)</f>
        <v>0</v>
      </c>
      <c r="EL31" s="18">
        <f>SUMIFS(Fluxo!$N:$N,Fluxo!$S:$S,"&gt;"&amp;EK$5,Fluxo!$S:$S,"&lt;="&amp;EL$5,Fluxo!$D:$D,$D31)</f>
        <v>0</v>
      </c>
      <c r="EM31" s="18">
        <f>SUMIFS(Fluxo!$N:$N,Fluxo!$S:$S,"&gt;"&amp;EL$5,Fluxo!$S:$S,"&lt;="&amp;EM$5,Fluxo!$D:$D,$D31)</f>
        <v>0</v>
      </c>
      <c r="EN31" s="18">
        <f>SUMIFS(Fluxo!$N:$N,Fluxo!$S:$S,"&gt;"&amp;EM$5,Fluxo!$S:$S,"&lt;="&amp;EN$5,Fluxo!$D:$D,$D31)</f>
        <v>0</v>
      </c>
      <c r="EO31" s="18">
        <f>SUMIFS(Fluxo!$N:$N,Fluxo!$S:$S,"&gt;"&amp;EN$5,Fluxo!$S:$S,"&lt;="&amp;EO$5,Fluxo!$D:$D,$D31)</f>
        <v>0</v>
      </c>
      <c r="EP31" s="18">
        <f>SUMIFS(Fluxo!$N:$N,Fluxo!$S:$S,"&gt;"&amp;EO$5,Fluxo!$S:$S,"&lt;="&amp;EP$5,Fluxo!$D:$D,$D31)</f>
        <v>0</v>
      </c>
      <c r="EQ31" s="18">
        <f>SUMIFS(Fluxo!$N:$N,Fluxo!$S:$S,"&gt;"&amp;EP$5,Fluxo!$S:$S,"&lt;="&amp;EQ$5,Fluxo!$D:$D,$D31)</f>
        <v>0</v>
      </c>
      <c r="ER31" s="18">
        <f>SUMIFS(Fluxo!$N:$N,Fluxo!$S:$S,"&gt;"&amp;EQ$5,Fluxo!$S:$S,"&lt;="&amp;ER$5,Fluxo!$D:$D,$D31)</f>
        <v>0</v>
      </c>
      <c r="ES31" s="18">
        <f>SUMIFS(Fluxo!$N:$N,Fluxo!$S:$S,"&gt;"&amp;ER$5,Fluxo!$S:$S,"&lt;="&amp;ES$5,Fluxo!$D:$D,$D31)</f>
        <v>0</v>
      </c>
      <c r="ET31" s="18">
        <f>SUMIFS(Fluxo!$N:$N,Fluxo!$S:$S,"&gt;"&amp;ES$5,Fluxo!$S:$S,"&lt;="&amp;ET$5,Fluxo!$D:$D,$D31)</f>
        <v>0</v>
      </c>
      <c r="EU31" s="18">
        <f>SUMIFS(Fluxo!$N:$N,Fluxo!$S:$S,"&gt;"&amp;ET$5,Fluxo!$S:$S,"&lt;="&amp;EU$5,Fluxo!$D:$D,$D31)</f>
        <v>0</v>
      </c>
      <c r="EV31" s="18">
        <f>SUMIFS(Fluxo!$N:$N,Fluxo!$S:$S,"&gt;"&amp;EU$5,Fluxo!$S:$S,"&lt;="&amp;EV$5,Fluxo!$D:$D,$D31)</f>
        <v>0</v>
      </c>
      <c r="EW31" s="18">
        <f>SUMIFS(Fluxo!$N:$N,Fluxo!$S:$S,"&gt;"&amp;EV$5,Fluxo!$S:$S,"&lt;="&amp;EW$5,Fluxo!$D:$D,$D31)</f>
        <v>0</v>
      </c>
      <c r="EX31" s="18">
        <f>SUMIFS(Fluxo!$N:$N,Fluxo!$S:$S,"&gt;"&amp;EW$5,Fluxo!$S:$S,"&lt;="&amp;EX$5,Fluxo!$D:$D,$D31)</f>
        <v>0</v>
      </c>
      <c r="EY31" s="18">
        <f>SUMIFS(Fluxo!$N:$N,Fluxo!$S:$S,"&gt;"&amp;EX$5,Fluxo!$S:$S,"&lt;="&amp;EY$5,Fluxo!$D:$D,$D31)</f>
        <v>0</v>
      </c>
      <c r="EZ31" s="18">
        <f>SUMIFS(Fluxo!$N:$N,Fluxo!$S:$S,"&gt;"&amp;EY$5,Fluxo!$S:$S,"&lt;="&amp;EZ$5,Fluxo!$D:$D,$D31)</f>
        <v>0</v>
      </c>
      <c r="FA31" s="18">
        <f>SUMIFS(Fluxo!$N:$N,Fluxo!$S:$S,"&gt;"&amp;EZ$5,Fluxo!$S:$S,"&lt;="&amp;FA$5,Fluxo!$D:$D,$D31)</f>
        <v>0</v>
      </c>
      <c r="FB31" s="18">
        <f>SUMIFS(Fluxo!$N:$N,Fluxo!$S:$S,"&gt;"&amp;FA$5,Fluxo!$S:$S,"&lt;="&amp;FB$5,Fluxo!$D:$D,$D31)</f>
        <v>0</v>
      </c>
      <c r="FC31" s="18">
        <f>SUMIFS(Fluxo!$N:$N,Fluxo!$S:$S,"&gt;"&amp;FB$5,Fluxo!$S:$S,"&lt;="&amp;FC$5,Fluxo!$D:$D,$D31)</f>
        <v>0</v>
      </c>
      <c r="FD31" s="18">
        <f>SUMIFS(Fluxo!$N:$N,Fluxo!$S:$S,"&gt;"&amp;FC$5,Fluxo!$S:$S,"&lt;="&amp;FD$5,Fluxo!$D:$D,$D31)</f>
        <v>0</v>
      </c>
      <c r="FE31" s="18">
        <f>SUMIFS(Fluxo!$N:$N,Fluxo!$S:$S,"&gt;"&amp;FD$5,Fluxo!$S:$S,"&lt;="&amp;FE$5,Fluxo!$D:$D,$D31)</f>
        <v>0</v>
      </c>
      <c r="FF31" s="18">
        <f>SUMIFS(Fluxo!$N:$N,Fluxo!$S:$S,"&gt;"&amp;FE$5,Fluxo!$S:$S,"&lt;="&amp;FF$5,Fluxo!$D:$D,$D31)</f>
        <v>0</v>
      </c>
      <c r="FG31" s="18">
        <f>SUMIFS(Fluxo!$N:$N,Fluxo!$S:$S,"&gt;"&amp;FF$5,Fluxo!$S:$S,"&lt;="&amp;FG$5,Fluxo!$D:$D,$D31)</f>
        <v>0</v>
      </c>
      <c r="FH31" s="18">
        <f>SUMIFS(Fluxo!$N:$N,Fluxo!$S:$S,"&gt;"&amp;FG$5,Fluxo!$S:$S,"&lt;="&amp;FH$5,Fluxo!$D:$D,$D31)</f>
        <v>0</v>
      </c>
      <c r="FI31" s="18">
        <f>SUMIFS(Fluxo!$N:$N,Fluxo!$S:$S,"&gt;"&amp;FH$5,Fluxo!$S:$S,"&lt;="&amp;FI$5,Fluxo!$D:$D,$D31)</f>
        <v>0</v>
      </c>
      <c r="FJ31" s="18">
        <f>SUMIFS(Fluxo!$N:$N,Fluxo!$S:$S,"&gt;"&amp;FI$5,Fluxo!$S:$S,"&lt;="&amp;FJ$5,Fluxo!$D:$D,$D31)</f>
        <v>0</v>
      </c>
      <c r="FK31" s="18">
        <f>SUMIFS(Fluxo!$N:$N,Fluxo!$S:$S,"&gt;"&amp;FJ$5,Fluxo!$S:$S,"&lt;="&amp;FK$5,Fluxo!$D:$D,$D31)</f>
        <v>0</v>
      </c>
      <c r="FL31" s="18">
        <f>SUMIFS(Fluxo!$N:$N,Fluxo!$S:$S,"&gt;"&amp;FK$5,Fluxo!$S:$S,"&lt;="&amp;FL$5,Fluxo!$D:$D,$D31)</f>
        <v>0</v>
      </c>
      <c r="FM31" s="18">
        <f>SUMIFS(Fluxo!$N:$N,Fluxo!$S:$S,"&gt;"&amp;FL$5,Fluxo!$S:$S,"&lt;="&amp;FM$5,Fluxo!$D:$D,$D31)</f>
        <v>0</v>
      </c>
      <c r="FN31" s="18">
        <f>SUMIFS(Fluxo!$N:$N,Fluxo!$S:$S,"&gt;"&amp;FM$5,Fluxo!$S:$S,"&lt;="&amp;FN$5,Fluxo!$D:$D,$D31)</f>
        <v>0</v>
      </c>
      <c r="FO31" s="18">
        <f>SUMIFS(Fluxo!$N:$N,Fluxo!$S:$S,"&gt;"&amp;FN$5,Fluxo!$S:$S,"&lt;="&amp;FO$5,Fluxo!$D:$D,$D31)</f>
        <v>0</v>
      </c>
      <c r="FP31" s="18">
        <f>SUMIFS(Fluxo!$N:$N,Fluxo!$S:$S,"&gt;"&amp;FO$5,Fluxo!$S:$S,"&lt;="&amp;FP$5,Fluxo!$D:$D,$D31)</f>
        <v>0</v>
      </c>
      <c r="FQ31" s="18">
        <f>SUMIFS(Fluxo!$N:$N,Fluxo!$S:$S,"&gt;"&amp;FP$5,Fluxo!$S:$S,"&lt;="&amp;FQ$5,Fluxo!$D:$D,$D31)</f>
        <v>0</v>
      </c>
      <c r="FR31" s="18">
        <f>SUMIFS(Fluxo!$N:$N,Fluxo!$S:$S,"&gt;"&amp;FQ$5,Fluxo!$S:$S,"&lt;="&amp;FR$5,Fluxo!$D:$D,$D31)</f>
        <v>0</v>
      </c>
      <c r="FS31" s="18">
        <f>SUMIFS(Fluxo!$N:$N,Fluxo!$S:$S,"&gt;"&amp;FR$5,Fluxo!$S:$S,"&lt;="&amp;FS$5,Fluxo!$D:$D,$D31)</f>
        <v>0</v>
      </c>
      <c r="FT31" s="18">
        <f>SUMIFS(Fluxo!$N:$N,Fluxo!$S:$S,"&gt;"&amp;FS$5,Fluxo!$S:$S,"&lt;="&amp;FT$5,Fluxo!$D:$D,$D31)</f>
        <v>0</v>
      </c>
      <c r="FU31" s="18">
        <f>SUMIFS(Fluxo!$N:$N,Fluxo!$S:$S,"&gt;"&amp;FT$5,Fluxo!$S:$S,"&lt;="&amp;FU$5,Fluxo!$D:$D,$D31)</f>
        <v>0</v>
      </c>
      <c r="FV31" s="18">
        <f>SUMIFS(Fluxo!$N:$N,Fluxo!$S:$S,"&gt;"&amp;FU$5,Fluxo!$S:$S,"&lt;="&amp;FV$5,Fluxo!$D:$D,$D31)</f>
        <v>0</v>
      </c>
      <c r="FW31" s="18">
        <f>SUMIFS(Fluxo!$N:$N,Fluxo!$S:$S,"&gt;"&amp;FV$5,Fluxo!$S:$S,"&lt;="&amp;FW$5,Fluxo!$D:$D,$D31)</f>
        <v>0</v>
      </c>
      <c r="FX31" s="18">
        <f>SUMIFS(Fluxo!$N:$N,Fluxo!$S:$S,"&gt;"&amp;FW$5,Fluxo!$S:$S,"&lt;="&amp;FX$5,Fluxo!$D:$D,$D31)</f>
        <v>0</v>
      </c>
      <c r="FY31" s="18">
        <f>SUMIFS(Fluxo!$N:$N,Fluxo!$S:$S,"&gt;"&amp;FX$5,Fluxo!$S:$S,"&lt;="&amp;FY$5,Fluxo!$D:$D,$D31)</f>
        <v>0</v>
      </c>
      <c r="FZ31" s="18">
        <f>SUMIFS(Fluxo!$N:$N,Fluxo!$S:$S,"&gt;"&amp;FY$5,Fluxo!$S:$S,"&lt;="&amp;FZ$5,Fluxo!$D:$D,$D31)</f>
        <v>0</v>
      </c>
      <c r="GA31" s="18">
        <f>SUMIFS(Fluxo!$N:$N,Fluxo!$S:$S,"&gt;"&amp;FZ$5,Fluxo!$S:$S,"&lt;="&amp;GA$5,Fluxo!$D:$D,$D31)</f>
        <v>0</v>
      </c>
      <c r="GB31" s="18">
        <f>SUMIFS(Fluxo!$N:$N,Fluxo!$S:$S,"&gt;"&amp;GA$5,Fluxo!$S:$S,"&lt;="&amp;GB$5,Fluxo!$D:$D,$D31)</f>
        <v>0</v>
      </c>
      <c r="GC31" s="18">
        <f>SUMIFS(Fluxo!$N:$N,Fluxo!$S:$S,"&gt;"&amp;GB$5,Fluxo!$S:$S,"&lt;="&amp;GC$5,Fluxo!$D:$D,$D31)</f>
        <v>0</v>
      </c>
      <c r="GD31" s="18">
        <f>SUMIFS(Fluxo!$N:$N,Fluxo!$S:$S,"&gt;"&amp;GC$5,Fluxo!$S:$S,"&lt;="&amp;GD$5,Fluxo!$D:$D,$D31)</f>
        <v>0</v>
      </c>
      <c r="GE31" s="18">
        <f>SUMIFS(Fluxo!$N:$N,Fluxo!$S:$S,"&gt;"&amp;GD$5,Fluxo!$S:$S,"&lt;="&amp;GE$5,Fluxo!$D:$D,$D31)</f>
        <v>0</v>
      </c>
      <c r="GF31" s="18">
        <f>SUMIFS(Fluxo!$N:$N,Fluxo!$S:$S,"&gt;"&amp;GE$5,Fluxo!$S:$S,"&lt;="&amp;GF$5,Fluxo!$D:$D,$D31)</f>
        <v>0</v>
      </c>
      <c r="GG31" s="18">
        <f>SUMIFS(Fluxo!$N:$N,Fluxo!$S:$S,"&gt;"&amp;GF$5,Fluxo!$S:$S,"&lt;="&amp;GG$5,Fluxo!$D:$D,$D31)</f>
        <v>0</v>
      </c>
      <c r="GH31" s="18">
        <f>SUMIFS(Fluxo!$N:$N,Fluxo!$S:$S,"&gt;"&amp;GG$5,Fluxo!$S:$S,"&lt;="&amp;GH$5,Fluxo!$D:$D,$D31)</f>
        <v>0</v>
      </c>
      <c r="GI31" s="18">
        <f>SUMIFS(Fluxo!$N:$N,Fluxo!$S:$S,"&gt;"&amp;GH$5,Fluxo!$S:$S,"&lt;="&amp;GI$5,Fluxo!$D:$D,$D31)</f>
        <v>0</v>
      </c>
      <c r="GJ31" s="18">
        <f>SUMIFS(Fluxo!$N:$N,Fluxo!$S:$S,"&gt;"&amp;GI$5,Fluxo!$S:$S,"&lt;="&amp;GJ$5,Fluxo!$D:$D,$D31)</f>
        <v>0</v>
      </c>
      <c r="GK31" s="18">
        <f>SUMIFS(Fluxo!$N:$N,Fluxo!$S:$S,"&gt;"&amp;GJ$5,Fluxo!$S:$S,"&lt;="&amp;GK$5,Fluxo!$D:$D,$D31)</f>
        <v>0</v>
      </c>
      <c r="GL31" s="18">
        <f>SUMIFS(Fluxo!$N:$N,Fluxo!$S:$S,"&gt;"&amp;GK$5,Fluxo!$S:$S,"&lt;="&amp;GL$5,Fluxo!$D:$D,$D31)</f>
        <v>0</v>
      </c>
      <c r="GM31" s="18">
        <f>SUMIFS(Fluxo!$N:$N,Fluxo!$S:$S,"&gt;"&amp;GL$5,Fluxo!$S:$S,"&lt;="&amp;GM$5,Fluxo!$D:$D,$D31)</f>
        <v>0</v>
      </c>
      <c r="GN31" s="18">
        <f>SUMIFS(Fluxo!$N:$N,Fluxo!$S:$S,"&gt;"&amp;GM$5,Fluxo!$S:$S,"&lt;="&amp;GN$5,Fluxo!$D:$D,$D31)</f>
        <v>0</v>
      </c>
      <c r="GO31" s="18">
        <f>SUMIFS(Fluxo!$N:$N,Fluxo!$S:$S,"&gt;"&amp;GN$5,Fluxo!$S:$S,"&lt;="&amp;GO$5,Fluxo!$D:$D,$D31)</f>
        <v>0</v>
      </c>
      <c r="GP31" s="18">
        <f>SUMIFS(Fluxo!$N:$N,Fluxo!$S:$S,"&gt;"&amp;GO$5,Fluxo!$S:$S,"&lt;="&amp;GP$5,Fluxo!$D:$D,$D31)</f>
        <v>0</v>
      </c>
      <c r="GQ31" s="18">
        <f>SUMIFS(Fluxo!$N:$N,Fluxo!$S:$S,"&gt;"&amp;GP$5,Fluxo!$S:$S,"&lt;="&amp;GQ$5,Fluxo!$D:$D,$D31)</f>
        <v>0</v>
      </c>
      <c r="GR31" s="18">
        <f>SUMIFS(Fluxo!$N:$N,Fluxo!$S:$S,"&gt;"&amp;GQ$5,Fluxo!$S:$S,"&lt;="&amp;GR$5,Fluxo!$D:$D,$D31)</f>
        <v>0</v>
      </c>
      <c r="GS31" s="18">
        <f>SUMIFS(Fluxo!$N:$N,Fluxo!$S:$S,"&gt;"&amp;GR$5,Fluxo!$S:$S,"&lt;="&amp;GS$5,Fluxo!$D:$D,$D31)</f>
        <v>0</v>
      </c>
      <c r="GT31" s="18">
        <f>SUMIFS(Fluxo!$N:$N,Fluxo!$S:$S,"&gt;"&amp;GS$5,Fluxo!$S:$S,"&lt;="&amp;GT$5,Fluxo!$D:$D,$D31)</f>
        <v>0</v>
      </c>
      <c r="GU31" s="18">
        <f>SUMIFS(Fluxo!$N:$N,Fluxo!$S:$S,"&gt;"&amp;GT$5,Fluxo!$S:$S,"&lt;="&amp;GU$5,Fluxo!$D:$D,$D31)</f>
        <v>0</v>
      </c>
      <c r="GV31" s="18">
        <f>SUMIFS(Fluxo!$N:$N,Fluxo!$S:$S,"&gt;"&amp;GU$5,Fluxo!$S:$S,"&lt;="&amp;GV$5,Fluxo!$D:$D,$D31)</f>
        <v>0</v>
      </c>
      <c r="GW31" s="18">
        <f>SUMIFS(Fluxo!$N:$N,Fluxo!$S:$S,"&gt;"&amp;GV$5,Fluxo!$S:$S,"&lt;="&amp;GW$5,Fluxo!$D:$D,$D31)</f>
        <v>0</v>
      </c>
      <c r="GX31" s="18">
        <f>SUMIFS(Fluxo!$N:$N,Fluxo!$S:$S,"&gt;"&amp;GW$5,Fluxo!$S:$S,"&lt;="&amp;GX$5,Fluxo!$D:$D,$D31)</f>
        <v>0</v>
      </c>
      <c r="GY31" s="18">
        <f>SUMIFS(Fluxo!$N:$N,Fluxo!$S:$S,"&gt;"&amp;GX$5,Fluxo!$S:$S,"&lt;="&amp;GY$5,Fluxo!$D:$D,$D31)</f>
        <v>0</v>
      </c>
      <c r="GZ31" s="18">
        <f>SUMIFS(Fluxo!$N:$N,Fluxo!$S:$S,"&gt;"&amp;GY$5,Fluxo!$S:$S,"&lt;="&amp;GZ$5,Fluxo!$D:$D,$D31)</f>
        <v>0</v>
      </c>
      <c r="HA31" s="18">
        <f>SUMIFS(Fluxo!$N:$N,Fluxo!$S:$S,"&gt;"&amp;GZ$5,Fluxo!$S:$S,"&lt;="&amp;HA$5,Fluxo!$D:$D,$D31)</f>
        <v>0</v>
      </c>
      <c r="HB31" s="18">
        <f>SUMIFS(Fluxo!$N:$N,Fluxo!$S:$S,"&gt;"&amp;HA$5,Fluxo!$S:$S,"&lt;="&amp;HB$5,Fluxo!$D:$D,$D31)</f>
        <v>0</v>
      </c>
      <c r="HC31" s="18">
        <f>SUMIFS(Fluxo!$N:$N,Fluxo!$S:$S,"&gt;"&amp;HB$5,Fluxo!$S:$S,"&lt;="&amp;HC$5,Fluxo!$D:$D,$D31)</f>
        <v>0</v>
      </c>
      <c r="HD31" s="18">
        <f>SUMIFS(Fluxo!$N:$N,Fluxo!$S:$S,"&gt;"&amp;HC$5,Fluxo!$S:$S,"&lt;="&amp;HD$5,Fluxo!$D:$D,$D31)</f>
        <v>0</v>
      </c>
      <c r="HE31" s="18">
        <f>SUMIFS(Fluxo!$N:$N,Fluxo!$S:$S,"&gt;"&amp;HD$5,Fluxo!$S:$S,"&lt;="&amp;HE$5,Fluxo!$D:$D,$D31)</f>
        <v>0</v>
      </c>
      <c r="HF31" s="18">
        <f>SUMIFS(Fluxo!$N:$N,Fluxo!$S:$S,"&gt;"&amp;HE$5,Fluxo!$S:$S,"&lt;="&amp;HF$5,Fluxo!$D:$D,$D31)</f>
        <v>0</v>
      </c>
    </row>
    <row r="32" spans="1:214" s="16" customFormat="1">
      <c r="A32" s="20">
        <f t="shared" si="15"/>
        <v>22</v>
      </c>
      <c r="B32" s="140" t="str">
        <f>'Check Carteira'!C24</f>
        <v>E.1016.99.01.0082</v>
      </c>
      <c r="C32" s="19">
        <v>1</v>
      </c>
      <c r="D32" s="129" t="str">
        <f>'Check Carteira'!F24</f>
        <v>A-0082</v>
      </c>
      <c r="E32" s="21">
        <f>IFERROR(INDEX(Contratos!L:L,MATCH(D32,Contratos!R:R,0)),"")</f>
        <v>45062</v>
      </c>
      <c r="F32" s="139">
        <f>IFERROR(INDEX(Contratos!G:G,MATCH(D32,Contratos!R:R,0)),"")</f>
        <v>1028279.53</v>
      </c>
      <c r="G32" s="83" t="str">
        <f ca="1">IFERROR(XNPV(#REF!,OFFSET(J32,0,MATCH(EOMONTH(E32,0),$J$5:$HF$5,0)-1,1,COUNT($J$5:$HF$5)-MATCH(EOMONTH(E32,0),$J$5:$HF$5,0)+1),OFFSET($J$5,0,MATCH(EOMONTH(E32,0),$J$5:$HF$5,0)-1,1,COUNT($J$5:$HF$5)-MATCH(EOMONTH(E32,0),$J$5:$HF$5,0)+1)),"")</f>
        <v/>
      </c>
      <c r="H32" s="83">
        <f t="shared" si="16"/>
        <v>1090146.1599999997</v>
      </c>
      <c r="I32" s="18"/>
      <c r="J32" s="18">
        <f>SUMIFS(Fluxo!$N:$N,Fluxo!$S:$S,"&gt;"&amp;I$5,Fluxo!$S:$S,"&lt;="&amp;J$5,Fluxo!$D:$D,$D32)</f>
        <v>0</v>
      </c>
      <c r="K32" s="18">
        <f>SUMIFS(Fluxo!$N:$N,Fluxo!$S:$S,"&gt;"&amp;J$5,Fluxo!$S:$S,"&lt;="&amp;K$5,Fluxo!$D:$D,$D32)</f>
        <v>140179.53</v>
      </c>
      <c r="L32" s="18">
        <f>SUMIFS(Fluxo!$N:$N,Fluxo!$S:$S,"&gt;"&amp;K$5,Fluxo!$S:$S,"&lt;="&amp;L$5,Fluxo!$D:$D,$D32)</f>
        <v>1001.43</v>
      </c>
      <c r="M32" s="18">
        <f>SUMIFS(Fluxo!$N:$N,Fluxo!$S:$S,"&gt;"&amp;L$5,Fluxo!$S:$S,"&lt;="&amp;M$5,Fluxo!$D:$D,$D32)</f>
        <v>1007.36</v>
      </c>
      <c r="N32" s="18">
        <f>SUMIFS(Fluxo!$N:$N,Fluxo!$S:$S,"&gt;"&amp;M$5,Fluxo!$S:$S,"&lt;="&amp;N$5,Fluxo!$D:$D,$D32)</f>
        <v>1014.55</v>
      </c>
      <c r="O32" s="18">
        <f>SUMIFS(Fluxo!$N:$N,Fluxo!$S:$S,"&gt;"&amp;N$5,Fluxo!$S:$S,"&lt;="&amp;O$5,Fluxo!$D:$D,$D32)</f>
        <v>1015.57</v>
      </c>
      <c r="P32" s="18">
        <f>SUMIFS(Fluxo!$N:$N,Fluxo!$S:$S,"&gt;"&amp;O$5,Fluxo!$S:$S,"&lt;="&amp;P$5,Fluxo!$D:$D,$D32)</f>
        <v>1017.26</v>
      </c>
      <c r="Q32" s="18">
        <f>SUMIFS(Fluxo!$N:$N,Fluxo!$S:$S,"&gt;"&amp;P$5,Fluxo!$S:$S,"&lt;="&amp;Q$5,Fluxo!$D:$D,$D32)</f>
        <v>1020.74</v>
      </c>
      <c r="R32" s="18">
        <f>SUMIFS(Fluxo!$N:$N,Fluxo!$S:$S,"&gt;"&amp;Q$5,Fluxo!$S:$S,"&lt;="&amp;R$5,Fluxo!$D:$D,$D32)</f>
        <v>1022.76</v>
      </c>
      <c r="S32" s="18">
        <f>SUMIFS(Fluxo!$N:$N,Fluxo!$S:$S,"&gt;"&amp;R$5,Fluxo!$S:$S,"&lt;="&amp;S$5,Fluxo!$D:$D,$D32)</f>
        <v>1023.46</v>
      </c>
      <c r="T32" s="18">
        <f>SUMIFS(Fluxo!$N:$N,Fluxo!$S:$S,"&gt;"&amp;S$5,Fluxo!$S:$S,"&lt;="&amp;T$5,Fluxo!$D:$D,$D32)</f>
        <v>1026.5999999999999</v>
      </c>
      <c r="U32" s="18">
        <f>SUMIFS(Fluxo!$N:$N,Fluxo!$S:$S,"&gt;"&amp;T$5,Fluxo!$S:$S,"&lt;="&amp;U$5,Fluxo!$D:$D,$D32)</f>
        <v>1029.3699999999999</v>
      </c>
      <c r="V32" s="18">
        <f>SUMIFS(Fluxo!$N:$N,Fluxo!$S:$S,"&gt;"&amp;U$5,Fluxo!$S:$S,"&lt;="&amp;V$5,Fluxo!$D:$D,$D32)</f>
        <v>1030.72</v>
      </c>
      <c r="W32" s="18">
        <f>SUMIFS(Fluxo!$N:$N,Fluxo!$S:$S,"&gt;"&amp;V$5,Fluxo!$S:$S,"&lt;="&amp;W$5,Fluxo!$D:$D,$D32)</f>
        <v>1033.5999999999999</v>
      </c>
      <c r="X32" s="18">
        <f>SUMIFS(Fluxo!$N:$N,Fluxo!$S:$S,"&gt;"&amp;W$5,Fluxo!$S:$S,"&lt;="&amp;X$5,Fluxo!$D:$D,$D32)</f>
        <v>1038.93</v>
      </c>
      <c r="Y32" s="18">
        <f>SUMIFS(Fluxo!$N:$N,Fluxo!$S:$S,"&gt;"&amp;X$5,Fluxo!$S:$S,"&lt;="&amp;Y$5,Fluxo!$D:$D,$D32)</f>
        <v>1047.8900000000001</v>
      </c>
      <c r="Z32" s="18">
        <f>SUMIFS(Fluxo!$N:$N,Fluxo!$S:$S,"&gt;"&amp;Y$5,Fluxo!$S:$S,"&lt;="&amp;Z$5,Fluxo!$D:$D,$D32)</f>
        <v>1055.3800000000001</v>
      </c>
      <c r="AA32" s="18">
        <f>SUMIFS(Fluxo!$N:$N,Fluxo!$S:$S,"&gt;"&amp;Z$5,Fluxo!$S:$S,"&lt;="&amp;AA$5,Fluxo!$D:$D,$D32)</f>
        <v>1063.01</v>
      </c>
      <c r="AB32" s="18">
        <f>SUMIFS(Fluxo!$N:$N,Fluxo!$S:$S,"&gt;"&amp;AA$5,Fluxo!$S:$S,"&lt;="&amp;AB$5,Fluxo!$D:$D,$D32)</f>
        <v>1070.43</v>
      </c>
      <c r="AC32" s="18">
        <f>SUMIFS(Fluxo!$N:$N,Fluxo!$S:$S,"&gt;"&amp;AB$5,Fluxo!$S:$S,"&lt;="&amp;AC$5,Fluxo!$D:$D,$D32)</f>
        <v>108112.95999999999</v>
      </c>
      <c r="AD32" s="18">
        <f>SUMIFS(Fluxo!$N:$N,Fluxo!$S:$S,"&gt;"&amp;AC$5,Fluxo!$S:$S,"&lt;="&amp;AD$5,Fluxo!$D:$D,$D32)</f>
        <v>1070.43</v>
      </c>
      <c r="AE32" s="18">
        <f>SUMIFS(Fluxo!$N:$N,Fluxo!$S:$S,"&gt;"&amp;AD$5,Fluxo!$S:$S,"&lt;="&amp;AE$5,Fluxo!$D:$D,$D32)</f>
        <v>1070.43</v>
      </c>
      <c r="AF32" s="18">
        <f>SUMIFS(Fluxo!$N:$N,Fluxo!$S:$S,"&gt;"&amp;AE$5,Fluxo!$S:$S,"&lt;="&amp;AF$5,Fluxo!$D:$D,$D32)</f>
        <v>1070.43</v>
      </c>
      <c r="AG32" s="18">
        <f>SUMIFS(Fluxo!$N:$N,Fluxo!$S:$S,"&gt;"&amp;AF$5,Fluxo!$S:$S,"&lt;="&amp;AG$5,Fluxo!$D:$D,$D32)</f>
        <v>1070.43</v>
      </c>
      <c r="AH32" s="18">
        <f>SUMIFS(Fluxo!$N:$N,Fluxo!$S:$S,"&gt;"&amp;AG$5,Fluxo!$S:$S,"&lt;="&amp;AH$5,Fluxo!$D:$D,$D32)</f>
        <v>1070.43</v>
      </c>
      <c r="AI32" s="18">
        <f>SUMIFS(Fluxo!$N:$N,Fluxo!$S:$S,"&gt;"&amp;AH$5,Fluxo!$S:$S,"&lt;="&amp;AI$5,Fluxo!$D:$D,$D32)</f>
        <v>1070.43</v>
      </c>
      <c r="AJ32" s="18">
        <f>SUMIFS(Fluxo!$N:$N,Fluxo!$S:$S,"&gt;"&amp;AI$5,Fluxo!$S:$S,"&lt;="&amp;AJ$5,Fluxo!$D:$D,$D32)</f>
        <v>1070.43</v>
      </c>
      <c r="AK32" s="18">
        <f>SUMIFS(Fluxo!$N:$N,Fluxo!$S:$S,"&gt;"&amp;AJ$5,Fluxo!$S:$S,"&lt;="&amp;AK$5,Fluxo!$D:$D,$D32)</f>
        <v>1070.43</v>
      </c>
      <c r="AL32" s="18">
        <f>SUMIFS(Fluxo!$N:$N,Fluxo!$S:$S,"&gt;"&amp;AK$5,Fluxo!$S:$S,"&lt;="&amp;AL$5,Fluxo!$D:$D,$D32)</f>
        <v>1070.43</v>
      </c>
      <c r="AM32" s="18">
        <f>SUMIFS(Fluxo!$N:$N,Fluxo!$S:$S,"&gt;"&amp;AL$5,Fluxo!$S:$S,"&lt;="&amp;AM$5,Fluxo!$D:$D,$D32)</f>
        <v>1070.43</v>
      </c>
      <c r="AN32" s="18">
        <f>SUMIFS(Fluxo!$N:$N,Fluxo!$S:$S,"&gt;"&amp;AM$5,Fluxo!$S:$S,"&lt;="&amp;AN$5,Fluxo!$D:$D,$D32)</f>
        <v>1070.43</v>
      </c>
      <c r="AO32" s="18">
        <f>SUMIFS(Fluxo!$N:$N,Fluxo!$S:$S,"&gt;"&amp;AN$5,Fluxo!$S:$S,"&lt;="&amp;AO$5,Fluxo!$D:$D,$D32)</f>
        <v>807742.95000000007</v>
      </c>
      <c r="AP32" s="18">
        <f>SUMIFS(Fluxo!$N:$N,Fluxo!$S:$S,"&gt;"&amp;AO$5,Fluxo!$S:$S,"&lt;="&amp;AP$5,Fluxo!$D:$D,$D32)</f>
        <v>1070.43</v>
      </c>
      <c r="AQ32" s="18">
        <f>SUMIFS(Fluxo!$N:$N,Fluxo!$S:$S,"&gt;"&amp;AP$5,Fluxo!$S:$S,"&lt;="&amp;AQ$5,Fluxo!$D:$D,$D32)</f>
        <v>1070.43</v>
      </c>
      <c r="AR32" s="18">
        <f>SUMIFS(Fluxo!$N:$N,Fluxo!$S:$S,"&gt;"&amp;AQ$5,Fluxo!$S:$S,"&lt;="&amp;AR$5,Fluxo!$D:$D,$D32)</f>
        <v>1070.43</v>
      </c>
      <c r="AS32" s="18">
        <f>SUMIFS(Fluxo!$N:$N,Fluxo!$S:$S,"&gt;"&amp;AR$5,Fluxo!$S:$S,"&lt;="&amp;AS$5,Fluxo!$D:$D,$D32)</f>
        <v>1070.43</v>
      </c>
      <c r="AT32" s="18">
        <f>SUMIFS(Fluxo!$N:$N,Fluxo!$S:$S,"&gt;"&amp;AS$5,Fluxo!$S:$S,"&lt;="&amp;AT$5,Fluxo!$D:$D,$D32)</f>
        <v>0</v>
      </c>
      <c r="AU32" s="18">
        <f>SUMIFS(Fluxo!$N:$N,Fluxo!$S:$S,"&gt;"&amp;AT$5,Fluxo!$S:$S,"&lt;="&amp;AU$5,Fluxo!$D:$D,$D32)</f>
        <v>0</v>
      </c>
      <c r="AV32" s="18">
        <f>SUMIFS(Fluxo!$N:$N,Fluxo!$S:$S,"&gt;"&amp;AU$5,Fluxo!$S:$S,"&lt;="&amp;AV$5,Fluxo!$D:$D,$D32)</f>
        <v>535.21</v>
      </c>
      <c r="AW32" s="18">
        <f>SUMIFS(Fluxo!$N:$N,Fluxo!$S:$S,"&gt;"&amp;AV$5,Fluxo!$S:$S,"&lt;="&amp;AW$5,Fluxo!$D:$D,$D32)</f>
        <v>0</v>
      </c>
      <c r="AX32" s="18">
        <f>SUMIFS(Fluxo!$N:$N,Fluxo!$S:$S,"&gt;"&amp;AW$5,Fluxo!$S:$S,"&lt;="&amp;AX$5,Fluxo!$D:$D,$D32)</f>
        <v>0</v>
      </c>
      <c r="AY32" s="18">
        <f>SUMIFS(Fluxo!$N:$N,Fluxo!$S:$S,"&gt;"&amp;AX$5,Fluxo!$S:$S,"&lt;="&amp;AY$5,Fluxo!$D:$D,$D32)</f>
        <v>0</v>
      </c>
      <c r="AZ32" s="18">
        <f>SUMIFS(Fluxo!$N:$N,Fluxo!$S:$S,"&gt;"&amp;AY$5,Fluxo!$S:$S,"&lt;="&amp;AZ$5,Fluxo!$D:$D,$D32)</f>
        <v>0</v>
      </c>
      <c r="BA32" s="18">
        <f>SUMIFS(Fluxo!$N:$N,Fluxo!$S:$S,"&gt;"&amp;AZ$5,Fluxo!$S:$S,"&lt;="&amp;BA$5,Fluxo!$D:$D,$D32)</f>
        <v>0</v>
      </c>
      <c r="BB32" s="18">
        <f>SUMIFS(Fluxo!$N:$N,Fluxo!$S:$S,"&gt;"&amp;BA$5,Fluxo!$S:$S,"&lt;="&amp;BB$5,Fluxo!$D:$D,$D32)</f>
        <v>0</v>
      </c>
      <c r="BC32" s="18">
        <f>SUMIFS(Fluxo!$N:$N,Fluxo!$S:$S,"&gt;"&amp;BB$5,Fluxo!$S:$S,"&lt;="&amp;BC$5,Fluxo!$D:$D,$D32)</f>
        <v>0</v>
      </c>
      <c r="BD32" s="18">
        <f>SUMIFS(Fluxo!$N:$N,Fluxo!$S:$S,"&gt;"&amp;BC$5,Fluxo!$S:$S,"&lt;="&amp;BD$5,Fluxo!$D:$D,$D32)</f>
        <v>0</v>
      </c>
      <c r="BE32" s="18">
        <f>SUMIFS(Fluxo!$N:$N,Fluxo!$S:$S,"&gt;"&amp;BD$5,Fluxo!$S:$S,"&lt;="&amp;BE$5,Fluxo!$D:$D,$D32)</f>
        <v>0</v>
      </c>
      <c r="BF32" s="18">
        <f>SUMIFS(Fluxo!$N:$N,Fluxo!$S:$S,"&gt;"&amp;BE$5,Fluxo!$S:$S,"&lt;="&amp;BF$5,Fluxo!$D:$D,$D32)</f>
        <v>0</v>
      </c>
      <c r="BG32" s="18">
        <f>SUMIFS(Fluxo!$N:$N,Fluxo!$S:$S,"&gt;"&amp;BF$5,Fluxo!$S:$S,"&lt;="&amp;BG$5,Fluxo!$D:$D,$D32)</f>
        <v>0</v>
      </c>
      <c r="BH32" s="18">
        <f>SUMIFS(Fluxo!$N:$N,Fluxo!$S:$S,"&gt;"&amp;BG$5,Fluxo!$S:$S,"&lt;="&amp;BH$5,Fluxo!$D:$D,$D32)</f>
        <v>0</v>
      </c>
      <c r="BI32" s="18">
        <f>SUMIFS(Fluxo!$N:$N,Fluxo!$S:$S,"&gt;"&amp;BH$5,Fluxo!$S:$S,"&lt;="&amp;BI$5,Fluxo!$D:$D,$D32)</f>
        <v>0</v>
      </c>
      <c r="BJ32" s="18">
        <f>SUMIFS(Fluxo!$N:$N,Fluxo!$S:$S,"&gt;"&amp;BI$5,Fluxo!$S:$S,"&lt;="&amp;BJ$5,Fluxo!$D:$D,$D32)</f>
        <v>0</v>
      </c>
      <c r="BK32" s="18">
        <f>SUMIFS(Fluxo!$N:$N,Fluxo!$S:$S,"&gt;"&amp;BJ$5,Fluxo!$S:$S,"&lt;="&amp;BK$5,Fluxo!$D:$D,$D32)</f>
        <v>0</v>
      </c>
      <c r="BL32" s="18">
        <f>SUMIFS(Fluxo!$N:$N,Fluxo!$S:$S,"&gt;"&amp;BK$5,Fluxo!$S:$S,"&lt;="&amp;BL$5,Fluxo!$D:$D,$D32)</f>
        <v>0</v>
      </c>
      <c r="BM32" s="18">
        <f>SUMIFS(Fluxo!$N:$N,Fluxo!$S:$S,"&gt;"&amp;BL$5,Fluxo!$S:$S,"&lt;="&amp;BM$5,Fluxo!$D:$D,$D32)</f>
        <v>0</v>
      </c>
      <c r="BN32" s="18">
        <f>SUMIFS(Fluxo!$N:$N,Fluxo!$S:$S,"&gt;"&amp;BM$5,Fluxo!$S:$S,"&lt;="&amp;BN$5,Fluxo!$D:$D,$D32)</f>
        <v>0</v>
      </c>
      <c r="BO32" s="18">
        <f>SUMIFS(Fluxo!$N:$N,Fluxo!$S:$S,"&gt;"&amp;BN$5,Fluxo!$S:$S,"&lt;="&amp;BO$5,Fluxo!$D:$D,$D32)</f>
        <v>0</v>
      </c>
      <c r="BP32" s="18">
        <f>SUMIFS(Fluxo!$N:$N,Fluxo!$S:$S,"&gt;"&amp;BO$5,Fluxo!$S:$S,"&lt;="&amp;BP$5,Fluxo!$D:$D,$D32)</f>
        <v>0</v>
      </c>
      <c r="BQ32" s="18">
        <f>SUMIFS(Fluxo!$N:$N,Fluxo!$S:$S,"&gt;"&amp;BP$5,Fluxo!$S:$S,"&lt;="&amp;BQ$5,Fluxo!$D:$D,$D32)</f>
        <v>0</v>
      </c>
      <c r="BR32" s="18">
        <f>SUMIFS(Fluxo!$N:$N,Fluxo!$S:$S,"&gt;"&amp;BQ$5,Fluxo!$S:$S,"&lt;="&amp;BR$5,Fluxo!$D:$D,$D32)</f>
        <v>0</v>
      </c>
      <c r="BS32" s="18">
        <f>SUMIFS(Fluxo!$N:$N,Fluxo!$S:$S,"&gt;"&amp;BR$5,Fluxo!$S:$S,"&lt;="&amp;BS$5,Fluxo!$D:$D,$D32)</f>
        <v>0</v>
      </c>
      <c r="BT32" s="18">
        <f>SUMIFS(Fluxo!$N:$N,Fluxo!$S:$S,"&gt;"&amp;BS$5,Fluxo!$S:$S,"&lt;="&amp;BT$5,Fluxo!$D:$D,$D32)</f>
        <v>0</v>
      </c>
      <c r="BU32" s="18">
        <f>SUMIFS(Fluxo!$N:$N,Fluxo!$S:$S,"&gt;"&amp;BT$5,Fluxo!$S:$S,"&lt;="&amp;BU$5,Fluxo!$D:$D,$D32)</f>
        <v>0</v>
      </c>
      <c r="BV32" s="18">
        <f>SUMIFS(Fluxo!$N:$N,Fluxo!$S:$S,"&gt;"&amp;BU$5,Fluxo!$S:$S,"&lt;="&amp;BV$5,Fluxo!$D:$D,$D32)</f>
        <v>0</v>
      </c>
      <c r="BW32" s="18">
        <f>SUMIFS(Fluxo!$N:$N,Fluxo!$S:$S,"&gt;"&amp;BV$5,Fluxo!$S:$S,"&lt;="&amp;BW$5,Fluxo!$D:$D,$D32)</f>
        <v>0</v>
      </c>
      <c r="BX32" s="18">
        <f>SUMIFS(Fluxo!$N:$N,Fluxo!$S:$S,"&gt;"&amp;BW$5,Fluxo!$S:$S,"&lt;="&amp;BX$5,Fluxo!$D:$D,$D32)</f>
        <v>0</v>
      </c>
      <c r="BY32" s="18">
        <f>SUMIFS(Fluxo!$N:$N,Fluxo!$S:$S,"&gt;"&amp;BX$5,Fluxo!$S:$S,"&lt;="&amp;BY$5,Fluxo!$D:$D,$D32)</f>
        <v>0</v>
      </c>
      <c r="BZ32" s="18">
        <f>SUMIFS(Fluxo!$N:$N,Fluxo!$S:$S,"&gt;"&amp;BY$5,Fluxo!$S:$S,"&lt;="&amp;BZ$5,Fluxo!$D:$D,$D32)</f>
        <v>0</v>
      </c>
      <c r="CA32" s="18">
        <f>SUMIFS(Fluxo!$N:$N,Fluxo!$S:$S,"&gt;"&amp;BZ$5,Fluxo!$S:$S,"&lt;="&amp;CA$5,Fluxo!$D:$D,$D32)</f>
        <v>0</v>
      </c>
      <c r="CB32" s="18">
        <f>SUMIFS(Fluxo!$N:$N,Fluxo!$S:$S,"&gt;"&amp;CA$5,Fluxo!$S:$S,"&lt;="&amp;CB$5,Fluxo!$D:$D,$D32)</f>
        <v>0</v>
      </c>
      <c r="CC32" s="18">
        <f>SUMIFS(Fluxo!$N:$N,Fluxo!$S:$S,"&gt;"&amp;CB$5,Fluxo!$S:$S,"&lt;="&amp;CC$5,Fluxo!$D:$D,$D32)</f>
        <v>0</v>
      </c>
      <c r="CD32" s="18">
        <f>SUMIFS(Fluxo!$N:$N,Fluxo!$S:$S,"&gt;"&amp;CC$5,Fluxo!$S:$S,"&lt;="&amp;CD$5,Fluxo!$D:$D,$D32)</f>
        <v>0</v>
      </c>
      <c r="CE32" s="18">
        <f>SUMIFS(Fluxo!$N:$N,Fluxo!$S:$S,"&gt;"&amp;CD$5,Fluxo!$S:$S,"&lt;="&amp;CE$5,Fluxo!$D:$D,$D32)</f>
        <v>0</v>
      </c>
      <c r="CF32" s="18">
        <f>SUMIFS(Fluxo!$N:$N,Fluxo!$S:$S,"&gt;"&amp;CE$5,Fluxo!$S:$S,"&lt;="&amp;CF$5,Fluxo!$D:$D,$D32)</f>
        <v>0</v>
      </c>
      <c r="CG32" s="18">
        <f>SUMIFS(Fluxo!$N:$N,Fluxo!$S:$S,"&gt;"&amp;CF$5,Fluxo!$S:$S,"&lt;="&amp;CG$5,Fluxo!$D:$D,$D32)</f>
        <v>0</v>
      </c>
      <c r="CH32" s="18">
        <f>SUMIFS(Fluxo!$N:$N,Fluxo!$S:$S,"&gt;"&amp;CG$5,Fluxo!$S:$S,"&lt;="&amp;CH$5,Fluxo!$D:$D,$D32)</f>
        <v>0</v>
      </c>
      <c r="CI32" s="18">
        <f>SUMIFS(Fluxo!$N:$N,Fluxo!$S:$S,"&gt;"&amp;CH$5,Fluxo!$S:$S,"&lt;="&amp;CI$5,Fluxo!$D:$D,$D32)</f>
        <v>0</v>
      </c>
      <c r="CJ32" s="18">
        <f>SUMIFS(Fluxo!$N:$N,Fluxo!$S:$S,"&gt;"&amp;CI$5,Fluxo!$S:$S,"&lt;="&amp;CJ$5,Fluxo!$D:$D,$D32)</f>
        <v>0</v>
      </c>
      <c r="CK32" s="18">
        <f>SUMIFS(Fluxo!$N:$N,Fluxo!$S:$S,"&gt;"&amp;CJ$5,Fluxo!$S:$S,"&lt;="&amp;CK$5,Fluxo!$D:$D,$D32)</f>
        <v>0</v>
      </c>
      <c r="CL32" s="18">
        <f>SUMIFS(Fluxo!$N:$N,Fluxo!$S:$S,"&gt;"&amp;CK$5,Fluxo!$S:$S,"&lt;="&amp;CL$5,Fluxo!$D:$D,$D32)</f>
        <v>0</v>
      </c>
      <c r="CM32" s="18">
        <f>SUMIFS(Fluxo!$N:$N,Fluxo!$S:$S,"&gt;"&amp;CL$5,Fluxo!$S:$S,"&lt;="&amp;CM$5,Fluxo!$D:$D,$D32)</f>
        <v>0</v>
      </c>
      <c r="CN32" s="18">
        <f>SUMIFS(Fluxo!$N:$N,Fluxo!$S:$S,"&gt;"&amp;CM$5,Fluxo!$S:$S,"&lt;="&amp;CN$5,Fluxo!$D:$D,$D32)</f>
        <v>0</v>
      </c>
      <c r="CO32" s="18">
        <f>SUMIFS(Fluxo!$N:$N,Fluxo!$S:$S,"&gt;"&amp;CN$5,Fluxo!$S:$S,"&lt;="&amp;CO$5,Fluxo!$D:$D,$D32)</f>
        <v>0</v>
      </c>
      <c r="CP32" s="18">
        <f>SUMIFS(Fluxo!$N:$N,Fluxo!$S:$S,"&gt;"&amp;CO$5,Fluxo!$S:$S,"&lt;="&amp;CP$5,Fluxo!$D:$D,$D32)</f>
        <v>0</v>
      </c>
      <c r="CQ32" s="18">
        <f>SUMIFS(Fluxo!$N:$N,Fluxo!$S:$S,"&gt;"&amp;CP$5,Fluxo!$S:$S,"&lt;="&amp;CQ$5,Fluxo!$D:$D,$D32)</f>
        <v>0</v>
      </c>
      <c r="CR32" s="18">
        <f>SUMIFS(Fluxo!$N:$N,Fluxo!$S:$S,"&gt;"&amp;CQ$5,Fluxo!$S:$S,"&lt;="&amp;CR$5,Fluxo!$D:$D,$D32)</f>
        <v>0</v>
      </c>
      <c r="CS32" s="18">
        <f>SUMIFS(Fluxo!$N:$N,Fluxo!$S:$S,"&gt;"&amp;CR$5,Fluxo!$S:$S,"&lt;="&amp;CS$5,Fluxo!$D:$D,$D32)</f>
        <v>0</v>
      </c>
      <c r="CT32" s="18">
        <f>SUMIFS(Fluxo!$N:$N,Fluxo!$S:$S,"&gt;"&amp;CS$5,Fluxo!$S:$S,"&lt;="&amp;CT$5,Fluxo!$D:$D,$D32)</f>
        <v>0</v>
      </c>
      <c r="CU32" s="18">
        <f>SUMIFS(Fluxo!$N:$N,Fluxo!$S:$S,"&gt;"&amp;CT$5,Fluxo!$S:$S,"&lt;="&amp;CU$5,Fluxo!$D:$D,$D32)</f>
        <v>0</v>
      </c>
      <c r="CV32" s="18">
        <f>SUMIFS(Fluxo!$N:$N,Fluxo!$S:$S,"&gt;"&amp;CU$5,Fluxo!$S:$S,"&lt;="&amp;CV$5,Fluxo!$D:$D,$D32)</f>
        <v>0</v>
      </c>
      <c r="CW32" s="18">
        <f>SUMIFS(Fluxo!$N:$N,Fluxo!$S:$S,"&gt;"&amp;CV$5,Fluxo!$S:$S,"&lt;="&amp;CW$5,Fluxo!$D:$D,$D32)</f>
        <v>0</v>
      </c>
      <c r="CX32" s="18">
        <f>SUMIFS(Fluxo!$N:$N,Fluxo!$S:$S,"&gt;"&amp;CW$5,Fluxo!$S:$S,"&lt;="&amp;CX$5,Fluxo!$D:$D,$D32)</f>
        <v>0</v>
      </c>
      <c r="CY32" s="18">
        <f>SUMIFS(Fluxo!$N:$N,Fluxo!$S:$S,"&gt;"&amp;CX$5,Fluxo!$S:$S,"&lt;="&amp;CY$5,Fluxo!$D:$D,$D32)</f>
        <v>0</v>
      </c>
      <c r="CZ32" s="18">
        <f>SUMIFS(Fluxo!$N:$N,Fluxo!$S:$S,"&gt;"&amp;CY$5,Fluxo!$S:$S,"&lt;="&amp;CZ$5,Fluxo!$D:$D,$D32)</f>
        <v>0</v>
      </c>
      <c r="DA32" s="18">
        <f>SUMIFS(Fluxo!$N:$N,Fluxo!$S:$S,"&gt;"&amp;CZ$5,Fluxo!$S:$S,"&lt;="&amp;DA$5,Fluxo!$D:$D,$D32)</f>
        <v>0</v>
      </c>
      <c r="DB32" s="18">
        <f>SUMIFS(Fluxo!$N:$N,Fluxo!$S:$S,"&gt;"&amp;DA$5,Fluxo!$S:$S,"&lt;="&amp;DB$5,Fluxo!$D:$D,$D32)</f>
        <v>0</v>
      </c>
      <c r="DC32" s="18">
        <f>SUMIFS(Fluxo!$N:$N,Fluxo!$S:$S,"&gt;"&amp;DB$5,Fluxo!$S:$S,"&lt;="&amp;DC$5,Fluxo!$D:$D,$D32)</f>
        <v>0</v>
      </c>
      <c r="DD32" s="18">
        <f>SUMIFS(Fluxo!$N:$N,Fluxo!$S:$S,"&gt;"&amp;DC$5,Fluxo!$S:$S,"&lt;="&amp;DD$5,Fluxo!$D:$D,$D32)</f>
        <v>0</v>
      </c>
      <c r="DE32" s="18">
        <f>SUMIFS(Fluxo!$N:$N,Fluxo!$S:$S,"&gt;"&amp;DD$5,Fluxo!$S:$S,"&lt;="&amp;DE$5,Fluxo!$D:$D,$D32)</f>
        <v>0</v>
      </c>
      <c r="DF32" s="18">
        <f>SUMIFS(Fluxo!$N:$N,Fluxo!$S:$S,"&gt;"&amp;DE$5,Fluxo!$S:$S,"&lt;="&amp;DF$5,Fluxo!$D:$D,$D32)</f>
        <v>0</v>
      </c>
      <c r="DG32" s="18">
        <f>SUMIFS(Fluxo!$N:$N,Fluxo!$S:$S,"&gt;"&amp;DF$5,Fluxo!$S:$S,"&lt;="&amp;DG$5,Fluxo!$D:$D,$D32)</f>
        <v>0</v>
      </c>
      <c r="DH32" s="18">
        <f>SUMIFS(Fluxo!$N:$N,Fluxo!$S:$S,"&gt;"&amp;DG$5,Fluxo!$S:$S,"&lt;="&amp;DH$5,Fluxo!$D:$D,$D32)</f>
        <v>0</v>
      </c>
      <c r="DI32" s="18">
        <f>SUMIFS(Fluxo!$N:$N,Fluxo!$S:$S,"&gt;"&amp;DH$5,Fluxo!$S:$S,"&lt;="&amp;DI$5,Fluxo!$D:$D,$D32)</f>
        <v>0</v>
      </c>
      <c r="DJ32" s="18">
        <f>SUMIFS(Fluxo!$N:$N,Fluxo!$S:$S,"&gt;"&amp;DI$5,Fluxo!$S:$S,"&lt;="&amp;DJ$5,Fluxo!$D:$D,$D32)</f>
        <v>0</v>
      </c>
      <c r="DK32" s="18">
        <f>SUMIFS(Fluxo!$N:$N,Fluxo!$S:$S,"&gt;"&amp;DJ$5,Fluxo!$S:$S,"&lt;="&amp;DK$5,Fluxo!$D:$D,$D32)</f>
        <v>0</v>
      </c>
      <c r="DL32" s="18">
        <f>SUMIFS(Fluxo!$N:$N,Fluxo!$S:$S,"&gt;"&amp;DK$5,Fluxo!$S:$S,"&lt;="&amp;DL$5,Fluxo!$D:$D,$D32)</f>
        <v>0</v>
      </c>
      <c r="DM32" s="18">
        <f>SUMIFS(Fluxo!$N:$N,Fluxo!$S:$S,"&gt;"&amp;DL$5,Fluxo!$S:$S,"&lt;="&amp;DM$5,Fluxo!$D:$D,$D32)</f>
        <v>0</v>
      </c>
      <c r="DN32" s="18">
        <f>SUMIFS(Fluxo!$N:$N,Fluxo!$S:$S,"&gt;"&amp;DM$5,Fluxo!$S:$S,"&lt;="&amp;DN$5,Fluxo!$D:$D,$D32)</f>
        <v>0</v>
      </c>
      <c r="DO32" s="18">
        <f>SUMIFS(Fluxo!$N:$N,Fluxo!$S:$S,"&gt;"&amp;DN$5,Fluxo!$S:$S,"&lt;="&amp;DO$5,Fluxo!$D:$D,$D32)</f>
        <v>0</v>
      </c>
      <c r="DP32" s="18">
        <f>SUMIFS(Fluxo!$N:$N,Fluxo!$S:$S,"&gt;"&amp;DO$5,Fluxo!$S:$S,"&lt;="&amp;DP$5,Fluxo!$D:$D,$D32)</f>
        <v>0</v>
      </c>
      <c r="DQ32" s="18">
        <f>SUMIFS(Fluxo!$N:$N,Fluxo!$S:$S,"&gt;"&amp;DP$5,Fluxo!$S:$S,"&lt;="&amp;DQ$5,Fluxo!$D:$D,$D32)</f>
        <v>0</v>
      </c>
      <c r="DR32" s="18">
        <f>SUMIFS(Fluxo!$N:$N,Fluxo!$S:$S,"&gt;"&amp;DQ$5,Fluxo!$S:$S,"&lt;="&amp;DR$5,Fluxo!$D:$D,$D32)</f>
        <v>0</v>
      </c>
      <c r="DS32" s="18">
        <f>SUMIFS(Fluxo!$N:$N,Fluxo!$S:$S,"&gt;"&amp;DR$5,Fluxo!$S:$S,"&lt;="&amp;DS$5,Fluxo!$D:$D,$D32)</f>
        <v>0</v>
      </c>
      <c r="DT32" s="18">
        <f>SUMIFS(Fluxo!$N:$N,Fluxo!$S:$S,"&gt;"&amp;DS$5,Fluxo!$S:$S,"&lt;="&amp;DT$5,Fluxo!$D:$D,$D32)</f>
        <v>0</v>
      </c>
      <c r="DU32" s="18">
        <f>SUMIFS(Fluxo!$N:$N,Fluxo!$S:$S,"&gt;"&amp;DT$5,Fluxo!$S:$S,"&lt;="&amp;DU$5,Fluxo!$D:$D,$D32)</f>
        <v>0</v>
      </c>
      <c r="DV32" s="18">
        <f>SUMIFS(Fluxo!$N:$N,Fluxo!$S:$S,"&gt;"&amp;DU$5,Fluxo!$S:$S,"&lt;="&amp;DV$5,Fluxo!$D:$D,$D32)</f>
        <v>0</v>
      </c>
      <c r="DW32" s="18">
        <f>SUMIFS(Fluxo!$N:$N,Fluxo!$S:$S,"&gt;"&amp;DV$5,Fluxo!$S:$S,"&lt;="&amp;DW$5,Fluxo!$D:$D,$D32)</f>
        <v>0</v>
      </c>
      <c r="DX32" s="18">
        <f>SUMIFS(Fluxo!$N:$N,Fluxo!$S:$S,"&gt;"&amp;DW$5,Fluxo!$S:$S,"&lt;="&amp;DX$5,Fluxo!$D:$D,$D32)</f>
        <v>0</v>
      </c>
      <c r="DY32" s="18">
        <f>SUMIFS(Fluxo!$N:$N,Fluxo!$S:$S,"&gt;"&amp;DX$5,Fluxo!$S:$S,"&lt;="&amp;DY$5,Fluxo!$D:$D,$D32)</f>
        <v>0</v>
      </c>
      <c r="DZ32" s="18">
        <f>SUMIFS(Fluxo!$N:$N,Fluxo!$S:$S,"&gt;"&amp;DY$5,Fluxo!$S:$S,"&lt;="&amp;DZ$5,Fluxo!$D:$D,$D32)</f>
        <v>0</v>
      </c>
      <c r="EA32" s="18">
        <f>SUMIFS(Fluxo!$N:$N,Fluxo!$S:$S,"&gt;"&amp;DZ$5,Fluxo!$S:$S,"&lt;="&amp;EA$5,Fluxo!$D:$D,$D32)</f>
        <v>0</v>
      </c>
      <c r="EB32" s="18">
        <f>SUMIFS(Fluxo!$N:$N,Fluxo!$S:$S,"&gt;"&amp;EA$5,Fluxo!$S:$S,"&lt;="&amp;EB$5,Fluxo!$D:$D,$D32)</f>
        <v>0</v>
      </c>
      <c r="EC32" s="18">
        <f>SUMIFS(Fluxo!$N:$N,Fluxo!$S:$S,"&gt;"&amp;EB$5,Fluxo!$S:$S,"&lt;="&amp;EC$5,Fluxo!$D:$D,$D32)</f>
        <v>0</v>
      </c>
      <c r="ED32" s="18">
        <f>SUMIFS(Fluxo!$N:$N,Fluxo!$S:$S,"&gt;"&amp;EC$5,Fluxo!$S:$S,"&lt;="&amp;ED$5,Fluxo!$D:$D,$D32)</f>
        <v>0</v>
      </c>
      <c r="EE32" s="18">
        <f>SUMIFS(Fluxo!$N:$N,Fluxo!$S:$S,"&gt;"&amp;ED$5,Fluxo!$S:$S,"&lt;="&amp;EE$5,Fluxo!$D:$D,$D32)</f>
        <v>0</v>
      </c>
      <c r="EF32" s="18">
        <f>SUMIFS(Fluxo!$N:$N,Fluxo!$S:$S,"&gt;"&amp;EE$5,Fluxo!$S:$S,"&lt;="&amp;EF$5,Fluxo!$D:$D,$D32)</f>
        <v>0</v>
      </c>
      <c r="EG32" s="18">
        <f>SUMIFS(Fluxo!$N:$N,Fluxo!$S:$S,"&gt;"&amp;EF$5,Fluxo!$S:$S,"&lt;="&amp;EG$5,Fluxo!$D:$D,$D32)</f>
        <v>0</v>
      </c>
      <c r="EH32" s="18">
        <f>SUMIFS(Fluxo!$N:$N,Fluxo!$S:$S,"&gt;"&amp;EG$5,Fluxo!$S:$S,"&lt;="&amp;EH$5,Fluxo!$D:$D,$D32)</f>
        <v>0</v>
      </c>
      <c r="EI32" s="18">
        <f>SUMIFS(Fluxo!$N:$N,Fluxo!$S:$S,"&gt;"&amp;EH$5,Fluxo!$S:$S,"&lt;="&amp;EI$5,Fluxo!$D:$D,$D32)</f>
        <v>0</v>
      </c>
      <c r="EJ32" s="18">
        <f>SUMIFS(Fluxo!$N:$N,Fluxo!$S:$S,"&gt;"&amp;EI$5,Fluxo!$S:$S,"&lt;="&amp;EJ$5,Fluxo!$D:$D,$D32)</f>
        <v>0</v>
      </c>
      <c r="EK32" s="18">
        <f>SUMIFS(Fluxo!$N:$N,Fluxo!$S:$S,"&gt;"&amp;EJ$5,Fluxo!$S:$S,"&lt;="&amp;EK$5,Fluxo!$D:$D,$D32)</f>
        <v>0</v>
      </c>
      <c r="EL32" s="18">
        <f>SUMIFS(Fluxo!$N:$N,Fluxo!$S:$S,"&gt;"&amp;EK$5,Fluxo!$S:$S,"&lt;="&amp;EL$5,Fluxo!$D:$D,$D32)</f>
        <v>0</v>
      </c>
      <c r="EM32" s="18">
        <f>SUMIFS(Fluxo!$N:$N,Fluxo!$S:$S,"&gt;"&amp;EL$5,Fluxo!$S:$S,"&lt;="&amp;EM$5,Fluxo!$D:$D,$D32)</f>
        <v>0</v>
      </c>
      <c r="EN32" s="18">
        <f>SUMIFS(Fluxo!$N:$N,Fluxo!$S:$S,"&gt;"&amp;EM$5,Fluxo!$S:$S,"&lt;="&amp;EN$5,Fluxo!$D:$D,$D32)</f>
        <v>0</v>
      </c>
      <c r="EO32" s="18">
        <f>SUMIFS(Fluxo!$N:$N,Fluxo!$S:$S,"&gt;"&amp;EN$5,Fluxo!$S:$S,"&lt;="&amp;EO$5,Fluxo!$D:$D,$D32)</f>
        <v>0</v>
      </c>
      <c r="EP32" s="18">
        <f>SUMIFS(Fluxo!$N:$N,Fluxo!$S:$S,"&gt;"&amp;EO$5,Fluxo!$S:$S,"&lt;="&amp;EP$5,Fluxo!$D:$D,$D32)</f>
        <v>0</v>
      </c>
      <c r="EQ32" s="18">
        <f>SUMIFS(Fluxo!$N:$N,Fluxo!$S:$S,"&gt;"&amp;EP$5,Fluxo!$S:$S,"&lt;="&amp;EQ$5,Fluxo!$D:$D,$D32)</f>
        <v>0</v>
      </c>
      <c r="ER32" s="18">
        <f>SUMIFS(Fluxo!$N:$N,Fluxo!$S:$S,"&gt;"&amp;EQ$5,Fluxo!$S:$S,"&lt;="&amp;ER$5,Fluxo!$D:$D,$D32)</f>
        <v>0</v>
      </c>
      <c r="ES32" s="18">
        <f>SUMIFS(Fluxo!$N:$N,Fluxo!$S:$S,"&gt;"&amp;ER$5,Fluxo!$S:$S,"&lt;="&amp;ES$5,Fluxo!$D:$D,$D32)</f>
        <v>0</v>
      </c>
      <c r="ET32" s="18">
        <f>SUMIFS(Fluxo!$N:$N,Fluxo!$S:$S,"&gt;"&amp;ES$5,Fluxo!$S:$S,"&lt;="&amp;ET$5,Fluxo!$D:$D,$D32)</f>
        <v>0</v>
      </c>
      <c r="EU32" s="18">
        <f>SUMIFS(Fluxo!$N:$N,Fluxo!$S:$S,"&gt;"&amp;ET$5,Fluxo!$S:$S,"&lt;="&amp;EU$5,Fluxo!$D:$D,$D32)</f>
        <v>0</v>
      </c>
      <c r="EV32" s="18">
        <f>SUMIFS(Fluxo!$N:$N,Fluxo!$S:$S,"&gt;"&amp;EU$5,Fluxo!$S:$S,"&lt;="&amp;EV$5,Fluxo!$D:$D,$D32)</f>
        <v>0</v>
      </c>
      <c r="EW32" s="18">
        <f>SUMIFS(Fluxo!$N:$N,Fluxo!$S:$S,"&gt;"&amp;EV$5,Fluxo!$S:$S,"&lt;="&amp;EW$5,Fluxo!$D:$D,$D32)</f>
        <v>0</v>
      </c>
      <c r="EX32" s="18">
        <f>SUMIFS(Fluxo!$N:$N,Fluxo!$S:$S,"&gt;"&amp;EW$5,Fluxo!$S:$S,"&lt;="&amp;EX$5,Fluxo!$D:$D,$D32)</f>
        <v>0</v>
      </c>
      <c r="EY32" s="18">
        <f>SUMIFS(Fluxo!$N:$N,Fluxo!$S:$S,"&gt;"&amp;EX$5,Fluxo!$S:$S,"&lt;="&amp;EY$5,Fluxo!$D:$D,$D32)</f>
        <v>0</v>
      </c>
      <c r="EZ32" s="18">
        <f>SUMIFS(Fluxo!$N:$N,Fluxo!$S:$S,"&gt;"&amp;EY$5,Fluxo!$S:$S,"&lt;="&amp;EZ$5,Fluxo!$D:$D,$D32)</f>
        <v>0</v>
      </c>
      <c r="FA32" s="18">
        <f>SUMIFS(Fluxo!$N:$N,Fluxo!$S:$S,"&gt;"&amp;EZ$5,Fluxo!$S:$S,"&lt;="&amp;FA$5,Fluxo!$D:$D,$D32)</f>
        <v>0</v>
      </c>
      <c r="FB32" s="18">
        <f>SUMIFS(Fluxo!$N:$N,Fluxo!$S:$S,"&gt;"&amp;FA$5,Fluxo!$S:$S,"&lt;="&amp;FB$5,Fluxo!$D:$D,$D32)</f>
        <v>0</v>
      </c>
      <c r="FC32" s="18">
        <f>SUMIFS(Fluxo!$N:$N,Fluxo!$S:$S,"&gt;"&amp;FB$5,Fluxo!$S:$S,"&lt;="&amp;FC$5,Fluxo!$D:$D,$D32)</f>
        <v>0</v>
      </c>
      <c r="FD32" s="18">
        <f>SUMIFS(Fluxo!$N:$N,Fluxo!$S:$S,"&gt;"&amp;FC$5,Fluxo!$S:$S,"&lt;="&amp;FD$5,Fluxo!$D:$D,$D32)</f>
        <v>0</v>
      </c>
      <c r="FE32" s="18">
        <f>SUMIFS(Fluxo!$N:$N,Fluxo!$S:$S,"&gt;"&amp;FD$5,Fluxo!$S:$S,"&lt;="&amp;FE$5,Fluxo!$D:$D,$D32)</f>
        <v>0</v>
      </c>
      <c r="FF32" s="18">
        <f>SUMIFS(Fluxo!$N:$N,Fluxo!$S:$S,"&gt;"&amp;FE$5,Fluxo!$S:$S,"&lt;="&amp;FF$5,Fluxo!$D:$D,$D32)</f>
        <v>0</v>
      </c>
      <c r="FG32" s="18">
        <f>SUMIFS(Fluxo!$N:$N,Fluxo!$S:$S,"&gt;"&amp;FF$5,Fluxo!$S:$S,"&lt;="&amp;FG$5,Fluxo!$D:$D,$D32)</f>
        <v>0</v>
      </c>
      <c r="FH32" s="18">
        <f>SUMIFS(Fluxo!$N:$N,Fluxo!$S:$S,"&gt;"&amp;FG$5,Fluxo!$S:$S,"&lt;="&amp;FH$5,Fluxo!$D:$D,$D32)</f>
        <v>0</v>
      </c>
      <c r="FI32" s="18">
        <f>SUMIFS(Fluxo!$N:$N,Fluxo!$S:$S,"&gt;"&amp;FH$5,Fluxo!$S:$S,"&lt;="&amp;FI$5,Fluxo!$D:$D,$D32)</f>
        <v>0</v>
      </c>
      <c r="FJ32" s="18">
        <f>SUMIFS(Fluxo!$N:$N,Fluxo!$S:$S,"&gt;"&amp;FI$5,Fluxo!$S:$S,"&lt;="&amp;FJ$5,Fluxo!$D:$D,$D32)</f>
        <v>0</v>
      </c>
      <c r="FK32" s="18">
        <f>SUMIFS(Fluxo!$N:$N,Fluxo!$S:$S,"&gt;"&amp;FJ$5,Fluxo!$S:$S,"&lt;="&amp;FK$5,Fluxo!$D:$D,$D32)</f>
        <v>0</v>
      </c>
      <c r="FL32" s="18">
        <f>SUMIFS(Fluxo!$N:$N,Fluxo!$S:$S,"&gt;"&amp;FK$5,Fluxo!$S:$S,"&lt;="&amp;FL$5,Fluxo!$D:$D,$D32)</f>
        <v>0</v>
      </c>
      <c r="FM32" s="18">
        <f>SUMIFS(Fluxo!$N:$N,Fluxo!$S:$S,"&gt;"&amp;FL$5,Fluxo!$S:$S,"&lt;="&amp;FM$5,Fluxo!$D:$D,$D32)</f>
        <v>0</v>
      </c>
      <c r="FN32" s="18">
        <f>SUMIFS(Fluxo!$N:$N,Fluxo!$S:$S,"&gt;"&amp;FM$5,Fluxo!$S:$S,"&lt;="&amp;FN$5,Fluxo!$D:$D,$D32)</f>
        <v>0</v>
      </c>
      <c r="FO32" s="18">
        <f>SUMIFS(Fluxo!$N:$N,Fluxo!$S:$S,"&gt;"&amp;FN$5,Fluxo!$S:$S,"&lt;="&amp;FO$5,Fluxo!$D:$D,$D32)</f>
        <v>0</v>
      </c>
      <c r="FP32" s="18">
        <f>SUMIFS(Fluxo!$N:$N,Fluxo!$S:$S,"&gt;"&amp;FO$5,Fluxo!$S:$S,"&lt;="&amp;FP$5,Fluxo!$D:$D,$D32)</f>
        <v>0</v>
      </c>
      <c r="FQ32" s="18">
        <f>SUMIFS(Fluxo!$N:$N,Fluxo!$S:$S,"&gt;"&amp;FP$5,Fluxo!$S:$S,"&lt;="&amp;FQ$5,Fluxo!$D:$D,$D32)</f>
        <v>0</v>
      </c>
      <c r="FR32" s="18">
        <f>SUMIFS(Fluxo!$N:$N,Fluxo!$S:$S,"&gt;"&amp;FQ$5,Fluxo!$S:$S,"&lt;="&amp;FR$5,Fluxo!$D:$D,$D32)</f>
        <v>0</v>
      </c>
      <c r="FS32" s="18">
        <f>SUMIFS(Fluxo!$N:$N,Fluxo!$S:$S,"&gt;"&amp;FR$5,Fluxo!$S:$S,"&lt;="&amp;FS$5,Fluxo!$D:$D,$D32)</f>
        <v>0</v>
      </c>
      <c r="FT32" s="18">
        <f>SUMIFS(Fluxo!$N:$N,Fluxo!$S:$S,"&gt;"&amp;FS$5,Fluxo!$S:$S,"&lt;="&amp;FT$5,Fluxo!$D:$D,$D32)</f>
        <v>0</v>
      </c>
      <c r="FU32" s="18">
        <f>SUMIFS(Fluxo!$N:$N,Fluxo!$S:$S,"&gt;"&amp;FT$5,Fluxo!$S:$S,"&lt;="&amp;FU$5,Fluxo!$D:$D,$D32)</f>
        <v>0</v>
      </c>
      <c r="FV32" s="18">
        <f>SUMIFS(Fluxo!$N:$N,Fluxo!$S:$S,"&gt;"&amp;FU$5,Fluxo!$S:$S,"&lt;="&amp;FV$5,Fluxo!$D:$D,$D32)</f>
        <v>0</v>
      </c>
      <c r="FW32" s="18">
        <f>SUMIFS(Fluxo!$N:$N,Fluxo!$S:$S,"&gt;"&amp;FV$5,Fluxo!$S:$S,"&lt;="&amp;FW$5,Fluxo!$D:$D,$D32)</f>
        <v>0</v>
      </c>
      <c r="FX32" s="18">
        <f>SUMIFS(Fluxo!$N:$N,Fluxo!$S:$S,"&gt;"&amp;FW$5,Fluxo!$S:$S,"&lt;="&amp;FX$5,Fluxo!$D:$D,$D32)</f>
        <v>0</v>
      </c>
      <c r="FY32" s="18">
        <f>SUMIFS(Fluxo!$N:$N,Fluxo!$S:$S,"&gt;"&amp;FX$5,Fluxo!$S:$S,"&lt;="&amp;FY$5,Fluxo!$D:$D,$D32)</f>
        <v>0</v>
      </c>
      <c r="FZ32" s="18">
        <f>SUMIFS(Fluxo!$N:$N,Fluxo!$S:$S,"&gt;"&amp;FY$5,Fluxo!$S:$S,"&lt;="&amp;FZ$5,Fluxo!$D:$D,$D32)</f>
        <v>0</v>
      </c>
      <c r="GA32" s="18">
        <f>SUMIFS(Fluxo!$N:$N,Fluxo!$S:$S,"&gt;"&amp;FZ$5,Fluxo!$S:$S,"&lt;="&amp;GA$5,Fluxo!$D:$D,$D32)</f>
        <v>0</v>
      </c>
      <c r="GB32" s="18">
        <f>SUMIFS(Fluxo!$N:$N,Fluxo!$S:$S,"&gt;"&amp;GA$5,Fluxo!$S:$S,"&lt;="&amp;GB$5,Fluxo!$D:$D,$D32)</f>
        <v>0</v>
      </c>
      <c r="GC32" s="18">
        <f>SUMIFS(Fluxo!$N:$N,Fluxo!$S:$S,"&gt;"&amp;GB$5,Fluxo!$S:$S,"&lt;="&amp;GC$5,Fluxo!$D:$D,$D32)</f>
        <v>0</v>
      </c>
      <c r="GD32" s="18">
        <f>SUMIFS(Fluxo!$N:$N,Fluxo!$S:$S,"&gt;"&amp;GC$5,Fluxo!$S:$S,"&lt;="&amp;GD$5,Fluxo!$D:$D,$D32)</f>
        <v>0</v>
      </c>
      <c r="GE32" s="18">
        <f>SUMIFS(Fluxo!$N:$N,Fluxo!$S:$S,"&gt;"&amp;GD$5,Fluxo!$S:$S,"&lt;="&amp;GE$5,Fluxo!$D:$D,$D32)</f>
        <v>0</v>
      </c>
      <c r="GF32" s="18">
        <f>SUMIFS(Fluxo!$N:$N,Fluxo!$S:$S,"&gt;"&amp;GE$5,Fluxo!$S:$S,"&lt;="&amp;GF$5,Fluxo!$D:$D,$D32)</f>
        <v>0</v>
      </c>
      <c r="GG32" s="18">
        <f>SUMIFS(Fluxo!$N:$N,Fluxo!$S:$S,"&gt;"&amp;GF$5,Fluxo!$S:$S,"&lt;="&amp;GG$5,Fluxo!$D:$D,$D32)</f>
        <v>0</v>
      </c>
      <c r="GH32" s="18">
        <f>SUMIFS(Fluxo!$N:$N,Fluxo!$S:$S,"&gt;"&amp;GG$5,Fluxo!$S:$S,"&lt;="&amp;GH$5,Fluxo!$D:$D,$D32)</f>
        <v>0</v>
      </c>
      <c r="GI32" s="18">
        <f>SUMIFS(Fluxo!$N:$N,Fluxo!$S:$S,"&gt;"&amp;GH$5,Fluxo!$S:$S,"&lt;="&amp;GI$5,Fluxo!$D:$D,$D32)</f>
        <v>0</v>
      </c>
      <c r="GJ32" s="18">
        <f>SUMIFS(Fluxo!$N:$N,Fluxo!$S:$S,"&gt;"&amp;GI$5,Fluxo!$S:$S,"&lt;="&amp;GJ$5,Fluxo!$D:$D,$D32)</f>
        <v>0</v>
      </c>
      <c r="GK32" s="18">
        <f>SUMIFS(Fluxo!$N:$N,Fluxo!$S:$S,"&gt;"&amp;GJ$5,Fluxo!$S:$S,"&lt;="&amp;GK$5,Fluxo!$D:$D,$D32)</f>
        <v>0</v>
      </c>
      <c r="GL32" s="18">
        <f>SUMIFS(Fluxo!$N:$N,Fluxo!$S:$S,"&gt;"&amp;GK$5,Fluxo!$S:$S,"&lt;="&amp;GL$5,Fluxo!$D:$D,$D32)</f>
        <v>0</v>
      </c>
      <c r="GM32" s="18">
        <f>SUMIFS(Fluxo!$N:$N,Fluxo!$S:$S,"&gt;"&amp;GL$5,Fluxo!$S:$S,"&lt;="&amp;GM$5,Fluxo!$D:$D,$D32)</f>
        <v>0</v>
      </c>
      <c r="GN32" s="18">
        <f>SUMIFS(Fluxo!$N:$N,Fluxo!$S:$S,"&gt;"&amp;GM$5,Fluxo!$S:$S,"&lt;="&amp;GN$5,Fluxo!$D:$D,$D32)</f>
        <v>0</v>
      </c>
      <c r="GO32" s="18">
        <f>SUMIFS(Fluxo!$N:$N,Fluxo!$S:$S,"&gt;"&amp;GN$5,Fluxo!$S:$S,"&lt;="&amp;GO$5,Fluxo!$D:$D,$D32)</f>
        <v>0</v>
      </c>
      <c r="GP32" s="18">
        <f>SUMIFS(Fluxo!$N:$N,Fluxo!$S:$S,"&gt;"&amp;GO$5,Fluxo!$S:$S,"&lt;="&amp;GP$5,Fluxo!$D:$D,$D32)</f>
        <v>0</v>
      </c>
      <c r="GQ32" s="18">
        <f>SUMIFS(Fluxo!$N:$N,Fluxo!$S:$S,"&gt;"&amp;GP$5,Fluxo!$S:$S,"&lt;="&amp;GQ$5,Fluxo!$D:$D,$D32)</f>
        <v>0</v>
      </c>
      <c r="GR32" s="18">
        <f>SUMIFS(Fluxo!$N:$N,Fluxo!$S:$S,"&gt;"&amp;GQ$5,Fluxo!$S:$S,"&lt;="&amp;GR$5,Fluxo!$D:$D,$D32)</f>
        <v>0</v>
      </c>
      <c r="GS32" s="18">
        <f>SUMIFS(Fluxo!$N:$N,Fluxo!$S:$S,"&gt;"&amp;GR$5,Fluxo!$S:$S,"&lt;="&amp;GS$5,Fluxo!$D:$D,$D32)</f>
        <v>0</v>
      </c>
      <c r="GT32" s="18">
        <f>SUMIFS(Fluxo!$N:$N,Fluxo!$S:$S,"&gt;"&amp;GS$5,Fluxo!$S:$S,"&lt;="&amp;GT$5,Fluxo!$D:$D,$D32)</f>
        <v>0</v>
      </c>
      <c r="GU32" s="18">
        <f>SUMIFS(Fluxo!$N:$N,Fluxo!$S:$S,"&gt;"&amp;GT$5,Fluxo!$S:$S,"&lt;="&amp;GU$5,Fluxo!$D:$D,$D32)</f>
        <v>0</v>
      </c>
      <c r="GV32" s="18">
        <f>SUMIFS(Fluxo!$N:$N,Fluxo!$S:$S,"&gt;"&amp;GU$5,Fluxo!$S:$S,"&lt;="&amp;GV$5,Fluxo!$D:$D,$D32)</f>
        <v>0</v>
      </c>
      <c r="GW32" s="18">
        <f>SUMIFS(Fluxo!$N:$N,Fluxo!$S:$S,"&gt;"&amp;GV$5,Fluxo!$S:$S,"&lt;="&amp;GW$5,Fluxo!$D:$D,$D32)</f>
        <v>0</v>
      </c>
      <c r="GX32" s="18">
        <f>SUMIFS(Fluxo!$N:$N,Fluxo!$S:$S,"&gt;"&amp;GW$5,Fluxo!$S:$S,"&lt;="&amp;GX$5,Fluxo!$D:$D,$D32)</f>
        <v>0</v>
      </c>
      <c r="GY32" s="18">
        <f>SUMIFS(Fluxo!$N:$N,Fluxo!$S:$S,"&gt;"&amp;GX$5,Fluxo!$S:$S,"&lt;="&amp;GY$5,Fluxo!$D:$D,$D32)</f>
        <v>0</v>
      </c>
      <c r="GZ32" s="18">
        <f>SUMIFS(Fluxo!$N:$N,Fluxo!$S:$S,"&gt;"&amp;GY$5,Fluxo!$S:$S,"&lt;="&amp;GZ$5,Fluxo!$D:$D,$D32)</f>
        <v>0</v>
      </c>
      <c r="HA32" s="18">
        <f>SUMIFS(Fluxo!$N:$N,Fluxo!$S:$S,"&gt;"&amp;GZ$5,Fluxo!$S:$S,"&lt;="&amp;HA$5,Fluxo!$D:$D,$D32)</f>
        <v>0</v>
      </c>
      <c r="HB32" s="18">
        <f>SUMIFS(Fluxo!$N:$N,Fluxo!$S:$S,"&gt;"&amp;HA$5,Fluxo!$S:$S,"&lt;="&amp;HB$5,Fluxo!$D:$D,$D32)</f>
        <v>0</v>
      </c>
      <c r="HC32" s="18">
        <f>SUMIFS(Fluxo!$N:$N,Fluxo!$S:$S,"&gt;"&amp;HB$5,Fluxo!$S:$S,"&lt;="&amp;HC$5,Fluxo!$D:$D,$D32)</f>
        <v>0</v>
      </c>
      <c r="HD32" s="18">
        <f>SUMIFS(Fluxo!$N:$N,Fluxo!$S:$S,"&gt;"&amp;HC$5,Fluxo!$S:$S,"&lt;="&amp;HD$5,Fluxo!$D:$D,$D32)</f>
        <v>0</v>
      </c>
      <c r="HE32" s="18">
        <f>SUMIFS(Fluxo!$N:$N,Fluxo!$S:$S,"&gt;"&amp;HD$5,Fluxo!$S:$S,"&lt;="&amp;HE$5,Fluxo!$D:$D,$D32)</f>
        <v>0</v>
      </c>
      <c r="HF32" s="18">
        <f>SUMIFS(Fluxo!$N:$N,Fluxo!$S:$S,"&gt;"&amp;HE$5,Fluxo!$S:$S,"&lt;="&amp;HF$5,Fluxo!$D:$D,$D32)</f>
        <v>0</v>
      </c>
    </row>
    <row r="33" spans="1:214" s="16" customFormat="1">
      <c r="A33" s="20">
        <f t="shared" si="15"/>
        <v>23</v>
      </c>
      <c r="B33" s="140" t="str">
        <f>'Check Carteira'!C25</f>
        <v>E.1016.99.01.0083</v>
      </c>
      <c r="C33" s="19">
        <v>1</v>
      </c>
      <c r="D33" s="129" t="str">
        <f>'Check Carteira'!F25</f>
        <v>A-0083</v>
      </c>
      <c r="E33" s="21">
        <f>IFERROR(INDEX(Contratos!L:L,MATCH(D33,Contratos!R:R,0)),"")</f>
        <v>45405</v>
      </c>
      <c r="F33" s="139">
        <f>IFERROR(INDEX(Contratos!G:G,MATCH(D33,Contratos!R:R,0)),"")</f>
        <v>747900</v>
      </c>
      <c r="G33" s="83" t="str">
        <f ca="1">IFERROR(XNPV(#REF!,OFFSET(J33,0,MATCH(EOMONTH(E33,0),$J$5:$HF$5,0)-1,1,COUNT($J$5:$HF$5)-MATCH(EOMONTH(E33,0),$J$5:$HF$5,0)+1),OFFSET($J$5,0,MATCH(EOMONTH(E33,0),$J$5:$HF$5,0)-1,1,COUNT($J$5:$HF$5)-MATCH(EOMONTH(E33,0),$J$5:$HF$5,0)+1)),"")</f>
        <v/>
      </c>
      <c r="H33" s="83">
        <f t="shared" si="16"/>
        <v>768926.69999999984</v>
      </c>
      <c r="I33" s="18"/>
      <c r="J33" s="18">
        <f>SUMIFS(Fluxo!$N:$N,Fluxo!$S:$S,"&gt;"&amp;I$5,Fluxo!$S:$S,"&lt;="&amp;J$5,Fluxo!$D:$D,$D33)</f>
        <v>0</v>
      </c>
      <c r="K33" s="18">
        <f>SUMIFS(Fluxo!$N:$N,Fluxo!$S:$S,"&gt;"&amp;J$5,Fluxo!$S:$S,"&lt;="&amp;K$5,Fluxo!$D:$D,$D33)</f>
        <v>0</v>
      </c>
      <c r="L33" s="18">
        <f>SUMIFS(Fluxo!$N:$N,Fluxo!$S:$S,"&gt;"&amp;K$5,Fluxo!$S:$S,"&lt;="&amp;L$5,Fluxo!$D:$D,$D33)</f>
        <v>0</v>
      </c>
      <c r="M33" s="18">
        <f>SUMIFS(Fluxo!$N:$N,Fluxo!$S:$S,"&gt;"&amp;L$5,Fluxo!$S:$S,"&lt;="&amp;M$5,Fluxo!$D:$D,$D33)</f>
        <v>0</v>
      </c>
      <c r="N33" s="18">
        <f>SUMIFS(Fluxo!$N:$N,Fluxo!$S:$S,"&gt;"&amp;M$5,Fluxo!$S:$S,"&lt;="&amp;N$5,Fluxo!$D:$D,$D33)</f>
        <v>0</v>
      </c>
      <c r="O33" s="18">
        <f>SUMIFS(Fluxo!$N:$N,Fluxo!$S:$S,"&gt;"&amp;N$5,Fluxo!$S:$S,"&lt;="&amp;O$5,Fluxo!$D:$D,$D33)</f>
        <v>0</v>
      </c>
      <c r="P33" s="18">
        <f>SUMIFS(Fluxo!$N:$N,Fluxo!$S:$S,"&gt;"&amp;O$5,Fluxo!$S:$S,"&lt;="&amp;P$5,Fluxo!$D:$D,$D33)</f>
        <v>0</v>
      </c>
      <c r="Q33" s="18">
        <f>SUMIFS(Fluxo!$N:$N,Fluxo!$S:$S,"&gt;"&amp;P$5,Fluxo!$S:$S,"&lt;="&amp;Q$5,Fluxo!$D:$D,$D33)</f>
        <v>0</v>
      </c>
      <c r="R33" s="18">
        <f>SUMIFS(Fluxo!$N:$N,Fluxo!$S:$S,"&gt;"&amp;Q$5,Fluxo!$S:$S,"&lt;="&amp;R$5,Fluxo!$D:$D,$D33)</f>
        <v>0</v>
      </c>
      <c r="S33" s="18">
        <f>SUMIFS(Fluxo!$N:$N,Fluxo!$S:$S,"&gt;"&amp;R$5,Fluxo!$S:$S,"&lt;="&amp;S$5,Fluxo!$D:$D,$D33)</f>
        <v>0</v>
      </c>
      <c r="T33" s="18">
        <f>SUMIFS(Fluxo!$N:$N,Fluxo!$S:$S,"&gt;"&amp;S$5,Fluxo!$S:$S,"&lt;="&amp;T$5,Fluxo!$D:$D,$D33)</f>
        <v>0</v>
      </c>
      <c r="U33" s="18">
        <f>SUMIFS(Fluxo!$N:$N,Fluxo!$S:$S,"&gt;"&amp;T$5,Fluxo!$S:$S,"&lt;="&amp;U$5,Fluxo!$D:$D,$D33)</f>
        <v>0</v>
      </c>
      <c r="V33" s="18">
        <f>SUMIFS(Fluxo!$N:$N,Fluxo!$S:$S,"&gt;"&amp;U$5,Fluxo!$S:$S,"&lt;="&amp;V$5,Fluxo!$D:$D,$D33)</f>
        <v>200000</v>
      </c>
      <c r="W33" s="18">
        <f>SUMIFS(Fluxo!$N:$N,Fluxo!$S:$S,"&gt;"&amp;V$5,Fluxo!$S:$S,"&lt;="&amp;W$5,Fluxo!$D:$D,$D33)</f>
        <v>1002.79</v>
      </c>
      <c r="X33" s="18">
        <f>SUMIFS(Fluxo!$N:$N,Fluxo!$S:$S,"&gt;"&amp;W$5,Fluxo!$S:$S,"&lt;="&amp;X$5,Fluxo!$D:$D,$D33)</f>
        <v>1039.5999999999999</v>
      </c>
      <c r="Y33" s="18">
        <f>SUMIFS(Fluxo!$N:$N,Fluxo!$S:$S,"&gt;"&amp;X$5,Fluxo!$S:$S,"&lt;="&amp;Y$5,Fluxo!$D:$D,$D33)</f>
        <v>1016.66</v>
      </c>
      <c r="Z33" s="18">
        <f>SUMIFS(Fluxo!$N:$N,Fluxo!$S:$S,"&gt;"&amp;Y$5,Fluxo!$S:$S,"&lt;="&amp;Z$5,Fluxo!$D:$D,$D33)</f>
        <v>1023.92</v>
      </c>
      <c r="AA33" s="18">
        <f>SUMIFS(Fluxo!$N:$N,Fluxo!$S:$S,"&gt;"&amp;Z$5,Fluxo!$S:$S,"&lt;="&amp;AA$5,Fluxo!$D:$D,$D33)</f>
        <v>1031.33</v>
      </c>
      <c r="AB33" s="18">
        <f>SUMIFS(Fluxo!$N:$N,Fluxo!$S:$S,"&gt;"&amp;AA$5,Fluxo!$S:$S,"&lt;="&amp;AB$5,Fluxo!$D:$D,$D33)</f>
        <v>1038.52</v>
      </c>
      <c r="AC33" s="18">
        <f>SUMIFS(Fluxo!$N:$N,Fluxo!$S:$S,"&gt;"&amp;AB$5,Fluxo!$S:$S,"&lt;="&amp;AC$5,Fluxo!$D:$D,$D33)</f>
        <v>1038.52</v>
      </c>
      <c r="AD33" s="18">
        <f>SUMIFS(Fluxo!$N:$N,Fluxo!$S:$S,"&gt;"&amp;AC$5,Fluxo!$S:$S,"&lt;="&amp;AD$5,Fluxo!$D:$D,$D33)</f>
        <v>1038.52</v>
      </c>
      <c r="AE33" s="18">
        <f>SUMIFS(Fluxo!$N:$N,Fluxo!$S:$S,"&gt;"&amp;AD$5,Fluxo!$S:$S,"&lt;="&amp;AE$5,Fluxo!$D:$D,$D33)</f>
        <v>1038.52</v>
      </c>
      <c r="AF33" s="18">
        <f>SUMIFS(Fluxo!$N:$N,Fluxo!$S:$S,"&gt;"&amp;AE$5,Fluxo!$S:$S,"&lt;="&amp;AF$5,Fluxo!$D:$D,$D33)</f>
        <v>1038.52</v>
      </c>
      <c r="AG33" s="18">
        <f>SUMIFS(Fluxo!$N:$N,Fluxo!$S:$S,"&gt;"&amp;AF$5,Fluxo!$S:$S,"&lt;="&amp;AG$5,Fluxo!$D:$D,$D33)</f>
        <v>1038.52</v>
      </c>
      <c r="AH33" s="18">
        <f>SUMIFS(Fluxo!$N:$N,Fluxo!$S:$S,"&gt;"&amp;AG$5,Fluxo!$S:$S,"&lt;="&amp;AH$5,Fluxo!$D:$D,$D33)</f>
        <v>1038.52</v>
      </c>
      <c r="AI33" s="18">
        <f>SUMIFS(Fluxo!$N:$N,Fluxo!$S:$S,"&gt;"&amp;AH$5,Fluxo!$S:$S,"&lt;="&amp;AI$5,Fluxo!$D:$D,$D33)</f>
        <v>1038.52</v>
      </c>
      <c r="AJ33" s="18">
        <f>SUMIFS(Fluxo!$N:$N,Fluxo!$S:$S,"&gt;"&amp;AI$5,Fluxo!$S:$S,"&lt;="&amp;AJ$5,Fluxo!$D:$D,$D33)</f>
        <v>1038.52</v>
      </c>
      <c r="AK33" s="18">
        <f>SUMIFS(Fluxo!$N:$N,Fluxo!$S:$S,"&gt;"&amp;AJ$5,Fluxo!$S:$S,"&lt;="&amp;AK$5,Fluxo!$D:$D,$D33)</f>
        <v>1038.52</v>
      </c>
      <c r="AL33" s="18">
        <f>SUMIFS(Fluxo!$N:$N,Fluxo!$S:$S,"&gt;"&amp;AK$5,Fluxo!$S:$S,"&lt;="&amp;AL$5,Fluxo!$D:$D,$D33)</f>
        <v>1038.52</v>
      </c>
      <c r="AM33" s="18">
        <f>SUMIFS(Fluxo!$N:$N,Fluxo!$S:$S,"&gt;"&amp;AL$5,Fluxo!$S:$S,"&lt;="&amp;AM$5,Fluxo!$D:$D,$D33)</f>
        <v>1038.52</v>
      </c>
      <c r="AN33" s="18">
        <f>SUMIFS(Fluxo!$N:$N,Fluxo!$S:$S,"&gt;"&amp;AM$5,Fluxo!$S:$S,"&lt;="&amp;AN$5,Fluxo!$D:$D,$D33)</f>
        <v>1038.52</v>
      </c>
      <c r="AO33" s="18">
        <f>SUMIFS(Fluxo!$N:$N,Fluxo!$S:$S,"&gt;"&amp;AN$5,Fluxo!$S:$S,"&lt;="&amp;AO$5,Fluxo!$D:$D,$D33)</f>
        <v>1038.52</v>
      </c>
      <c r="AP33" s="18">
        <f>SUMIFS(Fluxo!$N:$N,Fluxo!$S:$S,"&gt;"&amp;AO$5,Fluxo!$S:$S,"&lt;="&amp;AP$5,Fluxo!$D:$D,$D33)</f>
        <v>1038.52</v>
      </c>
      <c r="AQ33" s="18">
        <f>SUMIFS(Fluxo!$N:$N,Fluxo!$S:$S,"&gt;"&amp;AP$5,Fluxo!$S:$S,"&lt;="&amp;AQ$5,Fluxo!$D:$D,$D33)</f>
        <v>1038.52</v>
      </c>
      <c r="AR33" s="18">
        <f>SUMIFS(Fluxo!$N:$N,Fluxo!$S:$S,"&gt;"&amp;AQ$5,Fluxo!$S:$S,"&lt;="&amp;AR$5,Fluxo!$D:$D,$D33)</f>
        <v>1038.52</v>
      </c>
      <c r="AS33" s="18">
        <f>SUMIFS(Fluxo!$N:$N,Fluxo!$S:$S,"&gt;"&amp;AR$5,Fluxo!$S:$S,"&lt;="&amp;AS$5,Fluxo!$D:$D,$D33)</f>
        <v>1038.52</v>
      </c>
      <c r="AT33" s="18">
        <f>SUMIFS(Fluxo!$N:$N,Fluxo!$S:$S,"&gt;"&amp;AS$5,Fluxo!$S:$S,"&lt;="&amp;AT$5,Fluxo!$D:$D,$D33)</f>
        <v>1038.52</v>
      </c>
      <c r="AU33" s="18">
        <f>SUMIFS(Fluxo!$N:$N,Fluxo!$S:$S,"&gt;"&amp;AT$5,Fluxo!$S:$S,"&lt;="&amp;AU$5,Fluxo!$D:$D,$D33)</f>
        <v>543665.11</v>
      </c>
      <c r="AV33" s="18">
        <f>SUMIFS(Fluxo!$N:$N,Fluxo!$S:$S,"&gt;"&amp;AU$5,Fluxo!$S:$S,"&lt;="&amp;AV$5,Fluxo!$D:$D,$D33)</f>
        <v>0</v>
      </c>
      <c r="AW33" s="18">
        <f>SUMIFS(Fluxo!$N:$N,Fluxo!$S:$S,"&gt;"&amp;AV$5,Fluxo!$S:$S,"&lt;="&amp;AW$5,Fluxo!$D:$D,$D33)</f>
        <v>0</v>
      </c>
      <c r="AX33" s="18">
        <f>SUMIFS(Fluxo!$N:$N,Fluxo!$S:$S,"&gt;"&amp;AW$5,Fluxo!$S:$S,"&lt;="&amp;AX$5,Fluxo!$D:$D,$D33)</f>
        <v>415.41</v>
      </c>
      <c r="AY33" s="18">
        <f>SUMIFS(Fluxo!$N:$N,Fluxo!$S:$S,"&gt;"&amp;AX$5,Fluxo!$S:$S,"&lt;="&amp;AY$5,Fluxo!$D:$D,$D33)</f>
        <v>0</v>
      </c>
      <c r="AZ33" s="18">
        <f>SUMIFS(Fluxo!$N:$N,Fluxo!$S:$S,"&gt;"&amp;AY$5,Fluxo!$S:$S,"&lt;="&amp;AZ$5,Fluxo!$D:$D,$D33)</f>
        <v>0</v>
      </c>
      <c r="BA33" s="18">
        <f>SUMIFS(Fluxo!$N:$N,Fluxo!$S:$S,"&gt;"&amp;AZ$5,Fluxo!$S:$S,"&lt;="&amp;BA$5,Fluxo!$D:$D,$D33)</f>
        <v>0</v>
      </c>
      <c r="BB33" s="18">
        <f>SUMIFS(Fluxo!$N:$N,Fluxo!$S:$S,"&gt;"&amp;BA$5,Fluxo!$S:$S,"&lt;="&amp;BB$5,Fluxo!$D:$D,$D33)</f>
        <v>0</v>
      </c>
      <c r="BC33" s="18">
        <f>SUMIFS(Fluxo!$N:$N,Fluxo!$S:$S,"&gt;"&amp;BB$5,Fluxo!$S:$S,"&lt;="&amp;BC$5,Fluxo!$D:$D,$D33)</f>
        <v>0</v>
      </c>
      <c r="BD33" s="18">
        <f>SUMIFS(Fluxo!$N:$N,Fluxo!$S:$S,"&gt;"&amp;BC$5,Fluxo!$S:$S,"&lt;="&amp;BD$5,Fluxo!$D:$D,$D33)</f>
        <v>0</v>
      </c>
      <c r="BE33" s="18">
        <f>SUMIFS(Fluxo!$N:$N,Fluxo!$S:$S,"&gt;"&amp;BD$5,Fluxo!$S:$S,"&lt;="&amp;BE$5,Fluxo!$D:$D,$D33)</f>
        <v>0</v>
      </c>
      <c r="BF33" s="18">
        <f>SUMIFS(Fluxo!$N:$N,Fluxo!$S:$S,"&gt;"&amp;BE$5,Fluxo!$S:$S,"&lt;="&amp;BF$5,Fluxo!$D:$D,$D33)</f>
        <v>0</v>
      </c>
      <c r="BG33" s="18">
        <f>SUMIFS(Fluxo!$N:$N,Fluxo!$S:$S,"&gt;"&amp;BF$5,Fluxo!$S:$S,"&lt;="&amp;BG$5,Fluxo!$D:$D,$D33)</f>
        <v>0</v>
      </c>
      <c r="BH33" s="18">
        <f>SUMIFS(Fluxo!$N:$N,Fluxo!$S:$S,"&gt;"&amp;BG$5,Fluxo!$S:$S,"&lt;="&amp;BH$5,Fluxo!$D:$D,$D33)</f>
        <v>0</v>
      </c>
      <c r="BI33" s="18">
        <f>SUMIFS(Fluxo!$N:$N,Fluxo!$S:$S,"&gt;"&amp;BH$5,Fluxo!$S:$S,"&lt;="&amp;BI$5,Fluxo!$D:$D,$D33)</f>
        <v>0</v>
      </c>
      <c r="BJ33" s="18">
        <f>SUMIFS(Fluxo!$N:$N,Fluxo!$S:$S,"&gt;"&amp;BI$5,Fluxo!$S:$S,"&lt;="&amp;BJ$5,Fluxo!$D:$D,$D33)</f>
        <v>0</v>
      </c>
      <c r="BK33" s="18">
        <f>SUMIFS(Fluxo!$N:$N,Fluxo!$S:$S,"&gt;"&amp;BJ$5,Fluxo!$S:$S,"&lt;="&amp;BK$5,Fluxo!$D:$D,$D33)</f>
        <v>0</v>
      </c>
      <c r="BL33" s="18">
        <f>SUMIFS(Fluxo!$N:$N,Fluxo!$S:$S,"&gt;"&amp;BK$5,Fluxo!$S:$S,"&lt;="&amp;BL$5,Fluxo!$D:$D,$D33)</f>
        <v>0</v>
      </c>
      <c r="BM33" s="18">
        <f>SUMIFS(Fluxo!$N:$N,Fluxo!$S:$S,"&gt;"&amp;BL$5,Fluxo!$S:$S,"&lt;="&amp;BM$5,Fluxo!$D:$D,$D33)</f>
        <v>0</v>
      </c>
      <c r="BN33" s="18">
        <f>SUMIFS(Fluxo!$N:$N,Fluxo!$S:$S,"&gt;"&amp;BM$5,Fluxo!$S:$S,"&lt;="&amp;BN$5,Fluxo!$D:$D,$D33)</f>
        <v>0</v>
      </c>
      <c r="BO33" s="18">
        <f>SUMIFS(Fluxo!$N:$N,Fluxo!$S:$S,"&gt;"&amp;BN$5,Fluxo!$S:$S,"&lt;="&amp;BO$5,Fluxo!$D:$D,$D33)</f>
        <v>0</v>
      </c>
      <c r="BP33" s="18">
        <f>SUMIFS(Fluxo!$N:$N,Fluxo!$S:$S,"&gt;"&amp;BO$5,Fluxo!$S:$S,"&lt;="&amp;BP$5,Fluxo!$D:$D,$D33)</f>
        <v>0</v>
      </c>
      <c r="BQ33" s="18">
        <f>SUMIFS(Fluxo!$N:$N,Fluxo!$S:$S,"&gt;"&amp;BP$5,Fluxo!$S:$S,"&lt;="&amp;BQ$5,Fluxo!$D:$D,$D33)</f>
        <v>0</v>
      </c>
      <c r="BR33" s="18">
        <f>SUMIFS(Fluxo!$N:$N,Fluxo!$S:$S,"&gt;"&amp;BQ$5,Fluxo!$S:$S,"&lt;="&amp;BR$5,Fluxo!$D:$D,$D33)</f>
        <v>0</v>
      </c>
      <c r="BS33" s="18">
        <f>SUMIFS(Fluxo!$N:$N,Fluxo!$S:$S,"&gt;"&amp;BR$5,Fluxo!$S:$S,"&lt;="&amp;BS$5,Fluxo!$D:$D,$D33)</f>
        <v>0</v>
      </c>
      <c r="BT33" s="18">
        <f>SUMIFS(Fluxo!$N:$N,Fluxo!$S:$S,"&gt;"&amp;BS$5,Fluxo!$S:$S,"&lt;="&amp;BT$5,Fluxo!$D:$D,$D33)</f>
        <v>0</v>
      </c>
      <c r="BU33" s="18">
        <f>SUMIFS(Fluxo!$N:$N,Fluxo!$S:$S,"&gt;"&amp;BT$5,Fluxo!$S:$S,"&lt;="&amp;BU$5,Fluxo!$D:$D,$D33)</f>
        <v>0</v>
      </c>
      <c r="BV33" s="18">
        <f>SUMIFS(Fluxo!$N:$N,Fluxo!$S:$S,"&gt;"&amp;BU$5,Fluxo!$S:$S,"&lt;="&amp;BV$5,Fluxo!$D:$D,$D33)</f>
        <v>0</v>
      </c>
      <c r="BW33" s="18">
        <f>SUMIFS(Fluxo!$N:$N,Fluxo!$S:$S,"&gt;"&amp;BV$5,Fluxo!$S:$S,"&lt;="&amp;BW$5,Fluxo!$D:$D,$D33)</f>
        <v>0</v>
      </c>
      <c r="BX33" s="18">
        <f>SUMIFS(Fluxo!$N:$N,Fluxo!$S:$S,"&gt;"&amp;BW$5,Fluxo!$S:$S,"&lt;="&amp;BX$5,Fluxo!$D:$D,$D33)</f>
        <v>0</v>
      </c>
      <c r="BY33" s="18">
        <f>SUMIFS(Fluxo!$N:$N,Fluxo!$S:$S,"&gt;"&amp;BX$5,Fluxo!$S:$S,"&lt;="&amp;BY$5,Fluxo!$D:$D,$D33)</f>
        <v>0</v>
      </c>
      <c r="BZ33" s="18">
        <f>SUMIFS(Fluxo!$N:$N,Fluxo!$S:$S,"&gt;"&amp;BY$5,Fluxo!$S:$S,"&lt;="&amp;BZ$5,Fluxo!$D:$D,$D33)</f>
        <v>0</v>
      </c>
      <c r="CA33" s="18">
        <f>SUMIFS(Fluxo!$N:$N,Fluxo!$S:$S,"&gt;"&amp;BZ$5,Fluxo!$S:$S,"&lt;="&amp;CA$5,Fluxo!$D:$D,$D33)</f>
        <v>0</v>
      </c>
      <c r="CB33" s="18">
        <f>SUMIFS(Fluxo!$N:$N,Fluxo!$S:$S,"&gt;"&amp;CA$5,Fluxo!$S:$S,"&lt;="&amp;CB$5,Fluxo!$D:$D,$D33)</f>
        <v>0</v>
      </c>
      <c r="CC33" s="18">
        <f>SUMIFS(Fluxo!$N:$N,Fluxo!$S:$S,"&gt;"&amp;CB$5,Fluxo!$S:$S,"&lt;="&amp;CC$5,Fluxo!$D:$D,$D33)</f>
        <v>0</v>
      </c>
      <c r="CD33" s="18">
        <f>SUMIFS(Fluxo!$N:$N,Fluxo!$S:$S,"&gt;"&amp;CC$5,Fluxo!$S:$S,"&lt;="&amp;CD$5,Fluxo!$D:$D,$D33)</f>
        <v>0</v>
      </c>
      <c r="CE33" s="18">
        <f>SUMIFS(Fluxo!$N:$N,Fluxo!$S:$S,"&gt;"&amp;CD$5,Fluxo!$S:$S,"&lt;="&amp;CE$5,Fluxo!$D:$D,$D33)</f>
        <v>0</v>
      </c>
      <c r="CF33" s="18">
        <f>SUMIFS(Fluxo!$N:$N,Fluxo!$S:$S,"&gt;"&amp;CE$5,Fluxo!$S:$S,"&lt;="&amp;CF$5,Fluxo!$D:$D,$D33)</f>
        <v>0</v>
      </c>
      <c r="CG33" s="18">
        <f>SUMIFS(Fluxo!$N:$N,Fluxo!$S:$S,"&gt;"&amp;CF$5,Fluxo!$S:$S,"&lt;="&amp;CG$5,Fluxo!$D:$D,$D33)</f>
        <v>0</v>
      </c>
      <c r="CH33" s="18">
        <f>SUMIFS(Fluxo!$N:$N,Fluxo!$S:$S,"&gt;"&amp;CG$5,Fluxo!$S:$S,"&lt;="&amp;CH$5,Fluxo!$D:$D,$D33)</f>
        <v>0</v>
      </c>
      <c r="CI33" s="18">
        <f>SUMIFS(Fluxo!$N:$N,Fluxo!$S:$S,"&gt;"&amp;CH$5,Fluxo!$S:$S,"&lt;="&amp;CI$5,Fluxo!$D:$D,$D33)</f>
        <v>0</v>
      </c>
      <c r="CJ33" s="18">
        <f>SUMIFS(Fluxo!$N:$N,Fluxo!$S:$S,"&gt;"&amp;CI$5,Fluxo!$S:$S,"&lt;="&amp;CJ$5,Fluxo!$D:$D,$D33)</f>
        <v>0</v>
      </c>
      <c r="CK33" s="18">
        <f>SUMIFS(Fluxo!$N:$N,Fluxo!$S:$S,"&gt;"&amp;CJ$5,Fluxo!$S:$S,"&lt;="&amp;CK$5,Fluxo!$D:$D,$D33)</f>
        <v>0</v>
      </c>
      <c r="CL33" s="18">
        <f>SUMIFS(Fluxo!$N:$N,Fluxo!$S:$S,"&gt;"&amp;CK$5,Fluxo!$S:$S,"&lt;="&amp;CL$5,Fluxo!$D:$D,$D33)</f>
        <v>0</v>
      </c>
      <c r="CM33" s="18">
        <f>SUMIFS(Fluxo!$N:$N,Fluxo!$S:$S,"&gt;"&amp;CL$5,Fluxo!$S:$S,"&lt;="&amp;CM$5,Fluxo!$D:$D,$D33)</f>
        <v>0</v>
      </c>
      <c r="CN33" s="18">
        <f>SUMIFS(Fluxo!$N:$N,Fluxo!$S:$S,"&gt;"&amp;CM$5,Fluxo!$S:$S,"&lt;="&amp;CN$5,Fluxo!$D:$D,$D33)</f>
        <v>0</v>
      </c>
      <c r="CO33" s="18">
        <f>SUMIFS(Fluxo!$N:$N,Fluxo!$S:$S,"&gt;"&amp;CN$5,Fluxo!$S:$S,"&lt;="&amp;CO$5,Fluxo!$D:$D,$D33)</f>
        <v>0</v>
      </c>
      <c r="CP33" s="18">
        <f>SUMIFS(Fluxo!$N:$N,Fluxo!$S:$S,"&gt;"&amp;CO$5,Fluxo!$S:$S,"&lt;="&amp;CP$5,Fluxo!$D:$D,$D33)</f>
        <v>0</v>
      </c>
      <c r="CQ33" s="18">
        <f>SUMIFS(Fluxo!$N:$N,Fluxo!$S:$S,"&gt;"&amp;CP$5,Fluxo!$S:$S,"&lt;="&amp;CQ$5,Fluxo!$D:$D,$D33)</f>
        <v>0</v>
      </c>
      <c r="CR33" s="18">
        <f>SUMIFS(Fluxo!$N:$N,Fluxo!$S:$S,"&gt;"&amp;CQ$5,Fluxo!$S:$S,"&lt;="&amp;CR$5,Fluxo!$D:$D,$D33)</f>
        <v>0</v>
      </c>
      <c r="CS33" s="18">
        <f>SUMIFS(Fluxo!$N:$N,Fluxo!$S:$S,"&gt;"&amp;CR$5,Fluxo!$S:$S,"&lt;="&amp;CS$5,Fluxo!$D:$D,$D33)</f>
        <v>0</v>
      </c>
      <c r="CT33" s="18">
        <f>SUMIFS(Fluxo!$N:$N,Fluxo!$S:$S,"&gt;"&amp;CS$5,Fluxo!$S:$S,"&lt;="&amp;CT$5,Fluxo!$D:$D,$D33)</f>
        <v>0</v>
      </c>
      <c r="CU33" s="18">
        <f>SUMIFS(Fluxo!$N:$N,Fluxo!$S:$S,"&gt;"&amp;CT$5,Fluxo!$S:$S,"&lt;="&amp;CU$5,Fluxo!$D:$D,$D33)</f>
        <v>0</v>
      </c>
      <c r="CV33" s="18">
        <f>SUMIFS(Fluxo!$N:$N,Fluxo!$S:$S,"&gt;"&amp;CU$5,Fluxo!$S:$S,"&lt;="&amp;CV$5,Fluxo!$D:$D,$D33)</f>
        <v>0</v>
      </c>
      <c r="CW33" s="18">
        <f>SUMIFS(Fluxo!$N:$N,Fluxo!$S:$S,"&gt;"&amp;CV$5,Fluxo!$S:$S,"&lt;="&amp;CW$5,Fluxo!$D:$D,$D33)</f>
        <v>0</v>
      </c>
      <c r="CX33" s="18">
        <f>SUMIFS(Fluxo!$N:$N,Fluxo!$S:$S,"&gt;"&amp;CW$5,Fluxo!$S:$S,"&lt;="&amp;CX$5,Fluxo!$D:$D,$D33)</f>
        <v>0</v>
      </c>
      <c r="CY33" s="18">
        <f>SUMIFS(Fluxo!$N:$N,Fluxo!$S:$S,"&gt;"&amp;CX$5,Fluxo!$S:$S,"&lt;="&amp;CY$5,Fluxo!$D:$D,$D33)</f>
        <v>0</v>
      </c>
      <c r="CZ33" s="18">
        <f>SUMIFS(Fluxo!$N:$N,Fluxo!$S:$S,"&gt;"&amp;CY$5,Fluxo!$S:$S,"&lt;="&amp;CZ$5,Fluxo!$D:$D,$D33)</f>
        <v>0</v>
      </c>
      <c r="DA33" s="18">
        <f>SUMIFS(Fluxo!$N:$N,Fluxo!$S:$S,"&gt;"&amp;CZ$5,Fluxo!$S:$S,"&lt;="&amp;DA$5,Fluxo!$D:$D,$D33)</f>
        <v>0</v>
      </c>
      <c r="DB33" s="18">
        <f>SUMIFS(Fluxo!$N:$N,Fluxo!$S:$S,"&gt;"&amp;DA$5,Fluxo!$S:$S,"&lt;="&amp;DB$5,Fluxo!$D:$D,$D33)</f>
        <v>0</v>
      </c>
      <c r="DC33" s="18">
        <f>SUMIFS(Fluxo!$N:$N,Fluxo!$S:$S,"&gt;"&amp;DB$5,Fluxo!$S:$S,"&lt;="&amp;DC$5,Fluxo!$D:$D,$D33)</f>
        <v>0</v>
      </c>
      <c r="DD33" s="18">
        <f>SUMIFS(Fluxo!$N:$N,Fluxo!$S:$S,"&gt;"&amp;DC$5,Fluxo!$S:$S,"&lt;="&amp;DD$5,Fluxo!$D:$D,$D33)</f>
        <v>0</v>
      </c>
      <c r="DE33" s="18">
        <f>SUMIFS(Fluxo!$N:$N,Fluxo!$S:$S,"&gt;"&amp;DD$5,Fluxo!$S:$S,"&lt;="&amp;DE$5,Fluxo!$D:$D,$D33)</f>
        <v>0</v>
      </c>
      <c r="DF33" s="18">
        <f>SUMIFS(Fluxo!$N:$N,Fluxo!$S:$S,"&gt;"&amp;DE$5,Fluxo!$S:$S,"&lt;="&amp;DF$5,Fluxo!$D:$D,$D33)</f>
        <v>0</v>
      </c>
      <c r="DG33" s="18">
        <f>SUMIFS(Fluxo!$N:$N,Fluxo!$S:$S,"&gt;"&amp;DF$5,Fluxo!$S:$S,"&lt;="&amp;DG$5,Fluxo!$D:$D,$D33)</f>
        <v>0</v>
      </c>
      <c r="DH33" s="18">
        <f>SUMIFS(Fluxo!$N:$N,Fluxo!$S:$S,"&gt;"&amp;DG$5,Fluxo!$S:$S,"&lt;="&amp;DH$5,Fluxo!$D:$D,$D33)</f>
        <v>0</v>
      </c>
      <c r="DI33" s="18">
        <f>SUMIFS(Fluxo!$N:$N,Fluxo!$S:$S,"&gt;"&amp;DH$5,Fluxo!$S:$S,"&lt;="&amp;DI$5,Fluxo!$D:$D,$D33)</f>
        <v>0</v>
      </c>
      <c r="DJ33" s="18">
        <f>SUMIFS(Fluxo!$N:$N,Fluxo!$S:$S,"&gt;"&amp;DI$5,Fluxo!$S:$S,"&lt;="&amp;DJ$5,Fluxo!$D:$D,$D33)</f>
        <v>0</v>
      </c>
      <c r="DK33" s="18">
        <f>SUMIFS(Fluxo!$N:$N,Fluxo!$S:$S,"&gt;"&amp;DJ$5,Fluxo!$S:$S,"&lt;="&amp;DK$5,Fluxo!$D:$D,$D33)</f>
        <v>0</v>
      </c>
      <c r="DL33" s="18">
        <f>SUMIFS(Fluxo!$N:$N,Fluxo!$S:$S,"&gt;"&amp;DK$5,Fluxo!$S:$S,"&lt;="&amp;DL$5,Fluxo!$D:$D,$D33)</f>
        <v>0</v>
      </c>
      <c r="DM33" s="18">
        <f>SUMIFS(Fluxo!$N:$N,Fluxo!$S:$S,"&gt;"&amp;DL$5,Fluxo!$S:$S,"&lt;="&amp;DM$5,Fluxo!$D:$D,$D33)</f>
        <v>0</v>
      </c>
      <c r="DN33" s="18">
        <f>SUMIFS(Fluxo!$N:$N,Fluxo!$S:$S,"&gt;"&amp;DM$5,Fluxo!$S:$S,"&lt;="&amp;DN$5,Fluxo!$D:$D,$D33)</f>
        <v>0</v>
      </c>
      <c r="DO33" s="18">
        <f>SUMIFS(Fluxo!$N:$N,Fluxo!$S:$S,"&gt;"&amp;DN$5,Fluxo!$S:$S,"&lt;="&amp;DO$5,Fluxo!$D:$D,$D33)</f>
        <v>0</v>
      </c>
      <c r="DP33" s="18">
        <f>SUMIFS(Fluxo!$N:$N,Fluxo!$S:$S,"&gt;"&amp;DO$5,Fluxo!$S:$S,"&lt;="&amp;DP$5,Fluxo!$D:$D,$D33)</f>
        <v>0</v>
      </c>
      <c r="DQ33" s="18">
        <f>SUMIFS(Fluxo!$N:$N,Fluxo!$S:$S,"&gt;"&amp;DP$5,Fluxo!$S:$S,"&lt;="&amp;DQ$5,Fluxo!$D:$D,$D33)</f>
        <v>0</v>
      </c>
      <c r="DR33" s="18">
        <f>SUMIFS(Fluxo!$N:$N,Fluxo!$S:$S,"&gt;"&amp;DQ$5,Fluxo!$S:$S,"&lt;="&amp;DR$5,Fluxo!$D:$D,$D33)</f>
        <v>0</v>
      </c>
      <c r="DS33" s="18">
        <f>SUMIFS(Fluxo!$N:$N,Fluxo!$S:$S,"&gt;"&amp;DR$5,Fluxo!$S:$S,"&lt;="&amp;DS$5,Fluxo!$D:$D,$D33)</f>
        <v>0</v>
      </c>
      <c r="DT33" s="18">
        <f>SUMIFS(Fluxo!$N:$N,Fluxo!$S:$S,"&gt;"&amp;DS$5,Fluxo!$S:$S,"&lt;="&amp;DT$5,Fluxo!$D:$D,$D33)</f>
        <v>0</v>
      </c>
      <c r="DU33" s="18">
        <f>SUMIFS(Fluxo!$N:$N,Fluxo!$S:$S,"&gt;"&amp;DT$5,Fluxo!$S:$S,"&lt;="&amp;DU$5,Fluxo!$D:$D,$D33)</f>
        <v>0</v>
      </c>
      <c r="DV33" s="18">
        <f>SUMIFS(Fluxo!$N:$N,Fluxo!$S:$S,"&gt;"&amp;DU$5,Fluxo!$S:$S,"&lt;="&amp;DV$5,Fluxo!$D:$D,$D33)</f>
        <v>0</v>
      </c>
      <c r="DW33" s="18">
        <f>SUMIFS(Fluxo!$N:$N,Fluxo!$S:$S,"&gt;"&amp;DV$5,Fluxo!$S:$S,"&lt;="&amp;DW$5,Fluxo!$D:$D,$D33)</f>
        <v>0</v>
      </c>
      <c r="DX33" s="18">
        <f>SUMIFS(Fluxo!$N:$N,Fluxo!$S:$S,"&gt;"&amp;DW$5,Fluxo!$S:$S,"&lt;="&amp;DX$5,Fluxo!$D:$D,$D33)</f>
        <v>0</v>
      </c>
      <c r="DY33" s="18">
        <f>SUMIFS(Fluxo!$N:$N,Fluxo!$S:$S,"&gt;"&amp;DX$5,Fluxo!$S:$S,"&lt;="&amp;DY$5,Fluxo!$D:$D,$D33)</f>
        <v>0</v>
      </c>
      <c r="DZ33" s="18">
        <f>SUMIFS(Fluxo!$N:$N,Fluxo!$S:$S,"&gt;"&amp;DY$5,Fluxo!$S:$S,"&lt;="&amp;DZ$5,Fluxo!$D:$D,$D33)</f>
        <v>0</v>
      </c>
      <c r="EA33" s="18">
        <f>SUMIFS(Fluxo!$N:$N,Fluxo!$S:$S,"&gt;"&amp;DZ$5,Fluxo!$S:$S,"&lt;="&amp;EA$5,Fluxo!$D:$D,$D33)</f>
        <v>0</v>
      </c>
      <c r="EB33" s="18">
        <f>SUMIFS(Fluxo!$N:$N,Fluxo!$S:$S,"&gt;"&amp;EA$5,Fluxo!$S:$S,"&lt;="&amp;EB$5,Fluxo!$D:$D,$D33)</f>
        <v>0</v>
      </c>
      <c r="EC33" s="18">
        <f>SUMIFS(Fluxo!$N:$N,Fluxo!$S:$S,"&gt;"&amp;EB$5,Fluxo!$S:$S,"&lt;="&amp;EC$5,Fluxo!$D:$D,$D33)</f>
        <v>0</v>
      </c>
      <c r="ED33" s="18">
        <f>SUMIFS(Fluxo!$N:$N,Fluxo!$S:$S,"&gt;"&amp;EC$5,Fluxo!$S:$S,"&lt;="&amp;ED$5,Fluxo!$D:$D,$D33)</f>
        <v>0</v>
      </c>
      <c r="EE33" s="18">
        <f>SUMIFS(Fluxo!$N:$N,Fluxo!$S:$S,"&gt;"&amp;ED$5,Fluxo!$S:$S,"&lt;="&amp;EE$5,Fluxo!$D:$D,$D33)</f>
        <v>0</v>
      </c>
      <c r="EF33" s="18">
        <f>SUMIFS(Fluxo!$N:$N,Fluxo!$S:$S,"&gt;"&amp;EE$5,Fluxo!$S:$S,"&lt;="&amp;EF$5,Fluxo!$D:$D,$D33)</f>
        <v>0</v>
      </c>
      <c r="EG33" s="18">
        <f>SUMIFS(Fluxo!$N:$N,Fluxo!$S:$S,"&gt;"&amp;EF$5,Fluxo!$S:$S,"&lt;="&amp;EG$5,Fluxo!$D:$D,$D33)</f>
        <v>0</v>
      </c>
      <c r="EH33" s="18">
        <f>SUMIFS(Fluxo!$N:$N,Fluxo!$S:$S,"&gt;"&amp;EG$5,Fluxo!$S:$S,"&lt;="&amp;EH$5,Fluxo!$D:$D,$D33)</f>
        <v>0</v>
      </c>
      <c r="EI33" s="18">
        <f>SUMIFS(Fluxo!$N:$N,Fluxo!$S:$S,"&gt;"&amp;EH$5,Fluxo!$S:$S,"&lt;="&amp;EI$5,Fluxo!$D:$D,$D33)</f>
        <v>0</v>
      </c>
      <c r="EJ33" s="18">
        <f>SUMIFS(Fluxo!$N:$N,Fluxo!$S:$S,"&gt;"&amp;EI$5,Fluxo!$S:$S,"&lt;="&amp;EJ$5,Fluxo!$D:$D,$D33)</f>
        <v>0</v>
      </c>
      <c r="EK33" s="18">
        <f>SUMIFS(Fluxo!$N:$N,Fluxo!$S:$S,"&gt;"&amp;EJ$5,Fluxo!$S:$S,"&lt;="&amp;EK$5,Fluxo!$D:$D,$D33)</f>
        <v>0</v>
      </c>
      <c r="EL33" s="18">
        <f>SUMIFS(Fluxo!$N:$N,Fluxo!$S:$S,"&gt;"&amp;EK$5,Fluxo!$S:$S,"&lt;="&amp;EL$5,Fluxo!$D:$D,$D33)</f>
        <v>0</v>
      </c>
      <c r="EM33" s="18">
        <f>SUMIFS(Fluxo!$N:$N,Fluxo!$S:$S,"&gt;"&amp;EL$5,Fluxo!$S:$S,"&lt;="&amp;EM$5,Fluxo!$D:$D,$D33)</f>
        <v>0</v>
      </c>
      <c r="EN33" s="18">
        <f>SUMIFS(Fluxo!$N:$N,Fluxo!$S:$S,"&gt;"&amp;EM$5,Fluxo!$S:$S,"&lt;="&amp;EN$5,Fluxo!$D:$D,$D33)</f>
        <v>0</v>
      </c>
      <c r="EO33" s="18">
        <f>SUMIFS(Fluxo!$N:$N,Fluxo!$S:$S,"&gt;"&amp;EN$5,Fluxo!$S:$S,"&lt;="&amp;EO$5,Fluxo!$D:$D,$D33)</f>
        <v>0</v>
      </c>
      <c r="EP33" s="18">
        <f>SUMIFS(Fluxo!$N:$N,Fluxo!$S:$S,"&gt;"&amp;EO$5,Fluxo!$S:$S,"&lt;="&amp;EP$5,Fluxo!$D:$D,$D33)</f>
        <v>0</v>
      </c>
      <c r="EQ33" s="18">
        <f>SUMIFS(Fluxo!$N:$N,Fluxo!$S:$S,"&gt;"&amp;EP$5,Fluxo!$S:$S,"&lt;="&amp;EQ$5,Fluxo!$D:$D,$D33)</f>
        <v>0</v>
      </c>
      <c r="ER33" s="18">
        <f>SUMIFS(Fluxo!$N:$N,Fluxo!$S:$S,"&gt;"&amp;EQ$5,Fluxo!$S:$S,"&lt;="&amp;ER$5,Fluxo!$D:$D,$D33)</f>
        <v>0</v>
      </c>
      <c r="ES33" s="18">
        <f>SUMIFS(Fluxo!$N:$N,Fluxo!$S:$S,"&gt;"&amp;ER$5,Fluxo!$S:$S,"&lt;="&amp;ES$5,Fluxo!$D:$D,$D33)</f>
        <v>0</v>
      </c>
      <c r="ET33" s="18">
        <f>SUMIFS(Fluxo!$N:$N,Fluxo!$S:$S,"&gt;"&amp;ES$5,Fluxo!$S:$S,"&lt;="&amp;ET$5,Fluxo!$D:$D,$D33)</f>
        <v>0</v>
      </c>
      <c r="EU33" s="18">
        <f>SUMIFS(Fluxo!$N:$N,Fluxo!$S:$S,"&gt;"&amp;ET$5,Fluxo!$S:$S,"&lt;="&amp;EU$5,Fluxo!$D:$D,$D33)</f>
        <v>0</v>
      </c>
      <c r="EV33" s="18">
        <f>SUMIFS(Fluxo!$N:$N,Fluxo!$S:$S,"&gt;"&amp;EU$5,Fluxo!$S:$S,"&lt;="&amp;EV$5,Fluxo!$D:$D,$D33)</f>
        <v>0</v>
      </c>
      <c r="EW33" s="18">
        <f>SUMIFS(Fluxo!$N:$N,Fluxo!$S:$S,"&gt;"&amp;EV$5,Fluxo!$S:$S,"&lt;="&amp;EW$5,Fluxo!$D:$D,$D33)</f>
        <v>0</v>
      </c>
      <c r="EX33" s="18">
        <f>SUMIFS(Fluxo!$N:$N,Fluxo!$S:$S,"&gt;"&amp;EW$5,Fluxo!$S:$S,"&lt;="&amp;EX$5,Fluxo!$D:$D,$D33)</f>
        <v>0</v>
      </c>
      <c r="EY33" s="18">
        <f>SUMIFS(Fluxo!$N:$N,Fluxo!$S:$S,"&gt;"&amp;EX$5,Fluxo!$S:$S,"&lt;="&amp;EY$5,Fluxo!$D:$D,$D33)</f>
        <v>0</v>
      </c>
      <c r="EZ33" s="18">
        <f>SUMIFS(Fluxo!$N:$N,Fluxo!$S:$S,"&gt;"&amp;EY$5,Fluxo!$S:$S,"&lt;="&amp;EZ$5,Fluxo!$D:$D,$D33)</f>
        <v>0</v>
      </c>
      <c r="FA33" s="18">
        <f>SUMIFS(Fluxo!$N:$N,Fluxo!$S:$S,"&gt;"&amp;EZ$5,Fluxo!$S:$S,"&lt;="&amp;FA$5,Fluxo!$D:$D,$D33)</f>
        <v>0</v>
      </c>
      <c r="FB33" s="18">
        <f>SUMIFS(Fluxo!$N:$N,Fluxo!$S:$S,"&gt;"&amp;FA$5,Fluxo!$S:$S,"&lt;="&amp;FB$5,Fluxo!$D:$D,$D33)</f>
        <v>0</v>
      </c>
      <c r="FC33" s="18">
        <f>SUMIFS(Fluxo!$N:$N,Fluxo!$S:$S,"&gt;"&amp;FB$5,Fluxo!$S:$S,"&lt;="&amp;FC$5,Fluxo!$D:$D,$D33)</f>
        <v>0</v>
      </c>
      <c r="FD33" s="18">
        <f>SUMIFS(Fluxo!$N:$N,Fluxo!$S:$S,"&gt;"&amp;FC$5,Fluxo!$S:$S,"&lt;="&amp;FD$5,Fluxo!$D:$D,$D33)</f>
        <v>0</v>
      </c>
      <c r="FE33" s="18">
        <f>SUMIFS(Fluxo!$N:$N,Fluxo!$S:$S,"&gt;"&amp;FD$5,Fluxo!$S:$S,"&lt;="&amp;FE$5,Fluxo!$D:$D,$D33)</f>
        <v>0</v>
      </c>
      <c r="FF33" s="18">
        <f>SUMIFS(Fluxo!$N:$N,Fluxo!$S:$S,"&gt;"&amp;FE$5,Fluxo!$S:$S,"&lt;="&amp;FF$5,Fluxo!$D:$D,$D33)</f>
        <v>0</v>
      </c>
      <c r="FG33" s="18">
        <f>SUMIFS(Fluxo!$N:$N,Fluxo!$S:$S,"&gt;"&amp;FF$5,Fluxo!$S:$S,"&lt;="&amp;FG$5,Fluxo!$D:$D,$D33)</f>
        <v>0</v>
      </c>
      <c r="FH33" s="18">
        <f>SUMIFS(Fluxo!$N:$N,Fluxo!$S:$S,"&gt;"&amp;FG$5,Fluxo!$S:$S,"&lt;="&amp;FH$5,Fluxo!$D:$D,$D33)</f>
        <v>0</v>
      </c>
      <c r="FI33" s="18">
        <f>SUMIFS(Fluxo!$N:$N,Fluxo!$S:$S,"&gt;"&amp;FH$5,Fluxo!$S:$S,"&lt;="&amp;FI$5,Fluxo!$D:$D,$D33)</f>
        <v>0</v>
      </c>
      <c r="FJ33" s="18">
        <f>SUMIFS(Fluxo!$N:$N,Fluxo!$S:$S,"&gt;"&amp;FI$5,Fluxo!$S:$S,"&lt;="&amp;FJ$5,Fluxo!$D:$D,$D33)</f>
        <v>0</v>
      </c>
      <c r="FK33" s="18">
        <f>SUMIFS(Fluxo!$N:$N,Fluxo!$S:$S,"&gt;"&amp;FJ$5,Fluxo!$S:$S,"&lt;="&amp;FK$5,Fluxo!$D:$D,$D33)</f>
        <v>0</v>
      </c>
      <c r="FL33" s="18">
        <f>SUMIFS(Fluxo!$N:$N,Fluxo!$S:$S,"&gt;"&amp;FK$5,Fluxo!$S:$S,"&lt;="&amp;FL$5,Fluxo!$D:$D,$D33)</f>
        <v>0</v>
      </c>
      <c r="FM33" s="18">
        <f>SUMIFS(Fluxo!$N:$N,Fluxo!$S:$S,"&gt;"&amp;FL$5,Fluxo!$S:$S,"&lt;="&amp;FM$5,Fluxo!$D:$D,$D33)</f>
        <v>0</v>
      </c>
      <c r="FN33" s="18">
        <f>SUMIFS(Fluxo!$N:$N,Fluxo!$S:$S,"&gt;"&amp;FM$5,Fluxo!$S:$S,"&lt;="&amp;FN$5,Fluxo!$D:$D,$D33)</f>
        <v>0</v>
      </c>
      <c r="FO33" s="18">
        <f>SUMIFS(Fluxo!$N:$N,Fluxo!$S:$S,"&gt;"&amp;FN$5,Fluxo!$S:$S,"&lt;="&amp;FO$5,Fluxo!$D:$D,$D33)</f>
        <v>0</v>
      </c>
      <c r="FP33" s="18">
        <f>SUMIFS(Fluxo!$N:$N,Fluxo!$S:$S,"&gt;"&amp;FO$5,Fluxo!$S:$S,"&lt;="&amp;FP$5,Fluxo!$D:$D,$D33)</f>
        <v>0</v>
      </c>
      <c r="FQ33" s="18">
        <f>SUMIFS(Fluxo!$N:$N,Fluxo!$S:$S,"&gt;"&amp;FP$5,Fluxo!$S:$S,"&lt;="&amp;FQ$5,Fluxo!$D:$D,$D33)</f>
        <v>0</v>
      </c>
      <c r="FR33" s="18">
        <f>SUMIFS(Fluxo!$N:$N,Fluxo!$S:$S,"&gt;"&amp;FQ$5,Fluxo!$S:$S,"&lt;="&amp;FR$5,Fluxo!$D:$D,$D33)</f>
        <v>0</v>
      </c>
      <c r="FS33" s="18">
        <f>SUMIFS(Fluxo!$N:$N,Fluxo!$S:$S,"&gt;"&amp;FR$5,Fluxo!$S:$S,"&lt;="&amp;FS$5,Fluxo!$D:$D,$D33)</f>
        <v>0</v>
      </c>
      <c r="FT33" s="18">
        <f>SUMIFS(Fluxo!$N:$N,Fluxo!$S:$S,"&gt;"&amp;FS$5,Fluxo!$S:$S,"&lt;="&amp;FT$5,Fluxo!$D:$D,$D33)</f>
        <v>0</v>
      </c>
      <c r="FU33" s="18">
        <f>SUMIFS(Fluxo!$N:$N,Fluxo!$S:$S,"&gt;"&amp;FT$5,Fluxo!$S:$S,"&lt;="&amp;FU$5,Fluxo!$D:$D,$D33)</f>
        <v>0</v>
      </c>
      <c r="FV33" s="18">
        <f>SUMIFS(Fluxo!$N:$N,Fluxo!$S:$S,"&gt;"&amp;FU$5,Fluxo!$S:$S,"&lt;="&amp;FV$5,Fluxo!$D:$D,$D33)</f>
        <v>0</v>
      </c>
      <c r="FW33" s="18">
        <f>SUMIFS(Fluxo!$N:$N,Fluxo!$S:$S,"&gt;"&amp;FV$5,Fluxo!$S:$S,"&lt;="&amp;FW$5,Fluxo!$D:$D,$D33)</f>
        <v>0</v>
      </c>
      <c r="FX33" s="18">
        <f>SUMIFS(Fluxo!$N:$N,Fluxo!$S:$S,"&gt;"&amp;FW$5,Fluxo!$S:$S,"&lt;="&amp;FX$5,Fluxo!$D:$D,$D33)</f>
        <v>0</v>
      </c>
      <c r="FY33" s="18">
        <f>SUMIFS(Fluxo!$N:$N,Fluxo!$S:$S,"&gt;"&amp;FX$5,Fluxo!$S:$S,"&lt;="&amp;FY$5,Fluxo!$D:$D,$D33)</f>
        <v>0</v>
      </c>
      <c r="FZ33" s="18">
        <f>SUMIFS(Fluxo!$N:$N,Fluxo!$S:$S,"&gt;"&amp;FY$5,Fluxo!$S:$S,"&lt;="&amp;FZ$5,Fluxo!$D:$D,$D33)</f>
        <v>0</v>
      </c>
      <c r="GA33" s="18">
        <f>SUMIFS(Fluxo!$N:$N,Fluxo!$S:$S,"&gt;"&amp;FZ$5,Fluxo!$S:$S,"&lt;="&amp;GA$5,Fluxo!$D:$D,$D33)</f>
        <v>0</v>
      </c>
      <c r="GB33" s="18">
        <f>SUMIFS(Fluxo!$N:$N,Fluxo!$S:$S,"&gt;"&amp;GA$5,Fluxo!$S:$S,"&lt;="&amp;GB$5,Fluxo!$D:$D,$D33)</f>
        <v>0</v>
      </c>
      <c r="GC33" s="18">
        <f>SUMIFS(Fluxo!$N:$N,Fluxo!$S:$S,"&gt;"&amp;GB$5,Fluxo!$S:$S,"&lt;="&amp;GC$5,Fluxo!$D:$D,$D33)</f>
        <v>0</v>
      </c>
      <c r="GD33" s="18">
        <f>SUMIFS(Fluxo!$N:$N,Fluxo!$S:$S,"&gt;"&amp;GC$5,Fluxo!$S:$S,"&lt;="&amp;GD$5,Fluxo!$D:$D,$D33)</f>
        <v>0</v>
      </c>
      <c r="GE33" s="18">
        <f>SUMIFS(Fluxo!$N:$N,Fluxo!$S:$S,"&gt;"&amp;GD$5,Fluxo!$S:$S,"&lt;="&amp;GE$5,Fluxo!$D:$D,$D33)</f>
        <v>0</v>
      </c>
      <c r="GF33" s="18">
        <f>SUMIFS(Fluxo!$N:$N,Fluxo!$S:$S,"&gt;"&amp;GE$5,Fluxo!$S:$S,"&lt;="&amp;GF$5,Fluxo!$D:$D,$D33)</f>
        <v>0</v>
      </c>
      <c r="GG33" s="18">
        <f>SUMIFS(Fluxo!$N:$N,Fluxo!$S:$S,"&gt;"&amp;GF$5,Fluxo!$S:$S,"&lt;="&amp;GG$5,Fluxo!$D:$D,$D33)</f>
        <v>0</v>
      </c>
      <c r="GH33" s="18">
        <f>SUMIFS(Fluxo!$N:$N,Fluxo!$S:$S,"&gt;"&amp;GG$5,Fluxo!$S:$S,"&lt;="&amp;GH$5,Fluxo!$D:$D,$D33)</f>
        <v>0</v>
      </c>
      <c r="GI33" s="18">
        <f>SUMIFS(Fluxo!$N:$N,Fluxo!$S:$S,"&gt;"&amp;GH$5,Fluxo!$S:$S,"&lt;="&amp;GI$5,Fluxo!$D:$D,$D33)</f>
        <v>0</v>
      </c>
      <c r="GJ33" s="18">
        <f>SUMIFS(Fluxo!$N:$N,Fluxo!$S:$S,"&gt;"&amp;GI$5,Fluxo!$S:$S,"&lt;="&amp;GJ$5,Fluxo!$D:$D,$D33)</f>
        <v>0</v>
      </c>
      <c r="GK33" s="18">
        <f>SUMIFS(Fluxo!$N:$N,Fluxo!$S:$S,"&gt;"&amp;GJ$5,Fluxo!$S:$S,"&lt;="&amp;GK$5,Fluxo!$D:$D,$D33)</f>
        <v>0</v>
      </c>
      <c r="GL33" s="18">
        <f>SUMIFS(Fluxo!$N:$N,Fluxo!$S:$S,"&gt;"&amp;GK$5,Fluxo!$S:$S,"&lt;="&amp;GL$5,Fluxo!$D:$D,$D33)</f>
        <v>0</v>
      </c>
      <c r="GM33" s="18">
        <f>SUMIFS(Fluxo!$N:$N,Fluxo!$S:$S,"&gt;"&amp;GL$5,Fluxo!$S:$S,"&lt;="&amp;GM$5,Fluxo!$D:$D,$D33)</f>
        <v>0</v>
      </c>
      <c r="GN33" s="18">
        <f>SUMIFS(Fluxo!$N:$N,Fluxo!$S:$S,"&gt;"&amp;GM$5,Fluxo!$S:$S,"&lt;="&amp;GN$5,Fluxo!$D:$D,$D33)</f>
        <v>0</v>
      </c>
      <c r="GO33" s="18">
        <f>SUMIFS(Fluxo!$N:$N,Fluxo!$S:$S,"&gt;"&amp;GN$5,Fluxo!$S:$S,"&lt;="&amp;GO$5,Fluxo!$D:$D,$D33)</f>
        <v>0</v>
      </c>
      <c r="GP33" s="18">
        <f>SUMIFS(Fluxo!$N:$N,Fluxo!$S:$S,"&gt;"&amp;GO$5,Fluxo!$S:$S,"&lt;="&amp;GP$5,Fluxo!$D:$D,$D33)</f>
        <v>0</v>
      </c>
      <c r="GQ33" s="18">
        <f>SUMIFS(Fluxo!$N:$N,Fluxo!$S:$S,"&gt;"&amp;GP$5,Fluxo!$S:$S,"&lt;="&amp;GQ$5,Fluxo!$D:$D,$D33)</f>
        <v>0</v>
      </c>
      <c r="GR33" s="18">
        <f>SUMIFS(Fluxo!$N:$N,Fluxo!$S:$S,"&gt;"&amp;GQ$5,Fluxo!$S:$S,"&lt;="&amp;GR$5,Fluxo!$D:$D,$D33)</f>
        <v>0</v>
      </c>
      <c r="GS33" s="18">
        <f>SUMIFS(Fluxo!$N:$N,Fluxo!$S:$S,"&gt;"&amp;GR$5,Fluxo!$S:$S,"&lt;="&amp;GS$5,Fluxo!$D:$D,$D33)</f>
        <v>0</v>
      </c>
      <c r="GT33" s="18">
        <f>SUMIFS(Fluxo!$N:$N,Fluxo!$S:$S,"&gt;"&amp;GS$5,Fluxo!$S:$S,"&lt;="&amp;GT$5,Fluxo!$D:$D,$D33)</f>
        <v>0</v>
      </c>
      <c r="GU33" s="18">
        <f>SUMIFS(Fluxo!$N:$N,Fluxo!$S:$S,"&gt;"&amp;GT$5,Fluxo!$S:$S,"&lt;="&amp;GU$5,Fluxo!$D:$D,$D33)</f>
        <v>0</v>
      </c>
      <c r="GV33" s="18">
        <f>SUMIFS(Fluxo!$N:$N,Fluxo!$S:$S,"&gt;"&amp;GU$5,Fluxo!$S:$S,"&lt;="&amp;GV$5,Fluxo!$D:$D,$D33)</f>
        <v>0</v>
      </c>
      <c r="GW33" s="18">
        <f>SUMIFS(Fluxo!$N:$N,Fluxo!$S:$S,"&gt;"&amp;GV$5,Fluxo!$S:$S,"&lt;="&amp;GW$5,Fluxo!$D:$D,$D33)</f>
        <v>0</v>
      </c>
      <c r="GX33" s="18">
        <f>SUMIFS(Fluxo!$N:$N,Fluxo!$S:$S,"&gt;"&amp;GW$5,Fluxo!$S:$S,"&lt;="&amp;GX$5,Fluxo!$D:$D,$D33)</f>
        <v>0</v>
      </c>
      <c r="GY33" s="18">
        <f>SUMIFS(Fluxo!$N:$N,Fluxo!$S:$S,"&gt;"&amp;GX$5,Fluxo!$S:$S,"&lt;="&amp;GY$5,Fluxo!$D:$D,$D33)</f>
        <v>0</v>
      </c>
      <c r="GZ33" s="18">
        <f>SUMIFS(Fluxo!$N:$N,Fluxo!$S:$S,"&gt;"&amp;GY$5,Fluxo!$S:$S,"&lt;="&amp;GZ$5,Fluxo!$D:$D,$D33)</f>
        <v>0</v>
      </c>
      <c r="HA33" s="18">
        <f>SUMIFS(Fluxo!$N:$N,Fluxo!$S:$S,"&gt;"&amp;GZ$5,Fluxo!$S:$S,"&lt;="&amp;HA$5,Fluxo!$D:$D,$D33)</f>
        <v>0</v>
      </c>
      <c r="HB33" s="18">
        <f>SUMIFS(Fluxo!$N:$N,Fluxo!$S:$S,"&gt;"&amp;HA$5,Fluxo!$S:$S,"&lt;="&amp;HB$5,Fluxo!$D:$D,$D33)</f>
        <v>0</v>
      </c>
      <c r="HC33" s="18">
        <f>SUMIFS(Fluxo!$N:$N,Fluxo!$S:$S,"&gt;"&amp;HB$5,Fluxo!$S:$S,"&lt;="&amp;HC$5,Fluxo!$D:$D,$D33)</f>
        <v>0</v>
      </c>
      <c r="HD33" s="18">
        <f>SUMIFS(Fluxo!$N:$N,Fluxo!$S:$S,"&gt;"&amp;HC$5,Fluxo!$S:$S,"&lt;="&amp;HD$5,Fluxo!$D:$D,$D33)</f>
        <v>0</v>
      </c>
      <c r="HE33" s="18">
        <f>SUMIFS(Fluxo!$N:$N,Fluxo!$S:$S,"&gt;"&amp;HD$5,Fluxo!$S:$S,"&lt;="&amp;HE$5,Fluxo!$D:$D,$D33)</f>
        <v>0</v>
      </c>
      <c r="HF33" s="18">
        <f>SUMIFS(Fluxo!$N:$N,Fluxo!$S:$S,"&gt;"&amp;HE$5,Fluxo!$S:$S,"&lt;="&amp;HF$5,Fluxo!$D:$D,$D33)</f>
        <v>0</v>
      </c>
    </row>
    <row r="34" spans="1:214" s="16" customFormat="1">
      <c r="A34" s="20">
        <f t="shared" si="15"/>
        <v>24</v>
      </c>
      <c r="B34" s="140" t="str">
        <f>'Check Carteira'!C26</f>
        <v>E.1016.99.01.0084</v>
      </c>
      <c r="C34" s="19">
        <v>1</v>
      </c>
      <c r="D34" s="129" t="str">
        <f>'Check Carteira'!F26</f>
        <v>A-0084</v>
      </c>
      <c r="E34" s="21">
        <f>IFERROR(INDEX(Contratos!L:L,MATCH(D34,Contratos!R:R,0)),"")</f>
        <v>45365</v>
      </c>
      <c r="F34" s="139">
        <f>IFERROR(INDEX(Contratos!G:G,MATCH(D34,Contratos!R:R,0)),"")</f>
        <v>1060038.26</v>
      </c>
      <c r="G34" s="83" t="str">
        <f ca="1">IFERROR(XNPV(#REF!,OFFSET(J34,0,MATCH(EOMONTH(E34,0),$J$5:$HF$5,0)-1,1,COUNT($J$5:$HF$5)-MATCH(EOMONTH(E34,0),$J$5:$HF$5,0)+1),OFFSET($J$5,0,MATCH(EOMONTH(E34,0),$J$5:$HF$5,0)-1,1,COUNT($J$5:$HF$5)-MATCH(EOMONTH(E34,0),$J$5:$HF$5,0)+1)),"")</f>
        <v/>
      </c>
      <c r="H34" s="83">
        <f t="shared" si="16"/>
        <v>1098268.81</v>
      </c>
      <c r="I34" s="18"/>
      <c r="J34" s="18">
        <f>SUMIFS(Fluxo!$N:$N,Fluxo!$S:$S,"&gt;"&amp;I$5,Fluxo!$S:$S,"&lt;="&amp;J$5,Fluxo!$D:$D,$D34)</f>
        <v>0</v>
      </c>
      <c r="K34" s="18">
        <f>SUMIFS(Fluxo!$N:$N,Fluxo!$S:$S,"&gt;"&amp;J$5,Fluxo!$S:$S,"&lt;="&amp;K$5,Fluxo!$D:$D,$D34)</f>
        <v>0</v>
      </c>
      <c r="L34" s="18">
        <f>SUMIFS(Fluxo!$N:$N,Fluxo!$S:$S,"&gt;"&amp;K$5,Fluxo!$S:$S,"&lt;="&amp;L$5,Fluxo!$D:$D,$D34)</f>
        <v>0</v>
      </c>
      <c r="M34" s="18">
        <f>SUMIFS(Fluxo!$N:$N,Fluxo!$S:$S,"&gt;"&amp;L$5,Fluxo!$S:$S,"&lt;="&amp;M$5,Fluxo!$D:$D,$D34)</f>
        <v>0</v>
      </c>
      <c r="N34" s="18">
        <f>SUMIFS(Fluxo!$N:$N,Fluxo!$S:$S,"&gt;"&amp;M$5,Fluxo!$S:$S,"&lt;="&amp;N$5,Fluxo!$D:$D,$D34)</f>
        <v>0</v>
      </c>
      <c r="O34" s="18">
        <f>SUMIFS(Fluxo!$N:$N,Fluxo!$S:$S,"&gt;"&amp;N$5,Fluxo!$S:$S,"&lt;="&amp;O$5,Fluxo!$D:$D,$D34)</f>
        <v>0</v>
      </c>
      <c r="P34" s="18">
        <f>SUMIFS(Fluxo!$N:$N,Fluxo!$S:$S,"&gt;"&amp;O$5,Fluxo!$S:$S,"&lt;="&amp;P$5,Fluxo!$D:$D,$D34)</f>
        <v>0</v>
      </c>
      <c r="Q34" s="18">
        <f>SUMIFS(Fluxo!$N:$N,Fluxo!$S:$S,"&gt;"&amp;P$5,Fluxo!$S:$S,"&lt;="&amp;Q$5,Fluxo!$D:$D,$D34)</f>
        <v>0</v>
      </c>
      <c r="R34" s="18">
        <f>SUMIFS(Fluxo!$N:$N,Fluxo!$S:$S,"&gt;"&amp;Q$5,Fluxo!$S:$S,"&lt;="&amp;R$5,Fluxo!$D:$D,$D34)</f>
        <v>0</v>
      </c>
      <c r="S34" s="18">
        <f>SUMIFS(Fluxo!$N:$N,Fluxo!$S:$S,"&gt;"&amp;R$5,Fluxo!$S:$S,"&lt;="&amp;S$5,Fluxo!$D:$D,$D34)</f>
        <v>0</v>
      </c>
      <c r="T34" s="18">
        <f>SUMIFS(Fluxo!$N:$N,Fluxo!$S:$S,"&gt;"&amp;S$5,Fluxo!$S:$S,"&lt;="&amp;T$5,Fluxo!$D:$D,$D34)</f>
        <v>0</v>
      </c>
      <c r="U34" s="18">
        <f>SUMIFS(Fluxo!$N:$N,Fluxo!$S:$S,"&gt;"&amp;T$5,Fluxo!$S:$S,"&lt;="&amp;U$5,Fluxo!$D:$D,$D34)</f>
        <v>100050.55</v>
      </c>
      <c r="V34" s="18">
        <f>SUMIFS(Fluxo!$N:$N,Fluxo!$S:$S,"&gt;"&amp;U$5,Fluxo!$S:$S,"&lt;="&amp;V$5,Fluxo!$D:$D,$D34)</f>
        <v>0</v>
      </c>
      <c r="W34" s="18">
        <f>SUMIFS(Fluxo!$N:$N,Fluxo!$S:$S,"&gt;"&amp;V$5,Fluxo!$S:$S,"&lt;="&amp;W$5,Fluxo!$D:$D,$D34)</f>
        <v>552.16</v>
      </c>
      <c r="X34" s="18">
        <f>SUMIFS(Fluxo!$N:$N,Fluxo!$S:$S,"&gt;"&amp;W$5,Fluxo!$S:$S,"&lt;="&amp;X$5,Fluxo!$D:$D,$D34)</f>
        <v>0</v>
      </c>
      <c r="Y34" s="18">
        <f>SUMIFS(Fluxo!$N:$N,Fluxo!$S:$S,"&gt;"&amp;X$5,Fluxo!$S:$S,"&lt;="&amp;Y$5,Fluxo!$D:$D,$D34)</f>
        <v>0</v>
      </c>
      <c r="Z34" s="18">
        <f>SUMIFS(Fluxo!$N:$N,Fluxo!$S:$S,"&gt;"&amp;Y$5,Fluxo!$S:$S,"&lt;="&amp;Z$5,Fluxo!$D:$D,$D34)</f>
        <v>0</v>
      </c>
      <c r="AA34" s="18">
        <f>SUMIFS(Fluxo!$N:$N,Fluxo!$S:$S,"&gt;"&amp;Z$5,Fluxo!$S:$S,"&lt;="&amp;AA$5,Fluxo!$D:$D,$D34)</f>
        <v>0</v>
      </c>
      <c r="AB34" s="18">
        <f>SUMIFS(Fluxo!$N:$N,Fluxo!$S:$S,"&gt;"&amp;AA$5,Fluxo!$S:$S,"&lt;="&amp;AB$5,Fluxo!$D:$D,$D34)</f>
        <v>0</v>
      </c>
      <c r="AC34" s="18">
        <f>SUMIFS(Fluxo!$N:$N,Fluxo!$S:$S,"&gt;"&amp;AB$5,Fluxo!$S:$S,"&lt;="&amp;AC$5,Fluxo!$D:$D,$D34)</f>
        <v>0</v>
      </c>
      <c r="AD34" s="18">
        <f>SUMIFS(Fluxo!$N:$N,Fluxo!$S:$S,"&gt;"&amp;AC$5,Fluxo!$S:$S,"&lt;="&amp;AD$5,Fluxo!$D:$D,$D34)</f>
        <v>0</v>
      </c>
      <c r="AE34" s="18">
        <f>SUMIFS(Fluxo!$N:$N,Fluxo!$S:$S,"&gt;"&amp;AD$5,Fluxo!$S:$S,"&lt;="&amp;AE$5,Fluxo!$D:$D,$D34)</f>
        <v>114387.4</v>
      </c>
      <c r="AF34" s="18">
        <f>SUMIFS(Fluxo!$N:$N,Fluxo!$S:$S,"&gt;"&amp;AE$5,Fluxo!$S:$S,"&lt;="&amp;AF$5,Fluxo!$D:$D,$D34)</f>
        <v>0</v>
      </c>
      <c r="AG34" s="18">
        <f>SUMIFS(Fluxo!$N:$N,Fluxo!$S:$S,"&gt;"&amp;AF$5,Fluxo!$S:$S,"&lt;="&amp;AG$5,Fluxo!$D:$D,$D34)</f>
        <v>0</v>
      </c>
      <c r="AH34" s="18">
        <f>SUMIFS(Fluxo!$N:$N,Fluxo!$S:$S,"&gt;"&amp;AG$5,Fluxo!$S:$S,"&lt;="&amp;AH$5,Fluxo!$D:$D,$D34)</f>
        <v>0</v>
      </c>
      <c r="AI34" s="18">
        <f>SUMIFS(Fluxo!$N:$N,Fluxo!$S:$S,"&gt;"&amp;AH$5,Fluxo!$S:$S,"&lt;="&amp;AI$5,Fluxo!$D:$D,$D34)</f>
        <v>0</v>
      </c>
      <c r="AJ34" s="18">
        <f>SUMIFS(Fluxo!$N:$N,Fluxo!$S:$S,"&gt;"&amp;AI$5,Fluxo!$S:$S,"&lt;="&amp;AJ$5,Fluxo!$D:$D,$D34)</f>
        <v>0</v>
      </c>
      <c r="AK34" s="18">
        <f>SUMIFS(Fluxo!$N:$N,Fluxo!$S:$S,"&gt;"&amp;AJ$5,Fluxo!$S:$S,"&lt;="&amp;AK$5,Fluxo!$D:$D,$D34)</f>
        <v>0</v>
      </c>
      <c r="AL34" s="18">
        <f>SUMIFS(Fluxo!$N:$N,Fluxo!$S:$S,"&gt;"&amp;AK$5,Fluxo!$S:$S,"&lt;="&amp;AL$5,Fluxo!$D:$D,$D34)</f>
        <v>0</v>
      </c>
      <c r="AM34" s="18">
        <f>SUMIFS(Fluxo!$N:$N,Fluxo!$S:$S,"&gt;"&amp;AL$5,Fluxo!$S:$S,"&lt;="&amp;AM$5,Fluxo!$D:$D,$D34)</f>
        <v>0</v>
      </c>
      <c r="AN34" s="18">
        <f>SUMIFS(Fluxo!$N:$N,Fluxo!$S:$S,"&gt;"&amp;AM$5,Fluxo!$S:$S,"&lt;="&amp;AN$5,Fluxo!$D:$D,$D34)</f>
        <v>0</v>
      </c>
      <c r="AO34" s="18">
        <f>SUMIFS(Fluxo!$N:$N,Fluxo!$S:$S,"&gt;"&amp;AN$5,Fluxo!$S:$S,"&lt;="&amp;AO$5,Fluxo!$D:$D,$D34)</f>
        <v>0</v>
      </c>
      <c r="AP34" s="18">
        <f>SUMIFS(Fluxo!$N:$N,Fluxo!$S:$S,"&gt;"&amp;AO$5,Fluxo!$S:$S,"&lt;="&amp;AP$5,Fluxo!$D:$D,$D34)</f>
        <v>0</v>
      </c>
      <c r="AQ34" s="18">
        <f>SUMIFS(Fluxo!$N:$N,Fluxo!$S:$S,"&gt;"&amp;AP$5,Fluxo!$S:$S,"&lt;="&amp;AQ$5,Fluxo!$D:$D,$D34)</f>
        <v>129985.68</v>
      </c>
      <c r="AR34" s="18">
        <f>SUMIFS(Fluxo!$N:$N,Fluxo!$S:$S,"&gt;"&amp;AQ$5,Fluxo!$S:$S,"&lt;="&amp;AR$5,Fluxo!$D:$D,$D34)</f>
        <v>0</v>
      </c>
      <c r="AS34" s="18">
        <f>SUMIFS(Fluxo!$N:$N,Fluxo!$S:$S,"&gt;"&amp;AR$5,Fluxo!$S:$S,"&lt;="&amp;AS$5,Fluxo!$D:$D,$D34)</f>
        <v>0</v>
      </c>
      <c r="AT34" s="18">
        <f>SUMIFS(Fluxo!$N:$N,Fluxo!$S:$S,"&gt;"&amp;AS$5,Fluxo!$S:$S,"&lt;="&amp;AT$5,Fluxo!$D:$D,$D34)</f>
        <v>0</v>
      </c>
      <c r="AU34" s="18">
        <f>SUMIFS(Fluxo!$N:$N,Fluxo!$S:$S,"&gt;"&amp;AT$5,Fluxo!$S:$S,"&lt;="&amp;AU$5,Fluxo!$D:$D,$D34)</f>
        <v>753293.02</v>
      </c>
      <c r="AV34" s="18">
        <f>SUMIFS(Fluxo!$N:$N,Fluxo!$S:$S,"&gt;"&amp;AU$5,Fluxo!$S:$S,"&lt;="&amp;AV$5,Fluxo!$D:$D,$D34)</f>
        <v>0</v>
      </c>
      <c r="AW34" s="18">
        <f>SUMIFS(Fluxo!$N:$N,Fluxo!$S:$S,"&gt;"&amp;AV$5,Fluxo!$S:$S,"&lt;="&amp;AW$5,Fluxo!$D:$D,$D34)</f>
        <v>0</v>
      </c>
      <c r="AX34" s="18">
        <f>SUMIFS(Fluxo!$N:$N,Fluxo!$S:$S,"&gt;"&amp;AW$5,Fluxo!$S:$S,"&lt;="&amp;AX$5,Fluxo!$D:$D,$D34)</f>
        <v>0</v>
      </c>
      <c r="AY34" s="18">
        <f>SUMIFS(Fluxo!$N:$N,Fluxo!$S:$S,"&gt;"&amp;AX$5,Fluxo!$S:$S,"&lt;="&amp;AY$5,Fluxo!$D:$D,$D34)</f>
        <v>0</v>
      </c>
      <c r="AZ34" s="18">
        <f>SUMIFS(Fluxo!$N:$N,Fluxo!$S:$S,"&gt;"&amp;AY$5,Fluxo!$S:$S,"&lt;="&amp;AZ$5,Fluxo!$D:$D,$D34)</f>
        <v>0</v>
      </c>
      <c r="BA34" s="18">
        <f>SUMIFS(Fluxo!$N:$N,Fluxo!$S:$S,"&gt;"&amp;AZ$5,Fluxo!$S:$S,"&lt;="&amp;BA$5,Fluxo!$D:$D,$D34)</f>
        <v>0</v>
      </c>
      <c r="BB34" s="18">
        <f>SUMIFS(Fluxo!$N:$N,Fluxo!$S:$S,"&gt;"&amp;BA$5,Fluxo!$S:$S,"&lt;="&amp;BB$5,Fluxo!$D:$D,$D34)</f>
        <v>0</v>
      </c>
      <c r="BC34" s="18">
        <f>SUMIFS(Fluxo!$N:$N,Fluxo!$S:$S,"&gt;"&amp;BB$5,Fluxo!$S:$S,"&lt;="&amp;BC$5,Fluxo!$D:$D,$D34)</f>
        <v>0</v>
      </c>
      <c r="BD34" s="18">
        <f>SUMIFS(Fluxo!$N:$N,Fluxo!$S:$S,"&gt;"&amp;BC$5,Fluxo!$S:$S,"&lt;="&amp;BD$5,Fluxo!$D:$D,$D34)</f>
        <v>0</v>
      </c>
      <c r="BE34" s="18">
        <f>SUMIFS(Fluxo!$N:$N,Fluxo!$S:$S,"&gt;"&amp;BD$5,Fluxo!$S:$S,"&lt;="&amp;BE$5,Fluxo!$D:$D,$D34)</f>
        <v>0</v>
      </c>
      <c r="BF34" s="18">
        <f>SUMIFS(Fluxo!$N:$N,Fluxo!$S:$S,"&gt;"&amp;BE$5,Fluxo!$S:$S,"&lt;="&amp;BF$5,Fluxo!$D:$D,$D34)</f>
        <v>0</v>
      </c>
      <c r="BG34" s="18">
        <f>SUMIFS(Fluxo!$N:$N,Fluxo!$S:$S,"&gt;"&amp;BF$5,Fluxo!$S:$S,"&lt;="&amp;BG$5,Fluxo!$D:$D,$D34)</f>
        <v>0</v>
      </c>
      <c r="BH34" s="18">
        <f>SUMIFS(Fluxo!$N:$N,Fluxo!$S:$S,"&gt;"&amp;BG$5,Fluxo!$S:$S,"&lt;="&amp;BH$5,Fluxo!$D:$D,$D34)</f>
        <v>0</v>
      </c>
      <c r="BI34" s="18">
        <f>SUMIFS(Fluxo!$N:$N,Fluxo!$S:$S,"&gt;"&amp;BH$5,Fluxo!$S:$S,"&lt;="&amp;BI$5,Fluxo!$D:$D,$D34)</f>
        <v>0</v>
      </c>
      <c r="BJ34" s="18">
        <f>SUMIFS(Fluxo!$N:$N,Fluxo!$S:$S,"&gt;"&amp;BI$5,Fluxo!$S:$S,"&lt;="&amp;BJ$5,Fluxo!$D:$D,$D34)</f>
        <v>0</v>
      </c>
      <c r="BK34" s="18">
        <f>SUMIFS(Fluxo!$N:$N,Fluxo!$S:$S,"&gt;"&amp;BJ$5,Fluxo!$S:$S,"&lt;="&amp;BK$5,Fluxo!$D:$D,$D34)</f>
        <v>0</v>
      </c>
      <c r="BL34" s="18">
        <f>SUMIFS(Fluxo!$N:$N,Fluxo!$S:$S,"&gt;"&amp;BK$5,Fluxo!$S:$S,"&lt;="&amp;BL$5,Fluxo!$D:$D,$D34)</f>
        <v>0</v>
      </c>
      <c r="BM34" s="18">
        <f>SUMIFS(Fluxo!$N:$N,Fluxo!$S:$S,"&gt;"&amp;BL$5,Fluxo!$S:$S,"&lt;="&amp;BM$5,Fluxo!$D:$D,$D34)</f>
        <v>0</v>
      </c>
      <c r="BN34" s="18">
        <f>SUMIFS(Fluxo!$N:$N,Fluxo!$S:$S,"&gt;"&amp;BM$5,Fluxo!$S:$S,"&lt;="&amp;BN$5,Fluxo!$D:$D,$D34)</f>
        <v>0</v>
      </c>
      <c r="BO34" s="18">
        <f>SUMIFS(Fluxo!$N:$N,Fluxo!$S:$S,"&gt;"&amp;BN$5,Fluxo!$S:$S,"&lt;="&amp;BO$5,Fluxo!$D:$D,$D34)</f>
        <v>0</v>
      </c>
      <c r="BP34" s="18">
        <f>SUMIFS(Fluxo!$N:$N,Fluxo!$S:$S,"&gt;"&amp;BO$5,Fluxo!$S:$S,"&lt;="&amp;BP$5,Fluxo!$D:$D,$D34)</f>
        <v>0</v>
      </c>
      <c r="BQ34" s="18">
        <f>SUMIFS(Fluxo!$N:$N,Fluxo!$S:$S,"&gt;"&amp;BP$5,Fluxo!$S:$S,"&lt;="&amp;BQ$5,Fluxo!$D:$D,$D34)</f>
        <v>0</v>
      </c>
      <c r="BR34" s="18">
        <f>SUMIFS(Fluxo!$N:$N,Fluxo!$S:$S,"&gt;"&amp;BQ$5,Fluxo!$S:$S,"&lt;="&amp;BR$5,Fluxo!$D:$D,$D34)</f>
        <v>0</v>
      </c>
      <c r="BS34" s="18">
        <f>SUMIFS(Fluxo!$N:$N,Fluxo!$S:$S,"&gt;"&amp;BR$5,Fluxo!$S:$S,"&lt;="&amp;BS$5,Fluxo!$D:$D,$D34)</f>
        <v>0</v>
      </c>
      <c r="BT34" s="18">
        <f>SUMIFS(Fluxo!$N:$N,Fluxo!$S:$S,"&gt;"&amp;BS$5,Fluxo!$S:$S,"&lt;="&amp;BT$5,Fluxo!$D:$D,$D34)</f>
        <v>0</v>
      </c>
      <c r="BU34" s="18">
        <f>SUMIFS(Fluxo!$N:$N,Fluxo!$S:$S,"&gt;"&amp;BT$5,Fluxo!$S:$S,"&lt;="&amp;BU$5,Fluxo!$D:$D,$D34)</f>
        <v>0</v>
      </c>
      <c r="BV34" s="18">
        <f>SUMIFS(Fluxo!$N:$N,Fluxo!$S:$S,"&gt;"&amp;BU$5,Fluxo!$S:$S,"&lt;="&amp;BV$5,Fluxo!$D:$D,$D34)</f>
        <v>0</v>
      </c>
      <c r="BW34" s="18">
        <f>SUMIFS(Fluxo!$N:$N,Fluxo!$S:$S,"&gt;"&amp;BV$5,Fluxo!$S:$S,"&lt;="&amp;BW$5,Fluxo!$D:$D,$D34)</f>
        <v>0</v>
      </c>
      <c r="BX34" s="18">
        <f>SUMIFS(Fluxo!$N:$N,Fluxo!$S:$S,"&gt;"&amp;BW$5,Fluxo!$S:$S,"&lt;="&amp;BX$5,Fluxo!$D:$D,$D34)</f>
        <v>0</v>
      </c>
      <c r="BY34" s="18">
        <f>SUMIFS(Fluxo!$N:$N,Fluxo!$S:$S,"&gt;"&amp;BX$5,Fluxo!$S:$S,"&lt;="&amp;BY$5,Fluxo!$D:$D,$D34)</f>
        <v>0</v>
      </c>
      <c r="BZ34" s="18">
        <f>SUMIFS(Fluxo!$N:$N,Fluxo!$S:$S,"&gt;"&amp;BY$5,Fluxo!$S:$S,"&lt;="&amp;BZ$5,Fluxo!$D:$D,$D34)</f>
        <v>0</v>
      </c>
      <c r="CA34" s="18">
        <f>SUMIFS(Fluxo!$N:$N,Fluxo!$S:$S,"&gt;"&amp;BZ$5,Fluxo!$S:$S,"&lt;="&amp;CA$5,Fluxo!$D:$D,$D34)</f>
        <v>0</v>
      </c>
      <c r="CB34" s="18">
        <f>SUMIFS(Fluxo!$N:$N,Fluxo!$S:$S,"&gt;"&amp;CA$5,Fluxo!$S:$S,"&lt;="&amp;CB$5,Fluxo!$D:$D,$D34)</f>
        <v>0</v>
      </c>
      <c r="CC34" s="18">
        <f>SUMIFS(Fluxo!$N:$N,Fluxo!$S:$S,"&gt;"&amp;CB$5,Fluxo!$S:$S,"&lt;="&amp;CC$5,Fluxo!$D:$D,$D34)</f>
        <v>0</v>
      </c>
      <c r="CD34" s="18">
        <f>SUMIFS(Fluxo!$N:$N,Fluxo!$S:$S,"&gt;"&amp;CC$5,Fluxo!$S:$S,"&lt;="&amp;CD$5,Fluxo!$D:$D,$D34)</f>
        <v>0</v>
      </c>
      <c r="CE34" s="18">
        <f>SUMIFS(Fluxo!$N:$N,Fluxo!$S:$S,"&gt;"&amp;CD$5,Fluxo!$S:$S,"&lt;="&amp;CE$5,Fluxo!$D:$D,$D34)</f>
        <v>0</v>
      </c>
      <c r="CF34" s="18">
        <f>SUMIFS(Fluxo!$N:$N,Fluxo!$S:$S,"&gt;"&amp;CE$5,Fluxo!$S:$S,"&lt;="&amp;CF$5,Fluxo!$D:$D,$D34)</f>
        <v>0</v>
      </c>
      <c r="CG34" s="18">
        <f>SUMIFS(Fluxo!$N:$N,Fluxo!$S:$S,"&gt;"&amp;CF$5,Fluxo!$S:$S,"&lt;="&amp;CG$5,Fluxo!$D:$D,$D34)</f>
        <v>0</v>
      </c>
      <c r="CH34" s="18">
        <f>SUMIFS(Fluxo!$N:$N,Fluxo!$S:$S,"&gt;"&amp;CG$5,Fluxo!$S:$S,"&lt;="&amp;CH$5,Fluxo!$D:$D,$D34)</f>
        <v>0</v>
      </c>
      <c r="CI34" s="18">
        <f>SUMIFS(Fluxo!$N:$N,Fluxo!$S:$S,"&gt;"&amp;CH$5,Fluxo!$S:$S,"&lt;="&amp;CI$5,Fluxo!$D:$D,$D34)</f>
        <v>0</v>
      </c>
      <c r="CJ34" s="18">
        <f>SUMIFS(Fluxo!$N:$N,Fluxo!$S:$S,"&gt;"&amp;CI$5,Fluxo!$S:$S,"&lt;="&amp;CJ$5,Fluxo!$D:$D,$D34)</f>
        <v>0</v>
      </c>
      <c r="CK34" s="18">
        <f>SUMIFS(Fluxo!$N:$N,Fluxo!$S:$S,"&gt;"&amp;CJ$5,Fluxo!$S:$S,"&lt;="&amp;CK$5,Fluxo!$D:$D,$D34)</f>
        <v>0</v>
      </c>
      <c r="CL34" s="18">
        <f>SUMIFS(Fluxo!$N:$N,Fluxo!$S:$S,"&gt;"&amp;CK$5,Fluxo!$S:$S,"&lt;="&amp;CL$5,Fluxo!$D:$D,$D34)</f>
        <v>0</v>
      </c>
      <c r="CM34" s="18">
        <f>SUMIFS(Fluxo!$N:$N,Fluxo!$S:$S,"&gt;"&amp;CL$5,Fluxo!$S:$S,"&lt;="&amp;CM$5,Fluxo!$D:$D,$D34)</f>
        <v>0</v>
      </c>
      <c r="CN34" s="18">
        <f>SUMIFS(Fluxo!$N:$N,Fluxo!$S:$S,"&gt;"&amp;CM$5,Fluxo!$S:$S,"&lt;="&amp;CN$5,Fluxo!$D:$D,$D34)</f>
        <v>0</v>
      </c>
      <c r="CO34" s="18">
        <f>SUMIFS(Fluxo!$N:$N,Fluxo!$S:$S,"&gt;"&amp;CN$5,Fluxo!$S:$S,"&lt;="&amp;CO$5,Fluxo!$D:$D,$D34)</f>
        <v>0</v>
      </c>
      <c r="CP34" s="18">
        <f>SUMIFS(Fluxo!$N:$N,Fluxo!$S:$S,"&gt;"&amp;CO$5,Fluxo!$S:$S,"&lt;="&amp;CP$5,Fluxo!$D:$D,$D34)</f>
        <v>0</v>
      </c>
      <c r="CQ34" s="18">
        <f>SUMIFS(Fluxo!$N:$N,Fluxo!$S:$S,"&gt;"&amp;CP$5,Fluxo!$S:$S,"&lt;="&amp;CQ$5,Fluxo!$D:$D,$D34)</f>
        <v>0</v>
      </c>
      <c r="CR34" s="18">
        <f>SUMIFS(Fluxo!$N:$N,Fluxo!$S:$S,"&gt;"&amp;CQ$5,Fluxo!$S:$S,"&lt;="&amp;CR$5,Fluxo!$D:$D,$D34)</f>
        <v>0</v>
      </c>
      <c r="CS34" s="18">
        <f>SUMIFS(Fluxo!$N:$N,Fluxo!$S:$S,"&gt;"&amp;CR$5,Fluxo!$S:$S,"&lt;="&amp;CS$5,Fluxo!$D:$D,$D34)</f>
        <v>0</v>
      </c>
      <c r="CT34" s="18">
        <f>SUMIFS(Fluxo!$N:$N,Fluxo!$S:$S,"&gt;"&amp;CS$5,Fluxo!$S:$S,"&lt;="&amp;CT$5,Fluxo!$D:$D,$D34)</f>
        <v>0</v>
      </c>
      <c r="CU34" s="18">
        <f>SUMIFS(Fluxo!$N:$N,Fluxo!$S:$S,"&gt;"&amp;CT$5,Fluxo!$S:$S,"&lt;="&amp;CU$5,Fluxo!$D:$D,$D34)</f>
        <v>0</v>
      </c>
      <c r="CV34" s="18">
        <f>SUMIFS(Fluxo!$N:$N,Fluxo!$S:$S,"&gt;"&amp;CU$5,Fluxo!$S:$S,"&lt;="&amp;CV$5,Fluxo!$D:$D,$D34)</f>
        <v>0</v>
      </c>
      <c r="CW34" s="18">
        <f>SUMIFS(Fluxo!$N:$N,Fluxo!$S:$S,"&gt;"&amp;CV$5,Fluxo!$S:$S,"&lt;="&amp;CW$5,Fluxo!$D:$D,$D34)</f>
        <v>0</v>
      </c>
      <c r="CX34" s="18">
        <f>SUMIFS(Fluxo!$N:$N,Fluxo!$S:$S,"&gt;"&amp;CW$5,Fluxo!$S:$S,"&lt;="&amp;CX$5,Fluxo!$D:$D,$D34)</f>
        <v>0</v>
      </c>
      <c r="CY34" s="18">
        <f>SUMIFS(Fluxo!$N:$N,Fluxo!$S:$S,"&gt;"&amp;CX$5,Fluxo!$S:$S,"&lt;="&amp;CY$5,Fluxo!$D:$D,$D34)</f>
        <v>0</v>
      </c>
      <c r="CZ34" s="18">
        <f>SUMIFS(Fluxo!$N:$N,Fluxo!$S:$S,"&gt;"&amp;CY$5,Fluxo!$S:$S,"&lt;="&amp;CZ$5,Fluxo!$D:$D,$D34)</f>
        <v>0</v>
      </c>
      <c r="DA34" s="18">
        <f>SUMIFS(Fluxo!$N:$N,Fluxo!$S:$S,"&gt;"&amp;CZ$5,Fluxo!$S:$S,"&lt;="&amp;DA$5,Fluxo!$D:$D,$D34)</f>
        <v>0</v>
      </c>
      <c r="DB34" s="18">
        <f>SUMIFS(Fluxo!$N:$N,Fluxo!$S:$S,"&gt;"&amp;DA$5,Fluxo!$S:$S,"&lt;="&amp;DB$5,Fluxo!$D:$D,$D34)</f>
        <v>0</v>
      </c>
      <c r="DC34" s="18">
        <f>SUMIFS(Fluxo!$N:$N,Fluxo!$S:$S,"&gt;"&amp;DB$5,Fluxo!$S:$S,"&lt;="&amp;DC$5,Fluxo!$D:$D,$D34)</f>
        <v>0</v>
      </c>
      <c r="DD34" s="18">
        <f>SUMIFS(Fluxo!$N:$N,Fluxo!$S:$S,"&gt;"&amp;DC$5,Fluxo!$S:$S,"&lt;="&amp;DD$5,Fluxo!$D:$D,$D34)</f>
        <v>0</v>
      </c>
      <c r="DE34" s="18">
        <f>SUMIFS(Fluxo!$N:$N,Fluxo!$S:$S,"&gt;"&amp;DD$5,Fluxo!$S:$S,"&lt;="&amp;DE$5,Fluxo!$D:$D,$D34)</f>
        <v>0</v>
      </c>
      <c r="DF34" s="18">
        <f>SUMIFS(Fluxo!$N:$N,Fluxo!$S:$S,"&gt;"&amp;DE$5,Fluxo!$S:$S,"&lt;="&amp;DF$5,Fluxo!$D:$D,$D34)</f>
        <v>0</v>
      </c>
      <c r="DG34" s="18">
        <f>SUMIFS(Fluxo!$N:$N,Fluxo!$S:$S,"&gt;"&amp;DF$5,Fluxo!$S:$S,"&lt;="&amp;DG$5,Fluxo!$D:$D,$D34)</f>
        <v>0</v>
      </c>
      <c r="DH34" s="18">
        <f>SUMIFS(Fluxo!$N:$N,Fluxo!$S:$S,"&gt;"&amp;DG$5,Fluxo!$S:$S,"&lt;="&amp;DH$5,Fluxo!$D:$D,$D34)</f>
        <v>0</v>
      </c>
      <c r="DI34" s="18">
        <f>SUMIFS(Fluxo!$N:$N,Fluxo!$S:$S,"&gt;"&amp;DH$5,Fluxo!$S:$S,"&lt;="&amp;DI$5,Fluxo!$D:$D,$D34)</f>
        <v>0</v>
      </c>
      <c r="DJ34" s="18">
        <f>SUMIFS(Fluxo!$N:$N,Fluxo!$S:$S,"&gt;"&amp;DI$5,Fluxo!$S:$S,"&lt;="&amp;DJ$5,Fluxo!$D:$D,$D34)</f>
        <v>0</v>
      </c>
      <c r="DK34" s="18">
        <f>SUMIFS(Fluxo!$N:$N,Fluxo!$S:$S,"&gt;"&amp;DJ$5,Fluxo!$S:$S,"&lt;="&amp;DK$5,Fluxo!$D:$D,$D34)</f>
        <v>0</v>
      </c>
      <c r="DL34" s="18">
        <f>SUMIFS(Fluxo!$N:$N,Fluxo!$S:$S,"&gt;"&amp;DK$5,Fluxo!$S:$S,"&lt;="&amp;DL$5,Fluxo!$D:$D,$D34)</f>
        <v>0</v>
      </c>
      <c r="DM34" s="18">
        <f>SUMIFS(Fluxo!$N:$N,Fluxo!$S:$S,"&gt;"&amp;DL$5,Fluxo!$S:$S,"&lt;="&amp;DM$5,Fluxo!$D:$D,$D34)</f>
        <v>0</v>
      </c>
      <c r="DN34" s="18">
        <f>SUMIFS(Fluxo!$N:$N,Fluxo!$S:$S,"&gt;"&amp;DM$5,Fluxo!$S:$S,"&lt;="&amp;DN$5,Fluxo!$D:$D,$D34)</f>
        <v>0</v>
      </c>
      <c r="DO34" s="18">
        <f>SUMIFS(Fluxo!$N:$N,Fluxo!$S:$S,"&gt;"&amp;DN$5,Fluxo!$S:$S,"&lt;="&amp;DO$5,Fluxo!$D:$D,$D34)</f>
        <v>0</v>
      </c>
      <c r="DP34" s="18">
        <f>SUMIFS(Fluxo!$N:$N,Fluxo!$S:$S,"&gt;"&amp;DO$5,Fluxo!$S:$S,"&lt;="&amp;DP$5,Fluxo!$D:$D,$D34)</f>
        <v>0</v>
      </c>
      <c r="DQ34" s="18">
        <f>SUMIFS(Fluxo!$N:$N,Fluxo!$S:$S,"&gt;"&amp;DP$5,Fluxo!$S:$S,"&lt;="&amp;DQ$5,Fluxo!$D:$D,$D34)</f>
        <v>0</v>
      </c>
      <c r="DR34" s="18">
        <f>SUMIFS(Fluxo!$N:$N,Fluxo!$S:$S,"&gt;"&amp;DQ$5,Fluxo!$S:$S,"&lt;="&amp;DR$5,Fluxo!$D:$D,$D34)</f>
        <v>0</v>
      </c>
      <c r="DS34" s="18">
        <f>SUMIFS(Fluxo!$N:$N,Fluxo!$S:$S,"&gt;"&amp;DR$5,Fluxo!$S:$S,"&lt;="&amp;DS$5,Fluxo!$D:$D,$D34)</f>
        <v>0</v>
      </c>
      <c r="DT34" s="18">
        <f>SUMIFS(Fluxo!$N:$N,Fluxo!$S:$S,"&gt;"&amp;DS$5,Fluxo!$S:$S,"&lt;="&amp;DT$5,Fluxo!$D:$D,$D34)</f>
        <v>0</v>
      </c>
      <c r="DU34" s="18">
        <f>SUMIFS(Fluxo!$N:$N,Fluxo!$S:$S,"&gt;"&amp;DT$5,Fluxo!$S:$S,"&lt;="&amp;DU$5,Fluxo!$D:$D,$D34)</f>
        <v>0</v>
      </c>
      <c r="DV34" s="18">
        <f>SUMIFS(Fluxo!$N:$N,Fluxo!$S:$S,"&gt;"&amp;DU$5,Fluxo!$S:$S,"&lt;="&amp;DV$5,Fluxo!$D:$D,$D34)</f>
        <v>0</v>
      </c>
      <c r="DW34" s="18">
        <f>SUMIFS(Fluxo!$N:$N,Fluxo!$S:$S,"&gt;"&amp;DV$5,Fluxo!$S:$S,"&lt;="&amp;DW$5,Fluxo!$D:$D,$D34)</f>
        <v>0</v>
      </c>
      <c r="DX34" s="18">
        <f>SUMIFS(Fluxo!$N:$N,Fluxo!$S:$S,"&gt;"&amp;DW$5,Fluxo!$S:$S,"&lt;="&amp;DX$5,Fluxo!$D:$D,$D34)</f>
        <v>0</v>
      </c>
      <c r="DY34" s="18">
        <f>SUMIFS(Fluxo!$N:$N,Fluxo!$S:$S,"&gt;"&amp;DX$5,Fluxo!$S:$S,"&lt;="&amp;DY$5,Fluxo!$D:$D,$D34)</f>
        <v>0</v>
      </c>
      <c r="DZ34" s="18">
        <f>SUMIFS(Fluxo!$N:$N,Fluxo!$S:$S,"&gt;"&amp;DY$5,Fluxo!$S:$S,"&lt;="&amp;DZ$5,Fluxo!$D:$D,$D34)</f>
        <v>0</v>
      </c>
      <c r="EA34" s="18">
        <f>SUMIFS(Fluxo!$N:$N,Fluxo!$S:$S,"&gt;"&amp;DZ$5,Fluxo!$S:$S,"&lt;="&amp;EA$5,Fluxo!$D:$D,$D34)</f>
        <v>0</v>
      </c>
      <c r="EB34" s="18">
        <f>SUMIFS(Fluxo!$N:$N,Fluxo!$S:$S,"&gt;"&amp;EA$5,Fluxo!$S:$S,"&lt;="&amp;EB$5,Fluxo!$D:$D,$D34)</f>
        <v>0</v>
      </c>
      <c r="EC34" s="18">
        <f>SUMIFS(Fluxo!$N:$N,Fluxo!$S:$S,"&gt;"&amp;EB$5,Fluxo!$S:$S,"&lt;="&amp;EC$5,Fluxo!$D:$D,$D34)</f>
        <v>0</v>
      </c>
      <c r="ED34" s="18">
        <f>SUMIFS(Fluxo!$N:$N,Fluxo!$S:$S,"&gt;"&amp;EC$5,Fluxo!$S:$S,"&lt;="&amp;ED$5,Fluxo!$D:$D,$D34)</f>
        <v>0</v>
      </c>
      <c r="EE34" s="18">
        <f>SUMIFS(Fluxo!$N:$N,Fluxo!$S:$S,"&gt;"&amp;ED$5,Fluxo!$S:$S,"&lt;="&amp;EE$5,Fluxo!$D:$D,$D34)</f>
        <v>0</v>
      </c>
      <c r="EF34" s="18">
        <f>SUMIFS(Fluxo!$N:$N,Fluxo!$S:$S,"&gt;"&amp;EE$5,Fluxo!$S:$S,"&lt;="&amp;EF$5,Fluxo!$D:$D,$D34)</f>
        <v>0</v>
      </c>
      <c r="EG34" s="18">
        <f>SUMIFS(Fluxo!$N:$N,Fluxo!$S:$S,"&gt;"&amp;EF$5,Fluxo!$S:$S,"&lt;="&amp;EG$5,Fluxo!$D:$D,$D34)</f>
        <v>0</v>
      </c>
      <c r="EH34" s="18">
        <f>SUMIFS(Fluxo!$N:$N,Fluxo!$S:$S,"&gt;"&amp;EG$5,Fluxo!$S:$S,"&lt;="&amp;EH$5,Fluxo!$D:$D,$D34)</f>
        <v>0</v>
      </c>
      <c r="EI34" s="18">
        <f>SUMIFS(Fluxo!$N:$N,Fluxo!$S:$S,"&gt;"&amp;EH$5,Fluxo!$S:$S,"&lt;="&amp;EI$5,Fluxo!$D:$D,$D34)</f>
        <v>0</v>
      </c>
      <c r="EJ34" s="18">
        <f>SUMIFS(Fluxo!$N:$N,Fluxo!$S:$S,"&gt;"&amp;EI$5,Fluxo!$S:$S,"&lt;="&amp;EJ$5,Fluxo!$D:$D,$D34)</f>
        <v>0</v>
      </c>
      <c r="EK34" s="18">
        <f>SUMIFS(Fluxo!$N:$N,Fluxo!$S:$S,"&gt;"&amp;EJ$5,Fluxo!$S:$S,"&lt;="&amp;EK$5,Fluxo!$D:$D,$D34)</f>
        <v>0</v>
      </c>
      <c r="EL34" s="18">
        <f>SUMIFS(Fluxo!$N:$N,Fluxo!$S:$S,"&gt;"&amp;EK$5,Fluxo!$S:$S,"&lt;="&amp;EL$5,Fluxo!$D:$D,$D34)</f>
        <v>0</v>
      </c>
      <c r="EM34" s="18">
        <f>SUMIFS(Fluxo!$N:$N,Fluxo!$S:$S,"&gt;"&amp;EL$5,Fluxo!$S:$S,"&lt;="&amp;EM$5,Fluxo!$D:$D,$D34)</f>
        <v>0</v>
      </c>
      <c r="EN34" s="18">
        <f>SUMIFS(Fluxo!$N:$N,Fluxo!$S:$S,"&gt;"&amp;EM$5,Fluxo!$S:$S,"&lt;="&amp;EN$5,Fluxo!$D:$D,$D34)</f>
        <v>0</v>
      </c>
      <c r="EO34" s="18">
        <f>SUMIFS(Fluxo!$N:$N,Fluxo!$S:$S,"&gt;"&amp;EN$5,Fluxo!$S:$S,"&lt;="&amp;EO$5,Fluxo!$D:$D,$D34)</f>
        <v>0</v>
      </c>
      <c r="EP34" s="18">
        <f>SUMIFS(Fluxo!$N:$N,Fluxo!$S:$S,"&gt;"&amp;EO$5,Fluxo!$S:$S,"&lt;="&amp;EP$5,Fluxo!$D:$D,$D34)</f>
        <v>0</v>
      </c>
      <c r="EQ34" s="18">
        <f>SUMIFS(Fluxo!$N:$N,Fluxo!$S:$S,"&gt;"&amp;EP$5,Fluxo!$S:$S,"&lt;="&amp;EQ$5,Fluxo!$D:$D,$D34)</f>
        <v>0</v>
      </c>
      <c r="ER34" s="18">
        <f>SUMIFS(Fluxo!$N:$N,Fluxo!$S:$S,"&gt;"&amp;EQ$5,Fluxo!$S:$S,"&lt;="&amp;ER$5,Fluxo!$D:$D,$D34)</f>
        <v>0</v>
      </c>
      <c r="ES34" s="18">
        <f>SUMIFS(Fluxo!$N:$N,Fluxo!$S:$S,"&gt;"&amp;ER$5,Fluxo!$S:$S,"&lt;="&amp;ES$5,Fluxo!$D:$D,$D34)</f>
        <v>0</v>
      </c>
      <c r="ET34" s="18">
        <f>SUMIFS(Fluxo!$N:$N,Fluxo!$S:$S,"&gt;"&amp;ES$5,Fluxo!$S:$S,"&lt;="&amp;ET$5,Fluxo!$D:$D,$D34)</f>
        <v>0</v>
      </c>
      <c r="EU34" s="18">
        <f>SUMIFS(Fluxo!$N:$N,Fluxo!$S:$S,"&gt;"&amp;ET$5,Fluxo!$S:$S,"&lt;="&amp;EU$5,Fluxo!$D:$D,$D34)</f>
        <v>0</v>
      </c>
      <c r="EV34" s="18">
        <f>SUMIFS(Fluxo!$N:$N,Fluxo!$S:$S,"&gt;"&amp;EU$5,Fluxo!$S:$S,"&lt;="&amp;EV$5,Fluxo!$D:$D,$D34)</f>
        <v>0</v>
      </c>
      <c r="EW34" s="18">
        <f>SUMIFS(Fluxo!$N:$N,Fluxo!$S:$S,"&gt;"&amp;EV$5,Fluxo!$S:$S,"&lt;="&amp;EW$5,Fluxo!$D:$D,$D34)</f>
        <v>0</v>
      </c>
      <c r="EX34" s="18">
        <f>SUMIFS(Fluxo!$N:$N,Fluxo!$S:$S,"&gt;"&amp;EW$5,Fluxo!$S:$S,"&lt;="&amp;EX$5,Fluxo!$D:$D,$D34)</f>
        <v>0</v>
      </c>
      <c r="EY34" s="18">
        <f>SUMIFS(Fluxo!$N:$N,Fluxo!$S:$S,"&gt;"&amp;EX$5,Fluxo!$S:$S,"&lt;="&amp;EY$5,Fluxo!$D:$D,$D34)</f>
        <v>0</v>
      </c>
      <c r="EZ34" s="18">
        <f>SUMIFS(Fluxo!$N:$N,Fluxo!$S:$S,"&gt;"&amp;EY$5,Fluxo!$S:$S,"&lt;="&amp;EZ$5,Fluxo!$D:$D,$D34)</f>
        <v>0</v>
      </c>
      <c r="FA34" s="18">
        <f>SUMIFS(Fluxo!$N:$N,Fluxo!$S:$S,"&gt;"&amp;EZ$5,Fluxo!$S:$S,"&lt;="&amp;FA$5,Fluxo!$D:$D,$D34)</f>
        <v>0</v>
      </c>
      <c r="FB34" s="18">
        <f>SUMIFS(Fluxo!$N:$N,Fluxo!$S:$S,"&gt;"&amp;FA$5,Fluxo!$S:$S,"&lt;="&amp;FB$5,Fluxo!$D:$D,$D34)</f>
        <v>0</v>
      </c>
      <c r="FC34" s="18">
        <f>SUMIFS(Fluxo!$N:$N,Fluxo!$S:$S,"&gt;"&amp;FB$5,Fluxo!$S:$S,"&lt;="&amp;FC$5,Fluxo!$D:$D,$D34)</f>
        <v>0</v>
      </c>
      <c r="FD34" s="18">
        <f>SUMIFS(Fluxo!$N:$N,Fluxo!$S:$S,"&gt;"&amp;FC$5,Fluxo!$S:$S,"&lt;="&amp;FD$5,Fluxo!$D:$D,$D34)</f>
        <v>0</v>
      </c>
      <c r="FE34" s="18">
        <f>SUMIFS(Fluxo!$N:$N,Fluxo!$S:$S,"&gt;"&amp;FD$5,Fluxo!$S:$S,"&lt;="&amp;FE$5,Fluxo!$D:$D,$D34)</f>
        <v>0</v>
      </c>
      <c r="FF34" s="18">
        <f>SUMIFS(Fluxo!$N:$N,Fluxo!$S:$S,"&gt;"&amp;FE$5,Fluxo!$S:$S,"&lt;="&amp;FF$5,Fluxo!$D:$D,$D34)</f>
        <v>0</v>
      </c>
      <c r="FG34" s="18">
        <f>SUMIFS(Fluxo!$N:$N,Fluxo!$S:$S,"&gt;"&amp;FF$5,Fluxo!$S:$S,"&lt;="&amp;FG$5,Fluxo!$D:$D,$D34)</f>
        <v>0</v>
      </c>
      <c r="FH34" s="18">
        <f>SUMIFS(Fluxo!$N:$N,Fluxo!$S:$S,"&gt;"&amp;FG$5,Fluxo!$S:$S,"&lt;="&amp;FH$5,Fluxo!$D:$D,$D34)</f>
        <v>0</v>
      </c>
      <c r="FI34" s="18">
        <f>SUMIFS(Fluxo!$N:$N,Fluxo!$S:$S,"&gt;"&amp;FH$5,Fluxo!$S:$S,"&lt;="&amp;FI$5,Fluxo!$D:$D,$D34)</f>
        <v>0</v>
      </c>
      <c r="FJ34" s="18">
        <f>SUMIFS(Fluxo!$N:$N,Fluxo!$S:$S,"&gt;"&amp;FI$5,Fluxo!$S:$S,"&lt;="&amp;FJ$5,Fluxo!$D:$D,$D34)</f>
        <v>0</v>
      </c>
      <c r="FK34" s="18">
        <f>SUMIFS(Fluxo!$N:$N,Fluxo!$S:$S,"&gt;"&amp;FJ$5,Fluxo!$S:$S,"&lt;="&amp;FK$5,Fluxo!$D:$D,$D34)</f>
        <v>0</v>
      </c>
      <c r="FL34" s="18">
        <f>SUMIFS(Fluxo!$N:$N,Fluxo!$S:$S,"&gt;"&amp;FK$5,Fluxo!$S:$S,"&lt;="&amp;FL$5,Fluxo!$D:$D,$D34)</f>
        <v>0</v>
      </c>
      <c r="FM34" s="18">
        <f>SUMIFS(Fluxo!$N:$N,Fluxo!$S:$S,"&gt;"&amp;FL$5,Fluxo!$S:$S,"&lt;="&amp;FM$5,Fluxo!$D:$D,$D34)</f>
        <v>0</v>
      </c>
      <c r="FN34" s="18">
        <f>SUMIFS(Fluxo!$N:$N,Fluxo!$S:$S,"&gt;"&amp;FM$5,Fluxo!$S:$S,"&lt;="&amp;FN$5,Fluxo!$D:$D,$D34)</f>
        <v>0</v>
      </c>
      <c r="FO34" s="18">
        <f>SUMIFS(Fluxo!$N:$N,Fluxo!$S:$S,"&gt;"&amp;FN$5,Fluxo!$S:$S,"&lt;="&amp;FO$5,Fluxo!$D:$D,$D34)</f>
        <v>0</v>
      </c>
      <c r="FP34" s="18">
        <f>SUMIFS(Fluxo!$N:$N,Fluxo!$S:$S,"&gt;"&amp;FO$5,Fluxo!$S:$S,"&lt;="&amp;FP$5,Fluxo!$D:$D,$D34)</f>
        <v>0</v>
      </c>
      <c r="FQ34" s="18">
        <f>SUMIFS(Fluxo!$N:$N,Fluxo!$S:$S,"&gt;"&amp;FP$5,Fluxo!$S:$S,"&lt;="&amp;FQ$5,Fluxo!$D:$D,$D34)</f>
        <v>0</v>
      </c>
      <c r="FR34" s="18">
        <f>SUMIFS(Fluxo!$N:$N,Fluxo!$S:$S,"&gt;"&amp;FQ$5,Fluxo!$S:$S,"&lt;="&amp;FR$5,Fluxo!$D:$D,$D34)</f>
        <v>0</v>
      </c>
      <c r="FS34" s="18">
        <f>SUMIFS(Fluxo!$N:$N,Fluxo!$S:$S,"&gt;"&amp;FR$5,Fluxo!$S:$S,"&lt;="&amp;FS$5,Fluxo!$D:$D,$D34)</f>
        <v>0</v>
      </c>
      <c r="FT34" s="18">
        <f>SUMIFS(Fluxo!$N:$N,Fluxo!$S:$S,"&gt;"&amp;FS$5,Fluxo!$S:$S,"&lt;="&amp;FT$5,Fluxo!$D:$D,$D34)</f>
        <v>0</v>
      </c>
      <c r="FU34" s="18">
        <f>SUMIFS(Fluxo!$N:$N,Fluxo!$S:$S,"&gt;"&amp;FT$5,Fluxo!$S:$S,"&lt;="&amp;FU$5,Fluxo!$D:$D,$D34)</f>
        <v>0</v>
      </c>
      <c r="FV34" s="18">
        <f>SUMIFS(Fluxo!$N:$N,Fluxo!$S:$S,"&gt;"&amp;FU$5,Fluxo!$S:$S,"&lt;="&amp;FV$5,Fluxo!$D:$D,$D34)</f>
        <v>0</v>
      </c>
      <c r="FW34" s="18">
        <f>SUMIFS(Fluxo!$N:$N,Fluxo!$S:$S,"&gt;"&amp;FV$5,Fluxo!$S:$S,"&lt;="&amp;FW$5,Fluxo!$D:$D,$D34)</f>
        <v>0</v>
      </c>
      <c r="FX34" s="18">
        <f>SUMIFS(Fluxo!$N:$N,Fluxo!$S:$S,"&gt;"&amp;FW$5,Fluxo!$S:$S,"&lt;="&amp;FX$5,Fluxo!$D:$D,$D34)</f>
        <v>0</v>
      </c>
      <c r="FY34" s="18">
        <f>SUMIFS(Fluxo!$N:$N,Fluxo!$S:$S,"&gt;"&amp;FX$5,Fluxo!$S:$S,"&lt;="&amp;FY$5,Fluxo!$D:$D,$D34)</f>
        <v>0</v>
      </c>
      <c r="FZ34" s="18">
        <f>SUMIFS(Fluxo!$N:$N,Fluxo!$S:$S,"&gt;"&amp;FY$5,Fluxo!$S:$S,"&lt;="&amp;FZ$5,Fluxo!$D:$D,$D34)</f>
        <v>0</v>
      </c>
      <c r="GA34" s="18">
        <f>SUMIFS(Fluxo!$N:$N,Fluxo!$S:$S,"&gt;"&amp;FZ$5,Fluxo!$S:$S,"&lt;="&amp;GA$5,Fluxo!$D:$D,$D34)</f>
        <v>0</v>
      </c>
      <c r="GB34" s="18">
        <f>SUMIFS(Fluxo!$N:$N,Fluxo!$S:$S,"&gt;"&amp;GA$5,Fluxo!$S:$S,"&lt;="&amp;GB$5,Fluxo!$D:$D,$D34)</f>
        <v>0</v>
      </c>
      <c r="GC34" s="18">
        <f>SUMIFS(Fluxo!$N:$N,Fluxo!$S:$S,"&gt;"&amp;GB$5,Fluxo!$S:$S,"&lt;="&amp;GC$5,Fluxo!$D:$D,$D34)</f>
        <v>0</v>
      </c>
      <c r="GD34" s="18">
        <f>SUMIFS(Fluxo!$N:$N,Fluxo!$S:$S,"&gt;"&amp;GC$5,Fluxo!$S:$S,"&lt;="&amp;GD$5,Fluxo!$D:$D,$D34)</f>
        <v>0</v>
      </c>
      <c r="GE34" s="18">
        <f>SUMIFS(Fluxo!$N:$N,Fluxo!$S:$S,"&gt;"&amp;GD$5,Fluxo!$S:$S,"&lt;="&amp;GE$5,Fluxo!$D:$D,$D34)</f>
        <v>0</v>
      </c>
      <c r="GF34" s="18">
        <f>SUMIFS(Fluxo!$N:$N,Fluxo!$S:$S,"&gt;"&amp;GE$5,Fluxo!$S:$S,"&lt;="&amp;GF$5,Fluxo!$D:$D,$D34)</f>
        <v>0</v>
      </c>
      <c r="GG34" s="18">
        <f>SUMIFS(Fluxo!$N:$N,Fluxo!$S:$S,"&gt;"&amp;GF$5,Fluxo!$S:$S,"&lt;="&amp;GG$5,Fluxo!$D:$D,$D34)</f>
        <v>0</v>
      </c>
      <c r="GH34" s="18">
        <f>SUMIFS(Fluxo!$N:$N,Fluxo!$S:$S,"&gt;"&amp;GG$5,Fluxo!$S:$S,"&lt;="&amp;GH$5,Fluxo!$D:$D,$D34)</f>
        <v>0</v>
      </c>
      <c r="GI34" s="18">
        <f>SUMIFS(Fluxo!$N:$N,Fluxo!$S:$S,"&gt;"&amp;GH$5,Fluxo!$S:$S,"&lt;="&amp;GI$5,Fluxo!$D:$D,$D34)</f>
        <v>0</v>
      </c>
      <c r="GJ34" s="18">
        <f>SUMIFS(Fluxo!$N:$N,Fluxo!$S:$S,"&gt;"&amp;GI$5,Fluxo!$S:$S,"&lt;="&amp;GJ$5,Fluxo!$D:$D,$D34)</f>
        <v>0</v>
      </c>
      <c r="GK34" s="18">
        <f>SUMIFS(Fluxo!$N:$N,Fluxo!$S:$S,"&gt;"&amp;GJ$5,Fluxo!$S:$S,"&lt;="&amp;GK$5,Fluxo!$D:$D,$D34)</f>
        <v>0</v>
      </c>
      <c r="GL34" s="18">
        <f>SUMIFS(Fluxo!$N:$N,Fluxo!$S:$S,"&gt;"&amp;GK$5,Fluxo!$S:$S,"&lt;="&amp;GL$5,Fluxo!$D:$D,$D34)</f>
        <v>0</v>
      </c>
      <c r="GM34" s="18">
        <f>SUMIFS(Fluxo!$N:$N,Fluxo!$S:$S,"&gt;"&amp;GL$5,Fluxo!$S:$S,"&lt;="&amp;GM$5,Fluxo!$D:$D,$D34)</f>
        <v>0</v>
      </c>
      <c r="GN34" s="18">
        <f>SUMIFS(Fluxo!$N:$N,Fluxo!$S:$S,"&gt;"&amp;GM$5,Fluxo!$S:$S,"&lt;="&amp;GN$5,Fluxo!$D:$D,$D34)</f>
        <v>0</v>
      </c>
      <c r="GO34" s="18">
        <f>SUMIFS(Fluxo!$N:$N,Fluxo!$S:$S,"&gt;"&amp;GN$5,Fluxo!$S:$S,"&lt;="&amp;GO$5,Fluxo!$D:$D,$D34)</f>
        <v>0</v>
      </c>
      <c r="GP34" s="18">
        <f>SUMIFS(Fluxo!$N:$N,Fluxo!$S:$S,"&gt;"&amp;GO$5,Fluxo!$S:$S,"&lt;="&amp;GP$5,Fluxo!$D:$D,$D34)</f>
        <v>0</v>
      </c>
      <c r="GQ34" s="18">
        <f>SUMIFS(Fluxo!$N:$N,Fluxo!$S:$S,"&gt;"&amp;GP$5,Fluxo!$S:$S,"&lt;="&amp;GQ$5,Fluxo!$D:$D,$D34)</f>
        <v>0</v>
      </c>
      <c r="GR34" s="18">
        <f>SUMIFS(Fluxo!$N:$N,Fluxo!$S:$S,"&gt;"&amp;GQ$5,Fluxo!$S:$S,"&lt;="&amp;GR$5,Fluxo!$D:$D,$D34)</f>
        <v>0</v>
      </c>
      <c r="GS34" s="18">
        <f>SUMIFS(Fluxo!$N:$N,Fluxo!$S:$S,"&gt;"&amp;GR$5,Fluxo!$S:$S,"&lt;="&amp;GS$5,Fluxo!$D:$D,$D34)</f>
        <v>0</v>
      </c>
      <c r="GT34" s="18">
        <f>SUMIFS(Fluxo!$N:$N,Fluxo!$S:$S,"&gt;"&amp;GS$5,Fluxo!$S:$S,"&lt;="&amp;GT$5,Fluxo!$D:$D,$D34)</f>
        <v>0</v>
      </c>
      <c r="GU34" s="18">
        <f>SUMIFS(Fluxo!$N:$N,Fluxo!$S:$S,"&gt;"&amp;GT$5,Fluxo!$S:$S,"&lt;="&amp;GU$5,Fluxo!$D:$D,$D34)</f>
        <v>0</v>
      </c>
      <c r="GV34" s="18">
        <f>SUMIFS(Fluxo!$N:$N,Fluxo!$S:$S,"&gt;"&amp;GU$5,Fluxo!$S:$S,"&lt;="&amp;GV$5,Fluxo!$D:$D,$D34)</f>
        <v>0</v>
      </c>
      <c r="GW34" s="18">
        <f>SUMIFS(Fluxo!$N:$N,Fluxo!$S:$S,"&gt;"&amp;GV$5,Fluxo!$S:$S,"&lt;="&amp;GW$5,Fluxo!$D:$D,$D34)</f>
        <v>0</v>
      </c>
      <c r="GX34" s="18">
        <f>SUMIFS(Fluxo!$N:$N,Fluxo!$S:$S,"&gt;"&amp;GW$5,Fluxo!$S:$S,"&lt;="&amp;GX$5,Fluxo!$D:$D,$D34)</f>
        <v>0</v>
      </c>
      <c r="GY34" s="18">
        <f>SUMIFS(Fluxo!$N:$N,Fluxo!$S:$S,"&gt;"&amp;GX$5,Fluxo!$S:$S,"&lt;="&amp;GY$5,Fluxo!$D:$D,$D34)</f>
        <v>0</v>
      </c>
      <c r="GZ34" s="18">
        <f>SUMIFS(Fluxo!$N:$N,Fluxo!$S:$S,"&gt;"&amp;GY$5,Fluxo!$S:$S,"&lt;="&amp;GZ$5,Fluxo!$D:$D,$D34)</f>
        <v>0</v>
      </c>
      <c r="HA34" s="18">
        <f>SUMIFS(Fluxo!$N:$N,Fluxo!$S:$S,"&gt;"&amp;GZ$5,Fluxo!$S:$S,"&lt;="&amp;HA$5,Fluxo!$D:$D,$D34)</f>
        <v>0</v>
      </c>
      <c r="HB34" s="18">
        <f>SUMIFS(Fluxo!$N:$N,Fluxo!$S:$S,"&gt;"&amp;HA$5,Fluxo!$S:$S,"&lt;="&amp;HB$5,Fluxo!$D:$D,$D34)</f>
        <v>0</v>
      </c>
      <c r="HC34" s="18">
        <f>SUMIFS(Fluxo!$N:$N,Fluxo!$S:$S,"&gt;"&amp;HB$5,Fluxo!$S:$S,"&lt;="&amp;HC$5,Fluxo!$D:$D,$D34)</f>
        <v>0</v>
      </c>
      <c r="HD34" s="18">
        <f>SUMIFS(Fluxo!$N:$N,Fluxo!$S:$S,"&gt;"&amp;HC$5,Fluxo!$S:$S,"&lt;="&amp;HD$5,Fluxo!$D:$D,$D34)</f>
        <v>0</v>
      </c>
      <c r="HE34" s="18">
        <f>SUMIFS(Fluxo!$N:$N,Fluxo!$S:$S,"&gt;"&amp;HD$5,Fluxo!$S:$S,"&lt;="&amp;HE$5,Fluxo!$D:$D,$D34)</f>
        <v>0</v>
      </c>
      <c r="HF34" s="18">
        <f>SUMIFS(Fluxo!$N:$N,Fluxo!$S:$S,"&gt;"&amp;HE$5,Fluxo!$S:$S,"&lt;="&amp;HF$5,Fluxo!$D:$D,$D34)</f>
        <v>0</v>
      </c>
    </row>
    <row r="35" spans="1:214" s="16" customFormat="1">
      <c r="A35" s="20">
        <f t="shared" si="15"/>
        <v>25</v>
      </c>
      <c r="B35" s="140" t="str">
        <f>'Check Carteira'!C27</f>
        <v>E.1016.99.01.0085</v>
      </c>
      <c r="C35" s="19">
        <v>1</v>
      </c>
      <c r="D35" s="129" t="str">
        <f>'Check Carteira'!F27</f>
        <v>A-0085</v>
      </c>
      <c r="E35" s="21" t="str">
        <f>IFERROR(INDEX(Contratos!L:L,MATCH(D35,Contratos!R:R,0)),"")</f>
        <v/>
      </c>
      <c r="F35" s="139" t="str">
        <f>IFERROR(INDEX(Contratos!G:G,MATCH(D35,Contratos!R:R,0)),"")</f>
        <v/>
      </c>
      <c r="G35" s="83" t="str">
        <f ca="1">IFERROR(XNPV(#REF!,OFFSET(J35,0,MATCH(EOMONTH(E35,0),$J$5:$HF$5,0)-1,1,COUNT($J$5:$HF$5)-MATCH(EOMONTH(E35,0),$J$5:$HF$5,0)+1),OFFSET($J$5,0,MATCH(EOMONTH(E35,0),$J$5:$HF$5,0)-1,1,COUNT($J$5:$HF$5)-MATCH(EOMONTH(E35,0),$J$5:$HF$5,0)+1)),"")</f>
        <v/>
      </c>
      <c r="H35" s="83">
        <f t="shared" si="16"/>
        <v>0</v>
      </c>
      <c r="I35" s="18"/>
      <c r="J35" s="18">
        <f>SUMIFS(Fluxo!$N:$N,Fluxo!$S:$S,"&gt;"&amp;I$5,Fluxo!$S:$S,"&lt;="&amp;J$5,Fluxo!$D:$D,$D35)</f>
        <v>0</v>
      </c>
      <c r="K35" s="18">
        <f>SUMIFS(Fluxo!$N:$N,Fluxo!$S:$S,"&gt;"&amp;J$5,Fluxo!$S:$S,"&lt;="&amp;K$5,Fluxo!$D:$D,$D35)</f>
        <v>0</v>
      </c>
      <c r="L35" s="18">
        <f>SUMIFS(Fluxo!$N:$N,Fluxo!$S:$S,"&gt;"&amp;K$5,Fluxo!$S:$S,"&lt;="&amp;L$5,Fluxo!$D:$D,$D35)</f>
        <v>0</v>
      </c>
      <c r="M35" s="18">
        <f>SUMIFS(Fluxo!$N:$N,Fluxo!$S:$S,"&gt;"&amp;L$5,Fluxo!$S:$S,"&lt;="&amp;M$5,Fluxo!$D:$D,$D35)</f>
        <v>0</v>
      </c>
      <c r="N35" s="18">
        <f>SUMIFS(Fluxo!$N:$N,Fluxo!$S:$S,"&gt;"&amp;M$5,Fluxo!$S:$S,"&lt;="&amp;N$5,Fluxo!$D:$D,$D35)</f>
        <v>0</v>
      </c>
      <c r="O35" s="18">
        <f>SUMIFS(Fluxo!$N:$N,Fluxo!$S:$S,"&gt;"&amp;N$5,Fluxo!$S:$S,"&lt;="&amp;O$5,Fluxo!$D:$D,$D35)</f>
        <v>0</v>
      </c>
      <c r="P35" s="18">
        <f>SUMIFS(Fluxo!$N:$N,Fluxo!$S:$S,"&gt;"&amp;O$5,Fluxo!$S:$S,"&lt;="&amp;P$5,Fluxo!$D:$D,$D35)</f>
        <v>0</v>
      </c>
      <c r="Q35" s="18">
        <f>SUMIFS(Fluxo!$N:$N,Fluxo!$S:$S,"&gt;"&amp;P$5,Fluxo!$S:$S,"&lt;="&amp;Q$5,Fluxo!$D:$D,$D35)</f>
        <v>0</v>
      </c>
      <c r="R35" s="18">
        <f>SUMIFS(Fluxo!$N:$N,Fluxo!$S:$S,"&gt;"&amp;Q$5,Fluxo!$S:$S,"&lt;="&amp;R$5,Fluxo!$D:$D,$D35)</f>
        <v>0</v>
      </c>
      <c r="S35" s="18">
        <f>SUMIFS(Fluxo!$N:$N,Fluxo!$S:$S,"&gt;"&amp;R$5,Fluxo!$S:$S,"&lt;="&amp;S$5,Fluxo!$D:$D,$D35)</f>
        <v>0</v>
      </c>
      <c r="T35" s="18">
        <f>SUMIFS(Fluxo!$N:$N,Fluxo!$S:$S,"&gt;"&amp;S$5,Fluxo!$S:$S,"&lt;="&amp;T$5,Fluxo!$D:$D,$D35)</f>
        <v>0</v>
      </c>
      <c r="U35" s="18">
        <f>SUMIFS(Fluxo!$N:$N,Fluxo!$S:$S,"&gt;"&amp;T$5,Fluxo!$S:$S,"&lt;="&amp;U$5,Fluxo!$D:$D,$D35)</f>
        <v>0</v>
      </c>
      <c r="V35" s="18">
        <f>SUMIFS(Fluxo!$N:$N,Fluxo!$S:$S,"&gt;"&amp;U$5,Fluxo!$S:$S,"&lt;="&amp;V$5,Fluxo!$D:$D,$D35)</f>
        <v>0</v>
      </c>
      <c r="W35" s="18">
        <f>SUMIFS(Fluxo!$N:$N,Fluxo!$S:$S,"&gt;"&amp;V$5,Fluxo!$S:$S,"&lt;="&amp;W$5,Fluxo!$D:$D,$D35)</f>
        <v>0</v>
      </c>
      <c r="X35" s="18">
        <f>SUMIFS(Fluxo!$N:$N,Fluxo!$S:$S,"&gt;"&amp;W$5,Fluxo!$S:$S,"&lt;="&amp;X$5,Fluxo!$D:$D,$D35)</f>
        <v>0</v>
      </c>
      <c r="Y35" s="18">
        <f>SUMIFS(Fluxo!$N:$N,Fluxo!$S:$S,"&gt;"&amp;X$5,Fluxo!$S:$S,"&lt;="&amp;Y$5,Fluxo!$D:$D,$D35)</f>
        <v>0</v>
      </c>
      <c r="Z35" s="18">
        <f>SUMIFS(Fluxo!$N:$N,Fluxo!$S:$S,"&gt;"&amp;Y$5,Fluxo!$S:$S,"&lt;="&amp;Z$5,Fluxo!$D:$D,$D35)</f>
        <v>0</v>
      </c>
      <c r="AA35" s="18">
        <f>SUMIFS(Fluxo!$N:$N,Fluxo!$S:$S,"&gt;"&amp;Z$5,Fluxo!$S:$S,"&lt;="&amp;AA$5,Fluxo!$D:$D,$D35)</f>
        <v>0</v>
      </c>
      <c r="AB35" s="18">
        <f>SUMIFS(Fluxo!$N:$N,Fluxo!$S:$S,"&gt;"&amp;AA$5,Fluxo!$S:$S,"&lt;="&amp;AB$5,Fluxo!$D:$D,$D35)</f>
        <v>0</v>
      </c>
      <c r="AC35" s="18">
        <f>SUMIFS(Fluxo!$N:$N,Fluxo!$S:$S,"&gt;"&amp;AB$5,Fluxo!$S:$S,"&lt;="&amp;AC$5,Fluxo!$D:$D,$D35)</f>
        <v>0</v>
      </c>
      <c r="AD35" s="18">
        <f>SUMIFS(Fluxo!$N:$N,Fluxo!$S:$S,"&gt;"&amp;AC$5,Fluxo!$S:$S,"&lt;="&amp;AD$5,Fluxo!$D:$D,$D35)</f>
        <v>0</v>
      </c>
      <c r="AE35" s="18">
        <f>SUMIFS(Fluxo!$N:$N,Fluxo!$S:$S,"&gt;"&amp;AD$5,Fluxo!$S:$S,"&lt;="&amp;AE$5,Fluxo!$D:$D,$D35)</f>
        <v>0</v>
      </c>
      <c r="AF35" s="18">
        <f>SUMIFS(Fluxo!$N:$N,Fluxo!$S:$S,"&gt;"&amp;AE$5,Fluxo!$S:$S,"&lt;="&amp;AF$5,Fluxo!$D:$D,$D35)</f>
        <v>0</v>
      </c>
      <c r="AG35" s="18">
        <f>SUMIFS(Fluxo!$N:$N,Fluxo!$S:$S,"&gt;"&amp;AF$5,Fluxo!$S:$S,"&lt;="&amp;AG$5,Fluxo!$D:$D,$D35)</f>
        <v>0</v>
      </c>
      <c r="AH35" s="18">
        <f>SUMIFS(Fluxo!$N:$N,Fluxo!$S:$S,"&gt;"&amp;AG$5,Fluxo!$S:$S,"&lt;="&amp;AH$5,Fluxo!$D:$D,$D35)</f>
        <v>0</v>
      </c>
      <c r="AI35" s="18">
        <f>SUMIFS(Fluxo!$N:$N,Fluxo!$S:$S,"&gt;"&amp;AH$5,Fluxo!$S:$S,"&lt;="&amp;AI$5,Fluxo!$D:$D,$D35)</f>
        <v>0</v>
      </c>
      <c r="AJ35" s="18">
        <f>SUMIFS(Fluxo!$N:$N,Fluxo!$S:$S,"&gt;"&amp;AI$5,Fluxo!$S:$S,"&lt;="&amp;AJ$5,Fluxo!$D:$D,$D35)</f>
        <v>0</v>
      </c>
      <c r="AK35" s="18">
        <f>SUMIFS(Fluxo!$N:$N,Fluxo!$S:$S,"&gt;"&amp;AJ$5,Fluxo!$S:$S,"&lt;="&amp;AK$5,Fluxo!$D:$D,$D35)</f>
        <v>0</v>
      </c>
      <c r="AL35" s="18">
        <f>SUMIFS(Fluxo!$N:$N,Fluxo!$S:$S,"&gt;"&amp;AK$5,Fluxo!$S:$S,"&lt;="&amp;AL$5,Fluxo!$D:$D,$D35)</f>
        <v>0</v>
      </c>
      <c r="AM35" s="18">
        <f>SUMIFS(Fluxo!$N:$N,Fluxo!$S:$S,"&gt;"&amp;AL$5,Fluxo!$S:$S,"&lt;="&amp;AM$5,Fluxo!$D:$D,$D35)</f>
        <v>0</v>
      </c>
      <c r="AN35" s="18">
        <f>SUMIFS(Fluxo!$N:$N,Fluxo!$S:$S,"&gt;"&amp;AM$5,Fluxo!$S:$S,"&lt;="&amp;AN$5,Fluxo!$D:$D,$D35)</f>
        <v>0</v>
      </c>
      <c r="AO35" s="18">
        <f>SUMIFS(Fluxo!$N:$N,Fluxo!$S:$S,"&gt;"&amp;AN$5,Fluxo!$S:$S,"&lt;="&amp;AO$5,Fluxo!$D:$D,$D35)</f>
        <v>0</v>
      </c>
      <c r="AP35" s="18">
        <f>SUMIFS(Fluxo!$N:$N,Fluxo!$S:$S,"&gt;"&amp;AO$5,Fluxo!$S:$S,"&lt;="&amp;AP$5,Fluxo!$D:$D,$D35)</f>
        <v>0</v>
      </c>
      <c r="AQ35" s="18">
        <f>SUMIFS(Fluxo!$N:$N,Fluxo!$S:$S,"&gt;"&amp;AP$5,Fluxo!$S:$S,"&lt;="&amp;AQ$5,Fluxo!$D:$D,$D35)</f>
        <v>0</v>
      </c>
      <c r="AR35" s="18">
        <f>SUMIFS(Fluxo!$N:$N,Fluxo!$S:$S,"&gt;"&amp;AQ$5,Fluxo!$S:$S,"&lt;="&amp;AR$5,Fluxo!$D:$D,$D35)</f>
        <v>0</v>
      </c>
      <c r="AS35" s="18">
        <f>SUMIFS(Fluxo!$N:$N,Fluxo!$S:$S,"&gt;"&amp;AR$5,Fluxo!$S:$S,"&lt;="&amp;AS$5,Fluxo!$D:$D,$D35)</f>
        <v>0</v>
      </c>
      <c r="AT35" s="18">
        <f>SUMIFS(Fluxo!$N:$N,Fluxo!$S:$S,"&gt;"&amp;AS$5,Fluxo!$S:$S,"&lt;="&amp;AT$5,Fluxo!$D:$D,$D35)</f>
        <v>0</v>
      </c>
      <c r="AU35" s="18">
        <f>SUMIFS(Fluxo!$N:$N,Fluxo!$S:$S,"&gt;"&amp;AT$5,Fluxo!$S:$S,"&lt;="&amp;AU$5,Fluxo!$D:$D,$D35)</f>
        <v>0</v>
      </c>
      <c r="AV35" s="18">
        <f>SUMIFS(Fluxo!$N:$N,Fluxo!$S:$S,"&gt;"&amp;AU$5,Fluxo!$S:$S,"&lt;="&amp;AV$5,Fluxo!$D:$D,$D35)</f>
        <v>0</v>
      </c>
      <c r="AW35" s="18">
        <f>SUMIFS(Fluxo!$N:$N,Fluxo!$S:$S,"&gt;"&amp;AV$5,Fluxo!$S:$S,"&lt;="&amp;AW$5,Fluxo!$D:$D,$D35)</f>
        <v>0</v>
      </c>
      <c r="AX35" s="18">
        <f>SUMIFS(Fluxo!$N:$N,Fluxo!$S:$S,"&gt;"&amp;AW$5,Fluxo!$S:$S,"&lt;="&amp;AX$5,Fluxo!$D:$D,$D35)</f>
        <v>0</v>
      </c>
      <c r="AY35" s="18">
        <f>SUMIFS(Fluxo!$N:$N,Fluxo!$S:$S,"&gt;"&amp;AX$5,Fluxo!$S:$S,"&lt;="&amp;AY$5,Fluxo!$D:$D,$D35)</f>
        <v>0</v>
      </c>
      <c r="AZ35" s="18">
        <f>SUMIFS(Fluxo!$N:$N,Fluxo!$S:$S,"&gt;"&amp;AY$5,Fluxo!$S:$S,"&lt;="&amp;AZ$5,Fluxo!$D:$D,$D35)</f>
        <v>0</v>
      </c>
      <c r="BA35" s="18">
        <f>SUMIFS(Fluxo!$N:$N,Fluxo!$S:$S,"&gt;"&amp;AZ$5,Fluxo!$S:$S,"&lt;="&amp;BA$5,Fluxo!$D:$D,$D35)</f>
        <v>0</v>
      </c>
      <c r="BB35" s="18">
        <f>SUMIFS(Fluxo!$N:$N,Fluxo!$S:$S,"&gt;"&amp;BA$5,Fluxo!$S:$S,"&lt;="&amp;BB$5,Fluxo!$D:$D,$D35)</f>
        <v>0</v>
      </c>
      <c r="BC35" s="18">
        <f>SUMIFS(Fluxo!$N:$N,Fluxo!$S:$S,"&gt;"&amp;BB$5,Fluxo!$S:$S,"&lt;="&amp;BC$5,Fluxo!$D:$D,$D35)</f>
        <v>0</v>
      </c>
      <c r="BD35" s="18">
        <f>SUMIFS(Fluxo!$N:$N,Fluxo!$S:$S,"&gt;"&amp;BC$5,Fluxo!$S:$S,"&lt;="&amp;BD$5,Fluxo!$D:$D,$D35)</f>
        <v>0</v>
      </c>
      <c r="BE35" s="18">
        <f>SUMIFS(Fluxo!$N:$N,Fluxo!$S:$S,"&gt;"&amp;BD$5,Fluxo!$S:$S,"&lt;="&amp;BE$5,Fluxo!$D:$D,$D35)</f>
        <v>0</v>
      </c>
      <c r="BF35" s="18">
        <f>SUMIFS(Fluxo!$N:$N,Fluxo!$S:$S,"&gt;"&amp;BE$5,Fluxo!$S:$S,"&lt;="&amp;BF$5,Fluxo!$D:$D,$D35)</f>
        <v>0</v>
      </c>
      <c r="BG35" s="18">
        <f>SUMIFS(Fluxo!$N:$N,Fluxo!$S:$S,"&gt;"&amp;BF$5,Fluxo!$S:$S,"&lt;="&amp;BG$5,Fluxo!$D:$D,$D35)</f>
        <v>0</v>
      </c>
      <c r="BH35" s="18">
        <f>SUMIFS(Fluxo!$N:$N,Fluxo!$S:$S,"&gt;"&amp;BG$5,Fluxo!$S:$S,"&lt;="&amp;BH$5,Fluxo!$D:$D,$D35)</f>
        <v>0</v>
      </c>
      <c r="BI35" s="18">
        <f>SUMIFS(Fluxo!$N:$N,Fluxo!$S:$S,"&gt;"&amp;BH$5,Fluxo!$S:$S,"&lt;="&amp;BI$5,Fluxo!$D:$D,$D35)</f>
        <v>0</v>
      </c>
      <c r="BJ35" s="18">
        <f>SUMIFS(Fluxo!$N:$N,Fluxo!$S:$S,"&gt;"&amp;BI$5,Fluxo!$S:$S,"&lt;="&amp;BJ$5,Fluxo!$D:$D,$D35)</f>
        <v>0</v>
      </c>
      <c r="BK35" s="18">
        <f>SUMIFS(Fluxo!$N:$N,Fluxo!$S:$S,"&gt;"&amp;BJ$5,Fluxo!$S:$S,"&lt;="&amp;BK$5,Fluxo!$D:$D,$D35)</f>
        <v>0</v>
      </c>
      <c r="BL35" s="18">
        <f>SUMIFS(Fluxo!$N:$N,Fluxo!$S:$S,"&gt;"&amp;BK$5,Fluxo!$S:$S,"&lt;="&amp;BL$5,Fluxo!$D:$D,$D35)</f>
        <v>0</v>
      </c>
      <c r="BM35" s="18">
        <f>SUMIFS(Fluxo!$N:$N,Fluxo!$S:$S,"&gt;"&amp;BL$5,Fluxo!$S:$S,"&lt;="&amp;BM$5,Fluxo!$D:$D,$D35)</f>
        <v>0</v>
      </c>
      <c r="BN35" s="18">
        <f>SUMIFS(Fluxo!$N:$N,Fluxo!$S:$S,"&gt;"&amp;BM$5,Fluxo!$S:$S,"&lt;="&amp;BN$5,Fluxo!$D:$D,$D35)</f>
        <v>0</v>
      </c>
      <c r="BO35" s="18">
        <f>SUMIFS(Fluxo!$N:$N,Fluxo!$S:$S,"&gt;"&amp;BN$5,Fluxo!$S:$S,"&lt;="&amp;BO$5,Fluxo!$D:$D,$D35)</f>
        <v>0</v>
      </c>
      <c r="BP35" s="18">
        <f>SUMIFS(Fluxo!$N:$N,Fluxo!$S:$S,"&gt;"&amp;BO$5,Fluxo!$S:$S,"&lt;="&amp;BP$5,Fluxo!$D:$D,$D35)</f>
        <v>0</v>
      </c>
      <c r="BQ35" s="18">
        <f>SUMIFS(Fluxo!$N:$N,Fluxo!$S:$S,"&gt;"&amp;BP$5,Fluxo!$S:$S,"&lt;="&amp;BQ$5,Fluxo!$D:$D,$D35)</f>
        <v>0</v>
      </c>
      <c r="BR35" s="18">
        <f>SUMIFS(Fluxo!$N:$N,Fluxo!$S:$S,"&gt;"&amp;BQ$5,Fluxo!$S:$S,"&lt;="&amp;BR$5,Fluxo!$D:$D,$D35)</f>
        <v>0</v>
      </c>
      <c r="BS35" s="18">
        <f>SUMIFS(Fluxo!$N:$N,Fluxo!$S:$S,"&gt;"&amp;BR$5,Fluxo!$S:$S,"&lt;="&amp;BS$5,Fluxo!$D:$D,$D35)</f>
        <v>0</v>
      </c>
      <c r="BT35" s="18">
        <f>SUMIFS(Fluxo!$N:$N,Fluxo!$S:$S,"&gt;"&amp;BS$5,Fluxo!$S:$S,"&lt;="&amp;BT$5,Fluxo!$D:$D,$D35)</f>
        <v>0</v>
      </c>
      <c r="BU35" s="18">
        <f>SUMIFS(Fluxo!$N:$N,Fluxo!$S:$S,"&gt;"&amp;BT$5,Fluxo!$S:$S,"&lt;="&amp;BU$5,Fluxo!$D:$D,$D35)</f>
        <v>0</v>
      </c>
      <c r="BV35" s="18">
        <f>SUMIFS(Fluxo!$N:$N,Fluxo!$S:$S,"&gt;"&amp;BU$5,Fluxo!$S:$S,"&lt;="&amp;BV$5,Fluxo!$D:$D,$D35)</f>
        <v>0</v>
      </c>
      <c r="BW35" s="18">
        <f>SUMIFS(Fluxo!$N:$N,Fluxo!$S:$S,"&gt;"&amp;BV$5,Fluxo!$S:$S,"&lt;="&amp;BW$5,Fluxo!$D:$D,$D35)</f>
        <v>0</v>
      </c>
      <c r="BX35" s="18">
        <f>SUMIFS(Fluxo!$N:$N,Fluxo!$S:$S,"&gt;"&amp;BW$5,Fluxo!$S:$S,"&lt;="&amp;BX$5,Fluxo!$D:$D,$D35)</f>
        <v>0</v>
      </c>
      <c r="BY35" s="18">
        <f>SUMIFS(Fluxo!$N:$N,Fluxo!$S:$S,"&gt;"&amp;BX$5,Fluxo!$S:$S,"&lt;="&amp;BY$5,Fluxo!$D:$D,$D35)</f>
        <v>0</v>
      </c>
      <c r="BZ35" s="18">
        <f>SUMIFS(Fluxo!$N:$N,Fluxo!$S:$S,"&gt;"&amp;BY$5,Fluxo!$S:$S,"&lt;="&amp;BZ$5,Fluxo!$D:$D,$D35)</f>
        <v>0</v>
      </c>
      <c r="CA35" s="18">
        <f>SUMIFS(Fluxo!$N:$N,Fluxo!$S:$S,"&gt;"&amp;BZ$5,Fluxo!$S:$S,"&lt;="&amp;CA$5,Fluxo!$D:$D,$D35)</f>
        <v>0</v>
      </c>
      <c r="CB35" s="18">
        <f>SUMIFS(Fluxo!$N:$N,Fluxo!$S:$S,"&gt;"&amp;CA$5,Fluxo!$S:$S,"&lt;="&amp;CB$5,Fluxo!$D:$D,$D35)</f>
        <v>0</v>
      </c>
      <c r="CC35" s="18">
        <f>SUMIFS(Fluxo!$N:$N,Fluxo!$S:$S,"&gt;"&amp;CB$5,Fluxo!$S:$S,"&lt;="&amp;CC$5,Fluxo!$D:$D,$D35)</f>
        <v>0</v>
      </c>
      <c r="CD35" s="18">
        <f>SUMIFS(Fluxo!$N:$N,Fluxo!$S:$S,"&gt;"&amp;CC$5,Fluxo!$S:$S,"&lt;="&amp;CD$5,Fluxo!$D:$D,$D35)</f>
        <v>0</v>
      </c>
      <c r="CE35" s="18">
        <f>SUMIFS(Fluxo!$N:$N,Fluxo!$S:$S,"&gt;"&amp;CD$5,Fluxo!$S:$S,"&lt;="&amp;CE$5,Fluxo!$D:$D,$D35)</f>
        <v>0</v>
      </c>
      <c r="CF35" s="18">
        <f>SUMIFS(Fluxo!$N:$N,Fluxo!$S:$S,"&gt;"&amp;CE$5,Fluxo!$S:$S,"&lt;="&amp;CF$5,Fluxo!$D:$D,$D35)</f>
        <v>0</v>
      </c>
      <c r="CG35" s="18">
        <f>SUMIFS(Fluxo!$N:$N,Fluxo!$S:$S,"&gt;"&amp;CF$5,Fluxo!$S:$S,"&lt;="&amp;CG$5,Fluxo!$D:$D,$D35)</f>
        <v>0</v>
      </c>
      <c r="CH35" s="18">
        <f>SUMIFS(Fluxo!$N:$N,Fluxo!$S:$S,"&gt;"&amp;CG$5,Fluxo!$S:$S,"&lt;="&amp;CH$5,Fluxo!$D:$D,$D35)</f>
        <v>0</v>
      </c>
      <c r="CI35" s="18">
        <f>SUMIFS(Fluxo!$N:$N,Fluxo!$S:$S,"&gt;"&amp;CH$5,Fluxo!$S:$S,"&lt;="&amp;CI$5,Fluxo!$D:$D,$D35)</f>
        <v>0</v>
      </c>
      <c r="CJ35" s="18">
        <f>SUMIFS(Fluxo!$N:$N,Fluxo!$S:$S,"&gt;"&amp;CI$5,Fluxo!$S:$S,"&lt;="&amp;CJ$5,Fluxo!$D:$D,$D35)</f>
        <v>0</v>
      </c>
      <c r="CK35" s="18">
        <f>SUMIFS(Fluxo!$N:$N,Fluxo!$S:$S,"&gt;"&amp;CJ$5,Fluxo!$S:$S,"&lt;="&amp;CK$5,Fluxo!$D:$D,$D35)</f>
        <v>0</v>
      </c>
      <c r="CL35" s="18">
        <f>SUMIFS(Fluxo!$N:$N,Fluxo!$S:$S,"&gt;"&amp;CK$5,Fluxo!$S:$S,"&lt;="&amp;CL$5,Fluxo!$D:$D,$D35)</f>
        <v>0</v>
      </c>
      <c r="CM35" s="18">
        <f>SUMIFS(Fluxo!$N:$N,Fluxo!$S:$S,"&gt;"&amp;CL$5,Fluxo!$S:$S,"&lt;="&amp;CM$5,Fluxo!$D:$D,$D35)</f>
        <v>0</v>
      </c>
      <c r="CN35" s="18">
        <f>SUMIFS(Fluxo!$N:$N,Fluxo!$S:$S,"&gt;"&amp;CM$5,Fluxo!$S:$S,"&lt;="&amp;CN$5,Fluxo!$D:$D,$D35)</f>
        <v>0</v>
      </c>
      <c r="CO35" s="18">
        <f>SUMIFS(Fluxo!$N:$N,Fluxo!$S:$S,"&gt;"&amp;CN$5,Fluxo!$S:$S,"&lt;="&amp;CO$5,Fluxo!$D:$D,$D35)</f>
        <v>0</v>
      </c>
      <c r="CP35" s="18">
        <f>SUMIFS(Fluxo!$N:$N,Fluxo!$S:$S,"&gt;"&amp;CO$5,Fluxo!$S:$S,"&lt;="&amp;CP$5,Fluxo!$D:$D,$D35)</f>
        <v>0</v>
      </c>
      <c r="CQ35" s="18">
        <f>SUMIFS(Fluxo!$N:$N,Fluxo!$S:$S,"&gt;"&amp;CP$5,Fluxo!$S:$S,"&lt;="&amp;CQ$5,Fluxo!$D:$D,$D35)</f>
        <v>0</v>
      </c>
      <c r="CR35" s="18">
        <f>SUMIFS(Fluxo!$N:$N,Fluxo!$S:$S,"&gt;"&amp;CQ$5,Fluxo!$S:$S,"&lt;="&amp;CR$5,Fluxo!$D:$D,$D35)</f>
        <v>0</v>
      </c>
      <c r="CS35" s="18">
        <f>SUMIFS(Fluxo!$N:$N,Fluxo!$S:$S,"&gt;"&amp;CR$5,Fluxo!$S:$S,"&lt;="&amp;CS$5,Fluxo!$D:$D,$D35)</f>
        <v>0</v>
      </c>
      <c r="CT35" s="18">
        <f>SUMIFS(Fluxo!$N:$N,Fluxo!$S:$S,"&gt;"&amp;CS$5,Fluxo!$S:$S,"&lt;="&amp;CT$5,Fluxo!$D:$D,$D35)</f>
        <v>0</v>
      </c>
      <c r="CU35" s="18">
        <f>SUMIFS(Fluxo!$N:$N,Fluxo!$S:$S,"&gt;"&amp;CT$5,Fluxo!$S:$S,"&lt;="&amp;CU$5,Fluxo!$D:$D,$D35)</f>
        <v>0</v>
      </c>
      <c r="CV35" s="18">
        <f>SUMIFS(Fluxo!$N:$N,Fluxo!$S:$S,"&gt;"&amp;CU$5,Fluxo!$S:$S,"&lt;="&amp;CV$5,Fluxo!$D:$D,$D35)</f>
        <v>0</v>
      </c>
      <c r="CW35" s="18">
        <f>SUMIFS(Fluxo!$N:$N,Fluxo!$S:$S,"&gt;"&amp;CV$5,Fluxo!$S:$S,"&lt;="&amp;CW$5,Fluxo!$D:$D,$D35)</f>
        <v>0</v>
      </c>
      <c r="CX35" s="18">
        <f>SUMIFS(Fluxo!$N:$N,Fluxo!$S:$S,"&gt;"&amp;CW$5,Fluxo!$S:$S,"&lt;="&amp;CX$5,Fluxo!$D:$D,$D35)</f>
        <v>0</v>
      </c>
      <c r="CY35" s="18">
        <f>SUMIFS(Fluxo!$N:$N,Fluxo!$S:$S,"&gt;"&amp;CX$5,Fluxo!$S:$S,"&lt;="&amp;CY$5,Fluxo!$D:$D,$D35)</f>
        <v>0</v>
      </c>
      <c r="CZ35" s="18">
        <f>SUMIFS(Fluxo!$N:$N,Fluxo!$S:$S,"&gt;"&amp;CY$5,Fluxo!$S:$S,"&lt;="&amp;CZ$5,Fluxo!$D:$D,$D35)</f>
        <v>0</v>
      </c>
      <c r="DA35" s="18">
        <f>SUMIFS(Fluxo!$N:$N,Fluxo!$S:$S,"&gt;"&amp;CZ$5,Fluxo!$S:$S,"&lt;="&amp;DA$5,Fluxo!$D:$D,$D35)</f>
        <v>0</v>
      </c>
      <c r="DB35" s="18">
        <f>SUMIFS(Fluxo!$N:$N,Fluxo!$S:$S,"&gt;"&amp;DA$5,Fluxo!$S:$S,"&lt;="&amp;DB$5,Fluxo!$D:$D,$D35)</f>
        <v>0</v>
      </c>
      <c r="DC35" s="18">
        <f>SUMIFS(Fluxo!$N:$N,Fluxo!$S:$S,"&gt;"&amp;DB$5,Fluxo!$S:$S,"&lt;="&amp;DC$5,Fluxo!$D:$D,$D35)</f>
        <v>0</v>
      </c>
      <c r="DD35" s="18">
        <f>SUMIFS(Fluxo!$N:$N,Fluxo!$S:$S,"&gt;"&amp;DC$5,Fluxo!$S:$S,"&lt;="&amp;DD$5,Fluxo!$D:$D,$D35)</f>
        <v>0</v>
      </c>
      <c r="DE35" s="18">
        <f>SUMIFS(Fluxo!$N:$N,Fluxo!$S:$S,"&gt;"&amp;DD$5,Fluxo!$S:$S,"&lt;="&amp;DE$5,Fluxo!$D:$D,$D35)</f>
        <v>0</v>
      </c>
      <c r="DF35" s="18">
        <f>SUMIFS(Fluxo!$N:$N,Fluxo!$S:$S,"&gt;"&amp;DE$5,Fluxo!$S:$S,"&lt;="&amp;DF$5,Fluxo!$D:$D,$D35)</f>
        <v>0</v>
      </c>
      <c r="DG35" s="18">
        <f>SUMIFS(Fluxo!$N:$N,Fluxo!$S:$S,"&gt;"&amp;DF$5,Fluxo!$S:$S,"&lt;="&amp;DG$5,Fluxo!$D:$D,$D35)</f>
        <v>0</v>
      </c>
      <c r="DH35" s="18">
        <f>SUMIFS(Fluxo!$N:$N,Fluxo!$S:$S,"&gt;"&amp;DG$5,Fluxo!$S:$S,"&lt;="&amp;DH$5,Fluxo!$D:$D,$D35)</f>
        <v>0</v>
      </c>
      <c r="DI35" s="18">
        <f>SUMIFS(Fluxo!$N:$N,Fluxo!$S:$S,"&gt;"&amp;DH$5,Fluxo!$S:$S,"&lt;="&amp;DI$5,Fluxo!$D:$D,$D35)</f>
        <v>0</v>
      </c>
      <c r="DJ35" s="18">
        <f>SUMIFS(Fluxo!$N:$N,Fluxo!$S:$S,"&gt;"&amp;DI$5,Fluxo!$S:$S,"&lt;="&amp;DJ$5,Fluxo!$D:$D,$D35)</f>
        <v>0</v>
      </c>
      <c r="DK35" s="18">
        <f>SUMIFS(Fluxo!$N:$N,Fluxo!$S:$S,"&gt;"&amp;DJ$5,Fluxo!$S:$S,"&lt;="&amp;DK$5,Fluxo!$D:$D,$D35)</f>
        <v>0</v>
      </c>
      <c r="DL35" s="18">
        <f>SUMIFS(Fluxo!$N:$N,Fluxo!$S:$S,"&gt;"&amp;DK$5,Fluxo!$S:$S,"&lt;="&amp;DL$5,Fluxo!$D:$D,$D35)</f>
        <v>0</v>
      </c>
      <c r="DM35" s="18">
        <f>SUMIFS(Fluxo!$N:$N,Fluxo!$S:$S,"&gt;"&amp;DL$5,Fluxo!$S:$S,"&lt;="&amp;DM$5,Fluxo!$D:$D,$D35)</f>
        <v>0</v>
      </c>
      <c r="DN35" s="18">
        <f>SUMIFS(Fluxo!$N:$N,Fluxo!$S:$S,"&gt;"&amp;DM$5,Fluxo!$S:$S,"&lt;="&amp;DN$5,Fluxo!$D:$D,$D35)</f>
        <v>0</v>
      </c>
      <c r="DO35" s="18">
        <f>SUMIFS(Fluxo!$N:$N,Fluxo!$S:$S,"&gt;"&amp;DN$5,Fluxo!$S:$S,"&lt;="&amp;DO$5,Fluxo!$D:$D,$D35)</f>
        <v>0</v>
      </c>
      <c r="DP35" s="18">
        <f>SUMIFS(Fluxo!$N:$N,Fluxo!$S:$S,"&gt;"&amp;DO$5,Fluxo!$S:$S,"&lt;="&amp;DP$5,Fluxo!$D:$D,$D35)</f>
        <v>0</v>
      </c>
      <c r="DQ35" s="18">
        <f>SUMIFS(Fluxo!$N:$N,Fluxo!$S:$S,"&gt;"&amp;DP$5,Fluxo!$S:$S,"&lt;="&amp;DQ$5,Fluxo!$D:$D,$D35)</f>
        <v>0</v>
      </c>
      <c r="DR35" s="18">
        <f>SUMIFS(Fluxo!$N:$N,Fluxo!$S:$S,"&gt;"&amp;DQ$5,Fluxo!$S:$S,"&lt;="&amp;DR$5,Fluxo!$D:$D,$D35)</f>
        <v>0</v>
      </c>
      <c r="DS35" s="18">
        <f>SUMIFS(Fluxo!$N:$N,Fluxo!$S:$S,"&gt;"&amp;DR$5,Fluxo!$S:$S,"&lt;="&amp;DS$5,Fluxo!$D:$D,$D35)</f>
        <v>0</v>
      </c>
      <c r="DT35" s="18">
        <f>SUMIFS(Fluxo!$N:$N,Fluxo!$S:$S,"&gt;"&amp;DS$5,Fluxo!$S:$S,"&lt;="&amp;DT$5,Fluxo!$D:$D,$D35)</f>
        <v>0</v>
      </c>
      <c r="DU35" s="18">
        <f>SUMIFS(Fluxo!$N:$N,Fluxo!$S:$S,"&gt;"&amp;DT$5,Fluxo!$S:$S,"&lt;="&amp;DU$5,Fluxo!$D:$D,$D35)</f>
        <v>0</v>
      </c>
      <c r="DV35" s="18">
        <f>SUMIFS(Fluxo!$N:$N,Fluxo!$S:$S,"&gt;"&amp;DU$5,Fluxo!$S:$S,"&lt;="&amp;DV$5,Fluxo!$D:$D,$D35)</f>
        <v>0</v>
      </c>
      <c r="DW35" s="18">
        <f>SUMIFS(Fluxo!$N:$N,Fluxo!$S:$S,"&gt;"&amp;DV$5,Fluxo!$S:$S,"&lt;="&amp;DW$5,Fluxo!$D:$D,$D35)</f>
        <v>0</v>
      </c>
      <c r="DX35" s="18">
        <f>SUMIFS(Fluxo!$N:$N,Fluxo!$S:$S,"&gt;"&amp;DW$5,Fluxo!$S:$S,"&lt;="&amp;DX$5,Fluxo!$D:$D,$D35)</f>
        <v>0</v>
      </c>
      <c r="DY35" s="18">
        <f>SUMIFS(Fluxo!$N:$N,Fluxo!$S:$S,"&gt;"&amp;DX$5,Fluxo!$S:$S,"&lt;="&amp;DY$5,Fluxo!$D:$D,$D35)</f>
        <v>0</v>
      </c>
      <c r="DZ35" s="18">
        <f>SUMIFS(Fluxo!$N:$N,Fluxo!$S:$S,"&gt;"&amp;DY$5,Fluxo!$S:$S,"&lt;="&amp;DZ$5,Fluxo!$D:$D,$D35)</f>
        <v>0</v>
      </c>
      <c r="EA35" s="18">
        <f>SUMIFS(Fluxo!$N:$N,Fluxo!$S:$S,"&gt;"&amp;DZ$5,Fluxo!$S:$S,"&lt;="&amp;EA$5,Fluxo!$D:$D,$D35)</f>
        <v>0</v>
      </c>
      <c r="EB35" s="18">
        <f>SUMIFS(Fluxo!$N:$N,Fluxo!$S:$S,"&gt;"&amp;EA$5,Fluxo!$S:$S,"&lt;="&amp;EB$5,Fluxo!$D:$D,$D35)</f>
        <v>0</v>
      </c>
      <c r="EC35" s="18">
        <f>SUMIFS(Fluxo!$N:$N,Fluxo!$S:$S,"&gt;"&amp;EB$5,Fluxo!$S:$S,"&lt;="&amp;EC$5,Fluxo!$D:$D,$D35)</f>
        <v>0</v>
      </c>
      <c r="ED35" s="18">
        <f>SUMIFS(Fluxo!$N:$N,Fluxo!$S:$S,"&gt;"&amp;EC$5,Fluxo!$S:$S,"&lt;="&amp;ED$5,Fluxo!$D:$D,$D35)</f>
        <v>0</v>
      </c>
      <c r="EE35" s="18">
        <f>SUMIFS(Fluxo!$N:$N,Fluxo!$S:$S,"&gt;"&amp;ED$5,Fluxo!$S:$S,"&lt;="&amp;EE$5,Fluxo!$D:$D,$D35)</f>
        <v>0</v>
      </c>
      <c r="EF35" s="18">
        <f>SUMIFS(Fluxo!$N:$N,Fluxo!$S:$S,"&gt;"&amp;EE$5,Fluxo!$S:$S,"&lt;="&amp;EF$5,Fluxo!$D:$D,$D35)</f>
        <v>0</v>
      </c>
      <c r="EG35" s="18">
        <f>SUMIFS(Fluxo!$N:$N,Fluxo!$S:$S,"&gt;"&amp;EF$5,Fluxo!$S:$S,"&lt;="&amp;EG$5,Fluxo!$D:$D,$D35)</f>
        <v>0</v>
      </c>
      <c r="EH35" s="18">
        <f>SUMIFS(Fluxo!$N:$N,Fluxo!$S:$S,"&gt;"&amp;EG$5,Fluxo!$S:$S,"&lt;="&amp;EH$5,Fluxo!$D:$D,$D35)</f>
        <v>0</v>
      </c>
      <c r="EI35" s="18">
        <f>SUMIFS(Fluxo!$N:$N,Fluxo!$S:$S,"&gt;"&amp;EH$5,Fluxo!$S:$S,"&lt;="&amp;EI$5,Fluxo!$D:$D,$D35)</f>
        <v>0</v>
      </c>
      <c r="EJ35" s="18">
        <f>SUMIFS(Fluxo!$N:$N,Fluxo!$S:$S,"&gt;"&amp;EI$5,Fluxo!$S:$S,"&lt;="&amp;EJ$5,Fluxo!$D:$D,$D35)</f>
        <v>0</v>
      </c>
      <c r="EK35" s="18">
        <f>SUMIFS(Fluxo!$N:$N,Fluxo!$S:$S,"&gt;"&amp;EJ$5,Fluxo!$S:$S,"&lt;="&amp;EK$5,Fluxo!$D:$D,$D35)</f>
        <v>0</v>
      </c>
      <c r="EL35" s="18">
        <f>SUMIFS(Fluxo!$N:$N,Fluxo!$S:$S,"&gt;"&amp;EK$5,Fluxo!$S:$S,"&lt;="&amp;EL$5,Fluxo!$D:$D,$D35)</f>
        <v>0</v>
      </c>
      <c r="EM35" s="18">
        <f>SUMIFS(Fluxo!$N:$N,Fluxo!$S:$S,"&gt;"&amp;EL$5,Fluxo!$S:$S,"&lt;="&amp;EM$5,Fluxo!$D:$D,$D35)</f>
        <v>0</v>
      </c>
      <c r="EN35" s="18">
        <f>SUMIFS(Fluxo!$N:$N,Fluxo!$S:$S,"&gt;"&amp;EM$5,Fluxo!$S:$S,"&lt;="&amp;EN$5,Fluxo!$D:$D,$D35)</f>
        <v>0</v>
      </c>
      <c r="EO35" s="18">
        <f>SUMIFS(Fluxo!$N:$N,Fluxo!$S:$S,"&gt;"&amp;EN$5,Fluxo!$S:$S,"&lt;="&amp;EO$5,Fluxo!$D:$D,$D35)</f>
        <v>0</v>
      </c>
      <c r="EP35" s="18">
        <f>SUMIFS(Fluxo!$N:$N,Fluxo!$S:$S,"&gt;"&amp;EO$5,Fluxo!$S:$S,"&lt;="&amp;EP$5,Fluxo!$D:$D,$D35)</f>
        <v>0</v>
      </c>
      <c r="EQ35" s="18">
        <f>SUMIFS(Fluxo!$N:$N,Fluxo!$S:$S,"&gt;"&amp;EP$5,Fluxo!$S:$S,"&lt;="&amp;EQ$5,Fluxo!$D:$D,$D35)</f>
        <v>0</v>
      </c>
      <c r="ER35" s="18">
        <f>SUMIFS(Fluxo!$N:$N,Fluxo!$S:$S,"&gt;"&amp;EQ$5,Fluxo!$S:$S,"&lt;="&amp;ER$5,Fluxo!$D:$D,$D35)</f>
        <v>0</v>
      </c>
      <c r="ES35" s="18">
        <f>SUMIFS(Fluxo!$N:$N,Fluxo!$S:$S,"&gt;"&amp;ER$5,Fluxo!$S:$S,"&lt;="&amp;ES$5,Fluxo!$D:$D,$D35)</f>
        <v>0</v>
      </c>
      <c r="ET35" s="18">
        <f>SUMIFS(Fluxo!$N:$N,Fluxo!$S:$S,"&gt;"&amp;ES$5,Fluxo!$S:$S,"&lt;="&amp;ET$5,Fluxo!$D:$D,$D35)</f>
        <v>0</v>
      </c>
      <c r="EU35" s="18">
        <f>SUMIFS(Fluxo!$N:$N,Fluxo!$S:$S,"&gt;"&amp;ET$5,Fluxo!$S:$S,"&lt;="&amp;EU$5,Fluxo!$D:$D,$D35)</f>
        <v>0</v>
      </c>
      <c r="EV35" s="18">
        <f>SUMIFS(Fluxo!$N:$N,Fluxo!$S:$S,"&gt;"&amp;EU$5,Fluxo!$S:$S,"&lt;="&amp;EV$5,Fluxo!$D:$D,$D35)</f>
        <v>0</v>
      </c>
      <c r="EW35" s="18">
        <f>SUMIFS(Fluxo!$N:$N,Fluxo!$S:$S,"&gt;"&amp;EV$5,Fluxo!$S:$S,"&lt;="&amp;EW$5,Fluxo!$D:$D,$D35)</f>
        <v>0</v>
      </c>
      <c r="EX35" s="18">
        <f>SUMIFS(Fluxo!$N:$N,Fluxo!$S:$S,"&gt;"&amp;EW$5,Fluxo!$S:$S,"&lt;="&amp;EX$5,Fluxo!$D:$D,$D35)</f>
        <v>0</v>
      </c>
      <c r="EY35" s="18">
        <f>SUMIFS(Fluxo!$N:$N,Fluxo!$S:$S,"&gt;"&amp;EX$5,Fluxo!$S:$S,"&lt;="&amp;EY$5,Fluxo!$D:$D,$D35)</f>
        <v>0</v>
      </c>
      <c r="EZ35" s="18">
        <f>SUMIFS(Fluxo!$N:$N,Fluxo!$S:$S,"&gt;"&amp;EY$5,Fluxo!$S:$S,"&lt;="&amp;EZ$5,Fluxo!$D:$D,$D35)</f>
        <v>0</v>
      </c>
      <c r="FA35" s="18">
        <f>SUMIFS(Fluxo!$N:$N,Fluxo!$S:$S,"&gt;"&amp;EZ$5,Fluxo!$S:$S,"&lt;="&amp;FA$5,Fluxo!$D:$D,$D35)</f>
        <v>0</v>
      </c>
      <c r="FB35" s="18">
        <f>SUMIFS(Fluxo!$N:$N,Fluxo!$S:$S,"&gt;"&amp;FA$5,Fluxo!$S:$S,"&lt;="&amp;FB$5,Fluxo!$D:$D,$D35)</f>
        <v>0</v>
      </c>
      <c r="FC35" s="18">
        <f>SUMIFS(Fluxo!$N:$N,Fluxo!$S:$S,"&gt;"&amp;FB$5,Fluxo!$S:$S,"&lt;="&amp;FC$5,Fluxo!$D:$D,$D35)</f>
        <v>0</v>
      </c>
      <c r="FD35" s="18">
        <f>SUMIFS(Fluxo!$N:$N,Fluxo!$S:$S,"&gt;"&amp;FC$5,Fluxo!$S:$S,"&lt;="&amp;FD$5,Fluxo!$D:$D,$D35)</f>
        <v>0</v>
      </c>
      <c r="FE35" s="18">
        <f>SUMIFS(Fluxo!$N:$N,Fluxo!$S:$S,"&gt;"&amp;FD$5,Fluxo!$S:$S,"&lt;="&amp;FE$5,Fluxo!$D:$D,$D35)</f>
        <v>0</v>
      </c>
      <c r="FF35" s="18">
        <f>SUMIFS(Fluxo!$N:$N,Fluxo!$S:$S,"&gt;"&amp;FE$5,Fluxo!$S:$S,"&lt;="&amp;FF$5,Fluxo!$D:$D,$D35)</f>
        <v>0</v>
      </c>
      <c r="FG35" s="18">
        <f>SUMIFS(Fluxo!$N:$N,Fluxo!$S:$S,"&gt;"&amp;FF$5,Fluxo!$S:$S,"&lt;="&amp;FG$5,Fluxo!$D:$D,$D35)</f>
        <v>0</v>
      </c>
      <c r="FH35" s="18">
        <f>SUMIFS(Fluxo!$N:$N,Fluxo!$S:$S,"&gt;"&amp;FG$5,Fluxo!$S:$S,"&lt;="&amp;FH$5,Fluxo!$D:$D,$D35)</f>
        <v>0</v>
      </c>
      <c r="FI35" s="18">
        <f>SUMIFS(Fluxo!$N:$N,Fluxo!$S:$S,"&gt;"&amp;FH$5,Fluxo!$S:$S,"&lt;="&amp;FI$5,Fluxo!$D:$D,$D35)</f>
        <v>0</v>
      </c>
      <c r="FJ35" s="18">
        <f>SUMIFS(Fluxo!$N:$N,Fluxo!$S:$S,"&gt;"&amp;FI$5,Fluxo!$S:$S,"&lt;="&amp;FJ$5,Fluxo!$D:$D,$D35)</f>
        <v>0</v>
      </c>
      <c r="FK35" s="18">
        <f>SUMIFS(Fluxo!$N:$N,Fluxo!$S:$S,"&gt;"&amp;FJ$5,Fluxo!$S:$S,"&lt;="&amp;FK$5,Fluxo!$D:$D,$D35)</f>
        <v>0</v>
      </c>
      <c r="FL35" s="18">
        <f>SUMIFS(Fluxo!$N:$N,Fluxo!$S:$S,"&gt;"&amp;FK$5,Fluxo!$S:$S,"&lt;="&amp;FL$5,Fluxo!$D:$D,$D35)</f>
        <v>0</v>
      </c>
      <c r="FM35" s="18">
        <f>SUMIFS(Fluxo!$N:$N,Fluxo!$S:$S,"&gt;"&amp;FL$5,Fluxo!$S:$S,"&lt;="&amp;FM$5,Fluxo!$D:$D,$D35)</f>
        <v>0</v>
      </c>
      <c r="FN35" s="18">
        <f>SUMIFS(Fluxo!$N:$N,Fluxo!$S:$S,"&gt;"&amp;FM$5,Fluxo!$S:$S,"&lt;="&amp;FN$5,Fluxo!$D:$D,$D35)</f>
        <v>0</v>
      </c>
      <c r="FO35" s="18">
        <f>SUMIFS(Fluxo!$N:$N,Fluxo!$S:$S,"&gt;"&amp;FN$5,Fluxo!$S:$S,"&lt;="&amp;FO$5,Fluxo!$D:$D,$D35)</f>
        <v>0</v>
      </c>
      <c r="FP35" s="18">
        <f>SUMIFS(Fluxo!$N:$N,Fluxo!$S:$S,"&gt;"&amp;FO$5,Fluxo!$S:$S,"&lt;="&amp;FP$5,Fluxo!$D:$D,$D35)</f>
        <v>0</v>
      </c>
      <c r="FQ35" s="18">
        <f>SUMIFS(Fluxo!$N:$N,Fluxo!$S:$S,"&gt;"&amp;FP$5,Fluxo!$S:$S,"&lt;="&amp;FQ$5,Fluxo!$D:$D,$D35)</f>
        <v>0</v>
      </c>
      <c r="FR35" s="18">
        <f>SUMIFS(Fluxo!$N:$N,Fluxo!$S:$S,"&gt;"&amp;FQ$5,Fluxo!$S:$S,"&lt;="&amp;FR$5,Fluxo!$D:$D,$D35)</f>
        <v>0</v>
      </c>
      <c r="FS35" s="18">
        <f>SUMIFS(Fluxo!$N:$N,Fluxo!$S:$S,"&gt;"&amp;FR$5,Fluxo!$S:$S,"&lt;="&amp;FS$5,Fluxo!$D:$D,$D35)</f>
        <v>0</v>
      </c>
      <c r="FT35" s="18">
        <f>SUMIFS(Fluxo!$N:$N,Fluxo!$S:$S,"&gt;"&amp;FS$5,Fluxo!$S:$S,"&lt;="&amp;FT$5,Fluxo!$D:$D,$D35)</f>
        <v>0</v>
      </c>
      <c r="FU35" s="18">
        <f>SUMIFS(Fluxo!$N:$N,Fluxo!$S:$S,"&gt;"&amp;FT$5,Fluxo!$S:$S,"&lt;="&amp;FU$5,Fluxo!$D:$D,$D35)</f>
        <v>0</v>
      </c>
      <c r="FV35" s="18">
        <f>SUMIFS(Fluxo!$N:$N,Fluxo!$S:$S,"&gt;"&amp;FU$5,Fluxo!$S:$S,"&lt;="&amp;FV$5,Fluxo!$D:$D,$D35)</f>
        <v>0</v>
      </c>
      <c r="FW35" s="18">
        <f>SUMIFS(Fluxo!$N:$N,Fluxo!$S:$S,"&gt;"&amp;FV$5,Fluxo!$S:$S,"&lt;="&amp;FW$5,Fluxo!$D:$D,$D35)</f>
        <v>0</v>
      </c>
      <c r="FX35" s="18">
        <f>SUMIFS(Fluxo!$N:$N,Fluxo!$S:$S,"&gt;"&amp;FW$5,Fluxo!$S:$S,"&lt;="&amp;FX$5,Fluxo!$D:$D,$D35)</f>
        <v>0</v>
      </c>
      <c r="FY35" s="18">
        <f>SUMIFS(Fluxo!$N:$N,Fluxo!$S:$S,"&gt;"&amp;FX$5,Fluxo!$S:$S,"&lt;="&amp;FY$5,Fluxo!$D:$D,$D35)</f>
        <v>0</v>
      </c>
      <c r="FZ35" s="18">
        <f>SUMIFS(Fluxo!$N:$N,Fluxo!$S:$S,"&gt;"&amp;FY$5,Fluxo!$S:$S,"&lt;="&amp;FZ$5,Fluxo!$D:$D,$D35)</f>
        <v>0</v>
      </c>
      <c r="GA35" s="18">
        <f>SUMIFS(Fluxo!$N:$N,Fluxo!$S:$S,"&gt;"&amp;FZ$5,Fluxo!$S:$S,"&lt;="&amp;GA$5,Fluxo!$D:$D,$D35)</f>
        <v>0</v>
      </c>
      <c r="GB35" s="18">
        <f>SUMIFS(Fluxo!$N:$N,Fluxo!$S:$S,"&gt;"&amp;GA$5,Fluxo!$S:$S,"&lt;="&amp;GB$5,Fluxo!$D:$D,$D35)</f>
        <v>0</v>
      </c>
      <c r="GC35" s="18">
        <f>SUMIFS(Fluxo!$N:$N,Fluxo!$S:$S,"&gt;"&amp;GB$5,Fluxo!$S:$S,"&lt;="&amp;GC$5,Fluxo!$D:$D,$D35)</f>
        <v>0</v>
      </c>
      <c r="GD35" s="18">
        <f>SUMIFS(Fluxo!$N:$N,Fluxo!$S:$S,"&gt;"&amp;GC$5,Fluxo!$S:$S,"&lt;="&amp;GD$5,Fluxo!$D:$D,$D35)</f>
        <v>0</v>
      </c>
      <c r="GE35" s="18">
        <f>SUMIFS(Fluxo!$N:$N,Fluxo!$S:$S,"&gt;"&amp;GD$5,Fluxo!$S:$S,"&lt;="&amp;GE$5,Fluxo!$D:$D,$D35)</f>
        <v>0</v>
      </c>
      <c r="GF35" s="18">
        <f>SUMIFS(Fluxo!$N:$N,Fluxo!$S:$S,"&gt;"&amp;GE$5,Fluxo!$S:$S,"&lt;="&amp;GF$5,Fluxo!$D:$D,$D35)</f>
        <v>0</v>
      </c>
      <c r="GG35" s="18">
        <f>SUMIFS(Fluxo!$N:$N,Fluxo!$S:$S,"&gt;"&amp;GF$5,Fluxo!$S:$S,"&lt;="&amp;GG$5,Fluxo!$D:$D,$D35)</f>
        <v>0</v>
      </c>
      <c r="GH35" s="18">
        <f>SUMIFS(Fluxo!$N:$N,Fluxo!$S:$S,"&gt;"&amp;GG$5,Fluxo!$S:$S,"&lt;="&amp;GH$5,Fluxo!$D:$D,$D35)</f>
        <v>0</v>
      </c>
      <c r="GI35" s="18">
        <f>SUMIFS(Fluxo!$N:$N,Fluxo!$S:$S,"&gt;"&amp;GH$5,Fluxo!$S:$S,"&lt;="&amp;GI$5,Fluxo!$D:$D,$D35)</f>
        <v>0</v>
      </c>
      <c r="GJ35" s="18">
        <f>SUMIFS(Fluxo!$N:$N,Fluxo!$S:$S,"&gt;"&amp;GI$5,Fluxo!$S:$S,"&lt;="&amp;GJ$5,Fluxo!$D:$D,$D35)</f>
        <v>0</v>
      </c>
      <c r="GK35" s="18">
        <f>SUMIFS(Fluxo!$N:$N,Fluxo!$S:$S,"&gt;"&amp;GJ$5,Fluxo!$S:$S,"&lt;="&amp;GK$5,Fluxo!$D:$D,$D35)</f>
        <v>0</v>
      </c>
      <c r="GL35" s="18">
        <f>SUMIFS(Fluxo!$N:$N,Fluxo!$S:$S,"&gt;"&amp;GK$5,Fluxo!$S:$S,"&lt;="&amp;GL$5,Fluxo!$D:$D,$D35)</f>
        <v>0</v>
      </c>
      <c r="GM35" s="18">
        <f>SUMIFS(Fluxo!$N:$N,Fluxo!$S:$S,"&gt;"&amp;GL$5,Fluxo!$S:$S,"&lt;="&amp;GM$5,Fluxo!$D:$D,$D35)</f>
        <v>0</v>
      </c>
      <c r="GN35" s="18">
        <f>SUMIFS(Fluxo!$N:$N,Fluxo!$S:$S,"&gt;"&amp;GM$5,Fluxo!$S:$S,"&lt;="&amp;GN$5,Fluxo!$D:$D,$D35)</f>
        <v>0</v>
      </c>
      <c r="GO35" s="18">
        <f>SUMIFS(Fluxo!$N:$N,Fluxo!$S:$S,"&gt;"&amp;GN$5,Fluxo!$S:$S,"&lt;="&amp;GO$5,Fluxo!$D:$D,$D35)</f>
        <v>0</v>
      </c>
      <c r="GP35" s="18">
        <f>SUMIFS(Fluxo!$N:$N,Fluxo!$S:$S,"&gt;"&amp;GO$5,Fluxo!$S:$S,"&lt;="&amp;GP$5,Fluxo!$D:$D,$D35)</f>
        <v>0</v>
      </c>
      <c r="GQ35" s="18">
        <f>SUMIFS(Fluxo!$N:$N,Fluxo!$S:$S,"&gt;"&amp;GP$5,Fluxo!$S:$S,"&lt;="&amp;GQ$5,Fluxo!$D:$D,$D35)</f>
        <v>0</v>
      </c>
      <c r="GR35" s="18">
        <f>SUMIFS(Fluxo!$N:$N,Fluxo!$S:$S,"&gt;"&amp;GQ$5,Fluxo!$S:$S,"&lt;="&amp;GR$5,Fluxo!$D:$D,$D35)</f>
        <v>0</v>
      </c>
      <c r="GS35" s="18">
        <f>SUMIFS(Fluxo!$N:$N,Fluxo!$S:$S,"&gt;"&amp;GR$5,Fluxo!$S:$S,"&lt;="&amp;GS$5,Fluxo!$D:$D,$D35)</f>
        <v>0</v>
      </c>
      <c r="GT35" s="18">
        <f>SUMIFS(Fluxo!$N:$N,Fluxo!$S:$S,"&gt;"&amp;GS$5,Fluxo!$S:$S,"&lt;="&amp;GT$5,Fluxo!$D:$D,$D35)</f>
        <v>0</v>
      </c>
      <c r="GU35" s="18">
        <f>SUMIFS(Fluxo!$N:$N,Fluxo!$S:$S,"&gt;"&amp;GT$5,Fluxo!$S:$S,"&lt;="&amp;GU$5,Fluxo!$D:$D,$D35)</f>
        <v>0</v>
      </c>
      <c r="GV35" s="18">
        <f>SUMIFS(Fluxo!$N:$N,Fluxo!$S:$S,"&gt;"&amp;GU$5,Fluxo!$S:$S,"&lt;="&amp;GV$5,Fluxo!$D:$D,$D35)</f>
        <v>0</v>
      </c>
      <c r="GW35" s="18">
        <f>SUMIFS(Fluxo!$N:$N,Fluxo!$S:$S,"&gt;"&amp;GV$5,Fluxo!$S:$S,"&lt;="&amp;GW$5,Fluxo!$D:$D,$D35)</f>
        <v>0</v>
      </c>
      <c r="GX35" s="18">
        <f>SUMIFS(Fluxo!$N:$N,Fluxo!$S:$S,"&gt;"&amp;GW$5,Fluxo!$S:$S,"&lt;="&amp;GX$5,Fluxo!$D:$D,$D35)</f>
        <v>0</v>
      </c>
      <c r="GY35" s="18">
        <f>SUMIFS(Fluxo!$N:$N,Fluxo!$S:$S,"&gt;"&amp;GX$5,Fluxo!$S:$S,"&lt;="&amp;GY$5,Fluxo!$D:$D,$D35)</f>
        <v>0</v>
      </c>
      <c r="GZ35" s="18">
        <f>SUMIFS(Fluxo!$N:$N,Fluxo!$S:$S,"&gt;"&amp;GY$5,Fluxo!$S:$S,"&lt;="&amp;GZ$5,Fluxo!$D:$D,$D35)</f>
        <v>0</v>
      </c>
      <c r="HA35" s="18">
        <f>SUMIFS(Fluxo!$N:$N,Fluxo!$S:$S,"&gt;"&amp;GZ$5,Fluxo!$S:$S,"&lt;="&amp;HA$5,Fluxo!$D:$D,$D35)</f>
        <v>0</v>
      </c>
      <c r="HB35" s="18">
        <f>SUMIFS(Fluxo!$N:$N,Fluxo!$S:$S,"&gt;"&amp;HA$5,Fluxo!$S:$S,"&lt;="&amp;HB$5,Fluxo!$D:$D,$D35)</f>
        <v>0</v>
      </c>
      <c r="HC35" s="18">
        <f>SUMIFS(Fluxo!$N:$N,Fluxo!$S:$S,"&gt;"&amp;HB$5,Fluxo!$S:$S,"&lt;="&amp;HC$5,Fluxo!$D:$D,$D35)</f>
        <v>0</v>
      </c>
      <c r="HD35" s="18">
        <f>SUMIFS(Fluxo!$N:$N,Fluxo!$S:$S,"&gt;"&amp;HC$5,Fluxo!$S:$S,"&lt;="&amp;HD$5,Fluxo!$D:$D,$D35)</f>
        <v>0</v>
      </c>
      <c r="HE35" s="18">
        <f>SUMIFS(Fluxo!$N:$N,Fluxo!$S:$S,"&gt;"&amp;HD$5,Fluxo!$S:$S,"&lt;="&amp;HE$5,Fluxo!$D:$D,$D35)</f>
        <v>0</v>
      </c>
      <c r="HF35" s="18">
        <f>SUMIFS(Fluxo!$N:$N,Fluxo!$S:$S,"&gt;"&amp;HE$5,Fluxo!$S:$S,"&lt;="&amp;HF$5,Fluxo!$D:$D,$D35)</f>
        <v>0</v>
      </c>
    </row>
    <row r="36" spans="1:214" s="16" customFormat="1">
      <c r="A36" s="20">
        <f t="shared" si="15"/>
        <v>26</v>
      </c>
      <c r="B36" s="140" t="str">
        <f>'Check Carteira'!C28</f>
        <v>E.1016.99.01.0091</v>
      </c>
      <c r="C36" s="19">
        <v>1</v>
      </c>
      <c r="D36" s="129" t="str">
        <f>'Check Carteira'!F28</f>
        <v>A-0091</v>
      </c>
      <c r="E36" s="21" t="str">
        <f>IFERROR(INDEX(Contratos!L:L,MATCH(D36,Contratos!R:R,0)),"")</f>
        <v/>
      </c>
      <c r="F36" s="139" t="str">
        <f>IFERROR(INDEX(Contratos!G:G,MATCH(D36,Contratos!R:R,0)),"")</f>
        <v/>
      </c>
      <c r="G36" s="83" t="str">
        <f ca="1">IFERROR(XNPV(#REF!,OFFSET(J36,0,MATCH(EOMONTH(E36,0),$J$5:$HF$5,0)-1,1,COUNT($J$5:$HF$5)-MATCH(EOMONTH(E36,0),$J$5:$HF$5,0)+1),OFFSET($J$5,0,MATCH(EOMONTH(E36,0),$J$5:$HF$5,0)-1,1,COUNT($J$5:$HF$5)-MATCH(EOMONTH(E36,0),$J$5:$HF$5,0)+1)),"")</f>
        <v/>
      </c>
      <c r="H36" s="83">
        <f t="shared" si="16"/>
        <v>0</v>
      </c>
      <c r="I36" s="18"/>
      <c r="J36" s="18">
        <f>SUMIFS(Fluxo!$N:$N,Fluxo!$S:$S,"&gt;"&amp;I$5,Fluxo!$S:$S,"&lt;="&amp;J$5,Fluxo!$D:$D,$D36)</f>
        <v>0</v>
      </c>
      <c r="K36" s="18">
        <f>SUMIFS(Fluxo!$N:$N,Fluxo!$S:$S,"&gt;"&amp;J$5,Fluxo!$S:$S,"&lt;="&amp;K$5,Fluxo!$D:$D,$D36)</f>
        <v>0</v>
      </c>
      <c r="L36" s="18">
        <f>SUMIFS(Fluxo!$N:$N,Fluxo!$S:$S,"&gt;"&amp;K$5,Fluxo!$S:$S,"&lt;="&amp;L$5,Fluxo!$D:$D,$D36)</f>
        <v>0</v>
      </c>
      <c r="M36" s="18">
        <f>SUMIFS(Fluxo!$N:$N,Fluxo!$S:$S,"&gt;"&amp;L$5,Fluxo!$S:$S,"&lt;="&amp;M$5,Fluxo!$D:$D,$D36)</f>
        <v>0</v>
      </c>
      <c r="N36" s="18">
        <f>SUMIFS(Fluxo!$N:$N,Fluxo!$S:$S,"&gt;"&amp;M$5,Fluxo!$S:$S,"&lt;="&amp;N$5,Fluxo!$D:$D,$D36)</f>
        <v>0</v>
      </c>
      <c r="O36" s="18">
        <f>SUMIFS(Fluxo!$N:$N,Fluxo!$S:$S,"&gt;"&amp;N$5,Fluxo!$S:$S,"&lt;="&amp;O$5,Fluxo!$D:$D,$D36)</f>
        <v>0</v>
      </c>
      <c r="P36" s="18">
        <f>SUMIFS(Fluxo!$N:$N,Fluxo!$S:$S,"&gt;"&amp;O$5,Fluxo!$S:$S,"&lt;="&amp;P$5,Fluxo!$D:$D,$D36)</f>
        <v>0</v>
      </c>
      <c r="Q36" s="18">
        <f>SUMIFS(Fluxo!$N:$N,Fluxo!$S:$S,"&gt;"&amp;P$5,Fluxo!$S:$S,"&lt;="&amp;Q$5,Fluxo!$D:$D,$D36)</f>
        <v>0</v>
      </c>
      <c r="R36" s="18">
        <f>SUMIFS(Fluxo!$N:$N,Fluxo!$S:$S,"&gt;"&amp;Q$5,Fluxo!$S:$S,"&lt;="&amp;R$5,Fluxo!$D:$D,$D36)</f>
        <v>0</v>
      </c>
      <c r="S36" s="18">
        <f>SUMIFS(Fluxo!$N:$N,Fluxo!$S:$S,"&gt;"&amp;R$5,Fluxo!$S:$S,"&lt;="&amp;S$5,Fluxo!$D:$D,$D36)</f>
        <v>0</v>
      </c>
      <c r="T36" s="18">
        <f>SUMIFS(Fluxo!$N:$N,Fluxo!$S:$S,"&gt;"&amp;S$5,Fluxo!$S:$S,"&lt;="&amp;T$5,Fluxo!$D:$D,$D36)</f>
        <v>0</v>
      </c>
      <c r="U36" s="18">
        <f>SUMIFS(Fluxo!$N:$N,Fluxo!$S:$S,"&gt;"&amp;T$5,Fluxo!$S:$S,"&lt;="&amp;U$5,Fluxo!$D:$D,$D36)</f>
        <v>0</v>
      </c>
      <c r="V36" s="18">
        <f>SUMIFS(Fluxo!$N:$N,Fluxo!$S:$S,"&gt;"&amp;U$5,Fluxo!$S:$S,"&lt;="&amp;V$5,Fluxo!$D:$D,$D36)</f>
        <v>0</v>
      </c>
      <c r="W36" s="18">
        <f>SUMIFS(Fluxo!$N:$N,Fluxo!$S:$S,"&gt;"&amp;V$5,Fluxo!$S:$S,"&lt;="&amp;W$5,Fluxo!$D:$D,$D36)</f>
        <v>0</v>
      </c>
      <c r="X36" s="18">
        <f>SUMIFS(Fluxo!$N:$N,Fluxo!$S:$S,"&gt;"&amp;W$5,Fluxo!$S:$S,"&lt;="&amp;X$5,Fluxo!$D:$D,$D36)</f>
        <v>0</v>
      </c>
      <c r="Y36" s="18">
        <f>SUMIFS(Fluxo!$N:$N,Fluxo!$S:$S,"&gt;"&amp;X$5,Fluxo!$S:$S,"&lt;="&amp;Y$5,Fluxo!$D:$D,$D36)</f>
        <v>0</v>
      </c>
      <c r="Z36" s="18">
        <f>SUMIFS(Fluxo!$N:$N,Fluxo!$S:$S,"&gt;"&amp;Y$5,Fluxo!$S:$S,"&lt;="&amp;Z$5,Fluxo!$D:$D,$D36)</f>
        <v>0</v>
      </c>
      <c r="AA36" s="18">
        <f>SUMIFS(Fluxo!$N:$N,Fluxo!$S:$S,"&gt;"&amp;Z$5,Fluxo!$S:$S,"&lt;="&amp;AA$5,Fluxo!$D:$D,$D36)</f>
        <v>0</v>
      </c>
      <c r="AB36" s="18">
        <f>SUMIFS(Fluxo!$N:$N,Fluxo!$S:$S,"&gt;"&amp;AA$5,Fluxo!$S:$S,"&lt;="&amp;AB$5,Fluxo!$D:$D,$D36)</f>
        <v>0</v>
      </c>
      <c r="AC36" s="18">
        <f>SUMIFS(Fluxo!$N:$N,Fluxo!$S:$S,"&gt;"&amp;AB$5,Fluxo!$S:$S,"&lt;="&amp;AC$5,Fluxo!$D:$D,$D36)</f>
        <v>0</v>
      </c>
      <c r="AD36" s="18">
        <f>SUMIFS(Fluxo!$N:$N,Fluxo!$S:$S,"&gt;"&amp;AC$5,Fluxo!$S:$S,"&lt;="&amp;AD$5,Fluxo!$D:$D,$D36)</f>
        <v>0</v>
      </c>
      <c r="AE36" s="18">
        <f>SUMIFS(Fluxo!$N:$N,Fluxo!$S:$S,"&gt;"&amp;AD$5,Fluxo!$S:$S,"&lt;="&amp;AE$5,Fluxo!$D:$D,$D36)</f>
        <v>0</v>
      </c>
      <c r="AF36" s="18">
        <f>SUMIFS(Fluxo!$N:$N,Fluxo!$S:$S,"&gt;"&amp;AE$5,Fluxo!$S:$S,"&lt;="&amp;AF$5,Fluxo!$D:$D,$D36)</f>
        <v>0</v>
      </c>
      <c r="AG36" s="18">
        <f>SUMIFS(Fluxo!$N:$N,Fluxo!$S:$S,"&gt;"&amp;AF$5,Fluxo!$S:$S,"&lt;="&amp;AG$5,Fluxo!$D:$D,$D36)</f>
        <v>0</v>
      </c>
      <c r="AH36" s="18">
        <f>SUMIFS(Fluxo!$N:$N,Fluxo!$S:$S,"&gt;"&amp;AG$5,Fluxo!$S:$S,"&lt;="&amp;AH$5,Fluxo!$D:$D,$D36)</f>
        <v>0</v>
      </c>
      <c r="AI36" s="18">
        <f>SUMIFS(Fluxo!$N:$N,Fluxo!$S:$S,"&gt;"&amp;AH$5,Fluxo!$S:$S,"&lt;="&amp;AI$5,Fluxo!$D:$D,$D36)</f>
        <v>0</v>
      </c>
      <c r="AJ36" s="18">
        <f>SUMIFS(Fluxo!$N:$N,Fluxo!$S:$S,"&gt;"&amp;AI$5,Fluxo!$S:$S,"&lt;="&amp;AJ$5,Fluxo!$D:$D,$D36)</f>
        <v>0</v>
      </c>
      <c r="AK36" s="18">
        <f>SUMIFS(Fluxo!$N:$N,Fluxo!$S:$S,"&gt;"&amp;AJ$5,Fluxo!$S:$S,"&lt;="&amp;AK$5,Fluxo!$D:$D,$D36)</f>
        <v>0</v>
      </c>
      <c r="AL36" s="18">
        <f>SUMIFS(Fluxo!$N:$N,Fluxo!$S:$S,"&gt;"&amp;AK$5,Fluxo!$S:$S,"&lt;="&amp;AL$5,Fluxo!$D:$D,$D36)</f>
        <v>0</v>
      </c>
      <c r="AM36" s="18">
        <f>SUMIFS(Fluxo!$N:$N,Fluxo!$S:$S,"&gt;"&amp;AL$5,Fluxo!$S:$S,"&lt;="&amp;AM$5,Fluxo!$D:$D,$D36)</f>
        <v>0</v>
      </c>
      <c r="AN36" s="18">
        <f>SUMIFS(Fluxo!$N:$N,Fluxo!$S:$S,"&gt;"&amp;AM$5,Fluxo!$S:$S,"&lt;="&amp;AN$5,Fluxo!$D:$D,$D36)</f>
        <v>0</v>
      </c>
      <c r="AO36" s="18">
        <f>SUMIFS(Fluxo!$N:$N,Fluxo!$S:$S,"&gt;"&amp;AN$5,Fluxo!$S:$S,"&lt;="&amp;AO$5,Fluxo!$D:$D,$D36)</f>
        <v>0</v>
      </c>
      <c r="AP36" s="18">
        <f>SUMIFS(Fluxo!$N:$N,Fluxo!$S:$S,"&gt;"&amp;AO$5,Fluxo!$S:$S,"&lt;="&amp;AP$5,Fluxo!$D:$D,$D36)</f>
        <v>0</v>
      </c>
      <c r="AQ36" s="18">
        <f>SUMIFS(Fluxo!$N:$N,Fluxo!$S:$S,"&gt;"&amp;AP$5,Fluxo!$S:$S,"&lt;="&amp;AQ$5,Fluxo!$D:$D,$D36)</f>
        <v>0</v>
      </c>
      <c r="AR36" s="18">
        <f>SUMIFS(Fluxo!$N:$N,Fluxo!$S:$S,"&gt;"&amp;AQ$5,Fluxo!$S:$S,"&lt;="&amp;AR$5,Fluxo!$D:$D,$D36)</f>
        <v>0</v>
      </c>
      <c r="AS36" s="18">
        <f>SUMIFS(Fluxo!$N:$N,Fluxo!$S:$S,"&gt;"&amp;AR$5,Fluxo!$S:$S,"&lt;="&amp;AS$5,Fluxo!$D:$D,$D36)</f>
        <v>0</v>
      </c>
      <c r="AT36" s="18">
        <f>SUMIFS(Fluxo!$N:$N,Fluxo!$S:$S,"&gt;"&amp;AS$5,Fluxo!$S:$S,"&lt;="&amp;AT$5,Fluxo!$D:$D,$D36)</f>
        <v>0</v>
      </c>
      <c r="AU36" s="18">
        <f>SUMIFS(Fluxo!$N:$N,Fluxo!$S:$S,"&gt;"&amp;AT$5,Fluxo!$S:$S,"&lt;="&amp;AU$5,Fluxo!$D:$D,$D36)</f>
        <v>0</v>
      </c>
      <c r="AV36" s="18">
        <f>SUMIFS(Fluxo!$N:$N,Fluxo!$S:$S,"&gt;"&amp;AU$5,Fluxo!$S:$S,"&lt;="&amp;AV$5,Fluxo!$D:$D,$D36)</f>
        <v>0</v>
      </c>
      <c r="AW36" s="18">
        <f>SUMIFS(Fluxo!$N:$N,Fluxo!$S:$S,"&gt;"&amp;AV$5,Fluxo!$S:$S,"&lt;="&amp;AW$5,Fluxo!$D:$D,$D36)</f>
        <v>0</v>
      </c>
      <c r="AX36" s="18">
        <f>SUMIFS(Fluxo!$N:$N,Fluxo!$S:$S,"&gt;"&amp;AW$5,Fluxo!$S:$S,"&lt;="&amp;AX$5,Fluxo!$D:$D,$D36)</f>
        <v>0</v>
      </c>
      <c r="AY36" s="18">
        <f>SUMIFS(Fluxo!$N:$N,Fluxo!$S:$S,"&gt;"&amp;AX$5,Fluxo!$S:$S,"&lt;="&amp;AY$5,Fluxo!$D:$D,$D36)</f>
        <v>0</v>
      </c>
      <c r="AZ36" s="18">
        <f>SUMIFS(Fluxo!$N:$N,Fluxo!$S:$S,"&gt;"&amp;AY$5,Fluxo!$S:$S,"&lt;="&amp;AZ$5,Fluxo!$D:$D,$D36)</f>
        <v>0</v>
      </c>
      <c r="BA36" s="18">
        <f>SUMIFS(Fluxo!$N:$N,Fluxo!$S:$S,"&gt;"&amp;AZ$5,Fluxo!$S:$S,"&lt;="&amp;BA$5,Fluxo!$D:$D,$D36)</f>
        <v>0</v>
      </c>
      <c r="BB36" s="18">
        <f>SUMIFS(Fluxo!$N:$N,Fluxo!$S:$S,"&gt;"&amp;BA$5,Fluxo!$S:$S,"&lt;="&amp;BB$5,Fluxo!$D:$D,$D36)</f>
        <v>0</v>
      </c>
      <c r="BC36" s="18">
        <f>SUMIFS(Fluxo!$N:$N,Fluxo!$S:$S,"&gt;"&amp;BB$5,Fluxo!$S:$S,"&lt;="&amp;BC$5,Fluxo!$D:$D,$D36)</f>
        <v>0</v>
      </c>
      <c r="BD36" s="18">
        <f>SUMIFS(Fluxo!$N:$N,Fluxo!$S:$S,"&gt;"&amp;BC$5,Fluxo!$S:$S,"&lt;="&amp;BD$5,Fluxo!$D:$D,$D36)</f>
        <v>0</v>
      </c>
      <c r="BE36" s="18">
        <f>SUMIFS(Fluxo!$N:$N,Fluxo!$S:$S,"&gt;"&amp;BD$5,Fluxo!$S:$S,"&lt;="&amp;BE$5,Fluxo!$D:$D,$D36)</f>
        <v>0</v>
      </c>
      <c r="BF36" s="18">
        <f>SUMIFS(Fluxo!$N:$N,Fluxo!$S:$S,"&gt;"&amp;BE$5,Fluxo!$S:$S,"&lt;="&amp;BF$5,Fluxo!$D:$D,$D36)</f>
        <v>0</v>
      </c>
      <c r="BG36" s="18">
        <f>SUMIFS(Fluxo!$N:$N,Fluxo!$S:$S,"&gt;"&amp;BF$5,Fluxo!$S:$S,"&lt;="&amp;BG$5,Fluxo!$D:$D,$D36)</f>
        <v>0</v>
      </c>
      <c r="BH36" s="18">
        <f>SUMIFS(Fluxo!$N:$N,Fluxo!$S:$S,"&gt;"&amp;BG$5,Fluxo!$S:$S,"&lt;="&amp;BH$5,Fluxo!$D:$D,$D36)</f>
        <v>0</v>
      </c>
      <c r="BI36" s="18">
        <f>SUMIFS(Fluxo!$N:$N,Fluxo!$S:$S,"&gt;"&amp;BH$5,Fluxo!$S:$S,"&lt;="&amp;BI$5,Fluxo!$D:$D,$D36)</f>
        <v>0</v>
      </c>
      <c r="BJ36" s="18">
        <f>SUMIFS(Fluxo!$N:$N,Fluxo!$S:$S,"&gt;"&amp;BI$5,Fluxo!$S:$S,"&lt;="&amp;BJ$5,Fluxo!$D:$D,$D36)</f>
        <v>0</v>
      </c>
      <c r="BK36" s="18">
        <f>SUMIFS(Fluxo!$N:$N,Fluxo!$S:$S,"&gt;"&amp;BJ$5,Fluxo!$S:$S,"&lt;="&amp;BK$5,Fluxo!$D:$D,$D36)</f>
        <v>0</v>
      </c>
      <c r="BL36" s="18">
        <f>SUMIFS(Fluxo!$N:$N,Fluxo!$S:$S,"&gt;"&amp;BK$5,Fluxo!$S:$S,"&lt;="&amp;BL$5,Fluxo!$D:$D,$D36)</f>
        <v>0</v>
      </c>
      <c r="BM36" s="18">
        <f>SUMIFS(Fluxo!$N:$N,Fluxo!$S:$S,"&gt;"&amp;BL$5,Fluxo!$S:$S,"&lt;="&amp;BM$5,Fluxo!$D:$D,$D36)</f>
        <v>0</v>
      </c>
      <c r="BN36" s="18">
        <f>SUMIFS(Fluxo!$N:$N,Fluxo!$S:$S,"&gt;"&amp;BM$5,Fluxo!$S:$S,"&lt;="&amp;BN$5,Fluxo!$D:$D,$D36)</f>
        <v>0</v>
      </c>
      <c r="BO36" s="18">
        <f>SUMIFS(Fluxo!$N:$N,Fluxo!$S:$S,"&gt;"&amp;BN$5,Fluxo!$S:$S,"&lt;="&amp;BO$5,Fluxo!$D:$D,$D36)</f>
        <v>0</v>
      </c>
      <c r="BP36" s="18">
        <f>SUMIFS(Fluxo!$N:$N,Fluxo!$S:$S,"&gt;"&amp;BO$5,Fluxo!$S:$S,"&lt;="&amp;BP$5,Fluxo!$D:$D,$D36)</f>
        <v>0</v>
      </c>
      <c r="BQ36" s="18">
        <f>SUMIFS(Fluxo!$N:$N,Fluxo!$S:$S,"&gt;"&amp;BP$5,Fluxo!$S:$S,"&lt;="&amp;BQ$5,Fluxo!$D:$D,$D36)</f>
        <v>0</v>
      </c>
      <c r="BR36" s="18">
        <f>SUMIFS(Fluxo!$N:$N,Fluxo!$S:$S,"&gt;"&amp;BQ$5,Fluxo!$S:$S,"&lt;="&amp;BR$5,Fluxo!$D:$D,$D36)</f>
        <v>0</v>
      </c>
      <c r="BS36" s="18">
        <f>SUMIFS(Fluxo!$N:$N,Fluxo!$S:$S,"&gt;"&amp;BR$5,Fluxo!$S:$S,"&lt;="&amp;BS$5,Fluxo!$D:$D,$D36)</f>
        <v>0</v>
      </c>
      <c r="BT36" s="18">
        <f>SUMIFS(Fluxo!$N:$N,Fluxo!$S:$S,"&gt;"&amp;BS$5,Fluxo!$S:$S,"&lt;="&amp;BT$5,Fluxo!$D:$D,$D36)</f>
        <v>0</v>
      </c>
      <c r="BU36" s="18">
        <f>SUMIFS(Fluxo!$N:$N,Fluxo!$S:$S,"&gt;"&amp;BT$5,Fluxo!$S:$S,"&lt;="&amp;BU$5,Fluxo!$D:$D,$D36)</f>
        <v>0</v>
      </c>
      <c r="BV36" s="18">
        <f>SUMIFS(Fluxo!$N:$N,Fluxo!$S:$S,"&gt;"&amp;BU$5,Fluxo!$S:$S,"&lt;="&amp;BV$5,Fluxo!$D:$D,$D36)</f>
        <v>0</v>
      </c>
      <c r="BW36" s="18">
        <f>SUMIFS(Fluxo!$N:$N,Fluxo!$S:$S,"&gt;"&amp;BV$5,Fluxo!$S:$S,"&lt;="&amp;BW$5,Fluxo!$D:$D,$D36)</f>
        <v>0</v>
      </c>
      <c r="BX36" s="18">
        <f>SUMIFS(Fluxo!$N:$N,Fluxo!$S:$S,"&gt;"&amp;BW$5,Fluxo!$S:$S,"&lt;="&amp;BX$5,Fluxo!$D:$D,$D36)</f>
        <v>0</v>
      </c>
      <c r="BY36" s="18">
        <f>SUMIFS(Fluxo!$N:$N,Fluxo!$S:$S,"&gt;"&amp;BX$5,Fluxo!$S:$S,"&lt;="&amp;BY$5,Fluxo!$D:$D,$D36)</f>
        <v>0</v>
      </c>
      <c r="BZ36" s="18">
        <f>SUMIFS(Fluxo!$N:$N,Fluxo!$S:$S,"&gt;"&amp;BY$5,Fluxo!$S:$S,"&lt;="&amp;BZ$5,Fluxo!$D:$D,$D36)</f>
        <v>0</v>
      </c>
      <c r="CA36" s="18">
        <f>SUMIFS(Fluxo!$N:$N,Fluxo!$S:$S,"&gt;"&amp;BZ$5,Fluxo!$S:$S,"&lt;="&amp;CA$5,Fluxo!$D:$D,$D36)</f>
        <v>0</v>
      </c>
      <c r="CB36" s="18">
        <f>SUMIFS(Fluxo!$N:$N,Fluxo!$S:$S,"&gt;"&amp;CA$5,Fluxo!$S:$S,"&lt;="&amp;CB$5,Fluxo!$D:$D,$D36)</f>
        <v>0</v>
      </c>
      <c r="CC36" s="18">
        <f>SUMIFS(Fluxo!$N:$N,Fluxo!$S:$S,"&gt;"&amp;CB$5,Fluxo!$S:$S,"&lt;="&amp;CC$5,Fluxo!$D:$D,$D36)</f>
        <v>0</v>
      </c>
      <c r="CD36" s="18">
        <f>SUMIFS(Fluxo!$N:$N,Fluxo!$S:$S,"&gt;"&amp;CC$5,Fluxo!$S:$S,"&lt;="&amp;CD$5,Fluxo!$D:$D,$D36)</f>
        <v>0</v>
      </c>
      <c r="CE36" s="18">
        <f>SUMIFS(Fluxo!$N:$N,Fluxo!$S:$S,"&gt;"&amp;CD$5,Fluxo!$S:$S,"&lt;="&amp;CE$5,Fluxo!$D:$D,$D36)</f>
        <v>0</v>
      </c>
      <c r="CF36" s="18">
        <f>SUMIFS(Fluxo!$N:$N,Fluxo!$S:$S,"&gt;"&amp;CE$5,Fluxo!$S:$S,"&lt;="&amp;CF$5,Fluxo!$D:$D,$D36)</f>
        <v>0</v>
      </c>
      <c r="CG36" s="18">
        <f>SUMIFS(Fluxo!$N:$N,Fluxo!$S:$S,"&gt;"&amp;CF$5,Fluxo!$S:$S,"&lt;="&amp;CG$5,Fluxo!$D:$D,$D36)</f>
        <v>0</v>
      </c>
      <c r="CH36" s="18">
        <f>SUMIFS(Fluxo!$N:$N,Fluxo!$S:$S,"&gt;"&amp;CG$5,Fluxo!$S:$S,"&lt;="&amp;CH$5,Fluxo!$D:$D,$D36)</f>
        <v>0</v>
      </c>
      <c r="CI36" s="18">
        <f>SUMIFS(Fluxo!$N:$N,Fluxo!$S:$S,"&gt;"&amp;CH$5,Fluxo!$S:$S,"&lt;="&amp;CI$5,Fluxo!$D:$D,$D36)</f>
        <v>0</v>
      </c>
      <c r="CJ36" s="18">
        <f>SUMIFS(Fluxo!$N:$N,Fluxo!$S:$S,"&gt;"&amp;CI$5,Fluxo!$S:$S,"&lt;="&amp;CJ$5,Fluxo!$D:$D,$D36)</f>
        <v>0</v>
      </c>
      <c r="CK36" s="18">
        <f>SUMIFS(Fluxo!$N:$N,Fluxo!$S:$S,"&gt;"&amp;CJ$5,Fluxo!$S:$S,"&lt;="&amp;CK$5,Fluxo!$D:$D,$D36)</f>
        <v>0</v>
      </c>
      <c r="CL36" s="18">
        <f>SUMIFS(Fluxo!$N:$N,Fluxo!$S:$S,"&gt;"&amp;CK$5,Fluxo!$S:$S,"&lt;="&amp;CL$5,Fluxo!$D:$D,$D36)</f>
        <v>0</v>
      </c>
      <c r="CM36" s="18">
        <f>SUMIFS(Fluxo!$N:$N,Fluxo!$S:$S,"&gt;"&amp;CL$5,Fluxo!$S:$S,"&lt;="&amp;CM$5,Fluxo!$D:$D,$D36)</f>
        <v>0</v>
      </c>
      <c r="CN36" s="18">
        <f>SUMIFS(Fluxo!$N:$N,Fluxo!$S:$S,"&gt;"&amp;CM$5,Fluxo!$S:$S,"&lt;="&amp;CN$5,Fluxo!$D:$D,$D36)</f>
        <v>0</v>
      </c>
      <c r="CO36" s="18">
        <f>SUMIFS(Fluxo!$N:$N,Fluxo!$S:$S,"&gt;"&amp;CN$5,Fluxo!$S:$S,"&lt;="&amp;CO$5,Fluxo!$D:$D,$D36)</f>
        <v>0</v>
      </c>
      <c r="CP36" s="18">
        <f>SUMIFS(Fluxo!$N:$N,Fluxo!$S:$S,"&gt;"&amp;CO$5,Fluxo!$S:$S,"&lt;="&amp;CP$5,Fluxo!$D:$D,$D36)</f>
        <v>0</v>
      </c>
      <c r="CQ36" s="18">
        <f>SUMIFS(Fluxo!$N:$N,Fluxo!$S:$S,"&gt;"&amp;CP$5,Fluxo!$S:$S,"&lt;="&amp;CQ$5,Fluxo!$D:$D,$D36)</f>
        <v>0</v>
      </c>
      <c r="CR36" s="18">
        <f>SUMIFS(Fluxo!$N:$N,Fluxo!$S:$S,"&gt;"&amp;CQ$5,Fluxo!$S:$S,"&lt;="&amp;CR$5,Fluxo!$D:$D,$D36)</f>
        <v>0</v>
      </c>
      <c r="CS36" s="18">
        <f>SUMIFS(Fluxo!$N:$N,Fluxo!$S:$S,"&gt;"&amp;CR$5,Fluxo!$S:$S,"&lt;="&amp;CS$5,Fluxo!$D:$D,$D36)</f>
        <v>0</v>
      </c>
      <c r="CT36" s="18">
        <f>SUMIFS(Fluxo!$N:$N,Fluxo!$S:$S,"&gt;"&amp;CS$5,Fluxo!$S:$S,"&lt;="&amp;CT$5,Fluxo!$D:$D,$D36)</f>
        <v>0</v>
      </c>
      <c r="CU36" s="18">
        <f>SUMIFS(Fluxo!$N:$N,Fluxo!$S:$S,"&gt;"&amp;CT$5,Fluxo!$S:$S,"&lt;="&amp;CU$5,Fluxo!$D:$D,$D36)</f>
        <v>0</v>
      </c>
      <c r="CV36" s="18">
        <f>SUMIFS(Fluxo!$N:$N,Fluxo!$S:$S,"&gt;"&amp;CU$5,Fluxo!$S:$S,"&lt;="&amp;CV$5,Fluxo!$D:$D,$D36)</f>
        <v>0</v>
      </c>
      <c r="CW36" s="18">
        <f>SUMIFS(Fluxo!$N:$N,Fluxo!$S:$S,"&gt;"&amp;CV$5,Fluxo!$S:$S,"&lt;="&amp;CW$5,Fluxo!$D:$D,$D36)</f>
        <v>0</v>
      </c>
      <c r="CX36" s="18">
        <f>SUMIFS(Fluxo!$N:$N,Fluxo!$S:$S,"&gt;"&amp;CW$5,Fluxo!$S:$S,"&lt;="&amp;CX$5,Fluxo!$D:$D,$D36)</f>
        <v>0</v>
      </c>
      <c r="CY36" s="18">
        <f>SUMIFS(Fluxo!$N:$N,Fluxo!$S:$S,"&gt;"&amp;CX$5,Fluxo!$S:$S,"&lt;="&amp;CY$5,Fluxo!$D:$D,$D36)</f>
        <v>0</v>
      </c>
      <c r="CZ36" s="18">
        <f>SUMIFS(Fluxo!$N:$N,Fluxo!$S:$S,"&gt;"&amp;CY$5,Fluxo!$S:$S,"&lt;="&amp;CZ$5,Fluxo!$D:$D,$D36)</f>
        <v>0</v>
      </c>
      <c r="DA36" s="18">
        <f>SUMIFS(Fluxo!$N:$N,Fluxo!$S:$S,"&gt;"&amp;CZ$5,Fluxo!$S:$S,"&lt;="&amp;DA$5,Fluxo!$D:$D,$D36)</f>
        <v>0</v>
      </c>
      <c r="DB36" s="18">
        <f>SUMIFS(Fluxo!$N:$N,Fluxo!$S:$S,"&gt;"&amp;DA$5,Fluxo!$S:$S,"&lt;="&amp;DB$5,Fluxo!$D:$D,$D36)</f>
        <v>0</v>
      </c>
      <c r="DC36" s="18">
        <f>SUMIFS(Fluxo!$N:$N,Fluxo!$S:$S,"&gt;"&amp;DB$5,Fluxo!$S:$S,"&lt;="&amp;DC$5,Fluxo!$D:$D,$D36)</f>
        <v>0</v>
      </c>
      <c r="DD36" s="18">
        <f>SUMIFS(Fluxo!$N:$N,Fluxo!$S:$S,"&gt;"&amp;DC$5,Fluxo!$S:$S,"&lt;="&amp;DD$5,Fluxo!$D:$D,$D36)</f>
        <v>0</v>
      </c>
      <c r="DE36" s="18">
        <f>SUMIFS(Fluxo!$N:$N,Fluxo!$S:$S,"&gt;"&amp;DD$5,Fluxo!$S:$S,"&lt;="&amp;DE$5,Fluxo!$D:$D,$D36)</f>
        <v>0</v>
      </c>
      <c r="DF36" s="18">
        <f>SUMIFS(Fluxo!$N:$N,Fluxo!$S:$S,"&gt;"&amp;DE$5,Fluxo!$S:$S,"&lt;="&amp;DF$5,Fluxo!$D:$D,$D36)</f>
        <v>0</v>
      </c>
      <c r="DG36" s="18">
        <f>SUMIFS(Fluxo!$N:$N,Fluxo!$S:$S,"&gt;"&amp;DF$5,Fluxo!$S:$S,"&lt;="&amp;DG$5,Fluxo!$D:$D,$D36)</f>
        <v>0</v>
      </c>
      <c r="DH36" s="18">
        <f>SUMIFS(Fluxo!$N:$N,Fluxo!$S:$S,"&gt;"&amp;DG$5,Fluxo!$S:$S,"&lt;="&amp;DH$5,Fluxo!$D:$D,$D36)</f>
        <v>0</v>
      </c>
      <c r="DI36" s="18">
        <f>SUMIFS(Fluxo!$N:$N,Fluxo!$S:$S,"&gt;"&amp;DH$5,Fluxo!$S:$S,"&lt;="&amp;DI$5,Fluxo!$D:$D,$D36)</f>
        <v>0</v>
      </c>
      <c r="DJ36" s="18">
        <f>SUMIFS(Fluxo!$N:$N,Fluxo!$S:$S,"&gt;"&amp;DI$5,Fluxo!$S:$S,"&lt;="&amp;DJ$5,Fluxo!$D:$D,$D36)</f>
        <v>0</v>
      </c>
      <c r="DK36" s="18">
        <f>SUMIFS(Fluxo!$N:$N,Fluxo!$S:$S,"&gt;"&amp;DJ$5,Fluxo!$S:$S,"&lt;="&amp;DK$5,Fluxo!$D:$D,$D36)</f>
        <v>0</v>
      </c>
      <c r="DL36" s="18">
        <f>SUMIFS(Fluxo!$N:$N,Fluxo!$S:$S,"&gt;"&amp;DK$5,Fluxo!$S:$S,"&lt;="&amp;DL$5,Fluxo!$D:$D,$D36)</f>
        <v>0</v>
      </c>
      <c r="DM36" s="18">
        <f>SUMIFS(Fluxo!$N:$N,Fluxo!$S:$S,"&gt;"&amp;DL$5,Fluxo!$S:$S,"&lt;="&amp;DM$5,Fluxo!$D:$D,$D36)</f>
        <v>0</v>
      </c>
      <c r="DN36" s="18">
        <f>SUMIFS(Fluxo!$N:$N,Fluxo!$S:$S,"&gt;"&amp;DM$5,Fluxo!$S:$S,"&lt;="&amp;DN$5,Fluxo!$D:$D,$D36)</f>
        <v>0</v>
      </c>
      <c r="DO36" s="18">
        <f>SUMIFS(Fluxo!$N:$N,Fluxo!$S:$S,"&gt;"&amp;DN$5,Fluxo!$S:$S,"&lt;="&amp;DO$5,Fluxo!$D:$D,$D36)</f>
        <v>0</v>
      </c>
      <c r="DP36" s="18">
        <f>SUMIFS(Fluxo!$N:$N,Fluxo!$S:$S,"&gt;"&amp;DO$5,Fluxo!$S:$S,"&lt;="&amp;DP$5,Fluxo!$D:$D,$D36)</f>
        <v>0</v>
      </c>
      <c r="DQ36" s="18">
        <f>SUMIFS(Fluxo!$N:$N,Fluxo!$S:$S,"&gt;"&amp;DP$5,Fluxo!$S:$S,"&lt;="&amp;DQ$5,Fluxo!$D:$D,$D36)</f>
        <v>0</v>
      </c>
      <c r="DR36" s="18">
        <f>SUMIFS(Fluxo!$N:$N,Fluxo!$S:$S,"&gt;"&amp;DQ$5,Fluxo!$S:$S,"&lt;="&amp;DR$5,Fluxo!$D:$D,$D36)</f>
        <v>0</v>
      </c>
      <c r="DS36" s="18">
        <f>SUMIFS(Fluxo!$N:$N,Fluxo!$S:$S,"&gt;"&amp;DR$5,Fluxo!$S:$S,"&lt;="&amp;DS$5,Fluxo!$D:$D,$D36)</f>
        <v>0</v>
      </c>
      <c r="DT36" s="18">
        <f>SUMIFS(Fluxo!$N:$N,Fluxo!$S:$S,"&gt;"&amp;DS$5,Fluxo!$S:$S,"&lt;="&amp;DT$5,Fluxo!$D:$D,$D36)</f>
        <v>0</v>
      </c>
      <c r="DU36" s="18">
        <f>SUMIFS(Fluxo!$N:$N,Fluxo!$S:$S,"&gt;"&amp;DT$5,Fluxo!$S:$S,"&lt;="&amp;DU$5,Fluxo!$D:$D,$D36)</f>
        <v>0</v>
      </c>
      <c r="DV36" s="18">
        <f>SUMIFS(Fluxo!$N:$N,Fluxo!$S:$S,"&gt;"&amp;DU$5,Fluxo!$S:$S,"&lt;="&amp;DV$5,Fluxo!$D:$D,$D36)</f>
        <v>0</v>
      </c>
      <c r="DW36" s="18">
        <f>SUMIFS(Fluxo!$N:$N,Fluxo!$S:$S,"&gt;"&amp;DV$5,Fluxo!$S:$S,"&lt;="&amp;DW$5,Fluxo!$D:$D,$D36)</f>
        <v>0</v>
      </c>
      <c r="DX36" s="18">
        <f>SUMIFS(Fluxo!$N:$N,Fluxo!$S:$S,"&gt;"&amp;DW$5,Fluxo!$S:$S,"&lt;="&amp;DX$5,Fluxo!$D:$D,$D36)</f>
        <v>0</v>
      </c>
      <c r="DY36" s="18">
        <f>SUMIFS(Fluxo!$N:$N,Fluxo!$S:$S,"&gt;"&amp;DX$5,Fluxo!$S:$S,"&lt;="&amp;DY$5,Fluxo!$D:$D,$D36)</f>
        <v>0</v>
      </c>
      <c r="DZ36" s="18">
        <f>SUMIFS(Fluxo!$N:$N,Fluxo!$S:$S,"&gt;"&amp;DY$5,Fluxo!$S:$S,"&lt;="&amp;DZ$5,Fluxo!$D:$D,$D36)</f>
        <v>0</v>
      </c>
      <c r="EA36" s="18">
        <f>SUMIFS(Fluxo!$N:$N,Fluxo!$S:$S,"&gt;"&amp;DZ$5,Fluxo!$S:$S,"&lt;="&amp;EA$5,Fluxo!$D:$D,$D36)</f>
        <v>0</v>
      </c>
      <c r="EB36" s="18">
        <f>SUMIFS(Fluxo!$N:$N,Fluxo!$S:$S,"&gt;"&amp;EA$5,Fluxo!$S:$S,"&lt;="&amp;EB$5,Fluxo!$D:$D,$D36)</f>
        <v>0</v>
      </c>
      <c r="EC36" s="18">
        <f>SUMIFS(Fluxo!$N:$N,Fluxo!$S:$S,"&gt;"&amp;EB$5,Fluxo!$S:$S,"&lt;="&amp;EC$5,Fluxo!$D:$D,$D36)</f>
        <v>0</v>
      </c>
      <c r="ED36" s="18">
        <f>SUMIFS(Fluxo!$N:$N,Fluxo!$S:$S,"&gt;"&amp;EC$5,Fluxo!$S:$S,"&lt;="&amp;ED$5,Fluxo!$D:$D,$D36)</f>
        <v>0</v>
      </c>
      <c r="EE36" s="18">
        <f>SUMIFS(Fluxo!$N:$N,Fluxo!$S:$S,"&gt;"&amp;ED$5,Fluxo!$S:$S,"&lt;="&amp;EE$5,Fluxo!$D:$D,$D36)</f>
        <v>0</v>
      </c>
      <c r="EF36" s="18">
        <f>SUMIFS(Fluxo!$N:$N,Fluxo!$S:$S,"&gt;"&amp;EE$5,Fluxo!$S:$S,"&lt;="&amp;EF$5,Fluxo!$D:$D,$D36)</f>
        <v>0</v>
      </c>
      <c r="EG36" s="18">
        <f>SUMIFS(Fluxo!$N:$N,Fluxo!$S:$S,"&gt;"&amp;EF$5,Fluxo!$S:$S,"&lt;="&amp;EG$5,Fluxo!$D:$D,$D36)</f>
        <v>0</v>
      </c>
      <c r="EH36" s="18">
        <f>SUMIFS(Fluxo!$N:$N,Fluxo!$S:$S,"&gt;"&amp;EG$5,Fluxo!$S:$S,"&lt;="&amp;EH$5,Fluxo!$D:$D,$D36)</f>
        <v>0</v>
      </c>
      <c r="EI36" s="18">
        <f>SUMIFS(Fluxo!$N:$N,Fluxo!$S:$S,"&gt;"&amp;EH$5,Fluxo!$S:$S,"&lt;="&amp;EI$5,Fluxo!$D:$D,$D36)</f>
        <v>0</v>
      </c>
      <c r="EJ36" s="18">
        <f>SUMIFS(Fluxo!$N:$N,Fluxo!$S:$S,"&gt;"&amp;EI$5,Fluxo!$S:$S,"&lt;="&amp;EJ$5,Fluxo!$D:$D,$D36)</f>
        <v>0</v>
      </c>
      <c r="EK36" s="18">
        <f>SUMIFS(Fluxo!$N:$N,Fluxo!$S:$S,"&gt;"&amp;EJ$5,Fluxo!$S:$S,"&lt;="&amp;EK$5,Fluxo!$D:$D,$D36)</f>
        <v>0</v>
      </c>
      <c r="EL36" s="18">
        <f>SUMIFS(Fluxo!$N:$N,Fluxo!$S:$S,"&gt;"&amp;EK$5,Fluxo!$S:$S,"&lt;="&amp;EL$5,Fluxo!$D:$D,$D36)</f>
        <v>0</v>
      </c>
      <c r="EM36" s="18">
        <f>SUMIFS(Fluxo!$N:$N,Fluxo!$S:$S,"&gt;"&amp;EL$5,Fluxo!$S:$S,"&lt;="&amp;EM$5,Fluxo!$D:$D,$D36)</f>
        <v>0</v>
      </c>
      <c r="EN36" s="18">
        <f>SUMIFS(Fluxo!$N:$N,Fluxo!$S:$S,"&gt;"&amp;EM$5,Fluxo!$S:$S,"&lt;="&amp;EN$5,Fluxo!$D:$D,$D36)</f>
        <v>0</v>
      </c>
      <c r="EO36" s="18">
        <f>SUMIFS(Fluxo!$N:$N,Fluxo!$S:$S,"&gt;"&amp;EN$5,Fluxo!$S:$S,"&lt;="&amp;EO$5,Fluxo!$D:$D,$D36)</f>
        <v>0</v>
      </c>
      <c r="EP36" s="18">
        <f>SUMIFS(Fluxo!$N:$N,Fluxo!$S:$S,"&gt;"&amp;EO$5,Fluxo!$S:$S,"&lt;="&amp;EP$5,Fluxo!$D:$D,$D36)</f>
        <v>0</v>
      </c>
      <c r="EQ36" s="18">
        <f>SUMIFS(Fluxo!$N:$N,Fluxo!$S:$S,"&gt;"&amp;EP$5,Fluxo!$S:$S,"&lt;="&amp;EQ$5,Fluxo!$D:$D,$D36)</f>
        <v>0</v>
      </c>
      <c r="ER36" s="18">
        <f>SUMIFS(Fluxo!$N:$N,Fluxo!$S:$S,"&gt;"&amp;EQ$5,Fluxo!$S:$S,"&lt;="&amp;ER$5,Fluxo!$D:$D,$D36)</f>
        <v>0</v>
      </c>
      <c r="ES36" s="18">
        <f>SUMIFS(Fluxo!$N:$N,Fluxo!$S:$S,"&gt;"&amp;ER$5,Fluxo!$S:$S,"&lt;="&amp;ES$5,Fluxo!$D:$D,$D36)</f>
        <v>0</v>
      </c>
      <c r="ET36" s="18">
        <f>SUMIFS(Fluxo!$N:$N,Fluxo!$S:$S,"&gt;"&amp;ES$5,Fluxo!$S:$S,"&lt;="&amp;ET$5,Fluxo!$D:$D,$D36)</f>
        <v>0</v>
      </c>
      <c r="EU36" s="18">
        <f>SUMIFS(Fluxo!$N:$N,Fluxo!$S:$S,"&gt;"&amp;ET$5,Fluxo!$S:$S,"&lt;="&amp;EU$5,Fluxo!$D:$D,$D36)</f>
        <v>0</v>
      </c>
      <c r="EV36" s="18">
        <f>SUMIFS(Fluxo!$N:$N,Fluxo!$S:$S,"&gt;"&amp;EU$5,Fluxo!$S:$S,"&lt;="&amp;EV$5,Fluxo!$D:$D,$D36)</f>
        <v>0</v>
      </c>
      <c r="EW36" s="18">
        <f>SUMIFS(Fluxo!$N:$N,Fluxo!$S:$S,"&gt;"&amp;EV$5,Fluxo!$S:$S,"&lt;="&amp;EW$5,Fluxo!$D:$D,$D36)</f>
        <v>0</v>
      </c>
      <c r="EX36" s="18">
        <f>SUMIFS(Fluxo!$N:$N,Fluxo!$S:$S,"&gt;"&amp;EW$5,Fluxo!$S:$S,"&lt;="&amp;EX$5,Fluxo!$D:$D,$D36)</f>
        <v>0</v>
      </c>
      <c r="EY36" s="18">
        <f>SUMIFS(Fluxo!$N:$N,Fluxo!$S:$S,"&gt;"&amp;EX$5,Fluxo!$S:$S,"&lt;="&amp;EY$5,Fluxo!$D:$D,$D36)</f>
        <v>0</v>
      </c>
      <c r="EZ36" s="18">
        <f>SUMIFS(Fluxo!$N:$N,Fluxo!$S:$S,"&gt;"&amp;EY$5,Fluxo!$S:$S,"&lt;="&amp;EZ$5,Fluxo!$D:$D,$D36)</f>
        <v>0</v>
      </c>
      <c r="FA36" s="18">
        <f>SUMIFS(Fluxo!$N:$N,Fluxo!$S:$S,"&gt;"&amp;EZ$5,Fluxo!$S:$S,"&lt;="&amp;FA$5,Fluxo!$D:$D,$D36)</f>
        <v>0</v>
      </c>
      <c r="FB36" s="18">
        <f>SUMIFS(Fluxo!$N:$N,Fluxo!$S:$S,"&gt;"&amp;FA$5,Fluxo!$S:$S,"&lt;="&amp;FB$5,Fluxo!$D:$D,$D36)</f>
        <v>0</v>
      </c>
      <c r="FC36" s="18">
        <f>SUMIFS(Fluxo!$N:$N,Fluxo!$S:$S,"&gt;"&amp;FB$5,Fluxo!$S:$S,"&lt;="&amp;FC$5,Fluxo!$D:$D,$D36)</f>
        <v>0</v>
      </c>
      <c r="FD36" s="18">
        <f>SUMIFS(Fluxo!$N:$N,Fluxo!$S:$S,"&gt;"&amp;FC$5,Fluxo!$S:$S,"&lt;="&amp;FD$5,Fluxo!$D:$D,$D36)</f>
        <v>0</v>
      </c>
      <c r="FE36" s="18">
        <f>SUMIFS(Fluxo!$N:$N,Fluxo!$S:$S,"&gt;"&amp;FD$5,Fluxo!$S:$S,"&lt;="&amp;FE$5,Fluxo!$D:$D,$D36)</f>
        <v>0</v>
      </c>
      <c r="FF36" s="18">
        <f>SUMIFS(Fluxo!$N:$N,Fluxo!$S:$S,"&gt;"&amp;FE$5,Fluxo!$S:$S,"&lt;="&amp;FF$5,Fluxo!$D:$D,$D36)</f>
        <v>0</v>
      </c>
      <c r="FG36" s="18">
        <f>SUMIFS(Fluxo!$N:$N,Fluxo!$S:$S,"&gt;"&amp;FF$5,Fluxo!$S:$S,"&lt;="&amp;FG$5,Fluxo!$D:$D,$D36)</f>
        <v>0</v>
      </c>
      <c r="FH36" s="18">
        <f>SUMIFS(Fluxo!$N:$N,Fluxo!$S:$S,"&gt;"&amp;FG$5,Fluxo!$S:$S,"&lt;="&amp;FH$5,Fluxo!$D:$D,$D36)</f>
        <v>0</v>
      </c>
      <c r="FI36" s="18">
        <f>SUMIFS(Fluxo!$N:$N,Fluxo!$S:$S,"&gt;"&amp;FH$5,Fluxo!$S:$S,"&lt;="&amp;FI$5,Fluxo!$D:$D,$D36)</f>
        <v>0</v>
      </c>
      <c r="FJ36" s="18">
        <f>SUMIFS(Fluxo!$N:$N,Fluxo!$S:$S,"&gt;"&amp;FI$5,Fluxo!$S:$S,"&lt;="&amp;FJ$5,Fluxo!$D:$D,$D36)</f>
        <v>0</v>
      </c>
      <c r="FK36" s="18">
        <f>SUMIFS(Fluxo!$N:$N,Fluxo!$S:$S,"&gt;"&amp;FJ$5,Fluxo!$S:$S,"&lt;="&amp;FK$5,Fluxo!$D:$D,$D36)</f>
        <v>0</v>
      </c>
      <c r="FL36" s="18">
        <f>SUMIFS(Fluxo!$N:$N,Fluxo!$S:$S,"&gt;"&amp;FK$5,Fluxo!$S:$S,"&lt;="&amp;FL$5,Fluxo!$D:$D,$D36)</f>
        <v>0</v>
      </c>
      <c r="FM36" s="18">
        <f>SUMIFS(Fluxo!$N:$N,Fluxo!$S:$S,"&gt;"&amp;FL$5,Fluxo!$S:$S,"&lt;="&amp;FM$5,Fluxo!$D:$D,$D36)</f>
        <v>0</v>
      </c>
      <c r="FN36" s="18">
        <f>SUMIFS(Fluxo!$N:$N,Fluxo!$S:$S,"&gt;"&amp;FM$5,Fluxo!$S:$S,"&lt;="&amp;FN$5,Fluxo!$D:$D,$D36)</f>
        <v>0</v>
      </c>
      <c r="FO36" s="18">
        <f>SUMIFS(Fluxo!$N:$N,Fluxo!$S:$S,"&gt;"&amp;FN$5,Fluxo!$S:$S,"&lt;="&amp;FO$5,Fluxo!$D:$D,$D36)</f>
        <v>0</v>
      </c>
      <c r="FP36" s="18">
        <f>SUMIFS(Fluxo!$N:$N,Fluxo!$S:$S,"&gt;"&amp;FO$5,Fluxo!$S:$S,"&lt;="&amp;FP$5,Fluxo!$D:$D,$D36)</f>
        <v>0</v>
      </c>
      <c r="FQ36" s="18">
        <f>SUMIFS(Fluxo!$N:$N,Fluxo!$S:$S,"&gt;"&amp;FP$5,Fluxo!$S:$S,"&lt;="&amp;FQ$5,Fluxo!$D:$D,$D36)</f>
        <v>0</v>
      </c>
      <c r="FR36" s="18">
        <f>SUMIFS(Fluxo!$N:$N,Fluxo!$S:$S,"&gt;"&amp;FQ$5,Fluxo!$S:$S,"&lt;="&amp;FR$5,Fluxo!$D:$D,$D36)</f>
        <v>0</v>
      </c>
      <c r="FS36" s="18">
        <f>SUMIFS(Fluxo!$N:$N,Fluxo!$S:$S,"&gt;"&amp;FR$5,Fluxo!$S:$S,"&lt;="&amp;FS$5,Fluxo!$D:$D,$D36)</f>
        <v>0</v>
      </c>
      <c r="FT36" s="18">
        <f>SUMIFS(Fluxo!$N:$N,Fluxo!$S:$S,"&gt;"&amp;FS$5,Fluxo!$S:$S,"&lt;="&amp;FT$5,Fluxo!$D:$D,$D36)</f>
        <v>0</v>
      </c>
      <c r="FU36" s="18">
        <f>SUMIFS(Fluxo!$N:$N,Fluxo!$S:$S,"&gt;"&amp;FT$5,Fluxo!$S:$S,"&lt;="&amp;FU$5,Fluxo!$D:$D,$D36)</f>
        <v>0</v>
      </c>
      <c r="FV36" s="18">
        <f>SUMIFS(Fluxo!$N:$N,Fluxo!$S:$S,"&gt;"&amp;FU$5,Fluxo!$S:$S,"&lt;="&amp;FV$5,Fluxo!$D:$D,$D36)</f>
        <v>0</v>
      </c>
      <c r="FW36" s="18">
        <f>SUMIFS(Fluxo!$N:$N,Fluxo!$S:$S,"&gt;"&amp;FV$5,Fluxo!$S:$S,"&lt;="&amp;FW$5,Fluxo!$D:$D,$D36)</f>
        <v>0</v>
      </c>
      <c r="FX36" s="18">
        <f>SUMIFS(Fluxo!$N:$N,Fluxo!$S:$S,"&gt;"&amp;FW$5,Fluxo!$S:$S,"&lt;="&amp;FX$5,Fluxo!$D:$D,$D36)</f>
        <v>0</v>
      </c>
      <c r="FY36" s="18">
        <f>SUMIFS(Fluxo!$N:$N,Fluxo!$S:$S,"&gt;"&amp;FX$5,Fluxo!$S:$S,"&lt;="&amp;FY$5,Fluxo!$D:$D,$D36)</f>
        <v>0</v>
      </c>
      <c r="FZ36" s="18">
        <f>SUMIFS(Fluxo!$N:$N,Fluxo!$S:$S,"&gt;"&amp;FY$5,Fluxo!$S:$S,"&lt;="&amp;FZ$5,Fluxo!$D:$D,$D36)</f>
        <v>0</v>
      </c>
      <c r="GA36" s="18">
        <f>SUMIFS(Fluxo!$N:$N,Fluxo!$S:$S,"&gt;"&amp;FZ$5,Fluxo!$S:$S,"&lt;="&amp;GA$5,Fluxo!$D:$D,$D36)</f>
        <v>0</v>
      </c>
      <c r="GB36" s="18">
        <f>SUMIFS(Fluxo!$N:$N,Fluxo!$S:$S,"&gt;"&amp;GA$5,Fluxo!$S:$S,"&lt;="&amp;GB$5,Fluxo!$D:$D,$D36)</f>
        <v>0</v>
      </c>
      <c r="GC36" s="18">
        <f>SUMIFS(Fluxo!$N:$N,Fluxo!$S:$S,"&gt;"&amp;GB$5,Fluxo!$S:$S,"&lt;="&amp;GC$5,Fluxo!$D:$D,$D36)</f>
        <v>0</v>
      </c>
      <c r="GD36" s="18">
        <f>SUMIFS(Fluxo!$N:$N,Fluxo!$S:$S,"&gt;"&amp;GC$5,Fluxo!$S:$S,"&lt;="&amp;GD$5,Fluxo!$D:$D,$D36)</f>
        <v>0</v>
      </c>
      <c r="GE36" s="18">
        <f>SUMIFS(Fluxo!$N:$N,Fluxo!$S:$S,"&gt;"&amp;GD$5,Fluxo!$S:$S,"&lt;="&amp;GE$5,Fluxo!$D:$D,$D36)</f>
        <v>0</v>
      </c>
      <c r="GF36" s="18">
        <f>SUMIFS(Fluxo!$N:$N,Fluxo!$S:$S,"&gt;"&amp;GE$5,Fluxo!$S:$S,"&lt;="&amp;GF$5,Fluxo!$D:$D,$D36)</f>
        <v>0</v>
      </c>
      <c r="GG36" s="18">
        <f>SUMIFS(Fluxo!$N:$N,Fluxo!$S:$S,"&gt;"&amp;GF$5,Fluxo!$S:$S,"&lt;="&amp;GG$5,Fluxo!$D:$D,$D36)</f>
        <v>0</v>
      </c>
      <c r="GH36" s="18">
        <f>SUMIFS(Fluxo!$N:$N,Fluxo!$S:$S,"&gt;"&amp;GG$5,Fluxo!$S:$S,"&lt;="&amp;GH$5,Fluxo!$D:$D,$D36)</f>
        <v>0</v>
      </c>
      <c r="GI36" s="18">
        <f>SUMIFS(Fluxo!$N:$N,Fluxo!$S:$S,"&gt;"&amp;GH$5,Fluxo!$S:$S,"&lt;="&amp;GI$5,Fluxo!$D:$D,$D36)</f>
        <v>0</v>
      </c>
      <c r="GJ36" s="18">
        <f>SUMIFS(Fluxo!$N:$N,Fluxo!$S:$S,"&gt;"&amp;GI$5,Fluxo!$S:$S,"&lt;="&amp;GJ$5,Fluxo!$D:$D,$D36)</f>
        <v>0</v>
      </c>
      <c r="GK36" s="18">
        <f>SUMIFS(Fluxo!$N:$N,Fluxo!$S:$S,"&gt;"&amp;GJ$5,Fluxo!$S:$S,"&lt;="&amp;GK$5,Fluxo!$D:$D,$D36)</f>
        <v>0</v>
      </c>
      <c r="GL36" s="18">
        <f>SUMIFS(Fluxo!$N:$N,Fluxo!$S:$S,"&gt;"&amp;GK$5,Fluxo!$S:$S,"&lt;="&amp;GL$5,Fluxo!$D:$D,$D36)</f>
        <v>0</v>
      </c>
      <c r="GM36" s="18">
        <f>SUMIFS(Fluxo!$N:$N,Fluxo!$S:$S,"&gt;"&amp;GL$5,Fluxo!$S:$S,"&lt;="&amp;GM$5,Fluxo!$D:$D,$D36)</f>
        <v>0</v>
      </c>
      <c r="GN36" s="18">
        <f>SUMIFS(Fluxo!$N:$N,Fluxo!$S:$S,"&gt;"&amp;GM$5,Fluxo!$S:$S,"&lt;="&amp;GN$5,Fluxo!$D:$D,$D36)</f>
        <v>0</v>
      </c>
      <c r="GO36" s="18">
        <f>SUMIFS(Fluxo!$N:$N,Fluxo!$S:$S,"&gt;"&amp;GN$5,Fluxo!$S:$S,"&lt;="&amp;GO$5,Fluxo!$D:$D,$D36)</f>
        <v>0</v>
      </c>
      <c r="GP36" s="18">
        <f>SUMIFS(Fluxo!$N:$N,Fluxo!$S:$S,"&gt;"&amp;GO$5,Fluxo!$S:$S,"&lt;="&amp;GP$5,Fluxo!$D:$D,$D36)</f>
        <v>0</v>
      </c>
      <c r="GQ36" s="18">
        <f>SUMIFS(Fluxo!$N:$N,Fluxo!$S:$S,"&gt;"&amp;GP$5,Fluxo!$S:$S,"&lt;="&amp;GQ$5,Fluxo!$D:$D,$D36)</f>
        <v>0</v>
      </c>
      <c r="GR36" s="18">
        <f>SUMIFS(Fluxo!$N:$N,Fluxo!$S:$S,"&gt;"&amp;GQ$5,Fluxo!$S:$S,"&lt;="&amp;GR$5,Fluxo!$D:$D,$D36)</f>
        <v>0</v>
      </c>
      <c r="GS36" s="18">
        <f>SUMIFS(Fluxo!$N:$N,Fluxo!$S:$S,"&gt;"&amp;GR$5,Fluxo!$S:$S,"&lt;="&amp;GS$5,Fluxo!$D:$D,$D36)</f>
        <v>0</v>
      </c>
      <c r="GT36" s="18">
        <f>SUMIFS(Fluxo!$N:$N,Fluxo!$S:$S,"&gt;"&amp;GS$5,Fluxo!$S:$S,"&lt;="&amp;GT$5,Fluxo!$D:$D,$D36)</f>
        <v>0</v>
      </c>
      <c r="GU36" s="18">
        <f>SUMIFS(Fluxo!$N:$N,Fluxo!$S:$S,"&gt;"&amp;GT$5,Fluxo!$S:$S,"&lt;="&amp;GU$5,Fluxo!$D:$D,$D36)</f>
        <v>0</v>
      </c>
      <c r="GV36" s="18">
        <f>SUMIFS(Fluxo!$N:$N,Fluxo!$S:$S,"&gt;"&amp;GU$5,Fluxo!$S:$S,"&lt;="&amp;GV$5,Fluxo!$D:$D,$D36)</f>
        <v>0</v>
      </c>
      <c r="GW36" s="18">
        <f>SUMIFS(Fluxo!$N:$N,Fluxo!$S:$S,"&gt;"&amp;GV$5,Fluxo!$S:$S,"&lt;="&amp;GW$5,Fluxo!$D:$D,$D36)</f>
        <v>0</v>
      </c>
      <c r="GX36" s="18">
        <f>SUMIFS(Fluxo!$N:$N,Fluxo!$S:$S,"&gt;"&amp;GW$5,Fluxo!$S:$S,"&lt;="&amp;GX$5,Fluxo!$D:$D,$D36)</f>
        <v>0</v>
      </c>
      <c r="GY36" s="18">
        <f>SUMIFS(Fluxo!$N:$N,Fluxo!$S:$S,"&gt;"&amp;GX$5,Fluxo!$S:$S,"&lt;="&amp;GY$5,Fluxo!$D:$D,$D36)</f>
        <v>0</v>
      </c>
      <c r="GZ36" s="18">
        <f>SUMIFS(Fluxo!$N:$N,Fluxo!$S:$S,"&gt;"&amp;GY$5,Fluxo!$S:$S,"&lt;="&amp;GZ$5,Fluxo!$D:$D,$D36)</f>
        <v>0</v>
      </c>
      <c r="HA36" s="18">
        <f>SUMIFS(Fluxo!$N:$N,Fluxo!$S:$S,"&gt;"&amp;GZ$5,Fluxo!$S:$S,"&lt;="&amp;HA$5,Fluxo!$D:$D,$D36)</f>
        <v>0</v>
      </c>
      <c r="HB36" s="18">
        <f>SUMIFS(Fluxo!$N:$N,Fluxo!$S:$S,"&gt;"&amp;HA$5,Fluxo!$S:$S,"&lt;="&amp;HB$5,Fluxo!$D:$D,$D36)</f>
        <v>0</v>
      </c>
      <c r="HC36" s="18">
        <f>SUMIFS(Fluxo!$N:$N,Fluxo!$S:$S,"&gt;"&amp;HB$5,Fluxo!$S:$S,"&lt;="&amp;HC$5,Fluxo!$D:$D,$D36)</f>
        <v>0</v>
      </c>
      <c r="HD36" s="18">
        <f>SUMIFS(Fluxo!$N:$N,Fluxo!$S:$S,"&gt;"&amp;HC$5,Fluxo!$S:$S,"&lt;="&amp;HD$5,Fluxo!$D:$D,$D36)</f>
        <v>0</v>
      </c>
      <c r="HE36" s="18">
        <f>SUMIFS(Fluxo!$N:$N,Fluxo!$S:$S,"&gt;"&amp;HD$5,Fluxo!$S:$S,"&lt;="&amp;HE$5,Fluxo!$D:$D,$D36)</f>
        <v>0</v>
      </c>
      <c r="HF36" s="18">
        <f>SUMIFS(Fluxo!$N:$N,Fluxo!$S:$S,"&gt;"&amp;HE$5,Fluxo!$S:$S,"&lt;="&amp;HF$5,Fluxo!$D:$D,$D36)</f>
        <v>0</v>
      </c>
    </row>
    <row r="37" spans="1:214" s="16" customFormat="1">
      <c r="A37" s="20">
        <f t="shared" si="15"/>
        <v>27</v>
      </c>
      <c r="B37" s="140" t="str">
        <f>'Check Carteira'!C29</f>
        <v>E.1016.99.01.0092</v>
      </c>
      <c r="C37" s="19">
        <v>1</v>
      </c>
      <c r="D37" s="129" t="str">
        <f>'Check Carteira'!F29</f>
        <v>A-0092</v>
      </c>
      <c r="E37" s="21">
        <f>IFERROR(INDEX(Contratos!L:L,MATCH(D37,Contratos!R:R,0)),"")</f>
        <v>45145</v>
      </c>
      <c r="F37" s="139">
        <f>IFERROR(INDEX(Contratos!G:G,MATCH(D37,Contratos!R:R,0)),"")</f>
        <v>1080311.6499999999</v>
      </c>
      <c r="G37" s="83" t="str">
        <f ca="1">IFERROR(XNPV(#REF!,OFFSET(J37,0,MATCH(EOMONTH(E37,0),$J$5:$HF$5,0)-1,1,COUNT($J$5:$HF$5)-MATCH(EOMONTH(E37,0),$J$5:$HF$5,0)+1),OFFSET($J$5,0,MATCH(EOMONTH(E37,0),$J$5:$HF$5,0)-1,1,COUNT($J$5:$HF$5)-MATCH(EOMONTH(E37,0),$J$5:$HF$5,0)+1)),"")</f>
        <v/>
      </c>
      <c r="H37" s="83">
        <f t="shared" si="16"/>
        <v>1134319.6099999999</v>
      </c>
      <c r="I37" s="18"/>
      <c r="J37" s="18">
        <f>SUMIFS(Fluxo!$N:$N,Fluxo!$S:$S,"&gt;"&amp;I$5,Fluxo!$S:$S,"&lt;="&amp;J$5,Fluxo!$D:$D,$D37)</f>
        <v>0</v>
      </c>
      <c r="K37" s="18">
        <f>SUMIFS(Fluxo!$N:$N,Fluxo!$S:$S,"&gt;"&amp;J$5,Fluxo!$S:$S,"&lt;="&amp;K$5,Fluxo!$D:$D,$D37)</f>
        <v>0</v>
      </c>
      <c r="L37" s="18">
        <f>SUMIFS(Fluxo!$N:$N,Fluxo!$S:$S,"&gt;"&amp;K$5,Fluxo!$S:$S,"&lt;="&amp;L$5,Fluxo!$D:$D,$D37)</f>
        <v>0</v>
      </c>
      <c r="M37" s="18">
        <f>SUMIFS(Fluxo!$N:$N,Fluxo!$S:$S,"&gt;"&amp;L$5,Fluxo!$S:$S,"&lt;="&amp;M$5,Fluxo!$D:$D,$D37)</f>
        <v>0</v>
      </c>
      <c r="N37" s="18">
        <f>SUMIFS(Fluxo!$N:$N,Fluxo!$S:$S,"&gt;"&amp;M$5,Fluxo!$S:$S,"&lt;="&amp;N$5,Fluxo!$D:$D,$D37)</f>
        <v>49095.26</v>
      </c>
      <c r="O37" s="18">
        <f>SUMIFS(Fluxo!$N:$N,Fluxo!$S:$S,"&gt;"&amp;N$5,Fluxo!$S:$S,"&lt;="&amp;O$5,Fluxo!$D:$D,$D37)</f>
        <v>1001.01</v>
      </c>
      <c r="P37" s="18">
        <f>SUMIFS(Fluxo!$N:$N,Fluxo!$S:$S,"&gt;"&amp;O$5,Fluxo!$S:$S,"&lt;="&amp;P$5,Fluxo!$D:$D,$D37)</f>
        <v>1002.67</v>
      </c>
      <c r="Q37" s="18">
        <f>SUMIFS(Fluxo!$N:$N,Fluxo!$S:$S,"&gt;"&amp;P$5,Fluxo!$S:$S,"&lt;="&amp;Q$5,Fluxo!$D:$D,$D37)</f>
        <v>1006.1</v>
      </c>
      <c r="R37" s="18">
        <f>SUMIFS(Fluxo!$N:$N,Fluxo!$S:$S,"&gt;"&amp;Q$5,Fluxo!$S:$S,"&lt;="&amp;R$5,Fluxo!$D:$D,$D37)</f>
        <v>1008.09</v>
      </c>
      <c r="S37" s="18">
        <f>SUMIFS(Fluxo!$N:$N,Fluxo!$S:$S,"&gt;"&amp;R$5,Fluxo!$S:$S,"&lt;="&amp;S$5,Fluxo!$D:$D,$D37)</f>
        <v>5043.91</v>
      </c>
      <c r="T37" s="18">
        <f>SUMIFS(Fluxo!$N:$N,Fluxo!$S:$S,"&gt;"&amp;S$5,Fluxo!$S:$S,"&lt;="&amp;T$5,Fluxo!$D:$D,$D37)</f>
        <v>5059.37</v>
      </c>
      <c r="U37" s="18">
        <f>SUMIFS(Fluxo!$N:$N,Fluxo!$S:$S,"&gt;"&amp;T$5,Fluxo!$S:$S,"&lt;="&amp;U$5,Fluxo!$D:$D,$D37)</f>
        <v>5073.03</v>
      </c>
      <c r="V37" s="18">
        <f>SUMIFS(Fluxo!$N:$N,Fluxo!$S:$S,"&gt;"&amp;U$5,Fluxo!$S:$S,"&lt;="&amp;V$5,Fluxo!$D:$D,$D37)</f>
        <v>5079.7</v>
      </c>
      <c r="W37" s="18">
        <f>SUMIFS(Fluxo!$N:$N,Fluxo!$S:$S,"&gt;"&amp;V$5,Fluxo!$S:$S,"&lt;="&amp;W$5,Fluxo!$D:$D,$D37)</f>
        <v>5093.8999999999996</v>
      </c>
      <c r="X37" s="18">
        <f>SUMIFS(Fluxo!$N:$N,Fluxo!$S:$S,"&gt;"&amp;W$5,Fluxo!$S:$S,"&lt;="&amp;X$5,Fluxo!$D:$D,$D37)</f>
        <v>44033.439999999995</v>
      </c>
      <c r="Y37" s="18">
        <f>SUMIFS(Fluxo!$N:$N,Fluxo!$S:$S,"&gt;"&amp;X$5,Fluxo!$S:$S,"&lt;="&amp;Y$5,Fluxo!$D:$D,$D37)</f>
        <v>5164.32</v>
      </c>
      <c r="Z37" s="18">
        <f>SUMIFS(Fluxo!$N:$N,Fluxo!$S:$S,"&gt;"&amp;Y$5,Fluxo!$S:$S,"&lt;="&amp;Z$5,Fluxo!$D:$D,$D37)</f>
        <v>5201.2299999999996</v>
      </c>
      <c r="AA37" s="18">
        <f>SUMIFS(Fluxo!$N:$N,Fluxo!$S:$S,"&gt;"&amp;Z$5,Fluxo!$S:$S,"&lt;="&amp;AA$5,Fluxo!$D:$D,$D37)</f>
        <v>5238.84</v>
      </c>
      <c r="AB37" s="18">
        <f>SUMIFS(Fluxo!$N:$N,Fluxo!$S:$S,"&gt;"&amp;AA$5,Fluxo!$S:$S,"&lt;="&amp;AB$5,Fluxo!$D:$D,$D37)</f>
        <v>5275.37</v>
      </c>
      <c r="AC37" s="18">
        <f>SUMIFS(Fluxo!$N:$N,Fluxo!$S:$S,"&gt;"&amp;AB$5,Fluxo!$S:$S,"&lt;="&amp;AC$5,Fluxo!$D:$D,$D37)</f>
        <v>5275.37</v>
      </c>
      <c r="AD37" s="18">
        <f>SUMIFS(Fluxo!$N:$N,Fluxo!$S:$S,"&gt;"&amp;AC$5,Fluxo!$S:$S,"&lt;="&amp;AD$5,Fluxo!$D:$D,$D37)</f>
        <v>5275.37</v>
      </c>
      <c r="AE37" s="18">
        <f>SUMIFS(Fluxo!$N:$N,Fluxo!$S:$S,"&gt;"&amp;AD$5,Fluxo!$S:$S,"&lt;="&amp;AE$5,Fluxo!$D:$D,$D37)</f>
        <v>5275.37</v>
      </c>
      <c r="AF37" s="18">
        <f>SUMIFS(Fluxo!$N:$N,Fluxo!$S:$S,"&gt;"&amp;AE$5,Fluxo!$S:$S,"&lt;="&amp;AF$5,Fluxo!$D:$D,$D37)</f>
        <v>5275.37</v>
      </c>
      <c r="AG37" s="18">
        <f>SUMIFS(Fluxo!$N:$N,Fluxo!$S:$S,"&gt;"&amp;AF$5,Fluxo!$S:$S,"&lt;="&amp;AG$5,Fluxo!$D:$D,$D37)</f>
        <v>5275.37</v>
      </c>
      <c r="AH37" s="18">
        <f>SUMIFS(Fluxo!$N:$N,Fluxo!$S:$S,"&gt;"&amp;AG$5,Fluxo!$S:$S,"&lt;="&amp;AH$5,Fluxo!$D:$D,$D37)</f>
        <v>5275.37</v>
      </c>
      <c r="AI37" s="18">
        <f>SUMIFS(Fluxo!$N:$N,Fluxo!$S:$S,"&gt;"&amp;AH$5,Fluxo!$S:$S,"&lt;="&amp;AI$5,Fluxo!$D:$D,$D37)</f>
        <v>5275.37</v>
      </c>
      <c r="AJ37" s="18">
        <f>SUMIFS(Fluxo!$N:$N,Fluxo!$S:$S,"&gt;"&amp;AI$5,Fluxo!$S:$S,"&lt;="&amp;AJ$5,Fluxo!$D:$D,$D37)</f>
        <v>45368.21</v>
      </c>
      <c r="AK37" s="18">
        <f>SUMIFS(Fluxo!$N:$N,Fluxo!$S:$S,"&gt;"&amp;AJ$5,Fluxo!$S:$S,"&lt;="&amp;AK$5,Fluxo!$D:$D,$D37)</f>
        <v>5275.37</v>
      </c>
      <c r="AL37" s="18">
        <f>SUMIFS(Fluxo!$N:$N,Fluxo!$S:$S,"&gt;"&amp;AK$5,Fluxo!$S:$S,"&lt;="&amp;AL$5,Fluxo!$D:$D,$D37)</f>
        <v>5275.37</v>
      </c>
      <c r="AM37" s="18">
        <f>SUMIFS(Fluxo!$N:$N,Fluxo!$S:$S,"&gt;"&amp;AL$5,Fluxo!$S:$S,"&lt;="&amp;AM$5,Fluxo!$D:$D,$D37)</f>
        <v>5275.37</v>
      </c>
      <c r="AN37" s="18">
        <f>SUMIFS(Fluxo!$N:$N,Fluxo!$S:$S,"&gt;"&amp;AM$5,Fluxo!$S:$S,"&lt;="&amp;AN$5,Fluxo!$D:$D,$D37)</f>
        <v>5275.37</v>
      </c>
      <c r="AO37" s="18">
        <f>SUMIFS(Fluxo!$N:$N,Fluxo!$S:$S,"&gt;"&amp;AN$5,Fluxo!$S:$S,"&lt;="&amp;AO$5,Fluxo!$D:$D,$D37)</f>
        <v>5275.37</v>
      </c>
      <c r="AP37" s="18">
        <f>SUMIFS(Fluxo!$N:$N,Fluxo!$S:$S,"&gt;"&amp;AO$5,Fluxo!$S:$S,"&lt;="&amp;AP$5,Fluxo!$D:$D,$D37)</f>
        <v>5275.37</v>
      </c>
      <c r="AQ37" s="18">
        <f>SUMIFS(Fluxo!$N:$N,Fluxo!$S:$S,"&gt;"&amp;AP$5,Fluxo!$S:$S,"&lt;="&amp;AQ$5,Fluxo!$D:$D,$D37)</f>
        <v>5275.37</v>
      </c>
      <c r="AR37" s="18">
        <f>SUMIFS(Fluxo!$N:$N,Fluxo!$S:$S,"&gt;"&amp;AQ$5,Fluxo!$S:$S,"&lt;="&amp;AR$5,Fluxo!$D:$D,$D37)</f>
        <v>5275.37</v>
      </c>
      <c r="AS37" s="18">
        <f>SUMIFS(Fluxo!$N:$N,Fluxo!$S:$S,"&gt;"&amp;AR$5,Fluxo!$S:$S,"&lt;="&amp;AS$5,Fluxo!$D:$D,$D37)</f>
        <v>5275.37</v>
      </c>
      <c r="AT37" s="18">
        <f>SUMIFS(Fluxo!$N:$N,Fluxo!$S:$S,"&gt;"&amp;AS$5,Fluxo!$S:$S,"&lt;="&amp;AT$5,Fluxo!$D:$D,$D37)</f>
        <v>73855.23</v>
      </c>
      <c r="AU37" s="18">
        <f>SUMIFS(Fluxo!$N:$N,Fluxo!$S:$S,"&gt;"&amp;AT$5,Fluxo!$S:$S,"&lt;="&amp;AU$5,Fluxo!$D:$D,$D37)</f>
        <v>786679.97</v>
      </c>
      <c r="AV37" s="18">
        <f>SUMIFS(Fluxo!$N:$N,Fluxo!$S:$S,"&gt;"&amp;AU$5,Fluxo!$S:$S,"&lt;="&amp;AV$5,Fluxo!$D:$D,$D37)</f>
        <v>0</v>
      </c>
      <c r="AW37" s="18">
        <f>SUMIFS(Fluxo!$N:$N,Fluxo!$S:$S,"&gt;"&amp;AV$5,Fluxo!$S:$S,"&lt;="&amp;AW$5,Fluxo!$D:$D,$D37)</f>
        <v>0</v>
      </c>
      <c r="AX37" s="18">
        <f>SUMIFS(Fluxo!$N:$N,Fluxo!$S:$S,"&gt;"&amp;AW$5,Fluxo!$S:$S,"&lt;="&amp;AX$5,Fluxo!$D:$D,$D37)</f>
        <v>634.04</v>
      </c>
      <c r="AY37" s="18">
        <f>SUMIFS(Fluxo!$N:$N,Fluxo!$S:$S,"&gt;"&amp;AX$5,Fluxo!$S:$S,"&lt;="&amp;AY$5,Fluxo!$D:$D,$D37)</f>
        <v>0</v>
      </c>
      <c r="AZ37" s="18">
        <f>SUMIFS(Fluxo!$N:$N,Fluxo!$S:$S,"&gt;"&amp;AY$5,Fluxo!$S:$S,"&lt;="&amp;AZ$5,Fluxo!$D:$D,$D37)</f>
        <v>0</v>
      </c>
      <c r="BA37" s="18">
        <f>SUMIFS(Fluxo!$N:$N,Fluxo!$S:$S,"&gt;"&amp;AZ$5,Fluxo!$S:$S,"&lt;="&amp;BA$5,Fluxo!$D:$D,$D37)</f>
        <v>0</v>
      </c>
      <c r="BB37" s="18">
        <f>SUMIFS(Fluxo!$N:$N,Fluxo!$S:$S,"&gt;"&amp;BA$5,Fluxo!$S:$S,"&lt;="&amp;BB$5,Fluxo!$D:$D,$D37)</f>
        <v>0</v>
      </c>
      <c r="BC37" s="18">
        <f>SUMIFS(Fluxo!$N:$N,Fluxo!$S:$S,"&gt;"&amp;BB$5,Fluxo!$S:$S,"&lt;="&amp;BC$5,Fluxo!$D:$D,$D37)</f>
        <v>0</v>
      </c>
      <c r="BD37" s="18">
        <f>SUMIFS(Fluxo!$N:$N,Fluxo!$S:$S,"&gt;"&amp;BC$5,Fluxo!$S:$S,"&lt;="&amp;BD$5,Fluxo!$D:$D,$D37)</f>
        <v>0</v>
      </c>
      <c r="BE37" s="18">
        <f>SUMIFS(Fluxo!$N:$N,Fluxo!$S:$S,"&gt;"&amp;BD$5,Fluxo!$S:$S,"&lt;="&amp;BE$5,Fluxo!$D:$D,$D37)</f>
        <v>0</v>
      </c>
      <c r="BF37" s="18">
        <f>SUMIFS(Fluxo!$N:$N,Fluxo!$S:$S,"&gt;"&amp;BE$5,Fluxo!$S:$S,"&lt;="&amp;BF$5,Fluxo!$D:$D,$D37)</f>
        <v>0</v>
      </c>
      <c r="BG37" s="18">
        <f>SUMIFS(Fluxo!$N:$N,Fluxo!$S:$S,"&gt;"&amp;BF$5,Fluxo!$S:$S,"&lt;="&amp;BG$5,Fluxo!$D:$D,$D37)</f>
        <v>0</v>
      </c>
      <c r="BH37" s="18">
        <f>SUMIFS(Fluxo!$N:$N,Fluxo!$S:$S,"&gt;"&amp;BG$5,Fluxo!$S:$S,"&lt;="&amp;BH$5,Fluxo!$D:$D,$D37)</f>
        <v>0</v>
      </c>
      <c r="BI37" s="18">
        <f>SUMIFS(Fluxo!$N:$N,Fluxo!$S:$S,"&gt;"&amp;BH$5,Fluxo!$S:$S,"&lt;="&amp;BI$5,Fluxo!$D:$D,$D37)</f>
        <v>0</v>
      </c>
      <c r="BJ37" s="18">
        <f>SUMIFS(Fluxo!$N:$N,Fluxo!$S:$S,"&gt;"&amp;BI$5,Fluxo!$S:$S,"&lt;="&amp;BJ$5,Fluxo!$D:$D,$D37)</f>
        <v>0</v>
      </c>
      <c r="BK37" s="18">
        <f>SUMIFS(Fluxo!$N:$N,Fluxo!$S:$S,"&gt;"&amp;BJ$5,Fluxo!$S:$S,"&lt;="&amp;BK$5,Fluxo!$D:$D,$D37)</f>
        <v>0</v>
      </c>
      <c r="BL37" s="18">
        <f>SUMIFS(Fluxo!$N:$N,Fluxo!$S:$S,"&gt;"&amp;BK$5,Fluxo!$S:$S,"&lt;="&amp;BL$5,Fluxo!$D:$D,$D37)</f>
        <v>0</v>
      </c>
      <c r="BM37" s="18">
        <f>SUMIFS(Fluxo!$N:$N,Fluxo!$S:$S,"&gt;"&amp;BL$5,Fluxo!$S:$S,"&lt;="&amp;BM$5,Fluxo!$D:$D,$D37)</f>
        <v>0</v>
      </c>
      <c r="BN37" s="18">
        <f>SUMIFS(Fluxo!$N:$N,Fluxo!$S:$S,"&gt;"&amp;BM$5,Fluxo!$S:$S,"&lt;="&amp;BN$5,Fluxo!$D:$D,$D37)</f>
        <v>0</v>
      </c>
      <c r="BO37" s="18">
        <f>SUMIFS(Fluxo!$N:$N,Fluxo!$S:$S,"&gt;"&amp;BN$5,Fluxo!$S:$S,"&lt;="&amp;BO$5,Fluxo!$D:$D,$D37)</f>
        <v>0</v>
      </c>
      <c r="BP37" s="18">
        <f>SUMIFS(Fluxo!$N:$N,Fluxo!$S:$S,"&gt;"&amp;BO$5,Fluxo!$S:$S,"&lt;="&amp;BP$5,Fluxo!$D:$D,$D37)</f>
        <v>0</v>
      </c>
      <c r="BQ37" s="18">
        <f>SUMIFS(Fluxo!$N:$N,Fluxo!$S:$S,"&gt;"&amp;BP$5,Fluxo!$S:$S,"&lt;="&amp;BQ$5,Fluxo!$D:$D,$D37)</f>
        <v>0</v>
      </c>
      <c r="BR37" s="18">
        <f>SUMIFS(Fluxo!$N:$N,Fluxo!$S:$S,"&gt;"&amp;BQ$5,Fluxo!$S:$S,"&lt;="&amp;BR$5,Fluxo!$D:$D,$D37)</f>
        <v>0</v>
      </c>
      <c r="BS37" s="18">
        <f>SUMIFS(Fluxo!$N:$N,Fluxo!$S:$S,"&gt;"&amp;BR$5,Fluxo!$S:$S,"&lt;="&amp;BS$5,Fluxo!$D:$D,$D37)</f>
        <v>0</v>
      </c>
      <c r="BT37" s="18">
        <f>SUMIFS(Fluxo!$N:$N,Fluxo!$S:$S,"&gt;"&amp;BS$5,Fluxo!$S:$S,"&lt;="&amp;BT$5,Fluxo!$D:$D,$D37)</f>
        <v>0</v>
      </c>
      <c r="BU37" s="18">
        <f>SUMIFS(Fluxo!$N:$N,Fluxo!$S:$S,"&gt;"&amp;BT$5,Fluxo!$S:$S,"&lt;="&amp;BU$5,Fluxo!$D:$D,$D37)</f>
        <v>0</v>
      </c>
      <c r="BV37" s="18">
        <f>SUMIFS(Fluxo!$N:$N,Fluxo!$S:$S,"&gt;"&amp;BU$5,Fluxo!$S:$S,"&lt;="&amp;BV$5,Fluxo!$D:$D,$D37)</f>
        <v>0</v>
      </c>
      <c r="BW37" s="18">
        <f>SUMIFS(Fluxo!$N:$N,Fluxo!$S:$S,"&gt;"&amp;BV$5,Fluxo!$S:$S,"&lt;="&amp;BW$5,Fluxo!$D:$D,$D37)</f>
        <v>0</v>
      </c>
      <c r="BX37" s="18">
        <f>SUMIFS(Fluxo!$N:$N,Fluxo!$S:$S,"&gt;"&amp;BW$5,Fluxo!$S:$S,"&lt;="&amp;BX$5,Fluxo!$D:$D,$D37)</f>
        <v>0</v>
      </c>
      <c r="BY37" s="18">
        <f>SUMIFS(Fluxo!$N:$N,Fluxo!$S:$S,"&gt;"&amp;BX$5,Fluxo!$S:$S,"&lt;="&amp;BY$5,Fluxo!$D:$D,$D37)</f>
        <v>0</v>
      </c>
      <c r="BZ37" s="18">
        <f>SUMIFS(Fluxo!$N:$N,Fluxo!$S:$S,"&gt;"&amp;BY$5,Fluxo!$S:$S,"&lt;="&amp;BZ$5,Fluxo!$D:$D,$D37)</f>
        <v>0</v>
      </c>
      <c r="CA37" s="18">
        <f>SUMIFS(Fluxo!$N:$N,Fluxo!$S:$S,"&gt;"&amp;BZ$5,Fluxo!$S:$S,"&lt;="&amp;CA$5,Fluxo!$D:$D,$D37)</f>
        <v>0</v>
      </c>
      <c r="CB37" s="18">
        <f>SUMIFS(Fluxo!$N:$N,Fluxo!$S:$S,"&gt;"&amp;CA$5,Fluxo!$S:$S,"&lt;="&amp;CB$5,Fluxo!$D:$D,$D37)</f>
        <v>0</v>
      </c>
      <c r="CC37" s="18">
        <f>SUMIFS(Fluxo!$N:$N,Fluxo!$S:$S,"&gt;"&amp;CB$5,Fluxo!$S:$S,"&lt;="&amp;CC$5,Fluxo!$D:$D,$D37)</f>
        <v>0</v>
      </c>
      <c r="CD37" s="18">
        <f>SUMIFS(Fluxo!$N:$N,Fluxo!$S:$S,"&gt;"&amp;CC$5,Fluxo!$S:$S,"&lt;="&amp;CD$5,Fluxo!$D:$D,$D37)</f>
        <v>0</v>
      </c>
      <c r="CE37" s="18">
        <f>SUMIFS(Fluxo!$N:$N,Fluxo!$S:$S,"&gt;"&amp;CD$5,Fluxo!$S:$S,"&lt;="&amp;CE$5,Fluxo!$D:$D,$D37)</f>
        <v>0</v>
      </c>
      <c r="CF37" s="18">
        <f>SUMIFS(Fluxo!$N:$N,Fluxo!$S:$S,"&gt;"&amp;CE$5,Fluxo!$S:$S,"&lt;="&amp;CF$5,Fluxo!$D:$D,$D37)</f>
        <v>0</v>
      </c>
      <c r="CG37" s="18">
        <f>SUMIFS(Fluxo!$N:$N,Fluxo!$S:$S,"&gt;"&amp;CF$5,Fluxo!$S:$S,"&lt;="&amp;CG$5,Fluxo!$D:$D,$D37)</f>
        <v>0</v>
      </c>
      <c r="CH37" s="18">
        <f>SUMIFS(Fluxo!$N:$N,Fluxo!$S:$S,"&gt;"&amp;CG$5,Fluxo!$S:$S,"&lt;="&amp;CH$5,Fluxo!$D:$D,$D37)</f>
        <v>0</v>
      </c>
      <c r="CI37" s="18">
        <f>SUMIFS(Fluxo!$N:$N,Fluxo!$S:$S,"&gt;"&amp;CH$5,Fluxo!$S:$S,"&lt;="&amp;CI$5,Fluxo!$D:$D,$D37)</f>
        <v>0</v>
      </c>
      <c r="CJ37" s="18">
        <f>SUMIFS(Fluxo!$N:$N,Fluxo!$S:$S,"&gt;"&amp;CI$5,Fluxo!$S:$S,"&lt;="&amp;CJ$5,Fluxo!$D:$D,$D37)</f>
        <v>0</v>
      </c>
      <c r="CK37" s="18">
        <f>SUMIFS(Fluxo!$N:$N,Fluxo!$S:$S,"&gt;"&amp;CJ$5,Fluxo!$S:$S,"&lt;="&amp;CK$5,Fluxo!$D:$D,$D37)</f>
        <v>0</v>
      </c>
      <c r="CL37" s="18">
        <f>SUMIFS(Fluxo!$N:$N,Fluxo!$S:$S,"&gt;"&amp;CK$5,Fluxo!$S:$S,"&lt;="&amp;CL$5,Fluxo!$D:$D,$D37)</f>
        <v>0</v>
      </c>
      <c r="CM37" s="18">
        <f>SUMIFS(Fluxo!$N:$N,Fluxo!$S:$S,"&gt;"&amp;CL$5,Fluxo!$S:$S,"&lt;="&amp;CM$5,Fluxo!$D:$D,$D37)</f>
        <v>0</v>
      </c>
      <c r="CN37" s="18">
        <f>SUMIFS(Fluxo!$N:$N,Fluxo!$S:$S,"&gt;"&amp;CM$5,Fluxo!$S:$S,"&lt;="&amp;CN$5,Fluxo!$D:$D,$D37)</f>
        <v>0</v>
      </c>
      <c r="CO37" s="18">
        <f>SUMIFS(Fluxo!$N:$N,Fluxo!$S:$S,"&gt;"&amp;CN$5,Fluxo!$S:$S,"&lt;="&amp;CO$5,Fluxo!$D:$D,$D37)</f>
        <v>0</v>
      </c>
      <c r="CP37" s="18">
        <f>SUMIFS(Fluxo!$N:$N,Fluxo!$S:$S,"&gt;"&amp;CO$5,Fluxo!$S:$S,"&lt;="&amp;CP$5,Fluxo!$D:$D,$D37)</f>
        <v>0</v>
      </c>
      <c r="CQ37" s="18">
        <f>SUMIFS(Fluxo!$N:$N,Fluxo!$S:$S,"&gt;"&amp;CP$5,Fluxo!$S:$S,"&lt;="&amp;CQ$5,Fluxo!$D:$D,$D37)</f>
        <v>0</v>
      </c>
      <c r="CR37" s="18">
        <f>SUMIFS(Fluxo!$N:$N,Fluxo!$S:$S,"&gt;"&amp;CQ$5,Fluxo!$S:$S,"&lt;="&amp;CR$5,Fluxo!$D:$D,$D37)</f>
        <v>0</v>
      </c>
      <c r="CS37" s="18">
        <f>SUMIFS(Fluxo!$N:$N,Fluxo!$S:$S,"&gt;"&amp;CR$5,Fluxo!$S:$S,"&lt;="&amp;CS$5,Fluxo!$D:$D,$D37)</f>
        <v>0</v>
      </c>
      <c r="CT37" s="18">
        <f>SUMIFS(Fluxo!$N:$N,Fluxo!$S:$S,"&gt;"&amp;CS$5,Fluxo!$S:$S,"&lt;="&amp;CT$5,Fluxo!$D:$D,$D37)</f>
        <v>0</v>
      </c>
      <c r="CU37" s="18">
        <f>SUMIFS(Fluxo!$N:$N,Fluxo!$S:$S,"&gt;"&amp;CT$5,Fluxo!$S:$S,"&lt;="&amp;CU$5,Fluxo!$D:$D,$D37)</f>
        <v>0</v>
      </c>
      <c r="CV37" s="18">
        <f>SUMIFS(Fluxo!$N:$N,Fluxo!$S:$S,"&gt;"&amp;CU$5,Fluxo!$S:$S,"&lt;="&amp;CV$5,Fluxo!$D:$D,$D37)</f>
        <v>0</v>
      </c>
      <c r="CW37" s="18">
        <f>SUMIFS(Fluxo!$N:$N,Fluxo!$S:$S,"&gt;"&amp;CV$5,Fluxo!$S:$S,"&lt;="&amp;CW$5,Fluxo!$D:$D,$D37)</f>
        <v>0</v>
      </c>
      <c r="CX37" s="18">
        <f>SUMIFS(Fluxo!$N:$N,Fluxo!$S:$S,"&gt;"&amp;CW$5,Fluxo!$S:$S,"&lt;="&amp;CX$5,Fluxo!$D:$D,$D37)</f>
        <v>0</v>
      </c>
      <c r="CY37" s="18">
        <f>SUMIFS(Fluxo!$N:$N,Fluxo!$S:$S,"&gt;"&amp;CX$5,Fluxo!$S:$S,"&lt;="&amp;CY$5,Fluxo!$D:$D,$D37)</f>
        <v>0</v>
      </c>
      <c r="CZ37" s="18">
        <f>SUMIFS(Fluxo!$N:$N,Fluxo!$S:$S,"&gt;"&amp;CY$5,Fluxo!$S:$S,"&lt;="&amp;CZ$5,Fluxo!$D:$D,$D37)</f>
        <v>0</v>
      </c>
      <c r="DA37" s="18">
        <f>SUMIFS(Fluxo!$N:$N,Fluxo!$S:$S,"&gt;"&amp;CZ$5,Fluxo!$S:$S,"&lt;="&amp;DA$5,Fluxo!$D:$D,$D37)</f>
        <v>0</v>
      </c>
      <c r="DB37" s="18">
        <f>SUMIFS(Fluxo!$N:$N,Fluxo!$S:$S,"&gt;"&amp;DA$5,Fluxo!$S:$S,"&lt;="&amp;DB$5,Fluxo!$D:$D,$D37)</f>
        <v>0</v>
      </c>
      <c r="DC37" s="18">
        <f>SUMIFS(Fluxo!$N:$N,Fluxo!$S:$S,"&gt;"&amp;DB$5,Fluxo!$S:$S,"&lt;="&amp;DC$5,Fluxo!$D:$D,$D37)</f>
        <v>0</v>
      </c>
      <c r="DD37" s="18">
        <f>SUMIFS(Fluxo!$N:$N,Fluxo!$S:$S,"&gt;"&amp;DC$5,Fluxo!$S:$S,"&lt;="&amp;DD$5,Fluxo!$D:$D,$D37)</f>
        <v>0</v>
      </c>
      <c r="DE37" s="18">
        <f>SUMIFS(Fluxo!$N:$N,Fluxo!$S:$S,"&gt;"&amp;DD$5,Fluxo!$S:$S,"&lt;="&amp;DE$5,Fluxo!$D:$D,$D37)</f>
        <v>0</v>
      </c>
      <c r="DF37" s="18">
        <f>SUMIFS(Fluxo!$N:$N,Fluxo!$S:$S,"&gt;"&amp;DE$5,Fluxo!$S:$S,"&lt;="&amp;DF$5,Fluxo!$D:$D,$D37)</f>
        <v>0</v>
      </c>
      <c r="DG37" s="18">
        <f>SUMIFS(Fluxo!$N:$N,Fluxo!$S:$S,"&gt;"&amp;DF$5,Fluxo!$S:$S,"&lt;="&amp;DG$5,Fluxo!$D:$D,$D37)</f>
        <v>0</v>
      </c>
      <c r="DH37" s="18">
        <f>SUMIFS(Fluxo!$N:$N,Fluxo!$S:$S,"&gt;"&amp;DG$5,Fluxo!$S:$S,"&lt;="&amp;DH$5,Fluxo!$D:$D,$D37)</f>
        <v>0</v>
      </c>
      <c r="DI37" s="18">
        <f>SUMIFS(Fluxo!$N:$N,Fluxo!$S:$S,"&gt;"&amp;DH$5,Fluxo!$S:$S,"&lt;="&amp;DI$5,Fluxo!$D:$D,$D37)</f>
        <v>0</v>
      </c>
      <c r="DJ37" s="18">
        <f>SUMIFS(Fluxo!$N:$N,Fluxo!$S:$S,"&gt;"&amp;DI$5,Fluxo!$S:$S,"&lt;="&amp;DJ$5,Fluxo!$D:$D,$D37)</f>
        <v>0</v>
      </c>
      <c r="DK37" s="18">
        <f>SUMIFS(Fluxo!$N:$N,Fluxo!$S:$S,"&gt;"&amp;DJ$5,Fluxo!$S:$S,"&lt;="&amp;DK$5,Fluxo!$D:$D,$D37)</f>
        <v>0</v>
      </c>
      <c r="DL37" s="18">
        <f>SUMIFS(Fluxo!$N:$N,Fluxo!$S:$S,"&gt;"&amp;DK$5,Fluxo!$S:$S,"&lt;="&amp;DL$5,Fluxo!$D:$D,$D37)</f>
        <v>0</v>
      </c>
      <c r="DM37" s="18">
        <f>SUMIFS(Fluxo!$N:$N,Fluxo!$S:$S,"&gt;"&amp;DL$5,Fluxo!$S:$S,"&lt;="&amp;DM$5,Fluxo!$D:$D,$D37)</f>
        <v>0</v>
      </c>
      <c r="DN37" s="18">
        <f>SUMIFS(Fluxo!$N:$N,Fluxo!$S:$S,"&gt;"&amp;DM$5,Fluxo!$S:$S,"&lt;="&amp;DN$5,Fluxo!$D:$D,$D37)</f>
        <v>0</v>
      </c>
      <c r="DO37" s="18">
        <f>SUMIFS(Fluxo!$N:$N,Fluxo!$S:$S,"&gt;"&amp;DN$5,Fluxo!$S:$S,"&lt;="&amp;DO$5,Fluxo!$D:$D,$D37)</f>
        <v>0</v>
      </c>
      <c r="DP37" s="18">
        <f>SUMIFS(Fluxo!$N:$N,Fluxo!$S:$S,"&gt;"&amp;DO$5,Fluxo!$S:$S,"&lt;="&amp;DP$5,Fluxo!$D:$D,$D37)</f>
        <v>0</v>
      </c>
      <c r="DQ37" s="18">
        <f>SUMIFS(Fluxo!$N:$N,Fluxo!$S:$S,"&gt;"&amp;DP$5,Fluxo!$S:$S,"&lt;="&amp;DQ$5,Fluxo!$D:$D,$D37)</f>
        <v>0</v>
      </c>
      <c r="DR37" s="18">
        <f>SUMIFS(Fluxo!$N:$N,Fluxo!$S:$S,"&gt;"&amp;DQ$5,Fluxo!$S:$S,"&lt;="&amp;DR$5,Fluxo!$D:$D,$D37)</f>
        <v>0</v>
      </c>
      <c r="DS37" s="18">
        <f>SUMIFS(Fluxo!$N:$N,Fluxo!$S:$S,"&gt;"&amp;DR$5,Fluxo!$S:$S,"&lt;="&amp;DS$5,Fluxo!$D:$D,$D37)</f>
        <v>0</v>
      </c>
      <c r="DT37" s="18">
        <f>SUMIFS(Fluxo!$N:$N,Fluxo!$S:$S,"&gt;"&amp;DS$5,Fluxo!$S:$S,"&lt;="&amp;DT$5,Fluxo!$D:$D,$D37)</f>
        <v>0</v>
      </c>
      <c r="DU37" s="18">
        <f>SUMIFS(Fluxo!$N:$N,Fluxo!$S:$S,"&gt;"&amp;DT$5,Fluxo!$S:$S,"&lt;="&amp;DU$5,Fluxo!$D:$D,$D37)</f>
        <v>0</v>
      </c>
      <c r="DV37" s="18">
        <f>SUMIFS(Fluxo!$N:$N,Fluxo!$S:$S,"&gt;"&amp;DU$5,Fluxo!$S:$S,"&lt;="&amp;DV$5,Fluxo!$D:$D,$D37)</f>
        <v>0</v>
      </c>
      <c r="DW37" s="18">
        <f>SUMIFS(Fluxo!$N:$N,Fluxo!$S:$S,"&gt;"&amp;DV$5,Fluxo!$S:$S,"&lt;="&amp;DW$5,Fluxo!$D:$D,$D37)</f>
        <v>0</v>
      </c>
      <c r="DX37" s="18">
        <f>SUMIFS(Fluxo!$N:$N,Fluxo!$S:$S,"&gt;"&amp;DW$5,Fluxo!$S:$S,"&lt;="&amp;DX$5,Fluxo!$D:$D,$D37)</f>
        <v>0</v>
      </c>
      <c r="DY37" s="18">
        <f>SUMIFS(Fluxo!$N:$N,Fluxo!$S:$S,"&gt;"&amp;DX$5,Fluxo!$S:$S,"&lt;="&amp;DY$5,Fluxo!$D:$D,$D37)</f>
        <v>0</v>
      </c>
      <c r="DZ37" s="18">
        <f>SUMIFS(Fluxo!$N:$N,Fluxo!$S:$S,"&gt;"&amp;DY$5,Fluxo!$S:$S,"&lt;="&amp;DZ$5,Fluxo!$D:$D,$D37)</f>
        <v>0</v>
      </c>
      <c r="EA37" s="18">
        <f>SUMIFS(Fluxo!$N:$N,Fluxo!$S:$S,"&gt;"&amp;DZ$5,Fluxo!$S:$S,"&lt;="&amp;EA$5,Fluxo!$D:$D,$D37)</f>
        <v>0</v>
      </c>
      <c r="EB37" s="18">
        <f>SUMIFS(Fluxo!$N:$N,Fluxo!$S:$S,"&gt;"&amp;EA$5,Fluxo!$S:$S,"&lt;="&amp;EB$5,Fluxo!$D:$D,$D37)</f>
        <v>0</v>
      </c>
      <c r="EC37" s="18">
        <f>SUMIFS(Fluxo!$N:$N,Fluxo!$S:$S,"&gt;"&amp;EB$5,Fluxo!$S:$S,"&lt;="&amp;EC$5,Fluxo!$D:$D,$D37)</f>
        <v>0</v>
      </c>
      <c r="ED37" s="18">
        <f>SUMIFS(Fluxo!$N:$N,Fluxo!$S:$S,"&gt;"&amp;EC$5,Fluxo!$S:$S,"&lt;="&amp;ED$5,Fluxo!$D:$D,$D37)</f>
        <v>0</v>
      </c>
      <c r="EE37" s="18">
        <f>SUMIFS(Fluxo!$N:$N,Fluxo!$S:$S,"&gt;"&amp;ED$5,Fluxo!$S:$S,"&lt;="&amp;EE$5,Fluxo!$D:$D,$D37)</f>
        <v>0</v>
      </c>
      <c r="EF37" s="18">
        <f>SUMIFS(Fluxo!$N:$N,Fluxo!$S:$S,"&gt;"&amp;EE$5,Fluxo!$S:$S,"&lt;="&amp;EF$5,Fluxo!$D:$D,$D37)</f>
        <v>0</v>
      </c>
      <c r="EG37" s="18">
        <f>SUMIFS(Fluxo!$N:$N,Fluxo!$S:$S,"&gt;"&amp;EF$5,Fluxo!$S:$S,"&lt;="&amp;EG$5,Fluxo!$D:$D,$D37)</f>
        <v>0</v>
      </c>
      <c r="EH37" s="18">
        <f>SUMIFS(Fluxo!$N:$N,Fluxo!$S:$S,"&gt;"&amp;EG$5,Fluxo!$S:$S,"&lt;="&amp;EH$5,Fluxo!$D:$D,$D37)</f>
        <v>0</v>
      </c>
      <c r="EI37" s="18">
        <f>SUMIFS(Fluxo!$N:$N,Fluxo!$S:$S,"&gt;"&amp;EH$5,Fluxo!$S:$S,"&lt;="&amp;EI$5,Fluxo!$D:$D,$D37)</f>
        <v>0</v>
      </c>
      <c r="EJ37" s="18">
        <f>SUMIFS(Fluxo!$N:$N,Fluxo!$S:$S,"&gt;"&amp;EI$5,Fluxo!$S:$S,"&lt;="&amp;EJ$5,Fluxo!$D:$D,$D37)</f>
        <v>0</v>
      </c>
      <c r="EK37" s="18">
        <f>SUMIFS(Fluxo!$N:$N,Fluxo!$S:$S,"&gt;"&amp;EJ$5,Fluxo!$S:$S,"&lt;="&amp;EK$5,Fluxo!$D:$D,$D37)</f>
        <v>0</v>
      </c>
      <c r="EL37" s="18">
        <f>SUMIFS(Fluxo!$N:$N,Fluxo!$S:$S,"&gt;"&amp;EK$5,Fluxo!$S:$S,"&lt;="&amp;EL$5,Fluxo!$D:$D,$D37)</f>
        <v>0</v>
      </c>
      <c r="EM37" s="18">
        <f>SUMIFS(Fluxo!$N:$N,Fluxo!$S:$S,"&gt;"&amp;EL$5,Fluxo!$S:$S,"&lt;="&amp;EM$5,Fluxo!$D:$D,$D37)</f>
        <v>0</v>
      </c>
      <c r="EN37" s="18">
        <f>SUMIFS(Fluxo!$N:$N,Fluxo!$S:$S,"&gt;"&amp;EM$5,Fluxo!$S:$S,"&lt;="&amp;EN$5,Fluxo!$D:$D,$D37)</f>
        <v>0</v>
      </c>
      <c r="EO37" s="18">
        <f>SUMIFS(Fluxo!$N:$N,Fluxo!$S:$S,"&gt;"&amp;EN$5,Fluxo!$S:$S,"&lt;="&amp;EO$5,Fluxo!$D:$D,$D37)</f>
        <v>0</v>
      </c>
      <c r="EP37" s="18">
        <f>SUMIFS(Fluxo!$N:$N,Fluxo!$S:$S,"&gt;"&amp;EO$5,Fluxo!$S:$S,"&lt;="&amp;EP$5,Fluxo!$D:$D,$D37)</f>
        <v>0</v>
      </c>
      <c r="EQ37" s="18">
        <f>SUMIFS(Fluxo!$N:$N,Fluxo!$S:$S,"&gt;"&amp;EP$5,Fluxo!$S:$S,"&lt;="&amp;EQ$5,Fluxo!$D:$D,$D37)</f>
        <v>0</v>
      </c>
      <c r="ER37" s="18">
        <f>SUMIFS(Fluxo!$N:$N,Fluxo!$S:$S,"&gt;"&amp;EQ$5,Fluxo!$S:$S,"&lt;="&amp;ER$5,Fluxo!$D:$D,$D37)</f>
        <v>0</v>
      </c>
      <c r="ES37" s="18">
        <f>SUMIFS(Fluxo!$N:$N,Fluxo!$S:$S,"&gt;"&amp;ER$5,Fluxo!$S:$S,"&lt;="&amp;ES$5,Fluxo!$D:$D,$D37)</f>
        <v>0</v>
      </c>
      <c r="ET37" s="18">
        <f>SUMIFS(Fluxo!$N:$N,Fluxo!$S:$S,"&gt;"&amp;ES$5,Fluxo!$S:$S,"&lt;="&amp;ET$5,Fluxo!$D:$D,$D37)</f>
        <v>0</v>
      </c>
      <c r="EU37" s="18">
        <f>SUMIFS(Fluxo!$N:$N,Fluxo!$S:$S,"&gt;"&amp;ET$5,Fluxo!$S:$S,"&lt;="&amp;EU$5,Fluxo!$D:$D,$D37)</f>
        <v>0</v>
      </c>
      <c r="EV37" s="18">
        <f>SUMIFS(Fluxo!$N:$N,Fluxo!$S:$S,"&gt;"&amp;EU$5,Fluxo!$S:$S,"&lt;="&amp;EV$5,Fluxo!$D:$D,$D37)</f>
        <v>0</v>
      </c>
      <c r="EW37" s="18">
        <f>SUMIFS(Fluxo!$N:$N,Fluxo!$S:$S,"&gt;"&amp;EV$5,Fluxo!$S:$S,"&lt;="&amp;EW$5,Fluxo!$D:$D,$D37)</f>
        <v>0</v>
      </c>
      <c r="EX37" s="18">
        <f>SUMIFS(Fluxo!$N:$N,Fluxo!$S:$S,"&gt;"&amp;EW$5,Fluxo!$S:$S,"&lt;="&amp;EX$5,Fluxo!$D:$D,$D37)</f>
        <v>0</v>
      </c>
      <c r="EY37" s="18">
        <f>SUMIFS(Fluxo!$N:$N,Fluxo!$S:$S,"&gt;"&amp;EX$5,Fluxo!$S:$S,"&lt;="&amp;EY$5,Fluxo!$D:$D,$D37)</f>
        <v>0</v>
      </c>
      <c r="EZ37" s="18">
        <f>SUMIFS(Fluxo!$N:$N,Fluxo!$S:$S,"&gt;"&amp;EY$5,Fluxo!$S:$S,"&lt;="&amp;EZ$5,Fluxo!$D:$D,$D37)</f>
        <v>0</v>
      </c>
      <c r="FA37" s="18">
        <f>SUMIFS(Fluxo!$N:$N,Fluxo!$S:$S,"&gt;"&amp;EZ$5,Fluxo!$S:$S,"&lt;="&amp;FA$5,Fluxo!$D:$D,$D37)</f>
        <v>0</v>
      </c>
      <c r="FB37" s="18">
        <f>SUMIFS(Fluxo!$N:$N,Fluxo!$S:$S,"&gt;"&amp;FA$5,Fluxo!$S:$S,"&lt;="&amp;FB$5,Fluxo!$D:$D,$D37)</f>
        <v>0</v>
      </c>
      <c r="FC37" s="18">
        <f>SUMIFS(Fluxo!$N:$N,Fluxo!$S:$S,"&gt;"&amp;FB$5,Fluxo!$S:$S,"&lt;="&amp;FC$5,Fluxo!$D:$D,$D37)</f>
        <v>0</v>
      </c>
      <c r="FD37" s="18">
        <f>SUMIFS(Fluxo!$N:$N,Fluxo!$S:$S,"&gt;"&amp;FC$5,Fluxo!$S:$S,"&lt;="&amp;FD$5,Fluxo!$D:$D,$D37)</f>
        <v>0</v>
      </c>
      <c r="FE37" s="18">
        <f>SUMIFS(Fluxo!$N:$N,Fluxo!$S:$S,"&gt;"&amp;FD$5,Fluxo!$S:$S,"&lt;="&amp;FE$5,Fluxo!$D:$D,$D37)</f>
        <v>0</v>
      </c>
      <c r="FF37" s="18">
        <f>SUMIFS(Fluxo!$N:$N,Fluxo!$S:$S,"&gt;"&amp;FE$5,Fluxo!$S:$S,"&lt;="&amp;FF$5,Fluxo!$D:$D,$D37)</f>
        <v>0</v>
      </c>
      <c r="FG37" s="18">
        <f>SUMIFS(Fluxo!$N:$N,Fluxo!$S:$S,"&gt;"&amp;FF$5,Fluxo!$S:$S,"&lt;="&amp;FG$5,Fluxo!$D:$D,$D37)</f>
        <v>0</v>
      </c>
      <c r="FH37" s="18">
        <f>SUMIFS(Fluxo!$N:$N,Fluxo!$S:$S,"&gt;"&amp;FG$5,Fluxo!$S:$S,"&lt;="&amp;FH$5,Fluxo!$D:$D,$D37)</f>
        <v>0</v>
      </c>
      <c r="FI37" s="18">
        <f>SUMIFS(Fluxo!$N:$N,Fluxo!$S:$S,"&gt;"&amp;FH$5,Fluxo!$S:$S,"&lt;="&amp;FI$5,Fluxo!$D:$D,$D37)</f>
        <v>0</v>
      </c>
      <c r="FJ37" s="18">
        <f>SUMIFS(Fluxo!$N:$N,Fluxo!$S:$S,"&gt;"&amp;FI$5,Fluxo!$S:$S,"&lt;="&amp;FJ$5,Fluxo!$D:$D,$D37)</f>
        <v>0</v>
      </c>
      <c r="FK37" s="18">
        <f>SUMIFS(Fluxo!$N:$N,Fluxo!$S:$S,"&gt;"&amp;FJ$5,Fluxo!$S:$S,"&lt;="&amp;FK$5,Fluxo!$D:$D,$D37)</f>
        <v>0</v>
      </c>
      <c r="FL37" s="18">
        <f>SUMIFS(Fluxo!$N:$N,Fluxo!$S:$S,"&gt;"&amp;FK$5,Fluxo!$S:$S,"&lt;="&amp;FL$5,Fluxo!$D:$D,$D37)</f>
        <v>0</v>
      </c>
      <c r="FM37" s="18">
        <f>SUMIFS(Fluxo!$N:$N,Fluxo!$S:$S,"&gt;"&amp;FL$5,Fluxo!$S:$S,"&lt;="&amp;FM$5,Fluxo!$D:$D,$D37)</f>
        <v>0</v>
      </c>
      <c r="FN37" s="18">
        <f>SUMIFS(Fluxo!$N:$N,Fluxo!$S:$S,"&gt;"&amp;FM$5,Fluxo!$S:$S,"&lt;="&amp;FN$5,Fluxo!$D:$D,$D37)</f>
        <v>0</v>
      </c>
      <c r="FO37" s="18">
        <f>SUMIFS(Fluxo!$N:$N,Fluxo!$S:$S,"&gt;"&amp;FN$5,Fluxo!$S:$S,"&lt;="&amp;FO$5,Fluxo!$D:$D,$D37)</f>
        <v>0</v>
      </c>
      <c r="FP37" s="18">
        <f>SUMIFS(Fluxo!$N:$N,Fluxo!$S:$S,"&gt;"&amp;FO$5,Fluxo!$S:$S,"&lt;="&amp;FP$5,Fluxo!$D:$D,$D37)</f>
        <v>0</v>
      </c>
      <c r="FQ37" s="18">
        <f>SUMIFS(Fluxo!$N:$N,Fluxo!$S:$S,"&gt;"&amp;FP$5,Fluxo!$S:$S,"&lt;="&amp;FQ$5,Fluxo!$D:$D,$D37)</f>
        <v>0</v>
      </c>
      <c r="FR37" s="18">
        <f>SUMIFS(Fluxo!$N:$N,Fluxo!$S:$S,"&gt;"&amp;FQ$5,Fluxo!$S:$S,"&lt;="&amp;FR$5,Fluxo!$D:$D,$D37)</f>
        <v>0</v>
      </c>
      <c r="FS37" s="18">
        <f>SUMIFS(Fluxo!$N:$N,Fluxo!$S:$S,"&gt;"&amp;FR$5,Fluxo!$S:$S,"&lt;="&amp;FS$5,Fluxo!$D:$D,$D37)</f>
        <v>0</v>
      </c>
      <c r="FT37" s="18">
        <f>SUMIFS(Fluxo!$N:$N,Fluxo!$S:$S,"&gt;"&amp;FS$5,Fluxo!$S:$S,"&lt;="&amp;FT$5,Fluxo!$D:$D,$D37)</f>
        <v>0</v>
      </c>
      <c r="FU37" s="18">
        <f>SUMIFS(Fluxo!$N:$N,Fluxo!$S:$S,"&gt;"&amp;FT$5,Fluxo!$S:$S,"&lt;="&amp;FU$5,Fluxo!$D:$D,$D37)</f>
        <v>0</v>
      </c>
      <c r="FV37" s="18">
        <f>SUMIFS(Fluxo!$N:$N,Fluxo!$S:$S,"&gt;"&amp;FU$5,Fluxo!$S:$S,"&lt;="&amp;FV$5,Fluxo!$D:$D,$D37)</f>
        <v>0</v>
      </c>
      <c r="FW37" s="18">
        <f>SUMIFS(Fluxo!$N:$N,Fluxo!$S:$S,"&gt;"&amp;FV$5,Fluxo!$S:$S,"&lt;="&amp;FW$5,Fluxo!$D:$D,$D37)</f>
        <v>0</v>
      </c>
      <c r="FX37" s="18">
        <f>SUMIFS(Fluxo!$N:$N,Fluxo!$S:$S,"&gt;"&amp;FW$5,Fluxo!$S:$S,"&lt;="&amp;FX$5,Fluxo!$D:$D,$D37)</f>
        <v>0</v>
      </c>
      <c r="FY37" s="18">
        <f>SUMIFS(Fluxo!$N:$N,Fluxo!$S:$S,"&gt;"&amp;FX$5,Fluxo!$S:$S,"&lt;="&amp;FY$5,Fluxo!$D:$D,$D37)</f>
        <v>0</v>
      </c>
      <c r="FZ37" s="18">
        <f>SUMIFS(Fluxo!$N:$N,Fluxo!$S:$S,"&gt;"&amp;FY$5,Fluxo!$S:$S,"&lt;="&amp;FZ$5,Fluxo!$D:$D,$D37)</f>
        <v>0</v>
      </c>
      <c r="GA37" s="18">
        <f>SUMIFS(Fluxo!$N:$N,Fluxo!$S:$S,"&gt;"&amp;FZ$5,Fluxo!$S:$S,"&lt;="&amp;GA$5,Fluxo!$D:$D,$D37)</f>
        <v>0</v>
      </c>
      <c r="GB37" s="18">
        <f>SUMIFS(Fluxo!$N:$N,Fluxo!$S:$S,"&gt;"&amp;GA$5,Fluxo!$S:$S,"&lt;="&amp;GB$5,Fluxo!$D:$D,$D37)</f>
        <v>0</v>
      </c>
      <c r="GC37" s="18">
        <f>SUMIFS(Fluxo!$N:$N,Fluxo!$S:$S,"&gt;"&amp;GB$5,Fluxo!$S:$S,"&lt;="&amp;GC$5,Fluxo!$D:$D,$D37)</f>
        <v>0</v>
      </c>
      <c r="GD37" s="18">
        <f>SUMIFS(Fluxo!$N:$N,Fluxo!$S:$S,"&gt;"&amp;GC$5,Fluxo!$S:$S,"&lt;="&amp;GD$5,Fluxo!$D:$D,$D37)</f>
        <v>0</v>
      </c>
      <c r="GE37" s="18">
        <f>SUMIFS(Fluxo!$N:$N,Fluxo!$S:$S,"&gt;"&amp;GD$5,Fluxo!$S:$S,"&lt;="&amp;GE$5,Fluxo!$D:$D,$D37)</f>
        <v>0</v>
      </c>
      <c r="GF37" s="18">
        <f>SUMIFS(Fluxo!$N:$N,Fluxo!$S:$S,"&gt;"&amp;GE$5,Fluxo!$S:$S,"&lt;="&amp;GF$5,Fluxo!$D:$D,$D37)</f>
        <v>0</v>
      </c>
      <c r="GG37" s="18">
        <f>SUMIFS(Fluxo!$N:$N,Fluxo!$S:$S,"&gt;"&amp;GF$5,Fluxo!$S:$S,"&lt;="&amp;GG$5,Fluxo!$D:$D,$D37)</f>
        <v>0</v>
      </c>
      <c r="GH37" s="18">
        <f>SUMIFS(Fluxo!$N:$N,Fluxo!$S:$S,"&gt;"&amp;GG$5,Fluxo!$S:$S,"&lt;="&amp;GH$5,Fluxo!$D:$D,$D37)</f>
        <v>0</v>
      </c>
      <c r="GI37" s="18">
        <f>SUMIFS(Fluxo!$N:$N,Fluxo!$S:$S,"&gt;"&amp;GH$5,Fluxo!$S:$S,"&lt;="&amp;GI$5,Fluxo!$D:$D,$D37)</f>
        <v>0</v>
      </c>
      <c r="GJ37" s="18">
        <f>SUMIFS(Fluxo!$N:$N,Fluxo!$S:$S,"&gt;"&amp;GI$5,Fluxo!$S:$S,"&lt;="&amp;GJ$5,Fluxo!$D:$D,$D37)</f>
        <v>0</v>
      </c>
      <c r="GK37" s="18">
        <f>SUMIFS(Fluxo!$N:$N,Fluxo!$S:$S,"&gt;"&amp;GJ$5,Fluxo!$S:$S,"&lt;="&amp;GK$5,Fluxo!$D:$D,$D37)</f>
        <v>0</v>
      </c>
      <c r="GL37" s="18">
        <f>SUMIFS(Fluxo!$N:$N,Fluxo!$S:$S,"&gt;"&amp;GK$5,Fluxo!$S:$S,"&lt;="&amp;GL$5,Fluxo!$D:$D,$D37)</f>
        <v>0</v>
      </c>
      <c r="GM37" s="18">
        <f>SUMIFS(Fluxo!$N:$N,Fluxo!$S:$S,"&gt;"&amp;GL$5,Fluxo!$S:$S,"&lt;="&amp;GM$5,Fluxo!$D:$D,$D37)</f>
        <v>0</v>
      </c>
      <c r="GN37" s="18">
        <f>SUMIFS(Fluxo!$N:$N,Fluxo!$S:$S,"&gt;"&amp;GM$5,Fluxo!$S:$S,"&lt;="&amp;GN$5,Fluxo!$D:$D,$D37)</f>
        <v>0</v>
      </c>
      <c r="GO37" s="18">
        <f>SUMIFS(Fluxo!$N:$N,Fluxo!$S:$S,"&gt;"&amp;GN$5,Fluxo!$S:$S,"&lt;="&amp;GO$5,Fluxo!$D:$D,$D37)</f>
        <v>0</v>
      </c>
      <c r="GP37" s="18">
        <f>SUMIFS(Fluxo!$N:$N,Fluxo!$S:$S,"&gt;"&amp;GO$5,Fluxo!$S:$S,"&lt;="&amp;GP$5,Fluxo!$D:$D,$D37)</f>
        <v>0</v>
      </c>
      <c r="GQ37" s="18">
        <f>SUMIFS(Fluxo!$N:$N,Fluxo!$S:$S,"&gt;"&amp;GP$5,Fluxo!$S:$S,"&lt;="&amp;GQ$5,Fluxo!$D:$D,$D37)</f>
        <v>0</v>
      </c>
      <c r="GR37" s="18">
        <f>SUMIFS(Fluxo!$N:$N,Fluxo!$S:$S,"&gt;"&amp;GQ$5,Fluxo!$S:$S,"&lt;="&amp;GR$5,Fluxo!$D:$D,$D37)</f>
        <v>0</v>
      </c>
      <c r="GS37" s="18">
        <f>SUMIFS(Fluxo!$N:$N,Fluxo!$S:$S,"&gt;"&amp;GR$5,Fluxo!$S:$S,"&lt;="&amp;GS$5,Fluxo!$D:$D,$D37)</f>
        <v>0</v>
      </c>
      <c r="GT37" s="18">
        <f>SUMIFS(Fluxo!$N:$N,Fluxo!$S:$S,"&gt;"&amp;GS$5,Fluxo!$S:$S,"&lt;="&amp;GT$5,Fluxo!$D:$D,$D37)</f>
        <v>0</v>
      </c>
      <c r="GU37" s="18">
        <f>SUMIFS(Fluxo!$N:$N,Fluxo!$S:$S,"&gt;"&amp;GT$5,Fluxo!$S:$S,"&lt;="&amp;GU$5,Fluxo!$D:$D,$D37)</f>
        <v>0</v>
      </c>
      <c r="GV37" s="18">
        <f>SUMIFS(Fluxo!$N:$N,Fluxo!$S:$S,"&gt;"&amp;GU$5,Fluxo!$S:$S,"&lt;="&amp;GV$5,Fluxo!$D:$D,$D37)</f>
        <v>0</v>
      </c>
      <c r="GW37" s="18">
        <f>SUMIFS(Fluxo!$N:$N,Fluxo!$S:$S,"&gt;"&amp;GV$5,Fluxo!$S:$S,"&lt;="&amp;GW$5,Fluxo!$D:$D,$D37)</f>
        <v>0</v>
      </c>
      <c r="GX37" s="18">
        <f>SUMIFS(Fluxo!$N:$N,Fluxo!$S:$S,"&gt;"&amp;GW$5,Fluxo!$S:$S,"&lt;="&amp;GX$5,Fluxo!$D:$D,$D37)</f>
        <v>0</v>
      </c>
      <c r="GY37" s="18">
        <f>SUMIFS(Fluxo!$N:$N,Fluxo!$S:$S,"&gt;"&amp;GX$5,Fluxo!$S:$S,"&lt;="&amp;GY$5,Fluxo!$D:$D,$D37)</f>
        <v>0</v>
      </c>
      <c r="GZ37" s="18">
        <f>SUMIFS(Fluxo!$N:$N,Fluxo!$S:$S,"&gt;"&amp;GY$5,Fluxo!$S:$S,"&lt;="&amp;GZ$5,Fluxo!$D:$D,$D37)</f>
        <v>0</v>
      </c>
      <c r="HA37" s="18">
        <f>SUMIFS(Fluxo!$N:$N,Fluxo!$S:$S,"&gt;"&amp;GZ$5,Fluxo!$S:$S,"&lt;="&amp;HA$5,Fluxo!$D:$D,$D37)</f>
        <v>0</v>
      </c>
      <c r="HB37" s="18">
        <f>SUMIFS(Fluxo!$N:$N,Fluxo!$S:$S,"&gt;"&amp;HA$5,Fluxo!$S:$S,"&lt;="&amp;HB$5,Fluxo!$D:$D,$D37)</f>
        <v>0</v>
      </c>
      <c r="HC37" s="18">
        <f>SUMIFS(Fluxo!$N:$N,Fluxo!$S:$S,"&gt;"&amp;HB$5,Fluxo!$S:$S,"&lt;="&amp;HC$5,Fluxo!$D:$D,$D37)</f>
        <v>0</v>
      </c>
      <c r="HD37" s="18">
        <f>SUMIFS(Fluxo!$N:$N,Fluxo!$S:$S,"&gt;"&amp;HC$5,Fluxo!$S:$S,"&lt;="&amp;HD$5,Fluxo!$D:$D,$D37)</f>
        <v>0</v>
      </c>
      <c r="HE37" s="18">
        <f>SUMIFS(Fluxo!$N:$N,Fluxo!$S:$S,"&gt;"&amp;HD$5,Fluxo!$S:$S,"&lt;="&amp;HE$5,Fluxo!$D:$D,$D37)</f>
        <v>0</v>
      </c>
      <c r="HF37" s="18">
        <f>SUMIFS(Fluxo!$N:$N,Fluxo!$S:$S,"&gt;"&amp;HE$5,Fluxo!$S:$S,"&lt;="&amp;HF$5,Fluxo!$D:$D,$D37)</f>
        <v>0</v>
      </c>
    </row>
    <row r="38" spans="1:214" s="16" customFormat="1">
      <c r="A38" s="20">
        <f t="shared" si="15"/>
        <v>28</v>
      </c>
      <c r="B38" s="140" t="str">
        <f>'Check Carteira'!C30</f>
        <v>E.1016.99.01.0093</v>
      </c>
      <c r="C38" s="19">
        <v>1</v>
      </c>
      <c r="D38" s="129" t="str">
        <f>'Check Carteira'!F30</f>
        <v>A-0093</v>
      </c>
      <c r="E38" s="21">
        <f>IFERROR(INDEX(Contratos!L:L,MATCH(D38,Contratos!R:R,0)),"")</f>
        <v>45221</v>
      </c>
      <c r="F38" s="139">
        <f>IFERROR(INDEX(Contratos!G:G,MATCH(D38,Contratos!R:R,0)),"")</f>
        <v>694531.56</v>
      </c>
      <c r="G38" s="83" t="str">
        <f ca="1">IFERROR(XNPV(#REF!,OFFSET(J38,0,MATCH(EOMONTH(E38,0),$J$5:$HF$5,0)-1,1,COUNT($J$5:$HF$5)-MATCH(EOMONTH(E38,0),$J$5:$HF$5,0)+1),OFFSET($J$5,0,MATCH(EOMONTH(E38,0),$J$5:$HF$5,0)-1,1,COUNT($J$5:$HF$5)-MATCH(EOMONTH(E38,0),$J$5:$HF$5,0)+1)),"")</f>
        <v/>
      </c>
      <c r="H38" s="83">
        <f t="shared" si="16"/>
        <v>712632.48999999987</v>
      </c>
      <c r="I38" s="18"/>
      <c r="J38" s="18">
        <f>SUMIFS(Fluxo!$N:$N,Fluxo!$S:$S,"&gt;"&amp;I$5,Fluxo!$S:$S,"&lt;="&amp;J$5,Fluxo!$D:$D,$D38)</f>
        <v>0</v>
      </c>
      <c r="K38" s="18">
        <f>SUMIFS(Fluxo!$N:$N,Fluxo!$S:$S,"&gt;"&amp;J$5,Fluxo!$S:$S,"&lt;="&amp;K$5,Fluxo!$D:$D,$D38)</f>
        <v>0</v>
      </c>
      <c r="L38" s="18">
        <f>SUMIFS(Fluxo!$N:$N,Fluxo!$S:$S,"&gt;"&amp;K$5,Fluxo!$S:$S,"&lt;="&amp;L$5,Fluxo!$D:$D,$D38)</f>
        <v>0</v>
      </c>
      <c r="M38" s="18">
        <f>SUMIFS(Fluxo!$N:$N,Fluxo!$S:$S,"&gt;"&amp;L$5,Fluxo!$S:$S,"&lt;="&amp;M$5,Fluxo!$D:$D,$D38)</f>
        <v>0</v>
      </c>
      <c r="N38" s="18">
        <f>SUMIFS(Fluxo!$N:$N,Fluxo!$S:$S,"&gt;"&amp;M$5,Fluxo!$S:$S,"&lt;="&amp;N$5,Fluxo!$D:$D,$D38)</f>
        <v>0</v>
      </c>
      <c r="O38" s="18">
        <f>SUMIFS(Fluxo!$N:$N,Fluxo!$S:$S,"&gt;"&amp;N$5,Fluxo!$S:$S,"&lt;="&amp;O$5,Fluxo!$D:$D,$D38)</f>
        <v>0</v>
      </c>
      <c r="P38" s="18">
        <f>SUMIFS(Fluxo!$N:$N,Fluxo!$S:$S,"&gt;"&amp;O$5,Fluxo!$S:$S,"&lt;="&amp;P$5,Fluxo!$D:$D,$D38)</f>
        <v>7500</v>
      </c>
      <c r="Q38" s="18">
        <f>SUMIFS(Fluxo!$N:$N,Fluxo!$S:$S,"&gt;"&amp;P$5,Fluxo!$S:$S,"&lt;="&amp;Q$5,Fluxo!$D:$D,$D38)</f>
        <v>297031.43</v>
      </c>
      <c r="R38" s="18">
        <f>SUMIFS(Fluxo!$N:$N,Fluxo!$S:$S,"&gt;"&amp;Q$5,Fluxo!$S:$S,"&lt;="&amp;R$5,Fluxo!$D:$D,$D38)</f>
        <v>0</v>
      </c>
      <c r="S38" s="18">
        <f>SUMIFS(Fluxo!$N:$N,Fluxo!$S:$S,"&gt;"&amp;R$5,Fluxo!$S:$S,"&lt;="&amp;S$5,Fluxo!$D:$D,$D38)</f>
        <v>0</v>
      </c>
      <c r="T38" s="18">
        <f>SUMIFS(Fluxo!$N:$N,Fluxo!$S:$S,"&gt;"&amp;S$5,Fluxo!$S:$S,"&lt;="&amp;T$5,Fluxo!$D:$D,$D38)</f>
        <v>0</v>
      </c>
      <c r="U38" s="18">
        <f>SUMIFS(Fluxo!$N:$N,Fluxo!$S:$S,"&gt;"&amp;T$5,Fluxo!$S:$S,"&lt;="&amp;U$5,Fluxo!$D:$D,$D38)</f>
        <v>25000</v>
      </c>
      <c r="V38" s="18">
        <f>SUMIFS(Fluxo!$N:$N,Fluxo!$S:$S,"&gt;"&amp;U$5,Fluxo!$S:$S,"&lt;="&amp;V$5,Fluxo!$D:$D,$D38)</f>
        <v>0</v>
      </c>
      <c r="W38" s="18">
        <f>SUMIFS(Fluxo!$N:$N,Fluxo!$S:$S,"&gt;"&amp;V$5,Fluxo!$S:$S,"&lt;="&amp;W$5,Fluxo!$D:$D,$D38)</f>
        <v>0</v>
      </c>
      <c r="X38" s="18">
        <f>SUMIFS(Fluxo!$N:$N,Fluxo!$S:$S,"&gt;"&amp;W$5,Fluxo!$S:$S,"&lt;="&amp;X$5,Fluxo!$D:$D,$D38)</f>
        <v>0</v>
      </c>
      <c r="Y38" s="18">
        <f>SUMIFS(Fluxo!$N:$N,Fluxo!$S:$S,"&gt;"&amp;X$5,Fluxo!$S:$S,"&lt;="&amp;Y$5,Fluxo!$D:$D,$D38)</f>
        <v>0</v>
      </c>
      <c r="Z38" s="18">
        <f>SUMIFS(Fluxo!$N:$N,Fluxo!$S:$S,"&gt;"&amp;Y$5,Fluxo!$S:$S,"&lt;="&amp;Z$5,Fluxo!$D:$D,$D38)</f>
        <v>0</v>
      </c>
      <c r="AA38" s="18">
        <f>SUMIFS(Fluxo!$N:$N,Fluxo!$S:$S,"&gt;"&amp;Z$5,Fluxo!$S:$S,"&lt;="&amp;AA$5,Fluxo!$D:$D,$D38)</f>
        <v>25330.880000000001</v>
      </c>
      <c r="AB38" s="18">
        <f>SUMIFS(Fluxo!$N:$N,Fluxo!$S:$S,"&gt;"&amp;AA$5,Fluxo!$S:$S,"&lt;="&amp;AB$5,Fluxo!$D:$D,$D38)</f>
        <v>0</v>
      </c>
      <c r="AC38" s="18">
        <f>SUMIFS(Fluxo!$N:$N,Fluxo!$S:$S,"&gt;"&amp;AB$5,Fluxo!$S:$S,"&lt;="&amp;AC$5,Fluxo!$D:$D,$D38)</f>
        <v>0</v>
      </c>
      <c r="AD38" s="18">
        <f>SUMIFS(Fluxo!$N:$N,Fluxo!$S:$S,"&gt;"&amp;AC$5,Fluxo!$S:$S,"&lt;="&amp;AD$5,Fluxo!$D:$D,$D38)</f>
        <v>0</v>
      </c>
      <c r="AE38" s="18">
        <f>SUMIFS(Fluxo!$N:$N,Fluxo!$S:$S,"&gt;"&amp;AD$5,Fluxo!$S:$S,"&lt;="&amp;AE$5,Fluxo!$D:$D,$D38)</f>
        <v>0</v>
      </c>
      <c r="AF38" s="18">
        <f>SUMIFS(Fluxo!$N:$N,Fluxo!$S:$S,"&gt;"&amp;AE$5,Fluxo!$S:$S,"&lt;="&amp;AF$5,Fluxo!$D:$D,$D38)</f>
        <v>0</v>
      </c>
      <c r="AG38" s="18">
        <f>SUMIFS(Fluxo!$N:$N,Fluxo!$S:$S,"&gt;"&amp;AF$5,Fluxo!$S:$S,"&lt;="&amp;AG$5,Fluxo!$D:$D,$D38)</f>
        <v>26306.62</v>
      </c>
      <c r="AH38" s="18">
        <f>SUMIFS(Fluxo!$N:$N,Fluxo!$S:$S,"&gt;"&amp;AG$5,Fluxo!$S:$S,"&lt;="&amp;AH$5,Fluxo!$D:$D,$D38)</f>
        <v>0</v>
      </c>
      <c r="AI38" s="18">
        <f>SUMIFS(Fluxo!$N:$N,Fluxo!$S:$S,"&gt;"&amp;AH$5,Fluxo!$S:$S,"&lt;="&amp;AI$5,Fluxo!$D:$D,$D38)</f>
        <v>0</v>
      </c>
      <c r="AJ38" s="18">
        <f>SUMIFS(Fluxo!$N:$N,Fluxo!$S:$S,"&gt;"&amp;AI$5,Fluxo!$S:$S,"&lt;="&amp;AJ$5,Fluxo!$D:$D,$D38)</f>
        <v>0</v>
      </c>
      <c r="AK38" s="18">
        <f>SUMIFS(Fluxo!$N:$N,Fluxo!$S:$S,"&gt;"&amp;AJ$5,Fluxo!$S:$S,"&lt;="&amp;AK$5,Fluxo!$D:$D,$D38)</f>
        <v>0</v>
      </c>
      <c r="AL38" s="18">
        <f>SUMIFS(Fluxo!$N:$N,Fluxo!$S:$S,"&gt;"&amp;AK$5,Fluxo!$S:$S,"&lt;="&amp;AL$5,Fluxo!$D:$D,$D38)</f>
        <v>0</v>
      </c>
      <c r="AM38" s="18">
        <f>SUMIFS(Fluxo!$N:$N,Fluxo!$S:$S,"&gt;"&amp;AL$5,Fluxo!$S:$S,"&lt;="&amp;AM$5,Fluxo!$D:$D,$D38)</f>
        <v>26306.62</v>
      </c>
      <c r="AN38" s="18">
        <f>SUMIFS(Fluxo!$N:$N,Fluxo!$S:$S,"&gt;"&amp;AM$5,Fluxo!$S:$S,"&lt;="&amp;AN$5,Fluxo!$D:$D,$D38)</f>
        <v>0</v>
      </c>
      <c r="AO38" s="18">
        <f>SUMIFS(Fluxo!$N:$N,Fluxo!$S:$S,"&gt;"&amp;AN$5,Fluxo!$S:$S,"&lt;="&amp;AO$5,Fluxo!$D:$D,$D38)</f>
        <v>0</v>
      </c>
      <c r="AP38" s="18">
        <f>SUMIFS(Fluxo!$N:$N,Fluxo!$S:$S,"&gt;"&amp;AO$5,Fluxo!$S:$S,"&lt;="&amp;AP$5,Fluxo!$D:$D,$D38)</f>
        <v>0</v>
      </c>
      <c r="AQ38" s="18">
        <f>SUMIFS(Fluxo!$N:$N,Fluxo!$S:$S,"&gt;"&amp;AP$5,Fluxo!$S:$S,"&lt;="&amp;AQ$5,Fluxo!$D:$D,$D38)</f>
        <v>0</v>
      </c>
      <c r="AR38" s="18">
        <f>SUMIFS(Fluxo!$N:$N,Fluxo!$S:$S,"&gt;"&amp;AQ$5,Fluxo!$S:$S,"&lt;="&amp;AR$5,Fluxo!$D:$D,$D38)</f>
        <v>0</v>
      </c>
      <c r="AS38" s="18">
        <f>SUMIFS(Fluxo!$N:$N,Fluxo!$S:$S,"&gt;"&amp;AR$5,Fluxo!$S:$S,"&lt;="&amp;AS$5,Fluxo!$D:$D,$D38)</f>
        <v>26306.62</v>
      </c>
      <c r="AT38" s="18">
        <f>SUMIFS(Fluxo!$N:$N,Fluxo!$S:$S,"&gt;"&amp;AS$5,Fluxo!$S:$S,"&lt;="&amp;AT$5,Fluxo!$D:$D,$D38)</f>
        <v>278418.75</v>
      </c>
      <c r="AU38" s="18">
        <f>SUMIFS(Fluxo!$N:$N,Fluxo!$S:$S,"&gt;"&amp;AT$5,Fluxo!$S:$S,"&lt;="&amp;AU$5,Fluxo!$D:$D,$D38)</f>
        <v>0</v>
      </c>
      <c r="AV38" s="18">
        <f>SUMIFS(Fluxo!$N:$N,Fluxo!$S:$S,"&gt;"&amp;AU$5,Fluxo!$S:$S,"&lt;="&amp;AV$5,Fluxo!$D:$D,$D38)</f>
        <v>0</v>
      </c>
      <c r="AW38" s="18">
        <f>SUMIFS(Fluxo!$N:$N,Fluxo!$S:$S,"&gt;"&amp;AV$5,Fluxo!$S:$S,"&lt;="&amp;AW$5,Fluxo!$D:$D,$D38)</f>
        <v>0</v>
      </c>
      <c r="AX38" s="18">
        <f>SUMIFS(Fluxo!$N:$N,Fluxo!$S:$S,"&gt;"&amp;AW$5,Fluxo!$S:$S,"&lt;="&amp;AX$5,Fluxo!$D:$D,$D38)</f>
        <v>431.57</v>
      </c>
      <c r="AY38" s="18">
        <f>SUMIFS(Fluxo!$N:$N,Fluxo!$S:$S,"&gt;"&amp;AX$5,Fluxo!$S:$S,"&lt;="&amp;AY$5,Fluxo!$D:$D,$D38)</f>
        <v>0</v>
      </c>
      <c r="AZ38" s="18">
        <f>SUMIFS(Fluxo!$N:$N,Fluxo!$S:$S,"&gt;"&amp;AY$5,Fluxo!$S:$S,"&lt;="&amp;AZ$5,Fluxo!$D:$D,$D38)</f>
        <v>0</v>
      </c>
      <c r="BA38" s="18">
        <f>SUMIFS(Fluxo!$N:$N,Fluxo!$S:$S,"&gt;"&amp;AZ$5,Fluxo!$S:$S,"&lt;="&amp;BA$5,Fluxo!$D:$D,$D38)</f>
        <v>0</v>
      </c>
      <c r="BB38" s="18">
        <f>SUMIFS(Fluxo!$N:$N,Fluxo!$S:$S,"&gt;"&amp;BA$5,Fluxo!$S:$S,"&lt;="&amp;BB$5,Fluxo!$D:$D,$D38)</f>
        <v>0</v>
      </c>
      <c r="BC38" s="18">
        <f>SUMIFS(Fluxo!$N:$N,Fluxo!$S:$S,"&gt;"&amp;BB$5,Fluxo!$S:$S,"&lt;="&amp;BC$5,Fluxo!$D:$D,$D38)</f>
        <v>0</v>
      </c>
      <c r="BD38" s="18">
        <f>SUMIFS(Fluxo!$N:$N,Fluxo!$S:$S,"&gt;"&amp;BC$5,Fluxo!$S:$S,"&lt;="&amp;BD$5,Fluxo!$D:$D,$D38)</f>
        <v>0</v>
      </c>
      <c r="BE38" s="18">
        <f>SUMIFS(Fluxo!$N:$N,Fluxo!$S:$S,"&gt;"&amp;BD$5,Fluxo!$S:$S,"&lt;="&amp;BE$5,Fluxo!$D:$D,$D38)</f>
        <v>0</v>
      </c>
      <c r="BF38" s="18">
        <f>SUMIFS(Fluxo!$N:$N,Fluxo!$S:$S,"&gt;"&amp;BE$5,Fluxo!$S:$S,"&lt;="&amp;BF$5,Fluxo!$D:$D,$D38)</f>
        <v>0</v>
      </c>
      <c r="BG38" s="18">
        <f>SUMIFS(Fluxo!$N:$N,Fluxo!$S:$S,"&gt;"&amp;BF$5,Fluxo!$S:$S,"&lt;="&amp;BG$5,Fluxo!$D:$D,$D38)</f>
        <v>0</v>
      </c>
      <c r="BH38" s="18">
        <f>SUMIFS(Fluxo!$N:$N,Fluxo!$S:$S,"&gt;"&amp;BG$5,Fluxo!$S:$S,"&lt;="&amp;BH$5,Fluxo!$D:$D,$D38)</f>
        <v>0</v>
      </c>
      <c r="BI38" s="18">
        <f>SUMIFS(Fluxo!$N:$N,Fluxo!$S:$S,"&gt;"&amp;BH$5,Fluxo!$S:$S,"&lt;="&amp;BI$5,Fluxo!$D:$D,$D38)</f>
        <v>0</v>
      </c>
      <c r="BJ38" s="18">
        <f>SUMIFS(Fluxo!$N:$N,Fluxo!$S:$S,"&gt;"&amp;BI$5,Fluxo!$S:$S,"&lt;="&amp;BJ$5,Fluxo!$D:$D,$D38)</f>
        <v>0</v>
      </c>
      <c r="BK38" s="18">
        <f>SUMIFS(Fluxo!$N:$N,Fluxo!$S:$S,"&gt;"&amp;BJ$5,Fluxo!$S:$S,"&lt;="&amp;BK$5,Fluxo!$D:$D,$D38)</f>
        <v>0</v>
      </c>
      <c r="BL38" s="18">
        <f>SUMIFS(Fluxo!$N:$N,Fluxo!$S:$S,"&gt;"&amp;BK$5,Fluxo!$S:$S,"&lt;="&amp;BL$5,Fluxo!$D:$D,$D38)</f>
        <v>0</v>
      </c>
      <c r="BM38" s="18">
        <f>SUMIFS(Fluxo!$N:$N,Fluxo!$S:$S,"&gt;"&amp;BL$5,Fluxo!$S:$S,"&lt;="&amp;BM$5,Fluxo!$D:$D,$D38)</f>
        <v>0</v>
      </c>
      <c r="BN38" s="18">
        <f>SUMIFS(Fluxo!$N:$N,Fluxo!$S:$S,"&gt;"&amp;BM$5,Fluxo!$S:$S,"&lt;="&amp;BN$5,Fluxo!$D:$D,$D38)</f>
        <v>0</v>
      </c>
      <c r="BO38" s="18">
        <f>SUMIFS(Fluxo!$N:$N,Fluxo!$S:$S,"&gt;"&amp;BN$5,Fluxo!$S:$S,"&lt;="&amp;BO$5,Fluxo!$D:$D,$D38)</f>
        <v>0</v>
      </c>
      <c r="BP38" s="18">
        <f>SUMIFS(Fluxo!$N:$N,Fluxo!$S:$S,"&gt;"&amp;BO$5,Fluxo!$S:$S,"&lt;="&amp;BP$5,Fluxo!$D:$D,$D38)</f>
        <v>0</v>
      </c>
      <c r="BQ38" s="18">
        <f>SUMIFS(Fluxo!$N:$N,Fluxo!$S:$S,"&gt;"&amp;BP$5,Fluxo!$S:$S,"&lt;="&amp;BQ$5,Fluxo!$D:$D,$D38)</f>
        <v>0</v>
      </c>
      <c r="BR38" s="18">
        <f>SUMIFS(Fluxo!$N:$N,Fluxo!$S:$S,"&gt;"&amp;BQ$5,Fluxo!$S:$S,"&lt;="&amp;BR$5,Fluxo!$D:$D,$D38)</f>
        <v>0</v>
      </c>
      <c r="BS38" s="18">
        <f>SUMIFS(Fluxo!$N:$N,Fluxo!$S:$S,"&gt;"&amp;BR$5,Fluxo!$S:$S,"&lt;="&amp;BS$5,Fluxo!$D:$D,$D38)</f>
        <v>0</v>
      </c>
      <c r="BT38" s="18">
        <f>SUMIFS(Fluxo!$N:$N,Fluxo!$S:$S,"&gt;"&amp;BS$5,Fluxo!$S:$S,"&lt;="&amp;BT$5,Fluxo!$D:$D,$D38)</f>
        <v>0</v>
      </c>
      <c r="BU38" s="18">
        <f>SUMIFS(Fluxo!$N:$N,Fluxo!$S:$S,"&gt;"&amp;BT$5,Fluxo!$S:$S,"&lt;="&amp;BU$5,Fluxo!$D:$D,$D38)</f>
        <v>0</v>
      </c>
      <c r="BV38" s="18">
        <f>SUMIFS(Fluxo!$N:$N,Fluxo!$S:$S,"&gt;"&amp;BU$5,Fluxo!$S:$S,"&lt;="&amp;BV$5,Fluxo!$D:$D,$D38)</f>
        <v>0</v>
      </c>
      <c r="BW38" s="18">
        <f>SUMIFS(Fluxo!$N:$N,Fluxo!$S:$S,"&gt;"&amp;BV$5,Fluxo!$S:$S,"&lt;="&amp;BW$5,Fluxo!$D:$D,$D38)</f>
        <v>0</v>
      </c>
      <c r="BX38" s="18">
        <f>SUMIFS(Fluxo!$N:$N,Fluxo!$S:$S,"&gt;"&amp;BW$5,Fluxo!$S:$S,"&lt;="&amp;BX$5,Fluxo!$D:$D,$D38)</f>
        <v>0</v>
      </c>
      <c r="BY38" s="18">
        <f>SUMIFS(Fluxo!$N:$N,Fluxo!$S:$S,"&gt;"&amp;BX$5,Fluxo!$S:$S,"&lt;="&amp;BY$5,Fluxo!$D:$D,$D38)</f>
        <v>0</v>
      </c>
      <c r="BZ38" s="18">
        <f>SUMIFS(Fluxo!$N:$N,Fluxo!$S:$S,"&gt;"&amp;BY$5,Fluxo!$S:$S,"&lt;="&amp;BZ$5,Fluxo!$D:$D,$D38)</f>
        <v>0</v>
      </c>
      <c r="CA38" s="18">
        <f>SUMIFS(Fluxo!$N:$N,Fluxo!$S:$S,"&gt;"&amp;BZ$5,Fluxo!$S:$S,"&lt;="&amp;CA$5,Fluxo!$D:$D,$D38)</f>
        <v>0</v>
      </c>
      <c r="CB38" s="18">
        <f>SUMIFS(Fluxo!$N:$N,Fluxo!$S:$S,"&gt;"&amp;CA$5,Fluxo!$S:$S,"&lt;="&amp;CB$5,Fluxo!$D:$D,$D38)</f>
        <v>0</v>
      </c>
      <c r="CC38" s="18">
        <f>SUMIFS(Fluxo!$N:$N,Fluxo!$S:$S,"&gt;"&amp;CB$5,Fluxo!$S:$S,"&lt;="&amp;CC$5,Fluxo!$D:$D,$D38)</f>
        <v>0</v>
      </c>
      <c r="CD38" s="18">
        <f>SUMIFS(Fluxo!$N:$N,Fluxo!$S:$S,"&gt;"&amp;CC$5,Fluxo!$S:$S,"&lt;="&amp;CD$5,Fluxo!$D:$D,$D38)</f>
        <v>0</v>
      </c>
      <c r="CE38" s="18">
        <f>SUMIFS(Fluxo!$N:$N,Fluxo!$S:$S,"&gt;"&amp;CD$5,Fluxo!$S:$S,"&lt;="&amp;CE$5,Fluxo!$D:$D,$D38)</f>
        <v>0</v>
      </c>
      <c r="CF38" s="18">
        <f>SUMIFS(Fluxo!$N:$N,Fluxo!$S:$S,"&gt;"&amp;CE$5,Fluxo!$S:$S,"&lt;="&amp;CF$5,Fluxo!$D:$D,$D38)</f>
        <v>0</v>
      </c>
      <c r="CG38" s="18">
        <f>SUMIFS(Fluxo!$N:$N,Fluxo!$S:$S,"&gt;"&amp;CF$5,Fluxo!$S:$S,"&lt;="&amp;CG$5,Fluxo!$D:$D,$D38)</f>
        <v>0</v>
      </c>
      <c r="CH38" s="18">
        <f>SUMIFS(Fluxo!$N:$N,Fluxo!$S:$S,"&gt;"&amp;CG$5,Fluxo!$S:$S,"&lt;="&amp;CH$5,Fluxo!$D:$D,$D38)</f>
        <v>0</v>
      </c>
      <c r="CI38" s="18">
        <f>SUMIFS(Fluxo!$N:$N,Fluxo!$S:$S,"&gt;"&amp;CH$5,Fluxo!$S:$S,"&lt;="&amp;CI$5,Fluxo!$D:$D,$D38)</f>
        <v>0</v>
      </c>
      <c r="CJ38" s="18">
        <f>SUMIFS(Fluxo!$N:$N,Fluxo!$S:$S,"&gt;"&amp;CI$5,Fluxo!$S:$S,"&lt;="&amp;CJ$5,Fluxo!$D:$D,$D38)</f>
        <v>0</v>
      </c>
      <c r="CK38" s="18">
        <f>SUMIFS(Fluxo!$N:$N,Fluxo!$S:$S,"&gt;"&amp;CJ$5,Fluxo!$S:$S,"&lt;="&amp;CK$5,Fluxo!$D:$D,$D38)</f>
        <v>0</v>
      </c>
      <c r="CL38" s="18">
        <f>SUMIFS(Fluxo!$N:$N,Fluxo!$S:$S,"&gt;"&amp;CK$5,Fluxo!$S:$S,"&lt;="&amp;CL$5,Fluxo!$D:$D,$D38)</f>
        <v>0</v>
      </c>
      <c r="CM38" s="18">
        <f>SUMIFS(Fluxo!$N:$N,Fluxo!$S:$S,"&gt;"&amp;CL$5,Fluxo!$S:$S,"&lt;="&amp;CM$5,Fluxo!$D:$D,$D38)</f>
        <v>0</v>
      </c>
      <c r="CN38" s="18">
        <f>SUMIFS(Fluxo!$N:$N,Fluxo!$S:$S,"&gt;"&amp;CM$5,Fluxo!$S:$S,"&lt;="&amp;CN$5,Fluxo!$D:$D,$D38)</f>
        <v>0</v>
      </c>
      <c r="CO38" s="18">
        <f>SUMIFS(Fluxo!$N:$N,Fluxo!$S:$S,"&gt;"&amp;CN$5,Fluxo!$S:$S,"&lt;="&amp;CO$5,Fluxo!$D:$D,$D38)</f>
        <v>0</v>
      </c>
      <c r="CP38" s="18">
        <f>SUMIFS(Fluxo!$N:$N,Fluxo!$S:$S,"&gt;"&amp;CO$5,Fluxo!$S:$S,"&lt;="&amp;CP$5,Fluxo!$D:$D,$D38)</f>
        <v>0</v>
      </c>
      <c r="CQ38" s="18">
        <f>SUMIFS(Fluxo!$N:$N,Fluxo!$S:$S,"&gt;"&amp;CP$5,Fluxo!$S:$S,"&lt;="&amp;CQ$5,Fluxo!$D:$D,$D38)</f>
        <v>0</v>
      </c>
      <c r="CR38" s="18">
        <f>SUMIFS(Fluxo!$N:$N,Fluxo!$S:$S,"&gt;"&amp;CQ$5,Fluxo!$S:$S,"&lt;="&amp;CR$5,Fluxo!$D:$D,$D38)</f>
        <v>0</v>
      </c>
      <c r="CS38" s="18">
        <f>SUMIFS(Fluxo!$N:$N,Fluxo!$S:$S,"&gt;"&amp;CR$5,Fluxo!$S:$S,"&lt;="&amp;CS$5,Fluxo!$D:$D,$D38)</f>
        <v>0</v>
      </c>
      <c r="CT38" s="18">
        <f>SUMIFS(Fluxo!$N:$N,Fluxo!$S:$S,"&gt;"&amp;CS$5,Fluxo!$S:$S,"&lt;="&amp;CT$5,Fluxo!$D:$D,$D38)</f>
        <v>0</v>
      </c>
      <c r="CU38" s="18">
        <f>SUMIFS(Fluxo!$N:$N,Fluxo!$S:$S,"&gt;"&amp;CT$5,Fluxo!$S:$S,"&lt;="&amp;CU$5,Fluxo!$D:$D,$D38)</f>
        <v>0</v>
      </c>
      <c r="CV38" s="18">
        <f>SUMIFS(Fluxo!$N:$N,Fluxo!$S:$S,"&gt;"&amp;CU$5,Fluxo!$S:$S,"&lt;="&amp;CV$5,Fluxo!$D:$D,$D38)</f>
        <v>0</v>
      </c>
      <c r="CW38" s="18">
        <f>SUMIFS(Fluxo!$N:$N,Fluxo!$S:$S,"&gt;"&amp;CV$5,Fluxo!$S:$S,"&lt;="&amp;CW$5,Fluxo!$D:$D,$D38)</f>
        <v>0</v>
      </c>
      <c r="CX38" s="18">
        <f>SUMIFS(Fluxo!$N:$N,Fluxo!$S:$S,"&gt;"&amp;CW$5,Fluxo!$S:$S,"&lt;="&amp;CX$5,Fluxo!$D:$D,$D38)</f>
        <v>0</v>
      </c>
      <c r="CY38" s="18">
        <f>SUMIFS(Fluxo!$N:$N,Fluxo!$S:$S,"&gt;"&amp;CX$5,Fluxo!$S:$S,"&lt;="&amp;CY$5,Fluxo!$D:$D,$D38)</f>
        <v>0</v>
      </c>
      <c r="CZ38" s="18">
        <f>SUMIFS(Fluxo!$N:$N,Fluxo!$S:$S,"&gt;"&amp;CY$5,Fluxo!$S:$S,"&lt;="&amp;CZ$5,Fluxo!$D:$D,$D38)</f>
        <v>0</v>
      </c>
      <c r="DA38" s="18">
        <f>SUMIFS(Fluxo!$N:$N,Fluxo!$S:$S,"&gt;"&amp;CZ$5,Fluxo!$S:$S,"&lt;="&amp;DA$5,Fluxo!$D:$D,$D38)</f>
        <v>0</v>
      </c>
      <c r="DB38" s="18">
        <f>SUMIFS(Fluxo!$N:$N,Fluxo!$S:$S,"&gt;"&amp;DA$5,Fluxo!$S:$S,"&lt;="&amp;DB$5,Fluxo!$D:$D,$D38)</f>
        <v>0</v>
      </c>
      <c r="DC38" s="18">
        <f>SUMIFS(Fluxo!$N:$N,Fluxo!$S:$S,"&gt;"&amp;DB$5,Fluxo!$S:$S,"&lt;="&amp;DC$5,Fluxo!$D:$D,$D38)</f>
        <v>0</v>
      </c>
      <c r="DD38" s="18">
        <f>SUMIFS(Fluxo!$N:$N,Fluxo!$S:$S,"&gt;"&amp;DC$5,Fluxo!$S:$S,"&lt;="&amp;DD$5,Fluxo!$D:$D,$D38)</f>
        <v>0</v>
      </c>
      <c r="DE38" s="18">
        <f>SUMIFS(Fluxo!$N:$N,Fluxo!$S:$S,"&gt;"&amp;DD$5,Fluxo!$S:$S,"&lt;="&amp;DE$5,Fluxo!$D:$D,$D38)</f>
        <v>0</v>
      </c>
      <c r="DF38" s="18">
        <f>SUMIFS(Fluxo!$N:$N,Fluxo!$S:$S,"&gt;"&amp;DE$5,Fluxo!$S:$S,"&lt;="&amp;DF$5,Fluxo!$D:$D,$D38)</f>
        <v>0</v>
      </c>
      <c r="DG38" s="18">
        <f>SUMIFS(Fluxo!$N:$N,Fluxo!$S:$S,"&gt;"&amp;DF$5,Fluxo!$S:$S,"&lt;="&amp;DG$5,Fluxo!$D:$D,$D38)</f>
        <v>0</v>
      </c>
      <c r="DH38" s="18">
        <f>SUMIFS(Fluxo!$N:$N,Fluxo!$S:$S,"&gt;"&amp;DG$5,Fluxo!$S:$S,"&lt;="&amp;DH$5,Fluxo!$D:$D,$D38)</f>
        <v>0</v>
      </c>
      <c r="DI38" s="18">
        <f>SUMIFS(Fluxo!$N:$N,Fluxo!$S:$S,"&gt;"&amp;DH$5,Fluxo!$S:$S,"&lt;="&amp;DI$5,Fluxo!$D:$D,$D38)</f>
        <v>0</v>
      </c>
      <c r="DJ38" s="18">
        <f>SUMIFS(Fluxo!$N:$N,Fluxo!$S:$S,"&gt;"&amp;DI$5,Fluxo!$S:$S,"&lt;="&amp;DJ$5,Fluxo!$D:$D,$D38)</f>
        <v>0</v>
      </c>
      <c r="DK38" s="18">
        <f>SUMIFS(Fluxo!$N:$N,Fluxo!$S:$S,"&gt;"&amp;DJ$5,Fluxo!$S:$S,"&lt;="&amp;DK$5,Fluxo!$D:$D,$D38)</f>
        <v>0</v>
      </c>
      <c r="DL38" s="18">
        <f>SUMIFS(Fluxo!$N:$N,Fluxo!$S:$S,"&gt;"&amp;DK$5,Fluxo!$S:$S,"&lt;="&amp;DL$5,Fluxo!$D:$D,$D38)</f>
        <v>0</v>
      </c>
      <c r="DM38" s="18">
        <f>SUMIFS(Fluxo!$N:$N,Fluxo!$S:$S,"&gt;"&amp;DL$5,Fluxo!$S:$S,"&lt;="&amp;DM$5,Fluxo!$D:$D,$D38)</f>
        <v>0</v>
      </c>
      <c r="DN38" s="18">
        <f>SUMIFS(Fluxo!$N:$N,Fluxo!$S:$S,"&gt;"&amp;DM$5,Fluxo!$S:$S,"&lt;="&amp;DN$5,Fluxo!$D:$D,$D38)</f>
        <v>0</v>
      </c>
      <c r="DO38" s="18">
        <f>SUMIFS(Fluxo!$N:$N,Fluxo!$S:$S,"&gt;"&amp;DN$5,Fluxo!$S:$S,"&lt;="&amp;DO$5,Fluxo!$D:$D,$D38)</f>
        <v>0</v>
      </c>
      <c r="DP38" s="18">
        <f>SUMIFS(Fluxo!$N:$N,Fluxo!$S:$S,"&gt;"&amp;DO$5,Fluxo!$S:$S,"&lt;="&amp;DP$5,Fluxo!$D:$D,$D38)</f>
        <v>0</v>
      </c>
      <c r="DQ38" s="18">
        <f>SUMIFS(Fluxo!$N:$N,Fluxo!$S:$S,"&gt;"&amp;DP$5,Fluxo!$S:$S,"&lt;="&amp;DQ$5,Fluxo!$D:$D,$D38)</f>
        <v>0</v>
      </c>
      <c r="DR38" s="18">
        <f>SUMIFS(Fluxo!$N:$N,Fluxo!$S:$S,"&gt;"&amp;DQ$5,Fluxo!$S:$S,"&lt;="&amp;DR$5,Fluxo!$D:$D,$D38)</f>
        <v>0</v>
      </c>
      <c r="DS38" s="18">
        <f>SUMIFS(Fluxo!$N:$N,Fluxo!$S:$S,"&gt;"&amp;DR$5,Fluxo!$S:$S,"&lt;="&amp;DS$5,Fluxo!$D:$D,$D38)</f>
        <v>0</v>
      </c>
      <c r="DT38" s="18">
        <f>SUMIFS(Fluxo!$N:$N,Fluxo!$S:$S,"&gt;"&amp;DS$5,Fluxo!$S:$S,"&lt;="&amp;DT$5,Fluxo!$D:$D,$D38)</f>
        <v>0</v>
      </c>
      <c r="DU38" s="18">
        <f>SUMIFS(Fluxo!$N:$N,Fluxo!$S:$S,"&gt;"&amp;DT$5,Fluxo!$S:$S,"&lt;="&amp;DU$5,Fluxo!$D:$D,$D38)</f>
        <v>0</v>
      </c>
      <c r="DV38" s="18">
        <f>SUMIFS(Fluxo!$N:$N,Fluxo!$S:$S,"&gt;"&amp;DU$5,Fluxo!$S:$S,"&lt;="&amp;DV$5,Fluxo!$D:$D,$D38)</f>
        <v>0</v>
      </c>
      <c r="DW38" s="18">
        <f>SUMIFS(Fluxo!$N:$N,Fluxo!$S:$S,"&gt;"&amp;DV$5,Fluxo!$S:$S,"&lt;="&amp;DW$5,Fluxo!$D:$D,$D38)</f>
        <v>0</v>
      </c>
      <c r="DX38" s="18">
        <f>SUMIFS(Fluxo!$N:$N,Fluxo!$S:$S,"&gt;"&amp;DW$5,Fluxo!$S:$S,"&lt;="&amp;DX$5,Fluxo!$D:$D,$D38)</f>
        <v>0</v>
      </c>
      <c r="DY38" s="18">
        <f>SUMIFS(Fluxo!$N:$N,Fluxo!$S:$S,"&gt;"&amp;DX$5,Fluxo!$S:$S,"&lt;="&amp;DY$5,Fluxo!$D:$D,$D38)</f>
        <v>0</v>
      </c>
      <c r="DZ38" s="18">
        <f>SUMIFS(Fluxo!$N:$N,Fluxo!$S:$S,"&gt;"&amp;DY$5,Fluxo!$S:$S,"&lt;="&amp;DZ$5,Fluxo!$D:$D,$D38)</f>
        <v>0</v>
      </c>
      <c r="EA38" s="18">
        <f>SUMIFS(Fluxo!$N:$N,Fluxo!$S:$S,"&gt;"&amp;DZ$5,Fluxo!$S:$S,"&lt;="&amp;EA$5,Fluxo!$D:$D,$D38)</f>
        <v>0</v>
      </c>
      <c r="EB38" s="18">
        <f>SUMIFS(Fluxo!$N:$N,Fluxo!$S:$S,"&gt;"&amp;EA$5,Fluxo!$S:$S,"&lt;="&amp;EB$5,Fluxo!$D:$D,$D38)</f>
        <v>0</v>
      </c>
      <c r="EC38" s="18">
        <f>SUMIFS(Fluxo!$N:$N,Fluxo!$S:$S,"&gt;"&amp;EB$5,Fluxo!$S:$S,"&lt;="&amp;EC$5,Fluxo!$D:$D,$D38)</f>
        <v>0</v>
      </c>
      <c r="ED38" s="18">
        <f>SUMIFS(Fluxo!$N:$N,Fluxo!$S:$S,"&gt;"&amp;EC$5,Fluxo!$S:$S,"&lt;="&amp;ED$5,Fluxo!$D:$D,$D38)</f>
        <v>0</v>
      </c>
      <c r="EE38" s="18">
        <f>SUMIFS(Fluxo!$N:$N,Fluxo!$S:$S,"&gt;"&amp;ED$5,Fluxo!$S:$S,"&lt;="&amp;EE$5,Fluxo!$D:$D,$D38)</f>
        <v>0</v>
      </c>
      <c r="EF38" s="18">
        <f>SUMIFS(Fluxo!$N:$N,Fluxo!$S:$S,"&gt;"&amp;EE$5,Fluxo!$S:$S,"&lt;="&amp;EF$5,Fluxo!$D:$D,$D38)</f>
        <v>0</v>
      </c>
      <c r="EG38" s="18">
        <f>SUMIFS(Fluxo!$N:$N,Fluxo!$S:$S,"&gt;"&amp;EF$5,Fluxo!$S:$S,"&lt;="&amp;EG$5,Fluxo!$D:$D,$D38)</f>
        <v>0</v>
      </c>
      <c r="EH38" s="18">
        <f>SUMIFS(Fluxo!$N:$N,Fluxo!$S:$S,"&gt;"&amp;EG$5,Fluxo!$S:$S,"&lt;="&amp;EH$5,Fluxo!$D:$D,$D38)</f>
        <v>0</v>
      </c>
      <c r="EI38" s="18">
        <f>SUMIFS(Fluxo!$N:$N,Fluxo!$S:$S,"&gt;"&amp;EH$5,Fluxo!$S:$S,"&lt;="&amp;EI$5,Fluxo!$D:$D,$D38)</f>
        <v>0</v>
      </c>
      <c r="EJ38" s="18">
        <f>SUMIFS(Fluxo!$N:$N,Fluxo!$S:$S,"&gt;"&amp;EI$5,Fluxo!$S:$S,"&lt;="&amp;EJ$5,Fluxo!$D:$D,$D38)</f>
        <v>0</v>
      </c>
      <c r="EK38" s="18">
        <f>SUMIFS(Fluxo!$N:$N,Fluxo!$S:$S,"&gt;"&amp;EJ$5,Fluxo!$S:$S,"&lt;="&amp;EK$5,Fluxo!$D:$D,$D38)</f>
        <v>0</v>
      </c>
      <c r="EL38" s="18">
        <f>SUMIFS(Fluxo!$N:$N,Fluxo!$S:$S,"&gt;"&amp;EK$5,Fluxo!$S:$S,"&lt;="&amp;EL$5,Fluxo!$D:$D,$D38)</f>
        <v>0</v>
      </c>
      <c r="EM38" s="18">
        <f>SUMIFS(Fluxo!$N:$N,Fluxo!$S:$S,"&gt;"&amp;EL$5,Fluxo!$S:$S,"&lt;="&amp;EM$5,Fluxo!$D:$D,$D38)</f>
        <v>0</v>
      </c>
      <c r="EN38" s="18">
        <f>SUMIFS(Fluxo!$N:$N,Fluxo!$S:$S,"&gt;"&amp;EM$5,Fluxo!$S:$S,"&lt;="&amp;EN$5,Fluxo!$D:$D,$D38)</f>
        <v>0</v>
      </c>
      <c r="EO38" s="18">
        <f>SUMIFS(Fluxo!$N:$N,Fluxo!$S:$S,"&gt;"&amp;EN$5,Fluxo!$S:$S,"&lt;="&amp;EO$5,Fluxo!$D:$D,$D38)</f>
        <v>0</v>
      </c>
      <c r="EP38" s="18">
        <f>SUMIFS(Fluxo!$N:$N,Fluxo!$S:$S,"&gt;"&amp;EO$5,Fluxo!$S:$S,"&lt;="&amp;EP$5,Fluxo!$D:$D,$D38)</f>
        <v>0</v>
      </c>
      <c r="EQ38" s="18">
        <f>SUMIFS(Fluxo!$N:$N,Fluxo!$S:$S,"&gt;"&amp;EP$5,Fluxo!$S:$S,"&lt;="&amp;EQ$5,Fluxo!$D:$D,$D38)</f>
        <v>0</v>
      </c>
      <c r="ER38" s="18">
        <f>SUMIFS(Fluxo!$N:$N,Fluxo!$S:$S,"&gt;"&amp;EQ$5,Fluxo!$S:$S,"&lt;="&amp;ER$5,Fluxo!$D:$D,$D38)</f>
        <v>0</v>
      </c>
      <c r="ES38" s="18">
        <f>SUMIFS(Fluxo!$N:$N,Fluxo!$S:$S,"&gt;"&amp;ER$5,Fluxo!$S:$S,"&lt;="&amp;ES$5,Fluxo!$D:$D,$D38)</f>
        <v>0</v>
      </c>
      <c r="ET38" s="18">
        <f>SUMIFS(Fluxo!$N:$N,Fluxo!$S:$S,"&gt;"&amp;ES$5,Fluxo!$S:$S,"&lt;="&amp;ET$5,Fluxo!$D:$D,$D38)</f>
        <v>0</v>
      </c>
      <c r="EU38" s="18">
        <f>SUMIFS(Fluxo!$N:$N,Fluxo!$S:$S,"&gt;"&amp;ET$5,Fluxo!$S:$S,"&lt;="&amp;EU$5,Fluxo!$D:$D,$D38)</f>
        <v>0</v>
      </c>
      <c r="EV38" s="18">
        <f>SUMIFS(Fluxo!$N:$N,Fluxo!$S:$S,"&gt;"&amp;EU$5,Fluxo!$S:$S,"&lt;="&amp;EV$5,Fluxo!$D:$D,$D38)</f>
        <v>0</v>
      </c>
      <c r="EW38" s="18">
        <f>SUMIFS(Fluxo!$N:$N,Fluxo!$S:$S,"&gt;"&amp;EV$5,Fluxo!$S:$S,"&lt;="&amp;EW$5,Fluxo!$D:$D,$D38)</f>
        <v>0</v>
      </c>
      <c r="EX38" s="18">
        <f>SUMIFS(Fluxo!$N:$N,Fluxo!$S:$S,"&gt;"&amp;EW$5,Fluxo!$S:$S,"&lt;="&amp;EX$5,Fluxo!$D:$D,$D38)</f>
        <v>0</v>
      </c>
      <c r="EY38" s="18">
        <f>SUMIFS(Fluxo!$N:$N,Fluxo!$S:$S,"&gt;"&amp;EX$5,Fluxo!$S:$S,"&lt;="&amp;EY$5,Fluxo!$D:$D,$D38)</f>
        <v>0</v>
      </c>
      <c r="EZ38" s="18">
        <f>SUMIFS(Fluxo!$N:$N,Fluxo!$S:$S,"&gt;"&amp;EY$5,Fluxo!$S:$S,"&lt;="&amp;EZ$5,Fluxo!$D:$D,$D38)</f>
        <v>0</v>
      </c>
      <c r="FA38" s="18">
        <f>SUMIFS(Fluxo!$N:$N,Fluxo!$S:$S,"&gt;"&amp;EZ$5,Fluxo!$S:$S,"&lt;="&amp;FA$5,Fluxo!$D:$D,$D38)</f>
        <v>0</v>
      </c>
      <c r="FB38" s="18">
        <f>SUMIFS(Fluxo!$N:$N,Fluxo!$S:$S,"&gt;"&amp;FA$5,Fluxo!$S:$S,"&lt;="&amp;FB$5,Fluxo!$D:$D,$D38)</f>
        <v>0</v>
      </c>
      <c r="FC38" s="18">
        <f>SUMIFS(Fluxo!$N:$N,Fluxo!$S:$S,"&gt;"&amp;FB$5,Fluxo!$S:$S,"&lt;="&amp;FC$5,Fluxo!$D:$D,$D38)</f>
        <v>0</v>
      </c>
      <c r="FD38" s="18">
        <f>SUMIFS(Fluxo!$N:$N,Fluxo!$S:$S,"&gt;"&amp;FC$5,Fluxo!$S:$S,"&lt;="&amp;FD$5,Fluxo!$D:$D,$D38)</f>
        <v>0</v>
      </c>
      <c r="FE38" s="18">
        <f>SUMIFS(Fluxo!$N:$N,Fluxo!$S:$S,"&gt;"&amp;FD$5,Fluxo!$S:$S,"&lt;="&amp;FE$5,Fluxo!$D:$D,$D38)</f>
        <v>0</v>
      </c>
      <c r="FF38" s="18">
        <f>SUMIFS(Fluxo!$N:$N,Fluxo!$S:$S,"&gt;"&amp;FE$5,Fluxo!$S:$S,"&lt;="&amp;FF$5,Fluxo!$D:$D,$D38)</f>
        <v>0</v>
      </c>
      <c r="FG38" s="18">
        <f>SUMIFS(Fluxo!$N:$N,Fluxo!$S:$S,"&gt;"&amp;FF$5,Fluxo!$S:$S,"&lt;="&amp;FG$5,Fluxo!$D:$D,$D38)</f>
        <v>0</v>
      </c>
      <c r="FH38" s="18">
        <f>SUMIFS(Fluxo!$N:$N,Fluxo!$S:$S,"&gt;"&amp;FG$5,Fluxo!$S:$S,"&lt;="&amp;FH$5,Fluxo!$D:$D,$D38)</f>
        <v>0</v>
      </c>
      <c r="FI38" s="18">
        <f>SUMIFS(Fluxo!$N:$N,Fluxo!$S:$S,"&gt;"&amp;FH$5,Fluxo!$S:$S,"&lt;="&amp;FI$5,Fluxo!$D:$D,$D38)</f>
        <v>0</v>
      </c>
      <c r="FJ38" s="18">
        <f>SUMIFS(Fluxo!$N:$N,Fluxo!$S:$S,"&gt;"&amp;FI$5,Fluxo!$S:$S,"&lt;="&amp;FJ$5,Fluxo!$D:$D,$D38)</f>
        <v>0</v>
      </c>
      <c r="FK38" s="18">
        <f>SUMIFS(Fluxo!$N:$N,Fluxo!$S:$S,"&gt;"&amp;FJ$5,Fluxo!$S:$S,"&lt;="&amp;FK$5,Fluxo!$D:$D,$D38)</f>
        <v>0</v>
      </c>
      <c r="FL38" s="18">
        <f>SUMIFS(Fluxo!$N:$N,Fluxo!$S:$S,"&gt;"&amp;FK$5,Fluxo!$S:$S,"&lt;="&amp;FL$5,Fluxo!$D:$D,$D38)</f>
        <v>0</v>
      </c>
      <c r="FM38" s="18">
        <f>SUMIFS(Fluxo!$N:$N,Fluxo!$S:$S,"&gt;"&amp;FL$5,Fluxo!$S:$S,"&lt;="&amp;FM$5,Fluxo!$D:$D,$D38)</f>
        <v>0</v>
      </c>
      <c r="FN38" s="18">
        <f>SUMIFS(Fluxo!$N:$N,Fluxo!$S:$S,"&gt;"&amp;FM$5,Fluxo!$S:$S,"&lt;="&amp;FN$5,Fluxo!$D:$D,$D38)</f>
        <v>0</v>
      </c>
      <c r="FO38" s="18">
        <f>SUMIFS(Fluxo!$N:$N,Fluxo!$S:$S,"&gt;"&amp;FN$5,Fluxo!$S:$S,"&lt;="&amp;FO$5,Fluxo!$D:$D,$D38)</f>
        <v>0</v>
      </c>
      <c r="FP38" s="18">
        <f>SUMIFS(Fluxo!$N:$N,Fluxo!$S:$S,"&gt;"&amp;FO$5,Fluxo!$S:$S,"&lt;="&amp;FP$5,Fluxo!$D:$D,$D38)</f>
        <v>0</v>
      </c>
      <c r="FQ38" s="18">
        <f>SUMIFS(Fluxo!$N:$N,Fluxo!$S:$S,"&gt;"&amp;FP$5,Fluxo!$S:$S,"&lt;="&amp;FQ$5,Fluxo!$D:$D,$D38)</f>
        <v>0</v>
      </c>
      <c r="FR38" s="18">
        <f>SUMIFS(Fluxo!$N:$N,Fluxo!$S:$S,"&gt;"&amp;FQ$5,Fluxo!$S:$S,"&lt;="&amp;FR$5,Fluxo!$D:$D,$D38)</f>
        <v>0</v>
      </c>
      <c r="FS38" s="18">
        <f>SUMIFS(Fluxo!$N:$N,Fluxo!$S:$S,"&gt;"&amp;FR$5,Fluxo!$S:$S,"&lt;="&amp;FS$5,Fluxo!$D:$D,$D38)</f>
        <v>0</v>
      </c>
      <c r="FT38" s="18">
        <f>SUMIFS(Fluxo!$N:$N,Fluxo!$S:$S,"&gt;"&amp;FS$5,Fluxo!$S:$S,"&lt;="&amp;FT$5,Fluxo!$D:$D,$D38)</f>
        <v>0</v>
      </c>
      <c r="FU38" s="18">
        <f>SUMIFS(Fluxo!$N:$N,Fluxo!$S:$S,"&gt;"&amp;FT$5,Fluxo!$S:$S,"&lt;="&amp;FU$5,Fluxo!$D:$D,$D38)</f>
        <v>0</v>
      </c>
      <c r="FV38" s="18">
        <f>SUMIFS(Fluxo!$N:$N,Fluxo!$S:$S,"&gt;"&amp;FU$5,Fluxo!$S:$S,"&lt;="&amp;FV$5,Fluxo!$D:$D,$D38)</f>
        <v>0</v>
      </c>
      <c r="FW38" s="18">
        <f>SUMIFS(Fluxo!$N:$N,Fluxo!$S:$S,"&gt;"&amp;FV$5,Fluxo!$S:$S,"&lt;="&amp;FW$5,Fluxo!$D:$D,$D38)</f>
        <v>0</v>
      </c>
      <c r="FX38" s="18">
        <f>SUMIFS(Fluxo!$N:$N,Fluxo!$S:$S,"&gt;"&amp;FW$5,Fluxo!$S:$S,"&lt;="&amp;FX$5,Fluxo!$D:$D,$D38)</f>
        <v>0</v>
      </c>
      <c r="FY38" s="18">
        <f>SUMIFS(Fluxo!$N:$N,Fluxo!$S:$S,"&gt;"&amp;FX$5,Fluxo!$S:$S,"&lt;="&amp;FY$5,Fluxo!$D:$D,$D38)</f>
        <v>0</v>
      </c>
      <c r="FZ38" s="18">
        <f>SUMIFS(Fluxo!$N:$N,Fluxo!$S:$S,"&gt;"&amp;FY$5,Fluxo!$S:$S,"&lt;="&amp;FZ$5,Fluxo!$D:$D,$D38)</f>
        <v>0</v>
      </c>
      <c r="GA38" s="18">
        <f>SUMIFS(Fluxo!$N:$N,Fluxo!$S:$S,"&gt;"&amp;FZ$5,Fluxo!$S:$S,"&lt;="&amp;GA$5,Fluxo!$D:$D,$D38)</f>
        <v>0</v>
      </c>
      <c r="GB38" s="18">
        <f>SUMIFS(Fluxo!$N:$N,Fluxo!$S:$S,"&gt;"&amp;GA$5,Fluxo!$S:$S,"&lt;="&amp;GB$5,Fluxo!$D:$D,$D38)</f>
        <v>0</v>
      </c>
      <c r="GC38" s="18">
        <f>SUMIFS(Fluxo!$N:$N,Fluxo!$S:$S,"&gt;"&amp;GB$5,Fluxo!$S:$S,"&lt;="&amp;GC$5,Fluxo!$D:$D,$D38)</f>
        <v>0</v>
      </c>
      <c r="GD38" s="18">
        <f>SUMIFS(Fluxo!$N:$N,Fluxo!$S:$S,"&gt;"&amp;GC$5,Fluxo!$S:$S,"&lt;="&amp;GD$5,Fluxo!$D:$D,$D38)</f>
        <v>0</v>
      </c>
      <c r="GE38" s="18">
        <f>SUMIFS(Fluxo!$N:$N,Fluxo!$S:$S,"&gt;"&amp;GD$5,Fluxo!$S:$S,"&lt;="&amp;GE$5,Fluxo!$D:$D,$D38)</f>
        <v>0</v>
      </c>
      <c r="GF38" s="18">
        <f>SUMIFS(Fluxo!$N:$N,Fluxo!$S:$S,"&gt;"&amp;GE$5,Fluxo!$S:$S,"&lt;="&amp;GF$5,Fluxo!$D:$D,$D38)</f>
        <v>0</v>
      </c>
      <c r="GG38" s="18">
        <f>SUMIFS(Fluxo!$N:$N,Fluxo!$S:$S,"&gt;"&amp;GF$5,Fluxo!$S:$S,"&lt;="&amp;GG$5,Fluxo!$D:$D,$D38)</f>
        <v>0</v>
      </c>
      <c r="GH38" s="18">
        <f>SUMIFS(Fluxo!$N:$N,Fluxo!$S:$S,"&gt;"&amp;GG$5,Fluxo!$S:$S,"&lt;="&amp;GH$5,Fluxo!$D:$D,$D38)</f>
        <v>0</v>
      </c>
      <c r="GI38" s="18">
        <f>SUMIFS(Fluxo!$N:$N,Fluxo!$S:$S,"&gt;"&amp;GH$5,Fluxo!$S:$S,"&lt;="&amp;GI$5,Fluxo!$D:$D,$D38)</f>
        <v>0</v>
      </c>
      <c r="GJ38" s="18">
        <f>SUMIFS(Fluxo!$N:$N,Fluxo!$S:$S,"&gt;"&amp;GI$5,Fluxo!$S:$S,"&lt;="&amp;GJ$5,Fluxo!$D:$D,$D38)</f>
        <v>0</v>
      </c>
      <c r="GK38" s="18">
        <f>SUMIFS(Fluxo!$N:$N,Fluxo!$S:$S,"&gt;"&amp;GJ$5,Fluxo!$S:$S,"&lt;="&amp;GK$5,Fluxo!$D:$D,$D38)</f>
        <v>0</v>
      </c>
      <c r="GL38" s="18">
        <f>SUMIFS(Fluxo!$N:$N,Fluxo!$S:$S,"&gt;"&amp;GK$5,Fluxo!$S:$S,"&lt;="&amp;GL$5,Fluxo!$D:$D,$D38)</f>
        <v>0</v>
      </c>
      <c r="GM38" s="18">
        <f>SUMIFS(Fluxo!$N:$N,Fluxo!$S:$S,"&gt;"&amp;GL$5,Fluxo!$S:$S,"&lt;="&amp;GM$5,Fluxo!$D:$D,$D38)</f>
        <v>0</v>
      </c>
      <c r="GN38" s="18">
        <f>SUMIFS(Fluxo!$N:$N,Fluxo!$S:$S,"&gt;"&amp;GM$5,Fluxo!$S:$S,"&lt;="&amp;GN$5,Fluxo!$D:$D,$D38)</f>
        <v>0</v>
      </c>
      <c r="GO38" s="18">
        <f>SUMIFS(Fluxo!$N:$N,Fluxo!$S:$S,"&gt;"&amp;GN$5,Fluxo!$S:$S,"&lt;="&amp;GO$5,Fluxo!$D:$D,$D38)</f>
        <v>0</v>
      </c>
      <c r="GP38" s="18">
        <f>SUMIFS(Fluxo!$N:$N,Fluxo!$S:$S,"&gt;"&amp;GO$5,Fluxo!$S:$S,"&lt;="&amp;GP$5,Fluxo!$D:$D,$D38)</f>
        <v>0</v>
      </c>
      <c r="GQ38" s="18">
        <f>SUMIFS(Fluxo!$N:$N,Fluxo!$S:$S,"&gt;"&amp;GP$5,Fluxo!$S:$S,"&lt;="&amp;GQ$5,Fluxo!$D:$D,$D38)</f>
        <v>0</v>
      </c>
      <c r="GR38" s="18">
        <f>SUMIFS(Fluxo!$N:$N,Fluxo!$S:$S,"&gt;"&amp;GQ$5,Fluxo!$S:$S,"&lt;="&amp;GR$5,Fluxo!$D:$D,$D38)</f>
        <v>0</v>
      </c>
      <c r="GS38" s="18">
        <f>SUMIFS(Fluxo!$N:$N,Fluxo!$S:$S,"&gt;"&amp;GR$5,Fluxo!$S:$S,"&lt;="&amp;GS$5,Fluxo!$D:$D,$D38)</f>
        <v>0</v>
      </c>
      <c r="GT38" s="18">
        <f>SUMIFS(Fluxo!$N:$N,Fluxo!$S:$S,"&gt;"&amp;GS$5,Fluxo!$S:$S,"&lt;="&amp;GT$5,Fluxo!$D:$D,$D38)</f>
        <v>0</v>
      </c>
      <c r="GU38" s="18">
        <f>SUMIFS(Fluxo!$N:$N,Fluxo!$S:$S,"&gt;"&amp;GT$5,Fluxo!$S:$S,"&lt;="&amp;GU$5,Fluxo!$D:$D,$D38)</f>
        <v>0</v>
      </c>
      <c r="GV38" s="18">
        <f>SUMIFS(Fluxo!$N:$N,Fluxo!$S:$S,"&gt;"&amp;GU$5,Fluxo!$S:$S,"&lt;="&amp;GV$5,Fluxo!$D:$D,$D38)</f>
        <v>0</v>
      </c>
      <c r="GW38" s="18">
        <f>SUMIFS(Fluxo!$N:$N,Fluxo!$S:$S,"&gt;"&amp;GV$5,Fluxo!$S:$S,"&lt;="&amp;GW$5,Fluxo!$D:$D,$D38)</f>
        <v>0</v>
      </c>
      <c r="GX38" s="18">
        <f>SUMIFS(Fluxo!$N:$N,Fluxo!$S:$S,"&gt;"&amp;GW$5,Fluxo!$S:$S,"&lt;="&amp;GX$5,Fluxo!$D:$D,$D38)</f>
        <v>0</v>
      </c>
      <c r="GY38" s="18">
        <f>SUMIFS(Fluxo!$N:$N,Fluxo!$S:$S,"&gt;"&amp;GX$5,Fluxo!$S:$S,"&lt;="&amp;GY$5,Fluxo!$D:$D,$D38)</f>
        <v>0</v>
      </c>
      <c r="GZ38" s="18">
        <f>SUMIFS(Fluxo!$N:$N,Fluxo!$S:$S,"&gt;"&amp;GY$5,Fluxo!$S:$S,"&lt;="&amp;GZ$5,Fluxo!$D:$D,$D38)</f>
        <v>0</v>
      </c>
      <c r="HA38" s="18">
        <f>SUMIFS(Fluxo!$N:$N,Fluxo!$S:$S,"&gt;"&amp;GZ$5,Fluxo!$S:$S,"&lt;="&amp;HA$5,Fluxo!$D:$D,$D38)</f>
        <v>0</v>
      </c>
      <c r="HB38" s="18">
        <f>SUMIFS(Fluxo!$N:$N,Fluxo!$S:$S,"&gt;"&amp;HA$5,Fluxo!$S:$S,"&lt;="&amp;HB$5,Fluxo!$D:$D,$D38)</f>
        <v>0</v>
      </c>
      <c r="HC38" s="18">
        <f>SUMIFS(Fluxo!$N:$N,Fluxo!$S:$S,"&gt;"&amp;HB$5,Fluxo!$S:$S,"&lt;="&amp;HC$5,Fluxo!$D:$D,$D38)</f>
        <v>0</v>
      </c>
      <c r="HD38" s="18">
        <f>SUMIFS(Fluxo!$N:$N,Fluxo!$S:$S,"&gt;"&amp;HC$5,Fluxo!$S:$S,"&lt;="&amp;HD$5,Fluxo!$D:$D,$D38)</f>
        <v>0</v>
      </c>
      <c r="HE38" s="18">
        <f>SUMIFS(Fluxo!$N:$N,Fluxo!$S:$S,"&gt;"&amp;HD$5,Fluxo!$S:$S,"&lt;="&amp;HE$5,Fluxo!$D:$D,$D38)</f>
        <v>0</v>
      </c>
      <c r="HF38" s="18">
        <f>SUMIFS(Fluxo!$N:$N,Fluxo!$S:$S,"&gt;"&amp;HE$5,Fluxo!$S:$S,"&lt;="&amp;HF$5,Fluxo!$D:$D,$D38)</f>
        <v>0</v>
      </c>
    </row>
    <row r="39" spans="1:214" s="16" customFormat="1">
      <c r="A39" s="20">
        <f t="shared" si="15"/>
        <v>29</v>
      </c>
      <c r="B39" s="140" t="str">
        <f>'Check Carteira'!C31</f>
        <v>E.1016.99.01.0094</v>
      </c>
      <c r="C39" s="19">
        <v>1</v>
      </c>
      <c r="D39" s="129" t="str">
        <f>'Check Carteira'!F31</f>
        <v>A-0094</v>
      </c>
      <c r="E39" s="21">
        <f>IFERROR(INDEX(Contratos!L:L,MATCH(D39,Contratos!R:R,0)),"")</f>
        <v>45371</v>
      </c>
      <c r="F39" s="139">
        <f>IFERROR(INDEX(Contratos!G:G,MATCH(D39,Contratos!R:R,0)),"")</f>
        <v>1043766</v>
      </c>
      <c r="G39" s="83" t="str">
        <f ca="1">IFERROR(XNPV(#REF!,OFFSET(J39,0,MATCH(EOMONTH(E39,0),$J$5:$HF$5,0)-1,1,COUNT($J$5:$HF$5)-MATCH(EOMONTH(E39,0),$J$5:$HF$5,0)+1),OFFSET($J$5,0,MATCH(EOMONTH(E39,0),$J$5:$HF$5,0)-1,1,COUNT($J$5:$HF$5)-MATCH(EOMONTH(E39,0),$J$5:$HF$5,0)+1)),"")</f>
        <v/>
      </c>
      <c r="H39" s="83">
        <f t="shared" si="16"/>
        <v>1082820.7699999998</v>
      </c>
      <c r="I39" s="18"/>
      <c r="J39" s="18">
        <f>SUMIFS(Fluxo!$N:$N,Fluxo!$S:$S,"&gt;"&amp;I$5,Fluxo!$S:$S,"&lt;="&amp;J$5,Fluxo!$D:$D,$D39)</f>
        <v>0</v>
      </c>
      <c r="K39" s="18">
        <f>SUMIFS(Fluxo!$N:$N,Fluxo!$S:$S,"&gt;"&amp;J$5,Fluxo!$S:$S,"&lt;="&amp;K$5,Fluxo!$D:$D,$D39)</f>
        <v>0</v>
      </c>
      <c r="L39" s="18">
        <f>SUMIFS(Fluxo!$N:$N,Fluxo!$S:$S,"&gt;"&amp;K$5,Fluxo!$S:$S,"&lt;="&amp;L$5,Fluxo!$D:$D,$D39)</f>
        <v>0</v>
      </c>
      <c r="M39" s="18">
        <f>SUMIFS(Fluxo!$N:$N,Fluxo!$S:$S,"&gt;"&amp;L$5,Fluxo!$S:$S,"&lt;="&amp;M$5,Fluxo!$D:$D,$D39)</f>
        <v>0</v>
      </c>
      <c r="N39" s="18">
        <f>SUMIFS(Fluxo!$N:$N,Fluxo!$S:$S,"&gt;"&amp;M$5,Fluxo!$S:$S,"&lt;="&amp;N$5,Fluxo!$D:$D,$D39)</f>
        <v>0</v>
      </c>
      <c r="O39" s="18">
        <f>SUMIFS(Fluxo!$N:$N,Fluxo!$S:$S,"&gt;"&amp;N$5,Fluxo!$S:$S,"&lt;="&amp;O$5,Fluxo!$D:$D,$D39)</f>
        <v>0</v>
      </c>
      <c r="P39" s="18">
        <f>SUMIFS(Fluxo!$N:$N,Fluxo!$S:$S,"&gt;"&amp;O$5,Fluxo!$S:$S,"&lt;="&amp;P$5,Fluxo!$D:$D,$D39)</f>
        <v>0</v>
      </c>
      <c r="Q39" s="18">
        <f>SUMIFS(Fluxo!$N:$N,Fluxo!$S:$S,"&gt;"&amp;P$5,Fluxo!$S:$S,"&lt;="&amp;Q$5,Fluxo!$D:$D,$D39)</f>
        <v>0</v>
      </c>
      <c r="R39" s="18">
        <f>SUMIFS(Fluxo!$N:$N,Fluxo!$S:$S,"&gt;"&amp;Q$5,Fluxo!$S:$S,"&lt;="&amp;R$5,Fluxo!$D:$D,$D39)</f>
        <v>0</v>
      </c>
      <c r="S39" s="18">
        <f>SUMIFS(Fluxo!$N:$N,Fluxo!$S:$S,"&gt;"&amp;R$5,Fluxo!$S:$S,"&lt;="&amp;S$5,Fluxo!$D:$D,$D39)</f>
        <v>0</v>
      </c>
      <c r="T39" s="18">
        <f>SUMIFS(Fluxo!$N:$N,Fluxo!$S:$S,"&gt;"&amp;S$5,Fluxo!$S:$S,"&lt;="&amp;T$5,Fluxo!$D:$D,$D39)</f>
        <v>0</v>
      </c>
      <c r="U39" s="18">
        <f>SUMIFS(Fluxo!$N:$N,Fluxo!$S:$S,"&gt;"&amp;T$5,Fluxo!$S:$S,"&lt;="&amp;U$5,Fluxo!$D:$D,$D39)</f>
        <v>27500</v>
      </c>
      <c r="V39" s="18">
        <f>SUMIFS(Fluxo!$N:$N,Fluxo!$S:$S,"&gt;"&amp;U$5,Fluxo!$S:$S,"&lt;="&amp;V$5,Fluxo!$D:$D,$D39)</f>
        <v>7509.86</v>
      </c>
      <c r="W39" s="18">
        <f>SUMIFS(Fluxo!$N:$N,Fluxo!$S:$S,"&gt;"&amp;V$5,Fluxo!$S:$S,"&lt;="&amp;W$5,Fluxo!$D:$D,$D39)</f>
        <v>5020.5600000000004</v>
      </c>
      <c r="X39" s="18">
        <f>SUMIFS(Fluxo!$N:$N,Fluxo!$S:$S,"&gt;"&amp;W$5,Fluxo!$S:$S,"&lt;="&amp;X$5,Fluxo!$D:$D,$D39)</f>
        <v>2523.23</v>
      </c>
      <c r="Y39" s="18">
        <f>SUMIFS(Fluxo!$N:$N,Fluxo!$S:$S,"&gt;"&amp;X$5,Fluxo!$S:$S,"&lt;="&amp;Y$5,Fluxo!$D:$D,$D39)</f>
        <v>0</v>
      </c>
      <c r="Z39" s="18">
        <f>SUMIFS(Fluxo!$N:$N,Fluxo!$S:$S,"&gt;"&amp;Y$5,Fluxo!$S:$S,"&lt;="&amp;Z$5,Fluxo!$D:$D,$D39)</f>
        <v>5126.3599999999997</v>
      </c>
      <c r="AA39" s="18">
        <f>SUMIFS(Fluxo!$N:$N,Fluxo!$S:$S,"&gt;"&amp;Z$5,Fluxo!$S:$S,"&lt;="&amp;AA$5,Fluxo!$D:$D,$D39)</f>
        <v>56452.68</v>
      </c>
      <c r="AB39" s="18">
        <f>SUMIFS(Fluxo!$N:$N,Fluxo!$S:$S,"&gt;"&amp;AA$5,Fluxo!$S:$S,"&lt;="&amp;AB$5,Fluxo!$D:$D,$D39)</f>
        <v>5199.43</v>
      </c>
      <c r="AC39" s="18">
        <f>SUMIFS(Fluxo!$N:$N,Fluxo!$S:$S,"&gt;"&amp;AB$5,Fluxo!$S:$S,"&lt;="&amp;AC$5,Fluxo!$D:$D,$D39)</f>
        <v>5199.43</v>
      </c>
      <c r="AD39" s="18">
        <f>SUMIFS(Fluxo!$N:$N,Fluxo!$S:$S,"&gt;"&amp;AC$5,Fluxo!$S:$S,"&lt;="&amp;AD$5,Fluxo!$D:$D,$D39)</f>
        <v>5199.43</v>
      </c>
      <c r="AE39" s="18">
        <f>SUMIFS(Fluxo!$N:$N,Fluxo!$S:$S,"&gt;"&amp;AD$5,Fluxo!$S:$S,"&lt;="&amp;AE$5,Fluxo!$D:$D,$D39)</f>
        <v>5199.43</v>
      </c>
      <c r="AF39" s="18">
        <f>SUMIFS(Fluxo!$N:$N,Fluxo!$S:$S,"&gt;"&amp;AE$5,Fluxo!$S:$S,"&lt;="&amp;AF$5,Fluxo!$D:$D,$D39)</f>
        <v>5199.43</v>
      </c>
      <c r="AG39" s="18">
        <f>SUMIFS(Fluxo!$N:$N,Fluxo!$S:$S,"&gt;"&amp;AF$5,Fluxo!$S:$S,"&lt;="&amp;AG$5,Fluxo!$D:$D,$D39)</f>
        <v>67124.44</v>
      </c>
      <c r="AH39" s="18">
        <f>SUMIFS(Fluxo!$N:$N,Fluxo!$S:$S,"&gt;"&amp;AG$5,Fluxo!$S:$S,"&lt;="&amp;AH$5,Fluxo!$D:$D,$D39)</f>
        <v>5199.43</v>
      </c>
      <c r="AI39" s="18">
        <f>SUMIFS(Fluxo!$N:$N,Fluxo!$S:$S,"&gt;"&amp;AH$5,Fluxo!$S:$S,"&lt;="&amp;AI$5,Fluxo!$D:$D,$D39)</f>
        <v>5199.43</v>
      </c>
      <c r="AJ39" s="18">
        <f>SUMIFS(Fluxo!$N:$N,Fluxo!$S:$S,"&gt;"&amp;AI$5,Fluxo!$S:$S,"&lt;="&amp;AJ$5,Fluxo!$D:$D,$D39)</f>
        <v>5199.43</v>
      </c>
      <c r="AK39" s="18">
        <f>SUMIFS(Fluxo!$N:$N,Fluxo!$S:$S,"&gt;"&amp;AJ$5,Fluxo!$S:$S,"&lt;="&amp;AK$5,Fluxo!$D:$D,$D39)</f>
        <v>5199.43</v>
      </c>
      <c r="AL39" s="18">
        <f>SUMIFS(Fluxo!$N:$N,Fluxo!$S:$S,"&gt;"&amp;AK$5,Fluxo!$S:$S,"&lt;="&amp;AL$5,Fluxo!$D:$D,$D39)</f>
        <v>5199.43</v>
      </c>
      <c r="AM39" s="18">
        <f>SUMIFS(Fluxo!$N:$N,Fluxo!$S:$S,"&gt;"&amp;AL$5,Fluxo!$S:$S,"&lt;="&amp;AM$5,Fluxo!$D:$D,$D39)</f>
        <v>77991.41</v>
      </c>
      <c r="AN39" s="18">
        <f>SUMIFS(Fluxo!$N:$N,Fluxo!$S:$S,"&gt;"&amp;AM$5,Fluxo!$S:$S,"&lt;="&amp;AN$5,Fluxo!$D:$D,$D39)</f>
        <v>5199.43</v>
      </c>
      <c r="AO39" s="18">
        <f>SUMIFS(Fluxo!$N:$N,Fluxo!$S:$S,"&gt;"&amp;AN$5,Fluxo!$S:$S,"&lt;="&amp;AO$5,Fluxo!$D:$D,$D39)</f>
        <v>5199.43</v>
      </c>
      <c r="AP39" s="18">
        <f>SUMIFS(Fluxo!$N:$N,Fluxo!$S:$S,"&gt;"&amp;AO$5,Fluxo!$S:$S,"&lt;="&amp;AP$5,Fluxo!$D:$D,$D39)</f>
        <v>5199.43</v>
      </c>
      <c r="AQ39" s="18">
        <f>SUMIFS(Fluxo!$N:$N,Fluxo!$S:$S,"&gt;"&amp;AP$5,Fluxo!$S:$S,"&lt;="&amp;AQ$5,Fluxo!$D:$D,$D39)</f>
        <v>5199.43</v>
      </c>
      <c r="AR39" s="18">
        <f>SUMIFS(Fluxo!$N:$N,Fluxo!$S:$S,"&gt;"&amp;AQ$5,Fluxo!$S:$S,"&lt;="&amp;AR$5,Fluxo!$D:$D,$D39)</f>
        <v>5199.43</v>
      </c>
      <c r="AS39" s="18">
        <f>SUMIFS(Fluxo!$N:$N,Fluxo!$S:$S,"&gt;"&amp;AR$5,Fluxo!$S:$S,"&lt;="&amp;AS$5,Fluxo!$D:$D,$D39)</f>
        <v>83190.84</v>
      </c>
      <c r="AT39" s="18">
        <f>SUMIFS(Fluxo!$N:$N,Fluxo!$S:$S,"&gt;"&amp;AS$5,Fluxo!$S:$S,"&lt;="&amp;AT$5,Fluxo!$D:$D,$D39)</f>
        <v>5199.43</v>
      </c>
      <c r="AU39" s="18">
        <f>SUMIFS(Fluxo!$N:$N,Fluxo!$S:$S,"&gt;"&amp;AT$5,Fluxo!$S:$S,"&lt;="&amp;AU$5,Fluxo!$D:$D,$D39)</f>
        <v>666566.57999999996</v>
      </c>
      <c r="AV39" s="18">
        <f>SUMIFS(Fluxo!$N:$N,Fluxo!$S:$S,"&gt;"&amp;AU$5,Fluxo!$S:$S,"&lt;="&amp;AV$5,Fluxo!$D:$D,$D39)</f>
        <v>0</v>
      </c>
      <c r="AW39" s="18">
        <f>SUMIFS(Fluxo!$N:$N,Fluxo!$S:$S,"&gt;"&amp;AV$5,Fluxo!$S:$S,"&lt;="&amp;AW$5,Fluxo!$D:$D,$D39)</f>
        <v>0</v>
      </c>
      <c r="AX39" s="18">
        <f>SUMIFS(Fluxo!$N:$N,Fluxo!$S:$S,"&gt;"&amp;AW$5,Fluxo!$S:$S,"&lt;="&amp;AX$5,Fluxo!$D:$D,$D39)</f>
        <v>0</v>
      </c>
      <c r="AY39" s="18">
        <f>SUMIFS(Fluxo!$N:$N,Fluxo!$S:$S,"&gt;"&amp;AX$5,Fluxo!$S:$S,"&lt;="&amp;AY$5,Fluxo!$D:$D,$D39)</f>
        <v>0</v>
      </c>
      <c r="AZ39" s="18">
        <f>SUMIFS(Fluxo!$N:$N,Fluxo!$S:$S,"&gt;"&amp;AY$5,Fluxo!$S:$S,"&lt;="&amp;AZ$5,Fluxo!$D:$D,$D39)</f>
        <v>0</v>
      </c>
      <c r="BA39" s="18">
        <f>SUMIFS(Fluxo!$N:$N,Fluxo!$S:$S,"&gt;"&amp;AZ$5,Fluxo!$S:$S,"&lt;="&amp;BA$5,Fluxo!$D:$D,$D39)</f>
        <v>0</v>
      </c>
      <c r="BB39" s="18">
        <f>SUMIFS(Fluxo!$N:$N,Fluxo!$S:$S,"&gt;"&amp;BA$5,Fluxo!$S:$S,"&lt;="&amp;BB$5,Fluxo!$D:$D,$D39)</f>
        <v>0</v>
      </c>
      <c r="BC39" s="18">
        <f>SUMIFS(Fluxo!$N:$N,Fluxo!$S:$S,"&gt;"&amp;BB$5,Fluxo!$S:$S,"&lt;="&amp;BC$5,Fluxo!$D:$D,$D39)</f>
        <v>0</v>
      </c>
      <c r="BD39" s="18">
        <f>SUMIFS(Fluxo!$N:$N,Fluxo!$S:$S,"&gt;"&amp;BC$5,Fluxo!$S:$S,"&lt;="&amp;BD$5,Fluxo!$D:$D,$D39)</f>
        <v>0</v>
      </c>
      <c r="BE39" s="18">
        <f>SUMIFS(Fluxo!$N:$N,Fluxo!$S:$S,"&gt;"&amp;BD$5,Fluxo!$S:$S,"&lt;="&amp;BE$5,Fluxo!$D:$D,$D39)</f>
        <v>0</v>
      </c>
      <c r="BF39" s="18">
        <f>SUMIFS(Fluxo!$N:$N,Fluxo!$S:$S,"&gt;"&amp;BE$5,Fluxo!$S:$S,"&lt;="&amp;BF$5,Fluxo!$D:$D,$D39)</f>
        <v>623.92999999999995</v>
      </c>
      <c r="BG39" s="18">
        <f>SUMIFS(Fluxo!$N:$N,Fluxo!$S:$S,"&gt;"&amp;BF$5,Fluxo!$S:$S,"&lt;="&amp;BG$5,Fluxo!$D:$D,$D39)</f>
        <v>0</v>
      </c>
      <c r="BH39" s="18">
        <f>SUMIFS(Fluxo!$N:$N,Fluxo!$S:$S,"&gt;"&amp;BG$5,Fluxo!$S:$S,"&lt;="&amp;BH$5,Fluxo!$D:$D,$D39)</f>
        <v>0</v>
      </c>
      <c r="BI39" s="18">
        <f>SUMIFS(Fluxo!$N:$N,Fluxo!$S:$S,"&gt;"&amp;BH$5,Fluxo!$S:$S,"&lt;="&amp;BI$5,Fluxo!$D:$D,$D39)</f>
        <v>0</v>
      </c>
      <c r="BJ39" s="18">
        <f>SUMIFS(Fluxo!$N:$N,Fluxo!$S:$S,"&gt;"&amp;BI$5,Fluxo!$S:$S,"&lt;="&amp;BJ$5,Fluxo!$D:$D,$D39)</f>
        <v>0</v>
      </c>
      <c r="BK39" s="18">
        <f>SUMIFS(Fluxo!$N:$N,Fluxo!$S:$S,"&gt;"&amp;BJ$5,Fluxo!$S:$S,"&lt;="&amp;BK$5,Fluxo!$D:$D,$D39)</f>
        <v>0</v>
      </c>
      <c r="BL39" s="18">
        <f>SUMIFS(Fluxo!$N:$N,Fluxo!$S:$S,"&gt;"&amp;BK$5,Fluxo!$S:$S,"&lt;="&amp;BL$5,Fluxo!$D:$D,$D39)</f>
        <v>0</v>
      </c>
      <c r="BM39" s="18">
        <f>SUMIFS(Fluxo!$N:$N,Fluxo!$S:$S,"&gt;"&amp;BL$5,Fluxo!$S:$S,"&lt;="&amp;BM$5,Fluxo!$D:$D,$D39)</f>
        <v>0</v>
      </c>
      <c r="BN39" s="18">
        <f>SUMIFS(Fluxo!$N:$N,Fluxo!$S:$S,"&gt;"&amp;BM$5,Fluxo!$S:$S,"&lt;="&amp;BN$5,Fluxo!$D:$D,$D39)</f>
        <v>0</v>
      </c>
      <c r="BO39" s="18">
        <f>SUMIFS(Fluxo!$N:$N,Fluxo!$S:$S,"&gt;"&amp;BN$5,Fluxo!$S:$S,"&lt;="&amp;BO$5,Fluxo!$D:$D,$D39)</f>
        <v>0</v>
      </c>
      <c r="BP39" s="18">
        <f>SUMIFS(Fluxo!$N:$N,Fluxo!$S:$S,"&gt;"&amp;BO$5,Fluxo!$S:$S,"&lt;="&amp;BP$5,Fluxo!$D:$D,$D39)</f>
        <v>0</v>
      </c>
      <c r="BQ39" s="18">
        <f>SUMIFS(Fluxo!$N:$N,Fluxo!$S:$S,"&gt;"&amp;BP$5,Fluxo!$S:$S,"&lt;="&amp;BQ$5,Fluxo!$D:$D,$D39)</f>
        <v>0</v>
      </c>
      <c r="BR39" s="18">
        <f>SUMIFS(Fluxo!$N:$N,Fluxo!$S:$S,"&gt;"&amp;BQ$5,Fluxo!$S:$S,"&lt;="&amp;BR$5,Fluxo!$D:$D,$D39)</f>
        <v>0</v>
      </c>
      <c r="BS39" s="18">
        <f>SUMIFS(Fluxo!$N:$N,Fluxo!$S:$S,"&gt;"&amp;BR$5,Fluxo!$S:$S,"&lt;="&amp;BS$5,Fluxo!$D:$D,$D39)</f>
        <v>0</v>
      </c>
      <c r="BT39" s="18">
        <f>SUMIFS(Fluxo!$N:$N,Fluxo!$S:$S,"&gt;"&amp;BS$5,Fluxo!$S:$S,"&lt;="&amp;BT$5,Fluxo!$D:$D,$D39)</f>
        <v>0</v>
      </c>
      <c r="BU39" s="18">
        <f>SUMIFS(Fluxo!$N:$N,Fluxo!$S:$S,"&gt;"&amp;BT$5,Fluxo!$S:$S,"&lt;="&amp;BU$5,Fluxo!$D:$D,$D39)</f>
        <v>0</v>
      </c>
      <c r="BV39" s="18">
        <f>SUMIFS(Fluxo!$N:$N,Fluxo!$S:$S,"&gt;"&amp;BU$5,Fluxo!$S:$S,"&lt;="&amp;BV$5,Fluxo!$D:$D,$D39)</f>
        <v>0</v>
      </c>
      <c r="BW39" s="18">
        <f>SUMIFS(Fluxo!$N:$N,Fluxo!$S:$S,"&gt;"&amp;BV$5,Fluxo!$S:$S,"&lt;="&amp;BW$5,Fluxo!$D:$D,$D39)</f>
        <v>0</v>
      </c>
      <c r="BX39" s="18">
        <f>SUMIFS(Fluxo!$N:$N,Fluxo!$S:$S,"&gt;"&amp;BW$5,Fluxo!$S:$S,"&lt;="&amp;BX$5,Fluxo!$D:$D,$D39)</f>
        <v>0</v>
      </c>
      <c r="BY39" s="18">
        <f>SUMIFS(Fluxo!$N:$N,Fluxo!$S:$S,"&gt;"&amp;BX$5,Fluxo!$S:$S,"&lt;="&amp;BY$5,Fluxo!$D:$D,$D39)</f>
        <v>0</v>
      </c>
      <c r="BZ39" s="18">
        <f>SUMIFS(Fluxo!$N:$N,Fluxo!$S:$S,"&gt;"&amp;BY$5,Fluxo!$S:$S,"&lt;="&amp;BZ$5,Fluxo!$D:$D,$D39)</f>
        <v>0</v>
      </c>
      <c r="CA39" s="18">
        <f>SUMIFS(Fluxo!$N:$N,Fluxo!$S:$S,"&gt;"&amp;BZ$5,Fluxo!$S:$S,"&lt;="&amp;CA$5,Fluxo!$D:$D,$D39)</f>
        <v>0</v>
      </c>
      <c r="CB39" s="18">
        <f>SUMIFS(Fluxo!$N:$N,Fluxo!$S:$S,"&gt;"&amp;CA$5,Fluxo!$S:$S,"&lt;="&amp;CB$5,Fluxo!$D:$D,$D39)</f>
        <v>0</v>
      </c>
      <c r="CC39" s="18">
        <f>SUMIFS(Fluxo!$N:$N,Fluxo!$S:$S,"&gt;"&amp;CB$5,Fluxo!$S:$S,"&lt;="&amp;CC$5,Fluxo!$D:$D,$D39)</f>
        <v>0</v>
      </c>
      <c r="CD39" s="18">
        <f>SUMIFS(Fluxo!$N:$N,Fluxo!$S:$S,"&gt;"&amp;CC$5,Fluxo!$S:$S,"&lt;="&amp;CD$5,Fluxo!$D:$D,$D39)</f>
        <v>0</v>
      </c>
      <c r="CE39" s="18">
        <f>SUMIFS(Fluxo!$N:$N,Fluxo!$S:$S,"&gt;"&amp;CD$5,Fluxo!$S:$S,"&lt;="&amp;CE$5,Fluxo!$D:$D,$D39)</f>
        <v>0</v>
      </c>
      <c r="CF39" s="18">
        <f>SUMIFS(Fluxo!$N:$N,Fluxo!$S:$S,"&gt;"&amp;CE$5,Fluxo!$S:$S,"&lt;="&amp;CF$5,Fluxo!$D:$D,$D39)</f>
        <v>0</v>
      </c>
      <c r="CG39" s="18">
        <f>SUMIFS(Fluxo!$N:$N,Fluxo!$S:$S,"&gt;"&amp;CF$5,Fluxo!$S:$S,"&lt;="&amp;CG$5,Fluxo!$D:$D,$D39)</f>
        <v>0</v>
      </c>
      <c r="CH39" s="18">
        <f>SUMIFS(Fluxo!$N:$N,Fluxo!$S:$S,"&gt;"&amp;CG$5,Fluxo!$S:$S,"&lt;="&amp;CH$5,Fluxo!$D:$D,$D39)</f>
        <v>0</v>
      </c>
      <c r="CI39" s="18">
        <f>SUMIFS(Fluxo!$N:$N,Fluxo!$S:$S,"&gt;"&amp;CH$5,Fluxo!$S:$S,"&lt;="&amp;CI$5,Fluxo!$D:$D,$D39)</f>
        <v>0</v>
      </c>
      <c r="CJ39" s="18">
        <f>SUMIFS(Fluxo!$N:$N,Fluxo!$S:$S,"&gt;"&amp;CI$5,Fluxo!$S:$S,"&lt;="&amp;CJ$5,Fluxo!$D:$D,$D39)</f>
        <v>0</v>
      </c>
      <c r="CK39" s="18">
        <f>SUMIFS(Fluxo!$N:$N,Fluxo!$S:$S,"&gt;"&amp;CJ$5,Fluxo!$S:$S,"&lt;="&amp;CK$5,Fluxo!$D:$D,$D39)</f>
        <v>0</v>
      </c>
      <c r="CL39" s="18">
        <f>SUMIFS(Fluxo!$N:$N,Fluxo!$S:$S,"&gt;"&amp;CK$5,Fluxo!$S:$S,"&lt;="&amp;CL$5,Fluxo!$D:$D,$D39)</f>
        <v>0</v>
      </c>
      <c r="CM39" s="18">
        <f>SUMIFS(Fluxo!$N:$N,Fluxo!$S:$S,"&gt;"&amp;CL$5,Fluxo!$S:$S,"&lt;="&amp;CM$5,Fluxo!$D:$D,$D39)</f>
        <v>0</v>
      </c>
      <c r="CN39" s="18">
        <f>SUMIFS(Fluxo!$N:$N,Fluxo!$S:$S,"&gt;"&amp;CM$5,Fluxo!$S:$S,"&lt;="&amp;CN$5,Fluxo!$D:$D,$D39)</f>
        <v>0</v>
      </c>
      <c r="CO39" s="18">
        <f>SUMIFS(Fluxo!$N:$N,Fluxo!$S:$S,"&gt;"&amp;CN$5,Fluxo!$S:$S,"&lt;="&amp;CO$5,Fluxo!$D:$D,$D39)</f>
        <v>0</v>
      </c>
      <c r="CP39" s="18">
        <f>SUMIFS(Fluxo!$N:$N,Fluxo!$S:$S,"&gt;"&amp;CO$5,Fluxo!$S:$S,"&lt;="&amp;CP$5,Fluxo!$D:$D,$D39)</f>
        <v>0</v>
      </c>
      <c r="CQ39" s="18">
        <f>SUMIFS(Fluxo!$N:$N,Fluxo!$S:$S,"&gt;"&amp;CP$5,Fluxo!$S:$S,"&lt;="&amp;CQ$5,Fluxo!$D:$D,$D39)</f>
        <v>0</v>
      </c>
      <c r="CR39" s="18">
        <f>SUMIFS(Fluxo!$N:$N,Fluxo!$S:$S,"&gt;"&amp;CQ$5,Fluxo!$S:$S,"&lt;="&amp;CR$5,Fluxo!$D:$D,$D39)</f>
        <v>0</v>
      </c>
      <c r="CS39" s="18">
        <f>SUMIFS(Fluxo!$N:$N,Fluxo!$S:$S,"&gt;"&amp;CR$5,Fluxo!$S:$S,"&lt;="&amp;CS$5,Fluxo!$D:$D,$D39)</f>
        <v>0</v>
      </c>
      <c r="CT39" s="18">
        <f>SUMIFS(Fluxo!$N:$N,Fluxo!$S:$S,"&gt;"&amp;CS$5,Fluxo!$S:$S,"&lt;="&amp;CT$5,Fluxo!$D:$D,$D39)</f>
        <v>0</v>
      </c>
      <c r="CU39" s="18">
        <f>SUMIFS(Fluxo!$N:$N,Fluxo!$S:$S,"&gt;"&amp;CT$5,Fluxo!$S:$S,"&lt;="&amp;CU$5,Fluxo!$D:$D,$D39)</f>
        <v>0</v>
      </c>
      <c r="CV39" s="18">
        <f>SUMIFS(Fluxo!$N:$N,Fluxo!$S:$S,"&gt;"&amp;CU$5,Fluxo!$S:$S,"&lt;="&amp;CV$5,Fluxo!$D:$D,$D39)</f>
        <v>0</v>
      </c>
      <c r="CW39" s="18">
        <f>SUMIFS(Fluxo!$N:$N,Fluxo!$S:$S,"&gt;"&amp;CV$5,Fluxo!$S:$S,"&lt;="&amp;CW$5,Fluxo!$D:$D,$D39)</f>
        <v>0</v>
      </c>
      <c r="CX39" s="18">
        <f>SUMIFS(Fluxo!$N:$N,Fluxo!$S:$S,"&gt;"&amp;CW$5,Fluxo!$S:$S,"&lt;="&amp;CX$5,Fluxo!$D:$D,$D39)</f>
        <v>0</v>
      </c>
      <c r="CY39" s="18">
        <f>SUMIFS(Fluxo!$N:$N,Fluxo!$S:$S,"&gt;"&amp;CX$5,Fluxo!$S:$S,"&lt;="&amp;CY$5,Fluxo!$D:$D,$D39)</f>
        <v>0</v>
      </c>
      <c r="CZ39" s="18">
        <f>SUMIFS(Fluxo!$N:$N,Fluxo!$S:$S,"&gt;"&amp;CY$5,Fluxo!$S:$S,"&lt;="&amp;CZ$5,Fluxo!$D:$D,$D39)</f>
        <v>0</v>
      </c>
      <c r="DA39" s="18">
        <f>SUMIFS(Fluxo!$N:$N,Fluxo!$S:$S,"&gt;"&amp;CZ$5,Fluxo!$S:$S,"&lt;="&amp;DA$5,Fluxo!$D:$D,$D39)</f>
        <v>0</v>
      </c>
      <c r="DB39" s="18">
        <f>SUMIFS(Fluxo!$N:$N,Fluxo!$S:$S,"&gt;"&amp;DA$5,Fluxo!$S:$S,"&lt;="&amp;DB$5,Fluxo!$D:$D,$D39)</f>
        <v>0</v>
      </c>
      <c r="DC39" s="18">
        <f>SUMIFS(Fluxo!$N:$N,Fluxo!$S:$S,"&gt;"&amp;DB$5,Fluxo!$S:$S,"&lt;="&amp;DC$5,Fluxo!$D:$D,$D39)</f>
        <v>0</v>
      </c>
      <c r="DD39" s="18">
        <f>SUMIFS(Fluxo!$N:$N,Fluxo!$S:$S,"&gt;"&amp;DC$5,Fluxo!$S:$S,"&lt;="&amp;DD$5,Fluxo!$D:$D,$D39)</f>
        <v>0</v>
      </c>
      <c r="DE39" s="18">
        <f>SUMIFS(Fluxo!$N:$N,Fluxo!$S:$S,"&gt;"&amp;DD$5,Fluxo!$S:$S,"&lt;="&amp;DE$5,Fluxo!$D:$D,$D39)</f>
        <v>0</v>
      </c>
      <c r="DF39" s="18">
        <f>SUMIFS(Fluxo!$N:$N,Fluxo!$S:$S,"&gt;"&amp;DE$5,Fluxo!$S:$S,"&lt;="&amp;DF$5,Fluxo!$D:$D,$D39)</f>
        <v>0</v>
      </c>
      <c r="DG39" s="18">
        <f>SUMIFS(Fluxo!$N:$N,Fluxo!$S:$S,"&gt;"&amp;DF$5,Fluxo!$S:$S,"&lt;="&amp;DG$5,Fluxo!$D:$D,$D39)</f>
        <v>0</v>
      </c>
      <c r="DH39" s="18">
        <f>SUMIFS(Fluxo!$N:$N,Fluxo!$S:$S,"&gt;"&amp;DG$5,Fluxo!$S:$S,"&lt;="&amp;DH$5,Fluxo!$D:$D,$D39)</f>
        <v>0</v>
      </c>
      <c r="DI39" s="18">
        <f>SUMIFS(Fluxo!$N:$N,Fluxo!$S:$S,"&gt;"&amp;DH$5,Fluxo!$S:$S,"&lt;="&amp;DI$5,Fluxo!$D:$D,$D39)</f>
        <v>0</v>
      </c>
      <c r="DJ39" s="18">
        <f>SUMIFS(Fluxo!$N:$N,Fluxo!$S:$S,"&gt;"&amp;DI$5,Fluxo!$S:$S,"&lt;="&amp;DJ$5,Fluxo!$D:$D,$D39)</f>
        <v>0</v>
      </c>
      <c r="DK39" s="18">
        <f>SUMIFS(Fluxo!$N:$N,Fluxo!$S:$S,"&gt;"&amp;DJ$5,Fluxo!$S:$S,"&lt;="&amp;DK$5,Fluxo!$D:$D,$D39)</f>
        <v>0</v>
      </c>
      <c r="DL39" s="18">
        <f>SUMIFS(Fluxo!$N:$N,Fluxo!$S:$S,"&gt;"&amp;DK$5,Fluxo!$S:$S,"&lt;="&amp;DL$5,Fluxo!$D:$D,$D39)</f>
        <v>0</v>
      </c>
      <c r="DM39" s="18">
        <f>SUMIFS(Fluxo!$N:$N,Fluxo!$S:$S,"&gt;"&amp;DL$5,Fluxo!$S:$S,"&lt;="&amp;DM$5,Fluxo!$D:$D,$D39)</f>
        <v>0</v>
      </c>
      <c r="DN39" s="18">
        <f>SUMIFS(Fluxo!$N:$N,Fluxo!$S:$S,"&gt;"&amp;DM$5,Fluxo!$S:$S,"&lt;="&amp;DN$5,Fluxo!$D:$D,$D39)</f>
        <v>0</v>
      </c>
      <c r="DO39" s="18">
        <f>SUMIFS(Fluxo!$N:$N,Fluxo!$S:$S,"&gt;"&amp;DN$5,Fluxo!$S:$S,"&lt;="&amp;DO$5,Fluxo!$D:$D,$D39)</f>
        <v>0</v>
      </c>
      <c r="DP39" s="18">
        <f>SUMIFS(Fluxo!$N:$N,Fluxo!$S:$S,"&gt;"&amp;DO$5,Fluxo!$S:$S,"&lt;="&amp;DP$5,Fluxo!$D:$D,$D39)</f>
        <v>0</v>
      </c>
      <c r="DQ39" s="18">
        <f>SUMIFS(Fluxo!$N:$N,Fluxo!$S:$S,"&gt;"&amp;DP$5,Fluxo!$S:$S,"&lt;="&amp;DQ$5,Fluxo!$D:$D,$D39)</f>
        <v>0</v>
      </c>
      <c r="DR39" s="18">
        <f>SUMIFS(Fluxo!$N:$N,Fluxo!$S:$S,"&gt;"&amp;DQ$5,Fluxo!$S:$S,"&lt;="&amp;DR$5,Fluxo!$D:$D,$D39)</f>
        <v>0</v>
      </c>
      <c r="DS39" s="18">
        <f>SUMIFS(Fluxo!$N:$N,Fluxo!$S:$S,"&gt;"&amp;DR$5,Fluxo!$S:$S,"&lt;="&amp;DS$5,Fluxo!$D:$D,$D39)</f>
        <v>0</v>
      </c>
      <c r="DT39" s="18">
        <f>SUMIFS(Fluxo!$N:$N,Fluxo!$S:$S,"&gt;"&amp;DS$5,Fluxo!$S:$S,"&lt;="&amp;DT$5,Fluxo!$D:$D,$D39)</f>
        <v>0</v>
      </c>
      <c r="DU39" s="18">
        <f>SUMIFS(Fluxo!$N:$N,Fluxo!$S:$S,"&gt;"&amp;DT$5,Fluxo!$S:$S,"&lt;="&amp;DU$5,Fluxo!$D:$D,$D39)</f>
        <v>0</v>
      </c>
      <c r="DV39" s="18">
        <f>SUMIFS(Fluxo!$N:$N,Fluxo!$S:$S,"&gt;"&amp;DU$5,Fluxo!$S:$S,"&lt;="&amp;DV$5,Fluxo!$D:$D,$D39)</f>
        <v>0</v>
      </c>
      <c r="DW39" s="18">
        <f>SUMIFS(Fluxo!$N:$N,Fluxo!$S:$S,"&gt;"&amp;DV$5,Fluxo!$S:$S,"&lt;="&amp;DW$5,Fluxo!$D:$D,$D39)</f>
        <v>0</v>
      </c>
      <c r="DX39" s="18">
        <f>SUMIFS(Fluxo!$N:$N,Fluxo!$S:$S,"&gt;"&amp;DW$5,Fluxo!$S:$S,"&lt;="&amp;DX$5,Fluxo!$D:$D,$D39)</f>
        <v>0</v>
      </c>
      <c r="DY39" s="18">
        <f>SUMIFS(Fluxo!$N:$N,Fluxo!$S:$S,"&gt;"&amp;DX$5,Fluxo!$S:$S,"&lt;="&amp;DY$5,Fluxo!$D:$D,$D39)</f>
        <v>0</v>
      </c>
      <c r="DZ39" s="18">
        <f>SUMIFS(Fluxo!$N:$N,Fluxo!$S:$S,"&gt;"&amp;DY$5,Fluxo!$S:$S,"&lt;="&amp;DZ$5,Fluxo!$D:$D,$D39)</f>
        <v>0</v>
      </c>
      <c r="EA39" s="18">
        <f>SUMIFS(Fluxo!$N:$N,Fluxo!$S:$S,"&gt;"&amp;DZ$5,Fluxo!$S:$S,"&lt;="&amp;EA$5,Fluxo!$D:$D,$D39)</f>
        <v>0</v>
      </c>
      <c r="EB39" s="18">
        <f>SUMIFS(Fluxo!$N:$N,Fluxo!$S:$S,"&gt;"&amp;EA$5,Fluxo!$S:$S,"&lt;="&amp;EB$5,Fluxo!$D:$D,$D39)</f>
        <v>0</v>
      </c>
      <c r="EC39" s="18">
        <f>SUMIFS(Fluxo!$N:$N,Fluxo!$S:$S,"&gt;"&amp;EB$5,Fluxo!$S:$S,"&lt;="&amp;EC$5,Fluxo!$D:$D,$D39)</f>
        <v>0</v>
      </c>
      <c r="ED39" s="18">
        <f>SUMIFS(Fluxo!$N:$N,Fluxo!$S:$S,"&gt;"&amp;EC$5,Fluxo!$S:$S,"&lt;="&amp;ED$5,Fluxo!$D:$D,$D39)</f>
        <v>0</v>
      </c>
      <c r="EE39" s="18">
        <f>SUMIFS(Fluxo!$N:$N,Fluxo!$S:$S,"&gt;"&amp;ED$5,Fluxo!$S:$S,"&lt;="&amp;EE$5,Fluxo!$D:$D,$D39)</f>
        <v>0</v>
      </c>
      <c r="EF39" s="18">
        <f>SUMIFS(Fluxo!$N:$N,Fluxo!$S:$S,"&gt;"&amp;EE$5,Fluxo!$S:$S,"&lt;="&amp;EF$5,Fluxo!$D:$D,$D39)</f>
        <v>0</v>
      </c>
      <c r="EG39" s="18">
        <f>SUMIFS(Fluxo!$N:$N,Fluxo!$S:$S,"&gt;"&amp;EF$5,Fluxo!$S:$S,"&lt;="&amp;EG$5,Fluxo!$D:$D,$D39)</f>
        <v>0</v>
      </c>
      <c r="EH39" s="18">
        <f>SUMIFS(Fluxo!$N:$N,Fluxo!$S:$S,"&gt;"&amp;EG$5,Fluxo!$S:$S,"&lt;="&amp;EH$5,Fluxo!$D:$D,$D39)</f>
        <v>0</v>
      </c>
      <c r="EI39" s="18">
        <f>SUMIFS(Fluxo!$N:$N,Fluxo!$S:$S,"&gt;"&amp;EH$5,Fluxo!$S:$S,"&lt;="&amp;EI$5,Fluxo!$D:$D,$D39)</f>
        <v>0</v>
      </c>
      <c r="EJ39" s="18">
        <f>SUMIFS(Fluxo!$N:$N,Fluxo!$S:$S,"&gt;"&amp;EI$5,Fluxo!$S:$S,"&lt;="&amp;EJ$5,Fluxo!$D:$D,$D39)</f>
        <v>0</v>
      </c>
      <c r="EK39" s="18">
        <f>SUMIFS(Fluxo!$N:$N,Fluxo!$S:$S,"&gt;"&amp;EJ$5,Fluxo!$S:$S,"&lt;="&amp;EK$5,Fluxo!$D:$D,$D39)</f>
        <v>0</v>
      </c>
      <c r="EL39" s="18">
        <f>SUMIFS(Fluxo!$N:$N,Fluxo!$S:$S,"&gt;"&amp;EK$5,Fluxo!$S:$S,"&lt;="&amp;EL$5,Fluxo!$D:$D,$D39)</f>
        <v>0</v>
      </c>
      <c r="EM39" s="18">
        <f>SUMIFS(Fluxo!$N:$N,Fluxo!$S:$S,"&gt;"&amp;EL$5,Fluxo!$S:$S,"&lt;="&amp;EM$5,Fluxo!$D:$D,$D39)</f>
        <v>0</v>
      </c>
      <c r="EN39" s="18">
        <f>SUMIFS(Fluxo!$N:$N,Fluxo!$S:$S,"&gt;"&amp;EM$5,Fluxo!$S:$S,"&lt;="&amp;EN$5,Fluxo!$D:$D,$D39)</f>
        <v>0</v>
      </c>
      <c r="EO39" s="18">
        <f>SUMIFS(Fluxo!$N:$N,Fluxo!$S:$S,"&gt;"&amp;EN$5,Fluxo!$S:$S,"&lt;="&amp;EO$5,Fluxo!$D:$D,$D39)</f>
        <v>0</v>
      </c>
      <c r="EP39" s="18">
        <f>SUMIFS(Fluxo!$N:$N,Fluxo!$S:$S,"&gt;"&amp;EO$5,Fluxo!$S:$S,"&lt;="&amp;EP$5,Fluxo!$D:$D,$D39)</f>
        <v>0</v>
      </c>
      <c r="EQ39" s="18">
        <f>SUMIFS(Fluxo!$N:$N,Fluxo!$S:$S,"&gt;"&amp;EP$5,Fluxo!$S:$S,"&lt;="&amp;EQ$5,Fluxo!$D:$D,$D39)</f>
        <v>0</v>
      </c>
      <c r="ER39" s="18">
        <f>SUMIFS(Fluxo!$N:$N,Fluxo!$S:$S,"&gt;"&amp;EQ$5,Fluxo!$S:$S,"&lt;="&amp;ER$5,Fluxo!$D:$D,$D39)</f>
        <v>0</v>
      </c>
      <c r="ES39" s="18">
        <f>SUMIFS(Fluxo!$N:$N,Fluxo!$S:$S,"&gt;"&amp;ER$5,Fluxo!$S:$S,"&lt;="&amp;ES$5,Fluxo!$D:$D,$D39)</f>
        <v>0</v>
      </c>
      <c r="ET39" s="18">
        <f>SUMIFS(Fluxo!$N:$N,Fluxo!$S:$S,"&gt;"&amp;ES$5,Fluxo!$S:$S,"&lt;="&amp;ET$5,Fluxo!$D:$D,$D39)</f>
        <v>0</v>
      </c>
      <c r="EU39" s="18">
        <f>SUMIFS(Fluxo!$N:$N,Fluxo!$S:$S,"&gt;"&amp;ET$5,Fluxo!$S:$S,"&lt;="&amp;EU$5,Fluxo!$D:$D,$D39)</f>
        <v>0</v>
      </c>
      <c r="EV39" s="18">
        <f>SUMIFS(Fluxo!$N:$N,Fluxo!$S:$S,"&gt;"&amp;EU$5,Fluxo!$S:$S,"&lt;="&amp;EV$5,Fluxo!$D:$D,$D39)</f>
        <v>0</v>
      </c>
      <c r="EW39" s="18">
        <f>SUMIFS(Fluxo!$N:$N,Fluxo!$S:$S,"&gt;"&amp;EV$5,Fluxo!$S:$S,"&lt;="&amp;EW$5,Fluxo!$D:$D,$D39)</f>
        <v>0</v>
      </c>
      <c r="EX39" s="18">
        <f>SUMIFS(Fluxo!$N:$N,Fluxo!$S:$S,"&gt;"&amp;EW$5,Fluxo!$S:$S,"&lt;="&amp;EX$5,Fluxo!$D:$D,$D39)</f>
        <v>0</v>
      </c>
      <c r="EY39" s="18">
        <f>SUMIFS(Fluxo!$N:$N,Fluxo!$S:$S,"&gt;"&amp;EX$5,Fluxo!$S:$S,"&lt;="&amp;EY$5,Fluxo!$D:$D,$D39)</f>
        <v>0</v>
      </c>
      <c r="EZ39" s="18">
        <f>SUMIFS(Fluxo!$N:$N,Fluxo!$S:$S,"&gt;"&amp;EY$5,Fluxo!$S:$S,"&lt;="&amp;EZ$5,Fluxo!$D:$D,$D39)</f>
        <v>0</v>
      </c>
      <c r="FA39" s="18">
        <f>SUMIFS(Fluxo!$N:$N,Fluxo!$S:$S,"&gt;"&amp;EZ$5,Fluxo!$S:$S,"&lt;="&amp;FA$5,Fluxo!$D:$D,$D39)</f>
        <v>0</v>
      </c>
      <c r="FB39" s="18">
        <f>SUMIFS(Fluxo!$N:$N,Fluxo!$S:$S,"&gt;"&amp;FA$5,Fluxo!$S:$S,"&lt;="&amp;FB$5,Fluxo!$D:$D,$D39)</f>
        <v>0</v>
      </c>
      <c r="FC39" s="18">
        <f>SUMIFS(Fluxo!$N:$N,Fluxo!$S:$S,"&gt;"&amp;FB$5,Fluxo!$S:$S,"&lt;="&amp;FC$5,Fluxo!$D:$D,$D39)</f>
        <v>0</v>
      </c>
      <c r="FD39" s="18">
        <f>SUMIFS(Fluxo!$N:$N,Fluxo!$S:$S,"&gt;"&amp;FC$5,Fluxo!$S:$S,"&lt;="&amp;FD$5,Fluxo!$D:$D,$D39)</f>
        <v>0</v>
      </c>
      <c r="FE39" s="18">
        <f>SUMIFS(Fluxo!$N:$N,Fluxo!$S:$S,"&gt;"&amp;FD$5,Fluxo!$S:$S,"&lt;="&amp;FE$5,Fluxo!$D:$D,$D39)</f>
        <v>0</v>
      </c>
      <c r="FF39" s="18">
        <f>SUMIFS(Fluxo!$N:$N,Fluxo!$S:$S,"&gt;"&amp;FE$5,Fluxo!$S:$S,"&lt;="&amp;FF$5,Fluxo!$D:$D,$D39)</f>
        <v>0</v>
      </c>
      <c r="FG39" s="18">
        <f>SUMIFS(Fluxo!$N:$N,Fluxo!$S:$S,"&gt;"&amp;FF$5,Fluxo!$S:$S,"&lt;="&amp;FG$5,Fluxo!$D:$D,$D39)</f>
        <v>0</v>
      </c>
      <c r="FH39" s="18">
        <f>SUMIFS(Fluxo!$N:$N,Fluxo!$S:$S,"&gt;"&amp;FG$5,Fluxo!$S:$S,"&lt;="&amp;FH$5,Fluxo!$D:$D,$D39)</f>
        <v>0</v>
      </c>
      <c r="FI39" s="18">
        <f>SUMIFS(Fluxo!$N:$N,Fluxo!$S:$S,"&gt;"&amp;FH$5,Fluxo!$S:$S,"&lt;="&amp;FI$5,Fluxo!$D:$D,$D39)</f>
        <v>0</v>
      </c>
      <c r="FJ39" s="18">
        <f>SUMIFS(Fluxo!$N:$N,Fluxo!$S:$S,"&gt;"&amp;FI$5,Fluxo!$S:$S,"&lt;="&amp;FJ$5,Fluxo!$D:$D,$D39)</f>
        <v>0</v>
      </c>
      <c r="FK39" s="18">
        <f>SUMIFS(Fluxo!$N:$N,Fluxo!$S:$S,"&gt;"&amp;FJ$5,Fluxo!$S:$S,"&lt;="&amp;FK$5,Fluxo!$D:$D,$D39)</f>
        <v>0</v>
      </c>
      <c r="FL39" s="18">
        <f>SUMIFS(Fluxo!$N:$N,Fluxo!$S:$S,"&gt;"&amp;FK$5,Fluxo!$S:$S,"&lt;="&amp;FL$5,Fluxo!$D:$D,$D39)</f>
        <v>0</v>
      </c>
      <c r="FM39" s="18">
        <f>SUMIFS(Fluxo!$N:$N,Fluxo!$S:$S,"&gt;"&amp;FL$5,Fluxo!$S:$S,"&lt;="&amp;FM$5,Fluxo!$D:$D,$D39)</f>
        <v>0</v>
      </c>
      <c r="FN39" s="18">
        <f>SUMIFS(Fluxo!$N:$N,Fluxo!$S:$S,"&gt;"&amp;FM$5,Fluxo!$S:$S,"&lt;="&amp;FN$5,Fluxo!$D:$D,$D39)</f>
        <v>0</v>
      </c>
      <c r="FO39" s="18">
        <f>SUMIFS(Fluxo!$N:$N,Fluxo!$S:$S,"&gt;"&amp;FN$5,Fluxo!$S:$S,"&lt;="&amp;FO$5,Fluxo!$D:$D,$D39)</f>
        <v>0</v>
      </c>
      <c r="FP39" s="18">
        <f>SUMIFS(Fluxo!$N:$N,Fluxo!$S:$S,"&gt;"&amp;FO$5,Fluxo!$S:$S,"&lt;="&amp;FP$5,Fluxo!$D:$D,$D39)</f>
        <v>0</v>
      </c>
      <c r="FQ39" s="18">
        <f>SUMIFS(Fluxo!$N:$N,Fluxo!$S:$S,"&gt;"&amp;FP$5,Fluxo!$S:$S,"&lt;="&amp;FQ$5,Fluxo!$D:$D,$D39)</f>
        <v>0</v>
      </c>
      <c r="FR39" s="18">
        <f>SUMIFS(Fluxo!$N:$N,Fluxo!$S:$S,"&gt;"&amp;FQ$5,Fluxo!$S:$S,"&lt;="&amp;FR$5,Fluxo!$D:$D,$D39)</f>
        <v>0</v>
      </c>
      <c r="FS39" s="18">
        <f>SUMIFS(Fluxo!$N:$N,Fluxo!$S:$S,"&gt;"&amp;FR$5,Fluxo!$S:$S,"&lt;="&amp;FS$5,Fluxo!$D:$D,$D39)</f>
        <v>0</v>
      </c>
      <c r="FT39" s="18">
        <f>SUMIFS(Fluxo!$N:$N,Fluxo!$S:$S,"&gt;"&amp;FS$5,Fluxo!$S:$S,"&lt;="&amp;FT$5,Fluxo!$D:$D,$D39)</f>
        <v>0</v>
      </c>
      <c r="FU39" s="18">
        <f>SUMIFS(Fluxo!$N:$N,Fluxo!$S:$S,"&gt;"&amp;FT$5,Fluxo!$S:$S,"&lt;="&amp;FU$5,Fluxo!$D:$D,$D39)</f>
        <v>0</v>
      </c>
      <c r="FV39" s="18">
        <f>SUMIFS(Fluxo!$N:$N,Fluxo!$S:$S,"&gt;"&amp;FU$5,Fluxo!$S:$S,"&lt;="&amp;FV$5,Fluxo!$D:$D,$D39)</f>
        <v>0</v>
      </c>
      <c r="FW39" s="18">
        <f>SUMIFS(Fluxo!$N:$N,Fluxo!$S:$S,"&gt;"&amp;FV$5,Fluxo!$S:$S,"&lt;="&amp;FW$5,Fluxo!$D:$D,$D39)</f>
        <v>0</v>
      </c>
      <c r="FX39" s="18">
        <f>SUMIFS(Fluxo!$N:$N,Fluxo!$S:$S,"&gt;"&amp;FW$5,Fluxo!$S:$S,"&lt;="&amp;FX$5,Fluxo!$D:$D,$D39)</f>
        <v>0</v>
      </c>
      <c r="FY39" s="18">
        <f>SUMIFS(Fluxo!$N:$N,Fluxo!$S:$S,"&gt;"&amp;FX$5,Fluxo!$S:$S,"&lt;="&amp;FY$5,Fluxo!$D:$D,$D39)</f>
        <v>0</v>
      </c>
      <c r="FZ39" s="18">
        <f>SUMIFS(Fluxo!$N:$N,Fluxo!$S:$S,"&gt;"&amp;FY$5,Fluxo!$S:$S,"&lt;="&amp;FZ$5,Fluxo!$D:$D,$D39)</f>
        <v>0</v>
      </c>
      <c r="GA39" s="18">
        <f>SUMIFS(Fluxo!$N:$N,Fluxo!$S:$S,"&gt;"&amp;FZ$5,Fluxo!$S:$S,"&lt;="&amp;GA$5,Fluxo!$D:$D,$D39)</f>
        <v>0</v>
      </c>
      <c r="GB39" s="18">
        <f>SUMIFS(Fluxo!$N:$N,Fluxo!$S:$S,"&gt;"&amp;GA$5,Fluxo!$S:$S,"&lt;="&amp;GB$5,Fluxo!$D:$D,$D39)</f>
        <v>0</v>
      </c>
      <c r="GC39" s="18">
        <f>SUMIFS(Fluxo!$N:$N,Fluxo!$S:$S,"&gt;"&amp;GB$5,Fluxo!$S:$S,"&lt;="&amp;GC$5,Fluxo!$D:$D,$D39)</f>
        <v>0</v>
      </c>
      <c r="GD39" s="18">
        <f>SUMIFS(Fluxo!$N:$N,Fluxo!$S:$S,"&gt;"&amp;GC$5,Fluxo!$S:$S,"&lt;="&amp;GD$5,Fluxo!$D:$D,$D39)</f>
        <v>0</v>
      </c>
      <c r="GE39" s="18">
        <f>SUMIFS(Fluxo!$N:$N,Fluxo!$S:$S,"&gt;"&amp;GD$5,Fluxo!$S:$S,"&lt;="&amp;GE$5,Fluxo!$D:$D,$D39)</f>
        <v>0</v>
      </c>
      <c r="GF39" s="18">
        <f>SUMIFS(Fluxo!$N:$N,Fluxo!$S:$S,"&gt;"&amp;GE$5,Fluxo!$S:$S,"&lt;="&amp;GF$5,Fluxo!$D:$D,$D39)</f>
        <v>0</v>
      </c>
      <c r="GG39" s="18">
        <f>SUMIFS(Fluxo!$N:$N,Fluxo!$S:$S,"&gt;"&amp;GF$5,Fluxo!$S:$S,"&lt;="&amp;GG$5,Fluxo!$D:$D,$D39)</f>
        <v>0</v>
      </c>
      <c r="GH39" s="18">
        <f>SUMIFS(Fluxo!$N:$N,Fluxo!$S:$S,"&gt;"&amp;GG$5,Fluxo!$S:$S,"&lt;="&amp;GH$5,Fluxo!$D:$D,$D39)</f>
        <v>0</v>
      </c>
      <c r="GI39" s="18">
        <f>SUMIFS(Fluxo!$N:$N,Fluxo!$S:$S,"&gt;"&amp;GH$5,Fluxo!$S:$S,"&lt;="&amp;GI$5,Fluxo!$D:$D,$D39)</f>
        <v>0</v>
      </c>
      <c r="GJ39" s="18">
        <f>SUMIFS(Fluxo!$N:$N,Fluxo!$S:$S,"&gt;"&amp;GI$5,Fluxo!$S:$S,"&lt;="&amp;GJ$5,Fluxo!$D:$D,$D39)</f>
        <v>0</v>
      </c>
      <c r="GK39" s="18">
        <f>SUMIFS(Fluxo!$N:$N,Fluxo!$S:$S,"&gt;"&amp;GJ$5,Fluxo!$S:$S,"&lt;="&amp;GK$5,Fluxo!$D:$D,$D39)</f>
        <v>0</v>
      </c>
      <c r="GL39" s="18">
        <f>SUMIFS(Fluxo!$N:$N,Fluxo!$S:$S,"&gt;"&amp;GK$5,Fluxo!$S:$S,"&lt;="&amp;GL$5,Fluxo!$D:$D,$D39)</f>
        <v>0</v>
      </c>
      <c r="GM39" s="18">
        <f>SUMIFS(Fluxo!$N:$N,Fluxo!$S:$S,"&gt;"&amp;GL$5,Fluxo!$S:$S,"&lt;="&amp;GM$5,Fluxo!$D:$D,$D39)</f>
        <v>0</v>
      </c>
      <c r="GN39" s="18">
        <f>SUMIFS(Fluxo!$N:$N,Fluxo!$S:$S,"&gt;"&amp;GM$5,Fluxo!$S:$S,"&lt;="&amp;GN$5,Fluxo!$D:$D,$D39)</f>
        <v>0</v>
      </c>
      <c r="GO39" s="18">
        <f>SUMIFS(Fluxo!$N:$N,Fluxo!$S:$S,"&gt;"&amp;GN$5,Fluxo!$S:$S,"&lt;="&amp;GO$5,Fluxo!$D:$D,$D39)</f>
        <v>0</v>
      </c>
      <c r="GP39" s="18">
        <f>SUMIFS(Fluxo!$N:$N,Fluxo!$S:$S,"&gt;"&amp;GO$5,Fluxo!$S:$S,"&lt;="&amp;GP$5,Fluxo!$D:$D,$D39)</f>
        <v>0</v>
      </c>
      <c r="GQ39" s="18">
        <f>SUMIFS(Fluxo!$N:$N,Fluxo!$S:$S,"&gt;"&amp;GP$5,Fluxo!$S:$S,"&lt;="&amp;GQ$5,Fluxo!$D:$D,$D39)</f>
        <v>0</v>
      </c>
      <c r="GR39" s="18">
        <f>SUMIFS(Fluxo!$N:$N,Fluxo!$S:$S,"&gt;"&amp;GQ$5,Fluxo!$S:$S,"&lt;="&amp;GR$5,Fluxo!$D:$D,$D39)</f>
        <v>0</v>
      </c>
      <c r="GS39" s="18">
        <f>SUMIFS(Fluxo!$N:$N,Fluxo!$S:$S,"&gt;"&amp;GR$5,Fluxo!$S:$S,"&lt;="&amp;GS$5,Fluxo!$D:$D,$D39)</f>
        <v>0</v>
      </c>
      <c r="GT39" s="18">
        <f>SUMIFS(Fluxo!$N:$N,Fluxo!$S:$S,"&gt;"&amp;GS$5,Fluxo!$S:$S,"&lt;="&amp;GT$5,Fluxo!$D:$D,$D39)</f>
        <v>0</v>
      </c>
      <c r="GU39" s="18">
        <f>SUMIFS(Fluxo!$N:$N,Fluxo!$S:$S,"&gt;"&amp;GT$5,Fluxo!$S:$S,"&lt;="&amp;GU$5,Fluxo!$D:$D,$D39)</f>
        <v>0</v>
      </c>
      <c r="GV39" s="18">
        <f>SUMIFS(Fluxo!$N:$N,Fluxo!$S:$S,"&gt;"&amp;GU$5,Fluxo!$S:$S,"&lt;="&amp;GV$5,Fluxo!$D:$D,$D39)</f>
        <v>0</v>
      </c>
      <c r="GW39" s="18">
        <f>SUMIFS(Fluxo!$N:$N,Fluxo!$S:$S,"&gt;"&amp;GV$5,Fluxo!$S:$S,"&lt;="&amp;GW$5,Fluxo!$D:$D,$D39)</f>
        <v>0</v>
      </c>
      <c r="GX39" s="18">
        <f>SUMIFS(Fluxo!$N:$N,Fluxo!$S:$S,"&gt;"&amp;GW$5,Fluxo!$S:$S,"&lt;="&amp;GX$5,Fluxo!$D:$D,$D39)</f>
        <v>0</v>
      </c>
      <c r="GY39" s="18">
        <f>SUMIFS(Fluxo!$N:$N,Fluxo!$S:$S,"&gt;"&amp;GX$5,Fluxo!$S:$S,"&lt;="&amp;GY$5,Fluxo!$D:$D,$D39)</f>
        <v>0</v>
      </c>
      <c r="GZ39" s="18">
        <f>SUMIFS(Fluxo!$N:$N,Fluxo!$S:$S,"&gt;"&amp;GY$5,Fluxo!$S:$S,"&lt;="&amp;GZ$5,Fluxo!$D:$D,$D39)</f>
        <v>0</v>
      </c>
      <c r="HA39" s="18">
        <f>SUMIFS(Fluxo!$N:$N,Fluxo!$S:$S,"&gt;"&amp;GZ$5,Fluxo!$S:$S,"&lt;="&amp;HA$5,Fluxo!$D:$D,$D39)</f>
        <v>0</v>
      </c>
      <c r="HB39" s="18">
        <f>SUMIFS(Fluxo!$N:$N,Fluxo!$S:$S,"&gt;"&amp;HA$5,Fluxo!$S:$S,"&lt;="&amp;HB$5,Fluxo!$D:$D,$D39)</f>
        <v>0</v>
      </c>
      <c r="HC39" s="18">
        <f>SUMIFS(Fluxo!$N:$N,Fluxo!$S:$S,"&gt;"&amp;HB$5,Fluxo!$S:$S,"&lt;="&amp;HC$5,Fluxo!$D:$D,$D39)</f>
        <v>0</v>
      </c>
      <c r="HD39" s="18">
        <f>SUMIFS(Fluxo!$N:$N,Fluxo!$S:$S,"&gt;"&amp;HC$5,Fluxo!$S:$S,"&lt;="&amp;HD$5,Fluxo!$D:$D,$D39)</f>
        <v>0</v>
      </c>
      <c r="HE39" s="18">
        <f>SUMIFS(Fluxo!$N:$N,Fluxo!$S:$S,"&gt;"&amp;HD$5,Fluxo!$S:$S,"&lt;="&amp;HE$5,Fluxo!$D:$D,$D39)</f>
        <v>0</v>
      </c>
      <c r="HF39" s="18">
        <f>SUMIFS(Fluxo!$N:$N,Fluxo!$S:$S,"&gt;"&amp;HE$5,Fluxo!$S:$S,"&lt;="&amp;HF$5,Fluxo!$D:$D,$D39)</f>
        <v>0</v>
      </c>
    </row>
    <row r="40" spans="1:214" s="16" customFormat="1">
      <c r="A40" s="20">
        <f t="shared" si="15"/>
        <v>30</v>
      </c>
      <c r="B40" s="140" t="str">
        <f>'Check Carteira'!C32</f>
        <v>E.1016.99.01.0095</v>
      </c>
      <c r="C40" s="19">
        <v>1</v>
      </c>
      <c r="D40" s="129" t="str">
        <f>'Check Carteira'!F32</f>
        <v>A-0095</v>
      </c>
      <c r="E40" s="21" t="str">
        <f>IFERROR(INDEX(Contratos!L:L,MATCH(D40,Contratos!R:R,0)),"")</f>
        <v/>
      </c>
      <c r="F40" s="139" t="str">
        <f>IFERROR(INDEX(Contratos!G:G,MATCH(D40,Contratos!R:R,0)),"")</f>
        <v/>
      </c>
      <c r="G40" s="83" t="str">
        <f ca="1">IFERROR(XNPV(#REF!,OFFSET(J40,0,MATCH(EOMONTH(E40,0),$J$5:$HF$5,0)-1,1,COUNT($J$5:$HF$5)-MATCH(EOMONTH(E40,0),$J$5:$HF$5,0)+1),OFFSET($J$5,0,MATCH(EOMONTH(E40,0),$J$5:$HF$5,0)-1,1,COUNT($J$5:$HF$5)-MATCH(EOMONTH(E40,0),$J$5:$HF$5,0)+1)),"")</f>
        <v/>
      </c>
      <c r="H40" s="83">
        <f t="shared" si="16"/>
        <v>0</v>
      </c>
      <c r="I40" s="18"/>
      <c r="J40" s="18">
        <f>SUMIFS(Fluxo!$N:$N,Fluxo!$S:$S,"&gt;"&amp;I$5,Fluxo!$S:$S,"&lt;="&amp;J$5,Fluxo!$D:$D,$D40)</f>
        <v>0</v>
      </c>
      <c r="K40" s="18">
        <f>SUMIFS(Fluxo!$N:$N,Fluxo!$S:$S,"&gt;"&amp;J$5,Fluxo!$S:$S,"&lt;="&amp;K$5,Fluxo!$D:$D,$D40)</f>
        <v>0</v>
      </c>
      <c r="L40" s="18">
        <f>SUMIFS(Fluxo!$N:$N,Fluxo!$S:$S,"&gt;"&amp;K$5,Fluxo!$S:$S,"&lt;="&amp;L$5,Fluxo!$D:$D,$D40)</f>
        <v>0</v>
      </c>
      <c r="M40" s="18">
        <f>SUMIFS(Fluxo!$N:$N,Fluxo!$S:$S,"&gt;"&amp;L$5,Fluxo!$S:$S,"&lt;="&amp;M$5,Fluxo!$D:$D,$D40)</f>
        <v>0</v>
      </c>
      <c r="N40" s="18">
        <f>SUMIFS(Fluxo!$N:$N,Fluxo!$S:$S,"&gt;"&amp;M$5,Fluxo!$S:$S,"&lt;="&amp;N$5,Fluxo!$D:$D,$D40)</f>
        <v>0</v>
      </c>
      <c r="O40" s="18">
        <f>SUMIFS(Fluxo!$N:$N,Fluxo!$S:$S,"&gt;"&amp;N$5,Fluxo!$S:$S,"&lt;="&amp;O$5,Fluxo!$D:$D,$D40)</f>
        <v>0</v>
      </c>
      <c r="P40" s="18">
        <f>SUMIFS(Fluxo!$N:$N,Fluxo!$S:$S,"&gt;"&amp;O$5,Fluxo!$S:$S,"&lt;="&amp;P$5,Fluxo!$D:$D,$D40)</f>
        <v>0</v>
      </c>
      <c r="Q40" s="18">
        <f>SUMIFS(Fluxo!$N:$N,Fluxo!$S:$S,"&gt;"&amp;P$5,Fluxo!$S:$S,"&lt;="&amp;Q$5,Fluxo!$D:$D,$D40)</f>
        <v>0</v>
      </c>
      <c r="R40" s="18">
        <f>SUMIFS(Fluxo!$N:$N,Fluxo!$S:$S,"&gt;"&amp;Q$5,Fluxo!$S:$S,"&lt;="&amp;R$5,Fluxo!$D:$D,$D40)</f>
        <v>0</v>
      </c>
      <c r="S40" s="18">
        <f>SUMIFS(Fluxo!$N:$N,Fluxo!$S:$S,"&gt;"&amp;R$5,Fluxo!$S:$S,"&lt;="&amp;S$5,Fluxo!$D:$D,$D40)</f>
        <v>0</v>
      </c>
      <c r="T40" s="18">
        <f>SUMIFS(Fluxo!$N:$N,Fluxo!$S:$S,"&gt;"&amp;S$5,Fluxo!$S:$S,"&lt;="&amp;T$5,Fluxo!$D:$D,$D40)</f>
        <v>0</v>
      </c>
      <c r="U40" s="18">
        <f>SUMIFS(Fluxo!$N:$N,Fluxo!$S:$S,"&gt;"&amp;T$5,Fluxo!$S:$S,"&lt;="&amp;U$5,Fluxo!$D:$D,$D40)</f>
        <v>0</v>
      </c>
      <c r="V40" s="18">
        <f>SUMIFS(Fluxo!$N:$N,Fluxo!$S:$S,"&gt;"&amp;U$5,Fluxo!$S:$S,"&lt;="&amp;V$5,Fluxo!$D:$D,$D40)</f>
        <v>0</v>
      </c>
      <c r="W40" s="18">
        <f>SUMIFS(Fluxo!$N:$N,Fluxo!$S:$S,"&gt;"&amp;V$5,Fluxo!$S:$S,"&lt;="&amp;W$5,Fluxo!$D:$D,$D40)</f>
        <v>0</v>
      </c>
      <c r="X40" s="18">
        <f>SUMIFS(Fluxo!$N:$N,Fluxo!$S:$S,"&gt;"&amp;W$5,Fluxo!$S:$S,"&lt;="&amp;X$5,Fluxo!$D:$D,$D40)</f>
        <v>0</v>
      </c>
      <c r="Y40" s="18">
        <f>SUMIFS(Fluxo!$N:$N,Fluxo!$S:$S,"&gt;"&amp;X$5,Fluxo!$S:$S,"&lt;="&amp;Y$5,Fluxo!$D:$D,$D40)</f>
        <v>0</v>
      </c>
      <c r="Z40" s="18">
        <f>SUMIFS(Fluxo!$N:$N,Fluxo!$S:$S,"&gt;"&amp;Y$5,Fluxo!$S:$S,"&lt;="&amp;Z$5,Fluxo!$D:$D,$D40)</f>
        <v>0</v>
      </c>
      <c r="AA40" s="18">
        <f>SUMIFS(Fluxo!$N:$N,Fluxo!$S:$S,"&gt;"&amp;Z$5,Fluxo!$S:$S,"&lt;="&amp;AA$5,Fluxo!$D:$D,$D40)</f>
        <v>0</v>
      </c>
      <c r="AB40" s="18">
        <f>SUMIFS(Fluxo!$N:$N,Fluxo!$S:$S,"&gt;"&amp;AA$5,Fluxo!$S:$S,"&lt;="&amp;AB$5,Fluxo!$D:$D,$D40)</f>
        <v>0</v>
      </c>
      <c r="AC40" s="18">
        <f>SUMIFS(Fluxo!$N:$N,Fluxo!$S:$S,"&gt;"&amp;AB$5,Fluxo!$S:$S,"&lt;="&amp;AC$5,Fluxo!$D:$D,$D40)</f>
        <v>0</v>
      </c>
      <c r="AD40" s="18">
        <f>SUMIFS(Fluxo!$N:$N,Fluxo!$S:$S,"&gt;"&amp;AC$5,Fluxo!$S:$S,"&lt;="&amp;AD$5,Fluxo!$D:$D,$D40)</f>
        <v>0</v>
      </c>
      <c r="AE40" s="18">
        <f>SUMIFS(Fluxo!$N:$N,Fluxo!$S:$S,"&gt;"&amp;AD$5,Fluxo!$S:$S,"&lt;="&amp;AE$5,Fluxo!$D:$D,$D40)</f>
        <v>0</v>
      </c>
      <c r="AF40" s="18">
        <f>SUMIFS(Fluxo!$N:$N,Fluxo!$S:$S,"&gt;"&amp;AE$5,Fluxo!$S:$S,"&lt;="&amp;AF$5,Fluxo!$D:$D,$D40)</f>
        <v>0</v>
      </c>
      <c r="AG40" s="18">
        <f>SUMIFS(Fluxo!$N:$N,Fluxo!$S:$S,"&gt;"&amp;AF$5,Fluxo!$S:$S,"&lt;="&amp;AG$5,Fluxo!$D:$D,$D40)</f>
        <v>0</v>
      </c>
      <c r="AH40" s="18">
        <f>SUMIFS(Fluxo!$N:$N,Fluxo!$S:$S,"&gt;"&amp;AG$5,Fluxo!$S:$S,"&lt;="&amp;AH$5,Fluxo!$D:$D,$D40)</f>
        <v>0</v>
      </c>
      <c r="AI40" s="18">
        <f>SUMIFS(Fluxo!$N:$N,Fluxo!$S:$S,"&gt;"&amp;AH$5,Fluxo!$S:$S,"&lt;="&amp;AI$5,Fluxo!$D:$D,$D40)</f>
        <v>0</v>
      </c>
      <c r="AJ40" s="18">
        <f>SUMIFS(Fluxo!$N:$N,Fluxo!$S:$S,"&gt;"&amp;AI$5,Fluxo!$S:$S,"&lt;="&amp;AJ$5,Fluxo!$D:$D,$D40)</f>
        <v>0</v>
      </c>
      <c r="AK40" s="18">
        <f>SUMIFS(Fluxo!$N:$N,Fluxo!$S:$S,"&gt;"&amp;AJ$5,Fluxo!$S:$S,"&lt;="&amp;AK$5,Fluxo!$D:$D,$D40)</f>
        <v>0</v>
      </c>
      <c r="AL40" s="18">
        <f>SUMIFS(Fluxo!$N:$N,Fluxo!$S:$S,"&gt;"&amp;AK$5,Fluxo!$S:$S,"&lt;="&amp;AL$5,Fluxo!$D:$D,$D40)</f>
        <v>0</v>
      </c>
      <c r="AM40" s="18">
        <f>SUMIFS(Fluxo!$N:$N,Fluxo!$S:$S,"&gt;"&amp;AL$5,Fluxo!$S:$S,"&lt;="&amp;AM$5,Fluxo!$D:$D,$D40)</f>
        <v>0</v>
      </c>
      <c r="AN40" s="18">
        <f>SUMIFS(Fluxo!$N:$N,Fluxo!$S:$S,"&gt;"&amp;AM$5,Fluxo!$S:$S,"&lt;="&amp;AN$5,Fluxo!$D:$D,$D40)</f>
        <v>0</v>
      </c>
      <c r="AO40" s="18">
        <f>SUMIFS(Fluxo!$N:$N,Fluxo!$S:$S,"&gt;"&amp;AN$5,Fluxo!$S:$S,"&lt;="&amp;AO$5,Fluxo!$D:$D,$D40)</f>
        <v>0</v>
      </c>
      <c r="AP40" s="18">
        <f>SUMIFS(Fluxo!$N:$N,Fluxo!$S:$S,"&gt;"&amp;AO$5,Fluxo!$S:$S,"&lt;="&amp;AP$5,Fluxo!$D:$D,$D40)</f>
        <v>0</v>
      </c>
      <c r="AQ40" s="18">
        <f>SUMIFS(Fluxo!$N:$N,Fluxo!$S:$S,"&gt;"&amp;AP$5,Fluxo!$S:$S,"&lt;="&amp;AQ$5,Fluxo!$D:$D,$D40)</f>
        <v>0</v>
      </c>
      <c r="AR40" s="18">
        <f>SUMIFS(Fluxo!$N:$N,Fluxo!$S:$S,"&gt;"&amp;AQ$5,Fluxo!$S:$S,"&lt;="&amp;AR$5,Fluxo!$D:$D,$D40)</f>
        <v>0</v>
      </c>
      <c r="AS40" s="18">
        <f>SUMIFS(Fluxo!$N:$N,Fluxo!$S:$S,"&gt;"&amp;AR$5,Fluxo!$S:$S,"&lt;="&amp;AS$5,Fluxo!$D:$D,$D40)</f>
        <v>0</v>
      </c>
      <c r="AT40" s="18">
        <f>SUMIFS(Fluxo!$N:$N,Fluxo!$S:$S,"&gt;"&amp;AS$5,Fluxo!$S:$S,"&lt;="&amp;AT$5,Fluxo!$D:$D,$D40)</f>
        <v>0</v>
      </c>
      <c r="AU40" s="18">
        <f>SUMIFS(Fluxo!$N:$N,Fluxo!$S:$S,"&gt;"&amp;AT$5,Fluxo!$S:$S,"&lt;="&amp;AU$5,Fluxo!$D:$D,$D40)</f>
        <v>0</v>
      </c>
      <c r="AV40" s="18">
        <f>SUMIFS(Fluxo!$N:$N,Fluxo!$S:$S,"&gt;"&amp;AU$5,Fluxo!$S:$S,"&lt;="&amp;AV$5,Fluxo!$D:$D,$D40)</f>
        <v>0</v>
      </c>
      <c r="AW40" s="18">
        <f>SUMIFS(Fluxo!$N:$N,Fluxo!$S:$S,"&gt;"&amp;AV$5,Fluxo!$S:$S,"&lt;="&amp;AW$5,Fluxo!$D:$D,$D40)</f>
        <v>0</v>
      </c>
      <c r="AX40" s="18">
        <f>SUMIFS(Fluxo!$N:$N,Fluxo!$S:$S,"&gt;"&amp;AW$5,Fluxo!$S:$S,"&lt;="&amp;AX$5,Fluxo!$D:$D,$D40)</f>
        <v>0</v>
      </c>
      <c r="AY40" s="18">
        <f>SUMIFS(Fluxo!$N:$N,Fluxo!$S:$S,"&gt;"&amp;AX$5,Fluxo!$S:$S,"&lt;="&amp;AY$5,Fluxo!$D:$D,$D40)</f>
        <v>0</v>
      </c>
      <c r="AZ40" s="18">
        <f>SUMIFS(Fluxo!$N:$N,Fluxo!$S:$S,"&gt;"&amp;AY$5,Fluxo!$S:$S,"&lt;="&amp;AZ$5,Fluxo!$D:$D,$D40)</f>
        <v>0</v>
      </c>
      <c r="BA40" s="18">
        <f>SUMIFS(Fluxo!$N:$N,Fluxo!$S:$S,"&gt;"&amp;AZ$5,Fluxo!$S:$S,"&lt;="&amp;BA$5,Fluxo!$D:$D,$D40)</f>
        <v>0</v>
      </c>
      <c r="BB40" s="18">
        <f>SUMIFS(Fluxo!$N:$N,Fluxo!$S:$S,"&gt;"&amp;BA$5,Fluxo!$S:$S,"&lt;="&amp;BB$5,Fluxo!$D:$D,$D40)</f>
        <v>0</v>
      </c>
      <c r="BC40" s="18">
        <f>SUMIFS(Fluxo!$N:$N,Fluxo!$S:$S,"&gt;"&amp;BB$5,Fluxo!$S:$S,"&lt;="&amp;BC$5,Fluxo!$D:$D,$D40)</f>
        <v>0</v>
      </c>
      <c r="BD40" s="18">
        <f>SUMIFS(Fluxo!$N:$N,Fluxo!$S:$S,"&gt;"&amp;BC$5,Fluxo!$S:$S,"&lt;="&amp;BD$5,Fluxo!$D:$D,$D40)</f>
        <v>0</v>
      </c>
      <c r="BE40" s="18">
        <f>SUMIFS(Fluxo!$N:$N,Fluxo!$S:$S,"&gt;"&amp;BD$5,Fluxo!$S:$S,"&lt;="&amp;BE$5,Fluxo!$D:$D,$D40)</f>
        <v>0</v>
      </c>
      <c r="BF40" s="18">
        <f>SUMIFS(Fluxo!$N:$N,Fluxo!$S:$S,"&gt;"&amp;BE$5,Fluxo!$S:$S,"&lt;="&amp;BF$5,Fluxo!$D:$D,$D40)</f>
        <v>0</v>
      </c>
      <c r="BG40" s="18">
        <f>SUMIFS(Fluxo!$N:$N,Fluxo!$S:$S,"&gt;"&amp;BF$5,Fluxo!$S:$S,"&lt;="&amp;BG$5,Fluxo!$D:$D,$D40)</f>
        <v>0</v>
      </c>
      <c r="BH40" s="18">
        <f>SUMIFS(Fluxo!$N:$N,Fluxo!$S:$S,"&gt;"&amp;BG$5,Fluxo!$S:$S,"&lt;="&amp;BH$5,Fluxo!$D:$D,$D40)</f>
        <v>0</v>
      </c>
      <c r="BI40" s="18">
        <f>SUMIFS(Fluxo!$N:$N,Fluxo!$S:$S,"&gt;"&amp;BH$5,Fluxo!$S:$S,"&lt;="&amp;BI$5,Fluxo!$D:$D,$D40)</f>
        <v>0</v>
      </c>
      <c r="BJ40" s="18">
        <f>SUMIFS(Fluxo!$N:$N,Fluxo!$S:$S,"&gt;"&amp;BI$5,Fluxo!$S:$S,"&lt;="&amp;BJ$5,Fluxo!$D:$D,$D40)</f>
        <v>0</v>
      </c>
      <c r="BK40" s="18">
        <f>SUMIFS(Fluxo!$N:$N,Fluxo!$S:$S,"&gt;"&amp;BJ$5,Fluxo!$S:$S,"&lt;="&amp;BK$5,Fluxo!$D:$D,$D40)</f>
        <v>0</v>
      </c>
      <c r="BL40" s="18">
        <f>SUMIFS(Fluxo!$N:$N,Fluxo!$S:$S,"&gt;"&amp;BK$5,Fluxo!$S:$S,"&lt;="&amp;BL$5,Fluxo!$D:$D,$D40)</f>
        <v>0</v>
      </c>
      <c r="BM40" s="18">
        <f>SUMIFS(Fluxo!$N:$N,Fluxo!$S:$S,"&gt;"&amp;BL$5,Fluxo!$S:$S,"&lt;="&amp;BM$5,Fluxo!$D:$D,$D40)</f>
        <v>0</v>
      </c>
      <c r="BN40" s="18">
        <f>SUMIFS(Fluxo!$N:$N,Fluxo!$S:$S,"&gt;"&amp;BM$5,Fluxo!$S:$S,"&lt;="&amp;BN$5,Fluxo!$D:$D,$D40)</f>
        <v>0</v>
      </c>
      <c r="BO40" s="18">
        <f>SUMIFS(Fluxo!$N:$N,Fluxo!$S:$S,"&gt;"&amp;BN$5,Fluxo!$S:$S,"&lt;="&amp;BO$5,Fluxo!$D:$D,$D40)</f>
        <v>0</v>
      </c>
      <c r="BP40" s="18">
        <f>SUMIFS(Fluxo!$N:$N,Fluxo!$S:$S,"&gt;"&amp;BO$5,Fluxo!$S:$S,"&lt;="&amp;BP$5,Fluxo!$D:$D,$D40)</f>
        <v>0</v>
      </c>
      <c r="BQ40" s="18">
        <f>SUMIFS(Fluxo!$N:$N,Fluxo!$S:$S,"&gt;"&amp;BP$5,Fluxo!$S:$S,"&lt;="&amp;BQ$5,Fluxo!$D:$D,$D40)</f>
        <v>0</v>
      </c>
      <c r="BR40" s="18">
        <f>SUMIFS(Fluxo!$N:$N,Fluxo!$S:$S,"&gt;"&amp;BQ$5,Fluxo!$S:$S,"&lt;="&amp;BR$5,Fluxo!$D:$D,$D40)</f>
        <v>0</v>
      </c>
      <c r="BS40" s="18">
        <f>SUMIFS(Fluxo!$N:$N,Fluxo!$S:$S,"&gt;"&amp;BR$5,Fluxo!$S:$S,"&lt;="&amp;BS$5,Fluxo!$D:$D,$D40)</f>
        <v>0</v>
      </c>
      <c r="BT40" s="18">
        <f>SUMIFS(Fluxo!$N:$N,Fluxo!$S:$S,"&gt;"&amp;BS$5,Fluxo!$S:$S,"&lt;="&amp;BT$5,Fluxo!$D:$D,$D40)</f>
        <v>0</v>
      </c>
      <c r="BU40" s="18">
        <f>SUMIFS(Fluxo!$N:$N,Fluxo!$S:$S,"&gt;"&amp;BT$5,Fluxo!$S:$S,"&lt;="&amp;BU$5,Fluxo!$D:$D,$D40)</f>
        <v>0</v>
      </c>
      <c r="BV40" s="18">
        <f>SUMIFS(Fluxo!$N:$N,Fluxo!$S:$S,"&gt;"&amp;BU$5,Fluxo!$S:$S,"&lt;="&amp;BV$5,Fluxo!$D:$D,$D40)</f>
        <v>0</v>
      </c>
      <c r="BW40" s="18">
        <f>SUMIFS(Fluxo!$N:$N,Fluxo!$S:$S,"&gt;"&amp;BV$5,Fluxo!$S:$S,"&lt;="&amp;BW$5,Fluxo!$D:$D,$D40)</f>
        <v>0</v>
      </c>
      <c r="BX40" s="18">
        <f>SUMIFS(Fluxo!$N:$N,Fluxo!$S:$S,"&gt;"&amp;BW$5,Fluxo!$S:$S,"&lt;="&amp;BX$5,Fluxo!$D:$D,$D40)</f>
        <v>0</v>
      </c>
      <c r="BY40" s="18">
        <f>SUMIFS(Fluxo!$N:$N,Fluxo!$S:$S,"&gt;"&amp;BX$5,Fluxo!$S:$S,"&lt;="&amp;BY$5,Fluxo!$D:$D,$D40)</f>
        <v>0</v>
      </c>
      <c r="BZ40" s="18">
        <f>SUMIFS(Fluxo!$N:$N,Fluxo!$S:$S,"&gt;"&amp;BY$5,Fluxo!$S:$S,"&lt;="&amp;BZ$5,Fluxo!$D:$D,$D40)</f>
        <v>0</v>
      </c>
      <c r="CA40" s="18">
        <f>SUMIFS(Fluxo!$N:$N,Fluxo!$S:$S,"&gt;"&amp;BZ$5,Fluxo!$S:$S,"&lt;="&amp;CA$5,Fluxo!$D:$D,$D40)</f>
        <v>0</v>
      </c>
      <c r="CB40" s="18">
        <f>SUMIFS(Fluxo!$N:$N,Fluxo!$S:$S,"&gt;"&amp;CA$5,Fluxo!$S:$S,"&lt;="&amp;CB$5,Fluxo!$D:$D,$D40)</f>
        <v>0</v>
      </c>
      <c r="CC40" s="18">
        <f>SUMIFS(Fluxo!$N:$N,Fluxo!$S:$S,"&gt;"&amp;CB$5,Fluxo!$S:$S,"&lt;="&amp;CC$5,Fluxo!$D:$D,$D40)</f>
        <v>0</v>
      </c>
      <c r="CD40" s="18">
        <f>SUMIFS(Fluxo!$N:$N,Fluxo!$S:$S,"&gt;"&amp;CC$5,Fluxo!$S:$S,"&lt;="&amp;CD$5,Fluxo!$D:$D,$D40)</f>
        <v>0</v>
      </c>
      <c r="CE40" s="18">
        <f>SUMIFS(Fluxo!$N:$N,Fluxo!$S:$S,"&gt;"&amp;CD$5,Fluxo!$S:$S,"&lt;="&amp;CE$5,Fluxo!$D:$D,$D40)</f>
        <v>0</v>
      </c>
      <c r="CF40" s="18">
        <f>SUMIFS(Fluxo!$N:$N,Fluxo!$S:$S,"&gt;"&amp;CE$5,Fluxo!$S:$S,"&lt;="&amp;CF$5,Fluxo!$D:$D,$D40)</f>
        <v>0</v>
      </c>
      <c r="CG40" s="18">
        <f>SUMIFS(Fluxo!$N:$N,Fluxo!$S:$S,"&gt;"&amp;CF$5,Fluxo!$S:$S,"&lt;="&amp;CG$5,Fluxo!$D:$D,$D40)</f>
        <v>0</v>
      </c>
      <c r="CH40" s="18">
        <f>SUMIFS(Fluxo!$N:$N,Fluxo!$S:$S,"&gt;"&amp;CG$5,Fluxo!$S:$S,"&lt;="&amp;CH$5,Fluxo!$D:$D,$D40)</f>
        <v>0</v>
      </c>
      <c r="CI40" s="18">
        <f>SUMIFS(Fluxo!$N:$N,Fluxo!$S:$S,"&gt;"&amp;CH$5,Fluxo!$S:$S,"&lt;="&amp;CI$5,Fluxo!$D:$D,$D40)</f>
        <v>0</v>
      </c>
      <c r="CJ40" s="18">
        <f>SUMIFS(Fluxo!$N:$N,Fluxo!$S:$S,"&gt;"&amp;CI$5,Fluxo!$S:$S,"&lt;="&amp;CJ$5,Fluxo!$D:$D,$D40)</f>
        <v>0</v>
      </c>
      <c r="CK40" s="18">
        <f>SUMIFS(Fluxo!$N:$N,Fluxo!$S:$S,"&gt;"&amp;CJ$5,Fluxo!$S:$S,"&lt;="&amp;CK$5,Fluxo!$D:$D,$D40)</f>
        <v>0</v>
      </c>
      <c r="CL40" s="18">
        <f>SUMIFS(Fluxo!$N:$N,Fluxo!$S:$S,"&gt;"&amp;CK$5,Fluxo!$S:$S,"&lt;="&amp;CL$5,Fluxo!$D:$D,$D40)</f>
        <v>0</v>
      </c>
      <c r="CM40" s="18">
        <f>SUMIFS(Fluxo!$N:$N,Fluxo!$S:$S,"&gt;"&amp;CL$5,Fluxo!$S:$S,"&lt;="&amp;CM$5,Fluxo!$D:$D,$D40)</f>
        <v>0</v>
      </c>
      <c r="CN40" s="18">
        <f>SUMIFS(Fluxo!$N:$N,Fluxo!$S:$S,"&gt;"&amp;CM$5,Fluxo!$S:$S,"&lt;="&amp;CN$5,Fluxo!$D:$D,$D40)</f>
        <v>0</v>
      </c>
      <c r="CO40" s="18">
        <f>SUMIFS(Fluxo!$N:$N,Fluxo!$S:$S,"&gt;"&amp;CN$5,Fluxo!$S:$S,"&lt;="&amp;CO$5,Fluxo!$D:$D,$D40)</f>
        <v>0</v>
      </c>
      <c r="CP40" s="18">
        <f>SUMIFS(Fluxo!$N:$N,Fluxo!$S:$S,"&gt;"&amp;CO$5,Fluxo!$S:$S,"&lt;="&amp;CP$5,Fluxo!$D:$D,$D40)</f>
        <v>0</v>
      </c>
      <c r="CQ40" s="18">
        <f>SUMIFS(Fluxo!$N:$N,Fluxo!$S:$S,"&gt;"&amp;CP$5,Fluxo!$S:$S,"&lt;="&amp;CQ$5,Fluxo!$D:$D,$D40)</f>
        <v>0</v>
      </c>
      <c r="CR40" s="18">
        <f>SUMIFS(Fluxo!$N:$N,Fluxo!$S:$S,"&gt;"&amp;CQ$5,Fluxo!$S:$S,"&lt;="&amp;CR$5,Fluxo!$D:$D,$D40)</f>
        <v>0</v>
      </c>
      <c r="CS40" s="18">
        <f>SUMIFS(Fluxo!$N:$N,Fluxo!$S:$S,"&gt;"&amp;CR$5,Fluxo!$S:$S,"&lt;="&amp;CS$5,Fluxo!$D:$D,$D40)</f>
        <v>0</v>
      </c>
      <c r="CT40" s="18">
        <f>SUMIFS(Fluxo!$N:$N,Fluxo!$S:$S,"&gt;"&amp;CS$5,Fluxo!$S:$S,"&lt;="&amp;CT$5,Fluxo!$D:$D,$D40)</f>
        <v>0</v>
      </c>
      <c r="CU40" s="18">
        <f>SUMIFS(Fluxo!$N:$N,Fluxo!$S:$S,"&gt;"&amp;CT$5,Fluxo!$S:$S,"&lt;="&amp;CU$5,Fluxo!$D:$D,$D40)</f>
        <v>0</v>
      </c>
      <c r="CV40" s="18">
        <f>SUMIFS(Fluxo!$N:$N,Fluxo!$S:$S,"&gt;"&amp;CU$5,Fluxo!$S:$S,"&lt;="&amp;CV$5,Fluxo!$D:$D,$D40)</f>
        <v>0</v>
      </c>
      <c r="CW40" s="18">
        <f>SUMIFS(Fluxo!$N:$N,Fluxo!$S:$S,"&gt;"&amp;CV$5,Fluxo!$S:$S,"&lt;="&amp;CW$5,Fluxo!$D:$D,$D40)</f>
        <v>0</v>
      </c>
      <c r="CX40" s="18">
        <f>SUMIFS(Fluxo!$N:$N,Fluxo!$S:$S,"&gt;"&amp;CW$5,Fluxo!$S:$S,"&lt;="&amp;CX$5,Fluxo!$D:$D,$D40)</f>
        <v>0</v>
      </c>
      <c r="CY40" s="18">
        <f>SUMIFS(Fluxo!$N:$N,Fluxo!$S:$S,"&gt;"&amp;CX$5,Fluxo!$S:$S,"&lt;="&amp;CY$5,Fluxo!$D:$D,$D40)</f>
        <v>0</v>
      </c>
      <c r="CZ40" s="18">
        <f>SUMIFS(Fluxo!$N:$N,Fluxo!$S:$S,"&gt;"&amp;CY$5,Fluxo!$S:$S,"&lt;="&amp;CZ$5,Fluxo!$D:$D,$D40)</f>
        <v>0</v>
      </c>
      <c r="DA40" s="18">
        <f>SUMIFS(Fluxo!$N:$N,Fluxo!$S:$S,"&gt;"&amp;CZ$5,Fluxo!$S:$S,"&lt;="&amp;DA$5,Fluxo!$D:$D,$D40)</f>
        <v>0</v>
      </c>
      <c r="DB40" s="18">
        <f>SUMIFS(Fluxo!$N:$N,Fluxo!$S:$S,"&gt;"&amp;DA$5,Fluxo!$S:$S,"&lt;="&amp;DB$5,Fluxo!$D:$D,$D40)</f>
        <v>0</v>
      </c>
      <c r="DC40" s="18">
        <f>SUMIFS(Fluxo!$N:$N,Fluxo!$S:$S,"&gt;"&amp;DB$5,Fluxo!$S:$S,"&lt;="&amp;DC$5,Fluxo!$D:$D,$D40)</f>
        <v>0</v>
      </c>
      <c r="DD40" s="18">
        <f>SUMIFS(Fluxo!$N:$N,Fluxo!$S:$S,"&gt;"&amp;DC$5,Fluxo!$S:$S,"&lt;="&amp;DD$5,Fluxo!$D:$D,$D40)</f>
        <v>0</v>
      </c>
      <c r="DE40" s="18">
        <f>SUMIFS(Fluxo!$N:$N,Fluxo!$S:$S,"&gt;"&amp;DD$5,Fluxo!$S:$S,"&lt;="&amp;DE$5,Fluxo!$D:$D,$D40)</f>
        <v>0</v>
      </c>
      <c r="DF40" s="18">
        <f>SUMIFS(Fluxo!$N:$N,Fluxo!$S:$S,"&gt;"&amp;DE$5,Fluxo!$S:$S,"&lt;="&amp;DF$5,Fluxo!$D:$D,$D40)</f>
        <v>0</v>
      </c>
      <c r="DG40" s="18">
        <f>SUMIFS(Fluxo!$N:$N,Fluxo!$S:$S,"&gt;"&amp;DF$5,Fluxo!$S:$S,"&lt;="&amp;DG$5,Fluxo!$D:$D,$D40)</f>
        <v>0</v>
      </c>
      <c r="DH40" s="18">
        <f>SUMIFS(Fluxo!$N:$N,Fluxo!$S:$S,"&gt;"&amp;DG$5,Fluxo!$S:$S,"&lt;="&amp;DH$5,Fluxo!$D:$D,$D40)</f>
        <v>0</v>
      </c>
      <c r="DI40" s="18">
        <f>SUMIFS(Fluxo!$N:$N,Fluxo!$S:$S,"&gt;"&amp;DH$5,Fluxo!$S:$S,"&lt;="&amp;DI$5,Fluxo!$D:$D,$D40)</f>
        <v>0</v>
      </c>
      <c r="DJ40" s="18">
        <f>SUMIFS(Fluxo!$N:$N,Fluxo!$S:$S,"&gt;"&amp;DI$5,Fluxo!$S:$S,"&lt;="&amp;DJ$5,Fluxo!$D:$D,$D40)</f>
        <v>0</v>
      </c>
      <c r="DK40" s="18">
        <f>SUMIFS(Fluxo!$N:$N,Fluxo!$S:$S,"&gt;"&amp;DJ$5,Fluxo!$S:$S,"&lt;="&amp;DK$5,Fluxo!$D:$D,$D40)</f>
        <v>0</v>
      </c>
      <c r="DL40" s="18">
        <f>SUMIFS(Fluxo!$N:$N,Fluxo!$S:$S,"&gt;"&amp;DK$5,Fluxo!$S:$S,"&lt;="&amp;DL$5,Fluxo!$D:$D,$D40)</f>
        <v>0</v>
      </c>
      <c r="DM40" s="18">
        <f>SUMIFS(Fluxo!$N:$N,Fluxo!$S:$S,"&gt;"&amp;DL$5,Fluxo!$S:$S,"&lt;="&amp;DM$5,Fluxo!$D:$D,$D40)</f>
        <v>0</v>
      </c>
      <c r="DN40" s="18">
        <f>SUMIFS(Fluxo!$N:$N,Fluxo!$S:$S,"&gt;"&amp;DM$5,Fluxo!$S:$S,"&lt;="&amp;DN$5,Fluxo!$D:$D,$D40)</f>
        <v>0</v>
      </c>
      <c r="DO40" s="18">
        <f>SUMIFS(Fluxo!$N:$N,Fluxo!$S:$S,"&gt;"&amp;DN$5,Fluxo!$S:$S,"&lt;="&amp;DO$5,Fluxo!$D:$D,$D40)</f>
        <v>0</v>
      </c>
      <c r="DP40" s="18">
        <f>SUMIFS(Fluxo!$N:$N,Fluxo!$S:$S,"&gt;"&amp;DO$5,Fluxo!$S:$S,"&lt;="&amp;DP$5,Fluxo!$D:$D,$D40)</f>
        <v>0</v>
      </c>
      <c r="DQ40" s="18">
        <f>SUMIFS(Fluxo!$N:$N,Fluxo!$S:$S,"&gt;"&amp;DP$5,Fluxo!$S:$S,"&lt;="&amp;DQ$5,Fluxo!$D:$D,$D40)</f>
        <v>0</v>
      </c>
      <c r="DR40" s="18">
        <f>SUMIFS(Fluxo!$N:$N,Fluxo!$S:$S,"&gt;"&amp;DQ$5,Fluxo!$S:$S,"&lt;="&amp;DR$5,Fluxo!$D:$D,$D40)</f>
        <v>0</v>
      </c>
      <c r="DS40" s="18">
        <f>SUMIFS(Fluxo!$N:$N,Fluxo!$S:$S,"&gt;"&amp;DR$5,Fluxo!$S:$S,"&lt;="&amp;DS$5,Fluxo!$D:$D,$D40)</f>
        <v>0</v>
      </c>
      <c r="DT40" s="18">
        <f>SUMIFS(Fluxo!$N:$N,Fluxo!$S:$S,"&gt;"&amp;DS$5,Fluxo!$S:$S,"&lt;="&amp;DT$5,Fluxo!$D:$D,$D40)</f>
        <v>0</v>
      </c>
      <c r="DU40" s="18">
        <f>SUMIFS(Fluxo!$N:$N,Fluxo!$S:$S,"&gt;"&amp;DT$5,Fluxo!$S:$S,"&lt;="&amp;DU$5,Fluxo!$D:$D,$D40)</f>
        <v>0</v>
      </c>
      <c r="DV40" s="18">
        <f>SUMIFS(Fluxo!$N:$N,Fluxo!$S:$S,"&gt;"&amp;DU$5,Fluxo!$S:$S,"&lt;="&amp;DV$5,Fluxo!$D:$D,$D40)</f>
        <v>0</v>
      </c>
      <c r="DW40" s="18">
        <f>SUMIFS(Fluxo!$N:$N,Fluxo!$S:$S,"&gt;"&amp;DV$5,Fluxo!$S:$S,"&lt;="&amp;DW$5,Fluxo!$D:$D,$D40)</f>
        <v>0</v>
      </c>
      <c r="DX40" s="18">
        <f>SUMIFS(Fluxo!$N:$N,Fluxo!$S:$S,"&gt;"&amp;DW$5,Fluxo!$S:$S,"&lt;="&amp;DX$5,Fluxo!$D:$D,$D40)</f>
        <v>0</v>
      </c>
      <c r="DY40" s="18">
        <f>SUMIFS(Fluxo!$N:$N,Fluxo!$S:$S,"&gt;"&amp;DX$5,Fluxo!$S:$S,"&lt;="&amp;DY$5,Fluxo!$D:$D,$D40)</f>
        <v>0</v>
      </c>
      <c r="DZ40" s="18">
        <f>SUMIFS(Fluxo!$N:$N,Fluxo!$S:$S,"&gt;"&amp;DY$5,Fluxo!$S:$S,"&lt;="&amp;DZ$5,Fluxo!$D:$D,$D40)</f>
        <v>0</v>
      </c>
      <c r="EA40" s="18">
        <f>SUMIFS(Fluxo!$N:$N,Fluxo!$S:$S,"&gt;"&amp;DZ$5,Fluxo!$S:$S,"&lt;="&amp;EA$5,Fluxo!$D:$D,$D40)</f>
        <v>0</v>
      </c>
      <c r="EB40" s="18">
        <f>SUMIFS(Fluxo!$N:$N,Fluxo!$S:$S,"&gt;"&amp;EA$5,Fluxo!$S:$S,"&lt;="&amp;EB$5,Fluxo!$D:$D,$D40)</f>
        <v>0</v>
      </c>
      <c r="EC40" s="18">
        <f>SUMIFS(Fluxo!$N:$N,Fluxo!$S:$S,"&gt;"&amp;EB$5,Fluxo!$S:$S,"&lt;="&amp;EC$5,Fluxo!$D:$D,$D40)</f>
        <v>0</v>
      </c>
      <c r="ED40" s="18">
        <f>SUMIFS(Fluxo!$N:$N,Fluxo!$S:$S,"&gt;"&amp;EC$5,Fluxo!$S:$S,"&lt;="&amp;ED$5,Fluxo!$D:$D,$D40)</f>
        <v>0</v>
      </c>
      <c r="EE40" s="18">
        <f>SUMIFS(Fluxo!$N:$N,Fluxo!$S:$S,"&gt;"&amp;ED$5,Fluxo!$S:$S,"&lt;="&amp;EE$5,Fluxo!$D:$D,$D40)</f>
        <v>0</v>
      </c>
      <c r="EF40" s="18">
        <f>SUMIFS(Fluxo!$N:$N,Fluxo!$S:$S,"&gt;"&amp;EE$5,Fluxo!$S:$S,"&lt;="&amp;EF$5,Fluxo!$D:$D,$D40)</f>
        <v>0</v>
      </c>
      <c r="EG40" s="18">
        <f>SUMIFS(Fluxo!$N:$N,Fluxo!$S:$S,"&gt;"&amp;EF$5,Fluxo!$S:$S,"&lt;="&amp;EG$5,Fluxo!$D:$D,$D40)</f>
        <v>0</v>
      </c>
      <c r="EH40" s="18">
        <f>SUMIFS(Fluxo!$N:$N,Fluxo!$S:$S,"&gt;"&amp;EG$5,Fluxo!$S:$S,"&lt;="&amp;EH$5,Fluxo!$D:$D,$D40)</f>
        <v>0</v>
      </c>
      <c r="EI40" s="18">
        <f>SUMIFS(Fluxo!$N:$N,Fluxo!$S:$S,"&gt;"&amp;EH$5,Fluxo!$S:$S,"&lt;="&amp;EI$5,Fluxo!$D:$D,$D40)</f>
        <v>0</v>
      </c>
      <c r="EJ40" s="18">
        <f>SUMIFS(Fluxo!$N:$N,Fluxo!$S:$S,"&gt;"&amp;EI$5,Fluxo!$S:$S,"&lt;="&amp;EJ$5,Fluxo!$D:$D,$D40)</f>
        <v>0</v>
      </c>
      <c r="EK40" s="18">
        <f>SUMIFS(Fluxo!$N:$N,Fluxo!$S:$S,"&gt;"&amp;EJ$5,Fluxo!$S:$S,"&lt;="&amp;EK$5,Fluxo!$D:$D,$D40)</f>
        <v>0</v>
      </c>
      <c r="EL40" s="18">
        <f>SUMIFS(Fluxo!$N:$N,Fluxo!$S:$S,"&gt;"&amp;EK$5,Fluxo!$S:$S,"&lt;="&amp;EL$5,Fluxo!$D:$D,$D40)</f>
        <v>0</v>
      </c>
      <c r="EM40" s="18">
        <f>SUMIFS(Fluxo!$N:$N,Fluxo!$S:$S,"&gt;"&amp;EL$5,Fluxo!$S:$S,"&lt;="&amp;EM$5,Fluxo!$D:$D,$D40)</f>
        <v>0</v>
      </c>
      <c r="EN40" s="18">
        <f>SUMIFS(Fluxo!$N:$N,Fluxo!$S:$S,"&gt;"&amp;EM$5,Fluxo!$S:$S,"&lt;="&amp;EN$5,Fluxo!$D:$D,$D40)</f>
        <v>0</v>
      </c>
      <c r="EO40" s="18">
        <f>SUMIFS(Fluxo!$N:$N,Fluxo!$S:$S,"&gt;"&amp;EN$5,Fluxo!$S:$S,"&lt;="&amp;EO$5,Fluxo!$D:$D,$D40)</f>
        <v>0</v>
      </c>
      <c r="EP40" s="18">
        <f>SUMIFS(Fluxo!$N:$N,Fluxo!$S:$S,"&gt;"&amp;EO$5,Fluxo!$S:$S,"&lt;="&amp;EP$5,Fluxo!$D:$D,$D40)</f>
        <v>0</v>
      </c>
      <c r="EQ40" s="18">
        <f>SUMIFS(Fluxo!$N:$N,Fluxo!$S:$S,"&gt;"&amp;EP$5,Fluxo!$S:$S,"&lt;="&amp;EQ$5,Fluxo!$D:$D,$D40)</f>
        <v>0</v>
      </c>
      <c r="ER40" s="18">
        <f>SUMIFS(Fluxo!$N:$N,Fluxo!$S:$S,"&gt;"&amp;EQ$5,Fluxo!$S:$S,"&lt;="&amp;ER$5,Fluxo!$D:$D,$D40)</f>
        <v>0</v>
      </c>
      <c r="ES40" s="18">
        <f>SUMIFS(Fluxo!$N:$N,Fluxo!$S:$S,"&gt;"&amp;ER$5,Fluxo!$S:$S,"&lt;="&amp;ES$5,Fluxo!$D:$D,$D40)</f>
        <v>0</v>
      </c>
      <c r="ET40" s="18">
        <f>SUMIFS(Fluxo!$N:$N,Fluxo!$S:$S,"&gt;"&amp;ES$5,Fluxo!$S:$S,"&lt;="&amp;ET$5,Fluxo!$D:$D,$D40)</f>
        <v>0</v>
      </c>
      <c r="EU40" s="18">
        <f>SUMIFS(Fluxo!$N:$N,Fluxo!$S:$S,"&gt;"&amp;ET$5,Fluxo!$S:$S,"&lt;="&amp;EU$5,Fluxo!$D:$D,$D40)</f>
        <v>0</v>
      </c>
      <c r="EV40" s="18">
        <f>SUMIFS(Fluxo!$N:$N,Fluxo!$S:$S,"&gt;"&amp;EU$5,Fluxo!$S:$S,"&lt;="&amp;EV$5,Fluxo!$D:$D,$D40)</f>
        <v>0</v>
      </c>
      <c r="EW40" s="18">
        <f>SUMIFS(Fluxo!$N:$N,Fluxo!$S:$S,"&gt;"&amp;EV$5,Fluxo!$S:$S,"&lt;="&amp;EW$5,Fluxo!$D:$D,$D40)</f>
        <v>0</v>
      </c>
      <c r="EX40" s="18">
        <f>SUMIFS(Fluxo!$N:$N,Fluxo!$S:$S,"&gt;"&amp;EW$5,Fluxo!$S:$S,"&lt;="&amp;EX$5,Fluxo!$D:$D,$D40)</f>
        <v>0</v>
      </c>
      <c r="EY40" s="18">
        <f>SUMIFS(Fluxo!$N:$N,Fluxo!$S:$S,"&gt;"&amp;EX$5,Fluxo!$S:$S,"&lt;="&amp;EY$5,Fluxo!$D:$D,$D40)</f>
        <v>0</v>
      </c>
      <c r="EZ40" s="18">
        <f>SUMIFS(Fluxo!$N:$N,Fluxo!$S:$S,"&gt;"&amp;EY$5,Fluxo!$S:$S,"&lt;="&amp;EZ$5,Fluxo!$D:$D,$D40)</f>
        <v>0</v>
      </c>
      <c r="FA40" s="18">
        <f>SUMIFS(Fluxo!$N:$N,Fluxo!$S:$S,"&gt;"&amp;EZ$5,Fluxo!$S:$S,"&lt;="&amp;FA$5,Fluxo!$D:$D,$D40)</f>
        <v>0</v>
      </c>
      <c r="FB40" s="18">
        <f>SUMIFS(Fluxo!$N:$N,Fluxo!$S:$S,"&gt;"&amp;FA$5,Fluxo!$S:$S,"&lt;="&amp;FB$5,Fluxo!$D:$D,$D40)</f>
        <v>0</v>
      </c>
      <c r="FC40" s="18">
        <f>SUMIFS(Fluxo!$N:$N,Fluxo!$S:$S,"&gt;"&amp;FB$5,Fluxo!$S:$S,"&lt;="&amp;FC$5,Fluxo!$D:$D,$D40)</f>
        <v>0</v>
      </c>
      <c r="FD40" s="18">
        <f>SUMIFS(Fluxo!$N:$N,Fluxo!$S:$S,"&gt;"&amp;FC$5,Fluxo!$S:$S,"&lt;="&amp;FD$5,Fluxo!$D:$D,$D40)</f>
        <v>0</v>
      </c>
      <c r="FE40" s="18">
        <f>SUMIFS(Fluxo!$N:$N,Fluxo!$S:$S,"&gt;"&amp;FD$5,Fluxo!$S:$S,"&lt;="&amp;FE$5,Fluxo!$D:$D,$D40)</f>
        <v>0</v>
      </c>
      <c r="FF40" s="18">
        <f>SUMIFS(Fluxo!$N:$N,Fluxo!$S:$S,"&gt;"&amp;FE$5,Fluxo!$S:$S,"&lt;="&amp;FF$5,Fluxo!$D:$D,$D40)</f>
        <v>0</v>
      </c>
      <c r="FG40" s="18">
        <f>SUMIFS(Fluxo!$N:$N,Fluxo!$S:$S,"&gt;"&amp;FF$5,Fluxo!$S:$S,"&lt;="&amp;FG$5,Fluxo!$D:$D,$D40)</f>
        <v>0</v>
      </c>
      <c r="FH40" s="18">
        <f>SUMIFS(Fluxo!$N:$N,Fluxo!$S:$S,"&gt;"&amp;FG$5,Fluxo!$S:$S,"&lt;="&amp;FH$5,Fluxo!$D:$D,$D40)</f>
        <v>0</v>
      </c>
      <c r="FI40" s="18">
        <f>SUMIFS(Fluxo!$N:$N,Fluxo!$S:$S,"&gt;"&amp;FH$5,Fluxo!$S:$S,"&lt;="&amp;FI$5,Fluxo!$D:$D,$D40)</f>
        <v>0</v>
      </c>
      <c r="FJ40" s="18">
        <f>SUMIFS(Fluxo!$N:$N,Fluxo!$S:$S,"&gt;"&amp;FI$5,Fluxo!$S:$S,"&lt;="&amp;FJ$5,Fluxo!$D:$D,$D40)</f>
        <v>0</v>
      </c>
      <c r="FK40" s="18">
        <f>SUMIFS(Fluxo!$N:$N,Fluxo!$S:$S,"&gt;"&amp;FJ$5,Fluxo!$S:$S,"&lt;="&amp;FK$5,Fluxo!$D:$D,$D40)</f>
        <v>0</v>
      </c>
      <c r="FL40" s="18">
        <f>SUMIFS(Fluxo!$N:$N,Fluxo!$S:$S,"&gt;"&amp;FK$5,Fluxo!$S:$S,"&lt;="&amp;FL$5,Fluxo!$D:$D,$D40)</f>
        <v>0</v>
      </c>
      <c r="FM40" s="18">
        <f>SUMIFS(Fluxo!$N:$N,Fluxo!$S:$S,"&gt;"&amp;FL$5,Fluxo!$S:$S,"&lt;="&amp;FM$5,Fluxo!$D:$D,$D40)</f>
        <v>0</v>
      </c>
      <c r="FN40" s="18">
        <f>SUMIFS(Fluxo!$N:$N,Fluxo!$S:$S,"&gt;"&amp;FM$5,Fluxo!$S:$S,"&lt;="&amp;FN$5,Fluxo!$D:$D,$D40)</f>
        <v>0</v>
      </c>
      <c r="FO40" s="18">
        <f>SUMIFS(Fluxo!$N:$N,Fluxo!$S:$S,"&gt;"&amp;FN$5,Fluxo!$S:$S,"&lt;="&amp;FO$5,Fluxo!$D:$D,$D40)</f>
        <v>0</v>
      </c>
      <c r="FP40" s="18">
        <f>SUMIFS(Fluxo!$N:$N,Fluxo!$S:$S,"&gt;"&amp;FO$5,Fluxo!$S:$S,"&lt;="&amp;FP$5,Fluxo!$D:$D,$D40)</f>
        <v>0</v>
      </c>
      <c r="FQ40" s="18">
        <f>SUMIFS(Fluxo!$N:$N,Fluxo!$S:$S,"&gt;"&amp;FP$5,Fluxo!$S:$S,"&lt;="&amp;FQ$5,Fluxo!$D:$D,$D40)</f>
        <v>0</v>
      </c>
      <c r="FR40" s="18">
        <f>SUMIFS(Fluxo!$N:$N,Fluxo!$S:$S,"&gt;"&amp;FQ$5,Fluxo!$S:$S,"&lt;="&amp;FR$5,Fluxo!$D:$D,$D40)</f>
        <v>0</v>
      </c>
      <c r="FS40" s="18">
        <f>SUMIFS(Fluxo!$N:$N,Fluxo!$S:$S,"&gt;"&amp;FR$5,Fluxo!$S:$S,"&lt;="&amp;FS$5,Fluxo!$D:$D,$D40)</f>
        <v>0</v>
      </c>
      <c r="FT40" s="18">
        <f>SUMIFS(Fluxo!$N:$N,Fluxo!$S:$S,"&gt;"&amp;FS$5,Fluxo!$S:$S,"&lt;="&amp;FT$5,Fluxo!$D:$D,$D40)</f>
        <v>0</v>
      </c>
      <c r="FU40" s="18">
        <f>SUMIFS(Fluxo!$N:$N,Fluxo!$S:$S,"&gt;"&amp;FT$5,Fluxo!$S:$S,"&lt;="&amp;FU$5,Fluxo!$D:$D,$D40)</f>
        <v>0</v>
      </c>
      <c r="FV40" s="18">
        <f>SUMIFS(Fluxo!$N:$N,Fluxo!$S:$S,"&gt;"&amp;FU$5,Fluxo!$S:$S,"&lt;="&amp;FV$5,Fluxo!$D:$D,$D40)</f>
        <v>0</v>
      </c>
      <c r="FW40" s="18">
        <f>SUMIFS(Fluxo!$N:$N,Fluxo!$S:$S,"&gt;"&amp;FV$5,Fluxo!$S:$S,"&lt;="&amp;FW$5,Fluxo!$D:$D,$D40)</f>
        <v>0</v>
      </c>
      <c r="FX40" s="18">
        <f>SUMIFS(Fluxo!$N:$N,Fluxo!$S:$S,"&gt;"&amp;FW$5,Fluxo!$S:$S,"&lt;="&amp;FX$5,Fluxo!$D:$D,$D40)</f>
        <v>0</v>
      </c>
      <c r="FY40" s="18">
        <f>SUMIFS(Fluxo!$N:$N,Fluxo!$S:$S,"&gt;"&amp;FX$5,Fluxo!$S:$S,"&lt;="&amp;FY$5,Fluxo!$D:$D,$D40)</f>
        <v>0</v>
      </c>
      <c r="FZ40" s="18">
        <f>SUMIFS(Fluxo!$N:$N,Fluxo!$S:$S,"&gt;"&amp;FY$5,Fluxo!$S:$S,"&lt;="&amp;FZ$5,Fluxo!$D:$D,$D40)</f>
        <v>0</v>
      </c>
      <c r="GA40" s="18">
        <f>SUMIFS(Fluxo!$N:$N,Fluxo!$S:$S,"&gt;"&amp;FZ$5,Fluxo!$S:$S,"&lt;="&amp;GA$5,Fluxo!$D:$D,$D40)</f>
        <v>0</v>
      </c>
      <c r="GB40" s="18">
        <f>SUMIFS(Fluxo!$N:$N,Fluxo!$S:$S,"&gt;"&amp;GA$5,Fluxo!$S:$S,"&lt;="&amp;GB$5,Fluxo!$D:$D,$D40)</f>
        <v>0</v>
      </c>
      <c r="GC40" s="18">
        <f>SUMIFS(Fluxo!$N:$N,Fluxo!$S:$S,"&gt;"&amp;GB$5,Fluxo!$S:$S,"&lt;="&amp;GC$5,Fluxo!$D:$D,$D40)</f>
        <v>0</v>
      </c>
      <c r="GD40" s="18">
        <f>SUMIFS(Fluxo!$N:$N,Fluxo!$S:$S,"&gt;"&amp;GC$5,Fluxo!$S:$S,"&lt;="&amp;GD$5,Fluxo!$D:$D,$D40)</f>
        <v>0</v>
      </c>
      <c r="GE40" s="18">
        <f>SUMIFS(Fluxo!$N:$N,Fluxo!$S:$S,"&gt;"&amp;GD$5,Fluxo!$S:$S,"&lt;="&amp;GE$5,Fluxo!$D:$D,$D40)</f>
        <v>0</v>
      </c>
      <c r="GF40" s="18">
        <f>SUMIFS(Fluxo!$N:$N,Fluxo!$S:$S,"&gt;"&amp;GE$5,Fluxo!$S:$S,"&lt;="&amp;GF$5,Fluxo!$D:$D,$D40)</f>
        <v>0</v>
      </c>
      <c r="GG40" s="18">
        <f>SUMIFS(Fluxo!$N:$N,Fluxo!$S:$S,"&gt;"&amp;GF$5,Fluxo!$S:$S,"&lt;="&amp;GG$5,Fluxo!$D:$D,$D40)</f>
        <v>0</v>
      </c>
      <c r="GH40" s="18">
        <f>SUMIFS(Fluxo!$N:$N,Fluxo!$S:$S,"&gt;"&amp;GG$5,Fluxo!$S:$S,"&lt;="&amp;GH$5,Fluxo!$D:$D,$D40)</f>
        <v>0</v>
      </c>
      <c r="GI40" s="18">
        <f>SUMIFS(Fluxo!$N:$N,Fluxo!$S:$S,"&gt;"&amp;GH$5,Fluxo!$S:$S,"&lt;="&amp;GI$5,Fluxo!$D:$D,$D40)</f>
        <v>0</v>
      </c>
      <c r="GJ40" s="18">
        <f>SUMIFS(Fluxo!$N:$N,Fluxo!$S:$S,"&gt;"&amp;GI$5,Fluxo!$S:$S,"&lt;="&amp;GJ$5,Fluxo!$D:$D,$D40)</f>
        <v>0</v>
      </c>
      <c r="GK40" s="18">
        <f>SUMIFS(Fluxo!$N:$N,Fluxo!$S:$S,"&gt;"&amp;GJ$5,Fluxo!$S:$S,"&lt;="&amp;GK$5,Fluxo!$D:$D,$D40)</f>
        <v>0</v>
      </c>
      <c r="GL40" s="18">
        <f>SUMIFS(Fluxo!$N:$N,Fluxo!$S:$S,"&gt;"&amp;GK$5,Fluxo!$S:$S,"&lt;="&amp;GL$5,Fluxo!$D:$D,$D40)</f>
        <v>0</v>
      </c>
      <c r="GM40" s="18">
        <f>SUMIFS(Fluxo!$N:$N,Fluxo!$S:$S,"&gt;"&amp;GL$5,Fluxo!$S:$S,"&lt;="&amp;GM$5,Fluxo!$D:$D,$D40)</f>
        <v>0</v>
      </c>
      <c r="GN40" s="18">
        <f>SUMIFS(Fluxo!$N:$N,Fluxo!$S:$S,"&gt;"&amp;GM$5,Fluxo!$S:$S,"&lt;="&amp;GN$5,Fluxo!$D:$D,$D40)</f>
        <v>0</v>
      </c>
      <c r="GO40" s="18">
        <f>SUMIFS(Fluxo!$N:$N,Fluxo!$S:$S,"&gt;"&amp;GN$5,Fluxo!$S:$S,"&lt;="&amp;GO$5,Fluxo!$D:$D,$D40)</f>
        <v>0</v>
      </c>
      <c r="GP40" s="18">
        <f>SUMIFS(Fluxo!$N:$N,Fluxo!$S:$S,"&gt;"&amp;GO$5,Fluxo!$S:$S,"&lt;="&amp;GP$5,Fluxo!$D:$D,$D40)</f>
        <v>0</v>
      </c>
      <c r="GQ40" s="18">
        <f>SUMIFS(Fluxo!$N:$N,Fluxo!$S:$S,"&gt;"&amp;GP$5,Fluxo!$S:$S,"&lt;="&amp;GQ$5,Fluxo!$D:$D,$D40)</f>
        <v>0</v>
      </c>
      <c r="GR40" s="18">
        <f>SUMIFS(Fluxo!$N:$N,Fluxo!$S:$S,"&gt;"&amp;GQ$5,Fluxo!$S:$S,"&lt;="&amp;GR$5,Fluxo!$D:$D,$D40)</f>
        <v>0</v>
      </c>
      <c r="GS40" s="18">
        <f>SUMIFS(Fluxo!$N:$N,Fluxo!$S:$S,"&gt;"&amp;GR$5,Fluxo!$S:$S,"&lt;="&amp;GS$5,Fluxo!$D:$D,$D40)</f>
        <v>0</v>
      </c>
      <c r="GT40" s="18">
        <f>SUMIFS(Fluxo!$N:$N,Fluxo!$S:$S,"&gt;"&amp;GS$5,Fluxo!$S:$S,"&lt;="&amp;GT$5,Fluxo!$D:$D,$D40)</f>
        <v>0</v>
      </c>
      <c r="GU40" s="18">
        <f>SUMIFS(Fluxo!$N:$N,Fluxo!$S:$S,"&gt;"&amp;GT$5,Fluxo!$S:$S,"&lt;="&amp;GU$5,Fluxo!$D:$D,$D40)</f>
        <v>0</v>
      </c>
      <c r="GV40" s="18">
        <f>SUMIFS(Fluxo!$N:$N,Fluxo!$S:$S,"&gt;"&amp;GU$5,Fluxo!$S:$S,"&lt;="&amp;GV$5,Fluxo!$D:$D,$D40)</f>
        <v>0</v>
      </c>
      <c r="GW40" s="18">
        <f>SUMIFS(Fluxo!$N:$N,Fluxo!$S:$S,"&gt;"&amp;GV$5,Fluxo!$S:$S,"&lt;="&amp;GW$5,Fluxo!$D:$D,$D40)</f>
        <v>0</v>
      </c>
      <c r="GX40" s="18">
        <f>SUMIFS(Fluxo!$N:$N,Fluxo!$S:$S,"&gt;"&amp;GW$5,Fluxo!$S:$S,"&lt;="&amp;GX$5,Fluxo!$D:$D,$D40)</f>
        <v>0</v>
      </c>
      <c r="GY40" s="18">
        <f>SUMIFS(Fluxo!$N:$N,Fluxo!$S:$S,"&gt;"&amp;GX$5,Fluxo!$S:$S,"&lt;="&amp;GY$5,Fluxo!$D:$D,$D40)</f>
        <v>0</v>
      </c>
      <c r="GZ40" s="18">
        <f>SUMIFS(Fluxo!$N:$N,Fluxo!$S:$S,"&gt;"&amp;GY$5,Fluxo!$S:$S,"&lt;="&amp;GZ$5,Fluxo!$D:$D,$D40)</f>
        <v>0</v>
      </c>
      <c r="HA40" s="18">
        <f>SUMIFS(Fluxo!$N:$N,Fluxo!$S:$S,"&gt;"&amp;GZ$5,Fluxo!$S:$S,"&lt;="&amp;HA$5,Fluxo!$D:$D,$D40)</f>
        <v>0</v>
      </c>
      <c r="HB40" s="18">
        <f>SUMIFS(Fluxo!$N:$N,Fluxo!$S:$S,"&gt;"&amp;HA$5,Fluxo!$S:$S,"&lt;="&amp;HB$5,Fluxo!$D:$D,$D40)</f>
        <v>0</v>
      </c>
      <c r="HC40" s="18">
        <f>SUMIFS(Fluxo!$N:$N,Fluxo!$S:$S,"&gt;"&amp;HB$5,Fluxo!$S:$S,"&lt;="&amp;HC$5,Fluxo!$D:$D,$D40)</f>
        <v>0</v>
      </c>
      <c r="HD40" s="18">
        <f>SUMIFS(Fluxo!$N:$N,Fluxo!$S:$S,"&gt;"&amp;HC$5,Fluxo!$S:$S,"&lt;="&amp;HD$5,Fluxo!$D:$D,$D40)</f>
        <v>0</v>
      </c>
      <c r="HE40" s="18">
        <f>SUMIFS(Fluxo!$N:$N,Fluxo!$S:$S,"&gt;"&amp;HD$5,Fluxo!$S:$S,"&lt;="&amp;HE$5,Fluxo!$D:$D,$D40)</f>
        <v>0</v>
      </c>
      <c r="HF40" s="18">
        <f>SUMIFS(Fluxo!$N:$N,Fluxo!$S:$S,"&gt;"&amp;HE$5,Fluxo!$S:$S,"&lt;="&amp;HF$5,Fluxo!$D:$D,$D40)</f>
        <v>0</v>
      </c>
    </row>
    <row r="41" spans="1:214" s="16" customFormat="1">
      <c r="A41" s="20">
        <f t="shared" si="15"/>
        <v>31</v>
      </c>
      <c r="B41" s="140" t="str">
        <f>'Check Carteira'!C33</f>
        <v>E.1016.99.01.0101</v>
      </c>
      <c r="C41" s="19">
        <v>1</v>
      </c>
      <c r="D41" s="129" t="str">
        <f>'Check Carteira'!F33</f>
        <v>A-0101</v>
      </c>
      <c r="E41" s="21" t="str">
        <f>IFERROR(INDEX(Contratos!L:L,MATCH(D41,Contratos!R:R,0)),"")</f>
        <v/>
      </c>
      <c r="F41" s="139" t="str">
        <f>IFERROR(INDEX(Contratos!G:G,MATCH(D41,Contratos!R:R,0)),"")</f>
        <v/>
      </c>
      <c r="G41" s="83" t="str">
        <f ca="1">IFERROR(XNPV(#REF!,OFFSET(J41,0,MATCH(EOMONTH(E41,0),$J$5:$HF$5,0)-1,1,COUNT($J$5:$HF$5)-MATCH(EOMONTH(E41,0),$J$5:$HF$5,0)+1),OFFSET($J$5,0,MATCH(EOMONTH(E41,0),$J$5:$HF$5,0)-1,1,COUNT($J$5:$HF$5)-MATCH(EOMONTH(E41,0),$J$5:$HF$5,0)+1)),"")</f>
        <v/>
      </c>
      <c r="H41" s="83">
        <f t="shared" si="16"/>
        <v>0</v>
      </c>
      <c r="I41" s="18"/>
      <c r="J41" s="18">
        <f>SUMIFS(Fluxo!$N:$N,Fluxo!$S:$S,"&gt;"&amp;I$5,Fluxo!$S:$S,"&lt;="&amp;J$5,Fluxo!$D:$D,$D41)</f>
        <v>0</v>
      </c>
      <c r="K41" s="18">
        <f>SUMIFS(Fluxo!$N:$N,Fluxo!$S:$S,"&gt;"&amp;J$5,Fluxo!$S:$S,"&lt;="&amp;K$5,Fluxo!$D:$D,$D41)</f>
        <v>0</v>
      </c>
      <c r="L41" s="18">
        <f>SUMIFS(Fluxo!$N:$N,Fluxo!$S:$S,"&gt;"&amp;K$5,Fluxo!$S:$S,"&lt;="&amp;L$5,Fluxo!$D:$D,$D41)</f>
        <v>0</v>
      </c>
      <c r="M41" s="18">
        <f>SUMIFS(Fluxo!$N:$N,Fluxo!$S:$S,"&gt;"&amp;L$5,Fluxo!$S:$S,"&lt;="&amp;M$5,Fluxo!$D:$D,$D41)</f>
        <v>0</v>
      </c>
      <c r="N41" s="18">
        <f>SUMIFS(Fluxo!$N:$N,Fluxo!$S:$S,"&gt;"&amp;M$5,Fluxo!$S:$S,"&lt;="&amp;N$5,Fluxo!$D:$D,$D41)</f>
        <v>0</v>
      </c>
      <c r="O41" s="18">
        <f>SUMIFS(Fluxo!$N:$N,Fluxo!$S:$S,"&gt;"&amp;N$5,Fluxo!$S:$S,"&lt;="&amp;O$5,Fluxo!$D:$D,$D41)</f>
        <v>0</v>
      </c>
      <c r="P41" s="18">
        <f>SUMIFS(Fluxo!$N:$N,Fluxo!$S:$S,"&gt;"&amp;O$5,Fluxo!$S:$S,"&lt;="&amp;P$5,Fluxo!$D:$D,$D41)</f>
        <v>0</v>
      </c>
      <c r="Q41" s="18">
        <f>SUMIFS(Fluxo!$N:$N,Fluxo!$S:$S,"&gt;"&amp;P$5,Fluxo!$S:$S,"&lt;="&amp;Q$5,Fluxo!$D:$D,$D41)</f>
        <v>0</v>
      </c>
      <c r="R41" s="18">
        <f>SUMIFS(Fluxo!$N:$N,Fluxo!$S:$S,"&gt;"&amp;Q$5,Fluxo!$S:$S,"&lt;="&amp;R$5,Fluxo!$D:$D,$D41)</f>
        <v>0</v>
      </c>
      <c r="S41" s="18">
        <f>SUMIFS(Fluxo!$N:$N,Fluxo!$S:$S,"&gt;"&amp;R$5,Fluxo!$S:$S,"&lt;="&amp;S$5,Fluxo!$D:$D,$D41)</f>
        <v>0</v>
      </c>
      <c r="T41" s="18">
        <f>SUMIFS(Fluxo!$N:$N,Fluxo!$S:$S,"&gt;"&amp;S$5,Fluxo!$S:$S,"&lt;="&amp;T$5,Fluxo!$D:$D,$D41)</f>
        <v>0</v>
      </c>
      <c r="U41" s="18">
        <f>SUMIFS(Fluxo!$N:$N,Fluxo!$S:$S,"&gt;"&amp;T$5,Fluxo!$S:$S,"&lt;="&amp;U$5,Fluxo!$D:$D,$D41)</f>
        <v>0</v>
      </c>
      <c r="V41" s="18">
        <f>SUMIFS(Fluxo!$N:$N,Fluxo!$S:$S,"&gt;"&amp;U$5,Fluxo!$S:$S,"&lt;="&amp;V$5,Fluxo!$D:$D,$D41)</f>
        <v>0</v>
      </c>
      <c r="W41" s="18">
        <f>SUMIFS(Fluxo!$N:$N,Fluxo!$S:$S,"&gt;"&amp;V$5,Fluxo!$S:$S,"&lt;="&amp;W$5,Fluxo!$D:$D,$D41)</f>
        <v>0</v>
      </c>
      <c r="X41" s="18">
        <f>SUMIFS(Fluxo!$N:$N,Fluxo!$S:$S,"&gt;"&amp;W$5,Fluxo!$S:$S,"&lt;="&amp;X$5,Fluxo!$D:$D,$D41)</f>
        <v>0</v>
      </c>
      <c r="Y41" s="18">
        <f>SUMIFS(Fluxo!$N:$N,Fluxo!$S:$S,"&gt;"&amp;X$5,Fluxo!$S:$S,"&lt;="&amp;Y$5,Fluxo!$D:$D,$D41)</f>
        <v>0</v>
      </c>
      <c r="Z41" s="18">
        <f>SUMIFS(Fluxo!$N:$N,Fluxo!$S:$S,"&gt;"&amp;Y$5,Fluxo!$S:$S,"&lt;="&amp;Z$5,Fluxo!$D:$D,$D41)</f>
        <v>0</v>
      </c>
      <c r="AA41" s="18">
        <f>SUMIFS(Fluxo!$N:$N,Fluxo!$S:$S,"&gt;"&amp;Z$5,Fluxo!$S:$S,"&lt;="&amp;AA$5,Fluxo!$D:$D,$D41)</f>
        <v>0</v>
      </c>
      <c r="AB41" s="18">
        <f>SUMIFS(Fluxo!$N:$N,Fluxo!$S:$S,"&gt;"&amp;AA$5,Fluxo!$S:$S,"&lt;="&amp;AB$5,Fluxo!$D:$D,$D41)</f>
        <v>0</v>
      </c>
      <c r="AC41" s="18">
        <f>SUMIFS(Fluxo!$N:$N,Fluxo!$S:$S,"&gt;"&amp;AB$5,Fluxo!$S:$S,"&lt;="&amp;AC$5,Fluxo!$D:$D,$D41)</f>
        <v>0</v>
      </c>
      <c r="AD41" s="18">
        <f>SUMIFS(Fluxo!$N:$N,Fluxo!$S:$S,"&gt;"&amp;AC$5,Fluxo!$S:$S,"&lt;="&amp;AD$5,Fluxo!$D:$D,$D41)</f>
        <v>0</v>
      </c>
      <c r="AE41" s="18">
        <f>SUMIFS(Fluxo!$N:$N,Fluxo!$S:$S,"&gt;"&amp;AD$5,Fluxo!$S:$S,"&lt;="&amp;AE$5,Fluxo!$D:$D,$D41)</f>
        <v>0</v>
      </c>
      <c r="AF41" s="18">
        <f>SUMIFS(Fluxo!$N:$N,Fluxo!$S:$S,"&gt;"&amp;AE$5,Fluxo!$S:$S,"&lt;="&amp;AF$5,Fluxo!$D:$D,$D41)</f>
        <v>0</v>
      </c>
      <c r="AG41" s="18">
        <f>SUMIFS(Fluxo!$N:$N,Fluxo!$S:$S,"&gt;"&amp;AF$5,Fluxo!$S:$S,"&lt;="&amp;AG$5,Fluxo!$D:$D,$D41)</f>
        <v>0</v>
      </c>
      <c r="AH41" s="18">
        <f>SUMIFS(Fluxo!$N:$N,Fluxo!$S:$S,"&gt;"&amp;AG$5,Fluxo!$S:$S,"&lt;="&amp;AH$5,Fluxo!$D:$D,$D41)</f>
        <v>0</v>
      </c>
      <c r="AI41" s="18">
        <f>SUMIFS(Fluxo!$N:$N,Fluxo!$S:$S,"&gt;"&amp;AH$5,Fluxo!$S:$S,"&lt;="&amp;AI$5,Fluxo!$D:$D,$D41)</f>
        <v>0</v>
      </c>
      <c r="AJ41" s="18">
        <f>SUMIFS(Fluxo!$N:$N,Fluxo!$S:$S,"&gt;"&amp;AI$5,Fluxo!$S:$S,"&lt;="&amp;AJ$5,Fluxo!$D:$D,$D41)</f>
        <v>0</v>
      </c>
      <c r="AK41" s="18">
        <f>SUMIFS(Fluxo!$N:$N,Fluxo!$S:$S,"&gt;"&amp;AJ$5,Fluxo!$S:$S,"&lt;="&amp;AK$5,Fluxo!$D:$D,$D41)</f>
        <v>0</v>
      </c>
      <c r="AL41" s="18">
        <f>SUMIFS(Fluxo!$N:$N,Fluxo!$S:$S,"&gt;"&amp;AK$5,Fluxo!$S:$S,"&lt;="&amp;AL$5,Fluxo!$D:$D,$D41)</f>
        <v>0</v>
      </c>
      <c r="AM41" s="18">
        <f>SUMIFS(Fluxo!$N:$N,Fluxo!$S:$S,"&gt;"&amp;AL$5,Fluxo!$S:$S,"&lt;="&amp;AM$5,Fluxo!$D:$D,$D41)</f>
        <v>0</v>
      </c>
      <c r="AN41" s="18">
        <f>SUMIFS(Fluxo!$N:$N,Fluxo!$S:$S,"&gt;"&amp;AM$5,Fluxo!$S:$S,"&lt;="&amp;AN$5,Fluxo!$D:$D,$D41)</f>
        <v>0</v>
      </c>
      <c r="AO41" s="18">
        <f>SUMIFS(Fluxo!$N:$N,Fluxo!$S:$S,"&gt;"&amp;AN$5,Fluxo!$S:$S,"&lt;="&amp;AO$5,Fluxo!$D:$D,$D41)</f>
        <v>0</v>
      </c>
      <c r="AP41" s="18">
        <f>SUMIFS(Fluxo!$N:$N,Fluxo!$S:$S,"&gt;"&amp;AO$5,Fluxo!$S:$S,"&lt;="&amp;AP$5,Fluxo!$D:$D,$D41)</f>
        <v>0</v>
      </c>
      <c r="AQ41" s="18">
        <f>SUMIFS(Fluxo!$N:$N,Fluxo!$S:$S,"&gt;"&amp;AP$5,Fluxo!$S:$S,"&lt;="&amp;AQ$5,Fluxo!$D:$D,$D41)</f>
        <v>0</v>
      </c>
      <c r="AR41" s="18">
        <f>SUMIFS(Fluxo!$N:$N,Fluxo!$S:$S,"&gt;"&amp;AQ$5,Fluxo!$S:$S,"&lt;="&amp;AR$5,Fluxo!$D:$D,$D41)</f>
        <v>0</v>
      </c>
      <c r="AS41" s="18">
        <f>SUMIFS(Fluxo!$N:$N,Fluxo!$S:$S,"&gt;"&amp;AR$5,Fluxo!$S:$S,"&lt;="&amp;AS$5,Fluxo!$D:$D,$D41)</f>
        <v>0</v>
      </c>
      <c r="AT41" s="18">
        <f>SUMIFS(Fluxo!$N:$N,Fluxo!$S:$S,"&gt;"&amp;AS$5,Fluxo!$S:$S,"&lt;="&amp;AT$5,Fluxo!$D:$D,$D41)</f>
        <v>0</v>
      </c>
      <c r="AU41" s="18">
        <f>SUMIFS(Fluxo!$N:$N,Fluxo!$S:$S,"&gt;"&amp;AT$5,Fluxo!$S:$S,"&lt;="&amp;AU$5,Fluxo!$D:$D,$D41)</f>
        <v>0</v>
      </c>
      <c r="AV41" s="18">
        <f>SUMIFS(Fluxo!$N:$N,Fluxo!$S:$S,"&gt;"&amp;AU$5,Fluxo!$S:$S,"&lt;="&amp;AV$5,Fluxo!$D:$D,$D41)</f>
        <v>0</v>
      </c>
      <c r="AW41" s="18">
        <f>SUMIFS(Fluxo!$N:$N,Fluxo!$S:$S,"&gt;"&amp;AV$5,Fluxo!$S:$S,"&lt;="&amp;AW$5,Fluxo!$D:$D,$D41)</f>
        <v>0</v>
      </c>
      <c r="AX41" s="18">
        <f>SUMIFS(Fluxo!$N:$N,Fluxo!$S:$S,"&gt;"&amp;AW$5,Fluxo!$S:$S,"&lt;="&amp;AX$5,Fluxo!$D:$D,$D41)</f>
        <v>0</v>
      </c>
      <c r="AY41" s="18">
        <f>SUMIFS(Fluxo!$N:$N,Fluxo!$S:$S,"&gt;"&amp;AX$5,Fluxo!$S:$S,"&lt;="&amp;AY$5,Fluxo!$D:$D,$D41)</f>
        <v>0</v>
      </c>
      <c r="AZ41" s="18">
        <f>SUMIFS(Fluxo!$N:$N,Fluxo!$S:$S,"&gt;"&amp;AY$5,Fluxo!$S:$S,"&lt;="&amp;AZ$5,Fluxo!$D:$D,$D41)</f>
        <v>0</v>
      </c>
      <c r="BA41" s="18">
        <f>SUMIFS(Fluxo!$N:$N,Fluxo!$S:$S,"&gt;"&amp;AZ$5,Fluxo!$S:$S,"&lt;="&amp;BA$5,Fluxo!$D:$D,$D41)</f>
        <v>0</v>
      </c>
      <c r="BB41" s="18">
        <f>SUMIFS(Fluxo!$N:$N,Fluxo!$S:$S,"&gt;"&amp;BA$5,Fluxo!$S:$S,"&lt;="&amp;BB$5,Fluxo!$D:$D,$D41)</f>
        <v>0</v>
      </c>
      <c r="BC41" s="18">
        <f>SUMIFS(Fluxo!$N:$N,Fluxo!$S:$S,"&gt;"&amp;BB$5,Fluxo!$S:$S,"&lt;="&amp;BC$5,Fluxo!$D:$D,$D41)</f>
        <v>0</v>
      </c>
      <c r="BD41" s="18">
        <f>SUMIFS(Fluxo!$N:$N,Fluxo!$S:$S,"&gt;"&amp;BC$5,Fluxo!$S:$S,"&lt;="&amp;BD$5,Fluxo!$D:$D,$D41)</f>
        <v>0</v>
      </c>
      <c r="BE41" s="18">
        <f>SUMIFS(Fluxo!$N:$N,Fluxo!$S:$S,"&gt;"&amp;BD$5,Fluxo!$S:$S,"&lt;="&amp;BE$5,Fluxo!$D:$D,$D41)</f>
        <v>0</v>
      </c>
      <c r="BF41" s="18">
        <f>SUMIFS(Fluxo!$N:$N,Fluxo!$S:$S,"&gt;"&amp;BE$5,Fluxo!$S:$S,"&lt;="&amp;BF$5,Fluxo!$D:$D,$D41)</f>
        <v>0</v>
      </c>
      <c r="BG41" s="18">
        <f>SUMIFS(Fluxo!$N:$N,Fluxo!$S:$S,"&gt;"&amp;BF$5,Fluxo!$S:$S,"&lt;="&amp;BG$5,Fluxo!$D:$D,$D41)</f>
        <v>0</v>
      </c>
      <c r="BH41" s="18">
        <f>SUMIFS(Fluxo!$N:$N,Fluxo!$S:$S,"&gt;"&amp;BG$5,Fluxo!$S:$S,"&lt;="&amp;BH$5,Fluxo!$D:$D,$D41)</f>
        <v>0</v>
      </c>
      <c r="BI41" s="18">
        <f>SUMIFS(Fluxo!$N:$N,Fluxo!$S:$S,"&gt;"&amp;BH$5,Fluxo!$S:$S,"&lt;="&amp;BI$5,Fluxo!$D:$D,$D41)</f>
        <v>0</v>
      </c>
      <c r="BJ41" s="18">
        <f>SUMIFS(Fluxo!$N:$N,Fluxo!$S:$S,"&gt;"&amp;BI$5,Fluxo!$S:$S,"&lt;="&amp;BJ$5,Fluxo!$D:$D,$D41)</f>
        <v>0</v>
      </c>
      <c r="BK41" s="18">
        <f>SUMIFS(Fluxo!$N:$N,Fluxo!$S:$S,"&gt;"&amp;BJ$5,Fluxo!$S:$S,"&lt;="&amp;BK$5,Fluxo!$D:$D,$D41)</f>
        <v>0</v>
      </c>
      <c r="BL41" s="18">
        <f>SUMIFS(Fluxo!$N:$N,Fluxo!$S:$S,"&gt;"&amp;BK$5,Fluxo!$S:$S,"&lt;="&amp;BL$5,Fluxo!$D:$D,$D41)</f>
        <v>0</v>
      </c>
      <c r="BM41" s="18">
        <f>SUMIFS(Fluxo!$N:$N,Fluxo!$S:$S,"&gt;"&amp;BL$5,Fluxo!$S:$S,"&lt;="&amp;BM$5,Fluxo!$D:$D,$D41)</f>
        <v>0</v>
      </c>
      <c r="BN41" s="18">
        <f>SUMIFS(Fluxo!$N:$N,Fluxo!$S:$S,"&gt;"&amp;BM$5,Fluxo!$S:$S,"&lt;="&amp;BN$5,Fluxo!$D:$D,$D41)</f>
        <v>0</v>
      </c>
      <c r="BO41" s="18">
        <f>SUMIFS(Fluxo!$N:$N,Fluxo!$S:$S,"&gt;"&amp;BN$5,Fluxo!$S:$S,"&lt;="&amp;BO$5,Fluxo!$D:$D,$D41)</f>
        <v>0</v>
      </c>
      <c r="BP41" s="18">
        <f>SUMIFS(Fluxo!$N:$N,Fluxo!$S:$S,"&gt;"&amp;BO$5,Fluxo!$S:$S,"&lt;="&amp;BP$5,Fluxo!$D:$D,$D41)</f>
        <v>0</v>
      </c>
      <c r="BQ41" s="18">
        <f>SUMIFS(Fluxo!$N:$N,Fluxo!$S:$S,"&gt;"&amp;BP$5,Fluxo!$S:$S,"&lt;="&amp;BQ$5,Fluxo!$D:$D,$D41)</f>
        <v>0</v>
      </c>
      <c r="BR41" s="18">
        <f>SUMIFS(Fluxo!$N:$N,Fluxo!$S:$S,"&gt;"&amp;BQ$5,Fluxo!$S:$S,"&lt;="&amp;BR$5,Fluxo!$D:$D,$D41)</f>
        <v>0</v>
      </c>
      <c r="BS41" s="18">
        <f>SUMIFS(Fluxo!$N:$N,Fluxo!$S:$S,"&gt;"&amp;BR$5,Fluxo!$S:$S,"&lt;="&amp;BS$5,Fluxo!$D:$D,$D41)</f>
        <v>0</v>
      </c>
      <c r="BT41" s="18">
        <f>SUMIFS(Fluxo!$N:$N,Fluxo!$S:$S,"&gt;"&amp;BS$5,Fluxo!$S:$S,"&lt;="&amp;BT$5,Fluxo!$D:$D,$D41)</f>
        <v>0</v>
      </c>
      <c r="BU41" s="18">
        <f>SUMIFS(Fluxo!$N:$N,Fluxo!$S:$S,"&gt;"&amp;BT$5,Fluxo!$S:$S,"&lt;="&amp;BU$5,Fluxo!$D:$D,$D41)</f>
        <v>0</v>
      </c>
      <c r="BV41" s="18">
        <f>SUMIFS(Fluxo!$N:$N,Fluxo!$S:$S,"&gt;"&amp;BU$5,Fluxo!$S:$S,"&lt;="&amp;BV$5,Fluxo!$D:$D,$D41)</f>
        <v>0</v>
      </c>
      <c r="BW41" s="18">
        <f>SUMIFS(Fluxo!$N:$N,Fluxo!$S:$S,"&gt;"&amp;BV$5,Fluxo!$S:$S,"&lt;="&amp;BW$5,Fluxo!$D:$D,$D41)</f>
        <v>0</v>
      </c>
      <c r="BX41" s="18">
        <f>SUMIFS(Fluxo!$N:$N,Fluxo!$S:$S,"&gt;"&amp;BW$5,Fluxo!$S:$S,"&lt;="&amp;BX$5,Fluxo!$D:$D,$D41)</f>
        <v>0</v>
      </c>
      <c r="BY41" s="18">
        <f>SUMIFS(Fluxo!$N:$N,Fluxo!$S:$S,"&gt;"&amp;BX$5,Fluxo!$S:$S,"&lt;="&amp;BY$5,Fluxo!$D:$D,$D41)</f>
        <v>0</v>
      </c>
      <c r="BZ41" s="18">
        <f>SUMIFS(Fluxo!$N:$N,Fluxo!$S:$S,"&gt;"&amp;BY$5,Fluxo!$S:$S,"&lt;="&amp;BZ$5,Fluxo!$D:$D,$D41)</f>
        <v>0</v>
      </c>
      <c r="CA41" s="18">
        <f>SUMIFS(Fluxo!$N:$N,Fluxo!$S:$S,"&gt;"&amp;BZ$5,Fluxo!$S:$S,"&lt;="&amp;CA$5,Fluxo!$D:$D,$D41)</f>
        <v>0</v>
      </c>
      <c r="CB41" s="18">
        <f>SUMIFS(Fluxo!$N:$N,Fluxo!$S:$S,"&gt;"&amp;CA$5,Fluxo!$S:$S,"&lt;="&amp;CB$5,Fluxo!$D:$D,$D41)</f>
        <v>0</v>
      </c>
      <c r="CC41" s="18">
        <f>SUMIFS(Fluxo!$N:$N,Fluxo!$S:$S,"&gt;"&amp;CB$5,Fluxo!$S:$S,"&lt;="&amp;CC$5,Fluxo!$D:$D,$D41)</f>
        <v>0</v>
      </c>
      <c r="CD41" s="18">
        <f>SUMIFS(Fluxo!$N:$N,Fluxo!$S:$S,"&gt;"&amp;CC$5,Fluxo!$S:$S,"&lt;="&amp;CD$5,Fluxo!$D:$D,$D41)</f>
        <v>0</v>
      </c>
      <c r="CE41" s="18">
        <f>SUMIFS(Fluxo!$N:$N,Fluxo!$S:$S,"&gt;"&amp;CD$5,Fluxo!$S:$S,"&lt;="&amp;CE$5,Fluxo!$D:$D,$D41)</f>
        <v>0</v>
      </c>
      <c r="CF41" s="18">
        <f>SUMIFS(Fluxo!$N:$N,Fluxo!$S:$S,"&gt;"&amp;CE$5,Fluxo!$S:$S,"&lt;="&amp;CF$5,Fluxo!$D:$D,$D41)</f>
        <v>0</v>
      </c>
      <c r="CG41" s="18">
        <f>SUMIFS(Fluxo!$N:$N,Fluxo!$S:$S,"&gt;"&amp;CF$5,Fluxo!$S:$S,"&lt;="&amp;CG$5,Fluxo!$D:$D,$D41)</f>
        <v>0</v>
      </c>
      <c r="CH41" s="18">
        <f>SUMIFS(Fluxo!$N:$N,Fluxo!$S:$S,"&gt;"&amp;CG$5,Fluxo!$S:$S,"&lt;="&amp;CH$5,Fluxo!$D:$D,$D41)</f>
        <v>0</v>
      </c>
      <c r="CI41" s="18">
        <f>SUMIFS(Fluxo!$N:$N,Fluxo!$S:$S,"&gt;"&amp;CH$5,Fluxo!$S:$S,"&lt;="&amp;CI$5,Fluxo!$D:$D,$D41)</f>
        <v>0</v>
      </c>
      <c r="CJ41" s="18">
        <f>SUMIFS(Fluxo!$N:$N,Fluxo!$S:$S,"&gt;"&amp;CI$5,Fluxo!$S:$S,"&lt;="&amp;CJ$5,Fluxo!$D:$D,$D41)</f>
        <v>0</v>
      </c>
      <c r="CK41" s="18">
        <f>SUMIFS(Fluxo!$N:$N,Fluxo!$S:$S,"&gt;"&amp;CJ$5,Fluxo!$S:$S,"&lt;="&amp;CK$5,Fluxo!$D:$D,$D41)</f>
        <v>0</v>
      </c>
      <c r="CL41" s="18">
        <f>SUMIFS(Fluxo!$N:$N,Fluxo!$S:$S,"&gt;"&amp;CK$5,Fluxo!$S:$S,"&lt;="&amp;CL$5,Fluxo!$D:$D,$D41)</f>
        <v>0</v>
      </c>
      <c r="CM41" s="18">
        <f>SUMIFS(Fluxo!$N:$N,Fluxo!$S:$S,"&gt;"&amp;CL$5,Fluxo!$S:$S,"&lt;="&amp;CM$5,Fluxo!$D:$D,$D41)</f>
        <v>0</v>
      </c>
      <c r="CN41" s="18">
        <f>SUMIFS(Fluxo!$N:$N,Fluxo!$S:$S,"&gt;"&amp;CM$5,Fluxo!$S:$S,"&lt;="&amp;CN$5,Fluxo!$D:$D,$D41)</f>
        <v>0</v>
      </c>
      <c r="CO41" s="18">
        <f>SUMIFS(Fluxo!$N:$N,Fluxo!$S:$S,"&gt;"&amp;CN$5,Fluxo!$S:$S,"&lt;="&amp;CO$5,Fluxo!$D:$D,$D41)</f>
        <v>0</v>
      </c>
      <c r="CP41" s="18">
        <f>SUMIFS(Fluxo!$N:$N,Fluxo!$S:$S,"&gt;"&amp;CO$5,Fluxo!$S:$S,"&lt;="&amp;CP$5,Fluxo!$D:$D,$D41)</f>
        <v>0</v>
      </c>
      <c r="CQ41" s="18">
        <f>SUMIFS(Fluxo!$N:$N,Fluxo!$S:$S,"&gt;"&amp;CP$5,Fluxo!$S:$S,"&lt;="&amp;CQ$5,Fluxo!$D:$D,$D41)</f>
        <v>0</v>
      </c>
      <c r="CR41" s="18">
        <f>SUMIFS(Fluxo!$N:$N,Fluxo!$S:$S,"&gt;"&amp;CQ$5,Fluxo!$S:$S,"&lt;="&amp;CR$5,Fluxo!$D:$D,$D41)</f>
        <v>0</v>
      </c>
      <c r="CS41" s="18">
        <f>SUMIFS(Fluxo!$N:$N,Fluxo!$S:$S,"&gt;"&amp;CR$5,Fluxo!$S:$S,"&lt;="&amp;CS$5,Fluxo!$D:$D,$D41)</f>
        <v>0</v>
      </c>
      <c r="CT41" s="18">
        <f>SUMIFS(Fluxo!$N:$N,Fluxo!$S:$S,"&gt;"&amp;CS$5,Fluxo!$S:$S,"&lt;="&amp;CT$5,Fluxo!$D:$D,$D41)</f>
        <v>0</v>
      </c>
      <c r="CU41" s="18">
        <f>SUMIFS(Fluxo!$N:$N,Fluxo!$S:$S,"&gt;"&amp;CT$5,Fluxo!$S:$S,"&lt;="&amp;CU$5,Fluxo!$D:$D,$D41)</f>
        <v>0</v>
      </c>
      <c r="CV41" s="18">
        <f>SUMIFS(Fluxo!$N:$N,Fluxo!$S:$S,"&gt;"&amp;CU$5,Fluxo!$S:$S,"&lt;="&amp;CV$5,Fluxo!$D:$D,$D41)</f>
        <v>0</v>
      </c>
      <c r="CW41" s="18">
        <f>SUMIFS(Fluxo!$N:$N,Fluxo!$S:$S,"&gt;"&amp;CV$5,Fluxo!$S:$S,"&lt;="&amp;CW$5,Fluxo!$D:$D,$D41)</f>
        <v>0</v>
      </c>
      <c r="CX41" s="18">
        <f>SUMIFS(Fluxo!$N:$N,Fluxo!$S:$S,"&gt;"&amp;CW$5,Fluxo!$S:$S,"&lt;="&amp;CX$5,Fluxo!$D:$D,$D41)</f>
        <v>0</v>
      </c>
      <c r="CY41" s="18">
        <f>SUMIFS(Fluxo!$N:$N,Fluxo!$S:$S,"&gt;"&amp;CX$5,Fluxo!$S:$S,"&lt;="&amp;CY$5,Fluxo!$D:$D,$D41)</f>
        <v>0</v>
      </c>
      <c r="CZ41" s="18">
        <f>SUMIFS(Fluxo!$N:$N,Fluxo!$S:$S,"&gt;"&amp;CY$5,Fluxo!$S:$S,"&lt;="&amp;CZ$5,Fluxo!$D:$D,$D41)</f>
        <v>0</v>
      </c>
      <c r="DA41" s="18">
        <f>SUMIFS(Fluxo!$N:$N,Fluxo!$S:$S,"&gt;"&amp;CZ$5,Fluxo!$S:$S,"&lt;="&amp;DA$5,Fluxo!$D:$D,$D41)</f>
        <v>0</v>
      </c>
      <c r="DB41" s="18">
        <f>SUMIFS(Fluxo!$N:$N,Fluxo!$S:$S,"&gt;"&amp;DA$5,Fluxo!$S:$S,"&lt;="&amp;DB$5,Fluxo!$D:$D,$D41)</f>
        <v>0</v>
      </c>
      <c r="DC41" s="18">
        <f>SUMIFS(Fluxo!$N:$N,Fluxo!$S:$S,"&gt;"&amp;DB$5,Fluxo!$S:$S,"&lt;="&amp;DC$5,Fluxo!$D:$D,$D41)</f>
        <v>0</v>
      </c>
      <c r="DD41" s="18">
        <f>SUMIFS(Fluxo!$N:$N,Fluxo!$S:$S,"&gt;"&amp;DC$5,Fluxo!$S:$S,"&lt;="&amp;DD$5,Fluxo!$D:$D,$D41)</f>
        <v>0</v>
      </c>
      <c r="DE41" s="18">
        <f>SUMIFS(Fluxo!$N:$N,Fluxo!$S:$S,"&gt;"&amp;DD$5,Fluxo!$S:$S,"&lt;="&amp;DE$5,Fluxo!$D:$D,$D41)</f>
        <v>0</v>
      </c>
      <c r="DF41" s="18">
        <f>SUMIFS(Fluxo!$N:$N,Fluxo!$S:$S,"&gt;"&amp;DE$5,Fluxo!$S:$S,"&lt;="&amp;DF$5,Fluxo!$D:$D,$D41)</f>
        <v>0</v>
      </c>
      <c r="DG41" s="18">
        <f>SUMIFS(Fluxo!$N:$N,Fluxo!$S:$S,"&gt;"&amp;DF$5,Fluxo!$S:$S,"&lt;="&amp;DG$5,Fluxo!$D:$D,$D41)</f>
        <v>0</v>
      </c>
      <c r="DH41" s="18">
        <f>SUMIFS(Fluxo!$N:$N,Fluxo!$S:$S,"&gt;"&amp;DG$5,Fluxo!$S:$S,"&lt;="&amp;DH$5,Fluxo!$D:$D,$D41)</f>
        <v>0</v>
      </c>
      <c r="DI41" s="18">
        <f>SUMIFS(Fluxo!$N:$N,Fluxo!$S:$S,"&gt;"&amp;DH$5,Fluxo!$S:$S,"&lt;="&amp;DI$5,Fluxo!$D:$D,$D41)</f>
        <v>0</v>
      </c>
      <c r="DJ41" s="18">
        <f>SUMIFS(Fluxo!$N:$N,Fluxo!$S:$S,"&gt;"&amp;DI$5,Fluxo!$S:$S,"&lt;="&amp;DJ$5,Fluxo!$D:$D,$D41)</f>
        <v>0</v>
      </c>
      <c r="DK41" s="18">
        <f>SUMIFS(Fluxo!$N:$N,Fluxo!$S:$S,"&gt;"&amp;DJ$5,Fluxo!$S:$S,"&lt;="&amp;DK$5,Fluxo!$D:$D,$D41)</f>
        <v>0</v>
      </c>
      <c r="DL41" s="18">
        <f>SUMIFS(Fluxo!$N:$N,Fluxo!$S:$S,"&gt;"&amp;DK$5,Fluxo!$S:$S,"&lt;="&amp;DL$5,Fluxo!$D:$D,$D41)</f>
        <v>0</v>
      </c>
      <c r="DM41" s="18">
        <f>SUMIFS(Fluxo!$N:$N,Fluxo!$S:$S,"&gt;"&amp;DL$5,Fluxo!$S:$S,"&lt;="&amp;DM$5,Fluxo!$D:$D,$D41)</f>
        <v>0</v>
      </c>
      <c r="DN41" s="18">
        <f>SUMIFS(Fluxo!$N:$N,Fluxo!$S:$S,"&gt;"&amp;DM$5,Fluxo!$S:$S,"&lt;="&amp;DN$5,Fluxo!$D:$D,$D41)</f>
        <v>0</v>
      </c>
      <c r="DO41" s="18">
        <f>SUMIFS(Fluxo!$N:$N,Fluxo!$S:$S,"&gt;"&amp;DN$5,Fluxo!$S:$S,"&lt;="&amp;DO$5,Fluxo!$D:$D,$D41)</f>
        <v>0</v>
      </c>
      <c r="DP41" s="18">
        <f>SUMIFS(Fluxo!$N:$N,Fluxo!$S:$S,"&gt;"&amp;DO$5,Fluxo!$S:$S,"&lt;="&amp;DP$5,Fluxo!$D:$D,$D41)</f>
        <v>0</v>
      </c>
      <c r="DQ41" s="18">
        <f>SUMIFS(Fluxo!$N:$N,Fluxo!$S:$S,"&gt;"&amp;DP$5,Fluxo!$S:$S,"&lt;="&amp;DQ$5,Fluxo!$D:$D,$D41)</f>
        <v>0</v>
      </c>
      <c r="DR41" s="18">
        <f>SUMIFS(Fluxo!$N:$N,Fluxo!$S:$S,"&gt;"&amp;DQ$5,Fluxo!$S:$S,"&lt;="&amp;DR$5,Fluxo!$D:$D,$D41)</f>
        <v>0</v>
      </c>
      <c r="DS41" s="18">
        <f>SUMIFS(Fluxo!$N:$N,Fluxo!$S:$S,"&gt;"&amp;DR$5,Fluxo!$S:$S,"&lt;="&amp;DS$5,Fluxo!$D:$D,$D41)</f>
        <v>0</v>
      </c>
      <c r="DT41" s="18">
        <f>SUMIFS(Fluxo!$N:$N,Fluxo!$S:$S,"&gt;"&amp;DS$5,Fluxo!$S:$S,"&lt;="&amp;DT$5,Fluxo!$D:$D,$D41)</f>
        <v>0</v>
      </c>
      <c r="DU41" s="18">
        <f>SUMIFS(Fluxo!$N:$N,Fluxo!$S:$S,"&gt;"&amp;DT$5,Fluxo!$S:$S,"&lt;="&amp;DU$5,Fluxo!$D:$D,$D41)</f>
        <v>0</v>
      </c>
      <c r="DV41" s="18">
        <f>SUMIFS(Fluxo!$N:$N,Fluxo!$S:$S,"&gt;"&amp;DU$5,Fluxo!$S:$S,"&lt;="&amp;DV$5,Fluxo!$D:$D,$D41)</f>
        <v>0</v>
      </c>
      <c r="DW41" s="18">
        <f>SUMIFS(Fluxo!$N:$N,Fluxo!$S:$S,"&gt;"&amp;DV$5,Fluxo!$S:$S,"&lt;="&amp;DW$5,Fluxo!$D:$D,$D41)</f>
        <v>0</v>
      </c>
      <c r="DX41" s="18">
        <f>SUMIFS(Fluxo!$N:$N,Fluxo!$S:$S,"&gt;"&amp;DW$5,Fluxo!$S:$S,"&lt;="&amp;DX$5,Fluxo!$D:$D,$D41)</f>
        <v>0</v>
      </c>
      <c r="DY41" s="18">
        <f>SUMIFS(Fluxo!$N:$N,Fluxo!$S:$S,"&gt;"&amp;DX$5,Fluxo!$S:$S,"&lt;="&amp;DY$5,Fluxo!$D:$D,$D41)</f>
        <v>0</v>
      </c>
      <c r="DZ41" s="18">
        <f>SUMIFS(Fluxo!$N:$N,Fluxo!$S:$S,"&gt;"&amp;DY$5,Fluxo!$S:$S,"&lt;="&amp;DZ$5,Fluxo!$D:$D,$D41)</f>
        <v>0</v>
      </c>
      <c r="EA41" s="18">
        <f>SUMIFS(Fluxo!$N:$N,Fluxo!$S:$S,"&gt;"&amp;DZ$5,Fluxo!$S:$S,"&lt;="&amp;EA$5,Fluxo!$D:$D,$D41)</f>
        <v>0</v>
      </c>
      <c r="EB41" s="18">
        <f>SUMIFS(Fluxo!$N:$N,Fluxo!$S:$S,"&gt;"&amp;EA$5,Fluxo!$S:$S,"&lt;="&amp;EB$5,Fluxo!$D:$D,$D41)</f>
        <v>0</v>
      </c>
      <c r="EC41" s="18">
        <f>SUMIFS(Fluxo!$N:$N,Fluxo!$S:$S,"&gt;"&amp;EB$5,Fluxo!$S:$S,"&lt;="&amp;EC$5,Fluxo!$D:$D,$D41)</f>
        <v>0</v>
      </c>
      <c r="ED41" s="18">
        <f>SUMIFS(Fluxo!$N:$N,Fluxo!$S:$S,"&gt;"&amp;EC$5,Fluxo!$S:$S,"&lt;="&amp;ED$5,Fluxo!$D:$D,$D41)</f>
        <v>0</v>
      </c>
      <c r="EE41" s="18">
        <f>SUMIFS(Fluxo!$N:$N,Fluxo!$S:$S,"&gt;"&amp;ED$5,Fluxo!$S:$S,"&lt;="&amp;EE$5,Fluxo!$D:$D,$D41)</f>
        <v>0</v>
      </c>
      <c r="EF41" s="18">
        <f>SUMIFS(Fluxo!$N:$N,Fluxo!$S:$S,"&gt;"&amp;EE$5,Fluxo!$S:$S,"&lt;="&amp;EF$5,Fluxo!$D:$D,$D41)</f>
        <v>0</v>
      </c>
      <c r="EG41" s="18">
        <f>SUMIFS(Fluxo!$N:$N,Fluxo!$S:$S,"&gt;"&amp;EF$5,Fluxo!$S:$S,"&lt;="&amp;EG$5,Fluxo!$D:$D,$D41)</f>
        <v>0</v>
      </c>
      <c r="EH41" s="18">
        <f>SUMIFS(Fluxo!$N:$N,Fluxo!$S:$S,"&gt;"&amp;EG$5,Fluxo!$S:$S,"&lt;="&amp;EH$5,Fluxo!$D:$D,$D41)</f>
        <v>0</v>
      </c>
      <c r="EI41" s="18">
        <f>SUMIFS(Fluxo!$N:$N,Fluxo!$S:$S,"&gt;"&amp;EH$5,Fluxo!$S:$S,"&lt;="&amp;EI$5,Fluxo!$D:$D,$D41)</f>
        <v>0</v>
      </c>
      <c r="EJ41" s="18">
        <f>SUMIFS(Fluxo!$N:$N,Fluxo!$S:$S,"&gt;"&amp;EI$5,Fluxo!$S:$S,"&lt;="&amp;EJ$5,Fluxo!$D:$D,$D41)</f>
        <v>0</v>
      </c>
      <c r="EK41" s="18">
        <f>SUMIFS(Fluxo!$N:$N,Fluxo!$S:$S,"&gt;"&amp;EJ$5,Fluxo!$S:$S,"&lt;="&amp;EK$5,Fluxo!$D:$D,$D41)</f>
        <v>0</v>
      </c>
      <c r="EL41" s="18">
        <f>SUMIFS(Fluxo!$N:$N,Fluxo!$S:$S,"&gt;"&amp;EK$5,Fluxo!$S:$S,"&lt;="&amp;EL$5,Fluxo!$D:$D,$D41)</f>
        <v>0</v>
      </c>
      <c r="EM41" s="18">
        <f>SUMIFS(Fluxo!$N:$N,Fluxo!$S:$S,"&gt;"&amp;EL$5,Fluxo!$S:$S,"&lt;="&amp;EM$5,Fluxo!$D:$D,$D41)</f>
        <v>0</v>
      </c>
      <c r="EN41" s="18">
        <f>SUMIFS(Fluxo!$N:$N,Fluxo!$S:$S,"&gt;"&amp;EM$5,Fluxo!$S:$S,"&lt;="&amp;EN$5,Fluxo!$D:$D,$D41)</f>
        <v>0</v>
      </c>
      <c r="EO41" s="18">
        <f>SUMIFS(Fluxo!$N:$N,Fluxo!$S:$S,"&gt;"&amp;EN$5,Fluxo!$S:$S,"&lt;="&amp;EO$5,Fluxo!$D:$D,$D41)</f>
        <v>0</v>
      </c>
      <c r="EP41" s="18">
        <f>SUMIFS(Fluxo!$N:$N,Fluxo!$S:$S,"&gt;"&amp;EO$5,Fluxo!$S:$S,"&lt;="&amp;EP$5,Fluxo!$D:$D,$D41)</f>
        <v>0</v>
      </c>
      <c r="EQ41" s="18">
        <f>SUMIFS(Fluxo!$N:$N,Fluxo!$S:$S,"&gt;"&amp;EP$5,Fluxo!$S:$S,"&lt;="&amp;EQ$5,Fluxo!$D:$D,$D41)</f>
        <v>0</v>
      </c>
      <c r="ER41" s="18">
        <f>SUMIFS(Fluxo!$N:$N,Fluxo!$S:$S,"&gt;"&amp;EQ$5,Fluxo!$S:$S,"&lt;="&amp;ER$5,Fluxo!$D:$D,$D41)</f>
        <v>0</v>
      </c>
      <c r="ES41" s="18">
        <f>SUMIFS(Fluxo!$N:$N,Fluxo!$S:$S,"&gt;"&amp;ER$5,Fluxo!$S:$S,"&lt;="&amp;ES$5,Fluxo!$D:$D,$D41)</f>
        <v>0</v>
      </c>
      <c r="ET41" s="18">
        <f>SUMIFS(Fluxo!$N:$N,Fluxo!$S:$S,"&gt;"&amp;ES$5,Fluxo!$S:$S,"&lt;="&amp;ET$5,Fluxo!$D:$D,$D41)</f>
        <v>0</v>
      </c>
      <c r="EU41" s="18">
        <f>SUMIFS(Fluxo!$N:$N,Fluxo!$S:$S,"&gt;"&amp;ET$5,Fluxo!$S:$S,"&lt;="&amp;EU$5,Fluxo!$D:$D,$D41)</f>
        <v>0</v>
      </c>
      <c r="EV41" s="18">
        <f>SUMIFS(Fluxo!$N:$N,Fluxo!$S:$S,"&gt;"&amp;EU$5,Fluxo!$S:$S,"&lt;="&amp;EV$5,Fluxo!$D:$D,$D41)</f>
        <v>0</v>
      </c>
      <c r="EW41" s="18">
        <f>SUMIFS(Fluxo!$N:$N,Fluxo!$S:$S,"&gt;"&amp;EV$5,Fluxo!$S:$S,"&lt;="&amp;EW$5,Fluxo!$D:$D,$D41)</f>
        <v>0</v>
      </c>
      <c r="EX41" s="18">
        <f>SUMIFS(Fluxo!$N:$N,Fluxo!$S:$S,"&gt;"&amp;EW$5,Fluxo!$S:$S,"&lt;="&amp;EX$5,Fluxo!$D:$D,$D41)</f>
        <v>0</v>
      </c>
      <c r="EY41" s="18">
        <f>SUMIFS(Fluxo!$N:$N,Fluxo!$S:$S,"&gt;"&amp;EX$5,Fluxo!$S:$S,"&lt;="&amp;EY$5,Fluxo!$D:$D,$D41)</f>
        <v>0</v>
      </c>
      <c r="EZ41" s="18">
        <f>SUMIFS(Fluxo!$N:$N,Fluxo!$S:$S,"&gt;"&amp;EY$5,Fluxo!$S:$S,"&lt;="&amp;EZ$5,Fluxo!$D:$D,$D41)</f>
        <v>0</v>
      </c>
      <c r="FA41" s="18">
        <f>SUMIFS(Fluxo!$N:$N,Fluxo!$S:$S,"&gt;"&amp;EZ$5,Fluxo!$S:$S,"&lt;="&amp;FA$5,Fluxo!$D:$D,$D41)</f>
        <v>0</v>
      </c>
      <c r="FB41" s="18">
        <f>SUMIFS(Fluxo!$N:$N,Fluxo!$S:$S,"&gt;"&amp;FA$5,Fluxo!$S:$S,"&lt;="&amp;FB$5,Fluxo!$D:$D,$D41)</f>
        <v>0</v>
      </c>
      <c r="FC41" s="18">
        <f>SUMIFS(Fluxo!$N:$N,Fluxo!$S:$S,"&gt;"&amp;FB$5,Fluxo!$S:$S,"&lt;="&amp;FC$5,Fluxo!$D:$D,$D41)</f>
        <v>0</v>
      </c>
      <c r="FD41" s="18">
        <f>SUMIFS(Fluxo!$N:$N,Fluxo!$S:$S,"&gt;"&amp;FC$5,Fluxo!$S:$S,"&lt;="&amp;FD$5,Fluxo!$D:$D,$D41)</f>
        <v>0</v>
      </c>
      <c r="FE41" s="18">
        <f>SUMIFS(Fluxo!$N:$N,Fluxo!$S:$S,"&gt;"&amp;FD$5,Fluxo!$S:$S,"&lt;="&amp;FE$5,Fluxo!$D:$D,$D41)</f>
        <v>0</v>
      </c>
      <c r="FF41" s="18">
        <f>SUMIFS(Fluxo!$N:$N,Fluxo!$S:$S,"&gt;"&amp;FE$5,Fluxo!$S:$S,"&lt;="&amp;FF$5,Fluxo!$D:$D,$D41)</f>
        <v>0</v>
      </c>
      <c r="FG41" s="18">
        <f>SUMIFS(Fluxo!$N:$N,Fluxo!$S:$S,"&gt;"&amp;FF$5,Fluxo!$S:$S,"&lt;="&amp;FG$5,Fluxo!$D:$D,$D41)</f>
        <v>0</v>
      </c>
      <c r="FH41" s="18">
        <f>SUMIFS(Fluxo!$N:$N,Fluxo!$S:$S,"&gt;"&amp;FG$5,Fluxo!$S:$S,"&lt;="&amp;FH$5,Fluxo!$D:$D,$D41)</f>
        <v>0</v>
      </c>
      <c r="FI41" s="18">
        <f>SUMIFS(Fluxo!$N:$N,Fluxo!$S:$S,"&gt;"&amp;FH$5,Fluxo!$S:$S,"&lt;="&amp;FI$5,Fluxo!$D:$D,$D41)</f>
        <v>0</v>
      </c>
      <c r="FJ41" s="18">
        <f>SUMIFS(Fluxo!$N:$N,Fluxo!$S:$S,"&gt;"&amp;FI$5,Fluxo!$S:$S,"&lt;="&amp;FJ$5,Fluxo!$D:$D,$D41)</f>
        <v>0</v>
      </c>
      <c r="FK41" s="18">
        <f>SUMIFS(Fluxo!$N:$N,Fluxo!$S:$S,"&gt;"&amp;FJ$5,Fluxo!$S:$S,"&lt;="&amp;FK$5,Fluxo!$D:$D,$D41)</f>
        <v>0</v>
      </c>
      <c r="FL41" s="18">
        <f>SUMIFS(Fluxo!$N:$N,Fluxo!$S:$S,"&gt;"&amp;FK$5,Fluxo!$S:$S,"&lt;="&amp;FL$5,Fluxo!$D:$D,$D41)</f>
        <v>0</v>
      </c>
      <c r="FM41" s="18">
        <f>SUMIFS(Fluxo!$N:$N,Fluxo!$S:$S,"&gt;"&amp;FL$5,Fluxo!$S:$S,"&lt;="&amp;FM$5,Fluxo!$D:$D,$D41)</f>
        <v>0</v>
      </c>
      <c r="FN41" s="18">
        <f>SUMIFS(Fluxo!$N:$N,Fluxo!$S:$S,"&gt;"&amp;FM$5,Fluxo!$S:$S,"&lt;="&amp;FN$5,Fluxo!$D:$D,$D41)</f>
        <v>0</v>
      </c>
      <c r="FO41" s="18">
        <f>SUMIFS(Fluxo!$N:$N,Fluxo!$S:$S,"&gt;"&amp;FN$5,Fluxo!$S:$S,"&lt;="&amp;FO$5,Fluxo!$D:$D,$D41)</f>
        <v>0</v>
      </c>
      <c r="FP41" s="18">
        <f>SUMIFS(Fluxo!$N:$N,Fluxo!$S:$S,"&gt;"&amp;FO$5,Fluxo!$S:$S,"&lt;="&amp;FP$5,Fluxo!$D:$D,$D41)</f>
        <v>0</v>
      </c>
      <c r="FQ41" s="18">
        <f>SUMIFS(Fluxo!$N:$N,Fluxo!$S:$S,"&gt;"&amp;FP$5,Fluxo!$S:$S,"&lt;="&amp;FQ$5,Fluxo!$D:$D,$D41)</f>
        <v>0</v>
      </c>
      <c r="FR41" s="18">
        <f>SUMIFS(Fluxo!$N:$N,Fluxo!$S:$S,"&gt;"&amp;FQ$5,Fluxo!$S:$S,"&lt;="&amp;FR$5,Fluxo!$D:$D,$D41)</f>
        <v>0</v>
      </c>
      <c r="FS41" s="18">
        <f>SUMIFS(Fluxo!$N:$N,Fluxo!$S:$S,"&gt;"&amp;FR$5,Fluxo!$S:$S,"&lt;="&amp;FS$5,Fluxo!$D:$D,$D41)</f>
        <v>0</v>
      </c>
      <c r="FT41" s="18">
        <f>SUMIFS(Fluxo!$N:$N,Fluxo!$S:$S,"&gt;"&amp;FS$5,Fluxo!$S:$S,"&lt;="&amp;FT$5,Fluxo!$D:$D,$D41)</f>
        <v>0</v>
      </c>
      <c r="FU41" s="18">
        <f>SUMIFS(Fluxo!$N:$N,Fluxo!$S:$S,"&gt;"&amp;FT$5,Fluxo!$S:$S,"&lt;="&amp;FU$5,Fluxo!$D:$D,$D41)</f>
        <v>0</v>
      </c>
      <c r="FV41" s="18">
        <f>SUMIFS(Fluxo!$N:$N,Fluxo!$S:$S,"&gt;"&amp;FU$5,Fluxo!$S:$S,"&lt;="&amp;FV$5,Fluxo!$D:$D,$D41)</f>
        <v>0</v>
      </c>
      <c r="FW41" s="18">
        <f>SUMIFS(Fluxo!$N:$N,Fluxo!$S:$S,"&gt;"&amp;FV$5,Fluxo!$S:$S,"&lt;="&amp;FW$5,Fluxo!$D:$D,$D41)</f>
        <v>0</v>
      </c>
      <c r="FX41" s="18">
        <f>SUMIFS(Fluxo!$N:$N,Fluxo!$S:$S,"&gt;"&amp;FW$5,Fluxo!$S:$S,"&lt;="&amp;FX$5,Fluxo!$D:$D,$D41)</f>
        <v>0</v>
      </c>
      <c r="FY41" s="18">
        <f>SUMIFS(Fluxo!$N:$N,Fluxo!$S:$S,"&gt;"&amp;FX$5,Fluxo!$S:$S,"&lt;="&amp;FY$5,Fluxo!$D:$D,$D41)</f>
        <v>0</v>
      </c>
      <c r="FZ41" s="18">
        <f>SUMIFS(Fluxo!$N:$N,Fluxo!$S:$S,"&gt;"&amp;FY$5,Fluxo!$S:$S,"&lt;="&amp;FZ$5,Fluxo!$D:$D,$D41)</f>
        <v>0</v>
      </c>
      <c r="GA41" s="18">
        <f>SUMIFS(Fluxo!$N:$N,Fluxo!$S:$S,"&gt;"&amp;FZ$5,Fluxo!$S:$S,"&lt;="&amp;GA$5,Fluxo!$D:$D,$D41)</f>
        <v>0</v>
      </c>
      <c r="GB41" s="18">
        <f>SUMIFS(Fluxo!$N:$N,Fluxo!$S:$S,"&gt;"&amp;GA$5,Fluxo!$S:$S,"&lt;="&amp;GB$5,Fluxo!$D:$D,$D41)</f>
        <v>0</v>
      </c>
      <c r="GC41" s="18">
        <f>SUMIFS(Fluxo!$N:$N,Fluxo!$S:$S,"&gt;"&amp;GB$5,Fluxo!$S:$S,"&lt;="&amp;GC$5,Fluxo!$D:$D,$D41)</f>
        <v>0</v>
      </c>
      <c r="GD41" s="18">
        <f>SUMIFS(Fluxo!$N:$N,Fluxo!$S:$S,"&gt;"&amp;GC$5,Fluxo!$S:$S,"&lt;="&amp;GD$5,Fluxo!$D:$D,$D41)</f>
        <v>0</v>
      </c>
      <c r="GE41" s="18">
        <f>SUMIFS(Fluxo!$N:$N,Fluxo!$S:$S,"&gt;"&amp;GD$5,Fluxo!$S:$S,"&lt;="&amp;GE$5,Fluxo!$D:$D,$D41)</f>
        <v>0</v>
      </c>
      <c r="GF41" s="18">
        <f>SUMIFS(Fluxo!$N:$N,Fluxo!$S:$S,"&gt;"&amp;GE$5,Fluxo!$S:$S,"&lt;="&amp;GF$5,Fluxo!$D:$D,$D41)</f>
        <v>0</v>
      </c>
      <c r="GG41" s="18">
        <f>SUMIFS(Fluxo!$N:$N,Fluxo!$S:$S,"&gt;"&amp;GF$5,Fluxo!$S:$S,"&lt;="&amp;GG$5,Fluxo!$D:$D,$D41)</f>
        <v>0</v>
      </c>
      <c r="GH41" s="18">
        <f>SUMIFS(Fluxo!$N:$N,Fluxo!$S:$S,"&gt;"&amp;GG$5,Fluxo!$S:$S,"&lt;="&amp;GH$5,Fluxo!$D:$D,$D41)</f>
        <v>0</v>
      </c>
      <c r="GI41" s="18">
        <f>SUMIFS(Fluxo!$N:$N,Fluxo!$S:$S,"&gt;"&amp;GH$5,Fluxo!$S:$S,"&lt;="&amp;GI$5,Fluxo!$D:$D,$D41)</f>
        <v>0</v>
      </c>
      <c r="GJ41" s="18">
        <f>SUMIFS(Fluxo!$N:$N,Fluxo!$S:$S,"&gt;"&amp;GI$5,Fluxo!$S:$S,"&lt;="&amp;GJ$5,Fluxo!$D:$D,$D41)</f>
        <v>0</v>
      </c>
      <c r="GK41" s="18">
        <f>SUMIFS(Fluxo!$N:$N,Fluxo!$S:$S,"&gt;"&amp;GJ$5,Fluxo!$S:$S,"&lt;="&amp;GK$5,Fluxo!$D:$D,$D41)</f>
        <v>0</v>
      </c>
      <c r="GL41" s="18">
        <f>SUMIFS(Fluxo!$N:$N,Fluxo!$S:$S,"&gt;"&amp;GK$5,Fluxo!$S:$S,"&lt;="&amp;GL$5,Fluxo!$D:$D,$D41)</f>
        <v>0</v>
      </c>
      <c r="GM41" s="18">
        <f>SUMIFS(Fluxo!$N:$N,Fluxo!$S:$S,"&gt;"&amp;GL$5,Fluxo!$S:$S,"&lt;="&amp;GM$5,Fluxo!$D:$D,$D41)</f>
        <v>0</v>
      </c>
      <c r="GN41" s="18">
        <f>SUMIFS(Fluxo!$N:$N,Fluxo!$S:$S,"&gt;"&amp;GM$5,Fluxo!$S:$S,"&lt;="&amp;GN$5,Fluxo!$D:$D,$D41)</f>
        <v>0</v>
      </c>
      <c r="GO41" s="18">
        <f>SUMIFS(Fluxo!$N:$N,Fluxo!$S:$S,"&gt;"&amp;GN$5,Fluxo!$S:$S,"&lt;="&amp;GO$5,Fluxo!$D:$D,$D41)</f>
        <v>0</v>
      </c>
      <c r="GP41" s="18">
        <f>SUMIFS(Fluxo!$N:$N,Fluxo!$S:$S,"&gt;"&amp;GO$5,Fluxo!$S:$S,"&lt;="&amp;GP$5,Fluxo!$D:$D,$D41)</f>
        <v>0</v>
      </c>
      <c r="GQ41" s="18">
        <f>SUMIFS(Fluxo!$N:$N,Fluxo!$S:$S,"&gt;"&amp;GP$5,Fluxo!$S:$S,"&lt;="&amp;GQ$5,Fluxo!$D:$D,$D41)</f>
        <v>0</v>
      </c>
      <c r="GR41" s="18">
        <f>SUMIFS(Fluxo!$N:$N,Fluxo!$S:$S,"&gt;"&amp;GQ$5,Fluxo!$S:$S,"&lt;="&amp;GR$5,Fluxo!$D:$D,$D41)</f>
        <v>0</v>
      </c>
      <c r="GS41" s="18">
        <f>SUMIFS(Fluxo!$N:$N,Fluxo!$S:$S,"&gt;"&amp;GR$5,Fluxo!$S:$S,"&lt;="&amp;GS$5,Fluxo!$D:$D,$D41)</f>
        <v>0</v>
      </c>
      <c r="GT41" s="18">
        <f>SUMIFS(Fluxo!$N:$N,Fluxo!$S:$S,"&gt;"&amp;GS$5,Fluxo!$S:$S,"&lt;="&amp;GT$5,Fluxo!$D:$D,$D41)</f>
        <v>0</v>
      </c>
      <c r="GU41" s="18">
        <f>SUMIFS(Fluxo!$N:$N,Fluxo!$S:$S,"&gt;"&amp;GT$5,Fluxo!$S:$S,"&lt;="&amp;GU$5,Fluxo!$D:$D,$D41)</f>
        <v>0</v>
      </c>
      <c r="GV41" s="18">
        <f>SUMIFS(Fluxo!$N:$N,Fluxo!$S:$S,"&gt;"&amp;GU$5,Fluxo!$S:$S,"&lt;="&amp;GV$5,Fluxo!$D:$D,$D41)</f>
        <v>0</v>
      </c>
      <c r="GW41" s="18">
        <f>SUMIFS(Fluxo!$N:$N,Fluxo!$S:$S,"&gt;"&amp;GV$5,Fluxo!$S:$S,"&lt;="&amp;GW$5,Fluxo!$D:$D,$D41)</f>
        <v>0</v>
      </c>
      <c r="GX41" s="18">
        <f>SUMIFS(Fluxo!$N:$N,Fluxo!$S:$S,"&gt;"&amp;GW$5,Fluxo!$S:$S,"&lt;="&amp;GX$5,Fluxo!$D:$D,$D41)</f>
        <v>0</v>
      </c>
      <c r="GY41" s="18">
        <f>SUMIFS(Fluxo!$N:$N,Fluxo!$S:$S,"&gt;"&amp;GX$5,Fluxo!$S:$S,"&lt;="&amp;GY$5,Fluxo!$D:$D,$D41)</f>
        <v>0</v>
      </c>
      <c r="GZ41" s="18">
        <f>SUMIFS(Fluxo!$N:$N,Fluxo!$S:$S,"&gt;"&amp;GY$5,Fluxo!$S:$S,"&lt;="&amp;GZ$5,Fluxo!$D:$D,$D41)</f>
        <v>0</v>
      </c>
      <c r="HA41" s="18">
        <f>SUMIFS(Fluxo!$N:$N,Fluxo!$S:$S,"&gt;"&amp;GZ$5,Fluxo!$S:$S,"&lt;="&amp;HA$5,Fluxo!$D:$D,$D41)</f>
        <v>0</v>
      </c>
      <c r="HB41" s="18">
        <f>SUMIFS(Fluxo!$N:$N,Fluxo!$S:$S,"&gt;"&amp;HA$5,Fluxo!$S:$S,"&lt;="&amp;HB$5,Fluxo!$D:$D,$D41)</f>
        <v>0</v>
      </c>
      <c r="HC41" s="18">
        <f>SUMIFS(Fluxo!$N:$N,Fluxo!$S:$S,"&gt;"&amp;HB$5,Fluxo!$S:$S,"&lt;="&amp;HC$5,Fluxo!$D:$D,$D41)</f>
        <v>0</v>
      </c>
      <c r="HD41" s="18">
        <f>SUMIFS(Fluxo!$N:$N,Fluxo!$S:$S,"&gt;"&amp;HC$5,Fluxo!$S:$S,"&lt;="&amp;HD$5,Fluxo!$D:$D,$D41)</f>
        <v>0</v>
      </c>
      <c r="HE41" s="18">
        <f>SUMIFS(Fluxo!$N:$N,Fluxo!$S:$S,"&gt;"&amp;HD$5,Fluxo!$S:$S,"&lt;="&amp;HE$5,Fluxo!$D:$D,$D41)</f>
        <v>0</v>
      </c>
      <c r="HF41" s="18">
        <f>SUMIFS(Fluxo!$N:$N,Fluxo!$S:$S,"&gt;"&amp;HE$5,Fluxo!$S:$S,"&lt;="&amp;HF$5,Fluxo!$D:$D,$D41)</f>
        <v>0</v>
      </c>
    </row>
    <row r="42" spans="1:214" s="16" customFormat="1">
      <c r="A42" s="20">
        <f t="shared" si="15"/>
        <v>32</v>
      </c>
      <c r="B42" s="140" t="str">
        <f>'Check Carteira'!C34</f>
        <v>E.1016.99.01.0102</v>
      </c>
      <c r="C42" s="19">
        <v>1</v>
      </c>
      <c r="D42" s="129" t="str">
        <f>'Check Carteira'!F34</f>
        <v>A-0102</v>
      </c>
      <c r="E42" s="21">
        <f>IFERROR(INDEX(Contratos!L:L,MATCH(D42,Contratos!R:R,0)),"")</f>
        <v>45534</v>
      </c>
      <c r="F42" s="139">
        <f>IFERROR(INDEX(Contratos!G:G,MATCH(D42,Contratos!R:R,0)),"")</f>
        <v>1092424.5</v>
      </c>
      <c r="G42" s="83" t="str">
        <f ca="1">IFERROR(XNPV(#REF!,OFFSET(J42,0,MATCH(EOMONTH(E42,0),$J$5:$HF$5,0)-1,1,COUNT($J$5:$HF$5)-MATCH(EOMONTH(E42,0),$J$5:$HF$5,0)+1),OFFSET($J$5,0,MATCH(EOMONTH(E42,0),$J$5:$HF$5,0)-1,1,COUNT($J$5:$HF$5)-MATCH(EOMONTH(E42,0),$J$5:$HF$5,0)+1)),"")</f>
        <v/>
      </c>
      <c r="H42" s="83">
        <f t="shared" si="16"/>
        <v>1102020.0699999998</v>
      </c>
      <c r="I42" s="18"/>
      <c r="J42" s="18">
        <f>SUMIFS(Fluxo!$N:$N,Fluxo!$S:$S,"&gt;"&amp;I$5,Fluxo!$S:$S,"&lt;="&amp;J$5,Fluxo!$D:$D,$D42)</f>
        <v>0</v>
      </c>
      <c r="K42" s="18">
        <f>SUMIFS(Fluxo!$N:$N,Fluxo!$S:$S,"&gt;"&amp;J$5,Fluxo!$S:$S,"&lt;="&amp;K$5,Fluxo!$D:$D,$D42)</f>
        <v>0</v>
      </c>
      <c r="L42" s="18">
        <f>SUMIFS(Fluxo!$N:$N,Fluxo!$S:$S,"&gt;"&amp;K$5,Fluxo!$S:$S,"&lt;="&amp;L$5,Fluxo!$D:$D,$D42)</f>
        <v>0</v>
      </c>
      <c r="M42" s="18">
        <f>SUMIFS(Fluxo!$N:$N,Fluxo!$S:$S,"&gt;"&amp;L$5,Fluxo!$S:$S,"&lt;="&amp;M$5,Fluxo!$D:$D,$D42)</f>
        <v>0</v>
      </c>
      <c r="N42" s="18">
        <f>SUMIFS(Fluxo!$N:$N,Fluxo!$S:$S,"&gt;"&amp;M$5,Fluxo!$S:$S,"&lt;="&amp;N$5,Fluxo!$D:$D,$D42)</f>
        <v>0</v>
      </c>
      <c r="O42" s="18">
        <f>SUMIFS(Fluxo!$N:$N,Fluxo!$S:$S,"&gt;"&amp;N$5,Fluxo!$S:$S,"&lt;="&amp;O$5,Fluxo!$D:$D,$D42)</f>
        <v>0</v>
      </c>
      <c r="P42" s="18">
        <f>SUMIFS(Fluxo!$N:$N,Fluxo!$S:$S,"&gt;"&amp;O$5,Fluxo!$S:$S,"&lt;="&amp;P$5,Fluxo!$D:$D,$D42)</f>
        <v>0</v>
      </c>
      <c r="Q42" s="18">
        <f>SUMIFS(Fluxo!$N:$N,Fluxo!$S:$S,"&gt;"&amp;P$5,Fluxo!$S:$S,"&lt;="&amp;Q$5,Fluxo!$D:$D,$D42)</f>
        <v>0</v>
      </c>
      <c r="R42" s="18">
        <f>SUMIFS(Fluxo!$N:$N,Fluxo!$S:$S,"&gt;"&amp;Q$5,Fluxo!$S:$S,"&lt;="&amp;R$5,Fluxo!$D:$D,$D42)</f>
        <v>0</v>
      </c>
      <c r="S42" s="18">
        <f>SUMIFS(Fluxo!$N:$N,Fluxo!$S:$S,"&gt;"&amp;R$5,Fluxo!$S:$S,"&lt;="&amp;S$5,Fluxo!$D:$D,$D42)</f>
        <v>28600</v>
      </c>
      <c r="T42" s="18">
        <f>SUMIFS(Fluxo!$N:$N,Fluxo!$S:$S,"&gt;"&amp;S$5,Fluxo!$S:$S,"&lt;="&amp;T$5,Fluxo!$D:$D,$D42)</f>
        <v>200000</v>
      </c>
      <c r="U42" s="18">
        <f>SUMIFS(Fluxo!$N:$N,Fluxo!$S:$S,"&gt;"&amp;T$5,Fluxo!$S:$S,"&lt;="&amp;U$5,Fluxo!$D:$D,$D42)</f>
        <v>200000</v>
      </c>
      <c r="V42" s="18">
        <f>SUMIFS(Fluxo!$N:$N,Fluxo!$S:$S,"&gt;"&amp;U$5,Fluxo!$S:$S,"&lt;="&amp;V$5,Fluxo!$D:$D,$D42)</f>
        <v>0</v>
      </c>
      <c r="W42" s="18">
        <f>SUMIFS(Fluxo!$N:$N,Fluxo!$S:$S,"&gt;"&amp;V$5,Fluxo!$S:$S,"&lt;="&amp;W$5,Fluxo!$D:$D,$D42)</f>
        <v>0</v>
      </c>
      <c r="X42" s="18">
        <f>SUMIFS(Fluxo!$N:$N,Fluxo!$S:$S,"&gt;"&amp;W$5,Fluxo!$S:$S,"&lt;="&amp;X$5,Fluxo!$D:$D,$D42)</f>
        <v>0</v>
      </c>
      <c r="Y42" s="18">
        <f>SUMIFS(Fluxo!$N:$N,Fluxo!$S:$S,"&gt;"&amp;X$5,Fluxo!$S:$S,"&lt;="&amp;Y$5,Fluxo!$D:$D,$D42)</f>
        <v>0</v>
      </c>
      <c r="Z42" s="18">
        <f>SUMIFS(Fluxo!$N:$N,Fluxo!$S:$S,"&gt;"&amp;Y$5,Fluxo!$S:$S,"&lt;="&amp;Z$5,Fluxo!$D:$D,$D42)</f>
        <v>0</v>
      </c>
      <c r="AA42" s="18">
        <f>SUMIFS(Fluxo!$N:$N,Fluxo!$S:$S,"&gt;"&amp;Z$5,Fluxo!$S:$S,"&lt;="&amp;AA$5,Fluxo!$D:$D,$D42)</f>
        <v>0</v>
      </c>
      <c r="AB42" s="18">
        <f>SUMIFS(Fluxo!$N:$N,Fluxo!$S:$S,"&gt;"&amp;AA$5,Fluxo!$S:$S,"&lt;="&amp;AB$5,Fluxo!$D:$D,$D42)</f>
        <v>0</v>
      </c>
      <c r="AC42" s="18">
        <f>SUMIFS(Fluxo!$N:$N,Fluxo!$S:$S,"&gt;"&amp;AB$5,Fluxo!$S:$S,"&lt;="&amp;AC$5,Fluxo!$D:$D,$D42)</f>
        <v>0</v>
      </c>
      <c r="AD42" s="18">
        <f>SUMIFS(Fluxo!$N:$N,Fluxo!$S:$S,"&gt;"&amp;AC$5,Fluxo!$S:$S,"&lt;="&amp;AD$5,Fluxo!$D:$D,$D42)</f>
        <v>0</v>
      </c>
      <c r="AE42" s="18">
        <f>SUMIFS(Fluxo!$N:$N,Fluxo!$S:$S,"&gt;"&amp;AD$5,Fluxo!$S:$S,"&lt;="&amp;AE$5,Fluxo!$D:$D,$D42)</f>
        <v>0</v>
      </c>
      <c r="AF42" s="18">
        <f>SUMIFS(Fluxo!$N:$N,Fluxo!$S:$S,"&gt;"&amp;AE$5,Fluxo!$S:$S,"&lt;="&amp;AF$5,Fluxo!$D:$D,$D42)</f>
        <v>0</v>
      </c>
      <c r="AG42" s="18">
        <f>SUMIFS(Fluxo!$N:$N,Fluxo!$S:$S,"&gt;"&amp;AF$5,Fluxo!$S:$S,"&lt;="&amp;AG$5,Fluxo!$D:$D,$D42)</f>
        <v>0</v>
      </c>
      <c r="AH42" s="18">
        <f>SUMIFS(Fluxo!$N:$N,Fluxo!$S:$S,"&gt;"&amp;AG$5,Fluxo!$S:$S,"&lt;="&amp;AH$5,Fluxo!$D:$D,$D42)</f>
        <v>0</v>
      </c>
      <c r="AI42" s="18">
        <f>SUMIFS(Fluxo!$N:$N,Fluxo!$S:$S,"&gt;"&amp;AH$5,Fluxo!$S:$S,"&lt;="&amp;AI$5,Fluxo!$D:$D,$D42)</f>
        <v>0</v>
      </c>
      <c r="AJ42" s="18">
        <f>SUMIFS(Fluxo!$N:$N,Fluxo!$S:$S,"&gt;"&amp;AI$5,Fluxo!$S:$S,"&lt;="&amp;AJ$5,Fluxo!$D:$D,$D42)</f>
        <v>0</v>
      </c>
      <c r="AK42" s="18">
        <f>SUMIFS(Fluxo!$N:$N,Fluxo!$S:$S,"&gt;"&amp;AJ$5,Fluxo!$S:$S,"&lt;="&amp;AK$5,Fluxo!$D:$D,$D42)</f>
        <v>0</v>
      </c>
      <c r="AL42" s="18">
        <f>SUMIFS(Fluxo!$N:$N,Fluxo!$S:$S,"&gt;"&amp;AK$5,Fluxo!$S:$S,"&lt;="&amp;AL$5,Fluxo!$D:$D,$D42)</f>
        <v>0</v>
      </c>
      <c r="AM42" s="18">
        <f>SUMIFS(Fluxo!$N:$N,Fluxo!$S:$S,"&gt;"&amp;AL$5,Fluxo!$S:$S,"&lt;="&amp;AM$5,Fluxo!$D:$D,$D42)</f>
        <v>0</v>
      </c>
      <c r="AN42" s="18">
        <f>SUMIFS(Fluxo!$N:$N,Fluxo!$S:$S,"&gt;"&amp;AM$5,Fluxo!$S:$S,"&lt;="&amp;AN$5,Fluxo!$D:$D,$D42)</f>
        <v>0</v>
      </c>
      <c r="AO42" s="18">
        <f>SUMIFS(Fluxo!$N:$N,Fluxo!$S:$S,"&gt;"&amp;AN$5,Fluxo!$S:$S,"&lt;="&amp;AO$5,Fluxo!$D:$D,$D42)</f>
        <v>0</v>
      </c>
      <c r="AP42" s="18">
        <f>SUMIFS(Fluxo!$N:$N,Fluxo!$S:$S,"&gt;"&amp;AO$5,Fluxo!$S:$S,"&lt;="&amp;AP$5,Fluxo!$D:$D,$D42)</f>
        <v>0</v>
      </c>
      <c r="AQ42" s="18">
        <f>SUMIFS(Fluxo!$N:$N,Fluxo!$S:$S,"&gt;"&amp;AP$5,Fluxo!$S:$S,"&lt;="&amp;AQ$5,Fluxo!$D:$D,$D42)</f>
        <v>0</v>
      </c>
      <c r="AR42" s="18">
        <f>SUMIFS(Fluxo!$N:$N,Fluxo!$S:$S,"&gt;"&amp;AQ$5,Fluxo!$S:$S,"&lt;="&amp;AR$5,Fluxo!$D:$D,$D42)</f>
        <v>0</v>
      </c>
      <c r="AS42" s="18">
        <f>SUMIFS(Fluxo!$N:$N,Fluxo!$S:$S,"&gt;"&amp;AR$5,Fluxo!$S:$S,"&lt;="&amp;AS$5,Fluxo!$D:$D,$D42)</f>
        <v>0</v>
      </c>
      <c r="AT42" s="18">
        <f>SUMIFS(Fluxo!$N:$N,Fluxo!$S:$S,"&gt;"&amp;AS$5,Fluxo!$S:$S,"&lt;="&amp;AT$5,Fluxo!$D:$D,$D42)</f>
        <v>119098.86</v>
      </c>
      <c r="AU42" s="18">
        <f>SUMIFS(Fluxo!$N:$N,Fluxo!$S:$S,"&gt;"&amp;AT$5,Fluxo!$S:$S,"&lt;="&amp;AU$5,Fluxo!$D:$D,$D42)</f>
        <v>554321.21</v>
      </c>
      <c r="AV42" s="18">
        <f>SUMIFS(Fluxo!$N:$N,Fluxo!$S:$S,"&gt;"&amp;AU$5,Fluxo!$S:$S,"&lt;="&amp;AV$5,Fluxo!$D:$D,$D42)</f>
        <v>0</v>
      </c>
      <c r="AW42" s="18">
        <f>SUMIFS(Fluxo!$N:$N,Fluxo!$S:$S,"&gt;"&amp;AV$5,Fluxo!$S:$S,"&lt;="&amp;AW$5,Fluxo!$D:$D,$D42)</f>
        <v>0</v>
      </c>
      <c r="AX42" s="18">
        <f>SUMIFS(Fluxo!$N:$N,Fluxo!$S:$S,"&gt;"&amp;AW$5,Fluxo!$S:$S,"&lt;="&amp;AX$5,Fluxo!$D:$D,$D42)</f>
        <v>0</v>
      </c>
      <c r="AY42" s="18">
        <f>SUMIFS(Fluxo!$N:$N,Fluxo!$S:$S,"&gt;"&amp;AX$5,Fluxo!$S:$S,"&lt;="&amp;AY$5,Fluxo!$D:$D,$D42)</f>
        <v>0</v>
      </c>
      <c r="AZ42" s="18">
        <f>SUMIFS(Fluxo!$N:$N,Fluxo!$S:$S,"&gt;"&amp;AY$5,Fluxo!$S:$S,"&lt;="&amp;AZ$5,Fluxo!$D:$D,$D42)</f>
        <v>0</v>
      </c>
      <c r="BA42" s="18">
        <f>SUMIFS(Fluxo!$N:$N,Fluxo!$S:$S,"&gt;"&amp;AZ$5,Fluxo!$S:$S,"&lt;="&amp;BA$5,Fluxo!$D:$D,$D42)</f>
        <v>0</v>
      </c>
      <c r="BB42" s="18">
        <f>SUMIFS(Fluxo!$N:$N,Fluxo!$S:$S,"&gt;"&amp;BA$5,Fluxo!$S:$S,"&lt;="&amp;BB$5,Fluxo!$D:$D,$D42)</f>
        <v>0</v>
      </c>
      <c r="BC42" s="18">
        <f>SUMIFS(Fluxo!$N:$N,Fluxo!$S:$S,"&gt;"&amp;BB$5,Fluxo!$S:$S,"&lt;="&amp;BC$5,Fluxo!$D:$D,$D42)</f>
        <v>0</v>
      </c>
      <c r="BD42" s="18">
        <f>SUMIFS(Fluxo!$N:$N,Fluxo!$S:$S,"&gt;"&amp;BC$5,Fluxo!$S:$S,"&lt;="&amp;BD$5,Fluxo!$D:$D,$D42)</f>
        <v>0</v>
      </c>
      <c r="BE42" s="18">
        <f>SUMIFS(Fluxo!$N:$N,Fluxo!$S:$S,"&gt;"&amp;BD$5,Fluxo!$S:$S,"&lt;="&amp;BE$5,Fluxo!$D:$D,$D42)</f>
        <v>0</v>
      </c>
      <c r="BF42" s="18">
        <f>SUMIFS(Fluxo!$N:$N,Fluxo!$S:$S,"&gt;"&amp;BE$5,Fluxo!$S:$S,"&lt;="&amp;BF$5,Fluxo!$D:$D,$D42)</f>
        <v>0</v>
      </c>
      <c r="BG42" s="18">
        <f>SUMIFS(Fluxo!$N:$N,Fluxo!$S:$S,"&gt;"&amp;BF$5,Fluxo!$S:$S,"&lt;="&amp;BG$5,Fluxo!$D:$D,$D42)</f>
        <v>0</v>
      </c>
      <c r="BH42" s="18">
        <f>SUMIFS(Fluxo!$N:$N,Fluxo!$S:$S,"&gt;"&amp;BG$5,Fluxo!$S:$S,"&lt;="&amp;BH$5,Fluxo!$D:$D,$D42)</f>
        <v>0</v>
      </c>
      <c r="BI42" s="18">
        <f>SUMIFS(Fluxo!$N:$N,Fluxo!$S:$S,"&gt;"&amp;BH$5,Fluxo!$S:$S,"&lt;="&amp;BI$5,Fluxo!$D:$D,$D42)</f>
        <v>0</v>
      </c>
      <c r="BJ42" s="18">
        <f>SUMIFS(Fluxo!$N:$N,Fluxo!$S:$S,"&gt;"&amp;BI$5,Fluxo!$S:$S,"&lt;="&amp;BJ$5,Fluxo!$D:$D,$D42)</f>
        <v>0</v>
      </c>
      <c r="BK42" s="18">
        <f>SUMIFS(Fluxo!$N:$N,Fluxo!$S:$S,"&gt;"&amp;BJ$5,Fluxo!$S:$S,"&lt;="&amp;BK$5,Fluxo!$D:$D,$D42)</f>
        <v>0</v>
      </c>
      <c r="BL42" s="18">
        <f>SUMIFS(Fluxo!$N:$N,Fluxo!$S:$S,"&gt;"&amp;BK$5,Fluxo!$S:$S,"&lt;="&amp;BL$5,Fluxo!$D:$D,$D42)</f>
        <v>0</v>
      </c>
      <c r="BM42" s="18">
        <f>SUMIFS(Fluxo!$N:$N,Fluxo!$S:$S,"&gt;"&amp;BL$5,Fluxo!$S:$S,"&lt;="&amp;BM$5,Fluxo!$D:$D,$D42)</f>
        <v>0</v>
      </c>
      <c r="BN42" s="18">
        <f>SUMIFS(Fluxo!$N:$N,Fluxo!$S:$S,"&gt;"&amp;BM$5,Fluxo!$S:$S,"&lt;="&amp;BN$5,Fluxo!$D:$D,$D42)</f>
        <v>0</v>
      </c>
      <c r="BO42" s="18">
        <f>SUMIFS(Fluxo!$N:$N,Fluxo!$S:$S,"&gt;"&amp;BN$5,Fluxo!$S:$S,"&lt;="&amp;BO$5,Fluxo!$D:$D,$D42)</f>
        <v>0</v>
      </c>
      <c r="BP42" s="18">
        <f>SUMIFS(Fluxo!$N:$N,Fluxo!$S:$S,"&gt;"&amp;BO$5,Fluxo!$S:$S,"&lt;="&amp;BP$5,Fluxo!$D:$D,$D42)</f>
        <v>0</v>
      </c>
      <c r="BQ42" s="18">
        <f>SUMIFS(Fluxo!$N:$N,Fluxo!$S:$S,"&gt;"&amp;BP$5,Fluxo!$S:$S,"&lt;="&amp;BQ$5,Fluxo!$D:$D,$D42)</f>
        <v>0</v>
      </c>
      <c r="BR42" s="18">
        <f>SUMIFS(Fluxo!$N:$N,Fluxo!$S:$S,"&gt;"&amp;BQ$5,Fluxo!$S:$S,"&lt;="&amp;BR$5,Fluxo!$D:$D,$D42)</f>
        <v>0</v>
      </c>
      <c r="BS42" s="18">
        <f>SUMIFS(Fluxo!$N:$N,Fluxo!$S:$S,"&gt;"&amp;BR$5,Fluxo!$S:$S,"&lt;="&amp;BS$5,Fluxo!$D:$D,$D42)</f>
        <v>0</v>
      </c>
      <c r="BT42" s="18">
        <f>SUMIFS(Fluxo!$N:$N,Fluxo!$S:$S,"&gt;"&amp;BS$5,Fluxo!$S:$S,"&lt;="&amp;BT$5,Fluxo!$D:$D,$D42)</f>
        <v>0</v>
      </c>
      <c r="BU42" s="18">
        <f>SUMIFS(Fluxo!$N:$N,Fluxo!$S:$S,"&gt;"&amp;BT$5,Fluxo!$S:$S,"&lt;="&amp;BU$5,Fluxo!$D:$D,$D42)</f>
        <v>0</v>
      </c>
      <c r="BV42" s="18">
        <f>SUMIFS(Fluxo!$N:$N,Fluxo!$S:$S,"&gt;"&amp;BU$5,Fluxo!$S:$S,"&lt;="&amp;BV$5,Fluxo!$D:$D,$D42)</f>
        <v>0</v>
      </c>
      <c r="BW42" s="18">
        <f>SUMIFS(Fluxo!$N:$N,Fluxo!$S:$S,"&gt;"&amp;BV$5,Fluxo!$S:$S,"&lt;="&amp;BW$5,Fluxo!$D:$D,$D42)</f>
        <v>0</v>
      </c>
      <c r="BX42" s="18">
        <f>SUMIFS(Fluxo!$N:$N,Fluxo!$S:$S,"&gt;"&amp;BW$5,Fluxo!$S:$S,"&lt;="&amp;BX$5,Fluxo!$D:$D,$D42)</f>
        <v>0</v>
      </c>
      <c r="BY42" s="18">
        <f>SUMIFS(Fluxo!$N:$N,Fluxo!$S:$S,"&gt;"&amp;BX$5,Fluxo!$S:$S,"&lt;="&amp;BY$5,Fluxo!$D:$D,$D42)</f>
        <v>0</v>
      </c>
      <c r="BZ42" s="18">
        <f>SUMIFS(Fluxo!$N:$N,Fluxo!$S:$S,"&gt;"&amp;BY$5,Fluxo!$S:$S,"&lt;="&amp;BZ$5,Fluxo!$D:$D,$D42)</f>
        <v>0</v>
      </c>
      <c r="CA42" s="18">
        <f>SUMIFS(Fluxo!$N:$N,Fluxo!$S:$S,"&gt;"&amp;BZ$5,Fluxo!$S:$S,"&lt;="&amp;CA$5,Fluxo!$D:$D,$D42)</f>
        <v>0</v>
      </c>
      <c r="CB42" s="18">
        <f>SUMIFS(Fluxo!$N:$N,Fluxo!$S:$S,"&gt;"&amp;CA$5,Fluxo!$S:$S,"&lt;="&amp;CB$5,Fluxo!$D:$D,$D42)</f>
        <v>0</v>
      </c>
      <c r="CC42" s="18">
        <f>SUMIFS(Fluxo!$N:$N,Fluxo!$S:$S,"&gt;"&amp;CB$5,Fluxo!$S:$S,"&lt;="&amp;CC$5,Fluxo!$D:$D,$D42)</f>
        <v>0</v>
      </c>
      <c r="CD42" s="18">
        <f>SUMIFS(Fluxo!$N:$N,Fluxo!$S:$S,"&gt;"&amp;CC$5,Fluxo!$S:$S,"&lt;="&amp;CD$5,Fluxo!$D:$D,$D42)</f>
        <v>0</v>
      </c>
      <c r="CE42" s="18">
        <f>SUMIFS(Fluxo!$N:$N,Fluxo!$S:$S,"&gt;"&amp;CD$5,Fluxo!$S:$S,"&lt;="&amp;CE$5,Fluxo!$D:$D,$D42)</f>
        <v>0</v>
      </c>
      <c r="CF42" s="18">
        <f>SUMIFS(Fluxo!$N:$N,Fluxo!$S:$S,"&gt;"&amp;CE$5,Fluxo!$S:$S,"&lt;="&amp;CF$5,Fluxo!$D:$D,$D42)</f>
        <v>0</v>
      </c>
      <c r="CG42" s="18">
        <f>SUMIFS(Fluxo!$N:$N,Fluxo!$S:$S,"&gt;"&amp;CF$5,Fluxo!$S:$S,"&lt;="&amp;CG$5,Fluxo!$D:$D,$D42)</f>
        <v>0</v>
      </c>
      <c r="CH42" s="18">
        <f>SUMIFS(Fluxo!$N:$N,Fluxo!$S:$S,"&gt;"&amp;CG$5,Fluxo!$S:$S,"&lt;="&amp;CH$5,Fluxo!$D:$D,$D42)</f>
        <v>0</v>
      </c>
      <c r="CI42" s="18">
        <f>SUMIFS(Fluxo!$N:$N,Fluxo!$S:$S,"&gt;"&amp;CH$5,Fluxo!$S:$S,"&lt;="&amp;CI$5,Fluxo!$D:$D,$D42)</f>
        <v>0</v>
      </c>
      <c r="CJ42" s="18">
        <f>SUMIFS(Fluxo!$N:$N,Fluxo!$S:$S,"&gt;"&amp;CI$5,Fluxo!$S:$S,"&lt;="&amp;CJ$5,Fluxo!$D:$D,$D42)</f>
        <v>0</v>
      </c>
      <c r="CK42" s="18">
        <f>SUMIFS(Fluxo!$N:$N,Fluxo!$S:$S,"&gt;"&amp;CJ$5,Fluxo!$S:$S,"&lt;="&amp;CK$5,Fluxo!$D:$D,$D42)</f>
        <v>0</v>
      </c>
      <c r="CL42" s="18">
        <f>SUMIFS(Fluxo!$N:$N,Fluxo!$S:$S,"&gt;"&amp;CK$5,Fluxo!$S:$S,"&lt;="&amp;CL$5,Fluxo!$D:$D,$D42)</f>
        <v>0</v>
      </c>
      <c r="CM42" s="18">
        <f>SUMIFS(Fluxo!$N:$N,Fluxo!$S:$S,"&gt;"&amp;CL$5,Fluxo!$S:$S,"&lt;="&amp;CM$5,Fluxo!$D:$D,$D42)</f>
        <v>0</v>
      </c>
      <c r="CN42" s="18">
        <f>SUMIFS(Fluxo!$N:$N,Fluxo!$S:$S,"&gt;"&amp;CM$5,Fluxo!$S:$S,"&lt;="&amp;CN$5,Fluxo!$D:$D,$D42)</f>
        <v>0</v>
      </c>
      <c r="CO42" s="18">
        <f>SUMIFS(Fluxo!$N:$N,Fluxo!$S:$S,"&gt;"&amp;CN$5,Fluxo!$S:$S,"&lt;="&amp;CO$5,Fluxo!$D:$D,$D42)</f>
        <v>0</v>
      </c>
      <c r="CP42" s="18">
        <f>SUMIFS(Fluxo!$N:$N,Fluxo!$S:$S,"&gt;"&amp;CO$5,Fluxo!$S:$S,"&lt;="&amp;CP$5,Fluxo!$D:$D,$D42)</f>
        <v>0</v>
      </c>
      <c r="CQ42" s="18">
        <f>SUMIFS(Fluxo!$N:$N,Fluxo!$S:$S,"&gt;"&amp;CP$5,Fluxo!$S:$S,"&lt;="&amp;CQ$5,Fluxo!$D:$D,$D42)</f>
        <v>0</v>
      </c>
      <c r="CR42" s="18">
        <f>SUMIFS(Fluxo!$N:$N,Fluxo!$S:$S,"&gt;"&amp;CQ$5,Fluxo!$S:$S,"&lt;="&amp;CR$5,Fluxo!$D:$D,$D42)</f>
        <v>0</v>
      </c>
      <c r="CS42" s="18">
        <f>SUMIFS(Fluxo!$N:$N,Fluxo!$S:$S,"&gt;"&amp;CR$5,Fluxo!$S:$S,"&lt;="&amp;CS$5,Fluxo!$D:$D,$D42)</f>
        <v>0</v>
      </c>
      <c r="CT42" s="18">
        <f>SUMIFS(Fluxo!$N:$N,Fluxo!$S:$S,"&gt;"&amp;CS$5,Fluxo!$S:$S,"&lt;="&amp;CT$5,Fluxo!$D:$D,$D42)</f>
        <v>0</v>
      </c>
      <c r="CU42" s="18">
        <f>SUMIFS(Fluxo!$N:$N,Fluxo!$S:$S,"&gt;"&amp;CT$5,Fluxo!$S:$S,"&lt;="&amp;CU$5,Fluxo!$D:$D,$D42)</f>
        <v>0</v>
      </c>
      <c r="CV42" s="18">
        <f>SUMIFS(Fluxo!$N:$N,Fluxo!$S:$S,"&gt;"&amp;CU$5,Fluxo!$S:$S,"&lt;="&amp;CV$5,Fluxo!$D:$D,$D42)</f>
        <v>0</v>
      </c>
      <c r="CW42" s="18">
        <f>SUMIFS(Fluxo!$N:$N,Fluxo!$S:$S,"&gt;"&amp;CV$5,Fluxo!$S:$S,"&lt;="&amp;CW$5,Fluxo!$D:$D,$D42)</f>
        <v>0</v>
      </c>
      <c r="CX42" s="18">
        <f>SUMIFS(Fluxo!$N:$N,Fluxo!$S:$S,"&gt;"&amp;CW$5,Fluxo!$S:$S,"&lt;="&amp;CX$5,Fluxo!$D:$D,$D42)</f>
        <v>0</v>
      </c>
      <c r="CY42" s="18">
        <f>SUMIFS(Fluxo!$N:$N,Fluxo!$S:$S,"&gt;"&amp;CX$5,Fluxo!$S:$S,"&lt;="&amp;CY$5,Fluxo!$D:$D,$D42)</f>
        <v>0</v>
      </c>
      <c r="CZ42" s="18">
        <f>SUMIFS(Fluxo!$N:$N,Fluxo!$S:$S,"&gt;"&amp;CY$5,Fluxo!$S:$S,"&lt;="&amp;CZ$5,Fluxo!$D:$D,$D42)</f>
        <v>0</v>
      </c>
      <c r="DA42" s="18">
        <f>SUMIFS(Fluxo!$N:$N,Fluxo!$S:$S,"&gt;"&amp;CZ$5,Fluxo!$S:$S,"&lt;="&amp;DA$5,Fluxo!$D:$D,$D42)</f>
        <v>0</v>
      </c>
      <c r="DB42" s="18">
        <f>SUMIFS(Fluxo!$N:$N,Fluxo!$S:$S,"&gt;"&amp;DA$5,Fluxo!$S:$S,"&lt;="&amp;DB$5,Fluxo!$D:$D,$D42)</f>
        <v>0</v>
      </c>
      <c r="DC42" s="18">
        <f>SUMIFS(Fluxo!$N:$N,Fluxo!$S:$S,"&gt;"&amp;DB$5,Fluxo!$S:$S,"&lt;="&amp;DC$5,Fluxo!$D:$D,$D42)</f>
        <v>0</v>
      </c>
      <c r="DD42" s="18">
        <f>SUMIFS(Fluxo!$N:$N,Fluxo!$S:$S,"&gt;"&amp;DC$5,Fluxo!$S:$S,"&lt;="&amp;DD$5,Fluxo!$D:$D,$D42)</f>
        <v>0</v>
      </c>
      <c r="DE42" s="18">
        <f>SUMIFS(Fluxo!$N:$N,Fluxo!$S:$S,"&gt;"&amp;DD$5,Fluxo!$S:$S,"&lt;="&amp;DE$5,Fluxo!$D:$D,$D42)</f>
        <v>0</v>
      </c>
      <c r="DF42" s="18">
        <f>SUMIFS(Fluxo!$N:$N,Fluxo!$S:$S,"&gt;"&amp;DE$5,Fluxo!$S:$S,"&lt;="&amp;DF$5,Fluxo!$D:$D,$D42)</f>
        <v>0</v>
      </c>
      <c r="DG42" s="18">
        <f>SUMIFS(Fluxo!$N:$N,Fluxo!$S:$S,"&gt;"&amp;DF$5,Fluxo!$S:$S,"&lt;="&amp;DG$5,Fluxo!$D:$D,$D42)</f>
        <v>0</v>
      </c>
      <c r="DH42" s="18">
        <f>SUMIFS(Fluxo!$N:$N,Fluxo!$S:$S,"&gt;"&amp;DG$5,Fluxo!$S:$S,"&lt;="&amp;DH$5,Fluxo!$D:$D,$D42)</f>
        <v>0</v>
      </c>
      <c r="DI42" s="18">
        <f>SUMIFS(Fluxo!$N:$N,Fluxo!$S:$S,"&gt;"&amp;DH$5,Fluxo!$S:$S,"&lt;="&amp;DI$5,Fluxo!$D:$D,$D42)</f>
        <v>0</v>
      </c>
      <c r="DJ42" s="18">
        <f>SUMIFS(Fluxo!$N:$N,Fluxo!$S:$S,"&gt;"&amp;DI$5,Fluxo!$S:$S,"&lt;="&amp;DJ$5,Fluxo!$D:$D,$D42)</f>
        <v>0</v>
      </c>
      <c r="DK42" s="18">
        <f>SUMIFS(Fluxo!$N:$N,Fluxo!$S:$S,"&gt;"&amp;DJ$5,Fluxo!$S:$S,"&lt;="&amp;DK$5,Fluxo!$D:$D,$D42)</f>
        <v>0</v>
      </c>
      <c r="DL42" s="18">
        <f>SUMIFS(Fluxo!$N:$N,Fluxo!$S:$S,"&gt;"&amp;DK$5,Fluxo!$S:$S,"&lt;="&amp;DL$5,Fluxo!$D:$D,$D42)</f>
        <v>0</v>
      </c>
      <c r="DM42" s="18">
        <f>SUMIFS(Fluxo!$N:$N,Fluxo!$S:$S,"&gt;"&amp;DL$5,Fluxo!$S:$S,"&lt;="&amp;DM$5,Fluxo!$D:$D,$D42)</f>
        <v>0</v>
      </c>
      <c r="DN42" s="18">
        <f>SUMIFS(Fluxo!$N:$N,Fluxo!$S:$S,"&gt;"&amp;DM$5,Fluxo!$S:$S,"&lt;="&amp;DN$5,Fluxo!$D:$D,$D42)</f>
        <v>0</v>
      </c>
      <c r="DO42" s="18">
        <f>SUMIFS(Fluxo!$N:$N,Fluxo!$S:$S,"&gt;"&amp;DN$5,Fluxo!$S:$S,"&lt;="&amp;DO$5,Fluxo!$D:$D,$D42)</f>
        <v>0</v>
      </c>
      <c r="DP42" s="18">
        <f>SUMIFS(Fluxo!$N:$N,Fluxo!$S:$S,"&gt;"&amp;DO$5,Fluxo!$S:$S,"&lt;="&amp;DP$5,Fluxo!$D:$D,$D42)</f>
        <v>0</v>
      </c>
      <c r="DQ42" s="18">
        <f>SUMIFS(Fluxo!$N:$N,Fluxo!$S:$S,"&gt;"&amp;DP$5,Fluxo!$S:$S,"&lt;="&amp;DQ$5,Fluxo!$D:$D,$D42)</f>
        <v>0</v>
      </c>
      <c r="DR42" s="18">
        <f>SUMIFS(Fluxo!$N:$N,Fluxo!$S:$S,"&gt;"&amp;DQ$5,Fluxo!$S:$S,"&lt;="&amp;DR$5,Fluxo!$D:$D,$D42)</f>
        <v>0</v>
      </c>
      <c r="DS42" s="18">
        <f>SUMIFS(Fluxo!$N:$N,Fluxo!$S:$S,"&gt;"&amp;DR$5,Fluxo!$S:$S,"&lt;="&amp;DS$5,Fluxo!$D:$D,$D42)</f>
        <v>0</v>
      </c>
      <c r="DT42" s="18">
        <f>SUMIFS(Fluxo!$N:$N,Fluxo!$S:$S,"&gt;"&amp;DS$5,Fluxo!$S:$S,"&lt;="&amp;DT$5,Fluxo!$D:$D,$D42)</f>
        <v>0</v>
      </c>
      <c r="DU42" s="18">
        <f>SUMIFS(Fluxo!$N:$N,Fluxo!$S:$S,"&gt;"&amp;DT$5,Fluxo!$S:$S,"&lt;="&amp;DU$5,Fluxo!$D:$D,$D42)</f>
        <v>0</v>
      </c>
      <c r="DV42" s="18">
        <f>SUMIFS(Fluxo!$N:$N,Fluxo!$S:$S,"&gt;"&amp;DU$5,Fluxo!$S:$S,"&lt;="&amp;DV$5,Fluxo!$D:$D,$D42)</f>
        <v>0</v>
      </c>
      <c r="DW42" s="18">
        <f>SUMIFS(Fluxo!$N:$N,Fluxo!$S:$S,"&gt;"&amp;DV$5,Fluxo!$S:$S,"&lt;="&amp;DW$5,Fluxo!$D:$D,$D42)</f>
        <v>0</v>
      </c>
      <c r="DX42" s="18">
        <f>SUMIFS(Fluxo!$N:$N,Fluxo!$S:$S,"&gt;"&amp;DW$5,Fluxo!$S:$S,"&lt;="&amp;DX$5,Fluxo!$D:$D,$D42)</f>
        <v>0</v>
      </c>
      <c r="DY42" s="18">
        <f>SUMIFS(Fluxo!$N:$N,Fluxo!$S:$S,"&gt;"&amp;DX$5,Fluxo!$S:$S,"&lt;="&amp;DY$5,Fluxo!$D:$D,$D42)</f>
        <v>0</v>
      </c>
      <c r="DZ42" s="18">
        <f>SUMIFS(Fluxo!$N:$N,Fluxo!$S:$S,"&gt;"&amp;DY$5,Fluxo!$S:$S,"&lt;="&amp;DZ$5,Fluxo!$D:$D,$D42)</f>
        <v>0</v>
      </c>
      <c r="EA42" s="18">
        <f>SUMIFS(Fluxo!$N:$N,Fluxo!$S:$S,"&gt;"&amp;DZ$5,Fluxo!$S:$S,"&lt;="&amp;EA$5,Fluxo!$D:$D,$D42)</f>
        <v>0</v>
      </c>
      <c r="EB42" s="18">
        <f>SUMIFS(Fluxo!$N:$N,Fluxo!$S:$S,"&gt;"&amp;EA$5,Fluxo!$S:$S,"&lt;="&amp;EB$5,Fluxo!$D:$D,$D42)</f>
        <v>0</v>
      </c>
      <c r="EC42" s="18">
        <f>SUMIFS(Fluxo!$N:$N,Fluxo!$S:$S,"&gt;"&amp;EB$5,Fluxo!$S:$S,"&lt;="&amp;EC$5,Fluxo!$D:$D,$D42)</f>
        <v>0</v>
      </c>
      <c r="ED42" s="18">
        <f>SUMIFS(Fluxo!$N:$N,Fluxo!$S:$S,"&gt;"&amp;EC$5,Fluxo!$S:$S,"&lt;="&amp;ED$5,Fluxo!$D:$D,$D42)</f>
        <v>0</v>
      </c>
      <c r="EE42" s="18">
        <f>SUMIFS(Fluxo!$N:$N,Fluxo!$S:$S,"&gt;"&amp;ED$5,Fluxo!$S:$S,"&lt;="&amp;EE$5,Fluxo!$D:$D,$D42)</f>
        <v>0</v>
      </c>
      <c r="EF42" s="18">
        <f>SUMIFS(Fluxo!$N:$N,Fluxo!$S:$S,"&gt;"&amp;EE$5,Fluxo!$S:$S,"&lt;="&amp;EF$5,Fluxo!$D:$D,$D42)</f>
        <v>0</v>
      </c>
      <c r="EG42" s="18">
        <f>SUMIFS(Fluxo!$N:$N,Fluxo!$S:$S,"&gt;"&amp;EF$5,Fluxo!$S:$S,"&lt;="&amp;EG$5,Fluxo!$D:$D,$D42)</f>
        <v>0</v>
      </c>
      <c r="EH42" s="18">
        <f>SUMIFS(Fluxo!$N:$N,Fluxo!$S:$S,"&gt;"&amp;EG$5,Fluxo!$S:$S,"&lt;="&amp;EH$5,Fluxo!$D:$D,$D42)</f>
        <v>0</v>
      </c>
      <c r="EI42" s="18">
        <f>SUMIFS(Fluxo!$N:$N,Fluxo!$S:$S,"&gt;"&amp;EH$5,Fluxo!$S:$S,"&lt;="&amp;EI$5,Fluxo!$D:$D,$D42)</f>
        <v>0</v>
      </c>
      <c r="EJ42" s="18">
        <f>SUMIFS(Fluxo!$N:$N,Fluxo!$S:$S,"&gt;"&amp;EI$5,Fluxo!$S:$S,"&lt;="&amp;EJ$5,Fluxo!$D:$D,$D42)</f>
        <v>0</v>
      </c>
      <c r="EK42" s="18">
        <f>SUMIFS(Fluxo!$N:$N,Fluxo!$S:$S,"&gt;"&amp;EJ$5,Fluxo!$S:$S,"&lt;="&amp;EK$5,Fluxo!$D:$D,$D42)</f>
        <v>0</v>
      </c>
      <c r="EL42" s="18">
        <f>SUMIFS(Fluxo!$N:$N,Fluxo!$S:$S,"&gt;"&amp;EK$5,Fluxo!$S:$S,"&lt;="&amp;EL$5,Fluxo!$D:$D,$D42)</f>
        <v>0</v>
      </c>
      <c r="EM42" s="18">
        <f>SUMIFS(Fluxo!$N:$N,Fluxo!$S:$S,"&gt;"&amp;EL$5,Fluxo!$S:$S,"&lt;="&amp;EM$5,Fluxo!$D:$D,$D42)</f>
        <v>0</v>
      </c>
      <c r="EN42" s="18">
        <f>SUMIFS(Fluxo!$N:$N,Fluxo!$S:$S,"&gt;"&amp;EM$5,Fluxo!$S:$S,"&lt;="&amp;EN$5,Fluxo!$D:$D,$D42)</f>
        <v>0</v>
      </c>
      <c r="EO42" s="18">
        <f>SUMIFS(Fluxo!$N:$N,Fluxo!$S:$S,"&gt;"&amp;EN$5,Fluxo!$S:$S,"&lt;="&amp;EO$5,Fluxo!$D:$D,$D42)</f>
        <v>0</v>
      </c>
      <c r="EP42" s="18">
        <f>SUMIFS(Fluxo!$N:$N,Fluxo!$S:$S,"&gt;"&amp;EO$5,Fluxo!$S:$S,"&lt;="&amp;EP$5,Fluxo!$D:$D,$D42)</f>
        <v>0</v>
      </c>
      <c r="EQ42" s="18">
        <f>SUMIFS(Fluxo!$N:$N,Fluxo!$S:$S,"&gt;"&amp;EP$5,Fluxo!$S:$S,"&lt;="&amp;EQ$5,Fluxo!$D:$D,$D42)</f>
        <v>0</v>
      </c>
      <c r="ER42" s="18">
        <f>SUMIFS(Fluxo!$N:$N,Fluxo!$S:$S,"&gt;"&amp;EQ$5,Fluxo!$S:$S,"&lt;="&amp;ER$5,Fluxo!$D:$D,$D42)</f>
        <v>0</v>
      </c>
      <c r="ES42" s="18">
        <f>SUMIFS(Fluxo!$N:$N,Fluxo!$S:$S,"&gt;"&amp;ER$5,Fluxo!$S:$S,"&lt;="&amp;ES$5,Fluxo!$D:$D,$D42)</f>
        <v>0</v>
      </c>
      <c r="ET42" s="18">
        <f>SUMIFS(Fluxo!$N:$N,Fluxo!$S:$S,"&gt;"&amp;ES$5,Fluxo!$S:$S,"&lt;="&amp;ET$5,Fluxo!$D:$D,$D42)</f>
        <v>0</v>
      </c>
      <c r="EU42" s="18">
        <f>SUMIFS(Fluxo!$N:$N,Fluxo!$S:$S,"&gt;"&amp;ET$5,Fluxo!$S:$S,"&lt;="&amp;EU$5,Fluxo!$D:$D,$D42)</f>
        <v>0</v>
      </c>
      <c r="EV42" s="18">
        <f>SUMIFS(Fluxo!$N:$N,Fluxo!$S:$S,"&gt;"&amp;EU$5,Fluxo!$S:$S,"&lt;="&amp;EV$5,Fluxo!$D:$D,$D42)</f>
        <v>0</v>
      </c>
      <c r="EW42" s="18">
        <f>SUMIFS(Fluxo!$N:$N,Fluxo!$S:$S,"&gt;"&amp;EV$5,Fluxo!$S:$S,"&lt;="&amp;EW$5,Fluxo!$D:$D,$D42)</f>
        <v>0</v>
      </c>
      <c r="EX42" s="18">
        <f>SUMIFS(Fluxo!$N:$N,Fluxo!$S:$S,"&gt;"&amp;EW$5,Fluxo!$S:$S,"&lt;="&amp;EX$5,Fluxo!$D:$D,$D42)</f>
        <v>0</v>
      </c>
      <c r="EY42" s="18">
        <f>SUMIFS(Fluxo!$N:$N,Fluxo!$S:$S,"&gt;"&amp;EX$5,Fluxo!$S:$S,"&lt;="&amp;EY$5,Fluxo!$D:$D,$D42)</f>
        <v>0</v>
      </c>
      <c r="EZ42" s="18">
        <f>SUMIFS(Fluxo!$N:$N,Fluxo!$S:$S,"&gt;"&amp;EY$5,Fluxo!$S:$S,"&lt;="&amp;EZ$5,Fluxo!$D:$D,$D42)</f>
        <v>0</v>
      </c>
      <c r="FA42" s="18">
        <f>SUMIFS(Fluxo!$N:$N,Fluxo!$S:$S,"&gt;"&amp;EZ$5,Fluxo!$S:$S,"&lt;="&amp;FA$5,Fluxo!$D:$D,$D42)</f>
        <v>0</v>
      </c>
      <c r="FB42" s="18">
        <f>SUMIFS(Fluxo!$N:$N,Fluxo!$S:$S,"&gt;"&amp;FA$5,Fluxo!$S:$S,"&lt;="&amp;FB$5,Fluxo!$D:$D,$D42)</f>
        <v>0</v>
      </c>
      <c r="FC42" s="18">
        <f>SUMIFS(Fluxo!$N:$N,Fluxo!$S:$S,"&gt;"&amp;FB$5,Fluxo!$S:$S,"&lt;="&amp;FC$5,Fluxo!$D:$D,$D42)</f>
        <v>0</v>
      </c>
      <c r="FD42" s="18">
        <f>SUMIFS(Fluxo!$N:$N,Fluxo!$S:$S,"&gt;"&amp;FC$5,Fluxo!$S:$S,"&lt;="&amp;FD$5,Fluxo!$D:$D,$D42)</f>
        <v>0</v>
      </c>
      <c r="FE42" s="18">
        <f>SUMIFS(Fluxo!$N:$N,Fluxo!$S:$S,"&gt;"&amp;FD$5,Fluxo!$S:$S,"&lt;="&amp;FE$5,Fluxo!$D:$D,$D42)</f>
        <v>0</v>
      </c>
      <c r="FF42" s="18">
        <f>SUMIFS(Fluxo!$N:$N,Fluxo!$S:$S,"&gt;"&amp;FE$5,Fluxo!$S:$S,"&lt;="&amp;FF$5,Fluxo!$D:$D,$D42)</f>
        <v>0</v>
      </c>
      <c r="FG42" s="18">
        <f>SUMIFS(Fluxo!$N:$N,Fluxo!$S:$S,"&gt;"&amp;FF$5,Fluxo!$S:$S,"&lt;="&amp;FG$5,Fluxo!$D:$D,$D42)</f>
        <v>0</v>
      </c>
      <c r="FH42" s="18">
        <f>SUMIFS(Fluxo!$N:$N,Fluxo!$S:$S,"&gt;"&amp;FG$5,Fluxo!$S:$S,"&lt;="&amp;FH$5,Fluxo!$D:$D,$D42)</f>
        <v>0</v>
      </c>
      <c r="FI42" s="18">
        <f>SUMIFS(Fluxo!$N:$N,Fluxo!$S:$S,"&gt;"&amp;FH$5,Fluxo!$S:$S,"&lt;="&amp;FI$5,Fluxo!$D:$D,$D42)</f>
        <v>0</v>
      </c>
      <c r="FJ42" s="18">
        <f>SUMIFS(Fluxo!$N:$N,Fluxo!$S:$S,"&gt;"&amp;FI$5,Fluxo!$S:$S,"&lt;="&amp;FJ$5,Fluxo!$D:$D,$D42)</f>
        <v>0</v>
      </c>
      <c r="FK42" s="18">
        <f>SUMIFS(Fluxo!$N:$N,Fluxo!$S:$S,"&gt;"&amp;FJ$5,Fluxo!$S:$S,"&lt;="&amp;FK$5,Fluxo!$D:$D,$D42)</f>
        <v>0</v>
      </c>
      <c r="FL42" s="18">
        <f>SUMIFS(Fluxo!$N:$N,Fluxo!$S:$S,"&gt;"&amp;FK$5,Fluxo!$S:$S,"&lt;="&amp;FL$5,Fluxo!$D:$D,$D42)</f>
        <v>0</v>
      </c>
      <c r="FM42" s="18">
        <f>SUMIFS(Fluxo!$N:$N,Fluxo!$S:$S,"&gt;"&amp;FL$5,Fluxo!$S:$S,"&lt;="&amp;FM$5,Fluxo!$D:$D,$D42)</f>
        <v>0</v>
      </c>
      <c r="FN42" s="18">
        <f>SUMIFS(Fluxo!$N:$N,Fluxo!$S:$S,"&gt;"&amp;FM$5,Fluxo!$S:$S,"&lt;="&amp;FN$5,Fluxo!$D:$D,$D42)</f>
        <v>0</v>
      </c>
      <c r="FO42" s="18">
        <f>SUMIFS(Fluxo!$N:$N,Fluxo!$S:$S,"&gt;"&amp;FN$5,Fluxo!$S:$S,"&lt;="&amp;FO$5,Fluxo!$D:$D,$D42)</f>
        <v>0</v>
      </c>
      <c r="FP42" s="18">
        <f>SUMIFS(Fluxo!$N:$N,Fluxo!$S:$S,"&gt;"&amp;FO$5,Fluxo!$S:$S,"&lt;="&amp;FP$5,Fluxo!$D:$D,$D42)</f>
        <v>0</v>
      </c>
      <c r="FQ42" s="18">
        <f>SUMIFS(Fluxo!$N:$N,Fluxo!$S:$S,"&gt;"&amp;FP$5,Fluxo!$S:$S,"&lt;="&amp;FQ$5,Fluxo!$D:$D,$D42)</f>
        <v>0</v>
      </c>
      <c r="FR42" s="18">
        <f>SUMIFS(Fluxo!$N:$N,Fluxo!$S:$S,"&gt;"&amp;FQ$5,Fluxo!$S:$S,"&lt;="&amp;FR$5,Fluxo!$D:$D,$D42)</f>
        <v>0</v>
      </c>
      <c r="FS42" s="18">
        <f>SUMIFS(Fluxo!$N:$N,Fluxo!$S:$S,"&gt;"&amp;FR$5,Fluxo!$S:$S,"&lt;="&amp;FS$5,Fluxo!$D:$D,$D42)</f>
        <v>0</v>
      </c>
      <c r="FT42" s="18">
        <f>SUMIFS(Fluxo!$N:$N,Fluxo!$S:$S,"&gt;"&amp;FS$5,Fluxo!$S:$S,"&lt;="&amp;FT$5,Fluxo!$D:$D,$D42)</f>
        <v>0</v>
      </c>
      <c r="FU42" s="18">
        <f>SUMIFS(Fluxo!$N:$N,Fluxo!$S:$S,"&gt;"&amp;FT$5,Fluxo!$S:$S,"&lt;="&amp;FU$5,Fluxo!$D:$D,$D42)</f>
        <v>0</v>
      </c>
      <c r="FV42" s="18">
        <f>SUMIFS(Fluxo!$N:$N,Fluxo!$S:$S,"&gt;"&amp;FU$5,Fluxo!$S:$S,"&lt;="&amp;FV$5,Fluxo!$D:$D,$D42)</f>
        <v>0</v>
      </c>
      <c r="FW42" s="18">
        <f>SUMIFS(Fluxo!$N:$N,Fluxo!$S:$S,"&gt;"&amp;FV$5,Fluxo!$S:$S,"&lt;="&amp;FW$5,Fluxo!$D:$D,$D42)</f>
        <v>0</v>
      </c>
      <c r="FX42" s="18">
        <f>SUMIFS(Fluxo!$N:$N,Fluxo!$S:$S,"&gt;"&amp;FW$5,Fluxo!$S:$S,"&lt;="&amp;FX$5,Fluxo!$D:$D,$D42)</f>
        <v>0</v>
      </c>
      <c r="FY42" s="18">
        <f>SUMIFS(Fluxo!$N:$N,Fluxo!$S:$S,"&gt;"&amp;FX$5,Fluxo!$S:$S,"&lt;="&amp;FY$5,Fluxo!$D:$D,$D42)</f>
        <v>0</v>
      </c>
      <c r="FZ42" s="18">
        <f>SUMIFS(Fluxo!$N:$N,Fluxo!$S:$S,"&gt;"&amp;FY$5,Fluxo!$S:$S,"&lt;="&amp;FZ$5,Fluxo!$D:$D,$D42)</f>
        <v>0</v>
      </c>
      <c r="GA42" s="18">
        <f>SUMIFS(Fluxo!$N:$N,Fluxo!$S:$S,"&gt;"&amp;FZ$5,Fluxo!$S:$S,"&lt;="&amp;GA$5,Fluxo!$D:$D,$D42)</f>
        <v>0</v>
      </c>
      <c r="GB42" s="18">
        <f>SUMIFS(Fluxo!$N:$N,Fluxo!$S:$S,"&gt;"&amp;GA$5,Fluxo!$S:$S,"&lt;="&amp;GB$5,Fluxo!$D:$D,$D42)</f>
        <v>0</v>
      </c>
      <c r="GC42" s="18">
        <f>SUMIFS(Fluxo!$N:$N,Fluxo!$S:$S,"&gt;"&amp;GB$5,Fluxo!$S:$S,"&lt;="&amp;GC$5,Fluxo!$D:$D,$D42)</f>
        <v>0</v>
      </c>
      <c r="GD42" s="18">
        <f>SUMIFS(Fluxo!$N:$N,Fluxo!$S:$S,"&gt;"&amp;GC$5,Fluxo!$S:$S,"&lt;="&amp;GD$5,Fluxo!$D:$D,$D42)</f>
        <v>0</v>
      </c>
      <c r="GE42" s="18">
        <f>SUMIFS(Fluxo!$N:$N,Fluxo!$S:$S,"&gt;"&amp;GD$5,Fluxo!$S:$S,"&lt;="&amp;GE$5,Fluxo!$D:$D,$D42)</f>
        <v>0</v>
      </c>
      <c r="GF42" s="18">
        <f>SUMIFS(Fluxo!$N:$N,Fluxo!$S:$S,"&gt;"&amp;GE$5,Fluxo!$S:$S,"&lt;="&amp;GF$5,Fluxo!$D:$D,$D42)</f>
        <v>0</v>
      </c>
      <c r="GG42" s="18">
        <f>SUMIFS(Fluxo!$N:$N,Fluxo!$S:$S,"&gt;"&amp;GF$5,Fluxo!$S:$S,"&lt;="&amp;GG$5,Fluxo!$D:$D,$D42)</f>
        <v>0</v>
      </c>
      <c r="GH42" s="18">
        <f>SUMIFS(Fluxo!$N:$N,Fluxo!$S:$S,"&gt;"&amp;GG$5,Fluxo!$S:$S,"&lt;="&amp;GH$5,Fluxo!$D:$D,$D42)</f>
        <v>0</v>
      </c>
      <c r="GI42" s="18">
        <f>SUMIFS(Fluxo!$N:$N,Fluxo!$S:$S,"&gt;"&amp;GH$5,Fluxo!$S:$S,"&lt;="&amp;GI$5,Fluxo!$D:$D,$D42)</f>
        <v>0</v>
      </c>
      <c r="GJ42" s="18">
        <f>SUMIFS(Fluxo!$N:$N,Fluxo!$S:$S,"&gt;"&amp;GI$5,Fluxo!$S:$S,"&lt;="&amp;GJ$5,Fluxo!$D:$D,$D42)</f>
        <v>0</v>
      </c>
      <c r="GK42" s="18">
        <f>SUMIFS(Fluxo!$N:$N,Fluxo!$S:$S,"&gt;"&amp;GJ$5,Fluxo!$S:$S,"&lt;="&amp;GK$5,Fluxo!$D:$D,$D42)</f>
        <v>0</v>
      </c>
      <c r="GL42" s="18">
        <f>SUMIFS(Fluxo!$N:$N,Fluxo!$S:$S,"&gt;"&amp;GK$5,Fluxo!$S:$S,"&lt;="&amp;GL$5,Fluxo!$D:$D,$D42)</f>
        <v>0</v>
      </c>
      <c r="GM42" s="18">
        <f>SUMIFS(Fluxo!$N:$N,Fluxo!$S:$S,"&gt;"&amp;GL$5,Fluxo!$S:$S,"&lt;="&amp;GM$5,Fluxo!$D:$D,$D42)</f>
        <v>0</v>
      </c>
      <c r="GN42" s="18">
        <f>SUMIFS(Fluxo!$N:$N,Fluxo!$S:$S,"&gt;"&amp;GM$5,Fluxo!$S:$S,"&lt;="&amp;GN$5,Fluxo!$D:$D,$D42)</f>
        <v>0</v>
      </c>
      <c r="GO42" s="18">
        <f>SUMIFS(Fluxo!$N:$N,Fluxo!$S:$S,"&gt;"&amp;GN$5,Fluxo!$S:$S,"&lt;="&amp;GO$5,Fluxo!$D:$D,$D42)</f>
        <v>0</v>
      </c>
      <c r="GP42" s="18">
        <f>SUMIFS(Fluxo!$N:$N,Fluxo!$S:$S,"&gt;"&amp;GO$5,Fluxo!$S:$S,"&lt;="&amp;GP$5,Fluxo!$D:$D,$D42)</f>
        <v>0</v>
      </c>
      <c r="GQ42" s="18">
        <f>SUMIFS(Fluxo!$N:$N,Fluxo!$S:$S,"&gt;"&amp;GP$5,Fluxo!$S:$S,"&lt;="&amp;GQ$5,Fluxo!$D:$D,$D42)</f>
        <v>0</v>
      </c>
      <c r="GR42" s="18">
        <f>SUMIFS(Fluxo!$N:$N,Fluxo!$S:$S,"&gt;"&amp;GQ$5,Fluxo!$S:$S,"&lt;="&amp;GR$5,Fluxo!$D:$D,$D42)</f>
        <v>0</v>
      </c>
      <c r="GS42" s="18">
        <f>SUMIFS(Fluxo!$N:$N,Fluxo!$S:$S,"&gt;"&amp;GR$5,Fluxo!$S:$S,"&lt;="&amp;GS$5,Fluxo!$D:$D,$D42)</f>
        <v>0</v>
      </c>
      <c r="GT42" s="18">
        <f>SUMIFS(Fluxo!$N:$N,Fluxo!$S:$S,"&gt;"&amp;GS$5,Fluxo!$S:$S,"&lt;="&amp;GT$5,Fluxo!$D:$D,$D42)</f>
        <v>0</v>
      </c>
      <c r="GU42" s="18">
        <f>SUMIFS(Fluxo!$N:$N,Fluxo!$S:$S,"&gt;"&amp;GT$5,Fluxo!$S:$S,"&lt;="&amp;GU$5,Fluxo!$D:$D,$D42)</f>
        <v>0</v>
      </c>
      <c r="GV42" s="18">
        <f>SUMIFS(Fluxo!$N:$N,Fluxo!$S:$S,"&gt;"&amp;GU$5,Fluxo!$S:$S,"&lt;="&amp;GV$5,Fluxo!$D:$D,$D42)</f>
        <v>0</v>
      </c>
      <c r="GW42" s="18">
        <f>SUMIFS(Fluxo!$N:$N,Fluxo!$S:$S,"&gt;"&amp;GV$5,Fluxo!$S:$S,"&lt;="&amp;GW$5,Fluxo!$D:$D,$D42)</f>
        <v>0</v>
      </c>
      <c r="GX42" s="18">
        <f>SUMIFS(Fluxo!$N:$N,Fluxo!$S:$S,"&gt;"&amp;GW$5,Fluxo!$S:$S,"&lt;="&amp;GX$5,Fluxo!$D:$D,$D42)</f>
        <v>0</v>
      </c>
      <c r="GY42" s="18">
        <f>SUMIFS(Fluxo!$N:$N,Fluxo!$S:$S,"&gt;"&amp;GX$5,Fluxo!$S:$S,"&lt;="&amp;GY$5,Fluxo!$D:$D,$D42)</f>
        <v>0</v>
      </c>
      <c r="GZ42" s="18">
        <f>SUMIFS(Fluxo!$N:$N,Fluxo!$S:$S,"&gt;"&amp;GY$5,Fluxo!$S:$S,"&lt;="&amp;GZ$5,Fluxo!$D:$D,$D42)</f>
        <v>0</v>
      </c>
      <c r="HA42" s="18">
        <f>SUMIFS(Fluxo!$N:$N,Fluxo!$S:$S,"&gt;"&amp;GZ$5,Fluxo!$S:$S,"&lt;="&amp;HA$5,Fluxo!$D:$D,$D42)</f>
        <v>0</v>
      </c>
      <c r="HB42" s="18">
        <f>SUMIFS(Fluxo!$N:$N,Fluxo!$S:$S,"&gt;"&amp;HA$5,Fluxo!$S:$S,"&lt;="&amp;HB$5,Fluxo!$D:$D,$D42)</f>
        <v>0</v>
      </c>
      <c r="HC42" s="18">
        <f>SUMIFS(Fluxo!$N:$N,Fluxo!$S:$S,"&gt;"&amp;HB$5,Fluxo!$S:$S,"&lt;="&amp;HC$5,Fluxo!$D:$D,$D42)</f>
        <v>0</v>
      </c>
      <c r="HD42" s="18">
        <f>SUMIFS(Fluxo!$N:$N,Fluxo!$S:$S,"&gt;"&amp;HC$5,Fluxo!$S:$S,"&lt;="&amp;HD$5,Fluxo!$D:$D,$D42)</f>
        <v>0</v>
      </c>
      <c r="HE42" s="18">
        <f>SUMIFS(Fluxo!$N:$N,Fluxo!$S:$S,"&gt;"&amp;HD$5,Fluxo!$S:$S,"&lt;="&amp;HE$5,Fluxo!$D:$D,$D42)</f>
        <v>0</v>
      </c>
      <c r="HF42" s="18">
        <f>SUMIFS(Fluxo!$N:$N,Fluxo!$S:$S,"&gt;"&amp;HE$5,Fluxo!$S:$S,"&lt;="&amp;HF$5,Fluxo!$D:$D,$D42)</f>
        <v>0</v>
      </c>
    </row>
    <row r="43" spans="1:214" s="16" customFormat="1">
      <c r="A43" s="20">
        <f t="shared" si="15"/>
        <v>33</v>
      </c>
      <c r="B43" s="140" t="str">
        <f>'Check Carteira'!C35</f>
        <v>E.1016.99.01.0103</v>
      </c>
      <c r="C43" s="19">
        <v>1</v>
      </c>
      <c r="D43" s="129" t="str">
        <f>'Check Carteira'!F35</f>
        <v>A-0103</v>
      </c>
      <c r="E43" s="21">
        <f>IFERROR(INDEX(Contratos!L:L,MATCH(D43,Contratos!R:R,0)),"")</f>
        <v>45184</v>
      </c>
      <c r="F43" s="139">
        <f>IFERROR(INDEX(Contratos!G:G,MATCH(D43,Contratos!R:R,0)),"")</f>
        <v>693396.33</v>
      </c>
      <c r="G43" s="83" t="str">
        <f ca="1">IFERROR(XNPV(#REF!,OFFSET(J43,0,MATCH(EOMONTH(E43,0),$J$5:$HF$5,0)-1,1,COUNT($J$5:$HF$5)-MATCH(EOMONTH(E43,0),$J$5:$HF$5,0)+1),OFFSET($J$5,0,MATCH(EOMONTH(E43,0),$J$5:$HF$5,0)-1,1,COUNT($J$5:$HF$5)-MATCH(EOMONTH(E43,0),$J$5:$HF$5,0)+1)),"")</f>
        <v/>
      </c>
      <c r="H43" s="83">
        <f t="shared" si="16"/>
        <v>713196.5400000005</v>
      </c>
      <c r="I43" s="18"/>
      <c r="J43" s="18">
        <f>SUMIFS(Fluxo!$N:$N,Fluxo!$S:$S,"&gt;"&amp;I$5,Fluxo!$S:$S,"&lt;="&amp;J$5,Fluxo!$D:$D,$D43)</f>
        <v>0</v>
      </c>
      <c r="K43" s="18">
        <f>SUMIFS(Fluxo!$N:$N,Fluxo!$S:$S,"&gt;"&amp;J$5,Fluxo!$S:$S,"&lt;="&amp;K$5,Fluxo!$D:$D,$D43)</f>
        <v>0</v>
      </c>
      <c r="L43" s="18">
        <f>SUMIFS(Fluxo!$N:$N,Fluxo!$S:$S,"&gt;"&amp;K$5,Fluxo!$S:$S,"&lt;="&amp;L$5,Fluxo!$D:$D,$D43)</f>
        <v>0</v>
      </c>
      <c r="M43" s="18">
        <f>SUMIFS(Fluxo!$N:$N,Fluxo!$S:$S,"&gt;"&amp;L$5,Fluxo!$S:$S,"&lt;="&amp;M$5,Fluxo!$D:$D,$D43)</f>
        <v>0</v>
      </c>
      <c r="N43" s="18">
        <f>SUMIFS(Fluxo!$N:$N,Fluxo!$S:$S,"&gt;"&amp;M$5,Fluxo!$S:$S,"&lt;="&amp;N$5,Fluxo!$D:$D,$D43)</f>
        <v>0</v>
      </c>
      <c r="O43" s="18">
        <f>SUMIFS(Fluxo!$N:$N,Fluxo!$S:$S,"&gt;"&amp;N$5,Fluxo!$S:$S,"&lt;="&amp;O$5,Fluxo!$D:$D,$D43)</f>
        <v>252983.8</v>
      </c>
      <c r="P43" s="18">
        <f>SUMIFS(Fluxo!$N:$N,Fluxo!$S:$S,"&gt;"&amp;O$5,Fluxo!$S:$S,"&lt;="&amp;P$5,Fluxo!$D:$D,$D43)</f>
        <v>3004.98</v>
      </c>
      <c r="Q43" s="18">
        <f>SUMIFS(Fluxo!$N:$N,Fluxo!$S:$S,"&gt;"&amp;P$5,Fluxo!$S:$S,"&lt;="&amp;Q$5,Fluxo!$D:$D,$D43)</f>
        <v>3015.26</v>
      </c>
      <c r="R43" s="18">
        <f>SUMIFS(Fluxo!$N:$N,Fluxo!$S:$S,"&gt;"&amp;Q$5,Fluxo!$S:$S,"&lt;="&amp;R$5,Fluxo!$D:$D,$D43)</f>
        <v>3021.22</v>
      </c>
      <c r="S43" s="18">
        <f>SUMIFS(Fluxo!$N:$N,Fluxo!$S:$S,"&gt;"&amp;R$5,Fluxo!$S:$S,"&lt;="&amp;S$5,Fluxo!$D:$D,$D43)</f>
        <v>53023.3</v>
      </c>
      <c r="T43" s="18">
        <f>SUMIFS(Fluxo!$N:$N,Fluxo!$S:$S,"&gt;"&amp;S$5,Fluxo!$S:$S,"&lt;="&amp;T$5,Fluxo!$D:$D,$D43)</f>
        <v>3032.56</v>
      </c>
      <c r="U43" s="18">
        <f>SUMIFS(Fluxo!$N:$N,Fluxo!$S:$S,"&gt;"&amp;T$5,Fluxo!$S:$S,"&lt;="&amp;U$5,Fluxo!$D:$D,$D43)</f>
        <v>3040.75</v>
      </c>
      <c r="V43" s="18">
        <f>SUMIFS(Fluxo!$N:$N,Fluxo!$S:$S,"&gt;"&amp;U$5,Fluxo!$S:$S,"&lt;="&amp;V$5,Fluxo!$D:$D,$D43)</f>
        <v>3044.75</v>
      </c>
      <c r="W43" s="18">
        <f>SUMIFS(Fluxo!$N:$N,Fluxo!$S:$S,"&gt;"&amp;V$5,Fluxo!$S:$S,"&lt;="&amp;W$5,Fluxo!$D:$D,$D43)</f>
        <v>3053.26</v>
      </c>
      <c r="X43" s="18">
        <f>SUMIFS(Fluxo!$N:$N,Fluxo!$S:$S,"&gt;"&amp;W$5,Fluxo!$S:$S,"&lt;="&amp;X$5,Fluxo!$D:$D,$D43)</f>
        <v>3069</v>
      </c>
      <c r="Y43" s="18">
        <f>SUMIFS(Fluxo!$N:$N,Fluxo!$S:$S,"&gt;"&amp;X$5,Fluxo!$S:$S,"&lt;="&amp;Y$5,Fluxo!$D:$D,$D43)</f>
        <v>3095.47</v>
      </c>
      <c r="Z43" s="18">
        <f>SUMIFS(Fluxo!$N:$N,Fluxo!$S:$S,"&gt;"&amp;Y$5,Fluxo!$S:$S,"&lt;="&amp;Z$5,Fluxo!$D:$D,$D43)</f>
        <v>3117.59</v>
      </c>
      <c r="AA43" s="18">
        <f>SUMIFS(Fluxo!$N:$N,Fluxo!$S:$S,"&gt;"&amp;Z$5,Fluxo!$S:$S,"&lt;="&amp;AA$5,Fluxo!$D:$D,$D43)</f>
        <v>3140.13</v>
      </c>
      <c r="AB43" s="18">
        <f>SUMIFS(Fluxo!$N:$N,Fluxo!$S:$S,"&gt;"&amp;AA$5,Fluxo!$S:$S,"&lt;="&amp;AB$5,Fluxo!$D:$D,$D43)</f>
        <v>3162.03</v>
      </c>
      <c r="AC43" s="18">
        <f>SUMIFS(Fluxo!$N:$N,Fluxo!$S:$S,"&gt;"&amp;AB$5,Fluxo!$S:$S,"&lt;="&amp;AC$5,Fluxo!$D:$D,$D43)</f>
        <v>3162.03</v>
      </c>
      <c r="AD43" s="18">
        <f>SUMIFS(Fluxo!$N:$N,Fluxo!$S:$S,"&gt;"&amp;AC$5,Fluxo!$S:$S,"&lt;="&amp;AD$5,Fluxo!$D:$D,$D43)</f>
        <v>3162.03</v>
      </c>
      <c r="AE43" s="18">
        <f>SUMIFS(Fluxo!$N:$N,Fluxo!$S:$S,"&gt;"&amp;AD$5,Fluxo!$S:$S,"&lt;="&amp;AE$5,Fluxo!$D:$D,$D43)</f>
        <v>55862.549999999996</v>
      </c>
      <c r="AF43" s="18">
        <f>SUMIFS(Fluxo!$N:$N,Fluxo!$S:$S,"&gt;"&amp;AE$5,Fluxo!$S:$S,"&lt;="&amp;AF$5,Fluxo!$D:$D,$D43)</f>
        <v>3162.03</v>
      </c>
      <c r="AG43" s="18">
        <f>SUMIFS(Fluxo!$N:$N,Fluxo!$S:$S,"&gt;"&amp;AF$5,Fluxo!$S:$S,"&lt;="&amp;AG$5,Fluxo!$D:$D,$D43)</f>
        <v>3162.03</v>
      </c>
      <c r="AH43" s="18">
        <f>SUMIFS(Fluxo!$N:$N,Fluxo!$S:$S,"&gt;"&amp;AG$5,Fluxo!$S:$S,"&lt;="&amp;AH$5,Fluxo!$D:$D,$D43)</f>
        <v>3162.03</v>
      </c>
      <c r="AI43" s="18">
        <f>SUMIFS(Fluxo!$N:$N,Fluxo!$S:$S,"&gt;"&amp;AH$5,Fluxo!$S:$S,"&lt;="&amp;AI$5,Fluxo!$D:$D,$D43)</f>
        <v>3162.03</v>
      </c>
      <c r="AJ43" s="18">
        <f>SUMIFS(Fluxo!$N:$N,Fluxo!$S:$S,"&gt;"&amp;AI$5,Fluxo!$S:$S,"&lt;="&amp;AJ$5,Fluxo!$D:$D,$D43)</f>
        <v>3162.03</v>
      </c>
      <c r="AK43" s="18">
        <f>SUMIFS(Fluxo!$N:$N,Fluxo!$S:$S,"&gt;"&amp;AJ$5,Fluxo!$S:$S,"&lt;="&amp;AK$5,Fluxo!$D:$D,$D43)</f>
        <v>3162.03</v>
      </c>
      <c r="AL43" s="18">
        <f>SUMIFS(Fluxo!$N:$N,Fluxo!$S:$S,"&gt;"&amp;AK$5,Fluxo!$S:$S,"&lt;="&amp;AL$5,Fluxo!$D:$D,$D43)</f>
        <v>3162.03</v>
      </c>
      <c r="AM43" s="18">
        <f>SUMIFS(Fluxo!$N:$N,Fluxo!$S:$S,"&gt;"&amp;AL$5,Fluxo!$S:$S,"&lt;="&amp;AM$5,Fluxo!$D:$D,$D43)</f>
        <v>3162.03</v>
      </c>
      <c r="AN43" s="18">
        <f>SUMIFS(Fluxo!$N:$N,Fluxo!$S:$S,"&gt;"&amp;AM$5,Fluxo!$S:$S,"&lt;="&amp;AN$5,Fluxo!$D:$D,$D43)</f>
        <v>3162.03</v>
      </c>
      <c r="AO43" s="18">
        <f>SUMIFS(Fluxo!$N:$N,Fluxo!$S:$S,"&gt;"&amp;AN$5,Fluxo!$S:$S,"&lt;="&amp;AO$5,Fluxo!$D:$D,$D43)</f>
        <v>3162.03</v>
      </c>
      <c r="AP43" s="18">
        <f>SUMIFS(Fluxo!$N:$N,Fluxo!$S:$S,"&gt;"&amp;AO$5,Fluxo!$S:$S,"&lt;="&amp;AP$5,Fluxo!$D:$D,$D43)</f>
        <v>3162.03</v>
      </c>
      <c r="AQ43" s="18">
        <f>SUMIFS(Fluxo!$N:$N,Fluxo!$S:$S,"&gt;"&amp;AP$5,Fluxo!$S:$S,"&lt;="&amp;AQ$5,Fluxo!$D:$D,$D43)</f>
        <v>55862.549999999996</v>
      </c>
      <c r="AR43" s="18">
        <f>SUMIFS(Fluxo!$N:$N,Fluxo!$S:$S,"&gt;"&amp;AQ$5,Fluxo!$S:$S,"&lt;="&amp;AR$5,Fluxo!$D:$D,$D43)</f>
        <v>3162.03</v>
      </c>
      <c r="AS43" s="18">
        <f>SUMIFS(Fluxo!$N:$N,Fluxo!$S:$S,"&gt;"&amp;AR$5,Fluxo!$S:$S,"&lt;="&amp;AS$5,Fluxo!$D:$D,$D43)</f>
        <v>3162.03</v>
      </c>
      <c r="AT43" s="18">
        <f>SUMIFS(Fluxo!$N:$N,Fluxo!$S:$S,"&gt;"&amp;AS$5,Fluxo!$S:$S,"&lt;="&amp;AT$5,Fluxo!$D:$D,$D43)</f>
        <v>36890.36</v>
      </c>
      <c r="AU43" s="18">
        <f>SUMIFS(Fluxo!$N:$N,Fluxo!$S:$S,"&gt;"&amp;AT$5,Fluxo!$S:$S,"&lt;="&amp;AU$5,Fluxo!$D:$D,$D43)</f>
        <v>173911.72</v>
      </c>
      <c r="AV43" s="18">
        <f>SUMIFS(Fluxo!$N:$N,Fluxo!$S:$S,"&gt;"&amp;AU$5,Fluxo!$S:$S,"&lt;="&amp;AV$5,Fluxo!$D:$D,$D43)</f>
        <v>0</v>
      </c>
      <c r="AW43" s="18">
        <f>SUMIFS(Fluxo!$N:$N,Fluxo!$S:$S,"&gt;"&amp;AV$5,Fluxo!$S:$S,"&lt;="&amp;AW$5,Fluxo!$D:$D,$D43)</f>
        <v>0</v>
      </c>
      <c r="AX43" s="18">
        <f>SUMIFS(Fluxo!$N:$N,Fluxo!$S:$S,"&gt;"&amp;AW$5,Fluxo!$S:$S,"&lt;="&amp;AX$5,Fluxo!$D:$D,$D43)</f>
        <v>434.81</v>
      </c>
      <c r="AY43" s="18">
        <f>SUMIFS(Fluxo!$N:$N,Fluxo!$S:$S,"&gt;"&amp;AX$5,Fluxo!$S:$S,"&lt;="&amp;AY$5,Fluxo!$D:$D,$D43)</f>
        <v>0</v>
      </c>
      <c r="AZ43" s="18">
        <f>SUMIFS(Fluxo!$N:$N,Fluxo!$S:$S,"&gt;"&amp;AY$5,Fluxo!$S:$S,"&lt;="&amp;AZ$5,Fluxo!$D:$D,$D43)</f>
        <v>0</v>
      </c>
      <c r="BA43" s="18">
        <f>SUMIFS(Fluxo!$N:$N,Fluxo!$S:$S,"&gt;"&amp;AZ$5,Fluxo!$S:$S,"&lt;="&amp;BA$5,Fluxo!$D:$D,$D43)</f>
        <v>0</v>
      </c>
      <c r="BB43" s="18">
        <f>SUMIFS(Fluxo!$N:$N,Fluxo!$S:$S,"&gt;"&amp;BA$5,Fluxo!$S:$S,"&lt;="&amp;BB$5,Fluxo!$D:$D,$D43)</f>
        <v>0</v>
      </c>
      <c r="BC43" s="18">
        <f>SUMIFS(Fluxo!$N:$N,Fluxo!$S:$S,"&gt;"&amp;BB$5,Fluxo!$S:$S,"&lt;="&amp;BC$5,Fluxo!$D:$D,$D43)</f>
        <v>0</v>
      </c>
      <c r="BD43" s="18">
        <f>SUMIFS(Fluxo!$N:$N,Fluxo!$S:$S,"&gt;"&amp;BC$5,Fluxo!$S:$S,"&lt;="&amp;BD$5,Fluxo!$D:$D,$D43)</f>
        <v>0</v>
      </c>
      <c r="BE43" s="18">
        <f>SUMIFS(Fluxo!$N:$N,Fluxo!$S:$S,"&gt;"&amp;BD$5,Fluxo!$S:$S,"&lt;="&amp;BE$5,Fluxo!$D:$D,$D43)</f>
        <v>0</v>
      </c>
      <c r="BF43" s="18">
        <f>SUMIFS(Fluxo!$N:$N,Fluxo!$S:$S,"&gt;"&amp;BE$5,Fluxo!$S:$S,"&lt;="&amp;BF$5,Fluxo!$D:$D,$D43)</f>
        <v>0</v>
      </c>
      <c r="BG43" s="18">
        <f>SUMIFS(Fluxo!$N:$N,Fluxo!$S:$S,"&gt;"&amp;BF$5,Fluxo!$S:$S,"&lt;="&amp;BG$5,Fluxo!$D:$D,$D43)</f>
        <v>0</v>
      </c>
      <c r="BH43" s="18">
        <f>SUMIFS(Fluxo!$N:$N,Fluxo!$S:$S,"&gt;"&amp;BG$5,Fluxo!$S:$S,"&lt;="&amp;BH$5,Fluxo!$D:$D,$D43)</f>
        <v>0</v>
      </c>
      <c r="BI43" s="18">
        <f>SUMIFS(Fluxo!$N:$N,Fluxo!$S:$S,"&gt;"&amp;BH$5,Fluxo!$S:$S,"&lt;="&amp;BI$5,Fluxo!$D:$D,$D43)</f>
        <v>0</v>
      </c>
      <c r="BJ43" s="18">
        <f>SUMIFS(Fluxo!$N:$N,Fluxo!$S:$S,"&gt;"&amp;BI$5,Fluxo!$S:$S,"&lt;="&amp;BJ$5,Fluxo!$D:$D,$D43)</f>
        <v>0</v>
      </c>
      <c r="BK43" s="18">
        <f>SUMIFS(Fluxo!$N:$N,Fluxo!$S:$S,"&gt;"&amp;BJ$5,Fluxo!$S:$S,"&lt;="&amp;BK$5,Fluxo!$D:$D,$D43)</f>
        <v>0</v>
      </c>
      <c r="BL43" s="18">
        <f>SUMIFS(Fluxo!$N:$N,Fluxo!$S:$S,"&gt;"&amp;BK$5,Fluxo!$S:$S,"&lt;="&amp;BL$5,Fluxo!$D:$D,$D43)</f>
        <v>0</v>
      </c>
      <c r="BM43" s="18">
        <f>SUMIFS(Fluxo!$N:$N,Fluxo!$S:$S,"&gt;"&amp;BL$5,Fluxo!$S:$S,"&lt;="&amp;BM$5,Fluxo!$D:$D,$D43)</f>
        <v>0</v>
      </c>
      <c r="BN43" s="18">
        <f>SUMIFS(Fluxo!$N:$N,Fluxo!$S:$S,"&gt;"&amp;BM$5,Fluxo!$S:$S,"&lt;="&amp;BN$5,Fluxo!$D:$D,$D43)</f>
        <v>0</v>
      </c>
      <c r="BO43" s="18">
        <f>SUMIFS(Fluxo!$N:$N,Fluxo!$S:$S,"&gt;"&amp;BN$5,Fluxo!$S:$S,"&lt;="&amp;BO$5,Fluxo!$D:$D,$D43)</f>
        <v>0</v>
      </c>
      <c r="BP43" s="18">
        <f>SUMIFS(Fluxo!$N:$N,Fluxo!$S:$S,"&gt;"&amp;BO$5,Fluxo!$S:$S,"&lt;="&amp;BP$5,Fluxo!$D:$D,$D43)</f>
        <v>0</v>
      </c>
      <c r="BQ43" s="18">
        <f>SUMIFS(Fluxo!$N:$N,Fluxo!$S:$S,"&gt;"&amp;BP$5,Fluxo!$S:$S,"&lt;="&amp;BQ$5,Fluxo!$D:$D,$D43)</f>
        <v>0</v>
      </c>
      <c r="BR43" s="18">
        <f>SUMIFS(Fluxo!$N:$N,Fluxo!$S:$S,"&gt;"&amp;BQ$5,Fluxo!$S:$S,"&lt;="&amp;BR$5,Fluxo!$D:$D,$D43)</f>
        <v>0</v>
      </c>
      <c r="BS43" s="18">
        <f>SUMIFS(Fluxo!$N:$N,Fluxo!$S:$S,"&gt;"&amp;BR$5,Fluxo!$S:$S,"&lt;="&amp;BS$5,Fluxo!$D:$D,$D43)</f>
        <v>0</v>
      </c>
      <c r="BT43" s="18">
        <f>SUMIFS(Fluxo!$N:$N,Fluxo!$S:$S,"&gt;"&amp;BS$5,Fluxo!$S:$S,"&lt;="&amp;BT$5,Fluxo!$D:$D,$D43)</f>
        <v>0</v>
      </c>
      <c r="BU43" s="18">
        <f>SUMIFS(Fluxo!$N:$N,Fluxo!$S:$S,"&gt;"&amp;BT$5,Fluxo!$S:$S,"&lt;="&amp;BU$5,Fluxo!$D:$D,$D43)</f>
        <v>0</v>
      </c>
      <c r="BV43" s="18">
        <f>SUMIFS(Fluxo!$N:$N,Fluxo!$S:$S,"&gt;"&amp;BU$5,Fluxo!$S:$S,"&lt;="&amp;BV$5,Fluxo!$D:$D,$D43)</f>
        <v>0</v>
      </c>
      <c r="BW43" s="18">
        <f>SUMIFS(Fluxo!$N:$N,Fluxo!$S:$S,"&gt;"&amp;BV$5,Fluxo!$S:$S,"&lt;="&amp;BW$5,Fluxo!$D:$D,$D43)</f>
        <v>0</v>
      </c>
      <c r="BX43" s="18">
        <f>SUMIFS(Fluxo!$N:$N,Fluxo!$S:$S,"&gt;"&amp;BW$5,Fluxo!$S:$S,"&lt;="&amp;BX$5,Fluxo!$D:$D,$D43)</f>
        <v>0</v>
      </c>
      <c r="BY43" s="18">
        <f>SUMIFS(Fluxo!$N:$N,Fluxo!$S:$S,"&gt;"&amp;BX$5,Fluxo!$S:$S,"&lt;="&amp;BY$5,Fluxo!$D:$D,$D43)</f>
        <v>0</v>
      </c>
      <c r="BZ43" s="18">
        <f>SUMIFS(Fluxo!$N:$N,Fluxo!$S:$S,"&gt;"&amp;BY$5,Fluxo!$S:$S,"&lt;="&amp;BZ$5,Fluxo!$D:$D,$D43)</f>
        <v>0</v>
      </c>
      <c r="CA43" s="18">
        <f>SUMIFS(Fluxo!$N:$N,Fluxo!$S:$S,"&gt;"&amp;BZ$5,Fluxo!$S:$S,"&lt;="&amp;CA$5,Fluxo!$D:$D,$D43)</f>
        <v>0</v>
      </c>
      <c r="CB43" s="18">
        <f>SUMIFS(Fluxo!$N:$N,Fluxo!$S:$S,"&gt;"&amp;CA$5,Fluxo!$S:$S,"&lt;="&amp;CB$5,Fluxo!$D:$D,$D43)</f>
        <v>0</v>
      </c>
      <c r="CC43" s="18">
        <f>SUMIFS(Fluxo!$N:$N,Fluxo!$S:$S,"&gt;"&amp;CB$5,Fluxo!$S:$S,"&lt;="&amp;CC$5,Fluxo!$D:$D,$D43)</f>
        <v>0</v>
      </c>
      <c r="CD43" s="18">
        <f>SUMIFS(Fluxo!$N:$N,Fluxo!$S:$S,"&gt;"&amp;CC$5,Fluxo!$S:$S,"&lt;="&amp;CD$5,Fluxo!$D:$D,$D43)</f>
        <v>0</v>
      </c>
      <c r="CE43" s="18">
        <f>SUMIFS(Fluxo!$N:$N,Fluxo!$S:$S,"&gt;"&amp;CD$5,Fluxo!$S:$S,"&lt;="&amp;CE$5,Fluxo!$D:$D,$D43)</f>
        <v>0</v>
      </c>
      <c r="CF43" s="18">
        <f>SUMIFS(Fluxo!$N:$N,Fluxo!$S:$S,"&gt;"&amp;CE$5,Fluxo!$S:$S,"&lt;="&amp;CF$5,Fluxo!$D:$D,$D43)</f>
        <v>0</v>
      </c>
      <c r="CG43" s="18">
        <f>SUMIFS(Fluxo!$N:$N,Fluxo!$S:$S,"&gt;"&amp;CF$5,Fluxo!$S:$S,"&lt;="&amp;CG$5,Fluxo!$D:$D,$D43)</f>
        <v>0</v>
      </c>
      <c r="CH43" s="18">
        <f>SUMIFS(Fluxo!$N:$N,Fluxo!$S:$S,"&gt;"&amp;CG$5,Fluxo!$S:$S,"&lt;="&amp;CH$5,Fluxo!$D:$D,$D43)</f>
        <v>0</v>
      </c>
      <c r="CI43" s="18">
        <f>SUMIFS(Fluxo!$N:$N,Fluxo!$S:$S,"&gt;"&amp;CH$5,Fluxo!$S:$S,"&lt;="&amp;CI$5,Fluxo!$D:$D,$D43)</f>
        <v>0</v>
      </c>
      <c r="CJ43" s="18">
        <f>SUMIFS(Fluxo!$N:$N,Fluxo!$S:$S,"&gt;"&amp;CI$5,Fluxo!$S:$S,"&lt;="&amp;CJ$5,Fluxo!$D:$D,$D43)</f>
        <v>0</v>
      </c>
      <c r="CK43" s="18">
        <f>SUMIFS(Fluxo!$N:$N,Fluxo!$S:$S,"&gt;"&amp;CJ$5,Fluxo!$S:$S,"&lt;="&amp;CK$5,Fluxo!$D:$D,$D43)</f>
        <v>0</v>
      </c>
      <c r="CL43" s="18">
        <f>SUMIFS(Fluxo!$N:$N,Fluxo!$S:$S,"&gt;"&amp;CK$5,Fluxo!$S:$S,"&lt;="&amp;CL$5,Fluxo!$D:$D,$D43)</f>
        <v>0</v>
      </c>
      <c r="CM43" s="18">
        <f>SUMIFS(Fluxo!$N:$N,Fluxo!$S:$S,"&gt;"&amp;CL$5,Fluxo!$S:$S,"&lt;="&amp;CM$5,Fluxo!$D:$D,$D43)</f>
        <v>0</v>
      </c>
      <c r="CN43" s="18">
        <f>SUMIFS(Fluxo!$N:$N,Fluxo!$S:$S,"&gt;"&amp;CM$5,Fluxo!$S:$S,"&lt;="&amp;CN$5,Fluxo!$D:$D,$D43)</f>
        <v>0</v>
      </c>
      <c r="CO43" s="18">
        <f>SUMIFS(Fluxo!$N:$N,Fluxo!$S:$S,"&gt;"&amp;CN$5,Fluxo!$S:$S,"&lt;="&amp;CO$5,Fluxo!$D:$D,$D43)</f>
        <v>0</v>
      </c>
      <c r="CP43" s="18">
        <f>SUMIFS(Fluxo!$N:$N,Fluxo!$S:$S,"&gt;"&amp;CO$5,Fluxo!$S:$S,"&lt;="&amp;CP$5,Fluxo!$D:$D,$D43)</f>
        <v>0</v>
      </c>
      <c r="CQ43" s="18">
        <f>SUMIFS(Fluxo!$N:$N,Fluxo!$S:$S,"&gt;"&amp;CP$5,Fluxo!$S:$S,"&lt;="&amp;CQ$5,Fluxo!$D:$D,$D43)</f>
        <v>0</v>
      </c>
      <c r="CR43" s="18">
        <f>SUMIFS(Fluxo!$N:$N,Fluxo!$S:$S,"&gt;"&amp;CQ$5,Fluxo!$S:$S,"&lt;="&amp;CR$5,Fluxo!$D:$D,$D43)</f>
        <v>0</v>
      </c>
      <c r="CS43" s="18">
        <f>SUMIFS(Fluxo!$N:$N,Fluxo!$S:$S,"&gt;"&amp;CR$5,Fluxo!$S:$S,"&lt;="&amp;CS$5,Fluxo!$D:$D,$D43)</f>
        <v>0</v>
      </c>
      <c r="CT43" s="18">
        <f>SUMIFS(Fluxo!$N:$N,Fluxo!$S:$S,"&gt;"&amp;CS$5,Fluxo!$S:$S,"&lt;="&amp;CT$5,Fluxo!$D:$D,$D43)</f>
        <v>0</v>
      </c>
      <c r="CU43" s="18">
        <f>SUMIFS(Fluxo!$N:$N,Fluxo!$S:$S,"&gt;"&amp;CT$5,Fluxo!$S:$S,"&lt;="&amp;CU$5,Fluxo!$D:$D,$D43)</f>
        <v>0</v>
      </c>
      <c r="CV43" s="18">
        <f>SUMIFS(Fluxo!$N:$N,Fluxo!$S:$S,"&gt;"&amp;CU$5,Fluxo!$S:$S,"&lt;="&amp;CV$5,Fluxo!$D:$D,$D43)</f>
        <v>0</v>
      </c>
      <c r="CW43" s="18">
        <f>SUMIFS(Fluxo!$N:$N,Fluxo!$S:$S,"&gt;"&amp;CV$5,Fluxo!$S:$S,"&lt;="&amp;CW$5,Fluxo!$D:$D,$D43)</f>
        <v>0</v>
      </c>
      <c r="CX43" s="18">
        <f>SUMIFS(Fluxo!$N:$N,Fluxo!$S:$S,"&gt;"&amp;CW$5,Fluxo!$S:$S,"&lt;="&amp;CX$5,Fluxo!$D:$D,$D43)</f>
        <v>0</v>
      </c>
      <c r="CY43" s="18">
        <f>SUMIFS(Fluxo!$N:$N,Fluxo!$S:$S,"&gt;"&amp;CX$5,Fluxo!$S:$S,"&lt;="&amp;CY$5,Fluxo!$D:$D,$D43)</f>
        <v>0</v>
      </c>
      <c r="CZ43" s="18">
        <f>SUMIFS(Fluxo!$N:$N,Fluxo!$S:$S,"&gt;"&amp;CY$5,Fluxo!$S:$S,"&lt;="&amp;CZ$5,Fluxo!$D:$D,$D43)</f>
        <v>0</v>
      </c>
      <c r="DA43" s="18">
        <f>SUMIFS(Fluxo!$N:$N,Fluxo!$S:$S,"&gt;"&amp;CZ$5,Fluxo!$S:$S,"&lt;="&amp;DA$5,Fluxo!$D:$D,$D43)</f>
        <v>0</v>
      </c>
      <c r="DB43" s="18">
        <f>SUMIFS(Fluxo!$N:$N,Fluxo!$S:$S,"&gt;"&amp;DA$5,Fluxo!$S:$S,"&lt;="&amp;DB$5,Fluxo!$D:$D,$D43)</f>
        <v>0</v>
      </c>
      <c r="DC43" s="18">
        <f>SUMIFS(Fluxo!$N:$N,Fluxo!$S:$S,"&gt;"&amp;DB$5,Fluxo!$S:$S,"&lt;="&amp;DC$5,Fluxo!$D:$D,$D43)</f>
        <v>0</v>
      </c>
      <c r="DD43" s="18">
        <f>SUMIFS(Fluxo!$N:$N,Fluxo!$S:$S,"&gt;"&amp;DC$5,Fluxo!$S:$S,"&lt;="&amp;DD$5,Fluxo!$D:$D,$D43)</f>
        <v>0</v>
      </c>
      <c r="DE43" s="18">
        <f>SUMIFS(Fluxo!$N:$N,Fluxo!$S:$S,"&gt;"&amp;DD$5,Fluxo!$S:$S,"&lt;="&amp;DE$5,Fluxo!$D:$D,$D43)</f>
        <v>0</v>
      </c>
      <c r="DF43" s="18">
        <f>SUMIFS(Fluxo!$N:$N,Fluxo!$S:$S,"&gt;"&amp;DE$5,Fluxo!$S:$S,"&lt;="&amp;DF$5,Fluxo!$D:$D,$D43)</f>
        <v>0</v>
      </c>
      <c r="DG43" s="18">
        <f>SUMIFS(Fluxo!$N:$N,Fluxo!$S:$S,"&gt;"&amp;DF$5,Fluxo!$S:$S,"&lt;="&amp;DG$5,Fluxo!$D:$D,$D43)</f>
        <v>0</v>
      </c>
      <c r="DH43" s="18">
        <f>SUMIFS(Fluxo!$N:$N,Fluxo!$S:$S,"&gt;"&amp;DG$5,Fluxo!$S:$S,"&lt;="&amp;DH$5,Fluxo!$D:$D,$D43)</f>
        <v>0</v>
      </c>
      <c r="DI43" s="18">
        <f>SUMIFS(Fluxo!$N:$N,Fluxo!$S:$S,"&gt;"&amp;DH$5,Fluxo!$S:$S,"&lt;="&amp;DI$5,Fluxo!$D:$D,$D43)</f>
        <v>0</v>
      </c>
      <c r="DJ43" s="18">
        <f>SUMIFS(Fluxo!$N:$N,Fluxo!$S:$S,"&gt;"&amp;DI$5,Fluxo!$S:$S,"&lt;="&amp;DJ$5,Fluxo!$D:$D,$D43)</f>
        <v>0</v>
      </c>
      <c r="DK43" s="18">
        <f>SUMIFS(Fluxo!$N:$N,Fluxo!$S:$S,"&gt;"&amp;DJ$5,Fluxo!$S:$S,"&lt;="&amp;DK$5,Fluxo!$D:$D,$D43)</f>
        <v>0</v>
      </c>
      <c r="DL43" s="18">
        <f>SUMIFS(Fluxo!$N:$N,Fluxo!$S:$S,"&gt;"&amp;DK$5,Fluxo!$S:$S,"&lt;="&amp;DL$5,Fluxo!$D:$D,$D43)</f>
        <v>0</v>
      </c>
      <c r="DM43" s="18">
        <f>SUMIFS(Fluxo!$N:$N,Fluxo!$S:$S,"&gt;"&amp;DL$5,Fluxo!$S:$S,"&lt;="&amp;DM$5,Fluxo!$D:$D,$D43)</f>
        <v>0</v>
      </c>
      <c r="DN43" s="18">
        <f>SUMIFS(Fluxo!$N:$N,Fluxo!$S:$S,"&gt;"&amp;DM$5,Fluxo!$S:$S,"&lt;="&amp;DN$5,Fluxo!$D:$D,$D43)</f>
        <v>0</v>
      </c>
      <c r="DO43" s="18">
        <f>SUMIFS(Fluxo!$N:$N,Fluxo!$S:$S,"&gt;"&amp;DN$5,Fluxo!$S:$S,"&lt;="&amp;DO$5,Fluxo!$D:$D,$D43)</f>
        <v>0</v>
      </c>
      <c r="DP43" s="18">
        <f>SUMIFS(Fluxo!$N:$N,Fluxo!$S:$S,"&gt;"&amp;DO$5,Fluxo!$S:$S,"&lt;="&amp;DP$5,Fluxo!$D:$D,$D43)</f>
        <v>0</v>
      </c>
      <c r="DQ43" s="18">
        <f>SUMIFS(Fluxo!$N:$N,Fluxo!$S:$S,"&gt;"&amp;DP$5,Fluxo!$S:$S,"&lt;="&amp;DQ$5,Fluxo!$D:$D,$D43)</f>
        <v>0</v>
      </c>
      <c r="DR43" s="18">
        <f>SUMIFS(Fluxo!$N:$N,Fluxo!$S:$S,"&gt;"&amp;DQ$5,Fluxo!$S:$S,"&lt;="&amp;DR$5,Fluxo!$D:$D,$D43)</f>
        <v>0</v>
      </c>
      <c r="DS43" s="18">
        <f>SUMIFS(Fluxo!$N:$N,Fluxo!$S:$S,"&gt;"&amp;DR$5,Fluxo!$S:$S,"&lt;="&amp;DS$5,Fluxo!$D:$D,$D43)</f>
        <v>0</v>
      </c>
      <c r="DT43" s="18">
        <f>SUMIFS(Fluxo!$N:$N,Fluxo!$S:$S,"&gt;"&amp;DS$5,Fluxo!$S:$S,"&lt;="&amp;DT$5,Fluxo!$D:$D,$D43)</f>
        <v>0</v>
      </c>
      <c r="DU43" s="18">
        <f>SUMIFS(Fluxo!$N:$N,Fluxo!$S:$S,"&gt;"&amp;DT$5,Fluxo!$S:$S,"&lt;="&amp;DU$5,Fluxo!$D:$D,$D43)</f>
        <v>0</v>
      </c>
      <c r="DV43" s="18">
        <f>SUMIFS(Fluxo!$N:$N,Fluxo!$S:$S,"&gt;"&amp;DU$5,Fluxo!$S:$S,"&lt;="&amp;DV$5,Fluxo!$D:$D,$D43)</f>
        <v>0</v>
      </c>
      <c r="DW43" s="18">
        <f>SUMIFS(Fluxo!$N:$N,Fluxo!$S:$S,"&gt;"&amp;DV$5,Fluxo!$S:$S,"&lt;="&amp;DW$5,Fluxo!$D:$D,$D43)</f>
        <v>0</v>
      </c>
      <c r="DX43" s="18">
        <f>SUMIFS(Fluxo!$N:$N,Fluxo!$S:$S,"&gt;"&amp;DW$5,Fluxo!$S:$S,"&lt;="&amp;DX$5,Fluxo!$D:$D,$D43)</f>
        <v>0</v>
      </c>
      <c r="DY43" s="18">
        <f>SUMIFS(Fluxo!$N:$N,Fluxo!$S:$S,"&gt;"&amp;DX$5,Fluxo!$S:$S,"&lt;="&amp;DY$5,Fluxo!$D:$D,$D43)</f>
        <v>0</v>
      </c>
      <c r="DZ43" s="18">
        <f>SUMIFS(Fluxo!$N:$N,Fluxo!$S:$S,"&gt;"&amp;DY$5,Fluxo!$S:$S,"&lt;="&amp;DZ$5,Fluxo!$D:$D,$D43)</f>
        <v>0</v>
      </c>
      <c r="EA43" s="18">
        <f>SUMIFS(Fluxo!$N:$N,Fluxo!$S:$S,"&gt;"&amp;DZ$5,Fluxo!$S:$S,"&lt;="&amp;EA$5,Fluxo!$D:$D,$D43)</f>
        <v>0</v>
      </c>
      <c r="EB43" s="18">
        <f>SUMIFS(Fluxo!$N:$N,Fluxo!$S:$S,"&gt;"&amp;EA$5,Fluxo!$S:$S,"&lt;="&amp;EB$5,Fluxo!$D:$D,$D43)</f>
        <v>0</v>
      </c>
      <c r="EC43" s="18">
        <f>SUMIFS(Fluxo!$N:$N,Fluxo!$S:$S,"&gt;"&amp;EB$5,Fluxo!$S:$S,"&lt;="&amp;EC$5,Fluxo!$D:$D,$D43)</f>
        <v>0</v>
      </c>
      <c r="ED43" s="18">
        <f>SUMIFS(Fluxo!$N:$N,Fluxo!$S:$S,"&gt;"&amp;EC$5,Fluxo!$S:$S,"&lt;="&amp;ED$5,Fluxo!$D:$D,$D43)</f>
        <v>0</v>
      </c>
      <c r="EE43" s="18">
        <f>SUMIFS(Fluxo!$N:$N,Fluxo!$S:$S,"&gt;"&amp;ED$5,Fluxo!$S:$S,"&lt;="&amp;EE$5,Fluxo!$D:$D,$D43)</f>
        <v>0</v>
      </c>
      <c r="EF43" s="18">
        <f>SUMIFS(Fluxo!$N:$N,Fluxo!$S:$S,"&gt;"&amp;EE$5,Fluxo!$S:$S,"&lt;="&amp;EF$5,Fluxo!$D:$D,$D43)</f>
        <v>0</v>
      </c>
      <c r="EG43" s="18">
        <f>SUMIFS(Fluxo!$N:$N,Fluxo!$S:$S,"&gt;"&amp;EF$5,Fluxo!$S:$S,"&lt;="&amp;EG$5,Fluxo!$D:$D,$D43)</f>
        <v>0</v>
      </c>
      <c r="EH43" s="18">
        <f>SUMIFS(Fluxo!$N:$N,Fluxo!$S:$S,"&gt;"&amp;EG$5,Fluxo!$S:$S,"&lt;="&amp;EH$5,Fluxo!$D:$D,$D43)</f>
        <v>0</v>
      </c>
      <c r="EI43" s="18">
        <f>SUMIFS(Fluxo!$N:$N,Fluxo!$S:$S,"&gt;"&amp;EH$5,Fluxo!$S:$S,"&lt;="&amp;EI$5,Fluxo!$D:$D,$D43)</f>
        <v>0</v>
      </c>
      <c r="EJ43" s="18">
        <f>SUMIFS(Fluxo!$N:$N,Fluxo!$S:$S,"&gt;"&amp;EI$5,Fluxo!$S:$S,"&lt;="&amp;EJ$5,Fluxo!$D:$D,$D43)</f>
        <v>0</v>
      </c>
      <c r="EK43" s="18">
        <f>SUMIFS(Fluxo!$N:$N,Fluxo!$S:$S,"&gt;"&amp;EJ$5,Fluxo!$S:$S,"&lt;="&amp;EK$5,Fluxo!$D:$D,$D43)</f>
        <v>0</v>
      </c>
      <c r="EL43" s="18">
        <f>SUMIFS(Fluxo!$N:$N,Fluxo!$S:$S,"&gt;"&amp;EK$5,Fluxo!$S:$S,"&lt;="&amp;EL$5,Fluxo!$D:$D,$D43)</f>
        <v>0</v>
      </c>
      <c r="EM43" s="18">
        <f>SUMIFS(Fluxo!$N:$N,Fluxo!$S:$S,"&gt;"&amp;EL$5,Fluxo!$S:$S,"&lt;="&amp;EM$5,Fluxo!$D:$D,$D43)</f>
        <v>0</v>
      </c>
      <c r="EN43" s="18">
        <f>SUMIFS(Fluxo!$N:$N,Fluxo!$S:$S,"&gt;"&amp;EM$5,Fluxo!$S:$S,"&lt;="&amp;EN$5,Fluxo!$D:$D,$D43)</f>
        <v>0</v>
      </c>
      <c r="EO43" s="18">
        <f>SUMIFS(Fluxo!$N:$N,Fluxo!$S:$S,"&gt;"&amp;EN$5,Fluxo!$S:$S,"&lt;="&amp;EO$5,Fluxo!$D:$D,$D43)</f>
        <v>0</v>
      </c>
      <c r="EP43" s="18">
        <f>SUMIFS(Fluxo!$N:$N,Fluxo!$S:$S,"&gt;"&amp;EO$5,Fluxo!$S:$S,"&lt;="&amp;EP$5,Fluxo!$D:$D,$D43)</f>
        <v>0</v>
      </c>
      <c r="EQ43" s="18">
        <f>SUMIFS(Fluxo!$N:$N,Fluxo!$S:$S,"&gt;"&amp;EP$5,Fluxo!$S:$S,"&lt;="&amp;EQ$5,Fluxo!$D:$D,$D43)</f>
        <v>0</v>
      </c>
      <c r="ER43" s="18">
        <f>SUMIFS(Fluxo!$N:$N,Fluxo!$S:$S,"&gt;"&amp;EQ$5,Fluxo!$S:$S,"&lt;="&amp;ER$5,Fluxo!$D:$D,$D43)</f>
        <v>0</v>
      </c>
      <c r="ES43" s="18">
        <f>SUMIFS(Fluxo!$N:$N,Fluxo!$S:$S,"&gt;"&amp;ER$5,Fluxo!$S:$S,"&lt;="&amp;ES$5,Fluxo!$D:$D,$D43)</f>
        <v>0</v>
      </c>
      <c r="ET43" s="18">
        <f>SUMIFS(Fluxo!$N:$N,Fluxo!$S:$S,"&gt;"&amp;ES$5,Fluxo!$S:$S,"&lt;="&amp;ET$5,Fluxo!$D:$D,$D43)</f>
        <v>0</v>
      </c>
      <c r="EU43" s="18">
        <f>SUMIFS(Fluxo!$N:$N,Fluxo!$S:$S,"&gt;"&amp;ET$5,Fluxo!$S:$S,"&lt;="&amp;EU$5,Fluxo!$D:$D,$D43)</f>
        <v>0</v>
      </c>
      <c r="EV43" s="18">
        <f>SUMIFS(Fluxo!$N:$N,Fluxo!$S:$S,"&gt;"&amp;EU$5,Fluxo!$S:$S,"&lt;="&amp;EV$5,Fluxo!$D:$D,$D43)</f>
        <v>0</v>
      </c>
      <c r="EW43" s="18">
        <f>SUMIFS(Fluxo!$N:$N,Fluxo!$S:$S,"&gt;"&amp;EV$5,Fluxo!$S:$S,"&lt;="&amp;EW$5,Fluxo!$D:$D,$D43)</f>
        <v>0</v>
      </c>
      <c r="EX43" s="18">
        <f>SUMIFS(Fluxo!$N:$N,Fluxo!$S:$S,"&gt;"&amp;EW$5,Fluxo!$S:$S,"&lt;="&amp;EX$5,Fluxo!$D:$D,$D43)</f>
        <v>0</v>
      </c>
      <c r="EY43" s="18">
        <f>SUMIFS(Fluxo!$N:$N,Fluxo!$S:$S,"&gt;"&amp;EX$5,Fluxo!$S:$S,"&lt;="&amp;EY$5,Fluxo!$D:$D,$D43)</f>
        <v>0</v>
      </c>
      <c r="EZ43" s="18">
        <f>SUMIFS(Fluxo!$N:$N,Fluxo!$S:$S,"&gt;"&amp;EY$5,Fluxo!$S:$S,"&lt;="&amp;EZ$5,Fluxo!$D:$D,$D43)</f>
        <v>0</v>
      </c>
      <c r="FA43" s="18">
        <f>SUMIFS(Fluxo!$N:$N,Fluxo!$S:$S,"&gt;"&amp;EZ$5,Fluxo!$S:$S,"&lt;="&amp;FA$5,Fluxo!$D:$D,$D43)</f>
        <v>0</v>
      </c>
      <c r="FB43" s="18">
        <f>SUMIFS(Fluxo!$N:$N,Fluxo!$S:$S,"&gt;"&amp;FA$5,Fluxo!$S:$S,"&lt;="&amp;FB$5,Fluxo!$D:$D,$D43)</f>
        <v>0</v>
      </c>
      <c r="FC43" s="18">
        <f>SUMIFS(Fluxo!$N:$N,Fluxo!$S:$S,"&gt;"&amp;FB$5,Fluxo!$S:$S,"&lt;="&amp;FC$5,Fluxo!$D:$D,$D43)</f>
        <v>0</v>
      </c>
      <c r="FD43" s="18">
        <f>SUMIFS(Fluxo!$N:$N,Fluxo!$S:$S,"&gt;"&amp;FC$5,Fluxo!$S:$S,"&lt;="&amp;FD$5,Fluxo!$D:$D,$D43)</f>
        <v>0</v>
      </c>
      <c r="FE43" s="18">
        <f>SUMIFS(Fluxo!$N:$N,Fluxo!$S:$S,"&gt;"&amp;FD$5,Fluxo!$S:$S,"&lt;="&amp;FE$5,Fluxo!$D:$D,$D43)</f>
        <v>0</v>
      </c>
      <c r="FF43" s="18">
        <f>SUMIFS(Fluxo!$N:$N,Fluxo!$S:$S,"&gt;"&amp;FE$5,Fluxo!$S:$S,"&lt;="&amp;FF$5,Fluxo!$D:$D,$D43)</f>
        <v>0</v>
      </c>
      <c r="FG43" s="18">
        <f>SUMIFS(Fluxo!$N:$N,Fluxo!$S:$S,"&gt;"&amp;FF$5,Fluxo!$S:$S,"&lt;="&amp;FG$5,Fluxo!$D:$D,$D43)</f>
        <v>0</v>
      </c>
      <c r="FH43" s="18">
        <f>SUMIFS(Fluxo!$N:$N,Fluxo!$S:$S,"&gt;"&amp;FG$5,Fluxo!$S:$S,"&lt;="&amp;FH$5,Fluxo!$D:$D,$D43)</f>
        <v>0</v>
      </c>
      <c r="FI43" s="18">
        <f>SUMIFS(Fluxo!$N:$N,Fluxo!$S:$S,"&gt;"&amp;FH$5,Fluxo!$S:$S,"&lt;="&amp;FI$5,Fluxo!$D:$D,$D43)</f>
        <v>0</v>
      </c>
      <c r="FJ43" s="18">
        <f>SUMIFS(Fluxo!$N:$N,Fluxo!$S:$S,"&gt;"&amp;FI$5,Fluxo!$S:$S,"&lt;="&amp;FJ$5,Fluxo!$D:$D,$D43)</f>
        <v>0</v>
      </c>
      <c r="FK43" s="18">
        <f>SUMIFS(Fluxo!$N:$N,Fluxo!$S:$S,"&gt;"&amp;FJ$5,Fluxo!$S:$S,"&lt;="&amp;FK$5,Fluxo!$D:$D,$D43)</f>
        <v>0</v>
      </c>
      <c r="FL43" s="18">
        <f>SUMIFS(Fluxo!$N:$N,Fluxo!$S:$S,"&gt;"&amp;FK$5,Fluxo!$S:$S,"&lt;="&amp;FL$5,Fluxo!$D:$D,$D43)</f>
        <v>0</v>
      </c>
      <c r="FM43" s="18">
        <f>SUMIFS(Fluxo!$N:$N,Fluxo!$S:$S,"&gt;"&amp;FL$5,Fluxo!$S:$S,"&lt;="&amp;FM$5,Fluxo!$D:$D,$D43)</f>
        <v>0</v>
      </c>
      <c r="FN43" s="18">
        <f>SUMIFS(Fluxo!$N:$N,Fluxo!$S:$S,"&gt;"&amp;FM$5,Fluxo!$S:$S,"&lt;="&amp;FN$5,Fluxo!$D:$D,$D43)</f>
        <v>0</v>
      </c>
      <c r="FO43" s="18">
        <f>SUMIFS(Fluxo!$N:$N,Fluxo!$S:$S,"&gt;"&amp;FN$5,Fluxo!$S:$S,"&lt;="&amp;FO$5,Fluxo!$D:$D,$D43)</f>
        <v>0</v>
      </c>
      <c r="FP43" s="18">
        <f>SUMIFS(Fluxo!$N:$N,Fluxo!$S:$S,"&gt;"&amp;FO$5,Fluxo!$S:$S,"&lt;="&amp;FP$5,Fluxo!$D:$D,$D43)</f>
        <v>0</v>
      </c>
      <c r="FQ43" s="18">
        <f>SUMIFS(Fluxo!$N:$N,Fluxo!$S:$S,"&gt;"&amp;FP$5,Fluxo!$S:$S,"&lt;="&amp;FQ$5,Fluxo!$D:$D,$D43)</f>
        <v>0</v>
      </c>
      <c r="FR43" s="18">
        <f>SUMIFS(Fluxo!$N:$N,Fluxo!$S:$S,"&gt;"&amp;FQ$5,Fluxo!$S:$S,"&lt;="&amp;FR$5,Fluxo!$D:$D,$D43)</f>
        <v>0</v>
      </c>
      <c r="FS43" s="18">
        <f>SUMIFS(Fluxo!$N:$N,Fluxo!$S:$S,"&gt;"&amp;FR$5,Fluxo!$S:$S,"&lt;="&amp;FS$5,Fluxo!$D:$D,$D43)</f>
        <v>0</v>
      </c>
      <c r="FT43" s="18">
        <f>SUMIFS(Fluxo!$N:$N,Fluxo!$S:$S,"&gt;"&amp;FS$5,Fluxo!$S:$S,"&lt;="&amp;FT$5,Fluxo!$D:$D,$D43)</f>
        <v>0</v>
      </c>
      <c r="FU43" s="18">
        <f>SUMIFS(Fluxo!$N:$N,Fluxo!$S:$S,"&gt;"&amp;FT$5,Fluxo!$S:$S,"&lt;="&amp;FU$5,Fluxo!$D:$D,$D43)</f>
        <v>0</v>
      </c>
      <c r="FV43" s="18">
        <f>SUMIFS(Fluxo!$N:$N,Fluxo!$S:$S,"&gt;"&amp;FU$5,Fluxo!$S:$S,"&lt;="&amp;FV$5,Fluxo!$D:$D,$D43)</f>
        <v>0</v>
      </c>
      <c r="FW43" s="18">
        <f>SUMIFS(Fluxo!$N:$N,Fluxo!$S:$S,"&gt;"&amp;FV$5,Fluxo!$S:$S,"&lt;="&amp;FW$5,Fluxo!$D:$D,$D43)</f>
        <v>0</v>
      </c>
      <c r="FX43" s="18">
        <f>SUMIFS(Fluxo!$N:$N,Fluxo!$S:$S,"&gt;"&amp;FW$5,Fluxo!$S:$S,"&lt;="&amp;FX$5,Fluxo!$D:$D,$D43)</f>
        <v>0</v>
      </c>
      <c r="FY43" s="18">
        <f>SUMIFS(Fluxo!$N:$N,Fluxo!$S:$S,"&gt;"&amp;FX$5,Fluxo!$S:$S,"&lt;="&amp;FY$5,Fluxo!$D:$D,$D43)</f>
        <v>0</v>
      </c>
      <c r="FZ43" s="18">
        <f>SUMIFS(Fluxo!$N:$N,Fluxo!$S:$S,"&gt;"&amp;FY$5,Fluxo!$S:$S,"&lt;="&amp;FZ$5,Fluxo!$D:$D,$D43)</f>
        <v>0</v>
      </c>
      <c r="GA43" s="18">
        <f>SUMIFS(Fluxo!$N:$N,Fluxo!$S:$S,"&gt;"&amp;FZ$5,Fluxo!$S:$S,"&lt;="&amp;GA$5,Fluxo!$D:$D,$D43)</f>
        <v>0</v>
      </c>
      <c r="GB43" s="18">
        <f>SUMIFS(Fluxo!$N:$N,Fluxo!$S:$S,"&gt;"&amp;GA$5,Fluxo!$S:$S,"&lt;="&amp;GB$5,Fluxo!$D:$D,$D43)</f>
        <v>0</v>
      </c>
      <c r="GC43" s="18">
        <f>SUMIFS(Fluxo!$N:$N,Fluxo!$S:$S,"&gt;"&amp;GB$5,Fluxo!$S:$S,"&lt;="&amp;GC$5,Fluxo!$D:$D,$D43)</f>
        <v>0</v>
      </c>
      <c r="GD43" s="18">
        <f>SUMIFS(Fluxo!$N:$N,Fluxo!$S:$S,"&gt;"&amp;GC$5,Fluxo!$S:$S,"&lt;="&amp;GD$5,Fluxo!$D:$D,$D43)</f>
        <v>0</v>
      </c>
      <c r="GE43" s="18">
        <f>SUMIFS(Fluxo!$N:$N,Fluxo!$S:$S,"&gt;"&amp;GD$5,Fluxo!$S:$S,"&lt;="&amp;GE$5,Fluxo!$D:$D,$D43)</f>
        <v>0</v>
      </c>
      <c r="GF43" s="18">
        <f>SUMIFS(Fluxo!$N:$N,Fluxo!$S:$S,"&gt;"&amp;GE$5,Fluxo!$S:$S,"&lt;="&amp;GF$5,Fluxo!$D:$D,$D43)</f>
        <v>0</v>
      </c>
      <c r="GG43" s="18">
        <f>SUMIFS(Fluxo!$N:$N,Fluxo!$S:$S,"&gt;"&amp;GF$5,Fluxo!$S:$S,"&lt;="&amp;GG$5,Fluxo!$D:$D,$D43)</f>
        <v>0</v>
      </c>
      <c r="GH43" s="18">
        <f>SUMIFS(Fluxo!$N:$N,Fluxo!$S:$S,"&gt;"&amp;GG$5,Fluxo!$S:$S,"&lt;="&amp;GH$5,Fluxo!$D:$D,$D43)</f>
        <v>0</v>
      </c>
      <c r="GI43" s="18">
        <f>SUMIFS(Fluxo!$N:$N,Fluxo!$S:$S,"&gt;"&amp;GH$5,Fluxo!$S:$S,"&lt;="&amp;GI$5,Fluxo!$D:$D,$D43)</f>
        <v>0</v>
      </c>
      <c r="GJ43" s="18">
        <f>SUMIFS(Fluxo!$N:$N,Fluxo!$S:$S,"&gt;"&amp;GI$5,Fluxo!$S:$S,"&lt;="&amp;GJ$5,Fluxo!$D:$D,$D43)</f>
        <v>0</v>
      </c>
      <c r="GK43" s="18">
        <f>SUMIFS(Fluxo!$N:$N,Fluxo!$S:$S,"&gt;"&amp;GJ$5,Fluxo!$S:$S,"&lt;="&amp;GK$5,Fluxo!$D:$D,$D43)</f>
        <v>0</v>
      </c>
      <c r="GL43" s="18">
        <f>SUMIFS(Fluxo!$N:$N,Fluxo!$S:$S,"&gt;"&amp;GK$5,Fluxo!$S:$S,"&lt;="&amp;GL$5,Fluxo!$D:$D,$D43)</f>
        <v>0</v>
      </c>
      <c r="GM43" s="18">
        <f>SUMIFS(Fluxo!$N:$N,Fluxo!$S:$S,"&gt;"&amp;GL$5,Fluxo!$S:$S,"&lt;="&amp;GM$5,Fluxo!$D:$D,$D43)</f>
        <v>0</v>
      </c>
      <c r="GN43" s="18">
        <f>SUMIFS(Fluxo!$N:$N,Fluxo!$S:$S,"&gt;"&amp;GM$5,Fluxo!$S:$S,"&lt;="&amp;GN$5,Fluxo!$D:$D,$D43)</f>
        <v>0</v>
      </c>
      <c r="GO43" s="18">
        <f>SUMIFS(Fluxo!$N:$N,Fluxo!$S:$S,"&gt;"&amp;GN$5,Fluxo!$S:$S,"&lt;="&amp;GO$5,Fluxo!$D:$D,$D43)</f>
        <v>0</v>
      </c>
      <c r="GP43" s="18">
        <f>SUMIFS(Fluxo!$N:$N,Fluxo!$S:$S,"&gt;"&amp;GO$5,Fluxo!$S:$S,"&lt;="&amp;GP$5,Fluxo!$D:$D,$D43)</f>
        <v>0</v>
      </c>
      <c r="GQ43" s="18">
        <f>SUMIFS(Fluxo!$N:$N,Fluxo!$S:$S,"&gt;"&amp;GP$5,Fluxo!$S:$S,"&lt;="&amp;GQ$5,Fluxo!$D:$D,$D43)</f>
        <v>0</v>
      </c>
      <c r="GR43" s="18">
        <f>SUMIFS(Fluxo!$N:$N,Fluxo!$S:$S,"&gt;"&amp;GQ$5,Fluxo!$S:$S,"&lt;="&amp;GR$5,Fluxo!$D:$D,$D43)</f>
        <v>0</v>
      </c>
      <c r="GS43" s="18">
        <f>SUMIFS(Fluxo!$N:$N,Fluxo!$S:$S,"&gt;"&amp;GR$5,Fluxo!$S:$S,"&lt;="&amp;GS$5,Fluxo!$D:$D,$D43)</f>
        <v>0</v>
      </c>
      <c r="GT43" s="18">
        <f>SUMIFS(Fluxo!$N:$N,Fluxo!$S:$S,"&gt;"&amp;GS$5,Fluxo!$S:$S,"&lt;="&amp;GT$5,Fluxo!$D:$D,$D43)</f>
        <v>0</v>
      </c>
      <c r="GU43" s="18">
        <f>SUMIFS(Fluxo!$N:$N,Fluxo!$S:$S,"&gt;"&amp;GT$5,Fluxo!$S:$S,"&lt;="&amp;GU$5,Fluxo!$D:$D,$D43)</f>
        <v>0</v>
      </c>
      <c r="GV43" s="18">
        <f>SUMIFS(Fluxo!$N:$N,Fluxo!$S:$S,"&gt;"&amp;GU$5,Fluxo!$S:$S,"&lt;="&amp;GV$5,Fluxo!$D:$D,$D43)</f>
        <v>0</v>
      </c>
      <c r="GW43" s="18">
        <f>SUMIFS(Fluxo!$N:$N,Fluxo!$S:$S,"&gt;"&amp;GV$5,Fluxo!$S:$S,"&lt;="&amp;GW$5,Fluxo!$D:$D,$D43)</f>
        <v>0</v>
      </c>
      <c r="GX43" s="18">
        <f>SUMIFS(Fluxo!$N:$N,Fluxo!$S:$S,"&gt;"&amp;GW$5,Fluxo!$S:$S,"&lt;="&amp;GX$5,Fluxo!$D:$D,$D43)</f>
        <v>0</v>
      </c>
      <c r="GY43" s="18">
        <f>SUMIFS(Fluxo!$N:$N,Fluxo!$S:$S,"&gt;"&amp;GX$5,Fluxo!$S:$S,"&lt;="&amp;GY$5,Fluxo!$D:$D,$D43)</f>
        <v>0</v>
      </c>
      <c r="GZ43" s="18">
        <f>SUMIFS(Fluxo!$N:$N,Fluxo!$S:$S,"&gt;"&amp;GY$5,Fluxo!$S:$S,"&lt;="&amp;GZ$5,Fluxo!$D:$D,$D43)</f>
        <v>0</v>
      </c>
      <c r="HA43" s="18">
        <f>SUMIFS(Fluxo!$N:$N,Fluxo!$S:$S,"&gt;"&amp;GZ$5,Fluxo!$S:$S,"&lt;="&amp;HA$5,Fluxo!$D:$D,$D43)</f>
        <v>0</v>
      </c>
      <c r="HB43" s="18">
        <f>SUMIFS(Fluxo!$N:$N,Fluxo!$S:$S,"&gt;"&amp;HA$5,Fluxo!$S:$S,"&lt;="&amp;HB$5,Fluxo!$D:$D,$D43)</f>
        <v>0</v>
      </c>
      <c r="HC43" s="18">
        <f>SUMIFS(Fluxo!$N:$N,Fluxo!$S:$S,"&gt;"&amp;HB$5,Fluxo!$S:$S,"&lt;="&amp;HC$5,Fluxo!$D:$D,$D43)</f>
        <v>0</v>
      </c>
      <c r="HD43" s="18">
        <f>SUMIFS(Fluxo!$N:$N,Fluxo!$S:$S,"&gt;"&amp;HC$5,Fluxo!$S:$S,"&lt;="&amp;HD$5,Fluxo!$D:$D,$D43)</f>
        <v>0</v>
      </c>
      <c r="HE43" s="18">
        <f>SUMIFS(Fluxo!$N:$N,Fluxo!$S:$S,"&gt;"&amp;HD$5,Fluxo!$S:$S,"&lt;="&amp;HE$5,Fluxo!$D:$D,$D43)</f>
        <v>0</v>
      </c>
      <c r="HF43" s="18">
        <f>SUMIFS(Fluxo!$N:$N,Fluxo!$S:$S,"&gt;"&amp;HE$5,Fluxo!$S:$S,"&lt;="&amp;HF$5,Fluxo!$D:$D,$D43)</f>
        <v>0</v>
      </c>
    </row>
    <row r="44" spans="1:214" s="16" customFormat="1">
      <c r="A44" s="20">
        <f t="shared" si="15"/>
        <v>34</v>
      </c>
      <c r="B44" s="140" t="str">
        <f>'Check Carteira'!C36</f>
        <v>E.1016.99.01.0104</v>
      </c>
      <c r="C44" s="19">
        <v>1</v>
      </c>
      <c r="D44" s="129" t="str">
        <f>'Check Carteira'!F36</f>
        <v>A-0104</v>
      </c>
      <c r="E44" s="21">
        <f>IFERROR(INDEX(Contratos!L:L,MATCH(D44,Contratos!R:R,0)),"")</f>
        <v>45373</v>
      </c>
      <c r="F44" s="139">
        <f>IFERROR(INDEX(Contratos!G:G,MATCH(D44,Contratos!R:R,0)),"")</f>
        <v>1055812.29</v>
      </c>
      <c r="G44" s="83" t="str">
        <f ca="1">IFERROR(XNPV(#REF!,OFFSET(J44,0,MATCH(EOMONTH(E44,0),$J$5:$HF$5,0)-1,1,COUNT($J$5:$HF$5)-MATCH(EOMONTH(E44,0),$J$5:$HF$5,0)+1),OFFSET($J$5,0,MATCH(EOMONTH(E44,0),$J$5:$HF$5,0)-1,1,COUNT($J$5:$HF$5)-MATCH(EOMONTH(E44,0),$J$5:$HF$5,0)+1)),"")</f>
        <v/>
      </c>
      <c r="H44" s="83">
        <f t="shared" si="16"/>
        <v>1094194.7299999997</v>
      </c>
      <c r="I44" s="18"/>
      <c r="J44" s="18">
        <f>SUMIFS(Fluxo!$N:$N,Fluxo!$S:$S,"&gt;"&amp;I$5,Fluxo!$S:$S,"&lt;="&amp;J$5,Fluxo!$D:$D,$D44)</f>
        <v>0</v>
      </c>
      <c r="K44" s="18">
        <f>SUMIFS(Fluxo!$N:$N,Fluxo!$S:$S,"&gt;"&amp;J$5,Fluxo!$S:$S,"&lt;="&amp;K$5,Fluxo!$D:$D,$D44)</f>
        <v>0</v>
      </c>
      <c r="L44" s="18">
        <f>SUMIFS(Fluxo!$N:$N,Fluxo!$S:$S,"&gt;"&amp;K$5,Fluxo!$S:$S,"&lt;="&amp;L$5,Fluxo!$D:$D,$D44)</f>
        <v>0</v>
      </c>
      <c r="M44" s="18">
        <f>SUMIFS(Fluxo!$N:$N,Fluxo!$S:$S,"&gt;"&amp;L$5,Fluxo!$S:$S,"&lt;="&amp;M$5,Fluxo!$D:$D,$D44)</f>
        <v>0</v>
      </c>
      <c r="N44" s="18">
        <f>SUMIFS(Fluxo!$N:$N,Fluxo!$S:$S,"&gt;"&amp;M$5,Fluxo!$S:$S,"&lt;="&amp;N$5,Fluxo!$D:$D,$D44)</f>
        <v>0</v>
      </c>
      <c r="O44" s="18">
        <f>SUMIFS(Fluxo!$N:$N,Fluxo!$S:$S,"&gt;"&amp;N$5,Fluxo!$S:$S,"&lt;="&amp;O$5,Fluxo!$D:$D,$D44)</f>
        <v>0</v>
      </c>
      <c r="P44" s="18">
        <f>SUMIFS(Fluxo!$N:$N,Fluxo!$S:$S,"&gt;"&amp;O$5,Fluxo!$S:$S,"&lt;="&amp;P$5,Fluxo!$D:$D,$D44)</f>
        <v>0</v>
      </c>
      <c r="Q44" s="18">
        <f>SUMIFS(Fluxo!$N:$N,Fluxo!$S:$S,"&gt;"&amp;P$5,Fluxo!$S:$S,"&lt;="&amp;Q$5,Fluxo!$D:$D,$D44)</f>
        <v>0</v>
      </c>
      <c r="R44" s="18">
        <f>SUMIFS(Fluxo!$N:$N,Fluxo!$S:$S,"&gt;"&amp;Q$5,Fluxo!$S:$S,"&lt;="&amp;R$5,Fluxo!$D:$D,$D44)</f>
        <v>0</v>
      </c>
      <c r="S44" s="18">
        <f>SUMIFS(Fluxo!$N:$N,Fluxo!$S:$S,"&gt;"&amp;R$5,Fluxo!$S:$S,"&lt;="&amp;S$5,Fluxo!$D:$D,$D44)</f>
        <v>0</v>
      </c>
      <c r="T44" s="18">
        <f>SUMIFS(Fluxo!$N:$N,Fluxo!$S:$S,"&gt;"&amp;S$5,Fluxo!$S:$S,"&lt;="&amp;T$5,Fluxo!$D:$D,$D44)</f>
        <v>0</v>
      </c>
      <c r="U44" s="18">
        <f>SUMIFS(Fluxo!$N:$N,Fluxo!$S:$S,"&gt;"&amp;T$5,Fluxo!$S:$S,"&lt;="&amp;U$5,Fluxo!$D:$D,$D44)</f>
        <v>30000</v>
      </c>
      <c r="V44" s="18">
        <f>SUMIFS(Fluxo!$N:$N,Fluxo!$S:$S,"&gt;"&amp;U$5,Fluxo!$S:$S,"&lt;="&amp;V$5,Fluxo!$D:$D,$D44)</f>
        <v>12516.44</v>
      </c>
      <c r="W44" s="18">
        <f>SUMIFS(Fluxo!$N:$N,Fluxo!$S:$S,"&gt;"&amp;V$5,Fluxo!$S:$S,"&lt;="&amp;W$5,Fluxo!$D:$D,$D44)</f>
        <v>17822.68</v>
      </c>
      <c r="X44" s="18">
        <f>SUMIFS(Fluxo!$N:$N,Fluxo!$S:$S,"&gt;"&amp;W$5,Fluxo!$S:$S,"&lt;="&amp;X$5,Fluxo!$D:$D,$D44)</f>
        <v>25232.28</v>
      </c>
      <c r="Y44" s="18">
        <f>SUMIFS(Fluxo!$N:$N,Fluxo!$S:$S,"&gt;"&amp;X$5,Fluxo!$S:$S,"&lt;="&amp;Y$5,Fluxo!$D:$D,$D44)</f>
        <v>5089.97</v>
      </c>
      <c r="Z44" s="18">
        <f>SUMIFS(Fluxo!$N:$N,Fluxo!$S:$S,"&gt;"&amp;Y$5,Fluxo!$S:$S,"&lt;="&amp;Z$5,Fluxo!$D:$D,$D44)</f>
        <v>5126.3599999999997</v>
      </c>
      <c r="AA44" s="18">
        <f>SUMIFS(Fluxo!$N:$N,Fluxo!$S:$S,"&gt;"&amp;Z$5,Fluxo!$S:$S,"&lt;="&amp;AA$5,Fluxo!$D:$D,$D44)</f>
        <v>20653.669999999998</v>
      </c>
      <c r="AB44" s="18">
        <f>SUMIFS(Fluxo!$N:$N,Fluxo!$S:$S,"&gt;"&amp;AA$5,Fluxo!$S:$S,"&lt;="&amp;AB$5,Fluxo!$D:$D,$D44)</f>
        <v>5199.43</v>
      </c>
      <c r="AC44" s="18">
        <f>SUMIFS(Fluxo!$N:$N,Fluxo!$S:$S,"&gt;"&amp;AB$5,Fluxo!$S:$S,"&lt;="&amp;AC$5,Fluxo!$D:$D,$D44)</f>
        <v>5199.43</v>
      </c>
      <c r="AD44" s="18">
        <f>SUMIFS(Fluxo!$N:$N,Fluxo!$S:$S,"&gt;"&amp;AC$5,Fluxo!$S:$S,"&lt;="&amp;AD$5,Fluxo!$D:$D,$D44)</f>
        <v>5199.43</v>
      </c>
      <c r="AE44" s="18">
        <f>SUMIFS(Fluxo!$N:$N,Fluxo!$S:$S,"&gt;"&amp;AD$5,Fluxo!$S:$S,"&lt;="&amp;AE$5,Fluxo!$D:$D,$D44)</f>
        <v>5199.43</v>
      </c>
      <c r="AF44" s="18">
        <f>SUMIFS(Fluxo!$N:$N,Fluxo!$S:$S,"&gt;"&amp;AE$5,Fluxo!$S:$S,"&lt;="&amp;AF$5,Fluxo!$D:$D,$D44)</f>
        <v>5199.43</v>
      </c>
      <c r="AG44" s="18">
        <f>SUMIFS(Fluxo!$N:$N,Fluxo!$S:$S,"&gt;"&amp;AF$5,Fluxo!$S:$S,"&lt;="&amp;AG$5,Fluxo!$D:$D,$D44)</f>
        <v>20689.68</v>
      </c>
      <c r="AH44" s="18">
        <f>SUMIFS(Fluxo!$N:$N,Fluxo!$S:$S,"&gt;"&amp;AG$5,Fluxo!$S:$S,"&lt;="&amp;AH$5,Fluxo!$D:$D,$D44)</f>
        <v>5199.43</v>
      </c>
      <c r="AI44" s="18">
        <f>SUMIFS(Fluxo!$N:$N,Fluxo!$S:$S,"&gt;"&amp;AH$5,Fluxo!$S:$S,"&lt;="&amp;AI$5,Fluxo!$D:$D,$D44)</f>
        <v>5199.43</v>
      </c>
      <c r="AJ44" s="18">
        <f>SUMIFS(Fluxo!$N:$N,Fluxo!$S:$S,"&gt;"&amp;AI$5,Fluxo!$S:$S,"&lt;="&amp;AJ$5,Fluxo!$D:$D,$D44)</f>
        <v>5199.43</v>
      </c>
      <c r="AK44" s="18">
        <f>SUMIFS(Fluxo!$N:$N,Fluxo!$S:$S,"&gt;"&amp;AJ$5,Fluxo!$S:$S,"&lt;="&amp;AK$5,Fluxo!$D:$D,$D44)</f>
        <v>5199.43</v>
      </c>
      <c r="AL44" s="18">
        <f>SUMIFS(Fluxo!$N:$N,Fluxo!$S:$S,"&gt;"&amp;AK$5,Fluxo!$S:$S,"&lt;="&amp;AL$5,Fluxo!$D:$D,$D44)</f>
        <v>5199.43</v>
      </c>
      <c r="AM44" s="18">
        <f>SUMIFS(Fluxo!$N:$N,Fluxo!$S:$S,"&gt;"&amp;AL$5,Fluxo!$S:$S,"&lt;="&amp;AM$5,Fluxo!$D:$D,$D44)</f>
        <v>20689.68</v>
      </c>
      <c r="AN44" s="18">
        <f>SUMIFS(Fluxo!$N:$N,Fluxo!$S:$S,"&gt;"&amp;AM$5,Fluxo!$S:$S,"&lt;="&amp;AN$5,Fluxo!$D:$D,$D44)</f>
        <v>5199.43</v>
      </c>
      <c r="AO44" s="18">
        <f>SUMIFS(Fluxo!$N:$N,Fluxo!$S:$S,"&gt;"&amp;AN$5,Fluxo!$S:$S,"&lt;="&amp;AO$5,Fluxo!$D:$D,$D44)</f>
        <v>5199.43</v>
      </c>
      <c r="AP44" s="18">
        <f>SUMIFS(Fluxo!$N:$N,Fluxo!$S:$S,"&gt;"&amp;AO$5,Fluxo!$S:$S,"&lt;="&amp;AP$5,Fluxo!$D:$D,$D44)</f>
        <v>5199.43</v>
      </c>
      <c r="AQ44" s="18">
        <f>SUMIFS(Fluxo!$N:$N,Fluxo!$S:$S,"&gt;"&amp;AP$5,Fluxo!$S:$S,"&lt;="&amp;AQ$5,Fluxo!$D:$D,$D44)</f>
        <v>5199.43</v>
      </c>
      <c r="AR44" s="18">
        <f>SUMIFS(Fluxo!$N:$N,Fluxo!$S:$S,"&gt;"&amp;AQ$5,Fluxo!$S:$S,"&lt;="&amp;AR$5,Fluxo!$D:$D,$D44)</f>
        <v>5199.43</v>
      </c>
      <c r="AS44" s="18">
        <f>SUMIFS(Fluxo!$N:$N,Fluxo!$S:$S,"&gt;"&amp;AR$5,Fluxo!$S:$S,"&lt;="&amp;AS$5,Fluxo!$D:$D,$D44)</f>
        <v>20689.68</v>
      </c>
      <c r="AT44" s="18">
        <f>SUMIFS(Fluxo!$N:$N,Fluxo!$S:$S,"&gt;"&amp;AS$5,Fluxo!$S:$S,"&lt;="&amp;AT$5,Fluxo!$D:$D,$D44)</f>
        <v>72791.98</v>
      </c>
      <c r="AU44" s="18">
        <f>SUMIFS(Fluxo!$N:$N,Fluxo!$S:$S,"&gt;"&amp;AT$5,Fluxo!$S:$S,"&lt;="&amp;AU$5,Fluxo!$D:$D,$D44)</f>
        <v>764280.43</v>
      </c>
      <c r="AV44" s="18">
        <f>SUMIFS(Fluxo!$N:$N,Fluxo!$S:$S,"&gt;"&amp;AU$5,Fluxo!$S:$S,"&lt;="&amp;AV$5,Fluxo!$D:$D,$D44)</f>
        <v>0</v>
      </c>
      <c r="AW44" s="18">
        <f>SUMIFS(Fluxo!$N:$N,Fluxo!$S:$S,"&gt;"&amp;AV$5,Fluxo!$S:$S,"&lt;="&amp;AW$5,Fluxo!$D:$D,$D44)</f>
        <v>0</v>
      </c>
      <c r="AX44" s="18">
        <f>SUMIFS(Fluxo!$N:$N,Fluxo!$S:$S,"&gt;"&amp;AW$5,Fluxo!$S:$S,"&lt;="&amp;AX$5,Fluxo!$D:$D,$D44)</f>
        <v>620.42999999999995</v>
      </c>
      <c r="AY44" s="18">
        <f>SUMIFS(Fluxo!$N:$N,Fluxo!$S:$S,"&gt;"&amp;AX$5,Fluxo!$S:$S,"&lt;="&amp;AY$5,Fluxo!$D:$D,$D44)</f>
        <v>0</v>
      </c>
      <c r="AZ44" s="18">
        <f>SUMIFS(Fluxo!$N:$N,Fluxo!$S:$S,"&gt;"&amp;AY$5,Fluxo!$S:$S,"&lt;="&amp;AZ$5,Fluxo!$D:$D,$D44)</f>
        <v>0</v>
      </c>
      <c r="BA44" s="18">
        <f>SUMIFS(Fluxo!$N:$N,Fluxo!$S:$S,"&gt;"&amp;AZ$5,Fluxo!$S:$S,"&lt;="&amp;BA$5,Fluxo!$D:$D,$D44)</f>
        <v>0</v>
      </c>
      <c r="BB44" s="18">
        <f>SUMIFS(Fluxo!$N:$N,Fluxo!$S:$S,"&gt;"&amp;BA$5,Fluxo!$S:$S,"&lt;="&amp;BB$5,Fluxo!$D:$D,$D44)</f>
        <v>0</v>
      </c>
      <c r="BC44" s="18">
        <f>SUMIFS(Fluxo!$N:$N,Fluxo!$S:$S,"&gt;"&amp;BB$5,Fluxo!$S:$S,"&lt;="&amp;BC$5,Fluxo!$D:$D,$D44)</f>
        <v>0</v>
      </c>
      <c r="BD44" s="18">
        <f>SUMIFS(Fluxo!$N:$N,Fluxo!$S:$S,"&gt;"&amp;BC$5,Fluxo!$S:$S,"&lt;="&amp;BD$5,Fluxo!$D:$D,$D44)</f>
        <v>0</v>
      </c>
      <c r="BE44" s="18">
        <f>SUMIFS(Fluxo!$N:$N,Fluxo!$S:$S,"&gt;"&amp;BD$5,Fluxo!$S:$S,"&lt;="&amp;BE$5,Fluxo!$D:$D,$D44)</f>
        <v>0</v>
      </c>
      <c r="BF44" s="18">
        <f>SUMIFS(Fluxo!$N:$N,Fluxo!$S:$S,"&gt;"&amp;BE$5,Fluxo!$S:$S,"&lt;="&amp;BF$5,Fluxo!$D:$D,$D44)</f>
        <v>0</v>
      </c>
      <c r="BG44" s="18">
        <f>SUMIFS(Fluxo!$N:$N,Fluxo!$S:$S,"&gt;"&amp;BF$5,Fluxo!$S:$S,"&lt;="&amp;BG$5,Fluxo!$D:$D,$D44)</f>
        <v>0</v>
      </c>
      <c r="BH44" s="18">
        <f>SUMIFS(Fluxo!$N:$N,Fluxo!$S:$S,"&gt;"&amp;BG$5,Fluxo!$S:$S,"&lt;="&amp;BH$5,Fluxo!$D:$D,$D44)</f>
        <v>0</v>
      </c>
      <c r="BI44" s="18">
        <f>SUMIFS(Fluxo!$N:$N,Fluxo!$S:$S,"&gt;"&amp;BH$5,Fluxo!$S:$S,"&lt;="&amp;BI$5,Fluxo!$D:$D,$D44)</f>
        <v>0</v>
      </c>
      <c r="BJ44" s="18">
        <f>SUMIFS(Fluxo!$N:$N,Fluxo!$S:$S,"&gt;"&amp;BI$5,Fluxo!$S:$S,"&lt;="&amp;BJ$5,Fluxo!$D:$D,$D44)</f>
        <v>0</v>
      </c>
      <c r="BK44" s="18">
        <f>SUMIFS(Fluxo!$N:$N,Fluxo!$S:$S,"&gt;"&amp;BJ$5,Fluxo!$S:$S,"&lt;="&amp;BK$5,Fluxo!$D:$D,$D44)</f>
        <v>0</v>
      </c>
      <c r="BL44" s="18">
        <f>SUMIFS(Fluxo!$N:$N,Fluxo!$S:$S,"&gt;"&amp;BK$5,Fluxo!$S:$S,"&lt;="&amp;BL$5,Fluxo!$D:$D,$D44)</f>
        <v>0</v>
      </c>
      <c r="BM44" s="18">
        <f>SUMIFS(Fluxo!$N:$N,Fluxo!$S:$S,"&gt;"&amp;BL$5,Fluxo!$S:$S,"&lt;="&amp;BM$5,Fluxo!$D:$D,$D44)</f>
        <v>0</v>
      </c>
      <c r="BN44" s="18">
        <f>SUMIFS(Fluxo!$N:$N,Fluxo!$S:$S,"&gt;"&amp;BM$5,Fluxo!$S:$S,"&lt;="&amp;BN$5,Fluxo!$D:$D,$D44)</f>
        <v>0</v>
      </c>
      <c r="BO44" s="18">
        <f>SUMIFS(Fluxo!$N:$N,Fluxo!$S:$S,"&gt;"&amp;BN$5,Fluxo!$S:$S,"&lt;="&amp;BO$5,Fluxo!$D:$D,$D44)</f>
        <v>0</v>
      </c>
      <c r="BP44" s="18">
        <f>SUMIFS(Fluxo!$N:$N,Fluxo!$S:$S,"&gt;"&amp;BO$5,Fluxo!$S:$S,"&lt;="&amp;BP$5,Fluxo!$D:$D,$D44)</f>
        <v>0</v>
      </c>
      <c r="BQ44" s="18">
        <f>SUMIFS(Fluxo!$N:$N,Fluxo!$S:$S,"&gt;"&amp;BP$5,Fluxo!$S:$S,"&lt;="&amp;BQ$5,Fluxo!$D:$D,$D44)</f>
        <v>0</v>
      </c>
      <c r="BR44" s="18">
        <f>SUMIFS(Fluxo!$N:$N,Fluxo!$S:$S,"&gt;"&amp;BQ$5,Fluxo!$S:$S,"&lt;="&amp;BR$5,Fluxo!$D:$D,$D44)</f>
        <v>0</v>
      </c>
      <c r="BS44" s="18">
        <f>SUMIFS(Fluxo!$N:$N,Fluxo!$S:$S,"&gt;"&amp;BR$5,Fluxo!$S:$S,"&lt;="&amp;BS$5,Fluxo!$D:$D,$D44)</f>
        <v>0</v>
      </c>
      <c r="BT44" s="18">
        <f>SUMIFS(Fluxo!$N:$N,Fluxo!$S:$S,"&gt;"&amp;BS$5,Fluxo!$S:$S,"&lt;="&amp;BT$5,Fluxo!$D:$D,$D44)</f>
        <v>0</v>
      </c>
      <c r="BU44" s="18">
        <f>SUMIFS(Fluxo!$N:$N,Fluxo!$S:$S,"&gt;"&amp;BT$5,Fluxo!$S:$S,"&lt;="&amp;BU$5,Fluxo!$D:$D,$D44)</f>
        <v>0</v>
      </c>
      <c r="BV44" s="18">
        <f>SUMIFS(Fluxo!$N:$N,Fluxo!$S:$S,"&gt;"&amp;BU$5,Fluxo!$S:$S,"&lt;="&amp;BV$5,Fluxo!$D:$D,$D44)</f>
        <v>0</v>
      </c>
      <c r="BW44" s="18">
        <f>SUMIFS(Fluxo!$N:$N,Fluxo!$S:$S,"&gt;"&amp;BV$5,Fluxo!$S:$S,"&lt;="&amp;BW$5,Fluxo!$D:$D,$D44)</f>
        <v>0</v>
      </c>
      <c r="BX44" s="18">
        <f>SUMIFS(Fluxo!$N:$N,Fluxo!$S:$S,"&gt;"&amp;BW$5,Fluxo!$S:$S,"&lt;="&amp;BX$5,Fluxo!$D:$D,$D44)</f>
        <v>0</v>
      </c>
      <c r="BY44" s="18">
        <f>SUMIFS(Fluxo!$N:$N,Fluxo!$S:$S,"&gt;"&amp;BX$5,Fluxo!$S:$S,"&lt;="&amp;BY$5,Fluxo!$D:$D,$D44)</f>
        <v>0</v>
      </c>
      <c r="BZ44" s="18">
        <f>SUMIFS(Fluxo!$N:$N,Fluxo!$S:$S,"&gt;"&amp;BY$5,Fluxo!$S:$S,"&lt;="&amp;BZ$5,Fluxo!$D:$D,$D44)</f>
        <v>0</v>
      </c>
      <c r="CA44" s="18">
        <f>SUMIFS(Fluxo!$N:$N,Fluxo!$S:$S,"&gt;"&amp;BZ$5,Fluxo!$S:$S,"&lt;="&amp;CA$5,Fluxo!$D:$D,$D44)</f>
        <v>0</v>
      </c>
      <c r="CB44" s="18">
        <f>SUMIFS(Fluxo!$N:$N,Fluxo!$S:$S,"&gt;"&amp;CA$5,Fluxo!$S:$S,"&lt;="&amp;CB$5,Fluxo!$D:$D,$D44)</f>
        <v>0</v>
      </c>
      <c r="CC44" s="18">
        <f>SUMIFS(Fluxo!$N:$N,Fluxo!$S:$S,"&gt;"&amp;CB$5,Fluxo!$S:$S,"&lt;="&amp;CC$5,Fluxo!$D:$D,$D44)</f>
        <v>0</v>
      </c>
      <c r="CD44" s="18">
        <f>SUMIFS(Fluxo!$N:$N,Fluxo!$S:$S,"&gt;"&amp;CC$5,Fluxo!$S:$S,"&lt;="&amp;CD$5,Fluxo!$D:$D,$D44)</f>
        <v>0</v>
      </c>
      <c r="CE44" s="18">
        <f>SUMIFS(Fluxo!$N:$N,Fluxo!$S:$S,"&gt;"&amp;CD$5,Fluxo!$S:$S,"&lt;="&amp;CE$5,Fluxo!$D:$D,$D44)</f>
        <v>0</v>
      </c>
      <c r="CF44" s="18">
        <f>SUMIFS(Fluxo!$N:$N,Fluxo!$S:$S,"&gt;"&amp;CE$5,Fluxo!$S:$S,"&lt;="&amp;CF$5,Fluxo!$D:$D,$D44)</f>
        <v>0</v>
      </c>
      <c r="CG44" s="18">
        <f>SUMIFS(Fluxo!$N:$N,Fluxo!$S:$S,"&gt;"&amp;CF$5,Fluxo!$S:$S,"&lt;="&amp;CG$5,Fluxo!$D:$D,$D44)</f>
        <v>0</v>
      </c>
      <c r="CH44" s="18">
        <f>SUMIFS(Fluxo!$N:$N,Fluxo!$S:$S,"&gt;"&amp;CG$5,Fluxo!$S:$S,"&lt;="&amp;CH$5,Fluxo!$D:$D,$D44)</f>
        <v>0</v>
      </c>
      <c r="CI44" s="18">
        <f>SUMIFS(Fluxo!$N:$N,Fluxo!$S:$S,"&gt;"&amp;CH$5,Fluxo!$S:$S,"&lt;="&amp;CI$5,Fluxo!$D:$D,$D44)</f>
        <v>0</v>
      </c>
      <c r="CJ44" s="18">
        <f>SUMIFS(Fluxo!$N:$N,Fluxo!$S:$S,"&gt;"&amp;CI$5,Fluxo!$S:$S,"&lt;="&amp;CJ$5,Fluxo!$D:$D,$D44)</f>
        <v>0</v>
      </c>
      <c r="CK44" s="18">
        <f>SUMIFS(Fluxo!$N:$N,Fluxo!$S:$S,"&gt;"&amp;CJ$5,Fluxo!$S:$S,"&lt;="&amp;CK$5,Fluxo!$D:$D,$D44)</f>
        <v>0</v>
      </c>
      <c r="CL44" s="18">
        <f>SUMIFS(Fluxo!$N:$N,Fluxo!$S:$S,"&gt;"&amp;CK$5,Fluxo!$S:$S,"&lt;="&amp;CL$5,Fluxo!$D:$D,$D44)</f>
        <v>0</v>
      </c>
      <c r="CM44" s="18">
        <f>SUMIFS(Fluxo!$N:$N,Fluxo!$S:$S,"&gt;"&amp;CL$5,Fluxo!$S:$S,"&lt;="&amp;CM$5,Fluxo!$D:$D,$D44)</f>
        <v>0</v>
      </c>
      <c r="CN44" s="18">
        <f>SUMIFS(Fluxo!$N:$N,Fluxo!$S:$S,"&gt;"&amp;CM$5,Fluxo!$S:$S,"&lt;="&amp;CN$5,Fluxo!$D:$D,$D44)</f>
        <v>0</v>
      </c>
      <c r="CO44" s="18">
        <f>SUMIFS(Fluxo!$N:$N,Fluxo!$S:$S,"&gt;"&amp;CN$5,Fluxo!$S:$S,"&lt;="&amp;CO$5,Fluxo!$D:$D,$D44)</f>
        <v>0</v>
      </c>
      <c r="CP44" s="18">
        <f>SUMIFS(Fluxo!$N:$N,Fluxo!$S:$S,"&gt;"&amp;CO$5,Fluxo!$S:$S,"&lt;="&amp;CP$5,Fluxo!$D:$D,$D44)</f>
        <v>0</v>
      </c>
      <c r="CQ44" s="18">
        <f>SUMIFS(Fluxo!$N:$N,Fluxo!$S:$S,"&gt;"&amp;CP$5,Fluxo!$S:$S,"&lt;="&amp;CQ$5,Fluxo!$D:$D,$D44)</f>
        <v>0</v>
      </c>
      <c r="CR44" s="18">
        <f>SUMIFS(Fluxo!$N:$N,Fluxo!$S:$S,"&gt;"&amp;CQ$5,Fluxo!$S:$S,"&lt;="&amp;CR$5,Fluxo!$D:$D,$D44)</f>
        <v>0</v>
      </c>
      <c r="CS44" s="18">
        <f>SUMIFS(Fluxo!$N:$N,Fluxo!$S:$S,"&gt;"&amp;CR$5,Fluxo!$S:$S,"&lt;="&amp;CS$5,Fluxo!$D:$D,$D44)</f>
        <v>0</v>
      </c>
      <c r="CT44" s="18">
        <f>SUMIFS(Fluxo!$N:$N,Fluxo!$S:$S,"&gt;"&amp;CS$5,Fluxo!$S:$S,"&lt;="&amp;CT$5,Fluxo!$D:$D,$D44)</f>
        <v>0</v>
      </c>
      <c r="CU44" s="18">
        <f>SUMIFS(Fluxo!$N:$N,Fluxo!$S:$S,"&gt;"&amp;CT$5,Fluxo!$S:$S,"&lt;="&amp;CU$5,Fluxo!$D:$D,$D44)</f>
        <v>0</v>
      </c>
      <c r="CV44" s="18">
        <f>SUMIFS(Fluxo!$N:$N,Fluxo!$S:$S,"&gt;"&amp;CU$5,Fluxo!$S:$S,"&lt;="&amp;CV$5,Fluxo!$D:$D,$D44)</f>
        <v>0</v>
      </c>
      <c r="CW44" s="18">
        <f>SUMIFS(Fluxo!$N:$N,Fluxo!$S:$S,"&gt;"&amp;CV$5,Fluxo!$S:$S,"&lt;="&amp;CW$5,Fluxo!$D:$D,$D44)</f>
        <v>0</v>
      </c>
      <c r="CX44" s="18">
        <f>SUMIFS(Fluxo!$N:$N,Fluxo!$S:$S,"&gt;"&amp;CW$5,Fluxo!$S:$S,"&lt;="&amp;CX$5,Fluxo!$D:$D,$D44)</f>
        <v>0</v>
      </c>
      <c r="CY44" s="18">
        <f>SUMIFS(Fluxo!$N:$N,Fluxo!$S:$S,"&gt;"&amp;CX$5,Fluxo!$S:$S,"&lt;="&amp;CY$5,Fluxo!$D:$D,$D44)</f>
        <v>0</v>
      </c>
      <c r="CZ44" s="18">
        <f>SUMIFS(Fluxo!$N:$N,Fluxo!$S:$S,"&gt;"&amp;CY$5,Fluxo!$S:$S,"&lt;="&amp;CZ$5,Fluxo!$D:$D,$D44)</f>
        <v>0</v>
      </c>
      <c r="DA44" s="18">
        <f>SUMIFS(Fluxo!$N:$N,Fluxo!$S:$S,"&gt;"&amp;CZ$5,Fluxo!$S:$S,"&lt;="&amp;DA$5,Fluxo!$D:$D,$D44)</f>
        <v>0</v>
      </c>
      <c r="DB44" s="18">
        <f>SUMIFS(Fluxo!$N:$N,Fluxo!$S:$S,"&gt;"&amp;DA$5,Fluxo!$S:$S,"&lt;="&amp;DB$5,Fluxo!$D:$D,$D44)</f>
        <v>0</v>
      </c>
      <c r="DC44" s="18">
        <f>SUMIFS(Fluxo!$N:$N,Fluxo!$S:$S,"&gt;"&amp;DB$5,Fluxo!$S:$S,"&lt;="&amp;DC$5,Fluxo!$D:$D,$D44)</f>
        <v>0</v>
      </c>
      <c r="DD44" s="18">
        <f>SUMIFS(Fluxo!$N:$N,Fluxo!$S:$S,"&gt;"&amp;DC$5,Fluxo!$S:$S,"&lt;="&amp;DD$5,Fluxo!$D:$D,$D44)</f>
        <v>0</v>
      </c>
      <c r="DE44" s="18">
        <f>SUMIFS(Fluxo!$N:$N,Fluxo!$S:$S,"&gt;"&amp;DD$5,Fluxo!$S:$S,"&lt;="&amp;DE$5,Fluxo!$D:$D,$D44)</f>
        <v>0</v>
      </c>
      <c r="DF44" s="18">
        <f>SUMIFS(Fluxo!$N:$N,Fluxo!$S:$S,"&gt;"&amp;DE$5,Fluxo!$S:$S,"&lt;="&amp;DF$5,Fluxo!$D:$D,$D44)</f>
        <v>0</v>
      </c>
      <c r="DG44" s="18">
        <f>SUMIFS(Fluxo!$N:$N,Fluxo!$S:$S,"&gt;"&amp;DF$5,Fluxo!$S:$S,"&lt;="&amp;DG$5,Fluxo!$D:$D,$D44)</f>
        <v>0</v>
      </c>
      <c r="DH44" s="18">
        <f>SUMIFS(Fluxo!$N:$N,Fluxo!$S:$S,"&gt;"&amp;DG$5,Fluxo!$S:$S,"&lt;="&amp;DH$5,Fluxo!$D:$D,$D44)</f>
        <v>0</v>
      </c>
      <c r="DI44" s="18">
        <f>SUMIFS(Fluxo!$N:$N,Fluxo!$S:$S,"&gt;"&amp;DH$5,Fluxo!$S:$S,"&lt;="&amp;DI$5,Fluxo!$D:$D,$D44)</f>
        <v>0</v>
      </c>
      <c r="DJ44" s="18">
        <f>SUMIFS(Fluxo!$N:$N,Fluxo!$S:$S,"&gt;"&amp;DI$5,Fluxo!$S:$S,"&lt;="&amp;DJ$5,Fluxo!$D:$D,$D44)</f>
        <v>0</v>
      </c>
      <c r="DK44" s="18">
        <f>SUMIFS(Fluxo!$N:$N,Fluxo!$S:$S,"&gt;"&amp;DJ$5,Fluxo!$S:$S,"&lt;="&amp;DK$5,Fluxo!$D:$D,$D44)</f>
        <v>0</v>
      </c>
      <c r="DL44" s="18">
        <f>SUMIFS(Fluxo!$N:$N,Fluxo!$S:$S,"&gt;"&amp;DK$5,Fluxo!$S:$S,"&lt;="&amp;DL$5,Fluxo!$D:$D,$D44)</f>
        <v>0</v>
      </c>
      <c r="DM44" s="18">
        <f>SUMIFS(Fluxo!$N:$N,Fluxo!$S:$S,"&gt;"&amp;DL$5,Fluxo!$S:$S,"&lt;="&amp;DM$5,Fluxo!$D:$D,$D44)</f>
        <v>0</v>
      </c>
      <c r="DN44" s="18">
        <f>SUMIFS(Fluxo!$N:$N,Fluxo!$S:$S,"&gt;"&amp;DM$5,Fluxo!$S:$S,"&lt;="&amp;DN$5,Fluxo!$D:$D,$D44)</f>
        <v>0</v>
      </c>
      <c r="DO44" s="18">
        <f>SUMIFS(Fluxo!$N:$N,Fluxo!$S:$S,"&gt;"&amp;DN$5,Fluxo!$S:$S,"&lt;="&amp;DO$5,Fluxo!$D:$D,$D44)</f>
        <v>0</v>
      </c>
      <c r="DP44" s="18">
        <f>SUMIFS(Fluxo!$N:$N,Fluxo!$S:$S,"&gt;"&amp;DO$5,Fluxo!$S:$S,"&lt;="&amp;DP$5,Fluxo!$D:$D,$D44)</f>
        <v>0</v>
      </c>
      <c r="DQ44" s="18">
        <f>SUMIFS(Fluxo!$N:$N,Fluxo!$S:$S,"&gt;"&amp;DP$5,Fluxo!$S:$S,"&lt;="&amp;DQ$5,Fluxo!$D:$D,$D44)</f>
        <v>0</v>
      </c>
      <c r="DR44" s="18">
        <f>SUMIFS(Fluxo!$N:$N,Fluxo!$S:$S,"&gt;"&amp;DQ$5,Fluxo!$S:$S,"&lt;="&amp;DR$5,Fluxo!$D:$D,$D44)</f>
        <v>0</v>
      </c>
      <c r="DS44" s="18">
        <f>SUMIFS(Fluxo!$N:$N,Fluxo!$S:$S,"&gt;"&amp;DR$5,Fluxo!$S:$S,"&lt;="&amp;DS$5,Fluxo!$D:$D,$D44)</f>
        <v>0</v>
      </c>
      <c r="DT44" s="18">
        <f>SUMIFS(Fluxo!$N:$N,Fluxo!$S:$S,"&gt;"&amp;DS$5,Fluxo!$S:$S,"&lt;="&amp;DT$5,Fluxo!$D:$D,$D44)</f>
        <v>0</v>
      </c>
      <c r="DU44" s="18">
        <f>SUMIFS(Fluxo!$N:$N,Fluxo!$S:$S,"&gt;"&amp;DT$5,Fluxo!$S:$S,"&lt;="&amp;DU$5,Fluxo!$D:$D,$D44)</f>
        <v>0</v>
      </c>
      <c r="DV44" s="18">
        <f>SUMIFS(Fluxo!$N:$N,Fluxo!$S:$S,"&gt;"&amp;DU$5,Fluxo!$S:$S,"&lt;="&amp;DV$5,Fluxo!$D:$D,$D44)</f>
        <v>0</v>
      </c>
      <c r="DW44" s="18">
        <f>SUMIFS(Fluxo!$N:$N,Fluxo!$S:$S,"&gt;"&amp;DV$5,Fluxo!$S:$S,"&lt;="&amp;DW$5,Fluxo!$D:$D,$D44)</f>
        <v>0</v>
      </c>
      <c r="DX44" s="18">
        <f>SUMIFS(Fluxo!$N:$N,Fluxo!$S:$S,"&gt;"&amp;DW$5,Fluxo!$S:$S,"&lt;="&amp;DX$5,Fluxo!$D:$D,$D44)</f>
        <v>0</v>
      </c>
      <c r="DY44" s="18">
        <f>SUMIFS(Fluxo!$N:$N,Fluxo!$S:$S,"&gt;"&amp;DX$5,Fluxo!$S:$S,"&lt;="&amp;DY$5,Fluxo!$D:$D,$D44)</f>
        <v>0</v>
      </c>
      <c r="DZ44" s="18">
        <f>SUMIFS(Fluxo!$N:$N,Fluxo!$S:$S,"&gt;"&amp;DY$5,Fluxo!$S:$S,"&lt;="&amp;DZ$5,Fluxo!$D:$D,$D44)</f>
        <v>0</v>
      </c>
      <c r="EA44" s="18">
        <f>SUMIFS(Fluxo!$N:$N,Fluxo!$S:$S,"&gt;"&amp;DZ$5,Fluxo!$S:$S,"&lt;="&amp;EA$5,Fluxo!$D:$D,$D44)</f>
        <v>0</v>
      </c>
      <c r="EB44" s="18">
        <f>SUMIFS(Fluxo!$N:$N,Fluxo!$S:$S,"&gt;"&amp;EA$5,Fluxo!$S:$S,"&lt;="&amp;EB$5,Fluxo!$D:$D,$D44)</f>
        <v>0</v>
      </c>
      <c r="EC44" s="18">
        <f>SUMIFS(Fluxo!$N:$N,Fluxo!$S:$S,"&gt;"&amp;EB$5,Fluxo!$S:$S,"&lt;="&amp;EC$5,Fluxo!$D:$D,$D44)</f>
        <v>0</v>
      </c>
      <c r="ED44" s="18">
        <f>SUMIFS(Fluxo!$N:$N,Fluxo!$S:$S,"&gt;"&amp;EC$5,Fluxo!$S:$S,"&lt;="&amp;ED$5,Fluxo!$D:$D,$D44)</f>
        <v>0</v>
      </c>
      <c r="EE44" s="18">
        <f>SUMIFS(Fluxo!$N:$N,Fluxo!$S:$S,"&gt;"&amp;ED$5,Fluxo!$S:$S,"&lt;="&amp;EE$5,Fluxo!$D:$D,$D44)</f>
        <v>0</v>
      </c>
      <c r="EF44" s="18">
        <f>SUMIFS(Fluxo!$N:$N,Fluxo!$S:$S,"&gt;"&amp;EE$5,Fluxo!$S:$S,"&lt;="&amp;EF$5,Fluxo!$D:$D,$D44)</f>
        <v>0</v>
      </c>
      <c r="EG44" s="18">
        <f>SUMIFS(Fluxo!$N:$N,Fluxo!$S:$S,"&gt;"&amp;EF$5,Fluxo!$S:$S,"&lt;="&amp;EG$5,Fluxo!$D:$D,$D44)</f>
        <v>0</v>
      </c>
      <c r="EH44" s="18">
        <f>SUMIFS(Fluxo!$N:$N,Fluxo!$S:$S,"&gt;"&amp;EG$5,Fluxo!$S:$S,"&lt;="&amp;EH$5,Fluxo!$D:$D,$D44)</f>
        <v>0</v>
      </c>
      <c r="EI44" s="18">
        <f>SUMIFS(Fluxo!$N:$N,Fluxo!$S:$S,"&gt;"&amp;EH$5,Fluxo!$S:$S,"&lt;="&amp;EI$5,Fluxo!$D:$D,$D44)</f>
        <v>0</v>
      </c>
      <c r="EJ44" s="18">
        <f>SUMIFS(Fluxo!$N:$N,Fluxo!$S:$S,"&gt;"&amp;EI$5,Fluxo!$S:$S,"&lt;="&amp;EJ$5,Fluxo!$D:$D,$D44)</f>
        <v>0</v>
      </c>
      <c r="EK44" s="18">
        <f>SUMIFS(Fluxo!$N:$N,Fluxo!$S:$S,"&gt;"&amp;EJ$5,Fluxo!$S:$S,"&lt;="&amp;EK$5,Fluxo!$D:$D,$D44)</f>
        <v>0</v>
      </c>
      <c r="EL44" s="18">
        <f>SUMIFS(Fluxo!$N:$N,Fluxo!$S:$S,"&gt;"&amp;EK$5,Fluxo!$S:$S,"&lt;="&amp;EL$5,Fluxo!$D:$D,$D44)</f>
        <v>0</v>
      </c>
      <c r="EM44" s="18">
        <f>SUMIFS(Fluxo!$N:$N,Fluxo!$S:$S,"&gt;"&amp;EL$5,Fluxo!$S:$S,"&lt;="&amp;EM$5,Fluxo!$D:$D,$D44)</f>
        <v>0</v>
      </c>
      <c r="EN44" s="18">
        <f>SUMIFS(Fluxo!$N:$N,Fluxo!$S:$S,"&gt;"&amp;EM$5,Fluxo!$S:$S,"&lt;="&amp;EN$5,Fluxo!$D:$D,$D44)</f>
        <v>0</v>
      </c>
      <c r="EO44" s="18">
        <f>SUMIFS(Fluxo!$N:$N,Fluxo!$S:$S,"&gt;"&amp;EN$5,Fluxo!$S:$S,"&lt;="&amp;EO$5,Fluxo!$D:$D,$D44)</f>
        <v>0</v>
      </c>
      <c r="EP44" s="18">
        <f>SUMIFS(Fluxo!$N:$N,Fluxo!$S:$S,"&gt;"&amp;EO$5,Fluxo!$S:$S,"&lt;="&amp;EP$5,Fluxo!$D:$D,$D44)</f>
        <v>0</v>
      </c>
      <c r="EQ44" s="18">
        <f>SUMIFS(Fluxo!$N:$N,Fluxo!$S:$S,"&gt;"&amp;EP$5,Fluxo!$S:$S,"&lt;="&amp;EQ$5,Fluxo!$D:$D,$D44)</f>
        <v>0</v>
      </c>
      <c r="ER44" s="18">
        <f>SUMIFS(Fluxo!$N:$N,Fluxo!$S:$S,"&gt;"&amp;EQ$5,Fluxo!$S:$S,"&lt;="&amp;ER$5,Fluxo!$D:$D,$D44)</f>
        <v>0</v>
      </c>
      <c r="ES44" s="18">
        <f>SUMIFS(Fluxo!$N:$N,Fluxo!$S:$S,"&gt;"&amp;ER$5,Fluxo!$S:$S,"&lt;="&amp;ES$5,Fluxo!$D:$D,$D44)</f>
        <v>0</v>
      </c>
      <c r="ET44" s="18">
        <f>SUMIFS(Fluxo!$N:$N,Fluxo!$S:$S,"&gt;"&amp;ES$5,Fluxo!$S:$S,"&lt;="&amp;ET$5,Fluxo!$D:$D,$D44)</f>
        <v>0</v>
      </c>
      <c r="EU44" s="18">
        <f>SUMIFS(Fluxo!$N:$N,Fluxo!$S:$S,"&gt;"&amp;ET$5,Fluxo!$S:$S,"&lt;="&amp;EU$5,Fluxo!$D:$D,$D44)</f>
        <v>0</v>
      </c>
      <c r="EV44" s="18">
        <f>SUMIFS(Fluxo!$N:$N,Fluxo!$S:$S,"&gt;"&amp;EU$5,Fluxo!$S:$S,"&lt;="&amp;EV$5,Fluxo!$D:$D,$D44)</f>
        <v>0</v>
      </c>
      <c r="EW44" s="18">
        <f>SUMIFS(Fluxo!$N:$N,Fluxo!$S:$S,"&gt;"&amp;EV$5,Fluxo!$S:$S,"&lt;="&amp;EW$5,Fluxo!$D:$D,$D44)</f>
        <v>0</v>
      </c>
      <c r="EX44" s="18">
        <f>SUMIFS(Fluxo!$N:$N,Fluxo!$S:$S,"&gt;"&amp;EW$5,Fluxo!$S:$S,"&lt;="&amp;EX$5,Fluxo!$D:$D,$D44)</f>
        <v>0</v>
      </c>
      <c r="EY44" s="18">
        <f>SUMIFS(Fluxo!$N:$N,Fluxo!$S:$S,"&gt;"&amp;EX$5,Fluxo!$S:$S,"&lt;="&amp;EY$5,Fluxo!$D:$D,$D44)</f>
        <v>0</v>
      </c>
      <c r="EZ44" s="18">
        <f>SUMIFS(Fluxo!$N:$N,Fluxo!$S:$S,"&gt;"&amp;EY$5,Fluxo!$S:$S,"&lt;="&amp;EZ$5,Fluxo!$D:$D,$D44)</f>
        <v>0</v>
      </c>
      <c r="FA44" s="18">
        <f>SUMIFS(Fluxo!$N:$N,Fluxo!$S:$S,"&gt;"&amp;EZ$5,Fluxo!$S:$S,"&lt;="&amp;FA$5,Fluxo!$D:$D,$D44)</f>
        <v>0</v>
      </c>
      <c r="FB44" s="18">
        <f>SUMIFS(Fluxo!$N:$N,Fluxo!$S:$S,"&gt;"&amp;FA$5,Fluxo!$S:$S,"&lt;="&amp;FB$5,Fluxo!$D:$D,$D44)</f>
        <v>0</v>
      </c>
      <c r="FC44" s="18">
        <f>SUMIFS(Fluxo!$N:$N,Fluxo!$S:$S,"&gt;"&amp;FB$5,Fluxo!$S:$S,"&lt;="&amp;FC$5,Fluxo!$D:$D,$D44)</f>
        <v>0</v>
      </c>
      <c r="FD44" s="18">
        <f>SUMIFS(Fluxo!$N:$N,Fluxo!$S:$S,"&gt;"&amp;FC$5,Fluxo!$S:$S,"&lt;="&amp;FD$5,Fluxo!$D:$D,$D44)</f>
        <v>0</v>
      </c>
      <c r="FE44" s="18">
        <f>SUMIFS(Fluxo!$N:$N,Fluxo!$S:$S,"&gt;"&amp;FD$5,Fluxo!$S:$S,"&lt;="&amp;FE$5,Fluxo!$D:$D,$D44)</f>
        <v>0</v>
      </c>
      <c r="FF44" s="18">
        <f>SUMIFS(Fluxo!$N:$N,Fluxo!$S:$S,"&gt;"&amp;FE$5,Fluxo!$S:$S,"&lt;="&amp;FF$5,Fluxo!$D:$D,$D44)</f>
        <v>0</v>
      </c>
      <c r="FG44" s="18">
        <f>SUMIFS(Fluxo!$N:$N,Fluxo!$S:$S,"&gt;"&amp;FF$5,Fluxo!$S:$S,"&lt;="&amp;FG$5,Fluxo!$D:$D,$D44)</f>
        <v>0</v>
      </c>
      <c r="FH44" s="18">
        <f>SUMIFS(Fluxo!$N:$N,Fluxo!$S:$S,"&gt;"&amp;FG$5,Fluxo!$S:$S,"&lt;="&amp;FH$5,Fluxo!$D:$D,$D44)</f>
        <v>0</v>
      </c>
      <c r="FI44" s="18">
        <f>SUMIFS(Fluxo!$N:$N,Fluxo!$S:$S,"&gt;"&amp;FH$5,Fluxo!$S:$S,"&lt;="&amp;FI$5,Fluxo!$D:$D,$D44)</f>
        <v>0</v>
      </c>
      <c r="FJ44" s="18">
        <f>SUMIFS(Fluxo!$N:$N,Fluxo!$S:$S,"&gt;"&amp;FI$5,Fluxo!$S:$S,"&lt;="&amp;FJ$5,Fluxo!$D:$D,$D44)</f>
        <v>0</v>
      </c>
      <c r="FK44" s="18">
        <f>SUMIFS(Fluxo!$N:$N,Fluxo!$S:$S,"&gt;"&amp;FJ$5,Fluxo!$S:$S,"&lt;="&amp;FK$5,Fluxo!$D:$D,$D44)</f>
        <v>0</v>
      </c>
      <c r="FL44" s="18">
        <f>SUMIFS(Fluxo!$N:$N,Fluxo!$S:$S,"&gt;"&amp;FK$5,Fluxo!$S:$S,"&lt;="&amp;FL$5,Fluxo!$D:$D,$D44)</f>
        <v>0</v>
      </c>
      <c r="FM44" s="18">
        <f>SUMIFS(Fluxo!$N:$N,Fluxo!$S:$S,"&gt;"&amp;FL$5,Fluxo!$S:$S,"&lt;="&amp;FM$5,Fluxo!$D:$D,$D44)</f>
        <v>0</v>
      </c>
      <c r="FN44" s="18">
        <f>SUMIFS(Fluxo!$N:$N,Fluxo!$S:$S,"&gt;"&amp;FM$5,Fluxo!$S:$S,"&lt;="&amp;FN$5,Fluxo!$D:$D,$D44)</f>
        <v>0</v>
      </c>
      <c r="FO44" s="18">
        <f>SUMIFS(Fluxo!$N:$N,Fluxo!$S:$S,"&gt;"&amp;FN$5,Fluxo!$S:$S,"&lt;="&amp;FO$5,Fluxo!$D:$D,$D44)</f>
        <v>0</v>
      </c>
      <c r="FP44" s="18">
        <f>SUMIFS(Fluxo!$N:$N,Fluxo!$S:$S,"&gt;"&amp;FO$5,Fluxo!$S:$S,"&lt;="&amp;FP$5,Fluxo!$D:$D,$D44)</f>
        <v>0</v>
      </c>
      <c r="FQ44" s="18">
        <f>SUMIFS(Fluxo!$N:$N,Fluxo!$S:$S,"&gt;"&amp;FP$5,Fluxo!$S:$S,"&lt;="&amp;FQ$5,Fluxo!$D:$D,$D44)</f>
        <v>0</v>
      </c>
      <c r="FR44" s="18">
        <f>SUMIFS(Fluxo!$N:$N,Fluxo!$S:$S,"&gt;"&amp;FQ$5,Fluxo!$S:$S,"&lt;="&amp;FR$5,Fluxo!$D:$D,$D44)</f>
        <v>0</v>
      </c>
      <c r="FS44" s="18">
        <f>SUMIFS(Fluxo!$N:$N,Fluxo!$S:$S,"&gt;"&amp;FR$5,Fluxo!$S:$S,"&lt;="&amp;FS$5,Fluxo!$D:$D,$D44)</f>
        <v>0</v>
      </c>
      <c r="FT44" s="18">
        <f>SUMIFS(Fluxo!$N:$N,Fluxo!$S:$S,"&gt;"&amp;FS$5,Fluxo!$S:$S,"&lt;="&amp;FT$5,Fluxo!$D:$D,$D44)</f>
        <v>0</v>
      </c>
      <c r="FU44" s="18">
        <f>SUMIFS(Fluxo!$N:$N,Fluxo!$S:$S,"&gt;"&amp;FT$5,Fluxo!$S:$S,"&lt;="&amp;FU$5,Fluxo!$D:$D,$D44)</f>
        <v>0</v>
      </c>
      <c r="FV44" s="18">
        <f>SUMIFS(Fluxo!$N:$N,Fluxo!$S:$S,"&gt;"&amp;FU$5,Fluxo!$S:$S,"&lt;="&amp;FV$5,Fluxo!$D:$D,$D44)</f>
        <v>0</v>
      </c>
      <c r="FW44" s="18">
        <f>SUMIFS(Fluxo!$N:$N,Fluxo!$S:$S,"&gt;"&amp;FV$5,Fluxo!$S:$S,"&lt;="&amp;FW$5,Fluxo!$D:$D,$D44)</f>
        <v>0</v>
      </c>
      <c r="FX44" s="18">
        <f>SUMIFS(Fluxo!$N:$N,Fluxo!$S:$S,"&gt;"&amp;FW$5,Fluxo!$S:$S,"&lt;="&amp;FX$5,Fluxo!$D:$D,$D44)</f>
        <v>0</v>
      </c>
      <c r="FY44" s="18">
        <f>SUMIFS(Fluxo!$N:$N,Fluxo!$S:$S,"&gt;"&amp;FX$5,Fluxo!$S:$S,"&lt;="&amp;FY$5,Fluxo!$D:$D,$D44)</f>
        <v>0</v>
      </c>
      <c r="FZ44" s="18">
        <f>SUMIFS(Fluxo!$N:$N,Fluxo!$S:$S,"&gt;"&amp;FY$5,Fluxo!$S:$S,"&lt;="&amp;FZ$5,Fluxo!$D:$D,$D44)</f>
        <v>0</v>
      </c>
      <c r="GA44" s="18">
        <f>SUMIFS(Fluxo!$N:$N,Fluxo!$S:$S,"&gt;"&amp;FZ$5,Fluxo!$S:$S,"&lt;="&amp;GA$5,Fluxo!$D:$D,$D44)</f>
        <v>0</v>
      </c>
      <c r="GB44" s="18">
        <f>SUMIFS(Fluxo!$N:$N,Fluxo!$S:$S,"&gt;"&amp;GA$5,Fluxo!$S:$S,"&lt;="&amp;GB$5,Fluxo!$D:$D,$D44)</f>
        <v>0</v>
      </c>
      <c r="GC44" s="18">
        <f>SUMIFS(Fluxo!$N:$N,Fluxo!$S:$S,"&gt;"&amp;GB$5,Fluxo!$S:$S,"&lt;="&amp;GC$5,Fluxo!$D:$D,$D44)</f>
        <v>0</v>
      </c>
      <c r="GD44" s="18">
        <f>SUMIFS(Fluxo!$N:$N,Fluxo!$S:$S,"&gt;"&amp;GC$5,Fluxo!$S:$S,"&lt;="&amp;GD$5,Fluxo!$D:$D,$D44)</f>
        <v>0</v>
      </c>
      <c r="GE44" s="18">
        <f>SUMIFS(Fluxo!$N:$N,Fluxo!$S:$S,"&gt;"&amp;GD$5,Fluxo!$S:$S,"&lt;="&amp;GE$5,Fluxo!$D:$D,$D44)</f>
        <v>0</v>
      </c>
      <c r="GF44" s="18">
        <f>SUMIFS(Fluxo!$N:$N,Fluxo!$S:$S,"&gt;"&amp;GE$5,Fluxo!$S:$S,"&lt;="&amp;GF$5,Fluxo!$D:$D,$D44)</f>
        <v>0</v>
      </c>
      <c r="GG44" s="18">
        <f>SUMIFS(Fluxo!$N:$N,Fluxo!$S:$S,"&gt;"&amp;GF$5,Fluxo!$S:$S,"&lt;="&amp;GG$5,Fluxo!$D:$D,$D44)</f>
        <v>0</v>
      </c>
      <c r="GH44" s="18">
        <f>SUMIFS(Fluxo!$N:$N,Fluxo!$S:$S,"&gt;"&amp;GG$5,Fluxo!$S:$S,"&lt;="&amp;GH$5,Fluxo!$D:$D,$D44)</f>
        <v>0</v>
      </c>
      <c r="GI44" s="18">
        <f>SUMIFS(Fluxo!$N:$N,Fluxo!$S:$S,"&gt;"&amp;GH$5,Fluxo!$S:$S,"&lt;="&amp;GI$5,Fluxo!$D:$D,$D44)</f>
        <v>0</v>
      </c>
      <c r="GJ44" s="18">
        <f>SUMIFS(Fluxo!$N:$N,Fluxo!$S:$S,"&gt;"&amp;GI$5,Fluxo!$S:$S,"&lt;="&amp;GJ$5,Fluxo!$D:$D,$D44)</f>
        <v>0</v>
      </c>
      <c r="GK44" s="18">
        <f>SUMIFS(Fluxo!$N:$N,Fluxo!$S:$S,"&gt;"&amp;GJ$5,Fluxo!$S:$S,"&lt;="&amp;GK$5,Fluxo!$D:$D,$D44)</f>
        <v>0</v>
      </c>
      <c r="GL44" s="18">
        <f>SUMIFS(Fluxo!$N:$N,Fluxo!$S:$S,"&gt;"&amp;GK$5,Fluxo!$S:$S,"&lt;="&amp;GL$5,Fluxo!$D:$D,$D44)</f>
        <v>0</v>
      </c>
      <c r="GM44" s="18">
        <f>SUMIFS(Fluxo!$N:$N,Fluxo!$S:$S,"&gt;"&amp;GL$5,Fluxo!$S:$S,"&lt;="&amp;GM$5,Fluxo!$D:$D,$D44)</f>
        <v>0</v>
      </c>
      <c r="GN44" s="18">
        <f>SUMIFS(Fluxo!$N:$N,Fluxo!$S:$S,"&gt;"&amp;GM$5,Fluxo!$S:$S,"&lt;="&amp;GN$5,Fluxo!$D:$D,$D44)</f>
        <v>0</v>
      </c>
      <c r="GO44" s="18">
        <f>SUMIFS(Fluxo!$N:$N,Fluxo!$S:$S,"&gt;"&amp;GN$5,Fluxo!$S:$S,"&lt;="&amp;GO$5,Fluxo!$D:$D,$D44)</f>
        <v>0</v>
      </c>
      <c r="GP44" s="18">
        <f>SUMIFS(Fluxo!$N:$N,Fluxo!$S:$S,"&gt;"&amp;GO$5,Fluxo!$S:$S,"&lt;="&amp;GP$5,Fluxo!$D:$D,$D44)</f>
        <v>0</v>
      </c>
      <c r="GQ44" s="18">
        <f>SUMIFS(Fluxo!$N:$N,Fluxo!$S:$S,"&gt;"&amp;GP$5,Fluxo!$S:$S,"&lt;="&amp;GQ$5,Fluxo!$D:$D,$D44)</f>
        <v>0</v>
      </c>
      <c r="GR44" s="18">
        <f>SUMIFS(Fluxo!$N:$N,Fluxo!$S:$S,"&gt;"&amp;GQ$5,Fluxo!$S:$S,"&lt;="&amp;GR$5,Fluxo!$D:$D,$D44)</f>
        <v>0</v>
      </c>
      <c r="GS44" s="18">
        <f>SUMIFS(Fluxo!$N:$N,Fluxo!$S:$S,"&gt;"&amp;GR$5,Fluxo!$S:$S,"&lt;="&amp;GS$5,Fluxo!$D:$D,$D44)</f>
        <v>0</v>
      </c>
      <c r="GT44" s="18">
        <f>SUMIFS(Fluxo!$N:$N,Fluxo!$S:$S,"&gt;"&amp;GS$5,Fluxo!$S:$S,"&lt;="&amp;GT$5,Fluxo!$D:$D,$D44)</f>
        <v>0</v>
      </c>
      <c r="GU44" s="18">
        <f>SUMIFS(Fluxo!$N:$N,Fluxo!$S:$S,"&gt;"&amp;GT$5,Fluxo!$S:$S,"&lt;="&amp;GU$5,Fluxo!$D:$D,$D44)</f>
        <v>0</v>
      </c>
      <c r="GV44" s="18">
        <f>SUMIFS(Fluxo!$N:$N,Fluxo!$S:$S,"&gt;"&amp;GU$5,Fluxo!$S:$S,"&lt;="&amp;GV$5,Fluxo!$D:$D,$D44)</f>
        <v>0</v>
      </c>
      <c r="GW44" s="18">
        <f>SUMIFS(Fluxo!$N:$N,Fluxo!$S:$S,"&gt;"&amp;GV$5,Fluxo!$S:$S,"&lt;="&amp;GW$5,Fluxo!$D:$D,$D44)</f>
        <v>0</v>
      </c>
      <c r="GX44" s="18">
        <f>SUMIFS(Fluxo!$N:$N,Fluxo!$S:$S,"&gt;"&amp;GW$5,Fluxo!$S:$S,"&lt;="&amp;GX$5,Fluxo!$D:$D,$D44)</f>
        <v>0</v>
      </c>
      <c r="GY44" s="18">
        <f>SUMIFS(Fluxo!$N:$N,Fluxo!$S:$S,"&gt;"&amp;GX$5,Fluxo!$S:$S,"&lt;="&amp;GY$5,Fluxo!$D:$D,$D44)</f>
        <v>0</v>
      </c>
      <c r="GZ44" s="18">
        <f>SUMIFS(Fluxo!$N:$N,Fluxo!$S:$S,"&gt;"&amp;GY$5,Fluxo!$S:$S,"&lt;="&amp;GZ$5,Fluxo!$D:$D,$D44)</f>
        <v>0</v>
      </c>
      <c r="HA44" s="18">
        <f>SUMIFS(Fluxo!$N:$N,Fluxo!$S:$S,"&gt;"&amp;GZ$5,Fluxo!$S:$S,"&lt;="&amp;HA$5,Fluxo!$D:$D,$D44)</f>
        <v>0</v>
      </c>
      <c r="HB44" s="18">
        <f>SUMIFS(Fluxo!$N:$N,Fluxo!$S:$S,"&gt;"&amp;HA$5,Fluxo!$S:$S,"&lt;="&amp;HB$5,Fluxo!$D:$D,$D44)</f>
        <v>0</v>
      </c>
      <c r="HC44" s="18">
        <f>SUMIFS(Fluxo!$N:$N,Fluxo!$S:$S,"&gt;"&amp;HB$5,Fluxo!$S:$S,"&lt;="&amp;HC$5,Fluxo!$D:$D,$D44)</f>
        <v>0</v>
      </c>
      <c r="HD44" s="18">
        <f>SUMIFS(Fluxo!$N:$N,Fluxo!$S:$S,"&gt;"&amp;HC$5,Fluxo!$S:$S,"&lt;="&amp;HD$5,Fluxo!$D:$D,$D44)</f>
        <v>0</v>
      </c>
      <c r="HE44" s="18">
        <f>SUMIFS(Fluxo!$N:$N,Fluxo!$S:$S,"&gt;"&amp;HD$5,Fluxo!$S:$S,"&lt;="&amp;HE$5,Fluxo!$D:$D,$D44)</f>
        <v>0</v>
      </c>
      <c r="HF44" s="18">
        <f>SUMIFS(Fluxo!$N:$N,Fluxo!$S:$S,"&gt;"&amp;HE$5,Fluxo!$S:$S,"&lt;="&amp;HF$5,Fluxo!$D:$D,$D44)</f>
        <v>0</v>
      </c>
    </row>
    <row r="45" spans="1:214" s="16" customFormat="1">
      <c r="A45" s="20">
        <f t="shared" si="15"/>
        <v>35</v>
      </c>
      <c r="B45" s="140" t="str">
        <f>'Check Carteira'!C37</f>
        <v>E.1016.99.01.0105</v>
      </c>
      <c r="C45" s="19">
        <v>1</v>
      </c>
      <c r="D45" s="129" t="str">
        <f>'Check Carteira'!F37</f>
        <v>A-0105</v>
      </c>
      <c r="E45" s="21" t="str">
        <f>IFERROR(INDEX(Contratos!L:L,MATCH(D45,Contratos!R:R,0)),"")</f>
        <v/>
      </c>
      <c r="F45" s="139" t="str">
        <f>IFERROR(INDEX(Contratos!G:G,MATCH(D45,Contratos!R:R,0)),"")</f>
        <v/>
      </c>
      <c r="G45" s="83" t="str">
        <f ca="1">IFERROR(XNPV(#REF!,OFFSET(J45,0,MATCH(EOMONTH(E45,0),$J$5:$HF$5,0)-1,1,COUNT($J$5:$HF$5)-MATCH(EOMONTH(E45,0),$J$5:$HF$5,0)+1),OFFSET($J$5,0,MATCH(EOMONTH(E45,0),$J$5:$HF$5,0)-1,1,COUNT($J$5:$HF$5)-MATCH(EOMONTH(E45,0),$J$5:$HF$5,0)+1)),"")</f>
        <v/>
      </c>
      <c r="H45" s="83">
        <f t="shared" si="16"/>
        <v>0</v>
      </c>
      <c r="I45" s="18"/>
      <c r="J45" s="18">
        <f>SUMIFS(Fluxo!$N:$N,Fluxo!$S:$S,"&gt;"&amp;I$5,Fluxo!$S:$S,"&lt;="&amp;J$5,Fluxo!$D:$D,$D45)</f>
        <v>0</v>
      </c>
      <c r="K45" s="18">
        <f>SUMIFS(Fluxo!$N:$N,Fluxo!$S:$S,"&gt;"&amp;J$5,Fluxo!$S:$S,"&lt;="&amp;K$5,Fluxo!$D:$D,$D45)</f>
        <v>0</v>
      </c>
      <c r="L45" s="18">
        <f>SUMIFS(Fluxo!$N:$N,Fluxo!$S:$S,"&gt;"&amp;K$5,Fluxo!$S:$S,"&lt;="&amp;L$5,Fluxo!$D:$D,$D45)</f>
        <v>0</v>
      </c>
      <c r="M45" s="18">
        <f>SUMIFS(Fluxo!$N:$N,Fluxo!$S:$S,"&gt;"&amp;L$5,Fluxo!$S:$S,"&lt;="&amp;M$5,Fluxo!$D:$D,$D45)</f>
        <v>0</v>
      </c>
      <c r="N45" s="18">
        <f>SUMIFS(Fluxo!$N:$N,Fluxo!$S:$S,"&gt;"&amp;M$5,Fluxo!$S:$S,"&lt;="&amp;N$5,Fluxo!$D:$D,$D45)</f>
        <v>0</v>
      </c>
      <c r="O45" s="18">
        <f>SUMIFS(Fluxo!$N:$N,Fluxo!$S:$S,"&gt;"&amp;N$5,Fluxo!$S:$S,"&lt;="&amp;O$5,Fluxo!$D:$D,$D45)</f>
        <v>0</v>
      </c>
      <c r="P45" s="18">
        <f>SUMIFS(Fluxo!$N:$N,Fluxo!$S:$S,"&gt;"&amp;O$5,Fluxo!$S:$S,"&lt;="&amp;P$5,Fluxo!$D:$D,$D45)</f>
        <v>0</v>
      </c>
      <c r="Q45" s="18">
        <f>SUMIFS(Fluxo!$N:$N,Fluxo!$S:$S,"&gt;"&amp;P$5,Fluxo!$S:$S,"&lt;="&amp;Q$5,Fluxo!$D:$D,$D45)</f>
        <v>0</v>
      </c>
      <c r="R45" s="18">
        <f>SUMIFS(Fluxo!$N:$N,Fluxo!$S:$S,"&gt;"&amp;Q$5,Fluxo!$S:$S,"&lt;="&amp;R$5,Fluxo!$D:$D,$D45)</f>
        <v>0</v>
      </c>
      <c r="S45" s="18">
        <f>SUMIFS(Fluxo!$N:$N,Fluxo!$S:$S,"&gt;"&amp;R$5,Fluxo!$S:$S,"&lt;="&amp;S$5,Fluxo!$D:$D,$D45)</f>
        <v>0</v>
      </c>
      <c r="T45" s="18">
        <f>SUMIFS(Fluxo!$N:$N,Fluxo!$S:$S,"&gt;"&amp;S$5,Fluxo!$S:$S,"&lt;="&amp;T$5,Fluxo!$D:$D,$D45)</f>
        <v>0</v>
      </c>
      <c r="U45" s="18">
        <f>SUMIFS(Fluxo!$N:$N,Fluxo!$S:$S,"&gt;"&amp;T$5,Fluxo!$S:$S,"&lt;="&amp;U$5,Fluxo!$D:$D,$D45)</f>
        <v>0</v>
      </c>
      <c r="V45" s="18">
        <f>SUMIFS(Fluxo!$N:$N,Fluxo!$S:$S,"&gt;"&amp;U$5,Fluxo!$S:$S,"&lt;="&amp;V$5,Fluxo!$D:$D,$D45)</f>
        <v>0</v>
      </c>
      <c r="W45" s="18">
        <f>SUMIFS(Fluxo!$N:$N,Fluxo!$S:$S,"&gt;"&amp;V$5,Fluxo!$S:$S,"&lt;="&amp;W$5,Fluxo!$D:$D,$D45)</f>
        <v>0</v>
      </c>
      <c r="X45" s="18">
        <f>SUMIFS(Fluxo!$N:$N,Fluxo!$S:$S,"&gt;"&amp;W$5,Fluxo!$S:$S,"&lt;="&amp;X$5,Fluxo!$D:$D,$D45)</f>
        <v>0</v>
      </c>
      <c r="Y45" s="18">
        <f>SUMIFS(Fluxo!$N:$N,Fluxo!$S:$S,"&gt;"&amp;X$5,Fluxo!$S:$S,"&lt;="&amp;Y$5,Fluxo!$D:$D,$D45)</f>
        <v>0</v>
      </c>
      <c r="Z45" s="18">
        <f>SUMIFS(Fluxo!$N:$N,Fluxo!$S:$S,"&gt;"&amp;Y$5,Fluxo!$S:$S,"&lt;="&amp;Z$5,Fluxo!$D:$D,$D45)</f>
        <v>0</v>
      </c>
      <c r="AA45" s="18">
        <f>SUMIFS(Fluxo!$N:$N,Fluxo!$S:$S,"&gt;"&amp;Z$5,Fluxo!$S:$S,"&lt;="&amp;AA$5,Fluxo!$D:$D,$D45)</f>
        <v>0</v>
      </c>
      <c r="AB45" s="18">
        <f>SUMIFS(Fluxo!$N:$N,Fluxo!$S:$S,"&gt;"&amp;AA$5,Fluxo!$S:$S,"&lt;="&amp;AB$5,Fluxo!$D:$D,$D45)</f>
        <v>0</v>
      </c>
      <c r="AC45" s="18">
        <f>SUMIFS(Fluxo!$N:$N,Fluxo!$S:$S,"&gt;"&amp;AB$5,Fluxo!$S:$S,"&lt;="&amp;AC$5,Fluxo!$D:$D,$D45)</f>
        <v>0</v>
      </c>
      <c r="AD45" s="18">
        <f>SUMIFS(Fluxo!$N:$N,Fluxo!$S:$S,"&gt;"&amp;AC$5,Fluxo!$S:$S,"&lt;="&amp;AD$5,Fluxo!$D:$D,$D45)</f>
        <v>0</v>
      </c>
      <c r="AE45" s="18">
        <f>SUMIFS(Fluxo!$N:$N,Fluxo!$S:$S,"&gt;"&amp;AD$5,Fluxo!$S:$S,"&lt;="&amp;AE$5,Fluxo!$D:$D,$D45)</f>
        <v>0</v>
      </c>
      <c r="AF45" s="18">
        <f>SUMIFS(Fluxo!$N:$N,Fluxo!$S:$S,"&gt;"&amp;AE$5,Fluxo!$S:$S,"&lt;="&amp;AF$5,Fluxo!$D:$D,$D45)</f>
        <v>0</v>
      </c>
      <c r="AG45" s="18">
        <f>SUMIFS(Fluxo!$N:$N,Fluxo!$S:$S,"&gt;"&amp;AF$5,Fluxo!$S:$S,"&lt;="&amp;AG$5,Fluxo!$D:$D,$D45)</f>
        <v>0</v>
      </c>
      <c r="AH45" s="18">
        <f>SUMIFS(Fluxo!$N:$N,Fluxo!$S:$S,"&gt;"&amp;AG$5,Fluxo!$S:$S,"&lt;="&amp;AH$5,Fluxo!$D:$D,$D45)</f>
        <v>0</v>
      </c>
      <c r="AI45" s="18">
        <f>SUMIFS(Fluxo!$N:$N,Fluxo!$S:$S,"&gt;"&amp;AH$5,Fluxo!$S:$S,"&lt;="&amp;AI$5,Fluxo!$D:$D,$D45)</f>
        <v>0</v>
      </c>
      <c r="AJ45" s="18">
        <f>SUMIFS(Fluxo!$N:$N,Fluxo!$S:$S,"&gt;"&amp;AI$5,Fluxo!$S:$S,"&lt;="&amp;AJ$5,Fluxo!$D:$D,$D45)</f>
        <v>0</v>
      </c>
      <c r="AK45" s="18">
        <f>SUMIFS(Fluxo!$N:$N,Fluxo!$S:$S,"&gt;"&amp;AJ$5,Fluxo!$S:$S,"&lt;="&amp;AK$5,Fluxo!$D:$D,$D45)</f>
        <v>0</v>
      </c>
      <c r="AL45" s="18">
        <f>SUMIFS(Fluxo!$N:$N,Fluxo!$S:$S,"&gt;"&amp;AK$5,Fluxo!$S:$S,"&lt;="&amp;AL$5,Fluxo!$D:$D,$D45)</f>
        <v>0</v>
      </c>
      <c r="AM45" s="18">
        <f>SUMIFS(Fluxo!$N:$N,Fluxo!$S:$S,"&gt;"&amp;AL$5,Fluxo!$S:$S,"&lt;="&amp;AM$5,Fluxo!$D:$D,$D45)</f>
        <v>0</v>
      </c>
      <c r="AN45" s="18">
        <f>SUMIFS(Fluxo!$N:$N,Fluxo!$S:$S,"&gt;"&amp;AM$5,Fluxo!$S:$S,"&lt;="&amp;AN$5,Fluxo!$D:$D,$D45)</f>
        <v>0</v>
      </c>
      <c r="AO45" s="18">
        <f>SUMIFS(Fluxo!$N:$N,Fluxo!$S:$S,"&gt;"&amp;AN$5,Fluxo!$S:$S,"&lt;="&amp;AO$5,Fluxo!$D:$D,$D45)</f>
        <v>0</v>
      </c>
      <c r="AP45" s="18">
        <f>SUMIFS(Fluxo!$N:$N,Fluxo!$S:$S,"&gt;"&amp;AO$5,Fluxo!$S:$S,"&lt;="&amp;AP$5,Fluxo!$D:$D,$D45)</f>
        <v>0</v>
      </c>
      <c r="AQ45" s="18">
        <f>SUMIFS(Fluxo!$N:$N,Fluxo!$S:$S,"&gt;"&amp;AP$5,Fluxo!$S:$S,"&lt;="&amp;AQ$5,Fluxo!$D:$D,$D45)</f>
        <v>0</v>
      </c>
      <c r="AR45" s="18">
        <f>SUMIFS(Fluxo!$N:$N,Fluxo!$S:$S,"&gt;"&amp;AQ$5,Fluxo!$S:$S,"&lt;="&amp;AR$5,Fluxo!$D:$D,$D45)</f>
        <v>0</v>
      </c>
      <c r="AS45" s="18">
        <f>SUMIFS(Fluxo!$N:$N,Fluxo!$S:$S,"&gt;"&amp;AR$5,Fluxo!$S:$S,"&lt;="&amp;AS$5,Fluxo!$D:$D,$D45)</f>
        <v>0</v>
      </c>
      <c r="AT45" s="18">
        <f>SUMIFS(Fluxo!$N:$N,Fluxo!$S:$S,"&gt;"&amp;AS$5,Fluxo!$S:$S,"&lt;="&amp;AT$5,Fluxo!$D:$D,$D45)</f>
        <v>0</v>
      </c>
      <c r="AU45" s="18">
        <f>SUMIFS(Fluxo!$N:$N,Fluxo!$S:$S,"&gt;"&amp;AT$5,Fluxo!$S:$S,"&lt;="&amp;AU$5,Fluxo!$D:$D,$D45)</f>
        <v>0</v>
      </c>
      <c r="AV45" s="18">
        <f>SUMIFS(Fluxo!$N:$N,Fluxo!$S:$S,"&gt;"&amp;AU$5,Fluxo!$S:$S,"&lt;="&amp;AV$5,Fluxo!$D:$D,$D45)</f>
        <v>0</v>
      </c>
      <c r="AW45" s="18">
        <f>SUMIFS(Fluxo!$N:$N,Fluxo!$S:$S,"&gt;"&amp;AV$5,Fluxo!$S:$S,"&lt;="&amp;AW$5,Fluxo!$D:$D,$D45)</f>
        <v>0</v>
      </c>
      <c r="AX45" s="18">
        <f>SUMIFS(Fluxo!$N:$N,Fluxo!$S:$S,"&gt;"&amp;AW$5,Fluxo!$S:$S,"&lt;="&amp;AX$5,Fluxo!$D:$D,$D45)</f>
        <v>0</v>
      </c>
      <c r="AY45" s="18">
        <f>SUMIFS(Fluxo!$N:$N,Fluxo!$S:$S,"&gt;"&amp;AX$5,Fluxo!$S:$S,"&lt;="&amp;AY$5,Fluxo!$D:$D,$D45)</f>
        <v>0</v>
      </c>
      <c r="AZ45" s="18">
        <f>SUMIFS(Fluxo!$N:$N,Fluxo!$S:$S,"&gt;"&amp;AY$5,Fluxo!$S:$S,"&lt;="&amp;AZ$5,Fluxo!$D:$D,$D45)</f>
        <v>0</v>
      </c>
      <c r="BA45" s="18">
        <f>SUMIFS(Fluxo!$N:$N,Fluxo!$S:$S,"&gt;"&amp;AZ$5,Fluxo!$S:$S,"&lt;="&amp;BA$5,Fluxo!$D:$D,$D45)</f>
        <v>0</v>
      </c>
      <c r="BB45" s="18">
        <f>SUMIFS(Fluxo!$N:$N,Fluxo!$S:$S,"&gt;"&amp;BA$5,Fluxo!$S:$S,"&lt;="&amp;BB$5,Fluxo!$D:$D,$D45)</f>
        <v>0</v>
      </c>
      <c r="BC45" s="18">
        <f>SUMIFS(Fluxo!$N:$N,Fluxo!$S:$S,"&gt;"&amp;BB$5,Fluxo!$S:$S,"&lt;="&amp;BC$5,Fluxo!$D:$D,$D45)</f>
        <v>0</v>
      </c>
      <c r="BD45" s="18">
        <f>SUMIFS(Fluxo!$N:$N,Fluxo!$S:$S,"&gt;"&amp;BC$5,Fluxo!$S:$S,"&lt;="&amp;BD$5,Fluxo!$D:$D,$D45)</f>
        <v>0</v>
      </c>
      <c r="BE45" s="18">
        <f>SUMIFS(Fluxo!$N:$N,Fluxo!$S:$S,"&gt;"&amp;BD$5,Fluxo!$S:$S,"&lt;="&amp;BE$5,Fluxo!$D:$D,$D45)</f>
        <v>0</v>
      </c>
      <c r="BF45" s="18">
        <f>SUMIFS(Fluxo!$N:$N,Fluxo!$S:$S,"&gt;"&amp;BE$5,Fluxo!$S:$S,"&lt;="&amp;BF$5,Fluxo!$D:$D,$D45)</f>
        <v>0</v>
      </c>
      <c r="BG45" s="18">
        <f>SUMIFS(Fluxo!$N:$N,Fluxo!$S:$S,"&gt;"&amp;BF$5,Fluxo!$S:$S,"&lt;="&amp;BG$5,Fluxo!$D:$D,$D45)</f>
        <v>0</v>
      </c>
      <c r="BH45" s="18">
        <f>SUMIFS(Fluxo!$N:$N,Fluxo!$S:$S,"&gt;"&amp;BG$5,Fluxo!$S:$S,"&lt;="&amp;BH$5,Fluxo!$D:$D,$D45)</f>
        <v>0</v>
      </c>
      <c r="BI45" s="18">
        <f>SUMIFS(Fluxo!$N:$N,Fluxo!$S:$S,"&gt;"&amp;BH$5,Fluxo!$S:$S,"&lt;="&amp;BI$5,Fluxo!$D:$D,$D45)</f>
        <v>0</v>
      </c>
      <c r="BJ45" s="18">
        <f>SUMIFS(Fluxo!$N:$N,Fluxo!$S:$S,"&gt;"&amp;BI$5,Fluxo!$S:$S,"&lt;="&amp;BJ$5,Fluxo!$D:$D,$D45)</f>
        <v>0</v>
      </c>
      <c r="BK45" s="18">
        <f>SUMIFS(Fluxo!$N:$N,Fluxo!$S:$S,"&gt;"&amp;BJ$5,Fluxo!$S:$S,"&lt;="&amp;BK$5,Fluxo!$D:$D,$D45)</f>
        <v>0</v>
      </c>
      <c r="BL45" s="18">
        <f>SUMIFS(Fluxo!$N:$N,Fluxo!$S:$S,"&gt;"&amp;BK$5,Fluxo!$S:$S,"&lt;="&amp;BL$5,Fluxo!$D:$D,$D45)</f>
        <v>0</v>
      </c>
      <c r="BM45" s="18">
        <f>SUMIFS(Fluxo!$N:$N,Fluxo!$S:$S,"&gt;"&amp;BL$5,Fluxo!$S:$S,"&lt;="&amp;BM$5,Fluxo!$D:$D,$D45)</f>
        <v>0</v>
      </c>
      <c r="BN45" s="18">
        <f>SUMIFS(Fluxo!$N:$N,Fluxo!$S:$S,"&gt;"&amp;BM$5,Fluxo!$S:$S,"&lt;="&amp;BN$5,Fluxo!$D:$D,$D45)</f>
        <v>0</v>
      </c>
      <c r="BO45" s="18">
        <f>SUMIFS(Fluxo!$N:$N,Fluxo!$S:$S,"&gt;"&amp;BN$5,Fluxo!$S:$S,"&lt;="&amp;BO$5,Fluxo!$D:$D,$D45)</f>
        <v>0</v>
      </c>
      <c r="BP45" s="18">
        <f>SUMIFS(Fluxo!$N:$N,Fluxo!$S:$S,"&gt;"&amp;BO$5,Fluxo!$S:$S,"&lt;="&amp;BP$5,Fluxo!$D:$D,$D45)</f>
        <v>0</v>
      </c>
      <c r="BQ45" s="18">
        <f>SUMIFS(Fluxo!$N:$N,Fluxo!$S:$S,"&gt;"&amp;BP$5,Fluxo!$S:$S,"&lt;="&amp;BQ$5,Fluxo!$D:$D,$D45)</f>
        <v>0</v>
      </c>
      <c r="BR45" s="18">
        <f>SUMIFS(Fluxo!$N:$N,Fluxo!$S:$S,"&gt;"&amp;BQ$5,Fluxo!$S:$S,"&lt;="&amp;BR$5,Fluxo!$D:$D,$D45)</f>
        <v>0</v>
      </c>
      <c r="BS45" s="18">
        <f>SUMIFS(Fluxo!$N:$N,Fluxo!$S:$S,"&gt;"&amp;BR$5,Fluxo!$S:$S,"&lt;="&amp;BS$5,Fluxo!$D:$D,$D45)</f>
        <v>0</v>
      </c>
      <c r="BT45" s="18">
        <f>SUMIFS(Fluxo!$N:$N,Fluxo!$S:$S,"&gt;"&amp;BS$5,Fluxo!$S:$S,"&lt;="&amp;BT$5,Fluxo!$D:$D,$D45)</f>
        <v>0</v>
      </c>
      <c r="BU45" s="18">
        <f>SUMIFS(Fluxo!$N:$N,Fluxo!$S:$S,"&gt;"&amp;BT$5,Fluxo!$S:$S,"&lt;="&amp;BU$5,Fluxo!$D:$D,$D45)</f>
        <v>0</v>
      </c>
      <c r="BV45" s="18">
        <f>SUMIFS(Fluxo!$N:$N,Fluxo!$S:$S,"&gt;"&amp;BU$5,Fluxo!$S:$S,"&lt;="&amp;BV$5,Fluxo!$D:$D,$D45)</f>
        <v>0</v>
      </c>
      <c r="BW45" s="18">
        <f>SUMIFS(Fluxo!$N:$N,Fluxo!$S:$S,"&gt;"&amp;BV$5,Fluxo!$S:$S,"&lt;="&amp;BW$5,Fluxo!$D:$D,$D45)</f>
        <v>0</v>
      </c>
      <c r="BX45" s="18">
        <f>SUMIFS(Fluxo!$N:$N,Fluxo!$S:$S,"&gt;"&amp;BW$5,Fluxo!$S:$S,"&lt;="&amp;BX$5,Fluxo!$D:$D,$D45)</f>
        <v>0</v>
      </c>
      <c r="BY45" s="18">
        <f>SUMIFS(Fluxo!$N:$N,Fluxo!$S:$S,"&gt;"&amp;BX$5,Fluxo!$S:$S,"&lt;="&amp;BY$5,Fluxo!$D:$D,$D45)</f>
        <v>0</v>
      </c>
      <c r="BZ45" s="18">
        <f>SUMIFS(Fluxo!$N:$N,Fluxo!$S:$S,"&gt;"&amp;BY$5,Fluxo!$S:$S,"&lt;="&amp;BZ$5,Fluxo!$D:$D,$D45)</f>
        <v>0</v>
      </c>
      <c r="CA45" s="18">
        <f>SUMIFS(Fluxo!$N:$N,Fluxo!$S:$S,"&gt;"&amp;BZ$5,Fluxo!$S:$S,"&lt;="&amp;CA$5,Fluxo!$D:$D,$D45)</f>
        <v>0</v>
      </c>
      <c r="CB45" s="18">
        <f>SUMIFS(Fluxo!$N:$N,Fluxo!$S:$S,"&gt;"&amp;CA$5,Fluxo!$S:$S,"&lt;="&amp;CB$5,Fluxo!$D:$D,$D45)</f>
        <v>0</v>
      </c>
      <c r="CC45" s="18">
        <f>SUMIFS(Fluxo!$N:$N,Fluxo!$S:$S,"&gt;"&amp;CB$5,Fluxo!$S:$S,"&lt;="&amp;CC$5,Fluxo!$D:$D,$D45)</f>
        <v>0</v>
      </c>
      <c r="CD45" s="18">
        <f>SUMIFS(Fluxo!$N:$N,Fluxo!$S:$S,"&gt;"&amp;CC$5,Fluxo!$S:$S,"&lt;="&amp;CD$5,Fluxo!$D:$D,$D45)</f>
        <v>0</v>
      </c>
      <c r="CE45" s="18">
        <f>SUMIFS(Fluxo!$N:$N,Fluxo!$S:$S,"&gt;"&amp;CD$5,Fluxo!$S:$S,"&lt;="&amp;CE$5,Fluxo!$D:$D,$D45)</f>
        <v>0</v>
      </c>
      <c r="CF45" s="18">
        <f>SUMIFS(Fluxo!$N:$N,Fluxo!$S:$S,"&gt;"&amp;CE$5,Fluxo!$S:$S,"&lt;="&amp;CF$5,Fluxo!$D:$D,$D45)</f>
        <v>0</v>
      </c>
      <c r="CG45" s="18">
        <f>SUMIFS(Fluxo!$N:$N,Fluxo!$S:$S,"&gt;"&amp;CF$5,Fluxo!$S:$S,"&lt;="&amp;CG$5,Fluxo!$D:$D,$D45)</f>
        <v>0</v>
      </c>
      <c r="CH45" s="18">
        <f>SUMIFS(Fluxo!$N:$N,Fluxo!$S:$S,"&gt;"&amp;CG$5,Fluxo!$S:$S,"&lt;="&amp;CH$5,Fluxo!$D:$D,$D45)</f>
        <v>0</v>
      </c>
      <c r="CI45" s="18">
        <f>SUMIFS(Fluxo!$N:$N,Fluxo!$S:$S,"&gt;"&amp;CH$5,Fluxo!$S:$S,"&lt;="&amp;CI$5,Fluxo!$D:$D,$D45)</f>
        <v>0</v>
      </c>
      <c r="CJ45" s="18">
        <f>SUMIFS(Fluxo!$N:$N,Fluxo!$S:$S,"&gt;"&amp;CI$5,Fluxo!$S:$S,"&lt;="&amp;CJ$5,Fluxo!$D:$D,$D45)</f>
        <v>0</v>
      </c>
      <c r="CK45" s="18">
        <f>SUMIFS(Fluxo!$N:$N,Fluxo!$S:$S,"&gt;"&amp;CJ$5,Fluxo!$S:$S,"&lt;="&amp;CK$5,Fluxo!$D:$D,$D45)</f>
        <v>0</v>
      </c>
      <c r="CL45" s="18">
        <f>SUMIFS(Fluxo!$N:$N,Fluxo!$S:$S,"&gt;"&amp;CK$5,Fluxo!$S:$S,"&lt;="&amp;CL$5,Fluxo!$D:$D,$D45)</f>
        <v>0</v>
      </c>
      <c r="CM45" s="18">
        <f>SUMIFS(Fluxo!$N:$N,Fluxo!$S:$S,"&gt;"&amp;CL$5,Fluxo!$S:$S,"&lt;="&amp;CM$5,Fluxo!$D:$D,$D45)</f>
        <v>0</v>
      </c>
      <c r="CN45" s="18">
        <f>SUMIFS(Fluxo!$N:$N,Fluxo!$S:$S,"&gt;"&amp;CM$5,Fluxo!$S:$S,"&lt;="&amp;CN$5,Fluxo!$D:$D,$D45)</f>
        <v>0</v>
      </c>
      <c r="CO45" s="18">
        <f>SUMIFS(Fluxo!$N:$N,Fluxo!$S:$S,"&gt;"&amp;CN$5,Fluxo!$S:$S,"&lt;="&amp;CO$5,Fluxo!$D:$D,$D45)</f>
        <v>0</v>
      </c>
      <c r="CP45" s="18">
        <f>SUMIFS(Fluxo!$N:$N,Fluxo!$S:$S,"&gt;"&amp;CO$5,Fluxo!$S:$S,"&lt;="&amp;CP$5,Fluxo!$D:$D,$D45)</f>
        <v>0</v>
      </c>
      <c r="CQ45" s="18">
        <f>SUMIFS(Fluxo!$N:$N,Fluxo!$S:$S,"&gt;"&amp;CP$5,Fluxo!$S:$S,"&lt;="&amp;CQ$5,Fluxo!$D:$D,$D45)</f>
        <v>0</v>
      </c>
      <c r="CR45" s="18">
        <f>SUMIFS(Fluxo!$N:$N,Fluxo!$S:$S,"&gt;"&amp;CQ$5,Fluxo!$S:$S,"&lt;="&amp;CR$5,Fluxo!$D:$D,$D45)</f>
        <v>0</v>
      </c>
      <c r="CS45" s="18">
        <f>SUMIFS(Fluxo!$N:$N,Fluxo!$S:$S,"&gt;"&amp;CR$5,Fluxo!$S:$S,"&lt;="&amp;CS$5,Fluxo!$D:$D,$D45)</f>
        <v>0</v>
      </c>
      <c r="CT45" s="18">
        <f>SUMIFS(Fluxo!$N:$N,Fluxo!$S:$S,"&gt;"&amp;CS$5,Fluxo!$S:$S,"&lt;="&amp;CT$5,Fluxo!$D:$D,$D45)</f>
        <v>0</v>
      </c>
      <c r="CU45" s="18">
        <f>SUMIFS(Fluxo!$N:$N,Fluxo!$S:$S,"&gt;"&amp;CT$5,Fluxo!$S:$S,"&lt;="&amp;CU$5,Fluxo!$D:$D,$D45)</f>
        <v>0</v>
      </c>
      <c r="CV45" s="18">
        <f>SUMIFS(Fluxo!$N:$N,Fluxo!$S:$S,"&gt;"&amp;CU$5,Fluxo!$S:$S,"&lt;="&amp;CV$5,Fluxo!$D:$D,$D45)</f>
        <v>0</v>
      </c>
      <c r="CW45" s="18">
        <f>SUMIFS(Fluxo!$N:$N,Fluxo!$S:$S,"&gt;"&amp;CV$5,Fluxo!$S:$S,"&lt;="&amp;CW$5,Fluxo!$D:$D,$D45)</f>
        <v>0</v>
      </c>
      <c r="CX45" s="18">
        <f>SUMIFS(Fluxo!$N:$N,Fluxo!$S:$S,"&gt;"&amp;CW$5,Fluxo!$S:$S,"&lt;="&amp;CX$5,Fluxo!$D:$D,$D45)</f>
        <v>0</v>
      </c>
      <c r="CY45" s="18">
        <f>SUMIFS(Fluxo!$N:$N,Fluxo!$S:$S,"&gt;"&amp;CX$5,Fluxo!$S:$S,"&lt;="&amp;CY$5,Fluxo!$D:$D,$D45)</f>
        <v>0</v>
      </c>
      <c r="CZ45" s="18">
        <f>SUMIFS(Fluxo!$N:$N,Fluxo!$S:$S,"&gt;"&amp;CY$5,Fluxo!$S:$S,"&lt;="&amp;CZ$5,Fluxo!$D:$D,$D45)</f>
        <v>0</v>
      </c>
      <c r="DA45" s="18">
        <f>SUMIFS(Fluxo!$N:$N,Fluxo!$S:$S,"&gt;"&amp;CZ$5,Fluxo!$S:$S,"&lt;="&amp;DA$5,Fluxo!$D:$D,$D45)</f>
        <v>0</v>
      </c>
      <c r="DB45" s="18">
        <f>SUMIFS(Fluxo!$N:$N,Fluxo!$S:$S,"&gt;"&amp;DA$5,Fluxo!$S:$S,"&lt;="&amp;DB$5,Fluxo!$D:$D,$D45)</f>
        <v>0</v>
      </c>
      <c r="DC45" s="18">
        <f>SUMIFS(Fluxo!$N:$N,Fluxo!$S:$S,"&gt;"&amp;DB$5,Fluxo!$S:$S,"&lt;="&amp;DC$5,Fluxo!$D:$D,$D45)</f>
        <v>0</v>
      </c>
      <c r="DD45" s="18">
        <f>SUMIFS(Fluxo!$N:$N,Fluxo!$S:$S,"&gt;"&amp;DC$5,Fluxo!$S:$S,"&lt;="&amp;DD$5,Fluxo!$D:$D,$D45)</f>
        <v>0</v>
      </c>
      <c r="DE45" s="18">
        <f>SUMIFS(Fluxo!$N:$N,Fluxo!$S:$S,"&gt;"&amp;DD$5,Fluxo!$S:$S,"&lt;="&amp;DE$5,Fluxo!$D:$D,$D45)</f>
        <v>0</v>
      </c>
      <c r="DF45" s="18">
        <f>SUMIFS(Fluxo!$N:$N,Fluxo!$S:$S,"&gt;"&amp;DE$5,Fluxo!$S:$S,"&lt;="&amp;DF$5,Fluxo!$D:$D,$D45)</f>
        <v>0</v>
      </c>
      <c r="DG45" s="18">
        <f>SUMIFS(Fluxo!$N:$N,Fluxo!$S:$S,"&gt;"&amp;DF$5,Fluxo!$S:$S,"&lt;="&amp;DG$5,Fluxo!$D:$D,$D45)</f>
        <v>0</v>
      </c>
      <c r="DH45" s="18">
        <f>SUMIFS(Fluxo!$N:$N,Fluxo!$S:$S,"&gt;"&amp;DG$5,Fluxo!$S:$S,"&lt;="&amp;DH$5,Fluxo!$D:$D,$D45)</f>
        <v>0</v>
      </c>
      <c r="DI45" s="18">
        <f>SUMIFS(Fluxo!$N:$N,Fluxo!$S:$S,"&gt;"&amp;DH$5,Fluxo!$S:$S,"&lt;="&amp;DI$5,Fluxo!$D:$D,$D45)</f>
        <v>0</v>
      </c>
      <c r="DJ45" s="18">
        <f>SUMIFS(Fluxo!$N:$N,Fluxo!$S:$S,"&gt;"&amp;DI$5,Fluxo!$S:$S,"&lt;="&amp;DJ$5,Fluxo!$D:$D,$D45)</f>
        <v>0</v>
      </c>
      <c r="DK45" s="18">
        <f>SUMIFS(Fluxo!$N:$N,Fluxo!$S:$S,"&gt;"&amp;DJ$5,Fluxo!$S:$S,"&lt;="&amp;DK$5,Fluxo!$D:$D,$D45)</f>
        <v>0</v>
      </c>
      <c r="DL45" s="18">
        <f>SUMIFS(Fluxo!$N:$N,Fluxo!$S:$S,"&gt;"&amp;DK$5,Fluxo!$S:$S,"&lt;="&amp;DL$5,Fluxo!$D:$D,$D45)</f>
        <v>0</v>
      </c>
      <c r="DM45" s="18">
        <f>SUMIFS(Fluxo!$N:$N,Fluxo!$S:$S,"&gt;"&amp;DL$5,Fluxo!$S:$S,"&lt;="&amp;DM$5,Fluxo!$D:$D,$D45)</f>
        <v>0</v>
      </c>
      <c r="DN45" s="18">
        <f>SUMIFS(Fluxo!$N:$N,Fluxo!$S:$S,"&gt;"&amp;DM$5,Fluxo!$S:$S,"&lt;="&amp;DN$5,Fluxo!$D:$D,$D45)</f>
        <v>0</v>
      </c>
      <c r="DO45" s="18">
        <f>SUMIFS(Fluxo!$N:$N,Fluxo!$S:$S,"&gt;"&amp;DN$5,Fluxo!$S:$S,"&lt;="&amp;DO$5,Fluxo!$D:$D,$D45)</f>
        <v>0</v>
      </c>
      <c r="DP45" s="18">
        <f>SUMIFS(Fluxo!$N:$N,Fluxo!$S:$S,"&gt;"&amp;DO$5,Fluxo!$S:$S,"&lt;="&amp;DP$5,Fluxo!$D:$D,$D45)</f>
        <v>0</v>
      </c>
      <c r="DQ45" s="18">
        <f>SUMIFS(Fluxo!$N:$N,Fluxo!$S:$S,"&gt;"&amp;DP$5,Fluxo!$S:$S,"&lt;="&amp;DQ$5,Fluxo!$D:$D,$D45)</f>
        <v>0</v>
      </c>
      <c r="DR45" s="18">
        <f>SUMIFS(Fluxo!$N:$N,Fluxo!$S:$S,"&gt;"&amp;DQ$5,Fluxo!$S:$S,"&lt;="&amp;DR$5,Fluxo!$D:$D,$D45)</f>
        <v>0</v>
      </c>
      <c r="DS45" s="18">
        <f>SUMIFS(Fluxo!$N:$N,Fluxo!$S:$S,"&gt;"&amp;DR$5,Fluxo!$S:$S,"&lt;="&amp;DS$5,Fluxo!$D:$D,$D45)</f>
        <v>0</v>
      </c>
      <c r="DT45" s="18">
        <f>SUMIFS(Fluxo!$N:$N,Fluxo!$S:$S,"&gt;"&amp;DS$5,Fluxo!$S:$S,"&lt;="&amp;DT$5,Fluxo!$D:$D,$D45)</f>
        <v>0</v>
      </c>
      <c r="DU45" s="18">
        <f>SUMIFS(Fluxo!$N:$N,Fluxo!$S:$S,"&gt;"&amp;DT$5,Fluxo!$S:$S,"&lt;="&amp;DU$5,Fluxo!$D:$D,$D45)</f>
        <v>0</v>
      </c>
      <c r="DV45" s="18">
        <f>SUMIFS(Fluxo!$N:$N,Fluxo!$S:$S,"&gt;"&amp;DU$5,Fluxo!$S:$S,"&lt;="&amp;DV$5,Fluxo!$D:$D,$D45)</f>
        <v>0</v>
      </c>
      <c r="DW45" s="18">
        <f>SUMIFS(Fluxo!$N:$N,Fluxo!$S:$S,"&gt;"&amp;DV$5,Fluxo!$S:$S,"&lt;="&amp;DW$5,Fluxo!$D:$D,$D45)</f>
        <v>0</v>
      </c>
      <c r="DX45" s="18">
        <f>SUMIFS(Fluxo!$N:$N,Fluxo!$S:$S,"&gt;"&amp;DW$5,Fluxo!$S:$S,"&lt;="&amp;DX$5,Fluxo!$D:$D,$D45)</f>
        <v>0</v>
      </c>
      <c r="DY45" s="18">
        <f>SUMIFS(Fluxo!$N:$N,Fluxo!$S:$S,"&gt;"&amp;DX$5,Fluxo!$S:$S,"&lt;="&amp;DY$5,Fluxo!$D:$D,$D45)</f>
        <v>0</v>
      </c>
      <c r="DZ45" s="18">
        <f>SUMIFS(Fluxo!$N:$N,Fluxo!$S:$S,"&gt;"&amp;DY$5,Fluxo!$S:$S,"&lt;="&amp;DZ$5,Fluxo!$D:$D,$D45)</f>
        <v>0</v>
      </c>
      <c r="EA45" s="18">
        <f>SUMIFS(Fluxo!$N:$N,Fluxo!$S:$S,"&gt;"&amp;DZ$5,Fluxo!$S:$S,"&lt;="&amp;EA$5,Fluxo!$D:$D,$D45)</f>
        <v>0</v>
      </c>
      <c r="EB45" s="18">
        <f>SUMIFS(Fluxo!$N:$N,Fluxo!$S:$S,"&gt;"&amp;EA$5,Fluxo!$S:$S,"&lt;="&amp;EB$5,Fluxo!$D:$D,$D45)</f>
        <v>0</v>
      </c>
      <c r="EC45" s="18">
        <f>SUMIFS(Fluxo!$N:$N,Fluxo!$S:$S,"&gt;"&amp;EB$5,Fluxo!$S:$S,"&lt;="&amp;EC$5,Fluxo!$D:$D,$D45)</f>
        <v>0</v>
      </c>
      <c r="ED45" s="18">
        <f>SUMIFS(Fluxo!$N:$N,Fluxo!$S:$S,"&gt;"&amp;EC$5,Fluxo!$S:$S,"&lt;="&amp;ED$5,Fluxo!$D:$D,$D45)</f>
        <v>0</v>
      </c>
      <c r="EE45" s="18">
        <f>SUMIFS(Fluxo!$N:$N,Fluxo!$S:$S,"&gt;"&amp;ED$5,Fluxo!$S:$S,"&lt;="&amp;EE$5,Fluxo!$D:$D,$D45)</f>
        <v>0</v>
      </c>
      <c r="EF45" s="18">
        <f>SUMIFS(Fluxo!$N:$N,Fluxo!$S:$S,"&gt;"&amp;EE$5,Fluxo!$S:$S,"&lt;="&amp;EF$5,Fluxo!$D:$D,$D45)</f>
        <v>0</v>
      </c>
      <c r="EG45" s="18">
        <f>SUMIFS(Fluxo!$N:$N,Fluxo!$S:$S,"&gt;"&amp;EF$5,Fluxo!$S:$S,"&lt;="&amp;EG$5,Fluxo!$D:$D,$D45)</f>
        <v>0</v>
      </c>
      <c r="EH45" s="18">
        <f>SUMIFS(Fluxo!$N:$N,Fluxo!$S:$S,"&gt;"&amp;EG$5,Fluxo!$S:$S,"&lt;="&amp;EH$5,Fluxo!$D:$D,$D45)</f>
        <v>0</v>
      </c>
      <c r="EI45" s="18">
        <f>SUMIFS(Fluxo!$N:$N,Fluxo!$S:$S,"&gt;"&amp;EH$5,Fluxo!$S:$S,"&lt;="&amp;EI$5,Fluxo!$D:$D,$D45)</f>
        <v>0</v>
      </c>
      <c r="EJ45" s="18">
        <f>SUMIFS(Fluxo!$N:$N,Fluxo!$S:$S,"&gt;"&amp;EI$5,Fluxo!$S:$S,"&lt;="&amp;EJ$5,Fluxo!$D:$D,$D45)</f>
        <v>0</v>
      </c>
      <c r="EK45" s="18">
        <f>SUMIFS(Fluxo!$N:$N,Fluxo!$S:$S,"&gt;"&amp;EJ$5,Fluxo!$S:$S,"&lt;="&amp;EK$5,Fluxo!$D:$D,$D45)</f>
        <v>0</v>
      </c>
      <c r="EL45" s="18">
        <f>SUMIFS(Fluxo!$N:$N,Fluxo!$S:$S,"&gt;"&amp;EK$5,Fluxo!$S:$S,"&lt;="&amp;EL$5,Fluxo!$D:$D,$D45)</f>
        <v>0</v>
      </c>
      <c r="EM45" s="18">
        <f>SUMIFS(Fluxo!$N:$N,Fluxo!$S:$S,"&gt;"&amp;EL$5,Fluxo!$S:$S,"&lt;="&amp;EM$5,Fluxo!$D:$D,$D45)</f>
        <v>0</v>
      </c>
      <c r="EN45" s="18">
        <f>SUMIFS(Fluxo!$N:$N,Fluxo!$S:$S,"&gt;"&amp;EM$5,Fluxo!$S:$S,"&lt;="&amp;EN$5,Fluxo!$D:$D,$D45)</f>
        <v>0</v>
      </c>
      <c r="EO45" s="18">
        <f>SUMIFS(Fluxo!$N:$N,Fluxo!$S:$S,"&gt;"&amp;EN$5,Fluxo!$S:$S,"&lt;="&amp;EO$5,Fluxo!$D:$D,$D45)</f>
        <v>0</v>
      </c>
      <c r="EP45" s="18">
        <f>SUMIFS(Fluxo!$N:$N,Fluxo!$S:$S,"&gt;"&amp;EO$5,Fluxo!$S:$S,"&lt;="&amp;EP$5,Fluxo!$D:$D,$D45)</f>
        <v>0</v>
      </c>
      <c r="EQ45" s="18">
        <f>SUMIFS(Fluxo!$N:$N,Fluxo!$S:$S,"&gt;"&amp;EP$5,Fluxo!$S:$S,"&lt;="&amp;EQ$5,Fluxo!$D:$D,$D45)</f>
        <v>0</v>
      </c>
      <c r="ER45" s="18">
        <f>SUMIFS(Fluxo!$N:$N,Fluxo!$S:$S,"&gt;"&amp;EQ$5,Fluxo!$S:$S,"&lt;="&amp;ER$5,Fluxo!$D:$D,$D45)</f>
        <v>0</v>
      </c>
      <c r="ES45" s="18">
        <f>SUMIFS(Fluxo!$N:$N,Fluxo!$S:$S,"&gt;"&amp;ER$5,Fluxo!$S:$S,"&lt;="&amp;ES$5,Fluxo!$D:$D,$D45)</f>
        <v>0</v>
      </c>
      <c r="ET45" s="18">
        <f>SUMIFS(Fluxo!$N:$N,Fluxo!$S:$S,"&gt;"&amp;ES$5,Fluxo!$S:$S,"&lt;="&amp;ET$5,Fluxo!$D:$D,$D45)</f>
        <v>0</v>
      </c>
      <c r="EU45" s="18">
        <f>SUMIFS(Fluxo!$N:$N,Fluxo!$S:$S,"&gt;"&amp;ET$5,Fluxo!$S:$S,"&lt;="&amp;EU$5,Fluxo!$D:$D,$D45)</f>
        <v>0</v>
      </c>
      <c r="EV45" s="18">
        <f>SUMIFS(Fluxo!$N:$N,Fluxo!$S:$S,"&gt;"&amp;EU$5,Fluxo!$S:$S,"&lt;="&amp;EV$5,Fluxo!$D:$D,$D45)</f>
        <v>0</v>
      </c>
      <c r="EW45" s="18">
        <f>SUMIFS(Fluxo!$N:$N,Fluxo!$S:$S,"&gt;"&amp;EV$5,Fluxo!$S:$S,"&lt;="&amp;EW$5,Fluxo!$D:$D,$D45)</f>
        <v>0</v>
      </c>
      <c r="EX45" s="18">
        <f>SUMIFS(Fluxo!$N:$N,Fluxo!$S:$S,"&gt;"&amp;EW$5,Fluxo!$S:$S,"&lt;="&amp;EX$5,Fluxo!$D:$D,$D45)</f>
        <v>0</v>
      </c>
      <c r="EY45" s="18">
        <f>SUMIFS(Fluxo!$N:$N,Fluxo!$S:$S,"&gt;"&amp;EX$5,Fluxo!$S:$S,"&lt;="&amp;EY$5,Fluxo!$D:$D,$D45)</f>
        <v>0</v>
      </c>
      <c r="EZ45" s="18">
        <f>SUMIFS(Fluxo!$N:$N,Fluxo!$S:$S,"&gt;"&amp;EY$5,Fluxo!$S:$S,"&lt;="&amp;EZ$5,Fluxo!$D:$D,$D45)</f>
        <v>0</v>
      </c>
      <c r="FA45" s="18">
        <f>SUMIFS(Fluxo!$N:$N,Fluxo!$S:$S,"&gt;"&amp;EZ$5,Fluxo!$S:$S,"&lt;="&amp;FA$5,Fluxo!$D:$D,$D45)</f>
        <v>0</v>
      </c>
      <c r="FB45" s="18">
        <f>SUMIFS(Fluxo!$N:$N,Fluxo!$S:$S,"&gt;"&amp;FA$5,Fluxo!$S:$S,"&lt;="&amp;FB$5,Fluxo!$D:$D,$D45)</f>
        <v>0</v>
      </c>
      <c r="FC45" s="18">
        <f>SUMIFS(Fluxo!$N:$N,Fluxo!$S:$S,"&gt;"&amp;FB$5,Fluxo!$S:$S,"&lt;="&amp;FC$5,Fluxo!$D:$D,$D45)</f>
        <v>0</v>
      </c>
      <c r="FD45" s="18">
        <f>SUMIFS(Fluxo!$N:$N,Fluxo!$S:$S,"&gt;"&amp;FC$5,Fluxo!$S:$S,"&lt;="&amp;FD$5,Fluxo!$D:$D,$D45)</f>
        <v>0</v>
      </c>
      <c r="FE45" s="18">
        <f>SUMIFS(Fluxo!$N:$N,Fluxo!$S:$S,"&gt;"&amp;FD$5,Fluxo!$S:$S,"&lt;="&amp;FE$5,Fluxo!$D:$D,$D45)</f>
        <v>0</v>
      </c>
      <c r="FF45" s="18">
        <f>SUMIFS(Fluxo!$N:$N,Fluxo!$S:$S,"&gt;"&amp;FE$5,Fluxo!$S:$S,"&lt;="&amp;FF$5,Fluxo!$D:$D,$D45)</f>
        <v>0</v>
      </c>
      <c r="FG45" s="18">
        <f>SUMIFS(Fluxo!$N:$N,Fluxo!$S:$S,"&gt;"&amp;FF$5,Fluxo!$S:$S,"&lt;="&amp;FG$5,Fluxo!$D:$D,$D45)</f>
        <v>0</v>
      </c>
      <c r="FH45" s="18">
        <f>SUMIFS(Fluxo!$N:$N,Fluxo!$S:$S,"&gt;"&amp;FG$5,Fluxo!$S:$S,"&lt;="&amp;FH$5,Fluxo!$D:$D,$D45)</f>
        <v>0</v>
      </c>
      <c r="FI45" s="18">
        <f>SUMIFS(Fluxo!$N:$N,Fluxo!$S:$S,"&gt;"&amp;FH$5,Fluxo!$S:$S,"&lt;="&amp;FI$5,Fluxo!$D:$D,$D45)</f>
        <v>0</v>
      </c>
      <c r="FJ45" s="18">
        <f>SUMIFS(Fluxo!$N:$N,Fluxo!$S:$S,"&gt;"&amp;FI$5,Fluxo!$S:$S,"&lt;="&amp;FJ$5,Fluxo!$D:$D,$D45)</f>
        <v>0</v>
      </c>
      <c r="FK45" s="18">
        <f>SUMIFS(Fluxo!$N:$N,Fluxo!$S:$S,"&gt;"&amp;FJ$5,Fluxo!$S:$S,"&lt;="&amp;FK$5,Fluxo!$D:$D,$D45)</f>
        <v>0</v>
      </c>
      <c r="FL45" s="18">
        <f>SUMIFS(Fluxo!$N:$N,Fluxo!$S:$S,"&gt;"&amp;FK$5,Fluxo!$S:$S,"&lt;="&amp;FL$5,Fluxo!$D:$D,$D45)</f>
        <v>0</v>
      </c>
      <c r="FM45" s="18">
        <f>SUMIFS(Fluxo!$N:$N,Fluxo!$S:$S,"&gt;"&amp;FL$5,Fluxo!$S:$S,"&lt;="&amp;FM$5,Fluxo!$D:$D,$D45)</f>
        <v>0</v>
      </c>
      <c r="FN45" s="18">
        <f>SUMIFS(Fluxo!$N:$N,Fluxo!$S:$S,"&gt;"&amp;FM$5,Fluxo!$S:$S,"&lt;="&amp;FN$5,Fluxo!$D:$D,$D45)</f>
        <v>0</v>
      </c>
      <c r="FO45" s="18">
        <f>SUMIFS(Fluxo!$N:$N,Fluxo!$S:$S,"&gt;"&amp;FN$5,Fluxo!$S:$S,"&lt;="&amp;FO$5,Fluxo!$D:$D,$D45)</f>
        <v>0</v>
      </c>
      <c r="FP45" s="18">
        <f>SUMIFS(Fluxo!$N:$N,Fluxo!$S:$S,"&gt;"&amp;FO$5,Fluxo!$S:$S,"&lt;="&amp;FP$5,Fluxo!$D:$D,$D45)</f>
        <v>0</v>
      </c>
      <c r="FQ45" s="18">
        <f>SUMIFS(Fluxo!$N:$N,Fluxo!$S:$S,"&gt;"&amp;FP$5,Fluxo!$S:$S,"&lt;="&amp;FQ$5,Fluxo!$D:$D,$D45)</f>
        <v>0</v>
      </c>
      <c r="FR45" s="18">
        <f>SUMIFS(Fluxo!$N:$N,Fluxo!$S:$S,"&gt;"&amp;FQ$5,Fluxo!$S:$S,"&lt;="&amp;FR$5,Fluxo!$D:$D,$D45)</f>
        <v>0</v>
      </c>
      <c r="FS45" s="18">
        <f>SUMIFS(Fluxo!$N:$N,Fluxo!$S:$S,"&gt;"&amp;FR$5,Fluxo!$S:$S,"&lt;="&amp;FS$5,Fluxo!$D:$D,$D45)</f>
        <v>0</v>
      </c>
      <c r="FT45" s="18">
        <f>SUMIFS(Fluxo!$N:$N,Fluxo!$S:$S,"&gt;"&amp;FS$5,Fluxo!$S:$S,"&lt;="&amp;FT$5,Fluxo!$D:$D,$D45)</f>
        <v>0</v>
      </c>
      <c r="FU45" s="18">
        <f>SUMIFS(Fluxo!$N:$N,Fluxo!$S:$S,"&gt;"&amp;FT$5,Fluxo!$S:$S,"&lt;="&amp;FU$5,Fluxo!$D:$D,$D45)</f>
        <v>0</v>
      </c>
      <c r="FV45" s="18">
        <f>SUMIFS(Fluxo!$N:$N,Fluxo!$S:$S,"&gt;"&amp;FU$5,Fluxo!$S:$S,"&lt;="&amp;FV$5,Fluxo!$D:$D,$D45)</f>
        <v>0</v>
      </c>
      <c r="FW45" s="18">
        <f>SUMIFS(Fluxo!$N:$N,Fluxo!$S:$S,"&gt;"&amp;FV$5,Fluxo!$S:$S,"&lt;="&amp;FW$5,Fluxo!$D:$D,$D45)</f>
        <v>0</v>
      </c>
      <c r="FX45" s="18">
        <f>SUMIFS(Fluxo!$N:$N,Fluxo!$S:$S,"&gt;"&amp;FW$5,Fluxo!$S:$S,"&lt;="&amp;FX$5,Fluxo!$D:$D,$D45)</f>
        <v>0</v>
      </c>
      <c r="FY45" s="18">
        <f>SUMIFS(Fluxo!$N:$N,Fluxo!$S:$S,"&gt;"&amp;FX$5,Fluxo!$S:$S,"&lt;="&amp;FY$5,Fluxo!$D:$D,$D45)</f>
        <v>0</v>
      </c>
      <c r="FZ45" s="18">
        <f>SUMIFS(Fluxo!$N:$N,Fluxo!$S:$S,"&gt;"&amp;FY$5,Fluxo!$S:$S,"&lt;="&amp;FZ$5,Fluxo!$D:$D,$D45)</f>
        <v>0</v>
      </c>
      <c r="GA45" s="18">
        <f>SUMIFS(Fluxo!$N:$N,Fluxo!$S:$S,"&gt;"&amp;FZ$5,Fluxo!$S:$S,"&lt;="&amp;GA$5,Fluxo!$D:$D,$D45)</f>
        <v>0</v>
      </c>
      <c r="GB45" s="18">
        <f>SUMIFS(Fluxo!$N:$N,Fluxo!$S:$S,"&gt;"&amp;GA$5,Fluxo!$S:$S,"&lt;="&amp;GB$5,Fluxo!$D:$D,$D45)</f>
        <v>0</v>
      </c>
      <c r="GC45" s="18">
        <f>SUMIFS(Fluxo!$N:$N,Fluxo!$S:$S,"&gt;"&amp;GB$5,Fluxo!$S:$S,"&lt;="&amp;GC$5,Fluxo!$D:$D,$D45)</f>
        <v>0</v>
      </c>
      <c r="GD45" s="18">
        <f>SUMIFS(Fluxo!$N:$N,Fluxo!$S:$S,"&gt;"&amp;GC$5,Fluxo!$S:$S,"&lt;="&amp;GD$5,Fluxo!$D:$D,$D45)</f>
        <v>0</v>
      </c>
      <c r="GE45" s="18">
        <f>SUMIFS(Fluxo!$N:$N,Fluxo!$S:$S,"&gt;"&amp;GD$5,Fluxo!$S:$S,"&lt;="&amp;GE$5,Fluxo!$D:$D,$D45)</f>
        <v>0</v>
      </c>
      <c r="GF45" s="18">
        <f>SUMIFS(Fluxo!$N:$N,Fluxo!$S:$S,"&gt;"&amp;GE$5,Fluxo!$S:$S,"&lt;="&amp;GF$5,Fluxo!$D:$D,$D45)</f>
        <v>0</v>
      </c>
      <c r="GG45" s="18">
        <f>SUMIFS(Fluxo!$N:$N,Fluxo!$S:$S,"&gt;"&amp;GF$5,Fluxo!$S:$S,"&lt;="&amp;GG$5,Fluxo!$D:$D,$D45)</f>
        <v>0</v>
      </c>
      <c r="GH45" s="18">
        <f>SUMIFS(Fluxo!$N:$N,Fluxo!$S:$S,"&gt;"&amp;GG$5,Fluxo!$S:$S,"&lt;="&amp;GH$5,Fluxo!$D:$D,$D45)</f>
        <v>0</v>
      </c>
      <c r="GI45" s="18">
        <f>SUMIFS(Fluxo!$N:$N,Fluxo!$S:$S,"&gt;"&amp;GH$5,Fluxo!$S:$S,"&lt;="&amp;GI$5,Fluxo!$D:$D,$D45)</f>
        <v>0</v>
      </c>
      <c r="GJ45" s="18">
        <f>SUMIFS(Fluxo!$N:$N,Fluxo!$S:$S,"&gt;"&amp;GI$5,Fluxo!$S:$S,"&lt;="&amp;GJ$5,Fluxo!$D:$D,$D45)</f>
        <v>0</v>
      </c>
      <c r="GK45" s="18">
        <f>SUMIFS(Fluxo!$N:$N,Fluxo!$S:$S,"&gt;"&amp;GJ$5,Fluxo!$S:$S,"&lt;="&amp;GK$5,Fluxo!$D:$D,$D45)</f>
        <v>0</v>
      </c>
      <c r="GL45" s="18">
        <f>SUMIFS(Fluxo!$N:$N,Fluxo!$S:$S,"&gt;"&amp;GK$5,Fluxo!$S:$S,"&lt;="&amp;GL$5,Fluxo!$D:$D,$D45)</f>
        <v>0</v>
      </c>
      <c r="GM45" s="18">
        <f>SUMIFS(Fluxo!$N:$N,Fluxo!$S:$S,"&gt;"&amp;GL$5,Fluxo!$S:$S,"&lt;="&amp;GM$5,Fluxo!$D:$D,$D45)</f>
        <v>0</v>
      </c>
      <c r="GN45" s="18">
        <f>SUMIFS(Fluxo!$N:$N,Fluxo!$S:$S,"&gt;"&amp;GM$5,Fluxo!$S:$S,"&lt;="&amp;GN$5,Fluxo!$D:$D,$D45)</f>
        <v>0</v>
      </c>
      <c r="GO45" s="18">
        <f>SUMIFS(Fluxo!$N:$N,Fluxo!$S:$S,"&gt;"&amp;GN$5,Fluxo!$S:$S,"&lt;="&amp;GO$5,Fluxo!$D:$D,$D45)</f>
        <v>0</v>
      </c>
      <c r="GP45" s="18">
        <f>SUMIFS(Fluxo!$N:$N,Fluxo!$S:$S,"&gt;"&amp;GO$5,Fluxo!$S:$S,"&lt;="&amp;GP$5,Fluxo!$D:$D,$D45)</f>
        <v>0</v>
      </c>
      <c r="GQ45" s="18">
        <f>SUMIFS(Fluxo!$N:$N,Fluxo!$S:$S,"&gt;"&amp;GP$5,Fluxo!$S:$S,"&lt;="&amp;GQ$5,Fluxo!$D:$D,$D45)</f>
        <v>0</v>
      </c>
      <c r="GR45" s="18">
        <f>SUMIFS(Fluxo!$N:$N,Fluxo!$S:$S,"&gt;"&amp;GQ$5,Fluxo!$S:$S,"&lt;="&amp;GR$5,Fluxo!$D:$D,$D45)</f>
        <v>0</v>
      </c>
      <c r="GS45" s="18">
        <f>SUMIFS(Fluxo!$N:$N,Fluxo!$S:$S,"&gt;"&amp;GR$5,Fluxo!$S:$S,"&lt;="&amp;GS$5,Fluxo!$D:$D,$D45)</f>
        <v>0</v>
      </c>
      <c r="GT45" s="18">
        <f>SUMIFS(Fluxo!$N:$N,Fluxo!$S:$S,"&gt;"&amp;GS$5,Fluxo!$S:$S,"&lt;="&amp;GT$5,Fluxo!$D:$D,$D45)</f>
        <v>0</v>
      </c>
      <c r="GU45" s="18">
        <f>SUMIFS(Fluxo!$N:$N,Fluxo!$S:$S,"&gt;"&amp;GT$5,Fluxo!$S:$S,"&lt;="&amp;GU$5,Fluxo!$D:$D,$D45)</f>
        <v>0</v>
      </c>
      <c r="GV45" s="18">
        <f>SUMIFS(Fluxo!$N:$N,Fluxo!$S:$S,"&gt;"&amp;GU$5,Fluxo!$S:$S,"&lt;="&amp;GV$5,Fluxo!$D:$D,$D45)</f>
        <v>0</v>
      </c>
      <c r="GW45" s="18">
        <f>SUMIFS(Fluxo!$N:$N,Fluxo!$S:$S,"&gt;"&amp;GV$5,Fluxo!$S:$S,"&lt;="&amp;GW$5,Fluxo!$D:$D,$D45)</f>
        <v>0</v>
      </c>
      <c r="GX45" s="18">
        <f>SUMIFS(Fluxo!$N:$N,Fluxo!$S:$S,"&gt;"&amp;GW$5,Fluxo!$S:$S,"&lt;="&amp;GX$5,Fluxo!$D:$D,$D45)</f>
        <v>0</v>
      </c>
      <c r="GY45" s="18">
        <f>SUMIFS(Fluxo!$N:$N,Fluxo!$S:$S,"&gt;"&amp;GX$5,Fluxo!$S:$S,"&lt;="&amp;GY$5,Fluxo!$D:$D,$D45)</f>
        <v>0</v>
      </c>
      <c r="GZ45" s="18">
        <f>SUMIFS(Fluxo!$N:$N,Fluxo!$S:$S,"&gt;"&amp;GY$5,Fluxo!$S:$S,"&lt;="&amp;GZ$5,Fluxo!$D:$D,$D45)</f>
        <v>0</v>
      </c>
      <c r="HA45" s="18">
        <f>SUMIFS(Fluxo!$N:$N,Fluxo!$S:$S,"&gt;"&amp;GZ$5,Fluxo!$S:$S,"&lt;="&amp;HA$5,Fluxo!$D:$D,$D45)</f>
        <v>0</v>
      </c>
      <c r="HB45" s="18">
        <f>SUMIFS(Fluxo!$N:$N,Fluxo!$S:$S,"&gt;"&amp;HA$5,Fluxo!$S:$S,"&lt;="&amp;HB$5,Fluxo!$D:$D,$D45)</f>
        <v>0</v>
      </c>
      <c r="HC45" s="18">
        <f>SUMIFS(Fluxo!$N:$N,Fluxo!$S:$S,"&gt;"&amp;HB$5,Fluxo!$S:$S,"&lt;="&amp;HC$5,Fluxo!$D:$D,$D45)</f>
        <v>0</v>
      </c>
      <c r="HD45" s="18">
        <f>SUMIFS(Fluxo!$N:$N,Fluxo!$S:$S,"&gt;"&amp;HC$5,Fluxo!$S:$S,"&lt;="&amp;HD$5,Fluxo!$D:$D,$D45)</f>
        <v>0</v>
      </c>
      <c r="HE45" s="18">
        <f>SUMIFS(Fluxo!$N:$N,Fluxo!$S:$S,"&gt;"&amp;HD$5,Fluxo!$S:$S,"&lt;="&amp;HE$5,Fluxo!$D:$D,$D45)</f>
        <v>0</v>
      </c>
      <c r="HF45" s="18">
        <f>SUMIFS(Fluxo!$N:$N,Fluxo!$S:$S,"&gt;"&amp;HE$5,Fluxo!$S:$S,"&lt;="&amp;HF$5,Fluxo!$D:$D,$D45)</f>
        <v>0</v>
      </c>
    </row>
    <row r="46" spans="1:214" s="16" customFormat="1">
      <c r="A46" s="20">
        <f t="shared" si="15"/>
        <v>36</v>
      </c>
      <c r="B46" s="140" t="str">
        <f>'Check Carteira'!C38</f>
        <v>E.1016.99.01.0111</v>
      </c>
      <c r="C46" s="19">
        <v>1</v>
      </c>
      <c r="D46" s="129" t="str">
        <f>'Check Carteira'!F38</f>
        <v>A-0111</v>
      </c>
      <c r="E46" s="21" t="str">
        <f>IFERROR(INDEX(Contratos!L:L,MATCH(D46,Contratos!R:R,0)),"")</f>
        <v/>
      </c>
      <c r="F46" s="139" t="str">
        <f>IFERROR(INDEX(Contratos!G:G,MATCH(D46,Contratos!R:R,0)),"")</f>
        <v/>
      </c>
      <c r="G46" s="83" t="str">
        <f ca="1">IFERROR(XNPV(#REF!,OFFSET(J46,0,MATCH(EOMONTH(E46,0),$J$5:$HF$5,0)-1,1,COUNT($J$5:$HF$5)-MATCH(EOMONTH(E46,0),$J$5:$HF$5,0)+1),OFFSET($J$5,0,MATCH(EOMONTH(E46,0),$J$5:$HF$5,0)-1,1,COUNT($J$5:$HF$5)-MATCH(EOMONTH(E46,0),$J$5:$HF$5,0)+1)),"")</f>
        <v/>
      </c>
      <c r="H46" s="83">
        <f t="shared" si="16"/>
        <v>0</v>
      </c>
      <c r="I46" s="18"/>
      <c r="J46" s="18">
        <f>SUMIFS(Fluxo!$N:$N,Fluxo!$S:$S,"&gt;"&amp;I$5,Fluxo!$S:$S,"&lt;="&amp;J$5,Fluxo!$D:$D,$D46)</f>
        <v>0</v>
      </c>
      <c r="K46" s="18">
        <f>SUMIFS(Fluxo!$N:$N,Fluxo!$S:$S,"&gt;"&amp;J$5,Fluxo!$S:$S,"&lt;="&amp;K$5,Fluxo!$D:$D,$D46)</f>
        <v>0</v>
      </c>
      <c r="L46" s="18">
        <f>SUMIFS(Fluxo!$N:$N,Fluxo!$S:$S,"&gt;"&amp;K$5,Fluxo!$S:$S,"&lt;="&amp;L$5,Fluxo!$D:$D,$D46)</f>
        <v>0</v>
      </c>
      <c r="M46" s="18">
        <f>SUMIFS(Fluxo!$N:$N,Fluxo!$S:$S,"&gt;"&amp;L$5,Fluxo!$S:$S,"&lt;="&amp;M$5,Fluxo!$D:$D,$D46)</f>
        <v>0</v>
      </c>
      <c r="N46" s="18">
        <f>SUMIFS(Fluxo!$N:$N,Fluxo!$S:$S,"&gt;"&amp;M$5,Fluxo!$S:$S,"&lt;="&amp;N$5,Fluxo!$D:$D,$D46)</f>
        <v>0</v>
      </c>
      <c r="O46" s="18">
        <f>SUMIFS(Fluxo!$N:$N,Fluxo!$S:$S,"&gt;"&amp;N$5,Fluxo!$S:$S,"&lt;="&amp;O$5,Fluxo!$D:$D,$D46)</f>
        <v>0</v>
      </c>
      <c r="P46" s="18">
        <f>SUMIFS(Fluxo!$N:$N,Fluxo!$S:$S,"&gt;"&amp;O$5,Fluxo!$S:$S,"&lt;="&amp;P$5,Fluxo!$D:$D,$D46)</f>
        <v>0</v>
      </c>
      <c r="Q46" s="18">
        <f>SUMIFS(Fluxo!$N:$N,Fluxo!$S:$S,"&gt;"&amp;P$5,Fluxo!$S:$S,"&lt;="&amp;Q$5,Fluxo!$D:$D,$D46)</f>
        <v>0</v>
      </c>
      <c r="R46" s="18">
        <f>SUMIFS(Fluxo!$N:$N,Fluxo!$S:$S,"&gt;"&amp;Q$5,Fluxo!$S:$S,"&lt;="&amp;R$5,Fluxo!$D:$D,$D46)</f>
        <v>0</v>
      </c>
      <c r="S46" s="18">
        <f>SUMIFS(Fluxo!$N:$N,Fluxo!$S:$S,"&gt;"&amp;R$5,Fluxo!$S:$S,"&lt;="&amp;S$5,Fluxo!$D:$D,$D46)</f>
        <v>0</v>
      </c>
      <c r="T46" s="18">
        <f>SUMIFS(Fluxo!$N:$N,Fluxo!$S:$S,"&gt;"&amp;S$5,Fluxo!$S:$S,"&lt;="&amp;T$5,Fluxo!$D:$D,$D46)</f>
        <v>0</v>
      </c>
      <c r="U46" s="18">
        <f>SUMIFS(Fluxo!$N:$N,Fluxo!$S:$S,"&gt;"&amp;T$5,Fluxo!$S:$S,"&lt;="&amp;U$5,Fluxo!$D:$D,$D46)</f>
        <v>0</v>
      </c>
      <c r="V46" s="18">
        <f>SUMIFS(Fluxo!$N:$N,Fluxo!$S:$S,"&gt;"&amp;U$5,Fluxo!$S:$S,"&lt;="&amp;V$5,Fluxo!$D:$D,$D46)</f>
        <v>0</v>
      </c>
      <c r="W46" s="18">
        <f>SUMIFS(Fluxo!$N:$N,Fluxo!$S:$S,"&gt;"&amp;V$5,Fluxo!$S:$S,"&lt;="&amp;W$5,Fluxo!$D:$D,$D46)</f>
        <v>0</v>
      </c>
      <c r="X46" s="18">
        <f>SUMIFS(Fluxo!$N:$N,Fluxo!$S:$S,"&gt;"&amp;W$5,Fluxo!$S:$S,"&lt;="&amp;X$5,Fluxo!$D:$D,$D46)</f>
        <v>0</v>
      </c>
      <c r="Y46" s="18">
        <f>SUMIFS(Fluxo!$N:$N,Fluxo!$S:$S,"&gt;"&amp;X$5,Fluxo!$S:$S,"&lt;="&amp;Y$5,Fluxo!$D:$D,$D46)</f>
        <v>0</v>
      </c>
      <c r="Z46" s="18">
        <f>SUMIFS(Fluxo!$N:$N,Fluxo!$S:$S,"&gt;"&amp;Y$5,Fluxo!$S:$S,"&lt;="&amp;Z$5,Fluxo!$D:$D,$D46)</f>
        <v>0</v>
      </c>
      <c r="AA46" s="18">
        <f>SUMIFS(Fluxo!$N:$N,Fluxo!$S:$S,"&gt;"&amp;Z$5,Fluxo!$S:$S,"&lt;="&amp;AA$5,Fluxo!$D:$D,$D46)</f>
        <v>0</v>
      </c>
      <c r="AB46" s="18">
        <f>SUMIFS(Fluxo!$N:$N,Fluxo!$S:$S,"&gt;"&amp;AA$5,Fluxo!$S:$S,"&lt;="&amp;AB$5,Fluxo!$D:$D,$D46)</f>
        <v>0</v>
      </c>
      <c r="AC46" s="18">
        <f>SUMIFS(Fluxo!$N:$N,Fluxo!$S:$S,"&gt;"&amp;AB$5,Fluxo!$S:$S,"&lt;="&amp;AC$5,Fluxo!$D:$D,$D46)</f>
        <v>0</v>
      </c>
      <c r="AD46" s="18">
        <f>SUMIFS(Fluxo!$N:$N,Fluxo!$S:$S,"&gt;"&amp;AC$5,Fluxo!$S:$S,"&lt;="&amp;AD$5,Fluxo!$D:$D,$D46)</f>
        <v>0</v>
      </c>
      <c r="AE46" s="18">
        <f>SUMIFS(Fluxo!$N:$N,Fluxo!$S:$S,"&gt;"&amp;AD$5,Fluxo!$S:$S,"&lt;="&amp;AE$5,Fluxo!$D:$D,$D46)</f>
        <v>0</v>
      </c>
      <c r="AF46" s="18">
        <f>SUMIFS(Fluxo!$N:$N,Fluxo!$S:$S,"&gt;"&amp;AE$5,Fluxo!$S:$S,"&lt;="&amp;AF$5,Fluxo!$D:$D,$D46)</f>
        <v>0</v>
      </c>
      <c r="AG46" s="18">
        <f>SUMIFS(Fluxo!$N:$N,Fluxo!$S:$S,"&gt;"&amp;AF$5,Fluxo!$S:$S,"&lt;="&amp;AG$5,Fluxo!$D:$D,$D46)</f>
        <v>0</v>
      </c>
      <c r="AH46" s="18">
        <f>SUMIFS(Fluxo!$N:$N,Fluxo!$S:$S,"&gt;"&amp;AG$5,Fluxo!$S:$S,"&lt;="&amp;AH$5,Fluxo!$D:$D,$D46)</f>
        <v>0</v>
      </c>
      <c r="AI46" s="18">
        <f>SUMIFS(Fluxo!$N:$N,Fluxo!$S:$S,"&gt;"&amp;AH$5,Fluxo!$S:$S,"&lt;="&amp;AI$5,Fluxo!$D:$D,$D46)</f>
        <v>0</v>
      </c>
      <c r="AJ46" s="18">
        <f>SUMIFS(Fluxo!$N:$N,Fluxo!$S:$S,"&gt;"&amp;AI$5,Fluxo!$S:$S,"&lt;="&amp;AJ$5,Fluxo!$D:$D,$D46)</f>
        <v>0</v>
      </c>
      <c r="AK46" s="18">
        <f>SUMIFS(Fluxo!$N:$N,Fluxo!$S:$S,"&gt;"&amp;AJ$5,Fluxo!$S:$S,"&lt;="&amp;AK$5,Fluxo!$D:$D,$D46)</f>
        <v>0</v>
      </c>
      <c r="AL46" s="18">
        <f>SUMIFS(Fluxo!$N:$N,Fluxo!$S:$S,"&gt;"&amp;AK$5,Fluxo!$S:$S,"&lt;="&amp;AL$5,Fluxo!$D:$D,$D46)</f>
        <v>0</v>
      </c>
      <c r="AM46" s="18">
        <f>SUMIFS(Fluxo!$N:$N,Fluxo!$S:$S,"&gt;"&amp;AL$5,Fluxo!$S:$S,"&lt;="&amp;AM$5,Fluxo!$D:$D,$D46)</f>
        <v>0</v>
      </c>
      <c r="AN46" s="18">
        <f>SUMIFS(Fluxo!$N:$N,Fluxo!$S:$S,"&gt;"&amp;AM$5,Fluxo!$S:$S,"&lt;="&amp;AN$5,Fluxo!$D:$D,$D46)</f>
        <v>0</v>
      </c>
      <c r="AO46" s="18">
        <f>SUMIFS(Fluxo!$N:$N,Fluxo!$S:$S,"&gt;"&amp;AN$5,Fluxo!$S:$S,"&lt;="&amp;AO$5,Fluxo!$D:$D,$D46)</f>
        <v>0</v>
      </c>
      <c r="AP46" s="18">
        <f>SUMIFS(Fluxo!$N:$N,Fluxo!$S:$S,"&gt;"&amp;AO$5,Fluxo!$S:$S,"&lt;="&amp;AP$5,Fluxo!$D:$D,$D46)</f>
        <v>0</v>
      </c>
      <c r="AQ46" s="18">
        <f>SUMIFS(Fluxo!$N:$N,Fluxo!$S:$S,"&gt;"&amp;AP$5,Fluxo!$S:$S,"&lt;="&amp;AQ$5,Fluxo!$D:$D,$D46)</f>
        <v>0</v>
      </c>
      <c r="AR46" s="18">
        <f>SUMIFS(Fluxo!$N:$N,Fluxo!$S:$S,"&gt;"&amp;AQ$5,Fluxo!$S:$S,"&lt;="&amp;AR$5,Fluxo!$D:$D,$D46)</f>
        <v>0</v>
      </c>
      <c r="AS46" s="18">
        <f>SUMIFS(Fluxo!$N:$N,Fluxo!$S:$S,"&gt;"&amp;AR$5,Fluxo!$S:$S,"&lt;="&amp;AS$5,Fluxo!$D:$D,$D46)</f>
        <v>0</v>
      </c>
      <c r="AT46" s="18">
        <f>SUMIFS(Fluxo!$N:$N,Fluxo!$S:$S,"&gt;"&amp;AS$5,Fluxo!$S:$S,"&lt;="&amp;AT$5,Fluxo!$D:$D,$D46)</f>
        <v>0</v>
      </c>
      <c r="AU46" s="18">
        <f>SUMIFS(Fluxo!$N:$N,Fluxo!$S:$S,"&gt;"&amp;AT$5,Fluxo!$S:$S,"&lt;="&amp;AU$5,Fluxo!$D:$D,$D46)</f>
        <v>0</v>
      </c>
      <c r="AV46" s="18">
        <f>SUMIFS(Fluxo!$N:$N,Fluxo!$S:$S,"&gt;"&amp;AU$5,Fluxo!$S:$S,"&lt;="&amp;AV$5,Fluxo!$D:$D,$D46)</f>
        <v>0</v>
      </c>
      <c r="AW46" s="18">
        <f>SUMIFS(Fluxo!$N:$N,Fluxo!$S:$S,"&gt;"&amp;AV$5,Fluxo!$S:$S,"&lt;="&amp;AW$5,Fluxo!$D:$D,$D46)</f>
        <v>0</v>
      </c>
      <c r="AX46" s="18">
        <f>SUMIFS(Fluxo!$N:$N,Fluxo!$S:$S,"&gt;"&amp;AW$5,Fluxo!$S:$S,"&lt;="&amp;AX$5,Fluxo!$D:$D,$D46)</f>
        <v>0</v>
      </c>
      <c r="AY46" s="18">
        <f>SUMIFS(Fluxo!$N:$N,Fluxo!$S:$S,"&gt;"&amp;AX$5,Fluxo!$S:$S,"&lt;="&amp;AY$5,Fluxo!$D:$D,$D46)</f>
        <v>0</v>
      </c>
      <c r="AZ46" s="18">
        <f>SUMIFS(Fluxo!$N:$N,Fluxo!$S:$S,"&gt;"&amp;AY$5,Fluxo!$S:$S,"&lt;="&amp;AZ$5,Fluxo!$D:$D,$D46)</f>
        <v>0</v>
      </c>
      <c r="BA46" s="18">
        <f>SUMIFS(Fluxo!$N:$N,Fluxo!$S:$S,"&gt;"&amp;AZ$5,Fluxo!$S:$S,"&lt;="&amp;BA$5,Fluxo!$D:$D,$D46)</f>
        <v>0</v>
      </c>
      <c r="BB46" s="18">
        <f>SUMIFS(Fluxo!$N:$N,Fluxo!$S:$S,"&gt;"&amp;BA$5,Fluxo!$S:$S,"&lt;="&amp;BB$5,Fluxo!$D:$D,$D46)</f>
        <v>0</v>
      </c>
      <c r="BC46" s="18">
        <f>SUMIFS(Fluxo!$N:$N,Fluxo!$S:$S,"&gt;"&amp;BB$5,Fluxo!$S:$S,"&lt;="&amp;BC$5,Fluxo!$D:$D,$D46)</f>
        <v>0</v>
      </c>
      <c r="BD46" s="18">
        <f>SUMIFS(Fluxo!$N:$N,Fluxo!$S:$S,"&gt;"&amp;BC$5,Fluxo!$S:$S,"&lt;="&amp;BD$5,Fluxo!$D:$D,$D46)</f>
        <v>0</v>
      </c>
      <c r="BE46" s="18">
        <f>SUMIFS(Fluxo!$N:$N,Fluxo!$S:$S,"&gt;"&amp;BD$5,Fluxo!$S:$S,"&lt;="&amp;BE$5,Fluxo!$D:$D,$D46)</f>
        <v>0</v>
      </c>
      <c r="BF46" s="18">
        <f>SUMIFS(Fluxo!$N:$N,Fluxo!$S:$S,"&gt;"&amp;BE$5,Fluxo!$S:$S,"&lt;="&amp;BF$5,Fluxo!$D:$D,$D46)</f>
        <v>0</v>
      </c>
      <c r="BG46" s="18">
        <f>SUMIFS(Fluxo!$N:$N,Fluxo!$S:$S,"&gt;"&amp;BF$5,Fluxo!$S:$S,"&lt;="&amp;BG$5,Fluxo!$D:$D,$D46)</f>
        <v>0</v>
      </c>
      <c r="BH46" s="18">
        <f>SUMIFS(Fluxo!$N:$N,Fluxo!$S:$S,"&gt;"&amp;BG$5,Fluxo!$S:$S,"&lt;="&amp;BH$5,Fluxo!$D:$D,$D46)</f>
        <v>0</v>
      </c>
      <c r="BI46" s="18">
        <f>SUMIFS(Fluxo!$N:$N,Fluxo!$S:$S,"&gt;"&amp;BH$5,Fluxo!$S:$S,"&lt;="&amp;BI$5,Fluxo!$D:$D,$D46)</f>
        <v>0</v>
      </c>
      <c r="BJ46" s="18">
        <f>SUMIFS(Fluxo!$N:$N,Fluxo!$S:$S,"&gt;"&amp;BI$5,Fluxo!$S:$S,"&lt;="&amp;BJ$5,Fluxo!$D:$D,$D46)</f>
        <v>0</v>
      </c>
      <c r="BK46" s="18">
        <f>SUMIFS(Fluxo!$N:$N,Fluxo!$S:$S,"&gt;"&amp;BJ$5,Fluxo!$S:$S,"&lt;="&amp;BK$5,Fluxo!$D:$D,$D46)</f>
        <v>0</v>
      </c>
      <c r="BL46" s="18">
        <f>SUMIFS(Fluxo!$N:$N,Fluxo!$S:$S,"&gt;"&amp;BK$5,Fluxo!$S:$S,"&lt;="&amp;BL$5,Fluxo!$D:$D,$D46)</f>
        <v>0</v>
      </c>
      <c r="BM46" s="18">
        <f>SUMIFS(Fluxo!$N:$N,Fluxo!$S:$S,"&gt;"&amp;BL$5,Fluxo!$S:$S,"&lt;="&amp;BM$5,Fluxo!$D:$D,$D46)</f>
        <v>0</v>
      </c>
      <c r="BN46" s="18">
        <f>SUMIFS(Fluxo!$N:$N,Fluxo!$S:$S,"&gt;"&amp;BM$5,Fluxo!$S:$S,"&lt;="&amp;BN$5,Fluxo!$D:$D,$D46)</f>
        <v>0</v>
      </c>
      <c r="BO46" s="18">
        <f>SUMIFS(Fluxo!$N:$N,Fluxo!$S:$S,"&gt;"&amp;BN$5,Fluxo!$S:$S,"&lt;="&amp;BO$5,Fluxo!$D:$D,$D46)</f>
        <v>0</v>
      </c>
      <c r="BP46" s="18">
        <f>SUMIFS(Fluxo!$N:$N,Fluxo!$S:$S,"&gt;"&amp;BO$5,Fluxo!$S:$S,"&lt;="&amp;BP$5,Fluxo!$D:$D,$D46)</f>
        <v>0</v>
      </c>
      <c r="BQ46" s="18">
        <f>SUMIFS(Fluxo!$N:$N,Fluxo!$S:$S,"&gt;"&amp;BP$5,Fluxo!$S:$S,"&lt;="&amp;BQ$5,Fluxo!$D:$D,$D46)</f>
        <v>0</v>
      </c>
      <c r="BR46" s="18">
        <f>SUMIFS(Fluxo!$N:$N,Fluxo!$S:$S,"&gt;"&amp;BQ$5,Fluxo!$S:$S,"&lt;="&amp;BR$5,Fluxo!$D:$D,$D46)</f>
        <v>0</v>
      </c>
      <c r="BS46" s="18">
        <f>SUMIFS(Fluxo!$N:$N,Fluxo!$S:$S,"&gt;"&amp;BR$5,Fluxo!$S:$S,"&lt;="&amp;BS$5,Fluxo!$D:$D,$D46)</f>
        <v>0</v>
      </c>
      <c r="BT46" s="18">
        <f>SUMIFS(Fluxo!$N:$N,Fluxo!$S:$S,"&gt;"&amp;BS$5,Fluxo!$S:$S,"&lt;="&amp;BT$5,Fluxo!$D:$D,$D46)</f>
        <v>0</v>
      </c>
      <c r="BU46" s="18">
        <f>SUMIFS(Fluxo!$N:$N,Fluxo!$S:$S,"&gt;"&amp;BT$5,Fluxo!$S:$S,"&lt;="&amp;BU$5,Fluxo!$D:$D,$D46)</f>
        <v>0</v>
      </c>
      <c r="BV46" s="18">
        <f>SUMIFS(Fluxo!$N:$N,Fluxo!$S:$S,"&gt;"&amp;BU$5,Fluxo!$S:$S,"&lt;="&amp;BV$5,Fluxo!$D:$D,$D46)</f>
        <v>0</v>
      </c>
      <c r="BW46" s="18">
        <f>SUMIFS(Fluxo!$N:$N,Fluxo!$S:$S,"&gt;"&amp;BV$5,Fluxo!$S:$S,"&lt;="&amp;BW$5,Fluxo!$D:$D,$D46)</f>
        <v>0</v>
      </c>
      <c r="BX46" s="18">
        <f>SUMIFS(Fluxo!$N:$N,Fluxo!$S:$S,"&gt;"&amp;BW$5,Fluxo!$S:$S,"&lt;="&amp;BX$5,Fluxo!$D:$D,$D46)</f>
        <v>0</v>
      </c>
      <c r="BY46" s="18">
        <f>SUMIFS(Fluxo!$N:$N,Fluxo!$S:$S,"&gt;"&amp;BX$5,Fluxo!$S:$S,"&lt;="&amp;BY$5,Fluxo!$D:$D,$D46)</f>
        <v>0</v>
      </c>
      <c r="BZ46" s="18">
        <f>SUMIFS(Fluxo!$N:$N,Fluxo!$S:$S,"&gt;"&amp;BY$5,Fluxo!$S:$S,"&lt;="&amp;BZ$5,Fluxo!$D:$D,$D46)</f>
        <v>0</v>
      </c>
      <c r="CA46" s="18">
        <f>SUMIFS(Fluxo!$N:$N,Fluxo!$S:$S,"&gt;"&amp;BZ$5,Fluxo!$S:$S,"&lt;="&amp;CA$5,Fluxo!$D:$D,$D46)</f>
        <v>0</v>
      </c>
      <c r="CB46" s="18">
        <f>SUMIFS(Fluxo!$N:$N,Fluxo!$S:$S,"&gt;"&amp;CA$5,Fluxo!$S:$S,"&lt;="&amp;CB$5,Fluxo!$D:$D,$D46)</f>
        <v>0</v>
      </c>
      <c r="CC46" s="18">
        <f>SUMIFS(Fluxo!$N:$N,Fluxo!$S:$S,"&gt;"&amp;CB$5,Fluxo!$S:$S,"&lt;="&amp;CC$5,Fluxo!$D:$D,$D46)</f>
        <v>0</v>
      </c>
      <c r="CD46" s="18">
        <f>SUMIFS(Fluxo!$N:$N,Fluxo!$S:$S,"&gt;"&amp;CC$5,Fluxo!$S:$S,"&lt;="&amp;CD$5,Fluxo!$D:$D,$D46)</f>
        <v>0</v>
      </c>
      <c r="CE46" s="18">
        <f>SUMIFS(Fluxo!$N:$N,Fluxo!$S:$S,"&gt;"&amp;CD$5,Fluxo!$S:$S,"&lt;="&amp;CE$5,Fluxo!$D:$D,$D46)</f>
        <v>0</v>
      </c>
      <c r="CF46" s="18">
        <f>SUMIFS(Fluxo!$N:$N,Fluxo!$S:$S,"&gt;"&amp;CE$5,Fluxo!$S:$S,"&lt;="&amp;CF$5,Fluxo!$D:$D,$D46)</f>
        <v>0</v>
      </c>
      <c r="CG46" s="18">
        <f>SUMIFS(Fluxo!$N:$N,Fluxo!$S:$S,"&gt;"&amp;CF$5,Fluxo!$S:$S,"&lt;="&amp;CG$5,Fluxo!$D:$D,$D46)</f>
        <v>0</v>
      </c>
      <c r="CH46" s="18">
        <f>SUMIFS(Fluxo!$N:$N,Fluxo!$S:$S,"&gt;"&amp;CG$5,Fluxo!$S:$S,"&lt;="&amp;CH$5,Fluxo!$D:$D,$D46)</f>
        <v>0</v>
      </c>
      <c r="CI46" s="18">
        <f>SUMIFS(Fluxo!$N:$N,Fluxo!$S:$S,"&gt;"&amp;CH$5,Fluxo!$S:$S,"&lt;="&amp;CI$5,Fluxo!$D:$D,$D46)</f>
        <v>0</v>
      </c>
      <c r="CJ46" s="18">
        <f>SUMIFS(Fluxo!$N:$N,Fluxo!$S:$S,"&gt;"&amp;CI$5,Fluxo!$S:$S,"&lt;="&amp;CJ$5,Fluxo!$D:$D,$D46)</f>
        <v>0</v>
      </c>
      <c r="CK46" s="18">
        <f>SUMIFS(Fluxo!$N:$N,Fluxo!$S:$S,"&gt;"&amp;CJ$5,Fluxo!$S:$S,"&lt;="&amp;CK$5,Fluxo!$D:$D,$D46)</f>
        <v>0</v>
      </c>
      <c r="CL46" s="18">
        <f>SUMIFS(Fluxo!$N:$N,Fluxo!$S:$S,"&gt;"&amp;CK$5,Fluxo!$S:$S,"&lt;="&amp;CL$5,Fluxo!$D:$D,$D46)</f>
        <v>0</v>
      </c>
      <c r="CM46" s="18">
        <f>SUMIFS(Fluxo!$N:$N,Fluxo!$S:$S,"&gt;"&amp;CL$5,Fluxo!$S:$S,"&lt;="&amp;CM$5,Fluxo!$D:$D,$D46)</f>
        <v>0</v>
      </c>
      <c r="CN46" s="18">
        <f>SUMIFS(Fluxo!$N:$N,Fluxo!$S:$S,"&gt;"&amp;CM$5,Fluxo!$S:$S,"&lt;="&amp;CN$5,Fluxo!$D:$D,$D46)</f>
        <v>0</v>
      </c>
      <c r="CO46" s="18">
        <f>SUMIFS(Fluxo!$N:$N,Fluxo!$S:$S,"&gt;"&amp;CN$5,Fluxo!$S:$S,"&lt;="&amp;CO$5,Fluxo!$D:$D,$D46)</f>
        <v>0</v>
      </c>
      <c r="CP46" s="18">
        <f>SUMIFS(Fluxo!$N:$N,Fluxo!$S:$S,"&gt;"&amp;CO$5,Fluxo!$S:$S,"&lt;="&amp;CP$5,Fluxo!$D:$D,$D46)</f>
        <v>0</v>
      </c>
      <c r="CQ46" s="18">
        <f>SUMIFS(Fluxo!$N:$N,Fluxo!$S:$S,"&gt;"&amp;CP$5,Fluxo!$S:$S,"&lt;="&amp;CQ$5,Fluxo!$D:$D,$D46)</f>
        <v>0</v>
      </c>
      <c r="CR46" s="18">
        <f>SUMIFS(Fluxo!$N:$N,Fluxo!$S:$S,"&gt;"&amp;CQ$5,Fluxo!$S:$S,"&lt;="&amp;CR$5,Fluxo!$D:$D,$D46)</f>
        <v>0</v>
      </c>
      <c r="CS46" s="18">
        <f>SUMIFS(Fluxo!$N:$N,Fluxo!$S:$S,"&gt;"&amp;CR$5,Fluxo!$S:$S,"&lt;="&amp;CS$5,Fluxo!$D:$D,$D46)</f>
        <v>0</v>
      </c>
      <c r="CT46" s="18">
        <f>SUMIFS(Fluxo!$N:$N,Fluxo!$S:$S,"&gt;"&amp;CS$5,Fluxo!$S:$S,"&lt;="&amp;CT$5,Fluxo!$D:$D,$D46)</f>
        <v>0</v>
      </c>
      <c r="CU46" s="18">
        <f>SUMIFS(Fluxo!$N:$N,Fluxo!$S:$S,"&gt;"&amp;CT$5,Fluxo!$S:$S,"&lt;="&amp;CU$5,Fluxo!$D:$D,$D46)</f>
        <v>0</v>
      </c>
      <c r="CV46" s="18">
        <f>SUMIFS(Fluxo!$N:$N,Fluxo!$S:$S,"&gt;"&amp;CU$5,Fluxo!$S:$S,"&lt;="&amp;CV$5,Fluxo!$D:$D,$D46)</f>
        <v>0</v>
      </c>
      <c r="CW46" s="18">
        <f>SUMIFS(Fluxo!$N:$N,Fluxo!$S:$S,"&gt;"&amp;CV$5,Fluxo!$S:$S,"&lt;="&amp;CW$5,Fluxo!$D:$D,$D46)</f>
        <v>0</v>
      </c>
      <c r="CX46" s="18">
        <f>SUMIFS(Fluxo!$N:$N,Fluxo!$S:$S,"&gt;"&amp;CW$5,Fluxo!$S:$S,"&lt;="&amp;CX$5,Fluxo!$D:$D,$D46)</f>
        <v>0</v>
      </c>
      <c r="CY46" s="18">
        <f>SUMIFS(Fluxo!$N:$N,Fluxo!$S:$S,"&gt;"&amp;CX$5,Fluxo!$S:$S,"&lt;="&amp;CY$5,Fluxo!$D:$D,$D46)</f>
        <v>0</v>
      </c>
      <c r="CZ46" s="18">
        <f>SUMIFS(Fluxo!$N:$N,Fluxo!$S:$S,"&gt;"&amp;CY$5,Fluxo!$S:$S,"&lt;="&amp;CZ$5,Fluxo!$D:$D,$D46)</f>
        <v>0</v>
      </c>
      <c r="DA46" s="18">
        <f>SUMIFS(Fluxo!$N:$N,Fluxo!$S:$S,"&gt;"&amp;CZ$5,Fluxo!$S:$S,"&lt;="&amp;DA$5,Fluxo!$D:$D,$D46)</f>
        <v>0</v>
      </c>
      <c r="DB46" s="18">
        <f>SUMIFS(Fluxo!$N:$N,Fluxo!$S:$S,"&gt;"&amp;DA$5,Fluxo!$S:$S,"&lt;="&amp;DB$5,Fluxo!$D:$D,$D46)</f>
        <v>0</v>
      </c>
      <c r="DC46" s="18">
        <f>SUMIFS(Fluxo!$N:$N,Fluxo!$S:$S,"&gt;"&amp;DB$5,Fluxo!$S:$S,"&lt;="&amp;DC$5,Fluxo!$D:$D,$D46)</f>
        <v>0</v>
      </c>
      <c r="DD46" s="18">
        <f>SUMIFS(Fluxo!$N:$N,Fluxo!$S:$S,"&gt;"&amp;DC$5,Fluxo!$S:$S,"&lt;="&amp;DD$5,Fluxo!$D:$D,$D46)</f>
        <v>0</v>
      </c>
      <c r="DE46" s="18">
        <f>SUMIFS(Fluxo!$N:$N,Fluxo!$S:$S,"&gt;"&amp;DD$5,Fluxo!$S:$S,"&lt;="&amp;DE$5,Fluxo!$D:$D,$D46)</f>
        <v>0</v>
      </c>
      <c r="DF46" s="18">
        <f>SUMIFS(Fluxo!$N:$N,Fluxo!$S:$S,"&gt;"&amp;DE$5,Fluxo!$S:$S,"&lt;="&amp;DF$5,Fluxo!$D:$D,$D46)</f>
        <v>0</v>
      </c>
      <c r="DG46" s="18">
        <f>SUMIFS(Fluxo!$N:$N,Fluxo!$S:$S,"&gt;"&amp;DF$5,Fluxo!$S:$S,"&lt;="&amp;DG$5,Fluxo!$D:$D,$D46)</f>
        <v>0</v>
      </c>
      <c r="DH46" s="18">
        <f>SUMIFS(Fluxo!$N:$N,Fluxo!$S:$S,"&gt;"&amp;DG$5,Fluxo!$S:$S,"&lt;="&amp;DH$5,Fluxo!$D:$D,$D46)</f>
        <v>0</v>
      </c>
      <c r="DI46" s="18">
        <f>SUMIFS(Fluxo!$N:$N,Fluxo!$S:$S,"&gt;"&amp;DH$5,Fluxo!$S:$S,"&lt;="&amp;DI$5,Fluxo!$D:$D,$D46)</f>
        <v>0</v>
      </c>
      <c r="DJ46" s="18">
        <f>SUMIFS(Fluxo!$N:$N,Fluxo!$S:$S,"&gt;"&amp;DI$5,Fluxo!$S:$S,"&lt;="&amp;DJ$5,Fluxo!$D:$D,$D46)</f>
        <v>0</v>
      </c>
      <c r="DK46" s="18">
        <f>SUMIFS(Fluxo!$N:$N,Fluxo!$S:$S,"&gt;"&amp;DJ$5,Fluxo!$S:$S,"&lt;="&amp;DK$5,Fluxo!$D:$D,$D46)</f>
        <v>0</v>
      </c>
      <c r="DL46" s="18">
        <f>SUMIFS(Fluxo!$N:$N,Fluxo!$S:$S,"&gt;"&amp;DK$5,Fluxo!$S:$S,"&lt;="&amp;DL$5,Fluxo!$D:$D,$D46)</f>
        <v>0</v>
      </c>
      <c r="DM46" s="18">
        <f>SUMIFS(Fluxo!$N:$N,Fluxo!$S:$S,"&gt;"&amp;DL$5,Fluxo!$S:$S,"&lt;="&amp;DM$5,Fluxo!$D:$D,$D46)</f>
        <v>0</v>
      </c>
      <c r="DN46" s="18">
        <f>SUMIFS(Fluxo!$N:$N,Fluxo!$S:$S,"&gt;"&amp;DM$5,Fluxo!$S:$S,"&lt;="&amp;DN$5,Fluxo!$D:$D,$D46)</f>
        <v>0</v>
      </c>
      <c r="DO46" s="18">
        <f>SUMIFS(Fluxo!$N:$N,Fluxo!$S:$S,"&gt;"&amp;DN$5,Fluxo!$S:$S,"&lt;="&amp;DO$5,Fluxo!$D:$D,$D46)</f>
        <v>0</v>
      </c>
      <c r="DP46" s="18">
        <f>SUMIFS(Fluxo!$N:$N,Fluxo!$S:$S,"&gt;"&amp;DO$5,Fluxo!$S:$S,"&lt;="&amp;DP$5,Fluxo!$D:$D,$D46)</f>
        <v>0</v>
      </c>
      <c r="DQ46" s="18">
        <f>SUMIFS(Fluxo!$N:$N,Fluxo!$S:$S,"&gt;"&amp;DP$5,Fluxo!$S:$S,"&lt;="&amp;DQ$5,Fluxo!$D:$D,$D46)</f>
        <v>0</v>
      </c>
      <c r="DR46" s="18">
        <f>SUMIFS(Fluxo!$N:$N,Fluxo!$S:$S,"&gt;"&amp;DQ$5,Fluxo!$S:$S,"&lt;="&amp;DR$5,Fluxo!$D:$D,$D46)</f>
        <v>0</v>
      </c>
      <c r="DS46" s="18">
        <f>SUMIFS(Fluxo!$N:$N,Fluxo!$S:$S,"&gt;"&amp;DR$5,Fluxo!$S:$S,"&lt;="&amp;DS$5,Fluxo!$D:$D,$D46)</f>
        <v>0</v>
      </c>
      <c r="DT46" s="18">
        <f>SUMIFS(Fluxo!$N:$N,Fluxo!$S:$S,"&gt;"&amp;DS$5,Fluxo!$S:$S,"&lt;="&amp;DT$5,Fluxo!$D:$D,$D46)</f>
        <v>0</v>
      </c>
      <c r="DU46" s="18">
        <f>SUMIFS(Fluxo!$N:$N,Fluxo!$S:$S,"&gt;"&amp;DT$5,Fluxo!$S:$S,"&lt;="&amp;DU$5,Fluxo!$D:$D,$D46)</f>
        <v>0</v>
      </c>
      <c r="DV46" s="18">
        <f>SUMIFS(Fluxo!$N:$N,Fluxo!$S:$S,"&gt;"&amp;DU$5,Fluxo!$S:$S,"&lt;="&amp;DV$5,Fluxo!$D:$D,$D46)</f>
        <v>0</v>
      </c>
      <c r="DW46" s="18">
        <f>SUMIFS(Fluxo!$N:$N,Fluxo!$S:$S,"&gt;"&amp;DV$5,Fluxo!$S:$S,"&lt;="&amp;DW$5,Fluxo!$D:$D,$D46)</f>
        <v>0</v>
      </c>
      <c r="DX46" s="18">
        <f>SUMIFS(Fluxo!$N:$N,Fluxo!$S:$S,"&gt;"&amp;DW$5,Fluxo!$S:$S,"&lt;="&amp;DX$5,Fluxo!$D:$D,$D46)</f>
        <v>0</v>
      </c>
      <c r="DY46" s="18">
        <f>SUMIFS(Fluxo!$N:$N,Fluxo!$S:$S,"&gt;"&amp;DX$5,Fluxo!$S:$S,"&lt;="&amp;DY$5,Fluxo!$D:$D,$D46)</f>
        <v>0</v>
      </c>
      <c r="DZ46" s="18">
        <f>SUMIFS(Fluxo!$N:$N,Fluxo!$S:$S,"&gt;"&amp;DY$5,Fluxo!$S:$S,"&lt;="&amp;DZ$5,Fluxo!$D:$D,$D46)</f>
        <v>0</v>
      </c>
      <c r="EA46" s="18">
        <f>SUMIFS(Fluxo!$N:$N,Fluxo!$S:$S,"&gt;"&amp;DZ$5,Fluxo!$S:$S,"&lt;="&amp;EA$5,Fluxo!$D:$D,$D46)</f>
        <v>0</v>
      </c>
      <c r="EB46" s="18">
        <f>SUMIFS(Fluxo!$N:$N,Fluxo!$S:$S,"&gt;"&amp;EA$5,Fluxo!$S:$S,"&lt;="&amp;EB$5,Fluxo!$D:$D,$D46)</f>
        <v>0</v>
      </c>
      <c r="EC46" s="18">
        <f>SUMIFS(Fluxo!$N:$N,Fluxo!$S:$S,"&gt;"&amp;EB$5,Fluxo!$S:$S,"&lt;="&amp;EC$5,Fluxo!$D:$D,$D46)</f>
        <v>0</v>
      </c>
      <c r="ED46" s="18">
        <f>SUMIFS(Fluxo!$N:$N,Fluxo!$S:$S,"&gt;"&amp;EC$5,Fluxo!$S:$S,"&lt;="&amp;ED$5,Fluxo!$D:$D,$D46)</f>
        <v>0</v>
      </c>
      <c r="EE46" s="18">
        <f>SUMIFS(Fluxo!$N:$N,Fluxo!$S:$S,"&gt;"&amp;ED$5,Fluxo!$S:$S,"&lt;="&amp;EE$5,Fluxo!$D:$D,$D46)</f>
        <v>0</v>
      </c>
      <c r="EF46" s="18">
        <f>SUMIFS(Fluxo!$N:$N,Fluxo!$S:$S,"&gt;"&amp;EE$5,Fluxo!$S:$S,"&lt;="&amp;EF$5,Fluxo!$D:$D,$D46)</f>
        <v>0</v>
      </c>
      <c r="EG46" s="18">
        <f>SUMIFS(Fluxo!$N:$N,Fluxo!$S:$S,"&gt;"&amp;EF$5,Fluxo!$S:$S,"&lt;="&amp;EG$5,Fluxo!$D:$D,$D46)</f>
        <v>0</v>
      </c>
      <c r="EH46" s="18">
        <f>SUMIFS(Fluxo!$N:$N,Fluxo!$S:$S,"&gt;"&amp;EG$5,Fluxo!$S:$S,"&lt;="&amp;EH$5,Fluxo!$D:$D,$D46)</f>
        <v>0</v>
      </c>
      <c r="EI46" s="18">
        <f>SUMIFS(Fluxo!$N:$N,Fluxo!$S:$S,"&gt;"&amp;EH$5,Fluxo!$S:$S,"&lt;="&amp;EI$5,Fluxo!$D:$D,$D46)</f>
        <v>0</v>
      </c>
      <c r="EJ46" s="18">
        <f>SUMIFS(Fluxo!$N:$N,Fluxo!$S:$S,"&gt;"&amp;EI$5,Fluxo!$S:$S,"&lt;="&amp;EJ$5,Fluxo!$D:$D,$D46)</f>
        <v>0</v>
      </c>
      <c r="EK46" s="18">
        <f>SUMIFS(Fluxo!$N:$N,Fluxo!$S:$S,"&gt;"&amp;EJ$5,Fluxo!$S:$S,"&lt;="&amp;EK$5,Fluxo!$D:$D,$D46)</f>
        <v>0</v>
      </c>
      <c r="EL46" s="18">
        <f>SUMIFS(Fluxo!$N:$N,Fluxo!$S:$S,"&gt;"&amp;EK$5,Fluxo!$S:$S,"&lt;="&amp;EL$5,Fluxo!$D:$D,$D46)</f>
        <v>0</v>
      </c>
      <c r="EM46" s="18">
        <f>SUMIFS(Fluxo!$N:$N,Fluxo!$S:$S,"&gt;"&amp;EL$5,Fluxo!$S:$S,"&lt;="&amp;EM$5,Fluxo!$D:$D,$D46)</f>
        <v>0</v>
      </c>
      <c r="EN46" s="18">
        <f>SUMIFS(Fluxo!$N:$N,Fluxo!$S:$S,"&gt;"&amp;EM$5,Fluxo!$S:$S,"&lt;="&amp;EN$5,Fluxo!$D:$D,$D46)</f>
        <v>0</v>
      </c>
      <c r="EO46" s="18">
        <f>SUMIFS(Fluxo!$N:$N,Fluxo!$S:$S,"&gt;"&amp;EN$5,Fluxo!$S:$S,"&lt;="&amp;EO$5,Fluxo!$D:$D,$D46)</f>
        <v>0</v>
      </c>
      <c r="EP46" s="18">
        <f>SUMIFS(Fluxo!$N:$N,Fluxo!$S:$S,"&gt;"&amp;EO$5,Fluxo!$S:$S,"&lt;="&amp;EP$5,Fluxo!$D:$D,$D46)</f>
        <v>0</v>
      </c>
      <c r="EQ46" s="18">
        <f>SUMIFS(Fluxo!$N:$N,Fluxo!$S:$S,"&gt;"&amp;EP$5,Fluxo!$S:$S,"&lt;="&amp;EQ$5,Fluxo!$D:$D,$D46)</f>
        <v>0</v>
      </c>
      <c r="ER46" s="18">
        <f>SUMIFS(Fluxo!$N:$N,Fluxo!$S:$S,"&gt;"&amp;EQ$5,Fluxo!$S:$S,"&lt;="&amp;ER$5,Fluxo!$D:$D,$D46)</f>
        <v>0</v>
      </c>
      <c r="ES46" s="18">
        <f>SUMIFS(Fluxo!$N:$N,Fluxo!$S:$S,"&gt;"&amp;ER$5,Fluxo!$S:$S,"&lt;="&amp;ES$5,Fluxo!$D:$D,$D46)</f>
        <v>0</v>
      </c>
      <c r="ET46" s="18">
        <f>SUMIFS(Fluxo!$N:$N,Fluxo!$S:$S,"&gt;"&amp;ES$5,Fluxo!$S:$S,"&lt;="&amp;ET$5,Fluxo!$D:$D,$D46)</f>
        <v>0</v>
      </c>
      <c r="EU46" s="18">
        <f>SUMIFS(Fluxo!$N:$N,Fluxo!$S:$S,"&gt;"&amp;ET$5,Fluxo!$S:$S,"&lt;="&amp;EU$5,Fluxo!$D:$D,$D46)</f>
        <v>0</v>
      </c>
      <c r="EV46" s="18">
        <f>SUMIFS(Fluxo!$N:$N,Fluxo!$S:$S,"&gt;"&amp;EU$5,Fluxo!$S:$S,"&lt;="&amp;EV$5,Fluxo!$D:$D,$D46)</f>
        <v>0</v>
      </c>
      <c r="EW46" s="18">
        <f>SUMIFS(Fluxo!$N:$N,Fluxo!$S:$S,"&gt;"&amp;EV$5,Fluxo!$S:$S,"&lt;="&amp;EW$5,Fluxo!$D:$D,$D46)</f>
        <v>0</v>
      </c>
      <c r="EX46" s="18">
        <f>SUMIFS(Fluxo!$N:$N,Fluxo!$S:$S,"&gt;"&amp;EW$5,Fluxo!$S:$S,"&lt;="&amp;EX$5,Fluxo!$D:$D,$D46)</f>
        <v>0</v>
      </c>
      <c r="EY46" s="18">
        <f>SUMIFS(Fluxo!$N:$N,Fluxo!$S:$S,"&gt;"&amp;EX$5,Fluxo!$S:$S,"&lt;="&amp;EY$5,Fluxo!$D:$D,$D46)</f>
        <v>0</v>
      </c>
      <c r="EZ46" s="18">
        <f>SUMIFS(Fluxo!$N:$N,Fluxo!$S:$S,"&gt;"&amp;EY$5,Fluxo!$S:$S,"&lt;="&amp;EZ$5,Fluxo!$D:$D,$D46)</f>
        <v>0</v>
      </c>
      <c r="FA46" s="18">
        <f>SUMIFS(Fluxo!$N:$N,Fluxo!$S:$S,"&gt;"&amp;EZ$5,Fluxo!$S:$S,"&lt;="&amp;FA$5,Fluxo!$D:$D,$D46)</f>
        <v>0</v>
      </c>
      <c r="FB46" s="18">
        <f>SUMIFS(Fluxo!$N:$N,Fluxo!$S:$S,"&gt;"&amp;FA$5,Fluxo!$S:$S,"&lt;="&amp;FB$5,Fluxo!$D:$D,$D46)</f>
        <v>0</v>
      </c>
      <c r="FC46" s="18">
        <f>SUMIFS(Fluxo!$N:$N,Fluxo!$S:$S,"&gt;"&amp;FB$5,Fluxo!$S:$S,"&lt;="&amp;FC$5,Fluxo!$D:$D,$D46)</f>
        <v>0</v>
      </c>
      <c r="FD46" s="18">
        <f>SUMIFS(Fluxo!$N:$N,Fluxo!$S:$S,"&gt;"&amp;FC$5,Fluxo!$S:$S,"&lt;="&amp;FD$5,Fluxo!$D:$D,$D46)</f>
        <v>0</v>
      </c>
      <c r="FE46" s="18">
        <f>SUMIFS(Fluxo!$N:$N,Fluxo!$S:$S,"&gt;"&amp;FD$5,Fluxo!$S:$S,"&lt;="&amp;FE$5,Fluxo!$D:$D,$D46)</f>
        <v>0</v>
      </c>
      <c r="FF46" s="18">
        <f>SUMIFS(Fluxo!$N:$N,Fluxo!$S:$S,"&gt;"&amp;FE$5,Fluxo!$S:$S,"&lt;="&amp;FF$5,Fluxo!$D:$D,$D46)</f>
        <v>0</v>
      </c>
      <c r="FG46" s="18">
        <f>SUMIFS(Fluxo!$N:$N,Fluxo!$S:$S,"&gt;"&amp;FF$5,Fluxo!$S:$S,"&lt;="&amp;FG$5,Fluxo!$D:$D,$D46)</f>
        <v>0</v>
      </c>
      <c r="FH46" s="18">
        <f>SUMIFS(Fluxo!$N:$N,Fluxo!$S:$S,"&gt;"&amp;FG$5,Fluxo!$S:$S,"&lt;="&amp;FH$5,Fluxo!$D:$D,$D46)</f>
        <v>0</v>
      </c>
      <c r="FI46" s="18">
        <f>SUMIFS(Fluxo!$N:$N,Fluxo!$S:$S,"&gt;"&amp;FH$5,Fluxo!$S:$S,"&lt;="&amp;FI$5,Fluxo!$D:$D,$D46)</f>
        <v>0</v>
      </c>
      <c r="FJ46" s="18">
        <f>SUMIFS(Fluxo!$N:$N,Fluxo!$S:$S,"&gt;"&amp;FI$5,Fluxo!$S:$S,"&lt;="&amp;FJ$5,Fluxo!$D:$D,$D46)</f>
        <v>0</v>
      </c>
      <c r="FK46" s="18">
        <f>SUMIFS(Fluxo!$N:$N,Fluxo!$S:$S,"&gt;"&amp;FJ$5,Fluxo!$S:$S,"&lt;="&amp;FK$5,Fluxo!$D:$D,$D46)</f>
        <v>0</v>
      </c>
      <c r="FL46" s="18">
        <f>SUMIFS(Fluxo!$N:$N,Fluxo!$S:$S,"&gt;"&amp;FK$5,Fluxo!$S:$S,"&lt;="&amp;FL$5,Fluxo!$D:$D,$D46)</f>
        <v>0</v>
      </c>
      <c r="FM46" s="18">
        <f>SUMIFS(Fluxo!$N:$N,Fluxo!$S:$S,"&gt;"&amp;FL$5,Fluxo!$S:$S,"&lt;="&amp;FM$5,Fluxo!$D:$D,$D46)</f>
        <v>0</v>
      </c>
      <c r="FN46" s="18">
        <f>SUMIFS(Fluxo!$N:$N,Fluxo!$S:$S,"&gt;"&amp;FM$5,Fluxo!$S:$S,"&lt;="&amp;FN$5,Fluxo!$D:$D,$D46)</f>
        <v>0</v>
      </c>
      <c r="FO46" s="18">
        <f>SUMIFS(Fluxo!$N:$N,Fluxo!$S:$S,"&gt;"&amp;FN$5,Fluxo!$S:$S,"&lt;="&amp;FO$5,Fluxo!$D:$D,$D46)</f>
        <v>0</v>
      </c>
      <c r="FP46" s="18">
        <f>SUMIFS(Fluxo!$N:$N,Fluxo!$S:$S,"&gt;"&amp;FO$5,Fluxo!$S:$S,"&lt;="&amp;FP$5,Fluxo!$D:$D,$D46)</f>
        <v>0</v>
      </c>
      <c r="FQ46" s="18">
        <f>SUMIFS(Fluxo!$N:$N,Fluxo!$S:$S,"&gt;"&amp;FP$5,Fluxo!$S:$S,"&lt;="&amp;FQ$5,Fluxo!$D:$D,$D46)</f>
        <v>0</v>
      </c>
      <c r="FR46" s="18">
        <f>SUMIFS(Fluxo!$N:$N,Fluxo!$S:$S,"&gt;"&amp;FQ$5,Fluxo!$S:$S,"&lt;="&amp;FR$5,Fluxo!$D:$D,$D46)</f>
        <v>0</v>
      </c>
      <c r="FS46" s="18">
        <f>SUMIFS(Fluxo!$N:$N,Fluxo!$S:$S,"&gt;"&amp;FR$5,Fluxo!$S:$S,"&lt;="&amp;FS$5,Fluxo!$D:$D,$D46)</f>
        <v>0</v>
      </c>
      <c r="FT46" s="18">
        <f>SUMIFS(Fluxo!$N:$N,Fluxo!$S:$S,"&gt;"&amp;FS$5,Fluxo!$S:$S,"&lt;="&amp;FT$5,Fluxo!$D:$D,$D46)</f>
        <v>0</v>
      </c>
      <c r="FU46" s="18">
        <f>SUMIFS(Fluxo!$N:$N,Fluxo!$S:$S,"&gt;"&amp;FT$5,Fluxo!$S:$S,"&lt;="&amp;FU$5,Fluxo!$D:$D,$D46)</f>
        <v>0</v>
      </c>
      <c r="FV46" s="18">
        <f>SUMIFS(Fluxo!$N:$N,Fluxo!$S:$S,"&gt;"&amp;FU$5,Fluxo!$S:$S,"&lt;="&amp;FV$5,Fluxo!$D:$D,$D46)</f>
        <v>0</v>
      </c>
      <c r="FW46" s="18">
        <f>SUMIFS(Fluxo!$N:$N,Fluxo!$S:$S,"&gt;"&amp;FV$5,Fluxo!$S:$S,"&lt;="&amp;FW$5,Fluxo!$D:$D,$D46)</f>
        <v>0</v>
      </c>
      <c r="FX46" s="18">
        <f>SUMIFS(Fluxo!$N:$N,Fluxo!$S:$S,"&gt;"&amp;FW$5,Fluxo!$S:$S,"&lt;="&amp;FX$5,Fluxo!$D:$D,$D46)</f>
        <v>0</v>
      </c>
      <c r="FY46" s="18">
        <f>SUMIFS(Fluxo!$N:$N,Fluxo!$S:$S,"&gt;"&amp;FX$5,Fluxo!$S:$S,"&lt;="&amp;FY$5,Fluxo!$D:$D,$D46)</f>
        <v>0</v>
      </c>
      <c r="FZ46" s="18">
        <f>SUMIFS(Fluxo!$N:$N,Fluxo!$S:$S,"&gt;"&amp;FY$5,Fluxo!$S:$S,"&lt;="&amp;FZ$5,Fluxo!$D:$D,$D46)</f>
        <v>0</v>
      </c>
      <c r="GA46" s="18">
        <f>SUMIFS(Fluxo!$N:$N,Fluxo!$S:$S,"&gt;"&amp;FZ$5,Fluxo!$S:$S,"&lt;="&amp;GA$5,Fluxo!$D:$D,$D46)</f>
        <v>0</v>
      </c>
      <c r="GB46" s="18">
        <f>SUMIFS(Fluxo!$N:$N,Fluxo!$S:$S,"&gt;"&amp;GA$5,Fluxo!$S:$S,"&lt;="&amp;GB$5,Fluxo!$D:$D,$D46)</f>
        <v>0</v>
      </c>
      <c r="GC46" s="18">
        <f>SUMIFS(Fluxo!$N:$N,Fluxo!$S:$S,"&gt;"&amp;GB$5,Fluxo!$S:$S,"&lt;="&amp;GC$5,Fluxo!$D:$D,$D46)</f>
        <v>0</v>
      </c>
      <c r="GD46" s="18">
        <f>SUMIFS(Fluxo!$N:$N,Fluxo!$S:$S,"&gt;"&amp;GC$5,Fluxo!$S:$S,"&lt;="&amp;GD$5,Fluxo!$D:$D,$D46)</f>
        <v>0</v>
      </c>
      <c r="GE46" s="18">
        <f>SUMIFS(Fluxo!$N:$N,Fluxo!$S:$S,"&gt;"&amp;GD$5,Fluxo!$S:$S,"&lt;="&amp;GE$5,Fluxo!$D:$D,$D46)</f>
        <v>0</v>
      </c>
      <c r="GF46" s="18">
        <f>SUMIFS(Fluxo!$N:$N,Fluxo!$S:$S,"&gt;"&amp;GE$5,Fluxo!$S:$S,"&lt;="&amp;GF$5,Fluxo!$D:$D,$D46)</f>
        <v>0</v>
      </c>
      <c r="GG46" s="18">
        <f>SUMIFS(Fluxo!$N:$N,Fluxo!$S:$S,"&gt;"&amp;GF$5,Fluxo!$S:$S,"&lt;="&amp;GG$5,Fluxo!$D:$D,$D46)</f>
        <v>0</v>
      </c>
      <c r="GH46" s="18">
        <f>SUMIFS(Fluxo!$N:$N,Fluxo!$S:$S,"&gt;"&amp;GG$5,Fluxo!$S:$S,"&lt;="&amp;GH$5,Fluxo!$D:$D,$D46)</f>
        <v>0</v>
      </c>
      <c r="GI46" s="18">
        <f>SUMIFS(Fluxo!$N:$N,Fluxo!$S:$S,"&gt;"&amp;GH$5,Fluxo!$S:$S,"&lt;="&amp;GI$5,Fluxo!$D:$D,$D46)</f>
        <v>0</v>
      </c>
      <c r="GJ46" s="18">
        <f>SUMIFS(Fluxo!$N:$N,Fluxo!$S:$S,"&gt;"&amp;GI$5,Fluxo!$S:$S,"&lt;="&amp;GJ$5,Fluxo!$D:$D,$D46)</f>
        <v>0</v>
      </c>
      <c r="GK46" s="18">
        <f>SUMIFS(Fluxo!$N:$N,Fluxo!$S:$S,"&gt;"&amp;GJ$5,Fluxo!$S:$S,"&lt;="&amp;GK$5,Fluxo!$D:$D,$D46)</f>
        <v>0</v>
      </c>
      <c r="GL46" s="18">
        <f>SUMIFS(Fluxo!$N:$N,Fluxo!$S:$S,"&gt;"&amp;GK$5,Fluxo!$S:$S,"&lt;="&amp;GL$5,Fluxo!$D:$D,$D46)</f>
        <v>0</v>
      </c>
      <c r="GM46" s="18">
        <f>SUMIFS(Fluxo!$N:$N,Fluxo!$S:$S,"&gt;"&amp;GL$5,Fluxo!$S:$S,"&lt;="&amp;GM$5,Fluxo!$D:$D,$D46)</f>
        <v>0</v>
      </c>
      <c r="GN46" s="18">
        <f>SUMIFS(Fluxo!$N:$N,Fluxo!$S:$S,"&gt;"&amp;GM$5,Fluxo!$S:$S,"&lt;="&amp;GN$5,Fluxo!$D:$D,$D46)</f>
        <v>0</v>
      </c>
      <c r="GO46" s="18">
        <f>SUMIFS(Fluxo!$N:$N,Fluxo!$S:$S,"&gt;"&amp;GN$5,Fluxo!$S:$S,"&lt;="&amp;GO$5,Fluxo!$D:$D,$D46)</f>
        <v>0</v>
      </c>
      <c r="GP46" s="18">
        <f>SUMIFS(Fluxo!$N:$N,Fluxo!$S:$S,"&gt;"&amp;GO$5,Fluxo!$S:$S,"&lt;="&amp;GP$5,Fluxo!$D:$D,$D46)</f>
        <v>0</v>
      </c>
      <c r="GQ46" s="18">
        <f>SUMIFS(Fluxo!$N:$N,Fluxo!$S:$S,"&gt;"&amp;GP$5,Fluxo!$S:$S,"&lt;="&amp;GQ$5,Fluxo!$D:$D,$D46)</f>
        <v>0</v>
      </c>
      <c r="GR46" s="18">
        <f>SUMIFS(Fluxo!$N:$N,Fluxo!$S:$S,"&gt;"&amp;GQ$5,Fluxo!$S:$S,"&lt;="&amp;GR$5,Fluxo!$D:$D,$D46)</f>
        <v>0</v>
      </c>
      <c r="GS46" s="18">
        <f>SUMIFS(Fluxo!$N:$N,Fluxo!$S:$S,"&gt;"&amp;GR$5,Fluxo!$S:$S,"&lt;="&amp;GS$5,Fluxo!$D:$D,$D46)</f>
        <v>0</v>
      </c>
      <c r="GT46" s="18">
        <f>SUMIFS(Fluxo!$N:$N,Fluxo!$S:$S,"&gt;"&amp;GS$5,Fluxo!$S:$S,"&lt;="&amp;GT$5,Fluxo!$D:$D,$D46)</f>
        <v>0</v>
      </c>
      <c r="GU46" s="18">
        <f>SUMIFS(Fluxo!$N:$N,Fluxo!$S:$S,"&gt;"&amp;GT$5,Fluxo!$S:$S,"&lt;="&amp;GU$5,Fluxo!$D:$D,$D46)</f>
        <v>0</v>
      </c>
      <c r="GV46" s="18">
        <f>SUMIFS(Fluxo!$N:$N,Fluxo!$S:$S,"&gt;"&amp;GU$5,Fluxo!$S:$S,"&lt;="&amp;GV$5,Fluxo!$D:$D,$D46)</f>
        <v>0</v>
      </c>
      <c r="GW46" s="18">
        <f>SUMIFS(Fluxo!$N:$N,Fluxo!$S:$S,"&gt;"&amp;GV$5,Fluxo!$S:$S,"&lt;="&amp;GW$5,Fluxo!$D:$D,$D46)</f>
        <v>0</v>
      </c>
      <c r="GX46" s="18">
        <f>SUMIFS(Fluxo!$N:$N,Fluxo!$S:$S,"&gt;"&amp;GW$5,Fluxo!$S:$S,"&lt;="&amp;GX$5,Fluxo!$D:$D,$D46)</f>
        <v>0</v>
      </c>
      <c r="GY46" s="18">
        <f>SUMIFS(Fluxo!$N:$N,Fluxo!$S:$S,"&gt;"&amp;GX$5,Fluxo!$S:$S,"&lt;="&amp;GY$5,Fluxo!$D:$D,$D46)</f>
        <v>0</v>
      </c>
      <c r="GZ46" s="18">
        <f>SUMIFS(Fluxo!$N:$N,Fluxo!$S:$S,"&gt;"&amp;GY$5,Fluxo!$S:$S,"&lt;="&amp;GZ$5,Fluxo!$D:$D,$D46)</f>
        <v>0</v>
      </c>
      <c r="HA46" s="18">
        <f>SUMIFS(Fluxo!$N:$N,Fluxo!$S:$S,"&gt;"&amp;GZ$5,Fluxo!$S:$S,"&lt;="&amp;HA$5,Fluxo!$D:$D,$D46)</f>
        <v>0</v>
      </c>
      <c r="HB46" s="18">
        <f>SUMIFS(Fluxo!$N:$N,Fluxo!$S:$S,"&gt;"&amp;HA$5,Fluxo!$S:$S,"&lt;="&amp;HB$5,Fluxo!$D:$D,$D46)</f>
        <v>0</v>
      </c>
      <c r="HC46" s="18">
        <f>SUMIFS(Fluxo!$N:$N,Fluxo!$S:$S,"&gt;"&amp;HB$5,Fluxo!$S:$S,"&lt;="&amp;HC$5,Fluxo!$D:$D,$D46)</f>
        <v>0</v>
      </c>
      <c r="HD46" s="18">
        <f>SUMIFS(Fluxo!$N:$N,Fluxo!$S:$S,"&gt;"&amp;HC$5,Fluxo!$S:$S,"&lt;="&amp;HD$5,Fluxo!$D:$D,$D46)</f>
        <v>0</v>
      </c>
      <c r="HE46" s="18">
        <f>SUMIFS(Fluxo!$N:$N,Fluxo!$S:$S,"&gt;"&amp;HD$5,Fluxo!$S:$S,"&lt;="&amp;HE$5,Fluxo!$D:$D,$D46)</f>
        <v>0</v>
      </c>
      <c r="HF46" s="18">
        <f>SUMIFS(Fluxo!$N:$N,Fluxo!$S:$S,"&gt;"&amp;HE$5,Fluxo!$S:$S,"&lt;="&amp;HF$5,Fluxo!$D:$D,$D46)</f>
        <v>0</v>
      </c>
    </row>
    <row r="47" spans="1:214" s="16" customFormat="1">
      <c r="A47" s="20">
        <f t="shared" si="15"/>
        <v>37</v>
      </c>
      <c r="B47" s="140" t="str">
        <f>'Check Carteira'!C39</f>
        <v>E.1016.99.01.0112</v>
      </c>
      <c r="C47" s="19">
        <v>1</v>
      </c>
      <c r="D47" s="129" t="str">
        <f>'Check Carteira'!F39</f>
        <v>A-0112</v>
      </c>
      <c r="E47" s="21">
        <f>IFERROR(INDEX(Contratos!L:L,MATCH(D47,Contratos!R:R,0)),"")</f>
        <v>45168</v>
      </c>
      <c r="F47" s="139">
        <f>IFERROR(INDEX(Contratos!G:G,MATCH(D47,Contratos!R:R,0)),"")</f>
        <v>1097503.5</v>
      </c>
      <c r="G47" s="83" t="str">
        <f ca="1">IFERROR(XNPV(#REF!,OFFSET(J47,0,MATCH(EOMONTH(E47,0),$J$5:$HF$5,0)-1,1,COUNT($J$5:$HF$5)-MATCH(EOMONTH(E47,0),$J$5:$HF$5,0)+1),OFFSET($J$5,0,MATCH(EOMONTH(E47,0),$J$5:$HF$5,0)-1,1,COUNT($J$5:$HF$5)-MATCH(EOMONTH(E47,0),$J$5:$HF$5,0)+1)),"")</f>
        <v/>
      </c>
      <c r="H47" s="83">
        <f t="shared" si="16"/>
        <v>1148200.6700000002</v>
      </c>
      <c r="I47" s="18"/>
      <c r="J47" s="18">
        <f>SUMIFS(Fluxo!$N:$N,Fluxo!$S:$S,"&gt;"&amp;I$5,Fluxo!$S:$S,"&lt;="&amp;J$5,Fluxo!$D:$D,$D47)</f>
        <v>0</v>
      </c>
      <c r="K47" s="18">
        <f>SUMIFS(Fluxo!$N:$N,Fluxo!$S:$S,"&gt;"&amp;J$5,Fluxo!$S:$S,"&lt;="&amp;K$5,Fluxo!$D:$D,$D47)</f>
        <v>0</v>
      </c>
      <c r="L47" s="18">
        <f>SUMIFS(Fluxo!$N:$N,Fluxo!$S:$S,"&gt;"&amp;K$5,Fluxo!$S:$S,"&lt;="&amp;L$5,Fluxo!$D:$D,$D47)</f>
        <v>0</v>
      </c>
      <c r="M47" s="18">
        <f>SUMIFS(Fluxo!$N:$N,Fluxo!$S:$S,"&gt;"&amp;L$5,Fluxo!$S:$S,"&lt;="&amp;M$5,Fluxo!$D:$D,$D47)</f>
        <v>0</v>
      </c>
      <c r="N47" s="18">
        <f>SUMIFS(Fluxo!$N:$N,Fluxo!$S:$S,"&gt;"&amp;M$5,Fluxo!$S:$S,"&lt;="&amp;N$5,Fluxo!$D:$D,$D47)</f>
        <v>87963.45</v>
      </c>
      <c r="O47" s="18">
        <f>SUMIFS(Fluxo!$N:$N,Fluxo!$S:$S,"&gt;"&amp;N$5,Fluxo!$S:$S,"&lt;="&amp;O$5,Fluxo!$D:$D,$D47)</f>
        <v>20020.189999999999</v>
      </c>
      <c r="P47" s="18">
        <f>SUMIFS(Fluxo!$N:$N,Fluxo!$S:$S,"&gt;"&amp;O$5,Fluxo!$S:$S,"&lt;="&amp;P$5,Fluxo!$D:$D,$D47)</f>
        <v>20053.41</v>
      </c>
      <c r="Q47" s="18">
        <f>SUMIFS(Fluxo!$N:$N,Fluxo!$S:$S,"&gt;"&amp;P$5,Fluxo!$S:$S,"&lt;="&amp;Q$5,Fluxo!$D:$D,$D47)</f>
        <v>20122.060000000001</v>
      </c>
      <c r="R47" s="18">
        <f>SUMIFS(Fluxo!$N:$N,Fluxo!$S:$S,"&gt;"&amp;Q$5,Fluxo!$S:$S,"&lt;="&amp;R$5,Fluxo!$D:$D,$D47)</f>
        <v>5040.45</v>
      </c>
      <c r="S47" s="18">
        <f>SUMIFS(Fluxo!$N:$N,Fluxo!$S:$S,"&gt;"&amp;R$5,Fluxo!$S:$S,"&lt;="&amp;S$5,Fluxo!$D:$D,$D47)</f>
        <v>5043.91</v>
      </c>
      <c r="T47" s="18">
        <f>SUMIFS(Fluxo!$N:$N,Fluxo!$S:$S,"&gt;"&amp;S$5,Fluxo!$S:$S,"&lt;="&amp;T$5,Fluxo!$D:$D,$D47)</f>
        <v>5059.37</v>
      </c>
      <c r="U47" s="18">
        <f>SUMIFS(Fluxo!$N:$N,Fluxo!$S:$S,"&gt;"&amp;T$5,Fluxo!$S:$S,"&lt;="&amp;U$5,Fluxo!$D:$D,$D47)</f>
        <v>5073.03</v>
      </c>
      <c r="V47" s="18">
        <f>SUMIFS(Fluxo!$N:$N,Fluxo!$S:$S,"&gt;"&amp;U$5,Fluxo!$S:$S,"&lt;="&amp;V$5,Fluxo!$D:$D,$D47)</f>
        <v>5079.7</v>
      </c>
      <c r="W47" s="18">
        <f>SUMIFS(Fluxo!$N:$N,Fluxo!$S:$S,"&gt;"&amp;V$5,Fluxo!$S:$S,"&lt;="&amp;W$5,Fluxo!$D:$D,$D47)</f>
        <v>5093.8999999999996</v>
      </c>
      <c r="X47" s="18">
        <f>SUMIFS(Fluxo!$N:$N,Fluxo!$S:$S,"&gt;"&amp;W$5,Fluxo!$S:$S,"&lt;="&amp;X$5,Fluxo!$D:$D,$D47)</f>
        <v>10240.34</v>
      </c>
      <c r="Y47" s="18">
        <f>SUMIFS(Fluxo!$N:$N,Fluxo!$S:$S,"&gt;"&amp;X$5,Fluxo!$S:$S,"&lt;="&amp;Y$5,Fluxo!$D:$D,$D47)</f>
        <v>5164.32</v>
      </c>
      <c r="Z47" s="18">
        <f>SUMIFS(Fluxo!$N:$N,Fluxo!$S:$S,"&gt;"&amp;Y$5,Fluxo!$S:$S,"&lt;="&amp;Z$5,Fluxo!$D:$D,$D47)</f>
        <v>5201.2299999999996</v>
      </c>
      <c r="AA47" s="18">
        <f>SUMIFS(Fluxo!$N:$N,Fluxo!$S:$S,"&gt;"&amp;Z$5,Fluxo!$S:$S,"&lt;="&amp;AA$5,Fluxo!$D:$D,$D47)</f>
        <v>5238.84</v>
      </c>
      <c r="AB47" s="18">
        <f>SUMIFS(Fluxo!$N:$N,Fluxo!$S:$S,"&gt;"&amp;AA$5,Fluxo!$S:$S,"&lt;="&amp;AB$5,Fluxo!$D:$D,$D47)</f>
        <v>5275.37</v>
      </c>
      <c r="AC47" s="18">
        <f>SUMIFS(Fluxo!$N:$N,Fluxo!$S:$S,"&gt;"&amp;AB$5,Fluxo!$S:$S,"&lt;="&amp;AC$5,Fluxo!$D:$D,$D47)</f>
        <v>5275.37</v>
      </c>
      <c r="AD47" s="18">
        <f>SUMIFS(Fluxo!$N:$N,Fluxo!$S:$S,"&gt;"&amp;AC$5,Fluxo!$S:$S,"&lt;="&amp;AD$5,Fluxo!$D:$D,$D47)</f>
        <v>10550.74</v>
      </c>
      <c r="AE47" s="18">
        <f>SUMIFS(Fluxo!$N:$N,Fluxo!$S:$S,"&gt;"&amp;AD$5,Fluxo!$S:$S,"&lt;="&amp;AE$5,Fluxo!$D:$D,$D47)</f>
        <v>5275.37</v>
      </c>
      <c r="AF47" s="18">
        <f>SUMIFS(Fluxo!$N:$N,Fluxo!$S:$S,"&gt;"&amp;AE$5,Fluxo!$S:$S,"&lt;="&amp;AF$5,Fluxo!$D:$D,$D47)</f>
        <v>5275.37</v>
      </c>
      <c r="AG47" s="18">
        <f>SUMIFS(Fluxo!$N:$N,Fluxo!$S:$S,"&gt;"&amp;AF$5,Fluxo!$S:$S,"&lt;="&amp;AG$5,Fluxo!$D:$D,$D47)</f>
        <v>5275.37</v>
      </c>
      <c r="AH47" s="18">
        <f>SUMIFS(Fluxo!$N:$N,Fluxo!$S:$S,"&gt;"&amp;AG$5,Fluxo!$S:$S,"&lt;="&amp;AH$5,Fluxo!$D:$D,$D47)</f>
        <v>5275.37</v>
      </c>
      <c r="AI47" s="18">
        <f>SUMIFS(Fluxo!$N:$N,Fluxo!$S:$S,"&gt;"&amp;AH$5,Fluxo!$S:$S,"&lt;="&amp;AI$5,Fluxo!$D:$D,$D47)</f>
        <v>5275.37</v>
      </c>
      <c r="AJ47" s="18">
        <f>SUMIFS(Fluxo!$N:$N,Fluxo!$S:$S,"&gt;"&amp;AI$5,Fluxo!$S:$S,"&lt;="&amp;AJ$5,Fluxo!$D:$D,$D47)</f>
        <v>10550.74</v>
      </c>
      <c r="AK47" s="18">
        <f>SUMIFS(Fluxo!$N:$N,Fluxo!$S:$S,"&gt;"&amp;AJ$5,Fluxo!$S:$S,"&lt;="&amp;AK$5,Fluxo!$D:$D,$D47)</f>
        <v>5275.37</v>
      </c>
      <c r="AL47" s="18">
        <f>SUMIFS(Fluxo!$N:$N,Fluxo!$S:$S,"&gt;"&amp;AK$5,Fluxo!$S:$S,"&lt;="&amp;AL$5,Fluxo!$D:$D,$D47)</f>
        <v>5275.37</v>
      </c>
      <c r="AM47" s="18">
        <f>SUMIFS(Fluxo!$N:$N,Fluxo!$S:$S,"&gt;"&amp;AL$5,Fluxo!$S:$S,"&lt;="&amp;AM$5,Fluxo!$D:$D,$D47)</f>
        <v>5275.37</v>
      </c>
      <c r="AN47" s="18">
        <f>SUMIFS(Fluxo!$N:$N,Fluxo!$S:$S,"&gt;"&amp;AM$5,Fluxo!$S:$S,"&lt;="&amp;AN$5,Fluxo!$D:$D,$D47)</f>
        <v>5275.37</v>
      </c>
      <c r="AO47" s="18">
        <f>SUMIFS(Fluxo!$N:$N,Fluxo!$S:$S,"&gt;"&amp;AN$5,Fluxo!$S:$S,"&lt;="&amp;AO$5,Fluxo!$D:$D,$D47)</f>
        <v>5275.37</v>
      </c>
      <c r="AP47" s="18">
        <f>SUMIFS(Fluxo!$N:$N,Fluxo!$S:$S,"&gt;"&amp;AO$5,Fluxo!$S:$S,"&lt;="&amp;AP$5,Fluxo!$D:$D,$D47)</f>
        <v>10550.74</v>
      </c>
      <c r="AQ47" s="18">
        <f>SUMIFS(Fluxo!$N:$N,Fluxo!$S:$S,"&gt;"&amp;AP$5,Fluxo!$S:$S,"&lt;="&amp;AQ$5,Fluxo!$D:$D,$D47)</f>
        <v>5275.37</v>
      </c>
      <c r="AR47" s="18">
        <f>SUMIFS(Fluxo!$N:$N,Fluxo!$S:$S,"&gt;"&amp;AQ$5,Fluxo!$S:$S,"&lt;="&amp;AR$5,Fluxo!$D:$D,$D47)</f>
        <v>5275.37</v>
      </c>
      <c r="AS47" s="18">
        <f>SUMIFS(Fluxo!$N:$N,Fluxo!$S:$S,"&gt;"&amp;AR$5,Fluxo!$S:$S,"&lt;="&amp;AS$5,Fluxo!$D:$D,$D47)</f>
        <v>5275.37</v>
      </c>
      <c r="AT47" s="18">
        <f>SUMIFS(Fluxo!$N:$N,Fluxo!$S:$S,"&gt;"&amp;AS$5,Fluxo!$S:$S,"&lt;="&amp;AT$5,Fluxo!$D:$D,$D47)</f>
        <v>63304.480000000003</v>
      </c>
      <c r="AU47" s="18">
        <f>SUMIFS(Fluxo!$N:$N,Fluxo!$S:$S,"&gt;"&amp;AT$5,Fluxo!$S:$S,"&lt;="&amp;AU$5,Fluxo!$D:$D,$D47)</f>
        <v>769043.92</v>
      </c>
      <c r="AV47" s="18">
        <f>SUMIFS(Fluxo!$N:$N,Fluxo!$S:$S,"&gt;"&amp;AU$5,Fluxo!$S:$S,"&lt;="&amp;AV$5,Fluxo!$D:$D,$D47)</f>
        <v>0</v>
      </c>
      <c r="AW47" s="18">
        <f>SUMIFS(Fluxo!$N:$N,Fluxo!$S:$S,"&gt;"&amp;AV$5,Fluxo!$S:$S,"&lt;="&amp;AW$5,Fluxo!$D:$D,$D47)</f>
        <v>0</v>
      </c>
      <c r="AX47" s="18">
        <f>SUMIFS(Fluxo!$N:$N,Fluxo!$S:$S,"&gt;"&amp;AW$5,Fluxo!$S:$S,"&lt;="&amp;AX$5,Fluxo!$D:$D,$D47)</f>
        <v>675.3</v>
      </c>
      <c r="AY47" s="18">
        <f>SUMIFS(Fluxo!$N:$N,Fluxo!$S:$S,"&gt;"&amp;AX$5,Fluxo!$S:$S,"&lt;="&amp;AY$5,Fluxo!$D:$D,$D47)</f>
        <v>0</v>
      </c>
      <c r="AZ47" s="18">
        <f>SUMIFS(Fluxo!$N:$N,Fluxo!$S:$S,"&gt;"&amp;AY$5,Fluxo!$S:$S,"&lt;="&amp;AZ$5,Fluxo!$D:$D,$D47)</f>
        <v>0</v>
      </c>
      <c r="BA47" s="18">
        <f>SUMIFS(Fluxo!$N:$N,Fluxo!$S:$S,"&gt;"&amp;AZ$5,Fluxo!$S:$S,"&lt;="&amp;BA$5,Fluxo!$D:$D,$D47)</f>
        <v>0</v>
      </c>
      <c r="BB47" s="18">
        <f>SUMIFS(Fluxo!$N:$N,Fluxo!$S:$S,"&gt;"&amp;BA$5,Fluxo!$S:$S,"&lt;="&amp;BB$5,Fluxo!$D:$D,$D47)</f>
        <v>0</v>
      </c>
      <c r="BC47" s="18">
        <f>SUMIFS(Fluxo!$N:$N,Fluxo!$S:$S,"&gt;"&amp;BB$5,Fluxo!$S:$S,"&lt;="&amp;BC$5,Fluxo!$D:$D,$D47)</f>
        <v>0</v>
      </c>
      <c r="BD47" s="18">
        <f>SUMIFS(Fluxo!$N:$N,Fluxo!$S:$S,"&gt;"&amp;BC$5,Fluxo!$S:$S,"&lt;="&amp;BD$5,Fluxo!$D:$D,$D47)</f>
        <v>0</v>
      </c>
      <c r="BE47" s="18">
        <f>SUMIFS(Fluxo!$N:$N,Fluxo!$S:$S,"&gt;"&amp;BD$5,Fluxo!$S:$S,"&lt;="&amp;BE$5,Fluxo!$D:$D,$D47)</f>
        <v>0</v>
      </c>
      <c r="BF47" s="18">
        <f>SUMIFS(Fluxo!$N:$N,Fluxo!$S:$S,"&gt;"&amp;BE$5,Fluxo!$S:$S,"&lt;="&amp;BF$5,Fluxo!$D:$D,$D47)</f>
        <v>0</v>
      </c>
      <c r="BG47" s="18">
        <f>SUMIFS(Fluxo!$N:$N,Fluxo!$S:$S,"&gt;"&amp;BF$5,Fluxo!$S:$S,"&lt;="&amp;BG$5,Fluxo!$D:$D,$D47)</f>
        <v>0</v>
      </c>
      <c r="BH47" s="18">
        <f>SUMIFS(Fluxo!$N:$N,Fluxo!$S:$S,"&gt;"&amp;BG$5,Fluxo!$S:$S,"&lt;="&amp;BH$5,Fluxo!$D:$D,$D47)</f>
        <v>0</v>
      </c>
      <c r="BI47" s="18">
        <f>SUMIFS(Fluxo!$N:$N,Fluxo!$S:$S,"&gt;"&amp;BH$5,Fluxo!$S:$S,"&lt;="&amp;BI$5,Fluxo!$D:$D,$D47)</f>
        <v>0</v>
      </c>
      <c r="BJ47" s="18">
        <f>SUMIFS(Fluxo!$N:$N,Fluxo!$S:$S,"&gt;"&amp;BI$5,Fluxo!$S:$S,"&lt;="&amp;BJ$5,Fluxo!$D:$D,$D47)</f>
        <v>0</v>
      </c>
      <c r="BK47" s="18">
        <f>SUMIFS(Fluxo!$N:$N,Fluxo!$S:$S,"&gt;"&amp;BJ$5,Fluxo!$S:$S,"&lt;="&amp;BK$5,Fluxo!$D:$D,$D47)</f>
        <v>0</v>
      </c>
      <c r="BL47" s="18">
        <f>SUMIFS(Fluxo!$N:$N,Fluxo!$S:$S,"&gt;"&amp;BK$5,Fluxo!$S:$S,"&lt;="&amp;BL$5,Fluxo!$D:$D,$D47)</f>
        <v>0</v>
      </c>
      <c r="BM47" s="18">
        <f>SUMIFS(Fluxo!$N:$N,Fluxo!$S:$S,"&gt;"&amp;BL$5,Fluxo!$S:$S,"&lt;="&amp;BM$5,Fluxo!$D:$D,$D47)</f>
        <v>0</v>
      </c>
      <c r="BN47" s="18">
        <f>SUMIFS(Fluxo!$N:$N,Fluxo!$S:$S,"&gt;"&amp;BM$5,Fluxo!$S:$S,"&lt;="&amp;BN$5,Fluxo!$D:$D,$D47)</f>
        <v>0</v>
      </c>
      <c r="BO47" s="18">
        <f>SUMIFS(Fluxo!$N:$N,Fluxo!$S:$S,"&gt;"&amp;BN$5,Fluxo!$S:$S,"&lt;="&amp;BO$5,Fluxo!$D:$D,$D47)</f>
        <v>0</v>
      </c>
      <c r="BP47" s="18">
        <f>SUMIFS(Fluxo!$N:$N,Fluxo!$S:$S,"&gt;"&amp;BO$5,Fluxo!$S:$S,"&lt;="&amp;BP$5,Fluxo!$D:$D,$D47)</f>
        <v>0</v>
      </c>
      <c r="BQ47" s="18">
        <f>SUMIFS(Fluxo!$N:$N,Fluxo!$S:$S,"&gt;"&amp;BP$5,Fluxo!$S:$S,"&lt;="&amp;BQ$5,Fluxo!$D:$D,$D47)</f>
        <v>0</v>
      </c>
      <c r="BR47" s="18">
        <f>SUMIFS(Fluxo!$N:$N,Fluxo!$S:$S,"&gt;"&amp;BQ$5,Fluxo!$S:$S,"&lt;="&amp;BR$5,Fluxo!$D:$D,$D47)</f>
        <v>0</v>
      </c>
      <c r="BS47" s="18">
        <f>SUMIFS(Fluxo!$N:$N,Fluxo!$S:$S,"&gt;"&amp;BR$5,Fluxo!$S:$S,"&lt;="&amp;BS$5,Fluxo!$D:$D,$D47)</f>
        <v>0</v>
      </c>
      <c r="BT47" s="18">
        <f>SUMIFS(Fluxo!$N:$N,Fluxo!$S:$S,"&gt;"&amp;BS$5,Fluxo!$S:$S,"&lt;="&amp;BT$5,Fluxo!$D:$D,$D47)</f>
        <v>0</v>
      </c>
      <c r="BU47" s="18">
        <f>SUMIFS(Fluxo!$N:$N,Fluxo!$S:$S,"&gt;"&amp;BT$5,Fluxo!$S:$S,"&lt;="&amp;BU$5,Fluxo!$D:$D,$D47)</f>
        <v>0</v>
      </c>
      <c r="BV47" s="18">
        <f>SUMIFS(Fluxo!$N:$N,Fluxo!$S:$S,"&gt;"&amp;BU$5,Fluxo!$S:$S,"&lt;="&amp;BV$5,Fluxo!$D:$D,$D47)</f>
        <v>0</v>
      </c>
      <c r="BW47" s="18">
        <f>SUMIFS(Fluxo!$N:$N,Fluxo!$S:$S,"&gt;"&amp;BV$5,Fluxo!$S:$S,"&lt;="&amp;BW$5,Fluxo!$D:$D,$D47)</f>
        <v>0</v>
      </c>
      <c r="BX47" s="18">
        <f>SUMIFS(Fluxo!$N:$N,Fluxo!$S:$S,"&gt;"&amp;BW$5,Fluxo!$S:$S,"&lt;="&amp;BX$5,Fluxo!$D:$D,$D47)</f>
        <v>0</v>
      </c>
      <c r="BY47" s="18">
        <f>SUMIFS(Fluxo!$N:$N,Fluxo!$S:$S,"&gt;"&amp;BX$5,Fluxo!$S:$S,"&lt;="&amp;BY$5,Fluxo!$D:$D,$D47)</f>
        <v>0</v>
      </c>
      <c r="BZ47" s="18">
        <f>SUMIFS(Fluxo!$N:$N,Fluxo!$S:$S,"&gt;"&amp;BY$5,Fluxo!$S:$S,"&lt;="&amp;BZ$5,Fluxo!$D:$D,$D47)</f>
        <v>0</v>
      </c>
      <c r="CA47" s="18">
        <f>SUMIFS(Fluxo!$N:$N,Fluxo!$S:$S,"&gt;"&amp;BZ$5,Fluxo!$S:$S,"&lt;="&amp;CA$5,Fluxo!$D:$D,$D47)</f>
        <v>0</v>
      </c>
      <c r="CB47" s="18">
        <f>SUMIFS(Fluxo!$N:$N,Fluxo!$S:$S,"&gt;"&amp;CA$5,Fluxo!$S:$S,"&lt;="&amp;CB$5,Fluxo!$D:$D,$D47)</f>
        <v>0</v>
      </c>
      <c r="CC47" s="18">
        <f>SUMIFS(Fluxo!$N:$N,Fluxo!$S:$S,"&gt;"&amp;CB$5,Fluxo!$S:$S,"&lt;="&amp;CC$5,Fluxo!$D:$D,$D47)</f>
        <v>0</v>
      </c>
      <c r="CD47" s="18">
        <f>SUMIFS(Fluxo!$N:$N,Fluxo!$S:$S,"&gt;"&amp;CC$5,Fluxo!$S:$S,"&lt;="&amp;CD$5,Fluxo!$D:$D,$D47)</f>
        <v>0</v>
      </c>
      <c r="CE47" s="18">
        <f>SUMIFS(Fluxo!$N:$N,Fluxo!$S:$S,"&gt;"&amp;CD$5,Fluxo!$S:$S,"&lt;="&amp;CE$5,Fluxo!$D:$D,$D47)</f>
        <v>0</v>
      </c>
      <c r="CF47" s="18">
        <f>SUMIFS(Fluxo!$N:$N,Fluxo!$S:$S,"&gt;"&amp;CE$5,Fluxo!$S:$S,"&lt;="&amp;CF$5,Fluxo!$D:$D,$D47)</f>
        <v>0</v>
      </c>
      <c r="CG47" s="18">
        <f>SUMIFS(Fluxo!$N:$N,Fluxo!$S:$S,"&gt;"&amp;CF$5,Fluxo!$S:$S,"&lt;="&amp;CG$5,Fluxo!$D:$D,$D47)</f>
        <v>0</v>
      </c>
      <c r="CH47" s="18">
        <f>SUMIFS(Fluxo!$N:$N,Fluxo!$S:$S,"&gt;"&amp;CG$5,Fluxo!$S:$S,"&lt;="&amp;CH$5,Fluxo!$D:$D,$D47)</f>
        <v>0</v>
      </c>
      <c r="CI47" s="18">
        <f>SUMIFS(Fluxo!$N:$N,Fluxo!$S:$S,"&gt;"&amp;CH$5,Fluxo!$S:$S,"&lt;="&amp;CI$5,Fluxo!$D:$D,$D47)</f>
        <v>0</v>
      </c>
      <c r="CJ47" s="18">
        <f>SUMIFS(Fluxo!$N:$N,Fluxo!$S:$S,"&gt;"&amp;CI$5,Fluxo!$S:$S,"&lt;="&amp;CJ$5,Fluxo!$D:$D,$D47)</f>
        <v>0</v>
      </c>
      <c r="CK47" s="18">
        <f>SUMIFS(Fluxo!$N:$N,Fluxo!$S:$S,"&gt;"&amp;CJ$5,Fluxo!$S:$S,"&lt;="&amp;CK$5,Fluxo!$D:$D,$D47)</f>
        <v>0</v>
      </c>
      <c r="CL47" s="18">
        <f>SUMIFS(Fluxo!$N:$N,Fluxo!$S:$S,"&gt;"&amp;CK$5,Fluxo!$S:$S,"&lt;="&amp;CL$5,Fluxo!$D:$D,$D47)</f>
        <v>0</v>
      </c>
      <c r="CM47" s="18">
        <f>SUMIFS(Fluxo!$N:$N,Fluxo!$S:$S,"&gt;"&amp;CL$5,Fluxo!$S:$S,"&lt;="&amp;CM$5,Fluxo!$D:$D,$D47)</f>
        <v>0</v>
      </c>
      <c r="CN47" s="18">
        <f>SUMIFS(Fluxo!$N:$N,Fluxo!$S:$S,"&gt;"&amp;CM$5,Fluxo!$S:$S,"&lt;="&amp;CN$5,Fluxo!$D:$D,$D47)</f>
        <v>0</v>
      </c>
      <c r="CO47" s="18">
        <f>SUMIFS(Fluxo!$N:$N,Fluxo!$S:$S,"&gt;"&amp;CN$5,Fluxo!$S:$S,"&lt;="&amp;CO$5,Fluxo!$D:$D,$D47)</f>
        <v>0</v>
      </c>
      <c r="CP47" s="18">
        <f>SUMIFS(Fluxo!$N:$N,Fluxo!$S:$S,"&gt;"&amp;CO$5,Fluxo!$S:$S,"&lt;="&amp;CP$5,Fluxo!$D:$D,$D47)</f>
        <v>0</v>
      </c>
      <c r="CQ47" s="18">
        <f>SUMIFS(Fluxo!$N:$N,Fluxo!$S:$S,"&gt;"&amp;CP$5,Fluxo!$S:$S,"&lt;="&amp;CQ$5,Fluxo!$D:$D,$D47)</f>
        <v>0</v>
      </c>
      <c r="CR47" s="18">
        <f>SUMIFS(Fluxo!$N:$N,Fluxo!$S:$S,"&gt;"&amp;CQ$5,Fluxo!$S:$S,"&lt;="&amp;CR$5,Fluxo!$D:$D,$D47)</f>
        <v>0</v>
      </c>
      <c r="CS47" s="18">
        <f>SUMIFS(Fluxo!$N:$N,Fluxo!$S:$S,"&gt;"&amp;CR$5,Fluxo!$S:$S,"&lt;="&amp;CS$5,Fluxo!$D:$D,$D47)</f>
        <v>0</v>
      </c>
      <c r="CT47" s="18">
        <f>SUMIFS(Fluxo!$N:$N,Fluxo!$S:$S,"&gt;"&amp;CS$5,Fluxo!$S:$S,"&lt;="&amp;CT$5,Fluxo!$D:$D,$D47)</f>
        <v>0</v>
      </c>
      <c r="CU47" s="18">
        <f>SUMIFS(Fluxo!$N:$N,Fluxo!$S:$S,"&gt;"&amp;CT$5,Fluxo!$S:$S,"&lt;="&amp;CU$5,Fluxo!$D:$D,$D47)</f>
        <v>0</v>
      </c>
      <c r="CV47" s="18">
        <f>SUMIFS(Fluxo!$N:$N,Fluxo!$S:$S,"&gt;"&amp;CU$5,Fluxo!$S:$S,"&lt;="&amp;CV$5,Fluxo!$D:$D,$D47)</f>
        <v>0</v>
      </c>
      <c r="CW47" s="18">
        <f>SUMIFS(Fluxo!$N:$N,Fluxo!$S:$S,"&gt;"&amp;CV$5,Fluxo!$S:$S,"&lt;="&amp;CW$5,Fluxo!$D:$D,$D47)</f>
        <v>0</v>
      </c>
      <c r="CX47" s="18">
        <f>SUMIFS(Fluxo!$N:$N,Fluxo!$S:$S,"&gt;"&amp;CW$5,Fluxo!$S:$S,"&lt;="&amp;CX$5,Fluxo!$D:$D,$D47)</f>
        <v>0</v>
      </c>
      <c r="CY47" s="18">
        <f>SUMIFS(Fluxo!$N:$N,Fluxo!$S:$S,"&gt;"&amp;CX$5,Fluxo!$S:$S,"&lt;="&amp;CY$5,Fluxo!$D:$D,$D47)</f>
        <v>0</v>
      </c>
      <c r="CZ47" s="18">
        <f>SUMIFS(Fluxo!$N:$N,Fluxo!$S:$S,"&gt;"&amp;CY$5,Fluxo!$S:$S,"&lt;="&amp;CZ$5,Fluxo!$D:$D,$D47)</f>
        <v>0</v>
      </c>
      <c r="DA47" s="18">
        <f>SUMIFS(Fluxo!$N:$N,Fluxo!$S:$S,"&gt;"&amp;CZ$5,Fluxo!$S:$S,"&lt;="&amp;DA$5,Fluxo!$D:$D,$D47)</f>
        <v>0</v>
      </c>
      <c r="DB47" s="18">
        <f>SUMIFS(Fluxo!$N:$N,Fluxo!$S:$S,"&gt;"&amp;DA$5,Fluxo!$S:$S,"&lt;="&amp;DB$5,Fluxo!$D:$D,$D47)</f>
        <v>0</v>
      </c>
      <c r="DC47" s="18">
        <f>SUMIFS(Fluxo!$N:$N,Fluxo!$S:$S,"&gt;"&amp;DB$5,Fluxo!$S:$S,"&lt;="&amp;DC$5,Fluxo!$D:$D,$D47)</f>
        <v>0</v>
      </c>
      <c r="DD47" s="18">
        <f>SUMIFS(Fluxo!$N:$N,Fluxo!$S:$S,"&gt;"&amp;DC$5,Fluxo!$S:$S,"&lt;="&amp;DD$5,Fluxo!$D:$D,$D47)</f>
        <v>0</v>
      </c>
      <c r="DE47" s="18">
        <f>SUMIFS(Fluxo!$N:$N,Fluxo!$S:$S,"&gt;"&amp;DD$5,Fluxo!$S:$S,"&lt;="&amp;DE$5,Fluxo!$D:$D,$D47)</f>
        <v>0</v>
      </c>
      <c r="DF47" s="18">
        <f>SUMIFS(Fluxo!$N:$N,Fluxo!$S:$S,"&gt;"&amp;DE$5,Fluxo!$S:$S,"&lt;="&amp;DF$5,Fluxo!$D:$D,$D47)</f>
        <v>0</v>
      </c>
      <c r="DG47" s="18">
        <f>SUMIFS(Fluxo!$N:$N,Fluxo!$S:$S,"&gt;"&amp;DF$5,Fluxo!$S:$S,"&lt;="&amp;DG$5,Fluxo!$D:$D,$D47)</f>
        <v>0</v>
      </c>
      <c r="DH47" s="18">
        <f>SUMIFS(Fluxo!$N:$N,Fluxo!$S:$S,"&gt;"&amp;DG$5,Fluxo!$S:$S,"&lt;="&amp;DH$5,Fluxo!$D:$D,$D47)</f>
        <v>0</v>
      </c>
      <c r="DI47" s="18">
        <f>SUMIFS(Fluxo!$N:$N,Fluxo!$S:$S,"&gt;"&amp;DH$5,Fluxo!$S:$S,"&lt;="&amp;DI$5,Fluxo!$D:$D,$D47)</f>
        <v>0</v>
      </c>
      <c r="DJ47" s="18">
        <f>SUMIFS(Fluxo!$N:$N,Fluxo!$S:$S,"&gt;"&amp;DI$5,Fluxo!$S:$S,"&lt;="&amp;DJ$5,Fluxo!$D:$D,$D47)</f>
        <v>0</v>
      </c>
      <c r="DK47" s="18">
        <f>SUMIFS(Fluxo!$N:$N,Fluxo!$S:$S,"&gt;"&amp;DJ$5,Fluxo!$S:$S,"&lt;="&amp;DK$5,Fluxo!$D:$D,$D47)</f>
        <v>0</v>
      </c>
      <c r="DL47" s="18">
        <f>SUMIFS(Fluxo!$N:$N,Fluxo!$S:$S,"&gt;"&amp;DK$5,Fluxo!$S:$S,"&lt;="&amp;DL$5,Fluxo!$D:$D,$D47)</f>
        <v>0</v>
      </c>
      <c r="DM47" s="18">
        <f>SUMIFS(Fluxo!$N:$N,Fluxo!$S:$S,"&gt;"&amp;DL$5,Fluxo!$S:$S,"&lt;="&amp;DM$5,Fluxo!$D:$D,$D47)</f>
        <v>0</v>
      </c>
      <c r="DN47" s="18">
        <f>SUMIFS(Fluxo!$N:$N,Fluxo!$S:$S,"&gt;"&amp;DM$5,Fluxo!$S:$S,"&lt;="&amp;DN$5,Fluxo!$D:$D,$D47)</f>
        <v>0</v>
      </c>
      <c r="DO47" s="18">
        <f>SUMIFS(Fluxo!$N:$N,Fluxo!$S:$S,"&gt;"&amp;DN$5,Fluxo!$S:$S,"&lt;="&amp;DO$5,Fluxo!$D:$D,$D47)</f>
        <v>0</v>
      </c>
      <c r="DP47" s="18">
        <f>SUMIFS(Fluxo!$N:$N,Fluxo!$S:$S,"&gt;"&amp;DO$5,Fluxo!$S:$S,"&lt;="&amp;DP$5,Fluxo!$D:$D,$D47)</f>
        <v>0</v>
      </c>
      <c r="DQ47" s="18">
        <f>SUMIFS(Fluxo!$N:$N,Fluxo!$S:$S,"&gt;"&amp;DP$5,Fluxo!$S:$S,"&lt;="&amp;DQ$5,Fluxo!$D:$D,$D47)</f>
        <v>0</v>
      </c>
      <c r="DR47" s="18">
        <f>SUMIFS(Fluxo!$N:$N,Fluxo!$S:$S,"&gt;"&amp;DQ$5,Fluxo!$S:$S,"&lt;="&amp;DR$5,Fluxo!$D:$D,$D47)</f>
        <v>0</v>
      </c>
      <c r="DS47" s="18">
        <f>SUMIFS(Fluxo!$N:$N,Fluxo!$S:$S,"&gt;"&amp;DR$5,Fluxo!$S:$S,"&lt;="&amp;DS$5,Fluxo!$D:$D,$D47)</f>
        <v>0</v>
      </c>
      <c r="DT47" s="18">
        <f>SUMIFS(Fluxo!$N:$N,Fluxo!$S:$S,"&gt;"&amp;DS$5,Fluxo!$S:$S,"&lt;="&amp;DT$5,Fluxo!$D:$D,$D47)</f>
        <v>0</v>
      </c>
      <c r="DU47" s="18">
        <f>SUMIFS(Fluxo!$N:$N,Fluxo!$S:$S,"&gt;"&amp;DT$5,Fluxo!$S:$S,"&lt;="&amp;DU$5,Fluxo!$D:$D,$D47)</f>
        <v>0</v>
      </c>
      <c r="DV47" s="18">
        <f>SUMIFS(Fluxo!$N:$N,Fluxo!$S:$S,"&gt;"&amp;DU$5,Fluxo!$S:$S,"&lt;="&amp;DV$5,Fluxo!$D:$D,$D47)</f>
        <v>0</v>
      </c>
      <c r="DW47" s="18">
        <f>SUMIFS(Fluxo!$N:$N,Fluxo!$S:$S,"&gt;"&amp;DV$5,Fluxo!$S:$S,"&lt;="&amp;DW$5,Fluxo!$D:$D,$D47)</f>
        <v>0</v>
      </c>
      <c r="DX47" s="18">
        <f>SUMIFS(Fluxo!$N:$N,Fluxo!$S:$S,"&gt;"&amp;DW$5,Fluxo!$S:$S,"&lt;="&amp;DX$5,Fluxo!$D:$D,$D47)</f>
        <v>0</v>
      </c>
      <c r="DY47" s="18">
        <f>SUMIFS(Fluxo!$N:$N,Fluxo!$S:$S,"&gt;"&amp;DX$5,Fluxo!$S:$S,"&lt;="&amp;DY$5,Fluxo!$D:$D,$D47)</f>
        <v>0</v>
      </c>
      <c r="DZ47" s="18">
        <f>SUMIFS(Fluxo!$N:$N,Fluxo!$S:$S,"&gt;"&amp;DY$5,Fluxo!$S:$S,"&lt;="&amp;DZ$5,Fluxo!$D:$D,$D47)</f>
        <v>0</v>
      </c>
      <c r="EA47" s="18">
        <f>SUMIFS(Fluxo!$N:$N,Fluxo!$S:$S,"&gt;"&amp;DZ$5,Fluxo!$S:$S,"&lt;="&amp;EA$5,Fluxo!$D:$D,$D47)</f>
        <v>0</v>
      </c>
      <c r="EB47" s="18">
        <f>SUMIFS(Fluxo!$N:$N,Fluxo!$S:$S,"&gt;"&amp;EA$5,Fluxo!$S:$S,"&lt;="&amp;EB$5,Fluxo!$D:$D,$D47)</f>
        <v>0</v>
      </c>
      <c r="EC47" s="18">
        <f>SUMIFS(Fluxo!$N:$N,Fluxo!$S:$S,"&gt;"&amp;EB$5,Fluxo!$S:$S,"&lt;="&amp;EC$5,Fluxo!$D:$D,$D47)</f>
        <v>0</v>
      </c>
      <c r="ED47" s="18">
        <f>SUMIFS(Fluxo!$N:$N,Fluxo!$S:$S,"&gt;"&amp;EC$5,Fluxo!$S:$S,"&lt;="&amp;ED$5,Fluxo!$D:$D,$D47)</f>
        <v>0</v>
      </c>
      <c r="EE47" s="18">
        <f>SUMIFS(Fluxo!$N:$N,Fluxo!$S:$S,"&gt;"&amp;ED$5,Fluxo!$S:$S,"&lt;="&amp;EE$5,Fluxo!$D:$D,$D47)</f>
        <v>0</v>
      </c>
      <c r="EF47" s="18">
        <f>SUMIFS(Fluxo!$N:$N,Fluxo!$S:$S,"&gt;"&amp;EE$5,Fluxo!$S:$S,"&lt;="&amp;EF$5,Fluxo!$D:$D,$D47)</f>
        <v>0</v>
      </c>
      <c r="EG47" s="18">
        <f>SUMIFS(Fluxo!$N:$N,Fluxo!$S:$S,"&gt;"&amp;EF$5,Fluxo!$S:$S,"&lt;="&amp;EG$5,Fluxo!$D:$D,$D47)</f>
        <v>0</v>
      </c>
      <c r="EH47" s="18">
        <f>SUMIFS(Fluxo!$N:$N,Fluxo!$S:$S,"&gt;"&amp;EG$5,Fluxo!$S:$S,"&lt;="&amp;EH$5,Fluxo!$D:$D,$D47)</f>
        <v>0</v>
      </c>
      <c r="EI47" s="18">
        <f>SUMIFS(Fluxo!$N:$N,Fluxo!$S:$S,"&gt;"&amp;EH$5,Fluxo!$S:$S,"&lt;="&amp;EI$5,Fluxo!$D:$D,$D47)</f>
        <v>0</v>
      </c>
      <c r="EJ47" s="18">
        <f>SUMIFS(Fluxo!$N:$N,Fluxo!$S:$S,"&gt;"&amp;EI$5,Fluxo!$S:$S,"&lt;="&amp;EJ$5,Fluxo!$D:$D,$D47)</f>
        <v>0</v>
      </c>
      <c r="EK47" s="18">
        <f>SUMIFS(Fluxo!$N:$N,Fluxo!$S:$S,"&gt;"&amp;EJ$5,Fluxo!$S:$S,"&lt;="&amp;EK$5,Fluxo!$D:$D,$D47)</f>
        <v>0</v>
      </c>
      <c r="EL47" s="18">
        <f>SUMIFS(Fluxo!$N:$N,Fluxo!$S:$S,"&gt;"&amp;EK$5,Fluxo!$S:$S,"&lt;="&amp;EL$5,Fluxo!$D:$D,$D47)</f>
        <v>0</v>
      </c>
      <c r="EM47" s="18">
        <f>SUMIFS(Fluxo!$N:$N,Fluxo!$S:$S,"&gt;"&amp;EL$5,Fluxo!$S:$S,"&lt;="&amp;EM$5,Fluxo!$D:$D,$D47)</f>
        <v>0</v>
      </c>
      <c r="EN47" s="18">
        <f>SUMIFS(Fluxo!$N:$N,Fluxo!$S:$S,"&gt;"&amp;EM$5,Fluxo!$S:$S,"&lt;="&amp;EN$5,Fluxo!$D:$D,$D47)</f>
        <v>0</v>
      </c>
      <c r="EO47" s="18">
        <f>SUMIFS(Fluxo!$N:$N,Fluxo!$S:$S,"&gt;"&amp;EN$5,Fluxo!$S:$S,"&lt;="&amp;EO$5,Fluxo!$D:$D,$D47)</f>
        <v>0</v>
      </c>
      <c r="EP47" s="18">
        <f>SUMIFS(Fluxo!$N:$N,Fluxo!$S:$S,"&gt;"&amp;EO$5,Fluxo!$S:$S,"&lt;="&amp;EP$5,Fluxo!$D:$D,$D47)</f>
        <v>0</v>
      </c>
      <c r="EQ47" s="18">
        <f>SUMIFS(Fluxo!$N:$N,Fluxo!$S:$S,"&gt;"&amp;EP$5,Fluxo!$S:$S,"&lt;="&amp;EQ$5,Fluxo!$D:$D,$D47)</f>
        <v>0</v>
      </c>
      <c r="ER47" s="18">
        <f>SUMIFS(Fluxo!$N:$N,Fluxo!$S:$S,"&gt;"&amp;EQ$5,Fluxo!$S:$S,"&lt;="&amp;ER$5,Fluxo!$D:$D,$D47)</f>
        <v>0</v>
      </c>
      <c r="ES47" s="18">
        <f>SUMIFS(Fluxo!$N:$N,Fluxo!$S:$S,"&gt;"&amp;ER$5,Fluxo!$S:$S,"&lt;="&amp;ES$5,Fluxo!$D:$D,$D47)</f>
        <v>0</v>
      </c>
      <c r="ET47" s="18">
        <f>SUMIFS(Fluxo!$N:$N,Fluxo!$S:$S,"&gt;"&amp;ES$5,Fluxo!$S:$S,"&lt;="&amp;ET$5,Fluxo!$D:$D,$D47)</f>
        <v>0</v>
      </c>
      <c r="EU47" s="18">
        <f>SUMIFS(Fluxo!$N:$N,Fluxo!$S:$S,"&gt;"&amp;ET$5,Fluxo!$S:$S,"&lt;="&amp;EU$5,Fluxo!$D:$D,$D47)</f>
        <v>0</v>
      </c>
      <c r="EV47" s="18">
        <f>SUMIFS(Fluxo!$N:$N,Fluxo!$S:$S,"&gt;"&amp;EU$5,Fluxo!$S:$S,"&lt;="&amp;EV$5,Fluxo!$D:$D,$D47)</f>
        <v>0</v>
      </c>
      <c r="EW47" s="18">
        <f>SUMIFS(Fluxo!$N:$N,Fluxo!$S:$S,"&gt;"&amp;EV$5,Fluxo!$S:$S,"&lt;="&amp;EW$5,Fluxo!$D:$D,$D47)</f>
        <v>0</v>
      </c>
      <c r="EX47" s="18">
        <f>SUMIFS(Fluxo!$N:$N,Fluxo!$S:$S,"&gt;"&amp;EW$5,Fluxo!$S:$S,"&lt;="&amp;EX$5,Fluxo!$D:$D,$D47)</f>
        <v>0</v>
      </c>
      <c r="EY47" s="18">
        <f>SUMIFS(Fluxo!$N:$N,Fluxo!$S:$S,"&gt;"&amp;EX$5,Fluxo!$S:$S,"&lt;="&amp;EY$5,Fluxo!$D:$D,$D47)</f>
        <v>0</v>
      </c>
      <c r="EZ47" s="18">
        <f>SUMIFS(Fluxo!$N:$N,Fluxo!$S:$S,"&gt;"&amp;EY$5,Fluxo!$S:$S,"&lt;="&amp;EZ$5,Fluxo!$D:$D,$D47)</f>
        <v>0</v>
      </c>
      <c r="FA47" s="18">
        <f>SUMIFS(Fluxo!$N:$N,Fluxo!$S:$S,"&gt;"&amp;EZ$5,Fluxo!$S:$S,"&lt;="&amp;FA$5,Fluxo!$D:$D,$D47)</f>
        <v>0</v>
      </c>
      <c r="FB47" s="18">
        <f>SUMIFS(Fluxo!$N:$N,Fluxo!$S:$S,"&gt;"&amp;FA$5,Fluxo!$S:$S,"&lt;="&amp;FB$5,Fluxo!$D:$D,$D47)</f>
        <v>0</v>
      </c>
      <c r="FC47" s="18">
        <f>SUMIFS(Fluxo!$N:$N,Fluxo!$S:$S,"&gt;"&amp;FB$5,Fluxo!$S:$S,"&lt;="&amp;FC$5,Fluxo!$D:$D,$D47)</f>
        <v>0</v>
      </c>
      <c r="FD47" s="18">
        <f>SUMIFS(Fluxo!$N:$N,Fluxo!$S:$S,"&gt;"&amp;FC$5,Fluxo!$S:$S,"&lt;="&amp;FD$5,Fluxo!$D:$D,$D47)</f>
        <v>0</v>
      </c>
      <c r="FE47" s="18">
        <f>SUMIFS(Fluxo!$N:$N,Fluxo!$S:$S,"&gt;"&amp;FD$5,Fluxo!$S:$S,"&lt;="&amp;FE$5,Fluxo!$D:$D,$D47)</f>
        <v>0</v>
      </c>
      <c r="FF47" s="18">
        <f>SUMIFS(Fluxo!$N:$N,Fluxo!$S:$S,"&gt;"&amp;FE$5,Fluxo!$S:$S,"&lt;="&amp;FF$5,Fluxo!$D:$D,$D47)</f>
        <v>0</v>
      </c>
      <c r="FG47" s="18">
        <f>SUMIFS(Fluxo!$N:$N,Fluxo!$S:$S,"&gt;"&amp;FF$5,Fluxo!$S:$S,"&lt;="&amp;FG$5,Fluxo!$D:$D,$D47)</f>
        <v>0</v>
      </c>
      <c r="FH47" s="18">
        <f>SUMIFS(Fluxo!$N:$N,Fluxo!$S:$S,"&gt;"&amp;FG$5,Fluxo!$S:$S,"&lt;="&amp;FH$5,Fluxo!$D:$D,$D47)</f>
        <v>0</v>
      </c>
      <c r="FI47" s="18">
        <f>SUMIFS(Fluxo!$N:$N,Fluxo!$S:$S,"&gt;"&amp;FH$5,Fluxo!$S:$S,"&lt;="&amp;FI$5,Fluxo!$D:$D,$D47)</f>
        <v>0</v>
      </c>
      <c r="FJ47" s="18">
        <f>SUMIFS(Fluxo!$N:$N,Fluxo!$S:$S,"&gt;"&amp;FI$5,Fluxo!$S:$S,"&lt;="&amp;FJ$5,Fluxo!$D:$D,$D47)</f>
        <v>0</v>
      </c>
      <c r="FK47" s="18">
        <f>SUMIFS(Fluxo!$N:$N,Fluxo!$S:$S,"&gt;"&amp;FJ$5,Fluxo!$S:$S,"&lt;="&amp;FK$5,Fluxo!$D:$D,$D47)</f>
        <v>0</v>
      </c>
      <c r="FL47" s="18">
        <f>SUMIFS(Fluxo!$N:$N,Fluxo!$S:$S,"&gt;"&amp;FK$5,Fluxo!$S:$S,"&lt;="&amp;FL$5,Fluxo!$D:$D,$D47)</f>
        <v>0</v>
      </c>
      <c r="FM47" s="18">
        <f>SUMIFS(Fluxo!$N:$N,Fluxo!$S:$S,"&gt;"&amp;FL$5,Fluxo!$S:$S,"&lt;="&amp;FM$5,Fluxo!$D:$D,$D47)</f>
        <v>0</v>
      </c>
      <c r="FN47" s="18">
        <f>SUMIFS(Fluxo!$N:$N,Fluxo!$S:$S,"&gt;"&amp;FM$5,Fluxo!$S:$S,"&lt;="&amp;FN$5,Fluxo!$D:$D,$D47)</f>
        <v>0</v>
      </c>
      <c r="FO47" s="18">
        <f>SUMIFS(Fluxo!$N:$N,Fluxo!$S:$S,"&gt;"&amp;FN$5,Fluxo!$S:$S,"&lt;="&amp;FO$5,Fluxo!$D:$D,$D47)</f>
        <v>0</v>
      </c>
      <c r="FP47" s="18">
        <f>SUMIFS(Fluxo!$N:$N,Fluxo!$S:$S,"&gt;"&amp;FO$5,Fluxo!$S:$S,"&lt;="&amp;FP$5,Fluxo!$D:$D,$D47)</f>
        <v>0</v>
      </c>
      <c r="FQ47" s="18">
        <f>SUMIFS(Fluxo!$N:$N,Fluxo!$S:$S,"&gt;"&amp;FP$5,Fluxo!$S:$S,"&lt;="&amp;FQ$5,Fluxo!$D:$D,$D47)</f>
        <v>0</v>
      </c>
      <c r="FR47" s="18">
        <f>SUMIFS(Fluxo!$N:$N,Fluxo!$S:$S,"&gt;"&amp;FQ$5,Fluxo!$S:$S,"&lt;="&amp;FR$5,Fluxo!$D:$D,$D47)</f>
        <v>0</v>
      </c>
      <c r="FS47" s="18">
        <f>SUMIFS(Fluxo!$N:$N,Fluxo!$S:$S,"&gt;"&amp;FR$5,Fluxo!$S:$S,"&lt;="&amp;FS$5,Fluxo!$D:$D,$D47)</f>
        <v>0</v>
      </c>
      <c r="FT47" s="18">
        <f>SUMIFS(Fluxo!$N:$N,Fluxo!$S:$S,"&gt;"&amp;FS$5,Fluxo!$S:$S,"&lt;="&amp;FT$5,Fluxo!$D:$D,$D47)</f>
        <v>0</v>
      </c>
      <c r="FU47" s="18">
        <f>SUMIFS(Fluxo!$N:$N,Fluxo!$S:$S,"&gt;"&amp;FT$5,Fluxo!$S:$S,"&lt;="&amp;FU$5,Fluxo!$D:$D,$D47)</f>
        <v>0</v>
      </c>
      <c r="FV47" s="18">
        <f>SUMIFS(Fluxo!$N:$N,Fluxo!$S:$S,"&gt;"&amp;FU$5,Fluxo!$S:$S,"&lt;="&amp;FV$5,Fluxo!$D:$D,$D47)</f>
        <v>0</v>
      </c>
      <c r="FW47" s="18">
        <f>SUMIFS(Fluxo!$N:$N,Fluxo!$S:$S,"&gt;"&amp;FV$5,Fluxo!$S:$S,"&lt;="&amp;FW$5,Fluxo!$D:$D,$D47)</f>
        <v>0</v>
      </c>
      <c r="FX47" s="18">
        <f>SUMIFS(Fluxo!$N:$N,Fluxo!$S:$S,"&gt;"&amp;FW$5,Fluxo!$S:$S,"&lt;="&amp;FX$5,Fluxo!$D:$D,$D47)</f>
        <v>0</v>
      </c>
      <c r="FY47" s="18">
        <f>SUMIFS(Fluxo!$N:$N,Fluxo!$S:$S,"&gt;"&amp;FX$5,Fluxo!$S:$S,"&lt;="&amp;FY$5,Fluxo!$D:$D,$D47)</f>
        <v>0</v>
      </c>
      <c r="FZ47" s="18">
        <f>SUMIFS(Fluxo!$N:$N,Fluxo!$S:$S,"&gt;"&amp;FY$5,Fluxo!$S:$S,"&lt;="&amp;FZ$5,Fluxo!$D:$D,$D47)</f>
        <v>0</v>
      </c>
      <c r="GA47" s="18">
        <f>SUMIFS(Fluxo!$N:$N,Fluxo!$S:$S,"&gt;"&amp;FZ$5,Fluxo!$S:$S,"&lt;="&amp;GA$5,Fluxo!$D:$D,$D47)</f>
        <v>0</v>
      </c>
      <c r="GB47" s="18">
        <f>SUMIFS(Fluxo!$N:$N,Fluxo!$S:$S,"&gt;"&amp;GA$5,Fluxo!$S:$S,"&lt;="&amp;GB$5,Fluxo!$D:$D,$D47)</f>
        <v>0</v>
      </c>
      <c r="GC47" s="18">
        <f>SUMIFS(Fluxo!$N:$N,Fluxo!$S:$S,"&gt;"&amp;GB$5,Fluxo!$S:$S,"&lt;="&amp;GC$5,Fluxo!$D:$D,$D47)</f>
        <v>0</v>
      </c>
      <c r="GD47" s="18">
        <f>SUMIFS(Fluxo!$N:$N,Fluxo!$S:$S,"&gt;"&amp;GC$5,Fluxo!$S:$S,"&lt;="&amp;GD$5,Fluxo!$D:$D,$D47)</f>
        <v>0</v>
      </c>
      <c r="GE47" s="18">
        <f>SUMIFS(Fluxo!$N:$N,Fluxo!$S:$S,"&gt;"&amp;GD$5,Fluxo!$S:$S,"&lt;="&amp;GE$5,Fluxo!$D:$D,$D47)</f>
        <v>0</v>
      </c>
      <c r="GF47" s="18">
        <f>SUMIFS(Fluxo!$N:$N,Fluxo!$S:$S,"&gt;"&amp;GE$5,Fluxo!$S:$S,"&lt;="&amp;GF$5,Fluxo!$D:$D,$D47)</f>
        <v>0</v>
      </c>
      <c r="GG47" s="18">
        <f>SUMIFS(Fluxo!$N:$N,Fluxo!$S:$S,"&gt;"&amp;GF$5,Fluxo!$S:$S,"&lt;="&amp;GG$5,Fluxo!$D:$D,$D47)</f>
        <v>0</v>
      </c>
      <c r="GH47" s="18">
        <f>SUMIFS(Fluxo!$N:$N,Fluxo!$S:$S,"&gt;"&amp;GG$5,Fluxo!$S:$S,"&lt;="&amp;GH$5,Fluxo!$D:$D,$D47)</f>
        <v>0</v>
      </c>
      <c r="GI47" s="18">
        <f>SUMIFS(Fluxo!$N:$N,Fluxo!$S:$S,"&gt;"&amp;GH$5,Fluxo!$S:$S,"&lt;="&amp;GI$5,Fluxo!$D:$D,$D47)</f>
        <v>0</v>
      </c>
      <c r="GJ47" s="18">
        <f>SUMIFS(Fluxo!$N:$N,Fluxo!$S:$S,"&gt;"&amp;GI$5,Fluxo!$S:$S,"&lt;="&amp;GJ$5,Fluxo!$D:$D,$D47)</f>
        <v>0</v>
      </c>
      <c r="GK47" s="18">
        <f>SUMIFS(Fluxo!$N:$N,Fluxo!$S:$S,"&gt;"&amp;GJ$5,Fluxo!$S:$S,"&lt;="&amp;GK$5,Fluxo!$D:$D,$D47)</f>
        <v>0</v>
      </c>
      <c r="GL47" s="18">
        <f>SUMIFS(Fluxo!$N:$N,Fluxo!$S:$S,"&gt;"&amp;GK$5,Fluxo!$S:$S,"&lt;="&amp;GL$5,Fluxo!$D:$D,$D47)</f>
        <v>0</v>
      </c>
      <c r="GM47" s="18">
        <f>SUMIFS(Fluxo!$N:$N,Fluxo!$S:$S,"&gt;"&amp;GL$5,Fluxo!$S:$S,"&lt;="&amp;GM$5,Fluxo!$D:$D,$D47)</f>
        <v>0</v>
      </c>
      <c r="GN47" s="18">
        <f>SUMIFS(Fluxo!$N:$N,Fluxo!$S:$S,"&gt;"&amp;GM$5,Fluxo!$S:$S,"&lt;="&amp;GN$5,Fluxo!$D:$D,$D47)</f>
        <v>0</v>
      </c>
      <c r="GO47" s="18">
        <f>SUMIFS(Fluxo!$N:$N,Fluxo!$S:$S,"&gt;"&amp;GN$5,Fluxo!$S:$S,"&lt;="&amp;GO$5,Fluxo!$D:$D,$D47)</f>
        <v>0</v>
      </c>
      <c r="GP47" s="18">
        <f>SUMIFS(Fluxo!$N:$N,Fluxo!$S:$S,"&gt;"&amp;GO$5,Fluxo!$S:$S,"&lt;="&amp;GP$5,Fluxo!$D:$D,$D47)</f>
        <v>0</v>
      </c>
      <c r="GQ47" s="18">
        <f>SUMIFS(Fluxo!$N:$N,Fluxo!$S:$S,"&gt;"&amp;GP$5,Fluxo!$S:$S,"&lt;="&amp;GQ$5,Fluxo!$D:$D,$D47)</f>
        <v>0</v>
      </c>
      <c r="GR47" s="18">
        <f>SUMIFS(Fluxo!$N:$N,Fluxo!$S:$S,"&gt;"&amp;GQ$5,Fluxo!$S:$S,"&lt;="&amp;GR$5,Fluxo!$D:$D,$D47)</f>
        <v>0</v>
      </c>
      <c r="GS47" s="18">
        <f>SUMIFS(Fluxo!$N:$N,Fluxo!$S:$S,"&gt;"&amp;GR$5,Fluxo!$S:$S,"&lt;="&amp;GS$5,Fluxo!$D:$D,$D47)</f>
        <v>0</v>
      </c>
      <c r="GT47" s="18">
        <f>SUMIFS(Fluxo!$N:$N,Fluxo!$S:$S,"&gt;"&amp;GS$5,Fluxo!$S:$S,"&lt;="&amp;GT$5,Fluxo!$D:$D,$D47)</f>
        <v>0</v>
      </c>
      <c r="GU47" s="18">
        <f>SUMIFS(Fluxo!$N:$N,Fluxo!$S:$S,"&gt;"&amp;GT$5,Fluxo!$S:$S,"&lt;="&amp;GU$5,Fluxo!$D:$D,$D47)</f>
        <v>0</v>
      </c>
      <c r="GV47" s="18">
        <f>SUMIFS(Fluxo!$N:$N,Fluxo!$S:$S,"&gt;"&amp;GU$5,Fluxo!$S:$S,"&lt;="&amp;GV$5,Fluxo!$D:$D,$D47)</f>
        <v>0</v>
      </c>
      <c r="GW47" s="18">
        <f>SUMIFS(Fluxo!$N:$N,Fluxo!$S:$S,"&gt;"&amp;GV$5,Fluxo!$S:$S,"&lt;="&amp;GW$5,Fluxo!$D:$D,$D47)</f>
        <v>0</v>
      </c>
      <c r="GX47" s="18">
        <f>SUMIFS(Fluxo!$N:$N,Fluxo!$S:$S,"&gt;"&amp;GW$5,Fluxo!$S:$S,"&lt;="&amp;GX$5,Fluxo!$D:$D,$D47)</f>
        <v>0</v>
      </c>
      <c r="GY47" s="18">
        <f>SUMIFS(Fluxo!$N:$N,Fluxo!$S:$S,"&gt;"&amp;GX$5,Fluxo!$S:$S,"&lt;="&amp;GY$5,Fluxo!$D:$D,$D47)</f>
        <v>0</v>
      </c>
      <c r="GZ47" s="18">
        <f>SUMIFS(Fluxo!$N:$N,Fluxo!$S:$S,"&gt;"&amp;GY$5,Fluxo!$S:$S,"&lt;="&amp;GZ$5,Fluxo!$D:$D,$D47)</f>
        <v>0</v>
      </c>
      <c r="HA47" s="18">
        <f>SUMIFS(Fluxo!$N:$N,Fluxo!$S:$S,"&gt;"&amp;GZ$5,Fluxo!$S:$S,"&lt;="&amp;HA$5,Fluxo!$D:$D,$D47)</f>
        <v>0</v>
      </c>
      <c r="HB47" s="18">
        <f>SUMIFS(Fluxo!$N:$N,Fluxo!$S:$S,"&gt;"&amp;HA$5,Fluxo!$S:$S,"&lt;="&amp;HB$5,Fluxo!$D:$D,$D47)</f>
        <v>0</v>
      </c>
      <c r="HC47" s="18">
        <f>SUMIFS(Fluxo!$N:$N,Fluxo!$S:$S,"&gt;"&amp;HB$5,Fluxo!$S:$S,"&lt;="&amp;HC$5,Fluxo!$D:$D,$D47)</f>
        <v>0</v>
      </c>
      <c r="HD47" s="18">
        <f>SUMIFS(Fluxo!$N:$N,Fluxo!$S:$S,"&gt;"&amp;HC$5,Fluxo!$S:$S,"&lt;="&amp;HD$5,Fluxo!$D:$D,$D47)</f>
        <v>0</v>
      </c>
      <c r="HE47" s="18">
        <f>SUMIFS(Fluxo!$N:$N,Fluxo!$S:$S,"&gt;"&amp;HD$5,Fluxo!$S:$S,"&lt;="&amp;HE$5,Fluxo!$D:$D,$D47)</f>
        <v>0</v>
      </c>
      <c r="HF47" s="18">
        <f>SUMIFS(Fluxo!$N:$N,Fluxo!$S:$S,"&gt;"&amp;HE$5,Fluxo!$S:$S,"&lt;="&amp;HF$5,Fluxo!$D:$D,$D47)</f>
        <v>0</v>
      </c>
    </row>
    <row r="48" spans="1:214" s="16" customFormat="1">
      <c r="A48" s="20">
        <f t="shared" si="15"/>
        <v>38</v>
      </c>
      <c r="B48" s="140" t="str">
        <f>'Check Carteira'!C40</f>
        <v>E.1016.99.01.0113</v>
      </c>
      <c r="C48" s="19">
        <v>1</v>
      </c>
      <c r="D48" s="129" t="str">
        <f>'Check Carteira'!F40</f>
        <v>A-0113</v>
      </c>
      <c r="E48" s="21">
        <f>IFERROR(INDEX(Contratos!L:L,MATCH(D48,Contratos!R:R,0)),"")</f>
        <v>45321</v>
      </c>
      <c r="F48" s="139">
        <f>IFERROR(INDEX(Contratos!G:G,MATCH(D48,Contratos!R:R,0)),"")</f>
        <v>706462</v>
      </c>
      <c r="G48" s="83" t="str">
        <f ca="1">IFERROR(XNPV(#REF!,OFFSET(J48,0,MATCH(EOMONTH(E48,0),$J$5:$HF$5,0)-1,1,COUNT($J$5:$HF$5)-MATCH(EOMONTH(E48,0),$J$5:$HF$5,0)+1),OFFSET($J$5,0,MATCH(EOMONTH(E48,0),$J$5:$HF$5,0)-1,1,COUNT($J$5:$HF$5)-MATCH(EOMONTH(E48,0),$J$5:$HF$5,0)+1)),"")</f>
        <v/>
      </c>
      <c r="H48" s="83">
        <f t="shared" si="16"/>
        <v>726928.53999999992</v>
      </c>
      <c r="I48" s="18"/>
      <c r="J48" s="18">
        <f>SUMIFS(Fluxo!$N:$N,Fluxo!$S:$S,"&gt;"&amp;I$5,Fluxo!$S:$S,"&lt;="&amp;J$5,Fluxo!$D:$D,$D48)</f>
        <v>0</v>
      </c>
      <c r="K48" s="18">
        <f>SUMIFS(Fluxo!$N:$N,Fluxo!$S:$S,"&gt;"&amp;J$5,Fluxo!$S:$S,"&lt;="&amp;K$5,Fluxo!$D:$D,$D48)</f>
        <v>0</v>
      </c>
      <c r="L48" s="18">
        <f>SUMIFS(Fluxo!$N:$N,Fluxo!$S:$S,"&gt;"&amp;K$5,Fluxo!$S:$S,"&lt;="&amp;L$5,Fluxo!$D:$D,$D48)</f>
        <v>0</v>
      </c>
      <c r="M48" s="18">
        <f>SUMIFS(Fluxo!$N:$N,Fluxo!$S:$S,"&gt;"&amp;L$5,Fluxo!$S:$S,"&lt;="&amp;M$5,Fluxo!$D:$D,$D48)</f>
        <v>0</v>
      </c>
      <c r="N48" s="18">
        <f>SUMIFS(Fluxo!$N:$N,Fluxo!$S:$S,"&gt;"&amp;M$5,Fluxo!$S:$S,"&lt;="&amp;N$5,Fluxo!$D:$D,$D48)</f>
        <v>0</v>
      </c>
      <c r="O48" s="18">
        <f>SUMIFS(Fluxo!$N:$N,Fluxo!$S:$S,"&gt;"&amp;N$5,Fluxo!$S:$S,"&lt;="&amp;O$5,Fluxo!$D:$D,$D48)</f>
        <v>0</v>
      </c>
      <c r="P48" s="18">
        <f>SUMIFS(Fluxo!$N:$N,Fluxo!$S:$S,"&gt;"&amp;O$5,Fluxo!$S:$S,"&lt;="&amp;P$5,Fluxo!$D:$D,$D48)</f>
        <v>0</v>
      </c>
      <c r="Q48" s="18">
        <f>SUMIFS(Fluxo!$N:$N,Fluxo!$S:$S,"&gt;"&amp;P$5,Fluxo!$S:$S,"&lt;="&amp;Q$5,Fluxo!$D:$D,$D48)</f>
        <v>0</v>
      </c>
      <c r="R48" s="18">
        <f>SUMIFS(Fluxo!$N:$N,Fluxo!$S:$S,"&gt;"&amp;Q$5,Fluxo!$S:$S,"&lt;="&amp;R$5,Fluxo!$D:$D,$D48)</f>
        <v>0</v>
      </c>
      <c r="S48" s="18">
        <f>SUMIFS(Fluxo!$N:$N,Fluxo!$S:$S,"&gt;"&amp;R$5,Fluxo!$S:$S,"&lt;="&amp;S$5,Fluxo!$D:$D,$D48)</f>
        <v>260462</v>
      </c>
      <c r="T48" s="18">
        <f>SUMIFS(Fluxo!$N:$N,Fluxo!$S:$S,"&gt;"&amp;S$5,Fluxo!$S:$S,"&lt;="&amp;T$5,Fluxo!$D:$D,$D48)</f>
        <v>0</v>
      </c>
      <c r="U48" s="18">
        <f>SUMIFS(Fluxo!$N:$N,Fluxo!$S:$S,"&gt;"&amp;T$5,Fluxo!$S:$S,"&lt;="&amp;U$5,Fluxo!$D:$D,$D48)</f>
        <v>0</v>
      </c>
      <c r="V48" s="18">
        <f>SUMIFS(Fluxo!$N:$N,Fluxo!$S:$S,"&gt;"&amp;U$5,Fluxo!$S:$S,"&lt;="&amp;V$5,Fluxo!$D:$D,$D48)</f>
        <v>0</v>
      </c>
      <c r="W48" s="18">
        <f>SUMIFS(Fluxo!$N:$N,Fluxo!$S:$S,"&gt;"&amp;V$5,Fluxo!$S:$S,"&lt;="&amp;W$5,Fluxo!$D:$D,$D48)</f>
        <v>0</v>
      </c>
      <c r="X48" s="18">
        <f>SUMIFS(Fluxo!$N:$N,Fluxo!$S:$S,"&gt;"&amp;W$5,Fluxo!$S:$S,"&lt;="&amp;X$5,Fluxo!$D:$D,$D48)</f>
        <v>0</v>
      </c>
      <c r="Y48" s="18">
        <f>SUMIFS(Fluxo!$N:$N,Fluxo!$S:$S,"&gt;"&amp;X$5,Fluxo!$S:$S,"&lt;="&amp;Y$5,Fluxo!$D:$D,$D48)</f>
        <v>0</v>
      </c>
      <c r="Z48" s="18">
        <f>SUMIFS(Fluxo!$N:$N,Fluxo!$S:$S,"&gt;"&amp;Y$5,Fluxo!$S:$S,"&lt;="&amp;Z$5,Fluxo!$D:$D,$D48)</f>
        <v>0</v>
      </c>
      <c r="AA48" s="18">
        <f>SUMIFS(Fluxo!$N:$N,Fluxo!$S:$S,"&gt;"&amp;Z$5,Fluxo!$S:$S,"&lt;="&amp;AA$5,Fluxo!$D:$D,$D48)</f>
        <v>0</v>
      </c>
      <c r="AB48" s="18">
        <f>SUMIFS(Fluxo!$N:$N,Fluxo!$S:$S,"&gt;"&amp;AA$5,Fluxo!$S:$S,"&lt;="&amp;AB$5,Fluxo!$D:$D,$D48)</f>
        <v>0</v>
      </c>
      <c r="AC48" s="18">
        <f>SUMIFS(Fluxo!$N:$N,Fluxo!$S:$S,"&gt;"&amp;AB$5,Fluxo!$S:$S,"&lt;="&amp;AC$5,Fluxo!$D:$D,$D48)</f>
        <v>0</v>
      </c>
      <c r="AD48" s="18">
        <f>SUMIFS(Fluxo!$N:$N,Fluxo!$S:$S,"&gt;"&amp;AC$5,Fluxo!$S:$S,"&lt;="&amp;AD$5,Fluxo!$D:$D,$D48)</f>
        <v>0</v>
      </c>
      <c r="AE48" s="18">
        <f>SUMIFS(Fluxo!$N:$N,Fluxo!$S:$S,"&gt;"&amp;AD$5,Fluxo!$S:$S,"&lt;="&amp;AE$5,Fluxo!$D:$D,$D48)</f>
        <v>233024.09</v>
      </c>
      <c r="AF48" s="18">
        <f>SUMIFS(Fluxo!$N:$N,Fluxo!$S:$S,"&gt;"&amp;AE$5,Fluxo!$S:$S,"&lt;="&amp;AF$5,Fluxo!$D:$D,$D48)</f>
        <v>0</v>
      </c>
      <c r="AG48" s="18">
        <f>SUMIFS(Fluxo!$N:$N,Fluxo!$S:$S,"&gt;"&amp;AF$5,Fluxo!$S:$S,"&lt;="&amp;AG$5,Fluxo!$D:$D,$D48)</f>
        <v>0</v>
      </c>
      <c r="AH48" s="18">
        <f>SUMIFS(Fluxo!$N:$N,Fluxo!$S:$S,"&gt;"&amp;AG$5,Fluxo!$S:$S,"&lt;="&amp;AH$5,Fluxo!$D:$D,$D48)</f>
        <v>0</v>
      </c>
      <c r="AI48" s="18">
        <f>SUMIFS(Fluxo!$N:$N,Fluxo!$S:$S,"&gt;"&amp;AH$5,Fluxo!$S:$S,"&lt;="&amp;AI$5,Fluxo!$D:$D,$D48)</f>
        <v>0</v>
      </c>
      <c r="AJ48" s="18">
        <f>SUMIFS(Fluxo!$N:$N,Fluxo!$S:$S,"&gt;"&amp;AI$5,Fluxo!$S:$S,"&lt;="&amp;AJ$5,Fluxo!$D:$D,$D48)</f>
        <v>0</v>
      </c>
      <c r="AK48" s="18">
        <f>SUMIFS(Fluxo!$N:$N,Fluxo!$S:$S,"&gt;"&amp;AJ$5,Fluxo!$S:$S,"&lt;="&amp;AK$5,Fluxo!$D:$D,$D48)</f>
        <v>0</v>
      </c>
      <c r="AL48" s="18">
        <f>SUMIFS(Fluxo!$N:$N,Fluxo!$S:$S,"&gt;"&amp;AK$5,Fluxo!$S:$S,"&lt;="&amp;AL$5,Fluxo!$D:$D,$D48)</f>
        <v>0</v>
      </c>
      <c r="AM48" s="18">
        <f>SUMIFS(Fluxo!$N:$N,Fluxo!$S:$S,"&gt;"&amp;AL$5,Fluxo!$S:$S,"&lt;="&amp;AM$5,Fluxo!$D:$D,$D48)</f>
        <v>0</v>
      </c>
      <c r="AN48" s="18">
        <f>SUMIFS(Fluxo!$N:$N,Fluxo!$S:$S,"&gt;"&amp;AM$5,Fluxo!$S:$S,"&lt;="&amp;AN$5,Fluxo!$D:$D,$D48)</f>
        <v>0</v>
      </c>
      <c r="AO48" s="18">
        <f>SUMIFS(Fluxo!$N:$N,Fluxo!$S:$S,"&gt;"&amp;AN$5,Fluxo!$S:$S,"&lt;="&amp;AO$5,Fluxo!$D:$D,$D48)</f>
        <v>0</v>
      </c>
      <c r="AP48" s="18">
        <f>SUMIFS(Fluxo!$N:$N,Fluxo!$S:$S,"&gt;"&amp;AO$5,Fluxo!$S:$S,"&lt;="&amp;AP$5,Fluxo!$D:$D,$D48)</f>
        <v>0</v>
      </c>
      <c r="AQ48" s="18">
        <f>SUMIFS(Fluxo!$N:$N,Fluxo!$S:$S,"&gt;"&amp;AP$5,Fluxo!$S:$S,"&lt;="&amp;AQ$5,Fluxo!$D:$D,$D48)</f>
        <v>233024.09</v>
      </c>
      <c r="AR48" s="18">
        <f>SUMIFS(Fluxo!$N:$N,Fluxo!$S:$S,"&gt;"&amp;AQ$5,Fluxo!$S:$S,"&lt;="&amp;AR$5,Fluxo!$D:$D,$D48)</f>
        <v>0</v>
      </c>
      <c r="AS48" s="18">
        <f>SUMIFS(Fluxo!$N:$N,Fluxo!$S:$S,"&gt;"&amp;AR$5,Fluxo!$S:$S,"&lt;="&amp;AS$5,Fluxo!$D:$D,$D48)</f>
        <v>0</v>
      </c>
      <c r="AT48" s="18">
        <f>SUMIFS(Fluxo!$N:$N,Fluxo!$S:$S,"&gt;"&amp;AS$5,Fluxo!$S:$S,"&lt;="&amp;AT$5,Fluxo!$D:$D,$D48)</f>
        <v>0</v>
      </c>
      <c r="AU48" s="18">
        <f>SUMIFS(Fluxo!$N:$N,Fluxo!$S:$S,"&gt;"&amp;AT$5,Fluxo!$S:$S,"&lt;="&amp;AU$5,Fluxo!$D:$D,$D48)</f>
        <v>0</v>
      </c>
      <c r="AV48" s="18">
        <f>SUMIFS(Fluxo!$N:$N,Fluxo!$S:$S,"&gt;"&amp;AU$5,Fluxo!$S:$S,"&lt;="&amp;AV$5,Fluxo!$D:$D,$D48)</f>
        <v>0</v>
      </c>
      <c r="AW48" s="18">
        <f>SUMIFS(Fluxo!$N:$N,Fluxo!$S:$S,"&gt;"&amp;AV$5,Fluxo!$S:$S,"&lt;="&amp;AW$5,Fluxo!$D:$D,$D48)</f>
        <v>0</v>
      </c>
      <c r="AX48" s="18">
        <f>SUMIFS(Fluxo!$N:$N,Fluxo!$S:$S,"&gt;"&amp;AW$5,Fluxo!$S:$S,"&lt;="&amp;AX$5,Fluxo!$D:$D,$D48)</f>
        <v>418.36</v>
      </c>
      <c r="AY48" s="18">
        <f>SUMIFS(Fluxo!$N:$N,Fluxo!$S:$S,"&gt;"&amp;AX$5,Fluxo!$S:$S,"&lt;="&amp;AY$5,Fluxo!$D:$D,$D48)</f>
        <v>0</v>
      </c>
      <c r="AZ48" s="18">
        <f>SUMIFS(Fluxo!$N:$N,Fluxo!$S:$S,"&gt;"&amp;AY$5,Fluxo!$S:$S,"&lt;="&amp;AZ$5,Fluxo!$D:$D,$D48)</f>
        <v>0</v>
      </c>
      <c r="BA48" s="18">
        <f>SUMIFS(Fluxo!$N:$N,Fluxo!$S:$S,"&gt;"&amp;AZ$5,Fluxo!$S:$S,"&lt;="&amp;BA$5,Fluxo!$D:$D,$D48)</f>
        <v>0</v>
      </c>
      <c r="BB48" s="18">
        <f>SUMIFS(Fluxo!$N:$N,Fluxo!$S:$S,"&gt;"&amp;BA$5,Fluxo!$S:$S,"&lt;="&amp;BB$5,Fluxo!$D:$D,$D48)</f>
        <v>0</v>
      </c>
      <c r="BC48" s="18">
        <f>SUMIFS(Fluxo!$N:$N,Fluxo!$S:$S,"&gt;"&amp;BB$5,Fluxo!$S:$S,"&lt;="&amp;BC$5,Fluxo!$D:$D,$D48)</f>
        <v>0</v>
      </c>
      <c r="BD48" s="18">
        <f>SUMIFS(Fluxo!$N:$N,Fluxo!$S:$S,"&gt;"&amp;BC$5,Fluxo!$S:$S,"&lt;="&amp;BD$5,Fluxo!$D:$D,$D48)</f>
        <v>0</v>
      </c>
      <c r="BE48" s="18">
        <f>SUMIFS(Fluxo!$N:$N,Fluxo!$S:$S,"&gt;"&amp;BD$5,Fluxo!$S:$S,"&lt;="&amp;BE$5,Fluxo!$D:$D,$D48)</f>
        <v>0</v>
      </c>
      <c r="BF48" s="18">
        <f>SUMIFS(Fluxo!$N:$N,Fluxo!$S:$S,"&gt;"&amp;BE$5,Fluxo!$S:$S,"&lt;="&amp;BF$5,Fluxo!$D:$D,$D48)</f>
        <v>0</v>
      </c>
      <c r="BG48" s="18">
        <f>SUMIFS(Fluxo!$N:$N,Fluxo!$S:$S,"&gt;"&amp;BF$5,Fluxo!$S:$S,"&lt;="&amp;BG$5,Fluxo!$D:$D,$D48)</f>
        <v>0</v>
      </c>
      <c r="BH48" s="18">
        <f>SUMIFS(Fluxo!$N:$N,Fluxo!$S:$S,"&gt;"&amp;BG$5,Fluxo!$S:$S,"&lt;="&amp;BH$5,Fluxo!$D:$D,$D48)</f>
        <v>0</v>
      </c>
      <c r="BI48" s="18">
        <f>SUMIFS(Fluxo!$N:$N,Fluxo!$S:$S,"&gt;"&amp;BH$5,Fluxo!$S:$S,"&lt;="&amp;BI$5,Fluxo!$D:$D,$D48)</f>
        <v>0</v>
      </c>
      <c r="BJ48" s="18">
        <f>SUMIFS(Fluxo!$N:$N,Fluxo!$S:$S,"&gt;"&amp;BI$5,Fluxo!$S:$S,"&lt;="&amp;BJ$5,Fluxo!$D:$D,$D48)</f>
        <v>0</v>
      </c>
      <c r="BK48" s="18">
        <f>SUMIFS(Fluxo!$N:$N,Fluxo!$S:$S,"&gt;"&amp;BJ$5,Fluxo!$S:$S,"&lt;="&amp;BK$5,Fluxo!$D:$D,$D48)</f>
        <v>0</v>
      </c>
      <c r="BL48" s="18">
        <f>SUMIFS(Fluxo!$N:$N,Fluxo!$S:$S,"&gt;"&amp;BK$5,Fluxo!$S:$S,"&lt;="&amp;BL$5,Fluxo!$D:$D,$D48)</f>
        <v>0</v>
      </c>
      <c r="BM48" s="18">
        <f>SUMIFS(Fluxo!$N:$N,Fluxo!$S:$S,"&gt;"&amp;BL$5,Fluxo!$S:$S,"&lt;="&amp;BM$5,Fluxo!$D:$D,$D48)</f>
        <v>0</v>
      </c>
      <c r="BN48" s="18">
        <f>SUMIFS(Fluxo!$N:$N,Fluxo!$S:$S,"&gt;"&amp;BM$5,Fluxo!$S:$S,"&lt;="&amp;BN$5,Fluxo!$D:$D,$D48)</f>
        <v>0</v>
      </c>
      <c r="BO48" s="18">
        <f>SUMIFS(Fluxo!$N:$N,Fluxo!$S:$S,"&gt;"&amp;BN$5,Fluxo!$S:$S,"&lt;="&amp;BO$5,Fluxo!$D:$D,$D48)</f>
        <v>0</v>
      </c>
      <c r="BP48" s="18">
        <f>SUMIFS(Fluxo!$N:$N,Fluxo!$S:$S,"&gt;"&amp;BO$5,Fluxo!$S:$S,"&lt;="&amp;BP$5,Fluxo!$D:$D,$D48)</f>
        <v>0</v>
      </c>
      <c r="BQ48" s="18">
        <f>SUMIFS(Fluxo!$N:$N,Fluxo!$S:$S,"&gt;"&amp;BP$5,Fluxo!$S:$S,"&lt;="&amp;BQ$5,Fluxo!$D:$D,$D48)</f>
        <v>0</v>
      </c>
      <c r="BR48" s="18">
        <f>SUMIFS(Fluxo!$N:$N,Fluxo!$S:$S,"&gt;"&amp;BQ$5,Fluxo!$S:$S,"&lt;="&amp;BR$5,Fluxo!$D:$D,$D48)</f>
        <v>0</v>
      </c>
      <c r="BS48" s="18">
        <f>SUMIFS(Fluxo!$N:$N,Fluxo!$S:$S,"&gt;"&amp;BR$5,Fluxo!$S:$S,"&lt;="&amp;BS$5,Fluxo!$D:$D,$D48)</f>
        <v>0</v>
      </c>
      <c r="BT48" s="18">
        <f>SUMIFS(Fluxo!$N:$N,Fluxo!$S:$S,"&gt;"&amp;BS$5,Fluxo!$S:$S,"&lt;="&amp;BT$5,Fluxo!$D:$D,$D48)</f>
        <v>0</v>
      </c>
      <c r="BU48" s="18">
        <f>SUMIFS(Fluxo!$N:$N,Fluxo!$S:$S,"&gt;"&amp;BT$5,Fluxo!$S:$S,"&lt;="&amp;BU$5,Fluxo!$D:$D,$D48)</f>
        <v>0</v>
      </c>
      <c r="BV48" s="18">
        <f>SUMIFS(Fluxo!$N:$N,Fluxo!$S:$S,"&gt;"&amp;BU$5,Fluxo!$S:$S,"&lt;="&amp;BV$5,Fluxo!$D:$D,$D48)</f>
        <v>0</v>
      </c>
      <c r="BW48" s="18">
        <f>SUMIFS(Fluxo!$N:$N,Fluxo!$S:$S,"&gt;"&amp;BV$5,Fluxo!$S:$S,"&lt;="&amp;BW$5,Fluxo!$D:$D,$D48)</f>
        <v>0</v>
      </c>
      <c r="BX48" s="18">
        <f>SUMIFS(Fluxo!$N:$N,Fluxo!$S:$S,"&gt;"&amp;BW$5,Fluxo!$S:$S,"&lt;="&amp;BX$5,Fluxo!$D:$D,$D48)</f>
        <v>0</v>
      </c>
      <c r="BY48" s="18">
        <f>SUMIFS(Fluxo!$N:$N,Fluxo!$S:$S,"&gt;"&amp;BX$5,Fluxo!$S:$S,"&lt;="&amp;BY$5,Fluxo!$D:$D,$D48)</f>
        <v>0</v>
      </c>
      <c r="BZ48" s="18">
        <f>SUMIFS(Fluxo!$N:$N,Fluxo!$S:$S,"&gt;"&amp;BY$5,Fluxo!$S:$S,"&lt;="&amp;BZ$5,Fluxo!$D:$D,$D48)</f>
        <v>0</v>
      </c>
      <c r="CA48" s="18">
        <f>SUMIFS(Fluxo!$N:$N,Fluxo!$S:$S,"&gt;"&amp;BZ$5,Fluxo!$S:$S,"&lt;="&amp;CA$5,Fluxo!$D:$D,$D48)</f>
        <v>0</v>
      </c>
      <c r="CB48" s="18">
        <f>SUMIFS(Fluxo!$N:$N,Fluxo!$S:$S,"&gt;"&amp;CA$5,Fluxo!$S:$S,"&lt;="&amp;CB$5,Fluxo!$D:$D,$D48)</f>
        <v>0</v>
      </c>
      <c r="CC48" s="18">
        <f>SUMIFS(Fluxo!$N:$N,Fluxo!$S:$S,"&gt;"&amp;CB$5,Fluxo!$S:$S,"&lt;="&amp;CC$5,Fluxo!$D:$D,$D48)</f>
        <v>0</v>
      </c>
      <c r="CD48" s="18">
        <f>SUMIFS(Fluxo!$N:$N,Fluxo!$S:$S,"&gt;"&amp;CC$5,Fluxo!$S:$S,"&lt;="&amp;CD$5,Fluxo!$D:$D,$D48)</f>
        <v>0</v>
      </c>
      <c r="CE48" s="18">
        <f>SUMIFS(Fluxo!$N:$N,Fluxo!$S:$S,"&gt;"&amp;CD$5,Fluxo!$S:$S,"&lt;="&amp;CE$5,Fluxo!$D:$D,$D48)</f>
        <v>0</v>
      </c>
      <c r="CF48" s="18">
        <f>SUMIFS(Fluxo!$N:$N,Fluxo!$S:$S,"&gt;"&amp;CE$5,Fluxo!$S:$S,"&lt;="&amp;CF$5,Fluxo!$D:$D,$D48)</f>
        <v>0</v>
      </c>
      <c r="CG48" s="18">
        <f>SUMIFS(Fluxo!$N:$N,Fluxo!$S:$S,"&gt;"&amp;CF$5,Fluxo!$S:$S,"&lt;="&amp;CG$5,Fluxo!$D:$D,$D48)</f>
        <v>0</v>
      </c>
      <c r="CH48" s="18">
        <f>SUMIFS(Fluxo!$N:$N,Fluxo!$S:$S,"&gt;"&amp;CG$5,Fluxo!$S:$S,"&lt;="&amp;CH$5,Fluxo!$D:$D,$D48)</f>
        <v>0</v>
      </c>
      <c r="CI48" s="18">
        <f>SUMIFS(Fluxo!$N:$N,Fluxo!$S:$S,"&gt;"&amp;CH$5,Fluxo!$S:$S,"&lt;="&amp;CI$5,Fluxo!$D:$D,$D48)</f>
        <v>0</v>
      </c>
      <c r="CJ48" s="18">
        <f>SUMIFS(Fluxo!$N:$N,Fluxo!$S:$S,"&gt;"&amp;CI$5,Fluxo!$S:$S,"&lt;="&amp;CJ$5,Fluxo!$D:$D,$D48)</f>
        <v>0</v>
      </c>
      <c r="CK48" s="18">
        <f>SUMIFS(Fluxo!$N:$N,Fluxo!$S:$S,"&gt;"&amp;CJ$5,Fluxo!$S:$S,"&lt;="&amp;CK$5,Fluxo!$D:$D,$D48)</f>
        <v>0</v>
      </c>
      <c r="CL48" s="18">
        <f>SUMIFS(Fluxo!$N:$N,Fluxo!$S:$S,"&gt;"&amp;CK$5,Fluxo!$S:$S,"&lt;="&amp;CL$5,Fluxo!$D:$D,$D48)</f>
        <v>0</v>
      </c>
      <c r="CM48" s="18">
        <f>SUMIFS(Fluxo!$N:$N,Fluxo!$S:$S,"&gt;"&amp;CL$5,Fluxo!$S:$S,"&lt;="&amp;CM$5,Fluxo!$D:$D,$D48)</f>
        <v>0</v>
      </c>
      <c r="CN48" s="18">
        <f>SUMIFS(Fluxo!$N:$N,Fluxo!$S:$S,"&gt;"&amp;CM$5,Fluxo!$S:$S,"&lt;="&amp;CN$5,Fluxo!$D:$D,$D48)</f>
        <v>0</v>
      </c>
      <c r="CO48" s="18">
        <f>SUMIFS(Fluxo!$N:$N,Fluxo!$S:$S,"&gt;"&amp;CN$5,Fluxo!$S:$S,"&lt;="&amp;CO$5,Fluxo!$D:$D,$D48)</f>
        <v>0</v>
      </c>
      <c r="CP48" s="18">
        <f>SUMIFS(Fluxo!$N:$N,Fluxo!$S:$S,"&gt;"&amp;CO$5,Fluxo!$S:$S,"&lt;="&amp;CP$5,Fluxo!$D:$D,$D48)</f>
        <v>0</v>
      </c>
      <c r="CQ48" s="18">
        <f>SUMIFS(Fluxo!$N:$N,Fluxo!$S:$S,"&gt;"&amp;CP$5,Fluxo!$S:$S,"&lt;="&amp;CQ$5,Fluxo!$D:$D,$D48)</f>
        <v>0</v>
      </c>
      <c r="CR48" s="18">
        <f>SUMIFS(Fluxo!$N:$N,Fluxo!$S:$S,"&gt;"&amp;CQ$5,Fluxo!$S:$S,"&lt;="&amp;CR$5,Fluxo!$D:$D,$D48)</f>
        <v>0</v>
      </c>
      <c r="CS48" s="18">
        <f>SUMIFS(Fluxo!$N:$N,Fluxo!$S:$S,"&gt;"&amp;CR$5,Fluxo!$S:$S,"&lt;="&amp;CS$5,Fluxo!$D:$D,$D48)</f>
        <v>0</v>
      </c>
      <c r="CT48" s="18">
        <f>SUMIFS(Fluxo!$N:$N,Fluxo!$S:$S,"&gt;"&amp;CS$5,Fluxo!$S:$S,"&lt;="&amp;CT$5,Fluxo!$D:$D,$D48)</f>
        <v>0</v>
      </c>
      <c r="CU48" s="18">
        <f>SUMIFS(Fluxo!$N:$N,Fluxo!$S:$S,"&gt;"&amp;CT$5,Fluxo!$S:$S,"&lt;="&amp;CU$5,Fluxo!$D:$D,$D48)</f>
        <v>0</v>
      </c>
      <c r="CV48" s="18">
        <f>SUMIFS(Fluxo!$N:$N,Fluxo!$S:$S,"&gt;"&amp;CU$5,Fluxo!$S:$S,"&lt;="&amp;CV$5,Fluxo!$D:$D,$D48)</f>
        <v>0</v>
      </c>
      <c r="CW48" s="18">
        <f>SUMIFS(Fluxo!$N:$N,Fluxo!$S:$S,"&gt;"&amp;CV$5,Fluxo!$S:$S,"&lt;="&amp;CW$5,Fluxo!$D:$D,$D48)</f>
        <v>0</v>
      </c>
      <c r="CX48" s="18">
        <f>SUMIFS(Fluxo!$N:$N,Fluxo!$S:$S,"&gt;"&amp;CW$5,Fluxo!$S:$S,"&lt;="&amp;CX$5,Fluxo!$D:$D,$D48)</f>
        <v>0</v>
      </c>
      <c r="CY48" s="18">
        <f>SUMIFS(Fluxo!$N:$N,Fluxo!$S:$S,"&gt;"&amp;CX$5,Fluxo!$S:$S,"&lt;="&amp;CY$5,Fluxo!$D:$D,$D48)</f>
        <v>0</v>
      </c>
      <c r="CZ48" s="18">
        <f>SUMIFS(Fluxo!$N:$N,Fluxo!$S:$S,"&gt;"&amp;CY$5,Fluxo!$S:$S,"&lt;="&amp;CZ$5,Fluxo!$D:$D,$D48)</f>
        <v>0</v>
      </c>
      <c r="DA48" s="18">
        <f>SUMIFS(Fluxo!$N:$N,Fluxo!$S:$S,"&gt;"&amp;CZ$5,Fluxo!$S:$S,"&lt;="&amp;DA$5,Fluxo!$D:$D,$D48)</f>
        <v>0</v>
      </c>
      <c r="DB48" s="18">
        <f>SUMIFS(Fluxo!$N:$N,Fluxo!$S:$S,"&gt;"&amp;DA$5,Fluxo!$S:$S,"&lt;="&amp;DB$5,Fluxo!$D:$D,$D48)</f>
        <v>0</v>
      </c>
      <c r="DC48" s="18">
        <f>SUMIFS(Fluxo!$N:$N,Fluxo!$S:$S,"&gt;"&amp;DB$5,Fluxo!$S:$S,"&lt;="&amp;DC$5,Fluxo!$D:$D,$D48)</f>
        <v>0</v>
      </c>
      <c r="DD48" s="18">
        <f>SUMIFS(Fluxo!$N:$N,Fluxo!$S:$S,"&gt;"&amp;DC$5,Fluxo!$S:$S,"&lt;="&amp;DD$5,Fluxo!$D:$D,$D48)</f>
        <v>0</v>
      </c>
      <c r="DE48" s="18">
        <f>SUMIFS(Fluxo!$N:$N,Fluxo!$S:$S,"&gt;"&amp;DD$5,Fluxo!$S:$S,"&lt;="&amp;DE$5,Fluxo!$D:$D,$D48)</f>
        <v>0</v>
      </c>
      <c r="DF48" s="18">
        <f>SUMIFS(Fluxo!$N:$N,Fluxo!$S:$S,"&gt;"&amp;DE$5,Fluxo!$S:$S,"&lt;="&amp;DF$5,Fluxo!$D:$D,$D48)</f>
        <v>0</v>
      </c>
      <c r="DG48" s="18">
        <f>SUMIFS(Fluxo!$N:$N,Fluxo!$S:$S,"&gt;"&amp;DF$5,Fluxo!$S:$S,"&lt;="&amp;DG$5,Fluxo!$D:$D,$D48)</f>
        <v>0</v>
      </c>
      <c r="DH48" s="18">
        <f>SUMIFS(Fluxo!$N:$N,Fluxo!$S:$S,"&gt;"&amp;DG$5,Fluxo!$S:$S,"&lt;="&amp;DH$5,Fluxo!$D:$D,$D48)</f>
        <v>0</v>
      </c>
      <c r="DI48" s="18">
        <f>SUMIFS(Fluxo!$N:$N,Fluxo!$S:$S,"&gt;"&amp;DH$5,Fluxo!$S:$S,"&lt;="&amp;DI$5,Fluxo!$D:$D,$D48)</f>
        <v>0</v>
      </c>
      <c r="DJ48" s="18">
        <f>SUMIFS(Fluxo!$N:$N,Fluxo!$S:$S,"&gt;"&amp;DI$5,Fluxo!$S:$S,"&lt;="&amp;DJ$5,Fluxo!$D:$D,$D48)</f>
        <v>0</v>
      </c>
      <c r="DK48" s="18">
        <f>SUMIFS(Fluxo!$N:$N,Fluxo!$S:$S,"&gt;"&amp;DJ$5,Fluxo!$S:$S,"&lt;="&amp;DK$5,Fluxo!$D:$D,$D48)</f>
        <v>0</v>
      </c>
      <c r="DL48" s="18">
        <f>SUMIFS(Fluxo!$N:$N,Fluxo!$S:$S,"&gt;"&amp;DK$5,Fluxo!$S:$S,"&lt;="&amp;DL$5,Fluxo!$D:$D,$D48)</f>
        <v>0</v>
      </c>
      <c r="DM48" s="18">
        <f>SUMIFS(Fluxo!$N:$N,Fluxo!$S:$S,"&gt;"&amp;DL$5,Fluxo!$S:$S,"&lt;="&amp;DM$5,Fluxo!$D:$D,$D48)</f>
        <v>0</v>
      </c>
      <c r="DN48" s="18">
        <f>SUMIFS(Fluxo!$N:$N,Fluxo!$S:$S,"&gt;"&amp;DM$5,Fluxo!$S:$S,"&lt;="&amp;DN$5,Fluxo!$D:$D,$D48)</f>
        <v>0</v>
      </c>
      <c r="DO48" s="18">
        <f>SUMIFS(Fluxo!$N:$N,Fluxo!$S:$S,"&gt;"&amp;DN$5,Fluxo!$S:$S,"&lt;="&amp;DO$5,Fluxo!$D:$D,$D48)</f>
        <v>0</v>
      </c>
      <c r="DP48" s="18">
        <f>SUMIFS(Fluxo!$N:$N,Fluxo!$S:$S,"&gt;"&amp;DO$5,Fluxo!$S:$S,"&lt;="&amp;DP$5,Fluxo!$D:$D,$D48)</f>
        <v>0</v>
      </c>
      <c r="DQ48" s="18">
        <f>SUMIFS(Fluxo!$N:$N,Fluxo!$S:$S,"&gt;"&amp;DP$5,Fluxo!$S:$S,"&lt;="&amp;DQ$5,Fluxo!$D:$D,$D48)</f>
        <v>0</v>
      </c>
      <c r="DR48" s="18">
        <f>SUMIFS(Fluxo!$N:$N,Fluxo!$S:$S,"&gt;"&amp;DQ$5,Fluxo!$S:$S,"&lt;="&amp;DR$5,Fluxo!$D:$D,$D48)</f>
        <v>0</v>
      </c>
      <c r="DS48" s="18">
        <f>SUMIFS(Fluxo!$N:$N,Fluxo!$S:$S,"&gt;"&amp;DR$5,Fluxo!$S:$S,"&lt;="&amp;DS$5,Fluxo!$D:$D,$D48)</f>
        <v>0</v>
      </c>
      <c r="DT48" s="18">
        <f>SUMIFS(Fluxo!$N:$N,Fluxo!$S:$S,"&gt;"&amp;DS$5,Fluxo!$S:$S,"&lt;="&amp;DT$5,Fluxo!$D:$D,$D48)</f>
        <v>0</v>
      </c>
      <c r="DU48" s="18">
        <f>SUMIFS(Fluxo!$N:$N,Fluxo!$S:$S,"&gt;"&amp;DT$5,Fluxo!$S:$S,"&lt;="&amp;DU$5,Fluxo!$D:$D,$D48)</f>
        <v>0</v>
      </c>
      <c r="DV48" s="18">
        <f>SUMIFS(Fluxo!$N:$N,Fluxo!$S:$S,"&gt;"&amp;DU$5,Fluxo!$S:$S,"&lt;="&amp;DV$5,Fluxo!$D:$D,$D48)</f>
        <v>0</v>
      </c>
      <c r="DW48" s="18">
        <f>SUMIFS(Fluxo!$N:$N,Fluxo!$S:$S,"&gt;"&amp;DV$5,Fluxo!$S:$S,"&lt;="&amp;DW$5,Fluxo!$D:$D,$D48)</f>
        <v>0</v>
      </c>
      <c r="DX48" s="18">
        <f>SUMIFS(Fluxo!$N:$N,Fluxo!$S:$S,"&gt;"&amp;DW$5,Fluxo!$S:$S,"&lt;="&amp;DX$5,Fluxo!$D:$D,$D48)</f>
        <v>0</v>
      </c>
      <c r="DY48" s="18">
        <f>SUMIFS(Fluxo!$N:$N,Fluxo!$S:$S,"&gt;"&amp;DX$5,Fluxo!$S:$S,"&lt;="&amp;DY$5,Fluxo!$D:$D,$D48)</f>
        <v>0</v>
      </c>
      <c r="DZ48" s="18">
        <f>SUMIFS(Fluxo!$N:$N,Fluxo!$S:$S,"&gt;"&amp;DY$5,Fluxo!$S:$S,"&lt;="&amp;DZ$5,Fluxo!$D:$D,$D48)</f>
        <v>0</v>
      </c>
      <c r="EA48" s="18">
        <f>SUMIFS(Fluxo!$N:$N,Fluxo!$S:$S,"&gt;"&amp;DZ$5,Fluxo!$S:$S,"&lt;="&amp;EA$5,Fluxo!$D:$D,$D48)</f>
        <v>0</v>
      </c>
      <c r="EB48" s="18">
        <f>SUMIFS(Fluxo!$N:$N,Fluxo!$S:$S,"&gt;"&amp;EA$5,Fluxo!$S:$S,"&lt;="&amp;EB$5,Fluxo!$D:$D,$D48)</f>
        <v>0</v>
      </c>
      <c r="EC48" s="18">
        <f>SUMIFS(Fluxo!$N:$N,Fluxo!$S:$S,"&gt;"&amp;EB$5,Fluxo!$S:$S,"&lt;="&amp;EC$5,Fluxo!$D:$D,$D48)</f>
        <v>0</v>
      </c>
      <c r="ED48" s="18">
        <f>SUMIFS(Fluxo!$N:$N,Fluxo!$S:$S,"&gt;"&amp;EC$5,Fluxo!$S:$S,"&lt;="&amp;ED$5,Fluxo!$D:$D,$D48)</f>
        <v>0</v>
      </c>
      <c r="EE48" s="18">
        <f>SUMIFS(Fluxo!$N:$N,Fluxo!$S:$S,"&gt;"&amp;ED$5,Fluxo!$S:$S,"&lt;="&amp;EE$5,Fluxo!$D:$D,$D48)</f>
        <v>0</v>
      </c>
      <c r="EF48" s="18">
        <f>SUMIFS(Fluxo!$N:$N,Fluxo!$S:$S,"&gt;"&amp;EE$5,Fluxo!$S:$S,"&lt;="&amp;EF$5,Fluxo!$D:$D,$D48)</f>
        <v>0</v>
      </c>
      <c r="EG48" s="18">
        <f>SUMIFS(Fluxo!$N:$N,Fluxo!$S:$S,"&gt;"&amp;EF$5,Fluxo!$S:$S,"&lt;="&amp;EG$5,Fluxo!$D:$D,$D48)</f>
        <v>0</v>
      </c>
      <c r="EH48" s="18">
        <f>SUMIFS(Fluxo!$N:$N,Fluxo!$S:$S,"&gt;"&amp;EG$5,Fluxo!$S:$S,"&lt;="&amp;EH$5,Fluxo!$D:$D,$D48)</f>
        <v>0</v>
      </c>
      <c r="EI48" s="18">
        <f>SUMIFS(Fluxo!$N:$N,Fluxo!$S:$S,"&gt;"&amp;EH$5,Fluxo!$S:$S,"&lt;="&amp;EI$5,Fluxo!$D:$D,$D48)</f>
        <v>0</v>
      </c>
      <c r="EJ48" s="18">
        <f>SUMIFS(Fluxo!$N:$N,Fluxo!$S:$S,"&gt;"&amp;EI$5,Fluxo!$S:$S,"&lt;="&amp;EJ$5,Fluxo!$D:$D,$D48)</f>
        <v>0</v>
      </c>
      <c r="EK48" s="18">
        <f>SUMIFS(Fluxo!$N:$N,Fluxo!$S:$S,"&gt;"&amp;EJ$5,Fluxo!$S:$S,"&lt;="&amp;EK$5,Fluxo!$D:$D,$D48)</f>
        <v>0</v>
      </c>
      <c r="EL48" s="18">
        <f>SUMIFS(Fluxo!$N:$N,Fluxo!$S:$S,"&gt;"&amp;EK$5,Fluxo!$S:$S,"&lt;="&amp;EL$5,Fluxo!$D:$D,$D48)</f>
        <v>0</v>
      </c>
      <c r="EM48" s="18">
        <f>SUMIFS(Fluxo!$N:$N,Fluxo!$S:$S,"&gt;"&amp;EL$5,Fluxo!$S:$S,"&lt;="&amp;EM$5,Fluxo!$D:$D,$D48)</f>
        <v>0</v>
      </c>
      <c r="EN48" s="18">
        <f>SUMIFS(Fluxo!$N:$N,Fluxo!$S:$S,"&gt;"&amp;EM$5,Fluxo!$S:$S,"&lt;="&amp;EN$5,Fluxo!$D:$D,$D48)</f>
        <v>0</v>
      </c>
      <c r="EO48" s="18">
        <f>SUMIFS(Fluxo!$N:$N,Fluxo!$S:$S,"&gt;"&amp;EN$5,Fluxo!$S:$S,"&lt;="&amp;EO$5,Fluxo!$D:$D,$D48)</f>
        <v>0</v>
      </c>
      <c r="EP48" s="18">
        <f>SUMIFS(Fluxo!$N:$N,Fluxo!$S:$S,"&gt;"&amp;EO$5,Fluxo!$S:$S,"&lt;="&amp;EP$5,Fluxo!$D:$D,$D48)</f>
        <v>0</v>
      </c>
      <c r="EQ48" s="18">
        <f>SUMIFS(Fluxo!$N:$N,Fluxo!$S:$S,"&gt;"&amp;EP$5,Fluxo!$S:$S,"&lt;="&amp;EQ$5,Fluxo!$D:$D,$D48)</f>
        <v>0</v>
      </c>
      <c r="ER48" s="18">
        <f>SUMIFS(Fluxo!$N:$N,Fluxo!$S:$S,"&gt;"&amp;EQ$5,Fluxo!$S:$S,"&lt;="&amp;ER$5,Fluxo!$D:$D,$D48)</f>
        <v>0</v>
      </c>
      <c r="ES48" s="18">
        <f>SUMIFS(Fluxo!$N:$N,Fluxo!$S:$S,"&gt;"&amp;ER$5,Fluxo!$S:$S,"&lt;="&amp;ES$5,Fluxo!$D:$D,$D48)</f>
        <v>0</v>
      </c>
      <c r="ET48" s="18">
        <f>SUMIFS(Fluxo!$N:$N,Fluxo!$S:$S,"&gt;"&amp;ES$5,Fluxo!$S:$S,"&lt;="&amp;ET$5,Fluxo!$D:$D,$D48)</f>
        <v>0</v>
      </c>
      <c r="EU48" s="18">
        <f>SUMIFS(Fluxo!$N:$N,Fluxo!$S:$S,"&gt;"&amp;ET$5,Fluxo!$S:$S,"&lt;="&amp;EU$5,Fluxo!$D:$D,$D48)</f>
        <v>0</v>
      </c>
      <c r="EV48" s="18">
        <f>SUMIFS(Fluxo!$N:$N,Fluxo!$S:$S,"&gt;"&amp;EU$5,Fluxo!$S:$S,"&lt;="&amp;EV$5,Fluxo!$D:$D,$D48)</f>
        <v>0</v>
      </c>
      <c r="EW48" s="18">
        <f>SUMIFS(Fluxo!$N:$N,Fluxo!$S:$S,"&gt;"&amp;EV$5,Fluxo!$S:$S,"&lt;="&amp;EW$5,Fluxo!$D:$D,$D48)</f>
        <v>0</v>
      </c>
      <c r="EX48" s="18">
        <f>SUMIFS(Fluxo!$N:$N,Fluxo!$S:$S,"&gt;"&amp;EW$5,Fluxo!$S:$S,"&lt;="&amp;EX$5,Fluxo!$D:$D,$D48)</f>
        <v>0</v>
      </c>
      <c r="EY48" s="18">
        <f>SUMIFS(Fluxo!$N:$N,Fluxo!$S:$S,"&gt;"&amp;EX$5,Fluxo!$S:$S,"&lt;="&amp;EY$5,Fluxo!$D:$D,$D48)</f>
        <v>0</v>
      </c>
      <c r="EZ48" s="18">
        <f>SUMIFS(Fluxo!$N:$N,Fluxo!$S:$S,"&gt;"&amp;EY$5,Fluxo!$S:$S,"&lt;="&amp;EZ$5,Fluxo!$D:$D,$D48)</f>
        <v>0</v>
      </c>
      <c r="FA48" s="18">
        <f>SUMIFS(Fluxo!$N:$N,Fluxo!$S:$S,"&gt;"&amp;EZ$5,Fluxo!$S:$S,"&lt;="&amp;FA$5,Fluxo!$D:$D,$D48)</f>
        <v>0</v>
      </c>
      <c r="FB48" s="18">
        <f>SUMIFS(Fluxo!$N:$N,Fluxo!$S:$S,"&gt;"&amp;FA$5,Fluxo!$S:$S,"&lt;="&amp;FB$5,Fluxo!$D:$D,$D48)</f>
        <v>0</v>
      </c>
      <c r="FC48" s="18">
        <f>SUMIFS(Fluxo!$N:$N,Fluxo!$S:$S,"&gt;"&amp;FB$5,Fluxo!$S:$S,"&lt;="&amp;FC$5,Fluxo!$D:$D,$D48)</f>
        <v>0</v>
      </c>
      <c r="FD48" s="18">
        <f>SUMIFS(Fluxo!$N:$N,Fluxo!$S:$S,"&gt;"&amp;FC$5,Fluxo!$S:$S,"&lt;="&amp;FD$5,Fluxo!$D:$D,$D48)</f>
        <v>0</v>
      </c>
      <c r="FE48" s="18">
        <f>SUMIFS(Fluxo!$N:$N,Fluxo!$S:$S,"&gt;"&amp;FD$5,Fluxo!$S:$S,"&lt;="&amp;FE$5,Fluxo!$D:$D,$D48)</f>
        <v>0</v>
      </c>
      <c r="FF48" s="18">
        <f>SUMIFS(Fluxo!$N:$N,Fluxo!$S:$S,"&gt;"&amp;FE$5,Fluxo!$S:$S,"&lt;="&amp;FF$5,Fluxo!$D:$D,$D48)</f>
        <v>0</v>
      </c>
      <c r="FG48" s="18">
        <f>SUMIFS(Fluxo!$N:$N,Fluxo!$S:$S,"&gt;"&amp;FF$5,Fluxo!$S:$S,"&lt;="&amp;FG$5,Fluxo!$D:$D,$D48)</f>
        <v>0</v>
      </c>
      <c r="FH48" s="18">
        <f>SUMIFS(Fluxo!$N:$N,Fluxo!$S:$S,"&gt;"&amp;FG$5,Fluxo!$S:$S,"&lt;="&amp;FH$5,Fluxo!$D:$D,$D48)</f>
        <v>0</v>
      </c>
      <c r="FI48" s="18">
        <f>SUMIFS(Fluxo!$N:$N,Fluxo!$S:$S,"&gt;"&amp;FH$5,Fluxo!$S:$S,"&lt;="&amp;FI$5,Fluxo!$D:$D,$D48)</f>
        <v>0</v>
      </c>
      <c r="FJ48" s="18">
        <f>SUMIFS(Fluxo!$N:$N,Fluxo!$S:$S,"&gt;"&amp;FI$5,Fluxo!$S:$S,"&lt;="&amp;FJ$5,Fluxo!$D:$D,$D48)</f>
        <v>0</v>
      </c>
      <c r="FK48" s="18">
        <f>SUMIFS(Fluxo!$N:$N,Fluxo!$S:$S,"&gt;"&amp;FJ$5,Fluxo!$S:$S,"&lt;="&amp;FK$5,Fluxo!$D:$D,$D48)</f>
        <v>0</v>
      </c>
      <c r="FL48" s="18">
        <f>SUMIFS(Fluxo!$N:$N,Fluxo!$S:$S,"&gt;"&amp;FK$5,Fluxo!$S:$S,"&lt;="&amp;FL$5,Fluxo!$D:$D,$D48)</f>
        <v>0</v>
      </c>
      <c r="FM48" s="18">
        <f>SUMIFS(Fluxo!$N:$N,Fluxo!$S:$S,"&gt;"&amp;FL$5,Fluxo!$S:$S,"&lt;="&amp;FM$5,Fluxo!$D:$D,$D48)</f>
        <v>0</v>
      </c>
      <c r="FN48" s="18">
        <f>SUMIFS(Fluxo!$N:$N,Fluxo!$S:$S,"&gt;"&amp;FM$5,Fluxo!$S:$S,"&lt;="&amp;FN$5,Fluxo!$D:$D,$D48)</f>
        <v>0</v>
      </c>
      <c r="FO48" s="18">
        <f>SUMIFS(Fluxo!$N:$N,Fluxo!$S:$S,"&gt;"&amp;FN$5,Fluxo!$S:$S,"&lt;="&amp;FO$5,Fluxo!$D:$D,$D48)</f>
        <v>0</v>
      </c>
      <c r="FP48" s="18">
        <f>SUMIFS(Fluxo!$N:$N,Fluxo!$S:$S,"&gt;"&amp;FO$5,Fluxo!$S:$S,"&lt;="&amp;FP$5,Fluxo!$D:$D,$D48)</f>
        <v>0</v>
      </c>
      <c r="FQ48" s="18">
        <f>SUMIFS(Fluxo!$N:$N,Fluxo!$S:$S,"&gt;"&amp;FP$5,Fluxo!$S:$S,"&lt;="&amp;FQ$5,Fluxo!$D:$D,$D48)</f>
        <v>0</v>
      </c>
      <c r="FR48" s="18">
        <f>SUMIFS(Fluxo!$N:$N,Fluxo!$S:$S,"&gt;"&amp;FQ$5,Fluxo!$S:$S,"&lt;="&amp;FR$5,Fluxo!$D:$D,$D48)</f>
        <v>0</v>
      </c>
      <c r="FS48" s="18">
        <f>SUMIFS(Fluxo!$N:$N,Fluxo!$S:$S,"&gt;"&amp;FR$5,Fluxo!$S:$S,"&lt;="&amp;FS$5,Fluxo!$D:$D,$D48)</f>
        <v>0</v>
      </c>
      <c r="FT48" s="18">
        <f>SUMIFS(Fluxo!$N:$N,Fluxo!$S:$S,"&gt;"&amp;FS$5,Fluxo!$S:$S,"&lt;="&amp;FT$5,Fluxo!$D:$D,$D48)</f>
        <v>0</v>
      </c>
      <c r="FU48" s="18">
        <f>SUMIFS(Fluxo!$N:$N,Fluxo!$S:$S,"&gt;"&amp;FT$5,Fluxo!$S:$S,"&lt;="&amp;FU$5,Fluxo!$D:$D,$D48)</f>
        <v>0</v>
      </c>
      <c r="FV48" s="18">
        <f>SUMIFS(Fluxo!$N:$N,Fluxo!$S:$S,"&gt;"&amp;FU$5,Fluxo!$S:$S,"&lt;="&amp;FV$5,Fluxo!$D:$D,$D48)</f>
        <v>0</v>
      </c>
      <c r="FW48" s="18">
        <f>SUMIFS(Fluxo!$N:$N,Fluxo!$S:$S,"&gt;"&amp;FV$5,Fluxo!$S:$S,"&lt;="&amp;FW$5,Fluxo!$D:$D,$D48)</f>
        <v>0</v>
      </c>
      <c r="FX48" s="18">
        <f>SUMIFS(Fluxo!$N:$N,Fluxo!$S:$S,"&gt;"&amp;FW$5,Fluxo!$S:$S,"&lt;="&amp;FX$5,Fluxo!$D:$D,$D48)</f>
        <v>0</v>
      </c>
      <c r="FY48" s="18">
        <f>SUMIFS(Fluxo!$N:$N,Fluxo!$S:$S,"&gt;"&amp;FX$5,Fluxo!$S:$S,"&lt;="&amp;FY$5,Fluxo!$D:$D,$D48)</f>
        <v>0</v>
      </c>
      <c r="FZ48" s="18">
        <f>SUMIFS(Fluxo!$N:$N,Fluxo!$S:$S,"&gt;"&amp;FY$5,Fluxo!$S:$S,"&lt;="&amp;FZ$5,Fluxo!$D:$D,$D48)</f>
        <v>0</v>
      </c>
      <c r="GA48" s="18">
        <f>SUMIFS(Fluxo!$N:$N,Fluxo!$S:$S,"&gt;"&amp;FZ$5,Fluxo!$S:$S,"&lt;="&amp;GA$5,Fluxo!$D:$D,$D48)</f>
        <v>0</v>
      </c>
      <c r="GB48" s="18">
        <f>SUMIFS(Fluxo!$N:$N,Fluxo!$S:$S,"&gt;"&amp;GA$5,Fluxo!$S:$S,"&lt;="&amp;GB$5,Fluxo!$D:$D,$D48)</f>
        <v>0</v>
      </c>
      <c r="GC48" s="18">
        <f>SUMIFS(Fluxo!$N:$N,Fluxo!$S:$S,"&gt;"&amp;GB$5,Fluxo!$S:$S,"&lt;="&amp;GC$5,Fluxo!$D:$D,$D48)</f>
        <v>0</v>
      </c>
      <c r="GD48" s="18">
        <f>SUMIFS(Fluxo!$N:$N,Fluxo!$S:$S,"&gt;"&amp;GC$5,Fluxo!$S:$S,"&lt;="&amp;GD$5,Fluxo!$D:$D,$D48)</f>
        <v>0</v>
      </c>
      <c r="GE48" s="18">
        <f>SUMIFS(Fluxo!$N:$N,Fluxo!$S:$S,"&gt;"&amp;GD$5,Fluxo!$S:$S,"&lt;="&amp;GE$5,Fluxo!$D:$D,$D48)</f>
        <v>0</v>
      </c>
      <c r="GF48" s="18">
        <f>SUMIFS(Fluxo!$N:$N,Fluxo!$S:$S,"&gt;"&amp;GE$5,Fluxo!$S:$S,"&lt;="&amp;GF$5,Fluxo!$D:$D,$D48)</f>
        <v>0</v>
      </c>
      <c r="GG48" s="18">
        <f>SUMIFS(Fluxo!$N:$N,Fluxo!$S:$S,"&gt;"&amp;GF$5,Fluxo!$S:$S,"&lt;="&amp;GG$5,Fluxo!$D:$D,$D48)</f>
        <v>0</v>
      </c>
      <c r="GH48" s="18">
        <f>SUMIFS(Fluxo!$N:$N,Fluxo!$S:$S,"&gt;"&amp;GG$5,Fluxo!$S:$S,"&lt;="&amp;GH$5,Fluxo!$D:$D,$D48)</f>
        <v>0</v>
      </c>
      <c r="GI48" s="18">
        <f>SUMIFS(Fluxo!$N:$N,Fluxo!$S:$S,"&gt;"&amp;GH$5,Fluxo!$S:$S,"&lt;="&amp;GI$5,Fluxo!$D:$D,$D48)</f>
        <v>0</v>
      </c>
      <c r="GJ48" s="18">
        <f>SUMIFS(Fluxo!$N:$N,Fluxo!$S:$S,"&gt;"&amp;GI$5,Fluxo!$S:$S,"&lt;="&amp;GJ$5,Fluxo!$D:$D,$D48)</f>
        <v>0</v>
      </c>
      <c r="GK48" s="18">
        <f>SUMIFS(Fluxo!$N:$N,Fluxo!$S:$S,"&gt;"&amp;GJ$5,Fluxo!$S:$S,"&lt;="&amp;GK$5,Fluxo!$D:$D,$D48)</f>
        <v>0</v>
      </c>
      <c r="GL48" s="18">
        <f>SUMIFS(Fluxo!$N:$N,Fluxo!$S:$S,"&gt;"&amp;GK$5,Fluxo!$S:$S,"&lt;="&amp;GL$5,Fluxo!$D:$D,$D48)</f>
        <v>0</v>
      </c>
      <c r="GM48" s="18">
        <f>SUMIFS(Fluxo!$N:$N,Fluxo!$S:$S,"&gt;"&amp;GL$5,Fluxo!$S:$S,"&lt;="&amp;GM$5,Fluxo!$D:$D,$D48)</f>
        <v>0</v>
      </c>
      <c r="GN48" s="18">
        <f>SUMIFS(Fluxo!$N:$N,Fluxo!$S:$S,"&gt;"&amp;GM$5,Fluxo!$S:$S,"&lt;="&amp;GN$5,Fluxo!$D:$D,$D48)</f>
        <v>0</v>
      </c>
      <c r="GO48" s="18">
        <f>SUMIFS(Fluxo!$N:$N,Fluxo!$S:$S,"&gt;"&amp;GN$5,Fluxo!$S:$S,"&lt;="&amp;GO$5,Fluxo!$D:$D,$D48)</f>
        <v>0</v>
      </c>
      <c r="GP48" s="18">
        <f>SUMIFS(Fluxo!$N:$N,Fluxo!$S:$S,"&gt;"&amp;GO$5,Fluxo!$S:$S,"&lt;="&amp;GP$5,Fluxo!$D:$D,$D48)</f>
        <v>0</v>
      </c>
      <c r="GQ48" s="18">
        <f>SUMIFS(Fluxo!$N:$N,Fluxo!$S:$S,"&gt;"&amp;GP$5,Fluxo!$S:$S,"&lt;="&amp;GQ$5,Fluxo!$D:$D,$D48)</f>
        <v>0</v>
      </c>
      <c r="GR48" s="18">
        <f>SUMIFS(Fluxo!$N:$N,Fluxo!$S:$S,"&gt;"&amp;GQ$5,Fluxo!$S:$S,"&lt;="&amp;GR$5,Fluxo!$D:$D,$D48)</f>
        <v>0</v>
      </c>
      <c r="GS48" s="18">
        <f>SUMIFS(Fluxo!$N:$N,Fluxo!$S:$S,"&gt;"&amp;GR$5,Fluxo!$S:$S,"&lt;="&amp;GS$5,Fluxo!$D:$D,$D48)</f>
        <v>0</v>
      </c>
      <c r="GT48" s="18">
        <f>SUMIFS(Fluxo!$N:$N,Fluxo!$S:$S,"&gt;"&amp;GS$5,Fluxo!$S:$S,"&lt;="&amp;GT$5,Fluxo!$D:$D,$D48)</f>
        <v>0</v>
      </c>
      <c r="GU48" s="18">
        <f>SUMIFS(Fluxo!$N:$N,Fluxo!$S:$S,"&gt;"&amp;GT$5,Fluxo!$S:$S,"&lt;="&amp;GU$5,Fluxo!$D:$D,$D48)</f>
        <v>0</v>
      </c>
      <c r="GV48" s="18">
        <f>SUMIFS(Fluxo!$N:$N,Fluxo!$S:$S,"&gt;"&amp;GU$5,Fluxo!$S:$S,"&lt;="&amp;GV$5,Fluxo!$D:$D,$D48)</f>
        <v>0</v>
      </c>
      <c r="GW48" s="18">
        <f>SUMIFS(Fluxo!$N:$N,Fluxo!$S:$S,"&gt;"&amp;GV$5,Fluxo!$S:$S,"&lt;="&amp;GW$5,Fluxo!$D:$D,$D48)</f>
        <v>0</v>
      </c>
      <c r="GX48" s="18">
        <f>SUMIFS(Fluxo!$N:$N,Fluxo!$S:$S,"&gt;"&amp;GW$5,Fluxo!$S:$S,"&lt;="&amp;GX$5,Fluxo!$D:$D,$D48)</f>
        <v>0</v>
      </c>
      <c r="GY48" s="18">
        <f>SUMIFS(Fluxo!$N:$N,Fluxo!$S:$S,"&gt;"&amp;GX$5,Fluxo!$S:$S,"&lt;="&amp;GY$5,Fluxo!$D:$D,$D48)</f>
        <v>0</v>
      </c>
      <c r="GZ48" s="18">
        <f>SUMIFS(Fluxo!$N:$N,Fluxo!$S:$S,"&gt;"&amp;GY$5,Fluxo!$S:$S,"&lt;="&amp;GZ$5,Fluxo!$D:$D,$D48)</f>
        <v>0</v>
      </c>
      <c r="HA48" s="18">
        <f>SUMIFS(Fluxo!$N:$N,Fluxo!$S:$S,"&gt;"&amp;GZ$5,Fluxo!$S:$S,"&lt;="&amp;HA$5,Fluxo!$D:$D,$D48)</f>
        <v>0</v>
      </c>
      <c r="HB48" s="18">
        <f>SUMIFS(Fluxo!$N:$N,Fluxo!$S:$S,"&gt;"&amp;HA$5,Fluxo!$S:$S,"&lt;="&amp;HB$5,Fluxo!$D:$D,$D48)</f>
        <v>0</v>
      </c>
      <c r="HC48" s="18">
        <f>SUMIFS(Fluxo!$N:$N,Fluxo!$S:$S,"&gt;"&amp;HB$5,Fluxo!$S:$S,"&lt;="&amp;HC$5,Fluxo!$D:$D,$D48)</f>
        <v>0</v>
      </c>
      <c r="HD48" s="18">
        <f>SUMIFS(Fluxo!$N:$N,Fluxo!$S:$S,"&gt;"&amp;HC$5,Fluxo!$S:$S,"&lt;="&amp;HD$5,Fluxo!$D:$D,$D48)</f>
        <v>0</v>
      </c>
      <c r="HE48" s="18">
        <f>SUMIFS(Fluxo!$N:$N,Fluxo!$S:$S,"&gt;"&amp;HD$5,Fluxo!$S:$S,"&lt;="&amp;HE$5,Fluxo!$D:$D,$D48)</f>
        <v>0</v>
      </c>
      <c r="HF48" s="18">
        <f>SUMIFS(Fluxo!$N:$N,Fluxo!$S:$S,"&gt;"&amp;HE$5,Fluxo!$S:$S,"&lt;="&amp;HF$5,Fluxo!$D:$D,$D48)</f>
        <v>0</v>
      </c>
    </row>
    <row r="49" spans="1:214" s="16" customFormat="1">
      <c r="A49" s="20">
        <f t="shared" si="15"/>
        <v>39</v>
      </c>
      <c r="B49" s="140" t="str">
        <f>'Check Carteira'!C41</f>
        <v>E.1016.99.01.0114</v>
      </c>
      <c r="C49" s="19">
        <v>1</v>
      </c>
      <c r="D49" s="129" t="str">
        <f>'Check Carteira'!F41</f>
        <v>A-0114</v>
      </c>
      <c r="E49" s="21">
        <f>IFERROR(INDEX(Contratos!L:L,MATCH(D49,Contratos!R:R,0)),"")</f>
        <v>45399</v>
      </c>
      <c r="F49" s="139">
        <f>IFERROR(INDEX(Contratos!G:G,MATCH(D49,Contratos!R:R,0)),"")</f>
        <v>1107697</v>
      </c>
      <c r="G49" s="83" t="str">
        <f ca="1">IFERROR(XNPV(#REF!,OFFSET(J49,0,MATCH(EOMONTH(E49,0),$J$5:$HF$5,0)-1,1,COUNT($J$5:$HF$5)-MATCH(EOMONTH(E49,0),$J$5:$HF$5,0)+1),OFFSET($J$5,0,MATCH(EOMONTH(E49,0),$J$5:$HF$5,0)-1,1,COUNT($J$5:$HF$5)-MATCH(EOMONTH(E49,0),$J$5:$HF$5,0)+1)),"")</f>
        <v/>
      </c>
      <c r="H49" s="83">
        <f t="shared" si="16"/>
        <v>1146435.82</v>
      </c>
      <c r="I49" s="18"/>
      <c r="J49" s="18">
        <f>SUMIFS(Fluxo!$N:$N,Fluxo!$S:$S,"&gt;"&amp;I$5,Fluxo!$S:$S,"&lt;="&amp;J$5,Fluxo!$D:$D,$D49)</f>
        <v>0</v>
      </c>
      <c r="K49" s="18">
        <f>SUMIFS(Fluxo!$N:$N,Fluxo!$S:$S,"&gt;"&amp;J$5,Fluxo!$S:$S,"&lt;="&amp;K$5,Fluxo!$D:$D,$D49)</f>
        <v>0</v>
      </c>
      <c r="L49" s="18">
        <f>SUMIFS(Fluxo!$N:$N,Fluxo!$S:$S,"&gt;"&amp;K$5,Fluxo!$S:$S,"&lt;="&amp;L$5,Fluxo!$D:$D,$D49)</f>
        <v>0</v>
      </c>
      <c r="M49" s="18">
        <f>SUMIFS(Fluxo!$N:$N,Fluxo!$S:$S,"&gt;"&amp;L$5,Fluxo!$S:$S,"&lt;="&amp;M$5,Fluxo!$D:$D,$D49)</f>
        <v>0</v>
      </c>
      <c r="N49" s="18">
        <f>SUMIFS(Fluxo!$N:$N,Fluxo!$S:$S,"&gt;"&amp;M$5,Fluxo!$S:$S,"&lt;="&amp;N$5,Fluxo!$D:$D,$D49)</f>
        <v>0</v>
      </c>
      <c r="O49" s="18">
        <f>SUMIFS(Fluxo!$N:$N,Fluxo!$S:$S,"&gt;"&amp;N$5,Fluxo!$S:$S,"&lt;="&amp;O$5,Fluxo!$D:$D,$D49)</f>
        <v>0</v>
      </c>
      <c r="P49" s="18">
        <f>SUMIFS(Fluxo!$N:$N,Fluxo!$S:$S,"&gt;"&amp;O$5,Fluxo!$S:$S,"&lt;="&amp;P$5,Fluxo!$D:$D,$D49)</f>
        <v>0</v>
      </c>
      <c r="Q49" s="18">
        <f>SUMIFS(Fluxo!$N:$N,Fluxo!$S:$S,"&gt;"&amp;P$5,Fluxo!$S:$S,"&lt;="&amp;Q$5,Fluxo!$D:$D,$D49)</f>
        <v>0</v>
      </c>
      <c r="R49" s="18">
        <f>SUMIFS(Fluxo!$N:$N,Fluxo!$S:$S,"&gt;"&amp;Q$5,Fluxo!$S:$S,"&lt;="&amp;R$5,Fluxo!$D:$D,$D49)</f>
        <v>0</v>
      </c>
      <c r="S49" s="18">
        <f>SUMIFS(Fluxo!$N:$N,Fluxo!$S:$S,"&gt;"&amp;R$5,Fluxo!$S:$S,"&lt;="&amp;S$5,Fluxo!$D:$D,$D49)</f>
        <v>0</v>
      </c>
      <c r="T49" s="18">
        <f>SUMIFS(Fluxo!$N:$N,Fluxo!$S:$S,"&gt;"&amp;S$5,Fluxo!$S:$S,"&lt;="&amp;T$5,Fluxo!$D:$D,$D49)</f>
        <v>0</v>
      </c>
      <c r="U49" s="18">
        <f>SUMIFS(Fluxo!$N:$N,Fluxo!$S:$S,"&gt;"&amp;T$5,Fluxo!$S:$S,"&lt;="&amp;U$5,Fluxo!$D:$D,$D49)</f>
        <v>0</v>
      </c>
      <c r="V49" s="18">
        <f>SUMIFS(Fluxo!$N:$N,Fluxo!$S:$S,"&gt;"&amp;U$5,Fluxo!$S:$S,"&lt;="&amp;V$5,Fluxo!$D:$D,$D49)</f>
        <v>83595.01999999999</v>
      </c>
      <c r="W49" s="18">
        <f>SUMIFS(Fluxo!$N:$N,Fluxo!$S:$S,"&gt;"&amp;V$5,Fluxo!$S:$S,"&lt;="&amp;W$5,Fluxo!$D:$D,$D49)</f>
        <v>0</v>
      </c>
      <c r="X49" s="18">
        <f>SUMIFS(Fluxo!$N:$N,Fluxo!$S:$S,"&gt;"&amp;W$5,Fluxo!$S:$S,"&lt;="&amp;X$5,Fluxo!$D:$D,$D49)</f>
        <v>9071.7000000000007</v>
      </c>
      <c r="Y49" s="18">
        <f>SUMIFS(Fluxo!$N:$N,Fluxo!$S:$S,"&gt;"&amp;X$5,Fluxo!$S:$S,"&lt;="&amp;Y$5,Fluxo!$D:$D,$D49)</f>
        <v>21858.149999999998</v>
      </c>
      <c r="Z49" s="18">
        <f>SUMIFS(Fluxo!$N:$N,Fluxo!$S:$S,"&gt;"&amp;Y$5,Fluxo!$S:$S,"&lt;="&amp;Z$5,Fluxo!$D:$D,$D49)</f>
        <v>4607.66</v>
      </c>
      <c r="AA49" s="18">
        <f>SUMIFS(Fluxo!$N:$N,Fluxo!$S:$S,"&gt;"&amp;Z$5,Fluxo!$S:$S,"&lt;="&amp;AA$5,Fluxo!$D:$D,$D49)</f>
        <v>4771.4799999999996</v>
      </c>
      <c r="AB49" s="18">
        <f>SUMIFS(Fluxo!$N:$N,Fluxo!$S:$S,"&gt;"&amp;AA$5,Fluxo!$S:$S,"&lt;="&amp;AB$5,Fluxo!$D:$D,$D49)</f>
        <v>22328.18</v>
      </c>
      <c r="AC49" s="18">
        <f>SUMIFS(Fluxo!$N:$N,Fluxo!$S:$S,"&gt;"&amp;AB$5,Fluxo!$S:$S,"&lt;="&amp;AC$5,Fluxo!$D:$D,$D49)</f>
        <v>4673.34</v>
      </c>
      <c r="AD49" s="18">
        <f>SUMIFS(Fluxo!$N:$N,Fluxo!$S:$S,"&gt;"&amp;AC$5,Fluxo!$S:$S,"&lt;="&amp;AD$5,Fluxo!$D:$D,$D49)</f>
        <v>4673.34</v>
      </c>
      <c r="AE49" s="18">
        <f>SUMIFS(Fluxo!$N:$N,Fluxo!$S:$S,"&gt;"&amp;AD$5,Fluxo!$S:$S,"&lt;="&amp;AE$5,Fluxo!$D:$D,$D49)</f>
        <v>4673.34</v>
      </c>
      <c r="AF49" s="18">
        <f>SUMIFS(Fluxo!$N:$N,Fluxo!$S:$S,"&gt;"&amp;AE$5,Fluxo!$S:$S,"&lt;="&amp;AF$5,Fluxo!$D:$D,$D49)</f>
        <v>4673.34</v>
      </c>
      <c r="AG49" s="18">
        <f>SUMIFS(Fluxo!$N:$N,Fluxo!$S:$S,"&gt;"&amp;AF$5,Fluxo!$S:$S,"&lt;="&amp;AG$5,Fluxo!$D:$D,$D49)</f>
        <v>4673.34</v>
      </c>
      <c r="AH49" s="18">
        <f>SUMIFS(Fluxo!$N:$N,Fluxo!$S:$S,"&gt;"&amp;AG$5,Fluxo!$S:$S,"&lt;="&amp;AH$5,Fluxo!$D:$D,$D49)</f>
        <v>22328.18</v>
      </c>
      <c r="AI49" s="18">
        <f>SUMIFS(Fluxo!$N:$N,Fluxo!$S:$S,"&gt;"&amp;AH$5,Fluxo!$S:$S,"&lt;="&amp;AI$5,Fluxo!$D:$D,$D49)</f>
        <v>4673.34</v>
      </c>
      <c r="AJ49" s="18">
        <f>SUMIFS(Fluxo!$N:$N,Fluxo!$S:$S,"&gt;"&amp;AI$5,Fluxo!$S:$S,"&lt;="&amp;AJ$5,Fluxo!$D:$D,$D49)</f>
        <v>4673.34</v>
      </c>
      <c r="AK49" s="18">
        <f>SUMIFS(Fluxo!$N:$N,Fluxo!$S:$S,"&gt;"&amp;AJ$5,Fluxo!$S:$S,"&lt;="&amp;AK$5,Fluxo!$D:$D,$D49)</f>
        <v>22328.18</v>
      </c>
      <c r="AL49" s="18">
        <f>SUMIFS(Fluxo!$N:$N,Fluxo!$S:$S,"&gt;"&amp;AK$5,Fluxo!$S:$S,"&lt;="&amp;AL$5,Fluxo!$D:$D,$D49)</f>
        <v>4673.34</v>
      </c>
      <c r="AM49" s="18">
        <f>SUMIFS(Fluxo!$N:$N,Fluxo!$S:$S,"&gt;"&amp;AL$5,Fluxo!$S:$S,"&lt;="&amp;AM$5,Fluxo!$D:$D,$D49)</f>
        <v>4673.34</v>
      </c>
      <c r="AN49" s="18">
        <f>SUMIFS(Fluxo!$N:$N,Fluxo!$S:$S,"&gt;"&amp;AM$5,Fluxo!$S:$S,"&lt;="&amp;AN$5,Fluxo!$D:$D,$D49)</f>
        <v>22328.18</v>
      </c>
      <c r="AO49" s="18">
        <f>SUMIFS(Fluxo!$N:$N,Fluxo!$S:$S,"&gt;"&amp;AN$5,Fluxo!$S:$S,"&lt;="&amp;AO$5,Fluxo!$D:$D,$D49)</f>
        <v>4673.34</v>
      </c>
      <c r="AP49" s="18">
        <f>SUMIFS(Fluxo!$N:$N,Fluxo!$S:$S,"&gt;"&amp;AO$5,Fluxo!$S:$S,"&lt;="&amp;AP$5,Fluxo!$D:$D,$D49)</f>
        <v>4673.34</v>
      </c>
      <c r="AQ49" s="18">
        <f>SUMIFS(Fluxo!$N:$N,Fluxo!$S:$S,"&gt;"&amp;AP$5,Fluxo!$S:$S,"&lt;="&amp;AQ$5,Fluxo!$D:$D,$D49)</f>
        <v>22328.18</v>
      </c>
      <c r="AR49" s="18">
        <f>SUMIFS(Fluxo!$N:$N,Fluxo!$S:$S,"&gt;"&amp;AQ$5,Fluxo!$S:$S,"&lt;="&amp;AR$5,Fluxo!$D:$D,$D49)</f>
        <v>4673.34</v>
      </c>
      <c r="AS49" s="18">
        <f>SUMIFS(Fluxo!$N:$N,Fluxo!$S:$S,"&gt;"&amp;AR$5,Fluxo!$S:$S,"&lt;="&amp;AS$5,Fluxo!$D:$D,$D49)</f>
        <v>4673.34</v>
      </c>
      <c r="AT49" s="18">
        <f>SUMIFS(Fluxo!$N:$N,Fluxo!$S:$S,"&gt;"&amp;AS$5,Fluxo!$S:$S,"&lt;="&amp;AT$5,Fluxo!$D:$D,$D49)</f>
        <v>54003.03</v>
      </c>
      <c r="AU49" s="18">
        <f>SUMIFS(Fluxo!$N:$N,Fluxo!$S:$S,"&gt;"&amp;AT$5,Fluxo!$S:$S,"&lt;="&amp;AU$5,Fluxo!$D:$D,$D49)</f>
        <v>795506.16</v>
      </c>
      <c r="AV49" s="18">
        <f>SUMIFS(Fluxo!$N:$N,Fluxo!$S:$S,"&gt;"&amp;AU$5,Fluxo!$S:$S,"&lt;="&amp;AV$5,Fluxo!$D:$D,$D49)</f>
        <v>0</v>
      </c>
      <c r="AW49" s="18">
        <f>SUMIFS(Fluxo!$N:$N,Fluxo!$S:$S,"&gt;"&amp;AV$5,Fluxo!$S:$S,"&lt;="&amp;AW$5,Fluxo!$D:$D,$D49)</f>
        <v>0</v>
      </c>
      <c r="AX49" s="18">
        <f>SUMIFS(Fluxo!$N:$N,Fluxo!$S:$S,"&gt;"&amp;AW$5,Fluxo!$S:$S,"&lt;="&amp;AX$5,Fluxo!$D:$D,$D49)</f>
        <v>628.29999999999995</v>
      </c>
      <c r="AY49" s="18">
        <f>SUMIFS(Fluxo!$N:$N,Fluxo!$S:$S,"&gt;"&amp;AX$5,Fluxo!$S:$S,"&lt;="&amp;AY$5,Fluxo!$D:$D,$D49)</f>
        <v>0</v>
      </c>
      <c r="AZ49" s="18">
        <f>SUMIFS(Fluxo!$N:$N,Fluxo!$S:$S,"&gt;"&amp;AY$5,Fluxo!$S:$S,"&lt;="&amp;AZ$5,Fluxo!$D:$D,$D49)</f>
        <v>0</v>
      </c>
      <c r="BA49" s="18">
        <f>SUMIFS(Fluxo!$N:$N,Fluxo!$S:$S,"&gt;"&amp;AZ$5,Fluxo!$S:$S,"&lt;="&amp;BA$5,Fluxo!$D:$D,$D49)</f>
        <v>0</v>
      </c>
      <c r="BB49" s="18">
        <f>SUMIFS(Fluxo!$N:$N,Fluxo!$S:$S,"&gt;"&amp;BA$5,Fluxo!$S:$S,"&lt;="&amp;BB$5,Fluxo!$D:$D,$D49)</f>
        <v>0</v>
      </c>
      <c r="BC49" s="18">
        <f>SUMIFS(Fluxo!$N:$N,Fluxo!$S:$S,"&gt;"&amp;BB$5,Fluxo!$S:$S,"&lt;="&amp;BC$5,Fluxo!$D:$D,$D49)</f>
        <v>0</v>
      </c>
      <c r="BD49" s="18">
        <f>SUMIFS(Fluxo!$N:$N,Fluxo!$S:$S,"&gt;"&amp;BC$5,Fluxo!$S:$S,"&lt;="&amp;BD$5,Fluxo!$D:$D,$D49)</f>
        <v>0</v>
      </c>
      <c r="BE49" s="18">
        <f>SUMIFS(Fluxo!$N:$N,Fluxo!$S:$S,"&gt;"&amp;BD$5,Fluxo!$S:$S,"&lt;="&amp;BE$5,Fluxo!$D:$D,$D49)</f>
        <v>0</v>
      </c>
      <c r="BF49" s="18">
        <f>SUMIFS(Fluxo!$N:$N,Fluxo!$S:$S,"&gt;"&amp;BE$5,Fluxo!$S:$S,"&lt;="&amp;BF$5,Fluxo!$D:$D,$D49)</f>
        <v>0</v>
      </c>
      <c r="BG49" s="18">
        <f>SUMIFS(Fluxo!$N:$N,Fluxo!$S:$S,"&gt;"&amp;BF$5,Fluxo!$S:$S,"&lt;="&amp;BG$5,Fluxo!$D:$D,$D49)</f>
        <v>0</v>
      </c>
      <c r="BH49" s="18">
        <f>SUMIFS(Fluxo!$N:$N,Fluxo!$S:$S,"&gt;"&amp;BG$5,Fluxo!$S:$S,"&lt;="&amp;BH$5,Fluxo!$D:$D,$D49)</f>
        <v>0</v>
      </c>
      <c r="BI49" s="18">
        <f>SUMIFS(Fluxo!$N:$N,Fluxo!$S:$S,"&gt;"&amp;BH$5,Fluxo!$S:$S,"&lt;="&amp;BI$5,Fluxo!$D:$D,$D49)</f>
        <v>0</v>
      </c>
      <c r="BJ49" s="18">
        <f>SUMIFS(Fluxo!$N:$N,Fluxo!$S:$S,"&gt;"&amp;BI$5,Fluxo!$S:$S,"&lt;="&amp;BJ$5,Fluxo!$D:$D,$D49)</f>
        <v>0</v>
      </c>
      <c r="BK49" s="18">
        <f>SUMIFS(Fluxo!$N:$N,Fluxo!$S:$S,"&gt;"&amp;BJ$5,Fluxo!$S:$S,"&lt;="&amp;BK$5,Fluxo!$D:$D,$D49)</f>
        <v>0</v>
      </c>
      <c r="BL49" s="18">
        <f>SUMIFS(Fluxo!$N:$N,Fluxo!$S:$S,"&gt;"&amp;BK$5,Fluxo!$S:$S,"&lt;="&amp;BL$5,Fluxo!$D:$D,$D49)</f>
        <v>0</v>
      </c>
      <c r="BM49" s="18">
        <f>SUMIFS(Fluxo!$N:$N,Fluxo!$S:$S,"&gt;"&amp;BL$5,Fluxo!$S:$S,"&lt;="&amp;BM$5,Fluxo!$D:$D,$D49)</f>
        <v>0</v>
      </c>
      <c r="BN49" s="18">
        <f>SUMIFS(Fluxo!$N:$N,Fluxo!$S:$S,"&gt;"&amp;BM$5,Fluxo!$S:$S,"&lt;="&amp;BN$5,Fluxo!$D:$D,$D49)</f>
        <v>0</v>
      </c>
      <c r="BO49" s="18">
        <f>SUMIFS(Fluxo!$N:$N,Fluxo!$S:$S,"&gt;"&amp;BN$5,Fluxo!$S:$S,"&lt;="&amp;BO$5,Fluxo!$D:$D,$D49)</f>
        <v>0</v>
      </c>
      <c r="BP49" s="18">
        <f>SUMIFS(Fluxo!$N:$N,Fluxo!$S:$S,"&gt;"&amp;BO$5,Fluxo!$S:$S,"&lt;="&amp;BP$5,Fluxo!$D:$D,$D49)</f>
        <v>0</v>
      </c>
      <c r="BQ49" s="18">
        <f>SUMIFS(Fluxo!$N:$N,Fluxo!$S:$S,"&gt;"&amp;BP$5,Fluxo!$S:$S,"&lt;="&amp;BQ$5,Fluxo!$D:$D,$D49)</f>
        <v>0</v>
      </c>
      <c r="BR49" s="18">
        <f>SUMIFS(Fluxo!$N:$N,Fluxo!$S:$S,"&gt;"&amp;BQ$5,Fluxo!$S:$S,"&lt;="&amp;BR$5,Fluxo!$D:$D,$D49)</f>
        <v>0</v>
      </c>
      <c r="BS49" s="18">
        <f>SUMIFS(Fluxo!$N:$N,Fluxo!$S:$S,"&gt;"&amp;BR$5,Fluxo!$S:$S,"&lt;="&amp;BS$5,Fluxo!$D:$D,$D49)</f>
        <v>0</v>
      </c>
      <c r="BT49" s="18">
        <f>SUMIFS(Fluxo!$N:$N,Fluxo!$S:$S,"&gt;"&amp;BS$5,Fluxo!$S:$S,"&lt;="&amp;BT$5,Fluxo!$D:$D,$D49)</f>
        <v>0</v>
      </c>
      <c r="BU49" s="18">
        <f>SUMIFS(Fluxo!$N:$N,Fluxo!$S:$S,"&gt;"&amp;BT$5,Fluxo!$S:$S,"&lt;="&amp;BU$5,Fluxo!$D:$D,$D49)</f>
        <v>0</v>
      </c>
      <c r="BV49" s="18">
        <f>SUMIFS(Fluxo!$N:$N,Fluxo!$S:$S,"&gt;"&amp;BU$5,Fluxo!$S:$S,"&lt;="&amp;BV$5,Fluxo!$D:$D,$D49)</f>
        <v>0</v>
      </c>
      <c r="BW49" s="18">
        <f>SUMIFS(Fluxo!$N:$N,Fluxo!$S:$S,"&gt;"&amp;BV$5,Fluxo!$S:$S,"&lt;="&amp;BW$5,Fluxo!$D:$D,$D49)</f>
        <v>0</v>
      </c>
      <c r="BX49" s="18">
        <f>SUMIFS(Fluxo!$N:$N,Fluxo!$S:$S,"&gt;"&amp;BW$5,Fluxo!$S:$S,"&lt;="&amp;BX$5,Fluxo!$D:$D,$D49)</f>
        <v>0</v>
      </c>
      <c r="BY49" s="18">
        <f>SUMIFS(Fluxo!$N:$N,Fluxo!$S:$S,"&gt;"&amp;BX$5,Fluxo!$S:$S,"&lt;="&amp;BY$5,Fluxo!$D:$D,$D49)</f>
        <v>0</v>
      </c>
      <c r="BZ49" s="18">
        <f>SUMIFS(Fluxo!$N:$N,Fluxo!$S:$S,"&gt;"&amp;BY$5,Fluxo!$S:$S,"&lt;="&amp;BZ$5,Fluxo!$D:$D,$D49)</f>
        <v>0</v>
      </c>
      <c r="CA49" s="18">
        <f>SUMIFS(Fluxo!$N:$N,Fluxo!$S:$S,"&gt;"&amp;BZ$5,Fluxo!$S:$S,"&lt;="&amp;CA$5,Fluxo!$D:$D,$D49)</f>
        <v>0</v>
      </c>
      <c r="CB49" s="18">
        <f>SUMIFS(Fluxo!$N:$N,Fluxo!$S:$S,"&gt;"&amp;CA$5,Fluxo!$S:$S,"&lt;="&amp;CB$5,Fluxo!$D:$D,$D49)</f>
        <v>0</v>
      </c>
      <c r="CC49" s="18">
        <f>SUMIFS(Fluxo!$N:$N,Fluxo!$S:$S,"&gt;"&amp;CB$5,Fluxo!$S:$S,"&lt;="&amp;CC$5,Fluxo!$D:$D,$D49)</f>
        <v>0</v>
      </c>
      <c r="CD49" s="18">
        <f>SUMIFS(Fluxo!$N:$N,Fluxo!$S:$S,"&gt;"&amp;CC$5,Fluxo!$S:$S,"&lt;="&amp;CD$5,Fluxo!$D:$D,$D49)</f>
        <v>0</v>
      </c>
      <c r="CE49" s="18">
        <f>SUMIFS(Fluxo!$N:$N,Fluxo!$S:$S,"&gt;"&amp;CD$5,Fluxo!$S:$S,"&lt;="&amp;CE$5,Fluxo!$D:$D,$D49)</f>
        <v>0</v>
      </c>
      <c r="CF49" s="18">
        <f>SUMIFS(Fluxo!$N:$N,Fluxo!$S:$S,"&gt;"&amp;CE$5,Fluxo!$S:$S,"&lt;="&amp;CF$5,Fluxo!$D:$D,$D49)</f>
        <v>0</v>
      </c>
      <c r="CG49" s="18">
        <f>SUMIFS(Fluxo!$N:$N,Fluxo!$S:$S,"&gt;"&amp;CF$5,Fluxo!$S:$S,"&lt;="&amp;CG$5,Fluxo!$D:$D,$D49)</f>
        <v>0</v>
      </c>
      <c r="CH49" s="18">
        <f>SUMIFS(Fluxo!$N:$N,Fluxo!$S:$S,"&gt;"&amp;CG$5,Fluxo!$S:$S,"&lt;="&amp;CH$5,Fluxo!$D:$D,$D49)</f>
        <v>0</v>
      </c>
      <c r="CI49" s="18">
        <f>SUMIFS(Fluxo!$N:$N,Fluxo!$S:$S,"&gt;"&amp;CH$5,Fluxo!$S:$S,"&lt;="&amp;CI$5,Fluxo!$D:$D,$D49)</f>
        <v>0</v>
      </c>
      <c r="CJ49" s="18">
        <f>SUMIFS(Fluxo!$N:$N,Fluxo!$S:$S,"&gt;"&amp;CI$5,Fluxo!$S:$S,"&lt;="&amp;CJ$5,Fluxo!$D:$D,$D49)</f>
        <v>0</v>
      </c>
      <c r="CK49" s="18">
        <f>SUMIFS(Fluxo!$N:$N,Fluxo!$S:$S,"&gt;"&amp;CJ$5,Fluxo!$S:$S,"&lt;="&amp;CK$5,Fluxo!$D:$D,$D49)</f>
        <v>0</v>
      </c>
      <c r="CL49" s="18">
        <f>SUMIFS(Fluxo!$N:$N,Fluxo!$S:$S,"&gt;"&amp;CK$5,Fluxo!$S:$S,"&lt;="&amp;CL$5,Fluxo!$D:$D,$D49)</f>
        <v>0</v>
      </c>
      <c r="CM49" s="18">
        <f>SUMIFS(Fluxo!$N:$N,Fluxo!$S:$S,"&gt;"&amp;CL$5,Fluxo!$S:$S,"&lt;="&amp;CM$5,Fluxo!$D:$D,$D49)</f>
        <v>0</v>
      </c>
      <c r="CN49" s="18">
        <f>SUMIFS(Fluxo!$N:$N,Fluxo!$S:$S,"&gt;"&amp;CM$5,Fluxo!$S:$S,"&lt;="&amp;CN$5,Fluxo!$D:$D,$D49)</f>
        <v>0</v>
      </c>
      <c r="CO49" s="18">
        <f>SUMIFS(Fluxo!$N:$N,Fluxo!$S:$S,"&gt;"&amp;CN$5,Fluxo!$S:$S,"&lt;="&amp;CO$5,Fluxo!$D:$D,$D49)</f>
        <v>0</v>
      </c>
      <c r="CP49" s="18">
        <f>SUMIFS(Fluxo!$N:$N,Fluxo!$S:$S,"&gt;"&amp;CO$5,Fluxo!$S:$S,"&lt;="&amp;CP$5,Fluxo!$D:$D,$D49)</f>
        <v>0</v>
      </c>
      <c r="CQ49" s="18">
        <f>SUMIFS(Fluxo!$N:$N,Fluxo!$S:$S,"&gt;"&amp;CP$5,Fluxo!$S:$S,"&lt;="&amp;CQ$5,Fluxo!$D:$D,$D49)</f>
        <v>0</v>
      </c>
      <c r="CR49" s="18">
        <f>SUMIFS(Fluxo!$N:$N,Fluxo!$S:$S,"&gt;"&amp;CQ$5,Fluxo!$S:$S,"&lt;="&amp;CR$5,Fluxo!$D:$D,$D49)</f>
        <v>0</v>
      </c>
      <c r="CS49" s="18">
        <f>SUMIFS(Fluxo!$N:$N,Fluxo!$S:$S,"&gt;"&amp;CR$5,Fluxo!$S:$S,"&lt;="&amp;CS$5,Fluxo!$D:$D,$D49)</f>
        <v>0</v>
      </c>
      <c r="CT49" s="18">
        <f>SUMIFS(Fluxo!$N:$N,Fluxo!$S:$S,"&gt;"&amp;CS$5,Fluxo!$S:$S,"&lt;="&amp;CT$5,Fluxo!$D:$D,$D49)</f>
        <v>0</v>
      </c>
      <c r="CU49" s="18">
        <f>SUMIFS(Fluxo!$N:$N,Fluxo!$S:$S,"&gt;"&amp;CT$5,Fluxo!$S:$S,"&lt;="&amp;CU$5,Fluxo!$D:$D,$D49)</f>
        <v>0</v>
      </c>
      <c r="CV49" s="18">
        <f>SUMIFS(Fluxo!$N:$N,Fluxo!$S:$S,"&gt;"&amp;CU$5,Fluxo!$S:$S,"&lt;="&amp;CV$5,Fluxo!$D:$D,$D49)</f>
        <v>0</v>
      </c>
      <c r="CW49" s="18">
        <f>SUMIFS(Fluxo!$N:$N,Fluxo!$S:$S,"&gt;"&amp;CV$5,Fluxo!$S:$S,"&lt;="&amp;CW$5,Fluxo!$D:$D,$D49)</f>
        <v>0</v>
      </c>
      <c r="CX49" s="18">
        <f>SUMIFS(Fluxo!$N:$N,Fluxo!$S:$S,"&gt;"&amp;CW$5,Fluxo!$S:$S,"&lt;="&amp;CX$5,Fluxo!$D:$D,$D49)</f>
        <v>0</v>
      </c>
      <c r="CY49" s="18">
        <f>SUMIFS(Fluxo!$N:$N,Fluxo!$S:$S,"&gt;"&amp;CX$5,Fluxo!$S:$S,"&lt;="&amp;CY$5,Fluxo!$D:$D,$D49)</f>
        <v>0</v>
      </c>
      <c r="CZ49" s="18">
        <f>SUMIFS(Fluxo!$N:$N,Fluxo!$S:$S,"&gt;"&amp;CY$5,Fluxo!$S:$S,"&lt;="&amp;CZ$5,Fluxo!$D:$D,$D49)</f>
        <v>0</v>
      </c>
      <c r="DA49" s="18">
        <f>SUMIFS(Fluxo!$N:$N,Fluxo!$S:$S,"&gt;"&amp;CZ$5,Fluxo!$S:$S,"&lt;="&amp;DA$5,Fluxo!$D:$D,$D49)</f>
        <v>0</v>
      </c>
      <c r="DB49" s="18">
        <f>SUMIFS(Fluxo!$N:$N,Fluxo!$S:$S,"&gt;"&amp;DA$5,Fluxo!$S:$S,"&lt;="&amp;DB$5,Fluxo!$D:$D,$D49)</f>
        <v>0</v>
      </c>
      <c r="DC49" s="18">
        <f>SUMIFS(Fluxo!$N:$N,Fluxo!$S:$S,"&gt;"&amp;DB$5,Fluxo!$S:$S,"&lt;="&amp;DC$5,Fluxo!$D:$D,$D49)</f>
        <v>0</v>
      </c>
      <c r="DD49" s="18">
        <f>SUMIFS(Fluxo!$N:$N,Fluxo!$S:$S,"&gt;"&amp;DC$5,Fluxo!$S:$S,"&lt;="&amp;DD$5,Fluxo!$D:$D,$D49)</f>
        <v>0</v>
      </c>
      <c r="DE49" s="18">
        <f>SUMIFS(Fluxo!$N:$N,Fluxo!$S:$S,"&gt;"&amp;DD$5,Fluxo!$S:$S,"&lt;="&amp;DE$5,Fluxo!$D:$D,$D49)</f>
        <v>0</v>
      </c>
      <c r="DF49" s="18">
        <f>SUMIFS(Fluxo!$N:$N,Fluxo!$S:$S,"&gt;"&amp;DE$5,Fluxo!$S:$S,"&lt;="&amp;DF$5,Fluxo!$D:$D,$D49)</f>
        <v>0</v>
      </c>
      <c r="DG49" s="18">
        <f>SUMIFS(Fluxo!$N:$N,Fluxo!$S:$S,"&gt;"&amp;DF$5,Fluxo!$S:$S,"&lt;="&amp;DG$5,Fluxo!$D:$D,$D49)</f>
        <v>0</v>
      </c>
      <c r="DH49" s="18">
        <f>SUMIFS(Fluxo!$N:$N,Fluxo!$S:$S,"&gt;"&amp;DG$5,Fluxo!$S:$S,"&lt;="&amp;DH$5,Fluxo!$D:$D,$D49)</f>
        <v>0</v>
      </c>
      <c r="DI49" s="18">
        <f>SUMIFS(Fluxo!$N:$N,Fluxo!$S:$S,"&gt;"&amp;DH$5,Fluxo!$S:$S,"&lt;="&amp;DI$5,Fluxo!$D:$D,$D49)</f>
        <v>0</v>
      </c>
      <c r="DJ49" s="18">
        <f>SUMIFS(Fluxo!$N:$N,Fluxo!$S:$S,"&gt;"&amp;DI$5,Fluxo!$S:$S,"&lt;="&amp;DJ$5,Fluxo!$D:$D,$D49)</f>
        <v>0</v>
      </c>
      <c r="DK49" s="18">
        <f>SUMIFS(Fluxo!$N:$N,Fluxo!$S:$S,"&gt;"&amp;DJ$5,Fluxo!$S:$S,"&lt;="&amp;DK$5,Fluxo!$D:$D,$D49)</f>
        <v>0</v>
      </c>
      <c r="DL49" s="18">
        <f>SUMIFS(Fluxo!$N:$N,Fluxo!$S:$S,"&gt;"&amp;DK$5,Fluxo!$S:$S,"&lt;="&amp;DL$5,Fluxo!$D:$D,$D49)</f>
        <v>0</v>
      </c>
      <c r="DM49" s="18">
        <f>SUMIFS(Fluxo!$N:$N,Fluxo!$S:$S,"&gt;"&amp;DL$5,Fluxo!$S:$S,"&lt;="&amp;DM$5,Fluxo!$D:$D,$D49)</f>
        <v>0</v>
      </c>
      <c r="DN49" s="18">
        <f>SUMIFS(Fluxo!$N:$N,Fluxo!$S:$S,"&gt;"&amp;DM$5,Fluxo!$S:$S,"&lt;="&amp;DN$5,Fluxo!$D:$D,$D49)</f>
        <v>0</v>
      </c>
      <c r="DO49" s="18">
        <f>SUMIFS(Fluxo!$N:$N,Fluxo!$S:$S,"&gt;"&amp;DN$5,Fluxo!$S:$S,"&lt;="&amp;DO$5,Fluxo!$D:$D,$D49)</f>
        <v>0</v>
      </c>
      <c r="DP49" s="18">
        <f>SUMIFS(Fluxo!$N:$N,Fluxo!$S:$S,"&gt;"&amp;DO$5,Fluxo!$S:$S,"&lt;="&amp;DP$5,Fluxo!$D:$D,$D49)</f>
        <v>0</v>
      </c>
      <c r="DQ49" s="18">
        <f>SUMIFS(Fluxo!$N:$N,Fluxo!$S:$S,"&gt;"&amp;DP$5,Fluxo!$S:$S,"&lt;="&amp;DQ$5,Fluxo!$D:$D,$D49)</f>
        <v>0</v>
      </c>
      <c r="DR49" s="18">
        <f>SUMIFS(Fluxo!$N:$N,Fluxo!$S:$S,"&gt;"&amp;DQ$5,Fluxo!$S:$S,"&lt;="&amp;DR$5,Fluxo!$D:$D,$D49)</f>
        <v>0</v>
      </c>
      <c r="DS49" s="18">
        <f>SUMIFS(Fluxo!$N:$N,Fluxo!$S:$S,"&gt;"&amp;DR$5,Fluxo!$S:$S,"&lt;="&amp;DS$5,Fluxo!$D:$D,$D49)</f>
        <v>0</v>
      </c>
      <c r="DT49" s="18">
        <f>SUMIFS(Fluxo!$N:$N,Fluxo!$S:$S,"&gt;"&amp;DS$5,Fluxo!$S:$S,"&lt;="&amp;DT$5,Fluxo!$D:$D,$D49)</f>
        <v>0</v>
      </c>
      <c r="DU49" s="18">
        <f>SUMIFS(Fluxo!$N:$N,Fluxo!$S:$S,"&gt;"&amp;DT$5,Fluxo!$S:$S,"&lt;="&amp;DU$5,Fluxo!$D:$D,$D49)</f>
        <v>0</v>
      </c>
      <c r="DV49" s="18">
        <f>SUMIFS(Fluxo!$N:$N,Fluxo!$S:$S,"&gt;"&amp;DU$5,Fluxo!$S:$S,"&lt;="&amp;DV$5,Fluxo!$D:$D,$D49)</f>
        <v>0</v>
      </c>
      <c r="DW49" s="18">
        <f>SUMIFS(Fluxo!$N:$N,Fluxo!$S:$S,"&gt;"&amp;DV$5,Fluxo!$S:$S,"&lt;="&amp;DW$5,Fluxo!$D:$D,$D49)</f>
        <v>0</v>
      </c>
      <c r="DX49" s="18">
        <f>SUMIFS(Fluxo!$N:$N,Fluxo!$S:$S,"&gt;"&amp;DW$5,Fluxo!$S:$S,"&lt;="&amp;DX$5,Fluxo!$D:$D,$D49)</f>
        <v>0</v>
      </c>
      <c r="DY49" s="18">
        <f>SUMIFS(Fluxo!$N:$N,Fluxo!$S:$S,"&gt;"&amp;DX$5,Fluxo!$S:$S,"&lt;="&amp;DY$5,Fluxo!$D:$D,$D49)</f>
        <v>0</v>
      </c>
      <c r="DZ49" s="18">
        <f>SUMIFS(Fluxo!$N:$N,Fluxo!$S:$S,"&gt;"&amp;DY$5,Fluxo!$S:$S,"&lt;="&amp;DZ$5,Fluxo!$D:$D,$D49)</f>
        <v>0</v>
      </c>
      <c r="EA49" s="18">
        <f>SUMIFS(Fluxo!$N:$N,Fluxo!$S:$S,"&gt;"&amp;DZ$5,Fluxo!$S:$S,"&lt;="&amp;EA$5,Fluxo!$D:$D,$D49)</f>
        <v>0</v>
      </c>
      <c r="EB49" s="18">
        <f>SUMIFS(Fluxo!$N:$N,Fluxo!$S:$S,"&gt;"&amp;EA$5,Fluxo!$S:$S,"&lt;="&amp;EB$5,Fluxo!$D:$D,$D49)</f>
        <v>0</v>
      </c>
      <c r="EC49" s="18">
        <f>SUMIFS(Fluxo!$N:$N,Fluxo!$S:$S,"&gt;"&amp;EB$5,Fluxo!$S:$S,"&lt;="&amp;EC$5,Fluxo!$D:$D,$D49)</f>
        <v>0</v>
      </c>
      <c r="ED49" s="18">
        <f>SUMIFS(Fluxo!$N:$N,Fluxo!$S:$S,"&gt;"&amp;EC$5,Fluxo!$S:$S,"&lt;="&amp;ED$5,Fluxo!$D:$D,$D49)</f>
        <v>0</v>
      </c>
      <c r="EE49" s="18">
        <f>SUMIFS(Fluxo!$N:$N,Fluxo!$S:$S,"&gt;"&amp;ED$5,Fluxo!$S:$S,"&lt;="&amp;EE$5,Fluxo!$D:$D,$D49)</f>
        <v>0</v>
      </c>
      <c r="EF49" s="18">
        <f>SUMIFS(Fluxo!$N:$N,Fluxo!$S:$S,"&gt;"&amp;EE$5,Fluxo!$S:$S,"&lt;="&amp;EF$5,Fluxo!$D:$D,$D49)</f>
        <v>0</v>
      </c>
      <c r="EG49" s="18">
        <f>SUMIFS(Fluxo!$N:$N,Fluxo!$S:$S,"&gt;"&amp;EF$5,Fluxo!$S:$S,"&lt;="&amp;EG$5,Fluxo!$D:$D,$D49)</f>
        <v>0</v>
      </c>
      <c r="EH49" s="18">
        <f>SUMIFS(Fluxo!$N:$N,Fluxo!$S:$S,"&gt;"&amp;EG$5,Fluxo!$S:$S,"&lt;="&amp;EH$5,Fluxo!$D:$D,$D49)</f>
        <v>0</v>
      </c>
      <c r="EI49" s="18">
        <f>SUMIFS(Fluxo!$N:$N,Fluxo!$S:$S,"&gt;"&amp;EH$5,Fluxo!$S:$S,"&lt;="&amp;EI$5,Fluxo!$D:$D,$D49)</f>
        <v>0</v>
      </c>
      <c r="EJ49" s="18">
        <f>SUMIFS(Fluxo!$N:$N,Fluxo!$S:$S,"&gt;"&amp;EI$5,Fluxo!$S:$S,"&lt;="&amp;EJ$5,Fluxo!$D:$D,$D49)</f>
        <v>0</v>
      </c>
      <c r="EK49" s="18">
        <f>SUMIFS(Fluxo!$N:$N,Fluxo!$S:$S,"&gt;"&amp;EJ$5,Fluxo!$S:$S,"&lt;="&amp;EK$5,Fluxo!$D:$D,$D49)</f>
        <v>0</v>
      </c>
      <c r="EL49" s="18">
        <f>SUMIFS(Fluxo!$N:$N,Fluxo!$S:$S,"&gt;"&amp;EK$5,Fluxo!$S:$S,"&lt;="&amp;EL$5,Fluxo!$D:$D,$D49)</f>
        <v>0</v>
      </c>
      <c r="EM49" s="18">
        <f>SUMIFS(Fluxo!$N:$N,Fluxo!$S:$S,"&gt;"&amp;EL$5,Fluxo!$S:$S,"&lt;="&amp;EM$5,Fluxo!$D:$D,$D49)</f>
        <v>0</v>
      </c>
      <c r="EN49" s="18">
        <f>SUMIFS(Fluxo!$N:$N,Fluxo!$S:$S,"&gt;"&amp;EM$5,Fluxo!$S:$S,"&lt;="&amp;EN$5,Fluxo!$D:$D,$D49)</f>
        <v>0</v>
      </c>
      <c r="EO49" s="18">
        <f>SUMIFS(Fluxo!$N:$N,Fluxo!$S:$S,"&gt;"&amp;EN$5,Fluxo!$S:$S,"&lt;="&amp;EO$5,Fluxo!$D:$D,$D49)</f>
        <v>0</v>
      </c>
      <c r="EP49" s="18">
        <f>SUMIFS(Fluxo!$N:$N,Fluxo!$S:$S,"&gt;"&amp;EO$5,Fluxo!$S:$S,"&lt;="&amp;EP$5,Fluxo!$D:$D,$D49)</f>
        <v>0</v>
      </c>
      <c r="EQ49" s="18">
        <f>SUMIFS(Fluxo!$N:$N,Fluxo!$S:$S,"&gt;"&amp;EP$5,Fluxo!$S:$S,"&lt;="&amp;EQ$5,Fluxo!$D:$D,$D49)</f>
        <v>0</v>
      </c>
      <c r="ER49" s="18">
        <f>SUMIFS(Fluxo!$N:$N,Fluxo!$S:$S,"&gt;"&amp;EQ$5,Fluxo!$S:$S,"&lt;="&amp;ER$5,Fluxo!$D:$D,$D49)</f>
        <v>0</v>
      </c>
      <c r="ES49" s="18">
        <f>SUMIFS(Fluxo!$N:$N,Fluxo!$S:$S,"&gt;"&amp;ER$5,Fluxo!$S:$S,"&lt;="&amp;ES$5,Fluxo!$D:$D,$D49)</f>
        <v>0</v>
      </c>
      <c r="ET49" s="18">
        <f>SUMIFS(Fluxo!$N:$N,Fluxo!$S:$S,"&gt;"&amp;ES$5,Fluxo!$S:$S,"&lt;="&amp;ET$5,Fluxo!$D:$D,$D49)</f>
        <v>0</v>
      </c>
      <c r="EU49" s="18">
        <f>SUMIFS(Fluxo!$N:$N,Fluxo!$S:$S,"&gt;"&amp;ET$5,Fluxo!$S:$S,"&lt;="&amp;EU$5,Fluxo!$D:$D,$D49)</f>
        <v>0</v>
      </c>
      <c r="EV49" s="18">
        <f>SUMIFS(Fluxo!$N:$N,Fluxo!$S:$S,"&gt;"&amp;EU$5,Fluxo!$S:$S,"&lt;="&amp;EV$5,Fluxo!$D:$D,$D49)</f>
        <v>0</v>
      </c>
      <c r="EW49" s="18">
        <f>SUMIFS(Fluxo!$N:$N,Fluxo!$S:$S,"&gt;"&amp;EV$5,Fluxo!$S:$S,"&lt;="&amp;EW$5,Fluxo!$D:$D,$D49)</f>
        <v>0</v>
      </c>
      <c r="EX49" s="18">
        <f>SUMIFS(Fluxo!$N:$N,Fluxo!$S:$S,"&gt;"&amp;EW$5,Fluxo!$S:$S,"&lt;="&amp;EX$5,Fluxo!$D:$D,$D49)</f>
        <v>0</v>
      </c>
      <c r="EY49" s="18">
        <f>SUMIFS(Fluxo!$N:$N,Fluxo!$S:$S,"&gt;"&amp;EX$5,Fluxo!$S:$S,"&lt;="&amp;EY$5,Fluxo!$D:$D,$D49)</f>
        <v>0</v>
      </c>
      <c r="EZ49" s="18">
        <f>SUMIFS(Fluxo!$N:$N,Fluxo!$S:$S,"&gt;"&amp;EY$5,Fluxo!$S:$S,"&lt;="&amp;EZ$5,Fluxo!$D:$D,$D49)</f>
        <v>0</v>
      </c>
      <c r="FA49" s="18">
        <f>SUMIFS(Fluxo!$N:$N,Fluxo!$S:$S,"&gt;"&amp;EZ$5,Fluxo!$S:$S,"&lt;="&amp;FA$5,Fluxo!$D:$D,$D49)</f>
        <v>0</v>
      </c>
      <c r="FB49" s="18">
        <f>SUMIFS(Fluxo!$N:$N,Fluxo!$S:$S,"&gt;"&amp;FA$5,Fluxo!$S:$S,"&lt;="&amp;FB$5,Fluxo!$D:$D,$D49)</f>
        <v>0</v>
      </c>
      <c r="FC49" s="18">
        <f>SUMIFS(Fluxo!$N:$N,Fluxo!$S:$S,"&gt;"&amp;FB$5,Fluxo!$S:$S,"&lt;="&amp;FC$5,Fluxo!$D:$D,$D49)</f>
        <v>0</v>
      </c>
      <c r="FD49" s="18">
        <f>SUMIFS(Fluxo!$N:$N,Fluxo!$S:$S,"&gt;"&amp;FC$5,Fluxo!$S:$S,"&lt;="&amp;FD$5,Fluxo!$D:$D,$D49)</f>
        <v>0</v>
      </c>
      <c r="FE49" s="18">
        <f>SUMIFS(Fluxo!$N:$N,Fluxo!$S:$S,"&gt;"&amp;FD$5,Fluxo!$S:$S,"&lt;="&amp;FE$5,Fluxo!$D:$D,$D49)</f>
        <v>0</v>
      </c>
      <c r="FF49" s="18">
        <f>SUMIFS(Fluxo!$N:$N,Fluxo!$S:$S,"&gt;"&amp;FE$5,Fluxo!$S:$S,"&lt;="&amp;FF$5,Fluxo!$D:$D,$D49)</f>
        <v>0</v>
      </c>
      <c r="FG49" s="18">
        <f>SUMIFS(Fluxo!$N:$N,Fluxo!$S:$S,"&gt;"&amp;FF$5,Fluxo!$S:$S,"&lt;="&amp;FG$5,Fluxo!$D:$D,$D49)</f>
        <v>0</v>
      </c>
      <c r="FH49" s="18">
        <f>SUMIFS(Fluxo!$N:$N,Fluxo!$S:$S,"&gt;"&amp;FG$5,Fluxo!$S:$S,"&lt;="&amp;FH$5,Fluxo!$D:$D,$D49)</f>
        <v>0</v>
      </c>
      <c r="FI49" s="18">
        <f>SUMIFS(Fluxo!$N:$N,Fluxo!$S:$S,"&gt;"&amp;FH$5,Fluxo!$S:$S,"&lt;="&amp;FI$5,Fluxo!$D:$D,$D49)</f>
        <v>0</v>
      </c>
      <c r="FJ49" s="18">
        <f>SUMIFS(Fluxo!$N:$N,Fluxo!$S:$S,"&gt;"&amp;FI$5,Fluxo!$S:$S,"&lt;="&amp;FJ$5,Fluxo!$D:$D,$D49)</f>
        <v>0</v>
      </c>
      <c r="FK49" s="18">
        <f>SUMIFS(Fluxo!$N:$N,Fluxo!$S:$S,"&gt;"&amp;FJ$5,Fluxo!$S:$S,"&lt;="&amp;FK$5,Fluxo!$D:$D,$D49)</f>
        <v>0</v>
      </c>
      <c r="FL49" s="18">
        <f>SUMIFS(Fluxo!$N:$N,Fluxo!$S:$S,"&gt;"&amp;FK$5,Fluxo!$S:$S,"&lt;="&amp;FL$5,Fluxo!$D:$D,$D49)</f>
        <v>0</v>
      </c>
      <c r="FM49" s="18">
        <f>SUMIFS(Fluxo!$N:$N,Fluxo!$S:$S,"&gt;"&amp;FL$5,Fluxo!$S:$S,"&lt;="&amp;FM$5,Fluxo!$D:$D,$D49)</f>
        <v>0</v>
      </c>
      <c r="FN49" s="18">
        <f>SUMIFS(Fluxo!$N:$N,Fluxo!$S:$S,"&gt;"&amp;FM$5,Fluxo!$S:$S,"&lt;="&amp;FN$5,Fluxo!$D:$D,$D49)</f>
        <v>0</v>
      </c>
      <c r="FO49" s="18">
        <f>SUMIFS(Fluxo!$N:$N,Fluxo!$S:$S,"&gt;"&amp;FN$5,Fluxo!$S:$S,"&lt;="&amp;FO$5,Fluxo!$D:$D,$D49)</f>
        <v>0</v>
      </c>
      <c r="FP49" s="18">
        <f>SUMIFS(Fluxo!$N:$N,Fluxo!$S:$S,"&gt;"&amp;FO$5,Fluxo!$S:$S,"&lt;="&amp;FP$5,Fluxo!$D:$D,$D49)</f>
        <v>0</v>
      </c>
      <c r="FQ49" s="18">
        <f>SUMIFS(Fluxo!$N:$N,Fluxo!$S:$S,"&gt;"&amp;FP$5,Fluxo!$S:$S,"&lt;="&amp;FQ$5,Fluxo!$D:$D,$D49)</f>
        <v>0</v>
      </c>
      <c r="FR49" s="18">
        <f>SUMIFS(Fluxo!$N:$N,Fluxo!$S:$S,"&gt;"&amp;FQ$5,Fluxo!$S:$S,"&lt;="&amp;FR$5,Fluxo!$D:$D,$D49)</f>
        <v>0</v>
      </c>
      <c r="FS49" s="18">
        <f>SUMIFS(Fluxo!$N:$N,Fluxo!$S:$S,"&gt;"&amp;FR$5,Fluxo!$S:$S,"&lt;="&amp;FS$5,Fluxo!$D:$D,$D49)</f>
        <v>0</v>
      </c>
      <c r="FT49" s="18">
        <f>SUMIFS(Fluxo!$N:$N,Fluxo!$S:$S,"&gt;"&amp;FS$5,Fluxo!$S:$S,"&lt;="&amp;FT$5,Fluxo!$D:$D,$D49)</f>
        <v>0</v>
      </c>
      <c r="FU49" s="18">
        <f>SUMIFS(Fluxo!$N:$N,Fluxo!$S:$S,"&gt;"&amp;FT$5,Fluxo!$S:$S,"&lt;="&amp;FU$5,Fluxo!$D:$D,$D49)</f>
        <v>0</v>
      </c>
      <c r="FV49" s="18">
        <f>SUMIFS(Fluxo!$N:$N,Fluxo!$S:$S,"&gt;"&amp;FU$5,Fluxo!$S:$S,"&lt;="&amp;FV$5,Fluxo!$D:$D,$D49)</f>
        <v>0</v>
      </c>
      <c r="FW49" s="18">
        <f>SUMIFS(Fluxo!$N:$N,Fluxo!$S:$S,"&gt;"&amp;FV$5,Fluxo!$S:$S,"&lt;="&amp;FW$5,Fluxo!$D:$D,$D49)</f>
        <v>0</v>
      </c>
      <c r="FX49" s="18">
        <f>SUMIFS(Fluxo!$N:$N,Fluxo!$S:$S,"&gt;"&amp;FW$5,Fluxo!$S:$S,"&lt;="&amp;FX$5,Fluxo!$D:$D,$D49)</f>
        <v>0</v>
      </c>
      <c r="FY49" s="18">
        <f>SUMIFS(Fluxo!$N:$N,Fluxo!$S:$S,"&gt;"&amp;FX$5,Fluxo!$S:$S,"&lt;="&amp;FY$5,Fluxo!$D:$D,$D49)</f>
        <v>0</v>
      </c>
      <c r="FZ49" s="18">
        <f>SUMIFS(Fluxo!$N:$N,Fluxo!$S:$S,"&gt;"&amp;FY$5,Fluxo!$S:$S,"&lt;="&amp;FZ$5,Fluxo!$D:$D,$D49)</f>
        <v>0</v>
      </c>
      <c r="GA49" s="18">
        <f>SUMIFS(Fluxo!$N:$N,Fluxo!$S:$S,"&gt;"&amp;FZ$5,Fluxo!$S:$S,"&lt;="&amp;GA$5,Fluxo!$D:$D,$D49)</f>
        <v>0</v>
      </c>
      <c r="GB49" s="18">
        <f>SUMIFS(Fluxo!$N:$N,Fluxo!$S:$S,"&gt;"&amp;GA$5,Fluxo!$S:$S,"&lt;="&amp;GB$5,Fluxo!$D:$D,$D49)</f>
        <v>0</v>
      </c>
      <c r="GC49" s="18">
        <f>SUMIFS(Fluxo!$N:$N,Fluxo!$S:$S,"&gt;"&amp;GB$5,Fluxo!$S:$S,"&lt;="&amp;GC$5,Fluxo!$D:$D,$D49)</f>
        <v>0</v>
      </c>
      <c r="GD49" s="18">
        <f>SUMIFS(Fluxo!$N:$N,Fluxo!$S:$S,"&gt;"&amp;GC$5,Fluxo!$S:$S,"&lt;="&amp;GD$5,Fluxo!$D:$D,$D49)</f>
        <v>0</v>
      </c>
      <c r="GE49" s="18">
        <f>SUMIFS(Fluxo!$N:$N,Fluxo!$S:$S,"&gt;"&amp;GD$5,Fluxo!$S:$S,"&lt;="&amp;GE$5,Fluxo!$D:$D,$D49)</f>
        <v>0</v>
      </c>
      <c r="GF49" s="18">
        <f>SUMIFS(Fluxo!$N:$N,Fluxo!$S:$S,"&gt;"&amp;GE$5,Fluxo!$S:$S,"&lt;="&amp;GF$5,Fluxo!$D:$D,$D49)</f>
        <v>0</v>
      </c>
      <c r="GG49" s="18">
        <f>SUMIFS(Fluxo!$N:$N,Fluxo!$S:$S,"&gt;"&amp;GF$5,Fluxo!$S:$S,"&lt;="&amp;GG$5,Fluxo!$D:$D,$D49)</f>
        <v>0</v>
      </c>
      <c r="GH49" s="18">
        <f>SUMIFS(Fluxo!$N:$N,Fluxo!$S:$S,"&gt;"&amp;GG$5,Fluxo!$S:$S,"&lt;="&amp;GH$5,Fluxo!$D:$D,$D49)</f>
        <v>0</v>
      </c>
      <c r="GI49" s="18">
        <f>SUMIFS(Fluxo!$N:$N,Fluxo!$S:$S,"&gt;"&amp;GH$5,Fluxo!$S:$S,"&lt;="&amp;GI$5,Fluxo!$D:$D,$D49)</f>
        <v>0</v>
      </c>
      <c r="GJ49" s="18">
        <f>SUMIFS(Fluxo!$N:$N,Fluxo!$S:$S,"&gt;"&amp;GI$5,Fluxo!$S:$S,"&lt;="&amp;GJ$5,Fluxo!$D:$D,$D49)</f>
        <v>0</v>
      </c>
      <c r="GK49" s="18">
        <f>SUMIFS(Fluxo!$N:$N,Fluxo!$S:$S,"&gt;"&amp;GJ$5,Fluxo!$S:$S,"&lt;="&amp;GK$5,Fluxo!$D:$D,$D49)</f>
        <v>0</v>
      </c>
      <c r="GL49" s="18">
        <f>SUMIFS(Fluxo!$N:$N,Fluxo!$S:$S,"&gt;"&amp;GK$5,Fluxo!$S:$S,"&lt;="&amp;GL$5,Fluxo!$D:$D,$D49)</f>
        <v>0</v>
      </c>
      <c r="GM49" s="18">
        <f>SUMIFS(Fluxo!$N:$N,Fluxo!$S:$S,"&gt;"&amp;GL$5,Fluxo!$S:$S,"&lt;="&amp;GM$5,Fluxo!$D:$D,$D49)</f>
        <v>0</v>
      </c>
      <c r="GN49" s="18">
        <f>SUMIFS(Fluxo!$N:$N,Fluxo!$S:$S,"&gt;"&amp;GM$5,Fluxo!$S:$S,"&lt;="&amp;GN$5,Fluxo!$D:$D,$D49)</f>
        <v>0</v>
      </c>
      <c r="GO49" s="18">
        <f>SUMIFS(Fluxo!$N:$N,Fluxo!$S:$S,"&gt;"&amp;GN$5,Fluxo!$S:$S,"&lt;="&amp;GO$5,Fluxo!$D:$D,$D49)</f>
        <v>0</v>
      </c>
      <c r="GP49" s="18">
        <f>SUMIFS(Fluxo!$N:$N,Fluxo!$S:$S,"&gt;"&amp;GO$5,Fluxo!$S:$S,"&lt;="&amp;GP$5,Fluxo!$D:$D,$D49)</f>
        <v>0</v>
      </c>
      <c r="GQ49" s="18">
        <f>SUMIFS(Fluxo!$N:$N,Fluxo!$S:$S,"&gt;"&amp;GP$5,Fluxo!$S:$S,"&lt;="&amp;GQ$5,Fluxo!$D:$D,$D49)</f>
        <v>0</v>
      </c>
      <c r="GR49" s="18">
        <f>SUMIFS(Fluxo!$N:$N,Fluxo!$S:$S,"&gt;"&amp;GQ$5,Fluxo!$S:$S,"&lt;="&amp;GR$5,Fluxo!$D:$D,$D49)</f>
        <v>0</v>
      </c>
      <c r="GS49" s="18">
        <f>SUMIFS(Fluxo!$N:$N,Fluxo!$S:$S,"&gt;"&amp;GR$5,Fluxo!$S:$S,"&lt;="&amp;GS$5,Fluxo!$D:$D,$D49)</f>
        <v>0</v>
      </c>
      <c r="GT49" s="18">
        <f>SUMIFS(Fluxo!$N:$N,Fluxo!$S:$S,"&gt;"&amp;GS$5,Fluxo!$S:$S,"&lt;="&amp;GT$5,Fluxo!$D:$D,$D49)</f>
        <v>0</v>
      </c>
      <c r="GU49" s="18">
        <f>SUMIFS(Fluxo!$N:$N,Fluxo!$S:$S,"&gt;"&amp;GT$5,Fluxo!$S:$S,"&lt;="&amp;GU$5,Fluxo!$D:$D,$D49)</f>
        <v>0</v>
      </c>
      <c r="GV49" s="18">
        <f>SUMIFS(Fluxo!$N:$N,Fluxo!$S:$S,"&gt;"&amp;GU$5,Fluxo!$S:$S,"&lt;="&amp;GV$5,Fluxo!$D:$D,$D49)</f>
        <v>0</v>
      </c>
      <c r="GW49" s="18">
        <f>SUMIFS(Fluxo!$N:$N,Fluxo!$S:$S,"&gt;"&amp;GV$5,Fluxo!$S:$S,"&lt;="&amp;GW$5,Fluxo!$D:$D,$D49)</f>
        <v>0</v>
      </c>
      <c r="GX49" s="18">
        <f>SUMIFS(Fluxo!$N:$N,Fluxo!$S:$S,"&gt;"&amp;GW$5,Fluxo!$S:$S,"&lt;="&amp;GX$5,Fluxo!$D:$D,$D49)</f>
        <v>0</v>
      </c>
      <c r="GY49" s="18">
        <f>SUMIFS(Fluxo!$N:$N,Fluxo!$S:$S,"&gt;"&amp;GX$5,Fluxo!$S:$S,"&lt;="&amp;GY$5,Fluxo!$D:$D,$D49)</f>
        <v>0</v>
      </c>
      <c r="GZ49" s="18">
        <f>SUMIFS(Fluxo!$N:$N,Fluxo!$S:$S,"&gt;"&amp;GY$5,Fluxo!$S:$S,"&lt;="&amp;GZ$5,Fluxo!$D:$D,$D49)</f>
        <v>0</v>
      </c>
      <c r="HA49" s="18">
        <f>SUMIFS(Fluxo!$N:$N,Fluxo!$S:$S,"&gt;"&amp;GZ$5,Fluxo!$S:$S,"&lt;="&amp;HA$5,Fluxo!$D:$D,$D49)</f>
        <v>0</v>
      </c>
      <c r="HB49" s="18">
        <f>SUMIFS(Fluxo!$N:$N,Fluxo!$S:$S,"&gt;"&amp;HA$5,Fluxo!$S:$S,"&lt;="&amp;HB$5,Fluxo!$D:$D,$D49)</f>
        <v>0</v>
      </c>
      <c r="HC49" s="18">
        <f>SUMIFS(Fluxo!$N:$N,Fluxo!$S:$S,"&gt;"&amp;HB$5,Fluxo!$S:$S,"&lt;="&amp;HC$5,Fluxo!$D:$D,$D49)</f>
        <v>0</v>
      </c>
      <c r="HD49" s="18">
        <f>SUMIFS(Fluxo!$N:$N,Fluxo!$S:$S,"&gt;"&amp;HC$5,Fluxo!$S:$S,"&lt;="&amp;HD$5,Fluxo!$D:$D,$D49)</f>
        <v>0</v>
      </c>
      <c r="HE49" s="18">
        <f>SUMIFS(Fluxo!$N:$N,Fluxo!$S:$S,"&gt;"&amp;HD$5,Fluxo!$S:$S,"&lt;="&amp;HE$5,Fluxo!$D:$D,$D49)</f>
        <v>0</v>
      </c>
      <c r="HF49" s="18">
        <f>SUMIFS(Fluxo!$N:$N,Fluxo!$S:$S,"&gt;"&amp;HE$5,Fluxo!$S:$S,"&lt;="&amp;HF$5,Fluxo!$D:$D,$D49)</f>
        <v>0</v>
      </c>
    </row>
    <row r="50" spans="1:214" s="16" customFormat="1">
      <c r="A50" s="20">
        <f t="shared" si="15"/>
        <v>40</v>
      </c>
      <c r="B50" s="140" t="str">
        <f>'Check Carteira'!C42</f>
        <v>E.1016.99.01.0115</v>
      </c>
      <c r="C50" s="19">
        <v>1</v>
      </c>
      <c r="D50" s="129" t="str">
        <f>'Check Carteira'!F42</f>
        <v>A-0115</v>
      </c>
      <c r="E50" s="21" t="str">
        <f>IFERROR(INDEX(Contratos!L:L,MATCH(D50,Contratos!R:R,0)),"")</f>
        <v/>
      </c>
      <c r="F50" s="139" t="str">
        <f>IFERROR(INDEX(Contratos!G:G,MATCH(D50,Contratos!R:R,0)),"")</f>
        <v/>
      </c>
      <c r="G50" s="83" t="str">
        <f ca="1">IFERROR(XNPV(#REF!,OFFSET(J50,0,MATCH(EOMONTH(E50,0),$J$5:$HF$5,0)-1,1,COUNT($J$5:$HF$5)-MATCH(EOMONTH(E50,0),$J$5:$HF$5,0)+1),OFFSET($J$5,0,MATCH(EOMONTH(E50,0),$J$5:$HF$5,0)-1,1,COUNT($J$5:$HF$5)-MATCH(EOMONTH(E50,0),$J$5:$HF$5,0)+1)),"")</f>
        <v/>
      </c>
      <c r="H50" s="83">
        <f t="shared" si="16"/>
        <v>0</v>
      </c>
      <c r="I50" s="18"/>
      <c r="J50" s="18">
        <f>SUMIFS(Fluxo!$N:$N,Fluxo!$S:$S,"&gt;"&amp;I$5,Fluxo!$S:$S,"&lt;="&amp;J$5,Fluxo!$D:$D,$D50)</f>
        <v>0</v>
      </c>
      <c r="K50" s="18">
        <f>SUMIFS(Fluxo!$N:$N,Fluxo!$S:$S,"&gt;"&amp;J$5,Fluxo!$S:$S,"&lt;="&amp;K$5,Fluxo!$D:$D,$D50)</f>
        <v>0</v>
      </c>
      <c r="L50" s="18">
        <f>SUMIFS(Fluxo!$N:$N,Fluxo!$S:$S,"&gt;"&amp;K$5,Fluxo!$S:$S,"&lt;="&amp;L$5,Fluxo!$D:$D,$D50)</f>
        <v>0</v>
      </c>
      <c r="M50" s="18">
        <f>SUMIFS(Fluxo!$N:$N,Fluxo!$S:$S,"&gt;"&amp;L$5,Fluxo!$S:$S,"&lt;="&amp;M$5,Fluxo!$D:$D,$D50)</f>
        <v>0</v>
      </c>
      <c r="N50" s="18">
        <f>SUMIFS(Fluxo!$N:$N,Fluxo!$S:$S,"&gt;"&amp;M$5,Fluxo!$S:$S,"&lt;="&amp;N$5,Fluxo!$D:$D,$D50)</f>
        <v>0</v>
      </c>
      <c r="O50" s="18">
        <f>SUMIFS(Fluxo!$N:$N,Fluxo!$S:$S,"&gt;"&amp;N$5,Fluxo!$S:$S,"&lt;="&amp;O$5,Fluxo!$D:$D,$D50)</f>
        <v>0</v>
      </c>
      <c r="P50" s="18">
        <f>SUMIFS(Fluxo!$N:$N,Fluxo!$S:$S,"&gt;"&amp;O$5,Fluxo!$S:$S,"&lt;="&amp;P$5,Fluxo!$D:$D,$D50)</f>
        <v>0</v>
      </c>
      <c r="Q50" s="18">
        <f>SUMIFS(Fluxo!$N:$N,Fluxo!$S:$S,"&gt;"&amp;P$5,Fluxo!$S:$S,"&lt;="&amp;Q$5,Fluxo!$D:$D,$D50)</f>
        <v>0</v>
      </c>
      <c r="R50" s="18">
        <f>SUMIFS(Fluxo!$N:$N,Fluxo!$S:$S,"&gt;"&amp;Q$5,Fluxo!$S:$S,"&lt;="&amp;R$5,Fluxo!$D:$D,$D50)</f>
        <v>0</v>
      </c>
      <c r="S50" s="18">
        <f>SUMIFS(Fluxo!$N:$N,Fluxo!$S:$S,"&gt;"&amp;R$5,Fluxo!$S:$S,"&lt;="&amp;S$5,Fluxo!$D:$D,$D50)</f>
        <v>0</v>
      </c>
      <c r="T50" s="18">
        <f>SUMIFS(Fluxo!$N:$N,Fluxo!$S:$S,"&gt;"&amp;S$5,Fluxo!$S:$S,"&lt;="&amp;T$5,Fluxo!$D:$D,$D50)</f>
        <v>0</v>
      </c>
      <c r="U50" s="18">
        <f>SUMIFS(Fluxo!$N:$N,Fluxo!$S:$S,"&gt;"&amp;T$5,Fluxo!$S:$S,"&lt;="&amp;U$5,Fluxo!$D:$D,$D50)</f>
        <v>0</v>
      </c>
      <c r="V50" s="18">
        <f>SUMIFS(Fluxo!$N:$N,Fluxo!$S:$S,"&gt;"&amp;U$5,Fluxo!$S:$S,"&lt;="&amp;V$5,Fluxo!$D:$D,$D50)</f>
        <v>0</v>
      </c>
      <c r="W50" s="18">
        <f>SUMIFS(Fluxo!$N:$N,Fluxo!$S:$S,"&gt;"&amp;V$5,Fluxo!$S:$S,"&lt;="&amp;W$5,Fluxo!$D:$D,$D50)</f>
        <v>0</v>
      </c>
      <c r="X50" s="18">
        <f>SUMIFS(Fluxo!$N:$N,Fluxo!$S:$S,"&gt;"&amp;W$5,Fluxo!$S:$S,"&lt;="&amp;X$5,Fluxo!$D:$D,$D50)</f>
        <v>0</v>
      </c>
      <c r="Y50" s="18">
        <f>SUMIFS(Fluxo!$N:$N,Fluxo!$S:$S,"&gt;"&amp;X$5,Fluxo!$S:$S,"&lt;="&amp;Y$5,Fluxo!$D:$D,$D50)</f>
        <v>0</v>
      </c>
      <c r="Z50" s="18">
        <f>SUMIFS(Fluxo!$N:$N,Fluxo!$S:$S,"&gt;"&amp;Y$5,Fluxo!$S:$S,"&lt;="&amp;Z$5,Fluxo!$D:$D,$D50)</f>
        <v>0</v>
      </c>
      <c r="AA50" s="18">
        <f>SUMIFS(Fluxo!$N:$N,Fluxo!$S:$S,"&gt;"&amp;Z$5,Fluxo!$S:$S,"&lt;="&amp;AA$5,Fluxo!$D:$D,$D50)</f>
        <v>0</v>
      </c>
      <c r="AB50" s="18">
        <f>SUMIFS(Fluxo!$N:$N,Fluxo!$S:$S,"&gt;"&amp;AA$5,Fluxo!$S:$S,"&lt;="&amp;AB$5,Fluxo!$D:$D,$D50)</f>
        <v>0</v>
      </c>
      <c r="AC50" s="18">
        <f>SUMIFS(Fluxo!$N:$N,Fluxo!$S:$S,"&gt;"&amp;AB$5,Fluxo!$S:$S,"&lt;="&amp;AC$5,Fluxo!$D:$D,$D50)</f>
        <v>0</v>
      </c>
      <c r="AD50" s="18">
        <f>SUMIFS(Fluxo!$N:$N,Fluxo!$S:$S,"&gt;"&amp;AC$5,Fluxo!$S:$S,"&lt;="&amp;AD$5,Fluxo!$D:$D,$D50)</f>
        <v>0</v>
      </c>
      <c r="AE50" s="18">
        <f>SUMIFS(Fluxo!$N:$N,Fluxo!$S:$S,"&gt;"&amp;AD$5,Fluxo!$S:$S,"&lt;="&amp;AE$5,Fluxo!$D:$D,$D50)</f>
        <v>0</v>
      </c>
      <c r="AF50" s="18">
        <f>SUMIFS(Fluxo!$N:$N,Fluxo!$S:$S,"&gt;"&amp;AE$5,Fluxo!$S:$S,"&lt;="&amp;AF$5,Fluxo!$D:$D,$D50)</f>
        <v>0</v>
      </c>
      <c r="AG50" s="18">
        <f>SUMIFS(Fluxo!$N:$N,Fluxo!$S:$S,"&gt;"&amp;AF$5,Fluxo!$S:$S,"&lt;="&amp;AG$5,Fluxo!$D:$D,$D50)</f>
        <v>0</v>
      </c>
      <c r="AH50" s="18">
        <f>SUMIFS(Fluxo!$N:$N,Fluxo!$S:$S,"&gt;"&amp;AG$5,Fluxo!$S:$S,"&lt;="&amp;AH$5,Fluxo!$D:$D,$D50)</f>
        <v>0</v>
      </c>
      <c r="AI50" s="18">
        <f>SUMIFS(Fluxo!$N:$N,Fluxo!$S:$S,"&gt;"&amp;AH$5,Fluxo!$S:$S,"&lt;="&amp;AI$5,Fluxo!$D:$D,$D50)</f>
        <v>0</v>
      </c>
      <c r="AJ50" s="18">
        <f>SUMIFS(Fluxo!$N:$N,Fluxo!$S:$S,"&gt;"&amp;AI$5,Fluxo!$S:$S,"&lt;="&amp;AJ$5,Fluxo!$D:$D,$D50)</f>
        <v>0</v>
      </c>
      <c r="AK50" s="18">
        <f>SUMIFS(Fluxo!$N:$N,Fluxo!$S:$S,"&gt;"&amp;AJ$5,Fluxo!$S:$S,"&lt;="&amp;AK$5,Fluxo!$D:$D,$D50)</f>
        <v>0</v>
      </c>
      <c r="AL50" s="18">
        <f>SUMIFS(Fluxo!$N:$N,Fluxo!$S:$S,"&gt;"&amp;AK$5,Fluxo!$S:$S,"&lt;="&amp;AL$5,Fluxo!$D:$D,$D50)</f>
        <v>0</v>
      </c>
      <c r="AM50" s="18">
        <f>SUMIFS(Fluxo!$N:$N,Fluxo!$S:$S,"&gt;"&amp;AL$5,Fluxo!$S:$S,"&lt;="&amp;AM$5,Fluxo!$D:$D,$D50)</f>
        <v>0</v>
      </c>
      <c r="AN50" s="18">
        <f>SUMIFS(Fluxo!$N:$N,Fluxo!$S:$S,"&gt;"&amp;AM$5,Fluxo!$S:$S,"&lt;="&amp;AN$5,Fluxo!$D:$D,$D50)</f>
        <v>0</v>
      </c>
      <c r="AO50" s="18">
        <f>SUMIFS(Fluxo!$N:$N,Fluxo!$S:$S,"&gt;"&amp;AN$5,Fluxo!$S:$S,"&lt;="&amp;AO$5,Fluxo!$D:$D,$D50)</f>
        <v>0</v>
      </c>
      <c r="AP50" s="18">
        <f>SUMIFS(Fluxo!$N:$N,Fluxo!$S:$S,"&gt;"&amp;AO$5,Fluxo!$S:$S,"&lt;="&amp;AP$5,Fluxo!$D:$D,$D50)</f>
        <v>0</v>
      </c>
      <c r="AQ50" s="18">
        <f>SUMIFS(Fluxo!$N:$N,Fluxo!$S:$S,"&gt;"&amp;AP$5,Fluxo!$S:$S,"&lt;="&amp;AQ$5,Fluxo!$D:$D,$D50)</f>
        <v>0</v>
      </c>
      <c r="AR50" s="18">
        <f>SUMIFS(Fluxo!$N:$N,Fluxo!$S:$S,"&gt;"&amp;AQ$5,Fluxo!$S:$S,"&lt;="&amp;AR$5,Fluxo!$D:$D,$D50)</f>
        <v>0</v>
      </c>
      <c r="AS50" s="18">
        <f>SUMIFS(Fluxo!$N:$N,Fluxo!$S:$S,"&gt;"&amp;AR$5,Fluxo!$S:$S,"&lt;="&amp;AS$5,Fluxo!$D:$D,$D50)</f>
        <v>0</v>
      </c>
      <c r="AT50" s="18">
        <f>SUMIFS(Fluxo!$N:$N,Fluxo!$S:$S,"&gt;"&amp;AS$5,Fluxo!$S:$S,"&lt;="&amp;AT$5,Fluxo!$D:$D,$D50)</f>
        <v>0</v>
      </c>
      <c r="AU50" s="18">
        <f>SUMIFS(Fluxo!$N:$N,Fluxo!$S:$S,"&gt;"&amp;AT$5,Fluxo!$S:$S,"&lt;="&amp;AU$5,Fluxo!$D:$D,$D50)</f>
        <v>0</v>
      </c>
      <c r="AV50" s="18">
        <f>SUMIFS(Fluxo!$N:$N,Fluxo!$S:$S,"&gt;"&amp;AU$5,Fluxo!$S:$S,"&lt;="&amp;AV$5,Fluxo!$D:$D,$D50)</f>
        <v>0</v>
      </c>
      <c r="AW50" s="18">
        <f>SUMIFS(Fluxo!$N:$N,Fluxo!$S:$S,"&gt;"&amp;AV$5,Fluxo!$S:$S,"&lt;="&amp;AW$5,Fluxo!$D:$D,$D50)</f>
        <v>0</v>
      </c>
      <c r="AX50" s="18">
        <f>SUMIFS(Fluxo!$N:$N,Fluxo!$S:$S,"&gt;"&amp;AW$5,Fluxo!$S:$S,"&lt;="&amp;AX$5,Fluxo!$D:$D,$D50)</f>
        <v>0</v>
      </c>
      <c r="AY50" s="18">
        <f>SUMIFS(Fluxo!$N:$N,Fluxo!$S:$S,"&gt;"&amp;AX$5,Fluxo!$S:$S,"&lt;="&amp;AY$5,Fluxo!$D:$D,$D50)</f>
        <v>0</v>
      </c>
      <c r="AZ50" s="18">
        <f>SUMIFS(Fluxo!$N:$N,Fluxo!$S:$S,"&gt;"&amp;AY$5,Fluxo!$S:$S,"&lt;="&amp;AZ$5,Fluxo!$D:$D,$D50)</f>
        <v>0</v>
      </c>
      <c r="BA50" s="18">
        <f>SUMIFS(Fluxo!$N:$N,Fluxo!$S:$S,"&gt;"&amp;AZ$5,Fluxo!$S:$S,"&lt;="&amp;BA$5,Fluxo!$D:$D,$D50)</f>
        <v>0</v>
      </c>
      <c r="BB50" s="18">
        <f>SUMIFS(Fluxo!$N:$N,Fluxo!$S:$S,"&gt;"&amp;BA$5,Fluxo!$S:$S,"&lt;="&amp;BB$5,Fluxo!$D:$D,$D50)</f>
        <v>0</v>
      </c>
      <c r="BC50" s="18">
        <f>SUMIFS(Fluxo!$N:$N,Fluxo!$S:$S,"&gt;"&amp;BB$5,Fluxo!$S:$S,"&lt;="&amp;BC$5,Fluxo!$D:$D,$D50)</f>
        <v>0</v>
      </c>
      <c r="BD50" s="18">
        <f>SUMIFS(Fluxo!$N:$N,Fluxo!$S:$S,"&gt;"&amp;BC$5,Fluxo!$S:$S,"&lt;="&amp;BD$5,Fluxo!$D:$D,$D50)</f>
        <v>0</v>
      </c>
      <c r="BE50" s="18">
        <f>SUMIFS(Fluxo!$N:$N,Fluxo!$S:$S,"&gt;"&amp;BD$5,Fluxo!$S:$S,"&lt;="&amp;BE$5,Fluxo!$D:$D,$D50)</f>
        <v>0</v>
      </c>
      <c r="BF50" s="18">
        <f>SUMIFS(Fluxo!$N:$N,Fluxo!$S:$S,"&gt;"&amp;BE$5,Fluxo!$S:$S,"&lt;="&amp;BF$5,Fluxo!$D:$D,$D50)</f>
        <v>0</v>
      </c>
      <c r="BG50" s="18">
        <f>SUMIFS(Fluxo!$N:$N,Fluxo!$S:$S,"&gt;"&amp;BF$5,Fluxo!$S:$S,"&lt;="&amp;BG$5,Fluxo!$D:$D,$D50)</f>
        <v>0</v>
      </c>
      <c r="BH50" s="18">
        <f>SUMIFS(Fluxo!$N:$N,Fluxo!$S:$S,"&gt;"&amp;BG$5,Fluxo!$S:$S,"&lt;="&amp;BH$5,Fluxo!$D:$D,$D50)</f>
        <v>0</v>
      </c>
      <c r="BI50" s="18">
        <f>SUMIFS(Fluxo!$N:$N,Fluxo!$S:$S,"&gt;"&amp;BH$5,Fluxo!$S:$S,"&lt;="&amp;BI$5,Fluxo!$D:$D,$D50)</f>
        <v>0</v>
      </c>
      <c r="BJ50" s="18">
        <f>SUMIFS(Fluxo!$N:$N,Fluxo!$S:$S,"&gt;"&amp;BI$5,Fluxo!$S:$S,"&lt;="&amp;BJ$5,Fluxo!$D:$D,$D50)</f>
        <v>0</v>
      </c>
      <c r="BK50" s="18">
        <f>SUMIFS(Fluxo!$N:$N,Fluxo!$S:$S,"&gt;"&amp;BJ$5,Fluxo!$S:$S,"&lt;="&amp;BK$5,Fluxo!$D:$D,$D50)</f>
        <v>0</v>
      </c>
      <c r="BL50" s="18">
        <f>SUMIFS(Fluxo!$N:$N,Fluxo!$S:$S,"&gt;"&amp;BK$5,Fluxo!$S:$S,"&lt;="&amp;BL$5,Fluxo!$D:$D,$D50)</f>
        <v>0</v>
      </c>
      <c r="BM50" s="18">
        <f>SUMIFS(Fluxo!$N:$N,Fluxo!$S:$S,"&gt;"&amp;BL$5,Fluxo!$S:$S,"&lt;="&amp;BM$5,Fluxo!$D:$D,$D50)</f>
        <v>0</v>
      </c>
      <c r="BN50" s="18">
        <f>SUMIFS(Fluxo!$N:$N,Fluxo!$S:$S,"&gt;"&amp;BM$5,Fluxo!$S:$S,"&lt;="&amp;BN$5,Fluxo!$D:$D,$D50)</f>
        <v>0</v>
      </c>
      <c r="BO50" s="18">
        <f>SUMIFS(Fluxo!$N:$N,Fluxo!$S:$S,"&gt;"&amp;BN$5,Fluxo!$S:$S,"&lt;="&amp;BO$5,Fluxo!$D:$D,$D50)</f>
        <v>0</v>
      </c>
      <c r="BP50" s="18">
        <f>SUMIFS(Fluxo!$N:$N,Fluxo!$S:$S,"&gt;"&amp;BO$5,Fluxo!$S:$S,"&lt;="&amp;BP$5,Fluxo!$D:$D,$D50)</f>
        <v>0</v>
      </c>
      <c r="BQ50" s="18">
        <f>SUMIFS(Fluxo!$N:$N,Fluxo!$S:$S,"&gt;"&amp;BP$5,Fluxo!$S:$S,"&lt;="&amp;BQ$5,Fluxo!$D:$D,$D50)</f>
        <v>0</v>
      </c>
      <c r="BR50" s="18">
        <f>SUMIFS(Fluxo!$N:$N,Fluxo!$S:$S,"&gt;"&amp;BQ$5,Fluxo!$S:$S,"&lt;="&amp;BR$5,Fluxo!$D:$D,$D50)</f>
        <v>0</v>
      </c>
      <c r="BS50" s="18">
        <f>SUMIFS(Fluxo!$N:$N,Fluxo!$S:$S,"&gt;"&amp;BR$5,Fluxo!$S:$S,"&lt;="&amp;BS$5,Fluxo!$D:$D,$D50)</f>
        <v>0</v>
      </c>
      <c r="BT50" s="18">
        <f>SUMIFS(Fluxo!$N:$N,Fluxo!$S:$S,"&gt;"&amp;BS$5,Fluxo!$S:$S,"&lt;="&amp;BT$5,Fluxo!$D:$D,$D50)</f>
        <v>0</v>
      </c>
      <c r="BU50" s="18">
        <f>SUMIFS(Fluxo!$N:$N,Fluxo!$S:$S,"&gt;"&amp;BT$5,Fluxo!$S:$S,"&lt;="&amp;BU$5,Fluxo!$D:$D,$D50)</f>
        <v>0</v>
      </c>
      <c r="BV50" s="18">
        <f>SUMIFS(Fluxo!$N:$N,Fluxo!$S:$S,"&gt;"&amp;BU$5,Fluxo!$S:$S,"&lt;="&amp;BV$5,Fluxo!$D:$D,$D50)</f>
        <v>0</v>
      </c>
      <c r="BW50" s="18">
        <f>SUMIFS(Fluxo!$N:$N,Fluxo!$S:$S,"&gt;"&amp;BV$5,Fluxo!$S:$S,"&lt;="&amp;BW$5,Fluxo!$D:$D,$D50)</f>
        <v>0</v>
      </c>
      <c r="BX50" s="18">
        <f>SUMIFS(Fluxo!$N:$N,Fluxo!$S:$S,"&gt;"&amp;BW$5,Fluxo!$S:$S,"&lt;="&amp;BX$5,Fluxo!$D:$D,$D50)</f>
        <v>0</v>
      </c>
      <c r="BY50" s="18">
        <f>SUMIFS(Fluxo!$N:$N,Fluxo!$S:$S,"&gt;"&amp;BX$5,Fluxo!$S:$S,"&lt;="&amp;BY$5,Fluxo!$D:$D,$D50)</f>
        <v>0</v>
      </c>
      <c r="BZ50" s="18">
        <f>SUMIFS(Fluxo!$N:$N,Fluxo!$S:$S,"&gt;"&amp;BY$5,Fluxo!$S:$S,"&lt;="&amp;BZ$5,Fluxo!$D:$D,$D50)</f>
        <v>0</v>
      </c>
      <c r="CA50" s="18">
        <f>SUMIFS(Fluxo!$N:$N,Fluxo!$S:$S,"&gt;"&amp;BZ$5,Fluxo!$S:$S,"&lt;="&amp;CA$5,Fluxo!$D:$D,$D50)</f>
        <v>0</v>
      </c>
      <c r="CB50" s="18">
        <f>SUMIFS(Fluxo!$N:$N,Fluxo!$S:$S,"&gt;"&amp;CA$5,Fluxo!$S:$S,"&lt;="&amp;CB$5,Fluxo!$D:$D,$D50)</f>
        <v>0</v>
      </c>
      <c r="CC50" s="18">
        <f>SUMIFS(Fluxo!$N:$N,Fluxo!$S:$S,"&gt;"&amp;CB$5,Fluxo!$S:$S,"&lt;="&amp;CC$5,Fluxo!$D:$D,$D50)</f>
        <v>0</v>
      </c>
      <c r="CD50" s="18">
        <f>SUMIFS(Fluxo!$N:$N,Fluxo!$S:$S,"&gt;"&amp;CC$5,Fluxo!$S:$S,"&lt;="&amp;CD$5,Fluxo!$D:$D,$D50)</f>
        <v>0</v>
      </c>
      <c r="CE50" s="18">
        <f>SUMIFS(Fluxo!$N:$N,Fluxo!$S:$S,"&gt;"&amp;CD$5,Fluxo!$S:$S,"&lt;="&amp;CE$5,Fluxo!$D:$D,$D50)</f>
        <v>0</v>
      </c>
      <c r="CF50" s="18">
        <f>SUMIFS(Fluxo!$N:$N,Fluxo!$S:$S,"&gt;"&amp;CE$5,Fluxo!$S:$S,"&lt;="&amp;CF$5,Fluxo!$D:$D,$D50)</f>
        <v>0</v>
      </c>
      <c r="CG50" s="18">
        <f>SUMIFS(Fluxo!$N:$N,Fluxo!$S:$S,"&gt;"&amp;CF$5,Fluxo!$S:$S,"&lt;="&amp;CG$5,Fluxo!$D:$D,$D50)</f>
        <v>0</v>
      </c>
      <c r="CH50" s="18">
        <f>SUMIFS(Fluxo!$N:$N,Fluxo!$S:$S,"&gt;"&amp;CG$5,Fluxo!$S:$S,"&lt;="&amp;CH$5,Fluxo!$D:$D,$D50)</f>
        <v>0</v>
      </c>
      <c r="CI50" s="18">
        <f>SUMIFS(Fluxo!$N:$N,Fluxo!$S:$S,"&gt;"&amp;CH$5,Fluxo!$S:$S,"&lt;="&amp;CI$5,Fluxo!$D:$D,$D50)</f>
        <v>0</v>
      </c>
      <c r="CJ50" s="18">
        <f>SUMIFS(Fluxo!$N:$N,Fluxo!$S:$S,"&gt;"&amp;CI$5,Fluxo!$S:$S,"&lt;="&amp;CJ$5,Fluxo!$D:$D,$D50)</f>
        <v>0</v>
      </c>
      <c r="CK50" s="18">
        <f>SUMIFS(Fluxo!$N:$N,Fluxo!$S:$S,"&gt;"&amp;CJ$5,Fluxo!$S:$S,"&lt;="&amp;CK$5,Fluxo!$D:$D,$D50)</f>
        <v>0</v>
      </c>
      <c r="CL50" s="18">
        <f>SUMIFS(Fluxo!$N:$N,Fluxo!$S:$S,"&gt;"&amp;CK$5,Fluxo!$S:$S,"&lt;="&amp;CL$5,Fluxo!$D:$D,$D50)</f>
        <v>0</v>
      </c>
      <c r="CM50" s="18">
        <f>SUMIFS(Fluxo!$N:$N,Fluxo!$S:$S,"&gt;"&amp;CL$5,Fluxo!$S:$S,"&lt;="&amp;CM$5,Fluxo!$D:$D,$D50)</f>
        <v>0</v>
      </c>
      <c r="CN50" s="18">
        <f>SUMIFS(Fluxo!$N:$N,Fluxo!$S:$S,"&gt;"&amp;CM$5,Fluxo!$S:$S,"&lt;="&amp;CN$5,Fluxo!$D:$D,$D50)</f>
        <v>0</v>
      </c>
      <c r="CO50" s="18">
        <f>SUMIFS(Fluxo!$N:$N,Fluxo!$S:$S,"&gt;"&amp;CN$5,Fluxo!$S:$S,"&lt;="&amp;CO$5,Fluxo!$D:$D,$D50)</f>
        <v>0</v>
      </c>
      <c r="CP50" s="18">
        <f>SUMIFS(Fluxo!$N:$N,Fluxo!$S:$S,"&gt;"&amp;CO$5,Fluxo!$S:$S,"&lt;="&amp;CP$5,Fluxo!$D:$D,$D50)</f>
        <v>0</v>
      </c>
      <c r="CQ50" s="18">
        <f>SUMIFS(Fluxo!$N:$N,Fluxo!$S:$S,"&gt;"&amp;CP$5,Fluxo!$S:$S,"&lt;="&amp;CQ$5,Fluxo!$D:$D,$D50)</f>
        <v>0</v>
      </c>
      <c r="CR50" s="18">
        <f>SUMIFS(Fluxo!$N:$N,Fluxo!$S:$S,"&gt;"&amp;CQ$5,Fluxo!$S:$S,"&lt;="&amp;CR$5,Fluxo!$D:$D,$D50)</f>
        <v>0</v>
      </c>
      <c r="CS50" s="18">
        <f>SUMIFS(Fluxo!$N:$N,Fluxo!$S:$S,"&gt;"&amp;CR$5,Fluxo!$S:$S,"&lt;="&amp;CS$5,Fluxo!$D:$D,$D50)</f>
        <v>0</v>
      </c>
      <c r="CT50" s="18">
        <f>SUMIFS(Fluxo!$N:$N,Fluxo!$S:$S,"&gt;"&amp;CS$5,Fluxo!$S:$S,"&lt;="&amp;CT$5,Fluxo!$D:$D,$D50)</f>
        <v>0</v>
      </c>
      <c r="CU50" s="18">
        <f>SUMIFS(Fluxo!$N:$N,Fluxo!$S:$S,"&gt;"&amp;CT$5,Fluxo!$S:$S,"&lt;="&amp;CU$5,Fluxo!$D:$D,$D50)</f>
        <v>0</v>
      </c>
      <c r="CV50" s="18">
        <f>SUMIFS(Fluxo!$N:$N,Fluxo!$S:$S,"&gt;"&amp;CU$5,Fluxo!$S:$S,"&lt;="&amp;CV$5,Fluxo!$D:$D,$D50)</f>
        <v>0</v>
      </c>
      <c r="CW50" s="18">
        <f>SUMIFS(Fluxo!$N:$N,Fluxo!$S:$S,"&gt;"&amp;CV$5,Fluxo!$S:$S,"&lt;="&amp;CW$5,Fluxo!$D:$D,$D50)</f>
        <v>0</v>
      </c>
      <c r="CX50" s="18">
        <f>SUMIFS(Fluxo!$N:$N,Fluxo!$S:$S,"&gt;"&amp;CW$5,Fluxo!$S:$S,"&lt;="&amp;CX$5,Fluxo!$D:$D,$D50)</f>
        <v>0</v>
      </c>
      <c r="CY50" s="18">
        <f>SUMIFS(Fluxo!$N:$N,Fluxo!$S:$S,"&gt;"&amp;CX$5,Fluxo!$S:$S,"&lt;="&amp;CY$5,Fluxo!$D:$D,$D50)</f>
        <v>0</v>
      </c>
      <c r="CZ50" s="18">
        <f>SUMIFS(Fluxo!$N:$N,Fluxo!$S:$S,"&gt;"&amp;CY$5,Fluxo!$S:$S,"&lt;="&amp;CZ$5,Fluxo!$D:$D,$D50)</f>
        <v>0</v>
      </c>
      <c r="DA50" s="18">
        <f>SUMIFS(Fluxo!$N:$N,Fluxo!$S:$S,"&gt;"&amp;CZ$5,Fluxo!$S:$S,"&lt;="&amp;DA$5,Fluxo!$D:$D,$D50)</f>
        <v>0</v>
      </c>
      <c r="DB50" s="18">
        <f>SUMIFS(Fluxo!$N:$N,Fluxo!$S:$S,"&gt;"&amp;DA$5,Fluxo!$S:$S,"&lt;="&amp;DB$5,Fluxo!$D:$D,$D50)</f>
        <v>0</v>
      </c>
      <c r="DC50" s="18">
        <f>SUMIFS(Fluxo!$N:$N,Fluxo!$S:$S,"&gt;"&amp;DB$5,Fluxo!$S:$S,"&lt;="&amp;DC$5,Fluxo!$D:$D,$D50)</f>
        <v>0</v>
      </c>
      <c r="DD50" s="18">
        <f>SUMIFS(Fluxo!$N:$N,Fluxo!$S:$S,"&gt;"&amp;DC$5,Fluxo!$S:$S,"&lt;="&amp;DD$5,Fluxo!$D:$D,$D50)</f>
        <v>0</v>
      </c>
      <c r="DE50" s="18">
        <f>SUMIFS(Fluxo!$N:$N,Fluxo!$S:$S,"&gt;"&amp;DD$5,Fluxo!$S:$S,"&lt;="&amp;DE$5,Fluxo!$D:$D,$D50)</f>
        <v>0</v>
      </c>
      <c r="DF50" s="18">
        <f>SUMIFS(Fluxo!$N:$N,Fluxo!$S:$S,"&gt;"&amp;DE$5,Fluxo!$S:$S,"&lt;="&amp;DF$5,Fluxo!$D:$D,$D50)</f>
        <v>0</v>
      </c>
      <c r="DG50" s="18">
        <f>SUMIFS(Fluxo!$N:$N,Fluxo!$S:$S,"&gt;"&amp;DF$5,Fluxo!$S:$S,"&lt;="&amp;DG$5,Fluxo!$D:$D,$D50)</f>
        <v>0</v>
      </c>
      <c r="DH50" s="18">
        <f>SUMIFS(Fluxo!$N:$N,Fluxo!$S:$S,"&gt;"&amp;DG$5,Fluxo!$S:$S,"&lt;="&amp;DH$5,Fluxo!$D:$D,$D50)</f>
        <v>0</v>
      </c>
      <c r="DI50" s="18">
        <f>SUMIFS(Fluxo!$N:$N,Fluxo!$S:$S,"&gt;"&amp;DH$5,Fluxo!$S:$S,"&lt;="&amp;DI$5,Fluxo!$D:$D,$D50)</f>
        <v>0</v>
      </c>
      <c r="DJ50" s="18">
        <f>SUMIFS(Fluxo!$N:$N,Fluxo!$S:$S,"&gt;"&amp;DI$5,Fluxo!$S:$S,"&lt;="&amp;DJ$5,Fluxo!$D:$D,$D50)</f>
        <v>0</v>
      </c>
      <c r="DK50" s="18">
        <f>SUMIFS(Fluxo!$N:$N,Fluxo!$S:$S,"&gt;"&amp;DJ$5,Fluxo!$S:$S,"&lt;="&amp;DK$5,Fluxo!$D:$D,$D50)</f>
        <v>0</v>
      </c>
      <c r="DL50" s="18">
        <f>SUMIFS(Fluxo!$N:$N,Fluxo!$S:$S,"&gt;"&amp;DK$5,Fluxo!$S:$S,"&lt;="&amp;DL$5,Fluxo!$D:$D,$D50)</f>
        <v>0</v>
      </c>
      <c r="DM50" s="18">
        <f>SUMIFS(Fluxo!$N:$N,Fluxo!$S:$S,"&gt;"&amp;DL$5,Fluxo!$S:$S,"&lt;="&amp;DM$5,Fluxo!$D:$D,$D50)</f>
        <v>0</v>
      </c>
      <c r="DN50" s="18">
        <f>SUMIFS(Fluxo!$N:$N,Fluxo!$S:$S,"&gt;"&amp;DM$5,Fluxo!$S:$S,"&lt;="&amp;DN$5,Fluxo!$D:$D,$D50)</f>
        <v>0</v>
      </c>
      <c r="DO50" s="18">
        <f>SUMIFS(Fluxo!$N:$N,Fluxo!$S:$S,"&gt;"&amp;DN$5,Fluxo!$S:$S,"&lt;="&amp;DO$5,Fluxo!$D:$D,$D50)</f>
        <v>0</v>
      </c>
      <c r="DP50" s="18">
        <f>SUMIFS(Fluxo!$N:$N,Fluxo!$S:$S,"&gt;"&amp;DO$5,Fluxo!$S:$S,"&lt;="&amp;DP$5,Fluxo!$D:$D,$D50)</f>
        <v>0</v>
      </c>
      <c r="DQ50" s="18">
        <f>SUMIFS(Fluxo!$N:$N,Fluxo!$S:$S,"&gt;"&amp;DP$5,Fluxo!$S:$S,"&lt;="&amp;DQ$5,Fluxo!$D:$D,$D50)</f>
        <v>0</v>
      </c>
      <c r="DR50" s="18">
        <f>SUMIFS(Fluxo!$N:$N,Fluxo!$S:$S,"&gt;"&amp;DQ$5,Fluxo!$S:$S,"&lt;="&amp;DR$5,Fluxo!$D:$D,$D50)</f>
        <v>0</v>
      </c>
      <c r="DS50" s="18">
        <f>SUMIFS(Fluxo!$N:$N,Fluxo!$S:$S,"&gt;"&amp;DR$5,Fluxo!$S:$S,"&lt;="&amp;DS$5,Fluxo!$D:$D,$D50)</f>
        <v>0</v>
      </c>
      <c r="DT50" s="18">
        <f>SUMIFS(Fluxo!$N:$N,Fluxo!$S:$S,"&gt;"&amp;DS$5,Fluxo!$S:$S,"&lt;="&amp;DT$5,Fluxo!$D:$D,$D50)</f>
        <v>0</v>
      </c>
      <c r="DU50" s="18">
        <f>SUMIFS(Fluxo!$N:$N,Fluxo!$S:$S,"&gt;"&amp;DT$5,Fluxo!$S:$S,"&lt;="&amp;DU$5,Fluxo!$D:$D,$D50)</f>
        <v>0</v>
      </c>
      <c r="DV50" s="18">
        <f>SUMIFS(Fluxo!$N:$N,Fluxo!$S:$S,"&gt;"&amp;DU$5,Fluxo!$S:$S,"&lt;="&amp;DV$5,Fluxo!$D:$D,$D50)</f>
        <v>0</v>
      </c>
      <c r="DW50" s="18">
        <f>SUMIFS(Fluxo!$N:$N,Fluxo!$S:$S,"&gt;"&amp;DV$5,Fluxo!$S:$S,"&lt;="&amp;DW$5,Fluxo!$D:$D,$D50)</f>
        <v>0</v>
      </c>
      <c r="DX50" s="18">
        <f>SUMIFS(Fluxo!$N:$N,Fluxo!$S:$S,"&gt;"&amp;DW$5,Fluxo!$S:$S,"&lt;="&amp;DX$5,Fluxo!$D:$D,$D50)</f>
        <v>0</v>
      </c>
      <c r="DY50" s="18">
        <f>SUMIFS(Fluxo!$N:$N,Fluxo!$S:$S,"&gt;"&amp;DX$5,Fluxo!$S:$S,"&lt;="&amp;DY$5,Fluxo!$D:$D,$D50)</f>
        <v>0</v>
      </c>
      <c r="DZ50" s="18">
        <f>SUMIFS(Fluxo!$N:$N,Fluxo!$S:$S,"&gt;"&amp;DY$5,Fluxo!$S:$S,"&lt;="&amp;DZ$5,Fluxo!$D:$D,$D50)</f>
        <v>0</v>
      </c>
      <c r="EA50" s="18">
        <f>SUMIFS(Fluxo!$N:$N,Fluxo!$S:$S,"&gt;"&amp;DZ$5,Fluxo!$S:$S,"&lt;="&amp;EA$5,Fluxo!$D:$D,$D50)</f>
        <v>0</v>
      </c>
      <c r="EB50" s="18">
        <f>SUMIFS(Fluxo!$N:$N,Fluxo!$S:$S,"&gt;"&amp;EA$5,Fluxo!$S:$S,"&lt;="&amp;EB$5,Fluxo!$D:$D,$D50)</f>
        <v>0</v>
      </c>
      <c r="EC50" s="18">
        <f>SUMIFS(Fluxo!$N:$N,Fluxo!$S:$S,"&gt;"&amp;EB$5,Fluxo!$S:$S,"&lt;="&amp;EC$5,Fluxo!$D:$D,$D50)</f>
        <v>0</v>
      </c>
      <c r="ED50" s="18">
        <f>SUMIFS(Fluxo!$N:$N,Fluxo!$S:$S,"&gt;"&amp;EC$5,Fluxo!$S:$S,"&lt;="&amp;ED$5,Fluxo!$D:$D,$D50)</f>
        <v>0</v>
      </c>
      <c r="EE50" s="18">
        <f>SUMIFS(Fluxo!$N:$N,Fluxo!$S:$S,"&gt;"&amp;ED$5,Fluxo!$S:$S,"&lt;="&amp;EE$5,Fluxo!$D:$D,$D50)</f>
        <v>0</v>
      </c>
      <c r="EF50" s="18">
        <f>SUMIFS(Fluxo!$N:$N,Fluxo!$S:$S,"&gt;"&amp;EE$5,Fluxo!$S:$S,"&lt;="&amp;EF$5,Fluxo!$D:$D,$D50)</f>
        <v>0</v>
      </c>
      <c r="EG50" s="18">
        <f>SUMIFS(Fluxo!$N:$N,Fluxo!$S:$S,"&gt;"&amp;EF$5,Fluxo!$S:$S,"&lt;="&amp;EG$5,Fluxo!$D:$D,$D50)</f>
        <v>0</v>
      </c>
      <c r="EH50" s="18">
        <f>SUMIFS(Fluxo!$N:$N,Fluxo!$S:$S,"&gt;"&amp;EG$5,Fluxo!$S:$S,"&lt;="&amp;EH$5,Fluxo!$D:$D,$D50)</f>
        <v>0</v>
      </c>
      <c r="EI50" s="18">
        <f>SUMIFS(Fluxo!$N:$N,Fluxo!$S:$S,"&gt;"&amp;EH$5,Fluxo!$S:$S,"&lt;="&amp;EI$5,Fluxo!$D:$D,$D50)</f>
        <v>0</v>
      </c>
      <c r="EJ50" s="18">
        <f>SUMIFS(Fluxo!$N:$N,Fluxo!$S:$S,"&gt;"&amp;EI$5,Fluxo!$S:$S,"&lt;="&amp;EJ$5,Fluxo!$D:$D,$D50)</f>
        <v>0</v>
      </c>
      <c r="EK50" s="18">
        <f>SUMIFS(Fluxo!$N:$N,Fluxo!$S:$S,"&gt;"&amp;EJ$5,Fluxo!$S:$S,"&lt;="&amp;EK$5,Fluxo!$D:$D,$D50)</f>
        <v>0</v>
      </c>
      <c r="EL50" s="18">
        <f>SUMIFS(Fluxo!$N:$N,Fluxo!$S:$S,"&gt;"&amp;EK$5,Fluxo!$S:$S,"&lt;="&amp;EL$5,Fluxo!$D:$D,$D50)</f>
        <v>0</v>
      </c>
      <c r="EM50" s="18">
        <f>SUMIFS(Fluxo!$N:$N,Fluxo!$S:$S,"&gt;"&amp;EL$5,Fluxo!$S:$S,"&lt;="&amp;EM$5,Fluxo!$D:$D,$D50)</f>
        <v>0</v>
      </c>
      <c r="EN50" s="18">
        <f>SUMIFS(Fluxo!$N:$N,Fluxo!$S:$S,"&gt;"&amp;EM$5,Fluxo!$S:$S,"&lt;="&amp;EN$5,Fluxo!$D:$D,$D50)</f>
        <v>0</v>
      </c>
      <c r="EO50" s="18">
        <f>SUMIFS(Fluxo!$N:$N,Fluxo!$S:$S,"&gt;"&amp;EN$5,Fluxo!$S:$S,"&lt;="&amp;EO$5,Fluxo!$D:$D,$D50)</f>
        <v>0</v>
      </c>
      <c r="EP50" s="18">
        <f>SUMIFS(Fluxo!$N:$N,Fluxo!$S:$S,"&gt;"&amp;EO$5,Fluxo!$S:$S,"&lt;="&amp;EP$5,Fluxo!$D:$D,$D50)</f>
        <v>0</v>
      </c>
      <c r="EQ50" s="18">
        <f>SUMIFS(Fluxo!$N:$N,Fluxo!$S:$S,"&gt;"&amp;EP$5,Fluxo!$S:$S,"&lt;="&amp;EQ$5,Fluxo!$D:$D,$D50)</f>
        <v>0</v>
      </c>
      <c r="ER50" s="18">
        <f>SUMIFS(Fluxo!$N:$N,Fluxo!$S:$S,"&gt;"&amp;EQ$5,Fluxo!$S:$S,"&lt;="&amp;ER$5,Fluxo!$D:$D,$D50)</f>
        <v>0</v>
      </c>
      <c r="ES50" s="18">
        <f>SUMIFS(Fluxo!$N:$N,Fluxo!$S:$S,"&gt;"&amp;ER$5,Fluxo!$S:$S,"&lt;="&amp;ES$5,Fluxo!$D:$D,$D50)</f>
        <v>0</v>
      </c>
      <c r="ET50" s="18">
        <f>SUMIFS(Fluxo!$N:$N,Fluxo!$S:$S,"&gt;"&amp;ES$5,Fluxo!$S:$S,"&lt;="&amp;ET$5,Fluxo!$D:$D,$D50)</f>
        <v>0</v>
      </c>
      <c r="EU50" s="18">
        <f>SUMIFS(Fluxo!$N:$N,Fluxo!$S:$S,"&gt;"&amp;ET$5,Fluxo!$S:$S,"&lt;="&amp;EU$5,Fluxo!$D:$D,$D50)</f>
        <v>0</v>
      </c>
      <c r="EV50" s="18">
        <f>SUMIFS(Fluxo!$N:$N,Fluxo!$S:$S,"&gt;"&amp;EU$5,Fluxo!$S:$S,"&lt;="&amp;EV$5,Fluxo!$D:$D,$D50)</f>
        <v>0</v>
      </c>
      <c r="EW50" s="18">
        <f>SUMIFS(Fluxo!$N:$N,Fluxo!$S:$S,"&gt;"&amp;EV$5,Fluxo!$S:$S,"&lt;="&amp;EW$5,Fluxo!$D:$D,$D50)</f>
        <v>0</v>
      </c>
      <c r="EX50" s="18">
        <f>SUMIFS(Fluxo!$N:$N,Fluxo!$S:$S,"&gt;"&amp;EW$5,Fluxo!$S:$S,"&lt;="&amp;EX$5,Fluxo!$D:$D,$D50)</f>
        <v>0</v>
      </c>
      <c r="EY50" s="18">
        <f>SUMIFS(Fluxo!$N:$N,Fluxo!$S:$S,"&gt;"&amp;EX$5,Fluxo!$S:$S,"&lt;="&amp;EY$5,Fluxo!$D:$D,$D50)</f>
        <v>0</v>
      </c>
      <c r="EZ50" s="18">
        <f>SUMIFS(Fluxo!$N:$N,Fluxo!$S:$S,"&gt;"&amp;EY$5,Fluxo!$S:$S,"&lt;="&amp;EZ$5,Fluxo!$D:$D,$D50)</f>
        <v>0</v>
      </c>
      <c r="FA50" s="18">
        <f>SUMIFS(Fluxo!$N:$N,Fluxo!$S:$S,"&gt;"&amp;EZ$5,Fluxo!$S:$S,"&lt;="&amp;FA$5,Fluxo!$D:$D,$D50)</f>
        <v>0</v>
      </c>
      <c r="FB50" s="18">
        <f>SUMIFS(Fluxo!$N:$N,Fluxo!$S:$S,"&gt;"&amp;FA$5,Fluxo!$S:$S,"&lt;="&amp;FB$5,Fluxo!$D:$D,$D50)</f>
        <v>0</v>
      </c>
      <c r="FC50" s="18">
        <f>SUMIFS(Fluxo!$N:$N,Fluxo!$S:$S,"&gt;"&amp;FB$5,Fluxo!$S:$S,"&lt;="&amp;FC$5,Fluxo!$D:$D,$D50)</f>
        <v>0</v>
      </c>
      <c r="FD50" s="18">
        <f>SUMIFS(Fluxo!$N:$N,Fluxo!$S:$S,"&gt;"&amp;FC$5,Fluxo!$S:$S,"&lt;="&amp;FD$5,Fluxo!$D:$D,$D50)</f>
        <v>0</v>
      </c>
      <c r="FE50" s="18">
        <f>SUMIFS(Fluxo!$N:$N,Fluxo!$S:$S,"&gt;"&amp;FD$5,Fluxo!$S:$S,"&lt;="&amp;FE$5,Fluxo!$D:$D,$D50)</f>
        <v>0</v>
      </c>
      <c r="FF50" s="18">
        <f>SUMIFS(Fluxo!$N:$N,Fluxo!$S:$S,"&gt;"&amp;FE$5,Fluxo!$S:$S,"&lt;="&amp;FF$5,Fluxo!$D:$D,$D50)</f>
        <v>0</v>
      </c>
      <c r="FG50" s="18">
        <f>SUMIFS(Fluxo!$N:$N,Fluxo!$S:$S,"&gt;"&amp;FF$5,Fluxo!$S:$S,"&lt;="&amp;FG$5,Fluxo!$D:$D,$D50)</f>
        <v>0</v>
      </c>
      <c r="FH50" s="18">
        <f>SUMIFS(Fluxo!$N:$N,Fluxo!$S:$S,"&gt;"&amp;FG$5,Fluxo!$S:$S,"&lt;="&amp;FH$5,Fluxo!$D:$D,$D50)</f>
        <v>0</v>
      </c>
      <c r="FI50" s="18">
        <f>SUMIFS(Fluxo!$N:$N,Fluxo!$S:$S,"&gt;"&amp;FH$5,Fluxo!$S:$S,"&lt;="&amp;FI$5,Fluxo!$D:$D,$D50)</f>
        <v>0</v>
      </c>
      <c r="FJ50" s="18">
        <f>SUMIFS(Fluxo!$N:$N,Fluxo!$S:$S,"&gt;"&amp;FI$5,Fluxo!$S:$S,"&lt;="&amp;FJ$5,Fluxo!$D:$D,$D50)</f>
        <v>0</v>
      </c>
      <c r="FK50" s="18">
        <f>SUMIFS(Fluxo!$N:$N,Fluxo!$S:$S,"&gt;"&amp;FJ$5,Fluxo!$S:$S,"&lt;="&amp;FK$5,Fluxo!$D:$D,$D50)</f>
        <v>0</v>
      </c>
      <c r="FL50" s="18">
        <f>SUMIFS(Fluxo!$N:$N,Fluxo!$S:$S,"&gt;"&amp;FK$5,Fluxo!$S:$S,"&lt;="&amp;FL$5,Fluxo!$D:$D,$D50)</f>
        <v>0</v>
      </c>
      <c r="FM50" s="18">
        <f>SUMIFS(Fluxo!$N:$N,Fluxo!$S:$S,"&gt;"&amp;FL$5,Fluxo!$S:$S,"&lt;="&amp;FM$5,Fluxo!$D:$D,$D50)</f>
        <v>0</v>
      </c>
      <c r="FN50" s="18">
        <f>SUMIFS(Fluxo!$N:$N,Fluxo!$S:$S,"&gt;"&amp;FM$5,Fluxo!$S:$S,"&lt;="&amp;FN$5,Fluxo!$D:$D,$D50)</f>
        <v>0</v>
      </c>
      <c r="FO50" s="18">
        <f>SUMIFS(Fluxo!$N:$N,Fluxo!$S:$S,"&gt;"&amp;FN$5,Fluxo!$S:$S,"&lt;="&amp;FO$5,Fluxo!$D:$D,$D50)</f>
        <v>0</v>
      </c>
      <c r="FP50" s="18">
        <f>SUMIFS(Fluxo!$N:$N,Fluxo!$S:$S,"&gt;"&amp;FO$5,Fluxo!$S:$S,"&lt;="&amp;FP$5,Fluxo!$D:$D,$D50)</f>
        <v>0</v>
      </c>
      <c r="FQ50" s="18">
        <f>SUMIFS(Fluxo!$N:$N,Fluxo!$S:$S,"&gt;"&amp;FP$5,Fluxo!$S:$S,"&lt;="&amp;FQ$5,Fluxo!$D:$D,$D50)</f>
        <v>0</v>
      </c>
      <c r="FR50" s="18">
        <f>SUMIFS(Fluxo!$N:$N,Fluxo!$S:$S,"&gt;"&amp;FQ$5,Fluxo!$S:$S,"&lt;="&amp;FR$5,Fluxo!$D:$D,$D50)</f>
        <v>0</v>
      </c>
      <c r="FS50" s="18">
        <f>SUMIFS(Fluxo!$N:$N,Fluxo!$S:$S,"&gt;"&amp;FR$5,Fluxo!$S:$S,"&lt;="&amp;FS$5,Fluxo!$D:$D,$D50)</f>
        <v>0</v>
      </c>
      <c r="FT50" s="18">
        <f>SUMIFS(Fluxo!$N:$N,Fluxo!$S:$S,"&gt;"&amp;FS$5,Fluxo!$S:$S,"&lt;="&amp;FT$5,Fluxo!$D:$D,$D50)</f>
        <v>0</v>
      </c>
      <c r="FU50" s="18">
        <f>SUMIFS(Fluxo!$N:$N,Fluxo!$S:$S,"&gt;"&amp;FT$5,Fluxo!$S:$S,"&lt;="&amp;FU$5,Fluxo!$D:$D,$D50)</f>
        <v>0</v>
      </c>
      <c r="FV50" s="18">
        <f>SUMIFS(Fluxo!$N:$N,Fluxo!$S:$S,"&gt;"&amp;FU$5,Fluxo!$S:$S,"&lt;="&amp;FV$5,Fluxo!$D:$D,$D50)</f>
        <v>0</v>
      </c>
      <c r="FW50" s="18">
        <f>SUMIFS(Fluxo!$N:$N,Fluxo!$S:$S,"&gt;"&amp;FV$5,Fluxo!$S:$S,"&lt;="&amp;FW$5,Fluxo!$D:$D,$D50)</f>
        <v>0</v>
      </c>
      <c r="FX50" s="18">
        <f>SUMIFS(Fluxo!$N:$N,Fluxo!$S:$S,"&gt;"&amp;FW$5,Fluxo!$S:$S,"&lt;="&amp;FX$5,Fluxo!$D:$D,$D50)</f>
        <v>0</v>
      </c>
      <c r="FY50" s="18">
        <f>SUMIFS(Fluxo!$N:$N,Fluxo!$S:$S,"&gt;"&amp;FX$5,Fluxo!$S:$S,"&lt;="&amp;FY$5,Fluxo!$D:$D,$D50)</f>
        <v>0</v>
      </c>
      <c r="FZ50" s="18">
        <f>SUMIFS(Fluxo!$N:$N,Fluxo!$S:$S,"&gt;"&amp;FY$5,Fluxo!$S:$S,"&lt;="&amp;FZ$5,Fluxo!$D:$D,$D50)</f>
        <v>0</v>
      </c>
      <c r="GA50" s="18">
        <f>SUMIFS(Fluxo!$N:$N,Fluxo!$S:$S,"&gt;"&amp;FZ$5,Fluxo!$S:$S,"&lt;="&amp;GA$5,Fluxo!$D:$D,$D50)</f>
        <v>0</v>
      </c>
      <c r="GB50" s="18">
        <f>SUMIFS(Fluxo!$N:$N,Fluxo!$S:$S,"&gt;"&amp;GA$5,Fluxo!$S:$S,"&lt;="&amp;GB$5,Fluxo!$D:$D,$D50)</f>
        <v>0</v>
      </c>
      <c r="GC50" s="18">
        <f>SUMIFS(Fluxo!$N:$N,Fluxo!$S:$S,"&gt;"&amp;GB$5,Fluxo!$S:$S,"&lt;="&amp;GC$5,Fluxo!$D:$D,$D50)</f>
        <v>0</v>
      </c>
      <c r="GD50" s="18">
        <f>SUMIFS(Fluxo!$N:$N,Fluxo!$S:$S,"&gt;"&amp;GC$5,Fluxo!$S:$S,"&lt;="&amp;GD$5,Fluxo!$D:$D,$D50)</f>
        <v>0</v>
      </c>
      <c r="GE50" s="18">
        <f>SUMIFS(Fluxo!$N:$N,Fluxo!$S:$S,"&gt;"&amp;GD$5,Fluxo!$S:$S,"&lt;="&amp;GE$5,Fluxo!$D:$D,$D50)</f>
        <v>0</v>
      </c>
      <c r="GF50" s="18">
        <f>SUMIFS(Fluxo!$N:$N,Fluxo!$S:$S,"&gt;"&amp;GE$5,Fluxo!$S:$S,"&lt;="&amp;GF$5,Fluxo!$D:$D,$D50)</f>
        <v>0</v>
      </c>
      <c r="GG50" s="18">
        <f>SUMIFS(Fluxo!$N:$N,Fluxo!$S:$S,"&gt;"&amp;GF$5,Fluxo!$S:$S,"&lt;="&amp;GG$5,Fluxo!$D:$D,$D50)</f>
        <v>0</v>
      </c>
      <c r="GH50" s="18">
        <f>SUMIFS(Fluxo!$N:$N,Fluxo!$S:$S,"&gt;"&amp;GG$5,Fluxo!$S:$S,"&lt;="&amp;GH$5,Fluxo!$D:$D,$D50)</f>
        <v>0</v>
      </c>
      <c r="GI50" s="18">
        <f>SUMIFS(Fluxo!$N:$N,Fluxo!$S:$S,"&gt;"&amp;GH$5,Fluxo!$S:$S,"&lt;="&amp;GI$5,Fluxo!$D:$D,$D50)</f>
        <v>0</v>
      </c>
      <c r="GJ50" s="18">
        <f>SUMIFS(Fluxo!$N:$N,Fluxo!$S:$S,"&gt;"&amp;GI$5,Fluxo!$S:$S,"&lt;="&amp;GJ$5,Fluxo!$D:$D,$D50)</f>
        <v>0</v>
      </c>
      <c r="GK50" s="18">
        <f>SUMIFS(Fluxo!$N:$N,Fluxo!$S:$S,"&gt;"&amp;GJ$5,Fluxo!$S:$S,"&lt;="&amp;GK$5,Fluxo!$D:$D,$D50)</f>
        <v>0</v>
      </c>
      <c r="GL50" s="18">
        <f>SUMIFS(Fluxo!$N:$N,Fluxo!$S:$S,"&gt;"&amp;GK$5,Fluxo!$S:$S,"&lt;="&amp;GL$5,Fluxo!$D:$D,$D50)</f>
        <v>0</v>
      </c>
      <c r="GM50" s="18">
        <f>SUMIFS(Fluxo!$N:$N,Fluxo!$S:$S,"&gt;"&amp;GL$5,Fluxo!$S:$S,"&lt;="&amp;GM$5,Fluxo!$D:$D,$D50)</f>
        <v>0</v>
      </c>
      <c r="GN50" s="18">
        <f>SUMIFS(Fluxo!$N:$N,Fluxo!$S:$S,"&gt;"&amp;GM$5,Fluxo!$S:$S,"&lt;="&amp;GN$5,Fluxo!$D:$D,$D50)</f>
        <v>0</v>
      </c>
      <c r="GO50" s="18">
        <f>SUMIFS(Fluxo!$N:$N,Fluxo!$S:$S,"&gt;"&amp;GN$5,Fluxo!$S:$S,"&lt;="&amp;GO$5,Fluxo!$D:$D,$D50)</f>
        <v>0</v>
      </c>
      <c r="GP50" s="18">
        <f>SUMIFS(Fluxo!$N:$N,Fluxo!$S:$S,"&gt;"&amp;GO$5,Fluxo!$S:$S,"&lt;="&amp;GP$5,Fluxo!$D:$D,$D50)</f>
        <v>0</v>
      </c>
      <c r="GQ50" s="18">
        <f>SUMIFS(Fluxo!$N:$N,Fluxo!$S:$S,"&gt;"&amp;GP$5,Fluxo!$S:$S,"&lt;="&amp;GQ$5,Fluxo!$D:$D,$D50)</f>
        <v>0</v>
      </c>
      <c r="GR50" s="18">
        <f>SUMIFS(Fluxo!$N:$N,Fluxo!$S:$S,"&gt;"&amp;GQ$5,Fluxo!$S:$S,"&lt;="&amp;GR$5,Fluxo!$D:$D,$D50)</f>
        <v>0</v>
      </c>
      <c r="GS50" s="18">
        <f>SUMIFS(Fluxo!$N:$N,Fluxo!$S:$S,"&gt;"&amp;GR$5,Fluxo!$S:$S,"&lt;="&amp;GS$5,Fluxo!$D:$D,$D50)</f>
        <v>0</v>
      </c>
      <c r="GT50" s="18">
        <f>SUMIFS(Fluxo!$N:$N,Fluxo!$S:$S,"&gt;"&amp;GS$5,Fluxo!$S:$S,"&lt;="&amp;GT$5,Fluxo!$D:$D,$D50)</f>
        <v>0</v>
      </c>
      <c r="GU50" s="18">
        <f>SUMIFS(Fluxo!$N:$N,Fluxo!$S:$S,"&gt;"&amp;GT$5,Fluxo!$S:$S,"&lt;="&amp;GU$5,Fluxo!$D:$D,$D50)</f>
        <v>0</v>
      </c>
      <c r="GV50" s="18">
        <f>SUMIFS(Fluxo!$N:$N,Fluxo!$S:$S,"&gt;"&amp;GU$5,Fluxo!$S:$S,"&lt;="&amp;GV$5,Fluxo!$D:$D,$D50)</f>
        <v>0</v>
      </c>
      <c r="GW50" s="18">
        <f>SUMIFS(Fluxo!$N:$N,Fluxo!$S:$S,"&gt;"&amp;GV$5,Fluxo!$S:$S,"&lt;="&amp;GW$5,Fluxo!$D:$D,$D50)</f>
        <v>0</v>
      </c>
      <c r="GX50" s="18">
        <f>SUMIFS(Fluxo!$N:$N,Fluxo!$S:$S,"&gt;"&amp;GW$5,Fluxo!$S:$S,"&lt;="&amp;GX$5,Fluxo!$D:$D,$D50)</f>
        <v>0</v>
      </c>
      <c r="GY50" s="18">
        <f>SUMIFS(Fluxo!$N:$N,Fluxo!$S:$S,"&gt;"&amp;GX$5,Fluxo!$S:$S,"&lt;="&amp;GY$5,Fluxo!$D:$D,$D50)</f>
        <v>0</v>
      </c>
      <c r="GZ50" s="18">
        <f>SUMIFS(Fluxo!$N:$N,Fluxo!$S:$S,"&gt;"&amp;GY$5,Fluxo!$S:$S,"&lt;="&amp;GZ$5,Fluxo!$D:$D,$D50)</f>
        <v>0</v>
      </c>
      <c r="HA50" s="18">
        <f>SUMIFS(Fluxo!$N:$N,Fluxo!$S:$S,"&gt;"&amp;GZ$5,Fluxo!$S:$S,"&lt;="&amp;HA$5,Fluxo!$D:$D,$D50)</f>
        <v>0</v>
      </c>
      <c r="HB50" s="18">
        <f>SUMIFS(Fluxo!$N:$N,Fluxo!$S:$S,"&gt;"&amp;HA$5,Fluxo!$S:$S,"&lt;="&amp;HB$5,Fluxo!$D:$D,$D50)</f>
        <v>0</v>
      </c>
      <c r="HC50" s="18">
        <f>SUMIFS(Fluxo!$N:$N,Fluxo!$S:$S,"&gt;"&amp;HB$5,Fluxo!$S:$S,"&lt;="&amp;HC$5,Fluxo!$D:$D,$D50)</f>
        <v>0</v>
      </c>
      <c r="HD50" s="18">
        <f>SUMIFS(Fluxo!$N:$N,Fluxo!$S:$S,"&gt;"&amp;HC$5,Fluxo!$S:$S,"&lt;="&amp;HD$5,Fluxo!$D:$D,$D50)</f>
        <v>0</v>
      </c>
      <c r="HE50" s="18">
        <f>SUMIFS(Fluxo!$N:$N,Fluxo!$S:$S,"&gt;"&amp;HD$5,Fluxo!$S:$S,"&lt;="&amp;HE$5,Fluxo!$D:$D,$D50)</f>
        <v>0</v>
      </c>
      <c r="HF50" s="18">
        <f>SUMIFS(Fluxo!$N:$N,Fluxo!$S:$S,"&gt;"&amp;HE$5,Fluxo!$S:$S,"&lt;="&amp;HF$5,Fluxo!$D:$D,$D50)</f>
        <v>0</v>
      </c>
    </row>
    <row r="51" spans="1:214" s="16" customFormat="1">
      <c r="A51" s="20">
        <f t="shared" si="15"/>
        <v>41</v>
      </c>
      <c r="B51" s="140" t="str">
        <f>'Check Carteira'!C43</f>
        <v>E.1016.99.01.0121</v>
      </c>
      <c r="C51" s="19">
        <v>1</v>
      </c>
      <c r="D51" s="129" t="str">
        <f>'Check Carteira'!F43</f>
        <v>A-0121</v>
      </c>
      <c r="E51" s="21" t="str">
        <f>IFERROR(INDEX(Contratos!L:L,MATCH(D51,Contratos!R:R,0)),"")</f>
        <v/>
      </c>
      <c r="F51" s="139" t="str">
        <f>IFERROR(INDEX(Contratos!G:G,MATCH(D51,Contratos!R:R,0)),"")</f>
        <v/>
      </c>
      <c r="G51" s="83" t="str">
        <f ca="1">IFERROR(XNPV(#REF!,OFFSET(J51,0,MATCH(EOMONTH(E51,0),$J$5:$HF$5,0)-1,1,COUNT($J$5:$HF$5)-MATCH(EOMONTH(E51,0),$J$5:$HF$5,0)+1),OFFSET($J$5,0,MATCH(EOMONTH(E51,0),$J$5:$HF$5,0)-1,1,COUNT($J$5:$HF$5)-MATCH(EOMONTH(E51,0),$J$5:$HF$5,0)+1)),"")</f>
        <v/>
      </c>
      <c r="H51" s="83">
        <f t="shared" si="16"/>
        <v>0</v>
      </c>
      <c r="I51" s="18"/>
      <c r="J51" s="18">
        <f>SUMIFS(Fluxo!$N:$N,Fluxo!$S:$S,"&gt;"&amp;I$5,Fluxo!$S:$S,"&lt;="&amp;J$5,Fluxo!$D:$D,$D51)</f>
        <v>0</v>
      </c>
      <c r="K51" s="18">
        <f>SUMIFS(Fluxo!$N:$N,Fluxo!$S:$S,"&gt;"&amp;J$5,Fluxo!$S:$S,"&lt;="&amp;K$5,Fluxo!$D:$D,$D51)</f>
        <v>0</v>
      </c>
      <c r="L51" s="18">
        <f>SUMIFS(Fluxo!$N:$N,Fluxo!$S:$S,"&gt;"&amp;K$5,Fluxo!$S:$S,"&lt;="&amp;L$5,Fluxo!$D:$D,$D51)</f>
        <v>0</v>
      </c>
      <c r="M51" s="18">
        <f>SUMIFS(Fluxo!$N:$N,Fluxo!$S:$S,"&gt;"&amp;L$5,Fluxo!$S:$S,"&lt;="&amp;M$5,Fluxo!$D:$D,$D51)</f>
        <v>0</v>
      </c>
      <c r="N51" s="18">
        <f>SUMIFS(Fluxo!$N:$N,Fluxo!$S:$S,"&gt;"&amp;M$5,Fluxo!$S:$S,"&lt;="&amp;N$5,Fluxo!$D:$D,$D51)</f>
        <v>0</v>
      </c>
      <c r="O51" s="18">
        <f>SUMIFS(Fluxo!$N:$N,Fluxo!$S:$S,"&gt;"&amp;N$5,Fluxo!$S:$S,"&lt;="&amp;O$5,Fluxo!$D:$D,$D51)</f>
        <v>0</v>
      </c>
      <c r="P51" s="18">
        <f>SUMIFS(Fluxo!$N:$N,Fluxo!$S:$S,"&gt;"&amp;O$5,Fluxo!$S:$S,"&lt;="&amp;P$5,Fluxo!$D:$D,$D51)</f>
        <v>0</v>
      </c>
      <c r="Q51" s="18">
        <f>SUMIFS(Fluxo!$N:$N,Fluxo!$S:$S,"&gt;"&amp;P$5,Fluxo!$S:$S,"&lt;="&amp;Q$5,Fluxo!$D:$D,$D51)</f>
        <v>0</v>
      </c>
      <c r="R51" s="18">
        <f>SUMIFS(Fluxo!$N:$N,Fluxo!$S:$S,"&gt;"&amp;Q$5,Fluxo!$S:$S,"&lt;="&amp;R$5,Fluxo!$D:$D,$D51)</f>
        <v>0</v>
      </c>
      <c r="S51" s="18">
        <f>SUMIFS(Fluxo!$N:$N,Fluxo!$S:$S,"&gt;"&amp;R$5,Fluxo!$S:$S,"&lt;="&amp;S$5,Fluxo!$D:$D,$D51)</f>
        <v>0</v>
      </c>
      <c r="T51" s="18">
        <f>SUMIFS(Fluxo!$N:$N,Fluxo!$S:$S,"&gt;"&amp;S$5,Fluxo!$S:$S,"&lt;="&amp;T$5,Fluxo!$D:$D,$D51)</f>
        <v>0</v>
      </c>
      <c r="U51" s="18">
        <f>SUMIFS(Fluxo!$N:$N,Fluxo!$S:$S,"&gt;"&amp;T$5,Fluxo!$S:$S,"&lt;="&amp;U$5,Fluxo!$D:$D,$D51)</f>
        <v>0</v>
      </c>
      <c r="V51" s="18">
        <f>SUMIFS(Fluxo!$N:$N,Fluxo!$S:$S,"&gt;"&amp;U$5,Fluxo!$S:$S,"&lt;="&amp;V$5,Fluxo!$D:$D,$D51)</f>
        <v>0</v>
      </c>
      <c r="W51" s="18">
        <f>SUMIFS(Fluxo!$N:$N,Fluxo!$S:$S,"&gt;"&amp;V$5,Fluxo!$S:$S,"&lt;="&amp;W$5,Fluxo!$D:$D,$D51)</f>
        <v>0</v>
      </c>
      <c r="X51" s="18">
        <f>SUMIFS(Fluxo!$N:$N,Fluxo!$S:$S,"&gt;"&amp;W$5,Fluxo!$S:$S,"&lt;="&amp;X$5,Fluxo!$D:$D,$D51)</f>
        <v>0</v>
      </c>
      <c r="Y51" s="18">
        <f>SUMIFS(Fluxo!$N:$N,Fluxo!$S:$S,"&gt;"&amp;X$5,Fluxo!$S:$S,"&lt;="&amp;Y$5,Fluxo!$D:$D,$D51)</f>
        <v>0</v>
      </c>
      <c r="Z51" s="18">
        <f>SUMIFS(Fluxo!$N:$N,Fluxo!$S:$S,"&gt;"&amp;Y$5,Fluxo!$S:$S,"&lt;="&amp;Z$5,Fluxo!$D:$D,$D51)</f>
        <v>0</v>
      </c>
      <c r="AA51" s="18">
        <f>SUMIFS(Fluxo!$N:$N,Fluxo!$S:$S,"&gt;"&amp;Z$5,Fluxo!$S:$S,"&lt;="&amp;AA$5,Fluxo!$D:$D,$D51)</f>
        <v>0</v>
      </c>
      <c r="AB51" s="18">
        <f>SUMIFS(Fluxo!$N:$N,Fluxo!$S:$S,"&gt;"&amp;AA$5,Fluxo!$S:$S,"&lt;="&amp;AB$5,Fluxo!$D:$D,$D51)</f>
        <v>0</v>
      </c>
      <c r="AC51" s="18">
        <f>SUMIFS(Fluxo!$N:$N,Fluxo!$S:$S,"&gt;"&amp;AB$5,Fluxo!$S:$S,"&lt;="&amp;AC$5,Fluxo!$D:$D,$D51)</f>
        <v>0</v>
      </c>
      <c r="AD51" s="18">
        <f>SUMIFS(Fluxo!$N:$N,Fluxo!$S:$S,"&gt;"&amp;AC$5,Fluxo!$S:$S,"&lt;="&amp;AD$5,Fluxo!$D:$D,$D51)</f>
        <v>0</v>
      </c>
      <c r="AE51" s="18">
        <f>SUMIFS(Fluxo!$N:$N,Fluxo!$S:$S,"&gt;"&amp;AD$5,Fluxo!$S:$S,"&lt;="&amp;AE$5,Fluxo!$D:$D,$D51)</f>
        <v>0</v>
      </c>
      <c r="AF51" s="18">
        <f>SUMIFS(Fluxo!$N:$N,Fluxo!$S:$S,"&gt;"&amp;AE$5,Fluxo!$S:$S,"&lt;="&amp;AF$5,Fluxo!$D:$D,$D51)</f>
        <v>0</v>
      </c>
      <c r="AG51" s="18">
        <f>SUMIFS(Fluxo!$N:$N,Fluxo!$S:$S,"&gt;"&amp;AF$5,Fluxo!$S:$S,"&lt;="&amp;AG$5,Fluxo!$D:$D,$D51)</f>
        <v>0</v>
      </c>
      <c r="AH51" s="18">
        <f>SUMIFS(Fluxo!$N:$N,Fluxo!$S:$S,"&gt;"&amp;AG$5,Fluxo!$S:$S,"&lt;="&amp;AH$5,Fluxo!$D:$D,$D51)</f>
        <v>0</v>
      </c>
      <c r="AI51" s="18">
        <f>SUMIFS(Fluxo!$N:$N,Fluxo!$S:$S,"&gt;"&amp;AH$5,Fluxo!$S:$S,"&lt;="&amp;AI$5,Fluxo!$D:$D,$D51)</f>
        <v>0</v>
      </c>
      <c r="AJ51" s="18">
        <f>SUMIFS(Fluxo!$N:$N,Fluxo!$S:$S,"&gt;"&amp;AI$5,Fluxo!$S:$S,"&lt;="&amp;AJ$5,Fluxo!$D:$D,$D51)</f>
        <v>0</v>
      </c>
      <c r="AK51" s="18">
        <f>SUMIFS(Fluxo!$N:$N,Fluxo!$S:$S,"&gt;"&amp;AJ$5,Fluxo!$S:$S,"&lt;="&amp;AK$5,Fluxo!$D:$D,$D51)</f>
        <v>0</v>
      </c>
      <c r="AL51" s="18">
        <f>SUMIFS(Fluxo!$N:$N,Fluxo!$S:$S,"&gt;"&amp;AK$5,Fluxo!$S:$S,"&lt;="&amp;AL$5,Fluxo!$D:$D,$D51)</f>
        <v>0</v>
      </c>
      <c r="AM51" s="18">
        <f>SUMIFS(Fluxo!$N:$N,Fluxo!$S:$S,"&gt;"&amp;AL$5,Fluxo!$S:$S,"&lt;="&amp;AM$5,Fluxo!$D:$D,$D51)</f>
        <v>0</v>
      </c>
      <c r="AN51" s="18">
        <f>SUMIFS(Fluxo!$N:$N,Fluxo!$S:$S,"&gt;"&amp;AM$5,Fluxo!$S:$S,"&lt;="&amp;AN$5,Fluxo!$D:$D,$D51)</f>
        <v>0</v>
      </c>
      <c r="AO51" s="18">
        <f>SUMIFS(Fluxo!$N:$N,Fluxo!$S:$S,"&gt;"&amp;AN$5,Fluxo!$S:$S,"&lt;="&amp;AO$5,Fluxo!$D:$D,$D51)</f>
        <v>0</v>
      </c>
      <c r="AP51" s="18">
        <f>SUMIFS(Fluxo!$N:$N,Fluxo!$S:$S,"&gt;"&amp;AO$5,Fluxo!$S:$S,"&lt;="&amp;AP$5,Fluxo!$D:$D,$D51)</f>
        <v>0</v>
      </c>
      <c r="AQ51" s="18">
        <f>SUMIFS(Fluxo!$N:$N,Fluxo!$S:$S,"&gt;"&amp;AP$5,Fluxo!$S:$S,"&lt;="&amp;AQ$5,Fluxo!$D:$D,$D51)</f>
        <v>0</v>
      </c>
      <c r="AR51" s="18">
        <f>SUMIFS(Fluxo!$N:$N,Fluxo!$S:$S,"&gt;"&amp;AQ$5,Fluxo!$S:$S,"&lt;="&amp;AR$5,Fluxo!$D:$D,$D51)</f>
        <v>0</v>
      </c>
      <c r="AS51" s="18">
        <f>SUMIFS(Fluxo!$N:$N,Fluxo!$S:$S,"&gt;"&amp;AR$5,Fluxo!$S:$S,"&lt;="&amp;AS$5,Fluxo!$D:$D,$D51)</f>
        <v>0</v>
      </c>
      <c r="AT51" s="18">
        <f>SUMIFS(Fluxo!$N:$N,Fluxo!$S:$S,"&gt;"&amp;AS$5,Fluxo!$S:$S,"&lt;="&amp;AT$5,Fluxo!$D:$D,$D51)</f>
        <v>0</v>
      </c>
      <c r="AU51" s="18">
        <f>SUMIFS(Fluxo!$N:$N,Fluxo!$S:$S,"&gt;"&amp;AT$5,Fluxo!$S:$S,"&lt;="&amp;AU$5,Fluxo!$D:$D,$D51)</f>
        <v>0</v>
      </c>
      <c r="AV51" s="18">
        <f>SUMIFS(Fluxo!$N:$N,Fluxo!$S:$S,"&gt;"&amp;AU$5,Fluxo!$S:$S,"&lt;="&amp;AV$5,Fluxo!$D:$D,$D51)</f>
        <v>0</v>
      </c>
      <c r="AW51" s="18">
        <f>SUMIFS(Fluxo!$N:$N,Fluxo!$S:$S,"&gt;"&amp;AV$5,Fluxo!$S:$S,"&lt;="&amp;AW$5,Fluxo!$D:$D,$D51)</f>
        <v>0</v>
      </c>
      <c r="AX51" s="18">
        <f>SUMIFS(Fluxo!$N:$N,Fluxo!$S:$S,"&gt;"&amp;AW$5,Fluxo!$S:$S,"&lt;="&amp;AX$5,Fluxo!$D:$D,$D51)</f>
        <v>0</v>
      </c>
      <c r="AY51" s="18">
        <f>SUMIFS(Fluxo!$N:$N,Fluxo!$S:$S,"&gt;"&amp;AX$5,Fluxo!$S:$S,"&lt;="&amp;AY$5,Fluxo!$D:$D,$D51)</f>
        <v>0</v>
      </c>
      <c r="AZ51" s="18">
        <f>SUMIFS(Fluxo!$N:$N,Fluxo!$S:$S,"&gt;"&amp;AY$5,Fluxo!$S:$S,"&lt;="&amp;AZ$5,Fluxo!$D:$D,$D51)</f>
        <v>0</v>
      </c>
      <c r="BA51" s="18">
        <f>SUMIFS(Fluxo!$N:$N,Fluxo!$S:$S,"&gt;"&amp;AZ$5,Fluxo!$S:$S,"&lt;="&amp;BA$5,Fluxo!$D:$D,$D51)</f>
        <v>0</v>
      </c>
      <c r="BB51" s="18">
        <f>SUMIFS(Fluxo!$N:$N,Fluxo!$S:$S,"&gt;"&amp;BA$5,Fluxo!$S:$S,"&lt;="&amp;BB$5,Fluxo!$D:$D,$D51)</f>
        <v>0</v>
      </c>
      <c r="BC51" s="18">
        <f>SUMIFS(Fluxo!$N:$N,Fluxo!$S:$S,"&gt;"&amp;BB$5,Fluxo!$S:$S,"&lt;="&amp;BC$5,Fluxo!$D:$D,$D51)</f>
        <v>0</v>
      </c>
      <c r="BD51" s="18">
        <f>SUMIFS(Fluxo!$N:$N,Fluxo!$S:$S,"&gt;"&amp;BC$5,Fluxo!$S:$S,"&lt;="&amp;BD$5,Fluxo!$D:$D,$D51)</f>
        <v>0</v>
      </c>
      <c r="BE51" s="18">
        <f>SUMIFS(Fluxo!$N:$N,Fluxo!$S:$S,"&gt;"&amp;BD$5,Fluxo!$S:$S,"&lt;="&amp;BE$5,Fluxo!$D:$D,$D51)</f>
        <v>0</v>
      </c>
      <c r="BF51" s="18">
        <f>SUMIFS(Fluxo!$N:$N,Fluxo!$S:$S,"&gt;"&amp;BE$5,Fluxo!$S:$S,"&lt;="&amp;BF$5,Fluxo!$D:$D,$D51)</f>
        <v>0</v>
      </c>
      <c r="BG51" s="18">
        <f>SUMIFS(Fluxo!$N:$N,Fluxo!$S:$S,"&gt;"&amp;BF$5,Fluxo!$S:$S,"&lt;="&amp;BG$5,Fluxo!$D:$D,$D51)</f>
        <v>0</v>
      </c>
      <c r="BH51" s="18">
        <f>SUMIFS(Fluxo!$N:$N,Fluxo!$S:$S,"&gt;"&amp;BG$5,Fluxo!$S:$S,"&lt;="&amp;BH$5,Fluxo!$D:$D,$D51)</f>
        <v>0</v>
      </c>
      <c r="BI51" s="18">
        <f>SUMIFS(Fluxo!$N:$N,Fluxo!$S:$S,"&gt;"&amp;BH$5,Fluxo!$S:$S,"&lt;="&amp;BI$5,Fluxo!$D:$D,$D51)</f>
        <v>0</v>
      </c>
      <c r="BJ51" s="18">
        <f>SUMIFS(Fluxo!$N:$N,Fluxo!$S:$S,"&gt;"&amp;BI$5,Fluxo!$S:$S,"&lt;="&amp;BJ$5,Fluxo!$D:$D,$D51)</f>
        <v>0</v>
      </c>
      <c r="BK51" s="18">
        <f>SUMIFS(Fluxo!$N:$N,Fluxo!$S:$S,"&gt;"&amp;BJ$5,Fluxo!$S:$S,"&lt;="&amp;BK$5,Fluxo!$D:$D,$D51)</f>
        <v>0</v>
      </c>
      <c r="BL51" s="18">
        <f>SUMIFS(Fluxo!$N:$N,Fluxo!$S:$S,"&gt;"&amp;BK$5,Fluxo!$S:$S,"&lt;="&amp;BL$5,Fluxo!$D:$D,$D51)</f>
        <v>0</v>
      </c>
      <c r="BM51" s="18">
        <f>SUMIFS(Fluxo!$N:$N,Fluxo!$S:$S,"&gt;"&amp;BL$5,Fluxo!$S:$S,"&lt;="&amp;BM$5,Fluxo!$D:$D,$D51)</f>
        <v>0</v>
      </c>
      <c r="BN51" s="18">
        <f>SUMIFS(Fluxo!$N:$N,Fluxo!$S:$S,"&gt;"&amp;BM$5,Fluxo!$S:$S,"&lt;="&amp;BN$5,Fluxo!$D:$D,$D51)</f>
        <v>0</v>
      </c>
      <c r="BO51" s="18">
        <f>SUMIFS(Fluxo!$N:$N,Fluxo!$S:$S,"&gt;"&amp;BN$5,Fluxo!$S:$S,"&lt;="&amp;BO$5,Fluxo!$D:$D,$D51)</f>
        <v>0</v>
      </c>
      <c r="BP51" s="18">
        <f>SUMIFS(Fluxo!$N:$N,Fluxo!$S:$S,"&gt;"&amp;BO$5,Fluxo!$S:$S,"&lt;="&amp;BP$5,Fluxo!$D:$D,$D51)</f>
        <v>0</v>
      </c>
      <c r="BQ51" s="18">
        <f>SUMIFS(Fluxo!$N:$N,Fluxo!$S:$S,"&gt;"&amp;BP$5,Fluxo!$S:$S,"&lt;="&amp;BQ$5,Fluxo!$D:$D,$D51)</f>
        <v>0</v>
      </c>
      <c r="BR51" s="18">
        <f>SUMIFS(Fluxo!$N:$N,Fluxo!$S:$S,"&gt;"&amp;BQ$5,Fluxo!$S:$S,"&lt;="&amp;BR$5,Fluxo!$D:$D,$D51)</f>
        <v>0</v>
      </c>
      <c r="BS51" s="18">
        <f>SUMIFS(Fluxo!$N:$N,Fluxo!$S:$S,"&gt;"&amp;BR$5,Fluxo!$S:$S,"&lt;="&amp;BS$5,Fluxo!$D:$D,$D51)</f>
        <v>0</v>
      </c>
      <c r="BT51" s="18">
        <f>SUMIFS(Fluxo!$N:$N,Fluxo!$S:$S,"&gt;"&amp;BS$5,Fluxo!$S:$S,"&lt;="&amp;BT$5,Fluxo!$D:$D,$D51)</f>
        <v>0</v>
      </c>
      <c r="BU51" s="18">
        <f>SUMIFS(Fluxo!$N:$N,Fluxo!$S:$S,"&gt;"&amp;BT$5,Fluxo!$S:$S,"&lt;="&amp;BU$5,Fluxo!$D:$D,$D51)</f>
        <v>0</v>
      </c>
      <c r="BV51" s="18">
        <f>SUMIFS(Fluxo!$N:$N,Fluxo!$S:$S,"&gt;"&amp;BU$5,Fluxo!$S:$S,"&lt;="&amp;BV$5,Fluxo!$D:$D,$D51)</f>
        <v>0</v>
      </c>
      <c r="BW51" s="18">
        <f>SUMIFS(Fluxo!$N:$N,Fluxo!$S:$S,"&gt;"&amp;BV$5,Fluxo!$S:$S,"&lt;="&amp;BW$5,Fluxo!$D:$D,$D51)</f>
        <v>0</v>
      </c>
      <c r="BX51" s="18">
        <f>SUMIFS(Fluxo!$N:$N,Fluxo!$S:$S,"&gt;"&amp;BW$5,Fluxo!$S:$S,"&lt;="&amp;BX$5,Fluxo!$D:$D,$D51)</f>
        <v>0</v>
      </c>
      <c r="BY51" s="18">
        <f>SUMIFS(Fluxo!$N:$N,Fluxo!$S:$S,"&gt;"&amp;BX$5,Fluxo!$S:$S,"&lt;="&amp;BY$5,Fluxo!$D:$D,$D51)</f>
        <v>0</v>
      </c>
      <c r="BZ51" s="18">
        <f>SUMIFS(Fluxo!$N:$N,Fluxo!$S:$S,"&gt;"&amp;BY$5,Fluxo!$S:$S,"&lt;="&amp;BZ$5,Fluxo!$D:$D,$D51)</f>
        <v>0</v>
      </c>
      <c r="CA51" s="18">
        <f>SUMIFS(Fluxo!$N:$N,Fluxo!$S:$S,"&gt;"&amp;BZ$5,Fluxo!$S:$S,"&lt;="&amp;CA$5,Fluxo!$D:$D,$D51)</f>
        <v>0</v>
      </c>
      <c r="CB51" s="18">
        <f>SUMIFS(Fluxo!$N:$N,Fluxo!$S:$S,"&gt;"&amp;CA$5,Fluxo!$S:$S,"&lt;="&amp;CB$5,Fluxo!$D:$D,$D51)</f>
        <v>0</v>
      </c>
      <c r="CC51" s="18">
        <f>SUMIFS(Fluxo!$N:$N,Fluxo!$S:$S,"&gt;"&amp;CB$5,Fluxo!$S:$S,"&lt;="&amp;CC$5,Fluxo!$D:$D,$D51)</f>
        <v>0</v>
      </c>
      <c r="CD51" s="18">
        <f>SUMIFS(Fluxo!$N:$N,Fluxo!$S:$S,"&gt;"&amp;CC$5,Fluxo!$S:$S,"&lt;="&amp;CD$5,Fluxo!$D:$D,$D51)</f>
        <v>0</v>
      </c>
      <c r="CE51" s="18">
        <f>SUMIFS(Fluxo!$N:$N,Fluxo!$S:$S,"&gt;"&amp;CD$5,Fluxo!$S:$S,"&lt;="&amp;CE$5,Fluxo!$D:$D,$D51)</f>
        <v>0</v>
      </c>
      <c r="CF51" s="18">
        <f>SUMIFS(Fluxo!$N:$N,Fluxo!$S:$S,"&gt;"&amp;CE$5,Fluxo!$S:$S,"&lt;="&amp;CF$5,Fluxo!$D:$D,$D51)</f>
        <v>0</v>
      </c>
      <c r="CG51" s="18">
        <f>SUMIFS(Fluxo!$N:$N,Fluxo!$S:$S,"&gt;"&amp;CF$5,Fluxo!$S:$S,"&lt;="&amp;CG$5,Fluxo!$D:$D,$D51)</f>
        <v>0</v>
      </c>
      <c r="CH51" s="18">
        <f>SUMIFS(Fluxo!$N:$N,Fluxo!$S:$S,"&gt;"&amp;CG$5,Fluxo!$S:$S,"&lt;="&amp;CH$5,Fluxo!$D:$D,$D51)</f>
        <v>0</v>
      </c>
      <c r="CI51" s="18">
        <f>SUMIFS(Fluxo!$N:$N,Fluxo!$S:$S,"&gt;"&amp;CH$5,Fluxo!$S:$S,"&lt;="&amp;CI$5,Fluxo!$D:$D,$D51)</f>
        <v>0</v>
      </c>
      <c r="CJ51" s="18">
        <f>SUMIFS(Fluxo!$N:$N,Fluxo!$S:$S,"&gt;"&amp;CI$5,Fluxo!$S:$S,"&lt;="&amp;CJ$5,Fluxo!$D:$D,$D51)</f>
        <v>0</v>
      </c>
      <c r="CK51" s="18">
        <f>SUMIFS(Fluxo!$N:$N,Fluxo!$S:$S,"&gt;"&amp;CJ$5,Fluxo!$S:$S,"&lt;="&amp;CK$5,Fluxo!$D:$D,$D51)</f>
        <v>0</v>
      </c>
      <c r="CL51" s="18">
        <f>SUMIFS(Fluxo!$N:$N,Fluxo!$S:$S,"&gt;"&amp;CK$5,Fluxo!$S:$S,"&lt;="&amp;CL$5,Fluxo!$D:$D,$D51)</f>
        <v>0</v>
      </c>
      <c r="CM51" s="18">
        <f>SUMIFS(Fluxo!$N:$N,Fluxo!$S:$S,"&gt;"&amp;CL$5,Fluxo!$S:$S,"&lt;="&amp;CM$5,Fluxo!$D:$D,$D51)</f>
        <v>0</v>
      </c>
      <c r="CN51" s="18">
        <f>SUMIFS(Fluxo!$N:$N,Fluxo!$S:$S,"&gt;"&amp;CM$5,Fluxo!$S:$S,"&lt;="&amp;CN$5,Fluxo!$D:$D,$D51)</f>
        <v>0</v>
      </c>
      <c r="CO51" s="18">
        <f>SUMIFS(Fluxo!$N:$N,Fluxo!$S:$S,"&gt;"&amp;CN$5,Fluxo!$S:$S,"&lt;="&amp;CO$5,Fluxo!$D:$D,$D51)</f>
        <v>0</v>
      </c>
      <c r="CP51" s="18">
        <f>SUMIFS(Fluxo!$N:$N,Fluxo!$S:$S,"&gt;"&amp;CO$5,Fluxo!$S:$S,"&lt;="&amp;CP$5,Fluxo!$D:$D,$D51)</f>
        <v>0</v>
      </c>
      <c r="CQ51" s="18">
        <f>SUMIFS(Fluxo!$N:$N,Fluxo!$S:$S,"&gt;"&amp;CP$5,Fluxo!$S:$S,"&lt;="&amp;CQ$5,Fluxo!$D:$D,$D51)</f>
        <v>0</v>
      </c>
      <c r="CR51" s="18">
        <f>SUMIFS(Fluxo!$N:$N,Fluxo!$S:$S,"&gt;"&amp;CQ$5,Fluxo!$S:$S,"&lt;="&amp;CR$5,Fluxo!$D:$D,$D51)</f>
        <v>0</v>
      </c>
      <c r="CS51" s="18">
        <f>SUMIFS(Fluxo!$N:$N,Fluxo!$S:$S,"&gt;"&amp;CR$5,Fluxo!$S:$S,"&lt;="&amp;CS$5,Fluxo!$D:$D,$D51)</f>
        <v>0</v>
      </c>
      <c r="CT51" s="18">
        <f>SUMIFS(Fluxo!$N:$N,Fluxo!$S:$S,"&gt;"&amp;CS$5,Fluxo!$S:$S,"&lt;="&amp;CT$5,Fluxo!$D:$D,$D51)</f>
        <v>0</v>
      </c>
      <c r="CU51" s="18">
        <f>SUMIFS(Fluxo!$N:$N,Fluxo!$S:$S,"&gt;"&amp;CT$5,Fluxo!$S:$S,"&lt;="&amp;CU$5,Fluxo!$D:$D,$D51)</f>
        <v>0</v>
      </c>
      <c r="CV51" s="18">
        <f>SUMIFS(Fluxo!$N:$N,Fluxo!$S:$S,"&gt;"&amp;CU$5,Fluxo!$S:$S,"&lt;="&amp;CV$5,Fluxo!$D:$D,$D51)</f>
        <v>0</v>
      </c>
      <c r="CW51" s="18">
        <f>SUMIFS(Fluxo!$N:$N,Fluxo!$S:$S,"&gt;"&amp;CV$5,Fluxo!$S:$S,"&lt;="&amp;CW$5,Fluxo!$D:$D,$D51)</f>
        <v>0</v>
      </c>
      <c r="CX51" s="18">
        <f>SUMIFS(Fluxo!$N:$N,Fluxo!$S:$S,"&gt;"&amp;CW$5,Fluxo!$S:$S,"&lt;="&amp;CX$5,Fluxo!$D:$D,$D51)</f>
        <v>0</v>
      </c>
      <c r="CY51" s="18">
        <f>SUMIFS(Fluxo!$N:$N,Fluxo!$S:$S,"&gt;"&amp;CX$5,Fluxo!$S:$S,"&lt;="&amp;CY$5,Fluxo!$D:$D,$D51)</f>
        <v>0</v>
      </c>
      <c r="CZ51" s="18">
        <f>SUMIFS(Fluxo!$N:$N,Fluxo!$S:$S,"&gt;"&amp;CY$5,Fluxo!$S:$S,"&lt;="&amp;CZ$5,Fluxo!$D:$D,$D51)</f>
        <v>0</v>
      </c>
      <c r="DA51" s="18">
        <f>SUMIFS(Fluxo!$N:$N,Fluxo!$S:$S,"&gt;"&amp;CZ$5,Fluxo!$S:$S,"&lt;="&amp;DA$5,Fluxo!$D:$D,$D51)</f>
        <v>0</v>
      </c>
      <c r="DB51" s="18">
        <f>SUMIFS(Fluxo!$N:$N,Fluxo!$S:$S,"&gt;"&amp;DA$5,Fluxo!$S:$S,"&lt;="&amp;DB$5,Fluxo!$D:$D,$D51)</f>
        <v>0</v>
      </c>
      <c r="DC51" s="18">
        <f>SUMIFS(Fluxo!$N:$N,Fluxo!$S:$S,"&gt;"&amp;DB$5,Fluxo!$S:$S,"&lt;="&amp;DC$5,Fluxo!$D:$D,$D51)</f>
        <v>0</v>
      </c>
      <c r="DD51" s="18">
        <f>SUMIFS(Fluxo!$N:$N,Fluxo!$S:$S,"&gt;"&amp;DC$5,Fluxo!$S:$S,"&lt;="&amp;DD$5,Fluxo!$D:$D,$D51)</f>
        <v>0</v>
      </c>
      <c r="DE51" s="18">
        <f>SUMIFS(Fluxo!$N:$N,Fluxo!$S:$S,"&gt;"&amp;DD$5,Fluxo!$S:$S,"&lt;="&amp;DE$5,Fluxo!$D:$D,$D51)</f>
        <v>0</v>
      </c>
      <c r="DF51" s="18">
        <f>SUMIFS(Fluxo!$N:$N,Fluxo!$S:$S,"&gt;"&amp;DE$5,Fluxo!$S:$S,"&lt;="&amp;DF$5,Fluxo!$D:$D,$D51)</f>
        <v>0</v>
      </c>
      <c r="DG51" s="18">
        <f>SUMIFS(Fluxo!$N:$N,Fluxo!$S:$S,"&gt;"&amp;DF$5,Fluxo!$S:$S,"&lt;="&amp;DG$5,Fluxo!$D:$D,$D51)</f>
        <v>0</v>
      </c>
      <c r="DH51" s="18">
        <f>SUMIFS(Fluxo!$N:$N,Fluxo!$S:$S,"&gt;"&amp;DG$5,Fluxo!$S:$S,"&lt;="&amp;DH$5,Fluxo!$D:$D,$D51)</f>
        <v>0</v>
      </c>
      <c r="DI51" s="18">
        <f>SUMIFS(Fluxo!$N:$N,Fluxo!$S:$S,"&gt;"&amp;DH$5,Fluxo!$S:$S,"&lt;="&amp;DI$5,Fluxo!$D:$D,$D51)</f>
        <v>0</v>
      </c>
      <c r="DJ51" s="18">
        <f>SUMIFS(Fluxo!$N:$N,Fluxo!$S:$S,"&gt;"&amp;DI$5,Fluxo!$S:$S,"&lt;="&amp;DJ$5,Fluxo!$D:$D,$D51)</f>
        <v>0</v>
      </c>
      <c r="DK51" s="18">
        <f>SUMIFS(Fluxo!$N:$N,Fluxo!$S:$S,"&gt;"&amp;DJ$5,Fluxo!$S:$S,"&lt;="&amp;DK$5,Fluxo!$D:$D,$D51)</f>
        <v>0</v>
      </c>
      <c r="DL51" s="18">
        <f>SUMIFS(Fluxo!$N:$N,Fluxo!$S:$S,"&gt;"&amp;DK$5,Fluxo!$S:$S,"&lt;="&amp;DL$5,Fluxo!$D:$D,$D51)</f>
        <v>0</v>
      </c>
      <c r="DM51" s="18">
        <f>SUMIFS(Fluxo!$N:$N,Fluxo!$S:$S,"&gt;"&amp;DL$5,Fluxo!$S:$S,"&lt;="&amp;DM$5,Fluxo!$D:$D,$D51)</f>
        <v>0</v>
      </c>
      <c r="DN51" s="18">
        <f>SUMIFS(Fluxo!$N:$N,Fluxo!$S:$S,"&gt;"&amp;DM$5,Fluxo!$S:$S,"&lt;="&amp;DN$5,Fluxo!$D:$D,$D51)</f>
        <v>0</v>
      </c>
      <c r="DO51" s="18">
        <f>SUMIFS(Fluxo!$N:$N,Fluxo!$S:$S,"&gt;"&amp;DN$5,Fluxo!$S:$S,"&lt;="&amp;DO$5,Fluxo!$D:$D,$D51)</f>
        <v>0</v>
      </c>
      <c r="DP51" s="18">
        <f>SUMIFS(Fluxo!$N:$N,Fluxo!$S:$S,"&gt;"&amp;DO$5,Fluxo!$S:$S,"&lt;="&amp;DP$5,Fluxo!$D:$D,$D51)</f>
        <v>0</v>
      </c>
      <c r="DQ51" s="18">
        <f>SUMIFS(Fluxo!$N:$N,Fluxo!$S:$S,"&gt;"&amp;DP$5,Fluxo!$S:$S,"&lt;="&amp;DQ$5,Fluxo!$D:$D,$D51)</f>
        <v>0</v>
      </c>
      <c r="DR51" s="18">
        <f>SUMIFS(Fluxo!$N:$N,Fluxo!$S:$S,"&gt;"&amp;DQ$5,Fluxo!$S:$S,"&lt;="&amp;DR$5,Fluxo!$D:$D,$D51)</f>
        <v>0</v>
      </c>
      <c r="DS51" s="18">
        <f>SUMIFS(Fluxo!$N:$N,Fluxo!$S:$S,"&gt;"&amp;DR$5,Fluxo!$S:$S,"&lt;="&amp;DS$5,Fluxo!$D:$D,$D51)</f>
        <v>0</v>
      </c>
      <c r="DT51" s="18">
        <f>SUMIFS(Fluxo!$N:$N,Fluxo!$S:$S,"&gt;"&amp;DS$5,Fluxo!$S:$S,"&lt;="&amp;DT$5,Fluxo!$D:$D,$D51)</f>
        <v>0</v>
      </c>
      <c r="DU51" s="18">
        <f>SUMIFS(Fluxo!$N:$N,Fluxo!$S:$S,"&gt;"&amp;DT$5,Fluxo!$S:$S,"&lt;="&amp;DU$5,Fluxo!$D:$D,$D51)</f>
        <v>0</v>
      </c>
      <c r="DV51" s="18">
        <f>SUMIFS(Fluxo!$N:$N,Fluxo!$S:$S,"&gt;"&amp;DU$5,Fluxo!$S:$S,"&lt;="&amp;DV$5,Fluxo!$D:$D,$D51)</f>
        <v>0</v>
      </c>
      <c r="DW51" s="18">
        <f>SUMIFS(Fluxo!$N:$N,Fluxo!$S:$S,"&gt;"&amp;DV$5,Fluxo!$S:$S,"&lt;="&amp;DW$5,Fluxo!$D:$D,$D51)</f>
        <v>0</v>
      </c>
      <c r="DX51" s="18">
        <f>SUMIFS(Fluxo!$N:$N,Fluxo!$S:$S,"&gt;"&amp;DW$5,Fluxo!$S:$S,"&lt;="&amp;DX$5,Fluxo!$D:$D,$D51)</f>
        <v>0</v>
      </c>
      <c r="DY51" s="18">
        <f>SUMIFS(Fluxo!$N:$N,Fluxo!$S:$S,"&gt;"&amp;DX$5,Fluxo!$S:$S,"&lt;="&amp;DY$5,Fluxo!$D:$D,$D51)</f>
        <v>0</v>
      </c>
      <c r="DZ51" s="18">
        <f>SUMIFS(Fluxo!$N:$N,Fluxo!$S:$S,"&gt;"&amp;DY$5,Fluxo!$S:$S,"&lt;="&amp;DZ$5,Fluxo!$D:$D,$D51)</f>
        <v>0</v>
      </c>
      <c r="EA51" s="18">
        <f>SUMIFS(Fluxo!$N:$N,Fluxo!$S:$S,"&gt;"&amp;DZ$5,Fluxo!$S:$S,"&lt;="&amp;EA$5,Fluxo!$D:$D,$D51)</f>
        <v>0</v>
      </c>
      <c r="EB51" s="18">
        <f>SUMIFS(Fluxo!$N:$N,Fluxo!$S:$S,"&gt;"&amp;EA$5,Fluxo!$S:$S,"&lt;="&amp;EB$5,Fluxo!$D:$D,$D51)</f>
        <v>0</v>
      </c>
      <c r="EC51" s="18">
        <f>SUMIFS(Fluxo!$N:$N,Fluxo!$S:$S,"&gt;"&amp;EB$5,Fluxo!$S:$S,"&lt;="&amp;EC$5,Fluxo!$D:$D,$D51)</f>
        <v>0</v>
      </c>
      <c r="ED51" s="18">
        <f>SUMIFS(Fluxo!$N:$N,Fluxo!$S:$S,"&gt;"&amp;EC$5,Fluxo!$S:$S,"&lt;="&amp;ED$5,Fluxo!$D:$D,$D51)</f>
        <v>0</v>
      </c>
      <c r="EE51" s="18">
        <f>SUMIFS(Fluxo!$N:$N,Fluxo!$S:$S,"&gt;"&amp;ED$5,Fluxo!$S:$S,"&lt;="&amp;EE$5,Fluxo!$D:$D,$D51)</f>
        <v>0</v>
      </c>
      <c r="EF51" s="18">
        <f>SUMIFS(Fluxo!$N:$N,Fluxo!$S:$S,"&gt;"&amp;EE$5,Fluxo!$S:$S,"&lt;="&amp;EF$5,Fluxo!$D:$D,$D51)</f>
        <v>0</v>
      </c>
      <c r="EG51" s="18">
        <f>SUMIFS(Fluxo!$N:$N,Fluxo!$S:$S,"&gt;"&amp;EF$5,Fluxo!$S:$S,"&lt;="&amp;EG$5,Fluxo!$D:$D,$D51)</f>
        <v>0</v>
      </c>
      <c r="EH51" s="18">
        <f>SUMIFS(Fluxo!$N:$N,Fluxo!$S:$S,"&gt;"&amp;EG$5,Fluxo!$S:$S,"&lt;="&amp;EH$5,Fluxo!$D:$D,$D51)</f>
        <v>0</v>
      </c>
      <c r="EI51" s="18">
        <f>SUMIFS(Fluxo!$N:$N,Fluxo!$S:$S,"&gt;"&amp;EH$5,Fluxo!$S:$S,"&lt;="&amp;EI$5,Fluxo!$D:$D,$D51)</f>
        <v>0</v>
      </c>
      <c r="EJ51" s="18">
        <f>SUMIFS(Fluxo!$N:$N,Fluxo!$S:$S,"&gt;"&amp;EI$5,Fluxo!$S:$S,"&lt;="&amp;EJ$5,Fluxo!$D:$D,$D51)</f>
        <v>0</v>
      </c>
      <c r="EK51" s="18">
        <f>SUMIFS(Fluxo!$N:$N,Fluxo!$S:$S,"&gt;"&amp;EJ$5,Fluxo!$S:$S,"&lt;="&amp;EK$5,Fluxo!$D:$D,$D51)</f>
        <v>0</v>
      </c>
      <c r="EL51" s="18">
        <f>SUMIFS(Fluxo!$N:$N,Fluxo!$S:$S,"&gt;"&amp;EK$5,Fluxo!$S:$S,"&lt;="&amp;EL$5,Fluxo!$D:$D,$D51)</f>
        <v>0</v>
      </c>
      <c r="EM51" s="18">
        <f>SUMIFS(Fluxo!$N:$N,Fluxo!$S:$S,"&gt;"&amp;EL$5,Fluxo!$S:$S,"&lt;="&amp;EM$5,Fluxo!$D:$D,$D51)</f>
        <v>0</v>
      </c>
      <c r="EN51" s="18">
        <f>SUMIFS(Fluxo!$N:$N,Fluxo!$S:$S,"&gt;"&amp;EM$5,Fluxo!$S:$S,"&lt;="&amp;EN$5,Fluxo!$D:$D,$D51)</f>
        <v>0</v>
      </c>
      <c r="EO51" s="18">
        <f>SUMIFS(Fluxo!$N:$N,Fluxo!$S:$S,"&gt;"&amp;EN$5,Fluxo!$S:$S,"&lt;="&amp;EO$5,Fluxo!$D:$D,$D51)</f>
        <v>0</v>
      </c>
      <c r="EP51" s="18">
        <f>SUMIFS(Fluxo!$N:$N,Fluxo!$S:$S,"&gt;"&amp;EO$5,Fluxo!$S:$S,"&lt;="&amp;EP$5,Fluxo!$D:$D,$D51)</f>
        <v>0</v>
      </c>
      <c r="EQ51" s="18">
        <f>SUMIFS(Fluxo!$N:$N,Fluxo!$S:$S,"&gt;"&amp;EP$5,Fluxo!$S:$S,"&lt;="&amp;EQ$5,Fluxo!$D:$D,$D51)</f>
        <v>0</v>
      </c>
      <c r="ER51" s="18">
        <f>SUMIFS(Fluxo!$N:$N,Fluxo!$S:$S,"&gt;"&amp;EQ$5,Fluxo!$S:$S,"&lt;="&amp;ER$5,Fluxo!$D:$D,$D51)</f>
        <v>0</v>
      </c>
      <c r="ES51" s="18">
        <f>SUMIFS(Fluxo!$N:$N,Fluxo!$S:$S,"&gt;"&amp;ER$5,Fluxo!$S:$S,"&lt;="&amp;ES$5,Fluxo!$D:$D,$D51)</f>
        <v>0</v>
      </c>
      <c r="ET51" s="18">
        <f>SUMIFS(Fluxo!$N:$N,Fluxo!$S:$S,"&gt;"&amp;ES$5,Fluxo!$S:$S,"&lt;="&amp;ET$5,Fluxo!$D:$D,$D51)</f>
        <v>0</v>
      </c>
      <c r="EU51" s="18">
        <f>SUMIFS(Fluxo!$N:$N,Fluxo!$S:$S,"&gt;"&amp;ET$5,Fluxo!$S:$S,"&lt;="&amp;EU$5,Fluxo!$D:$D,$D51)</f>
        <v>0</v>
      </c>
      <c r="EV51" s="18">
        <f>SUMIFS(Fluxo!$N:$N,Fluxo!$S:$S,"&gt;"&amp;EU$5,Fluxo!$S:$S,"&lt;="&amp;EV$5,Fluxo!$D:$D,$D51)</f>
        <v>0</v>
      </c>
      <c r="EW51" s="18">
        <f>SUMIFS(Fluxo!$N:$N,Fluxo!$S:$S,"&gt;"&amp;EV$5,Fluxo!$S:$S,"&lt;="&amp;EW$5,Fluxo!$D:$D,$D51)</f>
        <v>0</v>
      </c>
      <c r="EX51" s="18">
        <f>SUMIFS(Fluxo!$N:$N,Fluxo!$S:$S,"&gt;"&amp;EW$5,Fluxo!$S:$S,"&lt;="&amp;EX$5,Fluxo!$D:$D,$D51)</f>
        <v>0</v>
      </c>
      <c r="EY51" s="18">
        <f>SUMIFS(Fluxo!$N:$N,Fluxo!$S:$S,"&gt;"&amp;EX$5,Fluxo!$S:$S,"&lt;="&amp;EY$5,Fluxo!$D:$D,$D51)</f>
        <v>0</v>
      </c>
      <c r="EZ51" s="18">
        <f>SUMIFS(Fluxo!$N:$N,Fluxo!$S:$S,"&gt;"&amp;EY$5,Fluxo!$S:$S,"&lt;="&amp;EZ$5,Fluxo!$D:$D,$D51)</f>
        <v>0</v>
      </c>
      <c r="FA51" s="18">
        <f>SUMIFS(Fluxo!$N:$N,Fluxo!$S:$S,"&gt;"&amp;EZ$5,Fluxo!$S:$S,"&lt;="&amp;FA$5,Fluxo!$D:$D,$D51)</f>
        <v>0</v>
      </c>
      <c r="FB51" s="18">
        <f>SUMIFS(Fluxo!$N:$N,Fluxo!$S:$S,"&gt;"&amp;FA$5,Fluxo!$S:$S,"&lt;="&amp;FB$5,Fluxo!$D:$D,$D51)</f>
        <v>0</v>
      </c>
      <c r="FC51" s="18">
        <f>SUMIFS(Fluxo!$N:$N,Fluxo!$S:$S,"&gt;"&amp;FB$5,Fluxo!$S:$S,"&lt;="&amp;FC$5,Fluxo!$D:$D,$D51)</f>
        <v>0</v>
      </c>
      <c r="FD51" s="18">
        <f>SUMIFS(Fluxo!$N:$N,Fluxo!$S:$S,"&gt;"&amp;FC$5,Fluxo!$S:$S,"&lt;="&amp;FD$5,Fluxo!$D:$D,$D51)</f>
        <v>0</v>
      </c>
      <c r="FE51" s="18">
        <f>SUMIFS(Fluxo!$N:$N,Fluxo!$S:$S,"&gt;"&amp;FD$5,Fluxo!$S:$S,"&lt;="&amp;FE$5,Fluxo!$D:$D,$D51)</f>
        <v>0</v>
      </c>
      <c r="FF51" s="18">
        <f>SUMIFS(Fluxo!$N:$N,Fluxo!$S:$S,"&gt;"&amp;FE$5,Fluxo!$S:$S,"&lt;="&amp;FF$5,Fluxo!$D:$D,$D51)</f>
        <v>0</v>
      </c>
      <c r="FG51" s="18">
        <f>SUMIFS(Fluxo!$N:$N,Fluxo!$S:$S,"&gt;"&amp;FF$5,Fluxo!$S:$S,"&lt;="&amp;FG$5,Fluxo!$D:$D,$D51)</f>
        <v>0</v>
      </c>
      <c r="FH51" s="18">
        <f>SUMIFS(Fluxo!$N:$N,Fluxo!$S:$S,"&gt;"&amp;FG$5,Fluxo!$S:$S,"&lt;="&amp;FH$5,Fluxo!$D:$D,$D51)</f>
        <v>0</v>
      </c>
      <c r="FI51" s="18">
        <f>SUMIFS(Fluxo!$N:$N,Fluxo!$S:$S,"&gt;"&amp;FH$5,Fluxo!$S:$S,"&lt;="&amp;FI$5,Fluxo!$D:$D,$D51)</f>
        <v>0</v>
      </c>
      <c r="FJ51" s="18">
        <f>SUMIFS(Fluxo!$N:$N,Fluxo!$S:$S,"&gt;"&amp;FI$5,Fluxo!$S:$S,"&lt;="&amp;FJ$5,Fluxo!$D:$D,$D51)</f>
        <v>0</v>
      </c>
      <c r="FK51" s="18">
        <f>SUMIFS(Fluxo!$N:$N,Fluxo!$S:$S,"&gt;"&amp;FJ$5,Fluxo!$S:$S,"&lt;="&amp;FK$5,Fluxo!$D:$D,$D51)</f>
        <v>0</v>
      </c>
      <c r="FL51" s="18">
        <f>SUMIFS(Fluxo!$N:$N,Fluxo!$S:$S,"&gt;"&amp;FK$5,Fluxo!$S:$S,"&lt;="&amp;FL$5,Fluxo!$D:$D,$D51)</f>
        <v>0</v>
      </c>
      <c r="FM51" s="18">
        <f>SUMIFS(Fluxo!$N:$N,Fluxo!$S:$S,"&gt;"&amp;FL$5,Fluxo!$S:$S,"&lt;="&amp;FM$5,Fluxo!$D:$D,$D51)</f>
        <v>0</v>
      </c>
      <c r="FN51" s="18">
        <f>SUMIFS(Fluxo!$N:$N,Fluxo!$S:$S,"&gt;"&amp;FM$5,Fluxo!$S:$S,"&lt;="&amp;FN$5,Fluxo!$D:$D,$D51)</f>
        <v>0</v>
      </c>
      <c r="FO51" s="18">
        <f>SUMIFS(Fluxo!$N:$N,Fluxo!$S:$S,"&gt;"&amp;FN$5,Fluxo!$S:$S,"&lt;="&amp;FO$5,Fluxo!$D:$D,$D51)</f>
        <v>0</v>
      </c>
      <c r="FP51" s="18">
        <f>SUMIFS(Fluxo!$N:$N,Fluxo!$S:$S,"&gt;"&amp;FO$5,Fluxo!$S:$S,"&lt;="&amp;FP$5,Fluxo!$D:$D,$D51)</f>
        <v>0</v>
      </c>
      <c r="FQ51" s="18">
        <f>SUMIFS(Fluxo!$N:$N,Fluxo!$S:$S,"&gt;"&amp;FP$5,Fluxo!$S:$S,"&lt;="&amp;FQ$5,Fluxo!$D:$D,$D51)</f>
        <v>0</v>
      </c>
      <c r="FR51" s="18">
        <f>SUMIFS(Fluxo!$N:$N,Fluxo!$S:$S,"&gt;"&amp;FQ$5,Fluxo!$S:$S,"&lt;="&amp;FR$5,Fluxo!$D:$D,$D51)</f>
        <v>0</v>
      </c>
      <c r="FS51" s="18">
        <f>SUMIFS(Fluxo!$N:$N,Fluxo!$S:$S,"&gt;"&amp;FR$5,Fluxo!$S:$S,"&lt;="&amp;FS$5,Fluxo!$D:$D,$D51)</f>
        <v>0</v>
      </c>
      <c r="FT51" s="18">
        <f>SUMIFS(Fluxo!$N:$N,Fluxo!$S:$S,"&gt;"&amp;FS$5,Fluxo!$S:$S,"&lt;="&amp;FT$5,Fluxo!$D:$D,$D51)</f>
        <v>0</v>
      </c>
      <c r="FU51" s="18">
        <f>SUMIFS(Fluxo!$N:$N,Fluxo!$S:$S,"&gt;"&amp;FT$5,Fluxo!$S:$S,"&lt;="&amp;FU$5,Fluxo!$D:$D,$D51)</f>
        <v>0</v>
      </c>
      <c r="FV51" s="18">
        <f>SUMIFS(Fluxo!$N:$N,Fluxo!$S:$S,"&gt;"&amp;FU$5,Fluxo!$S:$S,"&lt;="&amp;FV$5,Fluxo!$D:$D,$D51)</f>
        <v>0</v>
      </c>
      <c r="FW51" s="18">
        <f>SUMIFS(Fluxo!$N:$N,Fluxo!$S:$S,"&gt;"&amp;FV$5,Fluxo!$S:$S,"&lt;="&amp;FW$5,Fluxo!$D:$D,$D51)</f>
        <v>0</v>
      </c>
      <c r="FX51" s="18">
        <f>SUMIFS(Fluxo!$N:$N,Fluxo!$S:$S,"&gt;"&amp;FW$5,Fluxo!$S:$S,"&lt;="&amp;FX$5,Fluxo!$D:$D,$D51)</f>
        <v>0</v>
      </c>
      <c r="FY51" s="18">
        <f>SUMIFS(Fluxo!$N:$N,Fluxo!$S:$S,"&gt;"&amp;FX$5,Fluxo!$S:$S,"&lt;="&amp;FY$5,Fluxo!$D:$D,$D51)</f>
        <v>0</v>
      </c>
      <c r="FZ51" s="18">
        <f>SUMIFS(Fluxo!$N:$N,Fluxo!$S:$S,"&gt;"&amp;FY$5,Fluxo!$S:$S,"&lt;="&amp;FZ$5,Fluxo!$D:$D,$D51)</f>
        <v>0</v>
      </c>
      <c r="GA51" s="18">
        <f>SUMIFS(Fluxo!$N:$N,Fluxo!$S:$S,"&gt;"&amp;FZ$5,Fluxo!$S:$S,"&lt;="&amp;GA$5,Fluxo!$D:$D,$D51)</f>
        <v>0</v>
      </c>
      <c r="GB51" s="18">
        <f>SUMIFS(Fluxo!$N:$N,Fluxo!$S:$S,"&gt;"&amp;GA$5,Fluxo!$S:$S,"&lt;="&amp;GB$5,Fluxo!$D:$D,$D51)</f>
        <v>0</v>
      </c>
      <c r="GC51" s="18">
        <f>SUMIFS(Fluxo!$N:$N,Fluxo!$S:$S,"&gt;"&amp;GB$5,Fluxo!$S:$S,"&lt;="&amp;GC$5,Fluxo!$D:$D,$D51)</f>
        <v>0</v>
      </c>
      <c r="GD51" s="18">
        <f>SUMIFS(Fluxo!$N:$N,Fluxo!$S:$S,"&gt;"&amp;GC$5,Fluxo!$S:$S,"&lt;="&amp;GD$5,Fluxo!$D:$D,$D51)</f>
        <v>0</v>
      </c>
      <c r="GE51" s="18">
        <f>SUMIFS(Fluxo!$N:$N,Fluxo!$S:$S,"&gt;"&amp;GD$5,Fluxo!$S:$S,"&lt;="&amp;GE$5,Fluxo!$D:$D,$D51)</f>
        <v>0</v>
      </c>
      <c r="GF51" s="18">
        <f>SUMIFS(Fluxo!$N:$N,Fluxo!$S:$S,"&gt;"&amp;GE$5,Fluxo!$S:$S,"&lt;="&amp;GF$5,Fluxo!$D:$D,$D51)</f>
        <v>0</v>
      </c>
      <c r="GG51" s="18">
        <f>SUMIFS(Fluxo!$N:$N,Fluxo!$S:$S,"&gt;"&amp;GF$5,Fluxo!$S:$S,"&lt;="&amp;GG$5,Fluxo!$D:$D,$D51)</f>
        <v>0</v>
      </c>
      <c r="GH51" s="18">
        <f>SUMIFS(Fluxo!$N:$N,Fluxo!$S:$S,"&gt;"&amp;GG$5,Fluxo!$S:$S,"&lt;="&amp;GH$5,Fluxo!$D:$D,$D51)</f>
        <v>0</v>
      </c>
      <c r="GI51" s="18">
        <f>SUMIFS(Fluxo!$N:$N,Fluxo!$S:$S,"&gt;"&amp;GH$5,Fluxo!$S:$S,"&lt;="&amp;GI$5,Fluxo!$D:$D,$D51)</f>
        <v>0</v>
      </c>
      <c r="GJ51" s="18">
        <f>SUMIFS(Fluxo!$N:$N,Fluxo!$S:$S,"&gt;"&amp;GI$5,Fluxo!$S:$S,"&lt;="&amp;GJ$5,Fluxo!$D:$D,$D51)</f>
        <v>0</v>
      </c>
      <c r="GK51" s="18">
        <f>SUMIFS(Fluxo!$N:$N,Fluxo!$S:$S,"&gt;"&amp;GJ$5,Fluxo!$S:$S,"&lt;="&amp;GK$5,Fluxo!$D:$D,$D51)</f>
        <v>0</v>
      </c>
      <c r="GL51" s="18">
        <f>SUMIFS(Fluxo!$N:$N,Fluxo!$S:$S,"&gt;"&amp;GK$5,Fluxo!$S:$S,"&lt;="&amp;GL$5,Fluxo!$D:$D,$D51)</f>
        <v>0</v>
      </c>
      <c r="GM51" s="18">
        <f>SUMIFS(Fluxo!$N:$N,Fluxo!$S:$S,"&gt;"&amp;GL$5,Fluxo!$S:$S,"&lt;="&amp;GM$5,Fluxo!$D:$D,$D51)</f>
        <v>0</v>
      </c>
      <c r="GN51" s="18">
        <f>SUMIFS(Fluxo!$N:$N,Fluxo!$S:$S,"&gt;"&amp;GM$5,Fluxo!$S:$S,"&lt;="&amp;GN$5,Fluxo!$D:$D,$D51)</f>
        <v>0</v>
      </c>
      <c r="GO51" s="18">
        <f>SUMIFS(Fluxo!$N:$N,Fluxo!$S:$S,"&gt;"&amp;GN$5,Fluxo!$S:$S,"&lt;="&amp;GO$5,Fluxo!$D:$D,$D51)</f>
        <v>0</v>
      </c>
      <c r="GP51" s="18">
        <f>SUMIFS(Fluxo!$N:$N,Fluxo!$S:$S,"&gt;"&amp;GO$5,Fluxo!$S:$S,"&lt;="&amp;GP$5,Fluxo!$D:$D,$D51)</f>
        <v>0</v>
      </c>
      <c r="GQ51" s="18">
        <f>SUMIFS(Fluxo!$N:$N,Fluxo!$S:$S,"&gt;"&amp;GP$5,Fluxo!$S:$S,"&lt;="&amp;GQ$5,Fluxo!$D:$D,$D51)</f>
        <v>0</v>
      </c>
      <c r="GR51" s="18">
        <f>SUMIFS(Fluxo!$N:$N,Fluxo!$S:$S,"&gt;"&amp;GQ$5,Fluxo!$S:$S,"&lt;="&amp;GR$5,Fluxo!$D:$D,$D51)</f>
        <v>0</v>
      </c>
      <c r="GS51" s="18">
        <f>SUMIFS(Fluxo!$N:$N,Fluxo!$S:$S,"&gt;"&amp;GR$5,Fluxo!$S:$S,"&lt;="&amp;GS$5,Fluxo!$D:$D,$D51)</f>
        <v>0</v>
      </c>
      <c r="GT51" s="18">
        <f>SUMIFS(Fluxo!$N:$N,Fluxo!$S:$S,"&gt;"&amp;GS$5,Fluxo!$S:$S,"&lt;="&amp;GT$5,Fluxo!$D:$D,$D51)</f>
        <v>0</v>
      </c>
      <c r="GU51" s="18">
        <f>SUMIFS(Fluxo!$N:$N,Fluxo!$S:$S,"&gt;"&amp;GT$5,Fluxo!$S:$S,"&lt;="&amp;GU$5,Fluxo!$D:$D,$D51)</f>
        <v>0</v>
      </c>
      <c r="GV51" s="18">
        <f>SUMIFS(Fluxo!$N:$N,Fluxo!$S:$S,"&gt;"&amp;GU$5,Fluxo!$S:$S,"&lt;="&amp;GV$5,Fluxo!$D:$D,$D51)</f>
        <v>0</v>
      </c>
      <c r="GW51" s="18">
        <f>SUMIFS(Fluxo!$N:$N,Fluxo!$S:$S,"&gt;"&amp;GV$5,Fluxo!$S:$S,"&lt;="&amp;GW$5,Fluxo!$D:$D,$D51)</f>
        <v>0</v>
      </c>
      <c r="GX51" s="18">
        <f>SUMIFS(Fluxo!$N:$N,Fluxo!$S:$S,"&gt;"&amp;GW$5,Fluxo!$S:$S,"&lt;="&amp;GX$5,Fluxo!$D:$D,$D51)</f>
        <v>0</v>
      </c>
      <c r="GY51" s="18">
        <f>SUMIFS(Fluxo!$N:$N,Fluxo!$S:$S,"&gt;"&amp;GX$5,Fluxo!$S:$S,"&lt;="&amp;GY$5,Fluxo!$D:$D,$D51)</f>
        <v>0</v>
      </c>
      <c r="GZ51" s="18">
        <f>SUMIFS(Fluxo!$N:$N,Fluxo!$S:$S,"&gt;"&amp;GY$5,Fluxo!$S:$S,"&lt;="&amp;GZ$5,Fluxo!$D:$D,$D51)</f>
        <v>0</v>
      </c>
      <c r="HA51" s="18">
        <f>SUMIFS(Fluxo!$N:$N,Fluxo!$S:$S,"&gt;"&amp;GZ$5,Fluxo!$S:$S,"&lt;="&amp;HA$5,Fluxo!$D:$D,$D51)</f>
        <v>0</v>
      </c>
      <c r="HB51" s="18">
        <f>SUMIFS(Fluxo!$N:$N,Fluxo!$S:$S,"&gt;"&amp;HA$5,Fluxo!$S:$S,"&lt;="&amp;HB$5,Fluxo!$D:$D,$D51)</f>
        <v>0</v>
      </c>
      <c r="HC51" s="18">
        <f>SUMIFS(Fluxo!$N:$N,Fluxo!$S:$S,"&gt;"&amp;HB$5,Fluxo!$S:$S,"&lt;="&amp;HC$5,Fluxo!$D:$D,$D51)</f>
        <v>0</v>
      </c>
      <c r="HD51" s="18">
        <f>SUMIFS(Fluxo!$N:$N,Fluxo!$S:$S,"&gt;"&amp;HC$5,Fluxo!$S:$S,"&lt;="&amp;HD$5,Fluxo!$D:$D,$D51)</f>
        <v>0</v>
      </c>
      <c r="HE51" s="18">
        <f>SUMIFS(Fluxo!$N:$N,Fluxo!$S:$S,"&gt;"&amp;HD$5,Fluxo!$S:$S,"&lt;="&amp;HE$5,Fluxo!$D:$D,$D51)</f>
        <v>0</v>
      </c>
      <c r="HF51" s="18">
        <f>SUMIFS(Fluxo!$N:$N,Fluxo!$S:$S,"&gt;"&amp;HE$5,Fluxo!$S:$S,"&lt;="&amp;HF$5,Fluxo!$D:$D,$D51)</f>
        <v>0</v>
      </c>
    </row>
    <row r="52" spans="1:214" s="16" customFormat="1">
      <c r="A52" s="20">
        <f t="shared" si="15"/>
        <v>42</v>
      </c>
      <c r="B52" s="140" t="str">
        <f>'Check Carteira'!C44</f>
        <v>E.1016.99.01.0122</v>
      </c>
      <c r="C52" s="19">
        <v>1</v>
      </c>
      <c r="D52" s="129" t="str">
        <f>'Check Carteira'!F44</f>
        <v>A-0122</v>
      </c>
      <c r="E52" s="21">
        <f>IFERROR(INDEX(Contratos!L:L,MATCH(D52,Contratos!R:R,0)),"")</f>
        <v>45535</v>
      </c>
      <c r="F52" s="139">
        <f>IFERROR(INDEX(Contratos!G:G,MATCH(D52,Contratos!R:R,0)),"")</f>
        <v>1092159.96</v>
      </c>
      <c r="G52" s="83" t="str">
        <f ca="1">IFERROR(XNPV(#REF!,OFFSET(J52,0,MATCH(EOMONTH(E52,0),$J$5:$HF$5,0)-1,1,COUNT($J$5:$HF$5)-MATCH(EOMONTH(E52,0),$J$5:$HF$5,0)+1),OFFSET($J$5,0,MATCH(EOMONTH(E52,0),$J$5:$HF$5,0)-1,1,COUNT($J$5:$HF$5)-MATCH(EOMONTH(E52,0),$J$5:$HF$5,0)+1)),"")</f>
        <v/>
      </c>
      <c r="H52" s="83">
        <f t="shared" si="16"/>
        <v>1098589.9300000002</v>
      </c>
      <c r="I52" s="18"/>
      <c r="J52" s="18">
        <f>SUMIFS(Fluxo!$N:$N,Fluxo!$S:$S,"&gt;"&amp;I$5,Fluxo!$S:$S,"&lt;="&amp;J$5,Fluxo!$D:$D,$D52)</f>
        <v>0</v>
      </c>
      <c r="K52" s="18">
        <f>SUMIFS(Fluxo!$N:$N,Fluxo!$S:$S,"&gt;"&amp;J$5,Fluxo!$S:$S,"&lt;="&amp;K$5,Fluxo!$D:$D,$D52)</f>
        <v>0</v>
      </c>
      <c r="L52" s="18">
        <f>SUMIFS(Fluxo!$N:$N,Fluxo!$S:$S,"&gt;"&amp;K$5,Fluxo!$S:$S,"&lt;="&amp;L$5,Fluxo!$D:$D,$D52)</f>
        <v>0</v>
      </c>
      <c r="M52" s="18">
        <f>SUMIFS(Fluxo!$N:$N,Fluxo!$S:$S,"&gt;"&amp;L$5,Fluxo!$S:$S,"&lt;="&amp;M$5,Fluxo!$D:$D,$D52)</f>
        <v>0</v>
      </c>
      <c r="N52" s="18">
        <f>SUMIFS(Fluxo!$N:$N,Fluxo!$S:$S,"&gt;"&amp;M$5,Fluxo!$S:$S,"&lt;="&amp;N$5,Fluxo!$D:$D,$D52)</f>
        <v>0</v>
      </c>
      <c r="O52" s="18">
        <f>SUMIFS(Fluxo!$N:$N,Fluxo!$S:$S,"&gt;"&amp;N$5,Fluxo!$S:$S,"&lt;="&amp;O$5,Fluxo!$D:$D,$D52)</f>
        <v>0</v>
      </c>
      <c r="P52" s="18">
        <f>SUMIFS(Fluxo!$N:$N,Fluxo!$S:$S,"&gt;"&amp;O$5,Fluxo!$S:$S,"&lt;="&amp;P$5,Fluxo!$D:$D,$D52)</f>
        <v>0</v>
      </c>
      <c r="Q52" s="18">
        <f>SUMIFS(Fluxo!$N:$N,Fluxo!$S:$S,"&gt;"&amp;P$5,Fluxo!$S:$S,"&lt;="&amp;Q$5,Fluxo!$D:$D,$D52)</f>
        <v>0</v>
      </c>
      <c r="R52" s="18">
        <f>SUMIFS(Fluxo!$N:$N,Fluxo!$S:$S,"&gt;"&amp;Q$5,Fluxo!$S:$S,"&lt;="&amp;R$5,Fluxo!$D:$D,$D52)</f>
        <v>0</v>
      </c>
      <c r="S52" s="18">
        <f>SUMIFS(Fluxo!$N:$N,Fluxo!$S:$S,"&gt;"&amp;R$5,Fluxo!$S:$S,"&lt;="&amp;S$5,Fluxo!$D:$D,$D52)</f>
        <v>0</v>
      </c>
      <c r="T52" s="18">
        <f>SUMIFS(Fluxo!$N:$N,Fluxo!$S:$S,"&gt;"&amp;S$5,Fluxo!$S:$S,"&lt;="&amp;T$5,Fluxo!$D:$D,$D52)</f>
        <v>0</v>
      </c>
      <c r="U52" s="18">
        <f>SUMIFS(Fluxo!$N:$N,Fluxo!$S:$S,"&gt;"&amp;T$5,Fluxo!$S:$S,"&lt;="&amp;U$5,Fluxo!$D:$D,$D52)</f>
        <v>0</v>
      </c>
      <c r="V52" s="18">
        <f>SUMIFS(Fluxo!$N:$N,Fluxo!$S:$S,"&gt;"&amp;U$5,Fluxo!$S:$S,"&lt;="&amp;V$5,Fluxo!$D:$D,$D52)</f>
        <v>0</v>
      </c>
      <c r="W52" s="18">
        <f>SUMIFS(Fluxo!$N:$N,Fluxo!$S:$S,"&gt;"&amp;V$5,Fluxo!$S:$S,"&lt;="&amp;W$5,Fluxo!$D:$D,$D52)</f>
        <v>0</v>
      </c>
      <c r="X52" s="18">
        <f>SUMIFS(Fluxo!$N:$N,Fluxo!$S:$S,"&gt;"&amp;W$5,Fluxo!$S:$S,"&lt;="&amp;X$5,Fluxo!$D:$D,$D52)</f>
        <v>0</v>
      </c>
      <c r="Y52" s="18">
        <f>SUMIFS(Fluxo!$N:$N,Fluxo!$S:$S,"&gt;"&amp;X$5,Fluxo!$S:$S,"&lt;="&amp;Y$5,Fluxo!$D:$D,$D52)</f>
        <v>0</v>
      </c>
      <c r="Z52" s="18">
        <f>SUMIFS(Fluxo!$N:$N,Fluxo!$S:$S,"&gt;"&amp;Y$5,Fluxo!$S:$S,"&lt;="&amp;Z$5,Fluxo!$D:$D,$D52)</f>
        <v>248536.95999999999</v>
      </c>
      <c r="AA52" s="18">
        <f>SUMIFS(Fluxo!$N:$N,Fluxo!$S:$S,"&gt;"&amp;Z$5,Fluxo!$S:$S,"&lt;="&amp;AA$5,Fluxo!$D:$D,$D52)</f>
        <v>405177.77</v>
      </c>
      <c r="AB52" s="18">
        <f>SUMIFS(Fluxo!$N:$N,Fluxo!$S:$S,"&gt;"&amp;AA$5,Fluxo!$S:$S,"&lt;="&amp;AB$5,Fluxo!$D:$D,$D52)</f>
        <v>5071.2700000000004</v>
      </c>
      <c r="AC52" s="18">
        <f>SUMIFS(Fluxo!$N:$N,Fluxo!$S:$S,"&gt;"&amp;AB$5,Fluxo!$S:$S,"&lt;="&amp;AC$5,Fluxo!$D:$D,$D52)</f>
        <v>5071.2700000000004</v>
      </c>
      <c r="AD52" s="18">
        <f>SUMIFS(Fluxo!$N:$N,Fluxo!$S:$S,"&gt;"&amp;AC$5,Fluxo!$S:$S,"&lt;="&amp;AD$5,Fluxo!$D:$D,$D52)</f>
        <v>5071.2700000000004</v>
      </c>
      <c r="AE52" s="18">
        <f>SUMIFS(Fluxo!$N:$N,Fluxo!$S:$S,"&gt;"&amp;AD$5,Fluxo!$S:$S,"&lt;="&amp;AE$5,Fluxo!$D:$D,$D52)</f>
        <v>5071.2700000000004</v>
      </c>
      <c r="AF52" s="18">
        <f>SUMIFS(Fluxo!$N:$N,Fluxo!$S:$S,"&gt;"&amp;AE$5,Fluxo!$S:$S,"&lt;="&amp;AF$5,Fluxo!$D:$D,$D52)</f>
        <v>55783.979999999996</v>
      </c>
      <c r="AG52" s="18">
        <f>SUMIFS(Fluxo!$N:$N,Fluxo!$S:$S,"&gt;"&amp;AF$5,Fluxo!$S:$S,"&lt;="&amp;AG$5,Fluxo!$D:$D,$D52)</f>
        <v>5071.2700000000004</v>
      </c>
      <c r="AH52" s="18">
        <f>SUMIFS(Fluxo!$N:$N,Fluxo!$S:$S,"&gt;"&amp;AG$5,Fluxo!$S:$S,"&lt;="&amp;AH$5,Fluxo!$D:$D,$D52)</f>
        <v>5071.2700000000004</v>
      </c>
      <c r="AI52" s="18">
        <f>SUMIFS(Fluxo!$N:$N,Fluxo!$S:$S,"&gt;"&amp;AH$5,Fluxo!$S:$S,"&lt;="&amp;AI$5,Fluxo!$D:$D,$D52)</f>
        <v>5071.2700000000004</v>
      </c>
      <c r="AJ52" s="18">
        <f>SUMIFS(Fluxo!$N:$N,Fluxo!$S:$S,"&gt;"&amp;AI$5,Fluxo!$S:$S,"&lt;="&amp;AJ$5,Fluxo!$D:$D,$D52)</f>
        <v>5071.2700000000004</v>
      </c>
      <c r="AK52" s="18">
        <f>SUMIFS(Fluxo!$N:$N,Fluxo!$S:$S,"&gt;"&amp;AJ$5,Fluxo!$S:$S,"&lt;="&amp;AK$5,Fluxo!$D:$D,$D52)</f>
        <v>5071.2700000000004</v>
      </c>
      <c r="AL52" s="18">
        <f>SUMIFS(Fluxo!$N:$N,Fluxo!$S:$S,"&gt;"&amp;AK$5,Fluxo!$S:$S,"&lt;="&amp;AL$5,Fluxo!$D:$D,$D52)</f>
        <v>5071.2700000000004</v>
      </c>
      <c r="AM52" s="18">
        <f>SUMIFS(Fluxo!$N:$N,Fluxo!$S:$S,"&gt;"&amp;AL$5,Fluxo!$S:$S,"&lt;="&amp;AM$5,Fluxo!$D:$D,$D52)</f>
        <v>5071.2700000000004</v>
      </c>
      <c r="AN52" s="18">
        <f>SUMIFS(Fluxo!$N:$N,Fluxo!$S:$S,"&gt;"&amp;AM$5,Fluxo!$S:$S,"&lt;="&amp;AN$5,Fluxo!$D:$D,$D52)</f>
        <v>5071.2700000000004</v>
      </c>
      <c r="AO52" s="18">
        <f>SUMIFS(Fluxo!$N:$N,Fluxo!$S:$S,"&gt;"&amp;AN$5,Fluxo!$S:$S,"&lt;="&amp;AO$5,Fluxo!$D:$D,$D52)</f>
        <v>5071.2700000000004</v>
      </c>
      <c r="AP52" s="18">
        <f>SUMIFS(Fluxo!$N:$N,Fluxo!$S:$S,"&gt;"&amp;AO$5,Fluxo!$S:$S,"&lt;="&amp;AP$5,Fluxo!$D:$D,$D52)</f>
        <v>5071.2700000000004</v>
      </c>
      <c r="AQ52" s="18">
        <f>SUMIFS(Fluxo!$N:$N,Fluxo!$S:$S,"&gt;"&amp;AP$5,Fluxo!$S:$S,"&lt;="&amp;AQ$5,Fluxo!$D:$D,$D52)</f>
        <v>5071.2700000000004</v>
      </c>
      <c r="AR52" s="18">
        <f>SUMIFS(Fluxo!$N:$N,Fluxo!$S:$S,"&gt;"&amp;AQ$5,Fluxo!$S:$S,"&lt;="&amp;AR$5,Fluxo!$D:$D,$D52)</f>
        <v>55783.979999999996</v>
      </c>
      <c r="AS52" s="18">
        <f>SUMIFS(Fluxo!$N:$N,Fluxo!$S:$S,"&gt;"&amp;AR$5,Fluxo!$S:$S,"&lt;="&amp;AS$5,Fluxo!$D:$D,$D52)</f>
        <v>5071.2700000000004</v>
      </c>
      <c r="AT52" s="18">
        <f>SUMIFS(Fluxo!$N:$N,Fluxo!$S:$S,"&gt;"&amp;AS$5,Fluxo!$S:$S,"&lt;="&amp;AT$5,Fluxo!$D:$D,$D52)</f>
        <v>5071.2700000000004</v>
      </c>
      <c r="AU52" s="18">
        <f>SUMIFS(Fluxo!$N:$N,Fluxo!$S:$S,"&gt;"&amp;AT$5,Fluxo!$S:$S,"&lt;="&amp;AU$5,Fluxo!$D:$D,$D52)</f>
        <v>246463.77</v>
      </c>
      <c r="AV52" s="18">
        <f>SUMIFS(Fluxo!$N:$N,Fluxo!$S:$S,"&gt;"&amp;AU$5,Fluxo!$S:$S,"&lt;="&amp;AV$5,Fluxo!$D:$D,$D52)</f>
        <v>0</v>
      </c>
      <c r="AW52" s="18">
        <f>SUMIFS(Fluxo!$N:$N,Fluxo!$S:$S,"&gt;"&amp;AV$5,Fluxo!$S:$S,"&lt;="&amp;AW$5,Fluxo!$D:$D,$D52)</f>
        <v>0</v>
      </c>
      <c r="AX52" s="18">
        <f>SUMIFS(Fluxo!$N:$N,Fluxo!$S:$S,"&gt;"&amp;AW$5,Fluxo!$S:$S,"&lt;="&amp;AX$5,Fluxo!$D:$D,$D52)</f>
        <v>631.88</v>
      </c>
      <c r="AY52" s="18">
        <f>SUMIFS(Fluxo!$N:$N,Fluxo!$S:$S,"&gt;"&amp;AX$5,Fluxo!$S:$S,"&lt;="&amp;AY$5,Fluxo!$D:$D,$D52)</f>
        <v>0</v>
      </c>
      <c r="AZ52" s="18">
        <f>SUMIFS(Fluxo!$N:$N,Fluxo!$S:$S,"&gt;"&amp;AY$5,Fluxo!$S:$S,"&lt;="&amp;AZ$5,Fluxo!$D:$D,$D52)</f>
        <v>0</v>
      </c>
      <c r="BA52" s="18">
        <f>SUMIFS(Fluxo!$N:$N,Fluxo!$S:$S,"&gt;"&amp;AZ$5,Fluxo!$S:$S,"&lt;="&amp;BA$5,Fluxo!$D:$D,$D52)</f>
        <v>0</v>
      </c>
      <c r="BB52" s="18">
        <f>SUMIFS(Fluxo!$N:$N,Fluxo!$S:$S,"&gt;"&amp;BA$5,Fluxo!$S:$S,"&lt;="&amp;BB$5,Fluxo!$D:$D,$D52)</f>
        <v>0</v>
      </c>
      <c r="BC52" s="18">
        <f>SUMIFS(Fluxo!$N:$N,Fluxo!$S:$S,"&gt;"&amp;BB$5,Fluxo!$S:$S,"&lt;="&amp;BC$5,Fluxo!$D:$D,$D52)</f>
        <v>0</v>
      </c>
      <c r="BD52" s="18">
        <f>SUMIFS(Fluxo!$N:$N,Fluxo!$S:$S,"&gt;"&amp;BC$5,Fluxo!$S:$S,"&lt;="&amp;BD$5,Fluxo!$D:$D,$D52)</f>
        <v>0</v>
      </c>
      <c r="BE52" s="18">
        <f>SUMIFS(Fluxo!$N:$N,Fluxo!$S:$S,"&gt;"&amp;BD$5,Fluxo!$S:$S,"&lt;="&amp;BE$5,Fluxo!$D:$D,$D52)</f>
        <v>0</v>
      </c>
      <c r="BF52" s="18">
        <f>SUMIFS(Fluxo!$N:$N,Fluxo!$S:$S,"&gt;"&amp;BE$5,Fluxo!$S:$S,"&lt;="&amp;BF$5,Fluxo!$D:$D,$D52)</f>
        <v>0</v>
      </c>
      <c r="BG52" s="18">
        <f>SUMIFS(Fluxo!$N:$N,Fluxo!$S:$S,"&gt;"&amp;BF$5,Fluxo!$S:$S,"&lt;="&amp;BG$5,Fluxo!$D:$D,$D52)</f>
        <v>0</v>
      </c>
      <c r="BH52" s="18">
        <f>SUMIFS(Fluxo!$N:$N,Fluxo!$S:$S,"&gt;"&amp;BG$5,Fluxo!$S:$S,"&lt;="&amp;BH$5,Fluxo!$D:$D,$D52)</f>
        <v>0</v>
      </c>
      <c r="BI52" s="18">
        <f>SUMIFS(Fluxo!$N:$N,Fluxo!$S:$S,"&gt;"&amp;BH$5,Fluxo!$S:$S,"&lt;="&amp;BI$5,Fluxo!$D:$D,$D52)</f>
        <v>0</v>
      </c>
      <c r="BJ52" s="18">
        <f>SUMIFS(Fluxo!$N:$N,Fluxo!$S:$S,"&gt;"&amp;BI$5,Fluxo!$S:$S,"&lt;="&amp;BJ$5,Fluxo!$D:$D,$D52)</f>
        <v>0</v>
      </c>
      <c r="BK52" s="18">
        <f>SUMIFS(Fluxo!$N:$N,Fluxo!$S:$S,"&gt;"&amp;BJ$5,Fluxo!$S:$S,"&lt;="&amp;BK$5,Fluxo!$D:$D,$D52)</f>
        <v>0</v>
      </c>
      <c r="BL52" s="18">
        <f>SUMIFS(Fluxo!$N:$N,Fluxo!$S:$S,"&gt;"&amp;BK$5,Fluxo!$S:$S,"&lt;="&amp;BL$5,Fluxo!$D:$D,$D52)</f>
        <v>0</v>
      </c>
      <c r="BM52" s="18">
        <f>SUMIFS(Fluxo!$N:$N,Fluxo!$S:$S,"&gt;"&amp;BL$5,Fluxo!$S:$S,"&lt;="&amp;BM$5,Fluxo!$D:$D,$D52)</f>
        <v>0</v>
      </c>
      <c r="BN52" s="18">
        <f>SUMIFS(Fluxo!$N:$N,Fluxo!$S:$S,"&gt;"&amp;BM$5,Fluxo!$S:$S,"&lt;="&amp;BN$5,Fluxo!$D:$D,$D52)</f>
        <v>0</v>
      </c>
      <c r="BO52" s="18">
        <f>SUMIFS(Fluxo!$N:$N,Fluxo!$S:$S,"&gt;"&amp;BN$5,Fluxo!$S:$S,"&lt;="&amp;BO$5,Fluxo!$D:$D,$D52)</f>
        <v>0</v>
      </c>
      <c r="BP52" s="18">
        <f>SUMIFS(Fluxo!$N:$N,Fluxo!$S:$S,"&gt;"&amp;BO$5,Fluxo!$S:$S,"&lt;="&amp;BP$5,Fluxo!$D:$D,$D52)</f>
        <v>0</v>
      </c>
      <c r="BQ52" s="18">
        <f>SUMIFS(Fluxo!$N:$N,Fluxo!$S:$S,"&gt;"&amp;BP$5,Fluxo!$S:$S,"&lt;="&amp;BQ$5,Fluxo!$D:$D,$D52)</f>
        <v>0</v>
      </c>
      <c r="BR52" s="18">
        <f>SUMIFS(Fluxo!$N:$N,Fluxo!$S:$S,"&gt;"&amp;BQ$5,Fluxo!$S:$S,"&lt;="&amp;BR$5,Fluxo!$D:$D,$D52)</f>
        <v>0</v>
      </c>
      <c r="BS52" s="18">
        <f>SUMIFS(Fluxo!$N:$N,Fluxo!$S:$S,"&gt;"&amp;BR$5,Fluxo!$S:$S,"&lt;="&amp;BS$5,Fluxo!$D:$D,$D52)</f>
        <v>0</v>
      </c>
      <c r="BT52" s="18">
        <f>SUMIFS(Fluxo!$N:$N,Fluxo!$S:$S,"&gt;"&amp;BS$5,Fluxo!$S:$S,"&lt;="&amp;BT$5,Fluxo!$D:$D,$D52)</f>
        <v>0</v>
      </c>
      <c r="BU52" s="18">
        <f>SUMIFS(Fluxo!$N:$N,Fluxo!$S:$S,"&gt;"&amp;BT$5,Fluxo!$S:$S,"&lt;="&amp;BU$5,Fluxo!$D:$D,$D52)</f>
        <v>0</v>
      </c>
      <c r="BV52" s="18">
        <f>SUMIFS(Fluxo!$N:$N,Fluxo!$S:$S,"&gt;"&amp;BU$5,Fluxo!$S:$S,"&lt;="&amp;BV$5,Fluxo!$D:$D,$D52)</f>
        <v>0</v>
      </c>
      <c r="BW52" s="18">
        <f>SUMIFS(Fluxo!$N:$N,Fluxo!$S:$S,"&gt;"&amp;BV$5,Fluxo!$S:$S,"&lt;="&amp;BW$5,Fluxo!$D:$D,$D52)</f>
        <v>0</v>
      </c>
      <c r="BX52" s="18">
        <f>SUMIFS(Fluxo!$N:$N,Fluxo!$S:$S,"&gt;"&amp;BW$5,Fluxo!$S:$S,"&lt;="&amp;BX$5,Fluxo!$D:$D,$D52)</f>
        <v>0</v>
      </c>
      <c r="BY52" s="18">
        <f>SUMIFS(Fluxo!$N:$N,Fluxo!$S:$S,"&gt;"&amp;BX$5,Fluxo!$S:$S,"&lt;="&amp;BY$5,Fluxo!$D:$D,$D52)</f>
        <v>0</v>
      </c>
      <c r="BZ52" s="18">
        <f>SUMIFS(Fluxo!$N:$N,Fluxo!$S:$S,"&gt;"&amp;BY$5,Fluxo!$S:$S,"&lt;="&amp;BZ$5,Fluxo!$D:$D,$D52)</f>
        <v>0</v>
      </c>
      <c r="CA52" s="18">
        <f>SUMIFS(Fluxo!$N:$N,Fluxo!$S:$S,"&gt;"&amp;BZ$5,Fluxo!$S:$S,"&lt;="&amp;CA$5,Fluxo!$D:$D,$D52)</f>
        <v>0</v>
      </c>
      <c r="CB52" s="18">
        <f>SUMIFS(Fluxo!$N:$N,Fluxo!$S:$S,"&gt;"&amp;CA$5,Fluxo!$S:$S,"&lt;="&amp;CB$5,Fluxo!$D:$D,$D52)</f>
        <v>0</v>
      </c>
      <c r="CC52" s="18">
        <f>SUMIFS(Fluxo!$N:$N,Fluxo!$S:$S,"&gt;"&amp;CB$5,Fluxo!$S:$S,"&lt;="&amp;CC$5,Fluxo!$D:$D,$D52)</f>
        <v>0</v>
      </c>
      <c r="CD52" s="18">
        <f>SUMIFS(Fluxo!$N:$N,Fluxo!$S:$S,"&gt;"&amp;CC$5,Fluxo!$S:$S,"&lt;="&amp;CD$5,Fluxo!$D:$D,$D52)</f>
        <v>0</v>
      </c>
      <c r="CE52" s="18">
        <f>SUMIFS(Fluxo!$N:$N,Fluxo!$S:$S,"&gt;"&amp;CD$5,Fluxo!$S:$S,"&lt;="&amp;CE$5,Fluxo!$D:$D,$D52)</f>
        <v>0</v>
      </c>
      <c r="CF52" s="18">
        <f>SUMIFS(Fluxo!$N:$N,Fluxo!$S:$S,"&gt;"&amp;CE$5,Fluxo!$S:$S,"&lt;="&amp;CF$5,Fluxo!$D:$D,$D52)</f>
        <v>0</v>
      </c>
      <c r="CG52" s="18">
        <f>SUMIFS(Fluxo!$N:$N,Fluxo!$S:$S,"&gt;"&amp;CF$5,Fluxo!$S:$S,"&lt;="&amp;CG$5,Fluxo!$D:$D,$D52)</f>
        <v>0</v>
      </c>
      <c r="CH52" s="18">
        <f>SUMIFS(Fluxo!$N:$N,Fluxo!$S:$S,"&gt;"&amp;CG$5,Fluxo!$S:$S,"&lt;="&amp;CH$5,Fluxo!$D:$D,$D52)</f>
        <v>0</v>
      </c>
      <c r="CI52" s="18">
        <f>SUMIFS(Fluxo!$N:$N,Fluxo!$S:$S,"&gt;"&amp;CH$5,Fluxo!$S:$S,"&lt;="&amp;CI$5,Fluxo!$D:$D,$D52)</f>
        <v>0</v>
      </c>
      <c r="CJ52" s="18">
        <f>SUMIFS(Fluxo!$N:$N,Fluxo!$S:$S,"&gt;"&amp;CI$5,Fluxo!$S:$S,"&lt;="&amp;CJ$5,Fluxo!$D:$D,$D52)</f>
        <v>0</v>
      </c>
      <c r="CK52" s="18">
        <f>SUMIFS(Fluxo!$N:$N,Fluxo!$S:$S,"&gt;"&amp;CJ$5,Fluxo!$S:$S,"&lt;="&amp;CK$5,Fluxo!$D:$D,$D52)</f>
        <v>0</v>
      </c>
      <c r="CL52" s="18">
        <f>SUMIFS(Fluxo!$N:$N,Fluxo!$S:$S,"&gt;"&amp;CK$5,Fluxo!$S:$S,"&lt;="&amp;CL$5,Fluxo!$D:$D,$D52)</f>
        <v>0</v>
      </c>
      <c r="CM52" s="18">
        <f>SUMIFS(Fluxo!$N:$N,Fluxo!$S:$S,"&gt;"&amp;CL$5,Fluxo!$S:$S,"&lt;="&amp;CM$5,Fluxo!$D:$D,$D52)</f>
        <v>0</v>
      </c>
      <c r="CN52" s="18">
        <f>SUMIFS(Fluxo!$N:$N,Fluxo!$S:$S,"&gt;"&amp;CM$5,Fluxo!$S:$S,"&lt;="&amp;CN$5,Fluxo!$D:$D,$D52)</f>
        <v>0</v>
      </c>
      <c r="CO52" s="18">
        <f>SUMIFS(Fluxo!$N:$N,Fluxo!$S:$S,"&gt;"&amp;CN$5,Fluxo!$S:$S,"&lt;="&amp;CO$5,Fluxo!$D:$D,$D52)</f>
        <v>0</v>
      </c>
      <c r="CP52" s="18">
        <f>SUMIFS(Fluxo!$N:$N,Fluxo!$S:$S,"&gt;"&amp;CO$5,Fluxo!$S:$S,"&lt;="&amp;CP$5,Fluxo!$D:$D,$D52)</f>
        <v>0</v>
      </c>
      <c r="CQ52" s="18">
        <f>SUMIFS(Fluxo!$N:$N,Fluxo!$S:$S,"&gt;"&amp;CP$5,Fluxo!$S:$S,"&lt;="&amp;CQ$5,Fluxo!$D:$D,$D52)</f>
        <v>0</v>
      </c>
      <c r="CR52" s="18">
        <f>SUMIFS(Fluxo!$N:$N,Fluxo!$S:$S,"&gt;"&amp;CQ$5,Fluxo!$S:$S,"&lt;="&amp;CR$5,Fluxo!$D:$D,$D52)</f>
        <v>0</v>
      </c>
      <c r="CS52" s="18">
        <f>SUMIFS(Fluxo!$N:$N,Fluxo!$S:$S,"&gt;"&amp;CR$5,Fluxo!$S:$S,"&lt;="&amp;CS$5,Fluxo!$D:$D,$D52)</f>
        <v>0</v>
      </c>
      <c r="CT52" s="18">
        <f>SUMIFS(Fluxo!$N:$N,Fluxo!$S:$S,"&gt;"&amp;CS$5,Fluxo!$S:$S,"&lt;="&amp;CT$5,Fluxo!$D:$D,$D52)</f>
        <v>0</v>
      </c>
      <c r="CU52" s="18">
        <f>SUMIFS(Fluxo!$N:$N,Fluxo!$S:$S,"&gt;"&amp;CT$5,Fluxo!$S:$S,"&lt;="&amp;CU$5,Fluxo!$D:$D,$D52)</f>
        <v>0</v>
      </c>
      <c r="CV52" s="18">
        <f>SUMIFS(Fluxo!$N:$N,Fluxo!$S:$S,"&gt;"&amp;CU$5,Fluxo!$S:$S,"&lt;="&amp;CV$5,Fluxo!$D:$D,$D52)</f>
        <v>0</v>
      </c>
      <c r="CW52" s="18">
        <f>SUMIFS(Fluxo!$N:$N,Fluxo!$S:$S,"&gt;"&amp;CV$5,Fluxo!$S:$S,"&lt;="&amp;CW$5,Fluxo!$D:$D,$D52)</f>
        <v>0</v>
      </c>
      <c r="CX52" s="18">
        <f>SUMIFS(Fluxo!$N:$N,Fluxo!$S:$S,"&gt;"&amp;CW$5,Fluxo!$S:$S,"&lt;="&amp;CX$5,Fluxo!$D:$D,$D52)</f>
        <v>0</v>
      </c>
      <c r="CY52" s="18">
        <f>SUMIFS(Fluxo!$N:$N,Fluxo!$S:$S,"&gt;"&amp;CX$5,Fluxo!$S:$S,"&lt;="&amp;CY$5,Fluxo!$D:$D,$D52)</f>
        <v>0</v>
      </c>
      <c r="CZ52" s="18">
        <f>SUMIFS(Fluxo!$N:$N,Fluxo!$S:$S,"&gt;"&amp;CY$5,Fluxo!$S:$S,"&lt;="&amp;CZ$5,Fluxo!$D:$D,$D52)</f>
        <v>0</v>
      </c>
      <c r="DA52" s="18">
        <f>SUMIFS(Fluxo!$N:$N,Fluxo!$S:$S,"&gt;"&amp;CZ$5,Fluxo!$S:$S,"&lt;="&amp;DA$5,Fluxo!$D:$D,$D52)</f>
        <v>0</v>
      </c>
      <c r="DB52" s="18">
        <f>SUMIFS(Fluxo!$N:$N,Fluxo!$S:$S,"&gt;"&amp;DA$5,Fluxo!$S:$S,"&lt;="&amp;DB$5,Fluxo!$D:$D,$D52)</f>
        <v>0</v>
      </c>
      <c r="DC52" s="18">
        <f>SUMIFS(Fluxo!$N:$N,Fluxo!$S:$S,"&gt;"&amp;DB$5,Fluxo!$S:$S,"&lt;="&amp;DC$5,Fluxo!$D:$D,$D52)</f>
        <v>0</v>
      </c>
      <c r="DD52" s="18">
        <f>SUMIFS(Fluxo!$N:$N,Fluxo!$S:$S,"&gt;"&amp;DC$5,Fluxo!$S:$S,"&lt;="&amp;DD$5,Fluxo!$D:$D,$D52)</f>
        <v>0</v>
      </c>
      <c r="DE52" s="18">
        <f>SUMIFS(Fluxo!$N:$N,Fluxo!$S:$S,"&gt;"&amp;DD$5,Fluxo!$S:$S,"&lt;="&amp;DE$5,Fluxo!$D:$D,$D52)</f>
        <v>0</v>
      </c>
      <c r="DF52" s="18">
        <f>SUMIFS(Fluxo!$N:$N,Fluxo!$S:$S,"&gt;"&amp;DE$5,Fluxo!$S:$S,"&lt;="&amp;DF$5,Fluxo!$D:$D,$D52)</f>
        <v>0</v>
      </c>
      <c r="DG52" s="18">
        <f>SUMIFS(Fluxo!$N:$N,Fluxo!$S:$S,"&gt;"&amp;DF$5,Fluxo!$S:$S,"&lt;="&amp;DG$5,Fluxo!$D:$D,$D52)</f>
        <v>0</v>
      </c>
      <c r="DH52" s="18">
        <f>SUMIFS(Fluxo!$N:$N,Fluxo!$S:$S,"&gt;"&amp;DG$5,Fluxo!$S:$S,"&lt;="&amp;DH$5,Fluxo!$D:$D,$D52)</f>
        <v>0</v>
      </c>
      <c r="DI52" s="18">
        <f>SUMIFS(Fluxo!$N:$N,Fluxo!$S:$S,"&gt;"&amp;DH$5,Fluxo!$S:$S,"&lt;="&amp;DI$5,Fluxo!$D:$D,$D52)</f>
        <v>0</v>
      </c>
      <c r="DJ52" s="18">
        <f>SUMIFS(Fluxo!$N:$N,Fluxo!$S:$S,"&gt;"&amp;DI$5,Fluxo!$S:$S,"&lt;="&amp;DJ$5,Fluxo!$D:$D,$D52)</f>
        <v>0</v>
      </c>
      <c r="DK52" s="18">
        <f>SUMIFS(Fluxo!$N:$N,Fluxo!$S:$S,"&gt;"&amp;DJ$5,Fluxo!$S:$S,"&lt;="&amp;DK$5,Fluxo!$D:$D,$D52)</f>
        <v>0</v>
      </c>
      <c r="DL52" s="18">
        <f>SUMIFS(Fluxo!$N:$N,Fluxo!$S:$S,"&gt;"&amp;DK$5,Fluxo!$S:$S,"&lt;="&amp;DL$5,Fluxo!$D:$D,$D52)</f>
        <v>0</v>
      </c>
      <c r="DM52" s="18">
        <f>SUMIFS(Fluxo!$N:$N,Fluxo!$S:$S,"&gt;"&amp;DL$5,Fluxo!$S:$S,"&lt;="&amp;DM$5,Fluxo!$D:$D,$D52)</f>
        <v>0</v>
      </c>
      <c r="DN52" s="18">
        <f>SUMIFS(Fluxo!$N:$N,Fluxo!$S:$S,"&gt;"&amp;DM$5,Fluxo!$S:$S,"&lt;="&amp;DN$5,Fluxo!$D:$D,$D52)</f>
        <v>0</v>
      </c>
      <c r="DO52" s="18">
        <f>SUMIFS(Fluxo!$N:$N,Fluxo!$S:$S,"&gt;"&amp;DN$5,Fluxo!$S:$S,"&lt;="&amp;DO$5,Fluxo!$D:$D,$D52)</f>
        <v>0</v>
      </c>
      <c r="DP52" s="18">
        <f>SUMIFS(Fluxo!$N:$N,Fluxo!$S:$S,"&gt;"&amp;DO$5,Fluxo!$S:$S,"&lt;="&amp;DP$5,Fluxo!$D:$D,$D52)</f>
        <v>0</v>
      </c>
      <c r="DQ52" s="18">
        <f>SUMIFS(Fluxo!$N:$N,Fluxo!$S:$S,"&gt;"&amp;DP$5,Fluxo!$S:$S,"&lt;="&amp;DQ$5,Fluxo!$D:$D,$D52)</f>
        <v>0</v>
      </c>
      <c r="DR52" s="18">
        <f>SUMIFS(Fluxo!$N:$N,Fluxo!$S:$S,"&gt;"&amp;DQ$5,Fluxo!$S:$S,"&lt;="&amp;DR$5,Fluxo!$D:$D,$D52)</f>
        <v>0</v>
      </c>
      <c r="DS52" s="18">
        <f>SUMIFS(Fluxo!$N:$N,Fluxo!$S:$S,"&gt;"&amp;DR$5,Fluxo!$S:$S,"&lt;="&amp;DS$5,Fluxo!$D:$D,$D52)</f>
        <v>0</v>
      </c>
      <c r="DT52" s="18">
        <f>SUMIFS(Fluxo!$N:$N,Fluxo!$S:$S,"&gt;"&amp;DS$5,Fluxo!$S:$S,"&lt;="&amp;DT$5,Fluxo!$D:$D,$D52)</f>
        <v>0</v>
      </c>
      <c r="DU52" s="18">
        <f>SUMIFS(Fluxo!$N:$N,Fluxo!$S:$S,"&gt;"&amp;DT$5,Fluxo!$S:$S,"&lt;="&amp;DU$5,Fluxo!$D:$D,$D52)</f>
        <v>0</v>
      </c>
      <c r="DV52" s="18">
        <f>SUMIFS(Fluxo!$N:$N,Fluxo!$S:$S,"&gt;"&amp;DU$5,Fluxo!$S:$S,"&lt;="&amp;DV$5,Fluxo!$D:$D,$D52)</f>
        <v>0</v>
      </c>
      <c r="DW52" s="18">
        <f>SUMIFS(Fluxo!$N:$N,Fluxo!$S:$S,"&gt;"&amp;DV$5,Fluxo!$S:$S,"&lt;="&amp;DW$5,Fluxo!$D:$D,$D52)</f>
        <v>0</v>
      </c>
      <c r="DX52" s="18">
        <f>SUMIFS(Fluxo!$N:$N,Fluxo!$S:$S,"&gt;"&amp;DW$5,Fluxo!$S:$S,"&lt;="&amp;DX$5,Fluxo!$D:$D,$D52)</f>
        <v>0</v>
      </c>
      <c r="DY52" s="18">
        <f>SUMIFS(Fluxo!$N:$N,Fluxo!$S:$S,"&gt;"&amp;DX$5,Fluxo!$S:$S,"&lt;="&amp;DY$5,Fluxo!$D:$D,$D52)</f>
        <v>0</v>
      </c>
      <c r="DZ52" s="18">
        <f>SUMIFS(Fluxo!$N:$N,Fluxo!$S:$S,"&gt;"&amp;DY$5,Fluxo!$S:$S,"&lt;="&amp;DZ$5,Fluxo!$D:$D,$D52)</f>
        <v>0</v>
      </c>
      <c r="EA52" s="18">
        <f>SUMIFS(Fluxo!$N:$N,Fluxo!$S:$S,"&gt;"&amp;DZ$5,Fluxo!$S:$S,"&lt;="&amp;EA$5,Fluxo!$D:$D,$D52)</f>
        <v>0</v>
      </c>
      <c r="EB52" s="18">
        <f>SUMIFS(Fluxo!$N:$N,Fluxo!$S:$S,"&gt;"&amp;EA$5,Fluxo!$S:$S,"&lt;="&amp;EB$5,Fluxo!$D:$D,$D52)</f>
        <v>0</v>
      </c>
      <c r="EC52" s="18">
        <f>SUMIFS(Fluxo!$N:$N,Fluxo!$S:$S,"&gt;"&amp;EB$5,Fluxo!$S:$S,"&lt;="&amp;EC$5,Fluxo!$D:$D,$D52)</f>
        <v>0</v>
      </c>
      <c r="ED52" s="18">
        <f>SUMIFS(Fluxo!$N:$N,Fluxo!$S:$S,"&gt;"&amp;EC$5,Fluxo!$S:$S,"&lt;="&amp;ED$5,Fluxo!$D:$D,$D52)</f>
        <v>0</v>
      </c>
      <c r="EE52" s="18">
        <f>SUMIFS(Fluxo!$N:$N,Fluxo!$S:$S,"&gt;"&amp;ED$5,Fluxo!$S:$S,"&lt;="&amp;EE$5,Fluxo!$D:$D,$D52)</f>
        <v>0</v>
      </c>
      <c r="EF52" s="18">
        <f>SUMIFS(Fluxo!$N:$N,Fluxo!$S:$S,"&gt;"&amp;EE$5,Fluxo!$S:$S,"&lt;="&amp;EF$5,Fluxo!$D:$D,$D52)</f>
        <v>0</v>
      </c>
      <c r="EG52" s="18">
        <f>SUMIFS(Fluxo!$N:$N,Fluxo!$S:$S,"&gt;"&amp;EF$5,Fluxo!$S:$S,"&lt;="&amp;EG$5,Fluxo!$D:$D,$D52)</f>
        <v>0</v>
      </c>
      <c r="EH52" s="18">
        <f>SUMIFS(Fluxo!$N:$N,Fluxo!$S:$S,"&gt;"&amp;EG$5,Fluxo!$S:$S,"&lt;="&amp;EH$5,Fluxo!$D:$D,$D52)</f>
        <v>0</v>
      </c>
      <c r="EI52" s="18">
        <f>SUMIFS(Fluxo!$N:$N,Fluxo!$S:$S,"&gt;"&amp;EH$5,Fluxo!$S:$S,"&lt;="&amp;EI$5,Fluxo!$D:$D,$D52)</f>
        <v>0</v>
      </c>
      <c r="EJ52" s="18">
        <f>SUMIFS(Fluxo!$N:$N,Fluxo!$S:$S,"&gt;"&amp;EI$5,Fluxo!$S:$S,"&lt;="&amp;EJ$5,Fluxo!$D:$D,$D52)</f>
        <v>0</v>
      </c>
      <c r="EK52" s="18">
        <f>SUMIFS(Fluxo!$N:$N,Fluxo!$S:$S,"&gt;"&amp;EJ$5,Fluxo!$S:$S,"&lt;="&amp;EK$5,Fluxo!$D:$D,$D52)</f>
        <v>0</v>
      </c>
      <c r="EL52" s="18">
        <f>SUMIFS(Fluxo!$N:$N,Fluxo!$S:$S,"&gt;"&amp;EK$5,Fluxo!$S:$S,"&lt;="&amp;EL$5,Fluxo!$D:$D,$D52)</f>
        <v>0</v>
      </c>
      <c r="EM52" s="18">
        <f>SUMIFS(Fluxo!$N:$N,Fluxo!$S:$S,"&gt;"&amp;EL$5,Fluxo!$S:$S,"&lt;="&amp;EM$5,Fluxo!$D:$D,$D52)</f>
        <v>0</v>
      </c>
      <c r="EN52" s="18">
        <f>SUMIFS(Fluxo!$N:$N,Fluxo!$S:$S,"&gt;"&amp;EM$5,Fluxo!$S:$S,"&lt;="&amp;EN$5,Fluxo!$D:$D,$D52)</f>
        <v>0</v>
      </c>
      <c r="EO52" s="18">
        <f>SUMIFS(Fluxo!$N:$N,Fluxo!$S:$S,"&gt;"&amp;EN$5,Fluxo!$S:$S,"&lt;="&amp;EO$5,Fluxo!$D:$D,$D52)</f>
        <v>0</v>
      </c>
      <c r="EP52" s="18">
        <f>SUMIFS(Fluxo!$N:$N,Fluxo!$S:$S,"&gt;"&amp;EO$5,Fluxo!$S:$S,"&lt;="&amp;EP$5,Fluxo!$D:$D,$D52)</f>
        <v>0</v>
      </c>
      <c r="EQ52" s="18">
        <f>SUMIFS(Fluxo!$N:$N,Fluxo!$S:$S,"&gt;"&amp;EP$5,Fluxo!$S:$S,"&lt;="&amp;EQ$5,Fluxo!$D:$D,$D52)</f>
        <v>0</v>
      </c>
      <c r="ER52" s="18">
        <f>SUMIFS(Fluxo!$N:$N,Fluxo!$S:$S,"&gt;"&amp;EQ$5,Fluxo!$S:$S,"&lt;="&amp;ER$5,Fluxo!$D:$D,$D52)</f>
        <v>0</v>
      </c>
      <c r="ES52" s="18">
        <f>SUMIFS(Fluxo!$N:$N,Fluxo!$S:$S,"&gt;"&amp;ER$5,Fluxo!$S:$S,"&lt;="&amp;ES$5,Fluxo!$D:$D,$D52)</f>
        <v>0</v>
      </c>
      <c r="ET52" s="18">
        <f>SUMIFS(Fluxo!$N:$N,Fluxo!$S:$S,"&gt;"&amp;ES$5,Fluxo!$S:$S,"&lt;="&amp;ET$5,Fluxo!$D:$D,$D52)</f>
        <v>0</v>
      </c>
      <c r="EU52" s="18">
        <f>SUMIFS(Fluxo!$N:$N,Fluxo!$S:$S,"&gt;"&amp;ET$5,Fluxo!$S:$S,"&lt;="&amp;EU$5,Fluxo!$D:$D,$D52)</f>
        <v>0</v>
      </c>
      <c r="EV52" s="18">
        <f>SUMIFS(Fluxo!$N:$N,Fluxo!$S:$S,"&gt;"&amp;EU$5,Fluxo!$S:$S,"&lt;="&amp;EV$5,Fluxo!$D:$D,$D52)</f>
        <v>0</v>
      </c>
      <c r="EW52" s="18">
        <f>SUMIFS(Fluxo!$N:$N,Fluxo!$S:$S,"&gt;"&amp;EV$5,Fluxo!$S:$S,"&lt;="&amp;EW$5,Fluxo!$D:$D,$D52)</f>
        <v>0</v>
      </c>
      <c r="EX52" s="18">
        <f>SUMIFS(Fluxo!$N:$N,Fluxo!$S:$S,"&gt;"&amp;EW$5,Fluxo!$S:$S,"&lt;="&amp;EX$5,Fluxo!$D:$D,$D52)</f>
        <v>0</v>
      </c>
      <c r="EY52" s="18">
        <f>SUMIFS(Fluxo!$N:$N,Fluxo!$S:$S,"&gt;"&amp;EX$5,Fluxo!$S:$S,"&lt;="&amp;EY$5,Fluxo!$D:$D,$D52)</f>
        <v>0</v>
      </c>
      <c r="EZ52" s="18">
        <f>SUMIFS(Fluxo!$N:$N,Fluxo!$S:$S,"&gt;"&amp;EY$5,Fluxo!$S:$S,"&lt;="&amp;EZ$5,Fluxo!$D:$D,$D52)</f>
        <v>0</v>
      </c>
      <c r="FA52" s="18">
        <f>SUMIFS(Fluxo!$N:$N,Fluxo!$S:$S,"&gt;"&amp;EZ$5,Fluxo!$S:$S,"&lt;="&amp;FA$5,Fluxo!$D:$D,$D52)</f>
        <v>0</v>
      </c>
      <c r="FB52" s="18">
        <f>SUMIFS(Fluxo!$N:$N,Fluxo!$S:$S,"&gt;"&amp;FA$5,Fluxo!$S:$S,"&lt;="&amp;FB$5,Fluxo!$D:$D,$D52)</f>
        <v>0</v>
      </c>
      <c r="FC52" s="18">
        <f>SUMIFS(Fluxo!$N:$N,Fluxo!$S:$S,"&gt;"&amp;FB$5,Fluxo!$S:$S,"&lt;="&amp;FC$5,Fluxo!$D:$D,$D52)</f>
        <v>0</v>
      </c>
      <c r="FD52" s="18">
        <f>SUMIFS(Fluxo!$N:$N,Fluxo!$S:$S,"&gt;"&amp;FC$5,Fluxo!$S:$S,"&lt;="&amp;FD$5,Fluxo!$D:$D,$D52)</f>
        <v>0</v>
      </c>
      <c r="FE52" s="18">
        <f>SUMIFS(Fluxo!$N:$N,Fluxo!$S:$S,"&gt;"&amp;FD$5,Fluxo!$S:$S,"&lt;="&amp;FE$5,Fluxo!$D:$D,$D52)</f>
        <v>0</v>
      </c>
      <c r="FF52" s="18">
        <f>SUMIFS(Fluxo!$N:$N,Fluxo!$S:$S,"&gt;"&amp;FE$5,Fluxo!$S:$S,"&lt;="&amp;FF$5,Fluxo!$D:$D,$D52)</f>
        <v>0</v>
      </c>
      <c r="FG52" s="18">
        <f>SUMIFS(Fluxo!$N:$N,Fluxo!$S:$S,"&gt;"&amp;FF$5,Fluxo!$S:$S,"&lt;="&amp;FG$5,Fluxo!$D:$D,$D52)</f>
        <v>0</v>
      </c>
      <c r="FH52" s="18">
        <f>SUMIFS(Fluxo!$N:$N,Fluxo!$S:$S,"&gt;"&amp;FG$5,Fluxo!$S:$S,"&lt;="&amp;FH$5,Fluxo!$D:$D,$D52)</f>
        <v>0</v>
      </c>
      <c r="FI52" s="18">
        <f>SUMIFS(Fluxo!$N:$N,Fluxo!$S:$S,"&gt;"&amp;FH$5,Fluxo!$S:$S,"&lt;="&amp;FI$5,Fluxo!$D:$D,$D52)</f>
        <v>0</v>
      </c>
      <c r="FJ52" s="18">
        <f>SUMIFS(Fluxo!$N:$N,Fluxo!$S:$S,"&gt;"&amp;FI$5,Fluxo!$S:$S,"&lt;="&amp;FJ$5,Fluxo!$D:$D,$D52)</f>
        <v>0</v>
      </c>
      <c r="FK52" s="18">
        <f>SUMIFS(Fluxo!$N:$N,Fluxo!$S:$S,"&gt;"&amp;FJ$5,Fluxo!$S:$S,"&lt;="&amp;FK$5,Fluxo!$D:$D,$D52)</f>
        <v>0</v>
      </c>
      <c r="FL52" s="18">
        <f>SUMIFS(Fluxo!$N:$N,Fluxo!$S:$S,"&gt;"&amp;FK$5,Fluxo!$S:$S,"&lt;="&amp;FL$5,Fluxo!$D:$D,$D52)</f>
        <v>0</v>
      </c>
      <c r="FM52" s="18">
        <f>SUMIFS(Fluxo!$N:$N,Fluxo!$S:$S,"&gt;"&amp;FL$5,Fluxo!$S:$S,"&lt;="&amp;FM$5,Fluxo!$D:$D,$D52)</f>
        <v>0</v>
      </c>
      <c r="FN52" s="18">
        <f>SUMIFS(Fluxo!$N:$N,Fluxo!$S:$S,"&gt;"&amp;FM$5,Fluxo!$S:$S,"&lt;="&amp;FN$5,Fluxo!$D:$D,$D52)</f>
        <v>0</v>
      </c>
      <c r="FO52" s="18">
        <f>SUMIFS(Fluxo!$N:$N,Fluxo!$S:$S,"&gt;"&amp;FN$5,Fluxo!$S:$S,"&lt;="&amp;FO$5,Fluxo!$D:$D,$D52)</f>
        <v>0</v>
      </c>
      <c r="FP52" s="18">
        <f>SUMIFS(Fluxo!$N:$N,Fluxo!$S:$S,"&gt;"&amp;FO$5,Fluxo!$S:$S,"&lt;="&amp;FP$5,Fluxo!$D:$D,$D52)</f>
        <v>0</v>
      </c>
      <c r="FQ52" s="18">
        <f>SUMIFS(Fluxo!$N:$N,Fluxo!$S:$S,"&gt;"&amp;FP$5,Fluxo!$S:$S,"&lt;="&amp;FQ$5,Fluxo!$D:$D,$D52)</f>
        <v>0</v>
      </c>
      <c r="FR52" s="18">
        <f>SUMIFS(Fluxo!$N:$N,Fluxo!$S:$S,"&gt;"&amp;FQ$5,Fluxo!$S:$S,"&lt;="&amp;FR$5,Fluxo!$D:$D,$D52)</f>
        <v>0</v>
      </c>
      <c r="FS52" s="18">
        <f>SUMIFS(Fluxo!$N:$N,Fluxo!$S:$S,"&gt;"&amp;FR$5,Fluxo!$S:$S,"&lt;="&amp;FS$5,Fluxo!$D:$D,$D52)</f>
        <v>0</v>
      </c>
      <c r="FT52" s="18">
        <f>SUMIFS(Fluxo!$N:$N,Fluxo!$S:$S,"&gt;"&amp;FS$5,Fluxo!$S:$S,"&lt;="&amp;FT$5,Fluxo!$D:$D,$D52)</f>
        <v>0</v>
      </c>
      <c r="FU52" s="18">
        <f>SUMIFS(Fluxo!$N:$N,Fluxo!$S:$S,"&gt;"&amp;FT$5,Fluxo!$S:$S,"&lt;="&amp;FU$5,Fluxo!$D:$D,$D52)</f>
        <v>0</v>
      </c>
      <c r="FV52" s="18">
        <f>SUMIFS(Fluxo!$N:$N,Fluxo!$S:$S,"&gt;"&amp;FU$5,Fluxo!$S:$S,"&lt;="&amp;FV$5,Fluxo!$D:$D,$D52)</f>
        <v>0</v>
      </c>
      <c r="FW52" s="18">
        <f>SUMIFS(Fluxo!$N:$N,Fluxo!$S:$S,"&gt;"&amp;FV$5,Fluxo!$S:$S,"&lt;="&amp;FW$5,Fluxo!$D:$D,$D52)</f>
        <v>0</v>
      </c>
      <c r="FX52" s="18">
        <f>SUMIFS(Fluxo!$N:$N,Fluxo!$S:$S,"&gt;"&amp;FW$5,Fluxo!$S:$S,"&lt;="&amp;FX$5,Fluxo!$D:$D,$D52)</f>
        <v>0</v>
      </c>
      <c r="FY52" s="18">
        <f>SUMIFS(Fluxo!$N:$N,Fluxo!$S:$S,"&gt;"&amp;FX$5,Fluxo!$S:$S,"&lt;="&amp;FY$5,Fluxo!$D:$D,$D52)</f>
        <v>0</v>
      </c>
      <c r="FZ52" s="18">
        <f>SUMIFS(Fluxo!$N:$N,Fluxo!$S:$S,"&gt;"&amp;FY$5,Fluxo!$S:$S,"&lt;="&amp;FZ$5,Fluxo!$D:$D,$D52)</f>
        <v>0</v>
      </c>
      <c r="GA52" s="18">
        <f>SUMIFS(Fluxo!$N:$N,Fluxo!$S:$S,"&gt;"&amp;FZ$5,Fluxo!$S:$S,"&lt;="&amp;GA$5,Fluxo!$D:$D,$D52)</f>
        <v>0</v>
      </c>
      <c r="GB52" s="18">
        <f>SUMIFS(Fluxo!$N:$N,Fluxo!$S:$S,"&gt;"&amp;GA$5,Fluxo!$S:$S,"&lt;="&amp;GB$5,Fluxo!$D:$D,$D52)</f>
        <v>0</v>
      </c>
      <c r="GC52" s="18">
        <f>SUMIFS(Fluxo!$N:$N,Fluxo!$S:$S,"&gt;"&amp;GB$5,Fluxo!$S:$S,"&lt;="&amp;GC$5,Fluxo!$D:$D,$D52)</f>
        <v>0</v>
      </c>
      <c r="GD52" s="18">
        <f>SUMIFS(Fluxo!$N:$N,Fluxo!$S:$S,"&gt;"&amp;GC$5,Fluxo!$S:$S,"&lt;="&amp;GD$5,Fluxo!$D:$D,$D52)</f>
        <v>0</v>
      </c>
      <c r="GE52" s="18">
        <f>SUMIFS(Fluxo!$N:$N,Fluxo!$S:$S,"&gt;"&amp;GD$5,Fluxo!$S:$S,"&lt;="&amp;GE$5,Fluxo!$D:$D,$D52)</f>
        <v>0</v>
      </c>
      <c r="GF52" s="18">
        <f>SUMIFS(Fluxo!$N:$N,Fluxo!$S:$S,"&gt;"&amp;GE$5,Fluxo!$S:$S,"&lt;="&amp;GF$5,Fluxo!$D:$D,$D52)</f>
        <v>0</v>
      </c>
      <c r="GG52" s="18">
        <f>SUMIFS(Fluxo!$N:$N,Fluxo!$S:$S,"&gt;"&amp;GF$5,Fluxo!$S:$S,"&lt;="&amp;GG$5,Fluxo!$D:$D,$D52)</f>
        <v>0</v>
      </c>
      <c r="GH52" s="18">
        <f>SUMIFS(Fluxo!$N:$N,Fluxo!$S:$S,"&gt;"&amp;GG$5,Fluxo!$S:$S,"&lt;="&amp;GH$5,Fluxo!$D:$D,$D52)</f>
        <v>0</v>
      </c>
      <c r="GI52" s="18">
        <f>SUMIFS(Fluxo!$N:$N,Fluxo!$S:$S,"&gt;"&amp;GH$5,Fluxo!$S:$S,"&lt;="&amp;GI$5,Fluxo!$D:$D,$D52)</f>
        <v>0</v>
      </c>
      <c r="GJ52" s="18">
        <f>SUMIFS(Fluxo!$N:$N,Fluxo!$S:$S,"&gt;"&amp;GI$5,Fluxo!$S:$S,"&lt;="&amp;GJ$5,Fluxo!$D:$D,$D52)</f>
        <v>0</v>
      </c>
      <c r="GK52" s="18">
        <f>SUMIFS(Fluxo!$N:$N,Fluxo!$S:$S,"&gt;"&amp;GJ$5,Fluxo!$S:$S,"&lt;="&amp;GK$5,Fluxo!$D:$D,$D52)</f>
        <v>0</v>
      </c>
      <c r="GL52" s="18">
        <f>SUMIFS(Fluxo!$N:$N,Fluxo!$S:$S,"&gt;"&amp;GK$5,Fluxo!$S:$S,"&lt;="&amp;GL$5,Fluxo!$D:$D,$D52)</f>
        <v>0</v>
      </c>
      <c r="GM52" s="18">
        <f>SUMIFS(Fluxo!$N:$N,Fluxo!$S:$S,"&gt;"&amp;GL$5,Fluxo!$S:$S,"&lt;="&amp;GM$5,Fluxo!$D:$D,$D52)</f>
        <v>0</v>
      </c>
      <c r="GN52" s="18">
        <f>SUMIFS(Fluxo!$N:$N,Fluxo!$S:$S,"&gt;"&amp;GM$5,Fluxo!$S:$S,"&lt;="&amp;GN$5,Fluxo!$D:$D,$D52)</f>
        <v>0</v>
      </c>
      <c r="GO52" s="18">
        <f>SUMIFS(Fluxo!$N:$N,Fluxo!$S:$S,"&gt;"&amp;GN$5,Fluxo!$S:$S,"&lt;="&amp;GO$5,Fluxo!$D:$D,$D52)</f>
        <v>0</v>
      </c>
      <c r="GP52" s="18">
        <f>SUMIFS(Fluxo!$N:$N,Fluxo!$S:$S,"&gt;"&amp;GO$5,Fluxo!$S:$S,"&lt;="&amp;GP$5,Fluxo!$D:$D,$D52)</f>
        <v>0</v>
      </c>
      <c r="GQ52" s="18">
        <f>SUMIFS(Fluxo!$N:$N,Fluxo!$S:$S,"&gt;"&amp;GP$5,Fluxo!$S:$S,"&lt;="&amp;GQ$5,Fluxo!$D:$D,$D52)</f>
        <v>0</v>
      </c>
      <c r="GR52" s="18">
        <f>SUMIFS(Fluxo!$N:$N,Fluxo!$S:$S,"&gt;"&amp;GQ$5,Fluxo!$S:$S,"&lt;="&amp;GR$5,Fluxo!$D:$D,$D52)</f>
        <v>0</v>
      </c>
      <c r="GS52" s="18">
        <f>SUMIFS(Fluxo!$N:$N,Fluxo!$S:$S,"&gt;"&amp;GR$5,Fluxo!$S:$S,"&lt;="&amp;GS$5,Fluxo!$D:$D,$D52)</f>
        <v>0</v>
      </c>
      <c r="GT52" s="18">
        <f>SUMIFS(Fluxo!$N:$N,Fluxo!$S:$S,"&gt;"&amp;GS$5,Fluxo!$S:$S,"&lt;="&amp;GT$5,Fluxo!$D:$D,$D52)</f>
        <v>0</v>
      </c>
      <c r="GU52" s="18">
        <f>SUMIFS(Fluxo!$N:$N,Fluxo!$S:$S,"&gt;"&amp;GT$5,Fluxo!$S:$S,"&lt;="&amp;GU$5,Fluxo!$D:$D,$D52)</f>
        <v>0</v>
      </c>
      <c r="GV52" s="18">
        <f>SUMIFS(Fluxo!$N:$N,Fluxo!$S:$S,"&gt;"&amp;GU$5,Fluxo!$S:$S,"&lt;="&amp;GV$5,Fluxo!$D:$D,$D52)</f>
        <v>0</v>
      </c>
      <c r="GW52" s="18">
        <f>SUMIFS(Fluxo!$N:$N,Fluxo!$S:$S,"&gt;"&amp;GV$5,Fluxo!$S:$S,"&lt;="&amp;GW$5,Fluxo!$D:$D,$D52)</f>
        <v>0</v>
      </c>
      <c r="GX52" s="18">
        <f>SUMIFS(Fluxo!$N:$N,Fluxo!$S:$S,"&gt;"&amp;GW$5,Fluxo!$S:$S,"&lt;="&amp;GX$5,Fluxo!$D:$D,$D52)</f>
        <v>0</v>
      </c>
      <c r="GY52" s="18">
        <f>SUMIFS(Fluxo!$N:$N,Fluxo!$S:$S,"&gt;"&amp;GX$5,Fluxo!$S:$S,"&lt;="&amp;GY$5,Fluxo!$D:$D,$D52)</f>
        <v>0</v>
      </c>
      <c r="GZ52" s="18">
        <f>SUMIFS(Fluxo!$N:$N,Fluxo!$S:$S,"&gt;"&amp;GY$5,Fluxo!$S:$S,"&lt;="&amp;GZ$5,Fluxo!$D:$D,$D52)</f>
        <v>0</v>
      </c>
      <c r="HA52" s="18">
        <f>SUMIFS(Fluxo!$N:$N,Fluxo!$S:$S,"&gt;"&amp;GZ$5,Fluxo!$S:$S,"&lt;="&amp;HA$5,Fluxo!$D:$D,$D52)</f>
        <v>0</v>
      </c>
      <c r="HB52" s="18">
        <f>SUMIFS(Fluxo!$N:$N,Fluxo!$S:$S,"&gt;"&amp;HA$5,Fluxo!$S:$S,"&lt;="&amp;HB$5,Fluxo!$D:$D,$D52)</f>
        <v>0</v>
      </c>
      <c r="HC52" s="18">
        <f>SUMIFS(Fluxo!$N:$N,Fluxo!$S:$S,"&gt;"&amp;HB$5,Fluxo!$S:$S,"&lt;="&amp;HC$5,Fluxo!$D:$D,$D52)</f>
        <v>0</v>
      </c>
      <c r="HD52" s="18">
        <f>SUMIFS(Fluxo!$N:$N,Fluxo!$S:$S,"&gt;"&amp;HC$5,Fluxo!$S:$S,"&lt;="&amp;HD$5,Fluxo!$D:$D,$D52)</f>
        <v>0</v>
      </c>
      <c r="HE52" s="18">
        <f>SUMIFS(Fluxo!$N:$N,Fluxo!$S:$S,"&gt;"&amp;HD$5,Fluxo!$S:$S,"&lt;="&amp;HE$5,Fluxo!$D:$D,$D52)</f>
        <v>0</v>
      </c>
      <c r="HF52" s="18">
        <f>SUMIFS(Fluxo!$N:$N,Fluxo!$S:$S,"&gt;"&amp;HE$5,Fluxo!$S:$S,"&lt;="&amp;HF$5,Fluxo!$D:$D,$D52)</f>
        <v>0</v>
      </c>
    </row>
    <row r="53" spans="1:214" s="16" customFormat="1">
      <c r="A53" s="20">
        <f t="shared" si="15"/>
        <v>43</v>
      </c>
      <c r="B53" s="140" t="str">
        <f>'Check Carteira'!C45</f>
        <v>E.1016.99.01.0123</v>
      </c>
      <c r="C53" s="19">
        <v>1</v>
      </c>
      <c r="D53" s="129" t="str">
        <f>'Check Carteira'!F45</f>
        <v>A-0123</v>
      </c>
      <c r="E53" s="21">
        <f>IFERROR(INDEX(Contratos!L:L,MATCH(D53,Contratos!R:R,0)),"")</f>
        <v>45554</v>
      </c>
      <c r="F53" s="139">
        <f>IFERROR(INDEX(Contratos!G:G,MATCH(D53,Contratos!R:R,0)),"")</f>
        <v>808542.86</v>
      </c>
      <c r="G53" s="83" t="str">
        <f ca="1">IFERROR(XNPV(#REF!,OFFSET(J53,0,MATCH(EOMONTH(E53,0),$J$5:$HF$5,0)-1,1,COUNT($J$5:$HF$5)-MATCH(EOMONTH(E53,0),$J$5:$HF$5,0)+1),OFFSET($J$5,0,MATCH(EOMONTH(E53,0),$J$5:$HF$5,0)-1,1,COUNT($J$5:$HF$5)-MATCH(EOMONTH(E53,0),$J$5:$HF$5,0)+1)),"")</f>
        <v/>
      </c>
      <c r="H53" s="83">
        <f t="shared" si="16"/>
        <v>813675.99</v>
      </c>
      <c r="I53" s="18"/>
      <c r="J53" s="18">
        <f>SUMIFS(Fluxo!$N:$N,Fluxo!$S:$S,"&gt;"&amp;I$5,Fluxo!$S:$S,"&lt;="&amp;J$5,Fluxo!$D:$D,$D53)</f>
        <v>0</v>
      </c>
      <c r="K53" s="18">
        <f>SUMIFS(Fluxo!$N:$N,Fluxo!$S:$S,"&gt;"&amp;J$5,Fluxo!$S:$S,"&lt;="&amp;K$5,Fluxo!$D:$D,$D53)</f>
        <v>0</v>
      </c>
      <c r="L53" s="18">
        <f>SUMIFS(Fluxo!$N:$N,Fluxo!$S:$S,"&gt;"&amp;K$5,Fluxo!$S:$S,"&lt;="&amp;L$5,Fluxo!$D:$D,$D53)</f>
        <v>0</v>
      </c>
      <c r="M53" s="18">
        <f>SUMIFS(Fluxo!$N:$N,Fluxo!$S:$S,"&gt;"&amp;L$5,Fluxo!$S:$S,"&lt;="&amp;M$5,Fluxo!$D:$D,$D53)</f>
        <v>0</v>
      </c>
      <c r="N53" s="18">
        <f>SUMIFS(Fluxo!$N:$N,Fluxo!$S:$S,"&gt;"&amp;M$5,Fluxo!$S:$S,"&lt;="&amp;N$5,Fluxo!$D:$D,$D53)</f>
        <v>0</v>
      </c>
      <c r="O53" s="18">
        <f>SUMIFS(Fluxo!$N:$N,Fluxo!$S:$S,"&gt;"&amp;N$5,Fluxo!$S:$S,"&lt;="&amp;O$5,Fluxo!$D:$D,$D53)</f>
        <v>0</v>
      </c>
      <c r="P53" s="18">
        <f>SUMIFS(Fluxo!$N:$N,Fluxo!$S:$S,"&gt;"&amp;O$5,Fluxo!$S:$S,"&lt;="&amp;P$5,Fluxo!$D:$D,$D53)</f>
        <v>0</v>
      </c>
      <c r="Q53" s="18">
        <f>SUMIFS(Fluxo!$N:$N,Fluxo!$S:$S,"&gt;"&amp;P$5,Fluxo!$S:$S,"&lt;="&amp;Q$5,Fluxo!$D:$D,$D53)</f>
        <v>0</v>
      </c>
      <c r="R53" s="18">
        <f>SUMIFS(Fluxo!$N:$N,Fluxo!$S:$S,"&gt;"&amp;Q$5,Fluxo!$S:$S,"&lt;="&amp;R$5,Fluxo!$D:$D,$D53)</f>
        <v>0</v>
      </c>
      <c r="S53" s="18">
        <f>SUMIFS(Fluxo!$N:$N,Fluxo!$S:$S,"&gt;"&amp;R$5,Fluxo!$S:$S,"&lt;="&amp;S$5,Fluxo!$D:$D,$D53)</f>
        <v>0</v>
      </c>
      <c r="T53" s="18">
        <f>SUMIFS(Fluxo!$N:$N,Fluxo!$S:$S,"&gt;"&amp;S$5,Fluxo!$S:$S,"&lt;="&amp;T$5,Fluxo!$D:$D,$D53)</f>
        <v>0</v>
      </c>
      <c r="U53" s="18">
        <f>SUMIFS(Fluxo!$N:$N,Fluxo!$S:$S,"&gt;"&amp;T$5,Fluxo!$S:$S,"&lt;="&amp;U$5,Fluxo!$D:$D,$D53)</f>
        <v>0</v>
      </c>
      <c r="V53" s="18">
        <f>SUMIFS(Fluxo!$N:$N,Fluxo!$S:$S,"&gt;"&amp;U$5,Fluxo!$S:$S,"&lt;="&amp;V$5,Fluxo!$D:$D,$D53)</f>
        <v>0</v>
      </c>
      <c r="W53" s="18">
        <f>SUMIFS(Fluxo!$N:$N,Fluxo!$S:$S,"&gt;"&amp;V$5,Fluxo!$S:$S,"&lt;="&amp;W$5,Fluxo!$D:$D,$D53)</f>
        <v>0</v>
      </c>
      <c r="X53" s="18">
        <f>SUMIFS(Fluxo!$N:$N,Fluxo!$S:$S,"&gt;"&amp;W$5,Fluxo!$S:$S,"&lt;="&amp;X$5,Fluxo!$D:$D,$D53)</f>
        <v>0</v>
      </c>
      <c r="Y53" s="18">
        <f>SUMIFS(Fluxo!$N:$N,Fluxo!$S:$S,"&gt;"&amp;X$5,Fluxo!$S:$S,"&lt;="&amp;Y$5,Fluxo!$D:$D,$D53)</f>
        <v>0</v>
      </c>
      <c r="Z53" s="18">
        <f>SUMIFS(Fluxo!$N:$N,Fluxo!$S:$S,"&gt;"&amp;Y$5,Fluxo!$S:$S,"&lt;="&amp;Z$5,Fluxo!$D:$D,$D53)</f>
        <v>0</v>
      </c>
      <c r="AA53" s="18">
        <f>SUMIFS(Fluxo!$N:$N,Fluxo!$S:$S,"&gt;"&amp;Z$5,Fluxo!$S:$S,"&lt;="&amp;AA$5,Fluxo!$D:$D,$D53)</f>
        <v>12500</v>
      </c>
      <c r="AB53" s="18">
        <f>SUMIFS(Fluxo!$N:$N,Fluxo!$S:$S,"&gt;"&amp;AA$5,Fluxo!$S:$S,"&lt;="&amp;AB$5,Fluxo!$D:$D,$D53)</f>
        <v>12587.17</v>
      </c>
      <c r="AC53" s="18">
        <f>SUMIFS(Fluxo!$N:$N,Fluxo!$S:$S,"&gt;"&amp;AB$5,Fluxo!$S:$S,"&lt;="&amp;AC$5,Fluxo!$D:$D,$D53)</f>
        <v>7552.3</v>
      </c>
      <c r="AD53" s="18">
        <f>SUMIFS(Fluxo!$N:$N,Fluxo!$S:$S,"&gt;"&amp;AC$5,Fluxo!$S:$S,"&lt;="&amp;AD$5,Fluxo!$D:$D,$D53)</f>
        <v>7552.3</v>
      </c>
      <c r="AE53" s="18">
        <f>SUMIFS(Fluxo!$N:$N,Fluxo!$S:$S,"&gt;"&amp;AD$5,Fluxo!$S:$S,"&lt;="&amp;AE$5,Fluxo!$D:$D,$D53)</f>
        <v>1659.11</v>
      </c>
      <c r="AF53" s="18">
        <f>SUMIFS(Fluxo!$N:$N,Fluxo!$S:$S,"&gt;"&amp;AE$5,Fluxo!$S:$S,"&lt;="&amp;AF$5,Fluxo!$D:$D,$D53)</f>
        <v>1659.11</v>
      </c>
      <c r="AG53" s="18">
        <f>SUMIFS(Fluxo!$N:$N,Fluxo!$S:$S,"&gt;"&amp;AF$5,Fluxo!$S:$S,"&lt;="&amp;AG$5,Fluxo!$D:$D,$D53)</f>
        <v>21659.11</v>
      </c>
      <c r="AH53" s="18">
        <f>SUMIFS(Fluxo!$N:$N,Fluxo!$S:$S,"&gt;"&amp;AG$5,Fluxo!$S:$S,"&lt;="&amp;AH$5,Fluxo!$D:$D,$D53)</f>
        <v>4027.9</v>
      </c>
      <c r="AI53" s="18">
        <f>SUMIFS(Fluxo!$N:$N,Fluxo!$S:$S,"&gt;"&amp;AH$5,Fluxo!$S:$S,"&lt;="&amp;AI$5,Fluxo!$D:$D,$D53)</f>
        <v>4027.9</v>
      </c>
      <c r="AJ53" s="18">
        <f>SUMIFS(Fluxo!$N:$N,Fluxo!$S:$S,"&gt;"&amp;AI$5,Fluxo!$S:$S,"&lt;="&amp;AJ$5,Fluxo!$D:$D,$D53)</f>
        <v>4027.9</v>
      </c>
      <c r="AK53" s="18">
        <f>SUMIFS(Fluxo!$N:$N,Fluxo!$S:$S,"&gt;"&amp;AJ$5,Fluxo!$S:$S,"&lt;="&amp;AK$5,Fluxo!$D:$D,$D53)</f>
        <v>4027.9</v>
      </c>
      <c r="AL53" s="18">
        <f>SUMIFS(Fluxo!$N:$N,Fluxo!$S:$S,"&gt;"&amp;AK$5,Fluxo!$S:$S,"&lt;="&amp;AL$5,Fluxo!$D:$D,$D53)</f>
        <v>4027.9</v>
      </c>
      <c r="AM53" s="18">
        <f>SUMIFS(Fluxo!$N:$N,Fluxo!$S:$S,"&gt;"&amp;AL$5,Fluxo!$S:$S,"&lt;="&amp;AM$5,Fluxo!$D:$D,$D53)</f>
        <v>24027.9</v>
      </c>
      <c r="AN53" s="18">
        <f>SUMIFS(Fluxo!$N:$N,Fluxo!$S:$S,"&gt;"&amp;AM$5,Fluxo!$S:$S,"&lt;="&amp;AN$5,Fluxo!$D:$D,$D53)</f>
        <v>4027.9</v>
      </c>
      <c r="AO53" s="18">
        <f>SUMIFS(Fluxo!$N:$N,Fluxo!$S:$S,"&gt;"&amp;AN$5,Fluxo!$S:$S,"&lt;="&amp;AO$5,Fluxo!$D:$D,$D53)</f>
        <v>4027.9</v>
      </c>
      <c r="AP53" s="18">
        <f>SUMIFS(Fluxo!$N:$N,Fluxo!$S:$S,"&gt;"&amp;AO$5,Fluxo!$S:$S,"&lt;="&amp;AP$5,Fluxo!$D:$D,$D53)</f>
        <v>4027.9</v>
      </c>
      <c r="AQ53" s="18">
        <f>SUMIFS(Fluxo!$N:$N,Fluxo!$S:$S,"&gt;"&amp;AP$5,Fluxo!$S:$S,"&lt;="&amp;AQ$5,Fluxo!$D:$D,$D53)</f>
        <v>4027.9</v>
      </c>
      <c r="AR53" s="18">
        <f>SUMIFS(Fluxo!$N:$N,Fluxo!$S:$S,"&gt;"&amp;AQ$5,Fluxo!$S:$S,"&lt;="&amp;AR$5,Fluxo!$D:$D,$D53)</f>
        <v>4027.9</v>
      </c>
      <c r="AS53" s="18">
        <f>SUMIFS(Fluxo!$N:$N,Fluxo!$S:$S,"&gt;"&amp;AR$5,Fluxo!$S:$S,"&lt;="&amp;AS$5,Fluxo!$D:$D,$D53)</f>
        <v>24027.9</v>
      </c>
      <c r="AT53" s="18">
        <f>SUMIFS(Fluxo!$N:$N,Fluxo!$S:$S,"&gt;"&amp;AS$5,Fluxo!$S:$S,"&lt;="&amp;AT$5,Fluxo!$D:$D,$D53)</f>
        <v>110767.13</v>
      </c>
      <c r="AU53" s="18">
        <f>SUMIFS(Fluxo!$N:$N,Fluxo!$S:$S,"&gt;"&amp;AT$5,Fluxo!$S:$S,"&lt;="&amp;AU$5,Fluxo!$D:$D,$D53)</f>
        <v>548962.9</v>
      </c>
      <c r="AV53" s="18">
        <f>SUMIFS(Fluxo!$N:$N,Fluxo!$S:$S,"&gt;"&amp;AU$5,Fluxo!$S:$S,"&lt;="&amp;AV$5,Fluxo!$D:$D,$D53)</f>
        <v>0</v>
      </c>
      <c r="AW53" s="18">
        <f>SUMIFS(Fluxo!$N:$N,Fluxo!$S:$S,"&gt;"&amp;AV$5,Fluxo!$S:$S,"&lt;="&amp;AW$5,Fluxo!$D:$D,$D53)</f>
        <v>0</v>
      </c>
      <c r="AX53" s="18">
        <f>SUMIFS(Fluxo!$N:$N,Fluxo!$S:$S,"&gt;"&amp;AW$5,Fluxo!$S:$S,"&lt;="&amp;AX$5,Fluxo!$D:$D,$D53)</f>
        <v>442.06</v>
      </c>
      <c r="AY53" s="18">
        <f>SUMIFS(Fluxo!$N:$N,Fluxo!$S:$S,"&gt;"&amp;AX$5,Fluxo!$S:$S,"&lt;="&amp;AY$5,Fluxo!$D:$D,$D53)</f>
        <v>0</v>
      </c>
      <c r="AZ53" s="18">
        <f>SUMIFS(Fluxo!$N:$N,Fluxo!$S:$S,"&gt;"&amp;AY$5,Fluxo!$S:$S,"&lt;="&amp;AZ$5,Fluxo!$D:$D,$D53)</f>
        <v>0</v>
      </c>
      <c r="BA53" s="18">
        <f>SUMIFS(Fluxo!$N:$N,Fluxo!$S:$S,"&gt;"&amp;AZ$5,Fluxo!$S:$S,"&lt;="&amp;BA$5,Fluxo!$D:$D,$D53)</f>
        <v>0</v>
      </c>
      <c r="BB53" s="18">
        <f>SUMIFS(Fluxo!$N:$N,Fluxo!$S:$S,"&gt;"&amp;BA$5,Fluxo!$S:$S,"&lt;="&amp;BB$5,Fluxo!$D:$D,$D53)</f>
        <v>0</v>
      </c>
      <c r="BC53" s="18">
        <f>SUMIFS(Fluxo!$N:$N,Fluxo!$S:$S,"&gt;"&amp;BB$5,Fluxo!$S:$S,"&lt;="&amp;BC$5,Fluxo!$D:$D,$D53)</f>
        <v>0</v>
      </c>
      <c r="BD53" s="18">
        <f>SUMIFS(Fluxo!$N:$N,Fluxo!$S:$S,"&gt;"&amp;BC$5,Fluxo!$S:$S,"&lt;="&amp;BD$5,Fluxo!$D:$D,$D53)</f>
        <v>0</v>
      </c>
      <c r="BE53" s="18">
        <f>SUMIFS(Fluxo!$N:$N,Fluxo!$S:$S,"&gt;"&amp;BD$5,Fluxo!$S:$S,"&lt;="&amp;BE$5,Fluxo!$D:$D,$D53)</f>
        <v>0</v>
      </c>
      <c r="BF53" s="18">
        <f>SUMIFS(Fluxo!$N:$N,Fluxo!$S:$S,"&gt;"&amp;BE$5,Fluxo!$S:$S,"&lt;="&amp;BF$5,Fluxo!$D:$D,$D53)</f>
        <v>0</v>
      </c>
      <c r="BG53" s="18">
        <f>SUMIFS(Fluxo!$N:$N,Fluxo!$S:$S,"&gt;"&amp;BF$5,Fluxo!$S:$S,"&lt;="&amp;BG$5,Fluxo!$D:$D,$D53)</f>
        <v>0</v>
      </c>
      <c r="BH53" s="18">
        <f>SUMIFS(Fluxo!$N:$N,Fluxo!$S:$S,"&gt;"&amp;BG$5,Fluxo!$S:$S,"&lt;="&amp;BH$5,Fluxo!$D:$D,$D53)</f>
        <v>0</v>
      </c>
      <c r="BI53" s="18">
        <f>SUMIFS(Fluxo!$N:$N,Fluxo!$S:$S,"&gt;"&amp;BH$5,Fluxo!$S:$S,"&lt;="&amp;BI$5,Fluxo!$D:$D,$D53)</f>
        <v>0</v>
      </c>
      <c r="BJ53" s="18">
        <f>SUMIFS(Fluxo!$N:$N,Fluxo!$S:$S,"&gt;"&amp;BI$5,Fluxo!$S:$S,"&lt;="&amp;BJ$5,Fluxo!$D:$D,$D53)</f>
        <v>0</v>
      </c>
      <c r="BK53" s="18">
        <f>SUMIFS(Fluxo!$N:$N,Fluxo!$S:$S,"&gt;"&amp;BJ$5,Fluxo!$S:$S,"&lt;="&amp;BK$5,Fluxo!$D:$D,$D53)</f>
        <v>0</v>
      </c>
      <c r="BL53" s="18">
        <f>SUMIFS(Fluxo!$N:$N,Fluxo!$S:$S,"&gt;"&amp;BK$5,Fluxo!$S:$S,"&lt;="&amp;BL$5,Fluxo!$D:$D,$D53)</f>
        <v>0</v>
      </c>
      <c r="BM53" s="18">
        <f>SUMIFS(Fluxo!$N:$N,Fluxo!$S:$S,"&gt;"&amp;BL$5,Fluxo!$S:$S,"&lt;="&amp;BM$5,Fluxo!$D:$D,$D53)</f>
        <v>0</v>
      </c>
      <c r="BN53" s="18">
        <f>SUMIFS(Fluxo!$N:$N,Fluxo!$S:$S,"&gt;"&amp;BM$5,Fluxo!$S:$S,"&lt;="&amp;BN$5,Fluxo!$D:$D,$D53)</f>
        <v>0</v>
      </c>
      <c r="BO53" s="18">
        <f>SUMIFS(Fluxo!$N:$N,Fluxo!$S:$S,"&gt;"&amp;BN$5,Fluxo!$S:$S,"&lt;="&amp;BO$5,Fluxo!$D:$D,$D53)</f>
        <v>0</v>
      </c>
      <c r="BP53" s="18">
        <f>SUMIFS(Fluxo!$N:$N,Fluxo!$S:$S,"&gt;"&amp;BO$5,Fluxo!$S:$S,"&lt;="&amp;BP$5,Fluxo!$D:$D,$D53)</f>
        <v>0</v>
      </c>
      <c r="BQ53" s="18">
        <f>SUMIFS(Fluxo!$N:$N,Fluxo!$S:$S,"&gt;"&amp;BP$5,Fluxo!$S:$S,"&lt;="&amp;BQ$5,Fluxo!$D:$D,$D53)</f>
        <v>0</v>
      </c>
      <c r="BR53" s="18">
        <f>SUMIFS(Fluxo!$N:$N,Fluxo!$S:$S,"&gt;"&amp;BQ$5,Fluxo!$S:$S,"&lt;="&amp;BR$5,Fluxo!$D:$D,$D53)</f>
        <v>0</v>
      </c>
      <c r="BS53" s="18">
        <f>SUMIFS(Fluxo!$N:$N,Fluxo!$S:$S,"&gt;"&amp;BR$5,Fluxo!$S:$S,"&lt;="&amp;BS$5,Fluxo!$D:$D,$D53)</f>
        <v>0</v>
      </c>
      <c r="BT53" s="18">
        <f>SUMIFS(Fluxo!$N:$N,Fluxo!$S:$S,"&gt;"&amp;BS$5,Fluxo!$S:$S,"&lt;="&amp;BT$5,Fluxo!$D:$D,$D53)</f>
        <v>0</v>
      </c>
      <c r="BU53" s="18">
        <f>SUMIFS(Fluxo!$N:$N,Fluxo!$S:$S,"&gt;"&amp;BT$5,Fluxo!$S:$S,"&lt;="&amp;BU$5,Fluxo!$D:$D,$D53)</f>
        <v>0</v>
      </c>
      <c r="BV53" s="18">
        <f>SUMIFS(Fluxo!$N:$N,Fluxo!$S:$S,"&gt;"&amp;BU$5,Fluxo!$S:$S,"&lt;="&amp;BV$5,Fluxo!$D:$D,$D53)</f>
        <v>0</v>
      </c>
      <c r="BW53" s="18">
        <f>SUMIFS(Fluxo!$N:$N,Fluxo!$S:$S,"&gt;"&amp;BV$5,Fluxo!$S:$S,"&lt;="&amp;BW$5,Fluxo!$D:$D,$D53)</f>
        <v>0</v>
      </c>
      <c r="BX53" s="18">
        <f>SUMIFS(Fluxo!$N:$N,Fluxo!$S:$S,"&gt;"&amp;BW$5,Fluxo!$S:$S,"&lt;="&amp;BX$5,Fluxo!$D:$D,$D53)</f>
        <v>0</v>
      </c>
      <c r="BY53" s="18">
        <f>SUMIFS(Fluxo!$N:$N,Fluxo!$S:$S,"&gt;"&amp;BX$5,Fluxo!$S:$S,"&lt;="&amp;BY$5,Fluxo!$D:$D,$D53)</f>
        <v>0</v>
      </c>
      <c r="BZ53" s="18">
        <f>SUMIFS(Fluxo!$N:$N,Fluxo!$S:$S,"&gt;"&amp;BY$5,Fluxo!$S:$S,"&lt;="&amp;BZ$5,Fluxo!$D:$D,$D53)</f>
        <v>0</v>
      </c>
      <c r="CA53" s="18">
        <f>SUMIFS(Fluxo!$N:$N,Fluxo!$S:$S,"&gt;"&amp;BZ$5,Fluxo!$S:$S,"&lt;="&amp;CA$5,Fluxo!$D:$D,$D53)</f>
        <v>0</v>
      </c>
      <c r="CB53" s="18">
        <f>SUMIFS(Fluxo!$N:$N,Fluxo!$S:$S,"&gt;"&amp;CA$5,Fluxo!$S:$S,"&lt;="&amp;CB$5,Fluxo!$D:$D,$D53)</f>
        <v>0</v>
      </c>
      <c r="CC53" s="18">
        <f>SUMIFS(Fluxo!$N:$N,Fluxo!$S:$S,"&gt;"&amp;CB$5,Fluxo!$S:$S,"&lt;="&amp;CC$5,Fluxo!$D:$D,$D53)</f>
        <v>0</v>
      </c>
      <c r="CD53" s="18">
        <f>SUMIFS(Fluxo!$N:$N,Fluxo!$S:$S,"&gt;"&amp;CC$5,Fluxo!$S:$S,"&lt;="&amp;CD$5,Fluxo!$D:$D,$D53)</f>
        <v>0</v>
      </c>
      <c r="CE53" s="18">
        <f>SUMIFS(Fluxo!$N:$N,Fluxo!$S:$S,"&gt;"&amp;CD$5,Fluxo!$S:$S,"&lt;="&amp;CE$5,Fluxo!$D:$D,$D53)</f>
        <v>0</v>
      </c>
      <c r="CF53" s="18">
        <f>SUMIFS(Fluxo!$N:$N,Fluxo!$S:$S,"&gt;"&amp;CE$5,Fluxo!$S:$S,"&lt;="&amp;CF$5,Fluxo!$D:$D,$D53)</f>
        <v>0</v>
      </c>
      <c r="CG53" s="18">
        <f>SUMIFS(Fluxo!$N:$N,Fluxo!$S:$S,"&gt;"&amp;CF$5,Fluxo!$S:$S,"&lt;="&amp;CG$5,Fluxo!$D:$D,$D53)</f>
        <v>0</v>
      </c>
      <c r="CH53" s="18">
        <f>SUMIFS(Fluxo!$N:$N,Fluxo!$S:$S,"&gt;"&amp;CG$5,Fluxo!$S:$S,"&lt;="&amp;CH$5,Fluxo!$D:$D,$D53)</f>
        <v>0</v>
      </c>
      <c r="CI53" s="18">
        <f>SUMIFS(Fluxo!$N:$N,Fluxo!$S:$S,"&gt;"&amp;CH$5,Fluxo!$S:$S,"&lt;="&amp;CI$5,Fluxo!$D:$D,$D53)</f>
        <v>0</v>
      </c>
      <c r="CJ53" s="18">
        <f>SUMIFS(Fluxo!$N:$N,Fluxo!$S:$S,"&gt;"&amp;CI$5,Fluxo!$S:$S,"&lt;="&amp;CJ$5,Fluxo!$D:$D,$D53)</f>
        <v>0</v>
      </c>
      <c r="CK53" s="18">
        <f>SUMIFS(Fluxo!$N:$N,Fluxo!$S:$S,"&gt;"&amp;CJ$5,Fluxo!$S:$S,"&lt;="&amp;CK$5,Fluxo!$D:$D,$D53)</f>
        <v>0</v>
      </c>
      <c r="CL53" s="18">
        <f>SUMIFS(Fluxo!$N:$N,Fluxo!$S:$S,"&gt;"&amp;CK$5,Fluxo!$S:$S,"&lt;="&amp;CL$5,Fluxo!$D:$D,$D53)</f>
        <v>0</v>
      </c>
      <c r="CM53" s="18">
        <f>SUMIFS(Fluxo!$N:$N,Fluxo!$S:$S,"&gt;"&amp;CL$5,Fluxo!$S:$S,"&lt;="&amp;CM$5,Fluxo!$D:$D,$D53)</f>
        <v>0</v>
      </c>
      <c r="CN53" s="18">
        <f>SUMIFS(Fluxo!$N:$N,Fluxo!$S:$S,"&gt;"&amp;CM$5,Fluxo!$S:$S,"&lt;="&amp;CN$5,Fluxo!$D:$D,$D53)</f>
        <v>0</v>
      </c>
      <c r="CO53" s="18">
        <f>SUMIFS(Fluxo!$N:$N,Fluxo!$S:$S,"&gt;"&amp;CN$5,Fluxo!$S:$S,"&lt;="&amp;CO$5,Fluxo!$D:$D,$D53)</f>
        <v>0</v>
      </c>
      <c r="CP53" s="18">
        <f>SUMIFS(Fluxo!$N:$N,Fluxo!$S:$S,"&gt;"&amp;CO$5,Fluxo!$S:$S,"&lt;="&amp;CP$5,Fluxo!$D:$D,$D53)</f>
        <v>0</v>
      </c>
      <c r="CQ53" s="18">
        <f>SUMIFS(Fluxo!$N:$N,Fluxo!$S:$S,"&gt;"&amp;CP$5,Fluxo!$S:$S,"&lt;="&amp;CQ$5,Fluxo!$D:$D,$D53)</f>
        <v>0</v>
      </c>
      <c r="CR53" s="18">
        <f>SUMIFS(Fluxo!$N:$N,Fluxo!$S:$S,"&gt;"&amp;CQ$5,Fluxo!$S:$S,"&lt;="&amp;CR$5,Fluxo!$D:$D,$D53)</f>
        <v>0</v>
      </c>
      <c r="CS53" s="18">
        <f>SUMIFS(Fluxo!$N:$N,Fluxo!$S:$S,"&gt;"&amp;CR$5,Fluxo!$S:$S,"&lt;="&amp;CS$5,Fluxo!$D:$D,$D53)</f>
        <v>0</v>
      </c>
      <c r="CT53" s="18">
        <f>SUMIFS(Fluxo!$N:$N,Fluxo!$S:$S,"&gt;"&amp;CS$5,Fluxo!$S:$S,"&lt;="&amp;CT$5,Fluxo!$D:$D,$D53)</f>
        <v>0</v>
      </c>
      <c r="CU53" s="18">
        <f>SUMIFS(Fluxo!$N:$N,Fluxo!$S:$S,"&gt;"&amp;CT$5,Fluxo!$S:$S,"&lt;="&amp;CU$5,Fluxo!$D:$D,$D53)</f>
        <v>0</v>
      </c>
      <c r="CV53" s="18">
        <f>SUMIFS(Fluxo!$N:$N,Fluxo!$S:$S,"&gt;"&amp;CU$5,Fluxo!$S:$S,"&lt;="&amp;CV$5,Fluxo!$D:$D,$D53)</f>
        <v>0</v>
      </c>
      <c r="CW53" s="18">
        <f>SUMIFS(Fluxo!$N:$N,Fluxo!$S:$S,"&gt;"&amp;CV$5,Fluxo!$S:$S,"&lt;="&amp;CW$5,Fluxo!$D:$D,$D53)</f>
        <v>0</v>
      </c>
      <c r="CX53" s="18">
        <f>SUMIFS(Fluxo!$N:$N,Fluxo!$S:$S,"&gt;"&amp;CW$5,Fluxo!$S:$S,"&lt;="&amp;CX$5,Fluxo!$D:$D,$D53)</f>
        <v>0</v>
      </c>
      <c r="CY53" s="18">
        <f>SUMIFS(Fluxo!$N:$N,Fluxo!$S:$S,"&gt;"&amp;CX$5,Fluxo!$S:$S,"&lt;="&amp;CY$5,Fluxo!$D:$D,$D53)</f>
        <v>0</v>
      </c>
      <c r="CZ53" s="18">
        <f>SUMIFS(Fluxo!$N:$N,Fluxo!$S:$S,"&gt;"&amp;CY$5,Fluxo!$S:$S,"&lt;="&amp;CZ$5,Fluxo!$D:$D,$D53)</f>
        <v>0</v>
      </c>
      <c r="DA53" s="18">
        <f>SUMIFS(Fluxo!$N:$N,Fluxo!$S:$S,"&gt;"&amp;CZ$5,Fluxo!$S:$S,"&lt;="&amp;DA$5,Fluxo!$D:$D,$D53)</f>
        <v>0</v>
      </c>
      <c r="DB53" s="18">
        <f>SUMIFS(Fluxo!$N:$N,Fluxo!$S:$S,"&gt;"&amp;DA$5,Fluxo!$S:$S,"&lt;="&amp;DB$5,Fluxo!$D:$D,$D53)</f>
        <v>0</v>
      </c>
      <c r="DC53" s="18">
        <f>SUMIFS(Fluxo!$N:$N,Fluxo!$S:$S,"&gt;"&amp;DB$5,Fluxo!$S:$S,"&lt;="&amp;DC$5,Fluxo!$D:$D,$D53)</f>
        <v>0</v>
      </c>
      <c r="DD53" s="18">
        <f>SUMIFS(Fluxo!$N:$N,Fluxo!$S:$S,"&gt;"&amp;DC$5,Fluxo!$S:$S,"&lt;="&amp;DD$5,Fluxo!$D:$D,$D53)</f>
        <v>0</v>
      </c>
      <c r="DE53" s="18">
        <f>SUMIFS(Fluxo!$N:$N,Fluxo!$S:$S,"&gt;"&amp;DD$5,Fluxo!$S:$S,"&lt;="&amp;DE$5,Fluxo!$D:$D,$D53)</f>
        <v>0</v>
      </c>
      <c r="DF53" s="18">
        <f>SUMIFS(Fluxo!$N:$N,Fluxo!$S:$S,"&gt;"&amp;DE$5,Fluxo!$S:$S,"&lt;="&amp;DF$5,Fluxo!$D:$D,$D53)</f>
        <v>0</v>
      </c>
      <c r="DG53" s="18">
        <f>SUMIFS(Fluxo!$N:$N,Fluxo!$S:$S,"&gt;"&amp;DF$5,Fluxo!$S:$S,"&lt;="&amp;DG$5,Fluxo!$D:$D,$D53)</f>
        <v>0</v>
      </c>
      <c r="DH53" s="18">
        <f>SUMIFS(Fluxo!$N:$N,Fluxo!$S:$S,"&gt;"&amp;DG$5,Fluxo!$S:$S,"&lt;="&amp;DH$5,Fluxo!$D:$D,$D53)</f>
        <v>0</v>
      </c>
      <c r="DI53" s="18">
        <f>SUMIFS(Fluxo!$N:$N,Fluxo!$S:$S,"&gt;"&amp;DH$5,Fluxo!$S:$S,"&lt;="&amp;DI$5,Fluxo!$D:$D,$D53)</f>
        <v>0</v>
      </c>
      <c r="DJ53" s="18">
        <f>SUMIFS(Fluxo!$N:$N,Fluxo!$S:$S,"&gt;"&amp;DI$5,Fluxo!$S:$S,"&lt;="&amp;DJ$5,Fluxo!$D:$D,$D53)</f>
        <v>0</v>
      </c>
      <c r="DK53" s="18">
        <f>SUMIFS(Fluxo!$N:$N,Fluxo!$S:$S,"&gt;"&amp;DJ$5,Fluxo!$S:$S,"&lt;="&amp;DK$5,Fluxo!$D:$D,$D53)</f>
        <v>0</v>
      </c>
      <c r="DL53" s="18">
        <f>SUMIFS(Fluxo!$N:$N,Fluxo!$S:$S,"&gt;"&amp;DK$5,Fluxo!$S:$S,"&lt;="&amp;DL$5,Fluxo!$D:$D,$D53)</f>
        <v>0</v>
      </c>
      <c r="DM53" s="18">
        <f>SUMIFS(Fluxo!$N:$N,Fluxo!$S:$S,"&gt;"&amp;DL$5,Fluxo!$S:$S,"&lt;="&amp;DM$5,Fluxo!$D:$D,$D53)</f>
        <v>0</v>
      </c>
      <c r="DN53" s="18">
        <f>SUMIFS(Fluxo!$N:$N,Fluxo!$S:$S,"&gt;"&amp;DM$5,Fluxo!$S:$S,"&lt;="&amp;DN$5,Fluxo!$D:$D,$D53)</f>
        <v>0</v>
      </c>
      <c r="DO53" s="18">
        <f>SUMIFS(Fluxo!$N:$N,Fluxo!$S:$S,"&gt;"&amp;DN$5,Fluxo!$S:$S,"&lt;="&amp;DO$5,Fluxo!$D:$D,$D53)</f>
        <v>0</v>
      </c>
      <c r="DP53" s="18">
        <f>SUMIFS(Fluxo!$N:$N,Fluxo!$S:$S,"&gt;"&amp;DO$5,Fluxo!$S:$S,"&lt;="&amp;DP$5,Fluxo!$D:$D,$D53)</f>
        <v>0</v>
      </c>
      <c r="DQ53" s="18">
        <f>SUMIFS(Fluxo!$N:$N,Fluxo!$S:$S,"&gt;"&amp;DP$5,Fluxo!$S:$S,"&lt;="&amp;DQ$5,Fluxo!$D:$D,$D53)</f>
        <v>0</v>
      </c>
      <c r="DR53" s="18">
        <f>SUMIFS(Fluxo!$N:$N,Fluxo!$S:$S,"&gt;"&amp;DQ$5,Fluxo!$S:$S,"&lt;="&amp;DR$5,Fluxo!$D:$D,$D53)</f>
        <v>0</v>
      </c>
      <c r="DS53" s="18">
        <f>SUMIFS(Fluxo!$N:$N,Fluxo!$S:$S,"&gt;"&amp;DR$5,Fluxo!$S:$S,"&lt;="&amp;DS$5,Fluxo!$D:$D,$D53)</f>
        <v>0</v>
      </c>
      <c r="DT53" s="18">
        <f>SUMIFS(Fluxo!$N:$N,Fluxo!$S:$S,"&gt;"&amp;DS$5,Fluxo!$S:$S,"&lt;="&amp;DT$5,Fluxo!$D:$D,$D53)</f>
        <v>0</v>
      </c>
      <c r="DU53" s="18">
        <f>SUMIFS(Fluxo!$N:$N,Fluxo!$S:$S,"&gt;"&amp;DT$5,Fluxo!$S:$S,"&lt;="&amp;DU$5,Fluxo!$D:$D,$D53)</f>
        <v>0</v>
      </c>
      <c r="DV53" s="18">
        <f>SUMIFS(Fluxo!$N:$N,Fluxo!$S:$S,"&gt;"&amp;DU$5,Fluxo!$S:$S,"&lt;="&amp;DV$5,Fluxo!$D:$D,$D53)</f>
        <v>0</v>
      </c>
      <c r="DW53" s="18">
        <f>SUMIFS(Fluxo!$N:$N,Fluxo!$S:$S,"&gt;"&amp;DV$5,Fluxo!$S:$S,"&lt;="&amp;DW$5,Fluxo!$D:$D,$D53)</f>
        <v>0</v>
      </c>
      <c r="DX53" s="18">
        <f>SUMIFS(Fluxo!$N:$N,Fluxo!$S:$S,"&gt;"&amp;DW$5,Fluxo!$S:$S,"&lt;="&amp;DX$5,Fluxo!$D:$D,$D53)</f>
        <v>0</v>
      </c>
      <c r="DY53" s="18">
        <f>SUMIFS(Fluxo!$N:$N,Fluxo!$S:$S,"&gt;"&amp;DX$5,Fluxo!$S:$S,"&lt;="&amp;DY$5,Fluxo!$D:$D,$D53)</f>
        <v>0</v>
      </c>
      <c r="DZ53" s="18">
        <f>SUMIFS(Fluxo!$N:$N,Fluxo!$S:$S,"&gt;"&amp;DY$5,Fluxo!$S:$S,"&lt;="&amp;DZ$5,Fluxo!$D:$D,$D53)</f>
        <v>0</v>
      </c>
      <c r="EA53" s="18">
        <f>SUMIFS(Fluxo!$N:$N,Fluxo!$S:$S,"&gt;"&amp;DZ$5,Fluxo!$S:$S,"&lt;="&amp;EA$5,Fluxo!$D:$D,$D53)</f>
        <v>0</v>
      </c>
      <c r="EB53" s="18">
        <f>SUMIFS(Fluxo!$N:$N,Fluxo!$S:$S,"&gt;"&amp;EA$5,Fluxo!$S:$S,"&lt;="&amp;EB$5,Fluxo!$D:$D,$D53)</f>
        <v>0</v>
      </c>
      <c r="EC53" s="18">
        <f>SUMIFS(Fluxo!$N:$N,Fluxo!$S:$S,"&gt;"&amp;EB$5,Fluxo!$S:$S,"&lt;="&amp;EC$5,Fluxo!$D:$D,$D53)</f>
        <v>0</v>
      </c>
      <c r="ED53" s="18">
        <f>SUMIFS(Fluxo!$N:$N,Fluxo!$S:$S,"&gt;"&amp;EC$5,Fluxo!$S:$S,"&lt;="&amp;ED$5,Fluxo!$D:$D,$D53)</f>
        <v>0</v>
      </c>
      <c r="EE53" s="18">
        <f>SUMIFS(Fluxo!$N:$N,Fluxo!$S:$S,"&gt;"&amp;ED$5,Fluxo!$S:$S,"&lt;="&amp;EE$5,Fluxo!$D:$D,$D53)</f>
        <v>0</v>
      </c>
      <c r="EF53" s="18">
        <f>SUMIFS(Fluxo!$N:$N,Fluxo!$S:$S,"&gt;"&amp;EE$5,Fluxo!$S:$S,"&lt;="&amp;EF$5,Fluxo!$D:$D,$D53)</f>
        <v>0</v>
      </c>
      <c r="EG53" s="18">
        <f>SUMIFS(Fluxo!$N:$N,Fluxo!$S:$S,"&gt;"&amp;EF$5,Fluxo!$S:$S,"&lt;="&amp;EG$5,Fluxo!$D:$D,$D53)</f>
        <v>0</v>
      </c>
      <c r="EH53" s="18">
        <f>SUMIFS(Fluxo!$N:$N,Fluxo!$S:$S,"&gt;"&amp;EG$5,Fluxo!$S:$S,"&lt;="&amp;EH$5,Fluxo!$D:$D,$D53)</f>
        <v>0</v>
      </c>
      <c r="EI53" s="18">
        <f>SUMIFS(Fluxo!$N:$N,Fluxo!$S:$S,"&gt;"&amp;EH$5,Fluxo!$S:$S,"&lt;="&amp;EI$5,Fluxo!$D:$D,$D53)</f>
        <v>0</v>
      </c>
      <c r="EJ53" s="18">
        <f>SUMIFS(Fluxo!$N:$N,Fluxo!$S:$S,"&gt;"&amp;EI$5,Fluxo!$S:$S,"&lt;="&amp;EJ$5,Fluxo!$D:$D,$D53)</f>
        <v>0</v>
      </c>
      <c r="EK53" s="18">
        <f>SUMIFS(Fluxo!$N:$N,Fluxo!$S:$S,"&gt;"&amp;EJ$5,Fluxo!$S:$S,"&lt;="&amp;EK$5,Fluxo!$D:$D,$D53)</f>
        <v>0</v>
      </c>
      <c r="EL53" s="18">
        <f>SUMIFS(Fluxo!$N:$N,Fluxo!$S:$S,"&gt;"&amp;EK$5,Fluxo!$S:$S,"&lt;="&amp;EL$5,Fluxo!$D:$D,$D53)</f>
        <v>0</v>
      </c>
      <c r="EM53" s="18">
        <f>SUMIFS(Fluxo!$N:$N,Fluxo!$S:$S,"&gt;"&amp;EL$5,Fluxo!$S:$S,"&lt;="&amp;EM$5,Fluxo!$D:$D,$D53)</f>
        <v>0</v>
      </c>
      <c r="EN53" s="18">
        <f>SUMIFS(Fluxo!$N:$N,Fluxo!$S:$S,"&gt;"&amp;EM$5,Fluxo!$S:$S,"&lt;="&amp;EN$5,Fluxo!$D:$D,$D53)</f>
        <v>0</v>
      </c>
      <c r="EO53" s="18">
        <f>SUMIFS(Fluxo!$N:$N,Fluxo!$S:$S,"&gt;"&amp;EN$5,Fluxo!$S:$S,"&lt;="&amp;EO$5,Fluxo!$D:$D,$D53)</f>
        <v>0</v>
      </c>
      <c r="EP53" s="18">
        <f>SUMIFS(Fluxo!$N:$N,Fluxo!$S:$S,"&gt;"&amp;EO$5,Fluxo!$S:$S,"&lt;="&amp;EP$5,Fluxo!$D:$D,$D53)</f>
        <v>0</v>
      </c>
      <c r="EQ53" s="18">
        <f>SUMIFS(Fluxo!$N:$N,Fluxo!$S:$S,"&gt;"&amp;EP$5,Fluxo!$S:$S,"&lt;="&amp;EQ$5,Fluxo!$D:$D,$D53)</f>
        <v>0</v>
      </c>
      <c r="ER53" s="18">
        <f>SUMIFS(Fluxo!$N:$N,Fluxo!$S:$S,"&gt;"&amp;EQ$5,Fluxo!$S:$S,"&lt;="&amp;ER$5,Fluxo!$D:$D,$D53)</f>
        <v>0</v>
      </c>
      <c r="ES53" s="18">
        <f>SUMIFS(Fluxo!$N:$N,Fluxo!$S:$S,"&gt;"&amp;ER$5,Fluxo!$S:$S,"&lt;="&amp;ES$5,Fluxo!$D:$D,$D53)</f>
        <v>0</v>
      </c>
      <c r="ET53" s="18">
        <f>SUMIFS(Fluxo!$N:$N,Fluxo!$S:$S,"&gt;"&amp;ES$5,Fluxo!$S:$S,"&lt;="&amp;ET$5,Fluxo!$D:$D,$D53)</f>
        <v>0</v>
      </c>
      <c r="EU53" s="18">
        <f>SUMIFS(Fluxo!$N:$N,Fluxo!$S:$S,"&gt;"&amp;ET$5,Fluxo!$S:$S,"&lt;="&amp;EU$5,Fluxo!$D:$D,$D53)</f>
        <v>0</v>
      </c>
      <c r="EV53" s="18">
        <f>SUMIFS(Fluxo!$N:$N,Fluxo!$S:$S,"&gt;"&amp;EU$5,Fluxo!$S:$S,"&lt;="&amp;EV$5,Fluxo!$D:$D,$D53)</f>
        <v>0</v>
      </c>
      <c r="EW53" s="18">
        <f>SUMIFS(Fluxo!$N:$N,Fluxo!$S:$S,"&gt;"&amp;EV$5,Fluxo!$S:$S,"&lt;="&amp;EW$5,Fluxo!$D:$D,$D53)</f>
        <v>0</v>
      </c>
      <c r="EX53" s="18">
        <f>SUMIFS(Fluxo!$N:$N,Fluxo!$S:$S,"&gt;"&amp;EW$5,Fluxo!$S:$S,"&lt;="&amp;EX$5,Fluxo!$D:$D,$D53)</f>
        <v>0</v>
      </c>
      <c r="EY53" s="18">
        <f>SUMIFS(Fluxo!$N:$N,Fluxo!$S:$S,"&gt;"&amp;EX$5,Fluxo!$S:$S,"&lt;="&amp;EY$5,Fluxo!$D:$D,$D53)</f>
        <v>0</v>
      </c>
      <c r="EZ53" s="18">
        <f>SUMIFS(Fluxo!$N:$N,Fluxo!$S:$S,"&gt;"&amp;EY$5,Fluxo!$S:$S,"&lt;="&amp;EZ$5,Fluxo!$D:$D,$D53)</f>
        <v>0</v>
      </c>
      <c r="FA53" s="18">
        <f>SUMIFS(Fluxo!$N:$N,Fluxo!$S:$S,"&gt;"&amp;EZ$5,Fluxo!$S:$S,"&lt;="&amp;FA$5,Fluxo!$D:$D,$D53)</f>
        <v>0</v>
      </c>
      <c r="FB53" s="18">
        <f>SUMIFS(Fluxo!$N:$N,Fluxo!$S:$S,"&gt;"&amp;FA$5,Fluxo!$S:$S,"&lt;="&amp;FB$5,Fluxo!$D:$D,$D53)</f>
        <v>0</v>
      </c>
      <c r="FC53" s="18">
        <f>SUMIFS(Fluxo!$N:$N,Fluxo!$S:$S,"&gt;"&amp;FB$5,Fluxo!$S:$S,"&lt;="&amp;FC$5,Fluxo!$D:$D,$D53)</f>
        <v>0</v>
      </c>
      <c r="FD53" s="18">
        <f>SUMIFS(Fluxo!$N:$N,Fluxo!$S:$S,"&gt;"&amp;FC$5,Fluxo!$S:$S,"&lt;="&amp;FD$5,Fluxo!$D:$D,$D53)</f>
        <v>0</v>
      </c>
      <c r="FE53" s="18">
        <f>SUMIFS(Fluxo!$N:$N,Fluxo!$S:$S,"&gt;"&amp;FD$5,Fluxo!$S:$S,"&lt;="&amp;FE$5,Fluxo!$D:$D,$D53)</f>
        <v>0</v>
      </c>
      <c r="FF53" s="18">
        <f>SUMIFS(Fluxo!$N:$N,Fluxo!$S:$S,"&gt;"&amp;FE$5,Fluxo!$S:$S,"&lt;="&amp;FF$5,Fluxo!$D:$D,$D53)</f>
        <v>0</v>
      </c>
      <c r="FG53" s="18">
        <f>SUMIFS(Fluxo!$N:$N,Fluxo!$S:$S,"&gt;"&amp;FF$5,Fluxo!$S:$S,"&lt;="&amp;FG$5,Fluxo!$D:$D,$D53)</f>
        <v>0</v>
      </c>
      <c r="FH53" s="18">
        <f>SUMIFS(Fluxo!$N:$N,Fluxo!$S:$S,"&gt;"&amp;FG$5,Fluxo!$S:$S,"&lt;="&amp;FH$5,Fluxo!$D:$D,$D53)</f>
        <v>0</v>
      </c>
      <c r="FI53" s="18">
        <f>SUMIFS(Fluxo!$N:$N,Fluxo!$S:$S,"&gt;"&amp;FH$5,Fluxo!$S:$S,"&lt;="&amp;FI$5,Fluxo!$D:$D,$D53)</f>
        <v>0</v>
      </c>
      <c r="FJ53" s="18">
        <f>SUMIFS(Fluxo!$N:$N,Fluxo!$S:$S,"&gt;"&amp;FI$5,Fluxo!$S:$S,"&lt;="&amp;FJ$5,Fluxo!$D:$D,$D53)</f>
        <v>0</v>
      </c>
      <c r="FK53" s="18">
        <f>SUMIFS(Fluxo!$N:$N,Fluxo!$S:$S,"&gt;"&amp;FJ$5,Fluxo!$S:$S,"&lt;="&amp;FK$5,Fluxo!$D:$D,$D53)</f>
        <v>0</v>
      </c>
      <c r="FL53" s="18">
        <f>SUMIFS(Fluxo!$N:$N,Fluxo!$S:$S,"&gt;"&amp;FK$5,Fluxo!$S:$S,"&lt;="&amp;FL$5,Fluxo!$D:$D,$D53)</f>
        <v>0</v>
      </c>
      <c r="FM53" s="18">
        <f>SUMIFS(Fluxo!$N:$N,Fluxo!$S:$S,"&gt;"&amp;FL$5,Fluxo!$S:$S,"&lt;="&amp;FM$5,Fluxo!$D:$D,$D53)</f>
        <v>0</v>
      </c>
      <c r="FN53" s="18">
        <f>SUMIFS(Fluxo!$N:$N,Fluxo!$S:$S,"&gt;"&amp;FM$5,Fluxo!$S:$S,"&lt;="&amp;FN$5,Fluxo!$D:$D,$D53)</f>
        <v>0</v>
      </c>
      <c r="FO53" s="18">
        <f>SUMIFS(Fluxo!$N:$N,Fluxo!$S:$S,"&gt;"&amp;FN$5,Fluxo!$S:$S,"&lt;="&amp;FO$5,Fluxo!$D:$D,$D53)</f>
        <v>0</v>
      </c>
      <c r="FP53" s="18">
        <f>SUMIFS(Fluxo!$N:$N,Fluxo!$S:$S,"&gt;"&amp;FO$5,Fluxo!$S:$S,"&lt;="&amp;FP$5,Fluxo!$D:$D,$D53)</f>
        <v>0</v>
      </c>
      <c r="FQ53" s="18">
        <f>SUMIFS(Fluxo!$N:$N,Fluxo!$S:$S,"&gt;"&amp;FP$5,Fluxo!$S:$S,"&lt;="&amp;FQ$5,Fluxo!$D:$D,$D53)</f>
        <v>0</v>
      </c>
      <c r="FR53" s="18">
        <f>SUMIFS(Fluxo!$N:$N,Fluxo!$S:$S,"&gt;"&amp;FQ$5,Fluxo!$S:$S,"&lt;="&amp;FR$5,Fluxo!$D:$D,$D53)</f>
        <v>0</v>
      </c>
      <c r="FS53" s="18">
        <f>SUMIFS(Fluxo!$N:$N,Fluxo!$S:$S,"&gt;"&amp;FR$5,Fluxo!$S:$S,"&lt;="&amp;FS$5,Fluxo!$D:$D,$D53)</f>
        <v>0</v>
      </c>
      <c r="FT53" s="18">
        <f>SUMIFS(Fluxo!$N:$N,Fluxo!$S:$S,"&gt;"&amp;FS$5,Fluxo!$S:$S,"&lt;="&amp;FT$5,Fluxo!$D:$D,$D53)</f>
        <v>0</v>
      </c>
      <c r="FU53" s="18">
        <f>SUMIFS(Fluxo!$N:$N,Fluxo!$S:$S,"&gt;"&amp;FT$5,Fluxo!$S:$S,"&lt;="&amp;FU$5,Fluxo!$D:$D,$D53)</f>
        <v>0</v>
      </c>
      <c r="FV53" s="18">
        <f>SUMIFS(Fluxo!$N:$N,Fluxo!$S:$S,"&gt;"&amp;FU$5,Fluxo!$S:$S,"&lt;="&amp;FV$5,Fluxo!$D:$D,$D53)</f>
        <v>0</v>
      </c>
      <c r="FW53" s="18">
        <f>SUMIFS(Fluxo!$N:$N,Fluxo!$S:$S,"&gt;"&amp;FV$5,Fluxo!$S:$S,"&lt;="&amp;FW$5,Fluxo!$D:$D,$D53)</f>
        <v>0</v>
      </c>
      <c r="FX53" s="18">
        <f>SUMIFS(Fluxo!$N:$N,Fluxo!$S:$S,"&gt;"&amp;FW$5,Fluxo!$S:$S,"&lt;="&amp;FX$5,Fluxo!$D:$D,$D53)</f>
        <v>0</v>
      </c>
      <c r="FY53" s="18">
        <f>SUMIFS(Fluxo!$N:$N,Fluxo!$S:$S,"&gt;"&amp;FX$5,Fluxo!$S:$S,"&lt;="&amp;FY$5,Fluxo!$D:$D,$D53)</f>
        <v>0</v>
      </c>
      <c r="FZ53" s="18">
        <f>SUMIFS(Fluxo!$N:$N,Fluxo!$S:$S,"&gt;"&amp;FY$5,Fluxo!$S:$S,"&lt;="&amp;FZ$5,Fluxo!$D:$D,$D53)</f>
        <v>0</v>
      </c>
      <c r="GA53" s="18">
        <f>SUMIFS(Fluxo!$N:$N,Fluxo!$S:$S,"&gt;"&amp;FZ$5,Fluxo!$S:$S,"&lt;="&amp;GA$5,Fluxo!$D:$D,$D53)</f>
        <v>0</v>
      </c>
      <c r="GB53" s="18">
        <f>SUMIFS(Fluxo!$N:$N,Fluxo!$S:$S,"&gt;"&amp;GA$5,Fluxo!$S:$S,"&lt;="&amp;GB$5,Fluxo!$D:$D,$D53)</f>
        <v>0</v>
      </c>
      <c r="GC53" s="18">
        <f>SUMIFS(Fluxo!$N:$N,Fluxo!$S:$S,"&gt;"&amp;GB$5,Fluxo!$S:$S,"&lt;="&amp;GC$5,Fluxo!$D:$D,$D53)</f>
        <v>0</v>
      </c>
      <c r="GD53" s="18">
        <f>SUMIFS(Fluxo!$N:$N,Fluxo!$S:$S,"&gt;"&amp;GC$5,Fluxo!$S:$S,"&lt;="&amp;GD$5,Fluxo!$D:$D,$D53)</f>
        <v>0</v>
      </c>
      <c r="GE53" s="18">
        <f>SUMIFS(Fluxo!$N:$N,Fluxo!$S:$S,"&gt;"&amp;GD$5,Fluxo!$S:$S,"&lt;="&amp;GE$5,Fluxo!$D:$D,$D53)</f>
        <v>0</v>
      </c>
      <c r="GF53" s="18">
        <f>SUMIFS(Fluxo!$N:$N,Fluxo!$S:$S,"&gt;"&amp;GE$5,Fluxo!$S:$S,"&lt;="&amp;GF$5,Fluxo!$D:$D,$D53)</f>
        <v>0</v>
      </c>
      <c r="GG53" s="18">
        <f>SUMIFS(Fluxo!$N:$N,Fluxo!$S:$S,"&gt;"&amp;GF$5,Fluxo!$S:$S,"&lt;="&amp;GG$5,Fluxo!$D:$D,$D53)</f>
        <v>0</v>
      </c>
      <c r="GH53" s="18">
        <f>SUMIFS(Fluxo!$N:$N,Fluxo!$S:$S,"&gt;"&amp;GG$5,Fluxo!$S:$S,"&lt;="&amp;GH$5,Fluxo!$D:$D,$D53)</f>
        <v>0</v>
      </c>
      <c r="GI53" s="18">
        <f>SUMIFS(Fluxo!$N:$N,Fluxo!$S:$S,"&gt;"&amp;GH$5,Fluxo!$S:$S,"&lt;="&amp;GI$5,Fluxo!$D:$D,$D53)</f>
        <v>0</v>
      </c>
      <c r="GJ53" s="18">
        <f>SUMIFS(Fluxo!$N:$N,Fluxo!$S:$S,"&gt;"&amp;GI$5,Fluxo!$S:$S,"&lt;="&amp;GJ$5,Fluxo!$D:$D,$D53)</f>
        <v>0</v>
      </c>
      <c r="GK53" s="18">
        <f>SUMIFS(Fluxo!$N:$N,Fluxo!$S:$S,"&gt;"&amp;GJ$5,Fluxo!$S:$S,"&lt;="&amp;GK$5,Fluxo!$D:$D,$D53)</f>
        <v>0</v>
      </c>
      <c r="GL53" s="18">
        <f>SUMIFS(Fluxo!$N:$N,Fluxo!$S:$S,"&gt;"&amp;GK$5,Fluxo!$S:$S,"&lt;="&amp;GL$5,Fluxo!$D:$D,$D53)</f>
        <v>0</v>
      </c>
      <c r="GM53" s="18">
        <f>SUMIFS(Fluxo!$N:$N,Fluxo!$S:$S,"&gt;"&amp;GL$5,Fluxo!$S:$S,"&lt;="&amp;GM$5,Fluxo!$D:$D,$D53)</f>
        <v>0</v>
      </c>
      <c r="GN53" s="18">
        <f>SUMIFS(Fluxo!$N:$N,Fluxo!$S:$S,"&gt;"&amp;GM$5,Fluxo!$S:$S,"&lt;="&amp;GN$5,Fluxo!$D:$D,$D53)</f>
        <v>0</v>
      </c>
      <c r="GO53" s="18">
        <f>SUMIFS(Fluxo!$N:$N,Fluxo!$S:$S,"&gt;"&amp;GN$5,Fluxo!$S:$S,"&lt;="&amp;GO$5,Fluxo!$D:$D,$D53)</f>
        <v>0</v>
      </c>
      <c r="GP53" s="18">
        <f>SUMIFS(Fluxo!$N:$N,Fluxo!$S:$S,"&gt;"&amp;GO$5,Fluxo!$S:$S,"&lt;="&amp;GP$5,Fluxo!$D:$D,$D53)</f>
        <v>0</v>
      </c>
      <c r="GQ53" s="18">
        <f>SUMIFS(Fluxo!$N:$N,Fluxo!$S:$S,"&gt;"&amp;GP$5,Fluxo!$S:$S,"&lt;="&amp;GQ$5,Fluxo!$D:$D,$D53)</f>
        <v>0</v>
      </c>
      <c r="GR53" s="18">
        <f>SUMIFS(Fluxo!$N:$N,Fluxo!$S:$S,"&gt;"&amp;GQ$5,Fluxo!$S:$S,"&lt;="&amp;GR$5,Fluxo!$D:$D,$D53)</f>
        <v>0</v>
      </c>
      <c r="GS53" s="18">
        <f>SUMIFS(Fluxo!$N:$N,Fluxo!$S:$S,"&gt;"&amp;GR$5,Fluxo!$S:$S,"&lt;="&amp;GS$5,Fluxo!$D:$D,$D53)</f>
        <v>0</v>
      </c>
      <c r="GT53" s="18">
        <f>SUMIFS(Fluxo!$N:$N,Fluxo!$S:$S,"&gt;"&amp;GS$5,Fluxo!$S:$S,"&lt;="&amp;GT$5,Fluxo!$D:$D,$D53)</f>
        <v>0</v>
      </c>
      <c r="GU53" s="18">
        <f>SUMIFS(Fluxo!$N:$N,Fluxo!$S:$S,"&gt;"&amp;GT$5,Fluxo!$S:$S,"&lt;="&amp;GU$5,Fluxo!$D:$D,$D53)</f>
        <v>0</v>
      </c>
      <c r="GV53" s="18">
        <f>SUMIFS(Fluxo!$N:$N,Fluxo!$S:$S,"&gt;"&amp;GU$5,Fluxo!$S:$S,"&lt;="&amp;GV$5,Fluxo!$D:$D,$D53)</f>
        <v>0</v>
      </c>
      <c r="GW53" s="18">
        <f>SUMIFS(Fluxo!$N:$N,Fluxo!$S:$S,"&gt;"&amp;GV$5,Fluxo!$S:$S,"&lt;="&amp;GW$5,Fluxo!$D:$D,$D53)</f>
        <v>0</v>
      </c>
      <c r="GX53" s="18">
        <f>SUMIFS(Fluxo!$N:$N,Fluxo!$S:$S,"&gt;"&amp;GW$5,Fluxo!$S:$S,"&lt;="&amp;GX$5,Fluxo!$D:$D,$D53)</f>
        <v>0</v>
      </c>
      <c r="GY53" s="18">
        <f>SUMIFS(Fluxo!$N:$N,Fluxo!$S:$S,"&gt;"&amp;GX$5,Fluxo!$S:$S,"&lt;="&amp;GY$5,Fluxo!$D:$D,$D53)</f>
        <v>0</v>
      </c>
      <c r="GZ53" s="18">
        <f>SUMIFS(Fluxo!$N:$N,Fluxo!$S:$S,"&gt;"&amp;GY$5,Fluxo!$S:$S,"&lt;="&amp;GZ$5,Fluxo!$D:$D,$D53)</f>
        <v>0</v>
      </c>
      <c r="HA53" s="18">
        <f>SUMIFS(Fluxo!$N:$N,Fluxo!$S:$S,"&gt;"&amp;GZ$5,Fluxo!$S:$S,"&lt;="&amp;HA$5,Fluxo!$D:$D,$D53)</f>
        <v>0</v>
      </c>
      <c r="HB53" s="18">
        <f>SUMIFS(Fluxo!$N:$N,Fluxo!$S:$S,"&gt;"&amp;HA$5,Fluxo!$S:$S,"&lt;="&amp;HB$5,Fluxo!$D:$D,$D53)</f>
        <v>0</v>
      </c>
      <c r="HC53" s="18">
        <f>SUMIFS(Fluxo!$N:$N,Fluxo!$S:$S,"&gt;"&amp;HB$5,Fluxo!$S:$S,"&lt;="&amp;HC$5,Fluxo!$D:$D,$D53)</f>
        <v>0</v>
      </c>
      <c r="HD53" s="18">
        <f>SUMIFS(Fluxo!$N:$N,Fluxo!$S:$S,"&gt;"&amp;HC$5,Fluxo!$S:$S,"&lt;="&amp;HD$5,Fluxo!$D:$D,$D53)</f>
        <v>0</v>
      </c>
      <c r="HE53" s="18">
        <f>SUMIFS(Fluxo!$N:$N,Fluxo!$S:$S,"&gt;"&amp;HD$5,Fluxo!$S:$S,"&lt;="&amp;HE$5,Fluxo!$D:$D,$D53)</f>
        <v>0</v>
      </c>
      <c r="HF53" s="18">
        <f>SUMIFS(Fluxo!$N:$N,Fluxo!$S:$S,"&gt;"&amp;HE$5,Fluxo!$S:$S,"&lt;="&amp;HF$5,Fluxo!$D:$D,$D53)</f>
        <v>0</v>
      </c>
    </row>
    <row r="54" spans="1:214" s="16" customFormat="1">
      <c r="A54" s="20">
        <f t="shared" si="15"/>
        <v>44</v>
      </c>
      <c r="B54" s="140" t="str">
        <f>'Check Carteira'!C46</f>
        <v>E.1016.99.01.0124</v>
      </c>
      <c r="C54" s="19">
        <v>1</v>
      </c>
      <c r="D54" s="129" t="str">
        <f>'Check Carteira'!F46</f>
        <v>A-0124</v>
      </c>
      <c r="E54" s="21">
        <f>IFERROR(INDEX(Contratos!L:L,MATCH(D54,Contratos!R:R,0)),"")</f>
        <v>45404</v>
      </c>
      <c r="F54" s="139">
        <f>IFERROR(INDEX(Contratos!G:G,MATCH(D54,Contratos!R:R,0)),"")</f>
        <v>1082758</v>
      </c>
      <c r="G54" s="83" t="str">
        <f ca="1">IFERROR(XNPV(#REF!,OFFSET(J54,0,MATCH(EOMONTH(E54,0),$J$5:$HF$5,0)-1,1,COUNT($J$5:$HF$5)-MATCH(EOMONTH(E54,0),$J$5:$HF$5,0)+1),OFFSET($J$5,0,MATCH(EOMONTH(E54,0),$J$5:$HF$5,0)-1,1,COUNT($J$5:$HF$5)-MATCH(EOMONTH(E54,0),$J$5:$HF$5,0)+1)),"")</f>
        <v/>
      </c>
      <c r="H54" s="83">
        <f t="shared" si="16"/>
        <v>1118548.5300000003</v>
      </c>
      <c r="I54" s="18"/>
      <c r="J54" s="18">
        <f>SUMIFS(Fluxo!$N:$N,Fluxo!$S:$S,"&gt;"&amp;I$5,Fluxo!$S:$S,"&lt;="&amp;J$5,Fluxo!$D:$D,$D54)</f>
        <v>0</v>
      </c>
      <c r="K54" s="18">
        <f>SUMIFS(Fluxo!$N:$N,Fluxo!$S:$S,"&gt;"&amp;J$5,Fluxo!$S:$S,"&lt;="&amp;K$5,Fluxo!$D:$D,$D54)</f>
        <v>0</v>
      </c>
      <c r="L54" s="18">
        <f>SUMIFS(Fluxo!$N:$N,Fluxo!$S:$S,"&gt;"&amp;K$5,Fluxo!$S:$S,"&lt;="&amp;L$5,Fluxo!$D:$D,$D54)</f>
        <v>0</v>
      </c>
      <c r="M54" s="18">
        <f>SUMIFS(Fluxo!$N:$N,Fluxo!$S:$S,"&gt;"&amp;L$5,Fluxo!$S:$S,"&lt;="&amp;M$5,Fluxo!$D:$D,$D54)</f>
        <v>0</v>
      </c>
      <c r="N54" s="18">
        <f>SUMIFS(Fluxo!$N:$N,Fluxo!$S:$S,"&gt;"&amp;M$5,Fluxo!$S:$S,"&lt;="&amp;N$5,Fluxo!$D:$D,$D54)</f>
        <v>0</v>
      </c>
      <c r="O54" s="18">
        <f>SUMIFS(Fluxo!$N:$N,Fluxo!$S:$S,"&gt;"&amp;N$5,Fluxo!$S:$S,"&lt;="&amp;O$5,Fluxo!$D:$D,$D54)</f>
        <v>0</v>
      </c>
      <c r="P54" s="18">
        <f>SUMIFS(Fluxo!$N:$N,Fluxo!$S:$S,"&gt;"&amp;O$5,Fluxo!$S:$S,"&lt;="&amp;P$5,Fluxo!$D:$D,$D54)</f>
        <v>0</v>
      </c>
      <c r="Q54" s="18">
        <f>SUMIFS(Fluxo!$N:$N,Fluxo!$S:$S,"&gt;"&amp;P$5,Fluxo!$S:$S,"&lt;="&amp;Q$5,Fluxo!$D:$D,$D54)</f>
        <v>0</v>
      </c>
      <c r="R54" s="18">
        <f>SUMIFS(Fluxo!$N:$N,Fluxo!$S:$S,"&gt;"&amp;Q$5,Fluxo!$S:$S,"&lt;="&amp;R$5,Fluxo!$D:$D,$D54)</f>
        <v>0</v>
      </c>
      <c r="S54" s="18">
        <f>SUMIFS(Fluxo!$N:$N,Fluxo!$S:$S,"&gt;"&amp;R$5,Fluxo!$S:$S,"&lt;="&amp;S$5,Fluxo!$D:$D,$D54)</f>
        <v>0</v>
      </c>
      <c r="T54" s="18">
        <f>SUMIFS(Fluxo!$N:$N,Fluxo!$S:$S,"&gt;"&amp;S$5,Fluxo!$S:$S,"&lt;="&amp;T$5,Fluxo!$D:$D,$D54)</f>
        <v>0</v>
      </c>
      <c r="U54" s="18">
        <f>SUMIFS(Fluxo!$N:$N,Fluxo!$S:$S,"&gt;"&amp;T$5,Fluxo!$S:$S,"&lt;="&amp;U$5,Fluxo!$D:$D,$D54)</f>
        <v>0</v>
      </c>
      <c r="V54" s="18">
        <f>SUMIFS(Fluxo!$N:$N,Fluxo!$S:$S,"&gt;"&amp;U$5,Fluxo!$S:$S,"&lt;="&amp;V$5,Fluxo!$D:$D,$D54)</f>
        <v>150758</v>
      </c>
      <c r="W54" s="18">
        <f>SUMIFS(Fluxo!$N:$N,Fluxo!$S:$S,"&gt;"&amp;V$5,Fluxo!$S:$S,"&lt;="&amp;W$5,Fluxo!$D:$D,$D54)</f>
        <v>1002.79</v>
      </c>
      <c r="X54" s="18">
        <f>SUMIFS(Fluxo!$N:$N,Fluxo!$S:$S,"&gt;"&amp;W$5,Fluxo!$S:$S,"&lt;="&amp;X$5,Fluxo!$D:$D,$D54)</f>
        <v>1007.97</v>
      </c>
      <c r="Y54" s="18">
        <f>SUMIFS(Fluxo!$N:$N,Fluxo!$S:$S,"&gt;"&amp;X$5,Fluxo!$S:$S,"&lt;="&amp;Y$5,Fluxo!$D:$D,$D54)</f>
        <v>1016.66</v>
      </c>
      <c r="Z54" s="18">
        <f>SUMIFS(Fluxo!$N:$N,Fluxo!$S:$S,"&gt;"&amp;Y$5,Fluxo!$S:$S,"&lt;="&amp;Z$5,Fluxo!$D:$D,$D54)</f>
        <v>1023.92</v>
      </c>
      <c r="AA54" s="18">
        <f>SUMIFS(Fluxo!$N:$N,Fluxo!$S:$S,"&gt;"&amp;Z$5,Fluxo!$S:$S,"&lt;="&amp;AA$5,Fluxo!$D:$D,$D54)</f>
        <v>1031.33</v>
      </c>
      <c r="AB54" s="18">
        <f>SUMIFS(Fluxo!$N:$N,Fluxo!$S:$S,"&gt;"&amp;AA$5,Fluxo!$S:$S,"&lt;="&amp;AB$5,Fluxo!$D:$D,$D54)</f>
        <v>63349.71</v>
      </c>
      <c r="AC54" s="18">
        <f>SUMIFS(Fluxo!$N:$N,Fluxo!$S:$S,"&gt;"&amp;AB$5,Fluxo!$S:$S,"&lt;="&amp;AC$5,Fluxo!$D:$D,$D54)</f>
        <v>1038.52</v>
      </c>
      <c r="AD54" s="18">
        <f>SUMIFS(Fluxo!$N:$N,Fluxo!$S:$S,"&gt;"&amp;AC$5,Fluxo!$S:$S,"&lt;="&amp;AD$5,Fluxo!$D:$D,$D54)</f>
        <v>1038.52</v>
      </c>
      <c r="AE54" s="18">
        <f>SUMIFS(Fluxo!$N:$N,Fluxo!$S:$S,"&gt;"&amp;AD$5,Fluxo!$S:$S,"&lt;="&amp;AE$5,Fluxo!$D:$D,$D54)</f>
        <v>1038.52</v>
      </c>
      <c r="AF54" s="18">
        <f>SUMIFS(Fluxo!$N:$N,Fluxo!$S:$S,"&gt;"&amp;AE$5,Fluxo!$S:$S,"&lt;="&amp;AF$5,Fluxo!$D:$D,$D54)</f>
        <v>1038.52</v>
      </c>
      <c r="AG54" s="18">
        <f>SUMIFS(Fluxo!$N:$N,Fluxo!$S:$S,"&gt;"&amp;AF$5,Fluxo!$S:$S,"&lt;="&amp;AG$5,Fluxo!$D:$D,$D54)</f>
        <v>1038.52</v>
      </c>
      <c r="AH54" s="18">
        <f>SUMIFS(Fluxo!$N:$N,Fluxo!$S:$S,"&gt;"&amp;AG$5,Fluxo!$S:$S,"&lt;="&amp;AH$5,Fluxo!$D:$D,$D54)</f>
        <v>63349.71</v>
      </c>
      <c r="AI54" s="18">
        <f>SUMIFS(Fluxo!$N:$N,Fluxo!$S:$S,"&gt;"&amp;AH$5,Fluxo!$S:$S,"&lt;="&amp;AI$5,Fluxo!$D:$D,$D54)</f>
        <v>1038.52</v>
      </c>
      <c r="AJ54" s="18">
        <f>SUMIFS(Fluxo!$N:$N,Fluxo!$S:$S,"&gt;"&amp;AI$5,Fluxo!$S:$S,"&lt;="&amp;AJ$5,Fluxo!$D:$D,$D54)</f>
        <v>1038.52</v>
      </c>
      <c r="AK54" s="18">
        <f>SUMIFS(Fluxo!$N:$N,Fluxo!$S:$S,"&gt;"&amp;AJ$5,Fluxo!$S:$S,"&lt;="&amp;AK$5,Fluxo!$D:$D,$D54)</f>
        <v>1038.52</v>
      </c>
      <c r="AL54" s="18">
        <f>SUMIFS(Fluxo!$N:$N,Fluxo!$S:$S,"&gt;"&amp;AK$5,Fluxo!$S:$S,"&lt;="&amp;AL$5,Fluxo!$D:$D,$D54)</f>
        <v>1038.52</v>
      </c>
      <c r="AM54" s="18">
        <f>SUMIFS(Fluxo!$N:$N,Fluxo!$S:$S,"&gt;"&amp;AL$5,Fluxo!$S:$S,"&lt;="&amp;AM$5,Fluxo!$D:$D,$D54)</f>
        <v>1038.52</v>
      </c>
      <c r="AN54" s="18">
        <f>SUMIFS(Fluxo!$N:$N,Fluxo!$S:$S,"&gt;"&amp;AM$5,Fluxo!$S:$S,"&lt;="&amp;AN$5,Fluxo!$D:$D,$D54)</f>
        <v>63349.71</v>
      </c>
      <c r="AO54" s="18">
        <f>SUMIFS(Fluxo!$N:$N,Fluxo!$S:$S,"&gt;"&amp;AN$5,Fluxo!$S:$S,"&lt;="&amp;AO$5,Fluxo!$D:$D,$D54)</f>
        <v>1038.52</v>
      </c>
      <c r="AP54" s="18">
        <f>SUMIFS(Fluxo!$N:$N,Fluxo!$S:$S,"&gt;"&amp;AO$5,Fluxo!$S:$S,"&lt;="&amp;AP$5,Fluxo!$D:$D,$D54)</f>
        <v>1038.52</v>
      </c>
      <c r="AQ54" s="18">
        <f>SUMIFS(Fluxo!$N:$N,Fluxo!$S:$S,"&gt;"&amp;AP$5,Fluxo!$S:$S,"&lt;="&amp;AQ$5,Fluxo!$D:$D,$D54)</f>
        <v>1038.52</v>
      </c>
      <c r="AR54" s="18">
        <f>SUMIFS(Fluxo!$N:$N,Fluxo!$S:$S,"&gt;"&amp;AQ$5,Fluxo!$S:$S,"&lt;="&amp;AR$5,Fluxo!$D:$D,$D54)</f>
        <v>1038.52</v>
      </c>
      <c r="AS54" s="18">
        <f>SUMIFS(Fluxo!$N:$N,Fluxo!$S:$S,"&gt;"&amp;AR$5,Fluxo!$S:$S,"&lt;="&amp;AS$5,Fluxo!$D:$D,$D54)</f>
        <v>1038.52</v>
      </c>
      <c r="AT54" s="18">
        <f>SUMIFS(Fluxo!$N:$N,Fluxo!$S:$S,"&gt;"&amp;AS$5,Fluxo!$S:$S,"&lt;="&amp;AT$5,Fluxo!$D:$D,$D54)</f>
        <v>124622.38</v>
      </c>
      <c r="AU54" s="18">
        <f>SUMIFS(Fluxo!$N:$N,Fluxo!$S:$S,"&gt;"&amp;AT$5,Fluxo!$S:$S,"&lt;="&amp;AU$5,Fluxo!$D:$D,$D54)</f>
        <v>631835.43999999994</v>
      </c>
      <c r="AV54" s="18">
        <f>SUMIFS(Fluxo!$N:$N,Fluxo!$S:$S,"&gt;"&amp;AU$5,Fluxo!$S:$S,"&lt;="&amp;AV$5,Fluxo!$D:$D,$D54)</f>
        <v>0</v>
      </c>
      <c r="AW54" s="18">
        <f>SUMIFS(Fluxo!$N:$N,Fluxo!$S:$S,"&gt;"&amp;AV$5,Fluxo!$S:$S,"&lt;="&amp;AW$5,Fluxo!$D:$D,$D54)</f>
        <v>0</v>
      </c>
      <c r="AX54" s="18">
        <f>SUMIFS(Fluxo!$N:$N,Fluxo!$S:$S,"&gt;"&amp;AW$5,Fluxo!$S:$S,"&lt;="&amp;AX$5,Fluxo!$D:$D,$D54)</f>
        <v>623.11</v>
      </c>
      <c r="AY54" s="18">
        <f>SUMIFS(Fluxo!$N:$N,Fluxo!$S:$S,"&gt;"&amp;AX$5,Fluxo!$S:$S,"&lt;="&amp;AY$5,Fluxo!$D:$D,$D54)</f>
        <v>0</v>
      </c>
      <c r="AZ54" s="18">
        <f>SUMIFS(Fluxo!$N:$N,Fluxo!$S:$S,"&gt;"&amp;AY$5,Fluxo!$S:$S,"&lt;="&amp;AZ$5,Fluxo!$D:$D,$D54)</f>
        <v>0</v>
      </c>
      <c r="BA54" s="18">
        <f>SUMIFS(Fluxo!$N:$N,Fluxo!$S:$S,"&gt;"&amp;AZ$5,Fluxo!$S:$S,"&lt;="&amp;BA$5,Fluxo!$D:$D,$D54)</f>
        <v>0</v>
      </c>
      <c r="BB54" s="18">
        <f>SUMIFS(Fluxo!$N:$N,Fluxo!$S:$S,"&gt;"&amp;BA$5,Fluxo!$S:$S,"&lt;="&amp;BB$5,Fluxo!$D:$D,$D54)</f>
        <v>0</v>
      </c>
      <c r="BC54" s="18">
        <f>SUMIFS(Fluxo!$N:$N,Fluxo!$S:$S,"&gt;"&amp;BB$5,Fluxo!$S:$S,"&lt;="&amp;BC$5,Fluxo!$D:$D,$D54)</f>
        <v>0</v>
      </c>
      <c r="BD54" s="18">
        <f>SUMIFS(Fluxo!$N:$N,Fluxo!$S:$S,"&gt;"&amp;BC$5,Fluxo!$S:$S,"&lt;="&amp;BD$5,Fluxo!$D:$D,$D54)</f>
        <v>0</v>
      </c>
      <c r="BE54" s="18">
        <f>SUMIFS(Fluxo!$N:$N,Fluxo!$S:$S,"&gt;"&amp;BD$5,Fluxo!$S:$S,"&lt;="&amp;BE$5,Fluxo!$D:$D,$D54)</f>
        <v>0</v>
      </c>
      <c r="BF54" s="18">
        <f>SUMIFS(Fluxo!$N:$N,Fluxo!$S:$S,"&gt;"&amp;BE$5,Fluxo!$S:$S,"&lt;="&amp;BF$5,Fluxo!$D:$D,$D54)</f>
        <v>0</v>
      </c>
      <c r="BG54" s="18">
        <f>SUMIFS(Fluxo!$N:$N,Fluxo!$S:$S,"&gt;"&amp;BF$5,Fluxo!$S:$S,"&lt;="&amp;BG$5,Fluxo!$D:$D,$D54)</f>
        <v>0</v>
      </c>
      <c r="BH54" s="18">
        <f>SUMIFS(Fluxo!$N:$N,Fluxo!$S:$S,"&gt;"&amp;BG$5,Fluxo!$S:$S,"&lt;="&amp;BH$5,Fluxo!$D:$D,$D54)</f>
        <v>0</v>
      </c>
      <c r="BI54" s="18">
        <f>SUMIFS(Fluxo!$N:$N,Fluxo!$S:$S,"&gt;"&amp;BH$5,Fluxo!$S:$S,"&lt;="&amp;BI$5,Fluxo!$D:$D,$D54)</f>
        <v>0</v>
      </c>
      <c r="BJ54" s="18">
        <f>SUMIFS(Fluxo!$N:$N,Fluxo!$S:$S,"&gt;"&amp;BI$5,Fluxo!$S:$S,"&lt;="&amp;BJ$5,Fluxo!$D:$D,$D54)</f>
        <v>0</v>
      </c>
      <c r="BK54" s="18">
        <f>SUMIFS(Fluxo!$N:$N,Fluxo!$S:$S,"&gt;"&amp;BJ$5,Fluxo!$S:$S,"&lt;="&amp;BK$5,Fluxo!$D:$D,$D54)</f>
        <v>0</v>
      </c>
      <c r="BL54" s="18">
        <f>SUMIFS(Fluxo!$N:$N,Fluxo!$S:$S,"&gt;"&amp;BK$5,Fluxo!$S:$S,"&lt;="&amp;BL$5,Fluxo!$D:$D,$D54)</f>
        <v>0</v>
      </c>
      <c r="BM54" s="18">
        <f>SUMIFS(Fluxo!$N:$N,Fluxo!$S:$S,"&gt;"&amp;BL$5,Fluxo!$S:$S,"&lt;="&amp;BM$5,Fluxo!$D:$D,$D54)</f>
        <v>0</v>
      </c>
      <c r="BN54" s="18">
        <f>SUMIFS(Fluxo!$N:$N,Fluxo!$S:$S,"&gt;"&amp;BM$5,Fluxo!$S:$S,"&lt;="&amp;BN$5,Fluxo!$D:$D,$D54)</f>
        <v>0</v>
      </c>
      <c r="BO54" s="18">
        <f>SUMIFS(Fluxo!$N:$N,Fluxo!$S:$S,"&gt;"&amp;BN$5,Fluxo!$S:$S,"&lt;="&amp;BO$5,Fluxo!$D:$D,$D54)</f>
        <v>0</v>
      </c>
      <c r="BP54" s="18">
        <f>SUMIFS(Fluxo!$N:$N,Fluxo!$S:$S,"&gt;"&amp;BO$5,Fluxo!$S:$S,"&lt;="&amp;BP$5,Fluxo!$D:$D,$D54)</f>
        <v>0</v>
      </c>
      <c r="BQ54" s="18">
        <f>SUMIFS(Fluxo!$N:$N,Fluxo!$S:$S,"&gt;"&amp;BP$5,Fluxo!$S:$S,"&lt;="&amp;BQ$5,Fluxo!$D:$D,$D54)</f>
        <v>0</v>
      </c>
      <c r="BR54" s="18">
        <f>SUMIFS(Fluxo!$N:$N,Fluxo!$S:$S,"&gt;"&amp;BQ$5,Fluxo!$S:$S,"&lt;="&amp;BR$5,Fluxo!$D:$D,$D54)</f>
        <v>0</v>
      </c>
      <c r="BS54" s="18">
        <f>SUMIFS(Fluxo!$N:$N,Fluxo!$S:$S,"&gt;"&amp;BR$5,Fluxo!$S:$S,"&lt;="&amp;BS$5,Fluxo!$D:$D,$D54)</f>
        <v>0</v>
      </c>
      <c r="BT54" s="18">
        <f>SUMIFS(Fluxo!$N:$N,Fluxo!$S:$S,"&gt;"&amp;BS$5,Fluxo!$S:$S,"&lt;="&amp;BT$5,Fluxo!$D:$D,$D54)</f>
        <v>0</v>
      </c>
      <c r="BU54" s="18">
        <f>SUMIFS(Fluxo!$N:$N,Fluxo!$S:$S,"&gt;"&amp;BT$5,Fluxo!$S:$S,"&lt;="&amp;BU$5,Fluxo!$D:$D,$D54)</f>
        <v>0</v>
      </c>
      <c r="BV54" s="18">
        <f>SUMIFS(Fluxo!$N:$N,Fluxo!$S:$S,"&gt;"&amp;BU$5,Fluxo!$S:$S,"&lt;="&amp;BV$5,Fluxo!$D:$D,$D54)</f>
        <v>0</v>
      </c>
      <c r="BW54" s="18">
        <f>SUMIFS(Fluxo!$N:$N,Fluxo!$S:$S,"&gt;"&amp;BV$5,Fluxo!$S:$S,"&lt;="&amp;BW$5,Fluxo!$D:$D,$D54)</f>
        <v>0</v>
      </c>
      <c r="BX54" s="18">
        <f>SUMIFS(Fluxo!$N:$N,Fluxo!$S:$S,"&gt;"&amp;BW$5,Fluxo!$S:$S,"&lt;="&amp;BX$5,Fluxo!$D:$D,$D54)</f>
        <v>0</v>
      </c>
      <c r="BY54" s="18">
        <f>SUMIFS(Fluxo!$N:$N,Fluxo!$S:$S,"&gt;"&amp;BX$5,Fluxo!$S:$S,"&lt;="&amp;BY$5,Fluxo!$D:$D,$D54)</f>
        <v>0</v>
      </c>
      <c r="BZ54" s="18">
        <f>SUMIFS(Fluxo!$N:$N,Fluxo!$S:$S,"&gt;"&amp;BY$5,Fluxo!$S:$S,"&lt;="&amp;BZ$5,Fluxo!$D:$D,$D54)</f>
        <v>0</v>
      </c>
      <c r="CA54" s="18">
        <f>SUMIFS(Fluxo!$N:$N,Fluxo!$S:$S,"&gt;"&amp;BZ$5,Fluxo!$S:$S,"&lt;="&amp;CA$5,Fluxo!$D:$D,$D54)</f>
        <v>0</v>
      </c>
      <c r="CB54" s="18">
        <f>SUMIFS(Fluxo!$N:$N,Fluxo!$S:$S,"&gt;"&amp;CA$5,Fluxo!$S:$S,"&lt;="&amp;CB$5,Fluxo!$D:$D,$D54)</f>
        <v>0</v>
      </c>
      <c r="CC54" s="18">
        <f>SUMIFS(Fluxo!$N:$N,Fluxo!$S:$S,"&gt;"&amp;CB$5,Fluxo!$S:$S,"&lt;="&amp;CC$5,Fluxo!$D:$D,$D54)</f>
        <v>0</v>
      </c>
      <c r="CD54" s="18">
        <f>SUMIFS(Fluxo!$N:$N,Fluxo!$S:$S,"&gt;"&amp;CC$5,Fluxo!$S:$S,"&lt;="&amp;CD$5,Fluxo!$D:$D,$D54)</f>
        <v>0</v>
      </c>
      <c r="CE54" s="18">
        <f>SUMIFS(Fluxo!$N:$N,Fluxo!$S:$S,"&gt;"&amp;CD$5,Fluxo!$S:$S,"&lt;="&amp;CE$5,Fluxo!$D:$D,$D54)</f>
        <v>0</v>
      </c>
      <c r="CF54" s="18">
        <f>SUMIFS(Fluxo!$N:$N,Fluxo!$S:$S,"&gt;"&amp;CE$5,Fluxo!$S:$S,"&lt;="&amp;CF$5,Fluxo!$D:$D,$D54)</f>
        <v>0</v>
      </c>
      <c r="CG54" s="18">
        <f>SUMIFS(Fluxo!$N:$N,Fluxo!$S:$S,"&gt;"&amp;CF$5,Fluxo!$S:$S,"&lt;="&amp;CG$5,Fluxo!$D:$D,$D54)</f>
        <v>0</v>
      </c>
      <c r="CH54" s="18">
        <f>SUMIFS(Fluxo!$N:$N,Fluxo!$S:$S,"&gt;"&amp;CG$5,Fluxo!$S:$S,"&lt;="&amp;CH$5,Fluxo!$D:$D,$D54)</f>
        <v>0</v>
      </c>
      <c r="CI54" s="18">
        <f>SUMIFS(Fluxo!$N:$N,Fluxo!$S:$S,"&gt;"&amp;CH$5,Fluxo!$S:$S,"&lt;="&amp;CI$5,Fluxo!$D:$D,$D54)</f>
        <v>0</v>
      </c>
      <c r="CJ54" s="18">
        <f>SUMIFS(Fluxo!$N:$N,Fluxo!$S:$S,"&gt;"&amp;CI$5,Fluxo!$S:$S,"&lt;="&amp;CJ$5,Fluxo!$D:$D,$D54)</f>
        <v>0</v>
      </c>
      <c r="CK54" s="18">
        <f>SUMIFS(Fluxo!$N:$N,Fluxo!$S:$S,"&gt;"&amp;CJ$5,Fluxo!$S:$S,"&lt;="&amp;CK$5,Fluxo!$D:$D,$D54)</f>
        <v>0</v>
      </c>
      <c r="CL54" s="18">
        <f>SUMIFS(Fluxo!$N:$N,Fluxo!$S:$S,"&gt;"&amp;CK$5,Fluxo!$S:$S,"&lt;="&amp;CL$5,Fluxo!$D:$D,$D54)</f>
        <v>0</v>
      </c>
      <c r="CM54" s="18">
        <f>SUMIFS(Fluxo!$N:$N,Fluxo!$S:$S,"&gt;"&amp;CL$5,Fluxo!$S:$S,"&lt;="&amp;CM$5,Fluxo!$D:$D,$D54)</f>
        <v>0</v>
      </c>
      <c r="CN54" s="18">
        <f>SUMIFS(Fluxo!$N:$N,Fluxo!$S:$S,"&gt;"&amp;CM$5,Fluxo!$S:$S,"&lt;="&amp;CN$5,Fluxo!$D:$D,$D54)</f>
        <v>0</v>
      </c>
      <c r="CO54" s="18">
        <f>SUMIFS(Fluxo!$N:$N,Fluxo!$S:$S,"&gt;"&amp;CN$5,Fluxo!$S:$S,"&lt;="&amp;CO$5,Fluxo!$D:$D,$D54)</f>
        <v>0</v>
      </c>
      <c r="CP54" s="18">
        <f>SUMIFS(Fluxo!$N:$N,Fluxo!$S:$S,"&gt;"&amp;CO$5,Fluxo!$S:$S,"&lt;="&amp;CP$5,Fluxo!$D:$D,$D54)</f>
        <v>0</v>
      </c>
      <c r="CQ54" s="18">
        <f>SUMIFS(Fluxo!$N:$N,Fluxo!$S:$S,"&gt;"&amp;CP$5,Fluxo!$S:$S,"&lt;="&amp;CQ$5,Fluxo!$D:$D,$D54)</f>
        <v>0</v>
      </c>
      <c r="CR54" s="18">
        <f>SUMIFS(Fluxo!$N:$N,Fluxo!$S:$S,"&gt;"&amp;CQ$5,Fluxo!$S:$S,"&lt;="&amp;CR$5,Fluxo!$D:$D,$D54)</f>
        <v>0</v>
      </c>
      <c r="CS54" s="18">
        <f>SUMIFS(Fluxo!$N:$N,Fluxo!$S:$S,"&gt;"&amp;CR$5,Fluxo!$S:$S,"&lt;="&amp;CS$5,Fluxo!$D:$D,$D54)</f>
        <v>0</v>
      </c>
      <c r="CT54" s="18">
        <f>SUMIFS(Fluxo!$N:$N,Fluxo!$S:$S,"&gt;"&amp;CS$5,Fluxo!$S:$S,"&lt;="&amp;CT$5,Fluxo!$D:$D,$D54)</f>
        <v>0</v>
      </c>
      <c r="CU54" s="18">
        <f>SUMIFS(Fluxo!$N:$N,Fluxo!$S:$S,"&gt;"&amp;CT$5,Fluxo!$S:$S,"&lt;="&amp;CU$5,Fluxo!$D:$D,$D54)</f>
        <v>0</v>
      </c>
      <c r="CV54" s="18">
        <f>SUMIFS(Fluxo!$N:$N,Fluxo!$S:$S,"&gt;"&amp;CU$5,Fluxo!$S:$S,"&lt;="&amp;CV$5,Fluxo!$D:$D,$D54)</f>
        <v>0</v>
      </c>
      <c r="CW54" s="18">
        <f>SUMIFS(Fluxo!$N:$N,Fluxo!$S:$S,"&gt;"&amp;CV$5,Fluxo!$S:$S,"&lt;="&amp;CW$5,Fluxo!$D:$D,$D54)</f>
        <v>0</v>
      </c>
      <c r="CX54" s="18">
        <f>SUMIFS(Fluxo!$N:$N,Fluxo!$S:$S,"&gt;"&amp;CW$5,Fluxo!$S:$S,"&lt;="&amp;CX$5,Fluxo!$D:$D,$D54)</f>
        <v>0</v>
      </c>
      <c r="CY54" s="18">
        <f>SUMIFS(Fluxo!$N:$N,Fluxo!$S:$S,"&gt;"&amp;CX$5,Fluxo!$S:$S,"&lt;="&amp;CY$5,Fluxo!$D:$D,$D54)</f>
        <v>0</v>
      </c>
      <c r="CZ54" s="18">
        <f>SUMIFS(Fluxo!$N:$N,Fluxo!$S:$S,"&gt;"&amp;CY$5,Fluxo!$S:$S,"&lt;="&amp;CZ$5,Fluxo!$D:$D,$D54)</f>
        <v>0</v>
      </c>
      <c r="DA54" s="18">
        <f>SUMIFS(Fluxo!$N:$N,Fluxo!$S:$S,"&gt;"&amp;CZ$5,Fluxo!$S:$S,"&lt;="&amp;DA$5,Fluxo!$D:$D,$D54)</f>
        <v>0</v>
      </c>
      <c r="DB54" s="18">
        <f>SUMIFS(Fluxo!$N:$N,Fluxo!$S:$S,"&gt;"&amp;DA$5,Fluxo!$S:$S,"&lt;="&amp;DB$5,Fluxo!$D:$D,$D54)</f>
        <v>0</v>
      </c>
      <c r="DC54" s="18">
        <f>SUMIFS(Fluxo!$N:$N,Fluxo!$S:$S,"&gt;"&amp;DB$5,Fluxo!$S:$S,"&lt;="&amp;DC$5,Fluxo!$D:$D,$D54)</f>
        <v>0</v>
      </c>
      <c r="DD54" s="18">
        <f>SUMIFS(Fluxo!$N:$N,Fluxo!$S:$S,"&gt;"&amp;DC$5,Fluxo!$S:$S,"&lt;="&amp;DD$5,Fluxo!$D:$D,$D54)</f>
        <v>0</v>
      </c>
      <c r="DE54" s="18">
        <f>SUMIFS(Fluxo!$N:$N,Fluxo!$S:$S,"&gt;"&amp;DD$5,Fluxo!$S:$S,"&lt;="&amp;DE$5,Fluxo!$D:$D,$D54)</f>
        <v>0</v>
      </c>
      <c r="DF54" s="18">
        <f>SUMIFS(Fluxo!$N:$N,Fluxo!$S:$S,"&gt;"&amp;DE$5,Fluxo!$S:$S,"&lt;="&amp;DF$5,Fluxo!$D:$D,$D54)</f>
        <v>0</v>
      </c>
      <c r="DG54" s="18">
        <f>SUMIFS(Fluxo!$N:$N,Fluxo!$S:$S,"&gt;"&amp;DF$5,Fluxo!$S:$S,"&lt;="&amp;DG$5,Fluxo!$D:$D,$D54)</f>
        <v>0</v>
      </c>
      <c r="DH54" s="18">
        <f>SUMIFS(Fluxo!$N:$N,Fluxo!$S:$S,"&gt;"&amp;DG$5,Fluxo!$S:$S,"&lt;="&amp;DH$5,Fluxo!$D:$D,$D54)</f>
        <v>0</v>
      </c>
      <c r="DI54" s="18">
        <f>SUMIFS(Fluxo!$N:$N,Fluxo!$S:$S,"&gt;"&amp;DH$5,Fluxo!$S:$S,"&lt;="&amp;DI$5,Fluxo!$D:$D,$D54)</f>
        <v>0</v>
      </c>
      <c r="DJ54" s="18">
        <f>SUMIFS(Fluxo!$N:$N,Fluxo!$S:$S,"&gt;"&amp;DI$5,Fluxo!$S:$S,"&lt;="&amp;DJ$5,Fluxo!$D:$D,$D54)</f>
        <v>0</v>
      </c>
      <c r="DK54" s="18">
        <f>SUMIFS(Fluxo!$N:$N,Fluxo!$S:$S,"&gt;"&amp;DJ$5,Fluxo!$S:$S,"&lt;="&amp;DK$5,Fluxo!$D:$D,$D54)</f>
        <v>0</v>
      </c>
      <c r="DL54" s="18">
        <f>SUMIFS(Fluxo!$N:$N,Fluxo!$S:$S,"&gt;"&amp;DK$5,Fluxo!$S:$S,"&lt;="&amp;DL$5,Fluxo!$D:$D,$D54)</f>
        <v>0</v>
      </c>
      <c r="DM54" s="18">
        <f>SUMIFS(Fluxo!$N:$N,Fluxo!$S:$S,"&gt;"&amp;DL$5,Fluxo!$S:$S,"&lt;="&amp;DM$5,Fluxo!$D:$D,$D54)</f>
        <v>0</v>
      </c>
      <c r="DN54" s="18">
        <f>SUMIFS(Fluxo!$N:$N,Fluxo!$S:$S,"&gt;"&amp;DM$5,Fluxo!$S:$S,"&lt;="&amp;DN$5,Fluxo!$D:$D,$D54)</f>
        <v>0</v>
      </c>
      <c r="DO54" s="18">
        <f>SUMIFS(Fluxo!$N:$N,Fluxo!$S:$S,"&gt;"&amp;DN$5,Fluxo!$S:$S,"&lt;="&amp;DO$5,Fluxo!$D:$D,$D54)</f>
        <v>0</v>
      </c>
      <c r="DP54" s="18">
        <f>SUMIFS(Fluxo!$N:$N,Fluxo!$S:$S,"&gt;"&amp;DO$5,Fluxo!$S:$S,"&lt;="&amp;DP$5,Fluxo!$D:$D,$D54)</f>
        <v>0</v>
      </c>
      <c r="DQ54" s="18">
        <f>SUMIFS(Fluxo!$N:$N,Fluxo!$S:$S,"&gt;"&amp;DP$5,Fluxo!$S:$S,"&lt;="&amp;DQ$5,Fluxo!$D:$D,$D54)</f>
        <v>0</v>
      </c>
      <c r="DR54" s="18">
        <f>SUMIFS(Fluxo!$N:$N,Fluxo!$S:$S,"&gt;"&amp;DQ$5,Fluxo!$S:$S,"&lt;="&amp;DR$5,Fluxo!$D:$D,$D54)</f>
        <v>0</v>
      </c>
      <c r="DS54" s="18">
        <f>SUMIFS(Fluxo!$N:$N,Fluxo!$S:$S,"&gt;"&amp;DR$5,Fluxo!$S:$S,"&lt;="&amp;DS$5,Fluxo!$D:$D,$D54)</f>
        <v>0</v>
      </c>
      <c r="DT54" s="18">
        <f>SUMIFS(Fluxo!$N:$N,Fluxo!$S:$S,"&gt;"&amp;DS$5,Fluxo!$S:$S,"&lt;="&amp;DT$5,Fluxo!$D:$D,$D54)</f>
        <v>0</v>
      </c>
      <c r="DU54" s="18">
        <f>SUMIFS(Fluxo!$N:$N,Fluxo!$S:$S,"&gt;"&amp;DT$5,Fluxo!$S:$S,"&lt;="&amp;DU$5,Fluxo!$D:$D,$D54)</f>
        <v>0</v>
      </c>
      <c r="DV54" s="18">
        <f>SUMIFS(Fluxo!$N:$N,Fluxo!$S:$S,"&gt;"&amp;DU$5,Fluxo!$S:$S,"&lt;="&amp;DV$5,Fluxo!$D:$D,$D54)</f>
        <v>0</v>
      </c>
      <c r="DW54" s="18">
        <f>SUMIFS(Fluxo!$N:$N,Fluxo!$S:$S,"&gt;"&amp;DV$5,Fluxo!$S:$S,"&lt;="&amp;DW$5,Fluxo!$D:$D,$D54)</f>
        <v>0</v>
      </c>
      <c r="DX54" s="18">
        <f>SUMIFS(Fluxo!$N:$N,Fluxo!$S:$S,"&gt;"&amp;DW$5,Fluxo!$S:$S,"&lt;="&amp;DX$5,Fluxo!$D:$D,$D54)</f>
        <v>0</v>
      </c>
      <c r="DY54" s="18">
        <f>SUMIFS(Fluxo!$N:$N,Fluxo!$S:$S,"&gt;"&amp;DX$5,Fluxo!$S:$S,"&lt;="&amp;DY$5,Fluxo!$D:$D,$D54)</f>
        <v>0</v>
      </c>
      <c r="DZ54" s="18">
        <f>SUMIFS(Fluxo!$N:$N,Fluxo!$S:$S,"&gt;"&amp;DY$5,Fluxo!$S:$S,"&lt;="&amp;DZ$5,Fluxo!$D:$D,$D54)</f>
        <v>0</v>
      </c>
      <c r="EA54" s="18">
        <f>SUMIFS(Fluxo!$N:$N,Fluxo!$S:$S,"&gt;"&amp;DZ$5,Fluxo!$S:$S,"&lt;="&amp;EA$5,Fluxo!$D:$D,$D54)</f>
        <v>0</v>
      </c>
      <c r="EB54" s="18">
        <f>SUMIFS(Fluxo!$N:$N,Fluxo!$S:$S,"&gt;"&amp;EA$5,Fluxo!$S:$S,"&lt;="&amp;EB$5,Fluxo!$D:$D,$D54)</f>
        <v>0</v>
      </c>
      <c r="EC54" s="18">
        <f>SUMIFS(Fluxo!$N:$N,Fluxo!$S:$S,"&gt;"&amp;EB$5,Fluxo!$S:$S,"&lt;="&amp;EC$5,Fluxo!$D:$D,$D54)</f>
        <v>0</v>
      </c>
      <c r="ED54" s="18">
        <f>SUMIFS(Fluxo!$N:$N,Fluxo!$S:$S,"&gt;"&amp;EC$5,Fluxo!$S:$S,"&lt;="&amp;ED$5,Fluxo!$D:$D,$D54)</f>
        <v>0</v>
      </c>
      <c r="EE54" s="18">
        <f>SUMIFS(Fluxo!$N:$N,Fluxo!$S:$S,"&gt;"&amp;ED$5,Fluxo!$S:$S,"&lt;="&amp;EE$5,Fluxo!$D:$D,$D54)</f>
        <v>0</v>
      </c>
      <c r="EF54" s="18">
        <f>SUMIFS(Fluxo!$N:$N,Fluxo!$S:$S,"&gt;"&amp;EE$5,Fluxo!$S:$S,"&lt;="&amp;EF$5,Fluxo!$D:$D,$D54)</f>
        <v>0</v>
      </c>
      <c r="EG54" s="18">
        <f>SUMIFS(Fluxo!$N:$N,Fluxo!$S:$S,"&gt;"&amp;EF$5,Fluxo!$S:$S,"&lt;="&amp;EG$5,Fluxo!$D:$D,$D54)</f>
        <v>0</v>
      </c>
      <c r="EH54" s="18">
        <f>SUMIFS(Fluxo!$N:$N,Fluxo!$S:$S,"&gt;"&amp;EG$5,Fluxo!$S:$S,"&lt;="&amp;EH$5,Fluxo!$D:$D,$D54)</f>
        <v>0</v>
      </c>
      <c r="EI54" s="18">
        <f>SUMIFS(Fluxo!$N:$N,Fluxo!$S:$S,"&gt;"&amp;EH$5,Fluxo!$S:$S,"&lt;="&amp;EI$5,Fluxo!$D:$D,$D54)</f>
        <v>0</v>
      </c>
      <c r="EJ54" s="18">
        <f>SUMIFS(Fluxo!$N:$N,Fluxo!$S:$S,"&gt;"&amp;EI$5,Fluxo!$S:$S,"&lt;="&amp;EJ$5,Fluxo!$D:$D,$D54)</f>
        <v>0</v>
      </c>
      <c r="EK54" s="18">
        <f>SUMIFS(Fluxo!$N:$N,Fluxo!$S:$S,"&gt;"&amp;EJ$5,Fluxo!$S:$S,"&lt;="&amp;EK$5,Fluxo!$D:$D,$D54)</f>
        <v>0</v>
      </c>
      <c r="EL54" s="18">
        <f>SUMIFS(Fluxo!$N:$N,Fluxo!$S:$S,"&gt;"&amp;EK$5,Fluxo!$S:$S,"&lt;="&amp;EL$5,Fluxo!$D:$D,$D54)</f>
        <v>0</v>
      </c>
      <c r="EM54" s="18">
        <f>SUMIFS(Fluxo!$N:$N,Fluxo!$S:$S,"&gt;"&amp;EL$5,Fluxo!$S:$S,"&lt;="&amp;EM$5,Fluxo!$D:$D,$D54)</f>
        <v>0</v>
      </c>
      <c r="EN54" s="18">
        <f>SUMIFS(Fluxo!$N:$N,Fluxo!$S:$S,"&gt;"&amp;EM$5,Fluxo!$S:$S,"&lt;="&amp;EN$5,Fluxo!$D:$D,$D54)</f>
        <v>0</v>
      </c>
      <c r="EO54" s="18">
        <f>SUMIFS(Fluxo!$N:$N,Fluxo!$S:$S,"&gt;"&amp;EN$5,Fluxo!$S:$S,"&lt;="&amp;EO$5,Fluxo!$D:$D,$D54)</f>
        <v>0</v>
      </c>
      <c r="EP54" s="18">
        <f>SUMIFS(Fluxo!$N:$N,Fluxo!$S:$S,"&gt;"&amp;EO$5,Fluxo!$S:$S,"&lt;="&amp;EP$5,Fluxo!$D:$D,$D54)</f>
        <v>0</v>
      </c>
      <c r="EQ54" s="18">
        <f>SUMIFS(Fluxo!$N:$N,Fluxo!$S:$S,"&gt;"&amp;EP$5,Fluxo!$S:$S,"&lt;="&amp;EQ$5,Fluxo!$D:$D,$D54)</f>
        <v>0</v>
      </c>
      <c r="ER54" s="18">
        <f>SUMIFS(Fluxo!$N:$N,Fluxo!$S:$S,"&gt;"&amp;EQ$5,Fluxo!$S:$S,"&lt;="&amp;ER$5,Fluxo!$D:$D,$D54)</f>
        <v>0</v>
      </c>
      <c r="ES54" s="18">
        <f>SUMIFS(Fluxo!$N:$N,Fluxo!$S:$S,"&gt;"&amp;ER$5,Fluxo!$S:$S,"&lt;="&amp;ES$5,Fluxo!$D:$D,$D54)</f>
        <v>0</v>
      </c>
      <c r="ET54" s="18">
        <f>SUMIFS(Fluxo!$N:$N,Fluxo!$S:$S,"&gt;"&amp;ES$5,Fluxo!$S:$S,"&lt;="&amp;ET$5,Fluxo!$D:$D,$D54)</f>
        <v>0</v>
      </c>
      <c r="EU54" s="18">
        <f>SUMIFS(Fluxo!$N:$N,Fluxo!$S:$S,"&gt;"&amp;ET$5,Fluxo!$S:$S,"&lt;="&amp;EU$5,Fluxo!$D:$D,$D54)</f>
        <v>0</v>
      </c>
      <c r="EV54" s="18">
        <f>SUMIFS(Fluxo!$N:$N,Fluxo!$S:$S,"&gt;"&amp;EU$5,Fluxo!$S:$S,"&lt;="&amp;EV$5,Fluxo!$D:$D,$D54)</f>
        <v>0</v>
      </c>
      <c r="EW54" s="18">
        <f>SUMIFS(Fluxo!$N:$N,Fluxo!$S:$S,"&gt;"&amp;EV$5,Fluxo!$S:$S,"&lt;="&amp;EW$5,Fluxo!$D:$D,$D54)</f>
        <v>0</v>
      </c>
      <c r="EX54" s="18">
        <f>SUMIFS(Fluxo!$N:$N,Fluxo!$S:$S,"&gt;"&amp;EW$5,Fluxo!$S:$S,"&lt;="&amp;EX$5,Fluxo!$D:$D,$D54)</f>
        <v>0</v>
      </c>
      <c r="EY54" s="18">
        <f>SUMIFS(Fluxo!$N:$N,Fluxo!$S:$S,"&gt;"&amp;EX$5,Fluxo!$S:$S,"&lt;="&amp;EY$5,Fluxo!$D:$D,$D54)</f>
        <v>0</v>
      </c>
      <c r="EZ54" s="18">
        <f>SUMIFS(Fluxo!$N:$N,Fluxo!$S:$S,"&gt;"&amp;EY$5,Fluxo!$S:$S,"&lt;="&amp;EZ$5,Fluxo!$D:$D,$D54)</f>
        <v>0</v>
      </c>
      <c r="FA54" s="18">
        <f>SUMIFS(Fluxo!$N:$N,Fluxo!$S:$S,"&gt;"&amp;EZ$5,Fluxo!$S:$S,"&lt;="&amp;FA$5,Fluxo!$D:$D,$D54)</f>
        <v>0</v>
      </c>
      <c r="FB54" s="18">
        <f>SUMIFS(Fluxo!$N:$N,Fluxo!$S:$S,"&gt;"&amp;FA$5,Fluxo!$S:$S,"&lt;="&amp;FB$5,Fluxo!$D:$D,$D54)</f>
        <v>0</v>
      </c>
      <c r="FC54" s="18">
        <f>SUMIFS(Fluxo!$N:$N,Fluxo!$S:$S,"&gt;"&amp;FB$5,Fluxo!$S:$S,"&lt;="&amp;FC$5,Fluxo!$D:$D,$D54)</f>
        <v>0</v>
      </c>
      <c r="FD54" s="18">
        <f>SUMIFS(Fluxo!$N:$N,Fluxo!$S:$S,"&gt;"&amp;FC$5,Fluxo!$S:$S,"&lt;="&amp;FD$5,Fluxo!$D:$D,$D54)</f>
        <v>0</v>
      </c>
      <c r="FE54" s="18">
        <f>SUMIFS(Fluxo!$N:$N,Fluxo!$S:$S,"&gt;"&amp;FD$5,Fluxo!$S:$S,"&lt;="&amp;FE$5,Fluxo!$D:$D,$D54)</f>
        <v>0</v>
      </c>
      <c r="FF54" s="18">
        <f>SUMIFS(Fluxo!$N:$N,Fluxo!$S:$S,"&gt;"&amp;FE$5,Fluxo!$S:$S,"&lt;="&amp;FF$5,Fluxo!$D:$D,$D54)</f>
        <v>0</v>
      </c>
      <c r="FG54" s="18">
        <f>SUMIFS(Fluxo!$N:$N,Fluxo!$S:$S,"&gt;"&amp;FF$5,Fluxo!$S:$S,"&lt;="&amp;FG$5,Fluxo!$D:$D,$D54)</f>
        <v>0</v>
      </c>
      <c r="FH54" s="18">
        <f>SUMIFS(Fluxo!$N:$N,Fluxo!$S:$S,"&gt;"&amp;FG$5,Fluxo!$S:$S,"&lt;="&amp;FH$5,Fluxo!$D:$D,$D54)</f>
        <v>0</v>
      </c>
      <c r="FI54" s="18">
        <f>SUMIFS(Fluxo!$N:$N,Fluxo!$S:$S,"&gt;"&amp;FH$5,Fluxo!$S:$S,"&lt;="&amp;FI$5,Fluxo!$D:$D,$D54)</f>
        <v>0</v>
      </c>
      <c r="FJ54" s="18">
        <f>SUMIFS(Fluxo!$N:$N,Fluxo!$S:$S,"&gt;"&amp;FI$5,Fluxo!$S:$S,"&lt;="&amp;FJ$5,Fluxo!$D:$D,$D54)</f>
        <v>0</v>
      </c>
      <c r="FK54" s="18">
        <f>SUMIFS(Fluxo!$N:$N,Fluxo!$S:$S,"&gt;"&amp;FJ$5,Fluxo!$S:$S,"&lt;="&amp;FK$5,Fluxo!$D:$D,$D54)</f>
        <v>0</v>
      </c>
      <c r="FL54" s="18">
        <f>SUMIFS(Fluxo!$N:$N,Fluxo!$S:$S,"&gt;"&amp;FK$5,Fluxo!$S:$S,"&lt;="&amp;FL$5,Fluxo!$D:$D,$D54)</f>
        <v>0</v>
      </c>
      <c r="FM54" s="18">
        <f>SUMIFS(Fluxo!$N:$N,Fluxo!$S:$S,"&gt;"&amp;FL$5,Fluxo!$S:$S,"&lt;="&amp;FM$5,Fluxo!$D:$D,$D54)</f>
        <v>0</v>
      </c>
      <c r="FN54" s="18">
        <f>SUMIFS(Fluxo!$N:$N,Fluxo!$S:$S,"&gt;"&amp;FM$5,Fluxo!$S:$S,"&lt;="&amp;FN$5,Fluxo!$D:$D,$D54)</f>
        <v>0</v>
      </c>
      <c r="FO54" s="18">
        <f>SUMIFS(Fluxo!$N:$N,Fluxo!$S:$S,"&gt;"&amp;FN$5,Fluxo!$S:$S,"&lt;="&amp;FO$5,Fluxo!$D:$D,$D54)</f>
        <v>0</v>
      </c>
      <c r="FP54" s="18">
        <f>SUMIFS(Fluxo!$N:$N,Fluxo!$S:$S,"&gt;"&amp;FO$5,Fluxo!$S:$S,"&lt;="&amp;FP$5,Fluxo!$D:$D,$D54)</f>
        <v>0</v>
      </c>
      <c r="FQ54" s="18">
        <f>SUMIFS(Fluxo!$N:$N,Fluxo!$S:$S,"&gt;"&amp;FP$5,Fluxo!$S:$S,"&lt;="&amp;FQ$5,Fluxo!$D:$D,$D54)</f>
        <v>0</v>
      </c>
      <c r="FR54" s="18">
        <f>SUMIFS(Fluxo!$N:$N,Fluxo!$S:$S,"&gt;"&amp;FQ$5,Fluxo!$S:$S,"&lt;="&amp;FR$5,Fluxo!$D:$D,$D54)</f>
        <v>0</v>
      </c>
      <c r="FS54" s="18">
        <f>SUMIFS(Fluxo!$N:$N,Fluxo!$S:$S,"&gt;"&amp;FR$5,Fluxo!$S:$S,"&lt;="&amp;FS$5,Fluxo!$D:$D,$D54)</f>
        <v>0</v>
      </c>
      <c r="FT54" s="18">
        <f>SUMIFS(Fluxo!$N:$N,Fluxo!$S:$S,"&gt;"&amp;FS$5,Fluxo!$S:$S,"&lt;="&amp;FT$5,Fluxo!$D:$D,$D54)</f>
        <v>0</v>
      </c>
      <c r="FU54" s="18">
        <f>SUMIFS(Fluxo!$N:$N,Fluxo!$S:$S,"&gt;"&amp;FT$5,Fluxo!$S:$S,"&lt;="&amp;FU$5,Fluxo!$D:$D,$D54)</f>
        <v>0</v>
      </c>
      <c r="FV54" s="18">
        <f>SUMIFS(Fluxo!$N:$N,Fluxo!$S:$S,"&gt;"&amp;FU$5,Fluxo!$S:$S,"&lt;="&amp;FV$5,Fluxo!$D:$D,$D54)</f>
        <v>0</v>
      </c>
      <c r="FW54" s="18">
        <f>SUMIFS(Fluxo!$N:$N,Fluxo!$S:$S,"&gt;"&amp;FV$5,Fluxo!$S:$S,"&lt;="&amp;FW$5,Fluxo!$D:$D,$D54)</f>
        <v>0</v>
      </c>
      <c r="FX54" s="18">
        <f>SUMIFS(Fluxo!$N:$N,Fluxo!$S:$S,"&gt;"&amp;FW$5,Fluxo!$S:$S,"&lt;="&amp;FX$5,Fluxo!$D:$D,$D54)</f>
        <v>0</v>
      </c>
      <c r="FY54" s="18">
        <f>SUMIFS(Fluxo!$N:$N,Fluxo!$S:$S,"&gt;"&amp;FX$5,Fluxo!$S:$S,"&lt;="&amp;FY$5,Fluxo!$D:$D,$D54)</f>
        <v>0</v>
      </c>
      <c r="FZ54" s="18">
        <f>SUMIFS(Fluxo!$N:$N,Fluxo!$S:$S,"&gt;"&amp;FY$5,Fluxo!$S:$S,"&lt;="&amp;FZ$5,Fluxo!$D:$D,$D54)</f>
        <v>0</v>
      </c>
      <c r="GA54" s="18">
        <f>SUMIFS(Fluxo!$N:$N,Fluxo!$S:$S,"&gt;"&amp;FZ$5,Fluxo!$S:$S,"&lt;="&amp;GA$5,Fluxo!$D:$D,$D54)</f>
        <v>0</v>
      </c>
      <c r="GB54" s="18">
        <f>SUMIFS(Fluxo!$N:$N,Fluxo!$S:$S,"&gt;"&amp;GA$5,Fluxo!$S:$S,"&lt;="&amp;GB$5,Fluxo!$D:$D,$D54)</f>
        <v>0</v>
      </c>
      <c r="GC54" s="18">
        <f>SUMIFS(Fluxo!$N:$N,Fluxo!$S:$S,"&gt;"&amp;GB$5,Fluxo!$S:$S,"&lt;="&amp;GC$5,Fluxo!$D:$D,$D54)</f>
        <v>0</v>
      </c>
      <c r="GD54" s="18">
        <f>SUMIFS(Fluxo!$N:$N,Fluxo!$S:$S,"&gt;"&amp;GC$5,Fluxo!$S:$S,"&lt;="&amp;GD$5,Fluxo!$D:$D,$D54)</f>
        <v>0</v>
      </c>
      <c r="GE54" s="18">
        <f>SUMIFS(Fluxo!$N:$N,Fluxo!$S:$S,"&gt;"&amp;GD$5,Fluxo!$S:$S,"&lt;="&amp;GE$5,Fluxo!$D:$D,$D54)</f>
        <v>0</v>
      </c>
      <c r="GF54" s="18">
        <f>SUMIFS(Fluxo!$N:$N,Fluxo!$S:$S,"&gt;"&amp;GE$5,Fluxo!$S:$S,"&lt;="&amp;GF$5,Fluxo!$D:$D,$D54)</f>
        <v>0</v>
      </c>
      <c r="GG54" s="18">
        <f>SUMIFS(Fluxo!$N:$N,Fluxo!$S:$S,"&gt;"&amp;GF$5,Fluxo!$S:$S,"&lt;="&amp;GG$5,Fluxo!$D:$D,$D54)</f>
        <v>0</v>
      </c>
      <c r="GH54" s="18">
        <f>SUMIFS(Fluxo!$N:$N,Fluxo!$S:$S,"&gt;"&amp;GG$5,Fluxo!$S:$S,"&lt;="&amp;GH$5,Fluxo!$D:$D,$D54)</f>
        <v>0</v>
      </c>
      <c r="GI54" s="18">
        <f>SUMIFS(Fluxo!$N:$N,Fluxo!$S:$S,"&gt;"&amp;GH$5,Fluxo!$S:$S,"&lt;="&amp;GI$5,Fluxo!$D:$D,$D54)</f>
        <v>0</v>
      </c>
      <c r="GJ54" s="18">
        <f>SUMIFS(Fluxo!$N:$N,Fluxo!$S:$S,"&gt;"&amp;GI$5,Fluxo!$S:$S,"&lt;="&amp;GJ$5,Fluxo!$D:$D,$D54)</f>
        <v>0</v>
      </c>
      <c r="GK54" s="18">
        <f>SUMIFS(Fluxo!$N:$N,Fluxo!$S:$S,"&gt;"&amp;GJ$5,Fluxo!$S:$S,"&lt;="&amp;GK$5,Fluxo!$D:$D,$D54)</f>
        <v>0</v>
      </c>
      <c r="GL54" s="18">
        <f>SUMIFS(Fluxo!$N:$N,Fluxo!$S:$S,"&gt;"&amp;GK$5,Fluxo!$S:$S,"&lt;="&amp;GL$5,Fluxo!$D:$D,$D54)</f>
        <v>0</v>
      </c>
      <c r="GM54" s="18">
        <f>SUMIFS(Fluxo!$N:$N,Fluxo!$S:$S,"&gt;"&amp;GL$5,Fluxo!$S:$S,"&lt;="&amp;GM$5,Fluxo!$D:$D,$D54)</f>
        <v>0</v>
      </c>
      <c r="GN54" s="18">
        <f>SUMIFS(Fluxo!$N:$N,Fluxo!$S:$S,"&gt;"&amp;GM$5,Fluxo!$S:$S,"&lt;="&amp;GN$5,Fluxo!$D:$D,$D54)</f>
        <v>0</v>
      </c>
      <c r="GO54" s="18">
        <f>SUMIFS(Fluxo!$N:$N,Fluxo!$S:$S,"&gt;"&amp;GN$5,Fluxo!$S:$S,"&lt;="&amp;GO$5,Fluxo!$D:$D,$D54)</f>
        <v>0</v>
      </c>
      <c r="GP54" s="18">
        <f>SUMIFS(Fluxo!$N:$N,Fluxo!$S:$S,"&gt;"&amp;GO$5,Fluxo!$S:$S,"&lt;="&amp;GP$5,Fluxo!$D:$D,$D54)</f>
        <v>0</v>
      </c>
      <c r="GQ54" s="18">
        <f>SUMIFS(Fluxo!$N:$N,Fluxo!$S:$S,"&gt;"&amp;GP$5,Fluxo!$S:$S,"&lt;="&amp;GQ$5,Fluxo!$D:$D,$D54)</f>
        <v>0</v>
      </c>
      <c r="GR54" s="18">
        <f>SUMIFS(Fluxo!$N:$N,Fluxo!$S:$S,"&gt;"&amp;GQ$5,Fluxo!$S:$S,"&lt;="&amp;GR$5,Fluxo!$D:$D,$D54)</f>
        <v>0</v>
      </c>
      <c r="GS54" s="18">
        <f>SUMIFS(Fluxo!$N:$N,Fluxo!$S:$S,"&gt;"&amp;GR$5,Fluxo!$S:$S,"&lt;="&amp;GS$5,Fluxo!$D:$D,$D54)</f>
        <v>0</v>
      </c>
      <c r="GT54" s="18">
        <f>SUMIFS(Fluxo!$N:$N,Fluxo!$S:$S,"&gt;"&amp;GS$5,Fluxo!$S:$S,"&lt;="&amp;GT$5,Fluxo!$D:$D,$D54)</f>
        <v>0</v>
      </c>
      <c r="GU54" s="18">
        <f>SUMIFS(Fluxo!$N:$N,Fluxo!$S:$S,"&gt;"&amp;GT$5,Fluxo!$S:$S,"&lt;="&amp;GU$5,Fluxo!$D:$D,$D54)</f>
        <v>0</v>
      </c>
      <c r="GV54" s="18">
        <f>SUMIFS(Fluxo!$N:$N,Fluxo!$S:$S,"&gt;"&amp;GU$5,Fluxo!$S:$S,"&lt;="&amp;GV$5,Fluxo!$D:$D,$D54)</f>
        <v>0</v>
      </c>
      <c r="GW54" s="18">
        <f>SUMIFS(Fluxo!$N:$N,Fluxo!$S:$S,"&gt;"&amp;GV$5,Fluxo!$S:$S,"&lt;="&amp;GW$5,Fluxo!$D:$D,$D54)</f>
        <v>0</v>
      </c>
      <c r="GX54" s="18">
        <f>SUMIFS(Fluxo!$N:$N,Fluxo!$S:$S,"&gt;"&amp;GW$5,Fluxo!$S:$S,"&lt;="&amp;GX$5,Fluxo!$D:$D,$D54)</f>
        <v>0</v>
      </c>
      <c r="GY54" s="18">
        <f>SUMIFS(Fluxo!$N:$N,Fluxo!$S:$S,"&gt;"&amp;GX$5,Fluxo!$S:$S,"&lt;="&amp;GY$5,Fluxo!$D:$D,$D54)</f>
        <v>0</v>
      </c>
      <c r="GZ54" s="18">
        <f>SUMIFS(Fluxo!$N:$N,Fluxo!$S:$S,"&gt;"&amp;GY$5,Fluxo!$S:$S,"&lt;="&amp;GZ$5,Fluxo!$D:$D,$D54)</f>
        <v>0</v>
      </c>
      <c r="HA54" s="18">
        <f>SUMIFS(Fluxo!$N:$N,Fluxo!$S:$S,"&gt;"&amp;GZ$5,Fluxo!$S:$S,"&lt;="&amp;HA$5,Fluxo!$D:$D,$D54)</f>
        <v>0</v>
      </c>
      <c r="HB54" s="18">
        <f>SUMIFS(Fluxo!$N:$N,Fluxo!$S:$S,"&gt;"&amp;HA$5,Fluxo!$S:$S,"&lt;="&amp;HB$5,Fluxo!$D:$D,$D54)</f>
        <v>0</v>
      </c>
      <c r="HC54" s="18">
        <f>SUMIFS(Fluxo!$N:$N,Fluxo!$S:$S,"&gt;"&amp;HB$5,Fluxo!$S:$S,"&lt;="&amp;HC$5,Fluxo!$D:$D,$D54)</f>
        <v>0</v>
      </c>
      <c r="HD54" s="18">
        <f>SUMIFS(Fluxo!$N:$N,Fluxo!$S:$S,"&gt;"&amp;HC$5,Fluxo!$S:$S,"&lt;="&amp;HD$5,Fluxo!$D:$D,$D54)</f>
        <v>0</v>
      </c>
      <c r="HE54" s="18">
        <f>SUMIFS(Fluxo!$N:$N,Fluxo!$S:$S,"&gt;"&amp;HD$5,Fluxo!$S:$S,"&lt;="&amp;HE$5,Fluxo!$D:$D,$D54)</f>
        <v>0</v>
      </c>
      <c r="HF54" s="18">
        <f>SUMIFS(Fluxo!$N:$N,Fluxo!$S:$S,"&gt;"&amp;HE$5,Fluxo!$S:$S,"&lt;="&amp;HF$5,Fluxo!$D:$D,$D54)</f>
        <v>0</v>
      </c>
    </row>
    <row r="55" spans="1:214">
      <c r="A55" s="20">
        <f t="shared" si="15"/>
        <v>45</v>
      </c>
      <c r="B55" s="140" t="str">
        <f>'Check Carteira'!C47</f>
        <v>E.1016.99.01.0125</v>
      </c>
      <c r="C55" s="141">
        <v>1</v>
      </c>
      <c r="D55" s="129" t="str">
        <f>'Check Carteira'!F47</f>
        <v>A-0125</v>
      </c>
      <c r="E55" s="21" t="str">
        <f>IFERROR(INDEX(Contratos!L:L,MATCH(D55,Contratos!R:R,0)),"")</f>
        <v/>
      </c>
      <c r="F55" s="139" t="str">
        <f>IFERROR(INDEX(Contratos!G:G,MATCH(D55,Contratos!R:R,0)),"")</f>
        <v/>
      </c>
      <c r="H55" s="83">
        <f t="shared" si="16"/>
        <v>0</v>
      </c>
      <c r="J55" s="18">
        <f>SUMIFS(Fluxo!$N:$N,Fluxo!$S:$S,"&gt;"&amp;I$5,Fluxo!$S:$S,"&lt;="&amp;J$5,Fluxo!$D:$D,$D55)</f>
        <v>0</v>
      </c>
      <c r="K55" s="18">
        <f>SUMIFS(Fluxo!$N:$N,Fluxo!$S:$S,"&gt;"&amp;J$5,Fluxo!$S:$S,"&lt;="&amp;K$5,Fluxo!$D:$D,$D55)</f>
        <v>0</v>
      </c>
      <c r="L55" s="18">
        <f>SUMIFS(Fluxo!$N:$N,Fluxo!$S:$S,"&gt;"&amp;K$5,Fluxo!$S:$S,"&lt;="&amp;L$5,Fluxo!$D:$D,$D55)</f>
        <v>0</v>
      </c>
      <c r="M55" s="18">
        <f>SUMIFS(Fluxo!$N:$N,Fluxo!$S:$S,"&gt;"&amp;L$5,Fluxo!$S:$S,"&lt;="&amp;M$5,Fluxo!$D:$D,$D55)</f>
        <v>0</v>
      </c>
      <c r="N55" s="18">
        <f>SUMIFS(Fluxo!$N:$N,Fluxo!$S:$S,"&gt;"&amp;M$5,Fluxo!$S:$S,"&lt;="&amp;N$5,Fluxo!$D:$D,$D55)</f>
        <v>0</v>
      </c>
      <c r="O55" s="18">
        <f>SUMIFS(Fluxo!$N:$N,Fluxo!$S:$S,"&gt;"&amp;N$5,Fluxo!$S:$S,"&lt;="&amp;O$5,Fluxo!$D:$D,$D55)</f>
        <v>0</v>
      </c>
      <c r="P55" s="18">
        <f>SUMIFS(Fluxo!$N:$N,Fluxo!$S:$S,"&gt;"&amp;O$5,Fluxo!$S:$S,"&lt;="&amp;P$5,Fluxo!$D:$D,$D55)</f>
        <v>0</v>
      </c>
      <c r="Q55" s="18">
        <f>SUMIFS(Fluxo!$N:$N,Fluxo!$S:$S,"&gt;"&amp;P$5,Fluxo!$S:$S,"&lt;="&amp;Q$5,Fluxo!$D:$D,$D55)</f>
        <v>0</v>
      </c>
      <c r="R55" s="18">
        <f>SUMIFS(Fluxo!$N:$N,Fluxo!$S:$S,"&gt;"&amp;Q$5,Fluxo!$S:$S,"&lt;="&amp;R$5,Fluxo!$D:$D,$D55)</f>
        <v>0</v>
      </c>
      <c r="S55" s="18">
        <f>SUMIFS(Fluxo!$N:$N,Fluxo!$S:$S,"&gt;"&amp;R$5,Fluxo!$S:$S,"&lt;="&amp;S$5,Fluxo!$D:$D,$D55)</f>
        <v>0</v>
      </c>
      <c r="T55" s="18">
        <f>SUMIFS(Fluxo!$N:$N,Fluxo!$S:$S,"&gt;"&amp;S$5,Fluxo!$S:$S,"&lt;="&amp;T$5,Fluxo!$D:$D,$D55)</f>
        <v>0</v>
      </c>
      <c r="U55" s="18">
        <f>SUMIFS(Fluxo!$N:$N,Fluxo!$S:$S,"&gt;"&amp;T$5,Fluxo!$S:$S,"&lt;="&amp;U$5,Fluxo!$D:$D,$D55)</f>
        <v>0</v>
      </c>
      <c r="V55" s="18">
        <f>SUMIFS(Fluxo!$N:$N,Fluxo!$S:$S,"&gt;"&amp;U$5,Fluxo!$S:$S,"&lt;="&amp;V$5,Fluxo!$D:$D,$D55)</f>
        <v>0</v>
      </c>
      <c r="W55" s="18">
        <f>SUMIFS(Fluxo!$N:$N,Fluxo!$S:$S,"&gt;"&amp;V$5,Fluxo!$S:$S,"&lt;="&amp;W$5,Fluxo!$D:$D,$D55)</f>
        <v>0</v>
      </c>
      <c r="X55" s="18">
        <f>SUMIFS(Fluxo!$N:$N,Fluxo!$S:$S,"&gt;"&amp;W$5,Fluxo!$S:$S,"&lt;="&amp;X$5,Fluxo!$D:$D,$D55)</f>
        <v>0</v>
      </c>
      <c r="Y55" s="18">
        <f>SUMIFS(Fluxo!$N:$N,Fluxo!$S:$S,"&gt;"&amp;X$5,Fluxo!$S:$S,"&lt;="&amp;Y$5,Fluxo!$D:$D,$D55)</f>
        <v>0</v>
      </c>
      <c r="Z55" s="18">
        <f>SUMIFS(Fluxo!$N:$N,Fluxo!$S:$S,"&gt;"&amp;Y$5,Fluxo!$S:$S,"&lt;="&amp;Z$5,Fluxo!$D:$D,$D55)</f>
        <v>0</v>
      </c>
      <c r="AA55" s="18">
        <f>SUMIFS(Fluxo!$N:$N,Fluxo!$S:$S,"&gt;"&amp;Z$5,Fluxo!$S:$S,"&lt;="&amp;AA$5,Fluxo!$D:$D,$D55)</f>
        <v>0</v>
      </c>
      <c r="AB55" s="18">
        <f>SUMIFS(Fluxo!$N:$N,Fluxo!$S:$S,"&gt;"&amp;AA$5,Fluxo!$S:$S,"&lt;="&amp;AB$5,Fluxo!$D:$D,$D55)</f>
        <v>0</v>
      </c>
      <c r="AC55" s="18">
        <f>SUMIFS(Fluxo!$N:$N,Fluxo!$S:$S,"&gt;"&amp;AB$5,Fluxo!$S:$S,"&lt;="&amp;AC$5,Fluxo!$D:$D,$D55)</f>
        <v>0</v>
      </c>
      <c r="AD55" s="18">
        <f>SUMIFS(Fluxo!$N:$N,Fluxo!$S:$S,"&gt;"&amp;AC$5,Fluxo!$S:$S,"&lt;="&amp;AD$5,Fluxo!$D:$D,$D55)</f>
        <v>0</v>
      </c>
      <c r="AE55" s="18">
        <f>SUMIFS(Fluxo!$N:$N,Fluxo!$S:$S,"&gt;"&amp;AD$5,Fluxo!$S:$S,"&lt;="&amp;AE$5,Fluxo!$D:$D,$D55)</f>
        <v>0</v>
      </c>
      <c r="AF55" s="18">
        <f>SUMIFS(Fluxo!$N:$N,Fluxo!$S:$S,"&gt;"&amp;AE$5,Fluxo!$S:$S,"&lt;="&amp;AF$5,Fluxo!$D:$D,$D55)</f>
        <v>0</v>
      </c>
      <c r="AG55" s="18">
        <f>SUMIFS(Fluxo!$N:$N,Fluxo!$S:$S,"&gt;"&amp;AF$5,Fluxo!$S:$S,"&lt;="&amp;AG$5,Fluxo!$D:$D,$D55)</f>
        <v>0</v>
      </c>
      <c r="AH55" s="18">
        <f>SUMIFS(Fluxo!$N:$N,Fluxo!$S:$S,"&gt;"&amp;AG$5,Fluxo!$S:$S,"&lt;="&amp;AH$5,Fluxo!$D:$D,$D55)</f>
        <v>0</v>
      </c>
      <c r="AI55" s="18">
        <f>SUMIFS(Fluxo!$N:$N,Fluxo!$S:$S,"&gt;"&amp;AH$5,Fluxo!$S:$S,"&lt;="&amp;AI$5,Fluxo!$D:$D,$D55)</f>
        <v>0</v>
      </c>
      <c r="AJ55" s="18">
        <f>SUMIFS(Fluxo!$N:$N,Fluxo!$S:$S,"&gt;"&amp;AI$5,Fluxo!$S:$S,"&lt;="&amp;AJ$5,Fluxo!$D:$D,$D55)</f>
        <v>0</v>
      </c>
      <c r="AK55" s="18">
        <f>SUMIFS(Fluxo!$N:$N,Fluxo!$S:$S,"&gt;"&amp;AJ$5,Fluxo!$S:$S,"&lt;="&amp;AK$5,Fluxo!$D:$D,$D55)</f>
        <v>0</v>
      </c>
      <c r="AL55" s="18">
        <f>SUMIFS(Fluxo!$N:$N,Fluxo!$S:$S,"&gt;"&amp;AK$5,Fluxo!$S:$S,"&lt;="&amp;AL$5,Fluxo!$D:$D,$D55)</f>
        <v>0</v>
      </c>
      <c r="AM55" s="18">
        <f>SUMIFS(Fluxo!$N:$N,Fluxo!$S:$S,"&gt;"&amp;AL$5,Fluxo!$S:$S,"&lt;="&amp;AM$5,Fluxo!$D:$D,$D55)</f>
        <v>0</v>
      </c>
      <c r="AN55" s="18">
        <f>SUMIFS(Fluxo!$N:$N,Fluxo!$S:$S,"&gt;"&amp;AM$5,Fluxo!$S:$S,"&lt;="&amp;AN$5,Fluxo!$D:$D,$D55)</f>
        <v>0</v>
      </c>
      <c r="AO55" s="18">
        <f>SUMIFS(Fluxo!$N:$N,Fluxo!$S:$S,"&gt;"&amp;AN$5,Fluxo!$S:$S,"&lt;="&amp;AO$5,Fluxo!$D:$D,$D55)</f>
        <v>0</v>
      </c>
      <c r="AP55" s="18">
        <f>SUMIFS(Fluxo!$N:$N,Fluxo!$S:$S,"&gt;"&amp;AO$5,Fluxo!$S:$S,"&lt;="&amp;AP$5,Fluxo!$D:$D,$D55)</f>
        <v>0</v>
      </c>
      <c r="AQ55" s="18">
        <f>SUMIFS(Fluxo!$N:$N,Fluxo!$S:$S,"&gt;"&amp;AP$5,Fluxo!$S:$S,"&lt;="&amp;AQ$5,Fluxo!$D:$D,$D55)</f>
        <v>0</v>
      </c>
      <c r="AR55" s="18">
        <f>SUMIFS(Fluxo!$N:$N,Fluxo!$S:$S,"&gt;"&amp;AQ$5,Fluxo!$S:$S,"&lt;="&amp;AR$5,Fluxo!$D:$D,$D55)</f>
        <v>0</v>
      </c>
      <c r="AS55" s="18">
        <f>SUMIFS(Fluxo!$N:$N,Fluxo!$S:$S,"&gt;"&amp;AR$5,Fluxo!$S:$S,"&lt;="&amp;AS$5,Fluxo!$D:$D,$D55)</f>
        <v>0</v>
      </c>
      <c r="AT55" s="18">
        <f>SUMIFS(Fluxo!$N:$N,Fluxo!$S:$S,"&gt;"&amp;AS$5,Fluxo!$S:$S,"&lt;="&amp;AT$5,Fluxo!$D:$D,$D55)</f>
        <v>0</v>
      </c>
      <c r="AU55" s="18">
        <f>SUMIFS(Fluxo!$N:$N,Fluxo!$S:$S,"&gt;"&amp;AT$5,Fluxo!$S:$S,"&lt;="&amp;AU$5,Fluxo!$D:$D,$D55)</f>
        <v>0</v>
      </c>
      <c r="AV55" s="18">
        <f>SUMIFS(Fluxo!$N:$N,Fluxo!$S:$S,"&gt;"&amp;AU$5,Fluxo!$S:$S,"&lt;="&amp;AV$5,Fluxo!$D:$D,$D55)</f>
        <v>0</v>
      </c>
      <c r="AW55" s="18">
        <f>SUMIFS(Fluxo!$N:$N,Fluxo!$S:$S,"&gt;"&amp;AV$5,Fluxo!$S:$S,"&lt;="&amp;AW$5,Fluxo!$D:$D,$D55)</f>
        <v>0</v>
      </c>
      <c r="AX55" s="18">
        <f>SUMIFS(Fluxo!$N:$N,Fluxo!$S:$S,"&gt;"&amp;AW$5,Fluxo!$S:$S,"&lt;="&amp;AX$5,Fluxo!$D:$D,$D55)</f>
        <v>0</v>
      </c>
      <c r="AY55" s="18">
        <f>SUMIFS(Fluxo!$N:$N,Fluxo!$S:$S,"&gt;"&amp;AX$5,Fluxo!$S:$S,"&lt;="&amp;AY$5,Fluxo!$D:$D,$D55)</f>
        <v>0</v>
      </c>
      <c r="AZ55" s="18">
        <f>SUMIFS(Fluxo!$N:$N,Fluxo!$S:$S,"&gt;"&amp;AY$5,Fluxo!$S:$S,"&lt;="&amp;AZ$5,Fluxo!$D:$D,$D55)</f>
        <v>0</v>
      </c>
      <c r="BA55" s="18">
        <f>SUMIFS(Fluxo!$N:$N,Fluxo!$S:$S,"&gt;"&amp;AZ$5,Fluxo!$S:$S,"&lt;="&amp;BA$5,Fluxo!$D:$D,$D55)</f>
        <v>0</v>
      </c>
      <c r="BB55" s="18">
        <f>SUMIFS(Fluxo!$N:$N,Fluxo!$S:$S,"&gt;"&amp;BA$5,Fluxo!$S:$S,"&lt;="&amp;BB$5,Fluxo!$D:$D,$D55)</f>
        <v>0</v>
      </c>
      <c r="BC55" s="18">
        <f>SUMIFS(Fluxo!$N:$N,Fluxo!$S:$S,"&gt;"&amp;BB$5,Fluxo!$S:$S,"&lt;="&amp;BC$5,Fluxo!$D:$D,$D55)</f>
        <v>0</v>
      </c>
      <c r="BD55" s="18">
        <f>SUMIFS(Fluxo!$N:$N,Fluxo!$S:$S,"&gt;"&amp;BC$5,Fluxo!$S:$S,"&lt;="&amp;BD$5,Fluxo!$D:$D,$D55)</f>
        <v>0</v>
      </c>
      <c r="BE55" s="18">
        <f>SUMIFS(Fluxo!$N:$N,Fluxo!$S:$S,"&gt;"&amp;BD$5,Fluxo!$S:$S,"&lt;="&amp;BE$5,Fluxo!$D:$D,$D55)</f>
        <v>0</v>
      </c>
      <c r="BF55" s="18">
        <f>SUMIFS(Fluxo!$N:$N,Fluxo!$S:$S,"&gt;"&amp;BE$5,Fluxo!$S:$S,"&lt;="&amp;BF$5,Fluxo!$D:$D,$D55)</f>
        <v>0</v>
      </c>
      <c r="BG55" s="18">
        <f>SUMIFS(Fluxo!$N:$N,Fluxo!$S:$S,"&gt;"&amp;BF$5,Fluxo!$S:$S,"&lt;="&amp;BG$5,Fluxo!$D:$D,$D55)</f>
        <v>0</v>
      </c>
      <c r="BH55" s="18">
        <f>SUMIFS(Fluxo!$N:$N,Fluxo!$S:$S,"&gt;"&amp;BG$5,Fluxo!$S:$S,"&lt;="&amp;BH$5,Fluxo!$D:$D,$D55)</f>
        <v>0</v>
      </c>
      <c r="BI55" s="18">
        <f>SUMIFS(Fluxo!$N:$N,Fluxo!$S:$S,"&gt;"&amp;BH$5,Fluxo!$S:$S,"&lt;="&amp;BI$5,Fluxo!$D:$D,$D55)</f>
        <v>0</v>
      </c>
      <c r="BJ55" s="18">
        <f>SUMIFS(Fluxo!$N:$N,Fluxo!$S:$S,"&gt;"&amp;BI$5,Fluxo!$S:$S,"&lt;="&amp;BJ$5,Fluxo!$D:$D,$D55)</f>
        <v>0</v>
      </c>
      <c r="BK55" s="18">
        <f>SUMIFS(Fluxo!$N:$N,Fluxo!$S:$S,"&gt;"&amp;BJ$5,Fluxo!$S:$S,"&lt;="&amp;BK$5,Fluxo!$D:$D,$D55)</f>
        <v>0</v>
      </c>
      <c r="BL55" s="18">
        <f>SUMIFS(Fluxo!$N:$N,Fluxo!$S:$S,"&gt;"&amp;BK$5,Fluxo!$S:$S,"&lt;="&amp;BL$5,Fluxo!$D:$D,$D55)</f>
        <v>0</v>
      </c>
      <c r="BM55" s="18">
        <f>SUMIFS(Fluxo!$N:$N,Fluxo!$S:$S,"&gt;"&amp;BL$5,Fluxo!$S:$S,"&lt;="&amp;BM$5,Fluxo!$D:$D,$D55)</f>
        <v>0</v>
      </c>
      <c r="BN55" s="18">
        <f>SUMIFS(Fluxo!$N:$N,Fluxo!$S:$S,"&gt;"&amp;BM$5,Fluxo!$S:$S,"&lt;="&amp;BN$5,Fluxo!$D:$D,$D55)</f>
        <v>0</v>
      </c>
      <c r="BO55" s="18">
        <f>SUMIFS(Fluxo!$N:$N,Fluxo!$S:$S,"&gt;"&amp;BN$5,Fluxo!$S:$S,"&lt;="&amp;BO$5,Fluxo!$D:$D,$D55)</f>
        <v>0</v>
      </c>
      <c r="BP55" s="18">
        <f>SUMIFS(Fluxo!$N:$N,Fluxo!$S:$S,"&gt;"&amp;BO$5,Fluxo!$S:$S,"&lt;="&amp;BP$5,Fluxo!$D:$D,$D55)</f>
        <v>0</v>
      </c>
      <c r="BQ55" s="18">
        <f>SUMIFS(Fluxo!$N:$N,Fluxo!$S:$S,"&gt;"&amp;BP$5,Fluxo!$S:$S,"&lt;="&amp;BQ$5,Fluxo!$D:$D,$D55)</f>
        <v>0</v>
      </c>
      <c r="BR55" s="18">
        <f>SUMIFS(Fluxo!$N:$N,Fluxo!$S:$S,"&gt;"&amp;BQ$5,Fluxo!$S:$S,"&lt;="&amp;BR$5,Fluxo!$D:$D,$D55)</f>
        <v>0</v>
      </c>
      <c r="BS55" s="18">
        <f>SUMIFS(Fluxo!$N:$N,Fluxo!$S:$S,"&gt;"&amp;BR$5,Fluxo!$S:$S,"&lt;="&amp;BS$5,Fluxo!$D:$D,$D55)</f>
        <v>0</v>
      </c>
      <c r="BT55" s="18">
        <f>SUMIFS(Fluxo!$N:$N,Fluxo!$S:$S,"&gt;"&amp;BS$5,Fluxo!$S:$S,"&lt;="&amp;BT$5,Fluxo!$D:$D,$D55)</f>
        <v>0</v>
      </c>
      <c r="BU55" s="18">
        <f>SUMIFS(Fluxo!$N:$N,Fluxo!$S:$S,"&gt;"&amp;BT$5,Fluxo!$S:$S,"&lt;="&amp;BU$5,Fluxo!$D:$D,$D55)</f>
        <v>0</v>
      </c>
      <c r="BV55" s="18">
        <f>SUMIFS(Fluxo!$N:$N,Fluxo!$S:$S,"&gt;"&amp;BU$5,Fluxo!$S:$S,"&lt;="&amp;BV$5,Fluxo!$D:$D,$D55)</f>
        <v>0</v>
      </c>
      <c r="BW55" s="18">
        <f>SUMIFS(Fluxo!$N:$N,Fluxo!$S:$S,"&gt;"&amp;BV$5,Fluxo!$S:$S,"&lt;="&amp;BW$5,Fluxo!$D:$D,$D55)</f>
        <v>0</v>
      </c>
      <c r="BX55" s="18">
        <f>SUMIFS(Fluxo!$N:$N,Fluxo!$S:$S,"&gt;"&amp;BW$5,Fluxo!$S:$S,"&lt;="&amp;BX$5,Fluxo!$D:$D,$D55)</f>
        <v>0</v>
      </c>
      <c r="BY55" s="18">
        <f>SUMIFS(Fluxo!$N:$N,Fluxo!$S:$S,"&gt;"&amp;BX$5,Fluxo!$S:$S,"&lt;="&amp;BY$5,Fluxo!$D:$D,$D55)</f>
        <v>0</v>
      </c>
      <c r="BZ55" s="18">
        <f>SUMIFS(Fluxo!$N:$N,Fluxo!$S:$S,"&gt;"&amp;BY$5,Fluxo!$S:$S,"&lt;="&amp;BZ$5,Fluxo!$D:$D,$D55)</f>
        <v>0</v>
      </c>
      <c r="CA55" s="18">
        <f>SUMIFS(Fluxo!$N:$N,Fluxo!$S:$S,"&gt;"&amp;BZ$5,Fluxo!$S:$S,"&lt;="&amp;CA$5,Fluxo!$D:$D,$D55)</f>
        <v>0</v>
      </c>
      <c r="CB55" s="18">
        <f>SUMIFS(Fluxo!$N:$N,Fluxo!$S:$S,"&gt;"&amp;CA$5,Fluxo!$S:$S,"&lt;="&amp;CB$5,Fluxo!$D:$D,$D55)</f>
        <v>0</v>
      </c>
      <c r="CC55" s="18">
        <f>SUMIFS(Fluxo!$N:$N,Fluxo!$S:$S,"&gt;"&amp;CB$5,Fluxo!$S:$S,"&lt;="&amp;CC$5,Fluxo!$D:$D,$D55)</f>
        <v>0</v>
      </c>
      <c r="CD55" s="18">
        <f>SUMIFS(Fluxo!$N:$N,Fluxo!$S:$S,"&gt;"&amp;CC$5,Fluxo!$S:$S,"&lt;="&amp;CD$5,Fluxo!$D:$D,$D55)</f>
        <v>0</v>
      </c>
      <c r="CE55" s="18">
        <f>SUMIFS(Fluxo!$N:$N,Fluxo!$S:$S,"&gt;"&amp;CD$5,Fluxo!$S:$S,"&lt;="&amp;CE$5,Fluxo!$D:$D,$D55)</f>
        <v>0</v>
      </c>
      <c r="CF55" s="18">
        <f>SUMIFS(Fluxo!$N:$N,Fluxo!$S:$S,"&gt;"&amp;CE$5,Fluxo!$S:$S,"&lt;="&amp;CF$5,Fluxo!$D:$D,$D55)</f>
        <v>0</v>
      </c>
      <c r="CG55" s="18">
        <f>SUMIFS(Fluxo!$N:$N,Fluxo!$S:$S,"&gt;"&amp;CF$5,Fluxo!$S:$S,"&lt;="&amp;CG$5,Fluxo!$D:$D,$D55)</f>
        <v>0</v>
      </c>
      <c r="CH55" s="18">
        <f>SUMIFS(Fluxo!$N:$N,Fluxo!$S:$S,"&gt;"&amp;CG$5,Fluxo!$S:$S,"&lt;="&amp;CH$5,Fluxo!$D:$D,$D55)</f>
        <v>0</v>
      </c>
      <c r="CI55" s="18">
        <f>SUMIFS(Fluxo!$N:$N,Fluxo!$S:$S,"&gt;"&amp;CH$5,Fluxo!$S:$S,"&lt;="&amp;CI$5,Fluxo!$D:$D,$D55)</f>
        <v>0</v>
      </c>
      <c r="CJ55" s="18">
        <f>SUMIFS(Fluxo!$N:$N,Fluxo!$S:$S,"&gt;"&amp;CI$5,Fluxo!$S:$S,"&lt;="&amp;CJ$5,Fluxo!$D:$D,$D55)</f>
        <v>0</v>
      </c>
      <c r="CK55" s="18">
        <f>SUMIFS(Fluxo!$N:$N,Fluxo!$S:$S,"&gt;"&amp;CJ$5,Fluxo!$S:$S,"&lt;="&amp;CK$5,Fluxo!$D:$D,$D55)</f>
        <v>0</v>
      </c>
      <c r="CL55" s="18">
        <f>SUMIFS(Fluxo!$N:$N,Fluxo!$S:$S,"&gt;"&amp;CK$5,Fluxo!$S:$S,"&lt;="&amp;CL$5,Fluxo!$D:$D,$D55)</f>
        <v>0</v>
      </c>
      <c r="CM55" s="18">
        <f>SUMIFS(Fluxo!$N:$N,Fluxo!$S:$S,"&gt;"&amp;CL$5,Fluxo!$S:$S,"&lt;="&amp;CM$5,Fluxo!$D:$D,$D55)</f>
        <v>0</v>
      </c>
      <c r="CN55" s="18">
        <f>SUMIFS(Fluxo!$N:$N,Fluxo!$S:$S,"&gt;"&amp;CM$5,Fluxo!$S:$S,"&lt;="&amp;CN$5,Fluxo!$D:$D,$D55)</f>
        <v>0</v>
      </c>
      <c r="CO55" s="18">
        <f>SUMIFS(Fluxo!$N:$N,Fluxo!$S:$S,"&gt;"&amp;CN$5,Fluxo!$S:$S,"&lt;="&amp;CO$5,Fluxo!$D:$D,$D55)</f>
        <v>0</v>
      </c>
      <c r="CP55" s="18">
        <f>SUMIFS(Fluxo!$N:$N,Fluxo!$S:$S,"&gt;"&amp;CO$5,Fluxo!$S:$S,"&lt;="&amp;CP$5,Fluxo!$D:$D,$D55)</f>
        <v>0</v>
      </c>
      <c r="CQ55" s="18">
        <f>SUMIFS(Fluxo!$N:$N,Fluxo!$S:$S,"&gt;"&amp;CP$5,Fluxo!$S:$S,"&lt;="&amp;CQ$5,Fluxo!$D:$D,$D55)</f>
        <v>0</v>
      </c>
      <c r="CR55" s="18">
        <f>SUMIFS(Fluxo!$N:$N,Fluxo!$S:$S,"&gt;"&amp;CQ$5,Fluxo!$S:$S,"&lt;="&amp;CR$5,Fluxo!$D:$D,$D55)</f>
        <v>0</v>
      </c>
      <c r="CS55" s="18">
        <f>SUMIFS(Fluxo!$N:$N,Fluxo!$S:$S,"&gt;"&amp;CR$5,Fluxo!$S:$S,"&lt;="&amp;CS$5,Fluxo!$D:$D,$D55)</f>
        <v>0</v>
      </c>
      <c r="CT55" s="18">
        <f>SUMIFS(Fluxo!$N:$N,Fluxo!$S:$S,"&gt;"&amp;CS$5,Fluxo!$S:$S,"&lt;="&amp;CT$5,Fluxo!$D:$D,$D55)</f>
        <v>0</v>
      </c>
      <c r="CU55" s="18">
        <f>SUMIFS(Fluxo!$N:$N,Fluxo!$S:$S,"&gt;"&amp;CT$5,Fluxo!$S:$S,"&lt;="&amp;CU$5,Fluxo!$D:$D,$D55)</f>
        <v>0</v>
      </c>
      <c r="CV55" s="18">
        <f>SUMIFS(Fluxo!$N:$N,Fluxo!$S:$S,"&gt;"&amp;CU$5,Fluxo!$S:$S,"&lt;="&amp;CV$5,Fluxo!$D:$D,$D55)</f>
        <v>0</v>
      </c>
      <c r="CW55" s="18">
        <f>SUMIFS(Fluxo!$N:$N,Fluxo!$S:$S,"&gt;"&amp;CV$5,Fluxo!$S:$S,"&lt;="&amp;CW$5,Fluxo!$D:$D,$D55)</f>
        <v>0</v>
      </c>
      <c r="CX55" s="18">
        <f>SUMIFS(Fluxo!$N:$N,Fluxo!$S:$S,"&gt;"&amp;CW$5,Fluxo!$S:$S,"&lt;="&amp;CX$5,Fluxo!$D:$D,$D55)</f>
        <v>0</v>
      </c>
      <c r="CY55" s="18">
        <f>SUMIFS(Fluxo!$N:$N,Fluxo!$S:$S,"&gt;"&amp;CX$5,Fluxo!$S:$S,"&lt;="&amp;CY$5,Fluxo!$D:$D,$D55)</f>
        <v>0</v>
      </c>
      <c r="CZ55" s="18">
        <f>SUMIFS(Fluxo!$N:$N,Fluxo!$S:$S,"&gt;"&amp;CY$5,Fluxo!$S:$S,"&lt;="&amp;CZ$5,Fluxo!$D:$D,$D55)</f>
        <v>0</v>
      </c>
      <c r="DA55" s="18">
        <f>SUMIFS(Fluxo!$N:$N,Fluxo!$S:$S,"&gt;"&amp;CZ$5,Fluxo!$S:$S,"&lt;="&amp;DA$5,Fluxo!$D:$D,$D55)</f>
        <v>0</v>
      </c>
      <c r="DB55" s="18">
        <f>SUMIFS(Fluxo!$N:$N,Fluxo!$S:$S,"&gt;"&amp;DA$5,Fluxo!$S:$S,"&lt;="&amp;DB$5,Fluxo!$D:$D,$D55)</f>
        <v>0</v>
      </c>
      <c r="DC55" s="18">
        <f>SUMIFS(Fluxo!$N:$N,Fluxo!$S:$S,"&gt;"&amp;DB$5,Fluxo!$S:$S,"&lt;="&amp;DC$5,Fluxo!$D:$D,$D55)</f>
        <v>0</v>
      </c>
      <c r="DD55" s="18">
        <f>SUMIFS(Fluxo!$N:$N,Fluxo!$S:$S,"&gt;"&amp;DC$5,Fluxo!$S:$S,"&lt;="&amp;DD$5,Fluxo!$D:$D,$D55)</f>
        <v>0</v>
      </c>
      <c r="DE55" s="18">
        <f>SUMIFS(Fluxo!$N:$N,Fluxo!$S:$S,"&gt;"&amp;DD$5,Fluxo!$S:$S,"&lt;="&amp;DE$5,Fluxo!$D:$D,$D55)</f>
        <v>0</v>
      </c>
      <c r="DF55" s="18">
        <f>SUMIFS(Fluxo!$N:$N,Fluxo!$S:$S,"&gt;"&amp;DE$5,Fluxo!$S:$S,"&lt;="&amp;DF$5,Fluxo!$D:$D,$D55)</f>
        <v>0</v>
      </c>
      <c r="DG55" s="18">
        <f>SUMIFS(Fluxo!$N:$N,Fluxo!$S:$S,"&gt;"&amp;DF$5,Fluxo!$S:$S,"&lt;="&amp;DG$5,Fluxo!$D:$D,$D55)</f>
        <v>0</v>
      </c>
      <c r="DH55" s="18">
        <f>SUMIFS(Fluxo!$N:$N,Fluxo!$S:$S,"&gt;"&amp;DG$5,Fluxo!$S:$S,"&lt;="&amp;DH$5,Fluxo!$D:$D,$D55)</f>
        <v>0</v>
      </c>
      <c r="DI55" s="18">
        <f>SUMIFS(Fluxo!$N:$N,Fluxo!$S:$S,"&gt;"&amp;DH$5,Fluxo!$S:$S,"&lt;="&amp;DI$5,Fluxo!$D:$D,$D55)</f>
        <v>0</v>
      </c>
      <c r="DJ55" s="18">
        <f>SUMIFS(Fluxo!$N:$N,Fluxo!$S:$S,"&gt;"&amp;DI$5,Fluxo!$S:$S,"&lt;="&amp;DJ$5,Fluxo!$D:$D,$D55)</f>
        <v>0</v>
      </c>
      <c r="DK55" s="18">
        <f>SUMIFS(Fluxo!$N:$N,Fluxo!$S:$S,"&gt;"&amp;DJ$5,Fluxo!$S:$S,"&lt;="&amp;DK$5,Fluxo!$D:$D,$D55)</f>
        <v>0</v>
      </c>
      <c r="DL55" s="18">
        <f>SUMIFS(Fluxo!$N:$N,Fluxo!$S:$S,"&gt;"&amp;DK$5,Fluxo!$S:$S,"&lt;="&amp;DL$5,Fluxo!$D:$D,$D55)</f>
        <v>0</v>
      </c>
      <c r="DM55" s="18">
        <f>SUMIFS(Fluxo!$N:$N,Fluxo!$S:$S,"&gt;"&amp;DL$5,Fluxo!$S:$S,"&lt;="&amp;DM$5,Fluxo!$D:$D,$D55)</f>
        <v>0</v>
      </c>
      <c r="DN55" s="18">
        <f>SUMIFS(Fluxo!$N:$N,Fluxo!$S:$S,"&gt;"&amp;DM$5,Fluxo!$S:$S,"&lt;="&amp;DN$5,Fluxo!$D:$D,$D55)</f>
        <v>0</v>
      </c>
      <c r="DO55" s="18">
        <f>SUMIFS(Fluxo!$N:$N,Fluxo!$S:$S,"&gt;"&amp;DN$5,Fluxo!$S:$S,"&lt;="&amp;DO$5,Fluxo!$D:$D,$D55)</f>
        <v>0</v>
      </c>
      <c r="DP55" s="18">
        <f>SUMIFS(Fluxo!$N:$N,Fluxo!$S:$S,"&gt;"&amp;DO$5,Fluxo!$S:$S,"&lt;="&amp;DP$5,Fluxo!$D:$D,$D55)</f>
        <v>0</v>
      </c>
      <c r="DQ55" s="18">
        <f>SUMIFS(Fluxo!$N:$N,Fluxo!$S:$S,"&gt;"&amp;DP$5,Fluxo!$S:$S,"&lt;="&amp;DQ$5,Fluxo!$D:$D,$D55)</f>
        <v>0</v>
      </c>
      <c r="DR55" s="18">
        <f>SUMIFS(Fluxo!$N:$N,Fluxo!$S:$S,"&gt;"&amp;DQ$5,Fluxo!$S:$S,"&lt;="&amp;DR$5,Fluxo!$D:$D,$D55)</f>
        <v>0</v>
      </c>
      <c r="DS55" s="18">
        <f>SUMIFS(Fluxo!$N:$N,Fluxo!$S:$S,"&gt;"&amp;DR$5,Fluxo!$S:$S,"&lt;="&amp;DS$5,Fluxo!$D:$D,$D55)</f>
        <v>0</v>
      </c>
      <c r="DT55" s="18">
        <f>SUMIFS(Fluxo!$N:$N,Fluxo!$S:$S,"&gt;"&amp;DS$5,Fluxo!$S:$S,"&lt;="&amp;DT$5,Fluxo!$D:$D,$D55)</f>
        <v>0</v>
      </c>
      <c r="DU55" s="18">
        <f>SUMIFS(Fluxo!$N:$N,Fluxo!$S:$S,"&gt;"&amp;DT$5,Fluxo!$S:$S,"&lt;="&amp;DU$5,Fluxo!$D:$D,$D55)</f>
        <v>0</v>
      </c>
      <c r="DV55" s="18">
        <f>SUMIFS(Fluxo!$N:$N,Fluxo!$S:$S,"&gt;"&amp;DU$5,Fluxo!$S:$S,"&lt;="&amp;DV$5,Fluxo!$D:$D,$D55)</f>
        <v>0</v>
      </c>
      <c r="DW55" s="18">
        <f>SUMIFS(Fluxo!$N:$N,Fluxo!$S:$S,"&gt;"&amp;DV$5,Fluxo!$S:$S,"&lt;="&amp;DW$5,Fluxo!$D:$D,$D55)</f>
        <v>0</v>
      </c>
      <c r="DX55" s="18">
        <f>SUMIFS(Fluxo!$N:$N,Fluxo!$S:$S,"&gt;"&amp;DW$5,Fluxo!$S:$S,"&lt;="&amp;DX$5,Fluxo!$D:$D,$D55)</f>
        <v>0</v>
      </c>
      <c r="DY55" s="18">
        <f>SUMIFS(Fluxo!$N:$N,Fluxo!$S:$S,"&gt;"&amp;DX$5,Fluxo!$S:$S,"&lt;="&amp;DY$5,Fluxo!$D:$D,$D55)</f>
        <v>0</v>
      </c>
      <c r="DZ55" s="18">
        <f>SUMIFS(Fluxo!$N:$N,Fluxo!$S:$S,"&gt;"&amp;DY$5,Fluxo!$S:$S,"&lt;="&amp;DZ$5,Fluxo!$D:$D,$D55)</f>
        <v>0</v>
      </c>
      <c r="EA55" s="18">
        <f>SUMIFS(Fluxo!$N:$N,Fluxo!$S:$S,"&gt;"&amp;DZ$5,Fluxo!$S:$S,"&lt;="&amp;EA$5,Fluxo!$D:$D,$D55)</f>
        <v>0</v>
      </c>
      <c r="EB55" s="18">
        <f>SUMIFS(Fluxo!$N:$N,Fluxo!$S:$S,"&gt;"&amp;EA$5,Fluxo!$S:$S,"&lt;="&amp;EB$5,Fluxo!$D:$D,$D55)</f>
        <v>0</v>
      </c>
      <c r="EC55" s="18">
        <f>SUMIFS(Fluxo!$N:$N,Fluxo!$S:$S,"&gt;"&amp;EB$5,Fluxo!$S:$S,"&lt;="&amp;EC$5,Fluxo!$D:$D,$D55)</f>
        <v>0</v>
      </c>
      <c r="ED55" s="18">
        <f>SUMIFS(Fluxo!$N:$N,Fluxo!$S:$S,"&gt;"&amp;EC$5,Fluxo!$S:$S,"&lt;="&amp;ED$5,Fluxo!$D:$D,$D55)</f>
        <v>0</v>
      </c>
      <c r="EE55" s="18">
        <f>SUMIFS(Fluxo!$N:$N,Fluxo!$S:$S,"&gt;"&amp;ED$5,Fluxo!$S:$S,"&lt;="&amp;EE$5,Fluxo!$D:$D,$D55)</f>
        <v>0</v>
      </c>
      <c r="EF55" s="18">
        <f>SUMIFS(Fluxo!$N:$N,Fluxo!$S:$S,"&gt;"&amp;EE$5,Fluxo!$S:$S,"&lt;="&amp;EF$5,Fluxo!$D:$D,$D55)</f>
        <v>0</v>
      </c>
      <c r="EG55" s="18">
        <f>SUMIFS(Fluxo!$N:$N,Fluxo!$S:$S,"&gt;"&amp;EF$5,Fluxo!$S:$S,"&lt;="&amp;EG$5,Fluxo!$D:$D,$D55)</f>
        <v>0</v>
      </c>
      <c r="EH55" s="18">
        <f>SUMIFS(Fluxo!$N:$N,Fluxo!$S:$S,"&gt;"&amp;EG$5,Fluxo!$S:$S,"&lt;="&amp;EH$5,Fluxo!$D:$D,$D55)</f>
        <v>0</v>
      </c>
      <c r="EI55" s="18">
        <f>SUMIFS(Fluxo!$N:$N,Fluxo!$S:$S,"&gt;"&amp;EH$5,Fluxo!$S:$S,"&lt;="&amp;EI$5,Fluxo!$D:$D,$D55)</f>
        <v>0</v>
      </c>
      <c r="EJ55" s="18">
        <f>SUMIFS(Fluxo!$N:$N,Fluxo!$S:$S,"&gt;"&amp;EI$5,Fluxo!$S:$S,"&lt;="&amp;EJ$5,Fluxo!$D:$D,$D55)</f>
        <v>0</v>
      </c>
      <c r="EK55" s="18">
        <f>SUMIFS(Fluxo!$N:$N,Fluxo!$S:$S,"&gt;"&amp;EJ$5,Fluxo!$S:$S,"&lt;="&amp;EK$5,Fluxo!$D:$D,$D55)</f>
        <v>0</v>
      </c>
      <c r="EL55" s="18">
        <f>SUMIFS(Fluxo!$N:$N,Fluxo!$S:$S,"&gt;"&amp;EK$5,Fluxo!$S:$S,"&lt;="&amp;EL$5,Fluxo!$D:$D,$D55)</f>
        <v>0</v>
      </c>
      <c r="EM55" s="18">
        <f>SUMIFS(Fluxo!$N:$N,Fluxo!$S:$S,"&gt;"&amp;EL$5,Fluxo!$S:$S,"&lt;="&amp;EM$5,Fluxo!$D:$D,$D55)</f>
        <v>0</v>
      </c>
      <c r="EN55" s="18">
        <f>SUMIFS(Fluxo!$N:$N,Fluxo!$S:$S,"&gt;"&amp;EM$5,Fluxo!$S:$S,"&lt;="&amp;EN$5,Fluxo!$D:$D,$D55)</f>
        <v>0</v>
      </c>
      <c r="EO55" s="18">
        <f>SUMIFS(Fluxo!$N:$N,Fluxo!$S:$S,"&gt;"&amp;EN$5,Fluxo!$S:$S,"&lt;="&amp;EO$5,Fluxo!$D:$D,$D55)</f>
        <v>0</v>
      </c>
      <c r="EP55" s="18">
        <f>SUMIFS(Fluxo!$N:$N,Fluxo!$S:$S,"&gt;"&amp;EO$5,Fluxo!$S:$S,"&lt;="&amp;EP$5,Fluxo!$D:$D,$D55)</f>
        <v>0</v>
      </c>
      <c r="EQ55" s="18">
        <f>SUMIFS(Fluxo!$N:$N,Fluxo!$S:$S,"&gt;"&amp;EP$5,Fluxo!$S:$S,"&lt;="&amp;EQ$5,Fluxo!$D:$D,$D55)</f>
        <v>0</v>
      </c>
      <c r="ER55" s="18">
        <f>SUMIFS(Fluxo!$N:$N,Fluxo!$S:$S,"&gt;"&amp;EQ$5,Fluxo!$S:$S,"&lt;="&amp;ER$5,Fluxo!$D:$D,$D55)</f>
        <v>0</v>
      </c>
      <c r="ES55" s="18">
        <f>SUMIFS(Fluxo!$N:$N,Fluxo!$S:$S,"&gt;"&amp;ER$5,Fluxo!$S:$S,"&lt;="&amp;ES$5,Fluxo!$D:$D,$D55)</f>
        <v>0</v>
      </c>
      <c r="ET55" s="18">
        <f>SUMIFS(Fluxo!$N:$N,Fluxo!$S:$S,"&gt;"&amp;ES$5,Fluxo!$S:$S,"&lt;="&amp;ET$5,Fluxo!$D:$D,$D55)</f>
        <v>0</v>
      </c>
      <c r="EU55" s="18">
        <f>SUMIFS(Fluxo!$N:$N,Fluxo!$S:$S,"&gt;"&amp;ET$5,Fluxo!$S:$S,"&lt;="&amp;EU$5,Fluxo!$D:$D,$D55)</f>
        <v>0</v>
      </c>
      <c r="EV55" s="18">
        <f>SUMIFS(Fluxo!$N:$N,Fluxo!$S:$S,"&gt;"&amp;EU$5,Fluxo!$S:$S,"&lt;="&amp;EV$5,Fluxo!$D:$D,$D55)</f>
        <v>0</v>
      </c>
      <c r="EW55" s="18">
        <f>SUMIFS(Fluxo!$N:$N,Fluxo!$S:$S,"&gt;"&amp;EV$5,Fluxo!$S:$S,"&lt;="&amp;EW$5,Fluxo!$D:$D,$D55)</f>
        <v>0</v>
      </c>
      <c r="EX55" s="18">
        <f>SUMIFS(Fluxo!$N:$N,Fluxo!$S:$S,"&gt;"&amp;EW$5,Fluxo!$S:$S,"&lt;="&amp;EX$5,Fluxo!$D:$D,$D55)</f>
        <v>0</v>
      </c>
      <c r="EY55" s="18">
        <f>SUMIFS(Fluxo!$N:$N,Fluxo!$S:$S,"&gt;"&amp;EX$5,Fluxo!$S:$S,"&lt;="&amp;EY$5,Fluxo!$D:$D,$D55)</f>
        <v>0</v>
      </c>
      <c r="EZ55" s="18">
        <f>SUMIFS(Fluxo!$N:$N,Fluxo!$S:$S,"&gt;"&amp;EY$5,Fluxo!$S:$S,"&lt;="&amp;EZ$5,Fluxo!$D:$D,$D55)</f>
        <v>0</v>
      </c>
      <c r="FA55" s="18">
        <f>SUMIFS(Fluxo!$N:$N,Fluxo!$S:$S,"&gt;"&amp;EZ$5,Fluxo!$S:$S,"&lt;="&amp;FA$5,Fluxo!$D:$D,$D55)</f>
        <v>0</v>
      </c>
      <c r="FB55" s="18">
        <f>SUMIFS(Fluxo!$N:$N,Fluxo!$S:$S,"&gt;"&amp;FA$5,Fluxo!$S:$S,"&lt;="&amp;FB$5,Fluxo!$D:$D,$D55)</f>
        <v>0</v>
      </c>
      <c r="FC55" s="18">
        <f>SUMIFS(Fluxo!$N:$N,Fluxo!$S:$S,"&gt;"&amp;FB$5,Fluxo!$S:$S,"&lt;="&amp;FC$5,Fluxo!$D:$D,$D55)</f>
        <v>0</v>
      </c>
      <c r="FD55" s="18">
        <f>SUMIFS(Fluxo!$N:$N,Fluxo!$S:$S,"&gt;"&amp;FC$5,Fluxo!$S:$S,"&lt;="&amp;FD$5,Fluxo!$D:$D,$D55)</f>
        <v>0</v>
      </c>
      <c r="FE55" s="18">
        <f>SUMIFS(Fluxo!$N:$N,Fluxo!$S:$S,"&gt;"&amp;FD$5,Fluxo!$S:$S,"&lt;="&amp;FE$5,Fluxo!$D:$D,$D55)</f>
        <v>0</v>
      </c>
      <c r="FF55" s="18">
        <f>SUMIFS(Fluxo!$N:$N,Fluxo!$S:$S,"&gt;"&amp;FE$5,Fluxo!$S:$S,"&lt;="&amp;FF$5,Fluxo!$D:$D,$D55)</f>
        <v>0</v>
      </c>
      <c r="FG55" s="18">
        <f>SUMIFS(Fluxo!$N:$N,Fluxo!$S:$S,"&gt;"&amp;FF$5,Fluxo!$S:$S,"&lt;="&amp;FG$5,Fluxo!$D:$D,$D55)</f>
        <v>0</v>
      </c>
      <c r="FH55" s="18">
        <f>SUMIFS(Fluxo!$N:$N,Fluxo!$S:$S,"&gt;"&amp;FG$5,Fluxo!$S:$S,"&lt;="&amp;FH$5,Fluxo!$D:$D,$D55)</f>
        <v>0</v>
      </c>
      <c r="FI55" s="18">
        <f>SUMIFS(Fluxo!$N:$N,Fluxo!$S:$S,"&gt;"&amp;FH$5,Fluxo!$S:$S,"&lt;="&amp;FI$5,Fluxo!$D:$D,$D55)</f>
        <v>0</v>
      </c>
      <c r="FJ55" s="18">
        <f>SUMIFS(Fluxo!$N:$N,Fluxo!$S:$S,"&gt;"&amp;FI$5,Fluxo!$S:$S,"&lt;="&amp;FJ$5,Fluxo!$D:$D,$D55)</f>
        <v>0</v>
      </c>
      <c r="FK55" s="18">
        <f>SUMIFS(Fluxo!$N:$N,Fluxo!$S:$S,"&gt;"&amp;FJ$5,Fluxo!$S:$S,"&lt;="&amp;FK$5,Fluxo!$D:$D,$D55)</f>
        <v>0</v>
      </c>
      <c r="FL55" s="18">
        <f>SUMIFS(Fluxo!$N:$N,Fluxo!$S:$S,"&gt;"&amp;FK$5,Fluxo!$S:$S,"&lt;="&amp;FL$5,Fluxo!$D:$D,$D55)</f>
        <v>0</v>
      </c>
      <c r="FM55" s="18">
        <f>SUMIFS(Fluxo!$N:$N,Fluxo!$S:$S,"&gt;"&amp;FL$5,Fluxo!$S:$S,"&lt;="&amp;FM$5,Fluxo!$D:$D,$D55)</f>
        <v>0</v>
      </c>
      <c r="FN55" s="18">
        <f>SUMIFS(Fluxo!$N:$N,Fluxo!$S:$S,"&gt;"&amp;FM$5,Fluxo!$S:$S,"&lt;="&amp;FN$5,Fluxo!$D:$D,$D55)</f>
        <v>0</v>
      </c>
      <c r="FO55" s="18">
        <f>SUMIFS(Fluxo!$N:$N,Fluxo!$S:$S,"&gt;"&amp;FN$5,Fluxo!$S:$S,"&lt;="&amp;FO$5,Fluxo!$D:$D,$D55)</f>
        <v>0</v>
      </c>
      <c r="FP55" s="18">
        <f>SUMIFS(Fluxo!$N:$N,Fluxo!$S:$S,"&gt;"&amp;FO$5,Fluxo!$S:$S,"&lt;="&amp;FP$5,Fluxo!$D:$D,$D55)</f>
        <v>0</v>
      </c>
      <c r="FQ55" s="18">
        <f>SUMIFS(Fluxo!$N:$N,Fluxo!$S:$S,"&gt;"&amp;FP$5,Fluxo!$S:$S,"&lt;="&amp;FQ$5,Fluxo!$D:$D,$D55)</f>
        <v>0</v>
      </c>
      <c r="FR55" s="18">
        <f>SUMIFS(Fluxo!$N:$N,Fluxo!$S:$S,"&gt;"&amp;FQ$5,Fluxo!$S:$S,"&lt;="&amp;FR$5,Fluxo!$D:$D,$D55)</f>
        <v>0</v>
      </c>
      <c r="FS55" s="18">
        <f>SUMIFS(Fluxo!$N:$N,Fluxo!$S:$S,"&gt;"&amp;FR$5,Fluxo!$S:$S,"&lt;="&amp;FS$5,Fluxo!$D:$D,$D55)</f>
        <v>0</v>
      </c>
      <c r="FT55" s="18">
        <f>SUMIFS(Fluxo!$N:$N,Fluxo!$S:$S,"&gt;"&amp;FS$5,Fluxo!$S:$S,"&lt;="&amp;FT$5,Fluxo!$D:$D,$D55)</f>
        <v>0</v>
      </c>
      <c r="FU55" s="18">
        <f>SUMIFS(Fluxo!$N:$N,Fluxo!$S:$S,"&gt;"&amp;FT$5,Fluxo!$S:$S,"&lt;="&amp;FU$5,Fluxo!$D:$D,$D55)</f>
        <v>0</v>
      </c>
      <c r="FV55" s="18">
        <f>SUMIFS(Fluxo!$N:$N,Fluxo!$S:$S,"&gt;"&amp;FU$5,Fluxo!$S:$S,"&lt;="&amp;FV$5,Fluxo!$D:$D,$D55)</f>
        <v>0</v>
      </c>
      <c r="FW55" s="18">
        <f>SUMIFS(Fluxo!$N:$N,Fluxo!$S:$S,"&gt;"&amp;FV$5,Fluxo!$S:$S,"&lt;="&amp;FW$5,Fluxo!$D:$D,$D55)</f>
        <v>0</v>
      </c>
      <c r="FX55" s="18">
        <f>SUMIFS(Fluxo!$N:$N,Fluxo!$S:$S,"&gt;"&amp;FW$5,Fluxo!$S:$S,"&lt;="&amp;FX$5,Fluxo!$D:$D,$D55)</f>
        <v>0</v>
      </c>
      <c r="FY55" s="18">
        <f>SUMIFS(Fluxo!$N:$N,Fluxo!$S:$S,"&gt;"&amp;FX$5,Fluxo!$S:$S,"&lt;="&amp;FY$5,Fluxo!$D:$D,$D55)</f>
        <v>0</v>
      </c>
      <c r="FZ55" s="18">
        <f>SUMIFS(Fluxo!$N:$N,Fluxo!$S:$S,"&gt;"&amp;FY$5,Fluxo!$S:$S,"&lt;="&amp;FZ$5,Fluxo!$D:$D,$D55)</f>
        <v>0</v>
      </c>
      <c r="GA55" s="18">
        <f>SUMIFS(Fluxo!$N:$N,Fluxo!$S:$S,"&gt;"&amp;FZ$5,Fluxo!$S:$S,"&lt;="&amp;GA$5,Fluxo!$D:$D,$D55)</f>
        <v>0</v>
      </c>
      <c r="GB55" s="18">
        <f>SUMIFS(Fluxo!$N:$N,Fluxo!$S:$S,"&gt;"&amp;GA$5,Fluxo!$S:$S,"&lt;="&amp;GB$5,Fluxo!$D:$D,$D55)</f>
        <v>0</v>
      </c>
      <c r="GC55" s="18">
        <f>SUMIFS(Fluxo!$N:$N,Fluxo!$S:$S,"&gt;"&amp;GB$5,Fluxo!$S:$S,"&lt;="&amp;GC$5,Fluxo!$D:$D,$D55)</f>
        <v>0</v>
      </c>
      <c r="GD55" s="18">
        <f>SUMIFS(Fluxo!$N:$N,Fluxo!$S:$S,"&gt;"&amp;GC$5,Fluxo!$S:$S,"&lt;="&amp;GD$5,Fluxo!$D:$D,$D55)</f>
        <v>0</v>
      </c>
      <c r="GE55" s="18">
        <f>SUMIFS(Fluxo!$N:$N,Fluxo!$S:$S,"&gt;"&amp;GD$5,Fluxo!$S:$S,"&lt;="&amp;GE$5,Fluxo!$D:$D,$D55)</f>
        <v>0</v>
      </c>
      <c r="GF55" s="18">
        <f>SUMIFS(Fluxo!$N:$N,Fluxo!$S:$S,"&gt;"&amp;GE$5,Fluxo!$S:$S,"&lt;="&amp;GF$5,Fluxo!$D:$D,$D55)</f>
        <v>0</v>
      </c>
      <c r="GG55" s="18">
        <f>SUMIFS(Fluxo!$N:$N,Fluxo!$S:$S,"&gt;"&amp;GF$5,Fluxo!$S:$S,"&lt;="&amp;GG$5,Fluxo!$D:$D,$D55)</f>
        <v>0</v>
      </c>
      <c r="GH55" s="18">
        <f>SUMIFS(Fluxo!$N:$N,Fluxo!$S:$S,"&gt;"&amp;GG$5,Fluxo!$S:$S,"&lt;="&amp;GH$5,Fluxo!$D:$D,$D55)</f>
        <v>0</v>
      </c>
      <c r="GI55" s="18">
        <f>SUMIFS(Fluxo!$N:$N,Fluxo!$S:$S,"&gt;"&amp;GH$5,Fluxo!$S:$S,"&lt;="&amp;GI$5,Fluxo!$D:$D,$D55)</f>
        <v>0</v>
      </c>
      <c r="GJ55" s="18">
        <f>SUMIFS(Fluxo!$N:$N,Fluxo!$S:$S,"&gt;"&amp;GI$5,Fluxo!$S:$S,"&lt;="&amp;GJ$5,Fluxo!$D:$D,$D55)</f>
        <v>0</v>
      </c>
      <c r="GK55" s="18">
        <f>SUMIFS(Fluxo!$N:$N,Fluxo!$S:$S,"&gt;"&amp;GJ$5,Fluxo!$S:$S,"&lt;="&amp;GK$5,Fluxo!$D:$D,$D55)</f>
        <v>0</v>
      </c>
      <c r="GL55" s="18">
        <f>SUMIFS(Fluxo!$N:$N,Fluxo!$S:$S,"&gt;"&amp;GK$5,Fluxo!$S:$S,"&lt;="&amp;GL$5,Fluxo!$D:$D,$D55)</f>
        <v>0</v>
      </c>
      <c r="GM55" s="18">
        <f>SUMIFS(Fluxo!$N:$N,Fluxo!$S:$S,"&gt;"&amp;GL$5,Fluxo!$S:$S,"&lt;="&amp;GM$5,Fluxo!$D:$D,$D55)</f>
        <v>0</v>
      </c>
      <c r="GN55" s="18">
        <f>SUMIFS(Fluxo!$N:$N,Fluxo!$S:$S,"&gt;"&amp;GM$5,Fluxo!$S:$S,"&lt;="&amp;GN$5,Fluxo!$D:$D,$D55)</f>
        <v>0</v>
      </c>
      <c r="GO55" s="18">
        <f>SUMIFS(Fluxo!$N:$N,Fluxo!$S:$S,"&gt;"&amp;GN$5,Fluxo!$S:$S,"&lt;="&amp;GO$5,Fluxo!$D:$D,$D55)</f>
        <v>0</v>
      </c>
      <c r="GP55" s="18">
        <f>SUMIFS(Fluxo!$N:$N,Fluxo!$S:$S,"&gt;"&amp;GO$5,Fluxo!$S:$S,"&lt;="&amp;GP$5,Fluxo!$D:$D,$D55)</f>
        <v>0</v>
      </c>
      <c r="GQ55" s="18">
        <f>SUMIFS(Fluxo!$N:$N,Fluxo!$S:$S,"&gt;"&amp;GP$5,Fluxo!$S:$S,"&lt;="&amp;GQ$5,Fluxo!$D:$D,$D55)</f>
        <v>0</v>
      </c>
      <c r="GR55" s="18">
        <f>SUMIFS(Fluxo!$N:$N,Fluxo!$S:$S,"&gt;"&amp;GQ$5,Fluxo!$S:$S,"&lt;="&amp;GR$5,Fluxo!$D:$D,$D55)</f>
        <v>0</v>
      </c>
      <c r="GS55" s="18">
        <f>SUMIFS(Fluxo!$N:$N,Fluxo!$S:$S,"&gt;"&amp;GR$5,Fluxo!$S:$S,"&lt;="&amp;GS$5,Fluxo!$D:$D,$D55)</f>
        <v>0</v>
      </c>
      <c r="GT55" s="18">
        <f>SUMIFS(Fluxo!$N:$N,Fluxo!$S:$S,"&gt;"&amp;GS$5,Fluxo!$S:$S,"&lt;="&amp;GT$5,Fluxo!$D:$D,$D55)</f>
        <v>0</v>
      </c>
      <c r="GU55" s="18">
        <f>SUMIFS(Fluxo!$N:$N,Fluxo!$S:$S,"&gt;"&amp;GT$5,Fluxo!$S:$S,"&lt;="&amp;GU$5,Fluxo!$D:$D,$D55)</f>
        <v>0</v>
      </c>
      <c r="GV55" s="18">
        <f>SUMIFS(Fluxo!$N:$N,Fluxo!$S:$S,"&gt;"&amp;GU$5,Fluxo!$S:$S,"&lt;="&amp;GV$5,Fluxo!$D:$D,$D55)</f>
        <v>0</v>
      </c>
      <c r="GW55" s="18">
        <f>SUMIFS(Fluxo!$N:$N,Fluxo!$S:$S,"&gt;"&amp;GV$5,Fluxo!$S:$S,"&lt;="&amp;GW$5,Fluxo!$D:$D,$D55)</f>
        <v>0</v>
      </c>
      <c r="GX55" s="18">
        <f>SUMIFS(Fluxo!$N:$N,Fluxo!$S:$S,"&gt;"&amp;GW$5,Fluxo!$S:$S,"&lt;="&amp;GX$5,Fluxo!$D:$D,$D55)</f>
        <v>0</v>
      </c>
      <c r="GY55" s="18">
        <f>SUMIFS(Fluxo!$N:$N,Fluxo!$S:$S,"&gt;"&amp;GX$5,Fluxo!$S:$S,"&lt;="&amp;GY$5,Fluxo!$D:$D,$D55)</f>
        <v>0</v>
      </c>
      <c r="GZ55" s="18">
        <f>SUMIFS(Fluxo!$N:$N,Fluxo!$S:$S,"&gt;"&amp;GY$5,Fluxo!$S:$S,"&lt;="&amp;GZ$5,Fluxo!$D:$D,$D55)</f>
        <v>0</v>
      </c>
      <c r="HA55" s="18">
        <f>SUMIFS(Fluxo!$N:$N,Fluxo!$S:$S,"&gt;"&amp;GZ$5,Fluxo!$S:$S,"&lt;="&amp;HA$5,Fluxo!$D:$D,$D55)</f>
        <v>0</v>
      </c>
      <c r="HB55" s="18">
        <f>SUMIFS(Fluxo!$N:$N,Fluxo!$S:$S,"&gt;"&amp;HA$5,Fluxo!$S:$S,"&lt;="&amp;HB$5,Fluxo!$D:$D,$D55)</f>
        <v>0</v>
      </c>
      <c r="HC55" s="18">
        <f>SUMIFS(Fluxo!$N:$N,Fluxo!$S:$S,"&gt;"&amp;HB$5,Fluxo!$S:$S,"&lt;="&amp;HC$5,Fluxo!$D:$D,$D55)</f>
        <v>0</v>
      </c>
      <c r="HD55" s="18">
        <f>SUMIFS(Fluxo!$N:$N,Fluxo!$S:$S,"&gt;"&amp;HC$5,Fluxo!$S:$S,"&lt;="&amp;HD$5,Fluxo!$D:$D,$D55)</f>
        <v>0</v>
      </c>
      <c r="HE55" s="18">
        <f>SUMIFS(Fluxo!$N:$N,Fluxo!$S:$S,"&gt;"&amp;HD$5,Fluxo!$S:$S,"&lt;="&amp;HE$5,Fluxo!$D:$D,$D55)</f>
        <v>0</v>
      </c>
      <c r="HF55" s="18">
        <f>SUMIFS(Fluxo!$N:$N,Fluxo!$S:$S,"&gt;"&amp;HE$5,Fluxo!$S:$S,"&lt;="&amp;HF$5,Fluxo!$D:$D,$D55)</f>
        <v>0</v>
      </c>
    </row>
    <row r="56" spans="1:214">
      <c r="A56" s="20">
        <f t="shared" si="15"/>
        <v>46</v>
      </c>
      <c r="B56" s="140" t="str">
        <f>'Check Carteira'!C48</f>
        <v>E.1016.99.01.0131</v>
      </c>
      <c r="C56" s="141">
        <v>1</v>
      </c>
      <c r="D56" s="129" t="str">
        <f>'Check Carteira'!F48</f>
        <v>A-0131</v>
      </c>
      <c r="E56" s="21" t="str">
        <f>IFERROR(INDEX(Contratos!L:L,MATCH(D56,Contratos!R:R,0)),"")</f>
        <v/>
      </c>
      <c r="F56" s="139" t="str">
        <f>IFERROR(INDEX(Contratos!G:G,MATCH(D56,Contratos!R:R,0)),"")</f>
        <v/>
      </c>
      <c r="H56" s="83">
        <f t="shared" ref="H56:H119" si="17">SUM(J56:HF56)</f>
        <v>0</v>
      </c>
      <c r="J56" s="18">
        <f>SUMIFS(Fluxo!$N:$N,Fluxo!$S:$S,"&gt;"&amp;I$5,Fluxo!$S:$S,"&lt;="&amp;J$5,Fluxo!$D:$D,$D56)</f>
        <v>0</v>
      </c>
      <c r="K56" s="18">
        <f>SUMIFS(Fluxo!$N:$N,Fluxo!$S:$S,"&gt;"&amp;J$5,Fluxo!$S:$S,"&lt;="&amp;K$5,Fluxo!$D:$D,$D56)</f>
        <v>0</v>
      </c>
      <c r="L56" s="18">
        <f>SUMIFS(Fluxo!$N:$N,Fluxo!$S:$S,"&gt;"&amp;K$5,Fluxo!$S:$S,"&lt;="&amp;L$5,Fluxo!$D:$D,$D56)</f>
        <v>0</v>
      </c>
      <c r="M56" s="18">
        <f>SUMIFS(Fluxo!$N:$N,Fluxo!$S:$S,"&gt;"&amp;L$5,Fluxo!$S:$S,"&lt;="&amp;M$5,Fluxo!$D:$D,$D56)</f>
        <v>0</v>
      </c>
      <c r="N56" s="18">
        <f>SUMIFS(Fluxo!$N:$N,Fluxo!$S:$S,"&gt;"&amp;M$5,Fluxo!$S:$S,"&lt;="&amp;N$5,Fluxo!$D:$D,$D56)</f>
        <v>0</v>
      </c>
      <c r="O56" s="18">
        <f>SUMIFS(Fluxo!$N:$N,Fluxo!$S:$S,"&gt;"&amp;N$5,Fluxo!$S:$S,"&lt;="&amp;O$5,Fluxo!$D:$D,$D56)</f>
        <v>0</v>
      </c>
      <c r="P56" s="18">
        <f>SUMIFS(Fluxo!$N:$N,Fluxo!$S:$S,"&gt;"&amp;O$5,Fluxo!$S:$S,"&lt;="&amp;P$5,Fluxo!$D:$D,$D56)</f>
        <v>0</v>
      </c>
      <c r="Q56" s="18">
        <f>SUMIFS(Fluxo!$N:$N,Fluxo!$S:$S,"&gt;"&amp;P$5,Fluxo!$S:$S,"&lt;="&amp;Q$5,Fluxo!$D:$D,$D56)</f>
        <v>0</v>
      </c>
      <c r="R56" s="18">
        <f>SUMIFS(Fluxo!$N:$N,Fluxo!$S:$S,"&gt;"&amp;Q$5,Fluxo!$S:$S,"&lt;="&amp;R$5,Fluxo!$D:$D,$D56)</f>
        <v>0</v>
      </c>
      <c r="S56" s="18">
        <f>SUMIFS(Fluxo!$N:$N,Fluxo!$S:$S,"&gt;"&amp;R$5,Fluxo!$S:$S,"&lt;="&amp;S$5,Fluxo!$D:$D,$D56)</f>
        <v>0</v>
      </c>
      <c r="T56" s="18">
        <f>SUMIFS(Fluxo!$N:$N,Fluxo!$S:$S,"&gt;"&amp;S$5,Fluxo!$S:$S,"&lt;="&amp;T$5,Fluxo!$D:$D,$D56)</f>
        <v>0</v>
      </c>
      <c r="U56" s="18">
        <f>SUMIFS(Fluxo!$N:$N,Fluxo!$S:$S,"&gt;"&amp;T$5,Fluxo!$S:$S,"&lt;="&amp;U$5,Fluxo!$D:$D,$D56)</f>
        <v>0</v>
      </c>
      <c r="V56" s="18">
        <f>SUMIFS(Fluxo!$N:$N,Fluxo!$S:$S,"&gt;"&amp;U$5,Fluxo!$S:$S,"&lt;="&amp;V$5,Fluxo!$D:$D,$D56)</f>
        <v>0</v>
      </c>
      <c r="W56" s="18">
        <f>SUMIFS(Fluxo!$N:$N,Fluxo!$S:$S,"&gt;"&amp;V$5,Fluxo!$S:$S,"&lt;="&amp;W$5,Fluxo!$D:$D,$D56)</f>
        <v>0</v>
      </c>
      <c r="X56" s="18">
        <f>SUMIFS(Fluxo!$N:$N,Fluxo!$S:$S,"&gt;"&amp;W$5,Fluxo!$S:$S,"&lt;="&amp;X$5,Fluxo!$D:$D,$D56)</f>
        <v>0</v>
      </c>
      <c r="Y56" s="18">
        <f>SUMIFS(Fluxo!$N:$N,Fluxo!$S:$S,"&gt;"&amp;X$5,Fluxo!$S:$S,"&lt;="&amp;Y$5,Fluxo!$D:$D,$D56)</f>
        <v>0</v>
      </c>
      <c r="Z56" s="18">
        <f>SUMIFS(Fluxo!$N:$N,Fluxo!$S:$S,"&gt;"&amp;Y$5,Fluxo!$S:$S,"&lt;="&amp;Z$5,Fluxo!$D:$D,$D56)</f>
        <v>0</v>
      </c>
      <c r="AA56" s="18">
        <f>SUMIFS(Fluxo!$N:$N,Fluxo!$S:$S,"&gt;"&amp;Z$5,Fluxo!$S:$S,"&lt;="&amp;AA$5,Fluxo!$D:$D,$D56)</f>
        <v>0</v>
      </c>
      <c r="AB56" s="18">
        <f>SUMIFS(Fluxo!$N:$N,Fluxo!$S:$S,"&gt;"&amp;AA$5,Fluxo!$S:$S,"&lt;="&amp;AB$5,Fluxo!$D:$D,$D56)</f>
        <v>0</v>
      </c>
      <c r="AC56" s="18">
        <f>SUMIFS(Fluxo!$N:$N,Fluxo!$S:$S,"&gt;"&amp;AB$5,Fluxo!$S:$S,"&lt;="&amp;AC$5,Fluxo!$D:$D,$D56)</f>
        <v>0</v>
      </c>
      <c r="AD56" s="18">
        <f>SUMIFS(Fluxo!$N:$N,Fluxo!$S:$S,"&gt;"&amp;AC$5,Fluxo!$S:$S,"&lt;="&amp;AD$5,Fluxo!$D:$D,$D56)</f>
        <v>0</v>
      </c>
      <c r="AE56" s="18">
        <f>SUMIFS(Fluxo!$N:$N,Fluxo!$S:$S,"&gt;"&amp;AD$5,Fluxo!$S:$S,"&lt;="&amp;AE$5,Fluxo!$D:$D,$D56)</f>
        <v>0</v>
      </c>
      <c r="AF56" s="18">
        <f>SUMIFS(Fluxo!$N:$N,Fluxo!$S:$S,"&gt;"&amp;AE$5,Fluxo!$S:$S,"&lt;="&amp;AF$5,Fluxo!$D:$D,$D56)</f>
        <v>0</v>
      </c>
      <c r="AG56" s="18">
        <f>SUMIFS(Fluxo!$N:$N,Fluxo!$S:$S,"&gt;"&amp;AF$5,Fluxo!$S:$S,"&lt;="&amp;AG$5,Fluxo!$D:$D,$D56)</f>
        <v>0</v>
      </c>
      <c r="AH56" s="18">
        <f>SUMIFS(Fluxo!$N:$N,Fluxo!$S:$S,"&gt;"&amp;AG$5,Fluxo!$S:$S,"&lt;="&amp;AH$5,Fluxo!$D:$D,$D56)</f>
        <v>0</v>
      </c>
      <c r="AI56" s="18">
        <f>SUMIFS(Fluxo!$N:$N,Fluxo!$S:$S,"&gt;"&amp;AH$5,Fluxo!$S:$S,"&lt;="&amp;AI$5,Fluxo!$D:$D,$D56)</f>
        <v>0</v>
      </c>
      <c r="AJ56" s="18">
        <f>SUMIFS(Fluxo!$N:$N,Fluxo!$S:$S,"&gt;"&amp;AI$5,Fluxo!$S:$S,"&lt;="&amp;AJ$5,Fluxo!$D:$D,$D56)</f>
        <v>0</v>
      </c>
      <c r="AK56" s="18">
        <f>SUMIFS(Fluxo!$N:$N,Fluxo!$S:$S,"&gt;"&amp;AJ$5,Fluxo!$S:$S,"&lt;="&amp;AK$5,Fluxo!$D:$D,$D56)</f>
        <v>0</v>
      </c>
      <c r="AL56" s="18">
        <f>SUMIFS(Fluxo!$N:$N,Fluxo!$S:$S,"&gt;"&amp;AK$5,Fluxo!$S:$S,"&lt;="&amp;AL$5,Fluxo!$D:$D,$D56)</f>
        <v>0</v>
      </c>
      <c r="AM56" s="18">
        <f>SUMIFS(Fluxo!$N:$N,Fluxo!$S:$S,"&gt;"&amp;AL$5,Fluxo!$S:$S,"&lt;="&amp;AM$5,Fluxo!$D:$D,$D56)</f>
        <v>0</v>
      </c>
      <c r="AN56" s="18">
        <f>SUMIFS(Fluxo!$N:$N,Fluxo!$S:$S,"&gt;"&amp;AM$5,Fluxo!$S:$S,"&lt;="&amp;AN$5,Fluxo!$D:$D,$D56)</f>
        <v>0</v>
      </c>
      <c r="AO56" s="18">
        <f>SUMIFS(Fluxo!$N:$N,Fluxo!$S:$S,"&gt;"&amp;AN$5,Fluxo!$S:$S,"&lt;="&amp;AO$5,Fluxo!$D:$D,$D56)</f>
        <v>0</v>
      </c>
      <c r="AP56" s="18">
        <f>SUMIFS(Fluxo!$N:$N,Fluxo!$S:$S,"&gt;"&amp;AO$5,Fluxo!$S:$S,"&lt;="&amp;AP$5,Fluxo!$D:$D,$D56)</f>
        <v>0</v>
      </c>
      <c r="AQ56" s="18">
        <f>SUMIFS(Fluxo!$N:$N,Fluxo!$S:$S,"&gt;"&amp;AP$5,Fluxo!$S:$S,"&lt;="&amp;AQ$5,Fluxo!$D:$D,$D56)</f>
        <v>0</v>
      </c>
      <c r="AR56" s="18">
        <f>SUMIFS(Fluxo!$N:$N,Fluxo!$S:$S,"&gt;"&amp;AQ$5,Fluxo!$S:$S,"&lt;="&amp;AR$5,Fluxo!$D:$D,$D56)</f>
        <v>0</v>
      </c>
      <c r="AS56" s="18">
        <f>SUMIFS(Fluxo!$N:$N,Fluxo!$S:$S,"&gt;"&amp;AR$5,Fluxo!$S:$S,"&lt;="&amp;AS$5,Fluxo!$D:$D,$D56)</f>
        <v>0</v>
      </c>
      <c r="AT56" s="18">
        <f>SUMIFS(Fluxo!$N:$N,Fluxo!$S:$S,"&gt;"&amp;AS$5,Fluxo!$S:$S,"&lt;="&amp;AT$5,Fluxo!$D:$D,$D56)</f>
        <v>0</v>
      </c>
      <c r="AU56" s="18">
        <f>SUMIFS(Fluxo!$N:$N,Fluxo!$S:$S,"&gt;"&amp;AT$5,Fluxo!$S:$S,"&lt;="&amp;AU$5,Fluxo!$D:$D,$D56)</f>
        <v>0</v>
      </c>
      <c r="AV56" s="18">
        <f>SUMIFS(Fluxo!$N:$N,Fluxo!$S:$S,"&gt;"&amp;AU$5,Fluxo!$S:$S,"&lt;="&amp;AV$5,Fluxo!$D:$D,$D56)</f>
        <v>0</v>
      </c>
      <c r="AW56" s="18">
        <f>SUMIFS(Fluxo!$N:$N,Fluxo!$S:$S,"&gt;"&amp;AV$5,Fluxo!$S:$S,"&lt;="&amp;AW$5,Fluxo!$D:$D,$D56)</f>
        <v>0</v>
      </c>
      <c r="AX56" s="18">
        <f>SUMIFS(Fluxo!$N:$N,Fluxo!$S:$S,"&gt;"&amp;AW$5,Fluxo!$S:$S,"&lt;="&amp;AX$5,Fluxo!$D:$D,$D56)</f>
        <v>0</v>
      </c>
      <c r="AY56" s="18">
        <f>SUMIFS(Fluxo!$N:$N,Fluxo!$S:$S,"&gt;"&amp;AX$5,Fluxo!$S:$S,"&lt;="&amp;AY$5,Fluxo!$D:$D,$D56)</f>
        <v>0</v>
      </c>
      <c r="AZ56" s="18">
        <f>SUMIFS(Fluxo!$N:$N,Fluxo!$S:$S,"&gt;"&amp;AY$5,Fluxo!$S:$S,"&lt;="&amp;AZ$5,Fluxo!$D:$D,$D56)</f>
        <v>0</v>
      </c>
      <c r="BA56" s="18">
        <f>SUMIFS(Fluxo!$N:$N,Fluxo!$S:$S,"&gt;"&amp;AZ$5,Fluxo!$S:$S,"&lt;="&amp;BA$5,Fluxo!$D:$D,$D56)</f>
        <v>0</v>
      </c>
      <c r="BB56" s="18">
        <f>SUMIFS(Fluxo!$N:$N,Fluxo!$S:$S,"&gt;"&amp;BA$5,Fluxo!$S:$S,"&lt;="&amp;BB$5,Fluxo!$D:$D,$D56)</f>
        <v>0</v>
      </c>
      <c r="BC56" s="18">
        <f>SUMIFS(Fluxo!$N:$N,Fluxo!$S:$S,"&gt;"&amp;BB$5,Fluxo!$S:$S,"&lt;="&amp;BC$5,Fluxo!$D:$D,$D56)</f>
        <v>0</v>
      </c>
      <c r="BD56" s="18">
        <f>SUMIFS(Fluxo!$N:$N,Fluxo!$S:$S,"&gt;"&amp;BC$5,Fluxo!$S:$S,"&lt;="&amp;BD$5,Fluxo!$D:$D,$D56)</f>
        <v>0</v>
      </c>
      <c r="BE56" s="18">
        <f>SUMIFS(Fluxo!$N:$N,Fluxo!$S:$S,"&gt;"&amp;BD$5,Fluxo!$S:$S,"&lt;="&amp;BE$5,Fluxo!$D:$D,$D56)</f>
        <v>0</v>
      </c>
      <c r="BF56" s="18">
        <f>SUMIFS(Fluxo!$N:$N,Fluxo!$S:$S,"&gt;"&amp;BE$5,Fluxo!$S:$S,"&lt;="&amp;BF$5,Fluxo!$D:$D,$D56)</f>
        <v>0</v>
      </c>
      <c r="BG56" s="18">
        <f>SUMIFS(Fluxo!$N:$N,Fluxo!$S:$S,"&gt;"&amp;BF$5,Fluxo!$S:$S,"&lt;="&amp;BG$5,Fluxo!$D:$D,$D56)</f>
        <v>0</v>
      </c>
      <c r="BH56" s="18">
        <f>SUMIFS(Fluxo!$N:$N,Fluxo!$S:$S,"&gt;"&amp;BG$5,Fluxo!$S:$S,"&lt;="&amp;BH$5,Fluxo!$D:$D,$D56)</f>
        <v>0</v>
      </c>
      <c r="BI56" s="18">
        <f>SUMIFS(Fluxo!$N:$N,Fluxo!$S:$S,"&gt;"&amp;BH$5,Fluxo!$S:$S,"&lt;="&amp;BI$5,Fluxo!$D:$D,$D56)</f>
        <v>0</v>
      </c>
      <c r="BJ56" s="18">
        <f>SUMIFS(Fluxo!$N:$N,Fluxo!$S:$S,"&gt;"&amp;BI$5,Fluxo!$S:$S,"&lt;="&amp;BJ$5,Fluxo!$D:$D,$D56)</f>
        <v>0</v>
      </c>
      <c r="BK56" s="18">
        <f>SUMIFS(Fluxo!$N:$N,Fluxo!$S:$S,"&gt;"&amp;BJ$5,Fluxo!$S:$S,"&lt;="&amp;BK$5,Fluxo!$D:$D,$D56)</f>
        <v>0</v>
      </c>
      <c r="BL56" s="18">
        <f>SUMIFS(Fluxo!$N:$N,Fluxo!$S:$S,"&gt;"&amp;BK$5,Fluxo!$S:$S,"&lt;="&amp;BL$5,Fluxo!$D:$D,$D56)</f>
        <v>0</v>
      </c>
      <c r="BM56" s="18">
        <f>SUMIFS(Fluxo!$N:$N,Fluxo!$S:$S,"&gt;"&amp;BL$5,Fluxo!$S:$S,"&lt;="&amp;BM$5,Fluxo!$D:$D,$D56)</f>
        <v>0</v>
      </c>
      <c r="BN56" s="18">
        <f>SUMIFS(Fluxo!$N:$N,Fluxo!$S:$S,"&gt;"&amp;BM$5,Fluxo!$S:$S,"&lt;="&amp;BN$5,Fluxo!$D:$D,$D56)</f>
        <v>0</v>
      </c>
      <c r="BO56" s="18">
        <f>SUMIFS(Fluxo!$N:$N,Fluxo!$S:$S,"&gt;"&amp;BN$5,Fluxo!$S:$S,"&lt;="&amp;BO$5,Fluxo!$D:$D,$D56)</f>
        <v>0</v>
      </c>
      <c r="BP56" s="18">
        <f>SUMIFS(Fluxo!$N:$N,Fluxo!$S:$S,"&gt;"&amp;BO$5,Fluxo!$S:$S,"&lt;="&amp;BP$5,Fluxo!$D:$D,$D56)</f>
        <v>0</v>
      </c>
      <c r="BQ56" s="18">
        <f>SUMIFS(Fluxo!$N:$N,Fluxo!$S:$S,"&gt;"&amp;BP$5,Fluxo!$S:$S,"&lt;="&amp;BQ$5,Fluxo!$D:$D,$D56)</f>
        <v>0</v>
      </c>
      <c r="BR56" s="18">
        <f>SUMIFS(Fluxo!$N:$N,Fluxo!$S:$S,"&gt;"&amp;BQ$5,Fluxo!$S:$S,"&lt;="&amp;BR$5,Fluxo!$D:$D,$D56)</f>
        <v>0</v>
      </c>
      <c r="BS56" s="18">
        <f>SUMIFS(Fluxo!$N:$N,Fluxo!$S:$S,"&gt;"&amp;BR$5,Fluxo!$S:$S,"&lt;="&amp;BS$5,Fluxo!$D:$D,$D56)</f>
        <v>0</v>
      </c>
      <c r="BT56" s="18">
        <f>SUMIFS(Fluxo!$N:$N,Fluxo!$S:$S,"&gt;"&amp;BS$5,Fluxo!$S:$S,"&lt;="&amp;BT$5,Fluxo!$D:$D,$D56)</f>
        <v>0</v>
      </c>
      <c r="BU56" s="18">
        <f>SUMIFS(Fluxo!$N:$N,Fluxo!$S:$S,"&gt;"&amp;BT$5,Fluxo!$S:$S,"&lt;="&amp;BU$5,Fluxo!$D:$D,$D56)</f>
        <v>0</v>
      </c>
      <c r="BV56" s="18">
        <f>SUMIFS(Fluxo!$N:$N,Fluxo!$S:$S,"&gt;"&amp;BU$5,Fluxo!$S:$S,"&lt;="&amp;BV$5,Fluxo!$D:$D,$D56)</f>
        <v>0</v>
      </c>
      <c r="BW56" s="18">
        <f>SUMIFS(Fluxo!$N:$N,Fluxo!$S:$S,"&gt;"&amp;BV$5,Fluxo!$S:$S,"&lt;="&amp;BW$5,Fluxo!$D:$D,$D56)</f>
        <v>0</v>
      </c>
      <c r="BX56" s="18">
        <f>SUMIFS(Fluxo!$N:$N,Fluxo!$S:$S,"&gt;"&amp;BW$5,Fluxo!$S:$S,"&lt;="&amp;BX$5,Fluxo!$D:$D,$D56)</f>
        <v>0</v>
      </c>
      <c r="BY56" s="18">
        <f>SUMIFS(Fluxo!$N:$N,Fluxo!$S:$S,"&gt;"&amp;BX$5,Fluxo!$S:$S,"&lt;="&amp;BY$5,Fluxo!$D:$D,$D56)</f>
        <v>0</v>
      </c>
      <c r="BZ56" s="18">
        <f>SUMIFS(Fluxo!$N:$N,Fluxo!$S:$S,"&gt;"&amp;BY$5,Fluxo!$S:$S,"&lt;="&amp;BZ$5,Fluxo!$D:$D,$D56)</f>
        <v>0</v>
      </c>
      <c r="CA56" s="18">
        <f>SUMIFS(Fluxo!$N:$N,Fluxo!$S:$S,"&gt;"&amp;BZ$5,Fluxo!$S:$S,"&lt;="&amp;CA$5,Fluxo!$D:$D,$D56)</f>
        <v>0</v>
      </c>
      <c r="CB56" s="18">
        <f>SUMIFS(Fluxo!$N:$N,Fluxo!$S:$S,"&gt;"&amp;CA$5,Fluxo!$S:$S,"&lt;="&amp;CB$5,Fluxo!$D:$D,$D56)</f>
        <v>0</v>
      </c>
      <c r="CC56" s="18">
        <f>SUMIFS(Fluxo!$N:$N,Fluxo!$S:$S,"&gt;"&amp;CB$5,Fluxo!$S:$S,"&lt;="&amp;CC$5,Fluxo!$D:$D,$D56)</f>
        <v>0</v>
      </c>
      <c r="CD56" s="18">
        <f>SUMIFS(Fluxo!$N:$N,Fluxo!$S:$S,"&gt;"&amp;CC$5,Fluxo!$S:$S,"&lt;="&amp;CD$5,Fluxo!$D:$D,$D56)</f>
        <v>0</v>
      </c>
      <c r="CE56" s="18">
        <f>SUMIFS(Fluxo!$N:$N,Fluxo!$S:$S,"&gt;"&amp;CD$5,Fluxo!$S:$S,"&lt;="&amp;CE$5,Fluxo!$D:$D,$D56)</f>
        <v>0</v>
      </c>
      <c r="CF56" s="18">
        <f>SUMIFS(Fluxo!$N:$N,Fluxo!$S:$S,"&gt;"&amp;CE$5,Fluxo!$S:$S,"&lt;="&amp;CF$5,Fluxo!$D:$D,$D56)</f>
        <v>0</v>
      </c>
      <c r="CG56" s="18">
        <f>SUMIFS(Fluxo!$N:$N,Fluxo!$S:$S,"&gt;"&amp;CF$5,Fluxo!$S:$S,"&lt;="&amp;CG$5,Fluxo!$D:$D,$D56)</f>
        <v>0</v>
      </c>
      <c r="CH56" s="18">
        <f>SUMIFS(Fluxo!$N:$N,Fluxo!$S:$S,"&gt;"&amp;CG$5,Fluxo!$S:$S,"&lt;="&amp;CH$5,Fluxo!$D:$D,$D56)</f>
        <v>0</v>
      </c>
      <c r="CI56" s="18">
        <f>SUMIFS(Fluxo!$N:$N,Fluxo!$S:$S,"&gt;"&amp;CH$5,Fluxo!$S:$S,"&lt;="&amp;CI$5,Fluxo!$D:$D,$D56)</f>
        <v>0</v>
      </c>
      <c r="CJ56" s="18">
        <f>SUMIFS(Fluxo!$N:$N,Fluxo!$S:$S,"&gt;"&amp;CI$5,Fluxo!$S:$S,"&lt;="&amp;CJ$5,Fluxo!$D:$D,$D56)</f>
        <v>0</v>
      </c>
      <c r="CK56" s="18">
        <f>SUMIFS(Fluxo!$N:$N,Fluxo!$S:$S,"&gt;"&amp;CJ$5,Fluxo!$S:$S,"&lt;="&amp;CK$5,Fluxo!$D:$D,$D56)</f>
        <v>0</v>
      </c>
      <c r="CL56" s="18">
        <f>SUMIFS(Fluxo!$N:$N,Fluxo!$S:$S,"&gt;"&amp;CK$5,Fluxo!$S:$S,"&lt;="&amp;CL$5,Fluxo!$D:$D,$D56)</f>
        <v>0</v>
      </c>
      <c r="CM56" s="18">
        <f>SUMIFS(Fluxo!$N:$N,Fluxo!$S:$S,"&gt;"&amp;CL$5,Fluxo!$S:$S,"&lt;="&amp;CM$5,Fluxo!$D:$D,$D56)</f>
        <v>0</v>
      </c>
      <c r="CN56" s="18">
        <f>SUMIFS(Fluxo!$N:$N,Fluxo!$S:$S,"&gt;"&amp;CM$5,Fluxo!$S:$S,"&lt;="&amp;CN$5,Fluxo!$D:$D,$D56)</f>
        <v>0</v>
      </c>
      <c r="CO56" s="18">
        <f>SUMIFS(Fluxo!$N:$N,Fluxo!$S:$S,"&gt;"&amp;CN$5,Fluxo!$S:$S,"&lt;="&amp;CO$5,Fluxo!$D:$D,$D56)</f>
        <v>0</v>
      </c>
      <c r="CP56" s="18">
        <f>SUMIFS(Fluxo!$N:$N,Fluxo!$S:$S,"&gt;"&amp;CO$5,Fluxo!$S:$S,"&lt;="&amp;CP$5,Fluxo!$D:$D,$D56)</f>
        <v>0</v>
      </c>
      <c r="CQ56" s="18">
        <f>SUMIFS(Fluxo!$N:$N,Fluxo!$S:$S,"&gt;"&amp;CP$5,Fluxo!$S:$S,"&lt;="&amp;CQ$5,Fluxo!$D:$D,$D56)</f>
        <v>0</v>
      </c>
      <c r="CR56" s="18">
        <f>SUMIFS(Fluxo!$N:$N,Fluxo!$S:$S,"&gt;"&amp;CQ$5,Fluxo!$S:$S,"&lt;="&amp;CR$5,Fluxo!$D:$D,$D56)</f>
        <v>0</v>
      </c>
      <c r="CS56" s="18">
        <f>SUMIFS(Fluxo!$N:$N,Fluxo!$S:$S,"&gt;"&amp;CR$5,Fluxo!$S:$S,"&lt;="&amp;CS$5,Fluxo!$D:$D,$D56)</f>
        <v>0</v>
      </c>
      <c r="CT56" s="18">
        <f>SUMIFS(Fluxo!$N:$N,Fluxo!$S:$S,"&gt;"&amp;CS$5,Fluxo!$S:$S,"&lt;="&amp;CT$5,Fluxo!$D:$D,$D56)</f>
        <v>0</v>
      </c>
      <c r="CU56" s="18">
        <f>SUMIFS(Fluxo!$N:$N,Fluxo!$S:$S,"&gt;"&amp;CT$5,Fluxo!$S:$S,"&lt;="&amp;CU$5,Fluxo!$D:$D,$D56)</f>
        <v>0</v>
      </c>
      <c r="CV56" s="18">
        <f>SUMIFS(Fluxo!$N:$N,Fluxo!$S:$S,"&gt;"&amp;CU$5,Fluxo!$S:$S,"&lt;="&amp;CV$5,Fluxo!$D:$D,$D56)</f>
        <v>0</v>
      </c>
      <c r="CW56" s="18">
        <f>SUMIFS(Fluxo!$N:$N,Fluxo!$S:$S,"&gt;"&amp;CV$5,Fluxo!$S:$S,"&lt;="&amp;CW$5,Fluxo!$D:$D,$D56)</f>
        <v>0</v>
      </c>
      <c r="CX56" s="18">
        <f>SUMIFS(Fluxo!$N:$N,Fluxo!$S:$S,"&gt;"&amp;CW$5,Fluxo!$S:$S,"&lt;="&amp;CX$5,Fluxo!$D:$D,$D56)</f>
        <v>0</v>
      </c>
      <c r="CY56" s="18">
        <f>SUMIFS(Fluxo!$N:$N,Fluxo!$S:$S,"&gt;"&amp;CX$5,Fluxo!$S:$S,"&lt;="&amp;CY$5,Fluxo!$D:$D,$D56)</f>
        <v>0</v>
      </c>
      <c r="CZ56" s="18">
        <f>SUMIFS(Fluxo!$N:$N,Fluxo!$S:$S,"&gt;"&amp;CY$5,Fluxo!$S:$S,"&lt;="&amp;CZ$5,Fluxo!$D:$D,$D56)</f>
        <v>0</v>
      </c>
      <c r="DA56" s="18">
        <f>SUMIFS(Fluxo!$N:$N,Fluxo!$S:$S,"&gt;"&amp;CZ$5,Fluxo!$S:$S,"&lt;="&amp;DA$5,Fluxo!$D:$D,$D56)</f>
        <v>0</v>
      </c>
      <c r="DB56" s="18">
        <f>SUMIFS(Fluxo!$N:$N,Fluxo!$S:$S,"&gt;"&amp;DA$5,Fluxo!$S:$S,"&lt;="&amp;DB$5,Fluxo!$D:$D,$D56)</f>
        <v>0</v>
      </c>
      <c r="DC56" s="18">
        <f>SUMIFS(Fluxo!$N:$N,Fluxo!$S:$S,"&gt;"&amp;DB$5,Fluxo!$S:$S,"&lt;="&amp;DC$5,Fluxo!$D:$D,$D56)</f>
        <v>0</v>
      </c>
      <c r="DD56" s="18">
        <f>SUMIFS(Fluxo!$N:$N,Fluxo!$S:$S,"&gt;"&amp;DC$5,Fluxo!$S:$S,"&lt;="&amp;DD$5,Fluxo!$D:$D,$D56)</f>
        <v>0</v>
      </c>
      <c r="DE56" s="18">
        <f>SUMIFS(Fluxo!$N:$N,Fluxo!$S:$S,"&gt;"&amp;DD$5,Fluxo!$S:$S,"&lt;="&amp;DE$5,Fluxo!$D:$D,$D56)</f>
        <v>0</v>
      </c>
      <c r="DF56" s="18">
        <f>SUMIFS(Fluxo!$N:$N,Fluxo!$S:$S,"&gt;"&amp;DE$5,Fluxo!$S:$S,"&lt;="&amp;DF$5,Fluxo!$D:$D,$D56)</f>
        <v>0</v>
      </c>
      <c r="DG56" s="18">
        <f>SUMIFS(Fluxo!$N:$N,Fluxo!$S:$S,"&gt;"&amp;DF$5,Fluxo!$S:$S,"&lt;="&amp;DG$5,Fluxo!$D:$D,$D56)</f>
        <v>0</v>
      </c>
      <c r="DH56" s="18">
        <f>SUMIFS(Fluxo!$N:$N,Fluxo!$S:$S,"&gt;"&amp;DG$5,Fluxo!$S:$S,"&lt;="&amp;DH$5,Fluxo!$D:$D,$D56)</f>
        <v>0</v>
      </c>
      <c r="DI56" s="18">
        <f>SUMIFS(Fluxo!$N:$N,Fluxo!$S:$S,"&gt;"&amp;DH$5,Fluxo!$S:$S,"&lt;="&amp;DI$5,Fluxo!$D:$D,$D56)</f>
        <v>0</v>
      </c>
      <c r="DJ56" s="18">
        <f>SUMIFS(Fluxo!$N:$N,Fluxo!$S:$S,"&gt;"&amp;DI$5,Fluxo!$S:$S,"&lt;="&amp;DJ$5,Fluxo!$D:$D,$D56)</f>
        <v>0</v>
      </c>
      <c r="DK56" s="18">
        <f>SUMIFS(Fluxo!$N:$N,Fluxo!$S:$S,"&gt;"&amp;DJ$5,Fluxo!$S:$S,"&lt;="&amp;DK$5,Fluxo!$D:$D,$D56)</f>
        <v>0</v>
      </c>
      <c r="DL56" s="18">
        <f>SUMIFS(Fluxo!$N:$N,Fluxo!$S:$S,"&gt;"&amp;DK$5,Fluxo!$S:$S,"&lt;="&amp;DL$5,Fluxo!$D:$D,$D56)</f>
        <v>0</v>
      </c>
      <c r="DM56" s="18">
        <f>SUMIFS(Fluxo!$N:$N,Fluxo!$S:$S,"&gt;"&amp;DL$5,Fluxo!$S:$S,"&lt;="&amp;DM$5,Fluxo!$D:$D,$D56)</f>
        <v>0</v>
      </c>
      <c r="DN56" s="18">
        <f>SUMIFS(Fluxo!$N:$N,Fluxo!$S:$S,"&gt;"&amp;DM$5,Fluxo!$S:$S,"&lt;="&amp;DN$5,Fluxo!$D:$D,$D56)</f>
        <v>0</v>
      </c>
      <c r="DO56" s="18">
        <f>SUMIFS(Fluxo!$N:$N,Fluxo!$S:$S,"&gt;"&amp;DN$5,Fluxo!$S:$S,"&lt;="&amp;DO$5,Fluxo!$D:$D,$D56)</f>
        <v>0</v>
      </c>
      <c r="DP56" s="18">
        <f>SUMIFS(Fluxo!$N:$N,Fluxo!$S:$S,"&gt;"&amp;DO$5,Fluxo!$S:$S,"&lt;="&amp;DP$5,Fluxo!$D:$D,$D56)</f>
        <v>0</v>
      </c>
      <c r="DQ56" s="18">
        <f>SUMIFS(Fluxo!$N:$N,Fluxo!$S:$S,"&gt;"&amp;DP$5,Fluxo!$S:$S,"&lt;="&amp;DQ$5,Fluxo!$D:$D,$D56)</f>
        <v>0</v>
      </c>
      <c r="DR56" s="18">
        <f>SUMIFS(Fluxo!$N:$N,Fluxo!$S:$S,"&gt;"&amp;DQ$5,Fluxo!$S:$S,"&lt;="&amp;DR$5,Fluxo!$D:$D,$D56)</f>
        <v>0</v>
      </c>
      <c r="DS56" s="18">
        <f>SUMIFS(Fluxo!$N:$N,Fluxo!$S:$S,"&gt;"&amp;DR$5,Fluxo!$S:$S,"&lt;="&amp;DS$5,Fluxo!$D:$D,$D56)</f>
        <v>0</v>
      </c>
      <c r="DT56" s="18">
        <f>SUMIFS(Fluxo!$N:$N,Fluxo!$S:$S,"&gt;"&amp;DS$5,Fluxo!$S:$S,"&lt;="&amp;DT$5,Fluxo!$D:$D,$D56)</f>
        <v>0</v>
      </c>
      <c r="DU56" s="18">
        <f>SUMIFS(Fluxo!$N:$N,Fluxo!$S:$S,"&gt;"&amp;DT$5,Fluxo!$S:$S,"&lt;="&amp;DU$5,Fluxo!$D:$D,$D56)</f>
        <v>0</v>
      </c>
      <c r="DV56" s="18">
        <f>SUMIFS(Fluxo!$N:$N,Fluxo!$S:$S,"&gt;"&amp;DU$5,Fluxo!$S:$S,"&lt;="&amp;DV$5,Fluxo!$D:$D,$D56)</f>
        <v>0</v>
      </c>
      <c r="DW56" s="18">
        <f>SUMIFS(Fluxo!$N:$N,Fluxo!$S:$S,"&gt;"&amp;DV$5,Fluxo!$S:$S,"&lt;="&amp;DW$5,Fluxo!$D:$D,$D56)</f>
        <v>0</v>
      </c>
      <c r="DX56" s="18">
        <f>SUMIFS(Fluxo!$N:$N,Fluxo!$S:$S,"&gt;"&amp;DW$5,Fluxo!$S:$S,"&lt;="&amp;DX$5,Fluxo!$D:$D,$D56)</f>
        <v>0</v>
      </c>
      <c r="DY56" s="18">
        <f>SUMIFS(Fluxo!$N:$N,Fluxo!$S:$S,"&gt;"&amp;DX$5,Fluxo!$S:$S,"&lt;="&amp;DY$5,Fluxo!$D:$D,$D56)</f>
        <v>0</v>
      </c>
      <c r="DZ56" s="18">
        <f>SUMIFS(Fluxo!$N:$N,Fluxo!$S:$S,"&gt;"&amp;DY$5,Fluxo!$S:$S,"&lt;="&amp;DZ$5,Fluxo!$D:$D,$D56)</f>
        <v>0</v>
      </c>
      <c r="EA56" s="18">
        <f>SUMIFS(Fluxo!$N:$N,Fluxo!$S:$S,"&gt;"&amp;DZ$5,Fluxo!$S:$S,"&lt;="&amp;EA$5,Fluxo!$D:$D,$D56)</f>
        <v>0</v>
      </c>
      <c r="EB56" s="18">
        <f>SUMIFS(Fluxo!$N:$N,Fluxo!$S:$S,"&gt;"&amp;EA$5,Fluxo!$S:$S,"&lt;="&amp;EB$5,Fluxo!$D:$D,$D56)</f>
        <v>0</v>
      </c>
      <c r="EC56" s="18">
        <f>SUMIFS(Fluxo!$N:$N,Fluxo!$S:$S,"&gt;"&amp;EB$5,Fluxo!$S:$S,"&lt;="&amp;EC$5,Fluxo!$D:$D,$D56)</f>
        <v>0</v>
      </c>
      <c r="ED56" s="18">
        <f>SUMIFS(Fluxo!$N:$N,Fluxo!$S:$S,"&gt;"&amp;EC$5,Fluxo!$S:$S,"&lt;="&amp;ED$5,Fluxo!$D:$D,$D56)</f>
        <v>0</v>
      </c>
      <c r="EE56" s="18">
        <f>SUMIFS(Fluxo!$N:$N,Fluxo!$S:$S,"&gt;"&amp;ED$5,Fluxo!$S:$S,"&lt;="&amp;EE$5,Fluxo!$D:$D,$D56)</f>
        <v>0</v>
      </c>
      <c r="EF56" s="18">
        <f>SUMIFS(Fluxo!$N:$N,Fluxo!$S:$S,"&gt;"&amp;EE$5,Fluxo!$S:$S,"&lt;="&amp;EF$5,Fluxo!$D:$D,$D56)</f>
        <v>0</v>
      </c>
      <c r="EG56" s="18">
        <f>SUMIFS(Fluxo!$N:$N,Fluxo!$S:$S,"&gt;"&amp;EF$5,Fluxo!$S:$S,"&lt;="&amp;EG$5,Fluxo!$D:$D,$D56)</f>
        <v>0</v>
      </c>
      <c r="EH56" s="18">
        <f>SUMIFS(Fluxo!$N:$N,Fluxo!$S:$S,"&gt;"&amp;EG$5,Fluxo!$S:$S,"&lt;="&amp;EH$5,Fluxo!$D:$D,$D56)</f>
        <v>0</v>
      </c>
      <c r="EI56" s="18">
        <f>SUMIFS(Fluxo!$N:$N,Fluxo!$S:$S,"&gt;"&amp;EH$5,Fluxo!$S:$S,"&lt;="&amp;EI$5,Fluxo!$D:$D,$D56)</f>
        <v>0</v>
      </c>
      <c r="EJ56" s="18">
        <f>SUMIFS(Fluxo!$N:$N,Fluxo!$S:$S,"&gt;"&amp;EI$5,Fluxo!$S:$S,"&lt;="&amp;EJ$5,Fluxo!$D:$D,$D56)</f>
        <v>0</v>
      </c>
      <c r="EK56" s="18">
        <f>SUMIFS(Fluxo!$N:$N,Fluxo!$S:$S,"&gt;"&amp;EJ$5,Fluxo!$S:$S,"&lt;="&amp;EK$5,Fluxo!$D:$D,$D56)</f>
        <v>0</v>
      </c>
      <c r="EL56" s="18">
        <f>SUMIFS(Fluxo!$N:$N,Fluxo!$S:$S,"&gt;"&amp;EK$5,Fluxo!$S:$S,"&lt;="&amp;EL$5,Fluxo!$D:$D,$D56)</f>
        <v>0</v>
      </c>
      <c r="EM56" s="18">
        <f>SUMIFS(Fluxo!$N:$N,Fluxo!$S:$S,"&gt;"&amp;EL$5,Fluxo!$S:$S,"&lt;="&amp;EM$5,Fluxo!$D:$D,$D56)</f>
        <v>0</v>
      </c>
      <c r="EN56" s="18">
        <f>SUMIFS(Fluxo!$N:$N,Fluxo!$S:$S,"&gt;"&amp;EM$5,Fluxo!$S:$S,"&lt;="&amp;EN$5,Fluxo!$D:$D,$D56)</f>
        <v>0</v>
      </c>
      <c r="EO56" s="18">
        <f>SUMIFS(Fluxo!$N:$N,Fluxo!$S:$S,"&gt;"&amp;EN$5,Fluxo!$S:$S,"&lt;="&amp;EO$5,Fluxo!$D:$D,$D56)</f>
        <v>0</v>
      </c>
      <c r="EP56" s="18">
        <f>SUMIFS(Fluxo!$N:$N,Fluxo!$S:$S,"&gt;"&amp;EO$5,Fluxo!$S:$S,"&lt;="&amp;EP$5,Fluxo!$D:$D,$D56)</f>
        <v>0</v>
      </c>
      <c r="EQ56" s="18">
        <f>SUMIFS(Fluxo!$N:$N,Fluxo!$S:$S,"&gt;"&amp;EP$5,Fluxo!$S:$S,"&lt;="&amp;EQ$5,Fluxo!$D:$D,$D56)</f>
        <v>0</v>
      </c>
      <c r="ER56" s="18">
        <f>SUMIFS(Fluxo!$N:$N,Fluxo!$S:$S,"&gt;"&amp;EQ$5,Fluxo!$S:$S,"&lt;="&amp;ER$5,Fluxo!$D:$D,$D56)</f>
        <v>0</v>
      </c>
      <c r="ES56" s="18">
        <f>SUMIFS(Fluxo!$N:$N,Fluxo!$S:$S,"&gt;"&amp;ER$5,Fluxo!$S:$S,"&lt;="&amp;ES$5,Fluxo!$D:$D,$D56)</f>
        <v>0</v>
      </c>
      <c r="ET56" s="18">
        <f>SUMIFS(Fluxo!$N:$N,Fluxo!$S:$S,"&gt;"&amp;ES$5,Fluxo!$S:$S,"&lt;="&amp;ET$5,Fluxo!$D:$D,$D56)</f>
        <v>0</v>
      </c>
      <c r="EU56" s="18">
        <f>SUMIFS(Fluxo!$N:$N,Fluxo!$S:$S,"&gt;"&amp;ET$5,Fluxo!$S:$S,"&lt;="&amp;EU$5,Fluxo!$D:$D,$D56)</f>
        <v>0</v>
      </c>
      <c r="EV56" s="18">
        <f>SUMIFS(Fluxo!$N:$N,Fluxo!$S:$S,"&gt;"&amp;EU$5,Fluxo!$S:$S,"&lt;="&amp;EV$5,Fluxo!$D:$D,$D56)</f>
        <v>0</v>
      </c>
      <c r="EW56" s="18">
        <f>SUMIFS(Fluxo!$N:$N,Fluxo!$S:$S,"&gt;"&amp;EV$5,Fluxo!$S:$S,"&lt;="&amp;EW$5,Fluxo!$D:$D,$D56)</f>
        <v>0</v>
      </c>
      <c r="EX56" s="18">
        <f>SUMIFS(Fluxo!$N:$N,Fluxo!$S:$S,"&gt;"&amp;EW$5,Fluxo!$S:$S,"&lt;="&amp;EX$5,Fluxo!$D:$D,$D56)</f>
        <v>0</v>
      </c>
      <c r="EY56" s="18">
        <f>SUMIFS(Fluxo!$N:$N,Fluxo!$S:$S,"&gt;"&amp;EX$5,Fluxo!$S:$S,"&lt;="&amp;EY$5,Fluxo!$D:$D,$D56)</f>
        <v>0</v>
      </c>
      <c r="EZ56" s="18">
        <f>SUMIFS(Fluxo!$N:$N,Fluxo!$S:$S,"&gt;"&amp;EY$5,Fluxo!$S:$S,"&lt;="&amp;EZ$5,Fluxo!$D:$D,$D56)</f>
        <v>0</v>
      </c>
      <c r="FA56" s="18">
        <f>SUMIFS(Fluxo!$N:$N,Fluxo!$S:$S,"&gt;"&amp;EZ$5,Fluxo!$S:$S,"&lt;="&amp;FA$5,Fluxo!$D:$D,$D56)</f>
        <v>0</v>
      </c>
      <c r="FB56" s="18">
        <f>SUMIFS(Fluxo!$N:$N,Fluxo!$S:$S,"&gt;"&amp;FA$5,Fluxo!$S:$S,"&lt;="&amp;FB$5,Fluxo!$D:$D,$D56)</f>
        <v>0</v>
      </c>
      <c r="FC56" s="18">
        <f>SUMIFS(Fluxo!$N:$N,Fluxo!$S:$S,"&gt;"&amp;FB$5,Fluxo!$S:$S,"&lt;="&amp;FC$5,Fluxo!$D:$D,$D56)</f>
        <v>0</v>
      </c>
      <c r="FD56" s="18">
        <f>SUMIFS(Fluxo!$N:$N,Fluxo!$S:$S,"&gt;"&amp;FC$5,Fluxo!$S:$S,"&lt;="&amp;FD$5,Fluxo!$D:$D,$D56)</f>
        <v>0</v>
      </c>
      <c r="FE56" s="18">
        <f>SUMIFS(Fluxo!$N:$N,Fluxo!$S:$S,"&gt;"&amp;FD$5,Fluxo!$S:$S,"&lt;="&amp;FE$5,Fluxo!$D:$D,$D56)</f>
        <v>0</v>
      </c>
      <c r="FF56" s="18">
        <f>SUMIFS(Fluxo!$N:$N,Fluxo!$S:$S,"&gt;"&amp;FE$5,Fluxo!$S:$S,"&lt;="&amp;FF$5,Fluxo!$D:$D,$D56)</f>
        <v>0</v>
      </c>
      <c r="FG56" s="18">
        <f>SUMIFS(Fluxo!$N:$N,Fluxo!$S:$S,"&gt;"&amp;FF$5,Fluxo!$S:$S,"&lt;="&amp;FG$5,Fluxo!$D:$D,$D56)</f>
        <v>0</v>
      </c>
      <c r="FH56" s="18">
        <f>SUMIFS(Fluxo!$N:$N,Fluxo!$S:$S,"&gt;"&amp;FG$5,Fluxo!$S:$S,"&lt;="&amp;FH$5,Fluxo!$D:$D,$D56)</f>
        <v>0</v>
      </c>
      <c r="FI56" s="18">
        <f>SUMIFS(Fluxo!$N:$N,Fluxo!$S:$S,"&gt;"&amp;FH$5,Fluxo!$S:$S,"&lt;="&amp;FI$5,Fluxo!$D:$D,$D56)</f>
        <v>0</v>
      </c>
      <c r="FJ56" s="18">
        <f>SUMIFS(Fluxo!$N:$N,Fluxo!$S:$S,"&gt;"&amp;FI$5,Fluxo!$S:$S,"&lt;="&amp;FJ$5,Fluxo!$D:$D,$D56)</f>
        <v>0</v>
      </c>
      <c r="FK56" s="18">
        <f>SUMIFS(Fluxo!$N:$N,Fluxo!$S:$S,"&gt;"&amp;FJ$5,Fluxo!$S:$S,"&lt;="&amp;FK$5,Fluxo!$D:$D,$D56)</f>
        <v>0</v>
      </c>
      <c r="FL56" s="18">
        <f>SUMIFS(Fluxo!$N:$N,Fluxo!$S:$S,"&gt;"&amp;FK$5,Fluxo!$S:$S,"&lt;="&amp;FL$5,Fluxo!$D:$D,$D56)</f>
        <v>0</v>
      </c>
      <c r="FM56" s="18">
        <f>SUMIFS(Fluxo!$N:$N,Fluxo!$S:$S,"&gt;"&amp;FL$5,Fluxo!$S:$S,"&lt;="&amp;FM$5,Fluxo!$D:$D,$D56)</f>
        <v>0</v>
      </c>
      <c r="FN56" s="18">
        <f>SUMIFS(Fluxo!$N:$N,Fluxo!$S:$S,"&gt;"&amp;FM$5,Fluxo!$S:$S,"&lt;="&amp;FN$5,Fluxo!$D:$D,$D56)</f>
        <v>0</v>
      </c>
      <c r="FO56" s="18">
        <f>SUMIFS(Fluxo!$N:$N,Fluxo!$S:$S,"&gt;"&amp;FN$5,Fluxo!$S:$S,"&lt;="&amp;FO$5,Fluxo!$D:$D,$D56)</f>
        <v>0</v>
      </c>
      <c r="FP56" s="18">
        <f>SUMIFS(Fluxo!$N:$N,Fluxo!$S:$S,"&gt;"&amp;FO$5,Fluxo!$S:$S,"&lt;="&amp;FP$5,Fluxo!$D:$D,$D56)</f>
        <v>0</v>
      </c>
      <c r="FQ56" s="18">
        <f>SUMIFS(Fluxo!$N:$N,Fluxo!$S:$S,"&gt;"&amp;FP$5,Fluxo!$S:$S,"&lt;="&amp;FQ$5,Fluxo!$D:$D,$D56)</f>
        <v>0</v>
      </c>
      <c r="FR56" s="18">
        <f>SUMIFS(Fluxo!$N:$N,Fluxo!$S:$S,"&gt;"&amp;FQ$5,Fluxo!$S:$S,"&lt;="&amp;FR$5,Fluxo!$D:$D,$D56)</f>
        <v>0</v>
      </c>
      <c r="FS56" s="18">
        <f>SUMIFS(Fluxo!$N:$N,Fluxo!$S:$S,"&gt;"&amp;FR$5,Fluxo!$S:$S,"&lt;="&amp;FS$5,Fluxo!$D:$D,$D56)</f>
        <v>0</v>
      </c>
      <c r="FT56" s="18">
        <f>SUMIFS(Fluxo!$N:$N,Fluxo!$S:$S,"&gt;"&amp;FS$5,Fluxo!$S:$S,"&lt;="&amp;FT$5,Fluxo!$D:$D,$D56)</f>
        <v>0</v>
      </c>
      <c r="FU56" s="18">
        <f>SUMIFS(Fluxo!$N:$N,Fluxo!$S:$S,"&gt;"&amp;FT$5,Fluxo!$S:$S,"&lt;="&amp;FU$5,Fluxo!$D:$D,$D56)</f>
        <v>0</v>
      </c>
      <c r="FV56" s="18">
        <f>SUMIFS(Fluxo!$N:$N,Fluxo!$S:$S,"&gt;"&amp;FU$5,Fluxo!$S:$S,"&lt;="&amp;FV$5,Fluxo!$D:$D,$D56)</f>
        <v>0</v>
      </c>
      <c r="FW56" s="18">
        <f>SUMIFS(Fluxo!$N:$N,Fluxo!$S:$S,"&gt;"&amp;FV$5,Fluxo!$S:$S,"&lt;="&amp;FW$5,Fluxo!$D:$D,$D56)</f>
        <v>0</v>
      </c>
      <c r="FX56" s="18">
        <f>SUMIFS(Fluxo!$N:$N,Fluxo!$S:$S,"&gt;"&amp;FW$5,Fluxo!$S:$S,"&lt;="&amp;FX$5,Fluxo!$D:$D,$D56)</f>
        <v>0</v>
      </c>
      <c r="FY56" s="18">
        <f>SUMIFS(Fluxo!$N:$N,Fluxo!$S:$S,"&gt;"&amp;FX$5,Fluxo!$S:$S,"&lt;="&amp;FY$5,Fluxo!$D:$D,$D56)</f>
        <v>0</v>
      </c>
      <c r="FZ56" s="18">
        <f>SUMIFS(Fluxo!$N:$N,Fluxo!$S:$S,"&gt;"&amp;FY$5,Fluxo!$S:$S,"&lt;="&amp;FZ$5,Fluxo!$D:$D,$D56)</f>
        <v>0</v>
      </c>
      <c r="GA56" s="18">
        <f>SUMIFS(Fluxo!$N:$N,Fluxo!$S:$S,"&gt;"&amp;FZ$5,Fluxo!$S:$S,"&lt;="&amp;GA$5,Fluxo!$D:$D,$D56)</f>
        <v>0</v>
      </c>
      <c r="GB56" s="18">
        <f>SUMIFS(Fluxo!$N:$N,Fluxo!$S:$S,"&gt;"&amp;GA$5,Fluxo!$S:$S,"&lt;="&amp;GB$5,Fluxo!$D:$D,$D56)</f>
        <v>0</v>
      </c>
      <c r="GC56" s="18">
        <f>SUMIFS(Fluxo!$N:$N,Fluxo!$S:$S,"&gt;"&amp;GB$5,Fluxo!$S:$S,"&lt;="&amp;GC$5,Fluxo!$D:$D,$D56)</f>
        <v>0</v>
      </c>
      <c r="GD56" s="18">
        <f>SUMIFS(Fluxo!$N:$N,Fluxo!$S:$S,"&gt;"&amp;GC$5,Fluxo!$S:$S,"&lt;="&amp;GD$5,Fluxo!$D:$D,$D56)</f>
        <v>0</v>
      </c>
      <c r="GE56" s="18">
        <f>SUMIFS(Fluxo!$N:$N,Fluxo!$S:$S,"&gt;"&amp;GD$5,Fluxo!$S:$S,"&lt;="&amp;GE$5,Fluxo!$D:$D,$D56)</f>
        <v>0</v>
      </c>
      <c r="GF56" s="18">
        <f>SUMIFS(Fluxo!$N:$N,Fluxo!$S:$S,"&gt;"&amp;GE$5,Fluxo!$S:$S,"&lt;="&amp;GF$5,Fluxo!$D:$D,$D56)</f>
        <v>0</v>
      </c>
      <c r="GG56" s="18">
        <f>SUMIFS(Fluxo!$N:$N,Fluxo!$S:$S,"&gt;"&amp;GF$5,Fluxo!$S:$S,"&lt;="&amp;GG$5,Fluxo!$D:$D,$D56)</f>
        <v>0</v>
      </c>
      <c r="GH56" s="18">
        <f>SUMIFS(Fluxo!$N:$N,Fluxo!$S:$S,"&gt;"&amp;GG$5,Fluxo!$S:$S,"&lt;="&amp;GH$5,Fluxo!$D:$D,$D56)</f>
        <v>0</v>
      </c>
      <c r="GI56" s="18">
        <f>SUMIFS(Fluxo!$N:$N,Fluxo!$S:$S,"&gt;"&amp;GH$5,Fluxo!$S:$S,"&lt;="&amp;GI$5,Fluxo!$D:$D,$D56)</f>
        <v>0</v>
      </c>
      <c r="GJ56" s="18">
        <f>SUMIFS(Fluxo!$N:$N,Fluxo!$S:$S,"&gt;"&amp;GI$5,Fluxo!$S:$S,"&lt;="&amp;GJ$5,Fluxo!$D:$D,$D56)</f>
        <v>0</v>
      </c>
      <c r="GK56" s="18">
        <f>SUMIFS(Fluxo!$N:$N,Fluxo!$S:$S,"&gt;"&amp;GJ$5,Fluxo!$S:$S,"&lt;="&amp;GK$5,Fluxo!$D:$D,$D56)</f>
        <v>0</v>
      </c>
      <c r="GL56" s="18">
        <f>SUMIFS(Fluxo!$N:$N,Fluxo!$S:$S,"&gt;"&amp;GK$5,Fluxo!$S:$S,"&lt;="&amp;GL$5,Fluxo!$D:$D,$D56)</f>
        <v>0</v>
      </c>
      <c r="GM56" s="18">
        <f>SUMIFS(Fluxo!$N:$N,Fluxo!$S:$S,"&gt;"&amp;GL$5,Fluxo!$S:$S,"&lt;="&amp;GM$5,Fluxo!$D:$D,$D56)</f>
        <v>0</v>
      </c>
      <c r="GN56" s="18">
        <f>SUMIFS(Fluxo!$N:$N,Fluxo!$S:$S,"&gt;"&amp;GM$5,Fluxo!$S:$S,"&lt;="&amp;GN$5,Fluxo!$D:$D,$D56)</f>
        <v>0</v>
      </c>
      <c r="GO56" s="18">
        <f>SUMIFS(Fluxo!$N:$N,Fluxo!$S:$S,"&gt;"&amp;GN$5,Fluxo!$S:$S,"&lt;="&amp;GO$5,Fluxo!$D:$D,$D56)</f>
        <v>0</v>
      </c>
      <c r="GP56" s="18">
        <f>SUMIFS(Fluxo!$N:$N,Fluxo!$S:$S,"&gt;"&amp;GO$5,Fluxo!$S:$S,"&lt;="&amp;GP$5,Fluxo!$D:$D,$D56)</f>
        <v>0</v>
      </c>
      <c r="GQ56" s="18">
        <f>SUMIFS(Fluxo!$N:$N,Fluxo!$S:$S,"&gt;"&amp;GP$5,Fluxo!$S:$S,"&lt;="&amp;GQ$5,Fluxo!$D:$D,$D56)</f>
        <v>0</v>
      </c>
      <c r="GR56" s="18">
        <f>SUMIFS(Fluxo!$N:$N,Fluxo!$S:$S,"&gt;"&amp;GQ$5,Fluxo!$S:$S,"&lt;="&amp;GR$5,Fluxo!$D:$D,$D56)</f>
        <v>0</v>
      </c>
      <c r="GS56" s="18">
        <f>SUMIFS(Fluxo!$N:$N,Fluxo!$S:$S,"&gt;"&amp;GR$5,Fluxo!$S:$S,"&lt;="&amp;GS$5,Fluxo!$D:$D,$D56)</f>
        <v>0</v>
      </c>
      <c r="GT56" s="18">
        <f>SUMIFS(Fluxo!$N:$N,Fluxo!$S:$S,"&gt;"&amp;GS$5,Fluxo!$S:$S,"&lt;="&amp;GT$5,Fluxo!$D:$D,$D56)</f>
        <v>0</v>
      </c>
      <c r="GU56" s="18">
        <f>SUMIFS(Fluxo!$N:$N,Fluxo!$S:$S,"&gt;"&amp;GT$5,Fluxo!$S:$S,"&lt;="&amp;GU$5,Fluxo!$D:$D,$D56)</f>
        <v>0</v>
      </c>
      <c r="GV56" s="18">
        <f>SUMIFS(Fluxo!$N:$N,Fluxo!$S:$S,"&gt;"&amp;GU$5,Fluxo!$S:$S,"&lt;="&amp;GV$5,Fluxo!$D:$D,$D56)</f>
        <v>0</v>
      </c>
      <c r="GW56" s="18">
        <f>SUMIFS(Fluxo!$N:$N,Fluxo!$S:$S,"&gt;"&amp;GV$5,Fluxo!$S:$S,"&lt;="&amp;GW$5,Fluxo!$D:$D,$D56)</f>
        <v>0</v>
      </c>
      <c r="GX56" s="18">
        <f>SUMIFS(Fluxo!$N:$N,Fluxo!$S:$S,"&gt;"&amp;GW$5,Fluxo!$S:$S,"&lt;="&amp;GX$5,Fluxo!$D:$D,$D56)</f>
        <v>0</v>
      </c>
      <c r="GY56" s="18">
        <f>SUMIFS(Fluxo!$N:$N,Fluxo!$S:$S,"&gt;"&amp;GX$5,Fluxo!$S:$S,"&lt;="&amp;GY$5,Fluxo!$D:$D,$D56)</f>
        <v>0</v>
      </c>
      <c r="GZ56" s="18">
        <f>SUMIFS(Fluxo!$N:$N,Fluxo!$S:$S,"&gt;"&amp;GY$5,Fluxo!$S:$S,"&lt;="&amp;GZ$5,Fluxo!$D:$D,$D56)</f>
        <v>0</v>
      </c>
      <c r="HA56" s="18">
        <f>SUMIFS(Fluxo!$N:$N,Fluxo!$S:$S,"&gt;"&amp;GZ$5,Fluxo!$S:$S,"&lt;="&amp;HA$5,Fluxo!$D:$D,$D56)</f>
        <v>0</v>
      </c>
      <c r="HB56" s="18">
        <f>SUMIFS(Fluxo!$N:$N,Fluxo!$S:$S,"&gt;"&amp;HA$5,Fluxo!$S:$S,"&lt;="&amp;HB$5,Fluxo!$D:$D,$D56)</f>
        <v>0</v>
      </c>
      <c r="HC56" s="18">
        <f>SUMIFS(Fluxo!$N:$N,Fluxo!$S:$S,"&gt;"&amp;HB$5,Fluxo!$S:$S,"&lt;="&amp;HC$5,Fluxo!$D:$D,$D56)</f>
        <v>0</v>
      </c>
      <c r="HD56" s="18">
        <f>SUMIFS(Fluxo!$N:$N,Fluxo!$S:$S,"&gt;"&amp;HC$5,Fluxo!$S:$S,"&lt;="&amp;HD$5,Fluxo!$D:$D,$D56)</f>
        <v>0</v>
      </c>
      <c r="HE56" s="18">
        <f>SUMIFS(Fluxo!$N:$N,Fluxo!$S:$S,"&gt;"&amp;HD$5,Fluxo!$S:$S,"&lt;="&amp;HE$5,Fluxo!$D:$D,$D56)</f>
        <v>0</v>
      </c>
      <c r="HF56" s="18">
        <f>SUMIFS(Fluxo!$N:$N,Fluxo!$S:$S,"&gt;"&amp;HE$5,Fluxo!$S:$S,"&lt;="&amp;HF$5,Fluxo!$D:$D,$D56)</f>
        <v>0</v>
      </c>
    </row>
    <row r="57" spans="1:214">
      <c r="A57" s="20">
        <f t="shared" si="15"/>
        <v>47</v>
      </c>
      <c r="B57" s="140" t="str">
        <f>'Check Carteira'!C49</f>
        <v>E.1016.99.01.0132</v>
      </c>
      <c r="C57" s="141">
        <v>1</v>
      </c>
      <c r="D57" s="129" t="str">
        <f>'Check Carteira'!F49</f>
        <v>A-0132</v>
      </c>
      <c r="E57" s="21" t="str">
        <f>IFERROR(INDEX(Contratos!L:L,MATCH(D57,Contratos!R:R,0)),"")</f>
        <v/>
      </c>
      <c r="F57" s="139" t="str">
        <f>IFERROR(INDEX(Contratos!G:G,MATCH(D57,Contratos!R:R,0)),"")</f>
        <v/>
      </c>
      <c r="H57" s="83">
        <f t="shared" si="17"/>
        <v>0</v>
      </c>
      <c r="J57" s="18">
        <f>SUMIFS(Fluxo!$N:$N,Fluxo!$S:$S,"&gt;"&amp;I$5,Fluxo!$S:$S,"&lt;="&amp;J$5,Fluxo!$D:$D,$D57)</f>
        <v>0</v>
      </c>
      <c r="K57" s="18">
        <f>SUMIFS(Fluxo!$N:$N,Fluxo!$S:$S,"&gt;"&amp;J$5,Fluxo!$S:$S,"&lt;="&amp;K$5,Fluxo!$D:$D,$D57)</f>
        <v>0</v>
      </c>
      <c r="L57" s="18">
        <f>SUMIFS(Fluxo!$N:$N,Fluxo!$S:$S,"&gt;"&amp;K$5,Fluxo!$S:$S,"&lt;="&amp;L$5,Fluxo!$D:$D,$D57)</f>
        <v>0</v>
      </c>
      <c r="M57" s="18">
        <f>SUMIFS(Fluxo!$N:$N,Fluxo!$S:$S,"&gt;"&amp;L$5,Fluxo!$S:$S,"&lt;="&amp;M$5,Fluxo!$D:$D,$D57)</f>
        <v>0</v>
      </c>
      <c r="N57" s="18">
        <f>SUMIFS(Fluxo!$N:$N,Fluxo!$S:$S,"&gt;"&amp;M$5,Fluxo!$S:$S,"&lt;="&amp;N$5,Fluxo!$D:$D,$D57)</f>
        <v>0</v>
      </c>
      <c r="O57" s="18">
        <f>SUMIFS(Fluxo!$N:$N,Fluxo!$S:$S,"&gt;"&amp;N$5,Fluxo!$S:$S,"&lt;="&amp;O$5,Fluxo!$D:$D,$D57)</f>
        <v>0</v>
      </c>
      <c r="P57" s="18">
        <f>SUMIFS(Fluxo!$N:$N,Fluxo!$S:$S,"&gt;"&amp;O$5,Fluxo!$S:$S,"&lt;="&amp;P$5,Fluxo!$D:$D,$D57)</f>
        <v>0</v>
      </c>
      <c r="Q57" s="18">
        <f>SUMIFS(Fluxo!$N:$N,Fluxo!$S:$S,"&gt;"&amp;P$5,Fluxo!$S:$S,"&lt;="&amp;Q$5,Fluxo!$D:$D,$D57)</f>
        <v>0</v>
      </c>
      <c r="R57" s="18">
        <f>SUMIFS(Fluxo!$N:$N,Fluxo!$S:$S,"&gt;"&amp;Q$5,Fluxo!$S:$S,"&lt;="&amp;R$5,Fluxo!$D:$D,$D57)</f>
        <v>0</v>
      </c>
      <c r="S57" s="18">
        <f>SUMIFS(Fluxo!$N:$N,Fluxo!$S:$S,"&gt;"&amp;R$5,Fluxo!$S:$S,"&lt;="&amp;S$5,Fluxo!$D:$D,$D57)</f>
        <v>0</v>
      </c>
      <c r="T57" s="18">
        <f>SUMIFS(Fluxo!$N:$N,Fluxo!$S:$S,"&gt;"&amp;S$5,Fluxo!$S:$S,"&lt;="&amp;T$5,Fluxo!$D:$D,$D57)</f>
        <v>0</v>
      </c>
      <c r="U57" s="18">
        <f>SUMIFS(Fluxo!$N:$N,Fluxo!$S:$S,"&gt;"&amp;T$5,Fluxo!$S:$S,"&lt;="&amp;U$5,Fluxo!$D:$D,$D57)</f>
        <v>0</v>
      </c>
      <c r="V57" s="18">
        <f>SUMIFS(Fluxo!$N:$N,Fluxo!$S:$S,"&gt;"&amp;U$5,Fluxo!$S:$S,"&lt;="&amp;V$5,Fluxo!$D:$D,$D57)</f>
        <v>0</v>
      </c>
      <c r="W57" s="18">
        <f>SUMIFS(Fluxo!$N:$N,Fluxo!$S:$S,"&gt;"&amp;V$5,Fluxo!$S:$S,"&lt;="&amp;W$5,Fluxo!$D:$D,$D57)</f>
        <v>0</v>
      </c>
      <c r="X57" s="18">
        <f>SUMIFS(Fluxo!$N:$N,Fluxo!$S:$S,"&gt;"&amp;W$5,Fluxo!$S:$S,"&lt;="&amp;X$5,Fluxo!$D:$D,$D57)</f>
        <v>0</v>
      </c>
      <c r="Y57" s="18">
        <f>SUMIFS(Fluxo!$N:$N,Fluxo!$S:$S,"&gt;"&amp;X$5,Fluxo!$S:$S,"&lt;="&amp;Y$5,Fluxo!$D:$D,$D57)</f>
        <v>0</v>
      </c>
      <c r="Z57" s="18">
        <f>SUMIFS(Fluxo!$N:$N,Fluxo!$S:$S,"&gt;"&amp;Y$5,Fluxo!$S:$S,"&lt;="&amp;Z$5,Fluxo!$D:$D,$D57)</f>
        <v>0</v>
      </c>
      <c r="AA57" s="18">
        <f>SUMIFS(Fluxo!$N:$N,Fluxo!$S:$S,"&gt;"&amp;Z$5,Fluxo!$S:$S,"&lt;="&amp;AA$5,Fluxo!$D:$D,$D57)</f>
        <v>0</v>
      </c>
      <c r="AB57" s="18">
        <f>SUMIFS(Fluxo!$N:$N,Fluxo!$S:$S,"&gt;"&amp;AA$5,Fluxo!$S:$S,"&lt;="&amp;AB$5,Fluxo!$D:$D,$D57)</f>
        <v>0</v>
      </c>
      <c r="AC57" s="18">
        <f>SUMIFS(Fluxo!$N:$N,Fluxo!$S:$S,"&gt;"&amp;AB$5,Fluxo!$S:$S,"&lt;="&amp;AC$5,Fluxo!$D:$D,$D57)</f>
        <v>0</v>
      </c>
      <c r="AD57" s="18">
        <f>SUMIFS(Fluxo!$N:$N,Fluxo!$S:$S,"&gt;"&amp;AC$5,Fluxo!$S:$S,"&lt;="&amp;AD$5,Fluxo!$D:$D,$D57)</f>
        <v>0</v>
      </c>
      <c r="AE57" s="18">
        <f>SUMIFS(Fluxo!$N:$N,Fluxo!$S:$S,"&gt;"&amp;AD$5,Fluxo!$S:$S,"&lt;="&amp;AE$5,Fluxo!$D:$D,$D57)</f>
        <v>0</v>
      </c>
      <c r="AF57" s="18">
        <f>SUMIFS(Fluxo!$N:$N,Fluxo!$S:$S,"&gt;"&amp;AE$5,Fluxo!$S:$S,"&lt;="&amp;AF$5,Fluxo!$D:$D,$D57)</f>
        <v>0</v>
      </c>
      <c r="AG57" s="18">
        <f>SUMIFS(Fluxo!$N:$N,Fluxo!$S:$S,"&gt;"&amp;AF$5,Fluxo!$S:$S,"&lt;="&amp;AG$5,Fluxo!$D:$D,$D57)</f>
        <v>0</v>
      </c>
      <c r="AH57" s="18">
        <f>SUMIFS(Fluxo!$N:$N,Fluxo!$S:$S,"&gt;"&amp;AG$5,Fluxo!$S:$S,"&lt;="&amp;AH$5,Fluxo!$D:$D,$D57)</f>
        <v>0</v>
      </c>
      <c r="AI57" s="18">
        <f>SUMIFS(Fluxo!$N:$N,Fluxo!$S:$S,"&gt;"&amp;AH$5,Fluxo!$S:$S,"&lt;="&amp;AI$5,Fluxo!$D:$D,$D57)</f>
        <v>0</v>
      </c>
      <c r="AJ57" s="18">
        <f>SUMIFS(Fluxo!$N:$N,Fluxo!$S:$S,"&gt;"&amp;AI$5,Fluxo!$S:$S,"&lt;="&amp;AJ$5,Fluxo!$D:$D,$D57)</f>
        <v>0</v>
      </c>
      <c r="AK57" s="18">
        <f>SUMIFS(Fluxo!$N:$N,Fluxo!$S:$S,"&gt;"&amp;AJ$5,Fluxo!$S:$S,"&lt;="&amp;AK$5,Fluxo!$D:$D,$D57)</f>
        <v>0</v>
      </c>
      <c r="AL57" s="18">
        <f>SUMIFS(Fluxo!$N:$N,Fluxo!$S:$S,"&gt;"&amp;AK$5,Fluxo!$S:$S,"&lt;="&amp;AL$5,Fluxo!$D:$D,$D57)</f>
        <v>0</v>
      </c>
      <c r="AM57" s="18">
        <f>SUMIFS(Fluxo!$N:$N,Fluxo!$S:$S,"&gt;"&amp;AL$5,Fluxo!$S:$S,"&lt;="&amp;AM$5,Fluxo!$D:$D,$D57)</f>
        <v>0</v>
      </c>
      <c r="AN57" s="18">
        <f>SUMIFS(Fluxo!$N:$N,Fluxo!$S:$S,"&gt;"&amp;AM$5,Fluxo!$S:$S,"&lt;="&amp;AN$5,Fluxo!$D:$D,$D57)</f>
        <v>0</v>
      </c>
      <c r="AO57" s="18">
        <f>SUMIFS(Fluxo!$N:$N,Fluxo!$S:$S,"&gt;"&amp;AN$5,Fluxo!$S:$S,"&lt;="&amp;AO$5,Fluxo!$D:$D,$D57)</f>
        <v>0</v>
      </c>
      <c r="AP57" s="18">
        <f>SUMIFS(Fluxo!$N:$N,Fluxo!$S:$S,"&gt;"&amp;AO$5,Fluxo!$S:$S,"&lt;="&amp;AP$5,Fluxo!$D:$D,$D57)</f>
        <v>0</v>
      </c>
      <c r="AQ57" s="18">
        <f>SUMIFS(Fluxo!$N:$N,Fluxo!$S:$S,"&gt;"&amp;AP$5,Fluxo!$S:$S,"&lt;="&amp;AQ$5,Fluxo!$D:$D,$D57)</f>
        <v>0</v>
      </c>
      <c r="AR57" s="18">
        <f>SUMIFS(Fluxo!$N:$N,Fluxo!$S:$S,"&gt;"&amp;AQ$5,Fluxo!$S:$S,"&lt;="&amp;AR$5,Fluxo!$D:$D,$D57)</f>
        <v>0</v>
      </c>
      <c r="AS57" s="18">
        <f>SUMIFS(Fluxo!$N:$N,Fluxo!$S:$S,"&gt;"&amp;AR$5,Fluxo!$S:$S,"&lt;="&amp;AS$5,Fluxo!$D:$D,$D57)</f>
        <v>0</v>
      </c>
      <c r="AT57" s="18">
        <f>SUMIFS(Fluxo!$N:$N,Fluxo!$S:$S,"&gt;"&amp;AS$5,Fluxo!$S:$S,"&lt;="&amp;AT$5,Fluxo!$D:$D,$D57)</f>
        <v>0</v>
      </c>
      <c r="AU57" s="18">
        <f>SUMIFS(Fluxo!$N:$N,Fluxo!$S:$S,"&gt;"&amp;AT$5,Fluxo!$S:$S,"&lt;="&amp;AU$5,Fluxo!$D:$D,$D57)</f>
        <v>0</v>
      </c>
      <c r="AV57" s="18">
        <f>SUMIFS(Fluxo!$N:$N,Fluxo!$S:$S,"&gt;"&amp;AU$5,Fluxo!$S:$S,"&lt;="&amp;AV$5,Fluxo!$D:$D,$D57)</f>
        <v>0</v>
      </c>
      <c r="AW57" s="18">
        <f>SUMIFS(Fluxo!$N:$N,Fluxo!$S:$S,"&gt;"&amp;AV$5,Fluxo!$S:$S,"&lt;="&amp;AW$5,Fluxo!$D:$D,$D57)</f>
        <v>0</v>
      </c>
      <c r="AX57" s="18">
        <f>SUMIFS(Fluxo!$N:$N,Fluxo!$S:$S,"&gt;"&amp;AW$5,Fluxo!$S:$S,"&lt;="&amp;AX$5,Fluxo!$D:$D,$D57)</f>
        <v>0</v>
      </c>
      <c r="AY57" s="18">
        <f>SUMIFS(Fluxo!$N:$N,Fluxo!$S:$S,"&gt;"&amp;AX$5,Fluxo!$S:$S,"&lt;="&amp;AY$5,Fluxo!$D:$D,$D57)</f>
        <v>0</v>
      </c>
      <c r="AZ57" s="18">
        <f>SUMIFS(Fluxo!$N:$N,Fluxo!$S:$S,"&gt;"&amp;AY$5,Fluxo!$S:$S,"&lt;="&amp;AZ$5,Fluxo!$D:$D,$D57)</f>
        <v>0</v>
      </c>
      <c r="BA57" s="18">
        <f>SUMIFS(Fluxo!$N:$N,Fluxo!$S:$S,"&gt;"&amp;AZ$5,Fluxo!$S:$S,"&lt;="&amp;BA$5,Fluxo!$D:$D,$D57)</f>
        <v>0</v>
      </c>
      <c r="BB57" s="18">
        <f>SUMIFS(Fluxo!$N:$N,Fluxo!$S:$S,"&gt;"&amp;BA$5,Fluxo!$S:$S,"&lt;="&amp;BB$5,Fluxo!$D:$D,$D57)</f>
        <v>0</v>
      </c>
      <c r="BC57" s="18">
        <f>SUMIFS(Fluxo!$N:$N,Fluxo!$S:$S,"&gt;"&amp;BB$5,Fluxo!$S:$S,"&lt;="&amp;BC$5,Fluxo!$D:$D,$D57)</f>
        <v>0</v>
      </c>
      <c r="BD57" s="18">
        <f>SUMIFS(Fluxo!$N:$N,Fluxo!$S:$S,"&gt;"&amp;BC$5,Fluxo!$S:$S,"&lt;="&amp;BD$5,Fluxo!$D:$D,$D57)</f>
        <v>0</v>
      </c>
      <c r="BE57" s="18">
        <f>SUMIFS(Fluxo!$N:$N,Fluxo!$S:$S,"&gt;"&amp;BD$5,Fluxo!$S:$S,"&lt;="&amp;BE$5,Fluxo!$D:$D,$D57)</f>
        <v>0</v>
      </c>
      <c r="BF57" s="18">
        <f>SUMIFS(Fluxo!$N:$N,Fluxo!$S:$S,"&gt;"&amp;BE$5,Fluxo!$S:$S,"&lt;="&amp;BF$5,Fluxo!$D:$D,$D57)</f>
        <v>0</v>
      </c>
      <c r="BG57" s="18">
        <f>SUMIFS(Fluxo!$N:$N,Fluxo!$S:$S,"&gt;"&amp;BF$5,Fluxo!$S:$S,"&lt;="&amp;BG$5,Fluxo!$D:$D,$D57)</f>
        <v>0</v>
      </c>
      <c r="BH57" s="18">
        <f>SUMIFS(Fluxo!$N:$N,Fluxo!$S:$S,"&gt;"&amp;BG$5,Fluxo!$S:$S,"&lt;="&amp;BH$5,Fluxo!$D:$D,$D57)</f>
        <v>0</v>
      </c>
      <c r="BI57" s="18">
        <f>SUMIFS(Fluxo!$N:$N,Fluxo!$S:$S,"&gt;"&amp;BH$5,Fluxo!$S:$S,"&lt;="&amp;BI$5,Fluxo!$D:$D,$D57)</f>
        <v>0</v>
      </c>
      <c r="BJ57" s="18">
        <f>SUMIFS(Fluxo!$N:$N,Fluxo!$S:$S,"&gt;"&amp;BI$5,Fluxo!$S:$S,"&lt;="&amp;BJ$5,Fluxo!$D:$D,$D57)</f>
        <v>0</v>
      </c>
      <c r="BK57" s="18">
        <f>SUMIFS(Fluxo!$N:$N,Fluxo!$S:$S,"&gt;"&amp;BJ$5,Fluxo!$S:$S,"&lt;="&amp;BK$5,Fluxo!$D:$D,$D57)</f>
        <v>0</v>
      </c>
      <c r="BL57" s="18">
        <f>SUMIFS(Fluxo!$N:$N,Fluxo!$S:$S,"&gt;"&amp;BK$5,Fluxo!$S:$S,"&lt;="&amp;BL$5,Fluxo!$D:$D,$D57)</f>
        <v>0</v>
      </c>
      <c r="BM57" s="18">
        <f>SUMIFS(Fluxo!$N:$N,Fluxo!$S:$S,"&gt;"&amp;BL$5,Fluxo!$S:$S,"&lt;="&amp;BM$5,Fluxo!$D:$D,$D57)</f>
        <v>0</v>
      </c>
      <c r="BN57" s="18">
        <f>SUMIFS(Fluxo!$N:$N,Fluxo!$S:$S,"&gt;"&amp;BM$5,Fluxo!$S:$S,"&lt;="&amp;BN$5,Fluxo!$D:$D,$D57)</f>
        <v>0</v>
      </c>
      <c r="BO57" s="18">
        <f>SUMIFS(Fluxo!$N:$N,Fluxo!$S:$S,"&gt;"&amp;BN$5,Fluxo!$S:$S,"&lt;="&amp;BO$5,Fluxo!$D:$D,$D57)</f>
        <v>0</v>
      </c>
      <c r="BP57" s="18">
        <f>SUMIFS(Fluxo!$N:$N,Fluxo!$S:$S,"&gt;"&amp;BO$5,Fluxo!$S:$S,"&lt;="&amp;BP$5,Fluxo!$D:$D,$D57)</f>
        <v>0</v>
      </c>
      <c r="BQ57" s="18">
        <f>SUMIFS(Fluxo!$N:$N,Fluxo!$S:$S,"&gt;"&amp;BP$5,Fluxo!$S:$S,"&lt;="&amp;BQ$5,Fluxo!$D:$D,$D57)</f>
        <v>0</v>
      </c>
      <c r="BR57" s="18">
        <f>SUMIFS(Fluxo!$N:$N,Fluxo!$S:$S,"&gt;"&amp;BQ$5,Fluxo!$S:$S,"&lt;="&amp;BR$5,Fluxo!$D:$D,$D57)</f>
        <v>0</v>
      </c>
      <c r="BS57" s="18">
        <f>SUMIFS(Fluxo!$N:$N,Fluxo!$S:$S,"&gt;"&amp;BR$5,Fluxo!$S:$S,"&lt;="&amp;BS$5,Fluxo!$D:$D,$D57)</f>
        <v>0</v>
      </c>
      <c r="BT57" s="18">
        <f>SUMIFS(Fluxo!$N:$N,Fluxo!$S:$S,"&gt;"&amp;BS$5,Fluxo!$S:$S,"&lt;="&amp;BT$5,Fluxo!$D:$D,$D57)</f>
        <v>0</v>
      </c>
      <c r="BU57" s="18">
        <f>SUMIFS(Fluxo!$N:$N,Fluxo!$S:$S,"&gt;"&amp;BT$5,Fluxo!$S:$S,"&lt;="&amp;BU$5,Fluxo!$D:$D,$D57)</f>
        <v>0</v>
      </c>
      <c r="BV57" s="18">
        <f>SUMIFS(Fluxo!$N:$N,Fluxo!$S:$S,"&gt;"&amp;BU$5,Fluxo!$S:$S,"&lt;="&amp;BV$5,Fluxo!$D:$D,$D57)</f>
        <v>0</v>
      </c>
      <c r="BW57" s="18">
        <f>SUMIFS(Fluxo!$N:$N,Fluxo!$S:$S,"&gt;"&amp;BV$5,Fluxo!$S:$S,"&lt;="&amp;BW$5,Fluxo!$D:$D,$D57)</f>
        <v>0</v>
      </c>
      <c r="BX57" s="18">
        <f>SUMIFS(Fluxo!$N:$N,Fluxo!$S:$S,"&gt;"&amp;BW$5,Fluxo!$S:$S,"&lt;="&amp;BX$5,Fluxo!$D:$D,$D57)</f>
        <v>0</v>
      </c>
      <c r="BY57" s="18">
        <f>SUMIFS(Fluxo!$N:$N,Fluxo!$S:$S,"&gt;"&amp;BX$5,Fluxo!$S:$S,"&lt;="&amp;BY$5,Fluxo!$D:$D,$D57)</f>
        <v>0</v>
      </c>
      <c r="BZ57" s="18">
        <f>SUMIFS(Fluxo!$N:$N,Fluxo!$S:$S,"&gt;"&amp;BY$5,Fluxo!$S:$S,"&lt;="&amp;BZ$5,Fluxo!$D:$D,$D57)</f>
        <v>0</v>
      </c>
      <c r="CA57" s="18">
        <f>SUMIFS(Fluxo!$N:$N,Fluxo!$S:$S,"&gt;"&amp;BZ$5,Fluxo!$S:$S,"&lt;="&amp;CA$5,Fluxo!$D:$D,$D57)</f>
        <v>0</v>
      </c>
      <c r="CB57" s="18">
        <f>SUMIFS(Fluxo!$N:$N,Fluxo!$S:$S,"&gt;"&amp;CA$5,Fluxo!$S:$S,"&lt;="&amp;CB$5,Fluxo!$D:$D,$D57)</f>
        <v>0</v>
      </c>
      <c r="CC57" s="18">
        <f>SUMIFS(Fluxo!$N:$N,Fluxo!$S:$S,"&gt;"&amp;CB$5,Fluxo!$S:$S,"&lt;="&amp;CC$5,Fluxo!$D:$D,$D57)</f>
        <v>0</v>
      </c>
      <c r="CD57" s="18">
        <f>SUMIFS(Fluxo!$N:$N,Fluxo!$S:$S,"&gt;"&amp;CC$5,Fluxo!$S:$S,"&lt;="&amp;CD$5,Fluxo!$D:$D,$D57)</f>
        <v>0</v>
      </c>
      <c r="CE57" s="18">
        <f>SUMIFS(Fluxo!$N:$N,Fluxo!$S:$S,"&gt;"&amp;CD$5,Fluxo!$S:$S,"&lt;="&amp;CE$5,Fluxo!$D:$D,$D57)</f>
        <v>0</v>
      </c>
      <c r="CF57" s="18">
        <f>SUMIFS(Fluxo!$N:$N,Fluxo!$S:$S,"&gt;"&amp;CE$5,Fluxo!$S:$S,"&lt;="&amp;CF$5,Fluxo!$D:$D,$D57)</f>
        <v>0</v>
      </c>
      <c r="CG57" s="18">
        <f>SUMIFS(Fluxo!$N:$N,Fluxo!$S:$S,"&gt;"&amp;CF$5,Fluxo!$S:$S,"&lt;="&amp;CG$5,Fluxo!$D:$D,$D57)</f>
        <v>0</v>
      </c>
      <c r="CH57" s="18">
        <f>SUMIFS(Fluxo!$N:$N,Fluxo!$S:$S,"&gt;"&amp;CG$5,Fluxo!$S:$S,"&lt;="&amp;CH$5,Fluxo!$D:$D,$D57)</f>
        <v>0</v>
      </c>
      <c r="CI57" s="18">
        <f>SUMIFS(Fluxo!$N:$N,Fluxo!$S:$S,"&gt;"&amp;CH$5,Fluxo!$S:$S,"&lt;="&amp;CI$5,Fluxo!$D:$D,$D57)</f>
        <v>0</v>
      </c>
      <c r="CJ57" s="18">
        <f>SUMIFS(Fluxo!$N:$N,Fluxo!$S:$S,"&gt;"&amp;CI$5,Fluxo!$S:$S,"&lt;="&amp;CJ$5,Fluxo!$D:$D,$D57)</f>
        <v>0</v>
      </c>
      <c r="CK57" s="18">
        <f>SUMIFS(Fluxo!$N:$N,Fluxo!$S:$S,"&gt;"&amp;CJ$5,Fluxo!$S:$S,"&lt;="&amp;CK$5,Fluxo!$D:$D,$D57)</f>
        <v>0</v>
      </c>
      <c r="CL57" s="18">
        <f>SUMIFS(Fluxo!$N:$N,Fluxo!$S:$S,"&gt;"&amp;CK$5,Fluxo!$S:$S,"&lt;="&amp;CL$5,Fluxo!$D:$D,$D57)</f>
        <v>0</v>
      </c>
      <c r="CM57" s="18">
        <f>SUMIFS(Fluxo!$N:$N,Fluxo!$S:$S,"&gt;"&amp;CL$5,Fluxo!$S:$S,"&lt;="&amp;CM$5,Fluxo!$D:$D,$D57)</f>
        <v>0</v>
      </c>
      <c r="CN57" s="18">
        <f>SUMIFS(Fluxo!$N:$N,Fluxo!$S:$S,"&gt;"&amp;CM$5,Fluxo!$S:$S,"&lt;="&amp;CN$5,Fluxo!$D:$D,$D57)</f>
        <v>0</v>
      </c>
      <c r="CO57" s="18">
        <f>SUMIFS(Fluxo!$N:$N,Fluxo!$S:$S,"&gt;"&amp;CN$5,Fluxo!$S:$S,"&lt;="&amp;CO$5,Fluxo!$D:$D,$D57)</f>
        <v>0</v>
      </c>
      <c r="CP57" s="18">
        <f>SUMIFS(Fluxo!$N:$N,Fluxo!$S:$S,"&gt;"&amp;CO$5,Fluxo!$S:$S,"&lt;="&amp;CP$5,Fluxo!$D:$D,$D57)</f>
        <v>0</v>
      </c>
      <c r="CQ57" s="18">
        <f>SUMIFS(Fluxo!$N:$N,Fluxo!$S:$S,"&gt;"&amp;CP$5,Fluxo!$S:$S,"&lt;="&amp;CQ$5,Fluxo!$D:$D,$D57)</f>
        <v>0</v>
      </c>
      <c r="CR57" s="18">
        <f>SUMIFS(Fluxo!$N:$N,Fluxo!$S:$S,"&gt;"&amp;CQ$5,Fluxo!$S:$S,"&lt;="&amp;CR$5,Fluxo!$D:$D,$D57)</f>
        <v>0</v>
      </c>
      <c r="CS57" s="18">
        <f>SUMIFS(Fluxo!$N:$N,Fluxo!$S:$S,"&gt;"&amp;CR$5,Fluxo!$S:$S,"&lt;="&amp;CS$5,Fluxo!$D:$D,$D57)</f>
        <v>0</v>
      </c>
      <c r="CT57" s="18">
        <f>SUMIFS(Fluxo!$N:$N,Fluxo!$S:$S,"&gt;"&amp;CS$5,Fluxo!$S:$S,"&lt;="&amp;CT$5,Fluxo!$D:$D,$D57)</f>
        <v>0</v>
      </c>
      <c r="CU57" s="18">
        <f>SUMIFS(Fluxo!$N:$N,Fluxo!$S:$S,"&gt;"&amp;CT$5,Fluxo!$S:$S,"&lt;="&amp;CU$5,Fluxo!$D:$D,$D57)</f>
        <v>0</v>
      </c>
      <c r="CV57" s="18">
        <f>SUMIFS(Fluxo!$N:$N,Fluxo!$S:$S,"&gt;"&amp;CU$5,Fluxo!$S:$S,"&lt;="&amp;CV$5,Fluxo!$D:$D,$D57)</f>
        <v>0</v>
      </c>
      <c r="CW57" s="18">
        <f>SUMIFS(Fluxo!$N:$N,Fluxo!$S:$S,"&gt;"&amp;CV$5,Fluxo!$S:$S,"&lt;="&amp;CW$5,Fluxo!$D:$D,$D57)</f>
        <v>0</v>
      </c>
      <c r="CX57" s="18">
        <f>SUMIFS(Fluxo!$N:$N,Fluxo!$S:$S,"&gt;"&amp;CW$5,Fluxo!$S:$S,"&lt;="&amp;CX$5,Fluxo!$D:$D,$D57)</f>
        <v>0</v>
      </c>
      <c r="CY57" s="18">
        <f>SUMIFS(Fluxo!$N:$N,Fluxo!$S:$S,"&gt;"&amp;CX$5,Fluxo!$S:$S,"&lt;="&amp;CY$5,Fluxo!$D:$D,$D57)</f>
        <v>0</v>
      </c>
      <c r="CZ57" s="18">
        <f>SUMIFS(Fluxo!$N:$N,Fluxo!$S:$S,"&gt;"&amp;CY$5,Fluxo!$S:$S,"&lt;="&amp;CZ$5,Fluxo!$D:$D,$D57)</f>
        <v>0</v>
      </c>
      <c r="DA57" s="18">
        <f>SUMIFS(Fluxo!$N:$N,Fluxo!$S:$S,"&gt;"&amp;CZ$5,Fluxo!$S:$S,"&lt;="&amp;DA$5,Fluxo!$D:$D,$D57)</f>
        <v>0</v>
      </c>
      <c r="DB57" s="18">
        <f>SUMIFS(Fluxo!$N:$N,Fluxo!$S:$S,"&gt;"&amp;DA$5,Fluxo!$S:$S,"&lt;="&amp;DB$5,Fluxo!$D:$D,$D57)</f>
        <v>0</v>
      </c>
      <c r="DC57" s="18">
        <f>SUMIFS(Fluxo!$N:$N,Fluxo!$S:$S,"&gt;"&amp;DB$5,Fluxo!$S:$S,"&lt;="&amp;DC$5,Fluxo!$D:$D,$D57)</f>
        <v>0</v>
      </c>
      <c r="DD57" s="18">
        <f>SUMIFS(Fluxo!$N:$N,Fluxo!$S:$S,"&gt;"&amp;DC$5,Fluxo!$S:$S,"&lt;="&amp;DD$5,Fluxo!$D:$D,$D57)</f>
        <v>0</v>
      </c>
      <c r="DE57" s="18">
        <f>SUMIFS(Fluxo!$N:$N,Fluxo!$S:$S,"&gt;"&amp;DD$5,Fluxo!$S:$S,"&lt;="&amp;DE$5,Fluxo!$D:$D,$D57)</f>
        <v>0</v>
      </c>
      <c r="DF57" s="18">
        <f>SUMIFS(Fluxo!$N:$N,Fluxo!$S:$S,"&gt;"&amp;DE$5,Fluxo!$S:$S,"&lt;="&amp;DF$5,Fluxo!$D:$D,$D57)</f>
        <v>0</v>
      </c>
      <c r="DG57" s="18">
        <f>SUMIFS(Fluxo!$N:$N,Fluxo!$S:$S,"&gt;"&amp;DF$5,Fluxo!$S:$S,"&lt;="&amp;DG$5,Fluxo!$D:$D,$D57)</f>
        <v>0</v>
      </c>
      <c r="DH57" s="18">
        <f>SUMIFS(Fluxo!$N:$N,Fluxo!$S:$S,"&gt;"&amp;DG$5,Fluxo!$S:$S,"&lt;="&amp;DH$5,Fluxo!$D:$D,$D57)</f>
        <v>0</v>
      </c>
      <c r="DI57" s="18">
        <f>SUMIFS(Fluxo!$N:$N,Fluxo!$S:$S,"&gt;"&amp;DH$5,Fluxo!$S:$S,"&lt;="&amp;DI$5,Fluxo!$D:$D,$D57)</f>
        <v>0</v>
      </c>
      <c r="DJ57" s="18">
        <f>SUMIFS(Fluxo!$N:$N,Fluxo!$S:$S,"&gt;"&amp;DI$5,Fluxo!$S:$S,"&lt;="&amp;DJ$5,Fluxo!$D:$D,$D57)</f>
        <v>0</v>
      </c>
      <c r="DK57" s="18">
        <f>SUMIFS(Fluxo!$N:$N,Fluxo!$S:$S,"&gt;"&amp;DJ$5,Fluxo!$S:$S,"&lt;="&amp;DK$5,Fluxo!$D:$D,$D57)</f>
        <v>0</v>
      </c>
      <c r="DL57" s="18">
        <f>SUMIFS(Fluxo!$N:$N,Fluxo!$S:$S,"&gt;"&amp;DK$5,Fluxo!$S:$S,"&lt;="&amp;DL$5,Fluxo!$D:$D,$D57)</f>
        <v>0</v>
      </c>
      <c r="DM57" s="18">
        <f>SUMIFS(Fluxo!$N:$N,Fluxo!$S:$S,"&gt;"&amp;DL$5,Fluxo!$S:$S,"&lt;="&amp;DM$5,Fluxo!$D:$D,$D57)</f>
        <v>0</v>
      </c>
      <c r="DN57" s="18">
        <f>SUMIFS(Fluxo!$N:$N,Fluxo!$S:$S,"&gt;"&amp;DM$5,Fluxo!$S:$S,"&lt;="&amp;DN$5,Fluxo!$D:$D,$D57)</f>
        <v>0</v>
      </c>
      <c r="DO57" s="18">
        <f>SUMIFS(Fluxo!$N:$N,Fluxo!$S:$S,"&gt;"&amp;DN$5,Fluxo!$S:$S,"&lt;="&amp;DO$5,Fluxo!$D:$D,$D57)</f>
        <v>0</v>
      </c>
      <c r="DP57" s="18">
        <f>SUMIFS(Fluxo!$N:$N,Fluxo!$S:$S,"&gt;"&amp;DO$5,Fluxo!$S:$S,"&lt;="&amp;DP$5,Fluxo!$D:$D,$D57)</f>
        <v>0</v>
      </c>
      <c r="DQ57" s="18">
        <f>SUMIFS(Fluxo!$N:$N,Fluxo!$S:$S,"&gt;"&amp;DP$5,Fluxo!$S:$S,"&lt;="&amp;DQ$5,Fluxo!$D:$D,$D57)</f>
        <v>0</v>
      </c>
      <c r="DR57" s="18">
        <f>SUMIFS(Fluxo!$N:$N,Fluxo!$S:$S,"&gt;"&amp;DQ$5,Fluxo!$S:$S,"&lt;="&amp;DR$5,Fluxo!$D:$D,$D57)</f>
        <v>0</v>
      </c>
      <c r="DS57" s="18">
        <f>SUMIFS(Fluxo!$N:$N,Fluxo!$S:$S,"&gt;"&amp;DR$5,Fluxo!$S:$S,"&lt;="&amp;DS$5,Fluxo!$D:$D,$D57)</f>
        <v>0</v>
      </c>
      <c r="DT57" s="18">
        <f>SUMIFS(Fluxo!$N:$N,Fluxo!$S:$S,"&gt;"&amp;DS$5,Fluxo!$S:$S,"&lt;="&amp;DT$5,Fluxo!$D:$D,$D57)</f>
        <v>0</v>
      </c>
      <c r="DU57" s="18">
        <f>SUMIFS(Fluxo!$N:$N,Fluxo!$S:$S,"&gt;"&amp;DT$5,Fluxo!$S:$S,"&lt;="&amp;DU$5,Fluxo!$D:$D,$D57)</f>
        <v>0</v>
      </c>
      <c r="DV57" s="18">
        <f>SUMIFS(Fluxo!$N:$N,Fluxo!$S:$S,"&gt;"&amp;DU$5,Fluxo!$S:$S,"&lt;="&amp;DV$5,Fluxo!$D:$D,$D57)</f>
        <v>0</v>
      </c>
      <c r="DW57" s="18">
        <f>SUMIFS(Fluxo!$N:$N,Fluxo!$S:$S,"&gt;"&amp;DV$5,Fluxo!$S:$S,"&lt;="&amp;DW$5,Fluxo!$D:$D,$D57)</f>
        <v>0</v>
      </c>
      <c r="DX57" s="18">
        <f>SUMIFS(Fluxo!$N:$N,Fluxo!$S:$S,"&gt;"&amp;DW$5,Fluxo!$S:$S,"&lt;="&amp;DX$5,Fluxo!$D:$D,$D57)</f>
        <v>0</v>
      </c>
      <c r="DY57" s="18">
        <f>SUMIFS(Fluxo!$N:$N,Fluxo!$S:$S,"&gt;"&amp;DX$5,Fluxo!$S:$S,"&lt;="&amp;DY$5,Fluxo!$D:$D,$D57)</f>
        <v>0</v>
      </c>
      <c r="DZ57" s="18">
        <f>SUMIFS(Fluxo!$N:$N,Fluxo!$S:$S,"&gt;"&amp;DY$5,Fluxo!$S:$S,"&lt;="&amp;DZ$5,Fluxo!$D:$D,$D57)</f>
        <v>0</v>
      </c>
      <c r="EA57" s="18">
        <f>SUMIFS(Fluxo!$N:$N,Fluxo!$S:$S,"&gt;"&amp;DZ$5,Fluxo!$S:$S,"&lt;="&amp;EA$5,Fluxo!$D:$D,$D57)</f>
        <v>0</v>
      </c>
      <c r="EB57" s="18">
        <f>SUMIFS(Fluxo!$N:$N,Fluxo!$S:$S,"&gt;"&amp;EA$5,Fluxo!$S:$S,"&lt;="&amp;EB$5,Fluxo!$D:$D,$D57)</f>
        <v>0</v>
      </c>
      <c r="EC57" s="18">
        <f>SUMIFS(Fluxo!$N:$N,Fluxo!$S:$S,"&gt;"&amp;EB$5,Fluxo!$S:$S,"&lt;="&amp;EC$5,Fluxo!$D:$D,$D57)</f>
        <v>0</v>
      </c>
      <c r="ED57" s="18">
        <f>SUMIFS(Fluxo!$N:$N,Fluxo!$S:$S,"&gt;"&amp;EC$5,Fluxo!$S:$S,"&lt;="&amp;ED$5,Fluxo!$D:$D,$D57)</f>
        <v>0</v>
      </c>
      <c r="EE57" s="18">
        <f>SUMIFS(Fluxo!$N:$N,Fluxo!$S:$S,"&gt;"&amp;ED$5,Fluxo!$S:$S,"&lt;="&amp;EE$5,Fluxo!$D:$D,$D57)</f>
        <v>0</v>
      </c>
      <c r="EF57" s="18">
        <f>SUMIFS(Fluxo!$N:$N,Fluxo!$S:$S,"&gt;"&amp;EE$5,Fluxo!$S:$S,"&lt;="&amp;EF$5,Fluxo!$D:$D,$D57)</f>
        <v>0</v>
      </c>
      <c r="EG57" s="18">
        <f>SUMIFS(Fluxo!$N:$N,Fluxo!$S:$S,"&gt;"&amp;EF$5,Fluxo!$S:$S,"&lt;="&amp;EG$5,Fluxo!$D:$D,$D57)</f>
        <v>0</v>
      </c>
      <c r="EH57" s="18">
        <f>SUMIFS(Fluxo!$N:$N,Fluxo!$S:$S,"&gt;"&amp;EG$5,Fluxo!$S:$S,"&lt;="&amp;EH$5,Fluxo!$D:$D,$D57)</f>
        <v>0</v>
      </c>
      <c r="EI57" s="18">
        <f>SUMIFS(Fluxo!$N:$N,Fluxo!$S:$S,"&gt;"&amp;EH$5,Fluxo!$S:$S,"&lt;="&amp;EI$5,Fluxo!$D:$D,$D57)</f>
        <v>0</v>
      </c>
      <c r="EJ57" s="18">
        <f>SUMIFS(Fluxo!$N:$N,Fluxo!$S:$S,"&gt;"&amp;EI$5,Fluxo!$S:$S,"&lt;="&amp;EJ$5,Fluxo!$D:$D,$D57)</f>
        <v>0</v>
      </c>
      <c r="EK57" s="18">
        <f>SUMIFS(Fluxo!$N:$N,Fluxo!$S:$S,"&gt;"&amp;EJ$5,Fluxo!$S:$S,"&lt;="&amp;EK$5,Fluxo!$D:$D,$D57)</f>
        <v>0</v>
      </c>
      <c r="EL57" s="18">
        <f>SUMIFS(Fluxo!$N:$N,Fluxo!$S:$S,"&gt;"&amp;EK$5,Fluxo!$S:$S,"&lt;="&amp;EL$5,Fluxo!$D:$D,$D57)</f>
        <v>0</v>
      </c>
      <c r="EM57" s="18">
        <f>SUMIFS(Fluxo!$N:$N,Fluxo!$S:$S,"&gt;"&amp;EL$5,Fluxo!$S:$S,"&lt;="&amp;EM$5,Fluxo!$D:$D,$D57)</f>
        <v>0</v>
      </c>
      <c r="EN57" s="18">
        <f>SUMIFS(Fluxo!$N:$N,Fluxo!$S:$S,"&gt;"&amp;EM$5,Fluxo!$S:$S,"&lt;="&amp;EN$5,Fluxo!$D:$D,$D57)</f>
        <v>0</v>
      </c>
      <c r="EO57" s="18">
        <f>SUMIFS(Fluxo!$N:$N,Fluxo!$S:$S,"&gt;"&amp;EN$5,Fluxo!$S:$S,"&lt;="&amp;EO$5,Fluxo!$D:$D,$D57)</f>
        <v>0</v>
      </c>
      <c r="EP57" s="18">
        <f>SUMIFS(Fluxo!$N:$N,Fluxo!$S:$S,"&gt;"&amp;EO$5,Fluxo!$S:$S,"&lt;="&amp;EP$5,Fluxo!$D:$D,$D57)</f>
        <v>0</v>
      </c>
      <c r="EQ57" s="18">
        <f>SUMIFS(Fluxo!$N:$N,Fluxo!$S:$S,"&gt;"&amp;EP$5,Fluxo!$S:$S,"&lt;="&amp;EQ$5,Fluxo!$D:$D,$D57)</f>
        <v>0</v>
      </c>
      <c r="ER57" s="18">
        <f>SUMIFS(Fluxo!$N:$N,Fluxo!$S:$S,"&gt;"&amp;EQ$5,Fluxo!$S:$S,"&lt;="&amp;ER$5,Fluxo!$D:$D,$D57)</f>
        <v>0</v>
      </c>
      <c r="ES57" s="18">
        <f>SUMIFS(Fluxo!$N:$N,Fluxo!$S:$S,"&gt;"&amp;ER$5,Fluxo!$S:$S,"&lt;="&amp;ES$5,Fluxo!$D:$D,$D57)</f>
        <v>0</v>
      </c>
      <c r="ET57" s="18">
        <f>SUMIFS(Fluxo!$N:$N,Fluxo!$S:$S,"&gt;"&amp;ES$5,Fluxo!$S:$S,"&lt;="&amp;ET$5,Fluxo!$D:$D,$D57)</f>
        <v>0</v>
      </c>
      <c r="EU57" s="18">
        <f>SUMIFS(Fluxo!$N:$N,Fluxo!$S:$S,"&gt;"&amp;ET$5,Fluxo!$S:$S,"&lt;="&amp;EU$5,Fluxo!$D:$D,$D57)</f>
        <v>0</v>
      </c>
      <c r="EV57" s="18">
        <f>SUMIFS(Fluxo!$N:$N,Fluxo!$S:$S,"&gt;"&amp;EU$5,Fluxo!$S:$S,"&lt;="&amp;EV$5,Fluxo!$D:$D,$D57)</f>
        <v>0</v>
      </c>
      <c r="EW57" s="18">
        <f>SUMIFS(Fluxo!$N:$N,Fluxo!$S:$S,"&gt;"&amp;EV$5,Fluxo!$S:$S,"&lt;="&amp;EW$5,Fluxo!$D:$D,$D57)</f>
        <v>0</v>
      </c>
      <c r="EX57" s="18">
        <f>SUMIFS(Fluxo!$N:$N,Fluxo!$S:$S,"&gt;"&amp;EW$5,Fluxo!$S:$S,"&lt;="&amp;EX$5,Fluxo!$D:$D,$D57)</f>
        <v>0</v>
      </c>
      <c r="EY57" s="18">
        <f>SUMIFS(Fluxo!$N:$N,Fluxo!$S:$S,"&gt;"&amp;EX$5,Fluxo!$S:$S,"&lt;="&amp;EY$5,Fluxo!$D:$D,$D57)</f>
        <v>0</v>
      </c>
      <c r="EZ57" s="18">
        <f>SUMIFS(Fluxo!$N:$N,Fluxo!$S:$S,"&gt;"&amp;EY$5,Fluxo!$S:$S,"&lt;="&amp;EZ$5,Fluxo!$D:$D,$D57)</f>
        <v>0</v>
      </c>
      <c r="FA57" s="18">
        <f>SUMIFS(Fluxo!$N:$N,Fluxo!$S:$S,"&gt;"&amp;EZ$5,Fluxo!$S:$S,"&lt;="&amp;FA$5,Fluxo!$D:$D,$D57)</f>
        <v>0</v>
      </c>
      <c r="FB57" s="18">
        <f>SUMIFS(Fluxo!$N:$N,Fluxo!$S:$S,"&gt;"&amp;FA$5,Fluxo!$S:$S,"&lt;="&amp;FB$5,Fluxo!$D:$D,$D57)</f>
        <v>0</v>
      </c>
      <c r="FC57" s="18">
        <f>SUMIFS(Fluxo!$N:$N,Fluxo!$S:$S,"&gt;"&amp;FB$5,Fluxo!$S:$S,"&lt;="&amp;FC$5,Fluxo!$D:$D,$D57)</f>
        <v>0</v>
      </c>
      <c r="FD57" s="18">
        <f>SUMIFS(Fluxo!$N:$N,Fluxo!$S:$S,"&gt;"&amp;FC$5,Fluxo!$S:$S,"&lt;="&amp;FD$5,Fluxo!$D:$D,$D57)</f>
        <v>0</v>
      </c>
      <c r="FE57" s="18">
        <f>SUMIFS(Fluxo!$N:$N,Fluxo!$S:$S,"&gt;"&amp;FD$5,Fluxo!$S:$S,"&lt;="&amp;FE$5,Fluxo!$D:$D,$D57)</f>
        <v>0</v>
      </c>
      <c r="FF57" s="18">
        <f>SUMIFS(Fluxo!$N:$N,Fluxo!$S:$S,"&gt;"&amp;FE$5,Fluxo!$S:$S,"&lt;="&amp;FF$5,Fluxo!$D:$D,$D57)</f>
        <v>0</v>
      </c>
      <c r="FG57" s="18">
        <f>SUMIFS(Fluxo!$N:$N,Fluxo!$S:$S,"&gt;"&amp;FF$5,Fluxo!$S:$S,"&lt;="&amp;FG$5,Fluxo!$D:$D,$D57)</f>
        <v>0</v>
      </c>
      <c r="FH57" s="18">
        <f>SUMIFS(Fluxo!$N:$N,Fluxo!$S:$S,"&gt;"&amp;FG$5,Fluxo!$S:$S,"&lt;="&amp;FH$5,Fluxo!$D:$D,$D57)</f>
        <v>0</v>
      </c>
      <c r="FI57" s="18">
        <f>SUMIFS(Fluxo!$N:$N,Fluxo!$S:$S,"&gt;"&amp;FH$5,Fluxo!$S:$S,"&lt;="&amp;FI$5,Fluxo!$D:$D,$D57)</f>
        <v>0</v>
      </c>
      <c r="FJ57" s="18">
        <f>SUMIFS(Fluxo!$N:$N,Fluxo!$S:$S,"&gt;"&amp;FI$5,Fluxo!$S:$S,"&lt;="&amp;FJ$5,Fluxo!$D:$D,$D57)</f>
        <v>0</v>
      </c>
      <c r="FK57" s="18">
        <f>SUMIFS(Fluxo!$N:$N,Fluxo!$S:$S,"&gt;"&amp;FJ$5,Fluxo!$S:$S,"&lt;="&amp;FK$5,Fluxo!$D:$D,$D57)</f>
        <v>0</v>
      </c>
      <c r="FL57" s="18">
        <f>SUMIFS(Fluxo!$N:$N,Fluxo!$S:$S,"&gt;"&amp;FK$5,Fluxo!$S:$S,"&lt;="&amp;FL$5,Fluxo!$D:$D,$D57)</f>
        <v>0</v>
      </c>
      <c r="FM57" s="18">
        <f>SUMIFS(Fluxo!$N:$N,Fluxo!$S:$S,"&gt;"&amp;FL$5,Fluxo!$S:$S,"&lt;="&amp;FM$5,Fluxo!$D:$D,$D57)</f>
        <v>0</v>
      </c>
      <c r="FN57" s="18">
        <f>SUMIFS(Fluxo!$N:$N,Fluxo!$S:$S,"&gt;"&amp;FM$5,Fluxo!$S:$S,"&lt;="&amp;FN$5,Fluxo!$D:$D,$D57)</f>
        <v>0</v>
      </c>
      <c r="FO57" s="18">
        <f>SUMIFS(Fluxo!$N:$N,Fluxo!$S:$S,"&gt;"&amp;FN$5,Fluxo!$S:$S,"&lt;="&amp;FO$5,Fluxo!$D:$D,$D57)</f>
        <v>0</v>
      </c>
      <c r="FP57" s="18">
        <f>SUMIFS(Fluxo!$N:$N,Fluxo!$S:$S,"&gt;"&amp;FO$5,Fluxo!$S:$S,"&lt;="&amp;FP$5,Fluxo!$D:$D,$D57)</f>
        <v>0</v>
      </c>
      <c r="FQ57" s="18">
        <f>SUMIFS(Fluxo!$N:$N,Fluxo!$S:$S,"&gt;"&amp;FP$5,Fluxo!$S:$S,"&lt;="&amp;FQ$5,Fluxo!$D:$D,$D57)</f>
        <v>0</v>
      </c>
      <c r="FR57" s="18">
        <f>SUMIFS(Fluxo!$N:$N,Fluxo!$S:$S,"&gt;"&amp;FQ$5,Fluxo!$S:$S,"&lt;="&amp;FR$5,Fluxo!$D:$D,$D57)</f>
        <v>0</v>
      </c>
      <c r="FS57" s="18">
        <f>SUMIFS(Fluxo!$N:$N,Fluxo!$S:$S,"&gt;"&amp;FR$5,Fluxo!$S:$S,"&lt;="&amp;FS$5,Fluxo!$D:$D,$D57)</f>
        <v>0</v>
      </c>
      <c r="FT57" s="18">
        <f>SUMIFS(Fluxo!$N:$N,Fluxo!$S:$S,"&gt;"&amp;FS$5,Fluxo!$S:$S,"&lt;="&amp;FT$5,Fluxo!$D:$D,$D57)</f>
        <v>0</v>
      </c>
      <c r="FU57" s="18">
        <f>SUMIFS(Fluxo!$N:$N,Fluxo!$S:$S,"&gt;"&amp;FT$5,Fluxo!$S:$S,"&lt;="&amp;FU$5,Fluxo!$D:$D,$D57)</f>
        <v>0</v>
      </c>
      <c r="FV57" s="18">
        <f>SUMIFS(Fluxo!$N:$N,Fluxo!$S:$S,"&gt;"&amp;FU$5,Fluxo!$S:$S,"&lt;="&amp;FV$5,Fluxo!$D:$D,$D57)</f>
        <v>0</v>
      </c>
      <c r="FW57" s="18">
        <f>SUMIFS(Fluxo!$N:$N,Fluxo!$S:$S,"&gt;"&amp;FV$5,Fluxo!$S:$S,"&lt;="&amp;FW$5,Fluxo!$D:$D,$D57)</f>
        <v>0</v>
      </c>
      <c r="FX57" s="18">
        <f>SUMIFS(Fluxo!$N:$N,Fluxo!$S:$S,"&gt;"&amp;FW$5,Fluxo!$S:$S,"&lt;="&amp;FX$5,Fluxo!$D:$D,$D57)</f>
        <v>0</v>
      </c>
      <c r="FY57" s="18">
        <f>SUMIFS(Fluxo!$N:$N,Fluxo!$S:$S,"&gt;"&amp;FX$5,Fluxo!$S:$S,"&lt;="&amp;FY$5,Fluxo!$D:$D,$D57)</f>
        <v>0</v>
      </c>
      <c r="FZ57" s="18">
        <f>SUMIFS(Fluxo!$N:$N,Fluxo!$S:$S,"&gt;"&amp;FY$5,Fluxo!$S:$S,"&lt;="&amp;FZ$5,Fluxo!$D:$D,$D57)</f>
        <v>0</v>
      </c>
      <c r="GA57" s="18">
        <f>SUMIFS(Fluxo!$N:$N,Fluxo!$S:$S,"&gt;"&amp;FZ$5,Fluxo!$S:$S,"&lt;="&amp;GA$5,Fluxo!$D:$D,$D57)</f>
        <v>0</v>
      </c>
      <c r="GB57" s="18">
        <f>SUMIFS(Fluxo!$N:$N,Fluxo!$S:$S,"&gt;"&amp;GA$5,Fluxo!$S:$S,"&lt;="&amp;GB$5,Fluxo!$D:$D,$D57)</f>
        <v>0</v>
      </c>
      <c r="GC57" s="18">
        <f>SUMIFS(Fluxo!$N:$N,Fluxo!$S:$S,"&gt;"&amp;GB$5,Fluxo!$S:$S,"&lt;="&amp;GC$5,Fluxo!$D:$D,$D57)</f>
        <v>0</v>
      </c>
      <c r="GD57" s="18">
        <f>SUMIFS(Fluxo!$N:$N,Fluxo!$S:$S,"&gt;"&amp;GC$5,Fluxo!$S:$S,"&lt;="&amp;GD$5,Fluxo!$D:$D,$D57)</f>
        <v>0</v>
      </c>
      <c r="GE57" s="18">
        <f>SUMIFS(Fluxo!$N:$N,Fluxo!$S:$S,"&gt;"&amp;GD$5,Fluxo!$S:$S,"&lt;="&amp;GE$5,Fluxo!$D:$D,$D57)</f>
        <v>0</v>
      </c>
      <c r="GF57" s="18">
        <f>SUMIFS(Fluxo!$N:$N,Fluxo!$S:$S,"&gt;"&amp;GE$5,Fluxo!$S:$S,"&lt;="&amp;GF$5,Fluxo!$D:$D,$D57)</f>
        <v>0</v>
      </c>
      <c r="GG57" s="18">
        <f>SUMIFS(Fluxo!$N:$N,Fluxo!$S:$S,"&gt;"&amp;GF$5,Fluxo!$S:$S,"&lt;="&amp;GG$5,Fluxo!$D:$D,$D57)</f>
        <v>0</v>
      </c>
      <c r="GH57" s="18">
        <f>SUMIFS(Fluxo!$N:$N,Fluxo!$S:$S,"&gt;"&amp;GG$5,Fluxo!$S:$S,"&lt;="&amp;GH$5,Fluxo!$D:$D,$D57)</f>
        <v>0</v>
      </c>
      <c r="GI57" s="18">
        <f>SUMIFS(Fluxo!$N:$N,Fluxo!$S:$S,"&gt;"&amp;GH$5,Fluxo!$S:$S,"&lt;="&amp;GI$5,Fluxo!$D:$D,$D57)</f>
        <v>0</v>
      </c>
      <c r="GJ57" s="18">
        <f>SUMIFS(Fluxo!$N:$N,Fluxo!$S:$S,"&gt;"&amp;GI$5,Fluxo!$S:$S,"&lt;="&amp;GJ$5,Fluxo!$D:$D,$D57)</f>
        <v>0</v>
      </c>
      <c r="GK57" s="18">
        <f>SUMIFS(Fluxo!$N:$N,Fluxo!$S:$S,"&gt;"&amp;GJ$5,Fluxo!$S:$S,"&lt;="&amp;GK$5,Fluxo!$D:$D,$D57)</f>
        <v>0</v>
      </c>
      <c r="GL57" s="18">
        <f>SUMIFS(Fluxo!$N:$N,Fluxo!$S:$S,"&gt;"&amp;GK$5,Fluxo!$S:$S,"&lt;="&amp;GL$5,Fluxo!$D:$D,$D57)</f>
        <v>0</v>
      </c>
      <c r="GM57" s="18">
        <f>SUMIFS(Fluxo!$N:$N,Fluxo!$S:$S,"&gt;"&amp;GL$5,Fluxo!$S:$S,"&lt;="&amp;GM$5,Fluxo!$D:$D,$D57)</f>
        <v>0</v>
      </c>
      <c r="GN57" s="18">
        <f>SUMIFS(Fluxo!$N:$N,Fluxo!$S:$S,"&gt;"&amp;GM$5,Fluxo!$S:$S,"&lt;="&amp;GN$5,Fluxo!$D:$D,$D57)</f>
        <v>0</v>
      </c>
      <c r="GO57" s="18">
        <f>SUMIFS(Fluxo!$N:$N,Fluxo!$S:$S,"&gt;"&amp;GN$5,Fluxo!$S:$S,"&lt;="&amp;GO$5,Fluxo!$D:$D,$D57)</f>
        <v>0</v>
      </c>
      <c r="GP57" s="18">
        <f>SUMIFS(Fluxo!$N:$N,Fluxo!$S:$S,"&gt;"&amp;GO$5,Fluxo!$S:$S,"&lt;="&amp;GP$5,Fluxo!$D:$D,$D57)</f>
        <v>0</v>
      </c>
      <c r="GQ57" s="18">
        <f>SUMIFS(Fluxo!$N:$N,Fluxo!$S:$S,"&gt;"&amp;GP$5,Fluxo!$S:$S,"&lt;="&amp;GQ$5,Fluxo!$D:$D,$D57)</f>
        <v>0</v>
      </c>
      <c r="GR57" s="18">
        <f>SUMIFS(Fluxo!$N:$N,Fluxo!$S:$S,"&gt;"&amp;GQ$5,Fluxo!$S:$S,"&lt;="&amp;GR$5,Fluxo!$D:$D,$D57)</f>
        <v>0</v>
      </c>
      <c r="GS57" s="18">
        <f>SUMIFS(Fluxo!$N:$N,Fluxo!$S:$S,"&gt;"&amp;GR$5,Fluxo!$S:$S,"&lt;="&amp;GS$5,Fluxo!$D:$D,$D57)</f>
        <v>0</v>
      </c>
      <c r="GT57" s="18">
        <f>SUMIFS(Fluxo!$N:$N,Fluxo!$S:$S,"&gt;"&amp;GS$5,Fluxo!$S:$S,"&lt;="&amp;GT$5,Fluxo!$D:$D,$D57)</f>
        <v>0</v>
      </c>
      <c r="GU57" s="18">
        <f>SUMIFS(Fluxo!$N:$N,Fluxo!$S:$S,"&gt;"&amp;GT$5,Fluxo!$S:$S,"&lt;="&amp;GU$5,Fluxo!$D:$D,$D57)</f>
        <v>0</v>
      </c>
      <c r="GV57" s="18">
        <f>SUMIFS(Fluxo!$N:$N,Fluxo!$S:$S,"&gt;"&amp;GU$5,Fluxo!$S:$S,"&lt;="&amp;GV$5,Fluxo!$D:$D,$D57)</f>
        <v>0</v>
      </c>
      <c r="GW57" s="18">
        <f>SUMIFS(Fluxo!$N:$N,Fluxo!$S:$S,"&gt;"&amp;GV$5,Fluxo!$S:$S,"&lt;="&amp;GW$5,Fluxo!$D:$D,$D57)</f>
        <v>0</v>
      </c>
      <c r="GX57" s="18">
        <f>SUMIFS(Fluxo!$N:$N,Fluxo!$S:$S,"&gt;"&amp;GW$5,Fluxo!$S:$S,"&lt;="&amp;GX$5,Fluxo!$D:$D,$D57)</f>
        <v>0</v>
      </c>
      <c r="GY57" s="18">
        <f>SUMIFS(Fluxo!$N:$N,Fluxo!$S:$S,"&gt;"&amp;GX$5,Fluxo!$S:$S,"&lt;="&amp;GY$5,Fluxo!$D:$D,$D57)</f>
        <v>0</v>
      </c>
      <c r="GZ57" s="18">
        <f>SUMIFS(Fluxo!$N:$N,Fluxo!$S:$S,"&gt;"&amp;GY$5,Fluxo!$S:$S,"&lt;="&amp;GZ$5,Fluxo!$D:$D,$D57)</f>
        <v>0</v>
      </c>
      <c r="HA57" s="18">
        <f>SUMIFS(Fluxo!$N:$N,Fluxo!$S:$S,"&gt;"&amp;GZ$5,Fluxo!$S:$S,"&lt;="&amp;HA$5,Fluxo!$D:$D,$D57)</f>
        <v>0</v>
      </c>
      <c r="HB57" s="18">
        <f>SUMIFS(Fluxo!$N:$N,Fluxo!$S:$S,"&gt;"&amp;HA$5,Fluxo!$S:$S,"&lt;="&amp;HB$5,Fluxo!$D:$D,$D57)</f>
        <v>0</v>
      </c>
      <c r="HC57" s="18">
        <f>SUMIFS(Fluxo!$N:$N,Fluxo!$S:$S,"&gt;"&amp;HB$5,Fluxo!$S:$S,"&lt;="&amp;HC$5,Fluxo!$D:$D,$D57)</f>
        <v>0</v>
      </c>
      <c r="HD57" s="18">
        <f>SUMIFS(Fluxo!$N:$N,Fluxo!$S:$S,"&gt;"&amp;HC$5,Fluxo!$S:$S,"&lt;="&amp;HD$5,Fluxo!$D:$D,$D57)</f>
        <v>0</v>
      </c>
      <c r="HE57" s="18">
        <f>SUMIFS(Fluxo!$N:$N,Fluxo!$S:$S,"&gt;"&amp;HD$5,Fluxo!$S:$S,"&lt;="&amp;HE$5,Fluxo!$D:$D,$D57)</f>
        <v>0</v>
      </c>
      <c r="HF57" s="18">
        <f>SUMIFS(Fluxo!$N:$N,Fluxo!$S:$S,"&gt;"&amp;HE$5,Fluxo!$S:$S,"&lt;="&amp;HF$5,Fluxo!$D:$D,$D57)</f>
        <v>0</v>
      </c>
    </row>
    <row r="58" spans="1:214">
      <c r="A58" s="20">
        <f t="shared" si="15"/>
        <v>48</v>
      </c>
      <c r="B58" s="140" t="str">
        <f>'Check Carteira'!C50</f>
        <v>E.1016.99.01.0133</v>
      </c>
      <c r="C58" s="141">
        <v>1</v>
      </c>
      <c r="D58" s="129" t="str">
        <f>'Check Carteira'!F50</f>
        <v>A-0133</v>
      </c>
      <c r="E58" s="21" t="str">
        <f>IFERROR(INDEX(Contratos!L:L,MATCH(D58,Contratos!R:R,0)),"")</f>
        <v/>
      </c>
      <c r="F58" s="139" t="str">
        <f>IFERROR(INDEX(Contratos!G:G,MATCH(D58,Contratos!R:R,0)),"")</f>
        <v/>
      </c>
      <c r="H58" s="83">
        <f t="shared" si="17"/>
        <v>0</v>
      </c>
      <c r="J58" s="18">
        <f>SUMIFS(Fluxo!$N:$N,Fluxo!$S:$S,"&gt;"&amp;I$5,Fluxo!$S:$S,"&lt;="&amp;J$5,Fluxo!$D:$D,$D58)</f>
        <v>0</v>
      </c>
      <c r="K58" s="18">
        <f>SUMIFS(Fluxo!$N:$N,Fluxo!$S:$S,"&gt;"&amp;J$5,Fluxo!$S:$S,"&lt;="&amp;K$5,Fluxo!$D:$D,$D58)</f>
        <v>0</v>
      </c>
      <c r="L58" s="18">
        <f>SUMIFS(Fluxo!$N:$N,Fluxo!$S:$S,"&gt;"&amp;K$5,Fluxo!$S:$S,"&lt;="&amp;L$5,Fluxo!$D:$D,$D58)</f>
        <v>0</v>
      </c>
      <c r="M58" s="18">
        <f>SUMIFS(Fluxo!$N:$N,Fluxo!$S:$S,"&gt;"&amp;L$5,Fluxo!$S:$S,"&lt;="&amp;M$5,Fluxo!$D:$D,$D58)</f>
        <v>0</v>
      </c>
      <c r="N58" s="18">
        <f>SUMIFS(Fluxo!$N:$N,Fluxo!$S:$S,"&gt;"&amp;M$5,Fluxo!$S:$S,"&lt;="&amp;N$5,Fluxo!$D:$D,$D58)</f>
        <v>0</v>
      </c>
      <c r="O58" s="18">
        <f>SUMIFS(Fluxo!$N:$N,Fluxo!$S:$S,"&gt;"&amp;N$5,Fluxo!$S:$S,"&lt;="&amp;O$5,Fluxo!$D:$D,$D58)</f>
        <v>0</v>
      </c>
      <c r="P58" s="18">
        <f>SUMIFS(Fluxo!$N:$N,Fluxo!$S:$S,"&gt;"&amp;O$5,Fluxo!$S:$S,"&lt;="&amp;P$5,Fluxo!$D:$D,$D58)</f>
        <v>0</v>
      </c>
      <c r="Q58" s="18">
        <f>SUMIFS(Fluxo!$N:$N,Fluxo!$S:$S,"&gt;"&amp;P$5,Fluxo!$S:$S,"&lt;="&amp;Q$5,Fluxo!$D:$D,$D58)</f>
        <v>0</v>
      </c>
      <c r="R58" s="18">
        <f>SUMIFS(Fluxo!$N:$N,Fluxo!$S:$S,"&gt;"&amp;Q$5,Fluxo!$S:$S,"&lt;="&amp;R$5,Fluxo!$D:$D,$D58)</f>
        <v>0</v>
      </c>
      <c r="S58" s="18">
        <f>SUMIFS(Fluxo!$N:$N,Fluxo!$S:$S,"&gt;"&amp;R$5,Fluxo!$S:$S,"&lt;="&amp;S$5,Fluxo!$D:$D,$D58)</f>
        <v>0</v>
      </c>
      <c r="T58" s="18">
        <f>SUMIFS(Fluxo!$N:$N,Fluxo!$S:$S,"&gt;"&amp;S$5,Fluxo!$S:$S,"&lt;="&amp;T$5,Fluxo!$D:$D,$D58)</f>
        <v>0</v>
      </c>
      <c r="U58" s="18">
        <f>SUMIFS(Fluxo!$N:$N,Fluxo!$S:$S,"&gt;"&amp;T$5,Fluxo!$S:$S,"&lt;="&amp;U$5,Fluxo!$D:$D,$D58)</f>
        <v>0</v>
      </c>
      <c r="V58" s="18">
        <f>SUMIFS(Fluxo!$N:$N,Fluxo!$S:$S,"&gt;"&amp;U$5,Fluxo!$S:$S,"&lt;="&amp;V$5,Fluxo!$D:$D,$D58)</f>
        <v>0</v>
      </c>
      <c r="W58" s="18">
        <f>SUMIFS(Fluxo!$N:$N,Fluxo!$S:$S,"&gt;"&amp;V$5,Fluxo!$S:$S,"&lt;="&amp;W$5,Fluxo!$D:$D,$D58)</f>
        <v>0</v>
      </c>
      <c r="X58" s="18">
        <f>SUMIFS(Fluxo!$N:$N,Fluxo!$S:$S,"&gt;"&amp;W$5,Fluxo!$S:$S,"&lt;="&amp;X$5,Fluxo!$D:$D,$D58)</f>
        <v>0</v>
      </c>
      <c r="Y58" s="18">
        <f>SUMIFS(Fluxo!$N:$N,Fluxo!$S:$S,"&gt;"&amp;X$5,Fluxo!$S:$S,"&lt;="&amp;Y$5,Fluxo!$D:$D,$D58)</f>
        <v>0</v>
      </c>
      <c r="Z58" s="18">
        <f>SUMIFS(Fluxo!$N:$N,Fluxo!$S:$S,"&gt;"&amp;Y$5,Fluxo!$S:$S,"&lt;="&amp;Z$5,Fluxo!$D:$D,$D58)</f>
        <v>0</v>
      </c>
      <c r="AA58" s="18">
        <f>SUMIFS(Fluxo!$N:$N,Fluxo!$S:$S,"&gt;"&amp;Z$5,Fluxo!$S:$S,"&lt;="&amp;AA$5,Fluxo!$D:$D,$D58)</f>
        <v>0</v>
      </c>
      <c r="AB58" s="18">
        <f>SUMIFS(Fluxo!$N:$N,Fluxo!$S:$S,"&gt;"&amp;AA$5,Fluxo!$S:$S,"&lt;="&amp;AB$5,Fluxo!$D:$D,$D58)</f>
        <v>0</v>
      </c>
      <c r="AC58" s="18">
        <f>SUMIFS(Fluxo!$N:$N,Fluxo!$S:$S,"&gt;"&amp;AB$5,Fluxo!$S:$S,"&lt;="&amp;AC$5,Fluxo!$D:$D,$D58)</f>
        <v>0</v>
      </c>
      <c r="AD58" s="18">
        <f>SUMIFS(Fluxo!$N:$N,Fluxo!$S:$S,"&gt;"&amp;AC$5,Fluxo!$S:$S,"&lt;="&amp;AD$5,Fluxo!$D:$D,$D58)</f>
        <v>0</v>
      </c>
      <c r="AE58" s="18">
        <f>SUMIFS(Fluxo!$N:$N,Fluxo!$S:$S,"&gt;"&amp;AD$5,Fluxo!$S:$S,"&lt;="&amp;AE$5,Fluxo!$D:$D,$D58)</f>
        <v>0</v>
      </c>
      <c r="AF58" s="18">
        <f>SUMIFS(Fluxo!$N:$N,Fluxo!$S:$S,"&gt;"&amp;AE$5,Fluxo!$S:$S,"&lt;="&amp;AF$5,Fluxo!$D:$D,$D58)</f>
        <v>0</v>
      </c>
      <c r="AG58" s="18">
        <f>SUMIFS(Fluxo!$N:$N,Fluxo!$S:$S,"&gt;"&amp;AF$5,Fluxo!$S:$S,"&lt;="&amp;AG$5,Fluxo!$D:$D,$D58)</f>
        <v>0</v>
      </c>
      <c r="AH58" s="18">
        <f>SUMIFS(Fluxo!$N:$N,Fluxo!$S:$S,"&gt;"&amp;AG$5,Fluxo!$S:$S,"&lt;="&amp;AH$5,Fluxo!$D:$D,$D58)</f>
        <v>0</v>
      </c>
      <c r="AI58" s="18">
        <f>SUMIFS(Fluxo!$N:$N,Fluxo!$S:$S,"&gt;"&amp;AH$5,Fluxo!$S:$S,"&lt;="&amp;AI$5,Fluxo!$D:$D,$D58)</f>
        <v>0</v>
      </c>
      <c r="AJ58" s="18">
        <f>SUMIFS(Fluxo!$N:$N,Fluxo!$S:$S,"&gt;"&amp;AI$5,Fluxo!$S:$S,"&lt;="&amp;AJ$5,Fluxo!$D:$D,$D58)</f>
        <v>0</v>
      </c>
      <c r="AK58" s="18">
        <f>SUMIFS(Fluxo!$N:$N,Fluxo!$S:$S,"&gt;"&amp;AJ$5,Fluxo!$S:$S,"&lt;="&amp;AK$5,Fluxo!$D:$D,$D58)</f>
        <v>0</v>
      </c>
      <c r="AL58" s="18">
        <f>SUMIFS(Fluxo!$N:$N,Fluxo!$S:$S,"&gt;"&amp;AK$5,Fluxo!$S:$S,"&lt;="&amp;AL$5,Fluxo!$D:$D,$D58)</f>
        <v>0</v>
      </c>
      <c r="AM58" s="18">
        <f>SUMIFS(Fluxo!$N:$N,Fluxo!$S:$S,"&gt;"&amp;AL$5,Fluxo!$S:$S,"&lt;="&amp;AM$5,Fluxo!$D:$D,$D58)</f>
        <v>0</v>
      </c>
      <c r="AN58" s="18">
        <f>SUMIFS(Fluxo!$N:$N,Fluxo!$S:$S,"&gt;"&amp;AM$5,Fluxo!$S:$S,"&lt;="&amp;AN$5,Fluxo!$D:$D,$D58)</f>
        <v>0</v>
      </c>
      <c r="AO58" s="18">
        <f>SUMIFS(Fluxo!$N:$N,Fluxo!$S:$S,"&gt;"&amp;AN$5,Fluxo!$S:$S,"&lt;="&amp;AO$5,Fluxo!$D:$D,$D58)</f>
        <v>0</v>
      </c>
      <c r="AP58" s="18">
        <f>SUMIFS(Fluxo!$N:$N,Fluxo!$S:$S,"&gt;"&amp;AO$5,Fluxo!$S:$S,"&lt;="&amp;AP$5,Fluxo!$D:$D,$D58)</f>
        <v>0</v>
      </c>
      <c r="AQ58" s="18">
        <f>SUMIFS(Fluxo!$N:$N,Fluxo!$S:$S,"&gt;"&amp;AP$5,Fluxo!$S:$S,"&lt;="&amp;AQ$5,Fluxo!$D:$D,$D58)</f>
        <v>0</v>
      </c>
      <c r="AR58" s="18">
        <f>SUMIFS(Fluxo!$N:$N,Fluxo!$S:$S,"&gt;"&amp;AQ$5,Fluxo!$S:$S,"&lt;="&amp;AR$5,Fluxo!$D:$D,$D58)</f>
        <v>0</v>
      </c>
      <c r="AS58" s="18">
        <f>SUMIFS(Fluxo!$N:$N,Fluxo!$S:$S,"&gt;"&amp;AR$5,Fluxo!$S:$S,"&lt;="&amp;AS$5,Fluxo!$D:$D,$D58)</f>
        <v>0</v>
      </c>
      <c r="AT58" s="18">
        <f>SUMIFS(Fluxo!$N:$N,Fluxo!$S:$S,"&gt;"&amp;AS$5,Fluxo!$S:$S,"&lt;="&amp;AT$5,Fluxo!$D:$D,$D58)</f>
        <v>0</v>
      </c>
      <c r="AU58" s="18">
        <f>SUMIFS(Fluxo!$N:$N,Fluxo!$S:$S,"&gt;"&amp;AT$5,Fluxo!$S:$S,"&lt;="&amp;AU$5,Fluxo!$D:$D,$D58)</f>
        <v>0</v>
      </c>
      <c r="AV58" s="18">
        <f>SUMIFS(Fluxo!$N:$N,Fluxo!$S:$S,"&gt;"&amp;AU$5,Fluxo!$S:$S,"&lt;="&amp;AV$5,Fluxo!$D:$D,$D58)</f>
        <v>0</v>
      </c>
      <c r="AW58" s="18">
        <f>SUMIFS(Fluxo!$N:$N,Fluxo!$S:$S,"&gt;"&amp;AV$5,Fluxo!$S:$S,"&lt;="&amp;AW$5,Fluxo!$D:$D,$D58)</f>
        <v>0</v>
      </c>
      <c r="AX58" s="18">
        <f>SUMIFS(Fluxo!$N:$N,Fluxo!$S:$S,"&gt;"&amp;AW$5,Fluxo!$S:$S,"&lt;="&amp;AX$5,Fluxo!$D:$D,$D58)</f>
        <v>0</v>
      </c>
      <c r="AY58" s="18">
        <f>SUMIFS(Fluxo!$N:$N,Fluxo!$S:$S,"&gt;"&amp;AX$5,Fluxo!$S:$S,"&lt;="&amp;AY$5,Fluxo!$D:$D,$D58)</f>
        <v>0</v>
      </c>
      <c r="AZ58" s="18">
        <f>SUMIFS(Fluxo!$N:$N,Fluxo!$S:$S,"&gt;"&amp;AY$5,Fluxo!$S:$S,"&lt;="&amp;AZ$5,Fluxo!$D:$D,$D58)</f>
        <v>0</v>
      </c>
      <c r="BA58" s="18">
        <f>SUMIFS(Fluxo!$N:$N,Fluxo!$S:$S,"&gt;"&amp;AZ$5,Fluxo!$S:$S,"&lt;="&amp;BA$5,Fluxo!$D:$D,$D58)</f>
        <v>0</v>
      </c>
      <c r="BB58" s="18">
        <f>SUMIFS(Fluxo!$N:$N,Fluxo!$S:$S,"&gt;"&amp;BA$5,Fluxo!$S:$S,"&lt;="&amp;BB$5,Fluxo!$D:$D,$D58)</f>
        <v>0</v>
      </c>
      <c r="BC58" s="18">
        <f>SUMIFS(Fluxo!$N:$N,Fluxo!$S:$S,"&gt;"&amp;BB$5,Fluxo!$S:$S,"&lt;="&amp;BC$5,Fluxo!$D:$D,$D58)</f>
        <v>0</v>
      </c>
      <c r="BD58" s="18">
        <f>SUMIFS(Fluxo!$N:$N,Fluxo!$S:$S,"&gt;"&amp;BC$5,Fluxo!$S:$S,"&lt;="&amp;BD$5,Fluxo!$D:$D,$D58)</f>
        <v>0</v>
      </c>
      <c r="BE58" s="18">
        <f>SUMIFS(Fluxo!$N:$N,Fluxo!$S:$S,"&gt;"&amp;BD$5,Fluxo!$S:$S,"&lt;="&amp;BE$5,Fluxo!$D:$D,$D58)</f>
        <v>0</v>
      </c>
      <c r="BF58" s="18">
        <f>SUMIFS(Fluxo!$N:$N,Fluxo!$S:$S,"&gt;"&amp;BE$5,Fluxo!$S:$S,"&lt;="&amp;BF$5,Fluxo!$D:$D,$D58)</f>
        <v>0</v>
      </c>
      <c r="BG58" s="18">
        <f>SUMIFS(Fluxo!$N:$N,Fluxo!$S:$S,"&gt;"&amp;BF$5,Fluxo!$S:$S,"&lt;="&amp;BG$5,Fluxo!$D:$D,$D58)</f>
        <v>0</v>
      </c>
      <c r="BH58" s="18">
        <f>SUMIFS(Fluxo!$N:$N,Fluxo!$S:$S,"&gt;"&amp;BG$5,Fluxo!$S:$S,"&lt;="&amp;BH$5,Fluxo!$D:$D,$D58)</f>
        <v>0</v>
      </c>
      <c r="BI58" s="18">
        <f>SUMIFS(Fluxo!$N:$N,Fluxo!$S:$S,"&gt;"&amp;BH$5,Fluxo!$S:$S,"&lt;="&amp;BI$5,Fluxo!$D:$D,$D58)</f>
        <v>0</v>
      </c>
      <c r="BJ58" s="18">
        <f>SUMIFS(Fluxo!$N:$N,Fluxo!$S:$S,"&gt;"&amp;BI$5,Fluxo!$S:$S,"&lt;="&amp;BJ$5,Fluxo!$D:$D,$D58)</f>
        <v>0</v>
      </c>
      <c r="BK58" s="18">
        <f>SUMIFS(Fluxo!$N:$N,Fluxo!$S:$S,"&gt;"&amp;BJ$5,Fluxo!$S:$S,"&lt;="&amp;BK$5,Fluxo!$D:$D,$D58)</f>
        <v>0</v>
      </c>
      <c r="BL58" s="18">
        <f>SUMIFS(Fluxo!$N:$N,Fluxo!$S:$S,"&gt;"&amp;BK$5,Fluxo!$S:$S,"&lt;="&amp;BL$5,Fluxo!$D:$D,$D58)</f>
        <v>0</v>
      </c>
      <c r="BM58" s="18">
        <f>SUMIFS(Fluxo!$N:$N,Fluxo!$S:$S,"&gt;"&amp;BL$5,Fluxo!$S:$S,"&lt;="&amp;BM$5,Fluxo!$D:$D,$D58)</f>
        <v>0</v>
      </c>
      <c r="BN58" s="18">
        <f>SUMIFS(Fluxo!$N:$N,Fluxo!$S:$S,"&gt;"&amp;BM$5,Fluxo!$S:$S,"&lt;="&amp;BN$5,Fluxo!$D:$D,$D58)</f>
        <v>0</v>
      </c>
      <c r="BO58" s="18">
        <f>SUMIFS(Fluxo!$N:$N,Fluxo!$S:$S,"&gt;"&amp;BN$5,Fluxo!$S:$S,"&lt;="&amp;BO$5,Fluxo!$D:$D,$D58)</f>
        <v>0</v>
      </c>
      <c r="BP58" s="18">
        <f>SUMIFS(Fluxo!$N:$N,Fluxo!$S:$S,"&gt;"&amp;BO$5,Fluxo!$S:$S,"&lt;="&amp;BP$5,Fluxo!$D:$D,$D58)</f>
        <v>0</v>
      </c>
      <c r="BQ58" s="18">
        <f>SUMIFS(Fluxo!$N:$N,Fluxo!$S:$S,"&gt;"&amp;BP$5,Fluxo!$S:$S,"&lt;="&amp;BQ$5,Fluxo!$D:$D,$D58)</f>
        <v>0</v>
      </c>
      <c r="BR58" s="18">
        <f>SUMIFS(Fluxo!$N:$N,Fluxo!$S:$S,"&gt;"&amp;BQ$5,Fluxo!$S:$S,"&lt;="&amp;BR$5,Fluxo!$D:$D,$D58)</f>
        <v>0</v>
      </c>
      <c r="BS58" s="18">
        <f>SUMIFS(Fluxo!$N:$N,Fluxo!$S:$S,"&gt;"&amp;BR$5,Fluxo!$S:$S,"&lt;="&amp;BS$5,Fluxo!$D:$D,$D58)</f>
        <v>0</v>
      </c>
      <c r="BT58" s="18">
        <f>SUMIFS(Fluxo!$N:$N,Fluxo!$S:$S,"&gt;"&amp;BS$5,Fluxo!$S:$S,"&lt;="&amp;BT$5,Fluxo!$D:$D,$D58)</f>
        <v>0</v>
      </c>
      <c r="BU58" s="18">
        <f>SUMIFS(Fluxo!$N:$N,Fluxo!$S:$S,"&gt;"&amp;BT$5,Fluxo!$S:$S,"&lt;="&amp;BU$5,Fluxo!$D:$D,$D58)</f>
        <v>0</v>
      </c>
      <c r="BV58" s="18">
        <f>SUMIFS(Fluxo!$N:$N,Fluxo!$S:$S,"&gt;"&amp;BU$5,Fluxo!$S:$S,"&lt;="&amp;BV$5,Fluxo!$D:$D,$D58)</f>
        <v>0</v>
      </c>
      <c r="BW58" s="18">
        <f>SUMIFS(Fluxo!$N:$N,Fluxo!$S:$S,"&gt;"&amp;BV$5,Fluxo!$S:$S,"&lt;="&amp;BW$5,Fluxo!$D:$D,$D58)</f>
        <v>0</v>
      </c>
      <c r="BX58" s="18">
        <f>SUMIFS(Fluxo!$N:$N,Fluxo!$S:$S,"&gt;"&amp;BW$5,Fluxo!$S:$S,"&lt;="&amp;BX$5,Fluxo!$D:$D,$D58)</f>
        <v>0</v>
      </c>
      <c r="BY58" s="18">
        <f>SUMIFS(Fluxo!$N:$N,Fluxo!$S:$S,"&gt;"&amp;BX$5,Fluxo!$S:$S,"&lt;="&amp;BY$5,Fluxo!$D:$D,$D58)</f>
        <v>0</v>
      </c>
      <c r="BZ58" s="18">
        <f>SUMIFS(Fluxo!$N:$N,Fluxo!$S:$S,"&gt;"&amp;BY$5,Fluxo!$S:$S,"&lt;="&amp;BZ$5,Fluxo!$D:$D,$D58)</f>
        <v>0</v>
      </c>
      <c r="CA58" s="18">
        <f>SUMIFS(Fluxo!$N:$N,Fluxo!$S:$S,"&gt;"&amp;BZ$5,Fluxo!$S:$S,"&lt;="&amp;CA$5,Fluxo!$D:$D,$D58)</f>
        <v>0</v>
      </c>
      <c r="CB58" s="18">
        <f>SUMIFS(Fluxo!$N:$N,Fluxo!$S:$S,"&gt;"&amp;CA$5,Fluxo!$S:$S,"&lt;="&amp;CB$5,Fluxo!$D:$D,$D58)</f>
        <v>0</v>
      </c>
      <c r="CC58" s="18">
        <f>SUMIFS(Fluxo!$N:$N,Fluxo!$S:$S,"&gt;"&amp;CB$5,Fluxo!$S:$S,"&lt;="&amp;CC$5,Fluxo!$D:$D,$D58)</f>
        <v>0</v>
      </c>
      <c r="CD58" s="18">
        <f>SUMIFS(Fluxo!$N:$N,Fluxo!$S:$S,"&gt;"&amp;CC$5,Fluxo!$S:$S,"&lt;="&amp;CD$5,Fluxo!$D:$D,$D58)</f>
        <v>0</v>
      </c>
      <c r="CE58" s="18">
        <f>SUMIFS(Fluxo!$N:$N,Fluxo!$S:$S,"&gt;"&amp;CD$5,Fluxo!$S:$S,"&lt;="&amp;CE$5,Fluxo!$D:$D,$D58)</f>
        <v>0</v>
      </c>
      <c r="CF58" s="18">
        <f>SUMIFS(Fluxo!$N:$N,Fluxo!$S:$S,"&gt;"&amp;CE$5,Fluxo!$S:$S,"&lt;="&amp;CF$5,Fluxo!$D:$D,$D58)</f>
        <v>0</v>
      </c>
      <c r="CG58" s="18">
        <f>SUMIFS(Fluxo!$N:$N,Fluxo!$S:$S,"&gt;"&amp;CF$5,Fluxo!$S:$S,"&lt;="&amp;CG$5,Fluxo!$D:$D,$D58)</f>
        <v>0</v>
      </c>
      <c r="CH58" s="18">
        <f>SUMIFS(Fluxo!$N:$N,Fluxo!$S:$S,"&gt;"&amp;CG$5,Fluxo!$S:$S,"&lt;="&amp;CH$5,Fluxo!$D:$D,$D58)</f>
        <v>0</v>
      </c>
      <c r="CI58" s="18">
        <f>SUMIFS(Fluxo!$N:$N,Fluxo!$S:$S,"&gt;"&amp;CH$5,Fluxo!$S:$S,"&lt;="&amp;CI$5,Fluxo!$D:$D,$D58)</f>
        <v>0</v>
      </c>
      <c r="CJ58" s="18">
        <f>SUMIFS(Fluxo!$N:$N,Fluxo!$S:$S,"&gt;"&amp;CI$5,Fluxo!$S:$S,"&lt;="&amp;CJ$5,Fluxo!$D:$D,$D58)</f>
        <v>0</v>
      </c>
      <c r="CK58" s="18">
        <f>SUMIFS(Fluxo!$N:$N,Fluxo!$S:$S,"&gt;"&amp;CJ$5,Fluxo!$S:$S,"&lt;="&amp;CK$5,Fluxo!$D:$D,$D58)</f>
        <v>0</v>
      </c>
      <c r="CL58" s="18">
        <f>SUMIFS(Fluxo!$N:$N,Fluxo!$S:$S,"&gt;"&amp;CK$5,Fluxo!$S:$S,"&lt;="&amp;CL$5,Fluxo!$D:$D,$D58)</f>
        <v>0</v>
      </c>
      <c r="CM58" s="18">
        <f>SUMIFS(Fluxo!$N:$N,Fluxo!$S:$S,"&gt;"&amp;CL$5,Fluxo!$S:$S,"&lt;="&amp;CM$5,Fluxo!$D:$D,$D58)</f>
        <v>0</v>
      </c>
      <c r="CN58" s="18">
        <f>SUMIFS(Fluxo!$N:$N,Fluxo!$S:$S,"&gt;"&amp;CM$5,Fluxo!$S:$S,"&lt;="&amp;CN$5,Fluxo!$D:$D,$D58)</f>
        <v>0</v>
      </c>
      <c r="CO58" s="18">
        <f>SUMIFS(Fluxo!$N:$N,Fluxo!$S:$S,"&gt;"&amp;CN$5,Fluxo!$S:$S,"&lt;="&amp;CO$5,Fluxo!$D:$D,$D58)</f>
        <v>0</v>
      </c>
      <c r="CP58" s="18">
        <f>SUMIFS(Fluxo!$N:$N,Fluxo!$S:$S,"&gt;"&amp;CO$5,Fluxo!$S:$S,"&lt;="&amp;CP$5,Fluxo!$D:$D,$D58)</f>
        <v>0</v>
      </c>
      <c r="CQ58" s="18">
        <f>SUMIFS(Fluxo!$N:$N,Fluxo!$S:$S,"&gt;"&amp;CP$5,Fluxo!$S:$S,"&lt;="&amp;CQ$5,Fluxo!$D:$D,$D58)</f>
        <v>0</v>
      </c>
      <c r="CR58" s="18">
        <f>SUMIFS(Fluxo!$N:$N,Fluxo!$S:$S,"&gt;"&amp;CQ$5,Fluxo!$S:$S,"&lt;="&amp;CR$5,Fluxo!$D:$D,$D58)</f>
        <v>0</v>
      </c>
      <c r="CS58" s="18">
        <f>SUMIFS(Fluxo!$N:$N,Fluxo!$S:$S,"&gt;"&amp;CR$5,Fluxo!$S:$S,"&lt;="&amp;CS$5,Fluxo!$D:$D,$D58)</f>
        <v>0</v>
      </c>
      <c r="CT58" s="18">
        <f>SUMIFS(Fluxo!$N:$N,Fluxo!$S:$S,"&gt;"&amp;CS$5,Fluxo!$S:$S,"&lt;="&amp;CT$5,Fluxo!$D:$D,$D58)</f>
        <v>0</v>
      </c>
      <c r="CU58" s="18">
        <f>SUMIFS(Fluxo!$N:$N,Fluxo!$S:$S,"&gt;"&amp;CT$5,Fluxo!$S:$S,"&lt;="&amp;CU$5,Fluxo!$D:$D,$D58)</f>
        <v>0</v>
      </c>
      <c r="CV58" s="18">
        <f>SUMIFS(Fluxo!$N:$N,Fluxo!$S:$S,"&gt;"&amp;CU$5,Fluxo!$S:$S,"&lt;="&amp;CV$5,Fluxo!$D:$D,$D58)</f>
        <v>0</v>
      </c>
      <c r="CW58" s="18">
        <f>SUMIFS(Fluxo!$N:$N,Fluxo!$S:$S,"&gt;"&amp;CV$5,Fluxo!$S:$S,"&lt;="&amp;CW$5,Fluxo!$D:$D,$D58)</f>
        <v>0</v>
      </c>
      <c r="CX58" s="18">
        <f>SUMIFS(Fluxo!$N:$N,Fluxo!$S:$S,"&gt;"&amp;CW$5,Fluxo!$S:$S,"&lt;="&amp;CX$5,Fluxo!$D:$D,$D58)</f>
        <v>0</v>
      </c>
      <c r="CY58" s="18">
        <f>SUMIFS(Fluxo!$N:$N,Fluxo!$S:$S,"&gt;"&amp;CX$5,Fluxo!$S:$S,"&lt;="&amp;CY$5,Fluxo!$D:$D,$D58)</f>
        <v>0</v>
      </c>
      <c r="CZ58" s="18">
        <f>SUMIFS(Fluxo!$N:$N,Fluxo!$S:$S,"&gt;"&amp;CY$5,Fluxo!$S:$S,"&lt;="&amp;CZ$5,Fluxo!$D:$D,$D58)</f>
        <v>0</v>
      </c>
      <c r="DA58" s="18">
        <f>SUMIFS(Fluxo!$N:$N,Fluxo!$S:$S,"&gt;"&amp;CZ$5,Fluxo!$S:$S,"&lt;="&amp;DA$5,Fluxo!$D:$D,$D58)</f>
        <v>0</v>
      </c>
      <c r="DB58" s="18">
        <f>SUMIFS(Fluxo!$N:$N,Fluxo!$S:$S,"&gt;"&amp;DA$5,Fluxo!$S:$S,"&lt;="&amp;DB$5,Fluxo!$D:$D,$D58)</f>
        <v>0</v>
      </c>
      <c r="DC58" s="18">
        <f>SUMIFS(Fluxo!$N:$N,Fluxo!$S:$S,"&gt;"&amp;DB$5,Fluxo!$S:$S,"&lt;="&amp;DC$5,Fluxo!$D:$D,$D58)</f>
        <v>0</v>
      </c>
      <c r="DD58" s="18">
        <f>SUMIFS(Fluxo!$N:$N,Fluxo!$S:$S,"&gt;"&amp;DC$5,Fluxo!$S:$S,"&lt;="&amp;DD$5,Fluxo!$D:$D,$D58)</f>
        <v>0</v>
      </c>
      <c r="DE58" s="18">
        <f>SUMIFS(Fluxo!$N:$N,Fluxo!$S:$S,"&gt;"&amp;DD$5,Fluxo!$S:$S,"&lt;="&amp;DE$5,Fluxo!$D:$D,$D58)</f>
        <v>0</v>
      </c>
      <c r="DF58" s="18">
        <f>SUMIFS(Fluxo!$N:$N,Fluxo!$S:$S,"&gt;"&amp;DE$5,Fluxo!$S:$S,"&lt;="&amp;DF$5,Fluxo!$D:$D,$D58)</f>
        <v>0</v>
      </c>
      <c r="DG58" s="18">
        <f>SUMIFS(Fluxo!$N:$N,Fluxo!$S:$S,"&gt;"&amp;DF$5,Fluxo!$S:$S,"&lt;="&amp;DG$5,Fluxo!$D:$D,$D58)</f>
        <v>0</v>
      </c>
      <c r="DH58" s="18">
        <f>SUMIFS(Fluxo!$N:$N,Fluxo!$S:$S,"&gt;"&amp;DG$5,Fluxo!$S:$S,"&lt;="&amp;DH$5,Fluxo!$D:$D,$D58)</f>
        <v>0</v>
      </c>
      <c r="DI58" s="18">
        <f>SUMIFS(Fluxo!$N:$N,Fluxo!$S:$S,"&gt;"&amp;DH$5,Fluxo!$S:$S,"&lt;="&amp;DI$5,Fluxo!$D:$D,$D58)</f>
        <v>0</v>
      </c>
      <c r="DJ58" s="18">
        <f>SUMIFS(Fluxo!$N:$N,Fluxo!$S:$S,"&gt;"&amp;DI$5,Fluxo!$S:$S,"&lt;="&amp;DJ$5,Fluxo!$D:$D,$D58)</f>
        <v>0</v>
      </c>
      <c r="DK58" s="18">
        <f>SUMIFS(Fluxo!$N:$N,Fluxo!$S:$S,"&gt;"&amp;DJ$5,Fluxo!$S:$S,"&lt;="&amp;DK$5,Fluxo!$D:$D,$D58)</f>
        <v>0</v>
      </c>
      <c r="DL58" s="18">
        <f>SUMIFS(Fluxo!$N:$N,Fluxo!$S:$S,"&gt;"&amp;DK$5,Fluxo!$S:$S,"&lt;="&amp;DL$5,Fluxo!$D:$D,$D58)</f>
        <v>0</v>
      </c>
      <c r="DM58" s="18">
        <f>SUMIFS(Fluxo!$N:$N,Fluxo!$S:$S,"&gt;"&amp;DL$5,Fluxo!$S:$S,"&lt;="&amp;DM$5,Fluxo!$D:$D,$D58)</f>
        <v>0</v>
      </c>
      <c r="DN58" s="18">
        <f>SUMIFS(Fluxo!$N:$N,Fluxo!$S:$S,"&gt;"&amp;DM$5,Fluxo!$S:$S,"&lt;="&amp;DN$5,Fluxo!$D:$D,$D58)</f>
        <v>0</v>
      </c>
      <c r="DO58" s="18">
        <f>SUMIFS(Fluxo!$N:$N,Fluxo!$S:$S,"&gt;"&amp;DN$5,Fluxo!$S:$S,"&lt;="&amp;DO$5,Fluxo!$D:$D,$D58)</f>
        <v>0</v>
      </c>
      <c r="DP58" s="18">
        <f>SUMIFS(Fluxo!$N:$N,Fluxo!$S:$S,"&gt;"&amp;DO$5,Fluxo!$S:$S,"&lt;="&amp;DP$5,Fluxo!$D:$D,$D58)</f>
        <v>0</v>
      </c>
      <c r="DQ58" s="18">
        <f>SUMIFS(Fluxo!$N:$N,Fluxo!$S:$S,"&gt;"&amp;DP$5,Fluxo!$S:$S,"&lt;="&amp;DQ$5,Fluxo!$D:$D,$D58)</f>
        <v>0</v>
      </c>
      <c r="DR58" s="18">
        <f>SUMIFS(Fluxo!$N:$N,Fluxo!$S:$S,"&gt;"&amp;DQ$5,Fluxo!$S:$S,"&lt;="&amp;DR$5,Fluxo!$D:$D,$D58)</f>
        <v>0</v>
      </c>
      <c r="DS58" s="18">
        <f>SUMIFS(Fluxo!$N:$N,Fluxo!$S:$S,"&gt;"&amp;DR$5,Fluxo!$S:$S,"&lt;="&amp;DS$5,Fluxo!$D:$D,$D58)</f>
        <v>0</v>
      </c>
      <c r="DT58" s="18">
        <f>SUMIFS(Fluxo!$N:$N,Fluxo!$S:$S,"&gt;"&amp;DS$5,Fluxo!$S:$S,"&lt;="&amp;DT$5,Fluxo!$D:$D,$D58)</f>
        <v>0</v>
      </c>
      <c r="DU58" s="18">
        <f>SUMIFS(Fluxo!$N:$N,Fluxo!$S:$S,"&gt;"&amp;DT$5,Fluxo!$S:$S,"&lt;="&amp;DU$5,Fluxo!$D:$D,$D58)</f>
        <v>0</v>
      </c>
      <c r="DV58" s="18">
        <f>SUMIFS(Fluxo!$N:$N,Fluxo!$S:$S,"&gt;"&amp;DU$5,Fluxo!$S:$S,"&lt;="&amp;DV$5,Fluxo!$D:$D,$D58)</f>
        <v>0</v>
      </c>
      <c r="DW58" s="18">
        <f>SUMIFS(Fluxo!$N:$N,Fluxo!$S:$S,"&gt;"&amp;DV$5,Fluxo!$S:$S,"&lt;="&amp;DW$5,Fluxo!$D:$D,$D58)</f>
        <v>0</v>
      </c>
      <c r="DX58" s="18">
        <f>SUMIFS(Fluxo!$N:$N,Fluxo!$S:$S,"&gt;"&amp;DW$5,Fluxo!$S:$S,"&lt;="&amp;DX$5,Fluxo!$D:$D,$D58)</f>
        <v>0</v>
      </c>
      <c r="DY58" s="18">
        <f>SUMIFS(Fluxo!$N:$N,Fluxo!$S:$S,"&gt;"&amp;DX$5,Fluxo!$S:$S,"&lt;="&amp;DY$5,Fluxo!$D:$D,$D58)</f>
        <v>0</v>
      </c>
      <c r="DZ58" s="18">
        <f>SUMIFS(Fluxo!$N:$N,Fluxo!$S:$S,"&gt;"&amp;DY$5,Fluxo!$S:$S,"&lt;="&amp;DZ$5,Fluxo!$D:$D,$D58)</f>
        <v>0</v>
      </c>
      <c r="EA58" s="18">
        <f>SUMIFS(Fluxo!$N:$N,Fluxo!$S:$S,"&gt;"&amp;DZ$5,Fluxo!$S:$S,"&lt;="&amp;EA$5,Fluxo!$D:$D,$D58)</f>
        <v>0</v>
      </c>
      <c r="EB58" s="18">
        <f>SUMIFS(Fluxo!$N:$N,Fluxo!$S:$S,"&gt;"&amp;EA$5,Fluxo!$S:$S,"&lt;="&amp;EB$5,Fluxo!$D:$D,$D58)</f>
        <v>0</v>
      </c>
      <c r="EC58" s="18">
        <f>SUMIFS(Fluxo!$N:$N,Fluxo!$S:$S,"&gt;"&amp;EB$5,Fluxo!$S:$S,"&lt;="&amp;EC$5,Fluxo!$D:$D,$D58)</f>
        <v>0</v>
      </c>
      <c r="ED58" s="18">
        <f>SUMIFS(Fluxo!$N:$N,Fluxo!$S:$S,"&gt;"&amp;EC$5,Fluxo!$S:$S,"&lt;="&amp;ED$5,Fluxo!$D:$D,$D58)</f>
        <v>0</v>
      </c>
      <c r="EE58" s="18">
        <f>SUMIFS(Fluxo!$N:$N,Fluxo!$S:$S,"&gt;"&amp;ED$5,Fluxo!$S:$S,"&lt;="&amp;EE$5,Fluxo!$D:$D,$D58)</f>
        <v>0</v>
      </c>
      <c r="EF58" s="18">
        <f>SUMIFS(Fluxo!$N:$N,Fluxo!$S:$S,"&gt;"&amp;EE$5,Fluxo!$S:$S,"&lt;="&amp;EF$5,Fluxo!$D:$D,$D58)</f>
        <v>0</v>
      </c>
      <c r="EG58" s="18">
        <f>SUMIFS(Fluxo!$N:$N,Fluxo!$S:$S,"&gt;"&amp;EF$5,Fluxo!$S:$S,"&lt;="&amp;EG$5,Fluxo!$D:$D,$D58)</f>
        <v>0</v>
      </c>
      <c r="EH58" s="18">
        <f>SUMIFS(Fluxo!$N:$N,Fluxo!$S:$S,"&gt;"&amp;EG$5,Fluxo!$S:$S,"&lt;="&amp;EH$5,Fluxo!$D:$D,$D58)</f>
        <v>0</v>
      </c>
      <c r="EI58" s="18">
        <f>SUMIFS(Fluxo!$N:$N,Fluxo!$S:$S,"&gt;"&amp;EH$5,Fluxo!$S:$S,"&lt;="&amp;EI$5,Fluxo!$D:$D,$D58)</f>
        <v>0</v>
      </c>
      <c r="EJ58" s="18">
        <f>SUMIFS(Fluxo!$N:$N,Fluxo!$S:$S,"&gt;"&amp;EI$5,Fluxo!$S:$S,"&lt;="&amp;EJ$5,Fluxo!$D:$D,$D58)</f>
        <v>0</v>
      </c>
      <c r="EK58" s="18">
        <f>SUMIFS(Fluxo!$N:$N,Fluxo!$S:$S,"&gt;"&amp;EJ$5,Fluxo!$S:$S,"&lt;="&amp;EK$5,Fluxo!$D:$D,$D58)</f>
        <v>0</v>
      </c>
      <c r="EL58" s="18">
        <f>SUMIFS(Fluxo!$N:$N,Fluxo!$S:$S,"&gt;"&amp;EK$5,Fluxo!$S:$S,"&lt;="&amp;EL$5,Fluxo!$D:$D,$D58)</f>
        <v>0</v>
      </c>
      <c r="EM58" s="18">
        <f>SUMIFS(Fluxo!$N:$N,Fluxo!$S:$S,"&gt;"&amp;EL$5,Fluxo!$S:$S,"&lt;="&amp;EM$5,Fluxo!$D:$D,$D58)</f>
        <v>0</v>
      </c>
      <c r="EN58" s="18">
        <f>SUMIFS(Fluxo!$N:$N,Fluxo!$S:$S,"&gt;"&amp;EM$5,Fluxo!$S:$S,"&lt;="&amp;EN$5,Fluxo!$D:$D,$D58)</f>
        <v>0</v>
      </c>
      <c r="EO58" s="18">
        <f>SUMIFS(Fluxo!$N:$N,Fluxo!$S:$S,"&gt;"&amp;EN$5,Fluxo!$S:$S,"&lt;="&amp;EO$5,Fluxo!$D:$D,$D58)</f>
        <v>0</v>
      </c>
      <c r="EP58" s="18">
        <f>SUMIFS(Fluxo!$N:$N,Fluxo!$S:$S,"&gt;"&amp;EO$5,Fluxo!$S:$S,"&lt;="&amp;EP$5,Fluxo!$D:$D,$D58)</f>
        <v>0</v>
      </c>
      <c r="EQ58" s="18">
        <f>SUMIFS(Fluxo!$N:$N,Fluxo!$S:$S,"&gt;"&amp;EP$5,Fluxo!$S:$S,"&lt;="&amp;EQ$5,Fluxo!$D:$D,$D58)</f>
        <v>0</v>
      </c>
      <c r="ER58" s="18">
        <f>SUMIFS(Fluxo!$N:$N,Fluxo!$S:$S,"&gt;"&amp;EQ$5,Fluxo!$S:$S,"&lt;="&amp;ER$5,Fluxo!$D:$D,$D58)</f>
        <v>0</v>
      </c>
      <c r="ES58" s="18">
        <f>SUMIFS(Fluxo!$N:$N,Fluxo!$S:$S,"&gt;"&amp;ER$5,Fluxo!$S:$S,"&lt;="&amp;ES$5,Fluxo!$D:$D,$D58)</f>
        <v>0</v>
      </c>
      <c r="ET58" s="18">
        <f>SUMIFS(Fluxo!$N:$N,Fluxo!$S:$S,"&gt;"&amp;ES$5,Fluxo!$S:$S,"&lt;="&amp;ET$5,Fluxo!$D:$D,$D58)</f>
        <v>0</v>
      </c>
      <c r="EU58" s="18">
        <f>SUMIFS(Fluxo!$N:$N,Fluxo!$S:$S,"&gt;"&amp;ET$5,Fluxo!$S:$S,"&lt;="&amp;EU$5,Fluxo!$D:$D,$D58)</f>
        <v>0</v>
      </c>
      <c r="EV58" s="18">
        <f>SUMIFS(Fluxo!$N:$N,Fluxo!$S:$S,"&gt;"&amp;EU$5,Fluxo!$S:$S,"&lt;="&amp;EV$5,Fluxo!$D:$D,$D58)</f>
        <v>0</v>
      </c>
      <c r="EW58" s="18">
        <f>SUMIFS(Fluxo!$N:$N,Fluxo!$S:$S,"&gt;"&amp;EV$5,Fluxo!$S:$S,"&lt;="&amp;EW$5,Fluxo!$D:$D,$D58)</f>
        <v>0</v>
      </c>
      <c r="EX58" s="18">
        <f>SUMIFS(Fluxo!$N:$N,Fluxo!$S:$S,"&gt;"&amp;EW$5,Fluxo!$S:$S,"&lt;="&amp;EX$5,Fluxo!$D:$D,$D58)</f>
        <v>0</v>
      </c>
      <c r="EY58" s="18">
        <f>SUMIFS(Fluxo!$N:$N,Fluxo!$S:$S,"&gt;"&amp;EX$5,Fluxo!$S:$S,"&lt;="&amp;EY$5,Fluxo!$D:$D,$D58)</f>
        <v>0</v>
      </c>
      <c r="EZ58" s="18">
        <f>SUMIFS(Fluxo!$N:$N,Fluxo!$S:$S,"&gt;"&amp;EY$5,Fluxo!$S:$S,"&lt;="&amp;EZ$5,Fluxo!$D:$D,$D58)</f>
        <v>0</v>
      </c>
      <c r="FA58" s="18">
        <f>SUMIFS(Fluxo!$N:$N,Fluxo!$S:$S,"&gt;"&amp;EZ$5,Fluxo!$S:$S,"&lt;="&amp;FA$5,Fluxo!$D:$D,$D58)</f>
        <v>0</v>
      </c>
      <c r="FB58" s="18">
        <f>SUMIFS(Fluxo!$N:$N,Fluxo!$S:$S,"&gt;"&amp;FA$5,Fluxo!$S:$S,"&lt;="&amp;FB$5,Fluxo!$D:$D,$D58)</f>
        <v>0</v>
      </c>
      <c r="FC58" s="18">
        <f>SUMIFS(Fluxo!$N:$N,Fluxo!$S:$S,"&gt;"&amp;FB$5,Fluxo!$S:$S,"&lt;="&amp;FC$5,Fluxo!$D:$D,$D58)</f>
        <v>0</v>
      </c>
      <c r="FD58" s="18">
        <f>SUMIFS(Fluxo!$N:$N,Fluxo!$S:$S,"&gt;"&amp;FC$5,Fluxo!$S:$S,"&lt;="&amp;FD$5,Fluxo!$D:$D,$D58)</f>
        <v>0</v>
      </c>
      <c r="FE58" s="18">
        <f>SUMIFS(Fluxo!$N:$N,Fluxo!$S:$S,"&gt;"&amp;FD$5,Fluxo!$S:$S,"&lt;="&amp;FE$5,Fluxo!$D:$D,$D58)</f>
        <v>0</v>
      </c>
      <c r="FF58" s="18">
        <f>SUMIFS(Fluxo!$N:$N,Fluxo!$S:$S,"&gt;"&amp;FE$5,Fluxo!$S:$S,"&lt;="&amp;FF$5,Fluxo!$D:$D,$D58)</f>
        <v>0</v>
      </c>
      <c r="FG58" s="18">
        <f>SUMIFS(Fluxo!$N:$N,Fluxo!$S:$S,"&gt;"&amp;FF$5,Fluxo!$S:$S,"&lt;="&amp;FG$5,Fluxo!$D:$D,$D58)</f>
        <v>0</v>
      </c>
      <c r="FH58" s="18">
        <f>SUMIFS(Fluxo!$N:$N,Fluxo!$S:$S,"&gt;"&amp;FG$5,Fluxo!$S:$S,"&lt;="&amp;FH$5,Fluxo!$D:$D,$D58)</f>
        <v>0</v>
      </c>
      <c r="FI58" s="18">
        <f>SUMIFS(Fluxo!$N:$N,Fluxo!$S:$S,"&gt;"&amp;FH$5,Fluxo!$S:$S,"&lt;="&amp;FI$5,Fluxo!$D:$D,$D58)</f>
        <v>0</v>
      </c>
      <c r="FJ58" s="18">
        <f>SUMIFS(Fluxo!$N:$N,Fluxo!$S:$S,"&gt;"&amp;FI$5,Fluxo!$S:$S,"&lt;="&amp;FJ$5,Fluxo!$D:$D,$D58)</f>
        <v>0</v>
      </c>
      <c r="FK58" s="18">
        <f>SUMIFS(Fluxo!$N:$N,Fluxo!$S:$S,"&gt;"&amp;FJ$5,Fluxo!$S:$S,"&lt;="&amp;FK$5,Fluxo!$D:$D,$D58)</f>
        <v>0</v>
      </c>
      <c r="FL58" s="18">
        <f>SUMIFS(Fluxo!$N:$N,Fluxo!$S:$S,"&gt;"&amp;FK$5,Fluxo!$S:$S,"&lt;="&amp;FL$5,Fluxo!$D:$D,$D58)</f>
        <v>0</v>
      </c>
      <c r="FM58" s="18">
        <f>SUMIFS(Fluxo!$N:$N,Fluxo!$S:$S,"&gt;"&amp;FL$5,Fluxo!$S:$S,"&lt;="&amp;FM$5,Fluxo!$D:$D,$D58)</f>
        <v>0</v>
      </c>
      <c r="FN58" s="18">
        <f>SUMIFS(Fluxo!$N:$N,Fluxo!$S:$S,"&gt;"&amp;FM$5,Fluxo!$S:$S,"&lt;="&amp;FN$5,Fluxo!$D:$D,$D58)</f>
        <v>0</v>
      </c>
      <c r="FO58" s="18">
        <f>SUMIFS(Fluxo!$N:$N,Fluxo!$S:$S,"&gt;"&amp;FN$5,Fluxo!$S:$S,"&lt;="&amp;FO$5,Fluxo!$D:$D,$D58)</f>
        <v>0</v>
      </c>
      <c r="FP58" s="18">
        <f>SUMIFS(Fluxo!$N:$N,Fluxo!$S:$S,"&gt;"&amp;FO$5,Fluxo!$S:$S,"&lt;="&amp;FP$5,Fluxo!$D:$D,$D58)</f>
        <v>0</v>
      </c>
      <c r="FQ58" s="18">
        <f>SUMIFS(Fluxo!$N:$N,Fluxo!$S:$S,"&gt;"&amp;FP$5,Fluxo!$S:$S,"&lt;="&amp;FQ$5,Fluxo!$D:$D,$D58)</f>
        <v>0</v>
      </c>
      <c r="FR58" s="18">
        <f>SUMIFS(Fluxo!$N:$N,Fluxo!$S:$S,"&gt;"&amp;FQ$5,Fluxo!$S:$S,"&lt;="&amp;FR$5,Fluxo!$D:$D,$D58)</f>
        <v>0</v>
      </c>
      <c r="FS58" s="18">
        <f>SUMIFS(Fluxo!$N:$N,Fluxo!$S:$S,"&gt;"&amp;FR$5,Fluxo!$S:$S,"&lt;="&amp;FS$5,Fluxo!$D:$D,$D58)</f>
        <v>0</v>
      </c>
      <c r="FT58" s="18">
        <f>SUMIFS(Fluxo!$N:$N,Fluxo!$S:$S,"&gt;"&amp;FS$5,Fluxo!$S:$S,"&lt;="&amp;FT$5,Fluxo!$D:$D,$D58)</f>
        <v>0</v>
      </c>
      <c r="FU58" s="18">
        <f>SUMIFS(Fluxo!$N:$N,Fluxo!$S:$S,"&gt;"&amp;FT$5,Fluxo!$S:$S,"&lt;="&amp;FU$5,Fluxo!$D:$D,$D58)</f>
        <v>0</v>
      </c>
      <c r="FV58" s="18">
        <f>SUMIFS(Fluxo!$N:$N,Fluxo!$S:$S,"&gt;"&amp;FU$5,Fluxo!$S:$S,"&lt;="&amp;FV$5,Fluxo!$D:$D,$D58)</f>
        <v>0</v>
      </c>
      <c r="FW58" s="18">
        <f>SUMIFS(Fluxo!$N:$N,Fluxo!$S:$S,"&gt;"&amp;FV$5,Fluxo!$S:$S,"&lt;="&amp;FW$5,Fluxo!$D:$D,$D58)</f>
        <v>0</v>
      </c>
      <c r="FX58" s="18">
        <f>SUMIFS(Fluxo!$N:$N,Fluxo!$S:$S,"&gt;"&amp;FW$5,Fluxo!$S:$S,"&lt;="&amp;FX$5,Fluxo!$D:$D,$D58)</f>
        <v>0</v>
      </c>
      <c r="FY58" s="18">
        <f>SUMIFS(Fluxo!$N:$N,Fluxo!$S:$S,"&gt;"&amp;FX$5,Fluxo!$S:$S,"&lt;="&amp;FY$5,Fluxo!$D:$D,$D58)</f>
        <v>0</v>
      </c>
      <c r="FZ58" s="18">
        <f>SUMIFS(Fluxo!$N:$N,Fluxo!$S:$S,"&gt;"&amp;FY$5,Fluxo!$S:$S,"&lt;="&amp;FZ$5,Fluxo!$D:$D,$D58)</f>
        <v>0</v>
      </c>
      <c r="GA58" s="18">
        <f>SUMIFS(Fluxo!$N:$N,Fluxo!$S:$S,"&gt;"&amp;FZ$5,Fluxo!$S:$S,"&lt;="&amp;GA$5,Fluxo!$D:$D,$D58)</f>
        <v>0</v>
      </c>
      <c r="GB58" s="18">
        <f>SUMIFS(Fluxo!$N:$N,Fluxo!$S:$S,"&gt;"&amp;GA$5,Fluxo!$S:$S,"&lt;="&amp;GB$5,Fluxo!$D:$D,$D58)</f>
        <v>0</v>
      </c>
      <c r="GC58" s="18">
        <f>SUMIFS(Fluxo!$N:$N,Fluxo!$S:$S,"&gt;"&amp;GB$5,Fluxo!$S:$S,"&lt;="&amp;GC$5,Fluxo!$D:$D,$D58)</f>
        <v>0</v>
      </c>
      <c r="GD58" s="18">
        <f>SUMIFS(Fluxo!$N:$N,Fluxo!$S:$S,"&gt;"&amp;GC$5,Fluxo!$S:$S,"&lt;="&amp;GD$5,Fluxo!$D:$D,$D58)</f>
        <v>0</v>
      </c>
      <c r="GE58" s="18">
        <f>SUMIFS(Fluxo!$N:$N,Fluxo!$S:$S,"&gt;"&amp;GD$5,Fluxo!$S:$S,"&lt;="&amp;GE$5,Fluxo!$D:$D,$D58)</f>
        <v>0</v>
      </c>
      <c r="GF58" s="18">
        <f>SUMIFS(Fluxo!$N:$N,Fluxo!$S:$S,"&gt;"&amp;GE$5,Fluxo!$S:$S,"&lt;="&amp;GF$5,Fluxo!$D:$D,$D58)</f>
        <v>0</v>
      </c>
      <c r="GG58" s="18">
        <f>SUMIFS(Fluxo!$N:$N,Fluxo!$S:$S,"&gt;"&amp;GF$5,Fluxo!$S:$S,"&lt;="&amp;GG$5,Fluxo!$D:$D,$D58)</f>
        <v>0</v>
      </c>
      <c r="GH58" s="18">
        <f>SUMIFS(Fluxo!$N:$N,Fluxo!$S:$S,"&gt;"&amp;GG$5,Fluxo!$S:$S,"&lt;="&amp;GH$5,Fluxo!$D:$D,$D58)</f>
        <v>0</v>
      </c>
      <c r="GI58" s="18">
        <f>SUMIFS(Fluxo!$N:$N,Fluxo!$S:$S,"&gt;"&amp;GH$5,Fluxo!$S:$S,"&lt;="&amp;GI$5,Fluxo!$D:$D,$D58)</f>
        <v>0</v>
      </c>
      <c r="GJ58" s="18">
        <f>SUMIFS(Fluxo!$N:$N,Fluxo!$S:$S,"&gt;"&amp;GI$5,Fluxo!$S:$S,"&lt;="&amp;GJ$5,Fluxo!$D:$D,$D58)</f>
        <v>0</v>
      </c>
      <c r="GK58" s="18">
        <f>SUMIFS(Fluxo!$N:$N,Fluxo!$S:$S,"&gt;"&amp;GJ$5,Fluxo!$S:$S,"&lt;="&amp;GK$5,Fluxo!$D:$D,$D58)</f>
        <v>0</v>
      </c>
      <c r="GL58" s="18">
        <f>SUMIFS(Fluxo!$N:$N,Fluxo!$S:$S,"&gt;"&amp;GK$5,Fluxo!$S:$S,"&lt;="&amp;GL$5,Fluxo!$D:$D,$D58)</f>
        <v>0</v>
      </c>
      <c r="GM58" s="18">
        <f>SUMIFS(Fluxo!$N:$N,Fluxo!$S:$S,"&gt;"&amp;GL$5,Fluxo!$S:$S,"&lt;="&amp;GM$5,Fluxo!$D:$D,$D58)</f>
        <v>0</v>
      </c>
      <c r="GN58" s="18">
        <f>SUMIFS(Fluxo!$N:$N,Fluxo!$S:$S,"&gt;"&amp;GM$5,Fluxo!$S:$S,"&lt;="&amp;GN$5,Fluxo!$D:$D,$D58)</f>
        <v>0</v>
      </c>
      <c r="GO58" s="18">
        <f>SUMIFS(Fluxo!$N:$N,Fluxo!$S:$S,"&gt;"&amp;GN$5,Fluxo!$S:$S,"&lt;="&amp;GO$5,Fluxo!$D:$D,$D58)</f>
        <v>0</v>
      </c>
      <c r="GP58" s="18">
        <f>SUMIFS(Fluxo!$N:$N,Fluxo!$S:$S,"&gt;"&amp;GO$5,Fluxo!$S:$S,"&lt;="&amp;GP$5,Fluxo!$D:$D,$D58)</f>
        <v>0</v>
      </c>
      <c r="GQ58" s="18">
        <f>SUMIFS(Fluxo!$N:$N,Fluxo!$S:$S,"&gt;"&amp;GP$5,Fluxo!$S:$S,"&lt;="&amp;GQ$5,Fluxo!$D:$D,$D58)</f>
        <v>0</v>
      </c>
      <c r="GR58" s="18">
        <f>SUMIFS(Fluxo!$N:$N,Fluxo!$S:$S,"&gt;"&amp;GQ$5,Fluxo!$S:$S,"&lt;="&amp;GR$5,Fluxo!$D:$D,$D58)</f>
        <v>0</v>
      </c>
      <c r="GS58" s="18">
        <f>SUMIFS(Fluxo!$N:$N,Fluxo!$S:$S,"&gt;"&amp;GR$5,Fluxo!$S:$S,"&lt;="&amp;GS$5,Fluxo!$D:$D,$D58)</f>
        <v>0</v>
      </c>
      <c r="GT58" s="18">
        <f>SUMIFS(Fluxo!$N:$N,Fluxo!$S:$S,"&gt;"&amp;GS$5,Fluxo!$S:$S,"&lt;="&amp;GT$5,Fluxo!$D:$D,$D58)</f>
        <v>0</v>
      </c>
      <c r="GU58" s="18">
        <f>SUMIFS(Fluxo!$N:$N,Fluxo!$S:$S,"&gt;"&amp;GT$5,Fluxo!$S:$S,"&lt;="&amp;GU$5,Fluxo!$D:$D,$D58)</f>
        <v>0</v>
      </c>
      <c r="GV58" s="18">
        <f>SUMIFS(Fluxo!$N:$N,Fluxo!$S:$S,"&gt;"&amp;GU$5,Fluxo!$S:$S,"&lt;="&amp;GV$5,Fluxo!$D:$D,$D58)</f>
        <v>0</v>
      </c>
      <c r="GW58" s="18">
        <f>SUMIFS(Fluxo!$N:$N,Fluxo!$S:$S,"&gt;"&amp;GV$5,Fluxo!$S:$S,"&lt;="&amp;GW$5,Fluxo!$D:$D,$D58)</f>
        <v>0</v>
      </c>
      <c r="GX58" s="18">
        <f>SUMIFS(Fluxo!$N:$N,Fluxo!$S:$S,"&gt;"&amp;GW$5,Fluxo!$S:$S,"&lt;="&amp;GX$5,Fluxo!$D:$D,$D58)</f>
        <v>0</v>
      </c>
      <c r="GY58" s="18">
        <f>SUMIFS(Fluxo!$N:$N,Fluxo!$S:$S,"&gt;"&amp;GX$5,Fluxo!$S:$S,"&lt;="&amp;GY$5,Fluxo!$D:$D,$D58)</f>
        <v>0</v>
      </c>
      <c r="GZ58" s="18">
        <f>SUMIFS(Fluxo!$N:$N,Fluxo!$S:$S,"&gt;"&amp;GY$5,Fluxo!$S:$S,"&lt;="&amp;GZ$5,Fluxo!$D:$D,$D58)</f>
        <v>0</v>
      </c>
      <c r="HA58" s="18">
        <f>SUMIFS(Fluxo!$N:$N,Fluxo!$S:$S,"&gt;"&amp;GZ$5,Fluxo!$S:$S,"&lt;="&amp;HA$5,Fluxo!$D:$D,$D58)</f>
        <v>0</v>
      </c>
      <c r="HB58" s="18">
        <f>SUMIFS(Fluxo!$N:$N,Fluxo!$S:$S,"&gt;"&amp;HA$5,Fluxo!$S:$S,"&lt;="&amp;HB$5,Fluxo!$D:$D,$D58)</f>
        <v>0</v>
      </c>
      <c r="HC58" s="18">
        <f>SUMIFS(Fluxo!$N:$N,Fluxo!$S:$S,"&gt;"&amp;HB$5,Fluxo!$S:$S,"&lt;="&amp;HC$5,Fluxo!$D:$D,$D58)</f>
        <v>0</v>
      </c>
      <c r="HD58" s="18">
        <f>SUMIFS(Fluxo!$N:$N,Fluxo!$S:$S,"&gt;"&amp;HC$5,Fluxo!$S:$S,"&lt;="&amp;HD$5,Fluxo!$D:$D,$D58)</f>
        <v>0</v>
      </c>
      <c r="HE58" s="18">
        <f>SUMIFS(Fluxo!$N:$N,Fluxo!$S:$S,"&gt;"&amp;HD$5,Fluxo!$S:$S,"&lt;="&amp;HE$5,Fluxo!$D:$D,$D58)</f>
        <v>0</v>
      </c>
      <c r="HF58" s="18">
        <f>SUMIFS(Fluxo!$N:$N,Fluxo!$S:$S,"&gt;"&amp;HE$5,Fluxo!$S:$S,"&lt;="&amp;HF$5,Fluxo!$D:$D,$D58)</f>
        <v>0</v>
      </c>
    </row>
    <row r="59" spans="1:214">
      <c r="A59" s="20">
        <f t="shared" si="15"/>
        <v>49</v>
      </c>
      <c r="B59" s="140" t="str">
        <f>'Check Carteira'!C51</f>
        <v>E.1016.99.01.0134</v>
      </c>
      <c r="C59" s="141">
        <v>1</v>
      </c>
      <c r="D59" s="129" t="str">
        <f>'Check Carteira'!F51</f>
        <v>A-0134</v>
      </c>
      <c r="E59" s="21" t="str">
        <f>IFERROR(INDEX(Contratos!L:L,MATCH(D59,Contratos!R:R,0)),"")</f>
        <v/>
      </c>
      <c r="F59" s="139" t="str">
        <f>IFERROR(INDEX(Contratos!G:G,MATCH(D59,Contratos!R:R,0)),"")</f>
        <v/>
      </c>
      <c r="H59" s="83">
        <f t="shared" si="17"/>
        <v>0</v>
      </c>
      <c r="J59" s="18">
        <f>SUMIFS(Fluxo!$N:$N,Fluxo!$S:$S,"&gt;"&amp;I$5,Fluxo!$S:$S,"&lt;="&amp;J$5,Fluxo!$D:$D,$D59)</f>
        <v>0</v>
      </c>
      <c r="K59" s="18">
        <f>SUMIFS(Fluxo!$N:$N,Fluxo!$S:$S,"&gt;"&amp;J$5,Fluxo!$S:$S,"&lt;="&amp;K$5,Fluxo!$D:$D,$D59)</f>
        <v>0</v>
      </c>
      <c r="L59" s="18">
        <f>SUMIFS(Fluxo!$N:$N,Fluxo!$S:$S,"&gt;"&amp;K$5,Fluxo!$S:$S,"&lt;="&amp;L$5,Fluxo!$D:$D,$D59)</f>
        <v>0</v>
      </c>
      <c r="M59" s="18">
        <f>SUMIFS(Fluxo!$N:$N,Fluxo!$S:$S,"&gt;"&amp;L$5,Fluxo!$S:$S,"&lt;="&amp;M$5,Fluxo!$D:$D,$D59)</f>
        <v>0</v>
      </c>
      <c r="N59" s="18">
        <f>SUMIFS(Fluxo!$N:$N,Fluxo!$S:$S,"&gt;"&amp;M$5,Fluxo!$S:$S,"&lt;="&amp;N$5,Fluxo!$D:$D,$D59)</f>
        <v>0</v>
      </c>
      <c r="O59" s="18">
        <f>SUMIFS(Fluxo!$N:$N,Fluxo!$S:$S,"&gt;"&amp;N$5,Fluxo!$S:$S,"&lt;="&amp;O$5,Fluxo!$D:$D,$D59)</f>
        <v>0</v>
      </c>
      <c r="P59" s="18">
        <f>SUMIFS(Fluxo!$N:$N,Fluxo!$S:$S,"&gt;"&amp;O$5,Fluxo!$S:$S,"&lt;="&amp;P$5,Fluxo!$D:$D,$D59)</f>
        <v>0</v>
      </c>
      <c r="Q59" s="18">
        <f>SUMIFS(Fluxo!$N:$N,Fluxo!$S:$S,"&gt;"&amp;P$5,Fluxo!$S:$S,"&lt;="&amp;Q$5,Fluxo!$D:$D,$D59)</f>
        <v>0</v>
      </c>
      <c r="R59" s="18">
        <f>SUMIFS(Fluxo!$N:$N,Fluxo!$S:$S,"&gt;"&amp;Q$5,Fluxo!$S:$S,"&lt;="&amp;R$5,Fluxo!$D:$D,$D59)</f>
        <v>0</v>
      </c>
      <c r="S59" s="18">
        <f>SUMIFS(Fluxo!$N:$N,Fluxo!$S:$S,"&gt;"&amp;R$5,Fluxo!$S:$S,"&lt;="&amp;S$5,Fluxo!$D:$D,$D59)</f>
        <v>0</v>
      </c>
      <c r="T59" s="18">
        <f>SUMIFS(Fluxo!$N:$N,Fluxo!$S:$S,"&gt;"&amp;S$5,Fluxo!$S:$S,"&lt;="&amp;T$5,Fluxo!$D:$D,$D59)</f>
        <v>0</v>
      </c>
      <c r="U59" s="18">
        <f>SUMIFS(Fluxo!$N:$N,Fluxo!$S:$S,"&gt;"&amp;T$5,Fluxo!$S:$S,"&lt;="&amp;U$5,Fluxo!$D:$D,$D59)</f>
        <v>0</v>
      </c>
      <c r="V59" s="18">
        <f>SUMIFS(Fluxo!$N:$N,Fluxo!$S:$S,"&gt;"&amp;U$5,Fluxo!$S:$S,"&lt;="&amp;V$5,Fluxo!$D:$D,$D59)</f>
        <v>0</v>
      </c>
      <c r="W59" s="18">
        <f>SUMIFS(Fluxo!$N:$N,Fluxo!$S:$S,"&gt;"&amp;V$5,Fluxo!$S:$S,"&lt;="&amp;W$5,Fluxo!$D:$D,$D59)</f>
        <v>0</v>
      </c>
      <c r="X59" s="18">
        <f>SUMIFS(Fluxo!$N:$N,Fluxo!$S:$S,"&gt;"&amp;W$5,Fluxo!$S:$S,"&lt;="&amp;X$5,Fluxo!$D:$D,$D59)</f>
        <v>0</v>
      </c>
      <c r="Y59" s="18">
        <f>SUMIFS(Fluxo!$N:$N,Fluxo!$S:$S,"&gt;"&amp;X$5,Fluxo!$S:$S,"&lt;="&amp;Y$5,Fluxo!$D:$D,$D59)</f>
        <v>0</v>
      </c>
      <c r="Z59" s="18">
        <f>SUMIFS(Fluxo!$N:$N,Fluxo!$S:$S,"&gt;"&amp;Y$5,Fluxo!$S:$S,"&lt;="&amp;Z$5,Fluxo!$D:$D,$D59)</f>
        <v>0</v>
      </c>
      <c r="AA59" s="18">
        <f>SUMIFS(Fluxo!$N:$N,Fluxo!$S:$S,"&gt;"&amp;Z$5,Fluxo!$S:$S,"&lt;="&amp;AA$5,Fluxo!$D:$D,$D59)</f>
        <v>0</v>
      </c>
      <c r="AB59" s="18">
        <f>SUMIFS(Fluxo!$N:$N,Fluxo!$S:$S,"&gt;"&amp;AA$5,Fluxo!$S:$S,"&lt;="&amp;AB$5,Fluxo!$D:$D,$D59)</f>
        <v>0</v>
      </c>
      <c r="AC59" s="18">
        <f>SUMIFS(Fluxo!$N:$N,Fluxo!$S:$S,"&gt;"&amp;AB$5,Fluxo!$S:$S,"&lt;="&amp;AC$5,Fluxo!$D:$D,$D59)</f>
        <v>0</v>
      </c>
      <c r="AD59" s="18">
        <f>SUMIFS(Fluxo!$N:$N,Fluxo!$S:$S,"&gt;"&amp;AC$5,Fluxo!$S:$S,"&lt;="&amp;AD$5,Fluxo!$D:$D,$D59)</f>
        <v>0</v>
      </c>
      <c r="AE59" s="18">
        <f>SUMIFS(Fluxo!$N:$N,Fluxo!$S:$S,"&gt;"&amp;AD$5,Fluxo!$S:$S,"&lt;="&amp;AE$5,Fluxo!$D:$D,$D59)</f>
        <v>0</v>
      </c>
      <c r="AF59" s="18">
        <f>SUMIFS(Fluxo!$N:$N,Fluxo!$S:$S,"&gt;"&amp;AE$5,Fluxo!$S:$S,"&lt;="&amp;AF$5,Fluxo!$D:$D,$D59)</f>
        <v>0</v>
      </c>
      <c r="AG59" s="18">
        <f>SUMIFS(Fluxo!$N:$N,Fluxo!$S:$S,"&gt;"&amp;AF$5,Fluxo!$S:$S,"&lt;="&amp;AG$5,Fluxo!$D:$D,$D59)</f>
        <v>0</v>
      </c>
      <c r="AH59" s="18">
        <f>SUMIFS(Fluxo!$N:$N,Fluxo!$S:$S,"&gt;"&amp;AG$5,Fluxo!$S:$S,"&lt;="&amp;AH$5,Fluxo!$D:$D,$D59)</f>
        <v>0</v>
      </c>
      <c r="AI59" s="18">
        <f>SUMIFS(Fluxo!$N:$N,Fluxo!$S:$S,"&gt;"&amp;AH$5,Fluxo!$S:$S,"&lt;="&amp;AI$5,Fluxo!$D:$D,$D59)</f>
        <v>0</v>
      </c>
      <c r="AJ59" s="18">
        <f>SUMIFS(Fluxo!$N:$N,Fluxo!$S:$S,"&gt;"&amp;AI$5,Fluxo!$S:$S,"&lt;="&amp;AJ$5,Fluxo!$D:$D,$D59)</f>
        <v>0</v>
      </c>
      <c r="AK59" s="18">
        <f>SUMIFS(Fluxo!$N:$N,Fluxo!$S:$S,"&gt;"&amp;AJ$5,Fluxo!$S:$S,"&lt;="&amp;AK$5,Fluxo!$D:$D,$D59)</f>
        <v>0</v>
      </c>
      <c r="AL59" s="18">
        <f>SUMIFS(Fluxo!$N:$N,Fluxo!$S:$S,"&gt;"&amp;AK$5,Fluxo!$S:$S,"&lt;="&amp;AL$5,Fluxo!$D:$D,$D59)</f>
        <v>0</v>
      </c>
      <c r="AM59" s="18">
        <f>SUMIFS(Fluxo!$N:$N,Fluxo!$S:$S,"&gt;"&amp;AL$5,Fluxo!$S:$S,"&lt;="&amp;AM$5,Fluxo!$D:$D,$D59)</f>
        <v>0</v>
      </c>
      <c r="AN59" s="18">
        <f>SUMIFS(Fluxo!$N:$N,Fluxo!$S:$S,"&gt;"&amp;AM$5,Fluxo!$S:$S,"&lt;="&amp;AN$5,Fluxo!$D:$D,$D59)</f>
        <v>0</v>
      </c>
      <c r="AO59" s="18">
        <f>SUMIFS(Fluxo!$N:$N,Fluxo!$S:$S,"&gt;"&amp;AN$5,Fluxo!$S:$S,"&lt;="&amp;AO$5,Fluxo!$D:$D,$D59)</f>
        <v>0</v>
      </c>
      <c r="AP59" s="18">
        <f>SUMIFS(Fluxo!$N:$N,Fluxo!$S:$S,"&gt;"&amp;AO$5,Fluxo!$S:$S,"&lt;="&amp;AP$5,Fluxo!$D:$D,$D59)</f>
        <v>0</v>
      </c>
      <c r="AQ59" s="18">
        <f>SUMIFS(Fluxo!$N:$N,Fluxo!$S:$S,"&gt;"&amp;AP$5,Fluxo!$S:$S,"&lt;="&amp;AQ$5,Fluxo!$D:$D,$D59)</f>
        <v>0</v>
      </c>
      <c r="AR59" s="18">
        <f>SUMIFS(Fluxo!$N:$N,Fluxo!$S:$S,"&gt;"&amp;AQ$5,Fluxo!$S:$S,"&lt;="&amp;AR$5,Fluxo!$D:$D,$D59)</f>
        <v>0</v>
      </c>
      <c r="AS59" s="18">
        <f>SUMIFS(Fluxo!$N:$N,Fluxo!$S:$S,"&gt;"&amp;AR$5,Fluxo!$S:$S,"&lt;="&amp;AS$5,Fluxo!$D:$D,$D59)</f>
        <v>0</v>
      </c>
      <c r="AT59" s="18">
        <f>SUMIFS(Fluxo!$N:$N,Fluxo!$S:$S,"&gt;"&amp;AS$5,Fluxo!$S:$S,"&lt;="&amp;AT$5,Fluxo!$D:$D,$D59)</f>
        <v>0</v>
      </c>
      <c r="AU59" s="18">
        <f>SUMIFS(Fluxo!$N:$N,Fluxo!$S:$S,"&gt;"&amp;AT$5,Fluxo!$S:$S,"&lt;="&amp;AU$5,Fluxo!$D:$D,$D59)</f>
        <v>0</v>
      </c>
      <c r="AV59" s="18">
        <f>SUMIFS(Fluxo!$N:$N,Fluxo!$S:$S,"&gt;"&amp;AU$5,Fluxo!$S:$S,"&lt;="&amp;AV$5,Fluxo!$D:$D,$D59)</f>
        <v>0</v>
      </c>
      <c r="AW59" s="18">
        <f>SUMIFS(Fluxo!$N:$N,Fluxo!$S:$S,"&gt;"&amp;AV$5,Fluxo!$S:$S,"&lt;="&amp;AW$5,Fluxo!$D:$D,$D59)</f>
        <v>0</v>
      </c>
      <c r="AX59" s="18">
        <f>SUMIFS(Fluxo!$N:$N,Fluxo!$S:$S,"&gt;"&amp;AW$5,Fluxo!$S:$S,"&lt;="&amp;AX$5,Fluxo!$D:$D,$D59)</f>
        <v>0</v>
      </c>
      <c r="AY59" s="18">
        <f>SUMIFS(Fluxo!$N:$N,Fluxo!$S:$S,"&gt;"&amp;AX$5,Fluxo!$S:$S,"&lt;="&amp;AY$5,Fluxo!$D:$D,$D59)</f>
        <v>0</v>
      </c>
      <c r="AZ59" s="18">
        <f>SUMIFS(Fluxo!$N:$N,Fluxo!$S:$S,"&gt;"&amp;AY$5,Fluxo!$S:$S,"&lt;="&amp;AZ$5,Fluxo!$D:$D,$D59)</f>
        <v>0</v>
      </c>
      <c r="BA59" s="18">
        <f>SUMIFS(Fluxo!$N:$N,Fluxo!$S:$S,"&gt;"&amp;AZ$5,Fluxo!$S:$S,"&lt;="&amp;BA$5,Fluxo!$D:$D,$D59)</f>
        <v>0</v>
      </c>
      <c r="BB59" s="18">
        <f>SUMIFS(Fluxo!$N:$N,Fluxo!$S:$S,"&gt;"&amp;BA$5,Fluxo!$S:$S,"&lt;="&amp;BB$5,Fluxo!$D:$D,$D59)</f>
        <v>0</v>
      </c>
      <c r="BC59" s="18">
        <f>SUMIFS(Fluxo!$N:$N,Fluxo!$S:$S,"&gt;"&amp;BB$5,Fluxo!$S:$S,"&lt;="&amp;BC$5,Fluxo!$D:$D,$D59)</f>
        <v>0</v>
      </c>
      <c r="BD59" s="18">
        <f>SUMIFS(Fluxo!$N:$N,Fluxo!$S:$S,"&gt;"&amp;BC$5,Fluxo!$S:$S,"&lt;="&amp;BD$5,Fluxo!$D:$D,$D59)</f>
        <v>0</v>
      </c>
      <c r="BE59" s="18">
        <f>SUMIFS(Fluxo!$N:$N,Fluxo!$S:$S,"&gt;"&amp;BD$5,Fluxo!$S:$S,"&lt;="&amp;BE$5,Fluxo!$D:$D,$D59)</f>
        <v>0</v>
      </c>
      <c r="BF59" s="18">
        <f>SUMIFS(Fluxo!$N:$N,Fluxo!$S:$S,"&gt;"&amp;BE$5,Fluxo!$S:$S,"&lt;="&amp;BF$5,Fluxo!$D:$D,$D59)</f>
        <v>0</v>
      </c>
      <c r="BG59" s="18">
        <f>SUMIFS(Fluxo!$N:$N,Fluxo!$S:$S,"&gt;"&amp;BF$5,Fluxo!$S:$S,"&lt;="&amp;BG$5,Fluxo!$D:$D,$D59)</f>
        <v>0</v>
      </c>
      <c r="BH59" s="18">
        <f>SUMIFS(Fluxo!$N:$N,Fluxo!$S:$S,"&gt;"&amp;BG$5,Fluxo!$S:$S,"&lt;="&amp;BH$5,Fluxo!$D:$D,$D59)</f>
        <v>0</v>
      </c>
      <c r="BI59" s="18">
        <f>SUMIFS(Fluxo!$N:$N,Fluxo!$S:$S,"&gt;"&amp;BH$5,Fluxo!$S:$S,"&lt;="&amp;BI$5,Fluxo!$D:$D,$D59)</f>
        <v>0</v>
      </c>
      <c r="BJ59" s="18">
        <f>SUMIFS(Fluxo!$N:$N,Fluxo!$S:$S,"&gt;"&amp;BI$5,Fluxo!$S:$S,"&lt;="&amp;BJ$5,Fluxo!$D:$D,$D59)</f>
        <v>0</v>
      </c>
      <c r="BK59" s="18">
        <f>SUMIFS(Fluxo!$N:$N,Fluxo!$S:$S,"&gt;"&amp;BJ$5,Fluxo!$S:$S,"&lt;="&amp;BK$5,Fluxo!$D:$D,$D59)</f>
        <v>0</v>
      </c>
      <c r="BL59" s="18">
        <f>SUMIFS(Fluxo!$N:$N,Fluxo!$S:$S,"&gt;"&amp;BK$5,Fluxo!$S:$S,"&lt;="&amp;BL$5,Fluxo!$D:$D,$D59)</f>
        <v>0</v>
      </c>
      <c r="BM59" s="18">
        <f>SUMIFS(Fluxo!$N:$N,Fluxo!$S:$S,"&gt;"&amp;BL$5,Fluxo!$S:$S,"&lt;="&amp;BM$5,Fluxo!$D:$D,$D59)</f>
        <v>0</v>
      </c>
      <c r="BN59" s="18">
        <f>SUMIFS(Fluxo!$N:$N,Fluxo!$S:$S,"&gt;"&amp;BM$5,Fluxo!$S:$S,"&lt;="&amp;BN$5,Fluxo!$D:$D,$D59)</f>
        <v>0</v>
      </c>
      <c r="BO59" s="18">
        <f>SUMIFS(Fluxo!$N:$N,Fluxo!$S:$S,"&gt;"&amp;BN$5,Fluxo!$S:$S,"&lt;="&amp;BO$5,Fluxo!$D:$D,$D59)</f>
        <v>0</v>
      </c>
      <c r="BP59" s="18">
        <f>SUMIFS(Fluxo!$N:$N,Fluxo!$S:$S,"&gt;"&amp;BO$5,Fluxo!$S:$S,"&lt;="&amp;BP$5,Fluxo!$D:$D,$D59)</f>
        <v>0</v>
      </c>
      <c r="BQ59" s="18">
        <f>SUMIFS(Fluxo!$N:$N,Fluxo!$S:$S,"&gt;"&amp;BP$5,Fluxo!$S:$S,"&lt;="&amp;BQ$5,Fluxo!$D:$D,$D59)</f>
        <v>0</v>
      </c>
      <c r="BR59" s="18">
        <f>SUMIFS(Fluxo!$N:$N,Fluxo!$S:$S,"&gt;"&amp;BQ$5,Fluxo!$S:$S,"&lt;="&amp;BR$5,Fluxo!$D:$D,$D59)</f>
        <v>0</v>
      </c>
      <c r="BS59" s="18">
        <f>SUMIFS(Fluxo!$N:$N,Fluxo!$S:$S,"&gt;"&amp;BR$5,Fluxo!$S:$S,"&lt;="&amp;BS$5,Fluxo!$D:$D,$D59)</f>
        <v>0</v>
      </c>
      <c r="BT59" s="18">
        <f>SUMIFS(Fluxo!$N:$N,Fluxo!$S:$S,"&gt;"&amp;BS$5,Fluxo!$S:$S,"&lt;="&amp;BT$5,Fluxo!$D:$D,$D59)</f>
        <v>0</v>
      </c>
      <c r="BU59" s="18">
        <f>SUMIFS(Fluxo!$N:$N,Fluxo!$S:$S,"&gt;"&amp;BT$5,Fluxo!$S:$S,"&lt;="&amp;BU$5,Fluxo!$D:$D,$D59)</f>
        <v>0</v>
      </c>
      <c r="BV59" s="18">
        <f>SUMIFS(Fluxo!$N:$N,Fluxo!$S:$S,"&gt;"&amp;BU$5,Fluxo!$S:$S,"&lt;="&amp;BV$5,Fluxo!$D:$D,$D59)</f>
        <v>0</v>
      </c>
      <c r="BW59" s="18">
        <f>SUMIFS(Fluxo!$N:$N,Fluxo!$S:$S,"&gt;"&amp;BV$5,Fluxo!$S:$S,"&lt;="&amp;BW$5,Fluxo!$D:$D,$D59)</f>
        <v>0</v>
      </c>
      <c r="BX59" s="18">
        <f>SUMIFS(Fluxo!$N:$N,Fluxo!$S:$S,"&gt;"&amp;BW$5,Fluxo!$S:$S,"&lt;="&amp;BX$5,Fluxo!$D:$D,$D59)</f>
        <v>0</v>
      </c>
      <c r="BY59" s="18">
        <f>SUMIFS(Fluxo!$N:$N,Fluxo!$S:$S,"&gt;"&amp;BX$5,Fluxo!$S:$S,"&lt;="&amp;BY$5,Fluxo!$D:$D,$D59)</f>
        <v>0</v>
      </c>
      <c r="BZ59" s="18">
        <f>SUMIFS(Fluxo!$N:$N,Fluxo!$S:$S,"&gt;"&amp;BY$5,Fluxo!$S:$S,"&lt;="&amp;BZ$5,Fluxo!$D:$D,$D59)</f>
        <v>0</v>
      </c>
      <c r="CA59" s="18">
        <f>SUMIFS(Fluxo!$N:$N,Fluxo!$S:$S,"&gt;"&amp;BZ$5,Fluxo!$S:$S,"&lt;="&amp;CA$5,Fluxo!$D:$D,$D59)</f>
        <v>0</v>
      </c>
      <c r="CB59" s="18">
        <f>SUMIFS(Fluxo!$N:$N,Fluxo!$S:$S,"&gt;"&amp;CA$5,Fluxo!$S:$S,"&lt;="&amp;CB$5,Fluxo!$D:$D,$D59)</f>
        <v>0</v>
      </c>
      <c r="CC59" s="18">
        <f>SUMIFS(Fluxo!$N:$N,Fluxo!$S:$S,"&gt;"&amp;CB$5,Fluxo!$S:$S,"&lt;="&amp;CC$5,Fluxo!$D:$D,$D59)</f>
        <v>0</v>
      </c>
      <c r="CD59" s="18">
        <f>SUMIFS(Fluxo!$N:$N,Fluxo!$S:$S,"&gt;"&amp;CC$5,Fluxo!$S:$S,"&lt;="&amp;CD$5,Fluxo!$D:$D,$D59)</f>
        <v>0</v>
      </c>
      <c r="CE59" s="18">
        <f>SUMIFS(Fluxo!$N:$N,Fluxo!$S:$S,"&gt;"&amp;CD$5,Fluxo!$S:$S,"&lt;="&amp;CE$5,Fluxo!$D:$D,$D59)</f>
        <v>0</v>
      </c>
      <c r="CF59" s="18">
        <f>SUMIFS(Fluxo!$N:$N,Fluxo!$S:$S,"&gt;"&amp;CE$5,Fluxo!$S:$S,"&lt;="&amp;CF$5,Fluxo!$D:$D,$D59)</f>
        <v>0</v>
      </c>
      <c r="CG59" s="18">
        <f>SUMIFS(Fluxo!$N:$N,Fluxo!$S:$S,"&gt;"&amp;CF$5,Fluxo!$S:$S,"&lt;="&amp;CG$5,Fluxo!$D:$D,$D59)</f>
        <v>0</v>
      </c>
      <c r="CH59" s="18">
        <f>SUMIFS(Fluxo!$N:$N,Fluxo!$S:$S,"&gt;"&amp;CG$5,Fluxo!$S:$S,"&lt;="&amp;CH$5,Fluxo!$D:$D,$D59)</f>
        <v>0</v>
      </c>
      <c r="CI59" s="18">
        <f>SUMIFS(Fluxo!$N:$N,Fluxo!$S:$S,"&gt;"&amp;CH$5,Fluxo!$S:$S,"&lt;="&amp;CI$5,Fluxo!$D:$D,$D59)</f>
        <v>0</v>
      </c>
      <c r="CJ59" s="18">
        <f>SUMIFS(Fluxo!$N:$N,Fluxo!$S:$S,"&gt;"&amp;CI$5,Fluxo!$S:$S,"&lt;="&amp;CJ$5,Fluxo!$D:$D,$D59)</f>
        <v>0</v>
      </c>
      <c r="CK59" s="18">
        <f>SUMIFS(Fluxo!$N:$N,Fluxo!$S:$S,"&gt;"&amp;CJ$5,Fluxo!$S:$S,"&lt;="&amp;CK$5,Fluxo!$D:$D,$D59)</f>
        <v>0</v>
      </c>
      <c r="CL59" s="18">
        <f>SUMIFS(Fluxo!$N:$N,Fluxo!$S:$S,"&gt;"&amp;CK$5,Fluxo!$S:$S,"&lt;="&amp;CL$5,Fluxo!$D:$D,$D59)</f>
        <v>0</v>
      </c>
      <c r="CM59" s="18">
        <f>SUMIFS(Fluxo!$N:$N,Fluxo!$S:$S,"&gt;"&amp;CL$5,Fluxo!$S:$S,"&lt;="&amp;CM$5,Fluxo!$D:$D,$D59)</f>
        <v>0</v>
      </c>
      <c r="CN59" s="18">
        <f>SUMIFS(Fluxo!$N:$N,Fluxo!$S:$S,"&gt;"&amp;CM$5,Fluxo!$S:$S,"&lt;="&amp;CN$5,Fluxo!$D:$D,$D59)</f>
        <v>0</v>
      </c>
      <c r="CO59" s="18">
        <f>SUMIFS(Fluxo!$N:$N,Fluxo!$S:$S,"&gt;"&amp;CN$5,Fluxo!$S:$S,"&lt;="&amp;CO$5,Fluxo!$D:$D,$D59)</f>
        <v>0</v>
      </c>
      <c r="CP59" s="18">
        <f>SUMIFS(Fluxo!$N:$N,Fluxo!$S:$S,"&gt;"&amp;CO$5,Fluxo!$S:$S,"&lt;="&amp;CP$5,Fluxo!$D:$D,$D59)</f>
        <v>0</v>
      </c>
      <c r="CQ59" s="18">
        <f>SUMIFS(Fluxo!$N:$N,Fluxo!$S:$S,"&gt;"&amp;CP$5,Fluxo!$S:$S,"&lt;="&amp;CQ$5,Fluxo!$D:$D,$D59)</f>
        <v>0</v>
      </c>
      <c r="CR59" s="18">
        <f>SUMIFS(Fluxo!$N:$N,Fluxo!$S:$S,"&gt;"&amp;CQ$5,Fluxo!$S:$S,"&lt;="&amp;CR$5,Fluxo!$D:$D,$D59)</f>
        <v>0</v>
      </c>
      <c r="CS59" s="18">
        <f>SUMIFS(Fluxo!$N:$N,Fluxo!$S:$S,"&gt;"&amp;CR$5,Fluxo!$S:$S,"&lt;="&amp;CS$5,Fluxo!$D:$D,$D59)</f>
        <v>0</v>
      </c>
      <c r="CT59" s="18">
        <f>SUMIFS(Fluxo!$N:$N,Fluxo!$S:$S,"&gt;"&amp;CS$5,Fluxo!$S:$S,"&lt;="&amp;CT$5,Fluxo!$D:$D,$D59)</f>
        <v>0</v>
      </c>
      <c r="CU59" s="18">
        <f>SUMIFS(Fluxo!$N:$N,Fluxo!$S:$S,"&gt;"&amp;CT$5,Fluxo!$S:$S,"&lt;="&amp;CU$5,Fluxo!$D:$D,$D59)</f>
        <v>0</v>
      </c>
      <c r="CV59" s="18">
        <f>SUMIFS(Fluxo!$N:$N,Fluxo!$S:$S,"&gt;"&amp;CU$5,Fluxo!$S:$S,"&lt;="&amp;CV$5,Fluxo!$D:$D,$D59)</f>
        <v>0</v>
      </c>
      <c r="CW59" s="18">
        <f>SUMIFS(Fluxo!$N:$N,Fluxo!$S:$S,"&gt;"&amp;CV$5,Fluxo!$S:$S,"&lt;="&amp;CW$5,Fluxo!$D:$D,$D59)</f>
        <v>0</v>
      </c>
      <c r="CX59" s="18">
        <f>SUMIFS(Fluxo!$N:$N,Fluxo!$S:$S,"&gt;"&amp;CW$5,Fluxo!$S:$S,"&lt;="&amp;CX$5,Fluxo!$D:$D,$D59)</f>
        <v>0</v>
      </c>
      <c r="CY59" s="18">
        <f>SUMIFS(Fluxo!$N:$N,Fluxo!$S:$S,"&gt;"&amp;CX$5,Fluxo!$S:$S,"&lt;="&amp;CY$5,Fluxo!$D:$D,$D59)</f>
        <v>0</v>
      </c>
      <c r="CZ59" s="18">
        <f>SUMIFS(Fluxo!$N:$N,Fluxo!$S:$S,"&gt;"&amp;CY$5,Fluxo!$S:$S,"&lt;="&amp;CZ$5,Fluxo!$D:$D,$D59)</f>
        <v>0</v>
      </c>
      <c r="DA59" s="18">
        <f>SUMIFS(Fluxo!$N:$N,Fluxo!$S:$S,"&gt;"&amp;CZ$5,Fluxo!$S:$S,"&lt;="&amp;DA$5,Fluxo!$D:$D,$D59)</f>
        <v>0</v>
      </c>
      <c r="DB59" s="18">
        <f>SUMIFS(Fluxo!$N:$N,Fluxo!$S:$S,"&gt;"&amp;DA$5,Fluxo!$S:$S,"&lt;="&amp;DB$5,Fluxo!$D:$D,$D59)</f>
        <v>0</v>
      </c>
      <c r="DC59" s="18">
        <f>SUMIFS(Fluxo!$N:$N,Fluxo!$S:$S,"&gt;"&amp;DB$5,Fluxo!$S:$S,"&lt;="&amp;DC$5,Fluxo!$D:$D,$D59)</f>
        <v>0</v>
      </c>
      <c r="DD59" s="18">
        <f>SUMIFS(Fluxo!$N:$N,Fluxo!$S:$S,"&gt;"&amp;DC$5,Fluxo!$S:$S,"&lt;="&amp;DD$5,Fluxo!$D:$D,$D59)</f>
        <v>0</v>
      </c>
      <c r="DE59" s="18">
        <f>SUMIFS(Fluxo!$N:$N,Fluxo!$S:$S,"&gt;"&amp;DD$5,Fluxo!$S:$S,"&lt;="&amp;DE$5,Fluxo!$D:$D,$D59)</f>
        <v>0</v>
      </c>
      <c r="DF59" s="18">
        <f>SUMIFS(Fluxo!$N:$N,Fluxo!$S:$S,"&gt;"&amp;DE$5,Fluxo!$S:$S,"&lt;="&amp;DF$5,Fluxo!$D:$D,$D59)</f>
        <v>0</v>
      </c>
      <c r="DG59" s="18">
        <f>SUMIFS(Fluxo!$N:$N,Fluxo!$S:$S,"&gt;"&amp;DF$5,Fluxo!$S:$S,"&lt;="&amp;DG$5,Fluxo!$D:$D,$D59)</f>
        <v>0</v>
      </c>
      <c r="DH59" s="18">
        <f>SUMIFS(Fluxo!$N:$N,Fluxo!$S:$S,"&gt;"&amp;DG$5,Fluxo!$S:$S,"&lt;="&amp;DH$5,Fluxo!$D:$D,$D59)</f>
        <v>0</v>
      </c>
      <c r="DI59" s="18">
        <f>SUMIFS(Fluxo!$N:$N,Fluxo!$S:$S,"&gt;"&amp;DH$5,Fluxo!$S:$S,"&lt;="&amp;DI$5,Fluxo!$D:$D,$D59)</f>
        <v>0</v>
      </c>
      <c r="DJ59" s="18">
        <f>SUMIFS(Fluxo!$N:$N,Fluxo!$S:$S,"&gt;"&amp;DI$5,Fluxo!$S:$S,"&lt;="&amp;DJ$5,Fluxo!$D:$D,$D59)</f>
        <v>0</v>
      </c>
      <c r="DK59" s="18">
        <f>SUMIFS(Fluxo!$N:$N,Fluxo!$S:$S,"&gt;"&amp;DJ$5,Fluxo!$S:$S,"&lt;="&amp;DK$5,Fluxo!$D:$D,$D59)</f>
        <v>0</v>
      </c>
      <c r="DL59" s="18">
        <f>SUMIFS(Fluxo!$N:$N,Fluxo!$S:$S,"&gt;"&amp;DK$5,Fluxo!$S:$S,"&lt;="&amp;DL$5,Fluxo!$D:$D,$D59)</f>
        <v>0</v>
      </c>
      <c r="DM59" s="18">
        <f>SUMIFS(Fluxo!$N:$N,Fluxo!$S:$S,"&gt;"&amp;DL$5,Fluxo!$S:$S,"&lt;="&amp;DM$5,Fluxo!$D:$D,$D59)</f>
        <v>0</v>
      </c>
      <c r="DN59" s="18">
        <f>SUMIFS(Fluxo!$N:$N,Fluxo!$S:$S,"&gt;"&amp;DM$5,Fluxo!$S:$S,"&lt;="&amp;DN$5,Fluxo!$D:$D,$D59)</f>
        <v>0</v>
      </c>
      <c r="DO59" s="18">
        <f>SUMIFS(Fluxo!$N:$N,Fluxo!$S:$S,"&gt;"&amp;DN$5,Fluxo!$S:$S,"&lt;="&amp;DO$5,Fluxo!$D:$D,$D59)</f>
        <v>0</v>
      </c>
      <c r="DP59" s="18">
        <f>SUMIFS(Fluxo!$N:$N,Fluxo!$S:$S,"&gt;"&amp;DO$5,Fluxo!$S:$S,"&lt;="&amp;DP$5,Fluxo!$D:$D,$D59)</f>
        <v>0</v>
      </c>
      <c r="DQ59" s="18">
        <f>SUMIFS(Fluxo!$N:$N,Fluxo!$S:$S,"&gt;"&amp;DP$5,Fluxo!$S:$S,"&lt;="&amp;DQ$5,Fluxo!$D:$D,$D59)</f>
        <v>0</v>
      </c>
      <c r="DR59" s="18">
        <f>SUMIFS(Fluxo!$N:$N,Fluxo!$S:$S,"&gt;"&amp;DQ$5,Fluxo!$S:$S,"&lt;="&amp;DR$5,Fluxo!$D:$D,$D59)</f>
        <v>0</v>
      </c>
      <c r="DS59" s="18">
        <f>SUMIFS(Fluxo!$N:$N,Fluxo!$S:$S,"&gt;"&amp;DR$5,Fluxo!$S:$S,"&lt;="&amp;DS$5,Fluxo!$D:$D,$D59)</f>
        <v>0</v>
      </c>
      <c r="DT59" s="18">
        <f>SUMIFS(Fluxo!$N:$N,Fluxo!$S:$S,"&gt;"&amp;DS$5,Fluxo!$S:$S,"&lt;="&amp;DT$5,Fluxo!$D:$D,$D59)</f>
        <v>0</v>
      </c>
      <c r="DU59" s="18">
        <f>SUMIFS(Fluxo!$N:$N,Fluxo!$S:$S,"&gt;"&amp;DT$5,Fluxo!$S:$S,"&lt;="&amp;DU$5,Fluxo!$D:$D,$D59)</f>
        <v>0</v>
      </c>
      <c r="DV59" s="18">
        <f>SUMIFS(Fluxo!$N:$N,Fluxo!$S:$S,"&gt;"&amp;DU$5,Fluxo!$S:$S,"&lt;="&amp;DV$5,Fluxo!$D:$D,$D59)</f>
        <v>0</v>
      </c>
      <c r="DW59" s="18">
        <f>SUMIFS(Fluxo!$N:$N,Fluxo!$S:$S,"&gt;"&amp;DV$5,Fluxo!$S:$S,"&lt;="&amp;DW$5,Fluxo!$D:$D,$D59)</f>
        <v>0</v>
      </c>
      <c r="DX59" s="18">
        <f>SUMIFS(Fluxo!$N:$N,Fluxo!$S:$S,"&gt;"&amp;DW$5,Fluxo!$S:$S,"&lt;="&amp;DX$5,Fluxo!$D:$D,$D59)</f>
        <v>0</v>
      </c>
      <c r="DY59" s="18">
        <f>SUMIFS(Fluxo!$N:$N,Fluxo!$S:$S,"&gt;"&amp;DX$5,Fluxo!$S:$S,"&lt;="&amp;DY$5,Fluxo!$D:$D,$D59)</f>
        <v>0</v>
      </c>
      <c r="DZ59" s="18">
        <f>SUMIFS(Fluxo!$N:$N,Fluxo!$S:$S,"&gt;"&amp;DY$5,Fluxo!$S:$S,"&lt;="&amp;DZ$5,Fluxo!$D:$D,$D59)</f>
        <v>0</v>
      </c>
      <c r="EA59" s="18">
        <f>SUMIFS(Fluxo!$N:$N,Fluxo!$S:$S,"&gt;"&amp;DZ$5,Fluxo!$S:$S,"&lt;="&amp;EA$5,Fluxo!$D:$D,$D59)</f>
        <v>0</v>
      </c>
      <c r="EB59" s="18">
        <f>SUMIFS(Fluxo!$N:$N,Fluxo!$S:$S,"&gt;"&amp;EA$5,Fluxo!$S:$S,"&lt;="&amp;EB$5,Fluxo!$D:$D,$D59)</f>
        <v>0</v>
      </c>
      <c r="EC59" s="18">
        <f>SUMIFS(Fluxo!$N:$N,Fluxo!$S:$S,"&gt;"&amp;EB$5,Fluxo!$S:$S,"&lt;="&amp;EC$5,Fluxo!$D:$D,$D59)</f>
        <v>0</v>
      </c>
      <c r="ED59" s="18">
        <f>SUMIFS(Fluxo!$N:$N,Fluxo!$S:$S,"&gt;"&amp;EC$5,Fluxo!$S:$S,"&lt;="&amp;ED$5,Fluxo!$D:$D,$D59)</f>
        <v>0</v>
      </c>
      <c r="EE59" s="18">
        <f>SUMIFS(Fluxo!$N:$N,Fluxo!$S:$S,"&gt;"&amp;ED$5,Fluxo!$S:$S,"&lt;="&amp;EE$5,Fluxo!$D:$D,$D59)</f>
        <v>0</v>
      </c>
      <c r="EF59" s="18">
        <f>SUMIFS(Fluxo!$N:$N,Fluxo!$S:$S,"&gt;"&amp;EE$5,Fluxo!$S:$S,"&lt;="&amp;EF$5,Fluxo!$D:$D,$D59)</f>
        <v>0</v>
      </c>
      <c r="EG59" s="18">
        <f>SUMIFS(Fluxo!$N:$N,Fluxo!$S:$S,"&gt;"&amp;EF$5,Fluxo!$S:$S,"&lt;="&amp;EG$5,Fluxo!$D:$D,$D59)</f>
        <v>0</v>
      </c>
      <c r="EH59" s="18">
        <f>SUMIFS(Fluxo!$N:$N,Fluxo!$S:$S,"&gt;"&amp;EG$5,Fluxo!$S:$S,"&lt;="&amp;EH$5,Fluxo!$D:$D,$D59)</f>
        <v>0</v>
      </c>
      <c r="EI59" s="18">
        <f>SUMIFS(Fluxo!$N:$N,Fluxo!$S:$S,"&gt;"&amp;EH$5,Fluxo!$S:$S,"&lt;="&amp;EI$5,Fluxo!$D:$D,$D59)</f>
        <v>0</v>
      </c>
      <c r="EJ59" s="18">
        <f>SUMIFS(Fluxo!$N:$N,Fluxo!$S:$S,"&gt;"&amp;EI$5,Fluxo!$S:$S,"&lt;="&amp;EJ$5,Fluxo!$D:$D,$D59)</f>
        <v>0</v>
      </c>
      <c r="EK59" s="18">
        <f>SUMIFS(Fluxo!$N:$N,Fluxo!$S:$S,"&gt;"&amp;EJ$5,Fluxo!$S:$S,"&lt;="&amp;EK$5,Fluxo!$D:$D,$D59)</f>
        <v>0</v>
      </c>
      <c r="EL59" s="18">
        <f>SUMIFS(Fluxo!$N:$N,Fluxo!$S:$S,"&gt;"&amp;EK$5,Fluxo!$S:$S,"&lt;="&amp;EL$5,Fluxo!$D:$D,$D59)</f>
        <v>0</v>
      </c>
      <c r="EM59" s="18">
        <f>SUMIFS(Fluxo!$N:$N,Fluxo!$S:$S,"&gt;"&amp;EL$5,Fluxo!$S:$S,"&lt;="&amp;EM$5,Fluxo!$D:$D,$D59)</f>
        <v>0</v>
      </c>
      <c r="EN59" s="18">
        <f>SUMIFS(Fluxo!$N:$N,Fluxo!$S:$S,"&gt;"&amp;EM$5,Fluxo!$S:$S,"&lt;="&amp;EN$5,Fluxo!$D:$D,$D59)</f>
        <v>0</v>
      </c>
      <c r="EO59" s="18">
        <f>SUMIFS(Fluxo!$N:$N,Fluxo!$S:$S,"&gt;"&amp;EN$5,Fluxo!$S:$S,"&lt;="&amp;EO$5,Fluxo!$D:$D,$D59)</f>
        <v>0</v>
      </c>
      <c r="EP59" s="18">
        <f>SUMIFS(Fluxo!$N:$N,Fluxo!$S:$S,"&gt;"&amp;EO$5,Fluxo!$S:$S,"&lt;="&amp;EP$5,Fluxo!$D:$D,$D59)</f>
        <v>0</v>
      </c>
      <c r="EQ59" s="18">
        <f>SUMIFS(Fluxo!$N:$N,Fluxo!$S:$S,"&gt;"&amp;EP$5,Fluxo!$S:$S,"&lt;="&amp;EQ$5,Fluxo!$D:$D,$D59)</f>
        <v>0</v>
      </c>
      <c r="ER59" s="18">
        <f>SUMIFS(Fluxo!$N:$N,Fluxo!$S:$S,"&gt;"&amp;EQ$5,Fluxo!$S:$S,"&lt;="&amp;ER$5,Fluxo!$D:$D,$D59)</f>
        <v>0</v>
      </c>
      <c r="ES59" s="18">
        <f>SUMIFS(Fluxo!$N:$N,Fluxo!$S:$S,"&gt;"&amp;ER$5,Fluxo!$S:$S,"&lt;="&amp;ES$5,Fluxo!$D:$D,$D59)</f>
        <v>0</v>
      </c>
      <c r="ET59" s="18">
        <f>SUMIFS(Fluxo!$N:$N,Fluxo!$S:$S,"&gt;"&amp;ES$5,Fluxo!$S:$S,"&lt;="&amp;ET$5,Fluxo!$D:$D,$D59)</f>
        <v>0</v>
      </c>
      <c r="EU59" s="18">
        <f>SUMIFS(Fluxo!$N:$N,Fluxo!$S:$S,"&gt;"&amp;ET$5,Fluxo!$S:$S,"&lt;="&amp;EU$5,Fluxo!$D:$D,$D59)</f>
        <v>0</v>
      </c>
      <c r="EV59" s="18">
        <f>SUMIFS(Fluxo!$N:$N,Fluxo!$S:$S,"&gt;"&amp;EU$5,Fluxo!$S:$S,"&lt;="&amp;EV$5,Fluxo!$D:$D,$D59)</f>
        <v>0</v>
      </c>
      <c r="EW59" s="18">
        <f>SUMIFS(Fluxo!$N:$N,Fluxo!$S:$S,"&gt;"&amp;EV$5,Fluxo!$S:$S,"&lt;="&amp;EW$5,Fluxo!$D:$D,$D59)</f>
        <v>0</v>
      </c>
      <c r="EX59" s="18">
        <f>SUMIFS(Fluxo!$N:$N,Fluxo!$S:$S,"&gt;"&amp;EW$5,Fluxo!$S:$S,"&lt;="&amp;EX$5,Fluxo!$D:$D,$D59)</f>
        <v>0</v>
      </c>
      <c r="EY59" s="18">
        <f>SUMIFS(Fluxo!$N:$N,Fluxo!$S:$S,"&gt;"&amp;EX$5,Fluxo!$S:$S,"&lt;="&amp;EY$5,Fluxo!$D:$D,$D59)</f>
        <v>0</v>
      </c>
      <c r="EZ59" s="18">
        <f>SUMIFS(Fluxo!$N:$N,Fluxo!$S:$S,"&gt;"&amp;EY$5,Fluxo!$S:$S,"&lt;="&amp;EZ$5,Fluxo!$D:$D,$D59)</f>
        <v>0</v>
      </c>
      <c r="FA59" s="18">
        <f>SUMIFS(Fluxo!$N:$N,Fluxo!$S:$S,"&gt;"&amp;EZ$5,Fluxo!$S:$S,"&lt;="&amp;FA$5,Fluxo!$D:$D,$D59)</f>
        <v>0</v>
      </c>
      <c r="FB59" s="18">
        <f>SUMIFS(Fluxo!$N:$N,Fluxo!$S:$S,"&gt;"&amp;FA$5,Fluxo!$S:$S,"&lt;="&amp;FB$5,Fluxo!$D:$D,$D59)</f>
        <v>0</v>
      </c>
      <c r="FC59" s="18">
        <f>SUMIFS(Fluxo!$N:$N,Fluxo!$S:$S,"&gt;"&amp;FB$5,Fluxo!$S:$S,"&lt;="&amp;FC$5,Fluxo!$D:$D,$D59)</f>
        <v>0</v>
      </c>
      <c r="FD59" s="18">
        <f>SUMIFS(Fluxo!$N:$N,Fluxo!$S:$S,"&gt;"&amp;FC$5,Fluxo!$S:$S,"&lt;="&amp;FD$5,Fluxo!$D:$D,$D59)</f>
        <v>0</v>
      </c>
      <c r="FE59" s="18">
        <f>SUMIFS(Fluxo!$N:$N,Fluxo!$S:$S,"&gt;"&amp;FD$5,Fluxo!$S:$S,"&lt;="&amp;FE$5,Fluxo!$D:$D,$D59)</f>
        <v>0</v>
      </c>
      <c r="FF59" s="18">
        <f>SUMIFS(Fluxo!$N:$N,Fluxo!$S:$S,"&gt;"&amp;FE$5,Fluxo!$S:$S,"&lt;="&amp;FF$5,Fluxo!$D:$D,$D59)</f>
        <v>0</v>
      </c>
      <c r="FG59" s="18">
        <f>SUMIFS(Fluxo!$N:$N,Fluxo!$S:$S,"&gt;"&amp;FF$5,Fluxo!$S:$S,"&lt;="&amp;FG$5,Fluxo!$D:$D,$D59)</f>
        <v>0</v>
      </c>
      <c r="FH59" s="18">
        <f>SUMIFS(Fluxo!$N:$N,Fluxo!$S:$S,"&gt;"&amp;FG$5,Fluxo!$S:$S,"&lt;="&amp;FH$5,Fluxo!$D:$D,$D59)</f>
        <v>0</v>
      </c>
      <c r="FI59" s="18">
        <f>SUMIFS(Fluxo!$N:$N,Fluxo!$S:$S,"&gt;"&amp;FH$5,Fluxo!$S:$S,"&lt;="&amp;FI$5,Fluxo!$D:$D,$D59)</f>
        <v>0</v>
      </c>
      <c r="FJ59" s="18">
        <f>SUMIFS(Fluxo!$N:$N,Fluxo!$S:$S,"&gt;"&amp;FI$5,Fluxo!$S:$S,"&lt;="&amp;FJ$5,Fluxo!$D:$D,$D59)</f>
        <v>0</v>
      </c>
      <c r="FK59" s="18">
        <f>SUMIFS(Fluxo!$N:$N,Fluxo!$S:$S,"&gt;"&amp;FJ$5,Fluxo!$S:$S,"&lt;="&amp;FK$5,Fluxo!$D:$D,$D59)</f>
        <v>0</v>
      </c>
      <c r="FL59" s="18">
        <f>SUMIFS(Fluxo!$N:$N,Fluxo!$S:$S,"&gt;"&amp;FK$5,Fluxo!$S:$S,"&lt;="&amp;FL$5,Fluxo!$D:$D,$D59)</f>
        <v>0</v>
      </c>
      <c r="FM59" s="18">
        <f>SUMIFS(Fluxo!$N:$N,Fluxo!$S:$S,"&gt;"&amp;FL$5,Fluxo!$S:$S,"&lt;="&amp;FM$5,Fluxo!$D:$D,$D59)</f>
        <v>0</v>
      </c>
      <c r="FN59" s="18">
        <f>SUMIFS(Fluxo!$N:$N,Fluxo!$S:$S,"&gt;"&amp;FM$5,Fluxo!$S:$S,"&lt;="&amp;FN$5,Fluxo!$D:$D,$D59)</f>
        <v>0</v>
      </c>
      <c r="FO59" s="18">
        <f>SUMIFS(Fluxo!$N:$N,Fluxo!$S:$S,"&gt;"&amp;FN$5,Fluxo!$S:$S,"&lt;="&amp;FO$5,Fluxo!$D:$D,$D59)</f>
        <v>0</v>
      </c>
      <c r="FP59" s="18">
        <f>SUMIFS(Fluxo!$N:$N,Fluxo!$S:$S,"&gt;"&amp;FO$5,Fluxo!$S:$S,"&lt;="&amp;FP$5,Fluxo!$D:$D,$D59)</f>
        <v>0</v>
      </c>
      <c r="FQ59" s="18">
        <f>SUMIFS(Fluxo!$N:$N,Fluxo!$S:$S,"&gt;"&amp;FP$5,Fluxo!$S:$S,"&lt;="&amp;FQ$5,Fluxo!$D:$D,$D59)</f>
        <v>0</v>
      </c>
      <c r="FR59" s="18">
        <f>SUMIFS(Fluxo!$N:$N,Fluxo!$S:$S,"&gt;"&amp;FQ$5,Fluxo!$S:$S,"&lt;="&amp;FR$5,Fluxo!$D:$D,$D59)</f>
        <v>0</v>
      </c>
      <c r="FS59" s="18">
        <f>SUMIFS(Fluxo!$N:$N,Fluxo!$S:$S,"&gt;"&amp;FR$5,Fluxo!$S:$S,"&lt;="&amp;FS$5,Fluxo!$D:$D,$D59)</f>
        <v>0</v>
      </c>
      <c r="FT59" s="18">
        <f>SUMIFS(Fluxo!$N:$N,Fluxo!$S:$S,"&gt;"&amp;FS$5,Fluxo!$S:$S,"&lt;="&amp;FT$5,Fluxo!$D:$D,$D59)</f>
        <v>0</v>
      </c>
      <c r="FU59" s="18">
        <f>SUMIFS(Fluxo!$N:$N,Fluxo!$S:$S,"&gt;"&amp;FT$5,Fluxo!$S:$S,"&lt;="&amp;FU$5,Fluxo!$D:$D,$D59)</f>
        <v>0</v>
      </c>
      <c r="FV59" s="18">
        <f>SUMIFS(Fluxo!$N:$N,Fluxo!$S:$S,"&gt;"&amp;FU$5,Fluxo!$S:$S,"&lt;="&amp;FV$5,Fluxo!$D:$D,$D59)</f>
        <v>0</v>
      </c>
      <c r="FW59" s="18">
        <f>SUMIFS(Fluxo!$N:$N,Fluxo!$S:$S,"&gt;"&amp;FV$5,Fluxo!$S:$S,"&lt;="&amp;FW$5,Fluxo!$D:$D,$D59)</f>
        <v>0</v>
      </c>
      <c r="FX59" s="18">
        <f>SUMIFS(Fluxo!$N:$N,Fluxo!$S:$S,"&gt;"&amp;FW$5,Fluxo!$S:$S,"&lt;="&amp;FX$5,Fluxo!$D:$D,$D59)</f>
        <v>0</v>
      </c>
      <c r="FY59" s="18">
        <f>SUMIFS(Fluxo!$N:$N,Fluxo!$S:$S,"&gt;"&amp;FX$5,Fluxo!$S:$S,"&lt;="&amp;FY$5,Fluxo!$D:$D,$D59)</f>
        <v>0</v>
      </c>
      <c r="FZ59" s="18">
        <f>SUMIFS(Fluxo!$N:$N,Fluxo!$S:$S,"&gt;"&amp;FY$5,Fluxo!$S:$S,"&lt;="&amp;FZ$5,Fluxo!$D:$D,$D59)</f>
        <v>0</v>
      </c>
      <c r="GA59" s="18">
        <f>SUMIFS(Fluxo!$N:$N,Fluxo!$S:$S,"&gt;"&amp;FZ$5,Fluxo!$S:$S,"&lt;="&amp;GA$5,Fluxo!$D:$D,$D59)</f>
        <v>0</v>
      </c>
      <c r="GB59" s="18">
        <f>SUMIFS(Fluxo!$N:$N,Fluxo!$S:$S,"&gt;"&amp;GA$5,Fluxo!$S:$S,"&lt;="&amp;GB$5,Fluxo!$D:$D,$D59)</f>
        <v>0</v>
      </c>
      <c r="GC59" s="18">
        <f>SUMIFS(Fluxo!$N:$N,Fluxo!$S:$S,"&gt;"&amp;GB$5,Fluxo!$S:$S,"&lt;="&amp;GC$5,Fluxo!$D:$D,$D59)</f>
        <v>0</v>
      </c>
      <c r="GD59" s="18">
        <f>SUMIFS(Fluxo!$N:$N,Fluxo!$S:$S,"&gt;"&amp;GC$5,Fluxo!$S:$S,"&lt;="&amp;GD$5,Fluxo!$D:$D,$D59)</f>
        <v>0</v>
      </c>
      <c r="GE59" s="18">
        <f>SUMIFS(Fluxo!$N:$N,Fluxo!$S:$S,"&gt;"&amp;GD$5,Fluxo!$S:$S,"&lt;="&amp;GE$5,Fluxo!$D:$D,$D59)</f>
        <v>0</v>
      </c>
      <c r="GF59" s="18">
        <f>SUMIFS(Fluxo!$N:$N,Fluxo!$S:$S,"&gt;"&amp;GE$5,Fluxo!$S:$S,"&lt;="&amp;GF$5,Fluxo!$D:$D,$D59)</f>
        <v>0</v>
      </c>
      <c r="GG59" s="18">
        <f>SUMIFS(Fluxo!$N:$N,Fluxo!$S:$S,"&gt;"&amp;GF$5,Fluxo!$S:$S,"&lt;="&amp;GG$5,Fluxo!$D:$D,$D59)</f>
        <v>0</v>
      </c>
      <c r="GH59" s="18">
        <f>SUMIFS(Fluxo!$N:$N,Fluxo!$S:$S,"&gt;"&amp;GG$5,Fluxo!$S:$S,"&lt;="&amp;GH$5,Fluxo!$D:$D,$D59)</f>
        <v>0</v>
      </c>
      <c r="GI59" s="18">
        <f>SUMIFS(Fluxo!$N:$N,Fluxo!$S:$S,"&gt;"&amp;GH$5,Fluxo!$S:$S,"&lt;="&amp;GI$5,Fluxo!$D:$D,$D59)</f>
        <v>0</v>
      </c>
      <c r="GJ59" s="18">
        <f>SUMIFS(Fluxo!$N:$N,Fluxo!$S:$S,"&gt;"&amp;GI$5,Fluxo!$S:$S,"&lt;="&amp;GJ$5,Fluxo!$D:$D,$D59)</f>
        <v>0</v>
      </c>
      <c r="GK59" s="18">
        <f>SUMIFS(Fluxo!$N:$N,Fluxo!$S:$S,"&gt;"&amp;GJ$5,Fluxo!$S:$S,"&lt;="&amp;GK$5,Fluxo!$D:$D,$D59)</f>
        <v>0</v>
      </c>
      <c r="GL59" s="18">
        <f>SUMIFS(Fluxo!$N:$N,Fluxo!$S:$S,"&gt;"&amp;GK$5,Fluxo!$S:$S,"&lt;="&amp;GL$5,Fluxo!$D:$D,$D59)</f>
        <v>0</v>
      </c>
      <c r="GM59" s="18">
        <f>SUMIFS(Fluxo!$N:$N,Fluxo!$S:$S,"&gt;"&amp;GL$5,Fluxo!$S:$S,"&lt;="&amp;GM$5,Fluxo!$D:$D,$D59)</f>
        <v>0</v>
      </c>
      <c r="GN59" s="18">
        <f>SUMIFS(Fluxo!$N:$N,Fluxo!$S:$S,"&gt;"&amp;GM$5,Fluxo!$S:$S,"&lt;="&amp;GN$5,Fluxo!$D:$D,$D59)</f>
        <v>0</v>
      </c>
      <c r="GO59" s="18">
        <f>SUMIFS(Fluxo!$N:$N,Fluxo!$S:$S,"&gt;"&amp;GN$5,Fluxo!$S:$S,"&lt;="&amp;GO$5,Fluxo!$D:$D,$D59)</f>
        <v>0</v>
      </c>
      <c r="GP59" s="18">
        <f>SUMIFS(Fluxo!$N:$N,Fluxo!$S:$S,"&gt;"&amp;GO$5,Fluxo!$S:$S,"&lt;="&amp;GP$5,Fluxo!$D:$D,$D59)</f>
        <v>0</v>
      </c>
      <c r="GQ59" s="18">
        <f>SUMIFS(Fluxo!$N:$N,Fluxo!$S:$S,"&gt;"&amp;GP$5,Fluxo!$S:$S,"&lt;="&amp;GQ$5,Fluxo!$D:$D,$D59)</f>
        <v>0</v>
      </c>
      <c r="GR59" s="18">
        <f>SUMIFS(Fluxo!$N:$N,Fluxo!$S:$S,"&gt;"&amp;GQ$5,Fluxo!$S:$S,"&lt;="&amp;GR$5,Fluxo!$D:$D,$D59)</f>
        <v>0</v>
      </c>
      <c r="GS59" s="18">
        <f>SUMIFS(Fluxo!$N:$N,Fluxo!$S:$S,"&gt;"&amp;GR$5,Fluxo!$S:$S,"&lt;="&amp;GS$5,Fluxo!$D:$D,$D59)</f>
        <v>0</v>
      </c>
      <c r="GT59" s="18">
        <f>SUMIFS(Fluxo!$N:$N,Fluxo!$S:$S,"&gt;"&amp;GS$5,Fluxo!$S:$S,"&lt;="&amp;GT$5,Fluxo!$D:$D,$D59)</f>
        <v>0</v>
      </c>
      <c r="GU59" s="18">
        <f>SUMIFS(Fluxo!$N:$N,Fluxo!$S:$S,"&gt;"&amp;GT$5,Fluxo!$S:$S,"&lt;="&amp;GU$5,Fluxo!$D:$D,$D59)</f>
        <v>0</v>
      </c>
      <c r="GV59" s="18">
        <f>SUMIFS(Fluxo!$N:$N,Fluxo!$S:$S,"&gt;"&amp;GU$5,Fluxo!$S:$S,"&lt;="&amp;GV$5,Fluxo!$D:$D,$D59)</f>
        <v>0</v>
      </c>
      <c r="GW59" s="18">
        <f>SUMIFS(Fluxo!$N:$N,Fluxo!$S:$S,"&gt;"&amp;GV$5,Fluxo!$S:$S,"&lt;="&amp;GW$5,Fluxo!$D:$D,$D59)</f>
        <v>0</v>
      </c>
      <c r="GX59" s="18">
        <f>SUMIFS(Fluxo!$N:$N,Fluxo!$S:$S,"&gt;"&amp;GW$5,Fluxo!$S:$S,"&lt;="&amp;GX$5,Fluxo!$D:$D,$D59)</f>
        <v>0</v>
      </c>
      <c r="GY59" s="18">
        <f>SUMIFS(Fluxo!$N:$N,Fluxo!$S:$S,"&gt;"&amp;GX$5,Fluxo!$S:$S,"&lt;="&amp;GY$5,Fluxo!$D:$D,$D59)</f>
        <v>0</v>
      </c>
      <c r="GZ59" s="18">
        <f>SUMIFS(Fluxo!$N:$N,Fluxo!$S:$S,"&gt;"&amp;GY$5,Fluxo!$S:$S,"&lt;="&amp;GZ$5,Fluxo!$D:$D,$D59)</f>
        <v>0</v>
      </c>
      <c r="HA59" s="18">
        <f>SUMIFS(Fluxo!$N:$N,Fluxo!$S:$S,"&gt;"&amp;GZ$5,Fluxo!$S:$S,"&lt;="&amp;HA$5,Fluxo!$D:$D,$D59)</f>
        <v>0</v>
      </c>
      <c r="HB59" s="18">
        <f>SUMIFS(Fluxo!$N:$N,Fluxo!$S:$S,"&gt;"&amp;HA$5,Fluxo!$S:$S,"&lt;="&amp;HB$5,Fluxo!$D:$D,$D59)</f>
        <v>0</v>
      </c>
      <c r="HC59" s="18">
        <f>SUMIFS(Fluxo!$N:$N,Fluxo!$S:$S,"&gt;"&amp;HB$5,Fluxo!$S:$S,"&lt;="&amp;HC$5,Fluxo!$D:$D,$D59)</f>
        <v>0</v>
      </c>
      <c r="HD59" s="18">
        <f>SUMIFS(Fluxo!$N:$N,Fluxo!$S:$S,"&gt;"&amp;HC$5,Fluxo!$S:$S,"&lt;="&amp;HD$5,Fluxo!$D:$D,$D59)</f>
        <v>0</v>
      </c>
      <c r="HE59" s="18">
        <f>SUMIFS(Fluxo!$N:$N,Fluxo!$S:$S,"&gt;"&amp;HD$5,Fluxo!$S:$S,"&lt;="&amp;HE$5,Fluxo!$D:$D,$D59)</f>
        <v>0</v>
      </c>
      <c r="HF59" s="18">
        <f>SUMIFS(Fluxo!$N:$N,Fluxo!$S:$S,"&gt;"&amp;HE$5,Fluxo!$S:$S,"&lt;="&amp;HF$5,Fluxo!$D:$D,$D59)</f>
        <v>0</v>
      </c>
    </row>
    <row r="60" spans="1:214">
      <c r="A60" s="20">
        <f t="shared" si="15"/>
        <v>50</v>
      </c>
      <c r="B60" s="140" t="str">
        <f>'Check Carteira'!C52</f>
        <v>E.1016.99.01.0135</v>
      </c>
      <c r="C60" s="141">
        <v>1</v>
      </c>
      <c r="D60" s="129" t="str">
        <f>'Check Carteira'!F52</f>
        <v>A-0135</v>
      </c>
      <c r="E60" s="21" t="str">
        <f>IFERROR(INDEX(Contratos!L:L,MATCH(D60,Contratos!R:R,0)),"")</f>
        <v/>
      </c>
      <c r="F60" s="139" t="str">
        <f>IFERROR(INDEX(Contratos!G:G,MATCH(D60,Contratos!R:R,0)),"")</f>
        <v/>
      </c>
      <c r="H60" s="83">
        <f t="shared" si="17"/>
        <v>0</v>
      </c>
      <c r="J60" s="18">
        <f>SUMIFS(Fluxo!$N:$N,Fluxo!$S:$S,"&gt;"&amp;I$5,Fluxo!$S:$S,"&lt;="&amp;J$5,Fluxo!$D:$D,$D60)</f>
        <v>0</v>
      </c>
      <c r="K60" s="18">
        <f>SUMIFS(Fluxo!$N:$N,Fluxo!$S:$S,"&gt;"&amp;J$5,Fluxo!$S:$S,"&lt;="&amp;K$5,Fluxo!$D:$D,$D60)</f>
        <v>0</v>
      </c>
      <c r="L60" s="18">
        <f>SUMIFS(Fluxo!$N:$N,Fluxo!$S:$S,"&gt;"&amp;K$5,Fluxo!$S:$S,"&lt;="&amp;L$5,Fluxo!$D:$D,$D60)</f>
        <v>0</v>
      </c>
      <c r="M60" s="18">
        <f>SUMIFS(Fluxo!$N:$N,Fluxo!$S:$S,"&gt;"&amp;L$5,Fluxo!$S:$S,"&lt;="&amp;M$5,Fluxo!$D:$D,$D60)</f>
        <v>0</v>
      </c>
      <c r="N60" s="18">
        <f>SUMIFS(Fluxo!$N:$N,Fluxo!$S:$S,"&gt;"&amp;M$5,Fluxo!$S:$S,"&lt;="&amp;N$5,Fluxo!$D:$D,$D60)</f>
        <v>0</v>
      </c>
      <c r="O60" s="18">
        <f>SUMIFS(Fluxo!$N:$N,Fluxo!$S:$S,"&gt;"&amp;N$5,Fluxo!$S:$S,"&lt;="&amp;O$5,Fluxo!$D:$D,$D60)</f>
        <v>0</v>
      </c>
      <c r="P60" s="18">
        <f>SUMIFS(Fluxo!$N:$N,Fluxo!$S:$S,"&gt;"&amp;O$5,Fluxo!$S:$S,"&lt;="&amp;P$5,Fluxo!$D:$D,$D60)</f>
        <v>0</v>
      </c>
      <c r="Q60" s="18">
        <f>SUMIFS(Fluxo!$N:$N,Fluxo!$S:$S,"&gt;"&amp;P$5,Fluxo!$S:$S,"&lt;="&amp;Q$5,Fluxo!$D:$D,$D60)</f>
        <v>0</v>
      </c>
      <c r="R60" s="18">
        <f>SUMIFS(Fluxo!$N:$N,Fluxo!$S:$S,"&gt;"&amp;Q$5,Fluxo!$S:$S,"&lt;="&amp;R$5,Fluxo!$D:$D,$D60)</f>
        <v>0</v>
      </c>
      <c r="S60" s="18">
        <f>SUMIFS(Fluxo!$N:$N,Fluxo!$S:$S,"&gt;"&amp;R$5,Fluxo!$S:$S,"&lt;="&amp;S$5,Fluxo!$D:$D,$D60)</f>
        <v>0</v>
      </c>
      <c r="T60" s="18">
        <f>SUMIFS(Fluxo!$N:$N,Fluxo!$S:$S,"&gt;"&amp;S$5,Fluxo!$S:$S,"&lt;="&amp;T$5,Fluxo!$D:$D,$D60)</f>
        <v>0</v>
      </c>
      <c r="U60" s="18">
        <f>SUMIFS(Fluxo!$N:$N,Fluxo!$S:$S,"&gt;"&amp;T$5,Fluxo!$S:$S,"&lt;="&amp;U$5,Fluxo!$D:$D,$D60)</f>
        <v>0</v>
      </c>
      <c r="V60" s="18">
        <f>SUMIFS(Fluxo!$N:$N,Fluxo!$S:$S,"&gt;"&amp;U$5,Fluxo!$S:$S,"&lt;="&amp;V$5,Fluxo!$D:$D,$D60)</f>
        <v>0</v>
      </c>
      <c r="W60" s="18">
        <f>SUMIFS(Fluxo!$N:$N,Fluxo!$S:$S,"&gt;"&amp;V$5,Fluxo!$S:$S,"&lt;="&amp;W$5,Fluxo!$D:$D,$D60)</f>
        <v>0</v>
      </c>
      <c r="X60" s="18">
        <f>SUMIFS(Fluxo!$N:$N,Fluxo!$S:$S,"&gt;"&amp;W$5,Fluxo!$S:$S,"&lt;="&amp;X$5,Fluxo!$D:$D,$D60)</f>
        <v>0</v>
      </c>
      <c r="Y60" s="18">
        <f>SUMIFS(Fluxo!$N:$N,Fluxo!$S:$S,"&gt;"&amp;X$5,Fluxo!$S:$S,"&lt;="&amp;Y$5,Fluxo!$D:$D,$D60)</f>
        <v>0</v>
      </c>
      <c r="Z60" s="18">
        <f>SUMIFS(Fluxo!$N:$N,Fluxo!$S:$S,"&gt;"&amp;Y$5,Fluxo!$S:$S,"&lt;="&amp;Z$5,Fluxo!$D:$D,$D60)</f>
        <v>0</v>
      </c>
      <c r="AA60" s="18">
        <f>SUMIFS(Fluxo!$N:$N,Fluxo!$S:$S,"&gt;"&amp;Z$5,Fluxo!$S:$S,"&lt;="&amp;AA$5,Fluxo!$D:$D,$D60)</f>
        <v>0</v>
      </c>
      <c r="AB60" s="18">
        <f>SUMIFS(Fluxo!$N:$N,Fluxo!$S:$S,"&gt;"&amp;AA$5,Fluxo!$S:$S,"&lt;="&amp;AB$5,Fluxo!$D:$D,$D60)</f>
        <v>0</v>
      </c>
      <c r="AC60" s="18">
        <f>SUMIFS(Fluxo!$N:$N,Fluxo!$S:$S,"&gt;"&amp;AB$5,Fluxo!$S:$S,"&lt;="&amp;AC$5,Fluxo!$D:$D,$D60)</f>
        <v>0</v>
      </c>
      <c r="AD60" s="18">
        <f>SUMIFS(Fluxo!$N:$N,Fluxo!$S:$S,"&gt;"&amp;AC$5,Fluxo!$S:$S,"&lt;="&amp;AD$5,Fluxo!$D:$D,$D60)</f>
        <v>0</v>
      </c>
      <c r="AE60" s="18">
        <f>SUMIFS(Fluxo!$N:$N,Fluxo!$S:$S,"&gt;"&amp;AD$5,Fluxo!$S:$S,"&lt;="&amp;AE$5,Fluxo!$D:$D,$D60)</f>
        <v>0</v>
      </c>
      <c r="AF60" s="18">
        <f>SUMIFS(Fluxo!$N:$N,Fluxo!$S:$S,"&gt;"&amp;AE$5,Fluxo!$S:$S,"&lt;="&amp;AF$5,Fluxo!$D:$D,$D60)</f>
        <v>0</v>
      </c>
      <c r="AG60" s="18">
        <f>SUMIFS(Fluxo!$N:$N,Fluxo!$S:$S,"&gt;"&amp;AF$5,Fluxo!$S:$S,"&lt;="&amp;AG$5,Fluxo!$D:$D,$D60)</f>
        <v>0</v>
      </c>
      <c r="AH60" s="18">
        <f>SUMIFS(Fluxo!$N:$N,Fluxo!$S:$S,"&gt;"&amp;AG$5,Fluxo!$S:$S,"&lt;="&amp;AH$5,Fluxo!$D:$D,$D60)</f>
        <v>0</v>
      </c>
      <c r="AI60" s="18">
        <f>SUMIFS(Fluxo!$N:$N,Fluxo!$S:$S,"&gt;"&amp;AH$5,Fluxo!$S:$S,"&lt;="&amp;AI$5,Fluxo!$D:$D,$D60)</f>
        <v>0</v>
      </c>
      <c r="AJ60" s="18">
        <f>SUMIFS(Fluxo!$N:$N,Fluxo!$S:$S,"&gt;"&amp;AI$5,Fluxo!$S:$S,"&lt;="&amp;AJ$5,Fluxo!$D:$D,$D60)</f>
        <v>0</v>
      </c>
      <c r="AK60" s="18">
        <f>SUMIFS(Fluxo!$N:$N,Fluxo!$S:$S,"&gt;"&amp;AJ$5,Fluxo!$S:$S,"&lt;="&amp;AK$5,Fluxo!$D:$D,$D60)</f>
        <v>0</v>
      </c>
      <c r="AL60" s="18">
        <f>SUMIFS(Fluxo!$N:$N,Fluxo!$S:$S,"&gt;"&amp;AK$5,Fluxo!$S:$S,"&lt;="&amp;AL$5,Fluxo!$D:$D,$D60)</f>
        <v>0</v>
      </c>
      <c r="AM60" s="18">
        <f>SUMIFS(Fluxo!$N:$N,Fluxo!$S:$S,"&gt;"&amp;AL$5,Fluxo!$S:$S,"&lt;="&amp;AM$5,Fluxo!$D:$D,$D60)</f>
        <v>0</v>
      </c>
      <c r="AN60" s="18">
        <f>SUMIFS(Fluxo!$N:$N,Fluxo!$S:$S,"&gt;"&amp;AM$5,Fluxo!$S:$S,"&lt;="&amp;AN$5,Fluxo!$D:$D,$D60)</f>
        <v>0</v>
      </c>
      <c r="AO60" s="18">
        <f>SUMIFS(Fluxo!$N:$N,Fluxo!$S:$S,"&gt;"&amp;AN$5,Fluxo!$S:$S,"&lt;="&amp;AO$5,Fluxo!$D:$D,$D60)</f>
        <v>0</v>
      </c>
      <c r="AP60" s="18">
        <f>SUMIFS(Fluxo!$N:$N,Fluxo!$S:$S,"&gt;"&amp;AO$5,Fluxo!$S:$S,"&lt;="&amp;AP$5,Fluxo!$D:$D,$D60)</f>
        <v>0</v>
      </c>
      <c r="AQ60" s="18">
        <f>SUMIFS(Fluxo!$N:$N,Fluxo!$S:$S,"&gt;"&amp;AP$5,Fluxo!$S:$S,"&lt;="&amp;AQ$5,Fluxo!$D:$D,$D60)</f>
        <v>0</v>
      </c>
      <c r="AR60" s="18">
        <f>SUMIFS(Fluxo!$N:$N,Fluxo!$S:$S,"&gt;"&amp;AQ$5,Fluxo!$S:$S,"&lt;="&amp;AR$5,Fluxo!$D:$D,$D60)</f>
        <v>0</v>
      </c>
      <c r="AS60" s="18">
        <f>SUMIFS(Fluxo!$N:$N,Fluxo!$S:$S,"&gt;"&amp;AR$5,Fluxo!$S:$S,"&lt;="&amp;AS$5,Fluxo!$D:$D,$D60)</f>
        <v>0</v>
      </c>
      <c r="AT60" s="18">
        <f>SUMIFS(Fluxo!$N:$N,Fluxo!$S:$S,"&gt;"&amp;AS$5,Fluxo!$S:$S,"&lt;="&amp;AT$5,Fluxo!$D:$D,$D60)</f>
        <v>0</v>
      </c>
      <c r="AU60" s="18">
        <f>SUMIFS(Fluxo!$N:$N,Fluxo!$S:$S,"&gt;"&amp;AT$5,Fluxo!$S:$S,"&lt;="&amp;AU$5,Fluxo!$D:$D,$D60)</f>
        <v>0</v>
      </c>
      <c r="AV60" s="18">
        <f>SUMIFS(Fluxo!$N:$N,Fluxo!$S:$S,"&gt;"&amp;AU$5,Fluxo!$S:$S,"&lt;="&amp;AV$5,Fluxo!$D:$D,$D60)</f>
        <v>0</v>
      </c>
      <c r="AW60" s="18">
        <f>SUMIFS(Fluxo!$N:$N,Fluxo!$S:$S,"&gt;"&amp;AV$5,Fluxo!$S:$S,"&lt;="&amp;AW$5,Fluxo!$D:$D,$D60)</f>
        <v>0</v>
      </c>
      <c r="AX60" s="18">
        <f>SUMIFS(Fluxo!$N:$N,Fluxo!$S:$S,"&gt;"&amp;AW$5,Fluxo!$S:$S,"&lt;="&amp;AX$5,Fluxo!$D:$D,$D60)</f>
        <v>0</v>
      </c>
      <c r="AY60" s="18">
        <f>SUMIFS(Fluxo!$N:$N,Fluxo!$S:$S,"&gt;"&amp;AX$5,Fluxo!$S:$S,"&lt;="&amp;AY$5,Fluxo!$D:$D,$D60)</f>
        <v>0</v>
      </c>
      <c r="AZ60" s="18">
        <f>SUMIFS(Fluxo!$N:$N,Fluxo!$S:$S,"&gt;"&amp;AY$5,Fluxo!$S:$S,"&lt;="&amp;AZ$5,Fluxo!$D:$D,$D60)</f>
        <v>0</v>
      </c>
      <c r="BA60" s="18">
        <f>SUMIFS(Fluxo!$N:$N,Fluxo!$S:$S,"&gt;"&amp;AZ$5,Fluxo!$S:$S,"&lt;="&amp;BA$5,Fluxo!$D:$D,$D60)</f>
        <v>0</v>
      </c>
      <c r="BB60" s="18">
        <f>SUMIFS(Fluxo!$N:$N,Fluxo!$S:$S,"&gt;"&amp;BA$5,Fluxo!$S:$S,"&lt;="&amp;BB$5,Fluxo!$D:$D,$D60)</f>
        <v>0</v>
      </c>
      <c r="BC60" s="18">
        <f>SUMIFS(Fluxo!$N:$N,Fluxo!$S:$S,"&gt;"&amp;BB$5,Fluxo!$S:$S,"&lt;="&amp;BC$5,Fluxo!$D:$D,$D60)</f>
        <v>0</v>
      </c>
      <c r="BD60" s="18">
        <f>SUMIFS(Fluxo!$N:$N,Fluxo!$S:$S,"&gt;"&amp;BC$5,Fluxo!$S:$S,"&lt;="&amp;BD$5,Fluxo!$D:$D,$D60)</f>
        <v>0</v>
      </c>
      <c r="BE60" s="18">
        <f>SUMIFS(Fluxo!$N:$N,Fluxo!$S:$S,"&gt;"&amp;BD$5,Fluxo!$S:$S,"&lt;="&amp;BE$5,Fluxo!$D:$D,$D60)</f>
        <v>0</v>
      </c>
      <c r="BF60" s="18">
        <f>SUMIFS(Fluxo!$N:$N,Fluxo!$S:$S,"&gt;"&amp;BE$5,Fluxo!$S:$S,"&lt;="&amp;BF$5,Fluxo!$D:$D,$D60)</f>
        <v>0</v>
      </c>
      <c r="BG60" s="18">
        <f>SUMIFS(Fluxo!$N:$N,Fluxo!$S:$S,"&gt;"&amp;BF$5,Fluxo!$S:$S,"&lt;="&amp;BG$5,Fluxo!$D:$D,$D60)</f>
        <v>0</v>
      </c>
      <c r="BH60" s="18">
        <f>SUMIFS(Fluxo!$N:$N,Fluxo!$S:$S,"&gt;"&amp;BG$5,Fluxo!$S:$S,"&lt;="&amp;BH$5,Fluxo!$D:$D,$D60)</f>
        <v>0</v>
      </c>
      <c r="BI60" s="18">
        <f>SUMIFS(Fluxo!$N:$N,Fluxo!$S:$S,"&gt;"&amp;BH$5,Fluxo!$S:$S,"&lt;="&amp;BI$5,Fluxo!$D:$D,$D60)</f>
        <v>0</v>
      </c>
      <c r="BJ60" s="18">
        <f>SUMIFS(Fluxo!$N:$N,Fluxo!$S:$S,"&gt;"&amp;BI$5,Fluxo!$S:$S,"&lt;="&amp;BJ$5,Fluxo!$D:$D,$D60)</f>
        <v>0</v>
      </c>
      <c r="BK60" s="18">
        <f>SUMIFS(Fluxo!$N:$N,Fluxo!$S:$S,"&gt;"&amp;BJ$5,Fluxo!$S:$S,"&lt;="&amp;BK$5,Fluxo!$D:$D,$D60)</f>
        <v>0</v>
      </c>
      <c r="BL60" s="18">
        <f>SUMIFS(Fluxo!$N:$N,Fluxo!$S:$S,"&gt;"&amp;BK$5,Fluxo!$S:$S,"&lt;="&amp;BL$5,Fluxo!$D:$D,$D60)</f>
        <v>0</v>
      </c>
      <c r="BM60" s="18">
        <f>SUMIFS(Fluxo!$N:$N,Fluxo!$S:$S,"&gt;"&amp;BL$5,Fluxo!$S:$S,"&lt;="&amp;BM$5,Fluxo!$D:$D,$D60)</f>
        <v>0</v>
      </c>
      <c r="BN60" s="18">
        <f>SUMIFS(Fluxo!$N:$N,Fluxo!$S:$S,"&gt;"&amp;BM$5,Fluxo!$S:$S,"&lt;="&amp;BN$5,Fluxo!$D:$D,$D60)</f>
        <v>0</v>
      </c>
      <c r="BO60" s="18">
        <f>SUMIFS(Fluxo!$N:$N,Fluxo!$S:$S,"&gt;"&amp;BN$5,Fluxo!$S:$S,"&lt;="&amp;BO$5,Fluxo!$D:$D,$D60)</f>
        <v>0</v>
      </c>
      <c r="BP60" s="18">
        <f>SUMIFS(Fluxo!$N:$N,Fluxo!$S:$S,"&gt;"&amp;BO$5,Fluxo!$S:$S,"&lt;="&amp;BP$5,Fluxo!$D:$D,$D60)</f>
        <v>0</v>
      </c>
      <c r="BQ60" s="18">
        <f>SUMIFS(Fluxo!$N:$N,Fluxo!$S:$S,"&gt;"&amp;BP$5,Fluxo!$S:$S,"&lt;="&amp;BQ$5,Fluxo!$D:$D,$D60)</f>
        <v>0</v>
      </c>
      <c r="BR60" s="18">
        <f>SUMIFS(Fluxo!$N:$N,Fluxo!$S:$S,"&gt;"&amp;BQ$5,Fluxo!$S:$S,"&lt;="&amp;BR$5,Fluxo!$D:$D,$D60)</f>
        <v>0</v>
      </c>
      <c r="BS60" s="18">
        <f>SUMIFS(Fluxo!$N:$N,Fluxo!$S:$S,"&gt;"&amp;BR$5,Fluxo!$S:$S,"&lt;="&amp;BS$5,Fluxo!$D:$D,$D60)</f>
        <v>0</v>
      </c>
      <c r="BT60" s="18">
        <f>SUMIFS(Fluxo!$N:$N,Fluxo!$S:$S,"&gt;"&amp;BS$5,Fluxo!$S:$S,"&lt;="&amp;BT$5,Fluxo!$D:$D,$D60)</f>
        <v>0</v>
      </c>
      <c r="BU60" s="18">
        <f>SUMIFS(Fluxo!$N:$N,Fluxo!$S:$S,"&gt;"&amp;BT$5,Fluxo!$S:$S,"&lt;="&amp;BU$5,Fluxo!$D:$D,$D60)</f>
        <v>0</v>
      </c>
      <c r="BV60" s="18">
        <f>SUMIFS(Fluxo!$N:$N,Fluxo!$S:$S,"&gt;"&amp;BU$5,Fluxo!$S:$S,"&lt;="&amp;BV$5,Fluxo!$D:$D,$D60)</f>
        <v>0</v>
      </c>
      <c r="BW60" s="18">
        <f>SUMIFS(Fluxo!$N:$N,Fluxo!$S:$S,"&gt;"&amp;BV$5,Fluxo!$S:$S,"&lt;="&amp;BW$5,Fluxo!$D:$D,$D60)</f>
        <v>0</v>
      </c>
      <c r="BX60" s="18">
        <f>SUMIFS(Fluxo!$N:$N,Fluxo!$S:$S,"&gt;"&amp;BW$5,Fluxo!$S:$S,"&lt;="&amp;BX$5,Fluxo!$D:$D,$D60)</f>
        <v>0</v>
      </c>
      <c r="BY60" s="18">
        <f>SUMIFS(Fluxo!$N:$N,Fluxo!$S:$S,"&gt;"&amp;BX$5,Fluxo!$S:$S,"&lt;="&amp;BY$5,Fluxo!$D:$D,$D60)</f>
        <v>0</v>
      </c>
      <c r="BZ60" s="18">
        <f>SUMIFS(Fluxo!$N:$N,Fluxo!$S:$S,"&gt;"&amp;BY$5,Fluxo!$S:$S,"&lt;="&amp;BZ$5,Fluxo!$D:$D,$D60)</f>
        <v>0</v>
      </c>
      <c r="CA60" s="18">
        <f>SUMIFS(Fluxo!$N:$N,Fluxo!$S:$S,"&gt;"&amp;BZ$5,Fluxo!$S:$S,"&lt;="&amp;CA$5,Fluxo!$D:$D,$D60)</f>
        <v>0</v>
      </c>
      <c r="CB60" s="18">
        <f>SUMIFS(Fluxo!$N:$N,Fluxo!$S:$S,"&gt;"&amp;CA$5,Fluxo!$S:$S,"&lt;="&amp;CB$5,Fluxo!$D:$D,$D60)</f>
        <v>0</v>
      </c>
      <c r="CC60" s="18">
        <f>SUMIFS(Fluxo!$N:$N,Fluxo!$S:$S,"&gt;"&amp;CB$5,Fluxo!$S:$S,"&lt;="&amp;CC$5,Fluxo!$D:$D,$D60)</f>
        <v>0</v>
      </c>
      <c r="CD60" s="18">
        <f>SUMIFS(Fluxo!$N:$N,Fluxo!$S:$S,"&gt;"&amp;CC$5,Fluxo!$S:$S,"&lt;="&amp;CD$5,Fluxo!$D:$D,$D60)</f>
        <v>0</v>
      </c>
      <c r="CE60" s="18">
        <f>SUMIFS(Fluxo!$N:$N,Fluxo!$S:$S,"&gt;"&amp;CD$5,Fluxo!$S:$S,"&lt;="&amp;CE$5,Fluxo!$D:$D,$D60)</f>
        <v>0</v>
      </c>
      <c r="CF60" s="18">
        <f>SUMIFS(Fluxo!$N:$N,Fluxo!$S:$S,"&gt;"&amp;CE$5,Fluxo!$S:$S,"&lt;="&amp;CF$5,Fluxo!$D:$D,$D60)</f>
        <v>0</v>
      </c>
      <c r="CG60" s="18">
        <f>SUMIFS(Fluxo!$N:$N,Fluxo!$S:$S,"&gt;"&amp;CF$5,Fluxo!$S:$S,"&lt;="&amp;CG$5,Fluxo!$D:$D,$D60)</f>
        <v>0</v>
      </c>
      <c r="CH60" s="18">
        <f>SUMIFS(Fluxo!$N:$N,Fluxo!$S:$S,"&gt;"&amp;CG$5,Fluxo!$S:$S,"&lt;="&amp;CH$5,Fluxo!$D:$D,$D60)</f>
        <v>0</v>
      </c>
      <c r="CI60" s="18">
        <f>SUMIFS(Fluxo!$N:$N,Fluxo!$S:$S,"&gt;"&amp;CH$5,Fluxo!$S:$S,"&lt;="&amp;CI$5,Fluxo!$D:$D,$D60)</f>
        <v>0</v>
      </c>
      <c r="CJ60" s="18">
        <f>SUMIFS(Fluxo!$N:$N,Fluxo!$S:$S,"&gt;"&amp;CI$5,Fluxo!$S:$S,"&lt;="&amp;CJ$5,Fluxo!$D:$D,$D60)</f>
        <v>0</v>
      </c>
      <c r="CK60" s="18">
        <f>SUMIFS(Fluxo!$N:$N,Fluxo!$S:$S,"&gt;"&amp;CJ$5,Fluxo!$S:$S,"&lt;="&amp;CK$5,Fluxo!$D:$D,$D60)</f>
        <v>0</v>
      </c>
      <c r="CL60" s="18">
        <f>SUMIFS(Fluxo!$N:$N,Fluxo!$S:$S,"&gt;"&amp;CK$5,Fluxo!$S:$S,"&lt;="&amp;CL$5,Fluxo!$D:$D,$D60)</f>
        <v>0</v>
      </c>
      <c r="CM60" s="18">
        <f>SUMIFS(Fluxo!$N:$N,Fluxo!$S:$S,"&gt;"&amp;CL$5,Fluxo!$S:$S,"&lt;="&amp;CM$5,Fluxo!$D:$D,$D60)</f>
        <v>0</v>
      </c>
      <c r="CN60" s="18">
        <f>SUMIFS(Fluxo!$N:$N,Fluxo!$S:$S,"&gt;"&amp;CM$5,Fluxo!$S:$S,"&lt;="&amp;CN$5,Fluxo!$D:$D,$D60)</f>
        <v>0</v>
      </c>
      <c r="CO60" s="18">
        <f>SUMIFS(Fluxo!$N:$N,Fluxo!$S:$S,"&gt;"&amp;CN$5,Fluxo!$S:$S,"&lt;="&amp;CO$5,Fluxo!$D:$D,$D60)</f>
        <v>0</v>
      </c>
      <c r="CP60" s="18">
        <f>SUMIFS(Fluxo!$N:$N,Fluxo!$S:$S,"&gt;"&amp;CO$5,Fluxo!$S:$S,"&lt;="&amp;CP$5,Fluxo!$D:$D,$D60)</f>
        <v>0</v>
      </c>
      <c r="CQ60" s="18">
        <f>SUMIFS(Fluxo!$N:$N,Fluxo!$S:$S,"&gt;"&amp;CP$5,Fluxo!$S:$S,"&lt;="&amp;CQ$5,Fluxo!$D:$D,$D60)</f>
        <v>0</v>
      </c>
      <c r="CR60" s="18">
        <f>SUMIFS(Fluxo!$N:$N,Fluxo!$S:$S,"&gt;"&amp;CQ$5,Fluxo!$S:$S,"&lt;="&amp;CR$5,Fluxo!$D:$D,$D60)</f>
        <v>0</v>
      </c>
      <c r="CS60" s="18">
        <f>SUMIFS(Fluxo!$N:$N,Fluxo!$S:$S,"&gt;"&amp;CR$5,Fluxo!$S:$S,"&lt;="&amp;CS$5,Fluxo!$D:$D,$D60)</f>
        <v>0</v>
      </c>
      <c r="CT60" s="18">
        <f>SUMIFS(Fluxo!$N:$N,Fluxo!$S:$S,"&gt;"&amp;CS$5,Fluxo!$S:$S,"&lt;="&amp;CT$5,Fluxo!$D:$D,$D60)</f>
        <v>0</v>
      </c>
      <c r="CU60" s="18">
        <f>SUMIFS(Fluxo!$N:$N,Fluxo!$S:$S,"&gt;"&amp;CT$5,Fluxo!$S:$S,"&lt;="&amp;CU$5,Fluxo!$D:$D,$D60)</f>
        <v>0</v>
      </c>
      <c r="CV60" s="18">
        <f>SUMIFS(Fluxo!$N:$N,Fluxo!$S:$S,"&gt;"&amp;CU$5,Fluxo!$S:$S,"&lt;="&amp;CV$5,Fluxo!$D:$D,$D60)</f>
        <v>0</v>
      </c>
      <c r="CW60" s="18">
        <f>SUMIFS(Fluxo!$N:$N,Fluxo!$S:$S,"&gt;"&amp;CV$5,Fluxo!$S:$S,"&lt;="&amp;CW$5,Fluxo!$D:$D,$D60)</f>
        <v>0</v>
      </c>
      <c r="CX60" s="18">
        <f>SUMIFS(Fluxo!$N:$N,Fluxo!$S:$S,"&gt;"&amp;CW$5,Fluxo!$S:$S,"&lt;="&amp;CX$5,Fluxo!$D:$D,$D60)</f>
        <v>0</v>
      </c>
      <c r="CY60" s="18">
        <f>SUMIFS(Fluxo!$N:$N,Fluxo!$S:$S,"&gt;"&amp;CX$5,Fluxo!$S:$S,"&lt;="&amp;CY$5,Fluxo!$D:$D,$D60)</f>
        <v>0</v>
      </c>
      <c r="CZ60" s="18">
        <f>SUMIFS(Fluxo!$N:$N,Fluxo!$S:$S,"&gt;"&amp;CY$5,Fluxo!$S:$S,"&lt;="&amp;CZ$5,Fluxo!$D:$D,$D60)</f>
        <v>0</v>
      </c>
      <c r="DA60" s="18">
        <f>SUMIFS(Fluxo!$N:$N,Fluxo!$S:$S,"&gt;"&amp;CZ$5,Fluxo!$S:$S,"&lt;="&amp;DA$5,Fluxo!$D:$D,$D60)</f>
        <v>0</v>
      </c>
      <c r="DB60" s="18">
        <f>SUMIFS(Fluxo!$N:$N,Fluxo!$S:$S,"&gt;"&amp;DA$5,Fluxo!$S:$S,"&lt;="&amp;DB$5,Fluxo!$D:$D,$D60)</f>
        <v>0</v>
      </c>
      <c r="DC60" s="18">
        <f>SUMIFS(Fluxo!$N:$N,Fluxo!$S:$S,"&gt;"&amp;DB$5,Fluxo!$S:$S,"&lt;="&amp;DC$5,Fluxo!$D:$D,$D60)</f>
        <v>0</v>
      </c>
      <c r="DD60" s="18">
        <f>SUMIFS(Fluxo!$N:$N,Fluxo!$S:$S,"&gt;"&amp;DC$5,Fluxo!$S:$S,"&lt;="&amp;DD$5,Fluxo!$D:$D,$D60)</f>
        <v>0</v>
      </c>
      <c r="DE60" s="18">
        <f>SUMIFS(Fluxo!$N:$N,Fluxo!$S:$S,"&gt;"&amp;DD$5,Fluxo!$S:$S,"&lt;="&amp;DE$5,Fluxo!$D:$D,$D60)</f>
        <v>0</v>
      </c>
      <c r="DF60" s="18">
        <f>SUMIFS(Fluxo!$N:$N,Fluxo!$S:$S,"&gt;"&amp;DE$5,Fluxo!$S:$S,"&lt;="&amp;DF$5,Fluxo!$D:$D,$D60)</f>
        <v>0</v>
      </c>
      <c r="DG60" s="18">
        <f>SUMIFS(Fluxo!$N:$N,Fluxo!$S:$S,"&gt;"&amp;DF$5,Fluxo!$S:$S,"&lt;="&amp;DG$5,Fluxo!$D:$D,$D60)</f>
        <v>0</v>
      </c>
      <c r="DH60" s="18">
        <f>SUMIFS(Fluxo!$N:$N,Fluxo!$S:$S,"&gt;"&amp;DG$5,Fluxo!$S:$S,"&lt;="&amp;DH$5,Fluxo!$D:$D,$D60)</f>
        <v>0</v>
      </c>
      <c r="DI60" s="18">
        <f>SUMIFS(Fluxo!$N:$N,Fluxo!$S:$S,"&gt;"&amp;DH$5,Fluxo!$S:$S,"&lt;="&amp;DI$5,Fluxo!$D:$D,$D60)</f>
        <v>0</v>
      </c>
      <c r="DJ60" s="18">
        <f>SUMIFS(Fluxo!$N:$N,Fluxo!$S:$S,"&gt;"&amp;DI$5,Fluxo!$S:$S,"&lt;="&amp;DJ$5,Fluxo!$D:$D,$D60)</f>
        <v>0</v>
      </c>
      <c r="DK60" s="18">
        <f>SUMIFS(Fluxo!$N:$N,Fluxo!$S:$S,"&gt;"&amp;DJ$5,Fluxo!$S:$S,"&lt;="&amp;DK$5,Fluxo!$D:$D,$D60)</f>
        <v>0</v>
      </c>
      <c r="DL60" s="18">
        <f>SUMIFS(Fluxo!$N:$N,Fluxo!$S:$S,"&gt;"&amp;DK$5,Fluxo!$S:$S,"&lt;="&amp;DL$5,Fluxo!$D:$D,$D60)</f>
        <v>0</v>
      </c>
      <c r="DM60" s="18">
        <f>SUMIFS(Fluxo!$N:$N,Fluxo!$S:$S,"&gt;"&amp;DL$5,Fluxo!$S:$S,"&lt;="&amp;DM$5,Fluxo!$D:$D,$D60)</f>
        <v>0</v>
      </c>
      <c r="DN60" s="18">
        <f>SUMIFS(Fluxo!$N:$N,Fluxo!$S:$S,"&gt;"&amp;DM$5,Fluxo!$S:$S,"&lt;="&amp;DN$5,Fluxo!$D:$D,$D60)</f>
        <v>0</v>
      </c>
      <c r="DO60" s="18">
        <f>SUMIFS(Fluxo!$N:$N,Fluxo!$S:$S,"&gt;"&amp;DN$5,Fluxo!$S:$S,"&lt;="&amp;DO$5,Fluxo!$D:$D,$D60)</f>
        <v>0</v>
      </c>
      <c r="DP60" s="18">
        <f>SUMIFS(Fluxo!$N:$N,Fluxo!$S:$S,"&gt;"&amp;DO$5,Fluxo!$S:$S,"&lt;="&amp;DP$5,Fluxo!$D:$D,$D60)</f>
        <v>0</v>
      </c>
      <c r="DQ60" s="18">
        <f>SUMIFS(Fluxo!$N:$N,Fluxo!$S:$S,"&gt;"&amp;DP$5,Fluxo!$S:$S,"&lt;="&amp;DQ$5,Fluxo!$D:$D,$D60)</f>
        <v>0</v>
      </c>
      <c r="DR60" s="18">
        <f>SUMIFS(Fluxo!$N:$N,Fluxo!$S:$S,"&gt;"&amp;DQ$5,Fluxo!$S:$S,"&lt;="&amp;DR$5,Fluxo!$D:$D,$D60)</f>
        <v>0</v>
      </c>
      <c r="DS60" s="18">
        <f>SUMIFS(Fluxo!$N:$N,Fluxo!$S:$S,"&gt;"&amp;DR$5,Fluxo!$S:$S,"&lt;="&amp;DS$5,Fluxo!$D:$D,$D60)</f>
        <v>0</v>
      </c>
      <c r="DT60" s="18">
        <f>SUMIFS(Fluxo!$N:$N,Fluxo!$S:$S,"&gt;"&amp;DS$5,Fluxo!$S:$S,"&lt;="&amp;DT$5,Fluxo!$D:$D,$D60)</f>
        <v>0</v>
      </c>
      <c r="DU60" s="18">
        <f>SUMIFS(Fluxo!$N:$N,Fluxo!$S:$S,"&gt;"&amp;DT$5,Fluxo!$S:$S,"&lt;="&amp;DU$5,Fluxo!$D:$D,$D60)</f>
        <v>0</v>
      </c>
      <c r="DV60" s="18">
        <f>SUMIFS(Fluxo!$N:$N,Fluxo!$S:$S,"&gt;"&amp;DU$5,Fluxo!$S:$S,"&lt;="&amp;DV$5,Fluxo!$D:$D,$D60)</f>
        <v>0</v>
      </c>
      <c r="DW60" s="18">
        <f>SUMIFS(Fluxo!$N:$N,Fluxo!$S:$S,"&gt;"&amp;DV$5,Fluxo!$S:$S,"&lt;="&amp;DW$5,Fluxo!$D:$D,$D60)</f>
        <v>0</v>
      </c>
      <c r="DX60" s="18">
        <f>SUMIFS(Fluxo!$N:$N,Fluxo!$S:$S,"&gt;"&amp;DW$5,Fluxo!$S:$S,"&lt;="&amp;DX$5,Fluxo!$D:$D,$D60)</f>
        <v>0</v>
      </c>
      <c r="DY60" s="18">
        <f>SUMIFS(Fluxo!$N:$N,Fluxo!$S:$S,"&gt;"&amp;DX$5,Fluxo!$S:$S,"&lt;="&amp;DY$5,Fluxo!$D:$D,$D60)</f>
        <v>0</v>
      </c>
      <c r="DZ60" s="18">
        <f>SUMIFS(Fluxo!$N:$N,Fluxo!$S:$S,"&gt;"&amp;DY$5,Fluxo!$S:$S,"&lt;="&amp;DZ$5,Fluxo!$D:$D,$D60)</f>
        <v>0</v>
      </c>
      <c r="EA60" s="18">
        <f>SUMIFS(Fluxo!$N:$N,Fluxo!$S:$S,"&gt;"&amp;DZ$5,Fluxo!$S:$S,"&lt;="&amp;EA$5,Fluxo!$D:$D,$D60)</f>
        <v>0</v>
      </c>
      <c r="EB60" s="18">
        <f>SUMIFS(Fluxo!$N:$N,Fluxo!$S:$S,"&gt;"&amp;EA$5,Fluxo!$S:$S,"&lt;="&amp;EB$5,Fluxo!$D:$D,$D60)</f>
        <v>0</v>
      </c>
      <c r="EC60" s="18">
        <f>SUMIFS(Fluxo!$N:$N,Fluxo!$S:$S,"&gt;"&amp;EB$5,Fluxo!$S:$S,"&lt;="&amp;EC$5,Fluxo!$D:$D,$D60)</f>
        <v>0</v>
      </c>
      <c r="ED60" s="18">
        <f>SUMIFS(Fluxo!$N:$N,Fluxo!$S:$S,"&gt;"&amp;EC$5,Fluxo!$S:$S,"&lt;="&amp;ED$5,Fluxo!$D:$D,$D60)</f>
        <v>0</v>
      </c>
      <c r="EE60" s="18">
        <f>SUMIFS(Fluxo!$N:$N,Fluxo!$S:$S,"&gt;"&amp;ED$5,Fluxo!$S:$S,"&lt;="&amp;EE$5,Fluxo!$D:$D,$D60)</f>
        <v>0</v>
      </c>
      <c r="EF60" s="18">
        <f>SUMIFS(Fluxo!$N:$N,Fluxo!$S:$S,"&gt;"&amp;EE$5,Fluxo!$S:$S,"&lt;="&amp;EF$5,Fluxo!$D:$D,$D60)</f>
        <v>0</v>
      </c>
      <c r="EG60" s="18">
        <f>SUMIFS(Fluxo!$N:$N,Fluxo!$S:$S,"&gt;"&amp;EF$5,Fluxo!$S:$S,"&lt;="&amp;EG$5,Fluxo!$D:$D,$D60)</f>
        <v>0</v>
      </c>
      <c r="EH60" s="18">
        <f>SUMIFS(Fluxo!$N:$N,Fluxo!$S:$S,"&gt;"&amp;EG$5,Fluxo!$S:$S,"&lt;="&amp;EH$5,Fluxo!$D:$D,$D60)</f>
        <v>0</v>
      </c>
      <c r="EI60" s="18">
        <f>SUMIFS(Fluxo!$N:$N,Fluxo!$S:$S,"&gt;"&amp;EH$5,Fluxo!$S:$S,"&lt;="&amp;EI$5,Fluxo!$D:$D,$D60)</f>
        <v>0</v>
      </c>
      <c r="EJ60" s="18">
        <f>SUMIFS(Fluxo!$N:$N,Fluxo!$S:$S,"&gt;"&amp;EI$5,Fluxo!$S:$S,"&lt;="&amp;EJ$5,Fluxo!$D:$D,$D60)</f>
        <v>0</v>
      </c>
      <c r="EK60" s="18">
        <f>SUMIFS(Fluxo!$N:$N,Fluxo!$S:$S,"&gt;"&amp;EJ$5,Fluxo!$S:$S,"&lt;="&amp;EK$5,Fluxo!$D:$D,$D60)</f>
        <v>0</v>
      </c>
      <c r="EL60" s="18">
        <f>SUMIFS(Fluxo!$N:$N,Fluxo!$S:$S,"&gt;"&amp;EK$5,Fluxo!$S:$S,"&lt;="&amp;EL$5,Fluxo!$D:$D,$D60)</f>
        <v>0</v>
      </c>
      <c r="EM60" s="18">
        <f>SUMIFS(Fluxo!$N:$N,Fluxo!$S:$S,"&gt;"&amp;EL$5,Fluxo!$S:$S,"&lt;="&amp;EM$5,Fluxo!$D:$D,$D60)</f>
        <v>0</v>
      </c>
      <c r="EN60" s="18">
        <f>SUMIFS(Fluxo!$N:$N,Fluxo!$S:$S,"&gt;"&amp;EM$5,Fluxo!$S:$S,"&lt;="&amp;EN$5,Fluxo!$D:$D,$D60)</f>
        <v>0</v>
      </c>
      <c r="EO60" s="18">
        <f>SUMIFS(Fluxo!$N:$N,Fluxo!$S:$S,"&gt;"&amp;EN$5,Fluxo!$S:$S,"&lt;="&amp;EO$5,Fluxo!$D:$D,$D60)</f>
        <v>0</v>
      </c>
      <c r="EP60" s="18">
        <f>SUMIFS(Fluxo!$N:$N,Fluxo!$S:$S,"&gt;"&amp;EO$5,Fluxo!$S:$S,"&lt;="&amp;EP$5,Fluxo!$D:$D,$D60)</f>
        <v>0</v>
      </c>
      <c r="EQ60" s="18">
        <f>SUMIFS(Fluxo!$N:$N,Fluxo!$S:$S,"&gt;"&amp;EP$5,Fluxo!$S:$S,"&lt;="&amp;EQ$5,Fluxo!$D:$D,$D60)</f>
        <v>0</v>
      </c>
      <c r="ER60" s="18">
        <f>SUMIFS(Fluxo!$N:$N,Fluxo!$S:$S,"&gt;"&amp;EQ$5,Fluxo!$S:$S,"&lt;="&amp;ER$5,Fluxo!$D:$D,$D60)</f>
        <v>0</v>
      </c>
      <c r="ES60" s="18">
        <f>SUMIFS(Fluxo!$N:$N,Fluxo!$S:$S,"&gt;"&amp;ER$5,Fluxo!$S:$S,"&lt;="&amp;ES$5,Fluxo!$D:$D,$D60)</f>
        <v>0</v>
      </c>
      <c r="ET60" s="18">
        <f>SUMIFS(Fluxo!$N:$N,Fluxo!$S:$S,"&gt;"&amp;ES$5,Fluxo!$S:$S,"&lt;="&amp;ET$5,Fluxo!$D:$D,$D60)</f>
        <v>0</v>
      </c>
      <c r="EU60" s="18">
        <f>SUMIFS(Fluxo!$N:$N,Fluxo!$S:$S,"&gt;"&amp;ET$5,Fluxo!$S:$S,"&lt;="&amp;EU$5,Fluxo!$D:$D,$D60)</f>
        <v>0</v>
      </c>
      <c r="EV60" s="18">
        <f>SUMIFS(Fluxo!$N:$N,Fluxo!$S:$S,"&gt;"&amp;EU$5,Fluxo!$S:$S,"&lt;="&amp;EV$5,Fluxo!$D:$D,$D60)</f>
        <v>0</v>
      </c>
      <c r="EW60" s="18">
        <f>SUMIFS(Fluxo!$N:$N,Fluxo!$S:$S,"&gt;"&amp;EV$5,Fluxo!$S:$S,"&lt;="&amp;EW$5,Fluxo!$D:$D,$D60)</f>
        <v>0</v>
      </c>
      <c r="EX60" s="18">
        <f>SUMIFS(Fluxo!$N:$N,Fluxo!$S:$S,"&gt;"&amp;EW$5,Fluxo!$S:$S,"&lt;="&amp;EX$5,Fluxo!$D:$D,$D60)</f>
        <v>0</v>
      </c>
      <c r="EY60" s="18">
        <f>SUMIFS(Fluxo!$N:$N,Fluxo!$S:$S,"&gt;"&amp;EX$5,Fluxo!$S:$S,"&lt;="&amp;EY$5,Fluxo!$D:$D,$D60)</f>
        <v>0</v>
      </c>
      <c r="EZ60" s="18">
        <f>SUMIFS(Fluxo!$N:$N,Fluxo!$S:$S,"&gt;"&amp;EY$5,Fluxo!$S:$S,"&lt;="&amp;EZ$5,Fluxo!$D:$D,$D60)</f>
        <v>0</v>
      </c>
      <c r="FA60" s="18">
        <f>SUMIFS(Fluxo!$N:$N,Fluxo!$S:$S,"&gt;"&amp;EZ$5,Fluxo!$S:$S,"&lt;="&amp;FA$5,Fluxo!$D:$D,$D60)</f>
        <v>0</v>
      </c>
      <c r="FB60" s="18">
        <f>SUMIFS(Fluxo!$N:$N,Fluxo!$S:$S,"&gt;"&amp;FA$5,Fluxo!$S:$S,"&lt;="&amp;FB$5,Fluxo!$D:$D,$D60)</f>
        <v>0</v>
      </c>
      <c r="FC60" s="18">
        <f>SUMIFS(Fluxo!$N:$N,Fluxo!$S:$S,"&gt;"&amp;FB$5,Fluxo!$S:$S,"&lt;="&amp;FC$5,Fluxo!$D:$D,$D60)</f>
        <v>0</v>
      </c>
      <c r="FD60" s="18">
        <f>SUMIFS(Fluxo!$N:$N,Fluxo!$S:$S,"&gt;"&amp;FC$5,Fluxo!$S:$S,"&lt;="&amp;FD$5,Fluxo!$D:$D,$D60)</f>
        <v>0</v>
      </c>
      <c r="FE60" s="18">
        <f>SUMIFS(Fluxo!$N:$N,Fluxo!$S:$S,"&gt;"&amp;FD$5,Fluxo!$S:$S,"&lt;="&amp;FE$5,Fluxo!$D:$D,$D60)</f>
        <v>0</v>
      </c>
      <c r="FF60" s="18">
        <f>SUMIFS(Fluxo!$N:$N,Fluxo!$S:$S,"&gt;"&amp;FE$5,Fluxo!$S:$S,"&lt;="&amp;FF$5,Fluxo!$D:$D,$D60)</f>
        <v>0</v>
      </c>
      <c r="FG60" s="18">
        <f>SUMIFS(Fluxo!$N:$N,Fluxo!$S:$S,"&gt;"&amp;FF$5,Fluxo!$S:$S,"&lt;="&amp;FG$5,Fluxo!$D:$D,$D60)</f>
        <v>0</v>
      </c>
      <c r="FH60" s="18">
        <f>SUMIFS(Fluxo!$N:$N,Fluxo!$S:$S,"&gt;"&amp;FG$5,Fluxo!$S:$S,"&lt;="&amp;FH$5,Fluxo!$D:$D,$D60)</f>
        <v>0</v>
      </c>
      <c r="FI60" s="18">
        <f>SUMIFS(Fluxo!$N:$N,Fluxo!$S:$S,"&gt;"&amp;FH$5,Fluxo!$S:$S,"&lt;="&amp;FI$5,Fluxo!$D:$D,$D60)</f>
        <v>0</v>
      </c>
      <c r="FJ60" s="18">
        <f>SUMIFS(Fluxo!$N:$N,Fluxo!$S:$S,"&gt;"&amp;FI$5,Fluxo!$S:$S,"&lt;="&amp;FJ$5,Fluxo!$D:$D,$D60)</f>
        <v>0</v>
      </c>
      <c r="FK60" s="18">
        <f>SUMIFS(Fluxo!$N:$N,Fluxo!$S:$S,"&gt;"&amp;FJ$5,Fluxo!$S:$S,"&lt;="&amp;FK$5,Fluxo!$D:$D,$D60)</f>
        <v>0</v>
      </c>
      <c r="FL60" s="18">
        <f>SUMIFS(Fluxo!$N:$N,Fluxo!$S:$S,"&gt;"&amp;FK$5,Fluxo!$S:$S,"&lt;="&amp;FL$5,Fluxo!$D:$D,$D60)</f>
        <v>0</v>
      </c>
      <c r="FM60" s="18">
        <f>SUMIFS(Fluxo!$N:$N,Fluxo!$S:$S,"&gt;"&amp;FL$5,Fluxo!$S:$S,"&lt;="&amp;FM$5,Fluxo!$D:$D,$D60)</f>
        <v>0</v>
      </c>
      <c r="FN60" s="18">
        <f>SUMIFS(Fluxo!$N:$N,Fluxo!$S:$S,"&gt;"&amp;FM$5,Fluxo!$S:$S,"&lt;="&amp;FN$5,Fluxo!$D:$D,$D60)</f>
        <v>0</v>
      </c>
      <c r="FO60" s="18">
        <f>SUMIFS(Fluxo!$N:$N,Fluxo!$S:$S,"&gt;"&amp;FN$5,Fluxo!$S:$S,"&lt;="&amp;FO$5,Fluxo!$D:$D,$D60)</f>
        <v>0</v>
      </c>
      <c r="FP60" s="18">
        <f>SUMIFS(Fluxo!$N:$N,Fluxo!$S:$S,"&gt;"&amp;FO$5,Fluxo!$S:$S,"&lt;="&amp;FP$5,Fluxo!$D:$D,$D60)</f>
        <v>0</v>
      </c>
      <c r="FQ60" s="18">
        <f>SUMIFS(Fluxo!$N:$N,Fluxo!$S:$S,"&gt;"&amp;FP$5,Fluxo!$S:$S,"&lt;="&amp;FQ$5,Fluxo!$D:$D,$D60)</f>
        <v>0</v>
      </c>
      <c r="FR60" s="18">
        <f>SUMIFS(Fluxo!$N:$N,Fluxo!$S:$S,"&gt;"&amp;FQ$5,Fluxo!$S:$S,"&lt;="&amp;FR$5,Fluxo!$D:$D,$D60)</f>
        <v>0</v>
      </c>
      <c r="FS60" s="18">
        <f>SUMIFS(Fluxo!$N:$N,Fluxo!$S:$S,"&gt;"&amp;FR$5,Fluxo!$S:$S,"&lt;="&amp;FS$5,Fluxo!$D:$D,$D60)</f>
        <v>0</v>
      </c>
      <c r="FT60" s="18">
        <f>SUMIFS(Fluxo!$N:$N,Fluxo!$S:$S,"&gt;"&amp;FS$5,Fluxo!$S:$S,"&lt;="&amp;FT$5,Fluxo!$D:$D,$D60)</f>
        <v>0</v>
      </c>
      <c r="FU60" s="18">
        <f>SUMIFS(Fluxo!$N:$N,Fluxo!$S:$S,"&gt;"&amp;FT$5,Fluxo!$S:$S,"&lt;="&amp;FU$5,Fluxo!$D:$D,$D60)</f>
        <v>0</v>
      </c>
      <c r="FV60" s="18">
        <f>SUMIFS(Fluxo!$N:$N,Fluxo!$S:$S,"&gt;"&amp;FU$5,Fluxo!$S:$S,"&lt;="&amp;FV$5,Fluxo!$D:$D,$D60)</f>
        <v>0</v>
      </c>
      <c r="FW60" s="18">
        <f>SUMIFS(Fluxo!$N:$N,Fluxo!$S:$S,"&gt;"&amp;FV$5,Fluxo!$S:$S,"&lt;="&amp;FW$5,Fluxo!$D:$D,$D60)</f>
        <v>0</v>
      </c>
      <c r="FX60" s="18">
        <f>SUMIFS(Fluxo!$N:$N,Fluxo!$S:$S,"&gt;"&amp;FW$5,Fluxo!$S:$S,"&lt;="&amp;FX$5,Fluxo!$D:$D,$D60)</f>
        <v>0</v>
      </c>
      <c r="FY60" s="18">
        <f>SUMIFS(Fluxo!$N:$N,Fluxo!$S:$S,"&gt;"&amp;FX$5,Fluxo!$S:$S,"&lt;="&amp;FY$5,Fluxo!$D:$D,$D60)</f>
        <v>0</v>
      </c>
      <c r="FZ60" s="18">
        <f>SUMIFS(Fluxo!$N:$N,Fluxo!$S:$S,"&gt;"&amp;FY$5,Fluxo!$S:$S,"&lt;="&amp;FZ$5,Fluxo!$D:$D,$D60)</f>
        <v>0</v>
      </c>
      <c r="GA60" s="18">
        <f>SUMIFS(Fluxo!$N:$N,Fluxo!$S:$S,"&gt;"&amp;FZ$5,Fluxo!$S:$S,"&lt;="&amp;GA$5,Fluxo!$D:$D,$D60)</f>
        <v>0</v>
      </c>
      <c r="GB60" s="18">
        <f>SUMIFS(Fluxo!$N:$N,Fluxo!$S:$S,"&gt;"&amp;GA$5,Fluxo!$S:$S,"&lt;="&amp;GB$5,Fluxo!$D:$D,$D60)</f>
        <v>0</v>
      </c>
      <c r="GC60" s="18">
        <f>SUMIFS(Fluxo!$N:$N,Fluxo!$S:$S,"&gt;"&amp;GB$5,Fluxo!$S:$S,"&lt;="&amp;GC$5,Fluxo!$D:$D,$D60)</f>
        <v>0</v>
      </c>
      <c r="GD60" s="18">
        <f>SUMIFS(Fluxo!$N:$N,Fluxo!$S:$S,"&gt;"&amp;GC$5,Fluxo!$S:$S,"&lt;="&amp;GD$5,Fluxo!$D:$D,$D60)</f>
        <v>0</v>
      </c>
      <c r="GE60" s="18">
        <f>SUMIFS(Fluxo!$N:$N,Fluxo!$S:$S,"&gt;"&amp;GD$5,Fluxo!$S:$S,"&lt;="&amp;GE$5,Fluxo!$D:$D,$D60)</f>
        <v>0</v>
      </c>
      <c r="GF60" s="18">
        <f>SUMIFS(Fluxo!$N:$N,Fluxo!$S:$S,"&gt;"&amp;GE$5,Fluxo!$S:$S,"&lt;="&amp;GF$5,Fluxo!$D:$D,$D60)</f>
        <v>0</v>
      </c>
      <c r="GG60" s="18">
        <f>SUMIFS(Fluxo!$N:$N,Fluxo!$S:$S,"&gt;"&amp;GF$5,Fluxo!$S:$S,"&lt;="&amp;GG$5,Fluxo!$D:$D,$D60)</f>
        <v>0</v>
      </c>
      <c r="GH60" s="18">
        <f>SUMIFS(Fluxo!$N:$N,Fluxo!$S:$S,"&gt;"&amp;GG$5,Fluxo!$S:$S,"&lt;="&amp;GH$5,Fluxo!$D:$D,$D60)</f>
        <v>0</v>
      </c>
      <c r="GI60" s="18">
        <f>SUMIFS(Fluxo!$N:$N,Fluxo!$S:$S,"&gt;"&amp;GH$5,Fluxo!$S:$S,"&lt;="&amp;GI$5,Fluxo!$D:$D,$D60)</f>
        <v>0</v>
      </c>
      <c r="GJ60" s="18">
        <f>SUMIFS(Fluxo!$N:$N,Fluxo!$S:$S,"&gt;"&amp;GI$5,Fluxo!$S:$S,"&lt;="&amp;GJ$5,Fluxo!$D:$D,$D60)</f>
        <v>0</v>
      </c>
      <c r="GK60" s="18">
        <f>SUMIFS(Fluxo!$N:$N,Fluxo!$S:$S,"&gt;"&amp;GJ$5,Fluxo!$S:$S,"&lt;="&amp;GK$5,Fluxo!$D:$D,$D60)</f>
        <v>0</v>
      </c>
      <c r="GL60" s="18">
        <f>SUMIFS(Fluxo!$N:$N,Fluxo!$S:$S,"&gt;"&amp;GK$5,Fluxo!$S:$S,"&lt;="&amp;GL$5,Fluxo!$D:$D,$D60)</f>
        <v>0</v>
      </c>
      <c r="GM60" s="18">
        <f>SUMIFS(Fluxo!$N:$N,Fluxo!$S:$S,"&gt;"&amp;GL$5,Fluxo!$S:$S,"&lt;="&amp;GM$5,Fluxo!$D:$D,$D60)</f>
        <v>0</v>
      </c>
      <c r="GN60" s="18">
        <f>SUMIFS(Fluxo!$N:$N,Fluxo!$S:$S,"&gt;"&amp;GM$5,Fluxo!$S:$S,"&lt;="&amp;GN$5,Fluxo!$D:$D,$D60)</f>
        <v>0</v>
      </c>
      <c r="GO60" s="18">
        <f>SUMIFS(Fluxo!$N:$N,Fluxo!$S:$S,"&gt;"&amp;GN$5,Fluxo!$S:$S,"&lt;="&amp;GO$5,Fluxo!$D:$D,$D60)</f>
        <v>0</v>
      </c>
      <c r="GP60" s="18">
        <f>SUMIFS(Fluxo!$N:$N,Fluxo!$S:$S,"&gt;"&amp;GO$5,Fluxo!$S:$S,"&lt;="&amp;GP$5,Fluxo!$D:$D,$D60)</f>
        <v>0</v>
      </c>
      <c r="GQ60" s="18">
        <f>SUMIFS(Fluxo!$N:$N,Fluxo!$S:$S,"&gt;"&amp;GP$5,Fluxo!$S:$S,"&lt;="&amp;GQ$5,Fluxo!$D:$D,$D60)</f>
        <v>0</v>
      </c>
      <c r="GR60" s="18">
        <f>SUMIFS(Fluxo!$N:$N,Fluxo!$S:$S,"&gt;"&amp;GQ$5,Fluxo!$S:$S,"&lt;="&amp;GR$5,Fluxo!$D:$D,$D60)</f>
        <v>0</v>
      </c>
      <c r="GS60" s="18">
        <f>SUMIFS(Fluxo!$N:$N,Fluxo!$S:$S,"&gt;"&amp;GR$5,Fluxo!$S:$S,"&lt;="&amp;GS$5,Fluxo!$D:$D,$D60)</f>
        <v>0</v>
      </c>
      <c r="GT60" s="18">
        <f>SUMIFS(Fluxo!$N:$N,Fluxo!$S:$S,"&gt;"&amp;GS$5,Fluxo!$S:$S,"&lt;="&amp;GT$5,Fluxo!$D:$D,$D60)</f>
        <v>0</v>
      </c>
      <c r="GU60" s="18">
        <f>SUMIFS(Fluxo!$N:$N,Fluxo!$S:$S,"&gt;"&amp;GT$5,Fluxo!$S:$S,"&lt;="&amp;GU$5,Fluxo!$D:$D,$D60)</f>
        <v>0</v>
      </c>
      <c r="GV60" s="18">
        <f>SUMIFS(Fluxo!$N:$N,Fluxo!$S:$S,"&gt;"&amp;GU$5,Fluxo!$S:$S,"&lt;="&amp;GV$5,Fluxo!$D:$D,$D60)</f>
        <v>0</v>
      </c>
      <c r="GW60" s="18">
        <f>SUMIFS(Fluxo!$N:$N,Fluxo!$S:$S,"&gt;"&amp;GV$5,Fluxo!$S:$S,"&lt;="&amp;GW$5,Fluxo!$D:$D,$D60)</f>
        <v>0</v>
      </c>
      <c r="GX60" s="18">
        <f>SUMIFS(Fluxo!$N:$N,Fluxo!$S:$S,"&gt;"&amp;GW$5,Fluxo!$S:$S,"&lt;="&amp;GX$5,Fluxo!$D:$D,$D60)</f>
        <v>0</v>
      </c>
      <c r="GY60" s="18">
        <f>SUMIFS(Fluxo!$N:$N,Fluxo!$S:$S,"&gt;"&amp;GX$5,Fluxo!$S:$S,"&lt;="&amp;GY$5,Fluxo!$D:$D,$D60)</f>
        <v>0</v>
      </c>
      <c r="GZ60" s="18">
        <f>SUMIFS(Fluxo!$N:$N,Fluxo!$S:$S,"&gt;"&amp;GY$5,Fluxo!$S:$S,"&lt;="&amp;GZ$5,Fluxo!$D:$D,$D60)</f>
        <v>0</v>
      </c>
      <c r="HA60" s="18">
        <f>SUMIFS(Fluxo!$N:$N,Fluxo!$S:$S,"&gt;"&amp;GZ$5,Fluxo!$S:$S,"&lt;="&amp;HA$5,Fluxo!$D:$D,$D60)</f>
        <v>0</v>
      </c>
      <c r="HB60" s="18">
        <f>SUMIFS(Fluxo!$N:$N,Fluxo!$S:$S,"&gt;"&amp;HA$5,Fluxo!$S:$S,"&lt;="&amp;HB$5,Fluxo!$D:$D,$D60)</f>
        <v>0</v>
      </c>
      <c r="HC60" s="18">
        <f>SUMIFS(Fluxo!$N:$N,Fluxo!$S:$S,"&gt;"&amp;HB$5,Fluxo!$S:$S,"&lt;="&amp;HC$5,Fluxo!$D:$D,$D60)</f>
        <v>0</v>
      </c>
      <c r="HD60" s="18">
        <f>SUMIFS(Fluxo!$N:$N,Fluxo!$S:$S,"&gt;"&amp;HC$5,Fluxo!$S:$S,"&lt;="&amp;HD$5,Fluxo!$D:$D,$D60)</f>
        <v>0</v>
      </c>
      <c r="HE60" s="18">
        <f>SUMIFS(Fluxo!$N:$N,Fluxo!$S:$S,"&gt;"&amp;HD$5,Fluxo!$S:$S,"&lt;="&amp;HE$5,Fluxo!$D:$D,$D60)</f>
        <v>0</v>
      </c>
      <c r="HF60" s="18">
        <f>SUMIFS(Fluxo!$N:$N,Fluxo!$S:$S,"&gt;"&amp;HE$5,Fluxo!$S:$S,"&lt;="&amp;HF$5,Fluxo!$D:$D,$D60)</f>
        <v>0</v>
      </c>
    </row>
    <row r="61" spans="1:214">
      <c r="A61" s="20">
        <f t="shared" si="15"/>
        <v>51</v>
      </c>
      <c r="B61" s="140" t="str">
        <f>'Check Carteira'!C53</f>
        <v>E.1016.99.01.0141</v>
      </c>
      <c r="C61" s="141">
        <v>1</v>
      </c>
      <c r="D61" s="129" t="str">
        <f>'Check Carteira'!F53</f>
        <v>A-0141</v>
      </c>
      <c r="E61" s="21" t="str">
        <f>IFERROR(INDEX(Contratos!L:L,MATCH(D61,Contratos!R:R,0)),"")</f>
        <v/>
      </c>
      <c r="F61" s="139" t="str">
        <f>IFERROR(INDEX(Contratos!G:G,MATCH(D61,Contratos!R:R,0)),"")</f>
        <v/>
      </c>
      <c r="H61" s="83">
        <f t="shared" si="17"/>
        <v>0</v>
      </c>
      <c r="J61" s="18">
        <f>SUMIFS(Fluxo!$N:$N,Fluxo!$S:$S,"&gt;"&amp;I$5,Fluxo!$S:$S,"&lt;="&amp;J$5,Fluxo!$D:$D,$D61)</f>
        <v>0</v>
      </c>
      <c r="K61" s="18">
        <f>SUMIFS(Fluxo!$N:$N,Fluxo!$S:$S,"&gt;"&amp;J$5,Fluxo!$S:$S,"&lt;="&amp;K$5,Fluxo!$D:$D,$D61)</f>
        <v>0</v>
      </c>
      <c r="L61" s="18">
        <f>SUMIFS(Fluxo!$N:$N,Fluxo!$S:$S,"&gt;"&amp;K$5,Fluxo!$S:$S,"&lt;="&amp;L$5,Fluxo!$D:$D,$D61)</f>
        <v>0</v>
      </c>
      <c r="M61" s="18">
        <f>SUMIFS(Fluxo!$N:$N,Fluxo!$S:$S,"&gt;"&amp;L$5,Fluxo!$S:$S,"&lt;="&amp;M$5,Fluxo!$D:$D,$D61)</f>
        <v>0</v>
      </c>
      <c r="N61" s="18">
        <f>SUMIFS(Fluxo!$N:$N,Fluxo!$S:$S,"&gt;"&amp;M$5,Fluxo!$S:$S,"&lt;="&amp;N$5,Fluxo!$D:$D,$D61)</f>
        <v>0</v>
      </c>
      <c r="O61" s="18">
        <f>SUMIFS(Fluxo!$N:$N,Fluxo!$S:$S,"&gt;"&amp;N$5,Fluxo!$S:$S,"&lt;="&amp;O$5,Fluxo!$D:$D,$D61)</f>
        <v>0</v>
      </c>
      <c r="P61" s="18">
        <f>SUMIFS(Fluxo!$N:$N,Fluxo!$S:$S,"&gt;"&amp;O$5,Fluxo!$S:$S,"&lt;="&amp;P$5,Fluxo!$D:$D,$D61)</f>
        <v>0</v>
      </c>
      <c r="Q61" s="18">
        <f>SUMIFS(Fluxo!$N:$N,Fluxo!$S:$S,"&gt;"&amp;P$5,Fluxo!$S:$S,"&lt;="&amp;Q$5,Fluxo!$D:$D,$D61)</f>
        <v>0</v>
      </c>
      <c r="R61" s="18">
        <f>SUMIFS(Fluxo!$N:$N,Fluxo!$S:$S,"&gt;"&amp;Q$5,Fluxo!$S:$S,"&lt;="&amp;R$5,Fluxo!$D:$D,$D61)</f>
        <v>0</v>
      </c>
      <c r="S61" s="18">
        <f>SUMIFS(Fluxo!$N:$N,Fluxo!$S:$S,"&gt;"&amp;R$5,Fluxo!$S:$S,"&lt;="&amp;S$5,Fluxo!$D:$D,$D61)</f>
        <v>0</v>
      </c>
      <c r="T61" s="18">
        <f>SUMIFS(Fluxo!$N:$N,Fluxo!$S:$S,"&gt;"&amp;S$5,Fluxo!$S:$S,"&lt;="&amp;T$5,Fluxo!$D:$D,$D61)</f>
        <v>0</v>
      </c>
      <c r="U61" s="18">
        <f>SUMIFS(Fluxo!$N:$N,Fluxo!$S:$S,"&gt;"&amp;T$5,Fluxo!$S:$S,"&lt;="&amp;U$5,Fluxo!$D:$D,$D61)</f>
        <v>0</v>
      </c>
      <c r="V61" s="18">
        <f>SUMIFS(Fluxo!$N:$N,Fluxo!$S:$S,"&gt;"&amp;U$5,Fluxo!$S:$S,"&lt;="&amp;V$5,Fluxo!$D:$D,$D61)</f>
        <v>0</v>
      </c>
      <c r="W61" s="18">
        <f>SUMIFS(Fluxo!$N:$N,Fluxo!$S:$S,"&gt;"&amp;V$5,Fluxo!$S:$S,"&lt;="&amp;W$5,Fluxo!$D:$D,$D61)</f>
        <v>0</v>
      </c>
      <c r="X61" s="18">
        <f>SUMIFS(Fluxo!$N:$N,Fluxo!$S:$S,"&gt;"&amp;W$5,Fluxo!$S:$S,"&lt;="&amp;X$5,Fluxo!$D:$D,$D61)</f>
        <v>0</v>
      </c>
      <c r="Y61" s="18">
        <f>SUMIFS(Fluxo!$N:$N,Fluxo!$S:$S,"&gt;"&amp;X$5,Fluxo!$S:$S,"&lt;="&amp;Y$5,Fluxo!$D:$D,$D61)</f>
        <v>0</v>
      </c>
      <c r="Z61" s="18">
        <f>SUMIFS(Fluxo!$N:$N,Fluxo!$S:$S,"&gt;"&amp;Y$5,Fluxo!$S:$S,"&lt;="&amp;Z$5,Fluxo!$D:$D,$D61)</f>
        <v>0</v>
      </c>
      <c r="AA61" s="18">
        <f>SUMIFS(Fluxo!$N:$N,Fluxo!$S:$S,"&gt;"&amp;Z$5,Fluxo!$S:$S,"&lt;="&amp;AA$5,Fluxo!$D:$D,$D61)</f>
        <v>0</v>
      </c>
      <c r="AB61" s="18">
        <f>SUMIFS(Fluxo!$N:$N,Fluxo!$S:$S,"&gt;"&amp;AA$5,Fluxo!$S:$S,"&lt;="&amp;AB$5,Fluxo!$D:$D,$D61)</f>
        <v>0</v>
      </c>
      <c r="AC61" s="18">
        <f>SUMIFS(Fluxo!$N:$N,Fluxo!$S:$S,"&gt;"&amp;AB$5,Fluxo!$S:$S,"&lt;="&amp;AC$5,Fluxo!$D:$D,$D61)</f>
        <v>0</v>
      </c>
      <c r="AD61" s="18">
        <f>SUMIFS(Fluxo!$N:$N,Fluxo!$S:$S,"&gt;"&amp;AC$5,Fluxo!$S:$S,"&lt;="&amp;AD$5,Fluxo!$D:$D,$D61)</f>
        <v>0</v>
      </c>
      <c r="AE61" s="18">
        <f>SUMIFS(Fluxo!$N:$N,Fluxo!$S:$S,"&gt;"&amp;AD$5,Fluxo!$S:$S,"&lt;="&amp;AE$5,Fluxo!$D:$D,$D61)</f>
        <v>0</v>
      </c>
      <c r="AF61" s="18">
        <f>SUMIFS(Fluxo!$N:$N,Fluxo!$S:$S,"&gt;"&amp;AE$5,Fluxo!$S:$S,"&lt;="&amp;AF$5,Fluxo!$D:$D,$D61)</f>
        <v>0</v>
      </c>
      <c r="AG61" s="18">
        <f>SUMIFS(Fluxo!$N:$N,Fluxo!$S:$S,"&gt;"&amp;AF$5,Fluxo!$S:$S,"&lt;="&amp;AG$5,Fluxo!$D:$D,$D61)</f>
        <v>0</v>
      </c>
      <c r="AH61" s="18">
        <f>SUMIFS(Fluxo!$N:$N,Fluxo!$S:$S,"&gt;"&amp;AG$5,Fluxo!$S:$S,"&lt;="&amp;AH$5,Fluxo!$D:$D,$D61)</f>
        <v>0</v>
      </c>
      <c r="AI61" s="18">
        <f>SUMIFS(Fluxo!$N:$N,Fluxo!$S:$S,"&gt;"&amp;AH$5,Fluxo!$S:$S,"&lt;="&amp;AI$5,Fluxo!$D:$D,$D61)</f>
        <v>0</v>
      </c>
      <c r="AJ61" s="18">
        <f>SUMIFS(Fluxo!$N:$N,Fluxo!$S:$S,"&gt;"&amp;AI$5,Fluxo!$S:$S,"&lt;="&amp;AJ$5,Fluxo!$D:$D,$D61)</f>
        <v>0</v>
      </c>
      <c r="AK61" s="18">
        <f>SUMIFS(Fluxo!$N:$N,Fluxo!$S:$S,"&gt;"&amp;AJ$5,Fluxo!$S:$S,"&lt;="&amp;AK$5,Fluxo!$D:$D,$D61)</f>
        <v>0</v>
      </c>
      <c r="AL61" s="18">
        <f>SUMIFS(Fluxo!$N:$N,Fluxo!$S:$S,"&gt;"&amp;AK$5,Fluxo!$S:$S,"&lt;="&amp;AL$5,Fluxo!$D:$D,$D61)</f>
        <v>0</v>
      </c>
      <c r="AM61" s="18">
        <f>SUMIFS(Fluxo!$N:$N,Fluxo!$S:$S,"&gt;"&amp;AL$5,Fluxo!$S:$S,"&lt;="&amp;AM$5,Fluxo!$D:$D,$D61)</f>
        <v>0</v>
      </c>
      <c r="AN61" s="18">
        <f>SUMIFS(Fluxo!$N:$N,Fluxo!$S:$S,"&gt;"&amp;AM$5,Fluxo!$S:$S,"&lt;="&amp;AN$5,Fluxo!$D:$D,$D61)</f>
        <v>0</v>
      </c>
      <c r="AO61" s="18">
        <f>SUMIFS(Fluxo!$N:$N,Fluxo!$S:$S,"&gt;"&amp;AN$5,Fluxo!$S:$S,"&lt;="&amp;AO$5,Fluxo!$D:$D,$D61)</f>
        <v>0</v>
      </c>
      <c r="AP61" s="18">
        <f>SUMIFS(Fluxo!$N:$N,Fluxo!$S:$S,"&gt;"&amp;AO$5,Fluxo!$S:$S,"&lt;="&amp;AP$5,Fluxo!$D:$D,$D61)</f>
        <v>0</v>
      </c>
      <c r="AQ61" s="18">
        <f>SUMIFS(Fluxo!$N:$N,Fluxo!$S:$S,"&gt;"&amp;AP$5,Fluxo!$S:$S,"&lt;="&amp;AQ$5,Fluxo!$D:$D,$D61)</f>
        <v>0</v>
      </c>
      <c r="AR61" s="18">
        <f>SUMIFS(Fluxo!$N:$N,Fluxo!$S:$S,"&gt;"&amp;AQ$5,Fluxo!$S:$S,"&lt;="&amp;AR$5,Fluxo!$D:$D,$D61)</f>
        <v>0</v>
      </c>
      <c r="AS61" s="18">
        <f>SUMIFS(Fluxo!$N:$N,Fluxo!$S:$S,"&gt;"&amp;AR$5,Fluxo!$S:$S,"&lt;="&amp;AS$5,Fluxo!$D:$D,$D61)</f>
        <v>0</v>
      </c>
      <c r="AT61" s="18">
        <f>SUMIFS(Fluxo!$N:$N,Fluxo!$S:$S,"&gt;"&amp;AS$5,Fluxo!$S:$S,"&lt;="&amp;AT$5,Fluxo!$D:$D,$D61)</f>
        <v>0</v>
      </c>
      <c r="AU61" s="18">
        <f>SUMIFS(Fluxo!$N:$N,Fluxo!$S:$S,"&gt;"&amp;AT$5,Fluxo!$S:$S,"&lt;="&amp;AU$5,Fluxo!$D:$D,$D61)</f>
        <v>0</v>
      </c>
      <c r="AV61" s="18">
        <f>SUMIFS(Fluxo!$N:$N,Fluxo!$S:$S,"&gt;"&amp;AU$5,Fluxo!$S:$S,"&lt;="&amp;AV$5,Fluxo!$D:$D,$D61)</f>
        <v>0</v>
      </c>
      <c r="AW61" s="18">
        <f>SUMIFS(Fluxo!$N:$N,Fluxo!$S:$S,"&gt;"&amp;AV$5,Fluxo!$S:$S,"&lt;="&amp;AW$5,Fluxo!$D:$D,$D61)</f>
        <v>0</v>
      </c>
      <c r="AX61" s="18">
        <f>SUMIFS(Fluxo!$N:$N,Fluxo!$S:$S,"&gt;"&amp;AW$5,Fluxo!$S:$S,"&lt;="&amp;AX$5,Fluxo!$D:$D,$D61)</f>
        <v>0</v>
      </c>
      <c r="AY61" s="18">
        <f>SUMIFS(Fluxo!$N:$N,Fluxo!$S:$S,"&gt;"&amp;AX$5,Fluxo!$S:$S,"&lt;="&amp;AY$5,Fluxo!$D:$D,$D61)</f>
        <v>0</v>
      </c>
      <c r="AZ61" s="18">
        <f>SUMIFS(Fluxo!$N:$N,Fluxo!$S:$S,"&gt;"&amp;AY$5,Fluxo!$S:$S,"&lt;="&amp;AZ$5,Fluxo!$D:$D,$D61)</f>
        <v>0</v>
      </c>
      <c r="BA61" s="18">
        <f>SUMIFS(Fluxo!$N:$N,Fluxo!$S:$S,"&gt;"&amp;AZ$5,Fluxo!$S:$S,"&lt;="&amp;BA$5,Fluxo!$D:$D,$D61)</f>
        <v>0</v>
      </c>
      <c r="BB61" s="18">
        <f>SUMIFS(Fluxo!$N:$N,Fluxo!$S:$S,"&gt;"&amp;BA$5,Fluxo!$S:$S,"&lt;="&amp;BB$5,Fluxo!$D:$D,$D61)</f>
        <v>0</v>
      </c>
      <c r="BC61" s="18">
        <f>SUMIFS(Fluxo!$N:$N,Fluxo!$S:$S,"&gt;"&amp;BB$5,Fluxo!$S:$S,"&lt;="&amp;BC$5,Fluxo!$D:$D,$D61)</f>
        <v>0</v>
      </c>
      <c r="BD61" s="18">
        <f>SUMIFS(Fluxo!$N:$N,Fluxo!$S:$S,"&gt;"&amp;BC$5,Fluxo!$S:$S,"&lt;="&amp;BD$5,Fluxo!$D:$D,$D61)</f>
        <v>0</v>
      </c>
      <c r="BE61" s="18">
        <f>SUMIFS(Fluxo!$N:$N,Fluxo!$S:$S,"&gt;"&amp;BD$5,Fluxo!$S:$S,"&lt;="&amp;BE$5,Fluxo!$D:$D,$D61)</f>
        <v>0</v>
      </c>
      <c r="BF61" s="18">
        <f>SUMIFS(Fluxo!$N:$N,Fluxo!$S:$S,"&gt;"&amp;BE$5,Fluxo!$S:$S,"&lt;="&amp;BF$5,Fluxo!$D:$D,$D61)</f>
        <v>0</v>
      </c>
      <c r="BG61" s="18">
        <f>SUMIFS(Fluxo!$N:$N,Fluxo!$S:$S,"&gt;"&amp;BF$5,Fluxo!$S:$S,"&lt;="&amp;BG$5,Fluxo!$D:$D,$D61)</f>
        <v>0</v>
      </c>
      <c r="BH61" s="18">
        <f>SUMIFS(Fluxo!$N:$N,Fluxo!$S:$S,"&gt;"&amp;BG$5,Fluxo!$S:$S,"&lt;="&amp;BH$5,Fluxo!$D:$D,$D61)</f>
        <v>0</v>
      </c>
      <c r="BI61" s="18">
        <f>SUMIFS(Fluxo!$N:$N,Fluxo!$S:$S,"&gt;"&amp;BH$5,Fluxo!$S:$S,"&lt;="&amp;BI$5,Fluxo!$D:$D,$D61)</f>
        <v>0</v>
      </c>
      <c r="BJ61" s="18">
        <f>SUMIFS(Fluxo!$N:$N,Fluxo!$S:$S,"&gt;"&amp;BI$5,Fluxo!$S:$S,"&lt;="&amp;BJ$5,Fluxo!$D:$D,$D61)</f>
        <v>0</v>
      </c>
      <c r="BK61" s="18">
        <f>SUMIFS(Fluxo!$N:$N,Fluxo!$S:$S,"&gt;"&amp;BJ$5,Fluxo!$S:$S,"&lt;="&amp;BK$5,Fluxo!$D:$D,$D61)</f>
        <v>0</v>
      </c>
      <c r="BL61" s="18">
        <f>SUMIFS(Fluxo!$N:$N,Fluxo!$S:$S,"&gt;"&amp;BK$5,Fluxo!$S:$S,"&lt;="&amp;BL$5,Fluxo!$D:$D,$D61)</f>
        <v>0</v>
      </c>
      <c r="BM61" s="18">
        <f>SUMIFS(Fluxo!$N:$N,Fluxo!$S:$S,"&gt;"&amp;BL$5,Fluxo!$S:$S,"&lt;="&amp;BM$5,Fluxo!$D:$D,$D61)</f>
        <v>0</v>
      </c>
      <c r="BN61" s="18">
        <f>SUMIFS(Fluxo!$N:$N,Fluxo!$S:$S,"&gt;"&amp;BM$5,Fluxo!$S:$S,"&lt;="&amp;BN$5,Fluxo!$D:$D,$D61)</f>
        <v>0</v>
      </c>
      <c r="BO61" s="18">
        <f>SUMIFS(Fluxo!$N:$N,Fluxo!$S:$S,"&gt;"&amp;BN$5,Fluxo!$S:$S,"&lt;="&amp;BO$5,Fluxo!$D:$D,$D61)</f>
        <v>0</v>
      </c>
      <c r="BP61" s="18">
        <f>SUMIFS(Fluxo!$N:$N,Fluxo!$S:$S,"&gt;"&amp;BO$5,Fluxo!$S:$S,"&lt;="&amp;BP$5,Fluxo!$D:$D,$D61)</f>
        <v>0</v>
      </c>
      <c r="BQ61" s="18">
        <f>SUMIFS(Fluxo!$N:$N,Fluxo!$S:$S,"&gt;"&amp;BP$5,Fluxo!$S:$S,"&lt;="&amp;BQ$5,Fluxo!$D:$D,$D61)</f>
        <v>0</v>
      </c>
      <c r="BR61" s="18">
        <f>SUMIFS(Fluxo!$N:$N,Fluxo!$S:$S,"&gt;"&amp;BQ$5,Fluxo!$S:$S,"&lt;="&amp;BR$5,Fluxo!$D:$D,$D61)</f>
        <v>0</v>
      </c>
      <c r="BS61" s="18">
        <f>SUMIFS(Fluxo!$N:$N,Fluxo!$S:$S,"&gt;"&amp;BR$5,Fluxo!$S:$S,"&lt;="&amp;BS$5,Fluxo!$D:$D,$D61)</f>
        <v>0</v>
      </c>
      <c r="BT61" s="18">
        <f>SUMIFS(Fluxo!$N:$N,Fluxo!$S:$S,"&gt;"&amp;BS$5,Fluxo!$S:$S,"&lt;="&amp;BT$5,Fluxo!$D:$D,$D61)</f>
        <v>0</v>
      </c>
      <c r="BU61" s="18">
        <f>SUMIFS(Fluxo!$N:$N,Fluxo!$S:$S,"&gt;"&amp;BT$5,Fluxo!$S:$S,"&lt;="&amp;BU$5,Fluxo!$D:$D,$D61)</f>
        <v>0</v>
      </c>
      <c r="BV61" s="18">
        <f>SUMIFS(Fluxo!$N:$N,Fluxo!$S:$S,"&gt;"&amp;BU$5,Fluxo!$S:$S,"&lt;="&amp;BV$5,Fluxo!$D:$D,$D61)</f>
        <v>0</v>
      </c>
      <c r="BW61" s="18">
        <f>SUMIFS(Fluxo!$N:$N,Fluxo!$S:$S,"&gt;"&amp;BV$5,Fluxo!$S:$S,"&lt;="&amp;BW$5,Fluxo!$D:$D,$D61)</f>
        <v>0</v>
      </c>
      <c r="BX61" s="18">
        <f>SUMIFS(Fluxo!$N:$N,Fluxo!$S:$S,"&gt;"&amp;BW$5,Fluxo!$S:$S,"&lt;="&amp;BX$5,Fluxo!$D:$D,$D61)</f>
        <v>0</v>
      </c>
      <c r="BY61" s="18">
        <f>SUMIFS(Fluxo!$N:$N,Fluxo!$S:$S,"&gt;"&amp;BX$5,Fluxo!$S:$S,"&lt;="&amp;BY$5,Fluxo!$D:$D,$D61)</f>
        <v>0</v>
      </c>
      <c r="BZ61" s="18">
        <f>SUMIFS(Fluxo!$N:$N,Fluxo!$S:$S,"&gt;"&amp;BY$5,Fluxo!$S:$S,"&lt;="&amp;BZ$5,Fluxo!$D:$D,$D61)</f>
        <v>0</v>
      </c>
      <c r="CA61" s="18">
        <f>SUMIFS(Fluxo!$N:$N,Fluxo!$S:$S,"&gt;"&amp;BZ$5,Fluxo!$S:$S,"&lt;="&amp;CA$5,Fluxo!$D:$D,$D61)</f>
        <v>0</v>
      </c>
      <c r="CB61" s="18">
        <f>SUMIFS(Fluxo!$N:$N,Fluxo!$S:$S,"&gt;"&amp;CA$5,Fluxo!$S:$S,"&lt;="&amp;CB$5,Fluxo!$D:$D,$D61)</f>
        <v>0</v>
      </c>
      <c r="CC61" s="18">
        <f>SUMIFS(Fluxo!$N:$N,Fluxo!$S:$S,"&gt;"&amp;CB$5,Fluxo!$S:$S,"&lt;="&amp;CC$5,Fluxo!$D:$D,$D61)</f>
        <v>0</v>
      </c>
      <c r="CD61" s="18">
        <f>SUMIFS(Fluxo!$N:$N,Fluxo!$S:$S,"&gt;"&amp;CC$5,Fluxo!$S:$S,"&lt;="&amp;CD$5,Fluxo!$D:$D,$D61)</f>
        <v>0</v>
      </c>
      <c r="CE61" s="18">
        <f>SUMIFS(Fluxo!$N:$N,Fluxo!$S:$S,"&gt;"&amp;CD$5,Fluxo!$S:$S,"&lt;="&amp;CE$5,Fluxo!$D:$D,$D61)</f>
        <v>0</v>
      </c>
      <c r="CF61" s="18">
        <f>SUMIFS(Fluxo!$N:$N,Fluxo!$S:$S,"&gt;"&amp;CE$5,Fluxo!$S:$S,"&lt;="&amp;CF$5,Fluxo!$D:$D,$D61)</f>
        <v>0</v>
      </c>
      <c r="CG61" s="18">
        <f>SUMIFS(Fluxo!$N:$N,Fluxo!$S:$S,"&gt;"&amp;CF$5,Fluxo!$S:$S,"&lt;="&amp;CG$5,Fluxo!$D:$D,$D61)</f>
        <v>0</v>
      </c>
      <c r="CH61" s="18">
        <f>SUMIFS(Fluxo!$N:$N,Fluxo!$S:$S,"&gt;"&amp;CG$5,Fluxo!$S:$S,"&lt;="&amp;CH$5,Fluxo!$D:$D,$D61)</f>
        <v>0</v>
      </c>
      <c r="CI61" s="18">
        <f>SUMIFS(Fluxo!$N:$N,Fluxo!$S:$S,"&gt;"&amp;CH$5,Fluxo!$S:$S,"&lt;="&amp;CI$5,Fluxo!$D:$D,$D61)</f>
        <v>0</v>
      </c>
      <c r="CJ61" s="18">
        <f>SUMIFS(Fluxo!$N:$N,Fluxo!$S:$S,"&gt;"&amp;CI$5,Fluxo!$S:$S,"&lt;="&amp;CJ$5,Fluxo!$D:$D,$D61)</f>
        <v>0</v>
      </c>
      <c r="CK61" s="18">
        <f>SUMIFS(Fluxo!$N:$N,Fluxo!$S:$S,"&gt;"&amp;CJ$5,Fluxo!$S:$S,"&lt;="&amp;CK$5,Fluxo!$D:$D,$D61)</f>
        <v>0</v>
      </c>
      <c r="CL61" s="18">
        <f>SUMIFS(Fluxo!$N:$N,Fluxo!$S:$S,"&gt;"&amp;CK$5,Fluxo!$S:$S,"&lt;="&amp;CL$5,Fluxo!$D:$D,$D61)</f>
        <v>0</v>
      </c>
      <c r="CM61" s="18">
        <f>SUMIFS(Fluxo!$N:$N,Fluxo!$S:$S,"&gt;"&amp;CL$5,Fluxo!$S:$S,"&lt;="&amp;CM$5,Fluxo!$D:$D,$D61)</f>
        <v>0</v>
      </c>
      <c r="CN61" s="18">
        <f>SUMIFS(Fluxo!$N:$N,Fluxo!$S:$S,"&gt;"&amp;CM$5,Fluxo!$S:$S,"&lt;="&amp;CN$5,Fluxo!$D:$D,$D61)</f>
        <v>0</v>
      </c>
      <c r="CO61" s="18">
        <f>SUMIFS(Fluxo!$N:$N,Fluxo!$S:$S,"&gt;"&amp;CN$5,Fluxo!$S:$S,"&lt;="&amp;CO$5,Fluxo!$D:$D,$D61)</f>
        <v>0</v>
      </c>
      <c r="CP61" s="18">
        <f>SUMIFS(Fluxo!$N:$N,Fluxo!$S:$S,"&gt;"&amp;CO$5,Fluxo!$S:$S,"&lt;="&amp;CP$5,Fluxo!$D:$D,$D61)</f>
        <v>0</v>
      </c>
      <c r="CQ61" s="18">
        <f>SUMIFS(Fluxo!$N:$N,Fluxo!$S:$S,"&gt;"&amp;CP$5,Fluxo!$S:$S,"&lt;="&amp;CQ$5,Fluxo!$D:$D,$D61)</f>
        <v>0</v>
      </c>
      <c r="CR61" s="18">
        <f>SUMIFS(Fluxo!$N:$N,Fluxo!$S:$S,"&gt;"&amp;CQ$5,Fluxo!$S:$S,"&lt;="&amp;CR$5,Fluxo!$D:$D,$D61)</f>
        <v>0</v>
      </c>
      <c r="CS61" s="18">
        <f>SUMIFS(Fluxo!$N:$N,Fluxo!$S:$S,"&gt;"&amp;CR$5,Fluxo!$S:$S,"&lt;="&amp;CS$5,Fluxo!$D:$D,$D61)</f>
        <v>0</v>
      </c>
      <c r="CT61" s="18">
        <f>SUMIFS(Fluxo!$N:$N,Fluxo!$S:$S,"&gt;"&amp;CS$5,Fluxo!$S:$S,"&lt;="&amp;CT$5,Fluxo!$D:$D,$D61)</f>
        <v>0</v>
      </c>
      <c r="CU61" s="18">
        <f>SUMIFS(Fluxo!$N:$N,Fluxo!$S:$S,"&gt;"&amp;CT$5,Fluxo!$S:$S,"&lt;="&amp;CU$5,Fluxo!$D:$D,$D61)</f>
        <v>0</v>
      </c>
      <c r="CV61" s="18">
        <f>SUMIFS(Fluxo!$N:$N,Fluxo!$S:$S,"&gt;"&amp;CU$5,Fluxo!$S:$S,"&lt;="&amp;CV$5,Fluxo!$D:$D,$D61)</f>
        <v>0</v>
      </c>
      <c r="CW61" s="18">
        <f>SUMIFS(Fluxo!$N:$N,Fluxo!$S:$S,"&gt;"&amp;CV$5,Fluxo!$S:$S,"&lt;="&amp;CW$5,Fluxo!$D:$D,$D61)</f>
        <v>0</v>
      </c>
      <c r="CX61" s="18">
        <f>SUMIFS(Fluxo!$N:$N,Fluxo!$S:$S,"&gt;"&amp;CW$5,Fluxo!$S:$S,"&lt;="&amp;CX$5,Fluxo!$D:$D,$D61)</f>
        <v>0</v>
      </c>
      <c r="CY61" s="18">
        <f>SUMIFS(Fluxo!$N:$N,Fluxo!$S:$S,"&gt;"&amp;CX$5,Fluxo!$S:$S,"&lt;="&amp;CY$5,Fluxo!$D:$D,$D61)</f>
        <v>0</v>
      </c>
      <c r="CZ61" s="18">
        <f>SUMIFS(Fluxo!$N:$N,Fluxo!$S:$S,"&gt;"&amp;CY$5,Fluxo!$S:$S,"&lt;="&amp;CZ$5,Fluxo!$D:$D,$D61)</f>
        <v>0</v>
      </c>
      <c r="DA61" s="18">
        <f>SUMIFS(Fluxo!$N:$N,Fluxo!$S:$S,"&gt;"&amp;CZ$5,Fluxo!$S:$S,"&lt;="&amp;DA$5,Fluxo!$D:$D,$D61)</f>
        <v>0</v>
      </c>
      <c r="DB61" s="18">
        <f>SUMIFS(Fluxo!$N:$N,Fluxo!$S:$S,"&gt;"&amp;DA$5,Fluxo!$S:$S,"&lt;="&amp;DB$5,Fluxo!$D:$D,$D61)</f>
        <v>0</v>
      </c>
      <c r="DC61" s="18">
        <f>SUMIFS(Fluxo!$N:$N,Fluxo!$S:$S,"&gt;"&amp;DB$5,Fluxo!$S:$S,"&lt;="&amp;DC$5,Fluxo!$D:$D,$D61)</f>
        <v>0</v>
      </c>
      <c r="DD61" s="18">
        <f>SUMIFS(Fluxo!$N:$N,Fluxo!$S:$S,"&gt;"&amp;DC$5,Fluxo!$S:$S,"&lt;="&amp;DD$5,Fluxo!$D:$D,$D61)</f>
        <v>0</v>
      </c>
      <c r="DE61" s="18">
        <f>SUMIFS(Fluxo!$N:$N,Fluxo!$S:$S,"&gt;"&amp;DD$5,Fluxo!$S:$S,"&lt;="&amp;DE$5,Fluxo!$D:$D,$D61)</f>
        <v>0</v>
      </c>
      <c r="DF61" s="18">
        <f>SUMIFS(Fluxo!$N:$N,Fluxo!$S:$S,"&gt;"&amp;DE$5,Fluxo!$S:$S,"&lt;="&amp;DF$5,Fluxo!$D:$D,$D61)</f>
        <v>0</v>
      </c>
      <c r="DG61" s="18">
        <f>SUMIFS(Fluxo!$N:$N,Fluxo!$S:$S,"&gt;"&amp;DF$5,Fluxo!$S:$S,"&lt;="&amp;DG$5,Fluxo!$D:$D,$D61)</f>
        <v>0</v>
      </c>
      <c r="DH61" s="18">
        <f>SUMIFS(Fluxo!$N:$N,Fluxo!$S:$S,"&gt;"&amp;DG$5,Fluxo!$S:$S,"&lt;="&amp;DH$5,Fluxo!$D:$D,$D61)</f>
        <v>0</v>
      </c>
      <c r="DI61" s="18">
        <f>SUMIFS(Fluxo!$N:$N,Fluxo!$S:$S,"&gt;"&amp;DH$5,Fluxo!$S:$S,"&lt;="&amp;DI$5,Fluxo!$D:$D,$D61)</f>
        <v>0</v>
      </c>
      <c r="DJ61" s="18">
        <f>SUMIFS(Fluxo!$N:$N,Fluxo!$S:$S,"&gt;"&amp;DI$5,Fluxo!$S:$S,"&lt;="&amp;DJ$5,Fluxo!$D:$D,$D61)</f>
        <v>0</v>
      </c>
      <c r="DK61" s="18">
        <f>SUMIFS(Fluxo!$N:$N,Fluxo!$S:$S,"&gt;"&amp;DJ$5,Fluxo!$S:$S,"&lt;="&amp;DK$5,Fluxo!$D:$D,$D61)</f>
        <v>0</v>
      </c>
      <c r="DL61" s="18">
        <f>SUMIFS(Fluxo!$N:$N,Fluxo!$S:$S,"&gt;"&amp;DK$5,Fluxo!$S:$S,"&lt;="&amp;DL$5,Fluxo!$D:$D,$D61)</f>
        <v>0</v>
      </c>
      <c r="DM61" s="18">
        <f>SUMIFS(Fluxo!$N:$N,Fluxo!$S:$S,"&gt;"&amp;DL$5,Fluxo!$S:$S,"&lt;="&amp;DM$5,Fluxo!$D:$D,$D61)</f>
        <v>0</v>
      </c>
      <c r="DN61" s="18">
        <f>SUMIFS(Fluxo!$N:$N,Fluxo!$S:$S,"&gt;"&amp;DM$5,Fluxo!$S:$S,"&lt;="&amp;DN$5,Fluxo!$D:$D,$D61)</f>
        <v>0</v>
      </c>
      <c r="DO61" s="18">
        <f>SUMIFS(Fluxo!$N:$N,Fluxo!$S:$S,"&gt;"&amp;DN$5,Fluxo!$S:$S,"&lt;="&amp;DO$5,Fluxo!$D:$D,$D61)</f>
        <v>0</v>
      </c>
      <c r="DP61" s="18">
        <f>SUMIFS(Fluxo!$N:$N,Fluxo!$S:$S,"&gt;"&amp;DO$5,Fluxo!$S:$S,"&lt;="&amp;DP$5,Fluxo!$D:$D,$D61)</f>
        <v>0</v>
      </c>
      <c r="DQ61" s="18">
        <f>SUMIFS(Fluxo!$N:$N,Fluxo!$S:$S,"&gt;"&amp;DP$5,Fluxo!$S:$S,"&lt;="&amp;DQ$5,Fluxo!$D:$D,$D61)</f>
        <v>0</v>
      </c>
      <c r="DR61" s="18">
        <f>SUMIFS(Fluxo!$N:$N,Fluxo!$S:$S,"&gt;"&amp;DQ$5,Fluxo!$S:$S,"&lt;="&amp;DR$5,Fluxo!$D:$D,$D61)</f>
        <v>0</v>
      </c>
      <c r="DS61" s="18">
        <f>SUMIFS(Fluxo!$N:$N,Fluxo!$S:$S,"&gt;"&amp;DR$5,Fluxo!$S:$S,"&lt;="&amp;DS$5,Fluxo!$D:$D,$D61)</f>
        <v>0</v>
      </c>
      <c r="DT61" s="18">
        <f>SUMIFS(Fluxo!$N:$N,Fluxo!$S:$S,"&gt;"&amp;DS$5,Fluxo!$S:$S,"&lt;="&amp;DT$5,Fluxo!$D:$D,$D61)</f>
        <v>0</v>
      </c>
      <c r="DU61" s="18">
        <f>SUMIFS(Fluxo!$N:$N,Fluxo!$S:$S,"&gt;"&amp;DT$5,Fluxo!$S:$S,"&lt;="&amp;DU$5,Fluxo!$D:$D,$D61)</f>
        <v>0</v>
      </c>
      <c r="DV61" s="18">
        <f>SUMIFS(Fluxo!$N:$N,Fluxo!$S:$S,"&gt;"&amp;DU$5,Fluxo!$S:$S,"&lt;="&amp;DV$5,Fluxo!$D:$D,$D61)</f>
        <v>0</v>
      </c>
      <c r="DW61" s="18">
        <f>SUMIFS(Fluxo!$N:$N,Fluxo!$S:$S,"&gt;"&amp;DV$5,Fluxo!$S:$S,"&lt;="&amp;DW$5,Fluxo!$D:$D,$D61)</f>
        <v>0</v>
      </c>
      <c r="DX61" s="18">
        <f>SUMIFS(Fluxo!$N:$N,Fluxo!$S:$S,"&gt;"&amp;DW$5,Fluxo!$S:$S,"&lt;="&amp;DX$5,Fluxo!$D:$D,$D61)</f>
        <v>0</v>
      </c>
      <c r="DY61" s="18">
        <f>SUMIFS(Fluxo!$N:$N,Fluxo!$S:$S,"&gt;"&amp;DX$5,Fluxo!$S:$S,"&lt;="&amp;DY$5,Fluxo!$D:$D,$D61)</f>
        <v>0</v>
      </c>
      <c r="DZ61" s="18">
        <f>SUMIFS(Fluxo!$N:$N,Fluxo!$S:$S,"&gt;"&amp;DY$5,Fluxo!$S:$S,"&lt;="&amp;DZ$5,Fluxo!$D:$D,$D61)</f>
        <v>0</v>
      </c>
      <c r="EA61" s="18">
        <f>SUMIFS(Fluxo!$N:$N,Fluxo!$S:$S,"&gt;"&amp;DZ$5,Fluxo!$S:$S,"&lt;="&amp;EA$5,Fluxo!$D:$D,$D61)</f>
        <v>0</v>
      </c>
      <c r="EB61" s="18">
        <f>SUMIFS(Fluxo!$N:$N,Fluxo!$S:$S,"&gt;"&amp;EA$5,Fluxo!$S:$S,"&lt;="&amp;EB$5,Fluxo!$D:$D,$D61)</f>
        <v>0</v>
      </c>
      <c r="EC61" s="18">
        <f>SUMIFS(Fluxo!$N:$N,Fluxo!$S:$S,"&gt;"&amp;EB$5,Fluxo!$S:$S,"&lt;="&amp;EC$5,Fluxo!$D:$D,$D61)</f>
        <v>0</v>
      </c>
      <c r="ED61" s="18">
        <f>SUMIFS(Fluxo!$N:$N,Fluxo!$S:$S,"&gt;"&amp;EC$5,Fluxo!$S:$S,"&lt;="&amp;ED$5,Fluxo!$D:$D,$D61)</f>
        <v>0</v>
      </c>
      <c r="EE61" s="18">
        <f>SUMIFS(Fluxo!$N:$N,Fluxo!$S:$S,"&gt;"&amp;ED$5,Fluxo!$S:$S,"&lt;="&amp;EE$5,Fluxo!$D:$D,$D61)</f>
        <v>0</v>
      </c>
      <c r="EF61" s="18">
        <f>SUMIFS(Fluxo!$N:$N,Fluxo!$S:$S,"&gt;"&amp;EE$5,Fluxo!$S:$S,"&lt;="&amp;EF$5,Fluxo!$D:$D,$D61)</f>
        <v>0</v>
      </c>
      <c r="EG61" s="18">
        <f>SUMIFS(Fluxo!$N:$N,Fluxo!$S:$S,"&gt;"&amp;EF$5,Fluxo!$S:$S,"&lt;="&amp;EG$5,Fluxo!$D:$D,$D61)</f>
        <v>0</v>
      </c>
      <c r="EH61" s="18">
        <f>SUMIFS(Fluxo!$N:$N,Fluxo!$S:$S,"&gt;"&amp;EG$5,Fluxo!$S:$S,"&lt;="&amp;EH$5,Fluxo!$D:$D,$D61)</f>
        <v>0</v>
      </c>
      <c r="EI61" s="18">
        <f>SUMIFS(Fluxo!$N:$N,Fluxo!$S:$S,"&gt;"&amp;EH$5,Fluxo!$S:$S,"&lt;="&amp;EI$5,Fluxo!$D:$D,$D61)</f>
        <v>0</v>
      </c>
      <c r="EJ61" s="18">
        <f>SUMIFS(Fluxo!$N:$N,Fluxo!$S:$S,"&gt;"&amp;EI$5,Fluxo!$S:$S,"&lt;="&amp;EJ$5,Fluxo!$D:$D,$D61)</f>
        <v>0</v>
      </c>
      <c r="EK61" s="18">
        <f>SUMIFS(Fluxo!$N:$N,Fluxo!$S:$S,"&gt;"&amp;EJ$5,Fluxo!$S:$S,"&lt;="&amp;EK$5,Fluxo!$D:$D,$D61)</f>
        <v>0</v>
      </c>
      <c r="EL61" s="18">
        <f>SUMIFS(Fluxo!$N:$N,Fluxo!$S:$S,"&gt;"&amp;EK$5,Fluxo!$S:$S,"&lt;="&amp;EL$5,Fluxo!$D:$D,$D61)</f>
        <v>0</v>
      </c>
      <c r="EM61" s="18">
        <f>SUMIFS(Fluxo!$N:$N,Fluxo!$S:$S,"&gt;"&amp;EL$5,Fluxo!$S:$S,"&lt;="&amp;EM$5,Fluxo!$D:$D,$D61)</f>
        <v>0</v>
      </c>
      <c r="EN61" s="18">
        <f>SUMIFS(Fluxo!$N:$N,Fluxo!$S:$S,"&gt;"&amp;EM$5,Fluxo!$S:$S,"&lt;="&amp;EN$5,Fluxo!$D:$D,$D61)</f>
        <v>0</v>
      </c>
      <c r="EO61" s="18">
        <f>SUMIFS(Fluxo!$N:$N,Fluxo!$S:$S,"&gt;"&amp;EN$5,Fluxo!$S:$S,"&lt;="&amp;EO$5,Fluxo!$D:$D,$D61)</f>
        <v>0</v>
      </c>
      <c r="EP61" s="18">
        <f>SUMIFS(Fluxo!$N:$N,Fluxo!$S:$S,"&gt;"&amp;EO$5,Fluxo!$S:$S,"&lt;="&amp;EP$5,Fluxo!$D:$D,$D61)</f>
        <v>0</v>
      </c>
      <c r="EQ61" s="18">
        <f>SUMIFS(Fluxo!$N:$N,Fluxo!$S:$S,"&gt;"&amp;EP$5,Fluxo!$S:$S,"&lt;="&amp;EQ$5,Fluxo!$D:$D,$D61)</f>
        <v>0</v>
      </c>
      <c r="ER61" s="18">
        <f>SUMIFS(Fluxo!$N:$N,Fluxo!$S:$S,"&gt;"&amp;EQ$5,Fluxo!$S:$S,"&lt;="&amp;ER$5,Fluxo!$D:$D,$D61)</f>
        <v>0</v>
      </c>
      <c r="ES61" s="18">
        <f>SUMIFS(Fluxo!$N:$N,Fluxo!$S:$S,"&gt;"&amp;ER$5,Fluxo!$S:$S,"&lt;="&amp;ES$5,Fluxo!$D:$D,$D61)</f>
        <v>0</v>
      </c>
      <c r="ET61" s="18">
        <f>SUMIFS(Fluxo!$N:$N,Fluxo!$S:$S,"&gt;"&amp;ES$5,Fluxo!$S:$S,"&lt;="&amp;ET$5,Fluxo!$D:$D,$D61)</f>
        <v>0</v>
      </c>
      <c r="EU61" s="18">
        <f>SUMIFS(Fluxo!$N:$N,Fluxo!$S:$S,"&gt;"&amp;ET$5,Fluxo!$S:$S,"&lt;="&amp;EU$5,Fluxo!$D:$D,$D61)</f>
        <v>0</v>
      </c>
      <c r="EV61" s="18">
        <f>SUMIFS(Fluxo!$N:$N,Fluxo!$S:$S,"&gt;"&amp;EU$5,Fluxo!$S:$S,"&lt;="&amp;EV$5,Fluxo!$D:$D,$D61)</f>
        <v>0</v>
      </c>
      <c r="EW61" s="18">
        <f>SUMIFS(Fluxo!$N:$N,Fluxo!$S:$S,"&gt;"&amp;EV$5,Fluxo!$S:$S,"&lt;="&amp;EW$5,Fluxo!$D:$D,$D61)</f>
        <v>0</v>
      </c>
      <c r="EX61" s="18">
        <f>SUMIFS(Fluxo!$N:$N,Fluxo!$S:$S,"&gt;"&amp;EW$5,Fluxo!$S:$S,"&lt;="&amp;EX$5,Fluxo!$D:$D,$D61)</f>
        <v>0</v>
      </c>
      <c r="EY61" s="18">
        <f>SUMIFS(Fluxo!$N:$N,Fluxo!$S:$S,"&gt;"&amp;EX$5,Fluxo!$S:$S,"&lt;="&amp;EY$5,Fluxo!$D:$D,$D61)</f>
        <v>0</v>
      </c>
      <c r="EZ61" s="18">
        <f>SUMIFS(Fluxo!$N:$N,Fluxo!$S:$S,"&gt;"&amp;EY$5,Fluxo!$S:$S,"&lt;="&amp;EZ$5,Fluxo!$D:$D,$D61)</f>
        <v>0</v>
      </c>
      <c r="FA61" s="18">
        <f>SUMIFS(Fluxo!$N:$N,Fluxo!$S:$S,"&gt;"&amp;EZ$5,Fluxo!$S:$S,"&lt;="&amp;FA$5,Fluxo!$D:$D,$D61)</f>
        <v>0</v>
      </c>
      <c r="FB61" s="18">
        <f>SUMIFS(Fluxo!$N:$N,Fluxo!$S:$S,"&gt;"&amp;FA$5,Fluxo!$S:$S,"&lt;="&amp;FB$5,Fluxo!$D:$D,$D61)</f>
        <v>0</v>
      </c>
      <c r="FC61" s="18">
        <f>SUMIFS(Fluxo!$N:$N,Fluxo!$S:$S,"&gt;"&amp;FB$5,Fluxo!$S:$S,"&lt;="&amp;FC$5,Fluxo!$D:$D,$D61)</f>
        <v>0</v>
      </c>
      <c r="FD61" s="18">
        <f>SUMIFS(Fluxo!$N:$N,Fluxo!$S:$S,"&gt;"&amp;FC$5,Fluxo!$S:$S,"&lt;="&amp;FD$5,Fluxo!$D:$D,$D61)</f>
        <v>0</v>
      </c>
      <c r="FE61" s="18">
        <f>SUMIFS(Fluxo!$N:$N,Fluxo!$S:$S,"&gt;"&amp;FD$5,Fluxo!$S:$S,"&lt;="&amp;FE$5,Fluxo!$D:$D,$D61)</f>
        <v>0</v>
      </c>
      <c r="FF61" s="18">
        <f>SUMIFS(Fluxo!$N:$N,Fluxo!$S:$S,"&gt;"&amp;FE$5,Fluxo!$S:$S,"&lt;="&amp;FF$5,Fluxo!$D:$D,$D61)</f>
        <v>0</v>
      </c>
      <c r="FG61" s="18">
        <f>SUMIFS(Fluxo!$N:$N,Fluxo!$S:$S,"&gt;"&amp;FF$5,Fluxo!$S:$S,"&lt;="&amp;FG$5,Fluxo!$D:$D,$D61)</f>
        <v>0</v>
      </c>
      <c r="FH61" s="18">
        <f>SUMIFS(Fluxo!$N:$N,Fluxo!$S:$S,"&gt;"&amp;FG$5,Fluxo!$S:$S,"&lt;="&amp;FH$5,Fluxo!$D:$D,$D61)</f>
        <v>0</v>
      </c>
      <c r="FI61" s="18">
        <f>SUMIFS(Fluxo!$N:$N,Fluxo!$S:$S,"&gt;"&amp;FH$5,Fluxo!$S:$S,"&lt;="&amp;FI$5,Fluxo!$D:$D,$D61)</f>
        <v>0</v>
      </c>
      <c r="FJ61" s="18">
        <f>SUMIFS(Fluxo!$N:$N,Fluxo!$S:$S,"&gt;"&amp;FI$5,Fluxo!$S:$S,"&lt;="&amp;FJ$5,Fluxo!$D:$D,$D61)</f>
        <v>0</v>
      </c>
      <c r="FK61" s="18">
        <f>SUMIFS(Fluxo!$N:$N,Fluxo!$S:$S,"&gt;"&amp;FJ$5,Fluxo!$S:$S,"&lt;="&amp;FK$5,Fluxo!$D:$D,$D61)</f>
        <v>0</v>
      </c>
      <c r="FL61" s="18">
        <f>SUMIFS(Fluxo!$N:$N,Fluxo!$S:$S,"&gt;"&amp;FK$5,Fluxo!$S:$S,"&lt;="&amp;FL$5,Fluxo!$D:$D,$D61)</f>
        <v>0</v>
      </c>
      <c r="FM61" s="18">
        <f>SUMIFS(Fluxo!$N:$N,Fluxo!$S:$S,"&gt;"&amp;FL$5,Fluxo!$S:$S,"&lt;="&amp;FM$5,Fluxo!$D:$D,$D61)</f>
        <v>0</v>
      </c>
      <c r="FN61" s="18">
        <f>SUMIFS(Fluxo!$N:$N,Fluxo!$S:$S,"&gt;"&amp;FM$5,Fluxo!$S:$S,"&lt;="&amp;FN$5,Fluxo!$D:$D,$D61)</f>
        <v>0</v>
      </c>
      <c r="FO61" s="18">
        <f>SUMIFS(Fluxo!$N:$N,Fluxo!$S:$S,"&gt;"&amp;FN$5,Fluxo!$S:$S,"&lt;="&amp;FO$5,Fluxo!$D:$D,$D61)</f>
        <v>0</v>
      </c>
      <c r="FP61" s="18">
        <f>SUMIFS(Fluxo!$N:$N,Fluxo!$S:$S,"&gt;"&amp;FO$5,Fluxo!$S:$S,"&lt;="&amp;FP$5,Fluxo!$D:$D,$D61)</f>
        <v>0</v>
      </c>
      <c r="FQ61" s="18">
        <f>SUMIFS(Fluxo!$N:$N,Fluxo!$S:$S,"&gt;"&amp;FP$5,Fluxo!$S:$S,"&lt;="&amp;FQ$5,Fluxo!$D:$D,$D61)</f>
        <v>0</v>
      </c>
      <c r="FR61" s="18">
        <f>SUMIFS(Fluxo!$N:$N,Fluxo!$S:$S,"&gt;"&amp;FQ$5,Fluxo!$S:$S,"&lt;="&amp;FR$5,Fluxo!$D:$D,$D61)</f>
        <v>0</v>
      </c>
      <c r="FS61" s="18">
        <f>SUMIFS(Fluxo!$N:$N,Fluxo!$S:$S,"&gt;"&amp;FR$5,Fluxo!$S:$S,"&lt;="&amp;FS$5,Fluxo!$D:$D,$D61)</f>
        <v>0</v>
      </c>
      <c r="FT61" s="18">
        <f>SUMIFS(Fluxo!$N:$N,Fluxo!$S:$S,"&gt;"&amp;FS$5,Fluxo!$S:$S,"&lt;="&amp;FT$5,Fluxo!$D:$D,$D61)</f>
        <v>0</v>
      </c>
      <c r="FU61" s="18">
        <f>SUMIFS(Fluxo!$N:$N,Fluxo!$S:$S,"&gt;"&amp;FT$5,Fluxo!$S:$S,"&lt;="&amp;FU$5,Fluxo!$D:$D,$D61)</f>
        <v>0</v>
      </c>
      <c r="FV61" s="18">
        <f>SUMIFS(Fluxo!$N:$N,Fluxo!$S:$S,"&gt;"&amp;FU$5,Fluxo!$S:$S,"&lt;="&amp;FV$5,Fluxo!$D:$D,$D61)</f>
        <v>0</v>
      </c>
      <c r="FW61" s="18">
        <f>SUMIFS(Fluxo!$N:$N,Fluxo!$S:$S,"&gt;"&amp;FV$5,Fluxo!$S:$S,"&lt;="&amp;FW$5,Fluxo!$D:$D,$D61)</f>
        <v>0</v>
      </c>
      <c r="FX61" s="18">
        <f>SUMIFS(Fluxo!$N:$N,Fluxo!$S:$S,"&gt;"&amp;FW$5,Fluxo!$S:$S,"&lt;="&amp;FX$5,Fluxo!$D:$D,$D61)</f>
        <v>0</v>
      </c>
      <c r="FY61" s="18">
        <f>SUMIFS(Fluxo!$N:$N,Fluxo!$S:$S,"&gt;"&amp;FX$5,Fluxo!$S:$S,"&lt;="&amp;FY$5,Fluxo!$D:$D,$D61)</f>
        <v>0</v>
      </c>
      <c r="FZ61" s="18">
        <f>SUMIFS(Fluxo!$N:$N,Fluxo!$S:$S,"&gt;"&amp;FY$5,Fluxo!$S:$S,"&lt;="&amp;FZ$5,Fluxo!$D:$D,$D61)</f>
        <v>0</v>
      </c>
      <c r="GA61" s="18">
        <f>SUMIFS(Fluxo!$N:$N,Fluxo!$S:$S,"&gt;"&amp;FZ$5,Fluxo!$S:$S,"&lt;="&amp;GA$5,Fluxo!$D:$D,$D61)</f>
        <v>0</v>
      </c>
      <c r="GB61" s="18">
        <f>SUMIFS(Fluxo!$N:$N,Fluxo!$S:$S,"&gt;"&amp;GA$5,Fluxo!$S:$S,"&lt;="&amp;GB$5,Fluxo!$D:$D,$D61)</f>
        <v>0</v>
      </c>
      <c r="GC61" s="18">
        <f>SUMIFS(Fluxo!$N:$N,Fluxo!$S:$S,"&gt;"&amp;GB$5,Fluxo!$S:$S,"&lt;="&amp;GC$5,Fluxo!$D:$D,$D61)</f>
        <v>0</v>
      </c>
      <c r="GD61" s="18">
        <f>SUMIFS(Fluxo!$N:$N,Fluxo!$S:$S,"&gt;"&amp;GC$5,Fluxo!$S:$S,"&lt;="&amp;GD$5,Fluxo!$D:$D,$D61)</f>
        <v>0</v>
      </c>
      <c r="GE61" s="18">
        <f>SUMIFS(Fluxo!$N:$N,Fluxo!$S:$S,"&gt;"&amp;GD$5,Fluxo!$S:$S,"&lt;="&amp;GE$5,Fluxo!$D:$D,$D61)</f>
        <v>0</v>
      </c>
      <c r="GF61" s="18">
        <f>SUMIFS(Fluxo!$N:$N,Fluxo!$S:$S,"&gt;"&amp;GE$5,Fluxo!$S:$S,"&lt;="&amp;GF$5,Fluxo!$D:$D,$D61)</f>
        <v>0</v>
      </c>
      <c r="GG61" s="18">
        <f>SUMIFS(Fluxo!$N:$N,Fluxo!$S:$S,"&gt;"&amp;GF$5,Fluxo!$S:$S,"&lt;="&amp;GG$5,Fluxo!$D:$D,$D61)</f>
        <v>0</v>
      </c>
      <c r="GH61" s="18">
        <f>SUMIFS(Fluxo!$N:$N,Fluxo!$S:$S,"&gt;"&amp;GG$5,Fluxo!$S:$S,"&lt;="&amp;GH$5,Fluxo!$D:$D,$D61)</f>
        <v>0</v>
      </c>
      <c r="GI61" s="18">
        <f>SUMIFS(Fluxo!$N:$N,Fluxo!$S:$S,"&gt;"&amp;GH$5,Fluxo!$S:$S,"&lt;="&amp;GI$5,Fluxo!$D:$D,$D61)</f>
        <v>0</v>
      </c>
      <c r="GJ61" s="18">
        <f>SUMIFS(Fluxo!$N:$N,Fluxo!$S:$S,"&gt;"&amp;GI$5,Fluxo!$S:$S,"&lt;="&amp;GJ$5,Fluxo!$D:$D,$D61)</f>
        <v>0</v>
      </c>
      <c r="GK61" s="18">
        <f>SUMIFS(Fluxo!$N:$N,Fluxo!$S:$S,"&gt;"&amp;GJ$5,Fluxo!$S:$S,"&lt;="&amp;GK$5,Fluxo!$D:$D,$D61)</f>
        <v>0</v>
      </c>
      <c r="GL61" s="18">
        <f>SUMIFS(Fluxo!$N:$N,Fluxo!$S:$S,"&gt;"&amp;GK$5,Fluxo!$S:$S,"&lt;="&amp;GL$5,Fluxo!$D:$D,$D61)</f>
        <v>0</v>
      </c>
      <c r="GM61" s="18">
        <f>SUMIFS(Fluxo!$N:$N,Fluxo!$S:$S,"&gt;"&amp;GL$5,Fluxo!$S:$S,"&lt;="&amp;GM$5,Fluxo!$D:$D,$D61)</f>
        <v>0</v>
      </c>
      <c r="GN61" s="18">
        <f>SUMIFS(Fluxo!$N:$N,Fluxo!$S:$S,"&gt;"&amp;GM$5,Fluxo!$S:$S,"&lt;="&amp;GN$5,Fluxo!$D:$D,$D61)</f>
        <v>0</v>
      </c>
      <c r="GO61" s="18">
        <f>SUMIFS(Fluxo!$N:$N,Fluxo!$S:$S,"&gt;"&amp;GN$5,Fluxo!$S:$S,"&lt;="&amp;GO$5,Fluxo!$D:$D,$D61)</f>
        <v>0</v>
      </c>
      <c r="GP61" s="18">
        <f>SUMIFS(Fluxo!$N:$N,Fluxo!$S:$S,"&gt;"&amp;GO$5,Fluxo!$S:$S,"&lt;="&amp;GP$5,Fluxo!$D:$D,$D61)</f>
        <v>0</v>
      </c>
      <c r="GQ61" s="18">
        <f>SUMIFS(Fluxo!$N:$N,Fluxo!$S:$S,"&gt;"&amp;GP$5,Fluxo!$S:$S,"&lt;="&amp;GQ$5,Fluxo!$D:$D,$D61)</f>
        <v>0</v>
      </c>
      <c r="GR61" s="18">
        <f>SUMIFS(Fluxo!$N:$N,Fluxo!$S:$S,"&gt;"&amp;GQ$5,Fluxo!$S:$S,"&lt;="&amp;GR$5,Fluxo!$D:$D,$D61)</f>
        <v>0</v>
      </c>
      <c r="GS61" s="18">
        <f>SUMIFS(Fluxo!$N:$N,Fluxo!$S:$S,"&gt;"&amp;GR$5,Fluxo!$S:$S,"&lt;="&amp;GS$5,Fluxo!$D:$D,$D61)</f>
        <v>0</v>
      </c>
      <c r="GT61" s="18">
        <f>SUMIFS(Fluxo!$N:$N,Fluxo!$S:$S,"&gt;"&amp;GS$5,Fluxo!$S:$S,"&lt;="&amp;GT$5,Fluxo!$D:$D,$D61)</f>
        <v>0</v>
      </c>
      <c r="GU61" s="18">
        <f>SUMIFS(Fluxo!$N:$N,Fluxo!$S:$S,"&gt;"&amp;GT$5,Fluxo!$S:$S,"&lt;="&amp;GU$5,Fluxo!$D:$D,$D61)</f>
        <v>0</v>
      </c>
      <c r="GV61" s="18">
        <f>SUMIFS(Fluxo!$N:$N,Fluxo!$S:$S,"&gt;"&amp;GU$5,Fluxo!$S:$S,"&lt;="&amp;GV$5,Fluxo!$D:$D,$D61)</f>
        <v>0</v>
      </c>
      <c r="GW61" s="18">
        <f>SUMIFS(Fluxo!$N:$N,Fluxo!$S:$S,"&gt;"&amp;GV$5,Fluxo!$S:$S,"&lt;="&amp;GW$5,Fluxo!$D:$D,$D61)</f>
        <v>0</v>
      </c>
      <c r="GX61" s="18">
        <f>SUMIFS(Fluxo!$N:$N,Fluxo!$S:$S,"&gt;"&amp;GW$5,Fluxo!$S:$S,"&lt;="&amp;GX$5,Fluxo!$D:$D,$D61)</f>
        <v>0</v>
      </c>
      <c r="GY61" s="18">
        <f>SUMIFS(Fluxo!$N:$N,Fluxo!$S:$S,"&gt;"&amp;GX$5,Fluxo!$S:$S,"&lt;="&amp;GY$5,Fluxo!$D:$D,$D61)</f>
        <v>0</v>
      </c>
      <c r="GZ61" s="18">
        <f>SUMIFS(Fluxo!$N:$N,Fluxo!$S:$S,"&gt;"&amp;GY$5,Fluxo!$S:$S,"&lt;="&amp;GZ$5,Fluxo!$D:$D,$D61)</f>
        <v>0</v>
      </c>
      <c r="HA61" s="18">
        <f>SUMIFS(Fluxo!$N:$N,Fluxo!$S:$S,"&gt;"&amp;GZ$5,Fluxo!$S:$S,"&lt;="&amp;HA$5,Fluxo!$D:$D,$D61)</f>
        <v>0</v>
      </c>
      <c r="HB61" s="18">
        <f>SUMIFS(Fluxo!$N:$N,Fluxo!$S:$S,"&gt;"&amp;HA$5,Fluxo!$S:$S,"&lt;="&amp;HB$5,Fluxo!$D:$D,$D61)</f>
        <v>0</v>
      </c>
      <c r="HC61" s="18">
        <f>SUMIFS(Fluxo!$N:$N,Fluxo!$S:$S,"&gt;"&amp;HB$5,Fluxo!$S:$S,"&lt;="&amp;HC$5,Fluxo!$D:$D,$D61)</f>
        <v>0</v>
      </c>
      <c r="HD61" s="18">
        <f>SUMIFS(Fluxo!$N:$N,Fluxo!$S:$S,"&gt;"&amp;HC$5,Fluxo!$S:$S,"&lt;="&amp;HD$5,Fluxo!$D:$D,$D61)</f>
        <v>0</v>
      </c>
      <c r="HE61" s="18">
        <f>SUMIFS(Fluxo!$N:$N,Fluxo!$S:$S,"&gt;"&amp;HD$5,Fluxo!$S:$S,"&lt;="&amp;HE$5,Fluxo!$D:$D,$D61)</f>
        <v>0</v>
      </c>
      <c r="HF61" s="18">
        <f>SUMIFS(Fluxo!$N:$N,Fluxo!$S:$S,"&gt;"&amp;HE$5,Fluxo!$S:$S,"&lt;="&amp;HF$5,Fluxo!$D:$D,$D61)</f>
        <v>0</v>
      </c>
    </row>
    <row r="62" spans="1:214">
      <c r="A62" s="20">
        <f t="shared" si="15"/>
        <v>52</v>
      </c>
      <c r="B62" s="140" t="str">
        <f>'Check Carteira'!C54</f>
        <v>E.1016.99.01.0142</v>
      </c>
      <c r="C62" s="141">
        <v>1</v>
      </c>
      <c r="D62" s="129" t="str">
        <f>'Check Carteira'!F54</f>
        <v>A-0142</v>
      </c>
      <c r="E62" s="21" t="str">
        <f>IFERROR(INDEX(Contratos!L:L,MATCH(D62,Contratos!R:R,0)),"")</f>
        <v/>
      </c>
      <c r="F62" s="139" t="str">
        <f>IFERROR(INDEX(Contratos!G:G,MATCH(D62,Contratos!R:R,0)),"")</f>
        <v/>
      </c>
      <c r="H62" s="83">
        <f t="shared" si="17"/>
        <v>1</v>
      </c>
      <c r="J62" s="18">
        <f>SUMIFS(Fluxo!$N:$N,Fluxo!$S:$S,"&gt;"&amp;I$5,Fluxo!$S:$S,"&lt;="&amp;J$5,Fluxo!$D:$D,$D62)</f>
        <v>0</v>
      </c>
      <c r="K62" s="18">
        <f>SUMIFS(Fluxo!$N:$N,Fluxo!$S:$S,"&gt;"&amp;J$5,Fluxo!$S:$S,"&lt;="&amp;K$5,Fluxo!$D:$D,$D62)</f>
        <v>1</v>
      </c>
      <c r="L62" s="18">
        <f>SUMIFS(Fluxo!$N:$N,Fluxo!$S:$S,"&gt;"&amp;K$5,Fluxo!$S:$S,"&lt;="&amp;L$5,Fluxo!$D:$D,$D62)</f>
        <v>0</v>
      </c>
      <c r="M62" s="18">
        <f>SUMIFS(Fluxo!$N:$N,Fluxo!$S:$S,"&gt;"&amp;L$5,Fluxo!$S:$S,"&lt;="&amp;M$5,Fluxo!$D:$D,$D62)</f>
        <v>0</v>
      </c>
      <c r="N62" s="18">
        <f>SUMIFS(Fluxo!$N:$N,Fluxo!$S:$S,"&gt;"&amp;M$5,Fluxo!$S:$S,"&lt;="&amp;N$5,Fluxo!$D:$D,$D62)</f>
        <v>0</v>
      </c>
      <c r="O62" s="18">
        <f>SUMIFS(Fluxo!$N:$N,Fluxo!$S:$S,"&gt;"&amp;N$5,Fluxo!$S:$S,"&lt;="&amp;O$5,Fluxo!$D:$D,$D62)</f>
        <v>0</v>
      </c>
      <c r="P62" s="18">
        <f>SUMIFS(Fluxo!$N:$N,Fluxo!$S:$S,"&gt;"&amp;O$5,Fluxo!$S:$S,"&lt;="&amp;P$5,Fluxo!$D:$D,$D62)</f>
        <v>0</v>
      </c>
      <c r="Q62" s="18">
        <f>SUMIFS(Fluxo!$N:$N,Fluxo!$S:$S,"&gt;"&amp;P$5,Fluxo!$S:$S,"&lt;="&amp;Q$5,Fluxo!$D:$D,$D62)</f>
        <v>0</v>
      </c>
      <c r="R62" s="18">
        <f>SUMIFS(Fluxo!$N:$N,Fluxo!$S:$S,"&gt;"&amp;Q$5,Fluxo!$S:$S,"&lt;="&amp;R$5,Fluxo!$D:$D,$D62)</f>
        <v>0</v>
      </c>
      <c r="S62" s="18">
        <f>SUMIFS(Fluxo!$N:$N,Fluxo!$S:$S,"&gt;"&amp;R$5,Fluxo!$S:$S,"&lt;="&amp;S$5,Fluxo!$D:$D,$D62)</f>
        <v>0</v>
      </c>
      <c r="T62" s="18">
        <f>SUMIFS(Fluxo!$N:$N,Fluxo!$S:$S,"&gt;"&amp;S$5,Fluxo!$S:$S,"&lt;="&amp;T$5,Fluxo!$D:$D,$D62)</f>
        <v>0</v>
      </c>
      <c r="U62" s="18">
        <f>SUMIFS(Fluxo!$N:$N,Fluxo!$S:$S,"&gt;"&amp;T$5,Fluxo!$S:$S,"&lt;="&amp;U$5,Fluxo!$D:$D,$D62)</f>
        <v>0</v>
      </c>
      <c r="V62" s="18">
        <f>SUMIFS(Fluxo!$N:$N,Fluxo!$S:$S,"&gt;"&amp;U$5,Fluxo!$S:$S,"&lt;="&amp;V$5,Fluxo!$D:$D,$D62)</f>
        <v>0</v>
      </c>
      <c r="W62" s="18">
        <f>SUMIFS(Fluxo!$N:$N,Fluxo!$S:$S,"&gt;"&amp;V$5,Fluxo!$S:$S,"&lt;="&amp;W$5,Fluxo!$D:$D,$D62)</f>
        <v>0</v>
      </c>
      <c r="X62" s="18">
        <f>SUMIFS(Fluxo!$N:$N,Fluxo!$S:$S,"&gt;"&amp;W$5,Fluxo!$S:$S,"&lt;="&amp;X$5,Fluxo!$D:$D,$D62)</f>
        <v>0</v>
      </c>
      <c r="Y62" s="18">
        <f>SUMIFS(Fluxo!$N:$N,Fluxo!$S:$S,"&gt;"&amp;X$5,Fluxo!$S:$S,"&lt;="&amp;Y$5,Fluxo!$D:$D,$D62)</f>
        <v>0</v>
      </c>
      <c r="Z62" s="18">
        <f>SUMIFS(Fluxo!$N:$N,Fluxo!$S:$S,"&gt;"&amp;Y$5,Fluxo!$S:$S,"&lt;="&amp;Z$5,Fluxo!$D:$D,$D62)</f>
        <v>0</v>
      </c>
      <c r="AA62" s="18">
        <f>SUMIFS(Fluxo!$N:$N,Fluxo!$S:$S,"&gt;"&amp;Z$5,Fluxo!$S:$S,"&lt;="&amp;AA$5,Fluxo!$D:$D,$D62)</f>
        <v>0</v>
      </c>
      <c r="AB62" s="18">
        <f>SUMIFS(Fluxo!$N:$N,Fluxo!$S:$S,"&gt;"&amp;AA$5,Fluxo!$S:$S,"&lt;="&amp;AB$5,Fluxo!$D:$D,$D62)</f>
        <v>0</v>
      </c>
      <c r="AC62" s="18">
        <f>SUMIFS(Fluxo!$N:$N,Fluxo!$S:$S,"&gt;"&amp;AB$5,Fluxo!$S:$S,"&lt;="&amp;AC$5,Fluxo!$D:$D,$D62)</f>
        <v>0</v>
      </c>
      <c r="AD62" s="18">
        <f>SUMIFS(Fluxo!$N:$N,Fluxo!$S:$S,"&gt;"&amp;AC$5,Fluxo!$S:$S,"&lt;="&amp;AD$5,Fluxo!$D:$D,$D62)</f>
        <v>0</v>
      </c>
      <c r="AE62" s="18">
        <f>SUMIFS(Fluxo!$N:$N,Fluxo!$S:$S,"&gt;"&amp;AD$5,Fluxo!$S:$S,"&lt;="&amp;AE$5,Fluxo!$D:$D,$D62)</f>
        <v>0</v>
      </c>
      <c r="AF62" s="18">
        <f>SUMIFS(Fluxo!$N:$N,Fluxo!$S:$S,"&gt;"&amp;AE$5,Fluxo!$S:$S,"&lt;="&amp;AF$5,Fluxo!$D:$D,$D62)</f>
        <v>0</v>
      </c>
      <c r="AG62" s="18">
        <f>SUMIFS(Fluxo!$N:$N,Fluxo!$S:$S,"&gt;"&amp;AF$5,Fluxo!$S:$S,"&lt;="&amp;AG$5,Fluxo!$D:$D,$D62)</f>
        <v>0</v>
      </c>
      <c r="AH62" s="18">
        <f>SUMIFS(Fluxo!$N:$N,Fluxo!$S:$S,"&gt;"&amp;AG$5,Fluxo!$S:$S,"&lt;="&amp;AH$5,Fluxo!$D:$D,$D62)</f>
        <v>0</v>
      </c>
      <c r="AI62" s="18">
        <f>SUMIFS(Fluxo!$N:$N,Fluxo!$S:$S,"&gt;"&amp;AH$5,Fluxo!$S:$S,"&lt;="&amp;AI$5,Fluxo!$D:$D,$D62)</f>
        <v>0</v>
      </c>
      <c r="AJ62" s="18">
        <f>SUMIFS(Fluxo!$N:$N,Fluxo!$S:$S,"&gt;"&amp;AI$5,Fluxo!$S:$S,"&lt;="&amp;AJ$5,Fluxo!$D:$D,$D62)</f>
        <v>0</v>
      </c>
      <c r="AK62" s="18">
        <f>SUMIFS(Fluxo!$N:$N,Fluxo!$S:$S,"&gt;"&amp;AJ$5,Fluxo!$S:$S,"&lt;="&amp;AK$5,Fluxo!$D:$D,$D62)</f>
        <v>0</v>
      </c>
      <c r="AL62" s="18">
        <f>SUMIFS(Fluxo!$N:$N,Fluxo!$S:$S,"&gt;"&amp;AK$5,Fluxo!$S:$S,"&lt;="&amp;AL$5,Fluxo!$D:$D,$D62)</f>
        <v>0</v>
      </c>
      <c r="AM62" s="18">
        <f>SUMIFS(Fluxo!$N:$N,Fluxo!$S:$S,"&gt;"&amp;AL$5,Fluxo!$S:$S,"&lt;="&amp;AM$5,Fluxo!$D:$D,$D62)</f>
        <v>0</v>
      </c>
      <c r="AN62" s="18">
        <f>SUMIFS(Fluxo!$N:$N,Fluxo!$S:$S,"&gt;"&amp;AM$5,Fluxo!$S:$S,"&lt;="&amp;AN$5,Fluxo!$D:$D,$D62)</f>
        <v>0</v>
      </c>
      <c r="AO62" s="18">
        <f>SUMIFS(Fluxo!$N:$N,Fluxo!$S:$S,"&gt;"&amp;AN$5,Fluxo!$S:$S,"&lt;="&amp;AO$5,Fluxo!$D:$D,$D62)</f>
        <v>0</v>
      </c>
      <c r="AP62" s="18">
        <f>SUMIFS(Fluxo!$N:$N,Fluxo!$S:$S,"&gt;"&amp;AO$5,Fluxo!$S:$S,"&lt;="&amp;AP$5,Fluxo!$D:$D,$D62)</f>
        <v>0</v>
      </c>
      <c r="AQ62" s="18">
        <f>SUMIFS(Fluxo!$N:$N,Fluxo!$S:$S,"&gt;"&amp;AP$5,Fluxo!$S:$S,"&lt;="&amp;AQ$5,Fluxo!$D:$D,$D62)</f>
        <v>0</v>
      </c>
      <c r="AR62" s="18">
        <f>SUMIFS(Fluxo!$N:$N,Fluxo!$S:$S,"&gt;"&amp;AQ$5,Fluxo!$S:$S,"&lt;="&amp;AR$5,Fluxo!$D:$D,$D62)</f>
        <v>0</v>
      </c>
      <c r="AS62" s="18">
        <f>SUMIFS(Fluxo!$N:$N,Fluxo!$S:$S,"&gt;"&amp;AR$5,Fluxo!$S:$S,"&lt;="&amp;AS$5,Fluxo!$D:$D,$D62)</f>
        <v>0</v>
      </c>
      <c r="AT62" s="18">
        <f>SUMIFS(Fluxo!$N:$N,Fluxo!$S:$S,"&gt;"&amp;AS$5,Fluxo!$S:$S,"&lt;="&amp;AT$5,Fluxo!$D:$D,$D62)</f>
        <v>0</v>
      </c>
      <c r="AU62" s="18">
        <f>SUMIFS(Fluxo!$N:$N,Fluxo!$S:$S,"&gt;"&amp;AT$5,Fluxo!$S:$S,"&lt;="&amp;AU$5,Fluxo!$D:$D,$D62)</f>
        <v>0</v>
      </c>
      <c r="AV62" s="18">
        <f>SUMIFS(Fluxo!$N:$N,Fluxo!$S:$S,"&gt;"&amp;AU$5,Fluxo!$S:$S,"&lt;="&amp;AV$5,Fluxo!$D:$D,$D62)</f>
        <v>0</v>
      </c>
      <c r="AW62" s="18">
        <f>SUMIFS(Fluxo!$N:$N,Fluxo!$S:$S,"&gt;"&amp;AV$5,Fluxo!$S:$S,"&lt;="&amp;AW$5,Fluxo!$D:$D,$D62)</f>
        <v>0</v>
      </c>
      <c r="AX62" s="18">
        <f>SUMIFS(Fluxo!$N:$N,Fluxo!$S:$S,"&gt;"&amp;AW$5,Fluxo!$S:$S,"&lt;="&amp;AX$5,Fluxo!$D:$D,$D62)</f>
        <v>0</v>
      </c>
      <c r="AY62" s="18">
        <f>SUMIFS(Fluxo!$N:$N,Fluxo!$S:$S,"&gt;"&amp;AX$5,Fluxo!$S:$S,"&lt;="&amp;AY$5,Fluxo!$D:$D,$D62)</f>
        <v>0</v>
      </c>
      <c r="AZ62" s="18">
        <f>SUMIFS(Fluxo!$N:$N,Fluxo!$S:$S,"&gt;"&amp;AY$5,Fluxo!$S:$S,"&lt;="&amp;AZ$5,Fluxo!$D:$D,$D62)</f>
        <v>0</v>
      </c>
      <c r="BA62" s="18">
        <f>SUMIFS(Fluxo!$N:$N,Fluxo!$S:$S,"&gt;"&amp;AZ$5,Fluxo!$S:$S,"&lt;="&amp;BA$5,Fluxo!$D:$D,$D62)</f>
        <v>0</v>
      </c>
      <c r="BB62" s="18">
        <f>SUMIFS(Fluxo!$N:$N,Fluxo!$S:$S,"&gt;"&amp;BA$5,Fluxo!$S:$S,"&lt;="&amp;BB$5,Fluxo!$D:$D,$D62)</f>
        <v>0</v>
      </c>
      <c r="BC62" s="18">
        <f>SUMIFS(Fluxo!$N:$N,Fluxo!$S:$S,"&gt;"&amp;BB$5,Fluxo!$S:$S,"&lt;="&amp;BC$5,Fluxo!$D:$D,$D62)</f>
        <v>0</v>
      </c>
      <c r="BD62" s="18">
        <f>SUMIFS(Fluxo!$N:$N,Fluxo!$S:$S,"&gt;"&amp;BC$5,Fluxo!$S:$S,"&lt;="&amp;BD$5,Fluxo!$D:$D,$D62)</f>
        <v>0</v>
      </c>
      <c r="BE62" s="18">
        <f>SUMIFS(Fluxo!$N:$N,Fluxo!$S:$S,"&gt;"&amp;BD$5,Fluxo!$S:$S,"&lt;="&amp;BE$5,Fluxo!$D:$D,$D62)</f>
        <v>0</v>
      </c>
      <c r="BF62" s="18">
        <f>SUMIFS(Fluxo!$N:$N,Fluxo!$S:$S,"&gt;"&amp;BE$5,Fluxo!$S:$S,"&lt;="&amp;BF$5,Fluxo!$D:$D,$D62)</f>
        <v>0</v>
      </c>
      <c r="BG62" s="18">
        <f>SUMIFS(Fluxo!$N:$N,Fluxo!$S:$S,"&gt;"&amp;BF$5,Fluxo!$S:$S,"&lt;="&amp;BG$5,Fluxo!$D:$D,$D62)</f>
        <v>0</v>
      </c>
      <c r="BH62" s="18">
        <f>SUMIFS(Fluxo!$N:$N,Fluxo!$S:$S,"&gt;"&amp;BG$5,Fluxo!$S:$S,"&lt;="&amp;BH$5,Fluxo!$D:$D,$D62)</f>
        <v>0</v>
      </c>
      <c r="BI62" s="18">
        <f>SUMIFS(Fluxo!$N:$N,Fluxo!$S:$S,"&gt;"&amp;BH$5,Fluxo!$S:$S,"&lt;="&amp;BI$5,Fluxo!$D:$D,$D62)</f>
        <v>0</v>
      </c>
      <c r="BJ62" s="18">
        <f>SUMIFS(Fluxo!$N:$N,Fluxo!$S:$S,"&gt;"&amp;BI$5,Fluxo!$S:$S,"&lt;="&amp;BJ$5,Fluxo!$D:$D,$D62)</f>
        <v>0</v>
      </c>
      <c r="BK62" s="18">
        <f>SUMIFS(Fluxo!$N:$N,Fluxo!$S:$S,"&gt;"&amp;BJ$5,Fluxo!$S:$S,"&lt;="&amp;BK$5,Fluxo!$D:$D,$D62)</f>
        <v>0</v>
      </c>
      <c r="BL62" s="18">
        <f>SUMIFS(Fluxo!$N:$N,Fluxo!$S:$S,"&gt;"&amp;BK$5,Fluxo!$S:$S,"&lt;="&amp;BL$5,Fluxo!$D:$D,$D62)</f>
        <v>0</v>
      </c>
      <c r="BM62" s="18">
        <f>SUMIFS(Fluxo!$N:$N,Fluxo!$S:$S,"&gt;"&amp;BL$5,Fluxo!$S:$S,"&lt;="&amp;BM$5,Fluxo!$D:$D,$D62)</f>
        <v>0</v>
      </c>
      <c r="BN62" s="18">
        <f>SUMIFS(Fluxo!$N:$N,Fluxo!$S:$S,"&gt;"&amp;BM$5,Fluxo!$S:$S,"&lt;="&amp;BN$5,Fluxo!$D:$D,$D62)</f>
        <v>0</v>
      </c>
      <c r="BO62" s="18">
        <f>SUMIFS(Fluxo!$N:$N,Fluxo!$S:$S,"&gt;"&amp;BN$5,Fluxo!$S:$S,"&lt;="&amp;BO$5,Fluxo!$D:$D,$D62)</f>
        <v>0</v>
      </c>
      <c r="BP62" s="18">
        <f>SUMIFS(Fluxo!$N:$N,Fluxo!$S:$S,"&gt;"&amp;BO$5,Fluxo!$S:$S,"&lt;="&amp;BP$5,Fluxo!$D:$D,$D62)</f>
        <v>0</v>
      </c>
      <c r="BQ62" s="18">
        <f>SUMIFS(Fluxo!$N:$N,Fluxo!$S:$S,"&gt;"&amp;BP$5,Fluxo!$S:$S,"&lt;="&amp;BQ$5,Fluxo!$D:$D,$D62)</f>
        <v>0</v>
      </c>
      <c r="BR62" s="18">
        <f>SUMIFS(Fluxo!$N:$N,Fluxo!$S:$S,"&gt;"&amp;BQ$5,Fluxo!$S:$S,"&lt;="&amp;BR$5,Fluxo!$D:$D,$D62)</f>
        <v>0</v>
      </c>
      <c r="BS62" s="18">
        <f>SUMIFS(Fluxo!$N:$N,Fluxo!$S:$S,"&gt;"&amp;BR$5,Fluxo!$S:$S,"&lt;="&amp;BS$5,Fluxo!$D:$D,$D62)</f>
        <v>0</v>
      </c>
      <c r="BT62" s="18">
        <f>SUMIFS(Fluxo!$N:$N,Fluxo!$S:$S,"&gt;"&amp;BS$5,Fluxo!$S:$S,"&lt;="&amp;BT$5,Fluxo!$D:$D,$D62)</f>
        <v>0</v>
      </c>
      <c r="BU62" s="18">
        <f>SUMIFS(Fluxo!$N:$N,Fluxo!$S:$S,"&gt;"&amp;BT$5,Fluxo!$S:$S,"&lt;="&amp;BU$5,Fluxo!$D:$D,$D62)</f>
        <v>0</v>
      </c>
      <c r="BV62" s="18">
        <f>SUMIFS(Fluxo!$N:$N,Fluxo!$S:$S,"&gt;"&amp;BU$5,Fluxo!$S:$S,"&lt;="&amp;BV$5,Fluxo!$D:$D,$D62)</f>
        <v>0</v>
      </c>
      <c r="BW62" s="18">
        <f>SUMIFS(Fluxo!$N:$N,Fluxo!$S:$S,"&gt;"&amp;BV$5,Fluxo!$S:$S,"&lt;="&amp;BW$5,Fluxo!$D:$D,$D62)</f>
        <v>0</v>
      </c>
      <c r="BX62" s="18">
        <f>SUMIFS(Fluxo!$N:$N,Fluxo!$S:$S,"&gt;"&amp;BW$5,Fluxo!$S:$S,"&lt;="&amp;BX$5,Fluxo!$D:$D,$D62)</f>
        <v>0</v>
      </c>
      <c r="BY62" s="18">
        <f>SUMIFS(Fluxo!$N:$N,Fluxo!$S:$S,"&gt;"&amp;BX$5,Fluxo!$S:$S,"&lt;="&amp;BY$5,Fluxo!$D:$D,$D62)</f>
        <v>0</v>
      </c>
      <c r="BZ62" s="18">
        <f>SUMIFS(Fluxo!$N:$N,Fluxo!$S:$S,"&gt;"&amp;BY$5,Fluxo!$S:$S,"&lt;="&amp;BZ$5,Fluxo!$D:$D,$D62)</f>
        <v>0</v>
      </c>
      <c r="CA62" s="18">
        <f>SUMIFS(Fluxo!$N:$N,Fluxo!$S:$S,"&gt;"&amp;BZ$5,Fluxo!$S:$S,"&lt;="&amp;CA$5,Fluxo!$D:$D,$D62)</f>
        <v>0</v>
      </c>
      <c r="CB62" s="18">
        <f>SUMIFS(Fluxo!$N:$N,Fluxo!$S:$S,"&gt;"&amp;CA$5,Fluxo!$S:$S,"&lt;="&amp;CB$5,Fluxo!$D:$D,$D62)</f>
        <v>0</v>
      </c>
      <c r="CC62" s="18">
        <f>SUMIFS(Fluxo!$N:$N,Fluxo!$S:$S,"&gt;"&amp;CB$5,Fluxo!$S:$S,"&lt;="&amp;CC$5,Fluxo!$D:$D,$D62)</f>
        <v>0</v>
      </c>
      <c r="CD62" s="18">
        <f>SUMIFS(Fluxo!$N:$N,Fluxo!$S:$S,"&gt;"&amp;CC$5,Fluxo!$S:$S,"&lt;="&amp;CD$5,Fluxo!$D:$D,$D62)</f>
        <v>0</v>
      </c>
      <c r="CE62" s="18">
        <f>SUMIFS(Fluxo!$N:$N,Fluxo!$S:$S,"&gt;"&amp;CD$5,Fluxo!$S:$S,"&lt;="&amp;CE$5,Fluxo!$D:$D,$D62)</f>
        <v>0</v>
      </c>
      <c r="CF62" s="18">
        <f>SUMIFS(Fluxo!$N:$N,Fluxo!$S:$S,"&gt;"&amp;CE$5,Fluxo!$S:$S,"&lt;="&amp;CF$5,Fluxo!$D:$D,$D62)</f>
        <v>0</v>
      </c>
      <c r="CG62" s="18">
        <f>SUMIFS(Fluxo!$N:$N,Fluxo!$S:$S,"&gt;"&amp;CF$5,Fluxo!$S:$S,"&lt;="&amp;CG$5,Fluxo!$D:$D,$D62)</f>
        <v>0</v>
      </c>
      <c r="CH62" s="18">
        <f>SUMIFS(Fluxo!$N:$N,Fluxo!$S:$S,"&gt;"&amp;CG$5,Fluxo!$S:$S,"&lt;="&amp;CH$5,Fluxo!$D:$D,$D62)</f>
        <v>0</v>
      </c>
      <c r="CI62" s="18">
        <f>SUMIFS(Fluxo!$N:$N,Fluxo!$S:$S,"&gt;"&amp;CH$5,Fluxo!$S:$S,"&lt;="&amp;CI$5,Fluxo!$D:$D,$D62)</f>
        <v>0</v>
      </c>
      <c r="CJ62" s="18">
        <f>SUMIFS(Fluxo!$N:$N,Fluxo!$S:$S,"&gt;"&amp;CI$5,Fluxo!$S:$S,"&lt;="&amp;CJ$5,Fluxo!$D:$D,$D62)</f>
        <v>0</v>
      </c>
      <c r="CK62" s="18">
        <f>SUMIFS(Fluxo!$N:$N,Fluxo!$S:$S,"&gt;"&amp;CJ$5,Fluxo!$S:$S,"&lt;="&amp;CK$5,Fluxo!$D:$D,$D62)</f>
        <v>0</v>
      </c>
      <c r="CL62" s="18">
        <f>SUMIFS(Fluxo!$N:$N,Fluxo!$S:$S,"&gt;"&amp;CK$5,Fluxo!$S:$S,"&lt;="&amp;CL$5,Fluxo!$D:$D,$D62)</f>
        <v>0</v>
      </c>
      <c r="CM62" s="18">
        <f>SUMIFS(Fluxo!$N:$N,Fluxo!$S:$S,"&gt;"&amp;CL$5,Fluxo!$S:$S,"&lt;="&amp;CM$5,Fluxo!$D:$D,$D62)</f>
        <v>0</v>
      </c>
      <c r="CN62" s="18">
        <f>SUMIFS(Fluxo!$N:$N,Fluxo!$S:$S,"&gt;"&amp;CM$5,Fluxo!$S:$S,"&lt;="&amp;CN$5,Fluxo!$D:$D,$D62)</f>
        <v>0</v>
      </c>
      <c r="CO62" s="18">
        <f>SUMIFS(Fluxo!$N:$N,Fluxo!$S:$S,"&gt;"&amp;CN$5,Fluxo!$S:$S,"&lt;="&amp;CO$5,Fluxo!$D:$D,$D62)</f>
        <v>0</v>
      </c>
      <c r="CP62" s="18">
        <f>SUMIFS(Fluxo!$N:$N,Fluxo!$S:$S,"&gt;"&amp;CO$5,Fluxo!$S:$S,"&lt;="&amp;CP$5,Fluxo!$D:$D,$D62)</f>
        <v>0</v>
      </c>
      <c r="CQ62" s="18">
        <f>SUMIFS(Fluxo!$N:$N,Fluxo!$S:$S,"&gt;"&amp;CP$5,Fluxo!$S:$S,"&lt;="&amp;CQ$5,Fluxo!$D:$D,$D62)</f>
        <v>0</v>
      </c>
      <c r="CR62" s="18">
        <f>SUMIFS(Fluxo!$N:$N,Fluxo!$S:$S,"&gt;"&amp;CQ$5,Fluxo!$S:$S,"&lt;="&amp;CR$5,Fluxo!$D:$D,$D62)</f>
        <v>0</v>
      </c>
      <c r="CS62" s="18">
        <f>SUMIFS(Fluxo!$N:$N,Fluxo!$S:$S,"&gt;"&amp;CR$5,Fluxo!$S:$S,"&lt;="&amp;CS$5,Fluxo!$D:$D,$D62)</f>
        <v>0</v>
      </c>
      <c r="CT62" s="18">
        <f>SUMIFS(Fluxo!$N:$N,Fluxo!$S:$S,"&gt;"&amp;CS$5,Fluxo!$S:$S,"&lt;="&amp;CT$5,Fluxo!$D:$D,$D62)</f>
        <v>0</v>
      </c>
      <c r="CU62" s="18">
        <f>SUMIFS(Fluxo!$N:$N,Fluxo!$S:$S,"&gt;"&amp;CT$5,Fluxo!$S:$S,"&lt;="&amp;CU$5,Fluxo!$D:$D,$D62)</f>
        <v>0</v>
      </c>
      <c r="CV62" s="18">
        <f>SUMIFS(Fluxo!$N:$N,Fluxo!$S:$S,"&gt;"&amp;CU$5,Fluxo!$S:$S,"&lt;="&amp;CV$5,Fluxo!$D:$D,$D62)</f>
        <v>0</v>
      </c>
      <c r="CW62" s="18">
        <f>SUMIFS(Fluxo!$N:$N,Fluxo!$S:$S,"&gt;"&amp;CV$5,Fluxo!$S:$S,"&lt;="&amp;CW$5,Fluxo!$D:$D,$D62)</f>
        <v>0</v>
      </c>
      <c r="CX62" s="18">
        <f>SUMIFS(Fluxo!$N:$N,Fluxo!$S:$S,"&gt;"&amp;CW$5,Fluxo!$S:$S,"&lt;="&amp;CX$5,Fluxo!$D:$D,$D62)</f>
        <v>0</v>
      </c>
      <c r="CY62" s="18">
        <f>SUMIFS(Fluxo!$N:$N,Fluxo!$S:$S,"&gt;"&amp;CX$5,Fluxo!$S:$S,"&lt;="&amp;CY$5,Fluxo!$D:$D,$D62)</f>
        <v>0</v>
      </c>
      <c r="CZ62" s="18">
        <f>SUMIFS(Fluxo!$N:$N,Fluxo!$S:$S,"&gt;"&amp;CY$5,Fluxo!$S:$S,"&lt;="&amp;CZ$5,Fluxo!$D:$D,$D62)</f>
        <v>0</v>
      </c>
      <c r="DA62" s="18">
        <f>SUMIFS(Fluxo!$N:$N,Fluxo!$S:$S,"&gt;"&amp;CZ$5,Fluxo!$S:$S,"&lt;="&amp;DA$5,Fluxo!$D:$D,$D62)</f>
        <v>0</v>
      </c>
      <c r="DB62" s="18">
        <f>SUMIFS(Fluxo!$N:$N,Fluxo!$S:$S,"&gt;"&amp;DA$5,Fluxo!$S:$S,"&lt;="&amp;DB$5,Fluxo!$D:$D,$D62)</f>
        <v>0</v>
      </c>
      <c r="DC62" s="18">
        <f>SUMIFS(Fluxo!$N:$N,Fluxo!$S:$S,"&gt;"&amp;DB$5,Fluxo!$S:$S,"&lt;="&amp;DC$5,Fluxo!$D:$D,$D62)</f>
        <v>0</v>
      </c>
      <c r="DD62" s="18">
        <f>SUMIFS(Fluxo!$N:$N,Fluxo!$S:$S,"&gt;"&amp;DC$5,Fluxo!$S:$S,"&lt;="&amp;DD$5,Fluxo!$D:$D,$D62)</f>
        <v>0</v>
      </c>
      <c r="DE62" s="18">
        <f>SUMIFS(Fluxo!$N:$N,Fluxo!$S:$S,"&gt;"&amp;DD$5,Fluxo!$S:$S,"&lt;="&amp;DE$5,Fluxo!$D:$D,$D62)</f>
        <v>0</v>
      </c>
      <c r="DF62" s="18">
        <f>SUMIFS(Fluxo!$N:$N,Fluxo!$S:$S,"&gt;"&amp;DE$5,Fluxo!$S:$S,"&lt;="&amp;DF$5,Fluxo!$D:$D,$D62)</f>
        <v>0</v>
      </c>
      <c r="DG62" s="18">
        <f>SUMIFS(Fluxo!$N:$N,Fluxo!$S:$S,"&gt;"&amp;DF$5,Fluxo!$S:$S,"&lt;="&amp;DG$5,Fluxo!$D:$D,$D62)</f>
        <v>0</v>
      </c>
      <c r="DH62" s="18">
        <f>SUMIFS(Fluxo!$N:$N,Fluxo!$S:$S,"&gt;"&amp;DG$5,Fluxo!$S:$S,"&lt;="&amp;DH$5,Fluxo!$D:$D,$D62)</f>
        <v>0</v>
      </c>
      <c r="DI62" s="18">
        <f>SUMIFS(Fluxo!$N:$N,Fluxo!$S:$S,"&gt;"&amp;DH$5,Fluxo!$S:$S,"&lt;="&amp;DI$5,Fluxo!$D:$D,$D62)</f>
        <v>0</v>
      </c>
      <c r="DJ62" s="18">
        <f>SUMIFS(Fluxo!$N:$N,Fluxo!$S:$S,"&gt;"&amp;DI$5,Fluxo!$S:$S,"&lt;="&amp;DJ$5,Fluxo!$D:$D,$D62)</f>
        <v>0</v>
      </c>
      <c r="DK62" s="18">
        <f>SUMIFS(Fluxo!$N:$N,Fluxo!$S:$S,"&gt;"&amp;DJ$5,Fluxo!$S:$S,"&lt;="&amp;DK$5,Fluxo!$D:$D,$D62)</f>
        <v>0</v>
      </c>
      <c r="DL62" s="18">
        <f>SUMIFS(Fluxo!$N:$N,Fluxo!$S:$S,"&gt;"&amp;DK$5,Fluxo!$S:$S,"&lt;="&amp;DL$5,Fluxo!$D:$D,$D62)</f>
        <v>0</v>
      </c>
      <c r="DM62" s="18">
        <f>SUMIFS(Fluxo!$N:$N,Fluxo!$S:$S,"&gt;"&amp;DL$5,Fluxo!$S:$S,"&lt;="&amp;DM$5,Fluxo!$D:$D,$D62)</f>
        <v>0</v>
      </c>
      <c r="DN62" s="18">
        <f>SUMIFS(Fluxo!$N:$N,Fluxo!$S:$S,"&gt;"&amp;DM$5,Fluxo!$S:$S,"&lt;="&amp;DN$5,Fluxo!$D:$D,$D62)</f>
        <v>0</v>
      </c>
      <c r="DO62" s="18">
        <f>SUMIFS(Fluxo!$N:$N,Fluxo!$S:$S,"&gt;"&amp;DN$5,Fluxo!$S:$S,"&lt;="&amp;DO$5,Fluxo!$D:$D,$D62)</f>
        <v>0</v>
      </c>
      <c r="DP62" s="18">
        <f>SUMIFS(Fluxo!$N:$N,Fluxo!$S:$S,"&gt;"&amp;DO$5,Fluxo!$S:$S,"&lt;="&amp;DP$5,Fluxo!$D:$D,$D62)</f>
        <v>0</v>
      </c>
      <c r="DQ62" s="18">
        <f>SUMIFS(Fluxo!$N:$N,Fluxo!$S:$S,"&gt;"&amp;DP$5,Fluxo!$S:$S,"&lt;="&amp;DQ$5,Fluxo!$D:$D,$D62)</f>
        <v>0</v>
      </c>
      <c r="DR62" s="18">
        <f>SUMIFS(Fluxo!$N:$N,Fluxo!$S:$S,"&gt;"&amp;DQ$5,Fluxo!$S:$S,"&lt;="&amp;DR$5,Fluxo!$D:$D,$D62)</f>
        <v>0</v>
      </c>
      <c r="DS62" s="18">
        <f>SUMIFS(Fluxo!$N:$N,Fluxo!$S:$S,"&gt;"&amp;DR$5,Fluxo!$S:$S,"&lt;="&amp;DS$5,Fluxo!$D:$D,$D62)</f>
        <v>0</v>
      </c>
      <c r="DT62" s="18">
        <f>SUMIFS(Fluxo!$N:$N,Fluxo!$S:$S,"&gt;"&amp;DS$5,Fluxo!$S:$S,"&lt;="&amp;DT$5,Fluxo!$D:$D,$D62)</f>
        <v>0</v>
      </c>
      <c r="DU62" s="18">
        <f>SUMIFS(Fluxo!$N:$N,Fluxo!$S:$S,"&gt;"&amp;DT$5,Fluxo!$S:$S,"&lt;="&amp;DU$5,Fluxo!$D:$D,$D62)</f>
        <v>0</v>
      </c>
      <c r="DV62" s="18">
        <f>SUMIFS(Fluxo!$N:$N,Fluxo!$S:$S,"&gt;"&amp;DU$5,Fluxo!$S:$S,"&lt;="&amp;DV$5,Fluxo!$D:$D,$D62)</f>
        <v>0</v>
      </c>
      <c r="DW62" s="18">
        <f>SUMIFS(Fluxo!$N:$N,Fluxo!$S:$S,"&gt;"&amp;DV$5,Fluxo!$S:$S,"&lt;="&amp;DW$5,Fluxo!$D:$D,$D62)</f>
        <v>0</v>
      </c>
      <c r="DX62" s="18">
        <f>SUMIFS(Fluxo!$N:$N,Fluxo!$S:$S,"&gt;"&amp;DW$5,Fluxo!$S:$S,"&lt;="&amp;DX$5,Fluxo!$D:$D,$D62)</f>
        <v>0</v>
      </c>
      <c r="DY62" s="18">
        <f>SUMIFS(Fluxo!$N:$N,Fluxo!$S:$S,"&gt;"&amp;DX$5,Fluxo!$S:$S,"&lt;="&amp;DY$5,Fluxo!$D:$D,$D62)</f>
        <v>0</v>
      </c>
      <c r="DZ62" s="18">
        <f>SUMIFS(Fluxo!$N:$N,Fluxo!$S:$S,"&gt;"&amp;DY$5,Fluxo!$S:$S,"&lt;="&amp;DZ$5,Fluxo!$D:$D,$D62)</f>
        <v>0</v>
      </c>
      <c r="EA62" s="18">
        <f>SUMIFS(Fluxo!$N:$N,Fluxo!$S:$S,"&gt;"&amp;DZ$5,Fluxo!$S:$S,"&lt;="&amp;EA$5,Fluxo!$D:$D,$D62)</f>
        <v>0</v>
      </c>
      <c r="EB62" s="18">
        <f>SUMIFS(Fluxo!$N:$N,Fluxo!$S:$S,"&gt;"&amp;EA$5,Fluxo!$S:$S,"&lt;="&amp;EB$5,Fluxo!$D:$D,$D62)</f>
        <v>0</v>
      </c>
      <c r="EC62" s="18">
        <f>SUMIFS(Fluxo!$N:$N,Fluxo!$S:$S,"&gt;"&amp;EB$5,Fluxo!$S:$S,"&lt;="&amp;EC$5,Fluxo!$D:$D,$D62)</f>
        <v>0</v>
      </c>
      <c r="ED62" s="18">
        <f>SUMIFS(Fluxo!$N:$N,Fluxo!$S:$S,"&gt;"&amp;EC$5,Fluxo!$S:$S,"&lt;="&amp;ED$5,Fluxo!$D:$D,$D62)</f>
        <v>0</v>
      </c>
      <c r="EE62" s="18">
        <f>SUMIFS(Fluxo!$N:$N,Fluxo!$S:$S,"&gt;"&amp;ED$5,Fluxo!$S:$S,"&lt;="&amp;EE$5,Fluxo!$D:$D,$D62)</f>
        <v>0</v>
      </c>
      <c r="EF62" s="18">
        <f>SUMIFS(Fluxo!$N:$N,Fluxo!$S:$S,"&gt;"&amp;EE$5,Fluxo!$S:$S,"&lt;="&amp;EF$5,Fluxo!$D:$D,$D62)</f>
        <v>0</v>
      </c>
      <c r="EG62" s="18">
        <f>SUMIFS(Fluxo!$N:$N,Fluxo!$S:$S,"&gt;"&amp;EF$5,Fluxo!$S:$S,"&lt;="&amp;EG$5,Fluxo!$D:$D,$D62)</f>
        <v>0</v>
      </c>
      <c r="EH62" s="18">
        <f>SUMIFS(Fluxo!$N:$N,Fluxo!$S:$S,"&gt;"&amp;EG$5,Fluxo!$S:$S,"&lt;="&amp;EH$5,Fluxo!$D:$D,$D62)</f>
        <v>0</v>
      </c>
      <c r="EI62" s="18">
        <f>SUMIFS(Fluxo!$N:$N,Fluxo!$S:$S,"&gt;"&amp;EH$5,Fluxo!$S:$S,"&lt;="&amp;EI$5,Fluxo!$D:$D,$D62)</f>
        <v>0</v>
      </c>
      <c r="EJ62" s="18">
        <f>SUMIFS(Fluxo!$N:$N,Fluxo!$S:$S,"&gt;"&amp;EI$5,Fluxo!$S:$S,"&lt;="&amp;EJ$5,Fluxo!$D:$D,$D62)</f>
        <v>0</v>
      </c>
      <c r="EK62" s="18">
        <f>SUMIFS(Fluxo!$N:$N,Fluxo!$S:$S,"&gt;"&amp;EJ$5,Fluxo!$S:$S,"&lt;="&amp;EK$5,Fluxo!$D:$D,$D62)</f>
        <v>0</v>
      </c>
      <c r="EL62" s="18">
        <f>SUMIFS(Fluxo!$N:$N,Fluxo!$S:$S,"&gt;"&amp;EK$5,Fluxo!$S:$S,"&lt;="&amp;EL$5,Fluxo!$D:$D,$D62)</f>
        <v>0</v>
      </c>
      <c r="EM62" s="18">
        <f>SUMIFS(Fluxo!$N:$N,Fluxo!$S:$S,"&gt;"&amp;EL$5,Fluxo!$S:$S,"&lt;="&amp;EM$5,Fluxo!$D:$D,$D62)</f>
        <v>0</v>
      </c>
      <c r="EN62" s="18">
        <f>SUMIFS(Fluxo!$N:$N,Fluxo!$S:$S,"&gt;"&amp;EM$5,Fluxo!$S:$S,"&lt;="&amp;EN$5,Fluxo!$D:$D,$D62)</f>
        <v>0</v>
      </c>
      <c r="EO62" s="18">
        <f>SUMIFS(Fluxo!$N:$N,Fluxo!$S:$S,"&gt;"&amp;EN$5,Fluxo!$S:$S,"&lt;="&amp;EO$5,Fluxo!$D:$D,$D62)</f>
        <v>0</v>
      </c>
      <c r="EP62" s="18">
        <f>SUMIFS(Fluxo!$N:$N,Fluxo!$S:$S,"&gt;"&amp;EO$5,Fluxo!$S:$S,"&lt;="&amp;EP$5,Fluxo!$D:$D,$D62)</f>
        <v>0</v>
      </c>
      <c r="EQ62" s="18">
        <f>SUMIFS(Fluxo!$N:$N,Fluxo!$S:$S,"&gt;"&amp;EP$5,Fluxo!$S:$S,"&lt;="&amp;EQ$5,Fluxo!$D:$D,$D62)</f>
        <v>0</v>
      </c>
      <c r="ER62" s="18">
        <f>SUMIFS(Fluxo!$N:$N,Fluxo!$S:$S,"&gt;"&amp;EQ$5,Fluxo!$S:$S,"&lt;="&amp;ER$5,Fluxo!$D:$D,$D62)</f>
        <v>0</v>
      </c>
      <c r="ES62" s="18">
        <f>SUMIFS(Fluxo!$N:$N,Fluxo!$S:$S,"&gt;"&amp;ER$5,Fluxo!$S:$S,"&lt;="&amp;ES$5,Fluxo!$D:$D,$D62)</f>
        <v>0</v>
      </c>
      <c r="ET62" s="18">
        <f>SUMIFS(Fluxo!$N:$N,Fluxo!$S:$S,"&gt;"&amp;ES$5,Fluxo!$S:$S,"&lt;="&amp;ET$5,Fluxo!$D:$D,$D62)</f>
        <v>0</v>
      </c>
      <c r="EU62" s="18">
        <f>SUMIFS(Fluxo!$N:$N,Fluxo!$S:$S,"&gt;"&amp;ET$5,Fluxo!$S:$S,"&lt;="&amp;EU$5,Fluxo!$D:$D,$D62)</f>
        <v>0</v>
      </c>
      <c r="EV62" s="18">
        <f>SUMIFS(Fluxo!$N:$N,Fluxo!$S:$S,"&gt;"&amp;EU$5,Fluxo!$S:$S,"&lt;="&amp;EV$5,Fluxo!$D:$D,$D62)</f>
        <v>0</v>
      </c>
      <c r="EW62" s="18">
        <f>SUMIFS(Fluxo!$N:$N,Fluxo!$S:$S,"&gt;"&amp;EV$5,Fluxo!$S:$S,"&lt;="&amp;EW$5,Fluxo!$D:$D,$D62)</f>
        <v>0</v>
      </c>
      <c r="EX62" s="18">
        <f>SUMIFS(Fluxo!$N:$N,Fluxo!$S:$S,"&gt;"&amp;EW$5,Fluxo!$S:$S,"&lt;="&amp;EX$5,Fluxo!$D:$D,$D62)</f>
        <v>0</v>
      </c>
      <c r="EY62" s="18">
        <f>SUMIFS(Fluxo!$N:$N,Fluxo!$S:$S,"&gt;"&amp;EX$5,Fluxo!$S:$S,"&lt;="&amp;EY$5,Fluxo!$D:$D,$D62)</f>
        <v>0</v>
      </c>
      <c r="EZ62" s="18">
        <f>SUMIFS(Fluxo!$N:$N,Fluxo!$S:$S,"&gt;"&amp;EY$5,Fluxo!$S:$S,"&lt;="&amp;EZ$5,Fluxo!$D:$D,$D62)</f>
        <v>0</v>
      </c>
      <c r="FA62" s="18">
        <f>SUMIFS(Fluxo!$N:$N,Fluxo!$S:$S,"&gt;"&amp;EZ$5,Fluxo!$S:$S,"&lt;="&amp;FA$5,Fluxo!$D:$D,$D62)</f>
        <v>0</v>
      </c>
      <c r="FB62" s="18">
        <f>SUMIFS(Fluxo!$N:$N,Fluxo!$S:$S,"&gt;"&amp;FA$5,Fluxo!$S:$S,"&lt;="&amp;FB$5,Fluxo!$D:$D,$D62)</f>
        <v>0</v>
      </c>
      <c r="FC62" s="18">
        <f>SUMIFS(Fluxo!$N:$N,Fluxo!$S:$S,"&gt;"&amp;FB$5,Fluxo!$S:$S,"&lt;="&amp;FC$5,Fluxo!$D:$D,$D62)</f>
        <v>0</v>
      </c>
      <c r="FD62" s="18">
        <f>SUMIFS(Fluxo!$N:$N,Fluxo!$S:$S,"&gt;"&amp;FC$5,Fluxo!$S:$S,"&lt;="&amp;FD$5,Fluxo!$D:$D,$D62)</f>
        <v>0</v>
      </c>
      <c r="FE62" s="18">
        <f>SUMIFS(Fluxo!$N:$N,Fluxo!$S:$S,"&gt;"&amp;FD$5,Fluxo!$S:$S,"&lt;="&amp;FE$5,Fluxo!$D:$D,$D62)</f>
        <v>0</v>
      </c>
      <c r="FF62" s="18">
        <f>SUMIFS(Fluxo!$N:$N,Fluxo!$S:$S,"&gt;"&amp;FE$5,Fluxo!$S:$S,"&lt;="&amp;FF$5,Fluxo!$D:$D,$D62)</f>
        <v>0</v>
      </c>
      <c r="FG62" s="18">
        <f>SUMIFS(Fluxo!$N:$N,Fluxo!$S:$S,"&gt;"&amp;FF$5,Fluxo!$S:$S,"&lt;="&amp;FG$5,Fluxo!$D:$D,$D62)</f>
        <v>0</v>
      </c>
      <c r="FH62" s="18">
        <f>SUMIFS(Fluxo!$N:$N,Fluxo!$S:$S,"&gt;"&amp;FG$5,Fluxo!$S:$S,"&lt;="&amp;FH$5,Fluxo!$D:$D,$D62)</f>
        <v>0</v>
      </c>
      <c r="FI62" s="18">
        <f>SUMIFS(Fluxo!$N:$N,Fluxo!$S:$S,"&gt;"&amp;FH$5,Fluxo!$S:$S,"&lt;="&amp;FI$5,Fluxo!$D:$D,$D62)</f>
        <v>0</v>
      </c>
      <c r="FJ62" s="18">
        <f>SUMIFS(Fluxo!$N:$N,Fluxo!$S:$S,"&gt;"&amp;FI$5,Fluxo!$S:$S,"&lt;="&amp;FJ$5,Fluxo!$D:$D,$D62)</f>
        <v>0</v>
      </c>
      <c r="FK62" s="18">
        <f>SUMIFS(Fluxo!$N:$N,Fluxo!$S:$S,"&gt;"&amp;FJ$5,Fluxo!$S:$S,"&lt;="&amp;FK$5,Fluxo!$D:$D,$D62)</f>
        <v>0</v>
      </c>
      <c r="FL62" s="18">
        <f>SUMIFS(Fluxo!$N:$N,Fluxo!$S:$S,"&gt;"&amp;FK$5,Fluxo!$S:$S,"&lt;="&amp;FL$5,Fluxo!$D:$D,$D62)</f>
        <v>0</v>
      </c>
      <c r="FM62" s="18">
        <f>SUMIFS(Fluxo!$N:$N,Fluxo!$S:$S,"&gt;"&amp;FL$5,Fluxo!$S:$S,"&lt;="&amp;FM$5,Fluxo!$D:$D,$D62)</f>
        <v>0</v>
      </c>
      <c r="FN62" s="18">
        <f>SUMIFS(Fluxo!$N:$N,Fluxo!$S:$S,"&gt;"&amp;FM$5,Fluxo!$S:$S,"&lt;="&amp;FN$5,Fluxo!$D:$D,$D62)</f>
        <v>0</v>
      </c>
      <c r="FO62" s="18">
        <f>SUMIFS(Fluxo!$N:$N,Fluxo!$S:$S,"&gt;"&amp;FN$5,Fluxo!$S:$S,"&lt;="&amp;FO$5,Fluxo!$D:$D,$D62)</f>
        <v>0</v>
      </c>
      <c r="FP62" s="18">
        <f>SUMIFS(Fluxo!$N:$N,Fluxo!$S:$S,"&gt;"&amp;FO$5,Fluxo!$S:$S,"&lt;="&amp;FP$5,Fluxo!$D:$D,$D62)</f>
        <v>0</v>
      </c>
      <c r="FQ62" s="18">
        <f>SUMIFS(Fluxo!$N:$N,Fluxo!$S:$S,"&gt;"&amp;FP$5,Fluxo!$S:$S,"&lt;="&amp;FQ$5,Fluxo!$D:$D,$D62)</f>
        <v>0</v>
      </c>
      <c r="FR62" s="18">
        <f>SUMIFS(Fluxo!$N:$N,Fluxo!$S:$S,"&gt;"&amp;FQ$5,Fluxo!$S:$S,"&lt;="&amp;FR$5,Fluxo!$D:$D,$D62)</f>
        <v>0</v>
      </c>
      <c r="FS62" s="18">
        <f>SUMIFS(Fluxo!$N:$N,Fluxo!$S:$S,"&gt;"&amp;FR$5,Fluxo!$S:$S,"&lt;="&amp;FS$5,Fluxo!$D:$D,$D62)</f>
        <v>0</v>
      </c>
      <c r="FT62" s="18">
        <f>SUMIFS(Fluxo!$N:$N,Fluxo!$S:$S,"&gt;"&amp;FS$5,Fluxo!$S:$S,"&lt;="&amp;FT$5,Fluxo!$D:$D,$D62)</f>
        <v>0</v>
      </c>
      <c r="FU62" s="18">
        <f>SUMIFS(Fluxo!$N:$N,Fluxo!$S:$S,"&gt;"&amp;FT$5,Fluxo!$S:$S,"&lt;="&amp;FU$5,Fluxo!$D:$D,$D62)</f>
        <v>0</v>
      </c>
      <c r="FV62" s="18">
        <f>SUMIFS(Fluxo!$N:$N,Fluxo!$S:$S,"&gt;"&amp;FU$5,Fluxo!$S:$S,"&lt;="&amp;FV$5,Fluxo!$D:$D,$D62)</f>
        <v>0</v>
      </c>
      <c r="FW62" s="18">
        <f>SUMIFS(Fluxo!$N:$N,Fluxo!$S:$S,"&gt;"&amp;FV$5,Fluxo!$S:$S,"&lt;="&amp;FW$5,Fluxo!$D:$D,$D62)</f>
        <v>0</v>
      </c>
      <c r="FX62" s="18">
        <f>SUMIFS(Fluxo!$N:$N,Fluxo!$S:$S,"&gt;"&amp;FW$5,Fluxo!$S:$S,"&lt;="&amp;FX$5,Fluxo!$D:$D,$D62)</f>
        <v>0</v>
      </c>
      <c r="FY62" s="18">
        <f>SUMIFS(Fluxo!$N:$N,Fluxo!$S:$S,"&gt;"&amp;FX$5,Fluxo!$S:$S,"&lt;="&amp;FY$5,Fluxo!$D:$D,$D62)</f>
        <v>0</v>
      </c>
      <c r="FZ62" s="18">
        <f>SUMIFS(Fluxo!$N:$N,Fluxo!$S:$S,"&gt;"&amp;FY$5,Fluxo!$S:$S,"&lt;="&amp;FZ$5,Fluxo!$D:$D,$D62)</f>
        <v>0</v>
      </c>
      <c r="GA62" s="18">
        <f>SUMIFS(Fluxo!$N:$N,Fluxo!$S:$S,"&gt;"&amp;FZ$5,Fluxo!$S:$S,"&lt;="&amp;GA$5,Fluxo!$D:$D,$D62)</f>
        <v>0</v>
      </c>
      <c r="GB62" s="18">
        <f>SUMIFS(Fluxo!$N:$N,Fluxo!$S:$S,"&gt;"&amp;GA$5,Fluxo!$S:$S,"&lt;="&amp;GB$5,Fluxo!$D:$D,$D62)</f>
        <v>0</v>
      </c>
      <c r="GC62" s="18">
        <f>SUMIFS(Fluxo!$N:$N,Fluxo!$S:$S,"&gt;"&amp;GB$5,Fluxo!$S:$S,"&lt;="&amp;GC$5,Fluxo!$D:$D,$D62)</f>
        <v>0</v>
      </c>
      <c r="GD62" s="18">
        <f>SUMIFS(Fluxo!$N:$N,Fluxo!$S:$S,"&gt;"&amp;GC$5,Fluxo!$S:$S,"&lt;="&amp;GD$5,Fluxo!$D:$D,$D62)</f>
        <v>0</v>
      </c>
      <c r="GE62" s="18">
        <f>SUMIFS(Fluxo!$N:$N,Fluxo!$S:$S,"&gt;"&amp;GD$5,Fluxo!$S:$S,"&lt;="&amp;GE$5,Fluxo!$D:$D,$D62)</f>
        <v>0</v>
      </c>
      <c r="GF62" s="18">
        <f>SUMIFS(Fluxo!$N:$N,Fluxo!$S:$S,"&gt;"&amp;GE$5,Fluxo!$S:$S,"&lt;="&amp;GF$5,Fluxo!$D:$D,$D62)</f>
        <v>0</v>
      </c>
      <c r="GG62" s="18">
        <f>SUMIFS(Fluxo!$N:$N,Fluxo!$S:$S,"&gt;"&amp;GF$5,Fluxo!$S:$S,"&lt;="&amp;GG$5,Fluxo!$D:$D,$D62)</f>
        <v>0</v>
      </c>
      <c r="GH62" s="18">
        <f>SUMIFS(Fluxo!$N:$N,Fluxo!$S:$S,"&gt;"&amp;GG$5,Fluxo!$S:$S,"&lt;="&amp;GH$5,Fluxo!$D:$D,$D62)</f>
        <v>0</v>
      </c>
      <c r="GI62" s="18">
        <f>SUMIFS(Fluxo!$N:$N,Fluxo!$S:$S,"&gt;"&amp;GH$5,Fluxo!$S:$S,"&lt;="&amp;GI$5,Fluxo!$D:$D,$D62)</f>
        <v>0</v>
      </c>
      <c r="GJ62" s="18">
        <f>SUMIFS(Fluxo!$N:$N,Fluxo!$S:$S,"&gt;"&amp;GI$5,Fluxo!$S:$S,"&lt;="&amp;GJ$5,Fluxo!$D:$D,$D62)</f>
        <v>0</v>
      </c>
      <c r="GK62" s="18">
        <f>SUMIFS(Fluxo!$N:$N,Fluxo!$S:$S,"&gt;"&amp;GJ$5,Fluxo!$S:$S,"&lt;="&amp;GK$5,Fluxo!$D:$D,$D62)</f>
        <v>0</v>
      </c>
      <c r="GL62" s="18">
        <f>SUMIFS(Fluxo!$N:$N,Fluxo!$S:$S,"&gt;"&amp;GK$5,Fluxo!$S:$S,"&lt;="&amp;GL$5,Fluxo!$D:$D,$D62)</f>
        <v>0</v>
      </c>
      <c r="GM62" s="18">
        <f>SUMIFS(Fluxo!$N:$N,Fluxo!$S:$S,"&gt;"&amp;GL$5,Fluxo!$S:$S,"&lt;="&amp;GM$5,Fluxo!$D:$D,$D62)</f>
        <v>0</v>
      </c>
      <c r="GN62" s="18">
        <f>SUMIFS(Fluxo!$N:$N,Fluxo!$S:$S,"&gt;"&amp;GM$5,Fluxo!$S:$S,"&lt;="&amp;GN$5,Fluxo!$D:$D,$D62)</f>
        <v>0</v>
      </c>
      <c r="GO62" s="18">
        <f>SUMIFS(Fluxo!$N:$N,Fluxo!$S:$S,"&gt;"&amp;GN$5,Fluxo!$S:$S,"&lt;="&amp;GO$5,Fluxo!$D:$D,$D62)</f>
        <v>0</v>
      </c>
      <c r="GP62" s="18">
        <f>SUMIFS(Fluxo!$N:$N,Fluxo!$S:$S,"&gt;"&amp;GO$5,Fluxo!$S:$S,"&lt;="&amp;GP$5,Fluxo!$D:$D,$D62)</f>
        <v>0</v>
      </c>
      <c r="GQ62" s="18">
        <f>SUMIFS(Fluxo!$N:$N,Fluxo!$S:$S,"&gt;"&amp;GP$5,Fluxo!$S:$S,"&lt;="&amp;GQ$5,Fluxo!$D:$D,$D62)</f>
        <v>0</v>
      </c>
      <c r="GR62" s="18">
        <f>SUMIFS(Fluxo!$N:$N,Fluxo!$S:$S,"&gt;"&amp;GQ$5,Fluxo!$S:$S,"&lt;="&amp;GR$5,Fluxo!$D:$D,$D62)</f>
        <v>0</v>
      </c>
      <c r="GS62" s="18">
        <f>SUMIFS(Fluxo!$N:$N,Fluxo!$S:$S,"&gt;"&amp;GR$5,Fluxo!$S:$S,"&lt;="&amp;GS$5,Fluxo!$D:$D,$D62)</f>
        <v>0</v>
      </c>
      <c r="GT62" s="18">
        <f>SUMIFS(Fluxo!$N:$N,Fluxo!$S:$S,"&gt;"&amp;GS$5,Fluxo!$S:$S,"&lt;="&amp;GT$5,Fluxo!$D:$D,$D62)</f>
        <v>0</v>
      </c>
      <c r="GU62" s="18">
        <f>SUMIFS(Fluxo!$N:$N,Fluxo!$S:$S,"&gt;"&amp;GT$5,Fluxo!$S:$S,"&lt;="&amp;GU$5,Fluxo!$D:$D,$D62)</f>
        <v>0</v>
      </c>
      <c r="GV62" s="18">
        <f>SUMIFS(Fluxo!$N:$N,Fluxo!$S:$S,"&gt;"&amp;GU$5,Fluxo!$S:$S,"&lt;="&amp;GV$5,Fluxo!$D:$D,$D62)</f>
        <v>0</v>
      </c>
      <c r="GW62" s="18">
        <f>SUMIFS(Fluxo!$N:$N,Fluxo!$S:$S,"&gt;"&amp;GV$5,Fluxo!$S:$S,"&lt;="&amp;GW$5,Fluxo!$D:$D,$D62)</f>
        <v>0</v>
      </c>
      <c r="GX62" s="18">
        <f>SUMIFS(Fluxo!$N:$N,Fluxo!$S:$S,"&gt;"&amp;GW$5,Fluxo!$S:$S,"&lt;="&amp;GX$5,Fluxo!$D:$D,$D62)</f>
        <v>0</v>
      </c>
      <c r="GY62" s="18">
        <f>SUMIFS(Fluxo!$N:$N,Fluxo!$S:$S,"&gt;"&amp;GX$5,Fluxo!$S:$S,"&lt;="&amp;GY$5,Fluxo!$D:$D,$D62)</f>
        <v>0</v>
      </c>
      <c r="GZ62" s="18">
        <f>SUMIFS(Fluxo!$N:$N,Fluxo!$S:$S,"&gt;"&amp;GY$5,Fluxo!$S:$S,"&lt;="&amp;GZ$5,Fluxo!$D:$D,$D62)</f>
        <v>0</v>
      </c>
      <c r="HA62" s="18">
        <f>SUMIFS(Fluxo!$N:$N,Fluxo!$S:$S,"&gt;"&amp;GZ$5,Fluxo!$S:$S,"&lt;="&amp;HA$5,Fluxo!$D:$D,$D62)</f>
        <v>0</v>
      </c>
      <c r="HB62" s="18">
        <f>SUMIFS(Fluxo!$N:$N,Fluxo!$S:$S,"&gt;"&amp;HA$5,Fluxo!$S:$S,"&lt;="&amp;HB$5,Fluxo!$D:$D,$D62)</f>
        <v>0</v>
      </c>
      <c r="HC62" s="18">
        <f>SUMIFS(Fluxo!$N:$N,Fluxo!$S:$S,"&gt;"&amp;HB$5,Fluxo!$S:$S,"&lt;="&amp;HC$5,Fluxo!$D:$D,$D62)</f>
        <v>0</v>
      </c>
      <c r="HD62" s="18">
        <f>SUMIFS(Fluxo!$N:$N,Fluxo!$S:$S,"&gt;"&amp;HC$5,Fluxo!$S:$S,"&lt;="&amp;HD$5,Fluxo!$D:$D,$D62)</f>
        <v>0</v>
      </c>
      <c r="HE62" s="18">
        <f>SUMIFS(Fluxo!$N:$N,Fluxo!$S:$S,"&gt;"&amp;HD$5,Fluxo!$S:$S,"&lt;="&amp;HE$5,Fluxo!$D:$D,$D62)</f>
        <v>0</v>
      </c>
      <c r="HF62" s="18">
        <f>SUMIFS(Fluxo!$N:$N,Fluxo!$S:$S,"&gt;"&amp;HE$5,Fluxo!$S:$S,"&lt;="&amp;HF$5,Fluxo!$D:$D,$D62)</f>
        <v>0</v>
      </c>
    </row>
    <row r="63" spans="1:214">
      <c r="A63" s="20">
        <f t="shared" si="15"/>
        <v>53</v>
      </c>
      <c r="B63" s="140" t="str">
        <f>'Check Carteira'!C55</f>
        <v>E.1016.99.01.0143</v>
      </c>
      <c r="C63" s="141">
        <v>1</v>
      </c>
      <c r="D63" s="129" t="str">
        <f>'Check Carteira'!F55</f>
        <v>A-0143</v>
      </c>
      <c r="E63" s="21" t="str">
        <f>IFERROR(INDEX(Contratos!L:L,MATCH(D63,Contratos!R:R,0)),"")</f>
        <v/>
      </c>
      <c r="F63" s="139" t="str">
        <f>IFERROR(INDEX(Contratos!G:G,MATCH(D63,Contratos!R:R,0)),"")</f>
        <v/>
      </c>
      <c r="H63" s="83">
        <f t="shared" si="17"/>
        <v>0</v>
      </c>
      <c r="J63" s="18">
        <f>SUMIFS(Fluxo!$N:$N,Fluxo!$S:$S,"&gt;"&amp;I$5,Fluxo!$S:$S,"&lt;="&amp;J$5,Fluxo!$D:$D,$D63)</f>
        <v>0</v>
      </c>
      <c r="K63" s="18">
        <f>SUMIFS(Fluxo!$N:$N,Fluxo!$S:$S,"&gt;"&amp;J$5,Fluxo!$S:$S,"&lt;="&amp;K$5,Fluxo!$D:$D,$D63)</f>
        <v>0</v>
      </c>
      <c r="L63" s="18">
        <f>SUMIFS(Fluxo!$N:$N,Fluxo!$S:$S,"&gt;"&amp;K$5,Fluxo!$S:$S,"&lt;="&amp;L$5,Fluxo!$D:$D,$D63)</f>
        <v>0</v>
      </c>
      <c r="M63" s="18">
        <f>SUMIFS(Fluxo!$N:$N,Fluxo!$S:$S,"&gt;"&amp;L$5,Fluxo!$S:$S,"&lt;="&amp;M$5,Fluxo!$D:$D,$D63)</f>
        <v>0</v>
      </c>
      <c r="N63" s="18">
        <f>SUMIFS(Fluxo!$N:$N,Fluxo!$S:$S,"&gt;"&amp;M$5,Fluxo!$S:$S,"&lt;="&amp;N$5,Fluxo!$D:$D,$D63)</f>
        <v>0</v>
      </c>
      <c r="O63" s="18">
        <f>SUMIFS(Fluxo!$N:$N,Fluxo!$S:$S,"&gt;"&amp;N$5,Fluxo!$S:$S,"&lt;="&amp;O$5,Fluxo!$D:$D,$D63)</f>
        <v>0</v>
      </c>
      <c r="P63" s="18">
        <f>SUMIFS(Fluxo!$N:$N,Fluxo!$S:$S,"&gt;"&amp;O$5,Fluxo!$S:$S,"&lt;="&amp;P$5,Fluxo!$D:$D,$D63)</f>
        <v>0</v>
      </c>
      <c r="Q63" s="18">
        <f>SUMIFS(Fluxo!$N:$N,Fluxo!$S:$S,"&gt;"&amp;P$5,Fluxo!$S:$S,"&lt;="&amp;Q$5,Fluxo!$D:$D,$D63)</f>
        <v>0</v>
      </c>
      <c r="R63" s="18">
        <f>SUMIFS(Fluxo!$N:$N,Fluxo!$S:$S,"&gt;"&amp;Q$5,Fluxo!$S:$S,"&lt;="&amp;R$5,Fluxo!$D:$D,$D63)</f>
        <v>0</v>
      </c>
      <c r="S63" s="18">
        <f>SUMIFS(Fluxo!$N:$N,Fluxo!$S:$S,"&gt;"&amp;R$5,Fluxo!$S:$S,"&lt;="&amp;S$5,Fluxo!$D:$D,$D63)</f>
        <v>0</v>
      </c>
      <c r="T63" s="18">
        <f>SUMIFS(Fluxo!$N:$N,Fluxo!$S:$S,"&gt;"&amp;S$5,Fluxo!$S:$S,"&lt;="&amp;T$5,Fluxo!$D:$D,$D63)</f>
        <v>0</v>
      </c>
      <c r="U63" s="18">
        <f>SUMIFS(Fluxo!$N:$N,Fluxo!$S:$S,"&gt;"&amp;T$5,Fluxo!$S:$S,"&lt;="&amp;U$5,Fluxo!$D:$D,$D63)</f>
        <v>0</v>
      </c>
      <c r="V63" s="18">
        <f>SUMIFS(Fluxo!$N:$N,Fluxo!$S:$S,"&gt;"&amp;U$5,Fluxo!$S:$S,"&lt;="&amp;V$5,Fluxo!$D:$D,$D63)</f>
        <v>0</v>
      </c>
      <c r="W63" s="18">
        <f>SUMIFS(Fluxo!$N:$N,Fluxo!$S:$S,"&gt;"&amp;V$5,Fluxo!$S:$S,"&lt;="&amp;W$5,Fluxo!$D:$D,$D63)</f>
        <v>0</v>
      </c>
      <c r="X63" s="18">
        <f>SUMIFS(Fluxo!$N:$N,Fluxo!$S:$S,"&gt;"&amp;W$5,Fluxo!$S:$S,"&lt;="&amp;X$5,Fluxo!$D:$D,$D63)</f>
        <v>0</v>
      </c>
      <c r="Y63" s="18">
        <f>SUMIFS(Fluxo!$N:$N,Fluxo!$S:$S,"&gt;"&amp;X$5,Fluxo!$S:$S,"&lt;="&amp;Y$5,Fluxo!$D:$D,$D63)</f>
        <v>0</v>
      </c>
      <c r="Z63" s="18">
        <f>SUMIFS(Fluxo!$N:$N,Fluxo!$S:$S,"&gt;"&amp;Y$5,Fluxo!$S:$S,"&lt;="&amp;Z$5,Fluxo!$D:$D,$D63)</f>
        <v>0</v>
      </c>
      <c r="AA63" s="18">
        <f>SUMIFS(Fluxo!$N:$N,Fluxo!$S:$S,"&gt;"&amp;Z$5,Fluxo!$S:$S,"&lt;="&amp;AA$5,Fluxo!$D:$D,$D63)</f>
        <v>0</v>
      </c>
      <c r="AB63" s="18">
        <f>SUMIFS(Fluxo!$N:$N,Fluxo!$S:$S,"&gt;"&amp;AA$5,Fluxo!$S:$S,"&lt;="&amp;AB$5,Fluxo!$D:$D,$D63)</f>
        <v>0</v>
      </c>
      <c r="AC63" s="18">
        <f>SUMIFS(Fluxo!$N:$N,Fluxo!$S:$S,"&gt;"&amp;AB$5,Fluxo!$S:$S,"&lt;="&amp;AC$5,Fluxo!$D:$D,$D63)</f>
        <v>0</v>
      </c>
      <c r="AD63" s="18">
        <f>SUMIFS(Fluxo!$N:$N,Fluxo!$S:$S,"&gt;"&amp;AC$5,Fluxo!$S:$S,"&lt;="&amp;AD$5,Fluxo!$D:$D,$D63)</f>
        <v>0</v>
      </c>
      <c r="AE63" s="18">
        <f>SUMIFS(Fluxo!$N:$N,Fluxo!$S:$S,"&gt;"&amp;AD$5,Fluxo!$S:$S,"&lt;="&amp;AE$5,Fluxo!$D:$D,$D63)</f>
        <v>0</v>
      </c>
      <c r="AF63" s="18">
        <f>SUMIFS(Fluxo!$N:$N,Fluxo!$S:$S,"&gt;"&amp;AE$5,Fluxo!$S:$S,"&lt;="&amp;AF$5,Fluxo!$D:$D,$D63)</f>
        <v>0</v>
      </c>
      <c r="AG63" s="18">
        <f>SUMIFS(Fluxo!$N:$N,Fluxo!$S:$S,"&gt;"&amp;AF$5,Fluxo!$S:$S,"&lt;="&amp;AG$5,Fluxo!$D:$D,$D63)</f>
        <v>0</v>
      </c>
      <c r="AH63" s="18">
        <f>SUMIFS(Fluxo!$N:$N,Fluxo!$S:$S,"&gt;"&amp;AG$5,Fluxo!$S:$S,"&lt;="&amp;AH$5,Fluxo!$D:$D,$D63)</f>
        <v>0</v>
      </c>
      <c r="AI63" s="18">
        <f>SUMIFS(Fluxo!$N:$N,Fluxo!$S:$S,"&gt;"&amp;AH$5,Fluxo!$S:$S,"&lt;="&amp;AI$5,Fluxo!$D:$D,$D63)</f>
        <v>0</v>
      </c>
      <c r="AJ63" s="18">
        <f>SUMIFS(Fluxo!$N:$N,Fluxo!$S:$S,"&gt;"&amp;AI$5,Fluxo!$S:$S,"&lt;="&amp;AJ$5,Fluxo!$D:$D,$D63)</f>
        <v>0</v>
      </c>
      <c r="AK63" s="18">
        <f>SUMIFS(Fluxo!$N:$N,Fluxo!$S:$S,"&gt;"&amp;AJ$5,Fluxo!$S:$S,"&lt;="&amp;AK$5,Fluxo!$D:$D,$D63)</f>
        <v>0</v>
      </c>
      <c r="AL63" s="18">
        <f>SUMIFS(Fluxo!$N:$N,Fluxo!$S:$S,"&gt;"&amp;AK$5,Fluxo!$S:$S,"&lt;="&amp;AL$5,Fluxo!$D:$D,$D63)</f>
        <v>0</v>
      </c>
      <c r="AM63" s="18">
        <f>SUMIFS(Fluxo!$N:$N,Fluxo!$S:$S,"&gt;"&amp;AL$5,Fluxo!$S:$S,"&lt;="&amp;AM$5,Fluxo!$D:$D,$D63)</f>
        <v>0</v>
      </c>
      <c r="AN63" s="18">
        <f>SUMIFS(Fluxo!$N:$N,Fluxo!$S:$S,"&gt;"&amp;AM$5,Fluxo!$S:$S,"&lt;="&amp;AN$5,Fluxo!$D:$D,$D63)</f>
        <v>0</v>
      </c>
      <c r="AO63" s="18">
        <f>SUMIFS(Fluxo!$N:$N,Fluxo!$S:$S,"&gt;"&amp;AN$5,Fluxo!$S:$S,"&lt;="&amp;AO$5,Fluxo!$D:$D,$D63)</f>
        <v>0</v>
      </c>
      <c r="AP63" s="18">
        <f>SUMIFS(Fluxo!$N:$N,Fluxo!$S:$S,"&gt;"&amp;AO$5,Fluxo!$S:$S,"&lt;="&amp;AP$5,Fluxo!$D:$D,$D63)</f>
        <v>0</v>
      </c>
      <c r="AQ63" s="18">
        <f>SUMIFS(Fluxo!$N:$N,Fluxo!$S:$S,"&gt;"&amp;AP$5,Fluxo!$S:$S,"&lt;="&amp;AQ$5,Fluxo!$D:$D,$D63)</f>
        <v>0</v>
      </c>
      <c r="AR63" s="18">
        <f>SUMIFS(Fluxo!$N:$N,Fluxo!$S:$S,"&gt;"&amp;AQ$5,Fluxo!$S:$S,"&lt;="&amp;AR$5,Fluxo!$D:$D,$D63)</f>
        <v>0</v>
      </c>
      <c r="AS63" s="18">
        <f>SUMIFS(Fluxo!$N:$N,Fluxo!$S:$S,"&gt;"&amp;AR$5,Fluxo!$S:$S,"&lt;="&amp;AS$5,Fluxo!$D:$D,$D63)</f>
        <v>0</v>
      </c>
      <c r="AT63" s="18">
        <f>SUMIFS(Fluxo!$N:$N,Fluxo!$S:$S,"&gt;"&amp;AS$5,Fluxo!$S:$S,"&lt;="&amp;AT$5,Fluxo!$D:$D,$D63)</f>
        <v>0</v>
      </c>
      <c r="AU63" s="18">
        <f>SUMIFS(Fluxo!$N:$N,Fluxo!$S:$S,"&gt;"&amp;AT$5,Fluxo!$S:$S,"&lt;="&amp;AU$5,Fluxo!$D:$D,$D63)</f>
        <v>0</v>
      </c>
      <c r="AV63" s="18">
        <f>SUMIFS(Fluxo!$N:$N,Fluxo!$S:$S,"&gt;"&amp;AU$5,Fluxo!$S:$S,"&lt;="&amp;AV$5,Fluxo!$D:$D,$D63)</f>
        <v>0</v>
      </c>
      <c r="AW63" s="18">
        <f>SUMIFS(Fluxo!$N:$N,Fluxo!$S:$S,"&gt;"&amp;AV$5,Fluxo!$S:$S,"&lt;="&amp;AW$5,Fluxo!$D:$D,$D63)</f>
        <v>0</v>
      </c>
      <c r="AX63" s="18">
        <f>SUMIFS(Fluxo!$N:$N,Fluxo!$S:$S,"&gt;"&amp;AW$5,Fluxo!$S:$S,"&lt;="&amp;AX$5,Fluxo!$D:$D,$D63)</f>
        <v>0</v>
      </c>
      <c r="AY63" s="18">
        <f>SUMIFS(Fluxo!$N:$N,Fluxo!$S:$S,"&gt;"&amp;AX$5,Fluxo!$S:$S,"&lt;="&amp;AY$5,Fluxo!$D:$D,$D63)</f>
        <v>0</v>
      </c>
      <c r="AZ63" s="18">
        <f>SUMIFS(Fluxo!$N:$N,Fluxo!$S:$S,"&gt;"&amp;AY$5,Fluxo!$S:$S,"&lt;="&amp;AZ$5,Fluxo!$D:$D,$D63)</f>
        <v>0</v>
      </c>
      <c r="BA63" s="18">
        <f>SUMIFS(Fluxo!$N:$N,Fluxo!$S:$S,"&gt;"&amp;AZ$5,Fluxo!$S:$S,"&lt;="&amp;BA$5,Fluxo!$D:$D,$D63)</f>
        <v>0</v>
      </c>
      <c r="BB63" s="18">
        <f>SUMIFS(Fluxo!$N:$N,Fluxo!$S:$S,"&gt;"&amp;BA$5,Fluxo!$S:$S,"&lt;="&amp;BB$5,Fluxo!$D:$D,$D63)</f>
        <v>0</v>
      </c>
      <c r="BC63" s="18">
        <f>SUMIFS(Fluxo!$N:$N,Fluxo!$S:$S,"&gt;"&amp;BB$5,Fluxo!$S:$S,"&lt;="&amp;BC$5,Fluxo!$D:$D,$D63)</f>
        <v>0</v>
      </c>
      <c r="BD63" s="18">
        <f>SUMIFS(Fluxo!$N:$N,Fluxo!$S:$S,"&gt;"&amp;BC$5,Fluxo!$S:$S,"&lt;="&amp;BD$5,Fluxo!$D:$D,$D63)</f>
        <v>0</v>
      </c>
      <c r="BE63" s="18">
        <f>SUMIFS(Fluxo!$N:$N,Fluxo!$S:$S,"&gt;"&amp;BD$5,Fluxo!$S:$S,"&lt;="&amp;BE$5,Fluxo!$D:$D,$D63)</f>
        <v>0</v>
      </c>
      <c r="BF63" s="18">
        <f>SUMIFS(Fluxo!$N:$N,Fluxo!$S:$S,"&gt;"&amp;BE$5,Fluxo!$S:$S,"&lt;="&amp;BF$5,Fluxo!$D:$D,$D63)</f>
        <v>0</v>
      </c>
      <c r="BG63" s="18">
        <f>SUMIFS(Fluxo!$N:$N,Fluxo!$S:$S,"&gt;"&amp;BF$5,Fluxo!$S:$S,"&lt;="&amp;BG$5,Fluxo!$D:$D,$D63)</f>
        <v>0</v>
      </c>
      <c r="BH63" s="18">
        <f>SUMIFS(Fluxo!$N:$N,Fluxo!$S:$S,"&gt;"&amp;BG$5,Fluxo!$S:$S,"&lt;="&amp;BH$5,Fluxo!$D:$D,$D63)</f>
        <v>0</v>
      </c>
      <c r="BI63" s="18">
        <f>SUMIFS(Fluxo!$N:$N,Fluxo!$S:$S,"&gt;"&amp;BH$5,Fluxo!$S:$S,"&lt;="&amp;BI$5,Fluxo!$D:$D,$D63)</f>
        <v>0</v>
      </c>
      <c r="BJ63" s="18">
        <f>SUMIFS(Fluxo!$N:$N,Fluxo!$S:$S,"&gt;"&amp;BI$5,Fluxo!$S:$S,"&lt;="&amp;BJ$5,Fluxo!$D:$D,$D63)</f>
        <v>0</v>
      </c>
      <c r="BK63" s="18">
        <f>SUMIFS(Fluxo!$N:$N,Fluxo!$S:$S,"&gt;"&amp;BJ$5,Fluxo!$S:$S,"&lt;="&amp;BK$5,Fluxo!$D:$D,$D63)</f>
        <v>0</v>
      </c>
      <c r="BL63" s="18">
        <f>SUMIFS(Fluxo!$N:$N,Fluxo!$S:$S,"&gt;"&amp;BK$5,Fluxo!$S:$S,"&lt;="&amp;BL$5,Fluxo!$D:$D,$D63)</f>
        <v>0</v>
      </c>
      <c r="BM63" s="18">
        <f>SUMIFS(Fluxo!$N:$N,Fluxo!$S:$S,"&gt;"&amp;BL$5,Fluxo!$S:$S,"&lt;="&amp;BM$5,Fluxo!$D:$D,$D63)</f>
        <v>0</v>
      </c>
      <c r="BN63" s="18">
        <f>SUMIFS(Fluxo!$N:$N,Fluxo!$S:$S,"&gt;"&amp;BM$5,Fluxo!$S:$S,"&lt;="&amp;BN$5,Fluxo!$D:$D,$D63)</f>
        <v>0</v>
      </c>
      <c r="BO63" s="18">
        <f>SUMIFS(Fluxo!$N:$N,Fluxo!$S:$S,"&gt;"&amp;BN$5,Fluxo!$S:$S,"&lt;="&amp;BO$5,Fluxo!$D:$D,$D63)</f>
        <v>0</v>
      </c>
      <c r="BP63" s="18">
        <f>SUMIFS(Fluxo!$N:$N,Fluxo!$S:$S,"&gt;"&amp;BO$5,Fluxo!$S:$S,"&lt;="&amp;BP$5,Fluxo!$D:$D,$D63)</f>
        <v>0</v>
      </c>
      <c r="BQ63" s="18">
        <f>SUMIFS(Fluxo!$N:$N,Fluxo!$S:$S,"&gt;"&amp;BP$5,Fluxo!$S:$S,"&lt;="&amp;BQ$5,Fluxo!$D:$D,$D63)</f>
        <v>0</v>
      </c>
      <c r="BR63" s="18">
        <f>SUMIFS(Fluxo!$N:$N,Fluxo!$S:$S,"&gt;"&amp;BQ$5,Fluxo!$S:$S,"&lt;="&amp;BR$5,Fluxo!$D:$D,$D63)</f>
        <v>0</v>
      </c>
      <c r="BS63" s="18">
        <f>SUMIFS(Fluxo!$N:$N,Fluxo!$S:$S,"&gt;"&amp;BR$5,Fluxo!$S:$S,"&lt;="&amp;BS$5,Fluxo!$D:$D,$D63)</f>
        <v>0</v>
      </c>
      <c r="BT63" s="18">
        <f>SUMIFS(Fluxo!$N:$N,Fluxo!$S:$S,"&gt;"&amp;BS$5,Fluxo!$S:$S,"&lt;="&amp;BT$5,Fluxo!$D:$D,$D63)</f>
        <v>0</v>
      </c>
      <c r="BU63" s="18">
        <f>SUMIFS(Fluxo!$N:$N,Fluxo!$S:$S,"&gt;"&amp;BT$5,Fluxo!$S:$S,"&lt;="&amp;BU$5,Fluxo!$D:$D,$D63)</f>
        <v>0</v>
      </c>
      <c r="BV63" s="18">
        <f>SUMIFS(Fluxo!$N:$N,Fluxo!$S:$S,"&gt;"&amp;BU$5,Fluxo!$S:$S,"&lt;="&amp;BV$5,Fluxo!$D:$D,$D63)</f>
        <v>0</v>
      </c>
      <c r="BW63" s="18">
        <f>SUMIFS(Fluxo!$N:$N,Fluxo!$S:$S,"&gt;"&amp;BV$5,Fluxo!$S:$S,"&lt;="&amp;BW$5,Fluxo!$D:$D,$D63)</f>
        <v>0</v>
      </c>
      <c r="BX63" s="18">
        <f>SUMIFS(Fluxo!$N:$N,Fluxo!$S:$S,"&gt;"&amp;BW$5,Fluxo!$S:$S,"&lt;="&amp;BX$5,Fluxo!$D:$D,$D63)</f>
        <v>0</v>
      </c>
      <c r="BY63" s="18">
        <f>SUMIFS(Fluxo!$N:$N,Fluxo!$S:$S,"&gt;"&amp;BX$5,Fluxo!$S:$S,"&lt;="&amp;BY$5,Fluxo!$D:$D,$D63)</f>
        <v>0</v>
      </c>
      <c r="BZ63" s="18">
        <f>SUMIFS(Fluxo!$N:$N,Fluxo!$S:$S,"&gt;"&amp;BY$5,Fluxo!$S:$S,"&lt;="&amp;BZ$5,Fluxo!$D:$D,$D63)</f>
        <v>0</v>
      </c>
      <c r="CA63" s="18">
        <f>SUMIFS(Fluxo!$N:$N,Fluxo!$S:$S,"&gt;"&amp;BZ$5,Fluxo!$S:$S,"&lt;="&amp;CA$5,Fluxo!$D:$D,$D63)</f>
        <v>0</v>
      </c>
      <c r="CB63" s="18">
        <f>SUMIFS(Fluxo!$N:$N,Fluxo!$S:$S,"&gt;"&amp;CA$5,Fluxo!$S:$S,"&lt;="&amp;CB$5,Fluxo!$D:$D,$D63)</f>
        <v>0</v>
      </c>
      <c r="CC63" s="18">
        <f>SUMIFS(Fluxo!$N:$N,Fluxo!$S:$S,"&gt;"&amp;CB$5,Fluxo!$S:$S,"&lt;="&amp;CC$5,Fluxo!$D:$D,$D63)</f>
        <v>0</v>
      </c>
      <c r="CD63" s="18">
        <f>SUMIFS(Fluxo!$N:$N,Fluxo!$S:$S,"&gt;"&amp;CC$5,Fluxo!$S:$S,"&lt;="&amp;CD$5,Fluxo!$D:$D,$D63)</f>
        <v>0</v>
      </c>
      <c r="CE63" s="18">
        <f>SUMIFS(Fluxo!$N:$N,Fluxo!$S:$S,"&gt;"&amp;CD$5,Fluxo!$S:$S,"&lt;="&amp;CE$5,Fluxo!$D:$D,$D63)</f>
        <v>0</v>
      </c>
      <c r="CF63" s="18">
        <f>SUMIFS(Fluxo!$N:$N,Fluxo!$S:$S,"&gt;"&amp;CE$5,Fluxo!$S:$S,"&lt;="&amp;CF$5,Fluxo!$D:$D,$D63)</f>
        <v>0</v>
      </c>
      <c r="CG63" s="18">
        <f>SUMIFS(Fluxo!$N:$N,Fluxo!$S:$S,"&gt;"&amp;CF$5,Fluxo!$S:$S,"&lt;="&amp;CG$5,Fluxo!$D:$D,$D63)</f>
        <v>0</v>
      </c>
      <c r="CH63" s="18">
        <f>SUMIFS(Fluxo!$N:$N,Fluxo!$S:$S,"&gt;"&amp;CG$5,Fluxo!$S:$S,"&lt;="&amp;CH$5,Fluxo!$D:$D,$D63)</f>
        <v>0</v>
      </c>
      <c r="CI63" s="18">
        <f>SUMIFS(Fluxo!$N:$N,Fluxo!$S:$S,"&gt;"&amp;CH$5,Fluxo!$S:$S,"&lt;="&amp;CI$5,Fluxo!$D:$D,$D63)</f>
        <v>0</v>
      </c>
      <c r="CJ63" s="18">
        <f>SUMIFS(Fluxo!$N:$N,Fluxo!$S:$S,"&gt;"&amp;CI$5,Fluxo!$S:$S,"&lt;="&amp;CJ$5,Fluxo!$D:$D,$D63)</f>
        <v>0</v>
      </c>
      <c r="CK63" s="18">
        <f>SUMIFS(Fluxo!$N:$N,Fluxo!$S:$S,"&gt;"&amp;CJ$5,Fluxo!$S:$S,"&lt;="&amp;CK$5,Fluxo!$D:$D,$D63)</f>
        <v>0</v>
      </c>
      <c r="CL63" s="18">
        <f>SUMIFS(Fluxo!$N:$N,Fluxo!$S:$S,"&gt;"&amp;CK$5,Fluxo!$S:$S,"&lt;="&amp;CL$5,Fluxo!$D:$D,$D63)</f>
        <v>0</v>
      </c>
      <c r="CM63" s="18">
        <f>SUMIFS(Fluxo!$N:$N,Fluxo!$S:$S,"&gt;"&amp;CL$5,Fluxo!$S:$S,"&lt;="&amp;CM$5,Fluxo!$D:$D,$D63)</f>
        <v>0</v>
      </c>
      <c r="CN63" s="18">
        <f>SUMIFS(Fluxo!$N:$N,Fluxo!$S:$S,"&gt;"&amp;CM$5,Fluxo!$S:$S,"&lt;="&amp;CN$5,Fluxo!$D:$D,$D63)</f>
        <v>0</v>
      </c>
      <c r="CO63" s="18">
        <f>SUMIFS(Fluxo!$N:$N,Fluxo!$S:$S,"&gt;"&amp;CN$5,Fluxo!$S:$S,"&lt;="&amp;CO$5,Fluxo!$D:$D,$D63)</f>
        <v>0</v>
      </c>
      <c r="CP63" s="18">
        <f>SUMIFS(Fluxo!$N:$N,Fluxo!$S:$S,"&gt;"&amp;CO$5,Fluxo!$S:$S,"&lt;="&amp;CP$5,Fluxo!$D:$D,$D63)</f>
        <v>0</v>
      </c>
      <c r="CQ63" s="18">
        <f>SUMIFS(Fluxo!$N:$N,Fluxo!$S:$S,"&gt;"&amp;CP$5,Fluxo!$S:$S,"&lt;="&amp;CQ$5,Fluxo!$D:$D,$D63)</f>
        <v>0</v>
      </c>
      <c r="CR63" s="18">
        <f>SUMIFS(Fluxo!$N:$N,Fluxo!$S:$S,"&gt;"&amp;CQ$5,Fluxo!$S:$S,"&lt;="&amp;CR$5,Fluxo!$D:$D,$D63)</f>
        <v>0</v>
      </c>
      <c r="CS63" s="18">
        <f>SUMIFS(Fluxo!$N:$N,Fluxo!$S:$S,"&gt;"&amp;CR$5,Fluxo!$S:$S,"&lt;="&amp;CS$5,Fluxo!$D:$D,$D63)</f>
        <v>0</v>
      </c>
      <c r="CT63" s="18">
        <f>SUMIFS(Fluxo!$N:$N,Fluxo!$S:$S,"&gt;"&amp;CS$5,Fluxo!$S:$S,"&lt;="&amp;CT$5,Fluxo!$D:$D,$D63)</f>
        <v>0</v>
      </c>
      <c r="CU63" s="18">
        <f>SUMIFS(Fluxo!$N:$N,Fluxo!$S:$S,"&gt;"&amp;CT$5,Fluxo!$S:$S,"&lt;="&amp;CU$5,Fluxo!$D:$D,$D63)</f>
        <v>0</v>
      </c>
      <c r="CV63" s="18">
        <f>SUMIFS(Fluxo!$N:$N,Fluxo!$S:$S,"&gt;"&amp;CU$5,Fluxo!$S:$S,"&lt;="&amp;CV$5,Fluxo!$D:$D,$D63)</f>
        <v>0</v>
      </c>
      <c r="CW63" s="18">
        <f>SUMIFS(Fluxo!$N:$N,Fluxo!$S:$S,"&gt;"&amp;CV$5,Fluxo!$S:$S,"&lt;="&amp;CW$5,Fluxo!$D:$D,$D63)</f>
        <v>0</v>
      </c>
      <c r="CX63" s="18">
        <f>SUMIFS(Fluxo!$N:$N,Fluxo!$S:$S,"&gt;"&amp;CW$5,Fluxo!$S:$S,"&lt;="&amp;CX$5,Fluxo!$D:$D,$D63)</f>
        <v>0</v>
      </c>
      <c r="CY63" s="18">
        <f>SUMIFS(Fluxo!$N:$N,Fluxo!$S:$S,"&gt;"&amp;CX$5,Fluxo!$S:$S,"&lt;="&amp;CY$5,Fluxo!$D:$D,$D63)</f>
        <v>0</v>
      </c>
      <c r="CZ63" s="18">
        <f>SUMIFS(Fluxo!$N:$N,Fluxo!$S:$S,"&gt;"&amp;CY$5,Fluxo!$S:$S,"&lt;="&amp;CZ$5,Fluxo!$D:$D,$D63)</f>
        <v>0</v>
      </c>
      <c r="DA63" s="18">
        <f>SUMIFS(Fluxo!$N:$N,Fluxo!$S:$S,"&gt;"&amp;CZ$5,Fluxo!$S:$S,"&lt;="&amp;DA$5,Fluxo!$D:$D,$D63)</f>
        <v>0</v>
      </c>
      <c r="DB63" s="18">
        <f>SUMIFS(Fluxo!$N:$N,Fluxo!$S:$S,"&gt;"&amp;DA$5,Fluxo!$S:$S,"&lt;="&amp;DB$5,Fluxo!$D:$D,$D63)</f>
        <v>0</v>
      </c>
      <c r="DC63" s="18">
        <f>SUMIFS(Fluxo!$N:$N,Fluxo!$S:$S,"&gt;"&amp;DB$5,Fluxo!$S:$S,"&lt;="&amp;DC$5,Fluxo!$D:$D,$D63)</f>
        <v>0</v>
      </c>
      <c r="DD63" s="18">
        <f>SUMIFS(Fluxo!$N:$N,Fluxo!$S:$S,"&gt;"&amp;DC$5,Fluxo!$S:$S,"&lt;="&amp;DD$5,Fluxo!$D:$D,$D63)</f>
        <v>0</v>
      </c>
      <c r="DE63" s="18">
        <f>SUMIFS(Fluxo!$N:$N,Fluxo!$S:$S,"&gt;"&amp;DD$5,Fluxo!$S:$S,"&lt;="&amp;DE$5,Fluxo!$D:$D,$D63)</f>
        <v>0</v>
      </c>
      <c r="DF63" s="18">
        <f>SUMIFS(Fluxo!$N:$N,Fluxo!$S:$S,"&gt;"&amp;DE$5,Fluxo!$S:$S,"&lt;="&amp;DF$5,Fluxo!$D:$D,$D63)</f>
        <v>0</v>
      </c>
      <c r="DG63" s="18">
        <f>SUMIFS(Fluxo!$N:$N,Fluxo!$S:$S,"&gt;"&amp;DF$5,Fluxo!$S:$S,"&lt;="&amp;DG$5,Fluxo!$D:$D,$D63)</f>
        <v>0</v>
      </c>
      <c r="DH63" s="18">
        <f>SUMIFS(Fluxo!$N:$N,Fluxo!$S:$S,"&gt;"&amp;DG$5,Fluxo!$S:$S,"&lt;="&amp;DH$5,Fluxo!$D:$D,$D63)</f>
        <v>0</v>
      </c>
      <c r="DI63" s="18">
        <f>SUMIFS(Fluxo!$N:$N,Fluxo!$S:$S,"&gt;"&amp;DH$5,Fluxo!$S:$S,"&lt;="&amp;DI$5,Fluxo!$D:$D,$D63)</f>
        <v>0</v>
      </c>
      <c r="DJ63" s="18">
        <f>SUMIFS(Fluxo!$N:$N,Fluxo!$S:$S,"&gt;"&amp;DI$5,Fluxo!$S:$S,"&lt;="&amp;DJ$5,Fluxo!$D:$D,$D63)</f>
        <v>0</v>
      </c>
      <c r="DK63" s="18">
        <f>SUMIFS(Fluxo!$N:$N,Fluxo!$S:$S,"&gt;"&amp;DJ$5,Fluxo!$S:$S,"&lt;="&amp;DK$5,Fluxo!$D:$D,$D63)</f>
        <v>0</v>
      </c>
      <c r="DL63" s="18">
        <f>SUMIFS(Fluxo!$N:$N,Fluxo!$S:$S,"&gt;"&amp;DK$5,Fluxo!$S:$S,"&lt;="&amp;DL$5,Fluxo!$D:$D,$D63)</f>
        <v>0</v>
      </c>
      <c r="DM63" s="18">
        <f>SUMIFS(Fluxo!$N:$N,Fluxo!$S:$S,"&gt;"&amp;DL$5,Fluxo!$S:$S,"&lt;="&amp;DM$5,Fluxo!$D:$D,$D63)</f>
        <v>0</v>
      </c>
      <c r="DN63" s="18">
        <f>SUMIFS(Fluxo!$N:$N,Fluxo!$S:$S,"&gt;"&amp;DM$5,Fluxo!$S:$S,"&lt;="&amp;DN$5,Fluxo!$D:$D,$D63)</f>
        <v>0</v>
      </c>
      <c r="DO63" s="18">
        <f>SUMIFS(Fluxo!$N:$N,Fluxo!$S:$S,"&gt;"&amp;DN$5,Fluxo!$S:$S,"&lt;="&amp;DO$5,Fluxo!$D:$D,$D63)</f>
        <v>0</v>
      </c>
      <c r="DP63" s="18">
        <f>SUMIFS(Fluxo!$N:$N,Fluxo!$S:$S,"&gt;"&amp;DO$5,Fluxo!$S:$S,"&lt;="&amp;DP$5,Fluxo!$D:$D,$D63)</f>
        <v>0</v>
      </c>
      <c r="DQ63" s="18">
        <f>SUMIFS(Fluxo!$N:$N,Fluxo!$S:$S,"&gt;"&amp;DP$5,Fluxo!$S:$S,"&lt;="&amp;DQ$5,Fluxo!$D:$D,$D63)</f>
        <v>0</v>
      </c>
      <c r="DR63" s="18">
        <f>SUMIFS(Fluxo!$N:$N,Fluxo!$S:$S,"&gt;"&amp;DQ$5,Fluxo!$S:$S,"&lt;="&amp;DR$5,Fluxo!$D:$D,$D63)</f>
        <v>0</v>
      </c>
      <c r="DS63" s="18">
        <f>SUMIFS(Fluxo!$N:$N,Fluxo!$S:$S,"&gt;"&amp;DR$5,Fluxo!$S:$S,"&lt;="&amp;DS$5,Fluxo!$D:$D,$D63)</f>
        <v>0</v>
      </c>
      <c r="DT63" s="18">
        <f>SUMIFS(Fluxo!$N:$N,Fluxo!$S:$S,"&gt;"&amp;DS$5,Fluxo!$S:$S,"&lt;="&amp;DT$5,Fluxo!$D:$D,$D63)</f>
        <v>0</v>
      </c>
      <c r="DU63" s="18">
        <f>SUMIFS(Fluxo!$N:$N,Fluxo!$S:$S,"&gt;"&amp;DT$5,Fluxo!$S:$S,"&lt;="&amp;DU$5,Fluxo!$D:$D,$D63)</f>
        <v>0</v>
      </c>
      <c r="DV63" s="18">
        <f>SUMIFS(Fluxo!$N:$N,Fluxo!$S:$S,"&gt;"&amp;DU$5,Fluxo!$S:$S,"&lt;="&amp;DV$5,Fluxo!$D:$D,$D63)</f>
        <v>0</v>
      </c>
      <c r="DW63" s="18">
        <f>SUMIFS(Fluxo!$N:$N,Fluxo!$S:$S,"&gt;"&amp;DV$5,Fluxo!$S:$S,"&lt;="&amp;DW$5,Fluxo!$D:$D,$D63)</f>
        <v>0</v>
      </c>
      <c r="DX63" s="18">
        <f>SUMIFS(Fluxo!$N:$N,Fluxo!$S:$S,"&gt;"&amp;DW$5,Fluxo!$S:$S,"&lt;="&amp;DX$5,Fluxo!$D:$D,$D63)</f>
        <v>0</v>
      </c>
      <c r="DY63" s="18">
        <f>SUMIFS(Fluxo!$N:$N,Fluxo!$S:$S,"&gt;"&amp;DX$5,Fluxo!$S:$S,"&lt;="&amp;DY$5,Fluxo!$D:$D,$D63)</f>
        <v>0</v>
      </c>
      <c r="DZ63" s="18">
        <f>SUMIFS(Fluxo!$N:$N,Fluxo!$S:$S,"&gt;"&amp;DY$5,Fluxo!$S:$S,"&lt;="&amp;DZ$5,Fluxo!$D:$D,$D63)</f>
        <v>0</v>
      </c>
      <c r="EA63" s="18">
        <f>SUMIFS(Fluxo!$N:$N,Fluxo!$S:$S,"&gt;"&amp;DZ$5,Fluxo!$S:$S,"&lt;="&amp;EA$5,Fluxo!$D:$D,$D63)</f>
        <v>0</v>
      </c>
      <c r="EB63" s="18">
        <f>SUMIFS(Fluxo!$N:$N,Fluxo!$S:$S,"&gt;"&amp;EA$5,Fluxo!$S:$S,"&lt;="&amp;EB$5,Fluxo!$D:$D,$D63)</f>
        <v>0</v>
      </c>
      <c r="EC63" s="18">
        <f>SUMIFS(Fluxo!$N:$N,Fluxo!$S:$S,"&gt;"&amp;EB$5,Fluxo!$S:$S,"&lt;="&amp;EC$5,Fluxo!$D:$D,$D63)</f>
        <v>0</v>
      </c>
      <c r="ED63" s="18">
        <f>SUMIFS(Fluxo!$N:$N,Fluxo!$S:$S,"&gt;"&amp;EC$5,Fluxo!$S:$S,"&lt;="&amp;ED$5,Fluxo!$D:$D,$D63)</f>
        <v>0</v>
      </c>
      <c r="EE63" s="18">
        <f>SUMIFS(Fluxo!$N:$N,Fluxo!$S:$S,"&gt;"&amp;ED$5,Fluxo!$S:$S,"&lt;="&amp;EE$5,Fluxo!$D:$D,$D63)</f>
        <v>0</v>
      </c>
      <c r="EF63" s="18">
        <f>SUMIFS(Fluxo!$N:$N,Fluxo!$S:$S,"&gt;"&amp;EE$5,Fluxo!$S:$S,"&lt;="&amp;EF$5,Fluxo!$D:$D,$D63)</f>
        <v>0</v>
      </c>
      <c r="EG63" s="18">
        <f>SUMIFS(Fluxo!$N:$N,Fluxo!$S:$S,"&gt;"&amp;EF$5,Fluxo!$S:$S,"&lt;="&amp;EG$5,Fluxo!$D:$D,$D63)</f>
        <v>0</v>
      </c>
      <c r="EH63" s="18">
        <f>SUMIFS(Fluxo!$N:$N,Fluxo!$S:$S,"&gt;"&amp;EG$5,Fluxo!$S:$S,"&lt;="&amp;EH$5,Fluxo!$D:$D,$D63)</f>
        <v>0</v>
      </c>
      <c r="EI63" s="18">
        <f>SUMIFS(Fluxo!$N:$N,Fluxo!$S:$S,"&gt;"&amp;EH$5,Fluxo!$S:$S,"&lt;="&amp;EI$5,Fluxo!$D:$D,$D63)</f>
        <v>0</v>
      </c>
      <c r="EJ63" s="18">
        <f>SUMIFS(Fluxo!$N:$N,Fluxo!$S:$S,"&gt;"&amp;EI$5,Fluxo!$S:$S,"&lt;="&amp;EJ$5,Fluxo!$D:$D,$D63)</f>
        <v>0</v>
      </c>
      <c r="EK63" s="18">
        <f>SUMIFS(Fluxo!$N:$N,Fluxo!$S:$S,"&gt;"&amp;EJ$5,Fluxo!$S:$S,"&lt;="&amp;EK$5,Fluxo!$D:$D,$D63)</f>
        <v>0</v>
      </c>
      <c r="EL63" s="18">
        <f>SUMIFS(Fluxo!$N:$N,Fluxo!$S:$S,"&gt;"&amp;EK$5,Fluxo!$S:$S,"&lt;="&amp;EL$5,Fluxo!$D:$D,$D63)</f>
        <v>0</v>
      </c>
      <c r="EM63" s="18">
        <f>SUMIFS(Fluxo!$N:$N,Fluxo!$S:$S,"&gt;"&amp;EL$5,Fluxo!$S:$S,"&lt;="&amp;EM$5,Fluxo!$D:$D,$D63)</f>
        <v>0</v>
      </c>
      <c r="EN63" s="18">
        <f>SUMIFS(Fluxo!$N:$N,Fluxo!$S:$S,"&gt;"&amp;EM$5,Fluxo!$S:$S,"&lt;="&amp;EN$5,Fluxo!$D:$D,$D63)</f>
        <v>0</v>
      </c>
      <c r="EO63" s="18">
        <f>SUMIFS(Fluxo!$N:$N,Fluxo!$S:$S,"&gt;"&amp;EN$5,Fluxo!$S:$S,"&lt;="&amp;EO$5,Fluxo!$D:$D,$D63)</f>
        <v>0</v>
      </c>
      <c r="EP63" s="18">
        <f>SUMIFS(Fluxo!$N:$N,Fluxo!$S:$S,"&gt;"&amp;EO$5,Fluxo!$S:$S,"&lt;="&amp;EP$5,Fluxo!$D:$D,$D63)</f>
        <v>0</v>
      </c>
      <c r="EQ63" s="18">
        <f>SUMIFS(Fluxo!$N:$N,Fluxo!$S:$S,"&gt;"&amp;EP$5,Fluxo!$S:$S,"&lt;="&amp;EQ$5,Fluxo!$D:$D,$D63)</f>
        <v>0</v>
      </c>
      <c r="ER63" s="18">
        <f>SUMIFS(Fluxo!$N:$N,Fluxo!$S:$S,"&gt;"&amp;EQ$5,Fluxo!$S:$S,"&lt;="&amp;ER$5,Fluxo!$D:$D,$D63)</f>
        <v>0</v>
      </c>
      <c r="ES63" s="18">
        <f>SUMIFS(Fluxo!$N:$N,Fluxo!$S:$S,"&gt;"&amp;ER$5,Fluxo!$S:$S,"&lt;="&amp;ES$5,Fluxo!$D:$D,$D63)</f>
        <v>0</v>
      </c>
      <c r="ET63" s="18">
        <f>SUMIFS(Fluxo!$N:$N,Fluxo!$S:$S,"&gt;"&amp;ES$5,Fluxo!$S:$S,"&lt;="&amp;ET$5,Fluxo!$D:$D,$D63)</f>
        <v>0</v>
      </c>
      <c r="EU63" s="18">
        <f>SUMIFS(Fluxo!$N:$N,Fluxo!$S:$S,"&gt;"&amp;ET$5,Fluxo!$S:$S,"&lt;="&amp;EU$5,Fluxo!$D:$D,$D63)</f>
        <v>0</v>
      </c>
      <c r="EV63" s="18">
        <f>SUMIFS(Fluxo!$N:$N,Fluxo!$S:$S,"&gt;"&amp;EU$5,Fluxo!$S:$S,"&lt;="&amp;EV$5,Fluxo!$D:$D,$D63)</f>
        <v>0</v>
      </c>
      <c r="EW63" s="18">
        <f>SUMIFS(Fluxo!$N:$N,Fluxo!$S:$S,"&gt;"&amp;EV$5,Fluxo!$S:$S,"&lt;="&amp;EW$5,Fluxo!$D:$D,$D63)</f>
        <v>0</v>
      </c>
      <c r="EX63" s="18">
        <f>SUMIFS(Fluxo!$N:$N,Fluxo!$S:$S,"&gt;"&amp;EW$5,Fluxo!$S:$S,"&lt;="&amp;EX$5,Fluxo!$D:$D,$D63)</f>
        <v>0</v>
      </c>
      <c r="EY63" s="18">
        <f>SUMIFS(Fluxo!$N:$N,Fluxo!$S:$S,"&gt;"&amp;EX$5,Fluxo!$S:$S,"&lt;="&amp;EY$5,Fluxo!$D:$D,$D63)</f>
        <v>0</v>
      </c>
      <c r="EZ63" s="18">
        <f>SUMIFS(Fluxo!$N:$N,Fluxo!$S:$S,"&gt;"&amp;EY$5,Fluxo!$S:$S,"&lt;="&amp;EZ$5,Fluxo!$D:$D,$D63)</f>
        <v>0</v>
      </c>
      <c r="FA63" s="18">
        <f>SUMIFS(Fluxo!$N:$N,Fluxo!$S:$S,"&gt;"&amp;EZ$5,Fluxo!$S:$S,"&lt;="&amp;FA$5,Fluxo!$D:$D,$D63)</f>
        <v>0</v>
      </c>
      <c r="FB63" s="18">
        <f>SUMIFS(Fluxo!$N:$N,Fluxo!$S:$S,"&gt;"&amp;FA$5,Fluxo!$S:$S,"&lt;="&amp;FB$5,Fluxo!$D:$D,$D63)</f>
        <v>0</v>
      </c>
      <c r="FC63" s="18">
        <f>SUMIFS(Fluxo!$N:$N,Fluxo!$S:$S,"&gt;"&amp;FB$5,Fluxo!$S:$S,"&lt;="&amp;FC$5,Fluxo!$D:$D,$D63)</f>
        <v>0</v>
      </c>
      <c r="FD63" s="18">
        <f>SUMIFS(Fluxo!$N:$N,Fluxo!$S:$S,"&gt;"&amp;FC$5,Fluxo!$S:$S,"&lt;="&amp;FD$5,Fluxo!$D:$D,$D63)</f>
        <v>0</v>
      </c>
      <c r="FE63" s="18">
        <f>SUMIFS(Fluxo!$N:$N,Fluxo!$S:$S,"&gt;"&amp;FD$5,Fluxo!$S:$S,"&lt;="&amp;FE$5,Fluxo!$D:$D,$D63)</f>
        <v>0</v>
      </c>
      <c r="FF63" s="18">
        <f>SUMIFS(Fluxo!$N:$N,Fluxo!$S:$S,"&gt;"&amp;FE$5,Fluxo!$S:$S,"&lt;="&amp;FF$5,Fluxo!$D:$D,$D63)</f>
        <v>0</v>
      </c>
      <c r="FG63" s="18">
        <f>SUMIFS(Fluxo!$N:$N,Fluxo!$S:$S,"&gt;"&amp;FF$5,Fluxo!$S:$S,"&lt;="&amp;FG$5,Fluxo!$D:$D,$D63)</f>
        <v>0</v>
      </c>
      <c r="FH63" s="18">
        <f>SUMIFS(Fluxo!$N:$N,Fluxo!$S:$S,"&gt;"&amp;FG$5,Fluxo!$S:$S,"&lt;="&amp;FH$5,Fluxo!$D:$D,$D63)</f>
        <v>0</v>
      </c>
      <c r="FI63" s="18">
        <f>SUMIFS(Fluxo!$N:$N,Fluxo!$S:$S,"&gt;"&amp;FH$5,Fluxo!$S:$S,"&lt;="&amp;FI$5,Fluxo!$D:$D,$D63)</f>
        <v>0</v>
      </c>
      <c r="FJ63" s="18">
        <f>SUMIFS(Fluxo!$N:$N,Fluxo!$S:$S,"&gt;"&amp;FI$5,Fluxo!$S:$S,"&lt;="&amp;FJ$5,Fluxo!$D:$D,$D63)</f>
        <v>0</v>
      </c>
      <c r="FK63" s="18">
        <f>SUMIFS(Fluxo!$N:$N,Fluxo!$S:$S,"&gt;"&amp;FJ$5,Fluxo!$S:$S,"&lt;="&amp;FK$5,Fluxo!$D:$D,$D63)</f>
        <v>0</v>
      </c>
      <c r="FL63" s="18">
        <f>SUMIFS(Fluxo!$N:$N,Fluxo!$S:$S,"&gt;"&amp;FK$5,Fluxo!$S:$S,"&lt;="&amp;FL$5,Fluxo!$D:$D,$D63)</f>
        <v>0</v>
      </c>
      <c r="FM63" s="18">
        <f>SUMIFS(Fluxo!$N:$N,Fluxo!$S:$S,"&gt;"&amp;FL$5,Fluxo!$S:$S,"&lt;="&amp;FM$5,Fluxo!$D:$D,$D63)</f>
        <v>0</v>
      </c>
      <c r="FN63" s="18">
        <f>SUMIFS(Fluxo!$N:$N,Fluxo!$S:$S,"&gt;"&amp;FM$5,Fluxo!$S:$S,"&lt;="&amp;FN$5,Fluxo!$D:$D,$D63)</f>
        <v>0</v>
      </c>
      <c r="FO63" s="18">
        <f>SUMIFS(Fluxo!$N:$N,Fluxo!$S:$S,"&gt;"&amp;FN$5,Fluxo!$S:$S,"&lt;="&amp;FO$5,Fluxo!$D:$D,$D63)</f>
        <v>0</v>
      </c>
      <c r="FP63" s="18">
        <f>SUMIFS(Fluxo!$N:$N,Fluxo!$S:$S,"&gt;"&amp;FO$5,Fluxo!$S:$S,"&lt;="&amp;FP$5,Fluxo!$D:$D,$D63)</f>
        <v>0</v>
      </c>
      <c r="FQ63" s="18">
        <f>SUMIFS(Fluxo!$N:$N,Fluxo!$S:$S,"&gt;"&amp;FP$5,Fluxo!$S:$S,"&lt;="&amp;FQ$5,Fluxo!$D:$D,$D63)</f>
        <v>0</v>
      </c>
      <c r="FR63" s="18">
        <f>SUMIFS(Fluxo!$N:$N,Fluxo!$S:$S,"&gt;"&amp;FQ$5,Fluxo!$S:$S,"&lt;="&amp;FR$5,Fluxo!$D:$D,$D63)</f>
        <v>0</v>
      </c>
      <c r="FS63" s="18">
        <f>SUMIFS(Fluxo!$N:$N,Fluxo!$S:$S,"&gt;"&amp;FR$5,Fluxo!$S:$S,"&lt;="&amp;FS$5,Fluxo!$D:$D,$D63)</f>
        <v>0</v>
      </c>
      <c r="FT63" s="18">
        <f>SUMIFS(Fluxo!$N:$N,Fluxo!$S:$S,"&gt;"&amp;FS$5,Fluxo!$S:$S,"&lt;="&amp;FT$5,Fluxo!$D:$D,$D63)</f>
        <v>0</v>
      </c>
      <c r="FU63" s="18">
        <f>SUMIFS(Fluxo!$N:$N,Fluxo!$S:$S,"&gt;"&amp;FT$5,Fluxo!$S:$S,"&lt;="&amp;FU$5,Fluxo!$D:$D,$D63)</f>
        <v>0</v>
      </c>
      <c r="FV63" s="18">
        <f>SUMIFS(Fluxo!$N:$N,Fluxo!$S:$S,"&gt;"&amp;FU$5,Fluxo!$S:$S,"&lt;="&amp;FV$5,Fluxo!$D:$D,$D63)</f>
        <v>0</v>
      </c>
      <c r="FW63" s="18">
        <f>SUMIFS(Fluxo!$N:$N,Fluxo!$S:$S,"&gt;"&amp;FV$5,Fluxo!$S:$S,"&lt;="&amp;FW$5,Fluxo!$D:$D,$D63)</f>
        <v>0</v>
      </c>
      <c r="FX63" s="18">
        <f>SUMIFS(Fluxo!$N:$N,Fluxo!$S:$S,"&gt;"&amp;FW$5,Fluxo!$S:$S,"&lt;="&amp;FX$5,Fluxo!$D:$D,$D63)</f>
        <v>0</v>
      </c>
      <c r="FY63" s="18">
        <f>SUMIFS(Fluxo!$N:$N,Fluxo!$S:$S,"&gt;"&amp;FX$5,Fluxo!$S:$S,"&lt;="&amp;FY$5,Fluxo!$D:$D,$D63)</f>
        <v>0</v>
      </c>
      <c r="FZ63" s="18">
        <f>SUMIFS(Fluxo!$N:$N,Fluxo!$S:$S,"&gt;"&amp;FY$5,Fluxo!$S:$S,"&lt;="&amp;FZ$5,Fluxo!$D:$D,$D63)</f>
        <v>0</v>
      </c>
      <c r="GA63" s="18">
        <f>SUMIFS(Fluxo!$N:$N,Fluxo!$S:$S,"&gt;"&amp;FZ$5,Fluxo!$S:$S,"&lt;="&amp;GA$5,Fluxo!$D:$D,$D63)</f>
        <v>0</v>
      </c>
      <c r="GB63" s="18">
        <f>SUMIFS(Fluxo!$N:$N,Fluxo!$S:$S,"&gt;"&amp;GA$5,Fluxo!$S:$S,"&lt;="&amp;GB$5,Fluxo!$D:$D,$D63)</f>
        <v>0</v>
      </c>
      <c r="GC63" s="18">
        <f>SUMIFS(Fluxo!$N:$N,Fluxo!$S:$S,"&gt;"&amp;GB$5,Fluxo!$S:$S,"&lt;="&amp;GC$5,Fluxo!$D:$D,$D63)</f>
        <v>0</v>
      </c>
      <c r="GD63" s="18">
        <f>SUMIFS(Fluxo!$N:$N,Fluxo!$S:$S,"&gt;"&amp;GC$5,Fluxo!$S:$S,"&lt;="&amp;GD$5,Fluxo!$D:$D,$D63)</f>
        <v>0</v>
      </c>
      <c r="GE63" s="18">
        <f>SUMIFS(Fluxo!$N:$N,Fluxo!$S:$S,"&gt;"&amp;GD$5,Fluxo!$S:$S,"&lt;="&amp;GE$5,Fluxo!$D:$D,$D63)</f>
        <v>0</v>
      </c>
      <c r="GF63" s="18">
        <f>SUMIFS(Fluxo!$N:$N,Fluxo!$S:$S,"&gt;"&amp;GE$5,Fluxo!$S:$S,"&lt;="&amp;GF$5,Fluxo!$D:$D,$D63)</f>
        <v>0</v>
      </c>
      <c r="GG63" s="18">
        <f>SUMIFS(Fluxo!$N:$N,Fluxo!$S:$S,"&gt;"&amp;GF$5,Fluxo!$S:$S,"&lt;="&amp;GG$5,Fluxo!$D:$D,$D63)</f>
        <v>0</v>
      </c>
      <c r="GH63" s="18">
        <f>SUMIFS(Fluxo!$N:$N,Fluxo!$S:$S,"&gt;"&amp;GG$5,Fluxo!$S:$S,"&lt;="&amp;GH$5,Fluxo!$D:$D,$D63)</f>
        <v>0</v>
      </c>
      <c r="GI63" s="18">
        <f>SUMIFS(Fluxo!$N:$N,Fluxo!$S:$S,"&gt;"&amp;GH$5,Fluxo!$S:$S,"&lt;="&amp;GI$5,Fluxo!$D:$D,$D63)</f>
        <v>0</v>
      </c>
      <c r="GJ63" s="18">
        <f>SUMIFS(Fluxo!$N:$N,Fluxo!$S:$S,"&gt;"&amp;GI$5,Fluxo!$S:$S,"&lt;="&amp;GJ$5,Fluxo!$D:$D,$D63)</f>
        <v>0</v>
      </c>
      <c r="GK63" s="18">
        <f>SUMIFS(Fluxo!$N:$N,Fluxo!$S:$S,"&gt;"&amp;GJ$5,Fluxo!$S:$S,"&lt;="&amp;GK$5,Fluxo!$D:$D,$D63)</f>
        <v>0</v>
      </c>
      <c r="GL63" s="18">
        <f>SUMIFS(Fluxo!$N:$N,Fluxo!$S:$S,"&gt;"&amp;GK$5,Fluxo!$S:$S,"&lt;="&amp;GL$5,Fluxo!$D:$D,$D63)</f>
        <v>0</v>
      </c>
      <c r="GM63" s="18">
        <f>SUMIFS(Fluxo!$N:$N,Fluxo!$S:$S,"&gt;"&amp;GL$5,Fluxo!$S:$S,"&lt;="&amp;GM$5,Fluxo!$D:$D,$D63)</f>
        <v>0</v>
      </c>
      <c r="GN63" s="18">
        <f>SUMIFS(Fluxo!$N:$N,Fluxo!$S:$S,"&gt;"&amp;GM$5,Fluxo!$S:$S,"&lt;="&amp;GN$5,Fluxo!$D:$D,$D63)</f>
        <v>0</v>
      </c>
      <c r="GO63" s="18">
        <f>SUMIFS(Fluxo!$N:$N,Fluxo!$S:$S,"&gt;"&amp;GN$5,Fluxo!$S:$S,"&lt;="&amp;GO$5,Fluxo!$D:$D,$D63)</f>
        <v>0</v>
      </c>
      <c r="GP63" s="18">
        <f>SUMIFS(Fluxo!$N:$N,Fluxo!$S:$S,"&gt;"&amp;GO$5,Fluxo!$S:$S,"&lt;="&amp;GP$5,Fluxo!$D:$D,$D63)</f>
        <v>0</v>
      </c>
      <c r="GQ63" s="18">
        <f>SUMIFS(Fluxo!$N:$N,Fluxo!$S:$S,"&gt;"&amp;GP$5,Fluxo!$S:$S,"&lt;="&amp;GQ$5,Fluxo!$D:$D,$D63)</f>
        <v>0</v>
      </c>
      <c r="GR63" s="18">
        <f>SUMIFS(Fluxo!$N:$N,Fluxo!$S:$S,"&gt;"&amp;GQ$5,Fluxo!$S:$S,"&lt;="&amp;GR$5,Fluxo!$D:$D,$D63)</f>
        <v>0</v>
      </c>
      <c r="GS63" s="18">
        <f>SUMIFS(Fluxo!$N:$N,Fluxo!$S:$S,"&gt;"&amp;GR$5,Fluxo!$S:$S,"&lt;="&amp;GS$5,Fluxo!$D:$D,$D63)</f>
        <v>0</v>
      </c>
      <c r="GT63" s="18">
        <f>SUMIFS(Fluxo!$N:$N,Fluxo!$S:$S,"&gt;"&amp;GS$5,Fluxo!$S:$S,"&lt;="&amp;GT$5,Fluxo!$D:$D,$D63)</f>
        <v>0</v>
      </c>
      <c r="GU63" s="18">
        <f>SUMIFS(Fluxo!$N:$N,Fluxo!$S:$S,"&gt;"&amp;GT$5,Fluxo!$S:$S,"&lt;="&amp;GU$5,Fluxo!$D:$D,$D63)</f>
        <v>0</v>
      </c>
      <c r="GV63" s="18">
        <f>SUMIFS(Fluxo!$N:$N,Fluxo!$S:$S,"&gt;"&amp;GU$5,Fluxo!$S:$S,"&lt;="&amp;GV$5,Fluxo!$D:$D,$D63)</f>
        <v>0</v>
      </c>
      <c r="GW63" s="18">
        <f>SUMIFS(Fluxo!$N:$N,Fluxo!$S:$S,"&gt;"&amp;GV$5,Fluxo!$S:$S,"&lt;="&amp;GW$5,Fluxo!$D:$D,$D63)</f>
        <v>0</v>
      </c>
      <c r="GX63" s="18">
        <f>SUMIFS(Fluxo!$N:$N,Fluxo!$S:$S,"&gt;"&amp;GW$5,Fluxo!$S:$S,"&lt;="&amp;GX$5,Fluxo!$D:$D,$D63)</f>
        <v>0</v>
      </c>
      <c r="GY63" s="18">
        <f>SUMIFS(Fluxo!$N:$N,Fluxo!$S:$S,"&gt;"&amp;GX$5,Fluxo!$S:$S,"&lt;="&amp;GY$5,Fluxo!$D:$D,$D63)</f>
        <v>0</v>
      </c>
      <c r="GZ63" s="18">
        <f>SUMIFS(Fluxo!$N:$N,Fluxo!$S:$S,"&gt;"&amp;GY$5,Fluxo!$S:$S,"&lt;="&amp;GZ$5,Fluxo!$D:$D,$D63)</f>
        <v>0</v>
      </c>
      <c r="HA63" s="18">
        <f>SUMIFS(Fluxo!$N:$N,Fluxo!$S:$S,"&gt;"&amp;GZ$5,Fluxo!$S:$S,"&lt;="&amp;HA$5,Fluxo!$D:$D,$D63)</f>
        <v>0</v>
      </c>
      <c r="HB63" s="18">
        <f>SUMIFS(Fluxo!$N:$N,Fluxo!$S:$S,"&gt;"&amp;HA$5,Fluxo!$S:$S,"&lt;="&amp;HB$5,Fluxo!$D:$D,$D63)</f>
        <v>0</v>
      </c>
      <c r="HC63" s="18">
        <f>SUMIFS(Fluxo!$N:$N,Fluxo!$S:$S,"&gt;"&amp;HB$5,Fluxo!$S:$S,"&lt;="&amp;HC$5,Fluxo!$D:$D,$D63)</f>
        <v>0</v>
      </c>
      <c r="HD63" s="18">
        <f>SUMIFS(Fluxo!$N:$N,Fluxo!$S:$S,"&gt;"&amp;HC$5,Fluxo!$S:$S,"&lt;="&amp;HD$5,Fluxo!$D:$D,$D63)</f>
        <v>0</v>
      </c>
      <c r="HE63" s="18">
        <f>SUMIFS(Fluxo!$N:$N,Fluxo!$S:$S,"&gt;"&amp;HD$5,Fluxo!$S:$S,"&lt;="&amp;HE$5,Fluxo!$D:$D,$D63)</f>
        <v>0</v>
      </c>
      <c r="HF63" s="18">
        <f>SUMIFS(Fluxo!$N:$N,Fluxo!$S:$S,"&gt;"&amp;HE$5,Fluxo!$S:$S,"&lt;="&amp;HF$5,Fluxo!$D:$D,$D63)</f>
        <v>0</v>
      </c>
    </row>
    <row r="64" spans="1:214">
      <c r="A64" s="20">
        <f t="shared" si="15"/>
        <v>54</v>
      </c>
      <c r="B64" s="140" t="str">
        <f>'Check Carteira'!C56</f>
        <v>E.1016.99.01.0144</v>
      </c>
      <c r="C64" s="141">
        <v>1</v>
      </c>
      <c r="D64" s="129" t="str">
        <f>'Check Carteira'!F56</f>
        <v>A-0144</v>
      </c>
      <c r="E64" s="21">
        <f>IFERROR(INDEX(Contratos!L:L,MATCH(D64,Contratos!R:R,0)),"")</f>
        <v>45412</v>
      </c>
      <c r="F64" s="139">
        <f>IFERROR(INDEX(Contratos!G:G,MATCH(D64,Contratos!R:R,0)),"")</f>
        <v>1104705</v>
      </c>
      <c r="H64" s="83">
        <f t="shared" si="17"/>
        <v>1136122.01</v>
      </c>
      <c r="J64" s="18">
        <f>SUMIFS(Fluxo!$N:$N,Fluxo!$S:$S,"&gt;"&amp;I$5,Fluxo!$S:$S,"&lt;="&amp;J$5,Fluxo!$D:$D,$D64)</f>
        <v>0</v>
      </c>
      <c r="K64" s="18">
        <f>SUMIFS(Fluxo!$N:$N,Fluxo!$S:$S,"&gt;"&amp;J$5,Fluxo!$S:$S,"&lt;="&amp;K$5,Fluxo!$D:$D,$D64)</f>
        <v>0</v>
      </c>
      <c r="L64" s="18">
        <f>SUMIFS(Fluxo!$N:$N,Fluxo!$S:$S,"&gt;"&amp;K$5,Fluxo!$S:$S,"&lt;="&amp;L$5,Fluxo!$D:$D,$D64)</f>
        <v>0</v>
      </c>
      <c r="M64" s="18">
        <f>SUMIFS(Fluxo!$N:$N,Fluxo!$S:$S,"&gt;"&amp;L$5,Fluxo!$S:$S,"&lt;="&amp;M$5,Fluxo!$D:$D,$D64)</f>
        <v>0</v>
      </c>
      <c r="N64" s="18">
        <f>SUMIFS(Fluxo!$N:$N,Fluxo!$S:$S,"&gt;"&amp;M$5,Fluxo!$S:$S,"&lt;="&amp;N$5,Fluxo!$D:$D,$D64)</f>
        <v>0</v>
      </c>
      <c r="O64" s="18">
        <f>SUMIFS(Fluxo!$N:$N,Fluxo!$S:$S,"&gt;"&amp;N$5,Fluxo!$S:$S,"&lt;="&amp;O$5,Fluxo!$D:$D,$D64)</f>
        <v>0</v>
      </c>
      <c r="P64" s="18">
        <f>SUMIFS(Fluxo!$N:$N,Fluxo!$S:$S,"&gt;"&amp;O$5,Fluxo!$S:$S,"&lt;="&amp;P$5,Fluxo!$D:$D,$D64)</f>
        <v>0</v>
      </c>
      <c r="Q64" s="18">
        <f>SUMIFS(Fluxo!$N:$N,Fluxo!$S:$S,"&gt;"&amp;P$5,Fluxo!$S:$S,"&lt;="&amp;Q$5,Fluxo!$D:$D,$D64)</f>
        <v>0</v>
      </c>
      <c r="R64" s="18">
        <f>SUMIFS(Fluxo!$N:$N,Fluxo!$S:$S,"&gt;"&amp;Q$5,Fluxo!$S:$S,"&lt;="&amp;R$5,Fluxo!$D:$D,$D64)</f>
        <v>0</v>
      </c>
      <c r="S64" s="18">
        <f>SUMIFS(Fluxo!$N:$N,Fluxo!$S:$S,"&gt;"&amp;R$5,Fluxo!$S:$S,"&lt;="&amp;S$5,Fluxo!$D:$D,$D64)</f>
        <v>0</v>
      </c>
      <c r="T64" s="18">
        <f>SUMIFS(Fluxo!$N:$N,Fluxo!$S:$S,"&gt;"&amp;S$5,Fluxo!$S:$S,"&lt;="&amp;T$5,Fluxo!$D:$D,$D64)</f>
        <v>0</v>
      </c>
      <c r="U64" s="18">
        <f>SUMIFS(Fluxo!$N:$N,Fluxo!$S:$S,"&gt;"&amp;T$5,Fluxo!$S:$S,"&lt;="&amp;U$5,Fluxo!$D:$D,$D64)</f>
        <v>0</v>
      </c>
      <c r="V64" s="18">
        <f>SUMIFS(Fluxo!$N:$N,Fluxo!$S:$S,"&gt;"&amp;U$5,Fluxo!$S:$S,"&lt;="&amp;V$5,Fluxo!$D:$D,$D64)</f>
        <v>235705</v>
      </c>
      <c r="W64" s="18">
        <f>SUMIFS(Fluxo!$N:$N,Fluxo!$S:$S,"&gt;"&amp;V$5,Fluxo!$S:$S,"&lt;="&amp;W$5,Fluxo!$D:$D,$D64)</f>
        <v>0</v>
      </c>
      <c r="X64" s="18">
        <f>SUMIFS(Fluxo!$N:$N,Fluxo!$S:$S,"&gt;"&amp;W$5,Fluxo!$S:$S,"&lt;="&amp;X$5,Fluxo!$D:$D,$D64)</f>
        <v>0</v>
      </c>
      <c r="Y64" s="18">
        <f>SUMIFS(Fluxo!$N:$N,Fluxo!$S:$S,"&gt;"&amp;X$5,Fluxo!$S:$S,"&lt;="&amp;Y$5,Fluxo!$D:$D,$D64)</f>
        <v>0</v>
      </c>
      <c r="Z64" s="18">
        <f>SUMIFS(Fluxo!$N:$N,Fluxo!$S:$S,"&gt;"&amp;Y$5,Fluxo!$S:$S,"&lt;="&amp;Z$5,Fluxo!$D:$D,$D64)</f>
        <v>56143.55</v>
      </c>
      <c r="AA64" s="18">
        <f>SUMIFS(Fluxo!$N:$N,Fluxo!$S:$S,"&gt;"&amp;Z$5,Fluxo!$S:$S,"&lt;="&amp;AA$5,Fluxo!$D:$D,$D64)</f>
        <v>6187.96</v>
      </c>
      <c r="AB64" s="18">
        <f>SUMIFS(Fluxo!$N:$N,Fluxo!$S:$S,"&gt;"&amp;AA$5,Fluxo!$S:$S,"&lt;="&amp;AB$5,Fluxo!$D:$D,$D64)</f>
        <v>6231.12</v>
      </c>
      <c r="AC64" s="18">
        <f>SUMIFS(Fluxo!$N:$N,Fluxo!$S:$S,"&gt;"&amp;AB$5,Fluxo!$S:$S,"&lt;="&amp;AC$5,Fluxo!$D:$D,$D64)</f>
        <v>6231.12</v>
      </c>
      <c r="AD64" s="18">
        <f>SUMIFS(Fluxo!$N:$N,Fluxo!$S:$S,"&gt;"&amp;AC$5,Fluxo!$S:$S,"&lt;="&amp;AD$5,Fluxo!$D:$D,$D64)</f>
        <v>6231.12</v>
      </c>
      <c r="AE64" s="18">
        <f>SUMIFS(Fluxo!$N:$N,Fluxo!$S:$S,"&gt;"&amp;AD$5,Fluxo!$S:$S,"&lt;="&amp;AE$5,Fluxo!$D:$D,$D64)</f>
        <v>6231.12</v>
      </c>
      <c r="AF64" s="18">
        <f>SUMIFS(Fluxo!$N:$N,Fluxo!$S:$S,"&gt;"&amp;AE$5,Fluxo!$S:$S,"&lt;="&amp;AF$5,Fluxo!$D:$D,$D64)</f>
        <v>6231.12</v>
      </c>
      <c r="AG64" s="18">
        <f>SUMIFS(Fluxo!$N:$N,Fluxo!$S:$S,"&gt;"&amp;AF$5,Fluxo!$S:$S,"&lt;="&amp;AG$5,Fluxo!$D:$D,$D64)</f>
        <v>6231.12</v>
      </c>
      <c r="AH64" s="18">
        <f>SUMIFS(Fluxo!$N:$N,Fluxo!$S:$S,"&gt;"&amp;AG$5,Fluxo!$S:$S,"&lt;="&amp;AH$5,Fluxo!$D:$D,$D64)</f>
        <v>6231.12</v>
      </c>
      <c r="AI64" s="18">
        <f>SUMIFS(Fluxo!$N:$N,Fluxo!$S:$S,"&gt;"&amp;AH$5,Fluxo!$S:$S,"&lt;="&amp;AI$5,Fluxo!$D:$D,$D64)</f>
        <v>6231.12</v>
      </c>
      <c r="AJ64" s="18">
        <f>SUMIFS(Fluxo!$N:$N,Fluxo!$S:$S,"&gt;"&amp;AI$5,Fluxo!$S:$S,"&lt;="&amp;AJ$5,Fluxo!$D:$D,$D64)</f>
        <v>6231.12</v>
      </c>
      <c r="AK64" s="18">
        <f>SUMIFS(Fluxo!$N:$N,Fluxo!$S:$S,"&gt;"&amp;AJ$5,Fluxo!$S:$S,"&lt;="&amp;AK$5,Fluxo!$D:$D,$D64)</f>
        <v>6231.12</v>
      </c>
      <c r="AL64" s="18">
        <f>SUMIFS(Fluxo!$N:$N,Fluxo!$S:$S,"&gt;"&amp;AK$5,Fluxo!$S:$S,"&lt;="&amp;AL$5,Fluxo!$D:$D,$D64)</f>
        <v>6231.12</v>
      </c>
      <c r="AM64" s="18">
        <f>SUMIFS(Fluxo!$N:$N,Fluxo!$S:$S,"&gt;"&amp;AL$5,Fluxo!$S:$S,"&lt;="&amp;AM$5,Fluxo!$D:$D,$D64)</f>
        <v>6231.12</v>
      </c>
      <c r="AN64" s="18">
        <f>SUMIFS(Fluxo!$N:$N,Fluxo!$S:$S,"&gt;"&amp;AM$5,Fluxo!$S:$S,"&lt;="&amp;AN$5,Fluxo!$D:$D,$D64)</f>
        <v>6231.12</v>
      </c>
      <c r="AO64" s="18">
        <f>SUMIFS(Fluxo!$N:$N,Fluxo!$S:$S,"&gt;"&amp;AN$5,Fluxo!$S:$S,"&lt;="&amp;AO$5,Fluxo!$D:$D,$D64)</f>
        <v>6231.12</v>
      </c>
      <c r="AP64" s="18">
        <f>SUMIFS(Fluxo!$N:$N,Fluxo!$S:$S,"&gt;"&amp;AO$5,Fluxo!$S:$S,"&lt;="&amp;AP$5,Fluxo!$D:$D,$D64)</f>
        <v>6231.12</v>
      </c>
      <c r="AQ64" s="18">
        <f>SUMIFS(Fluxo!$N:$N,Fluxo!$S:$S,"&gt;"&amp;AP$5,Fluxo!$S:$S,"&lt;="&amp;AQ$5,Fluxo!$D:$D,$D64)</f>
        <v>6231.12</v>
      </c>
      <c r="AR64" s="18">
        <f>SUMIFS(Fluxo!$N:$N,Fluxo!$S:$S,"&gt;"&amp;AQ$5,Fluxo!$S:$S,"&lt;="&amp;AR$5,Fluxo!$D:$D,$D64)</f>
        <v>6231.12</v>
      </c>
      <c r="AS64" s="18">
        <f>SUMIFS(Fluxo!$N:$N,Fluxo!$S:$S,"&gt;"&amp;AR$5,Fluxo!$S:$S,"&lt;="&amp;AS$5,Fluxo!$D:$D,$D64)</f>
        <v>6231.12</v>
      </c>
      <c r="AT64" s="18">
        <f>SUMIFS(Fluxo!$N:$N,Fluxo!$S:$S,"&gt;"&amp;AS$5,Fluxo!$S:$S,"&lt;="&amp;AT$5,Fluxo!$D:$D,$D64)</f>
        <v>78927.509999999995</v>
      </c>
      <c r="AU64" s="18">
        <f>SUMIFS(Fluxo!$N:$N,Fluxo!$S:$S,"&gt;"&amp;AT$5,Fluxo!$S:$S,"&lt;="&amp;AU$5,Fluxo!$D:$D,$D64)</f>
        <v>639728.18999999994</v>
      </c>
      <c r="AV64" s="18">
        <f>SUMIFS(Fluxo!$N:$N,Fluxo!$S:$S,"&gt;"&amp;AU$5,Fluxo!$S:$S,"&lt;="&amp;AV$5,Fluxo!$D:$D,$D64)</f>
        <v>6231.12</v>
      </c>
      <c r="AW64" s="18">
        <f>SUMIFS(Fluxo!$N:$N,Fluxo!$S:$S,"&gt;"&amp;AV$5,Fluxo!$S:$S,"&lt;="&amp;AW$5,Fluxo!$D:$D,$D64)</f>
        <v>0</v>
      </c>
      <c r="AX64" s="18">
        <f>SUMIFS(Fluxo!$N:$N,Fluxo!$S:$S,"&gt;"&amp;AW$5,Fluxo!$S:$S,"&lt;="&amp;AX$5,Fluxo!$D:$D,$D64)</f>
        <v>1038.52</v>
      </c>
      <c r="AY64" s="18">
        <f>SUMIFS(Fluxo!$N:$N,Fluxo!$S:$S,"&gt;"&amp;AX$5,Fluxo!$S:$S,"&lt;="&amp;AY$5,Fluxo!$D:$D,$D64)</f>
        <v>0</v>
      </c>
      <c r="AZ64" s="18">
        <f>SUMIFS(Fluxo!$N:$N,Fluxo!$S:$S,"&gt;"&amp;AY$5,Fluxo!$S:$S,"&lt;="&amp;AZ$5,Fluxo!$D:$D,$D64)</f>
        <v>0</v>
      </c>
      <c r="BA64" s="18">
        <f>SUMIFS(Fluxo!$N:$N,Fluxo!$S:$S,"&gt;"&amp;AZ$5,Fluxo!$S:$S,"&lt;="&amp;BA$5,Fluxo!$D:$D,$D64)</f>
        <v>0</v>
      </c>
      <c r="BB64" s="18">
        <f>SUMIFS(Fluxo!$N:$N,Fluxo!$S:$S,"&gt;"&amp;BA$5,Fluxo!$S:$S,"&lt;="&amp;BB$5,Fluxo!$D:$D,$D64)</f>
        <v>0</v>
      </c>
      <c r="BC64" s="18">
        <f>SUMIFS(Fluxo!$N:$N,Fluxo!$S:$S,"&gt;"&amp;BB$5,Fluxo!$S:$S,"&lt;="&amp;BC$5,Fluxo!$D:$D,$D64)</f>
        <v>0</v>
      </c>
      <c r="BD64" s="18">
        <f>SUMIFS(Fluxo!$N:$N,Fluxo!$S:$S,"&gt;"&amp;BC$5,Fluxo!$S:$S,"&lt;="&amp;BD$5,Fluxo!$D:$D,$D64)</f>
        <v>0</v>
      </c>
      <c r="BE64" s="18">
        <f>SUMIFS(Fluxo!$N:$N,Fluxo!$S:$S,"&gt;"&amp;BD$5,Fluxo!$S:$S,"&lt;="&amp;BE$5,Fluxo!$D:$D,$D64)</f>
        <v>0</v>
      </c>
      <c r="BF64" s="18">
        <f>SUMIFS(Fluxo!$N:$N,Fluxo!$S:$S,"&gt;"&amp;BE$5,Fluxo!$S:$S,"&lt;="&amp;BF$5,Fluxo!$D:$D,$D64)</f>
        <v>0</v>
      </c>
      <c r="BG64" s="18">
        <f>SUMIFS(Fluxo!$N:$N,Fluxo!$S:$S,"&gt;"&amp;BF$5,Fluxo!$S:$S,"&lt;="&amp;BG$5,Fluxo!$D:$D,$D64)</f>
        <v>0</v>
      </c>
      <c r="BH64" s="18">
        <f>SUMIFS(Fluxo!$N:$N,Fluxo!$S:$S,"&gt;"&amp;BG$5,Fluxo!$S:$S,"&lt;="&amp;BH$5,Fluxo!$D:$D,$D64)</f>
        <v>0</v>
      </c>
      <c r="BI64" s="18">
        <f>SUMIFS(Fluxo!$N:$N,Fluxo!$S:$S,"&gt;"&amp;BH$5,Fluxo!$S:$S,"&lt;="&amp;BI$5,Fluxo!$D:$D,$D64)</f>
        <v>0</v>
      </c>
      <c r="BJ64" s="18">
        <f>SUMIFS(Fluxo!$N:$N,Fluxo!$S:$S,"&gt;"&amp;BI$5,Fluxo!$S:$S,"&lt;="&amp;BJ$5,Fluxo!$D:$D,$D64)</f>
        <v>0</v>
      </c>
      <c r="BK64" s="18">
        <f>SUMIFS(Fluxo!$N:$N,Fluxo!$S:$S,"&gt;"&amp;BJ$5,Fluxo!$S:$S,"&lt;="&amp;BK$5,Fluxo!$D:$D,$D64)</f>
        <v>0</v>
      </c>
      <c r="BL64" s="18">
        <f>SUMIFS(Fluxo!$N:$N,Fluxo!$S:$S,"&gt;"&amp;BK$5,Fluxo!$S:$S,"&lt;="&amp;BL$5,Fluxo!$D:$D,$D64)</f>
        <v>0</v>
      </c>
      <c r="BM64" s="18">
        <f>SUMIFS(Fluxo!$N:$N,Fluxo!$S:$S,"&gt;"&amp;BL$5,Fluxo!$S:$S,"&lt;="&amp;BM$5,Fluxo!$D:$D,$D64)</f>
        <v>0</v>
      </c>
      <c r="BN64" s="18">
        <f>SUMIFS(Fluxo!$N:$N,Fluxo!$S:$S,"&gt;"&amp;BM$5,Fluxo!$S:$S,"&lt;="&amp;BN$5,Fluxo!$D:$D,$D64)</f>
        <v>0</v>
      </c>
      <c r="BO64" s="18">
        <f>SUMIFS(Fluxo!$N:$N,Fluxo!$S:$S,"&gt;"&amp;BN$5,Fluxo!$S:$S,"&lt;="&amp;BO$5,Fluxo!$D:$D,$D64)</f>
        <v>0</v>
      </c>
      <c r="BP64" s="18">
        <f>SUMIFS(Fluxo!$N:$N,Fluxo!$S:$S,"&gt;"&amp;BO$5,Fluxo!$S:$S,"&lt;="&amp;BP$5,Fluxo!$D:$D,$D64)</f>
        <v>0</v>
      </c>
      <c r="BQ64" s="18">
        <f>SUMIFS(Fluxo!$N:$N,Fluxo!$S:$S,"&gt;"&amp;BP$5,Fluxo!$S:$S,"&lt;="&amp;BQ$5,Fluxo!$D:$D,$D64)</f>
        <v>0</v>
      </c>
      <c r="BR64" s="18">
        <f>SUMIFS(Fluxo!$N:$N,Fluxo!$S:$S,"&gt;"&amp;BQ$5,Fluxo!$S:$S,"&lt;="&amp;BR$5,Fluxo!$D:$D,$D64)</f>
        <v>0</v>
      </c>
      <c r="BS64" s="18">
        <f>SUMIFS(Fluxo!$N:$N,Fluxo!$S:$S,"&gt;"&amp;BR$5,Fluxo!$S:$S,"&lt;="&amp;BS$5,Fluxo!$D:$D,$D64)</f>
        <v>0</v>
      </c>
      <c r="BT64" s="18">
        <f>SUMIFS(Fluxo!$N:$N,Fluxo!$S:$S,"&gt;"&amp;BS$5,Fluxo!$S:$S,"&lt;="&amp;BT$5,Fluxo!$D:$D,$D64)</f>
        <v>0</v>
      </c>
      <c r="BU64" s="18">
        <f>SUMIFS(Fluxo!$N:$N,Fluxo!$S:$S,"&gt;"&amp;BT$5,Fluxo!$S:$S,"&lt;="&amp;BU$5,Fluxo!$D:$D,$D64)</f>
        <v>0</v>
      </c>
      <c r="BV64" s="18">
        <f>SUMIFS(Fluxo!$N:$N,Fluxo!$S:$S,"&gt;"&amp;BU$5,Fluxo!$S:$S,"&lt;="&amp;BV$5,Fluxo!$D:$D,$D64)</f>
        <v>0</v>
      </c>
      <c r="BW64" s="18">
        <f>SUMIFS(Fluxo!$N:$N,Fluxo!$S:$S,"&gt;"&amp;BV$5,Fluxo!$S:$S,"&lt;="&amp;BW$5,Fluxo!$D:$D,$D64)</f>
        <v>0</v>
      </c>
      <c r="BX64" s="18">
        <f>SUMIFS(Fluxo!$N:$N,Fluxo!$S:$S,"&gt;"&amp;BW$5,Fluxo!$S:$S,"&lt;="&amp;BX$5,Fluxo!$D:$D,$D64)</f>
        <v>0</v>
      </c>
      <c r="BY64" s="18">
        <f>SUMIFS(Fluxo!$N:$N,Fluxo!$S:$S,"&gt;"&amp;BX$5,Fluxo!$S:$S,"&lt;="&amp;BY$5,Fluxo!$D:$D,$D64)</f>
        <v>0</v>
      </c>
      <c r="BZ64" s="18">
        <f>SUMIFS(Fluxo!$N:$N,Fluxo!$S:$S,"&gt;"&amp;BY$5,Fluxo!$S:$S,"&lt;="&amp;BZ$5,Fluxo!$D:$D,$D64)</f>
        <v>0</v>
      </c>
      <c r="CA64" s="18">
        <f>SUMIFS(Fluxo!$N:$N,Fluxo!$S:$S,"&gt;"&amp;BZ$5,Fluxo!$S:$S,"&lt;="&amp;CA$5,Fluxo!$D:$D,$D64)</f>
        <v>0</v>
      </c>
      <c r="CB64" s="18">
        <f>SUMIFS(Fluxo!$N:$N,Fluxo!$S:$S,"&gt;"&amp;CA$5,Fluxo!$S:$S,"&lt;="&amp;CB$5,Fluxo!$D:$D,$D64)</f>
        <v>0</v>
      </c>
      <c r="CC64" s="18">
        <f>SUMIFS(Fluxo!$N:$N,Fluxo!$S:$S,"&gt;"&amp;CB$5,Fluxo!$S:$S,"&lt;="&amp;CC$5,Fluxo!$D:$D,$D64)</f>
        <v>0</v>
      </c>
      <c r="CD64" s="18">
        <f>SUMIFS(Fluxo!$N:$N,Fluxo!$S:$S,"&gt;"&amp;CC$5,Fluxo!$S:$S,"&lt;="&amp;CD$5,Fluxo!$D:$D,$D64)</f>
        <v>0</v>
      </c>
      <c r="CE64" s="18">
        <f>SUMIFS(Fluxo!$N:$N,Fluxo!$S:$S,"&gt;"&amp;CD$5,Fluxo!$S:$S,"&lt;="&amp;CE$5,Fluxo!$D:$D,$D64)</f>
        <v>0</v>
      </c>
      <c r="CF64" s="18">
        <f>SUMIFS(Fluxo!$N:$N,Fluxo!$S:$S,"&gt;"&amp;CE$5,Fluxo!$S:$S,"&lt;="&amp;CF$5,Fluxo!$D:$D,$D64)</f>
        <v>0</v>
      </c>
      <c r="CG64" s="18">
        <f>SUMIFS(Fluxo!$N:$N,Fluxo!$S:$S,"&gt;"&amp;CF$5,Fluxo!$S:$S,"&lt;="&amp;CG$5,Fluxo!$D:$D,$D64)</f>
        <v>0</v>
      </c>
      <c r="CH64" s="18">
        <f>SUMIFS(Fluxo!$N:$N,Fluxo!$S:$S,"&gt;"&amp;CG$5,Fluxo!$S:$S,"&lt;="&amp;CH$5,Fluxo!$D:$D,$D64)</f>
        <v>0</v>
      </c>
      <c r="CI64" s="18">
        <f>SUMIFS(Fluxo!$N:$N,Fluxo!$S:$S,"&gt;"&amp;CH$5,Fluxo!$S:$S,"&lt;="&amp;CI$5,Fluxo!$D:$D,$D64)</f>
        <v>0</v>
      </c>
      <c r="CJ64" s="18">
        <f>SUMIFS(Fluxo!$N:$N,Fluxo!$S:$S,"&gt;"&amp;CI$5,Fluxo!$S:$S,"&lt;="&amp;CJ$5,Fluxo!$D:$D,$D64)</f>
        <v>0</v>
      </c>
      <c r="CK64" s="18">
        <f>SUMIFS(Fluxo!$N:$N,Fluxo!$S:$S,"&gt;"&amp;CJ$5,Fluxo!$S:$S,"&lt;="&amp;CK$5,Fluxo!$D:$D,$D64)</f>
        <v>0</v>
      </c>
      <c r="CL64" s="18">
        <f>SUMIFS(Fluxo!$N:$N,Fluxo!$S:$S,"&gt;"&amp;CK$5,Fluxo!$S:$S,"&lt;="&amp;CL$5,Fluxo!$D:$D,$D64)</f>
        <v>0</v>
      </c>
      <c r="CM64" s="18">
        <f>SUMIFS(Fluxo!$N:$N,Fluxo!$S:$S,"&gt;"&amp;CL$5,Fluxo!$S:$S,"&lt;="&amp;CM$5,Fluxo!$D:$D,$D64)</f>
        <v>0</v>
      </c>
      <c r="CN64" s="18">
        <f>SUMIFS(Fluxo!$N:$N,Fluxo!$S:$S,"&gt;"&amp;CM$5,Fluxo!$S:$S,"&lt;="&amp;CN$5,Fluxo!$D:$D,$D64)</f>
        <v>0</v>
      </c>
      <c r="CO64" s="18">
        <f>SUMIFS(Fluxo!$N:$N,Fluxo!$S:$S,"&gt;"&amp;CN$5,Fluxo!$S:$S,"&lt;="&amp;CO$5,Fluxo!$D:$D,$D64)</f>
        <v>0</v>
      </c>
      <c r="CP64" s="18">
        <f>SUMIFS(Fluxo!$N:$N,Fluxo!$S:$S,"&gt;"&amp;CO$5,Fluxo!$S:$S,"&lt;="&amp;CP$5,Fluxo!$D:$D,$D64)</f>
        <v>0</v>
      </c>
      <c r="CQ64" s="18">
        <f>SUMIFS(Fluxo!$N:$N,Fluxo!$S:$S,"&gt;"&amp;CP$5,Fluxo!$S:$S,"&lt;="&amp;CQ$5,Fluxo!$D:$D,$D64)</f>
        <v>0</v>
      </c>
      <c r="CR64" s="18">
        <f>SUMIFS(Fluxo!$N:$N,Fluxo!$S:$S,"&gt;"&amp;CQ$5,Fluxo!$S:$S,"&lt;="&amp;CR$5,Fluxo!$D:$D,$D64)</f>
        <v>0</v>
      </c>
      <c r="CS64" s="18">
        <f>SUMIFS(Fluxo!$N:$N,Fluxo!$S:$S,"&gt;"&amp;CR$5,Fluxo!$S:$S,"&lt;="&amp;CS$5,Fluxo!$D:$D,$D64)</f>
        <v>0</v>
      </c>
      <c r="CT64" s="18">
        <f>SUMIFS(Fluxo!$N:$N,Fluxo!$S:$S,"&gt;"&amp;CS$5,Fluxo!$S:$S,"&lt;="&amp;CT$5,Fluxo!$D:$D,$D64)</f>
        <v>0</v>
      </c>
      <c r="CU64" s="18">
        <f>SUMIFS(Fluxo!$N:$N,Fluxo!$S:$S,"&gt;"&amp;CT$5,Fluxo!$S:$S,"&lt;="&amp;CU$5,Fluxo!$D:$D,$D64)</f>
        <v>0</v>
      </c>
      <c r="CV64" s="18">
        <f>SUMIFS(Fluxo!$N:$N,Fluxo!$S:$S,"&gt;"&amp;CU$5,Fluxo!$S:$S,"&lt;="&amp;CV$5,Fluxo!$D:$D,$D64)</f>
        <v>0</v>
      </c>
      <c r="CW64" s="18">
        <f>SUMIFS(Fluxo!$N:$N,Fluxo!$S:$S,"&gt;"&amp;CV$5,Fluxo!$S:$S,"&lt;="&amp;CW$5,Fluxo!$D:$D,$D64)</f>
        <v>0</v>
      </c>
      <c r="CX64" s="18">
        <f>SUMIFS(Fluxo!$N:$N,Fluxo!$S:$S,"&gt;"&amp;CW$5,Fluxo!$S:$S,"&lt;="&amp;CX$5,Fluxo!$D:$D,$D64)</f>
        <v>0</v>
      </c>
      <c r="CY64" s="18">
        <f>SUMIFS(Fluxo!$N:$N,Fluxo!$S:$S,"&gt;"&amp;CX$5,Fluxo!$S:$S,"&lt;="&amp;CY$5,Fluxo!$D:$D,$D64)</f>
        <v>0</v>
      </c>
      <c r="CZ64" s="18">
        <f>SUMIFS(Fluxo!$N:$N,Fluxo!$S:$S,"&gt;"&amp;CY$5,Fluxo!$S:$S,"&lt;="&amp;CZ$5,Fluxo!$D:$D,$D64)</f>
        <v>0</v>
      </c>
      <c r="DA64" s="18">
        <f>SUMIFS(Fluxo!$N:$N,Fluxo!$S:$S,"&gt;"&amp;CZ$5,Fluxo!$S:$S,"&lt;="&amp;DA$5,Fluxo!$D:$D,$D64)</f>
        <v>0</v>
      </c>
      <c r="DB64" s="18">
        <f>SUMIFS(Fluxo!$N:$N,Fluxo!$S:$S,"&gt;"&amp;DA$5,Fluxo!$S:$S,"&lt;="&amp;DB$5,Fluxo!$D:$D,$D64)</f>
        <v>0</v>
      </c>
      <c r="DC64" s="18">
        <f>SUMIFS(Fluxo!$N:$N,Fluxo!$S:$S,"&gt;"&amp;DB$5,Fluxo!$S:$S,"&lt;="&amp;DC$5,Fluxo!$D:$D,$D64)</f>
        <v>0</v>
      </c>
      <c r="DD64" s="18">
        <f>SUMIFS(Fluxo!$N:$N,Fluxo!$S:$S,"&gt;"&amp;DC$5,Fluxo!$S:$S,"&lt;="&amp;DD$5,Fluxo!$D:$D,$D64)</f>
        <v>0</v>
      </c>
      <c r="DE64" s="18">
        <f>SUMIFS(Fluxo!$N:$N,Fluxo!$S:$S,"&gt;"&amp;DD$5,Fluxo!$S:$S,"&lt;="&amp;DE$5,Fluxo!$D:$D,$D64)</f>
        <v>0</v>
      </c>
      <c r="DF64" s="18">
        <f>SUMIFS(Fluxo!$N:$N,Fluxo!$S:$S,"&gt;"&amp;DE$5,Fluxo!$S:$S,"&lt;="&amp;DF$5,Fluxo!$D:$D,$D64)</f>
        <v>0</v>
      </c>
      <c r="DG64" s="18">
        <f>SUMIFS(Fluxo!$N:$N,Fluxo!$S:$S,"&gt;"&amp;DF$5,Fluxo!$S:$S,"&lt;="&amp;DG$5,Fluxo!$D:$D,$D64)</f>
        <v>0</v>
      </c>
      <c r="DH64" s="18">
        <f>SUMIFS(Fluxo!$N:$N,Fluxo!$S:$S,"&gt;"&amp;DG$5,Fluxo!$S:$S,"&lt;="&amp;DH$5,Fluxo!$D:$D,$D64)</f>
        <v>0</v>
      </c>
      <c r="DI64" s="18">
        <f>SUMIFS(Fluxo!$N:$N,Fluxo!$S:$S,"&gt;"&amp;DH$5,Fluxo!$S:$S,"&lt;="&amp;DI$5,Fluxo!$D:$D,$D64)</f>
        <v>0</v>
      </c>
      <c r="DJ64" s="18">
        <f>SUMIFS(Fluxo!$N:$N,Fluxo!$S:$S,"&gt;"&amp;DI$5,Fluxo!$S:$S,"&lt;="&amp;DJ$5,Fluxo!$D:$D,$D64)</f>
        <v>0</v>
      </c>
      <c r="DK64" s="18">
        <f>SUMIFS(Fluxo!$N:$N,Fluxo!$S:$S,"&gt;"&amp;DJ$5,Fluxo!$S:$S,"&lt;="&amp;DK$5,Fluxo!$D:$D,$D64)</f>
        <v>0</v>
      </c>
      <c r="DL64" s="18">
        <f>SUMIFS(Fluxo!$N:$N,Fluxo!$S:$S,"&gt;"&amp;DK$5,Fluxo!$S:$S,"&lt;="&amp;DL$5,Fluxo!$D:$D,$D64)</f>
        <v>0</v>
      </c>
      <c r="DM64" s="18">
        <f>SUMIFS(Fluxo!$N:$N,Fluxo!$S:$S,"&gt;"&amp;DL$5,Fluxo!$S:$S,"&lt;="&amp;DM$5,Fluxo!$D:$D,$D64)</f>
        <v>0</v>
      </c>
      <c r="DN64" s="18">
        <f>SUMIFS(Fluxo!$N:$N,Fluxo!$S:$S,"&gt;"&amp;DM$5,Fluxo!$S:$S,"&lt;="&amp;DN$5,Fluxo!$D:$D,$D64)</f>
        <v>0</v>
      </c>
      <c r="DO64" s="18">
        <f>SUMIFS(Fluxo!$N:$N,Fluxo!$S:$S,"&gt;"&amp;DN$5,Fluxo!$S:$S,"&lt;="&amp;DO$5,Fluxo!$D:$D,$D64)</f>
        <v>0</v>
      </c>
      <c r="DP64" s="18">
        <f>SUMIFS(Fluxo!$N:$N,Fluxo!$S:$S,"&gt;"&amp;DO$5,Fluxo!$S:$S,"&lt;="&amp;DP$5,Fluxo!$D:$D,$D64)</f>
        <v>0</v>
      </c>
      <c r="DQ64" s="18">
        <f>SUMIFS(Fluxo!$N:$N,Fluxo!$S:$S,"&gt;"&amp;DP$5,Fluxo!$S:$S,"&lt;="&amp;DQ$5,Fluxo!$D:$D,$D64)</f>
        <v>0</v>
      </c>
      <c r="DR64" s="18">
        <f>SUMIFS(Fluxo!$N:$N,Fluxo!$S:$S,"&gt;"&amp;DQ$5,Fluxo!$S:$S,"&lt;="&amp;DR$5,Fluxo!$D:$D,$D64)</f>
        <v>0</v>
      </c>
      <c r="DS64" s="18">
        <f>SUMIFS(Fluxo!$N:$N,Fluxo!$S:$S,"&gt;"&amp;DR$5,Fluxo!$S:$S,"&lt;="&amp;DS$5,Fluxo!$D:$D,$D64)</f>
        <v>0</v>
      </c>
      <c r="DT64" s="18">
        <f>SUMIFS(Fluxo!$N:$N,Fluxo!$S:$S,"&gt;"&amp;DS$5,Fluxo!$S:$S,"&lt;="&amp;DT$5,Fluxo!$D:$D,$D64)</f>
        <v>0</v>
      </c>
      <c r="DU64" s="18">
        <f>SUMIFS(Fluxo!$N:$N,Fluxo!$S:$S,"&gt;"&amp;DT$5,Fluxo!$S:$S,"&lt;="&amp;DU$5,Fluxo!$D:$D,$D64)</f>
        <v>0</v>
      </c>
      <c r="DV64" s="18">
        <f>SUMIFS(Fluxo!$N:$N,Fluxo!$S:$S,"&gt;"&amp;DU$5,Fluxo!$S:$S,"&lt;="&amp;DV$5,Fluxo!$D:$D,$D64)</f>
        <v>0</v>
      </c>
      <c r="DW64" s="18">
        <f>SUMIFS(Fluxo!$N:$N,Fluxo!$S:$S,"&gt;"&amp;DV$5,Fluxo!$S:$S,"&lt;="&amp;DW$5,Fluxo!$D:$D,$D64)</f>
        <v>0</v>
      </c>
      <c r="DX64" s="18">
        <f>SUMIFS(Fluxo!$N:$N,Fluxo!$S:$S,"&gt;"&amp;DW$5,Fluxo!$S:$S,"&lt;="&amp;DX$5,Fluxo!$D:$D,$D64)</f>
        <v>0</v>
      </c>
      <c r="DY64" s="18">
        <f>SUMIFS(Fluxo!$N:$N,Fluxo!$S:$S,"&gt;"&amp;DX$5,Fluxo!$S:$S,"&lt;="&amp;DY$5,Fluxo!$D:$D,$D64)</f>
        <v>0</v>
      </c>
      <c r="DZ64" s="18">
        <f>SUMIFS(Fluxo!$N:$N,Fluxo!$S:$S,"&gt;"&amp;DY$5,Fluxo!$S:$S,"&lt;="&amp;DZ$5,Fluxo!$D:$D,$D64)</f>
        <v>0</v>
      </c>
      <c r="EA64" s="18">
        <f>SUMIFS(Fluxo!$N:$N,Fluxo!$S:$S,"&gt;"&amp;DZ$5,Fluxo!$S:$S,"&lt;="&amp;EA$5,Fluxo!$D:$D,$D64)</f>
        <v>0</v>
      </c>
      <c r="EB64" s="18">
        <f>SUMIFS(Fluxo!$N:$N,Fluxo!$S:$S,"&gt;"&amp;EA$5,Fluxo!$S:$S,"&lt;="&amp;EB$5,Fluxo!$D:$D,$D64)</f>
        <v>0</v>
      </c>
      <c r="EC64" s="18">
        <f>SUMIFS(Fluxo!$N:$N,Fluxo!$S:$S,"&gt;"&amp;EB$5,Fluxo!$S:$S,"&lt;="&amp;EC$5,Fluxo!$D:$D,$D64)</f>
        <v>0</v>
      </c>
      <c r="ED64" s="18">
        <f>SUMIFS(Fluxo!$N:$N,Fluxo!$S:$S,"&gt;"&amp;EC$5,Fluxo!$S:$S,"&lt;="&amp;ED$5,Fluxo!$D:$D,$D64)</f>
        <v>0</v>
      </c>
      <c r="EE64" s="18">
        <f>SUMIFS(Fluxo!$N:$N,Fluxo!$S:$S,"&gt;"&amp;ED$5,Fluxo!$S:$S,"&lt;="&amp;EE$5,Fluxo!$D:$D,$D64)</f>
        <v>0</v>
      </c>
      <c r="EF64" s="18">
        <f>SUMIFS(Fluxo!$N:$N,Fluxo!$S:$S,"&gt;"&amp;EE$5,Fluxo!$S:$S,"&lt;="&amp;EF$5,Fluxo!$D:$D,$D64)</f>
        <v>0</v>
      </c>
      <c r="EG64" s="18">
        <f>SUMIFS(Fluxo!$N:$N,Fluxo!$S:$S,"&gt;"&amp;EF$5,Fluxo!$S:$S,"&lt;="&amp;EG$5,Fluxo!$D:$D,$D64)</f>
        <v>0</v>
      </c>
      <c r="EH64" s="18">
        <f>SUMIFS(Fluxo!$N:$N,Fluxo!$S:$S,"&gt;"&amp;EG$5,Fluxo!$S:$S,"&lt;="&amp;EH$5,Fluxo!$D:$D,$D64)</f>
        <v>0</v>
      </c>
      <c r="EI64" s="18">
        <f>SUMIFS(Fluxo!$N:$N,Fluxo!$S:$S,"&gt;"&amp;EH$5,Fluxo!$S:$S,"&lt;="&amp;EI$5,Fluxo!$D:$D,$D64)</f>
        <v>0</v>
      </c>
      <c r="EJ64" s="18">
        <f>SUMIFS(Fluxo!$N:$N,Fluxo!$S:$S,"&gt;"&amp;EI$5,Fluxo!$S:$S,"&lt;="&amp;EJ$5,Fluxo!$D:$D,$D64)</f>
        <v>0</v>
      </c>
      <c r="EK64" s="18">
        <f>SUMIFS(Fluxo!$N:$N,Fluxo!$S:$S,"&gt;"&amp;EJ$5,Fluxo!$S:$S,"&lt;="&amp;EK$5,Fluxo!$D:$D,$D64)</f>
        <v>0</v>
      </c>
      <c r="EL64" s="18">
        <f>SUMIFS(Fluxo!$N:$N,Fluxo!$S:$S,"&gt;"&amp;EK$5,Fluxo!$S:$S,"&lt;="&amp;EL$5,Fluxo!$D:$D,$D64)</f>
        <v>0</v>
      </c>
      <c r="EM64" s="18">
        <f>SUMIFS(Fluxo!$N:$N,Fluxo!$S:$S,"&gt;"&amp;EL$5,Fluxo!$S:$S,"&lt;="&amp;EM$5,Fluxo!$D:$D,$D64)</f>
        <v>0</v>
      </c>
      <c r="EN64" s="18">
        <f>SUMIFS(Fluxo!$N:$N,Fluxo!$S:$S,"&gt;"&amp;EM$5,Fluxo!$S:$S,"&lt;="&amp;EN$5,Fluxo!$D:$D,$D64)</f>
        <v>0</v>
      </c>
      <c r="EO64" s="18">
        <f>SUMIFS(Fluxo!$N:$N,Fluxo!$S:$S,"&gt;"&amp;EN$5,Fluxo!$S:$S,"&lt;="&amp;EO$5,Fluxo!$D:$D,$D64)</f>
        <v>0</v>
      </c>
      <c r="EP64" s="18">
        <f>SUMIFS(Fluxo!$N:$N,Fluxo!$S:$S,"&gt;"&amp;EO$5,Fluxo!$S:$S,"&lt;="&amp;EP$5,Fluxo!$D:$D,$D64)</f>
        <v>0</v>
      </c>
      <c r="EQ64" s="18">
        <f>SUMIFS(Fluxo!$N:$N,Fluxo!$S:$S,"&gt;"&amp;EP$5,Fluxo!$S:$S,"&lt;="&amp;EQ$5,Fluxo!$D:$D,$D64)</f>
        <v>0</v>
      </c>
      <c r="ER64" s="18">
        <f>SUMIFS(Fluxo!$N:$N,Fluxo!$S:$S,"&gt;"&amp;EQ$5,Fluxo!$S:$S,"&lt;="&amp;ER$5,Fluxo!$D:$D,$D64)</f>
        <v>0</v>
      </c>
      <c r="ES64" s="18">
        <f>SUMIFS(Fluxo!$N:$N,Fluxo!$S:$S,"&gt;"&amp;ER$5,Fluxo!$S:$S,"&lt;="&amp;ES$5,Fluxo!$D:$D,$D64)</f>
        <v>0</v>
      </c>
      <c r="ET64" s="18">
        <f>SUMIFS(Fluxo!$N:$N,Fluxo!$S:$S,"&gt;"&amp;ES$5,Fluxo!$S:$S,"&lt;="&amp;ET$5,Fluxo!$D:$D,$D64)</f>
        <v>0</v>
      </c>
      <c r="EU64" s="18">
        <f>SUMIFS(Fluxo!$N:$N,Fluxo!$S:$S,"&gt;"&amp;ET$5,Fluxo!$S:$S,"&lt;="&amp;EU$5,Fluxo!$D:$D,$D64)</f>
        <v>0</v>
      </c>
      <c r="EV64" s="18">
        <f>SUMIFS(Fluxo!$N:$N,Fluxo!$S:$S,"&gt;"&amp;EU$5,Fluxo!$S:$S,"&lt;="&amp;EV$5,Fluxo!$D:$D,$D64)</f>
        <v>0</v>
      </c>
      <c r="EW64" s="18">
        <f>SUMIFS(Fluxo!$N:$N,Fluxo!$S:$S,"&gt;"&amp;EV$5,Fluxo!$S:$S,"&lt;="&amp;EW$5,Fluxo!$D:$D,$D64)</f>
        <v>0</v>
      </c>
      <c r="EX64" s="18">
        <f>SUMIFS(Fluxo!$N:$N,Fluxo!$S:$S,"&gt;"&amp;EW$5,Fluxo!$S:$S,"&lt;="&amp;EX$5,Fluxo!$D:$D,$D64)</f>
        <v>0</v>
      </c>
      <c r="EY64" s="18">
        <f>SUMIFS(Fluxo!$N:$N,Fluxo!$S:$S,"&gt;"&amp;EX$5,Fluxo!$S:$S,"&lt;="&amp;EY$5,Fluxo!$D:$D,$D64)</f>
        <v>0</v>
      </c>
      <c r="EZ64" s="18">
        <f>SUMIFS(Fluxo!$N:$N,Fluxo!$S:$S,"&gt;"&amp;EY$5,Fluxo!$S:$S,"&lt;="&amp;EZ$5,Fluxo!$D:$D,$D64)</f>
        <v>0</v>
      </c>
      <c r="FA64" s="18">
        <f>SUMIFS(Fluxo!$N:$N,Fluxo!$S:$S,"&gt;"&amp;EZ$5,Fluxo!$S:$S,"&lt;="&amp;FA$5,Fluxo!$D:$D,$D64)</f>
        <v>0</v>
      </c>
      <c r="FB64" s="18">
        <f>SUMIFS(Fluxo!$N:$N,Fluxo!$S:$S,"&gt;"&amp;FA$5,Fluxo!$S:$S,"&lt;="&amp;FB$5,Fluxo!$D:$D,$D64)</f>
        <v>0</v>
      </c>
      <c r="FC64" s="18">
        <f>SUMIFS(Fluxo!$N:$N,Fluxo!$S:$S,"&gt;"&amp;FB$5,Fluxo!$S:$S,"&lt;="&amp;FC$5,Fluxo!$D:$D,$D64)</f>
        <v>0</v>
      </c>
      <c r="FD64" s="18">
        <f>SUMIFS(Fluxo!$N:$N,Fluxo!$S:$S,"&gt;"&amp;FC$5,Fluxo!$S:$S,"&lt;="&amp;FD$5,Fluxo!$D:$D,$D64)</f>
        <v>0</v>
      </c>
      <c r="FE64" s="18">
        <f>SUMIFS(Fluxo!$N:$N,Fluxo!$S:$S,"&gt;"&amp;FD$5,Fluxo!$S:$S,"&lt;="&amp;FE$5,Fluxo!$D:$D,$D64)</f>
        <v>0</v>
      </c>
      <c r="FF64" s="18">
        <f>SUMIFS(Fluxo!$N:$N,Fluxo!$S:$S,"&gt;"&amp;FE$5,Fluxo!$S:$S,"&lt;="&amp;FF$5,Fluxo!$D:$D,$D64)</f>
        <v>0</v>
      </c>
      <c r="FG64" s="18">
        <f>SUMIFS(Fluxo!$N:$N,Fluxo!$S:$S,"&gt;"&amp;FF$5,Fluxo!$S:$S,"&lt;="&amp;FG$5,Fluxo!$D:$D,$D64)</f>
        <v>0</v>
      </c>
      <c r="FH64" s="18">
        <f>SUMIFS(Fluxo!$N:$N,Fluxo!$S:$S,"&gt;"&amp;FG$5,Fluxo!$S:$S,"&lt;="&amp;FH$5,Fluxo!$D:$D,$D64)</f>
        <v>0</v>
      </c>
      <c r="FI64" s="18">
        <f>SUMIFS(Fluxo!$N:$N,Fluxo!$S:$S,"&gt;"&amp;FH$5,Fluxo!$S:$S,"&lt;="&amp;FI$5,Fluxo!$D:$D,$D64)</f>
        <v>0</v>
      </c>
      <c r="FJ64" s="18">
        <f>SUMIFS(Fluxo!$N:$N,Fluxo!$S:$S,"&gt;"&amp;FI$5,Fluxo!$S:$S,"&lt;="&amp;FJ$5,Fluxo!$D:$D,$D64)</f>
        <v>0</v>
      </c>
      <c r="FK64" s="18">
        <f>SUMIFS(Fluxo!$N:$N,Fluxo!$S:$S,"&gt;"&amp;FJ$5,Fluxo!$S:$S,"&lt;="&amp;FK$5,Fluxo!$D:$D,$D64)</f>
        <v>0</v>
      </c>
      <c r="FL64" s="18">
        <f>SUMIFS(Fluxo!$N:$N,Fluxo!$S:$S,"&gt;"&amp;FK$5,Fluxo!$S:$S,"&lt;="&amp;FL$5,Fluxo!$D:$D,$D64)</f>
        <v>0</v>
      </c>
      <c r="FM64" s="18">
        <f>SUMIFS(Fluxo!$N:$N,Fluxo!$S:$S,"&gt;"&amp;FL$5,Fluxo!$S:$S,"&lt;="&amp;FM$5,Fluxo!$D:$D,$D64)</f>
        <v>0</v>
      </c>
      <c r="FN64" s="18">
        <f>SUMIFS(Fluxo!$N:$N,Fluxo!$S:$S,"&gt;"&amp;FM$5,Fluxo!$S:$S,"&lt;="&amp;FN$5,Fluxo!$D:$D,$D64)</f>
        <v>0</v>
      </c>
      <c r="FO64" s="18">
        <f>SUMIFS(Fluxo!$N:$N,Fluxo!$S:$S,"&gt;"&amp;FN$5,Fluxo!$S:$S,"&lt;="&amp;FO$5,Fluxo!$D:$D,$D64)</f>
        <v>0</v>
      </c>
      <c r="FP64" s="18">
        <f>SUMIFS(Fluxo!$N:$N,Fluxo!$S:$S,"&gt;"&amp;FO$5,Fluxo!$S:$S,"&lt;="&amp;FP$5,Fluxo!$D:$D,$D64)</f>
        <v>0</v>
      </c>
      <c r="FQ64" s="18">
        <f>SUMIFS(Fluxo!$N:$N,Fluxo!$S:$S,"&gt;"&amp;FP$5,Fluxo!$S:$S,"&lt;="&amp;FQ$5,Fluxo!$D:$D,$D64)</f>
        <v>0</v>
      </c>
      <c r="FR64" s="18">
        <f>SUMIFS(Fluxo!$N:$N,Fluxo!$S:$S,"&gt;"&amp;FQ$5,Fluxo!$S:$S,"&lt;="&amp;FR$5,Fluxo!$D:$D,$D64)</f>
        <v>0</v>
      </c>
      <c r="FS64" s="18">
        <f>SUMIFS(Fluxo!$N:$N,Fluxo!$S:$S,"&gt;"&amp;FR$5,Fluxo!$S:$S,"&lt;="&amp;FS$5,Fluxo!$D:$D,$D64)</f>
        <v>0</v>
      </c>
      <c r="FT64" s="18">
        <f>SUMIFS(Fluxo!$N:$N,Fluxo!$S:$S,"&gt;"&amp;FS$5,Fluxo!$S:$S,"&lt;="&amp;FT$5,Fluxo!$D:$D,$D64)</f>
        <v>0</v>
      </c>
      <c r="FU64" s="18">
        <f>SUMIFS(Fluxo!$N:$N,Fluxo!$S:$S,"&gt;"&amp;FT$5,Fluxo!$S:$S,"&lt;="&amp;FU$5,Fluxo!$D:$D,$D64)</f>
        <v>0</v>
      </c>
      <c r="FV64" s="18">
        <f>SUMIFS(Fluxo!$N:$N,Fluxo!$S:$S,"&gt;"&amp;FU$5,Fluxo!$S:$S,"&lt;="&amp;FV$5,Fluxo!$D:$D,$D64)</f>
        <v>0</v>
      </c>
      <c r="FW64" s="18">
        <f>SUMIFS(Fluxo!$N:$N,Fluxo!$S:$S,"&gt;"&amp;FV$5,Fluxo!$S:$S,"&lt;="&amp;FW$5,Fluxo!$D:$D,$D64)</f>
        <v>0</v>
      </c>
      <c r="FX64" s="18">
        <f>SUMIFS(Fluxo!$N:$N,Fluxo!$S:$S,"&gt;"&amp;FW$5,Fluxo!$S:$S,"&lt;="&amp;FX$5,Fluxo!$D:$D,$D64)</f>
        <v>0</v>
      </c>
      <c r="FY64" s="18">
        <f>SUMIFS(Fluxo!$N:$N,Fluxo!$S:$S,"&gt;"&amp;FX$5,Fluxo!$S:$S,"&lt;="&amp;FY$5,Fluxo!$D:$D,$D64)</f>
        <v>0</v>
      </c>
      <c r="FZ64" s="18">
        <f>SUMIFS(Fluxo!$N:$N,Fluxo!$S:$S,"&gt;"&amp;FY$5,Fluxo!$S:$S,"&lt;="&amp;FZ$5,Fluxo!$D:$D,$D64)</f>
        <v>0</v>
      </c>
      <c r="GA64" s="18">
        <f>SUMIFS(Fluxo!$N:$N,Fluxo!$S:$S,"&gt;"&amp;FZ$5,Fluxo!$S:$S,"&lt;="&amp;GA$5,Fluxo!$D:$D,$D64)</f>
        <v>0</v>
      </c>
      <c r="GB64" s="18">
        <f>SUMIFS(Fluxo!$N:$N,Fluxo!$S:$S,"&gt;"&amp;GA$5,Fluxo!$S:$S,"&lt;="&amp;GB$5,Fluxo!$D:$D,$D64)</f>
        <v>0</v>
      </c>
      <c r="GC64" s="18">
        <f>SUMIFS(Fluxo!$N:$N,Fluxo!$S:$S,"&gt;"&amp;GB$5,Fluxo!$S:$S,"&lt;="&amp;GC$5,Fluxo!$D:$D,$D64)</f>
        <v>0</v>
      </c>
      <c r="GD64" s="18">
        <f>SUMIFS(Fluxo!$N:$N,Fluxo!$S:$S,"&gt;"&amp;GC$5,Fluxo!$S:$S,"&lt;="&amp;GD$5,Fluxo!$D:$D,$D64)</f>
        <v>0</v>
      </c>
      <c r="GE64" s="18">
        <f>SUMIFS(Fluxo!$N:$N,Fluxo!$S:$S,"&gt;"&amp;GD$5,Fluxo!$S:$S,"&lt;="&amp;GE$5,Fluxo!$D:$D,$D64)</f>
        <v>0</v>
      </c>
      <c r="GF64" s="18">
        <f>SUMIFS(Fluxo!$N:$N,Fluxo!$S:$S,"&gt;"&amp;GE$5,Fluxo!$S:$S,"&lt;="&amp;GF$5,Fluxo!$D:$D,$D64)</f>
        <v>0</v>
      </c>
      <c r="GG64" s="18">
        <f>SUMIFS(Fluxo!$N:$N,Fluxo!$S:$S,"&gt;"&amp;GF$5,Fluxo!$S:$S,"&lt;="&amp;GG$5,Fluxo!$D:$D,$D64)</f>
        <v>0</v>
      </c>
      <c r="GH64" s="18">
        <f>SUMIFS(Fluxo!$N:$N,Fluxo!$S:$S,"&gt;"&amp;GG$5,Fluxo!$S:$S,"&lt;="&amp;GH$5,Fluxo!$D:$D,$D64)</f>
        <v>0</v>
      </c>
      <c r="GI64" s="18">
        <f>SUMIFS(Fluxo!$N:$N,Fluxo!$S:$S,"&gt;"&amp;GH$5,Fluxo!$S:$S,"&lt;="&amp;GI$5,Fluxo!$D:$D,$D64)</f>
        <v>0</v>
      </c>
      <c r="GJ64" s="18">
        <f>SUMIFS(Fluxo!$N:$N,Fluxo!$S:$S,"&gt;"&amp;GI$5,Fluxo!$S:$S,"&lt;="&amp;GJ$5,Fluxo!$D:$D,$D64)</f>
        <v>0</v>
      </c>
      <c r="GK64" s="18">
        <f>SUMIFS(Fluxo!$N:$N,Fluxo!$S:$S,"&gt;"&amp;GJ$5,Fluxo!$S:$S,"&lt;="&amp;GK$5,Fluxo!$D:$D,$D64)</f>
        <v>0</v>
      </c>
      <c r="GL64" s="18">
        <f>SUMIFS(Fluxo!$N:$N,Fluxo!$S:$S,"&gt;"&amp;GK$5,Fluxo!$S:$S,"&lt;="&amp;GL$5,Fluxo!$D:$D,$D64)</f>
        <v>0</v>
      </c>
      <c r="GM64" s="18">
        <f>SUMIFS(Fluxo!$N:$N,Fluxo!$S:$S,"&gt;"&amp;GL$5,Fluxo!$S:$S,"&lt;="&amp;GM$5,Fluxo!$D:$D,$D64)</f>
        <v>0</v>
      </c>
      <c r="GN64" s="18">
        <f>SUMIFS(Fluxo!$N:$N,Fluxo!$S:$S,"&gt;"&amp;GM$5,Fluxo!$S:$S,"&lt;="&amp;GN$5,Fluxo!$D:$D,$D64)</f>
        <v>0</v>
      </c>
      <c r="GO64" s="18">
        <f>SUMIFS(Fluxo!$N:$N,Fluxo!$S:$S,"&gt;"&amp;GN$5,Fluxo!$S:$S,"&lt;="&amp;GO$5,Fluxo!$D:$D,$D64)</f>
        <v>0</v>
      </c>
      <c r="GP64" s="18">
        <f>SUMIFS(Fluxo!$N:$N,Fluxo!$S:$S,"&gt;"&amp;GO$5,Fluxo!$S:$S,"&lt;="&amp;GP$5,Fluxo!$D:$D,$D64)</f>
        <v>0</v>
      </c>
      <c r="GQ64" s="18">
        <f>SUMIFS(Fluxo!$N:$N,Fluxo!$S:$S,"&gt;"&amp;GP$5,Fluxo!$S:$S,"&lt;="&amp;GQ$5,Fluxo!$D:$D,$D64)</f>
        <v>0</v>
      </c>
      <c r="GR64" s="18">
        <f>SUMIFS(Fluxo!$N:$N,Fluxo!$S:$S,"&gt;"&amp;GQ$5,Fluxo!$S:$S,"&lt;="&amp;GR$5,Fluxo!$D:$D,$D64)</f>
        <v>0</v>
      </c>
      <c r="GS64" s="18">
        <f>SUMIFS(Fluxo!$N:$N,Fluxo!$S:$S,"&gt;"&amp;GR$5,Fluxo!$S:$S,"&lt;="&amp;GS$5,Fluxo!$D:$D,$D64)</f>
        <v>0</v>
      </c>
      <c r="GT64" s="18">
        <f>SUMIFS(Fluxo!$N:$N,Fluxo!$S:$S,"&gt;"&amp;GS$5,Fluxo!$S:$S,"&lt;="&amp;GT$5,Fluxo!$D:$D,$D64)</f>
        <v>0</v>
      </c>
      <c r="GU64" s="18">
        <f>SUMIFS(Fluxo!$N:$N,Fluxo!$S:$S,"&gt;"&amp;GT$5,Fluxo!$S:$S,"&lt;="&amp;GU$5,Fluxo!$D:$D,$D64)</f>
        <v>0</v>
      </c>
      <c r="GV64" s="18">
        <f>SUMIFS(Fluxo!$N:$N,Fluxo!$S:$S,"&gt;"&amp;GU$5,Fluxo!$S:$S,"&lt;="&amp;GV$5,Fluxo!$D:$D,$D64)</f>
        <v>0</v>
      </c>
      <c r="GW64" s="18">
        <f>SUMIFS(Fluxo!$N:$N,Fluxo!$S:$S,"&gt;"&amp;GV$5,Fluxo!$S:$S,"&lt;="&amp;GW$5,Fluxo!$D:$D,$D64)</f>
        <v>0</v>
      </c>
      <c r="GX64" s="18">
        <f>SUMIFS(Fluxo!$N:$N,Fluxo!$S:$S,"&gt;"&amp;GW$5,Fluxo!$S:$S,"&lt;="&amp;GX$5,Fluxo!$D:$D,$D64)</f>
        <v>0</v>
      </c>
      <c r="GY64" s="18">
        <f>SUMIFS(Fluxo!$N:$N,Fluxo!$S:$S,"&gt;"&amp;GX$5,Fluxo!$S:$S,"&lt;="&amp;GY$5,Fluxo!$D:$D,$D64)</f>
        <v>0</v>
      </c>
      <c r="GZ64" s="18">
        <f>SUMIFS(Fluxo!$N:$N,Fluxo!$S:$S,"&gt;"&amp;GY$5,Fluxo!$S:$S,"&lt;="&amp;GZ$5,Fluxo!$D:$D,$D64)</f>
        <v>0</v>
      </c>
      <c r="HA64" s="18">
        <f>SUMIFS(Fluxo!$N:$N,Fluxo!$S:$S,"&gt;"&amp;GZ$5,Fluxo!$S:$S,"&lt;="&amp;HA$5,Fluxo!$D:$D,$D64)</f>
        <v>0</v>
      </c>
      <c r="HB64" s="18">
        <f>SUMIFS(Fluxo!$N:$N,Fluxo!$S:$S,"&gt;"&amp;HA$5,Fluxo!$S:$S,"&lt;="&amp;HB$5,Fluxo!$D:$D,$D64)</f>
        <v>0</v>
      </c>
      <c r="HC64" s="18">
        <f>SUMIFS(Fluxo!$N:$N,Fluxo!$S:$S,"&gt;"&amp;HB$5,Fluxo!$S:$S,"&lt;="&amp;HC$5,Fluxo!$D:$D,$D64)</f>
        <v>0</v>
      </c>
      <c r="HD64" s="18">
        <f>SUMIFS(Fluxo!$N:$N,Fluxo!$S:$S,"&gt;"&amp;HC$5,Fluxo!$S:$S,"&lt;="&amp;HD$5,Fluxo!$D:$D,$D64)</f>
        <v>0</v>
      </c>
      <c r="HE64" s="18">
        <f>SUMIFS(Fluxo!$N:$N,Fluxo!$S:$S,"&gt;"&amp;HD$5,Fluxo!$S:$S,"&lt;="&amp;HE$5,Fluxo!$D:$D,$D64)</f>
        <v>0</v>
      </c>
      <c r="HF64" s="18">
        <f>SUMIFS(Fluxo!$N:$N,Fluxo!$S:$S,"&gt;"&amp;HE$5,Fluxo!$S:$S,"&lt;="&amp;HF$5,Fluxo!$D:$D,$D64)</f>
        <v>0</v>
      </c>
    </row>
    <row r="65" spans="1:214">
      <c r="A65" s="20">
        <f t="shared" si="15"/>
        <v>55</v>
      </c>
      <c r="B65" s="140" t="str">
        <f>'Check Carteira'!C57</f>
        <v>E.1016.99.01.0145</v>
      </c>
      <c r="C65" s="141">
        <v>1</v>
      </c>
      <c r="D65" s="129" t="str">
        <f>'Check Carteira'!F57</f>
        <v>A-0145</v>
      </c>
      <c r="E65" s="21" t="str">
        <f>IFERROR(INDEX(Contratos!L:L,MATCH(D65,Contratos!R:R,0)),"")</f>
        <v/>
      </c>
      <c r="F65" s="139" t="str">
        <f>IFERROR(INDEX(Contratos!G:G,MATCH(D65,Contratos!R:R,0)),"")</f>
        <v/>
      </c>
      <c r="H65" s="83">
        <f t="shared" si="17"/>
        <v>0</v>
      </c>
      <c r="J65" s="18">
        <f>SUMIFS(Fluxo!$N:$N,Fluxo!$S:$S,"&gt;"&amp;I$5,Fluxo!$S:$S,"&lt;="&amp;J$5,Fluxo!$D:$D,$D65)</f>
        <v>0</v>
      </c>
      <c r="K65" s="18">
        <f>SUMIFS(Fluxo!$N:$N,Fluxo!$S:$S,"&gt;"&amp;J$5,Fluxo!$S:$S,"&lt;="&amp;K$5,Fluxo!$D:$D,$D65)</f>
        <v>0</v>
      </c>
      <c r="L65" s="18">
        <f>SUMIFS(Fluxo!$N:$N,Fluxo!$S:$S,"&gt;"&amp;K$5,Fluxo!$S:$S,"&lt;="&amp;L$5,Fluxo!$D:$D,$D65)</f>
        <v>0</v>
      </c>
      <c r="M65" s="18">
        <f>SUMIFS(Fluxo!$N:$N,Fluxo!$S:$S,"&gt;"&amp;L$5,Fluxo!$S:$S,"&lt;="&amp;M$5,Fluxo!$D:$D,$D65)</f>
        <v>0</v>
      </c>
      <c r="N65" s="18">
        <f>SUMIFS(Fluxo!$N:$N,Fluxo!$S:$S,"&gt;"&amp;M$5,Fluxo!$S:$S,"&lt;="&amp;N$5,Fluxo!$D:$D,$D65)</f>
        <v>0</v>
      </c>
      <c r="O65" s="18">
        <f>SUMIFS(Fluxo!$N:$N,Fluxo!$S:$S,"&gt;"&amp;N$5,Fluxo!$S:$S,"&lt;="&amp;O$5,Fluxo!$D:$D,$D65)</f>
        <v>0</v>
      </c>
      <c r="P65" s="18">
        <f>SUMIFS(Fluxo!$N:$N,Fluxo!$S:$S,"&gt;"&amp;O$5,Fluxo!$S:$S,"&lt;="&amp;P$5,Fluxo!$D:$D,$D65)</f>
        <v>0</v>
      </c>
      <c r="Q65" s="18">
        <f>SUMIFS(Fluxo!$N:$N,Fluxo!$S:$S,"&gt;"&amp;P$5,Fluxo!$S:$S,"&lt;="&amp;Q$5,Fluxo!$D:$D,$D65)</f>
        <v>0</v>
      </c>
      <c r="R65" s="18">
        <f>SUMIFS(Fluxo!$N:$N,Fluxo!$S:$S,"&gt;"&amp;Q$5,Fluxo!$S:$S,"&lt;="&amp;R$5,Fluxo!$D:$D,$D65)</f>
        <v>0</v>
      </c>
      <c r="S65" s="18">
        <f>SUMIFS(Fluxo!$N:$N,Fluxo!$S:$S,"&gt;"&amp;R$5,Fluxo!$S:$S,"&lt;="&amp;S$5,Fluxo!$D:$D,$D65)</f>
        <v>0</v>
      </c>
      <c r="T65" s="18">
        <f>SUMIFS(Fluxo!$N:$N,Fluxo!$S:$S,"&gt;"&amp;S$5,Fluxo!$S:$S,"&lt;="&amp;T$5,Fluxo!$D:$D,$D65)</f>
        <v>0</v>
      </c>
      <c r="U65" s="18">
        <f>SUMIFS(Fluxo!$N:$N,Fluxo!$S:$S,"&gt;"&amp;T$5,Fluxo!$S:$S,"&lt;="&amp;U$5,Fluxo!$D:$D,$D65)</f>
        <v>0</v>
      </c>
      <c r="V65" s="18">
        <f>SUMIFS(Fluxo!$N:$N,Fluxo!$S:$S,"&gt;"&amp;U$5,Fluxo!$S:$S,"&lt;="&amp;V$5,Fluxo!$D:$D,$D65)</f>
        <v>0</v>
      </c>
      <c r="W65" s="18">
        <f>SUMIFS(Fluxo!$N:$N,Fluxo!$S:$S,"&gt;"&amp;V$5,Fluxo!$S:$S,"&lt;="&amp;W$5,Fluxo!$D:$D,$D65)</f>
        <v>0</v>
      </c>
      <c r="X65" s="18">
        <f>SUMIFS(Fluxo!$N:$N,Fluxo!$S:$S,"&gt;"&amp;W$5,Fluxo!$S:$S,"&lt;="&amp;X$5,Fluxo!$D:$D,$D65)</f>
        <v>0</v>
      </c>
      <c r="Y65" s="18">
        <f>SUMIFS(Fluxo!$N:$N,Fluxo!$S:$S,"&gt;"&amp;X$5,Fluxo!$S:$S,"&lt;="&amp;Y$5,Fluxo!$D:$D,$D65)</f>
        <v>0</v>
      </c>
      <c r="Z65" s="18">
        <f>SUMIFS(Fluxo!$N:$N,Fluxo!$S:$S,"&gt;"&amp;Y$5,Fluxo!$S:$S,"&lt;="&amp;Z$5,Fluxo!$D:$D,$D65)</f>
        <v>0</v>
      </c>
      <c r="AA65" s="18">
        <f>SUMIFS(Fluxo!$N:$N,Fluxo!$S:$S,"&gt;"&amp;Z$5,Fluxo!$S:$S,"&lt;="&amp;AA$5,Fluxo!$D:$D,$D65)</f>
        <v>0</v>
      </c>
      <c r="AB65" s="18">
        <f>SUMIFS(Fluxo!$N:$N,Fluxo!$S:$S,"&gt;"&amp;AA$5,Fluxo!$S:$S,"&lt;="&amp;AB$5,Fluxo!$D:$D,$D65)</f>
        <v>0</v>
      </c>
      <c r="AC65" s="18">
        <f>SUMIFS(Fluxo!$N:$N,Fluxo!$S:$S,"&gt;"&amp;AB$5,Fluxo!$S:$S,"&lt;="&amp;AC$5,Fluxo!$D:$D,$D65)</f>
        <v>0</v>
      </c>
      <c r="AD65" s="18">
        <f>SUMIFS(Fluxo!$N:$N,Fluxo!$S:$S,"&gt;"&amp;AC$5,Fluxo!$S:$S,"&lt;="&amp;AD$5,Fluxo!$D:$D,$D65)</f>
        <v>0</v>
      </c>
      <c r="AE65" s="18">
        <f>SUMIFS(Fluxo!$N:$N,Fluxo!$S:$S,"&gt;"&amp;AD$5,Fluxo!$S:$S,"&lt;="&amp;AE$5,Fluxo!$D:$D,$D65)</f>
        <v>0</v>
      </c>
      <c r="AF65" s="18">
        <f>SUMIFS(Fluxo!$N:$N,Fluxo!$S:$S,"&gt;"&amp;AE$5,Fluxo!$S:$S,"&lt;="&amp;AF$5,Fluxo!$D:$D,$D65)</f>
        <v>0</v>
      </c>
      <c r="AG65" s="18">
        <f>SUMIFS(Fluxo!$N:$N,Fluxo!$S:$S,"&gt;"&amp;AF$5,Fluxo!$S:$S,"&lt;="&amp;AG$5,Fluxo!$D:$D,$D65)</f>
        <v>0</v>
      </c>
      <c r="AH65" s="18">
        <f>SUMIFS(Fluxo!$N:$N,Fluxo!$S:$S,"&gt;"&amp;AG$5,Fluxo!$S:$S,"&lt;="&amp;AH$5,Fluxo!$D:$D,$D65)</f>
        <v>0</v>
      </c>
      <c r="AI65" s="18">
        <f>SUMIFS(Fluxo!$N:$N,Fluxo!$S:$S,"&gt;"&amp;AH$5,Fluxo!$S:$S,"&lt;="&amp;AI$5,Fluxo!$D:$D,$D65)</f>
        <v>0</v>
      </c>
      <c r="AJ65" s="18">
        <f>SUMIFS(Fluxo!$N:$N,Fluxo!$S:$S,"&gt;"&amp;AI$5,Fluxo!$S:$S,"&lt;="&amp;AJ$5,Fluxo!$D:$D,$D65)</f>
        <v>0</v>
      </c>
      <c r="AK65" s="18">
        <f>SUMIFS(Fluxo!$N:$N,Fluxo!$S:$S,"&gt;"&amp;AJ$5,Fluxo!$S:$S,"&lt;="&amp;AK$5,Fluxo!$D:$D,$D65)</f>
        <v>0</v>
      </c>
      <c r="AL65" s="18">
        <f>SUMIFS(Fluxo!$N:$N,Fluxo!$S:$S,"&gt;"&amp;AK$5,Fluxo!$S:$S,"&lt;="&amp;AL$5,Fluxo!$D:$D,$D65)</f>
        <v>0</v>
      </c>
      <c r="AM65" s="18">
        <f>SUMIFS(Fluxo!$N:$N,Fluxo!$S:$S,"&gt;"&amp;AL$5,Fluxo!$S:$S,"&lt;="&amp;AM$5,Fluxo!$D:$D,$D65)</f>
        <v>0</v>
      </c>
      <c r="AN65" s="18">
        <f>SUMIFS(Fluxo!$N:$N,Fluxo!$S:$S,"&gt;"&amp;AM$5,Fluxo!$S:$S,"&lt;="&amp;AN$5,Fluxo!$D:$D,$D65)</f>
        <v>0</v>
      </c>
      <c r="AO65" s="18">
        <f>SUMIFS(Fluxo!$N:$N,Fluxo!$S:$S,"&gt;"&amp;AN$5,Fluxo!$S:$S,"&lt;="&amp;AO$5,Fluxo!$D:$D,$D65)</f>
        <v>0</v>
      </c>
      <c r="AP65" s="18">
        <f>SUMIFS(Fluxo!$N:$N,Fluxo!$S:$S,"&gt;"&amp;AO$5,Fluxo!$S:$S,"&lt;="&amp;AP$5,Fluxo!$D:$D,$D65)</f>
        <v>0</v>
      </c>
      <c r="AQ65" s="18">
        <f>SUMIFS(Fluxo!$N:$N,Fluxo!$S:$S,"&gt;"&amp;AP$5,Fluxo!$S:$S,"&lt;="&amp;AQ$5,Fluxo!$D:$D,$D65)</f>
        <v>0</v>
      </c>
      <c r="AR65" s="18">
        <f>SUMIFS(Fluxo!$N:$N,Fluxo!$S:$S,"&gt;"&amp;AQ$5,Fluxo!$S:$S,"&lt;="&amp;AR$5,Fluxo!$D:$D,$D65)</f>
        <v>0</v>
      </c>
      <c r="AS65" s="18">
        <f>SUMIFS(Fluxo!$N:$N,Fluxo!$S:$S,"&gt;"&amp;AR$5,Fluxo!$S:$S,"&lt;="&amp;AS$5,Fluxo!$D:$D,$D65)</f>
        <v>0</v>
      </c>
      <c r="AT65" s="18">
        <f>SUMIFS(Fluxo!$N:$N,Fluxo!$S:$S,"&gt;"&amp;AS$5,Fluxo!$S:$S,"&lt;="&amp;AT$5,Fluxo!$D:$D,$D65)</f>
        <v>0</v>
      </c>
      <c r="AU65" s="18">
        <f>SUMIFS(Fluxo!$N:$N,Fluxo!$S:$S,"&gt;"&amp;AT$5,Fluxo!$S:$S,"&lt;="&amp;AU$5,Fluxo!$D:$D,$D65)</f>
        <v>0</v>
      </c>
      <c r="AV65" s="18">
        <f>SUMIFS(Fluxo!$N:$N,Fluxo!$S:$S,"&gt;"&amp;AU$5,Fluxo!$S:$S,"&lt;="&amp;AV$5,Fluxo!$D:$D,$D65)</f>
        <v>0</v>
      </c>
      <c r="AW65" s="18">
        <f>SUMIFS(Fluxo!$N:$N,Fluxo!$S:$S,"&gt;"&amp;AV$5,Fluxo!$S:$S,"&lt;="&amp;AW$5,Fluxo!$D:$D,$D65)</f>
        <v>0</v>
      </c>
      <c r="AX65" s="18">
        <f>SUMIFS(Fluxo!$N:$N,Fluxo!$S:$S,"&gt;"&amp;AW$5,Fluxo!$S:$S,"&lt;="&amp;AX$5,Fluxo!$D:$D,$D65)</f>
        <v>0</v>
      </c>
      <c r="AY65" s="18">
        <f>SUMIFS(Fluxo!$N:$N,Fluxo!$S:$S,"&gt;"&amp;AX$5,Fluxo!$S:$S,"&lt;="&amp;AY$5,Fluxo!$D:$D,$D65)</f>
        <v>0</v>
      </c>
      <c r="AZ65" s="18">
        <f>SUMIFS(Fluxo!$N:$N,Fluxo!$S:$S,"&gt;"&amp;AY$5,Fluxo!$S:$S,"&lt;="&amp;AZ$5,Fluxo!$D:$D,$D65)</f>
        <v>0</v>
      </c>
      <c r="BA65" s="18">
        <f>SUMIFS(Fluxo!$N:$N,Fluxo!$S:$S,"&gt;"&amp;AZ$5,Fluxo!$S:$S,"&lt;="&amp;BA$5,Fluxo!$D:$D,$D65)</f>
        <v>0</v>
      </c>
      <c r="BB65" s="18">
        <f>SUMIFS(Fluxo!$N:$N,Fluxo!$S:$S,"&gt;"&amp;BA$5,Fluxo!$S:$S,"&lt;="&amp;BB$5,Fluxo!$D:$D,$D65)</f>
        <v>0</v>
      </c>
      <c r="BC65" s="18">
        <f>SUMIFS(Fluxo!$N:$N,Fluxo!$S:$S,"&gt;"&amp;BB$5,Fluxo!$S:$S,"&lt;="&amp;BC$5,Fluxo!$D:$D,$D65)</f>
        <v>0</v>
      </c>
      <c r="BD65" s="18">
        <f>SUMIFS(Fluxo!$N:$N,Fluxo!$S:$S,"&gt;"&amp;BC$5,Fluxo!$S:$S,"&lt;="&amp;BD$5,Fluxo!$D:$D,$D65)</f>
        <v>0</v>
      </c>
      <c r="BE65" s="18">
        <f>SUMIFS(Fluxo!$N:$N,Fluxo!$S:$S,"&gt;"&amp;BD$5,Fluxo!$S:$S,"&lt;="&amp;BE$5,Fluxo!$D:$D,$D65)</f>
        <v>0</v>
      </c>
      <c r="BF65" s="18">
        <f>SUMIFS(Fluxo!$N:$N,Fluxo!$S:$S,"&gt;"&amp;BE$5,Fluxo!$S:$S,"&lt;="&amp;BF$5,Fluxo!$D:$D,$D65)</f>
        <v>0</v>
      </c>
      <c r="BG65" s="18">
        <f>SUMIFS(Fluxo!$N:$N,Fluxo!$S:$S,"&gt;"&amp;BF$5,Fluxo!$S:$S,"&lt;="&amp;BG$5,Fluxo!$D:$D,$D65)</f>
        <v>0</v>
      </c>
      <c r="BH65" s="18">
        <f>SUMIFS(Fluxo!$N:$N,Fluxo!$S:$S,"&gt;"&amp;BG$5,Fluxo!$S:$S,"&lt;="&amp;BH$5,Fluxo!$D:$D,$D65)</f>
        <v>0</v>
      </c>
      <c r="BI65" s="18">
        <f>SUMIFS(Fluxo!$N:$N,Fluxo!$S:$S,"&gt;"&amp;BH$5,Fluxo!$S:$S,"&lt;="&amp;BI$5,Fluxo!$D:$D,$D65)</f>
        <v>0</v>
      </c>
      <c r="BJ65" s="18">
        <f>SUMIFS(Fluxo!$N:$N,Fluxo!$S:$S,"&gt;"&amp;BI$5,Fluxo!$S:$S,"&lt;="&amp;BJ$5,Fluxo!$D:$D,$D65)</f>
        <v>0</v>
      </c>
      <c r="BK65" s="18">
        <f>SUMIFS(Fluxo!$N:$N,Fluxo!$S:$S,"&gt;"&amp;BJ$5,Fluxo!$S:$S,"&lt;="&amp;BK$5,Fluxo!$D:$D,$D65)</f>
        <v>0</v>
      </c>
      <c r="BL65" s="18">
        <f>SUMIFS(Fluxo!$N:$N,Fluxo!$S:$S,"&gt;"&amp;BK$5,Fluxo!$S:$S,"&lt;="&amp;BL$5,Fluxo!$D:$D,$D65)</f>
        <v>0</v>
      </c>
      <c r="BM65" s="18">
        <f>SUMIFS(Fluxo!$N:$N,Fluxo!$S:$S,"&gt;"&amp;BL$5,Fluxo!$S:$S,"&lt;="&amp;BM$5,Fluxo!$D:$D,$D65)</f>
        <v>0</v>
      </c>
      <c r="BN65" s="18">
        <f>SUMIFS(Fluxo!$N:$N,Fluxo!$S:$S,"&gt;"&amp;BM$5,Fluxo!$S:$S,"&lt;="&amp;BN$5,Fluxo!$D:$D,$D65)</f>
        <v>0</v>
      </c>
      <c r="BO65" s="18">
        <f>SUMIFS(Fluxo!$N:$N,Fluxo!$S:$S,"&gt;"&amp;BN$5,Fluxo!$S:$S,"&lt;="&amp;BO$5,Fluxo!$D:$D,$D65)</f>
        <v>0</v>
      </c>
      <c r="BP65" s="18">
        <f>SUMIFS(Fluxo!$N:$N,Fluxo!$S:$S,"&gt;"&amp;BO$5,Fluxo!$S:$S,"&lt;="&amp;BP$5,Fluxo!$D:$D,$D65)</f>
        <v>0</v>
      </c>
      <c r="BQ65" s="18">
        <f>SUMIFS(Fluxo!$N:$N,Fluxo!$S:$S,"&gt;"&amp;BP$5,Fluxo!$S:$S,"&lt;="&amp;BQ$5,Fluxo!$D:$D,$D65)</f>
        <v>0</v>
      </c>
      <c r="BR65" s="18">
        <f>SUMIFS(Fluxo!$N:$N,Fluxo!$S:$S,"&gt;"&amp;BQ$5,Fluxo!$S:$S,"&lt;="&amp;BR$5,Fluxo!$D:$D,$D65)</f>
        <v>0</v>
      </c>
      <c r="BS65" s="18">
        <f>SUMIFS(Fluxo!$N:$N,Fluxo!$S:$S,"&gt;"&amp;BR$5,Fluxo!$S:$S,"&lt;="&amp;BS$5,Fluxo!$D:$D,$D65)</f>
        <v>0</v>
      </c>
      <c r="BT65" s="18">
        <f>SUMIFS(Fluxo!$N:$N,Fluxo!$S:$S,"&gt;"&amp;BS$5,Fluxo!$S:$S,"&lt;="&amp;BT$5,Fluxo!$D:$D,$D65)</f>
        <v>0</v>
      </c>
      <c r="BU65" s="18">
        <f>SUMIFS(Fluxo!$N:$N,Fluxo!$S:$S,"&gt;"&amp;BT$5,Fluxo!$S:$S,"&lt;="&amp;BU$5,Fluxo!$D:$D,$D65)</f>
        <v>0</v>
      </c>
      <c r="BV65" s="18">
        <f>SUMIFS(Fluxo!$N:$N,Fluxo!$S:$S,"&gt;"&amp;BU$5,Fluxo!$S:$S,"&lt;="&amp;BV$5,Fluxo!$D:$D,$D65)</f>
        <v>0</v>
      </c>
      <c r="BW65" s="18">
        <f>SUMIFS(Fluxo!$N:$N,Fluxo!$S:$S,"&gt;"&amp;BV$5,Fluxo!$S:$S,"&lt;="&amp;BW$5,Fluxo!$D:$D,$D65)</f>
        <v>0</v>
      </c>
      <c r="BX65" s="18">
        <f>SUMIFS(Fluxo!$N:$N,Fluxo!$S:$S,"&gt;"&amp;BW$5,Fluxo!$S:$S,"&lt;="&amp;BX$5,Fluxo!$D:$D,$D65)</f>
        <v>0</v>
      </c>
      <c r="BY65" s="18">
        <f>SUMIFS(Fluxo!$N:$N,Fluxo!$S:$S,"&gt;"&amp;BX$5,Fluxo!$S:$S,"&lt;="&amp;BY$5,Fluxo!$D:$D,$D65)</f>
        <v>0</v>
      </c>
      <c r="BZ65" s="18">
        <f>SUMIFS(Fluxo!$N:$N,Fluxo!$S:$S,"&gt;"&amp;BY$5,Fluxo!$S:$S,"&lt;="&amp;BZ$5,Fluxo!$D:$D,$D65)</f>
        <v>0</v>
      </c>
      <c r="CA65" s="18">
        <f>SUMIFS(Fluxo!$N:$N,Fluxo!$S:$S,"&gt;"&amp;BZ$5,Fluxo!$S:$S,"&lt;="&amp;CA$5,Fluxo!$D:$D,$D65)</f>
        <v>0</v>
      </c>
      <c r="CB65" s="18">
        <f>SUMIFS(Fluxo!$N:$N,Fluxo!$S:$S,"&gt;"&amp;CA$5,Fluxo!$S:$S,"&lt;="&amp;CB$5,Fluxo!$D:$D,$D65)</f>
        <v>0</v>
      </c>
      <c r="CC65" s="18">
        <f>SUMIFS(Fluxo!$N:$N,Fluxo!$S:$S,"&gt;"&amp;CB$5,Fluxo!$S:$S,"&lt;="&amp;CC$5,Fluxo!$D:$D,$D65)</f>
        <v>0</v>
      </c>
      <c r="CD65" s="18">
        <f>SUMIFS(Fluxo!$N:$N,Fluxo!$S:$S,"&gt;"&amp;CC$5,Fluxo!$S:$S,"&lt;="&amp;CD$5,Fluxo!$D:$D,$D65)</f>
        <v>0</v>
      </c>
      <c r="CE65" s="18">
        <f>SUMIFS(Fluxo!$N:$N,Fluxo!$S:$S,"&gt;"&amp;CD$5,Fluxo!$S:$S,"&lt;="&amp;CE$5,Fluxo!$D:$D,$D65)</f>
        <v>0</v>
      </c>
      <c r="CF65" s="18">
        <f>SUMIFS(Fluxo!$N:$N,Fluxo!$S:$S,"&gt;"&amp;CE$5,Fluxo!$S:$S,"&lt;="&amp;CF$5,Fluxo!$D:$D,$D65)</f>
        <v>0</v>
      </c>
      <c r="CG65" s="18">
        <f>SUMIFS(Fluxo!$N:$N,Fluxo!$S:$S,"&gt;"&amp;CF$5,Fluxo!$S:$S,"&lt;="&amp;CG$5,Fluxo!$D:$D,$D65)</f>
        <v>0</v>
      </c>
      <c r="CH65" s="18">
        <f>SUMIFS(Fluxo!$N:$N,Fluxo!$S:$S,"&gt;"&amp;CG$5,Fluxo!$S:$S,"&lt;="&amp;CH$5,Fluxo!$D:$D,$D65)</f>
        <v>0</v>
      </c>
      <c r="CI65" s="18">
        <f>SUMIFS(Fluxo!$N:$N,Fluxo!$S:$S,"&gt;"&amp;CH$5,Fluxo!$S:$S,"&lt;="&amp;CI$5,Fluxo!$D:$D,$D65)</f>
        <v>0</v>
      </c>
      <c r="CJ65" s="18">
        <f>SUMIFS(Fluxo!$N:$N,Fluxo!$S:$S,"&gt;"&amp;CI$5,Fluxo!$S:$S,"&lt;="&amp;CJ$5,Fluxo!$D:$D,$D65)</f>
        <v>0</v>
      </c>
      <c r="CK65" s="18">
        <f>SUMIFS(Fluxo!$N:$N,Fluxo!$S:$S,"&gt;"&amp;CJ$5,Fluxo!$S:$S,"&lt;="&amp;CK$5,Fluxo!$D:$D,$D65)</f>
        <v>0</v>
      </c>
      <c r="CL65" s="18">
        <f>SUMIFS(Fluxo!$N:$N,Fluxo!$S:$S,"&gt;"&amp;CK$5,Fluxo!$S:$S,"&lt;="&amp;CL$5,Fluxo!$D:$D,$D65)</f>
        <v>0</v>
      </c>
      <c r="CM65" s="18">
        <f>SUMIFS(Fluxo!$N:$N,Fluxo!$S:$S,"&gt;"&amp;CL$5,Fluxo!$S:$S,"&lt;="&amp;CM$5,Fluxo!$D:$D,$D65)</f>
        <v>0</v>
      </c>
      <c r="CN65" s="18">
        <f>SUMIFS(Fluxo!$N:$N,Fluxo!$S:$S,"&gt;"&amp;CM$5,Fluxo!$S:$S,"&lt;="&amp;CN$5,Fluxo!$D:$D,$D65)</f>
        <v>0</v>
      </c>
      <c r="CO65" s="18">
        <f>SUMIFS(Fluxo!$N:$N,Fluxo!$S:$S,"&gt;"&amp;CN$5,Fluxo!$S:$S,"&lt;="&amp;CO$5,Fluxo!$D:$D,$D65)</f>
        <v>0</v>
      </c>
      <c r="CP65" s="18">
        <f>SUMIFS(Fluxo!$N:$N,Fluxo!$S:$S,"&gt;"&amp;CO$5,Fluxo!$S:$S,"&lt;="&amp;CP$5,Fluxo!$D:$D,$D65)</f>
        <v>0</v>
      </c>
      <c r="CQ65" s="18">
        <f>SUMIFS(Fluxo!$N:$N,Fluxo!$S:$S,"&gt;"&amp;CP$5,Fluxo!$S:$S,"&lt;="&amp;CQ$5,Fluxo!$D:$D,$D65)</f>
        <v>0</v>
      </c>
      <c r="CR65" s="18">
        <f>SUMIFS(Fluxo!$N:$N,Fluxo!$S:$S,"&gt;"&amp;CQ$5,Fluxo!$S:$S,"&lt;="&amp;CR$5,Fluxo!$D:$D,$D65)</f>
        <v>0</v>
      </c>
      <c r="CS65" s="18">
        <f>SUMIFS(Fluxo!$N:$N,Fluxo!$S:$S,"&gt;"&amp;CR$5,Fluxo!$S:$S,"&lt;="&amp;CS$5,Fluxo!$D:$D,$D65)</f>
        <v>0</v>
      </c>
      <c r="CT65" s="18">
        <f>SUMIFS(Fluxo!$N:$N,Fluxo!$S:$S,"&gt;"&amp;CS$5,Fluxo!$S:$S,"&lt;="&amp;CT$5,Fluxo!$D:$D,$D65)</f>
        <v>0</v>
      </c>
      <c r="CU65" s="18">
        <f>SUMIFS(Fluxo!$N:$N,Fluxo!$S:$S,"&gt;"&amp;CT$5,Fluxo!$S:$S,"&lt;="&amp;CU$5,Fluxo!$D:$D,$D65)</f>
        <v>0</v>
      </c>
      <c r="CV65" s="18">
        <f>SUMIFS(Fluxo!$N:$N,Fluxo!$S:$S,"&gt;"&amp;CU$5,Fluxo!$S:$S,"&lt;="&amp;CV$5,Fluxo!$D:$D,$D65)</f>
        <v>0</v>
      </c>
      <c r="CW65" s="18">
        <f>SUMIFS(Fluxo!$N:$N,Fluxo!$S:$S,"&gt;"&amp;CV$5,Fluxo!$S:$S,"&lt;="&amp;CW$5,Fluxo!$D:$D,$D65)</f>
        <v>0</v>
      </c>
      <c r="CX65" s="18">
        <f>SUMIFS(Fluxo!$N:$N,Fluxo!$S:$S,"&gt;"&amp;CW$5,Fluxo!$S:$S,"&lt;="&amp;CX$5,Fluxo!$D:$D,$D65)</f>
        <v>0</v>
      </c>
      <c r="CY65" s="18">
        <f>SUMIFS(Fluxo!$N:$N,Fluxo!$S:$S,"&gt;"&amp;CX$5,Fluxo!$S:$S,"&lt;="&amp;CY$5,Fluxo!$D:$D,$D65)</f>
        <v>0</v>
      </c>
      <c r="CZ65" s="18">
        <f>SUMIFS(Fluxo!$N:$N,Fluxo!$S:$S,"&gt;"&amp;CY$5,Fluxo!$S:$S,"&lt;="&amp;CZ$5,Fluxo!$D:$D,$D65)</f>
        <v>0</v>
      </c>
      <c r="DA65" s="18">
        <f>SUMIFS(Fluxo!$N:$N,Fluxo!$S:$S,"&gt;"&amp;CZ$5,Fluxo!$S:$S,"&lt;="&amp;DA$5,Fluxo!$D:$D,$D65)</f>
        <v>0</v>
      </c>
      <c r="DB65" s="18">
        <f>SUMIFS(Fluxo!$N:$N,Fluxo!$S:$S,"&gt;"&amp;DA$5,Fluxo!$S:$S,"&lt;="&amp;DB$5,Fluxo!$D:$D,$D65)</f>
        <v>0</v>
      </c>
      <c r="DC65" s="18">
        <f>SUMIFS(Fluxo!$N:$N,Fluxo!$S:$S,"&gt;"&amp;DB$5,Fluxo!$S:$S,"&lt;="&amp;DC$5,Fluxo!$D:$D,$D65)</f>
        <v>0</v>
      </c>
      <c r="DD65" s="18">
        <f>SUMIFS(Fluxo!$N:$N,Fluxo!$S:$S,"&gt;"&amp;DC$5,Fluxo!$S:$S,"&lt;="&amp;DD$5,Fluxo!$D:$D,$D65)</f>
        <v>0</v>
      </c>
      <c r="DE65" s="18">
        <f>SUMIFS(Fluxo!$N:$N,Fluxo!$S:$S,"&gt;"&amp;DD$5,Fluxo!$S:$S,"&lt;="&amp;DE$5,Fluxo!$D:$D,$D65)</f>
        <v>0</v>
      </c>
      <c r="DF65" s="18">
        <f>SUMIFS(Fluxo!$N:$N,Fluxo!$S:$S,"&gt;"&amp;DE$5,Fluxo!$S:$S,"&lt;="&amp;DF$5,Fluxo!$D:$D,$D65)</f>
        <v>0</v>
      </c>
      <c r="DG65" s="18">
        <f>SUMIFS(Fluxo!$N:$N,Fluxo!$S:$S,"&gt;"&amp;DF$5,Fluxo!$S:$S,"&lt;="&amp;DG$5,Fluxo!$D:$D,$D65)</f>
        <v>0</v>
      </c>
      <c r="DH65" s="18">
        <f>SUMIFS(Fluxo!$N:$N,Fluxo!$S:$S,"&gt;"&amp;DG$5,Fluxo!$S:$S,"&lt;="&amp;DH$5,Fluxo!$D:$D,$D65)</f>
        <v>0</v>
      </c>
      <c r="DI65" s="18">
        <f>SUMIFS(Fluxo!$N:$N,Fluxo!$S:$S,"&gt;"&amp;DH$5,Fluxo!$S:$S,"&lt;="&amp;DI$5,Fluxo!$D:$D,$D65)</f>
        <v>0</v>
      </c>
      <c r="DJ65" s="18">
        <f>SUMIFS(Fluxo!$N:$N,Fluxo!$S:$S,"&gt;"&amp;DI$5,Fluxo!$S:$S,"&lt;="&amp;DJ$5,Fluxo!$D:$D,$D65)</f>
        <v>0</v>
      </c>
      <c r="DK65" s="18">
        <f>SUMIFS(Fluxo!$N:$N,Fluxo!$S:$S,"&gt;"&amp;DJ$5,Fluxo!$S:$S,"&lt;="&amp;DK$5,Fluxo!$D:$D,$D65)</f>
        <v>0</v>
      </c>
      <c r="DL65" s="18">
        <f>SUMIFS(Fluxo!$N:$N,Fluxo!$S:$S,"&gt;"&amp;DK$5,Fluxo!$S:$S,"&lt;="&amp;DL$5,Fluxo!$D:$D,$D65)</f>
        <v>0</v>
      </c>
      <c r="DM65" s="18">
        <f>SUMIFS(Fluxo!$N:$N,Fluxo!$S:$S,"&gt;"&amp;DL$5,Fluxo!$S:$S,"&lt;="&amp;DM$5,Fluxo!$D:$D,$D65)</f>
        <v>0</v>
      </c>
      <c r="DN65" s="18">
        <f>SUMIFS(Fluxo!$N:$N,Fluxo!$S:$S,"&gt;"&amp;DM$5,Fluxo!$S:$S,"&lt;="&amp;DN$5,Fluxo!$D:$D,$D65)</f>
        <v>0</v>
      </c>
      <c r="DO65" s="18">
        <f>SUMIFS(Fluxo!$N:$N,Fluxo!$S:$S,"&gt;"&amp;DN$5,Fluxo!$S:$S,"&lt;="&amp;DO$5,Fluxo!$D:$D,$D65)</f>
        <v>0</v>
      </c>
      <c r="DP65" s="18">
        <f>SUMIFS(Fluxo!$N:$N,Fluxo!$S:$S,"&gt;"&amp;DO$5,Fluxo!$S:$S,"&lt;="&amp;DP$5,Fluxo!$D:$D,$D65)</f>
        <v>0</v>
      </c>
      <c r="DQ65" s="18">
        <f>SUMIFS(Fluxo!$N:$N,Fluxo!$S:$S,"&gt;"&amp;DP$5,Fluxo!$S:$S,"&lt;="&amp;DQ$5,Fluxo!$D:$D,$D65)</f>
        <v>0</v>
      </c>
      <c r="DR65" s="18">
        <f>SUMIFS(Fluxo!$N:$N,Fluxo!$S:$S,"&gt;"&amp;DQ$5,Fluxo!$S:$S,"&lt;="&amp;DR$5,Fluxo!$D:$D,$D65)</f>
        <v>0</v>
      </c>
      <c r="DS65" s="18">
        <f>SUMIFS(Fluxo!$N:$N,Fluxo!$S:$S,"&gt;"&amp;DR$5,Fluxo!$S:$S,"&lt;="&amp;DS$5,Fluxo!$D:$D,$D65)</f>
        <v>0</v>
      </c>
      <c r="DT65" s="18">
        <f>SUMIFS(Fluxo!$N:$N,Fluxo!$S:$S,"&gt;"&amp;DS$5,Fluxo!$S:$S,"&lt;="&amp;DT$5,Fluxo!$D:$D,$D65)</f>
        <v>0</v>
      </c>
      <c r="DU65" s="18">
        <f>SUMIFS(Fluxo!$N:$N,Fluxo!$S:$S,"&gt;"&amp;DT$5,Fluxo!$S:$S,"&lt;="&amp;DU$5,Fluxo!$D:$D,$D65)</f>
        <v>0</v>
      </c>
      <c r="DV65" s="18">
        <f>SUMIFS(Fluxo!$N:$N,Fluxo!$S:$S,"&gt;"&amp;DU$5,Fluxo!$S:$S,"&lt;="&amp;DV$5,Fluxo!$D:$D,$D65)</f>
        <v>0</v>
      </c>
      <c r="DW65" s="18">
        <f>SUMIFS(Fluxo!$N:$N,Fluxo!$S:$S,"&gt;"&amp;DV$5,Fluxo!$S:$S,"&lt;="&amp;DW$5,Fluxo!$D:$D,$D65)</f>
        <v>0</v>
      </c>
      <c r="DX65" s="18">
        <f>SUMIFS(Fluxo!$N:$N,Fluxo!$S:$S,"&gt;"&amp;DW$5,Fluxo!$S:$S,"&lt;="&amp;DX$5,Fluxo!$D:$D,$D65)</f>
        <v>0</v>
      </c>
      <c r="DY65" s="18">
        <f>SUMIFS(Fluxo!$N:$N,Fluxo!$S:$S,"&gt;"&amp;DX$5,Fluxo!$S:$S,"&lt;="&amp;DY$5,Fluxo!$D:$D,$D65)</f>
        <v>0</v>
      </c>
      <c r="DZ65" s="18">
        <f>SUMIFS(Fluxo!$N:$N,Fluxo!$S:$S,"&gt;"&amp;DY$5,Fluxo!$S:$S,"&lt;="&amp;DZ$5,Fluxo!$D:$D,$D65)</f>
        <v>0</v>
      </c>
      <c r="EA65" s="18">
        <f>SUMIFS(Fluxo!$N:$N,Fluxo!$S:$S,"&gt;"&amp;DZ$5,Fluxo!$S:$S,"&lt;="&amp;EA$5,Fluxo!$D:$D,$D65)</f>
        <v>0</v>
      </c>
      <c r="EB65" s="18">
        <f>SUMIFS(Fluxo!$N:$N,Fluxo!$S:$S,"&gt;"&amp;EA$5,Fluxo!$S:$S,"&lt;="&amp;EB$5,Fluxo!$D:$D,$D65)</f>
        <v>0</v>
      </c>
      <c r="EC65" s="18">
        <f>SUMIFS(Fluxo!$N:$N,Fluxo!$S:$S,"&gt;"&amp;EB$5,Fluxo!$S:$S,"&lt;="&amp;EC$5,Fluxo!$D:$D,$D65)</f>
        <v>0</v>
      </c>
      <c r="ED65" s="18">
        <f>SUMIFS(Fluxo!$N:$N,Fluxo!$S:$S,"&gt;"&amp;EC$5,Fluxo!$S:$S,"&lt;="&amp;ED$5,Fluxo!$D:$D,$D65)</f>
        <v>0</v>
      </c>
      <c r="EE65" s="18">
        <f>SUMIFS(Fluxo!$N:$N,Fluxo!$S:$S,"&gt;"&amp;ED$5,Fluxo!$S:$S,"&lt;="&amp;EE$5,Fluxo!$D:$D,$D65)</f>
        <v>0</v>
      </c>
      <c r="EF65" s="18">
        <f>SUMIFS(Fluxo!$N:$N,Fluxo!$S:$S,"&gt;"&amp;EE$5,Fluxo!$S:$S,"&lt;="&amp;EF$5,Fluxo!$D:$D,$D65)</f>
        <v>0</v>
      </c>
      <c r="EG65" s="18">
        <f>SUMIFS(Fluxo!$N:$N,Fluxo!$S:$S,"&gt;"&amp;EF$5,Fluxo!$S:$S,"&lt;="&amp;EG$5,Fluxo!$D:$D,$D65)</f>
        <v>0</v>
      </c>
      <c r="EH65" s="18">
        <f>SUMIFS(Fluxo!$N:$N,Fluxo!$S:$S,"&gt;"&amp;EG$5,Fluxo!$S:$S,"&lt;="&amp;EH$5,Fluxo!$D:$D,$D65)</f>
        <v>0</v>
      </c>
      <c r="EI65" s="18">
        <f>SUMIFS(Fluxo!$N:$N,Fluxo!$S:$S,"&gt;"&amp;EH$5,Fluxo!$S:$S,"&lt;="&amp;EI$5,Fluxo!$D:$D,$D65)</f>
        <v>0</v>
      </c>
      <c r="EJ65" s="18">
        <f>SUMIFS(Fluxo!$N:$N,Fluxo!$S:$S,"&gt;"&amp;EI$5,Fluxo!$S:$S,"&lt;="&amp;EJ$5,Fluxo!$D:$D,$D65)</f>
        <v>0</v>
      </c>
      <c r="EK65" s="18">
        <f>SUMIFS(Fluxo!$N:$N,Fluxo!$S:$S,"&gt;"&amp;EJ$5,Fluxo!$S:$S,"&lt;="&amp;EK$5,Fluxo!$D:$D,$D65)</f>
        <v>0</v>
      </c>
      <c r="EL65" s="18">
        <f>SUMIFS(Fluxo!$N:$N,Fluxo!$S:$S,"&gt;"&amp;EK$5,Fluxo!$S:$S,"&lt;="&amp;EL$5,Fluxo!$D:$D,$D65)</f>
        <v>0</v>
      </c>
      <c r="EM65" s="18">
        <f>SUMIFS(Fluxo!$N:$N,Fluxo!$S:$S,"&gt;"&amp;EL$5,Fluxo!$S:$S,"&lt;="&amp;EM$5,Fluxo!$D:$D,$D65)</f>
        <v>0</v>
      </c>
      <c r="EN65" s="18">
        <f>SUMIFS(Fluxo!$N:$N,Fluxo!$S:$S,"&gt;"&amp;EM$5,Fluxo!$S:$S,"&lt;="&amp;EN$5,Fluxo!$D:$D,$D65)</f>
        <v>0</v>
      </c>
      <c r="EO65" s="18">
        <f>SUMIFS(Fluxo!$N:$N,Fluxo!$S:$S,"&gt;"&amp;EN$5,Fluxo!$S:$S,"&lt;="&amp;EO$5,Fluxo!$D:$D,$D65)</f>
        <v>0</v>
      </c>
      <c r="EP65" s="18">
        <f>SUMIFS(Fluxo!$N:$N,Fluxo!$S:$S,"&gt;"&amp;EO$5,Fluxo!$S:$S,"&lt;="&amp;EP$5,Fluxo!$D:$D,$D65)</f>
        <v>0</v>
      </c>
      <c r="EQ65" s="18">
        <f>SUMIFS(Fluxo!$N:$N,Fluxo!$S:$S,"&gt;"&amp;EP$5,Fluxo!$S:$S,"&lt;="&amp;EQ$5,Fluxo!$D:$D,$D65)</f>
        <v>0</v>
      </c>
      <c r="ER65" s="18">
        <f>SUMIFS(Fluxo!$N:$N,Fluxo!$S:$S,"&gt;"&amp;EQ$5,Fluxo!$S:$S,"&lt;="&amp;ER$5,Fluxo!$D:$D,$D65)</f>
        <v>0</v>
      </c>
      <c r="ES65" s="18">
        <f>SUMIFS(Fluxo!$N:$N,Fluxo!$S:$S,"&gt;"&amp;ER$5,Fluxo!$S:$S,"&lt;="&amp;ES$5,Fluxo!$D:$D,$D65)</f>
        <v>0</v>
      </c>
      <c r="ET65" s="18">
        <f>SUMIFS(Fluxo!$N:$N,Fluxo!$S:$S,"&gt;"&amp;ES$5,Fluxo!$S:$S,"&lt;="&amp;ET$5,Fluxo!$D:$D,$D65)</f>
        <v>0</v>
      </c>
      <c r="EU65" s="18">
        <f>SUMIFS(Fluxo!$N:$N,Fluxo!$S:$S,"&gt;"&amp;ET$5,Fluxo!$S:$S,"&lt;="&amp;EU$5,Fluxo!$D:$D,$D65)</f>
        <v>0</v>
      </c>
      <c r="EV65" s="18">
        <f>SUMIFS(Fluxo!$N:$N,Fluxo!$S:$S,"&gt;"&amp;EU$5,Fluxo!$S:$S,"&lt;="&amp;EV$5,Fluxo!$D:$D,$D65)</f>
        <v>0</v>
      </c>
      <c r="EW65" s="18">
        <f>SUMIFS(Fluxo!$N:$N,Fluxo!$S:$S,"&gt;"&amp;EV$5,Fluxo!$S:$S,"&lt;="&amp;EW$5,Fluxo!$D:$D,$D65)</f>
        <v>0</v>
      </c>
      <c r="EX65" s="18">
        <f>SUMIFS(Fluxo!$N:$N,Fluxo!$S:$S,"&gt;"&amp;EW$5,Fluxo!$S:$S,"&lt;="&amp;EX$5,Fluxo!$D:$D,$D65)</f>
        <v>0</v>
      </c>
      <c r="EY65" s="18">
        <f>SUMIFS(Fluxo!$N:$N,Fluxo!$S:$S,"&gt;"&amp;EX$5,Fluxo!$S:$S,"&lt;="&amp;EY$5,Fluxo!$D:$D,$D65)</f>
        <v>0</v>
      </c>
      <c r="EZ65" s="18">
        <f>SUMIFS(Fluxo!$N:$N,Fluxo!$S:$S,"&gt;"&amp;EY$5,Fluxo!$S:$S,"&lt;="&amp;EZ$5,Fluxo!$D:$D,$D65)</f>
        <v>0</v>
      </c>
      <c r="FA65" s="18">
        <f>SUMIFS(Fluxo!$N:$N,Fluxo!$S:$S,"&gt;"&amp;EZ$5,Fluxo!$S:$S,"&lt;="&amp;FA$5,Fluxo!$D:$D,$D65)</f>
        <v>0</v>
      </c>
      <c r="FB65" s="18">
        <f>SUMIFS(Fluxo!$N:$N,Fluxo!$S:$S,"&gt;"&amp;FA$5,Fluxo!$S:$S,"&lt;="&amp;FB$5,Fluxo!$D:$D,$D65)</f>
        <v>0</v>
      </c>
      <c r="FC65" s="18">
        <f>SUMIFS(Fluxo!$N:$N,Fluxo!$S:$S,"&gt;"&amp;FB$5,Fluxo!$S:$S,"&lt;="&amp;FC$5,Fluxo!$D:$D,$D65)</f>
        <v>0</v>
      </c>
      <c r="FD65" s="18">
        <f>SUMIFS(Fluxo!$N:$N,Fluxo!$S:$S,"&gt;"&amp;FC$5,Fluxo!$S:$S,"&lt;="&amp;FD$5,Fluxo!$D:$D,$D65)</f>
        <v>0</v>
      </c>
      <c r="FE65" s="18">
        <f>SUMIFS(Fluxo!$N:$N,Fluxo!$S:$S,"&gt;"&amp;FD$5,Fluxo!$S:$S,"&lt;="&amp;FE$5,Fluxo!$D:$D,$D65)</f>
        <v>0</v>
      </c>
      <c r="FF65" s="18">
        <f>SUMIFS(Fluxo!$N:$N,Fluxo!$S:$S,"&gt;"&amp;FE$5,Fluxo!$S:$S,"&lt;="&amp;FF$5,Fluxo!$D:$D,$D65)</f>
        <v>0</v>
      </c>
      <c r="FG65" s="18">
        <f>SUMIFS(Fluxo!$N:$N,Fluxo!$S:$S,"&gt;"&amp;FF$5,Fluxo!$S:$S,"&lt;="&amp;FG$5,Fluxo!$D:$D,$D65)</f>
        <v>0</v>
      </c>
      <c r="FH65" s="18">
        <f>SUMIFS(Fluxo!$N:$N,Fluxo!$S:$S,"&gt;"&amp;FG$5,Fluxo!$S:$S,"&lt;="&amp;FH$5,Fluxo!$D:$D,$D65)</f>
        <v>0</v>
      </c>
      <c r="FI65" s="18">
        <f>SUMIFS(Fluxo!$N:$N,Fluxo!$S:$S,"&gt;"&amp;FH$5,Fluxo!$S:$S,"&lt;="&amp;FI$5,Fluxo!$D:$D,$D65)</f>
        <v>0</v>
      </c>
      <c r="FJ65" s="18">
        <f>SUMIFS(Fluxo!$N:$N,Fluxo!$S:$S,"&gt;"&amp;FI$5,Fluxo!$S:$S,"&lt;="&amp;FJ$5,Fluxo!$D:$D,$D65)</f>
        <v>0</v>
      </c>
      <c r="FK65" s="18">
        <f>SUMIFS(Fluxo!$N:$N,Fluxo!$S:$S,"&gt;"&amp;FJ$5,Fluxo!$S:$S,"&lt;="&amp;FK$5,Fluxo!$D:$D,$D65)</f>
        <v>0</v>
      </c>
      <c r="FL65" s="18">
        <f>SUMIFS(Fluxo!$N:$N,Fluxo!$S:$S,"&gt;"&amp;FK$5,Fluxo!$S:$S,"&lt;="&amp;FL$5,Fluxo!$D:$D,$D65)</f>
        <v>0</v>
      </c>
      <c r="FM65" s="18">
        <f>SUMIFS(Fluxo!$N:$N,Fluxo!$S:$S,"&gt;"&amp;FL$5,Fluxo!$S:$S,"&lt;="&amp;FM$5,Fluxo!$D:$D,$D65)</f>
        <v>0</v>
      </c>
      <c r="FN65" s="18">
        <f>SUMIFS(Fluxo!$N:$N,Fluxo!$S:$S,"&gt;"&amp;FM$5,Fluxo!$S:$S,"&lt;="&amp;FN$5,Fluxo!$D:$D,$D65)</f>
        <v>0</v>
      </c>
      <c r="FO65" s="18">
        <f>SUMIFS(Fluxo!$N:$N,Fluxo!$S:$S,"&gt;"&amp;FN$5,Fluxo!$S:$S,"&lt;="&amp;FO$5,Fluxo!$D:$D,$D65)</f>
        <v>0</v>
      </c>
      <c r="FP65" s="18">
        <f>SUMIFS(Fluxo!$N:$N,Fluxo!$S:$S,"&gt;"&amp;FO$5,Fluxo!$S:$S,"&lt;="&amp;FP$5,Fluxo!$D:$D,$D65)</f>
        <v>0</v>
      </c>
      <c r="FQ65" s="18">
        <f>SUMIFS(Fluxo!$N:$N,Fluxo!$S:$S,"&gt;"&amp;FP$5,Fluxo!$S:$S,"&lt;="&amp;FQ$5,Fluxo!$D:$D,$D65)</f>
        <v>0</v>
      </c>
      <c r="FR65" s="18">
        <f>SUMIFS(Fluxo!$N:$N,Fluxo!$S:$S,"&gt;"&amp;FQ$5,Fluxo!$S:$S,"&lt;="&amp;FR$5,Fluxo!$D:$D,$D65)</f>
        <v>0</v>
      </c>
      <c r="FS65" s="18">
        <f>SUMIFS(Fluxo!$N:$N,Fluxo!$S:$S,"&gt;"&amp;FR$5,Fluxo!$S:$S,"&lt;="&amp;FS$5,Fluxo!$D:$D,$D65)</f>
        <v>0</v>
      </c>
      <c r="FT65" s="18">
        <f>SUMIFS(Fluxo!$N:$N,Fluxo!$S:$S,"&gt;"&amp;FS$5,Fluxo!$S:$S,"&lt;="&amp;FT$5,Fluxo!$D:$D,$D65)</f>
        <v>0</v>
      </c>
      <c r="FU65" s="18">
        <f>SUMIFS(Fluxo!$N:$N,Fluxo!$S:$S,"&gt;"&amp;FT$5,Fluxo!$S:$S,"&lt;="&amp;FU$5,Fluxo!$D:$D,$D65)</f>
        <v>0</v>
      </c>
      <c r="FV65" s="18">
        <f>SUMIFS(Fluxo!$N:$N,Fluxo!$S:$S,"&gt;"&amp;FU$5,Fluxo!$S:$S,"&lt;="&amp;FV$5,Fluxo!$D:$D,$D65)</f>
        <v>0</v>
      </c>
      <c r="FW65" s="18">
        <f>SUMIFS(Fluxo!$N:$N,Fluxo!$S:$S,"&gt;"&amp;FV$5,Fluxo!$S:$S,"&lt;="&amp;FW$5,Fluxo!$D:$D,$D65)</f>
        <v>0</v>
      </c>
      <c r="FX65" s="18">
        <f>SUMIFS(Fluxo!$N:$N,Fluxo!$S:$S,"&gt;"&amp;FW$5,Fluxo!$S:$S,"&lt;="&amp;FX$5,Fluxo!$D:$D,$D65)</f>
        <v>0</v>
      </c>
      <c r="FY65" s="18">
        <f>SUMIFS(Fluxo!$N:$N,Fluxo!$S:$S,"&gt;"&amp;FX$5,Fluxo!$S:$S,"&lt;="&amp;FY$5,Fluxo!$D:$D,$D65)</f>
        <v>0</v>
      </c>
      <c r="FZ65" s="18">
        <f>SUMIFS(Fluxo!$N:$N,Fluxo!$S:$S,"&gt;"&amp;FY$5,Fluxo!$S:$S,"&lt;="&amp;FZ$5,Fluxo!$D:$D,$D65)</f>
        <v>0</v>
      </c>
      <c r="GA65" s="18">
        <f>SUMIFS(Fluxo!$N:$N,Fluxo!$S:$S,"&gt;"&amp;FZ$5,Fluxo!$S:$S,"&lt;="&amp;GA$5,Fluxo!$D:$D,$D65)</f>
        <v>0</v>
      </c>
      <c r="GB65" s="18">
        <f>SUMIFS(Fluxo!$N:$N,Fluxo!$S:$S,"&gt;"&amp;GA$5,Fluxo!$S:$S,"&lt;="&amp;GB$5,Fluxo!$D:$D,$D65)</f>
        <v>0</v>
      </c>
      <c r="GC65" s="18">
        <f>SUMIFS(Fluxo!$N:$N,Fluxo!$S:$S,"&gt;"&amp;GB$5,Fluxo!$S:$S,"&lt;="&amp;GC$5,Fluxo!$D:$D,$D65)</f>
        <v>0</v>
      </c>
      <c r="GD65" s="18">
        <f>SUMIFS(Fluxo!$N:$N,Fluxo!$S:$S,"&gt;"&amp;GC$5,Fluxo!$S:$S,"&lt;="&amp;GD$5,Fluxo!$D:$D,$D65)</f>
        <v>0</v>
      </c>
      <c r="GE65" s="18">
        <f>SUMIFS(Fluxo!$N:$N,Fluxo!$S:$S,"&gt;"&amp;GD$5,Fluxo!$S:$S,"&lt;="&amp;GE$5,Fluxo!$D:$D,$D65)</f>
        <v>0</v>
      </c>
      <c r="GF65" s="18">
        <f>SUMIFS(Fluxo!$N:$N,Fluxo!$S:$S,"&gt;"&amp;GE$5,Fluxo!$S:$S,"&lt;="&amp;GF$5,Fluxo!$D:$D,$D65)</f>
        <v>0</v>
      </c>
      <c r="GG65" s="18">
        <f>SUMIFS(Fluxo!$N:$N,Fluxo!$S:$S,"&gt;"&amp;GF$5,Fluxo!$S:$S,"&lt;="&amp;GG$5,Fluxo!$D:$D,$D65)</f>
        <v>0</v>
      </c>
      <c r="GH65" s="18">
        <f>SUMIFS(Fluxo!$N:$N,Fluxo!$S:$S,"&gt;"&amp;GG$5,Fluxo!$S:$S,"&lt;="&amp;GH$5,Fluxo!$D:$D,$D65)</f>
        <v>0</v>
      </c>
      <c r="GI65" s="18">
        <f>SUMIFS(Fluxo!$N:$N,Fluxo!$S:$S,"&gt;"&amp;GH$5,Fluxo!$S:$S,"&lt;="&amp;GI$5,Fluxo!$D:$D,$D65)</f>
        <v>0</v>
      </c>
      <c r="GJ65" s="18">
        <f>SUMIFS(Fluxo!$N:$N,Fluxo!$S:$S,"&gt;"&amp;GI$5,Fluxo!$S:$S,"&lt;="&amp;GJ$5,Fluxo!$D:$D,$D65)</f>
        <v>0</v>
      </c>
      <c r="GK65" s="18">
        <f>SUMIFS(Fluxo!$N:$N,Fluxo!$S:$S,"&gt;"&amp;GJ$5,Fluxo!$S:$S,"&lt;="&amp;GK$5,Fluxo!$D:$D,$D65)</f>
        <v>0</v>
      </c>
      <c r="GL65" s="18">
        <f>SUMIFS(Fluxo!$N:$N,Fluxo!$S:$S,"&gt;"&amp;GK$5,Fluxo!$S:$S,"&lt;="&amp;GL$5,Fluxo!$D:$D,$D65)</f>
        <v>0</v>
      </c>
      <c r="GM65" s="18">
        <f>SUMIFS(Fluxo!$N:$N,Fluxo!$S:$S,"&gt;"&amp;GL$5,Fluxo!$S:$S,"&lt;="&amp;GM$5,Fluxo!$D:$D,$D65)</f>
        <v>0</v>
      </c>
      <c r="GN65" s="18">
        <f>SUMIFS(Fluxo!$N:$N,Fluxo!$S:$S,"&gt;"&amp;GM$5,Fluxo!$S:$S,"&lt;="&amp;GN$5,Fluxo!$D:$D,$D65)</f>
        <v>0</v>
      </c>
      <c r="GO65" s="18">
        <f>SUMIFS(Fluxo!$N:$N,Fluxo!$S:$S,"&gt;"&amp;GN$5,Fluxo!$S:$S,"&lt;="&amp;GO$5,Fluxo!$D:$D,$D65)</f>
        <v>0</v>
      </c>
      <c r="GP65" s="18">
        <f>SUMIFS(Fluxo!$N:$N,Fluxo!$S:$S,"&gt;"&amp;GO$5,Fluxo!$S:$S,"&lt;="&amp;GP$5,Fluxo!$D:$D,$D65)</f>
        <v>0</v>
      </c>
      <c r="GQ65" s="18">
        <f>SUMIFS(Fluxo!$N:$N,Fluxo!$S:$S,"&gt;"&amp;GP$5,Fluxo!$S:$S,"&lt;="&amp;GQ$5,Fluxo!$D:$D,$D65)</f>
        <v>0</v>
      </c>
      <c r="GR65" s="18">
        <f>SUMIFS(Fluxo!$N:$N,Fluxo!$S:$S,"&gt;"&amp;GQ$5,Fluxo!$S:$S,"&lt;="&amp;GR$5,Fluxo!$D:$D,$D65)</f>
        <v>0</v>
      </c>
      <c r="GS65" s="18">
        <f>SUMIFS(Fluxo!$N:$N,Fluxo!$S:$S,"&gt;"&amp;GR$5,Fluxo!$S:$S,"&lt;="&amp;GS$5,Fluxo!$D:$D,$D65)</f>
        <v>0</v>
      </c>
      <c r="GT65" s="18">
        <f>SUMIFS(Fluxo!$N:$N,Fluxo!$S:$S,"&gt;"&amp;GS$5,Fluxo!$S:$S,"&lt;="&amp;GT$5,Fluxo!$D:$D,$D65)</f>
        <v>0</v>
      </c>
      <c r="GU65" s="18">
        <f>SUMIFS(Fluxo!$N:$N,Fluxo!$S:$S,"&gt;"&amp;GT$5,Fluxo!$S:$S,"&lt;="&amp;GU$5,Fluxo!$D:$D,$D65)</f>
        <v>0</v>
      </c>
      <c r="GV65" s="18">
        <f>SUMIFS(Fluxo!$N:$N,Fluxo!$S:$S,"&gt;"&amp;GU$5,Fluxo!$S:$S,"&lt;="&amp;GV$5,Fluxo!$D:$D,$D65)</f>
        <v>0</v>
      </c>
      <c r="GW65" s="18">
        <f>SUMIFS(Fluxo!$N:$N,Fluxo!$S:$S,"&gt;"&amp;GV$5,Fluxo!$S:$S,"&lt;="&amp;GW$5,Fluxo!$D:$D,$D65)</f>
        <v>0</v>
      </c>
      <c r="GX65" s="18">
        <f>SUMIFS(Fluxo!$N:$N,Fluxo!$S:$S,"&gt;"&amp;GW$5,Fluxo!$S:$S,"&lt;="&amp;GX$5,Fluxo!$D:$D,$D65)</f>
        <v>0</v>
      </c>
      <c r="GY65" s="18">
        <f>SUMIFS(Fluxo!$N:$N,Fluxo!$S:$S,"&gt;"&amp;GX$5,Fluxo!$S:$S,"&lt;="&amp;GY$5,Fluxo!$D:$D,$D65)</f>
        <v>0</v>
      </c>
      <c r="GZ65" s="18">
        <f>SUMIFS(Fluxo!$N:$N,Fluxo!$S:$S,"&gt;"&amp;GY$5,Fluxo!$S:$S,"&lt;="&amp;GZ$5,Fluxo!$D:$D,$D65)</f>
        <v>0</v>
      </c>
      <c r="HA65" s="18">
        <f>SUMIFS(Fluxo!$N:$N,Fluxo!$S:$S,"&gt;"&amp;GZ$5,Fluxo!$S:$S,"&lt;="&amp;HA$5,Fluxo!$D:$D,$D65)</f>
        <v>0</v>
      </c>
      <c r="HB65" s="18">
        <f>SUMIFS(Fluxo!$N:$N,Fluxo!$S:$S,"&gt;"&amp;HA$5,Fluxo!$S:$S,"&lt;="&amp;HB$5,Fluxo!$D:$D,$D65)</f>
        <v>0</v>
      </c>
      <c r="HC65" s="18">
        <f>SUMIFS(Fluxo!$N:$N,Fluxo!$S:$S,"&gt;"&amp;HB$5,Fluxo!$S:$S,"&lt;="&amp;HC$5,Fluxo!$D:$D,$D65)</f>
        <v>0</v>
      </c>
      <c r="HD65" s="18">
        <f>SUMIFS(Fluxo!$N:$N,Fluxo!$S:$S,"&gt;"&amp;HC$5,Fluxo!$S:$S,"&lt;="&amp;HD$5,Fluxo!$D:$D,$D65)</f>
        <v>0</v>
      </c>
      <c r="HE65" s="18">
        <f>SUMIFS(Fluxo!$N:$N,Fluxo!$S:$S,"&gt;"&amp;HD$5,Fluxo!$S:$S,"&lt;="&amp;HE$5,Fluxo!$D:$D,$D65)</f>
        <v>0</v>
      </c>
      <c r="HF65" s="18">
        <f>SUMIFS(Fluxo!$N:$N,Fluxo!$S:$S,"&gt;"&amp;HE$5,Fluxo!$S:$S,"&lt;="&amp;HF$5,Fluxo!$D:$D,$D65)</f>
        <v>0</v>
      </c>
    </row>
    <row r="66" spans="1:214">
      <c r="A66" s="20">
        <f t="shared" si="15"/>
        <v>56</v>
      </c>
      <c r="B66" s="140" t="str">
        <f>'Check Carteira'!C58</f>
        <v>E.1016.99.01.0151</v>
      </c>
      <c r="C66" s="141">
        <v>1</v>
      </c>
      <c r="D66" s="129" t="str">
        <f>'Check Carteira'!F58</f>
        <v>A-0151</v>
      </c>
      <c r="E66" s="21" t="str">
        <f>IFERROR(INDEX(Contratos!L:L,MATCH(D66,Contratos!R:R,0)),"")</f>
        <v/>
      </c>
      <c r="F66" s="139" t="str">
        <f>IFERROR(INDEX(Contratos!G:G,MATCH(D66,Contratos!R:R,0)),"")</f>
        <v/>
      </c>
      <c r="H66" s="83">
        <f t="shared" si="17"/>
        <v>0</v>
      </c>
      <c r="J66" s="18">
        <f>SUMIFS(Fluxo!$N:$N,Fluxo!$S:$S,"&gt;"&amp;I$5,Fluxo!$S:$S,"&lt;="&amp;J$5,Fluxo!$D:$D,$D66)</f>
        <v>0</v>
      </c>
      <c r="K66" s="18">
        <f>SUMIFS(Fluxo!$N:$N,Fluxo!$S:$S,"&gt;"&amp;J$5,Fluxo!$S:$S,"&lt;="&amp;K$5,Fluxo!$D:$D,$D66)</f>
        <v>0</v>
      </c>
      <c r="L66" s="18">
        <f>SUMIFS(Fluxo!$N:$N,Fluxo!$S:$S,"&gt;"&amp;K$5,Fluxo!$S:$S,"&lt;="&amp;L$5,Fluxo!$D:$D,$D66)</f>
        <v>0</v>
      </c>
      <c r="M66" s="18">
        <f>SUMIFS(Fluxo!$N:$N,Fluxo!$S:$S,"&gt;"&amp;L$5,Fluxo!$S:$S,"&lt;="&amp;M$5,Fluxo!$D:$D,$D66)</f>
        <v>0</v>
      </c>
      <c r="N66" s="18">
        <f>SUMIFS(Fluxo!$N:$N,Fluxo!$S:$S,"&gt;"&amp;M$5,Fluxo!$S:$S,"&lt;="&amp;N$5,Fluxo!$D:$D,$D66)</f>
        <v>0</v>
      </c>
      <c r="O66" s="18">
        <f>SUMIFS(Fluxo!$N:$N,Fluxo!$S:$S,"&gt;"&amp;N$5,Fluxo!$S:$S,"&lt;="&amp;O$5,Fluxo!$D:$D,$D66)</f>
        <v>0</v>
      </c>
      <c r="P66" s="18">
        <f>SUMIFS(Fluxo!$N:$N,Fluxo!$S:$S,"&gt;"&amp;O$5,Fluxo!$S:$S,"&lt;="&amp;P$5,Fluxo!$D:$D,$D66)</f>
        <v>0</v>
      </c>
      <c r="Q66" s="18">
        <f>SUMIFS(Fluxo!$N:$N,Fluxo!$S:$S,"&gt;"&amp;P$5,Fluxo!$S:$S,"&lt;="&amp;Q$5,Fluxo!$D:$D,$D66)</f>
        <v>0</v>
      </c>
      <c r="R66" s="18">
        <f>SUMIFS(Fluxo!$N:$N,Fluxo!$S:$S,"&gt;"&amp;Q$5,Fluxo!$S:$S,"&lt;="&amp;R$5,Fluxo!$D:$D,$D66)</f>
        <v>0</v>
      </c>
      <c r="S66" s="18">
        <f>SUMIFS(Fluxo!$N:$N,Fluxo!$S:$S,"&gt;"&amp;R$5,Fluxo!$S:$S,"&lt;="&amp;S$5,Fluxo!$D:$D,$D66)</f>
        <v>0</v>
      </c>
      <c r="T66" s="18">
        <f>SUMIFS(Fluxo!$N:$N,Fluxo!$S:$S,"&gt;"&amp;S$5,Fluxo!$S:$S,"&lt;="&amp;T$5,Fluxo!$D:$D,$D66)</f>
        <v>0</v>
      </c>
      <c r="U66" s="18">
        <f>SUMIFS(Fluxo!$N:$N,Fluxo!$S:$S,"&gt;"&amp;T$5,Fluxo!$S:$S,"&lt;="&amp;U$5,Fluxo!$D:$D,$D66)</f>
        <v>0</v>
      </c>
      <c r="V66" s="18">
        <f>SUMIFS(Fluxo!$N:$N,Fluxo!$S:$S,"&gt;"&amp;U$5,Fluxo!$S:$S,"&lt;="&amp;V$5,Fluxo!$D:$D,$D66)</f>
        <v>0</v>
      </c>
      <c r="W66" s="18">
        <f>SUMIFS(Fluxo!$N:$N,Fluxo!$S:$S,"&gt;"&amp;V$5,Fluxo!$S:$S,"&lt;="&amp;W$5,Fluxo!$D:$D,$D66)</f>
        <v>0</v>
      </c>
      <c r="X66" s="18">
        <f>SUMIFS(Fluxo!$N:$N,Fluxo!$S:$S,"&gt;"&amp;W$5,Fluxo!$S:$S,"&lt;="&amp;X$5,Fluxo!$D:$D,$D66)</f>
        <v>0</v>
      </c>
      <c r="Y66" s="18">
        <f>SUMIFS(Fluxo!$N:$N,Fluxo!$S:$S,"&gt;"&amp;X$5,Fluxo!$S:$S,"&lt;="&amp;Y$5,Fluxo!$D:$D,$D66)</f>
        <v>0</v>
      </c>
      <c r="Z66" s="18">
        <f>SUMIFS(Fluxo!$N:$N,Fluxo!$S:$S,"&gt;"&amp;Y$5,Fluxo!$S:$S,"&lt;="&amp;Z$5,Fluxo!$D:$D,$D66)</f>
        <v>0</v>
      </c>
      <c r="AA66" s="18">
        <f>SUMIFS(Fluxo!$N:$N,Fluxo!$S:$S,"&gt;"&amp;Z$5,Fluxo!$S:$S,"&lt;="&amp;AA$5,Fluxo!$D:$D,$D66)</f>
        <v>0</v>
      </c>
      <c r="AB66" s="18">
        <f>SUMIFS(Fluxo!$N:$N,Fluxo!$S:$S,"&gt;"&amp;AA$5,Fluxo!$S:$S,"&lt;="&amp;AB$5,Fluxo!$D:$D,$D66)</f>
        <v>0</v>
      </c>
      <c r="AC66" s="18">
        <f>SUMIFS(Fluxo!$N:$N,Fluxo!$S:$S,"&gt;"&amp;AB$5,Fluxo!$S:$S,"&lt;="&amp;AC$5,Fluxo!$D:$D,$D66)</f>
        <v>0</v>
      </c>
      <c r="AD66" s="18">
        <f>SUMIFS(Fluxo!$N:$N,Fluxo!$S:$S,"&gt;"&amp;AC$5,Fluxo!$S:$S,"&lt;="&amp;AD$5,Fluxo!$D:$D,$D66)</f>
        <v>0</v>
      </c>
      <c r="AE66" s="18">
        <f>SUMIFS(Fluxo!$N:$N,Fluxo!$S:$S,"&gt;"&amp;AD$5,Fluxo!$S:$S,"&lt;="&amp;AE$5,Fluxo!$D:$D,$D66)</f>
        <v>0</v>
      </c>
      <c r="AF66" s="18">
        <f>SUMIFS(Fluxo!$N:$N,Fluxo!$S:$S,"&gt;"&amp;AE$5,Fluxo!$S:$S,"&lt;="&amp;AF$5,Fluxo!$D:$D,$D66)</f>
        <v>0</v>
      </c>
      <c r="AG66" s="18">
        <f>SUMIFS(Fluxo!$N:$N,Fluxo!$S:$S,"&gt;"&amp;AF$5,Fluxo!$S:$S,"&lt;="&amp;AG$5,Fluxo!$D:$D,$D66)</f>
        <v>0</v>
      </c>
      <c r="AH66" s="18">
        <f>SUMIFS(Fluxo!$N:$N,Fluxo!$S:$S,"&gt;"&amp;AG$5,Fluxo!$S:$S,"&lt;="&amp;AH$5,Fluxo!$D:$D,$D66)</f>
        <v>0</v>
      </c>
      <c r="AI66" s="18">
        <f>SUMIFS(Fluxo!$N:$N,Fluxo!$S:$S,"&gt;"&amp;AH$5,Fluxo!$S:$S,"&lt;="&amp;AI$5,Fluxo!$D:$D,$D66)</f>
        <v>0</v>
      </c>
      <c r="AJ66" s="18">
        <f>SUMIFS(Fluxo!$N:$N,Fluxo!$S:$S,"&gt;"&amp;AI$5,Fluxo!$S:$S,"&lt;="&amp;AJ$5,Fluxo!$D:$D,$D66)</f>
        <v>0</v>
      </c>
      <c r="AK66" s="18">
        <f>SUMIFS(Fluxo!$N:$N,Fluxo!$S:$S,"&gt;"&amp;AJ$5,Fluxo!$S:$S,"&lt;="&amp;AK$5,Fluxo!$D:$D,$D66)</f>
        <v>0</v>
      </c>
      <c r="AL66" s="18">
        <f>SUMIFS(Fluxo!$N:$N,Fluxo!$S:$S,"&gt;"&amp;AK$5,Fluxo!$S:$S,"&lt;="&amp;AL$5,Fluxo!$D:$D,$D66)</f>
        <v>0</v>
      </c>
      <c r="AM66" s="18">
        <f>SUMIFS(Fluxo!$N:$N,Fluxo!$S:$S,"&gt;"&amp;AL$5,Fluxo!$S:$S,"&lt;="&amp;AM$5,Fluxo!$D:$D,$D66)</f>
        <v>0</v>
      </c>
      <c r="AN66" s="18">
        <f>SUMIFS(Fluxo!$N:$N,Fluxo!$S:$S,"&gt;"&amp;AM$5,Fluxo!$S:$S,"&lt;="&amp;AN$5,Fluxo!$D:$D,$D66)</f>
        <v>0</v>
      </c>
      <c r="AO66" s="18">
        <f>SUMIFS(Fluxo!$N:$N,Fluxo!$S:$S,"&gt;"&amp;AN$5,Fluxo!$S:$S,"&lt;="&amp;AO$5,Fluxo!$D:$D,$D66)</f>
        <v>0</v>
      </c>
      <c r="AP66" s="18">
        <f>SUMIFS(Fluxo!$N:$N,Fluxo!$S:$S,"&gt;"&amp;AO$5,Fluxo!$S:$S,"&lt;="&amp;AP$5,Fluxo!$D:$D,$D66)</f>
        <v>0</v>
      </c>
      <c r="AQ66" s="18">
        <f>SUMIFS(Fluxo!$N:$N,Fluxo!$S:$S,"&gt;"&amp;AP$5,Fluxo!$S:$S,"&lt;="&amp;AQ$5,Fluxo!$D:$D,$D66)</f>
        <v>0</v>
      </c>
      <c r="AR66" s="18">
        <f>SUMIFS(Fluxo!$N:$N,Fluxo!$S:$S,"&gt;"&amp;AQ$5,Fluxo!$S:$S,"&lt;="&amp;AR$5,Fluxo!$D:$D,$D66)</f>
        <v>0</v>
      </c>
      <c r="AS66" s="18">
        <f>SUMIFS(Fluxo!$N:$N,Fluxo!$S:$S,"&gt;"&amp;AR$5,Fluxo!$S:$S,"&lt;="&amp;AS$5,Fluxo!$D:$D,$D66)</f>
        <v>0</v>
      </c>
      <c r="AT66" s="18">
        <f>SUMIFS(Fluxo!$N:$N,Fluxo!$S:$S,"&gt;"&amp;AS$5,Fluxo!$S:$S,"&lt;="&amp;AT$5,Fluxo!$D:$D,$D66)</f>
        <v>0</v>
      </c>
      <c r="AU66" s="18">
        <f>SUMIFS(Fluxo!$N:$N,Fluxo!$S:$S,"&gt;"&amp;AT$5,Fluxo!$S:$S,"&lt;="&amp;AU$5,Fluxo!$D:$D,$D66)</f>
        <v>0</v>
      </c>
      <c r="AV66" s="18">
        <f>SUMIFS(Fluxo!$N:$N,Fluxo!$S:$S,"&gt;"&amp;AU$5,Fluxo!$S:$S,"&lt;="&amp;AV$5,Fluxo!$D:$D,$D66)</f>
        <v>0</v>
      </c>
      <c r="AW66" s="18">
        <f>SUMIFS(Fluxo!$N:$N,Fluxo!$S:$S,"&gt;"&amp;AV$5,Fluxo!$S:$S,"&lt;="&amp;AW$5,Fluxo!$D:$D,$D66)</f>
        <v>0</v>
      </c>
      <c r="AX66" s="18">
        <f>SUMIFS(Fluxo!$N:$N,Fluxo!$S:$S,"&gt;"&amp;AW$5,Fluxo!$S:$S,"&lt;="&amp;AX$5,Fluxo!$D:$D,$D66)</f>
        <v>0</v>
      </c>
      <c r="AY66" s="18">
        <f>SUMIFS(Fluxo!$N:$N,Fluxo!$S:$S,"&gt;"&amp;AX$5,Fluxo!$S:$S,"&lt;="&amp;AY$5,Fluxo!$D:$D,$D66)</f>
        <v>0</v>
      </c>
      <c r="AZ66" s="18">
        <f>SUMIFS(Fluxo!$N:$N,Fluxo!$S:$S,"&gt;"&amp;AY$5,Fluxo!$S:$S,"&lt;="&amp;AZ$5,Fluxo!$D:$D,$D66)</f>
        <v>0</v>
      </c>
      <c r="BA66" s="18">
        <f>SUMIFS(Fluxo!$N:$N,Fluxo!$S:$S,"&gt;"&amp;AZ$5,Fluxo!$S:$S,"&lt;="&amp;BA$5,Fluxo!$D:$D,$D66)</f>
        <v>0</v>
      </c>
      <c r="BB66" s="18">
        <f>SUMIFS(Fluxo!$N:$N,Fluxo!$S:$S,"&gt;"&amp;BA$5,Fluxo!$S:$S,"&lt;="&amp;BB$5,Fluxo!$D:$D,$D66)</f>
        <v>0</v>
      </c>
      <c r="BC66" s="18">
        <f>SUMIFS(Fluxo!$N:$N,Fluxo!$S:$S,"&gt;"&amp;BB$5,Fluxo!$S:$S,"&lt;="&amp;BC$5,Fluxo!$D:$D,$D66)</f>
        <v>0</v>
      </c>
      <c r="BD66" s="18">
        <f>SUMIFS(Fluxo!$N:$N,Fluxo!$S:$S,"&gt;"&amp;BC$5,Fluxo!$S:$S,"&lt;="&amp;BD$5,Fluxo!$D:$D,$D66)</f>
        <v>0</v>
      </c>
      <c r="BE66" s="18">
        <f>SUMIFS(Fluxo!$N:$N,Fluxo!$S:$S,"&gt;"&amp;BD$5,Fluxo!$S:$S,"&lt;="&amp;BE$5,Fluxo!$D:$D,$D66)</f>
        <v>0</v>
      </c>
      <c r="BF66" s="18">
        <f>SUMIFS(Fluxo!$N:$N,Fluxo!$S:$S,"&gt;"&amp;BE$5,Fluxo!$S:$S,"&lt;="&amp;BF$5,Fluxo!$D:$D,$D66)</f>
        <v>0</v>
      </c>
      <c r="BG66" s="18">
        <f>SUMIFS(Fluxo!$N:$N,Fluxo!$S:$S,"&gt;"&amp;BF$5,Fluxo!$S:$S,"&lt;="&amp;BG$5,Fluxo!$D:$D,$D66)</f>
        <v>0</v>
      </c>
      <c r="BH66" s="18">
        <f>SUMIFS(Fluxo!$N:$N,Fluxo!$S:$S,"&gt;"&amp;BG$5,Fluxo!$S:$S,"&lt;="&amp;BH$5,Fluxo!$D:$D,$D66)</f>
        <v>0</v>
      </c>
      <c r="BI66" s="18">
        <f>SUMIFS(Fluxo!$N:$N,Fluxo!$S:$S,"&gt;"&amp;BH$5,Fluxo!$S:$S,"&lt;="&amp;BI$5,Fluxo!$D:$D,$D66)</f>
        <v>0</v>
      </c>
      <c r="BJ66" s="18">
        <f>SUMIFS(Fluxo!$N:$N,Fluxo!$S:$S,"&gt;"&amp;BI$5,Fluxo!$S:$S,"&lt;="&amp;BJ$5,Fluxo!$D:$D,$D66)</f>
        <v>0</v>
      </c>
      <c r="BK66" s="18">
        <f>SUMIFS(Fluxo!$N:$N,Fluxo!$S:$S,"&gt;"&amp;BJ$5,Fluxo!$S:$S,"&lt;="&amp;BK$5,Fluxo!$D:$D,$D66)</f>
        <v>0</v>
      </c>
      <c r="BL66" s="18">
        <f>SUMIFS(Fluxo!$N:$N,Fluxo!$S:$S,"&gt;"&amp;BK$5,Fluxo!$S:$S,"&lt;="&amp;BL$5,Fluxo!$D:$D,$D66)</f>
        <v>0</v>
      </c>
      <c r="BM66" s="18">
        <f>SUMIFS(Fluxo!$N:$N,Fluxo!$S:$S,"&gt;"&amp;BL$5,Fluxo!$S:$S,"&lt;="&amp;BM$5,Fluxo!$D:$D,$D66)</f>
        <v>0</v>
      </c>
      <c r="BN66" s="18">
        <f>SUMIFS(Fluxo!$N:$N,Fluxo!$S:$S,"&gt;"&amp;BM$5,Fluxo!$S:$S,"&lt;="&amp;BN$5,Fluxo!$D:$D,$D66)</f>
        <v>0</v>
      </c>
      <c r="BO66" s="18">
        <f>SUMIFS(Fluxo!$N:$N,Fluxo!$S:$S,"&gt;"&amp;BN$5,Fluxo!$S:$S,"&lt;="&amp;BO$5,Fluxo!$D:$D,$D66)</f>
        <v>0</v>
      </c>
      <c r="BP66" s="18">
        <f>SUMIFS(Fluxo!$N:$N,Fluxo!$S:$S,"&gt;"&amp;BO$5,Fluxo!$S:$S,"&lt;="&amp;BP$5,Fluxo!$D:$D,$D66)</f>
        <v>0</v>
      </c>
      <c r="BQ66" s="18">
        <f>SUMIFS(Fluxo!$N:$N,Fluxo!$S:$S,"&gt;"&amp;BP$5,Fluxo!$S:$S,"&lt;="&amp;BQ$5,Fluxo!$D:$D,$D66)</f>
        <v>0</v>
      </c>
      <c r="BR66" s="18">
        <f>SUMIFS(Fluxo!$N:$N,Fluxo!$S:$S,"&gt;"&amp;BQ$5,Fluxo!$S:$S,"&lt;="&amp;BR$5,Fluxo!$D:$D,$D66)</f>
        <v>0</v>
      </c>
      <c r="BS66" s="18">
        <f>SUMIFS(Fluxo!$N:$N,Fluxo!$S:$S,"&gt;"&amp;BR$5,Fluxo!$S:$S,"&lt;="&amp;BS$5,Fluxo!$D:$D,$D66)</f>
        <v>0</v>
      </c>
      <c r="BT66" s="18">
        <f>SUMIFS(Fluxo!$N:$N,Fluxo!$S:$S,"&gt;"&amp;BS$5,Fluxo!$S:$S,"&lt;="&amp;BT$5,Fluxo!$D:$D,$D66)</f>
        <v>0</v>
      </c>
      <c r="BU66" s="18">
        <f>SUMIFS(Fluxo!$N:$N,Fluxo!$S:$S,"&gt;"&amp;BT$5,Fluxo!$S:$S,"&lt;="&amp;BU$5,Fluxo!$D:$D,$D66)</f>
        <v>0</v>
      </c>
      <c r="BV66" s="18">
        <f>SUMIFS(Fluxo!$N:$N,Fluxo!$S:$S,"&gt;"&amp;BU$5,Fluxo!$S:$S,"&lt;="&amp;BV$5,Fluxo!$D:$D,$D66)</f>
        <v>0</v>
      </c>
      <c r="BW66" s="18">
        <f>SUMIFS(Fluxo!$N:$N,Fluxo!$S:$S,"&gt;"&amp;BV$5,Fluxo!$S:$S,"&lt;="&amp;BW$5,Fluxo!$D:$D,$D66)</f>
        <v>0</v>
      </c>
      <c r="BX66" s="18">
        <f>SUMIFS(Fluxo!$N:$N,Fluxo!$S:$S,"&gt;"&amp;BW$5,Fluxo!$S:$S,"&lt;="&amp;BX$5,Fluxo!$D:$D,$D66)</f>
        <v>0</v>
      </c>
      <c r="BY66" s="18">
        <f>SUMIFS(Fluxo!$N:$N,Fluxo!$S:$S,"&gt;"&amp;BX$5,Fluxo!$S:$S,"&lt;="&amp;BY$5,Fluxo!$D:$D,$D66)</f>
        <v>0</v>
      </c>
      <c r="BZ66" s="18">
        <f>SUMIFS(Fluxo!$N:$N,Fluxo!$S:$S,"&gt;"&amp;BY$5,Fluxo!$S:$S,"&lt;="&amp;BZ$5,Fluxo!$D:$D,$D66)</f>
        <v>0</v>
      </c>
      <c r="CA66" s="18">
        <f>SUMIFS(Fluxo!$N:$N,Fluxo!$S:$S,"&gt;"&amp;BZ$5,Fluxo!$S:$S,"&lt;="&amp;CA$5,Fluxo!$D:$D,$D66)</f>
        <v>0</v>
      </c>
      <c r="CB66" s="18">
        <f>SUMIFS(Fluxo!$N:$N,Fluxo!$S:$S,"&gt;"&amp;CA$5,Fluxo!$S:$S,"&lt;="&amp;CB$5,Fluxo!$D:$D,$D66)</f>
        <v>0</v>
      </c>
      <c r="CC66" s="18">
        <f>SUMIFS(Fluxo!$N:$N,Fluxo!$S:$S,"&gt;"&amp;CB$5,Fluxo!$S:$S,"&lt;="&amp;CC$5,Fluxo!$D:$D,$D66)</f>
        <v>0</v>
      </c>
      <c r="CD66" s="18">
        <f>SUMIFS(Fluxo!$N:$N,Fluxo!$S:$S,"&gt;"&amp;CC$5,Fluxo!$S:$S,"&lt;="&amp;CD$5,Fluxo!$D:$D,$D66)</f>
        <v>0</v>
      </c>
      <c r="CE66" s="18">
        <f>SUMIFS(Fluxo!$N:$N,Fluxo!$S:$S,"&gt;"&amp;CD$5,Fluxo!$S:$S,"&lt;="&amp;CE$5,Fluxo!$D:$D,$D66)</f>
        <v>0</v>
      </c>
      <c r="CF66" s="18">
        <f>SUMIFS(Fluxo!$N:$N,Fluxo!$S:$S,"&gt;"&amp;CE$5,Fluxo!$S:$S,"&lt;="&amp;CF$5,Fluxo!$D:$D,$D66)</f>
        <v>0</v>
      </c>
      <c r="CG66" s="18">
        <f>SUMIFS(Fluxo!$N:$N,Fluxo!$S:$S,"&gt;"&amp;CF$5,Fluxo!$S:$S,"&lt;="&amp;CG$5,Fluxo!$D:$D,$D66)</f>
        <v>0</v>
      </c>
      <c r="CH66" s="18">
        <f>SUMIFS(Fluxo!$N:$N,Fluxo!$S:$S,"&gt;"&amp;CG$5,Fluxo!$S:$S,"&lt;="&amp;CH$5,Fluxo!$D:$D,$D66)</f>
        <v>0</v>
      </c>
      <c r="CI66" s="18">
        <f>SUMIFS(Fluxo!$N:$N,Fluxo!$S:$S,"&gt;"&amp;CH$5,Fluxo!$S:$S,"&lt;="&amp;CI$5,Fluxo!$D:$D,$D66)</f>
        <v>0</v>
      </c>
      <c r="CJ66" s="18">
        <f>SUMIFS(Fluxo!$N:$N,Fluxo!$S:$S,"&gt;"&amp;CI$5,Fluxo!$S:$S,"&lt;="&amp;CJ$5,Fluxo!$D:$D,$D66)</f>
        <v>0</v>
      </c>
      <c r="CK66" s="18">
        <f>SUMIFS(Fluxo!$N:$N,Fluxo!$S:$S,"&gt;"&amp;CJ$5,Fluxo!$S:$S,"&lt;="&amp;CK$5,Fluxo!$D:$D,$D66)</f>
        <v>0</v>
      </c>
      <c r="CL66" s="18">
        <f>SUMIFS(Fluxo!$N:$N,Fluxo!$S:$S,"&gt;"&amp;CK$5,Fluxo!$S:$S,"&lt;="&amp;CL$5,Fluxo!$D:$D,$D66)</f>
        <v>0</v>
      </c>
      <c r="CM66" s="18">
        <f>SUMIFS(Fluxo!$N:$N,Fluxo!$S:$S,"&gt;"&amp;CL$5,Fluxo!$S:$S,"&lt;="&amp;CM$5,Fluxo!$D:$D,$D66)</f>
        <v>0</v>
      </c>
      <c r="CN66" s="18">
        <f>SUMIFS(Fluxo!$N:$N,Fluxo!$S:$S,"&gt;"&amp;CM$5,Fluxo!$S:$S,"&lt;="&amp;CN$5,Fluxo!$D:$D,$D66)</f>
        <v>0</v>
      </c>
      <c r="CO66" s="18">
        <f>SUMIFS(Fluxo!$N:$N,Fluxo!$S:$S,"&gt;"&amp;CN$5,Fluxo!$S:$S,"&lt;="&amp;CO$5,Fluxo!$D:$D,$D66)</f>
        <v>0</v>
      </c>
      <c r="CP66" s="18">
        <f>SUMIFS(Fluxo!$N:$N,Fluxo!$S:$S,"&gt;"&amp;CO$5,Fluxo!$S:$S,"&lt;="&amp;CP$5,Fluxo!$D:$D,$D66)</f>
        <v>0</v>
      </c>
      <c r="CQ66" s="18">
        <f>SUMIFS(Fluxo!$N:$N,Fluxo!$S:$S,"&gt;"&amp;CP$5,Fluxo!$S:$S,"&lt;="&amp;CQ$5,Fluxo!$D:$D,$D66)</f>
        <v>0</v>
      </c>
      <c r="CR66" s="18">
        <f>SUMIFS(Fluxo!$N:$N,Fluxo!$S:$S,"&gt;"&amp;CQ$5,Fluxo!$S:$S,"&lt;="&amp;CR$5,Fluxo!$D:$D,$D66)</f>
        <v>0</v>
      </c>
      <c r="CS66" s="18">
        <f>SUMIFS(Fluxo!$N:$N,Fluxo!$S:$S,"&gt;"&amp;CR$5,Fluxo!$S:$S,"&lt;="&amp;CS$5,Fluxo!$D:$D,$D66)</f>
        <v>0</v>
      </c>
      <c r="CT66" s="18">
        <f>SUMIFS(Fluxo!$N:$N,Fluxo!$S:$S,"&gt;"&amp;CS$5,Fluxo!$S:$S,"&lt;="&amp;CT$5,Fluxo!$D:$D,$D66)</f>
        <v>0</v>
      </c>
      <c r="CU66" s="18">
        <f>SUMIFS(Fluxo!$N:$N,Fluxo!$S:$S,"&gt;"&amp;CT$5,Fluxo!$S:$S,"&lt;="&amp;CU$5,Fluxo!$D:$D,$D66)</f>
        <v>0</v>
      </c>
      <c r="CV66" s="18">
        <f>SUMIFS(Fluxo!$N:$N,Fluxo!$S:$S,"&gt;"&amp;CU$5,Fluxo!$S:$S,"&lt;="&amp;CV$5,Fluxo!$D:$D,$D66)</f>
        <v>0</v>
      </c>
      <c r="CW66" s="18">
        <f>SUMIFS(Fluxo!$N:$N,Fluxo!$S:$S,"&gt;"&amp;CV$5,Fluxo!$S:$S,"&lt;="&amp;CW$5,Fluxo!$D:$D,$D66)</f>
        <v>0</v>
      </c>
      <c r="CX66" s="18">
        <f>SUMIFS(Fluxo!$N:$N,Fluxo!$S:$S,"&gt;"&amp;CW$5,Fluxo!$S:$S,"&lt;="&amp;CX$5,Fluxo!$D:$D,$D66)</f>
        <v>0</v>
      </c>
      <c r="CY66" s="18">
        <f>SUMIFS(Fluxo!$N:$N,Fluxo!$S:$S,"&gt;"&amp;CX$5,Fluxo!$S:$S,"&lt;="&amp;CY$5,Fluxo!$D:$D,$D66)</f>
        <v>0</v>
      </c>
      <c r="CZ66" s="18">
        <f>SUMIFS(Fluxo!$N:$N,Fluxo!$S:$S,"&gt;"&amp;CY$5,Fluxo!$S:$S,"&lt;="&amp;CZ$5,Fluxo!$D:$D,$D66)</f>
        <v>0</v>
      </c>
      <c r="DA66" s="18">
        <f>SUMIFS(Fluxo!$N:$N,Fluxo!$S:$S,"&gt;"&amp;CZ$5,Fluxo!$S:$S,"&lt;="&amp;DA$5,Fluxo!$D:$D,$D66)</f>
        <v>0</v>
      </c>
      <c r="DB66" s="18">
        <f>SUMIFS(Fluxo!$N:$N,Fluxo!$S:$S,"&gt;"&amp;DA$5,Fluxo!$S:$S,"&lt;="&amp;DB$5,Fluxo!$D:$D,$D66)</f>
        <v>0</v>
      </c>
      <c r="DC66" s="18">
        <f>SUMIFS(Fluxo!$N:$N,Fluxo!$S:$S,"&gt;"&amp;DB$5,Fluxo!$S:$S,"&lt;="&amp;DC$5,Fluxo!$D:$D,$D66)</f>
        <v>0</v>
      </c>
      <c r="DD66" s="18">
        <f>SUMIFS(Fluxo!$N:$N,Fluxo!$S:$S,"&gt;"&amp;DC$5,Fluxo!$S:$S,"&lt;="&amp;DD$5,Fluxo!$D:$D,$D66)</f>
        <v>0</v>
      </c>
      <c r="DE66" s="18">
        <f>SUMIFS(Fluxo!$N:$N,Fluxo!$S:$S,"&gt;"&amp;DD$5,Fluxo!$S:$S,"&lt;="&amp;DE$5,Fluxo!$D:$D,$D66)</f>
        <v>0</v>
      </c>
      <c r="DF66" s="18">
        <f>SUMIFS(Fluxo!$N:$N,Fluxo!$S:$S,"&gt;"&amp;DE$5,Fluxo!$S:$S,"&lt;="&amp;DF$5,Fluxo!$D:$D,$D66)</f>
        <v>0</v>
      </c>
      <c r="DG66" s="18">
        <f>SUMIFS(Fluxo!$N:$N,Fluxo!$S:$S,"&gt;"&amp;DF$5,Fluxo!$S:$S,"&lt;="&amp;DG$5,Fluxo!$D:$D,$D66)</f>
        <v>0</v>
      </c>
      <c r="DH66" s="18">
        <f>SUMIFS(Fluxo!$N:$N,Fluxo!$S:$S,"&gt;"&amp;DG$5,Fluxo!$S:$S,"&lt;="&amp;DH$5,Fluxo!$D:$D,$D66)</f>
        <v>0</v>
      </c>
      <c r="DI66" s="18">
        <f>SUMIFS(Fluxo!$N:$N,Fluxo!$S:$S,"&gt;"&amp;DH$5,Fluxo!$S:$S,"&lt;="&amp;DI$5,Fluxo!$D:$D,$D66)</f>
        <v>0</v>
      </c>
      <c r="DJ66" s="18">
        <f>SUMIFS(Fluxo!$N:$N,Fluxo!$S:$S,"&gt;"&amp;DI$5,Fluxo!$S:$S,"&lt;="&amp;DJ$5,Fluxo!$D:$D,$D66)</f>
        <v>0</v>
      </c>
      <c r="DK66" s="18">
        <f>SUMIFS(Fluxo!$N:$N,Fluxo!$S:$S,"&gt;"&amp;DJ$5,Fluxo!$S:$S,"&lt;="&amp;DK$5,Fluxo!$D:$D,$D66)</f>
        <v>0</v>
      </c>
      <c r="DL66" s="18">
        <f>SUMIFS(Fluxo!$N:$N,Fluxo!$S:$S,"&gt;"&amp;DK$5,Fluxo!$S:$S,"&lt;="&amp;DL$5,Fluxo!$D:$D,$D66)</f>
        <v>0</v>
      </c>
      <c r="DM66" s="18">
        <f>SUMIFS(Fluxo!$N:$N,Fluxo!$S:$S,"&gt;"&amp;DL$5,Fluxo!$S:$S,"&lt;="&amp;DM$5,Fluxo!$D:$D,$D66)</f>
        <v>0</v>
      </c>
      <c r="DN66" s="18">
        <f>SUMIFS(Fluxo!$N:$N,Fluxo!$S:$S,"&gt;"&amp;DM$5,Fluxo!$S:$S,"&lt;="&amp;DN$5,Fluxo!$D:$D,$D66)</f>
        <v>0</v>
      </c>
      <c r="DO66" s="18">
        <f>SUMIFS(Fluxo!$N:$N,Fluxo!$S:$S,"&gt;"&amp;DN$5,Fluxo!$S:$S,"&lt;="&amp;DO$5,Fluxo!$D:$D,$D66)</f>
        <v>0</v>
      </c>
      <c r="DP66" s="18">
        <f>SUMIFS(Fluxo!$N:$N,Fluxo!$S:$S,"&gt;"&amp;DO$5,Fluxo!$S:$S,"&lt;="&amp;DP$5,Fluxo!$D:$D,$D66)</f>
        <v>0</v>
      </c>
      <c r="DQ66" s="18">
        <f>SUMIFS(Fluxo!$N:$N,Fluxo!$S:$S,"&gt;"&amp;DP$5,Fluxo!$S:$S,"&lt;="&amp;DQ$5,Fluxo!$D:$D,$D66)</f>
        <v>0</v>
      </c>
      <c r="DR66" s="18">
        <f>SUMIFS(Fluxo!$N:$N,Fluxo!$S:$S,"&gt;"&amp;DQ$5,Fluxo!$S:$S,"&lt;="&amp;DR$5,Fluxo!$D:$D,$D66)</f>
        <v>0</v>
      </c>
      <c r="DS66" s="18">
        <f>SUMIFS(Fluxo!$N:$N,Fluxo!$S:$S,"&gt;"&amp;DR$5,Fluxo!$S:$S,"&lt;="&amp;DS$5,Fluxo!$D:$D,$D66)</f>
        <v>0</v>
      </c>
      <c r="DT66" s="18">
        <f>SUMIFS(Fluxo!$N:$N,Fluxo!$S:$S,"&gt;"&amp;DS$5,Fluxo!$S:$S,"&lt;="&amp;DT$5,Fluxo!$D:$D,$D66)</f>
        <v>0</v>
      </c>
      <c r="DU66" s="18">
        <f>SUMIFS(Fluxo!$N:$N,Fluxo!$S:$S,"&gt;"&amp;DT$5,Fluxo!$S:$S,"&lt;="&amp;DU$5,Fluxo!$D:$D,$D66)</f>
        <v>0</v>
      </c>
      <c r="DV66" s="18">
        <f>SUMIFS(Fluxo!$N:$N,Fluxo!$S:$S,"&gt;"&amp;DU$5,Fluxo!$S:$S,"&lt;="&amp;DV$5,Fluxo!$D:$D,$D66)</f>
        <v>0</v>
      </c>
      <c r="DW66" s="18">
        <f>SUMIFS(Fluxo!$N:$N,Fluxo!$S:$S,"&gt;"&amp;DV$5,Fluxo!$S:$S,"&lt;="&amp;DW$5,Fluxo!$D:$D,$D66)</f>
        <v>0</v>
      </c>
      <c r="DX66" s="18">
        <f>SUMIFS(Fluxo!$N:$N,Fluxo!$S:$S,"&gt;"&amp;DW$5,Fluxo!$S:$S,"&lt;="&amp;DX$5,Fluxo!$D:$D,$D66)</f>
        <v>0</v>
      </c>
      <c r="DY66" s="18">
        <f>SUMIFS(Fluxo!$N:$N,Fluxo!$S:$S,"&gt;"&amp;DX$5,Fluxo!$S:$S,"&lt;="&amp;DY$5,Fluxo!$D:$D,$D66)</f>
        <v>0</v>
      </c>
      <c r="DZ66" s="18">
        <f>SUMIFS(Fluxo!$N:$N,Fluxo!$S:$S,"&gt;"&amp;DY$5,Fluxo!$S:$S,"&lt;="&amp;DZ$5,Fluxo!$D:$D,$D66)</f>
        <v>0</v>
      </c>
      <c r="EA66" s="18">
        <f>SUMIFS(Fluxo!$N:$N,Fluxo!$S:$S,"&gt;"&amp;DZ$5,Fluxo!$S:$S,"&lt;="&amp;EA$5,Fluxo!$D:$D,$D66)</f>
        <v>0</v>
      </c>
      <c r="EB66" s="18">
        <f>SUMIFS(Fluxo!$N:$N,Fluxo!$S:$S,"&gt;"&amp;EA$5,Fluxo!$S:$S,"&lt;="&amp;EB$5,Fluxo!$D:$D,$D66)</f>
        <v>0</v>
      </c>
      <c r="EC66" s="18">
        <f>SUMIFS(Fluxo!$N:$N,Fluxo!$S:$S,"&gt;"&amp;EB$5,Fluxo!$S:$S,"&lt;="&amp;EC$5,Fluxo!$D:$D,$D66)</f>
        <v>0</v>
      </c>
      <c r="ED66" s="18">
        <f>SUMIFS(Fluxo!$N:$N,Fluxo!$S:$S,"&gt;"&amp;EC$5,Fluxo!$S:$S,"&lt;="&amp;ED$5,Fluxo!$D:$D,$D66)</f>
        <v>0</v>
      </c>
      <c r="EE66" s="18">
        <f>SUMIFS(Fluxo!$N:$N,Fluxo!$S:$S,"&gt;"&amp;ED$5,Fluxo!$S:$S,"&lt;="&amp;EE$5,Fluxo!$D:$D,$D66)</f>
        <v>0</v>
      </c>
      <c r="EF66" s="18">
        <f>SUMIFS(Fluxo!$N:$N,Fluxo!$S:$S,"&gt;"&amp;EE$5,Fluxo!$S:$S,"&lt;="&amp;EF$5,Fluxo!$D:$D,$D66)</f>
        <v>0</v>
      </c>
      <c r="EG66" s="18">
        <f>SUMIFS(Fluxo!$N:$N,Fluxo!$S:$S,"&gt;"&amp;EF$5,Fluxo!$S:$S,"&lt;="&amp;EG$5,Fluxo!$D:$D,$D66)</f>
        <v>0</v>
      </c>
      <c r="EH66" s="18">
        <f>SUMIFS(Fluxo!$N:$N,Fluxo!$S:$S,"&gt;"&amp;EG$5,Fluxo!$S:$S,"&lt;="&amp;EH$5,Fluxo!$D:$D,$D66)</f>
        <v>0</v>
      </c>
      <c r="EI66" s="18">
        <f>SUMIFS(Fluxo!$N:$N,Fluxo!$S:$S,"&gt;"&amp;EH$5,Fluxo!$S:$S,"&lt;="&amp;EI$5,Fluxo!$D:$D,$D66)</f>
        <v>0</v>
      </c>
      <c r="EJ66" s="18">
        <f>SUMIFS(Fluxo!$N:$N,Fluxo!$S:$S,"&gt;"&amp;EI$5,Fluxo!$S:$S,"&lt;="&amp;EJ$5,Fluxo!$D:$D,$D66)</f>
        <v>0</v>
      </c>
      <c r="EK66" s="18">
        <f>SUMIFS(Fluxo!$N:$N,Fluxo!$S:$S,"&gt;"&amp;EJ$5,Fluxo!$S:$S,"&lt;="&amp;EK$5,Fluxo!$D:$D,$D66)</f>
        <v>0</v>
      </c>
      <c r="EL66" s="18">
        <f>SUMIFS(Fluxo!$N:$N,Fluxo!$S:$S,"&gt;"&amp;EK$5,Fluxo!$S:$S,"&lt;="&amp;EL$5,Fluxo!$D:$D,$D66)</f>
        <v>0</v>
      </c>
      <c r="EM66" s="18">
        <f>SUMIFS(Fluxo!$N:$N,Fluxo!$S:$S,"&gt;"&amp;EL$5,Fluxo!$S:$S,"&lt;="&amp;EM$5,Fluxo!$D:$D,$D66)</f>
        <v>0</v>
      </c>
      <c r="EN66" s="18">
        <f>SUMIFS(Fluxo!$N:$N,Fluxo!$S:$S,"&gt;"&amp;EM$5,Fluxo!$S:$S,"&lt;="&amp;EN$5,Fluxo!$D:$D,$D66)</f>
        <v>0</v>
      </c>
      <c r="EO66" s="18">
        <f>SUMIFS(Fluxo!$N:$N,Fluxo!$S:$S,"&gt;"&amp;EN$5,Fluxo!$S:$S,"&lt;="&amp;EO$5,Fluxo!$D:$D,$D66)</f>
        <v>0</v>
      </c>
      <c r="EP66" s="18">
        <f>SUMIFS(Fluxo!$N:$N,Fluxo!$S:$S,"&gt;"&amp;EO$5,Fluxo!$S:$S,"&lt;="&amp;EP$5,Fluxo!$D:$D,$D66)</f>
        <v>0</v>
      </c>
      <c r="EQ66" s="18">
        <f>SUMIFS(Fluxo!$N:$N,Fluxo!$S:$S,"&gt;"&amp;EP$5,Fluxo!$S:$S,"&lt;="&amp;EQ$5,Fluxo!$D:$D,$D66)</f>
        <v>0</v>
      </c>
      <c r="ER66" s="18">
        <f>SUMIFS(Fluxo!$N:$N,Fluxo!$S:$S,"&gt;"&amp;EQ$5,Fluxo!$S:$S,"&lt;="&amp;ER$5,Fluxo!$D:$D,$D66)</f>
        <v>0</v>
      </c>
      <c r="ES66" s="18">
        <f>SUMIFS(Fluxo!$N:$N,Fluxo!$S:$S,"&gt;"&amp;ER$5,Fluxo!$S:$S,"&lt;="&amp;ES$5,Fluxo!$D:$D,$D66)</f>
        <v>0</v>
      </c>
      <c r="ET66" s="18">
        <f>SUMIFS(Fluxo!$N:$N,Fluxo!$S:$S,"&gt;"&amp;ES$5,Fluxo!$S:$S,"&lt;="&amp;ET$5,Fluxo!$D:$D,$D66)</f>
        <v>0</v>
      </c>
      <c r="EU66" s="18">
        <f>SUMIFS(Fluxo!$N:$N,Fluxo!$S:$S,"&gt;"&amp;ET$5,Fluxo!$S:$S,"&lt;="&amp;EU$5,Fluxo!$D:$D,$D66)</f>
        <v>0</v>
      </c>
      <c r="EV66" s="18">
        <f>SUMIFS(Fluxo!$N:$N,Fluxo!$S:$S,"&gt;"&amp;EU$5,Fluxo!$S:$S,"&lt;="&amp;EV$5,Fluxo!$D:$D,$D66)</f>
        <v>0</v>
      </c>
      <c r="EW66" s="18">
        <f>SUMIFS(Fluxo!$N:$N,Fluxo!$S:$S,"&gt;"&amp;EV$5,Fluxo!$S:$S,"&lt;="&amp;EW$5,Fluxo!$D:$D,$D66)</f>
        <v>0</v>
      </c>
      <c r="EX66" s="18">
        <f>SUMIFS(Fluxo!$N:$N,Fluxo!$S:$S,"&gt;"&amp;EW$5,Fluxo!$S:$S,"&lt;="&amp;EX$5,Fluxo!$D:$D,$D66)</f>
        <v>0</v>
      </c>
      <c r="EY66" s="18">
        <f>SUMIFS(Fluxo!$N:$N,Fluxo!$S:$S,"&gt;"&amp;EX$5,Fluxo!$S:$S,"&lt;="&amp;EY$5,Fluxo!$D:$D,$D66)</f>
        <v>0</v>
      </c>
      <c r="EZ66" s="18">
        <f>SUMIFS(Fluxo!$N:$N,Fluxo!$S:$S,"&gt;"&amp;EY$5,Fluxo!$S:$S,"&lt;="&amp;EZ$5,Fluxo!$D:$D,$D66)</f>
        <v>0</v>
      </c>
      <c r="FA66" s="18">
        <f>SUMIFS(Fluxo!$N:$N,Fluxo!$S:$S,"&gt;"&amp;EZ$5,Fluxo!$S:$S,"&lt;="&amp;FA$5,Fluxo!$D:$D,$D66)</f>
        <v>0</v>
      </c>
      <c r="FB66" s="18">
        <f>SUMIFS(Fluxo!$N:$N,Fluxo!$S:$S,"&gt;"&amp;FA$5,Fluxo!$S:$S,"&lt;="&amp;FB$5,Fluxo!$D:$D,$D66)</f>
        <v>0</v>
      </c>
      <c r="FC66" s="18">
        <f>SUMIFS(Fluxo!$N:$N,Fluxo!$S:$S,"&gt;"&amp;FB$5,Fluxo!$S:$S,"&lt;="&amp;FC$5,Fluxo!$D:$D,$D66)</f>
        <v>0</v>
      </c>
      <c r="FD66" s="18">
        <f>SUMIFS(Fluxo!$N:$N,Fluxo!$S:$S,"&gt;"&amp;FC$5,Fluxo!$S:$S,"&lt;="&amp;FD$5,Fluxo!$D:$D,$D66)</f>
        <v>0</v>
      </c>
      <c r="FE66" s="18">
        <f>SUMIFS(Fluxo!$N:$N,Fluxo!$S:$S,"&gt;"&amp;FD$5,Fluxo!$S:$S,"&lt;="&amp;FE$5,Fluxo!$D:$D,$D66)</f>
        <v>0</v>
      </c>
      <c r="FF66" s="18">
        <f>SUMIFS(Fluxo!$N:$N,Fluxo!$S:$S,"&gt;"&amp;FE$5,Fluxo!$S:$S,"&lt;="&amp;FF$5,Fluxo!$D:$D,$D66)</f>
        <v>0</v>
      </c>
      <c r="FG66" s="18">
        <f>SUMIFS(Fluxo!$N:$N,Fluxo!$S:$S,"&gt;"&amp;FF$5,Fluxo!$S:$S,"&lt;="&amp;FG$5,Fluxo!$D:$D,$D66)</f>
        <v>0</v>
      </c>
      <c r="FH66" s="18">
        <f>SUMIFS(Fluxo!$N:$N,Fluxo!$S:$S,"&gt;"&amp;FG$5,Fluxo!$S:$S,"&lt;="&amp;FH$5,Fluxo!$D:$D,$D66)</f>
        <v>0</v>
      </c>
      <c r="FI66" s="18">
        <f>SUMIFS(Fluxo!$N:$N,Fluxo!$S:$S,"&gt;"&amp;FH$5,Fluxo!$S:$S,"&lt;="&amp;FI$5,Fluxo!$D:$D,$D66)</f>
        <v>0</v>
      </c>
      <c r="FJ66" s="18">
        <f>SUMIFS(Fluxo!$N:$N,Fluxo!$S:$S,"&gt;"&amp;FI$5,Fluxo!$S:$S,"&lt;="&amp;FJ$5,Fluxo!$D:$D,$D66)</f>
        <v>0</v>
      </c>
      <c r="FK66" s="18">
        <f>SUMIFS(Fluxo!$N:$N,Fluxo!$S:$S,"&gt;"&amp;FJ$5,Fluxo!$S:$S,"&lt;="&amp;FK$5,Fluxo!$D:$D,$D66)</f>
        <v>0</v>
      </c>
      <c r="FL66" s="18">
        <f>SUMIFS(Fluxo!$N:$N,Fluxo!$S:$S,"&gt;"&amp;FK$5,Fluxo!$S:$S,"&lt;="&amp;FL$5,Fluxo!$D:$D,$D66)</f>
        <v>0</v>
      </c>
      <c r="FM66" s="18">
        <f>SUMIFS(Fluxo!$N:$N,Fluxo!$S:$S,"&gt;"&amp;FL$5,Fluxo!$S:$S,"&lt;="&amp;FM$5,Fluxo!$D:$D,$D66)</f>
        <v>0</v>
      </c>
      <c r="FN66" s="18">
        <f>SUMIFS(Fluxo!$N:$N,Fluxo!$S:$S,"&gt;"&amp;FM$5,Fluxo!$S:$S,"&lt;="&amp;FN$5,Fluxo!$D:$D,$D66)</f>
        <v>0</v>
      </c>
      <c r="FO66" s="18">
        <f>SUMIFS(Fluxo!$N:$N,Fluxo!$S:$S,"&gt;"&amp;FN$5,Fluxo!$S:$S,"&lt;="&amp;FO$5,Fluxo!$D:$D,$D66)</f>
        <v>0</v>
      </c>
      <c r="FP66" s="18">
        <f>SUMIFS(Fluxo!$N:$N,Fluxo!$S:$S,"&gt;"&amp;FO$5,Fluxo!$S:$S,"&lt;="&amp;FP$5,Fluxo!$D:$D,$D66)</f>
        <v>0</v>
      </c>
      <c r="FQ66" s="18">
        <f>SUMIFS(Fluxo!$N:$N,Fluxo!$S:$S,"&gt;"&amp;FP$5,Fluxo!$S:$S,"&lt;="&amp;FQ$5,Fluxo!$D:$D,$D66)</f>
        <v>0</v>
      </c>
      <c r="FR66" s="18">
        <f>SUMIFS(Fluxo!$N:$N,Fluxo!$S:$S,"&gt;"&amp;FQ$5,Fluxo!$S:$S,"&lt;="&amp;FR$5,Fluxo!$D:$D,$D66)</f>
        <v>0</v>
      </c>
      <c r="FS66" s="18">
        <f>SUMIFS(Fluxo!$N:$N,Fluxo!$S:$S,"&gt;"&amp;FR$5,Fluxo!$S:$S,"&lt;="&amp;FS$5,Fluxo!$D:$D,$D66)</f>
        <v>0</v>
      </c>
      <c r="FT66" s="18">
        <f>SUMIFS(Fluxo!$N:$N,Fluxo!$S:$S,"&gt;"&amp;FS$5,Fluxo!$S:$S,"&lt;="&amp;FT$5,Fluxo!$D:$D,$D66)</f>
        <v>0</v>
      </c>
      <c r="FU66" s="18">
        <f>SUMIFS(Fluxo!$N:$N,Fluxo!$S:$S,"&gt;"&amp;FT$5,Fluxo!$S:$S,"&lt;="&amp;FU$5,Fluxo!$D:$D,$D66)</f>
        <v>0</v>
      </c>
      <c r="FV66" s="18">
        <f>SUMIFS(Fluxo!$N:$N,Fluxo!$S:$S,"&gt;"&amp;FU$5,Fluxo!$S:$S,"&lt;="&amp;FV$5,Fluxo!$D:$D,$D66)</f>
        <v>0</v>
      </c>
      <c r="FW66" s="18">
        <f>SUMIFS(Fluxo!$N:$N,Fluxo!$S:$S,"&gt;"&amp;FV$5,Fluxo!$S:$S,"&lt;="&amp;FW$5,Fluxo!$D:$D,$D66)</f>
        <v>0</v>
      </c>
      <c r="FX66" s="18">
        <f>SUMIFS(Fluxo!$N:$N,Fluxo!$S:$S,"&gt;"&amp;FW$5,Fluxo!$S:$S,"&lt;="&amp;FX$5,Fluxo!$D:$D,$D66)</f>
        <v>0</v>
      </c>
      <c r="FY66" s="18">
        <f>SUMIFS(Fluxo!$N:$N,Fluxo!$S:$S,"&gt;"&amp;FX$5,Fluxo!$S:$S,"&lt;="&amp;FY$5,Fluxo!$D:$D,$D66)</f>
        <v>0</v>
      </c>
      <c r="FZ66" s="18">
        <f>SUMIFS(Fluxo!$N:$N,Fluxo!$S:$S,"&gt;"&amp;FY$5,Fluxo!$S:$S,"&lt;="&amp;FZ$5,Fluxo!$D:$D,$D66)</f>
        <v>0</v>
      </c>
      <c r="GA66" s="18">
        <f>SUMIFS(Fluxo!$N:$N,Fluxo!$S:$S,"&gt;"&amp;FZ$5,Fluxo!$S:$S,"&lt;="&amp;GA$5,Fluxo!$D:$D,$D66)</f>
        <v>0</v>
      </c>
      <c r="GB66" s="18">
        <f>SUMIFS(Fluxo!$N:$N,Fluxo!$S:$S,"&gt;"&amp;GA$5,Fluxo!$S:$S,"&lt;="&amp;GB$5,Fluxo!$D:$D,$D66)</f>
        <v>0</v>
      </c>
      <c r="GC66" s="18">
        <f>SUMIFS(Fluxo!$N:$N,Fluxo!$S:$S,"&gt;"&amp;GB$5,Fluxo!$S:$S,"&lt;="&amp;GC$5,Fluxo!$D:$D,$D66)</f>
        <v>0</v>
      </c>
      <c r="GD66" s="18">
        <f>SUMIFS(Fluxo!$N:$N,Fluxo!$S:$S,"&gt;"&amp;GC$5,Fluxo!$S:$S,"&lt;="&amp;GD$5,Fluxo!$D:$D,$D66)</f>
        <v>0</v>
      </c>
      <c r="GE66" s="18">
        <f>SUMIFS(Fluxo!$N:$N,Fluxo!$S:$S,"&gt;"&amp;GD$5,Fluxo!$S:$S,"&lt;="&amp;GE$5,Fluxo!$D:$D,$D66)</f>
        <v>0</v>
      </c>
      <c r="GF66" s="18">
        <f>SUMIFS(Fluxo!$N:$N,Fluxo!$S:$S,"&gt;"&amp;GE$5,Fluxo!$S:$S,"&lt;="&amp;GF$5,Fluxo!$D:$D,$D66)</f>
        <v>0</v>
      </c>
      <c r="GG66" s="18">
        <f>SUMIFS(Fluxo!$N:$N,Fluxo!$S:$S,"&gt;"&amp;GF$5,Fluxo!$S:$S,"&lt;="&amp;GG$5,Fluxo!$D:$D,$D66)</f>
        <v>0</v>
      </c>
      <c r="GH66" s="18">
        <f>SUMIFS(Fluxo!$N:$N,Fluxo!$S:$S,"&gt;"&amp;GG$5,Fluxo!$S:$S,"&lt;="&amp;GH$5,Fluxo!$D:$D,$D66)</f>
        <v>0</v>
      </c>
      <c r="GI66" s="18">
        <f>SUMIFS(Fluxo!$N:$N,Fluxo!$S:$S,"&gt;"&amp;GH$5,Fluxo!$S:$S,"&lt;="&amp;GI$5,Fluxo!$D:$D,$D66)</f>
        <v>0</v>
      </c>
      <c r="GJ66" s="18">
        <f>SUMIFS(Fluxo!$N:$N,Fluxo!$S:$S,"&gt;"&amp;GI$5,Fluxo!$S:$S,"&lt;="&amp;GJ$5,Fluxo!$D:$D,$D66)</f>
        <v>0</v>
      </c>
      <c r="GK66" s="18">
        <f>SUMIFS(Fluxo!$N:$N,Fluxo!$S:$S,"&gt;"&amp;GJ$5,Fluxo!$S:$S,"&lt;="&amp;GK$5,Fluxo!$D:$D,$D66)</f>
        <v>0</v>
      </c>
      <c r="GL66" s="18">
        <f>SUMIFS(Fluxo!$N:$N,Fluxo!$S:$S,"&gt;"&amp;GK$5,Fluxo!$S:$S,"&lt;="&amp;GL$5,Fluxo!$D:$D,$D66)</f>
        <v>0</v>
      </c>
      <c r="GM66" s="18">
        <f>SUMIFS(Fluxo!$N:$N,Fluxo!$S:$S,"&gt;"&amp;GL$5,Fluxo!$S:$S,"&lt;="&amp;GM$5,Fluxo!$D:$D,$D66)</f>
        <v>0</v>
      </c>
      <c r="GN66" s="18">
        <f>SUMIFS(Fluxo!$N:$N,Fluxo!$S:$S,"&gt;"&amp;GM$5,Fluxo!$S:$S,"&lt;="&amp;GN$5,Fluxo!$D:$D,$D66)</f>
        <v>0</v>
      </c>
      <c r="GO66" s="18">
        <f>SUMIFS(Fluxo!$N:$N,Fluxo!$S:$S,"&gt;"&amp;GN$5,Fluxo!$S:$S,"&lt;="&amp;GO$5,Fluxo!$D:$D,$D66)</f>
        <v>0</v>
      </c>
      <c r="GP66" s="18">
        <f>SUMIFS(Fluxo!$N:$N,Fluxo!$S:$S,"&gt;"&amp;GO$5,Fluxo!$S:$S,"&lt;="&amp;GP$5,Fluxo!$D:$D,$D66)</f>
        <v>0</v>
      </c>
      <c r="GQ66" s="18">
        <f>SUMIFS(Fluxo!$N:$N,Fluxo!$S:$S,"&gt;"&amp;GP$5,Fluxo!$S:$S,"&lt;="&amp;GQ$5,Fluxo!$D:$D,$D66)</f>
        <v>0</v>
      </c>
      <c r="GR66" s="18">
        <f>SUMIFS(Fluxo!$N:$N,Fluxo!$S:$S,"&gt;"&amp;GQ$5,Fluxo!$S:$S,"&lt;="&amp;GR$5,Fluxo!$D:$D,$D66)</f>
        <v>0</v>
      </c>
      <c r="GS66" s="18">
        <f>SUMIFS(Fluxo!$N:$N,Fluxo!$S:$S,"&gt;"&amp;GR$5,Fluxo!$S:$S,"&lt;="&amp;GS$5,Fluxo!$D:$D,$D66)</f>
        <v>0</v>
      </c>
      <c r="GT66" s="18">
        <f>SUMIFS(Fluxo!$N:$N,Fluxo!$S:$S,"&gt;"&amp;GS$5,Fluxo!$S:$S,"&lt;="&amp;GT$5,Fluxo!$D:$D,$D66)</f>
        <v>0</v>
      </c>
      <c r="GU66" s="18">
        <f>SUMIFS(Fluxo!$N:$N,Fluxo!$S:$S,"&gt;"&amp;GT$5,Fluxo!$S:$S,"&lt;="&amp;GU$5,Fluxo!$D:$D,$D66)</f>
        <v>0</v>
      </c>
      <c r="GV66" s="18">
        <f>SUMIFS(Fluxo!$N:$N,Fluxo!$S:$S,"&gt;"&amp;GU$5,Fluxo!$S:$S,"&lt;="&amp;GV$5,Fluxo!$D:$D,$D66)</f>
        <v>0</v>
      </c>
      <c r="GW66" s="18">
        <f>SUMIFS(Fluxo!$N:$N,Fluxo!$S:$S,"&gt;"&amp;GV$5,Fluxo!$S:$S,"&lt;="&amp;GW$5,Fluxo!$D:$D,$D66)</f>
        <v>0</v>
      </c>
      <c r="GX66" s="18">
        <f>SUMIFS(Fluxo!$N:$N,Fluxo!$S:$S,"&gt;"&amp;GW$5,Fluxo!$S:$S,"&lt;="&amp;GX$5,Fluxo!$D:$D,$D66)</f>
        <v>0</v>
      </c>
      <c r="GY66" s="18">
        <f>SUMIFS(Fluxo!$N:$N,Fluxo!$S:$S,"&gt;"&amp;GX$5,Fluxo!$S:$S,"&lt;="&amp;GY$5,Fluxo!$D:$D,$D66)</f>
        <v>0</v>
      </c>
      <c r="GZ66" s="18">
        <f>SUMIFS(Fluxo!$N:$N,Fluxo!$S:$S,"&gt;"&amp;GY$5,Fluxo!$S:$S,"&lt;="&amp;GZ$5,Fluxo!$D:$D,$D66)</f>
        <v>0</v>
      </c>
      <c r="HA66" s="18">
        <f>SUMIFS(Fluxo!$N:$N,Fluxo!$S:$S,"&gt;"&amp;GZ$5,Fluxo!$S:$S,"&lt;="&amp;HA$5,Fluxo!$D:$D,$D66)</f>
        <v>0</v>
      </c>
      <c r="HB66" s="18">
        <f>SUMIFS(Fluxo!$N:$N,Fluxo!$S:$S,"&gt;"&amp;HA$5,Fluxo!$S:$S,"&lt;="&amp;HB$5,Fluxo!$D:$D,$D66)</f>
        <v>0</v>
      </c>
      <c r="HC66" s="18">
        <f>SUMIFS(Fluxo!$N:$N,Fluxo!$S:$S,"&gt;"&amp;HB$5,Fluxo!$S:$S,"&lt;="&amp;HC$5,Fluxo!$D:$D,$D66)</f>
        <v>0</v>
      </c>
      <c r="HD66" s="18">
        <f>SUMIFS(Fluxo!$N:$N,Fluxo!$S:$S,"&gt;"&amp;HC$5,Fluxo!$S:$S,"&lt;="&amp;HD$5,Fluxo!$D:$D,$D66)</f>
        <v>0</v>
      </c>
      <c r="HE66" s="18">
        <f>SUMIFS(Fluxo!$N:$N,Fluxo!$S:$S,"&gt;"&amp;HD$5,Fluxo!$S:$S,"&lt;="&amp;HE$5,Fluxo!$D:$D,$D66)</f>
        <v>0</v>
      </c>
      <c r="HF66" s="18">
        <f>SUMIFS(Fluxo!$N:$N,Fluxo!$S:$S,"&gt;"&amp;HE$5,Fluxo!$S:$S,"&lt;="&amp;HF$5,Fluxo!$D:$D,$D66)</f>
        <v>0</v>
      </c>
    </row>
    <row r="67" spans="1:214">
      <c r="A67" s="20">
        <f t="shared" si="15"/>
        <v>57</v>
      </c>
      <c r="B67" s="140" t="str">
        <f>'Check Carteira'!C59</f>
        <v>E.1016.99.01.0152</v>
      </c>
      <c r="C67" s="141">
        <v>1</v>
      </c>
      <c r="D67" s="129" t="str">
        <f>'Check Carteira'!F59</f>
        <v>A-0152</v>
      </c>
      <c r="E67" s="21" t="str">
        <f>IFERROR(INDEX(Contratos!L:L,MATCH(D67,Contratos!R:R,0)),"")</f>
        <v/>
      </c>
      <c r="F67" s="139" t="str">
        <f>IFERROR(INDEX(Contratos!G:G,MATCH(D67,Contratos!R:R,0)),"")</f>
        <v/>
      </c>
      <c r="H67" s="83">
        <f t="shared" si="17"/>
        <v>1</v>
      </c>
      <c r="J67" s="18">
        <f>SUMIFS(Fluxo!$N:$N,Fluxo!$S:$S,"&gt;"&amp;I$5,Fluxo!$S:$S,"&lt;="&amp;J$5,Fluxo!$D:$D,$D67)</f>
        <v>0</v>
      </c>
      <c r="K67" s="18">
        <f>SUMIFS(Fluxo!$N:$N,Fluxo!$S:$S,"&gt;"&amp;J$5,Fluxo!$S:$S,"&lt;="&amp;K$5,Fluxo!$D:$D,$D67)</f>
        <v>1</v>
      </c>
      <c r="L67" s="18">
        <f>SUMIFS(Fluxo!$N:$N,Fluxo!$S:$S,"&gt;"&amp;K$5,Fluxo!$S:$S,"&lt;="&amp;L$5,Fluxo!$D:$D,$D67)</f>
        <v>0</v>
      </c>
      <c r="M67" s="18">
        <f>SUMIFS(Fluxo!$N:$N,Fluxo!$S:$S,"&gt;"&amp;L$5,Fluxo!$S:$S,"&lt;="&amp;M$5,Fluxo!$D:$D,$D67)</f>
        <v>0</v>
      </c>
      <c r="N67" s="18">
        <f>SUMIFS(Fluxo!$N:$N,Fluxo!$S:$S,"&gt;"&amp;M$5,Fluxo!$S:$S,"&lt;="&amp;N$5,Fluxo!$D:$D,$D67)</f>
        <v>0</v>
      </c>
      <c r="O67" s="18">
        <f>SUMIFS(Fluxo!$N:$N,Fluxo!$S:$S,"&gt;"&amp;N$5,Fluxo!$S:$S,"&lt;="&amp;O$5,Fluxo!$D:$D,$D67)</f>
        <v>0</v>
      </c>
      <c r="P67" s="18">
        <f>SUMIFS(Fluxo!$N:$N,Fluxo!$S:$S,"&gt;"&amp;O$5,Fluxo!$S:$S,"&lt;="&amp;P$5,Fluxo!$D:$D,$D67)</f>
        <v>0</v>
      </c>
      <c r="Q67" s="18">
        <f>SUMIFS(Fluxo!$N:$N,Fluxo!$S:$S,"&gt;"&amp;P$5,Fluxo!$S:$S,"&lt;="&amp;Q$5,Fluxo!$D:$D,$D67)</f>
        <v>0</v>
      </c>
      <c r="R67" s="18">
        <f>SUMIFS(Fluxo!$N:$N,Fluxo!$S:$S,"&gt;"&amp;Q$5,Fluxo!$S:$S,"&lt;="&amp;R$5,Fluxo!$D:$D,$D67)</f>
        <v>0</v>
      </c>
      <c r="S67" s="18">
        <f>SUMIFS(Fluxo!$N:$N,Fluxo!$S:$S,"&gt;"&amp;R$5,Fluxo!$S:$S,"&lt;="&amp;S$5,Fluxo!$D:$D,$D67)</f>
        <v>0</v>
      </c>
      <c r="T67" s="18">
        <f>SUMIFS(Fluxo!$N:$N,Fluxo!$S:$S,"&gt;"&amp;S$5,Fluxo!$S:$S,"&lt;="&amp;T$5,Fluxo!$D:$D,$D67)</f>
        <v>0</v>
      </c>
      <c r="U67" s="18">
        <f>SUMIFS(Fluxo!$N:$N,Fluxo!$S:$S,"&gt;"&amp;T$5,Fluxo!$S:$S,"&lt;="&amp;U$5,Fluxo!$D:$D,$D67)</f>
        <v>0</v>
      </c>
      <c r="V67" s="18">
        <f>SUMIFS(Fluxo!$N:$N,Fluxo!$S:$S,"&gt;"&amp;U$5,Fluxo!$S:$S,"&lt;="&amp;V$5,Fluxo!$D:$D,$D67)</f>
        <v>0</v>
      </c>
      <c r="W67" s="18">
        <f>SUMIFS(Fluxo!$N:$N,Fluxo!$S:$S,"&gt;"&amp;V$5,Fluxo!$S:$S,"&lt;="&amp;W$5,Fluxo!$D:$D,$D67)</f>
        <v>0</v>
      </c>
      <c r="X67" s="18">
        <f>SUMIFS(Fluxo!$N:$N,Fluxo!$S:$S,"&gt;"&amp;W$5,Fluxo!$S:$S,"&lt;="&amp;X$5,Fluxo!$D:$D,$D67)</f>
        <v>0</v>
      </c>
      <c r="Y67" s="18">
        <f>SUMIFS(Fluxo!$N:$N,Fluxo!$S:$S,"&gt;"&amp;X$5,Fluxo!$S:$S,"&lt;="&amp;Y$5,Fluxo!$D:$D,$D67)</f>
        <v>0</v>
      </c>
      <c r="Z67" s="18">
        <f>SUMIFS(Fluxo!$N:$N,Fluxo!$S:$S,"&gt;"&amp;Y$5,Fluxo!$S:$S,"&lt;="&amp;Z$5,Fluxo!$D:$D,$D67)</f>
        <v>0</v>
      </c>
      <c r="AA67" s="18">
        <f>SUMIFS(Fluxo!$N:$N,Fluxo!$S:$S,"&gt;"&amp;Z$5,Fluxo!$S:$S,"&lt;="&amp;AA$5,Fluxo!$D:$D,$D67)</f>
        <v>0</v>
      </c>
      <c r="AB67" s="18">
        <f>SUMIFS(Fluxo!$N:$N,Fluxo!$S:$S,"&gt;"&amp;AA$5,Fluxo!$S:$S,"&lt;="&amp;AB$5,Fluxo!$D:$D,$D67)</f>
        <v>0</v>
      </c>
      <c r="AC67" s="18">
        <f>SUMIFS(Fluxo!$N:$N,Fluxo!$S:$S,"&gt;"&amp;AB$5,Fluxo!$S:$S,"&lt;="&amp;AC$5,Fluxo!$D:$D,$D67)</f>
        <v>0</v>
      </c>
      <c r="AD67" s="18">
        <f>SUMIFS(Fluxo!$N:$N,Fluxo!$S:$S,"&gt;"&amp;AC$5,Fluxo!$S:$S,"&lt;="&amp;AD$5,Fluxo!$D:$D,$D67)</f>
        <v>0</v>
      </c>
      <c r="AE67" s="18">
        <f>SUMIFS(Fluxo!$N:$N,Fluxo!$S:$S,"&gt;"&amp;AD$5,Fluxo!$S:$S,"&lt;="&amp;AE$5,Fluxo!$D:$D,$D67)</f>
        <v>0</v>
      </c>
      <c r="AF67" s="18">
        <f>SUMIFS(Fluxo!$N:$N,Fluxo!$S:$S,"&gt;"&amp;AE$5,Fluxo!$S:$S,"&lt;="&amp;AF$5,Fluxo!$D:$D,$D67)</f>
        <v>0</v>
      </c>
      <c r="AG67" s="18">
        <f>SUMIFS(Fluxo!$N:$N,Fluxo!$S:$S,"&gt;"&amp;AF$5,Fluxo!$S:$S,"&lt;="&amp;AG$5,Fluxo!$D:$D,$D67)</f>
        <v>0</v>
      </c>
      <c r="AH67" s="18">
        <f>SUMIFS(Fluxo!$N:$N,Fluxo!$S:$S,"&gt;"&amp;AG$5,Fluxo!$S:$S,"&lt;="&amp;AH$5,Fluxo!$D:$D,$D67)</f>
        <v>0</v>
      </c>
      <c r="AI67" s="18">
        <f>SUMIFS(Fluxo!$N:$N,Fluxo!$S:$S,"&gt;"&amp;AH$5,Fluxo!$S:$S,"&lt;="&amp;AI$5,Fluxo!$D:$D,$D67)</f>
        <v>0</v>
      </c>
      <c r="AJ67" s="18">
        <f>SUMIFS(Fluxo!$N:$N,Fluxo!$S:$S,"&gt;"&amp;AI$5,Fluxo!$S:$S,"&lt;="&amp;AJ$5,Fluxo!$D:$D,$D67)</f>
        <v>0</v>
      </c>
      <c r="AK67" s="18">
        <f>SUMIFS(Fluxo!$N:$N,Fluxo!$S:$S,"&gt;"&amp;AJ$5,Fluxo!$S:$S,"&lt;="&amp;AK$5,Fluxo!$D:$D,$D67)</f>
        <v>0</v>
      </c>
      <c r="AL67" s="18">
        <f>SUMIFS(Fluxo!$N:$N,Fluxo!$S:$S,"&gt;"&amp;AK$5,Fluxo!$S:$S,"&lt;="&amp;AL$5,Fluxo!$D:$D,$D67)</f>
        <v>0</v>
      </c>
      <c r="AM67" s="18">
        <f>SUMIFS(Fluxo!$N:$N,Fluxo!$S:$S,"&gt;"&amp;AL$5,Fluxo!$S:$S,"&lt;="&amp;AM$5,Fluxo!$D:$D,$D67)</f>
        <v>0</v>
      </c>
      <c r="AN67" s="18">
        <f>SUMIFS(Fluxo!$N:$N,Fluxo!$S:$S,"&gt;"&amp;AM$5,Fluxo!$S:$S,"&lt;="&amp;AN$5,Fluxo!$D:$D,$D67)</f>
        <v>0</v>
      </c>
      <c r="AO67" s="18">
        <f>SUMIFS(Fluxo!$N:$N,Fluxo!$S:$S,"&gt;"&amp;AN$5,Fluxo!$S:$S,"&lt;="&amp;AO$5,Fluxo!$D:$D,$D67)</f>
        <v>0</v>
      </c>
      <c r="AP67" s="18">
        <f>SUMIFS(Fluxo!$N:$N,Fluxo!$S:$S,"&gt;"&amp;AO$5,Fluxo!$S:$S,"&lt;="&amp;AP$5,Fluxo!$D:$D,$D67)</f>
        <v>0</v>
      </c>
      <c r="AQ67" s="18">
        <f>SUMIFS(Fluxo!$N:$N,Fluxo!$S:$S,"&gt;"&amp;AP$5,Fluxo!$S:$S,"&lt;="&amp;AQ$5,Fluxo!$D:$D,$D67)</f>
        <v>0</v>
      </c>
      <c r="AR67" s="18">
        <f>SUMIFS(Fluxo!$N:$N,Fluxo!$S:$S,"&gt;"&amp;AQ$5,Fluxo!$S:$S,"&lt;="&amp;AR$5,Fluxo!$D:$D,$D67)</f>
        <v>0</v>
      </c>
      <c r="AS67" s="18">
        <f>SUMIFS(Fluxo!$N:$N,Fluxo!$S:$S,"&gt;"&amp;AR$5,Fluxo!$S:$S,"&lt;="&amp;AS$5,Fluxo!$D:$D,$D67)</f>
        <v>0</v>
      </c>
      <c r="AT67" s="18">
        <f>SUMIFS(Fluxo!$N:$N,Fluxo!$S:$S,"&gt;"&amp;AS$5,Fluxo!$S:$S,"&lt;="&amp;AT$5,Fluxo!$D:$D,$D67)</f>
        <v>0</v>
      </c>
      <c r="AU67" s="18">
        <f>SUMIFS(Fluxo!$N:$N,Fluxo!$S:$S,"&gt;"&amp;AT$5,Fluxo!$S:$S,"&lt;="&amp;AU$5,Fluxo!$D:$D,$D67)</f>
        <v>0</v>
      </c>
      <c r="AV67" s="18">
        <f>SUMIFS(Fluxo!$N:$N,Fluxo!$S:$S,"&gt;"&amp;AU$5,Fluxo!$S:$S,"&lt;="&amp;AV$5,Fluxo!$D:$D,$D67)</f>
        <v>0</v>
      </c>
      <c r="AW67" s="18">
        <f>SUMIFS(Fluxo!$N:$N,Fluxo!$S:$S,"&gt;"&amp;AV$5,Fluxo!$S:$S,"&lt;="&amp;AW$5,Fluxo!$D:$D,$D67)</f>
        <v>0</v>
      </c>
      <c r="AX67" s="18">
        <f>SUMIFS(Fluxo!$N:$N,Fluxo!$S:$S,"&gt;"&amp;AW$5,Fluxo!$S:$S,"&lt;="&amp;AX$5,Fluxo!$D:$D,$D67)</f>
        <v>0</v>
      </c>
      <c r="AY67" s="18">
        <f>SUMIFS(Fluxo!$N:$N,Fluxo!$S:$S,"&gt;"&amp;AX$5,Fluxo!$S:$S,"&lt;="&amp;AY$5,Fluxo!$D:$D,$D67)</f>
        <v>0</v>
      </c>
      <c r="AZ67" s="18">
        <f>SUMIFS(Fluxo!$N:$N,Fluxo!$S:$S,"&gt;"&amp;AY$5,Fluxo!$S:$S,"&lt;="&amp;AZ$5,Fluxo!$D:$D,$D67)</f>
        <v>0</v>
      </c>
      <c r="BA67" s="18">
        <f>SUMIFS(Fluxo!$N:$N,Fluxo!$S:$S,"&gt;"&amp;AZ$5,Fluxo!$S:$S,"&lt;="&amp;BA$5,Fluxo!$D:$D,$D67)</f>
        <v>0</v>
      </c>
      <c r="BB67" s="18">
        <f>SUMIFS(Fluxo!$N:$N,Fluxo!$S:$S,"&gt;"&amp;BA$5,Fluxo!$S:$S,"&lt;="&amp;BB$5,Fluxo!$D:$D,$D67)</f>
        <v>0</v>
      </c>
      <c r="BC67" s="18">
        <f>SUMIFS(Fluxo!$N:$N,Fluxo!$S:$S,"&gt;"&amp;BB$5,Fluxo!$S:$S,"&lt;="&amp;BC$5,Fluxo!$D:$D,$D67)</f>
        <v>0</v>
      </c>
      <c r="BD67" s="18">
        <f>SUMIFS(Fluxo!$N:$N,Fluxo!$S:$S,"&gt;"&amp;BC$5,Fluxo!$S:$S,"&lt;="&amp;BD$5,Fluxo!$D:$D,$D67)</f>
        <v>0</v>
      </c>
      <c r="BE67" s="18">
        <f>SUMIFS(Fluxo!$N:$N,Fluxo!$S:$S,"&gt;"&amp;BD$5,Fluxo!$S:$S,"&lt;="&amp;BE$5,Fluxo!$D:$D,$D67)</f>
        <v>0</v>
      </c>
      <c r="BF67" s="18">
        <f>SUMIFS(Fluxo!$N:$N,Fluxo!$S:$S,"&gt;"&amp;BE$5,Fluxo!$S:$S,"&lt;="&amp;BF$5,Fluxo!$D:$D,$D67)</f>
        <v>0</v>
      </c>
      <c r="BG67" s="18">
        <f>SUMIFS(Fluxo!$N:$N,Fluxo!$S:$S,"&gt;"&amp;BF$5,Fluxo!$S:$S,"&lt;="&amp;BG$5,Fluxo!$D:$D,$D67)</f>
        <v>0</v>
      </c>
      <c r="BH67" s="18">
        <f>SUMIFS(Fluxo!$N:$N,Fluxo!$S:$S,"&gt;"&amp;BG$5,Fluxo!$S:$S,"&lt;="&amp;BH$5,Fluxo!$D:$D,$D67)</f>
        <v>0</v>
      </c>
      <c r="BI67" s="18">
        <f>SUMIFS(Fluxo!$N:$N,Fluxo!$S:$S,"&gt;"&amp;BH$5,Fluxo!$S:$S,"&lt;="&amp;BI$5,Fluxo!$D:$D,$D67)</f>
        <v>0</v>
      </c>
      <c r="BJ67" s="18">
        <f>SUMIFS(Fluxo!$N:$N,Fluxo!$S:$S,"&gt;"&amp;BI$5,Fluxo!$S:$S,"&lt;="&amp;BJ$5,Fluxo!$D:$D,$D67)</f>
        <v>0</v>
      </c>
      <c r="BK67" s="18">
        <f>SUMIFS(Fluxo!$N:$N,Fluxo!$S:$S,"&gt;"&amp;BJ$5,Fluxo!$S:$S,"&lt;="&amp;BK$5,Fluxo!$D:$D,$D67)</f>
        <v>0</v>
      </c>
      <c r="BL67" s="18">
        <f>SUMIFS(Fluxo!$N:$N,Fluxo!$S:$S,"&gt;"&amp;BK$5,Fluxo!$S:$S,"&lt;="&amp;BL$5,Fluxo!$D:$D,$D67)</f>
        <v>0</v>
      </c>
      <c r="BM67" s="18">
        <f>SUMIFS(Fluxo!$N:$N,Fluxo!$S:$S,"&gt;"&amp;BL$5,Fluxo!$S:$S,"&lt;="&amp;BM$5,Fluxo!$D:$D,$D67)</f>
        <v>0</v>
      </c>
      <c r="BN67" s="18">
        <f>SUMIFS(Fluxo!$N:$N,Fluxo!$S:$S,"&gt;"&amp;BM$5,Fluxo!$S:$S,"&lt;="&amp;BN$5,Fluxo!$D:$D,$D67)</f>
        <v>0</v>
      </c>
      <c r="BO67" s="18">
        <f>SUMIFS(Fluxo!$N:$N,Fluxo!$S:$S,"&gt;"&amp;BN$5,Fluxo!$S:$S,"&lt;="&amp;BO$5,Fluxo!$D:$D,$D67)</f>
        <v>0</v>
      </c>
      <c r="BP67" s="18">
        <f>SUMIFS(Fluxo!$N:$N,Fluxo!$S:$S,"&gt;"&amp;BO$5,Fluxo!$S:$S,"&lt;="&amp;BP$5,Fluxo!$D:$D,$D67)</f>
        <v>0</v>
      </c>
      <c r="BQ67" s="18">
        <f>SUMIFS(Fluxo!$N:$N,Fluxo!$S:$S,"&gt;"&amp;BP$5,Fluxo!$S:$S,"&lt;="&amp;BQ$5,Fluxo!$D:$D,$D67)</f>
        <v>0</v>
      </c>
      <c r="BR67" s="18">
        <f>SUMIFS(Fluxo!$N:$N,Fluxo!$S:$S,"&gt;"&amp;BQ$5,Fluxo!$S:$S,"&lt;="&amp;BR$5,Fluxo!$D:$D,$D67)</f>
        <v>0</v>
      </c>
      <c r="BS67" s="18">
        <f>SUMIFS(Fluxo!$N:$N,Fluxo!$S:$S,"&gt;"&amp;BR$5,Fluxo!$S:$S,"&lt;="&amp;BS$5,Fluxo!$D:$D,$D67)</f>
        <v>0</v>
      </c>
      <c r="BT67" s="18">
        <f>SUMIFS(Fluxo!$N:$N,Fluxo!$S:$S,"&gt;"&amp;BS$5,Fluxo!$S:$S,"&lt;="&amp;BT$5,Fluxo!$D:$D,$D67)</f>
        <v>0</v>
      </c>
      <c r="BU67" s="18">
        <f>SUMIFS(Fluxo!$N:$N,Fluxo!$S:$S,"&gt;"&amp;BT$5,Fluxo!$S:$S,"&lt;="&amp;BU$5,Fluxo!$D:$D,$D67)</f>
        <v>0</v>
      </c>
      <c r="BV67" s="18">
        <f>SUMIFS(Fluxo!$N:$N,Fluxo!$S:$S,"&gt;"&amp;BU$5,Fluxo!$S:$S,"&lt;="&amp;BV$5,Fluxo!$D:$D,$D67)</f>
        <v>0</v>
      </c>
      <c r="BW67" s="18">
        <f>SUMIFS(Fluxo!$N:$N,Fluxo!$S:$S,"&gt;"&amp;BV$5,Fluxo!$S:$S,"&lt;="&amp;BW$5,Fluxo!$D:$D,$D67)</f>
        <v>0</v>
      </c>
      <c r="BX67" s="18">
        <f>SUMIFS(Fluxo!$N:$N,Fluxo!$S:$S,"&gt;"&amp;BW$5,Fluxo!$S:$S,"&lt;="&amp;BX$5,Fluxo!$D:$D,$D67)</f>
        <v>0</v>
      </c>
      <c r="BY67" s="18">
        <f>SUMIFS(Fluxo!$N:$N,Fluxo!$S:$S,"&gt;"&amp;BX$5,Fluxo!$S:$S,"&lt;="&amp;BY$5,Fluxo!$D:$D,$D67)</f>
        <v>0</v>
      </c>
      <c r="BZ67" s="18">
        <f>SUMIFS(Fluxo!$N:$N,Fluxo!$S:$S,"&gt;"&amp;BY$5,Fluxo!$S:$S,"&lt;="&amp;BZ$5,Fluxo!$D:$D,$D67)</f>
        <v>0</v>
      </c>
      <c r="CA67" s="18">
        <f>SUMIFS(Fluxo!$N:$N,Fluxo!$S:$S,"&gt;"&amp;BZ$5,Fluxo!$S:$S,"&lt;="&amp;CA$5,Fluxo!$D:$D,$D67)</f>
        <v>0</v>
      </c>
      <c r="CB67" s="18">
        <f>SUMIFS(Fluxo!$N:$N,Fluxo!$S:$S,"&gt;"&amp;CA$5,Fluxo!$S:$S,"&lt;="&amp;CB$5,Fluxo!$D:$D,$D67)</f>
        <v>0</v>
      </c>
      <c r="CC67" s="18">
        <f>SUMIFS(Fluxo!$N:$N,Fluxo!$S:$S,"&gt;"&amp;CB$5,Fluxo!$S:$S,"&lt;="&amp;CC$5,Fluxo!$D:$D,$D67)</f>
        <v>0</v>
      </c>
      <c r="CD67" s="18">
        <f>SUMIFS(Fluxo!$N:$N,Fluxo!$S:$S,"&gt;"&amp;CC$5,Fluxo!$S:$S,"&lt;="&amp;CD$5,Fluxo!$D:$D,$D67)</f>
        <v>0</v>
      </c>
      <c r="CE67" s="18">
        <f>SUMIFS(Fluxo!$N:$N,Fluxo!$S:$S,"&gt;"&amp;CD$5,Fluxo!$S:$S,"&lt;="&amp;CE$5,Fluxo!$D:$D,$D67)</f>
        <v>0</v>
      </c>
      <c r="CF67" s="18">
        <f>SUMIFS(Fluxo!$N:$N,Fluxo!$S:$S,"&gt;"&amp;CE$5,Fluxo!$S:$S,"&lt;="&amp;CF$5,Fluxo!$D:$D,$D67)</f>
        <v>0</v>
      </c>
      <c r="CG67" s="18">
        <f>SUMIFS(Fluxo!$N:$N,Fluxo!$S:$S,"&gt;"&amp;CF$5,Fluxo!$S:$S,"&lt;="&amp;CG$5,Fluxo!$D:$D,$D67)</f>
        <v>0</v>
      </c>
      <c r="CH67" s="18">
        <f>SUMIFS(Fluxo!$N:$N,Fluxo!$S:$S,"&gt;"&amp;CG$5,Fluxo!$S:$S,"&lt;="&amp;CH$5,Fluxo!$D:$D,$D67)</f>
        <v>0</v>
      </c>
      <c r="CI67" s="18">
        <f>SUMIFS(Fluxo!$N:$N,Fluxo!$S:$S,"&gt;"&amp;CH$5,Fluxo!$S:$S,"&lt;="&amp;CI$5,Fluxo!$D:$D,$D67)</f>
        <v>0</v>
      </c>
      <c r="CJ67" s="18">
        <f>SUMIFS(Fluxo!$N:$N,Fluxo!$S:$S,"&gt;"&amp;CI$5,Fluxo!$S:$S,"&lt;="&amp;CJ$5,Fluxo!$D:$D,$D67)</f>
        <v>0</v>
      </c>
      <c r="CK67" s="18">
        <f>SUMIFS(Fluxo!$N:$N,Fluxo!$S:$S,"&gt;"&amp;CJ$5,Fluxo!$S:$S,"&lt;="&amp;CK$5,Fluxo!$D:$D,$D67)</f>
        <v>0</v>
      </c>
      <c r="CL67" s="18">
        <f>SUMIFS(Fluxo!$N:$N,Fluxo!$S:$S,"&gt;"&amp;CK$5,Fluxo!$S:$S,"&lt;="&amp;CL$5,Fluxo!$D:$D,$D67)</f>
        <v>0</v>
      </c>
      <c r="CM67" s="18">
        <f>SUMIFS(Fluxo!$N:$N,Fluxo!$S:$S,"&gt;"&amp;CL$5,Fluxo!$S:$S,"&lt;="&amp;CM$5,Fluxo!$D:$D,$D67)</f>
        <v>0</v>
      </c>
      <c r="CN67" s="18">
        <f>SUMIFS(Fluxo!$N:$N,Fluxo!$S:$S,"&gt;"&amp;CM$5,Fluxo!$S:$S,"&lt;="&amp;CN$5,Fluxo!$D:$D,$D67)</f>
        <v>0</v>
      </c>
      <c r="CO67" s="18">
        <f>SUMIFS(Fluxo!$N:$N,Fluxo!$S:$S,"&gt;"&amp;CN$5,Fluxo!$S:$S,"&lt;="&amp;CO$5,Fluxo!$D:$D,$D67)</f>
        <v>0</v>
      </c>
      <c r="CP67" s="18">
        <f>SUMIFS(Fluxo!$N:$N,Fluxo!$S:$S,"&gt;"&amp;CO$5,Fluxo!$S:$S,"&lt;="&amp;CP$5,Fluxo!$D:$D,$D67)</f>
        <v>0</v>
      </c>
      <c r="CQ67" s="18">
        <f>SUMIFS(Fluxo!$N:$N,Fluxo!$S:$S,"&gt;"&amp;CP$5,Fluxo!$S:$S,"&lt;="&amp;CQ$5,Fluxo!$D:$D,$D67)</f>
        <v>0</v>
      </c>
      <c r="CR67" s="18">
        <f>SUMIFS(Fluxo!$N:$N,Fluxo!$S:$S,"&gt;"&amp;CQ$5,Fluxo!$S:$S,"&lt;="&amp;CR$5,Fluxo!$D:$D,$D67)</f>
        <v>0</v>
      </c>
      <c r="CS67" s="18">
        <f>SUMIFS(Fluxo!$N:$N,Fluxo!$S:$S,"&gt;"&amp;CR$5,Fluxo!$S:$S,"&lt;="&amp;CS$5,Fluxo!$D:$D,$D67)</f>
        <v>0</v>
      </c>
      <c r="CT67" s="18">
        <f>SUMIFS(Fluxo!$N:$N,Fluxo!$S:$S,"&gt;"&amp;CS$5,Fluxo!$S:$S,"&lt;="&amp;CT$5,Fluxo!$D:$D,$D67)</f>
        <v>0</v>
      </c>
      <c r="CU67" s="18">
        <f>SUMIFS(Fluxo!$N:$N,Fluxo!$S:$S,"&gt;"&amp;CT$5,Fluxo!$S:$S,"&lt;="&amp;CU$5,Fluxo!$D:$D,$D67)</f>
        <v>0</v>
      </c>
      <c r="CV67" s="18">
        <f>SUMIFS(Fluxo!$N:$N,Fluxo!$S:$S,"&gt;"&amp;CU$5,Fluxo!$S:$S,"&lt;="&amp;CV$5,Fluxo!$D:$D,$D67)</f>
        <v>0</v>
      </c>
      <c r="CW67" s="18">
        <f>SUMIFS(Fluxo!$N:$N,Fluxo!$S:$S,"&gt;"&amp;CV$5,Fluxo!$S:$S,"&lt;="&amp;CW$5,Fluxo!$D:$D,$D67)</f>
        <v>0</v>
      </c>
      <c r="CX67" s="18">
        <f>SUMIFS(Fluxo!$N:$N,Fluxo!$S:$S,"&gt;"&amp;CW$5,Fluxo!$S:$S,"&lt;="&amp;CX$5,Fluxo!$D:$D,$D67)</f>
        <v>0</v>
      </c>
      <c r="CY67" s="18">
        <f>SUMIFS(Fluxo!$N:$N,Fluxo!$S:$S,"&gt;"&amp;CX$5,Fluxo!$S:$S,"&lt;="&amp;CY$5,Fluxo!$D:$D,$D67)</f>
        <v>0</v>
      </c>
      <c r="CZ67" s="18">
        <f>SUMIFS(Fluxo!$N:$N,Fluxo!$S:$S,"&gt;"&amp;CY$5,Fluxo!$S:$S,"&lt;="&amp;CZ$5,Fluxo!$D:$D,$D67)</f>
        <v>0</v>
      </c>
      <c r="DA67" s="18">
        <f>SUMIFS(Fluxo!$N:$N,Fluxo!$S:$S,"&gt;"&amp;CZ$5,Fluxo!$S:$S,"&lt;="&amp;DA$5,Fluxo!$D:$D,$D67)</f>
        <v>0</v>
      </c>
      <c r="DB67" s="18">
        <f>SUMIFS(Fluxo!$N:$N,Fluxo!$S:$S,"&gt;"&amp;DA$5,Fluxo!$S:$S,"&lt;="&amp;DB$5,Fluxo!$D:$D,$D67)</f>
        <v>0</v>
      </c>
      <c r="DC67" s="18">
        <f>SUMIFS(Fluxo!$N:$N,Fluxo!$S:$S,"&gt;"&amp;DB$5,Fluxo!$S:$S,"&lt;="&amp;DC$5,Fluxo!$D:$D,$D67)</f>
        <v>0</v>
      </c>
      <c r="DD67" s="18">
        <f>SUMIFS(Fluxo!$N:$N,Fluxo!$S:$S,"&gt;"&amp;DC$5,Fluxo!$S:$S,"&lt;="&amp;DD$5,Fluxo!$D:$D,$D67)</f>
        <v>0</v>
      </c>
      <c r="DE67" s="18">
        <f>SUMIFS(Fluxo!$N:$N,Fluxo!$S:$S,"&gt;"&amp;DD$5,Fluxo!$S:$S,"&lt;="&amp;DE$5,Fluxo!$D:$D,$D67)</f>
        <v>0</v>
      </c>
      <c r="DF67" s="18">
        <f>SUMIFS(Fluxo!$N:$N,Fluxo!$S:$S,"&gt;"&amp;DE$5,Fluxo!$S:$S,"&lt;="&amp;DF$5,Fluxo!$D:$D,$D67)</f>
        <v>0</v>
      </c>
      <c r="DG67" s="18">
        <f>SUMIFS(Fluxo!$N:$N,Fluxo!$S:$S,"&gt;"&amp;DF$5,Fluxo!$S:$S,"&lt;="&amp;DG$5,Fluxo!$D:$D,$D67)</f>
        <v>0</v>
      </c>
      <c r="DH67" s="18">
        <f>SUMIFS(Fluxo!$N:$N,Fluxo!$S:$S,"&gt;"&amp;DG$5,Fluxo!$S:$S,"&lt;="&amp;DH$5,Fluxo!$D:$D,$D67)</f>
        <v>0</v>
      </c>
      <c r="DI67" s="18">
        <f>SUMIFS(Fluxo!$N:$N,Fluxo!$S:$S,"&gt;"&amp;DH$5,Fluxo!$S:$S,"&lt;="&amp;DI$5,Fluxo!$D:$D,$D67)</f>
        <v>0</v>
      </c>
      <c r="DJ67" s="18">
        <f>SUMIFS(Fluxo!$N:$N,Fluxo!$S:$S,"&gt;"&amp;DI$5,Fluxo!$S:$S,"&lt;="&amp;DJ$5,Fluxo!$D:$D,$D67)</f>
        <v>0</v>
      </c>
      <c r="DK67" s="18">
        <f>SUMIFS(Fluxo!$N:$N,Fluxo!$S:$S,"&gt;"&amp;DJ$5,Fluxo!$S:$S,"&lt;="&amp;DK$5,Fluxo!$D:$D,$D67)</f>
        <v>0</v>
      </c>
      <c r="DL67" s="18">
        <f>SUMIFS(Fluxo!$N:$N,Fluxo!$S:$S,"&gt;"&amp;DK$5,Fluxo!$S:$S,"&lt;="&amp;DL$5,Fluxo!$D:$D,$D67)</f>
        <v>0</v>
      </c>
      <c r="DM67" s="18">
        <f>SUMIFS(Fluxo!$N:$N,Fluxo!$S:$S,"&gt;"&amp;DL$5,Fluxo!$S:$S,"&lt;="&amp;DM$5,Fluxo!$D:$D,$D67)</f>
        <v>0</v>
      </c>
      <c r="DN67" s="18">
        <f>SUMIFS(Fluxo!$N:$N,Fluxo!$S:$S,"&gt;"&amp;DM$5,Fluxo!$S:$S,"&lt;="&amp;DN$5,Fluxo!$D:$D,$D67)</f>
        <v>0</v>
      </c>
      <c r="DO67" s="18">
        <f>SUMIFS(Fluxo!$N:$N,Fluxo!$S:$S,"&gt;"&amp;DN$5,Fluxo!$S:$S,"&lt;="&amp;DO$5,Fluxo!$D:$D,$D67)</f>
        <v>0</v>
      </c>
      <c r="DP67" s="18">
        <f>SUMIFS(Fluxo!$N:$N,Fluxo!$S:$S,"&gt;"&amp;DO$5,Fluxo!$S:$S,"&lt;="&amp;DP$5,Fluxo!$D:$D,$D67)</f>
        <v>0</v>
      </c>
      <c r="DQ67" s="18">
        <f>SUMIFS(Fluxo!$N:$N,Fluxo!$S:$S,"&gt;"&amp;DP$5,Fluxo!$S:$S,"&lt;="&amp;DQ$5,Fluxo!$D:$D,$D67)</f>
        <v>0</v>
      </c>
      <c r="DR67" s="18">
        <f>SUMIFS(Fluxo!$N:$N,Fluxo!$S:$S,"&gt;"&amp;DQ$5,Fluxo!$S:$S,"&lt;="&amp;DR$5,Fluxo!$D:$D,$D67)</f>
        <v>0</v>
      </c>
      <c r="DS67" s="18">
        <f>SUMIFS(Fluxo!$N:$N,Fluxo!$S:$S,"&gt;"&amp;DR$5,Fluxo!$S:$S,"&lt;="&amp;DS$5,Fluxo!$D:$D,$D67)</f>
        <v>0</v>
      </c>
      <c r="DT67" s="18">
        <f>SUMIFS(Fluxo!$N:$N,Fluxo!$S:$S,"&gt;"&amp;DS$5,Fluxo!$S:$S,"&lt;="&amp;DT$5,Fluxo!$D:$D,$D67)</f>
        <v>0</v>
      </c>
      <c r="DU67" s="18">
        <f>SUMIFS(Fluxo!$N:$N,Fluxo!$S:$S,"&gt;"&amp;DT$5,Fluxo!$S:$S,"&lt;="&amp;DU$5,Fluxo!$D:$D,$D67)</f>
        <v>0</v>
      </c>
      <c r="DV67" s="18">
        <f>SUMIFS(Fluxo!$N:$N,Fluxo!$S:$S,"&gt;"&amp;DU$5,Fluxo!$S:$S,"&lt;="&amp;DV$5,Fluxo!$D:$D,$D67)</f>
        <v>0</v>
      </c>
      <c r="DW67" s="18">
        <f>SUMIFS(Fluxo!$N:$N,Fluxo!$S:$S,"&gt;"&amp;DV$5,Fluxo!$S:$S,"&lt;="&amp;DW$5,Fluxo!$D:$D,$D67)</f>
        <v>0</v>
      </c>
      <c r="DX67" s="18">
        <f>SUMIFS(Fluxo!$N:$N,Fluxo!$S:$S,"&gt;"&amp;DW$5,Fluxo!$S:$S,"&lt;="&amp;DX$5,Fluxo!$D:$D,$D67)</f>
        <v>0</v>
      </c>
      <c r="DY67" s="18">
        <f>SUMIFS(Fluxo!$N:$N,Fluxo!$S:$S,"&gt;"&amp;DX$5,Fluxo!$S:$S,"&lt;="&amp;DY$5,Fluxo!$D:$D,$D67)</f>
        <v>0</v>
      </c>
      <c r="DZ67" s="18">
        <f>SUMIFS(Fluxo!$N:$N,Fluxo!$S:$S,"&gt;"&amp;DY$5,Fluxo!$S:$S,"&lt;="&amp;DZ$5,Fluxo!$D:$D,$D67)</f>
        <v>0</v>
      </c>
      <c r="EA67" s="18">
        <f>SUMIFS(Fluxo!$N:$N,Fluxo!$S:$S,"&gt;"&amp;DZ$5,Fluxo!$S:$S,"&lt;="&amp;EA$5,Fluxo!$D:$D,$D67)</f>
        <v>0</v>
      </c>
      <c r="EB67" s="18">
        <f>SUMIFS(Fluxo!$N:$N,Fluxo!$S:$S,"&gt;"&amp;EA$5,Fluxo!$S:$S,"&lt;="&amp;EB$5,Fluxo!$D:$D,$D67)</f>
        <v>0</v>
      </c>
      <c r="EC67" s="18">
        <f>SUMIFS(Fluxo!$N:$N,Fluxo!$S:$S,"&gt;"&amp;EB$5,Fluxo!$S:$S,"&lt;="&amp;EC$5,Fluxo!$D:$D,$D67)</f>
        <v>0</v>
      </c>
      <c r="ED67" s="18">
        <f>SUMIFS(Fluxo!$N:$N,Fluxo!$S:$S,"&gt;"&amp;EC$5,Fluxo!$S:$S,"&lt;="&amp;ED$5,Fluxo!$D:$D,$D67)</f>
        <v>0</v>
      </c>
      <c r="EE67" s="18">
        <f>SUMIFS(Fluxo!$N:$N,Fluxo!$S:$S,"&gt;"&amp;ED$5,Fluxo!$S:$S,"&lt;="&amp;EE$5,Fluxo!$D:$D,$D67)</f>
        <v>0</v>
      </c>
      <c r="EF67" s="18">
        <f>SUMIFS(Fluxo!$N:$N,Fluxo!$S:$S,"&gt;"&amp;EE$5,Fluxo!$S:$S,"&lt;="&amp;EF$5,Fluxo!$D:$D,$D67)</f>
        <v>0</v>
      </c>
      <c r="EG67" s="18">
        <f>SUMIFS(Fluxo!$N:$N,Fluxo!$S:$S,"&gt;"&amp;EF$5,Fluxo!$S:$S,"&lt;="&amp;EG$5,Fluxo!$D:$D,$D67)</f>
        <v>0</v>
      </c>
      <c r="EH67" s="18">
        <f>SUMIFS(Fluxo!$N:$N,Fluxo!$S:$S,"&gt;"&amp;EG$5,Fluxo!$S:$S,"&lt;="&amp;EH$5,Fluxo!$D:$D,$D67)</f>
        <v>0</v>
      </c>
      <c r="EI67" s="18">
        <f>SUMIFS(Fluxo!$N:$N,Fluxo!$S:$S,"&gt;"&amp;EH$5,Fluxo!$S:$S,"&lt;="&amp;EI$5,Fluxo!$D:$D,$D67)</f>
        <v>0</v>
      </c>
      <c r="EJ67" s="18">
        <f>SUMIFS(Fluxo!$N:$N,Fluxo!$S:$S,"&gt;"&amp;EI$5,Fluxo!$S:$S,"&lt;="&amp;EJ$5,Fluxo!$D:$D,$D67)</f>
        <v>0</v>
      </c>
      <c r="EK67" s="18">
        <f>SUMIFS(Fluxo!$N:$N,Fluxo!$S:$S,"&gt;"&amp;EJ$5,Fluxo!$S:$S,"&lt;="&amp;EK$5,Fluxo!$D:$D,$D67)</f>
        <v>0</v>
      </c>
      <c r="EL67" s="18">
        <f>SUMIFS(Fluxo!$N:$N,Fluxo!$S:$S,"&gt;"&amp;EK$5,Fluxo!$S:$S,"&lt;="&amp;EL$5,Fluxo!$D:$D,$D67)</f>
        <v>0</v>
      </c>
      <c r="EM67" s="18">
        <f>SUMIFS(Fluxo!$N:$N,Fluxo!$S:$S,"&gt;"&amp;EL$5,Fluxo!$S:$S,"&lt;="&amp;EM$5,Fluxo!$D:$D,$D67)</f>
        <v>0</v>
      </c>
      <c r="EN67" s="18">
        <f>SUMIFS(Fluxo!$N:$N,Fluxo!$S:$S,"&gt;"&amp;EM$5,Fluxo!$S:$S,"&lt;="&amp;EN$5,Fluxo!$D:$D,$D67)</f>
        <v>0</v>
      </c>
      <c r="EO67" s="18">
        <f>SUMIFS(Fluxo!$N:$N,Fluxo!$S:$S,"&gt;"&amp;EN$5,Fluxo!$S:$S,"&lt;="&amp;EO$5,Fluxo!$D:$D,$D67)</f>
        <v>0</v>
      </c>
      <c r="EP67" s="18">
        <f>SUMIFS(Fluxo!$N:$N,Fluxo!$S:$S,"&gt;"&amp;EO$5,Fluxo!$S:$S,"&lt;="&amp;EP$5,Fluxo!$D:$D,$D67)</f>
        <v>0</v>
      </c>
      <c r="EQ67" s="18">
        <f>SUMIFS(Fluxo!$N:$N,Fluxo!$S:$S,"&gt;"&amp;EP$5,Fluxo!$S:$S,"&lt;="&amp;EQ$5,Fluxo!$D:$D,$D67)</f>
        <v>0</v>
      </c>
      <c r="ER67" s="18">
        <f>SUMIFS(Fluxo!$N:$N,Fluxo!$S:$S,"&gt;"&amp;EQ$5,Fluxo!$S:$S,"&lt;="&amp;ER$5,Fluxo!$D:$D,$D67)</f>
        <v>0</v>
      </c>
      <c r="ES67" s="18">
        <f>SUMIFS(Fluxo!$N:$N,Fluxo!$S:$S,"&gt;"&amp;ER$5,Fluxo!$S:$S,"&lt;="&amp;ES$5,Fluxo!$D:$D,$D67)</f>
        <v>0</v>
      </c>
      <c r="ET67" s="18">
        <f>SUMIFS(Fluxo!$N:$N,Fluxo!$S:$S,"&gt;"&amp;ES$5,Fluxo!$S:$S,"&lt;="&amp;ET$5,Fluxo!$D:$D,$D67)</f>
        <v>0</v>
      </c>
      <c r="EU67" s="18">
        <f>SUMIFS(Fluxo!$N:$N,Fluxo!$S:$S,"&gt;"&amp;ET$5,Fluxo!$S:$S,"&lt;="&amp;EU$5,Fluxo!$D:$D,$D67)</f>
        <v>0</v>
      </c>
      <c r="EV67" s="18">
        <f>SUMIFS(Fluxo!$N:$N,Fluxo!$S:$S,"&gt;"&amp;EU$5,Fluxo!$S:$S,"&lt;="&amp;EV$5,Fluxo!$D:$D,$D67)</f>
        <v>0</v>
      </c>
      <c r="EW67" s="18">
        <f>SUMIFS(Fluxo!$N:$N,Fluxo!$S:$S,"&gt;"&amp;EV$5,Fluxo!$S:$S,"&lt;="&amp;EW$5,Fluxo!$D:$D,$D67)</f>
        <v>0</v>
      </c>
      <c r="EX67" s="18">
        <f>SUMIFS(Fluxo!$N:$N,Fluxo!$S:$S,"&gt;"&amp;EW$5,Fluxo!$S:$S,"&lt;="&amp;EX$5,Fluxo!$D:$D,$D67)</f>
        <v>0</v>
      </c>
      <c r="EY67" s="18">
        <f>SUMIFS(Fluxo!$N:$N,Fluxo!$S:$S,"&gt;"&amp;EX$5,Fluxo!$S:$S,"&lt;="&amp;EY$5,Fluxo!$D:$D,$D67)</f>
        <v>0</v>
      </c>
      <c r="EZ67" s="18">
        <f>SUMIFS(Fluxo!$N:$N,Fluxo!$S:$S,"&gt;"&amp;EY$5,Fluxo!$S:$S,"&lt;="&amp;EZ$5,Fluxo!$D:$D,$D67)</f>
        <v>0</v>
      </c>
      <c r="FA67" s="18">
        <f>SUMIFS(Fluxo!$N:$N,Fluxo!$S:$S,"&gt;"&amp;EZ$5,Fluxo!$S:$S,"&lt;="&amp;FA$5,Fluxo!$D:$D,$D67)</f>
        <v>0</v>
      </c>
      <c r="FB67" s="18">
        <f>SUMIFS(Fluxo!$N:$N,Fluxo!$S:$S,"&gt;"&amp;FA$5,Fluxo!$S:$S,"&lt;="&amp;FB$5,Fluxo!$D:$D,$D67)</f>
        <v>0</v>
      </c>
      <c r="FC67" s="18">
        <f>SUMIFS(Fluxo!$N:$N,Fluxo!$S:$S,"&gt;"&amp;FB$5,Fluxo!$S:$S,"&lt;="&amp;FC$5,Fluxo!$D:$D,$D67)</f>
        <v>0</v>
      </c>
      <c r="FD67" s="18">
        <f>SUMIFS(Fluxo!$N:$N,Fluxo!$S:$S,"&gt;"&amp;FC$5,Fluxo!$S:$S,"&lt;="&amp;FD$5,Fluxo!$D:$D,$D67)</f>
        <v>0</v>
      </c>
      <c r="FE67" s="18">
        <f>SUMIFS(Fluxo!$N:$N,Fluxo!$S:$S,"&gt;"&amp;FD$5,Fluxo!$S:$S,"&lt;="&amp;FE$5,Fluxo!$D:$D,$D67)</f>
        <v>0</v>
      </c>
      <c r="FF67" s="18">
        <f>SUMIFS(Fluxo!$N:$N,Fluxo!$S:$S,"&gt;"&amp;FE$5,Fluxo!$S:$S,"&lt;="&amp;FF$5,Fluxo!$D:$D,$D67)</f>
        <v>0</v>
      </c>
      <c r="FG67" s="18">
        <f>SUMIFS(Fluxo!$N:$N,Fluxo!$S:$S,"&gt;"&amp;FF$5,Fluxo!$S:$S,"&lt;="&amp;FG$5,Fluxo!$D:$D,$D67)</f>
        <v>0</v>
      </c>
      <c r="FH67" s="18">
        <f>SUMIFS(Fluxo!$N:$N,Fluxo!$S:$S,"&gt;"&amp;FG$5,Fluxo!$S:$S,"&lt;="&amp;FH$5,Fluxo!$D:$D,$D67)</f>
        <v>0</v>
      </c>
      <c r="FI67" s="18">
        <f>SUMIFS(Fluxo!$N:$N,Fluxo!$S:$S,"&gt;"&amp;FH$5,Fluxo!$S:$S,"&lt;="&amp;FI$5,Fluxo!$D:$D,$D67)</f>
        <v>0</v>
      </c>
      <c r="FJ67" s="18">
        <f>SUMIFS(Fluxo!$N:$N,Fluxo!$S:$S,"&gt;"&amp;FI$5,Fluxo!$S:$S,"&lt;="&amp;FJ$5,Fluxo!$D:$D,$D67)</f>
        <v>0</v>
      </c>
      <c r="FK67" s="18">
        <f>SUMIFS(Fluxo!$N:$N,Fluxo!$S:$S,"&gt;"&amp;FJ$5,Fluxo!$S:$S,"&lt;="&amp;FK$5,Fluxo!$D:$D,$D67)</f>
        <v>0</v>
      </c>
      <c r="FL67" s="18">
        <f>SUMIFS(Fluxo!$N:$N,Fluxo!$S:$S,"&gt;"&amp;FK$5,Fluxo!$S:$S,"&lt;="&amp;FL$5,Fluxo!$D:$D,$D67)</f>
        <v>0</v>
      </c>
      <c r="FM67" s="18">
        <f>SUMIFS(Fluxo!$N:$N,Fluxo!$S:$S,"&gt;"&amp;FL$5,Fluxo!$S:$S,"&lt;="&amp;FM$5,Fluxo!$D:$D,$D67)</f>
        <v>0</v>
      </c>
      <c r="FN67" s="18">
        <f>SUMIFS(Fluxo!$N:$N,Fluxo!$S:$S,"&gt;"&amp;FM$5,Fluxo!$S:$S,"&lt;="&amp;FN$5,Fluxo!$D:$D,$D67)</f>
        <v>0</v>
      </c>
      <c r="FO67" s="18">
        <f>SUMIFS(Fluxo!$N:$N,Fluxo!$S:$S,"&gt;"&amp;FN$5,Fluxo!$S:$S,"&lt;="&amp;FO$5,Fluxo!$D:$D,$D67)</f>
        <v>0</v>
      </c>
      <c r="FP67" s="18">
        <f>SUMIFS(Fluxo!$N:$N,Fluxo!$S:$S,"&gt;"&amp;FO$5,Fluxo!$S:$S,"&lt;="&amp;FP$5,Fluxo!$D:$D,$D67)</f>
        <v>0</v>
      </c>
      <c r="FQ67" s="18">
        <f>SUMIFS(Fluxo!$N:$N,Fluxo!$S:$S,"&gt;"&amp;FP$5,Fluxo!$S:$S,"&lt;="&amp;FQ$5,Fluxo!$D:$D,$D67)</f>
        <v>0</v>
      </c>
      <c r="FR67" s="18">
        <f>SUMIFS(Fluxo!$N:$N,Fluxo!$S:$S,"&gt;"&amp;FQ$5,Fluxo!$S:$S,"&lt;="&amp;FR$5,Fluxo!$D:$D,$D67)</f>
        <v>0</v>
      </c>
      <c r="FS67" s="18">
        <f>SUMIFS(Fluxo!$N:$N,Fluxo!$S:$S,"&gt;"&amp;FR$5,Fluxo!$S:$S,"&lt;="&amp;FS$5,Fluxo!$D:$D,$D67)</f>
        <v>0</v>
      </c>
      <c r="FT67" s="18">
        <f>SUMIFS(Fluxo!$N:$N,Fluxo!$S:$S,"&gt;"&amp;FS$5,Fluxo!$S:$S,"&lt;="&amp;FT$5,Fluxo!$D:$D,$D67)</f>
        <v>0</v>
      </c>
      <c r="FU67" s="18">
        <f>SUMIFS(Fluxo!$N:$N,Fluxo!$S:$S,"&gt;"&amp;FT$5,Fluxo!$S:$S,"&lt;="&amp;FU$5,Fluxo!$D:$D,$D67)</f>
        <v>0</v>
      </c>
      <c r="FV67" s="18">
        <f>SUMIFS(Fluxo!$N:$N,Fluxo!$S:$S,"&gt;"&amp;FU$5,Fluxo!$S:$S,"&lt;="&amp;FV$5,Fluxo!$D:$D,$D67)</f>
        <v>0</v>
      </c>
      <c r="FW67" s="18">
        <f>SUMIFS(Fluxo!$N:$N,Fluxo!$S:$S,"&gt;"&amp;FV$5,Fluxo!$S:$S,"&lt;="&amp;FW$5,Fluxo!$D:$D,$D67)</f>
        <v>0</v>
      </c>
      <c r="FX67" s="18">
        <f>SUMIFS(Fluxo!$N:$N,Fluxo!$S:$S,"&gt;"&amp;FW$5,Fluxo!$S:$S,"&lt;="&amp;FX$5,Fluxo!$D:$D,$D67)</f>
        <v>0</v>
      </c>
      <c r="FY67" s="18">
        <f>SUMIFS(Fluxo!$N:$N,Fluxo!$S:$S,"&gt;"&amp;FX$5,Fluxo!$S:$S,"&lt;="&amp;FY$5,Fluxo!$D:$D,$D67)</f>
        <v>0</v>
      </c>
      <c r="FZ67" s="18">
        <f>SUMIFS(Fluxo!$N:$N,Fluxo!$S:$S,"&gt;"&amp;FY$5,Fluxo!$S:$S,"&lt;="&amp;FZ$5,Fluxo!$D:$D,$D67)</f>
        <v>0</v>
      </c>
      <c r="GA67" s="18">
        <f>SUMIFS(Fluxo!$N:$N,Fluxo!$S:$S,"&gt;"&amp;FZ$5,Fluxo!$S:$S,"&lt;="&amp;GA$5,Fluxo!$D:$D,$D67)</f>
        <v>0</v>
      </c>
      <c r="GB67" s="18">
        <f>SUMIFS(Fluxo!$N:$N,Fluxo!$S:$S,"&gt;"&amp;GA$5,Fluxo!$S:$S,"&lt;="&amp;GB$5,Fluxo!$D:$D,$D67)</f>
        <v>0</v>
      </c>
      <c r="GC67" s="18">
        <f>SUMIFS(Fluxo!$N:$N,Fluxo!$S:$S,"&gt;"&amp;GB$5,Fluxo!$S:$S,"&lt;="&amp;GC$5,Fluxo!$D:$D,$D67)</f>
        <v>0</v>
      </c>
      <c r="GD67" s="18">
        <f>SUMIFS(Fluxo!$N:$N,Fluxo!$S:$S,"&gt;"&amp;GC$5,Fluxo!$S:$S,"&lt;="&amp;GD$5,Fluxo!$D:$D,$D67)</f>
        <v>0</v>
      </c>
      <c r="GE67" s="18">
        <f>SUMIFS(Fluxo!$N:$N,Fluxo!$S:$S,"&gt;"&amp;GD$5,Fluxo!$S:$S,"&lt;="&amp;GE$5,Fluxo!$D:$D,$D67)</f>
        <v>0</v>
      </c>
      <c r="GF67" s="18">
        <f>SUMIFS(Fluxo!$N:$N,Fluxo!$S:$S,"&gt;"&amp;GE$5,Fluxo!$S:$S,"&lt;="&amp;GF$5,Fluxo!$D:$D,$D67)</f>
        <v>0</v>
      </c>
      <c r="GG67" s="18">
        <f>SUMIFS(Fluxo!$N:$N,Fluxo!$S:$S,"&gt;"&amp;GF$5,Fluxo!$S:$S,"&lt;="&amp;GG$5,Fluxo!$D:$D,$D67)</f>
        <v>0</v>
      </c>
      <c r="GH67" s="18">
        <f>SUMIFS(Fluxo!$N:$N,Fluxo!$S:$S,"&gt;"&amp;GG$5,Fluxo!$S:$S,"&lt;="&amp;GH$5,Fluxo!$D:$D,$D67)</f>
        <v>0</v>
      </c>
      <c r="GI67" s="18">
        <f>SUMIFS(Fluxo!$N:$N,Fluxo!$S:$S,"&gt;"&amp;GH$5,Fluxo!$S:$S,"&lt;="&amp;GI$5,Fluxo!$D:$D,$D67)</f>
        <v>0</v>
      </c>
      <c r="GJ67" s="18">
        <f>SUMIFS(Fluxo!$N:$N,Fluxo!$S:$S,"&gt;"&amp;GI$5,Fluxo!$S:$S,"&lt;="&amp;GJ$5,Fluxo!$D:$D,$D67)</f>
        <v>0</v>
      </c>
      <c r="GK67" s="18">
        <f>SUMIFS(Fluxo!$N:$N,Fluxo!$S:$S,"&gt;"&amp;GJ$5,Fluxo!$S:$S,"&lt;="&amp;GK$5,Fluxo!$D:$D,$D67)</f>
        <v>0</v>
      </c>
      <c r="GL67" s="18">
        <f>SUMIFS(Fluxo!$N:$N,Fluxo!$S:$S,"&gt;"&amp;GK$5,Fluxo!$S:$S,"&lt;="&amp;GL$5,Fluxo!$D:$D,$D67)</f>
        <v>0</v>
      </c>
      <c r="GM67" s="18">
        <f>SUMIFS(Fluxo!$N:$N,Fluxo!$S:$S,"&gt;"&amp;GL$5,Fluxo!$S:$S,"&lt;="&amp;GM$5,Fluxo!$D:$D,$D67)</f>
        <v>0</v>
      </c>
      <c r="GN67" s="18">
        <f>SUMIFS(Fluxo!$N:$N,Fluxo!$S:$S,"&gt;"&amp;GM$5,Fluxo!$S:$S,"&lt;="&amp;GN$5,Fluxo!$D:$D,$D67)</f>
        <v>0</v>
      </c>
      <c r="GO67" s="18">
        <f>SUMIFS(Fluxo!$N:$N,Fluxo!$S:$S,"&gt;"&amp;GN$5,Fluxo!$S:$S,"&lt;="&amp;GO$5,Fluxo!$D:$D,$D67)</f>
        <v>0</v>
      </c>
      <c r="GP67" s="18">
        <f>SUMIFS(Fluxo!$N:$N,Fluxo!$S:$S,"&gt;"&amp;GO$5,Fluxo!$S:$S,"&lt;="&amp;GP$5,Fluxo!$D:$D,$D67)</f>
        <v>0</v>
      </c>
      <c r="GQ67" s="18">
        <f>SUMIFS(Fluxo!$N:$N,Fluxo!$S:$S,"&gt;"&amp;GP$5,Fluxo!$S:$S,"&lt;="&amp;GQ$5,Fluxo!$D:$D,$D67)</f>
        <v>0</v>
      </c>
      <c r="GR67" s="18">
        <f>SUMIFS(Fluxo!$N:$N,Fluxo!$S:$S,"&gt;"&amp;GQ$5,Fluxo!$S:$S,"&lt;="&amp;GR$5,Fluxo!$D:$D,$D67)</f>
        <v>0</v>
      </c>
      <c r="GS67" s="18">
        <f>SUMIFS(Fluxo!$N:$N,Fluxo!$S:$S,"&gt;"&amp;GR$5,Fluxo!$S:$S,"&lt;="&amp;GS$5,Fluxo!$D:$D,$D67)</f>
        <v>0</v>
      </c>
      <c r="GT67" s="18">
        <f>SUMIFS(Fluxo!$N:$N,Fluxo!$S:$S,"&gt;"&amp;GS$5,Fluxo!$S:$S,"&lt;="&amp;GT$5,Fluxo!$D:$D,$D67)</f>
        <v>0</v>
      </c>
      <c r="GU67" s="18">
        <f>SUMIFS(Fluxo!$N:$N,Fluxo!$S:$S,"&gt;"&amp;GT$5,Fluxo!$S:$S,"&lt;="&amp;GU$5,Fluxo!$D:$D,$D67)</f>
        <v>0</v>
      </c>
      <c r="GV67" s="18">
        <f>SUMIFS(Fluxo!$N:$N,Fluxo!$S:$S,"&gt;"&amp;GU$5,Fluxo!$S:$S,"&lt;="&amp;GV$5,Fluxo!$D:$D,$D67)</f>
        <v>0</v>
      </c>
      <c r="GW67" s="18">
        <f>SUMIFS(Fluxo!$N:$N,Fluxo!$S:$S,"&gt;"&amp;GV$5,Fluxo!$S:$S,"&lt;="&amp;GW$5,Fluxo!$D:$D,$D67)</f>
        <v>0</v>
      </c>
      <c r="GX67" s="18">
        <f>SUMIFS(Fluxo!$N:$N,Fluxo!$S:$S,"&gt;"&amp;GW$5,Fluxo!$S:$S,"&lt;="&amp;GX$5,Fluxo!$D:$D,$D67)</f>
        <v>0</v>
      </c>
      <c r="GY67" s="18">
        <f>SUMIFS(Fluxo!$N:$N,Fluxo!$S:$S,"&gt;"&amp;GX$5,Fluxo!$S:$S,"&lt;="&amp;GY$5,Fluxo!$D:$D,$D67)</f>
        <v>0</v>
      </c>
      <c r="GZ67" s="18">
        <f>SUMIFS(Fluxo!$N:$N,Fluxo!$S:$S,"&gt;"&amp;GY$5,Fluxo!$S:$S,"&lt;="&amp;GZ$5,Fluxo!$D:$D,$D67)</f>
        <v>0</v>
      </c>
      <c r="HA67" s="18">
        <f>SUMIFS(Fluxo!$N:$N,Fluxo!$S:$S,"&gt;"&amp;GZ$5,Fluxo!$S:$S,"&lt;="&amp;HA$5,Fluxo!$D:$D,$D67)</f>
        <v>0</v>
      </c>
      <c r="HB67" s="18">
        <f>SUMIFS(Fluxo!$N:$N,Fluxo!$S:$S,"&gt;"&amp;HA$5,Fluxo!$S:$S,"&lt;="&amp;HB$5,Fluxo!$D:$D,$D67)</f>
        <v>0</v>
      </c>
      <c r="HC67" s="18">
        <f>SUMIFS(Fluxo!$N:$N,Fluxo!$S:$S,"&gt;"&amp;HB$5,Fluxo!$S:$S,"&lt;="&amp;HC$5,Fluxo!$D:$D,$D67)</f>
        <v>0</v>
      </c>
      <c r="HD67" s="18">
        <f>SUMIFS(Fluxo!$N:$N,Fluxo!$S:$S,"&gt;"&amp;HC$5,Fluxo!$S:$S,"&lt;="&amp;HD$5,Fluxo!$D:$D,$D67)</f>
        <v>0</v>
      </c>
      <c r="HE67" s="18">
        <f>SUMIFS(Fluxo!$N:$N,Fluxo!$S:$S,"&gt;"&amp;HD$5,Fluxo!$S:$S,"&lt;="&amp;HE$5,Fluxo!$D:$D,$D67)</f>
        <v>0</v>
      </c>
      <c r="HF67" s="18">
        <f>SUMIFS(Fluxo!$N:$N,Fluxo!$S:$S,"&gt;"&amp;HE$5,Fluxo!$S:$S,"&lt;="&amp;HF$5,Fluxo!$D:$D,$D67)</f>
        <v>0</v>
      </c>
    </row>
    <row r="68" spans="1:214">
      <c r="A68" s="20">
        <f t="shared" si="15"/>
        <v>58</v>
      </c>
      <c r="B68" s="140" t="str">
        <f>'Check Carteira'!C60</f>
        <v>E.1016.99.01.0153</v>
      </c>
      <c r="C68" s="141">
        <v>1</v>
      </c>
      <c r="D68" s="129" t="str">
        <f>'Check Carteira'!F60</f>
        <v>A-0153</v>
      </c>
      <c r="E68" s="21">
        <f>IFERROR(INDEX(Contratos!L:L,MATCH(D68,Contratos!R:R,0)),"")</f>
        <v>45408</v>
      </c>
      <c r="F68" s="139">
        <f>IFERROR(INDEX(Contratos!G:G,MATCH(D68,Contratos!R:R,0)),"")</f>
        <v>754189.13</v>
      </c>
      <c r="H68" s="83">
        <f t="shared" si="17"/>
        <v>777014.49000000011</v>
      </c>
      <c r="J68" s="18">
        <f>SUMIFS(Fluxo!$N:$N,Fluxo!$S:$S,"&gt;"&amp;I$5,Fluxo!$S:$S,"&lt;="&amp;J$5,Fluxo!$D:$D,$D68)</f>
        <v>0</v>
      </c>
      <c r="K68" s="18">
        <f>SUMIFS(Fluxo!$N:$N,Fluxo!$S:$S,"&gt;"&amp;J$5,Fluxo!$S:$S,"&lt;="&amp;K$5,Fluxo!$D:$D,$D68)</f>
        <v>0</v>
      </c>
      <c r="L68" s="18">
        <f>SUMIFS(Fluxo!$N:$N,Fluxo!$S:$S,"&gt;"&amp;K$5,Fluxo!$S:$S,"&lt;="&amp;L$5,Fluxo!$D:$D,$D68)</f>
        <v>0</v>
      </c>
      <c r="M68" s="18">
        <f>SUMIFS(Fluxo!$N:$N,Fluxo!$S:$S,"&gt;"&amp;L$5,Fluxo!$S:$S,"&lt;="&amp;M$5,Fluxo!$D:$D,$D68)</f>
        <v>0</v>
      </c>
      <c r="N68" s="18">
        <f>SUMIFS(Fluxo!$N:$N,Fluxo!$S:$S,"&gt;"&amp;M$5,Fluxo!$S:$S,"&lt;="&amp;N$5,Fluxo!$D:$D,$D68)</f>
        <v>0</v>
      </c>
      <c r="O68" s="18">
        <f>SUMIFS(Fluxo!$N:$N,Fluxo!$S:$S,"&gt;"&amp;N$5,Fluxo!$S:$S,"&lt;="&amp;O$5,Fluxo!$D:$D,$D68)</f>
        <v>0</v>
      </c>
      <c r="P68" s="18">
        <f>SUMIFS(Fluxo!$N:$N,Fluxo!$S:$S,"&gt;"&amp;O$5,Fluxo!$S:$S,"&lt;="&amp;P$5,Fluxo!$D:$D,$D68)</f>
        <v>0</v>
      </c>
      <c r="Q68" s="18">
        <f>SUMIFS(Fluxo!$N:$N,Fluxo!$S:$S,"&gt;"&amp;P$5,Fluxo!$S:$S,"&lt;="&amp;Q$5,Fluxo!$D:$D,$D68)</f>
        <v>0</v>
      </c>
      <c r="R68" s="18">
        <f>SUMIFS(Fluxo!$N:$N,Fluxo!$S:$S,"&gt;"&amp;Q$5,Fluxo!$S:$S,"&lt;="&amp;R$5,Fluxo!$D:$D,$D68)</f>
        <v>0</v>
      </c>
      <c r="S68" s="18">
        <f>SUMIFS(Fluxo!$N:$N,Fluxo!$S:$S,"&gt;"&amp;R$5,Fluxo!$S:$S,"&lt;="&amp;S$5,Fluxo!$D:$D,$D68)</f>
        <v>0</v>
      </c>
      <c r="T68" s="18">
        <f>SUMIFS(Fluxo!$N:$N,Fluxo!$S:$S,"&gt;"&amp;S$5,Fluxo!$S:$S,"&lt;="&amp;T$5,Fluxo!$D:$D,$D68)</f>
        <v>0</v>
      </c>
      <c r="U68" s="18">
        <f>SUMIFS(Fluxo!$N:$N,Fluxo!$S:$S,"&gt;"&amp;T$5,Fluxo!$S:$S,"&lt;="&amp;U$5,Fluxo!$D:$D,$D68)</f>
        <v>0</v>
      </c>
      <c r="V68" s="18">
        <f>SUMIFS(Fluxo!$N:$N,Fluxo!$S:$S,"&gt;"&amp;U$5,Fluxo!$S:$S,"&lt;="&amp;V$5,Fluxo!$D:$D,$D68)</f>
        <v>51757.83</v>
      </c>
      <c r="W68" s="18">
        <f>SUMIFS(Fluxo!$N:$N,Fluxo!$S:$S,"&gt;"&amp;V$5,Fluxo!$S:$S,"&lt;="&amp;W$5,Fluxo!$D:$D,$D68)</f>
        <v>106296.15999999999</v>
      </c>
      <c r="X68" s="18">
        <f>SUMIFS(Fluxo!$N:$N,Fluxo!$S:$S,"&gt;"&amp;W$5,Fluxo!$S:$S,"&lt;="&amp;X$5,Fluxo!$D:$D,$D68)</f>
        <v>6047.79</v>
      </c>
      <c r="Y68" s="18">
        <f>SUMIFS(Fluxo!$N:$N,Fluxo!$S:$S,"&gt;"&amp;X$5,Fluxo!$S:$S,"&lt;="&amp;Y$5,Fluxo!$D:$D,$D68)</f>
        <v>6099.95</v>
      </c>
      <c r="Z68" s="18">
        <f>SUMIFS(Fluxo!$N:$N,Fluxo!$S:$S,"&gt;"&amp;Y$5,Fluxo!$S:$S,"&lt;="&amp;Z$5,Fluxo!$D:$D,$D68)</f>
        <v>6143.55</v>
      </c>
      <c r="AA68" s="18">
        <f>SUMIFS(Fluxo!$N:$N,Fluxo!$S:$S,"&gt;"&amp;Z$5,Fluxo!$S:$S,"&lt;="&amp;AA$5,Fluxo!$D:$D,$D68)</f>
        <v>6187.96</v>
      </c>
      <c r="AB68" s="18">
        <f>SUMIFS(Fluxo!$N:$N,Fluxo!$S:$S,"&gt;"&amp;AA$5,Fluxo!$S:$S,"&lt;="&amp;AB$5,Fluxo!$D:$D,$D68)</f>
        <v>6231.12</v>
      </c>
      <c r="AC68" s="18">
        <f>SUMIFS(Fluxo!$N:$N,Fluxo!$S:$S,"&gt;"&amp;AB$5,Fluxo!$S:$S,"&lt;="&amp;AC$5,Fluxo!$D:$D,$D68)</f>
        <v>47771.91</v>
      </c>
      <c r="AD68" s="18">
        <f>SUMIFS(Fluxo!$N:$N,Fluxo!$S:$S,"&gt;"&amp;AC$5,Fluxo!$S:$S,"&lt;="&amp;AD$5,Fluxo!$D:$D,$D68)</f>
        <v>6231.12</v>
      </c>
      <c r="AE68" s="18">
        <f>SUMIFS(Fluxo!$N:$N,Fluxo!$S:$S,"&gt;"&amp;AD$5,Fluxo!$S:$S,"&lt;="&amp;AE$5,Fluxo!$D:$D,$D68)</f>
        <v>6231.12</v>
      </c>
      <c r="AF68" s="18">
        <f>SUMIFS(Fluxo!$N:$N,Fluxo!$S:$S,"&gt;"&amp;AE$5,Fluxo!$S:$S,"&lt;="&amp;AF$5,Fluxo!$D:$D,$D68)</f>
        <v>6231.12</v>
      </c>
      <c r="AG68" s="18">
        <f>SUMIFS(Fluxo!$N:$N,Fluxo!$S:$S,"&gt;"&amp;AF$5,Fluxo!$S:$S,"&lt;="&amp;AG$5,Fluxo!$D:$D,$D68)</f>
        <v>6231.12</v>
      </c>
      <c r="AH68" s="18">
        <f>SUMIFS(Fluxo!$N:$N,Fluxo!$S:$S,"&gt;"&amp;AG$5,Fluxo!$S:$S,"&lt;="&amp;AH$5,Fluxo!$D:$D,$D68)</f>
        <v>6231.12</v>
      </c>
      <c r="AI68" s="18">
        <f>SUMIFS(Fluxo!$N:$N,Fluxo!$S:$S,"&gt;"&amp;AH$5,Fluxo!$S:$S,"&lt;="&amp;AI$5,Fluxo!$D:$D,$D68)</f>
        <v>47771.91</v>
      </c>
      <c r="AJ68" s="18">
        <f>SUMIFS(Fluxo!$N:$N,Fluxo!$S:$S,"&gt;"&amp;AI$5,Fluxo!$S:$S,"&lt;="&amp;AJ$5,Fluxo!$D:$D,$D68)</f>
        <v>6231.12</v>
      </c>
      <c r="AK68" s="18">
        <f>SUMIFS(Fluxo!$N:$N,Fluxo!$S:$S,"&gt;"&amp;AJ$5,Fluxo!$S:$S,"&lt;="&amp;AK$5,Fluxo!$D:$D,$D68)</f>
        <v>6231.12</v>
      </c>
      <c r="AL68" s="18">
        <f>SUMIFS(Fluxo!$N:$N,Fluxo!$S:$S,"&gt;"&amp;AK$5,Fluxo!$S:$S,"&lt;="&amp;AL$5,Fluxo!$D:$D,$D68)</f>
        <v>6231.12</v>
      </c>
      <c r="AM68" s="18">
        <f>SUMIFS(Fluxo!$N:$N,Fluxo!$S:$S,"&gt;"&amp;AL$5,Fluxo!$S:$S,"&lt;="&amp;AM$5,Fluxo!$D:$D,$D68)</f>
        <v>6231.12</v>
      </c>
      <c r="AN68" s="18">
        <f>SUMIFS(Fluxo!$N:$N,Fluxo!$S:$S,"&gt;"&amp;AM$5,Fluxo!$S:$S,"&lt;="&amp;AN$5,Fluxo!$D:$D,$D68)</f>
        <v>6231.12</v>
      </c>
      <c r="AO68" s="18">
        <f>SUMIFS(Fluxo!$N:$N,Fluxo!$S:$S,"&gt;"&amp;AN$5,Fluxo!$S:$S,"&lt;="&amp;AO$5,Fluxo!$D:$D,$D68)</f>
        <v>47771.91</v>
      </c>
      <c r="AP68" s="18">
        <f>SUMIFS(Fluxo!$N:$N,Fluxo!$S:$S,"&gt;"&amp;AO$5,Fluxo!$S:$S,"&lt;="&amp;AP$5,Fluxo!$D:$D,$D68)</f>
        <v>6231.12</v>
      </c>
      <c r="AQ68" s="18">
        <f>SUMIFS(Fluxo!$N:$N,Fluxo!$S:$S,"&gt;"&amp;AP$5,Fluxo!$S:$S,"&lt;="&amp;AQ$5,Fluxo!$D:$D,$D68)</f>
        <v>6231.12</v>
      </c>
      <c r="AR68" s="18">
        <f>SUMIFS(Fluxo!$N:$N,Fluxo!$S:$S,"&gt;"&amp;AQ$5,Fluxo!$S:$S,"&lt;="&amp;AR$5,Fluxo!$D:$D,$D68)</f>
        <v>6231.12</v>
      </c>
      <c r="AS68" s="18">
        <f>SUMIFS(Fluxo!$N:$N,Fluxo!$S:$S,"&gt;"&amp;AR$5,Fluxo!$S:$S,"&lt;="&amp;AS$5,Fluxo!$D:$D,$D68)</f>
        <v>6231.12</v>
      </c>
      <c r="AT68" s="18">
        <f>SUMIFS(Fluxo!$N:$N,Fluxo!$S:$S,"&gt;"&amp;AS$5,Fluxo!$S:$S,"&lt;="&amp;AT$5,Fluxo!$D:$D,$D68)</f>
        <v>357250.82</v>
      </c>
      <c r="AU68" s="18">
        <f>SUMIFS(Fluxo!$N:$N,Fluxo!$S:$S,"&gt;"&amp;AT$5,Fluxo!$S:$S,"&lt;="&amp;AU$5,Fluxo!$D:$D,$D68)</f>
        <v>0</v>
      </c>
      <c r="AV68" s="18">
        <f>SUMIFS(Fluxo!$N:$N,Fluxo!$S:$S,"&gt;"&amp;AU$5,Fluxo!$S:$S,"&lt;="&amp;AV$5,Fluxo!$D:$D,$D68)</f>
        <v>0</v>
      </c>
      <c r="AW68" s="18">
        <f>SUMIFS(Fluxo!$N:$N,Fluxo!$S:$S,"&gt;"&amp;AV$5,Fluxo!$S:$S,"&lt;="&amp;AW$5,Fluxo!$D:$D,$D68)</f>
        <v>0</v>
      </c>
      <c r="AX68" s="18">
        <f>SUMIFS(Fluxo!$N:$N,Fluxo!$S:$S,"&gt;"&amp;AW$5,Fluxo!$S:$S,"&lt;="&amp;AX$5,Fluxo!$D:$D,$D68)</f>
        <v>447.9</v>
      </c>
      <c r="AY68" s="18">
        <f>SUMIFS(Fluxo!$N:$N,Fluxo!$S:$S,"&gt;"&amp;AX$5,Fluxo!$S:$S,"&lt;="&amp;AY$5,Fluxo!$D:$D,$D68)</f>
        <v>0</v>
      </c>
      <c r="AZ68" s="18">
        <f>SUMIFS(Fluxo!$N:$N,Fluxo!$S:$S,"&gt;"&amp;AY$5,Fluxo!$S:$S,"&lt;="&amp;AZ$5,Fluxo!$D:$D,$D68)</f>
        <v>0</v>
      </c>
      <c r="BA68" s="18">
        <f>SUMIFS(Fluxo!$N:$N,Fluxo!$S:$S,"&gt;"&amp;AZ$5,Fluxo!$S:$S,"&lt;="&amp;BA$5,Fluxo!$D:$D,$D68)</f>
        <v>0</v>
      </c>
      <c r="BB68" s="18">
        <f>SUMIFS(Fluxo!$N:$N,Fluxo!$S:$S,"&gt;"&amp;BA$5,Fluxo!$S:$S,"&lt;="&amp;BB$5,Fluxo!$D:$D,$D68)</f>
        <v>0</v>
      </c>
      <c r="BC68" s="18">
        <f>SUMIFS(Fluxo!$N:$N,Fluxo!$S:$S,"&gt;"&amp;BB$5,Fluxo!$S:$S,"&lt;="&amp;BC$5,Fluxo!$D:$D,$D68)</f>
        <v>0</v>
      </c>
      <c r="BD68" s="18">
        <f>SUMIFS(Fluxo!$N:$N,Fluxo!$S:$S,"&gt;"&amp;BC$5,Fluxo!$S:$S,"&lt;="&amp;BD$5,Fluxo!$D:$D,$D68)</f>
        <v>0</v>
      </c>
      <c r="BE68" s="18">
        <f>SUMIFS(Fluxo!$N:$N,Fluxo!$S:$S,"&gt;"&amp;BD$5,Fluxo!$S:$S,"&lt;="&amp;BE$5,Fluxo!$D:$D,$D68)</f>
        <v>0</v>
      </c>
      <c r="BF68" s="18">
        <f>SUMIFS(Fluxo!$N:$N,Fluxo!$S:$S,"&gt;"&amp;BE$5,Fluxo!$S:$S,"&lt;="&amp;BF$5,Fluxo!$D:$D,$D68)</f>
        <v>0</v>
      </c>
      <c r="BG68" s="18">
        <f>SUMIFS(Fluxo!$N:$N,Fluxo!$S:$S,"&gt;"&amp;BF$5,Fluxo!$S:$S,"&lt;="&amp;BG$5,Fluxo!$D:$D,$D68)</f>
        <v>0</v>
      </c>
      <c r="BH68" s="18">
        <f>SUMIFS(Fluxo!$N:$N,Fluxo!$S:$S,"&gt;"&amp;BG$5,Fluxo!$S:$S,"&lt;="&amp;BH$5,Fluxo!$D:$D,$D68)</f>
        <v>0</v>
      </c>
      <c r="BI68" s="18">
        <f>SUMIFS(Fluxo!$N:$N,Fluxo!$S:$S,"&gt;"&amp;BH$5,Fluxo!$S:$S,"&lt;="&amp;BI$5,Fluxo!$D:$D,$D68)</f>
        <v>0</v>
      </c>
      <c r="BJ68" s="18">
        <f>SUMIFS(Fluxo!$N:$N,Fluxo!$S:$S,"&gt;"&amp;BI$5,Fluxo!$S:$S,"&lt;="&amp;BJ$5,Fluxo!$D:$D,$D68)</f>
        <v>0</v>
      </c>
      <c r="BK68" s="18">
        <f>SUMIFS(Fluxo!$N:$N,Fluxo!$S:$S,"&gt;"&amp;BJ$5,Fluxo!$S:$S,"&lt;="&amp;BK$5,Fluxo!$D:$D,$D68)</f>
        <v>0</v>
      </c>
      <c r="BL68" s="18">
        <f>SUMIFS(Fluxo!$N:$N,Fluxo!$S:$S,"&gt;"&amp;BK$5,Fluxo!$S:$S,"&lt;="&amp;BL$5,Fluxo!$D:$D,$D68)</f>
        <v>0</v>
      </c>
      <c r="BM68" s="18">
        <f>SUMIFS(Fluxo!$N:$N,Fluxo!$S:$S,"&gt;"&amp;BL$5,Fluxo!$S:$S,"&lt;="&amp;BM$5,Fluxo!$D:$D,$D68)</f>
        <v>0</v>
      </c>
      <c r="BN68" s="18">
        <f>SUMIFS(Fluxo!$N:$N,Fluxo!$S:$S,"&gt;"&amp;BM$5,Fluxo!$S:$S,"&lt;="&amp;BN$5,Fluxo!$D:$D,$D68)</f>
        <v>0</v>
      </c>
      <c r="BO68" s="18">
        <f>SUMIFS(Fluxo!$N:$N,Fluxo!$S:$S,"&gt;"&amp;BN$5,Fluxo!$S:$S,"&lt;="&amp;BO$5,Fluxo!$D:$D,$D68)</f>
        <v>0</v>
      </c>
      <c r="BP68" s="18">
        <f>SUMIFS(Fluxo!$N:$N,Fluxo!$S:$S,"&gt;"&amp;BO$5,Fluxo!$S:$S,"&lt;="&amp;BP$5,Fluxo!$D:$D,$D68)</f>
        <v>0</v>
      </c>
      <c r="BQ68" s="18">
        <f>SUMIFS(Fluxo!$N:$N,Fluxo!$S:$S,"&gt;"&amp;BP$5,Fluxo!$S:$S,"&lt;="&amp;BQ$5,Fluxo!$D:$D,$D68)</f>
        <v>0</v>
      </c>
      <c r="BR68" s="18">
        <f>SUMIFS(Fluxo!$N:$N,Fluxo!$S:$S,"&gt;"&amp;BQ$5,Fluxo!$S:$S,"&lt;="&amp;BR$5,Fluxo!$D:$D,$D68)</f>
        <v>0</v>
      </c>
      <c r="BS68" s="18">
        <f>SUMIFS(Fluxo!$N:$N,Fluxo!$S:$S,"&gt;"&amp;BR$5,Fluxo!$S:$S,"&lt;="&amp;BS$5,Fluxo!$D:$D,$D68)</f>
        <v>0</v>
      </c>
      <c r="BT68" s="18">
        <f>SUMIFS(Fluxo!$N:$N,Fluxo!$S:$S,"&gt;"&amp;BS$5,Fluxo!$S:$S,"&lt;="&amp;BT$5,Fluxo!$D:$D,$D68)</f>
        <v>0</v>
      </c>
      <c r="BU68" s="18">
        <f>SUMIFS(Fluxo!$N:$N,Fluxo!$S:$S,"&gt;"&amp;BT$5,Fluxo!$S:$S,"&lt;="&amp;BU$5,Fluxo!$D:$D,$D68)</f>
        <v>0</v>
      </c>
      <c r="BV68" s="18">
        <f>SUMIFS(Fluxo!$N:$N,Fluxo!$S:$S,"&gt;"&amp;BU$5,Fluxo!$S:$S,"&lt;="&amp;BV$5,Fluxo!$D:$D,$D68)</f>
        <v>0</v>
      </c>
      <c r="BW68" s="18">
        <f>SUMIFS(Fluxo!$N:$N,Fluxo!$S:$S,"&gt;"&amp;BV$5,Fluxo!$S:$S,"&lt;="&amp;BW$5,Fluxo!$D:$D,$D68)</f>
        <v>0</v>
      </c>
      <c r="BX68" s="18">
        <f>SUMIFS(Fluxo!$N:$N,Fluxo!$S:$S,"&gt;"&amp;BW$5,Fluxo!$S:$S,"&lt;="&amp;BX$5,Fluxo!$D:$D,$D68)</f>
        <v>0</v>
      </c>
      <c r="BY68" s="18">
        <f>SUMIFS(Fluxo!$N:$N,Fluxo!$S:$S,"&gt;"&amp;BX$5,Fluxo!$S:$S,"&lt;="&amp;BY$5,Fluxo!$D:$D,$D68)</f>
        <v>0</v>
      </c>
      <c r="BZ68" s="18">
        <f>SUMIFS(Fluxo!$N:$N,Fluxo!$S:$S,"&gt;"&amp;BY$5,Fluxo!$S:$S,"&lt;="&amp;BZ$5,Fluxo!$D:$D,$D68)</f>
        <v>0</v>
      </c>
      <c r="CA68" s="18">
        <f>SUMIFS(Fluxo!$N:$N,Fluxo!$S:$S,"&gt;"&amp;BZ$5,Fluxo!$S:$S,"&lt;="&amp;CA$5,Fluxo!$D:$D,$D68)</f>
        <v>0</v>
      </c>
      <c r="CB68" s="18">
        <f>SUMIFS(Fluxo!$N:$N,Fluxo!$S:$S,"&gt;"&amp;CA$5,Fluxo!$S:$S,"&lt;="&amp;CB$5,Fluxo!$D:$D,$D68)</f>
        <v>0</v>
      </c>
      <c r="CC68" s="18">
        <f>SUMIFS(Fluxo!$N:$N,Fluxo!$S:$S,"&gt;"&amp;CB$5,Fluxo!$S:$S,"&lt;="&amp;CC$5,Fluxo!$D:$D,$D68)</f>
        <v>0</v>
      </c>
      <c r="CD68" s="18">
        <f>SUMIFS(Fluxo!$N:$N,Fluxo!$S:$S,"&gt;"&amp;CC$5,Fluxo!$S:$S,"&lt;="&amp;CD$5,Fluxo!$D:$D,$D68)</f>
        <v>0</v>
      </c>
      <c r="CE68" s="18">
        <f>SUMIFS(Fluxo!$N:$N,Fluxo!$S:$S,"&gt;"&amp;CD$5,Fluxo!$S:$S,"&lt;="&amp;CE$5,Fluxo!$D:$D,$D68)</f>
        <v>0</v>
      </c>
      <c r="CF68" s="18">
        <f>SUMIFS(Fluxo!$N:$N,Fluxo!$S:$S,"&gt;"&amp;CE$5,Fluxo!$S:$S,"&lt;="&amp;CF$5,Fluxo!$D:$D,$D68)</f>
        <v>0</v>
      </c>
      <c r="CG68" s="18">
        <f>SUMIFS(Fluxo!$N:$N,Fluxo!$S:$S,"&gt;"&amp;CF$5,Fluxo!$S:$S,"&lt;="&amp;CG$5,Fluxo!$D:$D,$D68)</f>
        <v>0</v>
      </c>
      <c r="CH68" s="18">
        <f>SUMIFS(Fluxo!$N:$N,Fluxo!$S:$S,"&gt;"&amp;CG$5,Fluxo!$S:$S,"&lt;="&amp;CH$5,Fluxo!$D:$D,$D68)</f>
        <v>0</v>
      </c>
      <c r="CI68" s="18">
        <f>SUMIFS(Fluxo!$N:$N,Fluxo!$S:$S,"&gt;"&amp;CH$5,Fluxo!$S:$S,"&lt;="&amp;CI$5,Fluxo!$D:$D,$D68)</f>
        <v>0</v>
      </c>
      <c r="CJ68" s="18">
        <f>SUMIFS(Fluxo!$N:$N,Fluxo!$S:$S,"&gt;"&amp;CI$5,Fluxo!$S:$S,"&lt;="&amp;CJ$5,Fluxo!$D:$D,$D68)</f>
        <v>0</v>
      </c>
      <c r="CK68" s="18">
        <f>SUMIFS(Fluxo!$N:$N,Fluxo!$S:$S,"&gt;"&amp;CJ$5,Fluxo!$S:$S,"&lt;="&amp;CK$5,Fluxo!$D:$D,$D68)</f>
        <v>0</v>
      </c>
      <c r="CL68" s="18">
        <f>SUMIFS(Fluxo!$N:$N,Fluxo!$S:$S,"&gt;"&amp;CK$5,Fluxo!$S:$S,"&lt;="&amp;CL$5,Fluxo!$D:$D,$D68)</f>
        <v>0</v>
      </c>
      <c r="CM68" s="18">
        <f>SUMIFS(Fluxo!$N:$N,Fluxo!$S:$S,"&gt;"&amp;CL$5,Fluxo!$S:$S,"&lt;="&amp;CM$5,Fluxo!$D:$D,$D68)</f>
        <v>0</v>
      </c>
      <c r="CN68" s="18">
        <f>SUMIFS(Fluxo!$N:$N,Fluxo!$S:$S,"&gt;"&amp;CM$5,Fluxo!$S:$S,"&lt;="&amp;CN$5,Fluxo!$D:$D,$D68)</f>
        <v>0</v>
      </c>
      <c r="CO68" s="18">
        <f>SUMIFS(Fluxo!$N:$N,Fluxo!$S:$S,"&gt;"&amp;CN$5,Fluxo!$S:$S,"&lt;="&amp;CO$5,Fluxo!$D:$D,$D68)</f>
        <v>0</v>
      </c>
      <c r="CP68" s="18">
        <f>SUMIFS(Fluxo!$N:$N,Fluxo!$S:$S,"&gt;"&amp;CO$5,Fluxo!$S:$S,"&lt;="&amp;CP$5,Fluxo!$D:$D,$D68)</f>
        <v>0</v>
      </c>
      <c r="CQ68" s="18">
        <f>SUMIFS(Fluxo!$N:$N,Fluxo!$S:$S,"&gt;"&amp;CP$5,Fluxo!$S:$S,"&lt;="&amp;CQ$5,Fluxo!$D:$D,$D68)</f>
        <v>0</v>
      </c>
      <c r="CR68" s="18">
        <f>SUMIFS(Fluxo!$N:$N,Fluxo!$S:$S,"&gt;"&amp;CQ$5,Fluxo!$S:$S,"&lt;="&amp;CR$5,Fluxo!$D:$D,$D68)</f>
        <v>0</v>
      </c>
      <c r="CS68" s="18">
        <f>SUMIFS(Fluxo!$N:$N,Fluxo!$S:$S,"&gt;"&amp;CR$5,Fluxo!$S:$S,"&lt;="&amp;CS$5,Fluxo!$D:$D,$D68)</f>
        <v>0</v>
      </c>
      <c r="CT68" s="18">
        <f>SUMIFS(Fluxo!$N:$N,Fluxo!$S:$S,"&gt;"&amp;CS$5,Fluxo!$S:$S,"&lt;="&amp;CT$5,Fluxo!$D:$D,$D68)</f>
        <v>0</v>
      </c>
      <c r="CU68" s="18">
        <f>SUMIFS(Fluxo!$N:$N,Fluxo!$S:$S,"&gt;"&amp;CT$5,Fluxo!$S:$S,"&lt;="&amp;CU$5,Fluxo!$D:$D,$D68)</f>
        <v>0</v>
      </c>
      <c r="CV68" s="18">
        <f>SUMIFS(Fluxo!$N:$N,Fluxo!$S:$S,"&gt;"&amp;CU$5,Fluxo!$S:$S,"&lt;="&amp;CV$5,Fluxo!$D:$D,$D68)</f>
        <v>0</v>
      </c>
      <c r="CW68" s="18">
        <f>SUMIFS(Fluxo!$N:$N,Fluxo!$S:$S,"&gt;"&amp;CV$5,Fluxo!$S:$S,"&lt;="&amp;CW$5,Fluxo!$D:$D,$D68)</f>
        <v>0</v>
      </c>
      <c r="CX68" s="18">
        <f>SUMIFS(Fluxo!$N:$N,Fluxo!$S:$S,"&gt;"&amp;CW$5,Fluxo!$S:$S,"&lt;="&amp;CX$5,Fluxo!$D:$D,$D68)</f>
        <v>0</v>
      </c>
      <c r="CY68" s="18">
        <f>SUMIFS(Fluxo!$N:$N,Fluxo!$S:$S,"&gt;"&amp;CX$5,Fluxo!$S:$S,"&lt;="&amp;CY$5,Fluxo!$D:$D,$D68)</f>
        <v>0</v>
      </c>
      <c r="CZ68" s="18">
        <f>SUMIFS(Fluxo!$N:$N,Fluxo!$S:$S,"&gt;"&amp;CY$5,Fluxo!$S:$S,"&lt;="&amp;CZ$5,Fluxo!$D:$D,$D68)</f>
        <v>0</v>
      </c>
      <c r="DA68" s="18">
        <f>SUMIFS(Fluxo!$N:$N,Fluxo!$S:$S,"&gt;"&amp;CZ$5,Fluxo!$S:$S,"&lt;="&amp;DA$5,Fluxo!$D:$D,$D68)</f>
        <v>0</v>
      </c>
      <c r="DB68" s="18">
        <f>SUMIFS(Fluxo!$N:$N,Fluxo!$S:$S,"&gt;"&amp;DA$5,Fluxo!$S:$S,"&lt;="&amp;DB$5,Fluxo!$D:$D,$D68)</f>
        <v>0</v>
      </c>
      <c r="DC68" s="18">
        <f>SUMIFS(Fluxo!$N:$N,Fluxo!$S:$S,"&gt;"&amp;DB$5,Fluxo!$S:$S,"&lt;="&amp;DC$5,Fluxo!$D:$D,$D68)</f>
        <v>0</v>
      </c>
      <c r="DD68" s="18">
        <f>SUMIFS(Fluxo!$N:$N,Fluxo!$S:$S,"&gt;"&amp;DC$5,Fluxo!$S:$S,"&lt;="&amp;DD$5,Fluxo!$D:$D,$D68)</f>
        <v>0</v>
      </c>
      <c r="DE68" s="18">
        <f>SUMIFS(Fluxo!$N:$N,Fluxo!$S:$S,"&gt;"&amp;DD$5,Fluxo!$S:$S,"&lt;="&amp;DE$5,Fluxo!$D:$D,$D68)</f>
        <v>0</v>
      </c>
      <c r="DF68" s="18">
        <f>SUMIFS(Fluxo!$N:$N,Fluxo!$S:$S,"&gt;"&amp;DE$5,Fluxo!$S:$S,"&lt;="&amp;DF$5,Fluxo!$D:$D,$D68)</f>
        <v>0</v>
      </c>
      <c r="DG68" s="18">
        <f>SUMIFS(Fluxo!$N:$N,Fluxo!$S:$S,"&gt;"&amp;DF$5,Fluxo!$S:$S,"&lt;="&amp;DG$5,Fluxo!$D:$D,$D68)</f>
        <v>0</v>
      </c>
      <c r="DH68" s="18">
        <f>SUMIFS(Fluxo!$N:$N,Fluxo!$S:$S,"&gt;"&amp;DG$5,Fluxo!$S:$S,"&lt;="&amp;DH$5,Fluxo!$D:$D,$D68)</f>
        <v>0</v>
      </c>
      <c r="DI68" s="18">
        <f>SUMIFS(Fluxo!$N:$N,Fluxo!$S:$S,"&gt;"&amp;DH$5,Fluxo!$S:$S,"&lt;="&amp;DI$5,Fluxo!$D:$D,$D68)</f>
        <v>0</v>
      </c>
      <c r="DJ68" s="18">
        <f>SUMIFS(Fluxo!$N:$N,Fluxo!$S:$S,"&gt;"&amp;DI$5,Fluxo!$S:$S,"&lt;="&amp;DJ$5,Fluxo!$D:$D,$D68)</f>
        <v>0</v>
      </c>
      <c r="DK68" s="18">
        <f>SUMIFS(Fluxo!$N:$N,Fluxo!$S:$S,"&gt;"&amp;DJ$5,Fluxo!$S:$S,"&lt;="&amp;DK$5,Fluxo!$D:$D,$D68)</f>
        <v>0</v>
      </c>
      <c r="DL68" s="18">
        <f>SUMIFS(Fluxo!$N:$N,Fluxo!$S:$S,"&gt;"&amp;DK$5,Fluxo!$S:$S,"&lt;="&amp;DL$5,Fluxo!$D:$D,$D68)</f>
        <v>0</v>
      </c>
      <c r="DM68" s="18">
        <f>SUMIFS(Fluxo!$N:$N,Fluxo!$S:$S,"&gt;"&amp;DL$5,Fluxo!$S:$S,"&lt;="&amp;DM$5,Fluxo!$D:$D,$D68)</f>
        <v>0</v>
      </c>
      <c r="DN68" s="18">
        <f>SUMIFS(Fluxo!$N:$N,Fluxo!$S:$S,"&gt;"&amp;DM$5,Fluxo!$S:$S,"&lt;="&amp;DN$5,Fluxo!$D:$D,$D68)</f>
        <v>0</v>
      </c>
      <c r="DO68" s="18">
        <f>SUMIFS(Fluxo!$N:$N,Fluxo!$S:$S,"&gt;"&amp;DN$5,Fluxo!$S:$S,"&lt;="&amp;DO$5,Fluxo!$D:$D,$D68)</f>
        <v>0</v>
      </c>
      <c r="DP68" s="18">
        <f>SUMIFS(Fluxo!$N:$N,Fluxo!$S:$S,"&gt;"&amp;DO$5,Fluxo!$S:$S,"&lt;="&amp;DP$5,Fluxo!$D:$D,$D68)</f>
        <v>0</v>
      </c>
      <c r="DQ68" s="18">
        <f>SUMIFS(Fluxo!$N:$N,Fluxo!$S:$S,"&gt;"&amp;DP$5,Fluxo!$S:$S,"&lt;="&amp;DQ$5,Fluxo!$D:$D,$D68)</f>
        <v>0</v>
      </c>
      <c r="DR68" s="18">
        <f>SUMIFS(Fluxo!$N:$N,Fluxo!$S:$S,"&gt;"&amp;DQ$5,Fluxo!$S:$S,"&lt;="&amp;DR$5,Fluxo!$D:$D,$D68)</f>
        <v>0</v>
      </c>
      <c r="DS68" s="18">
        <f>SUMIFS(Fluxo!$N:$N,Fluxo!$S:$S,"&gt;"&amp;DR$5,Fluxo!$S:$S,"&lt;="&amp;DS$5,Fluxo!$D:$D,$D68)</f>
        <v>0</v>
      </c>
      <c r="DT68" s="18">
        <f>SUMIFS(Fluxo!$N:$N,Fluxo!$S:$S,"&gt;"&amp;DS$5,Fluxo!$S:$S,"&lt;="&amp;DT$5,Fluxo!$D:$D,$D68)</f>
        <v>0</v>
      </c>
      <c r="DU68" s="18">
        <f>SUMIFS(Fluxo!$N:$N,Fluxo!$S:$S,"&gt;"&amp;DT$5,Fluxo!$S:$S,"&lt;="&amp;DU$5,Fluxo!$D:$D,$D68)</f>
        <v>0</v>
      </c>
      <c r="DV68" s="18">
        <f>SUMIFS(Fluxo!$N:$N,Fluxo!$S:$S,"&gt;"&amp;DU$5,Fluxo!$S:$S,"&lt;="&amp;DV$5,Fluxo!$D:$D,$D68)</f>
        <v>0</v>
      </c>
      <c r="DW68" s="18">
        <f>SUMIFS(Fluxo!$N:$N,Fluxo!$S:$S,"&gt;"&amp;DV$5,Fluxo!$S:$S,"&lt;="&amp;DW$5,Fluxo!$D:$D,$D68)</f>
        <v>0</v>
      </c>
      <c r="DX68" s="18">
        <f>SUMIFS(Fluxo!$N:$N,Fluxo!$S:$S,"&gt;"&amp;DW$5,Fluxo!$S:$S,"&lt;="&amp;DX$5,Fluxo!$D:$D,$D68)</f>
        <v>0</v>
      </c>
      <c r="DY68" s="18">
        <f>SUMIFS(Fluxo!$N:$N,Fluxo!$S:$S,"&gt;"&amp;DX$5,Fluxo!$S:$S,"&lt;="&amp;DY$5,Fluxo!$D:$D,$D68)</f>
        <v>0</v>
      </c>
      <c r="DZ68" s="18">
        <f>SUMIFS(Fluxo!$N:$N,Fluxo!$S:$S,"&gt;"&amp;DY$5,Fluxo!$S:$S,"&lt;="&amp;DZ$5,Fluxo!$D:$D,$D68)</f>
        <v>0</v>
      </c>
      <c r="EA68" s="18">
        <f>SUMIFS(Fluxo!$N:$N,Fluxo!$S:$S,"&gt;"&amp;DZ$5,Fluxo!$S:$S,"&lt;="&amp;EA$5,Fluxo!$D:$D,$D68)</f>
        <v>0</v>
      </c>
      <c r="EB68" s="18">
        <f>SUMIFS(Fluxo!$N:$N,Fluxo!$S:$S,"&gt;"&amp;EA$5,Fluxo!$S:$S,"&lt;="&amp;EB$5,Fluxo!$D:$D,$D68)</f>
        <v>0</v>
      </c>
      <c r="EC68" s="18">
        <f>SUMIFS(Fluxo!$N:$N,Fluxo!$S:$S,"&gt;"&amp;EB$5,Fluxo!$S:$S,"&lt;="&amp;EC$5,Fluxo!$D:$D,$D68)</f>
        <v>0</v>
      </c>
      <c r="ED68" s="18">
        <f>SUMIFS(Fluxo!$N:$N,Fluxo!$S:$S,"&gt;"&amp;EC$5,Fluxo!$S:$S,"&lt;="&amp;ED$5,Fluxo!$D:$D,$D68)</f>
        <v>0</v>
      </c>
      <c r="EE68" s="18">
        <f>SUMIFS(Fluxo!$N:$N,Fluxo!$S:$S,"&gt;"&amp;ED$5,Fluxo!$S:$S,"&lt;="&amp;EE$5,Fluxo!$D:$D,$D68)</f>
        <v>0</v>
      </c>
      <c r="EF68" s="18">
        <f>SUMIFS(Fluxo!$N:$N,Fluxo!$S:$S,"&gt;"&amp;EE$5,Fluxo!$S:$S,"&lt;="&amp;EF$5,Fluxo!$D:$D,$D68)</f>
        <v>0</v>
      </c>
      <c r="EG68" s="18">
        <f>SUMIFS(Fluxo!$N:$N,Fluxo!$S:$S,"&gt;"&amp;EF$5,Fluxo!$S:$S,"&lt;="&amp;EG$5,Fluxo!$D:$D,$D68)</f>
        <v>0</v>
      </c>
      <c r="EH68" s="18">
        <f>SUMIFS(Fluxo!$N:$N,Fluxo!$S:$S,"&gt;"&amp;EG$5,Fluxo!$S:$S,"&lt;="&amp;EH$5,Fluxo!$D:$D,$D68)</f>
        <v>0</v>
      </c>
      <c r="EI68" s="18">
        <f>SUMIFS(Fluxo!$N:$N,Fluxo!$S:$S,"&gt;"&amp;EH$5,Fluxo!$S:$S,"&lt;="&amp;EI$5,Fluxo!$D:$D,$D68)</f>
        <v>0</v>
      </c>
      <c r="EJ68" s="18">
        <f>SUMIFS(Fluxo!$N:$N,Fluxo!$S:$S,"&gt;"&amp;EI$5,Fluxo!$S:$S,"&lt;="&amp;EJ$5,Fluxo!$D:$D,$D68)</f>
        <v>0</v>
      </c>
      <c r="EK68" s="18">
        <f>SUMIFS(Fluxo!$N:$N,Fluxo!$S:$S,"&gt;"&amp;EJ$5,Fluxo!$S:$S,"&lt;="&amp;EK$5,Fluxo!$D:$D,$D68)</f>
        <v>0</v>
      </c>
      <c r="EL68" s="18">
        <f>SUMIFS(Fluxo!$N:$N,Fluxo!$S:$S,"&gt;"&amp;EK$5,Fluxo!$S:$S,"&lt;="&amp;EL$5,Fluxo!$D:$D,$D68)</f>
        <v>0</v>
      </c>
      <c r="EM68" s="18">
        <f>SUMIFS(Fluxo!$N:$N,Fluxo!$S:$S,"&gt;"&amp;EL$5,Fluxo!$S:$S,"&lt;="&amp;EM$5,Fluxo!$D:$D,$D68)</f>
        <v>0</v>
      </c>
      <c r="EN68" s="18">
        <f>SUMIFS(Fluxo!$N:$N,Fluxo!$S:$S,"&gt;"&amp;EM$5,Fluxo!$S:$S,"&lt;="&amp;EN$5,Fluxo!$D:$D,$D68)</f>
        <v>0</v>
      </c>
      <c r="EO68" s="18">
        <f>SUMIFS(Fluxo!$N:$N,Fluxo!$S:$S,"&gt;"&amp;EN$5,Fluxo!$S:$S,"&lt;="&amp;EO$5,Fluxo!$D:$D,$D68)</f>
        <v>0</v>
      </c>
      <c r="EP68" s="18">
        <f>SUMIFS(Fluxo!$N:$N,Fluxo!$S:$S,"&gt;"&amp;EO$5,Fluxo!$S:$S,"&lt;="&amp;EP$5,Fluxo!$D:$D,$D68)</f>
        <v>0</v>
      </c>
      <c r="EQ68" s="18">
        <f>SUMIFS(Fluxo!$N:$N,Fluxo!$S:$S,"&gt;"&amp;EP$5,Fluxo!$S:$S,"&lt;="&amp;EQ$5,Fluxo!$D:$D,$D68)</f>
        <v>0</v>
      </c>
      <c r="ER68" s="18">
        <f>SUMIFS(Fluxo!$N:$N,Fluxo!$S:$S,"&gt;"&amp;EQ$5,Fluxo!$S:$S,"&lt;="&amp;ER$5,Fluxo!$D:$D,$D68)</f>
        <v>0</v>
      </c>
      <c r="ES68" s="18">
        <f>SUMIFS(Fluxo!$N:$N,Fluxo!$S:$S,"&gt;"&amp;ER$5,Fluxo!$S:$S,"&lt;="&amp;ES$5,Fluxo!$D:$D,$D68)</f>
        <v>0</v>
      </c>
      <c r="ET68" s="18">
        <f>SUMIFS(Fluxo!$N:$N,Fluxo!$S:$S,"&gt;"&amp;ES$5,Fluxo!$S:$S,"&lt;="&amp;ET$5,Fluxo!$D:$D,$D68)</f>
        <v>0</v>
      </c>
      <c r="EU68" s="18">
        <f>SUMIFS(Fluxo!$N:$N,Fluxo!$S:$S,"&gt;"&amp;ET$5,Fluxo!$S:$S,"&lt;="&amp;EU$5,Fluxo!$D:$D,$D68)</f>
        <v>0</v>
      </c>
      <c r="EV68" s="18">
        <f>SUMIFS(Fluxo!$N:$N,Fluxo!$S:$S,"&gt;"&amp;EU$5,Fluxo!$S:$S,"&lt;="&amp;EV$5,Fluxo!$D:$D,$D68)</f>
        <v>0</v>
      </c>
      <c r="EW68" s="18">
        <f>SUMIFS(Fluxo!$N:$N,Fluxo!$S:$S,"&gt;"&amp;EV$5,Fluxo!$S:$S,"&lt;="&amp;EW$5,Fluxo!$D:$D,$D68)</f>
        <v>0</v>
      </c>
      <c r="EX68" s="18">
        <f>SUMIFS(Fluxo!$N:$N,Fluxo!$S:$S,"&gt;"&amp;EW$5,Fluxo!$S:$S,"&lt;="&amp;EX$5,Fluxo!$D:$D,$D68)</f>
        <v>0</v>
      </c>
      <c r="EY68" s="18">
        <f>SUMIFS(Fluxo!$N:$N,Fluxo!$S:$S,"&gt;"&amp;EX$5,Fluxo!$S:$S,"&lt;="&amp;EY$5,Fluxo!$D:$D,$D68)</f>
        <v>0</v>
      </c>
      <c r="EZ68" s="18">
        <f>SUMIFS(Fluxo!$N:$N,Fluxo!$S:$S,"&gt;"&amp;EY$5,Fluxo!$S:$S,"&lt;="&amp;EZ$5,Fluxo!$D:$D,$D68)</f>
        <v>0</v>
      </c>
      <c r="FA68" s="18">
        <f>SUMIFS(Fluxo!$N:$N,Fluxo!$S:$S,"&gt;"&amp;EZ$5,Fluxo!$S:$S,"&lt;="&amp;FA$5,Fluxo!$D:$D,$D68)</f>
        <v>0</v>
      </c>
      <c r="FB68" s="18">
        <f>SUMIFS(Fluxo!$N:$N,Fluxo!$S:$S,"&gt;"&amp;FA$5,Fluxo!$S:$S,"&lt;="&amp;FB$5,Fluxo!$D:$D,$D68)</f>
        <v>0</v>
      </c>
      <c r="FC68" s="18">
        <f>SUMIFS(Fluxo!$N:$N,Fluxo!$S:$S,"&gt;"&amp;FB$5,Fluxo!$S:$S,"&lt;="&amp;FC$5,Fluxo!$D:$D,$D68)</f>
        <v>0</v>
      </c>
      <c r="FD68" s="18">
        <f>SUMIFS(Fluxo!$N:$N,Fluxo!$S:$S,"&gt;"&amp;FC$5,Fluxo!$S:$S,"&lt;="&amp;FD$5,Fluxo!$D:$D,$D68)</f>
        <v>0</v>
      </c>
      <c r="FE68" s="18">
        <f>SUMIFS(Fluxo!$N:$N,Fluxo!$S:$S,"&gt;"&amp;FD$5,Fluxo!$S:$S,"&lt;="&amp;FE$5,Fluxo!$D:$D,$D68)</f>
        <v>0</v>
      </c>
      <c r="FF68" s="18">
        <f>SUMIFS(Fluxo!$N:$N,Fluxo!$S:$S,"&gt;"&amp;FE$5,Fluxo!$S:$S,"&lt;="&amp;FF$5,Fluxo!$D:$D,$D68)</f>
        <v>0</v>
      </c>
      <c r="FG68" s="18">
        <f>SUMIFS(Fluxo!$N:$N,Fluxo!$S:$S,"&gt;"&amp;FF$5,Fluxo!$S:$S,"&lt;="&amp;FG$5,Fluxo!$D:$D,$D68)</f>
        <v>0</v>
      </c>
      <c r="FH68" s="18">
        <f>SUMIFS(Fluxo!$N:$N,Fluxo!$S:$S,"&gt;"&amp;FG$5,Fluxo!$S:$S,"&lt;="&amp;FH$5,Fluxo!$D:$D,$D68)</f>
        <v>0</v>
      </c>
      <c r="FI68" s="18">
        <f>SUMIFS(Fluxo!$N:$N,Fluxo!$S:$S,"&gt;"&amp;FH$5,Fluxo!$S:$S,"&lt;="&amp;FI$5,Fluxo!$D:$D,$D68)</f>
        <v>0</v>
      </c>
      <c r="FJ68" s="18">
        <f>SUMIFS(Fluxo!$N:$N,Fluxo!$S:$S,"&gt;"&amp;FI$5,Fluxo!$S:$S,"&lt;="&amp;FJ$5,Fluxo!$D:$D,$D68)</f>
        <v>0</v>
      </c>
      <c r="FK68" s="18">
        <f>SUMIFS(Fluxo!$N:$N,Fluxo!$S:$S,"&gt;"&amp;FJ$5,Fluxo!$S:$S,"&lt;="&amp;FK$5,Fluxo!$D:$D,$D68)</f>
        <v>0</v>
      </c>
      <c r="FL68" s="18">
        <f>SUMIFS(Fluxo!$N:$N,Fluxo!$S:$S,"&gt;"&amp;FK$5,Fluxo!$S:$S,"&lt;="&amp;FL$5,Fluxo!$D:$D,$D68)</f>
        <v>0</v>
      </c>
      <c r="FM68" s="18">
        <f>SUMIFS(Fluxo!$N:$N,Fluxo!$S:$S,"&gt;"&amp;FL$5,Fluxo!$S:$S,"&lt;="&amp;FM$5,Fluxo!$D:$D,$D68)</f>
        <v>0</v>
      </c>
      <c r="FN68" s="18">
        <f>SUMIFS(Fluxo!$N:$N,Fluxo!$S:$S,"&gt;"&amp;FM$5,Fluxo!$S:$S,"&lt;="&amp;FN$5,Fluxo!$D:$D,$D68)</f>
        <v>0</v>
      </c>
      <c r="FO68" s="18">
        <f>SUMIFS(Fluxo!$N:$N,Fluxo!$S:$S,"&gt;"&amp;FN$5,Fluxo!$S:$S,"&lt;="&amp;FO$5,Fluxo!$D:$D,$D68)</f>
        <v>0</v>
      </c>
      <c r="FP68" s="18">
        <f>SUMIFS(Fluxo!$N:$N,Fluxo!$S:$S,"&gt;"&amp;FO$5,Fluxo!$S:$S,"&lt;="&amp;FP$5,Fluxo!$D:$D,$D68)</f>
        <v>0</v>
      </c>
      <c r="FQ68" s="18">
        <f>SUMIFS(Fluxo!$N:$N,Fluxo!$S:$S,"&gt;"&amp;FP$5,Fluxo!$S:$S,"&lt;="&amp;FQ$5,Fluxo!$D:$D,$D68)</f>
        <v>0</v>
      </c>
      <c r="FR68" s="18">
        <f>SUMIFS(Fluxo!$N:$N,Fluxo!$S:$S,"&gt;"&amp;FQ$5,Fluxo!$S:$S,"&lt;="&amp;FR$5,Fluxo!$D:$D,$D68)</f>
        <v>0</v>
      </c>
      <c r="FS68" s="18">
        <f>SUMIFS(Fluxo!$N:$N,Fluxo!$S:$S,"&gt;"&amp;FR$5,Fluxo!$S:$S,"&lt;="&amp;FS$5,Fluxo!$D:$D,$D68)</f>
        <v>0</v>
      </c>
      <c r="FT68" s="18">
        <f>SUMIFS(Fluxo!$N:$N,Fluxo!$S:$S,"&gt;"&amp;FS$5,Fluxo!$S:$S,"&lt;="&amp;FT$5,Fluxo!$D:$D,$D68)</f>
        <v>0</v>
      </c>
      <c r="FU68" s="18">
        <f>SUMIFS(Fluxo!$N:$N,Fluxo!$S:$S,"&gt;"&amp;FT$5,Fluxo!$S:$S,"&lt;="&amp;FU$5,Fluxo!$D:$D,$D68)</f>
        <v>0</v>
      </c>
      <c r="FV68" s="18">
        <f>SUMIFS(Fluxo!$N:$N,Fluxo!$S:$S,"&gt;"&amp;FU$5,Fluxo!$S:$S,"&lt;="&amp;FV$5,Fluxo!$D:$D,$D68)</f>
        <v>0</v>
      </c>
      <c r="FW68" s="18">
        <f>SUMIFS(Fluxo!$N:$N,Fluxo!$S:$S,"&gt;"&amp;FV$5,Fluxo!$S:$S,"&lt;="&amp;FW$5,Fluxo!$D:$D,$D68)</f>
        <v>0</v>
      </c>
      <c r="FX68" s="18">
        <f>SUMIFS(Fluxo!$N:$N,Fluxo!$S:$S,"&gt;"&amp;FW$5,Fluxo!$S:$S,"&lt;="&amp;FX$5,Fluxo!$D:$D,$D68)</f>
        <v>0</v>
      </c>
      <c r="FY68" s="18">
        <f>SUMIFS(Fluxo!$N:$N,Fluxo!$S:$S,"&gt;"&amp;FX$5,Fluxo!$S:$S,"&lt;="&amp;FY$5,Fluxo!$D:$D,$D68)</f>
        <v>0</v>
      </c>
      <c r="FZ68" s="18">
        <f>SUMIFS(Fluxo!$N:$N,Fluxo!$S:$S,"&gt;"&amp;FY$5,Fluxo!$S:$S,"&lt;="&amp;FZ$5,Fluxo!$D:$D,$D68)</f>
        <v>0</v>
      </c>
      <c r="GA68" s="18">
        <f>SUMIFS(Fluxo!$N:$N,Fluxo!$S:$S,"&gt;"&amp;FZ$5,Fluxo!$S:$S,"&lt;="&amp;GA$5,Fluxo!$D:$D,$D68)</f>
        <v>0</v>
      </c>
      <c r="GB68" s="18">
        <f>SUMIFS(Fluxo!$N:$N,Fluxo!$S:$S,"&gt;"&amp;GA$5,Fluxo!$S:$S,"&lt;="&amp;GB$5,Fluxo!$D:$D,$D68)</f>
        <v>0</v>
      </c>
      <c r="GC68" s="18">
        <f>SUMIFS(Fluxo!$N:$N,Fluxo!$S:$S,"&gt;"&amp;GB$5,Fluxo!$S:$S,"&lt;="&amp;GC$5,Fluxo!$D:$D,$D68)</f>
        <v>0</v>
      </c>
      <c r="GD68" s="18">
        <f>SUMIFS(Fluxo!$N:$N,Fluxo!$S:$S,"&gt;"&amp;GC$5,Fluxo!$S:$S,"&lt;="&amp;GD$5,Fluxo!$D:$D,$D68)</f>
        <v>0</v>
      </c>
      <c r="GE68" s="18">
        <f>SUMIFS(Fluxo!$N:$N,Fluxo!$S:$S,"&gt;"&amp;GD$5,Fluxo!$S:$S,"&lt;="&amp;GE$5,Fluxo!$D:$D,$D68)</f>
        <v>0</v>
      </c>
      <c r="GF68" s="18">
        <f>SUMIFS(Fluxo!$N:$N,Fluxo!$S:$S,"&gt;"&amp;GE$5,Fluxo!$S:$S,"&lt;="&amp;GF$5,Fluxo!$D:$D,$D68)</f>
        <v>0</v>
      </c>
      <c r="GG68" s="18">
        <f>SUMIFS(Fluxo!$N:$N,Fluxo!$S:$S,"&gt;"&amp;GF$5,Fluxo!$S:$S,"&lt;="&amp;GG$5,Fluxo!$D:$D,$D68)</f>
        <v>0</v>
      </c>
      <c r="GH68" s="18">
        <f>SUMIFS(Fluxo!$N:$N,Fluxo!$S:$S,"&gt;"&amp;GG$5,Fluxo!$S:$S,"&lt;="&amp;GH$5,Fluxo!$D:$D,$D68)</f>
        <v>0</v>
      </c>
      <c r="GI68" s="18">
        <f>SUMIFS(Fluxo!$N:$N,Fluxo!$S:$S,"&gt;"&amp;GH$5,Fluxo!$S:$S,"&lt;="&amp;GI$5,Fluxo!$D:$D,$D68)</f>
        <v>0</v>
      </c>
      <c r="GJ68" s="18">
        <f>SUMIFS(Fluxo!$N:$N,Fluxo!$S:$S,"&gt;"&amp;GI$5,Fluxo!$S:$S,"&lt;="&amp;GJ$5,Fluxo!$D:$D,$D68)</f>
        <v>0</v>
      </c>
      <c r="GK68" s="18">
        <f>SUMIFS(Fluxo!$N:$N,Fluxo!$S:$S,"&gt;"&amp;GJ$5,Fluxo!$S:$S,"&lt;="&amp;GK$5,Fluxo!$D:$D,$D68)</f>
        <v>0</v>
      </c>
      <c r="GL68" s="18">
        <f>SUMIFS(Fluxo!$N:$N,Fluxo!$S:$S,"&gt;"&amp;GK$5,Fluxo!$S:$S,"&lt;="&amp;GL$5,Fluxo!$D:$D,$D68)</f>
        <v>0</v>
      </c>
      <c r="GM68" s="18">
        <f>SUMIFS(Fluxo!$N:$N,Fluxo!$S:$S,"&gt;"&amp;GL$5,Fluxo!$S:$S,"&lt;="&amp;GM$5,Fluxo!$D:$D,$D68)</f>
        <v>0</v>
      </c>
      <c r="GN68" s="18">
        <f>SUMIFS(Fluxo!$N:$N,Fluxo!$S:$S,"&gt;"&amp;GM$5,Fluxo!$S:$S,"&lt;="&amp;GN$5,Fluxo!$D:$D,$D68)</f>
        <v>0</v>
      </c>
      <c r="GO68" s="18">
        <f>SUMIFS(Fluxo!$N:$N,Fluxo!$S:$S,"&gt;"&amp;GN$5,Fluxo!$S:$S,"&lt;="&amp;GO$5,Fluxo!$D:$D,$D68)</f>
        <v>0</v>
      </c>
      <c r="GP68" s="18">
        <f>SUMIFS(Fluxo!$N:$N,Fluxo!$S:$S,"&gt;"&amp;GO$5,Fluxo!$S:$S,"&lt;="&amp;GP$5,Fluxo!$D:$D,$D68)</f>
        <v>0</v>
      </c>
      <c r="GQ68" s="18">
        <f>SUMIFS(Fluxo!$N:$N,Fluxo!$S:$S,"&gt;"&amp;GP$5,Fluxo!$S:$S,"&lt;="&amp;GQ$5,Fluxo!$D:$D,$D68)</f>
        <v>0</v>
      </c>
      <c r="GR68" s="18">
        <f>SUMIFS(Fluxo!$N:$N,Fluxo!$S:$S,"&gt;"&amp;GQ$5,Fluxo!$S:$S,"&lt;="&amp;GR$5,Fluxo!$D:$D,$D68)</f>
        <v>0</v>
      </c>
      <c r="GS68" s="18">
        <f>SUMIFS(Fluxo!$N:$N,Fluxo!$S:$S,"&gt;"&amp;GR$5,Fluxo!$S:$S,"&lt;="&amp;GS$5,Fluxo!$D:$D,$D68)</f>
        <v>0</v>
      </c>
      <c r="GT68" s="18">
        <f>SUMIFS(Fluxo!$N:$N,Fluxo!$S:$S,"&gt;"&amp;GS$5,Fluxo!$S:$S,"&lt;="&amp;GT$5,Fluxo!$D:$D,$D68)</f>
        <v>0</v>
      </c>
      <c r="GU68" s="18">
        <f>SUMIFS(Fluxo!$N:$N,Fluxo!$S:$S,"&gt;"&amp;GT$5,Fluxo!$S:$S,"&lt;="&amp;GU$5,Fluxo!$D:$D,$D68)</f>
        <v>0</v>
      </c>
      <c r="GV68" s="18">
        <f>SUMIFS(Fluxo!$N:$N,Fluxo!$S:$S,"&gt;"&amp;GU$5,Fluxo!$S:$S,"&lt;="&amp;GV$5,Fluxo!$D:$D,$D68)</f>
        <v>0</v>
      </c>
      <c r="GW68" s="18">
        <f>SUMIFS(Fluxo!$N:$N,Fluxo!$S:$S,"&gt;"&amp;GV$5,Fluxo!$S:$S,"&lt;="&amp;GW$5,Fluxo!$D:$D,$D68)</f>
        <v>0</v>
      </c>
      <c r="GX68" s="18">
        <f>SUMIFS(Fluxo!$N:$N,Fluxo!$S:$S,"&gt;"&amp;GW$5,Fluxo!$S:$S,"&lt;="&amp;GX$5,Fluxo!$D:$D,$D68)</f>
        <v>0</v>
      </c>
      <c r="GY68" s="18">
        <f>SUMIFS(Fluxo!$N:$N,Fluxo!$S:$S,"&gt;"&amp;GX$5,Fluxo!$S:$S,"&lt;="&amp;GY$5,Fluxo!$D:$D,$D68)</f>
        <v>0</v>
      </c>
      <c r="GZ68" s="18">
        <f>SUMIFS(Fluxo!$N:$N,Fluxo!$S:$S,"&gt;"&amp;GY$5,Fluxo!$S:$S,"&lt;="&amp;GZ$5,Fluxo!$D:$D,$D68)</f>
        <v>0</v>
      </c>
      <c r="HA68" s="18">
        <f>SUMIFS(Fluxo!$N:$N,Fluxo!$S:$S,"&gt;"&amp;GZ$5,Fluxo!$S:$S,"&lt;="&amp;HA$5,Fluxo!$D:$D,$D68)</f>
        <v>0</v>
      </c>
      <c r="HB68" s="18">
        <f>SUMIFS(Fluxo!$N:$N,Fluxo!$S:$S,"&gt;"&amp;HA$5,Fluxo!$S:$S,"&lt;="&amp;HB$5,Fluxo!$D:$D,$D68)</f>
        <v>0</v>
      </c>
      <c r="HC68" s="18">
        <f>SUMIFS(Fluxo!$N:$N,Fluxo!$S:$S,"&gt;"&amp;HB$5,Fluxo!$S:$S,"&lt;="&amp;HC$5,Fluxo!$D:$D,$D68)</f>
        <v>0</v>
      </c>
      <c r="HD68" s="18">
        <f>SUMIFS(Fluxo!$N:$N,Fluxo!$S:$S,"&gt;"&amp;HC$5,Fluxo!$S:$S,"&lt;="&amp;HD$5,Fluxo!$D:$D,$D68)</f>
        <v>0</v>
      </c>
      <c r="HE68" s="18">
        <f>SUMIFS(Fluxo!$N:$N,Fluxo!$S:$S,"&gt;"&amp;HD$5,Fluxo!$S:$S,"&lt;="&amp;HE$5,Fluxo!$D:$D,$D68)</f>
        <v>0</v>
      </c>
      <c r="HF68" s="18">
        <f>SUMIFS(Fluxo!$N:$N,Fluxo!$S:$S,"&gt;"&amp;HE$5,Fluxo!$S:$S,"&lt;="&amp;HF$5,Fluxo!$D:$D,$D68)</f>
        <v>0</v>
      </c>
    </row>
    <row r="69" spans="1:214">
      <c r="A69" s="20">
        <f t="shared" si="15"/>
        <v>59</v>
      </c>
      <c r="B69" s="140" t="str">
        <f>'Check Carteira'!C61</f>
        <v>E.1016.99.01.0154</v>
      </c>
      <c r="C69" s="141">
        <v>1</v>
      </c>
      <c r="D69" s="129" t="str">
        <f>'Check Carteira'!F61</f>
        <v>A-0154</v>
      </c>
      <c r="E69" s="21">
        <f>IFERROR(INDEX(Contratos!L:L,MATCH(D69,Contratos!R:R,0)),"")</f>
        <v>45372</v>
      </c>
      <c r="F69" s="139">
        <f>IFERROR(INDEX(Contratos!G:G,MATCH(D69,Contratos!R:R,0)),"")</f>
        <v>1093475</v>
      </c>
      <c r="H69" s="83">
        <f t="shared" si="17"/>
        <v>1132015.9099999999</v>
      </c>
      <c r="J69" s="18">
        <f>SUMIFS(Fluxo!$N:$N,Fluxo!$S:$S,"&gt;"&amp;I$5,Fluxo!$S:$S,"&lt;="&amp;J$5,Fluxo!$D:$D,$D69)</f>
        <v>0</v>
      </c>
      <c r="K69" s="18">
        <f>SUMIFS(Fluxo!$N:$N,Fluxo!$S:$S,"&gt;"&amp;J$5,Fluxo!$S:$S,"&lt;="&amp;K$5,Fluxo!$D:$D,$D69)</f>
        <v>0</v>
      </c>
      <c r="L69" s="18">
        <f>SUMIFS(Fluxo!$N:$N,Fluxo!$S:$S,"&gt;"&amp;K$5,Fluxo!$S:$S,"&lt;="&amp;L$5,Fluxo!$D:$D,$D69)</f>
        <v>0</v>
      </c>
      <c r="M69" s="18">
        <f>SUMIFS(Fluxo!$N:$N,Fluxo!$S:$S,"&gt;"&amp;L$5,Fluxo!$S:$S,"&lt;="&amp;M$5,Fluxo!$D:$D,$D69)</f>
        <v>0</v>
      </c>
      <c r="N69" s="18">
        <f>SUMIFS(Fluxo!$N:$N,Fluxo!$S:$S,"&gt;"&amp;M$5,Fluxo!$S:$S,"&lt;="&amp;N$5,Fluxo!$D:$D,$D69)</f>
        <v>0</v>
      </c>
      <c r="O69" s="18">
        <f>SUMIFS(Fluxo!$N:$N,Fluxo!$S:$S,"&gt;"&amp;N$5,Fluxo!$S:$S,"&lt;="&amp;O$5,Fluxo!$D:$D,$D69)</f>
        <v>0</v>
      </c>
      <c r="P69" s="18">
        <f>SUMIFS(Fluxo!$N:$N,Fluxo!$S:$S,"&gt;"&amp;O$5,Fluxo!$S:$S,"&lt;="&amp;P$5,Fluxo!$D:$D,$D69)</f>
        <v>0</v>
      </c>
      <c r="Q69" s="18">
        <f>SUMIFS(Fluxo!$N:$N,Fluxo!$S:$S,"&gt;"&amp;P$5,Fluxo!$S:$S,"&lt;="&amp;Q$5,Fluxo!$D:$D,$D69)</f>
        <v>0</v>
      </c>
      <c r="R69" s="18">
        <f>SUMIFS(Fluxo!$N:$N,Fluxo!$S:$S,"&gt;"&amp;Q$5,Fluxo!$S:$S,"&lt;="&amp;R$5,Fluxo!$D:$D,$D69)</f>
        <v>0</v>
      </c>
      <c r="S69" s="18">
        <f>SUMIFS(Fluxo!$N:$N,Fluxo!$S:$S,"&gt;"&amp;R$5,Fluxo!$S:$S,"&lt;="&amp;S$5,Fluxo!$D:$D,$D69)</f>
        <v>0</v>
      </c>
      <c r="T69" s="18">
        <f>SUMIFS(Fluxo!$N:$N,Fluxo!$S:$S,"&gt;"&amp;S$5,Fluxo!$S:$S,"&lt;="&amp;T$5,Fluxo!$D:$D,$D69)</f>
        <v>0</v>
      </c>
      <c r="U69" s="18">
        <f>SUMIFS(Fluxo!$N:$N,Fluxo!$S:$S,"&gt;"&amp;T$5,Fluxo!$S:$S,"&lt;="&amp;U$5,Fluxo!$D:$D,$D69)</f>
        <v>0</v>
      </c>
      <c r="V69" s="18">
        <f>SUMIFS(Fluxo!$N:$N,Fluxo!$S:$S,"&gt;"&amp;U$5,Fluxo!$S:$S,"&lt;="&amp;V$5,Fluxo!$D:$D,$D69)</f>
        <v>48475</v>
      </c>
      <c r="W69" s="18">
        <f>SUMIFS(Fluxo!$N:$N,Fluxo!$S:$S,"&gt;"&amp;V$5,Fluxo!$S:$S,"&lt;="&amp;W$5,Fluxo!$D:$D,$D69)</f>
        <v>28115.16</v>
      </c>
      <c r="X69" s="18">
        <f>SUMIFS(Fluxo!$N:$N,Fluxo!$S:$S,"&gt;"&amp;W$5,Fluxo!$S:$S,"&lt;="&amp;X$5,Fluxo!$D:$D,$D69)</f>
        <v>28260.15</v>
      </c>
      <c r="Y69" s="18">
        <f>SUMIFS(Fluxo!$N:$N,Fluxo!$S:$S,"&gt;"&amp;X$5,Fluxo!$S:$S,"&lt;="&amp;Y$5,Fluxo!$D:$D,$D69)</f>
        <v>28503.86</v>
      </c>
      <c r="Z69" s="18">
        <f>SUMIFS(Fluxo!$N:$N,Fluxo!$S:$S,"&gt;"&amp;Y$5,Fluxo!$S:$S,"&lt;="&amp;Z$5,Fluxo!$D:$D,$D69)</f>
        <v>6356.68</v>
      </c>
      <c r="AA69" s="18">
        <f>SUMIFS(Fluxo!$N:$N,Fluxo!$S:$S,"&gt;"&amp;Z$5,Fluxo!$S:$S,"&lt;="&amp;AA$5,Fluxo!$D:$D,$D69)</f>
        <v>6402.64</v>
      </c>
      <c r="AB69" s="18">
        <f>SUMIFS(Fluxo!$N:$N,Fluxo!$S:$S,"&gt;"&amp;AA$5,Fluxo!$S:$S,"&lt;="&amp;AB$5,Fluxo!$D:$D,$D69)</f>
        <v>25551.940000000002</v>
      </c>
      <c r="AC69" s="18">
        <f>SUMIFS(Fluxo!$N:$N,Fluxo!$S:$S,"&gt;"&amp;AB$5,Fluxo!$S:$S,"&lt;="&amp;AC$5,Fluxo!$D:$D,$D69)</f>
        <v>6447.29</v>
      </c>
      <c r="AD69" s="18">
        <f>SUMIFS(Fluxo!$N:$N,Fluxo!$S:$S,"&gt;"&amp;AC$5,Fluxo!$S:$S,"&lt;="&amp;AD$5,Fluxo!$D:$D,$D69)</f>
        <v>6447.29</v>
      </c>
      <c r="AE69" s="18">
        <f>SUMIFS(Fluxo!$N:$N,Fluxo!$S:$S,"&gt;"&amp;AD$5,Fluxo!$S:$S,"&lt;="&amp;AE$5,Fluxo!$D:$D,$D69)</f>
        <v>6447.29</v>
      </c>
      <c r="AF69" s="18">
        <f>SUMIFS(Fluxo!$N:$N,Fluxo!$S:$S,"&gt;"&amp;AE$5,Fluxo!$S:$S,"&lt;="&amp;AF$5,Fluxo!$D:$D,$D69)</f>
        <v>6447.29</v>
      </c>
      <c r="AG69" s="18">
        <f>SUMIFS(Fluxo!$N:$N,Fluxo!$S:$S,"&gt;"&amp;AF$5,Fluxo!$S:$S,"&lt;="&amp;AG$5,Fluxo!$D:$D,$D69)</f>
        <v>6447.29</v>
      </c>
      <c r="AH69" s="18">
        <f>SUMIFS(Fluxo!$N:$N,Fluxo!$S:$S,"&gt;"&amp;AG$5,Fluxo!$S:$S,"&lt;="&amp;AH$5,Fluxo!$D:$D,$D69)</f>
        <v>25551.940000000002</v>
      </c>
      <c r="AI69" s="18">
        <f>SUMIFS(Fluxo!$N:$N,Fluxo!$S:$S,"&gt;"&amp;AH$5,Fluxo!$S:$S,"&lt;="&amp;AI$5,Fluxo!$D:$D,$D69)</f>
        <v>6447.29</v>
      </c>
      <c r="AJ69" s="18">
        <f>SUMIFS(Fluxo!$N:$N,Fluxo!$S:$S,"&gt;"&amp;AI$5,Fluxo!$S:$S,"&lt;="&amp;AJ$5,Fluxo!$D:$D,$D69)</f>
        <v>6447.29</v>
      </c>
      <c r="AK69" s="18">
        <f>SUMIFS(Fluxo!$N:$N,Fluxo!$S:$S,"&gt;"&amp;AJ$5,Fluxo!$S:$S,"&lt;="&amp;AK$5,Fluxo!$D:$D,$D69)</f>
        <v>6447.29</v>
      </c>
      <c r="AL69" s="18">
        <f>SUMIFS(Fluxo!$N:$N,Fluxo!$S:$S,"&gt;"&amp;AK$5,Fluxo!$S:$S,"&lt;="&amp;AL$5,Fluxo!$D:$D,$D69)</f>
        <v>6447.29</v>
      </c>
      <c r="AM69" s="18">
        <f>SUMIFS(Fluxo!$N:$N,Fluxo!$S:$S,"&gt;"&amp;AL$5,Fluxo!$S:$S,"&lt;="&amp;AM$5,Fluxo!$D:$D,$D69)</f>
        <v>6447.29</v>
      </c>
      <c r="AN69" s="18">
        <f>SUMIFS(Fluxo!$N:$N,Fluxo!$S:$S,"&gt;"&amp;AM$5,Fluxo!$S:$S,"&lt;="&amp;AN$5,Fluxo!$D:$D,$D69)</f>
        <v>25551.940000000002</v>
      </c>
      <c r="AO69" s="18">
        <f>SUMIFS(Fluxo!$N:$N,Fluxo!$S:$S,"&gt;"&amp;AN$5,Fluxo!$S:$S,"&lt;="&amp;AO$5,Fluxo!$D:$D,$D69)</f>
        <v>6447.29</v>
      </c>
      <c r="AP69" s="18">
        <f>SUMIFS(Fluxo!$N:$N,Fluxo!$S:$S,"&gt;"&amp;AO$5,Fluxo!$S:$S,"&lt;="&amp;AP$5,Fluxo!$D:$D,$D69)</f>
        <v>6447.29</v>
      </c>
      <c r="AQ69" s="18">
        <f>SUMIFS(Fluxo!$N:$N,Fluxo!$S:$S,"&gt;"&amp;AP$5,Fluxo!$S:$S,"&lt;="&amp;AQ$5,Fluxo!$D:$D,$D69)</f>
        <v>6447.29</v>
      </c>
      <c r="AR69" s="18">
        <f>SUMIFS(Fluxo!$N:$N,Fluxo!$S:$S,"&gt;"&amp;AQ$5,Fluxo!$S:$S,"&lt;="&amp;AR$5,Fluxo!$D:$D,$D69)</f>
        <v>6447.29</v>
      </c>
      <c r="AS69" s="18">
        <f>SUMIFS(Fluxo!$N:$N,Fluxo!$S:$S,"&gt;"&amp;AR$5,Fluxo!$S:$S,"&lt;="&amp;AS$5,Fluxo!$D:$D,$D69)</f>
        <v>6447.29</v>
      </c>
      <c r="AT69" s="18">
        <f>SUMIFS(Fluxo!$N:$N,Fluxo!$S:$S,"&gt;"&amp;AS$5,Fluxo!$S:$S,"&lt;="&amp;AT$5,Fluxo!$D:$D,$D69)</f>
        <v>102243.49</v>
      </c>
      <c r="AU69" s="18">
        <f>SUMIFS(Fluxo!$N:$N,Fluxo!$S:$S,"&gt;"&amp;AT$5,Fluxo!$S:$S,"&lt;="&amp;AU$5,Fluxo!$D:$D,$D69)</f>
        <v>709654.7</v>
      </c>
      <c r="AV69" s="18">
        <f>SUMIFS(Fluxo!$N:$N,Fluxo!$S:$S,"&gt;"&amp;AU$5,Fluxo!$S:$S,"&lt;="&amp;AV$5,Fluxo!$D:$D,$D69)</f>
        <v>0</v>
      </c>
      <c r="AW69" s="18">
        <f>SUMIFS(Fluxo!$N:$N,Fluxo!$S:$S,"&gt;"&amp;AV$5,Fluxo!$S:$S,"&lt;="&amp;AW$5,Fluxo!$D:$D,$D69)</f>
        <v>0</v>
      </c>
      <c r="AX69" s="18">
        <f>SUMIFS(Fluxo!$N:$N,Fluxo!$S:$S,"&gt;"&amp;AW$5,Fluxo!$S:$S,"&lt;="&amp;AX$5,Fluxo!$D:$D,$D69)</f>
        <v>639.05999999999995</v>
      </c>
      <c r="AY69" s="18">
        <f>SUMIFS(Fluxo!$N:$N,Fluxo!$S:$S,"&gt;"&amp;AX$5,Fluxo!$S:$S,"&lt;="&amp;AY$5,Fluxo!$D:$D,$D69)</f>
        <v>0</v>
      </c>
      <c r="AZ69" s="18">
        <f>SUMIFS(Fluxo!$N:$N,Fluxo!$S:$S,"&gt;"&amp;AY$5,Fluxo!$S:$S,"&lt;="&amp;AZ$5,Fluxo!$D:$D,$D69)</f>
        <v>0</v>
      </c>
      <c r="BA69" s="18">
        <f>SUMIFS(Fluxo!$N:$N,Fluxo!$S:$S,"&gt;"&amp;AZ$5,Fluxo!$S:$S,"&lt;="&amp;BA$5,Fluxo!$D:$D,$D69)</f>
        <v>0</v>
      </c>
      <c r="BB69" s="18">
        <f>SUMIFS(Fluxo!$N:$N,Fluxo!$S:$S,"&gt;"&amp;BA$5,Fluxo!$S:$S,"&lt;="&amp;BB$5,Fluxo!$D:$D,$D69)</f>
        <v>0</v>
      </c>
      <c r="BC69" s="18">
        <f>SUMIFS(Fluxo!$N:$N,Fluxo!$S:$S,"&gt;"&amp;BB$5,Fluxo!$S:$S,"&lt;="&amp;BC$5,Fluxo!$D:$D,$D69)</f>
        <v>0</v>
      </c>
      <c r="BD69" s="18">
        <f>SUMIFS(Fluxo!$N:$N,Fluxo!$S:$S,"&gt;"&amp;BC$5,Fluxo!$S:$S,"&lt;="&amp;BD$5,Fluxo!$D:$D,$D69)</f>
        <v>0</v>
      </c>
      <c r="BE69" s="18">
        <f>SUMIFS(Fluxo!$N:$N,Fluxo!$S:$S,"&gt;"&amp;BD$5,Fluxo!$S:$S,"&lt;="&amp;BE$5,Fluxo!$D:$D,$D69)</f>
        <v>0</v>
      </c>
      <c r="BF69" s="18">
        <f>SUMIFS(Fluxo!$N:$N,Fluxo!$S:$S,"&gt;"&amp;BE$5,Fluxo!$S:$S,"&lt;="&amp;BF$5,Fluxo!$D:$D,$D69)</f>
        <v>0</v>
      </c>
      <c r="BG69" s="18">
        <f>SUMIFS(Fluxo!$N:$N,Fluxo!$S:$S,"&gt;"&amp;BF$5,Fluxo!$S:$S,"&lt;="&amp;BG$5,Fluxo!$D:$D,$D69)</f>
        <v>0</v>
      </c>
      <c r="BH69" s="18">
        <f>SUMIFS(Fluxo!$N:$N,Fluxo!$S:$S,"&gt;"&amp;BG$5,Fluxo!$S:$S,"&lt;="&amp;BH$5,Fluxo!$D:$D,$D69)</f>
        <v>0</v>
      </c>
      <c r="BI69" s="18">
        <f>SUMIFS(Fluxo!$N:$N,Fluxo!$S:$S,"&gt;"&amp;BH$5,Fluxo!$S:$S,"&lt;="&amp;BI$5,Fluxo!$D:$D,$D69)</f>
        <v>0</v>
      </c>
      <c r="BJ69" s="18">
        <f>SUMIFS(Fluxo!$N:$N,Fluxo!$S:$S,"&gt;"&amp;BI$5,Fluxo!$S:$S,"&lt;="&amp;BJ$5,Fluxo!$D:$D,$D69)</f>
        <v>0</v>
      </c>
      <c r="BK69" s="18">
        <f>SUMIFS(Fluxo!$N:$N,Fluxo!$S:$S,"&gt;"&amp;BJ$5,Fluxo!$S:$S,"&lt;="&amp;BK$5,Fluxo!$D:$D,$D69)</f>
        <v>0</v>
      </c>
      <c r="BL69" s="18">
        <f>SUMIFS(Fluxo!$N:$N,Fluxo!$S:$S,"&gt;"&amp;BK$5,Fluxo!$S:$S,"&lt;="&amp;BL$5,Fluxo!$D:$D,$D69)</f>
        <v>0</v>
      </c>
      <c r="BM69" s="18">
        <f>SUMIFS(Fluxo!$N:$N,Fluxo!$S:$S,"&gt;"&amp;BL$5,Fluxo!$S:$S,"&lt;="&amp;BM$5,Fluxo!$D:$D,$D69)</f>
        <v>0</v>
      </c>
      <c r="BN69" s="18">
        <f>SUMIFS(Fluxo!$N:$N,Fluxo!$S:$S,"&gt;"&amp;BM$5,Fluxo!$S:$S,"&lt;="&amp;BN$5,Fluxo!$D:$D,$D69)</f>
        <v>0</v>
      </c>
      <c r="BO69" s="18">
        <f>SUMIFS(Fluxo!$N:$N,Fluxo!$S:$S,"&gt;"&amp;BN$5,Fluxo!$S:$S,"&lt;="&amp;BO$5,Fluxo!$D:$D,$D69)</f>
        <v>0</v>
      </c>
      <c r="BP69" s="18">
        <f>SUMIFS(Fluxo!$N:$N,Fluxo!$S:$S,"&gt;"&amp;BO$5,Fluxo!$S:$S,"&lt;="&amp;BP$5,Fluxo!$D:$D,$D69)</f>
        <v>0</v>
      </c>
      <c r="BQ69" s="18">
        <f>SUMIFS(Fluxo!$N:$N,Fluxo!$S:$S,"&gt;"&amp;BP$5,Fluxo!$S:$S,"&lt;="&amp;BQ$5,Fluxo!$D:$D,$D69)</f>
        <v>0</v>
      </c>
      <c r="BR69" s="18">
        <f>SUMIFS(Fluxo!$N:$N,Fluxo!$S:$S,"&gt;"&amp;BQ$5,Fluxo!$S:$S,"&lt;="&amp;BR$5,Fluxo!$D:$D,$D69)</f>
        <v>0</v>
      </c>
      <c r="BS69" s="18">
        <f>SUMIFS(Fluxo!$N:$N,Fluxo!$S:$S,"&gt;"&amp;BR$5,Fluxo!$S:$S,"&lt;="&amp;BS$5,Fluxo!$D:$D,$D69)</f>
        <v>0</v>
      </c>
      <c r="BT69" s="18">
        <f>SUMIFS(Fluxo!$N:$N,Fluxo!$S:$S,"&gt;"&amp;BS$5,Fluxo!$S:$S,"&lt;="&amp;BT$5,Fluxo!$D:$D,$D69)</f>
        <v>0</v>
      </c>
      <c r="BU69" s="18">
        <f>SUMIFS(Fluxo!$N:$N,Fluxo!$S:$S,"&gt;"&amp;BT$5,Fluxo!$S:$S,"&lt;="&amp;BU$5,Fluxo!$D:$D,$D69)</f>
        <v>0</v>
      </c>
      <c r="BV69" s="18">
        <f>SUMIFS(Fluxo!$N:$N,Fluxo!$S:$S,"&gt;"&amp;BU$5,Fluxo!$S:$S,"&lt;="&amp;BV$5,Fluxo!$D:$D,$D69)</f>
        <v>0</v>
      </c>
      <c r="BW69" s="18">
        <f>SUMIFS(Fluxo!$N:$N,Fluxo!$S:$S,"&gt;"&amp;BV$5,Fluxo!$S:$S,"&lt;="&amp;BW$5,Fluxo!$D:$D,$D69)</f>
        <v>0</v>
      </c>
      <c r="BX69" s="18">
        <f>SUMIFS(Fluxo!$N:$N,Fluxo!$S:$S,"&gt;"&amp;BW$5,Fluxo!$S:$S,"&lt;="&amp;BX$5,Fluxo!$D:$D,$D69)</f>
        <v>0</v>
      </c>
      <c r="BY69" s="18">
        <f>SUMIFS(Fluxo!$N:$N,Fluxo!$S:$S,"&gt;"&amp;BX$5,Fluxo!$S:$S,"&lt;="&amp;BY$5,Fluxo!$D:$D,$D69)</f>
        <v>0</v>
      </c>
      <c r="BZ69" s="18">
        <f>SUMIFS(Fluxo!$N:$N,Fluxo!$S:$S,"&gt;"&amp;BY$5,Fluxo!$S:$S,"&lt;="&amp;BZ$5,Fluxo!$D:$D,$D69)</f>
        <v>0</v>
      </c>
      <c r="CA69" s="18">
        <f>SUMIFS(Fluxo!$N:$N,Fluxo!$S:$S,"&gt;"&amp;BZ$5,Fluxo!$S:$S,"&lt;="&amp;CA$5,Fluxo!$D:$D,$D69)</f>
        <v>0</v>
      </c>
      <c r="CB69" s="18">
        <f>SUMIFS(Fluxo!$N:$N,Fluxo!$S:$S,"&gt;"&amp;CA$5,Fluxo!$S:$S,"&lt;="&amp;CB$5,Fluxo!$D:$D,$D69)</f>
        <v>0</v>
      </c>
      <c r="CC69" s="18">
        <f>SUMIFS(Fluxo!$N:$N,Fluxo!$S:$S,"&gt;"&amp;CB$5,Fluxo!$S:$S,"&lt;="&amp;CC$5,Fluxo!$D:$D,$D69)</f>
        <v>0</v>
      </c>
      <c r="CD69" s="18">
        <f>SUMIFS(Fluxo!$N:$N,Fluxo!$S:$S,"&gt;"&amp;CC$5,Fluxo!$S:$S,"&lt;="&amp;CD$5,Fluxo!$D:$D,$D69)</f>
        <v>0</v>
      </c>
      <c r="CE69" s="18">
        <f>SUMIFS(Fluxo!$N:$N,Fluxo!$S:$S,"&gt;"&amp;CD$5,Fluxo!$S:$S,"&lt;="&amp;CE$5,Fluxo!$D:$D,$D69)</f>
        <v>0</v>
      </c>
      <c r="CF69" s="18">
        <f>SUMIFS(Fluxo!$N:$N,Fluxo!$S:$S,"&gt;"&amp;CE$5,Fluxo!$S:$S,"&lt;="&amp;CF$5,Fluxo!$D:$D,$D69)</f>
        <v>0</v>
      </c>
      <c r="CG69" s="18">
        <f>SUMIFS(Fluxo!$N:$N,Fluxo!$S:$S,"&gt;"&amp;CF$5,Fluxo!$S:$S,"&lt;="&amp;CG$5,Fluxo!$D:$D,$D69)</f>
        <v>0</v>
      </c>
      <c r="CH69" s="18">
        <f>SUMIFS(Fluxo!$N:$N,Fluxo!$S:$S,"&gt;"&amp;CG$5,Fluxo!$S:$S,"&lt;="&amp;CH$5,Fluxo!$D:$D,$D69)</f>
        <v>0</v>
      </c>
      <c r="CI69" s="18">
        <f>SUMIFS(Fluxo!$N:$N,Fluxo!$S:$S,"&gt;"&amp;CH$5,Fluxo!$S:$S,"&lt;="&amp;CI$5,Fluxo!$D:$D,$D69)</f>
        <v>0</v>
      </c>
      <c r="CJ69" s="18">
        <f>SUMIFS(Fluxo!$N:$N,Fluxo!$S:$S,"&gt;"&amp;CI$5,Fluxo!$S:$S,"&lt;="&amp;CJ$5,Fluxo!$D:$D,$D69)</f>
        <v>0</v>
      </c>
      <c r="CK69" s="18">
        <f>SUMIFS(Fluxo!$N:$N,Fluxo!$S:$S,"&gt;"&amp;CJ$5,Fluxo!$S:$S,"&lt;="&amp;CK$5,Fluxo!$D:$D,$D69)</f>
        <v>0</v>
      </c>
      <c r="CL69" s="18">
        <f>SUMIFS(Fluxo!$N:$N,Fluxo!$S:$S,"&gt;"&amp;CK$5,Fluxo!$S:$S,"&lt;="&amp;CL$5,Fluxo!$D:$D,$D69)</f>
        <v>0</v>
      </c>
      <c r="CM69" s="18">
        <f>SUMIFS(Fluxo!$N:$N,Fluxo!$S:$S,"&gt;"&amp;CL$5,Fluxo!$S:$S,"&lt;="&amp;CM$5,Fluxo!$D:$D,$D69)</f>
        <v>0</v>
      </c>
      <c r="CN69" s="18">
        <f>SUMIFS(Fluxo!$N:$N,Fluxo!$S:$S,"&gt;"&amp;CM$5,Fluxo!$S:$S,"&lt;="&amp;CN$5,Fluxo!$D:$D,$D69)</f>
        <v>0</v>
      </c>
      <c r="CO69" s="18">
        <f>SUMIFS(Fluxo!$N:$N,Fluxo!$S:$S,"&gt;"&amp;CN$5,Fluxo!$S:$S,"&lt;="&amp;CO$5,Fluxo!$D:$D,$D69)</f>
        <v>0</v>
      </c>
      <c r="CP69" s="18">
        <f>SUMIFS(Fluxo!$N:$N,Fluxo!$S:$S,"&gt;"&amp;CO$5,Fluxo!$S:$S,"&lt;="&amp;CP$5,Fluxo!$D:$D,$D69)</f>
        <v>0</v>
      </c>
      <c r="CQ69" s="18">
        <f>SUMIFS(Fluxo!$N:$N,Fluxo!$S:$S,"&gt;"&amp;CP$5,Fluxo!$S:$S,"&lt;="&amp;CQ$5,Fluxo!$D:$D,$D69)</f>
        <v>0</v>
      </c>
      <c r="CR69" s="18">
        <f>SUMIFS(Fluxo!$N:$N,Fluxo!$S:$S,"&gt;"&amp;CQ$5,Fluxo!$S:$S,"&lt;="&amp;CR$5,Fluxo!$D:$D,$D69)</f>
        <v>0</v>
      </c>
      <c r="CS69" s="18">
        <f>SUMIFS(Fluxo!$N:$N,Fluxo!$S:$S,"&gt;"&amp;CR$5,Fluxo!$S:$S,"&lt;="&amp;CS$5,Fluxo!$D:$D,$D69)</f>
        <v>0</v>
      </c>
      <c r="CT69" s="18">
        <f>SUMIFS(Fluxo!$N:$N,Fluxo!$S:$S,"&gt;"&amp;CS$5,Fluxo!$S:$S,"&lt;="&amp;CT$5,Fluxo!$D:$D,$D69)</f>
        <v>0</v>
      </c>
      <c r="CU69" s="18">
        <f>SUMIFS(Fluxo!$N:$N,Fluxo!$S:$S,"&gt;"&amp;CT$5,Fluxo!$S:$S,"&lt;="&amp;CU$5,Fluxo!$D:$D,$D69)</f>
        <v>0</v>
      </c>
      <c r="CV69" s="18">
        <f>SUMIFS(Fluxo!$N:$N,Fluxo!$S:$S,"&gt;"&amp;CU$5,Fluxo!$S:$S,"&lt;="&amp;CV$5,Fluxo!$D:$D,$D69)</f>
        <v>0</v>
      </c>
      <c r="CW69" s="18">
        <f>SUMIFS(Fluxo!$N:$N,Fluxo!$S:$S,"&gt;"&amp;CV$5,Fluxo!$S:$S,"&lt;="&amp;CW$5,Fluxo!$D:$D,$D69)</f>
        <v>0</v>
      </c>
      <c r="CX69" s="18">
        <f>SUMIFS(Fluxo!$N:$N,Fluxo!$S:$S,"&gt;"&amp;CW$5,Fluxo!$S:$S,"&lt;="&amp;CX$5,Fluxo!$D:$D,$D69)</f>
        <v>0</v>
      </c>
      <c r="CY69" s="18">
        <f>SUMIFS(Fluxo!$N:$N,Fluxo!$S:$S,"&gt;"&amp;CX$5,Fluxo!$S:$S,"&lt;="&amp;CY$5,Fluxo!$D:$D,$D69)</f>
        <v>0</v>
      </c>
      <c r="CZ69" s="18">
        <f>SUMIFS(Fluxo!$N:$N,Fluxo!$S:$S,"&gt;"&amp;CY$5,Fluxo!$S:$S,"&lt;="&amp;CZ$5,Fluxo!$D:$D,$D69)</f>
        <v>0</v>
      </c>
      <c r="DA69" s="18">
        <f>SUMIFS(Fluxo!$N:$N,Fluxo!$S:$S,"&gt;"&amp;CZ$5,Fluxo!$S:$S,"&lt;="&amp;DA$5,Fluxo!$D:$D,$D69)</f>
        <v>0</v>
      </c>
      <c r="DB69" s="18">
        <f>SUMIFS(Fluxo!$N:$N,Fluxo!$S:$S,"&gt;"&amp;DA$5,Fluxo!$S:$S,"&lt;="&amp;DB$5,Fluxo!$D:$D,$D69)</f>
        <v>0</v>
      </c>
      <c r="DC69" s="18">
        <f>SUMIFS(Fluxo!$N:$N,Fluxo!$S:$S,"&gt;"&amp;DB$5,Fluxo!$S:$S,"&lt;="&amp;DC$5,Fluxo!$D:$D,$D69)</f>
        <v>0</v>
      </c>
      <c r="DD69" s="18">
        <f>SUMIFS(Fluxo!$N:$N,Fluxo!$S:$S,"&gt;"&amp;DC$5,Fluxo!$S:$S,"&lt;="&amp;DD$5,Fluxo!$D:$D,$D69)</f>
        <v>0</v>
      </c>
      <c r="DE69" s="18">
        <f>SUMIFS(Fluxo!$N:$N,Fluxo!$S:$S,"&gt;"&amp;DD$5,Fluxo!$S:$S,"&lt;="&amp;DE$5,Fluxo!$D:$D,$D69)</f>
        <v>0</v>
      </c>
      <c r="DF69" s="18">
        <f>SUMIFS(Fluxo!$N:$N,Fluxo!$S:$S,"&gt;"&amp;DE$5,Fluxo!$S:$S,"&lt;="&amp;DF$5,Fluxo!$D:$D,$D69)</f>
        <v>0</v>
      </c>
      <c r="DG69" s="18">
        <f>SUMIFS(Fluxo!$N:$N,Fluxo!$S:$S,"&gt;"&amp;DF$5,Fluxo!$S:$S,"&lt;="&amp;DG$5,Fluxo!$D:$D,$D69)</f>
        <v>0</v>
      </c>
      <c r="DH69" s="18">
        <f>SUMIFS(Fluxo!$N:$N,Fluxo!$S:$S,"&gt;"&amp;DG$5,Fluxo!$S:$S,"&lt;="&amp;DH$5,Fluxo!$D:$D,$D69)</f>
        <v>0</v>
      </c>
      <c r="DI69" s="18">
        <f>SUMIFS(Fluxo!$N:$N,Fluxo!$S:$S,"&gt;"&amp;DH$5,Fluxo!$S:$S,"&lt;="&amp;DI$5,Fluxo!$D:$D,$D69)</f>
        <v>0</v>
      </c>
      <c r="DJ69" s="18">
        <f>SUMIFS(Fluxo!$N:$N,Fluxo!$S:$S,"&gt;"&amp;DI$5,Fluxo!$S:$S,"&lt;="&amp;DJ$5,Fluxo!$D:$D,$D69)</f>
        <v>0</v>
      </c>
      <c r="DK69" s="18">
        <f>SUMIFS(Fluxo!$N:$N,Fluxo!$S:$S,"&gt;"&amp;DJ$5,Fluxo!$S:$S,"&lt;="&amp;DK$5,Fluxo!$D:$D,$D69)</f>
        <v>0</v>
      </c>
      <c r="DL69" s="18">
        <f>SUMIFS(Fluxo!$N:$N,Fluxo!$S:$S,"&gt;"&amp;DK$5,Fluxo!$S:$S,"&lt;="&amp;DL$5,Fluxo!$D:$D,$D69)</f>
        <v>0</v>
      </c>
      <c r="DM69" s="18">
        <f>SUMIFS(Fluxo!$N:$N,Fluxo!$S:$S,"&gt;"&amp;DL$5,Fluxo!$S:$S,"&lt;="&amp;DM$5,Fluxo!$D:$D,$D69)</f>
        <v>0</v>
      </c>
      <c r="DN69" s="18">
        <f>SUMIFS(Fluxo!$N:$N,Fluxo!$S:$S,"&gt;"&amp;DM$5,Fluxo!$S:$S,"&lt;="&amp;DN$5,Fluxo!$D:$D,$D69)</f>
        <v>0</v>
      </c>
      <c r="DO69" s="18">
        <f>SUMIFS(Fluxo!$N:$N,Fluxo!$S:$S,"&gt;"&amp;DN$5,Fluxo!$S:$S,"&lt;="&amp;DO$5,Fluxo!$D:$D,$D69)</f>
        <v>0</v>
      </c>
      <c r="DP69" s="18">
        <f>SUMIFS(Fluxo!$N:$N,Fluxo!$S:$S,"&gt;"&amp;DO$5,Fluxo!$S:$S,"&lt;="&amp;DP$5,Fluxo!$D:$D,$D69)</f>
        <v>0</v>
      </c>
      <c r="DQ69" s="18">
        <f>SUMIFS(Fluxo!$N:$N,Fluxo!$S:$S,"&gt;"&amp;DP$5,Fluxo!$S:$S,"&lt;="&amp;DQ$5,Fluxo!$D:$D,$D69)</f>
        <v>0</v>
      </c>
      <c r="DR69" s="18">
        <f>SUMIFS(Fluxo!$N:$N,Fluxo!$S:$S,"&gt;"&amp;DQ$5,Fluxo!$S:$S,"&lt;="&amp;DR$5,Fluxo!$D:$D,$D69)</f>
        <v>0</v>
      </c>
      <c r="DS69" s="18">
        <f>SUMIFS(Fluxo!$N:$N,Fluxo!$S:$S,"&gt;"&amp;DR$5,Fluxo!$S:$S,"&lt;="&amp;DS$5,Fluxo!$D:$D,$D69)</f>
        <v>0</v>
      </c>
      <c r="DT69" s="18">
        <f>SUMIFS(Fluxo!$N:$N,Fluxo!$S:$S,"&gt;"&amp;DS$5,Fluxo!$S:$S,"&lt;="&amp;DT$5,Fluxo!$D:$D,$D69)</f>
        <v>0</v>
      </c>
      <c r="DU69" s="18">
        <f>SUMIFS(Fluxo!$N:$N,Fluxo!$S:$S,"&gt;"&amp;DT$5,Fluxo!$S:$S,"&lt;="&amp;DU$5,Fluxo!$D:$D,$D69)</f>
        <v>0</v>
      </c>
      <c r="DV69" s="18">
        <f>SUMIFS(Fluxo!$N:$N,Fluxo!$S:$S,"&gt;"&amp;DU$5,Fluxo!$S:$S,"&lt;="&amp;DV$5,Fluxo!$D:$D,$D69)</f>
        <v>0</v>
      </c>
      <c r="DW69" s="18">
        <f>SUMIFS(Fluxo!$N:$N,Fluxo!$S:$S,"&gt;"&amp;DV$5,Fluxo!$S:$S,"&lt;="&amp;DW$5,Fluxo!$D:$D,$D69)</f>
        <v>0</v>
      </c>
      <c r="DX69" s="18">
        <f>SUMIFS(Fluxo!$N:$N,Fluxo!$S:$S,"&gt;"&amp;DW$5,Fluxo!$S:$S,"&lt;="&amp;DX$5,Fluxo!$D:$D,$D69)</f>
        <v>0</v>
      </c>
      <c r="DY69" s="18">
        <f>SUMIFS(Fluxo!$N:$N,Fluxo!$S:$S,"&gt;"&amp;DX$5,Fluxo!$S:$S,"&lt;="&amp;DY$5,Fluxo!$D:$D,$D69)</f>
        <v>0</v>
      </c>
      <c r="DZ69" s="18">
        <f>SUMIFS(Fluxo!$N:$N,Fluxo!$S:$S,"&gt;"&amp;DY$5,Fluxo!$S:$S,"&lt;="&amp;DZ$5,Fluxo!$D:$D,$D69)</f>
        <v>0</v>
      </c>
      <c r="EA69" s="18">
        <f>SUMIFS(Fluxo!$N:$N,Fluxo!$S:$S,"&gt;"&amp;DZ$5,Fluxo!$S:$S,"&lt;="&amp;EA$5,Fluxo!$D:$D,$D69)</f>
        <v>0</v>
      </c>
      <c r="EB69" s="18">
        <f>SUMIFS(Fluxo!$N:$N,Fluxo!$S:$S,"&gt;"&amp;EA$5,Fluxo!$S:$S,"&lt;="&amp;EB$5,Fluxo!$D:$D,$D69)</f>
        <v>0</v>
      </c>
      <c r="EC69" s="18">
        <f>SUMIFS(Fluxo!$N:$N,Fluxo!$S:$S,"&gt;"&amp;EB$5,Fluxo!$S:$S,"&lt;="&amp;EC$5,Fluxo!$D:$D,$D69)</f>
        <v>0</v>
      </c>
      <c r="ED69" s="18">
        <f>SUMIFS(Fluxo!$N:$N,Fluxo!$S:$S,"&gt;"&amp;EC$5,Fluxo!$S:$S,"&lt;="&amp;ED$5,Fluxo!$D:$D,$D69)</f>
        <v>0</v>
      </c>
      <c r="EE69" s="18">
        <f>SUMIFS(Fluxo!$N:$N,Fluxo!$S:$S,"&gt;"&amp;ED$5,Fluxo!$S:$S,"&lt;="&amp;EE$5,Fluxo!$D:$D,$D69)</f>
        <v>0</v>
      </c>
      <c r="EF69" s="18">
        <f>SUMIFS(Fluxo!$N:$N,Fluxo!$S:$S,"&gt;"&amp;EE$5,Fluxo!$S:$S,"&lt;="&amp;EF$5,Fluxo!$D:$D,$D69)</f>
        <v>0</v>
      </c>
      <c r="EG69" s="18">
        <f>SUMIFS(Fluxo!$N:$N,Fluxo!$S:$S,"&gt;"&amp;EF$5,Fluxo!$S:$S,"&lt;="&amp;EG$5,Fluxo!$D:$D,$D69)</f>
        <v>0</v>
      </c>
      <c r="EH69" s="18">
        <f>SUMIFS(Fluxo!$N:$N,Fluxo!$S:$S,"&gt;"&amp;EG$5,Fluxo!$S:$S,"&lt;="&amp;EH$5,Fluxo!$D:$D,$D69)</f>
        <v>0</v>
      </c>
      <c r="EI69" s="18">
        <f>SUMIFS(Fluxo!$N:$N,Fluxo!$S:$S,"&gt;"&amp;EH$5,Fluxo!$S:$S,"&lt;="&amp;EI$5,Fluxo!$D:$D,$D69)</f>
        <v>0</v>
      </c>
      <c r="EJ69" s="18">
        <f>SUMIFS(Fluxo!$N:$N,Fluxo!$S:$S,"&gt;"&amp;EI$5,Fluxo!$S:$S,"&lt;="&amp;EJ$5,Fluxo!$D:$D,$D69)</f>
        <v>0</v>
      </c>
      <c r="EK69" s="18">
        <f>SUMIFS(Fluxo!$N:$N,Fluxo!$S:$S,"&gt;"&amp;EJ$5,Fluxo!$S:$S,"&lt;="&amp;EK$5,Fluxo!$D:$D,$D69)</f>
        <v>0</v>
      </c>
      <c r="EL69" s="18">
        <f>SUMIFS(Fluxo!$N:$N,Fluxo!$S:$S,"&gt;"&amp;EK$5,Fluxo!$S:$S,"&lt;="&amp;EL$5,Fluxo!$D:$D,$D69)</f>
        <v>0</v>
      </c>
      <c r="EM69" s="18">
        <f>SUMIFS(Fluxo!$N:$N,Fluxo!$S:$S,"&gt;"&amp;EL$5,Fluxo!$S:$S,"&lt;="&amp;EM$5,Fluxo!$D:$D,$D69)</f>
        <v>0</v>
      </c>
      <c r="EN69" s="18">
        <f>SUMIFS(Fluxo!$N:$N,Fluxo!$S:$S,"&gt;"&amp;EM$5,Fluxo!$S:$S,"&lt;="&amp;EN$5,Fluxo!$D:$D,$D69)</f>
        <v>0</v>
      </c>
      <c r="EO69" s="18">
        <f>SUMIFS(Fluxo!$N:$N,Fluxo!$S:$S,"&gt;"&amp;EN$5,Fluxo!$S:$S,"&lt;="&amp;EO$5,Fluxo!$D:$D,$D69)</f>
        <v>0</v>
      </c>
      <c r="EP69" s="18">
        <f>SUMIFS(Fluxo!$N:$N,Fluxo!$S:$S,"&gt;"&amp;EO$5,Fluxo!$S:$S,"&lt;="&amp;EP$5,Fluxo!$D:$D,$D69)</f>
        <v>0</v>
      </c>
      <c r="EQ69" s="18">
        <f>SUMIFS(Fluxo!$N:$N,Fluxo!$S:$S,"&gt;"&amp;EP$5,Fluxo!$S:$S,"&lt;="&amp;EQ$5,Fluxo!$D:$D,$D69)</f>
        <v>0</v>
      </c>
      <c r="ER69" s="18">
        <f>SUMIFS(Fluxo!$N:$N,Fluxo!$S:$S,"&gt;"&amp;EQ$5,Fluxo!$S:$S,"&lt;="&amp;ER$5,Fluxo!$D:$D,$D69)</f>
        <v>0</v>
      </c>
      <c r="ES69" s="18">
        <f>SUMIFS(Fluxo!$N:$N,Fluxo!$S:$S,"&gt;"&amp;ER$5,Fluxo!$S:$S,"&lt;="&amp;ES$5,Fluxo!$D:$D,$D69)</f>
        <v>0</v>
      </c>
      <c r="ET69" s="18">
        <f>SUMIFS(Fluxo!$N:$N,Fluxo!$S:$S,"&gt;"&amp;ES$5,Fluxo!$S:$S,"&lt;="&amp;ET$5,Fluxo!$D:$D,$D69)</f>
        <v>0</v>
      </c>
      <c r="EU69" s="18">
        <f>SUMIFS(Fluxo!$N:$N,Fluxo!$S:$S,"&gt;"&amp;ET$5,Fluxo!$S:$S,"&lt;="&amp;EU$5,Fluxo!$D:$D,$D69)</f>
        <v>0</v>
      </c>
      <c r="EV69" s="18">
        <f>SUMIFS(Fluxo!$N:$N,Fluxo!$S:$S,"&gt;"&amp;EU$5,Fluxo!$S:$S,"&lt;="&amp;EV$5,Fluxo!$D:$D,$D69)</f>
        <v>0</v>
      </c>
      <c r="EW69" s="18">
        <f>SUMIFS(Fluxo!$N:$N,Fluxo!$S:$S,"&gt;"&amp;EV$5,Fluxo!$S:$S,"&lt;="&amp;EW$5,Fluxo!$D:$D,$D69)</f>
        <v>0</v>
      </c>
      <c r="EX69" s="18">
        <f>SUMIFS(Fluxo!$N:$N,Fluxo!$S:$S,"&gt;"&amp;EW$5,Fluxo!$S:$S,"&lt;="&amp;EX$5,Fluxo!$D:$D,$D69)</f>
        <v>0</v>
      </c>
      <c r="EY69" s="18">
        <f>SUMIFS(Fluxo!$N:$N,Fluxo!$S:$S,"&gt;"&amp;EX$5,Fluxo!$S:$S,"&lt;="&amp;EY$5,Fluxo!$D:$D,$D69)</f>
        <v>0</v>
      </c>
      <c r="EZ69" s="18">
        <f>SUMIFS(Fluxo!$N:$N,Fluxo!$S:$S,"&gt;"&amp;EY$5,Fluxo!$S:$S,"&lt;="&amp;EZ$5,Fluxo!$D:$D,$D69)</f>
        <v>0</v>
      </c>
      <c r="FA69" s="18">
        <f>SUMIFS(Fluxo!$N:$N,Fluxo!$S:$S,"&gt;"&amp;EZ$5,Fluxo!$S:$S,"&lt;="&amp;FA$5,Fluxo!$D:$D,$D69)</f>
        <v>0</v>
      </c>
      <c r="FB69" s="18">
        <f>SUMIFS(Fluxo!$N:$N,Fluxo!$S:$S,"&gt;"&amp;FA$5,Fluxo!$S:$S,"&lt;="&amp;FB$5,Fluxo!$D:$D,$D69)</f>
        <v>0</v>
      </c>
      <c r="FC69" s="18">
        <f>SUMIFS(Fluxo!$N:$N,Fluxo!$S:$S,"&gt;"&amp;FB$5,Fluxo!$S:$S,"&lt;="&amp;FC$5,Fluxo!$D:$D,$D69)</f>
        <v>0</v>
      </c>
      <c r="FD69" s="18">
        <f>SUMIFS(Fluxo!$N:$N,Fluxo!$S:$S,"&gt;"&amp;FC$5,Fluxo!$S:$S,"&lt;="&amp;FD$5,Fluxo!$D:$D,$D69)</f>
        <v>0</v>
      </c>
      <c r="FE69" s="18">
        <f>SUMIFS(Fluxo!$N:$N,Fluxo!$S:$S,"&gt;"&amp;FD$5,Fluxo!$S:$S,"&lt;="&amp;FE$5,Fluxo!$D:$D,$D69)</f>
        <v>0</v>
      </c>
      <c r="FF69" s="18">
        <f>SUMIFS(Fluxo!$N:$N,Fluxo!$S:$S,"&gt;"&amp;FE$5,Fluxo!$S:$S,"&lt;="&amp;FF$5,Fluxo!$D:$D,$D69)</f>
        <v>0</v>
      </c>
      <c r="FG69" s="18">
        <f>SUMIFS(Fluxo!$N:$N,Fluxo!$S:$S,"&gt;"&amp;FF$5,Fluxo!$S:$S,"&lt;="&amp;FG$5,Fluxo!$D:$D,$D69)</f>
        <v>0</v>
      </c>
      <c r="FH69" s="18">
        <f>SUMIFS(Fluxo!$N:$N,Fluxo!$S:$S,"&gt;"&amp;FG$5,Fluxo!$S:$S,"&lt;="&amp;FH$5,Fluxo!$D:$D,$D69)</f>
        <v>0</v>
      </c>
      <c r="FI69" s="18">
        <f>SUMIFS(Fluxo!$N:$N,Fluxo!$S:$S,"&gt;"&amp;FH$5,Fluxo!$S:$S,"&lt;="&amp;FI$5,Fluxo!$D:$D,$D69)</f>
        <v>0</v>
      </c>
      <c r="FJ69" s="18">
        <f>SUMIFS(Fluxo!$N:$N,Fluxo!$S:$S,"&gt;"&amp;FI$5,Fluxo!$S:$S,"&lt;="&amp;FJ$5,Fluxo!$D:$D,$D69)</f>
        <v>0</v>
      </c>
      <c r="FK69" s="18">
        <f>SUMIFS(Fluxo!$N:$N,Fluxo!$S:$S,"&gt;"&amp;FJ$5,Fluxo!$S:$S,"&lt;="&amp;FK$5,Fluxo!$D:$D,$D69)</f>
        <v>0</v>
      </c>
      <c r="FL69" s="18">
        <f>SUMIFS(Fluxo!$N:$N,Fluxo!$S:$S,"&gt;"&amp;FK$5,Fluxo!$S:$S,"&lt;="&amp;FL$5,Fluxo!$D:$D,$D69)</f>
        <v>0</v>
      </c>
      <c r="FM69" s="18">
        <f>SUMIFS(Fluxo!$N:$N,Fluxo!$S:$S,"&gt;"&amp;FL$5,Fluxo!$S:$S,"&lt;="&amp;FM$5,Fluxo!$D:$D,$D69)</f>
        <v>0</v>
      </c>
      <c r="FN69" s="18">
        <f>SUMIFS(Fluxo!$N:$N,Fluxo!$S:$S,"&gt;"&amp;FM$5,Fluxo!$S:$S,"&lt;="&amp;FN$5,Fluxo!$D:$D,$D69)</f>
        <v>0</v>
      </c>
      <c r="FO69" s="18">
        <f>SUMIFS(Fluxo!$N:$N,Fluxo!$S:$S,"&gt;"&amp;FN$5,Fluxo!$S:$S,"&lt;="&amp;FO$5,Fluxo!$D:$D,$D69)</f>
        <v>0</v>
      </c>
      <c r="FP69" s="18">
        <f>SUMIFS(Fluxo!$N:$N,Fluxo!$S:$S,"&gt;"&amp;FO$5,Fluxo!$S:$S,"&lt;="&amp;FP$5,Fluxo!$D:$D,$D69)</f>
        <v>0</v>
      </c>
      <c r="FQ69" s="18">
        <f>SUMIFS(Fluxo!$N:$N,Fluxo!$S:$S,"&gt;"&amp;FP$5,Fluxo!$S:$S,"&lt;="&amp;FQ$5,Fluxo!$D:$D,$D69)</f>
        <v>0</v>
      </c>
      <c r="FR69" s="18">
        <f>SUMIFS(Fluxo!$N:$N,Fluxo!$S:$S,"&gt;"&amp;FQ$5,Fluxo!$S:$S,"&lt;="&amp;FR$5,Fluxo!$D:$D,$D69)</f>
        <v>0</v>
      </c>
      <c r="FS69" s="18">
        <f>SUMIFS(Fluxo!$N:$N,Fluxo!$S:$S,"&gt;"&amp;FR$5,Fluxo!$S:$S,"&lt;="&amp;FS$5,Fluxo!$D:$D,$D69)</f>
        <v>0</v>
      </c>
      <c r="FT69" s="18">
        <f>SUMIFS(Fluxo!$N:$N,Fluxo!$S:$S,"&gt;"&amp;FS$5,Fluxo!$S:$S,"&lt;="&amp;FT$5,Fluxo!$D:$D,$D69)</f>
        <v>0</v>
      </c>
      <c r="FU69" s="18">
        <f>SUMIFS(Fluxo!$N:$N,Fluxo!$S:$S,"&gt;"&amp;FT$5,Fluxo!$S:$S,"&lt;="&amp;FU$5,Fluxo!$D:$D,$D69)</f>
        <v>0</v>
      </c>
      <c r="FV69" s="18">
        <f>SUMIFS(Fluxo!$N:$N,Fluxo!$S:$S,"&gt;"&amp;FU$5,Fluxo!$S:$S,"&lt;="&amp;FV$5,Fluxo!$D:$D,$D69)</f>
        <v>0</v>
      </c>
      <c r="FW69" s="18">
        <f>SUMIFS(Fluxo!$N:$N,Fluxo!$S:$S,"&gt;"&amp;FV$5,Fluxo!$S:$S,"&lt;="&amp;FW$5,Fluxo!$D:$D,$D69)</f>
        <v>0</v>
      </c>
      <c r="FX69" s="18">
        <f>SUMIFS(Fluxo!$N:$N,Fluxo!$S:$S,"&gt;"&amp;FW$5,Fluxo!$S:$S,"&lt;="&amp;FX$5,Fluxo!$D:$D,$D69)</f>
        <v>0</v>
      </c>
      <c r="FY69" s="18">
        <f>SUMIFS(Fluxo!$N:$N,Fluxo!$S:$S,"&gt;"&amp;FX$5,Fluxo!$S:$S,"&lt;="&amp;FY$5,Fluxo!$D:$D,$D69)</f>
        <v>0</v>
      </c>
      <c r="FZ69" s="18">
        <f>SUMIFS(Fluxo!$N:$N,Fluxo!$S:$S,"&gt;"&amp;FY$5,Fluxo!$S:$S,"&lt;="&amp;FZ$5,Fluxo!$D:$D,$D69)</f>
        <v>0</v>
      </c>
      <c r="GA69" s="18">
        <f>SUMIFS(Fluxo!$N:$N,Fluxo!$S:$S,"&gt;"&amp;FZ$5,Fluxo!$S:$S,"&lt;="&amp;GA$5,Fluxo!$D:$D,$D69)</f>
        <v>0</v>
      </c>
      <c r="GB69" s="18">
        <f>SUMIFS(Fluxo!$N:$N,Fluxo!$S:$S,"&gt;"&amp;GA$5,Fluxo!$S:$S,"&lt;="&amp;GB$5,Fluxo!$D:$D,$D69)</f>
        <v>0</v>
      </c>
      <c r="GC69" s="18">
        <f>SUMIFS(Fluxo!$N:$N,Fluxo!$S:$S,"&gt;"&amp;GB$5,Fluxo!$S:$S,"&lt;="&amp;GC$5,Fluxo!$D:$D,$D69)</f>
        <v>0</v>
      </c>
      <c r="GD69" s="18">
        <f>SUMIFS(Fluxo!$N:$N,Fluxo!$S:$S,"&gt;"&amp;GC$5,Fluxo!$S:$S,"&lt;="&amp;GD$5,Fluxo!$D:$D,$D69)</f>
        <v>0</v>
      </c>
      <c r="GE69" s="18">
        <f>SUMIFS(Fluxo!$N:$N,Fluxo!$S:$S,"&gt;"&amp;GD$5,Fluxo!$S:$S,"&lt;="&amp;GE$5,Fluxo!$D:$D,$D69)</f>
        <v>0</v>
      </c>
      <c r="GF69" s="18">
        <f>SUMIFS(Fluxo!$N:$N,Fluxo!$S:$S,"&gt;"&amp;GE$5,Fluxo!$S:$S,"&lt;="&amp;GF$5,Fluxo!$D:$D,$D69)</f>
        <v>0</v>
      </c>
      <c r="GG69" s="18">
        <f>SUMIFS(Fluxo!$N:$N,Fluxo!$S:$S,"&gt;"&amp;GF$5,Fluxo!$S:$S,"&lt;="&amp;GG$5,Fluxo!$D:$D,$D69)</f>
        <v>0</v>
      </c>
      <c r="GH69" s="18">
        <f>SUMIFS(Fluxo!$N:$N,Fluxo!$S:$S,"&gt;"&amp;GG$5,Fluxo!$S:$S,"&lt;="&amp;GH$5,Fluxo!$D:$D,$D69)</f>
        <v>0</v>
      </c>
      <c r="GI69" s="18">
        <f>SUMIFS(Fluxo!$N:$N,Fluxo!$S:$S,"&gt;"&amp;GH$5,Fluxo!$S:$S,"&lt;="&amp;GI$5,Fluxo!$D:$D,$D69)</f>
        <v>0</v>
      </c>
      <c r="GJ69" s="18">
        <f>SUMIFS(Fluxo!$N:$N,Fluxo!$S:$S,"&gt;"&amp;GI$5,Fluxo!$S:$S,"&lt;="&amp;GJ$5,Fluxo!$D:$D,$D69)</f>
        <v>0</v>
      </c>
      <c r="GK69" s="18">
        <f>SUMIFS(Fluxo!$N:$N,Fluxo!$S:$S,"&gt;"&amp;GJ$5,Fluxo!$S:$S,"&lt;="&amp;GK$5,Fluxo!$D:$D,$D69)</f>
        <v>0</v>
      </c>
      <c r="GL69" s="18">
        <f>SUMIFS(Fluxo!$N:$N,Fluxo!$S:$S,"&gt;"&amp;GK$5,Fluxo!$S:$S,"&lt;="&amp;GL$5,Fluxo!$D:$D,$D69)</f>
        <v>0</v>
      </c>
      <c r="GM69" s="18">
        <f>SUMIFS(Fluxo!$N:$N,Fluxo!$S:$S,"&gt;"&amp;GL$5,Fluxo!$S:$S,"&lt;="&amp;GM$5,Fluxo!$D:$D,$D69)</f>
        <v>0</v>
      </c>
      <c r="GN69" s="18">
        <f>SUMIFS(Fluxo!$N:$N,Fluxo!$S:$S,"&gt;"&amp;GM$5,Fluxo!$S:$S,"&lt;="&amp;GN$5,Fluxo!$D:$D,$D69)</f>
        <v>0</v>
      </c>
      <c r="GO69" s="18">
        <f>SUMIFS(Fluxo!$N:$N,Fluxo!$S:$S,"&gt;"&amp;GN$5,Fluxo!$S:$S,"&lt;="&amp;GO$5,Fluxo!$D:$D,$D69)</f>
        <v>0</v>
      </c>
      <c r="GP69" s="18">
        <f>SUMIFS(Fluxo!$N:$N,Fluxo!$S:$S,"&gt;"&amp;GO$5,Fluxo!$S:$S,"&lt;="&amp;GP$5,Fluxo!$D:$D,$D69)</f>
        <v>0</v>
      </c>
      <c r="GQ69" s="18">
        <f>SUMIFS(Fluxo!$N:$N,Fluxo!$S:$S,"&gt;"&amp;GP$5,Fluxo!$S:$S,"&lt;="&amp;GQ$5,Fluxo!$D:$D,$D69)</f>
        <v>0</v>
      </c>
      <c r="GR69" s="18">
        <f>SUMIFS(Fluxo!$N:$N,Fluxo!$S:$S,"&gt;"&amp;GQ$5,Fluxo!$S:$S,"&lt;="&amp;GR$5,Fluxo!$D:$D,$D69)</f>
        <v>0</v>
      </c>
      <c r="GS69" s="18">
        <f>SUMIFS(Fluxo!$N:$N,Fluxo!$S:$S,"&gt;"&amp;GR$5,Fluxo!$S:$S,"&lt;="&amp;GS$5,Fluxo!$D:$D,$D69)</f>
        <v>0</v>
      </c>
      <c r="GT69" s="18">
        <f>SUMIFS(Fluxo!$N:$N,Fluxo!$S:$S,"&gt;"&amp;GS$5,Fluxo!$S:$S,"&lt;="&amp;GT$5,Fluxo!$D:$D,$D69)</f>
        <v>0</v>
      </c>
      <c r="GU69" s="18">
        <f>SUMIFS(Fluxo!$N:$N,Fluxo!$S:$S,"&gt;"&amp;GT$5,Fluxo!$S:$S,"&lt;="&amp;GU$5,Fluxo!$D:$D,$D69)</f>
        <v>0</v>
      </c>
      <c r="GV69" s="18">
        <f>SUMIFS(Fluxo!$N:$N,Fluxo!$S:$S,"&gt;"&amp;GU$5,Fluxo!$S:$S,"&lt;="&amp;GV$5,Fluxo!$D:$D,$D69)</f>
        <v>0</v>
      </c>
      <c r="GW69" s="18">
        <f>SUMIFS(Fluxo!$N:$N,Fluxo!$S:$S,"&gt;"&amp;GV$5,Fluxo!$S:$S,"&lt;="&amp;GW$5,Fluxo!$D:$D,$D69)</f>
        <v>0</v>
      </c>
      <c r="GX69" s="18">
        <f>SUMIFS(Fluxo!$N:$N,Fluxo!$S:$S,"&gt;"&amp;GW$5,Fluxo!$S:$S,"&lt;="&amp;GX$5,Fluxo!$D:$D,$D69)</f>
        <v>0</v>
      </c>
      <c r="GY69" s="18">
        <f>SUMIFS(Fluxo!$N:$N,Fluxo!$S:$S,"&gt;"&amp;GX$5,Fluxo!$S:$S,"&lt;="&amp;GY$5,Fluxo!$D:$D,$D69)</f>
        <v>0</v>
      </c>
      <c r="GZ69" s="18">
        <f>SUMIFS(Fluxo!$N:$N,Fluxo!$S:$S,"&gt;"&amp;GY$5,Fluxo!$S:$S,"&lt;="&amp;GZ$5,Fluxo!$D:$D,$D69)</f>
        <v>0</v>
      </c>
      <c r="HA69" s="18">
        <f>SUMIFS(Fluxo!$N:$N,Fluxo!$S:$S,"&gt;"&amp;GZ$5,Fluxo!$S:$S,"&lt;="&amp;HA$5,Fluxo!$D:$D,$D69)</f>
        <v>0</v>
      </c>
      <c r="HB69" s="18">
        <f>SUMIFS(Fluxo!$N:$N,Fluxo!$S:$S,"&gt;"&amp;HA$5,Fluxo!$S:$S,"&lt;="&amp;HB$5,Fluxo!$D:$D,$D69)</f>
        <v>0</v>
      </c>
      <c r="HC69" s="18">
        <f>SUMIFS(Fluxo!$N:$N,Fluxo!$S:$S,"&gt;"&amp;HB$5,Fluxo!$S:$S,"&lt;="&amp;HC$5,Fluxo!$D:$D,$D69)</f>
        <v>0</v>
      </c>
      <c r="HD69" s="18">
        <f>SUMIFS(Fluxo!$N:$N,Fluxo!$S:$S,"&gt;"&amp;HC$5,Fluxo!$S:$S,"&lt;="&amp;HD$5,Fluxo!$D:$D,$D69)</f>
        <v>0</v>
      </c>
      <c r="HE69" s="18">
        <f>SUMIFS(Fluxo!$N:$N,Fluxo!$S:$S,"&gt;"&amp;HD$5,Fluxo!$S:$S,"&lt;="&amp;HE$5,Fluxo!$D:$D,$D69)</f>
        <v>0</v>
      </c>
      <c r="HF69" s="18">
        <f>SUMIFS(Fluxo!$N:$N,Fluxo!$S:$S,"&gt;"&amp;HE$5,Fluxo!$S:$S,"&lt;="&amp;HF$5,Fluxo!$D:$D,$D69)</f>
        <v>0</v>
      </c>
    </row>
    <row r="70" spans="1:214">
      <c r="A70" s="20">
        <f t="shared" si="15"/>
        <v>60</v>
      </c>
      <c r="B70" s="140" t="str">
        <f>'Check Carteira'!C62</f>
        <v>E.1016.99.01.0155</v>
      </c>
      <c r="C70" s="141">
        <v>1</v>
      </c>
      <c r="D70" s="129" t="str">
        <f>'Check Carteira'!F62</f>
        <v>A-0155</v>
      </c>
      <c r="E70" s="21" t="str">
        <f>IFERROR(INDEX(Contratos!L:L,MATCH(D70,Contratos!R:R,0)),"")</f>
        <v/>
      </c>
      <c r="F70" s="139" t="str">
        <f>IFERROR(INDEX(Contratos!G:G,MATCH(D70,Contratos!R:R,0)),"")</f>
        <v/>
      </c>
      <c r="H70" s="83">
        <f t="shared" si="17"/>
        <v>0</v>
      </c>
      <c r="J70" s="18">
        <f>SUMIFS(Fluxo!$N:$N,Fluxo!$S:$S,"&gt;"&amp;I$5,Fluxo!$S:$S,"&lt;="&amp;J$5,Fluxo!$D:$D,$D70)</f>
        <v>0</v>
      </c>
      <c r="K70" s="18">
        <f>SUMIFS(Fluxo!$N:$N,Fluxo!$S:$S,"&gt;"&amp;J$5,Fluxo!$S:$S,"&lt;="&amp;K$5,Fluxo!$D:$D,$D70)</f>
        <v>0</v>
      </c>
      <c r="L70" s="18">
        <f>SUMIFS(Fluxo!$N:$N,Fluxo!$S:$S,"&gt;"&amp;K$5,Fluxo!$S:$S,"&lt;="&amp;L$5,Fluxo!$D:$D,$D70)</f>
        <v>0</v>
      </c>
      <c r="M70" s="18">
        <f>SUMIFS(Fluxo!$N:$N,Fluxo!$S:$S,"&gt;"&amp;L$5,Fluxo!$S:$S,"&lt;="&amp;M$5,Fluxo!$D:$D,$D70)</f>
        <v>0</v>
      </c>
      <c r="N70" s="18">
        <f>SUMIFS(Fluxo!$N:$N,Fluxo!$S:$S,"&gt;"&amp;M$5,Fluxo!$S:$S,"&lt;="&amp;N$5,Fluxo!$D:$D,$D70)</f>
        <v>0</v>
      </c>
      <c r="O70" s="18">
        <f>SUMIFS(Fluxo!$N:$N,Fluxo!$S:$S,"&gt;"&amp;N$5,Fluxo!$S:$S,"&lt;="&amp;O$5,Fluxo!$D:$D,$D70)</f>
        <v>0</v>
      </c>
      <c r="P70" s="18">
        <f>SUMIFS(Fluxo!$N:$N,Fluxo!$S:$S,"&gt;"&amp;O$5,Fluxo!$S:$S,"&lt;="&amp;P$5,Fluxo!$D:$D,$D70)</f>
        <v>0</v>
      </c>
      <c r="Q70" s="18">
        <f>SUMIFS(Fluxo!$N:$N,Fluxo!$S:$S,"&gt;"&amp;P$5,Fluxo!$S:$S,"&lt;="&amp;Q$5,Fluxo!$D:$D,$D70)</f>
        <v>0</v>
      </c>
      <c r="R70" s="18">
        <f>SUMIFS(Fluxo!$N:$N,Fluxo!$S:$S,"&gt;"&amp;Q$5,Fluxo!$S:$S,"&lt;="&amp;R$5,Fluxo!$D:$D,$D70)</f>
        <v>0</v>
      </c>
      <c r="S70" s="18">
        <f>SUMIFS(Fluxo!$N:$N,Fluxo!$S:$S,"&gt;"&amp;R$5,Fluxo!$S:$S,"&lt;="&amp;S$5,Fluxo!$D:$D,$D70)</f>
        <v>0</v>
      </c>
      <c r="T70" s="18">
        <f>SUMIFS(Fluxo!$N:$N,Fluxo!$S:$S,"&gt;"&amp;S$5,Fluxo!$S:$S,"&lt;="&amp;T$5,Fluxo!$D:$D,$D70)</f>
        <v>0</v>
      </c>
      <c r="U70" s="18">
        <f>SUMIFS(Fluxo!$N:$N,Fluxo!$S:$S,"&gt;"&amp;T$5,Fluxo!$S:$S,"&lt;="&amp;U$5,Fluxo!$D:$D,$D70)</f>
        <v>0</v>
      </c>
      <c r="V70" s="18">
        <f>SUMIFS(Fluxo!$N:$N,Fluxo!$S:$S,"&gt;"&amp;U$5,Fluxo!$S:$S,"&lt;="&amp;V$5,Fluxo!$D:$D,$D70)</f>
        <v>0</v>
      </c>
      <c r="W70" s="18">
        <f>SUMIFS(Fluxo!$N:$N,Fluxo!$S:$S,"&gt;"&amp;V$5,Fluxo!$S:$S,"&lt;="&amp;W$5,Fluxo!$D:$D,$D70)</f>
        <v>0</v>
      </c>
      <c r="X70" s="18">
        <f>SUMIFS(Fluxo!$N:$N,Fluxo!$S:$S,"&gt;"&amp;W$5,Fluxo!$S:$S,"&lt;="&amp;X$5,Fluxo!$D:$D,$D70)</f>
        <v>0</v>
      </c>
      <c r="Y70" s="18">
        <f>SUMIFS(Fluxo!$N:$N,Fluxo!$S:$S,"&gt;"&amp;X$5,Fluxo!$S:$S,"&lt;="&amp;Y$5,Fluxo!$D:$D,$D70)</f>
        <v>0</v>
      </c>
      <c r="Z70" s="18">
        <f>SUMIFS(Fluxo!$N:$N,Fluxo!$S:$S,"&gt;"&amp;Y$5,Fluxo!$S:$S,"&lt;="&amp;Z$5,Fluxo!$D:$D,$D70)</f>
        <v>0</v>
      </c>
      <c r="AA70" s="18">
        <f>SUMIFS(Fluxo!$N:$N,Fluxo!$S:$S,"&gt;"&amp;Z$5,Fluxo!$S:$S,"&lt;="&amp;AA$5,Fluxo!$D:$D,$D70)</f>
        <v>0</v>
      </c>
      <c r="AB70" s="18">
        <f>SUMIFS(Fluxo!$N:$N,Fluxo!$S:$S,"&gt;"&amp;AA$5,Fluxo!$S:$S,"&lt;="&amp;AB$5,Fluxo!$D:$D,$D70)</f>
        <v>0</v>
      </c>
      <c r="AC70" s="18">
        <f>SUMIFS(Fluxo!$N:$N,Fluxo!$S:$S,"&gt;"&amp;AB$5,Fluxo!$S:$S,"&lt;="&amp;AC$5,Fluxo!$D:$D,$D70)</f>
        <v>0</v>
      </c>
      <c r="AD70" s="18">
        <f>SUMIFS(Fluxo!$N:$N,Fluxo!$S:$S,"&gt;"&amp;AC$5,Fluxo!$S:$S,"&lt;="&amp;AD$5,Fluxo!$D:$D,$D70)</f>
        <v>0</v>
      </c>
      <c r="AE70" s="18">
        <f>SUMIFS(Fluxo!$N:$N,Fluxo!$S:$S,"&gt;"&amp;AD$5,Fluxo!$S:$S,"&lt;="&amp;AE$5,Fluxo!$D:$D,$D70)</f>
        <v>0</v>
      </c>
      <c r="AF70" s="18">
        <f>SUMIFS(Fluxo!$N:$N,Fluxo!$S:$S,"&gt;"&amp;AE$5,Fluxo!$S:$S,"&lt;="&amp;AF$5,Fluxo!$D:$D,$D70)</f>
        <v>0</v>
      </c>
      <c r="AG70" s="18">
        <f>SUMIFS(Fluxo!$N:$N,Fluxo!$S:$S,"&gt;"&amp;AF$5,Fluxo!$S:$S,"&lt;="&amp;AG$5,Fluxo!$D:$D,$D70)</f>
        <v>0</v>
      </c>
      <c r="AH70" s="18">
        <f>SUMIFS(Fluxo!$N:$N,Fluxo!$S:$S,"&gt;"&amp;AG$5,Fluxo!$S:$S,"&lt;="&amp;AH$5,Fluxo!$D:$D,$D70)</f>
        <v>0</v>
      </c>
      <c r="AI70" s="18">
        <f>SUMIFS(Fluxo!$N:$N,Fluxo!$S:$S,"&gt;"&amp;AH$5,Fluxo!$S:$S,"&lt;="&amp;AI$5,Fluxo!$D:$D,$D70)</f>
        <v>0</v>
      </c>
      <c r="AJ70" s="18">
        <f>SUMIFS(Fluxo!$N:$N,Fluxo!$S:$S,"&gt;"&amp;AI$5,Fluxo!$S:$S,"&lt;="&amp;AJ$5,Fluxo!$D:$D,$D70)</f>
        <v>0</v>
      </c>
      <c r="AK70" s="18">
        <f>SUMIFS(Fluxo!$N:$N,Fluxo!$S:$S,"&gt;"&amp;AJ$5,Fluxo!$S:$S,"&lt;="&amp;AK$5,Fluxo!$D:$D,$D70)</f>
        <v>0</v>
      </c>
      <c r="AL70" s="18">
        <f>SUMIFS(Fluxo!$N:$N,Fluxo!$S:$S,"&gt;"&amp;AK$5,Fluxo!$S:$S,"&lt;="&amp;AL$5,Fluxo!$D:$D,$D70)</f>
        <v>0</v>
      </c>
      <c r="AM70" s="18">
        <f>SUMIFS(Fluxo!$N:$N,Fluxo!$S:$S,"&gt;"&amp;AL$5,Fluxo!$S:$S,"&lt;="&amp;AM$5,Fluxo!$D:$D,$D70)</f>
        <v>0</v>
      </c>
      <c r="AN70" s="18">
        <f>SUMIFS(Fluxo!$N:$N,Fluxo!$S:$S,"&gt;"&amp;AM$5,Fluxo!$S:$S,"&lt;="&amp;AN$5,Fluxo!$D:$D,$D70)</f>
        <v>0</v>
      </c>
      <c r="AO70" s="18">
        <f>SUMIFS(Fluxo!$N:$N,Fluxo!$S:$S,"&gt;"&amp;AN$5,Fluxo!$S:$S,"&lt;="&amp;AO$5,Fluxo!$D:$D,$D70)</f>
        <v>0</v>
      </c>
      <c r="AP70" s="18">
        <f>SUMIFS(Fluxo!$N:$N,Fluxo!$S:$S,"&gt;"&amp;AO$5,Fluxo!$S:$S,"&lt;="&amp;AP$5,Fluxo!$D:$D,$D70)</f>
        <v>0</v>
      </c>
      <c r="AQ70" s="18">
        <f>SUMIFS(Fluxo!$N:$N,Fluxo!$S:$S,"&gt;"&amp;AP$5,Fluxo!$S:$S,"&lt;="&amp;AQ$5,Fluxo!$D:$D,$D70)</f>
        <v>0</v>
      </c>
      <c r="AR70" s="18">
        <f>SUMIFS(Fluxo!$N:$N,Fluxo!$S:$S,"&gt;"&amp;AQ$5,Fluxo!$S:$S,"&lt;="&amp;AR$5,Fluxo!$D:$D,$D70)</f>
        <v>0</v>
      </c>
      <c r="AS70" s="18">
        <f>SUMIFS(Fluxo!$N:$N,Fluxo!$S:$S,"&gt;"&amp;AR$5,Fluxo!$S:$S,"&lt;="&amp;AS$5,Fluxo!$D:$D,$D70)</f>
        <v>0</v>
      </c>
      <c r="AT70" s="18">
        <f>SUMIFS(Fluxo!$N:$N,Fluxo!$S:$S,"&gt;"&amp;AS$5,Fluxo!$S:$S,"&lt;="&amp;AT$5,Fluxo!$D:$D,$D70)</f>
        <v>0</v>
      </c>
      <c r="AU70" s="18">
        <f>SUMIFS(Fluxo!$N:$N,Fluxo!$S:$S,"&gt;"&amp;AT$5,Fluxo!$S:$S,"&lt;="&amp;AU$5,Fluxo!$D:$D,$D70)</f>
        <v>0</v>
      </c>
      <c r="AV70" s="18">
        <f>SUMIFS(Fluxo!$N:$N,Fluxo!$S:$S,"&gt;"&amp;AU$5,Fluxo!$S:$S,"&lt;="&amp;AV$5,Fluxo!$D:$D,$D70)</f>
        <v>0</v>
      </c>
      <c r="AW70" s="18">
        <f>SUMIFS(Fluxo!$N:$N,Fluxo!$S:$S,"&gt;"&amp;AV$5,Fluxo!$S:$S,"&lt;="&amp;AW$5,Fluxo!$D:$D,$D70)</f>
        <v>0</v>
      </c>
      <c r="AX70" s="18">
        <f>SUMIFS(Fluxo!$N:$N,Fluxo!$S:$S,"&gt;"&amp;AW$5,Fluxo!$S:$S,"&lt;="&amp;AX$5,Fluxo!$D:$D,$D70)</f>
        <v>0</v>
      </c>
      <c r="AY70" s="18">
        <f>SUMIFS(Fluxo!$N:$N,Fluxo!$S:$S,"&gt;"&amp;AX$5,Fluxo!$S:$S,"&lt;="&amp;AY$5,Fluxo!$D:$D,$D70)</f>
        <v>0</v>
      </c>
      <c r="AZ70" s="18">
        <f>SUMIFS(Fluxo!$N:$N,Fluxo!$S:$S,"&gt;"&amp;AY$5,Fluxo!$S:$S,"&lt;="&amp;AZ$5,Fluxo!$D:$D,$D70)</f>
        <v>0</v>
      </c>
      <c r="BA70" s="18">
        <f>SUMIFS(Fluxo!$N:$N,Fluxo!$S:$S,"&gt;"&amp;AZ$5,Fluxo!$S:$S,"&lt;="&amp;BA$5,Fluxo!$D:$D,$D70)</f>
        <v>0</v>
      </c>
      <c r="BB70" s="18">
        <f>SUMIFS(Fluxo!$N:$N,Fluxo!$S:$S,"&gt;"&amp;BA$5,Fluxo!$S:$S,"&lt;="&amp;BB$5,Fluxo!$D:$D,$D70)</f>
        <v>0</v>
      </c>
      <c r="BC70" s="18">
        <f>SUMIFS(Fluxo!$N:$N,Fluxo!$S:$S,"&gt;"&amp;BB$5,Fluxo!$S:$S,"&lt;="&amp;BC$5,Fluxo!$D:$D,$D70)</f>
        <v>0</v>
      </c>
      <c r="BD70" s="18">
        <f>SUMIFS(Fluxo!$N:$N,Fluxo!$S:$S,"&gt;"&amp;BC$5,Fluxo!$S:$S,"&lt;="&amp;BD$5,Fluxo!$D:$D,$D70)</f>
        <v>0</v>
      </c>
      <c r="BE70" s="18">
        <f>SUMIFS(Fluxo!$N:$N,Fluxo!$S:$S,"&gt;"&amp;BD$5,Fluxo!$S:$S,"&lt;="&amp;BE$5,Fluxo!$D:$D,$D70)</f>
        <v>0</v>
      </c>
      <c r="BF70" s="18">
        <f>SUMIFS(Fluxo!$N:$N,Fluxo!$S:$S,"&gt;"&amp;BE$5,Fluxo!$S:$S,"&lt;="&amp;BF$5,Fluxo!$D:$D,$D70)</f>
        <v>0</v>
      </c>
      <c r="BG70" s="18">
        <f>SUMIFS(Fluxo!$N:$N,Fluxo!$S:$S,"&gt;"&amp;BF$5,Fluxo!$S:$S,"&lt;="&amp;BG$5,Fluxo!$D:$D,$D70)</f>
        <v>0</v>
      </c>
      <c r="BH70" s="18">
        <f>SUMIFS(Fluxo!$N:$N,Fluxo!$S:$S,"&gt;"&amp;BG$5,Fluxo!$S:$S,"&lt;="&amp;BH$5,Fluxo!$D:$D,$D70)</f>
        <v>0</v>
      </c>
      <c r="BI70" s="18">
        <f>SUMIFS(Fluxo!$N:$N,Fluxo!$S:$S,"&gt;"&amp;BH$5,Fluxo!$S:$S,"&lt;="&amp;BI$5,Fluxo!$D:$D,$D70)</f>
        <v>0</v>
      </c>
      <c r="BJ70" s="18">
        <f>SUMIFS(Fluxo!$N:$N,Fluxo!$S:$S,"&gt;"&amp;BI$5,Fluxo!$S:$S,"&lt;="&amp;BJ$5,Fluxo!$D:$D,$D70)</f>
        <v>0</v>
      </c>
      <c r="BK70" s="18">
        <f>SUMIFS(Fluxo!$N:$N,Fluxo!$S:$S,"&gt;"&amp;BJ$5,Fluxo!$S:$S,"&lt;="&amp;BK$5,Fluxo!$D:$D,$D70)</f>
        <v>0</v>
      </c>
      <c r="BL70" s="18">
        <f>SUMIFS(Fluxo!$N:$N,Fluxo!$S:$S,"&gt;"&amp;BK$5,Fluxo!$S:$S,"&lt;="&amp;BL$5,Fluxo!$D:$D,$D70)</f>
        <v>0</v>
      </c>
      <c r="BM70" s="18">
        <f>SUMIFS(Fluxo!$N:$N,Fluxo!$S:$S,"&gt;"&amp;BL$5,Fluxo!$S:$S,"&lt;="&amp;BM$5,Fluxo!$D:$D,$D70)</f>
        <v>0</v>
      </c>
      <c r="BN70" s="18">
        <f>SUMIFS(Fluxo!$N:$N,Fluxo!$S:$S,"&gt;"&amp;BM$5,Fluxo!$S:$S,"&lt;="&amp;BN$5,Fluxo!$D:$D,$D70)</f>
        <v>0</v>
      </c>
      <c r="BO70" s="18">
        <f>SUMIFS(Fluxo!$N:$N,Fluxo!$S:$S,"&gt;"&amp;BN$5,Fluxo!$S:$S,"&lt;="&amp;BO$5,Fluxo!$D:$D,$D70)</f>
        <v>0</v>
      </c>
      <c r="BP70" s="18">
        <f>SUMIFS(Fluxo!$N:$N,Fluxo!$S:$S,"&gt;"&amp;BO$5,Fluxo!$S:$S,"&lt;="&amp;BP$5,Fluxo!$D:$D,$D70)</f>
        <v>0</v>
      </c>
      <c r="BQ70" s="18">
        <f>SUMIFS(Fluxo!$N:$N,Fluxo!$S:$S,"&gt;"&amp;BP$5,Fluxo!$S:$S,"&lt;="&amp;BQ$5,Fluxo!$D:$D,$D70)</f>
        <v>0</v>
      </c>
      <c r="BR70" s="18">
        <f>SUMIFS(Fluxo!$N:$N,Fluxo!$S:$S,"&gt;"&amp;BQ$5,Fluxo!$S:$S,"&lt;="&amp;BR$5,Fluxo!$D:$D,$D70)</f>
        <v>0</v>
      </c>
      <c r="BS70" s="18">
        <f>SUMIFS(Fluxo!$N:$N,Fluxo!$S:$S,"&gt;"&amp;BR$5,Fluxo!$S:$S,"&lt;="&amp;BS$5,Fluxo!$D:$D,$D70)</f>
        <v>0</v>
      </c>
      <c r="BT70" s="18">
        <f>SUMIFS(Fluxo!$N:$N,Fluxo!$S:$S,"&gt;"&amp;BS$5,Fluxo!$S:$S,"&lt;="&amp;BT$5,Fluxo!$D:$D,$D70)</f>
        <v>0</v>
      </c>
      <c r="BU70" s="18">
        <f>SUMIFS(Fluxo!$N:$N,Fluxo!$S:$S,"&gt;"&amp;BT$5,Fluxo!$S:$S,"&lt;="&amp;BU$5,Fluxo!$D:$D,$D70)</f>
        <v>0</v>
      </c>
      <c r="BV70" s="18">
        <f>SUMIFS(Fluxo!$N:$N,Fluxo!$S:$S,"&gt;"&amp;BU$5,Fluxo!$S:$S,"&lt;="&amp;BV$5,Fluxo!$D:$D,$D70)</f>
        <v>0</v>
      </c>
      <c r="BW70" s="18">
        <f>SUMIFS(Fluxo!$N:$N,Fluxo!$S:$S,"&gt;"&amp;BV$5,Fluxo!$S:$S,"&lt;="&amp;BW$5,Fluxo!$D:$D,$D70)</f>
        <v>0</v>
      </c>
      <c r="BX70" s="18">
        <f>SUMIFS(Fluxo!$N:$N,Fluxo!$S:$S,"&gt;"&amp;BW$5,Fluxo!$S:$S,"&lt;="&amp;BX$5,Fluxo!$D:$D,$D70)</f>
        <v>0</v>
      </c>
      <c r="BY70" s="18">
        <f>SUMIFS(Fluxo!$N:$N,Fluxo!$S:$S,"&gt;"&amp;BX$5,Fluxo!$S:$S,"&lt;="&amp;BY$5,Fluxo!$D:$D,$D70)</f>
        <v>0</v>
      </c>
      <c r="BZ70" s="18">
        <f>SUMIFS(Fluxo!$N:$N,Fluxo!$S:$S,"&gt;"&amp;BY$5,Fluxo!$S:$S,"&lt;="&amp;BZ$5,Fluxo!$D:$D,$D70)</f>
        <v>0</v>
      </c>
      <c r="CA70" s="18">
        <f>SUMIFS(Fluxo!$N:$N,Fluxo!$S:$S,"&gt;"&amp;BZ$5,Fluxo!$S:$S,"&lt;="&amp;CA$5,Fluxo!$D:$D,$D70)</f>
        <v>0</v>
      </c>
      <c r="CB70" s="18">
        <f>SUMIFS(Fluxo!$N:$N,Fluxo!$S:$S,"&gt;"&amp;CA$5,Fluxo!$S:$S,"&lt;="&amp;CB$5,Fluxo!$D:$D,$D70)</f>
        <v>0</v>
      </c>
      <c r="CC70" s="18">
        <f>SUMIFS(Fluxo!$N:$N,Fluxo!$S:$S,"&gt;"&amp;CB$5,Fluxo!$S:$S,"&lt;="&amp;CC$5,Fluxo!$D:$D,$D70)</f>
        <v>0</v>
      </c>
      <c r="CD70" s="18">
        <f>SUMIFS(Fluxo!$N:$N,Fluxo!$S:$S,"&gt;"&amp;CC$5,Fluxo!$S:$S,"&lt;="&amp;CD$5,Fluxo!$D:$D,$D70)</f>
        <v>0</v>
      </c>
      <c r="CE70" s="18">
        <f>SUMIFS(Fluxo!$N:$N,Fluxo!$S:$S,"&gt;"&amp;CD$5,Fluxo!$S:$S,"&lt;="&amp;CE$5,Fluxo!$D:$D,$D70)</f>
        <v>0</v>
      </c>
      <c r="CF70" s="18">
        <f>SUMIFS(Fluxo!$N:$N,Fluxo!$S:$S,"&gt;"&amp;CE$5,Fluxo!$S:$S,"&lt;="&amp;CF$5,Fluxo!$D:$D,$D70)</f>
        <v>0</v>
      </c>
      <c r="CG70" s="18">
        <f>SUMIFS(Fluxo!$N:$N,Fluxo!$S:$S,"&gt;"&amp;CF$5,Fluxo!$S:$S,"&lt;="&amp;CG$5,Fluxo!$D:$D,$D70)</f>
        <v>0</v>
      </c>
      <c r="CH70" s="18">
        <f>SUMIFS(Fluxo!$N:$N,Fluxo!$S:$S,"&gt;"&amp;CG$5,Fluxo!$S:$S,"&lt;="&amp;CH$5,Fluxo!$D:$D,$D70)</f>
        <v>0</v>
      </c>
      <c r="CI70" s="18">
        <f>SUMIFS(Fluxo!$N:$N,Fluxo!$S:$S,"&gt;"&amp;CH$5,Fluxo!$S:$S,"&lt;="&amp;CI$5,Fluxo!$D:$D,$D70)</f>
        <v>0</v>
      </c>
      <c r="CJ70" s="18">
        <f>SUMIFS(Fluxo!$N:$N,Fluxo!$S:$S,"&gt;"&amp;CI$5,Fluxo!$S:$S,"&lt;="&amp;CJ$5,Fluxo!$D:$D,$D70)</f>
        <v>0</v>
      </c>
      <c r="CK70" s="18">
        <f>SUMIFS(Fluxo!$N:$N,Fluxo!$S:$S,"&gt;"&amp;CJ$5,Fluxo!$S:$S,"&lt;="&amp;CK$5,Fluxo!$D:$D,$D70)</f>
        <v>0</v>
      </c>
      <c r="CL70" s="18">
        <f>SUMIFS(Fluxo!$N:$N,Fluxo!$S:$S,"&gt;"&amp;CK$5,Fluxo!$S:$S,"&lt;="&amp;CL$5,Fluxo!$D:$D,$D70)</f>
        <v>0</v>
      </c>
      <c r="CM70" s="18">
        <f>SUMIFS(Fluxo!$N:$N,Fluxo!$S:$S,"&gt;"&amp;CL$5,Fluxo!$S:$S,"&lt;="&amp;CM$5,Fluxo!$D:$D,$D70)</f>
        <v>0</v>
      </c>
      <c r="CN70" s="18">
        <f>SUMIFS(Fluxo!$N:$N,Fluxo!$S:$S,"&gt;"&amp;CM$5,Fluxo!$S:$S,"&lt;="&amp;CN$5,Fluxo!$D:$D,$D70)</f>
        <v>0</v>
      </c>
      <c r="CO70" s="18">
        <f>SUMIFS(Fluxo!$N:$N,Fluxo!$S:$S,"&gt;"&amp;CN$5,Fluxo!$S:$S,"&lt;="&amp;CO$5,Fluxo!$D:$D,$D70)</f>
        <v>0</v>
      </c>
      <c r="CP70" s="18">
        <f>SUMIFS(Fluxo!$N:$N,Fluxo!$S:$S,"&gt;"&amp;CO$5,Fluxo!$S:$S,"&lt;="&amp;CP$5,Fluxo!$D:$D,$D70)</f>
        <v>0</v>
      </c>
      <c r="CQ70" s="18">
        <f>SUMIFS(Fluxo!$N:$N,Fluxo!$S:$S,"&gt;"&amp;CP$5,Fluxo!$S:$S,"&lt;="&amp;CQ$5,Fluxo!$D:$D,$D70)</f>
        <v>0</v>
      </c>
      <c r="CR70" s="18">
        <f>SUMIFS(Fluxo!$N:$N,Fluxo!$S:$S,"&gt;"&amp;CQ$5,Fluxo!$S:$S,"&lt;="&amp;CR$5,Fluxo!$D:$D,$D70)</f>
        <v>0</v>
      </c>
      <c r="CS70" s="18">
        <f>SUMIFS(Fluxo!$N:$N,Fluxo!$S:$S,"&gt;"&amp;CR$5,Fluxo!$S:$S,"&lt;="&amp;CS$5,Fluxo!$D:$D,$D70)</f>
        <v>0</v>
      </c>
      <c r="CT70" s="18">
        <f>SUMIFS(Fluxo!$N:$N,Fluxo!$S:$S,"&gt;"&amp;CS$5,Fluxo!$S:$S,"&lt;="&amp;CT$5,Fluxo!$D:$D,$D70)</f>
        <v>0</v>
      </c>
      <c r="CU70" s="18">
        <f>SUMIFS(Fluxo!$N:$N,Fluxo!$S:$S,"&gt;"&amp;CT$5,Fluxo!$S:$S,"&lt;="&amp;CU$5,Fluxo!$D:$D,$D70)</f>
        <v>0</v>
      </c>
      <c r="CV70" s="18">
        <f>SUMIFS(Fluxo!$N:$N,Fluxo!$S:$S,"&gt;"&amp;CU$5,Fluxo!$S:$S,"&lt;="&amp;CV$5,Fluxo!$D:$D,$D70)</f>
        <v>0</v>
      </c>
      <c r="CW70" s="18">
        <f>SUMIFS(Fluxo!$N:$N,Fluxo!$S:$S,"&gt;"&amp;CV$5,Fluxo!$S:$S,"&lt;="&amp;CW$5,Fluxo!$D:$D,$D70)</f>
        <v>0</v>
      </c>
      <c r="CX70" s="18">
        <f>SUMIFS(Fluxo!$N:$N,Fluxo!$S:$S,"&gt;"&amp;CW$5,Fluxo!$S:$S,"&lt;="&amp;CX$5,Fluxo!$D:$D,$D70)</f>
        <v>0</v>
      </c>
      <c r="CY70" s="18">
        <f>SUMIFS(Fluxo!$N:$N,Fluxo!$S:$S,"&gt;"&amp;CX$5,Fluxo!$S:$S,"&lt;="&amp;CY$5,Fluxo!$D:$D,$D70)</f>
        <v>0</v>
      </c>
      <c r="CZ70" s="18">
        <f>SUMIFS(Fluxo!$N:$N,Fluxo!$S:$S,"&gt;"&amp;CY$5,Fluxo!$S:$S,"&lt;="&amp;CZ$5,Fluxo!$D:$D,$D70)</f>
        <v>0</v>
      </c>
      <c r="DA70" s="18">
        <f>SUMIFS(Fluxo!$N:$N,Fluxo!$S:$S,"&gt;"&amp;CZ$5,Fluxo!$S:$S,"&lt;="&amp;DA$5,Fluxo!$D:$D,$D70)</f>
        <v>0</v>
      </c>
      <c r="DB70" s="18">
        <f>SUMIFS(Fluxo!$N:$N,Fluxo!$S:$S,"&gt;"&amp;DA$5,Fluxo!$S:$S,"&lt;="&amp;DB$5,Fluxo!$D:$D,$D70)</f>
        <v>0</v>
      </c>
      <c r="DC70" s="18">
        <f>SUMIFS(Fluxo!$N:$N,Fluxo!$S:$S,"&gt;"&amp;DB$5,Fluxo!$S:$S,"&lt;="&amp;DC$5,Fluxo!$D:$D,$D70)</f>
        <v>0</v>
      </c>
      <c r="DD70" s="18">
        <f>SUMIFS(Fluxo!$N:$N,Fluxo!$S:$S,"&gt;"&amp;DC$5,Fluxo!$S:$S,"&lt;="&amp;DD$5,Fluxo!$D:$D,$D70)</f>
        <v>0</v>
      </c>
      <c r="DE70" s="18">
        <f>SUMIFS(Fluxo!$N:$N,Fluxo!$S:$S,"&gt;"&amp;DD$5,Fluxo!$S:$S,"&lt;="&amp;DE$5,Fluxo!$D:$D,$D70)</f>
        <v>0</v>
      </c>
      <c r="DF70" s="18">
        <f>SUMIFS(Fluxo!$N:$N,Fluxo!$S:$S,"&gt;"&amp;DE$5,Fluxo!$S:$S,"&lt;="&amp;DF$5,Fluxo!$D:$D,$D70)</f>
        <v>0</v>
      </c>
      <c r="DG70" s="18">
        <f>SUMIFS(Fluxo!$N:$N,Fluxo!$S:$S,"&gt;"&amp;DF$5,Fluxo!$S:$S,"&lt;="&amp;DG$5,Fluxo!$D:$D,$D70)</f>
        <v>0</v>
      </c>
      <c r="DH70" s="18">
        <f>SUMIFS(Fluxo!$N:$N,Fluxo!$S:$S,"&gt;"&amp;DG$5,Fluxo!$S:$S,"&lt;="&amp;DH$5,Fluxo!$D:$D,$D70)</f>
        <v>0</v>
      </c>
      <c r="DI70" s="18">
        <f>SUMIFS(Fluxo!$N:$N,Fluxo!$S:$S,"&gt;"&amp;DH$5,Fluxo!$S:$S,"&lt;="&amp;DI$5,Fluxo!$D:$D,$D70)</f>
        <v>0</v>
      </c>
      <c r="DJ70" s="18">
        <f>SUMIFS(Fluxo!$N:$N,Fluxo!$S:$S,"&gt;"&amp;DI$5,Fluxo!$S:$S,"&lt;="&amp;DJ$5,Fluxo!$D:$D,$D70)</f>
        <v>0</v>
      </c>
      <c r="DK70" s="18">
        <f>SUMIFS(Fluxo!$N:$N,Fluxo!$S:$S,"&gt;"&amp;DJ$5,Fluxo!$S:$S,"&lt;="&amp;DK$5,Fluxo!$D:$D,$D70)</f>
        <v>0</v>
      </c>
      <c r="DL70" s="18">
        <f>SUMIFS(Fluxo!$N:$N,Fluxo!$S:$S,"&gt;"&amp;DK$5,Fluxo!$S:$S,"&lt;="&amp;DL$5,Fluxo!$D:$D,$D70)</f>
        <v>0</v>
      </c>
      <c r="DM70" s="18">
        <f>SUMIFS(Fluxo!$N:$N,Fluxo!$S:$S,"&gt;"&amp;DL$5,Fluxo!$S:$S,"&lt;="&amp;DM$5,Fluxo!$D:$D,$D70)</f>
        <v>0</v>
      </c>
      <c r="DN70" s="18">
        <f>SUMIFS(Fluxo!$N:$N,Fluxo!$S:$S,"&gt;"&amp;DM$5,Fluxo!$S:$S,"&lt;="&amp;DN$5,Fluxo!$D:$D,$D70)</f>
        <v>0</v>
      </c>
      <c r="DO70" s="18">
        <f>SUMIFS(Fluxo!$N:$N,Fluxo!$S:$S,"&gt;"&amp;DN$5,Fluxo!$S:$S,"&lt;="&amp;DO$5,Fluxo!$D:$D,$D70)</f>
        <v>0</v>
      </c>
      <c r="DP70" s="18">
        <f>SUMIFS(Fluxo!$N:$N,Fluxo!$S:$S,"&gt;"&amp;DO$5,Fluxo!$S:$S,"&lt;="&amp;DP$5,Fluxo!$D:$D,$D70)</f>
        <v>0</v>
      </c>
      <c r="DQ70" s="18">
        <f>SUMIFS(Fluxo!$N:$N,Fluxo!$S:$S,"&gt;"&amp;DP$5,Fluxo!$S:$S,"&lt;="&amp;DQ$5,Fluxo!$D:$D,$D70)</f>
        <v>0</v>
      </c>
      <c r="DR70" s="18">
        <f>SUMIFS(Fluxo!$N:$N,Fluxo!$S:$S,"&gt;"&amp;DQ$5,Fluxo!$S:$S,"&lt;="&amp;DR$5,Fluxo!$D:$D,$D70)</f>
        <v>0</v>
      </c>
      <c r="DS70" s="18">
        <f>SUMIFS(Fluxo!$N:$N,Fluxo!$S:$S,"&gt;"&amp;DR$5,Fluxo!$S:$S,"&lt;="&amp;DS$5,Fluxo!$D:$D,$D70)</f>
        <v>0</v>
      </c>
      <c r="DT70" s="18">
        <f>SUMIFS(Fluxo!$N:$N,Fluxo!$S:$S,"&gt;"&amp;DS$5,Fluxo!$S:$S,"&lt;="&amp;DT$5,Fluxo!$D:$D,$D70)</f>
        <v>0</v>
      </c>
      <c r="DU70" s="18">
        <f>SUMIFS(Fluxo!$N:$N,Fluxo!$S:$S,"&gt;"&amp;DT$5,Fluxo!$S:$S,"&lt;="&amp;DU$5,Fluxo!$D:$D,$D70)</f>
        <v>0</v>
      </c>
      <c r="DV70" s="18">
        <f>SUMIFS(Fluxo!$N:$N,Fluxo!$S:$S,"&gt;"&amp;DU$5,Fluxo!$S:$S,"&lt;="&amp;DV$5,Fluxo!$D:$D,$D70)</f>
        <v>0</v>
      </c>
      <c r="DW70" s="18">
        <f>SUMIFS(Fluxo!$N:$N,Fluxo!$S:$S,"&gt;"&amp;DV$5,Fluxo!$S:$S,"&lt;="&amp;DW$5,Fluxo!$D:$D,$D70)</f>
        <v>0</v>
      </c>
      <c r="DX70" s="18">
        <f>SUMIFS(Fluxo!$N:$N,Fluxo!$S:$S,"&gt;"&amp;DW$5,Fluxo!$S:$S,"&lt;="&amp;DX$5,Fluxo!$D:$D,$D70)</f>
        <v>0</v>
      </c>
      <c r="DY70" s="18">
        <f>SUMIFS(Fluxo!$N:$N,Fluxo!$S:$S,"&gt;"&amp;DX$5,Fluxo!$S:$S,"&lt;="&amp;DY$5,Fluxo!$D:$D,$D70)</f>
        <v>0</v>
      </c>
      <c r="DZ70" s="18">
        <f>SUMIFS(Fluxo!$N:$N,Fluxo!$S:$S,"&gt;"&amp;DY$5,Fluxo!$S:$S,"&lt;="&amp;DZ$5,Fluxo!$D:$D,$D70)</f>
        <v>0</v>
      </c>
      <c r="EA70" s="18">
        <f>SUMIFS(Fluxo!$N:$N,Fluxo!$S:$S,"&gt;"&amp;DZ$5,Fluxo!$S:$S,"&lt;="&amp;EA$5,Fluxo!$D:$D,$D70)</f>
        <v>0</v>
      </c>
      <c r="EB70" s="18">
        <f>SUMIFS(Fluxo!$N:$N,Fluxo!$S:$S,"&gt;"&amp;EA$5,Fluxo!$S:$S,"&lt;="&amp;EB$5,Fluxo!$D:$D,$D70)</f>
        <v>0</v>
      </c>
      <c r="EC70" s="18">
        <f>SUMIFS(Fluxo!$N:$N,Fluxo!$S:$S,"&gt;"&amp;EB$5,Fluxo!$S:$S,"&lt;="&amp;EC$5,Fluxo!$D:$D,$D70)</f>
        <v>0</v>
      </c>
      <c r="ED70" s="18">
        <f>SUMIFS(Fluxo!$N:$N,Fluxo!$S:$S,"&gt;"&amp;EC$5,Fluxo!$S:$S,"&lt;="&amp;ED$5,Fluxo!$D:$D,$D70)</f>
        <v>0</v>
      </c>
      <c r="EE70" s="18">
        <f>SUMIFS(Fluxo!$N:$N,Fluxo!$S:$S,"&gt;"&amp;ED$5,Fluxo!$S:$S,"&lt;="&amp;EE$5,Fluxo!$D:$D,$D70)</f>
        <v>0</v>
      </c>
      <c r="EF70" s="18">
        <f>SUMIFS(Fluxo!$N:$N,Fluxo!$S:$S,"&gt;"&amp;EE$5,Fluxo!$S:$S,"&lt;="&amp;EF$5,Fluxo!$D:$D,$D70)</f>
        <v>0</v>
      </c>
      <c r="EG70" s="18">
        <f>SUMIFS(Fluxo!$N:$N,Fluxo!$S:$S,"&gt;"&amp;EF$5,Fluxo!$S:$S,"&lt;="&amp;EG$5,Fluxo!$D:$D,$D70)</f>
        <v>0</v>
      </c>
      <c r="EH70" s="18">
        <f>SUMIFS(Fluxo!$N:$N,Fluxo!$S:$S,"&gt;"&amp;EG$5,Fluxo!$S:$S,"&lt;="&amp;EH$5,Fluxo!$D:$D,$D70)</f>
        <v>0</v>
      </c>
      <c r="EI70" s="18">
        <f>SUMIFS(Fluxo!$N:$N,Fluxo!$S:$S,"&gt;"&amp;EH$5,Fluxo!$S:$S,"&lt;="&amp;EI$5,Fluxo!$D:$D,$D70)</f>
        <v>0</v>
      </c>
      <c r="EJ70" s="18">
        <f>SUMIFS(Fluxo!$N:$N,Fluxo!$S:$S,"&gt;"&amp;EI$5,Fluxo!$S:$S,"&lt;="&amp;EJ$5,Fluxo!$D:$D,$D70)</f>
        <v>0</v>
      </c>
      <c r="EK70" s="18">
        <f>SUMIFS(Fluxo!$N:$N,Fluxo!$S:$S,"&gt;"&amp;EJ$5,Fluxo!$S:$S,"&lt;="&amp;EK$5,Fluxo!$D:$D,$D70)</f>
        <v>0</v>
      </c>
      <c r="EL70" s="18">
        <f>SUMIFS(Fluxo!$N:$N,Fluxo!$S:$S,"&gt;"&amp;EK$5,Fluxo!$S:$S,"&lt;="&amp;EL$5,Fluxo!$D:$D,$D70)</f>
        <v>0</v>
      </c>
      <c r="EM70" s="18">
        <f>SUMIFS(Fluxo!$N:$N,Fluxo!$S:$S,"&gt;"&amp;EL$5,Fluxo!$S:$S,"&lt;="&amp;EM$5,Fluxo!$D:$D,$D70)</f>
        <v>0</v>
      </c>
      <c r="EN70" s="18">
        <f>SUMIFS(Fluxo!$N:$N,Fluxo!$S:$S,"&gt;"&amp;EM$5,Fluxo!$S:$S,"&lt;="&amp;EN$5,Fluxo!$D:$D,$D70)</f>
        <v>0</v>
      </c>
      <c r="EO70" s="18">
        <f>SUMIFS(Fluxo!$N:$N,Fluxo!$S:$S,"&gt;"&amp;EN$5,Fluxo!$S:$S,"&lt;="&amp;EO$5,Fluxo!$D:$D,$D70)</f>
        <v>0</v>
      </c>
      <c r="EP70" s="18">
        <f>SUMIFS(Fluxo!$N:$N,Fluxo!$S:$S,"&gt;"&amp;EO$5,Fluxo!$S:$S,"&lt;="&amp;EP$5,Fluxo!$D:$D,$D70)</f>
        <v>0</v>
      </c>
      <c r="EQ70" s="18">
        <f>SUMIFS(Fluxo!$N:$N,Fluxo!$S:$S,"&gt;"&amp;EP$5,Fluxo!$S:$S,"&lt;="&amp;EQ$5,Fluxo!$D:$D,$D70)</f>
        <v>0</v>
      </c>
      <c r="ER70" s="18">
        <f>SUMIFS(Fluxo!$N:$N,Fluxo!$S:$S,"&gt;"&amp;EQ$5,Fluxo!$S:$S,"&lt;="&amp;ER$5,Fluxo!$D:$D,$D70)</f>
        <v>0</v>
      </c>
      <c r="ES70" s="18">
        <f>SUMIFS(Fluxo!$N:$N,Fluxo!$S:$S,"&gt;"&amp;ER$5,Fluxo!$S:$S,"&lt;="&amp;ES$5,Fluxo!$D:$D,$D70)</f>
        <v>0</v>
      </c>
      <c r="ET70" s="18">
        <f>SUMIFS(Fluxo!$N:$N,Fluxo!$S:$S,"&gt;"&amp;ES$5,Fluxo!$S:$S,"&lt;="&amp;ET$5,Fluxo!$D:$D,$D70)</f>
        <v>0</v>
      </c>
      <c r="EU70" s="18">
        <f>SUMIFS(Fluxo!$N:$N,Fluxo!$S:$S,"&gt;"&amp;ET$5,Fluxo!$S:$S,"&lt;="&amp;EU$5,Fluxo!$D:$D,$D70)</f>
        <v>0</v>
      </c>
      <c r="EV70" s="18">
        <f>SUMIFS(Fluxo!$N:$N,Fluxo!$S:$S,"&gt;"&amp;EU$5,Fluxo!$S:$S,"&lt;="&amp;EV$5,Fluxo!$D:$D,$D70)</f>
        <v>0</v>
      </c>
      <c r="EW70" s="18">
        <f>SUMIFS(Fluxo!$N:$N,Fluxo!$S:$S,"&gt;"&amp;EV$5,Fluxo!$S:$S,"&lt;="&amp;EW$5,Fluxo!$D:$D,$D70)</f>
        <v>0</v>
      </c>
      <c r="EX70" s="18">
        <f>SUMIFS(Fluxo!$N:$N,Fluxo!$S:$S,"&gt;"&amp;EW$5,Fluxo!$S:$S,"&lt;="&amp;EX$5,Fluxo!$D:$D,$D70)</f>
        <v>0</v>
      </c>
      <c r="EY70" s="18">
        <f>SUMIFS(Fluxo!$N:$N,Fluxo!$S:$S,"&gt;"&amp;EX$5,Fluxo!$S:$S,"&lt;="&amp;EY$5,Fluxo!$D:$D,$D70)</f>
        <v>0</v>
      </c>
      <c r="EZ70" s="18">
        <f>SUMIFS(Fluxo!$N:$N,Fluxo!$S:$S,"&gt;"&amp;EY$5,Fluxo!$S:$S,"&lt;="&amp;EZ$5,Fluxo!$D:$D,$D70)</f>
        <v>0</v>
      </c>
      <c r="FA70" s="18">
        <f>SUMIFS(Fluxo!$N:$N,Fluxo!$S:$S,"&gt;"&amp;EZ$5,Fluxo!$S:$S,"&lt;="&amp;FA$5,Fluxo!$D:$D,$D70)</f>
        <v>0</v>
      </c>
      <c r="FB70" s="18">
        <f>SUMIFS(Fluxo!$N:$N,Fluxo!$S:$S,"&gt;"&amp;FA$5,Fluxo!$S:$S,"&lt;="&amp;FB$5,Fluxo!$D:$D,$D70)</f>
        <v>0</v>
      </c>
      <c r="FC70" s="18">
        <f>SUMIFS(Fluxo!$N:$N,Fluxo!$S:$S,"&gt;"&amp;FB$5,Fluxo!$S:$S,"&lt;="&amp;FC$5,Fluxo!$D:$D,$D70)</f>
        <v>0</v>
      </c>
      <c r="FD70" s="18">
        <f>SUMIFS(Fluxo!$N:$N,Fluxo!$S:$S,"&gt;"&amp;FC$5,Fluxo!$S:$S,"&lt;="&amp;FD$5,Fluxo!$D:$D,$D70)</f>
        <v>0</v>
      </c>
      <c r="FE70" s="18">
        <f>SUMIFS(Fluxo!$N:$N,Fluxo!$S:$S,"&gt;"&amp;FD$5,Fluxo!$S:$S,"&lt;="&amp;FE$5,Fluxo!$D:$D,$D70)</f>
        <v>0</v>
      </c>
      <c r="FF70" s="18">
        <f>SUMIFS(Fluxo!$N:$N,Fluxo!$S:$S,"&gt;"&amp;FE$5,Fluxo!$S:$S,"&lt;="&amp;FF$5,Fluxo!$D:$D,$D70)</f>
        <v>0</v>
      </c>
      <c r="FG70" s="18">
        <f>SUMIFS(Fluxo!$N:$N,Fluxo!$S:$S,"&gt;"&amp;FF$5,Fluxo!$S:$S,"&lt;="&amp;FG$5,Fluxo!$D:$D,$D70)</f>
        <v>0</v>
      </c>
      <c r="FH70" s="18">
        <f>SUMIFS(Fluxo!$N:$N,Fluxo!$S:$S,"&gt;"&amp;FG$5,Fluxo!$S:$S,"&lt;="&amp;FH$5,Fluxo!$D:$D,$D70)</f>
        <v>0</v>
      </c>
      <c r="FI70" s="18">
        <f>SUMIFS(Fluxo!$N:$N,Fluxo!$S:$S,"&gt;"&amp;FH$5,Fluxo!$S:$S,"&lt;="&amp;FI$5,Fluxo!$D:$D,$D70)</f>
        <v>0</v>
      </c>
      <c r="FJ70" s="18">
        <f>SUMIFS(Fluxo!$N:$N,Fluxo!$S:$S,"&gt;"&amp;FI$5,Fluxo!$S:$S,"&lt;="&amp;FJ$5,Fluxo!$D:$D,$D70)</f>
        <v>0</v>
      </c>
      <c r="FK70" s="18">
        <f>SUMIFS(Fluxo!$N:$N,Fluxo!$S:$S,"&gt;"&amp;FJ$5,Fluxo!$S:$S,"&lt;="&amp;FK$5,Fluxo!$D:$D,$D70)</f>
        <v>0</v>
      </c>
      <c r="FL70" s="18">
        <f>SUMIFS(Fluxo!$N:$N,Fluxo!$S:$S,"&gt;"&amp;FK$5,Fluxo!$S:$S,"&lt;="&amp;FL$5,Fluxo!$D:$D,$D70)</f>
        <v>0</v>
      </c>
      <c r="FM70" s="18">
        <f>SUMIFS(Fluxo!$N:$N,Fluxo!$S:$S,"&gt;"&amp;FL$5,Fluxo!$S:$S,"&lt;="&amp;FM$5,Fluxo!$D:$D,$D70)</f>
        <v>0</v>
      </c>
      <c r="FN70" s="18">
        <f>SUMIFS(Fluxo!$N:$N,Fluxo!$S:$S,"&gt;"&amp;FM$5,Fluxo!$S:$S,"&lt;="&amp;FN$5,Fluxo!$D:$D,$D70)</f>
        <v>0</v>
      </c>
      <c r="FO70" s="18">
        <f>SUMIFS(Fluxo!$N:$N,Fluxo!$S:$S,"&gt;"&amp;FN$5,Fluxo!$S:$S,"&lt;="&amp;FO$5,Fluxo!$D:$D,$D70)</f>
        <v>0</v>
      </c>
      <c r="FP70" s="18">
        <f>SUMIFS(Fluxo!$N:$N,Fluxo!$S:$S,"&gt;"&amp;FO$5,Fluxo!$S:$S,"&lt;="&amp;FP$5,Fluxo!$D:$D,$D70)</f>
        <v>0</v>
      </c>
      <c r="FQ70" s="18">
        <f>SUMIFS(Fluxo!$N:$N,Fluxo!$S:$S,"&gt;"&amp;FP$5,Fluxo!$S:$S,"&lt;="&amp;FQ$5,Fluxo!$D:$D,$D70)</f>
        <v>0</v>
      </c>
      <c r="FR70" s="18">
        <f>SUMIFS(Fluxo!$N:$N,Fluxo!$S:$S,"&gt;"&amp;FQ$5,Fluxo!$S:$S,"&lt;="&amp;FR$5,Fluxo!$D:$D,$D70)</f>
        <v>0</v>
      </c>
      <c r="FS70" s="18">
        <f>SUMIFS(Fluxo!$N:$N,Fluxo!$S:$S,"&gt;"&amp;FR$5,Fluxo!$S:$S,"&lt;="&amp;FS$5,Fluxo!$D:$D,$D70)</f>
        <v>0</v>
      </c>
      <c r="FT70" s="18">
        <f>SUMIFS(Fluxo!$N:$N,Fluxo!$S:$S,"&gt;"&amp;FS$5,Fluxo!$S:$S,"&lt;="&amp;FT$5,Fluxo!$D:$D,$D70)</f>
        <v>0</v>
      </c>
      <c r="FU70" s="18">
        <f>SUMIFS(Fluxo!$N:$N,Fluxo!$S:$S,"&gt;"&amp;FT$5,Fluxo!$S:$S,"&lt;="&amp;FU$5,Fluxo!$D:$D,$D70)</f>
        <v>0</v>
      </c>
      <c r="FV70" s="18">
        <f>SUMIFS(Fluxo!$N:$N,Fluxo!$S:$S,"&gt;"&amp;FU$5,Fluxo!$S:$S,"&lt;="&amp;FV$5,Fluxo!$D:$D,$D70)</f>
        <v>0</v>
      </c>
      <c r="FW70" s="18">
        <f>SUMIFS(Fluxo!$N:$N,Fluxo!$S:$S,"&gt;"&amp;FV$5,Fluxo!$S:$S,"&lt;="&amp;FW$5,Fluxo!$D:$D,$D70)</f>
        <v>0</v>
      </c>
      <c r="FX70" s="18">
        <f>SUMIFS(Fluxo!$N:$N,Fluxo!$S:$S,"&gt;"&amp;FW$5,Fluxo!$S:$S,"&lt;="&amp;FX$5,Fluxo!$D:$D,$D70)</f>
        <v>0</v>
      </c>
      <c r="FY70" s="18">
        <f>SUMIFS(Fluxo!$N:$N,Fluxo!$S:$S,"&gt;"&amp;FX$5,Fluxo!$S:$S,"&lt;="&amp;FY$5,Fluxo!$D:$D,$D70)</f>
        <v>0</v>
      </c>
      <c r="FZ70" s="18">
        <f>SUMIFS(Fluxo!$N:$N,Fluxo!$S:$S,"&gt;"&amp;FY$5,Fluxo!$S:$S,"&lt;="&amp;FZ$5,Fluxo!$D:$D,$D70)</f>
        <v>0</v>
      </c>
      <c r="GA70" s="18">
        <f>SUMIFS(Fluxo!$N:$N,Fluxo!$S:$S,"&gt;"&amp;FZ$5,Fluxo!$S:$S,"&lt;="&amp;GA$5,Fluxo!$D:$D,$D70)</f>
        <v>0</v>
      </c>
      <c r="GB70" s="18">
        <f>SUMIFS(Fluxo!$N:$N,Fluxo!$S:$S,"&gt;"&amp;GA$5,Fluxo!$S:$S,"&lt;="&amp;GB$5,Fluxo!$D:$D,$D70)</f>
        <v>0</v>
      </c>
      <c r="GC70" s="18">
        <f>SUMIFS(Fluxo!$N:$N,Fluxo!$S:$S,"&gt;"&amp;GB$5,Fluxo!$S:$S,"&lt;="&amp;GC$5,Fluxo!$D:$D,$D70)</f>
        <v>0</v>
      </c>
      <c r="GD70" s="18">
        <f>SUMIFS(Fluxo!$N:$N,Fluxo!$S:$S,"&gt;"&amp;GC$5,Fluxo!$S:$S,"&lt;="&amp;GD$5,Fluxo!$D:$D,$D70)</f>
        <v>0</v>
      </c>
      <c r="GE70" s="18">
        <f>SUMIFS(Fluxo!$N:$N,Fluxo!$S:$S,"&gt;"&amp;GD$5,Fluxo!$S:$S,"&lt;="&amp;GE$5,Fluxo!$D:$D,$D70)</f>
        <v>0</v>
      </c>
      <c r="GF70" s="18">
        <f>SUMIFS(Fluxo!$N:$N,Fluxo!$S:$S,"&gt;"&amp;GE$5,Fluxo!$S:$S,"&lt;="&amp;GF$5,Fluxo!$D:$D,$D70)</f>
        <v>0</v>
      </c>
      <c r="GG70" s="18">
        <f>SUMIFS(Fluxo!$N:$N,Fluxo!$S:$S,"&gt;"&amp;GF$5,Fluxo!$S:$S,"&lt;="&amp;GG$5,Fluxo!$D:$D,$D70)</f>
        <v>0</v>
      </c>
      <c r="GH70" s="18">
        <f>SUMIFS(Fluxo!$N:$N,Fluxo!$S:$S,"&gt;"&amp;GG$5,Fluxo!$S:$S,"&lt;="&amp;GH$5,Fluxo!$D:$D,$D70)</f>
        <v>0</v>
      </c>
      <c r="GI70" s="18">
        <f>SUMIFS(Fluxo!$N:$N,Fluxo!$S:$S,"&gt;"&amp;GH$5,Fluxo!$S:$S,"&lt;="&amp;GI$5,Fluxo!$D:$D,$D70)</f>
        <v>0</v>
      </c>
      <c r="GJ70" s="18">
        <f>SUMIFS(Fluxo!$N:$N,Fluxo!$S:$S,"&gt;"&amp;GI$5,Fluxo!$S:$S,"&lt;="&amp;GJ$5,Fluxo!$D:$D,$D70)</f>
        <v>0</v>
      </c>
      <c r="GK70" s="18">
        <f>SUMIFS(Fluxo!$N:$N,Fluxo!$S:$S,"&gt;"&amp;GJ$5,Fluxo!$S:$S,"&lt;="&amp;GK$5,Fluxo!$D:$D,$D70)</f>
        <v>0</v>
      </c>
      <c r="GL70" s="18">
        <f>SUMIFS(Fluxo!$N:$N,Fluxo!$S:$S,"&gt;"&amp;GK$5,Fluxo!$S:$S,"&lt;="&amp;GL$5,Fluxo!$D:$D,$D70)</f>
        <v>0</v>
      </c>
      <c r="GM70" s="18">
        <f>SUMIFS(Fluxo!$N:$N,Fluxo!$S:$S,"&gt;"&amp;GL$5,Fluxo!$S:$S,"&lt;="&amp;GM$5,Fluxo!$D:$D,$D70)</f>
        <v>0</v>
      </c>
      <c r="GN70" s="18">
        <f>SUMIFS(Fluxo!$N:$N,Fluxo!$S:$S,"&gt;"&amp;GM$5,Fluxo!$S:$S,"&lt;="&amp;GN$5,Fluxo!$D:$D,$D70)</f>
        <v>0</v>
      </c>
      <c r="GO70" s="18">
        <f>SUMIFS(Fluxo!$N:$N,Fluxo!$S:$S,"&gt;"&amp;GN$5,Fluxo!$S:$S,"&lt;="&amp;GO$5,Fluxo!$D:$D,$D70)</f>
        <v>0</v>
      </c>
      <c r="GP70" s="18">
        <f>SUMIFS(Fluxo!$N:$N,Fluxo!$S:$S,"&gt;"&amp;GO$5,Fluxo!$S:$S,"&lt;="&amp;GP$5,Fluxo!$D:$D,$D70)</f>
        <v>0</v>
      </c>
      <c r="GQ70" s="18">
        <f>SUMIFS(Fluxo!$N:$N,Fluxo!$S:$S,"&gt;"&amp;GP$5,Fluxo!$S:$S,"&lt;="&amp;GQ$5,Fluxo!$D:$D,$D70)</f>
        <v>0</v>
      </c>
      <c r="GR70" s="18">
        <f>SUMIFS(Fluxo!$N:$N,Fluxo!$S:$S,"&gt;"&amp;GQ$5,Fluxo!$S:$S,"&lt;="&amp;GR$5,Fluxo!$D:$D,$D70)</f>
        <v>0</v>
      </c>
      <c r="GS70" s="18">
        <f>SUMIFS(Fluxo!$N:$N,Fluxo!$S:$S,"&gt;"&amp;GR$5,Fluxo!$S:$S,"&lt;="&amp;GS$5,Fluxo!$D:$D,$D70)</f>
        <v>0</v>
      </c>
      <c r="GT70" s="18">
        <f>SUMIFS(Fluxo!$N:$N,Fluxo!$S:$S,"&gt;"&amp;GS$5,Fluxo!$S:$S,"&lt;="&amp;GT$5,Fluxo!$D:$D,$D70)</f>
        <v>0</v>
      </c>
      <c r="GU70" s="18">
        <f>SUMIFS(Fluxo!$N:$N,Fluxo!$S:$S,"&gt;"&amp;GT$5,Fluxo!$S:$S,"&lt;="&amp;GU$5,Fluxo!$D:$D,$D70)</f>
        <v>0</v>
      </c>
      <c r="GV70" s="18">
        <f>SUMIFS(Fluxo!$N:$N,Fluxo!$S:$S,"&gt;"&amp;GU$5,Fluxo!$S:$S,"&lt;="&amp;GV$5,Fluxo!$D:$D,$D70)</f>
        <v>0</v>
      </c>
      <c r="GW70" s="18">
        <f>SUMIFS(Fluxo!$N:$N,Fluxo!$S:$S,"&gt;"&amp;GV$5,Fluxo!$S:$S,"&lt;="&amp;GW$5,Fluxo!$D:$D,$D70)</f>
        <v>0</v>
      </c>
      <c r="GX70" s="18">
        <f>SUMIFS(Fluxo!$N:$N,Fluxo!$S:$S,"&gt;"&amp;GW$5,Fluxo!$S:$S,"&lt;="&amp;GX$5,Fluxo!$D:$D,$D70)</f>
        <v>0</v>
      </c>
      <c r="GY70" s="18">
        <f>SUMIFS(Fluxo!$N:$N,Fluxo!$S:$S,"&gt;"&amp;GX$5,Fluxo!$S:$S,"&lt;="&amp;GY$5,Fluxo!$D:$D,$D70)</f>
        <v>0</v>
      </c>
      <c r="GZ70" s="18">
        <f>SUMIFS(Fluxo!$N:$N,Fluxo!$S:$S,"&gt;"&amp;GY$5,Fluxo!$S:$S,"&lt;="&amp;GZ$5,Fluxo!$D:$D,$D70)</f>
        <v>0</v>
      </c>
      <c r="HA70" s="18">
        <f>SUMIFS(Fluxo!$N:$N,Fluxo!$S:$S,"&gt;"&amp;GZ$5,Fluxo!$S:$S,"&lt;="&amp;HA$5,Fluxo!$D:$D,$D70)</f>
        <v>0</v>
      </c>
      <c r="HB70" s="18">
        <f>SUMIFS(Fluxo!$N:$N,Fluxo!$S:$S,"&gt;"&amp;HA$5,Fluxo!$S:$S,"&lt;="&amp;HB$5,Fluxo!$D:$D,$D70)</f>
        <v>0</v>
      </c>
      <c r="HC70" s="18">
        <f>SUMIFS(Fluxo!$N:$N,Fluxo!$S:$S,"&gt;"&amp;HB$5,Fluxo!$S:$S,"&lt;="&amp;HC$5,Fluxo!$D:$D,$D70)</f>
        <v>0</v>
      </c>
      <c r="HD70" s="18">
        <f>SUMIFS(Fluxo!$N:$N,Fluxo!$S:$S,"&gt;"&amp;HC$5,Fluxo!$S:$S,"&lt;="&amp;HD$5,Fluxo!$D:$D,$D70)</f>
        <v>0</v>
      </c>
      <c r="HE70" s="18">
        <f>SUMIFS(Fluxo!$N:$N,Fluxo!$S:$S,"&gt;"&amp;HD$5,Fluxo!$S:$S,"&lt;="&amp;HE$5,Fluxo!$D:$D,$D70)</f>
        <v>0</v>
      </c>
      <c r="HF70" s="18">
        <f>SUMIFS(Fluxo!$N:$N,Fluxo!$S:$S,"&gt;"&amp;HE$5,Fluxo!$S:$S,"&lt;="&amp;HF$5,Fluxo!$D:$D,$D70)</f>
        <v>0</v>
      </c>
    </row>
    <row r="71" spans="1:214">
      <c r="A71" s="20">
        <f t="shared" si="15"/>
        <v>61</v>
      </c>
      <c r="B71" s="140" t="str">
        <f>'Check Carteira'!C63</f>
        <v>E.1016.99.01.0161</v>
      </c>
      <c r="C71" s="141">
        <v>1</v>
      </c>
      <c r="D71" s="129" t="str">
        <f>'Check Carteira'!F63</f>
        <v>A-0161</v>
      </c>
      <c r="E71" s="21" t="str">
        <f>IFERROR(INDEX(Contratos!L:L,MATCH(D71,Contratos!R:R,0)),"")</f>
        <v/>
      </c>
      <c r="F71" s="139" t="str">
        <f>IFERROR(INDEX(Contratos!G:G,MATCH(D71,Contratos!R:R,0)),"")</f>
        <v/>
      </c>
      <c r="H71" s="83">
        <f t="shared" si="17"/>
        <v>0</v>
      </c>
      <c r="J71" s="18">
        <f>SUMIFS(Fluxo!$N:$N,Fluxo!$S:$S,"&gt;"&amp;I$5,Fluxo!$S:$S,"&lt;="&amp;J$5,Fluxo!$D:$D,$D71)</f>
        <v>0</v>
      </c>
      <c r="K71" s="18">
        <f>SUMIFS(Fluxo!$N:$N,Fluxo!$S:$S,"&gt;"&amp;J$5,Fluxo!$S:$S,"&lt;="&amp;K$5,Fluxo!$D:$D,$D71)</f>
        <v>0</v>
      </c>
      <c r="L71" s="18">
        <f>SUMIFS(Fluxo!$N:$N,Fluxo!$S:$S,"&gt;"&amp;K$5,Fluxo!$S:$S,"&lt;="&amp;L$5,Fluxo!$D:$D,$D71)</f>
        <v>0</v>
      </c>
      <c r="M71" s="18">
        <f>SUMIFS(Fluxo!$N:$N,Fluxo!$S:$S,"&gt;"&amp;L$5,Fluxo!$S:$S,"&lt;="&amp;M$5,Fluxo!$D:$D,$D71)</f>
        <v>0</v>
      </c>
      <c r="N71" s="18">
        <f>SUMIFS(Fluxo!$N:$N,Fluxo!$S:$S,"&gt;"&amp;M$5,Fluxo!$S:$S,"&lt;="&amp;N$5,Fluxo!$D:$D,$D71)</f>
        <v>0</v>
      </c>
      <c r="O71" s="18">
        <f>SUMIFS(Fluxo!$N:$N,Fluxo!$S:$S,"&gt;"&amp;N$5,Fluxo!$S:$S,"&lt;="&amp;O$5,Fluxo!$D:$D,$D71)</f>
        <v>0</v>
      </c>
      <c r="P71" s="18">
        <f>SUMIFS(Fluxo!$N:$N,Fluxo!$S:$S,"&gt;"&amp;O$5,Fluxo!$S:$S,"&lt;="&amp;P$5,Fluxo!$D:$D,$D71)</f>
        <v>0</v>
      </c>
      <c r="Q71" s="18">
        <f>SUMIFS(Fluxo!$N:$N,Fluxo!$S:$S,"&gt;"&amp;P$5,Fluxo!$S:$S,"&lt;="&amp;Q$5,Fluxo!$D:$D,$D71)</f>
        <v>0</v>
      </c>
      <c r="R71" s="18">
        <f>SUMIFS(Fluxo!$N:$N,Fluxo!$S:$S,"&gt;"&amp;Q$5,Fluxo!$S:$S,"&lt;="&amp;R$5,Fluxo!$D:$D,$D71)</f>
        <v>0</v>
      </c>
      <c r="S71" s="18">
        <f>SUMIFS(Fluxo!$N:$N,Fluxo!$S:$S,"&gt;"&amp;R$5,Fluxo!$S:$S,"&lt;="&amp;S$5,Fluxo!$D:$D,$D71)</f>
        <v>0</v>
      </c>
      <c r="T71" s="18">
        <f>SUMIFS(Fluxo!$N:$N,Fluxo!$S:$S,"&gt;"&amp;S$5,Fluxo!$S:$S,"&lt;="&amp;T$5,Fluxo!$D:$D,$D71)</f>
        <v>0</v>
      </c>
      <c r="U71" s="18">
        <f>SUMIFS(Fluxo!$N:$N,Fluxo!$S:$S,"&gt;"&amp;T$5,Fluxo!$S:$S,"&lt;="&amp;U$5,Fluxo!$D:$D,$D71)</f>
        <v>0</v>
      </c>
      <c r="V71" s="18">
        <f>SUMIFS(Fluxo!$N:$N,Fluxo!$S:$S,"&gt;"&amp;U$5,Fluxo!$S:$S,"&lt;="&amp;V$5,Fluxo!$D:$D,$D71)</f>
        <v>0</v>
      </c>
      <c r="W71" s="18">
        <f>SUMIFS(Fluxo!$N:$N,Fluxo!$S:$S,"&gt;"&amp;V$5,Fluxo!$S:$S,"&lt;="&amp;W$5,Fluxo!$D:$D,$D71)</f>
        <v>0</v>
      </c>
      <c r="X71" s="18">
        <f>SUMIFS(Fluxo!$N:$N,Fluxo!$S:$S,"&gt;"&amp;W$5,Fluxo!$S:$S,"&lt;="&amp;X$5,Fluxo!$D:$D,$D71)</f>
        <v>0</v>
      </c>
      <c r="Y71" s="18">
        <f>SUMIFS(Fluxo!$N:$N,Fluxo!$S:$S,"&gt;"&amp;X$5,Fluxo!$S:$S,"&lt;="&amp;Y$5,Fluxo!$D:$D,$D71)</f>
        <v>0</v>
      </c>
      <c r="Z71" s="18">
        <f>SUMIFS(Fluxo!$N:$N,Fluxo!$S:$S,"&gt;"&amp;Y$5,Fluxo!$S:$S,"&lt;="&amp;Z$5,Fluxo!$D:$D,$D71)</f>
        <v>0</v>
      </c>
      <c r="AA71" s="18">
        <f>SUMIFS(Fluxo!$N:$N,Fluxo!$S:$S,"&gt;"&amp;Z$5,Fluxo!$S:$S,"&lt;="&amp;AA$5,Fluxo!$D:$D,$D71)</f>
        <v>0</v>
      </c>
      <c r="AB71" s="18">
        <f>SUMIFS(Fluxo!$N:$N,Fluxo!$S:$S,"&gt;"&amp;AA$5,Fluxo!$S:$S,"&lt;="&amp;AB$5,Fluxo!$D:$D,$D71)</f>
        <v>0</v>
      </c>
      <c r="AC71" s="18">
        <f>SUMIFS(Fluxo!$N:$N,Fluxo!$S:$S,"&gt;"&amp;AB$5,Fluxo!$S:$S,"&lt;="&amp;AC$5,Fluxo!$D:$D,$D71)</f>
        <v>0</v>
      </c>
      <c r="AD71" s="18">
        <f>SUMIFS(Fluxo!$N:$N,Fluxo!$S:$S,"&gt;"&amp;AC$5,Fluxo!$S:$S,"&lt;="&amp;AD$5,Fluxo!$D:$D,$D71)</f>
        <v>0</v>
      </c>
      <c r="AE71" s="18">
        <f>SUMIFS(Fluxo!$N:$N,Fluxo!$S:$S,"&gt;"&amp;AD$5,Fluxo!$S:$S,"&lt;="&amp;AE$5,Fluxo!$D:$D,$D71)</f>
        <v>0</v>
      </c>
      <c r="AF71" s="18">
        <f>SUMIFS(Fluxo!$N:$N,Fluxo!$S:$S,"&gt;"&amp;AE$5,Fluxo!$S:$S,"&lt;="&amp;AF$5,Fluxo!$D:$D,$D71)</f>
        <v>0</v>
      </c>
      <c r="AG71" s="18">
        <f>SUMIFS(Fluxo!$N:$N,Fluxo!$S:$S,"&gt;"&amp;AF$5,Fluxo!$S:$S,"&lt;="&amp;AG$5,Fluxo!$D:$D,$D71)</f>
        <v>0</v>
      </c>
      <c r="AH71" s="18">
        <f>SUMIFS(Fluxo!$N:$N,Fluxo!$S:$S,"&gt;"&amp;AG$5,Fluxo!$S:$S,"&lt;="&amp;AH$5,Fluxo!$D:$D,$D71)</f>
        <v>0</v>
      </c>
      <c r="AI71" s="18">
        <f>SUMIFS(Fluxo!$N:$N,Fluxo!$S:$S,"&gt;"&amp;AH$5,Fluxo!$S:$S,"&lt;="&amp;AI$5,Fluxo!$D:$D,$D71)</f>
        <v>0</v>
      </c>
      <c r="AJ71" s="18">
        <f>SUMIFS(Fluxo!$N:$N,Fluxo!$S:$S,"&gt;"&amp;AI$5,Fluxo!$S:$S,"&lt;="&amp;AJ$5,Fluxo!$D:$D,$D71)</f>
        <v>0</v>
      </c>
      <c r="AK71" s="18">
        <f>SUMIFS(Fluxo!$N:$N,Fluxo!$S:$S,"&gt;"&amp;AJ$5,Fluxo!$S:$S,"&lt;="&amp;AK$5,Fluxo!$D:$D,$D71)</f>
        <v>0</v>
      </c>
      <c r="AL71" s="18">
        <f>SUMIFS(Fluxo!$N:$N,Fluxo!$S:$S,"&gt;"&amp;AK$5,Fluxo!$S:$S,"&lt;="&amp;AL$5,Fluxo!$D:$D,$D71)</f>
        <v>0</v>
      </c>
      <c r="AM71" s="18">
        <f>SUMIFS(Fluxo!$N:$N,Fluxo!$S:$S,"&gt;"&amp;AL$5,Fluxo!$S:$S,"&lt;="&amp;AM$5,Fluxo!$D:$D,$D71)</f>
        <v>0</v>
      </c>
      <c r="AN71" s="18">
        <f>SUMIFS(Fluxo!$N:$N,Fluxo!$S:$S,"&gt;"&amp;AM$5,Fluxo!$S:$S,"&lt;="&amp;AN$5,Fluxo!$D:$D,$D71)</f>
        <v>0</v>
      </c>
      <c r="AO71" s="18">
        <f>SUMIFS(Fluxo!$N:$N,Fluxo!$S:$S,"&gt;"&amp;AN$5,Fluxo!$S:$S,"&lt;="&amp;AO$5,Fluxo!$D:$D,$D71)</f>
        <v>0</v>
      </c>
      <c r="AP71" s="18">
        <f>SUMIFS(Fluxo!$N:$N,Fluxo!$S:$S,"&gt;"&amp;AO$5,Fluxo!$S:$S,"&lt;="&amp;AP$5,Fluxo!$D:$D,$D71)</f>
        <v>0</v>
      </c>
      <c r="AQ71" s="18">
        <f>SUMIFS(Fluxo!$N:$N,Fluxo!$S:$S,"&gt;"&amp;AP$5,Fluxo!$S:$S,"&lt;="&amp;AQ$5,Fluxo!$D:$D,$D71)</f>
        <v>0</v>
      </c>
      <c r="AR71" s="18">
        <f>SUMIFS(Fluxo!$N:$N,Fluxo!$S:$S,"&gt;"&amp;AQ$5,Fluxo!$S:$S,"&lt;="&amp;AR$5,Fluxo!$D:$D,$D71)</f>
        <v>0</v>
      </c>
      <c r="AS71" s="18">
        <f>SUMIFS(Fluxo!$N:$N,Fluxo!$S:$S,"&gt;"&amp;AR$5,Fluxo!$S:$S,"&lt;="&amp;AS$5,Fluxo!$D:$D,$D71)</f>
        <v>0</v>
      </c>
      <c r="AT71" s="18">
        <f>SUMIFS(Fluxo!$N:$N,Fluxo!$S:$S,"&gt;"&amp;AS$5,Fluxo!$S:$S,"&lt;="&amp;AT$5,Fluxo!$D:$D,$D71)</f>
        <v>0</v>
      </c>
      <c r="AU71" s="18">
        <f>SUMIFS(Fluxo!$N:$N,Fluxo!$S:$S,"&gt;"&amp;AT$5,Fluxo!$S:$S,"&lt;="&amp;AU$5,Fluxo!$D:$D,$D71)</f>
        <v>0</v>
      </c>
      <c r="AV71" s="18">
        <f>SUMIFS(Fluxo!$N:$N,Fluxo!$S:$S,"&gt;"&amp;AU$5,Fluxo!$S:$S,"&lt;="&amp;AV$5,Fluxo!$D:$D,$D71)</f>
        <v>0</v>
      </c>
      <c r="AW71" s="18">
        <f>SUMIFS(Fluxo!$N:$N,Fluxo!$S:$S,"&gt;"&amp;AV$5,Fluxo!$S:$S,"&lt;="&amp;AW$5,Fluxo!$D:$D,$D71)</f>
        <v>0</v>
      </c>
      <c r="AX71" s="18">
        <f>SUMIFS(Fluxo!$N:$N,Fluxo!$S:$S,"&gt;"&amp;AW$5,Fluxo!$S:$S,"&lt;="&amp;AX$5,Fluxo!$D:$D,$D71)</f>
        <v>0</v>
      </c>
      <c r="AY71" s="18">
        <f>SUMIFS(Fluxo!$N:$N,Fluxo!$S:$S,"&gt;"&amp;AX$5,Fluxo!$S:$S,"&lt;="&amp;AY$5,Fluxo!$D:$D,$D71)</f>
        <v>0</v>
      </c>
      <c r="AZ71" s="18">
        <f>SUMIFS(Fluxo!$N:$N,Fluxo!$S:$S,"&gt;"&amp;AY$5,Fluxo!$S:$S,"&lt;="&amp;AZ$5,Fluxo!$D:$D,$D71)</f>
        <v>0</v>
      </c>
      <c r="BA71" s="18">
        <f>SUMIFS(Fluxo!$N:$N,Fluxo!$S:$S,"&gt;"&amp;AZ$5,Fluxo!$S:$S,"&lt;="&amp;BA$5,Fluxo!$D:$D,$D71)</f>
        <v>0</v>
      </c>
      <c r="BB71" s="18">
        <f>SUMIFS(Fluxo!$N:$N,Fluxo!$S:$S,"&gt;"&amp;BA$5,Fluxo!$S:$S,"&lt;="&amp;BB$5,Fluxo!$D:$D,$D71)</f>
        <v>0</v>
      </c>
      <c r="BC71" s="18">
        <f>SUMIFS(Fluxo!$N:$N,Fluxo!$S:$S,"&gt;"&amp;BB$5,Fluxo!$S:$S,"&lt;="&amp;BC$5,Fluxo!$D:$D,$D71)</f>
        <v>0</v>
      </c>
      <c r="BD71" s="18">
        <f>SUMIFS(Fluxo!$N:$N,Fluxo!$S:$S,"&gt;"&amp;BC$5,Fluxo!$S:$S,"&lt;="&amp;BD$5,Fluxo!$D:$D,$D71)</f>
        <v>0</v>
      </c>
      <c r="BE71" s="18">
        <f>SUMIFS(Fluxo!$N:$N,Fluxo!$S:$S,"&gt;"&amp;BD$5,Fluxo!$S:$S,"&lt;="&amp;BE$5,Fluxo!$D:$D,$D71)</f>
        <v>0</v>
      </c>
      <c r="BF71" s="18">
        <f>SUMIFS(Fluxo!$N:$N,Fluxo!$S:$S,"&gt;"&amp;BE$5,Fluxo!$S:$S,"&lt;="&amp;BF$5,Fluxo!$D:$D,$D71)</f>
        <v>0</v>
      </c>
      <c r="BG71" s="18">
        <f>SUMIFS(Fluxo!$N:$N,Fluxo!$S:$S,"&gt;"&amp;BF$5,Fluxo!$S:$S,"&lt;="&amp;BG$5,Fluxo!$D:$D,$D71)</f>
        <v>0</v>
      </c>
      <c r="BH71" s="18">
        <f>SUMIFS(Fluxo!$N:$N,Fluxo!$S:$S,"&gt;"&amp;BG$5,Fluxo!$S:$S,"&lt;="&amp;BH$5,Fluxo!$D:$D,$D71)</f>
        <v>0</v>
      </c>
      <c r="BI71" s="18">
        <f>SUMIFS(Fluxo!$N:$N,Fluxo!$S:$S,"&gt;"&amp;BH$5,Fluxo!$S:$S,"&lt;="&amp;BI$5,Fluxo!$D:$D,$D71)</f>
        <v>0</v>
      </c>
      <c r="BJ71" s="18">
        <f>SUMIFS(Fluxo!$N:$N,Fluxo!$S:$S,"&gt;"&amp;BI$5,Fluxo!$S:$S,"&lt;="&amp;BJ$5,Fluxo!$D:$D,$D71)</f>
        <v>0</v>
      </c>
      <c r="BK71" s="18">
        <f>SUMIFS(Fluxo!$N:$N,Fluxo!$S:$S,"&gt;"&amp;BJ$5,Fluxo!$S:$S,"&lt;="&amp;BK$5,Fluxo!$D:$D,$D71)</f>
        <v>0</v>
      </c>
      <c r="BL71" s="18">
        <f>SUMIFS(Fluxo!$N:$N,Fluxo!$S:$S,"&gt;"&amp;BK$5,Fluxo!$S:$S,"&lt;="&amp;BL$5,Fluxo!$D:$D,$D71)</f>
        <v>0</v>
      </c>
      <c r="BM71" s="18">
        <f>SUMIFS(Fluxo!$N:$N,Fluxo!$S:$S,"&gt;"&amp;BL$5,Fluxo!$S:$S,"&lt;="&amp;BM$5,Fluxo!$D:$D,$D71)</f>
        <v>0</v>
      </c>
      <c r="BN71" s="18">
        <f>SUMIFS(Fluxo!$N:$N,Fluxo!$S:$S,"&gt;"&amp;BM$5,Fluxo!$S:$S,"&lt;="&amp;BN$5,Fluxo!$D:$D,$D71)</f>
        <v>0</v>
      </c>
      <c r="BO71" s="18">
        <f>SUMIFS(Fluxo!$N:$N,Fluxo!$S:$S,"&gt;"&amp;BN$5,Fluxo!$S:$S,"&lt;="&amp;BO$5,Fluxo!$D:$D,$D71)</f>
        <v>0</v>
      </c>
      <c r="BP71" s="18">
        <f>SUMIFS(Fluxo!$N:$N,Fluxo!$S:$S,"&gt;"&amp;BO$5,Fluxo!$S:$S,"&lt;="&amp;BP$5,Fluxo!$D:$D,$D71)</f>
        <v>0</v>
      </c>
      <c r="BQ71" s="18">
        <f>SUMIFS(Fluxo!$N:$N,Fluxo!$S:$S,"&gt;"&amp;BP$5,Fluxo!$S:$S,"&lt;="&amp;BQ$5,Fluxo!$D:$D,$D71)</f>
        <v>0</v>
      </c>
      <c r="BR71" s="18">
        <f>SUMIFS(Fluxo!$N:$N,Fluxo!$S:$S,"&gt;"&amp;BQ$5,Fluxo!$S:$S,"&lt;="&amp;BR$5,Fluxo!$D:$D,$D71)</f>
        <v>0</v>
      </c>
      <c r="BS71" s="18">
        <f>SUMIFS(Fluxo!$N:$N,Fluxo!$S:$S,"&gt;"&amp;BR$5,Fluxo!$S:$S,"&lt;="&amp;BS$5,Fluxo!$D:$D,$D71)</f>
        <v>0</v>
      </c>
      <c r="BT71" s="18">
        <f>SUMIFS(Fluxo!$N:$N,Fluxo!$S:$S,"&gt;"&amp;BS$5,Fluxo!$S:$S,"&lt;="&amp;BT$5,Fluxo!$D:$D,$D71)</f>
        <v>0</v>
      </c>
      <c r="BU71" s="18">
        <f>SUMIFS(Fluxo!$N:$N,Fluxo!$S:$S,"&gt;"&amp;BT$5,Fluxo!$S:$S,"&lt;="&amp;BU$5,Fluxo!$D:$D,$D71)</f>
        <v>0</v>
      </c>
      <c r="BV71" s="18">
        <f>SUMIFS(Fluxo!$N:$N,Fluxo!$S:$S,"&gt;"&amp;BU$5,Fluxo!$S:$S,"&lt;="&amp;BV$5,Fluxo!$D:$D,$D71)</f>
        <v>0</v>
      </c>
      <c r="BW71" s="18">
        <f>SUMIFS(Fluxo!$N:$N,Fluxo!$S:$S,"&gt;"&amp;BV$5,Fluxo!$S:$S,"&lt;="&amp;BW$5,Fluxo!$D:$D,$D71)</f>
        <v>0</v>
      </c>
      <c r="BX71" s="18">
        <f>SUMIFS(Fluxo!$N:$N,Fluxo!$S:$S,"&gt;"&amp;BW$5,Fluxo!$S:$S,"&lt;="&amp;BX$5,Fluxo!$D:$D,$D71)</f>
        <v>0</v>
      </c>
      <c r="BY71" s="18">
        <f>SUMIFS(Fluxo!$N:$N,Fluxo!$S:$S,"&gt;"&amp;BX$5,Fluxo!$S:$S,"&lt;="&amp;BY$5,Fluxo!$D:$D,$D71)</f>
        <v>0</v>
      </c>
      <c r="BZ71" s="18">
        <f>SUMIFS(Fluxo!$N:$N,Fluxo!$S:$S,"&gt;"&amp;BY$5,Fluxo!$S:$S,"&lt;="&amp;BZ$5,Fluxo!$D:$D,$D71)</f>
        <v>0</v>
      </c>
      <c r="CA71" s="18">
        <f>SUMIFS(Fluxo!$N:$N,Fluxo!$S:$S,"&gt;"&amp;BZ$5,Fluxo!$S:$S,"&lt;="&amp;CA$5,Fluxo!$D:$D,$D71)</f>
        <v>0</v>
      </c>
      <c r="CB71" s="18">
        <f>SUMIFS(Fluxo!$N:$N,Fluxo!$S:$S,"&gt;"&amp;CA$5,Fluxo!$S:$S,"&lt;="&amp;CB$5,Fluxo!$D:$D,$D71)</f>
        <v>0</v>
      </c>
      <c r="CC71" s="18">
        <f>SUMIFS(Fluxo!$N:$N,Fluxo!$S:$S,"&gt;"&amp;CB$5,Fluxo!$S:$S,"&lt;="&amp;CC$5,Fluxo!$D:$D,$D71)</f>
        <v>0</v>
      </c>
      <c r="CD71" s="18">
        <f>SUMIFS(Fluxo!$N:$N,Fluxo!$S:$S,"&gt;"&amp;CC$5,Fluxo!$S:$S,"&lt;="&amp;CD$5,Fluxo!$D:$D,$D71)</f>
        <v>0</v>
      </c>
      <c r="CE71" s="18">
        <f>SUMIFS(Fluxo!$N:$N,Fluxo!$S:$S,"&gt;"&amp;CD$5,Fluxo!$S:$S,"&lt;="&amp;CE$5,Fluxo!$D:$D,$D71)</f>
        <v>0</v>
      </c>
      <c r="CF71" s="18">
        <f>SUMIFS(Fluxo!$N:$N,Fluxo!$S:$S,"&gt;"&amp;CE$5,Fluxo!$S:$S,"&lt;="&amp;CF$5,Fluxo!$D:$D,$D71)</f>
        <v>0</v>
      </c>
      <c r="CG71" s="18">
        <f>SUMIFS(Fluxo!$N:$N,Fluxo!$S:$S,"&gt;"&amp;CF$5,Fluxo!$S:$S,"&lt;="&amp;CG$5,Fluxo!$D:$D,$D71)</f>
        <v>0</v>
      </c>
      <c r="CH71" s="18">
        <f>SUMIFS(Fluxo!$N:$N,Fluxo!$S:$S,"&gt;"&amp;CG$5,Fluxo!$S:$S,"&lt;="&amp;CH$5,Fluxo!$D:$D,$D71)</f>
        <v>0</v>
      </c>
      <c r="CI71" s="18">
        <f>SUMIFS(Fluxo!$N:$N,Fluxo!$S:$S,"&gt;"&amp;CH$5,Fluxo!$S:$S,"&lt;="&amp;CI$5,Fluxo!$D:$D,$D71)</f>
        <v>0</v>
      </c>
      <c r="CJ71" s="18">
        <f>SUMIFS(Fluxo!$N:$N,Fluxo!$S:$S,"&gt;"&amp;CI$5,Fluxo!$S:$S,"&lt;="&amp;CJ$5,Fluxo!$D:$D,$D71)</f>
        <v>0</v>
      </c>
      <c r="CK71" s="18">
        <f>SUMIFS(Fluxo!$N:$N,Fluxo!$S:$S,"&gt;"&amp;CJ$5,Fluxo!$S:$S,"&lt;="&amp;CK$5,Fluxo!$D:$D,$D71)</f>
        <v>0</v>
      </c>
      <c r="CL71" s="18">
        <f>SUMIFS(Fluxo!$N:$N,Fluxo!$S:$S,"&gt;"&amp;CK$5,Fluxo!$S:$S,"&lt;="&amp;CL$5,Fluxo!$D:$D,$D71)</f>
        <v>0</v>
      </c>
      <c r="CM71" s="18">
        <f>SUMIFS(Fluxo!$N:$N,Fluxo!$S:$S,"&gt;"&amp;CL$5,Fluxo!$S:$S,"&lt;="&amp;CM$5,Fluxo!$D:$D,$D71)</f>
        <v>0</v>
      </c>
      <c r="CN71" s="18">
        <f>SUMIFS(Fluxo!$N:$N,Fluxo!$S:$S,"&gt;"&amp;CM$5,Fluxo!$S:$S,"&lt;="&amp;CN$5,Fluxo!$D:$D,$D71)</f>
        <v>0</v>
      </c>
      <c r="CO71" s="18">
        <f>SUMIFS(Fluxo!$N:$N,Fluxo!$S:$S,"&gt;"&amp;CN$5,Fluxo!$S:$S,"&lt;="&amp;CO$5,Fluxo!$D:$D,$D71)</f>
        <v>0</v>
      </c>
      <c r="CP71" s="18">
        <f>SUMIFS(Fluxo!$N:$N,Fluxo!$S:$S,"&gt;"&amp;CO$5,Fluxo!$S:$S,"&lt;="&amp;CP$5,Fluxo!$D:$D,$D71)</f>
        <v>0</v>
      </c>
      <c r="CQ71" s="18">
        <f>SUMIFS(Fluxo!$N:$N,Fluxo!$S:$S,"&gt;"&amp;CP$5,Fluxo!$S:$S,"&lt;="&amp;CQ$5,Fluxo!$D:$D,$D71)</f>
        <v>0</v>
      </c>
      <c r="CR71" s="18">
        <f>SUMIFS(Fluxo!$N:$N,Fluxo!$S:$S,"&gt;"&amp;CQ$5,Fluxo!$S:$S,"&lt;="&amp;CR$5,Fluxo!$D:$D,$D71)</f>
        <v>0</v>
      </c>
      <c r="CS71" s="18">
        <f>SUMIFS(Fluxo!$N:$N,Fluxo!$S:$S,"&gt;"&amp;CR$5,Fluxo!$S:$S,"&lt;="&amp;CS$5,Fluxo!$D:$D,$D71)</f>
        <v>0</v>
      </c>
      <c r="CT71" s="18">
        <f>SUMIFS(Fluxo!$N:$N,Fluxo!$S:$S,"&gt;"&amp;CS$5,Fluxo!$S:$S,"&lt;="&amp;CT$5,Fluxo!$D:$D,$D71)</f>
        <v>0</v>
      </c>
      <c r="CU71" s="18">
        <f>SUMIFS(Fluxo!$N:$N,Fluxo!$S:$S,"&gt;"&amp;CT$5,Fluxo!$S:$S,"&lt;="&amp;CU$5,Fluxo!$D:$D,$D71)</f>
        <v>0</v>
      </c>
      <c r="CV71" s="18">
        <f>SUMIFS(Fluxo!$N:$N,Fluxo!$S:$S,"&gt;"&amp;CU$5,Fluxo!$S:$S,"&lt;="&amp;CV$5,Fluxo!$D:$D,$D71)</f>
        <v>0</v>
      </c>
      <c r="CW71" s="18">
        <f>SUMIFS(Fluxo!$N:$N,Fluxo!$S:$S,"&gt;"&amp;CV$5,Fluxo!$S:$S,"&lt;="&amp;CW$5,Fluxo!$D:$D,$D71)</f>
        <v>0</v>
      </c>
      <c r="CX71" s="18">
        <f>SUMIFS(Fluxo!$N:$N,Fluxo!$S:$S,"&gt;"&amp;CW$5,Fluxo!$S:$S,"&lt;="&amp;CX$5,Fluxo!$D:$D,$D71)</f>
        <v>0</v>
      </c>
      <c r="CY71" s="18">
        <f>SUMIFS(Fluxo!$N:$N,Fluxo!$S:$S,"&gt;"&amp;CX$5,Fluxo!$S:$S,"&lt;="&amp;CY$5,Fluxo!$D:$D,$D71)</f>
        <v>0</v>
      </c>
      <c r="CZ71" s="18">
        <f>SUMIFS(Fluxo!$N:$N,Fluxo!$S:$S,"&gt;"&amp;CY$5,Fluxo!$S:$S,"&lt;="&amp;CZ$5,Fluxo!$D:$D,$D71)</f>
        <v>0</v>
      </c>
      <c r="DA71" s="18">
        <f>SUMIFS(Fluxo!$N:$N,Fluxo!$S:$S,"&gt;"&amp;CZ$5,Fluxo!$S:$S,"&lt;="&amp;DA$5,Fluxo!$D:$D,$D71)</f>
        <v>0</v>
      </c>
      <c r="DB71" s="18">
        <f>SUMIFS(Fluxo!$N:$N,Fluxo!$S:$S,"&gt;"&amp;DA$5,Fluxo!$S:$S,"&lt;="&amp;DB$5,Fluxo!$D:$D,$D71)</f>
        <v>0</v>
      </c>
      <c r="DC71" s="18">
        <f>SUMIFS(Fluxo!$N:$N,Fluxo!$S:$S,"&gt;"&amp;DB$5,Fluxo!$S:$S,"&lt;="&amp;DC$5,Fluxo!$D:$D,$D71)</f>
        <v>0</v>
      </c>
      <c r="DD71" s="18">
        <f>SUMIFS(Fluxo!$N:$N,Fluxo!$S:$S,"&gt;"&amp;DC$5,Fluxo!$S:$S,"&lt;="&amp;DD$5,Fluxo!$D:$D,$D71)</f>
        <v>0</v>
      </c>
      <c r="DE71" s="18">
        <f>SUMIFS(Fluxo!$N:$N,Fluxo!$S:$S,"&gt;"&amp;DD$5,Fluxo!$S:$S,"&lt;="&amp;DE$5,Fluxo!$D:$D,$D71)</f>
        <v>0</v>
      </c>
      <c r="DF71" s="18">
        <f>SUMIFS(Fluxo!$N:$N,Fluxo!$S:$S,"&gt;"&amp;DE$5,Fluxo!$S:$S,"&lt;="&amp;DF$5,Fluxo!$D:$D,$D71)</f>
        <v>0</v>
      </c>
      <c r="DG71" s="18">
        <f>SUMIFS(Fluxo!$N:$N,Fluxo!$S:$S,"&gt;"&amp;DF$5,Fluxo!$S:$S,"&lt;="&amp;DG$5,Fluxo!$D:$D,$D71)</f>
        <v>0</v>
      </c>
      <c r="DH71" s="18">
        <f>SUMIFS(Fluxo!$N:$N,Fluxo!$S:$S,"&gt;"&amp;DG$5,Fluxo!$S:$S,"&lt;="&amp;DH$5,Fluxo!$D:$D,$D71)</f>
        <v>0</v>
      </c>
      <c r="DI71" s="18">
        <f>SUMIFS(Fluxo!$N:$N,Fluxo!$S:$S,"&gt;"&amp;DH$5,Fluxo!$S:$S,"&lt;="&amp;DI$5,Fluxo!$D:$D,$D71)</f>
        <v>0</v>
      </c>
      <c r="DJ71" s="18">
        <f>SUMIFS(Fluxo!$N:$N,Fluxo!$S:$S,"&gt;"&amp;DI$5,Fluxo!$S:$S,"&lt;="&amp;DJ$5,Fluxo!$D:$D,$D71)</f>
        <v>0</v>
      </c>
      <c r="DK71" s="18">
        <f>SUMIFS(Fluxo!$N:$N,Fluxo!$S:$S,"&gt;"&amp;DJ$5,Fluxo!$S:$S,"&lt;="&amp;DK$5,Fluxo!$D:$D,$D71)</f>
        <v>0</v>
      </c>
      <c r="DL71" s="18">
        <f>SUMIFS(Fluxo!$N:$N,Fluxo!$S:$S,"&gt;"&amp;DK$5,Fluxo!$S:$S,"&lt;="&amp;DL$5,Fluxo!$D:$D,$D71)</f>
        <v>0</v>
      </c>
      <c r="DM71" s="18">
        <f>SUMIFS(Fluxo!$N:$N,Fluxo!$S:$S,"&gt;"&amp;DL$5,Fluxo!$S:$S,"&lt;="&amp;DM$5,Fluxo!$D:$D,$D71)</f>
        <v>0</v>
      </c>
      <c r="DN71" s="18">
        <f>SUMIFS(Fluxo!$N:$N,Fluxo!$S:$S,"&gt;"&amp;DM$5,Fluxo!$S:$S,"&lt;="&amp;DN$5,Fluxo!$D:$D,$D71)</f>
        <v>0</v>
      </c>
      <c r="DO71" s="18">
        <f>SUMIFS(Fluxo!$N:$N,Fluxo!$S:$S,"&gt;"&amp;DN$5,Fluxo!$S:$S,"&lt;="&amp;DO$5,Fluxo!$D:$D,$D71)</f>
        <v>0</v>
      </c>
      <c r="DP71" s="18">
        <f>SUMIFS(Fluxo!$N:$N,Fluxo!$S:$S,"&gt;"&amp;DO$5,Fluxo!$S:$S,"&lt;="&amp;DP$5,Fluxo!$D:$D,$D71)</f>
        <v>0</v>
      </c>
      <c r="DQ71" s="18">
        <f>SUMIFS(Fluxo!$N:$N,Fluxo!$S:$S,"&gt;"&amp;DP$5,Fluxo!$S:$S,"&lt;="&amp;DQ$5,Fluxo!$D:$D,$D71)</f>
        <v>0</v>
      </c>
      <c r="DR71" s="18">
        <f>SUMIFS(Fluxo!$N:$N,Fluxo!$S:$S,"&gt;"&amp;DQ$5,Fluxo!$S:$S,"&lt;="&amp;DR$5,Fluxo!$D:$D,$D71)</f>
        <v>0</v>
      </c>
      <c r="DS71" s="18">
        <f>SUMIFS(Fluxo!$N:$N,Fluxo!$S:$S,"&gt;"&amp;DR$5,Fluxo!$S:$S,"&lt;="&amp;DS$5,Fluxo!$D:$D,$D71)</f>
        <v>0</v>
      </c>
      <c r="DT71" s="18">
        <f>SUMIFS(Fluxo!$N:$N,Fluxo!$S:$S,"&gt;"&amp;DS$5,Fluxo!$S:$S,"&lt;="&amp;DT$5,Fluxo!$D:$D,$D71)</f>
        <v>0</v>
      </c>
      <c r="DU71" s="18">
        <f>SUMIFS(Fluxo!$N:$N,Fluxo!$S:$S,"&gt;"&amp;DT$5,Fluxo!$S:$S,"&lt;="&amp;DU$5,Fluxo!$D:$D,$D71)</f>
        <v>0</v>
      </c>
      <c r="DV71" s="18">
        <f>SUMIFS(Fluxo!$N:$N,Fluxo!$S:$S,"&gt;"&amp;DU$5,Fluxo!$S:$S,"&lt;="&amp;DV$5,Fluxo!$D:$D,$D71)</f>
        <v>0</v>
      </c>
      <c r="DW71" s="18">
        <f>SUMIFS(Fluxo!$N:$N,Fluxo!$S:$S,"&gt;"&amp;DV$5,Fluxo!$S:$S,"&lt;="&amp;DW$5,Fluxo!$D:$D,$D71)</f>
        <v>0</v>
      </c>
      <c r="DX71" s="18">
        <f>SUMIFS(Fluxo!$N:$N,Fluxo!$S:$S,"&gt;"&amp;DW$5,Fluxo!$S:$S,"&lt;="&amp;DX$5,Fluxo!$D:$D,$D71)</f>
        <v>0</v>
      </c>
      <c r="DY71" s="18">
        <f>SUMIFS(Fluxo!$N:$N,Fluxo!$S:$S,"&gt;"&amp;DX$5,Fluxo!$S:$S,"&lt;="&amp;DY$5,Fluxo!$D:$D,$D71)</f>
        <v>0</v>
      </c>
      <c r="DZ71" s="18">
        <f>SUMIFS(Fluxo!$N:$N,Fluxo!$S:$S,"&gt;"&amp;DY$5,Fluxo!$S:$S,"&lt;="&amp;DZ$5,Fluxo!$D:$D,$D71)</f>
        <v>0</v>
      </c>
      <c r="EA71" s="18">
        <f>SUMIFS(Fluxo!$N:$N,Fluxo!$S:$S,"&gt;"&amp;DZ$5,Fluxo!$S:$S,"&lt;="&amp;EA$5,Fluxo!$D:$D,$D71)</f>
        <v>0</v>
      </c>
      <c r="EB71" s="18">
        <f>SUMIFS(Fluxo!$N:$N,Fluxo!$S:$S,"&gt;"&amp;EA$5,Fluxo!$S:$S,"&lt;="&amp;EB$5,Fluxo!$D:$D,$D71)</f>
        <v>0</v>
      </c>
      <c r="EC71" s="18">
        <f>SUMIFS(Fluxo!$N:$N,Fluxo!$S:$S,"&gt;"&amp;EB$5,Fluxo!$S:$S,"&lt;="&amp;EC$5,Fluxo!$D:$D,$D71)</f>
        <v>0</v>
      </c>
      <c r="ED71" s="18">
        <f>SUMIFS(Fluxo!$N:$N,Fluxo!$S:$S,"&gt;"&amp;EC$5,Fluxo!$S:$S,"&lt;="&amp;ED$5,Fluxo!$D:$D,$D71)</f>
        <v>0</v>
      </c>
      <c r="EE71" s="18">
        <f>SUMIFS(Fluxo!$N:$N,Fluxo!$S:$S,"&gt;"&amp;ED$5,Fluxo!$S:$S,"&lt;="&amp;EE$5,Fluxo!$D:$D,$D71)</f>
        <v>0</v>
      </c>
      <c r="EF71" s="18">
        <f>SUMIFS(Fluxo!$N:$N,Fluxo!$S:$S,"&gt;"&amp;EE$5,Fluxo!$S:$S,"&lt;="&amp;EF$5,Fluxo!$D:$D,$D71)</f>
        <v>0</v>
      </c>
      <c r="EG71" s="18">
        <f>SUMIFS(Fluxo!$N:$N,Fluxo!$S:$S,"&gt;"&amp;EF$5,Fluxo!$S:$S,"&lt;="&amp;EG$5,Fluxo!$D:$D,$D71)</f>
        <v>0</v>
      </c>
      <c r="EH71" s="18">
        <f>SUMIFS(Fluxo!$N:$N,Fluxo!$S:$S,"&gt;"&amp;EG$5,Fluxo!$S:$S,"&lt;="&amp;EH$5,Fluxo!$D:$D,$D71)</f>
        <v>0</v>
      </c>
      <c r="EI71" s="18">
        <f>SUMIFS(Fluxo!$N:$N,Fluxo!$S:$S,"&gt;"&amp;EH$5,Fluxo!$S:$S,"&lt;="&amp;EI$5,Fluxo!$D:$D,$D71)</f>
        <v>0</v>
      </c>
      <c r="EJ71" s="18">
        <f>SUMIFS(Fluxo!$N:$N,Fluxo!$S:$S,"&gt;"&amp;EI$5,Fluxo!$S:$S,"&lt;="&amp;EJ$5,Fluxo!$D:$D,$D71)</f>
        <v>0</v>
      </c>
      <c r="EK71" s="18">
        <f>SUMIFS(Fluxo!$N:$N,Fluxo!$S:$S,"&gt;"&amp;EJ$5,Fluxo!$S:$S,"&lt;="&amp;EK$5,Fluxo!$D:$D,$D71)</f>
        <v>0</v>
      </c>
      <c r="EL71" s="18">
        <f>SUMIFS(Fluxo!$N:$N,Fluxo!$S:$S,"&gt;"&amp;EK$5,Fluxo!$S:$S,"&lt;="&amp;EL$5,Fluxo!$D:$D,$D71)</f>
        <v>0</v>
      </c>
      <c r="EM71" s="18">
        <f>SUMIFS(Fluxo!$N:$N,Fluxo!$S:$S,"&gt;"&amp;EL$5,Fluxo!$S:$S,"&lt;="&amp;EM$5,Fluxo!$D:$D,$D71)</f>
        <v>0</v>
      </c>
      <c r="EN71" s="18">
        <f>SUMIFS(Fluxo!$N:$N,Fluxo!$S:$S,"&gt;"&amp;EM$5,Fluxo!$S:$S,"&lt;="&amp;EN$5,Fluxo!$D:$D,$D71)</f>
        <v>0</v>
      </c>
      <c r="EO71" s="18">
        <f>SUMIFS(Fluxo!$N:$N,Fluxo!$S:$S,"&gt;"&amp;EN$5,Fluxo!$S:$S,"&lt;="&amp;EO$5,Fluxo!$D:$D,$D71)</f>
        <v>0</v>
      </c>
      <c r="EP71" s="18">
        <f>SUMIFS(Fluxo!$N:$N,Fluxo!$S:$S,"&gt;"&amp;EO$5,Fluxo!$S:$S,"&lt;="&amp;EP$5,Fluxo!$D:$D,$D71)</f>
        <v>0</v>
      </c>
      <c r="EQ71" s="18">
        <f>SUMIFS(Fluxo!$N:$N,Fluxo!$S:$S,"&gt;"&amp;EP$5,Fluxo!$S:$S,"&lt;="&amp;EQ$5,Fluxo!$D:$D,$D71)</f>
        <v>0</v>
      </c>
      <c r="ER71" s="18">
        <f>SUMIFS(Fluxo!$N:$N,Fluxo!$S:$S,"&gt;"&amp;EQ$5,Fluxo!$S:$S,"&lt;="&amp;ER$5,Fluxo!$D:$D,$D71)</f>
        <v>0</v>
      </c>
      <c r="ES71" s="18">
        <f>SUMIFS(Fluxo!$N:$N,Fluxo!$S:$S,"&gt;"&amp;ER$5,Fluxo!$S:$S,"&lt;="&amp;ES$5,Fluxo!$D:$D,$D71)</f>
        <v>0</v>
      </c>
      <c r="ET71" s="18">
        <f>SUMIFS(Fluxo!$N:$N,Fluxo!$S:$S,"&gt;"&amp;ES$5,Fluxo!$S:$S,"&lt;="&amp;ET$5,Fluxo!$D:$D,$D71)</f>
        <v>0</v>
      </c>
      <c r="EU71" s="18">
        <f>SUMIFS(Fluxo!$N:$N,Fluxo!$S:$S,"&gt;"&amp;ET$5,Fluxo!$S:$S,"&lt;="&amp;EU$5,Fluxo!$D:$D,$D71)</f>
        <v>0</v>
      </c>
      <c r="EV71" s="18">
        <f>SUMIFS(Fluxo!$N:$N,Fluxo!$S:$S,"&gt;"&amp;EU$5,Fluxo!$S:$S,"&lt;="&amp;EV$5,Fluxo!$D:$D,$D71)</f>
        <v>0</v>
      </c>
      <c r="EW71" s="18">
        <f>SUMIFS(Fluxo!$N:$N,Fluxo!$S:$S,"&gt;"&amp;EV$5,Fluxo!$S:$S,"&lt;="&amp;EW$5,Fluxo!$D:$D,$D71)</f>
        <v>0</v>
      </c>
      <c r="EX71" s="18">
        <f>SUMIFS(Fluxo!$N:$N,Fluxo!$S:$S,"&gt;"&amp;EW$5,Fluxo!$S:$S,"&lt;="&amp;EX$5,Fluxo!$D:$D,$D71)</f>
        <v>0</v>
      </c>
      <c r="EY71" s="18">
        <f>SUMIFS(Fluxo!$N:$N,Fluxo!$S:$S,"&gt;"&amp;EX$5,Fluxo!$S:$S,"&lt;="&amp;EY$5,Fluxo!$D:$D,$D71)</f>
        <v>0</v>
      </c>
      <c r="EZ71" s="18">
        <f>SUMIFS(Fluxo!$N:$N,Fluxo!$S:$S,"&gt;"&amp;EY$5,Fluxo!$S:$S,"&lt;="&amp;EZ$5,Fluxo!$D:$D,$D71)</f>
        <v>0</v>
      </c>
      <c r="FA71" s="18">
        <f>SUMIFS(Fluxo!$N:$N,Fluxo!$S:$S,"&gt;"&amp;EZ$5,Fluxo!$S:$S,"&lt;="&amp;FA$5,Fluxo!$D:$D,$D71)</f>
        <v>0</v>
      </c>
      <c r="FB71" s="18">
        <f>SUMIFS(Fluxo!$N:$N,Fluxo!$S:$S,"&gt;"&amp;FA$5,Fluxo!$S:$S,"&lt;="&amp;FB$5,Fluxo!$D:$D,$D71)</f>
        <v>0</v>
      </c>
      <c r="FC71" s="18">
        <f>SUMIFS(Fluxo!$N:$N,Fluxo!$S:$S,"&gt;"&amp;FB$5,Fluxo!$S:$S,"&lt;="&amp;FC$5,Fluxo!$D:$D,$D71)</f>
        <v>0</v>
      </c>
      <c r="FD71" s="18">
        <f>SUMIFS(Fluxo!$N:$N,Fluxo!$S:$S,"&gt;"&amp;FC$5,Fluxo!$S:$S,"&lt;="&amp;FD$5,Fluxo!$D:$D,$D71)</f>
        <v>0</v>
      </c>
      <c r="FE71" s="18">
        <f>SUMIFS(Fluxo!$N:$N,Fluxo!$S:$S,"&gt;"&amp;FD$5,Fluxo!$S:$S,"&lt;="&amp;FE$5,Fluxo!$D:$D,$D71)</f>
        <v>0</v>
      </c>
      <c r="FF71" s="18">
        <f>SUMIFS(Fluxo!$N:$N,Fluxo!$S:$S,"&gt;"&amp;FE$5,Fluxo!$S:$S,"&lt;="&amp;FF$5,Fluxo!$D:$D,$D71)</f>
        <v>0</v>
      </c>
      <c r="FG71" s="18">
        <f>SUMIFS(Fluxo!$N:$N,Fluxo!$S:$S,"&gt;"&amp;FF$5,Fluxo!$S:$S,"&lt;="&amp;FG$5,Fluxo!$D:$D,$D71)</f>
        <v>0</v>
      </c>
      <c r="FH71" s="18">
        <f>SUMIFS(Fluxo!$N:$N,Fluxo!$S:$S,"&gt;"&amp;FG$5,Fluxo!$S:$S,"&lt;="&amp;FH$5,Fluxo!$D:$D,$D71)</f>
        <v>0</v>
      </c>
      <c r="FI71" s="18">
        <f>SUMIFS(Fluxo!$N:$N,Fluxo!$S:$S,"&gt;"&amp;FH$5,Fluxo!$S:$S,"&lt;="&amp;FI$5,Fluxo!$D:$D,$D71)</f>
        <v>0</v>
      </c>
      <c r="FJ71" s="18">
        <f>SUMIFS(Fluxo!$N:$N,Fluxo!$S:$S,"&gt;"&amp;FI$5,Fluxo!$S:$S,"&lt;="&amp;FJ$5,Fluxo!$D:$D,$D71)</f>
        <v>0</v>
      </c>
      <c r="FK71" s="18">
        <f>SUMIFS(Fluxo!$N:$N,Fluxo!$S:$S,"&gt;"&amp;FJ$5,Fluxo!$S:$S,"&lt;="&amp;FK$5,Fluxo!$D:$D,$D71)</f>
        <v>0</v>
      </c>
      <c r="FL71" s="18">
        <f>SUMIFS(Fluxo!$N:$N,Fluxo!$S:$S,"&gt;"&amp;FK$5,Fluxo!$S:$S,"&lt;="&amp;FL$5,Fluxo!$D:$D,$D71)</f>
        <v>0</v>
      </c>
      <c r="FM71" s="18">
        <f>SUMIFS(Fluxo!$N:$N,Fluxo!$S:$S,"&gt;"&amp;FL$5,Fluxo!$S:$S,"&lt;="&amp;FM$5,Fluxo!$D:$D,$D71)</f>
        <v>0</v>
      </c>
      <c r="FN71" s="18">
        <f>SUMIFS(Fluxo!$N:$N,Fluxo!$S:$S,"&gt;"&amp;FM$5,Fluxo!$S:$S,"&lt;="&amp;FN$5,Fluxo!$D:$D,$D71)</f>
        <v>0</v>
      </c>
      <c r="FO71" s="18">
        <f>SUMIFS(Fluxo!$N:$N,Fluxo!$S:$S,"&gt;"&amp;FN$5,Fluxo!$S:$S,"&lt;="&amp;FO$5,Fluxo!$D:$D,$D71)</f>
        <v>0</v>
      </c>
      <c r="FP71" s="18">
        <f>SUMIFS(Fluxo!$N:$N,Fluxo!$S:$S,"&gt;"&amp;FO$5,Fluxo!$S:$S,"&lt;="&amp;FP$5,Fluxo!$D:$D,$D71)</f>
        <v>0</v>
      </c>
      <c r="FQ71" s="18">
        <f>SUMIFS(Fluxo!$N:$N,Fluxo!$S:$S,"&gt;"&amp;FP$5,Fluxo!$S:$S,"&lt;="&amp;FQ$5,Fluxo!$D:$D,$D71)</f>
        <v>0</v>
      </c>
      <c r="FR71" s="18">
        <f>SUMIFS(Fluxo!$N:$N,Fluxo!$S:$S,"&gt;"&amp;FQ$5,Fluxo!$S:$S,"&lt;="&amp;FR$5,Fluxo!$D:$D,$D71)</f>
        <v>0</v>
      </c>
      <c r="FS71" s="18">
        <f>SUMIFS(Fluxo!$N:$N,Fluxo!$S:$S,"&gt;"&amp;FR$5,Fluxo!$S:$S,"&lt;="&amp;FS$5,Fluxo!$D:$D,$D71)</f>
        <v>0</v>
      </c>
      <c r="FT71" s="18">
        <f>SUMIFS(Fluxo!$N:$N,Fluxo!$S:$S,"&gt;"&amp;FS$5,Fluxo!$S:$S,"&lt;="&amp;FT$5,Fluxo!$D:$D,$D71)</f>
        <v>0</v>
      </c>
      <c r="FU71" s="18">
        <f>SUMIFS(Fluxo!$N:$N,Fluxo!$S:$S,"&gt;"&amp;FT$5,Fluxo!$S:$S,"&lt;="&amp;FU$5,Fluxo!$D:$D,$D71)</f>
        <v>0</v>
      </c>
      <c r="FV71" s="18">
        <f>SUMIFS(Fluxo!$N:$N,Fluxo!$S:$S,"&gt;"&amp;FU$5,Fluxo!$S:$S,"&lt;="&amp;FV$5,Fluxo!$D:$D,$D71)</f>
        <v>0</v>
      </c>
      <c r="FW71" s="18">
        <f>SUMIFS(Fluxo!$N:$N,Fluxo!$S:$S,"&gt;"&amp;FV$5,Fluxo!$S:$S,"&lt;="&amp;FW$5,Fluxo!$D:$D,$D71)</f>
        <v>0</v>
      </c>
      <c r="FX71" s="18">
        <f>SUMIFS(Fluxo!$N:$N,Fluxo!$S:$S,"&gt;"&amp;FW$5,Fluxo!$S:$S,"&lt;="&amp;FX$5,Fluxo!$D:$D,$D71)</f>
        <v>0</v>
      </c>
      <c r="FY71" s="18">
        <f>SUMIFS(Fluxo!$N:$N,Fluxo!$S:$S,"&gt;"&amp;FX$5,Fluxo!$S:$S,"&lt;="&amp;FY$5,Fluxo!$D:$D,$D71)</f>
        <v>0</v>
      </c>
      <c r="FZ71" s="18">
        <f>SUMIFS(Fluxo!$N:$N,Fluxo!$S:$S,"&gt;"&amp;FY$5,Fluxo!$S:$S,"&lt;="&amp;FZ$5,Fluxo!$D:$D,$D71)</f>
        <v>0</v>
      </c>
      <c r="GA71" s="18">
        <f>SUMIFS(Fluxo!$N:$N,Fluxo!$S:$S,"&gt;"&amp;FZ$5,Fluxo!$S:$S,"&lt;="&amp;GA$5,Fluxo!$D:$D,$D71)</f>
        <v>0</v>
      </c>
      <c r="GB71" s="18">
        <f>SUMIFS(Fluxo!$N:$N,Fluxo!$S:$S,"&gt;"&amp;GA$5,Fluxo!$S:$S,"&lt;="&amp;GB$5,Fluxo!$D:$D,$D71)</f>
        <v>0</v>
      </c>
      <c r="GC71" s="18">
        <f>SUMIFS(Fluxo!$N:$N,Fluxo!$S:$S,"&gt;"&amp;GB$5,Fluxo!$S:$S,"&lt;="&amp;GC$5,Fluxo!$D:$D,$D71)</f>
        <v>0</v>
      </c>
      <c r="GD71" s="18">
        <f>SUMIFS(Fluxo!$N:$N,Fluxo!$S:$S,"&gt;"&amp;GC$5,Fluxo!$S:$S,"&lt;="&amp;GD$5,Fluxo!$D:$D,$D71)</f>
        <v>0</v>
      </c>
      <c r="GE71" s="18">
        <f>SUMIFS(Fluxo!$N:$N,Fluxo!$S:$S,"&gt;"&amp;GD$5,Fluxo!$S:$S,"&lt;="&amp;GE$5,Fluxo!$D:$D,$D71)</f>
        <v>0</v>
      </c>
      <c r="GF71" s="18">
        <f>SUMIFS(Fluxo!$N:$N,Fluxo!$S:$S,"&gt;"&amp;GE$5,Fluxo!$S:$S,"&lt;="&amp;GF$5,Fluxo!$D:$D,$D71)</f>
        <v>0</v>
      </c>
      <c r="GG71" s="18">
        <f>SUMIFS(Fluxo!$N:$N,Fluxo!$S:$S,"&gt;"&amp;GF$5,Fluxo!$S:$S,"&lt;="&amp;GG$5,Fluxo!$D:$D,$D71)</f>
        <v>0</v>
      </c>
      <c r="GH71" s="18">
        <f>SUMIFS(Fluxo!$N:$N,Fluxo!$S:$S,"&gt;"&amp;GG$5,Fluxo!$S:$S,"&lt;="&amp;GH$5,Fluxo!$D:$D,$D71)</f>
        <v>0</v>
      </c>
      <c r="GI71" s="18">
        <f>SUMIFS(Fluxo!$N:$N,Fluxo!$S:$S,"&gt;"&amp;GH$5,Fluxo!$S:$S,"&lt;="&amp;GI$5,Fluxo!$D:$D,$D71)</f>
        <v>0</v>
      </c>
      <c r="GJ71" s="18">
        <f>SUMIFS(Fluxo!$N:$N,Fluxo!$S:$S,"&gt;"&amp;GI$5,Fluxo!$S:$S,"&lt;="&amp;GJ$5,Fluxo!$D:$D,$D71)</f>
        <v>0</v>
      </c>
      <c r="GK71" s="18">
        <f>SUMIFS(Fluxo!$N:$N,Fluxo!$S:$S,"&gt;"&amp;GJ$5,Fluxo!$S:$S,"&lt;="&amp;GK$5,Fluxo!$D:$D,$D71)</f>
        <v>0</v>
      </c>
      <c r="GL71" s="18">
        <f>SUMIFS(Fluxo!$N:$N,Fluxo!$S:$S,"&gt;"&amp;GK$5,Fluxo!$S:$S,"&lt;="&amp;GL$5,Fluxo!$D:$D,$D71)</f>
        <v>0</v>
      </c>
      <c r="GM71" s="18">
        <f>SUMIFS(Fluxo!$N:$N,Fluxo!$S:$S,"&gt;"&amp;GL$5,Fluxo!$S:$S,"&lt;="&amp;GM$5,Fluxo!$D:$D,$D71)</f>
        <v>0</v>
      </c>
      <c r="GN71" s="18">
        <f>SUMIFS(Fluxo!$N:$N,Fluxo!$S:$S,"&gt;"&amp;GM$5,Fluxo!$S:$S,"&lt;="&amp;GN$5,Fluxo!$D:$D,$D71)</f>
        <v>0</v>
      </c>
      <c r="GO71" s="18">
        <f>SUMIFS(Fluxo!$N:$N,Fluxo!$S:$S,"&gt;"&amp;GN$5,Fluxo!$S:$S,"&lt;="&amp;GO$5,Fluxo!$D:$D,$D71)</f>
        <v>0</v>
      </c>
      <c r="GP71" s="18">
        <f>SUMIFS(Fluxo!$N:$N,Fluxo!$S:$S,"&gt;"&amp;GO$5,Fluxo!$S:$S,"&lt;="&amp;GP$5,Fluxo!$D:$D,$D71)</f>
        <v>0</v>
      </c>
      <c r="GQ71" s="18">
        <f>SUMIFS(Fluxo!$N:$N,Fluxo!$S:$S,"&gt;"&amp;GP$5,Fluxo!$S:$S,"&lt;="&amp;GQ$5,Fluxo!$D:$D,$D71)</f>
        <v>0</v>
      </c>
      <c r="GR71" s="18">
        <f>SUMIFS(Fluxo!$N:$N,Fluxo!$S:$S,"&gt;"&amp;GQ$5,Fluxo!$S:$S,"&lt;="&amp;GR$5,Fluxo!$D:$D,$D71)</f>
        <v>0</v>
      </c>
      <c r="GS71" s="18">
        <f>SUMIFS(Fluxo!$N:$N,Fluxo!$S:$S,"&gt;"&amp;GR$5,Fluxo!$S:$S,"&lt;="&amp;GS$5,Fluxo!$D:$D,$D71)</f>
        <v>0</v>
      </c>
      <c r="GT71" s="18">
        <f>SUMIFS(Fluxo!$N:$N,Fluxo!$S:$S,"&gt;"&amp;GS$5,Fluxo!$S:$S,"&lt;="&amp;GT$5,Fluxo!$D:$D,$D71)</f>
        <v>0</v>
      </c>
      <c r="GU71" s="18">
        <f>SUMIFS(Fluxo!$N:$N,Fluxo!$S:$S,"&gt;"&amp;GT$5,Fluxo!$S:$S,"&lt;="&amp;GU$5,Fluxo!$D:$D,$D71)</f>
        <v>0</v>
      </c>
      <c r="GV71" s="18">
        <f>SUMIFS(Fluxo!$N:$N,Fluxo!$S:$S,"&gt;"&amp;GU$5,Fluxo!$S:$S,"&lt;="&amp;GV$5,Fluxo!$D:$D,$D71)</f>
        <v>0</v>
      </c>
      <c r="GW71" s="18">
        <f>SUMIFS(Fluxo!$N:$N,Fluxo!$S:$S,"&gt;"&amp;GV$5,Fluxo!$S:$S,"&lt;="&amp;GW$5,Fluxo!$D:$D,$D71)</f>
        <v>0</v>
      </c>
      <c r="GX71" s="18">
        <f>SUMIFS(Fluxo!$N:$N,Fluxo!$S:$S,"&gt;"&amp;GW$5,Fluxo!$S:$S,"&lt;="&amp;GX$5,Fluxo!$D:$D,$D71)</f>
        <v>0</v>
      </c>
      <c r="GY71" s="18">
        <f>SUMIFS(Fluxo!$N:$N,Fluxo!$S:$S,"&gt;"&amp;GX$5,Fluxo!$S:$S,"&lt;="&amp;GY$5,Fluxo!$D:$D,$D71)</f>
        <v>0</v>
      </c>
      <c r="GZ71" s="18">
        <f>SUMIFS(Fluxo!$N:$N,Fluxo!$S:$S,"&gt;"&amp;GY$5,Fluxo!$S:$S,"&lt;="&amp;GZ$5,Fluxo!$D:$D,$D71)</f>
        <v>0</v>
      </c>
      <c r="HA71" s="18">
        <f>SUMIFS(Fluxo!$N:$N,Fluxo!$S:$S,"&gt;"&amp;GZ$5,Fluxo!$S:$S,"&lt;="&amp;HA$5,Fluxo!$D:$D,$D71)</f>
        <v>0</v>
      </c>
      <c r="HB71" s="18">
        <f>SUMIFS(Fluxo!$N:$N,Fluxo!$S:$S,"&gt;"&amp;HA$5,Fluxo!$S:$S,"&lt;="&amp;HB$5,Fluxo!$D:$D,$D71)</f>
        <v>0</v>
      </c>
      <c r="HC71" s="18">
        <f>SUMIFS(Fluxo!$N:$N,Fluxo!$S:$S,"&gt;"&amp;HB$5,Fluxo!$S:$S,"&lt;="&amp;HC$5,Fluxo!$D:$D,$D71)</f>
        <v>0</v>
      </c>
      <c r="HD71" s="18">
        <f>SUMIFS(Fluxo!$N:$N,Fluxo!$S:$S,"&gt;"&amp;HC$5,Fluxo!$S:$S,"&lt;="&amp;HD$5,Fluxo!$D:$D,$D71)</f>
        <v>0</v>
      </c>
      <c r="HE71" s="18">
        <f>SUMIFS(Fluxo!$N:$N,Fluxo!$S:$S,"&gt;"&amp;HD$5,Fluxo!$S:$S,"&lt;="&amp;HE$5,Fluxo!$D:$D,$D71)</f>
        <v>0</v>
      </c>
      <c r="HF71" s="18">
        <f>SUMIFS(Fluxo!$N:$N,Fluxo!$S:$S,"&gt;"&amp;HE$5,Fluxo!$S:$S,"&lt;="&amp;HF$5,Fluxo!$D:$D,$D71)</f>
        <v>0</v>
      </c>
    </row>
    <row r="72" spans="1:214">
      <c r="A72" s="20">
        <f t="shared" si="15"/>
        <v>62</v>
      </c>
      <c r="B72" s="140" t="str">
        <f>'Check Carteira'!C64</f>
        <v>E.1016.99.01.0162</v>
      </c>
      <c r="C72" s="141">
        <v>1</v>
      </c>
      <c r="D72" s="129" t="str">
        <f>'Check Carteira'!F64</f>
        <v>A-0162</v>
      </c>
      <c r="E72" s="21" t="str">
        <f>IFERROR(INDEX(Contratos!L:L,MATCH(D72,Contratos!R:R,0)),"")</f>
        <v/>
      </c>
      <c r="F72" s="139" t="str">
        <f>IFERROR(INDEX(Contratos!G:G,MATCH(D72,Contratos!R:R,0)),"")</f>
        <v/>
      </c>
      <c r="H72" s="83">
        <f t="shared" si="17"/>
        <v>0</v>
      </c>
      <c r="J72" s="18">
        <f>SUMIFS(Fluxo!$N:$N,Fluxo!$S:$S,"&gt;"&amp;I$5,Fluxo!$S:$S,"&lt;="&amp;J$5,Fluxo!$D:$D,$D72)</f>
        <v>0</v>
      </c>
      <c r="K72" s="18">
        <f>SUMIFS(Fluxo!$N:$N,Fluxo!$S:$S,"&gt;"&amp;J$5,Fluxo!$S:$S,"&lt;="&amp;K$5,Fluxo!$D:$D,$D72)</f>
        <v>0</v>
      </c>
      <c r="L72" s="18">
        <f>SUMIFS(Fluxo!$N:$N,Fluxo!$S:$S,"&gt;"&amp;K$5,Fluxo!$S:$S,"&lt;="&amp;L$5,Fluxo!$D:$D,$D72)</f>
        <v>0</v>
      </c>
      <c r="M72" s="18">
        <f>SUMIFS(Fluxo!$N:$N,Fluxo!$S:$S,"&gt;"&amp;L$5,Fluxo!$S:$S,"&lt;="&amp;M$5,Fluxo!$D:$D,$D72)</f>
        <v>0</v>
      </c>
      <c r="N72" s="18">
        <f>SUMIFS(Fluxo!$N:$N,Fluxo!$S:$S,"&gt;"&amp;M$5,Fluxo!$S:$S,"&lt;="&amp;N$5,Fluxo!$D:$D,$D72)</f>
        <v>0</v>
      </c>
      <c r="O72" s="18">
        <f>SUMIFS(Fluxo!$N:$N,Fluxo!$S:$S,"&gt;"&amp;N$5,Fluxo!$S:$S,"&lt;="&amp;O$5,Fluxo!$D:$D,$D72)</f>
        <v>0</v>
      </c>
      <c r="P72" s="18">
        <f>SUMIFS(Fluxo!$N:$N,Fluxo!$S:$S,"&gt;"&amp;O$5,Fluxo!$S:$S,"&lt;="&amp;P$5,Fluxo!$D:$D,$D72)</f>
        <v>0</v>
      </c>
      <c r="Q72" s="18">
        <f>SUMIFS(Fluxo!$N:$N,Fluxo!$S:$S,"&gt;"&amp;P$5,Fluxo!$S:$S,"&lt;="&amp;Q$5,Fluxo!$D:$D,$D72)</f>
        <v>0</v>
      </c>
      <c r="R72" s="18">
        <f>SUMIFS(Fluxo!$N:$N,Fluxo!$S:$S,"&gt;"&amp;Q$5,Fluxo!$S:$S,"&lt;="&amp;R$5,Fluxo!$D:$D,$D72)</f>
        <v>0</v>
      </c>
      <c r="S72" s="18">
        <f>SUMIFS(Fluxo!$N:$N,Fluxo!$S:$S,"&gt;"&amp;R$5,Fluxo!$S:$S,"&lt;="&amp;S$5,Fluxo!$D:$D,$D72)</f>
        <v>0</v>
      </c>
      <c r="T72" s="18">
        <f>SUMIFS(Fluxo!$N:$N,Fluxo!$S:$S,"&gt;"&amp;S$5,Fluxo!$S:$S,"&lt;="&amp;T$5,Fluxo!$D:$D,$D72)</f>
        <v>0</v>
      </c>
      <c r="U72" s="18">
        <f>SUMIFS(Fluxo!$N:$N,Fluxo!$S:$S,"&gt;"&amp;T$5,Fluxo!$S:$S,"&lt;="&amp;U$5,Fluxo!$D:$D,$D72)</f>
        <v>0</v>
      </c>
      <c r="V72" s="18">
        <f>SUMIFS(Fluxo!$N:$N,Fluxo!$S:$S,"&gt;"&amp;U$5,Fluxo!$S:$S,"&lt;="&amp;V$5,Fluxo!$D:$D,$D72)</f>
        <v>0</v>
      </c>
      <c r="W72" s="18">
        <f>SUMIFS(Fluxo!$N:$N,Fluxo!$S:$S,"&gt;"&amp;V$5,Fluxo!$S:$S,"&lt;="&amp;W$5,Fluxo!$D:$D,$D72)</f>
        <v>0</v>
      </c>
      <c r="X72" s="18">
        <f>SUMIFS(Fluxo!$N:$N,Fluxo!$S:$S,"&gt;"&amp;W$5,Fluxo!$S:$S,"&lt;="&amp;X$5,Fluxo!$D:$D,$D72)</f>
        <v>0</v>
      </c>
      <c r="Y72" s="18">
        <f>SUMIFS(Fluxo!$N:$N,Fluxo!$S:$S,"&gt;"&amp;X$5,Fluxo!$S:$S,"&lt;="&amp;Y$5,Fluxo!$D:$D,$D72)</f>
        <v>0</v>
      </c>
      <c r="Z72" s="18">
        <f>SUMIFS(Fluxo!$N:$N,Fluxo!$S:$S,"&gt;"&amp;Y$5,Fluxo!$S:$S,"&lt;="&amp;Z$5,Fluxo!$D:$D,$D72)</f>
        <v>0</v>
      </c>
      <c r="AA72" s="18">
        <f>SUMIFS(Fluxo!$N:$N,Fluxo!$S:$S,"&gt;"&amp;Z$5,Fluxo!$S:$S,"&lt;="&amp;AA$5,Fluxo!$D:$D,$D72)</f>
        <v>0</v>
      </c>
      <c r="AB72" s="18">
        <f>SUMIFS(Fluxo!$N:$N,Fluxo!$S:$S,"&gt;"&amp;AA$5,Fluxo!$S:$S,"&lt;="&amp;AB$5,Fluxo!$D:$D,$D72)</f>
        <v>0</v>
      </c>
      <c r="AC72" s="18">
        <f>SUMIFS(Fluxo!$N:$N,Fluxo!$S:$S,"&gt;"&amp;AB$5,Fluxo!$S:$S,"&lt;="&amp;AC$5,Fluxo!$D:$D,$D72)</f>
        <v>0</v>
      </c>
      <c r="AD72" s="18">
        <f>SUMIFS(Fluxo!$N:$N,Fluxo!$S:$S,"&gt;"&amp;AC$5,Fluxo!$S:$S,"&lt;="&amp;AD$5,Fluxo!$D:$D,$D72)</f>
        <v>0</v>
      </c>
      <c r="AE72" s="18">
        <f>SUMIFS(Fluxo!$N:$N,Fluxo!$S:$S,"&gt;"&amp;AD$5,Fluxo!$S:$S,"&lt;="&amp;AE$5,Fluxo!$D:$D,$D72)</f>
        <v>0</v>
      </c>
      <c r="AF72" s="18">
        <f>SUMIFS(Fluxo!$N:$N,Fluxo!$S:$S,"&gt;"&amp;AE$5,Fluxo!$S:$S,"&lt;="&amp;AF$5,Fluxo!$D:$D,$D72)</f>
        <v>0</v>
      </c>
      <c r="AG72" s="18">
        <f>SUMIFS(Fluxo!$N:$N,Fluxo!$S:$S,"&gt;"&amp;AF$5,Fluxo!$S:$S,"&lt;="&amp;AG$5,Fluxo!$D:$D,$D72)</f>
        <v>0</v>
      </c>
      <c r="AH72" s="18">
        <f>SUMIFS(Fluxo!$N:$N,Fluxo!$S:$S,"&gt;"&amp;AG$5,Fluxo!$S:$S,"&lt;="&amp;AH$5,Fluxo!$D:$D,$D72)</f>
        <v>0</v>
      </c>
      <c r="AI72" s="18">
        <f>SUMIFS(Fluxo!$N:$N,Fluxo!$S:$S,"&gt;"&amp;AH$5,Fluxo!$S:$S,"&lt;="&amp;AI$5,Fluxo!$D:$D,$D72)</f>
        <v>0</v>
      </c>
      <c r="AJ72" s="18">
        <f>SUMIFS(Fluxo!$N:$N,Fluxo!$S:$S,"&gt;"&amp;AI$5,Fluxo!$S:$S,"&lt;="&amp;AJ$5,Fluxo!$D:$D,$D72)</f>
        <v>0</v>
      </c>
      <c r="AK72" s="18">
        <f>SUMIFS(Fluxo!$N:$N,Fluxo!$S:$S,"&gt;"&amp;AJ$5,Fluxo!$S:$S,"&lt;="&amp;AK$5,Fluxo!$D:$D,$D72)</f>
        <v>0</v>
      </c>
      <c r="AL72" s="18">
        <f>SUMIFS(Fluxo!$N:$N,Fluxo!$S:$S,"&gt;"&amp;AK$5,Fluxo!$S:$S,"&lt;="&amp;AL$5,Fluxo!$D:$D,$D72)</f>
        <v>0</v>
      </c>
      <c r="AM72" s="18">
        <f>SUMIFS(Fluxo!$N:$N,Fluxo!$S:$S,"&gt;"&amp;AL$5,Fluxo!$S:$S,"&lt;="&amp;AM$5,Fluxo!$D:$D,$D72)</f>
        <v>0</v>
      </c>
      <c r="AN72" s="18">
        <f>SUMIFS(Fluxo!$N:$N,Fluxo!$S:$S,"&gt;"&amp;AM$5,Fluxo!$S:$S,"&lt;="&amp;AN$5,Fluxo!$D:$D,$D72)</f>
        <v>0</v>
      </c>
      <c r="AO72" s="18">
        <f>SUMIFS(Fluxo!$N:$N,Fluxo!$S:$S,"&gt;"&amp;AN$5,Fluxo!$S:$S,"&lt;="&amp;AO$5,Fluxo!$D:$D,$D72)</f>
        <v>0</v>
      </c>
      <c r="AP72" s="18">
        <f>SUMIFS(Fluxo!$N:$N,Fluxo!$S:$S,"&gt;"&amp;AO$5,Fluxo!$S:$S,"&lt;="&amp;AP$5,Fluxo!$D:$D,$D72)</f>
        <v>0</v>
      </c>
      <c r="AQ72" s="18">
        <f>SUMIFS(Fluxo!$N:$N,Fluxo!$S:$S,"&gt;"&amp;AP$5,Fluxo!$S:$S,"&lt;="&amp;AQ$5,Fluxo!$D:$D,$D72)</f>
        <v>0</v>
      </c>
      <c r="AR72" s="18">
        <f>SUMIFS(Fluxo!$N:$N,Fluxo!$S:$S,"&gt;"&amp;AQ$5,Fluxo!$S:$S,"&lt;="&amp;AR$5,Fluxo!$D:$D,$D72)</f>
        <v>0</v>
      </c>
      <c r="AS72" s="18">
        <f>SUMIFS(Fluxo!$N:$N,Fluxo!$S:$S,"&gt;"&amp;AR$5,Fluxo!$S:$S,"&lt;="&amp;AS$5,Fluxo!$D:$D,$D72)</f>
        <v>0</v>
      </c>
      <c r="AT72" s="18">
        <f>SUMIFS(Fluxo!$N:$N,Fluxo!$S:$S,"&gt;"&amp;AS$5,Fluxo!$S:$S,"&lt;="&amp;AT$5,Fluxo!$D:$D,$D72)</f>
        <v>0</v>
      </c>
      <c r="AU72" s="18">
        <f>SUMIFS(Fluxo!$N:$N,Fluxo!$S:$S,"&gt;"&amp;AT$5,Fluxo!$S:$S,"&lt;="&amp;AU$5,Fluxo!$D:$D,$D72)</f>
        <v>0</v>
      </c>
      <c r="AV72" s="18">
        <f>SUMIFS(Fluxo!$N:$N,Fluxo!$S:$S,"&gt;"&amp;AU$5,Fluxo!$S:$S,"&lt;="&amp;AV$5,Fluxo!$D:$D,$D72)</f>
        <v>0</v>
      </c>
      <c r="AW72" s="18">
        <f>SUMIFS(Fluxo!$N:$N,Fluxo!$S:$S,"&gt;"&amp;AV$5,Fluxo!$S:$S,"&lt;="&amp;AW$5,Fluxo!$D:$D,$D72)</f>
        <v>0</v>
      </c>
      <c r="AX72" s="18">
        <f>SUMIFS(Fluxo!$N:$N,Fluxo!$S:$S,"&gt;"&amp;AW$5,Fluxo!$S:$S,"&lt;="&amp;AX$5,Fluxo!$D:$D,$D72)</f>
        <v>0</v>
      </c>
      <c r="AY72" s="18">
        <f>SUMIFS(Fluxo!$N:$N,Fluxo!$S:$S,"&gt;"&amp;AX$5,Fluxo!$S:$S,"&lt;="&amp;AY$5,Fluxo!$D:$D,$D72)</f>
        <v>0</v>
      </c>
      <c r="AZ72" s="18">
        <f>SUMIFS(Fluxo!$N:$N,Fluxo!$S:$S,"&gt;"&amp;AY$5,Fluxo!$S:$S,"&lt;="&amp;AZ$5,Fluxo!$D:$D,$D72)</f>
        <v>0</v>
      </c>
      <c r="BA72" s="18">
        <f>SUMIFS(Fluxo!$N:$N,Fluxo!$S:$S,"&gt;"&amp;AZ$5,Fluxo!$S:$S,"&lt;="&amp;BA$5,Fluxo!$D:$D,$D72)</f>
        <v>0</v>
      </c>
      <c r="BB72" s="18">
        <f>SUMIFS(Fluxo!$N:$N,Fluxo!$S:$S,"&gt;"&amp;BA$5,Fluxo!$S:$S,"&lt;="&amp;BB$5,Fluxo!$D:$D,$D72)</f>
        <v>0</v>
      </c>
      <c r="BC72" s="18">
        <f>SUMIFS(Fluxo!$N:$N,Fluxo!$S:$S,"&gt;"&amp;BB$5,Fluxo!$S:$S,"&lt;="&amp;BC$5,Fluxo!$D:$D,$D72)</f>
        <v>0</v>
      </c>
      <c r="BD72" s="18">
        <f>SUMIFS(Fluxo!$N:$N,Fluxo!$S:$S,"&gt;"&amp;BC$5,Fluxo!$S:$S,"&lt;="&amp;BD$5,Fluxo!$D:$D,$D72)</f>
        <v>0</v>
      </c>
      <c r="BE72" s="18">
        <f>SUMIFS(Fluxo!$N:$N,Fluxo!$S:$S,"&gt;"&amp;BD$5,Fluxo!$S:$S,"&lt;="&amp;BE$5,Fluxo!$D:$D,$D72)</f>
        <v>0</v>
      </c>
      <c r="BF72" s="18">
        <f>SUMIFS(Fluxo!$N:$N,Fluxo!$S:$S,"&gt;"&amp;BE$5,Fluxo!$S:$S,"&lt;="&amp;BF$5,Fluxo!$D:$D,$D72)</f>
        <v>0</v>
      </c>
      <c r="BG72" s="18">
        <f>SUMIFS(Fluxo!$N:$N,Fluxo!$S:$S,"&gt;"&amp;BF$5,Fluxo!$S:$S,"&lt;="&amp;BG$5,Fluxo!$D:$D,$D72)</f>
        <v>0</v>
      </c>
      <c r="BH72" s="18">
        <f>SUMIFS(Fluxo!$N:$N,Fluxo!$S:$S,"&gt;"&amp;BG$5,Fluxo!$S:$S,"&lt;="&amp;BH$5,Fluxo!$D:$D,$D72)</f>
        <v>0</v>
      </c>
      <c r="BI72" s="18">
        <f>SUMIFS(Fluxo!$N:$N,Fluxo!$S:$S,"&gt;"&amp;BH$5,Fluxo!$S:$S,"&lt;="&amp;BI$5,Fluxo!$D:$D,$D72)</f>
        <v>0</v>
      </c>
      <c r="BJ72" s="18">
        <f>SUMIFS(Fluxo!$N:$N,Fluxo!$S:$S,"&gt;"&amp;BI$5,Fluxo!$S:$S,"&lt;="&amp;BJ$5,Fluxo!$D:$D,$D72)</f>
        <v>0</v>
      </c>
      <c r="BK72" s="18">
        <f>SUMIFS(Fluxo!$N:$N,Fluxo!$S:$S,"&gt;"&amp;BJ$5,Fluxo!$S:$S,"&lt;="&amp;BK$5,Fluxo!$D:$D,$D72)</f>
        <v>0</v>
      </c>
      <c r="BL72" s="18">
        <f>SUMIFS(Fluxo!$N:$N,Fluxo!$S:$S,"&gt;"&amp;BK$5,Fluxo!$S:$S,"&lt;="&amp;BL$5,Fluxo!$D:$D,$D72)</f>
        <v>0</v>
      </c>
      <c r="BM72" s="18">
        <f>SUMIFS(Fluxo!$N:$N,Fluxo!$S:$S,"&gt;"&amp;BL$5,Fluxo!$S:$S,"&lt;="&amp;BM$5,Fluxo!$D:$D,$D72)</f>
        <v>0</v>
      </c>
      <c r="BN72" s="18">
        <f>SUMIFS(Fluxo!$N:$N,Fluxo!$S:$S,"&gt;"&amp;BM$5,Fluxo!$S:$S,"&lt;="&amp;BN$5,Fluxo!$D:$D,$D72)</f>
        <v>0</v>
      </c>
      <c r="BO72" s="18">
        <f>SUMIFS(Fluxo!$N:$N,Fluxo!$S:$S,"&gt;"&amp;BN$5,Fluxo!$S:$S,"&lt;="&amp;BO$5,Fluxo!$D:$D,$D72)</f>
        <v>0</v>
      </c>
      <c r="BP72" s="18">
        <f>SUMIFS(Fluxo!$N:$N,Fluxo!$S:$S,"&gt;"&amp;BO$5,Fluxo!$S:$S,"&lt;="&amp;BP$5,Fluxo!$D:$D,$D72)</f>
        <v>0</v>
      </c>
      <c r="BQ72" s="18">
        <f>SUMIFS(Fluxo!$N:$N,Fluxo!$S:$S,"&gt;"&amp;BP$5,Fluxo!$S:$S,"&lt;="&amp;BQ$5,Fluxo!$D:$D,$D72)</f>
        <v>0</v>
      </c>
      <c r="BR72" s="18">
        <f>SUMIFS(Fluxo!$N:$N,Fluxo!$S:$S,"&gt;"&amp;BQ$5,Fluxo!$S:$S,"&lt;="&amp;BR$5,Fluxo!$D:$D,$D72)</f>
        <v>0</v>
      </c>
      <c r="BS72" s="18">
        <f>SUMIFS(Fluxo!$N:$N,Fluxo!$S:$S,"&gt;"&amp;BR$5,Fluxo!$S:$S,"&lt;="&amp;BS$5,Fluxo!$D:$D,$D72)</f>
        <v>0</v>
      </c>
      <c r="BT72" s="18">
        <f>SUMIFS(Fluxo!$N:$N,Fluxo!$S:$S,"&gt;"&amp;BS$5,Fluxo!$S:$S,"&lt;="&amp;BT$5,Fluxo!$D:$D,$D72)</f>
        <v>0</v>
      </c>
      <c r="BU72" s="18">
        <f>SUMIFS(Fluxo!$N:$N,Fluxo!$S:$S,"&gt;"&amp;BT$5,Fluxo!$S:$S,"&lt;="&amp;BU$5,Fluxo!$D:$D,$D72)</f>
        <v>0</v>
      </c>
      <c r="BV72" s="18">
        <f>SUMIFS(Fluxo!$N:$N,Fluxo!$S:$S,"&gt;"&amp;BU$5,Fluxo!$S:$S,"&lt;="&amp;BV$5,Fluxo!$D:$D,$D72)</f>
        <v>0</v>
      </c>
      <c r="BW72" s="18">
        <f>SUMIFS(Fluxo!$N:$N,Fluxo!$S:$S,"&gt;"&amp;BV$5,Fluxo!$S:$S,"&lt;="&amp;BW$5,Fluxo!$D:$D,$D72)</f>
        <v>0</v>
      </c>
      <c r="BX72" s="18">
        <f>SUMIFS(Fluxo!$N:$N,Fluxo!$S:$S,"&gt;"&amp;BW$5,Fluxo!$S:$S,"&lt;="&amp;BX$5,Fluxo!$D:$D,$D72)</f>
        <v>0</v>
      </c>
      <c r="BY72" s="18">
        <f>SUMIFS(Fluxo!$N:$N,Fluxo!$S:$S,"&gt;"&amp;BX$5,Fluxo!$S:$S,"&lt;="&amp;BY$5,Fluxo!$D:$D,$D72)</f>
        <v>0</v>
      </c>
      <c r="BZ72" s="18">
        <f>SUMIFS(Fluxo!$N:$N,Fluxo!$S:$S,"&gt;"&amp;BY$5,Fluxo!$S:$S,"&lt;="&amp;BZ$5,Fluxo!$D:$D,$D72)</f>
        <v>0</v>
      </c>
      <c r="CA72" s="18">
        <f>SUMIFS(Fluxo!$N:$N,Fluxo!$S:$S,"&gt;"&amp;BZ$5,Fluxo!$S:$S,"&lt;="&amp;CA$5,Fluxo!$D:$D,$D72)</f>
        <v>0</v>
      </c>
      <c r="CB72" s="18">
        <f>SUMIFS(Fluxo!$N:$N,Fluxo!$S:$S,"&gt;"&amp;CA$5,Fluxo!$S:$S,"&lt;="&amp;CB$5,Fluxo!$D:$D,$D72)</f>
        <v>0</v>
      </c>
      <c r="CC72" s="18">
        <f>SUMIFS(Fluxo!$N:$N,Fluxo!$S:$S,"&gt;"&amp;CB$5,Fluxo!$S:$S,"&lt;="&amp;CC$5,Fluxo!$D:$D,$D72)</f>
        <v>0</v>
      </c>
      <c r="CD72" s="18">
        <f>SUMIFS(Fluxo!$N:$N,Fluxo!$S:$S,"&gt;"&amp;CC$5,Fluxo!$S:$S,"&lt;="&amp;CD$5,Fluxo!$D:$D,$D72)</f>
        <v>0</v>
      </c>
      <c r="CE72" s="18">
        <f>SUMIFS(Fluxo!$N:$N,Fluxo!$S:$S,"&gt;"&amp;CD$5,Fluxo!$S:$S,"&lt;="&amp;CE$5,Fluxo!$D:$D,$D72)</f>
        <v>0</v>
      </c>
      <c r="CF72" s="18">
        <f>SUMIFS(Fluxo!$N:$N,Fluxo!$S:$S,"&gt;"&amp;CE$5,Fluxo!$S:$S,"&lt;="&amp;CF$5,Fluxo!$D:$D,$D72)</f>
        <v>0</v>
      </c>
      <c r="CG72" s="18">
        <f>SUMIFS(Fluxo!$N:$N,Fluxo!$S:$S,"&gt;"&amp;CF$5,Fluxo!$S:$S,"&lt;="&amp;CG$5,Fluxo!$D:$D,$D72)</f>
        <v>0</v>
      </c>
      <c r="CH72" s="18">
        <f>SUMIFS(Fluxo!$N:$N,Fluxo!$S:$S,"&gt;"&amp;CG$5,Fluxo!$S:$S,"&lt;="&amp;CH$5,Fluxo!$D:$D,$D72)</f>
        <v>0</v>
      </c>
      <c r="CI72" s="18">
        <f>SUMIFS(Fluxo!$N:$N,Fluxo!$S:$S,"&gt;"&amp;CH$5,Fluxo!$S:$S,"&lt;="&amp;CI$5,Fluxo!$D:$D,$D72)</f>
        <v>0</v>
      </c>
      <c r="CJ72" s="18">
        <f>SUMIFS(Fluxo!$N:$N,Fluxo!$S:$S,"&gt;"&amp;CI$5,Fluxo!$S:$S,"&lt;="&amp;CJ$5,Fluxo!$D:$D,$D72)</f>
        <v>0</v>
      </c>
      <c r="CK72" s="18">
        <f>SUMIFS(Fluxo!$N:$N,Fluxo!$S:$S,"&gt;"&amp;CJ$5,Fluxo!$S:$S,"&lt;="&amp;CK$5,Fluxo!$D:$D,$D72)</f>
        <v>0</v>
      </c>
      <c r="CL72" s="18">
        <f>SUMIFS(Fluxo!$N:$N,Fluxo!$S:$S,"&gt;"&amp;CK$5,Fluxo!$S:$S,"&lt;="&amp;CL$5,Fluxo!$D:$D,$D72)</f>
        <v>0</v>
      </c>
      <c r="CM72" s="18">
        <f>SUMIFS(Fluxo!$N:$N,Fluxo!$S:$S,"&gt;"&amp;CL$5,Fluxo!$S:$S,"&lt;="&amp;CM$5,Fluxo!$D:$D,$D72)</f>
        <v>0</v>
      </c>
      <c r="CN72" s="18">
        <f>SUMIFS(Fluxo!$N:$N,Fluxo!$S:$S,"&gt;"&amp;CM$5,Fluxo!$S:$S,"&lt;="&amp;CN$5,Fluxo!$D:$D,$D72)</f>
        <v>0</v>
      </c>
      <c r="CO72" s="18">
        <f>SUMIFS(Fluxo!$N:$N,Fluxo!$S:$S,"&gt;"&amp;CN$5,Fluxo!$S:$S,"&lt;="&amp;CO$5,Fluxo!$D:$D,$D72)</f>
        <v>0</v>
      </c>
      <c r="CP72" s="18">
        <f>SUMIFS(Fluxo!$N:$N,Fluxo!$S:$S,"&gt;"&amp;CO$5,Fluxo!$S:$S,"&lt;="&amp;CP$5,Fluxo!$D:$D,$D72)</f>
        <v>0</v>
      </c>
      <c r="CQ72" s="18">
        <f>SUMIFS(Fluxo!$N:$N,Fluxo!$S:$S,"&gt;"&amp;CP$5,Fluxo!$S:$S,"&lt;="&amp;CQ$5,Fluxo!$D:$D,$D72)</f>
        <v>0</v>
      </c>
      <c r="CR72" s="18">
        <f>SUMIFS(Fluxo!$N:$N,Fluxo!$S:$S,"&gt;"&amp;CQ$5,Fluxo!$S:$S,"&lt;="&amp;CR$5,Fluxo!$D:$D,$D72)</f>
        <v>0</v>
      </c>
      <c r="CS72" s="18">
        <f>SUMIFS(Fluxo!$N:$N,Fluxo!$S:$S,"&gt;"&amp;CR$5,Fluxo!$S:$S,"&lt;="&amp;CS$5,Fluxo!$D:$D,$D72)</f>
        <v>0</v>
      </c>
      <c r="CT72" s="18">
        <f>SUMIFS(Fluxo!$N:$N,Fluxo!$S:$S,"&gt;"&amp;CS$5,Fluxo!$S:$S,"&lt;="&amp;CT$5,Fluxo!$D:$D,$D72)</f>
        <v>0</v>
      </c>
      <c r="CU72" s="18">
        <f>SUMIFS(Fluxo!$N:$N,Fluxo!$S:$S,"&gt;"&amp;CT$5,Fluxo!$S:$S,"&lt;="&amp;CU$5,Fluxo!$D:$D,$D72)</f>
        <v>0</v>
      </c>
      <c r="CV72" s="18">
        <f>SUMIFS(Fluxo!$N:$N,Fluxo!$S:$S,"&gt;"&amp;CU$5,Fluxo!$S:$S,"&lt;="&amp;CV$5,Fluxo!$D:$D,$D72)</f>
        <v>0</v>
      </c>
      <c r="CW72" s="18">
        <f>SUMIFS(Fluxo!$N:$N,Fluxo!$S:$S,"&gt;"&amp;CV$5,Fluxo!$S:$S,"&lt;="&amp;CW$5,Fluxo!$D:$D,$D72)</f>
        <v>0</v>
      </c>
      <c r="CX72" s="18">
        <f>SUMIFS(Fluxo!$N:$N,Fluxo!$S:$S,"&gt;"&amp;CW$5,Fluxo!$S:$S,"&lt;="&amp;CX$5,Fluxo!$D:$D,$D72)</f>
        <v>0</v>
      </c>
      <c r="CY72" s="18">
        <f>SUMIFS(Fluxo!$N:$N,Fluxo!$S:$S,"&gt;"&amp;CX$5,Fluxo!$S:$S,"&lt;="&amp;CY$5,Fluxo!$D:$D,$D72)</f>
        <v>0</v>
      </c>
      <c r="CZ72" s="18">
        <f>SUMIFS(Fluxo!$N:$N,Fluxo!$S:$S,"&gt;"&amp;CY$5,Fluxo!$S:$S,"&lt;="&amp;CZ$5,Fluxo!$D:$D,$D72)</f>
        <v>0</v>
      </c>
      <c r="DA72" s="18">
        <f>SUMIFS(Fluxo!$N:$N,Fluxo!$S:$S,"&gt;"&amp;CZ$5,Fluxo!$S:$S,"&lt;="&amp;DA$5,Fluxo!$D:$D,$D72)</f>
        <v>0</v>
      </c>
      <c r="DB72" s="18">
        <f>SUMIFS(Fluxo!$N:$N,Fluxo!$S:$S,"&gt;"&amp;DA$5,Fluxo!$S:$S,"&lt;="&amp;DB$5,Fluxo!$D:$D,$D72)</f>
        <v>0</v>
      </c>
      <c r="DC72" s="18">
        <f>SUMIFS(Fluxo!$N:$N,Fluxo!$S:$S,"&gt;"&amp;DB$5,Fluxo!$S:$S,"&lt;="&amp;DC$5,Fluxo!$D:$D,$D72)</f>
        <v>0</v>
      </c>
      <c r="DD72" s="18">
        <f>SUMIFS(Fluxo!$N:$N,Fluxo!$S:$S,"&gt;"&amp;DC$5,Fluxo!$S:$S,"&lt;="&amp;DD$5,Fluxo!$D:$D,$D72)</f>
        <v>0</v>
      </c>
      <c r="DE72" s="18">
        <f>SUMIFS(Fluxo!$N:$N,Fluxo!$S:$S,"&gt;"&amp;DD$5,Fluxo!$S:$S,"&lt;="&amp;DE$5,Fluxo!$D:$D,$D72)</f>
        <v>0</v>
      </c>
      <c r="DF72" s="18">
        <f>SUMIFS(Fluxo!$N:$N,Fluxo!$S:$S,"&gt;"&amp;DE$5,Fluxo!$S:$S,"&lt;="&amp;DF$5,Fluxo!$D:$D,$D72)</f>
        <v>0</v>
      </c>
      <c r="DG72" s="18">
        <f>SUMIFS(Fluxo!$N:$N,Fluxo!$S:$S,"&gt;"&amp;DF$5,Fluxo!$S:$S,"&lt;="&amp;DG$5,Fluxo!$D:$D,$D72)</f>
        <v>0</v>
      </c>
      <c r="DH72" s="18">
        <f>SUMIFS(Fluxo!$N:$N,Fluxo!$S:$S,"&gt;"&amp;DG$5,Fluxo!$S:$S,"&lt;="&amp;DH$5,Fluxo!$D:$D,$D72)</f>
        <v>0</v>
      </c>
      <c r="DI72" s="18">
        <f>SUMIFS(Fluxo!$N:$N,Fluxo!$S:$S,"&gt;"&amp;DH$5,Fluxo!$S:$S,"&lt;="&amp;DI$5,Fluxo!$D:$D,$D72)</f>
        <v>0</v>
      </c>
      <c r="DJ72" s="18">
        <f>SUMIFS(Fluxo!$N:$N,Fluxo!$S:$S,"&gt;"&amp;DI$5,Fluxo!$S:$S,"&lt;="&amp;DJ$5,Fluxo!$D:$D,$D72)</f>
        <v>0</v>
      </c>
      <c r="DK72" s="18">
        <f>SUMIFS(Fluxo!$N:$N,Fluxo!$S:$S,"&gt;"&amp;DJ$5,Fluxo!$S:$S,"&lt;="&amp;DK$5,Fluxo!$D:$D,$D72)</f>
        <v>0</v>
      </c>
      <c r="DL72" s="18">
        <f>SUMIFS(Fluxo!$N:$N,Fluxo!$S:$S,"&gt;"&amp;DK$5,Fluxo!$S:$S,"&lt;="&amp;DL$5,Fluxo!$D:$D,$D72)</f>
        <v>0</v>
      </c>
      <c r="DM72" s="18">
        <f>SUMIFS(Fluxo!$N:$N,Fluxo!$S:$S,"&gt;"&amp;DL$5,Fluxo!$S:$S,"&lt;="&amp;DM$5,Fluxo!$D:$D,$D72)</f>
        <v>0</v>
      </c>
      <c r="DN72" s="18">
        <f>SUMIFS(Fluxo!$N:$N,Fluxo!$S:$S,"&gt;"&amp;DM$5,Fluxo!$S:$S,"&lt;="&amp;DN$5,Fluxo!$D:$D,$D72)</f>
        <v>0</v>
      </c>
      <c r="DO72" s="18">
        <f>SUMIFS(Fluxo!$N:$N,Fluxo!$S:$S,"&gt;"&amp;DN$5,Fluxo!$S:$S,"&lt;="&amp;DO$5,Fluxo!$D:$D,$D72)</f>
        <v>0</v>
      </c>
      <c r="DP72" s="18">
        <f>SUMIFS(Fluxo!$N:$N,Fluxo!$S:$S,"&gt;"&amp;DO$5,Fluxo!$S:$S,"&lt;="&amp;DP$5,Fluxo!$D:$D,$D72)</f>
        <v>0</v>
      </c>
      <c r="DQ72" s="18">
        <f>SUMIFS(Fluxo!$N:$N,Fluxo!$S:$S,"&gt;"&amp;DP$5,Fluxo!$S:$S,"&lt;="&amp;DQ$5,Fluxo!$D:$D,$D72)</f>
        <v>0</v>
      </c>
      <c r="DR72" s="18">
        <f>SUMIFS(Fluxo!$N:$N,Fluxo!$S:$S,"&gt;"&amp;DQ$5,Fluxo!$S:$S,"&lt;="&amp;DR$5,Fluxo!$D:$D,$D72)</f>
        <v>0</v>
      </c>
      <c r="DS72" s="18">
        <f>SUMIFS(Fluxo!$N:$N,Fluxo!$S:$S,"&gt;"&amp;DR$5,Fluxo!$S:$S,"&lt;="&amp;DS$5,Fluxo!$D:$D,$D72)</f>
        <v>0</v>
      </c>
      <c r="DT72" s="18">
        <f>SUMIFS(Fluxo!$N:$N,Fluxo!$S:$S,"&gt;"&amp;DS$5,Fluxo!$S:$S,"&lt;="&amp;DT$5,Fluxo!$D:$D,$D72)</f>
        <v>0</v>
      </c>
      <c r="DU72" s="18">
        <f>SUMIFS(Fluxo!$N:$N,Fluxo!$S:$S,"&gt;"&amp;DT$5,Fluxo!$S:$S,"&lt;="&amp;DU$5,Fluxo!$D:$D,$D72)</f>
        <v>0</v>
      </c>
      <c r="DV72" s="18">
        <f>SUMIFS(Fluxo!$N:$N,Fluxo!$S:$S,"&gt;"&amp;DU$5,Fluxo!$S:$S,"&lt;="&amp;DV$5,Fluxo!$D:$D,$D72)</f>
        <v>0</v>
      </c>
      <c r="DW72" s="18">
        <f>SUMIFS(Fluxo!$N:$N,Fluxo!$S:$S,"&gt;"&amp;DV$5,Fluxo!$S:$S,"&lt;="&amp;DW$5,Fluxo!$D:$D,$D72)</f>
        <v>0</v>
      </c>
      <c r="DX72" s="18">
        <f>SUMIFS(Fluxo!$N:$N,Fluxo!$S:$S,"&gt;"&amp;DW$5,Fluxo!$S:$S,"&lt;="&amp;DX$5,Fluxo!$D:$D,$D72)</f>
        <v>0</v>
      </c>
      <c r="DY72" s="18">
        <f>SUMIFS(Fluxo!$N:$N,Fluxo!$S:$S,"&gt;"&amp;DX$5,Fluxo!$S:$S,"&lt;="&amp;DY$5,Fluxo!$D:$D,$D72)</f>
        <v>0</v>
      </c>
      <c r="DZ72" s="18">
        <f>SUMIFS(Fluxo!$N:$N,Fluxo!$S:$S,"&gt;"&amp;DY$5,Fluxo!$S:$S,"&lt;="&amp;DZ$5,Fluxo!$D:$D,$D72)</f>
        <v>0</v>
      </c>
      <c r="EA72" s="18">
        <f>SUMIFS(Fluxo!$N:$N,Fluxo!$S:$S,"&gt;"&amp;DZ$5,Fluxo!$S:$S,"&lt;="&amp;EA$5,Fluxo!$D:$D,$D72)</f>
        <v>0</v>
      </c>
      <c r="EB72" s="18">
        <f>SUMIFS(Fluxo!$N:$N,Fluxo!$S:$S,"&gt;"&amp;EA$5,Fluxo!$S:$S,"&lt;="&amp;EB$5,Fluxo!$D:$D,$D72)</f>
        <v>0</v>
      </c>
      <c r="EC72" s="18">
        <f>SUMIFS(Fluxo!$N:$N,Fluxo!$S:$S,"&gt;"&amp;EB$5,Fluxo!$S:$S,"&lt;="&amp;EC$5,Fluxo!$D:$D,$D72)</f>
        <v>0</v>
      </c>
      <c r="ED72" s="18">
        <f>SUMIFS(Fluxo!$N:$N,Fluxo!$S:$S,"&gt;"&amp;EC$5,Fluxo!$S:$S,"&lt;="&amp;ED$5,Fluxo!$D:$D,$D72)</f>
        <v>0</v>
      </c>
      <c r="EE72" s="18">
        <f>SUMIFS(Fluxo!$N:$N,Fluxo!$S:$S,"&gt;"&amp;ED$5,Fluxo!$S:$S,"&lt;="&amp;EE$5,Fluxo!$D:$D,$D72)</f>
        <v>0</v>
      </c>
      <c r="EF72" s="18">
        <f>SUMIFS(Fluxo!$N:$N,Fluxo!$S:$S,"&gt;"&amp;EE$5,Fluxo!$S:$S,"&lt;="&amp;EF$5,Fluxo!$D:$D,$D72)</f>
        <v>0</v>
      </c>
      <c r="EG72" s="18">
        <f>SUMIFS(Fluxo!$N:$N,Fluxo!$S:$S,"&gt;"&amp;EF$5,Fluxo!$S:$S,"&lt;="&amp;EG$5,Fluxo!$D:$D,$D72)</f>
        <v>0</v>
      </c>
      <c r="EH72" s="18">
        <f>SUMIFS(Fluxo!$N:$N,Fluxo!$S:$S,"&gt;"&amp;EG$5,Fluxo!$S:$S,"&lt;="&amp;EH$5,Fluxo!$D:$D,$D72)</f>
        <v>0</v>
      </c>
      <c r="EI72" s="18">
        <f>SUMIFS(Fluxo!$N:$N,Fluxo!$S:$S,"&gt;"&amp;EH$5,Fluxo!$S:$S,"&lt;="&amp;EI$5,Fluxo!$D:$D,$D72)</f>
        <v>0</v>
      </c>
      <c r="EJ72" s="18">
        <f>SUMIFS(Fluxo!$N:$N,Fluxo!$S:$S,"&gt;"&amp;EI$5,Fluxo!$S:$S,"&lt;="&amp;EJ$5,Fluxo!$D:$D,$D72)</f>
        <v>0</v>
      </c>
      <c r="EK72" s="18">
        <f>SUMIFS(Fluxo!$N:$N,Fluxo!$S:$S,"&gt;"&amp;EJ$5,Fluxo!$S:$S,"&lt;="&amp;EK$5,Fluxo!$D:$D,$D72)</f>
        <v>0</v>
      </c>
      <c r="EL72" s="18">
        <f>SUMIFS(Fluxo!$N:$N,Fluxo!$S:$S,"&gt;"&amp;EK$5,Fluxo!$S:$S,"&lt;="&amp;EL$5,Fluxo!$D:$D,$D72)</f>
        <v>0</v>
      </c>
      <c r="EM72" s="18">
        <f>SUMIFS(Fluxo!$N:$N,Fluxo!$S:$S,"&gt;"&amp;EL$5,Fluxo!$S:$S,"&lt;="&amp;EM$5,Fluxo!$D:$D,$D72)</f>
        <v>0</v>
      </c>
      <c r="EN72" s="18">
        <f>SUMIFS(Fluxo!$N:$N,Fluxo!$S:$S,"&gt;"&amp;EM$5,Fluxo!$S:$S,"&lt;="&amp;EN$5,Fluxo!$D:$D,$D72)</f>
        <v>0</v>
      </c>
      <c r="EO72" s="18">
        <f>SUMIFS(Fluxo!$N:$N,Fluxo!$S:$S,"&gt;"&amp;EN$5,Fluxo!$S:$S,"&lt;="&amp;EO$5,Fluxo!$D:$D,$D72)</f>
        <v>0</v>
      </c>
      <c r="EP72" s="18">
        <f>SUMIFS(Fluxo!$N:$N,Fluxo!$S:$S,"&gt;"&amp;EO$5,Fluxo!$S:$S,"&lt;="&amp;EP$5,Fluxo!$D:$D,$D72)</f>
        <v>0</v>
      </c>
      <c r="EQ72" s="18">
        <f>SUMIFS(Fluxo!$N:$N,Fluxo!$S:$S,"&gt;"&amp;EP$5,Fluxo!$S:$S,"&lt;="&amp;EQ$5,Fluxo!$D:$D,$D72)</f>
        <v>0</v>
      </c>
      <c r="ER72" s="18">
        <f>SUMIFS(Fluxo!$N:$N,Fluxo!$S:$S,"&gt;"&amp;EQ$5,Fluxo!$S:$S,"&lt;="&amp;ER$5,Fluxo!$D:$D,$D72)</f>
        <v>0</v>
      </c>
      <c r="ES72" s="18">
        <f>SUMIFS(Fluxo!$N:$N,Fluxo!$S:$S,"&gt;"&amp;ER$5,Fluxo!$S:$S,"&lt;="&amp;ES$5,Fluxo!$D:$D,$D72)</f>
        <v>0</v>
      </c>
      <c r="ET72" s="18">
        <f>SUMIFS(Fluxo!$N:$N,Fluxo!$S:$S,"&gt;"&amp;ES$5,Fluxo!$S:$S,"&lt;="&amp;ET$5,Fluxo!$D:$D,$D72)</f>
        <v>0</v>
      </c>
      <c r="EU72" s="18">
        <f>SUMIFS(Fluxo!$N:$N,Fluxo!$S:$S,"&gt;"&amp;ET$5,Fluxo!$S:$S,"&lt;="&amp;EU$5,Fluxo!$D:$D,$D72)</f>
        <v>0</v>
      </c>
      <c r="EV72" s="18">
        <f>SUMIFS(Fluxo!$N:$N,Fluxo!$S:$S,"&gt;"&amp;EU$5,Fluxo!$S:$S,"&lt;="&amp;EV$5,Fluxo!$D:$D,$D72)</f>
        <v>0</v>
      </c>
      <c r="EW72" s="18">
        <f>SUMIFS(Fluxo!$N:$N,Fluxo!$S:$S,"&gt;"&amp;EV$5,Fluxo!$S:$S,"&lt;="&amp;EW$5,Fluxo!$D:$D,$D72)</f>
        <v>0</v>
      </c>
      <c r="EX72" s="18">
        <f>SUMIFS(Fluxo!$N:$N,Fluxo!$S:$S,"&gt;"&amp;EW$5,Fluxo!$S:$S,"&lt;="&amp;EX$5,Fluxo!$D:$D,$D72)</f>
        <v>0</v>
      </c>
      <c r="EY72" s="18">
        <f>SUMIFS(Fluxo!$N:$N,Fluxo!$S:$S,"&gt;"&amp;EX$5,Fluxo!$S:$S,"&lt;="&amp;EY$5,Fluxo!$D:$D,$D72)</f>
        <v>0</v>
      </c>
      <c r="EZ72" s="18">
        <f>SUMIFS(Fluxo!$N:$N,Fluxo!$S:$S,"&gt;"&amp;EY$5,Fluxo!$S:$S,"&lt;="&amp;EZ$5,Fluxo!$D:$D,$D72)</f>
        <v>0</v>
      </c>
      <c r="FA72" s="18">
        <f>SUMIFS(Fluxo!$N:$N,Fluxo!$S:$S,"&gt;"&amp;EZ$5,Fluxo!$S:$S,"&lt;="&amp;FA$5,Fluxo!$D:$D,$D72)</f>
        <v>0</v>
      </c>
      <c r="FB72" s="18">
        <f>SUMIFS(Fluxo!$N:$N,Fluxo!$S:$S,"&gt;"&amp;FA$5,Fluxo!$S:$S,"&lt;="&amp;FB$5,Fluxo!$D:$D,$D72)</f>
        <v>0</v>
      </c>
      <c r="FC72" s="18">
        <f>SUMIFS(Fluxo!$N:$N,Fluxo!$S:$S,"&gt;"&amp;FB$5,Fluxo!$S:$S,"&lt;="&amp;FC$5,Fluxo!$D:$D,$D72)</f>
        <v>0</v>
      </c>
      <c r="FD72" s="18">
        <f>SUMIFS(Fluxo!$N:$N,Fluxo!$S:$S,"&gt;"&amp;FC$5,Fluxo!$S:$S,"&lt;="&amp;FD$5,Fluxo!$D:$D,$D72)</f>
        <v>0</v>
      </c>
      <c r="FE72" s="18">
        <f>SUMIFS(Fluxo!$N:$N,Fluxo!$S:$S,"&gt;"&amp;FD$5,Fluxo!$S:$S,"&lt;="&amp;FE$5,Fluxo!$D:$D,$D72)</f>
        <v>0</v>
      </c>
      <c r="FF72" s="18">
        <f>SUMIFS(Fluxo!$N:$N,Fluxo!$S:$S,"&gt;"&amp;FE$5,Fluxo!$S:$S,"&lt;="&amp;FF$5,Fluxo!$D:$D,$D72)</f>
        <v>0</v>
      </c>
      <c r="FG72" s="18">
        <f>SUMIFS(Fluxo!$N:$N,Fluxo!$S:$S,"&gt;"&amp;FF$5,Fluxo!$S:$S,"&lt;="&amp;FG$5,Fluxo!$D:$D,$D72)</f>
        <v>0</v>
      </c>
      <c r="FH72" s="18">
        <f>SUMIFS(Fluxo!$N:$N,Fluxo!$S:$S,"&gt;"&amp;FG$5,Fluxo!$S:$S,"&lt;="&amp;FH$5,Fluxo!$D:$D,$D72)</f>
        <v>0</v>
      </c>
      <c r="FI72" s="18">
        <f>SUMIFS(Fluxo!$N:$N,Fluxo!$S:$S,"&gt;"&amp;FH$5,Fluxo!$S:$S,"&lt;="&amp;FI$5,Fluxo!$D:$D,$D72)</f>
        <v>0</v>
      </c>
      <c r="FJ72" s="18">
        <f>SUMIFS(Fluxo!$N:$N,Fluxo!$S:$S,"&gt;"&amp;FI$5,Fluxo!$S:$S,"&lt;="&amp;FJ$5,Fluxo!$D:$D,$D72)</f>
        <v>0</v>
      </c>
      <c r="FK72" s="18">
        <f>SUMIFS(Fluxo!$N:$N,Fluxo!$S:$S,"&gt;"&amp;FJ$5,Fluxo!$S:$S,"&lt;="&amp;FK$5,Fluxo!$D:$D,$D72)</f>
        <v>0</v>
      </c>
      <c r="FL72" s="18">
        <f>SUMIFS(Fluxo!$N:$N,Fluxo!$S:$S,"&gt;"&amp;FK$5,Fluxo!$S:$S,"&lt;="&amp;FL$5,Fluxo!$D:$D,$D72)</f>
        <v>0</v>
      </c>
      <c r="FM72" s="18">
        <f>SUMIFS(Fluxo!$N:$N,Fluxo!$S:$S,"&gt;"&amp;FL$5,Fluxo!$S:$S,"&lt;="&amp;FM$5,Fluxo!$D:$D,$D72)</f>
        <v>0</v>
      </c>
      <c r="FN72" s="18">
        <f>SUMIFS(Fluxo!$N:$N,Fluxo!$S:$S,"&gt;"&amp;FM$5,Fluxo!$S:$S,"&lt;="&amp;FN$5,Fluxo!$D:$D,$D72)</f>
        <v>0</v>
      </c>
      <c r="FO72" s="18">
        <f>SUMIFS(Fluxo!$N:$N,Fluxo!$S:$S,"&gt;"&amp;FN$5,Fluxo!$S:$S,"&lt;="&amp;FO$5,Fluxo!$D:$D,$D72)</f>
        <v>0</v>
      </c>
      <c r="FP72" s="18">
        <f>SUMIFS(Fluxo!$N:$N,Fluxo!$S:$S,"&gt;"&amp;FO$5,Fluxo!$S:$S,"&lt;="&amp;FP$5,Fluxo!$D:$D,$D72)</f>
        <v>0</v>
      </c>
      <c r="FQ72" s="18">
        <f>SUMIFS(Fluxo!$N:$N,Fluxo!$S:$S,"&gt;"&amp;FP$5,Fluxo!$S:$S,"&lt;="&amp;FQ$5,Fluxo!$D:$D,$D72)</f>
        <v>0</v>
      </c>
      <c r="FR72" s="18">
        <f>SUMIFS(Fluxo!$N:$N,Fluxo!$S:$S,"&gt;"&amp;FQ$5,Fluxo!$S:$S,"&lt;="&amp;FR$5,Fluxo!$D:$D,$D72)</f>
        <v>0</v>
      </c>
      <c r="FS72" s="18">
        <f>SUMIFS(Fluxo!$N:$N,Fluxo!$S:$S,"&gt;"&amp;FR$5,Fluxo!$S:$S,"&lt;="&amp;FS$5,Fluxo!$D:$D,$D72)</f>
        <v>0</v>
      </c>
      <c r="FT72" s="18">
        <f>SUMIFS(Fluxo!$N:$N,Fluxo!$S:$S,"&gt;"&amp;FS$5,Fluxo!$S:$S,"&lt;="&amp;FT$5,Fluxo!$D:$D,$D72)</f>
        <v>0</v>
      </c>
      <c r="FU72" s="18">
        <f>SUMIFS(Fluxo!$N:$N,Fluxo!$S:$S,"&gt;"&amp;FT$5,Fluxo!$S:$S,"&lt;="&amp;FU$5,Fluxo!$D:$D,$D72)</f>
        <v>0</v>
      </c>
      <c r="FV72" s="18">
        <f>SUMIFS(Fluxo!$N:$N,Fluxo!$S:$S,"&gt;"&amp;FU$5,Fluxo!$S:$S,"&lt;="&amp;FV$5,Fluxo!$D:$D,$D72)</f>
        <v>0</v>
      </c>
      <c r="FW72" s="18">
        <f>SUMIFS(Fluxo!$N:$N,Fluxo!$S:$S,"&gt;"&amp;FV$5,Fluxo!$S:$S,"&lt;="&amp;FW$5,Fluxo!$D:$D,$D72)</f>
        <v>0</v>
      </c>
      <c r="FX72" s="18">
        <f>SUMIFS(Fluxo!$N:$N,Fluxo!$S:$S,"&gt;"&amp;FW$5,Fluxo!$S:$S,"&lt;="&amp;FX$5,Fluxo!$D:$D,$D72)</f>
        <v>0</v>
      </c>
      <c r="FY72" s="18">
        <f>SUMIFS(Fluxo!$N:$N,Fluxo!$S:$S,"&gt;"&amp;FX$5,Fluxo!$S:$S,"&lt;="&amp;FY$5,Fluxo!$D:$D,$D72)</f>
        <v>0</v>
      </c>
      <c r="FZ72" s="18">
        <f>SUMIFS(Fluxo!$N:$N,Fluxo!$S:$S,"&gt;"&amp;FY$5,Fluxo!$S:$S,"&lt;="&amp;FZ$5,Fluxo!$D:$D,$D72)</f>
        <v>0</v>
      </c>
      <c r="GA72" s="18">
        <f>SUMIFS(Fluxo!$N:$N,Fluxo!$S:$S,"&gt;"&amp;FZ$5,Fluxo!$S:$S,"&lt;="&amp;GA$5,Fluxo!$D:$D,$D72)</f>
        <v>0</v>
      </c>
      <c r="GB72" s="18">
        <f>SUMIFS(Fluxo!$N:$N,Fluxo!$S:$S,"&gt;"&amp;GA$5,Fluxo!$S:$S,"&lt;="&amp;GB$5,Fluxo!$D:$D,$D72)</f>
        <v>0</v>
      </c>
      <c r="GC72" s="18">
        <f>SUMIFS(Fluxo!$N:$N,Fluxo!$S:$S,"&gt;"&amp;GB$5,Fluxo!$S:$S,"&lt;="&amp;GC$5,Fluxo!$D:$D,$D72)</f>
        <v>0</v>
      </c>
      <c r="GD72" s="18">
        <f>SUMIFS(Fluxo!$N:$N,Fluxo!$S:$S,"&gt;"&amp;GC$5,Fluxo!$S:$S,"&lt;="&amp;GD$5,Fluxo!$D:$D,$D72)</f>
        <v>0</v>
      </c>
      <c r="GE72" s="18">
        <f>SUMIFS(Fluxo!$N:$N,Fluxo!$S:$S,"&gt;"&amp;GD$5,Fluxo!$S:$S,"&lt;="&amp;GE$5,Fluxo!$D:$D,$D72)</f>
        <v>0</v>
      </c>
      <c r="GF72" s="18">
        <f>SUMIFS(Fluxo!$N:$N,Fluxo!$S:$S,"&gt;"&amp;GE$5,Fluxo!$S:$S,"&lt;="&amp;GF$5,Fluxo!$D:$D,$D72)</f>
        <v>0</v>
      </c>
      <c r="GG72" s="18">
        <f>SUMIFS(Fluxo!$N:$N,Fluxo!$S:$S,"&gt;"&amp;GF$5,Fluxo!$S:$S,"&lt;="&amp;GG$5,Fluxo!$D:$D,$D72)</f>
        <v>0</v>
      </c>
      <c r="GH72" s="18">
        <f>SUMIFS(Fluxo!$N:$N,Fluxo!$S:$S,"&gt;"&amp;GG$5,Fluxo!$S:$S,"&lt;="&amp;GH$5,Fluxo!$D:$D,$D72)</f>
        <v>0</v>
      </c>
      <c r="GI72" s="18">
        <f>SUMIFS(Fluxo!$N:$N,Fluxo!$S:$S,"&gt;"&amp;GH$5,Fluxo!$S:$S,"&lt;="&amp;GI$5,Fluxo!$D:$D,$D72)</f>
        <v>0</v>
      </c>
      <c r="GJ72" s="18">
        <f>SUMIFS(Fluxo!$N:$N,Fluxo!$S:$S,"&gt;"&amp;GI$5,Fluxo!$S:$S,"&lt;="&amp;GJ$5,Fluxo!$D:$D,$D72)</f>
        <v>0</v>
      </c>
      <c r="GK72" s="18">
        <f>SUMIFS(Fluxo!$N:$N,Fluxo!$S:$S,"&gt;"&amp;GJ$5,Fluxo!$S:$S,"&lt;="&amp;GK$5,Fluxo!$D:$D,$D72)</f>
        <v>0</v>
      </c>
      <c r="GL72" s="18">
        <f>SUMIFS(Fluxo!$N:$N,Fluxo!$S:$S,"&gt;"&amp;GK$5,Fluxo!$S:$S,"&lt;="&amp;GL$5,Fluxo!$D:$D,$D72)</f>
        <v>0</v>
      </c>
      <c r="GM72" s="18">
        <f>SUMIFS(Fluxo!$N:$N,Fluxo!$S:$S,"&gt;"&amp;GL$5,Fluxo!$S:$S,"&lt;="&amp;GM$5,Fluxo!$D:$D,$D72)</f>
        <v>0</v>
      </c>
      <c r="GN72" s="18">
        <f>SUMIFS(Fluxo!$N:$N,Fluxo!$S:$S,"&gt;"&amp;GM$5,Fluxo!$S:$S,"&lt;="&amp;GN$5,Fluxo!$D:$D,$D72)</f>
        <v>0</v>
      </c>
      <c r="GO72" s="18">
        <f>SUMIFS(Fluxo!$N:$N,Fluxo!$S:$S,"&gt;"&amp;GN$5,Fluxo!$S:$S,"&lt;="&amp;GO$5,Fluxo!$D:$D,$D72)</f>
        <v>0</v>
      </c>
      <c r="GP72" s="18">
        <f>SUMIFS(Fluxo!$N:$N,Fluxo!$S:$S,"&gt;"&amp;GO$5,Fluxo!$S:$S,"&lt;="&amp;GP$5,Fluxo!$D:$D,$D72)</f>
        <v>0</v>
      </c>
      <c r="GQ72" s="18">
        <f>SUMIFS(Fluxo!$N:$N,Fluxo!$S:$S,"&gt;"&amp;GP$5,Fluxo!$S:$S,"&lt;="&amp;GQ$5,Fluxo!$D:$D,$D72)</f>
        <v>0</v>
      </c>
      <c r="GR72" s="18">
        <f>SUMIFS(Fluxo!$N:$N,Fluxo!$S:$S,"&gt;"&amp;GQ$5,Fluxo!$S:$S,"&lt;="&amp;GR$5,Fluxo!$D:$D,$D72)</f>
        <v>0</v>
      </c>
      <c r="GS72" s="18">
        <f>SUMIFS(Fluxo!$N:$N,Fluxo!$S:$S,"&gt;"&amp;GR$5,Fluxo!$S:$S,"&lt;="&amp;GS$5,Fluxo!$D:$D,$D72)</f>
        <v>0</v>
      </c>
      <c r="GT72" s="18">
        <f>SUMIFS(Fluxo!$N:$N,Fluxo!$S:$S,"&gt;"&amp;GS$5,Fluxo!$S:$S,"&lt;="&amp;GT$5,Fluxo!$D:$D,$D72)</f>
        <v>0</v>
      </c>
      <c r="GU72" s="18">
        <f>SUMIFS(Fluxo!$N:$N,Fluxo!$S:$S,"&gt;"&amp;GT$5,Fluxo!$S:$S,"&lt;="&amp;GU$5,Fluxo!$D:$D,$D72)</f>
        <v>0</v>
      </c>
      <c r="GV72" s="18">
        <f>SUMIFS(Fluxo!$N:$N,Fluxo!$S:$S,"&gt;"&amp;GU$5,Fluxo!$S:$S,"&lt;="&amp;GV$5,Fluxo!$D:$D,$D72)</f>
        <v>0</v>
      </c>
      <c r="GW72" s="18">
        <f>SUMIFS(Fluxo!$N:$N,Fluxo!$S:$S,"&gt;"&amp;GV$5,Fluxo!$S:$S,"&lt;="&amp;GW$5,Fluxo!$D:$D,$D72)</f>
        <v>0</v>
      </c>
      <c r="GX72" s="18">
        <f>SUMIFS(Fluxo!$N:$N,Fluxo!$S:$S,"&gt;"&amp;GW$5,Fluxo!$S:$S,"&lt;="&amp;GX$5,Fluxo!$D:$D,$D72)</f>
        <v>0</v>
      </c>
      <c r="GY72" s="18">
        <f>SUMIFS(Fluxo!$N:$N,Fluxo!$S:$S,"&gt;"&amp;GX$5,Fluxo!$S:$S,"&lt;="&amp;GY$5,Fluxo!$D:$D,$D72)</f>
        <v>0</v>
      </c>
      <c r="GZ72" s="18">
        <f>SUMIFS(Fluxo!$N:$N,Fluxo!$S:$S,"&gt;"&amp;GY$5,Fluxo!$S:$S,"&lt;="&amp;GZ$5,Fluxo!$D:$D,$D72)</f>
        <v>0</v>
      </c>
      <c r="HA72" s="18">
        <f>SUMIFS(Fluxo!$N:$N,Fluxo!$S:$S,"&gt;"&amp;GZ$5,Fluxo!$S:$S,"&lt;="&amp;HA$5,Fluxo!$D:$D,$D72)</f>
        <v>0</v>
      </c>
      <c r="HB72" s="18">
        <f>SUMIFS(Fluxo!$N:$N,Fluxo!$S:$S,"&gt;"&amp;HA$5,Fluxo!$S:$S,"&lt;="&amp;HB$5,Fluxo!$D:$D,$D72)</f>
        <v>0</v>
      </c>
      <c r="HC72" s="18">
        <f>SUMIFS(Fluxo!$N:$N,Fluxo!$S:$S,"&gt;"&amp;HB$5,Fluxo!$S:$S,"&lt;="&amp;HC$5,Fluxo!$D:$D,$D72)</f>
        <v>0</v>
      </c>
      <c r="HD72" s="18">
        <f>SUMIFS(Fluxo!$N:$N,Fluxo!$S:$S,"&gt;"&amp;HC$5,Fluxo!$S:$S,"&lt;="&amp;HD$5,Fluxo!$D:$D,$D72)</f>
        <v>0</v>
      </c>
      <c r="HE72" s="18">
        <f>SUMIFS(Fluxo!$N:$N,Fluxo!$S:$S,"&gt;"&amp;HD$5,Fluxo!$S:$S,"&lt;="&amp;HE$5,Fluxo!$D:$D,$D72)</f>
        <v>0</v>
      </c>
      <c r="HF72" s="18">
        <f>SUMIFS(Fluxo!$N:$N,Fluxo!$S:$S,"&gt;"&amp;HE$5,Fluxo!$S:$S,"&lt;="&amp;HF$5,Fluxo!$D:$D,$D72)</f>
        <v>0</v>
      </c>
    </row>
    <row r="73" spans="1:214">
      <c r="A73" s="20">
        <f t="shared" si="15"/>
        <v>63</v>
      </c>
      <c r="B73" s="140" t="str">
        <f>'Check Carteira'!C65</f>
        <v>E.1016.99.01.0163</v>
      </c>
      <c r="C73" s="141">
        <v>1</v>
      </c>
      <c r="D73" s="129" t="str">
        <f>'Check Carteira'!F65</f>
        <v>A-0163</v>
      </c>
      <c r="E73" s="21">
        <f>IFERROR(INDEX(Contratos!L:L,MATCH(D73,Contratos!R:R,0)),"")</f>
        <v>45533</v>
      </c>
      <c r="F73" s="139">
        <f>IFERROR(INDEX(Contratos!G:G,MATCH(D73,Contratos!R:R,0)),"")</f>
        <v>820563.81</v>
      </c>
      <c r="H73" s="83">
        <f t="shared" si="17"/>
        <v>831411.84</v>
      </c>
      <c r="J73" s="18">
        <f>SUMIFS(Fluxo!$N:$N,Fluxo!$S:$S,"&gt;"&amp;I$5,Fluxo!$S:$S,"&lt;="&amp;J$5,Fluxo!$D:$D,$D73)</f>
        <v>0</v>
      </c>
      <c r="K73" s="18">
        <f>SUMIFS(Fluxo!$N:$N,Fluxo!$S:$S,"&gt;"&amp;J$5,Fluxo!$S:$S,"&lt;="&amp;K$5,Fluxo!$D:$D,$D73)</f>
        <v>0</v>
      </c>
      <c r="L73" s="18">
        <f>SUMIFS(Fluxo!$N:$N,Fluxo!$S:$S,"&gt;"&amp;K$5,Fluxo!$S:$S,"&lt;="&amp;L$5,Fluxo!$D:$D,$D73)</f>
        <v>0</v>
      </c>
      <c r="M73" s="18">
        <f>SUMIFS(Fluxo!$N:$N,Fluxo!$S:$S,"&gt;"&amp;L$5,Fluxo!$S:$S,"&lt;="&amp;M$5,Fluxo!$D:$D,$D73)</f>
        <v>0</v>
      </c>
      <c r="N73" s="18">
        <f>SUMIFS(Fluxo!$N:$N,Fluxo!$S:$S,"&gt;"&amp;M$5,Fluxo!$S:$S,"&lt;="&amp;N$5,Fluxo!$D:$D,$D73)</f>
        <v>0</v>
      </c>
      <c r="O73" s="18">
        <f>SUMIFS(Fluxo!$N:$N,Fluxo!$S:$S,"&gt;"&amp;N$5,Fluxo!$S:$S,"&lt;="&amp;O$5,Fluxo!$D:$D,$D73)</f>
        <v>0</v>
      </c>
      <c r="P73" s="18">
        <f>SUMIFS(Fluxo!$N:$N,Fluxo!$S:$S,"&gt;"&amp;O$5,Fluxo!$S:$S,"&lt;="&amp;P$5,Fluxo!$D:$D,$D73)</f>
        <v>0</v>
      </c>
      <c r="Q73" s="18">
        <f>SUMIFS(Fluxo!$N:$N,Fluxo!$S:$S,"&gt;"&amp;P$5,Fluxo!$S:$S,"&lt;="&amp;Q$5,Fluxo!$D:$D,$D73)</f>
        <v>0</v>
      </c>
      <c r="R73" s="18">
        <f>SUMIFS(Fluxo!$N:$N,Fluxo!$S:$S,"&gt;"&amp;Q$5,Fluxo!$S:$S,"&lt;="&amp;R$5,Fluxo!$D:$D,$D73)</f>
        <v>0</v>
      </c>
      <c r="S73" s="18">
        <f>SUMIFS(Fluxo!$N:$N,Fluxo!$S:$S,"&gt;"&amp;R$5,Fluxo!$S:$S,"&lt;="&amp;S$5,Fluxo!$D:$D,$D73)</f>
        <v>0</v>
      </c>
      <c r="T73" s="18">
        <f>SUMIFS(Fluxo!$N:$N,Fluxo!$S:$S,"&gt;"&amp;S$5,Fluxo!$S:$S,"&lt;="&amp;T$5,Fluxo!$D:$D,$D73)</f>
        <v>0</v>
      </c>
      <c r="U73" s="18">
        <f>SUMIFS(Fluxo!$N:$N,Fluxo!$S:$S,"&gt;"&amp;T$5,Fluxo!$S:$S,"&lt;="&amp;U$5,Fluxo!$D:$D,$D73)</f>
        <v>0</v>
      </c>
      <c r="V73" s="18">
        <f>SUMIFS(Fluxo!$N:$N,Fluxo!$S:$S,"&gt;"&amp;U$5,Fluxo!$S:$S,"&lt;="&amp;V$5,Fluxo!$D:$D,$D73)</f>
        <v>0</v>
      </c>
      <c r="W73" s="18">
        <f>SUMIFS(Fluxo!$N:$N,Fluxo!$S:$S,"&gt;"&amp;V$5,Fluxo!$S:$S,"&lt;="&amp;W$5,Fluxo!$D:$D,$D73)</f>
        <v>0</v>
      </c>
      <c r="X73" s="18">
        <f>SUMIFS(Fluxo!$N:$N,Fluxo!$S:$S,"&gt;"&amp;W$5,Fluxo!$S:$S,"&lt;="&amp;X$5,Fluxo!$D:$D,$D73)</f>
        <v>0</v>
      </c>
      <c r="Y73" s="18">
        <f>SUMIFS(Fluxo!$N:$N,Fluxo!$S:$S,"&gt;"&amp;X$5,Fluxo!$S:$S,"&lt;="&amp;Y$5,Fluxo!$D:$D,$D73)</f>
        <v>0</v>
      </c>
      <c r="Z73" s="18">
        <f>SUMIFS(Fluxo!$N:$N,Fluxo!$S:$S,"&gt;"&amp;Y$5,Fluxo!$S:$S,"&lt;="&amp;Z$5,Fluxo!$D:$D,$D73)</f>
        <v>9433.5400000000009</v>
      </c>
      <c r="AA73" s="18">
        <f>SUMIFS(Fluxo!$N:$N,Fluxo!$S:$S,"&gt;"&amp;Z$5,Fluxo!$S:$S,"&lt;="&amp;AA$5,Fluxo!$D:$D,$D73)</f>
        <v>9501.74</v>
      </c>
      <c r="AB73" s="18">
        <f>SUMIFS(Fluxo!$N:$N,Fluxo!$S:$S,"&gt;"&amp;AA$5,Fluxo!$S:$S,"&lt;="&amp;AB$5,Fluxo!$D:$D,$D73)</f>
        <v>9568.01</v>
      </c>
      <c r="AC73" s="18">
        <f>SUMIFS(Fluxo!$N:$N,Fluxo!$S:$S,"&gt;"&amp;AB$5,Fluxo!$S:$S,"&lt;="&amp;AC$5,Fluxo!$D:$D,$D73)</f>
        <v>9568.01</v>
      </c>
      <c r="AD73" s="18">
        <f>SUMIFS(Fluxo!$N:$N,Fluxo!$S:$S,"&gt;"&amp;AC$5,Fluxo!$S:$S,"&lt;="&amp;AD$5,Fluxo!$D:$D,$D73)</f>
        <v>3975.88</v>
      </c>
      <c r="AE73" s="18">
        <f>SUMIFS(Fluxo!$N:$N,Fluxo!$S:$S,"&gt;"&amp;AD$5,Fluxo!$S:$S,"&lt;="&amp;AE$5,Fluxo!$D:$D,$D73)</f>
        <v>3975.88</v>
      </c>
      <c r="AF73" s="18">
        <f>SUMIFS(Fluxo!$N:$N,Fluxo!$S:$S,"&gt;"&amp;AE$5,Fluxo!$S:$S,"&lt;="&amp;AF$5,Fluxo!$D:$D,$D73)</f>
        <v>18473.96</v>
      </c>
      <c r="AG73" s="18">
        <f>SUMIFS(Fluxo!$N:$N,Fluxo!$S:$S,"&gt;"&amp;AF$5,Fluxo!$S:$S,"&lt;="&amp;AG$5,Fluxo!$D:$D,$D73)</f>
        <v>7951.75</v>
      </c>
      <c r="AH73" s="18">
        <f>SUMIFS(Fluxo!$N:$N,Fluxo!$S:$S,"&gt;"&amp;AG$5,Fluxo!$S:$S,"&lt;="&amp;AH$5,Fluxo!$D:$D,$D73)</f>
        <v>7951.75</v>
      </c>
      <c r="AI73" s="18">
        <f>SUMIFS(Fluxo!$N:$N,Fluxo!$S:$S,"&gt;"&amp;AH$5,Fluxo!$S:$S,"&lt;="&amp;AI$5,Fluxo!$D:$D,$D73)</f>
        <v>7951.75</v>
      </c>
      <c r="AJ73" s="18">
        <f>SUMIFS(Fluxo!$N:$N,Fluxo!$S:$S,"&gt;"&amp;AI$5,Fluxo!$S:$S,"&lt;="&amp;AJ$5,Fluxo!$D:$D,$D73)</f>
        <v>7951.75</v>
      </c>
      <c r="AK73" s="18">
        <f>SUMIFS(Fluxo!$N:$N,Fluxo!$S:$S,"&gt;"&amp;AJ$5,Fluxo!$S:$S,"&lt;="&amp;AK$5,Fluxo!$D:$D,$D73)</f>
        <v>7951.75</v>
      </c>
      <c r="AL73" s="18">
        <f>SUMIFS(Fluxo!$N:$N,Fluxo!$S:$S,"&gt;"&amp;AK$5,Fluxo!$S:$S,"&lt;="&amp;AL$5,Fluxo!$D:$D,$D73)</f>
        <v>25410.37</v>
      </c>
      <c r="AM73" s="18">
        <f>SUMIFS(Fluxo!$N:$N,Fluxo!$S:$S,"&gt;"&amp;AL$5,Fluxo!$S:$S,"&lt;="&amp;AM$5,Fluxo!$D:$D,$D73)</f>
        <v>7951.75</v>
      </c>
      <c r="AN73" s="18">
        <f>SUMIFS(Fluxo!$N:$N,Fluxo!$S:$S,"&gt;"&amp;AM$5,Fluxo!$S:$S,"&lt;="&amp;AN$5,Fluxo!$D:$D,$D73)</f>
        <v>7951.75</v>
      </c>
      <c r="AO73" s="18">
        <f>SUMIFS(Fluxo!$N:$N,Fluxo!$S:$S,"&gt;"&amp;AN$5,Fluxo!$S:$S,"&lt;="&amp;AO$5,Fluxo!$D:$D,$D73)</f>
        <v>7951.75</v>
      </c>
      <c r="AP73" s="18">
        <f>SUMIFS(Fluxo!$N:$N,Fluxo!$S:$S,"&gt;"&amp;AO$5,Fluxo!$S:$S,"&lt;="&amp;AP$5,Fluxo!$D:$D,$D73)</f>
        <v>7951.75</v>
      </c>
      <c r="AQ73" s="18">
        <f>SUMIFS(Fluxo!$N:$N,Fluxo!$S:$S,"&gt;"&amp;AP$5,Fluxo!$S:$S,"&lt;="&amp;AQ$5,Fluxo!$D:$D,$D73)</f>
        <v>7951.75</v>
      </c>
      <c r="AR73" s="18">
        <f>SUMIFS(Fluxo!$N:$N,Fluxo!$S:$S,"&gt;"&amp;AQ$5,Fluxo!$S:$S,"&lt;="&amp;AR$5,Fluxo!$D:$D,$D73)</f>
        <v>25410.37</v>
      </c>
      <c r="AS73" s="18">
        <f>SUMIFS(Fluxo!$N:$N,Fluxo!$S:$S,"&gt;"&amp;AR$5,Fluxo!$S:$S,"&lt;="&amp;AS$5,Fluxo!$D:$D,$D73)</f>
        <v>7951.75</v>
      </c>
      <c r="AT73" s="18">
        <f>SUMIFS(Fluxo!$N:$N,Fluxo!$S:$S,"&gt;"&amp;AS$5,Fluxo!$S:$S,"&lt;="&amp;AT$5,Fluxo!$D:$D,$D73)</f>
        <v>53122.46</v>
      </c>
      <c r="AU73" s="18">
        <f>SUMIFS(Fluxo!$N:$N,Fluxo!$S:$S,"&gt;"&amp;AT$5,Fluxo!$S:$S,"&lt;="&amp;AU$5,Fluxo!$D:$D,$D73)</f>
        <v>575050.65</v>
      </c>
      <c r="AV73" s="18">
        <f>SUMIFS(Fluxo!$N:$N,Fluxo!$S:$S,"&gt;"&amp;AU$5,Fluxo!$S:$S,"&lt;="&amp;AV$5,Fluxo!$D:$D,$D73)</f>
        <v>0</v>
      </c>
      <c r="AW73" s="18">
        <f>SUMIFS(Fluxo!$N:$N,Fluxo!$S:$S,"&gt;"&amp;AV$5,Fluxo!$S:$S,"&lt;="&amp;AW$5,Fluxo!$D:$D,$D73)</f>
        <v>0</v>
      </c>
      <c r="AX73" s="18">
        <f>SUMIFS(Fluxo!$N:$N,Fluxo!$S:$S,"&gt;"&amp;AW$5,Fluxo!$S:$S,"&lt;="&amp;AX$5,Fluxo!$D:$D,$D73)</f>
        <v>451.72</v>
      </c>
      <c r="AY73" s="18">
        <f>SUMIFS(Fluxo!$N:$N,Fluxo!$S:$S,"&gt;"&amp;AX$5,Fluxo!$S:$S,"&lt;="&amp;AY$5,Fluxo!$D:$D,$D73)</f>
        <v>0</v>
      </c>
      <c r="AZ73" s="18">
        <f>SUMIFS(Fluxo!$N:$N,Fluxo!$S:$S,"&gt;"&amp;AY$5,Fluxo!$S:$S,"&lt;="&amp;AZ$5,Fluxo!$D:$D,$D73)</f>
        <v>0</v>
      </c>
      <c r="BA73" s="18">
        <f>SUMIFS(Fluxo!$N:$N,Fluxo!$S:$S,"&gt;"&amp;AZ$5,Fluxo!$S:$S,"&lt;="&amp;BA$5,Fluxo!$D:$D,$D73)</f>
        <v>0</v>
      </c>
      <c r="BB73" s="18">
        <f>SUMIFS(Fluxo!$N:$N,Fluxo!$S:$S,"&gt;"&amp;BA$5,Fluxo!$S:$S,"&lt;="&amp;BB$5,Fluxo!$D:$D,$D73)</f>
        <v>0</v>
      </c>
      <c r="BC73" s="18">
        <f>SUMIFS(Fluxo!$N:$N,Fluxo!$S:$S,"&gt;"&amp;BB$5,Fluxo!$S:$S,"&lt;="&amp;BC$5,Fluxo!$D:$D,$D73)</f>
        <v>0</v>
      </c>
      <c r="BD73" s="18">
        <f>SUMIFS(Fluxo!$N:$N,Fluxo!$S:$S,"&gt;"&amp;BC$5,Fluxo!$S:$S,"&lt;="&amp;BD$5,Fluxo!$D:$D,$D73)</f>
        <v>0</v>
      </c>
      <c r="BE73" s="18">
        <f>SUMIFS(Fluxo!$N:$N,Fluxo!$S:$S,"&gt;"&amp;BD$5,Fluxo!$S:$S,"&lt;="&amp;BE$5,Fluxo!$D:$D,$D73)</f>
        <v>0</v>
      </c>
      <c r="BF73" s="18">
        <f>SUMIFS(Fluxo!$N:$N,Fluxo!$S:$S,"&gt;"&amp;BE$5,Fluxo!$S:$S,"&lt;="&amp;BF$5,Fluxo!$D:$D,$D73)</f>
        <v>0</v>
      </c>
      <c r="BG73" s="18">
        <f>SUMIFS(Fluxo!$N:$N,Fluxo!$S:$S,"&gt;"&amp;BF$5,Fluxo!$S:$S,"&lt;="&amp;BG$5,Fluxo!$D:$D,$D73)</f>
        <v>0</v>
      </c>
      <c r="BH73" s="18">
        <f>SUMIFS(Fluxo!$N:$N,Fluxo!$S:$S,"&gt;"&amp;BG$5,Fluxo!$S:$S,"&lt;="&amp;BH$5,Fluxo!$D:$D,$D73)</f>
        <v>0</v>
      </c>
      <c r="BI73" s="18">
        <f>SUMIFS(Fluxo!$N:$N,Fluxo!$S:$S,"&gt;"&amp;BH$5,Fluxo!$S:$S,"&lt;="&amp;BI$5,Fluxo!$D:$D,$D73)</f>
        <v>0</v>
      </c>
      <c r="BJ73" s="18">
        <f>SUMIFS(Fluxo!$N:$N,Fluxo!$S:$S,"&gt;"&amp;BI$5,Fluxo!$S:$S,"&lt;="&amp;BJ$5,Fluxo!$D:$D,$D73)</f>
        <v>0</v>
      </c>
      <c r="BK73" s="18">
        <f>SUMIFS(Fluxo!$N:$N,Fluxo!$S:$S,"&gt;"&amp;BJ$5,Fluxo!$S:$S,"&lt;="&amp;BK$5,Fluxo!$D:$D,$D73)</f>
        <v>0</v>
      </c>
      <c r="BL73" s="18">
        <f>SUMIFS(Fluxo!$N:$N,Fluxo!$S:$S,"&gt;"&amp;BK$5,Fluxo!$S:$S,"&lt;="&amp;BL$5,Fluxo!$D:$D,$D73)</f>
        <v>0</v>
      </c>
      <c r="BM73" s="18">
        <f>SUMIFS(Fluxo!$N:$N,Fluxo!$S:$S,"&gt;"&amp;BL$5,Fluxo!$S:$S,"&lt;="&amp;BM$5,Fluxo!$D:$D,$D73)</f>
        <v>0</v>
      </c>
      <c r="BN73" s="18">
        <f>SUMIFS(Fluxo!$N:$N,Fluxo!$S:$S,"&gt;"&amp;BM$5,Fluxo!$S:$S,"&lt;="&amp;BN$5,Fluxo!$D:$D,$D73)</f>
        <v>0</v>
      </c>
      <c r="BO73" s="18">
        <f>SUMIFS(Fluxo!$N:$N,Fluxo!$S:$S,"&gt;"&amp;BN$5,Fluxo!$S:$S,"&lt;="&amp;BO$5,Fluxo!$D:$D,$D73)</f>
        <v>0</v>
      </c>
      <c r="BP73" s="18">
        <f>SUMIFS(Fluxo!$N:$N,Fluxo!$S:$S,"&gt;"&amp;BO$5,Fluxo!$S:$S,"&lt;="&amp;BP$5,Fluxo!$D:$D,$D73)</f>
        <v>0</v>
      </c>
      <c r="BQ73" s="18">
        <f>SUMIFS(Fluxo!$N:$N,Fluxo!$S:$S,"&gt;"&amp;BP$5,Fluxo!$S:$S,"&lt;="&amp;BQ$5,Fluxo!$D:$D,$D73)</f>
        <v>0</v>
      </c>
      <c r="BR73" s="18">
        <f>SUMIFS(Fluxo!$N:$N,Fluxo!$S:$S,"&gt;"&amp;BQ$5,Fluxo!$S:$S,"&lt;="&amp;BR$5,Fluxo!$D:$D,$D73)</f>
        <v>0</v>
      </c>
      <c r="BS73" s="18">
        <f>SUMIFS(Fluxo!$N:$N,Fluxo!$S:$S,"&gt;"&amp;BR$5,Fluxo!$S:$S,"&lt;="&amp;BS$5,Fluxo!$D:$D,$D73)</f>
        <v>0</v>
      </c>
      <c r="BT73" s="18">
        <f>SUMIFS(Fluxo!$N:$N,Fluxo!$S:$S,"&gt;"&amp;BS$5,Fluxo!$S:$S,"&lt;="&amp;BT$5,Fluxo!$D:$D,$D73)</f>
        <v>0</v>
      </c>
      <c r="BU73" s="18">
        <f>SUMIFS(Fluxo!$N:$N,Fluxo!$S:$S,"&gt;"&amp;BT$5,Fluxo!$S:$S,"&lt;="&amp;BU$5,Fluxo!$D:$D,$D73)</f>
        <v>0</v>
      </c>
      <c r="BV73" s="18">
        <f>SUMIFS(Fluxo!$N:$N,Fluxo!$S:$S,"&gt;"&amp;BU$5,Fluxo!$S:$S,"&lt;="&amp;BV$5,Fluxo!$D:$D,$D73)</f>
        <v>0</v>
      </c>
      <c r="BW73" s="18">
        <f>SUMIFS(Fluxo!$N:$N,Fluxo!$S:$S,"&gt;"&amp;BV$5,Fluxo!$S:$S,"&lt;="&amp;BW$5,Fluxo!$D:$D,$D73)</f>
        <v>0</v>
      </c>
      <c r="BX73" s="18">
        <f>SUMIFS(Fluxo!$N:$N,Fluxo!$S:$S,"&gt;"&amp;BW$5,Fluxo!$S:$S,"&lt;="&amp;BX$5,Fluxo!$D:$D,$D73)</f>
        <v>0</v>
      </c>
      <c r="BY73" s="18">
        <f>SUMIFS(Fluxo!$N:$N,Fluxo!$S:$S,"&gt;"&amp;BX$5,Fluxo!$S:$S,"&lt;="&amp;BY$5,Fluxo!$D:$D,$D73)</f>
        <v>0</v>
      </c>
      <c r="BZ73" s="18">
        <f>SUMIFS(Fluxo!$N:$N,Fluxo!$S:$S,"&gt;"&amp;BY$5,Fluxo!$S:$S,"&lt;="&amp;BZ$5,Fluxo!$D:$D,$D73)</f>
        <v>0</v>
      </c>
      <c r="CA73" s="18">
        <f>SUMIFS(Fluxo!$N:$N,Fluxo!$S:$S,"&gt;"&amp;BZ$5,Fluxo!$S:$S,"&lt;="&amp;CA$5,Fluxo!$D:$D,$D73)</f>
        <v>0</v>
      </c>
      <c r="CB73" s="18">
        <f>SUMIFS(Fluxo!$N:$N,Fluxo!$S:$S,"&gt;"&amp;CA$5,Fluxo!$S:$S,"&lt;="&amp;CB$5,Fluxo!$D:$D,$D73)</f>
        <v>0</v>
      </c>
      <c r="CC73" s="18">
        <f>SUMIFS(Fluxo!$N:$N,Fluxo!$S:$S,"&gt;"&amp;CB$5,Fluxo!$S:$S,"&lt;="&amp;CC$5,Fluxo!$D:$D,$D73)</f>
        <v>0</v>
      </c>
      <c r="CD73" s="18">
        <f>SUMIFS(Fluxo!$N:$N,Fluxo!$S:$S,"&gt;"&amp;CC$5,Fluxo!$S:$S,"&lt;="&amp;CD$5,Fluxo!$D:$D,$D73)</f>
        <v>0</v>
      </c>
      <c r="CE73" s="18">
        <f>SUMIFS(Fluxo!$N:$N,Fluxo!$S:$S,"&gt;"&amp;CD$5,Fluxo!$S:$S,"&lt;="&amp;CE$5,Fluxo!$D:$D,$D73)</f>
        <v>0</v>
      </c>
      <c r="CF73" s="18">
        <f>SUMIFS(Fluxo!$N:$N,Fluxo!$S:$S,"&gt;"&amp;CE$5,Fluxo!$S:$S,"&lt;="&amp;CF$5,Fluxo!$D:$D,$D73)</f>
        <v>0</v>
      </c>
      <c r="CG73" s="18">
        <f>SUMIFS(Fluxo!$N:$N,Fluxo!$S:$S,"&gt;"&amp;CF$5,Fluxo!$S:$S,"&lt;="&amp;CG$5,Fluxo!$D:$D,$D73)</f>
        <v>0</v>
      </c>
      <c r="CH73" s="18">
        <f>SUMIFS(Fluxo!$N:$N,Fluxo!$S:$S,"&gt;"&amp;CG$5,Fluxo!$S:$S,"&lt;="&amp;CH$5,Fluxo!$D:$D,$D73)</f>
        <v>0</v>
      </c>
      <c r="CI73" s="18">
        <f>SUMIFS(Fluxo!$N:$N,Fluxo!$S:$S,"&gt;"&amp;CH$5,Fluxo!$S:$S,"&lt;="&amp;CI$5,Fluxo!$D:$D,$D73)</f>
        <v>0</v>
      </c>
      <c r="CJ73" s="18">
        <f>SUMIFS(Fluxo!$N:$N,Fluxo!$S:$S,"&gt;"&amp;CI$5,Fluxo!$S:$S,"&lt;="&amp;CJ$5,Fluxo!$D:$D,$D73)</f>
        <v>0</v>
      </c>
      <c r="CK73" s="18">
        <f>SUMIFS(Fluxo!$N:$N,Fluxo!$S:$S,"&gt;"&amp;CJ$5,Fluxo!$S:$S,"&lt;="&amp;CK$5,Fluxo!$D:$D,$D73)</f>
        <v>0</v>
      </c>
      <c r="CL73" s="18">
        <f>SUMIFS(Fluxo!$N:$N,Fluxo!$S:$S,"&gt;"&amp;CK$5,Fluxo!$S:$S,"&lt;="&amp;CL$5,Fluxo!$D:$D,$D73)</f>
        <v>0</v>
      </c>
      <c r="CM73" s="18">
        <f>SUMIFS(Fluxo!$N:$N,Fluxo!$S:$S,"&gt;"&amp;CL$5,Fluxo!$S:$S,"&lt;="&amp;CM$5,Fluxo!$D:$D,$D73)</f>
        <v>0</v>
      </c>
      <c r="CN73" s="18">
        <f>SUMIFS(Fluxo!$N:$N,Fluxo!$S:$S,"&gt;"&amp;CM$5,Fluxo!$S:$S,"&lt;="&amp;CN$5,Fluxo!$D:$D,$D73)</f>
        <v>0</v>
      </c>
      <c r="CO73" s="18">
        <f>SUMIFS(Fluxo!$N:$N,Fluxo!$S:$S,"&gt;"&amp;CN$5,Fluxo!$S:$S,"&lt;="&amp;CO$5,Fluxo!$D:$D,$D73)</f>
        <v>0</v>
      </c>
      <c r="CP73" s="18">
        <f>SUMIFS(Fluxo!$N:$N,Fluxo!$S:$S,"&gt;"&amp;CO$5,Fluxo!$S:$S,"&lt;="&amp;CP$5,Fluxo!$D:$D,$D73)</f>
        <v>0</v>
      </c>
      <c r="CQ73" s="18">
        <f>SUMIFS(Fluxo!$N:$N,Fluxo!$S:$S,"&gt;"&amp;CP$5,Fluxo!$S:$S,"&lt;="&amp;CQ$5,Fluxo!$D:$D,$D73)</f>
        <v>0</v>
      </c>
      <c r="CR73" s="18">
        <f>SUMIFS(Fluxo!$N:$N,Fluxo!$S:$S,"&gt;"&amp;CQ$5,Fluxo!$S:$S,"&lt;="&amp;CR$5,Fluxo!$D:$D,$D73)</f>
        <v>0</v>
      </c>
      <c r="CS73" s="18">
        <f>SUMIFS(Fluxo!$N:$N,Fluxo!$S:$S,"&gt;"&amp;CR$5,Fluxo!$S:$S,"&lt;="&amp;CS$5,Fluxo!$D:$D,$D73)</f>
        <v>0</v>
      </c>
      <c r="CT73" s="18">
        <f>SUMIFS(Fluxo!$N:$N,Fluxo!$S:$S,"&gt;"&amp;CS$5,Fluxo!$S:$S,"&lt;="&amp;CT$5,Fluxo!$D:$D,$D73)</f>
        <v>0</v>
      </c>
      <c r="CU73" s="18">
        <f>SUMIFS(Fluxo!$N:$N,Fluxo!$S:$S,"&gt;"&amp;CT$5,Fluxo!$S:$S,"&lt;="&amp;CU$5,Fluxo!$D:$D,$D73)</f>
        <v>0</v>
      </c>
      <c r="CV73" s="18">
        <f>SUMIFS(Fluxo!$N:$N,Fluxo!$S:$S,"&gt;"&amp;CU$5,Fluxo!$S:$S,"&lt;="&amp;CV$5,Fluxo!$D:$D,$D73)</f>
        <v>0</v>
      </c>
      <c r="CW73" s="18">
        <f>SUMIFS(Fluxo!$N:$N,Fluxo!$S:$S,"&gt;"&amp;CV$5,Fluxo!$S:$S,"&lt;="&amp;CW$5,Fluxo!$D:$D,$D73)</f>
        <v>0</v>
      </c>
      <c r="CX73" s="18">
        <f>SUMIFS(Fluxo!$N:$N,Fluxo!$S:$S,"&gt;"&amp;CW$5,Fluxo!$S:$S,"&lt;="&amp;CX$5,Fluxo!$D:$D,$D73)</f>
        <v>0</v>
      </c>
      <c r="CY73" s="18">
        <f>SUMIFS(Fluxo!$N:$N,Fluxo!$S:$S,"&gt;"&amp;CX$5,Fluxo!$S:$S,"&lt;="&amp;CY$5,Fluxo!$D:$D,$D73)</f>
        <v>0</v>
      </c>
      <c r="CZ73" s="18">
        <f>SUMIFS(Fluxo!$N:$N,Fluxo!$S:$S,"&gt;"&amp;CY$5,Fluxo!$S:$S,"&lt;="&amp;CZ$5,Fluxo!$D:$D,$D73)</f>
        <v>0</v>
      </c>
      <c r="DA73" s="18">
        <f>SUMIFS(Fluxo!$N:$N,Fluxo!$S:$S,"&gt;"&amp;CZ$5,Fluxo!$S:$S,"&lt;="&amp;DA$5,Fluxo!$D:$D,$D73)</f>
        <v>0</v>
      </c>
      <c r="DB73" s="18">
        <f>SUMIFS(Fluxo!$N:$N,Fluxo!$S:$S,"&gt;"&amp;DA$5,Fluxo!$S:$S,"&lt;="&amp;DB$5,Fluxo!$D:$D,$D73)</f>
        <v>0</v>
      </c>
      <c r="DC73" s="18">
        <f>SUMIFS(Fluxo!$N:$N,Fluxo!$S:$S,"&gt;"&amp;DB$5,Fluxo!$S:$S,"&lt;="&amp;DC$5,Fluxo!$D:$D,$D73)</f>
        <v>0</v>
      </c>
      <c r="DD73" s="18">
        <f>SUMIFS(Fluxo!$N:$N,Fluxo!$S:$S,"&gt;"&amp;DC$5,Fluxo!$S:$S,"&lt;="&amp;DD$5,Fluxo!$D:$D,$D73)</f>
        <v>0</v>
      </c>
      <c r="DE73" s="18">
        <f>SUMIFS(Fluxo!$N:$N,Fluxo!$S:$S,"&gt;"&amp;DD$5,Fluxo!$S:$S,"&lt;="&amp;DE$5,Fluxo!$D:$D,$D73)</f>
        <v>0</v>
      </c>
      <c r="DF73" s="18">
        <f>SUMIFS(Fluxo!$N:$N,Fluxo!$S:$S,"&gt;"&amp;DE$5,Fluxo!$S:$S,"&lt;="&amp;DF$5,Fluxo!$D:$D,$D73)</f>
        <v>0</v>
      </c>
      <c r="DG73" s="18">
        <f>SUMIFS(Fluxo!$N:$N,Fluxo!$S:$S,"&gt;"&amp;DF$5,Fluxo!$S:$S,"&lt;="&amp;DG$5,Fluxo!$D:$D,$D73)</f>
        <v>0</v>
      </c>
      <c r="DH73" s="18">
        <f>SUMIFS(Fluxo!$N:$N,Fluxo!$S:$S,"&gt;"&amp;DG$5,Fluxo!$S:$S,"&lt;="&amp;DH$5,Fluxo!$D:$D,$D73)</f>
        <v>0</v>
      </c>
      <c r="DI73" s="18">
        <f>SUMIFS(Fluxo!$N:$N,Fluxo!$S:$S,"&gt;"&amp;DH$5,Fluxo!$S:$S,"&lt;="&amp;DI$5,Fluxo!$D:$D,$D73)</f>
        <v>0</v>
      </c>
      <c r="DJ73" s="18">
        <f>SUMIFS(Fluxo!$N:$N,Fluxo!$S:$S,"&gt;"&amp;DI$5,Fluxo!$S:$S,"&lt;="&amp;DJ$5,Fluxo!$D:$D,$D73)</f>
        <v>0</v>
      </c>
      <c r="DK73" s="18">
        <f>SUMIFS(Fluxo!$N:$N,Fluxo!$S:$S,"&gt;"&amp;DJ$5,Fluxo!$S:$S,"&lt;="&amp;DK$5,Fluxo!$D:$D,$D73)</f>
        <v>0</v>
      </c>
      <c r="DL73" s="18">
        <f>SUMIFS(Fluxo!$N:$N,Fluxo!$S:$S,"&gt;"&amp;DK$5,Fluxo!$S:$S,"&lt;="&amp;DL$5,Fluxo!$D:$D,$D73)</f>
        <v>0</v>
      </c>
      <c r="DM73" s="18">
        <f>SUMIFS(Fluxo!$N:$N,Fluxo!$S:$S,"&gt;"&amp;DL$5,Fluxo!$S:$S,"&lt;="&amp;DM$5,Fluxo!$D:$D,$D73)</f>
        <v>0</v>
      </c>
      <c r="DN73" s="18">
        <f>SUMIFS(Fluxo!$N:$N,Fluxo!$S:$S,"&gt;"&amp;DM$5,Fluxo!$S:$S,"&lt;="&amp;DN$5,Fluxo!$D:$D,$D73)</f>
        <v>0</v>
      </c>
      <c r="DO73" s="18">
        <f>SUMIFS(Fluxo!$N:$N,Fluxo!$S:$S,"&gt;"&amp;DN$5,Fluxo!$S:$S,"&lt;="&amp;DO$5,Fluxo!$D:$D,$D73)</f>
        <v>0</v>
      </c>
      <c r="DP73" s="18">
        <f>SUMIFS(Fluxo!$N:$N,Fluxo!$S:$S,"&gt;"&amp;DO$5,Fluxo!$S:$S,"&lt;="&amp;DP$5,Fluxo!$D:$D,$D73)</f>
        <v>0</v>
      </c>
      <c r="DQ73" s="18">
        <f>SUMIFS(Fluxo!$N:$N,Fluxo!$S:$S,"&gt;"&amp;DP$5,Fluxo!$S:$S,"&lt;="&amp;DQ$5,Fluxo!$D:$D,$D73)</f>
        <v>0</v>
      </c>
      <c r="DR73" s="18">
        <f>SUMIFS(Fluxo!$N:$N,Fluxo!$S:$S,"&gt;"&amp;DQ$5,Fluxo!$S:$S,"&lt;="&amp;DR$5,Fluxo!$D:$D,$D73)</f>
        <v>0</v>
      </c>
      <c r="DS73" s="18">
        <f>SUMIFS(Fluxo!$N:$N,Fluxo!$S:$S,"&gt;"&amp;DR$5,Fluxo!$S:$S,"&lt;="&amp;DS$5,Fluxo!$D:$D,$D73)</f>
        <v>0</v>
      </c>
      <c r="DT73" s="18">
        <f>SUMIFS(Fluxo!$N:$N,Fluxo!$S:$S,"&gt;"&amp;DS$5,Fluxo!$S:$S,"&lt;="&amp;DT$5,Fluxo!$D:$D,$D73)</f>
        <v>0</v>
      </c>
      <c r="DU73" s="18">
        <f>SUMIFS(Fluxo!$N:$N,Fluxo!$S:$S,"&gt;"&amp;DT$5,Fluxo!$S:$S,"&lt;="&amp;DU$5,Fluxo!$D:$D,$D73)</f>
        <v>0</v>
      </c>
      <c r="DV73" s="18">
        <f>SUMIFS(Fluxo!$N:$N,Fluxo!$S:$S,"&gt;"&amp;DU$5,Fluxo!$S:$S,"&lt;="&amp;DV$5,Fluxo!$D:$D,$D73)</f>
        <v>0</v>
      </c>
      <c r="DW73" s="18">
        <f>SUMIFS(Fluxo!$N:$N,Fluxo!$S:$S,"&gt;"&amp;DV$5,Fluxo!$S:$S,"&lt;="&amp;DW$5,Fluxo!$D:$D,$D73)</f>
        <v>0</v>
      </c>
      <c r="DX73" s="18">
        <f>SUMIFS(Fluxo!$N:$N,Fluxo!$S:$S,"&gt;"&amp;DW$5,Fluxo!$S:$S,"&lt;="&amp;DX$5,Fluxo!$D:$D,$D73)</f>
        <v>0</v>
      </c>
      <c r="DY73" s="18">
        <f>SUMIFS(Fluxo!$N:$N,Fluxo!$S:$S,"&gt;"&amp;DX$5,Fluxo!$S:$S,"&lt;="&amp;DY$5,Fluxo!$D:$D,$D73)</f>
        <v>0</v>
      </c>
      <c r="DZ73" s="18">
        <f>SUMIFS(Fluxo!$N:$N,Fluxo!$S:$S,"&gt;"&amp;DY$5,Fluxo!$S:$S,"&lt;="&amp;DZ$5,Fluxo!$D:$D,$D73)</f>
        <v>0</v>
      </c>
      <c r="EA73" s="18">
        <f>SUMIFS(Fluxo!$N:$N,Fluxo!$S:$S,"&gt;"&amp;DZ$5,Fluxo!$S:$S,"&lt;="&amp;EA$5,Fluxo!$D:$D,$D73)</f>
        <v>0</v>
      </c>
      <c r="EB73" s="18">
        <f>SUMIFS(Fluxo!$N:$N,Fluxo!$S:$S,"&gt;"&amp;EA$5,Fluxo!$S:$S,"&lt;="&amp;EB$5,Fluxo!$D:$D,$D73)</f>
        <v>0</v>
      </c>
      <c r="EC73" s="18">
        <f>SUMIFS(Fluxo!$N:$N,Fluxo!$S:$S,"&gt;"&amp;EB$5,Fluxo!$S:$S,"&lt;="&amp;EC$5,Fluxo!$D:$D,$D73)</f>
        <v>0</v>
      </c>
      <c r="ED73" s="18">
        <f>SUMIFS(Fluxo!$N:$N,Fluxo!$S:$S,"&gt;"&amp;EC$5,Fluxo!$S:$S,"&lt;="&amp;ED$5,Fluxo!$D:$D,$D73)</f>
        <v>0</v>
      </c>
      <c r="EE73" s="18">
        <f>SUMIFS(Fluxo!$N:$N,Fluxo!$S:$S,"&gt;"&amp;ED$5,Fluxo!$S:$S,"&lt;="&amp;EE$5,Fluxo!$D:$D,$D73)</f>
        <v>0</v>
      </c>
      <c r="EF73" s="18">
        <f>SUMIFS(Fluxo!$N:$N,Fluxo!$S:$S,"&gt;"&amp;EE$5,Fluxo!$S:$S,"&lt;="&amp;EF$5,Fluxo!$D:$D,$D73)</f>
        <v>0</v>
      </c>
      <c r="EG73" s="18">
        <f>SUMIFS(Fluxo!$N:$N,Fluxo!$S:$S,"&gt;"&amp;EF$5,Fluxo!$S:$S,"&lt;="&amp;EG$5,Fluxo!$D:$D,$D73)</f>
        <v>0</v>
      </c>
      <c r="EH73" s="18">
        <f>SUMIFS(Fluxo!$N:$N,Fluxo!$S:$S,"&gt;"&amp;EG$5,Fluxo!$S:$S,"&lt;="&amp;EH$5,Fluxo!$D:$D,$D73)</f>
        <v>0</v>
      </c>
      <c r="EI73" s="18">
        <f>SUMIFS(Fluxo!$N:$N,Fluxo!$S:$S,"&gt;"&amp;EH$5,Fluxo!$S:$S,"&lt;="&amp;EI$5,Fluxo!$D:$D,$D73)</f>
        <v>0</v>
      </c>
      <c r="EJ73" s="18">
        <f>SUMIFS(Fluxo!$N:$N,Fluxo!$S:$S,"&gt;"&amp;EI$5,Fluxo!$S:$S,"&lt;="&amp;EJ$5,Fluxo!$D:$D,$D73)</f>
        <v>0</v>
      </c>
      <c r="EK73" s="18">
        <f>SUMIFS(Fluxo!$N:$N,Fluxo!$S:$S,"&gt;"&amp;EJ$5,Fluxo!$S:$S,"&lt;="&amp;EK$5,Fluxo!$D:$D,$D73)</f>
        <v>0</v>
      </c>
      <c r="EL73" s="18">
        <f>SUMIFS(Fluxo!$N:$N,Fluxo!$S:$S,"&gt;"&amp;EK$5,Fluxo!$S:$S,"&lt;="&amp;EL$5,Fluxo!$D:$D,$D73)</f>
        <v>0</v>
      </c>
      <c r="EM73" s="18">
        <f>SUMIFS(Fluxo!$N:$N,Fluxo!$S:$S,"&gt;"&amp;EL$5,Fluxo!$S:$S,"&lt;="&amp;EM$5,Fluxo!$D:$D,$D73)</f>
        <v>0</v>
      </c>
      <c r="EN73" s="18">
        <f>SUMIFS(Fluxo!$N:$N,Fluxo!$S:$S,"&gt;"&amp;EM$5,Fluxo!$S:$S,"&lt;="&amp;EN$5,Fluxo!$D:$D,$D73)</f>
        <v>0</v>
      </c>
      <c r="EO73" s="18">
        <f>SUMIFS(Fluxo!$N:$N,Fluxo!$S:$S,"&gt;"&amp;EN$5,Fluxo!$S:$S,"&lt;="&amp;EO$5,Fluxo!$D:$D,$D73)</f>
        <v>0</v>
      </c>
      <c r="EP73" s="18">
        <f>SUMIFS(Fluxo!$N:$N,Fluxo!$S:$S,"&gt;"&amp;EO$5,Fluxo!$S:$S,"&lt;="&amp;EP$5,Fluxo!$D:$D,$D73)</f>
        <v>0</v>
      </c>
      <c r="EQ73" s="18">
        <f>SUMIFS(Fluxo!$N:$N,Fluxo!$S:$S,"&gt;"&amp;EP$5,Fluxo!$S:$S,"&lt;="&amp;EQ$5,Fluxo!$D:$D,$D73)</f>
        <v>0</v>
      </c>
      <c r="ER73" s="18">
        <f>SUMIFS(Fluxo!$N:$N,Fluxo!$S:$S,"&gt;"&amp;EQ$5,Fluxo!$S:$S,"&lt;="&amp;ER$5,Fluxo!$D:$D,$D73)</f>
        <v>0</v>
      </c>
      <c r="ES73" s="18">
        <f>SUMIFS(Fluxo!$N:$N,Fluxo!$S:$S,"&gt;"&amp;ER$5,Fluxo!$S:$S,"&lt;="&amp;ES$5,Fluxo!$D:$D,$D73)</f>
        <v>0</v>
      </c>
      <c r="ET73" s="18">
        <f>SUMIFS(Fluxo!$N:$N,Fluxo!$S:$S,"&gt;"&amp;ES$5,Fluxo!$S:$S,"&lt;="&amp;ET$5,Fluxo!$D:$D,$D73)</f>
        <v>0</v>
      </c>
      <c r="EU73" s="18">
        <f>SUMIFS(Fluxo!$N:$N,Fluxo!$S:$S,"&gt;"&amp;ET$5,Fluxo!$S:$S,"&lt;="&amp;EU$5,Fluxo!$D:$D,$D73)</f>
        <v>0</v>
      </c>
      <c r="EV73" s="18">
        <f>SUMIFS(Fluxo!$N:$N,Fluxo!$S:$S,"&gt;"&amp;EU$5,Fluxo!$S:$S,"&lt;="&amp;EV$5,Fluxo!$D:$D,$D73)</f>
        <v>0</v>
      </c>
      <c r="EW73" s="18">
        <f>SUMIFS(Fluxo!$N:$N,Fluxo!$S:$S,"&gt;"&amp;EV$5,Fluxo!$S:$S,"&lt;="&amp;EW$5,Fluxo!$D:$D,$D73)</f>
        <v>0</v>
      </c>
      <c r="EX73" s="18">
        <f>SUMIFS(Fluxo!$N:$N,Fluxo!$S:$S,"&gt;"&amp;EW$5,Fluxo!$S:$S,"&lt;="&amp;EX$5,Fluxo!$D:$D,$D73)</f>
        <v>0</v>
      </c>
      <c r="EY73" s="18">
        <f>SUMIFS(Fluxo!$N:$N,Fluxo!$S:$S,"&gt;"&amp;EX$5,Fluxo!$S:$S,"&lt;="&amp;EY$5,Fluxo!$D:$D,$D73)</f>
        <v>0</v>
      </c>
      <c r="EZ73" s="18">
        <f>SUMIFS(Fluxo!$N:$N,Fluxo!$S:$S,"&gt;"&amp;EY$5,Fluxo!$S:$S,"&lt;="&amp;EZ$5,Fluxo!$D:$D,$D73)</f>
        <v>0</v>
      </c>
      <c r="FA73" s="18">
        <f>SUMIFS(Fluxo!$N:$N,Fluxo!$S:$S,"&gt;"&amp;EZ$5,Fluxo!$S:$S,"&lt;="&amp;FA$5,Fluxo!$D:$D,$D73)</f>
        <v>0</v>
      </c>
      <c r="FB73" s="18">
        <f>SUMIFS(Fluxo!$N:$N,Fluxo!$S:$S,"&gt;"&amp;FA$5,Fluxo!$S:$S,"&lt;="&amp;FB$5,Fluxo!$D:$D,$D73)</f>
        <v>0</v>
      </c>
      <c r="FC73" s="18">
        <f>SUMIFS(Fluxo!$N:$N,Fluxo!$S:$S,"&gt;"&amp;FB$5,Fluxo!$S:$S,"&lt;="&amp;FC$5,Fluxo!$D:$D,$D73)</f>
        <v>0</v>
      </c>
      <c r="FD73" s="18">
        <f>SUMIFS(Fluxo!$N:$N,Fluxo!$S:$S,"&gt;"&amp;FC$5,Fluxo!$S:$S,"&lt;="&amp;FD$5,Fluxo!$D:$D,$D73)</f>
        <v>0</v>
      </c>
      <c r="FE73" s="18">
        <f>SUMIFS(Fluxo!$N:$N,Fluxo!$S:$S,"&gt;"&amp;FD$5,Fluxo!$S:$S,"&lt;="&amp;FE$5,Fluxo!$D:$D,$D73)</f>
        <v>0</v>
      </c>
      <c r="FF73" s="18">
        <f>SUMIFS(Fluxo!$N:$N,Fluxo!$S:$S,"&gt;"&amp;FE$5,Fluxo!$S:$S,"&lt;="&amp;FF$5,Fluxo!$D:$D,$D73)</f>
        <v>0</v>
      </c>
      <c r="FG73" s="18">
        <f>SUMIFS(Fluxo!$N:$N,Fluxo!$S:$S,"&gt;"&amp;FF$5,Fluxo!$S:$S,"&lt;="&amp;FG$5,Fluxo!$D:$D,$D73)</f>
        <v>0</v>
      </c>
      <c r="FH73" s="18">
        <f>SUMIFS(Fluxo!$N:$N,Fluxo!$S:$S,"&gt;"&amp;FG$5,Fluxo!$S:$S,"&lt;="&amp;FH$5,Fluxo!$D:$D,$D73)</f>
        <v>0</v>
      </c>
      <c r="FI73" s="18">
        <f>SUMIFS(Fluxo!$N:$N,Fluxo!$S:$S,"&gt;"&amp;FH$5,Fluxo!$S:$S,"&lt;="&amp;FI$5,Fluxo!$D:$D,$D73)</f>
        <v>0</v>
      </c>
      <c r="FJ73" s="18">
        <f>SUMIFS(Fluxo!$N:$N,Fluxo!$S:$S,"&gt;"&amp;FI$5,Fluxo!$S:$S,"&lt;="&amp;FJ$5,Fluxo!$D:$D,$D73)</f>
        <v>0</v>
      </c>
      <c r="FK73" s="18">
        <f>SUMIFS(Fluxo!$N:$N,Fluxo!$S:$S,"&gt;"&amp;FJ$5,Fluxo!$S:$S,"&lt;="&amp;FK$5,Fluxo!$D:$D,$D73)</f>
        <v>0</v>
      </c>
      <c r="FL73" s="18">
        <f>SUMIFS(Fluxo!$N:$N,Fluxo!$S:$S,"&gt;"&amp;FK$5,Fluxo!$S:$S,"&lt;="&amp;FL$5,Fluxo!$D:$D,$D73)</f>
        <v>0</v>
      </c>
      <c r="FM73" s="18">
        <f>SUMIFS(Fluxo!$N:$N,Fluxo!$S:$S,"&gt;"&amp;FL$5,Fluxo!$S:$S,"&lt;="&amp;FM$5,Fluxo!$D:$D,$D73)</f>
        <v>0</v>
      </c>
      <c r="FN73" s="18">
        <f>SUMIFS(Fluxo!$N:$N,Fluxo!$S:$S,"&gt;"&amp;FM$5,Fluxo!$S:$S,"&lt;="&amp;FN$5,Fluxo!$D:$D,$D73)</f>
        <v>0</v>
      </c>
      <c r="FO73" s="18">
        <f>SUMIFS(Fluxo!$N:$N,Fluxo!$S:$S,"&gt;"&amp;FN$5,Fluxo!$S:$S,"&lt;="&amp;FO$5,Fluxo!$D:$D,$D73)</f>
        <v>0</v>
      </c>
      <c r="FP73" s="18">
        <f>SUMIFS(Fluxo!$N:$N,Fluxo!$S:$S,"&gt;"&amp;FO$5,Fluxo!$S:$S,"&lt;="&amp;FP$5,Fluxo!$D:$D,$D73)</f>
        <v>0</v>
      </c>
      <c r="FQ73" s="18">
        <f>SUMIFS(Fluxo!$N:$N,Fluxo!$S:$S,"&gt;"&amp;FP$5,Fluxo!$S:$S,"&lt;="&amp;FQ$5,Fluxo!$D:$D,$D73)</f>
        <v>0</v>
      </c>
      <c r="FR73" s="18">
        <f>SUMIFS(Fluxo!$N:$N,Fluxo!$S:$S,"&gt;"&amp;FQ$5,Fluxo!$S:$S,"&lt;="&amp;FR$5,Fluxo!$D:$D,$D73)</f>
        <v>0</v>
      </c>
      <c r="FS73" s="18">
        <f>SUMIFS(Fluxo!$N:$N,Fluxo!$S:$S,"&gt;"&amp;FR$5,Fluxo!$S:$S,"&lt;="&amp;FS$5,Fluxo!$D:$D,$D73)</f>
        <v>0</v>
      </c>
      <c r="FT73" s="18">
        <f>SUMIFS(Fluxo!$N:$N,Fluxo!$S:$S,"&gt;"&amp;FS$5,Fluxo!$S:$S,"&lt;="&amp;FT$5,Fluxo!$D:$D,$D73)</f>
        <v>0</v>
      </c>
      <c r="FU73" s="18">
        <f>SUMIFS(Fluxo!$N:$N,Fluxo!$S:$S,"&gt;"&amp;FT$5,Fluxo!$S:$S,"&lt;="&amp;FU$5,Fluxo!$D:$D,$D73)</f>
        <v>0</v>
      </c>
      <c r="FV73" s="18">
        <f>SUMIFS(Fluxo!$N:$N,Fluxo!$S:$S,"&gt;"&amp;FU$5,Fluxo!$S:$S,"&lt;="&amp;FV$5,Fluxo!$D:$D,$D73)</f>
        <v>0</v>
      </c>
      <c r="FW73" s="18">
        <f>SUMIFS(Fluxo!$N:$N,Fluxo!$S:$S,"&gt;"&amp;FV$5,Fluxo!$S:$S,"&lt;="&amp;FW$5,Fluxo!$D:$D,$D73)</f>
        <v>0</v>
      </c>
      <c r="FX73" s="18">
        <f>SUMIFS(Fluxo!$N:$N,Fluxo!$S:$S,"&gt;"&amp;FW$5,Fluxo!$S:$S,"&lt;="&amp;FX$5,Fluxo!$D:$D,$D73)</f>
        <v>0</v>
      </c>
      <c r="FY73" s="18">
        <f>SUMIFS(Fluxo!$N:$N,Fluxo!$S:$S,"&gt;"&amp;FX$5,Fluxo!$S:$S,"&lt;="&amp;FY$5,Fluxo!$D:$D,$D73)</f>
        <v>0</v>
      </c>
      <c r="FZ73" s="18">
        <f>SUMIFS(Fluxo!$N:$N,Fluxo!$S:$S,"&gt;"&amp;FY$5,Fluxo!$S:$S,"&lt;="&amp;FZ$5,Fluxo!$D:$D,$D73)</f>
        <v>0</v>
      </c>
      <c r="GA73" s="18">
        <f>SUMIFS(Fluxo!$N:$N,Fluxo!$S:$S,"&gt;"&amp;FZ$5,Fluxo!$S:$S,"&lt;="&amp;GA$5,Fluxo!$D:$D,$D73)</f>
        <v>0</v>
      </c>
      <c r="GB73" s="18">
        <f>SUMIFS(Fluxo!$N:$N,Fluxo!$S:$S,"&gt;"&amp;GA$5,Fluxo!$S:$S,"&lt;="&amp;GB$5,Fluxo!$D:$D,$D73)</f>
        <v>0</v>
      </c>
      <c r="GC73" s="18">
        <f>SUMIFS(Fluxo!$N:$N,Fluxo!$S:$S,"&gt;"&amp;GB$5,Fluxo!$S:$S,"&lt;="&amp;GC$5,Fluxo!$D:$D,$D73)</f>
        <v>0</v>
      </c>
      <c r="GD73" s="18">
        <f>SUMIFS(Fluxo!$N:$N,Fluxo!$S:$S,"&gt;"&amp;GC$5,Fluxo!$S:$S,"&lt;="&amp;GD$5,Fluxo!$D:$D,$D73)</f>
        <v>0</v>
      </c>
      <c r="GE73" s="18">
        <f>SUMIFS(Fluxo!$N:$N,Fluxo!$S:$S,"&gt;"&amp;GD$5,Fluxo!$S:$S,"&lt;="&amp;GE$5,Fluxo!$D:$D,$D73)</f>
        <v>0</v>
      </c>
      <c r="GF73" s="18">
        <f>SUMIFS(Fluxo!$N:$N,Fluxo!$S:$S,"&gt;"&amp;GE$5,Fluxo!$S:$S,"&lt;="&amp;GF$5,Fluxo!$D:$D,$D73)</f>
        <v>0</v>
      </c>
      <c r="GG73" s="18">
        <f>SUMIFS(Fluxo!$N:$N,Fluxo!$S:$S,"&gt;"&amp;GF$5,Fluxo!$S:$S,"&lt;="&amp;GG$5,Fluxo!$D:$D,$D73)</f>
        <v>0</v>
      </c>
      <c r="GH73" s="18">
        <f>SUMIFS(Fluxo!$N:$N,Fluxo!$S:$S,"&gt;"&amp;GG$5,Fluxo!$S:$S,"&lt;="&amp;GH$5,Fluxo!$D:$D,$D73)</f>
        <v>0</v>
      </c>
      <c r="GI73" s="18">
        <f>SUMIFS(Fluxo!$N:$N,Fluxo!$S:$S,"&gt;"&amp;GH$5,Fluxo!$S:$S,"&lt;="&amp;GI$5,Fluxo!$D:$D,$D73)</f>
        <v>0</v>
      </c>
      <c r="GJ73" s="18">
        <f>SUMIFS(Fluxo!$N:$N,Fluxo!$S:$S,"&gt;"&amp;GI$5,Fluxo!$S:$S,"&lt;="&amp;GJ$5,Fluxo!$D:$D,$D73)</f>
        <v>0</v>
      </c>
      <c r="GK73" s="18">
        <f>SUMIFS(Fluxo!$N:$N,Fluxo!$S:$S,"&gt;"&amp;GJ$5,Fluxo!$S:$S,"&lt;="&amp;GK$5,Fluxo!$D:$D,$D73)</f>
        <v>0</v>
      </c>
      <c r="GL73" s="18">
        <f>SUMIFS(Fluxo!$N:$N,Fluxo!$S:$S,"&gt;"&amp;GK$5,Fluxo!$S:$S,"&lt;="&amp;GL$5,Fluxo!$D:$D,$D73)</f>
        <v>0</v>
      </c>
      <c r="GM73" s="18">
        <f>SUMIFS(Fluxo!$N:$N,Fluxo!$S:$S,"&gt;"&amp;GL$5,Fluxo!$S:$S,"&lt;="&amp;GM$5,Fluxo!$D:$D,$D73)</f>
        <v>0</v>
      </c>
      <c r="GN73" s="18">
        <f>SUMIFS(Fluxo!$N:$N,Fluxo!$S:$S,"&gt;"&amp;GM$5,Fluxo!$S:$S,"&lt;="&amp;GN$5,Fluxo!$D:$D,$D73)</f>
        <v>0</v>
      </c>
      <c r="GO73" s="18">
        <f>SUMIFS(Fluxo!$N:$N,Fluxo!$S:$S,"&gt;"&amp;GN$5,Fluxo!$S:$S,"&lt;="&amp;GO$5,Fluxo!$D:$D,$D73)</f>
        <v>0</v>
      </c>
      <c r="GP73" s="18">
        <f>SUMIFS(Fluxo!$N:$N,Fluxo!$S:$S,"&gt;"&amp;GO$5,Fluxo!$S:$S,"&lt;="&amp;GP$5,Fluxo!$D:$D,$D73)</f>
        <v>0</v>
      </c>
      <c r="GQ73" s="18">
        <f>SUMIFS(Fluxo!$N:$N,Fluxo!$S:$S,"&gt;"&amp;GP$5,Fluxo!$S:$S,"&lt;="&amp;GQ$5,Fluxo!$D:$D,$D73)</f>
        <v>0</v>
      </c>
      <c r="GR73" s="18">
        <f>SUMIFS(Fluxo!$N:$N,Fluxo!$S:$S,"&gt;"&amp;GQ$5,Fluxo!$S:$S,"&lt;="&amp;GR$5,Fluxo!$D:$D,$D73)</f>
        <v>0</v>
      </c>
      <c r="GS73" s="18">
        <f>SUMIFS(Fluxo!$N:$N,Fluxo!$S:$S,"&gt;"&amp;GR$5,Fluxo!$S:$S,"&lt;="&amp;GS$5,Fluxo!$D:$D,$D73)</f>
        <v>0</v>
      </c>
      <c r="GT73" s="18">
        <f>SUMIFS(Fluxo!$N:$N,Fluxo!$S:$S,"&gt;"&amp;GS$5,Fluxo!$S:$S,"&lt;="&amp;GT$5,Fluxo!$D:$D,$D73)</f>
        <v>0</v>
      </c>
      <c r="GU73" s="18">
        <f>SUMIFS(Fluxo!$N:$N,Fluxo!$S:$S,"&gt;"&amp;GT$5,Fluxo!$S:$S,"&lt;="&amp;GU$5,Fluxo!$D:$D,$D73)</f>
        <v>0</v>
      </c>
      <c r="GV73" s="18">
        <f>SUMIFS(Fluxo!$N:$N,Fluxo!$S:$S,"&gt;"&amp;GU$5,Fluxo!$S:$S,"&lt;="&amp;GV$5,Fluxo!$D:$D,$D73)</f>
        <v>0</v>
      </c>
      <c r="GW73" s="18">
        <f>SUMIFS(Fluxo!$N:$N,Fluxo!$S:$S,"&gt;"&amp;GV$5,Fluxo!$S:$S,"&lt;="&amp;GW$5,Fluxo!$D:$D,$D73)</f>
        <v>0</v>
      </c>
      <c r="GX73" s="18">
        <f>SUMIFS(Fluxo!$N:$N,Fluxo!$S:$S,"&gt;"&amp;GW$5,Fluxo!$S:$S,"&lt;="&amp;GX$5,Fluxo!$D:$D,$D73)</f>
        <v>0</v>
      </c>
      <c r="GY73" s="18">
        <f>SUMIFS(Fluxo!$N:$N,Fluxo!$S:$S,"&gt;"&amp;GX$5,Fluxo!$S:$S,"&lt;="&amp;GY$5,Fluxo!$D:$D,$D73)</f>
        <v>0</v>
      </c>
      <c r="GZ73" s="18">
        <f>SUMIFS(Fluxo!$N:$N,Fluxo!$S:$S,"&gt;"&amp;GY$5,Fluxo!$S:$S,"&lt;="&amp;GZ$5,Fluxo!$D:$D,$D73)</f>
        <v>0</v>
      </c>
      <c r="HA73" s="18">
        <f>SUMIFS(Fluxo!$N:$N,Fluxo!$S:$S,"&gt;"&amp;GZ$5,Fluxo!$S:$S,"&lt;="&amp;HA$5,Fluxo!$D:$D,$D73)</f>
        <v>0</v>
      </c>
      <c r="HB73" s="18">
        <f>SUMIFS(Fluxo!$N:$N,Fluxo!$S:$S,"&gt;"&amp;HA$5,Fluxo!$S:$S,"&lt;="&amp;HB$5,Fluxo!$D:$D,$D73)</f>
        <v>0</v>
      </c>
      <c r="HC73" s="18">
        <f>SUMIFS(Fluxo!$N:$N,Fluxo!$S:$S,"&gt;"&amp;HB$5,Fluxo!$S:$S,"&lt;="&amp;HC$5,Fluxo!$D:$D,$D73)</f>
        <v>0</v>
      </c>
      <c r="HD73" s="18">
        <f>SUMIFS(Fluxo!$N:$N,Fluxo!$S:$S,"&gt;"&amp;HC$5,Fluxo!$S:$S,"&lt;="&amp;HD$5,Fluxo!$D:$D,$D73)</f>
        <v>0</v>
      </c>
      <c r="HE73" s="18">
        <f>SUMIFS(Fluxo!$N:$N,Fluxo!$S:$S,"&gt;"&amp;HD$5,Fluxo!$S:$S,"&lt;="&amp;HE$5,Fluxo!$D:$D,$D73)</f>
        <v>0</v>
      </c>
      <c r="HF73" s="18">
        <f>SUMIFS(Fluxo!$N:$N,Fluxo!$S:$S,"&gt;"&amp;HE$5,Fluxo!$S:$S,"&lt;="&amp;HF$5,Fluxo!$D:$D,$D73)</f>
        <v>0</v>
      </c>
    </row>
    <row r="74" spans="1:214">
      <c r="A74" s="20">
        <f t="shared" si="15"/>
        <v>64</v>
      </c>
      <c r="B74" s="140" t="str">
        <f>'Check Carteira'!C66</f>
        <v>E.1016.99.01.0164</v>
      </c>
      <c r="C74" s="141">
        <v>1</v>
      </c>
      <c r="D74" s="129" t="str">
        <f>'Check Carteira'!F66</f>
        <v>A-0164</v>
      </c>
      <c r="E74" s="21">
        <f>IFERROR(INDEX(Contratos!L:L,MATCH(D74,Contratos!R:R,0)),"")</f>
        <v>45423</v>
      </c>
      <c r="F74" s="139">
        <f>IFERROR(INDEX(Contratos!G:G,MATCH(D74,Contratos!R:R,0)),"")</f>
        <v>1137235.6599999999</v>
      </c>
      <c r="H74" s="83">
        <f t="shared" si="17"/>
        <v>1175506.5900000001</v>
      </c>
      <c r="J74" s="18">
        <f>SUMIFS(Fluxo!$N:$N,Fluxo!$S:$S,"&gt;"&amp;I$5,Fluxo!$S:$S,"&lt;="&amp;J$5,Fluxo!$D:$D,$D74)</f>
        <v>0</v>
      </c>
      <c r="K74" s="18">
        <f>SUMIFS(Fluxo!$N:$N,Fluxo!$S:$S,"&gt;"&amp;J$5,Fluxo!$S:$S,"&lt;="&amp;K$5,Fluxo!$D:$D,$D74)</f>
        <v>0</v>
      </c>
      <c r="L74" s="18">
        <f>SUMIFS(Fluxo!$N:$N,Fluxo!$S:$S,"&gt;"&amp;K$5,Fluxo!$S:$S,"&lt;="&amp;L$5,Fluxo!$D:$D,$D74)</f>
        <v>0</v>
      </c>
      <c r="M74" s="18">
        <f>SUMIFS(Fluxo!$N:$N,Fluxo!$S:$S,"&gt;"&amp;L$5,Fluxo!$S:$S,"&lt;="&amp;M$5,Fluxo!$D:$D,$D74)</f>
        <v>0</v>
      </c>
      <c r="N74" s="18">
        <f>SUMIFS(Fluxo!$N:$N,Fluxo!$S:$S,"&gt;"&amp;M$5,Fluxo!$S:$S,"&lt;="&amp;N$5,Fluxo!$D:$D,$D74)</f>
        <v>0</v>
      </c>
      <c r="O74" s="18">
        <f>SUMIFS(Fluxo!$N:$N,Fluxo!$S:$S,"&gt;"&amp;N$5,Fluxo!$S:$S,"&lt;="&amp;O$5,Fluxo!$D:$D,$D74)</f>
        <v>0</v>
      </c>
      <c r="P74" s="18">
        <f>SUMIFS(Fluxo!$N:$N,Fluxo!$S:$S,"&gt;"&amp;O$5,Fluxo!$S:$S,"&lt;="&amp;P$5,Fluxo!$D:$D,$D74)</f>
        <v>0</v>
      </c>
      <c r="Q74" s="18">
        <f>SUMIFS(Fluxo!$N:$N,Fluxo!$S:$S,"&gt;"&amp;P$5,Fluxo!$S:$S,"&lt;="&amp;Q$5,Fluxo!$D:$D,$D74)</f>
        <v>0</v>
      </c>
      <c r="R74" s="18">
        <f>SUMIFS(Fluxo!$N:$N,Fluxo!$S:$S,"&gt;"&amp;Q$5,Fluxo!$S:$S,"&lt;="&amp;R$5,Fluxo!$D:$D,$D74)</f>
        <v>0</v>
      </c>
      <c r="S74" s="18">
        <f>SUMIFS(Fluxo!$N:$N,Fluxo!$S:$S,"&gt;"&amp;R$5,Fluxo!$S:$S,"&lt;="&amp;S$5,Fluxo!$D:$D,$D74)</f>
        <v>0</v>
      </c>
      <c r="T74" s="18">
        <f>SUMIFS(Fluxo!$N:$N,Fluxo!$S:$S,"&gt;"&amp;S$5,Fluxo!$S:$S,"&lt;="&amp;T$5,Fluxo!$D:$D,$D74)</f>
        <v>0</v>
      </c>
      <c r="U74" s="18">
        <f>SUMIFS(Fluxo!$N:$N,Fluxo!$S:$S,"&gt;"&amp;T$5,Fluxo!$S:$S,"&lt;="&amp;U$5,Fluxo!$D:$D,$D74)</f>
        <v>0</v>
      </c>
      <c r="V74" s="18">
        <f>SUMIFS(Fluxo!$N:$N,Fluxo!$S:$S,"&gt;"&amp;U$5,Fluxo!$S:$S,"&lt;="&amp;V$5,Fluxo!$D:$D,$D74)</f>
        <v>0</v>
      </c>
      <c r="W74" s="18">
        <f>SUMIFS(Fluxo!$N:$N,Fluxo!$S:$S,"&gt;"&amp;V$5,Fluxo!$S:$S,"&lt;="&amp;W$5,Fluxo!$D:$D,$D74)</f>
        <v>52615.18</v>
      </c>
      <c r="X74" s="18">
        <f>SUMIFS(Fluxo!$N:$N,Fluxo!$S:$S,"&gt;"&amp;W$5,Fluxo!$S:$S,"&lt;="&amp;X$5,Fluxo!$D:$D,$D74)</f>
        <v>5025.79</v>
      </c>
      <c r="Y74" s="18">
        <f>SUMIFS(Fluxo!$N:$N,Fluxo!$S:$S,"&gt;"&amp;X$5,Fluxo!$S:$S,"&lt;="&amp;Y$5,Fluxo!$D:$D,$D74)</f>
        <v>5069.13</v>
      </c>
      <c r="Z74" s="18">
        <f>SUMIFS(Fluxo!$N:$N,Fluxo!$S:$S,"&gt;"&amp;Y$5,Fluxo!$S:$S,"&lt;="&amp;Z$5,Fluxo!$D:$D,$D74)</f>
        <v>5105.3599999999997</v>
      </c>
      <c r="AA74" s="18">
        <f>SUMIFS(Fluxo!$N:$N,Fluxo!$S:$S,"&gt;"&amp;Z$5,Fluxo!$S:$S,"&lt;="&amp;AA$5,Fluxo!$D:$D,$D74)</f>
        <v>5142.2700000000004</v>
      </c>
      <c r="AB74" s="18">
        <f>SUMIFS(Fluxo!$N:$N,Fluxo!$S:$S,"&gt;"&amp;AA$5,Fluxo!$S:$S,"&lt;="&amp;AB$5,Fluxo!$D:$D,$D74)</f>
        <v>5178.13</v>
      </c>
      <c r="AC74" s="18">
        <f>SUMIFS(Fluxo!$N:$N,Fluxo!$S:$S,"&gt;"&amp;AB$5,Fluxo!$S:$S,"&lt;="&amp;AC$5,Fluxo!$D:$D,$D74)</f>
        <v>5178.13</v>
      </c>
      <c r="AD74" s="18">
        <f>SUMIFS(Fluxo!$N:$N,Fluxo!$S:$S,"&gt;"&amp;AC$5,Fluxo!$S:$S,"&lt;="&amp;AD$5,Fluxo!$D:$D,$D74)</f>
        <v>67315.7</v>
      </c>
      <c r="AE74" s="18">
        <f>SUMIFS(Fluxo!$N:$N,Fluxo!$S:$S,"&gt;"&amp;AD$5,Fluxo!$S:$S,"&lt;="&amp;AE$5,Fluxo!$D:$D,$D74)</f>
        <v>5178.13</v>
      </c>
      <c r="AF74" s="18">
        <f>SUMIFS(Fluxo!$N:$N,Fluxo!$S:$S,"&gt;"&amp;AE$5,Fluxo!$S:$S,"&lt;="&amp;AF$5,Fluxo!$D:$D,$D74)</f>
        <v>5178.13</v>
      </c>
      <c r="AG74" s="18">
        <f>SUMIFS(Fluxo!$N:$N,Fluxo!$S:$S,"&gt;"&amp;AF$5,Fluxo!$S:$S,"&lt;="&amp;AG$5,Fluxo!$D:$D,$D74)</f>
        <v>5178.13</v>
      </c>
      <c r="AH74" s="18">
        <f>SUMIFS(Fluxo!$N:$N,Fluxo!$S:$S,"&gt;"&amp;AG$5,Fluxo!$S:$S,"&lt;="&amp;AH$5,Fluxo!$D:$D,$D74)</f>
        <v>5178.13</v>
      </c>
      <c r="AI74" s="18">
        <f>SUMIFS(Fluxo!$N:$N,Fluxo!$S:$S,"&gt;"&amp;AH$5,Fluxo!$S:$S,"&lt;="&amp;AI$5,Fluxo!$D:$D,$D74)</f>
        <v>5178.13</v>
      </c>
      <c r="AJ74" s="18">
        <f>SUMIFS(Fluxo!$N:$N,Fluxo!$S:$S,"&gt;"&amp;AI$5,Fluxo!$S:$S,"&lt;="&amp;AJ$5,Fluxo!$D:$D,$D74)</f>
        <v>15534.39</v>
      </c>
      <c r="AK74" s="18">
        <f>SUMIFS(Fluxo!$N:$N,Fluxo!$S:$S,"&gt;"&amp;AJ$5,Fluxo!$S:$S,"&lt;="&amp;AK$5,Fluxo!$D:$D,$D74)</f>
        <v>5178.13</v>
      </c>
      <c r="AL74" s="18">
        <f>SUMIFS(Fluxo!$N:$N,Fluxo!$S:$S,"&gt;"&amp;AK$5,Fluxo!$S:$S,"&lt;="&amp;AL$5,Fluxo!$D:$D,$D74)</f>
        <v>5178.13</v>
      </c>
      <c r="AM74" s="18">
        <f>SUMIFS(Fluxo!$N:$N,Fluxo!$S:$S,"&gt;"&amp;AL$5,Fluxo!$S:$S,"&lt;="&amp;AM$5,Fluxo!$D:$D,$D74)</f>
        <v>5178.13</v>
      </c>
      <c r="AN74" s="18">
        <f>SUMIFS(Fluxo!$N:$N,Fluxo!$S:$S,"&gt;"&amp;AM$5,Fluxo!$S:$S,"&lt;="&amp;AN$5,Fluxo!$D:$D,$D74)</f>
        <v>5178.13</v>
      </c>
      <c r="AO74" s="18">
        <f>SUMIFS(Fluxo!$N:$N,Fluxo!$S:$S,"&gt;"&amp;AN$5,Fluxo!$S:$S,"&lt;="&amp;AO$5,Fluxo!$D:$D,$D74)</f>
        <v>5178.13</v>
      </c>
      <c r="AP74" s="18">
        <f>SUMIFS(Fluxo!$N:$N,Fluxo!$S:$S,"&gt;"&amp;AO$5,Fluxo!$S:$S,"&lt;="&amp;AP$5,Fluxo!$D:$D,$D74)</f>
        <v>15534.39</v>
      </c>
      <c r="AQ74" s="18">
        <f>SUMIFS(Fluxo!$N:$N,Fluxo!$S:$S,"&gt;"&amp;AP$5,Fluxo!$S:$S,"&lt;="&amp;AQ$5,Fluxo!$D:$D,$D74)</f>
        <v>5178.13</v>
      </c>
      <c r="AR74" s="18">
        <f>SUMIFS(Fluxo!$N:$N,Fluxo!$S:$S,"&gt;"&amp;AQ$5,Fluxo!$S:$S,"&lt;="&amp;AR$5,Fluxo!$D:$D,$D74)</f>
        <v>5178.13</v>
      </c>
      <c r="AS74" s="18">
        <f>SUMIFS(Fluxo!$N:$N,Fluxo!$S:$S,"&gt;"&amp;AR$5,Fluxo!$S:$S,"&lt;="&amp;AS$5,Fluxo!$D:$D,$D74)</f>
        <v>5178.13</v>
      </c>
      <c r="AT74" s="18">
        <f>SUMIFS(Fluxo!$N:$N,Fluxo!$S:$S,"&gt;"&amp;AS$5,Fluxo!$S:$S,"&lt;="&amp;AT$5,Fluxo!$D:$D,$D74)</f>
        <v>82850.100000000006</v>
      </c>
      <c r="AU74" s="18">
        <f>SUMIFS(Fluxo!$N:$N,Fluxo!$S:$S,"&gt;"&amp;AT$5,Fluxo!$S:$S,"&lt;="&amp;AU$5,Fluxo!$D:$D,$D74)</f>
        <v>842999.74</v>
      </c>
      <c r="AV74" s="18">
        <f>SUMIFS(Fluxo!$N:$N,Fluxo!$S:$S,"&gt;"&amp;AU$5,Fluxo!$S:$S,"&lt;="&amp;AV$5,Fluxo!$D:$D,$D74)</f>
        <v>0</v>
      </c>
      <c r="AW74" s="18">
        <f>SUMIFS(Fluxo!$N:$N,Fluxo!$S:$S,"&gt;"&amp;AV$5,Fluxo!$S:$S,"&lt;="&amp;AW$5,Fluxo!$D:$D,$D74)</f>
        <v>0</v>
      </c>
      <c r="AX74" s="18">
        <f>SUMIFS(Fluxo!$N:$N,Fluxo!$S:$S,"&gt;"&amp;AW$5,Fluxo!$S:$S,"&lt;="&amp;AX$5,Fluxo!$D:$D,$D74)</f>
        <v>642.59</v>
      </c>
      <c r="AY74" s="18">
        <f>SUMIFS(Fluxo!$N:$N,Fluxo!$S:$S,"&gt;"&amp;AX$5,Fluxo!$S:$S,"&lt;="&amp;AY$5,Fluxo!$D:$D,$D74)</f>
        <v>0</v>
      </c>
      <c r="AZ74" s="18">
        <f>SUMIFS(Fluxo!$N:$N,Fluxo!$S:$S,"&gt;"&amp;AY$5,Fluxo!$S:$S,"&lt;="&amp;AZ$5,Fluxo!$D:$D,$D74)</f>
        <v>0</v>
      </c>
      <c r="BA74" s="18">
        <f>SUMIFS(Fluxo!$N:$N,Fluxo!$S:$S,"&gt;"&amp;AZ$5,Fluxo!$S:$S,"&lt;="&amp;BA$5,Fluxo!$D:$D,$D74)</f>
        <v>0</v>
      </c>
      <c r="BB74" s="18">
        <f>SUMIFS(Fluxo!$N:$N,Fluxo!$S:$S,"&gt;"&amp;BA$5,Fluxo!$S:$S,"&lt;="&amp;BB$5,Fluxo!$D:$D,$D74)</f>
        <v>0</v>
      </c>
      <c r="BC74" s="18">
        <f>SUMIFS(Fluxo!$N:$N,Fluxo!$S:$S,"&gt;"&amp;BB$5,Fluxo!$S:$S,"&lt;="&amp;BC$5,Fluxo!$D:$D,$D74)</f>
        <v>0</v>
      </c>
      <c r="BD74" s="18">
        <f>SUMIFS(Fluxo!$N:$N,Fluxo!$S:$S,"&gt;"&amp;BC$5,Fluxo!$S:$S,"&lt;="&amp;BD$5,Fluxo!$D:$D,$D74)</f>
        <v>0</v>
      </c>
      <c r="BE74" s="18">
        <f>SUMIFS(Fluxo!$N:$N,Fluxo!$S:$S,"&gt;"&amp;BD$5,Fluxo!$S:$S,"&lt;="&amp;BE$5,Fluxo!$D:$D,$D74)</f>
        <v>0</v>
      </c>
      <c r="BF74" s="18">
        <f>SUMIFS(Fluxo!$N:$N,Fluxo!$S:$S,"&gt;"&amp;BE$5,Fluxo!$S:$S,"&lt;="&amp;BF$5,Fluxo!$D:$D,$D74)</f>
        <v>0</v>
      </c>
      <c r="BG74" s="18">
        <f>SUMIFS(Fluxo!$N:$N,Fluxo!$S:$S,"&gt;"&amp;BF$5,Fluxo!$S:$S,"&lt;="&amp;BG$5,Fluxo!$D:$D,$D74)</f>
        <v>0</v>
      </c>
      <c r="BH74" s="18">
        <f>SUMIFS(Fluxo!$N:$N,Fluxo!$S:$S,"&gt;"&amp;BG$5,Fluxo!$S:$S,"&lt;="&amp;BH$5,Fluxo!$D:$D,$D74)</f>
        <v>0</v>
      </c>
      <c r="BI74" s="18">
        <f>SUMIFS(Fluxo!$N:$N,Fluxo!$S:$S,"&gt;"&amp;BH$5,Fluxo!$S:$S,"&lt;="&amp;BI$5,Fluxo!$D:$D,$D74)</f>
        <v>0</v>
      </c>
      <c r="BJ74" s="18">
        <f>SUMIFS(Fluxo!$N:$N,Fluxo!$S:$S,"&gt;"&amp;BI$5,Fluxo!$S:$S,"&lt;="&amp;BJ$5,Fluxo!$D:$D,$D74)</f>
        <v>0</v>
      </c>
      <c r="BK74" s="18">
        <f>SUMIFS(Fluxo!$N:$N,Fluxo!$S:$S,"&gt;"&amp;BJ$5,Fluxo!$S:$S,"&lt;="&amp;BK$5,Fluxo!$D:$D,$D74)</f>
        <v>0</v>
      </c>
      <c r="BL74" s="18">
        <f>SUMIFS(Fluxo!$N:$N,Fluxo!$S:$S,"&gt;"&amp;BK$5,Fluxo!$S:$S,"&lt;="&amp;BL$5,Fluxo!$D:$D,$D74)</f>
        <v>0</v>
      </c>
      <c r="BM74" s="18">
        <f>SUMIFS(Fluxo!$N:$N,Fluxo!$S:$S,"&gt;"&amp;BL$5,Fluxo!$S:$S,"&lt;="&amp;BM$5,Fluxo!$D:$D,$D74)</f>
        <v>0</v>
      </c>
      <c r="BN74" s="18">
        <f>SUMIFS(Fluxo!$N:$N,Fluxo!$S:$S,"&gt;"&amp;BM$5,Fluxo!$S:$S,"&lt;="&amp;BN$5,Fluxo!$D:$D,$D74)</f>
        <v>0</v>
      </c>
      <c r="BO74" s="18">
        <f>SUMIFS(Fluxo!$N:$N,Fluxo!$S:$S,"&gt;"&amp;BN$5,Fluxo!$S:$S,"&lt;="&amp;BO$5,Fluxo!$D:$D,$D74)</f>
        <v>0</v>
      </c>
      <c r="BP74" s="18">
        <f>SUMIFS(Fluxo!$N:$N,Fluxo!$S:$S,"&gt;"&amp;BO$5,Fluxo!$S:$S,"&lt;="&amp;BP$5,Fluxo!$D:$D,$D74)</f>
        <v>0</v>
      </c>
      <c r="BQ74" s="18">
        <f>SUMIFS(Fluxo!$N:$N,Fluxo!$S:$S,"&gt;"&amp;BP$5,Fluxo!$S:$S,"&lt;="&amp;BQ$5,Fluxo!$D:$D,$D74)</f>
        <v>0</v>
      </c>
      <c r="BR74" s="18">
        <f>SUMIFS(Fluxo!$N:$N,Fluxo!$S:$S,"&gt;"&amp;BQ$5,Fluxo!$S:$S,"&lt;="&amp;BR$5,Fluxo!$D:$D,$D74)</f>
        <v>0</v>
      </c>
      <c r="BS74" s="18">
        <f>SUMIFS(Fluxo!$N:$N,Fluxo!$S:$S,"&gt;"&amp;BR$5,Fluxo!$S:$S,"&lt;="&amp;BS$5,Fluxo!$D:$D,$D74)</f>
        <v>0</v>
      </c>
      <c r="BT74" s="18">
        <f>SUMIFS(Fluxo!$N:$N,Fluxo!$S:$S,"&gt;"&amp;BS$5,Fluxo!$S:$S,"&lt;="&amp;BT$5,Fluxo!$D:$D,$D74)</f>
        <v>0</v>
      </c>
      <c r="BU74" s="18">
        <f>SUMIFS(Fluxo!$N:$N,Fluxo!$S:$S,"&gt;"&amp;BT$5,Fluxo!$S:$S,"&lt;="&amp;BU$5,Fluxo!$D:$D,$D74)</f>
        <v>0</v>
      </c>
      <c r="BV74" s="18">
        <f>SUMIFS(Fluxo!$N:$N,Fluxo!$S:$S,"&gt;"&amp;BU$5,Fluxo!$S:$S,"&lt;="&amp;BV$5,Fluxo!$D:$D,$D74)</f>
        <v>0</v>
      </c>
      <c r="BW74" s="18">
        <f>SUMIFS(Fluxo!$N:$N,Fluxo!$S:$S,"&gt;"&amp;BV$5,Fluxo!$S:$S,"&lt;="&amp;BW$5,Fluxo!$D:$D,$D74)</f>
        <v>0</v>
      </c>
      <c r="BX74" s="18">
        <f>SUMIFS(Fluxo!$N:$N,Fluxo!$S:$S,"&gt;"&amp;BW$5,Fluxo!$S:$S,"&lt;="&amp;BX$5,Fluxo!$D:$D,$D74)</f>
        <v>0</v>
      </c>
      <c r="BY74" s="18">
        <f>SUMIFS(Fluxo!$N:$N,Fluxo!$S:$S,"&gt;"&amp;BX$5,Fluxo!$S:$S,"&lt;="&amp;BY$5,Fluxo!$D:$D,$D74)</f>
        <v>0</v>
      </c>
      <c r="BZ74" s="18">
        <f>SUMIFS(Fluxo!$N:$N,Fluxo!$S:$S,"&gt;"&amp;BY$5,Fluxo!$S:$S,"&lt;="&amp;BZ$5,Fluxo!$D:$D,$D74)</f>
        <v>0</v>
      </c>
      <c r="CA74" s="18">
        <f>SUMIFS(Fluxo!$N:$N,Fluxo!$S:$S,"&gt;"&amp;BZ$5,Fluxo!$S:$S,"&lt;="&amp;CA$5,Fluxo!$D:$D,$D74)</f>
        <v>0</v>
      </c>
      <c r="CB74" s="18">
        <f>SUMIFS(Fluxo!$N:$N,Fluxo!$S:$S,"&gt;"&amp;CA$5,Fluxo!$S:$S,"&lt;="&amp;CB$5,Fluxo!$D:$D,$D74)</f>
        <v>0</v>
      </c>
      <c r="CC74" s="18">
        <f>SUMIFS(Fluxo!$N:$N,Fluxo!$S:$S,"&gt;"&amp;CB$5,Fluxo!$S:$S,"&lt;="&amp;CC$5,Fluxo!$D:$D,$D74)</f>
        <v>0</v>
      </c>
      <c r="CD74" s="18">
        <f>SUMIFS(Fluxo!$N:$N,Fluxo!$S:$S,"&gt;"&amp;CC$5,Fluxo!$S:$S,"&lt;="&amp;CD$5,Fluxo!$D:$D,$D74)</f>
        <v>0</v>
      </c>
      <c r="CE74" s="18">
        <f>SUMIFS(Fluxo!$N:$N,Fluxo!$S:$S,"&gt;"&amp;CD$5,Fluxo!$S:$S,"&lt;="&amp;CE$5,Fluxo!$D:$D,$D74)</f>
        <v>0</v>
      </c>
      <c r="CF74" s="18">
        <f>SUMIFS(Fluxo!$N:$N,Fluxo!$S:$S,"&gt;"&amp;CE$5,Fluxo!$S:$S,"&lt;="&amp;CF$5,Fluxo!$D:$D,$D74)</f>
        <v>0</v>
      </c>
      <c r="CG74" s="18">
        <f>SUMIFS(Fluxo!$N:$N,Fluxo!$S:$S,"&gt;"&amp;CF$5,Fluxo!$S:$S,"&lt;="&amp;CG$5,Fluxo!$D:$D,$D74)</f>
        <v>0</v>
      </c>
      <c r="CH74" s="18">
        <f>SUMIFS(Fluxo!$N:$N,Fluxo!$S:$S,"&gt;"&amp;CG$5,Fluxo!$S:$S,"&lt;="&amp;CH$5,Fluxo!$D:$D,$D74)</f>
        <v>0</v>
      </c>
      <c r="CI74" s="18">
        <f>SUMIFS(Fluxo!$N:$N,Fluxo!$S:$S,"&gt;"&amp;CH$5,Fluxo!$S:$S,"&lt;="&amp;CI$5,Fluxo!$D:$D,$D74)</f>
        <v>0</v>
      </c>
      <c r="CJ74" s="18">
        <f>SUMIFS(Fluxo!$N:$N,Fluxo!$S:$S,"&gt;"&amp;CI$5,Fluxo!$S:$S,"&lt;="&amp;CJ$5,Fluxo!$D:$D,$D74)</f>
        <v>0</v>
      </c>
      <c r="CK74" s="18">
        <f>SUMIFS(Fluxo!$N:$N,Fluxo!$S:$S,"&gt;"&amp;CJ$5,Fluxo!$S:$S,"&lt;="&amp;CK$5,Fluxo!$D:$D,$D74)</f>
        <v>0</v>
      </c>
      <c r="CL74" s="18">
        <f>SUMIFS(Fluxo!$N:$N,Fluxo!$S:$S,"&gt;"&amp;CK$5,Fluxo!$S:$S,"&lt;="&amp;CL$5,Fluxo!$D:$D,$D74)</f>
        <v>0</v>
      </c>
      <c r="CM74" s="18">
        <f>SUMIFS(Fluxo!$N:$N,Fluxo!$S:$S,"&gt;"&amp;CL$5,Fluxo!$S:$S,"&lt;="&amp;CM$5,Fluxo!$D:$D,$D74)</f>
        <v>0</v>
      </c>
      <c r="CN74" s="18">
        <f>SUMIFS(Fluxo!$N:$N,Fluxo!$S:$S,"&gt;"&amp;CM$5,Fluxo!$S:$S,"&lt;="&amp;CN$5,Fluxo!$D:$D,$D74)</f>
        <v>0</v>
      </c>
      <c r="CO74" s="18">
        <f>SUMIFS(Fluxo!$N:$N,Fluxo!$S:$S,"&gt;"&amp;CN$5,Fluxo!$S:$S,"&lt;="&amp;CO$5,Fluxo!$D:$D,$D74)</f>
        <v>0</v>
      </c>
      <c r="CP74" s="18">
        <f>SUMIFS(Fluxo!$N:$N,Fluxo!$S:$S,"&gt;"&amp;CO$5,Fluxo!$S:$S,"&lt;="&amp;CP$5,Fluxo!$D:$D,$D74)</f>
        <v>0</v>
      </c>
      <c r="CQ74" s="18">
        <f>SUMIFS(Fluxo!$N:$N,Fluxo!$S:$S,"&gt;"&amp;CP$5,Fluxo!$S:$S,"&lt;="&amp;CQ$5,Fluxo!$D:$D,$D74)</f>
        <v>0</v>
      </c>
      <c r="CR74" s="18">
        <f>SUMIFS(Fluxo!$N:$N,Fluxo!$S:$S,"&gt;"&amp;CQ$5,Fluxo!$S:$S,"&lt;="&amp;CR$5,Fluxo!$D:$D,$D74)</f>
        <v>0</v>
      </c>
      <c r="CS74" s="18">
        <f>SUMIFS(Fluxo!$N:$N,Fluxo!$S:$S,"&gt;"&amp;CR$5,Fluxo!$S:$S,"&lt;="&amp;CS$5,Fluxo!$D:$D,$D74)</f>
        <v>0</v>
      </c>
      <c r="CT74" s="18">
        <f>SUMIFS(Fluxo!$N:$N,Fluxo!$S:$S,"&gt;"&amp;CS$5,Fluxo!$S:$S,"&lt;="&amp;CT$5,Fluxo!$D:$D,$D74)</f>
        <v>0</v>
      </c>
      <c r="CU74" s="18">
        <f>SUMIFS(Fluxo!$N:$N,Fluxo!$S:$S,"&gt;"&amp;CT$5,Fluxo!$S:$S,"&lt;="&amp;CU$5,Fluxo!$D:$D,$D74)</f>
        <v>0</v>
      </c>
      <c r="CV74" s="18">
        <f>SUMIFS(Fluxo!$N:$N,Fluxo!$S:$S,"&gt;"&amp;CU$5,Fluxo!$S:$S,"&lt;="&amp;CV$5,Fluxo!$D:$D,$D74)</f>
        <v>0</v>
      </c>
      <c r="CW74" s="18">
        <f>SUMIFS(Fluxo!$N:$N,Fluxo!$S:$S,"&gt;"&amp;CV$5,Fluxo!$S:$S,"&lt;="&amp;CW$5,Fluxo!$D:$D,$D74)</f>
        <v>0</v>
      </c>
      <c r="CX74" s="18">
        <f>SUMIFS(Fluxo!$N:$N,Fluxo!$S:$S,"&gt;"&amp;CW$5,Fluxo!$S:$S,"&lt;="&amp;CX$5,Fluxo!$D:$D,$D74)</f>
        <v>0</v>
      </c>
      <c r="CY74" s="18">
        <f>SUMIFS(Fluxo!$N:$N,Fluxo!$S:$S,"&gt;"&amp;CX$5,Fluxo!$S:$S,"&lt;="&amp;CY$5,Fluxo!$D:$D,$D74)</f>
        <v>0</v>
      </c>
      <c r="CZ74" s="18">
        <f>SUMIFS(Fluxo!$N:$N,Fluxo!$S:$S,"&gt;"&amp;CY$5,Fluxo!$S:$S,"&lt;="&amp;CZ$5,Fluxo!$D:$D,$D74)</f>
        <v>0</v>
      </c>
      <c r="DA74" s="18">
        <f>SUMIFS(Fluxo!$N:$N,Fluxo!$S:$S,"&gt;"&amp;CZ$5,Fluxo!$S:$S,"&lt;="&amp;DA$5,Fluxo!$D:$D,$D74)</f>
        <v>0</v>
      </c>
      <c r="DB74" s="18">
        <f>SUMIFS(Fluxo!$N:$N,Fluxo!$S:$S,"&gt;"&amp;DA$5,Fluxo!$S:$S,"&lt;="&amp;DB$5,Fluxo!$D:$D,$D74)</f>
        <v>0</v>
      </c>
      <c r="DC74" s="18">
        <f>SUMIFS(Fluxo!$N:$N,Fluxo!$S:$S,"&gt;"&amp;DB$5,Fluxo!$S:$S,"&lt;="&amp;DC$5,Fluxo!$D:$D,$D74)</f>
        <v>0</v>
      </c>
      <c r="DD74" s="18">
        <f>SUMIFS(Fluxo!$N:$N,Fluxo!$S:$S,"&gt;"&amp;DC$5,Fluxo!$S:$S,"&lt;="&amp;DD$5,Fluxo!$D:$D,$D74)</f>
        <v>0</v>
      </c>
      <c r="DE74" s="18">
        <f>SUMIFS(Fluxo!$N:$N,Fluxo!$S:$S,"&gt;"&amp;DD$5,Fluxo!$S:$S,"&lt;="&amp;DE$5,Fluxo!$D:$D,$D74)</f>
        <v>0</v>
      </c>
      <c r="DF74" s="18">
        <f>SUMIFS(Fluxo!$N:$N,Fluxo!$S:$S,"&gt;"&amp;DE$5,Fluxo!$S:$S,"&lt;="&amp;DF$5,Fluxo!$D:$D,$D74)</f>
        <v>0</v>
      </c>
      <c r="DG74" s="18">
        <f>SUMIFS(Fluxo!$N:$N,Fluxo!$S:$S,"&gt;"&amp;DF$5,Fluxo!$S:$S,"&lt;="&amp;DG$5,Fluxo!$D:$D,$D74)</f>
        <v>0</v>
      </c>
      <c r="DH74" s="18">
        <f>SUMIFS(Fluxo!$N:$N,Fluxo!$S:$S,"&gt;"&amp;DG$5,Fluxo!$S:$S,"&lt;="&amp;DH$5,Fluxo!$D:$D,$D74)</f>
        <v>0</v>
      </c>
      <c r="DI74" s="18">
        <f>SUMIFS(Fluxo!$N:$N,Fluxo!$S:$S,"&gt;"&amp;DH$5,Fluxo!$S:$S,"&lt;="&amp;DI$5,Fluxo!$D:$D,$D74)</f>
        <v>0</v>
      </c>
      <c r="DJ74" s="18">
        <f>SUMIFS(Fluxo!$N:$N,Fluxo!$S:$S,"&gt;"&amp;DI$5,Fluxo!$S:$S,"&lt;="&amp;DJ$5,Fluxo!$D:$D,$D74)</f>
        <v>0</v>
      </c>
      <c r="DK74" s="18">
        <f>SUMIFS(Fluxo!$N:$N,Fluxo!$S:$S,"&gt;"&amp;DJ$5,Fluxo!$S:$S,"&lt;="&amp;DK$5,Fluxo!$D:$D,$D74)</f>
        <v>0</v>
      </c>
      <c r="DL74" s="18">
        <f>SUMIFS(Fluxo!$N:$N,Fluxo!$S:$S,"&gt;"&amp;DK$5,Fluxo!$S:$S,"&lt;="&amp;DL$5,Fluxo!$D:$D,$D74)</f>
        <v>0</v>
      </c>
      <c r="DM74" s="18">
        <f>SUMIFS(Fluxo!$N:$N,Fluxo!$S:$S,"&gt;"&amp;DL$5,Fluxo!$S:$S,"&lt;="&amp;DM$5,Fluxo!$D:$D,$D74)</f>
        <v>0</v>
      </c>
      <c r="DN74" s="18">
        <f>SUMIFS(Fluxo!$N:$N,Fluxo!$S:$S,"&gt;"&amp;DM$5,Fluxo!$S:$S,"&lt;="&amp;DN$5,Fluxo!$D:$D,$D74)</f>
        <v>0</v>
      </c>
      <c r="DO74" s="18">
        <f>SUMIFS(Fluxo!$N:$N,Fluxo!$S:$S,"&gt;"&amp;DN$5,Fluxo!$S:$S,"&lt;="&amp;DO$5,Fluxo!$D:$D,$D74)</f>
        <v>0</v>
      </c>
      <c r="DP74" s="18">
        <f>SUMIFS(Fluxo!$N:$N,Fluxo!$S:$S,"&gt;"&amp;DO$5,Fluxo!$S:$S,"&lt;="&amp;DP$5,Fluxo!$D:$D,$D74)</f>
        <v>0</v>
      </c>
      <c r="DQ74" s="18">
        <f>SUMIFS(Fluxo!$N:$N,Fluxo!$S:$S,"&gt;"&amp;DP$5,Fluxo!$S:$S,"&lt;="&amp;DQ$5,Fluxo!$D:$D,$D74)</f>
        <v>0</v>
      </c>
      <c r="DR74" s="18">
        <f>SUMIFS(Fluxo!$N:$N,Fluxo!$S:$S,"&gt;"&amp;DQ$5,Fluxo!$S:$S,"&lt;="&amp;DR$5,Fluxo!$D:$D,$D74)</f>
        <v>0</v>
      </c>
      <c r="DS74" s="18">
        <f>SUMIFS(Fluxo!$N:$N,Fluxo!$S:$S,"&gt;"&amp;DR$5,Fluxo!$S:$S,"&lt;="&amp;DS$5,Fluxo!$D:$D,$D74)</f>
        <v>0</v>
      </c>
      <c r="DT74" s="18">
        <f>SUMIFS(Fluxo!$N:$N,Fluxo!$S:$S,"&gt;"&amp;DS$5,Fluxo!$S:$S,"&lt;="&amp;DT$5,Fluxo!$D:$D,$D74)</f>
        <v>0</v>
      </c>
      <c r="DU74" s="18">
        <f>SUMIFS(Fluxo!$N:$N,Fluxo!$S:$S,"&gt;"&amp;DT$5,Fluxo!$S:$S,"&lt;="&amp;DU$5,Fluxo!$D:$D,$D74)</f>
        <v>0</v>
      </c>
      <c r="DV74" s="18">
        <f>SUMIFS(Fluxo!$N:$N,Fluxo!$S:$S,"&gt;"&amp;DU$5,Fluxo!$S:$S,"&lt;="&amp;DV$5,Fluxo!$D:$D,$D74)</f>
        <v>0</v>
      </c>
      <c r="DW74" s="18">
        <f>SUMIFS(Fluxo!$N:$N,Fluxo!$S:$S,"&gt;"&amp;DV$5,Fluxo!$S:$S,"&lt;="&amp;DW$5,Fluxo!$D:$D,$D74)</f>
        <v>0</v>
      </c>
      <c r="DX74" s="18">
        <f>SUMIFS(Fluxo!$N:$N,Fluxo!$S:$S,"&gt;"&amp;DW$5,Fluxo!$S:$S,"&lt;="&amp;DX$5,Fluxo!$D:$D,$D74)</f>
        <v>0</v>
      </c>
      <c r="DY74" s="18">
        <f>SUMIFS(Fluxo!$N:$N,Fluxo!$S:$S,"&gt;"&amp;DX$5,Fluxo!$S:$S,"&lt;="&amp;DY$5,Fluxo!$D:$D,$D74)</f>
        <v>0</v>
      </c>
      <c r="DZ74" s="18">
        <f>SUMIFS(Fluxo!$N:$N,Fluxo!$S:$S,"&gt;"&amp;DY$5,Fluxo!$S:$S,"&lt;="&amp;DZ$5,Fluxo!$D:$D,$D74)</f>
        <v>0</v>
      </c>
      <c r="EA74" s="18">
        <f>SUMIFS(Fluxo!$N:$N,Fluxo!$S:$S,"&gt;"&amp;DZ$5,Fluxo!$S:$S,"&lt;="&amp;EA$5,Fluxo!$D:$D,$D74)</f>
        <v>0</v>
      </c>
      <c r="EB74" s="18">
        <f>SUMIFS(Fluxo!$N:$N,Fluxo!$S:$S,"&gt;"&amp;EA$5,Fluxo!$S:$S,"&lt;="&amp;EB$5,Fluxo!$D:$D,$D74)</f>
        <v>0</v>
      </c>
      <c r="EC74" s="18">
        <f>SUMIFS(Fluxo!$N:$N,Fluxo!$S:$S,"&gt;"&amp;EB$5,Fluxo!$S:$S,"&lt;="&amp;EC$5,Fluxo!$D:$D,$D74)</f>
        <v>0</v>
      </c>
      <c r="ED74" s="18">
        <f>SUMIFS(Fluxo!$N:$N,Fluxo!$S:$S,"&gt;"&amp;EC$5,Fluxo!$S:$S,"&lt;="&amp;ED$5,Fluxo!$D:$D,$D74)</f>
        <v>0</v>
      </c>
      <c r="EE74" s="18">
        <f>SUMIFS(Fluxo!$N:$N,Fluxo!$S:$S,"&gt;"&amp;ED$5,Fluxo!$S:$S,"&lt;="&amp;EE$5,Fluxo!$D:$D,$D74)</f>
        <v>0</v>
      </c>
      <c r="EF74" s="18">
        <f>SUMIFS(Fluxo!$N:$N,Fluxo!$S:$S,"&gt;"&amp;EE$5,Fluxo!$S:$S,"&lt;="&amp;EF$5,Fluxo!$D:$D,$D74)</f>
        <v>0</v>
      </c>
      <c r="EG74" s="18">
        <f>SUMIFS(Fluxo!$N:$N,Fluxo!$S:$S,"&gt;"&amp;EF$5,Fluxo!$S:$S,"&lt;="&amp;EG$5,Fluxo!$D:$D,$D74)</f>
        <v>0</v>
      </c>
      <c r="EH74" s="18">
        <f>SUMIFS(Fluxo!$N:$N,Fluxo!$S:$S,"&gt;"&amp;EG$5,Fluxo!$S:$S,"&lt;="&amp;EH$5,Fluxo!$D:$D,$D74)</f>
        <v>0</v>
      </c>
      <c r="EI74" s="18">
        <f>SUMIFS(Fluxo!$N:$N,Fluxo!$S:$S,"&gt;"&amp;EH$5,Fluxo!$S:$S,"&lt;="&amp;EI$5,Fluxo!$D:$D,$D74)</f>
        <v>0</v>
      </c>
      <c r="EJ74" s="18">
        <f>SUMIFS(Fluxo!$N:$N,Fluxo!$S:$S,"&gt;"&amp;EI$5,Fluxo!$S:$S,"&lt;="&amp;EJ$5,Fluxo!$D:$D,$D74)</f>
        <v>0</v>
      </c>
      <c r="EK74" s="18">
        <f>SUMIFS(Fluxo!$N:$N,Fluxo!$S:$S,"&gt;"&amp;EJ$5,Fluxo!$S:$S,"&lt;="&amp;EK$5,Fluxo!$D:$D,$D74)</f>
        <v>0</v>
      </c>
      <c r="EL74" s="18">
        <f>SUMIFS(Fluxo!$N:$N,Fluxo!$S:$S,"&gt;"&amp;EK$5,Fluxo!$S:$S,"&lt;="&amp;EL$5,Fluxo!$D:$D,$D74)</f>
        <v>0</v>
      </c>
      <c r="EM74" s="18">
        <f>SUMIFS(Fluxo!$N:$N,Fluxo!$S:$S,"&gt;"&amp;EL$5,Fluxo!$S:$S,"&lt;="&amp;EM$5,Fluxo!$D:$D,$D74)</f>
        <v>0</v>
      </c>
      <c r="EN74" s="18">
        <f>SUMIFS(Fluxo!$N:$N,Fluxo!$S:$S,"&gt;"&amp;EM$5,Fluxo!$S:$S,"&lt;="&amp;EN$5,Fluxo!$D:$D,$D74)</f>
        <v>0</v>
      </c>
      <c r="EO74" s="18">
        <f>SUMIFS(Fluxo!$N:$N,Fluxo!$S:$S,"&gt;"&amp;EN$5,Fluxo!$S:$S,"&lt;="&amp;EO$5,Fluxo!$D:$D,$D74)</f>
        <v>0</v>
      </c>
      <c r="EP74" s="18">
        <f>SUMIFS(Fluxo!$N:$N,Fluxo!$S:$S,"&gt;"&amp;EO$5,Fluxo!$S:$S,"&lt;="&amp;EP$5,Fluxo!$D:$D,$D74)</f>
        <v>0</v>
      </c>
      <c r="EQ74" s="18">
        <f>SUMIFS(Fluxo!$N:$N,Fluxo!$S:$S,"&gt;"&amp;EP$5,Fluxo!$S:$S,"&lt;="&amp;EQ$5,Fluxo!$D:$D,$D74)</f>
        <v>0</v>
      </c>
      <c r="ER74" s="18">
        <f>SUMIFS(Fluxo!$N:$N,Fluxo!$S:$S,"&gt;"&amp;EQ$5,Fluxo!$S:$S,"&lt;="&amp;ER$5,Fluxo!$D:$D,$D74)</f>
        <v>0</v>
      </c>
      <c r="ES74" s="18">
        <f>SUMIFS(Fluxo!$N:$N,Fluxo!$S:$S,"&gt;"&amp;ER$5,Fluxo!$S:$S,"&lt;="&amp;ES$5,Fluxo!$D:$D,$D74)</f>
        <v>0</v>
      </c>
      <c r="ET74" s="18">
        <f>SUMIFS(Fluxo!$N:$N,Fluxo!$S:$S,"&gt;"&amp;ES$5,Fluxo!$S:$S,"&lt;="&amp;ET$5,Fluxo!$D:$D,$D74)</f>
        <v>0</v>
      </c>
      <c r="EU74" s="18">
        <f>SUMIFS(Fluxo!$N:$N,Fluxo!$S:$S,"&gt;"&amp;ET$5,Fluxo!$S:$S,"&lt;="&amp;EU$5,Fluxo!$D:$D,$D74)</f>
        <v>0</v>
      </c>
      <c r="EV74" s="18">
        <f>SUMIFS(Fluxo!$N:$N,Fluxo!$S:$S,"&gt;"&amp;EU$5,Fluxo!$S:$S,"&lt;="&amp;EV$5,Fluxo!$D:$D,$D74)</f>
        <v>0</v>
      </c>
      <c r="EW74" s="18">
        <f>SUMIFS(Fluxo!$N:$N,Fluxo!$S:$S,"&gt;"&amp;EV$5,Fluxo!$S:$S,"&lt;="&amp;EW$5,Fluxo!$D:$D,$D74)</f>
        <v>0</v>
      </c>
      <c r="EX74" s="18">
        <f>SUMIFS(Fluxo!$N:$N,Fluxo!$S:$S,"&gt;"&amp;EW$5,Fluxo!$S:$S,"&lt;="&amp;EX$5,Fluxo!$D:$D,$D74)</f>
        <v>0</v>
      </c>
      <c r="EY74" s="18">
        <f>SUMIFS(Fluxo!$N:$N,Fluxo!$S:$S,"&gt;"&amp;EX$5,Fluxo!$S:$S,"&lt;="&amp;EY$5,Fluxo!$D:$D,$D74)</f>
        <v>0</v>
      </c>
      <c r="EZ74" s="18">
        <f>SUMIFS(Fluxo!$N:$N,Fluxo!$S:$S,"&gt;"&amp;EY$5,Fluxo!$S:$S,"&lt;="&amp;EZ$5,Fluxo!$D:$D,$D74)</f>
        <v>0</v>
      </c>
      <c r="FA74" s="18">
        <f>SUMIFS(Fluxo!$N:$N,Fluxo!$S:$S,"&gt;"&amp;EZ$5,Fluxo!$S:$S,"&lt;="&amp;FA$5,Fluxo!$D:$D,$D74)</f>
        <v>0</v>
      </c>
      <c r="FB74" s="18">
        <f>SUMIFS(Fluxo!$N:$N,Fluxo!$S:$S,"&gt;"&amp;FA$5,Fluxo!$S:$S,"&lt;="&amp;FB$5,Fluxo!$D:$D,$D74)</f>
        <v>0</v>
      </c>
      <c r="FC74" s="18">
        <f>SUMIFS(Fluxo!$N:$N,Fluxo!$S:$S,"&gt;"&amp;FB$5,Fluxo!$S:$S,"&lt;="&amp;FC$5,Fluxo!$D:$D,$D74)</f>
        <v>0</v>
      </c>
      <c r="FD74" s="18">
        <f>SUMIFS(Fluxo!$N:$N,Fluxo!$S:$S,"&gt;"&amp;FC$5,Fluxo!$S:$S,"&lt;="&amp;FD$5,Fluxo!$D:$D,$D74)</f>
        <v>0</v>
      </c>
      <c r="FE74" s="18">
        <f>SUMIFS(Fluxo!$N:$N,Fluxo!$S:$S,"&gt;"&amp;FD$5,Fluxo!$S:$S,"&lt;="&amp;FE$5,Fluxo!$D:$D,$D74)</f>
        <v>0</v>
      </c>
      <c r="FF74" s="18">
        <f>SUMIFS(Fluxo!$N:$N,Fluxo!$S:$S,"&gt;"&amp;FE$5,Fluxo!$S:$S,"&lt;="&amp;FF$5,Fluxo!$D:$D,$D74)</f>
        <v>0</v>
      </c>
      <c r="FG74" s="18">
        <f>SUMIFS(Fluxo!$N:$N,Fluxo!$S:$S,"&gt;"&amp;FF$5,Fluxo!$S:$S,"&lt;="&amp;FG$5,Fluxo!$D:$D,$D74)</f>
        <v>0</v>
      </c>
      <c r="FH74" s="18">
        <f>SUMIFS(Fluxo!$N:$N,Fluxo!$S:$S,"&gt;"&amp;FG$5,Fluxo!$S:$S,"&lt;="&amp;FH$5,Fluxo!$D:$D,$D74)</f>
        <v>0</v>
      </c>
      <c r="FI74" s="18">
        <f>SUMIFS(Fluxo!$N:$N,Fluxo!$S:$S,"&gt;"&amp;FH$5,Fluxo!$S:$S,"&lt;="&amp;FI$5,Fluxo!$D:$D,$D74)</f>
        <v>0</v>
      </c>
      <c r="FJ74" s="18">
        <f>SUMIFS(Fluxo!$N:$N,Fluxo!$S:$S,"&gt;"&amp;FI$5,Fluxo!$S:$S,"&lt;="&amp;FJ$5,Fluxo!$D:$D,$D74)</f>
        <v>0</v>
      </c>
      <c r="FK74" s="18">
        <f>SUMIFS(Fluxo!$N:$N,Fluxo!$S:$S,"&gt;"&amp;FJ$5,Fluxo!$S:$S,"&lt;="&amp;FK$5,Fluxo!$D:$D,$D74)</f>
        <v>0</v>
      </c>
      <c r="FL74" s="18">
        <f>SUMIFS(Fluxo!$N:$N,Fluxo!$S:$S,"&gt;"&amp;FK$5,Fluxo!$S:$S,"&lt;="&amp;FL$5,Fluxo!$D:$D,$D74)</f>
        <v>0</v>
      </c>
      <c r="FM74" s="18">
        <f>SUMIFS(Fluxo!$N:$N,Fluxo!$S:$S,"&gt;"&amp;FL$5,Fluxo!$S:$S,"&lt;="&amp;FM$5,Fluxo!$D:$D,$D74)</f>
        <v>0</v>
      </c>
      <c r="FN74" s="18">
        <f>SUMIFS(Fluxo!$N:$N,Fluxo!$S:$S,"&gt;"&amp;FM$5,Fluxo!$S:$S,"&lt;="&amp;FN$5,Fluxo!$D:$D,$D74)</f>
        <v>0</v>
      </c>
      <c r="FO74" s="18">
        <f>SUMIFS(Fluxo!$N:$N,Fluxo!$S:$S,"&gt;"&amp;FN$5,Fluxo!$S:$S,"&lt;="&amp;FO$5,Fluxo!$D:$D,$D74)</f>
        <v>0</v>
      </c>
      <c r="FP74" s="18">
        <f>SUMIFS(Fluxo!$N:$N,Fluxo!$S:$S,"&gt;"&amp;FO$5,Fluxo!$S:$S,"&lt;="&amp;FP$5,Fluxo!$D:$D,$D74)</f>
        <v>0</v>
      </c>
      <c r="FQ74" s="18">
        <f>SUMIFS(Fluxo!$N:$N,Fluxo!$S:$S,"&gt;"&amp;FP$5,Fluxo!$S:$S,"&lt;="&amp;FQ$5,Fluxo!$D:$D,$D74)</f>
        <v>0</v>
      </c>
      <c r="FR74" s="18">
        <f>SUMIFS(Fluxo!$N:$N,Fluxo!$S:$S,"&gt;"&amp;FQ$5,Fluxo!$S:$S,"&lt;="&amp;FR$5,Fluxo!$D:$D,$D74)</f>
        <v>0</v>
      </c>
      <c r="FS74" s="18">
        <f>SUMIFS(Fluxo!$N:$N,Fluxo!$S:$S,"&gt;"&amp;FR$5,Fluxo!$S:$S,"&lt;="&amp;FS$5,Fluxo!$D:$D,$D74)</f>
        <v>0</v>
      </c>
      <c r="FT74" s="18">
        <f>SUMIFS(Fluxo!$N:$N,Fluxo!$S:$S,"&gt;"&amp;FS$5,Fluxo!$S:$S,"&lt;="&amp;FT$5,Fluxo!$D:$D,$D74)</f>
        <v>0</v>
      </c>
      <c r="FU74" s="18">
        <f>SUMIFS(Fluxo!$N:$N,Fluxo!$S:$S,"&gt;"&amp;FT$5,Fluxo!$S:$S,"&lt;="&amp;FU$5,Fluxo!$D:$D,$D74)</f>
        <v>0</v>
      </c>
      <c r="FV74" s="18">
        <f>SUMIFS(Fluxo!$N:$N,Fluxo!$S:$S,"&gt;"&amp;FU$5,Fluxo!$S:$S,"&lt;="&amp;FV$5,Fluxo!$D:$D,$D74)</f>
        <v>0</v>
      </c>
      <c r="FW74" s="18">
        <f>SUMIFS(Fluxo!$N:$N,Fluxo!$S:$S,"&gt;"&amp;FV$5,Fluxo!$S:$S,"&lt;="&amp;FW$5,Fluxo!$D:$D,$D74)</f>
        <v>0</v>
      </c>
      <c r="FX74" s="18">
        <f>SUMIFS(Fluxo!$N:$N,Fluxo!$S:$S,"&gt;"&amp;FW$5,Fluxo!$S:$S,"&lt;="&amp;FX$5,Fluxo!$D:$D,$D74)</f>
        <v>0</v>
      </c>
      <c r="FY74" s="18">
        <f>SUMIFS(Fluxo!$N:$N,Fluxo!$S:$S,"&gt;"&amp;FX$5,Fluxo!$S:$S,"&lt;="&amp;FY$5,Fluxo!$D:$D,$D74)</f>
        <v>0</v>
      </c>
      <c r="FZ74" s="18">
        <f>SUMIFS(Fluxo!$N:$N,Fluxo!$S:$S,"&gt;"&amp;FY$5,Fluxo!$S:$S,"&lt;="&amp;FZ$5,Fluxo!$D:$D,$D74)</f>
        <v>0</v>
      </c>
      <c r="GA74" s="18">
        <f>SUMIFS(Fluxo!$N:$N,Fluxo!$S:$S,"&gt;"&amp;FZ$5,Fluxo!$S:$S,"&lt;="&amp;GA$5,Fluxo!$D:$D,$D74)</f>
        <v>0</v>
      </c>
      <c r="GB74" s="18">
        <f>SUMIFS(Fluxo!$N:$N,Fluxo!$S:$S,"&gt;"&amp;GA$5,Fluxo!$S:$S,"&lt;="&amp;GB$5,Fluxo!$D:$D,$D74)</f>
        <v>0</v>
      </c>
      <c r="GC74" s="18">
        <f>SUMIFS(Fluxo!$N:$N,Fluxo!$S:$S,"&gt;"&amp;GB$5,Fluxo!$S:$S,"&lt;="&amp;GC$5,Fluxo!$D:$D,$D74)</f>
        <v>0</v>
      </c>
      <c r="GD74" s="18">
        <f>SUMIFS(Fluxo!$N:$N,Fluxo!$S:$S,"&gt;"&amp;GC$5,Fluxo!$S:$S,"&lt;="&amp;GD$5,Fluxo!$D:$D,$D74)</f>
        <v>0</v>
      </c>
      <c r="GE74" s="18">
        <f>SUMIFS(Fluxo!$N:$N,Fluxo!$S:$S,"&gt;"&amp;GD$5,Fluxo!$S:$S,"&lt;="&amp;GE$5,Fluxo!$D:$D,$D74)</f>
        <v>0</v>
      </c>
      <c r="GF74" s="18">
        <f>SUMIFS(Fluxo!$N:$N,Fluxo!$S:$S,"&gt;"&amp;GE$5,Fluxo!$S:$S,"&lt;="&amp;GF$5,Fluxo!$D:$D,$D74)</f>
        <v>0</v>
      </c>
      <c r="GG74" s="18">
        <f>SUMIFS(Fluxo!$N:$N,Fluxo!$S:$S,"&gt;"&amp;GF$5,Fluxo!$S:$S,"&lt;="&amp;GG$5,Fluxo!$D:$D,$D74)</f>
        <v>0</v>
      </c>
      <c r="GH74" s="18">
        <f>SUMIFS(Fluxo!$N:$N,Fluxo!$S:$S,"&gt;"&amp;GG$5,Fluxo!$S:$S,"&lt;="&amp;GH$5,Fluxo!$D:$D,$D74)</f>
        <v>0</v>
      </c>
      <c r="GI74" s="18">
        <f>SUMIFS(Fluxo!$N:$N,Fluxo!$S:$S,"&gt;"&amp;GH$5,Fluxo!$S:$S,"&lt;="&amp;GI$5,Fluxo!$D:$D,$D74)</f>
        <v>0</v>
      </c>
      <c r="GJ74" s="18">
        <f>SUMIFS(Fluxo!$N:$N,Fluxo!$S:$S,"&gt;"&amp;GI$5,Fluxo!$S:$S,"&lt;="&amp;GJ$5,Fluxo!$D:$D,$D74)</f>
        <v>0</v>
      </c>
      <c r="GK74" s="18">
        <f>SUMIFS(Fluxo!$N:$N,Fluxo!$S:$S,"&gt;"&amp;GJ$5,Fluxo!$S:$S,"&lt;="&amp;GK$5,Fluxo!$D:$D,$D74)</f>
        <v>0</v>
      </c>
      <c r="GL74" s="18">
        <f>SUMIFS(Fluxo!$N:$N,Fluxo!$S:$S,"&gt;"&amp;GK$5,Fluxo!$S:$S,"&lt;="&amp;GL$5,Fluxo!$D:$D,$D74)</f>
        <v>0</v>
      </c>
      <c r="GM74" s="18">
        <f>SUMIFS(Fluxo!$N:$N,Fluxo!$S:$S,"&gt;"&amp;GL$5,Fluxo!$S:$S,"&lt;="&amp;GM$5,Fluxo!$D:$D,$D74)</f>
        <v>0</v>
      </c>
      <c r="GN74" s="18">
        <f>SUMIFS(Fluxo!$N:$N,Fluxo!$S:$S,"&gt;"&amp;GM$5,Fluxo!$S:$S,"&lt;="&amp;GN$5,Fluxo!$D:$D,$D74)</f>
        <v>0</v>
      </c>
      <c r="GO74" s="18">
        <f>SUMIFS(Fluxo!$N:$N,Fluxo!$S:$S,"&gt;"&amp;GN$5,Fluxo!$S:$S,"&lt;="&amp;GO$5,Fluxo!$D:$D,$D74)</f>
        <v>0</v>
      </c>
      <c r="GP74" s="18">
        <f>SUMIFS(Fluxo!$N:$N,Fluxo!$S:$S,"&gt;"&amp;GO$5,Fluxo!$S:$S,"&lt;="&amp;GP$5,Fluxo!$D:$D,$D74)</f>
        <v>0</v>
      </c>
      <c r="GQ74" s="18">
        <f>SUMIFS(Fluxo!$N:$N,Fluxo!$S:$S,"&gt;"&amp;GP$5,Fluxo!$S:$S,"&lt;="&amp;GQ$5,Fluxo!$D:$D,$D74)</f>
        <v>0</v>
      </c>
      <c r="GR74" s="18">
        <f>SUMIFS(Fluxo!$N:$N,Fluxo!$S:$S,"&gt;"&amp;GQ$5,Fluxo!$S:$S,"&lt;="&amp;GR$5,Fluxo!$D:$D,$D74)</f>
        <v>0</v>
      </c>
      <c r="GS74" s="18">
        <f>SUMIFS(Fluxo!$N:$N,Fluxo!$S:$S,"&gt;"&amp;GR$5,Fluxo!$S:$S,"&lt;="&amp;GS$5,Fluxo!$D:$D,$D74)</f>
        <v>0</v>
      </c>
      <c r="GT74" s="18">
        <f>SUMIFS(Fluxo!$N:$N,Fluxo!$S:$S,"&gt;"&amp;GS$5,Fluxo!$S:$S,"&lt;="&amp;GT$5,Fluxo!$D:$D,$D74)</f>
        <v>0</v>
      </c>
      <c r="GU74" s="18">
        <f>SUMIFS(Fluxo!$N:$N,Fluxo!$S:$S,"&gt;"&amp;GT$5,Fluxo!$S:$S,"&lt;="&amp;GU$5,Fluxo!$D:$D,$D74)</f>
        <v>0</v>
      </c>
      <c r="GV74" s="18">
        <f>SUMIFS(Fluxo!$N:$N,Fluxo!$S:$S,"&gt;"&amp;GU$5,Fluxo!$S:$S,"&lt;="&amp;GV$5,Fluxo!$D:$D,$D74)</f>
        <v>0</v>
      </c>
      <c r="GW74" s="18">
        <f>SUMIFS(Fluxo!$N:$N,Fluxo!$S:$S,"&gt;"&amp;GV$5,Fluxo!$S:$S,"&lt;="&amp;GW$5,Fluxo!$D:$D,$D74)</f>
        <v>0</v>
      </c>
      <c r="GX74" s="18">
        <f>SUMIFS(Fluxo!$N:$N,Fluxo!$S:$S,"&gt;"&amp;GW$5,Fluxo!$S:$S,"&lt;="&amp;GX$5,Fluxo!$D:$D,$D74)</f>
        <v>0</v>
      </c>
      <c r="GY74" s="18">
        <f>SUMIFS(Fluxo!$N:$N,Fluxo!$S:$S,"&gt;"&amp;GX$5,Fluxo!$S:$S,"&lt;="&amp;GY$5,Fluxo!$D:$D,$D74)</f>
        <v>0</v>
      </c>
      <c r="GZ74" s="18">
        <f>SUMIFS(Fluxo!$N:$N,Fluxo!$S:$S,"&gt;"&amp;GY$5,Fluxo!$S:$S,"&lt;="&amp;GZ$5,Fluxo!$D:$D,$D74)</f>
        <v>0</v>
      </c>
      <c r="HA74" s="18">
        <f>SUMIFS(Fluxo!$N:$N,Fluxo!$S:$S,"&gt;"&amp;GZ$5,Fluxo!$S:$S,"&lt;="&amp;HA$5,Fluxo!$D:$D,$D74)</f>
        <v>0</v>
      </c>
      <c r="HB74" s="18">
        <f>SUMIFS(Fluxo!$N:$N,Fluxo!$S:$S,"&gt;"&amp;HA$5,Fluxo!$S:$S,"&lt;="&amp;HB$5,Fluxo!$D:$D,$D74)</f>
        <v>0</v>
      </c>
      <c r="HC74" s="18">
        <f>SUMIFS(Fluxo!$N:$N,Fluxo!$S:$S,"&gt;"&amp;HB$5,Fluxo!$S:$S,"&lt;="&amp;HC$5,Fluxo!$D:$D,$D74)</f>
        <v>0</v>
      </c>
      <c r="HD74" s="18">
        <f>SUMIFS(Fluxo!$N:$N,Fluxo!$S:$S,"&gt;"&amp;HC$5,Fluxo!$S:$S,"&lt;="&amp;HD$5,Fluxo!$D:$D,$D74)</f>
        <v>0</v>
      </c>
      <c r="HE74" s="18">
        <f>SUMIFS(Fluxo!$N:$N,Fluxo!$S:$S,"&gt;"&amp;HD$5,Fluxo!$S:$S,"&lt;="&amp;HE$5,Fluxo!$D:$D,$D74)</f>
        <v>0</v>
      </c>
      <c r="HF74" s="18">
        <f>SUMIFS(Fluxo!$N:$N,Fluxo!$S:$S,"&gt;"&amp;HE$5,Fluxo!$S:$S,"&lt;="&amp;HF$5,Fluxo!$D:$D,$D74)</f>
        <v>0</v>
      </c>
    </row>
    <row r="75" spans="1:214">
      <c r="A75" s="20">
        <f t="shared" si="15"/>
        <v>65</v>
      </c>
      <c r="B75" s="140" t="str">
        <f>'Check Carteira'!C67</f>
        <v>E.1016.99.01.0165</v>
      </c>
      <c r="C75" s="141">
        <v>1</v>
      </c>
      <c r="D75" s="129" t="str">
        <f>'Check Carteira'!F67</f>
        <v>A-0165</v>
      </c>
      <c r="E75" s="21" t="str">
        <f>IFERROR(INDEX(Contratos!L:L,MATCH(D75,Contratos!R:R,0)),"")</f>
        <v/>
      </c>
      <c r="F75" s="139" t="str">
        <f>IFERROR(INDEX(Contratos!G:G,MATCH(D75,Contratos!R:R,0)),"")</f>
        <v/>
      </c>
      <c r="H75" s="83">
        <f t="shared" si="17"/>
        <v>0</v>
      </c>
      <c r="J75" s="18">
        <f>SUMIFS(Fluxo!$N:$N,Fluxo!$S:$S,"&gt;"&amp;I$5,Fluxo!$S:$S,"&lt;="&amp;J$5,Fluxo!$D:$D,$D75)</f>
        <v>0</v>
      </c>
      <c r="K75" s="18">
        <f>SUMIFS(Fluxo!$N:$N,Fluxo!$S:$S,"&gt;"&amp;J$5,Fluxo!$S:$S,"&lt;="&amp;K$5,Fluxo!$D:$D,$D75)</f>
        <v>0</v>
      </c>
      <c r="L75" s="18">
        <f>SUMIFS(Fluxo!$N:$N,Fluxo!$S:$S,"&gt;"&amp;K$5,Fluxo!$S:$S,"&lt;="&amp;L$5,Fluxo!$D:$D,$D75)</f>
        <v>0</v>
      </c>
      <c r="M75" s="18">
        <f>SUMIFS(Fluxo!$N:$N,Fluxo!$S:$S,"&gt;"&amp;L$5,Fluxo!$S:$S,"&lt;="&amp;M$5,Fluxo!$D:$D,$D75)</f>
        <v>0</v>
      </c>
      <c r="N75" s="18">
        <f>SUMIFS(Fluxo!$N:$N,Fluxo!$S:$S,"&gt;"&amp;M$5,Fluxo!$S:$S,"&lt;="&amp;N$5,Fluxo!$D:$D,$D75)</f>
        <v>0</v>
      </c>
      <c r="O75" s="18">
        <f>SUMIFS(Fluxo!$N:$N,Fluxo!$S:$S,"&gt;"&amp;N$5,Fluxo!$S:$S,"&lt;="&amp;O$5,Fluxo!$D:$D,$D75)</f>
        <v>0</v>
      </c>
      <c r="P75" s="18">
        <f>SUMIFS(Fluxo!$N:$N,Fluxo!$S:$S,"&gt;"&amp;O$5,Fluxo!$S:$S,"&lt;="&amp;P$5,Fluxo!$D:$D,$D75)</f>
        <v>0</v>
      </c>
      <c r="Q75" s="18">
        <f>SUMIFS(Fluxo!$N:$N,Fluxo!$S:$S,"&gt;"&amp;P$5,Fluxo!$S:$S,"&lt;="&amp;Q$5,Fluxo!$D:$D,$D75)</f>
        <v>0</v>
      </c>
      <c r="R75" s="18">
        <f>SUMIFS(Fluxo!$N:$N,Fluxo!$S:$S,"&gt;"&amp;Q$5,Fluxo!$S:$S,"&lt;="&amp;R$5,Fluxo!$D:$D,$D75)</f>
        <v>0</v>
      </c>
      <c r="S75" s="18">
        <f>SUMIFS(Fluxo!$N:$N,Fluxo!$S:$S,"&gt;"&amp;R$5,Fluxo!$S:$S,"&lt;="&amp;S$5,Fluxo!$D:$D,$D75)</f>
        <v>0</v>
      </c>
      <c r="T75" s="18">
        <f>SUMIFS(Fluxo!$N:$N,Fluxo!$S:$S,"&gt;"&amp;S$5,Fluxo!$S:$S,"&lt;="&amp;T$5,Fluxo!$D:$D,$D75)</f>
        <v>0</v>
      </c>
      <c r="U75" s="18">
        <f>SUMIFS(Fluxo!$N:$N,Fluxo!$S:$S,"&gt;"&amp;T$5,Fluxo!$S:$S,"&lt;="&amp;U$5,Fluxo!$D:$D,$D75)</f>
        <v>0</v>
      </c>
      <c r="V75" s="18">
        <f>SUMIFS(Fluxo!$N:$N,Fluxo!$S:$S,"&gt;"&amp;U$5,Fluxo!$S:$S,"&lt;="&amp;V$5,Fluxo!$D:$D,$D75)</f>
        <v>0</v>
      </c>
      <c r="W75" s="18">
        <f>SUMIFS(Fluxo!$N:$N,Fluxo!$S:$S,"&gt;"&amp;V$5,Fluxo!$S:$S,"&lt;="&amp;W$5,Fluxo!$D:$D,$D75)</f>
        <v>0</v>
      </c>
      <c r="X75" s="18">
        <f>SUMIFS(Fluxo!$N:$N,Fluxo!$S:$S,"&gt;"&amp;W$5,Fluxo!$S:$S,"&lt;="&amp;X$5,Fluxo!$D:$D,$D75)</f>
        <v>0</v>
      </c>
      <c r="Y75" s="18">
        <f>SUMIFS(Fluxo!$N:$N,Fluxo!$S:$S,"&gt;"&amp;X$5,Fluxo!$S:$S,"&lt;="&amp;Y$5,Fluxo!$D:$D,$D75)</f>
        <v>0</v>
      </c>
      <c r="Z75" s="18">
        <f>SUMIFS(Fluxo!$N:$N,Fluxo!$S:$S,"&gt;"&amp;Y$5,Fluxo!$S:$S,"&lt;="&amp;Z$5,Fluxo!$D:$D,$D75)</f>
        <v>0</v>
      </c>
      <c r="AA75" s="18">
        <f>SUMIFS(Fluxo!$N:$N,Fluxo!$S:$S,"&gt;"&amp;Z$5,Fluxo!$S:$S,"&lt;="&amp;AA$5,Fluxo!$D:$D,$D75)</f>
        <v>0</v>
      </c>
      <c r="AB75" s="18">
        <f>SUMIFS(Fluxo!$N:$N,Fluxo!$S:$S,"&gt;"&amp;AA$5,Fluxo!$S:$S,"&lt;="&amp;AB$5,Fluxo!$D:$D,$D75)</f>
        <v>0</v>
      </c>
      <c r="AC75" s="18">
        <f>SUMIFS(Fluxo!$N:$N,Fluxo!$S:$S,"&gt;"&amp;AB$5,Fluxo!$S:$S,"&lt;="&amp;AC$5,Fluxo!$D:$D,$D75)</f>
        <v>0</v>
      </c>
      <c r="AD75" s="18">
        <f>SUMIFS(Fluxo!$N:$N,Fluxo!$S:$S,"&gt;"&amp;AC$5,Fluxo!$S:$S,"&lt;="&amp;AD$5,Fluxo!$D:$D,$D75)</f>
        <v>0</v>
      </c>
      <c r="AE75" s="18">
        <f>SUMIFS(Fluxo!$N:$N,Fluxo!$S:$S,"&gt;"&amp;AD$5,Fluxo!$S:$S,"&lt;="&amp;AE$5,Fluxo!$D:$D,$D75)</f>
        <v>0</v>
      </c>
      <c r="AF75" s="18">
        <f>SUMIFS(Fluxo!$N:$N,Fluxo!$S:$S,"&gt;"&amp;AE$5,Fluxo!$S:$S,"&lt;="&amp;AF$5,Fluxo!$D:$D,$D75)</f>
        <v>0</v>
      </c>
      <c r="AG75" s="18">
        <f>SUMIFS(Fluxo!$N:$N,Fluxo!$S:$S,"&gt;"&amp;AF$5,Fluxo!$S:$S,"&lt;="&amp;AG$5,Fluxo!$D:$D,$D75)</f>
        <v>0</v>
      </c>
      <c r="AH75" s="18">
        <f>SUMIFS(Fluxo!$N:$N,Fluxo!$S:$S,"&gt;"&amp;AG$5,Fluxo!$S:$S,"&lt;="&amp;AH$5,Fluxo!$D:$D,$D75)</f>
        <v>0</v>
      </c>
      <c r="AI75" s="18">
        <f>SUMIFS(Fluxo!$N:$N,Fluxo!$S:$S,"&gt;"&amp;AH$5,Fluxo!$S:$S,"&lt;="&amp;AI$5,Fluxo!$D:$D,$D75)</f>
        <v>0</v>
      </c>
      <c r="AJ75" s="18">
        <f>SUMIFS(Fluxo!$N:$N,Fluxo!$S:$S,"&gt;"&amp;AI$5,Fluxo!$S:$S,"&lt;="&amp;AJ$5,Fluxo!$D:$D,$D75)</f>
        <v>0</v>
      </c>
      <c r="AK75" s="18">
        <f>SUMIFS(Fluxo!$N:$N,Fluxo!$S:$S,"&gt;"&amp;AJ$5,Fluxo!$S:$S,"&lt;="&amp;AK$5,Fluxo!$D:$D,$D75)</f>
        <v>0</v>
      </c>
      <c r="AL75" s="18">
        <f>SUMIFS(Fluxo!$N:$N,Fluxo!$S:$S,"&gt;"&amp;AK$5,Fluxo!$S:$S,"&lt;="&amp;AL$5,Fluxo!$D:$D,$D75)</f>
        <v>0</v>
      </c>
      <c r="AM75" s="18">
        <f>SUMIFS(Fluxo!$N:$N,Fluxo!$S:$S,"&gt;"&amp;AL$5,Fluxo!$S:$S,"&lt;="&amp;AM$5,Fluxo!$D:$D,$D75)</f>
        <v>0</v>
      </c>
      <c r="AN75" s="18">
        <f>SUMIFS(Fluxo!$N:$N,Fluxo!$S:$S,"&gt;"&amp;AM$5,Fluxo!$S:$S,"&lt;="&amp;AN$5,Fluxo!$D:$D,$D75)</f>
        <v>0</v>
      </c>
      <c r="AO75" s="18">
        <f>SUMIFS(Fluxo!$N:$N,Fluxo!$S:$S,"&gt;"&amp;AN$5,Fluxo!$S:$S,"&lt;="&amp;AO$5,Fluxo!$D:$D,$D75)</f>
        <v>0</v>
      </c>
      <c r="AP75" s="18">
        <f>SUMIFS(Fluxo!$N:$N,Fluxo!$S:$S,"&gt;"&amp;AO$5,Fluxo!$S:$S,"&lt;="&amp;AP$5,Fluxo!$D:$D,$D75)</f>
        <v>0</v>
      </c>
      <c r="AQ75" s="18">
        <f>SUMIFS(Fluxo!$N:$N,Fluxo!$S:$S,"&gt;"&amp;AP$5,Fluxo!$S:$S,"&lt;="&amp;AQ$5,Fluxo!$D:$D,$D75)</f>
        <v>0</v>
      </c>
      <c r="AR75" s="18">
        <f>SUMIFS(Fluxo!$N:$N,Fluxo!$S:$S,"&gt;"&amp;AQ$5,Fluxo!$S:$S,"&lt;="&amp;AR$5,Fluxo!$D:$D,$D75)</f>
        <v>0</v>
      </c>
      <c r="AS75" s="18">
        <f>SUMIFS(Fluxo!$N:$N,Fluxo!$S:$S,"&gt;"&amp;AR$5,Fluxo!$S:$S,"&lt;="&amp;AS$5,Fluxo!$D:$D,$D75)</f>
        <v>0</v>
      </c>
      <c r="AT75" s="18">
        <f>SUMIFS(Fluxo!$N:$N,Fluxo!$S:$S,"&gt;"&amp;AS$5,Fluxo!$S:$S,"&lt;="&amp;AT$5,Fluxo!$D:$D,$D75)</f>
        <v>0</v>
      </c>
      <c r="AU75" s="18">
        <f>SUMIFS(Fluxo!$N:$N,Fluxo!$S:$S,"&gt;"&amp;AT$5,Fluxo!$S:$S,"&lt;="&amp;AU$5,Fluxo!$D:$D,$D75)</f>
        <v>0</v>
      </c>
      <c r="AV75" s="18">
        <f>SUMIFS(Fluxo!$N:$N,Fluxo!$S:$S,"&gt;"&amp;AU$5,Fluxo!$S:$S,"&lt;="&amp;AV$5,Fluxo!$D:$D,$D75)</f>
        <v>0</v>
      </c>
      <c r="AW75" s="18">
        <f>SUMIFS(Fluxo!$N:$N,Fluxo!$S:$S,"&gt;"&amp;AV$5,Fluxo!$S:$S,"&lt;="&amp;AW$5,Fluxo!$D:$D,$D75)</f>
        <v>0</v>
      </c>
      <c r="AX75" s="18">
        <f>SUMIFS(Fluxo!$N:$N,Fluxo!$S:$S,"&gt;"&amp;AW$5,Fluxo!$S:$S,"&lt;="&amp;AX$5,Fluxo!$D:$D,$D75)</f>
        <v>0</v>
      </c>
      <c r="AY75" s="18">
        <f>SUMIFS(Fluxo!$N:$N,Fluxo!$S:$S,"&gt;"&amp;AX$5,Fluxo!$S:$S,"&lt;="&amp;AY$5,Fluxo!$D:$D,$D75)</f>
        <v>0</v>
      </c>
      <c r="AZ75" s="18">
        <f>SUMIFS(Fluxo!$N:$N,Fluxo!$S:$S,"&gt;"&amp;AY$5,Fluxo!$S:$S,"&lt;="&amp;AZ$5,Fluxo!$D:$D,$D75)</f>
        <v>0</v>
      </c>
      <c r="BA75" s="18">
        <f>SUMIFS(Fluxo!$N:$N,Fluxo!$S:$S,"&gt;"&amp;AZ$5,Fluxo!$S:$S,"&lt;="&amp;BA$5,Fluxo!$D:$D,$D75)</f>
        <v>0</v>
      </c>
      <c r="BB75" s="18">
        <f>SUMIFS(Fluxo!$N:$N,Fluxo!$S:$S,"&gt;"&amp;BA$5,Fluxo!$S:$S,"&lt;="&amp;BB$5,Fluxo!$D:$D,$D75)</f>
        <v>0</v>
      </c>
      <c r="BC75" s="18">
        <f>SUMIFS(Fluxo!$N:$N,Fluxo!$S:$S,"&gt;"&amp;BB$5,Fluxo!$S:$S,"&lt;="&amp;BC$5,Fluxo!$D:$D,$D75)</f>
        <v>0</v>
      </c>
      <c r="BD75" s="18">
        <f>SUMIFS(Fluxo!$N:$N,Fluxo!$S:$S,"&gt;"&amp;BC$5,Fluxo!$S:$S,"&lt;="&amp;BD$5,Fluxo!$D:$D,$D75)</f>
        <v>0</v>
      </c>
      <c r="BE75" s="18">
        <f>SUMIFS(Fluxo!$N:$N,Fluxo!$S:$S,"&gt;"&amp;BD$5,Fluxo!$S:$S,"&lt;="&amp;BE$5,Fluxo!$D:$D,$D75)</f>
        <v>0</v>
      </c>
      <c r="BF75" s="18">
        <f>SUMIFS(Fluxo!$N:$N,Fluxo!$S:$S,"&gt;"&amp;BE$5,Fluxo!$S:$S,"&lt;="&amp;BF$5,Fluxo!$D:$D,$D75)</f>
        <v>0</v>
      </c>
      <c r="BG75" s="18">
        <f>SUMIFS(Fluxo!$N:$N,Fluxo!$S:$S,"&gt;"&amp;BF$5,Fluxo!$S:$S,"&lt;="&amp;BG$5,Fluxo!$D:$D,$D75)</f>
        <v>0</v>
      </c>
      <c r="BH75" s="18">
        <f>SUMIFS(Fluxo!$N:$N,Fluxo!$S:$S,"&gt;"&amp;BG$5,Fluxo!$S:$S,"&lt;="&amp;BH$5,Fluxo!$D:$D,$D75)</f>
        <v>0</v>
      </c>
      <c r="BI75" s="18">
        <f>SUMIFS(Fluxo!$N:$N,Fluxo!$S:$S,"&gt;"&amp;BH$5,Fluxo!$S:$S,"&lt;="&amp;BI$5,Fluxo!$D:$D,$D75)</f>
        <v>0</v>
      </c>
      <c r="BJ75" s="18">
        <f>SUMIFS(Fluxo!$N:$N,Fluxo!$S:$S,"&gt;"&amp;BI$5,Fluxo!$S:$S,"&lt;="&amp;BJ$5,Fluxo!$D:$D,$D75)</f>
        <v>0</v>
      </c>
      <c r="BK75" s="18">
        <f>SUMIFS(Fluxo!$N:$N,Fluxo!$S:$S,"&gt;"&amp;BJ$5,Fluxo!$S:$S,"&lt;="&amp;BK$5,Fluxo!$D:$D,$D75)</f>
        <v>0</v>
      </c>
      <c r="BL75" s="18">
        <f>SUMIFS(Fluxo!$N:$N,Fluxo!$S:$S,"&gt;"&amp;BK$5,Fluxo!$S:$S,"&lt;="&amp;BL$5,Fluxo!$D:$D,$D75)</f>
        <v>0</v>
      </c>
      <c r="BM75" s="18">
        <f>SUMIFS(Fluxo!$N:$N,Fluxo!$S:$S,"&gt;"&amp;BL$5,Fluxo!$S:$S,"&lt;="&amp;BM$5,Fluxo!$D:$D,$D75)</f>
        <v>0</v>
      </c>
      <c r="BN75" s="18">
        <f>SUMIFS(Fluxo!$N:$N,Fluxo!$S:$S,"&gt;"&amp;BM$5,Fluxo!$S:$S,"&lt;="&amp;BN$5,Fluxo!$D:$D,$D75)</f>
        <v>0</v>
      </c>
      <c r="BO75" s="18">
        <f>SUMIFS(Fluxo!$N:$N,Fluxo!$S:$S,"&gt;"&amp;BN$5,Fluxo!$S:$S,"&lt;="&amp;BO$5,Fluxo!$D:$D,$D75)</f>
        <v>0</v>
      </c>
      <c r="BP75" s="18">
        <f>SUMIFS(Fluxo!$N:$N,Fluxo!$S:$S,"&gt;"&amp;BO$5,Fluxo!$S:$S,"&lt;="&amp;BP$5,Fluxo!$D:$D,$D75)</f>
        <v>0</v>
      </c>
      <c r="BQ75" s="18">
        <f>SUMIFS(Fluxo!$N:$N,Fluxo!$S:$S,"&gt;"&amp;BP$5,Fluxo!$S:$S,"&lt;="&amp;BQ$5,Fluxo!$D:$D,$D75)</f>
        <v>0</v>
      </c>
      <c r="BR75" s="18">
        <f>SUMIFS(Fluxo!$N:$N,Fluxo!$S:$S,"&gt;"&amp;BQ$5,Fluxo!$S:$S,"&lt;="&amp;BR$5,Fluxo!$D:$D,$D75)</f>
        <v>0</v>
      </c>
      <c r="BS75" s="18">
        <f>SUMIFS(Fluxo!$N:$N,Fluxo!$S:$S,"&gt;"&amp;BR$5,Fluxo!$S:$S,"&lt;="&amp;BS$5,Fluxo!$D:$D,$D75)</f>
        <v>0</v>
      </c>
      <c r="BT75" s="18">
        <f>SUMIFS(Fluxo!$N:$N,Fluxo!$S:$S,"&gt;"&amp;BS$5,Fluxo!$S:$S,"&lt;="&amp;BT$5,Fluxo!$D:$D,$D75)</f>
        <v>0</v>
      </c>
      <c r="BU75" s="18">
        <f>SUMIFS(Fluxo!$N:$N,Fluxo!$S:$S,"&gt;"&amp;BT$5,Fluxo!$S:$S,"&lt;="&amp;BU$5,Fluxo!$D:$D,$D75)</f>
        <v>0</v>
      </c>
      <c r="BV75" s="18">
        <f>SUMIFS(Fluxo!$N:$N,Fluxo!$S:$S,"&gt;"&amp;BU$5,Fluxo!$S:$S,"&lt;="&amp;BV$5,Fluxo!$D:$D,$D75)</f>
        <v>0</v>
      </c>
      <c r="BW75" s="18">
        <f>SUMIFS(Fluxo!$N:$N,Fluxo!$S:$S,"&gt;"&amp;BV$5,Fluxo!$S:$S,"&lt;="&amp;BW$5,Fluxo!$D:$D,$D75)</f>
        <v>0</v>
      </c>
      <c r="BX75" s="18">
        <f>SUMIFS(Fluxo!$N:$N,Fluxo!$S:$S,"&gt;"&amp;BW$5,Fluxo!$S:$S,"&lt;="&amp;BX$5,Fluxo!$D:$D,$D75)</f>
        <v>0</v>
      </c>
      <c r="BY75" s="18">
        <f>SUMIFS(Fluxo!$N:$N,Fluxo!$S:$S,"&gt;"&amp;BX$5,Fluxo!$S:$S,"&lt;="&amp;BY$5,Fluxo!$D:$D,$D75)</f>
        <v>0</v>
      </c>
      <c r="BZ75" s="18">
        <f>SUMIFS(Fluxo!$N:$N,Fluxo!$S:$S,"&gt;"&amp;BY$5,Fluxo!$S:$S,"&lt;="&amp;BZ$5,Fluxo!$D:$D,$D75)</f>
        <v>0</v>
      </c>
      <c r="CA75" s="18">
        <f>SUMIFS(Fluxo!$N:$N,Fluxo!$S:$S,"&gt;"&amp;BZ$5,Fluxo!$S:$S,"&lt;="&amp;CA$5,Fluxo!$D:$D,$D75)</f>
        <v>0</v>
      </c>
      <c r="CB75" s="18">
        <f>SUMIFS(Fluxo!$N:$N,Fluxo!$S:$S,"&gt;"&amp;CA$5,Fluxo!$S:$S,"&lt;="&amp;CB$5,Fluxo!$D:$D,$D75)</f>
        <v>0</v>
      </c>
      <c r="CC75" s="18">
        <f>SUMIFS(Fluxo!$N:$N,Fluxo!$S:$S,"&gt;"&amp;CB$5,Fluxo!$S:$S,"&lt;="&amp;CC$5,Fluxo!$D:$D,$D75)</f>
        <v>0</v>
      </c>
      <c r="CD75" s="18">
        <f>SUMIFS(Fluxo!$N:$N,Fluxo!$S:$S,"&gt;"&amp;CC$5,Fluxo!$S:$S,"&lt;="&amp;CD$5,Fluxo!$D:$D,$D75)</f>
        <v>0</v>
      </c>
      <c r="CE75" s="18">
        <f>SUMIFS(Fluxo!$N:$N,Fluxo!$S:$S,"&gt;"&amp;CD$5,Fluxo!$S:$S,"&lt;="&amp;CE$5,Fluxo!$D:$D,$D75)</f>
        <v>0</v>
      </c>
      <c r="CF75" s="18">
        <f>SUMIFS(Fluxo!$N:$N,Fluxo!$S:$S,"&gt;"&amp;CE$5,Fluxo!$S:$S,"&lt;="&amp;CF$5,Fluxo!$D:$D,$D75)</f>
        <v>0</v>
      </c>
      <c r="CG75" s="18">
        <f>SUMIFS(Fluxo!$N:$N,Fluxo!$S:$S,"&gt;"&amp;CF$5,Fluxo!$S:$S,"&lt;="&amp;CG$5,Fluxo!$D:$D,$D75)</f>
        <v>0</v>
      </c>
      <c r="CH75" s="18">
        <f>SUMIFS(Fluxo!$N:$N,Fluxo!$S:$S,"&gt;"&amp;CG$5,Fluxo!$S:$S,"&lt;="&amp;CH$5,Fluxo!$D:$D,$D75)</f>
        <v>0</v>
      </c>
      <c r="CI75" s="18">
        <f>SUMIFS(Fluxo!$N:$N,Fluxo!$S:$S,"&gt;"&amp;CH$5,Fluxo!$S:$S,"&lt;="&amp;CI$5,Fluxo!$D:$D,$D75)</f>
        <v>0</v>
      </c>
      <c r="CJ75" s="18">
        <f>SUMIFS(Fluxo!$N:$N,Fluxo!$S:$S,"&gt;"&amp;CI$5,Fluxo!$S:$S,"&lt;="&amp;CJ$5,Fluxo!$D:$D,$D75)</f>
        <v>0</v>
      </c>
      <c r="CK75" s="18">
        <f>SUMIFS(Fluxo!$N:$N,Fluxo!$S:$S,"&gt;"&amp;CJ$5,Fluxo!$S:$S,"&lt;="&amp;CK$5,Fluxo!$D:$D,$D75)</f>
        <v>0</v>
      </c>
      <c r="CL75" s="18">
        <f>SUMIFS(Fluxo!$N:$N,Fluxo!$S:$S,"&gt;"&amp;CK$5,Fluxo!$S:$S,"&lt;="&amp;CL$5,Fluxo!$D:$D,$D75)</f>
        <v>0</v>
      </c>
      <c r="CM75" s="18">
        <f>SUMIFS(Fluxo!$N:$N,Fluxo!$S:$S,"&gt;"&amp;CL$5,Fluxo!$S:$S,"&lt;="&amp;CM$5,Fluxo!$D:$D,$D75)</f>
        <v>0</v>
      </c>
      <c r="CN75" s="18">
        <f>SUMIFS(Fluxo!$N:$N,Fluxo!$S:$S,"&gt;"&amp;CM$5,Fluxo!$S:$S,"&lt;="&amp;CN$5,Fluxo!$D:$D,$D75)</f>
        <v>0</v>
      </c>
      <c r="CO75" s="18">
        <f>SUMIFS(Fluxo!$N:$N,Fluxo!$S:$S,"&gt;"&amp;CN$5,Fluxo!$S:$S,"&lt;="&amp;CO$5,Fluxo!$D:$D,$D75)</f>
        <v>0</v>
      </c>
      <c r="CP75" s="18">
        <f>SUMIFS(Fluxo!$N:$N,Fluxo!$S:$S,"&gt;"&amp;CO$5,Fluxo!$S:$S,"&lt;="&amp;CP$5,Fluxo!$D:$D,$D75)</f>
        <v>0</v>
      </c>
      <c r="CQ75" s="18">
        <f>SUMIFS(Fluxo!$N:$N,Fluxo!$S:$S,"&gt;"&amp;CP$5,Fluxo!$S:$S,"&lt;="&amp;CQ$5,Fluxo!$D:$D,$D75)</f>
        <v>0</v>
      </c>
      <c r="CR75" s="18">
        <f>SUMIFS(Fluxo!$N:$N,Fluxo!$S:$S,"&gt;"&amp;CQ$5,Fluxo!$S:$S,"&lt;="&amp;CR$5,Fluxo!$D:$D,$D75)</f>
        <v>0</v>
      </c>
      <c r="CS75" s="18">
        <f>SUMIFS(Fluxo!$N:$N,Fluxo!$S:$S,"&gt;"&amp;CR$5,Fluxo!$S:$S,"&lt;="&amp;CS$5,Fluxo!$D:$D,$D75)</f>
        <v>0</v>
      </c>
      <c r="CT75" s="18">
        <f>SUMIFS(Fluxo!$N:$N,Fluxo!$S:$S,"&gt;"&amp;CS$5,Fluxo!$S:$S,"&lt;="&amp;CT$5,Fluxo!$D:$D,$D75)</f>
        <v>0</v>
      </c>
      <c r="CU75" s="18">
        <f>SUMIFS(Fluxo!$N:$N,Fluxo!$S:$S,"&gt;"&amp;CT$5,Fluxo!$S:$S,"&lt;="&amp;CU$5,Fluxo!$D:$D,$D75)</f>
        <v>0</v>
      </c>
      <c r="CV75" s="18">
        <f>SUMIFS(Fluxo!$N:$N,Fluxo!$S:$S,"&gt;"&amp;CU$5,Fluxo!$S:$S,"&lt;="&amp;CV$5,Fluxo!$D:$D,$D75)</f>
        <v>0</v>
      </c>
      <c r="CW75" s="18">
        <f>SUMIFS(Fluxo!$N:$N,Fluxo!$S:$S,"&gt;"&amp;CV$5,Fluxo!$S:$S,"&lt;="&amp;CW$5,Fluxo!$D:$D,$D75)</f>
        <v>0</v>
      </c>
      <c r="CX75" s="18">
        <f>SUMIFS(Fluxo!$N:$N,Fluxo!$S:$S,"&gt;"&amp;CW$5,Fluxo!$S:$S,"&lt;="&amp;CX$5,Fluxo!$D:$D,$D75)</f>
        <v>0</v>
      </c>
      <c r="CY75" s="18">
        <f>SUMIFS(Fluxo!$N:$N,Fluxo!$S:$S,"&gt;"&amp;CX$5,Fluxo!$S:$S,"&lt;="&amp;CY$5,Fluxo!$D:$D,$D75)</f>
        <v>0</v>
      </c>
      <c r="CZ75" s="18">
        <f>SUMIFS(Fluxo!$N:$N,Fluxo!$S:$S,"&gt;"&amp;CY$5,Fluxo!$S:$S,"&lt;="&amp;CZ$5,Fluxo!$D:$D,$D75)</f>
        <v>0</v>
      </c>
      <c r="DA75" s="18">
        <f>SUMIFS(Fluxo!$N:$N,Fluxo!$S:$S,"&gt;"&amp;CZ$5,Fluxo!$S:$S,"&lt;="&amp;DA$5,Fluxo!$D:$D,$D75)</f>
        <v>0</v>
      </c>
      <c r="DB75" s="18">
        <f>SUMIFS(Fluxo!$N:$N,Fluxo!$S:$S,"&gt;"&amp;DA$5,Fluxo!$S:$S,"&lt;="&amp;DB$5,Fluxo!$D:$D,$D75)</f>
        <v>0</v>
      </c>
      <c r="DC75" s="18">
        <f>SUMIFS(Fluxo!$N:$N,Fluxo!$S:$S,"&gt;"&amp;DB$5,Fluxo!$S:$S,"&lt;="&amp;DC$5,Fluxo!$D:$D,$D75)</f>
        <v>0</v>
      </c>
      <c r="DD75" s="18">
        <f>SUMIFS(Fluxo!$N:$N,Fluxo!$S:$S,"&gt;"&amp;DC$5,Fluxo!$S:$S,"&lt;="&amp;DD$5,Fluxo!$D:$D,$D75)</f>
        <v>0</v>
      </c>
      <c r="DE75" s="18">
        <f>SUMIFS(Fluxo!$N:$N,Fluxo!$S:$S,"&gt;"&amp;DD$5,Fluxo!$S:$S,"&lt;="&amp;DE$5,Fluxo!$D:$D,$D75)</f>
        <v>0</v>
      </c>
      <c r="DF75" s="18">
        <f>SUMIFS(Fluxo!$N:$N,Fluxo!$S:$S,"&gt;"&amp;DE$5,Fluxo!$S:$S,"&lt;="&amp;DF$5,Fluxo!$D:$D,$D75)</f>
        <v>0</v>
      </c>
      <c r="DG75" s="18">
        <f>SUMIFS(Fluxo!$N:$N,Fluxo!$S:$S,"&gt;"&amp;DF$5,Fluxo!$S:$S,"&lt;="&amp;DG$5,Fluxo!$D:$D,$D75)</f>
        <v>0</v>
      </c>
      <c r="DH75" s="18">
        <f>SUMIFS(Fluxo!$N:$N,Fluxo!$S:$S,"&gt;"&amp;DG$5,Fluxo!$S:$S,"&lt;="&amp;DH$5,Fluxo!$D:$D,$D75)</f>
        <v>0</v>
      </c>
      <c r="DI75" s="18">
        <f>SUMIFS(Fluxo!$N:$N,Fluxo!$S:$S,"&gt;"&amp;DH$5,Fluxo!$S:$S,"&lt;="&amp;DI$5,Fluxo!$D:$D,$D75)</f>
        <v>0</v>
      </c>
      <c r="DJ75" s="18">
        <f>SUMIFS(Fluxo!$N:$N,Fluxo!$S:$S,"&gt;"&amp;DI$5,Fluxo!$S:$S,"&lt;="&amp;DJ$5,Fluxo!$D:$D,$D75)</f>
        <v>0</v>
      </c>
      <c r="DK75" s="18">
        <f>SUMIFS(Fluxo!$N:$N,Fluxo!$S:$S,"&gt;"&amp;DJ$5,Fluxo!$S:$S,"&lt;="&amp;DK$5,Fluxo!$D:$D,$D75)</f>
        <v>0</v>
      </c>
      <c r="DL75" s="18">
        <f>SUMIFS(Fluxo!$N:$N,Fluxo!$S:$S,"&gt;"&amp;DK$5,Fluxo!$S:$S,"&lt;="&amp;DL$5,Fluxo!$D:$D,$D75)</f>
        <v>0</v>
      </c>
      <c r="DM75" s="18">
        <f>SUMIFS(Fluxo!$N:$N,Fluxo!$S:$S,"&gt;"&amp;DL$5,Fluxo!$S:$S,"&lt;="&amp;DM$5,Fluxo!$D:$D,$D75)</f>
        <v>0</v>
      </c>
      <c r="DN75" s="18">
        <f>SUMIFS(Fluxo!$N:$N,Fluxo!$S:$S,"&gt;"&amp;DM$5,Fluxo!$S:$S,"&lt;="&amp;DN$5,Fluxo!$D:$D,$D75)</f>
        <v>0</v>
      </c>
      <c r="DO75" s="18">
        <f>SUMIFS(Fluxo!$N:$N,Fluxo!$S:$S,"&gt;"&amp;DN$5,Fluxo!$S:$S,"&lt;="&amp;DO$5,Fluxo!$D:$D,$D75)</f>
        <v>0</v>
      </c>
      <c r="DP75" s="18">
        <f>SUMIFS(Fluxo!$N:$N,Fluxo!$S:$S,"&gt;"&amp;DO$5,Fluxo!$S:$S,"&lt;="&amp;DP$5,Fluxo!$D:$D,$D75)</f>
        <v>0</v>
      </c>
      <c r="DQ75" s="18">
        <f>SUMIFS(Fluxo!$N:$N,Fluxo!$S:$S,"&gt;"&amp;DP$5,Fluxo!$S:$S,"&lt;="&amp;DQ$5,Fluxo!$D:$D,$D75)</f>
        <v>0</v>
      </c>
      <c r="DR75" s="18">
        <f>SUMIFS(Fluxo!$N:$N,Fluxo!$S:$S,"&gt;"&amp;DQ$5,Fluxo!$S:$S,"&lt;="&amp;DR$5,Fluxo!$D:$D,$D75)</f>
        <v>0</v>
      </c>
      <c r="DS75" s="18">
        <f>SUMIFS(Fluxo!$N:$N,Fluxo!$S:$S,"&gt;"&amp;DR$5,Fluxo!$S:$S,"&lt;="&amp;DS$5,Fluxo!$D:$D,$D75)</f>
        <v>0</v>
      </c>
      <c r="DT75" s="18">
        <f>SUMIFS(Fluxo!$N:$N,Fluxo!$S:$S,"&gt;"&amp;DS$5,Fluxo!$S:$S,"&lt;="&amp;DT$5,Fluxo!$D:$D,$D75)</f>
        <v>0</v>
      </c>
      <c r="DU75" s="18">
        <f>SUMIFS(Fluxo!$N:$N,Fluxo!$S:$S,"&gt;"&amp;DT$5,Fluxo!$S:$S,"&lt;="&amp;DU$5,Fluxo!$D:$D,$D75)</f>
        <v>0</v>
      </c>
      <c r="DV75" s="18">
        <f>SUMIFS(Fluxo!$N:$N,Fluxo!$S:$S,"&gt;"&amp;DU$5,Fluxo!$S:$S,"&lt;="&amp;DV$5,Fluxo!$D:$D,$D75)</f>
        <v>0</v>
      </c>
      <c r="DW75" s="18">
        <f>SUMIFS(Fluxo!$N:$N,Fluxo!$S:$S,"&gt;"&amp;DV$5,Fluxo!$S:$S,"&lt;="&amp;DW$5,Fluxo!$D:$D,$D75)</f>
        <v>0</v>
      </c>
      <c r="DX75" s="18">
        <f>SUMIFS(Fluxo!$N:$N,Fluxo!$S:$S,"&gt;"&amp;DW$5,Fluxo!$S:$S,"&lt;="&amp;DX$5,Fluxo!$D:$D,$D75)</f>
        <v>0</v>
      </c>
      <c r="DY75" s="18">
        <f>SUMIFS(Fluxo!$N:$N,Fluxo!$S:$S,"&gt;"&amp;DX$5,Fluxo!$S:$S,"&lt;="&amp;DY$5,Fluxo!$D:$D,$D75)</f>
        <v>0</v>
      </c>
      <c r="DZ75" s="18">
        <f>SUMIFS(Fluxo!$N:$N,Fluxo!$S:$S,"&gt;"&amp;DY$5,Fluxo!$S:$S,"&lt;="&amp;DZ$5,Fluxo!$D:$D,$D75)</f>
        <v>0</v>
      </c>
      <c r="EA75" s="18">
        <f>SUMIFS(Fluxo!$N:$N,Fluxo!$S:$S,"&gt;"&amp;DZ$5,Fluxo!$S:$S,"&lt;="&amp;EA$5,Fluxo!$D:$D,$D75)</f>
        <v>0</v>
      </c>
      <c r="EB75" s="18">
        <f>SUMIFS(Fluxo!$N:$N,Fluxo!$S:$S,"&gt;"&amp;EA$5,Fluxo!$S:$S,"&lt;="&amp;EB$5,Fluxo!$D:$D,$D75)</f>
        <v>0</v>
      </c>
      <c r="EC75" s="18">
        <f>SUMIFS(Fluxo!$N:$N,Fluxo!$S:$S,"&gt;"&amp;EB$5,Fluxo!$S:$S,"&lt;="&amp;EC$5,Fluxo!$D:$D,$D75)</f>
        <v>0</v>
      </c>
      <c r="ED75" s="18">
        <f>SUMIFS(Fluxo!$N:$N,Fluxo!$S:$S,"&gt;"&amp;EC$5,Fluxo!$S:$S,"&lt;="&amp;ED$5,Fluxo!$D:$D,$D75)</f>
        <v>0</v>
      </c>
      <c r="EE75" s="18">
        <f>SUMIFS(Fluxo!$N:$N,Fluxo!$S:$S,"&gt;"&amp;ED$5,Fluxo!$S:$S,"&lt;="&amp;EE$5,Fluxo!$D:$D,$D75)</f>
        <v>0</v>
      </c>
      <c r="EF75" s="18">
        <f>SUMIFS(Fluxo!$N:$N,Fluxo!$S:$S,"&gt;"&amp;EE$5,Fluxo!$S:$S,"&lt;="&amp;EF$5,Fluxo!$D:$D,$D75)</f>
        <v>0</v>
      </c>
      <c r="EG75" s="18">
        <f>SUMIFS(Fluxo!$N:$N,Fluxo!$S:$S,"&gt;"&amp;EF$5,Fluxo!$S:$S,"&lt;="&amp;EG$5,Fluxo!$D:$D,$D75)</f>
        <v>0</v>
      </c>
      <c r="EH75" s="18">
        <f>SUMIFS(Fluxo!$N:$N,Fluxo!$S:$S,"&gt;"&amp;EG$5,Fluxo!$S:$S,"&lt;="&amp;EH$5,Fluxo!$D:$D,$D75)</f>
        <v>0</v>
      </c>
      <c r="EI75" s="18">
        <f>SUMIFS(Fluxo!$N:$N,Fluxo!$S:$S,"&gt;"&amp;EH$5,Fluxo!$S:$S,"&lt;="&amp;EI$5,Fluxo!$D:$D,$D75)</f>
        <v>0</v>
      </c>
      <c r="EJ75" s="18">
        <f>SUMIFS(Fluxo!$N:$N,Fluxo!$S:$S,"&gt;"&amp;EI$5,Fluxo!$S:$S,"&lt;="&amp;EJ$5,Fluxo!$D:$D,$D75)</f>
        <v>0</v>
      </c>
      <c r="EK75" s="18">
        <f>SUMIFS(Fluxo!$N:$N,Fluxo!$S:$S,"&gt;"&amp;EJ$5,Fluxo!$S:$S,"&lt;="&amp;EK$5,Fluxo!$D:$D,$D75)</f>
        <v>0</v>
      </c>
      <c r="EL75" s="18">
        <f>SUMIFS(Fluxo!$N:$N,Fluxo!$S:$S,"&gt;"&amp;EK$5,Fluxo!$S:$S,"&lt;="&amp;EL$5,Fluxo!$D:$D,$D75)</f>
        <v>0</v>
      </c>
      <c r="EM75" s="18">
        <f>SUMIFS(Fluxo!$N:$N,Fluxo!$S:$S,"&gt;"&amp;EL$5,Fluxo!$S:$S,"&lt;="&amp;EM$5,Fluxo!$D:$D,$D75)</f>
        <v>0</v>
      </c>
      <c r="EN75" s="18">
        <f>SUMIFS(Fluxo!$N:$N,Fluxo!$S:$S,"&gt;"&amp;EM$5,Fluxo!$S:$S,"&lt;="&amp;EN$5,Fluxo!$D:$D,$D75)</f>
        <v>0</v>
      </c>
      <c r="EO75" s="18">
        <f>SUMIFS(Fluxo!$N:$N,Fluxo!$S:$S,"&gt;"&amp;EN$5,Fluxo!$S:$S,"&lt;="&amp;EO$5,Fluxo!$D:$D,$D75)</f>
        <v>0</v>
      </c>
      <c r="EP75" s="18">
        <f>SUMIFS(Fluxo!$N:$N,Fluxo!$S:$S,"&gt;"&amp;EO$5,Fluxo!$S:$S,"&lt;="&amp;EP$5,Fluxo!$D:$D,$D75)</f>
        <v>0</v>
      </c>
      <c r="EQ75" s="18">
        <f>SUMIFS(Fluxo!$N:$N,Fluxo!$S:$S,"&gt;"&amp;EP$5,Fluxo!$S:$S,"&lt;="&amp;EQ$5,Fluxo!$D:$D,$D75)</f>
        <v>0</v>
      </c>
      <c r="ER75" s="18">
        <f>SUMIFS(Fluxo!$N:$N,Fluxo!$S:$S,"&gt;"&amp;EQ$5,Fluxo!$S:$S,"&lt;="&amp;ER$5,Fluxo!$D:$D,$D75)</f>
        <v>0</v>
      </c>
      <c r="ES75" s="18">
        <f>SUMIFS(Fluxo!$N:$N,Fluxo!$S:$S,"&gt;"&amp;ER$5,Fluxo!$S:$S,"&lt;="&amp;ES$5,Fluxo!$D:$D,$D75)</f>
        <v>0</v>
      </c>
      <c r="ET75" s="18">
        <f>SUMIFS(Fluxo!$N:$N,Fluxo!$S:$S,"&gt;"&amp;ES$5,Fluxo!$S:$S,"&lt;="&amp;ET$5,Fluxo!$D:$D,$D75)</f>
        <v>0</v>
      </c>
      <c r="EU75" s="18">
        <f>SUMIFS(Fluxo!$N:$N,Fluxo!$S:$S,"&gt;"&amp;ET$5,Fluxo!$S:$S,"&lt;="&amp;EU$5,Fluxo!$D:$D,$D75)</f>
        <v>0</v>
      </c>
      <c r="EV75" s="18">
        <f>SUMIFS(Fluxo!$N:$N,Fluxo!$S:$S,"&gt;"&amp;EU$5,Fluxo!$S:$S,"&lt;="&amp;EV$5,Fluxo!$D:$D,$D75)</f>
        <v>0</v>
      </c>
      <c r="EW75" s="18">
        <f>SUMIFS(Fluxo!$N:$N,Fluxo!$S:$S,"&gt;"&amp;EV$5,Fluxo!$S:$S,"&lt;="&amp;EW$5,Fluxo!$D:$D,$D75)</f>
        <v>0</v>
      </c>
      <c r="EX75" s="18">
        <f>SUMIFS(Fluxo!$N:$N,Fluxo!$S:$S,"&gt;"&amp;EW$5,Fluxo!$S:$S,"&lt;="&amp;EX$5,Fluxo!$D:$D,$D75)</f>
        <v>0</v>
      </c>
      <c r="EY75" s="18">
        <f>SUMIFS(Fluxo!$N:$N,Fluxo!$S:$S,"&gt;"&amp;EX$5,Fluxo!$S:$S,"&lt;="&amp;EY$5,Fluxo!$D:$D,$D75)</f>
        <v>0</v>
      </c>
      <c r="EZ75" s="18">
        <f>SUMIFS(Fluxo!$N:$N,Fluxo!$S:$S,"&gt;"&amp;EY$5,Fluxo!$S:$S,"&lt;="&amp;EZ$5,Fluxo!$D:$D,$D75)</f>
        <v>0</v>
      </c>
      <c r="FA75" s="18">
        <f>SUMIFS(Fluxo!$N:$N,Fluxo!$S:$S,"&gt;"&amp;EZ$5,Fluxo!$S:$S,"&lt;="&amp;FA$5,Fluxo!$D:$D,$D75)</f>
        <v>0</v>
      </c>
      <c r="FB75" s="18">
        <f>SUMIFS(Fluxo!$N:$N,Fluxo!$S:$S,"&gt;"&amp;FA$5,Fluxo!$S:$S,"&lt;="&amp;FB$5,Fluxo!$D:$D,$D75)</f>
        <v>0</v>
      </c>
      <c r="FC75" s="18">
        <f>SUMIFS(Fluxo!$N:$N,Fluxo!$S:$S,"&gt;"&amp;FB$5,Fluxo!$S:$S,"&lt;="&amp;FC$5,Fluxo!$D:$D,$D75)</f>
        <v>0</v>
      </c>
      <c r="FD75" s="18">
        <f>SUMIFS(Fluxo!$N:$N,Fluxo!$S:$S,"&gt;"&amp;FC$5,Fluxo!$S:$S,"&lt;="&amp;FD$5,Fluxo!$D:$D,$D75)</f>
        <v>0</v>
      </c>
      <c r="FE75" s="18">
        <f>SUMIFS(Fluxo!$N:$N,Fluxo!$S:$S,"&gt;"&amp;FD$5,Fluxo!$S:$S,"&lt;="&amp;FE$5,Fluxo!$D:$D,$D75)</f>
        <v>0</v>
      </c>
      <c r="FF75" s="18">
        <f>SUMIFS(Fluxo!$N:$N,Fluxo!$S:$S,"&gt;"&amp;FE$5,Fluxo!$S:$S,"&lt;="&amp;FF$5,Fluxo!$D:$D,$D75)</f>
        <v>0</v>
      </c>
      <c r="FG75" s="18">
        <f>SUMIFS(Fluxo!$N:$N,Fluxo!$S:$S,"&gt;"&amp;FF$5,Fluxo!$S:$S,"&lt;="&amp;FG$5,Fluxo!$D:$D,$D75)</f>
        <v>0</v>
      </c>
      <c r="FH75" s="18">
        <f>SUMIFS(Fluxo!$N:$N,Fluxo!$S:$S,"&gt;"&amp;FG$5,Fluxo!$S:$S,"&lt;="&amp;FH$5,Fluxo!$D:$D,$D75)</f>
        <v>0</v>
      </c>
      <c r="FI75" s="18">
        <f>SUMIFS(Fluxo!$N:$N,Fluxo!$S:$S,"&gt;"&amp;FH$5,Fluxo!$S:$S,"&lt;="&amp;FI$5,Fluxo!$D:$D,$D75)</f>
        <v>0</v>
      </c>
      <c r="FJ75" s="18">
        <f>SUMIFS(Fluxo!$N:$N,Fluxo!$S:$S,"&gt;"&amp;FI$5,Fluxo!$S:$S,"&lt;="&amp;FJ$5,Fluxo!$D:$D,$D75)</f>
        <v>0</v>
      </c>
      <c r="FK75" s="18">
        <f>SUMIFS(Fluxo!$N:$N,Fluxo!$S:$S,"&gt;"&amp;FJ$5,Fluxo!$S:$S,"&lt;="&amp;FK$5,Fluxo!$D:$D,$D75)</f>
        <v>0</v>
      </c>
      <c r="FL75" s="18">
        <f>SUMIFS(Fluxo!$N:$N,Fluxo!$S:$S,"&gt;"&amp;FK$5,Fluxo!$S:$S,"&lt;="&amp;FL$5,Fluxo!$D:$D,$D75)</f>
        <v>0</v>
      </c>
      <c r="FM75" s="18">
        <f>SUMIFS(Fluxo!$N:$N,Fluxo!$S:$S,"&gt;"&amp;FL$5,Fluxo!$S:$S,"&lt;="&amp;FM$5,Fluxo!$D:$D,$D75)</f>
        <v>0</v>
      </c>
      <c r="FN75" s="18">
        <f>SUMIFS(Fluxo!$N:$N,Fluxo!$S:$S,"&gt;"&amp;FM$5,Fluxo!$S:$S,"&lt;="&amp;FN$5,Fluxo!$D:$D,$D75)</f>
        <v>0</v>
      </c>
      <c r="FO75" s="18">
        <f>SUMIFS(Fluxo!$N:$N,Fluxo!$S:$S,"&gt;"&amp;FN$5,Fluxo!$S:$S,"&lt;="&amp;FO$5,Fluxo!$D:$D,$D75)</f>
        <v>0</v>
      </c>
      <c r="FP75" s="18">
        <f>SUMIFS(Fluxo!$N:$N,Fluxo!$S:$S,"&gt;"&amp;FO$5,Fluxo!$S:$S,"&lt;="&amp;FP$5,Fluxo!$D:$D,$D75)</f>
        <v>0</v>
      </c>
      <c r="FQ75" s="18">
        <f>SUMIFS(Fluxo!$N:$N,Fluxo!$S:$S,"&gt;"&amp;FP$5,Fluxo!$S:$S,"&lt;="&amp;FQ$5,Fluxo!$D:$D,$D75)</f>
        <v>0</v>
      </c>
      <c r="FR75" s="18">
        <f>SUMIFS(Fluxo!$N:$N,Fluxo!$S:$S,"&gt;"&amp;FQ$5,Fluxo!$S:$S,"&lt;="&amp;FR$5,Fluxo!$D:$D,$D75)</f>
        <v>0</v>
      </c>
      <c r="FS75" s="18">
        <f>SUMIFS(Fluxo!$N:$N,Fluxo!$S:$S,"&gt;"&amp;FR$5,Fluxo!$S:$S,"&lt;="&amp;FS$5,Fluxo!$D:$D,$D75)</f>
        <v>0</v>
      </c>
      <c r="FT75" s="18">
        <f>SUMIFS(Fluxo!$N:$N,Fluxo!$S:$S,"&gt;"&amp;FS$5,Fluxo!$S:$S,"&lt;="&amp;FT$5,Fluxo!$D:$D,$D75)</f>
        <v>0</v>
      </c>
      <c r="FU75" s="18">
        <f>SUMIFS(Fluxo!$N:$N,Fluxo!$S:$S,"&gt;"&amp;FT$5,Fluxo!$S:$S,"&lt;="&amp;FU$5,Fluxo!$D:$D,$D75)</f>
        <v>0</v>
      </c>
      <c r="FV75" s="18">
        <f>SUMIFS(Fluxo!$N:$N,Fluxo!$S:$S,"&gt;"&amp;FU$5,Fluxo!$S:$S,"&lt;="&amp;FV$5,Fluxo!$D:$D,$D75)</f>
        <v>0</v>
      </c>
      <c r="FW75" s="18">
        <f>SUMIFS(Fluxo!$N:$N,Fluxo!$S:$S,"&gt;"&amp;FV$5,Fluxo!$S:$S,"&lt;="&amp;FW$5,Fluxo!$D:$D,$D75)</f>
        <v>0</v>
      </c>
      <c r="FX75" s="18">
        <f>SUMIFS(Fluxo!$N:$N,Fluxo!$S:$S,"&gt;"&amp;FW$5,Fluxo!$S:$S,"&lt;="&amp;FX$5,Fluxo!$D:$D,$D75)</f>
        <v>0</v>
      </c>
      <c r="FY75" s="18">
        <f>SUMIFS(Fluxo!$N:$N,Fluxo!$S:$S,"&gt;"&amp;FX$5,Fluxo!$S:$S,"&lt;="&amp;FY$5,Fluxo!$D:$D,$D75)</f>
        <v>0</v>
      </c>
      <c r="FZ75" s="18">
        <f>SUMIFS(Fluxo!$N:$N,Fluxo!$S:$S,"&gt;"&amp;FY$5,Fluxo!$S:$S,"&lt;="&amp;FZ$5,Fluxo!$D:$D,$D75)</f>
        <v>0</v>
      </c>
      <c r="GA75" s="18">
        <f>SUMIFS(Fluxo!$N:$N,Fluxo!$S:$S,"&gt;"&amp;FZ$5,Fluxo!$S:$S,"&lt;="&amp;GA$5,Fluxo!$D:$D,$D75)</f>
        <v>0</v>
      </c>
      <c r="GB75" s="18">
        <f>SUMIFS(Fluxo!$N:$N,Fluxo!$S:$S,"&gt;"&amp;GA$5,Fluxo!$S:$S,"&lt;="&amp;GB$5,Fluxo!$D:$D,$D75)</f>
        <v>0</v>
      </c>
      <c r="GC75" s="18">
        <f>SUMIFS(Fluxo!$N:$N,Fluxo!$S:$S,"&gt;"&amp;GB$5,Fluxo!$S:$S,"&lt;="&amp;GC$5,Fluxo!$D:$D,$D75)</f>
        <v>0</v>
      </c>
      <c r="GD75" s="18">
        <f>SUMIFS(Fluxo!$N:$N,Fluxo!$S:$S,"&gt;"&amp;GC$5,Fluxo!$S:$S,"&lt;="&amp;GD$5,Fluxo!$D:$D,$D75)</f>
        <v>0</v>
      </c>
      <c r="GE75" s="18">
        <f>SUMIFS(Fluxo!$N:$N,Fluxo!$S:$S,"&gt;"&amp;GD$5,Fluxo!$S:$S,"&lt;="&amp;GE$5,Fluxo!$D:$D,$D75)</f>
        <v>0</v>
      </c>
      <c r="GF75" s="18">
        <f>SUMIFS(Fluxo!$N:$N,Fluxo!$S:$S,"&gt;"&amp;GE$5,Fluxo!$S:$S,"&lt;="&amp;GF$5,Fluxo!$D:$D,$D75)</f>
        <v>0</v>
      </c>
      <c r="GG75" s="18">
        <f>SUMIFS(Fluxo!$N:$N,Fluxo!$S:$S,"&gt;"&amp;GF$5,Fluxo!$S:$S,"&lt;="&amp;GG$5,Fluxo!$D:$D,$D75)</f>
        <v>0</v>
      </c>
      <c r="GH75" s="18">
        <f>SUMIFS(Fluxo!$N:$N,Fluxo!$S:$S,"&gt;"&amp;GG$5,Fluxo!$S:$S,"&lt;="&amp;GH$5,Fluxo!$D:$D,$D75)</f>
        <v>0</v>
      </c>
      <c r="GI75" s="18">
        <f>SUMIFS(Fluxo!$N:$N,Fluxo!$S:$S,"&gt;"&amp;GH$5,Fluxo!$S:$S,"&lt;="&amp;GI$5,Fluxo!$D:$D,$D75)</f>
        <v>0</v>
      </c>
      <c r="GJ75" s="18">
        <f>SUMIFS(Fluxo!$N:$N,Fluxo!$S:$S,"&gt;"&amp;GI$5,Fluxo!$S:$S,"&lt;="&amp;GJ$5,Fluxo!$D:$D,$D75)</f>
        <v>0</v>
      </c>
      <c r="GK75" s="18">
        <f>SUMIFS(Fluxo!$N:$N,Fluxo!$S:$S,"&gt;"&amp;GJ$5,Fluxo!$S:$S,"&lt;="&amp;GK$5,Fluxo!$D:$D,$D75)</f>
        <v>0</v>
      </c>
      <c r="GL75" s="18">
        <f>SUMIFS(Fluxo!$N:$N,Fluxo!$S:$S,"&gt;"&amp;GK$5,Fluxo!$S:$S,"&lt;="&amp;GL$5,Fluxo!$D:$D,$D75)</f>
        <v>0</v>
      </c>
      <c r="GM75" s="18">
        <f>SUMIFS(Fluxo!$N:$N,Fluxo!$S:$S,"&gt;"&amp;GL$5,Fluxo!$S:$S,"&lt;="&amp;GM$5,Fluxo!$D:$D,$D75)</f>
        <v>0</v>
      </c>
      <c r="GN75" s="18">
        <f>SUMIFS(Fluxo!$N:$N,Fluxo!$S:$S,"&gt;"&amp;GM$5,Fluxo!$S:$S,"&lt;="&amp;GN$5,Fluxo!$D:$D,$D75)</f>
        <v>0</v>
      </c>
      <c r="GO75" s="18">
        <f>SUMIFS(Fluxo!$N:$N,Fluxo!$S:$S,"&gt;"&amp;GN$5,Fluxo!$S:$S,"&lt;="&amp;GO$5,Fluxo!$D:$D,$D75)</f>
        <v>0</v>
      </c>
      <c r="GP75" s="18">
        <f>SUMIFS(Fluxo!$N:$N,Fluxo!$S:$S,"&gt;"&amp;GO$5,Fluxo!$S:$S,"&lt;="&amp;GP$5,Fluxo!$D:$D,$D75)</f>
        <v>0</v>
      </c>
      <c r="GQ75" s="18">
        <f>SUMIFS(Fluxo!$N:$N,Fluxo!$S:$S,"&gt;"&amp;GP$5,Fluxo!$S:$S,"&lt;="&amp;GQ$5,Fluxo!$D:$D,$D75)</f>
        <v>0</v>
      </c>
      <c r="GR75" s="18">
        <f>SUMIFS(Fluxo!$N:$N,Fluxo!$S:$S,"&gt;"&amp;GQ$5,Fluxo!$S:$S,"&lt;="&amp;GR$5,Fluxo!$D:$D,$D75)</f>
        <v>0</v>
      </c>
      <c r="GS75" s="18">
        <f>SUMIFS(Fluxo!$N:$N,Fluxo!$S:$S,"&gt;"&amp;GR$5,Fluxo!$S:$S,"&lt;="&amp;GS$5,Fluxo!$D:$D,$D75)</f>
        <v>0</v>
      </c>
      <c r="GT75" s="18">
        <f>SUMIFS(Fluxo!$N:$N,Fluxo!$S:$S,"&gt;"&amp;GS$5,Fluxo!$S:$S,"&lt;="&amp;GT$5,Fluxo!$D:$D,$D75)</f>
        <v>0</v>
      </c>
      <c r="GU75" s="18">
        <f>SUMIFS(Fluxo!$N:$N,Fluxo!$S:$S,"&gt;"&amp;GT$5,Fluxo!$S:$S,"&lt;="&amp;GU$5,Fluxo!$D:$D,$D75)</f>
        <v>0</v>
      </c>
      <c r="GV75" s="18">
        <f>SUMIFS(Fluxo!$N:$N,Fluxo!$S:$S,"&gt;"&amp;GU$5,Fluxo!$S:$S,"&lt;="&amp;GV$5,Fluxo!$D:$D,$D75)</f>
        <v>0</v>
      </c>
      <c r="GW75" s="18">
        <f>SUMIFS(Fluxo!$N:$N,Fluxo!$S:$S,"&gt;"&amp;GV$5,Fluxo!$S:$S,"&lt;="&amp;GW$5,Fluxo!$D:$D,$D75)</f>
        <v>0</v>
      </c>
      <c r="GX75" s="18">
        <f>SUMIFS(Fluxo!$N:$N,Fluxo!$S:$S,"&gt;"&amp;GW$5,Fluxo!$S:$S,"&lt;="&amp;GX$5,Fluxo!$D:$D,$D75)</f>
        <v>0</v>
      </c>
      <c r="GY75" s="18">
        <f>SUMIFS(Fluxo!$N:$N,Fluxo!$S:$S,"&gt;"&amp;GX$5,Fluxo!$S:$S,"&lt;="&amp;GY$5,Fluxo!$D:$D,$D75)</f>
        <v>0</v>
      </c>
      <c r="GZ75" s="18">
        <f>SUMIFS(Fluxo!$N:$N,Fluxo!$S:$S,"&gt;"&amp;GY$5,Fluxo!$S:$S,"&lt;="&amp;GZ$5,Fluxo!$D:$D,$D75)</f>
        <v>0</v>
      </c>
      <c r="HA75" s="18">
        <f>SUMIFS(Fluxo!$N:$N,Fluxo!$S:$S,"&gt;"&amp;GZ$5,Fluxo!$S:$S,"&lt;="&amp;HA$5,Fluxo!$D:$D,$D75)</f>
        <v>0</v>
      </c>
      <c r="HB75" s="18">
        <f>SUMIFS(Fluxo!$N:$N,Fluxo!$S:$S,"&gt;"&amp;HA$5,Fluxo!$S:$S,"&lt;="&amp;HB$5,Fluxo!$D:$D,$D75)</f>
        <v>0</v>
      </c>
      <c r="HC75" s="18">
        <f>SUMIFS(Fluxo!$N:$N,Fluxo!$S:$S,"&gt;"&amp;HB$5,Fluxo!$S:$S,"&lt;="&amp;HC$5,Fluxo!$D:$D,$D75)</f>
        <v>0</v>
      </c>
      <c r="HD75" s="18">
        <f>SUMIFS(Fluxo!$N:$N,Fluxo!$S:$S,"&gt;"&amp;HC$5,Fluxo!$S:$S,"&lt;="&amp;HD$5,Fluxo!$D:$D,$D75)</f>
        <v>0</v>
      </c>
      <c r="HE75" s="18">
        <f>SUMIFS(Fluxo!$N:$N,Fluxo!$S:$S,"&gt;"&amp;HD$5,Fluxo!$S:$S,"&lt;="&amp;HE$5,Fluxo!$D:$D,$D75)</f>
        <v>0</v>
      </c>
      <c r="HF75" s="18">
        <f>SUMIFS(Fluxo!$N:$N,Fluxo!$S:$S,"&gt;"&amp;HE$5,Fluxo!$S:$S,"&lt;="&amp;HF$5,Fluxo!$D:$D,$D75)</f>
        <v>0</v>
      </c>
    </row>
    <row r="76" spans="1:214">
      <c r="A76" s="20">
        <f t="shared" ref="A76:A139" si="18">A75+1</f>
        <v>66</v>
      </c>
      <c r="B76" s="140" t="str">
        <f>'Check Carteira'!C68</f>
        <v>E.1016.99.01.0171</v>
      </c>
      <c r="C76" s="141">
        <v>1</v>
      </c>
      <c r="D76" s="129" t="str">
        <f>'Check Carteira'!F68</f>
        <v>A-0171</v>
      </c>
      <c r="E76" s="21" t="str">
        <f>IFERROR(INDEX(Contratos!L:L,MATCH(D76,Contratos!R:R,0)),"")</f>
        <v/>
      </c>
      <c r="F76" s="139" t="str">
        <f>IFERROR(INDEX(Contratos!G:G,MATCH(D76,Contratos!R:R,0)),"")</f>
        <v/>
      </c>
      <c r="H76" s="83">
        <f t="shared" si="17"/>
        <v>0</v>
      </c>
      <c r="J76" s="18">
        <f>SUMIFS(Fluxo!$N:$N,Fluxo!$S:$S,"&gt;"&amp;I$5,Fluxo!$S:$S,"&lt;="&amp;J$5,Fluxo!$D:$D,$D76)</f>
        <v>0</v>
      </c>
      <c r="K76" s="18">
        <f>SUMIFS(Fluxo!$N:$N,Fluxo!$S:$S,"&gt;"&amp;J$5,Fluxo!$S:$S,"&lt;="&amp;K$5,Fluxo!$D:$D,$D76)</f>
        <v>0</v>
      </c>
      <c r="L76" s="18">
        <f>SUMIFS(Fluxo!$N:$N,Fluxo!$S:$S,"&gt;"&amp;K$5,Fluxo!$S:$S,"&lt;="&amp;L$5,Fluxo!$D:$D,$D76)</f>
        <v>0</v>
      </c>
      <c r="M76" s="18">
        <f>SUMIFS(Fluxo!$N:$N,Fluxo!$S:$S,"&gt;"&amp;L$5,Fluxo!$S:$S,"&lt;="&amp;M$5,Fluxo!$D:$D,$D76)</f>
        <v>0</v>
      </c>
      <c r="N76" s="18">
        <f>SUMIFS(Fluxo!$N:$N,Fluxo!$S:$S,"&gt;"&amp;M$5,Fluxo!$S:$S,"&lt;="&amp;N$5,Fluxo!$D:$D,$D76)</f>
        <v>0</v>
      </c>
      <c r="O76" s="18">
        <f>SUMIFS(Fluxo!$N:$N,Fluxo!$S:$S,"&gt;"&amp;N$5,Fluxo!$S:$S,"&lt;="&amp;O$5,Fluxo!$D:$D,$D76)</f>
        <v>0</v>
      </c>
      <c r="P76" s="18">
        <f>SUMIFS(Fluxo!$N:$N,Fluxo!$S:$S,"&gt;"&amp;O$5,Fluxo!$S:$S,"&lt;="&amp;P$5,Fluxo!$D:$D,$D76)</f>
        <v>0</v>
      </c>
      <c r="Q76" s="18">
        <f>SUMIFS(Fluxo!$N:$N,Fluxo!$S:$S,"&gt;"&amp;P$5,Fluxo!$S:$S,"&lt;="&amp;Q$5,Fluxo!$D:$D,$D76)</f>
        <v>0</v>
      </c>
      <c r="R76" s="18">
        <f>SUMIFS(Fluxo!$N:$N,Fluxo!$S:$S,"&gt;"&amp;Q$5,Fluxo!$S:$S,"&lt;="&amp;R$5,Fluxo!$D:$D,$D76)</f>
        <v>0</v>
      </c>
      <c r="S76" s="18">
        <f>SUMIFS(Fluxo!$N:$N,Fluxo!$S:$S,"&gt;"&amp;R$5,Fluxo!$S:$S,"&lt;="&amp;S$5,Fluxo!$D:$D,$D76)</f>
        <v>0</v>
      </c>
      <c r="T76" s="18">
        <f>SUMIFS(Fluxo!$N:$N,Fluxo!$S:$S,"&gt;"&amp;S$5,Fluxo!$S:$S,"&lt;="&amp;T$5,Fluxo!$D:$D,$D76)</f>
        <v>0</v>
      </c>
      <c r="U76" s="18">
        <f>SUMIFS(Fluxo!$N:$N,Fluxo!$S:$S,"&gt;"&amp;T$5,Fluxo!$S:$S,"&lt;="&amp;U$5,Fluxo!$D:$D,$D76)</f>
        <v>0</v>
      </c>
      <c r="V76" s="18">
        <f>SUMIFS(Fluxo!$N:$N,Fluxo!$S:$S,"&gt;"&amp;U$5,Fluxo!$S:$S,"&lt;="&amp;V$5,Fluxo!$D:$D,$D76)</f>
        <v>0</v>
      </c>
      <c r="W76" s="18">
        <f>SUMIFS(Fluxo!$N:$N,Fluxo!$S:$S,"&gt;"&amp;V$5,Fluxo!$S:$S,"&lt;="&amp;W$5,Fluxo!$D:$D,$D76)</f>
        <v>0</v>
      </c>
      <c r="X76" s="18">
        <f>SUMIFS(Fluxo!$N:$N,Fluxo!$S:$S,"&gt;"&amp;W$5,Fluxo!$S:$S,"&lt;="&amp;X$5,Fluxo!$D:$D,$D76)</f>
        <v>0</v>
      </c>
      <c r="Y76" s="18">
        <f>SUMIFS(Fluxo!$N:$N,Fluxo!$S:$S,"&gt;"&amp;X$5,Fluxo!$S:$S,"&lt;="&amp;Y$5,Fluxo!$D:$D,$D76)</f>
        <v>0</v>
      </c>
      <c r="Z76" s="18">
        <f>SUMIFS(Fluxo!$N:$N,Fluxo!$S:$S,"&gt;"&amp;Y$5,Fluxo!$S:$S,"&lt;="&amp;Z$5,Fluxo!$D:$D,$D76)</f>
        <v>0</v>
      </c>
      <c r="AA76" s="18">
        <f>SUMIFS(Fluxo!$N:$N,Fluxo!$S:$S,"&gt;"&amp;Z$5,Fluxo!$S:$S,"&lt;="&amp;AA$5,Fluxo!$D:$D,$D76)</f>
        <v>0</v>
      </c>
      <c r="AB76" s="18">
        <f>SUMIFS(Fluxo!$N:$N,Fluxo!$S:$S,"&gt;"&amp;AA$5,Fluxo!$S:$S,"&lt;="&amp;AB$5,Fluxo!$D:$D,$D76)</f>
        <v>0</v>
      </c>
      <c r="AC76" s="18">
        <f>SUMIFS(Fluxo!$N:$N,Fluxo!$S:$S,"&gt;"&amp;AB$5,Fluxo!$S:$S,"&lt;="&amp;AC$5,Fluxo!$D:$D,$D76)</f>
        <v>0</v>
      </c>
      <c r="AD76" s="18">
        <f>SUMIFS(Fluxo!$N:$N,Fluxo!$S:$S,"&gt;"&amp;AC$5,Fluxo!$S:$S,"&lt;="&amp;AD$5,Fluxo!$D:$D,$D76)</f>
        <v>0</v>
      </c>
      <c r="AE76" s="18">
        <f>SUMIFS(Fluxo!$N:$N,Fluxo!$S:$S,"&gt;"&amp;AD$5,Fluxo!$S:$S,"&lt;="&amp;AE$5,Fluxo!$D:$D,$D76)</f>
        <v>0</v>
      </c>
      <c r="AF76" s="18">
        <f>SUMIFS(Fluxo!$N:$N,Fluxo!$S:$S,"&gt;"&amp;AE$5,Fluxo!$S:$S,"&lt;="&amp;AF$5,Fluxo!$D:$D,$D76)</f>
        <v>0</v>
      </c>
      <c r="AG76" s="18">
        <f>SUMIFS(Fluxo!$N:$N,Fluxo!$S:$S,"&gt;"&amp;AF$5,Fluxo!$S:$S,"&lt;="&amp;AG$5,Fluxo!$D:$D,$D76)</f>
        <v>0</v>
      </c>
      <c r="AH76" s="18">
        <f>SUMIFS(Fluxo!$N:$N,Fluxo!$S:$S,"&gt;"&amp;AG$5,Fluxo!$S:$S,"&lt;="&amp;AH$5,Fluxo!$D:$D,$D76)</f>
        <v>0</v>
      </c>
      <c r="AI76" s="18">
        <f>SUMIFS(Fluxo!$N:$N,Fluxo!$S:$S,"&gt;"&amp;AH$5,Fluxo!$S:$S,"&lt;="&amp;AI$5,Fluxo!$D:$D,$D76)</f>
        <v>0</v>
      </c>
      <c r="AJ76" s="18">
        <f>SUMIFS(Fluxo!$N:$N,Fluxo!$S:$S,"&gt;"&amp;AI$5,Fluxo!$S:$S,"&lt;="&amp;AJ$5,Fluxo!$D:$D,$D76)</f>
        <v>0</v>
      </c>
      <c r="AK76" s="18">
        <f>SUMIFS(Fluxo!$N:$N,Fluxo!$S:$S,"&gt;"&amp;AJ$5,Fluxo!$S:$S,"&lt;="&amp;AK$5,Fluxo!$D:$D,$D76)</f>
        <v>0</v>
      </c>
      <c r="AL76" s="18">
        <f>SUMIFS(Fluxo!$N:$N,Fluxo!$S:$S,"&gt;"&amp;AK$5,Fluxo!$S:$S,"&lt;="&amp;AL$5,Fluxo!$D:$D,$D76)</f>
        <v>0</v>
      </c>
      <c r="AM76" s="18">
        <f>SUMIFS(Fluxo!$N:$N,Fluxo!$S:$S,"&gt;"&amp;AL$5,Fluxo!$S:$S,"&lt;="&amp;AM$5,Fluxo!$D:$D,$D76)</f>
        <v>0</v>
      </c>
      <c r="AN76" s="18">
        <f>SUMIFS(Fluxo!$N:$N,Fluxo!$S:$S,"&gt;"&amp;AM$5,Fluxo!$S:$S,"&lt;="&amp;AN$5,Fluxo!$D:$D,$D76)</f>
        <v>0</v>
      </c>
      <c r="AO76" s="18">
        <f>SUMIFS(Fluxo!$N:$N,Fluxo!$S:$S,"&gt;"&amp;AN$5,Fluxo!$S:$S,"&lt;="&amp;AO$5,Fluxo!$D:$D,$D76)</f>
        <v>0</v>
      </c>
      <c r="AP76" s="18">
        <f>SUMIFS(Fluxo!$N:$N,Fluxo!$S:$S,"&gt;"&amp;AO$5,Fluxo!$S:$S,"&lt;="&amp;AP$5,Fluxo!$D:$D,$D76)</f>
        <v>0</v>
      </c>
      <c r="AQ76" s="18">
        <f>SUMIFS(Fluxo!$N:$N,Fluxo!$S:$S,"&gt;"&amp;AP$5,Fluxo!$S:$S,"&lt;="&amp;AQ$5,Fluxo!$D:$D,$D76)</f>
        <v>0</v>
      </c>
      <c r="AR76" s="18">
        <f>SUMIFS(Fluxo!$N:$N,Fluxo!$S:$S,"&gt;"&amp;AQ$5,Fluxo!$S:$S,"&lt;="&amp;AR$5,Fluxo!$D:$D,$D76)</f>
        <v>0</v>
      </c>
      <c r="AS76" s="18">
        <f>SUMIFS(Fluxo!$N:$N,Fluxo!$S:$S,"&gt;"&amp;AR$5,Fluxo!$S:$S,"&lt;="&amp;AS$5,Fluxo!$D:$D,$D76)</f>
        <v>0</v>
      </c>
      <c r="AT76" s="18">
        <f>SUMIFS(Fluxo!$N:$N,Fluxo!$S:$S,"&gt;"&amp;AS$5,Fluxo!$S:$S,"&lt;="&amp;AT$5,Fluxo!$D:$D,$D76)</f>
        <v>0</v>
      </c>
      <c r="AU76" s="18">
        <f>SUMIFS(Fluxo!$N:$N,Fluxo!$S:$S,"&gt;"&amp;AT$5,Fluxo!$S:$S,"&lt;="&amp;AU$5,Fluxo!$D:$D,$D76)</f>
        <v>0</v>
      </c>
      <c r="AV76" s="18">
        <f>SUMIFS(Fluxo!$N:$N,Fluxo!$S:$S,"&gt;"&amp;AU$5,Fluxo!$S:$S,"&lt;="&amp;AV$5,Fluxo!$D:$D,$D76)</f>
        <v>0</v>
      </c>
      <c r="AW76" s="18">
        <f>SUMIFS(Fluxo!$N:$N,Fluxo!$S:$S,"&gt;"&amp;AV$5,Fluxo!$S:$S,"&lt;="&amp;AW$5,Fluxo!$D:$D,$D76)</f>
        <v>0</v>
      </c>
      <c r="AX76" s="18">
        <f>SUMIFS(Fluxo!$N:$N,Fluxo!$S:$S,"&gt;"&amp;AW$5,Fluxo!$S:$S,"&lt;="&amp;AX$5,Fluxo!$D:$D,$D76)</f>
        <v>0</v>
      </c>
      <c r="AY76" s="18">
        <f>SUMIFS(Fluxo!$N:$N,Fluxo!$S:$S,"&gt;"&amp;AX$5,Fluxo!$S:$S,"&lt;="&amp;AY$5,Fluxo!$D:$D,$D76)</f>
        <v>0</v>
      </c>
      <c r="AZ76" s="18">
        <f>SUMIFS(Fluxo!$N:$N,Fluxo!$S:$S,"&gt;"&amp;AY$5,Fluxo!$S:$S,"&lt;="&amp;AZ$5,Fluxo!$D:$D,$D76)</f>
        <v>0</v>
      </c>
      <c r="BA76" s="18">
        <f>SUMIFS(Fluxo!$N:$N,Fluxo!$S:$S,"&gt;"&amp;AZ$5,Fluxo!$S:$S,"&lt;="&amp;BA$5,Fluxo!$D:$D,$D76)</f>
        <v>0</v>
      </c>
      <c r="BB76" s="18">
        <f>SUMIFS(Fluxo!$N:$N,Fluxo!$S:$S,"&gt;"&amp;BA$5,Fluxo!$S:$S,"&lt;="&amp;BB$5,Fluxo!$D:$D,$D76)</f>
        <v>0</v>
      </c>
      <c r="BC76" s="18">
        <f>SUMIFS(Fluxo!$N:$N,Fluxo!$S:$S,"&gt;"&amp;BB$5,Fluxo!$S:$S,"&lt;="&amp;BC$5,Fluxo!$D:$D,$D76)</f>
        <v>0</v>
      </c>
      <c r="BD76" s="18">
        <f>SUMIFS(Fluxo!$N:$N,Fluxo!$S:$S,"&gt;"&amp;BC$5,Fluxo!$S:$S,"&lt;="&amp;BD$5,Fluxo!$D:$D,$D76)</f>
        <v>0</v>
      </c>
      <c r="BE76" s="18">
        <f>SUMIFS(Fluxo!$N:$N,Fluxo!$S:$S,"&gt;"&amp;BD$5,Fluxo!$S:$S,"&lt;="&amp;BE$5,Fluxo!$D:$D,$D76)</f>
        <v>0</v>
      </c>
      <c r="BF76" s="18">
        <f>SUMIFS(Fluxo!$N:$N,Fluxo!$S:$S,"&gt;"&amp;BE$5,Fluxo!$S:$S,"&lt;="&amp;BF$5,Fluxo!$D:$D,$D76)</f>
        <v>0</v>
      </c>
      <c r="BG76" s="18">
        <f>SUMIFS(Fluxo!$N:$N,Fluxo!$S:$S,"&gt;"&amp;BF$5,Fluxo!$S:$S,"&lt;="&amp;BG$5,Fluxo!$D:$D,$D76)</f>
        <v>0</v>
      </c>
      <c r="BH76" s="18">
        <f>SUMIFS(Fluxo!$N:$N,Fluxo!$S:$S,"&gt;"&amp;BG$5,Fluxo!$S:$S,"&lt;="&amp;BH$5,Fluxo!$D:$D,$D76)</f>
        <v>0</v>
      </c>
      <c r="BI76" s="18">
        <f>SUMIFS(Fluxo!$N:$N,Fluxo!$S:$S,"&gt;"&amp;BH$5,Fluxo!$S:$S,"&lt;="&amp;BI$5,Fluxo!$D:$D,$D76)</f>
        <v>0</v>
      </c>
      <c r="BJ76" s="18">
        <f>SUMIFS(Fluxo!$N:$N,Fluxo!$S:$S,"&gt;"&amp;BI$5,Fluxo!$S:$S,"&lt;="&amp;BJ$5,Fluxo!$D:$D,$D76)</f>
        <v>0</v>
      </c>
      <c r="BK76" s="18">
        <f>SUMIFS(Fluxo!$N:$N,Fluxo!$S:$S,"&gt;"&amp;BJ$5,Fluxo!$S:$S,"&lt;="&amp;BK$5,Fluxo!$D:$D,$D76)</f>
        <v>0</v>
      </c>
      <c r="BL76" s="18">
        <f>SUMIFS(Fluxo!$N:$N,Fluxo!$S:$S,"&gt;"&amp;BK$5,Fluxo!$S:$S,"&lt;="&amp;BL$5,Fluxo!$D:$D,$D76)</f>
        <v>0</v>
      </c>
      <c r="BM76" s="18">
        <f>SUMIFS(Fluxo!$N:$N,Fluxo!$S:$S,"&gt;"&amp;BL$5,Fluxo!$S:$S,"&lt;="&amp;BM$5,Fluxo!$D:$D,$D76)</f>
        <v>0</v>
      </c>
      <c r="BN76" s="18">
        <f>SUMIFS(Fluxo!$N:$N,Fluxo!$S:$S,"&gt;"&amp;BM$5,Fluxo!$S:$S,"&lt;="&amp;BN$5,Fluxo!$D:$D,$D76)</f>
        <v>0</v>
      </c>
      <c r="BO76" s="18">
        <f>SUMIFS(Fluxo!$N:$N,Fluxo!$S:$S,"&gt;"&amp;BN$5,Fluxo!$S:$S,"&lt;="&amp;BO$5,Fluxo!$D:$D,$D76)</f>
        <v>0</v>
      </c>
      <c r="BP76" s="18">
        <f>SUMIFS(Fluxo!$N:$N,Fluxo!$S:$S,"&gt;"&amp;BO$5,Fluxo!$S:$S,"&lt;="&amp;BP$5,Fluxo!$D:$D,$D76)</f>
        <v>0</v>
      </c>
      <c r="BQ76" s="18">
        <f>SUMIFS(Fluxo!$N:$N,Fluxo!$S:$S,"&gt;"&amp;BP$5,Fluxo!$S:$S,"&lt;="&amp;BQ$5,Fluxo!$D:$D,$D76)</f>
        <v>0</v>
      </c>
      <c r="BR76" s="18">
        <f>SUMIFS(Fluxo!$N:$N,Fluxo!$S:$S,"&gt;"&amp;BQ$5,Fluxo!$S:$S,"&lt;="&amp;BR$5,Fluxo!$D:$D,$D76)</f>
        <v>0</v>
      </c>
      <c r="BS76" s="18">
        <f>SUMIFS(Fluxo!$N:$N,Fluxo!$S:$S,"&gt;"&amp;BR$5,Fluxo!$S:$S,"&lt;="&amp;BS$5,Fluxo!$D:$D,$D76)</f>
        <v>0</v>
      </c>
      <c r="BT76" s="18">
        <f>SUMIFS(Fluxo!$N:$N,Fluxo!$S:$S,"&gt;"&amp;BS$5,Fluxo!$S:$S,"&lt;="&amp;BT$5,Fluxo!$D:$D,$D76)</f>
        <v>0</v>
      </c>
      <c r="BU76" s="18">
        <f>SUMIFS(Fluxo!$N:$N,Fluxo!$S:$S,"&gt;"&amp;BT$5,Fluxo!$S:$S,"&lt;="&amp;BU$5,Fluxo!$D:$D,$D76)</f>
        <v>0</v>
      </c>
      <c r="BV76" s="18">
        <f>SUMIFS(Fluxo!$N:$N,Fluxo!$S:$S,"&gt;"&amp;BU$5,Fluxo!$S:$S,"&lt;="&amp;BV$5,Fluxo!$D:$D,$D76)</f>
        <v>0</v>
      </c>
      <c r="BW76" s="18">
        <f>SUMIFS(Fluxo!$N:$N,Fluxo!$S:$S,"&gt;"&amp;BV$5,Fluxo!$S:$S,"&lt;="&amp;BW$5,Fluxo!$D:$D,$D76)</f>
        <v>0</v>
      </c>
      <c r="BX76" s="18">
        <f>SUMIFS(Fluxo!$N:$N,Fluxo!$S:$S,"&gt;"&amp;BW$5,Fluxo!$S:$S,"&lt;="&amp;BX$5,Fluxo!$D:$D,$D76)</f>
        <v>0</v>
      </c>
      <c r="BY76" s="18">
        <f>SUMIFS(Fluxo!$N:$N,Fluxo!$S:$S,"&gt;"&amp;BX$5,Fluxo!$S:$S,"&lt;="&amp;BY$5,Fluxo!$D:$D,$D76)</f>
        <v>0</v>
      </c>
      <c r="BZ76" s="18">
        <f>SUMIFS(Fluxo!$N:$N,Fluxo!$S:$S,"&gt;"&amp;BY$5,Fluxo!$S:$S,"&lt;="&amp;BZ$5,Fluxo!$D:$D,$D76)</f>
        <v>0</v>
      </c>
      <c r="CA76" s="18">
        <f>SUMIFS(Fluxo!$N:$N,Fluxo!$S:$S,"&gt;"&amp;BZ$5,Fluxo!$S:$S,"&lt;="&amp;CA$5,Fluxo!$D:$D,$D76)</f>
        <v>0</v>
      </c>
      <c r="CB76" s="18">
        <f>SUMIFS(Fluxo!$N:$N,Fluxo!$S:$S,"&gt;"&amp;CA$5,Fluxo!$S:$S,"&lt;="&amp;CB$5,Fluxo!$D:$D,$D76)</f>
        <v>0</v>
      </c>
      <c r="CC76" s="18">
        <f>SUMIFS(Fluxo!$N:$N,Fluxo!$S:$S,"&gt;"&amp;CB$5,Fluxo!$S:$S,"&lt;="&amp;CC$5,Fluxo!$D:$D,$D76)</f>
        <v>0</v>
      </c>
      <c r="CD76" s="18">
        <f>SUMIFS(Fluxo!$N:$N,Fluxo!$S:$S,"&gt;"&amp;CC$5,Fluxo!$S:$S,"&lt;="&amp;CD$5,Fluxo!$D:$D,$D76)</f>
        <v>0</v>
      </c>
      <c r="CE76" s="18">
        <f>SUMIFS(Fluxo!$N:$N,Fluxo!$S:$S,"&gt;"&amp;CD$5,Fluxo!$S:$S,"&lt;="&amp;CE$5,Fluxo!$D:$D,$D76)</f>
        <v>0</v>
      </c>
      <c r="CF76" s="18">
        <f>SUMIFS(Fluxo!$N:$N,Fluxo!$S:$S,"&gt;"&amp;CE$5,Fluxo!$S:$S,"&lt;="&amp;CF$5,Fluxo!$D:$D,$D76)</f>
        <v>0</v>
      </c>
      <c r="CG76" s="18">
        <f>SUMIFS(Fluxo!$N:$N,Fluxo!$S:$S,"&gt;"&amp;CF$5,Fluxo!$S:$S,"&lt;="&amp;CG$5,Fluxo!$D:$D,$D76)</f>
        <v>0</v>
      </c>
      <c r="CH76" s="18">
        <f>SUMIFS(Fluxo!$N:$N,Fluxo!$S:$S,"&gt;"&amp;CG$5,Fluxo!$S:$S,"&lt;="&amp;CH$5,Fluxo!$D:$D,$D76)</f>
        <v>0</v>
      </c>
      <c r="CI76" s="18">
        <f>SUMIFS(Fluxo!$N:$N,Fluxo!$S:$S,"&gt;"&amp;CH$5,Fluxo!$S:$S,"&lt;="&amp;CI$5,Fluxo!$D:$D,$D76)</f>
        <v>0</v>
      </c>
      <c r="CJ76" s="18">
        <f>SUMIFS(Fluxo!$N:$N,Fluxo!$S:$S,"&gt;"&amp;CI$5,Fluxo!$S:$S,"&lt;="&amp;CJ$5,Fluxo!$D:$D,$D76)</f>
        <v>0</v>
      </c>
      <c r="CK76" s="18">
        <f>SUMIFS(Fluxo!$N:$N,Fluxo!$S:$S,"&gt;"&amp;CJ$5,Fluxo!$S:$S,"&lt;="&amp;CK$5,Fluxo!$D:$D,$D76)</f>
        <v>0</v>
      </c>
      <c r="CL76" s="18">
        <f>SUMIFS(Fluxo!$N:$N,Fluxo!$S:$S,"&gt;"&amp;CK$5,Fluxo!$S:$S,"&lt;="&amp;CL$5,Fluxo!$D:$D,$D76)</f>
        <v>0</v>
      </c>
      <c r="CM76" s="18">
        <f>SUMIFS(Fluxo!$N:$N,Fluxo!$S:$S,"&gt;"&amp;CL$5,Fluxo!$S:$S,"&lt;="&amp;CM$5,Fluxo!$D:$D,$D76)</f>
        <v>0</v>
      </c>
      <c r="CN76" s="18">
        <f>SUMIFS(Fluxo!$N:$N,Fluxo!$S:$S,"&gt;"&amp;CM$5,Fluxo!$S:$S,"&lt;="&amp;CN$5,Fluxo!$D:$D,$D76)</f>
        <v>0</v>
      </c>
      <c r="CO76" s="18">
        <f>SUMIFS(Fluxo!$N:$N,Fluxo!$S:$S,"&gt;"&amp;CN$5,Fluxo!$S:$S,"&lt;="&amp;CO$5,Fluxo!$D:$D,$D76)</f>
        <v>0</v>
      </c>
      <c r="CP76" s="18">
        <f>SUMIFS(Fluxo!$N:$N,Fluxo!$S:$S,"&gt;"&amp;CO$5,Fluxo!$S:$S,"&lt;="&amp;CP$5,Fluxo!$D:$D,$D76)</f>
        <v>0</v>
      </c>
      <c r="CQ76" s="18">
        <f>SUMIFS(Fluxo!$N:$N,Fluxo!$S:$S,"&gt;"&amp;CP$5,Fluxo!$S:$S,"&lt;="&amp;CQ$5,Fluxo!$D:$D,$D76)</f>
        <v>0</v>
      </c>
      <c r="CR76" s="18">
        <f>SUMIFS(Fluxo!$N:$N,Fluxo!$S:$S,"&gt;"&amp;CQ$5,Fluxo!$S:$S,"&lt;="&amp;CR$5,Fluxo!$D:$D,$D76)</f>
        <v>0</v>
      </c>
      <c r="CS76" s="18">
        <f>SUMIFS(Fluxo!$N:$N,Fluxo!$S:$S,"&gt;"&amp;CR$5,Fluxo!$S:$S,"&lt;="&amp;CS$5,Fluxo!$D:$D,$D76)</f>
        <v>0</v>
      </c>
      <c r="CT76" s="18">
        <f>SUMIFS(Fluxo!$N:$N,Fluxo!$S:$S,"&gt;"&amp;CS$5,Fluxo!$S:$S,"&lt;="&amp;CT$5,Fluxo!$D:$D,$D76)</f>
        <v>0</v>
      </c>
      <c r="CU76" s="18">
        <f>SUMIFS(Fluxo!$N:$N,Fluxo!$S:$S,"&gt;"&amp;CT$5,Fluxo!$S:$S,"&lt;="&amp;CU$5,Fluxo!$D:$D,$D76)</f>
        <v>0</v>
      </c>
      <c r="CV76" s="18">
        <f>SUMIFS(Fluxo!$N:$N,Fluxo!$S:$S,"&gt;"&amp;CU$5,Fluxo!$S:$S,"&lt;="&amp;CV$5,Fluxo!$D:$D,$D76)</f>
        <v>0</v>
      </c>
      <c r="CW76" s="18">
        <f>SUMIFS(Fluxo!$N:$N,Fluxo!$S:$S,"&gt;"&amp;CV$5,Fluxo!$S:$S,"&lt;="&amp;CW$5,Fluxo!$D:$D,$D76)</f>
        <v>0</v>
      </c>
      <c r="CX76" s="18">
        <f>SUMIFS(Fluxo!$N:$N,Fluxo!$S:$S,"&gt;"&amp;CW$5,Fluxo!$S:$S,"&lt;="&amp;CX$5,Fluxo!$D:$D,$D76)</f>
        <v>0</v>
      </c>
      <c r="CY76" s="18">
        <f>SUMIFS(Fluxo!$N:$N,Fluxo!$S:$S,"&gt;"&amp;CX$5,Fluxo!$S:$S,"&lt;="&amp;CY$5,Fluxo!$D:$D,$D76)</f>
        <v>0</v>
      </c>
      <c r="CZ76" s="18">
        <f>SUMIFS(Fluxo!$N:$N,Fluxo!$S:$S,"&gt;"&amp;CY$5,Fluxo!$S:$S,"&lt;="&amp;CZ$5,Fluxo!$D:$D,$D76)</f>
        <v>0</v>
      </c>
      <c r="DA76" s="18">
        <f>SUMIFS(Fluxo!$N:$N,Fluxo!$S:$S,"&gt;"&amp;CZ$5,Fluxo!$S:$S,"&lt;="&amp;DA$5,Fluxo!$D:$D,$D76)</f>
        <v>0</v>
      </c>
      <c r="DB76" s="18">
        <f>SUMIFS(Fluxo!$N:$N,Fluxo!$S:$S,"&gt;"&amp;DA$5,Fluxo!$S:$S,"&lt;="&amp;DB$5,Fluxo!$D:$D,$D76)</f>
        <v>0</v>
      </c>
      <c r="DC76" s="18">
        <f>SUMIFS(Fluxo!$N:$N,Fluxo!$S:$S,"&gt;"&amp;DB$5,Fluxo!$S:$S,"&lt;="&amp;DC$5,Fluxo!$D:$D,$D76)</f>
        <v>0</v>
      </c>
      <c r="DD76" s="18">
        <f>SUMIFS(Fluxo!$N:$N,Fluxo!$S:$S,"&gt;"&amp;DC$5,Fluxo!$S:$S,"&lt;="&amp;DD$5,Fluxo!$D:$D,$D76)</f>
        <v>0</v>
      </c>
      <c r="DE76" s="18">
        <f>SUMIFS(Fluxo!$N:$N,Fluxo!$S:$S,"&gt;"&amp;DD$5,Fluxo!$S:$S,"&lt;="&amp;DE$5,Fluxo!$D:$D,$D76)</f>
        <v>0</v>
      </c>
      <c r="DF76" s="18">
        <f>SUMIFS(Fluxo!$N:$N,Fluxo!$S:$S,"&gt;"&amp;DE$5,Fluxo!$S:$S,"&lt;="&amp;DF$5,Fluxo!$D:$D,$D76)</f>
        <v>0</v>
      </c>
      <c r="DG76" s="18">
        <f>SUMIFS(Fluxo!$N:$N,Fluxo!$S:$S,"&gt;"&amp;DF$5,Fluxo!$S:$S,"&lt;="&amp;DG$5,Fluxo!$D:$D,$D76)</f>
        <v>0</v>
      </c>
      <c r="DH76" s="18">
        <f>SUMIFS(Fluxo!$N:$N,Fluxo!$S:$S,"&gt;"&amp;DG$5,Fluxo!$S:$S,"&lt;="&amp;DH$5,Fluxo!$D:$D,$D76)</f>
        <v>0</v>
      </c>
      <c r="DI76" s="18">
        <f>SUMIFS(Fluxo!$N:$N,Fluxo!$S:$S,"&gt;"&amp;DH$5,Fluxo!$S:$S,"&lt;="&amp;DI$5,Fluxo!$D:$D,$D76)</f>
        <v>0</v>
      </c>
      <c r="DJ76" s="18">
        <f>SUMIFS(Fluxo!$N:$N,Fluxo!$S:$S,"&gt;"&amp;DI$5,Fluxo!$S:$S,"&lt;="&amp;DJ$5,Fluxo!$D:$D,$D76)</f>
        <v>0</v>
      </c>
      <c r="DK76" s="18">
        <f>SUMIFS(Fluxo!$N:$N,Fluxo!$S:$S,"&gt;"&amp;DJ$5,Fluxo!$S:$S,"&lt;="&amp;DK$5,Fluxo!$D:$D,$D76)</f>
        <v>0</v>
      </c>
      <c r="DL76" s="18">
        <f>SUMIFS(Fluxo!$N:$N,Fluxo!$S:$S,"&gt;"&amp;DK$5,Fluxo!$S:$S,"&lt;="&amp;DL$5,Fluxo!$D:$D,$D76)</f>
        <v>0</v>
      </c>
      <c r="DM76" s="18">
        <f>SUMIFS(Fluxo!$N:$N,Fluxo!$S:$S,"&gt;"&amp;DL$5,Fluxo!$S:$S,"&lt;="&amp;DM$5,Fluxo!$D:$D,$D76)</f>
        <v>0</v>
      </c>
      <c r="DN76" s="18">
        <f>SUMIFS(Fluxo!$N:$N,Fluxo!$S:$S,"&gt;"&amp;DM$5,Fluxo!$S:$S,"&lt;="&amp;DN$5,Fluxo!$D:$D,$D76)</f>
        <v>0</v>
      </c>
      <c r="DO76" s="18">
        <f>SUMIFS(Fluxo!$N:$N,Fluxo!$S:$S,"&gt;"&amp;DN$5,Fluxo!$S:$S,"&lt;="&amp;DO$5,Fluxo!$D:$D,$D76)</f>
        <v>0</v>
      </c>
      <c r="DP76" s="18">
        <f>SUMIFS(Fluxo!$N:$N,Fluxo!$S:$S,"&gt;"&amp;DO$5,Fluxo!$S:$S,"&lt;="&amp;DP$5,Fluxo!$D:$D,$D76)</f>
        <v>0</v>
      </c>
      <c r="DQ76" s="18">
        <f>SUMIFS(Fluxo!$N:$N,Fluxo!$S:$S,"&gt;"&amp;DP$5,Fluxo!$S:$S,"&lt;="&amp;DQ$5,Fluxo!$D:$D,$D76)</f>
        <v>0</v>
      </c>
      <c r="DR76" s="18">
        <f>SUMIFS(Fluxo!$N:$N,Fluxo!$S:$S,"&gt;"&amp;DQ$5,Fluxo!$S:$S,"&lt;="&amp;DR$5,Fluxo!$D:$D,$D76)</f>
        <v>0</v>
      </c>
      <c r="DS76" s="18">
        <f>SUMIFS(Fluxo!$N:$N,Fluxo!$S:$S,"&gt;"&amp;DR$5,Fluxo!$S:$S,"&lt;="&amp;DS$5,Fluxo!$D:$D,$D76)</f>
        <v>0</v>
      </c>
      <c r="DT76" s="18">
        <f>SUMIFS(Fluxo!$N:$N,Fluxo!$S:$S,"&gt;"&amp;DS$5,Fluxo!$S:$S,"&lt;="&amp;DT$5,Fluxo!$D:$D,$D76)</f>
        <v>0</v>
      </c>
      <c r="DU76" s="18">
        <f>SUMIFS(Fluxo!$N:$N,Fluxo!$S:$S,"&gt;"&amp;DT$5,Fluxo!$S:$S,"&lt;="&amp;DU$5,Fluxo!$D:$D,$D76)</f>
        <v>0</v>
      </c>
      <c r="DV76" s="18">
        <f>SUMIFS(Fluxo!$N:$N,Fluxo!$S:$S,"&gt;"&amp;DU$5,Fluxo!$S:$S,"&lt;="&amp;DV$5,Fluxo!$D:$D,$D76)</f>
        <v>0</v>
      </c>
      <c r="DW76" s="18">
        <f>SUMIFS(Fluxo!$N:$N,Fluxo!$S:$S,"&gt;"&amp;DV$5,Fluxo!$S:$S,"&lt;="&amp;DW$5,Fluxo!$D:$D,$D76)</f>
        <v>0</v>
      </c>
      <c r="DX76" s="18">
        <f>SUMIFS(Fluxo!$N:$N,Fluxo!$S:$S,"&gt;"&amp;DW$5,Fluxo!$S:$S,"&lt;="&amp;DX$5,Fluxo!$D:$D,$D76)</f>
        <v>0</v>
      </c>
      <c r="DY76" s="18">
        <f>SUMIFS(Fluxo!$N:$N,Fluxo!$S:$S,"&gt;"&amp;DX$5,Fluxo!$S:$S,"&lt;="&amp;DY$5,Fluxo!$D:$D,$D76)</f>
        <v>0</v>
      </c>
      <c r="DZ76" s="18">
        <f>SUMIFS(Fluxo!$N:$N,Fluxo!$S:$S,"&gt;"&amp;DY$5,Fluxo!$S:$S,"&lt;="&amp;DZ$5,Fluxo!$D:$D,$D76)</f>
        <v>0</v>
      </c>
      <c r="EA76" s="18">
        <f>SUMIFS(Fluxo!$N:$N,Fluxo!$S:$S,"&gt;"&amp;DZ$5,Fluxo!$S:$S,"&lt;="&amp;EA$5,Fluxo!$D:$D,$D76)</f>
        <v>0</v>
      </c>
      <c r="EB76" s="18">
        <f>SUMIFS(Fluxo!$N:$N,Fluxo!$S:$S,"&gt;"&amp;EA$5,Fluxo!$S:$S,"&lt;="&amp;EB$5,Fluxo!$D:$D,$D76)</f>
        <v>0</v>
      </c>
      <c r="EC76" s="18">
        <f>SUMIFS(Fluxo!$N:$N,Fluxo!$S:$S,"&gt;"&amp;EB$5,Fluxo!$S:$S,"&lt;="&amp;EC$5,Fluxo!$D:$D,$D76)</f>
        <v>0</v>
      </c>
      <c r="ED76" s="18">
        <f>SUMIFS(Fluxo!$N:$N,Fluxo!$S:$S,"&gt;"&amp;EC$5,Fluxo!$S:$S,"&lt;="&amp;ED$5,Fluxo!$D:$D,$D76)</f>
        <v>0</v>
      </c>
      <c r="EE76" s="18">
        <f>SUMIFS(Fluxo!$N:$N,Fluxo!$S:$S,"&gt;"&amp;ED$5,Fluxo!$S:$S,"&lt;="&amp;EE$5,Fluxo!$D:$D,$D76)</f>
        <v>0</v>
      </c>
      <c r="EF76" s="18">
        <f>SUMIFS(Fluxo!$N:$N,Fluxo!$S:$S,"&gt;"&amp;EE$5,Fluxo!$S:$S,"&lt;="&amp;EF$5,Fluxo!$D:$D,$D76)</f>
        <v>0</v>
      </c>
      <c r="EG76" s="18">
        <f>SUMIFS(Fluxo!$N:$N,Fluxo!$S:$S,"&gt;"&amp;EF$5,Fluxo!$S:$S,"&lt;="&amp;EG$5,Fluxo!$D:$D,$D76)</f>
        <v>0</v>
      </c>
      <c r="EH76" s="18">
        <f>SUMIFS(Fluxo!$N:$N,Fluxo!$S:$S,"&gt;"&amp;EG$5,Fluxo!$S:$S,"&lt;="&amp;EH$5,Fluxo!$D:$D,$D76)</f>
        <v>0</v>
      </c>
      <c r="EI76" s="18">
        <f>SUMIFS(Fluxo!$N:$N,Fluxo!$S:$S,"&gt;"&amp;EH$5,Fluxo!$S:$S,"&lt;="&amp;EI$5,Fluxo!$D:$D,$D76)</f>
        <v>0</v>
      </c>
      <c r="EJ76" s="18">
        <f>SUMIFS(Fluxo!$N:$N,Fluxo!$S:$S,"&gt;"&amp;EI$5,Fluxo!$S:$S,"&lt;="&amp;EJ$5,Fluxo!$D:$D,$D76)</f>
        <v>0</v>
      </c>
      <c r="EK76" s="18">
        <f>SUMIFS(Fluxo!$N:$N,Fluxo!$S:$S,"&gt;"&amp;EJ$5,Fluxo!$S:$S,"&lt;="&amp;EK$5,Fluxo!$D:$D,$D76)</f>
        <v>0</v>
      </c>
      <c r="EL76" s="18">
        <f>SUMIFS(Fluxo!$N:$N,Fluxo!$S:$S,"&gt;"&amp;EK$5,Fluxo!$S:$S,"&lt;="&amp;EL$5,Fluxo!$D:$D,$D76)</f>
        <v>0</v>
      </c>
      <c r="EM76" s="18">
        <f>SUMIFS(Fluxo!$N:$N,Fluxo!$S:$S,"&gt;"&amp;EL$5,Fluxo!$S:$S,"&lt;="&amp;EM$5,Fluxo!$D:$D,$D76)</f>
        <v>0</v>
      </c>
      <c r="EN76" s="18">
        <f>SUMIFS(Fluxo!$N:$N,Fluxo!$S:$S,"&gt;"&amp;EM$5,Fluxo!$S:$S,"&lt;="&amp;EN$5,Fluxo!$D:$D,$D76)</f>
        <v>0</v>
      </c>
      <c r="EO76" s="18">
        <f>SUMIFS(Fluxo!$N:$N,Fluxo!$S:$S,"&gt;"&amp;EN$5,Fluxo!$S:$S,"&lt;="&amp;EO$5,Fluxo!$D:$D,$D76)</f>
        <v>0</v>
      </c>
      <c r="EP76" s="18">
        <f>SUMIFS(Fluxo!$N:$N,Fluxo!$S:$S,"&gt;"&amp;EO$5,Fluxo!$S:$S,"&lt;="&amp;EP$5,Fluxo!$D:$D,$D76)</f>
        <v>0</v>
      </c>
      <c r="EQ76" s="18">
        <f>SUMIFS(Fluxo!$N:$N,Fluxo!$S:$S,"&gt;"&amp;EP$5,Fluxo!$S:$S,"&lt;="&amp;EQ$5,Fluxo!$D:$D,$D76)</f>
        <v>0</v>
      </c>
      <c r="ER76" s="18">
        <f>SUMIFS(Fluxo!$N:$N,Fluxo!$S:$S,"&gt;"&amp;EQ$5,Fluxo!$S:$S,"&lt;="&amp;ER$5,Fluxo!$D:$D,$D76)</f>
        <v>0</v>
      </c>
      <c r="ES76" s="18">
        <f>SUMIFS(Fluxo!$N:$N,Fluxo!$S:$S,"&gt;"&amp;ER$5,Fluxo!$S:$S,"&lt;="&amp;ES$5,Fluxo!$D:$D,$D76)</f>
        <v>0</v>
      </c>
      <c r="ET76" s="18">
        <f>SUMIFS(Fluxo!$N:$N,Fluxo!$S:$S,"&gt;"&amp;ES$5,Fluxo!$S:$S,"&lt;="&amp;ET$5,Fluxo!$D:$D,$D76)</f>
        <v>0</v>
      </c>
      <c r="EU76" s="18">
        <f>SUMIFS(Fluxo!$N:$N,Fluxo!$S:$S,"&gt;"&amp;ET$5,Fluxo!$S:$S,"&lt;="&amp;EU$5,Fluxo!$D:$D,$D76)</f>
        <v>0</v>
      </c>
      <c r="EV76" s="18">
        <f>SUMIFS(Fluxo!$N:$N,Fluxo!$S:$S,"&gt;"&amp;EU$5,Fluxo!$S:$S,"&lt;="&amp;EV$5,Fluxo!$D:$D,$D76)</f>
        <v>0</v>
      </c>
      <c r="EW76" s="18">
        <f>SUMIFS(Fluxo!$N:$N,Fluxo!$S:$S,"&gt;"&amp;EV$5,Fluxo!$S:$S,"&lt;="&amp;EW$5,Fluxo!$D:$D,$D76)</f>
        <v>0</v>
      </c>
      <c r="EX76" s="18">
        <f>SUMIFS(Fluxo!$N:$N,Fluxo!$S:$S,"&gt;"&amp;EW$5,Fluxo!$S:$S,"&lt;="&amp;EX$5,Fluxo!$D:$D,$D76)</f>
        <v>0</v>
      </c>
      <c r="EY76" s="18">
        <f>SUMIFS(Fluxo!$N:$N,Fluxo!$S:$S,"&gt;"&amp;EX$5,Fluxo!$S:$S,"&lt;="&amp;EY$5,Fluxo!$D:$D,$D76)</f>
        <v>0</v>
      </c>
      <c r="EZ76" s="18">
        <f>SUMIFS(Fluxo!$N:$N,Fluxo!$S:$S,"&gt;"&amp;EY$5,Fluxo!$S:$S,"&lt;="&amp;EZ$5,Fluxo!$D:$D,$D76)</f>
        <v>0</v>
      </c>
      <c r="FA76" s="18">
        <f>SUMIFS(Fluxo!$N:$N,Fluxo!$S:$S,"&gt;"&amp;EZ$5,Fluxo!$S:$S,"&lt;="&amp;FA$5,Fluxo!$D:$D,$D76)</f>
        <v>0</v>
      </c>
      <c r="FB76" s="18">
        <f>SUMIFS(Fluxo!$N:$N,Fluxo!$S:$S,"&gt;"&amp;FA$5,Fluxo!$S:$S,"&lt;="&amp;FB$5,Fluxo!$D:$D,$D76)</f>
        <v>0</v>
      </c>
      <c r="FC76" s="18">
        <f>SUMIFS(Fluxo!$N:$N,Fluxo!$S:$S,"&gt;"&amp;FB$5,Fluxo!$S:$S,"&lt;="&amp;FC$5,Fluxo!$D:$D,$D76)</f>
        <v>0</v>
      </c>
      <c r="FD76" s="18">
        <f>SUMIFS(Fluxo!$N:$N,Fluxo!$S:$S,"&gt;"&amp;FC$5,Fluxo!$S:$S,"&lt;="&amp;FD$5,Fluxo!$D:$D,$D76)</f>
        <v>0</v>
      </c>
      <c r="FE76" s="18">
        <f>SUMIFS(Fluxo!$N:$N,Fluxo!$S:$S,"&gt;"&amp;FD$5,Fluxo!$S:$S,"&lt;="&amp;FE$5,Fluxo!$D:$D,$D76)</f>
        <v>0</v>
      </c>
      <c r="FF76" s="18">
        <f>SUMIFS(Fluxo!$N:$N,Fluxo!$S:$S,"&gt;"&amp;FE$5,Fluxo!$S:$S,"&lt;="&amp;FF$5,Fluxo!$D:$D,$D76)</f>
        <v>0</v>
      </c>
      <c r="FG76" s="18">
        <f>SUMIFS(Fluxo!$N:$N,Fluxo!$S:$S,"&gt;"&amp;FF$5,Fluxo!$S:$S,"&lt;="&amp;FG$5,Fluxo!$D:$D,$D76)</f>
        <v>0</v>
      </c>
      <c r="FH76" s="18">
        <f>SUMIFS(Fluxo!$N:$N,Fluxo!$S:$S,"&gt;"&amp;FG$5,Fluxo!$S:$S,"&lt;="&amp;FH$5,Fluxo!$D:$D,$D76)</f>
        <v>0</v>
      </c>
      <c r="FI76" s="18">
        <f>SUMIFS(Fluxo!$N:$N,Fluxo!$S:$S,"&gt;"&amp;FH$5,Fluxo!$S:$S,"&lt;="&amp;FI$5,Fluxo!$D:$D,$D76)</f>
        <v>0</v>
      </c>
      <c r="FJ76" s="18">
        <f>SUMIFS(Fluxo!$N:$N,Fluxo!$S:$S,"&gt;"&amp;FI$5,Fluxo!$S:$S,"&lt;="&amp;FJ$5,Fluxo!$D:$D,$D76)</f>
        <v>0</v>
      </c>
      <c r="FK76" s="18">
        <f>SUMIFS(Fluxo!$N:$N,Fluxo!$S:$S,"&gt;"&amp;FJ$5,Fluxo!$S:$S,"&lt;="&amp;FK$5,Fluxo!$D:$D,$D76)</f>
        <v>0</v>
      </c>
      <c r="FL76" s="18">
        <f>SUMIFS(Fluxo!$N:$N,Fluxo!$S:$S,"&gt;"&amp;FK$5,Fluxo!$S:$S,"&lt;="&amp;FL$5,Fluxo!$D:$D,$D76)</f>
        <v>0</v>
      </c>
      <c r="FM76" s="18">
        <f>SUMIFS(Fluxo!$N:$N,Fluxo!$S:$S,"&gt;"&amp;FL$5,Fluxo!$S:$S,"&lt;="&amp;FM$5,Fluxo!$D:$D,$D76)</f>
        <v>0</v>
      </c>
      <c r="FN76" s="18">
        <f>SUMIFS(Fluxo!$N:$N,Fluxo!$S:$S,"&gt;"&amp;FM$5,Fluxo!$S:$S,"&lt;="&amp;FN$5,Fluxo!$D:$D,$D76)</f>
        <v>0</v>
      </c>
      <c r="FO76" s="18">
        <f>SUMIFS(Fluxo!$N:$N,Fluxo!$S:$S,"&gt;"&amp;FN$5,Fluxo!$S:$S,"&lt;="&amp;FO$5,Fluxo!$D:$D,$D76)</f>
        <v>0</v>
      </c>
      <c r="FP76" s="18">
        <f>SUMIFS(Fluxo!$N:$N,Fluxo!$S:$S,"&gt;"&amp;FO$5,Fluxo!$S:$S,"&lt;="&amp;FP$5,Fluxo!$D:$D,$D76)</f>
        <v>0</v>
      </c>
      <c r="FQ76" s="18">
        <f>SUMIFS(Fluxo!$N:$N,Fluxo!$S:$S,"&gt;"&amp;FP$5,Fluxo!$S:$S,"&lt;="&amp;FQ$5,Fluxo!$D:$D,$D76)</f>
        <v>0</v>
      </c>
      <c r="FR76" s="18">
        <f>SUMIFS(Fluxo!$N:$N,Fluxo!$S:$S,"&gt;"&amp;FQ$5,Fluxo!$S:$S,"&lt;="&amp;FR$5,Fluxo!$D:$D,$D76)</f>
        <v>0</v>
      </c>
      <c r="FS76" s="18">
        <f>SUMIFS(Fluxo!$N:$N,Fluxo!$S:$S,"&gt;"&amp;FR$5,Fluxo!$S:$S,"&lt;="&amp;FS$5,Fluxo!$D:$D,$D76)</f>
        <v>0</v>
      </c>
      <c r="FT76" s="18">
        <f>SUMIFS(Fluxo!$N:$N,Fluxo!$S:$S,"&gt;"&amp;FS$5,Fluxo!$S:$S,"&lt;="&amp;FT$5,Fluxo!$D:$D,$D76)</f>
        <v>0</v>
      </c>
      <c r="FU76" s="18">
        <f>SUMIFS(Fluxo!$N:$N,Fluxo!$S:$S,"&gt;"&amp;FT$5,Fluxo!$S:$S,"&lt;="&amp;FU$5,Fluxo!$D:$D,$D76)</f>
        <v>0</v>
      </c>
      <c r="FV76" s="18">
        <f>SUMIFS(Fluxo!$N:$N,Fluxo!$S:$S,"&gt;"&amp;FU$5,Fluxo!$S:$S,"&lt;="&amp;FV$5,Fluxo!$D:$D,$D76)</f>
        <v>0</v>
      </c>
      <c r="FW76" s="18">
        <f>SUMIFS(Fluxo!$N:$N,Fluxo!$S:$S,"&gt;"&amp;FV$5,Fluxo!$S:$S,"&lt;="&amp;FW$5,Fluxo!$D:$D,$D76)</f>
        <v>0</v>
      </c>
      <c r="FX76" s="18">
        <f>SUMIFS(Fluxo!$N:$N,Fluxo!$S:$S,"&gt;"&amp;FW$5,Fluxo!$S:$S,"&lt;="&amp;FX$5,Fluxo!$D:$D,$D76)</f>
        <v>0</v>
      </c>
      <c r="FY76" s="18">
        <f>SUMIFS(Fluxo!$N:$N,Fluxo!$S:$S,"&gt;"&amp;FX$5,Fluxo!$S:$S,"&lt;="&amp;FY$5,Fluxo!$D:$D,$D76)</f>
        <v>0</v>
      </c>
      <c r="FZ76" s="18">
        <f>SUMIFS(Fluxo!$N:$N,Fluxo!$S:$S,"&gt;"&amp;FY$5,Fluxo!$S:$S,"&lt;="&amp;FZ$5,Fluxo!$D:$D,$D76)</f>
        <v>0</v>
      </c>
      <c r="GA76" s="18">
        <f>SUMIFS(Fluxo!$N:$N,Fluxo!$S:$S,"&gt;"&amp;FZ$5,Fluxo!$S:$S,"&lt;="&amp;GA$5,Fluxo!$D:$D,$D76)</f>
        <v>0</v>
      </c>
      <c r="GB76" s="18">
        <f>SUMIFS(Fluxo!$N:$N,Fluxo!$S:$S,"&gt;"&amp;GA$5,Fluxo!$S:$S,"&lt;="&amp;GB$5,Fluxo!$D:$D,$D76)</f>
        <v>0</v>
      </c>
      <c r="GC76" s="18">
        <f>SUMIFS(Fluxo!$N:$N,Fluxo!$S:$S,"&gt;"&amp;GB$5,Fluxo!$S:$S,"&lt;="&amp;GC$5,Fluxo!$D:$D,$D76)</f>
        <v>0</v>
      </c>
      <c r="GD76" s="18">
        <f>SUMIFS(Fluxo!$N:$N,Fluxo!$S:$S,"&gt;"&amp;GC$5,Fluxo!$S:$S,"&lt;="&amp;GD$5,Fluxo!$D:$D,$D76)</f>
        <v>0</v>
      </c>
      <c r="GE76" s="18">
        <f>SUMIFS(Fluxo!$N:$N,Fluxo!$S:$S,"&gt;"&amp;GD$5,Fluxo!$S:$S,"&lt;="&amp;GE$5,Fluxo!$D:$D,$D76)</f>
        <v>0</v>
      </c>
      <c r="GF76" s="18">
        <f>SUMIFS(Fluxo!$N:$N,Fluxo!$S:$S,"&gt;"&amp;GE$5,Fluxo!$S:$S,"&lt;="&amp;GF$5,Fluxo!$D:$D,$D76)</f>
        <v>0</v>
      </c>
      <c r="GG76" s="18">
        <f>SUMIFS(Fluxo!$N:$N,Fluxo!$S:$S,"&gt;"&amp;GF$5,Fluxo!$S:$S,"&lt;="&amp;GG$5,Fluxo!$D:$D,$D76)</f>
        <v>0</v>
      </c>
      <c r="GH76" s="18">
        <f>SUMIFS(Fluxo!$N:$N,Fluxo!$S:$S,"&gt;"&amp;GG$5,Fluxo!$S:$S,"&lt;="&amp;GH$5,Fluxo!$D:$D,$D76)</f>
        <v>0</v>
      </c>
      <c r="GI76" s="18">
        <f>SUMIFS(Fluxo!$N:$N,Fluxo!$S:$S,"&gt;"&amp;GH$5,Fluxo!$S:$S,"&lt;="&amp;GI$5,Fluxo!$D:$D,$D76)</f>
        <v>0</v>
      </c>
      <c r="GJ76" s="18">
        <f>SUMIFS(Fluxo!$N:$N,Fluxo!$S:$S,"&gt;"&amp;GI$5,Fluxo!$S:$S,"&lt;="&amp;GJ$5,Fluxo!$D:$D,$D76)</f>
        <v>0</v>
      </c>
      <c r="GK76" s="18">
        <f>SUMIFS(Fluxo!$N:$N,Fluxo!$S:$S,"&gt;"&amp;GJ$5,Fluxo!$S:$S,"&lt;="&amp;GK$5,Fluxo!$D:$D,$D76)</f>
        <v>0</v>
      </c>
      <c r="GL76" s="18">
        <f>SUMIFS(Fluxo!$N:$N,Fluxo!$S:$S,"&gt;"&amp;GK$5,Fluxo!$S:$S,"&lt;="&amp;GL$5,Fluxo!$D:$D,$D76)</f>
        <v>0</v>
      </c>
      <c r="GM76" s="18">
        <f>SUMIFS(Fluxo!$N:$N,Fluxo!$S:$S,"&gt;"&amp;GL$5,Fluxo!$S:$S,"&lt;="&amp;GM$5,Fluxo!$D:$D,$D76)</f>
        <v>0</v>
      </c>
      <c r="GN76" s="18">
        <f>SUMIFS(Fluxo!$N:$N,Fluxo!$S:$S,"&gt;"&amp;GM$5,Fluxo!$S:$S,"&lt;="&amp;GN$5,Fluxo!$D:$D,$D76)</f>
        <v>0</v>
      </c>
      <c r="GO76" s="18">
        <f>SUMIFS(Fluxo!$N:$N,Fluxo!$S:$S,"&gt;"&amp;GN$5,Fluxo!$S:$S,"&lt;="&amp;GO$5,Fluxo!$D:$D,$D76)</f>
        <v>0</v>
      </c>
      <c r="GP76" s="18">
        <f>SUMIFS(Fluxo!$N:$N,Fluxo!$S:$S,"&gt;"&amp;GO$5,Fluxo!$S:$S,"&lt;="&amp;GP$5,Fluxo!$D:$D,$D76)</f>
        <v>0</v>
      </c>
      <c r="GQ76" s="18">
        <f>SUMIFS(Fluxo!$N:$N,Fluxo!$S:$S,"&gt;"&amp;GP$5,Fluxo!$S:$S,"&lt;="&amp;GQ$5,Fluxo!$D:$D,$D76)</f>
        <v>0</v>
      </c>
      <c r="GR76" s="18">
        <f>SUMIFS(Fluxo!$N:$N,Fluxo!$S:$S,"&gt;"&amp;GQ$5,Fluxo!$S:$S,"&lt;="&amp;GR$5,Fluxo!$D:$D,$D76)</f>
        <v>0</v>
      </c>
      <c r="GS76" s="18">
        <f>SUMIFS(Fluxo!$N:$N,Fluxo!$S:$S,"&gt;"&amp;GR$5,Fluxo!$S:$S,"&lt;="&amp;GS$5,Fluxo!$D:$D,$D76)</f>
        <v>0</v>
      </c>
      <c r="GT76" s="18">
        <f>SUMIFS(Fluxo!$N:$N,Fluxo!$S:$S,"&gt;"&amp;GS$5,Fluxo!$S:$S,"&lt;="&amp;GT$5,Fluxo!$D:$D,$D76)</f>
        <v>0</v>
      </c>
      <c r="GU76" s="18">
        <f>SUMIFS(Fluxo!$N:$N,Fluxo!$S:$S,"&gt;"&amp;GT$5,Fluxo!$S:$S,"&lt;="&amp;GU$5,Fluxo!$D:$D,$D76)</f>
        <v>0</v>
      </c>
      <c r="GV76" s="18">
        <f>SUMIFS(Fluxo!$N:$N,Fluxo!$S:$S,"&gt;"&amp;GU$5,Fluxo!$S:$S,"&lt;="&amp;GV$5,Fluxo!$D:$D,$D76)</f>
        <v>0</v>
      </c>
      <c r="GW76" s="18">
        <f>SUMIFS(Fluxo!$N:$N,Fluxo!$S:$S,"&gt;"&amp;GV$5,Fluxo!$S:$S,"&lt;="&amp;GW$5,Fluxo!$D:$D,$D76)</f>
        <v>0</v>
      </c>
      <c r="GX76" s="18">
        <f>SUMIFS(Fluxo!$N:$N,Fluxo!$S:$S,"&gt;"&amp;GW$5,Fluxo!$S:$S,"&lt;="&amp;GX$5,Fluxo!$D:$D,$D76)</f>
        <v>0</v>
      </c>
      <c r="GY76" s="18">
        <f>SUMIFS(Fluxo!$N:$N,Fluxo!$S:$S,"&gt;"&amp;GX$5,Fluxo!$S:$S,"&lt;="&amp;GY$5,Fluxo!$D:$D,$D76)</f>
        <v>0</v>
      </c>
      <c r="GZ76" s="18">
        <f>SUMIFS(Fluxo!$N:$N,Fluxo!$S:$S,"&gt;"&amp;GY$5,Fluxo!$S:$S,"&lt;="&amp;GZ$5,Fluxo!$D:$D,$D76)</f>
        <v>0</v>
      </c>
      <c r="HA76" s="18">
        <f>SUMIFS(Fluxo!$N:$N,Fluxo!$S:$S,"&gt;"&amp;GZ$5,Fluxo!$S:$S,"&lt;="&amp;HA$5,Fluxo!$D:$D,$D76)</f>
        <v>0</v>
      </c>
      <c r="HB76" s="18">
        <f>SUMIFS(Fluxo!$N:$N,Fluxo!$S:$S,"&gt;"&amp;HA$5,Fluxo!$S:$S,"&lt;="&amp;HB$5,Fluxo!$D:$D,$D76)</f>
        <v>0</v>
      </c>
      <c r="HC76" s="18">
        <f>SUMIFS(Fluxo!$N:$N,Fluxo!$S:$S,"&gt;"&amp;HB$5,Fluxo!$S:$S,"&lt;="&amp;HC$5,Fluxo!$D:$D,$D76)</f>
        <v>0</v>
      </c>
      <c r="HD76" s="18">
        <f>SUMIFS(Fluxo!$N:$N,Fluxo!$S:$S,"&gt;"&amp;HC$5,Fluxo!$S:$S,"&lt;="&amp;HD$5,Fluxo!$D:$D,$D76)</f>
        <v>0</v>
      </c>
      <c r="HE76" s="18">
        <f>SUMIFS(Fluxo!$N:$N,Fluxo!$S:$S,"&gt;"&amp;HD$5,Fluxo!$S:$S,"&lt;="&amp;HE$5,Fluxo!$D:$D,$D76)</f>
        <v>0</v>
      </c>
      <c r="HF76" s="18">
        <f>SUMIFS(Fluxo!$N:$N,Fluxo!$S:$S,"&gt;"&amp;HE$5,Fluxo!$S:$S,"&lt;="&amp;HF$5,Fluxo!$D:$D,$D76)</f>
        <v>0</v>
      </c>
    </row>
    <row r="77" spans="1:214">
      <c r="A77" s="20">
        <f t="shared" si="18"/>
        <v>67</v>
      </c>
      <c r="B77" s="140" t="str">
        <f>'Check Carteira'!C69</f>
        <v>E.1016.99.01.0172</v>
      </c>
      <c r="C77" s="141">
        <v>1</v>
      </c>
      <c r="D77" s="129" t="str">
        <f>'Check Carteira'!F69</f>
        <v>A-0172</v>
      </c>
      <c r="E77" s="21" t="str">
        <f>IFERROR(INDEX(Contratos!L:L,MATCH(D77,Contratos!R:R,0)),"")</f>
        <v/>
      </c>
      <c r="F77" s="139" t="str">
        <f>IFERROR(INDEX(Contratos!G:G,MATCH(D77,Contratos!R:R,0)),"")</f>
        <v/>
      </c>
      <c r="H77" s="83">
        <f t="shared" si="17"/>
        <v>0</v>
      </c>
      <c r="J77" s="18">
        <f>SUMIFS(Fluxo!$N:$N,Fluxo!$S:$S,"&gt;"&amp;I$5,Fluxo!$S:$S,"&lt;="&amp;J$5,Fluxo!$D:$D,$D77)</f>
        <v>0</v>
      </c>
      <c r="K77" s="18">
        <f>SUMIFS(Fluxo!$N:$N,Fluxo!$S:$S,"&gt;"&amp;J$5,Fluxo!$S:$S,"&lt;="&amp;K$5,Fluxo!$D:$D,$D77)</f>
        <v>0</v>
      </c>
      <c r="L77" s="18">
        <f>SUMIFS(Fluxo!$N:$N,Fluxo!$S:$S,"&gt;"&amp;K$5,Fluxo!$S:$S,"&lt;="&amp;L$5,Fluxo!$D:$D,$D77)</f>
        <v>0</v>
      </c>
      <c r="M77" s="18">
        <f>SUMIFS(Fluxo!$N:$N,Fluxo!$S:$S,"&gt;"&amp;L$5,Fluxo!$S:$S,"&lt;="&amp;M$5,Fluxo!$D:$D,$D77)</f>
        <v>0</v>
      </c>
      <c r="N77" s="18">
        <f>SUMIFS(Fluxo!$N:$N,Fluxo!$S:$S,"&gt;"&amp;M$5,Fluxo!$S:$S,"&lt;="&amp;N$5,Fluxo!$D:$D,$D77)</f>
        <v>0</v>
      </c>
      <c r="O77" s="18">
        <f>SUMIFS(Fluxo!$N:$N,Fluxo!$S:$S,"&gt;"&amp;N$5,Fluxo!$S:$S,"&lt;="&amp;O$5,Fluxo!$D:$D,$D77)</f>
        <v>0</v>
      </c>
      <c r="P77" s="18">
        <f>SUMIFS(Fluxo!$N:$N,Fluxo!$S:$S,"&gt;"&amp;O$5,Fluxo!$S:$S,"&lt;="&amp;P$5,Fluxo!$D:$D,$D77)</f>
        <v>0</v>
      </c>
      <c r="Q77" s="18">
        <f>SUMIFS(Fluxo!$N:$N,Fluxo!$S:$S,"&gt;"&amp;P$5,Fluxo!$S:$S,"&lt;="&amp;Q$5,Fluxo!$D:$D,$D77)</f>
        <v>0</v>
      </c>
      <c r="R77" s="18">
        <f>SUMIFS(Fluxo!$N:$N,Fluxo!$S:$S,"&gt;"&amp;Q$5,Fluxo!$S:$S,"&lt;="&amp;R$5,Fluxo!$D:$D,$D77)</f>
        <v>0</v>
      </c>
      <c r="S77" s="18">
        <f>SUMIFS(Fluxo!$N:$N,Fluxo!$S:$S,"&gt;"&amp;R$5,Fluxo!$S:$S,"&lt;="&amp;S$5,Fluxo!$D:$D,$D77)</f>
        <v>0</v>
      </c>
      <c r="T77" s="18">
        <f>SUMIFS(Fluxo!$N:$N,Fluxo!$S:$S,"&gt;"&amp;S$5,Fluxo!$S:$S,"&lt;="&amp;T$5,Fluxo!$D:$D,$D77)</f>
        <v>0</v>
      </c>
      <c r="U77" s="18">
        <f>SUMIFS(Fluxo!$N:$N,Fluxo!$S:$S,"&gt;"&amp;T$5,Fluxo!$S:$S,"&lt;="&amp;U$5,Fluxo!$D:$D,$D77)</f>
        <v>0</v>
      </c>
      <c r="V77" s="18">
        <f>SUMIFS(Fluxo!$N:$N,Fluxo!$S:$S,"&gt;"&amp;U$5,Fluxo!$S:$S,"&lt;="&amp;V$5,Fluxo!$D:$D,$D77)</f>
        <v>0</v>
      </c>
      <c r="W77" s="18">
        <f>SUMIFS(Fluxo!$N:$N,Fluxo!$S:$S,"&gt;"&amp;V$5,Fluxo!$S:$S,"&lt;="&amp;W$5,Fluxo!$D:$D,$D77)</f>
        <v>0</v>
      </c>
      <c r="X77" s="18">
        <f>SUMIFS(Fluxo!$N:$N,Fluxo!$S:$S,"&gt;"&amp;W$5,Fluxo!$S:$S,"&lt;="&amp;X$5,Fluxo!$D:$D,$D77)</f>
        <v>0</v>
      </c>
      <c r="Y77" s="18">
        <f>SUMIFS(Fluxo!$N:$N,Fluxo!$S:$S,"&gt;"&amp;X$5,Fluxo!$S:$S,"&lt;="&amp;Y$5,Fluxo!$D:$D,$D77)</f>
        <v>0</v>
      </c>
      <c r="Z77" s="18">
        <f>SUMIFS(Fluxo!$N:$N,Fluxo!$S:$S,"&gt;"&amp;Y$5,Fluxo!$S:$S,"&lt;="&amp;Z$5,Fluxo!$D:$D,$D77)</f>
        <v>0</v>
      </c>
      <c r="AA77" s="18">
        <f>SUMIFS(Fluxo!$N:$N,Fluxo!$S:$S,"&gt;"&amp;Z$5,Fluxo!$S:$S,"&lt;="&amp;AA$5,Fluxo!$D:$D,$D77)</f>
        <v>0</v>
      </c>
      <c r="AB77" s="18">
        <f>SUMIFS(Fluxo!$N:$N,Fluxo!$S:$S,"&gt;"&amp;AA$5,Fluxo!$S:$S,"&lt;="&amp;AB$5,Fluxo!$D:$D,$D77)</f>
        <v>0</v>
      </c>
      <c r="AC77" s="18">
        <f>SUMIFS(Fluxo!$N:$N,Fluxo!$S:$S,"&gt;"&amp;AB$5,Fluxo!$S:$S,"&lt;="&amp;AC$5,Fluxo!$D:$D,$D77)</f>
        <v>0</v>
      </c>
      <c r="AD77" s="18">
        <f>SUMIFS(Fluxo!$N:$N,Fluxo!$S:$S,"&gt;"&amp;AC$5,Fluxo!$S:$S,"&lt;="&amp;AD$5,Fluxo!$D:$D,$D77)</f>
        <v>0</v>
      </c>
      <c r="AE77" s="18">
        <f>SUMIFS(Fluxo!$N:$N,Fluxo!$S:$S,"&gt;"&amp;AD$5,Fluxo!$S:$S,"&lt;="&amp;AE$5,Fluxo!$D:$D,$D77)</f>
        <v>0</v>
      </c>
      <c r="AF77" s="18">
        <f>SUMIFS(Fluxo!$N:$N,Fluxo!$S:$S,"&gt;"&amp;AE$5,Fluxo!$S:$S,"&lt;="&amp;AF$5,Fluxo!$D:$D,$D77)</f>
        <v>0</v>
      </c>
      <c r="AG77" s="18">
        <f>SUMIFS(Fluxo!$N:$N,Fluxo!$S:$S,"&gt;"&amp;AF$5,Fluxo!$S:$S,"&lt;="&amp;AG$5,Fluxo!$D:$D,$D77)</f>
        <v>0</v>
      </c>
      <c r="AH77" s="18">
        <f>SUMIFS(Fluxo!$N:$N,Fluxo!$S:$S,"&gt;"&amp;AG$5,Fluxo!$S:$S,"&lt;="&amp;AH$5,Fluxo!$D:$D,$D77)</f>
        <v>0</v>
      </c>
      <c r="AI77" s="18">
        <f>SUMIFS(Fluxo!$N:$N,Fluxo!$S:$S,"&gt;"&amp;AH$5,Fluxo!$S:$S,"&lt;="&amp;AI$5,Fluxo!$D:$D,$D77)</f>
        <v>0</v>
      </c>
      <c r="AJ77" s="18">
        <f>SUMIFS(Fluxo!$N:$N,Fluxo!$S:$S,"&gt;"&amp;AI$5,Fluxo!$S:$S,"&lt;="&amp;AJ$5,Fluxo!$D:$D,$D77)</f>
        <v>0</v>
      </c>
      <c r="AK77" s="18">
        <f>SUMIFS(Fluxo!$N:$N,Fluxo!$S:$S,"&gt;"&amp;AJ$5,Fluxo!$S:$S,"&lt;="&amp;AK$5,Fluxo!$D:$D,$D77)</f>
        <v>0</v>
      </c>
      <c r="AL77" s="18">
        <f>SUMIFS(Fluxo!$N:$N,Fluxo!$S:$S,"&gt;"&amp;AK$5,Fluxo!$S:$S,"&lt;="&amp;AL$5,Fluxo!$D:$D,$D77)</f>
        <v>0</v>
      </c>
      <c r="AM77" s="18">
        <f>SUMIFS(Fluxo!$N:$N,Fluxo!$S:$S,"&gt;"&amp;AL$5,Fluxo!$S:$S,"&lt;="&amp;AM$5,Fluxo!$D:$D,$D77)</f>
        <v>0</v>
      </c>
      <c r="AN77" s="18">
        <f>SUMIFS(Fluxo!$N:$N,Fluxo!$S:$S,"&gt;"&amp;AM$5,Fluxo!$S:$S,"&lt;="&amp;AN$5,Fluxo!$D:$D,$D77)</f>
        <v>0</v>
      </c>
      <c r="AO77" s="18">
        <f>SUMIFS(Fluxo!$N:$N,Fluxo!$S:$S,"&gt;"&amp;AN$5,Fluxo!$S:$S,"&lt;="&amp;AO$5,Fluxo!$D:$D,$D77)</f>
        <v>0</v>
      </c>
      <c r="AP77" s="18">
        <f>SUMIFS(Fluxo!$N:$N,Fluxo!$S:$S,"&gt;"&amp;AO$5,Fluxo!$S:$S,"&lt;="&amp;AP$5,Fluxo!$D:$D,$D77)</f>
        <v>0</v>
      </c>
      <c r="AQ77" s="18">
        <f>SUMIFS(Fluxo!$N:$N,Fluxo!$S:$S,"&gt;"&amp;AP$5,Fluxo!$S:$S,"&lt;="&amp;AQ$5,Fluxo!$D:$D,$D77)</f>
        <v>0</v>
      </c>
      <c r="AR77" s="18">
        <f>SUMIFS(Fluxo!$N:$N,Fluxo!$S:$S,"&gt;"&amp;AQ$5,Fluxo!$S:$S,"&lt;="&amp;AR$5,Fluxo!$D:$D,$D77)</f>
        <v>0</v>
      </c>
      <c r="AS77" s="18">
        <f>SUMIFS(Fluxo!$N:$N,Fluxo!$S:$S,"&gt;"&amp;AR$5,Fluxo!$S:$S,"&lt;="&amp;AS$5,Fluxo!$D:$D,$D77)</f>
        <v>0</v>
      </c>
      <c r="AT77" s="18">
        <f>SUMIFS(Fluxo!$N:$N,Fluxo!$S:$S,"&gt;"&amp;AS$5,Fluxo!$S:$S,"&lt;="&amp;AT$5,Fluxo!$D:$D,$D77)</f>
        <v>0</v>
      </c>
      <c r="AU77" s="18">
        <f>SUMIFS(Fluxo!$N:$N,Fluxo!$S:$S,"&gt;"&amp;AT$5,Fluxo!$S:$S,"&lt;="&amp;AU$5,Fluxo!$D:$D,$D77)</f>
        <v>0</v>
      </c>
      <c r="AV77" s="18">
        <f>SUMIFS(Fluxo!$N:$N,Fluxo!$S:$S,"&gt;"&amp;AU$5,Fluxo!$S:$S,"&lt;="&amp;AV$5,Fluxo!$D:$D,$D77)</f>
        <v>0</v>
      </c>
      <c r="AW77" s="18">
        <f>SUMIFS(Fluxo!$N:$N,Fluxo!$S:$S,"&gt;"&amp;AV$5,Fluxo!$S:$S,"&lt;="&amp;AW$5,Fluxo!$D:$D,$D77)</f>
        <v>0</v>
      </c>
      <c r="AX77" s="18">
        <f>SUMIFS(Fluxo!$N:$N,Fluxo!$S:$S,"&gt;"&amp;AW$5,Fluxo!$S:$S,"&lt;="&amp;AX$5,Fluxo!$D:$D,$D77)</f>
        <v>0</v>
      </c>
      <c r="AY77" s="18">
        <f>SUMIFS(Fluxo!$N:$N,Fluxo!$S:$S,"&gt;"&amp;AX$5,Fluxo!$S:$S,"&lt;="&amp;AY$5,Fluxo!$D:$D,$D77)</f>
        <v>0</v>
      </c>
      <c r="AZ77" s="18">
        <f>SUMIFS(Fluxo!$N:$N,Fluxo!$S:$S,"&gt;"&amp;AY$5,Fluxo!$S:$S,"&lt;="&amp;AZ$5,Fluxo!$D:$D,$D77)</f>
        <v>0</v>
      </c>
      <c r="BA77" s="18">
        <f>SUMIFS(Fluxo!$N:$N,Fluxo!$S:$S,"&gt;"&amp;AZ$5,Fluxo!$S:$S,"&lt;="&amp;BA$5,Fluxo!$D:$D,$D77)</f>
        <v>0</v>
      </c>
      <c r="BB77" s="18">
        <f>SUMIFS(Fluxo!$N:$N,Fluxo!$S:$S,"&gt;"&amp;BA$5,Fluxo!$S:$S,"&lt;="&amp;BB$5,Fluxo!$D:$D,$D77)</f>
        <v>0</v>
      </c>
      <c r="BC77" s="18">
        <f>SUMIFS(Fluxo!$N:$N,Fluxo!$S:$S,"&gt;"&amp;BB$5,Fluxo!$S:$S,"&lt;="&amp;BC$5,Fluxo!$D:$D,$D77)</f>
        <v>0</v>
      </c>
      <c r="BD77" s="18">
        <f>SUMIFS(Fluxo!$N:$N,Fluxo!$S:$S,"&gt;"&amp;BC$5,Fluxo!$S:$S,"&lt;="&amp;BD$5,Fluxo!$D:$D,$D77)</f>
        <v>0</v>
      </c>
      <c r="BE77" s="18">
        <f>SUMIFS(Fluxo!$N:$N,Fluxo!$S:$S,"&gt;"&amp;BD$5,Fluxo!$S:$S,"&lt;="&amp;BE$5,Fluxo!$D:$D,$D77)</f>
        <v>0</v>
      </c>
      <c r="BF77" s="18">
        <f>SUMIFS(Fluxo!$N:$N,Fluxo!$S:$S,"&gt;"&amp;BE$5,Fluxo!$S:$S,"&lt;="&amp;BF$5,Fluxo!$D:$D,$D77)</f>
        <v>0</v>
      </c>
      <c r="BG77" s="18">
        <f>SUMIFS(Fluxo!$N:$N,Fluxo!$S:$S,"&gt;"&amp;BF$5,Fluxo!$S:$S,"&lt;="&amp;BG$5,Fluxo!$D:$D,$D77)</f>
        <v>0</v>
      </c>
      <c r="BH77" s="18">
        <f>SUMIFS(Fluxo!$N:$N,Fluxo!$S:$S,"&gt;"&amp;BG$5,Fluxo!$S:$S,"&lt;="&amp;BH$5,Fluxo!$D:$D,$D77)</f>
        <v>0</v>
      </c>
      <c r="BI77" s="18">
        <f>SUMIFS(Fluxo!$N:$N,Fluxo!$S:$S,"&gt;"&amp;BH$5,Fluxo!$S:$S,"&lt;="&amp;BI$5,Fluxo!$D:$D,$D77)</f>
        <v>0</v>
      </c>
      <c r="BJ77" s="18">
        <f>SUMIFS(Fluxo!$N:$N,Fluxo!$S:$S,"&gt;"&amp;BI$5,Fluxo!$S:$S,"&lt;="&amp;BJ$5,Fluxo!$D:$D,$D77)</f>
        <v>0</v>
      </c>
      <c r="BK77" s="18">
        <f>SUMIFS(Fluxo!$N:$N,Fluxo!$S:$S,"&gt;"&amp;BJ$5,Fluxo!$S:$S,"&lt;="&amp;BK$5,Fluxo!$D:$D,$D77)</f>
        <v>0</v>
      </c>
      <c r="BL77" s="18">
        <f>SUMIFS(Fluxo!$N:$N,Fluxo!$S:$S,"&gt;"&amp;BK$5,Fluxo!$S:$S,"&lt;="&amp;BL$5,Fluxo!$D:$D,$D77)</f>
        <v>0</v>
      </c>
      <c r="BM77" s="18">
        <f>SUMIFS(Fluxo!$N:$N,Fluxo!$S:$S,"&gt;"&amp;BL$5,Fluxo!$S:$S,"&lt;="&amp;BM$5,Fluxo!$D:$D,$D77)</f>
        <v>0</v>
      </c>
      <c r="BN77" s="18">
        <f>SUMIFS(Fluxo!$N:$N,Fluxo!$S:$S,"&gt;"&amp;BM$5,Fluxo!$S:$S,"&lt;="&amp;BN$5,Fluxo!$D:$D,$D77)</f>
        <v>0</v>
      </c>
      <c r="BO77" s="18">
        <f>SUMIFS(Fluxo!$N:$N,Fluxo!$S:$S,"&gt;"&amp;BN$5,Fluxo!$S:$S,"&lt;="&amp;BO$5,Fluxo!$D:$D,$D77)</f>
        <v>0</v>
      </c>
      <c r="BP77" s="18">
        <f>SUMIFS(Fluxo!$N:$N,Fluxo!$S:$S,"&gt;"&amp;BO$5,Fluxo!$S:$S,"&lt;="&amp;BP$5,Fluxo!$D:$D,$D77)</f>
        <v>0</v>
      </c>
      <c r="BQ77" s="18">
        <f>SUMIFS(Fluxo!$N:$N,Fluxo!$S:$S,"&gt;"&amp;BP$5,Fluxo!$S:$S,"&lt;="&amp;BQ$5,Fluxo!$D:$D,$D77)</f>
        <v>0</v>
      </c>
      <c r="BR77" s="18">
        <f>SUMIFS(Fluxo!$N:$N,Fluxo!$S:$S,"&gt;"&amp;BQ$5,Fluxo!$S:$S,"&lt;="&amp;BR$5,Fluxo!$D:$D,$D77)</f>
        <v>0</v>
      </c>
      <c r="BS77" s="18">
        <f>SUMIFS(Fluxo!$N:$N,Fluxo!$S:$S,"&gt;"&amp;BR$5,Fluxo!$S:$S,"&lt;="&amp;BS$5,Fluxo!$D:$D,$D77)</f>
        <v>0</v>
      </c>
      <c r="BT77" s="18">
        <f>SUMIFS(Fluxo!$N:$N,Fluxo!$S:$S,"&gt;"&amp;BS$5,Fluxo!$S:$S,"&lt;="&amp;BT$5,Fluxo!$D:$D,$D77)</f>
        <v>0</v>
      </c>
      <c r="BU77" s="18">
        <f>SUMIFS(Fluxo!$N:$N,Fluxo!$S:$S,"&gt;"&amp;BT$5,Fluxo!$S:$S,"&lt;="&amp;BU$5,Fluxo!$D:$D,$D77)</f>
        <v>0</v>
      </c>
      <c r="BV77" s="18">
        <f>SUMIFS(Fluxo!$N:$N,Fluxo!$S:$S,"&gt;"&amp;BU$5,Fluxo!$S:$S,"&lt;="&amp;BV$5,Fluxo!$D:$D,$D77)</f>
        <v>0</v>
      </c>
      <c r="BW77" s="18">
        <f>SUMIFS(Fluxo!$N:$N,Fluxo!$S:$S,"&gt;"&amp;BV$5,Fluxo!$S:$S,"&lt;="&amp;BW$5,Fluxo!$D:$D,$D77)</f>
        <v>0</v>
      </c>
      <c r="BX77" s="18">
        <f>SUMIFS(Fluxo!$N:$N,Fluxo!$S:$S,"&gt;"&amp;BW$5,Fluxo!$S:$S,"&lt;="&amp;BX$5,Fluxo!$D:$D,$D77)</f>
        <v>0</v>
      </c>
      <c r="BY77" s="18">
        <f>SUMIFS(Fluxo!$N:$N,Fluxo!$S:$S,"&gt;"&amp;BX$5,Fluxo!$S:$S,"&lt;="&amp;BY$5,Fluxo!$D:$D,$D77)</f>
        <v>0</v>
      </c>
      <c r="BZ77" s="18">
        <f>SUMIFS(Fluxo!$N:$N,Fluxo!$S:$S,"&gt;"&amp;BY$5,Fluxo!$S:$S,"&lt;="&amp;BZ$5,Fluxo!$D:$D,$D77)</f>
        <v>0</v>
      </c>
      <c r="CA77" s="18">
        <f>SUMIFS(Fluxo!$N:$N,Fluxo!$S:$S,"&gt;"&amp;BZ$5,Fluxo!$S:$S,"&lt;="&amp;CA$5,Fluxo!$D:$D,$D77)</f>
        <v>0</v>
      </c>
      <c r="CB77" s="18">
        <f>SUMIFS(Fluxo!$N:$N,Fluxo!$S:$S,"&gt;"&amp;CA$5,Fluxo!$S:$S,"&lt;="&amp;CB$5,Fluxo!$D:$D,$D77)</f>
        <v>0</v>
      </c>
      <c r="CC77" s="18">
        <f>SUMIFS(Fluxo!$N:$N,Fluxo!$S:$S,"&gt;"&amp;CB$5,Fluxo!$S:$S,"&lt;="&amp;CC$5,Fluxo!$D:$D,$D77)</f>
        <v>0</v>
      </c>
      <c r="CD77" s="18">
        <f>SUMIFS(Fluxo!$N:$N,Fluxo!$S:$S,"&gt;"&amp;CC$5,Fluxo!$S:$S,"&lt;="&amp;CD$5,Fluxo!$D:$D,$D77)</f>
        <v>0</v>
      </c>
      <c r="CE77" s="18">
        <f>SUMIFS(Fluxo!$N:$N,Fluxo!$S:$S,"&gt;"&amp;CD$5,Fluxo!$S:$S,"&lt;="&amp;CE$5,Fluxo!$D:$D,$D77)</f>
        <v>0</v>
      </c>
      <c r="CF77" s="18">
        <f>SUMIFS(Fluxo!$N:$N,Fluxo!$S:$S,"&gt;"&amp;CE$5,Fluxo!$S:$S,"&lt;="&amp;CF$5,Fluxo!$D:$D,$D77)</f>
        <v>0</v>
      </c>
      <c r="CG77" s="18">
        <f>SUMIFS(Fluxo!$N:$N,Fluxo!$S:$S,"&gt;"&amp;CF$5,Fluxo!$S:$S,"&lt;="&amp;CG$5,Fluxo!$D:$D,$D77)</f>
        <v>0</v>
      </c>
      <c r="CH77" s="18">
        <f>SUMIFS(Fluxo!$N:$N,Fluxo!$S:$S,"&gt;"&amp;CG$5,Fluxo!$S:$S,"&lt;="&amp;CH$5,Fluxo!$D:$D,$D77)</f>
        <v>0</v>
      </c>
      <c r="CI77" s="18">
        <f>SUMIFS(Fluxo!$N:$N,Fluxo!$S:$S,"&gt;"&amp;CH$5,Fluxo!$S:$S,"&lt;="&amp;CI$5,Fluxo!$D:$D,$D77)</f>
        <v>0</v>
      </c>
      <c r="CJ77" s="18">
        <f>SUMIFS(Fluxo!$N:$N,Fluxo!$S:$S,"&gt;"&amp;CI$5,Fluxo!$S:$S,"&lt;="&amp;CJ$5,Fluxo!$D:$D,$D77)</f>
        <v>0</v>
      </c>
      <c r="CK77" s="18">
        <f>SUMIFS(Fluxo!$N:$N,Fluxo!$S:$S,"&gt;"&amp;CJ$5,Fluxo!$S:$S,"&lt;="&amp;CK$5,Fluxo!$D:$D,$D77)</f>
        <v>0</v>
      </c>
      <c r="CL77" s="18">
        <f>SUMIFS(Fluxo!$N:$N,Fluxo!$S:$S,"&gt;"&amp;CK$5,Fluxo!$S:$S,"&lt;="&amp;CL$5,Fluxo!$D:$D,$D77)</f>
        <v>0</v>
      </c>
      <c r="CM77" s="18">
        <f>SUMIFS(Fluxo!$N:$N,Fluxo!$S:$S,"&gt;"&amp;CL$5,Fluxo!$S:$S,"&lt;="&amp;CM$5,Fluxo!$D:$D,$D77)</f>
        <v>0</v>
      </c>
      <c r="CN77" s="18">
        <f>SUMIFS(Fluxo!$N:$N,Fluxo!$S:$S,"&gt;"&amp;CM$5,Fluxo!$S:$S,"&lt;="&amp;CN$5,Fluxo!$D:$D,$D77)</f>
        <v>0</v>
      </c>
      <c r="CO77" s="18">
        <f>SUMIFS(Fluxo!$N:$N,Fluxo!$S:$S,"&gt;"&amp;CN$5,Fluxo!$S:$S,"&lt;="&amp;CO$5,Fluxo!$D:$D,$D77)</f>
        <v>0</v>
      </c>
      <c r="CP77" s="18">
        <f>SUMIFS(Fluxo!$N:$N,Fluxo!$S:$S,"&gt;"&amp;CO$5,Fluxo!$S:$S,"&lt;="&amp;CP$5,Fluxo!$D:$D,$D77)</f>
        <v>0</v>
      </c>
      <c r="CQ77" s="18">
        <f>SUMIFS(Fluxo!$N:$N,Fluxo!$S:$S,"&gt;"&amp;CP$5,Fluxo!$S:$S,"&lt;="&amp;CQ$5,Fluxo!$D:$D,$D77)</f>
        <v>0</v>
      </c>
      <c r="CR77" s="18">
        <f>SUMIFS(Fluxo!$N:$N,Fluxo!$S:$S,"&gt;"&amp;CQ$5,Fluxo!$S:$S,"&lt;="&amp;CR$5,Fluxo!$D:$D,$D77)</f>
        <v>0</v>
      </c>
      <c r="CS77" s="18">
        <f>SUMIFS(Fluxo!$N:$N,Fluxo!$S:$S,"&gt;"&amp;CR$5,Fluxo!$S:$S,"&lt;="&amp;CS$5,Fluxo!$D:$D,$D77)</f>
        <v>0</v>
      </c>
      <c r="CT77" s="18">
        <f>SUMIFS(Fluxo!$N:$N,Fluxo!$S:$S,"&gt;"&amp;CS$5,Fluxo!$S:$S,"&lt;="&amp;CT$5,Fluxo!$D:$D,$D77)</f>
        <v>0</v>
      </c>
      <c r="CU77" s="18">
        <f>SUMIFS(Fluxo!$N:$N,Fluxo!$S:$S,"&gt;"&amp;CT$5,Fluxo!$S:$S,"&lt;="&amp;CU$5,Fluxo!$D:$D,$D77)</f>
        <v>0</v>
      </c>
      <c r="CV77" s="18">
        <f>SUMIFS(Fluxo!$N:$N,Fluxo!$S:$S,"&gt;"&amp;CU$5,Fluxo!$S:$S,"&lt;="&amp;CV$5,Fluxo!$D:$D,$D77)</f>
        <v>0</v>
      </c>
      <c r="CW77" s="18">
        <f>SUMIFS(Fluxo!$N:$N,Fluxo!$S:$S,"&gt;"&amp;CV$5,Fluxo!$S:$S,"&lt;="&amp;CW$5,Fluxo!$D:$D,$D77)</f>
        <v>0</v>
      </c>
      <c r="CX77" s="18">
        <f>SUMIFS(Fluxo!$N:$N,Fluxo!$S:$S,"&gt;"&amp;CW$5,Fluxo!$S:$S,"&lt;="&amp;CX$5,Fluxo!$D:$D,$D77)</f>
        <v>0</v>
      </c>
      <c r="CY77" s="18">
        <f>SUMIFS(Fluxo!$N:$N,Fluxo!$S:$S,"&gt;"&amp;CX$5,Fluxo!$S:$S,"&lt;="&amp;CY$5,Fluxo!$D:$D,$D77)</f>
        <v>0</v>
      </c>
      <c r="CZ77" s="18">
        <f>SUMIFS(Fluxo!$N:$N,Fluxo!$S:$S,"&gt;"&amp;CY$5,Fluxo!$S:$S,"&lt;="&amp;CZ$5,Fluxo!$D:$D,$D77)</f>
        <v>0</v>
      </c>
      <c r="DA77" s="18">
        <f>SUMIFS(Fluxo!$N:$N,Fluxo!$S:$S,"&gt;"&amp;CZ$5,Fluxo!$S:$S,"&lt;="&amp;DA$5,Fluxo!$D:$D,$D77)</f>
        <v>0</v>
      </c>
      <c r="DB77" s="18">
        <f>SUMIFS(Fluxo!$N:$N,Fluxo!$S:$S,"&gt;"&amp;DA$5,Fluxo!$S:$S,"&lt;="&amp;DB$5,Fluxo!$D:$D,$D77)</f>
        <v>0</v>
      </c>
      <c r="DC77" s="18">
        <f>SUMIFS(Fluxo!$N:$N,Fluxo!$S:$S,"&gt;"&amp;DB$5,Fluxo!$S:$S,"&lt;="&amp;DC$5,Fluxo!$D:$D,$D77)</f>
        <v>0</v>
      </c>
      <c r="DD77" s="18">
        <f>SUMIFS(Fluxo!$N:$N,Fluxo!$S:$S,"&gt;"&amp;DC$5,Fluxo!$S:$S,"&lt;="&amp;DD$5,Fluxo!$D:$D,$D77)</f>
        <v>0</v>
      </c>
      <c r="DE77" s="18">
        <f>SUMIFS(Fluxo!$N:$N,Fluxo!$S:$S,"&gt;"&amp;DD$5,Fluxo!$S:$S,"&lt;="&amp;DE$5,Fluxo!$D:$D,$D77)</f>
        <v>0</v>
      </c>
      <c r="DF77" s="18">
        <f>SUMIFS(Fluxo!$N:$N,Fluxo!$S:$S,"&gt;"&amp;DE$5,Fluxo!$S:$S,"&lt;="&amp;DF$5,Fluxo!$D:$D,$D77)</f>
        <v>0</v>
      </c>
      <c r="DG77" s="18">
        <f>SUMIFS(Fluxo!$N:$N,Fluxo!$S:$S,"&gt;"&amp;DF$5,Fluxo!$S:$S,"&lt;="&amp;DG$5,Fluxo!$D:$D,$D77)</f>
        <v>0</v>
      </c>
      <c r="DH77" s="18">
        <f>SUMIFS(Fluxo!$N:$N,Fluxo!$S:$S,"&gt;"&amp;DG$5,Fluxo!$S:$S,"&lt;="&amp;DH$5,Fluxo!$D:$D,$D77)</f>
        <v>0</v>
      </c>
      <c r="DI77" s="18">
        <f>SUMIFS(Fluxo!$N:$N,Fluxo!$S:$S,"&gt;"&amp;DH$5,Fluxo!$S:$S,"&lt;="&amp;DI$5,Fluxo!$D:$D,$D77)</f>
        <v>0</v>
      </c>
      <c r="DJ77" s="18">
        <f>SUMIFS(Fluxo!$N:$N,Fluxo!$S:$S,"&gt;"&amp;DI$5,Fluxo!$S:$S,"&lt;="&amp;DJ$5,Fluxo!$D:$D,$D77)</f>
        <v>0</v>
      </c>
      <c r="DK77" s="18">
        <f>SUMIFS(Fluxo!$N:$N,Fluxo!$S:$S,"&gt;"&amp;DJ$5,Fluxo!$S:$S,"&lt;="&amp;DK$5,Fluxo!$D:$D,$D77)</f>
        <v>0</v>
      </c>
      <c r="DL77" s="18">
        <f>SUMIFS(Fluxo!$N:$N,Fluxo!$S:$S,"&gt;"&amp;DK$5,Fluxo!$S:$S,"&lt;="&amp;DL$5,Fluxo!$D:$D,$D77)</f>
        <v>0</v>
      </c>
      <c r="DM77" s="18">
        <f>SUMIFS(Fluxo!$N:$N,Fluxo!$S:$S,"&gt;"&amp;DL$5,Fluxo!$S:$S,"&lt;="&amp;DM$5,Fluxo!$D:$D,$D77)</f>
        <v>0</v>
      </c>
      <c r="DN77" s="18">
        <f>SUMIFS(Fluxo!$N:$N,Fluxo!$S:$S,"&gt;"&amp;DM$5,Fluxo!$S:$S,"&lt;="&amp;DN$5,Fluxo!$D:$D,$D77)</f>
        <v>0</v>
      </c>
      <c r="DO77" s="18">
        <f>SUMIFS(Fluxo!$N:$N,Fluxo!$S:$S,"&gt;"&amp;DN$5,Fluxo!$S:$S,"&lt;="&amp;DO$5,Fluxo!$D:$D,$D77)</f>
        <v>0</v>
      </c>
      <c r="DP77" s="18">
        <f>SUMIFS(Fluxo!$N:$N,Fluxo!$S:$S,"&gt;"&amp;DO$5,Fluxo!$S:$S,"&lt;="&amp;DP$5,Fluxo!$D:$D,$D77)</f>
        <v>0</v>
      </c>
      <c r="DQ77" s="18">
        <f>SUMIFS(Fluxo!$N:$N,Fluxo!$S:$S,"&gt;"&amp;DP$5,Fluxo!$S:$S,"&lt;="&amp;DQ$5,Fluxo!$D:$D,$D77)</f>
        <v>0</v>
      </c>
      <c r="DR77" s="18">
        <f>SUMIFS(Fluxo!$N:$N,Fluxo!$S:$S,"&gt;"&amp;DQ$5,Fluxo!$S:$S,"&lt;="&amp;DR$5,Fluxo!$D:$D,$D77)</f>
        <v>0</v>
      </c>
      <c r="DS77" s="18">
        <f>SUMIFS(Fluxo!$N:$N,Fluxo!$S:$S,"&gt;"&amp;DR$5,Fluxo!$S:$S,"&lt;="&amp;DS$5,Fluxo!$D:$D,$D77)</f>
        <v>0</v>
      </c>
      <c r="DT77" s="18">
        <f>SUMIFS(Fluxo!$N:$N,Fluxo!$S:$S,"&gt;"&amp;DS$5,Fluxo!$S:$S,"&lt;="&amp;DT$5,Fluxo!$D:$D,$D77)</f>
        <v>0</v>
      </c>
      <c r="DU77" s="18">
        <f>SUMIFS(Fluxo!$N:$N,Fluxo!$S:$S,"&gt;"&amp;DT$5,Fluxo!$S:$S,"&lt;="&amp;DU$5,Fluxo!$D:$D,$D77)</f>
        <v>0</v>
      </c>
      <c r="DV77" s="18">
        <f>SUMIFS(Fluxo!$N:$N,Fluxo!$S:$S,"&gt;"&amp;DU$5,Fluxo!$S:$S,"&lt;="&amp;DV$5,Fluxo!$D:$D,$D77)</f>
        <v>0</v>
      </c>
      <c r="DW77" s="18">
        <f>SUMIFS(Fluxo!$N:$N,Fluxo!$S:$S,"&gt;"&amp;DV$5,Fluxo!$S:$S,"&lt;="&amp;DW$5,Fluxo!$D:$D,$D77)</f>
        <v>0</v>
      </c>
      <c r="DX77" s="18">
        <f>SUMIFS(Fluxo!$N:$N,Fluxo!$S:$S,"&gt;"&amp;DW$5,Fluxo!$S:$S,"&lt;="&amp;DX$5,Fluxo!$D:$D,$D77)</f>
        <v>0</v>
      </c>
      <c r="DY77" s="18">
        <f>SUMIFS(Fluxo!$N:$N,Fluxo!$S:$S,"&gt;"&amp;DX$5,Fluxo!$S:$S,"&lt;="&amp;DY$5,Fluxo!$D:$D,$D77)</f>
        <v>0</v>
      </c>
      <c r="DZ77" s="18">
        <f>SUMIFS(Fluxo!$N:$N,Fluxo!$S:$S,"&gt;"&amp;DY$5,Fluxo!$S:$S,"&lt;="&amp;DZ$5,Fluxo!$D:$D,$D77)</f>
        <v>0</v>
      </c>
      <c r="EA77" s="18">
        <f>SUMIFS(Fluxo!$N:$N,Fluxo!$S:$S,"&gt;"&amp;DZ$5,Fluxo!$S:$S,"&lt;="&amp;EA$5,Fluxo!$D:$D,$D77)</f>
        <v>0</v>
      </c>
      <c r="EB77" s="18">
        <f>SUMIFS(Fluxo!$N:$N,Fluxo!$S:$S,"&gt;"&amp;EA$5,Fluxo!$S:$S,"&lt;="&amp;EB$5,Fluxo!$D:$D,$D77)</f>
        <v>0</v>
      </c>
      <c r="EC77" s="18">
        <f>SUMIFS(Fluxo!$N:$N,Fluxo!$S:$S,"&gt;"&amp;EB$5,Fluxo!$S:$S,"&lt;="&amp;EC$5,Fluxo!$D:$D,$D77)</f>
        <v>0</v>
      </c>
      <c r="ED77" s="18">
        <f>SUMIFS(Fluxo!$N:$N,Fluxo!$S:$S,"&gt;"&amp;EC$5,Fluxo!$S:$S,"&lt;="&amp;ED$5,Fluxo!$D:$D,$D77)</f>
        <v>0</v>
      </c>
      <c r="EE77" s="18">
        <f>SUMIFS(Fluxo!$N:$N,Fluxo!$S:$S,"&gt;"&amp;ED$5,Fluxo!$S:$S,"&lt;="&amp;EE$5,Fluxo!$D:$D,$D77)</f>
        <v>0</v>
      </c>
      <c r="EF77" s="18">
        <f>SUMIFS(Fluxo!$N:$N,Fluxo!$S:$S,"&gt;"&amp;EE$5,Fluxo!$S:$S,"&lt;="&amp;EF$5,Fluxo!$D:$D,$D77)</f>
        <v>0</v>
      </c>
      <c r="EG77" s="18">
        <f>SUMIFS(Fluxo!$N:$N,Fluxo!$S:$S,"&gt;"&amp;EF$5,Fluxo!$S:$S,"&lt;="&amp;EG$5,Fluxo!$D:$D,$D77)</f>
        <v>0</v>
      </c>
      <c r="EH77" s="18">
        <f>SUMIFS(Fluxo!$N:$N,Fluxo!$S:$S,"&gt;"&amp;EG$5,Fluxo!$S:$S,"&lt;="&amp;EH$5,Fluxo!$D:$D,$D77)</f>
        <v>0</v>
      </c>
      <c r="EI77" s="18">
        <f>SUMIFS(Fluxo!$N:$N,Fluxo!$S:$S,"&gt;"&amp;EH$5,Fluxo!$S:$S,"&lt;="&amp;EI$5,Fluxo!$D:$D,$D77)</f>
        <v>0</v>
      </c>
      <c r="EJ77" s="18">
        <f>SUMIFS(Fluxo!$N:$N,Fluxo!$S:$S,"&gt;"&amp;EI$5,Fluxo!$S:$S,"&lt;="&amp;EJ$5,Fluxo!$D:$D,$D77)</f>
        <v>0</v>
      </c>
      <c r="EK77" s="18">
        <f>SUMIFS(Fluxo!$N:$N,Fluxo!$S:$S,"&gt;"&amp;EJ$5,Fluxo!$S:$S,"&lt;="&amp;EK$5,Fluxo!$D:$D,$D77)</f>
        <v>0</v>
      </c>
      <c r="EL77" s="18">
        <f>SUMIFS(Fluxo!$N:$N,Fluxo!$S:$S,"&gt;"&amp;EK$5,Fluxo!$S:$S,"&lt;="&amp;EL$5,Fluxo!$D:$D,$D77)</f>
        <v>0</v>
      </c>
      <c r="EM77" s="18">
        <f>SUMIFS(Fluxo!$N:$N,Fluxo!$S:$S,"&gt;"&amp;EL$5,Fluxo!$S:$S,"&lt;="&amp;EM$5,Fluxo!$D:$D,$D77)</f>
        <v>0</v>
      </c>
      <c r="EN77" s="18">
        <f>SUMIFS(Fluxo!$N:$N,Fluxo!$S:$S,"&gt;"&amp;EM$5,Fluxo!$S:$S,"&lt;="&amp;EN$5,Fluxo!$D:$D,$D77)</f>
        <v>0</v>
      </c>
      <c r="EO77" s="18">
        <f>SUMIFS(Fluxo!$N:$N,Fluxo!$S:$S,"&gt;"&amp;EN$5,Fluxo!$S:$S,"&lt;="&amp;EO$5,Fluxo!$D:$D,$D77)</f>
        <v>0</v>
      </c>
      <c r="EP77" s="18">
        <f>SUMIFS(Fluxo!$N:$N,Fluxo!$S:$S,"&gt;"&amp;EO$5,Fluxo!$S:$S,"&lt;="&amp;EP$5,Fluxo!$D:$D,$D77)</f>
        <v>0</v>
      </c>
      <c r="EQ77" s="18">
        <f>SUMIFS(Fluxo!$N:$N,Fluxo!$S:$S,"&gt;"&amp;EP$5,Fluxo!$S:$S,"&lt;="&amp;EQ$5,Fluxo!$D:$D,$D77)</f>
        <v>0</v>
      </c>
      <c r="ER77" s="18">
        <f>SUMIFS(Fluxo!$N:$N,Fluxo!$S:$S,"&gt;"&amp;EQ$5,Fluxo!$S:$S,"&lt;="&amp;ER$5,Fluxo!$D:$D,$D77)</f>
        <v>0</v>
      </c>
      <c r="ES77" s="18">
        <f>SUMIFS(Fluxo!$N:$N,Fluxo!$S:$S,"&gt;"&amp;ER$5,Fluxo!$S:$S,"&lt;="&amp;ES$5,Fluxo!$D:$D,$D77)</f>
        <v>0</v>
      </c>
      <c r="ET77" s="18">
        <f>SUMIFS(Fluxo!$N:$N,Fluxo!$S:$S,"&gt;"&amp;ES$5,Fluxo!$S:$S,"&lt;="&amp;ET$5,Fluxo!$D:$D,$D77)</f>
        <v>0</v>
      </c>
      <c r="EU77" s="18">
        <f>SUMIFS(Fluxo!$N:$N,Fluxo!$S:$S,"&gt;"&amp;ET$5,Fluxo!$S:$S,"&lt;="&amp;EU$5,Fluxo!$D:$D,$D77)</f>
        <v>0</v>
      </c>
      <c r="EV77" s="18">
        <f>SUMIFS(Fluxo!$N:$N,Fluxo!$S:$S,"&gt;"&amp;EU$5,Fluxo!$S:$S,"&lt;="&amp;EV$5,Fluxo!$D:$D,$D77)</f>
        <v>0</v>
      </c>
      <c r="EW77" s="18">
        <f>SUMIFS(Fluxo!$N:$N,Fluxo!$S:$S,"&gt;"&amp;EV$5,Fluxo!$S:$S,"&lt;="&amp;EW$5,Fluxo!$D:$D,$D77)</f>
        <v>0</v>
      </c>
      <c r="EX77" s="18">
        <f>SUMIFS(Fluxo!$N:$N,Fluxo!$S:$S,"&gt;"&amp;EW$5,Fluxo!$S:$S,"&lt;="&amp;EX$5,Fluxo!$D:$D,$D77)</f>
        <v>0</v>
      </c>
      <c r="EY77" s="18">
        <f>SUMIFS(Fluxo!$N:$N,Fluxo!$S:$S,"&gt;"&amp;EX$5,Fluxo!$S:$S,"&lt;="&amp;EY$5,Fluxo!$D:$D,$D77)</f>
        <v>0</v>
      </c>
      <c r="EZ77" s="18">
        <f>SUMIFS(Fluxo!$N:$N,Fluxo!$S:$S,"&gt;"&amp;EY$5,Fluxo!$S:$S,"&lt;="&amp;EZ$5,Fluxo!$D:$D,$D77)</f>
        <v>0</v>
      </c>
      <c r="FA77" s="18">
        <f>SUMIFS(Fluxo!$N:$N,Fluxo!$S:$S,"&gt;"&amp;EZ$5,Fluxo!$S:$S,"&lt;="&amp;FA$5,Fluxo!$D:$D,$D77)</f>
        <v>0</v>
      </c>
      <c r="FB77" s="18">
        <f>SUMIFS(Fluxo!$N:$N,Fluxo!$S:$S,"&gt;"&amp;FA$5,Fluxo!$S:$S,"&lt;="&amp;FB$5,Fluxo!$D:$D,$D77)</f>
        <v>0</v>
      </c>
      <c r="FC77" s="18">
        <f>SUMIFS(Fluxo!$N:$N,Fluxo!$S:$S,"&gt;"&amp;FB$5,Fluxo!$S:$S,"&lt;="&amp;FC$5,Fluxo!$D:$D,$D77)</f>
        <v>0</v>
      </c>
      <c r="FD77" s="18">
        <f>SUMIFS(Fluxo!$N:$N,Fluxo!$S:$S,"&gt;"&amp;FC$5,Fluxo!$S:$S,"&lt;="&amp;FD$5,Fluxo!$D:$D,$D77)</f>
        <v>0</v>
      </c>
      <c r="FE77" s="18">
        <f>SUMIFS(Fluxo!$N:$N,Fluxo!$S:$S,"&gt;"&amp;FD$5,Fluxo!$S:$S,"&lt;="&amp;FE$5,Fluxo!$D:$D,$D77)</f>
        <v>0</v>
      </c>
      <c r="FF77" s="18">
        <f>SUMIFS(Fluxo!$N:$N,Fluxo!$S:$S,"&gt;"&amp;FE$5,Fluxo!$S:$S,"&lt;="&amp;FF$5,Fluxo!$D:$D,$D77)</f>
        <v>0</v>
      </c>
      <c r="FG77" s="18">
        <f>SUMIFS(Fluxo!$N:$N,Fluxo!$S:$S,"&gt;"&amp;FF$5,Fluxo!$S:$S,"&lt;="&amp;FG$5,Fluxo!$D:$D,$D77)</f>
        <v>0</v>
      </c>
      <c r="FH77" s="18">
        <f>SUMIFS(Fluxo!$N:$N,Fluxo!$S:$S,"&gt;"&amp;FG$5,Fluxo!$S:$S,"&lt;="&amp;FH$5,Fluxo!$D:$D,$D77)</f>
        <v>0</v>
      </c>
      <c r="FI77" s="18">
        <f>SUMIFS(Fluxo!$N:$N,Fluxo!$S:$S,"&gt;"&amp;FH$5,Fluxo!$S:$S,"&lt;="&amp;FI$5,Fluxo!$D:$D,$D77)</f>
        <v>0</v>
      </c>
      <c r="FJ77" s="18">
        <f>SUMIFS(Fluxo!$N:$N,Fluxo!$S:$S,"&gt;"&amp;FI$5,Fluxo!$S:$S,"&lt;="&amp;FJ$5,Fluxo!$D:$D,$D77)</f>
        <v>0</v>
      </c>
      <c r="FK77" s="18">
        <f>SUMIFS(Fluxo!$N:$N,Fluxo!$S:$S,"&gt;"&amp;FJ$5,Fluxo!$S:$S,"&lt;="&amp;FK$5,Fluxo!$D:$D,$D77)</f>
        <v>0</v>
      </c>
      <c r="FL77" s="18">
        <f>SUMIFS(Fluxo!$N:$N,Fluxo!$S:$S,"&gt;"&amp;FK$5,Fluxo!$S:$S,"&lt;="&amp;FL$5,Fluxo!$D:$D,$D77)</f>
        <v>0</v>
      </c>
      <c r="FM77" s="18">
        <f>SUMIFS(Fluxo!$N:$N,Fluxo!$S:$S,"&gt;"&amp;FL$5,Fluxo!$S:$S,"&lt;="&amp;FM$5,Fluxo!$D:$D,$D77)</f>
        <v>0</v>
      </c>
      <c r="FN77" s="18">
        <f>SUMIFS(Fluxo!$N:$N,Fluxo!$S:$S,"&gt;"&amp;FM$5,Fluxo!$S:$S,"&lt;="&amp;FN$5,Fluxo!$D:$D,$D77)</f>
        <v>0</v>
      </c>
      <c r="FO77" s="18">
        <f>SUMIFS(Fluxo!$N:$N,Fluxo!$S:$S,"&gt;"&amp;FN$5,Fluxo!$S:$S,"&lt;="&amp;FO$5,Fluxo!$D:$D,$D77)</f>
        <v>0</v>
      </c>
      <c r="FP77" s="18">
        <f>SUMIFS(Fluxo!$N:$N,Fluxo!$S:$S,"&gt;"&amp;FO$5,Fluxo!$S:$S,"&lt;="&amp;FP$5,Fluxo!$D:$D,$D77)</f>
        <v>0</v>
      </c>
      <c r="FQ77" s="18">
        <f>SUMIFS(Fluxo!$N:$N,Fluxo!$S:$S,"&gt;"&amp;FP$5,Fluxo!$S:$S,"&lt;="&amp;FQ$5,Fluxo!$D:$D,$D77)</f>
        <v>0</v>
      </c>
      <c r="FR77" s="18">
        <f>SUMIFS(Fluxo!$N:$N,Fluxo!$S:$S,"&gt;"&amp;FQ$5,Fluxo!$S:$S,"&lt;="&amp;FR$5,Fluxo!$D:$D,$D77)</f>
        <v>0</v>
      </c>
      <c r="FS77" s="18">
        <f>SUMIFS(Fluxo!$N:$N,Fluxo!$S:$S,"&gt;"&amp;FR$5,Fluxo!$S:$S,"&lt;="&amp;FS$5,Fluxo!$D:$D,$D77)</f>
        <v>0</v>
      </c>
      <c r="FT77" s="18">
        <f>SUMIFS(Fluxo!$N:$N,Fluxo!$S:$S,"&gt;"&amp;FS$5,Fluxo!$S:$S,"&lt;="&amp;FT$5,Fluxo!$D:$D,$D77)</f>
        <v>0</v>
      </c>
      <c r="FU77" s="18">
        <f>SUMIFS(Fluxo!$N:$N,Fluxo!$S:$S,"&gt;"&amp;FT$5,Fluxo!$S:$S,"&lt;="&amp;FU$5,Fluxo!$D:$D,$D77)</f>
        <v>0</v>
      </c>
      <c r="FV77" s="18">
        <f>SUMIFS(Fluxo!$N:$N,Fluxo!$S:$S,"&gt;"&amp;FU$5,Fluxo!$S:$S,"&lt;="&amp;FV$5,Fluxo!$D:$D,$D77)</f>
        <v>0</v>
      </c>
      <c r="FW77" s="18">
        <f>SUMIFS(Fluxo!$N:$N,Fluxo!$S:$S,"&gt;"&amp;FV$5,Fluxo!$S:$S,"&lt;="&amp;FW$5,Fluxo!$D:$D,$D77)</f>
        <v>0</v>
      </c>
      <c r="FX77" s="18">
        <f>SUMIFS(Fluxo!$N:$N,Fluxo!$S:$S,"&gt;"&amp;FW$5,Fluxo!$S:$S,"&lt;="&amp;FX$5,Fluxo!$D:$D,$D77)</f>
        <v>0</v>
      </c>
      <c r="FY77" s="18">
        <f>SUMIFS(Fluxo!$N:$N,Fluxo!$S:$S,"&gt;"&amp;FX$5,Fluxo!$S:$S,"&lt;="&amp;FY$5,Fluxo!$D:$D,$D77)</f>
        <v>0</v>
      </c>
      <c r="FZ77" s="18">
        <f>SUMIFS(Fluxo!$N:$N,Fluxo!$S:$S,"&gt;"&amp;FY$5,Fluxo!$S:$S,"&lt;="&amp;FZ$5,Fluxo!$D:$D,$D77)</f>
        <v>0</v>
      </c>
      <c r="GA77" s="18">
        <f>SUMIFS(Fluxo!$N:$N,Fluxo!$S:$S,"&gt;"&amp;FZ$5,Fluxo!$S:$S,"&lt;="&amp;GA$5,Fluxo!$D:$D,$D77)</f>
        <v>0</v>
      </c>
      <c r="GB77" s="18">
        <f>SUMIFS(Fluxo!$N:$N,Fluxo!$S:$S,"&gt;"&amp;GA$5,Fluxo!$S:$S,"&lt;="&amp;GB$5,Fluxo!$D:$D,$D77)</f>
        <v>0</v>
      </c>
      <c r="GC77" s="18">
        <f>SUMIFS(Fluxo!$N:$N,Fluxo!$S:$S,"&gt;"&amp;GB$5,Fluxo!$S:$S,"&lt;="&amp;GC$5,Fluxo!$D:$D,$D77)</f>
        <v>0</v>
      </c>
      <c r="GD77" s="18">
        <f>SUMIFS(Fluxo!$N:$N,Fluxo!$S:$S,"&gt;"&amp;GC$5,Fluxo!$S:$S,"&lt;="&amp;GD$5,Fluxo!$D:$D,$D77)</f>
        <v>0</v>
      </c>
      <c r="GE77" s="18">
        <f>SUMIFS(Fluxo!$N:$N,Fluxo!$S:$S,"&gt;"&amp;GD$5,Fluxo!$S:$S,"&lt;="&amp;GE$5,Fluxo!$D:$D,$D77)</f>
        <v>0</v>
      </c>
      <c r="GF77" s="18">
        <f>SUMIFS(Fluxo!$N:$N,Fluxo!$S:$S,"&gt;"&amp;GE$5,Fluxo!$S:$S,"&lt;="&amp;GF$5,Fluxo!$D:$D,$D77)</f>
        <v>0</v>
      </c>
      <c r="GG77" s="18">
        <f>SUMIFS(Fluxo!$N:$N,Fluxo!$S:$S,"&gt;"&amp;GF$5,Fluxo!$S:$S,"&lt;="&amp;GG$5,Fluxo!$D:$D,$D77)</f>
        <v>0</v>
      </c>
      <c r="GH77" s="18">
        <f>SUMIFS(Fluxo!$N:$N,Fluxo!$S:$S,"&gt;"&amp;GG$5,Fluxo!$S:$S,"&lt;="&amp;GH$5,Fluxo!$D:$D,$D77)</f>
        <v>0</v>
      </c>
      <c r="GI77" s="18">
        <f>SUMIFS(Fluxo!$N:$N,Fluxo!$S:$S,"&gt;"&amp;GH$5,Fluxo!$S:$S,"&lt;="&amp;GI$5,Fluxo!$D:$D,$D77)</f>
        <v>0</v>
      </c>
      <c r="GJ77" s="18">
        <f>SUMIFS(Fluxo!$N:$N,Fluxo!$S:$S,"&gt;"&amp;GI$5,Fluxo!$S:$S,"&lt;="&amp;GJ$5,Fluxo!$D:$D,$D77)</f>
        <v>0</v>
      </c>
      <c r="GK77" s="18">
        <f>SUMIFS(Fluxo!$N:$N,Fluxo!$S:$S,"&gt;"&amp;GJ$5,Fluxo!$S:$S,"&lt;="&amp;GK$5,Fluxo!$D:$D,$D77)</f>
        <v>0</v>
      </c>
      <c r="GL77" s="18">
        <f>SUMIFS(Fluxo!$N:$N,Fluxo!$S:$S,"&gt;"&amp;GK$5,Fluxo!$S:$S,"&lt;="&amp;GL$5,Fluxo!$D:$D,$D77)</f>
        <v>0</v>
      </c>
      <c r="GM77" s="18">
        <f>SUMIFS(Fluxo!$N:$N,Fluxo!$S:$S,"&gt;"&amp;GL$5,Fluxo!$S:$S,"&lt;="&amp;GM$5,Fluxo!$D:$D,$D77)</f>
        <v>0</v>
      </c>
      <c r="GN77" s="18">
        <f>SUMIFS(Fluxo!$N:$N,Fluxo!$S:$S,"&gt;"&amp;GM$5,Fluxo!$S:$S,"&lt;="&amp;GN$5,Fluxo!$D:$D,$D77)</f>
        <v>0</v>
      </c>
      <c r="GO77" s="18">
        <f>SUMIFS(Fluxo!$N:$N,Fluxo!$S:$S,"&gt;"&amp;GN$5,Fluxo!$S:$S,"&lt;="&amp;GO$5,Fluxo!$D:$D,$D77)</f>
        <v>0</v>
      </c>
      <c r="GP77" s="18">
        <f>SUMIFS(Fluxo!$N:$N,Fluxo!$S:$S,"&gt;"&amp;GO$5,Fluxo!$S:$S,"&lt;="&amp;GP$5,Fluxo!$D:$D,$D77)</f>
        <v>0</v>
      </c>
      <c r="GQ77" s="18">
        <f>SUMIFS(Fluxo!$N:$N,Fluxo!$S:$S,"&gt;"&amp;GP$5,Fluxo!$S:$S,"&lt;="&amp;GQ$5,Fluxo!$D:$D,$D77)</f>
        <v>0</v>
      </c>
      <c r="GR77" s="18">
        <f>SUMIFS(Fluxo!$N:$N,Fluxo!$S:$S,"&gt;"&amp;GQ$5,Fluxo!$S:$S,"&lt;="&amp;GR$5,Fluxo!$D:$D,$D77)</f>
        <v>0</v>
      </c>
      <c r="GS77" s="18">
        <f>SUMIFS(Fluxo!$N:$N,Fluxo!$S:$S,"&gt;"&amp;GR$5,Fluxo!$S:$S,"&lt;="&amp;GS$5,Fluxo!$D:$D,$D77)</f>
        <v>0</v>
      </c>
      <c r="GT77" s="18">
        <f>SUMIFS(Fluxo!$N:$N,Fluxo!$S:$S,"&gt;"&amp;GS$5,Fluxo!$S:$S,"&lt;="&amp;GT$5,Fluxo!$D:$D,$D77)</f>
        <v>0</v>
      </c>
      <c r="GU77" s="18">
        <f>SUMIFS(Fluxo!$N:$N,Fluxo!$S:$S,"&gt;"&amp;GT$5,Fluxo!$S:$S,"&lt;="&amp;GU$5,Fluxo!$D:$D,$D77)</f>
        <v>0</v>
      </c>
      <c r="GV77" s="18">
        <f>SUMIFS(Fluxo!$N:$N,Fluxo!$S:$S,"&gt;"&amp;GU$5,Fluxo!$S:$S,"&lt;="&amp;GV$5,Fluxo!$D:$D,$D77)</f>
        <v>0</v>
      </c>
      <c r="GW77" s="18">
        <f>SUMIFS(Fluxo!$N:$N,Fluxo!$S:$S,"&gt;"&amp;GV$5,Fluxo!$S:$S,"&lt;="&amp;GW$5,Fluxo!$D:$D,$D77)</f>
        <v>0</v>
      </c>
      <c r="GX77" s="18">
        <f>SUMIFS(Fluxo!$N:$N,Fluxo!$S:$S,"&gt;"&amp;GW$5,Fluxo!$S:$S,"&lt;="&amp;GX$5,Fluxo!$D:$D,$D77)</f>
        <v>0</v>
      </c>
      <c r="GY77" s="18">
        <f>SUMIFS(Fluxo!$N:$N,Fluxo!$S:$S,"&gt;"&amp;GX$5,Fluxo!$S:$S,"&lt;="&amp;GY$5,Fluxo!$D:$D,$D77)</f>
        <v>0</v>
      </c>
      <c r="GZ77" s="18">
        <f>SUMIFS(Fluxo!$N:$N,Fluxo!$S:$S,"&gt;"&amp;GY$5,Fluxo!$S:$S,"&lt;="&amp;GZ$5,Fluxo!$D:$D,$D77)</f>
        <v>0</v>
      </c>
      <c r="HA77" s="18">
        <f>SUMIFS(Fluxo!$N:$N,Fluxo!$S:$S,"&gt;"&amp;GZ$5,Fluxo!$S:$S,"&lt;="&amp;HA$5,Fluxo!$D:$D,$D77)</f>
        <v>0</v>
      </c>
      <c r="HB77" s="18">
        <f>SUMIFS(Fluxo!$N:$N,Fluxo!$S:$S,"&gt;"&amp;HA$5,Fluxo!$S:$S,"&lt;="&amp;HB$5,Fluxo!$D:$D,$D77)</f>
        <v>0</v>
      </c>
      <c r="HC77" s="18">
        <f>SUMIFS(Fluxo!$N:$N,Fluxo!$S:$S,"&gt;"&amp;HB$5,Fluxo!$S:$S,"&lt;="&amp;HC$5,Fluxo!$D:$D,$D77)</f>
        <v>0</v>
      </c>
      <c r="HD77" s="18">
        <f>SUMIFS(Fluxo!$N:$N,Fluxo!$S:$S,"&gt;"&amp;HC$5,Fluxo!$S:$S,"&lt;="&amp;HD$5,Fluxo!$D:$D,$D77)</f>
        <v>0</v>
      </c>
      <c r="HE77" s="18">
        <f>SUMIFS(Fluxo!$N:$N,Fluxo!$S:$S,"&gt;"&amp;HD$5,Fluxo!$S:$S,"&lt;="&amp;HE$5,Fluxo!$D:$D,$D77)</f>
        <v>0</v>
      </c>
      <c r="HF77" s="18">
        <f>SUMIFS(Fluxo!$N:$N,Fluxo!$S:$S,"&gt;"&amp;HE$5,Fluxo!$S:$S,"&lt;="&amp;HF$5,Fluxo!$D:$D,$D77)</f>
        <v>0</v>
      </c>
    </row>
    <row r="78" spans="1:214">
      <c r="A78" s="20">
        <f t="shared" si="18"/>
        <v>68</v>
      </c>
      <c r="B78" s="140" t="str">
        <f>'Check Carteira'!C70</f>
        <v>E.1016.99.01.0173</v>
      </c>
      <c r="C78" s="141">
        <v>1</v>
      </c>
      <c r="D78" s="129" t="str">
        <f>'Check Carteira'!F70</f>
        <v>A-0173</v>
      </c>
      <c r="E78" s="21" t="str">
        <f>IFERROR(INDEX(Contratos!L:L,MATCH(D78,Contratos!R:R,0)),"")</f>
        <v/>
      </c>
      <c r="F78" s="139" t="str">
        <f>IFERROR(INDEX(Contratos!G:G,MATCH(D78,Contratos!R:R,0)),"")</f>
        <v/>
      </c>
      <c r="H78" s="83">
        <f t="shared" si="17"/>
        <v>1</v>
      </c>
      <c r="J78" s="18">
        <f>SUMIFS(Fluxo!$N:$N,Fluxo!$S:$S,"&gt;"&amp;I$5,Fluxo!$S:$S,"&lt;="&amp;J$5,Fluxo!$D:$D,$D78)</f>
        <v>0</v>
      </c>
      <c r="K78" s="18">
        <f>SUMIFS(Fluxo!$N:$N,Fluxo!$S:$S,"&gt;"&amp;J$5,Fluxo!$S:$S,"&lt;="&amp;K$5,Fluxo!$D:$D,$D78)</f>
        <v>1</v>
      </c>
      <c r="L78" s="18">
        <f>SUMIFS(Fluxo!$N:$N,Fluxo!$S:$S,"&gt;"&amp;K$5,Fluxo!$S:$S,"&lt;="&amp;L$5,Fluxo!$D:$D,$D78)</f>
        <v>0</v>
      </c>
      <c r="M78" s="18">
        <f>SUMIFS(Fluxo!$N:$N,Fluxo!$S:$S,"&gt;"&amp;L$5,Fluxo!$S:$S,"&lt;="&amp;M$5,Fluxo!$D:$D,$D78)</f>
        <v>0</v>
      </c>
      <c r="N78" s="18">
        <f>SUMIFS(Fluxo!$N:$N,Fluxo!$S:$S,"&gt;"&amp;M$5,Fluxo!$S:$S,"&lt;="&amp;N$5,Fluxo!$D:$D,$D78)</f>
        <v>0</v>
      </c>
      <c r="O78" s="18">
        <f>SUMIFS(Fluxo!$N:$N,Fluxo!$S:$S,"&gt;"&amp;N$5,Fluxo!$S:$S,"&lt;="&amp;O$5,Fluxo!$D:$D,$D78)</f>
        <v>0</v>
      </c>
      <c r="P78" s="18">
        <f>SUMIFS(Fluxo!$N:$N,Fluxo!$S:$S,"&gt;"&amp;O$5,Fluxo!$S:$S,"&lt;="&amp;P$5,Fluxo!$D:$D,$D78)</f>
        <v>0</v>
      </c>
      <c r="Q78" s="18">
        <f>SUMIFS(Fluxo!$N:$N,Fluxo!$S:$S,"&gt;"&amp;P$5,Fluxo!$S:$S,"&lt;="&amp;Q$5,Fluxo!$D:$D,$D78)</f>
        <v>0</v>
      </c>
      <c r="R78" s="18">
        <f>SUMIFS(Fluxo!$N:$N,Fluxo!$S:$S,"&gt;"&amp;Q$5,Fluxo!$S:$S,"&lt;="&amp;R$5,Fluxo!$D:$D,$D78)</f>
        <v>0</v>
      </c>
      <c r="S78" s="18">
        <f>SUMIFS(Fluxo!$N:$N,Fluxo!$S:$S,"&gt;"&amp;R$5,Fluxo!$S:$S,"&lt;="&amp;S$5,Fluxo!$D:$D,$D78)</f>
        <v>0</v>
      </c>
      <c r="T78" s="18">
        <f>SUMIFS(Fluxo!$N:$N,Fluxo!$S:$S,"&gt;"&amp;S$5,Fluxo!$S:$S,"&lt;="&amp;T$5,Fluxo!$D:$D,$D78)</f>
        <v>0</v>
      </c>
      <c r="U78" s="18">
        <f>SUMIFS(Fluxo!$N:$N,Fluxo!$S:$S,"&gt;"&amp;T$5,Fluxo!$S:$S,"&lt;="&amp;U$5,Fluxo!$D:$D,$D78)</f>
        <v>0</v>
      </c>
      <c r="V78" s="18">
        <f>SUMIFS(Fluxo!$N:$N,Fluxo!$S:$S,"&gt;"&amp;U$5,Fluxo!$S:$S,"&lt;="&amp;V$5,Fluxo!$D:$D,$D78)</f>
        <v>0</v>
      </c>
      <c r="W78" s="18">
        <f>SUMIFS(Fluxo!$N:$N,Fluxo!$S:$S,"&gt;"&amp;V$5,Fluxo!$S:$S,"&lt;="&amp;W$5,Fluxo!$D:$D,$D78)</f>
        <v>0</v>
      </c>
      <c r="X78" s="18">
        <f>SUMIFS(Fluxo!$N:$N,Fluxo!$S:$S,"&gt;"&amp;W$5,Fluxo!$S:$S,"&lt;="&amp;X$5,Fluxo!$D:$D,$D78)</f>
        <v>0</v>
      </c>
      <c r="Y78" s="18">
        <f>SUMIFS(Fluxo!$N:$N,Fluxo!$S:$S,"&gt;"&amp;X$5,Fluxo!$S:$S,"&lt;="&amp;Y$5,Fluxo!$D:$D,$D78)</f>
        <v>0</v>
      </c>
      <c r="Z78" s="18">
        <f>SUMIFS(Fluxo!$N:$N,Fluxo!$S:$S,"&gt;"&amp;Y$5,Fluxo!$S:$S,"&lt;="&amp;Z$5,Fluxo!$D:$D,$D78)</f>
        <v>0</v>
      </c>
      <c r="AA78" s="18">
        <f>SUMIFS(Fluxo!$N:$N,Fluxo!$S:$S,"&gt;"&amp;Z$5,Fluxo!$S:$S,"&lt;="&amp;AA$5,Fluxo!$D:$D,$D78)</f>
        <v>0</v>
      </c>
      <c r="AB78" s="18">
        <f>SUMIFS(Fluxo!$N:$N,Fluxo!$S:$S,"&gt;"&amp;AA$5,Fluxo!$S:$S,"&lt;="&amp;AB$5,Fluxo!$D:$D,$D78)</f>
        <v>0</v>
      </c>
      <c r="AC78" s="18">
        <f>SUMIFS(Fluxo!$N:$N,Fluxo!$S:$S,"&gt;"&amp;AB$5,Fluxo!$S:$S,"&lt;="&amp;AC$5,Fluxo!$D:$D,$D78)</f>
        <v>0</v>
      </c>
      <c r="AD78" s="18">
        <f>SUMIFS(Fluxo!$N:$N,Fluxo!$S:$S,"&gt;"&amp;AC$5,Fluxo!$S:$S,"&lt;="&amp;AD$5,Fluxo!$D:$D,$D78)</f>
        <v>0</v>
      </c>
      <c r="AE78" s="18">
        <f>SUMIFS(Fluxo!$N:$N,Fluxo!$S:$S,"&gt;"&amp;AD$5,Fluxo!$S:$S,"&lt;="&amp;AE$5,Fluxo!$D:$D,$D78)</f>
        <v>0</v>
      </c>
      <c r="AF78" s="18">
        <f>SUMIFS(Fluxo!$N:$N,Fluxo!$S:$S,"&gt;"&amp;AE$5,Fluxo!$S:$S,"&lt;="&amp;AF$5,Fluxo!$D:$D,$D78)</f>
        <v>0</v>
      </c>
      <c r="AG78" s="18">
        <f>SUMIFS(Fluxo!$N:$N,Fluxo!$S:$S,"&gt;"&amp;AF$5,Fluxo!$S:$S,"&lt;="&amp;AG$5,Fluxo!$D:$D,$D78)</f>
        <v>0</v>
      </c>
      <c r="AH78" s="18">
        <f>SUMIFS(Fluxo!$N:$N,Fluxo!$S:$S,"&gt;"&amp;AG$5,Fluxo!$S:$S,"&lt;="&amp;AH$5,Fluxo!$D:$D,$D78)</f>
        <v>0</v>
      </c>
      <c r="AI78" s="18">
        <f>SUMIFS(Fluxo!$N:$N,Fluxo!$S:$S,"&gt;"&amp;AH$5,Fluxo!$S:$S,"&lt;="&amp;AI$5,Fluxo!$D:$D,$D78)</f>
        <v>0</v>
      </c>
      <c r="AJ78" s="18">
        <f>SUMIFS(Fluxo!$N:$N,Fluxo!$S:$S,"&gt;"&amp;AI$5,Fluxo!$S:$S,"&lt;="&amp;AJ$5,Fluxo!$D:$D,$D78)</f>
        <v>0</v>
      </c>
      <c r="AK78" s="18">
        <f>SUMIFS(Fluxo!$N:$N,Fluxo!$S:$S,"&gt;"&amp;AJ$5,Fluxo!$S:$S,"&lt;="&amp;AK$5,Fluxo!$D:$D,$D78)</f>
        <v>0</v>
      </c>
      <c r="AL78" s="18">
        <f>SUMIFS(Fluxo!$N:$N,Fluxo!$S:$S,"&gt;"&amp;AK$5,Fluxo!$S:$S,"&lt;="&amp;AL$5,Fluxo!$D:$D,$D78)</f>
        <v>0</v>
      </c>
      <c r="AM78" s="18">
        <f>SUMIFS(Fluxo!$N:$N,Fluxo!$S:$S,"&gt;"&amp;AL$5,Fluxo!$S:$S,"&lt;="&amp;AM$5,Fluxo!$D:$D,$D78)</f>
        <v>0</v>
      </c>
      <c r="AN78" s="18">
        <f>SUMIFS(Fluxo!$N:$N,Fluxo!$S:$S,"&gt;"&amp;AM$5,Fluxo!$S:$S,"&lt;="&amp;AN$5,Fluxo!$D:$D,$D78)</f>
        <v>0</v>
      </c>
      <c r="AO78" s="18">
        <f>SUMIFS(Fluxo!$N:$N,Fluxo!$S:$S,"&gt;"&amp;AN$5,Fluxo!$S:$S,"&lt;="&amp;AO$5,Fluxo!$D:$D,$D78)</f>
        <v>0</v>
      </c>
      <c r="AP78" s="18">
        <f>SUMIFS(Fluxo!$N:$N,Fluxo!$S:$S,"&gt;"&amp;AO$5,Fluxo!$S:$S,"&lt;="&amp;AP$5,Fluxo!$D:$D,$D78)</f>
        <v>0</v>
      </c>
      <c r="AQ78" s="18">
        <f>SUMIFS(Fluxo!$N:$N,Fluxo!$S:$S,"&gt;"&amp;AP$5,Fluxo!$S:$S,"&lt;="&amp;AQ$5,Fluxo!$D:$D,$D78)</f>
        <v>0</v>
      </c>
      <c r="AR78" s="18">
        <f>SUMIFS(Fluxo!$N:$N,Fluxo!$S:$S,"&gt;"&amp;AQ$5,Fluxo!$S:$S,"&lt;="&amp;AR$5,Fluxo!$D:$D,$D78)</f>
        <v>0</v>
      </c>
      <c r="AS78" s="18">
        <f>SUMIFS(Fluxo!$N:$N,Fluxo!$S:$S,"&gt;"&amp;AR$5,Fluxo!$S:$S,"&lt;="&amp;AS$5,Fluxo!$D:$D,$D78)</f>
        <v>0</v>
      </c>
      <c r="AT78" s="18">
        <f>SUMIFS(Fluxo!$N:$N,Fluxo!$S:$S,"&gt;"&amp;AS$5,Fluxo!$S:$S,"&lt;="&amp;AT$5,Fluxo!$D:$D,$D78)</f>
        <v>0</v>
      </c>
      <c r="AU78" s="18">
        <f>SUMIFS(Fluxo!$N:$N,Fluxo!$S:$S,"&gt;"&amp;AT$5,Fluxo!$S:$S,"&lt;="&amp;AU$5,Fluxo!$D:$D,$D78)</f>
        <v>0</v>
      </c>
      <c r="AV78" s="18">
        <f>SUMIFS(Fluxo!$N:$N,Fluxo!$S:$S,"&gt;"&amp;AU$5,Fluxo!$S:$S,"&lt;="&amp;AV$5,Fluxo!$D:$D,$D78)</f>
        <v>0</v>
      </c>
      <c r="AW78" s="18">
        <f>SUMIFS(Fluxo!$N:$N,Fluxo!$S:$S,"&gt;"&amp;AV$5,Fluxo!$S:$S,"&lt;="&amp;AW$5,Fluxo!$D:$D,$D78)</f>
        <v>0</v>
      </c>
      <c r="AX78" s="18">
        <f>SUMIFS(Fluxo!$N:$N,Fluxo!$S:$S,"&gt;"&amp;AW$5,Fluxo!$S:$S,"&lt;="&amp;AX$5,Fluxo!$D:$D,$D78)</f>
        <v>0</v>
      </c>
      <c r="AY78" s="18">
        <f>SUMIFS(Fluxo!$N:$N,Fluxo!$S:$S,"&gt;"&amp;AX$5,Fluxo!$S:$S,"&lt;="&amp;AY$5,Fluxo!$D:$D,$D78)</f>
        <v>0</v>
      </c>
      <c r="AZ78" s="18">
        <f>SUMIFS(Fluxo!$N:$N,Fluxo!$S:$S,"&gt;"&amp;AY$5,Fluxo!$S:$S,"&lt;="&amp;AZ$5,Fluxo!$D:$D,$D78)</f>
        <v>0</v>
      </c>
      <c r="BA78" s="18">
        <f>SUMIFS(Fluxo!$N:$N,Fluxo!$S:$S,"&gt;"&amp;AZ$5,Fluxo!$S:$S,"&lt;="&amp;BA$5,Fluxo!$D:$D,$D78)</f>
        <v>0</v>
      </c>
      <c r="BB78" s="18">
        <f>SUMIFS(Fluxo!$N:$N,Fluxo!$S:$S,"&gt;"&amp;BA$5,Fluxo!$S:$S,"&lt;="&amp;BB$5,Fluxo!$D:$D,$D78)</f>
        <v>0</v>
      </c>
      <c r="BC78" s="18">
        <f>SUMIFS(Fluxo!$N:$N,Fluxo!$S:$S,"&gt;"&amp;BB$5,Fluxo!$S:$S,"&lt;="&amp;BC$5,Fluxo!$D:$D,$D78)</f>
        <v>0</v>
      </c>
      <c r="BD78" s="18">
        <f>SUMIFS(Fluxo!$N:$N,Fluxo!$S:$S,"&gt;"&amp;BC$5,Fluxo!$S:$S,"&lt;="&amp;BD$5,Fluxo!$D:$D,$D78)</f>
        <v>0</v>
      </c>
      <c r="BE78" s="18">
        <f>SUMIFS(Fluxo!$N:$N,Fluxo!$S:$S,"&gt;"&amp;BD$5,Fluxo!$S:$S,"&lt;="&amp;BE$5,Fluxo!$D:$D,$D78)</f>
        <v>0</v>
      </c>
      <c r="BF78" s="18">
        <f>SUMIFS(Fluxo!$N:$N,Fluxo!$S:$S,"&gt;"&amp;BE$5,Fluxo!$S:$S,"&lt;="&amp;BF$5,Fluxo!$D:$D,$D78)</f>
        <v>0</v>
      </c>
      <c r="BG78" s="18">
        <f>SUMIFS(Fluxo!$N:$N,Fluxo!$S:$S,"&gt;"&amp;BF$5,Fluxo!$S:$S,"&lt;="&amp;BG$5,Fluxo!$D:$D,$D78)</f>
        <v>0</v>
      </c>
      <c r="BH78" s="18">
        <f>SUMIFS(Fluxo!$N:$N,Fluxo!$S:$S,"&gt;"&amp;BG$5,Fluxo!$S:$S,"&lt;="&amp;BH$5,Fluxo!$D:$D,$D78)</f>
        <v>0</v>
      </c>
      <c r="BI78" s="18">
        <f>SUMIFS(Fluxo!$N:$N,Fluxo!$S:$S,"&gt;"&amp;BH$5,Fluxo!$S:$S,"&lt;="&amp;BI$5,Fluxo!$D:$D,$D78)</f>
        <v>0</v>
      </c>
      <c r="BJ78" s="18">
        <f>SUMIFS(Fluxo!$N:$N,Fluxo!$S:$S,"&gt;"&amp;BI$5,Fluxo!$S:$S,"&lt;="&amp;BJ$5,Fluxo!$D:$D,$D78)</f>
        <v>0</v>
      </c>
      <c r="BK78" s="18">
        <f>SUMIFS(Fluxo!$N:$N,Fluxo!$S:$S,"&gt;"&amp;BJ$5,Fluxo!$S:$S,"&lt;="&amp;BK$5,Fluxo!$D:$D,$D78)</f>
        <v>0</v>
      </c>
      <c r="BL78" s="18">
        <f>SUMIFS(Fluxo!$N:$N,Fluxo!$S:$S,"&gt;"&amp;BK$5,Fluxo!$S:$S,"&lt;="&amp;BL$5,Fluxo!$D:$D,$D78)</f>
        <v>0</v>
      </c>
      <c r="BM78" s="18">
        <f>SUMIFS(Fluxo!$N:$N,Fluxo!$S:$S,"&gt;"&amp;BL$5,Fluxo!$S:$S,"&lt;="&amp;BM$5,Fluxo!$D:$D,$D78)</f>
        <v>0</v>
      </c>
      <c r="BN78" s="18">
        <f>SUMIFS(Fluxo!$N:$N,Fluxo!$S:$S,"&gt;"&amp;BM$5,Fluxo!$S:$S,"&lt;="&amp;BN$5,Fluxo!$D:$D,$D78)</f>
        <v>0</v>
      </c>
      <c r="BO78" s="18">
        <f>SUMIFS(Fluxo!$N:$N,Fluxo!$S:$S,"&gt;"&amp;BN$5,Fluxo!$S:$S,"&lt;="&amp;BO$5,Fluxo!$D:$D,$D78)</f>
        <v>0</v>
      </c>
      <c r="BP78" s="18">
        <f>SUMIFS(Fluxo!$N:$N,Fluxo!$S:$S,"&gt;"&amp;BO$5,Fluxo!$S:$S,"&lt;="&amp;BP$5,Fluxo!$D:$D,$D78)</f>
        <v>0</v>
      </c>
      <c r="BQ78" s="18">
        <f>SUMIFS(Fluxo!$N:$N,Fluxo!$S:$S,"&gt;"&amp;BP$5,Fluxo!$S:$S,"&lt;="&amp;BQ$5,Fluxo!$D:$D,$D78)</f>
        <v>0</v>
      </c>
      <c r="BR78" s="18">
        <f>SUMIFS(Fluxo!$N:$N,Fluxo!$S:$S,"&gt;"&amp;BQ$5,Fluxo!$S:$S,"&lt;="&amp;BR$5,Fluxo!$D:$D,$D78)</f>
        <v>0</v>
      </c>
      <c r="BS78" s="18">
        <f>SUMIFS(Fluxo!$N:$N,Fluxo!$S:$S,"&gt;"&amp;BR$5,Fluxo!$S:$S,"&lt;="&amp;BS$5,Fluxo!$D:$D,$D78)</f>
        <v>0</v>
      </c>
      <c r="BT78" s="18">
        <f>SUMIFS(Fluxo!$N:$N,Fluxo!$S:$S,"&gt;"&amp;BS$5,Fluxo!$S:$S,"&lt;="&amp;BT$5,Fluxo!$D:$D,$D78)</f>
        <v>0</v>
      </c>
      <c r="BU78" s="18">
        <f>SUMIFS(Fluxo!$N:$N,Fluxo!$S:$S,"&gt;"&amp;BT$5,Fluxo!$S:$S,"&lt;="&amp;BU$5,Fluxo!$D:$D,$D78)</f>
        <v>0</v>
      </c>
      <c r="BV78" s="18">
        <f>SUMIFS(Fluxo!$N:$N,Fluxo!$S:$S,"&gt;"&amp;BU$5,Fluxo!$S:$S,"&lt;="&amp;BV$5,Fluxo!$D:$D,$D78)</f>
        <v>0</v>
      </c>
      <c r="BW78" s="18">
        <f>SUMIFS(Fluxo!$N:$N,Fluxo!$S:$S,"&gt;"&amp;BV$5,Fluxo!$S:$S,"&lt;="&amp;BW$5,Fluxo!$D:$D,$D78)</f>
        <v>0</v>
      </c>
      <c r="BX78" s="18">
        <f>SUMIFS(Fluxo!$N:$N,Fluxo!$S:$S,"&gt;"&amp;BW$5,Fluxo!$S:$S,"&lt;="&amp;BX$5,Fluxo!$D:$D,$D78)</f>
        <v>0</v>
      </c>
      <c r="BY78" s="18">
        <f>SUMIFS(Fluxo!$N:$N,Fluxo!$S:$S,"&gt;"&amp;BX$5,Fluxo!$S:$S,"&lt;="&amp;BY$5,Fluxo!$D:$D,$D78)</f>
        <v>0</v>
      </c>
      <c r="BZ78" s="18">
        <f>SUMIFS(Fluxo!$N:$N,Fluxo!$S:$S,"&gt;"&amp;BY$5,Fluxo!$S:$S,"&lt;="&amp;BZ$5,Fluxo!$D:$D,$D78)</f>
        <v>0</v>
      </c>
      <c r="CA78" s="18">
        <f>SUMIFS(Fluxo!$N:$N,Fluxo!$S:$S,"&gt;"&amp;BZ$5,Fluxo!$S:$S,"&lt;="&amp;CA$5,Fluxo!$D:$D,$D78)</f>
        <v>0</v>
      </c>
      <c r="CB78" s="18">
        <f>SUMIFS(Fluxo!$N:$N,Fluxo!$S:$S,"&gt;"&amp;CA$5,Fluxo!$S:$S,"&lt;="&amp;CB$5,Fluxo!$D:$D,$D78)</f>
        <v>0</v>
      </c>
      <c r="CC78" s="18">
        <f>SUMIFS(Fluxo!$N:$N,Fluxo!$S:$S,"&gt;"&amp;CB$5,Fluxo!$S:$S,"&lt;="&amp;CC$5,Fluxo!$D:$D,$D78)</f>
        <v>0</v>
      </c>
      <c r="CD78" s="18">
        <f>SUMIFS(Fluxo!$N:$N,Fluxo!$S:$S,"&gt;"&amp;CC$5,Fluxo!$S:$S,"&lt;="&amp;CD$5,Fluxo!$D:$D,$D78)</f>
        <v>0</v>
      </c>
      <c r="CE78" s="18">
        <f>SUMIFS(Fluxo!$N:$N,Fluxo!$S:$S,"&gt;"&amp;CD$5,Fluxo!$S:$S,"&lt;="&amp;CE$5,Fluxo!$D:$D,$D78)</f>
        <v>0</v>
      </c>
      <c r="CF78" s="18">
        <f>SUMIFS(Fluxo!$N:$N,Fluxo!$S:$S,"&gt;"&amp;CE$5,Fluxo!$S:$S,"&lt;="&amp;CF$5,Fluxo!$D:$D,$D78)</f>
        <v>0</v>
      </c>
      <c r="CG78" s="18">
        <f>SUMIFS(Fluxo!$N:$N,Fluxo!$S:$S,"&gt;"&amp;CF$5,Fluxo!$S:$S,"&lt;="&amp;CG$5,Fluxo!$D:$D,$D78)</f>
        <v>0</v>
      </c>
      <c r="CH78" s="18">
        <f>SUMIFS(Fluxo!$N:$N,Fluxo!$S:$S,"&gt;"&amp;CG$5,Fluxo!$S:$S,"&lt;="&amp;CH$5,Fluxo!$D:$D,$D78)</f>
        <v>0</v>
      </c>
      <c r="CI78" s="18">
        <f>SUMIFS(Fluxo!$N:$N,Fluxo!$S:$S,"&gt;"&amp;CH$5,Fluxo!$S:$S,"&lt;="&amp;CI$5,Fluxo!$D:$D,$D78)</f>
        <v>0</v>
      </c>
      <c r="CJ78" s="18">
        <f>SUMIFS(Fluxo!$N:$N,Fluxo!$S:$S,"&gt;"&amp;CI$5,Fluxo!$S:$S,"&lt;="&amp;CJ$5,Fluxo!$D:$D,$D78)</f>
        <v>0</v>
      </c>
      <c r="CK78" s="18">
        <f>SUMIFS(Fluxo!$N:$N,Fluxo!$S:$S,"&gt;"&amp;CJ$5,Fluxo!$S:$S,"&lt;="&amp;CK$5,Fluxo!$D:$D,$D78)</f>
        <v>0</v>
      </c>
      <c r="CL78" s="18">
        <f>SUMIFS(Fluxo!$N:$N,Fluxo!$S:$S,"&gt;"&amp;CK$5,Fluxo!$S:$S,"&lt;="&amp;CL$5,Fluxo!$D:$D,$D78)</f>
        <v>0</v>
      </c>
      <c r="CM78" s="18">
        <f>SUMIFS(Fluxo!$N:$N,Fluxo!$S:$S,"&gt;"&amp;CL$5,Fluxo!$S:$S,"&lt;="&amp;CM$5,Fluxo!$D:$D,$D78)</f>
        <v>0</v>
      </c>
      <c r="CN78" s="18">
        <f>SUMIFS(Fluxo!$N:$N,Fluxo!$S:$S,"&gt;"&amp;CM$5,Fluxo!$S:$S,"&lt;="&amp;CN$5,Fluxo!$D:$D,$D78)</f>
        <v>0</v>
      </c>
      <c r="CO78" s="18">
        <f>SUMIFS(Fluxo!$N:$N,Fluxo!$S:$S,"&gt;"&amp;CN$5,Fluxo!$S:$S,"&lt;="&amp;CO$5,Fluxo!$D:$D,$D78)</f>
        <v>0</v>
      </c>
      <c r="CP78" s="18">
        <f>SUMIFS(Fluxo!$N:$N,Fluxo!$S:$S,"&gt;"&amp;CO$5,Fluxo!$S:$S,"&lt;="&amp;CP$5,Fluxo!$D:$D,$D78)</f>
        <v>0</v>
      </c>
      <c r="CQ78" s="18">
        <f>SUMIFS(Fluxo!$N:$N,Fluxo!$S:$S,"&gt;"&amp;CP$5,Fluxo!$S:$S,"&lt;="&amp;CQ$5,Fluxo!$D:$D,$D78)</f>
        <v>0</v>
      </c>
      <c r="CR78" s="18">
        <f>SUMIFS(Fluxo!$N:$N,Fluxo!$S:$S,"&gt;"&amp;CQ$5,Fluxo!$S:$S,"&lt;="&amp;CR$5,Fluxo!$D:$D,$D78)</f>
        <v>0</v>
      </c>
      <c r="CS78" s="18">
        <f>SUMIFS(Fluxo!$N:$N,Fluxo!$S:$S,"&gt;"&amp;CR$5,Fluxo!$S:$S,"&lt;="&amp;CS$5,Fluxo!$D:$D,$D78)</f>
        <v>0</v>
      </c>
      <c r="CT78" s="18">
        <f>SUMIFS(Fluxo!$N:$N,Fluxo!$S:$S,"&gt;"&amp;CS$5,Fluxo!$S:$S,"&lt;="&amp;CT$5,Fluxo!$D:$D,$D78)</f>
        <v>0</v>
      </c>
      <c r="CU78" s="18">
        <f>SUMIFS(Fluxo!$N:$N,Fluxo!$S:$S,"&gt;"&amp;CT$5,Fluxo!$S:$S,"&lt;="&amp;CU$5,Fluxo!$D:$D,$D78)</f>
        <v>0</v>
      </c>
      <c r="CV78" s="18">
        <f>SUMIFS(Fluxo!$N:$N,Fluxo!$S:$S,"&gt;"&amp;CU$5,Fluxo!$S:$S,"&lt;="&amp;CV$5,Fluxo!$D:$D,$D78)</f>
        <v>0</v>
      </c>
      <c r="CW78" s="18">
        <f>SUMIFS(Fluxo!$N:$N,Fluxo!$S:$S,"&gt;"&amp;CV$5,Fluxo!$S:$S,"&lt;="&amp;CW$5,Fluxo!$D:$D,$D78)</f>
        <v>0</v>
      </c>
      <c r="CX78" s="18">
        <f>SUMIFS(Fluxo!$N:$N,Fluxo!$S:$S,"&gt;"&amp;CW$5,Fluxo!$S:$S,"&lt;="&amp;CX$5,Fluxo!$D:$D,$D78)</f>
        <v>0</v>
      </c>
      <c r="CY78" s="18">
        <f>SUMIFS(Fluxo!$N:$N,Fluxo!$S:$S,"&gt;"&amp;CX$5,Fluxo!$S:$S,"&lt;="&amp;CY$5,Fluxo!$D:$D,$D78)</f>
        <v>0</v>
      </c>
      <c r="CZ78" s="18">
        <f>SUMIFS(Fluxo!$N:$N,Fluxo!$S:$S,"&gt;"&amp;CY$5,Fluxo!$S:$S,"&lt;="&amp;CZ$5,Fluxo!$D:$D,$D78)</f>
        <v>0</v>
      </c>
      <c r="DA78" s="18">
        <f>SUMIFS(Fluxo!$N:$N,Fluxo!$S:$S,"&gt;"&amp;CZ$5,Fluxo!$S:$S,"&lt;="&amp;DA$5,Fluxo!$D:$D,$D78)</f>
        <v>0</v>
      </c>
      <c r="DB78" s="18">
        <f>SUMIFS(Fluxo!$N:$N,Fluxo!$S:$S,"&gt;"&amp;DA$5,Fluxo!$S:$S,"&lt;="&amp;DB$5,Fluxo!$D:$D,$D78)</f>
        <v>0</v>
      </c>
      <c r="DC78" s="18">
        <f>SUMIFS(Fluxo!$N:$N,Fluxo!$S:$S,"&gt;"&amp;DB$5,Fluxo!$S:$S,"&lt;="&amp;DC$5,Fluxo!$D:$D,$D78)</f>
        <v>0</v>
      </c>
      <c r="DD78" s="18">
        <f>SUMIFS(Fluxo!$N:$N,Fluxo!$S:$S,"&gt;"&amp;DC$5,Fluxo!$S:$S,"&lt;="&amp;DD$5,Fluxo!$D:$D,$D78)</f>
        <v>0</v>
      </c>
      <c r="DE78" s="18">
        <f>SUMIFS(Fluxo!$N:$N,Fluxo!$S:$S,"&gt;"&amp;DD$5,Fluxo!$S:$S,"&lt;="&amp;DE$5,Fluxo!$D:$D,$D78)</f>
        <v>0</v>
      </c>
      <c r="DF78" s="18">
        <f>SUMIFS(Fluxo!$N:$N,Fluxo!$S:$S,"&gt;"&amp;DE$5,Fluxo!$S:$S,"&lt;="&amp;DF$5,Fluxo!$D:$D,$D78)</f>
        <v>0</v>
      </c>
      <c r="DG78" s="18">
        <f>SUMIFS(Fluxo!$N:$N,Fluxo!$S:$S,"&gt;"&amp;DF$5,Fluxo!$S:$S,"&lt;="&amp;DG$5,Fluxo!$D:$D,$D78)</f>
        <v>0</v>
      </c>
      <c r="DH78" s="18">
        <f>SUMIFS(Fluxo!$N:$N,Fluxo!$S:$S,"&gt;"&amp;DG$5,Fluxo!$S:$S,"&lt;="&amp;DH$5,Fluxo!$D:$D,$D78)</f>
        <v>0</v>
      </c>
      <c r="DI78" s="18">
        <f>SUMIFS(Fluxo!$N:$N,Fluxo!$S:$S,"&gt;"&amp;DH$5,Fluxo!$S:$S,"&lt;="&amp;DI$5,Fluxo!$D:$D,$D78)</f>
        <v>0</v>
      </c>
      <c r="DJ78" s="18">
        <f>SUMIFS(Fluxo!$N:$N,Fluxo!$S:$S,"&gt;"&amp;DI$5,Fluxo!$S:$S,"&lt;="&amp;DJ$5,Fluxo!$D:$D,$D78)</f>
        <v>0</v>
      </c>
      <c r="DK78" s="18">
        <f>SUMIFS(Fluxo!$N:$N,Fluxo!$S:$S,"&gt;"&amp;DJ$5,Fluxo!$S:$S,"&lt;="&amp;DK$5,Fluxo!$D:$D,$D78)</f>
        <v>0</v>
      </c>
      <c r="DL78" s="18">
        <f>SUMIFS(Fluxo!$N:$N,Fluxo!$S:$S,"&gt;"&amp;DK$5,Fluxo!$S:$S,"&lt;="&amp;DL$5,Fluxo!$D:$D,$D78)</f>
        <v>0</v>
      </c>
      <c r="DM78" s="18">
        <f>SUMIFS(Fluxo!$N:$N,Fluxo!$S:$S,"&gt;"&amp;DL$5,Fluxo!$S:$S,"&lt;="&amp;DM$5,Fluxo!$D:$D,$D78)</f>
        <v>0</v>
      </c>
      <c r="DN78" s="18">
        <f>SUMIFS(Fluxo!$N:$N,Fluxo!$S:$S,"&gt;"&amp;DM$5,Fluxo!$S:$S,"&lt;="&amp;DN$5,Fluxo!$D:$D,$D78)</f>
        <v>0</v>
      </c>
      <c r="DO78" s="18">
        <f>SUMIFS(Fluxo!$N:$N,Fluxo!$S:$S,"&gt;"&amp;DN$5,Fluxo!$S:$S,"&lt;="&amp;DO$5,Fluxo!$D:$D,$D78)</f>
        <v>0</v>
      </c>
      <c r="DP78" s="18">
        <f>SUMIFS(Fluxo!$N:$N,Fluxo!$S:$S,"&gt;"&amp;DO$5,Fluxo!$S:$S,"&lt;="&amp;DP$5,Fluxo!$D:$D,$D78)</f>
        <v>0</v>
      </c>
      <c r="DQ78" s="18">
        <f>SUMIFS(Fluxo!$N:$N,Fluxo!$S:$S,"&gt;"&amp;DP$5,Fluxo!$S:$S,"&lt;="&amp;DQ$5,Fluxo!$D:$D,$D78)</f>
        <v>0</v>
      </c>
      <c r="DR78" s="18">
        <f>SUMIFS(Fluxo!$N:$N,Fluxo!$S:$S,"&gt;"&amp;DQ$5,Fluxo!$S:$S,"&lt;="&amp;DR$5,Fluxo!$D:$D,$D78)</f>
        <v>0</v>
      </c>
      <c r="DS78" s="18">
        <f>SUMIFS(Fluxo!$N:$N,Fluxo!$S:$S,"&gt;"&amp;DR$5,Fluxo!$S:$S,"&lt;="&amp;DS$5,Fluxo!$D:$D,$D78)</f>
        <v>0</v>
      </c>
      <c r="DT78" s="18">
        <f>SUMIFS(Fluxo!$N:$N,Fluxo!$S:$S,"&gt;"&amp;DS$5,Fluxo!$S:$S,"&lt;="&amp;DT$5,Fluxo!$D:$D,$D78)</f>
        <v>0</v>
      </c>
      <c r="DU78" s="18">
        <f>SUMIFS(Fluxo!$N:$N,Fluxo!$S:$S,"&gt;"&amp;DT$5,Fluxo!$S:$S,"&lt;="&amp;DU$5,Fluxo!$D:$D,$D78)</f>
        <v>0</v>
      </c>
      <c r="DV78" s="18">
        <f>SUMIFS(Fluxo!$N:$N,Fluxo!$S:$S,"&gt;"&amp;DU$5,Fluxo!$S:$S,"&lt;="&amp;DV$5,Fluxo!$D:$D,$D78)</f>
        <v>0</v>
      </c>
      <c r="DW78" s="18">
        <f>SUMIFS(Fluxo!$N:$N,Fluxo!$S:$S,"&gt;"&amp;DV$5,Fluxo!$S:$S,"&lt;="&amp;DW$5,Fluxo!$D:$D,$D78)</f>
        <v>0</v>
      </c>
      <c r="DX78" s="18">
        <f>SUMIFS(Fluxo!$N:$N,Fluxo!$S:$S,"&gt;"&amp;DW$5,Fluxo!$S:$S,"&lt;="&amp;DX$5,Fluxo!$D:$D,$D78)</f>
        <v>0</v>
      </c>
      <c r="DY78" s="18">
        <f>SUMIFS(Fluxo!$N:$N,Fluxo!$S:$S,"&gt;"&amp;DX$5,Fluxo!$S:$S,"&lt;="&amp;DY$5,Fluxo!$D:$D,$D78)</f>
        <v>0</v>
      </c>
      <c r="DZ78" s="18">
        <f>SUMIFS(Fluxo!$N:$N,Fluxo!$S:$S,"&gt;"&amp;DY$5,Fluxo!$S:$S,"&lt;="&amp;DZ$5,Fluxo!$D:$D,$D78)</f>
        <v>0</v>
      </c>
      <c r="EA78" s="18">
        <f>SUMIFS(Fluxo!$N:$N,Fluxo!$S:$S,"&gt;"&amp;DZ$5,Fluxo!$S:$S,"&lt;="&amp;EA$5,Fluxo!$D:$D,$D78)</f>
        <v>0</v>
      </c>
      <c r="EB78" s="18">
        <f>SUMIFS(Fluxo!$N:$N,Fluxo!$S:$S,"&gt;"&amp;EA$5,Fluxo!$S:$S,"&lt;="&amp;EB$5,Fluxo!$D:$D,$D78)</f>
        <v>0</v>
      </c>
      <c r="EC78" s="18">
        <f>SUMIFS(Fluxo!$N:$N,Fluxo!$S:$S,"&gt;"&amp;EB$5,Fluxo!$S:$S,"&lt;="&amp;EC$5,Fluxo!$D:$D,$D78)</f>
        <v>0</v>
      </c>
      <c r="ED78" s="18">
        <f>SUMIFS(Fluxo!$N:$N,Fluxo!$S:$S,"&gt;"&amp;EC$5,Fluxo!$S:$S,"&lt;="&amp;ED$5,Fluxo!$D:$D,$D78)</f>
        <v>0</v>
      </c>
      <c r="EE78" s="18">
        <f>SUMIFS(Fluxo!$N:$N,Fluxo!$S:$S,"&gt;"&amp;ED$5,Fluxo!$S:$S,"&lt;="&amp;EE$5,Fluxo!$D:$D,$D78)</f>
        <v>0</v>
      </c>
      <c r="EF78" s="18">
        <f>SUMIFS(Fluxo!$N:$N,Fluxo!$S:$S,"&gt;"&amp;EE$5,Fluxo!$S:$S,"&lt;="&amp;EF$5,Fluxo!$D:$D,$D78)</f>
        <v>0</v>
      </c>
      <c r="EG78" s="18">
        <f>SUMIFS(Fluxo!$N:$N,Fluxo!$S:$S,"&gt;"&amp;EF$5,Fluxo!$S:$S,"&lt;="&amp;EG$5,Fluxo!$D:$D,$D78)</f>
        <v>0</v>
      </c>
      <c r="EH78" s="18">
        <f>SUMIFS(Fluxo!$N:$N,Fluxo!$S:$S,"&gt;"&amp;EG$5,Fluxo!$S:$S,"&lt;="&amp;EH$5,Fluxo!$D:$D,$D78)</f>
        <v>0</v>
      </c>
      <c r="EI78" s="18">
        <f>SUMIFS(Fluxo!$N:$N,Fluxo!$S:$S,"&gt;"&amp;EH$5,Fluxo!$S:$S,"&lt;="&amp;EI$5,Fluxo!$D:$D,$D78)</f>
        <v>0</v>
      </c>
      <c r="EJ78" s="18">
        <f>SUMIFS(Fluxo!$N:$N,Fluxo!$S:$S,"&gt;"&amp;EI$5,Fluxo!$S:$S,"&lt;="&amp;EJ$5,Fluxo!$D:$D,$D78)</f>
        <v>0</v>
      </c>
      <c r="EK78" s="18">
        <f>SUMIFS(Fluxo!$N:$N,Fluxo!$S:$S,"&gt;"&amp;EJ$5,Fluxo!$S:$S,"&lt;="&amp;EK$5,Fluxo!$D:$D,$D78)</f>
        <v>0</v>
      </c>
      <c r="EL78" s="18">
        <f>SUMIFS(Fluxo!$N:$N,Fluxo!$S:$S,"&gt;"&amp;EK$5,Fluxo!$S:$S,"&lt;="&amp;EL$5,Fluxo!$D:$D,$D78)</f>
        <v>0</v>
      </c>
      <c r="EM78" s="18">
        <f>SUMIFS(Fluxo!$N:$N,Fluxo!$S:$S,"&gt;"&amp;EL$5,Fluxo!$S:$S,"&lt;="&amp;EM$5,Fluxo!$D:$D,$D78)</f>
        <v>0</v>
      </c>
      <c r="EN78" s="18">
        <f>SUMIFS(Fluxo!$N:$N,Fluxo!$S:$S,"&gt;"&amp;EM$5,Fluxo!$S:$S,"&lt;="&amp;EN$5,Fluxo!$D:$D,$D78)</f>
        <v>0</v>
      </c>
      <c r="EO78" s="18">
        <f>SUMIFS(Fluxo!$N:$N,Fluxo!$S:$S,"&gt;"&amp;EN$5,Fluxo!$S:$S,"&lt;="&amp;EO$5,Fluxo!$D:$D,$D78)</f>
        <v>0</v>
      </c>
      <c r="EP78" s="18">
        <f>SUMIFS(Fluxo!$N:$N,Fluxo!$S:$S,"&gt;"&amp;EO$5,Fluxo!$S:$S,"&lt;="&amp;EP$5,Fluxo!$D:$D,$D78)</f>
        <v>0</v>
      </c>
      <c r="EQ78" s="18">
        <f>SUMIFS(Fluxo!$N:$N,Fluxo!$S:$S,"&gt;"&amp;EP$5,Fluxo!$S:$S,"&lt;="&amp;EQ$5,Fluxo!$D:$D,$D78)</f>
        <v>0</v>
      </c>
      <c r="ER78" s="18">
        <f>SUMIFS(Fluxo!$N:$N,Fluxo!$S:$S,"&gt;"&amp;EQ$5,Fluxo!$S:$S,"&lt;="&amp;ER$5,Fluxo!$D:$D,$D78)</f>
        <v>0</v>
      </c>
      <c r="ES78" s="18">
        <f>SUMIFS(Fluxo!$N:$N,Fluxo!$S:$S,"&gt;"&amp;ER$5,Fluxo!$S:$S,"&lt;="&amp;ES$5,Fluxo!$D:$D,$D78)</f>
        <v>0</v>
      </c>
      <c r="ET78" s="18">
        <f>SUMIFS(Fluxo!$N:$N,Fluxo!$S:$S,"&gt;"&amp;ES$5,Fluxo!$S:$S,"&lt;="&amp;ET$5,Fluxo!$D:$D,$D78)</f>
        <v>0</v>
      </c>
      <c r="EU78" s="18">
        <f>SUMIFS(Fluxo!$N:$N,Fluxo!$S:$S,"&gt;"&amp;ET$5,Fluxo!$S:$S,"&lt;="&amp;EU$5,Fluxo!$D:$D,$D78)</f>
        <v>0</v>
      </c>
      <c r="EV78" s="18">
        <f>SUMIFS(Fluxo!$N:$N,Fluxo!$S:$S,"&gt;"&amp;EU$5,Fluxo!$S:$S,"&lt;="&amp;EV$5,Fluxo!$D:$D,$D78)</f>
        <v>0</v>
      </c>
      <c r="EW78" s="18">
        <f>SUMIFS(Fluxo!$N:$N,Fluxo!$S:$S,"&gt;"&amp;EV$5,Fluxo!$S:$S,"&lt;="&amp;EW$5,Fluxo!$D:$D,$D78)</f>
        <v>0</v>
      </c>
      <c r="EX78" s="18">
        <f>SUMIFS(Fluxo!$N:$N,Fluxo!$S:$S,"&gt;"&amp;EW$5,Fluxo!$S:$S,"&lt;="&amp;EX$5,Fluxo!$D:$D,$D78)</f>
        <v>0</v>
      </c>
      <c r="EY78" s="18">
        <f>SUMIFS(Fluxo!$N:$N,Fluxo!$S:$S,"&gt;"&amp;EX$5,Fluxo!$S:$S,"&lt;="&amp;EY$5,Fluxo!$D:$D,$D78)</f>
        <v>0</v>
      </c>
      <c r="EZ78" s="18">
        <f>SUMIFS(Fluxo!$N:$N,Fluxo!$S:$S,"&gt;"&amp;EY$5,Fluxo!$S:$S,"&lt;="&amp;EZ$5,Fluxo!$D:$D,$D78)</f>
        <v>0</v>
      </c>
      <c r="FA78" s="18">
        <f>SUMIFS(Fluxo!$N:$N,Fluxo!$S:$S,"&gt;"&amp;EZ$5,Fluxo!$S:$S,"&lt;="&amp;FA$5,Fluxo!$D:$D,$D78)</f>
        <v>0</v>
      </c>
      <c r="FB78" s="18">
        <f>SUMIFS(Fluxo!$N:$N,Fluxo!$S:$S,"&gt;"&amp;FA$5,Fluxo!$S:$S,"&lt;="&amp;FB$5,Fluxo!$D:$D,$D78)</f>
        <v>0</v>
      </c>
      <c r="FC78" s="18">
        <f>SUMIFS(Fluxo!$N:$N,Fluxo!$S:$S,"&gt;"&amp;FB$5,Fluxo!$S:$S,"&lt;="&amp;FC$5,Fluxo!$D:$D,$D78)</f>
        <v>0</v>
      </c>
      <c r="FD78" s="18">
        <f>SUMIFS(Fluxo!$N:$N,Fluxo!$S:$S,"&gt;"&amp;FC$5,Fluxo!$S:$S,"&lt;="&amp;FD$5,Fluxo!$D:$D,$D78)</f>
        <v>0</v>
      </c>
      <c r="FE78" s="18">
        <f>SUMIFS(Fluxo!$N:$N,Fluxo!$S:$S,"&gt;"&amp;FD$5,Fluxo!$S:$S,"&lt;="&amp;FE$5,Fluxo!$D:$D,$D78)</f>
        <v>0</v>
      </c>
      <c r="FF78" s="18">
        <f>SUMIFS(Fluxo!$N:$N,Fluxo!$S:$S,"&gt;"&amp;FE$5,Fluxo!$S:$S,"&lt;="&amp;FF$5,Fluxo!$D:$D,$D78)</f>
        <v>0</v>
      </c>
      <c r="FG78" s="18">
        <f>SUMIFS(Fluxo!$N:$N,Fluxo!$S:$S,"&gt;"&amp;FF$5,Fluxo!$S:$S,"&lt;="&amp;FG$5,Fluxo!$D:$D,$D78)</f>
        <v>0</v>
      </c>
      <c r="FH78" s="18">
        <f>SUMIFS(Fluxo!$N:$N,Fluxo!$S:$S,"&gt;"&amp;FG$5,Fluxo!$S:$S,"&lt;="&amp;FH$5,Fluxo!$D:$D,$D78)</f>
        <v>0</v>
      </c>
      <c r="FI78" s="18">
        <f>SUMIFS(Fluxo!$N:$N,Fluxo!$S:$S,"&gt;"&amp;FH$5,Fluxo!$S:$S,"&lt;="&amp;FI$5,Fluxo!$D:$D,$D78)</f>
        <v>0</v>
      </c>
      <c r="FJ78" s="18">
        <f>SUMIFS(Fluxo!$N:$N,Fluxo!$S:$S,"&gt;"&amp;FI$5,Fluxo!$S:$S,"&lt;="&amp;FJ$5,Fluxo!$D:$D,$D78)</f>
        <v>0</v>
      </c>
      <c r="FK78" s="18">
        <f>SUMIFS(Fluxo!$N:$N,Fluxo!$S:$S,"&gt;"&amp;FJ$5,Fluxo!$S:$S,"&lt;="&amp;FK$5,Fluxo!$D:$D,$D78)</f>
        <v>0</v>
      </c>
      <c r="FL78" s="18">
        <f>SUMIFS(Fluxo!$N:$N,Fluxo!$S:$S,"&gt;"&amp;FK$5,Fluxo!$S:$S,"&lt;="&amp;FL$5,Fluxo!$D:$D,$D78)</f>
        <v>0</v>
      </c>
      <c r="FM78" s="18">
        <f>SUMIFS(Fluxo!$N:$N,Fluxo!$S:$S,"&gt;"&amp;FL$5,Fluxo!$S:$S,"&lt;="&amp;FM$5,Fluxo!$D:$D,$D78)</f>
        <v>0</v>
      </c>
      <c r="FN78" s="18">
        <f>SUMIFS(Fluxo!$N:$N,Fluxo!$S:$S,"&gt;"&amp;FM$5,Fluxo!$S:$S,"&lt;="&amp;FN$5,Fluxo!$D:$D,$D78)</f>
        <v>0</v>
      </c>
      <c r="FO78" s="18">
        <f>SUMIFS(Fluxo!$N:$N,Fluxo!$S:$S,"&gt;"&amp;FN$5,Fluxo!$S:$S,"&lt;="&amp;FO$5,Fluxo!$D:$D,$D78)</f>
        <v>0</v>
      </c>
      <c r="FP78" s="18">
        <f>SUMIFS(Fluxo!$N:$N,Fluxo!$S:$S,"&gt;"&amp;FO$5,Fluxo!$S:$S,"&lt;="&amp;FP$5,Fluxo!$D:$D,$D78)</f>
        <v>0</v>
      </c>
      <c r="FQ78" s="18">
        <f>SUMIFS(Fluxo!$N:$N,Fluxo!$S:$S,"&gt;"&amp;FP$5,Fluxo!$S:$S,"&lt;="&amp;FQ$5,Fluxo!$D:$D,$D78)</f>
        <v>0</v>
      </c>
      <c r="FR78" s="18">
        <f>SUMIFS(Fluxo!$N:$N,Fluxo!$S:$S,"&gt;"&amp;FQ$5,Fluxo!$S:$S,"&lt;="&amp;FR$5,Fluxo!$D:$D,$D78)</f>
        <v>0</v>
      </c>
      <c r="FS78" s="18">
        <f>SUMIFS(Fluxo!$N:$N,Fluxo!$S:$S,"&gt;"&amp;FR$5,Fluxo!$S:$S,"&lt;="&amp;FS$5,Fluxo!$D:$D,$D78)</f>
        <v>0</v>
      </c>
      <c r="FT78" s="18">
        <f>SUMIFS(Fluxo!$N:$N,Fluxo!$S:$S,"&gt;"&amp;FS$5,Fluxo!$S:$S,"&lt;="&amp;FT$5,Fluxo!$D:$D,$D78)</f>
        <v>0</v>
      </c>
      <c r="FU78" s="18">
        <f>SUMIFS(Fluxo!$N:$N,Fluxo!$S:$S,"&gt;"&amp;FT$5,Fluxo!$S:$S,"&lt;="&amp;FU$5,Fluxo!$D:$D,$D78)</f>
        <v>0</v>
      </c>
      <c r="FV78" s="18">
        <f>SUMIFS(Fluxo!$N:$N,Fluxo!$S:$S,"&gt;"&amp;FU$5,Fluxo!$S:$S,"&lt;="&amp;FV$5,Fluxo!$D:$D,$D78)</f>
        <v>0</v>
      </c>
      <c r="FW78" s="18">
        <f>SUMIFS(Fluxo!$N:$N,Fluxo!$S:$S,"&gt;"&amp;FV$5,Fluxo!$S:$S,"&lt;="&amp;FW$5,Fluxo!$D:$D,$D78)</f>
        <v>0</v>
      </c>
      <c r="FX78" s="18">
        <f>SUMIFS(Fluxo!$N:$N,Fluxo!$S:$S,"&gt;"&amp;FW$5,Fluxo!$S:$S,"&lt;="&amp;FX$5,Fluxo!$D:$D,$D78)</f>
        <v>0</v>
      </c>
      <c r="FY78" s="18">
        <f>SUMIFS(Fluxo!$N:$N,Fluxo!$S:$S,"&gt;"&amp;FX$5,Fluxo!$S:$S,"&lt;="&amp;FY$5,Fluxo!$D:$D,$D78)</f>
        <v>0</v>
      </c>
      <c r="FZ78" s="18">
        <f>SUMIFS(Fluxo!$N:$N,Fluxo!$S:$S,"&gt;"&amp;FY$5,Fluxo!$S:$S,"&lt;="&amp;FZ$5,Fluxo!$D:$D,$D78)</f>
        <v>0</v>
      </c>
      <c r="GA78" s="18">
        <f>SUMIFS(Fluxo!$N:$N,Fluxo!$S:$S,"&gt;"&amp;FZ$5,Fluxo!$S:$S,"&lt;="&amp;GA$5,Fluxo!$D:$D,$D78)</f>
        <v>0</v>
      </c>
      <c r="GB78" s="18">
        <f>SUMIFS(Fluxo!$N:$N,Fluxo!$S:$S,"&gt;"&amp;GA$5,Fluxo!$S:$S,"&lt;="&amp;GB$5,Fluxo!$D:$D,$D78)</f>
        <v>0</v>
      </c>
      <c r="GC78" s="18">
        <f>SUMIFS(Fluxo!$N:$N,Fluxo!$S:$S,"&gt;"&amp;GB$5,Fluxo!$S:$S,"&lt;="&amp;GC$5,Fluxo!$D:$D,$D78)</f>
        <v>0</v>
      </c>
      <c r="GD78" s="18">
        <f>SUMIFS(Fluxo!$N:$N,Fluxo!$S:$S,"&gt;"&amp;GC$5,Fluxo!$S:$S,"&lt;="&amp;GD$5,Fluxo!$D:$D,$D78)</f>
        <v>0</v>
      </c>
      <c r="GE78" s="18">
        <f>SUMIFS(Fluxo!$N:$N,Fluxo!$S:$S,"&gt;"&amp;GD$5,Fluxo!$S:$S,"&lt;="&amp;GE$5,Fluxo!$D:$D,$D78)</f>
        <v>0</v>
      </c>
      <c r="GF78" s="18">
        <f>SUMIFS(Fluxo!$N:$N,Fluxo!$S:$S,"&gt;"&amp;GE$5,Fluxo!$S:$S,"&lt;="&amp;GF$5,Fluxo!$D:$D,$D78)</f>
        <v>0</v>
      </c>
      <c r="GG78" s="18">
        <f>SUMIFS(Fluxo!$N:$N,Fluxo!$S:$S,"&gt;"&amp;GF$5,Fluxo!$S:$S,"&lt;="&amp;GG$5,Fluxo!$D:$D,$D78)</f>
        <v>0</v>
      </c>
      <c r="GH78" s="18">
        <f>SUMIFS(Fluxo!$N:$N,Fluxo!$S:$S,"&gt;"&amp;GG$5,Fluxo!$S:$S,"&lt;="&amp;GH$5,Fluxo!$D:$D,$D78)</f>
        <v>0</v>
      </c>
      <c r="GI78" s="18">
        <f>SUMIFS(Fluxo!$N:$N,Fluxo!$S:$S,"&gt;"&amp;GH$5,Fluxo!$S:$S,"&lt;="&amp;GI$5,Fluxo!$D:$D,$D78)</f>
        <v>0</v>
      </c>
      <c r="GJ78" s="18">
        <f>SUMIFS(Fluxo!$N:$N,Fluxo!$S:$S,"&gt;"&amp;GI$5,Fluxo!$S:$S,"&lt;="&amp;GJ$5,Fluxo!$D:$D,$D78)</f>
        <v>0</v>
      </c>
      <c r="GK78" s="18">
        <f>SUMIFS(Fluxo!$N:$N,Fluxo!$S:$S,"&gt;"&amp;GJ$5,Fluxo!$S:$S,"&lt;="&amp;GK$5,Fluxo!$D:$D,$D78)</f>
        <v>0</v>
      </c>
      <c r="GL78" s="18">
        <f>SUMIFS(Fluxo!$N:$N,Fluxo!$S:$S,"&gt;"&amp;GK$5,Fluxo!$S:$S,"&lt;="&amp;GL$5,Fluxo!$D:$D,$D78)</f>
        <v>0</v>
      </c>
      <c r="GM78" s="18">
        <f>SUMIFS(Fluxo!$N:$N,Fluxo!$S:$S,"&gt;"&amp;GL$5,Fluxo!$S:$S,"&lt;="&amp;GM$5,Fluxo!$D:$D,$D78)</f>
        <v>0</v>
      </c>
      <c r="GN78" s="18">
        <f>SUMIFS(Fluxo!$N:$N,Fluxo!$S:$S,"&gt;"&amp;GM$5,Fluxo!$S:$S,"&lt;="&amp;GN$5,Fluxo!$D:$D,$D78)</f>
        <v>0</v>
      </c>
      <c r="GO78" s="18">
        <f>SUMIFS(Fluxo!$N:$N,Fluxo!$S:$S,"&gt;"&amp;GN$5,Fluxo!$S:$S,"&lt;="&amp;GO$5,Fluxo!$D:$D,$D78)</f>
        <v>0</v>
      </c>
      <c r="GP78" s="18">
        <f>SUMIFS(Fluxo!$N:$N,Fluxo!$S:$S,"&gt;"&amp;GO$5,Fluxo!$S:$S,"&lt;="&amp;GP$5,Fluxo!$D:$D,$D78)</f>
        <v>0</v>
      </c>
      <c r="GQ78" s="18">
        <f>SUMIFS(Fluxo!$N:$N,Fluxo!$S:$S,"&gt;"&amp;GP$5,Fluxo!$S:$S,"&lt;="&amp;GQ$5,Fluxo!$D:$D,$D78)</f>
        <v>0</v>
      </c>
      <c r="GR78" s="18">
        <f>SUMIFS(Fluxo!$N:$N,Fluxo!$S:$S,"&gt;"&amp;GQ$5,Fluxo!$S:$S,"&lt;="&amp;GR$5,Fluxo!$D:$D,$D78)</f>
        <v>0</v>
      </c>
      <c r="GS78" s="18">
        <f>SUMIFS(Fluxo!$N:$N,Fluxo!$S:$S,"&gt;"&amp;GR$5,Fluxo!$S:$S,"&lt;="&amp;GS$5,Fluxo!$D:$D,$D78)</f>
        <v>0</v>
      </c>
      <c r="GT78" s="18">
        <f>SUMIFS(Fluxo!$N:$N,Fluxo!$S:$S,"&gt;"&amp;GS$5,Fluxo!$S:$S,"&lt;="&amp;GT$5,Fluxo!$D:$D,$D78)</f>
        <v>0</v>
      </c>
      <c r="GU78" s="18">
        <f>SUMIFS(Fluxo!$N:$N,Fluxo!$S:$S,"&gt;"&amp;GT$5,Fluxo!$S:$S,"&lt;="&amp;GU$5,Fluxo!$D:$D,$D78)</f>
        <v>0</v>
      </c>
      <c r="GV78" s="18">
        <f>SUMIFS(Fluxo!$N:$N,Fluxo!$S:$S,"&gt;"&amp;GU$5,Fluxo!$S:$S,"&lt;="&amp;GV$5,Fluxo!$D:$D,$D78)</f>
        <v>0</v>
      </c>
      <c r="GW78" s="18">
        <f>SUMIFS(Fluxo!$N:$N,Fluxo!$S:$S,"&gt;"&amp;GV$5,Fluxo!$S:$S,"&lt;="&amp;GW$5,Fluxo!$D:$D,$D78)</f>
        <v>0</v>
      </c>
      <c r="GX78" s="18">
        <f>SUMIFS(Fluxo!$N:$N,Fluxo!$S:$S,"&gt;"&amp;GW$5,Fluxo!$S:$S,"&lt;="&amp;GX$5,Fluxo!$D:$D,$D78)</f>
        <v>0</v>
      </c>
      <c r="GY78" s="18">
        <f>SUMIFS(Fluxo!$N:$N,Fluxo!$S:$S,"&gt;"&amp;GX$5,Fluxo!$S:$S,"&lt;="&amp;GY$5,Fluxo!$D:$D,$D78)</f>
        <v>0</v>
      </c>
      <c r="GZ78" s="18">
        <f>SUMIFS(Fluxo!$N:$N,Fluxo!$S:$S,"&gt;"&amp;GY$5,Fluxo!$S:$S,"&lt;="&amp;GZ$5,Fluxo!$D:$D,$D78)</f>
        <v>0</v>
      </c>
      <c r="HA78" s="18">
        <f>SUMIFS(Fluxo!$N:$N,Fluxo!$S:$S,"&gt;"&amp;GZ$5,Fluxo!$S:$S,"&lt;="&amp;HA$5,Fluxo!$D:$D,$D78)</f>
        <v>0</v>
      </c>
      <c r="HB78" s="18">
        <f>SUMIFS(Fluxo!$N:$N,Fluxo!$S:$S,"&gt;"&amp;HA$5,Fluxo!$S:$S,"&lt;="&amp;HB$5,Fluxo!$D:$D,$D78)</f>
        <v>0</v>
      </c>
      <c r="HC78" s="18">
        <f>SUMIFS(Fluxo!$N:$N,Fluxo!$S:$S,"&gt;"&amp;HB$5,Fluxo!$S:$S,"&lt;="&amp;HC$5,Fluxo!$D:$D,$D78)</f>
        <v>0</v>
      </c>
      <c r="HD78" s="18">
        <f>SUMIFS(Fluxo!$N:$N,Fluxo!$S:$S,"&gt;"&amp;HC$5,Fluxo!$S:$S,"&lt;="&amp;HD$5,Fluxo!$D:$D,$D78)</f>
        <v>0</v>
      </c>
      <c r="HE78" s="18">
        <f>SUMIFS(Fluxo!$N:$N,Fluxo!$S:$S,"&gt;"&amp;HD$5,Fluxo!$S:$S,"&lt;="&amp;HE$5,Fluxo!$D:$D,$D78)</f>
        <v>0</v>
      </c>
      <c r="HF78" s="18">
        <f>SUMIFS(Fluxo!$N:$N,Fluxo!$S:$S,"&gt;"&amp;HE$5,Fluxo!$S:$S,"&lt;="&amp;HF$5,Fluxo!$D:$D,$D78)</f>
        <v>0</v>
      </c>
    </row>
    <row r="79" spans="1:214">
      <c r="A79" s="20">
        <f t="shared" si="18"/>
        <v>69</v>
      </c>
      <c r="B79" s="140" t="str">
        <f>'Check Carteira'!C71</f>
        <v>E.1016.99.01.0174</v>
      </c>
      <c r="C79" s="141">
        <v>1</v>
      </c>
      <c r="D79" s="129" t="str">
        <f>'Check Carteira'!F71</f>
        <v>A-0174</v>
      </c>
      <c r="E79" s="21">
        <f>IFERROR(INDEX(Contratos!L:L,MATCH(D79,Contratos!R:R,0)),"")</f>
        <v>45442</v>
      </c>
      <c r="F79" s="139">
        <f>IFERROR(INDEX(Contratos!G:G,MATCH(D79,Contratos!R:R,0)),"")</f>
        <v>1108373</v>
      </c>
      <c r="H79" s="83">
        <f t="shared" si="17"/>
        <v>1142240.0299999998</v>
      </c>
      <c r="J79" s="18">
        <f>SUMIFS(Fluxo!$N:$N,Fluxo!$S:$S,"&gt;"&amp;I$5,Fluxo!$S:$S,"&lt;="&amp;J$5,Fluxo!$D:$D,$D79)</f>
        <v>0</v>
      </c>
      <c r="K79" s="18">
        <f>SUMIFS(Fluxo!$N:$N,Fluxo!$S:$S,"&gt;"&amp;J$5,Fluxo!$S:$S,"&lt;="&amp;K$5,Fluxo!$D:$D,$D79)</f>
        <v>0</v>
      </c>
      <c r="L79" s="18">
        <f>SUMIFS(Fluxo!$N:$N,Fluxo!$S:$S,"&gt;"&amp;K$5,Fluxo!$S:$S,"&lt;="&amp;L$5,Fluxo!$D:$D,$D79)</f>
        <v>0</v>
      </c>
      <c r="M79" s="18">
        <f>SUMIFS(Fluxo!$N:$N,Fluxo!$S:$S,"&gt;"&amp;L$5,Fluxo!$S:$S,"&lt;="&amp;M$5,Fluxo!$D:$D,$D79)</f>
        <v>0</v>
      </c>
      <c r="N79" s="18">
        <f>SUMIFS(Fluxo!$N:$N,Fluxo!$S:$S,"&gt;"&amp;M$5,Fluxo!$S:$S,"&lt;="&amp;N$5,Fluxo!$D:$D,$D79)</f>
        <v>0</v>
      </c>
      <c r="O79" s="18">
        <f>SUMIFS(Fluxo!$N:$N,Fluxo!$S:$S,"&gt;"&amp;N$5,Fluxo!$S:$S,"&lt;="&amp;O$5,Fluxo!$D:$D,$D79)</f>
        <v>0</v>
      </c>
      <c r="P79" s="18">
        <f>SUMIFS(Fluxo!$N:$N,Fluxo!$S:$S,"&gt;"&amp;O$5,Fluxo!$S:$S,"&lt;="&amp;P$5,Fluxo!$D:$D,$D79)</f>
        <v>0</v>
      </c>
      <c r="Q79" s="18">
        <f>SUMIFS(Fluxo!$N:$N,Fluxo!$S:$S,"&gt;"&amp;P$5,Fluxo!$S:$S,"&lt;="&amp;Q$5,Fluxo!$D:$D,$D79)</f>
        <v>0</v>
      </c>
      <c r="R79" s="18">
        <f>SUMIFS(Fluxo!$N:$N,Fluxo!$S:$S,"&gt;"&amp;Q$5,Fluxo!$S:$S,"&lt;="&amp;R$5,Fluxo!$D:$D,$D79)</f>
        <v>0</v>
      </c>
      <c r="S79" s="18">
        <f>SUMIFS(Fluxo!$N:$N,Fluxo!$S:$S,"&gt;"&amp;R$5,Fluxo!$S:$S,"&lt;="&amp;S$5,Fluxo!$D:$D,$D79)</f>
        <v>0</v>
      </c>
      <c r="T79" s="18">
        <f>SUMIFS(Fluxo!$N:$N,Fluxo!$S:$S,"&gt;"&amp;S$5,Fluxo!$S:$S,"&lt;="&amp;T$5,Fluxo!$D:$D,$D79)</f>
        <v>0</v>
      </c>
      <c r="U79" s="18">
        <f>SUMIFS(Fluxo!$N:$N,Fluxo!$S:$S,"&gt;"&amp;T$5,Fluxo!$S:$S,"&lt;="&amp;U$5,Fluxo!$D:$D,$D79)</f>
        <v>0</v>
      </c>
      <c r="V79" s="18">
        <f>SUMIFS(Fluxo!$N:$N,Fluxo!$S:$S,"&gt;"&amp;U$5,Fluxo!$S:$S,"&lt;="&amp;V$5,Fluxo!$D:$D,$D79)</f>
        <v>0</v>
      </c>
      <c r="W79" s="18">
        <f>SUMIFS(Fluxo!$N:$N,Fluxo!$S:$S,"&gt;"&amp;V$5,Fluxo!$S:$S,"&lt;="&amp;W$5,Fluxo!$D:$D,$D79)</f>
        <v>67773</v>
      </c>
      <c r="X79" s="18">
        <f>SUMIFS(Fluxo!$N:$N,Fluxo!$S:$S,"&gt;"&amp;W$5,Fluxo!$S:$S,"&lt;="&amp;X$5,Fluxo!$D:$D,$D79)</f>
        <v>30414.76</v>
      </c>
      <c r="Y79" s="18">
        <f>SUMIFS(Fluxo!$N:$N,Fluxo!$S:$S,"&gt;"&amp;X$5,Fluxo!$S:$S,"&lt;="&amp;Y$5,Fluxo!$D:$D,$D79)</f>
        <v>30414.760000000002</v>
      </c>
      <c r="Z79" s="18">
        <f>SUMIFS(Fluxo!$N:$N,Fluxo!$S:$S,"&gt;"&amp;Y$5,Fluxo!$S:$S,"&lt;="&amp;Z$5,Fluxo!$D:$D,$D79)</f>
        <v>30632.15</v>
      </c>
      <c r="AA79" s="18">
        <f>SUMIFS(Fluxo!$N:$N,Fluxo!$S:$S,"&gt;"&amp;Z$5,Fluxo!$S:$S,"&lt;="&amp;AA$5,Fluxo!$D:$D,$D79)</f>
        <v>45142.270000000004</v>
      </c>
      <c r="AB79" s="18">
        <f>SUMIFS(Fluxo!$N:$N,Fluxo!$S:$S,"&gt;"&amp;AA$5,Fluxo!$S:$S,"&lt;="&amp;AB$5,Fluxo!$D:$D,$D79)</f>
        <v>5178.13</v>
      </c>
      <c r="AC79" s="18">
        <f>SUMIFS(Fluxo!$N:$N,Fluxo!$S:$S,"&gt;"&amp;AB$5,Fluxo!$S:$S,"&lt;="&amp;AC$5,Fluxo!$D:$D,$D79)</f>
        <v>5178.13</v>
      </c>
      <c r="AD79" s="18">
        <f>SUMIFS(Fluxo!$N:$N,Fluxo!$S:$S,"&gt;"&amp;AC$5,Fluxo!$S:$S,"&lt;="&amp;AD$5,Fluxo!$D:$D,$D79)</f>
        <v>5178.13</v>
      </c>
      <c r="AE79" s="18">
        <f>SUMIFS(Fluxo!$N:$N,Fluxo!$S:$S,"&gt;"&amp;AD$5,Fluxo!$S:$S,"&lt;="&amp;AE$5,Fluxo!$D:$D,$D79)</f>
        <v>5178.13</v>
      </c>
      <c r="AF79" s="18">
        <f>SUMIFS(Fluxo!$N:$N,Fluxo!$S:$S,"&gt;"&amp;AE$5,Fluxo!$S:$S,"&lt;="&amp;AF$5,Fluxo!$D:$D,$D79)</f>
        <v>5178.13</v>
      </c>
      <c r="AG79" s="18">
        <f>SUMIFS(Fluxo!$N:$N,Fluxo!$S:$S,"&gt;"&amp;AF$5,Fluxo!$S:$S,"&lt;="&amp;AG$5,Fluxo!$D:$D,$D79)</f>
        <v>46603.18</v>
      </c>
      <c r="AH79" s="18">
        <f>SUMIFS(Fluxo!$N:$N,Fluxo!$S:$S,"&gt;"&amp;AG$5,Fluxo!$S:$S,"&lt;="&amp;AH$5,Fluxo!$D:$D,$D79)</f>
        <v>5178.13</v>
      </c>
      <c r="AI79" s="18">
        <f>SUMIFS(Fluxo!$N:$N,Fluxo!$S:$S,"&gt;"&amp;AH$5,Fluxo!$S:$S,"&lt;="&amp;AI$5,Fluxo!$D:$D,$D79)</f>
        <v>5178.13</v>
      </c>
      <c r="AJ79" s="18">
        <f>SUMIFS(Fluxo!$N:$N,Fluxo!$S:$S,"&gt;"&amp;AI$5,Fluxo!$S:$S,"&lt;="&amp;AJ$5,Fluxo!$D:$D,$D79)</f>
        <v>5178.13</v>
      </c>
      <c r="AK79" s="18">
        <f>SUMIFS(Fluxo!$N:$N,Fluxo!$S:$S,"&gt;"&amp;AJ$5,Fluxo!$S:$S,"&lt;="&amp;AK$5,Fluxo!$D:$D,$D79)</f>
        <v>5178.13</v>
      </c>
      <c r="AL79" s="18">
        <f>SUMIFS(Fluxo!$N:$N,Fluxo!$S:$S,"&gt;"&amp;AK$5,Fluxo!$S:$S,"&lt;="&amp;AL$5,Fluxo!$D:$D,$D79)</f>
        <v>5178.13</v>
      </c>
      <c r="AM79" s="18">
        <f>SUMIFS(Fluxo!$N:$N,Fluxo!$S:$S,"&gt;"&amp;AL$5,Fluxo!$S:$S,"&lt;="&amp;AM$5,Fluxo!$D:$D,$D79)</f>
        <v>46603.18</v>
      </c>
      <c r="AN79" s="18">
        <f>SUMIFS(Fluxo!$N:$N,Fluxo!$S:$S,"&gt;"&amp;AM$5,Fluxo!$S:$S,"&lt;="&amp;AN$5,Fluxo!$D:$D,$D79)</f>
        <v>5178.13</v>
      </c>
      <c r="AO79" s="18">
        <f>SUMIFS(Fluxo!$N:$N,Fluxo!$S:$S,"&gt;"&amp;AN$5,Fluxo!$S:$S,"&lt;="&amp;AO$5,Fluxo!$D:$D,$D79)</f>
        <v>5178.13</v>
      </c>
      <c r="AP79" s="18">
        <f>SUMIFS(Fluxo!$N:$N,Fluxo!$S:$S,"&gt;"&amp;AO$5,Fluxo!$S:$S,"&lt;="&amp;AP$5,Fluxo!$D:$D,$D79)</f>
        <v>5178.13</v>
      </c>
      <c r="AQ79" s="18">
        <f>SUMIFS(Fluxo!$N:$N,Fluxo!$S:$S,"&gt;"&amp;AP$5,Fluxo!$S:$S,"&lt;="&amp;AQ$5,Fluxo!$D:$D,$D79)</f>
        <v>5178.13</v>
      </c>
      <c r="AR79" s="18">
        <f>SUMIFS(Fluxo!$N:$N,Fluxo!$S:$S,"&gt;"&amp;AQ$5,Fluxo!$S:$S,"&lt;="&amp;AR$5,Fluxo!$D:$D,$D79)</f>
        <v>5178.13</v>
      </c>
      <c r="AS79" s="18">
        <f>SUMIFS(Fluxo!$N:$N,Fluxo!$S:$S,"&gt;"&amp;AR$5,Fluxo!$S:$S,"&lt;="&amp;AS$5,Fluxo!$D:$D,$D79)</f>
        <v>46603.18</v>
      </c>
      <c r="AT79" s="18">
        <f>SUMIFS(Fluxo!$N:$N,Fluxo!$S:$S,"&gt;"&amp;AS$5,Fluxo!$S:$S,"&lt;="&amp;AT$5,Fluxo!$D:$D,$D79)</f>
        <v>103562.62</v>
      </c>
      <c r="AU79" s="18">
        <f>SUMIFS(Fluxo!$N:$N,Fluxo!$S:$S,"&gt;"&amp;AT$5,Fluxo!$S:$S,"&lt;="&amp;AU$5,Fluxo!$D:$D,$D79)</f>
        <v>616197.6</v>
      </c>
      <c r="AV79" s="18">
        <f>SUMIFS(Fluxo!$N:$N,Fluxo!$S:$S,"&gt;"&amp;AU$5,Fluxo!$S:$S,"&lt;="&amp;AV$5,Fluxo!$D:$D,$D79)</f>
        <v>0</v>
      </c>
      <c r="AW79" s="18">
        <f>SUMIFS(Fluxo!$N:$N,Fluxo!$S:$S,"&gt;"&amp;AV$5,Fluxo!$S:$S,"&lt;="&amp;AW$5,Fluxo!$D:$D,$D79)</f>
        <v>0</v>
      </c>
      <c r="AX79" s="18">
        <f>SUMIFS(Fluxo!$N:$N,Fluxo!$S:$S,"&gt;"&amp;AW$5,Fluxo!$S:$S,"&lt;="&amp;AX$5,Fluxo!$D:$D,$D79)</f>
        <v>621.38</v>
      </c>
      <c r="AY79" s="18">
        <f>SUMIFS(Fluxo!$N:$N,Fluxo!$S:$S,"&gt;"&amp;AX$5,Fluxo!$S:$S,"&lt;="&amp;AY$5,Fluxo!$D:$D,$D79)</f>
        <v>0</v>
      </c>
      <c r="AZ79" s="18">
        <f>SUMIFS(Fluxo!$N:$N,Fluxo!$S:$S,"&gt;"&amp;AY$5,Fluxo!$S:$S,"&lt;="&amp;AZ$5,Fluxo!$D:$D,$D79)</f>
        <v>0</v>
      </c>
      <c r="BA79" s="18">
        <f>SUMIFS(Fluxo!$N:$N,Fluxo!$S:$S,"&gt;"&amp;AZ$5,Fluxo!$S:$S,"&lt;="&amp;BA$5,Fluxo!$D:$D,$D79)</f>
        <v>0</v>
      </c>
      <c r="BB79" s="18">
        <f>SUMIFS(Fluxo!$N:$N,Fluxo!$S:$S,"&gt;"&amp;BA$5,Fluxo!$S:$S,"&lt;="&amp;BB$5,Fluxo!$D:$D,$D79)</f>
        <v>0</v>
      </c>
      <c r="BC79" s="18">
        <f>SUMIFS(Fluxo!$N:$N,Fluxo!$S:$S,"&gt;"&amp;BB$5,Fluxo!$S:$S,"&lt;="&amp;BC$5,Fluxo!$D:$D,$D79)</f>
        <v>0</v>
      </c>
      <c r="BD79" s="18">
        <f>SUMIFS(Fluxo!$N:$N,Fluxo!$S:$S,"&gt;"&amp;BC$5,Fluxo!$S:$S,"&lt;="&amp;BD$5,Fluxo!$D:$D,$D79)</f>
        <v>0</v>
      </c>
      <c r="BE79" s="18">
        <f>SUMIFS(Fluxo!$N:$N,Fluxo!$S:$S,"&gt;"&amp;BD$5,Fluxo!$S:$S,"&lt;="&amp;BE$5,Fluxo!$D:$D,$D79)</f>
        <v>0</v>
      </c>
      <c r="BF79" s="18">
        <f>SUMIFS(Fluxo!$N:$N,Fluxo!$S:$S,"&gt;"&amp;BE$5,Fluxo!$S:$S,"&lt;="&amp;BF$5,Fluxo!$D:$D,$D79)</f>
        <v>0</v>
      </c>
      <c r="BG79" s="18">
        <f>SUMIFS(Fluxo!$N:$N,Fluxo!$S:$S,"&gt;"&amp;BF$5,Fluxo!$S:$S,"&lt;="&amp;BG$5,Fluxo!$D:$D,$D79)</f>
        <v>0</v>
      </c>
      <c r="BH79" s="18">
        <f>SUMIFS(Fluxo!$N:$N,Fluxo!$S:$S,"&gt;"&amp;BG$5,Fluxo!$S:$S,"&lt;="&amp;BH$5,Fluxo!$D:$D,$D79)</f>
        <v>0</v>
      </c>
      <c r="BI79" s="18">
        <f>SUMIFS(Fluxo!$N:$N,Fluxo!$S:$S,"&gt;"&amp;BH$5,Fluxo!$S:$S,"&lt;="&amp;BI$5,Fluxo!$D:$D,$D79)</f>
        <v>0</v>
      </c>
      <c r="BJ79" s="18">
        <f>SUMIFS(Fluxo!$N:$N,Fluxo!$S:$S,"&gt;"&amp;BI$5,Fluxo!$S:$S,"&lt;="&amp;BJ$5,Fluxo!$D:$D,$D79)</f>
        <v>0</v>
      </c>
      <c r="BK79" s="18">
        <f>SUMIFS(Fluxo!$N:$N,Fluxo!$S:$S,"&gt;"&amp;BJ$5,Fluxo!$S:$S,"&lt;="&amp;BK$5,Fluxo!$D:$D,$D79)</f>
        <v>0</v>
      </c>
      <c r="BL79" s="18">
        <f>SUMIFS(Fluxo!$N:$N,Fluxo!$S:$S,"&gt;"&amp;BK$5,Fluxo!$S:$S,"&lt;="&amp;BL$5,Fluxo!$D:$D,$D79)</f>
        <v>0</v>
      </c>
      <c r="BM79" s="18">
        <f>SUMIFS(Fluxo!$N:$N,Fluxo!$S:$S,"&gt;"&amp;BL$5,Fluxo!$S:$S,"&lt;="&amp;BM$5,Fluxo!$D:$D,$D79)</f>
        <v>0</v>
      </c>
      <c r="BN79" s="18">
        <f>SUMIFS(Fluxo!$N:$N,Fluxo!$S:$S,"&gt;"&amp;BM$5,Fluxo!$S:$S,"&lt;="&amp;BN$5,Fluxo!$D:$D,$D79)</f>
        <v>0</v>
      </c>
      <c r="BO79" s="18">
        <f>SUMIFS(Fluxo!$N:$N,Fluxo!$S:$S,"&gt;"&amp;BN$5,Fluxo!$S:$S,"&lt;="&amp;BO$5,Fluxo!$D:$D,$D79)</f>
        <v>0</v>
      </c>
      <c r="BP79" s="18">
        <f>SUMIFS(Fluxo!$N:$N,Fluxo!$S:$S,"&gt;"&amp;BO$5,Fluxo!$S:$S,"&lt;="&amp;BP$5,Fluxo!$D:$D,$D79)</f>
        <v>0</v>
      </c>
      <c r="BQ79" s="18">
        <f>SUMIFS(Fluxo!$N:$N,Fluxo!$S:$S,"&gt;"&amp;BP$5,Fluxo!$S:$S,"&lt;="&amp;BQ$5,Fluxo!$D:$D,$D79)</f>
        <v>0</v>
      </c>
      <c r="BR79" s="18">
        <f>SUMIFS(Fluxo!$N:$N,Fluxo!$S:$S,"&gt;"&amp;BQ$5,Fluxo!$S:$S,"&lt;="&amp;BR$5,Fluxo!$D:$D,$D79)</f>
        <v>0</v>
      </c>
      <c r="BS79" s="18">
        <f>SUMIFS(Fluxo!$N:$N,Fluxo!$S:$S,"&gt;"&amp;BR$5,Fluxo!$S:$S,"&lt;="&amp;BS$5,Fluxo!$D:$D,$D79)</f>
        <v>0</v>
      </c>
      <c r="BT79" s="18">
        <f>SUMIFS(Fluxo!$N:$N,Fluxo!$S:$S,"&gt;"&amp;BS$5,Fluxo!$S:$S,"&lt;="&amp;BT$5,Fluxo!$D:$D,$D79)</f>
        <v>0</v>
      </c>
      <c r="BU79" s="18">
        <f>SUMIFS(Fluxo!$N:$N,Fluxo!$S:$S,"&gt;"&amp;BT$5,Fluxo!$S:$S,"&lt;="&amp;BU$5,Fluxo!$D:$D,$D79)</f>
        <v>0</v>
      </c>
      <c r="BV79" s="18">
        <f>SUMIFS(Fluxo!$N:$N,Fluxo!$S:$S,"&gt;"&amp;BU$5,Fluxo!$S:$S,"&lt;="&amp;BV$5,Fluxo!$D:$D,$D79)</f>
        <v>0</v>
      </c>
      <c r="BW79" s="18">
        <f>SUMIFS(Fluxo!$N:$N,Fluxo!$S:$S,"&gt;"&amp;BV$5,Fluxo!$S:$S,"&lt;="&amp;BW$5,Fluxo!$D:$D,$D79)</f>
        <v>0</v>
      </c>
      <c r="BX79" s="18">
        <f>SUMIFS(Fluxo!$N:$N,Fluxo!$S:$S,"&gt;"&amp;BW$5,Fluxo!$S:$S,"&lt;="&amp;BX$5,Fluxo!$D:$D,$D79)</f>
        <v>0</v>
      </c>
      <c r="BY79" s="18">
        <f>SUMIFS(Fluxo!$N:$N,Fluxo!$S:$S,"&gt;"&amp;BX$5,Fluxo!$S:$S,"&lt;="&amp;BY$5,Fluxo!$D:$D,$D79)</f>
        <v>0</v>
      </c>
      <c r="BZ79" s="18">
        <f>SUMIFS(Fluxo!$N:$N,Fluxo!$S:$S,"&gt;"&amp;BY$5,Fluxo!$S:$S,"&lt;="&amp;BZ$5,Fluxo!$D:$D,$D79)</f>
        <v>0</v>
      </c>
      <c r="CA79" s="18">
        <f>SUMIFS(Fluxo!$N:$N,Fluxo!$S:$S,"&gt;"&amp;BZ$5,Fluxo!$S:$S,"&lt;="&amp;CA$5,Fluxo!$D:$D,$D79)</f>
        <v>0</v>
      </c>
      <c r="CB79" s="18">
        <f>SUMIFS(Fluxo!$N:$N,Fluxo!$S:$S,"&gt;"&amp;CA$5,Fluxo!$S:$S,"&lt;="&amp;CB$5,Fluxo!$D:$D,$D79)</f>
        <v>0</v>
      </c>
      <c r="CC79" s="18">
        <f>SUMIFS(Fluxo!$N:$N,Fluxo!$S:$S,"&gt;"&amp;CB$5,Fluxo!$S:$S,"&lt;="&amp;CC$5,Fluxo!$D:$D,$D79)</f>
        <v>0</v>
      </c>
      <c r="CD79" s="18">
        <f>SUMIFS(Fluxo!$N:$N,Fluxo!$S:$S,"&gt;"&amp;CC$5,Fluxo!$S:$S,"&lt;="&amp;CD$5,Fluxo!$D:$D,$D79)</f>
        <v>0</v>
      </c>
      <c r="CE79" s="18">
        <f>SUMIFS(Fluxo!$N:$N,Fluxo!$S:$S,"&gt;"&amp;CD$5,Fluxo!$S:$S,"&lt;="&amp;CE$5,Fluxo!$D:$D,$D79)</f>
        <v>0</v>
      </c>
      <c r="CF79" s="18">
        <f>SUMIFS(Fluxo!$N:$N,Fluxo!$S:$S,"&gt;"&amp;CE$5,Fluxo!$S:$S,"&lt;="&amp;CF$5,Fluxo!$D:$D,$D79)</f>
        <v>0</v>
      </c>
      <c r="CG79" s="18">
        <f>SUMIFS(Fluxo!$N:$N,Fluxo!$S:$S,"&gt;"&amp;CF$5,Fluxo!$S:$S,"&lt;="&amp;CG$5,Fluxo!$D:$D,$D79)</f>
        <v>0</v>
      </c>
      <c r="CH79" s="18">
        <f>SUMIFS(Fluxo!$N:$N,Fluxo!$S:$S,"&gt;"&amp;CG$5,Fluxo!$S:$S,"&lt;="&amp;CH$5,Fluxo!$D:$D,$D79)</f>
        <v>0</v>
      </c>
      <c r="CI79" s="18">
        <f>SUMIFS(Fluxo!$N:$N,Fluxo!$S:$S,"&gt;"&amp;CH$5,Fluxo!$S:$S,"&lt;="&amp;CI$5,Fluxo!$D:$D,$D79)</f>
        <v>0</v>
      </c>
      <c r="CJ79" s="18">
        <f>SUMIFS(Fluxo!$N:$N,Fluxo!$S:$S,"&gt;"&amp;CI$5,Fluxo!$S:$S,"&lt;="&amp;CJ$5,Fluxo!$D:$D,$D79)</f>
        <v>0</v>
      </c>
      <c r="CK79" s="18">
        <f>SUMIFS(Fluxo!$N:$N,Fluxo!$S:$S,"&gt;"&amp;CJ$5,Fluxo!$S:$S,"&lt;="&amp;CK$5,Fluxo!$D:$D,$D79)</f>
        <v>0</v>
      </c>
      <c r="CL79" s="18">
        <f>SUMIFS(Fluxo!$N:$N,Fluxo!$S:$S,"&gt;"&amp;CK$5,Fluxo!$S:$S,"&lt;="&amp;CL$5,Fluxo!$D:$D,$D79)</f>
        <v>0</v>
      </c>
      <c r="CM79" s="18">
        <f>SUMIFS(Fluxo!$N:$N,Fluxo!$S:$S,"&gt;"&amp;CL$5,Fluxo!$S:$S,"&lt;="&amp;CM$5,Fluxo!$D:$D,$D79)</f>
        <v>0</v>
      </c>
      <c r="CN79" s="18">
        <f>SUMIFS(Fluxo!$N:$N,Fluxo!$S:$S,"&gt;"&amp;CM$5,Fluxo!$S:$S,"&lt;="&amp;CN$5,Fluxo!$D:$D,$D79)</f>
        <v>0</v>
      </c>
      <c r="CO79" s="18">
        <f>SUMIFS(Fluxo!$N:$N,Fluxo!$S:$S,"&gt;"&amp;CN$5,Fluxo!$S:$S,"&lt;="&amp;CO$5,Fluxo!$D:$D,$D79)</f>
        <v>0</v>
      </c>
      <c r="CP79" s="18">
        <f>SUMIFS(Fluxo!$N:$N,Fluxo!$S:$S,"&gt;"&amp;CO$5,Fluxo!$S:$S,"&lt;="&amp;CP$5,Fluxo!$D:$D,$D79)</f>
        <v>0</v>
      </c>
      <c r="CQ79" s="18">
        <f>SUMIFS(Fluxo!$N:$N,Fluxo!$S:$S,"&gt;"&amp;CP$5,Fluxo!$S:$S,"&lt;="&amp;CQ$5,Fluxo!$D:$D,$D79)</f>
        <v>0</v>
      </c>
      <c r="CR79" s="18">
        <f>SUMIFS(Fluxo!$N:$N,Fluxo!$S:$S,"&gt;"&amp;CQ$5,Fluxo!$S:$S,"&lt;="&amp;CR$5,Fluxo!$D:$D,$D79)</f>
        <v>0</v>
      </c>
      <c r="CS79" s="18">
        <f>SUMIFS(Fluxo!$N:$N,Fluxo!$S:$S,"&gt;"&amp;CR$5,Fluxo!$S:$S,"&lt;="&amp;CS$5,Fluxo!$D:$D,$D79)</f>
        <v>0</v>
      </c>
      <c r="CT79" s="18">
        <f>SUMIFS(Fluxo!$N:$N,Fluxo!$S:$S,"&gt;"&amp;CS$5,Fluxo!$S:$S,"&lt;="&amp;CT$5,Fluxo!$D:$D,$D79)</f>
        <v>0</v>
      </c>
      <c r="CU79" s="18">
        <f>SUMIFS(Fluxo!$N:$N,Fluxo!$S:$S,"&gt;"&amp;CT$5,Fluxo!$S:$S,"&lt;="&amp;CU$5,Fluxo!$D:$D,$D79)</f>
        <v>0</v>
      </c>
      <c r="CV79" s="18">
        <f>SUMIFS(Fluxo!$N:$N,Fluxo!$S:$S,"&gt;"&amp;CU$5,Fluxo!$S:$S,"&lt;="&amp;CV$5,Fluxo!$D:$D,$D79)</f>
        <v>0</v>
      </c>
      <c r="CW79" s="18">
        <f>SUMIFS(Fluxo!$N:$N,Fluxo!$S:$S,"&gt;"&amp;CV$5,Fluxo!$S:$S,"&lt;="&amp;CW$5,Fluxo!$D:$D,$D79)</f>
        <v>0</v>
      </c>
      <c r="CX79" s="18">
        <f>SUMIFS(Fluxo!$N:$N,Fluxo!$S:$S,"&gt;"&amp;CW$5,Fluxo!$S:$S,"&lt;="&amp;CX$5,Fluxo!$D:$D,$D79)</f>
        <v>0</v>
      </c>
      <c r="CY79" s="18">
        <f>SUMIFS(Fluxo!$N:$N,Fluxo!$S:$S,"&gt;"&amp;CX$5,Fluxo!$S:$S,"&lt;="&amp;CY$5,Fluxo!$D:$D,$D79)</f>
        <v>0</v>
      </c>
      <c r="CZ79" s="18">
        <f>SUMIFS(Fluxo!$N:$N,Fluxo!$S:$S,"&gt;"&amp;CY$5,Fluxo!$S:$S,"&lt;="&amp;CZ$5,Fluxo!$D:$D,$D79)</f>
        <v>0</v>
      </c>
      <c r="DA79" s="18">
        <f>SUMIFS(Fluxo!$N:$N,Fluxo!$S:$S,"&gt;"&amp;CZ$5,Fluxo!$S:$S,"&lt;="&amp;DA$5,Fluxo!$D:$D,$D79)</f>
        <v>0</v>
      </c>
      <c r="DB79" s="18">
        <f>SUMIFS(Fluxo!$N:$N,Fluxo!$S:$S,"&gt;"&amp;DA$5,Fluxo!$S:$S,"&lt;="&amp;DB$5,Fluxo!$D:$D,$D79)</f>
        <v>0</v>
      </c>
      <c r="DC79" s="18">
        <f>SUMIFS(Fluxo!$N:$N,Fluxo!$S:$S,"&gt;"&amp;DB$5,Fluxo!$S:$S,"&lt;="&amp;DC$5,Fluxo!$D:$D,$D79)</f>
        <v>0</v>
      </c>
      <c r="DD79" s="18">
        <f>SUMIFS(Fluxo!$N:$N,Fluxo!$S:$S,"&gt;"&amp;DC$5,Fluxo!$S:$S,"&lt;="&amp;DD$5,Fluxo!$D:$D,$D79)</f>
        <v>0</v>
      </c>
      <c r="DE79" s="18">
        <f>SUMIFS(Fluxo!$N:$N,Fluxo!$S:$S,"&gt;"&amp;DD$5,Fluxo!$S:$S,"&lt;="&amp;DE$5,Fluxo!$D:$D,$D79)</f>
        <v>0</v>
      </c>
      <c r="DF79" s="18">
        <f>SUMIFS(Fluxo!$N:$N,Fluxo!$S:$S,"&gt;"&amp;DE$5,Fluxo!$S:$S,"&lt;="&amp;DF$5,Fluxo!$D:$D,$D79)</f>
        <v>0</v>
      </c>
      <c r="DG79" s="18">
        <f>SUMIFS(Fluxo!$N:$N,Fluxo!$S:$S,"&gt;"&amp;DF$5,Fluxo!$S:$S,"&lt;="&amp;DG$5,Fluxo!$D:$D,$D79)</f>
        <v>0</v>
      </c>
      <c r="DH79" s="18">
        <f>SUMIFS(Fluxo!$N:$N,Fluxo!$S:$S,"&gt;"&amp;DG$5,Fluxo!$S:$S,"&lt;="&amp;DH$5,Fluxo!$D:$D,$D79)</f>
        <v>0</v>
      </c>
      <c r="DI79" s="18">
        <f>SUMIFS(Fluxo!$N:$N,Fluxo!$S:$S,"&gt;"&amp;DH$5,Fluxo!$S:$S,"&lt;="&amp;DI$5,Fluxo!$D:$D,$D79)</f>
        <v>0</v>
      </c>
      <c r="DJ79" s="18">
        <f>SUMIFS(Fluxo!$N:$N,Fluxo!$S:$S,"&gt;"&amp;DI$5,Fluxo!$S:$S,"&lt;="&amp;DJ$5,Fluxo!$D:$D,$D79)</f>
        <v>0</v>
      </c>
      <c r="DK79" s="18">
        <f>SUMIFS(Fluxo!$N:$N,Fluxo!$S:$S,"&gt;"&amp;DJ$5,Fluxo!$S:$S,"&lt;="&amp;DK$5,Fluxo!$D:$D,$D79)</f>
        <v>0</v>
      </c>
      <c r="DL79" s="18">
        <f>SUMIFS(Fluxo!$N:$N,Fluxo!$S:$S,"&gt;"&amp;DK$5,Fluxo!$S:$S,"&lt;="&amp;DL$5,Fluxo!$D:$D,$D79)</f>
        <v>0</v>
      </c>
      <c r="DM79" s="18">
        <f>SUMIFS(Fluxo!$N:$N,Fluxo!$S:$S,"&gt;"&amp;DL$5,Fluxo!$S:$S,"&lt;="&amp;DM$5,Fluxo!$D:$D,$D79)</f>
        <v>0</v>
      </c>
      <c r="DN79" s="18">
        <f>SUMIFS(Fluxo!$N:$N,Fluxo!$S:$S,"&gt;"&amp;DM$5,Fluxo!$S:$S,"&lt;="&amp;DN$5,Fluxo!$D:$D,$D79)</f>
        <v>0</v>
      </c>
      <c r="DO79" s="18">
        <f>SUMIFS(Fluxo!$N:$N,Fluxo!$S:$S,"&gt;"&amp;DN$5,Fluxo!$S:$S,"&lt;="&amp;DO$5,Fluxo!$D:$D,$D79)</f>
        <v>0</v>
      </c>
      <c r="DP79" s="18">
        <f>SUMIFS(Fluxo!$N:$N,Fluxo!$S:$S,"&gt;"&amp;DO$5,Fluxo!$S:$S,"&lt;="&amp;DP$5,Fluxo!$D:$D,$D79)</f>
        <v>0</v>
      </c>
      <c r="DQ79" s="18">
        <f>SUMIFS(Fluxo!$N:$N,Fluxo!$S:$S,"&gt;"&amp;DP$5,Fluxo!$S:$S,"&lt;="&amp;DQ$5,Fluxo!$D:$D,$D79)</f>
        <v>0</v>
      </c>
      <c r="DR79" s="18">
        <f>SUMIFS(Fluxo!$N:$N,Fluxo!$S:$S,"&gt;"&amp;DQ$5,Fluxo!$S:$S,"&lt;="&amp;DR$5,Fluxo!$D:$D,$D79)</f>
        <v>0</v>
      </c>
      <c r="DS79" s="18">
        <f>SUMIFS(Fluxo!$N:$N,Fluxo!$S:$S,"&gt;"&amp;DR$5,Fluxo!$S:$S,"&lt;="&amp;DS$5,Fluxo!$D:$D,$D79)</f>
        <v>0</v>
      </c>
      <c r="DT79" s="18">
        <f>SUMIFS(Fluxo!$N:$N,Fluxo!$S:$S,"&gt;"&amp;DS$5,Fluxo!$S:$S,"&lt;="&amp;DT$5,Fluxo!$D:$D,$D79)</f>
        <v>0</v>
      </c>
      <c r="DU79" s="18">
        <f>SUMIFS(Fluxo!$N:$N,Fluxo!$S:$S,"&gt;"&amp;DT$5,Fluxo!$S:$S,"&lt;="&amp;DU$5,Fluxo!$D:$D,$D79)</f>
        <v>0</v>
      </c>
      <c r="DV79" s="18">
        <f>SUMIFS(Fluxo!$N:$N,Fluxo!$S:$S,"&gt;"&amp;DU$5,Fluxo!$S:$S,"&lt;="&amp;DV$5,Fluxo!$D:$D,$D79)</f>
        <v>0</v>
      </c>
      <c r="DW79" s="18">
        <f>SUMIFS(Fluxo!$N:$N,Fluxo!$S:$S,"&gt;"&amp;DV$5,Fluxo!$S:$S,"&lt;="&amp;DW$5,Fluxo!$D:$D,$D79)</f>
        <v>0</v>
      </c>
      <c r="DX79" s="18">
        <f>SUMIFS(Fluxo!$N:$N,Fluxo!$S:$S,"&gt;"&amp;DW$5,Fluxo!$S:$S,"&lt;="&amp;DX$5,Fluxo!$D:$D,$D79)</f>
        <v>0</v>
      </c>
      <c r="DY79" s="18">
        <f>SUMIFS(Fluxo!$N:$N,Fluxo!$S:$S,"&gt;"&amp;DX$5,Fluxo!$S:$S,"&lt;="&amp;DY$5,Fluxo!$D:$D,$D79)</f>
        <v>0</v>
      </c>
      <c r="DZ79" s="18">
        <f>SUMIFS(Fluxo!$N:$N,Fluxo!$S:$S,"&gt;"&amp;DY$5,Fluxo!$S:$S,"&lt;="&amp;DZ$5,Fluxo!$D:$D,$D79)</f>
        <v>0</v>
      </c>
      <c r="EA79" s="18">
        <f>SUMIFS(Fluxo!$N:$N,Fluxo!$S:$S,"&gt;"&amp;DZ$5,Fluxo!$S:$S,"&lt;="&amp;EA$5,Fluxo!$D:$D,$D79)</f>
        <v>0</v>
      </c>
      <c r="EB79" s="18">
        <f>SUMIFS(Fluxo!$N:$N,Fluxo!$S:$S,"&gt;"&amp;EA$5,Fluxo!$S:$S,"&lt;="&amp;EB$5,Fluxo!$D:$D,$D79)</f>
        <v>0</v>
      </c>
      <c r="EC79" s="18">
        <f>SUMIFS(Fluxo!$N:$N,Fluxo!$S:$S,"&gt;"&amp;EB$5,Fluxo!$S:$S,"&lt;="&amp;EC$5,Fluxo!$D:$D,$D79)</f>
        <v>0</v>
      </c>
      <c r="ED79" s="18">
        <f>SUMIFS(Fluxo!$N:$N,Fluxo!$S:$S,"&gt;"&amp;EC$5,Fluxo!$S:$S,"&lt;="&amp;ED$5,Fluxo!$D:$D,$D79)</f>
        <v>0</v>
      </c>
      <c r="EE79" s="18">
        <f>SUMIFS(Fluxo!$N:$N,Fluxo!$S:$S,"&gt;"&amp;ED$5,Fluxo!$S:$S,"&lt;="&amp;EE$5,Fluxo!$D:$D,$D79)</f>
        <v>0</v>
      </c>
      <c r="EF79" s="18">
        <f>SUMIFS(Fluxo!$N:$N,Fluxo!$S:$S,"&gt;"&amp;EE$5,Fluxo!$S:$S,"&lt;="&amp;EF$5,Fluxo!$D:$D,$D79)</f>
        <v>0</v>
      </c>
      <c r="EG79" s="18">
        <f>SUMIFS(Fluxo!$N:$N,Fluxo!$S:$S,"&gt;"&amp;EF$5,Fluxo!$S:$S,"&lt;="&amp;EG$5,Fluxo!$D:$D,$D79)</f>
        <v>0</v>
      </c>
      <c r="EH79" s="18">
        <f>SUMIFS(Fluxo!$N:$N,Fluxo!$S:$S,"&gt;"&amp;EG$5,Fluxo!$S:$S,"&lt;="&amp;EH$5,Fluxo!$D:$D,$D79)</f>
        <v>0</v>
      </c>
      <c r="EI79" s="18">
        <f>SUMIFS(Fluxo!$N:$N,Fluxo!$S:$S,"&gt;"&amp;EH$5,Fluxo!$S:$S,"&lt;="&amp;EI$5,Fluxo!$D:$D,$D79)</f>
        <v>0</v>
      </c>
      <c r="EJ79" s="18">
        <f>SUMIFS(Fluxo!$N:$N,Fluxo!$S:$S,"&gt;"&amp;EI$5,Fluxo!$S:$S,"&lt;="&amp;EJ$5,Fluxo!$D:$D,$D79)</f>
        <v>0</v>
      </c>
      <c r="EK79" s="18">
        <f>SUMIFS(Fluxo!$N:$N,Fluxo!$S:$S,"&gt;"&amp;EJ$5,Fluxo!$S:$S,"&lt;="&amp;EK$5,Fluxo!$D:$D,$D79)</f>
        <v>0</v>
      </c>
      <c r="EL79" s="18">
        <f>SUMIFS(Fluxo!$N:$N,Fluxo!$S:$S,"&gt;"&amp;EK$5,Fluxo!$S:$S,"&lt;="&amp;EL$5,Fluxo!$D:$D,$D79)</f>
        <v>0</v>
      </c>
      <c r="EM79" s="18">
        <f>SUMIFS(Fluxo!$N:$N,Fluxo!$S:$S,"&gt;"&amp;EL$5,Fluxo!$S:$S,"&lt;="&amp;EM$5,Fluxo!$D:$D,$D79)</f>
        <v>0</v>
      </c>
      <c r="EN79" s="18">
        <f>SUMIFS(Fluxo!$N:$N,Fluxo!$S:$S,"&gt;"&amp;EM$5,Fluxo!$S:$S,"&lt;="&amp;EN$5,Fluxo!$D:$D,$D79)</f>
        <v>0</v>
      </c>
      <c r="EO79" s="18">
        <f>SUMIFS(Fluxo!$N:$N,Fluxo!$S:$S,"&gt;"&amp;EN$5,Fluxo!$S:$S,"&lt;="&amp;EO$5,Fluxo!$D:$D,$D79)</f>
        <v>0</v>
      </c>
      <c r="EP79" s="18">
        <f>SUMIFS(Fluxo!$N:$N,Fluxo!$S:$S,"&gt;"&amp;EO$5,Fluxo!$S:$S,"&lt;="&amp;EP$5,Fluxo!$D:$D,$D79)</f>
        <v>0</v>
      </c>
      <c r="EQ79" s="18">
        <f>SUMIFS(Fluxo!$N:$N,Fluxo!$S:$S,"&gt;"&amp;EP$5,Fluxo!$S:$S,"&lt;="&amp;EQ$5,Fluxo!$D:$D,$D79)</f>
        <v>0</v>
      </c>
      <c r="ER79" s="18">
        <f>SUMIFS(Fluxo!$N:$N,Fluxo!$S:$S,"&gt;"&amp;EQ$5,Fluxo!$S:$S,"&lt;="&amp;ER$5,Fluxo!$D:$D,$D79)</f>
        <v>0</v>
      </c>
      <c r="ES79" s="18">
        <f>SUMIFS(Fluxo!$N:$N,Fluxo!$S:$S,"&gt;"&amp;ER$5,Fluxo!$S:$S,"&lt;="&amp;ES$5,Fluxo!$D:$D,$D79)</f>
        <v>0</v>
      </c>
      <c r="ET79" s="18">
        <f>SUMIFS(Fluxo!$N:$N,Fluxo!$S:$S,"&gt;"&amp;ES$5,Fluxo!$S:$S,"&lt;="&amp;ET$5,Fluxo!$D:$D,$D79)</f>
        <v>0</v>
      </c>
      <c r="EU79" s="18">
        <f>SUMIFS(Fluxo!$N:$N,Fluxo!$S:$S,"&gt;"&amp;ET$5,Fluxo!$S:$S,"&lt;="&amp;EU$5,Fluxo!$D:$D,$D79)</f>
        <v>0</v>
      </c>
      <c r="EV79" s="18">
        <f>SUMIFS(Fluxo!$N:$N,Fluxo!$S:$S,"&gt;"&amp;EU$5,Fluxo!$S:$S,"&lt;="&amp;EV$5,Fluxo!$D:$D,$D79)</f>
        <v>0</v>
      </c>
      <c r="EW79" s="18">
        <f>SUMIFS(Fluxo!$N:$N,Fluxo!$S:$S,"&gt;"&amp;EV$5,Fluxo!$S:$S,"&lt;="&amp;EW$5,Fluxo!$D:$D,$D79)</f>
        <v>0</v>
      </c>
      <c r="EX79" s="18">
        <f>SUMIFS(Fluxo!$N:$N,Fluxo!$S:$S,"&gt;"&amp;EW$5,Fluxo!$S:$S,"&lt;="&amp;EX$5,Fluxo!$D:$D,$D79)</f>
        <v>0</v>
      </c>
      <c r="EY79" s="18">
        <f>SUMIFS(Fluxo!$N:$N,Fluxo!$S:$S,"&gt;"&amp;EX$5,Fluxo!$S:$S,"&lt;="&amp;EY$5,Fluxo!$D:$D,$D79)</f>
        <v>0</v>
      </c>
      <c r="EZ79" s="18">
        <f>SUMIFS(Fluxo!$N:$N,Fluxo!$S:$S,"&gt;"&amp;EY$5,Fluxo!$S:$S,"&lt;="&amp;EZ$5,Fluxo!$D:$D,$D79)</f>
        <v>0</v>
      </c>
      <c r="FA79" s="18">
        <f>SUMIFS(Fluxo!$N:$N,Fluxo!$S:$S,"&gt;"&amp;EZ$5,Fluxo!$S:$S,"&lt;="&amp;FA$5,Fluxo!$D:$D,$D79)</f>
        <v>0</v>
      </c>
      <c r="FB79" s="18">
        <f>SUMIFS(Fluxo!$N:$N,Fluxo!$S:$S,"&gt;"&amp;FA$5,Fluxo!$S:$S,"&lt;="&amp;FB$5,Fluxo!$D:$D,$D79)</f>
        <v>0</v>
      </c>
      <c r="FC79" s="18">
        <f>SUMIFS(Fluxo!$N:$N,Fluxo!$S:$S,"&gt;"&amp;FB$5,Fluxo!$S:$S,"&lt;="&amp;FC$5,Fluxo!$D:$D,$D79)</f>
        <v>0</v>
      </c>
      <c r="FD79" s="18">
        <f>SUMIFS(Fluxo!$N:$N,Fluxo!$S:$S,"&gt;"&amp;FC$5,Fluxo!$S:$S,"&lt;="&amp;FD$5,Fluxo!$D:$D,$D79)</f>
        <v>0</v>
      </c>
      <c r="FE79" s="18">
        <f>SUMIFS(Fluxo!$N:$N,Fluxo!$S:$S,"&gt;"&amp;FD$5,Fluxo!$S:$S,"&lt;="&amp;FE$5,Fluxo!$D:$D,$D79)</f>
        <v>0</v>
      </c>
      <c r="FF79" s="18">
        <f>SUMIFS(Fluxo!$N:$N,Fluxo!$S:$S,"&gt;"&amp;FE$5,Fluxo!$S:$S,"&lt;="&amp;FF$5,Fluxo!$D:$D,$D79)</f>
        <v>0</v>
      </c>
      <c r="FG79" s="18">
        <f>SUMIFS(Fluxo!$N:$N,Fluxo!$S:$S,"&gt;"&amp;FF$5,Fluxo!$S:$S,"&lt;="&amp;FG$5,Fluxo!$D:$D,$D79)</f>
        <v>0</v>
      </c>
      <c r="FH79" s="18">
        <f>SUMIFS(Fluxo!$N:$N,Fluxo!$S:$S,"&gt;"&amp;FG$5,Fluxo!$S:$S,"&lt;="&amp;FH$5,Fluxo!$D:$D,$D79)</f>
        <v>0</v>
      </c>
      <c r="FI79" s="18">
        <f>SUMIFS(Fluxo!$N:$N,Fluxo!$S:$S,"&gt;"&amp;FH$5,Fluxo!$S:$S,"&lt;="&amp;FI$5,Fluxo!$D:$D,$D79)</f>
        <v>0</v>
      </c>
      <c r="FJ79" s="18">
        <f>SUMIFS(Fluxo!$N:$N,Fluxo!$S:$S,"&gt;"&amp;FI$5,Fluxo!$S:$S,"&lt;="&amp;FJ$5,Fluxo!$D:$D,$D79)</f>
        <v>0</v>
      </c>
      <c r="FK79" s="18">
        <f>SUMIFS(Fluxo!$N:$N,Fluxo!$S:$S,"&gt;"&amp;FJ$5,Fluxo!$S:$S,"&lt;="&amp;FK$5,Fluxo!$D:$D,$D79)</f>
        <v>0</v>
      </c>
      <c r="FL79" s="18">
        <f>SUMIFS(Fluxo!$N:$N,Fluxo!$S:$S,"&gt;"&amp;FK$5,Fluxo!$S:$S,"&lt;="&amp;FL$5,Fluxo!$D:$D,$D79)</f>
        <v>0</v>
      </c>
      <c r="FM79" s="18">
        <f>SUMIFS(Fluxo!$N:$N,Fluxo!$S:$S,"&gt;"&amp;FL$5,Fluxo!$S:$S,"&lt;="&amp;FM$5,Fluxo!$D:$D,$D79)</f>
        <v>0</v>
      </c>
      <c r="FN79" s="18">
        <f>SUMIFS(Fluxo!$N:$N,Fluxo!$S:$S,"&gt;"&amp;FM$5,Fluxo!$S:$S,"&lt;="&amp;FN$5,Fluxo!$D:$D,$D79)</f>
        <v>0</v>
      </c>
      <c r="FO79" s="18">
        <f>SUMIFS(Fluxo!$N:$N,Fluxo!$S:$S,"&gt;"&amp;FN$5,Fluxo!$S:$S,"&lt;="&amp;FO$5,Fluxo!$D:$D,$D79)</f>
        <v>0</v>
      </c>
      <c r="FP79" s="18">
        <f>SUMIFS(Fluxo!$N:$N,Fluxo!$S:$S,"&gt;"&amp;FO$5,Fluxo!$S:$S,"&lt;="&amp;FP$5,Fluxo!$D:$D,$D79)</f>
        <v>0</v>
      </c>
      <c r="FQ79" s="18">
        <f>SUMIFS(Fluxo!$N:$N,Fluxo!$S:$S,"&gt;"&amp;FP$5,Fluxo!$S:$S,"&lt;="&amp;FQ$5,Fluxo!$D:$D,$D79)</f>
        <v>0</v>
      </c>
      <c r="FR79" s="18">
        <f>SUMIFS(Fluxo!$N:$N,Fluxo!$S:$S,"&gt;"&amp;FQ$5,Fluxo!$S:$S,"&lt;="&amp;FR$5,Fluxo!$D:$D,$D79)</f>
        <v>0</v>
      </c>
      <c r="FS79" s="18">
        <f>SUMIFS(Fluxo!$N:$N,Fluxo!$S:$S,"&gt;"&amp;FR$5,Fluxo!$S:$S,"&lt;="&amp;FS$5,Fluxo!$D:$D,$D79)</f>
        <v>0</v>
      </c>
      <c r="FT79" s="18">
        <f>SUMIFS(Fluxo!$N:$N,Fluxo!$S:$S,"&gt;"&amp;FS$5,Fluxo!$S:$S,"&lt;="&amp;FT$5,Fluxo!$D:$D,$D79)</f>
        <v>0</v>
      </c>
      <c r="FU79" s="18">
        <f>SUMIFS(Fluxo!$N:$N,Fluxo!$S:$S,"&gt;"&amp;FT$5,Fluxo!$S:$S,"&lt;="&amp;FU$5,Fluxo!$D:$D,$D79)</f>
        <v>0</v>
      </c>
      <c r="FV79" s="18">
        <f>SUMIFS(Fluxo!$N:$N,Fluxo!$S:$S,"&gt;"&amp;FU$5,Fluxo!$S:$S,"&lt;="&amp;FV$5,Fluxo!$D:$D,$D79)</f>
        <v>0</v>
      </c>
      <c r="FW79" s="18">
        <f>SUMIFS(Fluxo!$N:$N,Fluxo!$S:$S,"&gt;"&amp;FV$5,Fluxo!$S:$S,"&lt;="&amp;FW$5,Fluxo!$D:$D,$D79)</f>
        <v>0</v>
      </c>
      <c r="FX79" s="18">
        <f>SUMIFS(Fluxo!$N:$N,Fluxo!$S:$S,"&gt;"&amp;FW$5,Fluxo!$S:$S,"&lt;="&amp;FX$5,Fluxo!$D:$D,$D79)</f>
        <v>0</v>
      </c>
      <c r="FY79" s="18">
        <f>SUMIFS(Fluxo!$N:$N,Fluxo!$S:$S,"&gt;"&amp;FX$5,Fluxo!$S:$S,"&lt;="&amp;FY$5,Fluxo!$D:$D,$D79)</f>
        <v>0</v>
      </c>
      <c r="FZ79" s="18">
        <f>SUMIFS(Fluxo!$N:$N,Fluxo!$S:$S,"&gt;"&amp;FY$5,Fluxo!$S:$S,"&lt;="&amp;FZ$5,Fluxo!$D:$D,$D79)</f>
        <v>0</v>
      </c>
      <c r="GA79" s="18">
        <f>SUMIFS(Fluxo!$N:$N,Fluxo!$S:$S,"&gt;"&amp;FZ$5,Fluxo!$S:$S,"&lt;="&amp;GA$5,Fluxo!$D:$D,$D79)</f>
        <v>0</v>
      </c>
      <c r="GB79" s="18">
        <f>SUMIFS(Fluxo!$N:$N,Fluxo!$S:$S,"&gt;"&amp;GA$5,Fluxo!$S:$S,"&lt;="&amp;GB$5,Fluxo!$D:$D,$D79)</f>
        <v>0</v>
      </c>
      <c r="GC79" s="18">
        <f>SUMIFS(Fluxo!$N:$N,Fluxo!$S:$S,"&gt;"&amp;GB$5,Fluxo!$S:$S,"&lt;="&amp;GC$5,Fluxo!$D:$D,$D79)</f>
        <v>0</v>
      </c>
      <c r="GD79" s="18">
        <f>SUMIFS(Fluxo!$N:$N,Fluxo!$S:$S,"&gt;"&amp;GC$5,Fluxo!$S:$S,"&lt;="&amp;GD$5,Fluxo!$D:$D,$D79)</f>
        <v>0</v>
      </c>
      <c r="GE79" s="18">
        <f>SUMIFS(Fluxo!$N:$N,Fluxo!$S:$S,"&gt;"&amp;GD$5,Fluxo!$S:$S,"&lt;="&amp;GE$5,Fluxo!$D:$D,$D79)</f>
        <v>0</v>
      </c>
      <c r="GF79" s="18">
        <f>SUMIFS(Fluxo!$N:$N,Fluxo!$S:$S,"&gt;"&amp;GE$5,Fluxo!$S:$S,"&lt;="&amp;GF$5,Fluxo!$D:$D,$D79)</f>
        <v>0</v>
      </c>
      <c r="GG79" s="18">
        <f>SUMIFS(Fluxo!$N:$N,Fluxo!$S:$S,"&gt;"&amp;GF$5,Fluxo!$S:$S,"&lt;="&amp;GG$5,Fluxo!$D:$D,$D79)</f>
        <v>0</v>
      </c>
      <c r="GH79" s="18">
        <f>SUMIFS(Fluxo!$N:$N,Fluxo!$S:$S,"&gt;"&amp;GG$5,Fluxo!$S:$S,"&lt;="&amp;GH$5,Fluxo!$D:$D,$D79)</f>
        <v>0</v>
      </c>
      <c r="GI79" s="18">
        <f>SUMIFS(Fluxo!$N:$N,Fluxo!$S:$S,"&gt;"&amp;GH$5,Fluxo!$S:$S,"&lt;="&amp;GI$5,Fluxo!$D:$D,$D79)</f>
        <v>0</v>
      </c>
      <c r="GJ79" s="18">
        <f>SUMIFS(Fluxo!$N:$N,Fluxo!$S:$S,"&gt;"&amp;GI$5,Fluxo!$S:$S,"&lt;="&amp;GJ$5,Fluxo!$D:$D,$D79)</f>
        <v>0</v>
      </c>
      <c r="GK79" s="18">
        <f>SUMIFS(Fluxo!$N:$N,Fluxo!$S:$S,"&gt;"&amp;GJ$5,Fluxo!$S:$S,"&lt;="&amp;GK$5,Fluxo!$D:$D,$D79)</f>
        <v>0</v>
      </c>
      <c r="GL79" s="18">
        <f>SUMIFS(Fluxo!$N:$N,Fluxo!$S:$S,"&gt;"&amp;GK$5,Fluxo!$S:$S,"&lt;="&amp;GL$5,Fluxo!$D:$D,$D79)</f>
        <v>0</v>
      </c>
      <c r="GM79" s="18">
        <f>SUMIFS(Fluxo!$N:$N,Fluxo!$S:$S,"&gt;"&amp;GL$5,Fluxo!$S:$S,"&lt;="&amp;GM$5,Fluxo!$D:$D,$D79)</f>
        <v>0</v>
      </c>
      <c r="GN79" s="18">
        <f>SUMIFS(Fluxo!$N:$N,Fluxo!$S:$S,"&gt;"&amp;GM$5,Fluxo!$S:$S,"&lt;="&amp;GN$5,Fluxo!$D:$D,$D79)</f>
        <v>0</v>
      </c>
      <c r="GO79" s="18">
        <f>SUMIFS(Fluxo!$N:$N,Fluxo!$S:$S,"&gt;"&amp;GN$5,Fluxo!$S:$S,"&lt;="&amp;GO$5,Fluxo!$D:$D,$D79)</f>
        <v>0</v>
      </c>
      <c r="GP79" s="18">
        <f>SUMIFS(Fluxo!$N:$N,Fluxo!$S:$S,"&gt;"&amp;GO$5,Fluxo!$S:$S,"&lt;="&amp;GP$5,Fluxo!$D:$D,$D79)</f>
        <v>0</v>
      </c>
      <c r="GQ79" s="18">
        <f>SUMIFS(Fluxo!$N:$N,Fluxo!$S:$S,"&gt;"&amp;GP$5,Fluxo!$S:$S,"&lt;="&amp;GQ$5,Fluxo!$D:$D,$D79)</f>
        <v>0</v>
      </c>
      <c r="GR79" s="18">
        <f>SUMIFS(Fluxo!$N:$N,Fluxo!$S:$S,"&gt;"&amp;GQ$5,Fluxo!$S:$S,"&lt;="&amp;GR$5,Fluxo!$D:$D,$D79)</f>
        <v>0</v>
      </c>
      <c r="GS79" s="18">
        <f>SUMIFS(Fluxo!$N:$N,Fluxo!$S:$S,"&gt;"&amp;GR$5,Fluxo!$S:$S,"&lt;="&amp;GS$5,Fluxo!$D:$D,$D79)</f>
        <v>0</v>
      </c>
      <c r="GT79" s="18">
        <f>SUMIFS(Fluxo!$N:$N,Fluxo!$S:$S,"&gt;"&amp;GS$5,Fluxo!$S:$S,"&lt;="&amp;GT$5,Fluxo!$D:$D,$D79)</f>
        <v>0</v>
      </c>
      <c r="GU79" s="18">
        <f>SUMIFS(Fluxo!$N:$N,Fluxo!$S:$S,"&gt;"&amp;GT$5,Fluxo!$S:$S,"&lt;="&amp;GU$5,Fluxo!$D:$D,$D79)</f>
        <v>0</v>
      </c>
      <c r="GV79" s="18">
        <f>SUMIFS(Fluxo!$N:$N,Fluxo!$S:$S,"&gt;"&amp;GU$5,Fluxo!$S:$S,"&lt;="&amp;GV$5,Fluxo!$D:$D,$D79)</f>
        <v>0</v>
      </c>
      <c r="GW79" s="18">
        <f>SUMIFS(Fluxo!$N:$N,Fluxo!$S:$S,"&gt;"&amp;GV$5,Fluxo!$S:$S,"&lt;="&amp;GW$5,Fluxo!$D:$D,$D79)</f>
        <v>0</v>
      </c>
      <c r="GX79" s="18">
        <f>SUMIFS(Fluxo!$N:$N,Fluxo!$S:$S,"&gt;"&amp;GW$5,Fluxo!$S:$S,"&lt;="&amp;GX$5,Fluxo!$D:$D,$D79)</f>
        <v>0</v>
      </c>
      <c r="GY79" s="18">
        <f>SUMIFS(Fluxo!$N:$N,Fluxo!$S:$S,"&gt;"&amp;GX$5,Fluxo!$S:$S,"&lt;="&amp;GY$5,Fluxo!$D:$D,$D79)</f>
        <v>0</v>
      </c>
      <c r="GZ79" s="18">
        <f>SUMIFS(Fluxo!$N:$N,Fluxo!$S:$S,"&gt;"&amp;GY$5,Fluxo!$S:$S,"&lt;="&amp;GZ$5,Fluxo!$D:$D,$D79)</f>
        <v>0</v>
      </c>
      <c r="HA79" s="18">
        <f>SUMIFS(Fluxo!$N:$N,Fluxo!$S:$S,"&gt;"&amp;GZ$5,Fluxo!$S:$S,"&lt;="&amp;HA$5,Fluxo!$D:$D,$D79)</f>
        <v>0</v>
      </c>
      <c r="HB79" s="18">
        <f>SUMIFS(Fluxo!$N:$N,Fluxo!$S:$S,"&gt;"&amp;HA$5,Fluxo!$S:$S,"&lt;="&amp;HB$5,Fluxo!$D:$D,$D79)</f>
        <v>0</v>
      </c>
      <c r="HC79" s="18">
        <f>SUMIFS(Fluxo!$N:$N,Fluxo!$S:$S,"&gt;"&amp;HB$5,Fluxo!$S:$S,"&lt;="&amp;HC$5,Fluxo!$D:$D,$D79)</f>
        <v>0</v>
      </c>
      <c r="HD79" s="18">
        <f>SUMIFS(Fluxo!$N:$N,Fluxo!$S:$S,"&gt;"&amp;HC$5,Fluxo!$S:$S,"&lt;="&amp;HD$5,Fluxo!$D:$D,$D79)</f>
        <v>0</v>
      </c>
      <c r="HE79" s="18">
        <f>SUMIFS(Fluxo!$N:$N,Fluxo!$S:$S,"&gt;"&amp;HD$5,Fluxo!$S:$S,"&lt;="&amp;HE$5,Fluxo!$D:$D,$D79)</f>
        <v>0</v>
      </c>
      <c r="HF79" s="18">
        <f>SUMIFS(Fluxo!$N:$N,Fluxo!$S:$S,"&gt;"&amp;HE$5,Fluxo!$S:$S,"&lt;="&amp;HF$5,Fluxo!$D:$D,$D79)</f>
        <v>0</v>
      </c>
    </row>
    <row r="80" spans="1:214">
      <c r="A80" s="20">
        <f t="shared" si="18"/>
        <v>70</v>
      </c>
      <c r="B80" s="140" t="str">
        <f>'Check Carteira'!C72</f>
        <v>E.1016.99.01.0175</v>
      </c>
      <c r="C80" s="141">
        <v>1</v>
      </c>
      <c r="D80" s="129" t="str">
        <f>'Check Carteira'!F72</f>
        <v>A-0175</v>
      </c>
      <c r="E80" s="21" t="str">
        <f>IFERROR(INDEX(Contratos!L:L,MATCH(D80,Contratos!R:R,0)),"")</f>
        <v/>
      </c>
      <c r="F80" s="139" t="str">
        <f>IFERROR(INDEX(Contratos!G:G,MATCH(D80,Contratos!R:R,0)),"")</f>
        <v/>
      </c>
      <c r="H80" s="83">
        <f t="shared" si="17"/>
        <v>0</v>
      </c>
      <c r="J80" s="18">
        <f>SUMIFS(Fluxo!$N:$N,Fluxo!$S:$S,"&gt;"&amp;I$5,Fluxo!$S:$S,"&lt;="&amp;J$5,Fluxo!$D:$D,$D80)</f>
        <v>0</v>
      </c>
      <c r="K80" s="18">
        <f>SUMIFS(Fluxo!$N:$N,Fluxo!$S:$S,"&gt;"&amp;J$5,Fluxo!$S:$S,"&lt;="&amp;K$5,Fluxo!$D:$D,$D80)</f>
        <v>0</v>
      </c>
      <c r="L80" s="18">
        <f>SUMIFS(Fluxo!$N:$N,Fluxo!$S:$S,"&gt;"&amp;K$5,Fluxo!$S:$S,"&lt;="&amp;L$5,Fluxo!$D:$D,$D80)</f>
        <v>0</v>
      </c>
      <c r="M80" s="18">
        <f>SUMIFS(Fluxo!$N:$N,Fluxo!$S:$S,"&gt;"&amp;L$5,Fluxo!$S:$S,"&lt;="&amp;M$5,Fluxo!$D:$D,$D80)</f>
        <v>0</v>
      </c>
      <c r="N80" s="18">
        <f>SUMIFS(Fluxo!$N:$N,Fluxo!$S:$S,"&gt;"&amp;M$5,Fluxo!$S:$S,"&lt;="&amp;N$5,Fluxo!$D:$D,$D80)</f>
        <v>0</v>
      </c>
      <c r="O80" s="18">
        <f>SUMIFS(Fluxo!$N:$N,Fluxo!$S:$S,"&gt;"&amp;N$5,Fluxo!$S:$S,"&lt;="&amp;O$5,Fluxo!$D:$D,$D80)</f>
        <v>0</v>
      </c>
      <c r="P80" s="18">
        <f>SUMIFS(Fluxo!$N:$N,Fluxo!$S:$S,"&gt;"&amp;O$5,Fluxo!$S:$S,"&lt;="&amp;P$5,Fluxo!$D:$D,$D80)</f>
        <v>0</v>
      </c>
      <c r="Q80" s="18">
        <f>SUMIFS(Fluxo!$N:$N,Fluxo!$S:$S,"&gt;"&amp;P$5,Fluxo!$S:$S,"&lt;="&amp;Q$5,Fluxo!$D:$D,$D80)</f>
        <v>0</v>
      </c>
      <c r="R80" s="18">
        <f>SUMIFS(Fluxo!$N:$N,Fluxo!$S:$S,"&gt;"&amp;Q$5,Fluxo!$S:$S,"&lt;="&amp;R$5,Fluxo!$D:$D,$D80)</f>
        <v>0</v>
      </c>
      <c r="S80" s="18">
        <f>SUMIFS(Fluxo!$N:$N,Fluxo!$S:$S,"&gt;"&amp;R$5,Fluxo!$S:$S,"&lt;="&amp;S$5,Fluxo!$D:$D,$D80)</f>
        <v>0</v>
      </c>
      <c r="T80" s="18">
        <f>SUMIFS(Fluxo!$N:$N,Fluxo!$S:$S,"&gt;"&amp;S$5,Fluxo!$S:$S,"&lt;="&amp;T$5,Fluxo!$D:$D,$D80)</f>
        <v>0</v>
      </c>
      <c r="U80" s="18">
        <f>SUMIFS(Fluxo!$N:$N,Fluxo!$S:$S,"&gt;"&amp;T$5,Fluxo!$S:$S,"&lt;="&amp;U$5,Fluxo!$D:$D,$D80)</f>
        <v>0</v>
      </c>
      <c r="V80" s="18">
        <f>SUMIFS(Fluxo!$N:$N,Fluxo!$S:$S,"&gt;"&amp;U$5,Fluxo!$S:$S,"&lt;="&amp;V$5,Fluxo!$D:$D,$D80)</f>
        <v>0</v>
      </c>
      <c r="W80" s="18">
        <f>SUMIFS(Fluxo!$N:$N,Fluxo!$S:$S,"&gt;"&amp;V$5,Fluxo!$S:$S,"&lt;="&amp;W$5,Fluxo!$D:$D,$D80)</f>
        <v>0</v>
      </c>
      <c r="X80" s="18">
        <f>SUMIFS(Fluxo!$N:$N,Fluxo!$S:$S,"&gt;"&amp;W$5,Fluxo!$S:$S,"&lt;="&amp;X$5,Fluxo!$D:$D,$D80)</f>
        <v>0</v>
      </c>
      <c r="Y80" s="18">
        <f>SUMIFS(Fluxo!$N:$N,Fluxo!$S:$S,"&gt;"&amp;X$5,Fluxo!$S:$S,"&lt;="&amp;Y$5,Fluxo!$D:$D,$D80)</f>
        <v>0</v>
      </c>
      <c r="Z80" s="18">
        <f>SUMIFS(Fluxo!$N:$N,Fluxo!$S:$S,"&gt;"&amp;Y$5,Fluxo!$S:$S,"&lt;="&amp;Z$5,Fluxo!$D:$D,$D80)</f>
        <v>0</v>
      </c>
      <c r="AA80" s="18">
        <f>SUMIFS(Fluxo!$N:$N,Fluxo!$S:$S,"&gt;"&amp;Z$5,Fluxo!$S:$S,"&lt;="&amp;AA$5,Fluxo!$D:$D,$D80)</f>
        <v>0</v>
      </c>
      <c r="AB80" s="18">
        <f>SUMIFS(Fluxo!$N:$N,Fluxo!$S:$S,"&gt;"&amp;AA$5,Fluxo!$S:$S,"&lt;="&amp;AB$5,Fluxo!$D:$D,$D80)</f>
        <v>0</v>
      </c>
      <c r="AC80" s="18">
        <f>SUMIFS(Fluxo!$N:$N,Fluxo!$S:$S,"&gt;"&amp;AB$5,Fluxo!$S:$S,"&lt;="&amp;AC$5,Fluxo!$D:$D,$D80)</f>
        <v>0</v>
      </c>
      <c r="AD80" s="18">
        <f>SUMIFS(Fluxo!$N:$N,Fluxo!$S:$S,"&gt;"&amp;AC$5,Fluxo!$S:$S,"&lt;="&amp;AD$5,Fluxo!$D:$D,$D80)</f>
        <v>0</v>
      </c>
      <c r="AE80" s="18">
        <f>SUMIFS(Fluxo!$N:$N,Fluxo!$S:$S,"&gt;"&amp;AD$5,Fluxo!$S:$S,"&lt;="&amp;AE$5,Fluxo!$D:$D,$D80)</f>
        <v>0</v>
      </c>
      <c r="AF80" s="18">
        <f>SUMIFS(Fluxo!$N:$N,Fluxo!$S:$S,"&gt;"&amp;AE$5,Fluxo!$S:$S,"&lt;="&amp;AF$5,Fluxo!$D:$D,$D80)</f>
        <v>0</v>
      </c>
      <c r="AG80" s="18">
        <f>SUMIFS(Fluxo!$N:$N,Fluxo!$S:$S,"&gt;"&amp;AF$5,Fluxo!$S:$S,"&lt;="&amp;AG$5,Fluxo!$D:$D,$D80)</f>
        <v>0</v>
      </c>
      <c r="AH80" s="18">
        <f>SUMIFS(Fluxo!$N:$N,Fluxo!$S:$S,"&gt;"&amp;AG$5,Fluxo!$S:$S,"&lt;="&amp;AH$5,Fluxo!$D:$D,$D80)</f>
        <v>0</v>
      </c>
      <c r="AI80" s="18">
        <f>SUMIFS(Fluxo!$N:$N,Fluxo!$S:$S,"&gt;"&amp;AH$5,Fluxo!$S:$S,"&lt;="&amp;AI$5,Fluxo!$D:$D,$D80)</f>
        <v>0</v>
      </c>
      <c r="AJ80" s="18">
        <f>SUMIFS(Fluxo!$N:$N,Fluxo!$S:$S,"&gt;"&amp;AI$5,Fluxo!$S:$S,"&lt;="&amp;AJ$5,Fluxo!$D:$D,$D80)</f>
        <v>0</v>
      </c>
      <c r="AK80" s="18">
        <f>SUMIFS(Fluxo!$N:$N,Fluxo!$S:$S,"&gt;"&amp;AJ$5,Fluxo!$S:$S,"&lt;="&amp;AK$5,Fluxo!$D:$D,$D80)</f>
        <v>0</v>
      </c>
      <c r="AL80" s="18">
        <f>SUMIFS(Fluxo!$N:$N,Fluxo!$S:$S,"&gt;"&amp;AK$5,Fluxo!$S:$S,"&lt;="&amp;AL$5,Fluxo!$D:$D,$D80)</f>
        <v>0</v>
      </c>
      <c r="AM80" s="18">
        <f>SUMIFS(Fluxo!$N:$N,Fluxo!$S:$S,"&gt;"&amp;AL$5,Fluxo!$S:$S,"&lt;="&amp;AM$5,Fluxo!$D:$D,$D80)</f>
        <v>0</v>
      </c>
      <c r="AN80" s="18">
        <f>SUMIFS(Fluxo!$N:$N,Fluxo!$S:$S,"&gt;"&amp;AM$5,Fluxo!$S:$S,"&lt;="&amp;AN$5,Fluxo!$D:$D,$D80)</f>
        <v>0</v>
      </c>
      <c r="AO80" s="18">
        <f>SUMIFS(Fluxo!$N:$N,Fluxo!$S:$S,"&gt;"&amp;AN$5,Fluxo!$S:$S,"&lt;="&amp;AO$5,Fluxo!$D:$D,$D80)</f>
        <v>0</v>
      </c>
      <c r="AP80" s="18">
        <f>SUMIFS(Fluxo!$N:$N,Fluxo!$S:$S,"&gt;"&amp;AO$5,Fluxo!$S:$S,"&lt;="&amp;AP$5,Fluxo!$D:$D,$D80)</f>
        <v>0</v>
      </c>
      <c r="AQ80" s="18">
        <f>SUMIFS(Fluxo!$N:$N,Fluxo!$S:$S,"&gt;"&amp;AP$5,Fluxo!$S:$S,"&lt;="&amp;AQ$5,Fluxo!$D:$D,$D80)</f>
        <v>0</v>
      </c>
      <c r="AR80" s="18">
        <f>SUMIFS(Fluxo!$N:$N,Fluxo!$S:$S,"&gt;"&amp;AQ$5,Fluxo!$S:$S,"&lt;="&amp;AR$5,Fluxo!$D:$D,$D80)</f>
        <v>0</v>
      </c>
      <c r="AS80" s="18">
        <f>SUMIFS(Fluxo!$N:$N,Fluxo!$S:$S,"&gt;"&amp;AR$5,Fluxo!$S:$S,"&lt;="&amp;AS$5,Fluxo!$D:$D,$D80)</f>
        <v>0</v>
      </c>
      <c r="AT80" s="18">
        <f>SUMIFS(Fluxo!$N:$N,Fluxo!$S:$S,"&gt;"&amp;AS$5,Fluxo!$S:$S,"&lt;="&amp;AT$5,Fluxo!$D:$D,$D80)</f>
        <v>0</v>
      </c>
      <c r="AU80" s="18">
        <f>SUMIFS(Fluxo!$N:$N,Fluxo!$S:$S,"&gt;"&amp;AT$5,Fluxo!$S:$S,"&lt;="&amp;AU$5,Fluxo!$D:$D,$D80)</f>
        <v>0</v>
      </c>
      <c r="AV80" s="18">
        <f>SUMIFS(Fluxo!$N:$N,Fluxo!$S:$S,"&gt;"&amp;AU$5,Fluxo!$S:$S,"&lt;="&amp;AV$5,Fluxo!$D:$D,$D80)</f>
        <v>0</v>
      </c>
      <c r="AW80" s="18">
        <f>SUMIFS(Fluxo!$N:$N,Fluxo!$S:$S,"&gt;"&amp;AV$5,Fluxo!$S:$S,"&lt;="&amp;AW$5,Fluxo!$D:$D,$D80)</f>
        <v>0</v>
      </c>
      <c r="AX80" s="18">
        <f>SUMIFS(Fluxo!$N:$N,Fluxo!$S:$S,"&gt;"&amp;AW$5,Fluxo!$S:$S,"&lt;="&amp;AX$5,Fluxo!$D:$D,$D80)</f>
        <v>0</v>
      </c>
      <c r="AY80" s="18">
        <f>SUMIFS(Fluxo!$N:$N,Fluxo!$S:$S,"&gt;"&amp;AX$5,Fluxo!$S:$S,"&lt;="&amp;AY$5,Fluxo!$D:$D,$D80)</f>
        <v>0</v>
      </c>
      <c r="AZ80" s="18">
        <f>SUMIFS(Fluxo!$N:$N,Fluxo!$S:$S,"&gt;"&amp;AY$5,Fluxo!$S:$S,"&lt;="&amp;AZ$5,Fluxo!$D:$D,$D80)</f>
        <v>0</v>
      </c>
      <c r="BA80" s="18">
        <f>SUMIFS(Fluxo!$N:$N,Fluxo!$S:$S,"&gt;"&amp;AZ$5,Fluxo!$S:$S,"&lt;="&amp;BA$5,Fluxo!$D:$D,$D80)</f>
        <v>0</v>
      </c>
      <c r="BB80" s="18">
        <f>SUMIFS(Fluxo!$N:$N,Fluxo!$S:$S,"&gt;"&amp;BA$5,Fluxo!$S:$S,"&lt;="&amp;BB$5,Fluxo!$D:$D,$D80)</f>
        <v>0</v>
      </c>
      <c r="BC80" s="18">
        <f>SUMIFS(Fluxo!$N:$N,Fluxo!$S:$S,"&gt;"&amp;BB$5,Fluxo!$S:$S,"&lt;="&amp;BC$5,Fluxo!$D:$D,$D80)</f>
        <v>0</v>
      </c>
      <c r="BD80" s="18">
        <f>SUMIFS(Fluxo!$N:$N,Fluxo!$S:$S,"&gt;"&amp;BC$5,Fluxo!$S:$S,"&lt;="&amp;BD$5,Fluxo!$D:$D,$D80)</f>
        <v>0</v>
      </c>
      <c r="BE80" s="18">
        <f>SUMIFS(Fluxo!$N:$N,Fluxo!$S:$S,"&gt;"&amp;BD$5,Fluxo!$S:$S,"&lt;="&amp;BE$5,Fluxo!$D:$D,$D80)</f>
        <v>0</v>
      </c>
      <c r="BF80" s="18">
        <f>SUMIFS(Fluxo!$N:$N,Fluxo!$S:$S,"&gt;"&amp;BE$5,Fluxo!$S:$S,"&lt;="&amp;BF$5,Fluxo!$D:$D,$D80)</f>
        <v>0</v>
      </c>
      <c r="BG80" s="18">
        <f>SUMIFS(Fluxo!$N:$N,Fluxo!$S:$S,"&gt;"&amp;BF$5,Fluxo!$S:$S,"&lt;="&amp;BG$5,Fluxo!$D:$D,$D80)</f>
        <v>0</v>
      </c>
      <c r="BH80" s="18">
        <f>SUMIFS(Fluxo!$N:$N,Fluxo!$S:$S,"&gt;"&amp;BG$5,Fluxo!$S:$S,"&lt;="&amp;BH$5,Fluxo!$D:$D,$D80)</f>
        <v>0</v>
      </c>
      <c r="BI80" s="18">
        <f>SUMIFS(Fluxo!$N:$N,Fluxo!$S:$S,"&gt;"&amp;BH$5,Fluxo!$S:$S,"&lt;="&amp;BI$5,Fluxo!$D:$D,$D80)</f>
        <v>0</v>
      </c>
      <c r="BJ80" s="18">
        <f>SUMIFS(Fluxo!$N:$N,Fluxo!$S:$S,"&gt;"&amp;BI$5,Fluxo!$S:$S,"&lt;="&amp;BJ$5,Fluxo!$D:$D,$D80)</f>
        <v>0</v>
      </c>
      <c r="BK80" s="18">
        <f>SUMIFS(Fluxo!$N:$N,Fluxo!$S:$S,"&gt;"&amp;BJ$5,Fluxo!$S:$S,"&lt;="&amp;BK$5,Fluxo!$D:$D,$D80)</f>
        <v>0</v>
      </c>
      <c r="BL80" s="18">
        <f>SUMIFS(Fluxo!$N:$N,Fluxo!$S:$S,"&gt;"&amp;BK$5,Fluxo!$S:$S,"&lt;="&amp;BL$5,Fluxo!$D:$D,$D80)</f>
        <v>0</v>
      </c>
      <c r="BM80" s="18">
        <f>SUMIFS(Fluxo!$N:$N,Fluxo!$S:$S,"&gt;"&amp;BL$5,Fluxo!$S:$S,"&lt;="&amp;BM$5,Fluxo!$D:$D,$D80)</f>
        <v>0</v>
      </c>
      <c r="BN80" s="18">
        <f>SUMIFS(Fluxo!$N:$N,Fluxo!$S:$S,"&gt;"&amp;BM$5,Fluxo!$S:$S,"&lt;="&amp;BN$5,Fluxo!$D:$D,$D80)</f>
        <v>0</v>
      </c>
      <c r="BO80" s="18">
        <f>SUMIFS(Fluxo!$N:$N,Fluxo!$S:$S,"&gt;"&amp;BN$5,Fluxo!$S:$S,"&lt;="&amp;BO$5,Fluxo!$D:$D,$D80)</f>
        <v>0</v>
      </c>
      <c r="BP80" s="18">
        <f>SUMIFS(Fluxo!$N:$N,Fluxo!$S:$S,"&gt;"&amp;BO$5,Fluxo!$S:$S,"&lt;="&amp;BP$5,Fluxo!$D:$D,$D80)</f>
        <v>0</v>
      </c>
      <c r="BQ80" s="18">
        <f>SUMIFS(Fluxo!$N:$N,Fluxo!$S:$S,"&gt;"&amp;BP$5,Fluxo!$S:$S,"&lt;="&amp;BQ$5,Fluxo!$D:$D,$D80)</f>
        <v>0</v>
      </c>
      <c r="BR80" s="18">
        <f>SUMIFS(Fluxo!$N:$N,Fluxo!$S:$S,"&gt;"&amp;BQ$5,Fluxo!$S:$S,"&lt;="&amp;BR$5,Fluxo!$D:$D,$D80)</f>
        <v>0</v>
      </c>
      <c r="BS80" s="18">
        <f>SUMIFS(Fluxo!$N:$N,Fluxo!$S:$S,"&gt;"&amp;BR$5,Fluxo!$S:$S,"&lt;="&amp;BS$5,Fluxo!$D:$D,$D80)</f>
        <v>0</v>
      </c>
      <c r="BT80" s="18">
        <f>SUMIFS(Fluxo!$N:$N,Fluxo!$S:$S,"&gt;"&amp;BS$5,Fluxo!$S:$S,"&lt;="&amp;BT$5,Fluxo!$D:$D,$D80)</f>
        <v>0</v>
      </c>
      <c r="BU80" s="18">
        <f>SUMIFS(Fluxo!$N:$N,Fluxo!$S:$S,"&gt;"&amp;BT$5,Fluxo!$S:$S,"&lt;="&amp;BU$5,Fluxo!$D:$D,$D80)</f>
        <v>0</v>
      </c>
      <c r="BV80" s="18">
        <f>SUMIFS(Fluxo!$N:$N,Fluxo!$S:$S,"&gt;"&amp;BU$5,Fluxo!$S:$S,"&lt;="&amp;BV$5,Fluxo!$D:$D,$D80)</f>
        <v>0</v>
      </c>
      <c r="BW80" s="18">
        <f>SUMIFS(Fluxo!$N:$N,Fluxo!$S:$S,"&gt;"&amp;BV$5,Fluxo!$S:$S,"&lt;="&amp;BW$5,Fluxo!$D:$D,$D80)</f>
        <v>0</v>
      </c>
      <c r="BX80" s="18">
        <f>SUMIFS(Fluxo!$N:$N,Fluxo!$S:$S,"&gt;"&amp;BW$5,Fluxo!$S:$S,"&lt;="&amp;BX$5,Fluxo!$D:$D,$D80)</f>
        <v>0</v>
      </c>
      <c r="BY80" s="18">
        <f>SUMIFS(Fluxo!$N:$N,Fluxo!$S:$S,"&gt;"&amp;BX$5,Fluxo!$S:$S,"&lt;="&amp;BY$5,Fluxo!$D:$D,$D80)</f>
        <v>0</v>
      </c>
      <c r="BZ80" s="18">
        <f>SUMIFS(Fluxo!$N:$N,Fluxo!$S:$S,"&gt;"&amp;BY$5,Fluxo!$S:$S,"&lt;="&amp;BZ$5,Fluxo!$D:$D,$D80)</f>
        <v>0</v>
      </c>
      <c r="CA80" s="18">
        <f>SUMIFS(Fluxo!$N:$N,Fluxo!$S:$S,"&gt;"&amp;BZ$5,Fluxo!$S:$S,"&lt;="&amp;CA$5,Fluxo!$D:$D,$D80)</f>
        <v>0</v>
      </c>
      <c r="CB80" s="18">
        <f>SUMIFS(Fluxo!$N:$N,Fluxo!$S:$S,"&gt;"&amp;CA$5,Fluxo!$S:$S,"&lt;="&amp;CB$5,Fluxo!$D:$D,$D80)</f>
        <v>0</v>
      </c>
      <c r="CC80" s="18">
        <f>SUMIFS(Fluxo!$N:$N,Fluxo!$S:$S,"&gt;"&amp;CB$5,Fluxo!$S:$S,"&lt;="&amp;CC$5,Fluxo!$D:$D,$D80)</f>
        <v>0</v>
      </c>
      <c r="CD80" s="18">
        <f>SUMIFS(Fluxo!$N:$N,Fluxo!$S:$S,"&gt;"&amp;CC$5,Fluxo!$S:$S,"&lt;="&amp;CD$5,Fluxo!$D:$D,$D80)</f>
        <v>0</v>
      </c>
      <c r="CE80" s="18">
        <f>SUMIFS(Fluxo!$N:$N,Fluxo!$S:$S,"&gt;"&amp;CD$5,Fluxo!$S:$S,"&lt;="&amp;CE$5,Fluxo!$D:$D,$D80)</f>
        <v>0</v>
      </c>
      <c r="CF80" s="18">
        <f>SUMIFS(Fluxo!$N:$N,Fluxo!$S:$S,"&gt;"&amp;CE$5,Fluxo!$S:$S,"&lt;="&amp;CF$5,Fluxo!$D:$D,$D80)</f>
        <v>0</v>
      </c>
      <c r="CG80" s="18">
        <f>SUMIFS(Fluxo!$N:$N,Fluxo!$S:$S,"&gt;"&amp;CF$5,Fluxo!$S:$S,"&lt;="&amp;CG$5,Fluxo!$D:$D,$D80)</f>
        <v>0</v>
      </c>
      <c r="CH80" s="18">
        <f>SUMIFS(Fluxo!$N:$N,Fluxo!$S:$S,"&gt;"&amp;CG$5,Fluxo!$S:$S,"&lt;="&amp;CH$5,Fluxo!$D:$D,$D80)</f>
        <v>0</v>
      </c>
      <c r="CI80" s="18">
        <f>SUMIFS(Fluxo!$N:$N,Fluxo!$S:$S,"&gt;"&amp;CH$5,Fluxo!$S:$S,"&lt;="&amp;CI$5,Fluxo!$D:$D,$D80)</f>
        <v>0</v>
      </c>
      <c r="CJ80" s="18">
        <f>SUMIFS(Fluxo!$N:$N,Fluxo!$S:$S,"&gt;"&amp;CI$5,Fluxo!$S:$S,"&lt;="&amp;CJ$5,Fluxo!$D:$D,$D80)</f>
        <v>0</v>
      </c>
      <c r="CK80" s="18">
        <f>SUMIFS(Fluxo!$N:$N,Fluxo!$S:$S,"&gt;"&amp;CJ$5,Fluxo!$S:$S,"&lt;="&amp;CK$5,Fluxo!$D:$D,$D80)</f>
        <v>0</v>
      </c>
      <c r="CL80" s="18">
        <f>SUMIFS(Fluxo!$N:$N,Fluxo!$S:$S,"&gt;"&amp;CK$5,Fluxo!$S:$S,"&lt;="&amp;CL$5,Fluxo!$D:$D,$D80)</f>
        <v>0</v>
      </c>
      <c r="CM80" s="18">
        <f>SUMIFS(Fluxo!$N:$N,Fluxo!$S:$S,"&gt;"&amp;CL$5,Fluxo!$S:$S,"&lt;="&amp;CM$5,Fluxo!$D:$D,$D80)</f>
        <v>0</v>
      </c>
      <c r="CN80" s="18">
        <f>SUMIFS(Fluxo!$N:$N,Fluxo!$S:$S,"&gt;"&amp;CM$5,Fluxo!$S:$S,"&lt;="&amp;CN$5,Fluxo!$D:$D,$D80)</f>
        <v>0</v>
      </c>
      <c r="CO80" s="18">
        <f>SUMIFS(Fluxo!$N:$N,Fluxo!$S:$S,"&gt;"&amp;CN$5,Fluxo!$S:$S,"&lt;="&amp;CO$5,Fluxo!$D:$D,$D80)</f>
        <v>0</v>
      </c>
      <c r="CP80" s="18">
        <f>SUMIFS(Fluxo!$N:$N,Fluxo!$S:$S,"&gt;"&amp;CO$5,Fluxo!$S:$S,"&lt;="&amp;CP$5,Fluxo!$D:$D,$D80)</f>
        <v>0</v>
      </c>
      <c r="CQ80" s="18">
        <f>SUMIFS(Fluxo!$N:$N,Fluxo!$S:$S,"&gt;"&amp;CP$5,Fluxo!$S:$S,"&lt;="&amp;CQ$5,Fluxo!$D:$D,$D80)</f>
        <v>0</v>
      </c>
      <c r="CR80" s="18">
        <f>SUMIFS(Fluxo!$N:$N,Fluxo!$S:$S,"&gt;"&amp;CQ$5,Fluxo!$S:$S,"&lt;="&amp;CR$5,Fluxo!$D:$D,$D80)</f>
        <v>0</v>
      </c>
      <c r="CS80" s="18">
        <f>SUMIFS(Fluxo!$N:$N,Fluxo!$S:$S,"&gt;"&amp;CR$5,Fluxo!$S:$S,"&lt;="&amp;CS$5,Fluxo!$D:$D,$D80)</f>
        <v>0</v>
      </c>
      <c r="CT80" s="18">
        <f>SUMIFS(Fluxo!$N:$N,Fluxo!$S:$S,"&gt;"&amp;CS$5,Fluxo!$S:$S,"&lt;="&amp;CT$5,Fluxo!$D:$D,$D80)</f>
        <v>0</v>
      </c>
      <c r="CU80" s="18">
        <f>SUMIFS(Fluxo!$N:$N,Fluxo!$S:$S,"&gt;"&amp;CT$5,Fluxo!$S:$S,"&lt;="&amp;CU$5,Fluxo!$D:$D,$D80)</f>
        <v>0</v>
      </c>
      <c r="CV80" s="18">
        <f>SUMIFS(Fluxo!$N:$N,Fluxo!$S:$S,"&gt;"&amp;CU$5,Fluxo!$S:$S,"&lt;="&amp;CV$5,Fluxo!$D:$D,$D80)</f>
        <v>0</v>
      </c>
      <c r="CW80" s="18">
        <f>SUMIFS(Fluxo!$N:$N,Fluxo!$S:$S,"&gt;"&amp;CV$5,Fluxo!$S:$S,"&lt;="&amp;CW$5,Fluxo!$D:$D,$D80)</f>
        <v>0</v>
      </c>
      <c r="CX80" s="18">
        <f>SUMIFS(Fluxo!$N:$N,Fluxo!$S:$S,"&gt;"&amp;CW$5,Fluxo!$S:$S,"&lt;="&amp;CX$5,Fluxo!$D:$D,$D80)</f>
        <v>0</v>
      </c>
      <c r="CY80" s="18">
        <f>SUMIFS(Fluxo!$N:$N,Fluxo!$S:$S,"&gt;"&amp;CX$5,Fluxo!$S:$S,"&lt;="&amp;CY$5,Fluxo!$D:$D,$D80)</f>
        <v>0</v>
      </c>
      <c r="CZ80" s="18">
        <f>SUMIFS(Fluxo!$N:$N,Fluxo!$S:$S,"&gt;"&amp;CY$5,Fluxo!$S:$S,"&lt;="&amp;CZ$5,Fluxo!$D:$D,$D80)</f>
        <v>0</v>
      </c>
      <c r="DA80" s="18">
        <f>SUMIFS(Fluxo!$N:$N,Fluxo!$S:$S,"&gt;"&amp;CZ$5,Fluxo!$S:$S,"&lt;="&amp;DA$5,Fluxo!$D:$D,$D80)</f>
        <v>0</v>
      </c>
      <c r="DB80" s="18">
        <f>SUMIFS(Fluxo!$N:$N,Fluxo!$S:$S,"&gt;"&amp;DA$5,Fluxo!$S:$S,"&lt;="&amp;DB$5,Fluxo!$D:$D,$D80)</f>
        <v>0</v>
      </c>
      <c r="DC80" s="18">
        <f>SUMIFS(Fluxo!$N:$N,Fluxo!$S:$S,"&gt;"&amp;DB$5,Fluxo!$S:$S,"&lt;="&amp;DC$5,Fluxo!$D:$D,$D80)</f>
        <v>0</v>
      </c>
      <c r="DD80" s="18">
        <f>SUMIFS(Fluxo!$N:$N,Fluxo!$S:$S,"&gt;"&amp;DC$5,Fluxo!$S:$S,"&lt;="&amp;DD$5,Fluxo!$D:$D,$D80)</f>
        <v>0</v>
      </c>
      <c r="DE80" s="18">
        <f>SUMIFS(Fluxo!$N:$N,Fluxo!$S:$S,"&gt;"&amp;DD$5,Fluxo!$S:$S,"&lt;="&amp;DE$5,Fluxo!$D:$D,$D80)</f>
        <v>0</v>
      </c>
      <c r="DF80" s="18">
        <f>SUMIFS(Fluxo!$N:$N,Fluxo!$S:$S,"&gt;"&amp;DE$5,Fluxo!$S:$S,"&lt;="&amp;DF$5,Fluxo!$D:$D,$D80)</f>
        <v>0</v>
      </c>
      <c r="DG80" s="18">
        <f>SUMIFS(Fluxo!$N:$N,Fluxo!$S:$S,"&gt;"&amp;DF$5,Fluxo!$S:$S,"&lt;="&amp;DG$5,Fluxo!$D:$D,$D80)</f>
        <v>0</v>
      </c>
      <c r="DH80" s="18">
        <f>SUMIFS(Fluxo!$N:$N,Fluxo!$S:$S,"&gt;"&amp;DG$5,Fluxo!$S:$S,"&lt;="&amp;DH$5,Fluxo!$D:$D,$D80)</f>
        <v>0</v>
      </c>
      <c r="DI80" s="18">
        <f>SUMIFS(Fluxo!$N:$N,Fluxo!$S:$S,"&gt;"&amp;DH$5,Fluxo!$S:$S,"&lt;="&amp;DI$5,Fluxo!$D:$D,$D80)</f>
        <v>0</v>
      </c>
      <c r="DJ80" s="18">
        <f>SUMIFS(Fluxo!$N:$N,Fluxo!$S:$S,"&gt;"&amp;DI$5,Fluxo!$S:$S,"&lt;="&amp;DJ$5,Fluxo!$D:$D,$D80)</f>
        <v>0</v>
      </c>
      <c r="DK80" s="18">
        <f>SUMIFS(Fluxo!$N:$N,Fluxo!$S:$S,"&gt;"&amp;DJ$5,Fluxo!$S:$S,"&lt;="&amp;DK$5,Fluxo!$D:$D,$D80)</f>
        <v>0</v>
      </c>
      <c r="DL80" s="18">
        <f>SUMIFS(Fluxo!$N:$N,Fluxo!$S:$S,"&gt;"&amp;DK$5,Fluxo!$S:$S,"&lt;="&amp;DL$5,Fluxo!$D:$D,$D80)</f>
        <v>0</v>
      </c>
      <c r="DM80" s="18">
        <f>SUMIFS(Fluxo!$N:$N,Fluxo!$S:$S,"&gt;"&amp;DL$5,Fluxo!$S:$S,"&lt;="&amp;DM$5,Fluxo!$D:$D,$D80)</f>
        <v>0</v>
      </c>
      <c r="DN80" s="18">
        <f>SUMIFS(Fluxo!$N:$N,Fluxo!$S:$S,"&gt;"&amp;DM$5,Fluxo!$S:$S,"&lt;="&amp;DN$5,Fluxo!$D:$D,$D80)</f>
        <v>0</v>
      </c>
      <c r="DO80" s="18">
        <f>SUMIFS(Fluxo!$N:$N,Fluxo!$S:$S,"&gt;"&amp;DN$5,Fluxo!$S:$S,"&lt;="&amp;DO$5,Fluxo!$D:$D,$D80)</f>
        <v>0</v>
      </c>
      <c r="DP80" s="18">
        <f>SUMIFS(Fluxo!$N:$N,Fluxo!$S:$S,"&gt;"&amp;DO$5,Fluxo!$S:$S,"&lt;="&amp;DP$5,Fluxo!$D:$D,$D80)</f>
        <v>0</v>
      </c>
      <c r="DQ80" s="18">
        <f>SUMIFS(Fluxo!$N:$N,Fluxo!$S:$S,"&gt;"&amp;DP$5,Fluxo!$S:$S,"&lt;="&amp;DQ$5,Fluxo!$D:$D,$D80)</f>
        <v>0</v>
      </c>
      <c r="DR80" s="18">
        <f>SUMIFS(Fluxo!$N:$N,Fluxo!$S:$S,"&gt;"&amp;DQ$5,Fluxo!$S:$S,"&lt;="&amp;DR$5,Fluxo!$D:$D,$D80)</f>
        <v>0</v>
      </c>
      <c r="DS80" s="18">
        <f>SUMIFS(Fluxo!$N:$N,Fluxo!$S:$S,"&gt;"&amp;DR$5,Fluxo!$S:$S,"&lt;="&amp;DS$5,Fluxo!$D:$D,$D80)</f>
        <v>0</v>
      </c>
      <c r="DT80" s="18">
        <f>SUMIFS(Fluxo!$N:$N,Fluxo!$S:$S,"&gt;"&amp;DS$5,Fluxo!$S:$S,"&lt;="&amp;DT$5,Fluxo!$D:$D,$D80)</f>
        <v>0</v>
      </c>
      <c r="DU80" s="18">
        <f>SUMIFS(Fluxo!$N:$N,Fluxo!$S:$S,"&gt;"&amp;DT$5,Fluxo!$S:$S,"&lt;="&amp;DU$5,Fluxo!$D:$D,$D80)</f>
        <v>0</v>
      </c>
      <c r="DV80" s="18">
        <f>SUMIFS(Fluxo!$N:$N,Fluxo!$S:$S,"&gt;"&amp;DU$5,Fluxo!$S:$S,"&lt;="&amp;DV$5,Fluxo!$D:$D,$D80)</f>
        <v>0</v>
      </c>
      <c r="DW80" s="18">
        <f>SUMIFS(Fluxo!$N:$N,Fluxo!$S:$S,"&gt;"&amp;DV$5,Fluxo!$S:$S,"&lt;="&amp;DW$5,Fluxo!$D:$D,$D80)</f>
        <v>0</v>
      </c>
      <c r="DX80" s="18">
        <f>SUMIFS(Fluxo!$N:$N,Fluxo!$S:$S,"&gt;"&amp;DW$5,Fluxo!$S:$S,"&lt;="&amp;DX$5,Fluxo!$D:$D,$D80)</f>
        <v>0</v>
      </c>
      <c r="DY80" s="18">
        <f>SUMIFS(Fluxo!$N:$N,Fluxo!$S:$S,"&gt;"&amp;DX$5,Fluxo!$S:$S,"&lt;="&amp;DY$5,Fluxo!$D:$D,$D80)</f>
        <v>0</v>
      </c>
      <c r="DZ80" s="18">
        <f>SUMIFS(Fluxo!$N:$N,Fluxo!$S:$S,"&gt;"&amp;DY$5,Fluxo!$S:$S,"&lt;="&amp;DZ$5,Fluxo!$D:$D,$D80)</f>
        <v>0</v>
      </c>
      <c r="EA80" s="18">
        <f>SUMIFS(Fluxo!$N:$N,Fluxo!$S:$S,"&gt;"&amp;DZ$5,Fluxo!$S:$S,"&lt;="&amp;EA$5,Fluxo!$D:$D,$D80)</f>
        <v>0</v>
      </c>
      <c r="EB80" s="18">
        <f>SUMIFS(Fluxo!$N:$N,Fluxo!$S:$S,"&gt;"&amp;EA$5,Fluxo!$S:$S,"&lt;="&amp;EB$5,Fluxo!$D:$D,$D80)</f>
        <v>0</v>
      </c>
      <c r="EC80" s="18">
        <f>SUMIFS(Fluxo!$N:$N,Fluxo!$S:$S,"&gt;"&amp;EB$5,Fluxo!$S:$S,"&lt;="&amp;EC$5,Fluxo!$D:$D,$D80)</f>
        <v>0</v>
      </c>
      <c r="ED80" s="18">
        <f>SUMIFS(Fluxo!$N:$N,Fluxo!$S:$S,"&gt;"&amp;EC$5,Fluxo!$S:$S,"&lt;="&amp;ED$5,Fluxo!$D:$D,$D80)</f>
        <v>0</v>
      </c>
      <c r="EE80" s="18">
        <f>SUMIFS(Fluxo!$N:$N,Fluxo!$S:$S,"&gt;"&amp;ED$5,Fluxo!$S:$S,"&lt;="&amp;EE$5,Fluxo!$D:$D,$D80)</f>
        <v>0</v>
      </c>
      <c r="EF80" s="18">
        <f>SUMIFS(Fluxo!$N:$N,Fluxo!$S:$S,"&gt;"&amp;EE$5,Fluxo!$S:$S,"&lt;="&amp;EF$5,Fluxo!$D:$D,$D80)</f>
        <v>0</v>
      </c>
      <c r="EG80" s="18">
        <f>SUMIFS(Fluxo!$N:$N,Fluxo!$S:$S,"&gt;"&amp;EF$5,Fluxo!$S:$S,"&lt;="&amp;EG$5,Fluxo!$D:$D,$D80)</f>
        <v>0</v>
      </c>
      <c r="EH80" s="18">
        <f>SUMIFS(Fluxo!$N:$N,Fluxo!$S:$S,"&gt;"&amp;EG$5,Fluxo!$S:$S,"&lt;="&amp;EH$5,Fluxo!$D:$D,$D80)</f>
        <v>0</v>
      </c>
      <c r="EI80" s="18">
        <f>SUMIFS(Fluxo!$N:$N,Fluxo!$S:$S,"&gt;"&amp;EH$5,Fluxo!$S:$S,"&lt;="&amp;EI$5,Fluxo!$D:$D,$D80)</f>
        <v>0</v>
      </c>
      <c r="EJ80" s="18">
        <f>SUMIFS(Fluxo!$N:$N,Fluxo!$S:$S,"&gt;"&amp;EI$5,Fluxo!$S:$S,"&lt;="&amp;EJ$5,Fluxo!$D:$D,$D80)</f>
        <v>0</v>
      </c>
      <c r="EK80" s="18">
        <f>SUMIFS(Fluxo!$N:$N,Fluxo!$S:$S,"&gt;"&amp;EJ$5,Fluxo!$S:$S,"&lt;="&amp;EK$5,Fluxo!$D:$D,$D80)</f>
        <v>0</v>
      </c>
      <c r="EL80" s="18">
        <f>SUMIFS(Fluxo!$N:$N,Fluxo!$S:$S,"&gt;"&amp;EK$5,Fluxo!$S:$S,"&lt;="&amp;EL$5,Fluxo!$D:$D,$D80)</f>
        <v>0</v>
      </c>
      <c r="EM80" s="18">
        <f>SUMIFS(Fluxo!$N:$N,Fluxo!$S:$S,"&gt;"&amp;EL$5,Fluxo!$S:$S,"&lt;="&amp;EM$5,Fluxo!$D:$D,$D80)</f>
        <v>0</v>
      </c>
      <c r="EN80" s="18">
        <f>SUMIFS(Fluxo!$N:$N,Fluxo!$S:$S,"&gt;"&amp;EM$5,Fluxo!$S:$S,"&lt;="&amp;EN$5,Fluxo!$D:$D,$D80)</f>
        <v>0</v>
      </c>
      <c r="EO80" s="18">
        <f>SUMIFS(Fluxo!$N:$N,Fluxo!$S:$S,"&gt;"&amp;EN$5,Fluxo!$S:$S,"&lt;="&amp;EO$5,Fluxo!$D:$D,$D80)</f>
        <v>0</v>
      </c>
      <c r="EP80" s="18">
        <f>SUMIFS(Fluxo!$N:$N,Fluxo!$S:$S,"&gt;"&amp;EO$5,Fluxo!$S:$S,"&lt;="&amp;EP$5,Fluxo!$D:$D,$D80)</f>
        <v>0</v>
      </c>
      <c r="EQ80" s="18">
        <f>SUMIFS(Fluxo!$N:$N,Fluxo!$S:$S,"&gt;"&amp;EP$5,Fluxo!$S:$S,"&lt;="&amp;EQ$5,Fluxo!$D:$D,$D80)</f>
        <v>0</v>
      </c>
      <c r="ER80" s="18">
        <f>SUMIFS(Fluxo!$N:$N,Fluxo!$S:$S,"&gt;"&amp;EQ$5,Fluxo!$S:$S,"&lt;="&amp;ER$5,Fluxo!$D:$D,$D80)</f>
        <v>0</v>
      </c>
      <c r="ES80" s="18">
        <f>SUMIFS(Fluxo!$N:$N,Fluxo!$S:$S,"&gt;"&amp;ER$5,Fluxo!$S:$S,"&lt;="&amp;ES$5,Fluxo!$D:$D,$D80)</f>
        <v>0</v>
      </c>
      <c r="ET80" s="18">
        <f>SUMIFS(Fluxo!$N:$N,Fluxo!$S:$S,"&gt;"&amp;ES$5,Fluxo!$S:$S,"&lt;="&amp;ET$5,Fluxo!$D:$D,$D80)</f>
        <v>0</v>
      </c>
      <c r="EU80" s="18">
        <f>SUMIFS(Fluxo!$N:$N,Fluxo!$S:$S,"&gt;"&amp;ET$5,Fluxo!$S:$S,"&lt;="&amp;EU$5,Fluxo!$D:$D,$D80)</f>
        <v>0</v>
      </c>
      <c r="EV80" s="18">
        <f>SUMIFS(Fluxo!$N:$N,Fluxo!$S:$S,"&gt;"&amp;EU$5,Fluxo!$S:$S,"&lt;="&amp;EV$5,Fluxo!$D:$D,$D80)</f>
        <v>0</v>
      </c>
      <c r="EW80" s="18">
        <f>SUMIFS(Fluxo!$N:$N,Fluxo!$S:$S,"&gt;"&amp;EV$5,Fluxo!$S:$S,"&lt;="&amp;EW$5,Fluxo!$D:$D,$D80)</f>
        <v>0</v>
      </c>
      <c r="EX80" s="18">
        <f>SUMIFS(Fluxo!$N:$N,Fluxo!$S:$S,"&gt;"&amp;EW$5,Fluxo!$S:$S,"&lt;="&amp;EX$5,Fluxo!$D:$D,$D80)</f>
        <v>0</v>
      </c>
      <c r="EY80" s="18">
        <f>SUMIFS(Fluxo!$N:$N,Fluxo!$S:$S,"&gt;"&amp;EX$5,Fluxo!$S:$S,"&lt;="&amp;EY$5,Fluxo!$D:$D,$D80)</f>
        <v>0</v>
      </c>
      <c r="EZ80" s="18">
        <f>SUMIFS(Fluxo!$N:$N,Fluxo!$S:$S,"&gt;"&amp;EY$5,Fluxo!$S:$S,"&lt;="&amp;EZ$5,Fluxo!$D:$D,$D80)</f>
        <v>0</v>
      </c>
      <c r="FA80" s="18">
        <f>SUMIFS(Fluxo!$N:$N,Fluxo!$S:$S,"&gt;"&amp;EZ$5,Fluxo!$S:$S,"&lt;="&amp;FA$5,Fluxo!$D:$D,$D80)</f>
        <v>0</v>
      </c>
      <c r="FB80" s="18">
        <f>SUMIFS(Fluxo!$N:$N,Fluxo!$S:$S,"&gt;"&amp;FA$5,Fluxo!$S:$S,"&lt;="&amp;FB$5,Fluxo!$D:$D,$D80)</f>
        <v>0</v>
      </c>
      <c r="FC80" s="18">
        <f>SUMIFS(Fluxo!$N:$N,Fluxo!$S:$S,"&gt;"&amp;FB$5,Fluxo!$S:$S,"&lt;="&amp;FC$5,Fluxo!$D:$D,$D80)</f>
        <v>0</v>
      </c>
      <c r="FD80" s="18">
        <f>SUMIFS(Fluxo!$N:$N,Fluxo!$S:$S,"&gt;"&amp;FC$5,Fluxo!$S:$S,"&lt;="&amp;FD$5,Fluxo!$D:$D,$D80)</f>
        <v>0</v>
      </c>
      <c r="FE80" s="18">
        <f>SUMIFS(Fluxo!$N:$N,Fluxo!$S:$S,"&gt;"&amp;FD$5,Fluxo!$S:$S,"&lt;="&amp;FE$5,Fluxo!$D:$D,$D80)</f>
        <v>0</v>
      </c>
      <c r="FF80" s="18">
        <f>SUMIFS(Fluxo!$N:$N,Fluxo!$S:$S,"&gt;"&amp;FE$5,Fluxo!$S:$S,"&lt;="&amp;FF$5,Fluxo!$D:$D,$D80)</f>
        <v>0</v>
      </c>
      <c r="FG80" s="18">
        <f>SUMIFS(Fluxo!$N:$N,Fluxo!$S:$S,"&gt;"&amp;FF$5,Fluxo!$S:$S,"&lt;="&amp;FG$5,Fluxo!$D:$D,$D80)</f>
        <v>0</v>
      </c>
      <c r="FH80" s="18">
        <f>SUMIFS(Fluxo!$N:$N,Fluxo!$S:$S,"&gt;"&amp;FG$5,Fluxo!$S:$S,"&lt;="&amp;FH$5,Fluxo!$D:$D,$D80)</f>
        <v>0</v>
      </c>
      <c r="FI80" s="18">
        <f>SUMIFS(Fluxo!$N:$N,Fluxo!$S:$S,"&gt;"&amp;FH$5,Fluxo!$S:$S,"&lt;="&amp;FI$5,Fluxo!$D:$D,$D80)</f>
        <v>0</v>
      </c>
      <c r="FJ80" s="18">
        <f>SUMIFS(Fluxo!$N:$N,Fluxo!$S:$S,"&gt;"&amp;FI$5,Fluxo!$S:$S,"&lt;="&amp;FJ$5,Fluxo!$D:$D,$D80)</f>
        <v>0</v>
      </c>
      <c r="FK80" s="18">
        <f>SUMIFS(Fluxo!$N:$N,Fluxo!$S:$S,"&gt;"&amp;FJ$5,Fluxo!$S:$S,"&lt;="&amp;FK$5,Fluxo!$D:$D,$D80)</f>
        <v>0</v>
      </c>
      <c r="FL80" s="18">
        <f>SUMIFS(Fluxo!$N:$N,Fluxo!$S:$S,"&gt;"&amp;FK$5,Fluxo!$S:$S,"&lt;="&amp;FL$5,Fluxo!$D:$D,$D80)</f>
        <v>0</v>
      </c>
      <c r="FM80" s="18">
        <f>SUMIFS(Fluxo!$N:$N,Fluxo!$S:$S,"&gt;"&amp;FL$5,Fluxo!$S:$S,"&lt;="&amp;FM$5,Fluxo!$D:$D,$D80)</f>
        <v>0</v>
      </c>
      <c r="FN80" s="18">
        <f>SUMIFS(Fluxo!$N:$N,Fluxo!$S:$S,"&gt;"&amp;FM$5,Fluxo!$S:$S,"&lt;="&amp;FN$5,Fluxo!$D:$D,$D80)</f>
        <v>0</v>
      </c>
      <c r="FO80" s="18">
        <f>SUMIFS(Fluxo!$N:$N,Fluxo!$S:$S,"&gt;"&amp;FN$5,Fluxo!$S:$S,"&lt;="&amp;FO$5,Fluxo!$D:$D,$D80)</f>
        <v>0</v>
      </c>
      <c r="FP80" s="18">
        <f>SUMIFS(Fluxo!$N:$N,Fluxo!$S:$S,"&gt;"&amp;FO$5,Fluxo!$S:$S,"&lt;="&amp;FP$5,Fluxo!$D:$D,$D80)</f>
        <v>0</v>
      </c>
      <c r="FQ80" s="18">
        <f>SUMIFS(Fluxo!$N:$N,Fluxo!$S:$S,"&gt;"&amp;FP$5,Fluxo!$S:$S,"&lt;="&amp;FQ$5,Fluxo!$D:$D,$D80)</f>
        <v>0</v>
      </c>
      <c r="FR80" s="18">
        <f>SUMIFS(Fluxo!$N:$N,Fluxo!$S:$S,"&gt;"&amp;FQ$5,Fluxo!$S:$S,"&lt;="&amp;FR$5,Fluxo!$D:$D,$D80)</f>
        <v>0</v>
      </c>
      <c r="FS80" s="18">
        <f>SUMIFS(Fluxo!$N:$N,Fluxo!$S:$S,"&gt;"&amp;FR$5,Fluxo!$S:$S,"&lt;="&amp;FS$5,Fluxo!$D:$D,$D80)</f>
        <v>0</v>
      </c>
      <c r="FT80" s="18">
        <f>SUMIFS(Fluxo!$N:$N,Fluxo!$S:$S,"&gt;"&amp;FS$5,Fluxo!$S:$S,"&lt;="&amp;FT$5,Fluxo!$D:$D,$D80)</f>
        <v>0</v>
      </c>
      <c r="FU80" s="18">
        <f>SUMIFS(Fluxo!$N:$N,Fluxo!$S:$S,"&gt;"&amp;FT$5,Fluxo!$S:$S,"&lt;="&amp;FU$5,Fluxo!$D:$D,$D80)</f>
        <v>0</v>
      </c>
      <c r="FV80" s="18">
        <f>SUMIFS(Fluxo!$N:$N,Fluxo!$S:$S,"&gt;"&amp;FU$5,Fluxo!$S:$S,"&lt;="&amp;FV$5,Fluxo!$D:$D,$D80)</f>
        <v>0</v>
      </c>
      <c r="FW80" s="18">
        <f>SUMIFS(Fluxo!$N:$N,Fluxo!$S:$S,"&gt;"&amp;FV$5,Fluxo!$S:$S,"&lt;="&amp;FW$5,Fluxo!$D:$D,$D80)</f>
        <v>0</v>
      </c>
      <c r="FX80" s="18">
        <f>SUMIFS(Fluxo!$N:$N,Fluxo!$S:$S,"&gt;"&amp;FW$5,Fluxo!$S:$S,"&lt;="&amp;FX$5,Fluxo!$D:$D,$D80)</f>
        <v>0</v>
      </c>
      <c r="FY80" s="18">
        <f>SUMIFS(Fluxo!$N:$N,Fluxo!$S:$S,"&gt;"&amp;FX$5,Fluxo!$S:$S,"&lt;="&amp;FY$5,Fluxo!$D:$D,$D80)</f>
        <v>0</v>
      </c>
      <c r="FZ80" s="18">
        <f>SUMIFS(Fluxo!$N:$N,Fluxo!$S:$S,"&gt;"&amp;FY$5,Fluxo!$S:$S,"&lt;="&amp;FZ$5,Fluxo!$D:$D,$D80)</f>
        <v>0</v>
      </c>
      <c r="GA80" s="18">
        <f>SUMIFS(Fluxo!$N:$N,Fluxo!$S:$S,"&gt;"&amp;FZ$5,Fluxo!$S:$S,"&lt;="&amp;GA$5,Fluxo!$D:$D,$D80)</f>
        <v>0</v>
      </c>
      <c r="GB80" s="18">
        <f>SUMIFS(Fluxo!$N:$N,Fluxo!$S:$S,"&gt;"&amp;GA$5,Fluxo!$S:$S,"&lt;="&amp;GB$5,Fluxo!$D:$D,$D80)</f>
        <v>0</v>
      </c>
      <c r="GC80" s="18">
        <f>SUMIFS(Fluxo!$N:$N,Fluxo!$S:$S,"&gt;"&amp;GB$5,Fluxo!$S:$S,"&lt;="&amp;GC$5,Fluxo!$D:$D,$D80)</f>
        <v>0</v>
      </c>
      <c r="GD80" s="18">
        <f>SUMIFS(Fluxo!$N:$N,Fluxo!$S:$S,"&gt;"&amp;GC$5,Fluxo!$S:$S,"&lt;="&amp;GD$5,Fluxo!$D:$D,$D80)</f>
        <v>0</v>
      </c>
      <c r="GE80" s="18">
        <f>SUMIFS(Fluxo!$N:$N,Fluxo!$S:$S,"&gt;"&amp;GD$5,Fluxo!$S:$S,"&lt;="&amp;GE$5,Fluxo!$D:$D,$D80)</f>
        <v>0</v>
      </c>
      <c r="GF80" s="18">
        <f>SUMIFS(Fluxo!$N:$N,Fluxo!$S:$S,"&gt;"&amp;GE$5,Fluxo!$S:$S,"&lt;="&amp;GF$5,Fluxo!$D:$D,$D80)</f>
        <v>0</v>
      </c>
      <c r="GG80" s="18">
        <f>SUMIFS(Fluxo!$N:$N,Fluxo!$S:$S,"&gt;"&amp;GF$5,Fluxo!$S:$S,"&lt;="&amp;GG$5,Fluxo!$D:$D,$D80)</f>
        <v>0</v>
      </c>
      <c r="GH80" s="18">
        <f>SUMIFS(Fluxo!$N:$N,Fluxo!$S:$S,"&gt;"&amp;GG$5,Fluxo!$S:$S,"&lt;="&amp;GH$5,Fluxo!$D:$D,$D80)</f>
        <v>0</v>
      </c>
      <c r="GI80" s="18">
        <f>SUMIFS(Fluxo!$N:$N,Fluxo!$S:$S,"&gt;"&amp;GH$5,Fluxo!$S:$S,"&lt;="&amp;GI$5,Fluxo!$D:$D,$D80)</f>
        <v>0</v>
      </c>
      <c r="GJ80" s="18">
        <f>SUMIFS(Fluxo!$N:$N,Fluxo!$S:$S,"&gt;"&amp;GI$5,Fluxo!$S:$S,"&lt;="&amp;GJ$5,Fluxo!$D:$D,$D80)</f>
        <v>0</v>
      </c>
      <c r="GK80" s="18">
        <f>SUMIFS(Fluxo!$N:$N,Fluxo!$S:$S,"&gt;"&amp;GJ$5,Fluxo!$S:$S,"&lt;="&amp;GK$5,Fluxo!$D:$D,$D80)</f>
        <v>0</v>
      </c>
      <c r="GL80" s="18">
        <f>SUMIFS(Fluxo!$N:$N,Fluxo!$S:$S,"&gt;"&amp;GK$5,Fluxo!$S:$S,"&lt;="&amp;GL$5,Fluxo!$D:$D,$D80)</f>
        <v>0</v>
      </c>
      <c r="GM80" s="18">
        <f>SUMIFS(Fluxo!$N:$N,Fluxo!$S:$S,"&gt;"&amp;GL$5,Fluxo!$S:$S,"&lt;="&amp;GM$5,Fluxo!$D:$D,$D80)</f>
        <v>0</v>
      </c>
      <c r="GN80" s="18">
        <f>SUMIFS(Fluxo!$N:$N,Fluxo!$S:$S,"&gt;"&amp;GM$5,Fluxo!$S:$S,"&lt;="&amp;GN$5,Fluxo!$D:$D,$D80)</f>
        <v>0</v>
      </c>
      <c r="GO80" s="18">
        <f>SUMIFS(Fluxo!$N:$N,Fluxo!$S:$S,"&gt;"&amp;GN$5,Fluxo!$S:$S,"&lt;="&amp;GO$5,Fluxo!$D:$D,$D80)</f>
        <v>0</v>
      </c>
      <c r="GP80" s="18">
        <f>SUMIFS(Fluxo!$N:$N,Fluxo!$S:$S,"&gt;"&amp;GO$5,Fluxo!$S:$S,"&lt;="&amp;GP$5,Fluxo!$D:$D,$D80)</f>
        <v>0</v>
      </c>
      <c r="GQ80" s="18">
        <f>SUMIFS(Fluxo!$N:$N,Fluxo!$S:$S,"&gt;"&amp;GP$5,Fluxo!$S:$S,"&lt;="&amp;GQ$5,Fluxo!$D:$D,$D80)</f>
        <v>0</v>
      </c>
      <c r="GR80" s="18">
        <f>SUMIFS(Fluxo!$N:$N,Fluxo!$S:$S,"&gt;"&amp;GQ$5,Fluxo!$S:$S,"&lt;="&amp;GR$5,Fluxo!$D:$D,$D80)</f>
        <v>0</v>
      </c>
      <c r="GS80" s="18">
        <f>SUMIFS(Fluxo!$N:$N,Fluxo!$S:$S,"&gt;"&amp;GR$5,Fluxo!$S:$S,"&lt;="&amp;GS$5,Fluxo!$D:$D,$D80)</f>
        <v>0</v>
      </c>
      <c r="GT80" s="18">
        <f>SUMIFS(Fluxo!$N:$N,Fluxo!$S:$S,"&gt;"&amp;GS$5,Fluxo!$S:$S,"&lt;="&amp;GT$5,Fluxo!$D:$D,$D80)</f>
        <v>0</v>
      </c>
      <c r="GU80" s="18">
        <f>SUMIFS(Fluxo!$N:$N,Fluxo!$S:$S,"&gt;"&amp;GT$5,Fluxo!$S:$S,"&lt;="&amp;GU$5,Fluxo!$D:$D,$D80)</f>
        <v>0</v>
      </c>
      <c r="GV80" s="18">
        <f>SUMIFS(Fluxo!$N:$N,Fluxo!$S:$S,"&gt;"&amp;GU$5,Fluxo!$S:$S,"&lt;="&amp;GV$5,Fluxo!$D:$D,$D80)</f>
        <v>0</v>
      </c>
      <c r="GW80" s="18">
        <f>SUMIFS(Fluxo!$N:$N,Fluxo!$S:$S,"&gt;"&amp;GV$5,Fluxo!$S:$S,"&lt;="&amp;GW$5,Fluxo!$D:$D,$D80)</f>
        <v>0</v>
      </c>
      <c r="GX80" s="18">
        <f>SUMIFS(Fluxo!$N:$N,Fluxo!$S:$S,"&gt;"&amp;GW$5,Fluxo!$S:$S,"&lt;="&amp;GX$5,Fluxo!$D:$D,$D80)</f>
        <v>0</v>
      </c>
      <c r="GY80" s="18">
        <f>SUMIFS(Fluxo!$N:$N,Fluxo!$S:$S,"&gt;"&amp;GX$5,Fluxo!$S:$S,"&lt;="&amp;GY$5,Fluxo!$D:$D,$D80)</f>
        <v>0</v>
      </c>
      <c r="GZ80" s="18">
        <f>SUMIFS(Fluxo!$N:$N,Fluxo!$S:$S,"&gt;"&amp;GY$5,Fluxo!$S:$S,"&lt;="&amp;GZ$5,Fluxo!$D:$D,$D80)</f>
        <v>0</v>
      </c>
      <c r="HA80" s="18">
        <f>SUMIFS(Fluxo!$N:$N,Fluxo!$S:$S,"&gt;"&amp;GZ$5,Fluxo!$S:$S,"&lt;="&amp;HA$5,Fluxo!$D:$D,$D80)</f>
        <v>0</v>
      </c>
      <c r="HB80" s="18">
        <f>SUMIFS(Fluxo!$N:$N,Fluxo!$S:$S,"&gt;"&amp;HA$5,Fluxo!$S:$S,"&lt;="&amp;HB$5,Fluxo!$D:$D,$D80)</f>
        <v>0</v>
      </c>
      <c r="HC80" s="18">
        <f>SUMIFS(Fluxo!$N:$N,Fluxo!$S:$S,"&gt;"&amp;HB$5,Fluxo!$S:$S,"&lt;="&amp;HC$5,Fluxo!$D:$D,$D80)</f>
        <v>0</v>
      </c>
      <c r="HD80" s="18">
        <f>SUMIFS(Fluxo!$N:$N,Fluxo!$S:$S,"&gt;"&amp;HC$5,Fluxo!$S:$S,"&lt;="&amp;HD$5,Fluxo!$D:$D,$D80)</f>
        <v>0</v>
      </c>
      <c r="HE80" s="18">
        <f>SUMIFS(Fluxo!$N:$N,Fluxo!$S:$S,"&gt;"&amp;HD$5,Fluxo!$S:$S,"&lt;="&amp;HE$5,Fluxo!$D:$D,$D80)</f>
        <v>0</v>
      </c>
      <c r="HF80" s="18">
        <f>SUMIFS(Fluxo!$N:$N,Fluxo!$S:$S,"&gt;"&amp;HE$5,Fluxo!$S:$S,"&lt;="&amp;HF$5,Fluxo!$D:$D,$D80)</f>
        <v>0</v>
      </c>
    </row>
    <row r="81" spans="1:214">
      <c r="A81" s="20">
        <f t="shared" si="18"/>
        <v>71</v>
      </c>
      <c r="B81" s="140" t="str">
        <f>'Check Carteira'!C73</f>
        <v>E.1016.99.01.0181</v>
      </c>
      <c r="C81" s="141">
        <v>1</v>
      </c>
      <c r="D81" s="129" t="str">
        <f>'Check Carteira'!F73</f>
        <v>A-0181</v>
      </c>
      <c r="E81" s="21" t="str">
        <f>IFERROR(INDEX(Contratos!L:L,MATCH(D81,Contratos!R:R,0)),"")</f>
        <v/>
      </c>
      <c r="F81" s="139" t="str">
        <f>IFERROR(INDEX(Contratos!G:G,MATCH(D81,Contratos!R:R,0)),"")</f>
        <v/>
      </c>
      <c r="H81" s="83">
        <f t="shared" si="17"/>
        <v>0</v>
      </c>
      <c r="J81" s="18">
        <f>SUMIFS(Fluxo!$N:$N,Fluxo!$S:$S,"&gt;"&amp;I$5,Fluxo!$S:$S,"&lt;="&amp;J$5,Fluxo!$D:$D,$D81)</f>
        <v>0</v>
      </c>
      <c r="K81" s="18">
        <f>SUMIFS(Fluxo!$N:$N,Fluxo!$S:$S,"&gt;"&amp;J$5,Fluxo!$S:$S,"&lt;="&amp;K$5,Fluxo!$D:$D,$D81)</f>
        <v>0</v>
      </c>
      <c r="L81" s="18">
        <f>SUMIFS(Fluxo!$N:$N,Fluxo!$S:$S,"&gt;"&amp;K$5,Fluxo!$S:$S,"&lt;="&amp;L$5,Fluxo!$D:$D,$D81)</f>
        <v>0</v>
      </c>
      <c r="M81" s="18">
        <f>SUMIFS(Fluxo!$N:$N,Fluxo!$S:$S,"&gt;"&amp;L$5,Fluxo!$S:$S,"&lt;="&amp;M$5,Fluxo!$D:$D,$D81)</f>
        <v>0</v>
      </c>
      <c r="N81" s="18">
        <f>SUMIFS(Fluxo!$N:$N,Fluxo!$S:$S,"&gt;"&amp;M$5,Fluxo!$S:$S,"&lt;="&amp;N$5,Fluxo!$D:$D,$D81)</f>
        <v>0</v>
      </c>
      <c r="O81" s="18">
        <f>SUMIFS(Fluxo!$N:$N,Fluxo!$S:$S,"&gt;"&amp;N$5,Fluxo!$S:$S,"&lt;="&amp;O$5,Fluxo!$D:$D,$D81)</f>
        <v>0</v>
      </c>
      <c r="P81" s="18">
        <f>SUMIFS(Fluxo!$N:$N,Fluxo!$S:$S,"&gt;"&amp;O$5,Fluxo!$S:$S,"&lt;="&amp;P$5,Fluxo!$D:$D,$D81)</f>
        <v>0</v>
      </c>
      <c r="Q81" s="18">
        <f>SUMIFS(Fluxo!$N:$N,Fluxo!$S:$S,"&gt;"&amp;P$5,Fluxo!$S:$S,"&lt;="&amp;Q$5,Fluxo!$D:$D,$D81)</f>
        <v>0</v>
      </c>
      <c r="R81" s="18">
        <f>SUMIFS(Fluxo!$N:$N,Fluxo!$S:$S,"&gt;"&amp;Q$5,Fluxo!$S:$S,"&lt;="&amp;R$5,Fluxo!$D:$D,$D81)</f>
        <v>0</v>
      </c>
      <c r="S81" s="18">
        <f>SUMIFS(Fluxo!$N:$N,Fluxo!$S:$S,"&gt;"&amp;R$5,Fluxo!$S:$S,"&lt;="&amp;S$5,Fluxo!$D:$D,$D81)</f>
        <v>0</v>
      </c>
      <c r="T81" s="18">
        <f>SUMIFS(Fluxo!$N:$N,Fluxo!$S:$S,"&gt;"&amp;S$5,Fluxo!$S:$S,"&lt;="&amp;T$5,Fluxo!$D:$D,$D81)</f>
        <v>0</v>
      </c>
      <c r="U81" s="18">
        <f>SUMIFS(Fluxo!$N:$N,Fluxo!$S:$S,"&gt;"&amp;T$5,Fluxo!$S:$S,"&lt;="&amp;U$5,Fluxo!$D:$D,$D81)</f>
        <v>0</v>
      </c>
      <c r="V81" s="18">
        <f>SUMIFS(Fluxo!$N:$N,Fluxo!$S:$S,"&gt;"&amp;U$5,Fluxo!$S:$S,"&lt;="&amp;V$5,Fluxo!$D:$D,$D81)</f>
        <v>0</v>
      </c>
      <c r="W81" s="18">
        <f>SUMIFS(Fluxo!$N:$N,Fluxo!$S:$S,"&gt;"&amp;V$5,Fluxo!$S:$S,"&lt;="&amp;W$5,Fluxo!$D:$D,$D81)</f>
        <v>0</v>
      </c>
      <c r="X81" s="18">
        <f>SUMIFS(Fluxo!$N:$N,Fluxo!$S:$S,"&gt;"&amp;W$5,Fluxo!$S:$S,"&lt;="&amp;X$5,Fluxo!$D:$D,$D81)</f>
        <v>0</v>
      </c>
      <c r="Y81" s="18">
        <f>SUMIFS(Fluxo!$N:$N,Fluxo!$S:$S,"&gt;"&amp;X$5,Fluxo!$S:$S,"&lt;="&amp;Y$5,Fluxo!$D:$D,$D81)</f>
        <v>0</v>
      </c>
      <c r="Z81" s="18">
        <f>SUMIFS(Fluxo!$N:$N,Fluxo!$S:$S,"&gt;"&amp;Y$5,Fluxo!$S:$S,"&lt;="&amp;Z$5,Fluxo!$D:$D,$D81)</f>
        <v>0</v>
      </c>
      <c r="AA81" s="18">
        <f>SUMIFS(Fluxo!$N:$N,Fluxo!$S:$S,"&gt;"&amp;Z$5,Fluxo!$S:$S,"&lt;="&amp;AA$5,Fluxo!$D:$D,$D81)</f>
        <v>0</v>
      </c>
      <c r="AB81" s="18">
        <f>SUMIFS(Fluxo!$N:$N,Fluxo!$S:$S,"&gt;"&amp;AA$5,Fluxo!$S:$S,"&lt;="&amp;AB$5,Fluxo!$D:$D,$D81)</f>
        <v>0</v>
      </c>
      <c r="AC81" s="18">
        <f>SUMIFS(Fluxo!$N:$N,Fluxo!$S:$S,"&gt;"&amp;AB$5,Fluxo!$S:$S,"&lt;="&amp;AC$5,Fluxo!$D:$D,$D81)</f>
        <v>0</v>
      </c>
      <c r="AD81" s="18">
        <f>SUMIFS(Fluxo!$N:$N,Fluxo!$S:$S,"&gt;"&amp;AC$5,Fluxo!$S:$S,"&lt;="&amp;AD$5,Fluxo!$D:$D,$D81)</f>
        <v>0</v>
      </c>
      <c r="AE81" s="18">
        <f>SUMIFS(Fluxo!$N:$N,Fluxo!$S:$S,"&gt;"&amp;AD$5,Fluxo!$S:$S,"&lt;="&amp;AE$5,Fluxo!$D:$D,$D81)</f>
        <v>0</v>
      </c>
      <c r="AF81" s="18">
        <f>SUMIFS(Fluxo!$N:$N,Fluxo!$S:$S,"&gt;"&amp;AE$5,Fluxo!$S:$S,"&lt;="&amp;AF$5,Fluxo!$D:$D,$D81)</f>
        <v>0</v>
      </c>
      <c r="AG81" s="18">
        <f>SUMIFS(Fluxo!$N:$N,Fluxo!$S:$S,"&gt;"&amp;AF$5,Fluxo!$S:$S,"&lt;="&amp;AG$5,Fluxo!$D:$D,$D81)</f>
        <v>0</v>
      </c>
      <c r="AH81" s="18">
        <f>SUMIFS(Fluxo!$N:$N,Fluxo!$S:$S,"&gt;"&amp;AG$5,Fluxo!$S:$S,"&lt;="&amp;AH$5,Fluxo!$D:$D,$D81)</f>
        <v>0</v>
      </c>
      <c r="AI81" s="18">
        <f>SUMIFS(Fluxo!$N:$N,Fluxo!$S:$S,"&gt;"&amp;AH$5,Fluxo!$S:$S,"&lt;="&amp;AI$5,Fluxo!$D:$D,$D81)</f>
        <v>0</v>
      </c>
      <c r="AJ81" s="18">
        <f>SUMIFS(Fluxo!$N:$N,Fluxo!$S:$S,"&gt;"&amp;AI$5,Fluxo!$S:$S,"&lt;="&amp;AJ$5,Fluxo!$D:$D,$D81)</f>
        <v>0</v>
      </c>
      <c r="AK81" s="18">
        <f>SUMIFS(Fluxo!$N:$N,Fluxo!$S:$S,"&gt;"&amp;AJ$5,Fluxo!$S:$S,"&lt;="&amp;AK$5,Fluxo!$D:$D,$D81)</f>
        <v>0</v>
      </c>
      <c r="AL81" s="18">
        <f>SUMIFS(Fluxo!$N:$N,Fluxo!$S:$S,"&gt;"&amp;AK$5,Fluxo!$S:$S,"&lt;="&amp;AL$5,Fluxo!$D:$D,$D81)</f>
        <v>0</v>
      </c>
      <c r="AM81" s="18">
        <f>SUMIFS(Fluxo!$N:$N,Fluxo!$S:$S,"&gt;"&amp;AL$5,Fluxo!$S:$S,"&lt;="&amp;AM$5,Fluxo!$D:$D,$D81)</f>
        <v>0</v>
      </c>
      <c r="AN81" s="18">
        <f>SUMIFS(Fluxo!$N:$N,Fluxo!$S:$S,"&gt;"&amp;AM$5,Fluxo!$S:$S,"&lt;="&amp;AN$5,Fluxo!$D:$D,$D81)</f>
        <v>0</v>
      </c>
      <c r="AO81" s="18">
        <f>SUMIFS(Fluxo!$N:$N,Fluxo!$S:$S,"&gt;"&amp;AN$5,Fluxo!$S:$S,"&lt;="&amp;AO$5,Fluxo!$D:$D,$D81)</f>
        <v>0</v>
      </c>
      <c r="AP81" s="18">
        <f>SUMIFS(Fluxo!$N:$N,Fluxo!$S:$S,"&gt;"&amp;AO$5,Fluxo!$S:$S,"&lt;="&amp;AP$5,Fluxo!$D:$D,$D81)</f>
        <v>0</v>
      </c>
      <c r="AQ81" s="18">
        <f>SUMIFS(Fluxo!$N:$N,Fluxo!$S:$S,"&gt;"&amp;AP$5,Fluxo!$S:$S,"&lt;="&amp;AQ$5,Fluxo!$D:$D,$D81)</f>
        <v>0</v>
      </c>
      <c r="AR81" s="18">
        <f>SUMIFS(Fluxo!$N:$N,Fluxo!$S:$S,"&gt;"&amp;AQ$5,Fluxo!$S:$S,"&lt;="&amp;AR$5,Fluxo!$D:$D,$D81)</f>
        <v>0</v>
      </c>
      <c r="AS81" s="18">
        <f>SUMIFS(Fluxo!$N:$N,Fluxo!$S:$S,"&gt;"&amp;AR$5,Fluxo!$S:$S,"&lt;="&amp;AS$5,Fluxo!$D:$D,$D81)</f>
        <v>0</v>
      </c>
      <c r="AT81" s="18">
        <f>SUMIFS(Fluxo!$N:$N,Fluxo!$S:$S,"&gt;"&amp;AS$5,Fluxo!$S:$S,"&lt;="&amp;AT$5,Fluxo!$D:$D,$D81)</f>
        <v>0</v>
      </c>
      <c r="AU81" s="18">
        <f>SUMIFS(Fluxo!$N:$N,Fluxo!$S:$S,"&gt;"&amp;AT$5,Fluxo!$S:$S,"&lt;="&amp;AU$5,Fluxo!$D:$D,$D81)</f>
        <v>0</v>
      </c>
      <c r="AV81" s="18">
        <f>SUMIFS(Fluxo!$N:$N,Fluxo!$S:$S,"&gt;"&amp;AU$5,Fluxo!$S:$S,"&lt;="&amp;AV$5,Fluxo!$D:$D,$D81)</f>
        <v>0</v>
      </c>
      <c r="AW81" s="18">
        <f>SUMIFS(Fluxo!$N:$N,Fluxo!$S:$S,"&gt;"&amp;AV$5,Fluxo!$S:$S,"&lt;="&amp;AW$5,Fluxo!$D:$D,$D81)</f>
        <v>0</v>
      </c>
      <c r="AX81" s="18">
        <f>SUMIFS(Fluxo!$N:$N,Fluxo!$S:$S,"&gt;"&amp;AW$5,Fluxo!$S:$S,"&lt;="&amp;AX$5,Fluxo!$D:$D,$D81)</f>
        <v>0</v>
      </c>
      <c r="AY81" s="18">
        <f>SUMIFS(Fluxo!$N:$N,Fluxo!$S:$S,"&gt;"&amp;AX$5,Fluxo!$S:$S,"&lt;="&amp;AY$5,Fluxo!$D:$D,$D81)</f>
        <v>0</v>
      </c>
      <c r="AZ81" s="18">
        <f>SUMIFS(Fluxo!$N:$N,Fluxo!$S:$S,"&gt;"&amp;AY$5,Fluxo!$S:$S,"&lt;="&amp;AZ$5,Fluxo!$D:$D,$D81)</f>
        <v>0</v>
      </c>
      <c r="BA81" s="18">
        <f>SUMIFS(Fluxo!$N:$N,Fluxo!$S:$S,"&gt;"&amp;AZ$5,Fluxo!$S:$S,"&lt;="&amp;BA$5,Fluxo!$D:$D,$D81)</f>
        <v>0</v>
      </c>
      <c r="BB81" s="18">
        <f>SUMIFS(Fluxo!$N:$N,Fluxo!$S:$S,"&gt;"&amp;BA$5,Fluxo!$S:$S,"&lt;="&amp;BB$5,Fluxo!$D:$D,$D81)</f>
        <v>0</v>
      </c>
      <c r="BC81" s="18">
        <f>SUMIFS(Fluxo!$N:$N,Fluxo!$S:$S,"&gt;"&amp;BB$5,Fluxo!$S:$S,"&lt;="&amp;BC$5,Fluxo!$D:$D,$D81)</f>
        <v>0</v>
      </c>
      <c r="BD81" s="18">
        <f>SUMIFS(Fluxo!$N:$N,Fluxo!$S:$S,"&gt;"&amp;BC$5,Fluxo!$S:$S,"&lt;="&amp;BD$5,Fluxo!$D:$D,$D81)</f>
        <v>0</v>
      </c>
      <c r="BE81" s="18">
        <f>SUMIFS(Fluxo!$N:$N,Fluxo!$S:$S,"&gt;"&amp;BD$5,Fluxo!$S:$S,"&lt;="&amp;BE$5,Fluxo!$D:$D,$D81)</f>
        <v>0</v>
      </c>
      <c r="BF81" s="18">
        <f>SUMIFS(Fluxo!$N:$N,Fluxo!$S:$S,"&gt;"&amp;BE$5,Fluxo!$S:$S,"&lt;="&amp;BF$5,Fluxo!$D:$D,$D81)</f>
        <v>0</v>
      </c>
      <c r="BG81" s="18">
        <f>SUMIFS(Fluxo!$N:$N,Fluxo!$S:$S,"&gt;"&amp;BF$5,Fluxo!$S:$S,"&lt;="&amp;BG$5,Fluxo!$D:$D,$D81)</f>
        <v>0</v>
      </c>
      <c r="BH81" s="18">
        <f>SUMIFS(Fluxo!$N:$N,Fluxo!$S:$S,"&gt;"&amp;BG$5,Fluxo!$S:$S,"&lt;="&amp;BH$5,Fluxo!$D:$D,$D81)</f>
        <v>0</v>
      </c>
      <c r="BI81" s="18">
        <f>SUMIFS(Fluxo!$N:$N,Fluxo!$S:$S,"&gt;"&amp;BH$5,Fluxo!$S:$S,"&lt;="&amp;BI$5,Fluxo!$D:$D,$D81)</f>
        <v>0</v>
      </c>
      <c r="BJ81" s="18">
        <f>SUMIFS(Fluxo!$N:$N,Fluxo!$S:$S,"&gt;"&amp;BI$5,Fluxo!$S:$S,"&lt;="&amp;BJ$5,Fluxo!$D:$D,$D81)</f>
        <v>0</v>
      </c>
      <c r="BK81" s="18">
        <f>SUMIFS(Fluxo!$N:$N,Fluxo!$S:$S,"&gt;"&amp;BJ$5,Fluxo!$S:$S,"&lt;="&amp;BK$5,Fluxo!$D:$D,$D81)</f>
        <v>0</v>
      </c>
      <c r="BL81" s="18">
        <f>SUMIFS(Fluxo!$N:$N,Fluxo!$S:$S,"&gt;"&amp;BK$5,Fluxo!$S:$S,"&lt;="&amp;BL$5,Fluxo!$D:$D,$D81)</f>
        <v>0</v>
      </c>
      <c r="BM81" s="18">
        <f>SUMIFS(Fluxo!$N:$N,Fluxo!$S:$S,"&gt;"&amp;BL$5,Fluxo!$S:$S,"&lt;="&amp;BM$5,Fluxo!$D:$D,$D81)</f>
        <v>0</v>
      </c>
      <c r="BN81" s="18">
        <f>SUMIFS(Fluxo!$N:$N,Fluxo!$S:$S,"&gt;"&amp;BM$5,Fluxo!$S:$S,"&lt;="&amp;BN$5,Fluxo!$D:$D,$D81)</f>
        <v>0</v>
      </c>
      <c r="BO81" s="18">
        <f>SUMIFS(Fluxo!$N:$N,Fluxo!$S:$S,"&gt;"&amp;BN$5,Fluxo!$S:$S,"&lt;="&amp;BO$5,Fluxo!$D:$D,$D81)</f>
        <v>0</v>
      </c>
      <c r="BP81" s="18">
        <f>SUMIFS(Fluxo!$N:$N,Fluxo!$S:$S,"&gt;"&amp;BO$5,Fluxo!$S:$S,"&lt;="&amp;BP$5,Fluxo!$D:$D,$D81)</f>
        <v>0</v>
      </c>
      <c r="BQ81" s="18">
        <f>SUMIFS(Fluxo!$N:$N,Fluxo!$S:$S,"&gt;"&amp;BP$5,Fluxo!$S:$S,"&lt;="&amp;BQ$5,Fluxo!$D:$D,$D81)</f>
        <v>0</v>
      </c>
      <c r="BR81" s="18">
        <f>SUMIFS(Fluxo!$N:$N,Fluxo!$S:$S,"&gt;"&amp;BQ$5,Fluxo!$S:$S,"&lt;="&amp;BR$5,Fluxo!$D:$D,$D81)</f>
        <v>0</v>
      </c>
      <c r="BS81" s="18">
        <f>SUMIFS(Fluxo!$N:$N,Fluxo!$S:$S,"&gt;"&amp;BR$5,Fluxo!$S:$S,"&lt;="&amp;BS$5,Fluxo!$D:$D,$D81)</f>
        <v>0</v>
      </c>
      <c r="BT81" s="18">
        <f>SUMIFS(Fluxo!$N:$N,Fluxo!$S:$S,"&gt;"&amp;BS$5,Fluxo!$S:$S,"&lt;="&amp;BT$5,Fluxo!$D:$D,$D81)</f>
        <v>0</v>
      </c>
      <c r="BU81" s="18">
        <f>SUMIFS(Fluxo!$N:$N,Fluxo!$S:$S,"&gt;"&amp;BT$5,Fluxo!$S:$S,"&lt;="&amp;BU$5,Fluxo!$D:$D,$D81)</f>
        <v>0</v>
      </c>
      <c r="BV81" s="18">
        <f>SUMIFS(Fluxo!$N:$N,Fluxo!$S:$S,"&gt;"&amp;BU$5,Fluxo!$S:$S,"&lt;="&amp;BV$5,Fluxo!$D:$D,$D81)</f>
        <v>0</v>
      </c>
      <c r="BW81" s="18">
        <f>SUMIFS(Fluxo!$N:$N,Fluxo!$S:$S,"&gt;"&amp;BV$5,Fluxo!$S:$S,"&lt;="&amp;BW$5,Fluxo!$D:$D,$D81)</f>
        <v>0</v>
      </c>
      <c r="BX81" s="18">
        <f>SUMIFS(Fluxo!$N:$N,Fluxo!$S:$S,"&gt;"&amp;BW$5,Fluxo!$S:$S,"&lt;="&amp;BX$5,Fluxo!$D:$D,$D81)</f>
        <v>0</v>
      </c>
      <c r="BY81" s="18">
        <f>SUMIFS(Fluxo!$N:$N,Fluxo!$S:$S,"&gt;"&amp;BX$5,Fluxo!$S:$S,"&lt;="&amp;BY$5,Fluxo!$D:$D,$D81)</f>
        <v>0</v>
      </c>
      <c r="BZ81" s="18">
        <f>SUMIFS(Fluxo!$N:$N,Fluxo!$S:$S,"&gt;"&amp;BY$5,Fluxo!$S:$S,"&lt;="&amp;BZ$5,Fluxo!$D:$D,$D81)</f>
        <v>0</v>
      </c>
      <c r="CA81" s="18">
        <f>SUMIFS(Fluxo!$N:$N,Fluxo!$S:$S,"&gt;"&amp;BZ$5,Fluxo!$S:$S,"&lt;="&amp;CA$5,Fluxo!$D:$D,$D81)</f>
        <v>0</v>
      </c>
      <c r="CB81" s="18">
        <f>SUMIFS(Fluxo!$N:$N,Fluxo!$S:$S,"&gt;"&amp;CA$5,Fluxo!$S:$S,"&lt;="&amp;CB$5,Fluxo!$D:$D,$D81)</f>
        <v>0</v>
      </c>
      <c r="CC81" s="18">
        <f>SUMIFS(Fluxo!$N:$N,Fluxo!$S:$S,"&gt;"&amp;CB$5,Fluxo!$S:$S,"&lt;="&amp;CC$5,Fluxo!$D:$D,$D81)</f>
        <v>0</v>
      </c>
      <c r="CD81" s="18">
        <f>SUMIFS(Fluxo!$N:$N,Fluxo!$S:$S,"&gt;"&amp;CC$5,Fluxo!$S:$S,"&lt;="&amp;CD$5,Fluxo!$D:$D,$D81)</f>
        <v>0</v>
      </c>
      <c r="CE81" s="18">
        <f>SUMIFS(Fluxo!$N:$N,Fluxo!$S:$S,"&gt;"&amp;CD$5,Fluxo!$S:$S,"&lt;="&amp;CE$5,Fluxo!$D:$D,$D81)</f>
        <v>0</v>
      </c>
      <c r="CF81" s="18">
        <f>SUMIFS(Fluxo!$N:$N,Fluxo!$S:$S,"&gt;"&amp;CE$5,Fluxo!$S:$S,"&lt;="&amp;CF$5,Fluxo!$D:$D,$D81)</f>
        <v>0</v>
      </c>
      <c r="CG81" s="18">
        <f>SUMIFS(Fluxo!$N:$N,Fluxo!$S:$S,"&gt;"&amp;CF$5,Fluxo!$S:$S,"&lt;="&amp;CG$5,Fluxo!$D:$D,$D81)</f>
        <v>0</v>
      </c>
      <c r="CH81" s="18">
        <f>SUMIFS(Fluxo!$N:$N,Fluxo!$S:$S,"&gt;"&amp;CG$5,Fluxo!$S:$S,"&lt;="&amp;CH$5,Fluxo!$D:$D,$D81)</f>
        <v>0</v>
      </c>
      <c r="CI81" s="18">
        <f>SUMIFS(Fluxo!$N:$N,Fluxo!$S:$S,"&gt;"&amp;CH$5,Fluxo!$S:$S,"&lt;="&amp;CI$5,Fluxo!$D:$D,$D81)</f>
        <v>0</v>
      </c>
      <c r="CJ81" s="18">
        <f>SUMIFS(Fluxo!$N:$N,Fluxo!$S:$S,"&gt;"&amp;CI$5,Fluxo!$S:$S,"&lt;="&amp;CJ$5,Fluxo!$D:$D,$D81)</f>
        <v>0</v>
      </c>
      <c r="CK81" s="18">
        <f>SUMIFS(Fluxo!$N:$N,Fluxo!$S:$S,"&gt;"&amp;CJ$5,Fluxo!$S:$S,"&lt;="&amp;CK$5,Fluxo!$D:$D,$D81)</f>
        <v>0</v>
      </c>
      <c r="CL81" s="18">
        <f>SUMIFS(Fluxo!$N:$N,Fluxo!$S:$S,"&gt;"&amp;CK$5,Fluxo!$S:$S,"&lt;="&amp;CL$5,Fluxo!$D:$D,$D81)</f>
        <v>0</v>
      </c>
      <c r="CM81" s="18">
        <f>SUMIFS(Fluxo!$N:$N,Fluxo!$S:$S,"&gt;"&amp;CL$5,Fluxo!$S:$S,"&lt;="&amp;CM$5,Fluxo!$D:$D,$D81)</f>
        <v>0</v>
      </c>
      <c r="CN81" s="18">
        <f>SUMIFS(Fluxo!$N:$N,Fluxo!$S:$S,"&gt;"&amp;CM$5,Fluxo!$S:$S,"&lt;="&amp;CN$5,Fluxo!$D:$D,$D81)</f>
        <v>0</v>
      </c>
      <c r="CO81" s="18">
        <f>SUMIFS(Fluxo!$N:$N,Fluxo!$S:$S,"&gt;"&amp;CN$5,Fluxo!$S:$S,"&lt;="&amp;CO$5,Fluxo!$D:$D,$D81)</f>
        <v>0</v>
      </c>
      <c r="CP81" s="18">
        <f>SUMIFS(Fluxo!$N:$N,Fluxo!$S:$S,"&gt;"&amp;CO$5,Fluxo!$S:$S,"&lt;="&amp;CP$5,Fluxo!$D:$D,$D81)</f>
        <v>0</v>
      </c>
      <c r="CQ81" s="18">
        <f>SUMIFS(Fluxo!$N:$N,Fluxo!$S:$S,"&gt;"&amp;CP$5,Fluxo!$S:$S,"&lt;="&amp;CQ$5,Fluxo!$D:$D,$D81)</f>
        <v>0</v>
      </c>
      <c r="CR81" s="18">
        <f>SUMIFS(Fluxo!$N:$N,Fluxo!$S:$S,"&gt;"&amp;CQ$5,Fluxo!$S:$S,"&lt;="&amp;CR$5,Fluxo!$D:$D,$D81)</f>
        <v>0</v>
      </c>
      <c r="CS81" s="18">
        <f>SUMIFS(Fluxo!$N:$N,Fluxo!$S:$S,"&gt;"&amp;CR$5,Fluxo!$S:$S,"&lt;="&amp;CS$5,Fluxo!$D:$D,$D81)</f>
        <v>0</v>
      </c>
      <c r="CT81" s="18">
        <f>SUMIFS(Fluxo!$N:$N,Fluxo!$S:$S,"&gt;"&amp;CS$5,Fluxo!$S:$S,"&lt;="&amp;CT$5,Fluxo!$D:$D,$D81)</f>
        <v>0</v>
      </c>
      <c r="CU81" s="18">
        <f>SUMIFS(Fluxo!$N:$N,Fluxo!$S:$S,"&gt;"&amp;CT$5,Fluxo!$S:$S,"&lt;="&amp;CU$5,Fluxo!$D:$D,$D81)</f>
        <v>0</v>
      </c>
      <c r="CV81" s="18">
        <f>SUMIFS(Fluxo!$N:$N,Fluxo!$S:$S,"&gt;"&amp;CU$5,Fluxo!$S:$S,"&lt;="&amp;CV$5,Fluxo!$D:$D,$D81)</f>
        <v>0</v>
      </c>
      <c r="CW81" s="18">
        <f>SUMIFS(Fluxo!$N:$N,Fluxo!$S:$S,"&gt;"&amp;CV$5,Fluxo!$S:$S,"&lt;="&amp;CW$5,Fluxo!$D:$D,$D81)</f>
        <v>0</v>
      </c>
      <c r="CX81" s="18">
        <f>SUMIFS(Fluxo!$N:$N,Fluxo!$S:$S,"&gt;"&amp;CW$5,Fluxo!$S:$S,"&lt;="&amp;CX$5,Fluxo!$D:$D,$D81)</f>
        <v>0</v>
      </c>
      <c r="CY81" s="18">
        <f>SUMIFS(Fluxo!$N:$N,Fluxo!$S:$S,"&gt;"&amp;CX$5,Fluxo!$S:$S,"&lt;="&amp;CY$5,Fluxo!$D:$D,$D81)</f>
        <v>0</v>
      </c>
      <c r="CZ81" s="18">
        <f>SUMIFS(Fluxo!$N:$N,Fluxo!$S:$S,"&gt;"&amp;CY$5,Fluxo!$S:$S,"&lt;="&amp;CZ$5,Fluxo!$D:$D,$D81)</f>
        <v>0</v>
      </c>
      <c r="DA81" s="18">
        <f>SUMIFS(Fluxo!$N:$N,Fluxo!$S:$S,"&gt;"&amp;CZ$5,Fluxo!$S:$S,"&lt;="&amp;DA$5,Fluxo!$D:$D,$D81)</f>
        <v>0</v>
      </c>
      <c r="DB81" s="18">
        <f>SUMIFS(Fluxo!$N:$N,Fluxo!$S:$S,"&gt;"&amp;DA$5,Fluxo!$S:$S,"&lt;="&amp;DB$5,Fluxo!$D:$D,$D81)</f>
        <v>0</v>
      </c>
      <c r="DC81" s="18">
        <f>SUMIFS(Fluxo!$N:$N,Fluxo!$S:$S,"&gt;"&amp;DB$5,Fluxo!$S:$S,"&lt;="&amp;DC$5,Fluxo!$D:$D,$D81)</f>
        <v>0</v>
      </c>
      <c r="DD81" s="18">
        <f>SUMIFS(Fluxo!$N:$N,Fluxo!$S:$S,"&gt;"&amp;DC$5,Fluxo!$S:$S,"&lt;="&amp;DD$5,Fluxo!$D:$D,$D81)</f>
        <v>0</v>
      </c>
      <c r="DE81" s="18">
        <f>SUMIFS(Fluxo!$N:$N,Fluxo!$S:$S,"&gt;"&amp;DD$5,Fluxo!$S:$S,"&lt;="&amp;DE$5,Fluxo!$D:$D,$D81)</f>
        <v>0</v>
      </c>
      <c r="DF81" s="18">
        <f>SUMIFS(Fluxo!$N:$N,Fluxo!$S:$S,"&gt;"&amp;DE$5,Fluxo!$S:$S,"&lt;="&amp;DF$5,Fluxo!$D:$D,$D81)</f>
        <v>0</v>
      </c>
      <c r="DG81" s="18">
        <f>SUMIFS(Fluxo!$N:$N,Fluxo!$S:$S,"&gt;"&amp;DF$5,Fluxo!$S:$S,"&lt;="&amp;DG$5,Fluxo!$D:$D,$D81)</f>
        <v>0</v>
      </c>
      <c r="DH81" s="18">
        <f>SUMIFS(Fluxo!$N:$N,Fluxo!$S:$S,"&gt;"&amp;DG$5,Fluxo!$S:$S,"&lt;="&amp;DH$5,Fluxo!$D:$D,$D81)</f>
        <v>0</v>
      </c>
      <c r="DI81" s="18">
        <f>SUMIFS(Fluxo!$N:$N,Fluxo!$S:$S,"&gt;"&amp;DH$5,Fluxo!$S:$S,"&lt;="&amp;DI$5,Fluxo!$D:$D,$D81)</f>
        <v>0</v>
      </c>
      <c r="DJ81" s="18">
        <f>SUMIFS(Fluxo!$N:$N,Fluxo!$S:$S,"&gt;"&amp;DI$5,Fluxo!$S:$S,"&lt;="&amp;DJ$5,Fluxo!$D:$D,$D81)</f>
        <v>0</v>
      </c>
      <c r="DK81" s="18">
        <f>SUMIFS(Fluxo!$N:$N,Fluxo!$S:$S,"&gt;"&amp;DJ$5,Fluxo!$S:$S,"&lt;="&amp;DK$5,Fluxo!$D:$D,$D81)</f>
        <v>0</v>
      </c>
      <c r="DL81" s="18">
        <f>SUMIFS(Fluxo!$N:$N,Fluxo!$S:$S,"&gt;"&amp;DK$5,Fluxo!$S:$S,"&lt;="&amp;DL$5,Fluxo!$D:$D,$D81)</f>
        <v>0</v>
      </c>
      <c r="DM81" s="18">
        <f>SUMIFS(Fluxo!$N:$N,Fluxo!$S:$S,"&gt;"&amp;DL$5,Fluxo!$S:$S,"&lt;="&amp;DM$5,Fluxo!$D:$D,$D81)</f>
        <v>0</v>
      </c>
      <c r="DN81" s="18">
        <f>SUMIFS(Fluxo!$N:$N,Fluxo!$S:$S,"&gt;"&amp;DM$5,Fluxo!$S:$S,"&lt;="&amp;DN$5,Fluxo!$D:$D,$D81)</f>
        <v>0</v>
      </c>
      <c r="DO81" s="18">
        <f>SUMIFS(Fluxo!$N:$N,Fluxo!$S:$S,"&gt;"&amp;DN$5,Fluxo!$S:$S,"&lt;="&amp;DO$5,Fluxo!$D:$D,$D81)</f>
        <v>0</v>
      </c>
      <c r="DP81" s="18">
        <f>SUMIFS(Fluxo!$N:$N,Fluxo!$S:$S,"&gt;"&amp;DO$5,Fluxo!$S:$S,"&lt;="&amp;DP$5,Fluxo!$D:$D,$D81)</f>
        <v>0</v>
      </c>
      <c r="DQ81" s="18">
        <f>SUMIFS(Fluxo!$N:$N,Fluxo!$S:$S,"&gt;"&amp;DP$5,Fluxo!$S:$S,"&lt;="&amp;DQ$5,Fluxo!$D:$D,$D81)</f>
        <v>0</v>
      </c>
      <c r="DR81" s="18">
        <f>SUMIFS(Fluxo!$N:$N,Fluxo!$S:$S,"&gt;"&amp;DQ$5,Fluxo!$S:$S,"&lt;="&amp;DR$5,Fluxo!$D:$D,$D81)</f>
        <v>0</v>
      </c>
      <c r="DS81" s="18">
        <f>SUMIFS(Fluxo!$N:$N,Fluxo!$S:$S,"&gt;"&amp;DR$5,Fluxo!$S:$S,"&lt;="&amp;DS$5,Fluxo!$D:$D,$D81)</f>
        <v>0</v>
      </c>
      <c r="DT81" s="18">
        <f>SUMIFS(Fluxo!$N:$N,Fluxo!$S:$S,"&gt;"&amp;DS$5,Fluxo!$S:$S,"&lt;="&amp;DT$5,Fluxo!$D:$D,$D81)</f>
        <v>0</v>
      </c>
      <c r="DU81" s="18">
        <f>SUMIFS(Fluxo!$N:$N,Fluxo!$S:$S,"&gt;"&amp;DT$5,Fluxo!$S:$S,"&lt;="&amp;DU$5,Fluxo!$D:$D,$D81)</f>
        <v>0</v>
      </c>
      <c r="DV81" s="18">
        <f>SUMIFS(Fluxo!$N:$N,Fluxo!$S:$S,"&gt;"&amp;DU$5,Fluxo!$S:$S,"&lt;="&amp;DV$5,Fluxo!$D:$D,$D81)</f>
        <v>0</v>
      </c>
      <c r="DW81" s="18">
        <f>SUMIFS(Fluxo!$N:$N,Fluxo!$S:$S,"&gt;"&amp;DV$5,Fluxo!$S:$S,"&lt;="&amp;DW$5,Fluxo!$D:$D,$D81)</f>
        <v>0</v>
      </c>
      <c r="DX81" s="18">
        <f>SUMIFS(Fluxo!$N:$N,Fluxo!$S:$S,"&gt;"&amp;DW$5,Fluxo!$S:$S,"&lt;="&amp;DX$5,Fluxo!$D:$D,$D81)</f>
        <v>0</v>
      </c>
      <c r="DY81" s="18">
        <f>SUMIFS(Fluxo!$N:$N,Fluxo!$S:$S,"&gt;"&amp;DX$5,Fluxo!$S:$S,"&lt;="&amp;DY$5,Fluxo!$D:$D,$D81)</f>
        <v>0</v>
      </c>
      <c r="DZ81" s="18">
        <f>SUMIFS(Fluxo!$N:$N,Fluxo!$S:$S,"&gt;"&amp;DY$5,Fluxo!$S:$S,"&lt;="&amp;DZ$5,Fluxo!$D:$D,$D81)</f>
        <v>0</v>
      </c>
      <c r="EA81" s="18">
        <f>SUMIFS(Fluxo!$N:$N,Fluxo!$S:$S,"&gt;"&amp;DZ$5,Fluxo!$S:$S,"&lt;="&amp;EA$5,Fluxo!$D:$D,$D81)</f>
        <v>0</v>
      </c>
      <c r="EB81" s="18">
        <f>SUMIFS(Fluxo!$N:$N,Fluxo!$S:$S,"&gt;"&amp;EA$5,Fluxo!$S:$S,"&lt;="&amp;EB$5,Fluxo!$D:$D,$D81)</f>
        <v>0</v>
      </c>
      <c r="EC81" s="18">
        <f>SUMIFS(Fluxo!$N:$N,Fluxo!$S:$S,"&gt;"&amp;EB$5,Fluxo!$S:$S,"&lt;="&amp;EC$5,Fluxo!$D:$D,$D81)</f>
        <v>0</v>
      </c>
      <c r="ED81" s="18">
        <f>SUMIFS(Fluxo!$N:$N,Fluxo!$S:$S,"&gt;"&amp;EC$5,Fluxo!$S:$S,"&lt;="&amp;ED$5,Fluxo!$D:$D,$D81)</f>
        <v>0</v>
      </c>
      <c r="EE81" s="18">
        <f>SUMIFS(Fluxo!$N:$N,Fluxo!$S:$S,"&gt;"&amp;ED$5,Fluxo!$S:$S,"&lt;="&amp;EE$5,Fluxo!$D:$D,$D81)</f>
        <v>0</v>
      </c>
      <c r="EF81" s="18">
        <f>SUMIFS(Fluxo!$N:$N,Fluxo!$S:$S,"&gt;"&amp;EE$5,Fluxo!$S:$S,"&lt;="&amp;EF$5,Fluxo!$D:$D,$D81)</f>
        <v>0</v>
      </c>
      <c r="EG81" s="18">
        <f>SUMIFS(Fluxo!$N:$N,Fluxo!$S:$S,"&gt;"&amp;EF$5,Fluxo!$S:$S,"&lt;="&amp;EG$5,Fluxo!$D:$D,$D81)</f>
        <v>0</v>
      </c>
      <c r="EH81" s="18">
        <f>SUMIFS(Fluxo!$N:$N,Fluxo!$S:$S,"&gt;"&amp;EG$5,Fluxo!$S:$S,"&lt;="&amp;EH$5,Fluxo!$D:$D,$D81)</f>
        <v>0</v>
      </c>
      <c r="EI81" s="18">
        <f>SUMIFS(Fluxo!$N:$N,Fluxo!$S:$S,"&gt;"&amp;EH$5,Fluxo!$S:$S,"&lt;="&amp;EI$5,Fluxo!$D:$D,$D81)</f>
        <v>0</v>
      </c>
      <c r="EJ81" s="18">
        <f>SUMIFS(Fluxo!$N:$N,Fluxo!$S:$S,"&gt;"&amp;EI$5,Fluxo!$S:$S,"&lt;="&amp;EJ$5,Fluxo!$D:$D,$D81)</f>
        <v>0</v>
      </c>
      <c r="EK81" s="18">
        <f>SUMIFS(Fluxo!$N:$N,Fluxo!$S:$S,"&gt;"&amp;EJ$5,Fluxo!$S:$S,"&lt;="&amp;EK$5,Fluxo!$D:$D,$D81)</f>
        <v>0</v>
      </c>
      <c r="EL81" s="18">
        <f>SUMIFS(Fluxo!$N:$N,Fluxo!$S:$S,"&gt;"&amp;EK$5,Fluxo!$S:$S,"&lt;="&amp;EL$5,Fluxo!$D:$D,$D81)</f>
        <v>0</v>
      </c>
      <c r="EM81" s="18">
        <f>SUMIFS(Fluxo!$N:$N,Fluxo!$S:$S,"&gt;"&amp;EL$5,Fluxo!$S:$S,"&lt;="&amp;EM$5,Fluxo!$D:$D,$D81)</f>
        <v>0</v>
      </c>
      <c r="EN81" s="18">
        <f>SUMIFS(Fluxo!$N:$N,Fluxo!$S:$S,"&gt;"&amp;EM$5,Fluxo!$S:$S,"&lt;="&amp;EN$5,Fluxo!$D:$D,$D81)</f>
        <v>0</v>
      </c>
      <c r="EO81" s="18">
        <f>SUMIFS(Fluxo!$N:$N,Fluxo!$S:$S,"&gt;"&amp;EN$5,Fluxo!$S:$S,"&lt;="&amp;EO$5,Fluxo!$D:$D,$D81)</f>
        <v>0</v>
      </c>
      <c r="EP81" s="18">
        <f>SUMIFS(Fluxo!$N:$N,Fluxo!$S:$S,"&gt;"&amp;EO$5,Fluxo!$S:$S,"&lt;="&amp;EP$5,Fluxo!$D:$D,$D81)</f>
        <v>0</v>
      </c>
      <c r="EQ81" s="18">
        <f>SUMIFS(Fluxo!$N:$N,Fluxo!$S:$S,"&gt;"&amp;EP$5,Fluxo!$S:$S,"&lt;="&amp;EQ$5,Fluxo!$D:$D,$D81)</f>
        <v>0</v>
      </c>
      <c r="ER81" s="18">
        <f>SUMIFS(Fluxo!$N:$N,Fluxo!$S:$S,"&gt;"&amp;EQ$5,Fluxo!$S:$S,"&lt;="&amp;ER$5,Fluxo!$D:$D,$D81)</f>
        <v>0</v>
      </c>
      <c r="ES81" s="18">
        <f>SUMIFS(Fluxo!$N:$N,Fluxo!$S:$S,"&gt;"&amp;ER$5,Fluxo!$S:$S,"&lt;="&amp;ES$5,Fluxo!$D:$D,$D81)</f>
        <v>0</v>
      </c>
      <c r="ET81" s="18">
        <f>SUMIFS(Fluxo!$N:$N,Fluxo!$S:$S,"&gt;"&amp;ES$5,Fluxo!$S:$S,"&lt;="&amp;ET$5,Fluxo!$D:$D,$D81)</f>
        <v>0</v>
      </c>
      <c r="EU81" s="18">
        <f>SUMIFS(Fluxo!$N:$N,Fluxo!$S:$S,"&gt;"&amp;ET$5,Fluxo!$S:$S,"&lt;="&amp;EU$5,Fluxo!$D:$D,$D81)</f>
        <v>0</v>
      </c>
      <c r="EV81" s="18">
        <f>SUMIFS(Fluxo!$N:$N,Fluxo!$S:$S,"&gt;"&amp;EU$5,Fluxo!$S:$S,"&lt;="&amp;EV$5,Fluxo!$D:$D,$D81)</f>
        <v>0</v>
      </c>
      <c r="EW81" s="18">
        <f>SUMIFS(Fluxo!$N:$N,Fluxo!$S:$S,"&gt;"&amp;EV$5,Fluxo!$S:$S,"&lt;="&amp;EW$5,Fluxo!$D:$D,$D81)</f>
        <v>0</v>
      </c>
      <c r="EX81" s="18">
        <f>SUMIFS(Fluxo!$N:$N,Fluxo!$S:$S,"&gt;"&amp;EW$5,Fluxo!$S:$S,"&lt;="&amp;EX$5,Fluxo!$D:$D,$D81)</f>
        <v>0</v>
      </c>
      <c r="EY81" s="18">
        <f>SUMIFS(Fluxo!$N:$N,Fluxo!$S:$S,"&gt;"&amp;EX$5,Fluxo!$S:$S,"&lt;="&amp;EY$5,Fluxo!$D:$D,$D81)</f>
        <v>0</v>
      </c>
      <c r="EZ81" s="18">
        <f>SUMIFS(Fluxo!$N:$N,Fluxo!$S:$S,"&gt;"&amp;EY$5,Fluxo!$S:$S,"&lt;="&amp;EZ$5,Fluxo!$D:$D,$D81)</f>
        <v>0</v>
      </c>
      <c r="FA81" s="18">
        <f>SUMIFS(Fluxo!$N:$N,Fluxo!$S:$S,"&gt;"&amp;EZ$5,Fluxo!$S:$S,"&lt;="&amp;FA$5,Fluxo!$D:$D,$D81)</f>
        <v>0</v>
      </c>
      <c r="FB81" s="18">
        <f>SUMIFS(Fluxo!$N:$N,Fluxo!$S:$S,"&gt;"&amp;FA$5,Fluxo!$S:$S,"&lt;="&amp;FB$5,Fluxo!$D:$D,$D81)</f>
        <v>0</v>
      </c>
      <c r="FC81" s="18">
        <f>SUMIFS(Fluxo!$N:$N,Fluxo!$S:$S,"&gt;"&amp;FB$5,Fluxo!$S:$S,"&lt;="&amp;FC$5,Fluxo!$D:$D,$D81)</f>
        <v>0</v>
      </c>
      <c r="FD81" s="18">
        <f>SUMIFS(Fluxo!$N:$N,Fluxo!$S:$S,"&gt;"&amp;FC$5,Fluxo!$S:$S,"&lt;="&amp;FD$5,Fluxo!$D:$D,$D81)</f>
        <v>0</v>
      </c>
      <c r="FE81" s="18">
        <f>SUMIFS(Fluxo!$N:$N,Fluxo!$S:$S,"&gt;"&amp;FD$5,Fluxo!$S:$S,"&lt;="&amp;FE$5,Fluxo!$D:$D,$D81)</f>
        <v>0</v>
      </c>
      <c r="FF81" s="18">
        <f>SUMIFS(Fluxo!$N:$N,Fluxo!$S:$S,"&gt;"&amp;FE$5,Fluxo!$S:$S,"&lt;="&amp;FF$5,Fluxo!$D:$D,$D81)</f>
        <v>0</v>
      </c>
      <c r="FG81" s="18">
        <f>SUMIFS(Fluxo!$N:$N,Fluxo!$S:$S,"&gt;"&amp;FF$5,Fluxo!$S:$S,"&lt;="&amp;FG$5,Fluxo!$D:$D,$D81)</f>
        <v>0</v>
      </c>
      <c r="FH81" s="18">
        <f>SUMIFS(Fluxo!$N:$N,Fluxo!$S:$S,"&gt;"&amp;FG$5,Fluxo!$S:$S,"&lt;="&amp;FH$5,Fluxo!$D:$D,$D81)</f>
        <v>0</v>
      </c>
      <c r="FI81" s="18">
        <f>SUMIFS(Fluxo!$N:$N,Fluxo!$S:$S,"&gt;"&amp;FH$5,Fluxo!$S:$S,"&lt;="&amp;FI$5,Fluxo!$D:$D,$D81)</f>
        <v>0</v>
      </c>
      <c r="FJ81" s="18">
        <f>SUMIFS(Fluxo!$N:$N,Fluxo!$S:$S,"&gt;"&amp;FI$5,Fluxo!$S:$S,"&lt;="&amp;FJ$5,Fluxo!$D:$D,$D81)</f>
        <v>0</v>
      </c>
      <c r="FK81" s="18">
        <f>SUMIFS(Fluxo!$N:$N,Fluxo!$S:$S,"&gt;"&amp;FJ$5,Fluxo!$S:$S,"&lt;="&amp;FK$5,Fluxo!$D:$D,$D81)</f>
        <v>0</v>
      </c>
      <c r="FL81" s="18">
        <f>SUMIFS(Fluxo!$N:$N,Fluxo!$S:$S,"&gt;"&amp;FK$5,Fluxo!$S:$S,"&lt;="&amp;FL$5,Fluxo!$D:$D,$D81)</f>
        <v>0</v>
      </c>
      <c r="FM81" s="18">
        <f>SUMIFS(Fluxo!$N:$N,Fluxo!$S:$S,"&gt;"&amp;FL$5,Fluxo!$S:$S,"&lt;="&amp;FM$5,Fluxo!$D:$D,$D81)</f>
        <v>0</v>
      </c>
      <c r="FN81" s="18">
        <f>SUMIFS(Fluxo!$N:$N,Fluxo!$S:$S,"&gt;"&amp;FM$5,Fluxo!$S:$S,"&lt;="&amp;FN$5,Fluxo!$D:$D,$D81)</f>
        <v>0</v>
      </c>
      <c r="FO81" s="18">
        <f>SUMIFS(Fluxo!$N:$N,Fluxo!$S:$S,"&gt;"&amp;FN$5,Fluxo!$S:$S,"&lt;="&amp;FO$5,Fluxo!$D:$D,$D81)</f>
        <v>0</v>
      </c>
      <c r="FP81" s="18">
        <f>SUMIFS(Fluxo!$N:$N,Fluxo!$S:$S,"&gt;"&amp;FO$5,Fluxo!$S:$S,"&lt;="&amp;FP$5,Fluxo!$D:$D,$D81)</f>
        <v>0</v>
      </c>
      <c r="FQ81" s="18">
        <f>SUMIFS(Fluxo!$N:$N,Fluxo!$S:$S,"&gt;"&amp;FP$5,Fluxo!$S:$S,"&lt;="&amp;FQ$5,Fluxo!$D:$D,$D81)</f>
        <v>0</v>
      </c>
      <c r="FR81" s="18">
        <f>SUMIFS(Fluxo!$N:$N,Fluxo!$S:$S,"&gt;"&amp;FQ$5,Fluxo!$S:$S,"&lt;="&amp;FR$5,Fluxo!$D:$D,$D81)</f>
        <v>0</v>
      </c>
      <c r="FS81" s="18">
        <f>SUMIFS(Fluxo!$N:$N,Fluxo!$S:$S,"&gt;"&amp;FR$5,Fluxo!$S:$S,"&lt;="&amp;FS$5,Fluxo!$D:$D,$D81)</f>
        <v>0</v>
      </c>
      <c r="FT81" s="18">
        <f>SUMIFS(Fluxo!$N:$N,Fluxo!$S:$S,"&gt;"&amp;FS$5,Fluxo!$S:$S,"&lt;="&amp;FT$5,Fluxo!$D:$D,$D81)</f>
        <v>0</v>
      </c>
      <c r="FU81" s="18">
        <f>SUMIFS(Fluxo!$N:$N,Fluxo!$S:$S,"&gt;"&amp;FT$5,Fluxo!$S:$S,"&lt;="&amp;FU$5,Fluxo!$D:$D,$D81)</f>
        <v>0</v>
      </c>
      <c r="FV81" s="18">
        <f>SUMIFS(Fluxo!$N:$N,Fluxo!$S:$S,"&gt;"&amp;FU$5,Fluxo!$S:$S,"&lt;="&amp;FV$5,Fluxo!$D:$D,$D81)</f>
        <v>0</v>
      </c>
      <c r="FW81" s="18">
        <f>SUMIFS(Fluxo!$N:$N,Fluxo!$S:$S,"&gt;"&amp;FV$5,Fluxo!$S:$S,"&lt;="&amp;FW$5,Fluxo!$D:$D,$D81)</f>
        <v>0</v>
      </c>
      <c r="FX81" s="18">
        <f>SUMIFS(Fluxo!$N:$N,Fluxo!$S:$S,"&gt;"&amp;FW$5,Fluxo!$S:$S,"&lt;="&amp;FX$5,Fluxo!$D:$D,$D81)</f>
        <v>0</v>
      </c>
      <c r="FY81" s="18">
        <f>SUMIFS(Fluxo!$N:$N,Fluxo!$S:$S,"&gt;"&amp;FX$5,Fluxo!$S:$S,"&lt;="&amp;FY$5,Fluxo!$D:$D,$D81)</f>
        <v>0</v>
      </c>
      <c r="FZ81" s="18">
        <f>SUMIFS(Fluxo!$N:$N,Fluxo!$S:$S,"&gt;"&amp;FY$5,Fluxo!$S:$S,"&lt;="&amp;FZ$5,Fluxo!$D:$D,$D81)</f>
        <v>0</v>
      </c>
      <c r="GA81" s="18">
        <f>SUMIFS(Fluxo!$N:$N,Fluxo!$S:$S,"&gt;"&amp;FZ$5,Fluxo!$S:$S,"&lt;="&amp;GA$5,Fluxo!$D:$D,$D81)</f>
        <v>0</v>
      </c>
      <c r="GB81" s="18">
        <f>SUMIFS(Fluxo!$N:$N,Fluxo!$S:$S,"&gt;"&amp;GA$5,Fluxo!$S:$S,"&lt;="&amp;GB$5,Fluxo!$D:$D,$D81)</f>
        <v>0</v>
      </c>
      <c r="GC81" s="18">
        <f>SUMIFS(Fluxo!$N:$N,Fluxo!$S:$S,"&gt;"&amp;GB$5,Fluxo!$S:$S,"&lt;="&amp;GC$5,Fluxo!$D:$D,$D81)</f>
        <v>0</v>
      </c>
      <c r="GD81" s="18">
        <f>SUMIFS(Fluxo!$N:$N,Fluxo!$S:$S,"&gt;"&amp;GC$5,Fluxo!$S:$S,"&lt;="&amp;GD$5,Fluxo!$D:$D,$D81)</f>
        <v>0</v>
      </c>
      <c r="GE81" s="18">
        <f>SUMIFS(Fluxo!$N:$N,Fluxo!$S:$S,"&gt;"&amp;GD$5,Fluxo!$S:$S,"&lt;="&amp;GE$5,Fluxo!$D:$D,$D81)</f>
        <v>0</v>
      </c>
      <c r="GF81" s="18">
        <f>SUMIFS(Fluxo!$N:$N,Fluxo!$S:$S,"&gt;"&amp;GE$5,Fluxo!$S:$S,"&lt;="&amp;GF$5,Fluxo!$D:$D,$D81)</f>
        <v>0</v>
      </c>
      <c r="GG81" s="18">
        <f>SUMIFS(Fluxo!$N:$N,Fluxo!$S:$S,"&gt;"&amp;GF$5,Fluxo!$S:$S,"&lt;="&amp;GG$5,Fluxo!$D:$D,$D81)</f>
        <v>0</v>
      </c>
      <c r="GH81" s="18">
        <f>SUMIFS(Fluxo!$N:$N,Fluxo!$S:$S,"&gt;"&amp;GG$5,Fluxo!$S:$S,"&lt;="&amp;GH$5,Fluxo!$D:$D,$D81)</f>
        <v>0</v>
      </c>
      <c r="GI81" s="18">
        <f>SUMIFS(Fluxo!$N:$N,Fluxo!$S:$S,"&gt;"&amp;GH$5,Fluxo!$S:$S,"&lt;="&amp;GI$5,Fluxo!$D:$D,$D81)</f>
        <v>0</v>
      </c>
      <c r="GJ81" s="18">
        <f>SUMIFS(Fluxo!$N:$N,Fluxo!$S:$S,"&gt;"&amp;GI$5,Fluxo!$S:$S,"&lt;="&amp;GJ$5,Fluxo!$D:$D,$D81)</f>
        <v>0</v>
      </c>
      <c r="GK81" s="18">
        <f>SUMIFS(Fluxo!$N:$N,Fluxo!$S:$S,"&gt;"&amp;GJ$5,Fluxo!$S:$S,"&lt;="&amp;GK$5,Fluxo!$D:$D,$D81)</f>
        <v>0</v>
      </c>
      <c r="GL81" s="18">
        <f>SUMIFS(Fluxo!$N:$N,Fluxo!$S:$S,"&gt;"&amp;GK$5,Fluxo!$S:$S,"&lt;="&amp;GL$5,Fluxo!$D:$D,$D81)</f>
        <v>0</v>
      </c>
      <c r="GM81" s="18">
        <f>SUMIFS(Fluxo!$N:$N,Fluxo!$S:$S,"&gt;"&amp;GL$5,Fluxo!$S:$S,"&lt;="&amp;GM$5,Fluxo!$D:$D,$D81)</f>
        <v>0</v>
      </c>
      <c r="GN81" s="18">
        <f>SUMIFS(Fluxo!$N:$N,Fluxo!$S:$S,"&gt;"&amp;GM$5,Fluxo!$S:$S,"&lt;="&amp;GN$5,Fluxo!$D:$D,$D81)</f>
        <v>0</v>
      </c>
      <c r="GO81" s="18">
        <f>SUMIFS(Fluxo!$N:$N,Fluxo!$S:$S,"&gt;"&amp;GN$5,Fluxo!$S:$S,"&lt;="&amp;GO$5,Fluxo!$D:$D,$D81)</f>
        <v>0</v>
      </c>
      <c r="GP81" s="18">
        <f>SUMIFS(Fluxo!$N:$N,Fluxo!$S:$S,"&gt;"&amp;GO$5,Fluxo!$S:$S,"&lt;="&amp;GP$5,Fluxo!$D:$D,$D81)</f>
        <v>0</v>
      </c>
      <c r="GQ81" s="18">
        <f>SUMIFS(Fluxo!$N:$N,Fluxo!$S:$S,"&gt;"&amp;GP$5,Fluxo!$S:$S,"&lt;="&amp;GQ$5,Fluxo!$D:$D,$D81)</f>
        <v>0</v>
      </c>
      <c r="GR81" s="18">
        <f>SUMIFS(Fluxo!$N:$N,Fluxo!$S:$S,"&gt;"&amp;GQ$5,Fluxo!$S:$S,"&lt;="&amp;GR$5,Fluxo!$D:$D,$D81)</f>
        <v>0</v>
      </c>
      <c r="GS81" s="18">
        <f>SUMIFS(Fluxo!$N:$N,Fluxo!$S:$S,"&gt;"&amp;GR$5,Fluxo!$S:$S,"&lt;="&amp;GS$5,Fluxo!$D:$D,$D81)</f>
        <v>0</v>
      </c>
      <c r="GT81" s="18">
        <f>SUMIFS(Fluxo!$N:$N,Fluxo!$S:$S,"&gt;"&amp;GS$5,Fluxo!$S:$S,"&lt;="&amp;GT$5,Fluxo!$D:$D,$D81)</f>
        <v>0</v>
      </c>
      <c r="GU81" s="18">
        <f>SUMIFS(Fluxo!$N:$N,Fluxo!$S:$S,"&gt;"&amp;GT$5,Fluxo!$S:$S,"&lt;="&amp;GU$5,Fluxo!$D:$D,$D81)</f>
        <v>0</v>
      </c>
      <c r="GV81" s="18">
        <f>SUMIFS(Fluxo!$N:$N,Fluxo!$S:$S,"&gt;"&amp;GU$5,Fluxo!$S:$S,"&lt;="&amp;GV$5,Fluxo!$D:$D,$D81)</f>
        <v>0</v>
      </c>
      <c r="GW81" s="18">
        <f>SUMIFS(Fluxo!$N:$N,Fluxo!$S:$S,"&gt;"&amp;GV$5,Fluxo!$S:$S,"&lt;="&amp;GW$5,Fluxo!$D:$D,$D81)</f>
        <v>0</v>
      </c>
      <c r="GX81" s="18">
        <f>SUMIFS(Fluxo!$N:$N,Fluxo!$S:$S,"&gt;"&amp;GW$5,Fluxo!$S:$S,"&lt;="&amp;GX$5,Fluxo!$D:$D,$D81)</f>
        <v>0</v>
      </c>
      <c r="GY81" s="18">
        <f>SUMIFS(Fluxo!$N:$N,Fluxo!$S:$S,"&gt;"&amp;GX$5,Fluxo!$S:$S,"&lt;="&amp;GY$5,Fluxo!$D:$D,$D81)</f>
        <v>0</v>
      </c>
      <c r="GZ81" s="18">
        <f>SUMIFS(Fluxo!$N:$N,Fluxo!$S:$S,"&gt;"&amp;GY$5,Fluxo!$S:$S,"&lt;="&amp;GZ$5,Fluxo!$D:$D,$D81)</f>
        <v>0</v>
      </c>
      <c r="HA81" s="18">
        <f>SUMIFS(Fluxo!$N:$N,Fluxo!$S:$S,"&gt;"&amp;GZ$5,Fluxo!$S:$S,"&lt;="&amp;HA$5,Fluxo!$D:$D,$D81)</f>
        <v>0</v>
      </c>
      <c r="HB81" s="18">
        <f>SUMIFS(Fluxo!$N:$N,Fluxo!$S:$S,"&gt;"&amp;HA$5,Fluxo!$S:$S,"&lt;="&amp;HB$5,Fluxo!$D:$D,$D81)</f>
        <v>0</v>
      </c>
      <c r="HC81" s="18">
        <f>SUMIFS(Fluxo!$N:$N,Fluxo!$S:$S,"&gt;"&amp;HB$5,Fluxo!$S:$S,"&lt;="&amp;HC$5,Fluxo!$D:$D,$D81)</f>
        <v>0</v>
      </c>
      <c r="HD81" s="18">
        <f>SUMIFS(Fluxo!$N:$N,Fluxo!$S:$S,"&gt;"&amp;HC$5,Fluxo!$S:$S,"&lt;="&amp;HD$5,Fluxo!$D:$D,$D81)</f>
        <v>0</v>
      </c>
      <c r="HE81" s="18">
        <f>SUMIFS(Fluxo!$N:$N,Fluxo!$S:$S,"&gt;"&amp;HD$5,Fluxo!$S:$S,"&lt;="&amp;HE$5,Fluxo!$D:$D,$D81)</f>
        <v>0</v>
      </c>
      <c r="HF81" s="18">
        <f>SUMIFS(Fluxo!$N:$N,Fluxo!$S:$S,"&gt;"&amp;HE$5,Fluxo!$S:$S,"&lt;="&amp;HF$5,Fluxo!$D:$D,$D81)</f>
        <v>0</v>
      </c>
    </row>
    <row r="82" spans="1:214">
      <c r="A82" s="20">
        <f t="shared" si="18"/>
        <v>72</v>
      </c>
      <c r="B82" s="140" t="str">
        <f>'Check Carteira'!C74</f>
        <v>E.1016.99.01.0182</v>
      </c>
      <c r="C82" s="141">
        <v>1</v>
      </c>
      <c r="D82" s="129" t="str">
        <f>'Check Carteira'!F74</f>
        <v>A-0182</v>
      </c>
      <c r="E82" s="21">
        <f>IFERROR(INDEX(Contratos!L:L,MATCH(D82,Contratos!R:R,0)),"")</f>
        <v>45231</v>
      </c>
      <c r="F82" s="139">
        <f>IFERROR(INDEX(Contratos!G:G,MATCH(D82,Contratos!R:R,0)),"")</f>
        <v>1120380.8999999999</v>
      </c>
      <c r="H82" s="83">
        <f t="shared" si="17"/>
        <v>1170373.52</v>
      </c>
      <c r="J82" s="18">
        <f>SUMIFS(Fluxo!$N:$N,Fluxo!$S:$S,"&gt;"&amp;I$5,Fluxo!$S:$S,"&lt;="&amp;J$5,Fluxo!$D:$D,$D82)</f>
        <v>0</v>
      </c>
      <c r="K82" s="18">
        <f>SUMIFS(Fluxo!$N:$N,Fluxo!$S:$S,"&gt;"&amp;J$5,Fluxo!$S:$S,"&lt;="&amp;K$5,Fluxo!$D:$D,$D82)</f>
        <v>0</v>
      </c>
      <c r="L82" s="18">
        <f>SUMIFS(Fluxo!$N:$N,Fluxo!$S:$S,"&gt;"&amp;K$5,Fluxo!$S:$S,"&lt;="&amp;L$5,Fluxo!$D:$D,$D82)</f>
        <v>0</v>
      </c>
      <c r="M82" s="18">
        <f>SUMIFS(Fluxo!$N:$N,Fluxo!$S:$S,"&gt;"&amp;L$5,Fluxo!$S:$S,"&lt;="&amp;M$5,Fluxo!$D:$D,$D82)</f>
        <v>0</v>
      </c>
      <c r="N82" s="18">
        <f>SUMIFS(Fluxo!$N:$N,Fluxo!$S:$S,"&gt;"&amp;M$5,Fluxo!$S:$S,"&lt;="&amp;N$5,Fluxo!$D:$D,$D82)</f>
        <v>0</v>
      </c>
      <c r="O82" s="18">
        <f>SUMIFS(Fluxo!$N:$N,Fluxo!$S:$S,"&gt;"&amp;N$5,Fluxo!$S:$S,"&lt;="&amp;O$5,Fluxo!$D:$D,$D82)</f>
        <v>0</v>
      </c>
      <c r="P82" s="18">
        <f>SUMIFS(Fluxo!$N:$N,Fluxo!$S:$S,"&gt;"&amp;O$5,Fluxo!$S:$S,"&lt;="&amp;P$5,Fluxo!$D:$D,$D82)</f>
        <v>0</v>
      </c>
      <c r="Q82" s="18">
        <f>SUMIFS(Fluxo!$N:$N,Fluxo!$S:$S,"&gt;"&amp;P$5,Fluxo!$S:$S,"&lt;="&amp;Q$5,Fluxo!$D:$D,$D82)</f>
        <v>109813.70999999999</v>
      </c>
      <c r="R82" s="18">
        <f>SUMIFS(Fluxo!$N:$N,Fluxo!$S:$S,"&gt;"&amp;Q$5,Fluxo!$S:$S,"&lt;="&amp;R$5,Fluxo!$D:$D,$D82)</f>
        <v>5134.29</v>
      </c>
      <c r="S82" s="18">
        <f>SUMIFS(Fluxo!$N:$N,Fluxo!$S:$S,"&gt;"&amp;R$5,Fluxo!$S:$S,"&lt;="&amp;S$5,Fluxo!$D:$D,$D82)</f>
        <v>5030.4799999999996</v>
      </c>
      <c r="T82" s="18">
        <f>SUMIFS(Fluxo!$N:$N,Fluxo!$S:$S,"&gt;"&amp;S$5,Fluxo!$S:$S,"&lt;="&amp;T$5,Fluxo!$D:$D,$D82)</f>
        <v>5045.8999999999996</v>
      </c>
      <c r="U82" s="18">
        <f>SUMIFS(Fluxo!$N:$N,Fluxo!$S:$S,"&gt;"&amp;T$5,Fluxo!$S:$S,"&lt;="&amp;U$5,Fluxo!$D:$D,$D82)</f>
        <v>20059.52</v>
      </c>
      <c r="V82" s="18">
        <f>SUMIFS(Fluxo!$N:$N,Fluxo!$S:$S,"&gt;"&amp;U$5,Fluxo!$S:$S,"&lt;="&amp;V$5,Fluxo!$D:$D,$D82)</f>
        <v>5066.18</v>
      </c>
      <c r="W82" s="18">
        <f>SUMIFS(Fluxo!$N:$N,Fluxo!$S:$S,"&gt;"&amp;V$5,Fluxo!$S:$S,"&lt;="&amp;W$5,Fluxo!$D:$D,$D82)</f>
        <v>5080.33</v>
      </c>
      <c r="X82" s="18">
        <f>SUMIFS(Fluxo!$N:$N,Fluxo!$S:$S,"&gt;"&amp;W$5,Fluxo!$S:$S,"&lt;="&amp;X$5,Fluxo!$D:$D,$D82)</f>
        <v>5106.53</v>
      </c>
      <c r="Y82" s="18">
        <f>SUMIFS(Fluxo!$N:$N,Fluxo!$S:$S,"&gt;"&amp;X$5,Fluxo!$S:$S,"&lt;="&amp;Y$5,Fluxo!$D:$D,$D82)</f>
        <v>5150.57</v>
      </c>
      <c r="Z82" s="18">
        <f>SUMIFS(Fluxo!$N:$N,Fluxo!$S:$S,"&gt;"&amp;Y$5,Fluxo!$S:$S,"&lt;="&amp;Z$5,Fluxo!$D:$D,$D82)</f>
        <v>5187.38</v>
      </c>
      <c r="AA82" s="18">
        <f>SUMIFS(Fluxo!$N:$N,Fluxo!$S:$S,"&gt;"&amp;Z$5,Fluxo!$S:$S,"&lt;="&amp;AA$5,Fluxo!$D:$D,$D82)</f>
        <v>20423.420000000002</v>
      </c>
      <c r="AB82" s="18">
        <f>SUMIFS(Fluxo!$N:$N,Fluxo!$S:$S,"&gt;"&amp;AA$5,Fluxo!$S:$S,"&lt;="&amp;AB$5,Fluxo!$D:$D,$D82)</f>
        <v>5261.32</v>
      </c>
      <c r="AC82" s="18">
        <f>SUMIFS(Fluxo!$N:$N,Fluxo!$S:$S,"&gt;"&amp;AB$5,Fluxo!$S:$S,"&lt;="&amp;AC$5,Fluxo!$D:$D,$D82)</f>
        <v>5261.32</v>
      </c>
      <c r="AD82" s="18">
        <f>SUMIFS(Fluxo!$N:$N,Fluxo!$S:$S,"&gt;"&amp;AC$5,Fluxo!$S:$S,"&lt;="&amp;AD$5,Fluxo!$D:$D,$D82)</f>
        <v>5261.32</v>
      </c>
      <c r="AE82" s="18">
        <f>SUMIFS(Fluxo!$N:$N,Fluxo!$S:$S,"&gt;"&amp;AD$5,Fluxo!$S:$S,"&lt;="&amp;AE$5,Fluxo!$D:$D,$D82)</f>
        <v>5261.32</v>
      </c>
      <c r="AF82" s="18">
        <f>SUMIFS(Fluxo!$N:$N,Fluxo!$S:$S,"&gt;"&amp;AE$5,Fluxo!$S:$S,"&lt;="&amp;AF$5,Fluxo!$D:$D,$D82)</f>
        <v>5261.32</v>
      </c>
      <c r="AG82" s="18">
        <f>SUMIFS(Fluxo!$N:$N,Fluxo!$S:$S,"&gt;"&amp;AF$5,Fluxo!$S:$S,"&lt;="&amp;AG$5,Fluxo!$D:$D,$D82)</f>
        <v>21045.29</v>
      </c>
      <c r="AH82" s="18">
        <f>SUMIFS(Fluxo!$N:$N,Fluxo!$S:$S,"&gt;"&amp;AG$5,Fluxo!$S:$S,"&lt;="&amp;AH$5,Fluxo!$D:$D,$D82)</f>
        <v>5261.32</v>
      </c>
      <c r="AI82" s="18">
        <f>SUMIFS(Fluxo!$N:$N,Fluxo!$S:$S,"&gt;"&amp;AH$5,Fluxo!$S:$S,"&lt;="&amp;AI$5,Fluxo!$D:$D,$D82)</f>
        <v>5261.32</v>
      </c>
      <c r="AJ82" s="18">
        <f>SUMIFS(Fluxo!$N:$N,Fluxo!$S:$S,"&gt;"&amp;AI$5,Fluxo!$S:$S,"&lt;="&amp;AJ$5,Fluxo!$D:$D,$D82)</f>
        <v>5261.32</v>
      </c>
      <c r="AK82" s="18">
        <f>SUMIFS(Fluxo!$N:$N,Fluxo!$S:$S,"&gt;"&amp;AJ$5,Fluxo!$S:$S,"&lt;="&amp;AK$5,Fluxo!$D:$D,$D82)</f>
        <v>5261.32</v>
      </c>
      <c r="AL82" s="18">
        <f>SUMIFS(Fluxo!$N:$N,Fluxo!$S:$S,"&gt;"&amp;AK$5,Fluxo!$S:$S,"&lt;="&amp;AL$5,Fluxo!$D:$D,$D82)</f>
        <v>5261.32</v>
      </c>
      <c r="AM82" s="18">
        <f>SUMIFS(Fluxo!$N:$N,Fluxo!$S:$S,"&gt;"&amp;AL$5,Fluxo!$S:$S,"&lt;="&amp;AM$5,Fluxo!$D:$D,$D82)</f>
        <v>21045.29</v>
      </c>
      <c r="AN82" s="18">
        <f>SUMIFS(Fluxo!$N:$N,Fluxo!$S:$S,"&gt;"&amp;AM$5,Fluxo!$S:$S,"&lt;="&amp;AN$5,Fluxo!$D:$D,$D82)</f>
        <v>5261.32</v>
      </c>
      <c r="AO82" s="18">
        <f>SUMIFS(Fluxo!$N:$N,Fluxo!$S:$S,"&gt;"&amp;AN$5,Fluxo!$S:$S,"&lt;="&amp;AO$5,Fluxo!$D:$D,$D82)</f>
        <v>5261.32</v>
      </c>
      <c r="AP82" s="18">
        <f>SUMIFS(Fluxo!$N:$N,Fluxo!$S:$S,"&gt;"&amp;AO$5,Fluxo!$S:$S,"&lt;="&amp;AP$5,Fluxo!$D:$D,$D82)</f>
        <v>5261.32</v>
      </c>
      <c r="AQ82" s="18">
        <f>SUMIFS(Fluxo!$N:$N,Fluxo!$S:$S,"&gt;"&amp;AP$5,Fluxo!$S:$S,"&lt;="&amp;AQ$5,Fluxo!$D:$D,$D82)</f>
        <v>5261.32</v>
      </c>
      <c r="AR82" s="18">
        <f>SUMIFS(Fluxo!$N:$N,Fluxo!$S:$S,"&gt;"&amp;AQ$5,Fluxo!$S:$S,"&lt;="&amp;AR$5,Fluxo!$D:$D,$D82)</f>
        <v>5261.32</v>
      </c>
      <c r="AS82" s="18">
        <f>SUMIFS(Fluxo!$N:$N,Fluxo!$S:$S,"&gt;"&amp;AR$5,Fluxo!$S:$S,"&lt;="&amp;AS$5,Fluxo!$D:$D,$D82)</f>
        <v>21045.29</v>
      </c>
      <c r="AT82" s="18">
        <f>SUMIFS(Fluxo!$N:$N,Fluxo!$S:$S,"&gt;"&amp;AS$5,Fluxo!$S:$S,"&lt;="&amp;AT$5,Fluxo!$D:$D,$D82)</f>
        <v>10522.65</v>
      </c>
      <c r="AU82" s="18">
        <f>SUMIFS(Fluxo!$N:$N,Fluxo!$S:$S,"&gt;"&amp;AT$5,Fluxo!$S:$S,"&lt;="&amp;AU$5,Fluxo!$D:$D,$D82)</f>
        <v>826027.88</v>
      </c>
      <c r="AV82" s="18">
        <f>SUMIFS(Fluxo!$N:$N,Fluxo!$S:$S,"&gt;"&amp;AU$5,Fluxo!$S:$S,"&lt;="&amp;AV$5,Fluxo!$D:$D,$D82)</f>
        <v>0</v>
      </c>
      <c r="AW82" s="18">
        <f>SUMIFS(Fluxo!$N:$N,Fluxo!$S:$S,"&gt;"&amp;AV$5,Fluxo!$S:$S,"&lt;="&amp;AW$5,Fluxo!$D:$D,$D82)</f>
        <v>0</v>
      </c>
      <c r="AX82" s="18">
        <f>SUMIFS(Fluxo!$N:$N,Fluxo!$S:$S,"&gt;"&amp;AW$5,Fluxo!$S:$S,"&lt;="&amp;AX$5,Fluxo!$D:$D,$D82)</f>
        <v>669.01</v>
      </c>
      <c r="AY82" s="18">
        <f>SUMIFS(Fluxo!$N:$N,Fluxo!$S:$S,"&gt;"&amp;AX$5,Fluxo!$S:$S,"&lt;="&amp;AY$5,Fluxo!$D:$D,$D82)</f>
        <v>0</v>
      </c>
      <c r="AZ82" s="18">
        <f>SUMIFS(Fluxo!$N:$N,Fluxo!$S:$S,"&gt;"&amp;AY$5,Fluxo!$S:$S,"&lt;="&amp;AZ$5,Fluxo!$D:$D,$D82)</f>
        <v>0</v>
      </c>
      <c r="BA82" s="18">
        <f>SUMIFS(Fluxo!$N:$N,Fluxo!$S:$S,"&gt;"&amp;AZ$5,Fluxo!$S:$S,"&lt;="&amp;BA$5,Fluxo!$D:$D,$D82)</f>
        <v>0</v>
      </c>
      <c r="BB82" s="18">
        <f>SUMIFS(Fluxo!$N:$N,Fluxo!$S:$S,"&gt;"&amp;BA$5,Fluxo!$S:$S,"&lt;="&amp;BB$5,Fluxo!$D:$D,$D82)</f>
        <v>0</v>
      </c>
      <c r="BC82" s="18">
        <f>SUMIFS(Fluxo!$N:$N,Fluxo!$S:$S,"&gt;"&amp;BB$5,Fluxo!$S:$S,"&lt;="&amp;BC$5,Fluxo!$D:$D,$D82)</f>
        <v>0</v>
      </c>
      <c r="BD82" s="18">
        <f>SUMIFS(Fluxo!$N:$N,Fluxo!$S:$S,"&gt;"&amp;BC$5,Fluxo!$S:$S,"&lt;="&amp;BD$5,Fluxo!$D:$D,$D82)</f>
        <v>0</v>
      </c>
      <c r="BE82" s="18">
        <f>SUMIFS(Fluxo!$N:$N,Fluxo!$S:$S,"&gt;"&amp;BD$5,Fluxo!$S:$S,"&lt;="&amp;BE$5,Fluxo!$D:$D,$D82)</f>
        <v>0</v>
      </c>
      <c r="BF82" s="18">
        <f>SUMIFS(Fluxo!$N:$N,Fluxo!$S:$S,"&gt;"&amp;BE$5,Fluxo!$S:$S,"&lt;="&amp;BF$5,Fluxo!$D:$D,$D82)</f>
        <v>0</v>
      </c>
      <c r="BG82" s="18">
        <f>SUMIFS(Fluxo!$N:$N,Fluxo!$S:$S,"&gt;"&amp;BF$5,Fluxo!$S:$S,"&lt;="&amp;BG$5,Fluxo!$D:$D,$D82)</f>
        <v>0</v>
      </c>
      <c r="BH82" s="18">
        <f>SUMIFS(Fluxo!$N:$N,Fluxo!$S:$S,"&gt;"&amp;BG$5,Fluxo!$S:$S,"&lt;="&amp;BH$5,Fluxo!$D:$D,$D82)</f>
        <v>0</v>
      </c>
      <c r="BI82" s="18">
        <f>SUMIFS(Fluxo!$N:$N,Fluxo!$S:$S,"&gt;"&amp;BH$5,Fluxo!$S:$S,"&lt;="&amp;BI$5,Fluxo!$D:$D,$D82)</f>
        <v>0</v>
      </c>
      <c r="BJ82" s="18">
        <f>SUMIFS(Fluxo!$N:$N,Fluxo!$S:$S,"&gt;"&amp;BI$5,Fluxo!$S:$S,"&lt;="&amp;BJ$5,Fluxo!$D:$D,$D82)</f>
        <v>0</v>
      </c>
      <c r="BK82" s="18">
        <f>SUMIFS(Fluxo!$N:$N,Fluxo!$S:$S,"&gt;"&amp;BJ$5,Fluxo!$S:$S,"&lt;="&amp;BK$5,Fluxo!$D:$D,$D82)</f>
        <v>0</v>
      </c>
      <c r="BL82" s="18">
        <f>SUMIFS(Fluxo!$N:$N,Fluxo!$S:$S,"&gt;"&amp;BK$5,Fluxo!$S:$S,"&lt;="&amp;BL$5,Fluxo!$D:$D,$D82)</f>
        <v>0</v>
      </c>
      <c r="BM82" s="18">
        <f>SUMIFS(Fluxo!$N:$N,Fluxo!$S:$S,"&gt;"&amp;BL$5,Fluxo!$S:$S,"&lt;="&amp;BM$5,Fluxo!$D:$D,$D82)</f>
        <v>0</v>
      </c>
      <c r="BN82" s="18">
        <f>SUMIFS(Fluxo!$N:$N,Fluxo!$S:$S,"&gt;"&amp;BM$5,Fluxo!$S:$S,"&lt;="&amp;BN$5,Fluxo!$D:$D,$D82)</f>
        <v>0</v>
      </c>
      <c r="BO82" s="18">
        <f>SUMIFS(Fluxo!$N:$N,Fluxo!$S:$S,"&gt;"&amp;BN$5,Fluxo!$S:$S,"&lt;="&amp;BO$5,Fluxo!$D:$D,$D82)</f>
        <v>0</v>
      </c>
      <c r="BP82" s="18">
        <f>SUMIFS(Fluxo!$N:$N,Fluxo!$S:$S,"&gt;"&amp;BO$5,Fluxo!$S:$S,"&lt;="&amp;BP$5,Fluxo!$D:$D,$D82)</f>
        <v>0</v>
      </c>
      <c r="BQ82" s="18">
        <f>SUMIFS(Fluxo!$N:$N,Fluxo!$S:$S,"&gt;"&amp;BP$5,Fluxo!$S:$S,"&lt;="&amp;BQ$5,Fluxo!$D:$D,$D82)</f>
        <v>0</v>
      </c>
      <c r="BR82" s="18">
        <f>SUMIFS(Fluxo!$N:$N,Fluxo!$S:$S,"&gt;"&amp;BQ$5,Fluxo!$S:$S,"&lt;="&amp;BR$5,Fluxo!$D:$D,$D82)</f>
        <v>0</v>
      </c>
      <c r="BS82" s="18">
        <f>SUMIFS(Fluxo!$N:$N,Fluxo!$S:$S,"&gt;"&amp;BR$5,Fluxo!$S:$S,"&lt;="&amp;BS$5,Fluxo!$D:$D,$D82)</f>
        <v>0</v>
      </c>
      <c r="BT82" s="18">
        <f>SUMIFS(Fluxo!$N:$N,Fluxo!$S:$S,"&gt;"&amp;BS$5,Fluxo!$S:$S,"&lt;="&amp;BT$5,Fluxo!$D:$D,$D82)</f>
        <v>0</v>
      </c>
      <c r="BU82" s="18">
        <f>SUMIFS(Fluxo!$N:$N,Fluxo!$S:$S,"&gt;"&amp;BT$5,Fluxo!$S:$S,"&lt;="&amp;BU$5,Fluxo!$D:$D,$D82)</f>
        <v>0</v>
      </c>
      <c r="BV82" s="18">
        <f>SUMIFS(Fluxo!$N:$N,Fluxo!$S:$S,"&gt;"&amp;BU$5,Fluxo!$S:$S,"&lt;="&amp;BV$5,Fluxo!$D:$D,$D82)</f>
        <v>0</v>
      </c>
      <c r="BW82" s="18">
        <f>SUMIFS(Fluxo!$N:$N,Fluxo!$S:$S,"&gt;"&amp;BV$5,Fluxo!$S:$S,"&lt;="&amp;BW$5,Fluxo!$D:$D,$D82)</f>
        <v>0</v>
      </c>
      <c r="BX82" s="18">
        <f>SUMIFS(Fluxo!$N:$N,Fluxo!$S:$S,"&gt;"&amp;BW$5,Fluxo!$S:$S,"&lt;="&amp;BX$5,Fluxo!$D:$D,$D82)</f>
        <v>0</v>
      </c>
      <c r="BY82" s="18">
        <f>SUMIFS(Fluxo!$N:$N,Fluxo!$S:$S,"&gt;"&amp;BX$5,Fluxo!$S:$S,"&lt;="&amp;BY$5,Fluxo!$D:$D,$D82)</f>
        <v>0</v>
      </c>
      <c r="BZ82" s="18">
        <f>SUMIFS(Fluxo!$N:$N,Fluxo!$S:$S,"&gt;"&amp;BY$5,Fluxo!$S:$S,"&lt;="&amp;BZ$5,Fluxo!$D:$D,$D82)</f>
        <v>0</v>
      </c>
      <c r="CA82" s="18">
        <f>SUMIFS(Fluxo!$N:$N,Fluxo!$S:$S,"&gt;"&amp;BZ$5,Fluxo!$S:$S,"&lt;="&amp;CA$5,Fluxo!$D:$D,$D82)</f>
        <v>0</v>
      </c>
      <c r="CB82" s="18">
        <f>SUMIFS(Fluxo!$N:$N,Fluxo!$S:$S,"&gt;"&amp;CA$5,Fluxo!$S:$S,"&lt;="&amp;CB$5,Fluxo!$D:$D,$D82)</f>
        <v>0</v>
      </c>
      <c r="CC82" s="18">
        <f>SUMIFS(Fluxo!$N:$N,Fluxo!$S:$S,"&gt;"&amp;CB$5,Fluxo!$S:$S,"&lt;="&amp;CC$5,Fluxo!$D:$D,$D82)</f>
        <v>0</v>
      </c>
      <c r="CD82" s="18">
        <f>SUMIFS(Fluxo!$N:$N,Fluxo!$S:$S,"&gt;"&amp;CC$5,Fluxo!$S:$S,"&lt;="&amp;CD$5,Fluxo!$D:$D,$D82)</f>
        <v>0</v>
      </c>
      <c r="CE82" s="18">
        <f>SUMIFS(Fluxo!$N:$N,Fluxo!$S:$S,"&gt;"&amp;CD$5,Fluxo!$S:$S,"&lt;="&amp;CE$5,Fluxo!$D:$D,$D82)</f>
        <v>0</v>
      </c>
      <c r="CF82" s="18">
        <f>SUMIFS(Fluxo!$N:$N,Fluxo!$S:$S,"&gt;"&amp;CE$5,Fluxo!$S:$S,"&lt;="&amp;CF$5,Fluxo!$D:$D,$D82)</f>
        <v>0</v>
      </c>
      <c r="CG82" s="18">
        <f>SUMIFS(Fluxo!$N:$N,Fluxo!$S:$S,"&gt;"&amp;CF$5,Fluxo!$S:$S,"&lt;="&amp;CG$5,Fluxo!$D:$D,$D82)</f>
        <v>0</v>
      </c>
      <c r="CH82" s="18">
        <f>SUMIFS(Fluxo!$N:$N,Fluxo!$S:$S,"&gt;"&amp;CG$5,Fluxo!$S:$S,"&lt;="&amp;CH$5,Fluxo!$D:$D,$D82)</f>
        <v>0</v>
      </c>
      <c r="CI82" s="18">
        <f>SUMIFS(Fluxo!$N:$N,Fluxo!$S:$S,"&gt;"&amp;CH$5,Fluxo!$S:$S,"&lt;="&amp;CI$5,Fluxo!$D:$D,$D82)</f>
        <v>0</v>
      </c>
      <c r="CJ82" s="18">
        <f>SUMIFS(Fluxo!$N:$N,Fluxo!$S:$S,"&gt;"&amp;CI$5,Fluxo!$S:$S,"&lt;="&amp;CJ$5,Fluxo!$D:$D,$D82)</f>
        <v>0</v>
      </c>
      <c r="CK82" s="18">
        <f>SUMIFS(Fluxo!$N:$N,Fluxo!$S:$S,"&gt;"&amp;CJ$5,Fluxo!$S:$S,"&lt;="&amp;CK$5,Fluxo!$D:$D,$D82)</f>
        <v>0</v>
      </c>
      <c r="CL82" s="18">
        <f>SUMIFS(Fluxo!$N:$N,Fluxo!$S:$S,"&gt;"&amp;CK$5,Fluxo!$S:$S,"&lt;="&amp;CL$5,Fluxo!$D:$D,$D82)</f>
        <v>0</v>
      </c>
      <c r="CM82" s="18">
        <f>SUMIFS(Fluxo!$N:$N,Fluxo!$S:$S,"&gt;"&amp;CL$5,Fluxo!$S:$S,"&lt;="&amp;CM$5,Fluxo!$D:$D,$D82)</f>
        <v>0</v>
      </c>
      <c r="CN82" s="18">
        <f>SUMIFS(Fluxo!$N:$N,Fluxo!$S:$S,"&gt;"&amp;CM$5,Fluxo!$S:$S,"&lt;="&amp;CN$5,Fluxo!$D:$D,$D82)</f>
        <v>0</v>
      </c>
      <c r="CO82" s="18">
        <f>SUMIFS(Fluxo!$N:$N,Fluxo!$S:$S,"&gt;"&amp;CN$5,Fluxo!$S:$S,"&lt;="&amp;CO$5,Fluxo!$D:$D,$D82)</f>
        <v>0</v>
      </c>
      <c r="CP82" s="18">
        <f>SUMIFS(Fluxo!$N:$N,Fluxo!$S:$S,"&gt;"&amp;CO$5,Fluxo!$S:$S,"&lt;="&amp;CP$5,Fluxo!$D:$D,$D82)</f>
        <v>0</v>
      </c>
      <c r="CQ82" s="18">
        <f>SUMIFS(Fluxo!$N:$N,Fluxo!$S:$S,"&gt;"&amp;CP$5,Fluxo!$S:$S,"&lt;="&amp;CQ$5,Fluxo!$D:$D,$D82)</f>
        <v>0</v>
      </c>
      <c r="CR82" s="18">
        <f>SUMIFS(Fluxo!$N:$N,Fluxo!$S:$S,"&gt;"&amp;CQ$5,Fluxo!$S:$S,"&lt;="&amp;CR$5,Fluxo!$D:$D,$D82)</f>
        <v>0</v>
      </c>
      <c r="CS82" s="18">
        <f>SUMIFS(Fluxo!$N:$N,Fluxo!$S:$S,"&gt;"&amp;CR$5,Fluxo!$S:$S,"&lt;="&amp;CS$5,Fluxo!$D:$D,$D82)</f>
        <v>0</v>
      </c>
      <c r="CT82" s="18">
        <f>SUMIFS(Fluxo!$N:$N,Fluxo!$S:$S,"&gt;"&amp;CS$5,Fluxo!$S:$S,"&lt;="&amp;CT$5,Fluxo!$D:$D,$D82)</f>
        <v>0</v>
      </c>
      <c r="CU82" s="18">
        <f>SUMIFS(Fluxo!$N:$N,Fluxo!$S:$S,"&gt;"&amp;CT$5,Fluxo!$S:$S,"&lt;="&amp;CU$5,Fluxo!$D:$D,$D82)</f>
        <v>0</v>
      </c>
      <c r="CV82" s="18">
        <f>SUMIFS(Fluxo!$N:$N,Fluxo!$S:$S,"&gt;"&amp;CU$5,Fluxo!$S:$S,"&lt;="&amp;CV$5,Fluxo!$D:$D,$D82)</f>
        <v>0</v>
      </c>
      <c r="CW82" s="18">
        <f>SUMIFS(Fluxo!$N:$N,Fluxo!$S:$S,"&gt;"&amp;CV$5,Fluxo!$S:$S,"&lt;="&amp;CW$5,Fluxo!$D:$D,$D82)</f>
        <v>0</v>
      </c>
      <c r="CX82" s="18">
        <f>SUMIFS(Fluxo!$N:$N,Fluxo!$S:$S,"&gt;"&amp;CW$5,Fluxo!$S:$S,"&lt;="&amp;CX$5,Fluxo!$D:$D,$D82)</f>
        <v>0</v>
      </c>
      <c r="CY82" s="18">
        <f>SUMIFS(Fluxo!$N:$N,Fluxo!$S:$S,"&gt;"&amp;CX$5,Fluxo!$S:$S,"&lt;="&amp;CY$5,Fluxo!$D:$D,$D82)</f>
        <v>0</v>
      </c>
      <c r="CZ82" s="18">
        <f>SUMIFS(Fluxo!$N:$N,Fluxo!$S:$S,"&gt;"&amp;CY$5,Fluxo!$S:$S,"&lt;="&amp;CZ$5,Fluxo!$D:$D,$D82)</f>
        <v>0</v>
      </c>
      <c r="DA82" s="18">
        <f>SUMIFS(Fluxo!$N:$N,Fluxo!$S:$S,"&gt;"&amp;CZ$5,Fluxo!$S:$S,"&lt;="&amp;DA$5,Fluxo!$D:$D,$D82)</f>
        <v>0</v>
      </c>
      <c r="DB82" s="18">
        <f>SUMIFS(Fluxo!$N:$N,Fluxo!$S:$S,"&gt;"&amp;DA$5,Fluxo!$S:$S,"&lt;="&amp;DB$5,Fluxo!$D:$D,$D82)</f>
        <v>0</v>
      </c>
      <c r="DC82" s="18">
        <f>SUMIFS(Fluxo!$N:$N,Fluxo!$S:$S,"&gt;"&amp;DB$5,Fluxo!$S:$S,"&lt;="&amp;DC$5,Fluxo!$D:$D,$D82)</f>
        <v>0</v>
      </c>
      <c r="DD82" s="18">
        <f>SUMIFS(Fluxo!$N:$N,Fluxo!$S:$S,"&gt;"&amp;DC$5,Fluxo!$S:$S,"&lt;="&amp;DD$5,Fluxo!$D:$D,$D82)</f>
        <v>0</v>
      </c>
      <c r="DE82" s="18">
        <f>SUMIFS(Fluxo!$N:$N,Fluxo!$S:$S,"&gt;"&amp;DD$5,Fluxo!$S:$S,"&lt;="&amp;DE$5,Fluxo!$D:$D,$D82)</f>
        <v>0</v>
      </c>
      <c r="DF82" s="18">
        <f>SUMIFS(Fluxo!$N:$N,Fluxo!$S:$S,"&gt;"&amp;DE$5,Fluxo!$S:$S,"&lt;="&amp;DF$5,Fluxo!$D:$D,$D82)</f>
        <v>0</v>
      </c>
      <c r="DG82" s="18">
        <f>SUMIFS(Fluxo!$N:$N,Fluxo!$S:$S,"&gt;"&amp;DF$5,Fluxo!$S:$S,"&lt;="&amp;DG$5,Fluxo!$D:$D,$D82)</f>
        <v>0</v>
      </c>
      <c r="DH82" s="18">
        <f>SUMIFS(Fluxo!$N:$N,Fluxo!$S:$S,"&gt;"&amp;DG$5,Fluxo!$S:$S,"&lt;="&amp;DH$5,Fluxo!$D:$D,$D82)</f>
        <v>0</v>
      </c>
      <c r="DI82" s="18">
        <f>SUMIFS(Fluxo!$N:$N,Fluxo!$S:$S,"&gt;"&amp;DH$5,Fluxo!$S:$S,"&lt;="&amp;DI$5,Fluxo!$D:$D,$D82)</f>
        <v>0</v>
      </c>
      <c r="DJ82" s="18">
        <f>SUMIFS(Fluxo!$N:$N,Fluxo!$S:$S,"&gt;"&amp;DI$5,Fluxo!$S:$S,"&lt;="&amp;DJ$5,Fluxo!$D:$D,$D82)</f>
        <v>0</v>
      </c>
      <c r="DK82" s="18">
        <f>SUMIFS(Fluxo!$N:$N,Fluxo!$S:$S,"&gt;"&amp;DJ$5,Fluxo!$S:$S,"&lt;="&amp;DK$5,Fluxo!$D:$D,$D82)</f>
        <v>0</v>
      </c>
      <c r="DL82" s="18">
        <f>SUMIFS(Fluxo!$N:$N,Fluxo!$S:$S,"&gt;"&amp;DK$5,Fluxo!$S:$S,"&lt;="&amp;DL$5,Fluxo!$D:$D,$D82)</f>
        <v>0</v>
      </c>
      <c r="DM82" s="18">
        <f>SUMIFS(Fluxo!$N:$N,Fluxo!$S:$S,"&gt;"&amp;DL$5,Fluxo!$S:$S,"&lt;="&amp;DM$5,Fluxo!$D:$D,$D82)</f>
        <v>0</v>
      </c>
      <c r="DN82" s="18">
        <f>SUMIFS(Fluxo!$N:$N,Fluxo!$S:$S,"&gt;"&amp;DM$5,Fluxo!$S:$S,"&lt;="&amp;DN$5,Fluxo!$D:$D,$D82)</f>
        <v>0</v>
      </c>
      <c r="DO82" s="18">
        <f>SUMIFS(Fluxo!$N:$N,Fluxo!$S:$S,"&gt;"&amp;DN$5,Fluxo!$S:$S,"&lt;="&amp;DO$5,Fluxo!$D:$D,$D82)</f>
        <v>0</v>
      </c>
      <c r="DP82" s="18">
        <f>SUMIFS(Fluxo!$N:$N,Fluxo!$S:$S,"&gt;"&amp;DO$5,Fluxo!$S:$S,"&lt;="&amp;DP$5,Fluxo!$D:$D,$D82)</f>
        <v>0</v>
      </c>
      <c r="DQ82" s="18">
        <f>SUMIFS(Fluxo!$N:$N,Fluxo!$S:$S,"&gt;"&amp;DP$5,Fluxo!$S:$S,"&lt;="&amp;DQ$5,Fluxo!$D:$D,$D82)</f>
        <v>0</v>
      </c>
      <c r="DR82" s="18">
        <f>SUMIFS(Fluxo!$N:$N,Fluxo!$S:$S,"&gt;"&amp;DQ$5,Fluxo!$S:$S,"&lt;="&amp;DR$5,Fluxo!$D:$D,$D82)</f>
        <v>0</v>
      </c>
      <c r="DS82" s="18">
        <f>SUMIFS(Fluxo!$N:$N,Fluxo!$S:$S,"&gt;"&amp;DR$5,Fluxo!$S:$S,"&lt;="&amp;DS$5,Fluxo!$D:$D,$D82)</f>
        <v>0</v>
      </c>
      <c r="DT82" s="18">
        <f>SUMIFS(Fluxo!$N:$N,Fluxo!$S:$S,"&gt;"&amp;DS$5,Fluxo!$S:$S,"&lt;="&amp;DT$5,Fluxo!$D:$D,$D82)</f>
        <v>0</v>
      </c>
      <c r="DU82" s="18">
        <f>SUMIFS(Fluxo!$N:$N,Fluxo!$S:$S,"&gt;"&amp;DT$5,Fluxo!$S:$S,"&lt;="&amp;DU$5,Fluxo!$D:$D,$D82)</f>
        <v>0</v>
      </c>
      <c r="DV82" s="18">
        <f>SUMIFS(Fluxo!$N:$N,Fluxo!$S:$S,"&gt;"&amp;DU$5,Fluxo!$S:$S,"&lt;="&amp;DV$5,Fluxo!$D:$D,$D82)</f>
        <v>0</v>
      </c>
      <c r="DW82" s="18">
        <f>SUMIFS(Fluxo!$N:$N,Fluxo!$S:$S,"&gt;"&amp;DV$5,Fluxo!$S:$S,"&lt;="&amp;DW$5,Fluxo!$D:$D,$D82)</f>
        <v>0</v>
      </c>
      <c r="DX82" s="18">
        <f>SUMIFS(Fluxo!$N:$N,Fluxo!$S:$S,"&gt;"&amp;DW$5,Fluxo!$S:$S,"&lt;="&amp;DX$5,Fluxo!$D:$D,$D82)</f>
        <v>0</v>
      </c>
      <c r="DY82" s="18">
        <f>SUMIFS(Fluxo!$N:$N,Fluxo!$S:$S,"&gt;"&amp;DX$5,Fluxo!$S:$S,"&lt;="&amp;DY$5,Fluxo!$D:$D,$D82)</f>
        <v>0</v>
      </c>
      <c r="DZ82" s="18">
        <f>SUMIFS(Fluxo!$N:$N,Fluxo!$S:$S,"&gt;"&amp;DY$5,Fluxo!$S:$S,"&lt;="&amp;DZ$5,Fluxo!$D:$D,$D82)</f>
        <v>0</v>
      </c>
      <c r="EA82" s="18">
        <f>SUMIFS(Fluxo!$N:$N,Fluxo!$S:$S,"&gt;"&amp;DZ$5,Fluxo!$S:$S,"&lt;="&amp;EA$5,Fluxo!$D:$D,$D82)</f>
        <v>0</v>
      </c>
      <c r="EB82" s="18">
        <f>SUMIFS(Fluxo!$N:$N,Fluxo!$S:$S,"&gt;"&amp;EA$5,Fluxo!$S:$S,"&lt;="&amp;EB$5,Fluxo!$D:$D,$D82)</f>
        <v>0</v>
      </c>
      <c r="EC82" s="18">
        <f>SUMIFS(Fluxo!$N:$N,Fluxo!$S:$S,"&gt;"&amp;EB$5,Fluxo!$S:$S,"&lt;="&amp;EC$5,Fluxo!$D:$D,$D82)</f>
        <v>0</v>
      </c>
      <c r="ED82" s="18">
        <f>SUMIFS(Fluxo!$N:$N,Fluxo!$S:$S,"&gt;"&amp;EC$5,Fluxo!$S:$S,"&lt;="&amp;ED$5,Fluxo!$D:$D,$D82)</f>
        <v>0</v>
      </c>
      <c r="EE82" s="18">
        <f>SUMIFS(Fluxo!$N:$N,Fluxo!$S:$S,"&gt;"&amp;ED$5,Fluxo!$S:$S,"&lt;="&amp;EE$5,Fluxo!$D:$D,$D82)</f>
        <v>0</v>
      </c>
      <c r="EF82" s="18">
        <f>SUMIFS(Fluxo!$N:$N,Fluxo!$S:$S,"&gt;"&amp;EE$5,Fluxo!$S:$S,"&lt;="&amp;EF$5,Fluxo!$D:$D,$D82)</f>
        <v>0</v>
      </c>
      <c r="EG82" s="18">
        <f>SUMIFS(Fluxo!$N:$N,Fluxo!$S:$S,"&gt;"&amp;EF$5,Fluxo!$S:$S,"&lt;="&amp;EG$5,Fluxo!$D:$D,$D82)</f>
        <v>0</v>
      </c>
      <c r="EH82" s="18">
        <f>SUMIFS(Fluxo!$N:$N,Fluxo!$S:$S,"&gt;"&amp;EG$5,Fluxo!$S:$S,"&lt;="&amp;EH$5,Fluxo!$D:$D,$D82)</f>
        <v>0</v>
      </c>
      <c r="EI82" s="18">
        <f>SUMIFS(Fluxo!$N:$N,Fluxo!$S:$S,"&gt;"&amp;EH$5,Fluxo!$S:$S,"&lt;="&amp;EI$5,Fluxo!$D:$D,$D82)</f>
        <v>0</v>
      </c>
      <c r="EJ82" s="18">
        <f>SUMIFS(Fluxo!$N:$N,Fluxo!$S:$S,"&gt;"&amp;EI$5,Fluxo!$S:$S,"&lt;="&amp;EJ$5,Fluxo!$D:$D,$D82)</f>
        <v>0</v>
      </c>
      <c r="EK82" s="18">
        <f>SUMIFS(Fluxo!$N:$N,Fluxo!$S:$S,"&gt;"&amp;EJ$5,Fluxo!$S:$S,"&lt;="&amp;EK$5,Fluxo!$D:$D,$D82)</f>
        <v>0</v>
      </c>
      <c r="EL82" s="18">
        <f>SUMIFS(Fluxo!$N:$N,Fluxo!$S:$S,"&gt;"&amp;EK$5,Fluxo!$S:$S,"&lt;="&amp;EL$5,Fluxo!$D:$D,$D82)</f>
        <v>0</v>
      </c>
      <c r="EM82" s="18">
        <f>SUMIFS(Fluxo!$N:$N,Fluxo!$S:$S,"&gt;"&amp;EL$5,Fluxo!$S:$S,"&lt;="&amp;EM$5,Fluxo!$D:$D,$D82)</f>
        <v>0</v>
      </c>
      <c r="EN82" s="18">
        <f>SUMIFS(Fluxo!$N:$N,Fluxo!$S:$S,"&gt;"&amp;EM$5,Fluxo!$S:$S,"&lt;="&amp;EN$5,Fluxo!$D:$D,$D82)</f>
        <v>0</v>
      </c>
      <c r="EO82" s="18">
        <f>SUMIFS(Fluxo!$N:$N,Fluxo!$S:$S,"&gt;"&amp;EN$5,Fluxo!$S:$S,"&lt;="&amp;EO$5,Fluxo!$D:$D,$D82)</f>
        <v>0</v>
      </c>
      <c r="EP82" s="18">
        <f>SUMIFS(Fluxo!$N:$N,Fluxo!$S:$S,"&gt;"&amp;EO$5,Fluxo!$S:$S,"&lt;="&amp;EP$5,Fluxo!$D:$D,$D82)</f>
        <v>0</v>
      </c>
      <c r="EQ82" s="18">
        <f>SUMIFS(Fluxo!$N:$N,Fluxo!$S:$S,"&gt;"&amp;EP$5,Fluxo!$S:$S,"&lt;="&amp;EQ$5,Fluxo!$D:$D,$D82)</f>
        <v>0</v>
      </c>
      <c r="ER82" s="18">
        <f>SUMIFS(Fluxo!$N:$N,Fluxo!$S:$S,"&gt;"&amp;EQ$5,Fluxo!$S:$S,"&lt;="&amp;ER$5,Fluxo!$D:$D,$D82)</f>
        <v>0</v>
      </c>
      <c r="ES82" s="18">
        <f>SUMIFS(Fluxo!$N:$N,Fluxo!$S:$S,"&gt;"&amp;ER$5,Fluxo!$S:$S,"&lt;="&amp;ES$5,Fluxo!$D:$D,$D82)</f>
        <v>0</v>
      </c>
      <c r="ET82" s="18">
        <f>SUMIFS(Fluxo!$N:$N,Fluxo!$S:$S,"&gt;"&amp;ES$5,Fluxo!$S:$S,"&lt;="&amp;ET$5,Fluxo!$D:$D,$D82)</f>
        <v>0</v>
      </c>
      <c r="EU82" s="18">
        <f>SUMIFS(Fluxo!$N:$N,Fluxo!$S:$S,"&gt;"&amp;ET$5,Fluxo!$S:$S,"&lt;="&amp;EU$5,Fluxo!$D:$D,$D82)</f>
        <v>0</v>
      </c>
      <c r="EV82" s="18">
        <f>SUMIFS(Fluxo!$N:$N,Fluxo!$S:$S,"&gt;"&amp;EU$5,Fluxo!$S:$S,"&lt;="&amp;EV$5,Fluxo!$D:$D,$D82)</f>
        <v>0</v>
      </c>
      <c r="EW82" s="18">
        <f>SUMIFS(Fluxo!$N:$N,Fluxo!$S:$S,"&gt;"&amp;EV$5,Fluxo!$S:$S,"&lt;="&amp;EW$5,Fluxo!$D:$D,$D82)</f>
        <v>0</v>
      </c>
      <c r="EX82" s="18">
        <f>SUMIFS(Fluxo!$N:$N,Fluxo!$S:$S,"&gt;"&amp;EW$5,Fluxo!$S:$S,"&lt;="&amp;EX$5,Fluxo!$D:$D,$D82)</f>
        <v>0</v>
      </c>
      <c r="EY82" s="18">
        <f>SUMIFS(Fluxo!$N:$N,Fluxo!$S:$S,"&gt;"&amp;EX$5,Fluxo!$S:$S,"&lt;="&amp;EY$5,Fluxo!$D:$D,$D82)</f>
        <v>0</v>
      </c>
      <c r="EZ82" s="18">
        <f>SUMIFS(Fluxo!$N:$N,Fluxo!$S:$S,"&gt;"&amp;EY$5,Fluxo!$S:$S,"&lt;="&amp;EZ$5,Fluxo!$D:$D,$D82)</f>
        <v>0</v>
      </c>
      <c r="FA82" s="18">
        <f>SUMIFS(Fluxo!$N:$N,Fluxo!$S:$S,"&gt;"&amp;EZ$5,Fluxo!$S:$S,"&lt;="&amp;FA$5,Fluxo!$D:$D,$D82)</f>
        <v>0</v>
      </c>
      <c r="FB82" s="18">
        <f>SUMIFS(Fluxo!$N:$N,Fluxo!$S:$S,"&gt;"&amp;FA$5,Fluxo!$S:$S,"&lt;="&amp;FB$5,Fluxo!$D:$D,$D82)</f>
        <v>0</v>
      </c>
      <c r="FC82" s="18">
        <f>SUMIFS(Fluxo!$N:$N,Fluxo!$S:$S,"&gt;"&amp;FB$5,Fluxo!$S:$S,"&lt;="&amp;FC$5,Fluxo!$D:$D,$D82)</f>
        <v>0</v>
      </c>
      <c r="FD82" s="18">
        <f>SUMIFS(Fluxo!$N:$N,Fluxo!$S:$S,"&gt;"&amp;FC$5,Fluxo!$S:$S,"&lt;="&amp;FD$5,Fluxo!$D:$D,$D82)</f>
        <v>0</v>
      </c>
      <c r="FE82" s="18">
        <f>SUMIFS(Fluxo!$N:$N,Fluxo!$S:$S,"&gt;"&amp;FD$5,Fluxo!$S:$S,"&lt;="&amp;FE$5,Fluxo!$D:$D,$D82)</f>
        <v>0</v>
      </c>
      <c r="FF82" s="18">
        <f>SUMIFS(Fluxo!$N:$N,Fluxo!$S:$S,"&gt;"&amp;FE$5,Fluxo!$S:$S,"&lt;="&amp;FF$5,Fluxo!$D:$D,$D82)</f>
        <v>0</v>
      </c>
      <c r="FG82" s="18">
        <f>SUMIFS(Fluxo!$N:$N,Fluxo!$S:$S,"&gt;"&amp;FF$5,Fluxo!$S:$S,"&lt;="&amp;FG$5,Fluxo!$D:$D,$D82)</f>
        <v>0</v>
      </c>
      <c r="FH82" s="18">
        <f>SUMIFS(Fluxo!$N:$N,Fluxo!$S:$S,"&gt;"&amp;FG$5,Fluxo!$S:$S,"&lt;="&amp;FH$5,Fluxo!$D:$D,$D82)</f>
        <v>0</v>
      </c>
      <c r="FI82" s="18">
        <f>SUMIFS(Fluxo!$N:$N,Fluxo!$S:$S,"&gt;"&amp;FH$5,Fluxo!$S:$S,"&lt;="&amp;FI$5,Fluxo!$D:$D,$D82)</f>
        <v>0</v>
      </c>
      <c r="FJ82" s="18">
        <f>SUMIFS(Fluxo!$N:$N,Fluxo!$S:$S,"&gt;"&amp;FI$5,Fluxo!$S:$S,"&lt;="&amp;FJ$5,Fluxo!$D:$D,$D82)</f>
        <v>0</v>
      </c>
      <c r="FK82" s="18">
        <f>SUMIFS(Fluxo!$N:$N,Fluxo!$S:$S,"&gt;"&amp;FJ$5,Fluxo!$S:$S,"&lt;="&amp;FK$5,Fluxo!$D:$D,$D82)</f>
        <v>0</v>
      </c>
      <c r="FL82" s="18">
        <f>SUMIFS(Fluxo!$N:$N,Fluxo!$S:$S,"&gt;"&amp;FK$5,Fluxo!$S:$S,"&lt;="&amp;FL$5,Fluxo!$D:$D,$D82)</f>
        <v>0</v>
      </c>
      <c r="FM82" s="18">
        <f>SUMIFS(Fluxo!$N:$N,Fluxo!$S:$S,"&gt;"&amp;FL$5,Fluxo!$S:$S,"&lt;="&amp;FM$5,Fluxo!$D:$D,$D82)</f>
        <v>0</v>
      </c>
      <c r="FN82" s="18">
        <f>SUMIFS(Fluxo!$N:$N,Fluxo!$S:$S,"&gt;"&amp;FM$5,Fluxo!$S:$S,"&lt;="&amp;FN$5,Fluxo!$D:$D,$D82)</f>
        <v>0</v>
      </c>
      <c r="FO82" s="18">
        <f>SUMIFS(Fluxo!$N:$N,Fluxo!$S:$S,"&gt;"&amp;FN$5,Fluxo!$S:$S,"&lt;="&amp;FO$5,Fluxo!$D:$D,$D82)</f>
        <v>0</v>
      </c>
      <c r="FP82" s="18">
        <f>SUMIFS(Fluxo!$N:$N,Fluxo!$S:$S,"&gt;"&amp;FO$5,Fluxo!$S:$S,"&lt;="&amp;FP$5,Fluxo!$D:$D,$D82)</f>
        <v>0</v>
      </c>
      <c r="FQ82" s="18">
        <f>SUMIFS(Fluxo!$N:$N,Fluxo!$S:$S,"&gt;"&amp;FP$5,Fluxo!$S:$S,"&lt;="&amp;FQ$5,Fluxo!$D:$D,$D82)</f>
        <v>0</v>
      </c>
      <c r="FR82" s="18">
        <f>SUMIFS(Fluxo!$N:$N,Fluxo!$S:$S,"&gt;"&amp;FQ$5,Fluxo!$S:$S,"&lt;="&amp;FR$5,Fluxo!$D:$D,$D82)</f>
        <v>0</v>
      </c>
      <c r="FS82" s="18">
        <f>SUMIFS(Fluxo!$N:$N,Fluxo!$S:$S,"&gt;"&amp;FR$5,Fluxo!$S:$S,"&lt;="&amp;FS$5,Fluxo!$D:$D,$D82)</f>
        <v>0</v>
      </c>
      <c r="FT82" s="18">
        <f>SUMIFS(Fluxo!$N:$N,Fluxo!$S:$S,"&gt;"&amp;FS$5,Fluxo!$S:$S,"&lt;="&amp;FT$5,Fluxo!$D:$D,$D82)</f>
        <v>0</v>
      </c>
      <c r="FU82" s="18">
        <f>SUMIFS(Fluxo!$N:$N,Fluxo!$S:$S,"&gt;"&amp;FT$5,Fluxo!$S:$S,"&lt;="&amp;FU$5,Fluxo!$D:$D,$D82)</f>
        <v>0</v>
      </c>
      <c r="FV82" s="18">
        <f>SUMIFS(Fluxo!$N:$N,Fluxo!$S:$S,"&gt;"&amp;FU$5,Fluxo!$S:$S,"&lt;="&amp;FV$5,Fluxo!$D:$D,$D82)</f>
        <v>0</v>
      </c>
      <c r="FW82" s="18">
        <f>SUMIFS(Fluxo!$N:$N,Fluxo!$S:$S,"&gt;"&amp;FV$5,Fluxo!$S:$S,"&lt;="&amp;FW$5,Fluxo!$D:$D,$D82)</f>
        <v>0</v>
      </c>
      <c r="FX82" s="18">
        <f>SUMIFS(Fluxo!$N:$N,Fluxo!$S:$S,"&gt;"&amp;FW$5,Fluxo!$S:$S,"&lt;="&amp;FX$5,Fluxo!$D:$D,$D82)</f>
        <v>0</v>
      </c>
      <c r="FY82" s="18">
        <f>SUMIFS(Fluxo!$N:$N,Fluxo!$S:$S,"&gt;"&amp;FX$5,Fluxo!$S:$S,"&lt;="&amp;FY$5,Fluxo!$D:$D,$D82)</f>
        <v>0</v>
      </c>
      <c r="FZ82" s="18">
        <f>SUMIFS(Fluxo!$N:$N,Fluxo!$S:$S,"&gt;"&amp;FY$5,Fluxo!$S:$S,"&lt;="&amp;FZ$5,Fluxo!$D:$D,$D82)</f>
        <v>0</v>
      </c>
      <c r="GA82" s="18">
        <f>SUMIFS(Fluxo!$N:$N,Fluxo!$S:$S,"&gt;"&amp;FZ$5,Fluxo!$S:$S,"&lt;="&amp;GA$5,Fluxo!$D:$D,$D82)</f>
        <v>0</v>
      </c>
      <c r="GB82" s="18">
        <f>SUMIFS(Fluxo!$N:$N,Fluxo!$S:$S,"&gt;"&amp;GA$5,Fluxo!$S:$S,"&lt;="&amp;GB$5,Fluxo!$D:$D,$D82)</f>
        <v>0</v>
      </c>
      <c r="GC82" s="18">
        <f>SUMIFS(Fluxo!$N:$N,Fluxo!$S:$S,"&gt;"&amp;GB$5,Fluxo!$S:$S,"&lt;="&amp;GC$5,Fluxo!$D:$D,$D82)</f>
        <v>0</v>
      </c>
      <c r="GD82" s="18">
        <f>SUMIFS(Fluxo!$N:$N,Fluxo!$S:$S,"&gt;"&amp;GC$5,Fluxo!$S:$S,"&lt;="&amp;GD$5,Fluxo!$D:$D,$D82)</f>
        <v>0</v>
      </c>
      <c r="GE82" s="18">
        <f>SUMIFS(Fluxo!$N:$N,Fluxo!$S:$S,"&gt;"&amp;GD$5,Fluxo!$S:$S,"&lt;="&amp;GE$5,Fluxo!$D:$D,$D82)</f>
        <v>0</v>
      </c>
      <c r="GF82" s="18">
        <f>SUMIFS(Fluxo!$N:$N,Fluxo!$S:$S,"&gt;"&amp;GE$5,Fluxo!$S:$S,"&lt;="&amp;GF$5,Fluxo!$D:$D,$D82)</f>
        <v>0</v>
      </c>
      <c r="GG82" s="18">
        <f>SUMIFS(Fluxo!$N:$N,Fluxo!$S:$S,"&gt;"&amp;GF$5,Fluxo!$S:$S,"&lt;="&amp;GG$5,Fluxo!$D:$D,$D82)</f>
        <v>0</v>
      </c>
      <c r="GH82" s="18">
        <f>SUMIFS(Fluxo!$N:$N,Fluxo!$S:$S,"&gt;"&amp;GG$5,Fluxo!$S:$S,"&lt;="&amp;GH$5,Fluxo!$D:$D,$D82)</f>
        <v>0</v>
      </c>
      <c r="GI82" s="18">
        <f>SUMIFS(Fluxo!$N:$N,Fluxo!$S:$S,"&gt;"&amp;GH$5,Fluxo!$S:$S,"&lt;="&amp;GI$5,Fluxo!$D:$D,$D82)</f>
        <v>0</v>
      </c>
      <c r="GJ82" s="18">
        <f>SUMIFS(Fluxo!$N:$N,Fluxo!$S:$S,"&gt;"&amp;GI$5,Fluxo!$S:$S,"&lt;="&amp;GJ$5,Fluxo!$D:$D,$D82)</f>
        <v>0</v>
      </c>
      <c r="GK82" s="18">
        <f>SUMIFS(Fluxo!$N:$N,Fluxo!$S:$S,"&gt;"&amp;GJ$5,Fluxo!$S:$S,"&lt;="&amp;GK$5,Fluxo!$D:$D,$D82)</f>
        <v>0</v>
      </c>
      <c r="GL82" s="18">
        <f>SUMIFS(Fluxo!$N:$N,Fluxo!$S:$S,"&gt;"&amp;GK$5,Fluxo!$S:$S,"&lt;="&amp;GL$5,Fluxo!$D:$D,$D82)</f>
        <v>0</v>
      </c>
      <c r="GM82" s="18">
        <f>SUMIFS(Fluxo!$N:$N,Fluxo!$S:$S,"&gt;"&amp;GL$5,Fluxo!$S:$S,"&lt;="&amp;GM$5,Fluxo!$D:$D,$D82)</f>
        <v>0</v>
      </c>
      <c r="GN82" s="18">
        <f>SUMIFS(Fluxo!$N:$N,Fluxo!$S:$S,"&gt;"&amp;GM$5,Fluxo!$S:$S,"&lt;="&amp;GN$5,Fluxo!$D:$D,$D82)</f>
        <v>0</v>
      </c>
      <c r="GO82" s="18">
        <f>SUMIFS(Fluxo!$N:$N,Fluxo!$S:$S,"&gt;"&amp;GN$5,Fluxo!$S:$S,"&lt;="&amp;GO$5,Fluxo!$D:$D,$D82)</f>
        <v>0</v>
      </c>
      <c r="GP82" s="18">
        <f>SUMIFS(Fluxo!$N:$N,Fluxo!$S:$S,"&gt;"&amp;GO$5,Fluxo!$S:$S,"&lt;="&amp;GP$5,Fluxo!$D:$D,$D82)</f>
        <v>0</v>
      </c>
      <c r="GQ82" s="18">
        <f>SUMIFS(Fluxo!$N:$N,Fluxo!$S:$S,"&gt;"&amp;GP$5,Fluxo!$S:$S,"&lt;="&amp;GQ$5,Fluxo!$D:$D,$D82)</f>
        <v>0</v>
      </c>
      <c r="GR82" s="18">
        <f>SUMIFS(Fluxo!$N:$N,Fluxo!$S:$S,"&gt;"&amp;GQ$5,Fluxo!$S:$S,"&lt;="&amp;GR$5,Fluxo!$D:$D,$D82)</f>
        <v>0</v>
      </c>
      <c r="GS82" s="18">
        <f>SUMIFS(Fluxo!$N:$N,Fluxo!$S:$S,"&gt;"&amp;GR$5,Fluxo!$S:$S,"&lt;="&amp;GS$5,Fluxo!$D:$D,$D82)</f>
        <v>0</v>
      </c>
      <c r="GT82" s="18">
        <f>SUMIFS(Fluxo!$N:$N,Fluxo!$S:$S,"&gt;"&amp;GS$5,Fluxo!$S:$S,"&lt;="&amp;GT$5,Fluxo!$D:$D,$D82)</f>
        <v>0</v>
      </c>
      <c r="GU82" s="18">
        <f>SUMIFS(Fluxo!$N:$N,Fluxo!$S:$S,"&gt;"&amp;GT$5,Fluxo!$S:$S,"&lt;="&amp;GU$5,Fluxo!$D:$D,$D82)</f>
        <v>0</v>
      </c>
      <c r="GV82" s="18">
        <f>SUMIFS(Fluxo!$N:$N,Fluxo!$S:$S,"&gt;"&amp;GU$5,Fluxo!$S:$S,"&lt;="&amp;GV$5,Fluxo!$D:$D,$D82)</f>
        <v>0</v>
      </c>
      <c r="GW82" s="18">
        <f>SUMIFS(Fluxo!$N:$N,Fluxo!$S:$S,"&gt;"&amp;GV$5,Fluxo!$S:$S,"&lt;="&amp;GW$5,Fluxo!$D:$D,$D82)</f>
        <v>0</v>
      </c>
      <c r="GX82" s="18">
        <f>SUMIFS(Fluxo!$N:$N,Fluxo!$S:$S,"&gt;"&amp;GW$5,Fluxo!$S:$S,"&lt;="&amp;GX$5,Fluxo!$D:$D,$D82)</f>
        <v>0</v>
      </c>
      <c r="GY82" s="18">
        <f>SUMIFS(Fluxo!$N:$N,Fluxo!$S:$S,"&gt;"&amp;GX$5,Fluxo!$S:$S,"&lt;="&amp;GY$5,Fluxo!$D:$D,$D82)</f>
        <v>0</v>
      </c>
      <c r="GZ82" s="18">
        <f>SUMIFS(Fluxo!$N:$N,Fluxo!$S:$S,"&gt;"&amp;GY$5,Fluxo!$S:$S,"&lt;="&amp;GZ$5,Fluxo!$D:$D,$D82)</f>
        <v>0</v>
      </c>
      <c r="HA82" s="18">
        <f>SUMIFS(Fluxo!$N:$N,Fluxo!$S:$S,"&gt;"&amp;GZ$5,Fluxo!$S:$S,"&lt;="&amp;HA$5,Fluxo!$D:$D,$D82)</f>
        <v>0</v>
      </c>
      <c r="HB82" s="18">
        <f>SUMIFS(Fluxo!$N:$N,Fluxo!$S:$S,"&gt;"&amp;HA$5,Fluxo!$S:$S,"&lt;="&amp;HB$5,Fluxo!$D:$D,$D82)</f>
        <v>0</v>
      </c>
      <c r="HC82" s="18">
        <f>SUMIFS(Fluxo!$N:$N,Fluxo!$S:$S,"&gt;"&amp;HB$5,Fluxo!$S:$S,"&lt;="&amp;HC$5,Fluxo!$D:$D,$D82)</f>
        <v>0</v>
      </c>
      <c r="HD82" s="18">
        <f>SUMIFS(Fluxo!$N:$N,Fluxo!$S:$S,"&gt;"&amp;HC$5,Fluxo!$S:$S,"&lt;="&amp;HD$5,Fluxo!$D:$D,$D82)</f>
        <v>0</v>
      </c>
      <c r="HE82" s="18">
        <f>SUMIFS(Fluxo!$N:$N,Fluxo!$S:$S,"&gt;"&amp;HD$5,Fluxo!$S:$S,"&lt;="&amp;HE$5,Fluxo!$D:$D,$D82)</f>
        <v>0</v>
      </c>
      <c r="HF82" s="18">
        <f>SUMIFS(Fluxo!$N:$N,Fluxo!$S:$S,"&gt;"&amp;HE$5,Fluxo!$S:$S,"&lt;="&amp;HF$5,Fluxo!$D:$D,$D82)</f>
        <v>0</v>
      </c>
    </row>
    <row r="83" spans="1:214">
      <c r="A83" s="20">
        <f t="shared" si="18"/>
        <v>73</v>
      </c>
      <c r="B83" s="140" t="str">
        <f>'Check Carteira'!C75</f>
        <v>E.1016.99.01.0183</v>
      </c>
      <c r="C83" s="141">
        <v>1</v>
      </c>
      <c r="D83" s="129" t="str">
        <f>'Check Carteira'!F75</f>
        <v>A-0183</v>
      </c>
      <c r="E83" s="21" t="str">
        <f>IFERROR(INDEX(Contratos!L:L,MATCH(D83,Contratos!R:R,0)),"")</f>
        <v/>
      </c>
      <c r="F83" s="139" t="str">
        <f>IFERROR(INDEX(Contratos!G:G,MATCH(D83,Contratos!R:R,0)),"")</f>
        <v/>
      </c>
      <c r="H83" s="83">
        <f t="shared" si="17"/>
        <v>1</v>
      </c>
      <c r="J83" s="18">
        <f>SUMIFS(Fluxo!$N:$N,Fluxo!$S:$S,"&gt;"&amp;I$5,Fluxo!$S:$S,"&lt;="&amp;J$5,Fluxo!$D:$D,$D83)</f>
        <v>0</v>
      </c>
      <c r="K83" s="18">
        <f>SUMIFS(Fluxo!$N:$N,Fluxo!$S:$S,"&gt;"&amp;J$5,Fluxo!$S:$S,"&lt;="&amp;K$5,Fluxo!$D:$D,$D83)</f>
        <v>1</v>
      </c>
      <c r="L83" s="18">
        <f>SUMIFS(Fluxo!$N:$N,Fluxo!$S:$S,"&gt;"&amp;K$5,Fluxo!$S:$S,"&lt;="&amp;L$5,Fluxo!$D:$D,$D83)</f>
        <v>0</v>
      </c>
      <c r="M83" s="18">
        <f>SUMIFS(Fluxo!$N:$N,Fluxo!$S:$S,"&gt;"&amp;L$5,Fluxo!$S:$S,"&lt;="&amp;M$5,Fluxo!$D:$D,$D83)</f>
        <v>0</v>
      </c>
      <c r="N83" s="18">
        <f>SUMIFS(Fluxo!$N:$N,Fluxo!$S:$S,"&gt;"&amp;M$5,Fluxo!$S:$S,"&lt;="&amp;N$5,Fluxo!$D:$D,$D83)</f>
        <v>0</v>
      </c>
      <c r="O83" s="18">
        <f>SUMIFS(Fluxo!$N:$N,Fluxo!$S:$S,"&gt;"&amp;N$5,Fluxo!$S:$S,"&lt;="&amp;O$5,Fluxo!$D:$D,$D83)</f>
        <v>0</v>
      </c>
      <c r="P83" s="18">
        <f>SUMIFS(Fluxo!$N:$N,Fluxo!$S:$S,"&gt;"&amp;O$5,Fluxo!$S:$S,"&lt;="&amp;P$5,Fluxo!$D:$D,$D83)</f>
        <v>0</v>
      </c>
      <c r="Q83" s="18">
        <f>SUMIFS(Fluxo!$N:$N,Fluxo!$S:$S,"&gt;"&amp;P$5,Fluxo!$S:$S,"&lt;="&amp;Q$5,Fluxo!$D:$D,$D83)</f>
        <v>0</v>
      </c>
      <c r="R83" s="18">
        <f>SUMIFS(Fluxo!$N:$N,Fluxo!$S:$S,"&gt;"&amp;Q$5,Fluxo!$S:$S,"&lt;="&amp;R$5,Fluxo!$D:$D,$D83)</f>
        <v>0</v>
      </c>
      <c r="S83" s="18">
        <f>SUMIFS(Fluxo!$N:$N,Fluxo!$S:$S,"&gt;"&amp;R$5,Fluxo!$S:$S,"&lt;="&amp;S$5,Fluxo!$D:$D,$D83)</f>
        <v>0</v>
      </c>
      <c r="T83" s="18">
        <f>SUMIFS(Fluxo!$N:$N,Fluxo!$S:$S,"&gt;"&amp;S$5,Fluxo!$S:$S,"&lt;="&amp;T$5,Fluxo!$D:$D,$D83)</f>
        <v>0</v>
      </c>
      <c r="U83" s="18">
        <f>SUMIFS(Fluxo!$N:$N,Fluxo!$S:$S,"&gt;"&amp;T$5,Fluxo!$S:$S,"&lt;="&amp;U$5,Fluxo!$D:$D,$D83)</f>
        <v>0</v>
      </c>
      <c r="V83" s="18">
        <f>SUMIFS(Fluxo!$N:$N,Fluxo!$S:$S,"&gt;"&amp;U$5,Fluxo!$S:$S,"&lt;="&amp;V$5,Fluxo!$D:$D,$D83)</f>
        <v>0</v>
      </c>
      <c r="W83" s="18">
        <f>SUMIFS(Fluxo!$N:$N,Fluxo!$S:$S,"&gt;"&amp;V$5,Fluxo!$S:$S,"&lt;="&amp;W$5,Fluxo!$D:$D,$D83)</f>
        <v>0</v>
      </c>
      <c r="X83" s="18">
        <f>SUMIFS(Fluxo!$N:$N,Fluxo!$S:$S,"&gt;"&amp;W$5,Fluxo!$S:$S,"&lt;="&amp;X$5,Fluxo!$D:$D,$D83)</f>
        <v>0</v>
      </c>
      <c r="Y83" s="18">
        <f>SUMIFS(Fluxo!$N:$N,Fluxo!$S:$S,"&gt;"&amp;X$5,Fluxo!$S:$S,"&lt;="&amp;Y$5,Fluxo!$D:$D,$D83)</f>
        <v>0</v>
      </c>
      <c r="Z83" s="18">
        <f>SUMIFS(Fluxo!$N:$N,Fluxo!$S:$S,"&gt;"&amp;Y$5,Fluxo!$S:$S,"&lt;="&amp;Z$5,Fluxo!$D:$D,$D83)</f>
        <v>0</v>
      </c>
      <c r="AA83" s="18">
        <f>SUMIFS(Fluxo!$N:$N,Fluxo!$S:$S,"&gt;"&amp;Z$5,Fluxo!$S:$S,"&lt;="&amp;AA$5,Fluxo!$D:$D,$D83)</f>
        <v>0</v>
      </c>
      <c r="AB83" s="18">
        <f>SUMIFS(Fluxo!$N:$N,Fluxo!$S:$S,"&gt;"&amp;AA$5,Fluxo!$S:$S,"&lt;="&amp;AB$5,Fluxo!$D:$D,$D83)</f>
        <v>0</v>
      </c>
      <c r="AC83" s="18">
        <f>SUMIFS(Fluxo!$N:$N,Fluxo!$S:$S,"&gt;"&amp;AB$5,Fluxo!$S:$S,"&lt;="&amp;AC$5,Fluxo!$D:$D,$D83)</f>
        <v>0</v>
      </c>
      <c r="AD83" s="18">
        <f>SUMIFS(Fluxo!$N:$N,Fluxo!$S:$S,"&gt;"&amp;AC$5,Fluxo!$S:$S,"&lt;="&amp;AD$5,Fluxo!$D:$D,$D83)</f>
        <v>0</v>
      </c>
      <c r="AE83" s="18">
        <f>SUMIFS(Fluxo!$N:$N,Fluxo!$S:$S,"&gt;"&amp;AD$5,Fluxo!$S:$S,"&lt;="&amp;AE$5,Fluxo!$D:$D,$D83)</f>
        <v>0</v>
      </c>
      <c r="AF83" s="18">
        <f>SUMIFS(Fluxo!$N:$N,Fluxo!$S:$S,"&gt;"&amp;AE$5,Fluxo!$S:$S,"&lt;="&amp;AF$5,Fluxo!$D:$D,$D83)</f>
        <v>0</v>
      </c>
      <c r="AG83" s="18">
        <f>SUMIFS(Fluxo!$N:$N,Fluxo!$S:$S,"&gt;"&amp;AF$5,Fluxo!$S:$S,"&lt;="&amp;AG$5,Fluxo!$D:$D,$D83)</f>
        <v>0</v>
      </c>
      <c r="AH83" s="18">
        <f>SUMIFS(Fluxo!$N:$N,Fluxo!$S:$S,"&gt;"&amp;AG$5,Fluxo!$S:$S,"&lt;="&amp;AH$5,Fluxo!$D:$D,$D83)</f>
        <v>0</v>
      </c>
      <c r="AI83" s="18">
        <f>SUMIFS(Fluxo!$N:$N,Fluxo!$S:$S,"&gt;"&amp;AH$5,Fluxo!$S:$S,"&lt;="&amp;AI$5,Fluxo!$D:$D,$D83)</f>
        <v>0</v>
      </c>
      <c r="AJ83" s="18">
        <f>SUMIFS(Fluxo!$N:$N,Fluxo!$S:$S,"&gt;"&amp;AI$5,Fluxo!$S:$S,"&lt;="&amp;AJ$5,Fluxo!$D:$D,$D83)</f>
        <v>0</v>
      </c>
      <c r="AK83" s="18">
        <f>SUMIFS(Fluxo!$N:$N,Fluxo!$S:$S,"&gt;"&amp;AJ$5,Fluxo!$S:$S,"&lt;="&amp;AK$5,Fluxo!$D:$D,$D83)</f>
        <v>0</v>
      </c>
      <c r="AL83" s="18">
        <f>SUMIFS(Fluxo!$N:$N,Fluxo!$S:$S,"&gt;"&amp;AK$5,Fluxo!$S:$S,"&lt;="&amp;AL$5,Fluxo!$D:$D,$D83)</f>
        <v>0</v>
      </c>
      <c r="AM83" s="18">
        <f>SUMIFS(Fluxo!$N:$N,Fluxo!$S:$S,"&gt;"&amp;AL$5,Fluxo!$S:$S,"&lt;="&amp;AM$5,Fluxo!$D:$D,$D83)</f>
        <v>0</v>
      </c>
      <c r="AN83" s="18">
        <f>SUMIFS(Fluxo!$N:$N,Fluxo!$S:$S,"&gt;"&amp;AM$5,Fluxo!$S:$S,"&lt;="&amp;AN$5,Fluxo!$D:$D,$D83)</f>
        <v>0</v>
      </c>
      <c r="AO83" s="18">
        <f>SUMIFS(Fluxo!$N:$N,Fluxo!$S:$S,"&gt;"&amp;AN$5,Fluxo!$S:$S,"&lt;="&amp;AO$5,Fluxo!$D:$D,$D83)</f>
        <v>0</v>
      </c>
      <c r="AP83" s="18">
        <f>SUMIFS(Fluxo!$N:$N,Fluxo!$S:$S,"&gt;"&amp;AO$5,Fluxo!$S:$S,"&lt;="&amp;AP$5,Fluxo!$D:$D,$D83)</f>
        <v>0</v>
      </c>
      <c r="AQ83" s="18">
        <f>SUMIFS(Fluxo!$N:$N,Fluxo!$S:$S,"&gt;"&amp;AP$5,Fluxo!$S:$S,"&lt;="&amp;AQ$5,Fluxo!$D:$D,$D83)</f>
        <v>0</v>
      </c>
      <c r="AR83" s="18">
        <f>SUMIFS(Fluxo!$N:$N,Fluxo!$S:$S,"&gt;"&amp;AQ$5,Fluxo!$S:$S,"&lt;="&amp;AR$5,Fluxo!$D:$D,$D83)</f>
        <v>0</v>
      </c>
      <c r="AS83" s="18">
        <f>SUMIFS(Fluxo!$N:$N,Fluxo!$S:$S,"&gt;"&amp;AR$5,Fluxo!$S:$S,"&lt;="&amp;AS$5,Fluxo!$D:$D,$D83)</f>
        <v>0</v>
      </c>
      <c r="AT83" s="18">
        <f>SUMIFS(Fluxo!$N:$N,Fluxo!$S:$S,"&gt;"&amp;AS$5,Fluxo!$S:$S,"&lt;="&amp;AT$5,Fluxo!$D:$D,$D83)</f>
        <v>0</v>
      </c>
      <c r="AU83" s="18">
        <f>SUMIFS(Fluxo!$N:$N,Fluxo!$S:$S,"&gt;"&amp;AT$5,Fluxo!$S:$S,"&lt;="&amp;AU$5,Fluxo!$D:$D,$D83)</f>
        <v>0</v>
      </c>
      <c r="AV83" s="18">
        <f>SUMIFS(Fluxo!$N:$N,Fluxo!$S:$S,"&gt;"&amp;AU$5,Fluxo!$S:$S,"&lt;="&amp;AV$5,Fluxo!$D:$D,$D83)</f>
        <v>0</v>
      </c>
      <c r="AW83" s="18">
        <f>SUMIFS(Fluxo!$N:$N,Fluxo!$S:$S,"&gt;"&amp;AV$5,Fluxo!$S:$S,"&lt;="&amp;AW$5,Fluxo!$D:$D,$D83)</f>
        <v>0</v>
      </c>
      <c r="AX83" s="18">
        <f>SUMIFS(Fluxo!$N:$N,Fluxo!$S:$S,"&gt;"&amp;AW$5,Fluxo!$S:$S,"&lt;="&amp;AX$5,Fluxo!$D:$D,$D83)</f>
        <v>0</v>
      </c>
      <c r="AY83" s="18">
        <f>SUMIFS(Fluxo!$N:$N,Fluxo!$S:$S,"&gt;"&amp;AX$5,Fluxo!$S:$S,"&lt;="&amp;AY$5,Fluxo!$D:$D,$D83)</f>
        <v>0</v>
      </c>
      <c r="AZ83" s="18">
        <f>SUMIFS(Fluxo!$N:$N,Fluxo!$S:$S,"&gt;"&amp;AY$5,Fluxo!$S:$S,"&lt;="&amp;AZ$5,Fluxo!$D:$D,$D83)</f>
        <v>0</v>
      </c>
      <c r="BA83" s="18">
        <f>SUMIFS(Fluxo!$N:$N,Fluxo!$S:$S,"&gt;"&amp;AZ$5,Fluxo!$S:$S,"&lt;="&amp;BA$5,Fluxo!$D:$D,$D83)</f>
        <v>0</v>
      </c>
      <c r="BB83" s="18">
        <f>SUMIFS(Fluxo!$N:$N,Fluxo!$S:$S,"&gt;"&amp;BA$5,Fluxo!$S:$S,"&lt;="&amp;BB$5,Fluxo!$D:$D,$D83)</f>
        <v>0</v>
      </c>
      <c r="BC83" s="18">
        <f>SUMIFS(Fluxo!$N:$N,Fluxo!$S:$S,"&gt;"&amp;BB$5,Fluxo!$S:$S,"&lt;="&amp;BC$5,Fluxo!$D:$D,$D83)</f>
        <v>0</v>
      </c>
      <c r="BD83" s="18">
        <f>SUMIFS(Fluxo!$N:$N,Fluxo!$S:$S,"&gt;"&amp;BC$5,Fluxo!$S:$S,"&lt;="&amp;BD$5,Fluxo!$D:$D,$D83)</f>
        <v>0</v>
      </c>
      <c r="BE83" s="18">
        <f>SUMIFS(Fluxo!$N:$N,Fluxo!$S:$S,"&gt;"&amp;BD$5,Fluxo!$S:$S,"&lt;="&amp;BE$5,Fluxo!$D:$D,$D83)</f>
        <v>0</v>
      </c>
      <c r="BF83" s="18">
        <f>SUMIFS(Fluxo!$N:$N,Fluxo!$S:$S,"&gt;"&amp;BE$5,Fluxo!$S:$S,"&lt;="&amp;BF$5,Fluxo!$D:$D,$D83)</f>
        <v>0</v>
      </c>
      <c r="BG83" s="18">
        <f>SUMIFS(Fluxo!$N:$N,Fluxo!$S:$S,"&gt;"&amp;BF$5,Fluxo!$S:$S,"&lt;="&amp;BG$5,Fluxo!$D:$D,$D83)</f>
        <v>0</v>
      </c>
      <c r="BH83" s="18">
        <f>SUMIFS(Fluxo!$N:$N,Fluxo!$S:$S,"&gt;"&amp;BG$5,Fluxo!$S:$S,"&lt;="&amp;BH$5,Fluxo!$D:$D,$D83)</f>
        <v>0</v>
      </c>
      <c r="BI83" s="18">
        <f>SUMIFS(Fluxo!$N:$N,Fluxo!$S:$S,"&gt;"&amp;BH$5,Fluxo!$S:$S,"&lt;="&amp;BI$5,Fluxo!$D:$D,$D83)</f>
        <v>0</v>
      </c>
      <c r="BJ83" s="18">
        <f>SUMIFS(Fluxo!$N:$N,Fluxo!$S:$S,"&gt;"&amp;BI$5,Fluxo!$S:$S,"&lt;="&amp;BJ$5,Fluxo!$D:$D,$D83)</f>
        <v>0</v>
      </c>
      <c r="BK83" s="18">
        <f>SUMIFS(Fluxo!$N:$N,Fluxo!$S:$S,"&gt;"&amp;BJ$5,Fluxo!$S:$S,"&lt;="&amp;BK$5,Fluxo!$D:$D,$D83)</f>
        <v>0</v>
      </c>
      <c r="BL83" s="18">
        <f>SUMIFS(Fluxo!$N:$N,Fluxo!$S:$S,"&gt;"&amp;BK$5,Fluxo!$S:$S,"&lt;="&amp;BL$5,Fluxo!$D:$D,$D83)</f>
        <v>0</v>
      </c>
      <c r="BM83" s="18">
        <f>SUMIFS(Fluxo!$N:$N,Fluxo!$S:$S,"&gt;"&amp;BL$5,Fluxo!$S:$S,"&lt;="&amp;BM$5,Fluxo!$D:$D,$D83)</f>
        <v>0</v>
      </c>
      <c r="BN83" s="18">
        <f>SUMIFS(Fluxo!$N:$N,Fluxo!$S:$S,"&gt;"&amp;BM$5,Fluxo!$S:$S,"&lt;="&amp;BN$5,Fluxo!$D:$D,$D83)</f>
        <v>0</v>
      </c>
      <c r="BO83" s="18">
        <f>SUMIFS(Fluxo!$N:$N,Fluxo!$S:$S,"&gt;"&amp;BN$5,Fluxo!$S:$S,"&lt;="&amp;BO$5,Fluxo!$D:$D,$D83)</f>
        <v>0</v>
      </c>
      <c r="BP83" s="18">
        <f>SUMIFS(Fluxo!$N:$N,Fluxo!$S:$S,"&gt;"&amp;BO$5,Fluxo!$S:$S,"&lt;="&amp;BP$5,Fluxo!$D:$D,$D83)</f>
        <v>0</v>
      </c>
      <c r="BQ83" s="18">
        <f>SUMIFS(Fluxo!$N:$N,Fluxo!$S:$S,"&gt;"&amp;BP$5,Fluxo!$S:$S,"&lt;="&amp;BQ$5,Fluxo!$D:$D,$D83)</f>
        <v>0</v>
      </c>
      <c r="BR83" s="18">
        <f>SUMIFS(Fluxo!$N:$N,Fluxo!$S:$S,"&gt;"&amp;BQ$5,Fluxo!$S:$S,"&lt;="&amp;BR$5,Fluxo!$D:$D,$D83)</f>
        <v>0</v>
      </c>
      <c r="BS83" s="18">
        <f>SUMIFS(Fluxo!$N:$N,Fluxo!$S:$S,"&gt;"&amp;BR$5,Fluxo!$S:$S,"&lt;="&amp;BS$5,Fluxo!$D:$D,$D83)</f>
        <v>0</v>
      </c>
      <c r="BT83" s="18">
        <f>SUMIFS(Fluxo!$N:$N,Fluxo!$S:$S,"&gt;"&amp;BS$5,Fluxo!$S:$S,"&lt;="&amp;BT$5,Fluxo!$D:$D,$D83)</f>
        <v>0</v>
      </c>
      <c r="BU83" s="18">
        <f>SUMIFS(Fluxo!$N:$N,Fluxo!$S:$S,"&gt;"&amp;BT$5,Fluxo!$S:$S,"&lt;="&amp;BU$5,Fluxo!$D:$D,$D83)</f>
        <v>0</v>
      </c>
      <c r="BV83" s="18">
        <f>SUMIFS(Fluxo!$N:$N,Fluxo!$S:$S,"&gt;"&amp;BU$5,Fluxo!$S:$S,"&lt;="&amp;BV$5,Fluxo!$D:$D,$D83)</f>
        <v>0</v>
      </c>
      <c r="BW83" s="18">
        <f>SUMIFS(Fluxo!$N:$N,Fluxo!$S:$S,"&gt;"&amp;BV$5,Fluxo!$S:$S,"&lt;="&amp;BW$5,Fluxo!$D:$D,$D83)</f>
        <v>0</v>
      </c>
      <c r="BX83" s="18">
        <f>SUMIFS(Fluxo!$N:$N,Fluxo!$S:$S,"&gt;"&amp;BW$5,Fluxo!$S:$S,"&lt;="&amp;BX$5,Fluxo!$D:$D,$D83)</f>
        <v>0</v>
      </c>
      <c r="BY83" s="18">
        <f>SUMIFS(Fluxo!$N:$N,Fluxo!$S:$S,"&gt;"&amp;BX$5,Fluxo!$S:$S,"&lt;="&amp;BY$5,Fluxo!$D:$D,$D83)</f>
        <v>0</v>
      </c>
      <c r="BZ83" s="18">
        <f>SUMIFS(Fluxo!$N:$N,Fluxo!$S:$S,"&gt;"&amp;BY$5,Fluxo!$S:$S,"&lt;="&amp;BZ$5,Fluxo!$D:$D,$D83)</f>
        <v>0</v>
      </c>
      <c r="CA83" s="18">
        <f>SUMIFS(Fluxo!$N:$N,Fluxo!$S:$S,"&gt;"&amp;BZ$5,Fluxo!$S:$S,"&lt;="&amp;CA$5,Fluxo!$D:$D,$D83)</f>
        <v>0</v>
      </c>
      <c r="CB83" s="18">
        <f>SUMIFS(Fluxo!$N:$N,Fluxo!$S:$S,"&gt;"&amp;CA$5,Fluxo!$S:$S,"&lt;="&amp;CB$5,Fluxo!$D:$D,$D83)</f>
        <v>0</v>
      </c>
      <c r="CC83" s="18">
        <f>SUMIFS(Fluxo!$N:$N,Fluxo!$S:$S,"&gt;"&amp;CB$5,Fluxo!$S:$S,"&lt;="&amp;CC$5,Fluxo!$D:$D,$D83)</f>
        <v>0</v>
      </c>
      <c r="CD83" s="18">
        <f>SUMIFS(Fluxo!$N:$N,Fluxo!$S:$S,"&gt;"&amp;CC$5,Fluxo!$S:$S,"&lt;="&amp;CD$5,Fluxo!$D:$D,$D83)</f>
        <v>0</v>
      </c>
      <c r="CE83" s="18">
        <f>SUMIFS(Fluxo!$N:$N,Fluxo!$S:$S,"&gt;"&amp;CD$5,Fluxo!$S:$S,"&lt;="&amp;CE$5,Fluxo!$D:$D,$D83)</f>
        <v>0</v>
      </c>
      <c r="CF83" s="18">
        <f>SUMIFS(Fluxo!$N:$N,Fluxo!$S:$S,"&gt;"&amp;CE$5,Fluxo!$S:$S,"&lt;="&amp;CF$5,Fluxo!$D:$D,$D83)</f>
        <v>0</v>
      </c>
      <c r="CG83" s="18">
        <f>SUMIFS(Fluxo!$N:$N,Fluxo!$S:$S,"&gt;"&amp;CF$5,Fluxo!$S:$S,"&lt;="&amp;CG$5,Fluxo!$D:$D,$D83)</f>
        <v>0</v>
      </c>
      <c r="CH83" s="18">
        <f>SUMIFS(Fluxo!$N:$N,Fluxo!$S:$S,"&gt;"&amp;CG$5,Fluxo!$S:$S,"&lt;="&amp;CH$5,Fluxo!$D:$D,$D83)</f>
        <v>0</v>
      </c>
      <c r="CI83" s="18">
        <f>SUMIFS(Fluxo!$N:$N,Fluxo!$S:$S,"&gt;"&amp;CH$5,Fluxo!$S:$S,"&lt;="&amp;CI$5,Fluxo!$D:$D,$D83)</f>
        <v>0</v>
      </c>
      <c r="CJ83" s="18">
        <f>SUMIFS(Fluxo!$N:$N,Fluxo!$S:$S,"&gt;"&amp;CI$5,Fluxo!$S:$S,"&lt;="&amp;CJ$5,Fluxo!$D:$D,$D83)</f>
        <v>0</v>
      </c>
      <c r="CK83" s="18">
        <f>SUMIFS(Fluxo!$N:$N,Fluxo!$S:$S,"&gt;"&amp;CJ$5,Fluxo!$S:$S,"&lt;="&amp;CK$5,Fluxo!$D:$D,$D83)</f>
        <v>0</v>
      </c>
      <c r="CL83" s="18">
        <f>SUMIFS(Fluxo!$N:$N,Fluxo!$S:$S,"&gt;"&amp;CK$5,Fluxo!$S:$S,"&lt;="&amp;CL$5,Fluxo!$D:$D,$D83)</f>
        <v>0</v>
      </c>
      <c r="CM83" s="18">
        <f>SUMIFS(Fluxo!$N:$N,Fluxo!$S:$S,"&gt;"&amp;CL$5,Fluxo!$S:$S,"&lt;="&amp;CM$5,Fluxo!$D:$D,$D83)</f>
        <v>0</v>
      </c>
      <c r="CN83" s="18">
        <f>SUMIFS(Fluxo!$N:$N,Fluxo!$S:$S,"&gt;"&amp;CM$5,Fluxo!$S:$S,"&lt;="&amp;CN$5,Fluxo!$D:$D,$D83)</f>
        <v>0</v>
      </c>
      <c r="CO83" s="18">
        <f>SUMIFS(Fluxo!$N:$N,Fluxo!$S:$S,"&gt;"&amp;CN$5,Fluxo!$S:$S,"&lt;="&amp;CO$5,Fluxo!$D:$D,$D83)</f>
        <v>0</v>
      </c>
      <c r="CP83" s="18">
        <f>SUMIFS(Fluxo!$N:$N,Fluxo!$S:$S,"&gt;"&amp;CO$5,Fluxo!$S:$S,"&lt;="&amp;CP$5,Fluxo!$D:$D,$D83)</f>
        <v>0</v>
      </c>
      <c r="CQ83" s="18">
        <f>SUMIFS(Fluxo!$N:$N,Fluxo!$S:$S,"&gt;"&amp;CP$5,Fluxo!$S:$S,"&lt;="&amp;CQ$5,Fluxo!$D:$D,$D83)</f>
        <v>0</v>
      </c>
      <c r="CR83" s="18">
        <f>SUMIFS(Fluxo!$N:$N,Fluxo!$S:$S,"&gt;"&amp;CQ$5,Fluxo!$S:$S,"&lt;="&amp;CR$5,Fluxo!$D:$D,$D83)</f>
        <v>0</v>
      </c>
      <c r="CS83" s="18">
        <f>SUMIFS(Fluxo!$N:$N,Fluxo!$S:$S,"&gt;"&amp;CR$5,Fluxo!$S:$S,"&lt;="&amp;CS$5,Fluxo!$D:$D,$D83)</f>
        <v>0</v>
      </c>
      <c r="CT83" s="18">
        <f>SUMIFS(Fluxo!$N:$N,Fluxo!$S:$S,"&gt;"&amp;CS$5,Fluxo!$S:$S,"&lt;="&amp;CT$5,Fluxo!$D:$D,$D83)</f>
        <v>0</v>
      </c>
      <c r="CU83" s="18">
        <f>SUMIFS(Fluxo!$N:$N,Fluxo!$S:$S,"&gt;"&amp;CT$5,Fluxo!$S:$S,"&lt;="&amp;CU$5,Fluxo!$D:$D,$D83)</f>
        <v>0</v>
      </c>
      <c r="CV83" s="18">
        <f>SUMIFS(Fluxo!$N:$N,Fluxo!$S:$S,"&gt;"&amp;CU$5,Fluxo!$S:$S,"&lt;="&amp;CV$5,Fluxo!$D:$D,$D83)</f>
        <v>0</v>
      </c>
      <c r="CW83" s="18">
        <f>SUMIFS(Fluxo!$N:$N,Fluxo!$S:$S,"&gt;"&amp;CV$5,Fluxo!$S:$S,"&lt;="&amp;CW$5,Fluxo!$D:$D,$D83)</f>
        <v>0</v>
      </c>
      <c r="CX83" s="18">
        <f>SUMIFS(Fluxo!$N:$N,Fluxo!$S:$S,"&gt;"&amp;CW$5,Fluxo!$S:$S,"&lt;="&amp;CX$5,Fluxo!$D:$D,$D83)</f>
        <v>0</v>
      </c>
      <c r="CY83" s="18">
        <f>SUMIFS(Fluxo!$N:$N,Fluxo!$S:$S,"&gt;"&amp;CX$5,Fluxo!$S:$S,"&lt;="&amp;CY$5,Fluxo!$D:$D,$D83)</f>
        <v>0</v>
      </c>
      <c r="CZ83" s="18">
        <f>SUMIFS(Fluxo!$N:$N,Fluxo!$S:$S,"&gt;"&amp;CY$5,Fluxo!$S:$S,"&lt;="&amp;CZ$5,Fluxo!$D:$D,$D83)</f>
        <v>0</v>
      </c>
      <c r="DA83" s="18">
        <f>SUMIFS(Fluxo!$N:$N,Fluxo!$S:$S,"&gt;"&amp;CZ$5,Fluxo!$S:$S,"&lt;="&amp;DA$5,Fluxo!$D:$D,$D83)</f>
        <v>0</v>
      </c>
      <c r="DB83" s="18">
        <f>SUMIFS(Fluxo!$N:$N,Fluxo!$S:$S,"&gt;"&amp;DA$5,Fluxo!$S:$S,"&lt;="&amp;DB$5,Fluxo!$D:$D,$D83)</f>
        <v>0</v>
      </c>
      <c r="DC83" s="18">
        <f>SUMIFS(Fluxo!$N:$N,Fluxo!$S:$S,"&gt;"&amp;DB$5,Fluxo!$S:$S,"&lt;="&amp;DC$5,Fluxo!$D:$D,$D83)</f>
        <v>0</v>
      </c>
      <c r="DD83" s="18">
        <f>SUMIFS(Fluxo!$N:$N,Fluxo!$S:$S,"&gt;"&amp;DC$5,Fluxo!$S:$S,"&lt;="&amp;DD$5,Fluxo!$D:$D,$D83)</f>
        <v>0</v>
      </c>
      <c r="DE83" s="18">
        <f>SUMIFS(Fluxo!$N:$N,Fluxo!$S:$S,"&gt;"&amp;DD$5,Fluxo!$S:$S,"&lt;="&amp;DE$5,Fluxo!$D:$D,$D83)</f>
        <v>0</v>
      </c>
      <c r="DF83" s="18">
        <f>SUMIFS(Fluxo!$N:$N,Fluxo!$S:$S,"&gt;"&amp;DE$5,Fluxo!$S:$S,"&lt;="&amp;DF$5,Fluxo!$D:$D,$D83)</f>
        <v>0</v>
      </c>
      <c r="DG83" s="18">
        <f>SUMIFS(Fluxo!$N:$N,Fluxo!$S:$S,"&gt;"&amp;DF$5,Fluxo!$S:$S,"&lt;="&amp;DG$5,Fluxo!$D:$D,$D83)</f>
        <v>0</v>
      </c>
      <c r="DH83" s="18">
        <f>SUMIFS(Fluxo!$N:$N,Fluxo!$S:$S,"&gt;"&amp;DG$5,Fluxo!$S:$S,"&lt;="&amp;DH$5,Fluxo!$D:$D,$D83)</f>
        <v>0</v>
      </c>
      <c r="DI83" s="18">
        <f>SUMIFS(Fluxo!$N:$N,Fluxo!$S:$S,"&gt;"&amp;DH$5,Fluxo!$S:$S,"&lt;="&amp;DI$5,Fluxo!$D:$D,$D83)</f>
        <v>0</v>
      </c>
      <c r="DJ83" s="18">
        <f>SUMIFS(Fluxo!$N:$N,Fluxo!$S:$S,"&gt;"&amp;DI$5,Fluxo!$S:$S,"&lt;="&amp;DJ$5,Fluxo!$D:$D,$D83)</f>
        <v>0</v>
      </c>
      <c r="DK83" s="18">
        <f>SUMIFS(Fluxo!$N:$N,Fluxo!$S:$S,"&gt;"&amp;DJ$5,Fluxo!$S:$S,"&lt;="&amp;DK$5,Fluxo!$D:$D,$D83)</f>
        <v>0</v>
      </c>
      <c r="DL83" s="18">
        <f>SUMIFS(Fluxo!$N:$N,Fluxo!$S:$S,"&gt;"&amp;DK$5,Fluxo!$S:$S,"&lt;="&amp;DL$5,Fluxo!$D:$D,$D83)</f>
        <v>0</v>
      </c>
      <c r="DM83" s="18">
        <f>SUMIFS(Fluxo!$N:$N,Fluxo!$S:$S,"&gt;"&amp;DL$5,Fluxo!$S:$S,"&lt;="&amp;DM$5,Fluxo!$D:$D,$D83)</f>
        <v>0</v>
      </c>
      <c r="DN83" s="18">
        <f>SUMIFS(Fluxo!$N:$N,Fluxo!$S:$S,"&gt;"&amp;DM$5,Fluxo!$S:$S,"&lt;="&amp;DN$5,Fluxo!$D:$D,$D83)</f>
        <v>0</v>
      </c>
      <c r="DO83" s="18">
        <f>SUMIFS(Fluxo!$N:$N,Fluxo!$S:$S,"&gt;"&amp;DN$5,Fluxo!$S:$S,"&lt;="&amp;DO$5,Fluxo!$D:$D,$D83)</f>
        <v>0</v>
      </c>
      <c r="DP83" s="18">
        <f>SUMIFS(Fluxo!$N:$N,Fluxo!$S:$S,"&gt;"&amp;DO$5,Fluxo!$S:$S,"&lt;="&amp;DP$5,Fluxo!$D:$D,$D83)</f>
        <v>0</v>
      </c>
      <c r="DQ83" s="18">
        <f>SUMIFS(Fluxo!$N:$N,Fluxo!$S:$S,"&gt;"&amp;DP$5,Fluxo!$S:$S,"&lt;="&amp;DQ$5,Fluxo!$D:$D,$D83)</f>
        <v>0</v>
      </c>
      <c r="DR83" s="18">
        <f>SUMIFS(Fluxo!$N:$N,Fluxo!$S:$S,"&gt;"&amp;DQ$5,Fluxo!$S:$S,"&lt;="&amp;DR$5,Fluxo!$D:$D,$D83)</f>
        <v>0</v>
      </c>
      <c r="DS83" s="18">
        <f>SUMIFS(Fluxo!$N:$N,Fluxo!$S:$S,"&gt;"&amp;DR$5,Fluxo!$S:$S,"&lt;="&amp;DS$5,Fluxo!$D:$D,$D83)</f>
        <v>0</v>
      </c>
      <c r="DT83" s="18">
        <f>SUMIFS(Fluxo!$N:$N,Fluxo!$S:$S,"&gt;"&amp;DS$5,Fluxo!$S:$S,"&lt;="&amp;DT$5,Fluxo!$D:$D,$D83)</f>
        <v>0</v>
      </c>
      <c r="DU83" s="18">
        <f>SUMIFS(Fluxo!$N:$N,Fluxo!$S:$S,"&gt;"&amp;DT$5,Fluxo!$S:$S,"&lt;="&amp;DU$5,Fluxo!$D:$D,$D83)</f>
        <v>0</v>
      </c>
      <c r="DV83" s="18">
        <f>SUMIFS(Fluxo!$N:$N,Fluxo!$S:$S,"&gt;"&amp;DU$5,Fluxo!$S:$S,"&lt;="&amp;DV$5,Fluxo!$D:$D,$D83)</f>
        <v>0</v>
      </c>
      <c r="DW83" s="18">
        <f>SUMIFS(Fluxo!$N:$N,Fluxo!$S:$S,"&gt;"&amp;DV$5,Fluxo!$S:$S,"&lt;="&amp;DW$5,Fluxo!$D:$D,$D83)</f>
        <v>0</v>
      </c>
      <c r="DX83" s="18">
        <f>SUMIFS(Fluxo!$N:$N,Fluxo!$S:$S,"&gt;"&amp;DW$5,Fluxo!$S:$S,"&lt;="&amp;DX$5,Fluxo!$D:$D,$D83)</f>
        <v>0</v>
      </c>
      <c r="DY83" s="18">
        <f>SUMIFS(Fluxo!$N:$N,Fluxo!$S:$S,"&gt;"&amp;DX$5,Fluxo!$S:$S,"&lt;="&amp;DY$5,Fluxo!$D:$D,$D83)</f>
        <v>0</v>
      </c>
      <c r="DZ83" s="18">
        <f>SUMIFS(Fluxo!$N:$N,Fluxo!$S:$S,"&gt;"&amp;DY$5,Fluxo!$S:$S,"&lt;="&amp;DZ$5,Fluxo!$D:$D,$D83)</f>
        <v>0</v>
      </c>
      <c r="EA83" s="18">
        <f>SUMIFS(Fluxo!$N:$N,Fluxo!$S:$S,"&gt;"&amp;DZ$5,Fluxo!$S:$S,"&lt;="&amp;EA$5,Fluxo!$D:$D,$D83)</f>
        <v>0</v>
      </c>
      <c r="EB83" s="18">
        <f>SUMIFS(Fluxo!$N:$N,Fluxo!$S:$S,"&gt;"&amp;EA$5,Fluxo!$S:$S,"&lt;="&amp;EB$5,Fluxo!$D:$D,$D83)</f>
        <v>0</v>
      </c>
      <c r="EC83" s="18">
        <f>SUMIFS(Fluxo!$N:$N,Fluxo!$S:$S,"&gt;"&amp;EB$5,Fluxo!$S:$S,"&lt;="&amp;EC$5,Fluxo!$D:$D,$D83)</f>
        <v>0</v>
      </c>
      <c r="ED83" s="18">
        <f>SUMIFS(Fluxo!$N:$N,Fluxo!$S:$S,"&gt;"&amp;EC$5,Fluxo!$S:$S,"&lt;="&amp;ED$5,Fluxo!$D:$D,$D83)</f>
        <v>0</v>
      </c>
      <c r="EE83" s="18">
        <f>SUMIFS(Fluxo!$N:$N,Fluxo!$S:$S,"&gt;"&amp;ED$5,Fluxo!$S:$S,"&lt;="&amp;EE$5,Fluxo!$D:$D,$D83)</f>
        <v>0</v>
      </c>
      <c r="EF83" s="18">
        <f>SUMIFS(Fluxo!$N:$N,Fluxo!$S:$S,"&gt;"&amp;EE$5,Fluxo!$S:$S,"&lt;="&amp;EF$5,Fluxo!$D:$D,$D83)</f>
        <v>0</v>
      </c>
      <c r="EG83" s="18">
        <f>SUMIFS(Fluxo!$N:$N,Fluxo!$S:$S,"&gt;"&amp;EF$5,Fluxo!$S:$S,"&lt;="&amp;EG$5,Fluxo!$D:$D,$D83)</f>
        <v>0</v>
      </c>
      <c r="EH83" s="18">
        <f>SUMIFS(Fluxo!$N:$N,Fluxo!$S:$S,"&gt;"&amp;EG$5,Fluxo!$S:$S,"&lt;="&amp;EH$5,Fluxo!$D:$D,$D83)</f>
        <v>0</v>
      </c>
      <c r="EI83" s="18">
        <f>SUMIFS(Fluxo!$N:$N,Fluxo!$S:$S,"&gt;"&amp;EH$5,Fluxo!$S:$S,"&lt;="&amp;EI$5,Fluxo!$D:$D,$D83)</f>
        <v>0</v>
      </c>
      <c r="EJ83" s="18">
        <f>SUMIFS(Fluxo!$N:$N,Fluxo!$S:$S,"&gt;"&amp;EI$5,Fluxo!$S:$S,"&lt;="&amp;EJ$5,Fluxo!$D:$D,$D83)</f>
        <v>0</v>
      </c>
      <c r="EK83" s="18">
        <f>SUMIFS(Fluxo!$N:$N,Fluxo!$S:$S,"&gt;"&amp;EJ$5,Fluxo!$S:$S,"&lt;="&amp;EK$5,Fluxo!$D:$D,$D83)</f>
        <v>0</v>
      </c>
      <c r="EL83" s="18">
        <f>SUMIFS(Fluxo!$N:$N,Fluxo!$S:$S,"&gt;"&amp;EK$5,Fluxo!$S:$S,"&lt;="&amp;EL$5,Fluxo!$D:$D,$D83)</f>
        <v>0</v>
      </c>
      <c r="EM83" s="18">
        <f>SUMIFS(Fluxo!$N:$N,Fluxo!$S:$S,"&gt;"&amp;EL$5,Fluxo!$S:$S,"&lt;="&amp;EM$5,Fluxo!$D:$D,$D83)</f>
        <v>0</v>
      </c>
      <c r="EN83" s="18">
        <f>SUMIFS(Fluxo!$N:$N,Fluxo!$S:$S,"&gt;"&amp;EM$5,Fluxo!$S:$S,"&lt;="&amp;EN$5,Fluxo!$D:$D,$D83)</f>
        <v>0</v>
      </c>
      <c r="EO83" s="18">
        <f>SUMIFS(Fluxo!$N:$N,Fluxo!$S:$S,"&gt;"&amp;EN$5,Fluxo!$S:$S,"&lt;="&amp;EO$5,Fluxo!$D:$D,$D83)</f>
        <v>0</v>
      </c>
      <c r="EP83" s="18">
        <f>SUMIFS(Fluxo!$N:$N,Fluxo!$S:$S,"&gt;"&amp;EO$5,Fluxo!$S:$S,"&lt;="&amp;EP$5,Fluxo!$D:$D,$D83)</f>
        <v>0</v>
      </c>
      <c r="EQ83" s="18">
        <f>SUMIFS(Fluxo!$N:$N,Fluxo!$S:$S,"&gt;"&amp;EP$5,Fluxo!$S:$S,"&lt;="&amp;EQ$5,Fluxo!$D:$D,$D83)</f>
        <v>0</v>
      </c>
      <c r="ER83" s="18">
        <f>SUMIFS(Fluxo!$N:$N,Fluxo!$S:$S,"&gt;"&amp;EQ$5,Fluxo!$S:$S,"&lt;="&amp;ER$5,Fluxo!$D:$D,$D83)</f>
        <v>0</v>
      </c>
      <c r="ES83" s="18">
        <f>SUMIFS(Fluxo!$N:$N,Fluxo!$S:$S,"&gt;"&amp;ER$5,Fluxo!$S:$S,"&lt;="&amp;ES$5,Fluxo!$D:$D,$D83)</f>
        <v>0</v>
      </c>
      <c r="ET83" s="18">
        <f>SUMIFS(Fluxo!$N:$N,Fluxo!$S:$S,"&gt;"&amp;ES$5,Fluxo!$S:$S,"&lt;="&amp;ET$5,Fluxo!$D:$D,$D83)</f>
        <v>0</v>
      </c>
      <c r="EU83" s="18">
        <f>SUMIFS(Fluxo!$N:$N,Fluxo!$S:$S,"&gt;"&amp;ET$5,Fluxo!$S:$S,"&lt;="&amp;EU$5,Fluxo!$D:$D,$D83)</f>
        <v>0</v>
      </c>
      <c r="EV83" s="18">
        <f>SUMIFS(Fluxo!$N:$N,Fluxo!$S:$S,"&gt;"&amp;EU$5,Fluxo!$S:$S,"&lt;="&amp;EV$5,Fluxo!$D:$D,$D83)</f>
        <v>0</v>
      </c>
      <c r="EW83" s="18">
        <f>SUMIFS(Fluxo!$N:$N,Fluxo!$S:$S,"&gt;"&amp;EV$5,Fluxo!$S:$S,"&lt;="&amp;EW$5,Fluxo!$D:$D,$D83)</f>
        <v>0</v>
      </c>
      <c r="EX83" s="18">
        <f>SUMIFS(Fluxo!$N:$N,Fluxo!$S:$S,"&gt;"&amp;EW$5,Fluxo!$S:$S,"&lt;="&amp;EX$5,Fluxo!$D:$D,$D83)</f>
        <v>0</v>
      </c>
      <c r="EY83" s="18">
        <f>SUMIFS(Fluxo!$N:$N,Fluxo!$S:$S,"&gt;"&amp;EX$5,Fluxo!$S:$S,"&lt;="&amp;EY$5,Fluxo!$D:$D,$D83)</f>
        <v>0</v>
      </c>
      <c r="EZ83" s="18">
        <f>SUMIFS(Fluxo!$N:$N,Fluxo!$S:$S,"&gt;"&amp;EY$5,Fluxo!$S:$S,"&lt;="&amp;EZ$5,Fluxo!$D:$D,$D83)</f>
        <v>0</v>
      </c>
      <c r="FA83" s="18">
        <f>SUMIFS(Fluxo!$N:$N,Fluxo!$S:$S,"&gt;"&amp;EZ$5,Fluxo!$S:$S,"&lt;="&amp;FA$5,Fluxo!$D:$D,$D83)</f>
        <v>0</v>
      </c>
      <c r="FB83" s="18">
        <f>SUMIFS(Fluxo!$N:$N,Fluxo!$S:$S,"&gt;"&amp;FA$5,Fluxo!$S:$S,"&lt;="&amp;FB$5,Fluxo!$D:$D,$D83)</f>
        <v>0</v>
      </c>
      <c r="FC83" s="18">
        <f>SUMIFS(Fluxo!$N:$N,Fluxo!$S:$S,"&gt;"&amp;FB$5,Fluxo!$S:$S,"&lt;="&amp;FC$5,Fluxo!$D:$D,$D83)</f>
        <v>0</v>
      </c>
      <c r="FD83" s="18">
        <f>SUMIFS(Fluxo!$N:$N,Fluxo!$S:$S,"&gt;"&amp;FC$5,Fluxo!$S:$S,"&lt;="&amp;FD$5,Fluxo!$D:$D,$D83)</f>
        <v>0</v>
      </c>
      <c r="FE83" s="18">
        <f>SUMIFS(Fluxo!$N:$N,Fluxo!$S:$S,"&gt;"&amp;FD$5,Fluxo!$S:$S,"&lt;="&amp;FE$5,Fluxo!$D:$D,$D83)</f>
        <v>0</v>
      </c>
      <c r="FF83" s="18">
        <f>SUMIFS(Fluxo!$N:$N,Fluxo!$S:$S,"&gt;"&amp;FE$5,Fluxo!$S:$S,"&lt;="&amp;FF$5,Fluxo!$D:$D,$D83)</f>
        <v>0</v>
      </c>
      <c r="FG83" s="18">
        <f>SUMIFS(Fluxo!$N:$N,Fluxo!$S:$S,"&gt;"&amp;FF$5,Fluxo!$S:$S,"&lt;="&amp;FG$5,Fluxo!$D:$D,$D83)</f>
        <v>0</v>
      </c>
      <c r="FH83" s="18">
        <f>SUMIFS(Fluxo!$N:$N,Fluxo!$S:$S,"&gt;"&amp;FG$5,Fluxo!$S:$S,"&lt;="&amp;FH$5,Fluxo!$D:$D,$D83)</f>
        <v>0</v>
      </c>
      <c r="FI83" s="18">
        <f>SUMIFS(Fluxo!$N:$N,Fluxo!$S:$S,"&gt;"&amp;FH$5,Fluxo!$S:$S,"&lt;="&amp;FI$5,Fluxo!$D:$D,$D83)</f>
        <v>0</v>
      </c>
      <c r="FJ83" s="18">
        <f>SUMIFS(Fluxo!$N:$N,Fluxo!$S:$S,"&gt;"&amp;FI$5,Fluxo!$S:$S,"&lt;="&amp;FJ$5,Fluxo!$D:$D,$D83)</f>
        <v>0</v>
      </c>
      <c r="FK83" s="18">
        <f>SUMIFS(Fluxo!$N:$N,Fluxo!$S:$S,"&gt;"&amp;FJ$5,Fluxo!$S:$S,"&lt;="&amp;FK$5,Fluxo!$D:$D,$D83)</f>
        <v>0</v>
      </c>
      <c r="FL83" s="18">
        <f>SUMIFS(Fluxo!$N:$N,Fluxo!$S:$S,"&gt;"&amp;FK$5,Fluxo!$S:$S,"&lt;="&amp;FL$5,Fluxo!$D:$D,$D83)</f>
        <v>0</v>
      </c>
      <c r="FM83" s="18">
        <f>SUMIFS(Fluxo!$N:$N,Fluxo!$S:$S,"&gt;"&amp;FL$5,Fluxo!$S:$S,"&lt;="&amp;FM$5,Fluxo!$D:$D,$D83)</f>
        <v>0</v>
      </c>
      <c r="FN83" s="18">
        <f>SUMIFS(Fluxo!$N:$N,Fluxo!$S:$S,"&gt;"&amp;FM$5,Fluxo!$S:$S,"&lt;="&amp;FN$5,Fluxo!$D:$D,$D83)</f>
        <v>0</v>
      </c>
      <c r="FO83" s="18">
        <f>SUMIFS(Fluxo!$N:$N,Fluxo!$S:$S,"&gt;"&amp;FN$5,Fluxo!$S:$S,"&lt;="&amp;FO$5,Fluxo!$D:$D,$D83)</f>
        <v>0</v>
      </c>
      <c r="FP83" s="18">
        <f>SUMIFS(Fluxo!$N:$N,Fluxo!$S:$S,"&gt;"&amp;FO$5,Fluxo!$S:$S,"&lt;="&amp;FP$5,Fluxo!$D:$D,$D83)</f>
        <v>0</v>
      </c>
      <c r="FQ83" s="18">
        <f>SUMIFS(Fluxo!$N:$N,Fluxo!$S:$S,"&gt;"&amp;FP$5,Fluxo!$S:$S,"&lt;="&amp;FQ$5,Fluxo!$D:$D,$D83)</f>
        <v>0</v>
      </c>
      <c r="FR83" s="18">
        <f>SUMIFS(Fluxo!$N:$N,Fluxo!$S:$S,"&gt;"&amp;FQ$5,Fluxo!$S:$S,"&lt;="&amp;FR$5,Fluxo!$D:$D,$D83)</f>
        <v>0</v>
      </c>
      <c r="FS83" s="18">
        <f>SUMIFS(Fluxo!$N:$N,Fluxo!$S:$S,"&gt;"&amp;FR$5,Fluxo!$S:$S,"&lt;="&amp;FS$5,Fluxo!$D:$D,$D83)</f>
        <v>0</v>
      </c>
      <c r="FT83" s="18">
        <f>SUMIFS(Fluxo!$N:$N,Fluxo!$S:$S,"&gt;"&amp;FS$5,Fluxo!$S:$S,"&lt;="&amp;FT$5,Fluxo!$D:$D,$D83)</f>
        <v>0</v>
      </c>
      <c r="FU83" s="18">
        <f>SUMIFS(Fluxo!$N:$N,Fluxo!$S:$S,"&gt;"&amp;FT$5,Fluxo!$S:$S,"&lt;="&amp;FU$5,Fluxo!$D:$D,$D83)</f>
        <v>0</v>
      </c>
      <c r="FV83" s="18">
        <f>SUMIFS(Fluxo!$N:$N,Fluxo!$S:$S,"&gt;"&amp;FU$5,Fluxo!$S:$S,"&lt;="&amp;FV$5,Fluxo!$D:$D,$D83)</f>
        <v>0</v>
      </c>
      <c r="FW83" s="18">
        <f>SUMIFS(Fluxo!$N:$N,Fluxo!$S:$S,"&gt;"&amp;FV$5,Fluxo!$S:$S,"&lt;="&amp;FW$5,Fluxo!$D:$D,$D83)</f>
        <v>0</v>
      </c>
      <c r="FX83" s="18">
        <f>SUMIFS(Fluxo!$N:$N,Fluxo!$S:$S,"&gt;"&amp;FW$5,Fluxo!$S:$S,"&lt;="&amp;FX$5,Fluxo!$D:$D,$D83)</f>
        <v>0</v>
      </c>
      <c r="FY83" s="18">
        <f>SUMIFS(Fluxo!$N:$N,Fluxo!$S:$S,"&gt;"&amp;FX$5,Fluxo!$S:$S,"&lt;="&amp;FY$5,Fluxo!$D:$D,$D83)</f>
        <v>0</v>
      </c>
      <c r="FZ83" s="18">
        <f>SUMIFS(Fluxo!$N:$N,Fluxo!$S:$S,"&gt;"&amp;FY$5,Fluxo!$S:$S,"&lt;="&amp;FZ$5,Fluxo!$D:$D,$D83)</f>
        <v>0</v>
      </c>
      <c r="GA83" s="18">
        <f>SUMIFS(Fluxo!$N:$N,Fluxo!$S:$S,"&gt;"&amp;FZ$5,Fluxo!$S:$S,"&lt;="&amp;GA$5,Fluxo!$D:$D,$D83)</f>
        <v>0</v>
      </c>
      <c r="GB83" s="18">
        <f>SUMIFS(Fluxo!$N:$N,Fluxo!$S:$S,"&gt;"&amp;GA$5,Fluxo!$S:$S,"&lt;="&amp;GB$5,Fluxo!$D:$D,$D83)</f>
        <v>0</v>
      </c>
      <c r="GC83" s="18">
        <f>SUMIFS(Fluxo!$N:$N,Fluxo!$S:$S,"&gt;"&amp;GB$5,Fluxo!$S:$S,"&lt;="&amp;GC$5,Fluxo!$D:$D,$D83)</f>
        <v>0</v>
      </c>
      <c r="GD83" s="18">
        <f>SUMIFS(Fluxo!$N:$N,Fluxo!$S:$S,"&gt;"&amp;GC$5,Fluxo!$S:$S,"&lt;="&amp;GD$5,Fluxo!$D:$D,$D83)</f>
        <v>0</v>
      </c>
      <c r="GE83" s="18">
        <f>SUMIFS(Fluxo!$N:$N,Fluxo!$S:$S,"&gt;"&amp;GD$5,Fluxo!$S:$S,"&lt;="&amp;GE$5,Fluxo!$D:$D,$D83)</f>
        <v>0</v>
      </c>
      <c r="GF83" s="18">
        <f>SUMIFS(Fluxo!$N:$N,Fluxo!$S:$S,"&gt;"&amp;GE$5,Fluxo!$S:$S,"&lt;="&amp;GF$5,Fluxo!$D:$D,$D83)</f>
        <v>0</v>
      </c>
      <c r="GG83" s="18">
        <f>SUMIFS(Fluxo!$N:$N,Fluxo!$S:$S,"&gt;"&amp;GF$5,Fluxo!$S:$S,"&lt;="&amp;GG$5,Fluxo!$D:$D,$D83)</f>
        <v>0</v>
      </c>
      <c r="GH83" s="18">
        <f>SUMIFS(Fluxo!$N:$N,Fluxo!$S:$S,"&gt;"&amp;GG$5,Fluxo!$S:$S,"&lt;="&amp;GH$5,Fluxo!$D:$D,$D83)</f>
        <v>0</v>
      </c>
      <c r="GI83" s="18">
        <f>SUMIFS(Fluxo!$N:$N,Fluxo!$S:$S,"&gt;"&amp;GH$5,Fluxo!$S:$S,"&lt;="&amp;GI$5,Fluxo!$D:$D,$D83)</f>
        <v>0</v>
      </c>
      <c r="GJ83" s="18">
        <f>SUMIFS(Fluxo!$N:$N,Fluxo!$S:$S,"&gt;"&amp;GI$5,Fluxo!$S:$S,"&lt;="&amp;GJ$5,Fluxo!$D:$D,$D83)</f>
        <v>0</v>
      </c>
      <c r="GK83" s="18">
        <f>SUMIFS(Fluxo!$N:$N,Fluxo!$S:$S,"&gt;"&amp;GJ$5,Fluxo!$S:$S,"&lt;="&amp;GK$5,Fluxo!$D:$D,$D83)</f>
        <v>0</v>
      </c>
      <c r="GL83" s="18">
        <f>SUMIFS(Fluxo!$N:$N,Fluxo!$S:$S,"&gt;"&amp;GK$5,Fluxo!$S:$S,"&lt;="&amp;GL$5,Fluxo!$D:$D,$D83)</f>
        <v>0</v>
      </c>
      <c r="GM83" s="18">
        <f>SUMIFS(Fluxo!$N:$N,Fluxo!$S:$S,"&gt;"&amp;GL$5,Fluxo!$S:$S,"&lt;="&amp;GM$5,Fluxo!$D:$D,$D83)</f>
        <v>0</v>
      </c>
      <c r="GN83" s="18">
        <f>SUMIFS(Fluxo!$N:$N,Fluxo!$S:$S,"&gt;"&amp;GM$5,Fluxo!$S:$S,"&lt;="&amp;GN$5,Fluxo!$D:$D,$D83)</f>
        <v>0</v>
      </c>
      <c r="GO83" s="18">
        <f>SUMIFS(Fluxo!$N:$N,Fluxo!$S:$S,"&gt;"&amp;GN$5,Fluxo!$S:$S,"&lt;="&amp;GO$5,Fluxo!$D:$D,$D83)</f>
        <v>0</v>
      </c>
      <c r="GP83" s="18">
        <f>SUMIFS(Fluxo!$N:$N,Fluxo!$S:$S,"&gt;"&amp;GO$5,Fluxo!$S:$S,"&lt;="&amp;GP$5,Fluxo!$D:$D,$D83)</f>
        <v>0</v>
      </c>
      <c r="GQ83" s="18">
        <f>SUMIFS(Fluxo!$N:$N,Fluxo!$S:$S,"&gt;"&amp;GP$5,Fluxo!$S:$S,"&lt;="&amp;GQ$5,Fluxo!$D:$D,$D83)</f>
        <v>0</v>
      </c>
      <c r="GR83" s="18">
        <f>SUMIFS(Fluxo!$N:$N,Fluxo!$S:$S,"&gt;"&amp;GQ$5,Fluxo!$S:$S,"&lt;="&amp;GR$5,Fluxo!$D:$D,$D83)</f>
        <v>0</v>
      </c>
      <c r="GS83" s="18">
        <f>SUMIFS(Fluxo!$N:$N,Fluxo!$S:$S,"&gt;"&amp;GR$5,Fluxo!$S:$S,"&lt;="&amp;GS$5,Fluxo!$D:$D,$D83)</f>
        <v>0</v>
      </c>
      <c r="GT83" s="18">
        <f>SUMIFS(Fluxo!$N:$N,Fluxo!$S:$S,"&gt;"&amp;GS$5,Fluxo!$S:$S,"&lt;="&amp;GT$5,Fluxo!$D:$D,$D83)</f>
        <v>0</v>
      </c>
      <c r="GU83" s="18">
        <f>SUMIFS(Fluxo!$N:$N,Fluxo!$S:$S,"&gt;"&amp;GT$5,Fluxo!$S:$S,"&lt;="&amp;GU$5,Fluxo!$D:$D,$D83)</f>
        <v>0</v>
      </c>
      <c r="GV83" s="18">
        <f>SUMIFS(Fluxo!$N:$N,Fluxo!$S:$S,"&gt;"&amp;GU$5,Fluxo!$S:$S,"&lt;="&amp;GV$5,Fluxo!$D:$D,$D83)</f>
        <v>0</v>
      </c>
      <c r="GW83" s="18">
        <f>SUMIFS(Fluxo!$N:$N,Fluxo!$S:$S,"&gt;"&amp;GV$5,Fluxo!$S:$S,"&lt;="&amp;GW$5,Fluxo!$D:$D,$D83)</f>
        <v>0</v>
      </c>
      <c r="GX83" s="18">
        <f>SUMIFS(Fluxo!$N:$N,Fluxo!$S:$S,"&gt;"&amp;GW$5,Fluxo!$S:$S,"&lt;="&amp;GX$5,Fluxo!$D:$D,$D83)</f>
        <v>0</v>
      </c>
      <c r="GY83" s="18">
        <f>SUMIFS(Fluxo!$N:$N,Fluxo!$S:$S,"&gt;"&amp;GX$5,Fluxo!$S:$S,"&lt;="&amp;GY$5,Fluxo!$D:$D,$D83)</f>
        <v>0</v>
      </c>
      <c r="GZ83" s="18">
        <f>SUMIFS(Fluxo!$N:$N,Fluxo!$S:$S,"&gt;"&amp;GY$5,Fluxo!$S:$S,"&lt;="&amp;GZ$5,Fluxo!$D:$D,$D83)</f>
        <v>0</v>
      </c>
      <c r="HA83" s="18">
        <f>SUMIFS(Fluxo!$N:$N,Fluxo!$S:$S,"&gt;"&amp;GZ$5,Fluxo!$S:$S,"&lt;="&amp;HA$5,Fluxo!$D:$D,$D83)</f>
        <v>0</v>
      </c>
      <c r="HB83" s="18">
        <f>SUMIFS(Fluxo!$N:$N,Fluxo!$S:$S,"&gt;"&amp;HA$5,Fluxo!$S:$S,"&lt;="&amp;HB$5,Fluxo!$D:$D,$D83)</f>
        <v>0</v>
      </c>
      <c r="HC83" s="18">
        <f>SUMIFS(Fluxo!$N:$N,Fluxo!$S:$S,"&gt;"&amp;HB$5,Fluxo!$S:$S,"&lt;="&amp;HC$5,Fluxo!$D:$D,$D83)</f>
        <v>0</v>
      </c>
      <c r="HD83" s="18">
        <f>SUMIFS(Fluxo!$N:$N,Fluxo!$S:$S,"&gt;"&amp;HC$5,Fluxo!$S:$S,"&lt;="&amp;HD$5,Fluxo!$D:$D,$D83)</f>
        <v>0</v>
      </c>
      <c r="HE83" s="18">
        <f>SUMIFS(Fluxo!$N:$N,Fluxo!$S:$S,"&gt;"&amp;HD$5,Fluxo!$S:$S,"&lt;="&amp;HE$5,Fluxo!$D:$D,$D83)</f>
        <v>0</v>
      </c>
      <c r="HF83" s="18">
        <f>SUMIFS(Fluxo!$N:$N,Fluxo!$S:$S,"&gt;"&amp;HE$5,Fluxo!$S:$S,"&lt;="&amp;HF$5,Fluxo!$D:$D,$D83)</f>
        <v>0</v>
      </c>
    </row>
    <row r="84" spans="1:214">
      <c r="A84" s="20">
        <f t="shared" si="18"/>
        <v>74</v>
      </c>
      <c r="B84" s="140" t="str">
        <f>'Check Carteira'!C76</f>
        <v>E.1016.99.01.0184</v>
      </c>
      <c r="C84" s="141">
        <v>1</v>
      </c>
      <c r="D84" s="129" t="str">
        <f>'Check Carteira'!F76</f>
        <v>A-0184</v>
      </c>
      <c r="E84" s="21" t="str">
        <f>IFERROR(INDEX(Contratos!L:L,MATCH(D84,Contratos!R:R,0)),"")</f>
        <v/>
      </c>
      <c r="F84" s="139" t="str">
        <f>IFERROR(INDEX(Contratos!G:G,MATCH(D84,Contratos!R:R,0)),"")</f>
        <v/>
      </c>
      <c r="H84" s="83">
        <f t="shared" si="17"/>
        <v>0</v>
      </c>
      <c r="J84" s="18">
        <f>SUMIFS(Fluxo!$N:$N,Fluxo!$S:$S,"&gt;"&amp;I$5,Fluxo!$S:$S,"&lt;="&amp;J$5,Fluxo!$D:$D,$D84)</f>
        <v>0</v>
      </c>
      <c r="K84" s="18">
        <f>SUMIFS(Fluxo!$N:$N,Fluxo!$S:$S,"&gt;"&amp;J$5,Fluxo!$S:$S,"&lt;="&amp;K$5,Fluxo!$D:$D,$D84)</f>
        <v>0</v>
      </c>
      <c r="L84" s="18">
        <f>SUMIFS(Fluxo!$N:$N,Fluxo!$S:$S,"&gt;"&amp;K$5,Fluxo!$S:$S,"&lt;="&amp;L$5,Fluxo!$D:$D,$D84)</f>
        <v>0</v>
      </c>
      <c r="M84" s="18">
        <f>SUMIFS(Fluxo!$N:$N,Fluxo!$S:$S,"&gt;"&amp;L$5,Fluxo!$S:$S,"&lt;="&amp;M$5,Fluxo!$D:$D,$D84)</f>
        <v>0</v>
      </c>
      <c r="N84" s="18">
        <f>SUMIFS(Fluxo!$N:$N,Fluxo!$S:$S,"&gt;"&amp;M$5,Fluxo!$S:$S,"&lt;="&amp;N$5,Fluxo!$D:$D,$D84)</f>
        <v>0</v>
      </c>
      <c r="O84" s="18">
        <f>SUMIFS(Fluxo!$N:$N,Fluxo!$S:$S,"&gt;"&amp;N$5,Fluxo!$S:$S,"&lt;="&amp;O$5,Fluxo!$D:$D,$D84)</f>
        <v>0</v>
      </c>
      <c r="P84" s="18">
        <f>SUMIFS(Fluxo!$N:$N,Fluxo!$S:$S,"&gt;"&amp;O$5,Fluxo!$S:$S,"&lt;="&amp;P$5,Fluxo!$D:$D,$D84)</f>
        <v>0</v>
      </c>
      <c r="Q84" s="18">
        <f>SUMIFS(Fluxo!$N:$N,Fluxo!$S:$S,"&gt;"&amp;P$5,Fluxo!$S:$S,"&lt;="&amp;Q$5,Fluxo!$D:$D,$D84)</f>
        <v>0</v>
      </c>
      <c r="R84" s="18">
        <f>SUMIFS(Fluxo!$N:$N,Fluxo!$S:$S,"&gt;"&amp;Q$5,Fluxo!$S:$S,"&lt;="&amp;R$5,Fluxo!$D:$D,$D84)</f>
        <v>0</v>
      </c>
      <c r="S84" s="18">
        <f>SUMIFS(Fluxo!$N:$N,Fluxo!$S:$S,"&gt;"&amp;R$5,Fluxo!$S:$S,"&lt;="&amp;S$5,Fluxo!$D:$D,$D84)</f>
        <v>0</v>
      </c>
      <c r="T84" s="18">
        <f>SUMIFS(Fluxo!$N:$N,Fluxo!$S:$S,"&gt;"&amp;S$5,Fluxo!$S:$S,"&lt;="&amp;T$5,Fluxo!$D:$D,$D84)</f>
        <v>0</v>
      </c>
      <c r="U84" s="18">
        <f>SUMIFS(Fluxo!$N:$N,Fluxo!$S:$S,"&gt;"&amp;T$5,Fluxo!$S:$S,"&lt;="&amp;U$5,Fluxo!$D:$D,$D84)</f>
        <v>0</v>
      </c>
      <c r="V84" s="18">
        <f>SUMIFS(Fluxo!$N:$N,Fluxo!$S:$S,"&gt;"&amp;U$5,Fluxo!$S:$S,"&lt;="&amp;V$5,Fluxo!$D:$D,$D84)</f>
        <v>0</v>
      </c>
      <c r="W84" s="18">
        <f>SUMIFS(Fluxo!$N:$N,Fluxo!$S:$S,"&gt;"&amp;V$5,Fluxo!$S:$S,"&lt;="&amp;W$5,Fluxo!$D:$D,$D84)</f>
        <v>0</v>
      </c>
      <c r="X84" s="18">
        <f>SUMIFS(Fluxo!$N:$N,Fluxo!$S:$S,"&gt;"&amp;W$5,Fluxo!$S:$S,"&lt;="&amp;X$5,Fluxo!$D:$D,$D84)</f>
        <v>0</v>
      </c>
      <c r="Y84" s="18">
        <f>SUMIFS(Fluxo!$N:$N,Fluxo!$S:$S,"&gt;"&amp;X$5,Fluxo!$S:$S,"&lt;="&amp;Y$5,Fluxo!$D:$D,$D84)</f>
        <v>0</v>
      </c>
      <c r="Z84" s="18">
        <f>SUMIFS(Fluxo!$N:$N,Fluxo!$S:$S,"&gt;"&amp;Y$5,Fluxo!$S:$S,"&lt;="&amp;Z$5,Fluxo!$D:$D,$D84)</f>
        <v>0</v>
      </c>
      <c r="AA84" s="18">
        <f>SUMIFS(Fluxo!$N:$N,Fluxo!$S:$S,"&gt;"&amp;Z$5,Fluxo!$S:$S,"&lt;="&amp;AA$5,Fluxo!$D:$D,$D84)</f>
        <v>0</v>
      </c>
      <c r="AB84" s="18">
        <f>SUMIFS(Fluxo!$N:$N,Fluxo!$S:$S,"&gt;"&amp;AA$5,Fluxo!$S:$S,"&lt;="&amp;AB$5,Fluxo!$D:$D,$D84)</f>
        <v>0</v>
      </c>
      <c r="AC84" s="18">
        <f>SUMIFS(Fluxo!$N:$N,Fluxo!$S:$S,"&gt;"&amp;AB$5,Fluxo!$S:$S,"&lt;="&amp;AC$5,Fluxo!$D:$D,$D84)</f>
        <v>0</v>
      </c>
      <c r="AD84" s="18">
        <f>SUMIFS(Fluxo!$N:$N,Fluxo!$S:$S,"&gt;"&amp;AC$5,Fluxo!$S:$S,"&lt;="&amp;AD$5,Fluxo!$D:$D,$D84)</f>
        <v>0</v>
      </c>
      <c r="AE84" s="18">
        <f>SUMIFS(Fluxo!$N:$N,Fluxo!$S:$S,"&gt;"&amp;AD$5,Fluxo!$S:$S,"&lt;="&amp;AE$5,Fluxo!$D:$D,$D84)</f>
        <v>0</v>
      </c>
      <c r="AF84" s="18">
        <f>SUMIFS(Fluxo!$N:$N,Fluxo!$S:$S,"&gt;"&amp;AE$5,Fluxo!$S:$S,"&lt;="&amp;AF$5,Fluxo!$D:$D,$D84)</f>
        <v>0</v>
      </c>
      <c r="AG84" s="18">
        <f>SUMIFS(Fluxo!$N:$N,Fluxo!$S:$S,"&gt;"&amp;AF$5,Fluxo!$S:$S,"&lt;="&amp;AG$5,Fluxo!$D:$D,$D84)</f>
        <v>0</v>
      </c>
      <c r="AH84" s="18">
        <f>SUMIFS(Fluxo!$N:$N,Fluxo!$S:$S,"&gt;"&amp;AG$5,Fluxo!$S:$S,"&lt;="&amp;AH$5,Fluxo!$D:$D,$D84)</f>
        <v>0</v>
      </c>
      <c r="AI84" s="18">
        <f>SUMIFS(Fluxo!$N:$N,Fluxo!$S:$S,"&gt;"&amp;AH$5,Fluxo!$S:$S,"&lt;="&amp;AI$5,Fluxo!$D:$D,$D84)</f>
        <v>0</v>
      </c>
      <c r="AJ84" s="18">
        <f>SUMIFS(Fluxo!$N:$N,Fluxo!$S:$S,"&gt;"&amp;AI$5,Fluxo!$S:$S,"&lt;="&amp;AJ$5,Fluxo!$D:$D,$D84)</f>
        <v>0</v>
      </c>
      <c r="AK84" s="18">
        <f>SUMIFS(Fluxo!$N:$N,Fluxo!$S:$S,"&gt;"&amp;AJ$5,Fluxo!$S:$S,"&lt;="&amp;AK$5,Fluxo!$D:$D,$D84)</f>
        <v>0</v>
      </c>
      <c r="AL84" s="18">
        <f>SUMIFS(Fluxo!$N:$N,Fluxo!$S:$S,"&gt;"&amp;AK$5,Fluxo!$S:$S,"&lt;="&amp;AL$5,Fluxo!$D:$D,$D84)</f>
        <v>0</v>
      </c>
      <c r="AM84" s="18">
        <f>SUMIFS(Fluxo!$N:$N,Fluxo!$S:$S,"&gt;"&amp;AL$5,Fluxo!$S:$S,"&lt;="&amp;AM$5,Fluxo!$D:$D,$D84)</f>
        <v>0</v>
      </c>
      <c r="AN84" s="18">
        <f>SUMIFS(Fluxo!$N:$N,Fluxo!$S:$S,"&gt;"&amp;AM$5,Fluxo!$S:$S,"&lt;="&amp;AN$5,Fluxo!$D:$D,$D84)</f>
        <v>0</v>
      </c>
      <c r="AO84" s="18">
        <f>SUMIFS(Fluxo!$N:$N,Fluxo!$S:$S,"&gt;"&amp;AN$5,Fluxo!$S:$S,"&lt;="&amp;AO$5,Fluxo!$D:$D,$D84)</f>
        <v>0</v>
      </c>
      <c r="AP84" s="18">
        <f>SUMIFS(Fluxo!$N:$N,Fluxo!$S:$S,"&gt;"&amp;AO$5,Fluxo!$S:$S,"&lt;="&amp;AP$5,Fluxo!$D:$D,$D84)</f>
        <v>0</v>
      </c>
      <c r="AQ84" s="18">
        <f>SUMIFS(Fluxo!$N:$N,Fluxo!$S:$S,"&gt;"&amp;AP$5,Fluxo!$S:$S,"&lt;="&amp;AQ$5,Fluxo!$D:$D,$D84)</f>
        <v>0</v>
      </c>
      <c r="AR84" s="18">
        <f>SUMIFS(Fluxo!$N:$N,Fluxo!$S:$S,"&gt;"&amp;AQ$5,Fluxo!$S:$S,"&lt;="&amp;AR$5,Fluxo!$D:$D,$D84)</f>
        <v>0</v>
      </c>
      <c r="AS84" s="18">
        <f>SUMIFS(Fluxo!$N:$N,Fluxo!$S:$S,"&gt;"&amp;AR$5,Fluxo!$S:$S,"&lt;="&amp;AS$5,Fluxo!$D:$D,$D84)</f>
        <v>0</v>
      </c>
      <c r="AT84" s="18">
        <f>SUMIFS(Fluxo!$N:$N,Fluxo!$S:$S,"&gt;"&amp;AS$5,Fluxo!$S:$S,"&lt;="&amp;AT$5,Fluxo!$D:$D,$D84)</f>
        <v>0</v>
      </c>
      <c r="AU84" s="18">
        <f>SUMIFS(Fluxo!$N:$N,Fluxo!$S:$S,"&gt;"&amp;AT$5,Fluxo!$S:$S,"&lt;="&amp;AU$5,Fluxo!$D:$D,$D84)</f>
        <v>0</v>
      </c>
      <c r="AV84" s="18">
        <f>SUMIFS(Fluxo!$N:$N,Fluxo!$S:$S,"&gt;"&amp;AU$5,Fluxo!$S:$S,"&lt;="&amp;AV$5,Fluxo!$D:$D,$D84)</f>
        <v>0</v>
      </c>
      <c r="AW84" s="18">
        <f>SUMIFS(Fluxo!$N:$N,Fluxo!$S:$S,"&gt;"&amp;AV$5,Fluxo!$S:$S,"&lt;="&amp;AW$5,Fluxo!$D:$D,$D84)</f>
        <v>0</v>
      </c>
      <c r="AX84" s="18">
        <f>SUMIFS(Fluxo!$N:$N,Fluxo!$S:$S,"&gt;"&amp;AW$5,Fluxo!$S:$S,"&lt;="&amp;AX$5,Fluxo!$D:$D,$D84)</f>
        <v>0</v>
      </c>
      <c r="AY84" s="18">
        <f>SUMIFS(Fluxo!$N:$N,Fluxo!$S:$S,"&gt;"&amp;AX$5,Fluxo!$S:$S,"&lt;="&amp;AY$5,Fluxo!$D:$D,$D84)</f>
        <v>0</v>
      </c>
      <c r="AZ84" s="18">
        <f>SUMIFS(Fluxo!$N:$N,Fluxo!$S:$S,"&gt;"&amp;AY$5,Fluxo!$S:$S,"&lt;="&amp;AZ$5,Fluxo!$D:$D,$D84)</f>
        <v>0</v>
      </c>
      <c r="BA84" s="18">
        <f>SUMIFS(Fluxo!$N:$N,Fluxo!$S:$S,"&gt;"&amp;AZ$5,Fluxo!$S:$S,"&lt;="&amp;BA$5,Fluxo!$D:$D,$D84)</f>
        <v>0</v>
      </c>
      <c r="BB84" s="18">
        <f>SUMIFS(Fluxo!$N:$N,Fluxo!$S:$S,"&gt;"&amp;BA$5,Fluxo!$S:$S,"&lt;="&amp;BB$5,Fluxo!$D:$D,$D84)</f>
        <v>0</v>
      </c>
      <c r="BC84" s="18">
        <f>SUMIFS(Fluxo!$N:$N,Fluxo!$S:$S,"&gt;"&amp;BB$5,Fluxo!$S:$S,"&lt;="&amp;BC$5,Fluxo!$D:$D,$D84)</f>
        <v>0</v>
      </c>
      <c r="BD84" s="18">
        <f>SUMIFS(Fluxo!$N:$N,Fluxo!$S:$S,"&gt;"&amp;BC$5,Fluxo!$S:$S,"&lt;="&amp;BD$5,Fluxo!$D:$D,$D84)</f>
        <v>0</v>
      </c>
      <c r="BE84" s="18">
        <f>SUMIFS(Fluxo!$N:$N,Fluxo!$S:$S,"&gt;"&amp;BD$5,Fluxo!$S:$S,"&lt;="&amp;BE$5,Fluxo!$D:$D,$D84)</f>
        <v>0</v>
      </c>
      <c r="BF84" s="18">
        <f>SUMIFS(Fluxo!$N:$N,Fluxo!$S:$S,"&gt;"&amp;BE$5,Fluxo!$S:$S,"&lt;="&amp;BF$5,Fluxo!$D:$D,$D84)</f>
        <v>0</v>
      </c>
      <c r="BG84" s="18">
        <f>SUMIFS(Fluxo!$N:$N,Fluxo!$S:$S,"&gt;"&amp;BF$5,Fluxo!$S:$S,"&lt;="&amp;BG$5,Fluxo!$D:$D,$D84)</f>
        <v>0</v>
      </c>
      <c r="BH84" s="18">
        <f>SUMIFS(Fluxo!$N:$N,Fluxo!$S:$S,"&gt;"&amp;BG$5,Fluxo!$S:$S,"&lt;="&amp;BH$5,Fluxo!$D:$D,$D84)</f>
        <v>0</v>
      </c>
      <c r="BI84" s="18">
        <f>SUMIFS(Fluxo!$N:$N,Fluxo!$S:$S,"&gt;"&amp;BH$5,Fluxo!$S:$S,"&lt;="&amp;BI$5,Fluxo!$D:$D,$D84)</f>
        <v>0</v>
      </c>
      <c r="BJ84" s="18">
        <f>SUMIFS(Fluxo!$N:$N,Fluxo!$S:$S,"&gt;"&amp;BI$5,Fluxo!$S:$S,"&lt;="&amp;BJ$5,Fluxo!$D:$D,$D84)</f>
        <v>0</v>
      </c>
      <c r="BK84" s="18">
        <f>SUMIFS(Fluxo!$N:$N,Fluxo!$S:$S,"&gt;"&amp;BJ$5,Fluxo!$S:$S,"&lt;="&amp;BK$5,Fluxo!$D:$D,$D84)</f>
        <v>0</v>
      </c>
      <c r="BL84" s="18">
        <f>SUMIFS(Fluxo!$N:$N,Fluxo!$S:$S,"&gt;"&amp;BK$5,Fluxo!$S:$S,"&lt;="&amp;BL$5,Fluxo!$D:$D,$D84)</f>
        <v>0</v>
      </c>
      <c r="BM84" s="18">
        <f>SUMIFS(Fluxo!$N:$N,Fluxo!$S:$S,"&gt;"&amp;BL$5,Fluxo!$S:$S,"&lt;="&amp;BM$5,Fluxo!$D:$D,$D84)</f>
        <v>0</v>
      </c>
      <c r="BN84" s="18">
        <f>SUMIFS(Fluxo!$N:$N,Fluxo!$S:$S,"&gt;"&amp;BM$5,Fluxo!$S:$S,"&lt;="&amp;BN$5,Fluxo!$D:$D,$D84)</f>
        <v>0</v>
      </c>
      <c r="BO84" s="18">
        <f>SUMIFS(Fluxo!$N:$N,Fluxo!$S:$S,"&gt;"&amp;BN$5,Fluxo!$S:$S,"&lt;="&amp;BO$5,Fluxo!$D:$D,$D84)</f>
        <v>0</v>
      </c>
      <c r="BP84" s="18">
        <f>SUMIFS(Fluxo!$N:$N,Fluxo!$S:$S,"&gt;"&amp;BO$5,Fluxo!$S:$S,"&lt;="&amp;BP$5,Fluxo!$D:$D,$D84)</f>
        <v>0</v>
      </c>
      <c r="BQ84" s="18">
        <f>SUMIFS(Fluxo!$N:$N,Fluxo!$S:$S,"&gt;"&amp;BP$5,Fluxo!$S:$S,"&lt;="&amp;BQ$5,Fluxo!$D:$D,$D84)</f>
        <v>0</v>
      </c>
      <c r="BR84" s="18">
        <f>SUMIFS(Fluxo!$N:$N,Fluxo!$S:$S,"&gt;"&amp;BQ$5,Fluxo!$S:$S,"&lt;="&amp;BR$5,Fluxo!$D:$D,$D84)</f>
        <v>0</v>
      </c>
      <c r="BS84" s="18">
        <f>SUMIFS(Fluxo!$N:$N,Fluxo!$S:$S,"&gt;"&amp;BR$5,Fluxo!$S:$S,"&lt;="&amp;BS$5,Fluxo!$D:$D,$D84)</f>
        <v>0</v>
      </c>
      <c r="BT84" s="18">
        <f>SUMIFS(Fluxo!$N:$N,Fluxo!$S:$S,"&gt;"&amp;BS$5,Fluxo!$S:$S,"&lt;="&amp;BT$5,Fluxo!$D:$D,$D84)</f>
        <v>0</v>
      </c>
      <c r="BU84" s="18">
        <f>SUMIFS(Fluxo!$N:$N,Fluxo!$S:$S,"&gt;"&amp;BT$5,Fluxo!$S:$S,"&lt;="&amp;BU$5,Fluxo!$D:$D,$D84)</f>
        <v>0</v>
      </c>
      <c r="BV84" s="18">
        <f>SUMIFS(Fluxo!$N:$N,Fluxo!$S:$S,"&gt;"&amp;BU$5,Fluxo!$S:$S,"&lt;="&amp;BV$5,Fluxo!$D:$D,$D84)</f>
        <v>0</v>
      </c>
      <c r="BW84" s="18">
        <f>SUMIFS(Fluxo!$N:$N,Fluxo!$S:$S,"&gt;"&amp;BV$5,Fluxo!$S:$S,"&lt;="&amp;BW$5,Fluxo!$D:$D,$D84)</f>
        <v>0</v>
      </c>
      <c r="BX84" s="18">
        <f>SUMIFS(Fluxo!$N:$N,Fluxo!$S:$S,"&gt;"&amp;BW$5,Fluxo!$S:$S,"&lt;="&amp;BX$5,Fluxo!$D:$D,$D84)</f>
        <v>0</v>
      </c>
      <c r="BY84" s="18">
        <f>SUMIFS(Fluxo!$N:$N,Fluxo!$S:$S,"&gt;"&amp;BX$5,Fluxo!$S:$S,"&lt;="&amp;BY$5,Fluxo!$D:$D,$D84)</f>
        <v>0</v>
      </c>
      <c r="BZ84" s="18">
        <f>SUMIFS(Fluxo!$N:$N,Fluxo!$S:$S,"&gt;"&amp;BY$5,Fluxo!$S:$S,"&lt;="&amp;BZ$5,Fluxo!$D:$D,$D84)</f>
        <v>0</v>
      </c>
      <c r="CA84" s="18">
        <f>SUMIFS(Fluxo!$N:$N,Fluxo!$S:$S,"&gt;"&amp;BZ$5,Fluxo!$S:$S,"&lt;="&amp;CA$5,Fluxo!$D:$D,$D84)</f>
        <v>0</v>
      </c>
      <c r="CB84" s="18">
        <f>SUMIFS(Fluxo!$N:$N,Fluxo!$S:$S,"&gt;"&amp;CA$5,Fluxo!$S:$S,"&lt;="&amp;CB$5,Fluxo!$D:$D,$D84)</f>
        <v>0</v>
      </c>
      <c r="CC84" s="18">
        <f>SUMIFS(Fluxo!$N:$N,Fluxo!$S:$S,"&gt;"&amp;CB$5,Fluxo!$S:$S,"&lt;="&amp;CC$5,Fluxo!$D:$D,$D84)</f>
        <v>0</v>
      </c>
      <c r="CD84" s="18">
        <f>SUMIFS(Fluxo!$N:$N,Fluxo!$S:$S,"&gt;"&amp;CC$5,Fluxo!$S:$S,"&lt;="&amp;CD$5,Fluxo!$D:$D,$D84)</f>
        <v>0</v>
      </c>
      <c r="CE84" s="18">
        <f>SUMIFS(Fluxo!$N:$N,Fluxo!$S:$S,"&gt;"&amp;CD$5,Fluxo!$S:$S,"&lt;="&amp;CE$5,Fluxo!$D:$D,$D84)</f>
        <v>0</v>
      </c>
      <c r="CF84" s="18">
        <f>SUMIFS(Fluxo!$N:$N,Fluxo!$S:$S,"&gt;"&amp;CE$5,Fluxo!$S:$S,"&lt;="&amp;CF$5,Fluxo!$D:$D,$D84)</f>
        <v>0</v>
      </c>
      <c r="CG84" s="18">
        <f>SUMIFS(Fluxo!$N:$N,Fluxo!$S:$S,"&gt;"&amp;CF$5,Fluxo!$S:$S,"&lt;="&amp;CG$5,Fluxo!$D:$D,$D84)</f>
        <v>0</v>
      </c>
      <c r="CH84" s="18">
        <f>SUMIFS(Fluxo!$N:$N,Fluxo!$S:$S,"&gt;"&amp;CG$5,Fluxo!$S:$S,"&lt;="&amp;CH$5,Fluxo!$D:$D,$D84)</f>
        <v>0</v>
      </c>
      <c r="CI84" s="18">
        <f>SUMIFS(Fluxo!$N:$N,Fluxo!$S:$S,"&gt;"&amp;CH$5,Fluxo!$S:$S,"&lt;="&amp;CI$5,Fluxo!$D:$D,$D84)</f>
        <v>0</v>
      </c>
      <c r="CJ84" s="18">
        <f>SUMIFS(Fluxo!$N:$N,Fluxo!$S:$S,"&gt;"&amp;CI$5,Fluxo!$S:$S,"&lt;="&amp;CJ$5,Fluxo!$D:$D,$D84)</f>
        <v>0</v>
      </c>
      <c r="CK84" s="18">
        <f>SUMIFS(Fluxo!$N:$N,Fluxo!$S:$S,"&gt;"&amp;CJ$5,Fluxo!$S:$S,"&lt;="&amp;CK$5,Fluxo!$D:$D,$D84)</f>
        <v>0</v>
      </c>
      <c r="CL84" s="18">
        <f>SUMIFS(Fluxo!$N:$N,Fluxo!$S:$S,"&gt;"&amp;CK$5,Fluxo!$S:$S,"&lt;="&amp;CL$5,Fluxo!$D:$D,$D84)</f>
        <v>0</v>
      </c>
      <c r="CM84" s="18">
        <f>SUMIFS(Fluxo!$N:$N,Fluxo!$S:$S,"&gt;"&amp;CL$5,Fluxo!$S:$S,"&lt;="&amp;CM$5,Fluxo!$D:$D,$D84)</f>
        <v>0</v>
      </c>
      <c r="CN84" s="18">
        <f>SUMIFS(Fluxo!$N:$N,Fluxo!$S:$S,"&gt;"&amp;CM$5,Fluxo!$S:$S,"&lt;="&amp;CN$5,Fluxo!$D:$D,$D84)</f>
        <v>0</v>
      </c>
      <c r="CO84" s="18">
        <f>SUMIFS(Fluxo!$N:$N,Fluxo!$S:$S,"&gt;"&amp;CN$5,Fluxo!$S:$S,"&lt;="&amp;CO$5,Fluxo!$D:$D,$D84)</f>
        <v>0</v>
      </c>
      <c r="CP84" s="18">
        <f>SUMIFS(Fluxo!$N:$N,Fluxo!$S:$S,"&gt;"&amp;CO$5,Fluxo!$S:$S,"&lt;="&amp;CP$5,Fluxo!$D:$D,$D84)</f>
        <v>0</v>
      </c>
      <c r="CQ84" s="18">
        <f>SUMIFS(Fluxo!$N:$N,Fluxo!$S:$S,"&gt;"&amp;CP$5,Fluxo!$S:$S,"&lt;="&amp;CQ$5,Fluxo!$D:$D,$D84)</f>
        <v>0</v>
      </c>
      <c r="CR84" s="18">
        <f>SUMIFS(Fluxo!$N:$N,Fluxo!$S:$S,"&gt;"&amp;CQ$5,Fluxo!$S:$S,"&lt;="&amp;CR$5,Fluxo!$D:$D,$D84)</f>
        <v>0</v>
      </c>
      <c r="CS84" s="18">
        <f>SUMIFS(Fluxo!$N:$N,Fluxo!$S:$S,"&gt;"&amp;CR$5,Fluxo!$S:$S,"&lt;="&amp;CS$5,Fluxo!$D:$D,$D84)</f>
        <v>0</v>
      </c>
      <c r="CT84" s="18">
        <f>SUMIFS(Fluxo!$N:$N,Fluxo!$S:$S,"&gt;"&amp;CS$5,Fluxo!$S:$S,"&lt;="&amp;CT$5,Fluxo!$D:$D,$D84)</f>
        <v>0</v>
      </c>
      <c r="CU84" s="18">
        <f>SUMIFS(Fluxo!$N:$N,Fluxo!$S:$S,"&gt;"&amp;CT$5,Fluxo!$S:$S,"&lt;="&amp;CU$5,Fluxo!$D:$D,$D84)</f>
        <v>0</v>
      </c>
      <c r="CV84" s="18">
        <f>SUMIFS(Fluxo!$N:$N,Fluxo!$S:$S,"&gt;"&amp;CU$5,Fluxo!$S:$S,"&lt;="&amp;CV$5,Fluxo!$D:$D,$D84)</f>
        <v>0</v>
      </c>
      <c r="CW84" s="18">
        <f>SUMIFS(Fluxo!$N:$N,Fluxo!$S:$S,"&gt;"&amp;CV$5,Fluxo!$S:$S,"&lt;="&amp;CW$5,Fluxo!$D:$D,$D84)</f>
        <v>0</v>
      </c>
      <c r="CX84" s="18">
        <f>SUMIFS(Fluxo!$N:$N,Fluxo!$S:$S,"&gt;"&amp;CW$5,Fluxo!$S:$S,"&lt;="&amp;CX$5,Fluxo!$D:$D,$D84)</f>
        <v>0</v>
      </c>
      <c r="CY84" s="18">
        <f>SUMIFS(Fluxo!$N:$N,Fluxo!$S:$S,"&gt;"&amp;CX$5,Fluxo!$S:$S,"&lt;="&amp;CY$5,Fluxo!$D:$D,$D84)</f>
        <v>0</v>
      </c>
      <c r="CZ84" s="18">
        <f>SUMIFS(Fluxo!$N:$N,Fluxo!$S:$S,"&gt;"&amp;CY$5,Fluxo!$S:$S,"&lt;="&amp;CZ$5,Fluxo!$D:$D,$D84)</f>
        <v>0</v>
      </c>
      <c r="DA84" s="18">
        <f>SUMIFS(Fluxo!$N:$N,Fluxo!$S:$S,"&gt;"&amp;CZ$5,Fluxo!$S:$S,"&lt;="&amp;DA$5,Fluxo!$D:$D,$D84)</f>
        <v>0</v>
      </c>
      <c r="DB84" s="18">
        <f>SUMIFS(Fluxo!$N:$N,Fluxo!$S:$S,"&gt;"&amp;DA$5,Fluxo!$S:$S,"&lt;="&amp;DB$5,Fluxo!$D:$D,$D84)</f>
        <v>0</v>
      </c>
      <c r="DC84" s="18">
        <f>SUMIFS(Fluxo!$N:$N,Fluxo!$S:$S,"&gt;"&amp;DB$5,Fluxo!$S:$S,"&lt;="&amp;DC$5,Fluxo!$D:$D,$D84)</f>
        <v>0</v>
      </c>
      <c r="DD84" s="18">
        <f>SUMIFS(Fluxo!$N:$N,Fluxo!$S:$S,"&gt;"&amp;DC$5,Fluxo!$S:$S,"&lt;="&amp;DD$5,Fluxo!$D:$D,$D84)</f>
        <v>0</v>
      </c>
      <c r="DE84" s="18">
        <f>SUMIFS(Fluxo!$N:$N,Fluxo!$S:$S,"&gt;"&amp;DD$5,Fluxo!$S:$S,"&lt;="&amp;DE$5,Fluxo!$D:$D,$D84)</f>
        <v>0</v>
      </c>
      <c r="DF84" s="18">
        <f>SUMIFS(Fluxo!$N:$N,Fluxo!$S:$S,"&gt;"&amp;DE$5,Fluxo!$S:$S,"&lt;="&amp;DF$5,Fluxo!$D:$D,$D84)</f>
        <v>0</v>
      </c>
      <c r="DG84" s="18">
        <f>SUMIFS(Fluxo!$N:$N,Fluxo!$S:$S,"&gt;"&amp;DF$5,Fluxo!$S:$S,"&lt;="&amp;DG$5,Fluxo!$D:$D,$D84)</f>
        <v>0</v>
      </c>
      <c r="DH84" s="18">
        <f>SUMIFS(Fluxo!$N:$N,Fluxo!$S:$S,"&gt;"&amp;DG$5,Fluxo!$S:$S,"&lt;="&amp;DH$5,Fluxo!$D:$D,$D84)</f>
        <v>0</v>
      </c>
      <c r="DI84" s="18">
        <f>SUMIFS(Fluxo!$N:$N,Fluxo!$S:$S,"&gt;"&amp;DH$5,Fluxo!$S:$S,"&lt;="&amp;DI$5,Fluxo!$D:$D,$D84)</f>
        <v>0</v>
      </c>
      <c r="DJ84" s="18">
        <f>SUMIFS(Fluxo!$N:$N,Fluxo!$S:$S,"&gt;"&amp;DI$5,Fluxo!$S:$S,"&lt;="&amp;DJ$5,Fluxo!$D:$D,$D84)</f>
        <v>0</v>
      </c>
      <c r="DK84" s="18">
        <f>SUMIFS(Fluxo!$N:$N,Fluxo!$S:$S,"&gt;"&amp;DJ$5,Fluxo!$S:$S,"&lt;="&amp;DK$5,Fluxo!$D:$D,$D84)</f>
        <v>0</v>
      </c>
      <c r="DL84" s="18">
        <f>SUMIFS(Fluxo!$N:$N,Fluxo!$S:$S,"&gt;"&amp;DK$5,Fluxo!$S:$S,"&lt;="&amp;DL$5,Fluxo!$D:$D,$D84)</f>
        <v>0</v>
      </c>
      <c r="DM84" s="18">
        <f>SUMIFS(Fluxo!$N:$N,Fluxo!$S:$S,"&gt;"&amp;DL$5,Fluxo!$S:$S,"&lt;="&amp;DM$5,Fluxo!$D:$D,$D84)</f>
        <v>0</v>
      </c>
      <c r="DN84" s="18">
        <f>SUMIFS(Fluxo!$N:$N,Fluxo!$S:$S,"&gt;"&amp;DM$5,Fluxo!$S:$S,"&lt;="&amp;DN$5,Fluxo!$D:$D,$D84)</f>
        <v>0</v>
      </c>
      <c r="DO84" s="18">
        <f>SUMIFS(Fluxo!$N:$N,Fluxo!$S:$S,"&gt;"&amp;DN$5,Fluxo!$S:$S,"&lt;="&amp;DO$5,Fluxo!$D:$D,$D84)</f>
        <v>0</v>
      </c>
      <c r="DP84" s="18">
        <f>SUMIFS(Fluxo!$N:$N,Fluxo!$S:$S,"&gt;"&amp;DO$5,Fluxo!$S:$S,"&lt;="&amp;DP$5,Fluxo!$D:$D,$D84)</f>
        <v>0</v>
      </c>
      <c r="DQ84" s="18">
        <f>SUMIFS(Fluxo!$N:$N,Fluxo!$S:$S,"&gt;"&amp;DP$5,Fluxo!$S:$S,"&lt;="&amp;DQ$5,Fluxo!$D:$D,$D84)</f>
        <v>0</v>
      </c>
      <c r="DR84" s="18">
        <f>SUMIFS(Fluxo!$N:$N,Fluxo!$S:$S,"&gt;"&amp;DQ$5,Fluxo!$S:$S,"&lt;="&amp;DR$5,Fluxo!$D:$D,$D84)</f>
        <v>0</v>
      </c>
      <c r="DS84" s="18">
        <f>SUMIFS(Fluxo!$N:$N,Fluxo!$S:$S,"&gt;"&amp;DR$5,Fluxo!$S:$S,"&lt;="&amp;DS$5,Fluxo!$D:$D,$D84)</f>
        <v>0</v>
      </c>
      <c r="DT84" s="18">
        <f>SUMIFS(Fluxo!$N:$N,Fluxo!$S:$S,"&gt;"&amp;DS$5,Fluxo!$S:$S,"&lt;="&amp;DT$5,Fluxo!$D:$D,$D84)</f>
        <v>0</v>
      </c>
      <c r="DU84" s="18">
        <f>SUMIFS(Fluxo!$N:$N,Fluxo!$S:$S,"&gt;"&amp;DT$5,Fluxo!$S:$S,"&lt;="&amp;DU$5,Fluxo!$D:$D,$D84)</f>
        <v>0</v>
      </c>
      <c r="DV84" s="18">
        <f>SUMIFS(Fluxo!$N:$N,Fluxo!$S:$S,"&gt;"&amp;DU$5,Fluxo!$S:$S,"&lt;="&amp;DV$5,Fluxo!$D:$D,$D84)</f>
        <v>0</v>
      </c>
      <c r="DW84" s="18">
        <f>SUMIFS(Fluxo!$N:$N,Fluxo!$S:$S,"&gt;"&amp;DV$5,Fluxo!$S:$S,"&lt;="&amp;DW$5,Fluxo!$D:$D,$D84)</f>
        <v>0</v>
      </c>
      <c r="DX84" s="18">
        <f>SUMIFS(Fluxo!$N:$N,Fluxo!$S:$S,"&gt;"&amp;DW$5,Fluxo!$S:$S,"&lt;="&amp;DX$5,Fluxo!$D:$D,$D84)</f>
        <v>0</v>
      </c>
      <c r="DY84" s="18">
        <f>SUMIFS(Fluxo!$N:$N,Fluxo!$S:$S,"&gt;"&amp;DX$5,Fluxo!$S:$S,"&lt;="&amp;DY$5,Fluxo!$D:$D,$D84)</f>
        <v>0</v>
      </c>
      <c r="DZ84" s="18">
        <f>SUMIFS(Fluxo!$N:$N,Fluxo!$S:$S,"&gt;"&amp;DY$5,Fluxo!$S:$S,"&lt;="&amp;DZ$5,Fluxo!$D:$D,$D84)</f>
        <v>0</v>
      </c>
      <c r="EA84" s="18">
        <f>SUMIFS(Fluxo!$N:$N,Fluxo!$S:$S,"&gt;"&amp;DZ$5,Fluxo!$S:$S,"&lt;="&amp;EA$5,Fluxo!$D:$D,$D84)</f>
        <v>0</v>
      </c>
      <c r="EB84" s="18">
        <f>SUMIFS(Fluxo!$N:$N,Fluxo!$S:$S,"&gt;"&amp;EA$5,Fluxo!$S:$S,"&lt;="&amp;EB$5,Fluxo!$D:$D,$D84)</f>
        <v>0</v>
      </c>
      <c r="EC84" s="18">
        <f>SUMIFS(Fluxo!$N:$N,Fluxo!$S:$S,"&gt;"&amp;EB$5,Fluxo!$S:$S,"&lt;="&amp;EC$5,Fluxo!$D:$D,$D84)</f>
        <v>0</v>
      </c>
      <c r="ED84" s="18">
        <f>SUMIFS(Fluxo!$N:$N,Fluxo!$S:$S,"&gt;"&amp;EC$5,Fluxo!$S:$S,"&lt;="&amp;ED$5,Fluxo!$D:$D,$D84)</f>
        <v>0</v>
      </c>
      <c r="EE84" s="18">
        <f>SUMIFS(Fluxo!$N:$N,Fluxo!$S:$S,"&gt;"&amp;ED$5,Fluxo!$S:$S,"&lt;="&amp;EE$5,Fluxo!$D:$D,$D84)</f>
        <v>0</v>
      </c>
      <c r="EF84" s="18">
        <f>SUMIFS(Fluxo!$N:$N,Fluxo!$S:$S,"&gt;"&amp;EE$5,Fluxo!$S:$S,"&lt;="&amp;EF$5,Fluxo!$D:$D,$D84)</f>
        <v>0</v>
      </c>
      <c r="EG84" s="18">
        <f>SUMIFS(Fluxo!$N:$N,Fluxo!$S:$S,"&gt;"&amp;EF$5,Fluxo!$S:$S,"&lt;="&amp;EG$5,Fluxo!$D:$D,$D84)</f>
        <v>0</v>
      </c>
      <c r="EH84" s="18">
        <f>SUMIFS(Fluxo!$N:$N,Fluxo!$S:$S,"&gt;"&amp;EG$5,Fluxo!$S:$S,"&lt;="&amp;EH$5,Fluxo!$D:$D,$D84)</f>
        <v>0</v>
      </c>
      <c r="EI84" s="18">
        <f>SUMIFS(Fluxo!$N:$N,Fluxo!$S:$S,"&gt;"&amp;EH$5,Fluxo!$S:$S,"&lt;="&amp;EI$5,Fluxo!$D:$D,$D84)</f>
        <v>0</v>
      </c>
      <c r="EJ84" s="18">
        <f>SUMIFS(Fluxo!$N:$N,Fluxo!$S:$S,"&gt;"&amp;EI$5,Fluxo!$S:$S,"&lt;="&amp;EJ$5,Fluxo!$D:$D,$D84)</f>
        <v>0</v>
      </c>
      <c r="EK84" s="18">
        <f>SUMIFS(Fluxo!$N:$N,Fluxo!$S:$S,"&gt;"&amp;EJ$5,Fluxo!$S:$S,"&lt;="&amp;EK$5,Fluxo!$D:$D,$D84)</f>
        <v>0</v>
      </c>
      <c r="EL84" s="18">
        <f>SUMIFS(Fluxo!$N:$N,Fluxo!$S:$S,"&gt;"&amp;EK$5,Fluxo!$S:$S,"&lt;="&amp;EL$5,Fluxo!$D:$D,$D84)</f>
        <v>0</v>
      </c>
      <c r="EM84" s="18">
        <f>SUMIFS(Fluxo!$N:$N,Fluxo!$S:$S,"&gt;"&amp;EL$5,Fluxo!$S:$S,"&lt;="&amp;EM$5,Fluxo!$D:$D,$D84)</f>
        <v>0</v>
      </c>
      <c r="EN84" s="18">
        <f>SUMIFS(Fluxo!$N:$N,Fluxo!$S:$S,"&gt;"&amp;EM$5,Fluxo!$S:$S,"&lt;="&amp;EN$5,Fluxo!$D:$D,$D84)</f>
        <v>0</v>
      </c>
      <c r="EO84" s="18">
        <f>SUMIFS(Fluxo!$N:$N,Fluxo!$S:$S,"&gt;"&amp;EN$5,Fluxo!$S:$S,"&lt;="&amp;EO$5,Fluxo!$D:$D,$D84)</f>
        <v>0</v>
      </c>
      <c r="EP84" s="18">
        <f>SUMIFS(Fluxo!$N:$N,Fluxo!$S:$S,"&gt;"&amp;EO$5,Fluxo!$S:$S,"&lt;="&amp;EP$5,Fluxo!$D:$D,$D84)</f>
        <v>0</v>
      </c>
      <c r="EQ84" s="18">
        <f>SUMIFS(Fluxo!$N:$N,Fluxo!$S:$S,"&gt;"&amp;EP$5,Fluxo!$S:$S,"&lt;="&amp;EQ$5,Fluxo!$D:$D,$D84)</f>
        <v>0</v>
      </c>
      <c r="ER84" s="18">
        <f>SUMIFS(Fluxo!$N:$N,Fluxo!$S:$S,"&gt;"&amp;EQ$5,Fluxo!$S:$S,"&lt;="&amp;ER$5,Fluxo!$D:$D,$D84)</f>
        <v>0</v>
      </c>
      <c r="ES84" s="18">
        <f>SUMIFS(Fluxo!$N:$N,Fluxo!$S:$S,"&gt;"&amp;ER$5,Fluxo!$S:$S,"&lt;="&amp;ES$5,Fluxo!$D:$D,$D84)</f>
        <v>0</v>
      </c>
      <c r="ET84" s="18">
        <f>SUMIFS(Fluxo!$N:$N,Fluxo!$S:$S,"&gt;"&amp;ES$5,Fluxo!$S:$S,"&lt;="&amp;ET$5,Fluxo!$D:$D,$D84)</f>
        <v>0</v>
      </c>
      <c r="EU84" s="18">
        <f>SUMIFS(Fluxo!$N:$N,Fluxo!$S:$S,"&gt;"&amp;ET$5,Fluxo!$S:$S,"&lt;="&amp;EU$5,Fluxo!$D:$D,$D84)</f>
        <v>0</v>
      </c>
      <c r="EV84" s="18">
        <f>SUMIFS(Fluxo!$N:$N,Fluxo!$S:$S,"&gt;"&amp;EU$5,Fluxo!$S:$S,"&lt;="&amp;EV$5,Fluxo!$D:$D,$D84)</f>
        <v>0</v>
      </c>
      <c r="EW84" s="18">
        <f>SUMIFS(Fluxo!$N:$N,Fluxo!$S:$S,"&gt;"&amp;EV$5,Fluxo!$S:$S,"&lt;="&amp;EW$5,Fluxo!$D:$D,$D84)</f>
        <v>0</v>
      </c>
      <c r="EX84" s="18">
        <f>SUMIFS(Fluxo!$N:$N,Fluxo!$S:$S,"&gt;"&amp;EW$5,Fluxo!$S:$S,"&lt;="&amp;EX$5,Fluxo!$D:$D,$D84)</f>
        <v>0</v>
      </c>
      <c r="EY84" s="18">
        <f>SUMIFS(Fluxo!$N:$N,Fluxo!$S:$S,"&gt;"&amp;EX$5,Fluxo!$S:$S,"&lt;="&amp;EY$5,Fluxo!$D:$D,$D84)</f>
        <v>0</v>
      </c>
      <c r="EZ84" s="18">
        <f>SUMIFS(Fluxo!$N:$N,Fluxo!$S:$S,"&gt;"&amp;EY$5,Fluxo!$S:$S,"&lt;="&amp;EZ$5,Fluxo!$D:$D,$D84)</f>
        <v>0</v>
      </c>
      <c r="FA84" s="18">
        <f>SUMIFS(Fluxo!$N:$N,Fluxo!$S:$S,"&gt;"&amp;EZ$5,Fluxo!$S:$S,"&lt;="&amp;FA$5,Fluxo!$D:$D,$D84)</f>
        <v>0</v>
      </c>
      <c r="FB84" s="18">
        <f>SUMIFS(Fluxo!$N:$N,Fluxo!$S:$S,"&gt;"&amp;FA$5,Fluxo!$S:$S,"&lt;="&amp;FB$5,Fluxo!$D:$D,$D84)</f>
        <v>0</v>
      </c>
      <c r="FC84" s="18">
        <f>SUMIFS(Fluxo!$N:$N,Fluxo!$S:$S,"&gt;"&amp;FB$5,Fluxo!$S:$S,"&lt;="&amp;FC$5,Fluxo!$D:$D,$D84)</f>
        <v>0</v>
      </c>
      <c r="FD84" s="18">
        <f>SUMIFS(Fluxo!$N:$N,Fluxo!$S:$S,"&gt;"&amp;FC$5,Fluxo!$S:$S,"&lt;="&amp;FD$5,Fluxo!$D:$D,$D84)</f>
        <v>0</v>
      </c>
      <c r="FE84" s="18">
        <f>SUMIFS(Fluxo!$N:$N,Fluxo!$S:$S,"&gt;"&amp;FD$5,Fluxo!$S:$S,"&lt;="&amp;FE$5,Fluxo!$D:$D,$D84)</f>
        <v>0</v>
      </c>
      <c r="FF84" s="18">
        <f>SUMIFS(Fluxo!$N:$N,Fluxo!$S:$S,"&gt;"&amp;FE$5,Fluxo!$S:$S,"&lt;="&amp;FF$5,Fluxo!$D:$D,$D84)</f>
        <v>0</v>
      </c>
      <c r="FG84" s="18">
        <f>SUMIFS(Fluxo!$N:$N,Fluxo!$S:$S,"&gt;"&amp;FF$5,Fluxo!$S:$S,"&lt;="&amp;FG$5,Fluxo!$D:$D,$D84)</f>
        <v>0</v>
      </c>
      <c r="FH84" s="18">
        <f>SUMIFS(Fluxo!$N:$N,Fluxo!$S:$S,"&gt;"&amp;FG$5,Fluxo!$S:$S,"&lt;="&amp;FH$5,Fluxo!$D:$D,$D84)</f>
        <v>0</v>
      </c>
      <c r="FI84" s="18">
        <f>SUMIFS(Fluxo!$N:$N,Fluxo!$S:$S,"&gt;"&amp;FH$5,Fluxo!$S:$S,"&lt;="&amp;FI$5,Fluxo!$D:$D,$D84)</f>
        <v>0</v>
      </c>
      <c r="FJ84" s="18">
        <f>SUMIFS(Fluxo!$N:$N,Fluxo!$S:$S,"&gt;"&amp;FI$5,Fluxo!$S:$S,"&lt;="&amp;FJ$5,Fluxo!$D:$D,$D84)</f>
        <v>0</v>
      </c>
      <c r="FK84" s="18">
        <f>SUMIFS(Fluxo!$N:$N,Fluxo!$S:$S,"&gt;"&amp;FJ$5,Fluxo!$S:$S,"&lt;="&amp;FK$5,Fluxo!$D:$D,$D84)</f>
        <v>0</v>
      </c>
      <c r="FL84" s="18">
        <f>SUMIFS(Fluxo!$N:$N,Fluxo!$S:$S,"&gt;"&amp;FK$5,Fluxo!$S:$S,"&lt;="&amp;FL$5,Fluxo!$D:$D,$D84)</f>
        <v>0</v>
      </c>
      <c r="FM84" s="18">
        <f>SUMIFS(Fluxo!$N:$N,Fluxo!$S:$S,"&gt;"&amp;FL$5,Fluxo!$S:$S,"&lt;="&amp;FM$5,Fluxo!$D:$D,$D84)</f>
        <v>0</v>
      </c>
      <c r="FN84" s="18">
        <f>SUMIFS(Fluxo!$N:$N,Fluxo!$S:$S,"&gt;"&amp;FM$5,Fluxo!$S:$S,"&lt;="&amp;FN$5,Fluxo!$D:$D,$D84)</f>
        <v>0</v>
      </c>
      <c r="FO84" s="18">
        <f>SUMIFS(Fluxo!$N:$N,Fluxo!$S:$S,"&gt;"&amp;FN$5,Fluxo!$S:$S,"&lt;="&amp;FO$5,Fluxo!$D:$D,$D84)</f>
        <v>0</v>
      </c>
      <c r="FP84" s="18">
        <f>SUMIFS(Fluxo!$N:$N,Fluxo!$S:$S,"&gt;"&amp;FO$5,Fluxo!$S:$S,"&lt;="&amp;FP$5,Fluxo!$D:$D,$D84)</f>
        <v>0</v>
      </c>
      <c r="FQ84" s="18">
        <f>SUMIFS(Fluxo!$N:$N,Fluxo!$S:$S,"&gt;"&amp;FP$5,Fluxo!$S:$S,"&lt;="&amp;FQ$5,Fluxo!$D:$D,$D84)</f>
        <v>0</v>
      </c>
      <c r="FR84" s="18">
        <f>SUMIFS(Fluxo!$N:$N,Fluxo!$S:$S,"&gt;"&amp;FQ$5,Fluxo!$S:$S,"&lt;="&amp;FR$5,Fluxo!$D:$D,$D84)</f>
        <v>0</v>
      </c>
      <c r="FS84" s="18">
        <f>SUMIFS(Fluxo!$N:$N,Fluxo!$S:$S,"&gt;"&amp;FR$5,Fluxo!$S:$S,"&lt;="&amp;FS$5,Fluxo!$D:$D,$D84)</f>
        <v>0</v>
      </c>
      <c r="FT84" s="18">
        <f>SUMIFS(Fluxo!$N:$N,Fluxo!$S:$S,"&gt;"&amp;FS$5,Fluxo!$S:$S,"&lt;="&amp;FT$5,Fluxo!$D:$D,$D84)</f>
        <v>0</v>
      </c>
      <c r="FU84" s="18">
        <f>SUMIFS(Fluxo!$N:$N,Fluxo!$S:$S,"&gt;"&amp;FT$5,Fluxo!$S:$S,"&lt;="&amp;FU$5,Fluxo!$D:$D,$D84)</f>
        <v>0</v>
      </c>
      <c r="FV84" s="18">
        <f>SUMIFS(Fluxo!$N:$N,Fluxo!$S:$S,"&gt;"&amp;FU$5,Fluxo!$S:$S,"&lt;="&amp;FV$5,Fluxo!$D:$D,$D84)</f>
        <v>0</v>
      </c>
      <c r="FW84" s="18">
        <f>SUMIFS(Fluxo!$N:$N,Fluxo!$S:$S,"&gt;"&amp;FV$5,Fluxo!$S:$S,"&lt;="&amp;FW$5,Fluxo!$D:$D,$D84)</f>
        <v>0</v>
      </c>
      <c r="FX84" s="18">
        <f>SUMIFS(Fluxo!$N:$N,Fluxo!$S:$S,"&gt;"&amp;FW$5,Fluxo!$S:$S,"&lt;="&amp;FX$5,Fluxo!$D:$D,$D84)</f>
        <v>0</v>
      </c>
      <c r="FY84" s="18">
        <f>SUMIFS(Fluxo!$N:$N,Fluxo!$S:$S,"&gt;"&amp;FX$5,Fluxo!$S:$S,"&lt;="&amp;FY$5,Fluxo!$D:$D,$D84)</f>
        <v>0</v>
      </c>
      <c r="FZ84" s="18">
        <f>SUMIFS(Fluxo!$N:$N,Fluxo!$S:$S,"&gt;"&amp;FY$5,Fluxo!$S:$S,"&lt;="&amp;FZ$5,Fluxo!$D:$D,$D84)</f>
        <v>0</v>
      </c>
      <c r="GA84" s="18">
        <f>SUMIFS(Fluxo!$N:$N,Fluxo!$S:$S,"&gt;"&amp;FZ$5,Fluxo!$S:$S,"&lt;="&amp;GA$5,Fluxo!$D:$D,$D84)</f>
        <v>0</v>
      </c>
      <c r="GB84" s="18">
        <f>SUMIFS(Fluxo!$N:$N,Fluxo!$S:$S,"&gt;"&amp;GA$5,Fluxo!$S:$S,"&lt;="&amp;GB$5,Fluxo!$D:$D,$D84)</f>
        <v>0</v>
      </c>
      <c r="GC84" s="18">
        <f>SUMIFS(Fluxo!$N:$N,Fluxo!$S:$S,"&gt;"&amp;GB$5,Fluxo!$S:$S,"&lt;="&amp;GC$5,Fluxo!$D:$D,$D84)</f>
        <v>0</v>
      </c>
      <c r="GD84" s="18">
        <f>SUMIFS(Fluxo!$N:$N,Fluxo!$S:$S,"&gt;"&amp;GC$5,Fluxo!$S:$S,"&lt;="&amp;GD$5,Fluxo!$D:$D,$D84)</f>
        <v>0</v>
      </c>
      <c r="GE84" s="18">
        <f>SUMIFS(Fluxo!$N:$N,Fluxo!$S:$S,"&gt;"&amp;GD$5,Fluxo!$S:$S,"&lt;="&amp;GE$5,Fluxo!$D:$D,$D84)</f>
        <v>0</v>
      </c>
      <c r="GF84" s="18">
        <f>SUMIFS(Fluxo!$N:$N,Fluxo!$S:$S,"&gt;"&amp;GE$5,Fluxo!$S:$S,"&lt;="&amp;GF$5,Fluxo!$D:$D,$D84)</f>
        <v>0</v>
      </c>
      <c r="GG84" s="18">
        <f>SUMIFS(Fluxo!$N:$N,Fluxo!$S:$S,"&gt;"&amp;GF$5,Fluxo!$S:$S,"&lt;="&amp;GG$5,Fluxo!$D:$D,$D84)</f>
        <v>0</v>
      </c>
      <c r="GH84" s="18">
        <f>SUMIFS(Fluxo!$N:$N,Fluxo!$S:$S,"&gt;"&amp;GG$5,Fluxo!$S:$S,"&lt;="&amp;GH$5,Fluxo!$D:$D,$D84)</f>
        <v>0</v>
      </c>
      <c r="GI84" s="18">
        <f>SUMIFS(Fluxo!$N:$N,Fluxo!$S:$S,"&gt;"&amp;GH$5,Fluxo!$S:$S,"&lt;="&amp;GI$5,Fluxo!$D:$D,$D84)</f>
        <v>0</v>
      </c>
      <c r="GJ84" s="18">
        <f>SUMIFS(Fluxo!$N:$N,Fluxo!$S:$S,"&gt;"&amp;GI$5,Fluxo!$S:$S,"&lt;="&amp;GJ$5,Fluxo!$D:$D,$D84)</f>
        <v>0</v>
      </c>
      <c r="GK84" s="18">
        <f>SUMIFS(Fluxo!$N:$N,Fluxo!$S:$S,"&gt;"&amp;GJ$5,Fluxo!$S:$S,"&lt;="&amp;GK$5,Fluxo!$D:$D,$D84)</f>
        <v>0</v>
      </c>
      <c r="GL84" s="18">
        <f>SUMIFS(Fluxo!$N:$N,Fluxo!$S:$S,"&gt;"&amp;GK$5,Fluxo!$S:$S,"&lt;="&amp;GL$5,Fluxo!$D:$D,$D84)</f>
        <v>0</v>
      </c>
      <c r="GM84" s="18">
        <f>SUMIFS(Fluxo!$N:$N,Fluxo!$S:$S,"&gt;"&amp;GL$5,Fluxo!$S:$S,"&lt;="&amp;GM$5,Fluxo!$D:$D,$D84)</f>
        <v>0</v>
      </c>
      <c r="GN84" s="18">
        <f>SUMIFS(Fluxo!$N:$N,Fluxo!$S:$S,"&gt;"&amp;GM$5,Fluxo!$S:$S,"&lt;="&amp;GN$5,Fluxo!$D:$D,$D84)</f>
        <v>0</v>
      </c>
      <c r="GO84" s="18">
        <f>SUMIFS(Fluxo!$N:$N,Fluxo!$S:$S,"&gt;"&amp;GN$5,Fluxo!$S:$S,"&lt;="&amp;GO$5,Fluxo!$D:$D,$D84)</f>
        <v>0</v>
      </c>
      <c r="GP84" s="18">
        <f>SUMIFS(Fluxo!$N:$N,Fluxo!$S:$S,"&gt;"&amp;GO$5,Fluxo!$S:$S,"&lt;="&amp;GP$5,Fluxo!$D:$D,$D84)</f>
        <v>0</v>
      </c>
      <c r="GQ84" s="18">
        <f>SUMIFS(Fluxo!$N:$N,Fluxo!$S:$S,"&gt;"&amp;GP$5,Fluxo!$S:$S,"&lt;="&amp;GQ$5,Fluxo!$D:$D,$D84)</f>
        <v>0</v>
      </c>
      <c r="GR84" s="18">
        <f>SUMIFS(Fluxo!$N:$N,Fluxo!$S:$S,"&gt;"&amp;GQ$5,Fluxo!$S:$S,"&lt;="&amp;GR$5,Fluxo!$D:$D,$D84)</f>
        <v>0</v>
      </c>
      <c r="GS84" s="18">
        <f>SUMIFS(Fluxo!$N:$N,Fluxo!$S:$S,"&gt;"&amp;GR$5,Fluxo!$S:$S,"&lt;="&amp;GS$5,Fluxo!$D:$D,$D84)</f>
        <v>0</v>
      </c>
      <c r="GT84" s="18">
        <f>SUMIFS(Fluxo!$N:$N,Fluxo!$S:$S,"&gt;"&amp;GS$5,Fluxo!$S:$S,"&lt;="&amp;GT$5,Fluxo!$D:$D,$D84)</f>
        <v>0</v>
      </c>
      <c r="GU84" s="18">
        <f>SUMIFS(Fluxo!$N:$N,Fluxo!$S:$S,"&gt;"&amp;GT$5,Fluxo!$S:$S,"&lt;="&amp;GU$5,Fluxo!$D:$D,$D84)</f>
        <v>0</v>
      </c>
      <c r="GV84" s="18">
        <f>SUMIFS(Fluxo!$N:$N,Fluxo!$S:$S,"&gt;"&amp;GU$5,Fluxo!$S:$S,"&lt;="&amp;GV$5,Fluxo!$D:$D,$D84)</f>
        <v>0</v>
      </c>
      <c r="GW84" s="18">
        <f>SUMIFS(Fluxo!$N:$N,Fluxo!$S:$S,"&gt;"&amp;GV$5,Fluxo!$S:$S,"&lt;="&amp;GW$5,Fluxo!$D:$D,$D84)</f>
        <v>0</v>
      </c>
      <c r="GX84" s="18">
        <f>SUMIFS(Fluxo!$N:$N,Fluxo!$S:$S,"&gt;"&amp;GW$5,Fluxo!$S:$S,"&lt;="&amp;GX$5,Fluxo!$D:$D,$D84)</f>
        <v>0</v>
      </c>
      <c r="GY84" s="18">
        <f>SUMIFS(Fluxo!$N:$N,Fluxo!$S:$S,"&gt;"&amp;GX$5,Fluxo!$S:$S,"&lt;="&amp;GY$5,Fluxo!$D:$D,$D84)</f>
        <v>0</v>
      </c>
      <c r="GZ84" s="18">
        <f>SUMIFS(Fluxo!$N:$N,Fluxo!$S:$S,"&gt;"&amp;GY$5,Fluxo!$S:$S,"&lt;="&amp;GZ$5,Fluxo!$D:$D,$D84)</f>
        <v>0</v>
      </c>
      <c r="HA84" s="18">
        <f>SUMIFS(Fluxo!$N:$N,Fluxo!$S:$S,"&gt;"&amp;GZ$5,Fluxo!$S:$S,"&lt;="&amp;HA$5,Fluxo!$D:$D,$D84)</f>
        <v>0</v>
      </c>
      <c r="HB84" s="18">
        <f>SUMIFS(Fluxo!$N:$N,Fluxo!$S:$S,"&gt;"&amp;HA$5,Fluxo!$S:$S,"&lt;="&amp;HB$5,Fluxo!$D:$D,$D84)</f>
        <v>0</v>
      </c>
      <c r="HC84" s="18">
        <f>SUMIFS(Fluxo!$N:$N,Fluxo!$S:$S,"&gt;"&amp;HB$5,Fluxo!$S:$S,"&lt;="&amp;HC$5,Fluxo!$D:$D,$D84)</f>
        <v>0</v>
      </c>
      <c r="HD84" s="18">
        <f>SUMIFS(Fluxo!$N:$N,Fluxo!$S:$S,"&gt;"&amp;HC$5,Fluxo!$S:$S,"&lt;="&amp;HD$5,Fluxo!$D:$D,$D84)</f>
        <v>0</v>
      </c>
      <c r="HE84" s="18">
        <f>SUMIFS(Fluxo!$N:$N,Fluxo!$S:$S,"&gt;"&amp;HD$5,Fluxo!$S:$S,"&lt;="&amp;HE$5,Fluxo!$D:$D,$D84)</f>
        <v>0</v>
      </c>
      <c r="HF84" s="18">
        <f>SUMIFS(Fluxo!$N:$N,Fluxo!$S:$S,"&gt;"&amp;HE$5,Fluxo!$S:$S,"&lt;="&amp;HF$5,Fluxo!$D:$D,$D84)</f>
        <v>0</v>
      </c>
    </row>
    <row r="85" spans="1:214">
      <c r="A85" s="20">
        <f t="shared" si="18"/>
        <v>75</v>
      </c>
      <c r="B85" s="140" t="str">
        <f>'Check Carteira'!C77</f>
        <v>E.1016.99.01.0185</v>
      </c>
      <c r="C85" s="141">
        <v>1</v>
      </c>
      <c r="D85" s="129" t="str">
        <f>'Check Carteira'!F77</f>
        <v>A-0185</v>
      </c>
      <c r="E85" s="21" t="str">
        <f>IFERROR(INDEX(Contratos!L:L,MATCH(D85,Contratos!R:R,0)),"")</f>
        <v/>
      </c>
      <c r="F85" s="139" t="str">
        <f>IFERROR(INDEX(Contratos!G:G,MATCH(D85,Contratos!R:R,0)),"")</f>
        <v/>
      </c>
      <c r="H85" s="83">
        <f t="shared" si="17"/>
        <v>0</v>
      </c>
      <c r="J85" s="18">
        <f>SUMIFS(Fluxo!$N:$N,Fluxo!$S:$S,"&gt;"&amp;I$5,Fluxo!$S:$S,"&lt;="&amp;J$5,Fluxo!$D:$D,$D85)</f>
        <v>0</v>
      </c>
      <c r="K85" s="18">
        <f>SUMIFS(Fluxo!$N:$N,Fluxo!$S:$S,"&gt;"&amp;J$5,Fluxo!$S:$S,"&lt;="&amp;K$5,Fluxo!$D:$D,$D85)</f>
        <v>0</v>
      </c>
      <c r="L85" s="18">
        <f>SUMIFS(Fluxo!$N:$N,Fluxo!$S:$S,"&gt;"&amp;K$5,Fluxo!$S:$S,"&lt;="&amp;L$5,Fluxo!$D:$D,$D85)</f>
        <v>0</v>
      </c>
      <c r="M85" s="18">
        <f>SUMIFS(Fluxo!$N:$N,Fluxo!$S:$S,"&gt;"&amp;L$5,Fluxo!$S:$S,"&lt;="&amp;M$5,Fluxo!$D:$D,$D85)</f>
        <v>0</v>
      </c>
      <c r="N85" s="18">
        <f>SUMIFS(Fluxo!$N:$N,Fluxo!$S:$S,"&gt;"&amp;M$5,Fluxo!$S:$S,"&lt;="&amp;N$5,Fluxo!$D:$D,$D85)</f>
        <v>0</v>
      </c>
      <c r="O85" s="18">
        <f>SUMIFS(Fluxo!$N:$N,Fluxo!$S:$S,"&gt;"&amp;N$5,Fluxo!$S:$S,"&lt;="&amp;O$5,Fluxo!$D:$D,$D85)</f>
        <v>0</v>
      </c>
      <c r="P85" s="18">
        <f>SUMIFS(Fluxo!$N:$N,Fluxo!$S:$S,"&gt;"&amp;O$5,Fluxo!$S:$S,"&lt;="&amp;P$5,Fluxo!$D:$D,$D85)</f>
        <v>0</v>
      </c>
      <c r="Q85" s="18">
        <f>SUMIFS(Fluxo!$N:$N,Fluxo!$S:$S,"&gt;"&amp;P$5,Fluxo!$S:$S,"&lt;="&amp;Q$5,Fluxo!$D:$D,$D85)</f>
        <v>0</v>
      </c>
      <c r="R85" s="18">
        <f>SUMIFS(Fluxo!$N:$N,Fluxo!$S:$S,"&gt;"&amp;Q$5,Fluxo!$S:$S,"&lt;="&amp;R$5,Fluxo!$D:$D,$D85)</f>
        <v>0</v>
      </c>
      <c r="S85" s="18">
        <f>SUMIFS(Fluxo!$N:$N,Fluxo!$S:$S,"&gt;"&amp;R$5,Fluxo!$S:$S,"&lt;="&amp;S$5,Fluxo!$D:$D,$D85)</f>
        <v>0</v>
      </c>
      <c r="T85" s="18">
        <f>SUMIFS(Fluxo!$N:$N,Fluxo!$S:$S,"&gt;"&amp;S$5,Fluxo!$S:$S,"&lt;="&amp;T$5,Fluxo!$D:$D,$D85)</f>
        <v>0</v>
      </c>
      <c r="U85" s="18">
        <f>SUMIFS(Fluxo!$N:$N,Fluxo!$S:$S,"&gt;"&amp;T$5,Fluxo!$S:$S,"&lt;="&amp;U$5,Fluxo!$D:$D,$D85)</f>
        <v>0</v>
      </c>
      <c r="V85" s="18">
        <f>SUMIFS(Fluxo!$N:$N,Fluxo!$S:$S,"&gt;"&amp;U$5,Fluxo!$S:$S,"&lt;="&amp;V$5,Fluxo!$D:$D,$D85)</f>
        <v>0</v>
      </c>
      <c r="W85" s="18">
        <f>SUMIFS(Fluxo!$N:$N,Fluxo!$S:$S,"&gt;"&amp;V$5,Fluxo!$S:$S,"&lt;="&amp;W$5,Fluxo!$D:$D,$D85)</f>
        <v>0</v>
      </c>
      <c r="X85" s="18">
        <f>SUMIFS(Fluxo!$N:$N,Fluxo!$S:$S,"&gt;"&amp;W$5,Fluxo!$S:$S,"&lt;="&amp;X$5,Fluxo!$D:$D,$D85)</f>
        <v>0</v>
      </c>
      <c r="Y85" s="18">
        <f>SUMIFS(Fluxo!$N:$N,Fluxo!$S:$S,"&gt;"&amp;X$5,Fluxo!$S:$S,"&lt;="&amp;Y$5,Fluxo!$D:$D,$D85)</f>
        <v>0</v>
      </c>
      <c r="Z85" s="18">
        <f>SUMIFS(Fluxo!$N:$N,Fluxo!$S:$S,"&gt;"&amp;Y$5,Fluxo!$S:$S,"&lt;="&amp;Z$5,Fluxo!$D:$D,$D85)</f>
        <v>0</v>
      </c>
      <c r="AA85" s="18">
        <f>SUMIFS(Fluxo!$N:$N,Fluxo!$S:$S,"&gt;"&amp;Z$5,Fluxo!$S:$S,"&lt;="&amp;AA$5,Fluxo!$D:$D,$D85)</f>
        <v>0</v>
      </c>
      <c r="AB85" s="18">
        <f>SUMIFS(Fluxo!$N:$N,Fluxo!$S:$S,"&gt;"&amp;AA$5,Fluxo!$S:$S,"&lt;="&amp;AB$5,Fluxo!$D:$D,$D85)</f>
        <v>0</v>
      </c>
      <c r="AC85" s="18">
        <f>SUMIFS(Fluxo!$N:$N,Fluxo!$S:$S,"&gt;"&amp;AB$5,Fluxo!$S:$S,"&lt;="&amp;AC$5,Fluxo!$D:$D,$D85)</f>
        <v>0</v>
      </c>
      <c r="AD85" s="18">
        <f>SUMIFS(Fluxo!$N:$N,Fluxo!$S:$S,"&gt;"&amp;AC$5,Fluxo!$S:$S,"&lt;="&amp;AD$5,Fluxo!$D:$D,$D85)</f>
        <v>0</v>
      </c>
      <c r="AE85" s="18">
        <f>SUMIFS(Fluxo!$N:$N,Fluxo!$S:$S,"&gt;"&amp;AD$5,Fluxo!$S:$S,"&lt;="&amp;AE$5,Fluxo!$D:$D,$D85)</f>
        <v>0</v>
      </c>
      <c r="AF85" s="18">
        <f>SUMIFS(Fluxo!$N:$N,Fluxo!$S:$S,"&gt;"&amp;AE$5,Fluxo!$S:$S,"&lt;="&amp;AF$5,Fluxo!$D:$D,$D85)</f>
        <v>0</v>
      </c>
      <c r="AG85" s="18">
        <f>SUMIFS(Fluxo!$N:$N,Fluxo!$S:$S,"&gt;"&amp;AF$5,Fluxo!$S:$S,"&lt;="&amp;AG$5,Fluxo!$D:$D,$D85)</f>
        <v>0</v>
      </c>
      <c r="AH85" s="18">
        <f>SUMIFS(Fluxo!$N:$N,Fluxo!$S:$S,"&gt;"&amp;AG$5,Fluxo!$S:$S,"&lt;="&amp;AH$5,Fluxo!$D:$D,$D85)</f>
        <v>0</v>
      </c>
      <c r="AI85" s="18">
        <f>SUMIFS(Fluxo!$N:$N,Fluxo!$S:$S,"&gt;"&amp;AH$5,Fluxo!$S:$S,"&lt;="&amp;AI$5,Fluxo!$D:$D,$D85)</f>
        <v>0</v>
      </c>
      <c r="AJ85" s="18">
        <f>SUMIFS(Fluxo!$N:$N,Fluxo!$S:$S,"&gt;"&amp;AI$5,Fluxo!$S:$S,"&lt;="&amp;AJ$5,Fluxo!$D:$D,$D85)</f>
        <v>0</v>
      </c>
      <c r="AK85" s="18">
        <f>SUMIFS(Fluxo!$N:$N,Fluxo!$S:$S,"&gt;"&amp;AJ$5,Fluxo!$S:$S,"&lt;="&amp;AK$5,Fluxo!$D:$D,$D85)</f>
        <v>0</v>
      </c>
      <c r="AL85" s="18">
        <f>SUMIFS(Fluxo!$N:$N,Fluxo!$S:$S,"&gt;"&amp;AK$5,Fluxo!$S:$S,"&lt;="&amp;AL$5,Fluxo!$D:$D,$D85)</f>
        <v>0</v>
      </c>
      <c r="AM85" s="18">
        <f>SUMIFS(Fluxo!$N:$N,Fluxo!$S:$S,"&gt;"&amp;AL$5,Fluxo!$S:$S,"&lt;="&amp;AM$5,Fluxo!$D:$D,$D85)</f>
        <v>0</v>
      </c>
      <c r="AN85" s="18">
        <f>SUMIFS(Fluxo!$N:$N,Fluxo!$S:$S,"&gt;"&amp;AM$5,Fluxo!$S:$S,"&lt;="&amp;AN$5,Fluxo!$D:$D,$D85)</f>
        <v>0</v>
      </c>
      <c r="AO85" s="18">
        <f>SUMIFS(Fluxo!$N:$N,Fluxo!$S:$S,"&gt;"&amp;AN$5,Fluxo!$S:$S,"&lt;="&amp;AO$5,Fluxo!$D:$D,$D85)</f>
        <v>0</v>
      </c>
      <c r="AP85" s="18">
        <f>SUMIFS(Fluxo!$N:$N,Fluxo!$S:$S,"&gt;"&amp;AO$5,Fluxo!$S:$S,"&lt;="&amp;AP$5,Fluxo!$D:$D,$D85)</f>
        <v>0</v>
      </c>
      <c r="AQ85" s="18">
        <f>SUMIFS(Fluxo!$N:$N,Fluxo!$S:$S,"&gt;"&amp;AP$5,Fluxo!$S:$S,"&lt;="&amp;AQ$5,Fluxo!$D:$D,$D85)</f>
        <v>0</v>
      </c>
      <c r="AR85" s="18">
        <f>SUMIFS(Fluxo!$N:$N,Fluxo!$S:$S,"&gt;"&amp;AQ$5,Fluxo!$S:$S,"&lt;="&amp;AR$5,Fluxo!$D:$D,$D85)</f>
        <v>0</v>
      </c>
      <c r="AS85" s="18">
        <f>SUMIFS(Fluxo!$N:$N,Fluxo!$S:$S,"&gt;"&amp;AR$5,Fluxo!$S:$S,"&lt;="&amp;AS$5,Fluxo!$D:$D,$D85)</f>
        <v>0</v>
      </c>
      <c r="AT85" s="18">
        <f>SUMIFS(Fluxo!$N:$N,Fluxo!$S:$S,"&gt;"&amp;AS$5,Fluxo!$S:$S,"&lt;="&amp;AT$5,Fluxo!$D:$D,$D85)</f>
        <v>0</v>
      </c>
      <c r="AU85" s="18">
        <f>SUMIFS(Fluxo!$N:$N,Fluxo!$S:$S,"&gt;"&amp;AT$5,Fluxo!$S:$S,"&lt;="&amp;AU$5,Fluxo!$D:$D,$D85)</f>
        <v>0</v>
      </c>
      <c r="AV85" s="18">
        <f>SUMIFS(Fluxo!$N:$N,Fluxo!$S:$S,"&gt;"&amp;AU$5,Fluxo!$S:$S,"&lt;="&amp;AV$5,Fluxo!$D:$D,$D85)</f>
        <v>0</v>
      </c>
      <c r="AW85" s="18">
        <f>SUMIFS(Fluxo!$N:$N,Fluxo!$S:$S,"&gt;"&amp;AV$5,Fluxo!$S:$S,"&lt;="&amp;AW$5,Fluxo!$D:$D,$D85)</f>
        <v>0</v>
      </c>
      <c r="AX85" s="18">
        <f>SUMIFS(Fluxo!$N:$N,Fluxo!$S:$S,"&gt;"&amp;AW$5,Fluxo!$S:$S,"&lt;="&amp;AX$5,Fluxo!$D:$D,$D85)</f>
        <v>0</v>
      </c>
      <c r="AY85" s="18">
        <f>SUMIFS(Fluxo!$N:$N,Fluxo!$S:$S,"&gt;"&amp;AX$5,Fluxo!$S:$S,"&lt;="&amp;AY$5,Fluxo!$D:$D,$D85)</f>
        <v>0</v>
      </c>
      <c r="AZ85" s="18">
        <f>SUMIFS(Fluxo!$N:$N,Fluxo!$S:$S,"&gt;"&amp;AY$5,Fluxo!$S:$S,"&lt;="&amp;AZ$5,Fluxo!$D:$D,$D85)</f>
        <v>0</v>
      </c>
      <c r="BA85" s="18">
        <f>SUMIFS(Fluxo!$N:$N,Fluxo!$S:$S,"&gt;"&amp;AZ$5,Fluxo!$S:$S,"&lt;="&amp;BA$5,Fluxo!$D:$D,$D85)</f>
        <v>0</v>
      </c>
      <c r="BB85" s="18">
        <f>SUMIFS(Fluxo!$N:$N,Fluxo!$S:$S,"&gt;"&amp;BA$5,Fluxo!$S:$S,"&lt;="&amp;BB$5,Fluxo!$D:$D,$D85)</f>
        <v>0</v>
      </c>
      <c r="BC85" s="18">
        <f>SUMIFS(Fluxo!$N:$N,Fluxo!$S:$S,"&gt;"&amp;BB$5,Fluxo!$S:$S,"&lt;="&amp;BC$5,Fluxo!$D:$D,$D85)</f>
        <v>0</v>
      </c>
      <c r="BD85" s="18">
        <f>SUMIFS(Fluxo!$N:$N,Fluxo!$S:$S,"&gt;"&amp;BC$5,Fluxo!$S:$S,"&lt;="&amp;BD$5,Fluxo!$D:$D,$D85)</f>
        <v>0</v>
      </c>
      <c r="BE85" s="18">
        <f>SUMIFS(Fluxo!$N:$N,Fluxo!$S:$S,"&gt;"&amp;BD$5,Fluxo!$S:$S,"&lt;="&amp;BE$5,Fluxo!$D:$D,$D85)</f>
        <v>0</v>
      </c>
      <c r="BF85" s="18">
        <f>SUMIFS(Fluxo!$N:$N,Fluxo!$S:$S,"&gt;"&amp;BE$5,Fluxo!$S:$S,"&lt;="&amp;BF$5,Fluxo!$D:$D,$D85)</f>
        <v>0</v>
      </c>
      <c r="BG85" s="18">
        <f>SUMIFS(Fluxo!$N:$N,Fluxo!$S:$S,"&gt;"&amp;BF$5,Fluxo!$S:$S,"&lt;="&amp;BG$5,Fluxo!$D:$D,$D85)</f>
        <v>0</v>
      </c>
      <c r="BH85" s="18">
        <f>SUMIFS(Fluxo!$N:$N,Fluxo!$S:$S,"&gt;"&amp;BG$5,Fluxo!$S:$S,"&lt;="&amp;BH$5,Fluxo!$D:$D,$D85)</f>
        <v>0</v>
      </c>
      <c r="BI85" s="18">
        <f>SUMIFS(Fluxo!$N:$N,Fluxo!$S:$S,"&gt;"&amp;BH$5,Fluxo!$S:$S,"&lt;="&amp;BI$5,Fluxo!$D:$D,$D85)</f>
        <v>0</v>
      </c>
      <c r="BJ85" s="18">
        <f>SUMIFS(Fluxo!$N:$N,Fluxo!$S:$S,"&gt;"&amp;BI$5,Fluxo!$S:$S,"&lt;="&amp;BJ$5,Fluxo!$D:$D,$D85)</f>
        <v>0</v>
      </c>
      <c r="BK85" s="18">
        <f>SUMIFS(Fluxo!$N:$N,Fluxo!$S:$S,"&gt;"&amp;BJ$5,Fluxo!$S:$S,"&lt;="&amp;BK$5,Fluxo!$D:$D,$D85)</f>
        <v>0</v>
      </c>
      <c r="BL85" s="18">
        <f>SUMIFS(Fluxo!$N:$N,Fluxo!$S:$S,"&gt;"&amp;BK$5,Fluxo!$S:$S,"&lt;="&amp;BL$5,Fluxo!$D:$D,$D85)</f>
        <v>0</v>
      </c>
      <c r="BM85" s="18">
        <f>SUMIFS(Fluxo!$N:$N,Fluxo!$S:$S,"&gt;"&amp;BL$5,Fluxo!$S:$S,"&lt;="&amp;BM$5,Fluxo!$D:$D,$D85)</f>
        <v>0</v>
      </c>
      <c r="BN85" s="18">
        <f>SUMIFS(Fluxo!$N:$N,Fluxo!$S:$S,"&gt;"&amp;BM$5,Fluxo!$S:$S,"&lt;="&amp;BN$5,Fluxo!$D:$D,$D85)</f>
        <v>0</v>
      </c>
      <c r="BO85" s="18">
        <f>SUMIFS(Fluxo!$N:$N,Fluxo!$S:$S,"&gt;"&amp;BN$5,Fluxo!$S:$S,"&lt;="&amp;BO$5,Fluxo!$D:$D,$D85)</f>
        <v>0</v>
      </c>
      <c r="BP85" s="18">
        <f>SUMIFS(Fluxo!$N:$N,Fluxo!$S:$S,"&gt;"&amp;BO$5,Fluxo!$S:$S,"&lt;="&amp;BP$5,Fluxo!$D:$D,$D85)</f>
        <v>0</v>
      </c>
      <c r="BQ85" s="18">
        <f>SUMIFS(Fluxo!$N:$N,Fluxo!$S:$S,"&gt;"&amp;BP$5,Fluxo!$S:$S,"&lt;="&amp;BQ$5,Fluxo!$D:$D,$D85)</f>
        <v>0</v>
      </c>
      <c r="BR85" s="18">
        <f>SUMIFS(Fluxo!$N:$N,Fluxo!$S:$S,"&gt;"&amp;BQ$5,Fluxo!$S:$S,"&lt;="&amp;BR$5,Fluxo!$D:$D,$D85)</f>
        <v>0</v>
      </c>
      <c r="BS85" s="18">
        <f>SUMIFS(Fluxo!$N:$N,Fluxo!$S:$S,"&gt;"&amp;BR$5,Fluxo!$S:$S,"&lt;="&amp;BS$5,Fluxo!$D:$D,$D85)</f>
        <v>0</v>
      </c>
      <c r="BT85" s="18">
        <f>SUMIFS(Fluxo!$N:$N,Fluxo!$S:$S,"&gt;"&amp;BS$5,Fluxo!$S:$S,"&lt;="&amp;BT$5,Fluxo!$D:$D,$D85)</f>
        <v>0</v>
      </c>
      <c r="BU85" s="18">
        <f>SUMIFS(Fluxo!$N:$N,Fluxo!$S:$S,"&gt;"&amp;BT$5,Fluxo!$S:$S,"&lt;="&amp;BU$5,Fluxo!$D:$D,$D85)</f>
        <v>0</v>
      </c>
      <c r="BV85" s="18">
        <f>SUMIFS(Fluxo!$N:$N,Fluxo!$S:$S,"&gt;"&amp;BU$5,Fluxo!$S:$S,"&lt;="&amp;BV$5,Fluxo!$D:$D,$D85)</f>
        <v>0</v>
      </c>
      <c r="BW85" s="18">
        <f>SUMIFS(Fluxo!$N:$N,Fluxo!$S:$S,"&gt;"&amp;BV$5,Fluxo!$S:$S,"&lt;="&amp;BW$5,Fluxo!$D:$D,$D85)</f>
        <v>0</v>
      </c>
      <c r="BX85" s="18">
        <f>SUMIFS(Fluxo!$N:$N,Fluxo!$S:$S,"&gt;"&amp;BW$5,Fluxo!$S:$S,"&lt;="&amp;BX$5,Fluxo!$D:$D,$D85)</f>
        <v>0</v>
      </c>
      <c r="BY85" s="18">
        <f>SUMIFS(Fluxo!$N:$N,Fluxo!$S:$S,"&gt;"&amp;BX$5,Fluxo!$S:$S,"&lt;="&amp;BY$5,Fluxo!$D:$D,$D85)</f>
        <v>0</v>
      </c>
      <c r="BZ85" s="18">
        <f>SUMIFS(Fluxo!$N:$N,Fluxo!$S:$S,"&gt;"&amp;BY$5,Fluxo!$S:$S,"&lt;="&amp;BZ$5,Fluxo!$D:$D,$D85)</f>
        <v>0</v>
      </c>
      <c r="CA85" s="18">
        <f>SUMIFS(Fluxo!$N:$N,Fluxo!$S:$S,"&gt;"&amp;BZ$5,Fluxo!$S:$S,"&lt;="&amp;CA$5,Fluxo!$D:$D,$D85)</f>
        <v>0</v>
      </c>
      <c r="CB85" s="18">
        <f>SUMIFS(Fluxo!$N:$N,Fluxo!$S:$S,"&gt;"&amp;CA$5,Fluxo!$S:$S,"&lt;="&amp;CB$5,Fluxo!$D:$D,$D85)</f>
        <v>0</v>
      </c>
      <c r="CC85" s="18">
        <f>SUMIFS(Fluxo!$N:$N,Fluxo!$S:$S,"&gt;"&amp;CB$5,Fluxo!$S:$S,"&lt;="&amp;CC$5,Fluxo!$D:$D,$D85)</f>
        <v>0</v>
      </c>
      <c r="CD85" s="18">
        <f>SUMIFS(Fluxo!$N:$N,Fluxo!$S:$S,"&gt;"&amp;CC$5,Fluxo!$S:$S,"&lt;="&amp;CD$5,Fluxo!$D:$D,$D85)</f>
        <v>0</v>
      </c>
      <c r="CE85" s="18">
        <f>SUMIFS(Fluxo!$N:$N,Fluxo!$S:$S,"&gt;"&amp;CD$5,Fluxo!$S:$S,"&lt;="&amp;CE$5,Fluxo!$D:$D,$D85)</f>
        <v>0</v>
      </c>
      <c r="CF85" s="18">
        <f>SUMIFS(Fluxo!$N:$N,Fluxo!$S:$S,"&gt;"&amp;CE$5,Fluxo!$S:$S,"&lt;="&amp;CF$5,Fluxo!$D:$D,$D85)</f>
        <v>0</v>
      </c>
      <c r="CG85" s="18">
        <f>SUMIFS(Fluxo!$N:$N,Fluxo!$S:$S,"&gt;"&amp;CF$5,Fluxo!$S:$S,"&lt;="&amp;CG$5,Fluxo!$D:$D,$D85)</f>
        <v>0</v>
      </c>
      <c r="CH85" s="18">
        <f>SUMIFS(Fluxo!$N:$N,Fluxo!$S:$S,"&gt;"&amp;CG$5,Fluxo!$S:$S,"&lt;="&amp;CH$5,Fluxo!$D:$D,$D85)</f>
        <v>0</v>
      </c>
      <c r="CI85" s="18">
        <f>SUMIFS(Fluxo!$N:$N,Fluxo!$S:$S,"&gt;"&amp;CH$5,Fluxo!$S:$S,"&lt;="&amp;CI$5,Fluxo!$D:$D,$D85)</f>
        <v>0</v>
      </c>
      <c r="CJ85" s="18">
        <f>SUMIFS(Fluxo!$N:$N,Fluxo!$S:$S,"&gt;"&amp;CI$5,Fluxo!$S:$S,"&lt;="&amp;CJ$5,Fluxo!$D:$D,$D85)</f>
        <v>0</v>
      </c>
      <c r="CK85" s="18">
        <f>SUMIFS(Fluxo!$N:$N,Fluxo!$S:$S,"&gt;"&amp;CJ$5,Fluxo!$S:$S,"&lt;="&amp;CK$5,Fluxo!$D:$D,$D85)</f>
        <v>0</v>
      </c>
      <c r="CL85" s="18">
        <f>SUMIFS(Fluxo!$N:$N,Fluxo!$S:$S,"&gt;"&amp;CK$5,Fluxo!$S:$S,"&lt;="&amp;CL$5,Fluxo!$D:$D,$D85)</f>
        <v>0</v>
      </c>
      <c r="CM85" s="18">
        <f>SUMIFS(Fluxo!$N:$N,Fluxo!$S:$S,"&gt;"&amp;CL$5,Fluxo!$S:$S,"&lt;="&amp;CM$5,Fluxo!$D:$D,$D85)</f>
        <v>0</v>
      </c>
      <c r="CN85" s="18">
        <f>SUMIFS(Fluxo!$N:$N,Fluxo!$S:$S,"&gt;"&amp;CM$5,Fluxo!$S:$S,"&lt;="&amp;CN$5,Fluxo!$D:$D,$D85)</f>
        <v>0</v>
      </c>
      <c r="CO85" s="18">
        <f>SUMIFS(Fluxo!$N:$N,Fluxo!$S:$S,"&gt;"&amp;CN$5,Fluxo!$S:$S,"&lt;="&amp;CO$5,Fluxo!$D:$D,$D85)</f>
        <v>0</v>
      </c>
      <c r="CP85" s="18">
        <f>SUMIFS(Fluxo!$N:$N,Fluxo!$S:$S,"&gt;"&amp;CO$5,Fluxo!$S:$S,"&lt;="&amp;CP$5,Fluxo!$D:$D,$D85)</f>
        <v>0</v>
      </c>
      <c r="CQ85" s="18">
        <f>SUMIFS(Fluxo!$N:$N,Fluxo!$S:$S,"&gt;"&amp;CP$5,Fluxo!$S:$S,"&lt;="&amp;CQ$5,Fluxo!$D:$D,$D85)</f>
        <v>0</v>
      </c>
      <c r="CR85" s="18">
        <f>SUMIFS(Fluxo!$N:$N,Fluxo!$S:$S,"&gt;"&amp;CQ$5,Fluxo!$S:$S,"&lt;="&amp;CR$5,Fluxo!$D:$D,$D85)</f>
        <v>0</v>
      </c>
      <c r="CS85" s="18">
        <f>SUMIFS(Fluxo!$N:$N,Fluxo!$S:$S,"&gt;"&amp;CR$5,Fluxo!$S:$S,"&lt;="&amp;CS$5,Fluxo!$D:$D,$D85)</f>
        <v>0</v>
      </c>
      <c r="CT85" s="18">
        <f>SUMIFS(Fluxo!$N:$N,Fluxo!$S:$S,"&gt;"&amp;CS$5,Fluxo!$S:$S,"&lt;="&amp;CT$5,Fluxo!$D:$D,$D85)</f>
        <v>0</v>
      </c>
      <c r="CU85" s="18">
        <f>SUMIFS(Fluxo!$N:$N,Fluxo!$S:$S,"&gt;"&amp;CT$5,Fluxo!$S:$S,"&lt;="&amp;CU$5,Fluxo!$D:$D,$D85)</f>
        <v>0</v>
      </c>
      <c r="CV85" s="18">
        <f>SUMIFS(Fluxo!$N:$N,Fluxo!$S:$S,"&gt;"&amp;CU$5,Fluxo!$S:$S,"&lt;="&amp;CV$5,Fluxo!$D:$D,$D85)</f>
        <v>0</v>
      </c>
      <c r="CW85" s="18">
        <f>SUMIFS(Fluxo!$N:$N,Fluxo!$S:$S,"&gt;"&amp;CV$5,Fluxo!$S:$S,"&lt;="&amp;CW$5,Fluxo!$D:$D,$D85)</f>
        <v>0</v>
      </c>
      <c r="CX85" s="18">
        <f>SUMIFS(Fluxo!$N:$N,Fluxo!$S:$S,"&gt;"&amp;CW$5,Fluxo!$S:$S,"&lt;="&amp;CX$5,Fluxo!$D:$D,$D85)</f>
        <v>0</v>
      </c>
      <c r="CY85" s="18">
        <f>SUMIFS(Fluxo!$N:$N,Fluxo!$S:$S,"&gt;"&amp;CX$5,Fluxo!$S:$S,"&lt;="&amp;CY$5,Fluxo!$D:$D,$D85)</f>
        <v>0</v>
      </c>
      <c r="CZ85" s="18">
        <f>SUMIFS(Fluxo!$N:$N,Fluxo!$S:$S,"&gt;"&amp;CY$5,Fluxo!$S:$S,"&lt;="&amp;CZ$5,Fluxo!$D:$D,$D85)</f>
        <v>0</v>
      </c>
      <c r="DA85" s="18">
        <f>SUMIFS(Fluxo!$N:$N,Fluxo!$S:$S,"&gt;"&amp;CZ$5,Fluxo!$S:$S,"&lt;="&amp;DA$5,Fluxo!$D:$D,$D85)</f>
        <v>0</v>
      </c>
      <c r="DB85" s="18">
        <f>SUMIFS(Fluxo!$N:$N,Fluxo!$S:$S,"&gt;"&amp;DA$5,Fluxo!$S:$S,"&lt;="&amp;DB$5,Fluxo!$D:$D,$D85)</f>
        <v>0</v>
      </c>
      <c r="DC85" s="18">
        <f>SUMIFS(Fluxo!$N:$N,Fluxo!$S:$S,"&gt;"&amp;DB$5,Fluxo!$S:$S,"&lt;="&amp;DC$5,Fluxo!$D:$D,$D85)</f>
        <v>0</v>
      </c>
      <c r="DD85" s="18">
        <f>SUMIFS(Fluxo!$N:$N,Fluxo!$S:$S,"&gt;"&amp;DC$5,Fluxo!$S:$S,"&lt;="&amp;DD$5,Fluxo!$D:$D,$D85)</f>
        <v>0</v>
      </c>
      <c r="DE85" s="18">
        <f>SUMIFS(Fluxo!$N:$N,Fluxo!$S:$S,"&gt;"&amp;DD$5,Fluxo!$S:$S,"&lt;="&amp;DE$5,Fluxo!$D:$D,$D85)</f>
        <v>0</v>
      </c>
      <c r="DF85" s="18">
        <f>SUMIFS(Fluxo!$N:$N,Fluxo!$S:$S,"&gt;"&amp;DE$5,Fluxo!$S:$S,"&lt;="&amp;DF$5,Fluxo!$D:$D,$D85)</f>
        <v>0</v>
      </c>
      <c r="DG85" s="18">
        <f>SUMIFS(Fluxo!$N:$N,Fluxo!$S:$S,"&gt;"&amp;DF$5,Fluxo!$S:$S,"&lt;="&amp;DG$5,Fluxo!$D:$D,$D85)</f>
        <v>0</v>
      </c>
      <c r="DH85" s="18">
        <f>SUMIFS(Fluxo!$N:$N,Fluxo!$S:$S,"&gt;"&amp;DG$5,Fluxo!$S:$S,"&lt;="&amp;DH$5,Fluxo!$D:$D,$D85)</f>
        <v>0</v>
      </c>
      <c r="DI85" s="18">
        <f>SUMIFS(Fluxo!$N:$N,Fluxo!$S:$S,"&gt;"&amp;DH$5,Fluxo!$S:$S,"&lt;="&amp;DI$5,Fluxo!$D:$D,$D85)</f>
        <v>0</v>
      </c>
      <c r="DJ85" s="18">
        <f>SUMIFS(Fluxo!$N:$N,Fluxo!$S:$S,"&gt;"&amp;DI$5,Fluxo!$S:$S,"&lt;="&amp;DJ$5,Fluxo!$D:$D,$D85)</f>
        <v>0</v>
      </c>
      <c r="DK85" s="18">
        <f>SUMIFS(Fluxo!$N:$N,Fluxo!$S:$S,"&gt;"&amp;DJ$5,Fluxo!$S:$S,"&lt;="&amp;DK$5,Fluxo!$D:$D,$D85)</f>
        <v>0</v>
      </c>
      <c r="DL85" s="18">
        <f>SUMIFS(Fluxo!$N:$N,Fluxo!$S:$S,"&gt;"&amp;DK$5,Fluxo!$S:$S,"&lt;="&amp;DL$5,Fluxo!$D:$D,$D85)</f>
        <v>0</v>
      </c>
      <c r="DM85" s="18">
        <f>SUMIFS(Fluxo!$N:$N,Fluxo!$S:$S,"&gt;"&amp;DL$5,Fluxo!$S:$S,"&lt;="&amp;DM$5,Fluxo!$D:$D,$D85)</f>
        <v>0</v>
      </c>
      <c r="DN85" s="18">
        <f>SUMIFS(Fluxo!$N:$N,Fluxo!$S:$S,"&gt;"&amp;DM$5,Fluxo!$S:$S,"&lt;="&amp;DN$5,Fluxo!$D:$D,$D85)</f>
        <v>0</v>
      </c>
      <c r="DO85" s="18">
        <f>SUMIFS(Fluxo!$N:$N,Fluxo!$S:$S,"&gt;"&amp;DN$5,Fluxo!$S:$S,"&lt;="&amp;DO$5,Fluxo!$D:$D,$D85)</f>
        <v>0</v>
      </c>
      <c r="DP85" s="18">
        <f>SUMIFS(Fluxo!$N:$N,Fluxo!$S:$S,"&gt;"&amp;DO$5,Fluxo!$S:$S,"&lt;="&amp;DP$5,Fluxo!$D:$D,$D85)</f>
        <v>0</v>
      </c>
      <c r="DQ85" s="18">
        <f>SUMIFS(Fluxo!$N:$N,Fluxo!$S:$S,"&gt;"&amp;DP$5,Fluxo!$S:$S,"&lt;="&amp;DQ$5,Fluxo!$D:$D,$D85)</f>
        <v>0</v>
      </c>
      <c r="DR85" s="18">
        <f>SUMIFS(Fluxo!$N:$N,Fluxo!$S:$S,"&gt;"&amp;DQ$5,Fluxo!$S:$S,"&lt;="&amp;DR$5,Fluxo!$D:$D,$D85)</f>
        <v>0</v>
      </c>
      <c r="DS85" s="18">
        <f>SUMIFS(Fluxo!$N:$N,Fluxo!$S:$S,"&gt;"&amp;DR$5,Fluxo!$S:$S,"&lt;="&amp;DS$5,Fluxo!$D:$D,$D85)</f>
        <v>0</v>
      </c>
      <c r="DT85" s="18">
        <f>SUMIFS(Fluxo!$N:$N,Fluxo!$S:$S,"&gt;"&amp;DS$5,Fluxo!$S:$S,"&lt;="&amp;DT$5,Fluxo!$D:$D,$D85)</f>
        <v>0</v>
      </c>
      <c r="DU85" s="18">
        <f>SUMIFS(Fluxo!$N:$N,Fluxo!$S:$S,"&gt;"&amp;DT$5,Fluxo!$S:$S,"&lt;="&amp;DU$5,Fluxo!$D:$D,$D85)</f>
        <v>0</v>
      </c>
      <c r="DV85" s="18">
        <f>SUMIFS(Fluxo!$N:$N,Fluxo!$S:$S,"&gt;"&amp;DU$5,Fluxo!$S:$S,"&lt;="&amp;DV$5,Fluxo!$D:$D,$D85)</f>
        <v>0</v>
      </c>
      <c r="DW85" s="18">
        <f>SUMIFS(Fluxo!$N:$N,Fluxo!$S:$S,"&gt;"&amp;DV$5,Fluxo!$S:$S,"&lt;="&amp;DW$5,Fluxo!$D:$D,$D85)</f>
        <v>0</v>
      </c>
      <c r="DX85" s="18">
        <f>SUMIFS(Fluxo!$N:$N,Fluxo!$S:$S,"&gt;"&amp;DW$5,Fluxo!$S:$S,"&lt;="&amp;DX$5,Fluxo!$D:$D,$D85)</f>
        <v>0</v>
      </c>
      <c r="DY85" s="18">
        <f>SUMIFS(Fluxo!$N:$N,Fluxo!$S:$S,"&gt;"&amp;DX$5,Fluxo!$S:$S,"&lt;="&amp;DY$5,Fluxo!$D:$D,$D85)</f>
        <v>0</v>
      </c>
      <c r="DZ85" s="18">
        <f>SUMIFS(Fluxo!$N:$N,Fluxo!$S:$S,"&gt;"&amp;DY$5,Fluxo!$S:$S,"&lt;="&amp;DZ$5,Fluxo!$D:$D,$D85)</f>
        <v>0</v>
      </c>
      <c r="EA85" s="18">
        <f>SUMIFS(Fluxo!$N:$N,Fluxo!$S:$S,"&gt;"&amp;DZ$5,Fluxo!$S:$S,"&lt;="&amp;EA$5,Fluxo!$D:$D,$D85)</f>
        <v>0</v>
      </c>
      <c r="EB85" s="18">
        <f>SUMIFS(Fluxo!$N:$N,Fluxo!$S:$S,"&gt;"&amp;EA$5,Fluxo!$S:$S,"&lt;="&amp;EB$5,Fluxo!$D:$D,$D85)</f>
        <v>0</v>
      </c>
      <c r="EC85" s="18">
        <f>SUMIFS(Fluxo!$N:$N,Fluxo!$S:$S,"&gt;"&amp;EB$5,Fluxo!$S:$S,"&lt;="&amp;EC$5,Fluxo!$D:$D,$D85)</f>
        <v>0</v>
      </c>
      <c r="ED85" s="18">
        <f>SUMIFS(Fluxo!$N:$N,Fluxo!$S:$S,"&gt;"&amp;EC$5,Fluxo!$S:$S,"&lt;="&amp;ED$5,Fluxo!$D:$D,$D85)</f>
        <v>0</v>
      </c>
      <c r="EE85" s="18">
        <f>SUMIFS(Fluxo!$N:$N,Fluxo!$S:$S,"&gt;"&amp;ED$5,Fluxo!$S:$S,"&lt;="&amp;EE$5,Fluxo!$D:$D,$D85)</f>
        <v>0</v>
      </c>
      <c r="EF85" s="18">
        <f>SUMIFS(Fluxo!$N:$N,Fluxo!$S:$S,"&gt;"&amp;EE$5,Fluxo!$S:$S,"&lt;="&amp;EF$5,Fluxo!$D:$D,$D85)</f>
        <v>0</v>
      </c>
      <c r="EG85" s="18">
        <f>SUMIFS(Fluxo!$N:$N,Fluxo!$S:$S,"&gt;"&amp;EF$5,Fluxo!$S:$S,"&lt;="&amp;EG$5,Fluxo!$D:$D,$D85)</f>
        <v>0</v>
      </c>
      <c r="EH85" s="18">
        <f>SUMIFS(Fluxo!$N:$N,Fluxo!$S:$S,"&gt;"&amp;EG$5,Fluxo!$S:$S,"&lt;="&amp;EH$5,Fluxo!$D:$D,$D85)</f>
        <v>0</v>
      </c>
      <c r="EI85" s="18">
        <f>SUMIFS(Fluxo!$N:$N,Fluxo!$S:$S,"&gt;"&amp;EH$5,Fluxo!$S:$S,"&lt;="&amp;EI$5,Fluxo!$D:$D,$D85)</f>
        <v>0</v>
      </c>
      <c r="EJ85" s="18">
        <f>SUMIFS(Fluxo!$N:$N,Fluxo!$S:$S,"&gt;"&amp;EI$5,Fluxo!$S:$S,"&lt;="&amp;EJ$5,Fluxo!$D:$D,$D85)</f>
        <v>0</v>
      </c>
      <c r="EK85" s="18">
        <f>SUMIFS(Fluxo!$N:$N,Fluxo!$S:$S,"&gt;"&amp;EJ$5,Fluxo!$S:$S,"&lt;="&amp;EK$5,Fluxo!$D:$D,$D85)</f>
        <v>0</v>
      </c>
      <c r="EL85" s="18">
        <f>SUMIFS(Fluxo!$N:$N,Fluxo!$S:$S,"&gt;"&amp;EK$5,Fluxo!$S:$S,"&lt;="&amp;EL$5,Fluxo!$D:$D,$D85)</f>
        <v>0</v>
      </c>
      <c r="EM85" s="18">
        <f>SUMIFS(Fluxo!$N:$N,Fluxo!$S:$S,"&gt;"&amp;EL$5,Fluxo!$S:$S,"&lt;="&amp;EM$5,Fluxo!$D:$D,$D85)</f>
        <v>0</v>
      </c>
      <c r="EN85" s="18">
        <f>SUMIFS(Fluxo!$N:$N,Fluxo!$S:$S,"&gt;"&amp;EM$5,Fluxo!$S:$S,"&lt;="&amp;EN$5,Fluxo!$D:$D,$D85)</f>
        <v>0</v>
      </c>
      <c r="EO85" s="18">
        <f>SUMIFS(Fluxo!$N:$N,Fluxo!$S:$S,"&gt;"&amp;EN$5,Fluxo!$S:$S,"&lt;="&amp;EO$5,Fluxo!$D:$D,$D85)</f>
        <v>0</v>
      </c>
      <c r="EP85" s="18">
        <f>SUMIFS(Fluxo!$N:$N,Fluxo!$S:$S,"&gt;"&amp;EO$5,Fluxo!$S:$S,"&lt;="&amp;EP$5,Fluxo!$D:$D,$D85)</f>
        <v>0</v>
      </c>
      <c r="EQ85" s="18">
        <f>SUMIFS(Fluxo!$N:$N,Fluxo!$S:$S,"&gt;"&amp;EP$5,Fluxo!$S:$S,"&lt;="&amp;EQ$5,Fluxo!$D:$D,$D85)</f>
        <v>0</v>
      </c>
      <c r="ER85" s="18">
        <f>SUMIFS(Fluxo!$N:$N,Fluxo!$S:$S,"&gt;"&amp;EQ$5,Fluxo!$S:$S,"&lt;="&amp;ER$5,Fluxo!$D:$D,$D85)</f>
        <v>0</v>
      </c>
      <c r="ES85" s="18">
        <f>SUMIFS(Fluxo!$N:$N,Fluxo!$S:$S,"&gt;"&amp;ER$5,Fluxo!$S:$S,"&lt;="&amp;ES$5,Fluxo!$D:$D,$D85)</f>
        <v>0</v>
      </c>
      <c r="ET85" s="18">
        <f>SUMIFS(Fluxo!$N:$N,Fluxo!$S:$S,"&gt;"&amp;ES$5,Fluxo!$S:$S,"&lt;="&amp;ET$5,Fluxo!$D:$D,$D85)</f>
        <v>0</v>
      </c>
      <c r="EU85" s="18">
        <f>SUMIFS(Fluxo!$N:$N,Fluxo!$S:$S,"&gt;"&amp;ET$5,Fluxo!$S:$S,"&lt;="&amp;EU$5,Fluxo!$D:$D,$D85)</f>
        <v>0</v>
      </c>
      <c r="EV85" s="18">
        <f>SUMIFS(Fluxo!$N:$N,Fluxo!$S:$S,"&gt;"&amp;EU$5,Fluxo!$S:$S,"&lt;="&amp;EV$5,Fluxo!$D:$D,$D85)</f>
        <v>0</v>
      </c>
      <c r="EW85" s="18">
        <f>SUMIFS(Fluxo!$N:$N,Fluxo!$S:$S,"&gt;"&amp;EV$5,Fluxo!$S:$S,"&lt;="&amp;EW$5,Fluxo!$D:$D,$D85)</f>
        <v>0</v>
      </c>
      <c r="EX85" s="18">
        <f>SUMIFS(Fluxo!$N:$N,Fluxo!$S:$S,"&gt;"&amp;EW$5,Fluxo!$S:$S,"&lt;="&amp;EX$5,Fluxo!$D:$D,$D85)</f>
        <v>0</v>
      </c>
      <c r="EY85" s="18">
        <f>SUMIFS(Fluxo!$N:$N,Fluxo!$S:$S,"&gt;"&amp;EX$5,Fluxo!$S:$S,"&lt;="&amp;EY$5,Fluxo!$D:$D,$D85)</f>
        <v>0</v>
      </c>
      <c r="EZ85" s="18">
        <f>SUMIFS(Fluxo!$N:$N,Fluxo!$S:$S,"&gt;"&amp;EY$5,Fluxo!$S:$S,"&lt;="&amp;EZ$5,Fluxo!$D:$D,$D85)</f>
        <v>0</v>
      </c>
      <c r="FA85" s="18">
        <f>SUMIFS(Fluxo!$N:$N,Fluxo!$S:$S,"&gt;"&amp;EZ$5,Fluxo!$S:$S,"&lt;="&amp;FA$5,Fluxo!$D:$D,$D85)</f>
        <v>0</v>
      </c>
      <c r="FB85" s="18">
        <f>SUMIFS(Fluxo!$N:$N,Fluxo!$S:$S,"&gt;"&amp;FA$5,Fluxo!$S:$S,"&lt;="&amp;FB$5,Fluxo!$D:$D,$D85)</f>
        <v>0</v>
      </c>
      <c r="FC85" s="18">
        <f>SUMIFS(Fluxo!$N:$N,Fluxo!$S:$S,"&gt;"&amp;FB$5,Fluxo!$S:$S,"&lt;="&amp;FC$5,Fluxo!$D:$D,$D85)</f>
        <v>0</v>
      </c>
      <c r="FD85" s="18">
        <f>SUMIFS(Fluxo!$N:$N,Fluxo!$S:$S,"&gt;"&amp;FC$5,Fluxo!$S:$S,"&lt;="&amp;FD$5,Fluxo!$D:$D,$D85)</f>
        <v>0</v>
      </c>
      <c r="FE85" s="18">
        <f>SUMIFS(Fluxo!$N:$N,Fluxo!$S:$S,"&gt;"&amp;FD$5,Fluxo!$S:$S,"&lt;="&amp;FE$5,Fluxo!$D:$D,$D85)</f>
        <v>0</v>
      </c>
      <c r="FF85" s="18">
        <f>SUMIFS(Fluxo!$N:$N,Fluxo!$S:$S,"&gt;"&amp;FE$5,Fluxo!$S:$S,"&lt;="&amp;FF$5,Fluxo!$D:$D,$D85)</f>
        <v>0</v>
      </c>
      <c r="FG85" s="18">
        <f>SUMIFS(Fluxo!$N:$N,Fluxo!$S:$S,"&gt;"&amp;FF$5,Fluxo!$S:$S,"&lt;="&amp;FG$5,Fluxo!$D:$D,$D85)</f>
        <v>0</v>
      </c>
      <c r="FH85" s="18">
        <f>SUMIFS(Fluxo!$N:$N,Fluxo!$S:$S,"&gt;"&amp;FG$5,Fluxo!$S:$S,"&lt;="&amp;FH$5,Fluxo!$D:$D,$D85)</f>
        <v>0</v>
      </c>
      <c r="FI85" s="18">
        <f>SUMIFS(Fluxo!$N:$N,Fluxo!$S:$S,"&gt;"&amp;FH$5,Fluxo!$S:$S,"&lt;="&amp;FI$5,Fluxo!$D:$D,$D85)</f>
        <v>0</v>
      </c>
      <c r="FJ85" s="18">
        <f>SUMIFS(Fluxo!$N:$N,Fluxo!$S:$S,"&gt;"&amp;FI$5,Fluxo!$S:$S,"&lt;="&amp;FJ$5,Fluxo!$D:$D,$D85)</f>
        <v>0</v>
      </c>
      <c r="FK85" s="18">
        <f>SUMIFS(Fluxo!$N:$N,Fluxo!$S:$S,"&gt;"&amp;FJ$5,Fluxo!$S:$S,"&lt;="&amp;FK$5,Fluxo!$D:$D,$D85)</f>
        <v>0</v>
      </c>
      <c r="FL85" s="18">
        <f>SUMIFS(Fluxo!$N:$N,Fluxo!$S:$S,"&gt;"&amp;FK$5,Fluxo!$S:$S,"&lt;="&amp;FL$5,Fluxo!$D:$D,$D85)</f>
        <v>0</v>
      </c>
      <c r="FM85" s="18">
        <f>SUMIFS(Fluxo!$N:$N,Fluxo!$S:$S,"&gt;"&amp;FL$5,Fluxo!$S:$S,"&lt;="&amp;FM$5,Fluxo!$D:$D,$D85)</f>
        <v>0</v>
      </c>
      <c r="FN85" s="18">
        <f>SUMIFS(Fluxo!$N:$N,Fluxo!$S:$S,"&gt;"&amp;FM$5,Fluxo!$S:$S,"&lt;="&amp;FN$5,Fluxo!$D:$D,$D85)</f>
        <v>0</v>
      </c>
      <c r="FO85" s="18">
        <f>SUMIFS(Fluxo!$N:$N,Fluxo!$S:$S,"&gt;"&amp;FN$5,Fluxo!$S:$S,"&lt;="&amp;FO$5,Fluxo!$D:$D,$D85)</f>
        <v>0</v>
      </c>
      <c r="FP85" s="18">
        <f>SUMIFS(Fluxo!$N:$N,Fluxo!$S:$S,"&gt;"&amp;FO$5,Fluxo!$S:$S,"&lt;="&amp;FP$5,Fluxo!$D:$D,$D85)</f>
        <v>0</v>
      </c>
      <c r="FQ85" s="18">
        <f>SUMIFS(Fluxo!$N:$N,Fluxo!$S:$S,"&gt;"&amp;FP$5,Fluxo!$S:$S,"&lt;="&amp;FQ$5,Fluxo!$D:$D,$D85)</f>
        <v>0</v>
      </c>
      <c r="FR85" s="18">
        <f>SUMIFS(Fluxo!$N:$N,Fluxo!$S:$S,"&gt;"&amp;FQ$5,Fluxo!$S:$S,"&lt;="&amp;FR$5,Fluxo!$D:$D,$D85)</f>
        <v>0</v>
      </c>
      <c r="FS85" s="18">
        <f>SUMIFS(Fluxo!$N:$N,Fluxo!$S:$S,"&gt;"&amp;FR$5,Fluxo!$S:$S,"&lt;="&amp;FS$5,Fluxo!$D:$D,$D85)</f>
        <v>0</v>
      </c>
      <c r="FT85" s="18">
        <f>SUMIFS(Fluxo!$N:$N,Fluxo!$S:$S,"&gt;"&amp;FS$5,Fluxo!$S:$S,"&lt;="&amp;FT$5,Fluxo!$D:$D,$D85)</f>
        <v>0</v>
      </c>
      <c r="FU85" s="18">
        <f>SUMIFS(Fluxo!$N:$N,Fluxo!$S:$S,"&gt;"&amp;FT$5,Fluxo!$S:$S,"&lt;="&amp;FU$5,Fluxo!$D:$D,$D85)</f>
        <v>0</v>
      </c>
      <c r="FV85" s="18">
        <f>SUMIFS(Fluxo!$N:$N,Fluxo!$S:$S,"&gt;"&amp;FU$5,Fluxo!$S:$S,"&lt;="&amp;FV$5,Fluxo!$D:$D,$D85)</f>
        <v>0</v>
      </c>
      <c r="FW85" s="18">
        <f>SUMIFS(Fluxo!$N:$N,Fluxo!$S:$S,"&gt;"&amp;FV$5,Fluxo!$S:$S,"&lt;="&amp;FW$5,Fluxo!$D:$D,$D85)</f>
        <v>0</v>
      </c>
      <c r="FX85" s="18">
        <f>SUMIFS(Fluxo!$N:$N,Fluxo!$S:$S,"&gt;"&amp;FW$5,Fluxo!$S:$S,"&lt;="&amp;FX$5,Fluxo!$D:$D,$D85)</f>
        <v>0</v>
      </c>
      <c r="FY85" s="18">
        <f>SUMIFS(Fluxo!$N:$N,Fluxo!$S:$S,"&gt;"&amp;FX$5,Fluxo!$S:$S,"&lt;="&amp;FY$5,Fluxo!$D:$D,$D85)</f>
        <v>0</v>
      </c>
      <c r="FZ85" s="18">
        <f>SUMIFS(Fluxo!$N:$N,Fluxo!$S:$S,"&gt;"&amp;FY$5,Fluxo!$S:$S,"&lt;="&amp;FZ$5,Fluxo!$D:$D,$D85)</f>
        <v>0</v>
      </c>
      <c r="GA85" s="18">
        <f>SUMIFS(Fluxo!$N:$N,Fluxo!$S:$S,"&gt;"&amp;FZ$5,Fluxo!$S:$S,"&lt;="&amp;GA$5,Fluxo!$D:$D,$D85)</f>
        <v>0</v>
      </c>
      <c r="GB85" s="18">
        <f>SUMIFS(Fluxo!$N:$N,Fluxo!$S:$S,"&gt;"&amp;GA$5,Fluxo!$S:$S,"&lt;="&amp;GB$5,Fluxo!$D:$D,$D85)</f>
        <v>0</v>
      </c>
      <c r="GC85" s="18">
        <f>SUMIFS(Fluxo!$N:$N,Fluxo!$S:$S,"&gt;"&amp;GB$5,Fluxo!$S:$S,"&lt;="&amp;GC$5,Fluxo!$D:$D,$D85)</f>
        <v>0</v>
      </c>
      <c r="GD85" s="18">
        <f>SUMIFS(Fluxo!$N:$N,Fluxo!$S:$S,"&gt;"&amp;GC$5,Fluxo!$S:$S,"&lt;="&amp;GD$5,Fluxo!$D:$D,$D85)</f>
        <v>0</v>
      </c>
      <c r="GE85" s="18">
        <f>SUMIFS(Fluxo!$N:$N,Fluxo!$S:$S,"&gt;"&amp;GD$5,Fluxo!$S:$S,"&lt;="&amp;GE$5,Fluxo!$D:$D,$D85)</f>
        <v>0</v>
      </c>
      <c r="GF85" s="18">
        <f>SUMIFS(Fluxo!$N:$N,Fluxo!$S:$S,"&gt;"&amp;GE$5,Fluxo!$S:$S,"&lt;="&amp;GF$5,Fluxo!$D:$D,$D85)</f>
        <v>0</v>
      </c>
      <c r="GG85" s="18">
        <f>SUMIFS(Fluxo!$N:$N,Fluxo!$S:$S,"&gt;"&amp;GF$5,Fluxo!$S:$S,"&lt;="&amp;GG$5,Fluxo!$D:$D,$D85)</f>
        <v>0</v>
      </c>
      <c r="GH85" s="18">
        <f>SUMIFS(Fluxo!$N:$N,Fluxo!$S:$S,"&gt;"&amp;GG$5,Fluxo!$S:$S,"&lt;="&amp;GH$5,Fluxo!$D:$D,$D85)</f>
        <v>0</v>
      </c>
      <c r="GI85" s="18">
        <f>SUMIFS(Fluxo!$N:$N,Fluxo!$S:$S,"&gt;"&amp;GH$5,Fluxo!$S:$S,"&lt;="&amp;GI$5,Fluxo!$D:$D,$D85)</f>
        <v>0</v>
      </c>
      <c r="GJ85" s="18">
        <f>SUMIFS(Fluxo!$N:$N,Fluxo!$S:$S,"&gt;"&amp;GI$5,Fluxo!$S:$S,"&lt;="&amp;GJ$5,Fluxo!$D:$D,$D85)</f>
        <v>0</v>
      </c>
      <c r="GK85" s="18">
        <f>SUMIFS(Fluxo!$N:$N,Fluxo!$S:$S,"&gt;"&amp;GJ$5,Fluxo!$S:$S,"&lt;="&amp;GK$5,Fluxo!$D:$D,$D85)</f>
        <v>0</v>
      </c>
      <c r="GL85" s="18">
        <f>SUMIFS(Fluxo!$N:$N,Fluxo!$S:$S,"&gt;"&amp;GK$5,Fluxo!$S:$S,"&lt;="&amp;GL$5,Fluxo!$D:$D,$D85)</f>
        <v>0</v>
      </c>
      <c r="GM85" s="18">
        <f>SUMIFS(Fluxo!$N:$N,Fluxo!$S:$S,"&gt;"&amp;GL$5,Fluxo!$S:$S,"&lt;="&amp;GM$5,Fluxo!$D:$D,$D85)</f>
        <v>0</v>
      </c>
      <c r="GN85" s="18">
        <f>SUMIFS(Fluxo!$N:$N,Fluxo!$S:$S,"&gt;"&amp;GM$5,Fluxo!$S:$S,"&lt;="&amp;GN$5,Fluxo!$D:$D,$D85)</f>
        <v>0</v>
      </c>
      <c r="GO85" s="18">
        <f>SUMIFS(Fluxo!$N:$N,Fluxo!$S:$S,"&gt;"&amp;GN$5,Fluxo!$S:$S,"&lt;="&amp;GO$5,Fluxo!$D:$D,$D85)</f>
        <v>0</v>
      </c>
      <c r="GP85" s="18">
        <f>SUMIFS(Fluxo!$N:$N,Fluxo!$S:$S,"&gt;"&amp;GO$5,Fluxo!$S:$S,"&lt;="&amp;GP$5,Fluxo!$D:$D,$D85)</f>
        <v>0</v>
      </c>
      <c r="GQ85" s="18">
        <f>SUMIFS(Fluxo!$N:$N,Fluxo!$S:$S,"&gt;"&amp;GP$5,Fluxo!$S:$S,"&lt;="&amp;GQ$5,Fluxo!$D:$D,$D85)</f>
        <v>0</v>
      </c>
      <c r="GR85" s="18">
        <f>SUMIFS(Fluxo!$N:$N,Fluxo!$S:$S,"&gt;"&amp;GQ$5,Fluxo!$S:$S,"&lt;="&amp;GR$5,Fluxo!$D:$D,$D85)</f>
        <v>0</v>
      </c>
      <c r="GS85" s="18">
        <f>SUMIFS(Fluxo!$N:$N,Fluxo!$S:$S,"&gt;"&amp;GR$5,Fluxo!$S:$S,"&lt;="&amp;GS$5,Fluxo!$D:$D,$D85)</f>
        <v>0</v>
      </c>
      <c r="GT85" s="18">
        <f>SUMIFS(Fluxo!$N:$N,Fluxo!$S:$S,"&gt;"&amp;GS$5,Fluxo!$S:$S,"&lt;="&amp;GT$5,Fluxo!$D:$D,$D85)</f>
        <v>0</v>
      </c>
      <c r="GU85" s="18">
        <f>SUMIFS(Fluxo!$N:$N,Fluxo!$S:$S,"&gt;"&amp;GT$5,Fluxo!$S:$S,"&lt;="&amp;GU$5,Fluxo!$D:$D,$D85)</f>
        <v>0</v>
      </c>
      <c r="GV85" s="18">
        <f>SUMIFS(Fluxo!$N:$N,Fluxo!$S:$S,"&gt;"&amp;GU$5,Fluxo!$S:$S,"&lt;="&amp;GV$5,Fluxo!$D:$D,$D85)</f>
        <v>0</v>
      </c>
      <c r="GW85" s="18">
        <f>SUMIFS(Fluxo!$N:$N,Fluxo!$S:$S,"&gt;"&amp;GV$5,Fluxo!$S:$S,"&lt;="&amp;GW$5,Fluxo!$D:$D,$D85)</f>
        <v>0</v>
      </c>
      <c r="GX85" s="18">
        <f>SUMIFS(Fluxo!$N:$N,Fluxo!$S:$S,"&gt;"&amp;GW$5,Fluxo!$S:$S,"&lt;="&amp;GX$5,Fluxo!$D:$D,$D85)</f>
        <v>0</v>
      </c>
      <c r="GY85" s="18">
        <f>SUMIFS(Fluxo!$N:$N,Fluxo!$S:$S,"&gt;"&amp;GX$5,Fluxo!$S:$S,"&lt;="&amp;GY$5,Fluxo!$D:$D,$D85)</f>
        <v>0</v>
      </c>
      <c r="GZ85" s="18">
        <f>SUMIFS(Fluxo!$N:$N,Fluxo!$S:$S,"&gt;"&amp;GY$5,Fluxo!$S:$S,"&lt;="&amp;GZ$5,Fluxo!$D:$D,$D85)</f>
        <v>0</v>
      </c>
      <c r="HA85" s="18">
        <f>SUMIFS(Fluxo!$N:$N,Fluxo!$S:$S,"&gt;"&amp;GZ$5,Fluxo!$S:$S,"&lt;="&amp;HA$5,Fluxo!$D:$D,$D85)</f>
        <v>0</v>
      </c>
      <c r="HB85" s="18">
        <f>SUMIFS(Fluxo!$N:$N,Fluxo!$S:$S,"&gt;"&amp;HA$5,Fluxo!$S:$S,"&lt;="&amp;HB$5,Fluxo!$D:$D,$D85)</f>
        <v>0</v>
      </c>
      <c r="HC85" s="18">
        <f>SUMIFS(Fluxo!$N:$N,Fluxo!$S:$S,"&gt;"&amp;HB$5,Fluxo!$S:$S,"&lt;="&amp;HC$5,Fluxo!$D:$D,$D85)</f>
        <v>0</v>
      </c>
      <c r="HD85" s="18">
        <f>SUMIFS(Fluxo!$N:$N,Fluxo!$S:$S,"&gt;"&amp;HC$5,Fluxo!$S:$S,"&lt;="&amp;HD$5,Fluxo!$D:$D,$D85)</f>
        <v>0</v>
      </c>
      <c r="HE85" s="18">
        <f>SUMIFS(Fluxo!$N:$N,Fluxo!$S:$S,"&gt;"&amp;HD$5,Fluxo!$S:$S,"&lt;="&amp;HE$5,Fluxo!$D:$D,$D85)</f>
        <v>0</v>
      </c>
      <c r="HF85" s="18">
        <f>SUMIFS(Fluxo!$N:$N,Fluxo!$S:$S,"&gt;"&amp;HE$5,Fluxo!$S:$S,"&lt;="&amp;HF$5,Fluxo!$D:$D,$D85)</f>
        <v>0</v>
      </c>
    </row>
    <row r="86" spans="1:214">
      <c r="A86" s="20">
        <f t="shared" si="18"/>
        <v>76</v>
      </c>
      <c r="B86" s="140" t="str">
        <f>'Check Carteira'!C78</f>
        <v>E.1016.99.01.0191</v>
      </c>
      <c r="C86" s="141">
        <v>1</v>
      </c>
      <c r="D86" s="129" t="str">
        <f>'Check Carteira'!F78</f>
        <v>A-0191</v>
      </c>
      <c r="E86" s="21" t="str">
        <f>IFERROR(INDEX(Contratos!L:L,MATCH(D86,Contratos!R:R,0)),"")</f>
        <v/>
      </c>
      <c r="F86" s="139" t="str">
        <f>IFERROR(INDEX(Contratos!G:G,MATCH(D86,Contratos!R:R,0)),"")</f>
        <v/>
      </c>
      <c r="H86" s="83">
        <f t="shared" si="17"/>
        <v>0</v>
      </c>
      <c r="J86" s="18">
        <f>SUMIFS(Fluxo!$N:$N,Fluxo!$S:$S,"&gt;"&amp;I$5,Fluxo!$S:$S,"&lt;="&amp;J$5,Fluxo!$D:$D,$D86)</f>
        <v>0</v>
      </c>
      <c r="K86" s="18">
        <f>SUMIFS(Fluxo!$N:$N,Fluxo!$S:$S,"&gt;"&amp;J$5,Fluxo!$S:$S,"&lt;="&amp;K$5,Fluxo!$D:$D,$D86)</f>
        <v>0</v>
      </c>
      <c r="L86" s="18">
        <f>SUMIFS(Fluxo!$N:$N,Fluxo!$S:$S,"&gt;"&amp;K$5,Fluxo!$S:$S,"&lt;="&amp;L$5,Fluxo!$D:$D,$D86)</f>
        <v>0</v>
      </c>
      <c r="M86" s="18">
        <f>SUMIFS(Fluxo!$N:$N,Fluxo!$S:$S,"&gt;"&amp;L$5,Fluxo!$S:$S,"&lt;="&amp;M$5,Fluxo!$D:$D,$D86)</f>
        <v>0</v>
      </c>
      <c r="N86" s="18">
        <f>SUMIFS(Fluxo!$N:$N,Fluxo!$S:$S,"&gt;"&amp;M$5,Fluxo!$S:$S,"&lt;="&amp;N$5,Fluxo!$D:$D,$D86)</f>
        <v>0</v>
      </c>
      <c r="O86" s="18">
        <f>SUMIFS(Fluxo!$N:$N,Fluxo!$S:$S,"&gt;"&amp;N$5,Fluxo!$S:$S,"&lt;="&amp;O$5,Fluxo!$D:$D,$D86)</f>
        <v>0</v>
      </c>
      <c r="P86" s="18">
        <f>SUMIFS(Fluxo!$N:$N,Fluxo!$S:$S,"&gt;"&amp;O$5,Fluxo!$S:$S,"&lt;="&amp;P$5,Fluxo!$D:$D,$D86)</f>
        <v>0</v>
      </c>
      <c r="Q86" s="18">
        <f>SUMIFS(Fluxo!$N:$N,Fluxo!$S:$S,"&gt;"&amp;P$5,Fluxo!$S:$S,"&lt;="&amp;Q$5,Fluxo!$D:$D,$D86)</f>
        <v>0</v>
      </c>
      <c r="R86" s="18">
        <f>SUMIFS(Fluxo!$N:$N,Fluxo!$S:$S,"&gt;"&amp;Q$5,Fluxo!$S:$S,"&lt;="&amp;R$5,Fluxo!$D:$D,$D86)</f>
        <v>0</v>
      </c>
      <c r="S86" s="18">
        <f>SUMIFS(Fluxo!$N:$N,Fluxo!$S:$S,"&gt;"&amp;R$5,Fluxo!$S:$S,"&lt;="&amp;S$5,Fluxo!$D:$D,$D86)</f>
        <v>0</v>
      </c>
      <c r="T86" s="18">
        <f>SUMIFS(Fluxo!$N:$N,Fluxo!$S:$S,"&gt;"&amp;S$5,Fluxo!$S:$S,"&lt;="&amp;T$5,Fluxo!$D:$D,$D86)</f>
        <v>0</v>
      </c>
      <c r="U86" s="18">
        <f>SUMIFS(Fluxo!$N:$N,Fluxo!$S:$S,"&gt;"&amp;T$5,Fluxo!$S:$S,"&lt;="&amp;U$5,Fluxo!$D:$D,$D86)</f>
        <v>0</v>
      </c>
      <c r="V86" s="18">
        <f>SUMIFS(Fluxo!$N:$N,Fluxo!$S:$S,"&gt;"&amp;U$5,Fluxo!$S:$S,"&lt;="&amp;V$5,Fluxo!$D:$D,$D86)</f>
        <v>0</v>
      </c>
      <c r="W86" s="18">
        <f>SUMIFS(Fluxo!$N:$N,Fluxo!$S:$S,"&gt;"&amp;V$5,Fluxo!$S:$S,"&lt;="&amp;W$5,Fluxo!$D:$D,$D86)</f>
        <v>0</v>
      </c>
      <c r="X86" s="18">
        <f>SUMIFS(Fluxo!$N:$N,Fluxo!$S:$S,"&gt;"&amp;W$5,Fluxo!$S:$S,"&lt;="&amp;X$5,Fluxo!$D:$D,$D86)</f>
        <v>0</v>
      </c>
      <c r="Y86" s="18">
        <f>SUMIFS(Fluxo!$N:$N,Fluxo!$S:$S,"&gt;"&amp;X$5,Fluxo!$S:$S,"&lt;="&amp;Y$5,Fluxo!$D:$D,$D86)</f>
        <v>0</v>
      </c>
      <c r="Z86" s="18">
        <f>SUMIFS(Fluxo!$N:$N,Fluxo!$S:$S,"&gt;"&amp;Y$5,Fluxo!$S:$S,"&lt;="&amp;Z$5,Fluxo!$D:$D,$D86)</f>
        <v>0</v>
      </c>
      <c r="AA86" s="18">
        <f>SUMIFS(Fluxo!$N:$N,Fluxo!$S:$S,"&gt;"&amp;Z$5,Fluxo!$S:$S,"&lt;="&amp;AA$5,Fluxo!$D:$D,$D86)</f>
        <v>0</v>
      </c>
      <c r="AB86" s="18">
        <f>SUMIFS(Fluxo!$N:$N,Fluxo!$S:$S,"&gt;"&amp;AA$5,Fluxo!$S:$S,"&lt;="&amp;AB$5,Fluxo!$D:$D,$D86)</f>
        <v>0</v>
      </c>
      <c r="AC86" s="18">
        <f>SUMIFS(Fluxo!$N:$N,Fluxo!$S:$S,"&gt;"&amp;AB$5,Fluxo!$S:$S,"&lt;="&amp;AC$5,Fluxo!$D:$D,$D86)</f>
        <v>0</v>
      </c>
      <c r="AD86" s="18">
        <f>SUMIFS(Fluxo!$N:$N,Fluxo!$S:$S,"&gt;"&amp;AC$5,Fluxo!$S:$S,"&lt;="&amp;AD$5,Fluxo!$D:$D,$D86)</f>
        <v>0</v>
      </c>
      <c r="AE86" s="18">
        <f>SUMIFS(Fluxo!$N:$N,Fluxo!$S:$S,"&gt;"&amp;AD$5,Fluxo!$S:$S,"&lt;="&amp;AE$5,Fluxo!$D:$D,$D86)</f>
        <v>0</v>
      </c>
      <c r="AF86" s="18">
        <f>SUMIFS(Fluxo!$N:$N,Fluxo!$S:$S,"&gt;"&amp;AE$5,Fluxo!$S:$S,"&lt;="&amp;AF$5,Fluxo!$D:$D,$D86)</f>
        <v>0</v>
      </c>
      <c r="AG86" s="18">
        <f>SUMIFS(Fluxo!$N:$N,Fluxo!$S:$S,"&gt;"&amp;AF$5,Fluxo!$S:$S,"&lt;="&amp;AG$5,Fluxo!$D:$D,$D86)</f>
        <v>0</v>
      </c>
      <c r="AH86" s="18">
        <f>SUMIFS(Fluxo!$N:$N,Fluxo!$S:$S,"&gt;"&amp;AG$5,Fluxo!$S:$S,"&lt;="&amp;AH$5,Fluxo!$D:$D,$D86)</f>
        <v>0</v>
      </c>
      <c r="AI86" s="18">
        <f>SUMIFS(Fluxo!$N:$N,Fluxo!$S:$S,"&gt;"&amp;AH$5,Fluxo!$S:$S,"&lt;="&amp;AI$5,Fluxo!$D:$D,$D86)</f>
        <v>0</v>
      </c>
      <c r="AJ86" s="18">
        <f>SUMIFS(Fluxo!$N:$N,Fluxo!$S:$S,"&gt;"&amp;AI$5,Fluxo!$S:$S,"&lt;="&amp;AJ$5,Fluxo!$D:$D,$D86)</f>
        <v>0</v>
      </c>
      <c r="AK86" s="18">
        <f>SUMIFS(Fluxo!$N:$N,Fluxo!$S:$S,"&gt;"&amp;AJ$5,Fluxo!$S:$S,"&lt;="&amp;AK$5,Fluxo!$D:$D,$D86)</f>
        <v>0</v>
      </c>
      <c r="AL86" s="18">
        <f>SUMIFS(Fluxo!$N:$N,Fluxo!$S:$S,"&gt;"&amp;AK$5,Fluxo!$S:$S,"&lt;="&amp;AL$5,Fluxo!$D:$D,$D86)</f>
        <v>0</v>
      </c>
      <c r="AM86" s="18">
        <f>SUMIFS(Fluxo!$N:$N,Fluxo!$S:$S,"&gt;"&amp;AL$5,Fluxo!$S:$S,"&lt;="&amp;AM$5,Fluxo!$D:$D,$D86)</f>
        <v>0</v>
      </c>
      <c r="AN86" s="18">
        <f>SUMIFS(Fluxo!$N:$N,Fluxo!$S:$S,"&gt;"&amp;AM$5,Fluxo!$S:$S,"&lt;="&amp;AN$5,Fluxo!$D:$D,$D86)</f>
        <v>0</v>
      </c>
      <c r="AO86" s="18">
        <f>SUMIFS(Fluxo!$N:$N,Fluxo!$S:$S,"&gt;"&amp;AN$5,Fluxo!$S:$S,"&lt;="&amp;AO$5,Fluxo!$D:$D,$D86)</f>
        <v>0</v>
      </c>
      <c r="AP86" s="18">
        <f>SUMIFS(Fluxo!$N:$N,Fluxo!$S:$S,"&gt;"&amp;AO$5,Fluxo!$S:$S,"&lt;="&amp;AP$5,Fluxo!$D:$D,$D86)</f>
        <v>0</v>
      </c>
      <c r="AQ86" s="18">
        <f>SUMIFS(Fluxo!$N:$N,Fluxo!$S:$S,"&gt;"&amp;AP$5,Fluxo!$S:$S,"&lt;="&amp;AQ$5,Fluxo!$D:$D,$D86)</f>
        <v>0</v>
      </c>
      <c r="AR86" s="18">
        <f>SUMIFS(Fluxo!$N:$N,Fluxo!$S:$S,"&gt;"&amp;AQ$5,Fluxo!$S:$S,"&lt;="&amp;AR$5,Fluxo!$D:$D,$D86)</f>
        <v>0</v>
      </c>
      <c r="AS86" s="18">
        <f>SUMIFS(Fluxo!$N:$N,Fluxo!$S:$S,"&gt;"&amp;AR$5,Fluxo!$S:$S,"&lt;="&amp;AS$5,Fluxo!$D:$D,$D86)</f>
        <v>0</v>
      </c>
      <c r="AT86" s="18">
        <f>SUMIFS(Fluxo!$N:$N,Fluxo!$S:$S,"&gt;"&amp;AS$5,Fluxo!$S:$S,"&lt;="&amp;AT$5,Fluxo!$D:$D,$D86)</f>
        <v>0</v>
      </c>
      <c r="AU86" s="18">
        <f>SUMIFS(Fluxo!$N:$N,Fluxo!$S:$S,"&gt;"&amp;AT$5,Fluxo!$S:$S,"&lt;="&amp;AU$5,Fluxo!$D:$D,$D86)</f>
        <v>0</v>
      </c>
      <c r="AV86" s="18">
        <f>SUMIFS(Fluxo!$N:$N,Fluxo!$S:$S,"&gt;"&amp;AU$5,Fluxo!$S:$S,"&lt;="&amp;AV$5,Fluxo!$D:$D,$D86)</f>
        <v>0</v>
      </c>
      <c r="AW86" s="18">
        <f>SUMIFS(Fluxo!$N:$N,Fluxo!$S:$S,"&gt;"&amp;AV$5,Fluxo!$S:$S,"&lt;="&amp;AW$5,Fluxo!$D:$D,$D86)</f>
        <v>0</v>
      </c>
      <c r="AX86" s="18">
        <f>SUMIFS(Fluxo!$N:$N,Fluxo!$S:$S,"&gt;"&amp;AW$5,Fluxo!$S:$S,"&lt;="&amp;AX$5,Fluxo!$D:$D,$D86)</f>
        <v>0</v>
      </c>
      <c r="AY86" s="18">
        <f>SUMIFS(Fluxo!$N:$N,Fluxo!$S:$S,"&gt;"&amp;AX$5,Fluxo!$S:$S,"&lt;="&amp;AY$5,Fluxo!$D:$D,$D86)</f>
        <v>0</v>
      </c>
      <c r="AZ86" s="18">
        <f>SUMIFS(Fluxo!$N:$N,Fluxo!$S:$S,"&gt;"&amp;AY$5,Fluxo!$S:$S,"&lt;="&amp;AZ$5,Fluxo!$D:$D,$D86)</f>
        <v>0</v>
      </c>
      <c r="BA86" s="18">
        <f>SUMIFS(Fluxo!$N:$N,Fluxo!$S:$S,"&gt;"&amp;AZ$5,Fluxo!$S:$S,"&lt;="&amp;BA$5,Fluxo!$D:$D,$D86)</f>
        <v>0</v>
      </c>
      <c r="BB86" s="18">
        <f>SUMIFS(Fluxo!$N:$N,Fluxo!$S:$S,"&gt;"&amp;BA$5,Fluxo!$S:$S,"&lt;="&amp;BB$5,Fluxo!$D:$D,$D86)</f>
        <v>0</v>
      </c>
      <c r="BC86" s="18">
        <f>SUMIFS(Fluxo!$N:$N,Fluxo!$S:$S,"&gt;"&amp;BB$5,Fluxo!$S:$S,"&lt;="&amp;BC$5,Fluxo!$D:$D,$D86)</f>
        <v>0</v>
      </c>
      <c r="BD86" s="18">
        <f>SUMIFS(Fluxo!$N:$N,Fluxo!$S:$S,"&gt;"&amp;BC$5,Fluxo!$S:$S,"&lt;="&amp;BD$5,Fluxo!$D:$D,$D86)</f>
        <v>0</v>
      </c>
      <c r="BE86" s="18">
        <f>SUMIFS(Fluxo!$N:$N,Fluxo!$S:$S,"&gt;"&amp;BD$5,Fluxo!$S:$S,"&lt;="&amp;BE$5,Fluxo!$D:$D,$D86)</f>
        <v>0</v>
      </c>
      <c r="BF86" s="18">
        <f>SUMIFS(Fluxo!$N:$N,Fluxo!$S:$S,"&gt;"&amp;BE$5,Fluxo!$S:$S,"&lt;="&amp;BF$5,Fluxo!$D:$D,$D86)</f>
        <v>0</v>
      </c>
      <c r="BG86" s="18">
        <f>SUMIFS(Fluxo!$N:$N,Fluxo!$S:$S,"&gt;"&amp;BF$5,Fluxo!$S:$S,"&lt;="&amp;BG$5,Fluxo!$D:$D,$D86)</f>
        <v>0</v>
      </c>
      <c r="BH86" s="18">
        <f>SUMIFS(Fluxo!$N:$N,Fluxo!$S:$S,"&gt;"&amp;BG$5,Fluxo!$S:$S,"&lt;="&amp;BH$5,Fluxo!$D:$D,$D86)</f>
        <v>0</v>
      </c>
      <c r="BI86" s="18">
        <f>SUMIFS(Fluxo!$N:$N,Fluxo!$S:$S,"&gt;"&amp;BH$5,Fluxo!$S:$S,"&lt;="&amp;BI$5,Fluxo!$D:$D,$D86)</f>
        <v>0</v>
      </c>
      <c r="BJ86" s="18">
        <f>SUMIFS(Fluxo!$N:$N,Fluxo!$S:$S,"&gt;"&amp;BI$5,Fluxo!$S:$S,"&lt;="&amp;BJ$5,Fluxo!$D:$D,$D86)</f>
        <v>0</v>
      </c>
      <c r="BK86" s="18">
        <f>SUMIFS(Fluxo!$N:$N,Fluxo!$S:$S,"&gt;"&amp;BJ$5,Fluxo!$S:$S,"&lt;="&amp;BK$5,Fluxo!$D:$D,$D86)</f>
        <v>0</v>
      </c>
      <c r="BL86" s="18">
        <f>SUMIFS(Fluxo!$N:$N,Fluxo!$S:$S,"&gt;"&amp;BK$5,Fluxo!$S:$S,"&lt;="&amp;BL$5,Fluxo!$D:$D,$D86)</f>
        <v>0</v>
      </c>
      <c r="BM86" s="18">
        <f>SUMIFS(Fluxo!$N:$N,Fluxo!$S:$S,"&gt;"&amp;BL$5,Fluxo!$S:$S,"&lt;="&amp;BM$5,Fluxo!$D:$D,$D86)</f>
        <v>0</v>
      </c>
      <c r="BN86" s="18">
        <f>SUMIFS(Fluxo!$N:$N,Fluxo!$S:$S,"&gt;"&amp;BM$5,Fluxo!$S:$S,"&lt;="&amp;BN$5,Fluxo!$D:$D,$D86)</f>
        <v>0</v>
      </c>
      <c r="BO86" s="18">
        <f>SUMIFS(Fluxo!$N:$N,Fluxo!$S:$S,"&gt;"&amp;BN$5,Fluxo!$S:$S,"&lt;="&amp;BO$5,Fluxo!$D:$D,$D86)</f>
        <v>0</v>
      </c>
      <c r="BP86" s="18">
        <f>SUMIFS(Fluxo!$N:$N,Fluxo!$S:$S,"&gt;"&amp;BO$5,Fluxo!$S:$S,"&lt;="&amp;BP$5,Fluxo!$D:$D,$D86)</f>
        <v>0</v>
      </c>
      <c r="BQ86" s="18">
        <f>SUMIFS(Fluxo!$N:$N,Fluxo!$S:$S,"&gt;"&amp;BP$5,Fluxo!$S:$S,"&lt;="&amp;BQ$5,Fluxo!$D:$D,$D86)</f>
        <v>0</v>
      </c>
      <c r="BR86" s="18">
        <f>SUMIFS(Fluxo!$N:$N,Fluxo!$S:$S,"&gt;"&amp;BQ$5,Fluxo!$S:$S,"&lt;="&amp;BR$5,Fluxo!$D:$D,$D86)</f>
        <v>0</v>
      </c>
      <c r="BS86" s="18">
        <f>SUMIFS(Fluxo!$N:$N,Fluxo!$S:$S,"&gt;"&amp;BR$5,Fluxo!$S:$S,"&lt;="&amp;BS$5,Fluxo!$D:$D,$D86)</f>
        <v>0</v>
      </c>
      <c r="BT86" s="18">
        <f>SUMIFS(Fluxo!$N:$N,Fluxo!$S:$S,"&gt;"&amp;BS$5,Fluxo!$S:$S,"&lt;="&amp;BT$5,Fluxo!$D:$D,$D86)</f>
        <v>0</v>
      </c>
      <c r="BU86" s="18">
        <f>SUMIFS(Fluxo!$N:$N,Fluxo!$S:$S,"&gt;"&amp;BT$5,Fluxo!$S:$S,"&lt;="&amp;BU$5,Fluxo!$D:$D,$D86)</f>
        <v>0</v>
      </c>
      <c r="BV86" s="18">
        <f>SUMIFS(Fluxo!$N:$N,Fluxo!$S:$S,"&gt;"&amp;BU$5,Fluxo!$S:$S,"&lt;="&amp;BV$5,Fluxo!$D:$D,$D86)</f>
        <v>0</v>
      </c>
      <c r="BW86" s="18">
        <f>SUMIFS(Fluxo!$N:$N,Fluxo!$S:$S,"&gt;"&amp;BV$5,Fluxo!$S:$S,"&lt;="&amp;BW$5,Fluxo!$D:$D,$D86)</f>
        <v>0</v>
      </c>
      <c r="BX86" s="18">
        <f>SUMIFS(Fluxo!$N:$N,Fluxo!$S:$S,"&gt;"&amp;BW$5,Fluxo!$S:$S,"&lt;="&amp;BX$5,Fluxo!$D:$D,$D86)</f>
        <v>0</v>
      </c>
      <c r="BY86" s="18">
        <f>SUMIFS(Fluxo!$N:$N,Fluxo!$S:$S,"&gt;"&amp;BX$5,Fluxo!$S:$S,"&lt;="&amp;BY$5,Fluxo!$D:$D,$D86)</f>
        <v>0</v>
      </c>
      <c r="BZ86" s="18">
        <f>SUMIFS(Fluxo!$N:$N,Fluxo!$S:$S,"&gt;"&amp;BY$5,Fluxo!$S:$S,"&lt;="&amp;BZ$5,Fluxo!$D:$D,$D86)</f>
        <v>0</v>
      </c>
      <c r="CA86" s="18">
        <f>SUMIFS(Fluxo!$N:$N,Fluxo!$S:$S,"&gt;"&amp;BZ$5,Fluxo!$S:$S,"&lt;="&amp;CA$5,Fluxo!$D:$D,$D86)</f>
        <v>0</v>
      </c>
      <c r="CB86" s="18">
        <f>SUMIFS(Fluxo!$N:$N,Fluxo!$S:$S,"&gt;"&amp;CA$5,Fluxo!$S:$S,"&lt;="&amp;CB$5,Fluxo!$D:$D,$D86)</f>
        <v>0</v>
      </c>
      <c r="CC86" s="18">
        <f>SUMIFS(Fluxo!$N:$N,Fluxo!$S:$S,"&gt;"&amp;CB$5,Fluxo!$S:$S,"&lt;="&amp;CC$5,Fluxo!$D:$D,$D86)</f>
        <v>0</v>
      </c>
      <c r="CD86" s="18">
        <f>SUMIFS(Fluxo!$N:$N,Fluxo!$S:$S,"&gt;"&amp;CC$5,Fluxo!$S:$S,"&lt;="&amp;CD$5,Fluxo!$D:$D,$D86)</f>
        <v>0</v>
      </c>
      <c r="CE86" s="18">
        <f>SUMIFS(Fluxo!$N:$N,Fluxo!$S:$S,"&gt;"&amp;CD$5,Fluxo!$S:$S,"&lt;="&amp;CE$5,Fluxo!$D:$D,$D86)</f>
        <v>0</v>
      </c>
      <c r="CF86" s="18">
        <f>SUMIFS(Fluxo!$N:$N,Fluxo!$S:$S,"&gt;"&amp;CE$5,Fluxo!$S:$S,"&lt;="&amp;CF$5,Fluxo!$D:$D,$D86)</f>
        <v>0</v>
      </c>
      <c r="CG86" s="18">
        <f>SUMIFS(Fluxo!$N:$N,Fluxo!$S:$S,"&gt;"&amp;CF$5,Fluxo!$S:$S,"&lt;="&amp;CG$5,Fluxo!$D:$D,$D86)</f>
        <v>0</v>
      </c>
      <c r="CH86" s="18">
        <f>SUMIFS(Fluxo!$N:$N,Fluxo!$S:$S,"&gt;"&amp;CG$5,Fluxo!$S:$S,"&lt;="&amp;CH$5,Fluxo!$D:$D,$D86)</f>
        <v>0</v>
      </c>
      <c r="CI86" s="18">
        <f>SUMIFS(Fluxo!$N:$N,Fluxo!$S:$S,"&gt;"&amp;CH$5,Fluxo!$S:$S,"&lt;="&amp;CI$5,Fluxo!$D:$D,$D86)</f>
        <v>0</v>
      </c>
      <c r="CJ86" s="18">
        <f>SUMIFS(Fluxo!$N:$N,Fluxo!$S:$S,"&gt;"&amp;CI$5,Fluxo!$S:$S,"&lt;="&amp;CJ$5,Fluxo!$D:$D,$D86)</f>
        <v>0</v>
      </c>
      <c r="CK86" s="18">
        <f>SUMIFS(Fluxo!$N:$N,Fluxo!$S:$S,"&gt;"&amp;CJ$5,Fluxo!$S:$S,"&lt;="&amp;CK$5,Fluxo!$D:$D,$D86)</f>
        <v>0</v>
      </c>
      <c r="CL86" s="18">
        <f>SUMIFS(Fluxo!$N:$N,Fluxo!$S:$S,"&gt;"&amp;CK$5,Fluxo!$S:$S,"&lt;="&amp;CL$5,Fluxo!$D:$D,$D86)</f>
        <v>0</v>
      </c>
      <c r="CM86" s="18">
        <f>SUMIFS(Fluxo!$N:$N,Fluxo!$S:$S,"&gt;"&amp;CL$5,Fluxo!$S:$S,"&lt;="&amp;CM$5,Fluxo!$D:$D,$D86)</f>
        <v>0</v>
      </c>
      <c r="CN86" s="18">
        <f>SUMIFS(Fluxo!$N:$N,Fluxo!$S:$S,"&gt;"&amp;CM$5,Fluxo!$S:$S,"&lt;="&amp;CN$5,Fluxo!$D:$D,$D86)</f>
        <v>0</v>
      </c>
      <c r="CO86" s="18">
        <f>SUMIFS(Fluxo!$N:$N,Fluxo!$S:$S,"&gt;"&amp;CN$5,Fluxo!$S:$S,"&lt;="&amp;CO$5,Fluxo!$D:$D,$D86)</f>
        <v>0</v>
      </c>
      <c r="CP86" s="18">
        <f>SUMIFS(Fluxo!$N:$N,Fluxo!$S:$S,"&gt;"&amp;CO$5,Fluxo!$S:$S,"&lt;="&amp;CP$5,Fluxo!$D:$D,$D86)</f>
        <v>0</v>
      </c>
      <c r="CQ86" s="18">
        <f>SUMIFS(Fluxo!$N:$N,Fluxo!$S:$S,"&gt;"&amp;CP$5,Fluxo!$S:$S,"&lt;="&amp;CQ$5,Fluxo!$D:$D,$D86)</f>
        <v>0</v>
      </c>
      <c r="CR86" s="18">
        <f>SUMIFS(Fluxo!$N:$N,Fluxo!$S:$S,"&gt;"&amp;CQ$5,Fluxo!$S:$S,"&lt;="&amp;CR$5,Fluxo!$D:$D,$D86)</f>
        <v>0</v>
      </c>
      <c r="CS86" s="18">
        <f>SUMIFS(Fluxo!$N:$N,Fluxo!$S:$S,"&gt;"&amp;CR$5,Fluxo!$S:$S,"&lt;="&amp;CS$5,Fluxo!$D:$D,$D86)</f>
        <v>0</v>
      </c>
      <c r="CT86" s="18">
        <f>SUMIFS(Fluxo!$N:$N,Fluxo!$S:$S,"&gt;"&amp;CS$5,Fluxo!$S:$S,"&lt;="&amp;CT$5,Fluxo!$D:$D,$D86)</f>
        <v>0</v>
      </c>
      <c r="CU86" s="18">
        <f>SUMIFS(Fluxo!$N:$N,Fluxo!$S:$S,"&gt;"&amp;CT$5,Fluxo!$S:$S,"&lt;="&amp;CU$5,Fluxo!$D:$D,$D86)</f>
        <v>0</v>
      </c>
      <c r="CV86" s="18">
        <f>SUMIFS(Fluxo!$N:$N,Fluxo!$S:$S,"&gt;"&amp;CU$5,Fluxo!$S:$S,"&lt;="&amp;CV$5,Fluxo!$D:$D,$D86)</f>
        <v>0</v>
      </c>
      <c r="CW86" s="18">
        <f>SUMIFS(Fluxo!$N:$N,Fluxo!$S:$S,"&gt;"&amp;CV$5,Fluxo!$S:$S,"&lt;="&amp;CW$5,Fluxo!$D:$D,$D86)</f>
        <v>0</v>
      </c>
      <c r="CX86" s="18">
        <f>SUMIFS(Fluxo!$N:$N,Fluxo!$S:$S,"&gt;"&amp;CW$5,Fluxo!$S:$S,"&lt;="&amp;CX$5,Fluxo!$D:$D,$D86)</f>
        <v>0</v>
      </c>
      <c r="CY86" s="18">
        <f>SUMIFS(Fluxo!$N:$N,Fluxo!$S:$S,"&gt;"&amp;CX$5,Fluxo!$S:$S,"&lt;="&amp;CY$5,Fluxo!$D:$D,$D86)</f>
        <v>0</v>
      </c>
      <c r="CZ86" s="18">
        <f>SUMIFS(Fluxo!$N:$N,Fluxo!$S:$S,"&gt;"&amp;CY$5,Fluxo!$S:$S,"&lt;="&amp;CZ$5,Fluxo!$D:$D,$D86)</f>
        <v>0</v>
      </c>
      <c r="DA86" s="18">
        <f>SUMIFS(Fluxo!$N:$N,Fluxo!$S:$S,"&gt;"&amp;CZ$5,Fluxo!$S:$S,"&lt;="&amp;DA$5,Fluxo!$D:$D,$D86)</f>
        <v>0</v>
      </c>
      <c r="DB86" s="18">
        <f>SUMIFS(Fluxo!$N:$N,Fluxo!$S:$S,"&gt;"&amp;DA$5,Fluxo!$S:$S,"&lt;="&amp;DB$5,Fluxo!$D:$D,$D86)</f>
        <v>0</v>
      </c>
      <c r="DC86" s="18">
        <f>SUMIFS(Fluxo!$N:$N,Fluxo!$S:$S,"&gt;"&amp;DB$5,Fluxo!$S:$S,"&lt;="&amp;DC$5,Fluxo!$D:$D,$D86)</f>
        <v>0</v>
      </c>
      <c r="DD86" s="18">
        <f>SUMIFS(Fluxo!$N:$N,Fluxo!$S:$S,"&gt;"&amp;DC$5,Fluxo!$S:$S,"&lt;="&amp;DD$5,Fluxo!$D:$D,$D86)</f>
        <v>0</v>
      </c>
      <c r="DE86" s="18">
        <f>SUMIFS(Fluxo!$N:$N,Fluxo!$S:$S,"&gt;"&amp;DD$5,Fluxo!$S:$S,"&lt;="&amp;DE$5,Fluxo!$D:$D,$D86)</f>
        <v>0</v>
      </c>
      <c r="DF86" s="18">
        <f>SUMIFS(Fluxo!$N:$N,Fluxo!$S:$S,"&gt;"&amp;DE$5,Fluxo!$S:$S,"&lt;="&amp;DF$5,Fluxo!$D:$D,$D86)</f>
        <v>0</v>
      </c>
      <c r="DG86" s="18">
        <f>SUMIFS(Fluxo!$N:$N,Fluxo!$S:$S,"&gt;"&amp;DF$5,Fluxo!$S:$S,"&lt;="&amp;DG$5,Fluxo!$D:$D,$D86)</f>
        <v>0</v>
      </c>
      <c r="DH86" s="18">
        <f>SUMIFS(Fluxo!$N:$N,Fluxo!$S:$S,"&gt;"&amp;DG$5,Fluxo!$S:$S,"&lt;="&amp;DH$5,Fluxo!$D:$D,$D86)</f>
        <v>0</v>
      </c>
      <c r="DI86" s="18">
        <f>SUMIFS(Fluxo!$N:$N,Fluxo!$S:$S,"&gt;"&amp;DH$5,Fluxo!$S:$S,"&lt;="&amp;DI$5,Fluxo!$D:$D,$D86)</f>
        <v>0</v>
      </c>
      <c r="DJ86" s="18">
        <f>SUMIFS(Fluxo!$N:$N,Fluxo!$S:$S,"&gt;"&amp;DI$5,Fluxo!$S:$S,"&lt;="&amp;DJ$5,Fluxo!$D:$D,$D86)</f>
        <v>0</v>
      </c>
      <c r="DK86" s="18">
        <f>SUMIFS(Fluxo!$N:$N,Fluxo!$S:$S,"&gt;"&amp;DJ$5,Fluxo!$S:$S,"&lt;="&amp;DK$5,Fluxo!$D:$D,$D86)</f>
        <v>0</v>
      </c>
      <c r="DL86" s="18">
        <f>SUMIFS(Fluxo!$N:$N,Fluxo!$S:$S,"&gt;"&amp;DK$5,Fluxo!$S:$S,"&lt;="&amp;DL$5,Fluxo!$D:$D,$D86)</f>
        <v>0</v>
      </c>
      <c r="DM86" s="18">
        <f>SUMIFS(Fluxo!$N:$N,Fluxo!$S:$S,"&gt;"&amp;DL$5,Fluxo!$S:$S,"&lt;="&amp;DM$5,Fluxo!$D:$D,$D86)</f>
        <v>0</v>
      </c>
      <c r="DN86" s="18">
        <f>SUMIFS(Fluxo!$N:$N,Fluxo!$S:$S,"&gt;"&amp;DM$5,Fluxo!$S:$S,"&lt;="&amp;DN$5,Fluxo!$D:$D,$D86)</f>
        <v>0</v>
      </c>
      <c r="DO86" s="18">
        <f>SUMIFS(Fluxo!$N:$N,Fluxo!$S:$S,"&gt;"&amp;DN$5,Fluxo!$S:$S,"&lt;="&amp;DO$5,Fluxo!$D:$D,$D86)</f>
        <v>0</v>
      </c>
      <c r="DP86" s="18">
        <f>SUMIFS(Fluxo!$N:$N,Fluxo!$S:$S,"&gt;"&amp;DO$5,Fluxo!$S:$S,"&lt;="&amp;DP$5,Fluxo!$D:$D,$D86)</f>
        <v>0</v>
      </c>
      <c r="DQ86" s="18">
        <f>SUMIFS(Fluxo!$N:$N,Fluxo!$S:$S,"&gt;"&amp;DP$5,Fluxo!$S:$S,"&lt;="&amp;DQ$5,Fluxo!$D:$D,$D86)</f>
        <v>0</v>
      </c>
      <c r="DR86" s="18">
        <f>SUMIFS(Fluxo!$N:$N,Fluxo!$S:$S,"&gt;"&amp;DQ$5,Fluxo!$S:$S,"&lt;="&amp;DR$5,Fluxo!$D:$D,$D86)</f>
        <v>0</v>
      </c>
      <c r="DS86" s="18">
        <f>SUMIFS(Fluxo!$N:$N,Fluxo!$S:$S,"&gt;"&amp;DR$5,Fluxo!$S:$S,"&lt;="&amp;DS$5,Fluxo!$D:$D,$D86)</f>
        <v>0</v>
      </c>
      <c r="DT86" s="18">
        <f>SUMIFS(Fluxo!$N:$N,Fluxo!$S:$S,"&gt;"&amp;DS$5,Fluxo!$S:$S,"&lt;="&amp;DT$5,Fluxo!$D:$D,$D86)</f>
        <v>0</v>
      </c>
      <c r="DU86" s="18">
        <f>SUMIFS(Fluxo!$N:$N,Fluxo!$S:$S,"&gt;"&amp;DT$5,Fluxo!$S:$S,"&lt;="&amp;DU$5,Fluxo!$D:$D,$D86)</f>
        <v>0</v>
      </c>
      <c r="DV86" s="18">
        <f>SUMIFS(Fluxo!$N:$N,Fluxo!$S:$S,"&gt;"&amp;DU$5,Fluxo!$S:$S,"&lt;="&amp;DV$5,Fluxo!$D:$D,$D86)</f>
        <v>0</v>
      </c>
      <c r="DW86" s="18">
        <f>SUMIFS(Fluxo!$N:$N,Fluxo!$S:$S,"&gt;"&amp;DV$5,Fluxo!$S:$S,"&lt;="&amp;DW$5,Fluxo!$D:$D,$D86)</f>
        <v>0</v>
      </c>
      <c r="DX86" s="18">
        <f>SUMIFS(Fluxo!$N:$N,Fluxo!$S:$S,"&gt;"&amp;DW$5,Fluxo!$S:$S,"&lt;="&amp;DX$5,Fluxo!$D:$D,$D86)</f>
        <v>0</v>
      </c>
      <c r="DY86" s="18">
        <f>SUMIFS(Fluxo!$N:$N,Fluxo!$S:$S,"&gt;"&amp;DX$5,Fluxo!$S:$S,"&lt;="&amp;DY$5,Fluxo!$D:$D,$D86)</f>
        <v>0</v>
      </c>
      <c r="DZ86" s="18">
        <f>SUMIFS(Fluxo!$N:$N,Fluxo!$S:$S,"&gt;"&amp;DY$5,Fluxo!$S:$S,"&lt;="&amp;DZ$5,Fluxo!$D:$D,$D86)</f>
        <v>0</v>
      </c>
      <c r="EA86" s="18">
        <f>SUMIFS(Fluxo!$N:$N,Fluxo!$S:$S,"&gt;"&amp;DZ$5,Fluxo!$S:$S,"&lt;="&amp;EA$5,Fluxo!$D:$D,$D86)</f>
        <v>0</v>
      </c>
      <c r="EB86" s="18">
        <f>SUMIFS(Fluxo!$N:$N,Fluxo!$S:$S,"&gt;"&amp;EA$5,Fluxo!$S:$S,"&lt;="&amp;EB$5,Fluxo!$D:$D,$D86)</f>
        <v>0</v>
      </c>
      <c r="EC86" s="18">
        <f>SUMIFS(Fluxo!$N:$N,Fluxo!$S:$S,"&gt;"&amp;EB$5,Fluxo!$S:$S,"&lt;="&amp;EC$5,Fluxo!$D:$D,$D86)</f>
        <v>0</v>
      </c>
      <c r="ED86" s="18">
        <f>SUMIFS(Fluxo!$N:$N,Fluxo!$S:$S,"&gt;"&amp;EC$5,Fluxo!$S:$S,"&lt;="&amp;ED$5,Fluxo!$D:$D,$D86)</f>
        <v>0</v>
      </c>
      <c r="EE86" s="18">
        <f>SUMIFS(Fluxo!$N:$N,Fluxo!$S:$S,"&gt;"&amp;ED$5,Fluxo!$S:$S,"&lt;="&amp;EE$5,Fluxo!$D:$D,$D86)</f>
        <v>0</v>
      </c>
      <c r="EF86" s="18">
        <f>SUMIFS(Fluxo!$N:$N,Fluxo!$S:$S,"&gt;"&amp;EE$5,Fluxo!$S:$S,"&lt;="&amp;EF$5,Fluxo!$D:$D,$D86)</f>
        <v>0</v>
      </c>
      <c r="EG86" s="18">
        <f>SUMIFS(Fluxo!$N:$N,Fluxo!$S:$S,"&gt;"&amp;EF$5,Fluxo!$S:$S,"&lt;="&amp;EG$5,Fluxo!$D:$D,$D86)</f>
        <v>0</v>
      </c>
      <c r="EH86" s="18">
        <f>SUMIFS(Fluxo!$N:$N,Fluxo!$S:$S,"&gt;"&amp;EG$5,Fluxo!$S:$S,"&lt;="&amp;EH$5,Fluxo!$D:$D,$D86)</f>
        <v>0</v>
      </c>
      <c r="EI86" s="18">
        <f>SUMIFS(Fluxo!$N:$N,Fluxo!$S:$S,"&gt;"&amp;EH$5,Fluxo!$S:$S,"&lt;="&amp;EI$5,Fluxo!$D:$D,$D86)</f>
        <v>0</v>
      </c>
      <c r="EJ86" s="18">
        <f>SUMIFS(Fluxo!$N:$N,Fluxo!$S:$S,"&gt;"&amp;EI$5,Fluxo!$S:$S,"&lt;="&amp;EJ$5,Fluxo!$D:$D,$D86)</f>
        <v>0</v>
      </c>
      <c r="EK86" s="18">
        <f>SUMIFS(Fluxo!$N:$N,Fluxo!$S:$S,"&gt;"&amp;EJ$5,Fluxo!$S:$S,"&lt;="&amp;EK$5,Fluxo!$D:$D,$D86)</f>
        <v>0</v>
      </c>
      <c r="EL86" s="18">
        <f>SUMIFS(Fluxo!$N:$N,Fluxo!$S:$S,"&gt;"&amp;EK$5,Fluxo!$S:$S,"&lt;="&amp;EL$5,Fluxo!$D:$D,$D86)</f>
        <v>0</v>
      </c>
      <c r="EM86" s="18">
        <f>SUMIFS(Fluxo!$N:$N,Fluxo!$S:$S,"&gt;"&amp;EL$5,Fluxo!$S:$S,"&lt;="&amp;EM$5,Fluxo!$D:$D,$D86)</f>
        <v>0</v>
      </c>
      <c r="EN86" s="18">
        <f>SUMIFS(Fluxo!$N:$N,Fluxo!$S:$S,"&gt;"&amp;EM$5,Fluxo!$S:$S,"&lt;="&amp;EN$5,Fluxo!$D:$D,$D86)</f>
        <v>0</v>
      </c>
      <c r="EO86" s="18">
        <f>SUMIFS(Fluxo!$N:$N,Fluxo!$S:$S,"&gt;"&amp;EN$5,Fluxo!$S:$S,"&lt;="&amp;EO$5,Fluxo!$D:$D,$D86)</f>
        <v>0</v>
      </c>
      <c r="EP86" s="18">
        <f>SUMIFS(Fluxo!$N:$N,Fluxo!$S:$S,"&gt;"&amp;EO$5,Fluxo!$S:$S,"&lt;="&amp;EP$5,Fluxo!$D:$D,$D86)</f>
        <v>0</v>
      </c>
      <c r="EQ86" s="18">
        <f>SUMIFS(Fluxo!$N:$N,Fluxo!$S:$S,"&gt;"&amp;EP$5,Fluxo!$S:$S,"&lt;="&amp;EQ$5,Fluxo!$D:$D,$D86)</f>
        <v>0</v>
      </c>
      <c r="ER86" s="18">
        <f>SUMIFS(Fluxo!$N:$N,Fluxo!$S:$S,"&gt;"&amp;EQ$5,Fluxo!$S:$S,"&lt;="&amp;ER$5,Fluxo!$D:$D,$D86)</f>
        <v>0</v>
      </c>
      <c r="ES86" s="18">
        <f>SUMIFS(Fluxo!$N:$N,Fluxo!$S:$S,"&gt;"&amp;ER$5,Fluxo!$S:$S,"&lt;="&amp;ES$5,Fluxo!$D:$D,$D86)</f>
        <v>0</v>
      </c>
      <c r="ET86" s="18">
        <f>SUMIFS(Fluxo!$N:$N,Fluxo!$S:$S,"&gt;"&amp;ES$5,Fluxo!$S:$S,"&lt;="&amp;ET$5,Fluxo!$D:$D,$D86)</f>
        <v>0</v>
      </c>
      <c r="EU86" s="18">
        <f>SUMIFS(Fluxo!$N:$N,Fluxo!$S:$S,"&gt;"&amp;ET$5,Fluxo!$S:$S,"&lt;="&amp;EU$5,Fluxo!$D:$D,$D86)</f>
        <v>0</v>
      </c>
      <c r="EV86" s="18">
        <f>SUMIFS(Fluxo!$N:$N,Fluxo!$S:$S,"&gt;"&amp;EU$5,Fluxo!$S:$S,"&lt;="&amp;EV$5,Fluxo!$D:$D,$D86)</f>
        <v>0</v>
      </c>
      <c r="EW86" s="18">
        <f>SUMIFS(Fluxo!$N:$N,Fluxo!$S:$S,"&gt;"&amp;EV$5,Fluxo!$S:$S,"&lt;="&amp;EW$5,Fluxo!$D:$D,$D86)</f>
        <v>0</v>
      </c>
      <c r="EX86" s="18">
        <f>SUMIFS(Fluxo!$N:$N,Fluxo!$S:$S,"&gt;"&amp;EW$5,Fluxo!$S:$S,"&lt;="&amp;EX$5,Fluxo!$D:$D,$D86)</f>
        <v>0</v>
      </c>
      <c r="EY86" s="18">
        <f>SUMIFS(Fluxo!$N:$N,Fluxo!$S:$S,"&gt;"&amp;EX$5,Fluxo!$S:$S,"&lt;="&amp;EY$5,Fluxo!$D:$D,$D86)</f>
        <v>0</v>
      </c>
      <c r="EZ86" s="18">
        <f>SUMIFS(Fluxo!$N:$N,Fluxo!$S:$S,"&gt;"&amp;EY$5,Fluxo!$S:$S,"&lt;="&amp;EZ$5,Fluxo!$D:$D,$D86)</f>
        <v>0</v>
      </c>
      <c r="FA86" s="18">
        <f>SUMIFS(Fluxo!$N:$N,Fluxo!$S:$S,"&gt;"&amp;EZ$5,Fluxo!$S:$S,"&lt;="&amp;FA$5,Fluxo!$D:$D,$D86)</f>
        <v>0</v>
      </c>
      <c r="FB86" s="18">
        <f>SUMIFS(Fluxo!$N:$N,Fluxo!$S:$S,"&gt;"&amp;FA$5,Fluxo!$S:$S,"&lt;="&amp;FB$5,Fluxo!$D:$D,$D86)</f>
        <v>0</v>
      </c>
      <c r="FC86" s="18">
        <f>SUMIFS(Fluxo!$N:$N,Fluxo!$S:$S,"&gt;"&amp;FB$5,Fluxo!$S:$S,"&lt;="&amp;FC$5,Fluxo!$D:$D,$D86)</f>
        <v>0</v>
      </c>
      <c r="FD86" s="18">
        <f>SUMIFS(Fluxo!$N:$N,Fluxo!$S:$S,"&gt;"&amp;FC$5,Fluxo!$S:$S,"&lt;="&amp;FD$5,Fluxo!$D:$D,$D86)</f>
        <v>0</v>
      </c>
      <c r="FE86" s="18">
        <f>SUMIFS(Fluxo!$N:$N,Fluxo!$S:$S,"&gt;"&amp;FD$5,Fluxo!$S:$S,"&lt;="&amp;FE$5,Fluxo!$D:$D,$D86)</f>
        <v>0</v>
      </c>
      <c r="FF86" s="18">
        <f>SUMIFS(Fluxo!$N:$N,Fluxo!$S:$S,"&gt;"&amp;FE$5,Fluxo!$S:$S,"&lt;="&amp;FF$5,Fluxo!$D:$D,$D86)</f>
        <v>0</v>
      </c>
      <c r="FG86" s="18">
        <f>SUMIFS(Fluxo!$N:$N,Fluxo!$S:$S,"&gt;"&amp;FF$5,Fluxo!$S:$S,"&lt;="&amp;FG$5,Fluxo!$D:$D,$D86)</f>
        <v>0</v>
      </c>
      <c r="FH86" s="18">
        <f>SUMIFS(Fluxo!$N:$N,Fluxo!$S:$S,"&gt;"&amp;FG$5,Fluxo!$S:$S,"&lt;="&amp;FH$5,Fluxo!$D:$D,$D86)</f>
        <v>0</v>
      </c>
      <c r="FI86" s="18">
        <f>SUMIFS(Fluxo!$N:$N,Fluxo!$S:$S,"&gt;"&amp;FH$5,Fluxo!$S:$S,"&lt;="&amp;FI$5,Fluxo!$D:$D,$D86)</f>
        <v>0</v>
      </c>
      <c r="FJ86" s="18">
        <f>SUMIFS(Fluxo!$N:$N,Fluxo!$S:$S,"&gt;"&amp;FI$5,Fluxo!$S:$S,"&lt;="&amp;FJ$5,Fluxo!$D:$D,$D86)</f>
        <v>0</v>
      </c>
      <c r="FK86" s="18">
        <f>SUMIFS(Fluxo!$N:$N,Fluxo!$S:$S,"&gt;"&amp;FJ$5,Fluxo!$S:$S,"&lt;="&amp;FK$5,Fluxo!$D:$D,$D86)</f>
        <v>0</v>
      </c>
      <c r="FL86" s="18">
        <f>SUMIFS(Fluxo!$N:$N,Fluxo!$S:$S,"&gt;"&amp;FK$5,Fluxo!$S:$S,"&lt;="&amp;FL$5,Fluxo!$D:$D,$D86)</f>
        <v>0</v>
      </c>
      <c r="FM86" s="18">
        <f>SUMIFS(Fluxo!$N:$N,Fluxo!$S:$S,"&gt;"&amp;FL$5,Fluxo!$S:$S,"&lt;="&amp;FM$5,Fluxo!$D:$D,$D86)</f>
        <v>0</v>
      </c>
      <c r="FN86" s="18">
        <f>SUMIFS(Fluxo!$N:$N,Fluxo!$S:$S,"&gt;"&amp;FM$5,Fluxo!$S:$S,"&lt;="&amp;FN$5,Fluxo!$D:$D,$D86)</f>
        <v>0</v>
      </c>
      <c r="FO86" s="18">
        <f>SUMIFS(Fluxo!$N:$N,Fluxo!$S:$S,"&gt;"&amp;FN$5,Fluxo!$S:$S,"&lt;="&amp;FO$5,Fluxo!$D:$D,$D86)</f>
        <v>0</v>
      </c>
      <c r="FP86" s="18">
        <f>SUMIFS(Fluxo!$N:$N,Fluxo!$S:$S,"&gt;"&amp;FO$5,Fluxo!$S:$S,"&lt;="&amp;FP$5,Fluxo!$D:$D,$D86)</f>
        <v>0</v>
      </c>
      <c r="FQ86" s="18">
        <f>SUMIFS(Fluxo!$N:$N,Fluxo!$S:$S,"&gt;"&amp;FP$5,Fluxo!$S:$S,"&lt;="&amp;FQ$5,Fluxo!$D:$D,$D86)</f>
        <v>0</v>
      </c>
      <c r="FR86" s="18">
        <f>SUMIFS(Fluxo!$N:$N,Fluxo!$S:$S,"&gt;"&amp;FQ$5,Fluxo!$S:$S,"&lt;="&amp;FR$5,Fluxo!$D:$D,$D86)</f>
        <v>0</v>
      </c>
      <c r="FS86" s="18">
        <f>SUMIFS(Fluxo!$N:$N,Fluxo!$S:$S,"&gt;"&amp;FR$5,Fluxo!$S:$S,"&lt;="&amp;FS$5,Fluxo!$D:$D,$D86)</f>
        <v>0</v>
      </c>
      <c r="FT86" s="18">
        <f>SUMIFS(Fluxo!$N:$N,Fluxo!$S:$S,"&gt;"&amp;FS$5,Fluxo!$S:$S,"&lt;="&amp;FT$5,Fluxo!$D:$D,$D86)</f>
        <v>0</v>
      </c>
      <c r="FU86" s="18">
        <f>SUMIFS(Fluxo!$N:$N,Fluxo!$S:$S,"&gt;"&amp;FT$5,Fluxo!$S:$S,"&lt;="&amp;FU$5,Fluxo!$D:$D,$D86)</f>
        <v>0</v>
      </c>
      <c r="FV86" s="18">
        <f>SUMIFS(Fluxo!$N:$N,Fluxo!$S:$S,"&gt;"&amp;FU$5,Fluxo!$S:$S,"&lt;="&amp;FV$5,Fluxo!$D:$D,$D86)</f>
        <v>0</v>
      </c>
      <c r="FW86" s="18">
        <f>SUMIFS(Fluxo!$N:$N,Fluxo!$S:$S,"&gt;"&amp;FV$5,Fluxo!$S:$S,"&lt;="&amp;FW$5,Fluxo!$D:$D,$D86)</f>
        <v>0</v>
      </c>
      <c r="FX86" s="18">
        <f>SUMIFS(Fluxo!$N:$N,Fluxo!$S:$S,"&gt;"&amp;FW$5,Fluxo!$S:$S,"&lt;="&amp;FX$5,Fluxo!$D:$D,$D86)</f>
        <v>0</v>
      </c>
      <c r="FY86" s="18">
        <f>SUMIFS(Fluxo!$N:$N,Fluxo!$S:$S,"&gt;"&amp;FX$5,Fluxo!$S:$S,"&lt;="&amp;FY$5,Fluxo!$D:$D,$D86)</f>
        <v>0</v>
      </c>
      <c r="FZ86" s="18">
        <f>SUMIFS(Fluxo!$N:$N,Fluxo!$S:$S,"&gt;"&amp;FY$5,Fluxo!$S:$S,"&lt;="&amp;FZ$5,Fluxo!$D:$D,$D86)</f>
        <v>0</v>
      </c>
      <c r="GA86" s="18">
        <f>SUMIFS(Fluxo!$N:$N,Fluxo!$S:$S,"&gt;"&amp;FZ$5,Fluxo!$S:$S,"&lt;="&amp;GA$5,Fluxo!$D:$D,$D86)</f>
        <v>0</v>
      </c>
      <c r="GB86" s="18">
        <f>SUMIFS(Fluxo!$N:$N,Fluxo!$S:$S,"&gt;"&amp;GA$5,Fluxo!$S:$S,"&lt;="&amp;GB$5,Fluxo!$D:$D,$D86)</f>
        <v>0</v>
      </c>
      <c r="GC86" s="18">
        <f>SUMIFS(Fluxo!$N:$N,Fluxo!$S:$S,"&gt;"&amp;GB$5,Fluxo!$S:$S,"&lt;="&amp;GC$5,Fluxo!$D:$D,$D86)</f>
        <v>0</v>
      </c>
      <c r="GD86" s="18">
        <f>SUMIFS(Fluxo!$N:$N,Fluxo!$S:$S,"&gt;"&amp;GC$5,Fluxo!$S:$S,"&lt;="&amp;GD$5,Fluxo!$D:$D,$D86)</f>
        <v>0</v>
      </c>
      <c r="GE86" s="18">
        <f>SUMIFS(Fluxo!$N:$N,Fluxo!$S:$S,"&gt;"&amp;GD$5,Fluxo!$S:$S,"&lt;="&amp;GE$5,Fluxo!$D:$D,$D86)</f>
        <v>0</v>
      </c>
      <c r="GF86" s="18">
        <f>SUMIFS(Fluxo!$N:$N,Fluxo!$S:$S,"&gt;"&amp;GE$5,Fluxo!$S:$S,"&lt;="&amp;GF$5,Fluxo!$D:$D,$D86)</f>
        <v>0</v>
      </c>
      <c r="GG86" s="18">
        <f>SUMIFS(Fluxo!$N:$N,Fluxo!$S:$S,"&gt;"&amp;GF$5,Fluxo!$S:$S,"&lt;="&amp;GG$5,Fluxo!$D:$D,$D86)</f>
        <v>0</v>
      </c>
      <c r="GH86" s="18">
        <f>SUMIFS(Fluxo!$N:$N,Fluxo!$S:$S,"&gt;"&amp;GG$5,Fluxo!$S:$S,"&lt;="&amp;GH$5,Fluxo!$D:$D,$D86)</f>
        <v>0</v>
      </c>
      <c r="GI86" s="18">
        <f>SUMIFS(Fluxo!$N:$N,Fluxo!$S:$S,"&gt;"&amp;GH$5,Fluxo!$S:$S,"&lt;="&amp;GI$5,Fluxo!$D:$D,$D86)</f>
        <v>0</v>
      </c>
      <c r="GJ86" s="18">
        <f>SUMIFS(Fluxo!$N:$N,Fluxo!$S:$S,"&gt;"&amp;GI$5,Fluxo!$S:$S,"&lt;="&amp;GJ$5,Fluxo!$D:$D,$D86)</f>
        <v>0</v>
      </c>
      <c r="GK86" s="18">
        <f>SUMIFS(Fluxo!$N:$N,Fluxo!$S:$S,"&gt;"&amp;GJ$5,Fluxo!$S:$S,"&lt;="&amp;GK$5,Fluxo!$D:$D,$D86)</f>
        <v>0</v>
      </c>
      <c r="GL86" s="18">
        <f>SUMIFS(Fluxo!$N:$N,Fluxo!$S:$S,"&gt;"&amp;GK$5,Fluxo!$S:$S,"&lt;="&amp;GL$5,Fluxo!$D:$D,$D86)</f>
        <v>0</v>
      </c>
      <c r="GM86" s="18">
        <f>SUMIFS(Fluxo!$N:$N,Fluxo!$S:$S,"&gt;"&amp;GL$5,Fluxo!$S:$S,"&lt;="&amp;GM$5,Fluxo!$D:$D,$D86)</f>
        <v>0</v>
      </c>
      <c r="GN86" s="18">
        <f>SUMIFS(Fluxo!$N:$N,Fluxo!$S:$S,"&gt;"&amp;GM$5,Fluxo!$S:$S,"&lt;="&amp;GN$5,Fluxo!$D:$D,$D86)</f>
        <v>0</v>
      </c>
      <c r="GO86" s="18">
        <f>SUMIFS(Fluxo!$N:$N,Fluxo!$S:$S,"&gt;"&amp;GN$5,Fluxo!$S:$S,"&lt;="&amp;GO$5,Fluxo!$D:$D,$D86)</f>
        <v>0</v>
      </c>
      <c r="GP86" s="18">
        <f>SUMIFS(Fluxo!$N:$N,Fluxo!$S:$S,"&gt;"&amp;GO$5,Fluxo!$S:$S,"&lt;="&amp;GP$5,Fluxo!$D:$D,$D86)</f>
        <v>0</v>
      </c>
      <c r="GQ86" s="18">
        <f>SUMIFS(Fluxo!$N:$N,Fluxo!$S:$S,"&gt;"&amp;GP$5,Fluxo!$S:$S,"&lt;="&amp;GQ$5,Fluxo!$D:$D,$D86)</f>
        <v>0</v>
      </c>
      <c r="GR86" s="18">
        <f>SUMIFS(Fluxo!$N:$N,Fluxo!$S:$S,"&gt;"&amp;GQ$5,Fluxo!$S:$S,"&lt;="&amp;GR$5,Fluxo!$D:$D,$D86)</f>
        <v>0</v>
      </c>
      <c r="GS86" s="18">
        <f>SUMIFS(Fluxo!$N:$N,Fluxo!$S:$S,"&gt;"&amp;GR$5,Fluxo!$S:$S,"&lt;="&amp;GS$5,Fluxo!$D:$D,$D86)</f>
        <v>0</v>
      </c>
      <c r="GT86" s="18">
        <f>SUMIFS(Fluxo!$N:$N,Fluxo!$S:$S,"&gt;"&amp;GS$5,Fluxo!$S:$S,"&lt;="&amp;GT$5,Fluxo!$D:$D,$D86)</f>
        <v>0</v>
      </c>
      <c r="GU86" s="18">
        <f>SUMIFS(Fluxo!$N:$N,Fluxo!$S:$S,"&gt;"&amp;GT$5,Fluxo!$S:$S,"&lt;="&amp;GU$5,Fluxo!$D:$D,$D86)</f>
        <v>0</v>
      </c>
      <c r="GV86" s="18">
        <f>SUMIFS(Fluxo!$N:$N,Fluxo!$S:$S,"&gt;"&amp;GU$5,Fluxo!$S:$S,"&lt;="&amp;GV$5,Fluxo!$D:$D,$D86)</f>
        <v>0</v>
      </c>
      <c r="GW86" s="18">
        <f>SUMIFS(Fluxo!$N:$N,Fluxo!$S:$S,"&gt;"&amp;GV$5,Fluxo!$S:$S,"&lt;="&amp;GW$5,Fluxo!$D:$D,$D86)</f>
        <v>0</v>
      </c>
      <c r="GX86" s="18">
        <f>SUMIFS(Fluxo!$N:$N,Fluxo!$S:$S,"&gt;"&amp;GW$5,Fluxo!$S:$S,"&lt;="&amp;GX$5,Fluxo!$D:$D,$D86)</f>
        <v>0</v>
      </c>
      <c r="GY86" s="18">
        <f>SUMIFS(Fluxo!$N:$N,Fluxo!$S:$S,"&gt;"&amp;GX$5,Fluxo!$S:$S,"&lt;="&amp;GY$5,Fluxo!$D:$D,$D86)</f>
        <v>0</v>
      </c>
      <c r="GZ86" s="18">
        <f>SUMIFS(Fluxo!$N:$N,Fluxo!$S:$S,"&gt;"&amp;GY$5,Fluxo!$S:$S,"&lt;="&amp;GZ$5,Fluxo!$D:$D,$D86)</f>
        <v>0</v>
      </c>
      <c r="HA86" s="18">
        <f>SUMIFS(Fluxo!$N:$N,Fluxo!$S:$S,"&gt;"&amp;GZ$5,Fluxo!$S:$S,"&lt;="&amp;HA$5,Fluxo!$D:$D,$D86)</f>
        <v>0</v>
      </c>
      <c r="HB86" s="18">
        <f>SUMIFS(Fluxo!$N:$N,Fluxo!$S:$S,"&gt;"&amp;HA$5,Fluxo!$S:$S,"&lt;="&amp;HB$5,Fluxo!$D:$D,$D86)</f>
        <v>0</v>
      </c>
      <c r="HC86" s="18">
        <f>SUMIFS(Fluxo!$N:$N,Fluxo!$S:$S,"&gt;"&amp;HB$5,Fluxo!$S:$S,"&lt;="&amp;HC$5,Fluxo!$D:$D,$D86)</f>
        <v>0</v>
      </c>
      <c r="HD86" s="18">
        <f>SUMIFS(Fluxo!$N:$N,Fluxo!$S:$S,"&gt;"&amp;HC$5,Fluxo!$S:$S,"&lt;="&amp;HD$5,Fluxo!$D:$D,$D86)</f>
        <v>0</v>
      </c>
      <c r="HE86" s="18">
        <f>SUMIFS(Fluxo!$N:$N,Fluxo!$S:$S,"&gt;"&amp;HD$5,Fluxo!$S:$S,"&lt;="&amp;HE$5,Fluxo!$D:$D,$D86)</f>
        <v>0</v>
      </c>
      <c r="HF86" s="18">
        <f>SUMIFS(Fluxo!$N:$N,Fluxo!$S:$S,"&gt;"&amp;HE$5,Fluxo!$S:$S,"&lt;="&amp;HF$5,Fluxo!$D:$D,$D86)</f>
        <v>0</v>
      </c>
    </row>
    <row r="87" spans="1:214">
      <c r="A87" s="20">
        <f t="shared" si="18"/>
        <v>77</v>
      </c>
      <c r="B87" s="140" t="str">
        <f>'Check Carteira'!C79</f>
        <v>E.1016.99.01.0192</v>
      </c>
      <c r="C87" s="141">
        <v>1</v>
      </c>
      <c r="D87" s="129" t="str">
        <f>'Check Carteira'!F79</f>
        <v>A-0192</v>
      </c>
      <c r="E87" s="21" t="str">
        <f>IFERROR(INDEX(Contratos!L:L,MATCH(D87,Contratos!R:R,0)),"")</f>
        <v/>
      </c>
      <c r="F87" s="139" t="str">
        <f>IFERROR(INDEX(Contratos!G:G,MATCH(D87,Contratos!R:R,0)),"")</f>
        <v/>
      </c>
      <c r="H87" s="83">
        <f t="shared" si="17"/>
        <v>0</v>
      </c>
      <c r="J87" s="18">
        <f>SUMIFS(Fluxo!$N:$N,Fluxo!$S:$S,"&gt;"&amp;I$5,Fluxo!$S:$S,"&lt;="&amp;J$5,Fluxo!$D:$D,$D87)</f>
        <v>0</v>
      </c>
      <c r="K87" s="18">
        <f>SUMIFS(Fluxo!$N:$N,Fluxo!$S:$S,"&gt;"&amp;J$5,Fluxo!$S:$S,"&lt;="&amp;K$5,Fluxo!$D:$D,$D87)</f>
        <v>0</v>
      </c>
      <c r="L87" s="18">
        <f>SUMIFS(Fluxo!$N:$N,Fluxo!$S:$S,"&gt;"&amp;K$5,Fluxo!$S:$S,"&lt;="&amp;L$5,Fluxo!$D:$D,$D87)</f>
        <v>0</v>
      </c>
      <c r="M87" s="18">
        <f>SUMIFS(Fluxo!$N:$N,Fluxo!$S:$S,"&gt;"&amp;L$5,Fluxo!$S:$S,"&lt;="&amp;M$5,Fluxo!$D:$D,$D87)</f>
        <v>0</v>
      </c>
      <c r="N87" s="18">
        <f>SUMIFS(Fluxo!$N:$N,Fluxo!$S:$S,"&gt;"&amp;M$5,Fluxo!$S:$S,"&lt;="&amp;N$5,Fluxo!$D:$D,$D87)</f>
        <v>0</v>
      </c>
      <c r="O87" s="18">
        <f>SUMIFS(Fluxo!$N:$N,Fluxo!$S:$S,"&gt;"&amp;N$5,Fluxo!$S:$S,"&lt;="&amp;O$5,Fluxo!$D:$D,$D87)</f>
        <v>0</v>
      </c>
      <c r="P87" s="18">
        <f>SUMIFS(Fluxo!$N:$N,Fluxo!$S:$S,"&gt;"&amp;O$5,Fluxo!$S:$S,"&lt;="&amp;P$5,Fluxo!$D:$D,$D87)</f>
        <v>0</v>
      </c>
      <c r="Q87" s="18">
        <f>SUMIFS(Fluxo!$N:$N,Fluxo!$S:$S,"&gt;"&amp;P$5,Fluxo!$S:$S,"&lt;="&amp;Q$5,Fluxo!$D:$D,$D87)</f>
        <v>0</v>
      </c>
      <c r="R87" s="18">
        <f>SUMIFS(Fluxo!$N:$N,Fluxo!$S:$S,"&gt;"&amp;Q$5,Fluxo!$S:$S,"&lt;="&amp;R$5,Fluxo!$D:$D,$D87)</f>
        <v>0</v>
      </c>
      <c r="S87" s="18">
        <f>SUMIFS(Fluxo!$N:$N,Fluxo!$S:$S,"&gt;"&amp;R$5,Fluxo!$S:$S,"&lt;="&amp;S$5,Fluxo!$D:$D,$D87)</f>
        <v>0</v>
      </c>
      <c r="T87" s="18">
        <f>SUMIFS(Fluxo!$N:$N,Fluxo!$S:$S,"&gt;"&amp;S$5,Fluxo!$S:$S,"&lt;="&amp;T$5,Fluxo!$D:$D,$D87)</f>
        <v>0</v>
      </c>
      <c r="U87" s="18">
        <f>SUMIFS(Fluxo!$N:$N,Fluxo!$S:$S,"&gt;"&amp;T$5,Fluxo!$S:$S,"&lt;="&amp;U$5,Fluxo!$D:$D,$D87)</f>
        <v>0</v>
      </c>
      <c r="V87" s="18">
        <f>SUMIFS(Fluxo!$N:$N,Fluxo!$S:$S,"&gt;"&amp;U$5,Fluxo!$S:$S,"&lt;="&amp;V$5,Fluxo!$D:$D,$D87)</f>
        <v>0</v>
      </c>
      <c r="W87" s="18">
        <f>SUMIFS(Fluxo!$N:$N,Fluxo!$S:$S,"&gt;"&amp;V$5,Fluxo!$S:$S,"&lt;="&amp;W$5,Fluxo!$D:$D,$D87)</f>
        <v>0</v>
      </c>
      <c r="X87" s="18">
        <f>SUMIFS(Fluxo!$N:$N,Fluxo!$S:$S,"&gt;"&amp;W$5,Fluxo!$S:$S,"&lt;="&amp;X$5,Fluxo!$D:$D,$D87)</f>
        <v>0</v>
      </c>
      <c r="Y87" s="18">
        <f>SUMIFS(Fluxo!$N:$N,Fluxo!$S:$S,"&gt;"&amp;X$5,Fluxo!$S:$S,"&lt;="&amp;Y$5,Fluxo!$D:$D,$D87)</f>
        <v>0</v>
      </c>
      <c r="Z87" s="18">
        <f>SUMIFS(Fluxo!$N:$N,Fluxo!$S:$S,"&gt;"&amp;Y$5,Fluxo!$S:$S,"&lt;="&amp;Z$5,Fluxo!$D:$D,$D87)</f>
        <v>0</v>
      </c>
      <c r="AA87" s="18">
        <f>SUMIFS(Fluxo!$N:$N,Fluxo!$S:$S,"&gt;"&amp;Z$5,Fluxo!$S:$S,"&lt;="&amp;AA$5,Fluxo!$D:$D,$D87)</f>
        <v>0</v>
      </c>
      <c r="AB87" s="18">
        <f>SUMIFS(Fluxo!$N:$N,Fluxo!$S:$S,"&gt;"&amp;AA$5,Fluxo!$S:$S,"&lt;="&amp;AB$5,Fluxo!$D:$D,$D87)</f>
        <v>0</v>
      </c>
      <c r="AC87" s="18">
        <f>SUMIFS(Fluxo!$N:$N,Fluxo!$S:$S,"&gt;"&amp;AB$5,Fluxo!$S:$S,"&lt;="&amp;AC$5,Fluxo!$D:$D,$D87)</f>
        <v>0</v>
      </c>
      <c r="AD87" s="18">
        <f>SUMIFS(Fluxo!$N:$N,Fluxo!$S:$S,"&gt;"&amp;AC$5,Fluxo!$S:$S,"&lt;="&amp;AD$5,Fluxo!$D:$D,$D87)</f>
        <v>0</v>
      </c>
      <c r="AE87" s="18">
        <f>SUMIFS(Fluxo!$N:$N,Fluxo!$S:$S,"&gt;"&amp;AD$5,Fluxo!$S:$S,"&lt;="&amp;AE$5,Fluxo!$D:$D,$D87)</f>
        <v>0</v>
      </c>
      <c r="AF87" s="18">
        <f>SUMIFS(Fluxo!$N:$N,Fluxo!$S:$S,"&gt;"&amp;AE$5,Fluxo!$S:$S,"&lt;="&amp;AF$5,Fluxo!$D:$D,$D87)</f>
        <v>0</v>
      </c>
      <c r="AG87" s="18">
        <f>SUMIFS(Fluxo!$N:$N,Fluxo!$S:$S,"&gt;"&amp;AF$5,Fluxo!$S:$S,"&lt;="&amp;AG$5,Fluxo!$D:$D,$D87)</f>
        <v>0</v>
      </c>
      <c r="AH87" s="18">
        <f>SUMIFS(Fluxo!$N:$N,Fluxo!$S:$S,"&gt;"&amp;AG$5,Fluxo!$S:$S,"&lt;="&amp;AH$5,Fluxo!$D:$D,$D87)</f>
        <v>0</v>
      </c>
      <c r="AI87" s="18">
        <f>SUMIFS(Fluxo!$N:$N,Fluxo!$S:$S,"&gt;"&amp;AH$5,Fluxo!$S:$S,"&lt;="&amp;AI$5,Fluxo!$D:$D,$D87)</f>
        <v>0</v>
      </c>
      <c r="AJ87" s="18">
        <f>SUMIFS(Fluxo!$N:$N,Fluxo!$S:$S,"&gt;"&amp;AI$5,Fluxo!$S:$S,"&lt;="&amp;AJ$5,Fluxo!$D:$D,$D87)</f>
        <v>0</v>
      </c>
      <c r="AK87" s="18">
        <f>SUMIFS(Fluxo!$N:$N,Fluxo!$S:$S,"&gt;"&amp;AJ$5,Fluxo!$S:$S,"&lt;="&amp;AK$5,Fluxo!$D:$D,$D87)</f>
        <v>0</v>
      </c>
      <c r="AL87" s="18">
        <f>SUMIFS(Fluxo!$N:$N,Fluxo!$S:$S,"&gt;"&amp;AK$5,Fluxo!$S:$S,"&lt;="&amp;AL$5,Fluxo!$D:$D,$D87)</f>
        <v>0</v>
      </c>
      <c r="AM87" s="18">
        <f>SUMIFS(Fluxo!$N:$N,Fluxo!$S:$S,"&gt;"&amp;AL$5,Fluxo!$S:$S,"&lt;="&amp;AM$5,Fluxo!$D:$D,$D87)</f>
        <v>0</v>
      </c>
      <c r="AN87" s="18">
        <f>SUMIFS(Fluxo!$N:$N,Fluxo!$S:$S,"&gt;"&amp;AM$5,Fluxo!$S:$S,"&lt;="&amp;AN$5,Fluxo!$D:$D,$D87)</f>
        <v>0</v>
      </c>
      <c r="AO87" s="18">
        <f>SUMIFS(Fluxo!$N:$N,Fluxo!$S:$S,"&gt;"&amp;AN$5,Fluxo!$S:$S,"&lt;="&amp;AO$5,Fluxo!$D:$D,$D87)</f>
        <v>0</v>
      </c>
      <c r="AP87" s="18">
        <f>SUMIFS(Fluxo!$N:$N,Fluxo!$S:$S,"&gt;"&amp;AO$5,Fluxo!$S:$S,"&lt;="&amp;AP$5,Fluxo!$D:$D,$D87)</f>
        <v>0</v>
      </c>
      <c r="AQ87" s="18">
        <f>SUMIFS(Fluxo!$N:$N,Fluxo!$S:$S,"&gt;"&amp;AP$5,Fluxo!$S:$S,"&lt;="&amp;AQ$5,Fluxo!$D:$D,$D87)</f>
        <v>0</v>
      </c>
      <c r="AR87" s="18">
        <f>SUMIFS(Fluxo!$N:$N,Fluxo!$S:$S,"&gt;"&amp;AQ$5,Fluxo!$S:$S,"&lt;="&amp;AR$5,Fluxo!$D:$D,$D87)</f>
        <v>0</v>
      </c>
      <c r="AS87" s="18">
        <f>SUMIFS(Fluxo!$N:$N,Fluxo!$S:$S,"&gt;"&amp;AR$5,Fluxo!$S:$S,"&lt;="&amp;AS$5,Fluxo!$D:$D,$D87)</f>
        <v>0</v>
      </c>
      <c r="AT87" s="18">
        <f>SUMIFS(Fluxo!$N:$N,Fluxo!$S:$S,"&gt;"&amp;AS$5,Fluxo!$S:$S,"&lt;="&amp;AT$5,Fluxo!$D:$D,$D87)</f>
        <v>0</v>
      </c>
      <c r="AU87" s="18">
        <f>SUMIFS(Fluxo!$N:$N,Fluxo!$S:$S,"&gt;"&amp;AT$5,Fluxo!$S:$S,"&lt;="&amp;AU$5,Fluxo!$D:$D,$D87)</f>
        <v>0</v>
      </c>
      <c r="AV87" s="18">
        <f>SUMIFS(Fluxo!$N:$N,Fluxo!$S:$S,"&gt;"&amp;AU$5,Fluxo!$S:$S,"&lt;="&amp;AV$5,Fluxo!$D:$D,$D87)</f>
        <v>0</v>
      </c>
      <c r="AW87" s="18">
        <f>SUMIFS(Fluxo!$N:$N,Fluxo!$S:$S,"&gt;"&amp;AV$5,Fluxo!$S:$S,"&lt;="&amp;AW$5,Fluxo!$D:$D,$D87)</f>
        <v>0</v>
      </c>
      <c r="AX87" s="18">
        <f>SUMIFS(Fluxo!$N:$N,Fluxo!$S:$S,"&gt;"&amp;AW$5,Fluxo!$S:$S,"&lt;="&amp;AX$5,Fluxo!$D:$D,$D87)</f>
        <v>0</v>
      </c>
      <c r="AY87" s="18">
        <f>SUMIFS(Fluxo!$N:$N,Fluxo!$S:$S,"&gt;"&amp;AX$5,Fluxo!$S:$S,"&lt;="&amp;AY$5,Fluxo!$D:$D,$D87)</f>
        <v>0</v>
      </c>
      <c r="AZ87" s="18">
        <f>SUMIFS(Fluxo!$N:$N,Fluxo!$S:$S,"&gt;"&amp;AY$5,Fluxo!$S:$S,"&lt;="&amp;AZ$5,Fluxo!$D:$D,$D87)</f>
        <v>0</v>
      </c>
      <c r="BA87" s="18">
        <f>SUMIFS(Fluxo!$N:$N,Fluxo!$S:$S,"&gt;"&amp;AZ$5,Fluxo!$S:$S,"&lt;="&amp;BA$5,Fluxo!$D:$D,$D87)</f>
        <v>0</v>
      </c>
      <c r="BB87" s="18">
        <f>SUMIFS(Fluxo!$N:$N,Fluxo!$S:$S,"&gt;"&amp;BA$5,Fluxo!$S:$S,"&lt;="&amp;BB$5,Fluxo!$D:$D,$D87)</f>
        <v>0</v>
      </c>
      <c r="BC87" s="18">
        <f>SUMIFS(Fluxo!$N:$N,Fluxo!$S:$S,"&gt;"&amp;BB$5,Fluxo!$S:$S,"&lt;="&amp;BC$5,Fluxo!$D:$D,$D87)</f>
        <v>0</v>
      </c>
      <c r="BD87" s="18">
        <f>SUMIFS(Fluxo!$N:$N,Fluxo!$S:$S,"&gt;"&amp;BC$5,Fluxo!$S:$S,"&lt;="&amp;BD$5,Fluxo!$D:$D,$D87)</f>
        <v>0</v>
      </c>
      <c r="BE87" s="18">
        <f>SUMIFS(Fluxo!$N:$N,Fluxo!$S:$S,"&gt;"&amp;BD$5,Fluxo!$S:$S,"&lt;="&amp;BE$5,Fluxo!$D:$D,$D87)</f>
        <v>0</v>
      </c>
      <c r="BF87" s="18">
        <f>SUMIFS(Fluxo!$N:$N,Fluxo!$S:$S,"&gt;"&amp;BE$5,Fluxo!$S:$S,"&lt;="&amp;BF$5,Fluxo!$D:$D,$D87)</f>
        <v>0</v>
      </c>
      <c r="BG87" s="18">
        <f>SUMIFS(Fluxo!$N:$N,Fluxo!$S:$S,"&gt;"&amp;BF$5,Fluxo!$S:$S,"&lt;="&amp;BG$5,Fluxo!$D:$D,$D87)</f>
        <v>0</v>
      </c>
      <c r="BH87" s="18">
        <f>SUMIFS(Fluxo!$N:$N,Fluxo!$S:$S,"&gt;"&amp;BG$5,Fluxo!$S:$S,"&lt;="&amp;BH$5,Fluxo!$D:$D,$D87)</f>
        <v>0</v>
      </c>
      <c r="BI87" s="18">
        <f>SUMIFS(Fluxo!$N:$N,Fluxo!$S:$S,"&gt;"&amp;BH$5,Fluxo!$S:$S,"&lt;="&amp;BI$5,Fluxo!$D:$D,$D87)</f>
        <v>0</v>
      </c>
      <c r="BJ87" s="18">
        <f>SUMIFS(Fluxo!$N:$N,Fluxo!$S:$S,"&gt;"&amp;BI$5,Fluxo!$S:$S,"&lt;="&amp;BJ$5,Fluxo!$D:$D,$D87)</f>
        <v>0</v>
      </c>
      <c r="BK87" s="18">
        <f>SUMIFS(Fluxo!$N:$N,Fluxo!$S:$S,"&gt;"&amp;BJ$5,Fluxo!$S:$S,"&lt;="&amp;BK$5,Fluxo!$D:$D,$D87)</f>
        <v>0</v>
      </c>
      <c r="BL87" s="18">
        <f>SUMIFS(Fluxo!$N:$N,Fluxo!$S:$S,"&gt;"&amp;BK$5,Fluxo!$S:$S,"&lt;="&amp;BL$5,Fluxo!$D:$D,$D87)</f>
        <v>0</v>
      </c>
      <c r="BM87" s="18">
        <f>SUMIFS(Fluxo!$N:$N,Fluxo!$S:$S,"&gt;"&amp;BL$5,Fluxo!$S:$S,"&lt;="&amp;BM$5,Fluxo!$D:$D,$D87)</f>
        <v>0</v>
      </c>
      <c r="BN87" s="18">
        <f>SUMIFS(Fluxo!$N:$N,Fluxo!$S:$S,"&gt;"&amp;BM$5,Fluxo!$S:$S,"&lt;="&amp;BN$5,Fluxo!$D:$D,$D87)</f>
        <v>0</v>
      </c>
      <c r="BO87" s="18">
        <f>SUMIFS(Fluxo!$N:$N,Fluxo!$S:$S,"&gt;"&amp;BN$5,Fluxo!$S:$S,"&lt;="&amp;BO$5,Fluxo!$D:$D,$D87)</f>
        <v>0</v>
      </c>
      <c r="BP87" s="18">
        <f>SUMIFS(Fluxo!$N:$N,Fluxo!$S:$S,"&gt;"&amp;BO$5,Fluxo!$S:$S,"&lt;="&amp;BP$5,Fluxo!$D:$D,$D87)</f>
        <v>0</v>
      </c>
      <c r="BQ87" s="18">
        <f>SUMIFS(Fluxo!$N:$N,Fluxo!$S:$S,"&gt;"&amp;BP$5,Fluxo!$S:$S,"&lt;="&amp;BQ$5,Fluxo!$D:$D,$D87)</f>
        <v>0</v>
      </c>
      <c r="BR87" s="18">
        <f>SUMIFS(Fluxo!$N:$N,Fluxo!$S:$S,"&gt;"&amp;BQ$5,Fluxo!$S:$S,"&lt;="&amp;BR$5,Fluxo!$D:$D,$D87)</f>
        <v>0</v>
      </c>
      <c r="BS87" s="18">
        <f>SUMIFS(Fluxo!$N:$N,Fluxo!$S:$S,"&gt;"&amp;BR$5,Fluxo!$S:$S,"&lt;="&amp;BS$5,Fluxo!$D:$D,$D87)</f>
        <v>0</v>
      </c>
      <c r="BT87" s="18">
        <f>SUMIFS(Fluxo!$N:$N,Fluxo!$S:$S,"&gt;"&amp;BS$5,Fluxo!$S:$S,"&lt;="&amp;BT$5,Fluxo!$D:$D,$D87)</f>
        <v>0</v>
      </c>
      <c r="BU87" s="18">
        <f>SUMIFS(Fluxo!$N:$N,Fluxo!$S:$S,"&gt;"&amp;BT$5,Fluxo!$S:$S,"&lt;="&amp;BU$5,Fluxo!$D:$D,$D87)</f>
        <v>0</v>
      </c>
      <c r="BV87" s="18">
        <f>SUMIFS(Fluxo!$N:$N,Fluxo!$S:$S,"&gt;"&amp;BU$5,Fluxo!$S:$S,"&lt;="&amp;BV$5,Fluxo!$D:$D,$D87)</f>
        <v>0</v>
      </c>
      <c r="BW87" s="18">
        <f>SUMIFS(Fluxo!$N:$N,Fluxo!$S:$S,"&gt;"&amp;BV$5,Fluxo!$S:$S,"&lt;="&amp;BW$5,Fluxo!$D:$D,$D87)</f>
        <v>0</v>
      </c>
      <c r="BX87" s="18">
        <f>SUMIFS(Fluxo!$N:$N,Fluxo!$S:$S,"&gt;"&amp;BW$5,Fluxo!$S:$S,"&lt;="&amp;BX$5,Fluxo!$D:$D,$D87)</f>
        <v>0</v>
      </c>
      <c r="BY87" s="18">
        <f>SUMIFS(Fluxo!$N:$N,Fluxo!$S:$S,"&gt;"&amp;BX$5,Fluxo!$S:$S,"&lt;="&amp;BY$5,Fluxo!$D:$D,$D87)</f>
        <v>0</v>
      </c>
      <c r="BZ87" s="18">
        <f>SUMIFS(Fluxo!$N:$N,Fluxo!$S:$S,"&gt;"&amp;BY$5,Fluxo!$S:$S,"&lt;="&amp;BZ$5,Fluxo!$D:$D,$D87)</f>
        <v>0</v>
      </c>
      <c r="CA87" s="18">
        <f>SUMIFS(Fluxo!$N:$N,Fluxo!$S:$S,"&gt;"&amp;BZ$5,Fluxo!$S:$S,"&lt;="&amp;CA$5,Fluxo!$D:$D,$D87)</f>
        <v>0</v>
      </c>
      <c r="CB87" s="18">
        <f>SUMIFS(Fluxo!$N:$N,Fluxo!$S:$S,"&gt;"&amp;CA$5,Fluxo!$S:$S,"&lt;="&amp;CB$5,Fluxo!$D:$D,$D87)</f>
        <v>0</v>
      </c>
      <c r="CC87" s="18">
        <f>SUMIFS(Fluxo!$N:$N,Fluxo!$S:$S,"&gt;"&amp;CB$5,Fluxo!$S:$S,"&lt;="&amp;CC$5,Fluxo!$D:$D,$D87)</f>
        <v>0</v>
      </c>
      <c r="CD87" s="18">
        <f>SUMIFS(Fluxo!$N:$N,Fluxo!$S:$S,"&gt;"&amp;CC$5,Fluxo!$S:$S,"&lt;="&amp;CD$5,Fluxo!$D:$D,$D87)</f>
        <v>0</v>
      </c>
      <c r="CE87" s="18">
        <f>SUMIFS(Fluxo!$N:$N,Fluxo!$S:$S,"&gt;"&amp;CD$5,Fluxo!$S:$S,"&lt;="&amp;CE$5,Fluxo!$D:$D,$D87)</f>
        <v>0</v>
      </c>
      <c r="CF87" s="18">
        <f>SUMIFS(Fluxo!$N:$N,Fluxo!$S:$S,"&gt;"&amp;CE$5,Fluxo!$S:$S,"&lt;="&amp;CF$5,Fluxo!$D:$D,$D87)</f>
        <v>0</v>
      </c>
      <c r="CG87" s="18">
        <f>SUMIFS(Fluxo!$N:$N,Fluxo!$S:$S,"&gt;"&amp;CF$5,Fluxo!$S:$S,"&lt;="&amp;CG$5,Fluxo!$D:$D,$D87)</f>
        <v>0</v>
      </c>
      <c r="CH87" s="18">
        <f>SUMIFS(Fluxo!$N:$N,Fluxo!$S:$S,"&gt;"&amp;CG$5,Fluxo!$S:$S,"&lt;="&amp;CH$5,Fluxo!$D:$D,$D87)</f>
        <v>0</v>
      </c>
      <c r="CI87" s="18">
        <f>SUMIFS(Fluxo!$N:$N,Fluxo!$S:$S,"&gt;"&amp;CH$5,Fluxo!$S:$S,"&lt;="&amp;CI$5,Fluxo!$D:$D,$D87)</f>
        <v>0</v>
      </c>
      <c r="CJ87" s="18">
        <f>SUMIFS(Fluxo!$N:$N,Fluxo!$S:$S,"&gt;"&amp;CI$5,Fluxo!$S:$S,"&lt;="&amp;CJ$5,Fluxo!$D:$D,$D87)</f>
        <v>0</v>
      </c>
      <c r="CK87" s="18">
        <f>SUMIFS(Fluxo!$N:$N,Fluxo!$S:$S,"&gt;"&amp;CJ$5,Fluxo!$S:$S,"&lt;="&amp;CK$5,Fluxo!$D:$D,$D87)</f>
        <v>0</v>
      </c>
      <c r="CL87" s="18">
        <f>SUMIFS(Fluxo!$N:$N,Fluxo!$S:$S,"&gt;"&amp;CK$5,Fluxo!$S:$S,"&lt;="&amp;CL$5,Fluxo!$D:$D,$D87)</f>
        <v>0</v>
      </c>
      <c r="CM87" s="18">
        <f>SUMIFS(Fluxo!$N:$N,Fluxo!$S:$S,"&gt;"&amp;CL$5,Fluxo!$S:$S,"&lt;="&amp;CM$5,Fluxo!$D:$D,$D87)</f>
        <v>0</v>
      </c>
      <c r="CN87" s="18">
        <f>SUMIFS(Fluxo!$N:$N,Fluxo!$S:$S,"&gt;"&amp;CM$5,Fluxo!$S:$S,"&lt;="&amp;CN$5,Fluxo!$D:$D,$D87)</f>
        <v>0</v>
      </c>
      <c r="CO87" s="18">
        <f>SUMIFS(Fluxo!$N:$N,Fluxo!$S:$S,"&gt;"&amp;CN$5,Fluxo!$S:$S,"&lt;="&amp;CO$5,Fluxo!$D:$D,$D87)</f>
        <v>0</v>
      </c>
      <c r="CP87" s="18">
        <f>SUMIFS(Fluxo!$N:$N,Fluxo!$S:$S,"&gt;"&amp;CO$5,Fluxo!$S:$S,"&lt;="&amp;CP$5,Fluxo!$D:$D,$D87)</f>
        <v>0</v>
      </c>
      <c r="CQ87" s="18">
        <f>SUMIFS(Fluxo!$N:$N,Fluxo!$S:$S,"&gt;"&amp;CP$5,Fluxo!$S:$S,"&lt;="&amp;CQ$5,Fluxo!$D:$D,$D87)</f>
        <v>0</v>
      </c>
      <c r="CR87" s="18">
        <f>SUMIFS(Fluxo!$N:$N,Fluxo!$S:$S,"&gt;"&amp;CQ$5,Fluxo!$S:$S,"&lt;="&amp;CR$5,Fluxo!$D:$D,$D87)</f>
        <v>0</v>
      </c>
      <c r="CS87" s="18">
        <f>SUMIFS(Fluxo!$N:$N,Fluxo!$S:$S,"&gt;"&amp;CR$5,Fluxo!$S:$S,"&lt;="&amp;CS$5,Fluxo!$D:$D,$D87)</f>
        <v>0</v>
      </c>
      <c r="CT87" s="18">
        <f>SUMIFS(Fluxo!$N:$N,Fluxo!$S:$S,"&gt;"&amp;CS$5,Fluxo!$S:$S,"&lt;="&amp;CT$5,Fluxo!$D:$D,$D87)</f>
        <v>0</v>
      </c>
      <c r="CU87" s="18">
        <f>SUMIFS(Fluxo!$N:$N,Fluxo!$S:$S,"&gt;"&amp;CT$5,Fluxo!$S:$S,"&lt;="&amp;CU$5,Fluxo!$D:$D,$D87)</f>
        <v>0</v>
      </c>
      <c r="CV87" s="18">
        <f>SUMIFS(Fluxo!$N:$N,Fluxo!$S:$S,"&gt;"&amp;CU$5,Fluxo!$S:$S,"&lt;="&amp;CV$5,Fluxo!$D:$D,$D87)</f>
        <v>0</v>
      </c>
      <c r="CW87" s="18">
        <f>SUMIFS(Fluxo!$N:$N,Fluxo!$S:$S,"&gt;"&amp;CV$5,Fluxo!$S:$S,"&lt;="&amp;CW$5,Fluxo!$D:$D,$D87)</f>
        <v>0</v>
      </c>
      <c r="CX87" s="18">
        <f>SUMIFS(Fluxo!$N:$N,Fluxo!$S:$S,"&gt;"&amp;CW$5,Fluxo!$S:$S,"&lt;="&amp;CX$5,Fluxo!$D:$D,$D87)</f>
        <v>0</v>
      </c>
      <c r="CY87" s="18">
        <f>SUMIFS(Fluxo!$N:$N,Fluxo!$S:$S,"&gt;"&amp;CX$5,Fluxo!$S:$S,"&lt;="&amp;CY$5,Fluxo!$D:$D,$D87)</f>
        <v>0</v>
      </c>
      <c r="CZ87" s="18">
        <f>SUMIFS(Fluxo!$N:$N,Fluxo!$S:$S,"&gt;"&amp;CY$5,Fluxo!$S:$S,"&lt;="&amp;CZ$5,Fluxo!$D:$D,$D87)</f>
        <v>0</v>
      </c>
      <c r="DA87" s="18">
        <f>SUMIFS(Fluxo!$N:$N,Fluxo!$S:$S,"&gt;"&amp;CZ$5,Fluxo!$S:$S,"&lt;="&amp;DA$5,Fluxo!$D:$D,$D87)</f>
        <v>0</v>
      </c>
      <c r="DB87" s="18">
        <f>SUMIFS(Fluxo!$N:$N,Fluxo!$S:$S,"&gt;"&amp;DA$5,Fluxo!$S:$S,"&lt;="&amp;DB$5,Fluxo!$D:$D,$D87)</f>
        <v>0</v>
      </c>
      <c r="DC87" s="18">
        <f>SUMIFS(Fluxo!$N:$N,Fluxo!$S:$S,"&gt;"&amp;DB$5,Fluxo!$S:$S,"&lt;="&amp;DC$5,Fluxo!$D:$D,$D87)</f>
        <v>0</v>
      </c>
      <c r="DD87" s="18">
        <f>SUMIFS(Fluxo!$N:$N,Fluxo!$S:$S,"&gt;"&amp;DC$5,Fluxo!$S:$S,"&lt;="&amp;DD$5,Fluxo!$D:$D,$D87)</f>
        <v>0</v>
      </c>
      <c r="DE87" s="18">
        <f>SUMIFS(Fluxo!$N:$N,Fluxo!$S:$S,"&gt;"&amp;DD$5,Fluxo!$S:$S,"&lt;="&amp;DE$5,Fluxo!$D:$D,$D87)</f>
        <v>0</v>
      </c>
      <c r="DF87" s="18">
        <f>SUMIFS(Fluxo!$N:$N,Fluxo!$S:$S,"&gt;"&amp;DE$5,Fluxo!$S:$S,"&lt;="&amp;DF$5,Fluxo!$D:$D,$D87)</f>
        <v>0</v>
      </c>
      <c r="DG87" s="18">
        <f>SUMIFS(Fluxo!$N:$N,Fluxo!$S:$S,"&gt;"&amp;DF$5,Fluxo!$S:$S,"&lt;="&amp;DG$5,Fluxo!$D:$D,$D87)</f>
        <v>0</v>
      </c>
      <c r="DH87" s="18">
        <f>SUMIFS(Fluxo!$N:$N,Fluxo!$S:$S,"&gt;"&amp;DG$5,Fluxo!$S:$S,"&lt;="&amp;DH$5,Fluxo!$D:$D,$D87)</f>
        <v>0</v>
      </c>
      <c r="DI87" s="18">
        <f>SUMIFS(Fluxo!$N:$N,Fluxo!$S:$S,"&gt;"&amp;DH$5,Fluxo!$S:$S,"&lt;="&amp;DI$5,Fluxo!$D:$D,$D87)</f>
        <v>0</v>
      </c>
      <c r="DJ87" s="18">
        <f>SUMIFS(Fluxo!$N:$N,Fluxo!$S:$S,"&gt;"&amp;DI$5,Fluxo!$S:$S,"&lt;="&amp;DJ$5,Fluxo!$D:$D,$D87)</f>
        <v>0</v>
      </c>
      <c r="DK87" s="18">
        <f>SUMIFS(Fluxo!$N:$N,Fluxo!$S:$S,"&gt;"&amp;DJ$5,Fluxo!$S:$S,"&lt;="&amp;DK$5,Fluxo!$D:$D,$D87)</f>
        <v>0</v>
      </c>
      <c r="DL87" s="18">
        <f>SUMIFS(Fluxo!$N:$N,Fluxo!$S:$S,"&gt;"&amp;DK$5,Fluxo!$S:$S,"&lt;="&amp;DL$5,Fluxo!$D:$D,$D87)</f>
        <v>0</v>
      </c>
      <c r="DM87" s="18">
        <f>SUMIFS(Fluxo!$N:$N,Fluxo!$S:$S,"&gt;"&amp;DL$5,Fluxo!$S:$S,"&lt;="&amp;DM$5,Fluxo!$D:$D,$D87)</f>
        <v>0</v>
      </c>
      <c r="DN87" s="18">
        <f>SUMIFS(Fluxo!$N:$N,Fluxo!$S:$S,"&gt;"&amp;DM$5,Fluxo!$S:$S,"&lt;="&amp;DN$5,Fluxo!$D:$D,$D87)</f>
        <v>0</v>
      </c>
      <c r="DO87" s="18">
        <f>SUMIFS(Fluxo!$N:$N,Fluxo!$S:$S,"&gt;"&amp;DN$5,Fluxo!$S:$S,"&lt;="&amp;DO$5,Fluxo!$D:$D,$D87)</f>
        <v>0</v>
      </c>
      <c r="DP87" s="18">
        <f>SUMIFS(Fluxo!$N:$N,Fluxo!$S:$S,"&gt;"&amp;DO$5,Fluxo!$S:$S,"&lt;="&amp;DP$5,Fluxo!$D:$D,$D87)</f>
        <v>0</v>
      </c>
      <c r="DQ87" s="18">
        <f>SUMIFS(Fluxo!$N:$N,Fluxo!$S:$S,"&gt;"&amp;DP$5,Fluxo!$S:$S,"&lt;="&amp;DQ$5,Fluxo!$D:$D,$D87)</f>
        <v>0</v>
      </c>
      <c r="DR87" s="18">
        <f>SUMIFS(Fluxo!$N:$N,Fluxo!$S:$S,"&gt;"&amp;DQ$5,Fluxo!$S:$S,"&lt;="&amp;DR$5,Fluxo!$D:$D,$D87)</f>
        <v>0</v>
      </c>
      <c r="DS87" s="18">
        <f>SUMIFS(Fluxo!$N:$N,Fluxo!$S:$S,"&gt;"&amp;DR$5,Fluxo!$S:$S,"&lt;="&amp;DS$5,Fluxo!$D:$D,$D87)</f>
        <v>0</v>
      </c>
      <c r="DT87" s="18">
        <f>SUMIFS(Fluxo!$N:$N,Fluxo!$S:$S,"&gt;"&amp;DS$5,Fluxo!$S:$S,"&lt;="&amp;DT$5,Fluxo!$D:$D,$D87)</f>
        <v>0</v>
      </c>
      <c r="DU87" s="18">
        <f>SUMIFS(Fluxo!$N:$N,Fluxo!$S:$S,"&gt;"&amp;DT$5,Fluxo!$S:$S,"&lt;="&amp;DU$5,Fluxo!$D:$D,$D87)</f>
        <v>0</v>
      </c>
      <c r="DV87" s="18">
        <f>SUMIFS(Fluxo!$N:$N,Fluxo!$S:$S,"&gt;"&amp;DU$5,Fluxo!$S:$S,"&lt;="&amp;DV$5,Fluxo!$D:$D,$D87)</f>
        <v>0</v>
      </c>
      <c r="DW87" s="18">
        <f>SUMIFS(Fluxo!$N:$N,Fluxo!$S:$S,"&gt;"&amp;DV$5,Fluxo!$S:$S,"&lt;="&amp;DW$5,Fluxo!$D:$D,$D87)</f>
        <v>0</v>
      </c>
      <c r="DX87" s="18">
        <f>SUMIFS(Fluxo!$N:$N,Fluxo!$S:$S,"&gt;"&amp;DW$5,Fluxo!$S:$S,"&lt;="&amp;DX$5,Fluxo!$D:$D,$D87)</f>
        <v>0</v>
      </c>
      <c r="DY87" s="18">
        <f>SUMIFS(Fluxo!$N:$N,Fluxo!$S:$S,"&gt;"&amp;DX$5,Fluxo!$S:$S,"&lt;="&amp;DY$5,Fluxo!$D:$D,$D87)</f>
        <v>0</v>
      </c>
      <c r="DZ87" s="18">
        <f>SUMIFS(Fluxo!$N:$N,Fluxo!$S:$S,"&gt;"&amp;DY$5,Fluxo!$S:$S,"&lt;="&amp;DZ$5,Fluxo!$D:$D,$D87)</f>
        <v>0</v>
      </c>
      <c r="EA87" s="18">
        <f>SUMIFS(Fluxo!$N:$N,Fluxo!$S:$S,"&gt;"&amp;DZ$5,Fluxo!$S:$S,"&lt;="&amp;EA$5,Fluxo!$D:$D,$D87)</f>
        <v>0</v>
      </c>
      <c r="EB87" s="18">
        <f>SUMIFS(Fluxo!$N:$N,Fluxo!$S:$S,"&gt;"&amp;EA$5,Fluxo!$S:$S,"&lt;="&amp;EB$5,Fluxo!$D:$D,$D87)</f>
        <v>0</v>
      </c>
      <c r="EC87" s="18">
        <f>SUMIFS(Fluxo!$N:$N,Fluxo!$S:$S,"&gt;"&amp;EB$5,Fluxo!$S:$S,"&lt;="&amp;EC$5,Fluxo!$D:$D,$D87)</f>
        <v>0</v>
      </c>
      <c r="ED87" s="18">
        <f>SUMIFS(Fluxo!$N:$N,Fluxo!$S:$S,"&gt;"&amp;EC$5,Fluxo!$S:$S,"&lt;="&amp;ED$5,Fluxo!$D:$D,$D87)</f>
        <v>0</v>
      </c>
      <c r="EE87" s="18">
        <f>SUMIFS(Fluxo!$N:$N,Fluxo!$S:$S,"&gt;"&amp;ED$5,Fluxo!$S:$S,"&lt;="&amp;EE$5,Fluxo!$D:$D,$D87)</f>
        <v>0</v>
      </c>
      <c r="EF87" s="18">
        <f>SUMIFS(Fluxo!$N:$N,Fluxo!$S:$S,"&gt;"&amp;EE$5,Fluxo!$S:$S,"&lt;="&amp;EF$5,Fluxo!$D:$D,$D87)</f>
        <v>0</v>
      </c>
      <c r="EG87" s="18">
        <f>SUMIFS(Fluxo!$N:$N,Fluxo!$S:$S,"&gt;"&amp;EF$5,Fluxo!$S:$S,"&lt;="&amp;EG$5,Fluxo!$D:$D,$D87)</f>
        <v>0</v>
      </c>
      <c r="EH87" s="18">
        <f>SUMIFS(Fluxo!$N:$N,Fluxo!$S:$S,"&gt;"&amp;EG$5,Fluxo!$S:$S,"&lt;="&amp;EH$5,Fluxo!$D:$D,$D87)</f>
        <v>0</v>
      </c>
      <c r="EI87" s="18">
        <f>SUMIFS(Fluxo!$N:$N,Fluxo!$S:$S,"&gt;"&amp;EH$5,Fluxo!$S:$S,"&lt;="&amp;EI$5,Fluxo!$D:$D,$D87)</f>
        <v>0</v>
      </c>
      <c r="EJ87" s="18">
        <f>SUMIFS(Fluxo!$N:$N,Fluxo!$S:$S,"&gt;"&amp;EI$5,Fluxo!$S:$S,"&lt;="&amp;EJ$5,Fluxo!$D:$D,$D87)</f>
        <v>0</v>
      </c>
      <c r="EK87" s="18">
        <f>SUMIFS(Fluxo!$N:$N,Fluxo!$S:$S,"&gt;"&amp;EJ$5,Fluxo!$S:$S,"&lt;="&amp;EK$5,Fluxo!$D:$D,$D87)</f>
        <v>0</v>
      </c>
      <c r="EL87" s="18">
        <f>SUMIFS(Fluxo!$N:$N,Fluxo!$S:$S,"&gt;"&amp;EK$5,Fluxo!$S:$S,"&lt;="&amp;EL$5,Fluxo!$D:$D,$D87)</f>
        <v>0</v>
      </c>
      <c r="EM87" s="18">
        <f>SUMIFS(Fluxo!$N:$N,Fluxo!$S:$S,"&gt;"&amp;EL$5,Fluxo!$S:$S,"&lt;="&amp;EM$5,Fluxo!$D:$D,$D87)</f>
        <v>0</v>
      </c>
      <c r="EN87" s="18">
        <f>SUMIFS(Fluxo!$N:$N,Fluxo!$S:$S,"&gt;"&amp;EM$5,Fluxo!$S:$S,"&lt;="&amp;EN$5,Fluxo!$D:$D,$D87)</f>
        <v>0</v>
      </c>
      <c r="EO87" s="18">
        <f>SUMIFS(Fluxo!$N:$N,Fluxo!$S:$S,"&gt;"&amp;EN$5,Fluxo!$S:$S,"&lt;="&amp;EO$5,Fluxo!$D:$D,$D87)</f>
        <v>0</v>
      </c>
      <c r="EP87" s="18">
        <f>SUMIFS(Fluxo!$N:$N,Fluxo!$S:$S,"&gt;"&amp;EO$5,Fluxo!$S:$S,"&lt;="&amp;EP$5,Fluxo!$D:$D,$D87)</f>
        <v>0</v>
      </c>
      <c r="EQ87" s="18">
        <f>SUMIFS(Fluxo!$N:$N,Fluxo!$S:$S,"&gt;"&amp;EP$5,Fluxo!$S:$S,"&lt;="&amp;EQ$5,Fluxo!$D:$D,$D87)</f>
        <v>0</v>
      </c>
      <c r="ER87" s="18">
        <f>SUMIFS(Fluxo!$N:$N,Fluxo!$S:$S,"&gt;"&amp;EQ$5,Fluxo!$S:$S,"&lt;="&amp;ER$5,Fluxo!$D:$D,$D87)</f>
        <v>0</v>
      </c>
      <c r="ES87" s="18">
        <f>SUMIFS(Fluxo!$N:$N,Fluxo!$S:$S,"&gt;"&amp;ER$5,Fluxo!$S:$S,"&lt;="&amp;ES$5,Fluxo!$D:$D,$D87)</f>
        <v>0</v>
      </c>
      <c r="ET87" s="18">
        <f>SUMIFS(Fluxo!$N:$N,Fluxo!$S:$S,"&gt;"&amp;ES$5,Fluxo!$S:$S,"&lt;="&amp;ET$5,Fluxo!$D:$D,$D87)</f>
        <v>0</v>
      </c>
      <c r="EU87" s="18">
        <f>SUMIFS(Fluxo!$N:$N,Fluxo!$S:$S,"&gt;"&amp;ET$5,Fluxo!$S:$S,"&lt;="&amp;EU$5,Fluxo!$D:$D,$D87)</f>
        <v>0</v>
      </c>
      <c r="EV87" s="18">
        <f>SUMIFS(Fluxo!$N:$N,Fluxo!$S:$S,"&gt;"&amp;EU$5,Fluxo!$S:$S,"&lt;="&amp;EV$5,Fluxo!$D:$D,$D87)</f>
        <v>0</v>
      </c>
      <c r="EW87" s="18">
        <f>SUMIFS(Fluxo!$N:$N,Fluxo!$S:$S,"&gt;"&amp;EV$5,Fluxo!$S:$S,"&lt;="&amp;EW$5,Fluxo!$D:$D,$D87)</f>
        <v>0</v>
      </c>
      <c r="EX87" s="18">
        <f>SUMIFS(Fluxo!$N:$N,Fluxo!$S:$S,"&gt;"&amp;EW$5,Fluxo!$S:$S,"&lt;="&amp;EX$5,Fluxo!$D:$D,$D87)</f>
        <v>0</v>
      </c>
      <c r="EY87" s="18">
        <f>SUMIFS(Fluxo!$N:$N,Fluxo!$S:$S,"&gt;"&amp;EX$5,Fluxo!$S:$S,"&lt;="&amp;EY$5,Fluxo!$D:$D,$D87)</f>
        <v>0</v>
      </c>
      <c r="EZ87" s="18">
        <f>SUMIFS(Fluxo!$N:$N,Fluxo!$S:$S,"&gt;"&amp;EY$5,Fluxo!$S:$S,"&lt;="&amp;EZ$5,Fluxo!$D:$D,$D87)</f>
        <v>0</v>
      </c>
      <c r="FA87" s="18">
        <f>SUMIFS(Fluxo!$N:$N,Fluxo!$S:$S,"&gt;"&amp;EZ$5,Fluxo!$S:$S,"&lt;="&amp;FA$5,Fluxo!$D:$D,$D87)</f>
        <v>0</v>
      </c>
      <c r="FB87" s="18">
        <f>SUMIFS(Fluxo!$N:$N,Fluxo!$S:$S,"&gt;"&amp;FA$5,Fluxo!$S:$S,"&lt;="&amp;FB$5,Fluxo!$D:$D,$D87)</f>
        <v>0</v>
      </c>
      <c r="FC87" s="18">
        <f>SUMIFS(Fluxo!$N:$N,Fluxo!$S:$S,"&gt;"&amp;FB$5,Fluxo!$S:$S,"&lt;="&amp;FC$5,Fluxo!$D:$D,$D87)</f>
        <v>0</v>
      </c>
      <c r="FD87" s="18">
        <f>SUMIFS(Fluxo!$N:$N,Fluxo!$S:$S,"&gt;"&amp;FC$5,Fluxo!$S:$S,"&lt;="&amp;FD$5,Fluxo!$D:$D,$D87)</f>
        <v>0</v>
      </c>
      <c r="FE87" s="18">
        <f>SUMIFS(Fluxo!$N:$N,Fluxo!$S:$S,"&gt;"&amp;FD$5,Fluxo!$S:$S,"&lt;="&amp;FE$5,Fluxo!$D:$D,$D87)</f>
        <v>0</v>
      </c>
      <c r="FF87" s="18">
        <f>SUMIFS(Fluxo!$N:$N,Fluxo!$S:$S,"&gt;"&amp;FE$5,Fluxo!$S:$S,"&lt;="&amp;FF$5,Fluxo!$D:$D,$D87)</f>
        <v>0</v>
      </c>
      <c r="FG87" s="18">
        <f>SUMIFS(Fluxo!$N:$N,Fluxo!$S:$S,"&gt;"&amp;FF$5,Fluxo!$S:$S,"&lt;="&amp;FG$5,Fluxo!$D:$D,$D87)</f>
        <v>0</v>
      </c>
      <c r="FH87" s="18">
        <f>SUMIFS(Fluxo!$N:$N,Fluxo!$S:$S,"&gt;"&amp;FG$5,Fluxo!$S:$S,"&lt;="&amp;FH$5,Fluxo!$D:$D,$D87)</f>
        <v>0</v>
      </c>
      <c r="FI87" s="18">
        <f>SUMIFS(Fluxo!$N:$N,Fluxo!$S:$S,"&gt;"&amp;FH$5,Fluxo!$S:$S,"&lt;="&amp;FI$5,Fluxo!$D:$D,$D87)</f>
        <v>0</v>
      </c>
      <c r="FJ87" s="18">
        <f>SUMIFS(Fluxo!$N:$N,Fluxo!$S:$S,"&gt;"&amp;FI$5,Fluxo!$S:$S,"&lt;="&amp;FJ$5,Fluxo!$D:$D,$D87)</f>
        <v>0</v>
      </c>
      <c r="FK87" s="18">
        <f>SUMIFS(Fluxo!$N:$N,Fluxo!$S:$S,"&gt;"&amp;FJ$5,Fluxo!$S:$S,"&lt;="&amp;FK$5,Fluxo!$D:$D,$D87)</f>
        <v>0</v>
      </c>
      <c r="FL87" s="18">
        <f>SUMIFS(Fluxo!$N:$N,Fluxo!$S:$S,"&gt;"&amp;FK$5,Fluxo!$S:$S,"&lt;="&amp;FL$5,Fluxo!$D:$D,$D87)</f>
        <v>0</v>
      </c>
      <c r="FM87" s="18">
        <f>SUMIFS(Fluxo!$N:$N,Fluxo!$S:$S,"&gt;"&amp;FL$5,Fluxo!$S:$S,"&lt;="&amp;FM$5,Fluxo!$D:$D,$D87)</f>
        <v>0</v>
      </c>
      <c r="FN87" s="18">
        <f>SUMIFS(Fluxo!$N:$N,Fluxo!$S:$S,"&gt;"&amp;FM$5,Fluxo!$S:$S,"&lt;="&amp;FN$5,Fluxo!$D:$D,$D87)</f>
        <v>0</v>
      </c>
      <c r="FO87" s="18">
        <f>SUMIFS(Fluxo!$N:$N,Fluxo!$S:$S,"&gt;"&amp;FN$5,Fluxo!$S:$S,"&lt;="&amp;FO$5,Fluxo!$D:$D,$D87)</f>
        <v>0</v>
      </c>
      <c r="FP87" s="18">
        <f>SUMIFS(Fluxo!$N:$N,Fluxo!$S:$S,"&gt;"&amp;FO$5,Fluxo!$S:$S,"&lt;="&amp;FP$5,Fluxo!$D:$D,$D87)</f>
        <v>0</v>
      </c>
      <c r="FQ87" s="18">
        <f>SUMIFS(Fluxo!$N:$N,Fluxo!$S:$S,"&gt;"&amp;FP$5,Fluxo!$S:$S,"&lt;="&amp;FQ$5,Fluxo!$D:$D,$D87)</f>
        <v>0</v>
      </c>
      <c r="FR87" s="18">
        <f>SUMIFS(Fluxo!$N:$N,Fluxo!$S:$S,"&gt;"&amp;FQ$5,Fluxo!$S:$S,"&lt;="&amp;FR$5,Fluxo!$D:$D,$D87)</f>
        <v>0</v>
      </c>
      <c r="FS87" s="18">
        <f>SUMIFS(Fluxo!$N:$N,Fluxo!$S:$S,"&gt;"&amp;FR$5,Fluxo!$S:$S,"&lt;="&amp;FS$5,Fluxo!$D:$D,$D87)</f>
        <v>0</v>
      </c>
      <c r="FT87" s="18">
        <f>SUMIFS(Fluxo!$N:$N,Fluxo!$S:$S,"&gt;"&amp;FS$5,Fluxo!$S:$S,"&lt;="&amp;FT$5,Fluxo!$D:$D,$D87)</f>
        <v>0</v>
      </c>
      <c r="FU87" s="18">
        <f>SUMIFS(Fluxo!$N:$N,Fluxo!$S:$S,"&gt;"&amp;FT$5,Fluxo!$S:$S,"&lt;="&amp;FU$5,Fluxo!$D:$D,$D87)</f>
        <v>0</v>
      </c>
      <c r="FV87" s="18">
        <f>SUMIFS(Fluxo!$N:$N,Fluxo!$S:$S,"&gt;"&amp;FU$5,Fluxo!$S:$S,"&lt;="&amp;FV$5,Fluxo!$D:$D,$D87)</f>
        <v>0</v>
      </c>
      <c r="FW87" s="18">
        <f>SUMIFS(Fluxo!$N:$N,Fluxo!$S:$S,"&gt;"&amp;FV$5,Fluxo!$S:$S,"&lt;="&amp;FW$5,Fluxo!$D:$D,$D87)</f>
        <v>0</v>
      </c>
      <c r="FX87" s="18">
        <f>SUMIFS(Fluxo!$N:$N,Fluxo!$S:$S,"&gt;"&amp;FW$5,Fluxo!$S:$S,"&lt;="&amp;FX$5,Fluxo!$D:$D,$D87)</f>
        <v>0</v>
      </c>
      <c r="FY87" s="18">
        <f>SUMIFS(Fluxo!$N:$N,Fluxo!$S:$S,"&gt;"&amp;FX$5,Fluxo!$S:$S,"&lt;="&amp;FY$5,Fluxo!$D:$D,$D87)</f>
        <v>0</v>
      </c>
      <c r="FZ87" s="18">
        <f>SUMIFS(Fluxo!$N:$N,Fluxo!$S:$S,"&gt;"&amp;FY$5,Fluxo!$S:$S,"&lt;="&amp;FZ$5,Fluxo!$D:$D,$D87)</f>
        <v>0</v>
      </c>
      <c r="GA87" s="18">
        <f>SUMIFS(Fluxo!$N:$N,Fluxo!$S:$S,"&gt;"&amp;FZ$5,Fluxo!$S:$S,"&lt;="&amp;GA$5,Fluxo!$D:$D,$D87)</f>
        <v>0</v>
      </c>
      <c r="GB87" s="18">
        <f>SUMIFS(Fluxo!$N:$N,Fluxo!$S:$S,"&gt;"&amp;GA$5,Fluxo!$S:$S,"&lt;="&amp;GB$5,Fluxo!$D:$D,$D87)</f>
        <v>0</v>
      </c>
      <c r="GC87" s="18">
        <f>SUMIFS(Fluxo!$N:$N,Fluxo!$S:$S,"&gt;"&amp;GB$5,Fluxo!$S:$S,"&lt;="&amp;GC$5,Fluxo!$D:$D,$D87)</f>
        <v>0</v>
      </c>
      <c r="GD87" s="18">
        <f>SUMIFS(Fluxo!$N:$N,Fluxo!$S:$S,"&gt;"&amp;GC$5,Fluxo!$S:$S,"&lt;="&amp;GD$5,Fluxo!$D:$D,$D87)</f>
        <v>0</v>
      </c>
      <c r="GE87" s="18">
        <f>SUMIFS(Fluxo!$N:$N,Fluxo!$S:$S,"&gt;"&amp;GD$5,Fluxo!$S:$S,"&lt;="&amp;GE$5,Fluxo!$D:$D,$D87)</f>
        <v>0</v>
      </c>
      <c r="GF87" s="18">
        <f>SUMIFS(Fluxo!$N:$N,Fluxo!$S:$S,"&gt;"&amp;GE$5,Fluxo!$S:$S,"&lt;="&amp;GF$5,Fluxo!$D:$D,$D87)</f>
        <v>0</v>
      </c>
      <c r="GG87" s="18">
        <f>SUMIFS(Fluxo!$N:$N,Fluxo!$S:$S,"&gt;"&amp;GF$5,Fluxo!$S:$S,"&lt;="&amp;GG$5,Fluxo!$D:$D,$D87)</f>
        <v>0</v>
      </c>
      <c r="GH87" s="18">
        <f>SUMIFS(Fluxo!$N:$N,Fluxo!$S:$S,"&gt;"&amp;GG$5,Fluxo!$S:$S,"&lt;="&amp;GH$5,Fluxo!$D:$D,$D87)</f>
        <v>0</v>
      </c>
      <c r="GI87" s="18">
        <f>SUMIFS(Fluxo!$N:$N,Fluxo!$S:$S,"&gt;"&amp;GH$5,Fluxo!$S:$S,"&lt;="&amp;GI$5,Fluxo!$D:$D,$D87)</f>
        <v>0</v>
      </c>
      <c r="GJ87" s="18">
        <f>SUMIFS(Fluxo!$N:$N,Fluxo!$S:$S,"&gt;"&amp;GI$5,Fluxo!$S:$S,"&lt;="&amp;GJ$5,Fluxo!$D:$D,$D87)</f>
        <v>0</v>
      </c>
      <c r="GK87" s="18">
        <f>SUMIFS(Fluxo!$N:$N,Fluxo!$S:$S,"&gt;"&amp;GJ$5,Fluxo!$S:$S,"&lt;="&amp;GK$5,Fluxo!$D:$D,$D87)</f>
        <v>0</v>
      </c>
      <c r="GL87" s="18">
        <f>SUMIFS(Fluxo!$N:$N,Fluxo!$S:$S,"&gt;"&amp;GK$5,Fluxo!$S:$S,"&lt;="&amp;GL$5,Fluxo!$D:$D,$D87)</f>
        <v>0</v>
      </c>
      <c r="GM87" s="18">
        <f>SUMIFS(Fluxo!$N:$N,Fluxo!$S:$S,"&gt;"&amp;GL$5,Fluxo!$S:$S,"&lt;="&amp;GM$5,Fluxo!$D:$D,$D87)</f>
        <v>0</v>
      </c>
      <c r="GN87" s="18">
        <f>SUMIFS(Fluxo!$N:$N,Fluxo!$S:$S,"&gt;"&amp;GM$5,Fluxo!$S:$S,"&lt;="&amp;GN$5,Fluxo!$D:$D,$D87)</f>
        <v>0</v>
      </c>
      <c r="GO87" s="18">
        <f>SUMIFS(Fluxo!$N:$N,Fluxo!$S:$S,"&gt;"&amp;GN$5,Fluxo!$S:$S,"&lt;="&amp;GO$5,Fluxo!$D:$D,$D87)</f>
        <v>0</v>
      </c>
      <c r="GP87" s="18">
        <f>SUMIFS(Fluxo!$N:$N,Fluxo!$S:$S,"&gt;"&amp;GO$5,Fluxo!$S:$S,"&lt;="&amp;GP$5,Fluxo!$D:$D,$D87)</f>
        <v>0</v>
      </c>
      <c r="GQ87" s="18">
        <f>SUMIFS(Fluxo!$N:$N,Fluxo!$S:$S,"&gt;"&amp;GP$5,Fluxo!$S:$S,"&lt;="&amp;GQ$5,Fluxo!$D:$D,$D87)</f>
        <v>0</v>
      </c>
      <c r="GR87" s="18">
        <f>SUMIFS(Fluxo!$N:$N,Fluxo!$S:$S,"&gt;"&amp;GQ$5,Fluxo!$S:$S,"&lt;="&amp;GR$5,Fluxo!$D:$D,$D87)</f>
        <v>0</v>
      </c>
      <c r="GS87" s="18">
        <f>SUMIFS(Fluxo!$N:$N,Fluxo!$S:$S,"&gt;"&amp;GR$5,Fluxo!$S:$S,"&lt;="&amp;GS$5,Fluxo!$D:$D,$D87)</f>
        <v>0</v>
      </c>
      <c r="GT87" s="18">
        <f>SUMIFS(Fluxo!$N:$N,Fluxo!$S:$S,"&gt;"&amp;GS$5,Fluxo!$S:$S,"&lt;="&amp;GT$5,Fluxo!$D:$D,$D87)</f>
        <v>0</v>
      </c>
      <c r="GU87" s="18">
        <f>SUMIFS(Fluxo!$N:$N,Fluxo!$S:$S,"&gt;"&amp;GT$5,Fluxo!$S:$S,"&lt;="&amp;GU$5,Fluxo!$D:$D,$D87)</f>
        <v>0</v>
      </c>
      <c r="GV87" s="18">
        <f>SUMIFS(Fluxo!$N:$N,Fluxo!$S:$S,"&gt;"&amp;GU$5,Fluxo!$S:$S,"&lt;="&amp;GV$5,Fluxo!$D:$D,$D87)</f>
        <v>0</v>
      </c>
      <c r="GW87" s="18">
        <f>SUMIFS(Fluxo!$N:$N,Fluxo!$S:$S,"&gt;"&amp;GV$5,Fluxo!$S:$S,"&lt;="&amp;GW$5,Fluxo!$D:$D,$D87)</f>
        <v>0</v>
      </c>
      <c r="GX87" s="18">
        <f>SUMIFS(Fluxo!$N:$N,Fluxo!$S:$S,"&gt;"&amp;GW$5,Fluxo!$S:$S,"&lt;="&amp;GX$5,Fluxo!$D:$D,$D87)</f>
        <v>0</v>
      </c>
      <c r="GY87" s="18">
        <f>SUMIFS(Fluxo!$N:$N,Fluxo!$S:$S,"&gt;"&amp;GX$5,Fluxo!$S:$S,"&lt;="&amp;GY$5,Fluxo!$D:$D,$D87)</f>
        <v>0</v>
      </c>
      <c r="GZ87" s="18">
        <f>SUMIFS(Fluxo!$N:$N,Fluxo!$S:$S,"&gt;"&amp;GY$5,Fluxo!$S:$S,"&lt;="&amp;GZ$5,Fluxo!$D:$D,$D87)</f>
        <v>0</v>
      </c>
      <c r="HA87" s="18">
        <f>SUMIFS(Fluxo!$N:$N,Fluxo!$S:$S,"&gt;"&amp;GZ$5,Fluxo!$S:$S,"&lt;="&amp;HA$5,Fluxo!$D:$D,$D87)</f>
        <v>0</v>
      </c>
      <c r="HB87" s="18">
        <f>SUMIFS(Fluxo!$N:$N,Fluxo!$S:$S,"&gt;"&amp;HA$5,Fluxo!$S:$S,"&lt;="&amp;HB$5,Fluxo!$D:$D,$D87)</f>
        <v>0</v>
      </c>
      <c r="HC87" s="18">
        <f>SUMIFS(Fluxo!$N:$N,Fluxo!$S:$S,"&gt;"&amp;HB$5,Fluxo!$S:$S,"&lt;="&amp;HC$5,Fluxo!$D:$D,$D87)</f>
        <v>0</v>
      </c>
      <c r="HD87" s="18">
        <f>SUMIFS(Fluxo!$N:$N,Fluxo!$S:$S,"&gt;"&amp;HC$5,Fluxo!$S:$S,"&lt;="&amp;HD$5,Fluxo!$D:$D,$D87)</f>
        <v>0</v>
      </c>
      <c r="HE87" s="18">
        <f>SUMIFS(Fluxo!$N:$N,Fluxo!$S:$S,"&gt;"&amp;HD$5,Fluxo!$S:$S,"&lt;="&amp;HE$5,Fluxo!$D:$D,$D87)</f>
        <v>0</v>
      </c>
      <c r="HF87" s="18">
        <f>SUMIFS(Fluxo!$N:$N,Fluxo!$S:$S,"&gt;"&amp;HE$5,Fluxo!$S:$S,"&lt;="&amp;HF$5,Fluxo!$D:$D,$D87)</f>
        <v>0</v>
      </c>
    </row>
    <row r="88" spans="1:214">
      <c r="A88" s="20">
        <f t="shared" si="18"/>
        <v>78</v>
      </c>
      <c r="B88" s="140" t="str">
        <f>'Check Carteira'!C80</f>
        <v>E.1016.99.01.0193</v>
      </c>
      <c r="C88" s="141">
        <v>1</v>
      </c>
      <c r="D88" s="129" t="str">
        <f>'Check Carteira'!F80</f>
        <v>A-0193</v>
      </c>
      <c r="E88" s="21" t="str">
        <f>IFERROR(INDEX(Contratos!L:L,MATCH(D88,Contratos!R:R,0)),"")</f>
        <v/>
      </c>
      <c r="F88" s="139" t="str">
        <f>IFERROR(INDEX(Contratos!G:G,MATCH(D88,Contratos!R:R,0)),"")</f>
        <v/>
      </c>
      <c r="H88" s="83">
        <f t="shared" si="17"/>
        <v>0</v>
      </c>
      <c r="J88" s="18">
        <f>SUMIFS(Fluxo!$N:$N,Fluxo!$S:$S,"&gt;"&amp;I$5,Fluxo!$S:$S,"&lt;="&amp;J$5,Fluxo!$D:$D,$D88)</f>
        <v>0</v>
      </c>
      <c r="K88" s="18">
        <f>SUMIFS(Fluxo!$N:$N,Fluxo!$S:$S,"&gt;"&amp;J$5,Fluxo!$S:$S,"&lt;="&amp;K$5,Fluxo!$D:$D,$D88)</f>
        <v>0</v>
      </c>
      <c r="L88" s="18">
        <f>SUMIFS(Fluxo!$N:$N,Fluxo!$S:$S,"&gt;"&amp;K$5,Fluxo!$S:$S,"&lt;="&amp;L$5,Fluxo!$D:$D,$D88)</f>
        <v>0</v>
      </c>
      <c r="M88" s="18">
        <f>SUMIFS(Fluxo!$N:$N,Fluxo!$S:$S,"&gt;"&amp;L$5,Fluxo!$S:$S,"&lt;="&amp;M$5,Fluxo!$D:$D,$D88)</f>
        <v>0</v>
      </c>
      <c r="N88" s="18">
        <f>SUMIFS(Fluxo!$N:$N,Fluxo!$S:$S,"&gt;"&amp;M$5,Fluxo!$S:$S,"&lt;="&amp;N$5,Fluxo!$D:$D,$D88)</f>
        <v>0</v>
      </c>
      <c r="O88" s="18">
        <f>SUMIFS(Fluxo!$N:$N,Fluxo!$S:$S,"&gt;"&amp;N$5,Fluxo!$S:$S,"&lt;="&amp;O$5,Fluxo!$D:$D,$D88)</f>
        <v>0</v>
      </c>
      <c r="P88" s="18">
        <f>SUMIFS(Fluxo!$N:$N,Fluxo!$S:$S,"&gt;"&amp;O$5,Fluxo!$S:$S,"&lt;="&amp;P$5,Fluxo!$D:$D,$D88)</f>
        <v>0</v>
      </c>
      <c r="Q88" s="18">
        <f>SUMIFS(Fluxo!$N:$N,Fluxo!$S:$S,"&gt;"&amp;P$5,Fluxo!$S:$S,"&lt;="&amp;Q$5,Fluxo!$D:$D,$D88)</f>
        <v>0</v>
      </c>
      <c r="R88" s="18">
        <f>SUMIFS(Fluxo!$N:$N,Fluxo!$S:$S,"&gt;"&amp;Q$5,Fluxo!$S:$S,"&lt;="&amp;R$5,Fluxo!$D:$D,$D88)</f>
        <v>0</v>
      </c>
      <c r="S88" s="18">
        <f>SUMIFS(Fluxo!$N:$N,Fluxo!$S:$S,"&gt;"&amp;R$5,Fluxo!$S:$S,"&lt;="&amp;S$5,Fluxo!$D:$D,$D88)</f>
        <v>0</v>
      </c>
      <c r="T88" s="18">
        <f>SUMIFS(Fluxo!$N:$N,Fluxo!$S:$S,"&gt;"&amp;S$5,Fluxo!$S:$S,"&lt;="&amp;T$5,Fluxo!$D:$D,$D88)</f>
        <v>0</v>
      </c>
      <c r="U88" s="18">
        <f>SUMIFS(Fluxo!$N:$N,Fluxo!$S:$S,"&gt;"&amp;T$5,Fluxo!$S:$S,"&lt;="&amp;U$5,Fluxo!$D:$D,$D88)</f>
        <v>0</v>
      </c>
      <c r="V88" s="18">
        <f>SUMIFS(Fluxo!$N:$N,Fluxo!$S:$S,"&gt;"&amp;U$5,Fluxo!$S:$S,"&lt;="&amp;V$5,Fluxo!$D:$D,$D88)</f>
        <v>0</v>
      </c>
      <c r="W88" s="18">
        <f>SUMIFS(Fluxo!$N:$N,Fluxo!$S:$S,"&gt;"&amp;V$5,Fluxo!$S:$S,"&lt;="&amp;W$5,Fluxo!$D:$D,$D88)</f>
        <v>0</v>
      </c>
      <c r="X88" s="18">
        <f>SUMIFS(Fluxo!$N:$N,Fluxo!$S:$S,"&gt;"&amp;W$5,Fluxo!$S:$S,"&lt;="&amp;X$5,Fluxo!$D:$D,$D88)</f>
        <v>0</v>
      </c>
      <c r="Y88" s="18">
        <f>SUMIFS(Fluxo!$N:$N,Fluxo!$S:$S,"&gt;"&amp;X$5,Fluxo!$S:$S,"&lt;="&amp;Y$5,Fluxo!$D:$D,$D88)</f>
        <v>0</v>
      </c>
      <c r="Z88" s="18">
        <f>SUMIFS(Fluxo!$N:$N,Fluxo!$S:$S,"&gt;"&amp;Y$5,Fluxo!$S:$S,"&lt;="&amp;Z$5,Fluxo!$D:$D,$D88)</f>
        <v>0</v>
      </c>
      <c r="AA88" s="18">
        <f>SUMIFS(Fluxo!$N:$N,Fluxo!$S:$S,"&gt;"&amp;Z$5,Fluxo!$S:$S,"&lt;="&amp;AA$5,Fluxo!$D:$D,$D88)</f>
        <v>0</v>
      </c>
      <c r="AB88" s="18">
        <f>SUMIFS(Fluxo!$N:$N,Fluxo!$S:$S,"&gt;"&amp;AA$5,Fluxo!$S:$S,"&lt;="&amp;AB$5,Fluxo!$D:$D,$D88)</f>
        <v>0</v>
      </c>
      <c r="AC88" s="18">
        <f>SUMIFS(Fluxo!$N:$N,Fluxo!$S:$S,"&gt;"&amp;AB$5,Fluxo!$S:$S,"&lt;="&amp;AC$5,Fluxo!$D:$D,$D88)</f>
        <v>0</v>
      </c>
      <c r="AD88" s="18">
        <f>SUMIFS(Fluxo!$N:$N,Fluxo!$S:$S,"&gt;"&amp;AC$5,Fluxo!$S:$S,"&lt;="&amp;AD$5,Fluxo!$D:$D,$D88)</f>
        <v>0</v>
      </c>
      <c r="AE88" s="18">
        <f>SUMIFS(Fluxo!$N:$N,Fluxo!$S:$S,"&gt;"&amp;AD$5,Fluxo!$S:$S,"&lt;="&amp;AE$5,Fluxo!$D:$D,$D88)</f>
        <v>0</v>
      </c>
      <c r="AF88" s="18">
        <f>SUMIFS(Fluxo!$N:$N,Fluxo!$S:$S,"&gt;"&amp;AE$5,Fluxo!$S:$S,"&lt;="&amp;AF$5,Fluxo!$D:$D,$D88)</f>
        <v>0</v>
      </c>
      <c r="AG88" s="18">
        <f>SUMIFS(Fluxo!$N:$N,Fluxo!$S:$S,"&gt;"&amp;AF$5,Fluxo!$S:$S,"&lt;="&amp;AG$5,Fluxo!$D:$D,$D88)</f>
        <v>0</v>
      </c>
      <c r="AH88" s="18">
        <f>SUMIFS(Fluxo!$N:$N,Fluxo!$S:$S,"&gt;"&amp;AG$5,Fluxo!$S:$S,"&lt;="&amp;AH$5,Fluxo!$D:$D,$D88)</f>
        <v>0</v>
      </c>
      <c r="AI88" s="18">
        <f>SUMIFS(Fluxo!$N:$N,Fluxo!$S:$S,"&gt;"&amp;AH$5,Fluxo!$S:$S,"&lt;="&amp;AI$5,Fluxo!$D:$D,$D88)</f>
        <v>0</v>
      </c>
      <c r="AJ88" s="18">
        <f>SUMIFS(Fluxo!$N:$N,Fluxo!$S:$S,"&gt;"&amp;AI$5,Fluxo!$S:$S,"&lt;="&amp;AJ$5,Fluxo!$D:$D,$D88)</f>
        <v>0</v>
      </c>
      <c r="AK88" s="18">
        <f>SUMIFS(Fluxo!$N:$N,Fluxo!$S:$S,"&gt;"&amp;AJ$5,Fluxo!$S:$S,"&lt;="&amp;AK$5,Fluxo!$D:$D,$D88)</f>
        <v>0</v>
      </c>
      <c r="AL88" s="18">
        <f>SUMIFS(Fluxo!$N:$N,Fluxo!$S:$S,"&gt;"&amp;AK$5,Fluxo!$S:$S,"&lt;="&amp;AL$5,Fluxo!$D:$D,$D88)</f>
        <v>0</v>
      </c>
      <c r="AM88" s="18">
        <f>SUMIFS(Fluxo!$N:$N,Fluxo!$S:$S,"&gt;"&amp;AL$5,Fluxo!$S:$S,"&lt;="&amp;AM$5,Fluxo!$D:$D,$D88)</f>
        <v>0</v>
      </c>
      <c r="AN88" s="18">
        <f>SUMIFS(Fluxo!$N:$N,Fluxo!$S:$S,"&gt;"&amp;AM$5,Fluxo!$S:$S,"&lt;="&amp;AN$5,Fluxo!$D:$D,$D88)</f>
        <v>0</v>
      </c>
      <c r="AO88" s="18">
        <f>SUMIFS(Fluxo!$N:$N,Fluxo!$S:$S,"&gt;"&amp;AN$5,Fluxo!$S:$S,"&lt;="&amp;AO$5,Fluxo!$D:$D,$D88)</f>
        <v>0</v>
      </c>
      <c r="AP88" s="18">
        <f>SUMIFS(Fluxo!$N:$N,Fluxo!$S:$S,"&gt;"&amp;AO$5,Fluxo!$S:$S,"&lt;="&amp;AP$5,Fluxo!$D:$D,$D88)</f>
        <v>0</v>
      </c>
      <c r="AQ88" s="18">
        <f>SUMIFS(Fluxo!$N:$N,Fluxo!$S:$S,"&gt;"&amp;AP$5,Fluxo!$S:$S,"&lt;="&amp;AQ$5,Fluxo!$D:$D,$D88)</f>
        <v>0</v>
      </c>
      <c r="AR88" s="18">
        <f>SUMIFS(Fluxo!$N:$N,Fluxo!$S:$S,"&gt;"&amp;AQ$5,Fluxo!$S:$S,"&lt;="&amp;AR$5,Fluxo!$D:$D,$D88)</f>
        <v>0</v>
      </c>
      <c r="AS88" s="18">
        <f>SUMIFS(Fluxo!$N:$N,Fluxo!$S:$S,"&gt;"&amp;AR$5,Fluxo!$S:$S,"&lt;="&amp;AS$5,Fluxo!$D:$D,$D88)</f>
        <v>0</v>
      </c>
      <c r="AT88" s="18">
        <f>SUMIFS(Fluxo!$N:$N,Fluxo!$S:$S,"&gt;"&amp;AS$5,Fluxo!$S:$S,"&lt;="&amp;AT$5,Fluxo!$D:$D,$D88)</f>
        <v>0</v>
      </c>
      <c r="AU88" s="18">
        <f>SUMIFS(Fluxo!$N:$N,Fluxo!$S:$S,"&gt;"&amp;AT$5,Fluxo!$S:$S,"&lt;="&amp;AU$5,Fluxo!$D:$D,$D88)</f>
        <v>0</v>
      </c>
      <c r="AV88" s="18">
        <f>SUMIFS(Fluxo!$N:$N,Fluxo!$S:$S,"&gt;"&amp;AU$5,Fluxo!$S:$S,"&lt;="&amp;AV$5,Fluxo!$D:$D,$D88)</f>
        <v>0</v>
      </c>
      <c r="AW88" s="18">
        <f>SUMIFS(Fluxo!$N:$N,Fluxo!$S:$S,"&gt;"&amp;AV$5,Fluxo!$S:$S,"&lt;="&amp;AW$5,Fluxo!$D:$D,$D88)</f>
        <v>0</v>
      </c>
      <c r="AX88" s="18">
        <f>SUMIFS(Fluxo!$N:$N,Fluxo!$S:$S,"&gt;"&amp;AW$5,Fluxo!$S:$S,"&lt;="&amp;AX$5,Fluxo!$D:$D,$D88)</f>
        <v>0</v>
      </c>
      <c r="AY88" s="18">
        <f>SUMIFS(Fluxo!$N:$N,Fluxo!$S:$S,"&gt;"&amp;AX$5,Fluxo!$S:$S,"&lt;="&amp;AY$5,Fluxo!$D:$D,$D88)</f>
        <v>0</v>
      </c>
      <c r="AZ88" s="18">
        <f>SUMIFS(Fluxo!$N:$N,Fluxo!$S:$S,"&gt;"&amp;AY$5,Fluxo!$S:$S,"&lt;="&amp;AZ$5,Fluxo!$D:$D,$D88)</f>
        <v>0</v>
      </c>
      <c r="BA88" s="18">
        <f>SUMIFS(Fluxo!$N:$N,Fluxo!$S:$S,"&gt;"&amp;AZ$5,Fluxo!$S:$S,"&lt;="&amp;BA$5,Fluxo!$D:$D,$D88)</f>
        <v>0</v>
      </c>
      <c r="BB88" s="18">
        <f>SUMIFS(Fluxo!$N:$N,Fluxo!$S:$S,"&gt;"&amp;BA$5,Fluxo!$S:$S,"&lt;="&amp;BB$5,Fluxo!$D:$D,$D88)</f>
        <v>0</v>
      </c>
      <c r="BC88" s="18">
        <f>SUMIFS(Fluxo!$N:$N,Fluxo!$S:$S,"&gt;"&amp;BB$5,Fluxo!$S:$S,"&lt;="&amp;BC$5,Fluxo!$D:$D,$D88)</f>
        <v>0</v>
      </c>
      <c r="BD88" s="18">
        <f>SUMIFS(Fluxo!$N:$N,Fluxo!$S:$S,"&gt;"&amp;BC$5,Fluxo!$S:$S,"&lt;="&amp;BD$5,Fluxo!$D:$D,$D88)</f>
        <v>0</v>
      </c>
      <c r="BE88" s="18">
        <f>SUMIFS(Fluxo!$N:$N,Fluxo!$S:$S,"&gt;"&amp;BD$5,Fluxo!$S:$S,"&lt;="&amp;BE$5,Fluxo!$D:$D,$D88)</f>
        <v>0</v>
      </c>
      <c r="BF88" s="18">
        <f>SUMIFS(Fluxo!$N:$N,Fluxo!$S:$S,"&gt;"&amp;BE$5,Fluxo!$S:$S,"&lt;="&amp;BF$5,Fluxo!$D:$D,$D88)</f>
        <v>0</v>
      </c>
      <c r="BG88" s="18">
        <f>SUMIFS(Fluxo!$N:$N,Fluxo!$S:$S,"&gt;"&amp;BF$5,Fluxo!$S:$S,"&lt;="&amp;BG$5,Fluxo!$D:$D,$D88)</f>
        <v>0</v>
      </c>
      <c r="BH88" s="18">
        <f>SUMIFS(Fluxo!$N:$N,Fluxo!$S:$S,"&gt;"&amp;BG$5,Fluxo!$S:$S,"&lt;="&amp;BH$5,Fluxo!$D:$D,$D88)</f>
        <v>0</v>
      </c>
      <c r="BI88" s="18">
        <f>SUMIFS(Fluxo!$N:$N,Fluxo!$S:$S,"&gt;"&amp;BH$5,Fluxo!$S:$S,"&lt;="&amp;BI$5,Fluxo!$D:$D,$D88)</f>
        <v>0</v>
      </c>
      <c r="BJ88" s="18">
        <f>SUMIFS(Fluxo!$N:$N,Fluxo!$S:$S,"&gt;"&amp;BI$5,Fluxo!$S:$S,"&lt;="&amp;BJ$5,Fluxo!$D:$D,$D88)</f>
        <v>0</v>
      </c>
      <c r="BK88" s="18">
        <f>SUMIFS(Fluxo!$N:$N,Fluxo!$S:$S,"&gt;"&amp;BJ$5,Fluxo!$S:$S,"&lt;="&amp;BK$5,Fluxo!$D:$D,$D88)</f>
        <v>0</v>
      </c>
      <c r="BL88" s="18">
        <f>SUMIFS(Fluxo!$N:$N,Fluxo!$S:$S,"&gt;"&amp;BK$5,Fluxo!$S:$S,"&lt;="&amp;BL$5,Fluxo!$D:$D,$D88)</f>
        <v>0</v>
      </c>
      <c r="BM88" s="18">
        <f>SUMIFS(Fluxo!$N:$N,Fluxo!$S:$S,"&gt;"&amp;BL$5,Fluxo!$S:$S,"&lt;="&amp;BM$5,Fluxo!$D:$D,$D88)</f>
        <v>0</v>
      </c>
      <c r="BN88" s="18">
        <f>SUMIFS(Fluxo!$N:$N,Fluxo!$S:$S,"&gt;"&amp;BM$5,Fluxo!$S:$S,"&lt;="&amp;BN$5,Fluxo!$D:$D,$D88)</f>
        <v>0</v>
      </c>
      <c r="BO88" s="18">
        <f>SUMIFS(Fluxo!$N:$N,Fluxo!$S:$S,"&gt;"&amp;BN$5,Fluxo!$S:$S,"&lt;="&amp;BO$5,Fluxo!$D:$D,$D88)</f>
        <v>0</v>
      </c>
      <c r="BP88" s="18">
        <f>SUMIFS(Fluxo!$N:$N,Fluxo!$S:$S,"&gt;"&amp;BO$5,Fluxo!$S:$S,"&lt;="&amp;BP$5,Fluxo!$D:$D,$D88)</f>
        <v>0</v>
      </c>
      <c r="BQ88" s="18">
        <f>SUMIFS(Fluxo!$N:$N,Fluxo!$S:$S,"&gt;"&amp;BP$5,Fluxo!$S:$S,"&lt;="&amp;BQ$5,Fluxo!$D:$D,$D88)</f>
        <v>0</v>
      </c>
      <c r="BR88" s="18">
        <f>SUMIFS(Fluxo!$N:$N,Fluxo!$S:$S,"&gt;"&amp;BQ$5,Fluxo!$S:$S,"&lt;="&amp;BR$5,Fluxo!$D:$D,$D88)</f>
        <v>0</v>
      </c>
      <c r="BS88" s="18">
        <f>SUMIFS(Fluxo!$N:$N,Fluxo!$S:$S,"&gt;"&amp;BR$5,Fluxo!$S:$S,"&lt;="&amp;BS$5,Fluxo!$D:$D,$D88)</f>
        <v>0</v>
      </c>
      <c r="BT88" s="18">
        <f>SUMIFS(Fluxo!$N:$N,Fluxo!$S:$S,"&gt;"&amp;BS$5,Fluxo!$S:$S,"&lt;="&amp;BT$5,Fluxo!$D:$D,$D88)</f>
        <v>0</v>
      </c>
      <c r="BU88" s="18">
        <f>SUMIFS(Fluxo!$N:$N,Fluxo!$S:$S,"&gt;"&amp;BT$5,Fluxo!$S:$S,"&lt;="&amp;BU$5,Fluxo!$D:$D,$D88)</f>
        <v>0</v>
      </c>
      <c r="BV88" s="18">
        <f>SUMIFS(Fluxo!$N:$N,Fluxo!$S:$S,"&gt;"&amp;BU$5,Fluxo!$S:$S,"&lt;="&amp;BV$5,Fluxo!$D:$D,$D88)</f>
        <v>0</v>
      </c>
      <c r="BW88" s="18">
        <f>SUMIFS(Fluxo!$N:$N,Fluxo!$S:$S,"&gt;"&amp;BV$5,Fluxo!$S:$S,"&lt;="&amp;BW$5,Fluxo!$D:$D,$D88)</f>
        <v>0</v>
      </c>
      <c r="BX88" s="18">
        <f>SUMIFS(Fluxo!$N:$N,Fluxo!$S:$S,"&gt;"&amp;BW$5,Fluxo!$S:$S,"&lt;="&amp;BX$5,Fluxo!$D:$D,$D88)</f>
        <v>0</v>
      </c>
      <c r="BY88" s="18">
        <f>SUMIFS(Fluxo!$N:$N,Fluxo!$S:$S,"&gt;"&amp;BX$5,Fluxo!$S:$S,"&lt;="&amp;BY$5,Fluxo!$D:$D,$D88)</f>
        <v>0</v>
      </c>
      <c r="BZ88" s="18">
        <f>SUMIFS(Fluxo!$N:$N,Fluxo!$S:$S,"&gt;"&amp;BY$5,Fluxo!$S:$S,"&lt;="&amp;BZ$5,Fluxo!$D:$D,$D88)</f>
        <v>0</v>
      </c>
      <c r="CA88" s="18">
        <f>SUMIFS(Fluxo!$N:$N,Fluxo!$S:$S,"&gt;"&amp;BZ$5,Fluxo!$S:$S,"&lt;="&amp;CA$5,Fluxo!$D:$D,$D88)</f>
        <v>0</v>
      </c>
      <c r="CB88" s="18">
        <f>SUMIFS(Fluxo!$N:$N,Fluxo!$S:$S,"&gt;"&amp;CA$5,Fluxo!$S:$S,"&lt;="&amp;CB$5,Fluxo!$D:$D,$D88)</f>
        <v>0</v>
      </c>
      <c r="CC88" s="18">
        <f>SUMIFS(Fluxo!$N:$N,Fluxo!$S:$S,"&gt;"&amp;CB$5,Fluxo!$S:$S,"&lt;="&amp;CC$5,Fluxo!$D:$D,$D88)</f>
        <v>0</v>
      </c>
      <c r="CD88" s="18">
        <f>SUMIFS(Fluxo!$N:$N,Fluxo!$S:$S,"&gt;"&amp;CC$5,Fluxo!$S:$S,"&lt;="&amp;CD$5,Fluxo!$D:$D,$D88)</f>
        <v>0</v>
      </c>
      <c r="CE88" s="18">
        <f>SUMIFS(Fluxo!$N:$N,Fluxo!$S:$S,"&gt;"&amp;CD$5,Fluxo!$S:$S,"&lt;="&amp;CE$5,Fluxo!$D:$D,$D88)</f>
        <v>0</v>
      </c>
      <c r="CF88" s="18">
        <f>SUMIFS(Fluxo!$N:$N,Fluxo!$S:$S,"&gt;"&amp;CE$5,Fluxo!$S:$S,"&lt;="&amp;CF$5,Fluxo!$D:$D,$D88)</f>
        <v>0</v>
      </c>
      <c r="CG88" s="18">
        <f>SUMIFS(Fluxo!$N:$N,Fluxo!$S:$S,"&gt;"&amp;CF$5,Fluxo!$S:$S,"&lt;="&amp;CG$5,Fluxo!$D:$D,$D88)</f>
        <v>0</v>
      </c>
      <c r="CH88" s="18">
        <f>SUMIFS(Fluxo!$N:$N,Fluxo!$S:$S,"&gt;"&amp;CG$5,Fluxo!$S:$S,"&lt;="&amp;CH$5,Fluxo!$D:$D,$D88)</f>
        <v>0</v>
      </c>
      <c r="CI88" s="18">
        <f>SUMIFS(Fluxo!$N:$N,Fluxo!$S:$S,"&gt;"&amp;CH$5,Fluxo!$S:$S,"&lt;="&amp;CI$5,Fluxo!$D:$D,$D88)</f>
        <v>0</v>
      </c>
      <c r="CJ88" s="18">
        <f>SUMIFS(Fluxo!$N:$N,Fluxo!$S:$S,"&gt;"&amp;CI$5,Fluxo!$S:$S,"&lt;="&amp;CJ$5,Fluxo!$D:$D,$D88)</f>
        <v>0</v>
      </c>
      <c r="CK88" s="18">
        <f>SUMIFS(Fluxo!$N:$N,Fluxo!$S:$S,"&gt;"&amp;CJ$5,Fluxo!$S:$S,"&lt;="&amp;CK$5,Fluxo!$D:$D,$D88)</f>
        <v>0</v>
      </c>
      <c r="CL88" s="18">
        <f>SUMIFS(Fluxo!$N:$N,Fluxo!$S:$S,"&gt;"&amp;CK$5,Fluxo!$S:$S,"&lt;="&amp;CL$5,Fluxo!$D:$D,$D88)</f>
        <v>0</v>
      </c>
      <c r="CM88" s="18">
        <f>SUMIFS(Fluxo!$N:$N,Fluxo!$S:$S,"&gt;"&amp;CL$5,Fluxo!$S:$S,"&lt;="&amp;CM$5,Fluxo!$D:$D,$D88)</f>
        <v>0</v>
      </c>
      <c r="CN88" s="18">
        <f>SUMIFS(Fluxo!$N:$N,Fluxo!$S:$S,"&gt;"&amp;CM$5,Fluxo!$S:$S,"&lt;="&amp;CN$5,Fluxo!$D:$D,$D88)</f>
        <v>0</v>
      </c>
      <c r="CO88" s="18">
        <f>SUMIFS(Fluxo!$N:$N,Fluxo!$S:$S,"&gt;"&amp;CN$5,Fluxo!$S:$S,"&lt;="&amp;CO$5,Fluxo!$D:$D,$D88)</f>
        <v>0</v>
      </c>
      <c r="CP88" s="18">
        <f>SUMIFS(Fluxo!$N:$N,Fluxo!$S:$S,"&gt;"&amp;CO$5,Fluxo!$S:$S,"&lt;="&amp;CP$5,Fluxo!$D:$D,$D88)</f>
        <v>0</v>
      </c>
      <c r="CQ88" s="18">
        <f>SUMIFS(Fluxo!$N:$N,Fluxo!$S:$S,"&gt;"&amp;CP$5,Fluxo!$S:$S,"&lt;="&amp;CQ$5,Fluxo!$D:$D,$D88)</f>
        <v>0</v>
      </c>
      <c r="CR88" s="18">
        <f>SUMIFS(Fluxo!$N:$N,Fluxo!$S:$S,"&gt;"&amp;CQ$5,Fluxo!$S:$S,"&lt;="&amp;CR$5,Fluxo!$D:$D,$D88)</f>
        <v>0</v>
      </c>
      <c r="CS88" s="18">
        <f>SUMIFS(Fluxo!$N:$N,Fluxo!$S:$S,"&gt;"&amp;CR$5,Fluxo!$S:$S,"&lt;="&amp;CS$5,Fluxo!$D:$D,$D88)</f>
        <v>0</v>
      </c>
      <c r="CT88" s="18">
        <f>SUMIFS(Fluxo!$N:$N,Fluxo!$S:$S,"&gt;"&amp;CS$5,Fluxo!$S:$S,"&lt;="&amp;CT$5,Fluxo!$D:$D,$D88)</f>
        <v>0</v>
      </c>
      <c r="CU88" s="18">
        <f>SUMIFS(Fluxo!$N:$N,Fluxo!$S:$S,"&gt;"&amp;CT$5,Fluxo!$S:$S,"&lt;="&amp;CU$5,Fluxo!$D:$D,$D88)</f>
        <v>0</v>
      </c>
      <c r="CV88" s="18">
        <f>SUMIFS(Fluxo!$N:$N,Fluxo!$S:$S,"&gt;"&amp;CU$5,Fluxo!$S:$S,"&lt;="&amp;CV$5,Fluxo!$D:$D,$D88)</f>
        <v>0</v>
      </c>
      <c r="CW88" s="18">
        <f>SUMIFS(Fluxo!$N:$N,Fluxo!$S:$S,"&gt;"&amp;CV$5,Fluxo!$S:$S,"&lt;="&amp;CW$5,Fluxo!$D:$D,$D88)</f>
        <v>0</v>
      </c>
      <c r="CX88" s="18">
        <f>SUMIFS(Fluxo!$N:$N,Fluxo!$S:$S,"&gt;"&amp;CW$5,Fluxo!$S:$S,"&lt;="&amp;CX$5,Fluxo!$D:$D,$D88)</f>
        <v>0</v>
      </c>
      <c r="CY88" s="18">
        <f>SUMIFS(Fluxo!$N:$N,Fluxo!$S:$S,"&gt;"&amp;CX$5,Fluxo!$S:$S,"&lt;="&amp;CY$5,Fluxo!$D:$D,$D88)</f>
        <v>0</v>
      </c>
      <c r="CZ88" s="18">
        <f>SUMIFS(Fluxo!$N:$N,Fluxo!$S:$S,"&gt;"&amp;CY$5,Fluxo!$S:$S,"&lt;="&amp;CZ$5,Fluxo!$D:$D,$D88)</f>
        <v>0</v>
      </c>
      <c r="DA88" s="18">
        <f>SUMIFS(Fluxo!$N:$N,Fluxo!$S:$S,"&gt;"&amp;CZ$5,Fluxo!$S:$S,"&lt;="&amp;DA$5,Fluxo!$D:$D,$D88)</f>
        <v>0</v>
      </c>
      <c r="DB88" s="18">
        <f>SUMIFS(Fluxo!$N:$N,Fluxo!$S:$S,"&gt;"&amp;DA$5,Fluxo!$S:$S,"&lt;="&amp;DB$5,Fluxo!$D:$D,$D88)</f>
        <v>0</v>
      </c>
      <c r="DC88" s="18">
        <f>SUMIFS(Fluxo!$N:$N,Fluxo!$S:$S,"&gt;"&amp;DB$5,Fluxo!$S:$S,"&lt;="&amp;DC$5,Fluxo!$D:$D,$D88)</f>
        <v>0</v>
      </c>
      <c r="DD88" s="18">
        <f>SUMIFS(Fluxo!$N:$N,Fluxo!$S:$S,"&gt;"&amp;DC$5,Fluxo!$S:$S,"&lt;="&amp;DD$5,Fluxo!$D:$D,$D88)</f>
        <v>0</v>
      </c>
      <c r="DE88" s="18">
        <f>SUMIFS(Fluxo!$N:$N,Fluxo!$S:$S,"&gt;"&amp;DD$5,Fluxo!$S:$S,"&lt;="&amp;DE$5,Fluxo!$D:$D,$D88)</f>
        <v>0</v>
      </c>
      <c r="DF88" s="18">
        <f>SUMIFS(Fluxo!$N:$N,Fluxo!$S:$S,"&gt;"&amp;DE$5,Fluxo!$S:$S,"&lt;="&amp;DF$5,Fluxo!$D:$D,$D88)</f>
        <v>0</v>
      </c>
      <c r="DG88" s="18">
        <f>SUMIFS(Fluxo!$N:$N,Fluxo!$S:$S,"&gt;"&amp;DF$5,Fluxo!$S:$S,"&lt;="&amp;DG$5,Fluxo!$D:$D,$D88)</f>
        <v>0</v>
      </c>
      <c r="DH88" s="18">
        <f>SUMIFS(Fluxo!$N:$N,Fluxo!$S:$S,"&gt;"&amp;DG$5,Fluxo!$S:$S,"&lt;="&amp;DH$5,Fluxo!$D:$D,$D88)</f>
        <v>0</v>
      </c>
      <c r="DI88" s="18">
        <f>SUMIFS(Fluxo!$N:$N,Fluxo!$S:$S,"&gt;"&amp;DH$5,Fluxo!$S:$S,"&lt;="&amp;DI$5,Fluxo!$D:$D,$D88)</f>
        <v>0</v>
      </c>
      <c r="DJ88" s="18">
        <f>SUMIFS(Fluxo!$N:$N,Fluxo!$S:$S,"&gt;"&amp;DI$5,Fluxo!$S:$S,"&lt;="&amp;DJ$5,Fluxo!$D:$D,$D88)</f>
        <v>0</v>
      </c>
      <c r="DK88" s="18">
        <f>SUMIFS(Fluxo!$N:$N,Fluxo!$S:$S,"&gt;"&amp;DJ$5,Fluxo!$S:$S,"&lt;="&amp;DK$5,Fluxo!$D:$D,$D88)</f>
        <v>0</v>
      </c>
      <c r="DL88" s="18">
        <f>SUMIFS(Fluxo!$N:$N,Fluxo!$S:$S,"&gt;"&amp;DK$5,Fluxo!$S:$S,"&lt;="&amp;DL$5,Fluxo!$D:$D,$D88)</f>
        <v>0</v>
      </c>
      <c r="DM88" s="18">
        <f>SUMIFS(Fluxo!$N:$N,Fluxo!$S:$S,"&gt;"&amp;DL$5,Fluxo!$S:$S,"&lt;="&amp;DM$5,Fluxo!$D:$D,$D88)</f>
        <v>0</v>
      </c>
      <c r="DN88" s="18">
        <f>SUMIFS(Fluxo!$N:$N,Fluxo!$S:$S,"&gt;"&amp;DM$5,Fluxo!$S:$S,"&lt;="&amp;DN$5,Fluxo!$D:$D,$D88)</f>
        <v>0</v>
      </c>
      <c r="DO88" s="18">
        <f>SUMIFS(Fluxo!$N:$N,Fluxo!$S:$S,"&gt;"&amp;DN$5,Fluxo!$S:$S,"&lt;="&amp;DO$5,Fluxo!$D:$D,$D88)</f>
        <v>0</v>
      </c>
      <c r="DP88" s="18">
        <f>SUMIFS(Fluxo!$N:$N,Fluxo!$S:$S,"&gt;"&amp;DO$5,Fluxo!$S:$S,"&lt;="&amp;DP$5,Fluxo!$D:$D,$D88)</f>
        <v>0</v>
      </c>
      <c r="DQ88" s="18">
        <f>SUMIFS(Fluxo!$N:$N,Fluxo!$S:$S,"&gt;"&amp;DP$5,Fluxo!$S:$S,"&lt;="&amp;DQ$5,Fluxo!$D:$D,$D88)</f>
        <v>0</v>
      </c>
      <c r="DR88" s="18">
        <f>SUMIFS(Fluxo!$N:$N,Fluxo!$S:$S,"&gt;"&amp;DQ$5,Fluxo!$S:$S,"&lt;="&amp;DR$5,Fluxo!$D:$D,$D88)</f>
        <v>0</v>
      </c>
      <c r="DS88" s="18">
        <f>SUMIFS(Fluxo!$N:$N,Fluxo!$S:$S,"&gt;"&amp;DR$5,Fluxo!$S:$S,"&lt;="&amp;DS$5,Fluxo!$D:$D,$D88)</f>
        <v>0</v>
      </c>
      <c r="DT88" s="18">
        <f>SUMIFS(Fluxo!$N:$N,Fluxo!$S:$S,"&gt;"&amp;DS$5,Fluxo!$S:$S,"&lt;="&amp;DT$5,Fluxo!$D:$D,$D88)</f>
        <v>0</v>
      </c>
      <c r="DU88" s="18">
        <f>SUMIFS(Fluxo!$N:$N,Fluxo!$S:$S,"&gt;"&amp;DT$5,Fluxo!$S:$S,"&lt;="&amp;DU$5,Fluxo!$D:$D,$D88)</f>
        <v>0</v>
      </c>
      <c r="DV88" s="18">
        <f>SUMIFS(Fluxo!$N:$N,Fluxo!$S:$S,"&gt;"&amp;DU$5,Fluxo!$S:$S,"&lt;="&amp;DV$5,Fluxo!$D:$D,$D88)</f>
        <v>0</v>
      </c>
      <c r="DW88" s="18">
        <f>SUMIFS(Fluxo!$N:$N,Fluxo!$S:$S,"&gt;"&amp;DV$5,Fluxo!$S:$S,"&lt;="&amp;DW$5,Fluxo!$D:$D,$D88)</f>
        <v>0</v>
      </c>
      <c r="DX88" s="18">
        <f>SUMIFS(Fluxo!$N:$N,Fluxo!$S:$S,"&gt;"&amp;DW$5,Fluxo!$S:$S,"&lt;="&amp;DX$5,Fluxo!$D:$D,$D88)</f>
        <v>0</v>
      </c>
      <c r="DY88" s="18">
        <f>SUMIFS(Fluxo!$N:$N,Fluxo!$S:$S,"&gt;"&amp;DX$5,Fluxo!$S:$S,"&lt;="&amp;DY$5,Fluxo!$D:$D,$D88)</f>
        <v>0</v>
      </c>
      <c r="DZ88" s="18">
        <f>SUMIFS(Fluxo!$N:$N,Fluxo!$S:$S,"&gt;"&amp;DY$5,Fluxo!$S:$S,"&lt;="&amp;DZ$5,Fluxo!$D:$D,$D88)</f>
        <v>0</v>
      </c>
      <c r="EA88" s="18">
        <f>SUMIFS(Fluxo!$N:$N,Fluxo!$S:$S,"&gt;"&amp;DZ$5,Fluxo!$S:$S,"&lt;="&amp;EA$5,Fluxo!$D:$D,$D88)</f>
        <v>0</v>
      </c>
      <c r="EB88" s="18">
        <f>SUMIFS(Fluxo!$N:$N,Fluxo!$S:$S,"&gt;"&amp;EA$5,Fluxo!$S:$S,"&lt;="&amp;EB$5,Fluxo!$D:$D,$D88)</f>
        <v>0</v>
      </c>
      <c r="EC88" s="18">
        <f>SUMIFS(Fluxo!$N:$N,Fluxo!$S:$S,"&gt;"&amp;EB$5,Fluxo!$S:$S,"&lt;="&amp;EC$5,Fluxo!$D:$D,$D88)</f>
        <v>0</v>
      </c>
      <c r="ED88" s="18">
        <f>SUMIFS(Fluxo!$N:$N,Fluxo!$S:$S,"&gt;"&amp;EC$5,Fluxo!$S:$S,"&lt;="&amp;ED$5,Fluxo!$D:$D,$D88)</f>
        <v>0</v>
      </c>
      <c r="EE88" s="18">
        <f>SUMIFS(Fluxo!$N:$N,Fluxo!$S:$S,"&gt;"&amp;ED$5,Fluxo!$S:$S,"&lt;="&amp;EE$5,Fluxo!$D:$D,$D88)</f>
        <v>0</v>
      </c>
      <c r="EF88" s="18">
        <f>SUMIFS(Fluxo!$N:$N,Fluxo!$S:$S,"&gt;"&amp;EE$5,Fluxo!$S:$S,"&lt;="&amp;EF$5,Fluxo!$D:$D,$D88)</f>
        <v>0</v>
      </c>
      <c r="EG88" s="18">
        <f>SUMIFS(Fluxo!$N:$N,Fluxo!$S:$S,"&gt;"&amp;EF$5,Fluxo!$S:$S,"&lt;="&amp;EG$5,Fluxo!$D:$D,$D88)</f>
        <v>0</v>
      </c>
      <c r="EH88" s="18">
        <f>SUMIFS(Fluxo!$N:$N,Fluxo!$S:$S,"&gt;"&amp;EG$5,Fluxo!$S:$S,"&lt;="&amp;EH$5,Fluxo!$D:$D,$D88)</f>
        <v>0</v>
      </c>
      <c r="EI88" s="18">
        <f>SUMIFS(Fluxo!$N:$N,Fluxo!$S:$S,"&gt;"&amp;EH$5,Fluxo!$S:$S,"&lt;="&amp;EI$5,Fluxo!$D:$D,$D88)</f>
        <v>0</v>
      </c>
      <c r="EJ88" s="18">
        <f>SUMIFS(Fluxo!$N:$N,Fluxo!$S:$S,"&gt;"&amp;EI$5,Fluxo!$S:$S,"&lt;="&amp;EJ$5,Fluxo!$D:$D,$D88)</f>
        <v>0</v>
      </c>
      <c r="EK88" s="18">
        <f>SUMIFS(Fluxo!$N:$N,Fluxo!$S:$S,"&gt;"&amp;EJ$5,Fluxo!$S:$S,"&lt;="&amp;EK$5,Fluxo!$D:$D,$D88)</f>
        <v>0</v>
      </c>
      <c r="EL88" s="18">
        <f>SUMIFS(Fluxo!$N:$N,Fluxo!$S:$S,"&gt;"&amp;EK$5,Fluxo!$S:$S,"&lt;="&amp;EL$5,Fluxo!$D:$D,$D88)</f>
        <v>0</v>
      </c>
      <c r="EM88" s="18">
        <f>SUMIFS(Fluxo!$N:$N,Fluxo!$S:$S,"&gt;"&amp;EL$5,Fluxo!$S:$S,"&lt;="&amp;EM$5,Fluxo!$D:$D,$D88)</f>
        <v>0</v>
      </c>
      <c r="EN88" s="18">
        <f>SUMIFS(Fluxo!$N:$N,Fluxo!$S:$S,"&gt;"&amp;EM$5,Fluxo!$S:$S,"&lt;="&amp;EN$5,Fluxo!$D:$D,$D88)</f>
        <v>0</v>
      </c>
      <c r="EO88" s="18">
        <f>SUMIFS(Fluxo!$N:$N,Fluxo!$S:$S,"&gt;"&amp;EN$5,Fluxo!$S:$S,"&lt;="&amp;EO$5,Fluxo!$D:$D,$D88)</f>
        <v>0</v>
      </c>
      <c r="EP88" s="18">
        <f>SUMIFS(Fluxo!$N:$N,Fluxo!$S:$S,"&gt;"&amp;EO$5,Fluxo!$S:$S,"&lt;="&amp;EP$5,Fluxo!$D:$D,$D88)</f>
        <v>0</v>
      </c>
      <c r="EQ88" s="18">
        <f>SUMIFS(Fluxo!$N:$N,Fluxo!$S:$S,"&gt;"&amp;EP$5,Fluxo!$S:$S,"&lt;="&amp;EQ$5,Fluxo!$D:$D,$D88)</f>
        <v>0</v>
      </c>
      <c r="ER88" s="18">
        <f>SUMIFS(Fluxo!$N:$N,Fluxo!$S:$S,"&gt;"&amp;EQ$5,Fluxo!$S:$S,"&lt;="&amp;ER$5,Fluxo!$D:$D,$D88)</f>
        <v>0</v>
      </c>
      <c r="ES88" s="18">
        <f>SUMIFS(Fluxo!$N:$N,Fluxo!$S:$S,"&gt;"&amp;ER$5,Fluxo!$S:$S,"&lt;="&amp;ES$5,Fluxo!$D:$D,$D88)</f>
        <v>0</v>
      </c>
      <c r="ET88" s="18">
        <f>SUMIFS(Fluxo!$N:$N,Fluxo!$S:$S,"&gt;"&amp;ES$5,Fluxo!$S:$S,"&lt;="&amp;ET$5,Fluxo!$D:$D,$D88)</f>
        <v>0</v>
      </c>
      <c r="EU88" s="18">
        <f>SUMIFS(Fluxo!$N:$N,Fluxo!$S:$S,"&gt;"&amp;ET$5,Fluxo!$S:$S,"&lt;="&amp;EU$5,Fluxo!$D:$D,$D88)</f>
        <v>0</v>
      </c>
      <c r="EV88" s="18">
        <f>SUMIFS(Fluxo!$N:$N,Fluxo!$S:$S,"&gt;"&amp;EU$5,Fluxo!$S:$S,"&lt;="&amp;EV$5,Fluxo!$D:$D,$D88)</f>
        <v>0</v>
      </c>
      <c r="EW88" s="18">
        <f>SUMIFS(Fluxo!$N:$N,Fluxo!$S:$S,"&gt;"&amp;EV$5,Fluxo!$S:$S,"&lt;="&amp;EW$5,Fluxo!$D:$D,$D88)</f>
        <v>0</v>
      </c>
      <c r="EX88" s="18">
        <f>SUMIFS(Fluxo!$N:$N,Fluxo!$S:$S,"&gt;"&amp;EW$5,Fluxo!$S:$S,"&lt;="&amp;EX$5,Fluxo!$D:$D,$D88)</f>
        <v>0</v>
      </c>
      <c r="EY88" s="18">
        <f>SUMIFS(Fluxo!$N:$N,Fluxo!$S:$S,"&gt;"&amp;EX$5,Fluxo!$S:$S,"&lt;="&amp;EY$5,Fluxo!$D:$D,$D88)</f>
        <v>0</v>
      </c>
      <c r="EZ88" s="18">
        <f>SUMIFS(Fluxo!$N:$N,Fluxo!$S:$S,"&gt;"&amp;EY$5,Fluxo!$S:$S,"&lt;="&amp;EZ$5,Fluxo!$D:$D,$D88)</f>
        <v>0</v>
      </c>
      <c r="FA88" s="18">
        <f>SUMIFS(Fluxo!$N:$N,Fluxo!$S:$S,"&gt;"&amp;EZ$5,Fluxo!$S:$S,"&lt;="&amp;FA$5,Fluxo!$D:$D,$D88)</f>
        <v>0</v>
      </c>
      <c r="FB88" s="18">
        <f>SUMIFS(Fluxo!$N:$N,Fluxo!$S:$S,"&gt;"&amp;FA$5,Fluxo!$S:$S,"&lt;="&amp;FB$5,Fluxo!$D:$D,$D88)</f>
        <v>0</v>
      </c>
      <c r="FC88" s="18">
        <f>SUMIFS(Fluxo!$N:$N,Fluxo!$S:$S,"&gt;"&amp;FB$5,Fluxo!$S:$S,"&lt;="&amp;FC$5,Fluxo!$D:$D,$D88)</f>
        <v>0</v>
      </c>
      <c r="FD88" s="18">
        <f>SUMIFS(Fluxo!$N:$N,Fluxo!$S:$S,"&gt;"&amp;FC$5,Fluxo!$S:$S,"&lt;="&amp;FD$5,Fluxo!$D:$D,$D88)</f>
        <v>0</v>
      </c>
      <c r="FE88" s="18">
        <f>SUMIFS(Fluxo!$N:$N,Fluxo!$S:$S,"&gt;"&amp;FD$5,Fluxo!$S:$S,"&lt;="&amp;FE$5,Fluxo!$D:$D,$D88)</f>
        <v>0</v>
      </c>
      <c r="FF88" s="18">
        <f>SUMIFS(Fluxo!$N:$N,Fluxo!$S:$S,"&gt;"&amp;FE$5,Fluxo!$S:$S,"&lt;="&amp;FF$5,Fluxo!$D:$D,$D88)</f>
        <v>0</v>
      </c>
      <c r="FG88" s="18">
        <f>SUMIFS(Fluxo!$N:$N,Fluxo!$S:$S,"&gt;"&amp;FF$5,Fluxo!$S:$S,"&lt;="&amp;FG$5,Fluxo!$D:$D,$D88)</f>
        <v>0</v>
      </c>
      <c r="FH88" s="18">
        <f>SUMIFS(Fluxo!$N:$N,Fluxo!$S:$S,"&gt;"&amp;FG$5,Fluxo!$S:$S,"&lt;="&amp;FH$5,Fluxo!$D:$D,$D88)</f>
        <v>0</v>
      </c>
      <c r="FI88" s="18">
        <f>SUMIFS(Fluxo!$N:$N,Fluxo!$S:$S,"&gt;"&amp;FH$5,Fluxo!$S:$S,"&lt;="&amp;FI$5,Fluxo!$D:$D,$D88)</f>
        <v>0</v>
      </c>
      <c r="FJ88" s="18">
        <f>SUMIFS(Fluxo!$N:$N,Fluxo!$S:$S,"&gt;"&amp;FI$5,Fluxo!$S:$S,"&lt;="&amp;FJ$5,Fluxo!$D:$D,$D88)</f>
        <v>0</v>
      </c>
      <c r="FK88" s="18">
        <f>SUMIFS(Fluxo!$N:$N,Fluxo!$S:$S,"&gt;"&amp;FJ$5,Fluxo!$S:$S,"&lt;="&amp;FK$5,Fluxo!$D:$D,$D88)</f>
        <v>0</v>
      </c>
      <c r="FL88" s="18">
        <f>SUMIFS(Fluxo!$N:$N,Fluxo!$S:$S,"&gt;"&amp;FK$5,Fluxo!$S:$S,"&lt;="&amp;FL$5,Fluxo!$D:$D,$D88)</f>
        <v>0</v>
      </c>
      <c r="FM88" s="18">
        <f>SUMIFS(Fluxo!$N:$N,Fluxo!$S:$S,"&gt;"&amp;FL$5,Fluxo!$S:$S,"&lt;="&amp;FM$5,Fluxo!$D:$D,$D88)</f>
        <v>0</v>
      </c>
      <c r="FN88" s="18">
        <f>SUMIFS(Fluxo!$N:$N,Fluxo!$S:$S,"&gt;"&amp;FM$5,Fluxo!$S:$S,"&lt;="&amp;FN$5,Fluxo!$D:$D,$D88)</f>
        <v>0</v>
      </c>
      <c r="FO88" s="18">
        <f>SUMIFS(Fluxo!$N:$N,Fluxo!$S:$S,"&gt;"&amp;FN$5,Fluxo!$S:$S,"&lt;="&amp;FO$5,Fluxo!$D:$D,$D88)</f>
        <v>0</v>
      </c>
      <c r="FP88" s="18">
        <f>SUMIFS(Fluxo!$N:$N,Fluxo!$S:$S,"&gt;"&amp;FO$5,Fluxo!$S:$S,"&lt;="&amp;FP$5,Fluxo!$D:$D,$D88)</f>
        <v>0</v>
      </c>
      <c r="FQ88" s="18">
        <f>SUMIFS(Fluxo!$N:$N,Fluxo!$S:$S,"&gt;"&amp;FP$5,Fluxo!$S:$S,"&lt;="&amp;FQ$5,Fluxo!$D:$D,$D88)</f>
        <v>0</v>
      </c>
      <c r="FR88" s="18">
        <f>SUMIFS(Fluxo!$N:$N,Fluxo!$S:$S,"&gt;"&amp;FQ$5,Fluxo!$S:$S,"&lt;="&amp;FR$5,Fluxo!$D:$D,$D88)</f>
        <v>0</v>
      </c>
      <c r="FS88" s="18">
        <f>SUMIFS(Fluxo!$N:$N,Fluxo!$S:$S,"&gt;"&amp;FR$5,Fluxo!$S:$S,"&lt;="&amp;FS$5,Fluxo!$D:$D,$D88)</f>
        <v>0</v>
      </c>
      <c r="FT88" s="18">
        <f>SUMIFS(Fluxo!$N:$N,Fluxo!$S:$S,"&gt;"&amp;FS$5,Fluxo!$S:$S,"&lt;="&amp;FT$5,Fluxo!$D:$D,$D88)</f>
        <v>0</v>
      </c>
      <c r="FU88" s="18">
        <f>SUMIFS(Fluxo!$N:$N,Fluxo!$S:$S,"&gt;"&amp;FT$5,Fluxo!$S:$S,"&lt;="&amp;FU$5,Fluxo!$D:$D,$D88)</f>
        <v>0</v>
      </c>
      <c r="FV88" s="18">
        <f>SUMIFS(Fluxo!$N:$N,Fluxo!$S:$S,"&gt;"&amp;FU$5,Fluxo!$S:$S,"&lt;="&amp;FV$5,Fluxo!$D:$D,$D88)</f>
        <v>0</v>
      </c>
      <c r="FW88" s="18">
        <f>SUMIFS(Fluxo!$N:$N,Fluxo!$S:$S,"&gt;"&amp;FV$5,Fluxo!$S:$S,"&lt;="&amp;FW$5,Fluxo!$D:$D,$D88)</f>
        <v>0</v>
      </c>
      <c r="FX88" s="18">
        <f>SUMIFS(Fluxo!$N:$N,Fluxo!$S:$S,"&gt;"&amp;FW$5,Fluxo!$S:$S,"&lt;="&amp;FX$5,Fluxo!$D:$D,$D88)</f>
        <v>0</v>
      </c>
      <c r="FY88" s="18">
        <f>SUMIFS(Fluxo!$N:$N,Fluxo!$S:$S,"&gt;"&amp;FX$5,Fluxo!$S:$S,"&lt;="&amp;FY$5,Fluxo!$D:$D,$D88)</f>
        <v>0</v>
      </c>
      <c r="FZ88" s="18">
        <f>SUMIFS(Fluxo!$N:$N,Fluxo!$S:$S,"&gt;"&amp;FY$5,Fluxo!$S:$S,"&lt;="&amp;FZ$5,Fluxo!$D:$D,$D88)</f>
        <v>0</v>
      </c>
      <c r="GA88" s="18">
        <f>SUMIFS(Fluxo!$N:$N,Fluxo!$S:$S,"&gt;"&amp;FZ$5,Fluxo!$S:$S,"&lt;="&amp;GA$5,Fluxo!$D:$D,$D88)</f>
        <v>0</v>
      </c>
      <c r="GB88" s="18">
        <f>SUMIFS(Fluxo!$N:$N,Fluxo!$S:$S,"&gt;"&amp;GA$5,Fluxo!$S:$S,"&lt;="&amp;GB$5,Fluxo!$D:$D,$D88)</f>
        <v>0</v>
      </c>
      <c r="GC88" s="18">
        <f>SUMIFS(Fluxo!$N:$N,Fluxo!$S:$S,"&gt;"&amp;GB$5,Fluxo!$S:$S,"&lt;="&amp;GC$5,Fluxo!$D:$D,$D88)</f>
        <v>0</v>
      </c>
      <c r="GD88" s="18">
        <f>SUMIFS(Fluxo!$N:$N,Fluxo!$S:$S,"&gt;"&amp;GC$5,Fluxo!$S:$S,"&lt;="&amp;GD$5,Fluxo!$D:$D,$D88)</f>
        <v>0</v>
      </c>
      <c r="GE88" s="18">
        <f>SUMIFS(Fluxo!$N:$N,Fluxo!$S:$S,"&gt;"&amp;GD$5,Fluxo!$S:$S,"&lt;="&amp;GE$5,Fluxo!$D:$D,$D88)</f>
        <v>0</v>
      </c>
      <c r="GF88" s="18">
        <f>SUMIFS(Fluxo!$N:$N,Fluxo!$S:$S,"&gt;"&amp;GE$5,Fluxo!$S:$S,"&lt;="&amp;GF$5,Fluxo!$D:$D,$D88)</f>
        <v>0</v>
      </c>
      <c r="GG88" s="18">
        <f>SUMIFS(Fluxo!$N:$N,Fluxo!$S:$S,"&gt;"&amp;GF$5,Fluxo!$S:$S,"&lt;="&amp;GG$5,Fluxo!$D:$D,$D88)</f>
        <v>0</v>
      </c>
      <c r="GH88" s="18">
        <f>SUMIFS(Fluxo!$N:$N,Fluxo!$S:$S,"&gt;"&amp;GG$5,Fluxo!$S:$S,"&lt;="&amp;GH$5,Fluxo!$D:$D,$D88)</f>
        <v>0</v>
      </c>
      <c r="GI88" s="18">
        <f>SUMIFS(Fluxo!$N:$N,Fluxo!$S:$S,"&gt;"&amp;GH$5,Fluxo!$S:$S,"&lt;="&amp;GI$5,Fluxo!$D:$D,$D88)</f>
        <v>0</v>
      </c>
      <c r="GJ88" s="18">
        <f>SUMIFS(Fluxo!$N:$N,Fluxo!$S:$S,"&gt;"&amp;GI$5,Fluxo!$S:$S,"&lt;="&amp;GJ$5,Fluxo!$D:$D,$D88)</f>
        <v>0</v>
      </c>
      <c r="GK88" s="18">
        <f>SUMIFS(Fluxo!$N:$N,Fluxo!$S:$S,"&gt;"&amp;GJ$5,Fluxo!$S:$S,"&lt;="&amp;GK$5,Fluxo!$D:$D,$D88)</f>
        <v>0</v>
      </c>
      <c r="GL88" s="18">
        <f>SUMIFS(Fluxo!$N:$N,Fluxo!$S:$S,"&gt;"&amp;GK$5,Fluxo!$S:$S,"&lt;="&amp;GL$5,Fluxo!$D:$D,$D88)</f>
        <v>0</v>
      </c>
      <c r="GM88" s="18">
        <f>SUMIFS(Fluxo!$N:$N,Fluxo!$S:$S,"&gt;"&amp;GL$5,Fluxo!$S:$S,"&lt;="&amp;GM$5,Fluxo!$D:$D,$D88)</f>
        <v>0</v>
      </c>
      <c r="GN88" s="18">
        <f>SUMIFS(Fluxo!$N:$N,Fluxo!$S:$S,"&gt;"&amp;GM$5,Fluxo!$S:$S,"&lt;="&amp;GN$5,Fluxo!$D:$D,$D88)</f>
        <v>0</v>
      </c>
      <c r="GO88" s="18">
        <f>SUMIFS(Fluxo!$N:$N,Fluxo!$S:$S,"&gt;"&amp;GN$5,Fluxo!$S:$S,"&lt;="&amp;GO$5,Fluxo!$D:$D,$D88)</f>
        <v>0</v>
      </c>
      <c r="GP88" s="18">
        <f>SUMIFS(Fluxo!$N:$N,Fluxo!$S:$S,"&gt;"&amp;GO$5,Fluxo!$S:$S,"&lt;="&amp;GP$5,Fluxo!$D:$D,$D88)</f>
        <v>0</v>
      </c>
      <c r="GQ88" s="18">
        <f>SUMIFS(Fluxo!$N:$N,Fluxo!$S:$S,"&gt;"&amp;GP$5,Fluxo!$S:$S,"&lt;="&amp;GQ$5,Fluxo!$D:$D,$D88)</f>
        <v>0</v>
      </c>
      <c r="GR88" s="18">
        <f>SUMIFS(Fluxo!$N:$N,Fluxo!$S:$S,"&gt;"&amp;GQ$5,Fluxo!$S:$S,"&lt;="&amp;GR$5,Fluxo!$D:$D,$D88)</f>
        <v>0</v>
      </c>
      <c r="GS88" s="18">
        <f>SUMIFS(Fluxo!$N:$N,Fluxo!$S:$S,"&gt;"&amp;GR$5,Fluxo!$S:$S,"&lt;="&amp;GS$5,Fluxo!$D:$D,$D88)</f>
        <v>0</v>
      </c>
      <c r="GT88" s="18">
        <f>SUMIFS(Fluxo!$N:$N,Fluxo!$S:$S,"&gt;"&amp;GS$5,Fluxo!$S:$S,"&lt;="&amp;GT$5,Fluxo!$D:$D,$D88)</f>
        <v>0</v>
      </c>
      <c r="GU88" s="18">
        <f>SUMIFS(Fluxo!$N:$N,Fluxo!$S:$S,"&gt;"&amp;GT$5,Fluxo!$S:$S,"&lt;="&amp;GU$5,Fluxo!$D:$D,$D88)</f>
        <v>0</v>
      </c>
      <c r="GV88" s="18">
        <f>SUMIFS(Fluxo!$N:$N,Fluxo!$S:$S,"&gt;"&amp;GU$5,Fluxo!$S:$S,"&lt;="&amp;GV$5,Fluxo!$D:$D,$D88)</f>
        <v>0</v>
      </c>
      <c r="GW88" s="18">
        <f>SUMIFS(Fluxo!$N:$N,Fluxo!$S:$S,"&gt;"&amp;GV$5,Fluxo!$S:$S,"&lt;="&amp;GW$5,Fluxo!$D:$D,$D88)</f>
        <v>0</v>
      </c>
      <c r="GX88" s="18">
        <f>SUMIFS(Fluxo!$N:$N,Fluxo!$S:$S,"&gt;"&amp;GW$5,Fluxo!$S:$S,"&lt;="&amp;GX$5,Fluxo!$D:$D,$D88)</f>
        <v>0</v>
      </c>
      <c r="GY88" s="18">
        <f>SUMIFS(Fluxo!$N:$N,Fluxo!$S:$S,"&gt;"&amp;GX$5,Fluxo!$S:$S,"&lt;="&amp;GY$5,Fluxo!$D:$D,$D88)</f>
        <v>0</v>
      </c>
      <c r="GZ88" s="18">
        <f>SUMIFS(Fluxo!$N:$N,Fluxo!$S:$S,"&gt;"&amp;GY$5,Fluxo!$S:$S,"&lt;="&amp;GZ$5,Fluxo!$D:$D,$D88)</f>
        <v>0</v>
      </c>
      <c r="HA88" s="18">
        <f>SUMIFS(Fluxo!$N:$N,Fluxo!$S:$S,"&gt;"&amp;GZ$5,Fluxo!$S:$S,"&lt;="&amp;HA$5,Fluxo!$D:$D,$D88)</f>
        <v>0</v>
      </c>
      <c r="HB88" s="18">
        <f>SUMIFS(Fluxo!$N:$N,Fluxo!$S:$S,"&gt;"&amp;HA$5,Fluxo!$S:$S,"&lt;="&amp;HB$5,Fluxo!$D:$D,$D88)</f>
        <v>0</v>
      </c>
      <c r="HC88" s="18">
        <f>SUMIFS(Fluxo!$N:$N,Fluxo!$S:$S,"&gt;"&amp;HB$5,Fluxo!$S:$S,"&lt;="&amp;HC$5,Fluxo!$D:$D,$D88)</f>
        <v>0</v>
      </c>
      <c r="HD88" s="18">
        <f>SUMIFS(Fluxo!$N:$N,Fluxo!$S:$S,"&gt;"&amp;HC$5,Fluxo!$S:$S,"&lt;="&amp;HD$5,Fluxo!$D:$D,$D88)</f>
        <v>0</v>
      </c>
      <c r="HE88" s="18">
        <f>SUMIFS(Fluxo!$N:$N,Fluxo!$S:$S,"&gt;"&amp;HD$5,Fluxo!$S:$S,"&lt;="&amp;HE$5,Fluxo!$D:$D,$D88)</f>
        <v>0</v>
      </c>
      <c r="HF88" s="18">
        <f>SUMIFS(Fluxo!$N:$N,Fluxo!$S:$S,"&gt;"&amp;HE$5,Fluxo!$S:$S,"&lt;="&amp;HF$5,Fluxo!$D:$D,$D88)</f>
        <v>0</v>
      </c>
    </row>
    <row r="89" spans="1:214">
      <c r="A89" s="20">
        <f t="shared" si="18"/>
        <v>79</v>
      </c>
      <c r="B89" s="140" t="str">
        <f>'Check Carteira'!C81</f>
        <v>E.1016.99.01.0194</v>
      </c>
      <c r="C89" s="141">
        <v>1</v>
      </c>
      <c r="D89" s="129" t="str">
        <f>'Check Carteira'!F81</f>
        <v>A-0194</v>
      </c>
      <c r="E89" s="21" t="str">
        <f>IFERROR(INDEX(Contratos!L:L,MATCH(D89,Contratos!R:R,0)),"")</f>
        <v/>
      </c>
      <c r="F89" s="139" t="str">
        <f>IFERROR(INDEX(Contratos!G:G,MATCH(D89,Contratos!R:R,0)),"")</f>
        <v/>
      </c>
      <c r="H89" s="83">
        <f t="shared" si="17"/>
        <v>0</v>
      </c>
      <c r="J89" s="18">
        <f>SUMIFS(Fluxo!$N:$N,Fluxo!$S:$S,"&gt;"&amp;I$5,Fluxo!$S:$S,"&lt;="&amp;J$5,Fluxo!$D:$D,$D89)</f>
        <v>0</v>
      </c>
      <c r="K89" s="18">
        <f>SUMIFS(Fluxo!$N:$N,Fluxo!$S:$S,"&gt;"&amp;J$5,Fluxo!$S:$S,"&lt;="&amp;K$5,Fluxo!$D:$D,$D89)</f>
        <v>0</v>
      </c>
      <c r="L89" s="18">
        <f>SUMIFS(Fluxo!$N:$N,Fluxo!$S:$S,"&gt;"&amp;K$5,Fluxo!$S:$S,"&lt;="&amp;L$5,Fluxo!$D:$D,$D89)</f>
        <v>0</v>
      </c>
      <c r="M89" s="18">
        <f>SUMIFS(Fluxo!$N:$N,Fluxo!$S:$S,"&gt;"&amp;L$5,Fluxo!$S:$S,"&lt;="&amp;M$5,Fluxo!$D:$D,$D89)</f>
        <v>0</v>
      </c>
      <c r="N89" s="18">
        <f>SUMIFS(Fluxo!$N:$N,Fluxo!$S:$S,"&gt;"&amp;M$5,Fluxo!$S:$S,"&lt;="&amp;N$5,Fluxo!$D:$D,$D89)</f>
        <v>0</v>
      </c>
      <c r="O89" s="18">
        <f>SUMIFS(Fluxo!$N:$N,Fluxo!$S:$S,"&gt;"&amp;N$5,Fluxo!$S:$S,"&lt;="&amp;O$5,Fluxo!$D:$D,$D89)</f>
        <v>0</v>
      </c>
      <c r="P89" s="18">
        <f>SUMIFS(Fluxo!$N:$N,Fluxo!$S:$S,"&gt;"&amp;O$5,Fluxo!$S:$S,"&lt;="&amp;P$5,Fluxo!$D:$D,$D89)</f>
        <v>0</v>
      </c>
      <c r="Q89" s="18">
        <f>SUMIFS(Fluxo!$N:$N,Fluxo!$S:$S,"&gt;"&amp;P$5,Fluxo!$S:$S,"&lt;="&amp;Q$5,Fluxo!$D:$D,$D89)</f>
        <v>0</v>
      </c>
      <c r="R89" s="18">
        <f>SUMIFS(Fluxo!$N:$N,Fluxo!$S:$S,"&gt;"&amp;Q$5,Fluxo!$S:$S,"&lt;="&amp;R$5,Fluxo!$D:$D,$D89)</f>
        <v>0</v>
      </c>
      <c r="S89" s="18">
        <f>SUMIFS(Fluxo!$N:$N,Fluxo!$S:$S,"&gt;"&amp;R$5,Fluxo!$S:$S,"&lt;="&amp;S$5,Fluxo!$D:$D,$D89)</f>
        <v>0</v>
      </c>
      <c r="T89" s="18">
        <f>SUMIFS(Fluxo!$N:$N,Fluxo!$S:$S,"&gt;"&amp;S$5,Fluxo!$S:$S,"&lt;="&amp;T$5,Fluxo!$D:$D,$D89)</f>
        <v>0</v>
      </c>
      <c r="U89" s="18">
        <f>SUMIFS(Fluxo!$N:$N,Fluxo!$S:$S,"&gt;"&amp;T$5,Fluxo!$S:$S,"&lt;="&amp;U$5,Fluxo!$D:$D,$D89)</f>
        <v>0</v>
      </c>
      <c r="V89" s="18">
        <f>SUMIFS(Fluxo!$N:$N,Fluxo!$S:$S,"&gt;"&amp;U$5,Fluxo!$S:$S,"&lt;="&amp;V$5,Fluxo!$D:$D,$D89)</f>
        <v>0</v>
      </c>
      <c r="W89" s="18">
        <f>SUMIFS(Fluxo!$N:$N,Fluxo!$S:$S,"&gt;"&amp;V$5,Fluxo!$S:$S,"&lt;="&amp;W$5,Fluxo!$D:$D,$D89)</f>
        <v>0</v>
      </c>
      <c r="X89" s="18">
        <f>SUMIFS(Fluxo!$N:$N,Fluxo!$S:$S,"&gt;"&amp;W$5,Fluxo!$S:$S,"&lt;="&amp;X$5,Fluxo!$D:$D,$D89)</f>
        <v>0</v>
      </c>
      <c r="Y89" s="18">
        <f>SUMIFS(Fluxo!$N:$N,Fluxo!$S:$S,"&gt;"&amp;X$5,Fluxo!$S:$S,"&lt;="&amp;Y$5,Fluxo!$D:$D,$D89)</f>
        <v>0</v>
      </c>
      <c r="Z89" s="18">
        <f>SUMIFS(Fluxo!$N:$N,Fluxo!$S:$S,"&gt;"&amp;Y$5,Fluxo!$S:$S,"&lt;="&amp;Z$5,Fluxo!$D:$D,$D89)</f>
        <v>0</v>
      </c>
      <c r="AA89" s="18">
        <f>SUMIFS(Fluxo!$N:$N,Fluxo!$S:$S,"&gt;"&amp;Z$5,Fluxo!$S:$S,"&lt;="&amp;AA$5,Fluxo!$D:$D,$D89)</f>
        <v>0</v>
      </c>
      <c r="AB89" s="18">
        <f>SUMIFS(Fluxo!$N:$N,Fluxo!$S:$S,"&gt;"&amp;AA$5,Fluxo!$S:$S,"&lt;="&amp;AB$5,Fluxo!$D:$D,$D89)</f>
        <v>0</v>
      </c>
      <c r="AC89" s="18">
        <f>SUMIFS(Fluxo!$N:$N,Fluxo!$S:$S,"&gt;"&amp;AB$5,Fluxo!$S:$S,"&lt;="&amp;AC$5,Fluxo!$D:$D,$D89)</f>
        <v>0</v>
      </c>
      <c r="AD89" s="18">
        <f>SUMIFS(Fluxo!$N:$N,Fluxo!$S:$S,"&gt;"&amp;AC$5,Fluxo!$S:$S,"&lt;="&amp;AD$5,Fluxo!$D:$D,$D89)</f>
        <v>0</v>
      </c>
      <c r="AE89" s="18">
        <f>SUMIFS(Fluxo!$N:$N,Fluxo!$S:$S,"&gt;"&amp;AD$5,Fluxo!$S:$S,"&lt;="&amp;AE$5,Fluxo!$D:$D,$D89)</f>
        <v>0</v>
      </c>
      <c r="AF89" s="18">
        <f>SUMIFS(Fluxo!$N:$N,Fluxo!$S:$S,"&gt;"&amp;AE$5,Fluxo!$S:$S,"&lt;="&amp;AF$5,Fluxo!$D:$D,$D89)</f>
        <v>0</v>
      </c>
      <c r="AG89" s="18">
        <f>SUMIFS(Fluxo!$N:$N,Fluxo!$S:$S,"&gt;"&amp;AF$5,Fluxo!$S:$S,"&lt;="&amp;AG$5,Fluxo!$D:$D,$D89)</f>
        <v>0</v>
      </c>
      <c r="AH89" s="18">
        <f>SUMIFS(Fluxo!$N:$N,Fluxo!$S:$S,"&gt;"&amp;AG$5,Fluxo!$S:$S,"&lt;="&amp;AH$5,Fluxo!$D:$D,$D89)</f>
        <v>0</v>
      </c>
      <c r="AI89" s="18">
        <f>SUMIFS(Fluxo!$N:$N,Fluxo!$S:$S,"&gt;"&amp;AH$5,Fluxo!$S:$S,"&lt;="&amp;AI$5,Fluxo!$D:$D,$D89)</f>
        <v>0</v>
      </c>
      <c r="AJ89" s="18">
        <f>SUMIFS(Fluxo!$N:$N,Fluxo!$S:$S,"&gt;"&amp;AI$5,Fluxo!$S:$S,"&lt;="&amp;AJ$5,Fluxo!$D:$D,$D89)</f>
        <v>0</v>
      </c>
      <c r="AK89" s="18">
        <f>SUMIFS(Fluxo!$N:$N,Fluxo!$S:$S,"&gt;"&amp;AJ$5,Fluxo!$S:$S,"&lt;="&amp;AK$5,Fluxo!$D:$D,$D89)</f>
        <v>0</v>
      </c>
      <c r="AL89" s="18">
        <f>SUMIFS(Fluxo!$N:$N,Fluxo!$S:$S,"&gt;"&amp;AK$5,Fluxo!$S:$S,"&lt;="&amp;AL$5,Fluxo!$D:$D,$D89)</f>
        <v>0</v>
      </c>
      <c r="AM89" s="18">
        <f>SUMIFS(Fluxo!$N:$N,Fluxo!$S:$S,"&gt;"&amp;AL$5,Fluxo!$S:$S,"&lt;="&amp;AM$5,Fluxo!$D:$D,$D89)</f>
        <v>0</v>
      </c>
      <c r="AN89" s="18">
        <f>SUMIFS(Fluxo!$N:$N,Fluxo!$S:$S,"&gt;"&amp;AM$5,Fluxo!$S:$S,"&lt;="&amp;AN$5,Fluxo!$D:$D,$D89)</f>
        <v>0</v>
      </c>
      <c r="AO89" s="18">
        <f>SUMIFS(Fluxo!$N:$N,Fluxo!$S:$S,"&gt;"&amp;AN$5,Fluxo!$S:$S,"&lt;="&amp;AO$5,Fluxo!$D:$D,$D89)</f>
        <v>0</v>
      </c>
      <c r="AP89" s="18">
        <f>SUMIFS(Fluxo!$N:$N,Fluxo!$S:$S,"&gt;"&amp;AO$5,Fluxo!$S:$S,"&lt;="&amp;AP$5,Fluxo!$D:$D,$D89)</f>
        <v>0</v>
      </c>
      <c r="AQ89" s="18">
        <f>SUMIFS(Fluxo!$N:$N,Fluxo!$S:$S,"&gt;"&amp;AP$5,Fluxo!$S:$S,"&lt;="&amp;AQ$5,Fluxo!$D:$D,$D89)</f>
        <v>0</v>
      </c>
      <c r="AR89" s="18">
        <f>SUMIFS(Fluxo!$N:$N,Fluxo!$S:$S,"&gt;"&amp;AQ$5,Fluxo!$S:$S,"&lt;="&amp;AR$5,Fluxo!$D:$D,$D89)</f>
        <v>0</v>
      </c>
      <c r="AS89" s="18">
        <f>SUMIFS(Fluxo!$N:$N,Fluxo!$S:$S,"&gt;"&amp;AR$5,Fluxo!$S:$S,"&lt;="&amp;AS$5,Fluxo!$D:$D,$D89)</f>
        <v>0</v>
      </c>
      <c r="AT89" s="18">
        <f>SUMIFS(Fluxo!$N:$N,Fluxo!$S:$S,"&gt;"&amp;AS$5,Fluxo!$S:$S,"&lt;="&amp;AT$5,Fluxo!$D:$D,$D89)</f>
        <v>0</v>
      </c>
      <c r="AU89" s="18">
        <f>SUMIFS(Fluxo!$N:$N,Fluxo!$S:$S,"&gt;"&amp;AT$5,Fluxo!$S:$S,"&lt;="&amp;AU$5,Fluxo!$D:$D,$D89)</f>
        <v>0</v>
      </c>
      <c r="AV89" s="18">
        <f>SUMIFS(Fluxo!$N:$N,Fluxo!$S:$S,"&gt;"&amp;AU$5,Fluxo!$S:$S,"&lt;="&amp;AV$5,Fluxo!$D:$D,$D89)</f>
        <v>0</v>
      </c>
      <c r="AW89" s="18">
        <f>SUMIFS(Fluxo!$N:$N,Fluxo!$S:$S,"&gt;"&amp;AV$5,Fluxo!$S:$S,"&lt;="&amp;AW$5,Fluxo!$D:$D,$D89)</f>
        <v>0</v>
      </c>
      <c r="AX89" s="18">
        <f>SUMIFS(Fluxo!$N:$N,Fluxo!$S:$S,"&gt;"&amp;AW$5,Fluxo!$S:$S,"&lt;="&amp;AX$5,Fluxo!$D:$D,$D89)</f>
        <v>0</v>
      </c>
      <c r="AY89" s="18">
        <f>SUMIFS(Fluxo!$N:$N,Fluxo!$S:$S,"&gt;"&amp;AX$5,Fluxo!$S:$S,"&lt;="&amp;AY$5,Fluxo!$D:$D,$D89)</f>
        <v>0</v>
      </c>
      <c r="AZ89" s="18">
        <f>SUMIFS(Fluxo!$N:$N,Fluxo!$S:$S,"&gt;"&amp;AY$5,Fluxo!$S:$S,"&lt;="&amp;AZ$5,Fluxo!$D:$D,$D89)</f>
        <v>0</v>
      </c>
      <c r="BA89" s="18">
        <f>SUMIFS(Fluxo!$N:$N,Fluxo!$S:$S,"&gt;"&amp;AZ$5,Fluxo!$S:$S,"&lt;="&amp;BA$5,Fluxo!$D:$D,$D89)</f>
        <v>0</v>
      </c>
      <c r="BB89" s="18">
        <f>SUMIFS(Fluxo!$N:$N,Fluxo!$S:$S,"&gt;"&amp;BA$5,Fluxo!$S:$S,"&lt;="&amp;BB$5,Fluxo!$D:$D,$D89)</f>
        <v>0</v>
      </c>
      <c r="BC89" s="18">
        <f>SUMIFS(Fluxo!$N:$N,Fluxo!$S:$S,"&gt;"&amp;BB$5,Fluxo!$S:$S,"&lt;="&amp;BC$5,Fluxo!$D:$D,$D89)</f>
        <v>0</v>
      </c>
      <c r="BD89" s="18">
        <f>SUMIFS(Fluxo!$N:$N,Fluxo!$S:$S,"&gt;"&amp;BC$5,Fluxo!$S:$S,"&lt;="&amp;BD$5,Fluxo!$D:$D,$D89)</f>
        <v>0</v>
      </c>
      <c r="BE89" s="18">
        <f>SUMIFS(Fluxo!$N:$N,Fluxo!$S:$S,"&gt;"&amp;BD$5,Fluxo!$S:$S,"&lt;="&amp;BE$5,Fluxo!$D:$D,$D89)</f>
        <v>0</v>
      </c>
      <c r="BF89" s="18">
        <f>SUMIFS(Fluxo!$N:$N,Fluxo!$S:$S,"&gt;"&amp;BE$5,Fluxo!$S:$S,"&lt;="&amp;BF$5,Fluxo!$D:$D,$D89)</f>
        <v>0</v>
      </c>
      <c r="BG89" s="18">
        <f>SUMIFS(Fluxo!$N:$N,Fluxo!$S:$S,"&gt;"&amp;BF$5,Fluxo!$S:$S,"&lt;="&amp;BG$5,Fluxo!$D:$D,$D89)</f>
        <v>0</v>
      </c>
      <c r="BH89" s="18">
        <f>SUMIFS(Fluxo!$N:$N,Fluxo!$S:$S,"&gt;"&amp;BG$5,Fluxo!$S:$S,"&lt;="&amp;BH$5,Fluxo!$D:$D,$D89)</f>
        <v>0</v>
      </c>
      <c r="BI89" s="18">
        <f>SUMIFS(Fluxo!$N:$N,Fluxo!$S:$S,"&gt;"&amp;BH$5,Fluxo!$S:$S,"&lt;="&amp;BI$5,Fluxo!$D:$D,$D89)</f>
        <v>0</v>
      </c>
      <c r="BJ89" s="18">
        <f>SUMIFS(Fluxo!$N:$N,Fluxo!$S:$S,"&gt;"&amp;BI$5,Fluxo!$S:$S,"&lt;="&amp;BJ$5,Fluxo!$D:$D,$D89)</f>
        <v>0</v>
      </c>
      <c r="BK89" s="18">
        <f>SUMIFS(Fluxo!$N:$N,Fluxo!$S:$S,"&gt;"&amp;BJ$5,Fluxo!$S:$S,"&lt;="&amp;BK$5,Fluxo!$D:$D,$D89)</f>
        <v>0</v>
      </c>
      <c r="BL89" s="18">
        <f>SUMIFS(Fluxo!$N:$N,Fluxo!$S:$S,"&gt;"&amp;BK$5,Fluxo!$S:$S,"&lt;="&amp;BL$5,Fluxo!$D:$D,$D89)</f>
        <v>0</v>
      </c>
      <c r="BM89" s="18">
        <f>SUMIFS(Fluxo!$N:$N,Fluxo!$S:$S,"&gt;"&amp;BL$5,Fluxo!$S:$S,"&lt;="&amp;BM$5,Fluxo!$D:$D,$D89)</f>
        <v>0</v>
      </c>
      <c r="BN89" s="18">
        <f>SUMIFS(Fluxo!$N:$N,Fluxo!$S:$S,"&gt;"&amp;BM$5,Fluxo!$S:$S,"&lt;="&amp;BN$5,Fluxo!$D:$D,$D89)</f>
        <v>0</v>
      </c>
      <c r="BO89" s="18">
        <f>SUMIFS(Fluxo!$N:$N,Fluxo!$S:$S,"&gt;"&amp;BN$5,Fluxo!$S:$S,"&lt;="&amp;BO$5,Fluxo!$D:$D,$D89)</f>
        <v>0</v>
      </c>
      <c r="BP89" s="18">
        <f>SUMIFS(Fluxo!$N:$N,Fluxo!$S:$S,"&gt;"&amp;BO$5,Fluxo!$S:$S,"&lt;="&amp;BP$5,Fluxo!$D:$D,$D89)</f>
        <v>0</v>
      </c>
      <c r="BQ89" s="18">
        <f>SUMIFS(Fluxo!$N:$N,Fluxo!$S:$S,"&gt;"&amp;BP$5,Fluxo!$S:$S,"&lt;="&amp;BQ$5,Fluxo!$D:$D,$D89)</f>
        <v>0</v>
      </c>
      <c r="BR89" s="18">
        <f>SUMIFS(Fluxo!$N:$N,Fluxo!$S:$S,"&gt;"&amp;BQ$5,Fluxo!$S:$S,"&lt;="&amp;BR$5,Fluxo!$D:$D,$D89)</f>
        <v>0</v>
      </c>
      <c r="BS89" s="18">
        <f>SUMIFS(Fluxo!$N:$N,Fluxo!$S:$S,"&gt;"&amp;BR$5,Fluxo!$S:$S,"&lt;="&amp;BS$5,Fluxo!$D:$D,$D89)</f>
        <v>0</v>
      </c>
      <c r="BT89" s="18">
        <f>SUMIFS(Fluxo!$N:$N,Fluxo!$S:$S,"&gt;"&amp;BS$5,Fluxo!$S:$S,"&lt;="&amp;BT$5,Fluxo!$D:$D,$D89)</f>
        <v>0</v>
      </c>
      <c r="BU89" s="18">
        <f>SUMIFS(Fluxo!$N:$N,Fluxo!$S:$S,"&gt;"&amp;BT$5,Fluxo!$S:$S,"&lt;="&amp;BU$5,Fluxo!$D:$D,$D89)</f>
        <v>0</v>
      </c>
      <c r="BV89" s="18">
        <f>SUMIFS(Fluxo!$N:$N,Fluxo!$S:$S,"&gt;"&amp;BU$5,Fluxo!$S:$S,"&lt;="&amp;BV$5,Fluxo!$D:$D,$D89)</f>
        <v>0</v>
      </c>
      <c r="BW89" s="18">
        <f>SUMIFS(Fluxo!$N:$N,Fluxo!$S:$S,"&gt;"&amp;BV$5,Fluxo!$S:$S,"&lt;="&amp;BW$5,Fluxo!$D:$D,$D89)</f>
        <v>0</v>
      </c>
      <c r="BX89" s="18">
        <f>SUMIFS(Fluxo!$N:$N,Fluxo!$S:$S,"&gt;"&amp;BW$5,Fluxo!$S:$S,"&lt;="&amp;BX$5,Fluxo!$D:$D,$D89)</f>
        <v>0</v>
      </c>
      <c r="BY89" s="18">
        <f>SUMIFS(Fluxo!$N:$N,Fluxo!$S:$S,"&gt;"&amp;BX$5,Fluxo!$S:$S,"&lt;="&amp;BY$5,Fluxo!$D:$D,$D89)</f>
        <v>0</v>
      </c>
      <c r="BZ89" s="18">
        <f>SUMIFS(Fluxo!$N:$N,Fluxo!$S:$S,"&gt;"&amp;BY$5,Fluxo!$S:$S,"&lt;="&amp;BZ$5,Fluxo!$D:$D,$D89)</f>
        <v>0</v>
      </c>
      <c r="CA89" s="18">
        <f>SUMIFS(Fluxo!$N:$N,Fluxo!$S:$S,"&gt;"&amp;BZ$5,Fluxo!$S:$S,"&lt;="&amp;CA$5,Fluxo!$D:$D,$D89)</f>
        <v>0</v>
      </c>
      <c r="CB89" s="18">
        <f>SUMIFS(Fluxo!$N:$N,Fluxo!$S:$S,"&gt;"&amp;CA$5,Fluxo!$S:$S,"&lt;="&amp;CB$5,Fluxo!$D:$D,$D89)</f>
        <v>0</v>
      </c>
      <c r="CC89" s="18">
        <f>SUMIFS(Fluxo!$N:$N,Fluxo!$S:$S,"&gt;"&amp;CB$5,Fluxo!$S:$S,"&lt;="&amp;CC$5,Fluxo!$D:$D,$D89)</f>
        <v>0</v>
      </c>
      <c r="CD89" s="18">
        <f>SUMIFS(Fluxo!$N:$N,Fluxo!$S:$S,"&gt;"&amp;CC$5,Fluxo!$S:$S,"&lt;="&amp;CD$5,Fluxo!$D:$D,$D89)</f>
        <v>0</v>
      </c>
      <c r="CE89" s="18">
        <f>SUMIFS(Fluxo!$N:$N,Fluxo!$S:$S,"&gt;"&amp;CD$5,Fluxo!$S:$S,"&lt;="&amp;CE$5,Fluxo!$D:$D,$D89)</f>
        <v>0</v>
      </c>
      <c r="CF89" s="18">
        <f>SUMIFS(Fluxo!$N:$N,Fluxo!$S:$S,"&gt;"&amp;CE$5,Fluxo!$S:$S,"&lt;="&amp;CF$5,Fluxo!$D:$D,$D89)</f>
        <v>0</v>
      </c>
      <c r="CG89" s="18">
        <f>SUMIFS(Fluxo!$N:$N,Fluxo!$S:$S,"&gt;"&amp;CF$5,Fluxo!$S:$S,"&lt;="&amp;CG$5,Fluxo!$D:$D,$D89)</f>
        <v>0</v>
      </c>
      <c r="CH89" s="18">
        <f>SUMIFS(Fluxo!$N:$N,Fluxo!$S:$S,"&gt;"&amp;CG$5,Fluxo!$S:$S,"&lt;="&amp;CH$5,Fluxo!$D:$D,$D89)</f>
        <v>0</v>
      </c>
      <c r="CI89" s="18">
        <f>SUMIFS(Fluxo!$N:$N,Fluxo!$S:$S,"&gt;"&amp;CH$5,Fluxo!$S:$S,"&lt;="&amp;CI$5,Fluxo!$D:$D,$D89)</f>
        <v>0</v>
      </c>
      <c r="CJ89" s="18">
        <f>SUMIFS(Fluxo!$N:$N,Fluxo!$S:$S,"&gt;"&amp;CI$5,Fluxo!$S:$S,"&lt;="&amp;CJ$5,Fluxo!$D:$D,$D89)</f>
        <v>0</v>
      </c>
      <c r="CK89" s="18">
        <f>SUMIFS(Fluxo!$N:$N,Fluxo!$S:$S,"&gt;"&amp;CJ$5,Fluxo!$S:$S,"&lt;="&amp;CK$5,Fluxo!$D:$D,$D89)</f>
        <v>0</v>
      </c>
      <c r="CL89" s="18">
        <f>SUMIFS(Fluxo!$N:$N,Fluxo!$S:$S,"&gt;"&amp;CK$5,Fluxo!$S:$S,"&lt;="&amp;CL$5,Fluxo!$D:$D,$D89)</f>
        <v>0</v>
      </c>
      <c r="CM89" s="18">
        <f>SUMIFS(Fluxo!$N:$N,Fluxo!$S:$S,"&gt;"&amp;CL$5,Fluxo!$S:$S,"&lt;="&amp;CM$5,Fluxo!$D:$D,$D89)</f>
        <v>0</v>
      </c>
      <c r="CN89" s="18">
        <f>SUMIFS(Fluxo!$N:$N,Fluxo!$S:$S,"&gt;"&amp;CM$5,Fluxo!$S:$S,"&lt;="&amp;CN$5,Fluxo!$D:$D,$D89)</f>
        <v>0</v>
      </c>
      <c r="CO89" s="18">
        <f>SUMIFS(Fluxo!$N:$N,Fluxo!$S:$S,"&gt;"&amp;CN$5,Fluxo!$S:$S,"&lt;="&amp;CO$5,Fluxo!$D:$D,$D89)</f>
        <v>0</v>
      </c>
      <c r="CP89" s="18">
        <f>SUMIFS(Fluxo!$N:$N,Fluxo!$S:$S,"&gt;"&amp;CO$5,Fluxo!$S:$S,"&lt;="&amp;CP$5,Fluxo!$D:$D,$D89)</f>
        <v>0</v>
      </c>
      <c r="CQ89" s="18">
        <f>SUMIFS(Fluxo!$N:$N,Fluxo!$S:$S,"&gt;"&amp;CP$5,Fluxo!$S:$S,"&lt;="&amp;CQ$5,Fluxo!$D:$D,$D89)</f>
        <v>0</v>
      </c>
      <c r="CR89" s="18">
        <f>SUMIFS(Fluxo!$N:$N,Fluxo!$S:$S,"&gt;"&amp;CQ$5,Fluxo!$S:$S,"&lt;="&amp;CR$5,Fluxo!$D:$D,$D89)</f>
        <v>0</v>
      </c>
      <c r="CS89" s="18">
        <f>SUMIFS(Fluxo!$N:$N,Fluxo!$S:$S,"&gt;"&amp;CR$5,Fluxo!$S:$S,"&lt;="&amp;CS$5,Fluxo!$D:$D,$D89)</f>
        <v>0</v>
      </c>
      <c r="CT89" s="18">
        <f>SUMIFS(Fluxo!$N:$N,Fluxo!$S:$S,"&gt;"&amp;CS$5,Fluxo!$S:$S,"&lt;="&amp;CT$5,Fluxo!$D:$D,$D89)</f>
        <v>0</v>
      </c>
      <c r="CU89" s="18">
        <f>SUMIFS(Fluxo!$N:$N,Fluxo!$S:$S,"&gt;"&amp;CT$5,Fluxo!$S:$S,"&lt;="&amp;CU$5,Fluxo!$D:$D,$D89)</f>
        <v>0</v>
      </c>
      <c r="CV89" s="18">
        <f>SUMIFS(Fluxo!$N:$N,Fluxo!$S:$S,"&gt;"&amp;CU$5,Fluxo!$S:$S,"&lt;="&amp;CV$5,Fluxo!$D:$D,$D89)</f>
        <v>0</v>
      </c>
      <c r="CW89" s="18">
        <f>SUMIFS(Fluxo!$N:$N,Fluxo!$S:$S,"&gt;"&amp;CV$5,Fluxo!$S:$S,"&lt;="&amp;CW$5,Fluxo!$D:$D,$D89)</f>
        <v>0</v>
      </c>
      <c r="CX89" s="18">
        <f>SUMIFS(Fluxo!$N:$N,Fluxo!$S:$S,"&gt;"&amp;CW$5,Fluxo!$S:$S,"&lt;="&amp;CX$5,Fluxo!$D:$D,$D89)</f>
        <v>0</v>
      </c>
      <c r="CY89" s="18">
        <f>SUMIFS(Fluxo!$N:$N,Fluxo!$S:$S,"&gt;"&amp;CX$5,Fluxo!$S:$S,"&lt;="&amp;CY$5,Fluxo!$D:$D,$D89)</f>
        <v>0</v>
      </c>
      <c r="CZ89" s="18">
        <f>SUMIFS(Fluxo!$N:$N,Fluxo!$S:$S,"&gt;"&amp;CY$5,Fluxo!$S:$S,"&lt;="&amp;CZ$5,Fluxo!$D:$D,$D89)</f>
        <v>0</v>
      </c>
      <c r="DA89" s="18">
        <f>SUMIFS(Fluxo!$N:$N,Fluxo!$S:$S,"&gt;"&amp;CZ$5,Fluxo!$S:$S,"&lt;="&amp;DA$5,Fluxo!$D:$D,$D89)</f>
        <v>0</v>
      </c>
      <c r="DB89" s="18">
        <f>SUMIFS(Fluxo!$N:$N,Fluxo!$S:$S,"&gt;"&amp;DA$5,Fluxo!$S:$S,"&lt;="&amp;DB$5,Fluxo!$D:$D,$D89)</f>
        <v>0</v>
      </c>
      <c r="DC89" s="18">
        <f>SUMIFS(Fluxo!$N:$N,Fluxo!$S:$S,"&gt;"&amp;DB$5,Fluxo!$S:$S,"&lt;="&amp;DC$5,Fluxo!$D:$D,$D89)</f>
        <v>0</v>
      </c>
      <c r="DD89" s="18">
        <f>SUMIFS(Fluxo!$N:$N,Fluxo!$S:$S,"&gt;"&amp;DC$5,Fluxo!$S:$S,"&lt;="&amp;DD$5,Fluxo!$D:$D,$D89)</f>
        <v>0</v>
      </c>
      <c r="DE89" s="18">
        <f>SUMIFS(Fluxo!$N:$N,Fluxo!$S:$S,"&gt;"&amp;DD$5,Fluxo!$S:$S,"&lt;="&amp;DE$5,Fluxo!$D:$D,$D89)</f>
        <v>0</v>
      </c>
      <c r="DF89" s="18">
        <f>SUMIFS(Fluxo!$N:$N,Fluxo!$S:$S,"&gt;"&amp;DE$5,Fluxo!$S:$S,"&lt;="&amp;DF$5,Fluxo!$D:$D,$D89)</f>
        <v>0</v>
      </c>
      <c r="DG89" s="18">
        <f>SUMIFS(Fluxo!$N:$N,Fluxo!$S:$S,"&gt;"&amp;DF$5,Fluxo!$S:$S,"&lt;="&amp;DG$5,Fluxo!$D:$D,$D89)</f>
        <v>0</v>
      </c>
      <c r="DH89" s="18">
        <f>SUMIFS(Fluxo!$N:$N,Fluxo!$S:$S,"&gt;"&amp;DG$5,Fluxo!$S:$S,"&lt;="&amp;DH$5,Fluxo!$D:$D,$D89)</f>
        <v>0</v>
      </c>
      <c r="DI89" s="18">
        <f>SUMIFS(Fluxo!$N:$N,Fluxo!$S:$S,"&gt;"&amp;DH$5,Fluxo!$S:$S,"&lt;="&amp;DI$5,Fluxo!$D:$D,$D89)</f>
        <v>0</v>
      </c>
      <c r="DJ89" s="18">
        <f>SUMIFS(Fluxo!$N:$N,Fluxo!$S:$S,"&gt;"&amp;DI$5,Fluxo!$S:$S,"&lt;="&amp;DJ$5,Fluxo!$D:$D,$D89)</f>
        <v>0</v>
      </c>
      <c r="DK89" s="18">
        <f>SUMIFS(Fluxo!$N:$N,Fluxo!$S:$S,"&gt;"&amp;DJ$5,Fluxo!$S:$S,"&lt;="&amp;DK$5,Fluxo!$D:$D,$D89)</f>
        <v>0</v>
      </c>
      <c r="DL89" s="18">
        <f>SUMIFS(Fluxo!$N:$N,Fluxo!$S:$S,"&gt;"&amp;DK$5,Fluxo!$S:$S,"&lt;="&amp;DL$5,Fluxo!$D:$D,$D89)</f>
        <v>0</v>
      </c>
      <c r="DM89" s="18">
        <f>SUMIFS(Fluxo!$N:$N,Fluxo!$S:$S,"&gt;"&amp;DL$5,Fluxo!$S:$S,"&lt;="&amp;DM$5,Fluxo!$D:$D,$D89)</f>
        <v>0</v>
      </c>
      <c r="DN89" s="18">
        <f>SUMIFS(Fluxo!$N:$N,Fluxo!$S:$S,"&gt;"&amp;DM$5,Fluxo!$S:$S,"&lt;="&amp;DN$5,Fluxo!$D:$D,$D89)</f>
        <v>0</v>
      </c>
      <c r="DO89" s="18">
        <f>SUMIFS(Fluxo!$N:$N,Fluxo!$S:$S,"&gt;"&amp;DN$5,Fluxo!$S:$S,"&lt;="&amp;DO$5,Fluxo!$D:$D,$D89)</f>
        <v>0</v>
      </c>
      <c r="DP89" s="18">
        <f>SUMIFS(Fluxo!$N:$N,Fluxo!$S:$S,"&gt;"&amp;DO$5,Fluxo!$S:$S,"&lt;="&amp;DP$5,Fluxo!$D:$D,$D89)</f>
        <v>0</v>
      </c>
      <c r="DQ89" s="18">
        <f>SUMIFS(Fluxo!$N:$N,Fluxo!$S:$S,"&gt;"&amp;DP$5,Fluxo!$S:$S,"&lt;="&amp;DQ$5,Fluxo!$D:$D,$D89)</f>
        <v>0</v>
      </c>
      <c r="DR89" s="18">
        <f>SUMIFS(Fluxo!$N:$N,Fluxo!$S:$S,"&gt;"&amp;DQ$5,Fluxo!$S:$S,"&lt;="&amp;DR$5,Fluxo!$D:$D,$D89)</f>
        <v>0</v>
      </c>
      <c r="DS89" s="18">
        <f>SUMIFS(Fluxo!$N:$N,Fluxo!$S:$S,"&gt;"&amp;DR$5,Fluxo!$S:$S,"&lt;="&amp;DS$5,Fluxo!$D:$D,$D89)</f>
        <v>0</v>
      </c>
      <c r="DT89" s="18">
        <f>SUMIFS(Fluxo!$N:$N,Fluxo!$S:$S,"&gt;"&amp;DS$5,Fluxo!$S:$S,"&lt;="&amp;DT$5,Fluxo!$D:$D,$D89)</f>
        <v>0</v>
      </c>
      <c r="DU89" s="18">
        <f>SUMIFS(Fluxo!$N:$N,Fluxo!$S:$S,"&gt;"&amp;DT$5,Fluxo!$S:$S,"&lt;="&amp;DU$5,Fluxo!$D:$D,$D89)</f>
        <v>0</v>
      </c>
      <c r="DV89" s="18">
        <f>SUMIFS(Fluxo!$N:$N,Fluxo!$S:$S,"&gt;"&amp;DU$5,Fluxo!$S:$S,"&lt;="&amp;DV$5,Fluxo!$D:$D,$D89)</f>
        <v>0</v>
      </c>
      <c r="DW89" s="18">
        <f>SUMIFS(Fluxo!$N:$N,Fluxo!$S:$S,"&gt;"&amp;DV$5,Fluxo!$S:$S,"&lt;="&amp;DW$5,Fluxo!$D:$D,$D89)</f>
        <v>0</v>
      </c>
      <c r="DX89" s="18">
        <f>SUMIFS(Fluxo!$N:$N,Fluxo!$S:$S,"&gt;"&amp;DW$5,Fluxo!$S:$S,"&lt;="&amp;DX$5,Fluxo!$D:$D,$D89)</f>
        <v>0</v>
      </c>
      <c r="DY89" s="18">
        <f>SUMIFS(Fluxo!$N:$N,Fluxo!$S:$S,"&gt;"&amp;DX$5,Fluxo!$S:$S,"&lt;="&amp;DY$5,Fluxo!$D:$D,$D89)</f>
        <v>0</v>
      </c>
      <c r="DZ89" s="18">
        <f>SUMIFS(Fluxo!$N:$N,Fluxo!$S:$S,"&gt;"&amp;DY$5,Fluxo!$S:$S,"&lt;="&amp;DZ$5,Fluxo!$D:$D,$D89)</f>
        <v>0</v>
      </c>
      <c r="EA89" s="18">
        <f>SUMIFS(Fluxo!$N:$N,Fluxo!$S:$S,"&gt;"&amp;DZ$5,Fluxo!$S:$S,"&lt;="&amp;EA$5,Fluxo!$D:$D,$D89)</f>
        <v>0</v>
      </c>
      <c r="EB89" s="18">
        <f>SUMIFS(Fluxo!$N:$N,Fluxo!$S:$S,"&gt;"&amp;EA$5,Fluxo!$S:$S,"&lt;="&amp;EB$5,Fluxo!$D:$D,$D89)</f>
        <v>0</v>
      </c>
      <c r="EC89" s="18">
        <f>SUMIFS(Fluxo!$N:$N,Fluxo!$S:$S,"&gt;"&amp;EB$5,Fluxo!$S:$S,"&lt;="&amp;EC$5,Fluxo!$D:$D,$D89)</f>
        <v>0</v>
      </c>
      <c r="ED89" s="18">
        <f>SUMIFS(Fluxo!$N:$N,Fluxo!$S:$S,"&gt;"&amp;EC$5,Fluxo!$S:$S,"&lt;="&amp;ED$5,Fluxo!$D:$D,$D89)</f>
        <v>0</v>
      </c>
      <c r="EE89" s="18">
        <f>SUMIFS(Fluxo!$N:$N,Fluxo!$S:$S,"&gt;"&amp;ED$5,Fluxo!$S:$S,"&lt;="&amp;EE$5,Fluxo!$D:$D,$D89)</f>
        <v>0</v>
      </c>
      <c r="EF89" s="18">
        <f>SUMIFS(Fluxo!$N:$N,Fluxo!$S:$S,"&gt;"&amp;EE$5,Fluxo!$S:$S,"&lt;="&amp;EF$5,Fluxo!$D:$D,$D89)</f>
        <v>0</v>
      </c>
      <c r="EG89" s="18">
        <f>SUMIFS(Fluxo!$N:$N,Fluxo!$S:$S,"&gt;"&amp;EF$5,Fluxo!$S:$S,"&lt;="&amp;EG$5,Fluxo!$D:$D,$D89)</f>
        <v>0</v>
      </c>
      <c r="EH89" s="18">
        <f>SUMIFS(Fluxo!$N:$N,Fluxo!$S:$S,"&gt;"&amp;EG$5,Fluxo!$S:$S,"&lt;="&amp;EH$5,Fluxo!$D:$D,$D89)</f>
        <v>0</v>
      </c>
      <c r="EI89" s="18">
        <f>SUMIFS(Fluxo!$N:$N,Fluxo!$S:$S,"&gt;"&amp;EH$5,Fluxo!$S:$S,"&lt;="&amp;EI$5,Fluxo!$D:$D,$D89)</f>
        <v>0</v>
      </c>
      <c r="EJ89" s="18">
        <f>SUMIFS(Fluxo!$N:$N,Fluxo!$S:$S,"&gt;"&amp;EI$5,Fluxo!$S:$S,"&lt;="&amp;EJ$5,Fluxo!$D:$D,$D89)</f>
        <v>0</v>
      </c>
      <c r="EK89" s="18">
        <f>SUMIFS(Fluxo!$N:$N,Fluxo!$S:$S,"&gt;"&amp;EJ$5,Fluxo!$S:$S,"&lt;="&amp;EK$5,Fluxo!$D:$D,$D89)</f>
        <v>0</v>
      </c>
      <c r="EL89" s="18">
        <f>SUMIFS(Fluxo!$N:$N,Fluxo!$S:$S,"&gt;"&amp;EK$5,Fluxo!$S:$S,"&lt;="&amp;EL$5,Fluxo!$D:$D,$D89)</f>
        <v>0</v>
      </c>
      <c r="EM89" s="18">
        <f>SUMIFS(Fluxo!$N:$N,Fluxo!$S:$S,"&gt;"&amp;EL$5,Fluxo!$S:$S,"&lt;="&amp;EM$5,Fluxo!$D:$D,$D89)</f>
        <v>0</v>
      </c>
      <c r="EN89" s="18">
        <f>SUMIFS(Fluxo!$N:$N,Fluxo!$S:$S,"&gt;"&amp;EM$5,Fluxo!$S:$S,"&lt;="&amp;EN$5,Fluxo!$D:$D,$D89)</f>
        <v>0</v>
      </c>
      <c r="EO89" s="18">
        <f>SUMIFS(Fluxo!$N:$N,Fluxo!$S:$S,"&gt;"&amp;EN$5,Fluxo!$S:$S,"&lt;="&amp;EO$5,Fluxo!$D:$D,$D89)</f>
        <v>0</v>
      </c>
      <c r="EP89" s="18">
        <f>SUMIFS(Fluxo!$N:$N,Fluxo!$S:$S,"&gt;"&amp;EO$5,Fluxo!$S:$S,"&lt;="&amp;EP$5,Fluxo!$D:$D,$D89)</f>
        <v>0</v>
      </c>
      <c r="EQ89" s="18">
        <f>SUMIFS(Fluxo!$N:$N,Fluxo!$S:$S,"&gt;"&amp;EP$5,Fluxo!$S:$S,"&lt;="&amp;EQ$5,Fluxo!$D:$D,$D89)</f>
        <v>0</v>
      </c>
      <c r="ER89" s="18">
        <f>SUMIFS(Fluxo!$N:$N,Fluxo!$S:$S,"&gt;"&amp;EQ$5,Fluxo!$S:$S,"&lt;="&amp;ER$5,Fluxo!$D:$D,$D89)</f>
        <v>0</v>
      </c>
      <c r="ES89" s="18">
        <f>SUMIFS(Fluxo!$N:$N,Fluxo!$S:$S,"&gt;"&amp;ER$5,Fluxo!$S:$S,"&lt;="&amp;ES$5,Fluxo!$D:$D,$D89)</f>
        <v>0</v>
      </c>
      <c r="ET89" s="18">
        <f>SUMIFS(Fluxo!$N:$N,Fluxo!$S:$S,"&gt;"&amp;ES$5,Fluxo!$S:$S,"&lt;="&amp;ET$5,Fluxo!$D:$D,$D89)</f>
        <v>0</v>
      </c>
      <c r="EU89" s="18">
        <f>SUMIFS(Fluxo!$N:$N,Fluxo!$S:$S,"&gt;"&amp;ET$5,Fluxo!$S:$S,"&lt;="&amp;EU$5,Fluxo!$D:$D,$D89)</f>
        <v>0</v>
      </c>
      <c r="EV89" s="18">
        <f>SUMIFS(Fluxo!$N:$N,Fluxo!$S:$S,"&gt;"&amp;EU$5,Fluxo!$S:$S,"&lt;="&amp;EV$5,Fluxo!$D:$D,$D89)</f>
        <v>0</v>
      </c>
      <c r="EW89" s="18">
        <f>SUMIFS(Fluxo!$N:$N,Fluxo!$S:$S,"&gt;"&amp;EV$5,Fluxo!$S:$S,"&lt;="&amp;EW$5,Fluxo!$D:$D,$D89)</f>
        <v>0</v>
      </c>
      <c r="EX89" s="18">
        <f>SUMIFS(Fluxo!$N:$N,Fluxo!$S:$S,"&gt;"&amp;EW$5,Fluxo!$S:$S,"&lt;="&amp;EX$5,Fluxo!$D:$D,$D89)</f>
        <v>0</v>
      </c>
      <c r="EY89" s="18">
        <f>SUMIFS(Fluxo!$N:$N,Fluxo!$S:$S,"&gt;"&amp;EX$5,Fluxo!$S:$S,"&lt;="&amp;EY$5,Fluxo!$D:$D,$D89)</f>
        <v>0</v>
      </c>
      <c r="EZ89" s="18">
        <f>SUMIFS(Fluxo!$N:$N,Fluxo!$S:$S,"&gt;"&amp;EY$5,Fluxo!$S:$S,"&lt;="&amp;EZ$5,Fluxo!$D:$D,$D89)</f>
        <v>0</v>
      </c>
      <c r="FA89" s="18">
        <f>SUMIFS(Fluxo!$N:$N,Fluxo!$S:$S,"&gt;"&amp;EZ$5,Fluxo!$S:$S,"&lt;="&amp;FA$5,Fluxo!$D:$D,$D89)</f>
        <v>0</v>
      </c>
      <c r="FB89" s="18">
        <f>SUMIFS(Fluxo!$N:$N,Fluxo!$S:$S,"&gt;"&amp;FA$5,Fluxo!$S:$S,"&lt;="&amp;FB$5,Fluxo!$D:$D,$D89)</f>
        <v>0</v>
      </c>
      <c r="FC89" s="18">
        <f>SUMIFS(Fluxo!$N:$N,Fluxo!$S:$S,"&gt;"&amp;FB$5,Fluxo!$S:$S,"&lt;="&amp;FC$5,Fluxo!$D:$D,$D89)</f>
        <v>0</v>
      </c>
      <c r="FD89" s="18">
        <f>SUMIFS(Fluxo!$N:$N,Fluxo!$S:$S,"&gt;"&amp;FC$5,Fluxo!$S:$S,"&lt;="&amp;FD$5,Fluxo!$D:$D,$D89)</f>
        <v>0</v>
      </c>
      <c r="FE89" s="18">
        <f>SUMIFS(Fluxo!$N:$N,Fluxo!$S:$S,"&gt;"&amp;FD$5,Fluxo!$S:$S,"&lt;="&amp;FE$5,Fluxo!$D:$D,$D89)</f>
        <v>0</v>
      </c>
      <c r="FF89" s="18">
        <f>SUMIFS(Fluxo!$N:$N,Fluxo!$S:$S,"&gt;"&amp;FE$5,Fluxo!$S:$S,"&lt;="&amp;FF$5,Fluxo!$D:$D,$D89)</f>
        <v>0</v>
      </c>
      <c r="FG89" s="18">
        <f>SUMIFS(Fluxo!$N:$N,Fluxo!$S:$S,"&gt;"&amp;FF$5,Fluxo!$S:$S,"&lt;="&amp;FG$5,Fluxo!$D:$D,$D89)</f>
        <v>0</v>
      </c>
      <c r="FH89" s="18">
        <f>SUMIFS(Fluxo!$N:$N,Fluxo!$S:$S,"&gt;"&amp;FG$5,Fluxo!$S:$S,"&lt;="&amp;FH$5,Fluxo!$D:$D,$D89)</f>
        <v>0</v>
      </c>
      <c r="FI89" s="18">
        <f>SUMIFS(Fluxo!$N:$N,Fluxo!$S:$S,"&gt;"&amp;FH$5,Fluxo!$S:$S,"&lt;="&amp;FI$5,Fluxo!$D:$D,$D89)</f>
        <v>0</v>
      </c>
      <c r="FJ89" s="18">
        <f>SUMIFS(Fluxo!$N:$N,Fluxo!$S:$S,"&gt;"&amp;FI$5,Fluxo!$S:$S,"&lt;="&amp;FJ$5,Fluxo!$D:$D,$D89)</f>
        <v>0</v>
      </c>
      <c r="FK89" s="18">
        <f>SUMIFS(Fluxo!$N:$N,Fluxo!$S:$S,"&gt;"&amp;FJ$5,Fluxo!$S:$S,"&lt;="&amp;FK$5,Fluxo!$D:$D,$D89)</f>
        <v>0</v>
      </c>
      <c r="FL89" s="18">
        <f>SUMIFS(Fluxo!$N:$N,Fluxo!$S:$S,"&gt;"&amp;FK$5,Fluxo!$S:$S,"&lt;="&amp;FL$5,Fluxo!$D:$D,$D89)</f>
        <v>0</v>
      </c>
      <c r="FM89" s="18">
        <f>SUMIFS(Fluxo!$N:$N,Fluxo!$S:$S,"&gt;"&amp;FL$5,Fluxo!$S:$S,"&lt;="&amp;FM$5,Fluxo!$D:$D,$D89)</f>
        <v>0</v>
      </c>
      <c r="FN89" s="18">
        <f>SUMIFS(Fluxo!$N:$N,Fluxo!$S:$S,"&gt;"&amp;FM$5,Fluxo!$S:$S,"&lt;="&amp;FN$5,Fluxo!$D:$D,$D89)</f>
        <v>0</v>
      </c>
      <c r="FO89" s="18">
        <f>SUMIFS(Fluxo!$N:$N,Fluxo!$S:$S,"&gt;"&amp;FN$5,Fluxo!$S:$S,"&lt;="&amp;FO$5,Fluxo!$D:$D,$D89)</f>
        <v>0</v>
      </c>
      <c r="FP89" s="18">
        <f>SUMIFS(Fluxo!$N:$N,Fluxo!$S:$S,"&gt;"&amp;FO$5,Fluxo!$S:$S,"&lt;="&amp;FP$5,Fluxo!$D:$D,$D89)</f>
        <v>0</v>
      </c>
      <c r="FQ89" s="18">
        <f>SUMIFS(Fluxo!$N:$N,Fluxo!$S:$S,"&gt;"&amp;FP$5,Fluxo!$S:$S,"&lt;="&amp;FQ$5,Fluxo!$D:$D,$D89)</f>
        <v>0</v>
      </c>
      <c r="FR89" s="18">
        <f>SUMIFS(Fluxo!$N:$N,Fluxo!$S:$S,"&gt;"&amp;FQ$5,Fluxo!$S:$S,"&lt;="&amp;FR$5,Fluxo!$D:$D,$D89)</f>
        <v>0</v>
      </c>
      <c r="FS89" s="18">
        <f>SUMIFS(Fluxo!$N:$N,Fluxo!$S:$S,"&gt;"&amp;FR$5,Fluxo!$S:$S,"&lt;="&amp;FS$5,Fluxo!$D:$D,$D89)</f>
        <v>0</v>
      </c>
      <c r="FT89" s="18">
        <f>SUMIFS(Fluxo!$N:$N,Fluxo!$S:$S,"&gt;"&amp;FS$5,Fluxo!$S:$S,"&lt;="&amp;FT$5,Fluxo!$D:$D,$D89)</f>
        <v>0</v>
      </c>
      <c r="FU89" s="18">
        <f>SUMIFS(Fluxo!$N:$N,Fluxo!$S:$S,"&gt;"&amp;FT$5,Fluxo!$S:$S,"&lt;="&amp;FU$5,Fluxo!$D:$D,$D89)</f>
        <v>0</v>
      </c>
      <c r="FV89" s="18">
        <f>SUMIFS(Fluxo!$N:$N,Fluxo!$S:$S,"&gt;"&amp;FU$5,Fluxo!$S:$S,"&lt;="&amp;FV$5,Fluxo!$D:$D,$D89)</f>
        <v>0</v>
      </c>
      <c r="FW89" s="18">
        <f>SUMIFS(Fluxo!$N:$N,Fluxo!$S:$S,"&gt;"&amp;FV$5,Fluxo!$S:$S,"&lt;="&amp;FW$5,Fluxo!$D:$D,$D89)</f>
        <v>0</v>
      </c>
      <c r="FX89" s="18">
        <f>SUMIFS(Fluxo!$N:$N,Fluxo!$S:$S,"&gt;"&amp;FW$5,Fluxo!$S:$S,"&lt;="&amp;FX$5,Fluxo!$D:$D,$D89)</f>
        <v>0</v>
      </c>
      <c r="FY89" s="18">
        <f>SUMIFS(Fluxo!$N:$N,Fluxo!$S:$S,"&gt;"&amp;FX$5,Fluxo!$S:$S,"&lt;="&amp;FY$5,Fluxo!$D:$D,$D89)</f>
        <v>0</v>
      </c>
      <c r="FZ89" s="18">
        <f>SUMIFS(Fluxo!$N:$N,Fluxo!$S:$S,"&gt;"&amp;FY$5,Fluxo!$S:$S,"&lt;="&amp;FZ$5,Fluxo!$D:$D,$D89)</f>
        <v>0</v>
      </c>
      <c r="GA89" s="18">
        <f>SUMIFS(Fluxo!$N:$N,Fluxo!$S:$S,"&gt;"&amp;FZ$5,Fluxo!$S:$S,"&lt;="&amp;GA$5,Fluxo!$D:$D,$D89)</f>
        <v>0</v>
      </c>
      <c r="GB89" s="18">
        <f>SUMIFS(Fluxo!$N:$N,Fluxo!$S:$S,"&gt;"&amp;GA$5,Fluxo!$S:$S,"&lt;="&amp;GB$5,Fluxo!$D:$D,$D89)</f>
        <v>0</v>
      </c>
      <c r="GC89" s="18">
        <f>SUMIFS(Fluxo!$N:$N,Fluxo!$S:$S,"&gt;"&amp;GB$5,Fluxo!$S:$S,"&lt;="&amp;GC$5,Fluxo!$D:$D,$D89)</f>
        <v>0</v>
      </c>
      <c r="GD89" s="18">
        <f>SUMIFS(Fluxo!$N:$N,Fluxo!$S:$S,"&gt;"&amp;GC$5,Fluxo!$S:$S,"&lt;="&amp;GD$5,Fluxo!$D:$D,$D89)</f>
        <v>0</v>
      </c>
      <c r="GE89" s="18">
        <f>SUMIFS(Fluxo!$N:$N,Fluxo!$S:$S,"&gt;"&amp;GD$5,Fluxo!$S:$S,"&lt;="&amp;GE$5,Fluxo!$D:$D,$D89)</f>
        <v>0</v>
      </c>
      <c r="GF89" s="18">
        <f>SUMIFS(Fluxo!$N:$N,Fluxo!$S:$S,"&gt;"&amp;GE$5,Fluxo!$S:$S,"&lt;="&amp;GF$5,Fluxo!$D:$D,$D89)</f>
        <v>0</v>
      </c>
      <c r="GG89" s="18">
        <f>SUMIFS(Fluxo!$N:$N,Fluxo!$S:$S,"&gt;"&amp;GF$5,Fluxo!$S:$S,"&lt;="&amp;GG$5,Fluxo!$D:$D,$D89)</f>
        <v>0</v>
      </c>
      <c r="GH89" s="18">
        <f>SUMIFS(Fluxo!$N:$N,Fluxo!$S:$S,"&gt;"&amp;GG$5,Fluxo!$S:$S,"&lt;="&amp;GH$5,Fluxo!$D:$D,$D89)</f>
        <v>0</v>
      </c>
      <c r="GI89" s="18">
        <f>SUMIFS(Fluxo!$N:$N,Fluxo!$S:$S,"&gt;"&amp;GH$5,Fluxo!$S:$S,"&lt;="&amp;GI$5,Fluxo!$D:$D,$D89)</f>
        <v>0</v>
      </c>
      <c r="GJ89" s="18">
        <f>SUMIFS(Fluxo!$N:$N,Fluxo!$S:$S,"&gt;"&amp;GI$5,Fluxo!$S:$S,"&lt;="&amp;GJ$5,Fluxo!$D:$D,$D89)</f>
        <v>0</v>
      </c>
      <c r="GK89" s="18">
        <f>SUMIFS(Fluxo!$N:$N,Fluxo!$S:$S,"&gt;"&amp;GJ$5,Fluxo!$S:$S,"&lt;="&amp;GK$5,Fluxo!$D:$D,$D89)</f>
        <v>0</v>
      </c>
      <c r="GL89" s="18">
        <f>SUMIFS(Fluxo!$N:$N,Fluxo!$S:$S,"&gt;"&amp;GK$5,Fluxo!$S:$S,"&lt;="&amp;GL$5,Fluxo!$D:$D,$D89)</f>
        <v>0</v>
      </c>
      <c r="GM89" s="18">
        <f>SUMIFS(Fluxo!$N:$N,Fluxo!$S:$S,"&gt;"&amp;GL$5,Fluxo!$S:$S,"&lt;="&amp;GM$5,Fluxo!$D:$D,$D89)</f>
        <v>0</v>
      </c>
      <c r="GN89" s="18">
        <f>SUMIFS(Fluxo!$N:$N,Fluxo!$S:$S,"&gt;"&amp;GM$5,Fluxo!$S:$S,"&lt;="&amp;GN$5,Fluxo!$D:$D,$D89)</f>
        <v>0</v>
      </c>
      <c r="GO89" s="18">
        <f>SUMIFS(Fluxo!$N:$N,Fluxo!$S:$S,"&gt;"&amp;GN$5,Fluxo!$S:$S,"&lt;="&amp;GO$5,Fluxo!$D:$D,$D89)</f>
        <v>0</v>
      </c>
      <c r="GP89" s="18">
        <f>SUMIFS(Fluxo!$N:$N,Fluxo!$S:$S,"&gt;"&amp;GO$5,Fluxo!$S:$S,"&lt;="&amp;GP$5,Fluxo!$D:$D,$D89)</f>
        <v>0</v>
      </c>
      <c r="GQ89" s="18">
        <f>SUMIFS(Fluxo!$N:$N,Fluxo!$S:$S,"&gt;"&amp;GP$5,Fluxo!$S:$S,"&lt;="&amp;GQ$5,Fluxo!$D:$D,$D89)</f>
        <v>0</v>
      </c>
      <c r="GR89" s="18">
        <f>SUMIFS(Fluxo!$N:$N,Fluxo!$S:$S,"&gt;"&amp;GQ$5,Fluxo!$S:$S,"&lt;="&amp;GR$5,Fluxo!$D:$D,$D89)</f>
        <v>0</v>
      </c>
      <c r="GS89" s="18">
        <f>SUMIFS(Fluxo!$N:$N,Fluxo!$S:$S,"&gt;"&amp;GR$5,Fluxo!$S:$S,"&lt;="&amp;GS$5,Fluxo!$D:$D,$D89)</f>
        <v>0</v>
      </c>
      <c r="GT89" s="18">
        <f>SUMIFS(Fluxo!$N:$N,Fluxo!$S:$S,"&gt;"&amp;GS$5,Fluxo!$S:$S,"&lt;="&amp;GT$5,Fluxo!$D:$D,$D89)</f>
        <v>0</v>
      </c>
      <c r="GU89" s="18">
        <f>SUMIFS(Fluxo!$N:$N,Fluxo!$S:$S,"&gt;"&amp;GT$5,Fluxo!$S:$S,"&lt;="&amp;GU$5,Fluxo!$D:$D,$D89)</f>
        <v>0</v>
      </c>
      <c r="GV89" s="18">
        <f>SUMIFS(Fluxo!$N:$N,Fluxo!$S:$S,"&gt;"&amp;GU$5,Fluxo!$S:$S,"&lt;="&amp;GV$5,Fluxo!$D:$D,$D89)</f>
        <v>0</v>
      </c>
      <c r="GW89" s="18">
        <f>SUMIFS(Fluxo!$N:$N,Fluxo!$S:$S,"&gt;"&amp;GV$5,Fluxo!$S:$S,"&lt;="&amp;GW$5,Fluxo!$D:$D,$D89)</f>
        <v>0</v>
      </c>
      <c r="GX89" s="18">
        <f>SUMIFS(Fluxo!$N:$N,Fluxo!$S:$S,"&gt;"&amp;GW$5,Fluxo!$S:$S,"&lt;="&amp;GX$5,Fluxo!$D:$D,$D89)</f>
        <v>0</v>
      </c>
      <c r="GY89" s="18">
        <f>SUMIFS(Fluxo!$N:$N,Fluxo!$S:$S,"&gt;"&amp;GX$5,Fluxo!$S:$S,"&lt;="&amp;GY$5,Fluxo!$D:$D,$D89)</f>
        <v>0</v>
      </c>
      <c r="GZ89" s="18">
        <f>SUMIFS(Fluxo!$N:$N,Fluxo!$S:$S,"&gt;"&amp;GY$5,Fluxo!$S:$S,"&lt;="&amp;GZ$5,Fluxo!$D:$D,$D89)</f>
        <v>0</v>
      </c>
      <c r="HA89" s="18">
        <f>SUMIFS(Fluxo!$N:$N,Fluxo!$S:$S,"&gt;"&amp;GZ$5,Fluxo!$S:$S,"&lt;="&amp;HA$5,Fluxo!$D:$D,$D89)</f>
        <v>0</v>
      </c>
      <c r="HB89" s="18">
        <f>SUMIFS(Fluxo!$N:$N,Fluxo!$S:$S,"&gt;"&amp;HA$5,Fluxo!$S:$S,"&lt;="&amp;HB$5,Fluxo!$D:$D,$D89)</f>
        <v>0</v>
      </c>
      <c r="HC89" s="18">
        <f>SUMIFS(Fluxo!$N:$N,Fluxo!$S:$S,"&gt;"&amp;HB$5,Fluxo!$S:$S,"&lt;="&amp;HC$5,Fluxo!$D:$D,$D89)</f>
        <v>0</v>
      </c>
      <c r="HD89" s="18">
        <f>SUMIFS(Fluxo!$N:$N,Fluxo!$S:$S,"&gt;"&amp;HC$5,Fluxo!$S:$S,"&lt;="&amp;HD$5,Fluxo!$D:$D,$D89)</f>
        <v>0</v>
      </c>
      <c r="HE89" s="18">
        <f>SUMIFS(Fluxo!$N:$N,Fluxo!$S:$S,"&gt;"&amp;HD$5,Fluxo!$S:$S,"&lt;="&amp;HE$5,Fluxo!$D:$D,$D89)</f>
        <v>0</v>
      </c>
      <c r="HF89" s="18">
        <f>SUMIFS(Fluxo!$N:$N,Fluxo!$S:$S,"&gt;"&amp;HE$5,Fluxo!$S:$S,"&lt;="&amp;HF$5,Fluxo!$D:$D,$D89)</f>
        <v>0</v>
      </c>
    </row>
    <row r="90" spans="1:214">
      <c r="A90" s="20">
        <f t="shared" si="18"/>
        <v>80</v>
      </c>
      <c r="B90" s="140" t="str">
        <f>'Check Carteira'!C82</f>
        <v>E.1016.99.01.0195</v>
      </c>
      <c r="C90" s="141">
        <v>1</v>
      </c>
      <c r="D90" s="129" t="str">
        <f>'Check Carteira'!F82</f>
        <v>A-0195</v>
      </c>
      <c r="E90" s="21" t="str">
        <f>IFERROR(INDEX(Contratos!L:L,MATCH(D90,Contratos!R:R,0)),"")</f>
        <v/>
      </c>
      <c r="F90" s="139" t="str">
        <f>IFERROR(INDEX(Contratos!G:G,MATCH(D90,Contratos!R:R,0)),"")</f>
        <v/>
      </c>
      <c r="H90" s="83">
        <f t="shared" si="17"/>
        <v>0</v>
      </c>
      <c r="J90" s="18">
        <f>SUMIFS(Fluxo!$N:$N,Fluxo!$S:$S,"&gt;"&amp;I$5,Fluxo!$S:$S,"&lt;="&amp;J$5,Fluxo!$D:$D,$D90)</f>
        <v>0</v>
      </c>
      <c r="K90" s="18">
        <f>SUMIFS(Fluxo!$N:$N,Fluxo!$S:$S,"&gt;"&amp;J$5,Fluxo!$S:$S,"&lt;="&amp;K$5,Fluxo!$D:$D,$D90)</f>
        <v>0</v>
      </c>
      <c r="L90" s="18">
        <f>SUMIFS(Fluxo!$N:$N,Fluxo!$S:$S,"&gt;"&amp;K$5,Fluxo!$S:$S,"&lt;="&amp;L$5,Fluxo!$D:$D,$D90)</f>
        <v>0</v>
      </c>
      <c r="M90" s="18">
        <f>SUMIFS(Fluxo!$N:$N,Fluxo!$S:$S,"&gt;"&amp;L$5,Fluxo!$S:$S,"&lt;="&amp;M$5,Fluxo!$D:$D,$D90)</f>
        <v>0</v>
      </c>
      <c r="N90" s="18">
        <f>SUMIFS(Fluxo!$N:$N,Fluxo!$S:$S,"&gt;"&amp;M$5,Fluxo!$S:$S,"&lt;="&amp;N$5,Fluxo!$D:$D,$D90)</f>
        <v>0</v>
      </c>
      <c r="O90" s="18">
        <f>SUMIFS(Fluxo!$N:$N,Fluxo!$S:$S,"&gt;"&amp;N$5,Fluxo!$S:$S,"&lt;="&amp;O$5,Fluxo!$D:$D,$D90)</f>
        <v>0</v>
      </c>
      <c r="P90" s="18">
        <f>SUMIFS(Fluxo!$N:$N,Fluxo!$S:$S,"&gt;"&amp;O$5,Fluxo!$S:$S,"&lt;="&amp;P$5,Fluxo!$D:$D,$D90)</f>
        <v>0</v>
      </c>
      <c r="Q90" s="18">
        <f>SUMIFS(Fluxo!$N:$N,Fluxo!$S:$S,"&gt;"&amp;P$5,Fluxo!$S:$S,"&lt;="&amp;Q$5,Fluxo!$D:$D,$D90)</f>
        <v>0</v>
      </c>
      <c r="R90" s="18">
        <f>SUMIFS(Fluxo!$N:$N,Fluxo!$S:$S,"&gt;"&amp;Q$5,Fluxo!$S:$S,"&lt;="&amp;R$5,Fluxo!$D:$D,$D90)</f>
        <v>0</v>
      </c>
      <c r="S90" s="18">
        <f>SUMIFS(Fluxo!$N:$N,Fluxo!$S:$S,"&gt;"&amp;R$5,Fluxo!$S:$S,"&lt;="&amp;S$5,Fluxo!$D:$D,$D90)</f>
        <v>0</v>
      </c>
      <c r="T90" s="18">
        <f>SUMIFS(Fluxo!$N:$N,Fluxo!$S:$S,"&gt;"&amp;S$5,Fluxo!$S:$S,"&lt;="&amp;T$5,Fluxo!$D:$D,$D90)</f>
        <v>0</v>
      </c>
      <c r="U90" s="18">
        <f>SUMIFS(Fluxo!$N:$N,Fluxo!$S:$S,"&gt;"&amp;T$5,Fluxo!$S:$S,"&lt;="&amp;U$5,Fluxo!$D:$D,$D90)</f>
        <v>0</v>
      </c>
      <c r="V90" s="18">
        <f>SUMIFS(Fluxo!$N:$N,Fluxo!$S:$S,"&gt;"&amp;U$5,Fluxo!$S:$S,"&lt;="&amp;V$5,Fluxo!$D:$D,$D90)</f>
        <v>0</v>
      </c>
      <c r="W90" s="18">
        <f>SUMIFS(Fluxo!$N:$N,Fluxo!$S:$S,"&gt;"&amp;V$5,Fluxo!$S:$S,"&lt;="&amp;W$5,Fluxo!$D:$D,$D90)</f>
        <v>0</v>
      </c>
      <c r="X90" s="18">
        <f>SUMIFS(Fluxo!$N:$N,Fluxo!$S:$S,"&gt;"&amp;W$5,Fluxo!$S:$S,"&lt;="&amp;X$5,Fluxo!$D:$D,$D90)</f>
        <v>0</v>
      </c>
      <c r="Y90" s="18">
        <f>SUMIFS(Fluxo!$N:$N,Fluxo!$S:$S,"&gt;"&amp;X$5,Fluxo!$S:$S,"&lt;="&amp;Y$5,Fluxo!$D:$D,$D90)</f>
        <v>0</v>
      </c>
      <c r="Z90" s="18">
        <f>SUMIFS(Fluxo!$N:$N,Fluxo!$S:$S,"&gt;"&amp;Y$5,Fluxo!$S:$S,"&lt;="&amp;Z$5,Fluxo!$D:$D,$D90)</f>
        <v>0</v>
      </c>
      <c r="AA90" s="18">
        <f>SUMIFS(Fluxo!$N:$N,Fluxo!$S:$S,"&gt;"&amp;Z$5,Fluxo!$S:$S,"&lt;="&amp;AA$5,Fluxo!$D:$D,$D90)</f>
        <v>0</v>
      </c>
      <c r="AB90" s="18">
        <f>SUMIFS(Fluxo!$N:$N,Fluxo!$S:$S,"&gt;"&amp;AA$5,Fluxo!$S:$S,"&lt;="&amp;AB$5,Fluxo!$D:$D,$D90)</f>
        <v>0</v>
      </c>
      <c r="AC90" s="18">
        <f>SUMIFS(Fluxo!$N:$N,Fluxo!$S:$S,"&gt;"&amp;AB$5,Fluxo!$S:$S,"&lt;="&amp;AC$5,Fluxo!$D:$D,$D90)</f>
        <v>0</v>
      </c>
      <c r="AD90" s="18">
        <f>SUMIFS(Fluxo!$N:$N,Fluxo!$S:$S,"&gt;"&amp;AC$5,Fluxo!$S:$S,"&lt;="&amp;AD$5,Fluxo!$D:$D,$D90)</f>
        <v>0</v>
      </c>
      <c r="AE90" s="18">
        <f>SUMIFS(Fluxo!$N:$N,Fluxo!$S:$S,"&gt;"&amp;AD$5,Fluxo!$S:$S,"&lt;="&amp;AE$5,Fluxo!$D:$D,$D90)</f>
        <v>0</v>
      </c>
      <c r="AF90" s="18">
        <f>SUMIFS(Fluxo!$N:$N,Fluxo!$S:$S,"&gt;"&amp;AE$5,Fluxo!$S:$S,"&lt;="&amp;AF$5,Fluxo!$D:$D,$D90)</f>
        <v>0</v>
      </c>
      <c r="AG90" s="18">
        <f>SUMIFS(Fluxo!$N:$N,Fluxo!$S:$S,"&gt;"&amp;AF$5,Fluxo!$S:$S,"&lt;="&amp;AG$5,Fluxo!$D:$D,$D90)</f>
        <v>0</v>
      </c>
      <c r="AH90" s="18">
        <f>SUMIFS(Fluxo!$N:$N,Fluxo!$S:$S,"&gt;"&amp;AG$5,Fluxo!$S:$S,"&lt;="&amp;AH$5,Fluxo!$D:$D,$D90)</f>
        <v>0</v>
      </c>
      <c r="AI90" s="18">
        <f>SUMIFS(Fluxo!$N:$N,Fluxo!$S:$S,"&gt;"&amp;AH$5,Fluxo!$S:$S,"&lt;="&amp;AI$5,Fluxo!$D:$D,$D90)</f>
        <v>0</v>
      </c>
      <c r="AJ90" s="18">
        <f>SUMIFS(Fluxo!$N:$N,Fluxo!$S:$S,"&gt;"&amp;AI$5,Fluxo!$S:$S,"&lt;="&amp;AJ$5,Fluxo!$D:$D,$D90)</f>
        <v>0</v>
      </c>
      <c r="AK90" s="18">
        <f>SUMIFS(Fluxo!$N:$N,Fluxo!$S:$S,"&gt;"&amp;AJ$5,Fluxo!$S:$S,"&lt;="&amp;AK$5,Fluxo!$D:$D,$D90)</f>
        <v>0</v>
      </c>
      <c r="AL90" s="18">
        <f>SUMIFS(Fluxo!$N:$N,Fluxo!$S:$S,"&gt;"&amp;AK$5,Fluxo!$S:$S,"&lt;="&amp;AL$5,Fluxo!$D:$D,$D90)</f>
        <v>0</v>
      </c>
      <c r="AM90" s="18">
        <f>SUMIFS(Fluxo!$N:$N,Fluxo!$S:$S,"&gt;"&amp;AL$5,Fluxo!$S:$S,"&lt;="&amp;AM$5,Fluxo!$D:$D,$D90)</f>
        <v>0</v>
      </c>
      <c r="AN90" s="18">
        <f>SUMIFS(Fluxo!$N:$N,Fluxo!$S:$S,"&gt;"&amp;AM$5,Fluxo!$S:$S,"&lt;="&amp;AN$5,Fluxo!$D:$D,$D90)</f>
        <v>0</v>
      </c>
      <c r="AO90" s="18">
        <f>SUMIFS(Fluxo!$N:$N,Fluxo!$S:$S,"&gt;"&amp;AN$5,Fluxo!$S:$S,"&lt;="&amp;AO$5,Fluxo!$D:$D,$D90)</f>
        <v>0</v>
      </c>
      <c r="AP90" s="18">
        <f>SUMIFS(Fluxo!$N:$N,Fluxo!$S:$S,"&gt;"&amp;AO$5,Fluxo!$S:$S,"&lt;="&amp;AP$5,Fluxo!$D:$D,$D90)</f>
        <v>0</v>
      </c>
      <c r="AQ90" s="18">
        <f>SUMIFS(Fluxo!$N:$N,Fluxo!$S:$S,"&gt;"&amp;AP$5,Fluxo!$S:$S,"&lt;="&amp;AQ$5,Fluxo!$D:$D,$D90)</f>
        <v>0</v>
      </c>
      <c r="AR90" s="18">
        <f>SUMIFS(Fluxo!$N:$N,Fluxo!$S:$S,"&gt;"&amp;AQ$5,Fluxo!$S:$S,"&lt;="&amp;AR$5,Fluxo!$D:$D,$D90)</f>
        <v>0</v>
      </c>
      <c r="AS90" s="18">
        <f>SUMIFS(Fluxo!$N:$N,Fluxo!$S:$S,"&gt;"&amp;AR$5,Fluxo!$S:$S,"&lt;="&amp;AS$5,Fluxo!$D:$D,$D90)</f>
        <v>0</v>
      </c>
      <c r="AT90" s="18">
        <f>SUMIFS(Fluxo!$N:$N,Fluxo!$S:$S,"&gt;"&amp;AS$5,Fluxo!$S:$S,"&lt;="&amp;AT$5,Fluxo!$D:$D,$D90)</f>
        <v>0</v>
      </c>
      <c r="AU90" s="18">
        <f>SUMIFS(Fluxo!$N:$N,Fluxo!$S:$S,"&gt;"&amp;AT$5,Fluxo!$S:$S,"&lt;="&amp;AU$5,Fluxo!$D:$D,$D90)</f>
        <v>0</v>
      </c>
      <c r="AV90" s="18">
        <f>SUMIFS(Fluxo!$N:$N,Fluxo!$S:$S,"&gt;"&amp;AU$5,Fluxo!$S:$S,"&lt;="&amp;AV$5,Fluxo!$D:$D,$D90)</f>
        <v>0</v>
      </c>
      <c r="AW90" s="18">
        <f>SUMIFS(Fluxo!$N:$N,Fluxo!$S:$S,"&gt;"&amp;AV$5,Fluxo!$S:$S,"&lt;="&amp;AW$5,Fluxo!$D:$D,$D90)</f>
        <v>0</v>
      </c>
      <c r="AX90" s="18">
        <f>SUMIFS(Fluxo!$N:$N,Fluxo!$S:$S,"&gt;"&amp;AW$5,Fluxo!$S:$S,"&lt;="&amp;AX$5,Fluxo!$D:$D,$D90)</f>
        <v>0</v>
      </c>
      <c r="AY90" s="18">
        <f>SUMIFS(Fluxo!$N:$N,Fluxo!$S:$S,"&gt;"&amp;AX$5,Fluxo!$S:$S,"&lt;="&amp;AY$5,Fluxo!$D:$D,$D90)</f>
        <v>0</v>
      </c>
      <c r="AZ90" s="18">
        <f>SUMIFS(Fluxo!$N:$N,Fluxo!$S:$S,"&gt;"&amp;AY$5,Fluxo!$S:$S,"&lt;="&amp;AZ$5,Fluxo!$D:$D,$D90)</f>
        <v>0</v>
      </c>
      <c r="BA90" s="18">
        <f>SUMIFS(Fluxo!$N:$N,Fluxo!$S:$S,"&gt;"&amp;AZ$5,Fluxo!$S:$S,"&lt;="&amp;BA$5,Fluxo!$D:$D,$D90)</f>
        <v>0</v>
      </c>
      <c r="BB90" s="18">
        <f>SUMIFS(Fluxo!$N:$N,Fluxo!$S:$S,"&gt;"&amp;BA$5,Fluxo!$S:$S,"&lt;="&amp;BB$5,Fluxo!$D:$D,$D90)</f>
        <v>0</v>
      </c>
      <c r="BC90" s="18">
        <f>SUMIFS(Fluxo!$N:$N,Fluxo!$S:$S,"&gt;"&amp;BB$5,Fluxo!$S:$S,"&lt;="&amp;BC$5,Fluxo!$D:$D,$D90)</f>
        <v>0</v>
      </c>
      <c r="BD90" s="18">
        <f>SUMIFS(Fluxo!$N:$N,Fluxo!$S:$S,"&gt;"&amp;BC$5,Fluxo!$S:$S,"&lt;="&amp;BD$5,Fluxo!$D:$D,$D90)</f>
        <v>0</v>
      </c>
      <c r="BE90" s="18">
        <f>SUMIFS(Fluxo!$N:$N,Fluxo!$S:$S,"&gt;"&amp;BD$5,Fluxo!$S:$S,"&lt;="&amp;BE$5,Fluxo!$D:$D,$D90)</f>
        <v>0</v>
      </c>
      <c r="BF90" s="18">
        <f>SUMIFS(Fluxo!$N:$N,Fluxo!$S:$S,"&gt;"&amp;BE$5,Fluxo!$S:$S,"&lt;="&amp;BF$5,Fluxo!$D:$D,$D90)</f>
        <v>0</v>
      </c>
      <c r="BG90" s="18">
        <f>SUMIFS(Fluxo!$N:$N,Fluxo!$S:$S,"&gt;"&amp;BF$5,Fluxo!$S:$S,"&lt;="&amp;BG$5,Fluxo!$D:$D,$D90)</f>
        <v>0</v>
      </c>
      <c r="BH90" s="18">
        <f>SUMIFS(Fluxo!$N:$N,Fluxo!$S:$S,"&gt;"&amp;BG$5,Fluxo!$S:$S,"&lt;="&amp;BH$5,Fluxo!$D:$D,$D90)</f>
        <v>0</v>
      </c>
      <c r="BI90" s="18">
        <f>SUMIFS(Fluxo!$N:$N,Fluxo!$S:$S,"&gt;"&amp;BH$5,Fluxo!$S:$S,"&lt;="&amp;BI$5,Fluxo!$D:$D,$D90)</f>
        <v>0</v>
      </c>
      <c r="BJ90" s="18">
        <f>SUMIFS(Fluxo!$N:$N,Fluxo!$S:$S,"&gt;"&amp;BI$5,Fluxo!$S:$S,"&lt;="&amp;BJ$5,Fluxo!$D:$D,$D90)</f>
        <v>0</v>
      </c>
      <c r="BK90" s="18">
        <f>SUMIFS(Fluxo!$N:$N,Fluxo!$S:$S,"&gt;"&amp;BJ$5,Fluxo!$S:$S,"&lt;="&amp;BK$5,Fluxo!$D:$D,$D90)</f>
        <v>0</v>
      </c>
      <c r="BL90" s="18">
        <f>SUMIFS(Fluxo!$N:$N,Fluxo!$S:$S,"&gt;"&amp;BK$5,Fluxo!$S:$S,"&lt;="&amp;BL$5,Fluxo!$D:$D,$D90)</f>
        <v>0</v>
      </c>
      <c r="BM90" s="18">
        <f>SUMIFS(Fluxo!$N:$N,Fluxo!$S:$S,"&gt;"&amp;BL$5,Fluxo!$S:$S,"&lt;="&amp;BM$5,Fluxo!$D:$D,$D90)</f>
        <v>0</v>
      </c>
      <c r="BN90" s="18">
        <f>SUMIFS(Fluxo!$N:$N,Fluxo!$S:$S,"&gt;"&amp;BM$5,Fluxo!$S:$S,"&lt;="&amp;BN$5,Fluxo!$D:$D,$D90)</f>
        <v>0</v>
      </c>
      <c r="BO90" s="18">
        <f>SUMIFS(Fluxo!$N:$N,Fluxo!$S:$S,"&gt;"&amp;BN$5,Fluxo!$S:$S,"&lt;="&amp;BO$5,Fluxo!$D:$D,$D90)</f>
        <v>0</v>
      </c>
      <c r="BP90" s="18">
        <f>SUMIFS(Fluxo!$N:$N,Fluxo!$S:$S,"&gt;"&amp;BO$5,Fluxo!$S:$S,"&lt;="&amp;BP$5,Fluxo!$D:$D,$D90)</f>
        <v>0</v>
      </c>
      <c r="BQ90" s="18">
        <f>SUMIFS(Fluxo!$N:$N,Fluxo!$S:$S,"&gt;"&amp;BP$5,Fluxo!$S:$S,"&lt;="&amp;BQ$5,Fluxo!$D:$D,$D90)</f>
        <v>0</v>
      </c>
      <c r="BR90" s="18">
        <f>SUMIFS(Fluxo!$N:$N,Fluxo!$S:$S,"&gt;"&amp;BQ$5,Fluxo!$S:$S,"&lt;="&amp;BR$5,Fluxo!$D:$D,$D90)</f>
        <v>0</v>
      </c>
      <c r="BS90" s="18">
        <f>SUMIFS(Fluxo!$N:$N,Fluxo!$S:$S,"&gt;"&amp;BR$5,Fluxo!$S:$S,"&lt;="&amp;BS$5,Fluxo!$D:$D,$D90)</f>
        <v>0</v>
      </c>
      <c r="BT90" s="18">
        <f>SUMIFS(Fluxo!$N:$N,Fluxo!$S:$S,"&gt;"&amp;BS$5,Fluxo!$S:$S,"&lt;="&amp;BT$5,Fluxo!$D:$D,$D90)</f>
        <v>0</v>
      </c>
      <c r="BU90" s="18">
        <f>SUMIFS(Fluxo!$N:$N,Fluxo!$S:$S,"&gt;"&amp;BT$5,Fluxo!$S:$S,"&lt;="&amp;BU$5,Fluxo!$D:$D,$D90)</f>
        <v>0</v>
      </c>
      <c r="BV90" s="18">
        <f>SUMIFS(Fluxo!$N:$N,Fluxo!$S:$S,"&gt;"&amp;BU$5,Fluxo!$S:$S,"&lt;="&amp;BV$5,Fluxo!$D:$D,$D90)</f>
        <v>0</v>
      </c>
      <c r="BW90" s="18">
        <f>SUMIFS(Fluxo!$N:$N,Fluxo!$S:$S,"&gt;"&amp;BV$5,Fluxo!$S:$S,"&lt;="&amp;BW$5,Fluxo!$D:$D,$D90)</f>
        <v>0</v>
      </c>
      <c r="BX90" s="18">
        <f>SUMIFS(Fluxo!$N:$N,Fluxo!$S:$S,"&gt;"&amp;BW$5,Fluxo!$S:$S,"&lt;="&amp;BX$5,Fluxo!$D:$D,$D90)</f>
        <v>0</v>
      </c>
      <c r="BY90" s="18">
        <f>SUMIFS(Fluxo!$N:$N,Fluxo!$S:$S,"&gt;"&amp;BX$5,Fluxo!$S:$S,"&lt;="&amp;BY$5,Fluxo!$D:$D,$D90)</f>
        <v>0</v>
      </c>
      <c r="BZ90" s="18">
        <f>SUMIFS(Fluxo!$N:$N,Fluxo!$S:$S,"&gt;"&amp;BY$5,Fluxo!$S:$S,"&lt;="&amp;BZ$5,Fluxo!$D:$D,$D90)</f>
        <v>0</v>
      </c>
      <c r="CA90" s="18">
        <f>SUMIFS(Fluxo!$N:$N,Fluxo!$S:$S,"&gt;"&amp;BZ$5,Fluxo!$S:$S,"&lt;="&amp;CA$5,Fluxo!$D:$D,$D90)</f>
        <v>0</v>
      </c>
      <c r="CB90" s="18">
        <f>SUMIFS(Fluxo!$N:$N,Fluxo!$S:$S,"&gt;"&amp;CA$5,Fluxo!$S:$S,"&lt;="&amp;CB$5,Fluxo!$D:$D,$D90)</f>
        <v>0</v>
      </c>
      <c r="CC90" s="18">
        <f>SUMIFS(Fluxo!$N:$N,Fluxo!$S:$S,"&gt;"&amp;CB$5,Fluxo!$S:$S,"&lt;="&amp;CC$5,Fluxo!$D:$D,$D90)</f>
        <v>0</v>
      </c>
      <c r="CD90" s="18">
        <f>SUMIFS(Fluxo!$N:$N,Fluxo!$S:$S,"&gt;"&amp;CC$5,Fluxo!$S:$S,"&lt;="&amp;CD$5,Fluxo!$D:$D,$D90)</f>
        <v>0</v>
      </c>
      <c r="CE90" s="18">
        <f>SUMIFS(Fluxo!$N:$N,Fluxo!$S:$S,"&gt;"&amp;CD$5,Fluxo!$S:$S,"&lt;="&amp;CE$5,Fluxo!$D:$D,$D90)</f>
        <v>0</v>
      </c>
      <c r="CF90" s="18">
        <f>SUMIFS(Fluxo!$N:$N,Fluxo!$S:$S,"&gt;"&amp;CE$5,Fluxo!$S:$S,"&lt;="&amp;CF$5,Fluxo!$D:$D,$D90)</f>
        <v>0</v>
      </c>
      <c r="CG90" s="18">
        <f>SUMIFS(Fluxo!$N:$N,Fluxo!$S:$S,"&gt;"&amp;CF$5,Fluxo!$S:$S,"&lt;="&amp;CG$5,Fluxo!$D:$D,$D90)</f>
        <v>0</v>
      </c>
      <c r="CH90" s="18">
        <f>SUMIFS(Fluxo!$N:$N,Fluxo!$S:$S,"&gt;"&amp;CG$5,Fluxo!$S:$S,"&lt;="&amp;CH$5,Fluxo!$D:$D,$D90)</f>
        <v>0</v>
      </c>
      <c r="CI90" s="18">
        <f>SUMIFS(Fluxo!$N:$N,Fluxo!$S:$S,"&gt;"&amp;CH$5,Fluxo!$S:$S,"&lt;="&amp;CI$5,Fluxo!$D:$D,$D90)</f>
        <v>0</v>
      </c>
      <c r="CJ90" s="18">
        <f>SUMIFS(Fluxo!$N:$N,Fluxo!$S:$S,"&gt;"&amp;CI$5,Fluxo!$S:$S,"&lt;="&amp;CJ$5,Fluxo!$D:$D,$D90)</f>
        <v>0</v>
      </c>
      <c r="CK90" s="18">
        <f>SUMIFS(Fluxo!$N:$N,Fluxo!$S:$S,"&gt;"&amp;CJ$5,Fluxo!$S:$S,"&lt;="&amp;CK$5,Fluxo!$D:$D,$D90)</f>
        <v>0</v>
      </c>
      <c r="CL90" s="18">
        <f>SUMIFS(Fluxo!$N:$N,Fluxo!$S:$S,"&gt;"&amp;CK$5,Fluxo!$S:$S,"&lt;="&amp;CL$5,Fluxo!$D:$D,$D90)</f>
        <v>0</v>
      </c>
      <c r="CM90" s="18">
        <f>SUMIFS(Fluxo!$N:$N,Fluxo!$S:$S,"&gt;"&amp;CL$5,Fluxo!$S:$S,"&lt;="&amp;CM$5,Fluxo!$D:$D,$D90)</f>
        <v>0</v>
      </c>
      <c r="CN90" s="18">
        <f>SUMIFS(Fluxo!$N:$N,Fluxo!$S:$S,"&gt;"&amp;CM$5,Fluxo!$S:$S,"&lt;="&amp;CN$5,Fluxo!$D:$D,$D90)</f>
        <v>0</v>
      </c>
      <c r="CO90" s="18">
        <f>SUMIFS(Fluxo!$N:$N,Fluxo!$S:$S,"&gt;"&amp;CN$5,Fluxo!$S:$S,"&lt;="&amp;CO$5,Fluxo!$D:$D,$D90)</f>
        <v>0</v>
      </c>
      <c r="CP90" s="18">
        <f>SUMIFS(Fluxo!$N:$N,Fluxo!$S:$S,"&gt;"&amp;CO$5,Fluxo!$S:$S,"&lt;="&amp;CP$5,Fluxo!$D:$D,$D90)</f>
        <v>0</v>
      </c>
      <c r="CQ90" s="18">
        <f>SUMIFS(Fluxo!$N:$N,Fluxo!$S:$S,"&gt;"&amp;CP$5,Fluxo!$S:$S,"&lt;="&amp;CQ$5,Fluxo!$D:$D,$D90)</f>
        <v>0</v>
      </c>
      <c r="CR90" s="18">
        <f>SUMIFS(Fluxo!$N:$N,Fluxo!$S:$S,"&gt;"&amp;CQ$5,Fluxo!$S:$S,"&lt;="&amp;CR$5,Fluxo!$D:$D,$D90)</f>
        <v>0</v>
      </c>
      <c r="CS90" s="18">
        <f>SUMIFS(Fluxo!$N:$N,Fluxo!$S:$S,"&gt;"&amp;CR$5,Fluxo!$S:$S,"&lt;="&amp;CS$5,Fluxo!$D:$D,$D90)</f>
        <v>0</v>
      </c>
      <c r="CT90" s="18">
        <f>SUMIFS(Fluxo!$N:$N,Fluxo!$S:$S,"&gt;"&amp;CS$5,Fluxo!$S:$S,"&lt;="&amp;CT$5,Fluxo!$D:$D,$D90)</f>
        <v>0</v>
      </c>
      <c r="CU90" s="18">
        <f>SUMIFS(Fluxo!$N:$N,Fluxo!$S:$S,"&gt;"&amp;CT$5,Fluxo!$S:$S,"&lt;="&amp;CU$5,Fluxo!$D:$D,$D90)</f>
        <v>0</v>
      </c>
      <c r="CV90" s="18">
        <f>SUMIFS(Fluxo!$N:$N,Fluxo!$S:$S,"&gt;"&amp;CU$5,Fluxo!$S:$S,"&lt;="&amp;CV$5,Fluxo!$D:$D,$D90)</f>
        <v>0</v>
      </c>
      <c r="CW90" s="18">
        <f>SUMIFS(Fluxo!$N:$N,Fluxo!$S:$S,"&gt;"&amp;CV$5,Fluxo!$S:$S,"&lt;="&amp;CW$5,Fluxo!$D:$D,$D90)</f>
        <v>0</v>
      </c>
      <c r="CX90" s="18">
        <f>SUMIFS(Fluxo!$N:$N,Fluxo!$S:$S,"&gt;"&amp;CW$5,Fluxo!$S:$S,"&lt;="&amp;CX$5,Fluxo!$D:$D,$D90)</f>
        <v>0</v>
      </c>
      <c r="CY90" s="18">
        <f>SUMIFS(Fluxo!$N:$N,Fluxo!$S:$S,"&gt;"&amp;CX$5,Fluxo!$S:$S,"&lt;="&amp;CY$5,Fluxo!$D:$D,$D90)</f>
        <v>0</v>
      </c>
      <c r="CZ90" s="18">
        <f>SUMIFS(Fluxo!$N:$N,Fluxo!$S:$S,"&gt;"&amp;CY$5,Fluxo!$S:$S,"&lt;="&amp;CZ$5,Fluxo!$D:$D,$D90)</f>
        <v>0</v>
      </c>
      <c r="DA90" s="18">
        <f>SUMIFS(Fluxo!$N:$N,Fluxo!$S:$S,"&gt;"&amp;CZ$5,Fluxo!$S:$S,"&lt;="&amp;DA$5,Fluxo!$D:$D,$D90)</f>
        <v>0</v>
      </c>
      <c r="DB90" s="18">
        <f>SUMIFS(Fluxo!$N:$N,Fluxo!$S:$S,"&gt;"&amp;DA$5,Fluxo!$S:$S,"&lt;="&amp;DB$5,Fluxo!$D:$D,$D90)</f>
        <v>0</v>
      </c>
      <c r="DC90" s="18">
        <f>SUMIFS(Fluxo!$N:$N,Fluxo!$S:$S,"&gt;"&amp;DB$5,Fluxo!$S:$S,"&lt;="&amp;DC$5,Fluxo!$D:$D,$D90)</f>
        <v>0</v>
      </c>
      <c r="DD90" s="18">
        <f>SUMIFS(Fluxo!$N:$N,Fluxo!$S:$S,"&gt;"&amp;DC$5,Fluxo!$S:$S,"&lt;="&amp;DD$5,Fluxo!$D:$D,$D90)</f>
        <v>0</v>
      </c>
      <c r="DE90" s="18">
        <f>SUMIFS(Fluxo!$N:$N,Fluxo!$S:$S,"&gt;"&amp;DD$5,Fluxo!$S:$S,"&lt;="&amp;DE$5,Fluxo!$D:$D,$D90)</f>
        <v>0</v>
      </c>
      <c r="DF90" s="18">
        <f>SUMIFS(Fluxo!$N:$N,Fluxo!$S:$S,"&gt;"&amp;DE$5,Fluxo!$S:$S,"&lt;="&amp;DF$5,Fluxo!$D:$D,$D90)</f>
        <v>0</v>
      </c>
      <c r="DG90" s="18">
        <f>SUMIFS(Fluxo!$N:$N,Fluxo!$S:$S,"&gt;"&amp;DF$5,Fluxo!$S:$S,"&lt;="&amp;DG$5,Fluxo!$D:$D,$D90)</f>
        <v>0</v>
      </c>
      <c r="DH90" s="18">
        <f>SUMIFS(Fluxo!$N:$N,Fluxo!$S:$S,"&gt;"&amp;DG$5,Fluxo!$S:$S,"&lt;="&amp;DH$5,Fluxo!$D:$D,$D90)</f>
        <v>0</v>
      </c>
      <c r="DI90" s="18">
        <f>SUMIFS(Fluxo!$N:$N,Fluxo!$S:$S,"&gt;"&amp;DH$5,Fluxo!$S:$S,"&lt;="&amp;DI$5,Fluxo!$D:$D,$D90)</f>
        <v>0</v>
      </c>
      <c r="DJ90" s="18">
        <f>SUMIFS(Fluxo!$N:$N,Fluxo!$S:$S,"&gt;"&amp;DI$5,Fluxo!$S:$S,"&lt;="&amp;DJ$5,Fluxo!$D:$D,$D90)</f>
        <v>0</v>
      </c>
      <c r="DK90" s="18">
        <f>SUMIFS(Fluxo!$N:$N,Fluxo!$S:$S,"&gt;"&amp;DJ$5,Fluxo!$S:$S,"&lt;="&amp;DK$5,Fluxo!$D:$D,$D90)</f>
        <v>0</v>
      </c>
      <c r="DL90" s="18">
        <f>SUMIFS(Fluxo!$N:$N,Fluxo!$S:$S,"&gt;"&amp;DK$5,Fluxo!$S:$S,"&lt;="&amp;DL$5,Fluxo!$D:$D,$D90)</f>
        <v>0</v>
      </c>
      <c r="DM90" s="18">
        <f>SUMIFS(Fluxo!$N:$N,Fluxo!$S:$S,"&gt;"&amp;DL$5,Fluxo!$S:$S,"&lt;="&amp;DM$5,Fluxo!$D:$D,$D90)</f>
        <v>0</v>
      </c>
      <c r="DN90" s="18">
        <f>SUMIFS(Fluxo!$N:$N,Fluxo!$S:$S,"&gt;"&amp;DM$5,Fluxo!$S:$S,"&lt;="&amp;DN$5,Fluxo!$D:$D,$D90)</f>
        <v>0</v>
      </c>
      <c r="DO90" s="18">
        <f>SUMIFS(Fluxo!$N:$N,Fluxo!$S:$S,"&gt;"&amp;DN$5,Fluxo!$S:$S,"&lt;="&amp;DO$5,Fluxo!$D:$D,$D90)</f>
        <v>0</v>
      </c>
      <c r="DP90" s="18">
        <f>SUMIFS(Fluxo!$N:$N,Fluxo!$S:$S,"&gt;"&amp;DO$5,Fluxo!$S:$S,"&lt;="&amp;DP$5,Fluxo!$D:$D,$D90)</f>
        <v>0</v>
      </c>
      <c r="DQ90" s="18">
        <f>SUMIFS(Fluxo!$N:$N,Fluxo!$S:$S,"&gt;"&amp;DP$5,Fluxo!$S:$S,"&lt;="&amp;DQ$5,Fluxo!$D:$D,$D90)</f>
        <v>0</v>
      </c>
      <c r="DR90" s="18">
        <f>SUMIFS(Fluxo!$N:$N,Fluxo!$S:$S,"&gt;"&amp;DQ$5,Fluxo!$S:$S,"&lt;="&amp;DR$5,Fluxo!$D:$D,$D90)</f>
        <v>0</v>
      </c>
      <c r="DS90" s="18">
        <f>SUMIFS(Fluxo!$N:$N,Fluxo!$S:$S,"&gt;"&amp;DR$5,Fluxo!$S:$S,"&lt;="&amp;DS$5,Fluxo!$D:$D,$D90)</f>
        <v>0</v>
      </c>
      <c r="DT90" s="18">
        <f>SUMIFS(Fluxo!$N:$N,Fluxo!$S:$S,"&gt;"&amp;DS$5,Fluxo!$S:$S,"&lt;="&amp;DT$5,Fluxo!$D:$D,$D90)</f>
        <v>0</v>
      </c>
      <c r="DU90" s="18">
        <f>SUMIFS(Fluxo!$N:$N,Fluxo!$S:$S,"&gt;"&amp;DT$5,Fluxo!$S:$S,"&lt;="&amp;DU$5,Fluxo!$D:$D,$D90)</f>
        <v>0</v>
      </c>
      <c r="DV90" s="18">
        <f>SUMIFS(Fluxo!$N:$N,Fluxo!$S:$S,"&gt;"&amp;DU$5,Fluxo!$S:$S,"&lt;="&amp;DV$5,Fluxo!$D:$D,$D90)</f>
        <v>0</v>
      </c>
      <c r="DW90" s="18">
        <f>SUMIFS(Fluxo!$N:$N,Fluxo!$S:$S,"&gt;"&amp;DV$5,Fluxo!$S:$S,"&lt;="&amp;DW$5,Fluxo!$D:$D,$D90)</f>
        <v>0</v>
      </c>
      <c r="DX90" s="18">
        <f>SUMIFS(Fluxo!$N:$N,Fluxo!$S:$S,"&gt;"&amp;DW$5,Fluxo!$S:$S,"&lt;="&amp;DX$5,Fluxo!$D:$D,$D90)</f>
        <v>0</v>
      </c>
      <c r="DY90" s="18">
        <f>SUMIFS(Fluxo!$N:$N,Fluxo!$S:$S,"&gt;"&amp;DX$5,Fluxo!$S:$S,"&lt;="&amp;DY$5,Fluxo!$D:$D,$D90)</f>
        <v>0</v>
      </c>
      <c r="DZ90" s="18">
        <f>SUMIFS(Fluxo!$N:$N,Fluxo!$S:$S,"&gt;"&amp;DY$5,Fluxo!$S:$S,"&lt;="&amp;DZ$5,Fluxo!$D:$D,$D90)</f>
        <v>0</v>
      </c>
      <c r="EA90" s="18">
        <f>SUMIFS(Fluxo!$N:$N,Fluxo!$S:$S,"&gt;"&amp;DZ$5,Fluxo!$S:$S,"&lt;="&amp;EA$5,Fluxo!$D:$D,$D90)</f>
        <v>0</v>
      </c>
      <c r="EB90" s="18">
        <f>SUMIFS(Fluxo!$N:$N,Fluxo!$S:$S,"&gt;"&amp;EA$5,Fluxo!$S:$S,"&lt;="&amp;EB$5,Fluxo!$D:$D,$D90)</f>
        <v>0</v>
      </c>
      <c r="EC90" s="18">
        <f>SUMIFS(Fluxo!$N:$N,Fluxo!$S:$S,"&gt;"&amp;EB$5,Fluxo!$S:$S,"&lt;="&amp;EC$5,Fluxo!$D:$D,$D90)</f>
        <v>0</v>
      </c>
      <c r="ED90" s="18">
        <f>SUMIFS(Fluxo!$N:$N,Fluxo!$S:$S,"&gt;"&amp;EC$5,Fluxo!$S:$S,"&lt;="&amp;ED$5,Fluxo!$D:$D,$D90)</f>
        <v>0</v>
      </c>
      <c r="EE90" s="18">
        <f>SUMIFS(Fluxo!$N:$N,Fluxo!$S:$S,"&gt;"&amp;ED$5,Fluxo!$S:$S,"&lt;="&amp;EE$5,Fluxo!$D:$D,$D90)</f>
        <v>0</v>
      </c>
      <c r="EF90" s="18">
        <f>SUMIFS(Fluxo!$N:$N,Fluxo!$S:$S,"&gt;"&amp;EE$5,Fluxo!$S:$S,"&lt;="&amp;EF$5,Fluxo!$D:$D,$D90)</f>
        <v>0</v>
      </c>
      <c r="EG90" s="18">
        <f>SUMIFS(Fluxo!$N:$N,Fluxo!$S:$S,"&gt;"&amp;EF$5,Fluxo!$S:$S,"&lt;="&amp;EG$5,Fluxo!$D:$D,$D90)</f>
        <v>0</v>
      </c>
      <c r="EH90" s="18">
        <f>SUMIFS(Fluxo!$N:$N,Fluxo!$S:$S,"&gt;"&amp;EG$5,Fluxo!$S:$S,"&lt;="&amp;EH$5,Fluxo!$D:$D,$D90)</f>
        <v>0</v>
      </c>
      <c r="EI90" s="18">
        <f>SUMIFS(Fluxo!$N:$N,Fluxo!$S:$S,"&gt;"&amp;EH$5,Fluxo!$S:$S,"&lt;="&amp;EI$5,Fluxo!$D:$D,$D90)</f>
        <v>0</v>
      </c>
      <c r="EJ90" s="18">
        <f>SUMIFS(Fluxo!$N:$N,Fluxo!$S:$S,"&gt;"&amp;EI$5,Fluxo!$S:$S,"&lt;="&amp;EJ$5,Fluxo!$D:$D,$D90)</f>
        <v>0</v>
      </c>
      <c r="EK90" s="18">
        <f>SUMIFS(Fluxo!$N:$N,Fluxo!$S:$S,"&gt;"&amp;EJ$5,Fluxo!$S:$S,"&lt;="&amp;EK$5,Fluxo!$D:$D,$D90)</f>
        <v>0</v>
      </c>
      <c r="EL90" s="18">
        <f>SUMIFS(Fluxo!$N:$N,Fluxo!$S:$S,"&gt;"&amp;EK$5,Fluxo!$S:$S,"&lt;="&amp;EL$5,Fluxo!$D:$D,$D90)</f>
        <v>0</v>
      </c>
      <c r="EM90" s="18">
        <f>SUMIFS(Fluxo!$N:$N,Fluxo!$S:$S,"&gt;"&amp;EL$5,Fluxo!$S:$S,"&lt;="&amp;EM$5,Fluxo!$D:$D,$D90)</f>
        <v>0</v>
      </c>
      <c r="EN90" s="18">
        <f>SUMIFS(Fluxo!$N:$N,Fluxo!$S:$S,"&gt;"&amp;EM$5,Fluxo!$S:$S,"&lt;="&amp;EN$5,Fluxo!$D:$D,$D90)</f>
        <v>0</v>
      </c>
      <c r="EO90" s="18">
        <f>SUMIFS(Fluxo!$N:$N,Fluxo!$S:$S,"&gt;"&amp;EN$5,Fluxo!$S:$S,"&lt;="&amp;EO$5,Fluxo!$D:$D,$D90)</f>
        <v>0</v>
      </c>
      <c r="EP90" s="18">
        <f>SUMIFS(Fluxo!$N:$N,Fluxo!$S:$S,"&gt;"&amp;EO$5,Fluxo!$S:$S,"&lt;="&amp;EP$5,Fluxo!$D:$D,$D90)</f>
        <v>0</v>
      </c>
      <c r="EQ90" s="18">
        <f>SUMIFS(Fluxo!$N:$N,Fluxo!$S:$S,"&gt;"&amp;EP$5,Fluxo!$S:$S,"&lt;="&amp;EQ$5,Fluxo!$D:$D,$D90)</f>
        <v>0</v>
      </c>
      <c r="ER90" s="18">
        <f>SUMIFS(Fluxo!$N:$N,Fluxo!$S:$S,"&gt;"&amp;EQ$5,Fluxo!$S:$S,"&lt;="&amp;ER$5,Fluxo!$D:$D,$D90)</f>
        <v>0</v>
      </c>
      <c r="ES90" s="18">
        <f>SUMIFS(Fluxo!$N:$N,Fluxo!$S:$S,"&gt;"&amp;ER$5,Fluxo!$S:$S,"&lt;="&amp;ES$5,Fluxo!$D:$D,$D90)</f>
        <v>0</v>
      </c>
      <c r="ET90" s="18">
        <f>SUMIFS(Fluxo!$N:$N,Fluxo!$S:$S,"&gt;"&amp;ES$5,Fluxo!$S:$S,"&lt;="&amp;ET$5,Fluxo!$D:$D,$D90)</f>
        <v>0</v>
      </c>
      <c r="EU90" s="18">
        <f>SUMIFS(Fluxo!$N:$N,Fluxo!$S:$S,"&gt;"&amp;ET$5,Fluxo!$S:$S,"&lt;="&amp;EU$5,Fluxo!$D:$D,$D90)</f>
        <v>0</v>
      </c>
      <c r="EV90" s="18">
        <f>SUMIFS(Fluxo!$N:$N,Fluxo!$S:$S,"&gt;"&amp;EU$5,Fluxo!$S:$S,"&lt;="&amp;EV$5,Fluxo!$D:$D,$D90)</f>
        <v>0</v>
      </c>
      <c r="EW90" s="18">
        <f>SUMIFS(Fluxo!$N:$N,Fluxo!$S:$S,"&gt;"&amp;EV$5,Fluxo!$S:$S,"&lt;="&amp;EW$5,Fluxo!$D:$D,$D90)</f>
        <v>0</v>
      </c>
      <c r="EX90" s="18">
        <f>SUMIFS(Fluxo!$N:$N,Fluxo!$S:$S,"&gt;"&amp;EW$5,Fluxo!$S:$S,"&lt;="&amp;EX$5,Fluxo!$D:$D,$D90)</f>
        <v>0</v>
      </c>
      <c r="EY90" s="18">
        <f>SUMIFS(Fluxo!$N:$N,Fluxo!$S:$S,"&gt;"&amp;EX$5,Fluxo!$S:$S,"&lt;="&amp;EY$5,Fluxo!$D:$D,$D90)</f>
        <v>0</v>
      </c>
      <c r="EZ90" s="18">
        <f>SUMIFS(Fluxo!$N:$N,Fluxo!$S:$S,"&gt;"&amp;EY$5,Fluxo!$S:$S,"&lt;="&amp;EZ$5,Fluxo!$D:$D,$D90)</f>
        <v>0</v>
      </c>
      <c r="FA90" s="18">
        <f>SUMIFS(Fluxo!$N:$N,Fluxo!$S:$S,"&gt;"&amp;EZ$5,Fluxo!$S:$S,"&lt;="&amp;FA$5,Fluxo!$D:$D,$D90)</f>
        <v>0</v>
      </c>
      <c r="FB90" s="18">
        <f>SUMIFS(Fluxo!$N:$N,Fluxo!$S:$S,"&gt;"&amp;FA$5,Fluxo!$S:$S,"&lt;="&amp;FB$5,Fluxo!$D:$D,$D90)</f>
        <v>0</v>
      </c>
      <c r="FC90" s="18">
        <f>SUMIFS(Fluxo!$N:$N,Fluxo!$S:$S,"&gt;"&amp;FB$5,Fluxo!$S:$S,"&lt;="&amp;FC$5,Fluxo!$D:$D,$D90)</f>
        <v>0</v>
      </c>
      <c r="FD90" s="18">
        <f>SUMIFS(Fluxo!$N:$N,Fluxo!$S:$S,"&gt;"&amp;FC$5,Fluxo!$S:$S,"&lt;="&amp;FD$5,Fluxo!$D:$D,$D90)</f>
        <v>0</v>
      </c>
      <c r="FE90" s="18">
        <f>SUMIFS(Fluxo!$N:$N,Fluxo!$S:$S,"&gt;"&amp;FD$5,Fluxo!$S:$S,"&lt;="&amp;FE$5,Fluxo!$D:$D,$D90)</f>
        <v>0</v>
      </c>
      <c r="FF90" s="18">
        <f>SUMIFS(Fluxo!$N:$N,Fluxo!$S:$S,"&gt;"&amp;FE$5,Fluxo!$S:$S,"&lt;="&amp;FF$5,Fluxo!$D:$D,$D90)</f>
        <v>0</v>
      </c>
      <c r="FG90" s="18">
        <f>SUMIFS(Fluxo!$N:$N,Fluxo!$S:$S,"&gt;"&amp;FF$5,Fluxo!$S:$S,"&lt;="&amp;FG$5,Fluxo!$D:$D,$D90)</f>
        <v>0</v>
      </c>
      <c r="FH90" s="18">
        <f>SUMIFS(Fluxo!$N:$N,Fluxo!$S:$S,"&gt;"&amp;FG$5,Fluxo!$S:$S,"&lt;="&amp;FH$5,Fluxo!$D:$D,$D90)</f>
        <v>0</v>
      </c>
      <c r="FI90" s="18">
        <f>SUMIFS(Fluxo!$N:$N,Fluxo!$S:$S,"&gt;"&amp;FH$5,Fluxo!$S:$S,"&lt;="&amp;FI$5,Fluxo!$D:$D,$D90)</f>
        <v>0</v>
      </c>
      <c r="FJ90" s="18">
        <f>SUMIFS(Fluxo!$N:$N,Fluxo!$S:$S,"&gt;"&amp;FI$5,Fluxo!$S:$S,"&lt;="&amp;FJ$5,Fluxo!$D:$D,$D90)</f>
        <v>0</v>
      </c>
      <c r="FK90" s="18">
        <f>SUMIFS(Fluxo!$N:$N,Fluxo!$S:$S,"&gt;"&amp;FJ$5,Fluxo!$S:$S,"&lt;="&amp;FK$5,Fluxo!$D:$D,$D90)</f>
        <v>0</v>
      </c>
      <c r="FL90" s="18">
        <f>SUMIFS(Fluxo!$N:$N,Fluxo!$S:$S,"&gt;"&amp;FK$5,Fluxo!$S:$S,"&lt;="&amp;FL$5,Fluxo!$D:$D,$D90)</f>
        <v>0</v>
      </c>
      <c r="FM90" s="18">
        <f>SUMIFS(Fluxo!$N:$N,Fluxo!$S:$S,"&gt;"&amp;FL$5,Fluxo!$S:$S,"&lt;="&amp;FM$5,Fluxo!$D:$D,$D90)</f>
        <v>0</v>
      </c>
      <c r="FN90" s="18">
        <f>SUMIFS(Fluxo!$N:$N,Fluxo!$S:$S,"&gt;"&amp;FM$5,Fluxo!$S:$S,"&lt;="&amp;FN$5,Fluxo!$D:$D,$D90)</f>
        <v>0</v>
      </c>
      <c r="FO90" s="18">
        <f>SUMIFS(Fluxo!$N:$N,Fluxo!$S:$S,"&gt;"&amp;FN$5,Fluxo!$S:$S,"&lt;="&amp;FO$5,Fluxo!$D:$D,$D90)</f>
        <v>0</v>
      </c>
      <c r="FP90" s="18">
        <f>SUMIFS(Fluxo!$N:$N,Fluxo!$S:$S,"&gt;"&amp;FO$5,Fluxo!$S:$S,"&lt;="&amp;FP$5,Fluxo!$D:$D,$D90)</f>
        <v>0</v>
      </c>
      <c r="FQ90" s="18">
        <f>SUMIFS(Fluxo!$N:$N,Fluxo!$S:$S,"&gt;"&amp;FP$5,Fluxo!$S:$S,"&lt;="&amp;FQ$5,Fluxo!$D:$D,$D90)</f>
        <v>0</v>
      </c>
      <c r="FR90" s="18">
        <f>SUMIFS(Fluxo!$N:$N,Fluxo!$S:$S,"&gt;"&amp;FQ$5,Fluxo!$S:$S,"&lt;="&amp;FR$5,Fluxo!$D:$D,$D90)</f>
        <v>0</v>
      </c>
      <c r="FS90" s="18">
        <f>SUMIFS(Fluxo!$N:$N,Fluxo!$S:$S,"&gt;"&amp;FR$5,Fluxo!$S:$S,"&lt;="&amp;FS$5,Fluxo!$D:$D,$D90)</f>
        <v>0</v>
      </c>
      <c r="FT90" s="18">
        <f>SUMIFS(Fluxo!$N:$N,Fluxo!$S:$S,"&gt;"&amp;FS$5,Fluxo!$S:$S,"&lt;="&amp;FT$5,Fluxo!$D:$D,$D90)</f>
        <v>0</v>
      </c>
      <c r="FU90" s="18">
        <f>SUMIFS(Fluxo!$N:$N,Fluxo!$S:$S,"&gt;"&amp;FT$5,Fluxo!$S:$S,"&lt;="&amp;FU$5,Fluxo!$D:$D,$D90)</f>
        <v>0</v>
      </c>
      <c r="FV90" s="18">
        <f>SUMIFS(Fluxo!$N:$N,Fluxo!$S:$S,"&gt;"&amp;FU$5,Fluxo!$S:$S,"&lt;="&amp;FV$5,Fluxo!$D:$D,$D90)</f>
        <v>0</v>
      </c>
      <c r="FW90" s="18">
        <f>SUMIFS(Fluxo!$N:$N,Fluxo!$S:$S,"&gt;"&amp;FV$5,Fluxo!$S:$S,"&lt;="&amp;FW$5,Fluxo!$D:$D,$D90)</f>
        <v>0</v>
      </c>
      <c r="FX90" s="18">
        <f>SUMIFS(Fluxo!$N:$N,Fluxo!$S:$S,"&gt;"&amp;FW$5,Fluxo!$S:$S,"&lt;="&amp;FX$5,Fluxo!$D:$D,$D90)</f>
        <v>0</v>
      </c>
      <c r="FY90" s="18">
        <f>SUMIFS(Fluxo!$N:$N,Fluxo!$S:$S,"&gt;"&amp;FX$5,Fluxo!$S:$S,"&lt;="&amp;FY$5,Fluxo!$D:$D,$D90)</f>
        <v>0</v>
      </c>
      <c r="FZ90" s="18">
        <f>SUMIFS(Fluxo!$N:$N,Fluxo!$S:$S,"&gt;"&amp;FY$5,Fluxo!$S:$S,"&lt;="&amp;FZ$5,Fluxo!$D:$D,$D90)</f>
        <v>0</v>
      </c>
      <c r="GA90" s="18">
        <f>SUMIFS(Fluxo!$N:$N,Fluxo!$S:$S,"&gt;"&amp;FZ$5,Fluxo!$S:$S,"&lt;="&amp;GA$5,Fluxo!$D:$D,$D90)</f>
        <v>0</v>
      </c>
      <c r="GB90" s="18">
        <f>SUMIFS(Fluxo!$N:$N,Fluxo!$S:$S,"&gt;"&amp;GA$5,Fluxo!$S:$S,"&lt;="&amp;GB$5,Fluxo!$D:$D,$D90)</f>
        <v>0</v>
      </c>
      <c r="GC90" s="18">
        <f>SUMIFS(Fluxo!$N:$N,Fluxo!$S:$S,"&gt;"&amp;GB$5,Fluxo!$S:$S,"&lt;="&amp;GC$5,Fluxo!$D:$D,$D90)</f>
        <v>0</v>
      </c>
      <c r="GD90" s="18">
        <f>SUMIFS(Fluxo!$N:$N,Fluxo!$S:$S,"&gt;"&amp;GC$5,Fluxo!$S:$S,"&lt;="&amp;GD$5,Fluxo!$D:$D,$D90)</f>
        <v>0</v>
      </c>
      <c r="GE90" s="18">
        <f>SUMIFS(Fluxo!$N:$N,Fluxo!$S:$S,"&gt;"&amp;GD$5,Fluxo!$S:$S,"&lt;="&amp;GE$5,Fluxo!$D:$D,$D90)</f>
        <v>0</v>
      </c>
      <c r="GF90" s="18">
        <f>SUMIFS(Fluxo!$N:$N,Fluxo!$S:$S,"&gt;"&amp;GE$5,Fluxo!$S:$S,"&lt;="&amp;GF$5,Fluxo!$D:$D,$D90)</f>
        <v>0</v>
      </c>
      <c r="GG90" s="18">
        <f>SUMIFS(Fluxo!$N:$N,Fluxo!$S:$S,"&gt;"&amp;GF$5,Fluxo!$S:$S,"&lt;="&amp;GG$5,Fluxo!$D:$D,$D90)</f>
        <v>0</v>
      </c>
      <c r="GH90" s="18">
        <f>SUMIFS(Fluxo!$N:$N,Fluxo!$S:$S,"&gt;"&amp;GG$5,Fluxo!$S:$S,"&lt;="&amp;GH$5,Fluxo!$D:$D,$D90)</f>
        <v>0</v>
      </c>
      <c r="GI90" s="18">
        <f>SUMIFS(Fluxo!$N:$N,Fluxo!$S:$S,"&gt;"&amp;GH$5,Fluxo!$S:$S,"&lt;="&amp;GI$5,Fluxo!$D:$D,$D90)</f>
        <v>0</v>
      </c>
      <c r="GJ90" s="18">
        <f>SUMIFS(Fluxo!$N:$N,Fluxo!$S:$S,"&gt;"&amp;GI$5,Fluxo!$S:$S,"&lt;="&amp;GJ$5,Fluxo!$D:$D,$D90)</f>
        <v>0</v>
      </c>
      <c r="GK90" s="18">
        <f>SUMIFS(Fluxo!$N:$N,Fluxo!$S:$S,"&gt;"&amp;GJ$5,Fluxo!$S:$S,"&lt;="&amp;GK$5,Fluxo!$D:$D,$D90)</f>
        <v>0</v>
      </c>
      <c r="GL90" s="18">
        <f>SUMIFS(Fluxo!$N:$N,Fluxo!$S:$S,"&gt;"&amp;GK$5,Fluxo!$S:$S,"&lt;="&amp;GL$5,Fluxo!$D:$D,$D90)</f>
        <v>0</v>
      </c>
      <c r="GM90" s="18">
        <f>SUMIFS(Fluxo!$N:$N,Fluxo!$S:$S,"&gt;"&amp;GL$5,Fluxo!$S:$S,"&lt;="&amp;GM$5,Fluxo!$D:$D,$D90)</f>
        <v>0</v>
      </c>
      <c r="GN90" s="18">
        <f>SUMIFS(Fluxo!$N:$N,Fluxo!$S:$S,"&gt;"&amp;GM$5,Fluxo!$S:$S,"&lt;="&amp;GN$5,Fluxo!$D:$D,$D90)</f>
        <v>0</v>
      </c>
      <c r="GO90" s="18">
        <f>SUMIFS(Fluxo!$N:$N,Fluxo!$S:$S,"&gt;"&amp;GN$5,Fluxo!$S:$S,"&lt;="&amp;GO$5,Fluxo!$D:$D,$D90)</f>
        <v>0</v>
      </c>
      <c r="GP90" s="18">
        <f>SUMIFS(Fluxo!$N:$N,Fluxo!$S:$S,"&gt;"&amp;GO$5,Fluxo!$S:$S,"&lt;="&amp;GP$5,Fluxo!$D:$D,$D90)</f>
        <v>0</v>
      </c>
      <c r="GQ90" s="18">
        <f>SUMIFS(Fluxo!$N:$N,Fluxo!$S:$S,"&gt;"&amp;GP$5,Fluxo!$S:$S,"&lt;="&amp;GQ$5,Fluxo!$D:$D,$D90)</f>
        <v>0</v>
      </c>
      <c r="GR90" s="18">
        <f>SUMIFS(Fluxo!$N:$N,Fluxo!$S:$S,"&gt;"&amp;GQ$5,Fluxo!$S:$S,"&lt;="&amp;GR$5,Fluxo!$D:$D,$D90)</f>
        <v>0</v>
      </c>
      <c r="GS90" s="18">
        <f>SUMIFS(Fluxo!$N:$N,Fluxo!$S:$S,"&gt;"&amp;GR$5,Fluxo!$S:$S,"&lt;="&amp;GS$5,Fluxo!$D:$D,$D90)</f>
        <v>0</v>
      </c>
      <c r="GT90" s="18">
        <f>SUMIFS(Fluxo!$N:$N,Fluxo!$S:$S,"&gt;"&amp;GS$5,Fluxo!$S:$S,"&lt;="&amp;GT$5,Fluxo!$D:$D,$D90)</f>
        <v>0</v>
      </c>
      <c r="GU90" s="18">
        <f>SUMIFS(Fluxo!$N:$N,Fluxo!$S:$S,"&gt;"&amp;GT$5,Fluxo!$S:$S,"&lt;="&amp;GU$5,Fluxo!$D:$D,$D90)</f>
        <v>0</v>
      </c>
      <c r="GV90" s="18">
        <f>SUMIFS(Fluxo!$N:$N,Fluxo!$S:$S,"&gt;"&amp;GU$5,Fluxo!$S:$S,"&lt;="&amp;GV$5,Fluxo!$D:$D,$D90)</f>
        <v>0</v>
      </c>
      <c r="GW90" s="18">
        <f>SUMIFS(Fluxo!$N:$N,Fluxo!$S:$S,"&gt;"&amp;GV$5,Fluxo!$S:$S,"&lt;="&amp;GW$5,Fluxo!$D:$D,$D90)</f>
        <v>0</v>
      </c>
      <c r="GX90" s="18">
        <f>SUMIFS(Fluxo!$N:$N,Fluxo!$S:$S,"&gt;"&amp;GW$5,Fluxo!$S:$S,"&lt;="&amp;GX$5,Fluxo!$D:$D,$D90)</f>
        <v>0</v>
      </c>
      <c r="GY90" s="18">
        <f>SUMIFS(Fluxo!$N:$N,Fluxo!$S:$S,"&gt;"&amp;GX$5,Fluxo!$S:$S,"&lt;="&amp;GY$5,Fluxo!$D:$D,$D90)</f>
        <v>0</v>
      </c>
      <c r="GZ90" s="18">
        <f>SUMIFS(Fluxo!$N:$N,Fluxo!$S:$S,"&gt;"&amp;GY$5,Fluxo!$S:$S,"&lt;="&amp;GZ$5,Fluxo!$D:$D,$D90)</f>
        <v>0</v>
      </c>
      <c r="HA90" s="18">
        <f>SUMIFS(Fluxo!$N:$N,Fluxo!$S:$S,"&gt;"&amp;GZ$5,Fluxo!$S:$S,"&lt;="&amp;HA$5,Fluxo!$D:$D,$D90)</f>
        <v>0</v>
      </c>
      <c r="HB90" s="18">
        <f>SUMIFS(Fluxo!$N:$N,Fluxo!$S:$S,"&gt;"&amp;HA$5,Fluxo!$S:$S,"&lt;="&amp;HB$5,Fluxo!$D:$D,$D90)</f>
        <v>0</v>
      </c>
      <c r="HC90" s="18">
        <f>SUMIFS(Fluxo!$N:$N,Fluxo!$S:$S,"&gt;"&amp;HB$5,Fluxo!$S:$S,"&lt;="&amp;HC$5,Fluxo!$D:$D,$D90)</f>
        <v>0</v>
      </c>
      <c r="HD90" s="18">
        <f>SUMIFS(Fluxo!$N:$N,Fluxo!$S:$S,"&gt;"&amp;HC$5,Fluxo!$S:$S,"&lt;="&amp;HD$5,Fluxo!$D:$D,$D90)</f>
        <v>0</v>
      </c>
      <c r="HE90" s="18">
        <f>SUMIFS(Fluxo!$N:$N,Fluxo!$S:$S,"&gt;"&amp;HD$5,Fluxo!$S:$S,"&lt;="&amp;HE$5,Fluxo!$D:$D,$D90)</f>
        <v>0</v>
      </c>
      <c r="HF90" s="18">
        <f>SUMIFS(Fluxo!$N:$N,Fluxo!$S:$S,"&gt;"&amp;HE$5,Fluxo!$S:$S,"&lt;="&amp;HF$5,Fluxo!$D:$D,$D90)</f>
        <v>0</v>
      </c>
    </row>
    <row r="91" spans="1:214">
      <c r="A91" s="20">
        <f t="shared" si="18"/>
        <v>81</v>
      </c>
      <c r="B91" s="140" t="str">
        <f>'Check Carteira'!C83</f>
        <v>E.1016.99.01.0201</v>
      </c>
      <c r="C91" s="141">
        <v>1</v>
      </c>
      <c r="D91" s="129" t="str">
        <f>'Check Carteira'!F83</f>
        <v>A-0201</v>
      </c>
      <c r="E91" s="21" t="str">
        <f>IFERROR(INDEX(Contratos!L:L,MATCH(D91,Contratos!R:R,0)),"")</f>
        <v/>
      </c>
      <c r="F91" s="139" t="str">
        <f>IFERROR(INDEX(Contratos!G:G,MATCH(D91,Contratos!R:R,0)),"")</f>
        <v/>
      </c>
      <c r="H91" s="83">
        <f t="shared" si="17"/>
        <v>0</v>
      </c>
      <c r="J91" s="18">
        <f>SUMIFS(Fluxo!$N:$N,Fluxo!$S:$S,"&gt;"&amp;I$5,Fluxo!$S:$S,"&lt;="&amp;J$5,Fluxo!$D:$D,$D91)</f>
        <v>0</v>
      </c>
      <c r="K91" s="18">
        <f>SUMIFS(Fluxo!$N:$N,Fluxo!$S:$S,"&gt;"&amp;J$5,Fluxo!$S:$S,"&lt;="&amp;K$5,Fluxo!$D:$D,$D91)</f>
        <v>0</v>
      </c>
      <c r="L91" s="18">
        <f>SUMIFS(Fluxo!$N:$N,Fluxo!$S:$S,"&gt;"&amp;K$5,Fluxo!$S:$S,"&lt;="&amp;L$5,Fluxo!$D:$D,$D91)</f>
        <v>0</v>
      </c>
      <c r="M91" s="18">
        <f>SUMIFS(Fluxo!$N:$N,Fluxo!$S:$S,"&gt;"&amp;L$5,Fluxo!$S:$S,"&lt;="&amp;M$5,Fluxo!$D:$D,$D91)</f>
        <v>0</v>
      </c>
      <c r="N91" s="18">
        <f>SUMIFS(Fluxo!$N:$N,Fluxo!$S:$S,"&gt;"&amp;M$5,Fluxo!$S:$S,"&lt;="&amp;N$5,Fluxo!$D:$D,$D91)</f>
        <v>0</v>
      </c>
      <c r="O91" s="18">
        <f>SUMIFS(Fluxo!$N:$N,Fluxo!$S:$S,"&gt;"&amp;N$5,Fluxo!$S:$S,"&lt;="&amp;O$5,Fluxo!$D:$D,$D91)</f>
        <v>0</v>
      </c>
      <c r="P91" s="18">
        <f>SUMIFS(Fluxo!$N:$N,Fluxo!$S:$S,"&gt;"&amp;O$5,Fluxo!$S:$S,"&lt;="&amp;P$5,Fluxo!$D:$D,$D91)</f>
        <v>0</v>
      </c>
      <c r="Q91" s="18">
        <f>SUMIFS(Fluxo!$N:$N,Fluxo!$S:$S,"&gt;"&amp;P$5,Fluxo!$S:$S,"&lt;="&amp;Q$5,Fluxo!$D:$D,$D91)</f>
        <v>0</v>
      </c>
      <c r="R91" s="18">
        <f>SUMIFS(Fluxo!$N:$N,Fluxo!$S:$S,"&gt;"&amp;Q$5,Fluxo!$S:$S,"&lt;="&amp;R$5,Fluxo!$D:$D,$D91)</f>
        <v>0</v>
      </c>
      <c r="S91" s="18">
        <f>SUMIFS(Fluxo!$N:$N,Fluxo!$S:$S,"&gt;"&amp;R$5,Fluxo!$S:$S,"&lt;="&amp;S$5,Fluxo!$D:$D,$D91)</f>
        <v>0</v>
      </c>
      <c r="T91" s="18">
        <f>SUMIFS(Fluxo!$N:$N,Fluxo!$S:$S,"&gt;"&amp;S$5,Fluxo!$S:$S,"&lt;="&amp;T$5,Fluxo!$D:$D,$D91)</f>
        <v>0</v>
      </c>
      <c r="U91" s="18">
        <f>SUMIFS(Fluxo!$N:$N,Fluxo!$S:$S,"&gt;"&amp;T$5,Fluxo!$S:$S,"&lt;="&amp;U$5,Fluxo!$D:$D,$D91)</f>
        <v>0</v>
      </c>
      <c r="V91" s="18">
        <f>SUMIFS(Fluxo!$N:$N,Fluxo!$S:$S,"&gt;"&amp;U$5,Fluxo!$S:$S,"&lt;="&amp;V$5,Fluxo!$D:$D,$D91)</f>
        <v>0</v>
      </c>
      <c r="W91" s="18">
        <f>SUMIFS(Fluxo!$N:$N,Fluxo!$S:$S,"&gt;"&amp;V$5,Fluxo!$S:$S,"&lt;="&amp;W$5,Fluxo!$D:$D,$D91)</f>
        <v>0</v>
      </c>
      <c r="X91" s="18">
        <f>SUMIFS(Fluxo!$N:$N,Fluxo!$S:$S,"&gt;"&amp;W$5,Fluxo!$S:$S,"&lt;="&amp;X$5,Fluxo!$D:$D,$D91)</f>
        <v>0</v>
      </c>
      <c r="Y91" s="18">
        <f>SUMIFS(Fluxo!$N:$N,Fluxo!$S:$S,"&gt;"&amp;X$5,Fluxo!$S:$S,"&lt;="&amp;Y$5,Fluxo!$D:$D,$D91)</f>
        <v>0</v>
      </c>
      <c r="Z91" s="18">
        <f>SUMIFS(Fluxo!$N:$N,Fluxo!$S:$S,"&gt;"&amp;Y$5,Fluxo!$S:$S,"&lt;="&amp;Z$5,Fluxo!$D:$D,$D91)</f>
        <v>0</v>
      </c>
      <c r="AA91" s="18">
        <f>SUMIFS(Fluxo!$N:$N,Fluxo!$S:$S,"&gt;"&amp;Z$5,Fluxo!$S:$S,"&lt;="&amp;AA$5,Fluxo!$D:$D,$D91)</f>
        <v>0</v>
      </c>
      <c r="AB91" s="18">
        <f>SUMIFS(Fluxo!$N:$N,Fluxo!$S:$S,"&gt;"&amp;AA$5,Fluxo!$S:$S,"&lt;="&amp;AB$5,Fluxo!$D:$D,$D91)</f>
        <v>0</v>
      </c>
      <c r="AC91" s="18">
        <f>SUMIFS(Fluxo!$N:$N,Fluxo!$S:$S,"&gt;"&amp;AB$5,Fluxo!$S:$S,"&lt;="&amp;AC$5,Fluxo!$D:$D,$D91)</f>
        <v>0</v>
      </c>
      <c r="AD91" s="18">
        <f>SUMIFS(Fluxo!$N:$N,Fluxo!$S:$S,"&gt;"&amp;AC$5,Fluxo!$S:$S,"&lt;="&amp;AD$5,Fluxo!$D:$D,$D91)</f>
        <v>0</v>
      </c>
      <c r="AE91" s="18">
        <f>SUMIFS(Fluxo!$N:$N,Fluxo!$S:$S,"&gt;"&amp;AD$5,Fluxo!$S:$S,"&lt;="&amp;AE$5,Fluxo!$D:$D,$D91)</f>
        <v>0</v>
      </c>
      <c r="AF91" s="18">
        <f>SUMIFS(Fluxo!$N:$N,Fluxo!$S:$S,"&gt;"&amp;AE$5,Fluxo!$S:$S,"&lt;="&amp;AF$5,Fluxo!$D:$D,$D91)</f>
        <v>0</v>
      </c>
      <c r="AG91" s="18">
        <f>SUMIFS(Fluxo!$N:$N,Fluxo!$S:$S,"&gt;"&amp;AF$5,Fluxo!$S:$S,"&lt;="&amp;AG$5,Fluxo!$D:$D,$D91)</f>
        <v>0</v>
      </c>
      <c r="AH91" s="18">
        <f>SUMIFS(Fluxo!$N:$N,Fluxo!$S:$S,"&gt;"&amp;AG$5,Fluxo!$S:$S,"&lt;="&amp;AH$5,Fluxo!$D:$D,$D91)</f>
        <v>0</v>
      </c>
      <c r="AI91" s="18">
        <f>SUMIFS(Fluxo!$N:$N,Fluxo!$S:$S,"&gt;"&amp;AH$5,Fluxo!$S:$S,"&lt;="&amp;AI$5,Fluxo!$D:$D,$D91)</f>
        <v>0</v>
      </c>
      <c r="AJ91" s="18">
        <f>SUMIFS(Fluxo!$N:$N,Fluxo!$S:$S,"&gt;"&amp;AI$5,Fluxo!$S:$S,"&lt;="&amp;AJ$5,Fluxo!$D:$D,$D91)</f>
        <v>0</v>
      </c>
      <c r="AK91" s="18">
        <f>SUMIFS(Fluxo!$N:$N,Fluxo!$S:$S,"&gt;"&amp;AJ$5,Fluxo!$S:$S,"&lt;="&amp;AK$5,Fluxo!$D:$D,$D91)</f>
        <v>0</v>
      </c>
      <c r="AL91" s="18">
        <f>SUMIFS(Fluxo!$N:$N,Fluxo!$S:$S,"&gt;"&amp;AK$5,Fluxo!$S:$S,"&lt;="&amp;AL$5,Fluxo!$D:$D,$D91)</f>
        <v>0</v>
      </c>
      <c r="AM91" s="18">
        <f>SUMIFS(Fluxo!$N:$N,Fluxo!$S:$S,"&gt;"&amp;AL$5,Fluxo!$S:$S,"&lt;="&amp;AM$5,Fluxo!$D:$D,$D91)</f>
        <v>0</v>
      </c>
      <c r="AN91" s="18">
        <f>SUMIFS(Fluxo!$N:$N,Fluxo!$S:$S,"&gt;"&amp;AM$5,Fluxo!$S:$S,"&lt;="&amp;AN$5,Fluxo!$D:$D,$D91)</f>
        <v>0</v>
      </c>
      <c r="AO91" s="18">
        <f>SUMIFS(Fluxo!$N:$N,Fluxo!$S:$S,"&gt;"&amp;AN$5,Fluxo!$S:$S,"&lt;="&amp;AO$5,Fluxo!$D:$D,$D91)</f>
        <v>0</v>
      </c>
      <c r="AP91" s="18">
        <f>SUMIFS(Fluxo!$N:$N,Fluxo!$S:$S,"&gt;"&amp;AO$5,Fluxo!$S:$S,"&lt;="&amp;AP$5,Fluxo!$D:$D,$D91)</f>
        <v>0</v>
      </c>
      <c r="AQ91" s="18">
        <f>SUMIFS(Fluxo!$N:$N,Fluxo!$S:$S,"&gt;"&amp;AP$5,Fluxo!$S:$S,"&lt;="&amp;AQ$5,Fluxo!$D:$D,$D91)</f>
        <v>0</v>
      </c>
      <c r="AR91" s="18">
        <f>SUMIFS(Fluxo!$N:$N,Fluxo!$S:$S,"&gt;"&amp;AQ$5,Fluxo!$S:$S,"&lt;="&amp;AR$5,Fluxo!$D:$D,$D91)</f>
        <v>0</v>
      </c>
      <c r="AS91" s="18">
        <f>SUMIFS(Fluxo!$N:$N,Fluxo!$S:$S,"&gt;"&amp;AR$5,Fluxo!$S:$S,"&lt;="&amp;AS$5,Fluxo!$D:$D,$D91)</f>
        <v>0</v>
      </c>
      <c r="AT91" s="18">
        <f>SUMIFS(Fluxo!$N:$N,Fluxo!$S:$S,"&gt;"&amp;AS$5,Fluxo!$S:$S,"&lt;="&amp;AT$5,Fluxo!$D:$D,$D91)</f>
        <v>0</v>
      </c>
      <c r="AU91" s="18">
        <f>SUMIFS(Fluxo!$N:$N,Fluxo!$S:$S,"&gt;"&amp;AT$5,Fluxo!$S:$S,"&lt;="&amp;AU$5,Fluxo!$D:$D,$D91)</f>
        <v>0</v>
      </c>
      <c r="AV91" s="18">
        <f>SUMIFS(Fluxo!$N:$N,Fluxo!$S:$S,"&gt;"&amp;AU$5,Fluxo!$S:$S,"&lt;="&amp;AV$5,Fluxo!$D:$D,$D91)</f>
        <v>0</v>
      </c>
      <c r="AW91" s="18">
        <f>SUMIFS(Fluxo!$N:$N,Fluxo!$S:$S,"&gt;"&amp;AV$5,Fluxo!$S:$S,"&lt;="&amp;AW$5,Fluxo!$D:$D,$D91)</f>
        <v>0</v>
      </c>
      <c r="AX91" s="18">
        <f>SUMIFS(Fluxo!$N:$N,Fluxo!$S:$S,"&gt;"&amp;AW$5,Fluxo!$S:$S,"&lt;="&amp;AX$5,Fluxo!$D:$D,$D91)</f>
        <v>0</v>
      </c>
      <c r="AY91" s="18">
        <f>SUMIFS(Fluxo!$N:$N,Fluxo!$S:$S,"&gt;"&amp;AX$5,Fluxo!$S:$S,"&lt;="&amp;AY$5,Fluxo!$D:$D,$D91)</f>
        <v>0</v>
      </c>
      <c r="AZ91" s="18">
        <f>SUMIFS(Fluxo!$N:$N,Fluxo!$S:$S,"&gt;"&amp;AY$5,Fluxo!$S:$S,"&lt;="&amp;AZ$5,Fluxo!$D:$D,$D91)</f>
        <v>0</v>
      </c>
      <c r="BA91" s="18">
        <f>SUMIFS(Fluxo!$N:$N,Fluxo!$S:$S,"&gt;"&amp;AZ$5,Fluxo!$S:$S,"&lt;="&amp;BA$5,Fluxo!$D:$D,$D91)</f>
        <v>0</v>
      </c>
      <c r="BB91" s="18">
        <f>SUMIFS(Fluxo!$N:$N,Fluxo!$S:$S,"&gt;"&amp;BA$5,Fluxo!$S:$S,"&lt;="&amp;BB$5,Fluxo!$D:$D,$D91)</f>
        <v>0</v>
      </c>
      <c r="BC91" s="18">
        <f>SUMIFS(Fluxo!$N:$N,Fluxo!$S:$S,"&gt;"&amp;BB$5,Fluxo!$S:$S,"&lt;="&amp;BC$5,Fluxo!$D:$D,$D91)</f>
        <v>0</v>
      </c>
      <c r="BD91" s="18">
        <f>SUMIFS(Fluxo!$N:$N,Fluxo!$S:$S,"&gt;"&amp;BC$5,Fluxo!$S:$S,"&lt;="&amp;BD$5,Fluxo!$D:$D,$D91)</f>
        <v>0</v>
      </c>
      <c r="BE91" s="18">
        <f>SUMIFS(Fluxo!$N:$N,Fluxo!$S:$S,"&gt;"&amp;BD$5,Fluxo!$S:$S,"&lt;="&amp;BE$5,Fluxo!$D:$D,$D91)</f>
        <v>0</v>
      </c>
      <c r="BF91" s="18">
        <f>SUMIFS(Fluxo!$N:$N,Fluxo!$S:$S,"&gt;"&amp;BE$5,Fluxo!$S:$S,"&lt;="&amp;BF$5,Fluxo!$D:$D,$D91)</f>
        <v>0</v>
      </c>
      <c r="BG91" s="18">
        <f>SUMIFS(Fluxo!$N:$N,Fluxo!$S:$S,"&gt;"&amp;BF$5,Fluxo!$S:$S,"&lt;="&amp;BG$5,Fluxo!$D:$D,$D91)</f>
        <v>0</v>
      </c>
      <c r="BH91" s="18">
        <f>SUMIFS(Fluxo!$N:$N,Fluxo!$S:$S,"&gt;"&amp;BG$5,Fluxo!$S:$S,"&lt;="&amp;BH$5,Fluxo!$D:$D,$D91)</f>
        <v>0</v>
      </c>
      <c r="BI91" s="18">
        <f>SUMIFS(Fluxo!$N:$N,Fluxo!$S:$S,"&gt;"&amp;BH$5,Fluxo!$S:$S,"&lt;="&amp;BI$5,Fluxo!$D:$D,$D91)</f>
        <v>0</v>
      </c>
      <c r="BJ91" s="18">
        <f>SUMIFS(Fluxo!$N:$N,Fluxo!$S:$S,"&gt;"&amp;BI$5,Fluxo!$S:$S,"&lt;="&amp;BJ$5,Fluxo!$D:$D,$D91)</f>
        <v>0</v>
      </c>
      <c r="BK91" s="18">
        <f>SUMIFS(Fluxo!$N:$N,Fluxo!$S:$S,"&gt;"&amp;BJ$5,Fluxo!$S:$S,"&lt;="&amp;BK$5,Fluxo!$D:$D,$D91)</f>
        <v>0</v>
      </c>
      <c r="BL91" s="18">
        <f>SUMIFS(Fluxo!$N:$N,Fluxo!$S:$S,"&gt;"&amp;BK$5,Fluxo!$S:$S,"&lt;="&amp;BL$5,Fluxo!$D:$D,$D91)</f>
        <v>0</v>
      </c>
      <c r="BM91" s="18">
        <f>SUMIFS(Fluxo!$N:$N,Fluxo!$S:$S,"&gt;"&amp;BL$5,Fluxo!$S:$S,"&lt;="&amp;BM$5,Fluxo!$D:$D,$D91)</f>
        <v>0</v>
      </c>
      <c r="BN91" s="18">
        <f>SUMIFS(Fluxo!$N:$N,Fluxo!$S:$S,"&gt;"&amp;BM$5,Fluxo!$S:$S,"&lt;="&amp;BN$5,Fluxo!$D:$D,$D91)</f>
        <v>0</v>
      </c>
      <c r="BO91" s="18">
        <f>SUMIFS(Fluxo!$N:$N,Fluxo!$S:$S,"&gt;"&amp;BN$5,Fluxo!$S:$S,"&lt;="&amp;BO$5,Fluxo!$D:$D,$D91)</f>
        <v>0</v>
      </c>
      <c r="BP91" s="18">
        <f>SUMIFS(Fluxo!$N:$N,Fluxo!$S:$S,"&gt;"&amp;BO$5,Fluxo!$S:$S,"&lt;="&amp;BP$5,Fluxo!$D:$D,$D91)</f>
        <v>0</v>
      </c>
      <c r="BQ91" s="18">
        <f>SUMIFS(Fluxo!$N:$N,Fluxo!$S:$S,"&gt;"&amp;BP$5,Fluxo!$S:$S,"&lt;="&amp;BQ$5,Fluxo!$D:$D,$D91)</f>
        <v>0</v>
      </c>
      <c r="BR91" s="18">
        <f>SUMIFS(Fluxo!$N:$N,Fluxo!$S:$S,"&gt;"&amp;BQ$5,Fluxo!$S:$S,"&lt;="&amp;BR$5,Fluxo!$D:$D,$D91)</f>
        <v>0</v>
      </c>
      <c r="BS91" s="18">
        <f>SUMIFS(Fluxo!$N:$N,Fluxo!$S:$S,"&gt;"&amp;BR$5,Fluxo!$S:$S,"&lt;="&amp;BS$5,Fluxo!$D:$D,$D91)</f>
        <v>0</v>
      </c>
      <c r="BT91" s="18">
        <f>SUMIFS(Fluxo!$N:$N,Fluxo!$S:$S,"&gt;"&amp;BS$5,Fluxo!$S:$S,"&lt;="&amp;BT$5,Fluxo!$D:$D,$D91)</f>
        <v>0</v>
      </c>
      <c r="BU91" s="18">
        <f>SUMIFS(Fluxo!$N:$N,Fluxo!$S:$S,"&gt;"&amp;BT$5,Fluxo!$S:$S,"&lt;="&amp;BU$5,Fluxo!$D:$D,$D91)</f>
        <v>0</v>
      </c>
      <c r="BV91" s="18">
        <f>SUMIFS(Fluxo!$N:$N,Fluxo!$S:$S,"&gt;"&amp;BU$5,Fluxo!$S:$S,"&lt;="&amp;BV$5,Fluxo!$D:$D,$D91)</f>
        <v>0</v>
      </c>
      <c r="BW91" s="18">
        <f>SUMIFS(Fluxo!$N:$N,Fluxo!$S:$S,"&gt;"&amp;BV$5,Fluxo!$S:$S,"&lt;="&amp;BW$5,Fluxo!$D:$D,$D91)</f>
        <v>0</v>
      </c>
      <c r="BX91" s="18">
        <f>SUMIFS(Fluxo!$N:$N,Fluxo!$S:$S,"&gt;"&amp;BW$5,Fluxo!$S:$S,"&lt;="&amp;BX$5,Fluxo!$D:$D,$D91)</f>
        <v>0</v>
      </c>
      <c r="BY91" s="18">
        <f>SUMIFS(Fluxo!$N:$N,Fluxo!$S:$S,"&gt;"&amp;BX$5,Fluxo!$S:$S,"&lt;="&amp;BY$5,Fluxo!$D:$D,$D91)</f>
        <v>0</v>
      </c>
      <c r="BZ91" s="18">
        <f>SUMIFS(Fluxo!$N:$N,Fluxo!$S:$S,"&gt;"&amp;BY$5,Fluxo!$S:$S,"&lt;="&amp;BZ$5,Fluxo!$D:$D,$D91)</f>
        <v>0</v>
      </c>
      <c r="CA91" s="18">
        <f>SUMIFS(Fluxo!$N:$N,Fluxo!$S:$S,"&gt;"&amp;BZ$5,Fluxo!$S:$S,"&lt;="&amp;CA$5,Fluxo!$D:$D,$D91)</f>
        <v>0</v>
      </c>
      <c r="CB91" s="18">
        <f>SUMIFS(Fluxo!$N:$N,Fluxo!$S:$S,"&gt;"&amp;CA$5,Fluxo!$S:$S,"&lt;="&amp;CB$5,Fluxo!$D:$D,$D91)</f>
        <v>0</v>
      </c>
      <c r="CC91" s="18">
        <f>SUMIFS(Fluxo!$N:$N,Fluxo!$S:$S,"&gt;"&amp;CB$5,Fluxo!$S:$S,"&lt;="&amp;CC$5,Fluxo!$D:$D,$D91)</f>
        <v>0</v>
      </c>
      <c r="CD91" s="18">
        <f>SUMIFS(Fluxo!$N:$N,Fluxo!$S:$S,"&gt;"&amp;CC$5,Fluxo!$S:$S,"&lt;="&amp;CD$5,Fluxo!$D:$D,$D91)</f>
        <v>0</v>
      </c>
      <c r="CE91" s="18">
        <f>SUMIFS(Fluxo!$N:$N,Fluxo!$S:$S,"&gt;"&amp;CD$5,Fluxo!$S:$S,"&lt;="&amp;CE$5,Fluxo!$D:$D,$D91)</f>
        <v>0</v>
      </c>
      <c r="CF91" s="18">
        <f>SUMIFS(Fluxo!$N:$N,Fluxo!$S:$S,"&gt;"&amp;CE$5,Fluxo!$S:$S,"&lt;="&amp;CF$5,Fluxo!$D:$D,$D91)</f>
        <v>0</v>
      </c>
      <c r="CG91" s="18">
        <f>SUMIFS(Fluxo!$N:$N,Fluxo!$S:$S,"&gt;"&amp;CF$5,Fluxo!$S:$S,"&lt;="&amp;CG$5,Fluxo!$D:$D,$D91)</f>
        <v>0</v>
      </c>
      <c r="CH91" s="18">
        <f>SUMIFS(Fluxo!$N:$N,Fluxo!$S:$S,"&gt;"&amp;CG$5,Fluxo!$S:$S,"&lt;="&amp;CH$5,Fluxo!$D:$D,$D91)</f>
        <v>0</v>
      </c>
      <c r="CI91" s="18">
        <f>SUMIFS(Fluxo!$N:$N,Fluxo!$S:$S,"&gt;"&amp;CH$5,Fluxo!$S:$S,"&lt;="&amp;CI$5,Fluxo!$D:$D,$D91)</f>
        <v>0</v>
      </c>
      <c r="CJ91" s="18">
        <f>SUMIFS(Fluxo!$N:$N,Fluxo!$S:$S,"&gt;"&amp;CI$5,Fluxo!$S:$S,"&lt;="&amp;CJ$5,Fluxo!$D:$D,$D91)</f>
        <v>0</v>
      </c>
      <c r="CK91" s="18">
        <f>SUMIFS(Fluxo!$N:$N,Fluxo!$S:$S,"&gt;"&amp;CJ$5,Fluxo!$S:$S,"&lt;="&amp;CK$5,Fluxo!$D:$D,$D91)</f>
        <v>0</v>
      </c>
      <c r="CL91" s="18">
        <f>SUMIFS(Fluxo!$N:$N,Fluxo!$S:$S,"&gt;"&amp;CK$5,Fluxo!$S:$S,"&lt;="&amp;CL$5,Fluxo!$D:$D,$D91)</f>
        <v>0</v>
      </c>
      <c r="CM91" s="18">
        <f>SUMIFS(Fluxo!$N:$N,Fluxo!$S:$S,"&gt;"&amp;CL$5,Fluxo!$S:$S,"&lt;="&amp;CM$5,Fluxo!$D:$D,$D91)</f>
        <v>0</v>
      </c>
      <c r="CN91" s="18">
        <f>SUMIFS(Fluxo!$N:$N,Fluxo!$S:$S,"&gt;"&amp;CM$5,Fluxo!$S:$S,"&lt;="&amp;CN$5,Fluxo!$D:$D,$D91)</f>
        <v>0</v>
      </c>
      <c r="CO91" s="18">
        <f>SUMIFS(Fluxo!$N:$N,Fluxo!$S:$S,"&gt;"&amp;CN$5,Fluxo!$S:$S,"&lt;="&amp;CO$5,Fluxo!$D:$D,$D91)</f>
        <v>0</v>
      </c>
      <c r="CP91" s="18">
        <f>SUMIFS(Fluxo!$N:$N,Fluxo!$S:$S,"&gt;"&amp;CO$5,Fluxo!$S:$S,"&lt;="&amp;CP$5,Fluxo!$D:$D,$D91)</f>
        <v>0</v>
      </c>
      <c r="CQ91" s="18">
        <f>SUMIFS(Fluxo!$N:$N,Fluxo!$S:$S,"&gt;"&amp;CP$5,Fluxo!$S:$S,"&lt;="&amp;CQ$5,Fluxo!$D:$D,$D91)</f>
        <v>0</v>
      </c>
      <c r="CR91" s="18">
        <f>SUMIFS(Fluxo!$N:$N,Fluxo!$S:$S,"&gt;"&amp;CQ$5,Fluxo!$S:$S,"&lt;="&amp;CR$5,Fluxo!$D:$D,$D91)</f>
        <v>0</v>
      </c>
      <c r="CS91" s="18">
        <f>SUMIFS(Fluxo!$N:$N,Fluxo!$S:$S,"&gt;"&amp;CR$5,Fluxo!$S:$S,"&lt;="&amp;CS$5,Fluxo!$D:$D,$D91)</f>
        <v>0</v>
      </c>
      <c r="CT91" s="18">
        <f>SUMIFS(Fluxo!$N:$N,Fluxo!$S:$S,"&gt;"&amp;CS$5,Fluxo!$S:$S,"&lt;="&amp;CT$5,Fluxo!$D:$D,$D91)</f>
        <v>0</v>
      </c>
      <c r="CU91" s="18">
        <f>SUMIFS(Fluxo!$N:$N,Fluxo!$S:$S,"&gt;"&amp;CT$5,Fluxo!$S:$S,"&lt;="&amp;CU$5,Fluxo!$D:$D,$D91)</f>
        <v>0</v>
      </c>
      <c r="CV91" s="18">
        <f>SUMIFS(Fluxo!$N:$N,Fluxo!$S:$S,"&gt;"&amp;CU$5,Fluxo!$S:$S,"&lt;="&amp;CV$5,Fluxo!$D:$D,$D91)</f>
        <v>0</v>
      </c>
      <c r="CW91" s="18">
        <f>SUMIFS(Fluxo!$N:$N,Fluxo!$S:$S,"&gt;"&amp;CV$5,Fluxo!$S:$S,"&lt;="&amp;CW$5,Fluxo!$D:$D,$D91)</f>
        <v>0</v>
      </c>
      <c r="CX91" s="18">
        <f>SUMIFS(Fluxo!$N:$N,Fluxo!$S:$S,"&gt;"&amp;CW$5,Fluxo!$S:$S,"&lt;="&amp;CX$5,Fluxo!$D:$D,$D91)</f>
        <v>0</v>
      </c>
      <c r="CY91" s="18">
        <f>SUMIFS(Fluxo!$N:$N,Fluxo!$S:$S,"&gt;"&amp;CX$5,Fluxo!$S:$S,"&lt;="&amp;CY$5,Fluxo!$D:$D,$D91)</f>
        <v>0</v>
      </c>
      <c r="CZ91" s="18">
        <f>SUMIFS(Fluxo!$N:$N,Fluxo!$S:$S,"&gt;"&amp;CY$5,Fluxo!$S:$S,"&lt;="&amp;CZ$5,Fluxo!$D:$D,$D91)</f>
        <v>0</v>
      </c>
      <c r="DA91" s="18">
        <f>SUMIFS(Fluxo!$N:$N,Fluxo!$S:$S,"&gt;"&amp;CZ$5,Fluxo!$S:$S,"&lt;="&amp;DA$5,Fluxo!$D:$D,$D91)</f>
        <v>0</v>
      </c>
      <c r="DB91" s="18">
        <f>SUMIFS(Fluxo!$N:$N,Fluxo!$S:$S,"&gt;"&amp;DA$5,Fluxo!$S:$S,"&lt;="&amp;DB$5,Fluxo!$D:$D,$D91)</f>
        <v>0</v>
      </c>
      <c r="DC91" s="18">
        <f>SUMIFS(Fluxo!$N:$N,Fluxo!$S:$S,"&gt;"&amp;DB$5,Fluxo!$S:$S,"&lt;="&amp;DC$5,Fluxo!$D:$D,$D91)</f>
        <v>0</v>
      </c>
      <c r="DD91" s="18">
        <f>SUMIFS(Fluxo!$N:$N,Fluxo!$S:$S,"&gt;"&amp;DC$5,Fluxo!$S:$S,"&lt;="&amp;DD$5,Fluxo!$D:$D,$D91)</f>
        <v>0</v>
      </c>
      <c r="DE91" s="18">
        <f>SUMIFS(Fluxo!$N:$N,Fluxo!$S:$S,"&gt;"&amp;DD$5,Fluxo!$S:$S,"&lt;="&amp;DE$5,Fluxo!$D:$D,$D91)</f>
        <v>0</v>
      </c>
      <c r="DF91" s="18">
        <f>SUMIFS(Fluxo!$N:$N,Fluxo!$S:$S,"&gt;"&amp;DE$5,Fluxo!$S:$S,"&lt;="&amp;DF$5,Fluxo!$D:$D,$D91)</f>
        <v>0</v>
      </c>
      <c r="DG91" s="18">
        <f>SUMIFS(Fluxo!$N:$N,Fluxo!$S:$S,"&gt;"&amp;DF$5,Fluxo!$S:$S,"&lt;="&amp;DG$5,Fluxo!$D:$D,$D91)</f>
        <v>0</v>
      </c>
      <c r="DH91" s="18">
        <f>SUMIFS(Fluxo!$N:$N,Fluxo!$S:$S,"&gt;"&amp;DG$5,Fluxo!$S:$S,"&lt;="&amp;DH$5,Fluxo!$D:$D,$D91)</f>
        <v>0</v>
      </c>
      <c r="DI91" s="18">
        <f>SUMIFS(Fluxo!$N:$N,Fluxo!$S:$S,"&gt;"&amp;DH$5,Fluxo!$S:$S,"&lt;="&amp;DI$5,Fluxo!$D:$D,$D91)</f>
        <v>0</v>
      </c>
      <c r="DJ91" s="18">
        <f>SUMIFS(Fluxo!$N:$N,Fluxo!$S:$S,"&gt;"&amp;DI$5,Fluxo!$S:$S,"&lt;="&amp;DJ$5,Fluxo!$D:$D,$D91)</f>
        <v>0</v>
      </c>
      <c r="DK91" s="18">
        <f>SUMIFS(Fluxo!$N:$N,Fluxo!$S:$S,"&gt;"&amp;DJ$5,Fluxo!$S:$S,"&lt;="&amp;DK$5,Fluxo!$D:$D,$D91)</f>
        <v>0</v>
      </c>
      <c r="DL91" s="18">
        <f>SUMIFS(Fluxo!$N:$N,Fluxo!$S:$S,"&gt;"&amp;DK$5,Fluxo!$S:$S,"&lt;="&amp;DL$5,Fluxo!$D:$D,$D91)</f>
        <v>0</v>
      </c>
      <c r="DM91" s="18">
        <f>SUMIFS(Fluxo!$N:$N,Fluxo!$S:$S,"&gt;"&amp;DL$5,Fluxo!$S:$S,"&lt;="&amp;DM$5,Fluxo!$D:$D,$D91)</f>
        <v>0</v>
      </c>
      <c r="DN91" s="18">
        <f>SUMIFS(Fluxo!$N:$N,Fluxo!$S:$S,"&gt;"&amp;DM$5,Fluxo!$S:$S,"&lt;="&amp;DN$5,Fluxo!$D:$D,$D91)</f>
        <v>0</v>
      </c>
      <c r="DO91" s="18">
        <f>SUMIFS(Fluxo!$N:$N,Fluxo!$S:$S,"&gt;"&amp;DN$5,Fluxo!$S:$S,"&lt;="&amp;DO$5,Fluxo!$D:$D,$D91)</f>
        <v>0</v>
      </c>
      <c r="DP91" s="18">
        <f>SUMIFS(Fluxo!$N:$N,Fluxo!$S:$S,"&gt;"&amp;DO$5,Fluxo!$S:$S,"&lt;="&amp;DP$5,Fluxo!$D:$D,$D91)</f>
        <v>0</v>
      </c>
      <c r="DQ91" s="18">
        <f>SUMIFS(Fluxo!$N:$N,Fluxo!$S:$S,"&gt;"&amp;DP$5,Fluxo!$S:$S,"&lt;="&amp;DQ$5,Fluxo!$D:$D,$D91)</f>
        <v>0</v>
      </c>
      <c r="DR91" s="18">
        <f>SUMIFS(Fluxo!$N:$N,Fluxo!$S:$S,"&gt;"&amp;DQ$5,Fluxo!$S:$S,"&lt;="&amp;DR$5,Fluxo!$D:$D,$D91)</f>
        <v>0</v>
      </c>
      <c r="DS91" s="18">
        <f>SUMIFS(Fluxo!$N:$N,Fluxo!$S:$S,"&gt;"&amp;DR$5,Fluxo!$S:$S,"&lt;="&amp;DS$5,Fluxo!$D:$D,$D91)</f>
        <v>0</v>
      </c>
      <c r="DT91" s="18">
        <f>SUMIFS(Fluxo!$N:$N,Fluxo!$S:$S,"&gt;"&amp;DS$5,Fluxo!$S:$S,"&lt;="&amp;DT$5,Fluxo!$D:$D,$D91)</f>
        <v>0</v>
      </c>
      <c r="DU91" s="18">
        <f>SUMIFS(Fluxo!$N:$N,Fluxo!$S:$S,"&gt;"&amp;DT$5,Fluxo!$S:$S,"&lt;="&amp;DU$5,Fluxo!$D:$D,$D91)</f>
        <v>0</v>
      </c>
      <c r="DV91" s="18">
        <f>SUMIFS(Fluxo!$N:$N,Fluxo!$S:$S,"&gt;"&amp;DU$5,Fluxo!$S:$S,"&lt;="&amp;DV$5,Fluxo!$D:$D,$D91)</f>
        <v>0</v>
      </c>
      <c r="DW91" s="18">
        <f>SUMIFS(Fluxo!$N:$N,Fluxo!$S:$S,"&gt;"&amp;DV$5,Fluxo!$S:$S,"&lt;="&amp;DW$5,Fluxo!$D:$D,$D91)</f>
        <v>0</v>
      </c>
      <c r="DX91" s="18">
        <f>SUMIFS(Fluxo!$N:$N,Fluxo!$S:$S,"&gt;"&amp;DW$5,Fluxo!$S:$S,"&lt;="&amp;DX$5,Fluxo!$D:$D,$D91)</f>
        <v>0</v>
      </c>
      <c r="DY91" s="18">
        <f>SUMIFS(Fluxo!$N:$N,Fluxo!$S:$S,"&gt;"&amp;DX$5,Fluxo!$S:$S,"&lt;="&amp;DY$5,Fluxo!$D:$D,$D91)</f>
        <v>0</v>
      </c>
      <c r="DZ91" s="18">
        <f>SUMIFS(Fluxo!$N:$N,Fluxo!$S:$S,"&gt;"&amp;DY$5,Fluxo!$S:$S,"&lt;="&amp;DZ$5,Fluxo!$D:$D,$D91)</f>
        <v>0</v>
      </c>
      <c r="EA91" s="18">
        <f>SUMIFS(Fluxo!$N:$N,Fluxo!$S:$S,"&gt;"&amp;DZ$5,Fluxo!$S:$S,"&lt;="&amp;EA$5,Fluxo!$D:$D,$D91)</f>
        <v>0</v>
      </c>
      <c r="EB91" s="18">
        <f>SUMIFS(Fluxo!$N:$N,Fluxo!$S:$S,"&gt;"&amp;EA$5,Fluxo!$S:$S,"&lt;="&amp;EB$5,Fluxo!$D:$D,$D91)</f>
        <v>0</v>
      </c>
      <c r="EC91" s="18">
        <f>SUMIFS(Fluxo!$N:$N,Fluxo!$S:$S,"&gt;"&amp;EB$5,Fluxo!$S:$S,"&lt;="&amp;EC$5,Fluxo!$D:$D,$D91)</f>
        <v>0</v>
      </c>
      <c r="ED91" s="18">
        <f>SUMIFS(Fluxo!$N:$N,Fluxo!$S:$S,"&gt;"&amp;EC$5,Fluxo!$S:$S,"&lt;="&amp;ED$5,Fluxo!$D:$D,$D91)</f>
        <v>0</v>
      </c>
      <c r="EE91" s="18">
        <f>SUMIFS(Fluxo!$N:$N,Fluxo!$S:$S,"&gt;"&amp;ED$5,Fluxo!$S:$S,"&lt;="&amp;EE$5,Fluxo!$D:$D,$D91)</f>
        <v>0</v>
      </c>
      <c r="EF91" s="18">
        <f>SUMIFS(Fluxo!$N:$N,Fluxo!$S:$S,"&gt;"&amp;EE$5,Fluxo!$S:$S,"&lt;="&amp;EF$5,Fluxo!$D:$D,$D91)</f>
        <v>0</v>
      </c>
      <c r="EG91" s="18">
        <f>SUMIFS(Fluxo!$N:$N,Fluxo!$S:$S,"&gt;"&amp;EF$5,Fluxo!$S:$S,"&lt;="&amp;EG$5,Fluxo!$D:$D,$D91)</f>
        <v>0</v>
      </c>
      <c r="EH91" s="18">
        <f>SUMIFS(Fluxo!$N:$N,Fluxo!$S:$S,"&gt;"&amp;EG$5,Fluxo!$S:$S,"&lt;="&amp;EH$5,Fluxo!$D:$D,$D91)</f>
        <v>0</v>
      </c>
      <c r="EI91" s="18">
        <f>SUMIFS(Fluxo!$N:$N,Fluxo!$S:$S,"&gt;"&amp;EH$5,Fluxo!$S:$S,"&lt;="&amp;EI$5,Fluxo!$D:$D,$D91)</f>
        <v>0</v>
      </c>
      <c r="EJ91" s="18">
        <f>SUMIFS(Fluxo!$N:$N,Fluxo!$S:$S,"&gt;"&amp;EI$5,Fluxo!$S:$S,"&lt;="&amp;EJ$5,Fluxo!$D:$D,$D91)</f>
        <v>0</v>
      </c>
      <c r="EK91" s="18">
        <f>SUMIFS(Fluxo!$N:$N,Fluxo!$S:$S,"&gt;"&amp;EJ$5,Fluxo!$S:$S,"&lt;="&amp;EK$5,Fluxo!$D:$D,$D91)</f>
        <v>0</v>
      </c>
      <c r="EL91" s="18">
        <f>SUMIFS(Fluxo!$N:$N,Fluxo!$S:$S,"&gt;"&amp;EK$5,Fluxo!$S:$S,"&lt;="&amp;EL$5,Fluxo!$D:$D,$D91)</f>
        <v>0</v>
      </c>
      <c r="EM91" s="18">
        <f>SUMIFS(Fluxo!$N:$N,Fluxo!$S:$S,"&gt;"&amp;EL$5,Fluxo!$S:$S,"&lt;="&amp;EM$5,Fluxo!$D:$D,$D91)</f>
        <v>0</v>
      </c>
      <c r="EN91" s="18">
        <f>SUMIFS(Fluxo!$N:$N,Fluxo!$S:$S,"&gt;"&amp;EM$5,Fluxo!$S:$S,"&lt;="&amp;EN$5,Fluxo!$D:$D,$D91)</f>
        <v>0</v>
      </c>
      <c r="EO91" s="18">
        <f>SUMIFS(Fluxo!$N:$N,Fluxo!$S:$S,"&gt;"&amp;EN$5,Fluxo!$S:$S,"&lt;="&amp;EO$5,Fluxo!$D:$D,$D91)</f>
        <v>0</v>
      </c>
      <c r="EP91" s="18">
        <f>SUMIFS(Fluxo!$N:$N,Fluxo!$S:$S,"&gt;"&amp;EO$5,Fluxo!$S:$S,"&lt;="&amp;EP$5,Fluxo!$D:$D,$D91)</f>
        <v>0</v>
      </c>
      <c r="EQ91" s="18">
        <f>SUMIFS(Fluxo!$N:$N,Fluxo!$S:$S,"&gt;"&amp;EP$5,Fluxo!$S:$S,"&lt;="&amp;EQ$5,Fluxo!$D:$D,$D91)</f>
        <v>0</v>
      </c>
      <c r="ER91" s="18">
        <f>SUMIFS(Fluxo!$N:$N,Fluxo!$S:$S,"&gt;"&amp;EQ$5,Fluxo!$S:$S,"&lt;="&amp;ER$5,Fluxo!$D:$D,$D91)</f>
        <v>0</v>
      </c>
      <c r="ES91" s="18">
        <f>SUMIFS(Fluxo!$N:$N,Fluxo!$S:$S,"&gt;"&amp;ER$5,Fluxo!$S:$S,"&lt;="&amp;ES$5,Fluxo!$D:$D,$D91)</f>
        <v>0</v>
      </c>
      <c r="ET91" s="18">
        <f>SUMIFS(Fluxo!$N:$N,Fluxo!$S:$S,"&gt;"&amp;ES$5,Fluxo!$S:$S,"&lt;="&amp;ET$5,Fluxo!$D:$D,$D91)</f>
        <v>0</v>
      </c>
      <c r="EU91" s="18">
        <f>SUMIFS(Fluxo!$N:$N,Fluxo!$S:$S,"&gt;"&amp;ET$5,Fluxo!$S:$S,"&lt;="&amp;EU$5,Fluxo!$D:$D,$D91)</f>
        <v>0</v>
      </c>
      <c r="EV91" s="18">
        <f>SUMIFS(Fluxo!$N:$N,Fluxo!$S:$S,"&gt;"&amp;EU$5,Fluxo!$S:$S,"&lt;="&amp;EV$5,Fluxo!$D:$D,$D91)</f>
        <v>0</v>
      </c>
      <c r="EW91" s="18">
        <f>SUMIFS(Fluxo!$N:$N,Fluxo!$S:$S,"&gt;"&amp;EV$5,Fluxo!$S:$S,"&lt;="&amp;EW$5,Fluxo!$D:$D,$D91)</f>
        <v>0</v>
      </c>
      <c r="EX91" s="18">
        <f>SUMIFS(Fluxo!$N:$N,Fluxo!$S:$S,"&gt;"&amp;EW$5,Fluxo!$S:$S,"&lt;="&amp;EX$5,Fluxo!$D:$D,$D91)</f>
        <v>0</v>
      </c>
      <c r="EY91" s="18">
        <f>SUMIFS(Fluxo!$N:$N,Fluxo!$S:$S,"&gt;"&amp;EX$5,Fluxo!$S:$S,"&lt;="&amp;EY$5,Fluxo!$D:$D,$D91)</f>
        <v>0</v>
      </c>
      <c r="EZ91" s="18">
        <f>SUMIFS(Fluxo!$N:$N,Fluxo!$S:$S,"&gt;"&amp;EY$5,Fluxo!$S:$S,"&lt;="&amp;EZ$5,Fluxo!$D:$D,$D91)</f>
        <v>0</v>
      </c>
      <c r="FA91" s="18">
        <f>SUMIFS(Fluxo!$N:$N,Fluxo!$S:$S,"&gt;"&amp;EZ$5,Fluxo!$S:$S,"&lt;="&amp;FA$5,Fluxo!$D:$D,$D91)</f>
        <v>0</v>
      </c>
      <c r="FB91" s="18">
        <f>SUMIFS(Fluxo!$N:$N,Fluxo!$S:$S,"&gt;"&amp;FA$5,Fluxo!$S:$S,"&lt;="&amp;FB$5,Fluxo!$D:$D,$D91)</f>
        <v>0</v>
      </c>
      <c r="FC91" s="18">
        <f>SUMIFS(Fluxo!$N:$N,Fluxo!$S:$S,"&gt;"&amp;FB$5,Fluxo!$S:$S,"&lt;="&amp;FC$5,Fluxo!$D:$D,$D91)</f>
        <v>0</v>
      </c>
      <c r="FD91" s="18">
        <f>SUMIFS(Fluxo!$N:$N,Fluxo!$S:$S,"&gt;"&amp;FC$5,Fluxo!$S:$S,"&lt;="&amp;FD$5,Fluxo!$D:$D,$D91)</f>
        <v>0</v>
      </c>
      <c r="FE91" s="18">
        <f>SUMIFS(Fluxo!$N:$N,Fluxo!$S:$S,"&gt;"&amp;FD$5,Fluxo!$S:$S,"&lt;="&amp;FE$5,Fluxo!$D:$D,$D91)</f>
        <v>0</v>
      </c>
      <c r="FF91" s="18">
        <f>SUMIFS(Fluxo!$N:$N,Fluxo!$S:$S,"&gt;"&amp;FE$5,Fluxo!$S:$S,"&lt;="&amp;FF$5,Fluxo!$D:$D,$D91)</f>
        <v>0</v>
      </c>
      <c r="FG91" s="18">
        <f>SUMIFS(Fluxo!$N:$N,Fluxo!$S:$S,"&gt;"&amp;FF$5,Fluxo!$S:$S,"&lt;="&amp;FG$5,Fluxo!$D:$D,$D91)</f>
        <v>0</v>
      </c>
      <c r="FH91" s="18">
        <f>SUMIFS(Fluxo!$N:$N,Fluxo!$S:$S,"&gt;"&amp;FG$5,Fluxo!$S:$S,"&lt;="&amp;FH$5,Fluxo!$D:$D,$D91)</f>
        <v>0</v>
      </c>
      <c r="FI91" s="18">
        <f>SUMIFS(Fluxo!$N:$N,Fluxo!$S:$S,"&gt;"&amp;FH$5,Fluxo!$S:$S,"&lt;="&amp;FI$5,Fluxo!$D:$D,$D91)</f>
        <v>0</v>
      </c>
      <c r="FJ91" s="18">
        <f>SUMIFS(Fluxo!$N:$N,Fluxo!$S:$S,"&gt;"&amp;FI$5,Fluxo!$S:$S,"&lt;="&amp;FJ$5,Fluxo!$D:$D,$D91)</f>
        <v>0</v>
      </c>
      <c r="FK91" s="18">
        <f>SUMIFS(Fluxo!$N:$N,Fluxo!$S:$S,"&gt;"&amp;FJ$5,Fluxo!$S:$S,"&lt;="&amp;FK$5,Fluxo!$D:$D,$D91)</f>
        <v>0</v>
      </c>
      <c r="FL91" s="18">
        <f>SUMIFS(Fluxo!$N:$N,Fluxo!$S:$S,"&gt;"&amp;FK$5,Fluxo!$S:$S,"&lt;="&amp;FL$5,Fluxo!$D:$D,$D91)</f>
        <v>0</v>
      </c>
      <c r="FM91" s="18">
        <f>SUMIFS(Fluxo!$N:$N,Fluxo!$S:$S,"&gt;"&amp;FL$5,Fluxo!$S:$S,"&lt;="&amp;FM$5,Fluxo!$D:$D,$D91)</f>
        <v>0</v>
      </c>
      <c r="FN91" s="18">
        <f>SUMIFS(Fluxo!$N:$N,Fluxo!$S:$S,"&gt;"&amp;FM$5,Fluxo!$S:$S,"&lt;="&amp;FN$5,Fluxo!$D:$D,$D91)</f>
        <v>0</v>
      </c>
      <c r="FO91" s="18">
        <f>SUMIFS(Fluxo!$N:$N,Fluxo!$S:$S,"&gt;"&amp;FN$5,Fluxo!$S:$S,"&lt;="&amp;FO$5,Fluxo!$D:$D,$D91)</f>
        <v>0</v>
      </c>
      <c r="FP91" s="18">
        <f>SUMIFS(Fluxo!$N:$N,Fluxo!$S:$S,"&gt;"&amp;FO$5,Fluxo!$S:$S,"&lt;="&amp;FP$5,Fluxo!$D:$D,$D91)</f>
        <v>0</v>
      </c>
      <c r="FQ91" s="18">
        <f>SUMIFS(Fluxo!$N:$N,Fluxo!$S:$S,"&gt;"&amp;FP$5,Fluxo!$S:$S,"&lt;="&amp;FQ$5,Fluxo!$D:$D,$D91)</f>
        <v>0</v>
      </c>
      <c r="FR91" s="18">
        <f>SUMIFS(Fluxo!$N:$N,Fluxo!$S:$S,"&gt;"&amp;FQ$5,Fluxo!$S:$S,"&lt;="&amp;FR$5,Fluxo!$D:$D,$D91)</f>
        <v>0</v>
      </c>
      <c r="FS91" s="18">
        <f>SUMIFS(Fluxo!$N:$N,Fluxo!$S:$S,"&gt;"&amp;FR$5,Fluxo!$S:$S,"&lt;="&amp;FS$5,Fluxo!$D:$D,$D91)</f>
        <v>0</v>
      </c>
      <c r="FT91" s="18">
        <f>SUMIFS(Fluxo!$N:$N,Fluxo!$S:$S,"&gt;"&amp;FS$5,Fluxo!$S:$S,"&lt;="&amp;FT$5,Fluxo!$D:$D,$D91)</f>
        <v>0</v>
      </c>
      <c r="FU91" s="18">
        <f>SUMIFS(Fluxo!$N:$N,Fluxo!$S:$S,"&gt;"&amp;FT$5,Fluxo!$S:$S,"&lt;="&amp;FU$5,Fluxo!$D:$D,$D91)</f>
        <v>0</v>
      </c>
      <c r="FV91" s="18">
        <f>SUMIFS(Fluxo!$N:$N,Fluxo!$S:$S,"&gt;"&amp;FU$5,Fluxo!$S:$S,"&lt;="&amp;FV$5,Fluxo!$D:$D,$D91)</f>
        <v>0</v>
      </c>
      <c r="FW91" s="18">
        <f>SUMIFS(Fluxo!$N:$N,Fluxo!$S:$S,"&gt;"&amp;FV$5,Fluxo!$S:$S,"&lt;="&amp;FW$5,Fluxo!$D:$D,$D91)</f>
        <v>0</v>
      </c>
      <c r="FX91" s="18">
        <f>SUMIFS(Fluxo!$N:$N,Fluxo!$S:$S,"&gt;"&amp;FW$5,Fluxo!$S:$S,"&lt;="&amp;FX$5,Fluxo!$D:$D,$D91)</f>
        <v>0</v>
      </c>
      <c r="FY91" s="18">
        <f>SUMIFS(Fluxo!$N:$N,Fluxo!$S:$S,"&gt;"&amp;FX$5,Fluxo!$S:$S,"&lt;="&amp;FY$5,Fluxo!$D:$D,$D91)</f>
        <v>0</v>
      </c>
      <c r="FZ91" s="18">
        <f>SUMIFS(Fluxo!$N:$N,Fluxo!$S:$S,"&gt;"&amp;FY$5,Fluxo!$S:$S,"&lt;="&amp;FZ$5,Fluxo!$D:$D,$D91)</f>
        <v>0</v>
      </c>
      <c r="GA91" s="18">
        <f>SUMIFS(Fluxo!$N:$N,Fluxo!$S:$S,"&gt;"&amp;FZ$5,Fluxo!$S:$S,"&lt;="&amp;GA$5,Fluxo!$D:$D,$D91)</f>
        <v>0</v>
      </c>
      <c r="GB91" s="18">
        <f>SUMIFS(Fluxo!$N:$N,Fluxo!$S:$S,"&gt;"&amp;GA$5,Fluxo!$S:$S,"&lt;="&amp;GB$5,Fluxo!$D:$D,$D91)</f>
        <v>0</v>
      </c>
      <c r="GC91" s="18">
        <f>SUMIFS(Fluxo!$N:$N,Fluxo!$S:$S,"&gt;"&amp;GB$5,Fluxo!$S:$S,"&lt;="&amp;GC$5,Fluxo!$D:$D,$D91)</f>
        <v>0</v>
      </c>
      <c r="GD91" s="18">
        <f>SUMIFS(Fluxo!$N:$N,Fluxo!$S:$S,"&gt;"&amp;GC$5,Fluxo!$S:$S,"&lt;="&amp;GD$5,Fluxo!$D:$D,$D91)</f>
        <v>0</v>
      </c>
      <c r="GE91" s="18">
        <f>SUMIFS(Fluxo!$N:$N,Fluxo!$S:$S,"&gt;"&amp;GD$5,Fluxo!$S:$S,"&lt;="&amp;GE$5,Fluxo!$D:$D,$D91)</f>
        <v>0</v>
      </c>
      <c r="GF91" s="18">
        <f>SUMIFS(Fluxo!$N:$N,Fluxo!$S:$S,"&gt;"&amp;GE$5,Fluxo!$S:$S,"&lt;="&amp;GF$5,Fluxo!$D:$D,$D91)</f>
        <v>0</v>
      </c>
      <c r="GG91" s="18">
        <f>SUMIFS(Fluxo!$N:$N,Fluxo!$S:$S,"&gt;"&amp;GF$5,Fluxo!$S:$S,"&lt;="&amp;GG$5,Fluxo!$D:$D,$D91)</f>
        <v>0</v>
      </c>
      <c r="GH91" s="18">
        <f>SUMIFS(Fluxo!$N:$N,Fluxo!$S:$S,"&gt;"&amp;GG$5,Fluxo!$S:$S,"&lt;="&amp;GH$5,Fluxo!$D:$D,$D91)</f>
        <v>0</v>
      </c>
      <c r="GI91" s="18">
        <f>SUMIFS(Fluxo!$N:$N,Fluxo!$S:$S,"&gt;"&amp;GH$5,Fluxo!$S:$S,"&lt;="&amp;GI$5,Fluxo!$D:$D,$D91)</f>
        <v>0</v>
      </c>
      <c r="GJ91" s="18">
        <f>SUMIFS(Fluxo!$N:$N,Fluxo!$S:$S,"&gt;"&amp;GI$5,Fluxo!$S:$S,"&lt;="&amp;GJ$5,Fluxo!$D:$D,$D91)</f>
        <v>0</v>
      </c>
      <c r="GK91" s="18">
        <f>SUMIFS(Fluxo!$N:$N,Fluxo!$S:$S,"&gt;"&amp;GJ$5,Fluxo!$S:$S,"&lt;="&amp;GK$5,Fluxo!$D:$D,$D91)</f>
        <v>0</v>
      </c>
      <c r="GL91" s="18">
        <f>SUMIFS(Fluxo!$N:$N,Fluxo!$S:$S,"&gt;"&amp;GK$5,Fluxo!$S:$S,"&lt;="&amp;GL$5,Fluxo!$D:$D,$D91)</f>
        <v>0</v>
      </c>
      <c r="GM91" s="18">
        <f>SUMIFS(Fluxo!$N:$N,Fluxo!$S:$S,"&gt;"&amp;GL$5,Fluxo!$S:$S,"&lt;="&amp;GM$5,Fluxo!$D:$D,$D91)</f>
        <v>0</v>
      </c>
      <c r="GN91" s="18">
        <f>SUMIFS(Fluxo!$N:$N,Fluxo!$S:$S,"&gt;"&amp;GM$5,Fluxo!$S:$S,"&lt;="&amp;GN$5,Fluxo!$D:$D,$D91)</f>
        <v>0</v>
      </c>
      <c r="GO91" s="18">
        <f>SUMIFS(Fluxo!$N:$N,Fluxo!$S:$S,"&gt;"&amp;GN$5,Fluxo!$S:$S,"&lt;="&amp;GO$5,Fluxo!$D:$D,$D91)</f>
        <v>0</v>
      </c>
      <c r="GP91" s="18">
        <f>SUMIFS(Fluxo!$N:$N,Fluxo!$S:$S,"&gt;"&amp;GO$5,Fluxo!$S:$S,"&lt;="&amp;GP$5,Fluxo!$D:$D,$D91)</f>
        <v>0</v>
      </c>
      <c r="GQ91" s="18">
        <f>SUMIFS(Fluxo!$N:$N,Fluxo!$S:$S,"&gt;"&amp;GP$5,Fluxo!$S:$S,"&lt;="&amp;GQ$5,Fluxo!$D:$D,$D91)</f>
        <v>0</v>
      </c>
      <c r="GR91" s="18">
        <f>SUMIFS(Fluxo!$N:$N,Fluxo!$S:$S,"&gt;"&amp;GQ$5,Fluxo!$S:$S,"&lt;="&amp;GR$5,Fluxo!$D:$D,$D91)</f>
        <v>0</v>
      </c>
      <c r="GS91" s="18">
        <f>SUMIFS(Fluxo!$N:$N,Fluxo!$S:$S,"&gt;"&amp;GR$5,Fluxo!$S:$S,"&lt;="&amp;GS$5,Fluxo!$D:$D,$D91)</f>
        <v>0</v>
      </c>
      <c r="GT91" s="18">
        <f>SUMIFS(Fluxo!$N:$N,Fluxo!$S:$S,"&gt;"&amp;GS$5,Fluxo!$S:$S,"&lt;="&amp;GT$5,Fluxo!$D:$D,$D91)</f>
        <v>0</v>
      </c>
      <c r="GU91" s="18">
        <f>SUMIFS(Fluxo!$N:$N,Fluxo!$S:$S,"&gt;"&amp;GT$5,Fluxo!$S:$S,"&lt;="&amp;GU$5,Fluxo!$D:$D,$D91)</f>
        <v>0</v>
      </c>
      <c r="GV91" s="18">
        <f>SUMIFS(Fluxo!$N:$N,Fluxo!$S:$S,"&gt;"&amp;GU$5,Fluxo!$S:$S,"&lt;="&amp;GV$5,Fluxo!$D:$D,$D91)</f>
        <v>0</v>
      </c>
      <c r="GW91" s="18">
        <f>SUMIFS(Fluxo!$N:$N,Fluxo!$S:$S,"&gt;"&amp;GV$5,Fluxo!$S:$S,"&lt;="&amp;GW$5,Fluxo!$D:$D,$D91)</f>
        <v>0</v>
      </c>
      <c r="GX91" s="18">
        <f>SUMIFS(Fluxo!$N:$N,Fluxo!$S:$S,"&gt;"&amp;GW$5,Fluxo!$S:$S,"&lt;="&amp;GX$5,Fluxo!$D:$D,$D91)</f>
        <v>0</v>
      </c>
      <c r="GY91" s="18">
        <f>SUMIFS(Fluxo!$N:$N,Fluxo!$S:$S,"&gt;"&amp;GX$5,Fluxo!$S:$S,"&lt;="&amp;GY$5,Fluxo!$D:$D,$D91)</f>
        <v>0</v>
      </c>
      <c r="GZ91" s="18">
        <f>SUMIFS(Fluxo!$N:$N,Fluxo!$S:$S,"&gt;"&amp;GY$5,Fluxo!$S:$S,"&lt;="&amp;GZ$5,Fluxo!$D:$D,$D91)</f>
        <v>0</v>
      </c>
      <c r="HA91" s="18">
        <f>SUMIFS(Fluxo!$N:$N,Fluxo!$S:$S,"&gt;"&amp;GZ$5,Fluxo!$S:$S,"&lt;="&amp;HA$5,Fluxo!$D:$D,$D91)</f>
        <v>0</v>
      </c>
      <c r="HB91" s="18">
        <f>SUMIFS(Fluxo!$N:$N,Fluxo!$S:$S,"&gt;"&amp;HA$5,Fluxo!$S:$S,"&lt;="&amp;HB$5,Fluxo!$D:$D,$D91)</f>
        <v>0</v>
      </c>
      <c r="HC91" s="18">
        <f>SUMIFS(Fluxo!$N:$N,Fluxo!$S:$S,"&gt;"&amp;HB$5,Fluxo!$S:$S,"&lt;="&amp;HC$5,Fluxo!$D:$D,$D91)</f>
        <v>0</v>
      </c>
      <c r="HD91" s="18">
        <f>SUMIFS(Fluxo!$N:$N,Fluxo!$S:$S,"&gt;"&amp;HC$5,Fluxo!$S:$S,"&lt;="&amp;HD$5,Fluxo!$D:$D,$D91)</f>
        <v>0</v>
      </c>
      <c r="HE91" s="18">
        <f>SUMIFS(Fluxo!$N:$N,Fluxo!$S:$S,"&gt;"&amp;HD$5,Fluxo!$S:$S,"&lt;="&amp;HE$5,Fluxo!$D:$D,$D91)</f>
        <v>0</v>
      </c>
      <c r="HF91" s="18">
        <f>SUMIFS(Fluxo!$N:$N,Fluxo!$S:$S,"&gt;"&amp;HE$5,Fluxo!$S:$S,"&lt;="&amp;HF$5,Fluxo!$D:$D,$D91)</f>
        <v>0</v>
      </c>
    </row>
    <row r="92" spans="1:214">
      <c r="A92" s="20">
        <f t="shared" si="18"/>
        <v>82</v>
      </c>
      <c r="B92" s="140" t="str">
        <f>'Check Carteira'!C84</f>
        <v>E.1016.99.01.0202</v>
      </c>
      <c r="C92" s="141">
        <v>1</v>
      </c>
      <c r="D92" s="129" t="str">
        <f>'Check Carteira'!F84</f>
        <v>A-0202</v>
      </c>
      <c r="E92" s="21">
        <f>IFERROR(INDEX(Contratos!L:L,MATCH(D92,Contratos!R:R,0)),"")</f>
        <v>45186</v>
      </c>
      <c r="F92" s="139">
        <f>IFERROR(INDEX(Contratos!G:G,MATCH(D92,Contratos!R:R,0)),"")</f>
        <v>1195425</v>
      </c>
      <c r="H92" s="83">
        <f t="shared" si="17"/>
        <v>1255287.77</v>
      </c>
      <c r="J92" s="18">
        <f>SUMIFS(Fluxo!$N:$N,Fluxo!$S:$S,"&gt;"&amp;I$5,Fluxo!$S:$S,"&lt;="&amp;J$5,Fluxo!$D:$D,$D92)</f>
        <v>0</v>
      </c>
      <c r="K92" s="18">
        <f>SUMIFS(Fluxo!$N:$N,Fluxo!$S:$S,"&gt;"&amp;J$5,Fluxo!$S:$S,"&lt;="&amp;K$5,Fluxo!$D:$D,$D92)</f>
        <v>0</v>
      </c>
      <c r="L92" s="18">
        <f>SUMIFS(Fluxo!$N:$N,Fluxo!$S:$S,"&gt;"&amp;K$5,Fluxo!$S:$S,"&lt;="&amp;L$5,Fluxo!$D:$D,$D92)</f>
        <v>0</v>
      </c>
      <c r="M92" s="18">
        <f>SUMIFS(Fluxo!$N:$N,Fluxo!$S:$S,"&gt;"&amp;L$5,Fluxo!$S:$S,"&lt;="&amp;M$5,Fluxo!$D:$D,$D92)</f>
        <v>0</v>
      </c>
      <c r="N92" s="18">
        <f>SUMIFS(Fluxo!$N:$N,Fluxo!$S:$S,"&gt;"&amp;M$5,Fluxo!$S:$S,"&lt;="&amp;N$5,Fluxo!$D:$D,$D92)</f>
        <v>0</v>
      </c>
      <c r="O92" s="18">
        <f>SUMIFS(Fluxo!$N:$N,Fluxo!$S:$S,"&gt;"&amp;N$5,Fluxo!$S:$S,"&lt;="&amp;O$5,Fluxo!$D:$D,$D92)</f>
        <v>5000</v>
      </c>
      <c r="P92" s="18">
        <f>SUMIFS(Fluxo!$N:$N,Fluxo!$S:$S,"&gt;"&amp;O$5,Fluxo!$S:$S,"&lt;="&amp;P$5,Fluxo!$D:$D,$D92)</f>
        <v>10174.16</v>
      </c>
      <c r="Q92" s="18">
        <f>SUMIFS(Fluxo!$N:$N,Fluxo!$S:$S,"&gt;"&amp;P$5,Fluxo!$S:$S,"&lt;="&amp;Q$5,Fluxo!$D:$D,$D92)</f>
        <v>10050.879999999999</v>
      </c>
      <c r="R92" s="18">
        <f>SUMIFS(Fluxo!$N:$N,Fluxo!$S:$S,"&gt;"&amp;Q$5,Fluxo!$S:$S,"&lt;="&amp;R$5,Fluxo!$D:$D,$D92)</f>
        <v>10070.74</v>
      </c>
      <c r="S92" s="18">
        <f>SUMIFS(Fluxo!$N:$N,Fluxo!$S:$S,"&gt;"&amp;R$5,Fluxo!$S:$S,"&lt;="&amp;S$5,Fluxo!$D:$D,$D92)</f>
        <v>5038.83</v>
      </c>
      <c r="T92" s="18">
        <f>SUMIFS(Fluxo!$N:$N,Fluxo!$S:$S,"&gt;"&amp;S$5,Fluxo!$S:$S,"&lt;="&amp;T$5,Fluxo!$D:$D,$D92)</f>
        <v>5054.2700000000004</v>
      </c>
      <c r="U92" s="18">
        <f>SUMIFS(Fluxo!$N:$N,Fluxo!$S:$S,"&gt;"&amp;T$5,Fluxo!$S:$S,"&lt;="&amp;U$5,Fluxo!$D:$D,$D92)</f>
        <v>30628.75</v>
      </c>
      <c r="V92" s="18">
        <f>SUMIFS(Fluxo!$N:$N,Fluxo!$S:$S,"&gt;"&amp;U$5,Fluxo!$S:$S,"&lt;="&amp;V$5,Fluxo!$D:$D,$D92)</f>
        <v>5277.56</v>
      </c>
      <c r="W92" s="18">
        <f>SUMIFS(Fluxo!$N:$N,Fluxo!$S:$S,"&gt;"&amp;V$5,Fluxo!$S:$S,"&lt;="&amp;W$5,Fluxo!$D:$D,$D92)</f>
        <v>5292.31</v>
      </c>
      <c r="X92" s="18">
        <f>SUMIFS(Fluxo!$N:$N,Fluxo!$S:$S,"&gt;"&amp;W$5,Fluxo!$S:$S,"&lt;="&amp;X$5,Fluxo!$D:$D,$D92)</f>
        <v>5319.6</v>
      </c>
      <c r="Y92" s="18">
        <f>SUMIFS(Fluxo!$N:$N,Fluxo!$S:$S,"&gt;"&amp;X$5,Fluxo!$S:$S,"&lt;="&amp;Y$5,Fluxo!$D:$D,$D92)</f>
        <v>5365.48</v>
      </c>
      <c r="Z92" s="18">
        <f>SUMIFS(Fluxo!$N:$N,Fluxo!$S:$S,"&gt;"&amp;Y$5,Fluxo!$S:$S,"&lt;="&amp;Z$5,Fluxo!$D:$D,$D92)</f>
        <v>5403.83</v>
      </c>
      <c r="AA92" s="18">
        <f>SUMIFS(Fluxo!$N:$N,Fluxo!$S:$S,"&gt;"&amp;Z$5,Fluxo!$S:$S,"&lt;="&amp;AA$5,Fluxo!$D:$D,$D92)</f>
        <v>21143.559999999998</v>
      </c>
      <c r="AB92" s="18">
        <f>SUMIFS(Fluxo!$N:$N,Fluxo!$S:$S,"&gt;"&amp;AA$5,Fluxo!$S:$S,"&lt;="&amp;AB$5,Fluxo!$D:$D,$D92)</f>
        <v>5480.85</v>
      </c>
      <c r="AC92" s="18">
        <f>SUMIFS(Fluxo!$N:$N,Fluxo!$S:$S,"&gt;"&amp;AB$5,Fluxo!$S:$S,"&lt;="&amp;AC$5,Fluxo!$D:$D,$D92)</f>
        <v>5480.85</v>
      </c>
      <c r="AD92" s="18">
        <f>SUMIFS(Fluxo!$N:$N,Fluxo!$S:$S,"&gt;"&amp;AC$5,Fluxo!$S:$S,"&lt;="&amp;AD$5,Fluxo!$D:$D,$D92)</f>
        <v>5480.85</v>
      </c>
      <c r="AE92" s="18">
        <f>SUMIFS(Fluxo!$N:$N,Fluxo!$S:$S,"&gt;"&amp;AD$5,Fluxo!$S:$S,"&lt;="&amp;AE$5,Fluxo!$D:$D,$D92)</f>
        <v>5480.85</v>
      </c>
      <c r="AF92" s="18">
        <f>SUMIFS(Fluxo!$N:$N,Fluxo!$S:$S,"&gt;"&amp;AE$5,Fluxo!$S:$S,"&lt;="&amp;AF$5,Fluxo!$D:$D,$D92)</f>
        <v>5480.85</v>
      </c>
      <c r="AG92" s="18">
        <f>SUMIFS(Fluxo!$N:$N,Fluxo!$S:$S,"&gt;"&amp;AF$5,Fluxo!$S:$S,"&lt;="&amp;AG$5,Fluxo!$D:$D,$D92)</f>
        <v>21181.510000000002</v>
      </c>
      <c r="AH92" s="18">
        <f>SUMIFS(Fluxo!$N:$N,Fluxo!$S:$S,"&gt;"&amp;AG$5,Fluxo!$S:$S,"&lt;="&amp;AH$5,Fluxo!$D:$D,$D92)</f>
        <v>5480.85</v>
      </c>
      <c r="AI92" s="18">
        <f>SUMIFS(Fluxo!$N:$N,Fluxo!$S:$S,"&gt;"&amp;AH$5,Fluxo!$S:$S,"&lt;="&amp;AI$5,Fluxo!$D:$D,$D92)</f>
        <v>5480.85</v>
      </c>
      <c r="AJ92" s="18">
        <f>SUMIFS(Fluxo!$N:$N,Fluxo!$S:$S,"&gt;"&amp;AI$5,Fluxo!$S:$S,"&lt;="&amp;AJ$5,Fluxo!$D:$D,$D92)</f>
        <v>5480.85</v>
      </c>
      <c r="AK92" s="18">
        <f>SUMIFS(Fluxo!$N:$N,Fluxo!$S:$S,"&gt;"&amp;AJ$5,Fluxo!$S:$S,"&lt;="&amp;AK$5,Fluxo!$D:$D,$D92)</f>
        <v>5480.85</v>
      </c>
      <c r="AL92" s="18">
        <f>SUMIFS(Fluxo!$N:$N,Fluxo!$S:$S,"&gt;"&amp;AK$5,Fluxo!$S:$S,"&lt;="&amp;AL$5,Fluxo!$D:$D,$D92)</f>
        <v>5480.85</v>
      </c>
      <c r="AM92" s="18">
        <f>SUMIFS(Fluxo!$N:$N,Fluxo!$S:$S,"&gt;"&amp;AL$5,Fluxo!$S:$S,"&lt;="&amp;AM$5,Fluxo!$D:$D,$D92)</f>
        <v>21181.510000000002</v>
      </c>
      <c r="AN92" s="18">
        <f>SUMIFS(Fluxo!$N:$N,Fluxo!$S:$S,"&gt;"&amp;AM$5,Fluxo!$S:$S,"&lt;="&amp;AN$5,Fluxo!$D:$D,$D92)</f>
        <v>5480.85</v>
      </c>
      <c r="AO92" s="18">
        <f>SUMIFS(Fluxo!$N:$N,Fluxo!$S:$S,"&gt;"&amp;AN$5,Fluxo!$S:$S,"&lt;="&amp;AO$5,Fluxo!$D:$D,$D92)</f>
        <v>5480.85</v>
      </c>
      <c r="AP92" s="18">
        <f>SUMIFS(Fluxo!$N:$N,Fluxo!$S:$S,"&gt;"&amp;AO$5,Fluxo!$S:$S,"&lt;="&amp;AP$5,Fluxo!$D:$D,$D92)</f>
        <v>5480.85</v>
      </c>
      <c r="AQ92" s="18">
        <f>SUMIFS(Fluxo!$N:$N,Fluxo!$S:$S,"&gt;"&amp;AP$5,Fluxo!$S:$S,"&lt;="&amp;AQ$5,Fluxo!$D:$D,$D92)</f>
        <v>5480.85</v>
      </c>
      <c r="AR92" s="18">
        <f>SUMIFS(Fluxo!$N:$N,Fluxo!$S:$S,"&gt;"&amp;AQ$5,Fluxo!$S:$S,"&lt;="&amp;AR$5,Fluxo!$D:$D,$D92)</f>
        <v>5480.85</v>
      </c>
      <c r="AS92" s="18">
        <f>SUMIFS(Fluxo!$N:$N,Fluxo!$S:$S,"&gt;"&amp;AR$5,Fluxo!$S:$S,"&lt;="&amp;AS$5,Fluxo!$D:$D,$D92)</f>
        <v>21181.510000000002</v>
      </c>
      <c r="AT92" s="18">
        <f>SUMIFS(Fluxo!$N:$N,Fluxo!$S:$S,"&gt;"&amp;AS$5,Fluxo!$S:$S,"&lt;="&amp;AT$5,Fluxo!$D:$D,$D92)</f>
        <v>130908.09000000001</v>
      </c>
      <c r="AU92" s="18">
        <f>SUMIFS(Fluxo!$N:$N,Fluxo!$S:$S,"&gt;"&amp;AT$5,Fluxo!$S:$S,"&lt;="&amp;AU$5,Fluxo!$D:$D,$D92)</f>
        <v>854126.03</v>
      </c>
      <c r="AV92" s="18">
        <f>SUMIFS(Fluxo!$N:$N,Fluxo!$S:$S,"&gt;"&amp;AU$5,Fluxo!$S:$S,"&lt;="&amp;AV$5,Fluxo!$D:$D,$D92)</f>
        <v>0</v>
      </c>
      <c r="AW92" s="18">
        <f>SUMIFS(Fluxo!$N:$N,Fluxo!$S:$S,"&gt;"&amp;AV$5,Fluxo!$S:$S,"&lt;="&amp;AW$5,Fluxo!$D:$D,$D92)</f>
        <v>0</v>
      </c>
      <c r="AX92" s="18">
        <f>SUMIFS(Fluxo!$N:$N,Fluxo!$S:$S,"&gt;"&amp;AW$5,Fluxo!$S:$S,"&lt;="&amp;AX$5,Fluxo!$D:$D,$D92)</f>
        <v>676.4</v>
      </c>
      <c r="AY92" s="18">
        <f>SUMIFS(Fluxo!$N:$N,Fluxo!$S:$S,"&gt;"&amp;AX$5,Fluxo!$S:$S,"&lt;="&amp;AY$5,Fluxo!$D:$D,$D92)</f>
        <v>0</v>
      </c>
      <c r="AZ92" s="18">
        <f>SUMIFS(Fluxo!$N:$N,Fluxo!$S:$S,"&gt;"&amp;AY$5,Fluxo!$S:$S,"&lt;="&amp;AZ$5,Fluxo!$D:$D,$D92)</f>
        <v>0</v>
      </c>
      <c r="BA92" s="18">
        <f>SUMIFS(Fluxo!$N:$N,Fluxo!$S:$S,"&gt;"&amp;AZ$5,Fluxo!$S:$S,"&lt;="&amp;BA$5,Fluxo!$D:$D,$D92)</f>
        <v>0</v>
      </c>
      <c r="BB92" s="18">
        <f>SUMIFS(Fluxo!$N:$N,Fluxo!$S:$S,"&gt;"&amp;BA$5,Fluxo!$S:$S,"&lt;="&amp;BB$5,Fluxo!$D:$D,$D92)</f>
        <v>0</v>
      </c>
      <c r="BC92" s="18">
        <f>SUMIFS(Fluxo!$N:$N,Fluxo!$S:$S,"&gt;"&amp;BB$5,Fluxo!$S:$S,"&lt;="&amp;BC$5,Fluxo!$D:$D,$D92)</f>
        <v>0</v>
      </c>
      <c r="BD92" s="18">
        <f>SUMIFS(Fluxo!$N:$N,Fluxo!$S:$S,"&gt;"&amp;BC$5,Fluxo!$S:$S,"&lt;="&amp;BD$5,Fluxo!$D:$D,$D92)</f>
        <v>0</v>
      </c>
      <c r="BE92" s="18">
        <f>SUMIFS(Fluxo!$N:$N,Fluxo!$S:$S,"&gt;"&amp;BD$5,Fluxo!$S:$S,"&lt;="&amp;BE$5,Fluxo!$D:$D,$D92)</f>
        <v>0</v>
      </c>
      <c r="BF92" s="18">
        <f>SUMIFS(Fluxo!$N:$N,Fluxo!$S:$S,"&gt;"&amp;BE$5,Fluxo!$S:$S,"&lt;="&amp;BF$5,Fluxo!$D:$D,$D92)</f>
        <v>0</v>
      </c>
      <c r="BG92" s="18">
        <f>SUMIFS(Fluxo!$N:$N,Fluxo!$S:$S,"&gt;"&amp;BF$5,Fluxo!$S:$S,"&lt;="&amp;BG$5,Fluxo!$D:$D,$D92)</f>
        <v>0</v>
      </c>
      <c r="BH92" s="18">
        <f>SUMIFS(Fluxo!$N:$N,Fluxo!$S:$S,"&gt;"&amp;BG$5,Fluxo!$S:$S,"&lt;="&amp;BH$5,Fluxo!$D:$D,$D92)</f>
        <v>0</v>
      </c>
      <c r="BI92" s="18">
        <f>SUMIFS(Fluxo!$N:$N,Fluxo!$S:$S,"&gt;"&amp;BH$5,Fluxo!$S:$S,"&lt;="&amp;BI$5,Fluxo!$D:$D,$D92)</f>
        <v>0</v>
      </c>
      <c r="BJ92" s="18">
        <f>SUMIFS(Fluxo!$N:$N,Fluxo!$S:$S,"&gt;"&amp;BI$5,Fluxo!$S:$S,"&lt;="&amp;BJ$5,Fluxo!$D:$D,$D92)</f>
        <v>0</v>
      </c>
      <c r="BK92" s="18">
        <f>SUMIFS(Fluxo!$N:$N,Fluxo!$S:$S,"&gt;"&amp;BJ$5,Fluxo!$S:$S,"&lt;="&amp;BK$5,Fluxo!$D:$D,$D92)</f>
        <v>0</v>
      </c>
      <c r="BL92" s="18">
        <f>SUMIFS(Fluxo!$N:$N,Fluxo!$S:$S,"&gt;"&amp;BK$5,Fluxo!$S:$S,"&lt;="&amp;BL$5,Fluxo!$D:$D,$D92)</f>
        <v>0</v>
      </c>
      <c r="BM92" s="18">
        <f>SUMIFS(Fluxo!$N:$N,Fluxo!$S:$S,"&gt;"&amp;BL$5,Fluxo!$S:$S,"&lt;="&amp;BM$5,Fluxo!$D:$D,$D92)</f>
        <v>0</v>
      </c>
      <c r="BN92" s="18">
        <f>SUMIFS(Fluxo!$N:$N,Fluxo!$S:$S,"&gt;"&amp;BM$5,Fluxo!$S:$S,"&lt;="&amp;BN$5,Fluxo!$D:$D,$D92)</f>
        <v>0</v>
      </c>
      <c r="BO92" s="18">
        <f>SUMIFS(Fluxo!$N:$N,Fluxo!$S:$S,"&gt;"&amp;BN$5,Fluxo!$S:$S,"&lt;="&amp;BO$5,Fluxo!$D:$D,$D92)</f>
        <v>0</v>
      </c>
      <c r="BP92" s="18">
        <f>SUMIFS(Fluxo!$N:$N,Fluxo!$S:$S,"&gt;"&amp;BO$5,Fluxo!$S:$S,"&lt;="&amp;BP$5,Fluxo!$D:$D,$D92)</f>
        <v>0</v>
      </c>
      <c r="BQ92" s="18">
        <f>SUMIFS(Fluxo!$N:$N,Fluxo!$S:$S,"&gt;"&amp;BP$5,Fluxo!$S:$S,"&lt;="&amp;BQ$5,Fluxo!$D:$D,$D92)</f>
        <v>0</v>
      </c>
      <c r="BR92" s="18">
        <f>SUMIFS(Fluxo!$N:$N,Fluxo!$S:$S,"&gt;"&amp;BQ$5,Fluxo!$S:$S,"&lt;="&amp;BR$5,Fluxo!$D:$D,$D92)</f>
        <v>0</v>
      </c>
      <c r="BS92" s="18">
        <f>SUMIFS(Fluxo!$N:$N,Fluxo!$S:$S,"&gt;"&amp;BR$5,Fluxo!$S:$S,"&lt;="&amp;BS$5,Fluxo!$D:$D,$D92)</f>
        <v>0</v>
      </c>
      <c r="BT92" s="18">
        <f>SUMIFS(Fluxo!$N:$N,Fluxo!$S:$S,"&gt;"&amp;BS$5,Fluxo!$S:$S,"&lt;="&amp;BT$5,Fluxo!$D:$D,$D92)</f>
        <v>0</v>
      </c>
      <c r="BU92" s="18">
        <f>SUMIFS(Fluxo!$N:$N,Fluxo!$S:$S,"&gt;"&amp;BT$5,Fluxo!$S:$S,"&lt;="&amp;BU$5,Fluxo!$D:$D,$D92)</f>
        <v>0</v>
      </c>
      <c r="BV92" s="18">
        <f>SUMIFS(Fluxo!$N:$N,Fluxo!$S:$S,"&gt;"&amp;BU$5,Fluxo!$S:$S,"&lt;="&amp;BV$5,Fluxo!$D:$D,$D92)</f>
        <v>0</v>
      </c>
      <c r="BW92" s="18">
        <f>SUMIFS(Fluxo!$N:$N,Fluxo!$S:$S,"&gt;"&amp;BV$5,Fluxo!$S:$S,"&lt;="&amp;BW$5,Fluxo!$D:$D,$D92)</f>
        <v>0</v>
      </c>
      <c r="BX92" s="18">
        <f>SUMIFS(Fluxo!$N:$N,Fluxo!$S:$S,"&gt;"&amp;BW$5,Fluxo!$S:$S,"&lt;="&amp;BX$5,Fluxo!$D:$D,$D92)</f>
        <v>0</v>
      </c>
      <c r="BY92" s="18">
        <f>SUMIFS(Fluxo!$N:$N,Fluxo!$S:$S,"&gt;"&amp;BX$5,Fluxo!$S:$S,"&lt;="&amp;BY$5,Fluxo!$D:$D,$D92)</f>
        <v>0</v>
      </c>
      <c r="BZ92" s="18">
        <f>SUMIFS(Fluxo!$N:$N,Fluxo!$S:$S,"&gt;"&amp;BY$5,Fluxo!$S:$S,"&lt;="&amp;BZ$5,Fluxo!$D:$D,$D92)</f>
        <v>0</v>
      </c>
      <c r="CA92" s="18">
        <f>SUMIFS(Fluxo!$N:$N,Fluxo!$S:$S,"&gt;"&amp;BZ$5,Fluxo!$S:$S,"&lt;="&amp;CA$5,Fluxo!$D:$D,$D92)</f>
        <v>0</v>
      </c>
      <c r="CB92" s="18">
        <f>SUMIFS(Fluxo!$N:$N,Fluxo!$S:$S,"&gt;"&amp;CA$5,Fluxo!$S:$S,"&lt;="&amp;CB$5,Fluxo!$D:$D,$D92)</f>
        <v>0</v>
      </c>
      <c r="CC92" s="18">
        <f>SUMIFS(Fluxo!$N:$N,Fluxo!$S:$S,"&gt;"&amp;CB$5,Fluxo!$S:$S,"&lt;="&amp;CC$5,Fluxo!$D:$D,$D92)</f>
        <v>0</v>
      </c>
      <c r="CD92" s="18">
        <f>SUMIFS(Fluxo!$N:$N,Fluxo!$S:$S,"&gt;"&amp;CC$5,Fluxo!$S:$S,"&lt;="&amp;CD$5,Fluxo!$D:$D,$D92)</f>
        <v>0</v>
      </c>
      <c r="CE92" s="18">
        <f>SUMIFS(Fluxo!$N:$N,Fluxo!$S:$S,"&gt;"&amp;CD$5,Fluxo!$S:$S,"&lt;="&amp;CE$5,Fluxo!$D:$D,$D92)</f>
        <v>0</v>
      </c>
      <c r="CF92" s="18">
        <f>SUMIFS(Fluxo!$N:$N,Fluxo!$S:$S,"&gt;"&amp;CE$5,Fluxo!$S:$S,"&lt;="&amp;CF$5,Fluxo!$D:$D,$D92)</f>
        <v>0</v>
      </c>
      <c r="CG92" s="18">
        <f>SUMIFS(Fluxo!$N:$N,Fluxo!$S:$S,"&gt;"&amp;CF$5,Fluxo!$S:$S,"&lt;="&amp;CG$5,Fluxo!$D:$D,$D92)</f>
        <v>0</v>
      </c>
      <c r="CH92" s="18">
        <f>SUMIFS(Fluxo!$N:$N,Fluxo!$S:$S,"&gt;"&amp;CG$5,Fluxo!$S:$S,"&lt;="&amp;CH$5,Fluxo!$D:$D,$D92)</f>
        <v>0</v>
      </c>
      <c r="CI92" s="18">
        <f>SUMIFS(Fluxo!$N:$N,Fluxo!$S:$S,"&gt;"&amp;CH$5,Fluxo!$S:$S,"&lt;="&amp;CI$5,Fluxo!$D:$D,$D92)</f>
        <v>0</v>
      </c>
      <c r="CJ92" s="18">
        <f>SUMIFS(Fluxo!$N:$N,Fluxo!$S:$S,"&gt;"&amp;CI$5,Fluxo!$S:$S,"&lt;="&amp;CJ$5,Fluxo!$D:$D,$D92)</f>
        <v>0</v>
      </c>
      <c r="CK92" s="18">
        <f>SUMIFS(Fluxo!$N:$N,Fluxo!$S:$S,"&gt;"&amp;CJ$5,Fluxo!$S:$S,"&lt;="&amp;CK$5,Fluxo!$D:$D,$D92)</f>
        <v>0</v>
      </c>
      <c r="CL92" s="18">
        <f>SUMIFS(Fluxo!$N:$N,Fluxo!$S:$S,"&gt;"&amp;CK$5,Fluxo!$S:$S,"&lt;="&amp;CL$5,Fluxo!$D:$D,$D92)</f>
        <v>0</v>
      </c>
      <c r="CM92" s="18">
        <f>SUMIFS(Fluxo!$N:$N,Fluxo!$S:$S,"&gt;"&amp;CL$5,Fluxo!$S:$S,"&lt;="&amp;CM$5,Fluxo!$D:$D,$D92)</f>
        <v>0</v>
      </c>
      <c r="CN92" s="18">
        <f>SUMIFS(Fluxo!$N:$N,Fluxo!$S:$S,"&gt;"&amp;CM$5,Fluxo!$S:$S,"&lt;="&amp;CN$5,Fluxo!$D:$D,$D92)</f>
        <v>0</v>
      </c>
      <c r="CO92" s="18">
        <f>SUMIFS(Fluxo!$N:$N,Fluxo!$S:$S,"&gt;"&amp;CN$5,Fluxo!$S:$S,"&lt;="&amp;CO$5,Fluxo!$D:$D,$D92)</f>
        <v>0</v>
      </c>
      <c r="CP92" s="18">
        <f>SUMIFS(Fluxo!$N:$N,Fluxo!$S:$S,"&gt;"&amp;CO$5,Fluxo!$S:$S,"&lt;="&amp;CP$5,Fluxo!$D:$D,$D92)</f>
        <v>0</v>
      </c>
      <c r="CQ92" s="18">
        <f>SUMIFS(Fluxo!$N:$N,Fluxo!$S:$S,"&gt;"&amp;CP$5,Fluxo!$S:$S,"&lt;="&amp;CQ$5,Fluxo!$D:$D,$D92)</f>
        <v>0</v>
      </c>
      <c r="CR92" s="18">
        <f>SUMIFS(Fluxo!$N:$N,Fluxo!$S:$S,"&gt;"&amp;CQ$5,Fluxo!$S:$S,"&lt;="&amp;CR$5,Fluxo!$D:$D,$D92)</f>
        <v>0</v>
      </c>
      <c r="CS92" s="18">
        <f>SUMIFS(Fluxo!$N:$N,Fluxo!$S:$S,"&gt;"&amp;CR$5,Fluxo!$S:$S,"&lt;="&amp;CS$5,Fluxo!$D:$D,$D92)</f>
        <v>0</v>
      </c>
      <c r="CT92" s="18">
        <f>SUMIFS(Fluxo!$N:$N,Fluxo!$S:$S,"&gt;"&amp;CS$5,Fluxo!$S:$S,"&lt;="&amp;CT$5,Fluxo!$D:$D,$D92)</f>
        <v>0</v>
      </c>
      <c r="CU92" s="18">
        <f>SUMIFS(Fluxo!$N:$N,Fluxo!$S:$S,"&gt;"&amp;CT$5,Fluxo!$S:$S,"&lt;="&amp;CU$5,Fluxo!$D:$D,$D92)</f>
        <v>0</v>
      </c>
      <c r="CV92" s="18">
        <f>SUMIFS(Fluxo!$N:$N,Fluxo!$S:$S,"&gt;"&amp;CU$5,Fluxo!$S:$S,"&lt;="&amp;CV$5,Fluxo!$D:$D,$D92)</f>
        <v>0</v>
      </c>
      <c r="CW92" s="18">
        <f>SUMIFS(Fluxo!$N:$N,Fluxo!$S:$S,"&gt;"&amp;CV$5,Fluxo!$S:$S,"&lt;="&amp;CW$5,Fluxo!$D:$D,$D92)</f>
        <v>0</v>
      </c>
      <c r="CX92" s="18">
        <f>SUMIFS(Fluxo!$N:$N,Fluxo!$S:$S,"&gt;"&amp;CW$5,Fluxo!$S:$S,"&lt;="&amp;CX$5,Fluxo!$D:$D,$D92)</f>
        <v>0</v>
      </c>
      <c r="CY92" s="18">
        <f>SUMIFS(Fluxo!$N:$N,Fluxo!$S:$S,"&gt;"&amp;CX$5,Fluxo!$S:$S,"&lt;="&amp;CY$5,Fluxo!$D:$D,$D92)</f>
        <v>0</v>
      </c>
      <c r="CZ92" s="18">
        <f>SUMIFS(Fluxo!$N:$N,Fluxo!$S:$S,"&gt;"&amp;CY$5,Fluxo!$S:$S,"&lt;="&amp;CZ$5,Fluxo!$D:$D,$D92)</f>
        <v>0</v>
      </c>
      <c r="DA92" s="18">
        <f>SUMIFS(Fluxo!$N:$N,Fluxo!$S:$S,"&gt;"&amp;CZ$5,Fluxo!$S:$S,"&lt;="&amp;DA$5,Fluxo!$D:$D,$D92)</f>
        <v>0</v>
      </c>
      <c r="DB92" s="18">
        <f>SUMIFS(Fluxo!$N:$N,Fluxo!$S:$S,"&gt;"&amp;DA$5,Fluxo!$S:$S,"&lt;="&amp;DB$5,Fluxo!$D:$D,$D92)</f>
        <v>0</v>
      </c>
      <c r="DC92" s="18">
        <f>SUMIFS(Fluxo!$N:$N,Fluxo!$S:$S,"&gt;"&amp;DB$5,Fluxo!$S:$S,"&lt;="&amp;DC$5,Fluxo!$D:$D,$D92)</f>
        <v>0</v>
      </c>
      <c r="DD92" s="18">
        <f>SUMIFS(Fluxo!$N:$N,Fluxo!$S:$S,"&gt;"&amp;DC$5,Fluxo!$S:$S,"&lt;="&amp;DD$5,Fluxo!$D:$D,$D92)</f>
        <v>0</v>
      </c>
      <c r="DE92" s="18">
        <f>SUMIFS(Fluxo!$N:$N,Fluxo!$S:$S,"&gt;"&amp;DD$5,Fluxo!$S:$S,"&lt;="&amp;DE$5,Fluxo!$D:$D,$D92)</f>
        <v>0</v>
      </c>
      <c r="DF92" s="18">
        <f>SUMIFS(Fluxo!$N:$N,Fluxo!$S:$S,"&gt;"&amp;DE$5,Fluxo!$S:$S,"&lt;="&amp;DF$5,Fluxo!$D:$D,$D92)</f>
        <v>0</v>
      </c>
      <c r="DG92" s="18">
        <f>SUMIFS(Fluxo!$N:$N,Fluxo!$S:$S,"&gt;"&amp;DF$5,Fluxo!$S:$S,"&lt;="&amp;DG$5,Fluxo!$D:$D,$D92)</f>
        <v>0</v>
      </c>
      <c r="DH92" s="18">
        <f>SUMIFS(Fluxo!$N:$N,Fluxo!$S:$S,"&gt;"&amp;DG$5,Fluxo!$S:$S,"&lt;="&amp;DH$5,Fluxo!$D:$D,$D92)</f>
        <v>0</v>
      </c>
      <c r="DI92" s="18">
        <f>SUMIFS(Fluxo!$N:$N,Fluxo!$S:$S,"&gt;"&amp;DH$5,Fluxo!$S:$S,"&lt;="&amp;DI$5,Fluxo!$D:$D,$D92)</f>
        <v>0</v>
      </c>
      <c r="DJ92" s="18">
        <f>SUMIFS(Fluxo!$N:$N,Fluxo!$S:$S,"&gt;"&amp;DI$5,Fluxo!$S:$S,"&lt;="&amp;DJ$5,Fluxo!$D:$D,$D92)</f>
        <v>0</v>
      </c>
      <c r="DK92" s="18">
        <f>SUMIFS(Fluxo!$N:$N,Fluxo!$S:$S,"&gt;"&amp;DJ$5,Fluxo!$S:$S,"&lt;="&amp;DK$5,Fluxo!$D:$D,$D92)</f>
        <v>0</v>
      </c>
      <c r="DL92" s="18">
        <f>SUMIFS(Fluxo!$N:$N,Fluxo!$S:$S,"&gt;"&amp;DK$5,Fluxo!$S:$S,"&lt;="&amp;DL$5,Fluxo!$D:$D,$D92)</f>
        <v>0</v>
      </c>
      <c r="DM92" s="18">
        <f>SUMIFS(Fluxo!$N:$N,Fluxo!$S:$S,"&gt;"&amp;DL$5,Fluxo!$S:$S,"&lt;="&amp;DM$5,Fluxo!$D:$D,$D92)</f>
        <v>0</v>
      </c>
      <c r="DN92" s="18">
        <f>SUMIFS(Fluxo!$N:$N,Fluxo!$S:$S,"&gt;"&amp;DM$5,Fluxo!$S:$S,"&lt;="&amp;DN$5,Fluxo!$D:$D,$D92)</f>
        <v>0</v>
      </c>
      <c r="DO92" s="18">
        <f>SUMIFS(Fluxo!$N:$N,Fluxo!$S:$S,"&gt;"&amp;DN$5,Fluxo!$S:$S,"&lt;="&amp;DO$5,Fluxo!$D:$D,$D92)</f>
        <v>0</v>
      </c>
      <c r="DP92" s="18">
        <f>SUMIFS(Fluxo!$N:$N,Fluxo!$S:$S,"&gt;"&amp;DO$5,Fluxo!$S:$S,"&lt;="&amp;DP$5,Fluxo!$D:$D,$D92)</f>
        <v>0</v>
      </c>
      <c r="DQ92" s="18">
        <f>SUMIFS(Fluxo!$N:$N,Fluxo!$S:$S,"&gt;"&amp;DP$5,Fluxo!$S:$S,"&lt;="&amp;DQ$5,Fluxo!$D:$D,$D92)</f>
        <v>0</v>
      </c>
      <c r="DR92" s="18">
        <f>SUMIFS(Fluxo!$N:$N,Fluxo!$S:$S,"&gt;"&amp;DQ$5,Fluxo!$S:$S,"&lt;="&amp;DR$5,Fluxo!$D:$D,$D92)</f>
        <v>0</v>
      </c>
      <c r="DS92" s="18">
        <f>SUMIFS(Fluxo!$N:$N,Fluxo!$S:$S,"&gt;"&amp;DR$5,Fluxo!$S:$S,"&lt;="&amp;DS$5,Fluxo!$D:$D,$D92)</f>
        <v>0</v>
      </c>
      <c r="DT92" s="18">
        <f>SUMIFS(Fluxo!$N:$N,Fluxo!$S:$S,"&gt;"&amp;DS$5,Fluxo!$S:$S,"&lt;="&amp;DT$5,Fluxo!$D:$D,$D92)</f>
        <v>0</v>
      </c>
      <c r="DU92" s="18">
        <f>SUMIFS(Fluxo!$N:$N,Fluxo!$S:$S,"&gt;"&amp;DT$5,Fluxo!$S:$S,"&lt;="&amp;DU$5,Fluxo!$D:$D,$D92)</f>
        <v>0</v>
      </c>
      <c r="DV92" s="18">
        <f>SUMIFS(Fluxo!$N:$N,Fluxo!$S:$S,"&gt;"&amp;DU$5,Fluxo!$S:$S,"&lt;="&amp;DV$5,Fluxo!$D:$D,$D92)</f>
        <v>0</v>
      </c>
      <c r="DW92" s="18">
        <f>SUMIFS(Fluxo!$N:$N,Fluxo!$S:$S,"&gt;"&amp;DV$5,Fluxo!$S:$S,"&lt;="&amp;DW$5,Fluxo!$D:$D,$D92)</f>
        <v>0</v>
      </c>
      <c r="DX92" s="18">
        <f>SUMIFS(Fluxo!$N:$N,Fluxo!$S:$S,"&gt;"&amp;DW$5,Fluxo!$S:$S,"&lt;="&amp;DX$5,Fluxo!$D:$D,$D92)</f>
        <v>0</v>
      </c>
      <c r="DY92" s="18">
        <f>SUMIFS(Fluxo!$N:$N,Fluxo!$S:$S,"&gt;"&amp;DX$5,Fluxo!$S:$S,"&lt;="&amp;DY$5,Fluxo!$D:$D,$D92)</f>
        <v>0</v>
      </c>
      <c r="DZ92" s="18">
        <f>SUMIFS(Fluxo!$N:$N,Fluxo!$S:$S,"&gt;"&amp;DY$5,Fluxo!$S:$S,"&lt;="&amp;DZ$5,Fluxo!$D:$D,$D92)</f>
        <v>0</v>
      </c>
      <c r="EA92" s="18">
        <f>SUMIFS(Fluxo!$N:$N,Fluxo!$S:$S,"&gt;"&amp;DZ$5,Fluxo!$S:$S,"&lt;="&amp;EA$5,Fluxo!$D:$D,$D92)</f>
        <v>0</v>
      </c>
      <c r="EB92" s="18">
        <f>SUMIFS(Fluxo!$N:$N,Fluxo!$S:$S,"&gt;"&amp;EA$5,Fluxo!$S:$S,"&lt;="&amp;EB$5,Fluxo!$D:$D,$D92)</f>
        <v>0</v>
      </c>
      <c r="EC92" s="18">
        <f>SUMIFS(Fluxo!$N:$N,Fluxo!$S:$S,"&gt;"&amp;EB$5,Fluxo!$S:$S,"&lt;="&amp;EC$5,Fluxo!$D:$D,$D92)</f>
        <v>0</v>
      </c>
      <c r="ED92" s="18">
        <f>SUMIFS(Fluxo!$N:$N,Fluxo!$S:$S,"&gt;"&amp;EC$5,Fluxo!$S:$S,"&lt;="&amp;ED$5,Fluxo!$D:$D,$D92)</f>
        <v>0</v>
      </c>
      <c r="EE92" s="18">
        <f>SUMIFS(Fluxo!$N:$N,Fluxo!$S:$S,"&gt;"&amp;ED$5,Fluxo!$S:$S,"&lt;="&amp;EE$5,Fluxo!$D:$D,$D92)</f>
        <v>0</v>
      </c>
      <c r="EF92" s="18">
        <f>SUMIFS(Fluxo!$N:$N,Fluxo!$S:$S,"&gt;"&amp;EE$5,Fluxo!$S:$S,"&lt;="&amp;EF$5,Fluxo!$D:$D,$D92)</f>
        <v>0</v>
      </c>
      <c r="EG92" s="18">
        <f>SUMIFS(Fluxo!$N:$N,Fluxo!$S:$S,"&gt;"&amp;EF$5,Fluxo!$S:$S,"&lt;="&amp;EG$5,Fluxo!$D:$D,$D92)</f>
        <v>0</v>
      </c>
      <c r="EH92" s="18">
        <f>SUMIFS(Fluxo!$N:$N,Fluxo!$S:$S,"&gt;"&amp;EG$5,Fluxo!$S:$S,"&lt;="&amp;EH$5,Fluxo!$D:$D,$D92)</f>
        <v>0</v>
      </c>
      <c r="EI92" s="18">
        <f>SUMIFS(Fluxo!$N:$N,Fluxo!$S:$S,"&gt;"&amp;EH$5,Fluxo!$S:$S,"&lt;="&amp;EI$5,Fluxo!$D:$D,$D92)</f>
        <v>0</v>
      </c>
      <c r="EJ92" s="18">
        <f>SUMIFS(Fluxo!$N:$N,Fluxo!$S:$S,"&gt;"&amp;EI$5,Fluxo!$S:$S,"&lt;="&amp;EJ$5,Fluxo!$D:$D,$D92)</f>
        <v>0</v>
      </c>
      <c r="EK92" s="18">
        <f>SUMIFS(Fluxo!$N:$N,Fluxo!$S:$S,"&gt;"&amp;EJ$5,Fluxo!$S:$S,"&lt;="&amp;EK$5,Fluxo!$D:$D,$D92)</f>
        <v>0</v>
      </c>
      <c r="EL92" s="18">
        <f>SUMIFS(Fluxo!$N:$N,Fluxo!$S:$S,"&gt;"&amp;EK$5,Fluxo!$S:$S,"&lt;="&amp;EL$5,Fluxo!$D:$D,$D92)</f>
        <v>0</v>
      </c>
      <c r="EM92" s="18">
        <f>SUMIFS(Fluxo!$N:$N,Fluxo!$S:$S,"&gt;"&amp;EL$5,Fluxo!$S:$S,"&lt;="&amp;EM$5,Fluxo!$D:$D,$D92)</f>
        <v>0</v>
      </c>
      <c r="EN92" s="18">
        <f>SUMIFS(Fluxo!$N:$N,Fluxo!$S:$S,"&gt;"&amp;EM$5,Fluxo!$S:$S,"&lt;="&amp;EN$5,Fluxo!$D:$D,$D92)</f>
        <v>0</v>
      </c>
      <c r="EO92" s="18">
        <f>SUMIFS(Fluxo!$N:$N,Fluxo!$S:$S,"&gt;"&amp;EN$5,Fluxo!$S:$S,"&lt;="&amp;EO$5,Fluxo!$D:$D,$D92)</f>
        <v>0</v>
      </c>
      <c r="EP92" s="18">
        <f>SUMIFS(Fluxo!$N:$N,Fluxo!$S:$S,"&gt;"&amp;EO$5,Fluxo!$S:$S,"&lt;="&amp;EP$5,Fluxo!$D:$D,$D92)</f>
        <v>0</v>
      </c>
      <c r="EQ92" s="18">
        <f>SUMIFS(Fluxo!$N:$N,Fluxo!$S:$S,"&gt;"&amp;EP$5,Fluxo!$S:$S,"&lt;="&amp;EQ$5,Fluxo!$D:$D,$D92)</f>
        <v>0</v>
      </c>
      <c r="ER92" s="18">
        <f>SUMIFS(Fluxo!$N:$N,Fluxo!$S:$S,"&gt;"&amp;EQ$5,Fluxo!$S:$S,"&lt;="&amp;ER$5,Fluxo!$D:$D,$D92)</f>
        <v>0</v>
      </c>
      <c r="ES92" s="18">
        <f>SUMIFS(Fluxo!$N:$N,Fluxo!$S:$S,"&gt;"&amp;ER$5,Fluxo!$S:$S,"&lt;="&amp;ES$5,Fluxo!$D:$D,$D92)</f>
        <v>0</v>
      </c>
      <c r="ET92" s="18">
        <f>SUMIFS(Fluxo!$N:$N,Fluxo!$S:$S,"&gt;"&amp;ES$5,Fluxo!$S:$S,"&lt;="&amp;ET$5,Fluxo!$D:$D,$D92)</f>
        <v>0</v>
      </c>
      <c r="EU92" s="18">
        <f>SUMIFS(Fluxo!$N:$N,Fluxo!$S:$S,"&gt;"&amp;ET$5,Fluxo!$S:$S,"&lt;="&amp;EU$5,Fluxo!$D:$D,$D92)</f>
        <v>0</v>
      </c>
      <c r="EV92" s="18">
        <f>SUMIFS(Fluxo!$N:$N,Fluxo!$S:$S,"&gt;"&amp;EU$5,Fluxo!$S:$S,"&lt;="&amp;EV$5,Fluxo!$D:$D,$D92)</f>
        <v>0</v>
      </c>
      <c r="EW92" s="18">
        <f>SUMIFS(Fluxo!$N:$N,Fluxo!$S:$S,"&gt;"&amp;EV$5,Fluxo!$S:$S,"&lt;="&amp;EW$5,Fluxo!$D:$D,$D92)</f>
        <v>0</v>
      </c>
      <c r="EX92" s="18">
        <f>SUMIFS(Fluxo!$N:$N,Fluxo!$S:$S,"&gt;"&amp;EW$5,Fluxo!$S:$S,"&lt;="&amp;EX$5,Fluxo!$D:$D,$D92)</f>
        <v>0</v>
      </c>
      <c r="EY92" s="18">
        <f>SUMIFS(Fluxo!$N:$N,Fluxo!$S:$S,"&gt;"&amp;EX$5,Fluxo!$S:$S,"&lt;="&amp;EY$5,Fluxo!$D:$D,$D92)</f>
        <v>0</v>
      </c>
      <c r="EZ92" s="18">
        <f>SUMIFS(Fluxo!$N:$N,Fluxo!$S:$S,"&gt;"&amp;EY$5,Fluxo!$S:$S,"&lt;="&amp;EZ$5,Fluxo!$D:$D,$D92)</f>
        <v>0</v>
      </c>
      <c r="FA92" s="18">
        <f>SUMIFS(Fluxo!$N:$N,Fluxo!$S:$S,"&gt;"&amp;EZ$5,Fluxo!$S:$S,"&lt;="&amp;FA$5,Fluxo!$D:$D,$D92)</f>
        <v>0</v>
      </c>
      <c r="FB92" s="18">
        <f>SUMIFS(Fluxo!$N:$N,Fluxo!$S:$S,"&gt;"&amp;FA$5,Fluxo!$S:$S,"&lt;="&amp;FB$5,Fluxo!$D:$D,$D92)</f>
        <v>0</v>
      </c>
      <c r="FC92" s="18">
        <f>SUMIFS(Fluxo!$N:$N,Fluxo!$S:$S,"&gt;"&amp;FB$5,Fluxo!$S:$S,"&lt;="&amp;FC$5,Fluxo!$D:$D,$D92)</f>
        <v>0</v>
      </c>
      <c r="FD92" s="18">
        <f>SUMIFS(Fluxo!$N:$N,Fluxo!$S:$S,"&gt;"&amp;FC$5,Fluxo!$S:$S,"&lt;="&amp;FD$5,Fluxo!$D:$D,$D92)</f>
        <v>0</v>
      </c>
      <c r="FE92" s="18">
        <f>SUMIFS(Fluxo!$N:$N,Fluxo!$S:$S,"&gt;"&amp;FD$5,Fluxo!$S:$S,"&lt;="&amp;FE$5,Fluxo!$D:$D,$D92)</f>
        <v>0</v>
      </c>
      <c r="FF92" s="18">
        <f>SUMIFS(Fluxo!$N:$N,Fluxo!$S:$S,"&gt;"&amp;FE$5,Fluxo!$S:$S,"&lt;="&amp;FF$5,Fluxo!$D:$D,$D92)</f>
        <v>0</v>
      </c>
      <c r="FG92" s="18">
        <f>SUMIFS(Fluxo!$N:$N,Fluxo!$S:$S,"&gt;"&amp;FF$5,Fluxo!$S:$S,"&lt;="&amp;FG$5,Fluxo!$D:$D,$D92)</f>
        <v>0</v>
      </c>
      <c r="FH92" s="18">
        <f>SUMIFS(Fluxo!$N:$N,Fluxo!$S:$S,"&gt;"&amp;FG$5,Fluxo!$S:$S,"&lt;="&amp;FH$5,Fluxo!$D:$D,$D92)</f>
        <v>0</v>
      </c>
      <c r="FI92" s="18">
        <f>SUMIFS(Fluxo!$N:$N,Fluxo!$S:$S,"&gt;"&amp;FH$5,Fluxo!$S:$S,"&lt;="&amp;FI$5,Fluxo!$D:$D,$D92)</f>
        <v>0</v>
      </c>
      <c r="FJ92" s="18">
        <f>SUMIFS(Fluxo!$N:$N,Fluxo!$S:$S,"&gt;"&amp;FI$5,Fluxo!$S:$S,"&lt;="&amp;FJ$5,Fluxo!$D:$D,$D92)</f>
        <v>0</v>
      </c>
      <c r="FK92" s="18">
        <f>SUMIFS(Fluxo!$N:$N,Fluxo!$S:$S,"&gt;"&amp;FJ$5,Fluxo!$S:$S,"&lt;="&amp;FK$5,Fluxo!$D:$D,$D92)</f>
        <v>0</v>
      </c>
      <c r="FL92" s="18">
        <f>SUMIFS(Fluxo!$N:$N,Fluxo!$S:$S,"&gt;"&amp;FK$5,Fluxo!$S:$S,"&lt;="&amp;FL$5,Fluxo!$D:$D,$D92)</f>
        <v>0</v>
      </c>
      <c r="FM92" s="18">
        <f>SUMIFS(Fluxo!$N:$N,Fluxo!$S:$S,"&gt;"&amp;FL$5,Fluxo!$S:$S,"&lt;="&amp;FM$5,Fluxo!$D:$D,$D92)</f>
        <v>0</v>
      </c>
      <c r="FN92" s="18">
        <f>SUMIFS(Fluxo!$N:$N,Fluxo!$S:$S,"&gt;"&amp;FM$5,Fluxo!$S:$S,"&lt;="&amp;FN$5,Fluxo!$D:$D,$D92)</f>
        <v>0</v>
      </c>
      <c r="FO92" s="18">
        <f>SUMIFS(Fluxo!$N:$N,Fluxo!$S:$S,"&gt;"&amp;FN$5,Fluxo!$S:$S,"&lt;="&amp;FO$5,Fluxo!$D:$D,$D92)</f>
        <v>0</v>
      </c>
      <c r="FP92" s="18">
        <f>SUMIFS(Fluxo!$N:$N,Fluxo!$S:$S,"&gt;"&amp;FO$5,Fluxo!$S:$S,"&lt;="&amp;FP$5,Fluxo!$D:$D,$D92)</f>
        <v>0</v>
      </c>
      <c r="FQ92" s="18">
        <f>SUMIFS(Fluxo!$N:$N,Fluxo!$S:$S,"&gt;"&amp;FP$5,Fluxo!$S:$S,"&lt;="&amp;FQ$5,Fluxo!$D:$D,$D92)</f>
        <v>0</v>
      </c>
      <c r="FR92" s="18">
        <f>SUMIFS(Fluxo!$N:$N,Fluxo!$S:$S,"&gt;"&amp;FQ$5,Fluxo!$S:$S,"&lt;="&amp;FR$5,Fluxo!$D:$D,$D92)</f>
        <v>0</v>
      </c>
      <c r="FS92" s="18">
        <f>SUMIFS(Fluxo!$N:$N,Fluxo!$S:$S,"&gt;"&amp;FR$5,Fluxo!$S:$S,"&lt;="&amp;FS$5,Fluxo!$D:$D,$D92)</f>
        <v>0</v>
      </c>
      <c r="FT92" s="18">
        <f>SUMIFS(Fluxo!$N:$N,Fluxo!$S:$S,"&gt;"&amp;FS$5,Fluxo!$S:$S,"&lt;="&amp;FT$5,Fluxo!$D:$D,$D92)</f>
        <v>0</v>
      </c>
      <c r="FU92" s="18">
        <f>SUMIFS(Fluxo!$N:$N,Fluxo!$S:$S,"&gt;"&amp;FT$5,Fluxo!$S:$S,"&lt;="&amp;FU$5,Fluxo!$D:$D,$D92)</f>
        <v>0</v>
      </c>
      <c r="FV92" s="18">
        <f>SUMIFS(Fluxo!$N:$N,Fluxo!$S:$S,"&gt;"&amp;FU$5,Fluxo!$S:$S,"&lt;="&amp;FV$5,Fluxo!$D:$D,$D92)</f>
        <v>0</v>
      </c>
      <c r="FW92" s="18">
        <f>SUMIFS(Fluxo!$N:$N,Fluxo!$S:$S,"&gt;"&amp;FV$5,Fluxo!$S:$S,"&lt;="&amp;FW$5,Fluxo!$D:$D,$D92)</f>
        <v>0</v>
      </c>
      <c r="FX92" s="18">
        <f>SUMIFS(Fluxo!$N:$N,Fluxo!$S:$S,"&gt;"&amp;FW$5,Fluxo!$S:$S,"&lt;="&amp;FX$5,Fluxo!$D:$D,$D92)</f>
        <v>0</v>
      </c>
      <c r="FY92" s="18">
        <f>SUMIFS(Fluxo!$N:$N,Fluxo!$S:$S,"&gt;"&amp;FX$5,Fluxo!$S:$S,"&lt;="&amp;FY$5,Fluxo!$D:$D,$D92)</f>
        <v>0</v>
      </c>
      <c r="FZ92" s="18">
        <f>SUMIFS(Fluxo!$N:$N,Fluxo!$S:$S,"&gt;"&amp;FY$5,Fluxo!$S:$S,"&lt;="&amp;FZ$5,Fluxo!$D:$D,$D92)</f>
        <v>0</v>
      </c>
      <c r="GA92" s="18">
        <f>SUMIFS(Fluxo!$N:$N,Fluxo!$S:$S,"&gt;"&amp;FZ$5,Fluxo!$S:$S,"&lt;="&amp;GA$5,Fluxo!$D:$D,$D92)</f>
        <v>0</v>
      </c>
      <c r="GB92" s="18">
        <f>SUMIFS(Fluxo!$N:$N,Fluxo!$S:$S,"&gt;"&amp;GA$5,Fluxo!$S:$S,"&lt;="&amp;GB$5,Fluxo!$D:$D,$D92)</f>
        <v>0</v>
      </c>
      <c r="GC92" s="18">
        <f>SUMIFS(Fluxo!$N:$N,Fluxo!$S:$S,"&gt;"&amp;GB$5,Fluxo!$S:$S,"&lt;="&amp;GC$5,Fluxo!$D:$D,$D92)</f>
        <v>0</v>
      </c>
      <c r="GD92" s="18">
        <f>SUMIFS(Fluxo!$N:$N,Fluxo!$S:$S,"&gt;"&amp;GC$5,Fluxo!$S:$S,"&lt;="&amp;GD$5,Fluxo!$D:$D,$D92)</f>
        <v>0</v>
      </c>
      <c r="GE92" s="18">
        <f>SUMIFS(Fluxo!$N:$N,Fluxo!$S:$S,"&gt;"&amp;GD$5,Fluxo!$S:$S,"&lt;="&amp;GE$5,Fluxo!$D:$D,$D92)</f>
        <v>0</v>
      </c>
      <c r="GF92" s="18">
        <f>SUMIFS(Fluxo!$N:$N,Fluxo!$S:$S,"&gt;"&amp;GE$5,Fluxo!$S:$S,"&lt;="&amp;GF$5,Fluxo!$D:$D,$D92)</f>
        <v>0</v>
      </c>
      <c r="GG92" s="18">
        <f>SUMIFS(Fluxo!$N:$N,Fluxo!$S:$S,"&gt;"&amp;GF$5,Fluxo!$S:$S,"&lt;="&amp;GG$5,Fluxo!$D:$D,$D92)</f>
        <v>0</v>
      </c>
      <c r="GH92" s="18">
        <f>SUMIFS(Fluxo!$N:$N,Fluxo!$S:$S,"&gt;"&amp;GG$5,Fluxo!$S:$S,"&lt;="&amp;GH$5,Fluxo!$D:$D,$D92)</f>
        <v>0</v>
      </c>
      <c r="GI92" s="18">
        <f>SUMIFS(Fluxo!$N:$N,Fluxo!$S:$S,"&gt;"&amp;GH$5,Fluxo!$S:$S,"&lt;="&amp;GI$5,Fluxo!$D:$D,$D92)</f>
        <v>0</v>
      </c>
      <c r="GJ92" s="18">
        <f>SUMIFS(Fluxo!$N:$N,Fluxo!$S:$S,"&gt;"&amp;GI$5,Fluxo!$S:$S,"&lt;="&amp;GJ$5,Fluxo!$D:$D,$D92)</f>
        <v>0</v>
      </c>
      <c r="GK92" s="18">
        <f>SUMIFS(Fluxo!$N:$N,Fluxo!$S:$S,"&gt;"&amp;GJ$5,Fluxo!$S:$S,"&lt;="&amp;GK$5,Fluxo!$D:$D,$D92)</f>
        <v>0</v>
      </c>
      <c r="GL92" s="18">
        <f>SUMIFS(Fluxo!$N:$N,Fluxo!$S:$S,"&gt;"&amp;GK$5,Fluxo!$S:$S,"&lt;="&amp;GL$5,Fluxo!$D:$D,$D92)</f>
        <v>0</v>
      </c>
      <c r="GM92" s="18">
        <f>SUMIFS(Fluxo!$N:$N,Fluxo!$S:$S,"&gt;"&amp;GL$5,Fluxo!$S:$S,"&lt;="&amp;GM$5,Fluxo!$D:$D,$D92)</f>
        <v>0</v>
      </c>
      <c r="GN92" s="18">
        <f>SUMIFS(Fluxo!$N:$N,Fluxo!$S:$S,"&gt;"&amp;GM$5,Fluxo!$S:$S,"&lt;="&amp;GN$5,Fluxo!$D:$D,$D92)</f>
        <v>0</v>
      </c>
      <c r="GO92" s="18">
        <f>SUMIFS(Fluxo!$N:$N,Fluxo!$S:$S,"&gt;"&amp;GN$5,Fluxo!$S:$S,"&lt;="&amp;GO$5,Fluxo!$D:$D,$D92)</f>
        <v>0</v>
      </c>
      <c r="GP92" s="18">
        <f>SUMIFS(Fluxo!$N:$N,Fluxo!$S:$S,"&gt;"&amp;GO$5,Fluxo!$S:$S,"&lt;="&amp;GP$5,Fluxo!$D:$D,$D92)</f>
        <v>0</v>
      </c>
      <c r="GQ92" s="18">
        <f>SUMIFS(Fluxo!$N:$N,Fluxo!$S:$S,"&gt;"&amp;GP$5,Fluxo!$S:$S,"&lt;="&amp;GQ$5,Fluxo!$D:$D,$D92)</f>
        <v>0</v>
      </c>
      <c r="GR92" s="18">
        <f>SUMIFS(Fluxo!$N:$N,Fluxo!$S:$S,"&gt;"&amp;GQ$5,Fluxo!$S:$S,"&lt;="&amp;GR$5,Fluxo!$D:$D,$D92)</f>
        <v>0</v>
      </c>
      <c r="GS92" s="18">
        <f>SUMIFS(Fluxo!$N:$N,Fluxo!$S:$S,"&gt;"&amp;GR$5,Fluxo!$S:$S,"&lt;="&amp;GS$5,Fluxo!$D:$D,$D92)</f>
        <v>0</v>
      </c>
      <c r="GT92" s="18">
        <f>SUMIFS(Fluxo!$N:$N,Fluxo!$S:$S,"&gt;"&amp;GS$5,Fluxo!$S:$S,"&lt;="&amp;GT$5,Fluxo!$D:$D,$D92)</f>
        <v>0</v>
      </c>
      <c r="GU92" s="18">
        <f>SUMIFS(Fluxo!$N:$N,Fluxo!$S:$S,"&gt;"&amp;GT$5,Fluxo!$S:$S,"&lt;="&amp;GU$5,Fluxo!$D:$D,$D92)</f>
        <v>0</v>
      </c>
      <c r="GV92" s="18">
        <f>SUMIFS(Fluxo!$N:$N,Fluxo!$S:$S,"&gt;"&amp;GU$5,Fluxo!$S:$S,"&lt;="&amp;GV$5,Fluxo!$D:$D,$D92)</f>
        <v>0</v>
      </c>
      <c r="GW92" s="18">
        <f>SUMIFS(Fluxo!$N:$N,Fluxo!$S:$S,"&gt;"&amp;GV$5,Fluxo!$S:$S,"&lt;="&amp;GW$5,Fluxo!$D:$D,$D92)</f>
        <v>0</v>
      </c>
      <c r="GX92" s="18">
        <f>SUMIFS(Fluxo!$N:$N,Fluxo!$S:$S,"&gt;"&amp;GW$5,Fluxo!$S:$S,"&lt;="&amp;GX$5,Fluxo!$D:$D,$D92)</f>
        <v>0</v>
      </c>
      <c r="GY92" s="18">
        <f>SUMIFS(Fluxo!$N:$N,Fluxo!$S:$S,"&gt;"&amp;GX$5,Fluxo!$S:$S,"&lt;="&amp;GY$5,Fluxo!$D:$D,$D92)</f>
        <v>0</v>
      </c>
      <c r="GZ92" s="18">
        <f>SUMIFS(Fluxo!$N:$N,Fluxo!$S:$S,"&gt;"&amp;GY$5,Fluxo!$S:$S,"&lt;="&amp;GZ$5,Fluxo!$D:$D,$D92)</f>
        <v>0</v>
      </c>
      <c r="HA92" s="18">
        <f>SUMIFS(Fluxo!$N:$N,Fluxo!$S:$S,"&gt;"&amp;GZ$5,Fluxo!$S:$S,"&lt;="&amp;HA$5,Fluxo!$D:$D,$D92)</f>
        <v>0</v>
      </c>
      <c r="HB92" s="18">
        <f>SUMIFS(Fluxo!$N:$N,Fluxo!$S:$S,"&gt;"&amp;HA$5,Fluxo!$S:$S,"&lt;="&amp;HB$5,Fluxo!$D:$D,$D92)</f>
        <v>0</v>
      </c>
      <c r="HC92" s="18">
        <f>SUMIFS(Fluxo!$N:$N,Fluxo!$S:$S,"&gt;"&amp;HB$5,Fluxo!$S:$S,"&lt;="&amp;HC$5,Fluxo!$D:$D,$D92)</f>
        <v>0</v>
      </c>
      <c r="HD92" s="18">
        <f>SUMIFS(Fluxo!$N:$N,Fluxo!$S:$S,"&gt;"&amp;HC$5,Fluxo!$S:$S,"&lt;="&amp;HD$5,Fluxo!$D:$D,$D92)</f>
        <v>0</v>
      </c>
      <c r="HE92" s="18">
        <f>SUMIFS(Fluxo!$N:$N,Fluxo!$S:$S,"&gt;"&amp;HD$5,Fluxo!$S:$S,"&lt;="&amp;HE$5,Fluxo!$D:$D,$D92)</f>
        <v>0</v>
      </c>
      <c r="HF92" s="18">
        <f>SUMIFS(Fluxo!$N:$N,Fluxo!$S:$S,"&gt;"&amp;HE$5,Fluxo!$S:$S,"&lt;="&amp;HF$5,Fluxo!$D:$D,$D92)</f>
        <v>0</v>
      </c>
    </row>
    <row r="93" spans="1:214">
      <c r="A93" s="20">
        <f t="shared" si="18"/>
        <v>83</v>
      </c>
      <c r="B93" s="140" t="str">
        <f>'Check Carteira'!C85</f>
        <v>E.1016.99.01.0203</v>
      </c>
      <c r="C93" s="141">
        <v>1</v>
      </c>
      <c r="D93" s="129" t="str">
        <f>'Check Carteira'!F85</f>
        <v>A-0203</v>
      </c>
      <c r="E93" s="21">
        <f>IFERROR(INDEX(Contratos!L:L,MATCH(D93,Contratos!R:R,0)),"")</f>
        <v>45381</v>
      </c>
      <c r="F93" s="139">
        <f>IFERROR(INDEX(Contratos!G:G,MATCH(D93,Contratos!R:R,0)),"")</f>
        <v>759463.75</v>
      </c>
      <c r="H93" s="83">
        <f t="shared" si="17"/>
        <v>788182.4099999998</v>
      </c>
      <c r="J93" s="18">
        <f>SUMIFS(Fluxo!$N:$N,Fluxo!$S:$S,"&gt;"&amp;I$5,Fluxo!$S:$S,"&lt;="&amp;J$5,Fluxo!$D:$D,$D93)</f>
        <v>0</v>
      </c>
      <c r="K93" s="18">
        <f>SUMIFS(Fluxo!$N:$N,Fluxo!$S:$S,"&gt;"&amp;J$5,Fluxo!$S:$S,"&lt;="&amp;K$5,Fluxo!$D:$D,$D93)</f>
        <v>0</v>
      </c>
      <c r="L93" s="18">
        <f>SUMIFS(Fluxo!$N:$N,Fluxo!$S:$S,"&gt;"&amp;K$5,Fluxo!$S:$S,"&lt;="&amp;L$5,Fluxo!$D:$D,$D93)</f>
        <v>0</v>
      </c>
      <c r="M93" s="18">
        <f>SUMIFS(Fluxo!$N:$N,Fluxo!$S:$S,"&gt;"&amp;L$5,Fluxo!$S:$S,"&lt;="&amp;M$5,Fluxo!$D:$D,$D93)</f>
        <v>0</v>
      </c>
      <c r="N93" s="18">
        <f>SUMIFS(Fluxo!$N:$N,Fluxo!$S:$S,"&gt;"&amp;M$5,Fluxo!$S:$S,"&lt;="&amp;N$5,Fluxo!$D:$D,$D93)</f>
        <v>0</v>
      </c>
      <c r="O93" s="18">
        <f>SUMIFS(Fluxo!$N:$N,Fluxo!$S:$S,"&gt;"&amp;N$5,Fluxo!$S:$S,"&lt;="&amp;O$5,Fluxo!$D:$D,$D93)</f>
        <v>0</v>
      </c>
      <c r="P93" s="18">
        <f>SUMIFS(Fluxo!$N:$N,Fluxo!$S:$S,"&gt;"&amp;O$5,Fluxo!$S:$S,"&lt;="&amp;P$5,Fluxo!$D:$D,$D93)</f>
        <v>0</v>
      </c>
      <c r="Q93" s="18">
        <f>SUMIFS(Fluxo!$N:$N,Fluxo!$S:$S,"&gt;"&amp;P$5,Fluxo!$S:$S,"&lt;="&amp;Q$5,Fluxo!$D:$D,$D93)</f>
        <v>0</v>
      </c>
      <c r="R93" s="18">
        <f>SUMIFS(Fluxo!$N:$N,Fluxo!$S:$S,"&gt;"&amp;Q$5,Fluxo!$S:$S,"&lt;="&amp;R$5,Fluxo!$D:$D,$D93)</f>
        <v>0</v>
      </c>
      <c r="S93" s="18">
        <f>SUMIFS(Fluxo!$N:$N,Fluxo!$S:$S,"&gt;"&amp;R$5,Fluxo!$S:$S,"&lt;="&amp;S$5,Fluxo!$D:$D,$D93)</f>
        <v>0</v>
      </c>
      <c r="T93" s="18">
        <f>SUMIFS(Fluxo!$N:$N,Fluxo!$S:$S,"&gt;"&amp;S$5,Fluxo!$S:$S,"&lt;="&amp;T$5,Fluxo!$D:$D,$D93)</f>
        <v>0</v>
      </c>
      <c r="U93" s="18">
        <f>SUMIFS(Fluxo!$N:$N,Fluxo!$S:$S,"&gt;"&amp;T$5,Fluxo!$S:$S,"&lt;="&amp;U$5,Fluxo!$D:$D,$D93)</f>
        <v>25000</v>
      </c>
      <c r="V93" s="18">
        <f>SUMIFS(Fluxo!$N:$N,Fluxo!$S:$S,"&gt;"&amp;U$5,Fluxo!$S:$S,"&lt;="&amp;V$5,Fluxo!$D:$D,$D93)</f>
        <v>3409.06</v>
      </c>
      <c r="W93" s="18">
        <f>SUMIFS(Fluxo!$N:$N,Fluxo!$S:$S,"&gt;"&amp;V$5,Fluxo!$S:$S,"&lt;="&amp;W$5,Fluxo!$D:$D,$D93)</f>
        <v>3418.58</v>
      </c>
      <c r="X93" s="18">
        <f>SUMIFS(Fluxo!$N:$N,Fluxo!$S:$S,"&gt;"&amp;W$5,Fluxo!$S:$S,"&lt;="&amp;X$5,Fluxo!$D:$D,$D93)</f>
        <v>3436.21</v>
      </c>
      <c r="Y93" s="18">
        <f>SUMIFS(Fluxo!$N:$N,Fluxo!$S:$S,"&gt;"&amp;X$5,Fluxo!$S:$S,"&lt;="&amp;Y$5,Fluxo!$D:$D,$D93)</f>
        <v>5089.97</v>
      </c>
      <c r="Z93" s="18">
        <f>SUMIFS(Fluxo!$N:$N,Fluxo!$S:$S,"&gt;"&amp;Y$5,Fluxo!$S:$S,"&lt;="&amp;Z$5,Fluxo!$D:$D,$D93)</f>
        <v>5126.3599999999997</v>
      </c>
      <c r="AA93" s="18">
        <f>SUMIFS(Fluxo!$N:$N,Fluxo!$S:$S,"&gt;"&amp;Z$5,Fluxo!$S:$S,"&lt;="&amp;AA$5,Fluxo!$D:$D,$D93)</f>
        <v>5163.42</v>
      </c>
      <c r="AB93" s="18">
        <f>SUMIFS(Fluxo!$N:$N,Fluxo!$S:$S,"&gt;"&amp;AA$5,Fluxo!$S:$S,"&lt;="&amp;AB$5,Fluxo!$D:$D,$D93)</f>
        <v>5199.43</v>
      </c>
      <c r="AC93" s="18">
        <f>SUMIFS(Fluxo!$N:$N,Fluxo!$S:$S,"&gt;"&amp;AB$5,Fluxo!$S:$S,"&lt;="&amp;AC$5,Fluxo!$D:$D,$D93)</f>
        <v>5199.43</v>
      </c>
      <c r="AD93" s="18">
        <f>SUMIFS(Fluxo!$N:$N,Fluxo!$S:$S,"&gt;"&amp;AC$5,Fluxo!$S:$S,"&lt;="&amp;AD$5,Fluxo!$D:$D,$D93)</f>
        <v>77991.41</v>
      </c>
      <c r="AE93" s="18">
        <f>SUMIFS(Fluxo!$N:$N,Fluxo!$S:$S,"&gt;"&amp;AD$5,Fluxo!$S:$S,"&lt;="&amp;AE$5,Fluxo!$D:$D,$D93)</f>
        <v>5199.43</v>
      </c>
      <c r="AF93" s="18">
        <f>SUMIFS(Fluxo!$N:$N,Fluxo!$S:$S,"&gt;"&amp;AE$5,Fluxo!$S:$S,"&lt;="&amp;AF$5,Fluxo!$D:$D,$D93)</f>
        <v>5199.43</v>
      </c>
      <c r="AG93" s="18">
        <f>SUMIFS(Fluxo!$N:$N,Fluxo!$S:$S,"&gt;"&amp;AF$5,Fluxo!$S:$S,"&lt;="&amp;AG$5,Fluxo!$D:$D,$D93)</f>
        <v>5199.43</v>
      </c>
      <c r="AH93" s="18">
        <f>SUMIFS(Fluxo!$N:$N,Fluxo!$S:$S,"&gt;"&amp;AG$5,Fluxo!$S:$S,"&lt;="&amp;AH$5,Fluxo!$D:$D,$D93)</f>
        <v>5199.43</v>
      </c>
      <c r="AI93" s="18">
        <f>SUMIFS(Fluxo!$N:$N,Fluxo!$S:$S,"&gt;"&amp;AH$5,Fluxo!$S:$S,"&lt;="&amp;AI$5,Fluxo!$D:$D,$D93)</f>
        <v>5199.43</v>
      </c>
      <c r="AJ93" s="18">
        <f>SUMIFS(Fluxo!$N:$N,Fluxo!$S:$S,"&gt;"&amp;AI$5,Fluxo!$S:$S,"&lt;="&amp;AJ$5,Fluxo!$D:$D,$D93)</f>
        <v>57193.7</v>
      </c>
      <c r="AK93" s="18">
        <f>SUMIFS(Fluxo!$N:$N,Fluxo!$S:$S,"&gt;"&amp;AJ$5,Fluxo!$S:$S,"&lt;="&amp;AK$5,Fluxo!$D:$D,$D93)</f>
        <v>5199.43</v>
      </c>
      <c r="AL93" s="18">
        <f>SUMIFS(Fluxo!$N:$N,Fluxo!$S:$S,"&gt;"&amp;AK$5,Fluxo!$S:$S,"&lt;="&amp;AL$5,Fluxo!$D:$D,$D93)</f>
        <v>5199.43</v>
      </c>
      <c r="AM93" s="18">
        <f>SUMIFS(Fluxo!$N:$N,Fluxo!$S:$S,"&gt;"&amp;AL$5,Fluxo!$S:$S,"&lt;="&amp;AM$5,Fluxo!$D:$D,$D93)</f>
        <v>5199.43</v>
      </c>
      <c r="AN93" s="18">
        <f>SUMIFS(Fluxo!$N:$N,Fluxo!$S:$S,"&gt;"&amp;AM$5,Fluxo!$S:$S,"&lt;="&amp;AN$5,Fluxo!$D:$D,$D93)</f>
        <v>5199.43</v>
      </c>
      <c r="AO93" s="18">
        <f>SUMIFS(Fluxo!$N:$N,Fluxo!$S:$S,"&gt;"&amp;AN$5,Fluxo!$S:$S,"&lt;="&amp;AO$5,Fluxo!$D:$D,$D93)</f>
        <v>5199.43</v>
      </c>
      <c r="AP93" s="18">
        <f>SUMIFS(Fluxo!$N:$N,Fluxo!$S:$S,"&gt;"&amp;AO$5,Fluxo!$S:$S,"&lt;="&amp;AP$5,Fluxo!$D:$D,$D93)</f>
        <v>213176.52</v>
      </c>
      <c r="AQ93" s="18">
        <f>SUMIFS(Fluxo!$N:$N,Fluxo!$S:$S,"&gt;"&amp;AP$5,Fluxo!$S:$S,"&lt;="&amp;AQ$5,Fluxo!$D:$D,$D93)</f>
        <v>5199.43</v>
      </c>
      <c r="AR93" s="18">
        <f>SUMIFS(Fluxo!$N:$N,Fluxo!$S:$S,"&gt;"&amp;AQ$5,Fluxo!$S:$S,"&lt;="&amp;AR$5,Fluxo!$D:$D,$D93)</f>
        <v>5199.43</v>
      </c>
      <c r="AS93" s="18">
        <f>SUMIFS(Fluxo!$N:$N,Fluxo!$S:$S,"&gt;"&amp;AR$5,Fluxo!$S:$S,"&lt;="&amp;AS$5,Fluxo!$D:$D,$D93)</f>
        <v>5199.43</v>
      </c>
      <c r="AT93" s="18">
        <f>SUMIFS(Fluxo!$N:$N,Fluxo!$S:$S,"&gt;"&amp;AS$5,Fluxo!$S:$S,"&lt;="&amp;AT$5,Fluxo!$D:$D,$D93)</f>
        <v>51994.27</v>
      </c>
      <c r="AU93" s="18">
        <f>SUMIFS(Fluxo!$N:$N,Fluxo!$S:$S,"&gt;"&amp;AT$5,Fluxo!$S:$S,"&lt;="&amp;AU$5,Fluxo!$D:$D,$D93)</f>
        <v>258931.49</v>
      </c>
      <c r="AV93" s="18">
        <f>SUMIFS(Fluxo!$N:$N,Fluxo!$S:$S,"&gt;"&amp;AU$5,Fluxo!$S:$S,"&lt;="&amp;AV$5,Fluxo!$D:$D,$D93)</f>
        <v>0</v>
      </c>
      <c r="AW93" s="18">
        <f>SUMIFS(Fluxo!$N:$N,Fluxo!$S:$S,"&gt;"&amp;AV$5,Fluxo!$S:$S,"&lt;="&amp;AW$5,Fluxo!$D:$D,$D93)</f>
        <v>0</v>
      </c>
      <c r="AX93" s="18">
        <f>SUMIFS(Fluxo!$N:$N,Fluxo!$S:$S,"&gt;"&amp;AW$5,Fluxo!$S:$S,"&lt;="&amp;AX$5,Fluxo!$D:$D,$D93)</f>
        <v>259.97000000000003</v>
      </c>
      <c r="AY93" s="18">
        <f>SUMIFS(Fluxo!$N:$N,Fluxo!$S:$S,"&gt;"&amp;AX$5,Fluxo!$S:$S,"&lt;="&amp;AY$5,Fluxo!$D:$D,$D93)</f>
        <v>0</v>
      </c>
      <c r="AZ93" s="18">
        <f>SUMIFS(Fluxo!$N:$N,Fluxo!$S:$S,"&gt;"&amp;AY$5,Fluxo!$S:$S,"&lt;="&amp;AZ$5,Fluxo!$D:$D,$D93)</f>
        <v>0</v>
      </c>
      <c r="BA93" s="18">
        <f>SUMIFS(Fluxo!$N:$N,Fluxo!$S:$S,"&gt;"&amp;AZ$5,Fluxo!$S:$S,"&lt;="&amp;BA$5,Fluxo!$D:$D,$D93)</f>
        <v>0</v>
      </c>
      <c r="BB93" s="18">
        <f>SUMIFS(Fluxo!$N:$N,Fluxo!$S:$S,"&gt;"&amp;BA$5,Fluxo!$S:$S,"&lt;="&amp;BB$5,Fluxo!$D:$D,$D93)</f>
        <v>0</v>
      </c>
      <c r="BC93" s="18">
        <f>SUMIFS(Fluxo!$N:$N,Fluxo!$S:$S,"&gt;"&amp;BB$5,Fluxo!$S:$S,"&lt;="&amp;BC$5,Fluxo!$D:$D,$D93)</f>
        <v>0</v>
      </c>
      <c r="BD93" s="18">
        <f>SUMIFS(Fluxo!$N:$N,Fluxo!$S:$S,"&gt;"&amp;BC$5,Fluxo!$S:$S,"&lt;="&amp;BD$5,Fluxo!$D:$D,$D93)</f>
        <v>0</v>
      </c>
      <c r="BE93" s="18">
        <f>SUMIFS(Fluxo!$N:$N,Fluxo!$S:$S,"&gt;"&amp;BD$5,Fluxo!$S:$S,"&lt;="&amp;BE$5,Fluxo!$D:$D,$D93)</f>
        <v>0</v>
      </c>
      <c r="BF93" s="18">
        <f>SUMIFS(Fluxo!$N:$N,Fluxo!$S:$S,"&gt;"&amp;BE$5,Fluxo!$S:$S,"&lt;="&amp;BF$5,Fluxo!$D:$D,$D93)</f>
        <v>0</v>
      </c>
      <c r="BG93" s="18">
        <f>SUMIFS(Fluxo!$N:$N,Fluxo!$S:$S,"&gt;"&amp;BF$5,Fluxo!$S:$S,"&lt;="&amp;BG$5,Fluxo!$D:$D,$D93)</f>
        <v>0</v>
      </c>
      <c r="BH93" s="18">
        <f>SUMIFS(Fluxo!$N:$N,Fluxo!$S:$S,"&gt;"&amp;BG$5,Fluxo!$S:$S,"&lt;="&amp;BH$5,Fluxo!$D:$D,$D93)</f>
        <v>0</v>
      </c>
      <c r="BI93" s="18">
        <f>SUMIFS(Fluxo!$N:$N,Fluxo!$S:$S,"&gt;"&amp;BH$5,Fluxo!$S:$S,"&lt;="&amp;BI$5,Fluxo!$D:$D,$D93)</f>
        <v>0</v>
      </c>
      <c r="BJ93" s="18">
        <f>SUMIFS(Fluxo!$N:$N,Fluxo!$S:$S,"&gt;"&amp;BI$5,Fluxo!$S:$S,"&lt;="&amp;BJ$5,Fluxo!$D:$D,$D93)</f>
        <v>0</v>
      </c>
      <c r="BK93" s="18">
        <f>SUMIFS(Fluxo!$N:$N,Fluxo!$S:$S,"&gt;"&amp;BJ$5,Fluxo!$S:$S,"&lt;="&amp;BK$5,Fluxo!$D:$D,$D93)</f>
        <v>0</v>
      </c>
      <c r="BL93" s="18">
        <f>SUMIFS(Fluxo!$N:$N,Fluxo!$S:$S,"&gt;"&amp;BK$5,Fluxo!$S:$S,"&lt;="&amp;BL$5,Fluxo!$D:$D,$D93)</f>
        <v>0</v>
      </c>
      <c r="BM93" s="18">
        <f>SUMIFS(Fluxo!$N:$N,Fluxo!$S:$S,"&gt;"&amp;BL$5,Fluxo!$S:$S,"&lt;="&amp;BM$5,Fluxo!$D:$D,$D93)</f>
        <v>0</v>
      </c>
      <c r="BN93" s="18">
        <f>SUMIFS(Fluxo!$N:$N,Fluxo!$S:$S,"&gt;"&amp;BM$5,Fluxo!$S:$S,"&lt;="&amp;BN$5,Fluxo!$D:$D,$D93)</f>
        <v>0</v>
      </c>
      <c r="BO93" s="18">
        <f>SUMIFS(Fluxo!$N:$N,Fluxo!$S:$S,"&gt;"&amp;BN$5,Fluxo!$S:$S,"&lt;="&amp;BO$5,Fluxo!$D:$D,$D93)</f>
        <v>0</v>
      </c>
      <c r="BP93" s="18">
        <f>SUMIFS(Fluxo!$N:$N,Fluxo!$S:$S,"&gt;"&amp;BO$5,Fluxo!$S:$S,"&lt;="&amp;BP$5,Fluxo!$D:$D,$D93)</f>
        <v>0</v>
      </c>
      <c r="BQ93" s="18">
        <f>SUMIFS(Fluxo!$N:$N,Fluxo!$S:$S,"&gt;"&amp;BP$5,Fluxo!$S:$S,"&lt;="&amp;BQ$5,Fluxo!$D:$D,$D93)</f>
        <v>0</v>
      </c>
      <c r="BR93" s="18">
        <f>SUMIFS(Fluxo!$N:$N,Fluxo!$S:$S,"&gt;"&amp;BQ$5,Fluxo!$S:$S,"&lt;="&amp;BR$5,Fluxo!$D:$D,$D93)</f>
        <v>0</v>
      </c>
      <c r="BS93" s="18">
        <f>SUMIFS(Fluxo!$N:$N,Fluxo!$S:$S,"&gt;"&amp;BR$5,Fluxo!$S:$S,"&lt;="&amp;BS$5,Fluxo!$D:$D,$D93)</f>
        <v>0</v>
      </c>
      <c r="BT93" s="18">
        <f>SUMIFS(Fluxo!$N:$N,Fluxo!$S:$S,"&gt;"&amp;BS$5,Fluxo!$S:$S,"&lt;="&amp;BT$5,Fluxo!$D:$D,$D93)</f>
        <v>0</v>
      </c>
      <c r="BU93" s="18">
        <f>SUMIFS(Fluxo!$N:$N,Fluxo!$S:$S,"&gt;"&amp;BT$5,Fluxo!$S:$S,"&lt;="&amp;BU$5,Fluxo!$D:$D,$D93)</f>
        <v>0</v>
      </c>
      <c r="BV93" s="18">
        <f>SUMIFS(Fluxo!$N:$N,Fluxo!$S:$S,"&gt;"&amp;BU$5,Fluxo!$S:$S,"&lt;="&amp;BV$5,Fluxo!$D:$D,$D93)</f>
        <v>0</v>
      </c>
      <c r="BW93" s="18">
        <f>SUMIFS(Fluxo!$N:$N,Fluxo!$S:$S,"&gt;"&amp;BV$5,Fluxo!$S:$S,"&lt;="&amp;BW$5,Fluxo!$D:$D,$D93)</f>
        <v>0</v>
      </c>
      <c r="BX93" s="18">
        <f>SUMIFS(Fluxo!$N:$N,Fluxo!$S:$S,"&gt;"&amp;BW$5,Fluxo!$S:$S,"&lt;="&amp;BX$5,Fluxo!$D:$D,$D93)</f>
        <v>0</v>
      </c>
      <c r="BY93" s="18">
        <f>SUMIFS(Fluxo!$N:$N,Fluxo!$S:$S,"&gt;"&amp;BX$5,Fluxo!$S:$S,"&lt;="&amp;BY$5,Fluxo!$D:$D,$D93)</f>
        <v>0</v>
      </c>
      <c r="BZ93" s="18">
        <f>SUMIFS(Fluxo!$N:$N,Fluxo!$S:$S,"&gt;"&amp;BY$5,Fluxo!$S:$S,"&lt;="&amp;BZ$5,Fluxo!$D:$D,$D93)</f>
        <v>0</v>
      </c>
      <c r="CA93" s="18">
        <f>SUMIFS(Fluxo!$N:$N,Fluxo!$S:$S,"&gt;"&amp;BZ$5,Fluxo!$S:$S,"&lt;="&amp;CA$5,Fluxo!$D:$D,$D93)</f>
        <v>0</v>
      </c>
      <c r="CB93" s="18">
        <f>SUMIFS(Fluxo!$N:$N,Fluxo!$S:$S,"&gt;"&amp;CA$5,Fluxo!$S:$S,"&lt;="&amp;CB$5,Fluxo!$D:$D,$D93)</f>
        <v>0</v>
      </c>
      <c r="CC93" s="18">
        <f>SUMIFS(Fluxo!$N:$N,Fluxo!$S:$S,"&gt;"&amp;CB$5,Fluxo!$S:$S,"&lt;="&amp;CC$5,Fluxo!$D:$D,$D93)</f>
        <v>0</v>
      </c>
      <c r="CD93" s="18">
        <f>SUMIFS(Fluxo!$N:$N,Fluxo!$S:$S,"&gt;"&amp;CC$5,Fluxo!$S:$S,"&lt;="&amp;CD$5,Fluxo!$D:$D,$D93)</f>
        <v>0</v>
      </c>
      <c r="CE93" s="18">
        <f>SUMIFS(Fluxo!$N:$N,Fluxo!$S:$S,"&gt;"&amp;CD$5,Fluxo!$S:$S,"&lt;="&amp;CE$5,Fluxo!$D:$D,$D93)</f>
        <v>0</v>
      </c>
      <c r="CF93" s="18">
        <f>SUMIFS(Fluxo!$N:$N,Fluxo!$S:$S,"&gt;"&amp;CE$5,Fluxo!$S:$S,"&lt;="&amp;CF$5,Fluxo!$D:$D,$D93)</f>
        <v>0</v>
      </c>
      <c r="CG93" s="18">
        <f>SUMIFS(Fluxo!$N:$N,Fluxo!$S:$S,"&gt;"&amp;CF$5,Fluxo!$S:$S,"&lt;="&amp;CG$5,Fluxo!$D:$D,$D93)</f>
        <v>0</v>
      </c>
      <c r="CH93" s="18">
        <f>SUMIFS(Fluxo!$N:$N,Fluxo!$S:$S,"&gt;"&amp;CG$5,Fluxo!$S:$S,"&lt;="&amp;CH$5,Fluxo!$D:$D,$D93)</f>
        <v>0</v>
      </c>
      <c r="CI93" s="18">
        <f>SUMIFS(Fluxo!$N:$N,Fluxo!$S:$S,"&gt;"&amp;CH$5,Fluxo!$S:$S,"&lt;="&amp;CI$5,Fluxo!$D:$D,$D93)</f>
        <v>0</v>
      </c>
      <c r="CJ93" s="18">
        <f>SUMIFS(Fluxo!$N:$N,Fluxo!$S:$S,"&gt;"&amp;CI$5,Fluxo!$S:$S,"&lt;="&amp;CJ$5,Fluxo!$D:$D,$D93)</f>
        <v>0</v>
      </c>
      <c r="CK93" s="18">
        <f>SUMIFS(Fluxo!$N:$N,Fluxo!$S:$S,"&gt;"&amp;CJ$5,Fluxo!$S:$S,"&lt;="&amp;CK$5,Fluxo!$D:$D,$D93)</f>
        <v>0</v>
      </c>
      <c r="CL93" s="18">
        <f>SUMIFS(Fluxo!$N:$N,Fluxo!$S:$S,"&gt;"&amp;CK$5,Fluxo!$S:$S,"&lt;="&amp;CL$5,Fluxo!$D:$D,$D93)</f>
        <v>0</v>
      </c>
      <c r="CM93" s="18">
        <f>SUMIFS(Fluxo!$N:$N,Fluxo!$S:$S,"&gt;"&amp;CL$5,Fluxo!$S:$S,"&lt;="&amp;CM$5,Fluxo!$D:$D,$D93)</f>
        <v>0</v>
      </c>
      <c r="CN93" s="18">
        <f>SUMIFS(Fluxo!$N:$N,Fluxo!$S:$S,"&gt;"&amp;CM$5,Fluxo!$S:$S,"&lt;="&amp;CN$5,Fluxo!$D:$D,$D93)</f>
        <v>0</v>
      </c>
      <c r="CO93" s="18">
        <f>SUMIFS(Fluxo!$N:$N,Fluxo!$S:$S,"&gt;"&amp;CN$5,Fluxo!$S:$S,"&lt;="&amp;CO$5,Fluxo!$D:$D,$D93)</f>
        <v>0</v>
      </c>
      <c r="CP93" s="18">
        <f>SUMIFS(Fluxo!$N:$N,Fluxo!$S:$S,"&gt;"&amp;CO$5,Fluxo!$S:$S,"&lt;="&amp;CP$5,Fluxo!$D:$D,$D93)</f>
        <v>0</v>
      </c>
      <c r="CQ93" s="18">
        <f>SUMIFS(Fluxo!$N:$N,Fluxo!$S:$S,"&gt;"&amp;CP$5,Fluxo!$S:$S,"&lt;="&amp;CQ$5,Fluxo!$D:$D,$D93)</f>
        <v>0</v>
      </c>
      <c r="CR93" s="18">
        <f>SUMIFS(Fluxo!$N:$N,Fluxo!$S:$S,"&gt;"&amp;CQ$5,Fluxo!$S:$S,"&lt;="&amp;CR$5,Fluxo!$D:$D,$D93)</f>
        <v>0</v>
      </c>
      <c r="CS93" s="18">
        <f>SUMIFS(Fluxo!$N:$N,Fluxo!$S:$S,"&gt;"&amp;CR$5,Fluxo!$S:$S,"&lt;="&amp;CS$5,Fluxo!$D:$D,$D93)</f>
        <v>0</v>
      </c>
      <c r="CT93" s="18">
        <f>SUMIFS(Fluxo!$N:$N,Fluxo!$S:$S,"&gt;"&amp;CS$5,Fluxo!$S:$S,"&lt;="&amp;CT$5,Fluxo!$D:$D,$D93)</f>
        <v>0</v>
      </c>
      <c r="CU93" s="18">
        <f>SUMIFS(Fluxo!$N:$N,Fluxo!$S:$S,"&gt;"&amp;CT$5,Fluxo!$S:$S,"&lt;="&amp;CU$5,Fluxo!$D:$D,$D93)</f>
        <v>0</v>
      </c>
      <c r="CV93" s="18">
        <f>SUMIFS(Fluxo!$N:$N,Fluxo!$S:$S,"&gt;"&amp;CU$5,Fluxo!$S:$S,"&lt;="&amp;CV$5,Fluxo!$D:$D,$D93)</f>
        <v>0</v>
      </c>
      <c r="CW93" s="18">
        <f>SUMIFS(Fluxo!$N:$N,Fluxo!$S:$S,"&gt;"&amp;CV$5,Fluxo!$S:$S,"&lt;="&amp;CW$5,Fluxo!$D:$D,$D93)</f>
        <v>0</v>
      </c>
      <c r="CX93" s="18">
        <f>SUMIFS(Fluxo!$N:$N,Fluxo!$S:$S,"&gt;"&amp;CW$5,Fluxo!$S:$S,"&lt;="&amp;CX$5,Fluxo!$D:$D,$D93)</f>
        <v>0</v>
      </c>
      <c r="CY93" s="18">
        <f>SUMIFS(Fluxo!$N:$N,Fluxo!$S:$S,"&gt;"&amp;CX$5,Fluxo!$S:$S,"&lt;="&amp;CY$5,Fluxo!$D:$D,$D93)</f>
        <v>0</v>
      </c>
      <c r="CZ93" s="18">
        <f>SUMIFS(Fluxo!$N:$N,Fluxo!$S:$S,"&gt;"&amp;CY$5,Fluxo!$S:$S,"&lt;="&amp;CZ$5,Fluxo!$D:$D,$D93)</f>
        <v>0</v>
      </c>
      <c r="DA93" s="18">
        <f>SUMIFS(Fluxo!$N:$N,Fluxo!$S:$S,"&gt;"&amp;CZ$5,Fluxo!$S:$S,"&lt;="&amp;DA$5,Fluxo!$D:$D,$D93)</f>
        <v>0</v>
      </c>
      <c r="DB93" s="18">
        <f>SUMIFS(Fluxo!$N:$N,Fluxo!$S:$S,"&gt;"&amp;DA$5,Fluxo!$S:$S,"&lt;="&amp;DB$5,Fluxo!$D:$D,$D93)</f>
        <v>0</v>
      </c>
      <c r="DC93" s="18">
        <f>SUMIFS(Fluxo!$N:$N,Fluxo!$S:$S,"&gt;"&amp;DB$5,Fluxo!$S:$S,"&lt;="&amp;DC$5,Fluxo!$D:$D,$D93)</f>
        <v>0</v>
      </c>
      <c r="DD93" s="18">
        <f>SUMIFS(Fluxo!$N:$N,Fluxo!$S:$S,"&gt;"&amp;DC$5,Fluxo!$S:$S,"&lt;="&amp;DD$5,Fluxo!$D:$D,$D93)</f>
        <v>0</v>
      </c>
      <c r="DE93" s="18">
        <f>SUMIFS(Fluxo!$N:$N,Fluxo!$S:$S,"&gt;"&amp;DD$5,Fluxo!$S:$S,"&lt;="&amp;DE$5,Fluxo!$D:$D,$D93)</f>
        <v>0</v>
      </c>
      <c r="DF93" s="18">
        <f>SUMIFS(Fluxo!$N:$N,Fluxo!$S:$S,"&gt;"&amp;DE$5,Fluxo!$S:$S,"&lt;="&amp;DF$5,Fluxo!$D:$D,$D93)</f>
        <v>0</v>
      </c>
      <c r="DG93" s="18">
        <f>SUMIFS(Fluxo!$N:$N,Fluxo!$S:$S,"&gt;"&amp;DF$5,Fluxo!$S:$S,"&lt;="&amp;DG$5,Fluxo!$D:$D,$D93)</f>
        <v>0</v>
      </c>
      <c r="DH93" s="18">
        <f>SUMIFS(Fluxo!$N:$N,Fluxo!$S:$S,"&gt;"&amp;DG$5,Fluxo!$S:$S,"&lt;="&amp;DH$5,Fluxo!$D:$D,$D93)</f>
        <v>0</v>
      </c>
      <c r="DI93" s="18">
        <f>SUMIFS(Fluxo!$N:$N,Fluxo!$S:$S,"&gt;"&amp;DH$5,Fluxo!$S:$S,"&lt;="&amp;DI$5,Fluxo!$D:$D,$D93)</f>
        <v>0</v>
      </c>
      <c r="DJ93" s="18">
        <f>SUMIFS(Fluxo!$N:$N,Fluxo!$S:$S,"&gt;"&amp;DI$5,Fluxo!$S:$S,"&lt;="&amp;DJ$5,Fluxo!$D:$D,$D93)</f>
        <v>0</v>
      </c>
      <c r="DK93" s="18">
        <f>SUMIFS(Fluxo!$N:$N,Fluxo!$S:$S,"&gt;"&amp;DJ$5,Fluxo!$S:$S,"&lt;="&amp;DK$5,Fluxo!$D:$D,$D93)</f>
        <v>0</v>
      </c>
      <c r="DL93" s="18">
        <f>SUMIFS(Fluxo!$N:$N,Fluxo!$S:$S,"&gt;"&amp;DK$5,Fluxo!$S:$S,"&lt;="&amp;DL$5,Fluxo!$D:$D,$D93)</f>
        <v>0</v>
      </c>
      <c r="DM93" s="18">
        <f>SUMIFS(Fluxo!$N:$N,Fluxo!$S:$S,"&gt;"&amp;DL$5,Fluxo!$S:$S,"&lt;="&amp;DM$5,Fluxo!$D:$D,$D93)</f>
        <v>0</v>
      </c>
      <c r="DN93" s="18">
        <f>SUMIFS(Fluxo!$N:$N,Fluxo!$S:$S,"&gt;"&amp;DM$5,Fluxo!$S:$S,"&lt;="&amp;DN$5,Fluxo!$D:$D,$D93)</f>
        <v>0</v>
      </c>
      <c r="DO93" s="18">
        <f>SUMIFS(Fluxo!$N:$N,Fluxo!$S:$S,"&gt;"&amp;DN$5,Fluxo!$S:$S,"&lt;="&amp;DO$5,Fluxo!$D:$D,$D93)</f>
        <v>0</v>
      </c>
      <c r="DP93" s="18">
        <f>SUMIFS(Fluxo!$N:$N,Fluxo!$S:$S,"&gt;"&amp;DO$5,Fluxo!$S:$S,"&lt;="&amp;DP$5,Fluxo!$D:$D,$D93)</f>
        <v>0</v>
      </c>
      <c r="DQ93" s="18">
        <f>SUMIFS(Fluxo!$N:$N,Fluxo!$S:$S,"&gt;"&amp;DP$5,Fluxo!$S:$S,"&lt;="&amp;DQ$5,Fluxo!$D:$D,$D93)</f>
        <v>0</v>
      </c>
      <c r="DR93" s="18">
        <f>SUMIFS(Fluxo!$N:$N,Fluxo!$S:$S,"&gt;"&amp;DQ$5,Fluxo!$S:$S,"&lt;="&amp;DR$5,Fluxo!$D:$D,$D93)</f>
        <v>0</v>
      </c>
      <c r="DS93" s="18">
        <f>SUMIFS(Fluxo!$N:$N,Fluxo!$S:$S,"&gt;"&amp;DR$5,Fluxo!$S:$S,"&lt;="&amp;DS$5,Fluxo!$D:$D,$D93)</f>
        <v>0</v>
      </c>
      <c r="DT93" s="18">
        <f>SUMIFS(Fluxo!$N:$N,Fluxo!$S:$S,"&gt;"&amp;DS$5,Fluxo!$S:$S,"&lt;="&amp;DT$5,Fluxo!$D:$D,$D93)</f>
        <v>0</v>
      </c>
      <c r="DU93" s="18">
        <f>SUMIFS(Fluxo!$N:$N,Fluxo!$S:$S,"&gt;"&amp;DT$5,Fluxo!$S:$S,"&lt;="&amp;DU$5,Fluxo!$D:$D,$D93)</f>
        <v>0</v>
      </c>
      <c r="DV93" s="18">
        <f>SUMIFS(Fluxo!$N:$N,Fluxo!$S:$S,"&gt;"&amp;DU$5,Fluxo!$S:$S,"&lt;="&amp;DV$5,Fluxo!$D:$D,$D93)</f>
        <v>0</v>
      </c>
      <c r="DW93" s="18">
        <f>SUMIFS(Fluxo!$N:$N,Fluxo!$S:$S,"&gt;"&amp;DV$5,Fluxo!$S:$S,"&lt;="&amp;DW$5,Fluxo!$D:$D,$D93)</f>
        <v>0</v>
      </c>
      <c r="DX93" s="18">
        <f>SUMIFS(Fluxo!$N:$N,Fluxo!$S:$S,"&gt;"&amp;DW$5,Fluxo!$S:$S,"&lt;="&amp;DX$5,Fluxo!$D:$D,$D93)</f>
        <v>0</v>
      </c>
      <c r="DY93" s="18">
        <f>SUMIFS(Fluxo!$N:$N,Fluxo!$S:$S,"&gt;"&amp;DX$5,Fluxo!$S:$S,"&lt;="&amp;DY$5,Fluxo!$D:$D,$D93)</f>
        <v>0</v>
      </c>
      <c r="DZ93" s="18">
        <f>SUMIFS(Fluxo!$N:$N,Fluxo!$S:$S,"&gt;"&amp;DY$5,Fluxo!$S:$S,"&lt;="&amp;DZ$5,Fluxo!$D:$D,$D93)</f>
        <v>0</v>
      </c>
      <c r="EA93" s="18">
        <f>SUMIFS(Fluxo!$N:$N,Fluxo!$S:$S,"&gt;"&amp;DZ$5,Fluxo!$S:$S,"&lt;="&amp;EA$5,Fluxo!$D:$D,$D93)</f>
        <v>0</v>
      </c>
      <c r="EB93" s="18">
        <f>SUMIFS(Fluxo!$N:$N,Fluxo!$S:$S,"&gt;"&amp;EA$5,Fluxo!$S:$S,"&lt;="&amp;EB$5,Fluxo!$D:$D,$D93)</f>
        <v>0</v>
      </c>
      <c r="EC93" s="18">
        <f>SUMIFS(Fluxo!$N:$N,Fluxo!$S:$S,"&gt;"&amp;EB$5,Fluxo!$S:$S,"&lt;="&amp;EC$5,Fluxo!$D:$D,$D93)</f>
        <v>0</v>
      </c>
      <c r="ED93" s="18">
        <f>SUMIFS(Fluxo!$N:$N,Fluxo!$S:$S,"&gt;"&amp;EC$5,Fluxo!$S:$S,"&lt;="&amp;ED$5,Fluxo!$D:$D,$D93)</f>
        <v>0</v>
      </c>
      <c r="EE93" s="18">
        <f>SUMIFS(Fluxo!$N:$N,Fluxo!$S:$S,"&gt;"&amp;ED$5,Fluxo!$S:$S,"&lt;="&amp;EE$5,Fluxo!$D:$D,$D93)</f>
        <v>0</v>
      </c>
      <c r="EF93" s="18">
        <f>SUMIFS(Fluxo!$N:$N,Fluxo!$S:$S,"&gt;"&amp;EE$5,Fluxo!$S:$S,"&lt;="&amp;EF$5,Fluxo!$D:$D,$D93)</f>
        <v>0</v>
      </c>
      <c r="EG93" s="18">
        <f>SUMIFS(Fluxo!$N:$N,Fluxo!$S:$S,"&gt;"&amp;EF$5,Fluxo!$S:$S,"&lt;="&amp;EG$5,Fluxo!$D:$D,$D93)</f>
        <v>0</v>
      </c>
      <c r="EH93" s="18">
        <f>SUMIFS(Fluxo!$N:$N,Fluxo!$S:$S,"&gt;"&amp;EG$5,Fluxo!$S:$S,"&lt;="&amp;EH$5,Fluxo!$D:$D,$D93)</f>
        <v>0</v>
      </c>
      <c r="EI93" s="18">
        <f>SUMIFS(Fluxo!$N:$N,Fluxo!$S:$S,"&gt;"&amp;EH$5,Fluxo!$S:$S,"&lt;="&amp;EI$5,Fluxo!$D:$D,$D93)</f>
        <v>0</v>
      </c>
      <c r="EJ93" s="18">
        <f>SUMIFS(Fluxo!$N:$N,Fluxo!$S:$S,"&gt;"&amp;EI$5,Fluxo!$S:$S,"&lt;="&amp;EJ$5,Fluxo!$D:$D,$D93)</f>
        <v>0</v>
      </c>
      <c r="EK93" s="18">
        <f>SUMIFS(Fluxo!$N:$N,Fluxo!$S:$S,"&gt;"&amp;EJ$5,Fluxo!$S:$S,"&lt;="&amp;EK$5,Fluxo!$D:$D,$D93)</f>
        <v>0</v>
      </c>
      <c r="EL93" s="18">
        <f>SUMIFS(Fluxo!$N:$N,Fluxo!$S:$S,"&gt;"&amp;EK$5,Fluxo!$S:$S,"&lt;="&amp;EL$5,Fluxo!$D:$D,$D93)</f>
        <v>0</v>
      </c>
      <c r="EM93" s="18">
        <f>SUMIFS(Fluxo!$N:$N,Fluxo!$S:$S,"&gt;"&amp;EL$5,Fluxo!$S:$S,"&lt;="&amp;EM$5,Fluxo!$D:$D,$D93)</f>
        <v>0</v>
      </c>
      <c r="EN93" s="18">
        <f>SUMIFS(Fluxo!$N:$N,Fluxo!$S:$S,"&gt;"&amp;EM$5,Fluxo!$S:$S,"&lt;="&amp;EN$5,Fluxo!$D:$D,$D93)</f>
        <v>0</v>
      </c>
      <c r="EO93" s="18">
        <f>SUMIFS(Fluxo!$N:$N,Fluxo!$S:$S,"&gt;"&amp;EN$5,Fluxo!$S:$S,"&lt;="&amp;EO$5,Fluxo!$D:$D,$D93)</f>
        <v>0</v>
      </c>
      <c r="EP93" s="18">
        <f>SUMIFS(Fluxo!$N:$N,Fluxo!$S:$S,"&gt;"&amp;EO$5,Fluxo!$S:$S,"&lt;="&amp;EP$5,Fluxo!$D:$D,$D93)</f>
        <v>0</v>
      </c>
      <c r="EQ93" s="18">
        <f>SUMIFS(Fluxo!$N:$N,Fluxo!$S:$S,"&gt;"&amp;EP$5,Fluxo!$S:$S,"&lt;="&amp;EQ$5,Fluxo!$D:$D,$D93)</f>
        <v>0</v>
      </c>
      <c r="ER93" s="18">
        <f>SUMIFS(Fluxo!$N:$N,Fluxo!$S:$S,"&gt;"&amp;EQ$5,Fluxo!$S:$S,"&lt;="&amp;ER$5,Fluxo!$D:$D,$D93)</f>
        <v>0</v>
      </c>
      <c r="ES93" s="18">
        <f>SUMIFS(Fluxo!$N:$N,Fluxo!$S:$S,"&gt;"&amp;ER$5,Fluxo!$S:$S,"&lt;="&amp;ES$5,Fluxo!$D:$D,$D93)</f>
        <v>0</v>
      </c>
      <c r="ET93" s="18">
        <f>SUMIFS(Fluxo!$N:$N,Fluxo!$S:$S,"&gt;"&amp;ES$5,Fluxo!$S:$S,"&lt;="&amp;ET$5,Fluxo!$D:$D,$D93)</f>
        <v>0</v>
      </c>
      <c r="EU93" s="18">
        <f>SUMIFS(Fluxo!$N:$N,Fluxo!$S:$S,"&gt;"&amp;ET$5,Fluxo!$S:$S,"&lt;="&amp;EU$5,Fluxo!$D:$D,$D93)</f>
        <v>0</v>
      </c>
      <c r="EV93" s="18">
        <f>SUMIFS(Fluxo!$N:$N,Fluxo!$S:$S,"&gt;"&amp;EU$5,Fluxo!$S:$S,"&lt;="&amp;EV$5,Fluxo!$D:$D,$D93)</f>
        <v>0</v>
      </c>
      <c r="EW93" s="18">
        <f>SUMIFS(Fluxo!$N:$N,Fluxo!$S:$S,"&gt;"&amp;EV$5,Fluxo!$S:$S,"&lt;="&amp;EW$5,Fluxo!$D:$D,$D93)</f>
        <v>0</v>
      </c>
      <c r="EX93" s="18">
        <f>SUMIFS(Fluxo!$N:$N,Fluxo!$S:$S,"&gt;"&amp;EW$5,Fluxo!$S:$S,"&lt;="&amp;EX$5,Fluxo!$D:$D,$D93)</f>
        <v>0</v>
      </c>
      <c r="EY93" s="18">
        <f>SUMIFS(Fluxo!$N:$N,Fluxo!$S:$S,"&gt;"&amp;EX$5,Fluxo!$S:$S,"&lt;="&amp;EY$5,Fluxo!$D:$D,$D93)</f>
        <v>0</v>
      </c>
      <c r="EZ93" s="18">
        <f>SUMIFS(Fluxo!$N:$N,Fluxo!$S:$S,"&gt;"&amp;EY$5,Fluxo!$S:$S,"&lt;="&amp;EZ$5,Fluxo!$D:$D,$D93)</f>
        <v>0</v>
      </c>
      <c r="FA93" s="18">
        <f>SUMIFS(Fluxo!$N:$N,Fluxo!$S:$S,"&gt;"&amp;EZ$5,Fluxo!$S:$S,"&lt;="&amp;FA$5,Fluxo!$D:$D,$D93)</f>
        <v>0</v>
      </c>
      <c r="FB93" s="18">
        <f>SUMIFS(Fluxo!$N:$N,Fluxo!$S:$S,"&gt;"&amp;FA$5,Fluxo!$S:$S,"&lt;="&amp;FB$5,Fluxo!$D:$D,$D93)</f>
        <v>0</v>
      </c>
      <c r="FC93" s="18">
        <f>SUMIFS(Fluxo!$N:$N,Fluxo!$S:$S,"&gt;"&amp;FB$5,Fluxo!$S:$S,"&lt;="&amp;FC$5,Fluxo!$D:$D,$D93)</f>
        <v>0</v>
      </c>
      <c r="FD93" s="18">
        <f>SUMIFS(Fluxo!$N:$N,Fluxo!$S:$S,"&gt;"&amp;FC$5,Fluxo!$S:$S,"&lt;="&amp;FD$5,Fluxo!$D:$D,$D93)</f>
        <v>0</v>
      </c>
      <c r="FE93" s="18">
        <f>SUMIFS(Fluxo!$N:$N,Fluxo!$S:$S,"&gt;"&amp;FD$5,Fluxo!$S:$S,"&lt;="&amp;FE$5,Fluxo!$D:$D,$D93)</f>
        <v>0</v>
      </c>
      <c r="FF93" s="18">
        <f>SUMIFS(Fluxo!$N:$N,Fluxo!$S:$S,"&gt;"&amp;FE$5,Fluxo!$S:$S,"&lt;="&amp;FF$5,Fluxo!$D:$D,$D93)</f>
        <v>0</v>
      </c>
      <c r="FG93" s="18">
        <f>SUMIFS(Fluxo!$N:$N,Fluxo!$S:$S,"&gt;"&amp;FF$5,Fluxo!$S:$S,"&lt;="&amp;FG$5,Fluxo!$D:$D,$D93)</f>
        <v>0</v>
      </c>
      <c r="FH93" s="18">
        <f>SUMIFS(Fluxo!$N:$N,Fluxo!$S:$S,"&gt;"&amp;FG$5,Fluxo!$S:$S,"&lt;="&amp;FH$5,Fluxo!$D:$D,$D93)</f>
        <v>0</v>
      </c>
      <c r="FI93" s="18">
        <f>SUMIFS(Fluxo!$N:$N,Fluxo!$S:$S,"&gt;"&amp;FH$5,Fluxo!$S:$S,"&lt;="&amp;FI$5,Fluxo!$D:$D,$D93)</f>
        <v>0</v>
      </c>
      <c r="FJ93" s="18">
        <f>SUMIFS(Fluxo!$N:$N,Fluxo!$S:$S,"&gt;"&amp;FI$5,Fluxo!$S:$S,"&lt;="&amp;FJ$5,Fluxo!$D:$D,$D93)</f>
        <v>0</v>
      </c>
      <c r="FK93" s="18">
        <f>SUMIFS(Fluxo!$N:$N,Fluxo!$S:$S,"&gt;"&amp;FJ$5,Fluxo!$S:$S,"&lt;="&amp;FK$5,Fluxo!$D:$D,$D93)</f>
        <v>0</v>
      </c>
      <c r="FL93" s="18">
        <f>SUMIFS(Fluxo!$N:$N,Fluxo!$S:$S,"&gt;"&amp;FK$5,Fluxo!$S:$S,"&lt;="&amp;FL$5,Fluxo!$D:$D,$D93)</f>
        <v>0</v>
      </c>
      <c r="FM93" s="18">
        <f>SUMIFS(Fluxo!$N:$N,Fluxo!$S:$S,"&gt;"&amp;FL$5,Fluxo!$S:$S,"&lt;="&amp;FM$5,Fluxo!$D:$D,$D93)</f>
        <v>0</v>
      </c>
      <c r="FN93" s="18">
        <f>SUMIFS(Fluxo!$N:$N,Fluxo!$S:$S,"&gt;"&amp;FM$5,Fluxo!$S:$S,"&lt;="&amp;FN$5,Fluxo!$D:$D,$D93)</f>
        <v>0</v>
      </c>
      <c r="FO93" s="18">
        <f>SUMIFS(Fluxo!$N:$N,Fluxo!$S:$S,"&gt;"&amp;FN$5,Fluxo!$S:$S,"&lt;="&amp;FO$5,Fluxo!$D:$D,$D93)</f>
        <v>0</v>
      </c>
      <c r="FP93" s="18">
        <f>SUMIFS(Fluxo!$N:$N,Fluxo!$S:$S,"&gt;"&amp;FO$5,Fluxo!$S:$S,"&lt;="&amp;FP$5,Fluxo!$D:$D,$D93)</f>
        <v>0</v>
      </c>
      <c r="FQ93" s="18">
        <f>SUMIFS(Fluxo!$N:$N,Fluxo!$S:$S,"&gt;"&amp;FP$5,Fluxo!$S:$S,"&lt;="&amp;FQ$5,Fluxo!$D:$D,$D93)</f>
        <v>0</v>
      </c>
      <c r="FR93" s="18">
        <f>SUMIFS(Fluxo!$N:$N,Fluxo!$S:$S,"&gt;"&amp;FQ$5,Fluxo!$S:$S,"&lt;="&amp;FR$5,Fluxo!$D:$D,$D93)</f>
        <v>0</v>
      </c>
      <c r="FS93" s="18">
        <f>SUMIFS(Fluxo!$N:$N,Fluxo!$S:$S,"&gt;"&amp;FR$5,Fluxo!$S:$S,"&lt;="&amp;FS$5,Fluxo!$D:$D,$D93)</f>
        <v>0</v>
      </c>
      <c r="FT93" s="18">
        <f>SUMIFS(Fluxo!$N:$N,Fluxo!$S:$S,"&gt;"&amp;FS$5,Fluxo!$S:$S,"&lt;="&amp;FT$5,Fluxo!$D:$D,$D93)</f>
        <v>0</v>
      </c>
      <c r="FU93" s="18">
        <f>SUMIFS(Fluxo!$N:$N,Fluxo!$S:$S,"&gt;"&amp;FT$5,Fluxo!$S:$S,"&lt;="&amp;FU$5,Fluxo!$D:$D,$D93)</f>
        <v>0</v>
      </c>
      <c r="FV93" s="18">
        <f>SUMIFS(Fluxo!$N:$N,Fluxo!$S:$S,"&gt;"&amp;FU$5,Fluxo!$S:$S,"&lt;="&amp;FV$5,Fluxo!$D:$D,$D93)</f>
        <v>0</v>
      </c>
      <c r="FW93" s="18">
        <f>SUMIFS(Fluxo!$N:$N,Fluxo!$S:$S,"&gt;"&amp;FV$5,Fluxo!$S:$S,"&lt;="&amp;FW$5,Fluxo!$D:$D,$D93)</f>
        <v>0</v>
      </c>
      <c r="FX93" s="18">
        <f>SUMIFS(Fluxo!$N:$N,Fluxo!$S:$S,"&gt;"&amp;FW$5,Fluxo!$S:$S,"&lt;="&amp;FX$5,Fluxo!$D:$D,$D93)</f>
        <v>0</v>
      </c>
      <c r="FY93" s="18">
        <f>SUMIFS(Fluxo!$N:$N,Fluxo!$S:$S,"&gt;"&amp;FX$5,Fluxo!$S:$S,"&lt;="&amp;FY$5,Fluxo!$D:$D,$D93)</f>
        <v>0</v>
      </c>
      <c r="FZ93" s="18">
        <f>SUMIFS(Fluxo!$N:$N,Fluxo!$S:$S,"&gt;"&amp;FY$5,Fluxo!$S:$S,"&lt;="&amp;FZ$5,Fluxo!$D:$D,$D93)</f>
        <v>0</v>
      </c>
      <c r="GA93" s="18">
        <f>SUMIFS(Fluxo!$N:$N,Fluxo!$S:$S,"&gt;"&amp;FZ$5,Fluxo!$S:$S,"&lt;="&amp;GA$5,Fluxo!$D:$D,$D93)</f>
        <v>0</v>
      </c>
      <c r="GB93" s="18">
        <f>SUMIFS(Fluxo!$N:$N,Fluxo!$S:$S,"&gt;"&amp;GA$5,Fluxo!$S:$S,"&lt;="&amp;GB$5,Fluxo!$D:$D,$D93)</f>
        <v>0</v>
      </c>
      <c r="GC93" s="18">
        <f>SUMIFS(Fluxo!$N:$N,Fluxo!$S:$S,"&gt;"&amp;GB$5,Fluxo!$S:$S,"&lt;="&amp;GC$5,Fluxo!$D:$D,$D93)</f>
        <v>0</v>
      </c>
      <c r="GD93" s="18">
        <f>SUMIFS(Fluxo!$N:$N,Fluxo!$S:$S,"&gt;"&amp;GC$5,Fluxo!$S:$S,"&lt;="&amp;GD$5,Fluxo!$D:$D,$D93)</f>
        <v>0</v>
      </c>
      <c r="GE93" s="18">
        <f>SUMIFS(Fluxo!$N:$N,Fluxo!$S:$S,"&gt;"&amp;GD$5,Fluxo!$S:$S,"&lt;="&amp;GE$5,Fluxo!$D:$D,$D93)</f>
        <v>0</v>
      </c>
      <c r="GF93" s="18">
        <f>SUMIFS(Fluxo!$N:$N,Fluxo!$S:$S,"&gt;"&amp;GE$5,Fluxo!$S:$S,"&lt;="&amp;GF$5,Fluxo!$D:$D,$D93)</f>
        <v>0</v>
      </c>
      <c r="GG93" s="18">
        <f>SUMIFS(Fluxo!$N:$N,Fluxo!$S:$S,"&gt;"&amp;GF$5,Fluxo!$S:$S,"&lt;="&amp;GG$5,Fluxo!$D:$D,$D93)</f>
        <v>0</v>
      </c>
      <c r="GH93" s="18">
        <f>SUMIFS(Fluxo!$N:$N,Fluxo!$S:$S,"&gt;"&amp;GG$5,Fluxo!$S:$S,"&lt;="&amp;GH$5,Fluxo!$D:$D,$D93)</f>
        <v>0</v>
      </c>
      <c r="GI93" s="18">
        <f>SUMIFS(Fluxo!$N:$N,Fluxo!$S:$S,"&gt;"&amp;GH$5,Fluxo!$S:$S,"&lt;="&amp;GI$5,Fluxo!$D:$D,$D93)</f>
        <v>0</v>
      </c>
      <c r="GJ93" s="18">
        <f>SUMIFS(Fluxo!$N:$N,Fluxo!$S:$S,"&gt;"&amp;GI$5,Fluxo!$S:$S,"&lt;="&amp;GJ$5,Fluxo!$D:$D,$D93)</f>
        <v>0</v>
      </c>
      <c r="GK93" s="18">
        <f>SUMIFS(Fluxo!$N:$N,Fluxo!$S:$S,"&gt;"&amp;GJ$5,Fluxo!$S:$S,"&lt;="&amp;GK$5,Fluxo!$D:$D,$D93)</f>
        <v>0</v>
      </c>
      <c r="GL93" s="18">
        <f>SUMIFS(Fluxo!$N:$N,Fluxo!$S:$S,"&gt;"&amp;GK$5,Fluxo!$S:$S,"&lt;="&amp;GL$5,Fluxo!$D:$D,$D93)</f>
        <v>0</v>
      </c>
      <c r="GM93" s="18">
        <f>SUMIFS(Fluxo!$N:$N,Fluxo!$S:$S,"&gt;"&amp;GL$5,Fluxo!$S:$S,"&lt;="&amp;GM$5,Fluxo!$D:$D,$D93)</f>
        <v>0</v>
      </c>
      <c r="GN93" s="18">
        <f>SUMIFS(Fluxo!$N:$N,Fluxo!$S:$S,"&gt;"&amp;GM$5,Fluxo!$S:$S,"&lt;="&amp;GN$5,Fluxo!$D:$D,$D93)</f>
        <v>0</v>
      </c>
      <c r="GO93" s="18">
        <f>SUMIFS(Fluxo!$N:$N,Fluxo!$S:$S,"&gt;"&amp;GN$5,Fluxo!$S:$S,"&lt;="&amp;GO$5,Fluxo!$D:$D,$D93)</f>
        <v>0</v>
      </c>
      <c r="GP93" s="18">
        <f>SUMIFS(Fluxo!$N:$N,Fluxo!$S:$S,"&gt;"&amp;GO$5,Fluxo!$S:$S,"&lt;="&amp;GP$5,Fluxo!$D:$D,$D93)</f>
        <v>0</v>
      </c>
      <c r="GQ93" s="18">
        <f>SUMIFS(Fluxo!$N:$N,Fluxo!$S:$S,"&gt;"&amp;GP$5,Fluxo!$S:$S,"&lt;="&amp;GQ$5,Fluxo!$D:$D,$D93)</f>
        <v>0</v>
      </c>
      <c r="GR93" s="18">
        <f>SUMIFS(Fluxo!$N:$N,Fluxo!$S:$S,"&gt;"&amp;GQ$5,Fluxo!$S:$S,"&lt;="&amp;GR$5,Fluxo!$D:$D,$D93)</f>
        <v>0</v>
      </c>
      <c r="GS93" s="18">
        <f>SUMIFS(Fluxo!$N:$N,Fluxo!$S:$S,"&gt;"&amp;GR$5,Fluxo!$S:$S,"&lt;="&amp;GS$5,Fluxo!$D:$D,$D93)</f>
        <v>0</v>
      </c>
      <c r="GT93" s="18">
        <f>SUMIFS(Fluxo!$N:$N,Fluxo!$S:$S,"&gt;"&amp;GS$5,Fluxo!$S:$S,"&lt;="&amp;GT$5,Fluxo!$D:$D,$D93)</f>
        <v>0</v>
      </c>
      <c r="GU93" s="18">
        <f>SUMIFS(Fluxo!$N:$N,Fluxo!$S:$S,"&gt;"&amp;GT$5,Fluxo!$S:$S,"&lt;="&amp;GU$5,Fluxo!$D:$D,$D93)</f>
        <v>0</v>
      </c>
      <c r="GV93" s="18">
        <f>SUMIFS(Fluxo!$N:$N,Fluxo!$S:$S,"&gt;"&amp;GU$5,Fluxo!$S:$S,"&lt;="&amp;GV$5,Fluxo!$D:$D,$D93)</f>
        <v>0</v>
      </c>
      <c r="GW93" s="18">
        <f>SUMIFS(Fluxo!$N:$N,Fluxo!$S:$S,"&gt;"&amp;GV$5,Fluxo!$S:$S,"&lt;="&amp;GW$5,Fluxo!$D:$D,$D93)</f>
        <v>0</v>
      </c>
      <c r="GX93" s="18">
        <f>SUMIFS(Fluxo!$N:$N,Fluxo!$S:$S,"&gt;"&amp;GW$5,Fluxo!$S:$S,"&lt;="&amp;GX$5,Fluxo!$D:$D,$D93)</f>
        <v>0</v>
      </c>
      <c r="GY93" s="18">
        <f>SUMIFS(Fluxo!$N:$N,Fluxo!$S:$S,"&gt;"&amp;GX$5,Fluxo!$S:$S,"&lt;="&amp;GY$5,Fluxo!$D:$D,$D93)</f>
        <v>0</v>
      </c>
      <c r="GZ93" s="18">
        <f>SUMIFS(Fluxo!$N:$N,Fluxo!$S:$S,"&gt;"&amp;GY$5,Fluxo!$S:$S,"&lt;="&amp;GZ$5,Fluxo!$D:$D,$D93)</f>
        <v>0</v>
      </c>
      <c r="HA93" s="18">
        <f>SUMIFS(Fluxo!$N:$N,Fluxo!$S:$S,"&gt;"&amp;GZ$5,Fluxo!$S:$S,"&lt;="&amp;HA$5,Fluxo!$D:$D,$D93)</f>
        <v>0</v>
      </c>
      <c r="HB93" s="18">
        <f>SUMIFS(Fluxo!$N:$N,Fluxo!$S:$S,"&gt;"&amp;HA$5,Fluxo!$S:$S,"&lt;="&amp;HB$5,Fluxo!$D:$D,$D93)</f>
        <v>0</v>
      </c>
      <c r="HC93" s="18">
        <f>SUMIFS(Fluxo!$N:$N,Fluxo!$S:$S,"&gt;"&amp;HB$5,Fluxo!$S:$S,"&lt;="&amp;HC$5,Fluxo!$D:$D,$D93)</f>
        <v>0</v>
      </c>
      <c r="HD93" s="18">
        <f>SUMIFS(Fluxo!$N:$N,Fluxo!$S:$S,"&gt;"&amp;HC$5,Fluxo!$S:$S,"&lt;="&amp;HD$5,Fluxo!$D:$D,$D93)</f>
        <v>0</v>
      </c>
      <c r="HE93" s="18">
        <f>SUMIFS(Fluxo!$N:$N,Fluxo!$S:$S,"&gt;"&amp;HD$5,Fluxo!$S:$S,"&lt;="&amp;HE$5,Fluxo!$D:$D,$D93)</f>
        <v>0</v>
      </c>
      <c r="HF93" s="18">
        <f>SUMIFS(Fluxo!$N:$N,Fluxo!$S:$S,"&gt;"&amp;HE$5,Fluxo!$S:$S,"&lt;="&amp;HF$5,Fluxo!$D:$D,$D93)</f>
        <v>0</v>
      </c>
    </row>
    <row r="94" spans="1:214">
      <c r="A94" s="20">
        <f t="shared" si="18"/>
        <v>84</v>
      </c>
      <c r="B94" s="140" t="str">
        <f>'Check Carteira'!C86</f>
        <v>E.1016.99.01.0204</v>
      </c>
      <c r="C94" s="141">
        <v>1</v>
      </c>
      <c r="D94" s="129" t="str">
        <f>'Check Carteira'!F86</f>
        <v>A-0204</v>
      </c>
      <c r="E94" s="21" t="str">
        <f>IFERROR(INDEX(Contratos!L:L,MATCH(D94,Contratos!R:R,0)),"")</f>
        <v/>
      </c>
      <c r="F94" s="139" t="str">
        <f>IFERROR(INDEX(Contratos!G:G,MATCH(D94,Contratos!R:R,0)),"")</f>
        <v/>
      </c>
      <c r="H94" s="83">
        <f t="shared" si="17"/>
        <v>0</v>
      </c>
      <c r="J94" s="18">
        <f>SUMIFS(Fluxo!$N:$N,Fluxo!$S:$S,"&gt;"&amp;I$5,Fluxo!$S:$S,"&lt;="&amp;J$5,Fluxo!$D:$D,$D94)</f>
        <v>0</v>
      </c>
      <c r="K94" s="18">
        <f>SUMIFS(Fluxo!$N:$N,Fluxo!$S:$S,"&gt;"&amp;J$5,Fluxo!$S:$S,"&lt;="&amp;K$5,Fluxo!$D:$D,$D94)</f>
        <v>0</v>
      </c>
      <c r="L94" s="18">
        <f>SUMIFS(Fluxo!$N:$N,Fluxo!$S:$S,"&gt;"&amp;K$5,Fluxo!$S:$S,"&lt;="&amp;L$5,Fluxo!$D:$D,$D94)</f>
        <v>0</v>
      </c>
      <c r="M94" s="18">
        <f>SUMIFS(Fluxo!$N:$N,Fluxo!$S:$S,"&gt;"&amp;L$5,Fluxo!$S:$S,"&lt;="&amp;M$5,Fluxo!$D:$D,$D94)</f>
        <v>0</v>
      </c>
      <c r="N94" s="18">
        <f>SUMIFS(Fluxo!$N:$N,Fluxo!$S:$S,"&gt;"&amp;M$5,Fluxo!$S:$S,"&lt;="&amp;N$5,Fluxo!$D:$D,$D94)</f>
        <v>0</v>
      </c>
      <c r="O94" s="18">
        <f>SUMIFS(Fluxo!$N:$N,Fluxo!$S:$S,"&gt;"&amp;N$5,Fluxo!$S:$S,"&lt;="&amp;O$5,Fluxo!$D:$D,$D94)</f>
        <v>0</v>
      </c>
      <c r="P94" s="18">
        <f>SUMIFS(Fluxo!$N:$N,Fluxo!$S:$S,"&gt;"&amp;O$5,Fluxo!$S:$S,"&lt;="&amp;P$5,Fluxo!$D:$D,$D94)</f>
        <v>0</v>
      </c>
      <c r="Q94" s="18">
        <f>SUMIFS(Fluxo!$N:$N,Fluxo!$S:$S,"&gt;"&amp;P$5,Fluxo!$S:$S,"&lt;="&amp;Q$5,Fluxo!$D:$D,$D94)</f>
        <v>0</v>
      </c>
      <c r="R94" s="18">
        <f>SUMIFS(Fluxo!$N:$N,Fluxo!$S:$S,"&gt;"&amp;Q$5,Fluxo!$S:$S,"&lt;="&amp;R$5,Fluxo!$D:$D,$D94)</f>
        <v>0</v>
      </c>
      <c r="S94" s="18">
        <f>SUMIFS(Fluxo!$N:$N,Fluxo!$S:$S,"&gt;"&amp;R$5,Fluxo!$S:$S,"&lt;="&amp;S$5,Fluxo!$D:$D,$D94)</f>
        <v>0</v>
      </c>
      <c r="T94" s="18">
        <f>SUMIFS(Fluxo!$N:$N,Fluxo!$S:$S,"&gt;"&amp;S$5,Fluxo!$S:$S,"&lt;="&amp;T$5,Fluxo!$D:$D,$D94)</f>
        <v>0</v>
      </c>
      <c r="U94" s="18">
        <f>SUMIFS(Fluxo!$N:$N,Fluxo!$S:$S,"&gt;"&amp;T$5,Fluxo!$S:$S,"&lt;="&amp;U$5,Fluxo!$D:$D,$D94)</f>
        <v>0</v>
      </c>
      <c r="V94" s="18">
        <f>SUMIFS(Fluxo!$N:$N,Fluxo!$S:$S,"&gt;"&amp;U$5,Fluxo!$S:$S,"&lt;="&amp;V$5,Fluxo!$D:$D,$D94)</f>
        <v>0</v>
      </c>
      <c r="W94" s="18">
        <f>SUMIFS(Fluxo!$N:$N,Fluxo!$S:$S,"&gt;"&amp;V$5,Fluxo!$S:$S,"&lt;="&amp;W$5,Fluxo!$D:$D,$D94)</f>
        <v>0</v>
      </c>
      <c r="X94" s="18">
        <f>SUMIFS(Fluxo!$N:$N,Fluxo!$S:$S,"&gt;"&amp;W$5,Fluxo!$S:$S,"&lt;="&amp;X$5,Fluxo!$D:$D,$D94)</f>
        <v>0</v>
      </c>
      <c r="Y94" s="18">
        <f>SUMIFS(Fluxo!$N:$N,Fluxo!$S:$S,"&gt;"&amp;X$5,Fluxo!$S:$S,"&lt;="&amp;Y$5,Fluxo!$D:$D,$D94)</f>
        <v>0</v>
      </c>
      <c r="Z94" s="18">
        <f>SUMIFS(Fluxo!$N:$N,Fluxo!$S:$S,"&gt;"&amp;Y$5,Fluxo!$S:$S,"&lt;="&amp;Z$5,Fluxo!$D:$D,$D94)</f>
        <v>0</v>
      </c>
      <c r="AA94" s="18">
        <f>SUMIFS(Fluxo!$N:$N,Fluxo!$S:$S,"&gt;"&amp;Z$5,Fluxo!$S:$S,"&lt;="&amp;AA$5,Fluxo!$D:$D,$D94)</f>
        <v>0</v>
      </c>
      <c r="AB94" s="18">
        <f>SUMIFS(Fluxo!$N:$N,Fluxo!$S:$S,"&gt;"&amp;AA$5,Fluxo!$S:$S,"&lt;="&amp;AB$5,Fluxo!$D:$D,$D94)</f>
        <v>0</v>
      </c>
      <c r="AC94" s="18">
        <f>SUMIFS(Fluxo!$N:$N,Fluxo!$S:$S,"&gt;"&amp;AB$5,Fluxo!$S:$S,"&lt;="&amp;AC$5,Fluxo!$D:$D,$D94)</f>
        <v>0</v>
      </c>
      <c r="AD94" s="18">
        <f>SUMIFS(Fluxo!$N:$N,Fluxo!$S:$S,"&gt;"&amp;AC$5,Fluxo!$S:$S,"&lt;="&amp;AD$5,Fluxo!$D:$D,$D94)</f>
        <v>0</v>
      </c>
      <c r="AE94" s="18">
        <f>SUMIFS(Fluxo!$N:$N,Fluxo!$S:$S,"&gt;"&amp;AD$5,Fluxo!$S:$S,"&lt;="&amp;AE$5,Fluxo!$D:$D,$D94)</f>
        <v>0</v>
      </c>
      <c r="AF94" s="18">
        <f>SUMIFS(Fluxo!$N:$N,Fluxo!$S:$S,"&gt;"&amp;AE$5,Fluxo!$S:$S,"&lt;="&amp;AF$5,Fluxo!$D:$D,$D94)</f>
        <v>0</v>
      </c>
      <c r="AG94" s="18">
        <f>SUMIFS(Fluxo!$N:$N,Fluxo!$S:$S,"&gt;"&amp;AF$5,Fluxo!$S:$S,"&lt;="&amp;AG$5,Fluxo!$D:$D,$D94)</f>
        <v>0</v>
      </c>
      <c r="AH94" s="18">
        <f>SUMIFS(Fluxo!$N:$N,Fluxo!$S:$S,"&gt;"&amp;AG$5,Fluxo!$S:$S,"&lt;="&amp;AH$5,Fluxo!$D:$D,$D94)</f>
        <v>0</v>
      </c>
      <c r="AI94" s="18">
        <f>SUMIFS(Fluxo!$N:$N,Fluxo!$S:$S,"&gt;"&amp;AH$5,Fluxo!$S:$S,"&lt;="&amp;AI$5,Fluxo!$D:$D,$D94)</f>
        <v>0</v>
      </c>
      <c r="AJ94" s="18">
        <f>SUMIFS(Fluxo!$N:$N,Fluxo!$S:$S,"&gt;"&amp;AI$5,Fluxo!$S:$S,"&lt;="&amp;AJ$5,Fluxo!$D:$D,$D94)</f>
        <v>0</v>
      </c>
      <c r="AK94" s="18">
        <f>SUMIFS(Fluxo!$N:$N,Fluxo!$S:$S,"&gt;"&amp;AJ$5,Fluxo!$S:$S,"&lt;="&amp;AK$5,Fluxo!$D:$D,$D94)</f>
        <v>0</v>
      </c>
      <c r="AL94" s="18">
        <f>SUMIFS(Fluxo!$N:$N,Fluxo!$S:$S,"&gt;"&amp;AK$5,Fluxo!$S:$S,"&lt;="&amp;AL$5,Fluxo!$D:$D,$D94)</f>
        <v>0</v>
      </c>
      <c r="AM94" s="18">
        <f>SUMIFS(Fluxo!$N:$N,Fluxo!$S:$S,"&gt;"&amp;AL$5,Fluxo!$S:$S,"&lt;="&amp;AM$5,Fluxo!$D:$D,$D94)</f>
        <v>0</v>
      </c>
      <c r="AN94" s="18">
        <f>SUMIFS(Fluxo!$N:$N,Fluxo!$S:$S,"&gt;"&amp;AM$5,Fluxo!$S:$S,"&lt;="&amp;AN$5,Fluxo!$D:$D,$D94)</f>
        <v>0</v>
      </c>
      <c r="AO94" s="18">
        <f>SUMIFS(Fluxo!$N:$N,Fluxo!$S:$S,"&gt;"&amp;AN$5,Fluxo!$S:$S,"&lt;="&amp;AO$5,Fluxo!$D:$D,$D94)</f>
        <v>0</v>
      </c>
      <c r="AP94" s="18">
        <f>SUMIFS(Fluxo!$N:$N,Fluxo!$S:$S,"&gt;"&amp;AO$5,Fluxo!$S:$S,"&lt;="&amp;AP$5,Fluxo!$D:$D,$D94)</f>
        <v>0</v>
      </c>
      <c r="AQ94" s="18">
        <f>SUMIFS(Fluxo!$N:$N,Fluxo!$S:$S,"&gt;"&amp;AP$5,Fluxo!$S:$S,"&lt;="&amp;AQ$5,Fluxo!$D:$D,$D94)</f>
        <v>0</v>
      </c>
      <c r="AR94" s="18">
        <f>SUMIFS(Fluxo!$N:$N,Fluxo!$S:$S,"&gt;"&amp;AQ$5,Fluxo!$S:$S,"&lt;="&amp;AR$5,Fluxo!$D:$D,$D94)</f>
        <v>0</v>
      </c>
      <c r="AS94" s="18">
        <f>SUMIFS(Fluxo!$N:$N,Fluxo!$S:$S,"&gt;"&amp;AR$5,Fluxo!$S:$S,"&lt;="&amp;AS$5,Fluxo!$D:$D,$D94)</f>
        <v>0</v>
      </c>
      <c r="AT94" s="18">
        <f>SUMIFS(Fluxo!$N:$N,Fluxo!$S:$S,"&gt;"&amp;AS$5,Fluxo!$S:$S,"&lt;="&amp;AT$5,Fluxo!$D:$D,$D94)</f>
        <v>0</v>
      </c>
      <c r="AU94" s="18">
        <f>SUMIFS(Fluxo!$N:$N,Fluxo!$S:$S,"&gt;"&amp;AT$5,Fluxo!$S:$S,"&lt;="&amp;AU$5,Fluxo!$D:$D,$D94)</f>
        <v>0</v>
      </c>
      <c r="AV94" s="18">
        <f>SUMIFS(Fluxo!$N:$N,Fluxo!$S:$S,"&gt;"&amp;AU$5,Fluxo!$S:$S,"&lt;="&amp;AV$5,Fluxo!$D:$D,$D94)</f>
        <v>0</v>
      </c>
      <c r="AW94" s="18">
        <f>SUMIFS(Fluxo!$N:$N,Fluxo!$S:$S,"&gt;"&amp;AV$5,Fluxo!$S:$S,"&lt;="&amp;AW$5,Fluxo!$D:$D,$D94)</f>
        <v>0</v>
      </c>
      <c r="AX94" s="18">
        <f>SUMIFS(Fluxo!$N:$N,Fluxo!$S:$S,"&gt;"&amp;AW$5,Fluxo!$S:$S,"&lt;="&amp;AX$5,Fluxo!$D:$D,$D94)</f>
        <v>0</v>
      </c>
      <c r="AY94" s="18">
        <f>SUMIFS(Fluxo!$N:$N,Fluxo!$S:$S,"&gt;"&amp;AX$5,Fluxo!$S:$S,"&lt;="&amp;AY$5,Fluxo!$D:$D,$D94)</f>
        <v>0</v>
      </c>
      <c r="AZ94" s="18">
        <f>SUMIFS(Fluxo!$N:$N,Fluxo!$S:$S,"&gt;"&amp;AY$5,Fluxo!$S:$S,"&lt;="&amp;AZ$5,Fluxo!$D:$D,$D94)</f>
        <v>0</v>
      </c>
      <c r="BA94" s="18">
        <f>SUMIFS(Fluxo!$N:$N,Fluxo!$S:$S,"&gt;"&amp;AZ$5,Fluxo!$S:$S,"&lt;="&amp;BA$5,Fluxo!$D:$D,$D94)</f>
        <v>0</v>
      </c>
      <c r="BB94" s="18">
        <f>SUMIFS(Fluxo!$N:$N,Fluxo!$S:$S,"&gt;"&amp;BA$5,Fluxo!$S:$S,"&lt;="&amp;BB$5,Fluxo!$D:$D,$D94)</f>
        <v>0</v>
      </c>
      <c r="BC94" s="18">
        <f>SUMIFS(Fluxo!$N:$N,Fluxo!$S:$S,"&gt;"&amp;BB$5,Fluxo!$S:$S,"&lt;="&amp;BC$5,Fluxo!$D:$D,$D94)</f>
        <v>0</v>
      </c>
      <c r="BD94" s="18">
        <f>SUMIFS(Fluxo!$N:$N,Fluxo!$S:$S,"&gt;"&amp;BC$5,Fluxo!$S:$S,"&lt;="&amp;BD$5,Fluxo!$D:$D,$D94)</f>
        <v>0</v>
      </c>
      <c r="BE94" s="18">
        <f>SUMIFS(Fluxo!$N:$N,Fluxo!$S:$S,"&gt;"&amp;BD$5,Fluxo!$S:$S,"&lt;="&amp;BE$5,Fluxo!$D:$D,$D94)</f>
        <v>0</v>
      </c>
      <c r="BF94" s="18">
        <f>SUMIFS(Fluxo!$N:$N,Fluxo!$S:$S,"&gt;"&amp;BE$5,Fluxo!$S:$S,"&lt;="&amp;BF$5,Fluxo!$D:$D,$D94)</f>
        <v>0</v>
      </c>
      <c r="BG94" s="18">
        <f>SUMIFS(Fluxo!$N:$N,Fluxo!$S:$S,"&gt;"&amp;BF$5,Fluxo!$S:$S,"&lt;="&amp;BG$5,Fluxo!$D:$D,$D94)</f>
        <v>0</v>
      </c>
      <c r="BH94" s="18">
        <f>SUMIFS(Fluxo!$N:$N,Fluxo!$S:$S,"&gt;"&amp;BG$5,Fluxo!$S:$S,"&lt;="&amp;BH$5,Fluxo!$D:$D,$D94)</f>
        <v>0</v>
      </c>
      <c r="BI94" s="18">
        <f>SUMIFS(Fluxo!$N:$N,Fluxo!$S:$S,"&gt;"&amp;BH$5,Fluxo!$S:$S,"&lt;="&amp;BI$5,Fluxo!$D:$D,$D94)</f>
        <v>0</v>
      </c>
      <c r="BJ94" s="18">
        <f>SUMIFS(Fluxo!$N:$N,Fluxo!$S:$S,"&gt;"&amp;BI$5,Fluxo!$S:$S,"&lt;="&amp;BJ$5,Fluxo!$D:$D,$D94)</f>
        <v>0</v>
      </c>
      <c r="BK94" s="18">
        <f>SUMIFS(Fluxo!$N:$N,Fluxo!$S:$S,"&gt;"&amp;BJ$5,Fluxo!$S:$S,"&lt;="&amp;BK$5,Fluxo!$D:$D,$D94)</f>
        <v>0</v>
      </c>
      <c r="BL94" s="18">
        <f>SUMIFS(Fluxo!$N:$N,Fluxo!$S:$S,"&gt;"&amp;BK$5,Fluxo!$S:$S,"&lt;="&amp;BL$5,Fluxo!$D:$D,$D94)</f>
        <v>0</v>
      </c>
      <c r="BM94" s="18">
        <f>SUMIFS(Fluxo!$N:$N,Fluxo!$S:$S,"&gt;"&amp;BL$5,Fluxo!$S:$S,"&lt;="&amp;BM$5,Fluxo!$D:$D,$D94)</f>
        <v>0</v>
      </c>
      <c r="BN94" s="18">
        <f>SUMIFS(Fluxo!$N:$N,Fluxo!$S:$S,"&gt;"&amp;BM$5,Fluxo!$S:$S,"&lt;="&amp;BN$5,Fluxo!$D:$D,$D94)</f>
        <v>0</v>
      </c>
      <c r="BO94" s="18">
        <f>SUMIFS(Fluxo!$N:$N,Fluxo!$S:$S,"&gt;"&amp;BN$5,Fluxo!$S:$S,"&lt;="&amp;BO$5,Fluxo!$D:$D,$D94)</f>
        <v>0</v>
      </c>
      <c r="BP94" s="18">
        <f>SUMIFS(Fluxo!$N:$N,Fluxo!$S:$S,"&gt;"&amp;BO$5,Fluxo!$S:$S,"&lt;="&amp;BP$5,Fluxo!$D:$D,$D94)</f>
        <v>0</v>
      </c>
      <c r="BQ94" s="18">
        <f>SUMIFS(Fluxo!$N:$N,Fluxo!$S:$S,"&gt;"&amp;BP$5,Fluxo!$S:$S,"&lt;="&amp;BQ$5,Fluxo!$D:$D,$D94)</f>
        <v>0</v>
      </c>
      <c r="BR94" s="18">
        <f>SUMIFS(Fluxo!$N:$N,Fluxo!$S:$S,"&gt;"&amp;BQ$5,Fluxo!$S:$S,"&lt;="&amp;BR$5,Fluxo!$D:$D,$D94)</f>
        <v>0</v>
      </c>
      <c r="BS94" s="18">
        <f>SUMIFS(Fluxo!$N:$N,Fluxo!$S:$S,"&gt;"&amp;BR$5,Fluxo!$S:$S,"&lt;="&amp;BS$5,Fluxo!$D:$D,$D94)</f>
        <v>0</v>
      </c>
      <c r="BT94" s="18">
        <f>SUMIFS(Fluxo!$N:$N,Fluxo!$S:$S,"&gt;"&amp;BS$5,Fluxo!$S:$S,"&lt;="&amp;BT$5,Fluxo!$D:$D,$D94)</f>
        <v>0</v>
      </c>
      <c r="BU94" s="18">
        <f>SUMIFS(Fluxo!$N:$N,Fluxo!$S:$S,"&gt;"&amp;BT$5,Fluxo!$S:$S,"&lt;="&amp;BU$5,Fluxo!$D:$D,$D94)</f>
        <v>0</v>
      </c>
      <c r="BV94" s="18">
        <f>SUMIFS(Fluxo!$N:$N,Fluxo!$S:$S,"&gt;"&amp;BU$5,Fluxo!$S:$S,"&lt;="&amp;BV$5,Fluxo!$D:$D,$D94)</f>
        <v>0</v>
      </c>
      <c r="BW94" s="18">
        <f>SUMIFS(Fluxo!$N:$N,Fluxo!$S:$S,"&gt;"&amp;BV$5,Fluxo!$S:$S,"&lt;="&amp;BW$5,Fluxo!$D:$D,$D94)</f>
        <v>0</v>
      </c>
      <c r="BX94" s="18">
        <f>SUMIFS(Fluxo!$N:$N,Fluxo!$S:$S,"&gt;"&amp;BW$5,Fluxo!$S:$S,"&lt;="&amp;BX$5,Fluxo!$D:$D,$D94)</f>
        <v>0</v>
      </c>
      <c r="BY94" s="18">
        <f>SUMIFS(Fluxo!$N:$N,Fluxo!$S:$S,"&gt;"&amp;BX$5,Fluxo!$S:$S,"&lt;="&amp;BY$5,Fluxo!$D:$D,$D94)</f>
        <v>0</v>
      </c>
      <c r="BZ94" s="18">
        <f>SUMIFS(Fluxo!$N:$N,Fluxo!$S:$S,"&gt;"&amp;BY$5,Fluxo!$S:$S,"&lt;="&amp;BZ$5,Fluxo!$D:$D,$D94)</f>
        <v>0</v>
      </c>
      <c r="CA94" s="18">
        <f>SUMIFS(Fluxo!$N:$N,Fluxo!$S:$S,"&gt;"&amp;BZ$5,Fluxo!$S:$S,"&lt;="&amp;CA$5,Fluxo!$D:$D,$D94)</f>
        <v>0</v>
      </c>
      <c r="CB94" s="18">
        <f>SUMIFS(Fluxo!$N:$N,Fluxo!$S:$S,"&gt;"&amp;CA$5,Fluxo!$S:$S,"&lt;="&amp;CB$5,Fluxo!$D:$D,$D94)</f>
        <v>0</v>
      </c>
      <c r="CC94" s="18">
        <f>SUMIFS(Fluxo!$N:$N,Fluxo!$S:$S,"&gt;"&amp;CB$5,Fluxo!$S:$S,"&lt;="&amp;CC$5,Fluxo!$D:$D,$D94)</f>
        <v>0</v>
      </c>
      <c r="CD94" s="18">
        <f>SUMIFS(Fluxo!$N:$N,Fluxo!$S:$S,"&gt;"&amp;CC$5,Fluxo!$S:$S,"&lt;="&amp;CD$5,Fluxo!$D:$D,$D94)</f>
        <v>0</v>
      </c>
      <c r="CE94" s="18">
        <f>SUMIFS(Fluxo!$N:$N,Fluxo!$S:$S,"&gt;"&amp;CD$5,Fluxo!$S:$S,"&lt;="&amp;CE$5,Fluxo!$D:$D,$D94)</f>
        <v>0</v>
      </c>
      <c r="CF94" s="18">
        <f>SUMIFS(Fluxo!$N:$N,Fluxo!$S:$S,"&gt;"&amp;CE$5,Fluxo!$S:$S,"&lt;="&amp;CF$5,Fluxo!$D:$D,$D94)</f>
        <v>0</v>
      </c>
      <c r="CG94" s="18">
        <f>SUMIFS(Fluxo!$N:$N,Fluxo!$S:$S,"&gt;"&amp;CF$5,Fluxo!$S:$S,"&lt;="&amp;CG$5,Fluxo!$D:$D,$D94)</f>
        <v>0</v>
      </c>
      <c r="CH94" s="18">
        <f>SUMIFS(Fluxo!$N:$N,Fluxo!$S:$S,"&gt;"&amp;CG$5,Fluxo!$S:$S,"&lt;="&amp;CH$5,Fluxo!$D:$D,$D94)</f>
        <v>0</v>
      </c>
      <c r="CI94" s="18">
        <f>SUMIFS(Fluxo!$N:$N,Fluxo!$S:$S,"&gt;"&amp;CH$5,Fluxo!$S:$S,"&lt;="&amp;CI$5,Fluxo!$D:$D,$D94)</f>
        <v>0</v>
      </c>
      <c r="CJ94" s="18">
        <f>SUMIFS(Fluxo!$N:$N,Fluxo!$S:$S,"&gt;"&amp;CI$5,Fluxo!$S:$S,"&lt;="&amp;CJ$5,Fluxo!$D:$D,$D94)</f>
        <v>0</v>
      </c>
      <c r="CK94" s="18">
        <f>SUMIFS(Fluxo!$N:$N,Fluxo!$S:$S,"&gt;"&amp;CJ$5,Fluxo!$S:$S,"&lt;="&amp;CK$5,Fluxo!$D:$D,$D94)</f>
        <v>0</v>
      </c>
      <c r="CL94" s="18">
        <f>SUMIFS(Fluxo!$N:$N,Fluxo!$S:$S,"&gt;"&amp;CK$5,Fluxo!$S:$S,"&lt;="&amp;CL$5,Fluxo!$D:$D,$D94)</f>
        <v>0</v>
      </c>
      <c r="CM94" s="18">
        <f>SUMIFS(Fluxo!$N:$N,Fluxo!$S:$S,"&gt;"&amp;CL$5,Fluxo!$S:$S,"&lt;="&amp;CM$5,Fluxo!$D:$D,$D94)</f>
        <v>0</v>
      </c>
      <c r="CN94" s="18">
        <f>SUMIFS(Fluxo!$N:$N,Fluxo!$S:$S,"&gt;"&amp;CM$5,Fluxo!$S:$S,"&lt;="&amp;CN$5,Fluxo!$D:$D,$D94)</f>
        <v>0</v>
      </c>
      <c r="CO94" s="18">
        <f>SUMIFS(Fluxo!$N:$N,Fluxo!$S:$S,"&gt;"&amp;CN$5,Fluxo!$S:$S,"&lt;="&amp;CO$5,Fluxo!$D:$D,$D94)</f>
        <v>0</v>
      </c>
      <c r="CP94" s="18">
        <f>SUMIFS(Fluxo!$N:$N,Fluxo!$S:$S,"&gt;"&amp;CO$5,Fluxo!$S:$S,"&lt;="&amp;CP$5,Fluxo!$D:$D,$D94)</f>
        <v>0</v>
      </c>
      <c r="CQ94" s="18">
        <f>SUMIFS(Fluxo!$N:$N,Fluxo!$S:$S,"&gt;"&amp;CP$5,Fluxo!$S:$S,"&lt;="&amp;CQ$5,Fluxo!$D:$D,$D94)</f>
        <v>0</v>
      </c>
      <c r="CR94" s="18">
        <f>SUMIFS(Fluxo!$N:$N,Fluxo!$S:$S,"&gt;"&amp;CQ$5,Fluxo!$S:$S,"&lt;="&amp;CR$5,Fluxo!$D:$D,$D94)</f>
        <v>0</v>
      </c>
      <c r="CS94" s="18">
        <f>SUMIFS(Fluxo!$N:$N,Fluxo!$S:$S,"&gt;"&amp;CR$5,Fluxo!$S:$S,"&lt;="&amp;CS$5,Fluxo!$D:$D,$D94)</f>
        <v>0</v>
      </c>
      <c r="CT94" s="18">
        <f>SUMIFS(Fluxo!$N:$N,Fluxo!$S:$S,"&gt;"&amp;CS$5,Fluxo!$S:$S,"&lt;="&amp;CT$5,Fluxo!$D:$D,$D94)</f>
        <v>0</v>
      </c>
      <c r="CU94" s="18">
        <f>SUMIFS(Fluxo!$N:$N,Fluxo!$S:$S,"&gt;"&amp;CT$5,Fluxo!$S:$S,"&lt;="&amp;CU$5,Fluxo!$D:$D,$D94)</f>
        <v>0</v>
      </c>
      <c r="CV94" s="18">
        <f>SUMIFS(Fluxo!$N:$N,Fluxo!$S:$S,"&gt;"&amp;CU$5,Fluxo!$S:$S,"&lt;="&amp;CV$5,Fluxo!$D:$D,$D94)</f>
        <v>0</v>
      </c>
      <c r="CW94" s="18">
        <f>SUMIFS(Fluxo!$N:$N,Fluxo!$S:$S,"&gt;"&amp;CV$5,Fluxo!$S:$S,"&lt;="&amp;CW$5,Fluxo!$D:$D,$D94)</f>
        <v>0</v>
      </c>
      <c r="CX94" s="18">
        <f>SUMIFS(Fluxo!$N:$N,Fluxo!$S:$S,"&gt;"&amp;CW$5,Fluxo!$S:$S,"&lt;="&amp;CX$5,Fluxo!$D:$D,$D94)</f>
        <v>0</v>
      </c>
      <c r="CY94" s="18">
        <f>SUMIFS(Fluxo!$N:$N,Fluxo!$S:$S,"&gt;"&amp;CX$5,Fluxo!$S:$S,"&lt;="&amp;CY$5,Fluxo!$D:$D,$D94)</f>
        <v>0</v>
      </c>
      <c r="CZ94" s="18">
        <f>SUMIFS(Fluxo!$N:$N,Fluxo!$S:$S,"&gt;"&amp;CY$5,Fluxo!$S:$S,"&lt;="&amp;CZ$5,Fluxo!$D:$D,$D94)</f>
        <v>0</v>
      </c>
      <c r="DA94" s="18">
        <f>SUMIFS(Fluxo!$N:$N,Fluxo!$S:$S,"&gt;"&amp;CZ$5,Fluxo!$S:$S,"&lt;="&amp;DA$5,Fluxo!$D:$D,$D94)</f>
        <v>0</v>
      </c>
      <c r="DB94" s="18">
        <f>SUMIFS(Fluxo!$N:$N,Fluxo!$S:$S,"&gt;"&amp;DA$5,Fluxo!$S:$S,"&lt;="&amp;DB$5,Fluxo!$D:$D,$D94)</f>
        <v>0</v>
      </c>
      <c r="DC94" s="18">
        <f>SUMIFS(Fluxo!$N:$N,Fluxo!$S:$S,"&gt;"&amp;DB$5,Fluxo!$S:$S,"&lt;="&amp;DC$5,Fluxo!$D:$D,$D94)</f>
        <v>0</v>
      </c>
      <c r="DD94" s="18">
        <f>SUMIFS(Fluxo!$N:$N,Fluxo!$S:$S,"&gt;"&amp;DC$5,Fluxo!$S:$S,"&lt;="&amp;DD$5,Fluxo!$D:$D,$D94)</f>
        <v>0</v>
      </c>
      <c r="DE94" s="18">
        <f>SUMIFS(Fluxo!$N:$N,Fluxo!$S:$S,"&gt;"&amp;DD$5,Fluxo!$S:$S,"&lt;="&amp;DE$5,Fluxo!$D:$D,$D94)</f>
        <v>0</v>
      </c>
      <c r="DF94" s="18">
        <f>SUMIFS(Fluxo!$N:$N,Fluxo!$S:$S,"&gt;"&amp;DE$5,Fluxo!$S:$S,"&lt;="&amp;DF$5,Fluxo!$D:$D,$D94)</f>
        <v>0</v>
      </c>
      <c r="DG94" s="18">
        <f>SUMIFS(Fluxo!$N:$N,Fluxo!$S:$S,"&gt;"&amp;DF$5,Fluxo!$S:$S,"&lt;="&amp;DG$5,Fluxo!$D:$D,$D94)</f>
        <v>0</v>
      </c>
      <c r="DH94" s="18">
        <f>SUMIFS(Fluxo!$N:$N,Fluxo!$S:$S,"&gt;"&amp;DG$5,Fluxo!$S:$S,"&lt;="&amp;DH$5,Fluxo!$D:$D,$D94)</f>
        <v>0</v>
      </c>
      <c r="DI94" s="18">
        <f>SUMIFS(Fluxo!$N:$N,Fluxo!$S:$S,"&gt;"&amp;DH$5,Fluxo!$S:$S,"&lt;="&amp;DI$5,Fluxo!$D:$D,$D94)</f>
        <v>0</v>
      </c>
      <c r="DJ94" s="18">
        <f>SUMIFS(Fluxo!$N:$N,Fluxo!$S:$S,"&gt;"&amp;DI$5,Fluxo!$S:$S,"&lt;="&amp;DJ$5,Fluxo!$D:$D,$D94)</f>
        <v>0</v>
      </c>
      <c r="DK94" s="18">
        <f>SUMIFS(Fluxo!$N:$N,Fluxo!$S:$S,"&gt;"&amp;DJ$5,Fluxo!$S:$S,"&lt;="&amp;DK$5,Fluxo!$D:$D,$D94)</f>
        <v>0</v>
      </c>
      <c r="DL94" s="18">
        <f>SUMIFS(Fluxo!$N:$N,Fluxo!$S:$S,"&gt;"&amp;DK$5,Fluxo!$S:$S,"&lt;="&amp;DL$5,Fluxo!$D:$D,$D94)</f>
        <v>0</v>
      </c>
      <c r="DM94" s="18">
        <f>SUMIFS(Fluxo!$N:$N,Fluxo!$S:$S,"&gt;"&amp;DL$5,Fluxo!$S:$S,"&lt;="&amp;DM$5,Fluxo!$D:$D,$D94)</f>
        <v>0</v>
      </c>
      <c r="DN94" s="18">
        <f>SUMIFS(Fluxo!$N:$N,Fluxo!$S:$S,"&gt;"&amp;DM$5,Fluxo!$S:$S,"&lt;="&amp;DN$5,Fluxo!$D:$D,$D94)</f>
        <v>0</v>
      </c>
      <c r="DO94" s="18">
        <f>SUMIFS(Fluxo!$N:$N,Fluxo!$S:$S,"&gt;"&amp;DN$5,Fluxo!$S:$S,"&lt;="&amp;DO$5,Fluxo!$D:$D,$D94)</f>
        <v>0</v>
      </c>
      <c r="DP94" s="18">
        <f>SUMIFS(Fluxo!$N:$N,Fluxo!$S:$S,"&gt;"&amp;DO$5,Fluxo!$S:$S,"&lt;="&amp;DP$5,Fluxo!$D:$D,$D94)</f>
        <v>0</v>
      </c>
      <c r="DQ94" s="18">
        <f>SUMIFS(Fluxo!$N:$N,Fluxo!$S:$S,"&gt;"&amp;DP$5,Fluxo!$S:$S,"&lt;="&amp;DQ$5,Fluxo!$D:$D,$D94)</f>
        <v>0</v>
      </c>
      <c r="DR94" s="18">
        <f>SUMIFS(Fluxo!$N:$N,Fluxo!$S:$S,"&gt;"&amp;DQ$5,Fluxo!$S:$S,"&lt;="&amp;DR$5,Fluxo!$D:$D,$D94)</f>
        <v>0</v>
      </c>
      <c r="DS94" s="18">
        <f>SUMIFS(Fluxo!$N:$N,Fluxo!$S:$S,"&gt;"&amp;DR$5,Fluxo!$S:$S,"&lt;="&amp;DS$5,Fluxo!$D:$D,$D94)</f>
        <v>0</v>
      </c>
      <c r="DT94" s="18">
        <f>SUMIFS(Fluxo!$N:$N,Fluxo!$S:$S,"&gt;"&amp;DS$5,Fluxo!$S:$S,"&lt;="&amp;DT$5,Fluxo!$D:$D,$D94)</f>
        <v>0</v>
      </c>
      <c r="DU94" s="18">
        <f>SUMIFS(Fluxo!$N:$N,Fluxo!$S:$S,"&gt;"&amp;DT$5,Fluxo!$S:$S,"&lt;="&amp;DU$5,Fluxo!$D:$D,$D94)</f>
        <v>0</v>
      </c>
      <c r="DV94" s="18">
        <f>SUMIFS(Fluxo!$N:$N,Fluxo!$S:$S,"&gt;"&amp;DU$5,Fluxo!$S:$S,"&lt;="&amp;DV$5,Fluxo!$D:$D,$D94)</f>
        <v>0</v>
      </c>
      <c r="DW94" s="18">
        <f>SUMIFS(Fluxo!$N:$N,Fluxo!$S:$S,"&gt;"&amp;DV$5,Fluxo!$S:$S,"&lt;="&amp;DW$5,Fluxo!$D:$D,$D94)</f>
        <v>0</v>
      </c>
      <c r="DX94" s="18">
        <f>SUMIFS(Fluxo!$N:$N,Fluxo!$S:$S,"&gt;"&amp;DW$5,Fluxo!$S:$S,"&lt;="&amp;DX$5,Fluxo!$D:$D,$D94)</f>
        <v>0</v>
      </c>
      <c r="DY94" s="18">
        <f>SUMIFS(Fluxo!$N:$N,Fluxo!$S:$S,"&gt;"&amp;DX$5,Fluxo!$S:$S,"&lt;="&amp;DY$5,Fluxo!$D:$D,$D94)</f>
        <v>0</v>
      </c>
      <c r="DZ94" s="18">
        <f>SUMIFS(Fluxo!$N:$N,Fluxo!$S:$S,"&gt;"&amp;DY$5,Fluxo!$S:$S,"&lt;="&amp;DZ$5,Fluxo!$D:$D,$D94)</f>
        <v>0</v>
      </c>
      <c r="EA94" s="18">
        <f>SUMIFS(Fluxo!$N:$N,Fluxo!$S:$S,"&gt;"&amp;DZ$5,Fluxo!$S:$S,"&lt;="&amp;EA$5,Fluxo!$D:$D,$D94)</f>
        <v>0</v>
      </c>
      <c r="EB94" s="18">
        <f>SUMIFS(Fluxo!$N:$N,Fluxo!$S:$S,"&gt;"&amp;EA$5,Fluxo!$S:$S,"&lt;="&amp;EB$5,Fluxo!$D:$D,$D94)</f>
        <v>0</v>
      </c>
      <c r="EC94" s="18">
        <f>SUMIFS(Fluxo!$N:$N,Fluxo!$S:$S,"&gt;"&amp;EB$5,Fluxo!$S:$S,"&lt;="&amp;EC$5,Fluxo!$D:$D,$D94)</f>
        <v>0</v>
      </c>
      <c r="ED94" s="18">
        <f>SUMIFS(Fluxo!$N:$N,Fluxo!$S:$S,"&gt;"&amp;EC$5,Fluxo!$S:$S,"&lt;="&amp;ED$5,Fluxo!$D:$D,$D94)</f>
        <v>0</v>
      </c>
      <c r="EE94" s="18">
        <f>SUMIFS(Fluxo!$N:$N,Fluxo!$S:$S,"&gt;"&amp;ED$5,Fluxo!$S:$S,"&lt;="&amp;EE$5,Fluxo!$D:$D,$D94)</f>
        <v>0</v>
      </c>
      <c r="EF94" s="18">
        <f>SUMIFS(Fluxo!$N:$N,Fluxo!$S:$S,"&gt;"&amp;EE$5,Fluxo!$S:$S,"&lt;="&amp;EF$5,Fluxo!$D:$D,$D94)</f>
        <v>0</v>
      </c>
      <c r="EG94" s="18">
        <f>SUMIFS(Fluxo!$N:$N,Fluxo!$S:$S,"&gt;"&amp;EF$5,Fluxo!$S:$S,"&lt;="&amp;EG$5,Fluxo!$D:$D,$D94)</f>
        <v>0</v>
      </c>
      <c r="EH94" s="18">
        <f>SUMIFS(Fluxo!$N:$N,Fluxo!$S:$S,"&gt;"&amp;EG$5,Fluxo!$S:$S,"&lt;="&amp;EH$5,Fluxo!$D:$D,$D94)</f>
        <v>0</v>
      </c>
      <c r="EI94" s="18">
        <f>SUMIFS(Fluxo!$N:$N,Fluxo!$S:$S,"&gt;"&amp;EH$5,Fluxo!$S:$S,"&lt;="&amp;EI$5,Fluxo!$D:$D,$D94)</f>
        <v>0</v>
      </c>
      <c r="EJ94" s="18">
        <f>SUMIFS(Fluxo!$N:$N,Fluxo!$S:$S,"&gt;"&amp;EI$5,Fluxo!$S:$S,"&lt;="&amp;EJ$5,Fluxo!$D:$D,$D94)</f>
        <v>0</v>
      </c>
      <c r="EK94" s="18">
        <f>SUMIFS(Fluxo!$N:$N,Fluxo!$S:$S,"&gt;"&amp;EJ$5,Fluxo!$S:$S,"&lt;="&amp;EK$5,Fluxo!$D:$D,$D94)</f>
        <v>0</v>
      </c>
      <c r="EL94" s="18">
        <f>SUMIFS(Fluxo!$N:$N,Fluxo!$S:$S,"&gt;"&amp;EK$5,Fluxo!$S:$S,"&lt;="&amp;EL$5,Fluxo!$D:$D,$D94)</f>
        <v>0</v>
      </c>
      <c r="EM94" s="18">
        <f>SUMIFS(Fluxo!$N:$N,Fluxo!$S:$S,"&gt;"&amp;EL$5,Fluxo!$S:$S,"&lt;="&amp;EM$5,Fluxo!$D:$D,$D94)</f>
        <v>0</v>
      </c>
      <c r="EN94" s="18">
        <f>SUMIFS(Fluxo!$N:$N,Fluxo!$S:$S,"&gt;"&amp;EM$5,Fluxo!$S:$S,"&lt;="&amp;EN$5,Fluxo!$D:$D,$D94)</f>
        <v>0</v>
      </c>
      <c r="EO94" s="18">
        <f>SUMIFS(Fluxo!$N:$N,Fluxo!$S:$S,"&gt;"&amp;EN$5,Fluxo!$S:$S,"&lt;="&amp;EO$5,Fluxo!$D:$D,$D94)</f>
        <v>0</v>
      </c>
      <c r="EP94" s="18">
        <f>SUMIFS(Fluxo!$N:$N,Fluxo!$S:$S,"&gt;"&amp;EO$5,Fluxo!$S:$S,"&lt;="&amp;EP$5,Fluxo!$D:$D,$D94)</f>
        <v>0</v>
      </c>
      <c r="EQ94" s="18">
        <f>SUMIFS(Fluxo!$N:$N,Fluxo!$S:$S,"&gt;"&amp;EP$5,Fluxo!$S:$S,"&lt;="&amp;EQ$5,Fluxo!$D:$D,$D94)</f>
        <v>0</v>
      </c>
      <c r="ER94" s="18">
        <f>SUMIFS(Fluxo!$N:$N,Fluxo!$S:$S,"&gt;"&amp;EQ$5,Fluxo!$S:$S,"&lt;="&amp;ER$5,Fluxo!$D:$D,$D94)</f>
        <v>0</v>
      </c>
      <c r="ES94" s="18">
        <f>SUMIFS(Fluxo!$N:$N,Fluxo!$S:$S,"&gt;"&amp;ER$5,Fluxo!$S:$S,"&lt;="&amp;ES$5,Fluxo!$D:$D,$D94)</f>
        <v>0</v>
      </c>
      <c r="ET94" s="18">
        <f>SUMIFS(Fluxo!$N:$N,Fluxo!$S:$S,"&gt;"&amp;ES$5,Fluxo!$S:$S,"&lt;="&amp;ET$5,Fluxo!$D:$D,$D94)</f>
        <v>0</v>
      </c>
      <c r="EU94" s="18">
        <f>SUMIFS(Fluxo!$N:$N,Fluxo!$S:$S,"&gt;"&amp;ET$5,Fluxo!$S:$S,"&lt;="&amp;EU$5,Fluxo!$D:$D,$D94)</f>
        <v>0</v>
      </c>
      <c r="EV94" s="18">
        <f>SUMIFS(Fluxo!$N:$N,Fluxo!$S:$S,"&gt;"&amp;EU$5,Fluxo!$S:$S,"&lt;="&amp;EV$5,Fluxo!$D:$D,$D94)</f>
        <v>0</v>
      </c>
      <c r="EW94" s="18">
        <f>SUMIFS(Fluxo!$N:$N,Fluxo!$S:$S,"&gt;"&amp;EV$5,Fluxo!$S:$S,"&lt;="&amp;EW$5,Fluxo!$D:$D,$D94)</f>
        <v>0</v>
      </c>
      <c r="EX94" s="18">
        <f>SUMIFS(Fluxo!$N:$N,Fluxo!$S:$S,"&gt;"&amp;EW$5,Fluxo!$S:$S,"&lt;="&amp;EX$5,Fluxo!$D:$D,$D94)</f>
        <v>0</v>
      </c>
      <c r="EY94" s="18">
        <f>SUMIFS(Fluxo!$N:$N,Fluxo!$S:$S,"&gt;"&amp;EX$5,Fluxo!$S:$S,"&lt;="&amp;EY$5,Fluxo!$D:$D,$D94)</f>
        <v>0</v>
      </c>
      <c r="EZ94" s="18">
        <f>SUMIFS(Fluxo!$N:$N,Fluxo!$S:$S,"&gt;"&amp;EY$5,Fluxo!$S:$S,"&lt;="&amp;EZ$5,Fluxo!$D:$D,$D94)</f>
        <v>0</v>
      </c>
      <c r="FA94" s="18">
        <f>SUMIFS(Fluxo!$N:$N,Fluxo!$S:$S,"&gt;"&amp;EZ$5,Fluxo!$S:$S,"&lt;="&amp;FA$5,Fluxo!$D:$D,$D94)</f>
        <v>0</v>
      </c>
      <c r="FB94" s="18">
        <f>SUMIFS(Fluxo!$N:$N,Fluxo!$S:$S,"&gt;"&amp;FA$5,Fluxo!$S:$S,"&lt;="&amp;FB$5,Fluxo!$D:$D,$D94)</f>
        <v>0</v>
      </c>
      <c r="FC94" s="18">
        <f>SUMIFS(Fluxo!$N:$N,Fluxo!$S:$S,"&gt;"&amp;FB$5,Fluxo!$S:$S,"&lt;="&amp;FC$5,Fluxo!$D:$D,$D94)</f>
        <v>0</v>
      </c>
      <c r="FD94" s="18">
        <f>SUMIFS(Fluxo!$N:$N,Fluxo!$S:$S,"&gt;"&amp;FC$5,Fluxo!$S:$S,"&lt;="&amp;FD$5,Fluxo!$D:$D,$D94)</f>
        <v>0</v>
      </c>
      <c r="FE94" s="18">
        <f>SUMIFS(Fluxo!$N:$N,Fluxo!$S:$S,"&gt;"&amp;FD$5,Fluxo!$S:$S,"&lt;="&amp;FE$5,Fluxo!$D:$D,$D94)</f>
        <v>0</v>
      </c>
      <c r="FF94" s="18">
        <f>SUMIFS(Fluxo!$N:$N,Fluxo!$S:$S,"&gt;"&amp;FE$5,Fluxo!$S:$S,"&lt;="&amp;FF$5,Fluxo!$D:$D,$D94)</f>
        <v>0</v>
      </c>
      <c r="FG94" s="18">
        <f>SUMIFS(Fluxo!$N:$N,Fluxo!$S:$S,"&gt;"&amp;FF$5,Fluxo!$S:$S,"&lt;="&amp;FG$5,Fluxo!$D:$D,$D94)</f>
        <v>0</v>
      </c>
      <c r="FH94" s="18">
        <f>SUMIFS(Fluxo!$N:$N,Fluxo!$S:$S,"&gt;"&amp;FG$5,Fluxo!$S:$S,"&lt;="&amp;FH$5,Fluxo!$D:$D,$D94)</f>
        <v>0</v>
      </c>
      <c r="FI94" s="18">
        <f>SUMIFS(Fluxo!$N:$N,Fluxo!$S:$S,"&gt;"&amp;FH$5,Fluxo!$S:$S,"&lt;="&amp;FI$5,Fluxo!$D:$D,$D94)</f>
        <v>0</v>
      </c>
      <c r="FJ94" s="18">
        <f>SUMIFS(Fluxo!$N:$N,Fluxo!$S:$S,"&gt;"&amp;FI$5,Fluxo!$S:$S,"&lt;="&amp;FJ$5,Fluxo!$D:$D,$D94)</f>
        <v>0</v>
      </c>
      <c r="FK94" s="18">
        <f>SUMIFS(Fluxo!$N:$N,Fluxo!$S:$S,"&gt;"&amp;FJ$5,Fluxo!$S:$S,"&lt;="&amp;FK$5,Fluxo!$D:$D,$D94)</f>
        <v>0</v>
      </c>
      <c r="FL94" s="18">
        <f>SUMIFS(Fluxo!$N:$N,Fluxo!$S:$S,"&gt;"&amp;FK$5,Fluxo!$S:$S,"&lt;="&amp;FL$5,Fluxo!$D:$D,$D94)</f>
        <v>0</v>
      </c>
      <c r="FM94" s="18">
        <f>SUMIFS(Fluxo!$N:$N,Fluxo!$S:$S,"&gt;"&amp;FL$5,Fluxo!$S:$S,"&lt;="&amp;FM$5,Fluxo!$D:$D,$D94)</f>
        <v>0</v>
      </c>
      <c r="FN94" s="18">
        <f>SUMIFS(Fluxo!$N:$N,Fluxo!$S:$S,"&gt;"&amp;FM$5,Fluxo!$S:$S,"&lt;="&amp;FN$5,Fluxo!$D:$D,$D94)</f>
        <v>0</v>
      </c>
      <c r="FO94" s="18">
        <f>SUMIFS(Fluxo!$N:$N,Fluxo!$S:$S,"&gt;"&amp;FN$5,Fluxo!$S:$S,"&lt;="&amp;FO$5,Fluxo!$D:$D,$D94)</f>
        <v>0</v>
      </c>
      <c r="FP94" s="18">
        <f>SUMIFS(Fluxo!$N:$N,Fluxo!$S:$S,"&gt;"&amp;FO$5,Fluxo!$S:$S,"&lt;="&amp;FP$5,Fluxo!$D:$D,$D94)</f>
        <v>0</v>
      </c>
      <c r="FQ94" s="18">
        <f>SUMIFS(Fluxo!$N:$N,Fluxo!$S:$S,"&gt;"&amp;FP$5,Fluxo!$S:$S,"&lt;="&amp;FQ$5,Fluxo!$D:$D,$D94)</f>
        <v>0</v>
      </c>
      <c r="FR94" s="18">
        <f>SUMIFS(Fluxo!$N:$N,Fluxo!$S:$S,"&gt;"&amp;FQ$5,Fluxo!$S:$S,"&lt;="&amp;FR$5,Fluxo!$D:$D,$D94)</f>
        <v>0</v>
      </c>
      <c r="FS94" s="18">
        <f>SUMIFS(Fluxo!$N:$N,Fluxo!$S:$S,"&gt;"&amp;FR$5,Fluxo!$S:$S,"&lt;="&amp;FS$5,Fluxo!$D:$D,$D94)</f>
        <v>0</v>
      </c>
      <c r="FT94" s="18">
        <f>SUMIFS(Fluxo!$N:$N,Fluxo!$S:$S,"&gt;"&amp;FS$5,Fluxo!$S:$S,"&lt;="&amp;FT$5,Fluxo!$D:$D,$D94)</f>
        <v>0</v>
      </c>
      <c r="FU94" s="18">
        <f>SUMIFS(Fluxo!$N:$N,Fluxo!$S:$S,"&gt;"&amp;FT$5,Fluxo!$S:$S,"&lt;="&amp;FU$5,Fluxo!$D:$D,$D94)</f>
        <v>0</v>
      </c>
      <c r="FV94" s="18">
        <f>SUMIFS(Fluxo!$N:$N,Fluxo!$S:$S,"&gt;"&amp;FU$5,Fluxo!$S:$S,"&lt;="&amp;FV$5,Fluxo!$D:$D,$D94)</f>
        <v>0</v>
      </c>
      <c r="FW94" s="18">
        <f>SUMIFS(Fluxo!$N:$N,Fluxo!$S:$S,"&gt;"&amp;FV$5,Fluxo!$S:$S,"&lt;="&amp;FW$5,Fluxo!$D:$D,$D94)</f>
        <v>0</v>
      </c>
      <c r="FX94" s="18">
        <f>SUMIFS(Fluxo!$N:$N,Fluxo!$S:$S,"&gt;"&amp;FW$5,Fluxo!$S:$S,"&lt;="&amp;FX$5,Fluxo!$D:$D,$D94)</f>
        <v>0</v>
      </c>
      <c r="FY94" s="18">
        <f>SUMIFS(Fluxo!$N:$N,Fluxo!$S:$S,"&gt;"&amp;FX$5,Fluxo!$S:$S,"&lt;="&amp;FY$5,Fluxo!$D:$D,$D94)</f>
        <v>0</v>
      </c>
      <c r="FZ94" s="18">
        <f>SUMIFS(Fluxo!$N:$N,Fluxo!$S:$S,"&gt;"&amp;FY$5,Fluxo!$S:$S,"&lt;="&amp;FZ$5,Fluxo!$D:$D,$D94)</f>
        <v>0</v>
      </c>
      <c r="GA94" s="18">
        <f>SUMIFS(Fluxo!$N:$N,Fluxo!$S:$S,"&gt;"&amp;FZ$5,Fluxo!$S:$S,"&lt;="&amp;GA$5,Fluxo!$D:$D,$D94)</f>
        <v>0</v>
      </c>
      <c r="GB94" s="18">
        <f>SUMIFS(Fluxo!$N:$N,Fluxo!$S:$S,"&gt;"&amp;GA$5,Fluxo!$S:$S,"&lt;="&amp;GB$5,Fluxo!$D:$D,$D94)</f>
        <v>0</v>
      </c>
      <c r="GC94" s="18">
        <f>SUMIFS(Fluxo!$N:$N,Fluxo!$S:$S,"&gt;"&amp;GB$5,Fluxo!$S:$S,"&lt;="&amp;GC$5,Fluxo!$D:$D,$D94)</f>
        <v>0</v>
      </c>
      <c r="GD94" s="18">
        <f>SUMIFS(Fluxo!$N:$N,Fluxo!$S:$S,"&gt;"&amp;GC$5,Fluxo!$S:$S,"&lt;="&amp;GD$5,Fluxo!$D:$D,$D94)</f>
        <v>0</v>
      </c>
      <c r="GE94" s="18">
        <f>SUMIFS(Fluxo!$N:$N,Fluxo!$S:$S,"&gt;"&amp;GD$5,Fluxo!$S:$S,"&lt;="&amp;GE$5,Fluxo!$D:$D,$D94)</f>
        <v>0</v>
      </c>
      <c r="GF94" s="18">
        <f>SUMIFS(Fluxo!$N:$N,Fluxo!$S:$S,"&gt;"&amp;GE$5,Fluxo!$S:$S,"&lt;="&amp;GF$5,Fluxo!$D:$D,$D94)</f>
        <v>0</v>
      </c>
      <c r="GG94" s="18">
        <f>SUMIFS(Fluxo!$N:$N,Fluxo!$S:$S,"&gt;"&amp;GF$5,Fluxo!$S:$S,"&lt;="&amp;GG$5,Fluxo!$D:$D,$D94)</f>
        <v>0</v>
      </c>
      <c r="GH94" s="18">
        <f>SUMIFS(Fluxo!$N:$N,Fluxo!$S:$S,"&gt;"&amp;GG$5,Fluxo!$S:$S,"&lt;="&amp;GH$5,Fluxo!$D:$D,$D94)</f>
        <v>0</v>
      </c>
      <c r="GI94" s="18">
        <f>SUMIFS(Fluxo!$N:$N,Fluxo!$S:$S,"&gt;"&amp;GH$5,Fluxo!$S:$S,"&lt;="&amp;GI$5,Fluxo!$D:$D,$D94)</f>
        <v>0</v>
      </c>
      <c r="GJ94" s="18">
        <f>SUMIFS(Fluxo!$N:$N,Fluxo!$S:$S,"&gt;"&amp;GI$5,Fluxo!$S:$S,"&lt;="&amp;GJ$5,Fluxo!$D:$D,$D94)</f>
        <v>0</v>
      </c>
      <c r="GK94" s="18">
        <f>SUMIFS(Fluxo!$N:$N,Fluxo!$S:$S,"&gt;"&amp;GJ$5,Fluxo!$S:$S,"&lt;="&amp;GK$5,Fluxo!$D:$D,$D94)</f>
        <v>0</v>
      </c>
      <c r="GL94" s="18">
        <f>SUMIFS(Fluxo!$N:$N,Fluxo!$S:$S,"&gt;"&amp;GK$5,Fluxo!$S:$S,"&lt;="&amp;GL$5,Fluxo!$D:$D,$D94)</f>
        <v>0</v>
      </c>
      <c r="GM94" s="18">
        <f>SUMIFS(Fluxo!$N:$N,Fluxo!$S:$S,"&gt;"&amp;GL$5,Fluxo!$S:$S,"&lt;="&amp;GM$5,Fluxo!$D:$D,$D94)</f>
        <v>0</v>
      </c>
      <c r="GN94" s="18">
        <f>SUMIFS(Fluxo!$N:$N,Fluxo!$S:$S,"&gt;"&amp;GM$5,Fluxo!$S:$S,"&lt;="&amp;GN$5,Fluxo!$D:$D,$D94)</f>
        <v>0</v>
      </c>
      <c r="GO94" s="18">
        <f>SUMIFS(Fluxo!$N:$N,Fluxo!$S:$S,"&gt;"&amp;GN$5,Fluxo!$S:$S,"&lt;="&amp;GO$5,Fluxo!$D:$D,$D94)</f>
        <v>0</v>
      </c>
      <c r="GP94" s="18">
        <f>SUMIFS(Fluxo!$N:$N,Fluxo!$S:$S,"&gt;"&amp;GO$5,Fluxo!$S:$S,"&lt;="&amp;GP$5,Fluxo!$D:$D,$D94)</f>
        <v>0</v>
      </c>
      <c r="GQ94" s="18">
        <f>SUMIFS(Fluxo!$N:$N,Fluxo!$S:$S,"&gt;"&amp;GP$5,Fluxo!$S:$S,"&lt;="&amp;GQ$5,Fluxo!$D:$D,$D94)</f>
        <v>0</v>
      </c>
      <c r="GR94" s="18">
        <f>SUMIFS(Fluxo!$N:$N,Fluxo!$S:$S,"&gt;"&amp;GQ$5,Fluxo!$S:$S,"&lt;="&amp;GR$5,Fluxo!$D:$D,$D94)</f>
        <v>0</v>
      </c>
      <c r="GS94" s="18">
        <f>SUMIFS(Fluxo!$N:$N,Fluxo!$S:$S,"&gt;"&amp;GR$5,Fluxo!$S:$S,"&lt;="&amp;GS$5,Fluxo!$D:$D,$D94)</f>
        <v>0</v>
      </c>
      <c r="GT94" s="18">
        <f>SUMIFS(Fluxo!$N:$N,Fluxo!$S:$S,"&gt;"&amp;GS$5,Fluxo!$S:$S,"&lt;="&amp;GT$5,Fluxo!$D:$D,$D94)</f>
        <v>0</v>
      </c>
      <c r="GU94" s="18">
        <f>SUMIFS(Fluxo!$N:$N,Fluxo!$S:$S,"&gt;"&amp;GT$5,Fluxo!$S:$S,"&lt;="&amp;GU$5,Fluxo!$D:$D,$D94)</f>
        <v>0</v>
      </c>
      <c r="GV94" s="18">
        <f>SUMIFS(Fluxo!$N:$N,Fluxo!$S:$S,"&gt;"&amp;GU$5,Fluxo!$S:$S,"&lt;="&amp;GV$5,Fluxo!$D:$D,$D94)</f>
        <v>0</v>
      </c>
      <c r="GW94" s="18">
        <f>SUMIFS(Fluxo!$N:$N,Fluxo!$S:$S,"&gt;"&amp;GV$5,Fluxo!$S:$S,"&lt;="&amp;GW$5,Fluxo!$D:$D,$D94)</f>
        <v>0</v>
      </c>
      <c r="GX94" s="18">
        <f>SUMIFS(Fluxo!$N:$N,Fluxo!$S:$S,"&gt;"&amp;GW$5,Fluxo!$S:$S,"&lt;="&amp;GX$5,Fluxo!$D:$D,$D94)</f>
        <v>0</v>
      </c>
      <c r="GY94" s="18">
        <f>SUMIFS(Fluxo!$N:$N,Fluxo!$S:$S,"&gt;"&amp;GX$5,Fluxo!$S:$S,"&lt;="&amp;GY$5,Fluxo!$D:$D,$D94)</f>
        <v>0</v>
      </c>
      <c r="GZ94" s="18">
        <f>SUMIFS(Fluxo!$N:$N,Fluxo!$S:$S,"&gt;"&amp;GY$5,Fluxo!$S:$S,"&lt;="&amp;GZ$5,Fluxo!$D:$D,$D94)</f>
        <v>0</v>
      </c>
      <c r="HA94" s="18">
        <f>SUMIFS(Fluxo!$N:$N,Fluxo!$S:$S,"&gt;"&amp;GZ$5,Fluxo!$S:$S,"&lt;="&amp;HA$5,Fluxo!$D:$D,$D94)</f>
        <v>0</v>
      </c>
      <c r="HB94" s="18">
        <f>SUMIFS(Fluxo!$N:$N,Fluxo!$S:$S,"&gt;"&amp;HA$5,Fluxo!$S:$S,"&lt;="&amp;HB$5,Fluxo!$D:$D,$D94)</f>
        <v>0</v>
      </c>
      <c r="HC94" s="18">
        <f>SUMIFS(Fluxo!$N:$N,Fluxo!$S:$S,"&gt;"&amp;HB$5,Fluxo!$S:$S,"&lt;="&amp;HC$5,Fluxo!$D:$D,$D94)</f>
        <v>0</v>
      </c>
      <c r="HD94" s="18">
        <f>SUMIFS(Fluxo!$N:$N,Fluxo!$S:$S,"&gt;"&amp;HC$5,Fluxo!$S:$S,"&lt;="&amp;HD$5,Fluxo!$D:$D,$D94)</f>
        <v>0</v>
      </c>
      <c r="HE94" s="18">
        <f>SUMIFS(Fluxo!$N:$N,Fluxo!$S:$S,"&gt;"&amp;HD$5,Fluxo!$S:$S,"&lt;="&amp;HE$5,Fluxo!$D:$D,$D94)</f>
        <v>0</v>
      </c>
      <c r="HF94" s="18">
        <f>SUMIFS(Fluxo!$N:$N,Fluxo!$S:$S,"&gt;"&amp;HE$5,Fluxo!$S:$S,"&lt;="&amp;HF$5,Fluxo!$D:$D,$D94)</f>
        <v>0</v>
      </c>
    </row>
    <row r="95" spans="1:214">
      <c r="A95" s="20">
        <f t="shared" si="18"/>
        <v>85</v>
      </c>
      <c r="B95" s="140" t="str">
        <f>'Check Carteira'!C87</f>
        <v>E.1016.99.01.0205</v>
      </c>
      <c r="C95" s="141">
        <v>1</v>
      </c>
      <c r="D95" s="129" t="str">
        <f>'Check Carteira'!F87</f>
        <v>A-0205</v>
      </c>
      <c r="E95" s="21" t="str">
        <f>IFERROR(INDEX(Contratos!L:L,MATCH(D95,Contratos!R:R,0)),"")</f>
        <v/>
      </c>
      <c r="F95" s="139" t="str">
        <f>IFERROR(INDEX(Contratos!G:G,MATCH(D95,Contratos!R:R,0)),"")</f>
        <v/>
      </c>
      <c r="H95" s="83">
        <f t="shared" si="17"/>
        <v>0</v>
      </c>
      <c r="J95" s="18">
        <f>SUMIFS(Fluxo!$N:$N,Fluxo!$S:$S,"&gt;"&amp;I$5,Fluxo!$S:$S,"&lt;="&amp;J$5,Fluxo!$D:$D,$D95)</f>
        <v>0</v>
      </c>
      <c r="K95" s="18">
        <f>SUMIFS(Fluxo!$N:$N,Fluxo!$S:$S,"&gt;"&amp;J$5,Fluxo!$S:$S,"&lt;="&amp;K$5,Fluxo!$D:$D,$D95)</f>
        <v>0</v>
      </c>
      <c r="L95" s="18">
        <f>SUMIFS(Fluxo!$N:$N,Fluxo!$S:$S,"&gt;"&amp;K$5,Fluxo!$S:$S,"&lt;="&amp;L$5,Fluxo!$D:$D,$D95)</f>
        <v>0</v>
      </c>
      <c r="M95" s="18">
        <f>SUMIFS(Fluxo!$N:$N,Fluxo!$S:$S,"&gt;"&amp;L$5,Fluxo!$S:$S,"&lt;="&amp;M$5,Fluxo!$D:$D,$D95)</f>
        <v>0</v>
      </c>
      <c r="N95" s="18">
        <f>SUMIFS(Fluxo!$N:$N,Fluxo!$S:$S,"&gt;"&amp;M$5,Fluxo!$S:$S,"&lt;="&amp;N$5,Fluxo!$D:$D,$D95)</f>
        <v>0</v>
      </c>
      <c r="O95" s="18">
        <f>SUMIFS(Fluxo!$N:$N,Fluxo!$S:$S,"&gt;"&amp;N$5,Fluxo!$S:$S,"&lt;="&amp;O$5,Fluxo!$D:$D,$D95)</f>
        <v>0</v>
      </c>
      <c r="P95" s="18">
        <f>SUMIFS(Fluxo!$N:$N,Fluxo!$S:$S,"&gt;"&amp;O$5,Fluxo!$S:$S,"&lt;="&amp;P$5,Fluxo!$D:$D,$D95)</f>
        <v>0</v>
      </c>
      <c r="Q95" s="18">
        <f>SUMIFS(Fluxo!$N:$N,Fluxo!$S:$S,"&gt;"&amp;P$5,Fluxo!$S:$S,"&lt;="&amp;Q$5,Fluxo!$D:$D,$D95)</f>
        <v>0</v>
      </c>
      <c r="R95" s="18">
        <f>SUMIFS(Fluxo!$N:$N,Fluxo!$S:$S,"&gt;"&amp;Q$5,Fluxo!$S:$S,"&lt;="&amp;R$5,Fluxo!$D:$D,$D95)</f>
        <v>0</v>
      </c>
      <c r="S95" s="18">
        <f>SUMIFS(Fluxo!$N:$N,Fluxo!$S:$S,"&gt;"&amp;R$5,Fluxo!$S:$S,"&lt;="&amp;S$5,Fluxo!$D:$D,$D95)</f>
        <v>0</v>
      </c>
      <c r="T95" s="18">
        <f>SUMIFS(Fluxo!$N:$N,Fluxo!$S:$S,"&gt;"&amp;S$5,Fluxo!$S:$S,"&lt;="&amp;T$5,Fluxo!$D:$D,$D95)</f>
        <v>0</v>
      </c>
      <c r="U95" s="18">
        <f>SUMIFS(Fluxo!$N:$N,Fluxo!$S:$S,"&gt;"&amp;T$5,Fluxo!$S:$S,"&lt;="&amp;U$5,Fluxo!$D:$D,$D95)</f>
        <v>0</v>
      </c>
      <c r="V95" s="18">
        <f>SUMIFS(Fluxo!$N:$N,Fluxo!$S:$S,"&gt;"&amp;U$5,Fluxo!$S:$S,"&lt;="&amp;V$5,Fluxo!$D:$D,$D95)</f>
        <v>0</v>
      </c>
      <c r="W95" s="18">
        <f>SUMIFS(Fluxo!$N:$N,Fluxo!$S:$S,"&gt;"&amp;V$5,Fluxo!$S:$S,"&lt;="&amp;W$5,Fluxo!$D:$D,$D95)</f>
        <v>0</v>
      </c>
      <c r="X95" s="18">
        <f>SUMIFS(Fluxo!$N:$N,Fluxo!$S:$S,"&gt;"&amp;W$5,Fluxo!$S:$S,"&lt;="&amp;X$5,Fluxo!$D:$D,$D95)</f>
        <v>0</v>
      </c>
      <c r="Y95" s="18">
        <f>SUMIFS(Fluxo!$N:$N,Fluxo!$S:$S,"&gt;"&amp;X$5,Fluxo!$S:$S,"&lt;="&amp;Y$5,Fluxo!$D:$D,$D95)</f>
        <v>0</v>
      </c>
      <c r="Z95" s="18">
        <f>SUMIFS(Fluxo!$N:$N,Fluxo!$S:$S,"&gt;"&amp;Y$5,Fluxo!$S:$S,"&lt;="&amp;Z$5,Fluxo!$D:$D,$D95)</f>
        <v>0</v>
      </c>
      <c r="AA95" s="18">
        <f>SUMIFS(Fluxo!$N:$N,Fluxo!$S:$S,"&gt;"&amp;Z$5,Fluxo!$S:$S,"&lt;="&amp;AA$5,Fluxo!$D:$D,$D95)</f>
        <v>0</v>
      </c>
      <c r="AB95" s="18">
        <f>SUMIFS(Fluxo!$N:$N,Fluxo!$S:$S,"&gt;"&amp;AA$5,Fluxo!$S:$S,"&lt;="&amp;AB$5,Fluxo!$D:$D,$D95)</f>
        <v>0</v>
      </c>
      <c r="AC95" s="18">
        <f>SUMIFS(Fluxo!$N:$N,Fluxo!$S:$S,"&gt;"&amp;AB$5,Fluxo!$S:$S,"&lt;="&amp;AC$5,Fluxo!$D:$D,$D95)</f>
        <v>0</v>
      </c>
      <c r="AD95" s="18">
        <f>SUMIFS(Fluxo!$N:$N,Fluxo!$S:$S,"&gt;"&amp;AC$5,Fluxo!$S:$S,"&lt;="&amp;AD$5,Fluxo!$D:$D,$D95)</f>
        <v>0</v>
      </c>
      <c r="AE95" s="18">
        <f>SUMIFS(Fluxo!$N:$N,Fluxo!$S:$S,"&gt;"&amp;AD$5,Fluxo!$S:$S,"&lt;="&amp;AE$5,Fluxo!$D:$D,$D95)</f>
        <v>0</v>
      </c>
      <c r="AF95" s="18">
        <f>SUMIFS(Fluxo!$N:$N,Fluxo!$S:$S,"&gt;"&amp;AE$5,Fluxo!$S:$S,"&lt;="&amp;AF$5,Fluxo!$D:$D,$D95)</f>
        <v>0</v>
      </c>
      <c r="AG95" s="18">
        <f>SUMIFS(Fluxo!$N:$N,Fluxo!$S:$S,"&gt;"&amp;AF$5,Fluxo!$S:$S,"&lt;="&amp;AG$5,Fluxo!$D:$D,$D95)</f>
        <v>0</v>
      </c>
      <c r="AH95" s="18">
        <f>SUMIFS(Fluxo!$N:$N,Fluxo!$S:$S,"&gt;"&amp;AG$5,Fluxo!$S:$S,"&lt;="&amp;AH$5,Fluxo!$D:$D,$D95)</f>
        <v>0</v>
      </c>
      <c r="AI95" s="18">
        <f>SUMIFS(Fluxo!$N:$N,Fluxo!$S:$S,"&gt;"&amp;AH$5,Fluxo!$S:$S,"&lt;="&amp;AI$5,Fluxo!$D:$D,$D95)</f>
        <v>0</v>
      </c>
      <c r="AJ95" s="18">
        <f>SUMIFS(Fluxo!$N:$N,Fluxo!$S:$S,"&gt;"&amp;AI$5,Fluxo!$S:$S,"&lt;="&amp;AJ$5,Fluxo!$D:$D,$D95)</f>
        <v>0</v>
      </c>
      <c r="AK95" s="18">
        <f>SUMIFS(Fluxo!$N:$N,Fluxo!$S:$S,"&gt;"&amp;AJ$5,Fluxo!$S:$S,"&lt;="&amp;AK$5,Fluxo!$D:$D,$D95)</f>
        <v>0</v>
      </c>
      <c r="AL95" s="18">
        <f>SUMIFS(Fluxo!$N:$N,Fluxo!$S:$S,"&gt;"&amp;AK$5,Fluxo!$S:$S,"&lt;="&amp;AL$5,Fluxo!$D:$D,$D95)</f>
        <v>0</v>
      </c>
      <c r="AM95" s="18">
        <f>SUMIFS(Fluxo!$N:$N,Fluxo!$S:$S,"&gt;"&amp;AL$5,Fluxo!$S:$S,"&lt;="&amp;AM$5,Fluxo!$D:$D,$D95)</f>
        <v>0</v>
      </c>
      <c r="AN95" s="18">
        <f>SUMIFS(Fluxo!$N:$N,Fluxo!$S:$S,"&gt;"&amp;AM$5,Fluxo!$S:$S,"&lt;="&amp;AN$5,Fluxo!$D:$D,$D95)</f>
        <v>0</v>
      </c>
      <c r="AO95" s="18">
        <f>SUMIFS(Fluxo!$N:$N,Fluxo!$S:$S,"&gt;"&amp;AN$5,Fluxo!$S:$S,"&lt;="&amp;AO$5,Fluxo!$D:$D,$D95)</f>
        <v>0</v>
      </c>
      <c r="AP95" s="18">
        <f>SUMIFS(Fluxo!$N:$N,Fluxo!$S:$S,"&gt;"&amp;AO$5,Fluxo!$S:$S,"&lt;="&amp;AP$5,Fluxo!$D:$D,$D95)</f>
        <v>0</v>
      </c>
      <c r="AQ95" s="18">
        <f>SUMIFS(Fluxo!$N:$N,Fluxo!$S:$S,"&gt;"&amp;AP$5,Fluxo!$S:$S,"&lt;="&amp;AQ$5,Fluxo!$D:$D,$D95)</f>
        <v>0</v>
      </c>
      <c r="AR95" s="18">
        <f>SUMIFS(Fluxo!$N:$N,Fluxo!$S:$S,"&gt;"&amp;AQ$5,Fluxo!$S:$S,"&lt;="&amp;AR$5,Fluxo!$D:$D,$D95)</f>
        <v>0</v>
      </c>
      <c r="AS95" s="18">
        <f>SUMIFS(Fluxo!$N:$N,Fluxo!$S:$S,"&gt;"&amp;AR$5,Fluxo!$S:$S,"&lt;="&amp;AS$5,Fluxo!$D:$D,$D95)</f>
        <v>0</v>
      </c>
      <c r="AT95" s="18">
        <f>SUMIFS(Fluxo!$N:$N,Fluxo!$S:$S,"&gt;"&amp;AS$5,Fluxo!$S:$S,"&lt;="&amp;AT$5,Fluxo!$D:$D,$D95)</f>
        <v>0</v>
      </c>
      <c r="AU95" s="18">
        <f>SUMIFS(Fluxo!$N:$N,Fluxo!$S:$S,"&gt;"&amp;AT$5,Fluxo!$S:$S,"&lt;="&amp;AU$5,Fluxo!$D:$D,$D95)</f>
        <v>0</v>
      </c>
      <c r="AV95" s="18">
        <f>SUMIFS(Fluxo!$N:$N,Fluxo!$S:$S,"&gt;"&amp;AU$5,Fluxo!$S:$S,"&lt;="&amp;AV$5,Fluxo!$D:$D,$D95)</f>
        <v>0</v>
      </c>
      <c r="AW95" s="18">
        <f>SUMIFS(Fluxo!$N:$N,Fluxo!$S:$S,"&gt;"&amp;AV$5,Fluxo!$S:$S,"&lt;="&amp;AW$5,Fluxo!$D:$D,$D95)</f>
        <v>0</v>
      </c>
      <c r="AX95" s="18">
        <f>SUMIFS(Fluxo!$N:$N,Fluxo!$S:$S,"&gt;"&amp;AW$5,Fluxo!$S:$S,"&lt;="&amp;AX$5,Fluxo!$D:$D,$D95)</f>
        <v>0</v>
      </c>
      <c r="AY95" s="18">
        <f>SUMIFS(Fluxo!$N:$N,Fluxo!$S:$S,"&gt;"&amp;AX$5,Fluxo!$S:$S,"&lt;="&amp;AY$5,Fluxo!$D:$D,$D95)</f>
        <v>0</v>
      </c>
      <c r="AZ95" s="18">
        <f>SUMIFS(Fluxo!$N:$N,Fluxo!$S:$S,"&gt;"&amp;AY$5,Fluxo!$S:$S,"&lt;="&amp;AZ$5,Fluxo!$D:$D,$D95)</f>
        <v>0</v>
      </c>
      <c r="BA95" s="18">
        <f>SUMIFS(Fluxo!$N:$N,Fluxo!$S:$S,"&gt;"&amp;AZ$5,Fluxo!$S:$S,"&lt;="&amp;BA$5,Fluxo!$D:$D,$D95)</f>
        <v>0</v>
      </c>
      <c r="BB95" s="18">
        <f>SUMIFS(Fluxo!$N:$N,Fluxo!$S:$S,"&gt;"&amp;BA$5,Fluxo!$S:$S,"&lt;="&amp;BB$5,Fluxo!$D:$D,$D95)</f>
        <v>0</v>
      </c>
      <c r="BC95" s="18">
        <f>SUMIFS(Fluxo!$N:$N,Fluxo!$S:$S,"&gt;"&amp;BB$5,Fluxo!$S:$S,"&lt;="&amp;BC$5,Fluxo!$D:$D,$D95)</f>
        <v>0</v>
      </c>
      <c r="BD95" s="18">
        <f>SUMIFS(Fluxo!$N:$N,Fluxo!$S:$S,"&gt;"&amp;BC$5,Fluxo!$S:$S,"&lt;="&amp;BD$5,Fluxo!$D:$D,$D95)</f>
        <v>0</v>
      </c>
      <c r="BE95" s="18">
        <f>SUMIFS(Fluxo!$N:$N,Fluxo!$S:$S,"&gt;"&amp;BD$5,Fluxo!$S:$S,"&lt;="&amp;BE$5,Fluxo!$D:$D,$D95)</f>
        <v>0</v>
      </c>
      <c r="BF95" s="18">
        <f>SUMIFS(Fluxo!$N:$N,Fluxo!$S:$S,"&gt;"&amp;BE$5,Fluxo!$S:$S,"&lt;="&amp;BF$5,Fluxo!$D:$D,$D95)</f>
        <v>0</v>
      </c>
      <c r="BG95" s="18">
        <f>SUMIFS(Fluxo!$N:$N,Fluxo!$S:$S,"&gt;"&amp;BF$5,Fluxo!$S:$S,"&lt;="&amp;BG$5,Fluxo!$D:$D,$D95)</f>
        <v>0</v>
      </c>
      <c r="BH95" s="18">
        <f>SUMIFS(Fluxo!$N:$N,Fluxo!$S:$S,"&gt;"&amp;BG$5,Fluxo!$S:$S,"&lt;="&amp;BH$5,Fluxo!$D:$D,$D95)</f>
        <v>0</v>
      </c>
      <c r="BI95" s="18">
        <f>SUMIFS(Fluxo!$N:$N,Fluxo!$S:$S,"&gt;"&amp;BH$5,Fluxo!$S:$S,"&lt;="&amp;BI$5,Fluxo!$D:$D,$D95)</f>
        <v>0</v>
      </c>
      <c r="BJ95" s="18">
        <f>SUMIFS(Fluxo!$N:$N,Fluxo!$S:$S,"&gt;"&amp;BI$5,Fluxo!$S:$S,"&lt;="&amp;BJ$5,Fluxo!$D:$D,$D95)</f>
        <v>0</v>
      </c>
      <c r="BK95" s="18">
        <f>SUMIFS(Fluxo!$N:$N,Fluxo!$S:$S,"&gt;"&amp;BJ$5,Fluxo!$S:$S,"&lt;="&amp;BK$5,Fluxo!$D:$D,$D95)</f>
        <v>0</v>
      </c>
      <c r="BL95" s="18">
        <f>SUMIFS(Fluxo!$N:$N,Fluxo!$S:$S,"&gt;"&amp;BK$5,Fluxo!$S:$S,"&lt;="&amp;BL$5,Fluxo!$D:$D,$D95)</f>
        <v>0</v>
      </c>
      <c r="BM95" s="18">
        <f>SUMIFS(Fluxo!$N:$N,Fluxo!$S:$S,"&gt;"&amp;BL$5,Fluxo!$S:$S,"&lt;="&amp;BM$5,Fluxo!$D:$D,$D95)</f>
        <v>0</v>
      </c>
      <c r="BN95" s="18">
        <f>SUMIFS(Fluxo!$N:$N,Fluxo!$S:$S,"&gt;"&amp;BM$5,Fluxo!$S:$S,"&lt;="&amp;BN$5,Fluxo!$D:$D,$D95)</f>
        <v>0</v>
      </c>
      <c r="BO95" s="18">
        <f>SUMIFS(Fluxo!$N:$N,Fluxo!$S:$S,"&gt;"&amp;BN$5,Fluxo!$S:$S,"&lt;="&amp;BO$5,Fluxo!$D:$D,$D95)</f>
        <v>0</v>
      </c>
      <c r="BP95" s="18">
        <f>SUMIFS(Fluxo!$N:$N,Fluxo!$S:$S,"&gt;"&amp;BO$5,Fluxo!$S:$S,"&lt;="&amp;BP$5,Fluxo!$D:$D,$D95)</f>
        <v>0</v>
      </c>
      <c r="BQ95" s="18">
        <f>SUMIFS(Fluxo!$N:$N,Fluxo!$S:$S,"&gt;"&amp;BP$5,Fluxo!$S:$S,"&lt;="&amp;BQ$5,Fluxo!$D:$D,$D95)</f>
        <v>0</v>
      </c>
      <c r="BR95" s="18">
        <f>SUMIFS(Fluxo!$N:$N,Fluxo!$S:$S,"&gt;"&amp;BQ$5,Fluxo!$S:$S,"&lt;="&amp;BR$5,Fluxo!$D:$D,$D95)</f>
        <v>0</v>
      </c>
      <c r="BS95" s="18">
        <f>SUMIFS(Fluxo!$N:$N,Fluxo!$S:$S,"&gt;"&amp;BR$5,Fluxo!$S:$S,"&lt;="&amp;BS$5,Fluxo!$D:$D,$D95)</f>
        <v>0</v>
      </c>
      <c r="BT95" s="18">
        <f>SUMIFS(Fluxo!$N:$N,Fluxo!$S:$S,"&gt;"&amp;BS$5,Fluxo!$S:$S,"&lt;="&amp;BT$5,Fluxo!$D:$D,$D95)</f>
        <v>0</v>
      </c>
      <c r="BU95" s="18">
        <f>SUMIFS(Fluxo!$N:$N,Fluxo!$S:$S,"&gt;"&amp;BT$5,Fluxo!$S:$S,"&lt;="&amp;BU$5,Fluxo!$D:$D,$D95)</f>
        <v>0</v>
      </c>
      <c r="BV95" s="18">
        <f>SUMIFS(Fluxo!$N:$N,Fluxo!$S:$S,"&gt;"&amp;BU$5,Fluxo!$S:$S,"&lt;="&amp;BV$5,Fluxo!$D:$D,$D95)</f>
        <v>0</v>
      </c>
      <c r="BW95" s="18">
        <f>SUMIFS(Fluxo!$N:$N,Fluxo!$S:$S,"&gt;"&amp;BV$5,Fluxo!$S:$S,"&lt;="&amp;BW$5,Fluxo!$D:$D,$D95)</f>
        <v>0</v>
      </c>
      <c r="BX95" s="18">
        <f>SUMIFS(Fluxo!$N:$N,Fluxo!$S:$S,"&gt;"&amp;BW$5,Fluxo!$S:$S,"&lt;="&amp;BX$5,Fluxo!$D:$D,$D95)</f>
        <v>0</v>
      </c>
      <c r="BY95" s="18">
        <f>SUMIFS(Fluxo!$N:$N,Fluxo!$S:$S,"&gt;"&amp;BX$5,Fluxo!$S:$S,"&lt;="&amp;BY$5,Fluxo!$D:$D,$D95)</f>
        <v>0</v>
      </c>
      <c r="BZ95" s="18">
        <f>SUMIFS(Fluxo!$N:$N,Fluxo!$S:$S,"&gt;"&amp;BY$5,Fluxo!$S:$S,"&lt;="&amp;BZ$5,Fluxo!$D:$D,$D95)</f>
        <v>0</v>
      </c>
      <c r="CA95" s="18">
        <f>SUMIFS(Fluxo!$N:$N,Fluxo!$S:$S,"&gt;"&amp;BZ$5,Fluxo!$S:$S,"&lt;="&amp;CA$5,Fluxo!$D:$D,$D95)</f>
        <v>0</v>
      </c>
      <c r="CB95" s="18">
        <f>SUMIFS(Fluxo!$N:$N,Fluxo!$S:$S,"&gt;"&amp;CA$5,Fluxo!$S:$S,"&lt;="&amp;CB$5,Fluxo!$D:$D,$D95)</f>
        <v>0</v>
      </c>
      <c r="CC95" s="18">
        <f>SUMIFS(Fluxo!$N:$N,Fluxo!$S:$S,"&gt;"&amp;CB$5,Fluxo!$S:$S,"&lt;="&amp;CC$5,Fluxo!$D:$D,$D95)</f>
        <v>0</v>
      </c>
      <c r="CD95" s="18">
        <f>SUMIFS(Fluxo!$N:$N,Fluxo!$S:$S,"&gt;"&amp;CC$5,Fluxo!$S:$S,"&lt;="&amp;CD$5,Fluxo!$D:$D,$D95)</f>
        <v>0</v>
      </c>
      <c r="CE95" s="18">
        <f>SUMIFS(Fluxo!$N:$N,Fluxo!$S:$S,"&gt;"&amp;CD$5,Fluxo!$S:$S,"&lt;="&amp;CE$5,Fluxo!$D:$D,$D95)</f>
        <v>0</v>
      </c>
      <c r="CF95" s="18">
        <f>SUMIFS(Fluxo!$N:$N,Fluxo!$S:$S,"&gt;"&amp;CE$5,Fluxo!$S:$S,"&lt;="&amp;CF$5,Fluxo!$D:$D,$D95)</f>
        <v>0</v>
      </c>
      <c r="CG95" s="18">
        <f>SUMIFS(Fluxo!$N:$N,Fluxo!$S:$S,"&gt;"&amp;CF$5,Fluxo!$S:$S,"&lt;="&amp;CG$5,Fluxo!$D:$D,$D95)</f>
        <v>0</v>
      </c>
      <c r="CH95" s="18">
        <f>SUMIFS(Fluxo!$N:$N,Fluxo!$S:$S,"&gt;"&amp;CG$5,Fluxo!$S:$S,"&lt;="&amp;CH$5,Fluxo!$D:$D,$D95)</f>
        <v>0</v>
      </c>
      <c r="CI95" s="18">
        <f>SUMIFS(Fluxo!$N:$N,Fluxo!$S:$S,"&gt;"&amp;CH$5,Fluxo!$S:$S,"&lt;="&amp;CI$5,Fluxo!$D:$D,$D95)</f>
        <v>0</v>
      </c>
      <c r="CJ95" s="18">
        <f>SUMIFS(Fluxo!$N:$N,Fluxo!$S:$S,"&gt;"&amp;CI$5,Fluxo!$S:$S,"&lt;="&amp;CJ$5,Fluxo!$D:$D,$D95)</f>
        <v>0</v>
      </c>
      <c r="CK95" s="18">
        <f>SUMIFS(Fluxo!$N:$N,Fluxo!$S:$S,"&gt;"&amp;CJ$5,Fluxo!$S:$S,"&lt;="&amp;CK$5,Fluxo!$D:$D,$D95)</f>
        <v>0</v>
      </c>
      <c r="CL95" s="18">
        <f>SUMIFS(Fluxo!$N:$N,Fluxo!$S:$S,"&gt;"&amp;CK$5,Fluxo!$S:$S,"&lt;="&amp;CL$5,Fluxo!$D:$D,$D95)</f>
        <v>0</v>
      </c>
      <c r="CM95" s="18">
        <f>SUMIFS(Fluxo!$N:$N,Fluxo!$S:$S,"&gt;"&amp;CL$5,Fluxo!$S:$S,"&lt;="&amp;CM$5,Fluxo!$D:$D,$D95)</f>
        <v>0</v>
      </c>
      <c r="CN95" s="18">
        <f>SUMIFS(Fluxo!$N:$N,Fluxo!$S:$S,"&gt;"&amp;CM$5,Fluxo!$S:$S,"&lt;="&amp;CN$5,Fluxo!$D:$D,$D95)</f>
        <v>0</v>
      </c>
      <c r="CO95" s="18">
        <f>SUMIFS(Fluxo!$N:$N,Fluxo!$S:$S,"&gt;"&amp;CN$5,Fluxo!$S:$S,"&lt;="&amp;CO$5,Fluxo!$D:$D,$D95)</f>
        <v>0</v>
      </c>
      <c r="CP95" s="18">
        <f>SUMIFS(Fluxo!$N:$N,Fluxo!$S:$S,"&gt;"&amp;CO$5,Fluxo!$S:$S,"&lt;="&amp;CP$5,Fluxo!$D:$D,$D95)</f>
        <v>0</v>
      </c>
      <c r="CQ95" s="18">
        <f>SUMIFS(Fluxo!$N:$N,Fluxo!$S:$S,"&gt;"&amp;CP$5,Fluxo!$S:$S,"&lt;="&amp;CQ$5,Fluxo!$D:$D,$D95)</f>
        <v>0</v>
      </c>
      <c r="CR95" s="18">
        <f>SUMIFS(Fluxo!$N:$N,Fluxo!$S:$S,"&gt;"&amp;CQ$5,Fluxo!$S:$S,"&lt;="&amp;CR$5,Fluxo!$D:$D,$D95)</f>
        <v>0</v>
      </c>
      <c r="CS95" s="18">
        <f>SUMIFS(Fluxo!$N:$N,Fluxo!$S:$S,"&gt;"&amp;CR$5,Fluxo!$S:$S,"&lt;="&amp;CS$5,Fluxo!$D:$D,$D95)</f>
        <v>0</v>
      </c>
      <c r="CT95" s="18">
        <f>SUMIFS(Fluxo!$N:$N,Fluxo!$S:$S,"&gt;"&amp;CS$5,Fluxo!$S:$S,"&lt;="&amp;CT$5,Fluxo!$D:$D,$D95)</f>
        <v>0</v>
      </c>
      <c r="CU95" s="18">
        <f>SUMIFS(Fluxo!$N:$N,Fluxo!$S:$S,"&gt;"&amp;CT$5,Fluxo!$S:$S,"&lt;="&amp;CU$5,Fluxo!$D:$D,$D95)</f>
        <v>0</v>
      </c>
      <c r="CV95" s="18">
        <f>SUMIFS(Fluxo!$N:$N,Fluxo!$S:$S,"&gt;"&amp;CU$5,Fluxo!$S:$S,"&lt;="&amp;CV$5,Fluxo!$D:$D,$D95)</f>
        <v>0</v>
      </c>
      <c r="CW95" s="18">
        <f>SUMIFS(Fluxo!$N:$N,Fluxo!$S:$S,"&gt;"&amp;CV$5,Fluxo!$S:$S,"&lt;="&amp;CW$5,Fluxo!$D:$D,$D95)</f>
        <v>0</v>
      </c>
      <c r="CX95" s="18">
        <f>SUMIFS(Fluxo!$N:$N,Fluxo!$S:$S,"&gt;"&amp;CW$5,Fluxo!$S:$S,"&lt;="&amp;CX$5,Fluxo!$D:$D,$D95)</f>
        <v>0</v>
      </c>
      <c r="CY95" s="18">
        <f>SUMIFS(Fluxo!$N:$N,Fluxo!$S:$S,"&gt;"&amp;CX$5,Fluxo!$S:$S,"&lt;="&amp;CY$5,Fluxo!$D:$D,$D95)</f>
        <v>0</v>
      </c>
      <c r="CZ95" s="18">
        <f>SUMIFS(Fluxo!$N:$N,Fluxo!$S:$S,"&gt;"&amp;CY$5,Fluxo!$S:$S,"&lt;="&amp;CZ$5,Fluxo!$D:$D,$D95)</f>
        <v>0</v>
      </c>
      <c r="DA95" s="18">
        <f>SUMIFS(Fluxo!$N:$N,Fluxo!$S:$S,"&gt;"&amp;CZ$5,Fluxo!$S:$S,"&lt;="&amp;DA$5,Fluxo!$D:$D,$D95)</f>
        <v>0</v>
      </c>
      <c r="DB95" s="18">
        <f>SUMIFS(Fluxo!$N:$N,Fluxo!$S:$S,"&gt;"&amp;DA$5,Fluxo!$S:$S,"&lt;="&amp;DB$5,Fluxo!$D:$D,$D95)</f>
        <v>0</v>
      </c>
      <c r="DC95" s="18">
        <f>SUMIFS(Fluxo!$N:$N,Fluxo!$S:$S,"&gt;"&amp;DB$5,Fluxo!$S:$S,"&lt;="&amp;DC$5,Fluxo!$D:$D,$D95)</f>
        <v>0</v>
      </c>
      <c r="DD95" s="18">
        <f>SUMIFS(Fluxo!$N:$N,Fluxo!$S:$S,"&gt;"&amp;DC$5,Fluxo!$S:$S,"&lt;="&amp;DD$5,Fluxo!$D:$D,$D95)</f>
        <v>0</v>
      </c>
      <c r="DE95" s="18">
        <f>SUMIFS(Fluxo!$N:$N,Fluxo!$S:$S,"&gt;"&amp;DD$5,Fluxo!$S:$S,"&lt;="&amp;DE$5,Fluxo!$D:$D,$D95)</f>
        <v>0</v>
      </c>
      <c r="DF95" s="18">
        <f>SUMIFS(Fluxo!$N:$N,Fluxo!$S:$S,"&gt;"&amp;DE$5,Fluxo!$S:$S,"&lt;="&amp;DF$5,Fluxo!$D:$D,$D95)</f>
        <v>0</v>
      </c>
      <c r="DG95" s="18">
        <f>SUMIFS(Fluxo!$N:$N,Fluxo!$S:$S,"&gt;"&amp;DF$5,Fluxo!$S:$S,"&lt;="&amp;DG$5,Fluxo!$D:$D,$D95)</f>
        <v>0</v>
      </c>
      <c r="DH95" s="18">
        <f>SUMIFS(Fluxo!$N:$N,Fluxo!$S:$S,"&gt;"&amp;DG$5,Fluxo!$S:$S,"&lt;="&amp;DH$5,Fluxo!$D:$D,$D95)</f>
        <v>0</v>
      </c>
      <c r="DI95" s="18">
        <f>SUMIFS(Fluxo!$N:$N,Fluxo!$S:$S,"&gt;"&amp;DH$5,Fluxo!$S:$S,"&lt;="&amp;DI$5,Fluxo!$D:$D,$D95)</f>
        <v>0</v>
      </c>
      <c r="DJ95" s="18">
        <f>SUMIFS(Fluxo!$N:$N,Fluxo!$S:$S,"&gt;"&amp;DI$5,Fluxo!$S:$S,"&lt;="&amp;DJ$5,Fluxo!$D:$D,$D95)</f>
        <v>0</v>
      </c>
      <c r="DK95" s="18">
        <f>SUMIFS(Fluxo!$N:$N,Fluxo!$S:$S,"&gt;"&amp;DJ$5,Fluxo!$S:$S,"&lt;="&amp;DK$5,Fluxo!$D:$D,$D95)</f>
        <v>0</v>
      </c>
      <c r="DL95" s="18">
        <f>SUMIFS(Fluxo!$N:$N,Fluxo!$S:$S,"&gt;"&amp;DK$5,Fluxo!$S:$S,"&lt;="&amp;DL$5,Fluxo!$D:$D,$D95)</f>
        <v>0</v>
      </c>
      <c r="DM95" s="18">
        <f>SUMIFS(Fluxo!$N:$N,Fluxo!$S:$S,"&gt;"&amp;DL$5,Fluxo!$S:$S,"&lt;="&amp;DM$5,Fluxo!$D:$D,$D95)</f>
        <v>0</v>
      </c>
      <c r="DN95" s="18">
        <f>SUMIFS(Fluxo!$N:$N,Fluxo!$S:$S,"&gt;"&amp;DM$5,Fluxo!$S:$S,"&lt;="&amp;DN$5,Fluxo!$D:$D,$D95)</f>
        <v>0</v>
      </c>
      <c r="DO95" s="18">
        <f>SUMIFS(Fluxo!$N:$N,Fluxo!$S:$S,"&gt;"&amp;DN$5,Fluxo!$S:$S,"&lt;="&amp;DO$5,Fluxo!$D:$D,$D95)</f>
        <v>0</v>
      </c>
      <c r="DP95" s="18">
        <f>SUMIFS(Fluxo!$N:$N,Fluxo!$S:$S,"&gt;"&amp;DO$5,Fluxo!$S:$S,"&lt;="&amp;DP$5,Fluxo!$D:$D,$D95)</f>
        <v>0</v>
      </c>
      <c r="DQ95" s="18">
        <f>SUMIFS(Fluxo!$N:$N,Fluxo!$S:$S,"&gt;"&amp;DP$5,Fluxo!$S:$S,"&lt;="&amp;DQ$5,Fluxo!$D:$D,$D95)</f>
        <v>0</v>
      </c>
      <c r="DR95" s="18">
        <f>SUMIFS(Fluxo!$N:$N,Fluxo!$S:$S,"&gt;"&amp;DQ$5,Fluxo!$S:$S,"&lt;="&amp;DR$5,Fluxo!$D:$D,$D95)</f>
        <v>0</v>
      </c>
      <c r="DS95" s="18">
        <f>SUMIFS(Fluxo!$N:$N,Fluxo!$S:$S,"&gt;"&amp;DR$5,Fluxo!$S:$S,"&lt;="&amp;DS$5,Fluxo!$D:$D,$D95)</f>
        <v>0</v>
      </c>
      <c r="DT95" s="18">
        <f>SUMIFS(Fluxo!$N:$N,Fluxo!$S:$S,"&gt;"&amp;DS$5,Fluxo!$S:$S,"&lt;="&amp;DT$5,Fluxo!$D:$D,$D95)</f>
        <v>0</v>
      </c>
      <c r="DU95" s="18">
        <f>SUMIFS(Fluxo!$N:$N,Fluxo!$S:$S,"&gt;"&amp;DT$5,Fluxo!$S:$S,"&lt;="&amp;DU$5,Fluxo!$D:$D,$D95)</f>
        <v>0</v>
      </c>
      <c r="DV95" s="18">
        <f>SUMIFS(Fluxo!$N:$N,Fluxo!$S:$S,"&gt;"&amp;DU$5,Fluxo!$S:$S,"&lt;="&amp;DV$5,Fluxo!$D:$D,$D95)</f>
        <v>0</v>
      </c>
      <c r="DW95" s="18">
        <f>SUMIFS(Fluxo!$N:$N,Fluxo!$S:$S,"&gt;"&amp;DV$5,Fluxo!$S:$S,"&lt;="&amp;DW$5,Fluxo!$D:$D,$D95)</f>
        <v>0</v>
      </c>
      <c r="DX95" s="18">
        <f>SUMIFS(Fluxo!$N:$N,Fluxo!$S:$S,"&gt;"&amp;DW$5,Fluxo!$S:$S,"&lt;="&amp;DX$5,Fluxo!$D:$D,$D95)</f>
        <v>0</v>
      </c>
      <c r="DY95" s="18">
        <f>SUMIFS(Fluxo!$N:$N,Fluxo!$S:$S,"&gt;"&amp;DX$5,Fluxo!$S:$S,"&lt;="&amp;DY$5,Fluxo!$D:$D,$D95)</f>
        <v>0</v>
      </c>
      <c r="DZ95" s="18">
        <f>SUMIFS(Fluxo!$N:$N,Fluxo!$S:$S,"&gt;"&amp;DY$5,Fluxo!$S:$S,"&lt;="&amp;DZ$5,Fluxo!$D:$D,$D95)</f>
        <v>0</v>
      </c>
      <c r="EA95" s="18">
        <f>SUMIFS(Fluxo!$N:$N,Fluxo!$S:$S,"&gt;"&amp;DZ$5,Fluxo!$S:$S,"&lt;="&amp;EA$5,Fluxo!$D:$D,$D95)</f>
        <v>0</v>
      </c>
      <c r="EB95" s="18">
        <f>SUMIFS(Fluxo!$N:$N,Fluxo!$S:$S,"&gt;"&amp;EA$5,Fluxo!$S:$S,"&lt;="&amp;EB$5,Fluxo!$D:$D,$D95)</f>
        <v>0</v>
      </c>
      <c r="EC95" s="18">
        <f>SUMIFS(Fluxo!$N:$N,Fluxo!$S:$S,"&gt;"&amp;EB$5,Fluxo!$S:$S,"&lt;="&amp;EC$5,Fluxo!$D:$D,$D95)</f>
        <v>0</v>
      </c>
      <c r="ED95" s="18">
        <f>SUMIFS(Fluxo!$N:$N,Fluxo!$S:$S,"&gt;"&amp;EC$5,Fluxo!$S:$S,"&lt;="&amp;ED$5,Fluxo!$D:$D,$D95)</f>
        <v>0</v>
      </c>
      <c r="EE95" s="18">
        <f>SUMIFS(Fluxo!$N:$N,Fluxo!$S:$S,"&gt;"&amp;ED$5,Fluxo!$S:$S,"&lt;="&amp;EE$5,Fluxo!$D:$D,$D95)</f>
        <v>0</v>
      </c>
      <c r="EF95" s="18">
        <f>SUMIFS(Fluxo!$N:$N,Fluxo!$S:$S,"&gt;"&amp;EE$5,Fluxo!$S:$S,"&lt;="&amp;EF$5,Fluxo!$D:$D,$D95)</f>
        <v>0</v>
      </c>
      <c r="EG95" s="18">
        <f>SUMIFS(Fluxo!$N:$N,Fluxo!$S:$S,"&gt;"&amp;EF$5,Fluxo!$S:$S,"&lt;="&amp;EG$5,Fluxo!$D:$D,$D95)</f>
        <v>0</v>
      </c>
      <c r="EH95" s="18">
        <f>SUMIFS(Fluxo!$N:$N,Fluxo!$S:$S,"&gt;"&amp;EG$5,Fluxo!$S:$S,"&lt;="&amp;EH$5,Fluxo!$D:$D,$D95)</f>
        <v>0</v>
      </c>
      <c r="EI95" s="18">
        <f>SUMIFS(Fluxo!$N:$N,Fluxo!$S:$S,"&gt;"&amp;EH$5,Fluxo!$S:$S,"&lt;="&amp;EI$5,Fluxo!$D:$D,$D95)</f>
        <v>0</v>
      </c>
      <c r="EJ95" s="18">
        <f>SUMIFS(Fluxo!$N:$N,Fluxo!$S:$S,"&gt;"&amp;EI$5,Fluxo!$S:$S,"&lt;="&amp;EJ$5,Fluxo!$D:$D,$D95)</f>
        <v>0</v>
      </c>
      <c r="EK95" s="18">
        <f>SUMIFS(Fluxo!$N:$N,Fluxo!$S:$S,"&gt;"&amp;EJ$5,Fluxo!$S:$S,"&lt;="&amp;EK$5,Fluxo!$D:$D,$D95)</f>
        <v>0</v>
      </c>
      <c r="EL95" s="18">
        <f>SUMIFS(Fluxo!$N:$N,Fluxo!$S:$S,"&gt;"&amp;EK$5,Fluxo!$S:$S,"&lt;="&amp;EL$5,Fluxo!$D:$D,$D95)</f>
        <v>0</v>
      </c>
      <c r="EM95" s="18">
        <f>SUMIFS(Fluxo!$N:$N,Fluxo!$S:$S,"&gt;"&amp;EL$5,Fluxo!$S:$S,"&lt;="&amp;EM$5,Fluxo!$D:$D,$D95)</f>
        <v>0</v>
      </c>
      <c r="EN95" s="18">
        <f>SUMIFS(Fluxo!$N:$N,Fluxo!$S:$S,"&gt;"&amp;EM$5,Fluxo!$S:$S,"&lt;="&amp;EN$5,Fluxo!$D:$D,$D95)</f>
        <v>0</v>
      </c>
      <c r="EO95" s="18">
        <f>SUMIFS(Fluxo!$N:$N,Fluxo!$S:$S,"&gt;"&amp;EN$5,Fluxo!$S:$S,"&lt;="&amp;EO$5,Fluxo!$D:$D,$D95)</f>
        <v>0</v>
      </c>
      <c r="EP95" s="18">
        <f>SUMIFS(Fluxo!$N:$N,Fluxo!$S:$S,"&gt;"&amp;EO$5,Fluxo!$S:$S,"&lt;="&amp;EP$5,Fluxo!$D:$D,$D95)</f>
        <v>0</v>
      </c>
      <c r="EQ95" s="18">
        <f>SUMIFS(Fluxo!$N:$N,Fluxo!$S:$S,"&gt;"&amp;EP$5,Fluxo!$S:$S,"&lt;="&amp;EQ$5,Fluxo!$D:$D,$D95)</f>
        <v>0</v>
      </c>
      <c r="ER95" s="18">
        <f>SUMIFS(Fluxo!$N:$N,Fluxo!$S:$S,"&gt;"&amp;EQ$5,Fluxo!$S:$S,"&lt;="&amp;ER$5,Fluxo!$D:$D,$D95)</f>
        <v>0</v>
      </c>
      <c r="ES95" s="18">
        <f>SUMIFS(Fluxo!$N:$N,Fluxo!$S:$S,"&gt;"&amp;ER$5,Fluxo!$S:$S,"&lt;="&amp;ES$5,Fluxo!$D:$D,$D95)</f>
        <v>0</v>
      </c>
      <c r="ET95" s="18">
        <f>SUMIFS(Fluxo!$N:$N,Fluxo!$S:$S,"&gt;"&amp;ES$5,Fluxo!$S:$S,"&lt;="&amp;ET$5,Fluxo!$D:$D,$D95)</f>
        <v>0</v>
      </c>
      <c r="EU95" s="18">
        <f>SUMIFS(Fluxo!$N:$N,Fluxo!$S:$S,"&gt;"&amp;ET$5,Fluxo!$S:$S,"&lt;="&amp;EU$5,Fluxo!$D:$D,$D95)</f>
        <v>0</v>
      </c>
      <c r="EV95" s="18">
        <f>SUMIFS(Fluxo!$N:$N,Fluxo!$S:$S,"&gt;"&amp;EU$5,Fluxo!$S:$S,"&lt;="&amp;EV$5,Fluxo!$D:$D,$D95)</f>
        <v>0</v>
      </c>
      <c r="EW95" s="18">
        <f>SUMIFS(Fluxo!$N:$N,Fluxo!$S:$S,"&gt;"&amp;EV$5,Fluxo!$S:$S,"&lt;="&amp;EW$5,Fluxo!$D:$D,$D95)</f>
        <v>0</v>
      </c>
      <c r="EX95" s="18">
        <f>SUMIFS(Fluxo!$N:$N,Fluxo!$S:$S,"&gt;"&amp;EW$5,Fluxo!$S:$S,"&lt;="&amp;EX$5,Fluxo!$D:$D,$D95)</f>
        <v>0</v>
      </c>
      <c r="EY95" s="18">
        <f>SUMIFS(Fluxo!$N:$N,Fluxo!$S:$S,"&gt;"&amp;EX$5,Fluxo!$S:$S,"&lt;="&amp;EY$5,Fluxo!$D:$D,$D95)</f>
        <v>0</v>
      </c>
      <c r="EZ95" s="18">
        <f>SUMIFS(Fluxo!$N:$N,Fluxo!$S:$S,"&gt;"&amp;EY$5,Fluxo!$S:$S,"&lt;="&amp;EZ$5,Fluxo!$D:$D,$D95)</f>
        <v>0</v>
      </c>
      <c r="FA95" s="18">
        <f>SUMIFS(Fluxo!$N:$N,Fluxo!$S:$S,"&gt;"&amp;EZ$5,Fluxo!$S:$S,"&lt;="&amp;FA$5,Fluxo!$D:$D,$D95)</f>
        <v>0</v>
      </c>
      <c r="FB95" s="18">
        <f>SUMIFS(Fluxo!$N:$N,Fluxo!$S:$S,"&gt;"&amp;FA$5,Fluxo!$S:$S,"&lt;="&amp;FB$5,Fluxo!$D:$D,$D95)</f>
        <v>0</v>
      </c>
      <c r="FC95" s="18">
        <f>SUMIFS(Fluxo!$N:$N,Fluxo!$S:$S,"&gt;"&amp;FB$5,Fluxo!$S:$S,"&lt;="&amp;FC$5,Fluxo!$D:$D,$D95)</f>
        <v>0</v>
      </c>
      <c r="FD95" s="18">
        <f>SUMIFS(Fluxo!$N:$N,Fluxo!$S:$S,"&gt;"&amp;FC$5,Fluxo!$S:$S,"&lt;="&amp;FD$5,Fluxo!$D:$D,$D95)</f>
        <v>0</v>
      </c>
      <c r="FE95" s="18">
        <f>SUMIFS(Fluxo!$N:$N,Fluxo!$S:$S,"&gt;"&amp;FD$5,Fluxo!$S:$S,"&lt;="&amp;FE$5,Fluxo!$D:$D,$D95)</f>
        <v>0</v>
      </c>
      <c r="FF95" s="18">
        <f>SUMIFS(Fluxo!$N:$N,Fluxo!$S:$S,"&gt;"&amp;FE$5,Fluxo!$S:$S,"&lt;="&amp;FF$5,Fluxo!$D:$D,$D95)</f>
        <v>0</v>
      </c>
      <c r="FG95" s="18">
        <f>SUMIFS(Fluxo!$N:$N,Fluxo!$S:$S,"&gt;"&amp;FF$5,Fluxo!$S:$S,"&lt;="&amp;FG$5,Fluxo!$D:$D,$D95)</f>
        <v>0</v>
      </c>
      <c r="FH95" s="18">
        <f>SUMIFS(Fluxo!$N:$N,Fluxo!$S:$S,"&gt;"&amp;FG$5,Fluxo!$S:$S,"&lt;="&amp;FH$5,Fluxo!$D:$D,$D95)</f>
        <v>0</v>
      </c>
      <c r="FI95" s="18">
        <f>SUMIFS(Fluxo!$N:$N,Fluxo!$S:$S,"&gt;"&amp;FH$5,Fluxo!$S:$S,"&lt;="&amp;FI$5,Fluxo!$D:$D,$D95)</f>
        <v>0</v>
      </c>
      <c r="FJ95" s="18">
        <f>SUMIFS(Fluxo!$N:$N,Fluxo!$S:$S,"&gt;"&amp;FI$5,Fluxo!$S:$S,"&lt;="&amp;FJ$5,Fluxo!$D:$D,$D95)</f>
        <v>0</v>
      </c>
      <c r="FK95" s="18">
        <f>SUMIFS(Fluxo!$N:$N,Fluxo!$S:$S,"&gt;"&amp;FJ$5,Fluxo!$S:$S,"&lt;="&amp;FK$5,Fluxo!$D:$D,$D95)</f>
        <v>0</v>
      </c>
      <c r="FL95" s="18">
        <f>SUMIFS(Fluxo!$N:$N,Fluxo!$S:$S,"&gt;"&amp;FK$5,Fluxo!$S:$S,"&lt;="&amp;FL$5,Fluxo!$D:$D,$D95)</f>
        <v>0</v>
      </c>
      <c r="FM95" s="18">
        <f>SUMIFS(Fluxo!$N:$N,Fluxo!$S:$S,"&gt;"&amp;FL$5,Fluxo!$S:$S,"&lt;="&amp;FM$5,Fluxo!$D:$D,$D95)</f>
        <v>0</v>
      </c>
      <c r="FN95" s="18">
        <f>SUMIFS(Fluxo!$N:$N,Fluxo!$S:$S,"&gt;"&amp;FM$5,Fluxo!$S:$S,"&lt;="&amp;FN$5,Fluxo!$D:$D,$D95)</f>
        <v>0</v>
      </c>
      <c r="FO95" s="18">
        <f>SUMIFS(Fluxo!$N:$N,Fluxo!$S:$S,"&gt;"&amp;FN$5,Fluxo!$S:$S,"&lt;="&amp;FO$5,Fluxo!$D:$D,$D95)</f>
        <v>0</v>
      </c>
      <c r="FP95" s="18">
        <f>SUMIFS(Fluxo!$N:$N,Fluxo!$S:$S,"&gt;"&amp;FO$5,Fluxo!$S:$S,"&lt;="&amp;FP$5,Fluxo!$D:$D,$D95)</f>
        <v>0</v>
      </c>
      <c r="FQ95" s="18">
        <f>SUMIFS(Fluxo!$N:$N,Fluxo!$S:$S,"&gt;"&amp;FP$5,Fluxo!$S:$S,"&lt;="&amp;FQ$5,Fluxo!$D:$D,$D95)</f>
        <v>0</v>
      </c>
      <c r="FR95" s="18">
        <f>SUMIFS(Fluxo!$N:$N,Fluxo!$S:$S,"&gt;"&amp;FQ$5,Fluxo!$S:$S,"&lt;="&amp;FR$5,Fluxo!$D:$D,$D95)</f>
        <v>0</v>
      </c>
      <c r="FS95" s="18">
        <f>SUMIFS(Fluxo!$N:$N,Fluxo!$S:$S,"&gt;"&amp;FR$5,Fluxo!$S:$S,"&lt;="&amp;FS$5,Fluxo!$D:$D,$D95)</f>
        <v>0</v>
      </c>
      <c r="FT95" s="18">
        <f>SUMIFS(Fluxo!$N:$N,Fluxo!$S:$S,"&gt;"&amp;FS$5,Fluxo!$S:$S,"&lt;="&amp;FT$5,Fluxo!$D:$D,$D95)</f>
        <v>0</v>
      </c>
      <c r="FU95" s="18">
        <f>SUMIFS(Fluxo!$N:$N,Fluxo!$S:$S,"&gt;"&amp;FT$5,Fluxo!$S:$S,"&lt;="&amp;FU$5,Fluxo!$D:$D,$D95)</f>
        <v>0</v>
      </c>
      <c r="FV95" s="18">
        <f>SUMIFS(Fluxo!$N:$N,Fluxo!$S:$S,"&gt;"&amp;FU$5,Fluxo!$S:$S,"&lt;="&amp;FV$5,Fluxo!$D:$D,$D95)</f>
        <v>0</v>
      </c>
      <c r="FW95" s="18">
        <f>SUMIFS(Fluxo!$N:$N,Fluxo!$S:$S,"&gt;"&amp;FV$5,Fluxo!$S:$S,"&lt;="&amp;FW$5,Fluxo!$D:$D,$D95)</f>
        <v>0</v>
      </c>
      <c r="FX95" s="18">
        <f>SUMIFS(Fluxo!$N:$N,Fluxo!$S:$S,"&gt;"&amp;FW$5,Fluxo!$S:$S,"&lt;="&amp;FX$5,Fluxo!$D:$D,$D95)</f>
        <v>0</v>
      </c>
      <c r="FY95" s="18">
        <f>SUMIFS(Fluxo!$N:$N,Fluxo!$S:$S,"&gt;"&amp;FX$5,Fluxo!$S:$S,"&lt;="&amp;FY$5,Fluxo!$D:$D,$D95)</f>
        <v>0</v>
      </c>
      <c r="FZ95" s="18">
        <f>SUMIFS(Fluxo!$N:$N,Fluxo!$S:$S,"&gt;"&amp;FY$5,Fluxo!$S:$S,"&lt;="&amp;FZ$5,Fluxo!$D:$D,$D95)</f>
        <v>0</v>
      </c>
      <c r="GA95" s="18">
        <f>SUMIFS(Fluxo!$N:$N,Fluxo!$S:$S,"&gt;"&amp;FZ$5,Fluxo!$S:$S,"&lt;="&amp;GA$5,Fluxo!$D:$D,$D95)</f>
        <v>0</v>
      </c>
      <c r="GB95" s="18">
        <f>SUMIFS(Fluxo!$N:$N,Fluxo!$S:$S,"&gt;"&amp;GA$5,Fluxo!$S:$S,"&lt;="&amp;GB$5,Fluxo!$D:$D,$D95)</f>
        <v>0</v>
      </c>
      <c r="GC95" s="18">
        <f>SUMIFS(Fluxo!$N:$N,Fluxo!$S:$S,"&gt;"&amp;GB$5,Fluxo!$S:$S,"&lt;="&amp;GC$5,Fluxo!$D:$D,$D95)</f>
        <v>0</v>
      </c>
      <c r="GD95" s="18">
        <f>SUMIFS(Fluxo!$N:$N,Fluxo!$S:$S,"&gt;"&amp;GC$5,Fluxo!$S:$S,"&lt;="&amp;GD$5,Fluxo!$D:$D,$D95)</f>
        <v>0</v>
      </c>
      <c r="GE95" s="18">
        <f>SUMIFS(Fluxo!$N:$N,Fluxo!$S:$S,"&gt;"&amp;GD$5,Fluxo!$S:$S,"&lt;="&amp;GE$5,Fluxo!$D:$D,$D95)</f>
        <v>0</v>
      </c>
      <c r="GF95" s="18">
        <f>SUMIFS(Fluxo!$N:$N,Fluxo!$S:$S,"&gt;"&amp;GE$5,Fluxo!$S:$S,"&lt;="&amp;GF$5,Fluxo!$D:$D,$D95)</f>
        <v>0</v>
      </c>
      <c r="GG95" s="18">
        <f>SUMIFS(Fluxo!$N:$N,Fluxo!$S:$S,"&gt;"&amp;GF$5,Fluxo!$S:$S,"&lt;="&amp;GG$5,Fluxo!$D:$D,$D95)</f>
        <v>0</v>
      </c>
      <c r="GH95" s="18">
        <f>SUMIFS(Fluxo!$N:$N,Fluxo!$S:$S,"&gt;"&amp;GG$5,Fluxo!$S:$S,"&lt;="&amp;GH$5,Fluxo!$D:$D,$D95)</f>
        <v>0</v>
      </c>
      <c r="GI95" s="18">
        <f>SUMIFS(Fluxo!$N:$N,Fluxo!$S:$S,"&gt;"&amp;GH$5,Fluxo!$S:$S,"&lt;="&amp;GI$5,Fluxo!$D:$D,$D95)</f>
        <v>0</v>
      </c>
      <c r="GJ95" s="18">
        <f>SUMIFS(Fluxo!$N:$N,Fluxo!$S:$S,"&gt;"&amp;GI$5,Fluxo!$S:$S,"&lt;="&amp;GJ$5,Fluxo!$D:$D,$D95)</f>
        <v>0</v>
      </c>
      <c r="GK95" s="18">
        <f>SUMIFS(Fluxo!$N:$N,Fluxo!$S:$S,"&gt;"&amp;GJ$5,Fluxo!$S:$S,"&lt;="&amp;GK$5,Fluxo!$D:$D,$D95)</f>
        <v>0</v>
      </c>
      <c r="GL95" s="18">
        <f>SUMIFS(Fluxo!$N:$N,Fluxo!$S:$S,"&gt;"&amp;GK$5,Fluxo!$S:$S,"&lt;="&amp;GL$5,Fluxo!$D:$D,$D95)</f>
        <v>0</v>
      </c>
      <c r="GM95" s="18">
        <f>SUMIFS(Fluxo!$N:$N,Fluxo!$S:$S,"&gt;"&amp;GL$5,Fluxo!$S:$S,"&lt;="&amp;GM$5,Fluxo!$D:$D,$D95)</f>
        <v>0</v>
      </c>
      <c r="GN95" s="18">
        <f>SUMIFS(Fluxo!$N:$N,Fluxo!$S:$S,"&gt;"&amp;GM$5,Fluxo!$S:$S,"&lt;="&amp;GN$5,Fluxo!$D:$D,$D95)</f>
        <v>0</v>
      </c>
      <c r="GO95" s="18">
        <f>SUMIFS(Fluxo!$N:$N,Fluxo!$S:$S,"&gt;"&amp;GN$5,Fluxo!$S:$S,"&lt;="&amp;GO$5,Fluxo!$D:$D,$D95)</f>
        <v>0</v>
      </c>
      <c r="GP95" s="18">
        <f>SUMIFS(Fluxo!$N:$N,Fluxo!$S:$S,"&gt;"&amp;GO$5,Fluxo!$S:$S,"&lt;="&amp;GP$5,Fluxo!$D:$D,$D95)</f>
        <v>0</v>
      </c>
      <c r="GQ95" s="18">
        <f>SUMIFS(Fluxo!$N:$N,Fluxo!$S:$S,"&gt;"&amp;GP$5,Fluxo!$S:$S,"&lt;="&amp;GQ$5,Fluxo!$D:$D,$D95)</f>
        <v>0</v>
      </c>
      <c r="GR95" s="18">
        <f>SUMIFS(Fluxo!$N:$N,Fluxo!$S:$S,"&gt;"&amp;GQ$5,Fluxo!$S:$S,"&lt;="&amp;GR$5,Fluxo!$D:$D,$D95)</f>
        <v>0</v>
      </c>
      <c r="GS95" s="18">
        <f>SUMIFS(Fluxo!$N:$N,Fluxo!$S:$S,"&gt;"&amp;GR$5,Fluxo!$S:$S,"&lt;="&amp;GS$5,Fluxo!$D:$D,$D95)</f>
        <v>0</v>
      </c>
      <c r="GT95" s="18">
        <f>SUMIFS(Fluxo!$N:$N,Fluxo!$S:$S,"&gt;"&amp;GS$5,Fluxo!$S:$S,"&lt;="&amp;GT$5,Fluxo!$D:$D,$D95)</f>
        <v>0</v>
      </c>
      <c r="GU95" s="18">
        <f>SUMIFS(Fluxo!$N:$N,Fluxo!$S:$S,"&gt;"&amp;GT$5,Fluxo!$S:$S,"&lt;="&amp;GU$5,Fluxo!$D:$D,$D95)</f>
        <v>0</v>
      </c>
      <c r="GV95" s="18">
        <f>SUMIFS(Fluxo!$N:$N,Fluxo!$S:$S,"&gt;"&amp;GU$5,Fluxo!$S:$S,"&lt;="&amp;GV$5,Fluxo!$D:$D,$D95)</f>
        <v>0</v>
      </c>
      <c r="GW95" s="18">
        <f>SUMIFS(Fluxo!$N:$N,Fluxo!$S:$S,"&gt;"&amp;GV$5,Fluxo!$S:$S,"&lt;="&amp;GW$5,Fluxo!$D:$D,$D95)</f>
        <v>0</v>
      </c>
      <c r="GX95" s="18">
        <f>SUMIFS(Fluxo!$N:$N,Fluxo!$S:$S,"&gt;"&amp;GW$5,Fluxo!$S:$S,"&lt;="&amp;GX$5,Fluxo!$D:$D,$D95)</f>
        <v>0</v>
      </c>
      <c r="GY95" s="18">
        <f>SUMIFS(Fluxo!$N:$N,Fluxo!$S:$S,"&gt;"&amp;GX$5,Fluxo!$S:$S,"&lt;="&amp;GY$5,Fluxo!$D:$D,$D95)</f>
        <v>0</v>
      </c>
      <c r="GZ95" s="18">
        <f>SUMIFS(Fluxo!$N:$N,Fluxo!$S:$S,"&gt;"&amp;GY$5,Fluxo!$S:$S,"&lt;="&amp;GZ$5,Fluxo!$D:$D,$D95)</f>
        <v>0</v>
      </c>
      <c r="HA95" s="18">
        <f>SUMIFS(Fluxo!$N:$N,Fluxo!$S:$S,"&gt;"&amp;GZ$5,Fluxo!$S:$S,"&lt;="&amp;HA$5,Fluxo!$D:$D,$D95)</f>
        <v>0</v>
      </c>
      <c r="HB95" s="18">
        <f>SUMIFS(Fluxo!$N:$N,Fluxo!$S:$S,"&gt;"&amp;HA$5,Fluxo!$S:$S,"&lt;="&amp;HB$5,Fluxo!$D:$D,$D95)</f>
        <v>0</v>
      </c>
      <c r="HC95" s="18">
        <f>SUMIFS(Fluxo!$N:$N,Fluxo!$S:$S,"&gt;"&amp;HB$5,Fluxo!$S:$S,"&lt;="&amp;HC$5,Fluxo!$D:$D,$D95)</f>
        <v>0</v>
      </c>
      <c r="HD95" s="18">
        <f>SUMIFS(Fluxo!$N:$N,Fluxo!$S:$S,"&gt;"&amp;HC$5,Fluxo!$S:$S,"&lt;="&amp;HD$5,Fluxo!$D:$D,$D95)</f>
        <v>0</v>
      </c>
      <c r="HE95" s="18">
        <f>SUMIFS(Fluxo!$N:$N,Fluxo!$S:$S,"&gt;"&amp;HD$5,Fluxo!$S:$S,"&lt;="&amp;HE$5,Fluxo!$D:$D,$D95)</f>
        <v>0</v>
      </c>
      <c r="HF95" s="18">
        <f>SUMIFS(Fluxo!$N:$N,Fluxo!$S:$S,"&gt;"&amp;HE$5,Fluxo!$S:$S,"&lt;="&amp;HF$5,Fluxo!$D:$D,$D95)</f>
        <v>0</v>
      </c>
    </row>
    <row r="96" spans="1:214">
      <c r="A96" s="20">
        <f t="shared" si="18"/>
        <v>86</v>
      </c>
      <c r="B96" s="140" t="str">
        <f>'Check Carteira'!C88</f>
        <v>E.1016.99.01.0211</v>
      </c>
      <c r="C96" s="141">
        <v>1</v>
      </c>
      <c r="D96" s="129" t="str">
        <f>'Check Carteira'!F88</f>
        <v>A-0211</v>
      </c>
      <c r="E96" s="21" t="str">
        <f>IFERROR(INDEX(Contratos!L:L,MATCH(D96,Contratos!R:R,0)),"")</f>
        <v/>
      </c>
      <c r="F96" s="139" t="str">
        <f>IFERROR(INDEX(Contratos!G:G,MATCH(D96,Contratos!R:R,0)),"")</f>
        <v/>
      </c>
      <c r="H96" s="83">
        <f t="shared" si="17"/>
        <v>0</v>
      </c>
      <c r="J96" s="18">
        <f>SUMIFS(Fluxo!$N:$N,Fluxo!$S:$S,"&gt;"&amp;I$5,Fluxo!$S:$S,"&lt;="&amp;J$5,Fluxo!$D:$D,$D96)</f>
        <v>0</v>
      </c>
      <c r="K96" s="18">
        <f>SUMIFS(Fluxo!$N:$N,Fluxo!$S:$S,"&gt;"&amp;J$5,Fluxo!$S:$S,"&lt;="&amp;K$5,Fluxo!$D:$D,$D96)</f>
        <v>0</v>
      </c>
      <c r="L96" s="18">
        <f>SUMIFS(Fluxo!$N:$N,Fluxo!$S:$S,"&gt;"&amp;K$5,Fluxo!$S:$S,"&lt;="&amp;L$5,Fluxo!$D:$D,$D96)</f>
        <v>0</v>
      </c>
      <c r="M96" s="18">
        <f>SUMIFS(Fluxo!$N:$N,Fluxo!$S:$S,"&gt;"&amp;L$5,Fluxo!$S:$S,"&lt;="&amp;M$5,Fluxo!$D:$D,$D96)</f>
        <v>0</v>
      </c>
      <c r="N96" s="18">
        <f>SUMIFS(Fluxo!$N:$N,Fluxo!$S:$S,"&gt;"&amp;M$5,Fluxo!$S:$S,"&lt;="&amp;N$5,Fluxo!$D:$D,$D96)</f>
        <v>0</v>
      </c>
      <c r="O96" s="18">
        <f>SUMIFS(Fluxo!$N:$N,Fluxo!$S:$S,"&gt;"&amp;N$5,Fluxo!$S:$S,"&lt;="&amp;O$5,Fluxo!$D:$D,$D96)</f>
        <v>0</v>
      </c>
      <c r="P96" s="18">
        <f>SUMIFS(Fluxo!$N:$N,Fluxo!$S:$S,"&gt;"&amp;O$5,Fluxo!$S:$S,"&lt;="&amp;P$5,Fluxo!$D:$D,$D96)</f>
        <v>0</v>
      </c>
      <c r="Q96" s="18">
        <f>SUMIFS(Fluxo!$N:$N,Fluxo!$S:$S,"&gt;"&amp;P$5,Fluxo!$S:$S,"&lt;="&amp;Q$5,Fluxo!$D:$D,$D96)</f>
        <v>0</v>
      </c>
      <c r="R96" s="18">
        <f>SUMIFS(Fluxo!$N:$N,Fluxo!$S:$S,"&gt;"&amp;Q$5,Fluxo!$S:$S,"&lt;="&amp;R$5,Fluxo!$D:$D,$D96)</f>
        <v>0</v>
      </c>
      <c r="S96" s="18">
        <f>SUMIFS(Fluxo!$N:$N,Fluxo!$S:$S,"&gt;"&amp;R$5,Fluxo!$S:$S,"&lt;="&amp;S$5,Fluxo!$D:$D,$D96)</f>
        <v>0</v>
      </c>
      <c r="T96" s="18">
        <f>SUMIFS(Fluxo!$N:$N,Fluxo!$S:$S,"&gt;"&amp;S$5,Fluxo!$S:$S,"&lt;="&amp;T$5,Fluxo!$D:$D,$D96)</f>
        <v>0</v>
      </c>
      <c r="U96" s="18">
        <f>SUMIFS(Fluxo!$N:$N,Fluxo!$S:$S,"&gt;"&amp;T$5,Fluxo!$S:$S,"&lt;="&amp;U$5,Fluxo!$D:$D,$D96)</f>
        <v>0</v>
      </c>
      <c r="V96" s="18">
        <f>SUMIFS(Fluxo!$N:$N,Fluxo!$S:$S,"&gt;"&amp;U$5,Fluxo!$S:$S,"&lt;="&amp;V$5,Fluxo!$D:$D,$D96)</f>
        <v>0</v>
      </c>
      <c r="W96" s="18">
        <f>SUMIFS(Fluxo!$N:$N,Fluxo!$S:$S,"&gt;"&amp;V$5,Fluxo!$S:$S,"&lt;="&amp;W$5,Fluxo!$D:$D,$D96)</f>
        <v>0</v>
      </c>
      <c r="X96" s="18">
        <f>SUMIFS(Fluxo!$N:$N,Fluxo!$S:$S,"&gt;"&amp;W$5,Fluxo!$S:$S,"&lt;="&amp;X$5,Fluxo!$D:$D,$D96)</f>
        <v>0</v>
      </c>
      <c r="Y96" s="18">
        <f>SUMIFS(Fluxo!$N:$N,Fluxo!$S:$S,"&gt;"&amp;X$5,Fluxo!$S:$S,"&lt;="&amp;Y$5,Fluxo!$D:$D,$D96)</f>
        <v>0</v>
      </c>
      <c r="Z96" s="18">
        <f>SUMIFS(Fluxo!$N:$N,Fluxo!$S:$S,"&gt;"&amp;Y$5,Fluxo!$S:$S,"&lt;="&amp;Z$5,Fluxo!$D:$D,$D96)</f>
        <v>0</v>
      </c>
      <c r="AA96" s="18">
        <f>SUMIFS(Fluxo!$N:$N,Fluxo!$S:$S,"&gt;"&amp;Z$5,Fluxo!$S:$S,"&lt;="&amp;AA$5,Fluxo!$D:$D,$D96)</f>
        <v>0</v>
      </c>
      <c r="AB96" s="18">
        <f>SUMIFS(Fluxo!$N:$N,Fluxo!$S:$S,"&gt;"&amp;AA$5,Fluxo!$S:$S,"&lt;="&amp;AB$5,Fluxo!$D:$D,$D96)</f>
        <v>0</v>
      </c>
      <c r="AC96" s="18">
        <f>SUMIFS(Fluxo!$N:$N,Fluxo!$S:$S,"&gt;"&amp;AB$5,Fluxo!$S:$S,"&lt;="&amp;AC$5,Fluxo!$D:$D,$D96)</f>
        <v>0</v>
      </c>
      <c r="AD96" s="18">
        <f>SUMIFS(Fluxo!$N:$N,Fluxo!$S:$S,"&gt;"&amp;AC$5,Fluxo!$S:$S,"&lt;="&amp;AD$5,Fluxo!$D:$D,$D96)</f>
        <v>0</v>
      </c>
      <c r="AE96" s="18">
        <f>SUMIFS(Fluxo!$N:$N,Fluxo!$S:$S,"&gt;"&amp;AD$5,Fluxo!$S:$S,"&lt;="&amp;AE$5,Fluxo!$D:$D,$D96)</f>
        <v>0</v>
      </c>
      <c r="AF96" s="18">
        <f>SUMIFS(Fluxo!$N:$N,Fluxo!$S:$S,"&gt;"&amp;AE$5,Fluxo!$S:$S,"&lt;="&amp;AF$5,Fluxo!$D:$D,$D96)</f>
        <v>0</v>
      </c>
      <c r="AG96" s="18">
        <f>SUMIFS(Fluxo!$N:$N,Fluxo!$S:$S,"&gt;"&amp;AF$5,Fluxo!$S:$S,"&lt;="&amp;AG$5,Fluxo!$D:$D,$D96)</f>
        <v>0</v>
      </c>
      <c r="AH96" s="18">
        <f>SUMIFS(Fluxo!$N:$N,Fluxo!$S:$S,"&gt;"&amp;AG$5,Fluxo!$S:$S,"&lt;="&amp;AH$5,Fluxo!$D:$D,$D96)</f>
        <v>0</v>
      </c>
      <c r="AI96" s="18">
        <f>SUMIFS(Fluxo!$N:$N,Fluxo!$S:$S,"&gt;"&amp;AH$5,Fluxo!$S:$S,"&lt;="&amp;AI$5,Fluxo!$D:$D,$D96)</f>
        <v>0</v>
      </c>
      <c r="AJ96" s="18">
        <f>SUMIFS(Fluxo!$N:$N,Fluxo!$S:$S,"&gt;"&amp;AI$5,Fluxo!$S:$S,"&lt;="&amp;AJ$5,Fluxo!$D:$D,$D96)</f>
        <v>0</v>
      </c>
      <c r="AK96" s="18">
        <f>SUMIFS(Fluxo!$N:$N,Fluxo!$S:$S,"&gt;"&amp;AJ$5,Fluxo!$S:$S,"&lt;="&amp;AK$5,Fluxo!$D:$D,$D96)</f>
        <v>0</v>
      </c>
      <c r="AL96" s="18">
        <f>SUMIFS(Fluxo!$N:$N,Fluxo!$S:$S,"&gt;"&amp;AK$5,Fluxo!$S:$S,"&lt;="&amp;AL$5,Fluxo!$D:$D,$D96)</f>
        <v>0</v>
      </c>
      <c r="AM96" s="18">
        <f>SUMIFS(Fluxo!$N:$N,Fluxo!$S:$S,"&gt;"&amp;AL$5,Fluxo!$S:$S,"&lt;="&amp;AM$5,Fluxo!$D:$D,$D96)</f>
        <v>0</v>
      </c>
      <c r="AN96" s="18">
        <f>SUMIFS(Fluxo!$N:$N,Fluxo!$S:$S,"&gt;"&amp;AM$5,Fluxo!$S:$S,"&lt;="&amp;AN$5,Fluxo!$D:$D,$D96)</f>
        <v>0</v>
      </c>
      <c r="AO96" s="18">
        <f>SUMIFS(Fluxo!$N:$N,Fluxo!$S:$S,"&gt;"&amp;AN$5,Fluxo!$S:$S,"&lt;="&amp;AO$5,Fluxo!$D:$D,$D96)</f>
        <v>0</v>
      </c>
      <c r="AP96" s="18">
        <f>SUMIFS(Fluxo!$N:$N,Fluxo!$S:$S,"&gt;"&amp;AO$5,Fluxo!$S:$S,"&lt;="&amp;AP$5,Fluxo!$D:$D,$D96)</f>
        <v>0</v>
      </c>
      <c r="AQ96" s="18">
        <f>SUMIFS(Fluxo!$N:$N,Fluxo!$S:$S,"&gt;"&amp;AP$5,Fluxo!$S:$S,"&lt;="&amp;AQ$5,Fluxo!$D:$D,$D96)</f>
        <v>0</v>
      </c>
      <c r="AR96" s="18">
        <f>SUMIFS(Fluxo!$N:$N,Fluxo!$S:$S,"&gt;"&amp;AQ$5,Fluxo!$S:$S,"&lt;="&amp;AR$5,Fluxo!$D:$D,$D96)</f>
        <v>0</v>
      </c>
      <c r="AS96" s="18">
        <f>SUMIFS(Fluxo!$N:$N,Fluxo!$S:$S,"&gt;"&amp;AR$5,Fluxo!$S:$S,"&lt;="&amp;AS$5,Fluxo!$D:$D,$D96)</f>
        <v>0</v>
      </c>
      <c r="AT96" s="18">
        <f>SUMIFS(Fluxo!$N:$N,Fluxo!$S:$S,"&gt;"&amp;AS$5,Fluxo!$S:$S,"&lt;="&amp;AT$5,Fluxo!$D:$D,$D96)</f>
        <v>0</v>
      </c>
      <c r="AU96" s="18">
        <f>SUMIFS(Fluxo!$N:$N,Fluxo!$S:$S,"&gt;"&amp;AT$5,Fluxo!$S:$S,"&lt;="&amp;AU$5,Fluxo!$D:$D,$D96)</f>
        <v>0</v>
      </c>
      <c r="AV96" s="18">
        <f>SUMIFS(Fluxo!$N:$N,Fluxo!$S:$S,"&gt;"&amp;AU$5,Fluxo!$S:$S,"&lt;="&amp;AV$5,Fluxo!$D:$D,$D96)</f>
        <v>0</v>
      </c>
      <c r="AW96" s="18">
        <f>SUMIFS(Fluxo!$N:$N,Fluxo!$S:$S,"&gt;"&amp;AV$5,Fluxo!$S:$S,"&lt;="&amp;AW$5,Fluxo!$D:$D,$D96)</f>
        <v>0</v>
      </c>
      <c r="AX96" s="18">
        <f>SUMIFS(Fluxo!$N:$N,Fluxo!$S:$S,"&gt;"&amp;AW$5,Fluxo!$S:$S,"&lt;="&amp;AX$5,Fluxo!$D:$D,$D96)</f>
        <v>0</v>
      </c>
      <c r="AY96" s="18">
        <f>SUMIFS(Fluxo!$N:$N,Fluxo!$S:$S,"&gt;"&amp;AX$5,Fluxo!$S:$S,"&lt;="&amp;AY$5,Fluxo!$D:$D,$D96)</f>
        <v>0</v>
      </c>
      <c r="AZ96" s="18">
        <f>SUMIFS(Fluxo!$N:$N,Fluxo!$S:$S,"&gt;"&amp;AY$5,Fluxo!$S:$S,"&lt;="&amp;AZ$5,Fluxo!$D:$D,$D96)</f>
        <v>0</v>
      </c>
      <c r="BA96" s="18">
        <f>SUMIFS(Fluxo!$N:$N,Fluxo!$S:$S,"&gt;"&amp;AZ$5,Fluxo!$S:$S,"&lt;="&amp;BA$5,Fluxo!$D:$D,$D96)</f>
        <v>0</v>
      </c>
      <c r="BB96" s="18">
        <f>SUMIFS(Fluxo!$N:$N,Fluxo!$S:$S,"&gt;"&amp;BA$5,Fluxo!$S:$S,"&lt;="&amp;BB$5,Fluxo!$D:$D,$D96)</f>
        <v>0</v>
      </c>
      <c r="BC96" s="18">
        <f>SUMIFS(Fluxo!$N:$N,Fluxo!$S:$S,"&gt;"&amp;BB$5,Fluxo!$S:$S,"&lt;="&amp;BC$5,Fluxo!$D:$D,$D96)</f>
        <v>0</v>
      </c>
      <c r="BD96" s="18">
        <f>SUMIFS(Fluxo!$N:$N,Fluxo!$S:$S,"&gt;"&amp;BC$5,Fluxo!$S:$S,"&lt;="&amp;BD$5,Fluxo!$D:$D,$D96)</f>
        <v>0</v>
      </c>
      <c r="BE96" s="18">
        <f>SUMIFS(Fluxo!$N:$N,Fluxo!$S:$S,"&gt;"&amp;BD$5,Fluxo!$S:$S,"&lt;="&amp;BE$5,Fluxo!$D:$D,$D96)</f>
        <v>0</v>
      </c>
      <c r="BF96" s="18">
        <f>SUMIFS(Fluxo!$N:$N,Fluxo!$S:$S,"&gt;"&amp;BE$5,Fluxo!$S:$S,"&lt;="&amp;BF$5,Fluxo!$D:$D,$D96)</f>
        <v>0</v>
      </c>
      <c r="BG96" s="18">
        <f>SUMIFS(Fluxo!$N:$N,Fluxo!$S:$S,"&gt;"&amp;BF$5,Fluxo!$S:$S,"&lt;="&amp;BG$5,Fluxo!$D:$D,$D96)</f>
        <v>0</v>
      </c>
      <c r="BH96" s="18">
        <f>SUMIFS(Fluxo!$N:$N,Fluxo!$S:$S,"&gt;"&amp;BG$5,Fluxo!$S:$S,"&lt;="&amp;BH$5,Fluxo!$D:$D,$D96)</f>
        <v>0</v>
      </c>
      <c r="BI96" s="18">
        <f>SUMIFS(Fluxo!$N:$N,Fluxo!$S:$S,"&gt;"&amp;BH$5,Fluxo!$S:$S,"&lt;="&amp;BI$5,Fluxo!$D:$D,$D96)</f>
        <v>0</v>
      </c>
      <c r="BJ96" s="18">
        <f>SUMIFS(Fluxo!$N:$N,Fluxo!$S:$S,"&gt;"&amp;BI$5,Fluxo!$S:$S,"&lt;="&amp;BJ$5,Fluxo!$D:$D,$D96)</f>
        <v>0</v>
      </c>
      <c r="BK96" s="18">
        <f>SUMIFS(Fluxo!$N:$N,Fluxo!$S:$S,"&gt;"&amp;BJ$5,Fluxo!$S:$S,"&lt;="&amp;BK$5,Fluxo!$D:$D,$D96)</f>
        <v>0</v>
      </c>
      <c r="BL96" s="18">
        <f>SUMIFS(Fluxo!$N:$N,Fluxo!$S:$S,"&gt;"&amp;BK$5,Fluxo!$S:$S,"&lt;="&amp;BL$5,Fluxo!$D:$D,$D96)</f>
        <v>0</v>
      </c>
      <c r="BM96" s="18">
        <f>SUMIFS(Fluxo!$N:$N,Fluxo!$S:$S,"&gt;"&amp;BL$5,Fluxo!$S:$S,"&lt;="&amp;BM$5,Fluxo!$D:$D,$D96)</f>
        <v>0</v>
      </c>
      <c r="BN96" s="18">
        <f>SUMIFS(Fluxo!$N:$N,Fluxo!$S:$S,"&gt;"&amp;BM$5,Fluxo!$S:$S,"&lt;="&amp;BN$5,Fluxo!$D:$D,$D96)</f>
        <v>0</v>
      </c>
      <c r="BO96" s="18">
        <f>SUMIFS(Fluxo!$N:$N,Fluxo!$S:$S,"&gt;"&amp;BN$5,Fluxo!$S:$S,"&lt;="&amp;BO$5,Fluxo!$D:$D,$D96)</f>
        <v>0</v>
      </c>
      <c r="BP96" s="18">
        <f>SUMIFS(Fluxo!$N:$N,Fluxo!$S:$S,"&gt;"&amp;BO$5,Fluxo!$S:$S,"&lt;="&amp;BP$5,Fluxo!$D:$D,$D96)</f>
        <v>0</v>
      </c>
      <c r="BQ96" s="18">
        <f>SUMIFS(Fluxo!$N:$N,Fluxo!$S:$S,"&gt;"&amp;BP$5,Fluxo!$S:$S,"&lt;="&amp;BQ$5,Fluxo!$D:$D,$D96)</f>
        <v>0</v>
      </c>
      <c r="BR96" s="18">
        <f>SUMIFS(Fluxo!$N:$N,Fluxo!$S:$S,"&gt;"&amp;BQ$5,Fluxo!$S:$S,"&lt;="&amp;BR$5,Fluxo!$D:$D,$D96)</f>
        <v>0</v>
      </c>
      <c r="BS96" s="18">
        <f>SUMIFS(Fluxo!$N:$N,Fluxo!$S:$S,"&gt;"&amp;BR$5,Fluxo!$S:$S,"&lt;="&amp;BS$5,Fluxo!$D:$D,$D96)</f>
        <v>0</v>
      </c>
      <c r="BT96" s="18">
        <f>SUMIFS(Fluxo!$N:$N,Fluxo!$S:$S,"&gt;"&amp;BS$5,Fluxo!$S:$S,"&lt;="&amp;BT$5,Fluxo!$D:$D,$D96)</f>
        <v>0</v>
      </c>
      <c r="BU96" s="18">
        <f>SUMIFS(Fluxo!$N:$N,Fluxo!$S:$S,"&gt;"&amp;BT$5,Fluxo!$S:$S,"&lt;="&amp;BU$5,Fluxo!$D:$D,$D96)</f>
        <v>0</v>
      </c>
      <c r="BV96" s="18">
        <f>SUMIFS(Fluxo!$N:$N,Fluxo!$S:$S,"&gt;"&amp;BU$5,Fluxo!$S:$S,"&lt;="&amp;BV$5,Fluxo!$D:$D,$D96)</f>
        <v>0</v>
      </c>
      <c r="BW96" s="18">
        <f>SUMIFS(Fluxo!$N:$N,Fluxo!$S:$S,"&gt;"&amp;BV$5,Fluxo!$S:$S,"&lt;="&amp;BW$5,Fluxo!$D:$D,$D96)</f>
        <v>0</v>
      </c>
      <c r="BX96" s="18">
        <f>SUMIFS(Fluxo!$N:$N,Fluxo!$S:$S,"&gt;"&amp;BW$5,Fluxo!$S:$S,"&lt;="&amp;BX$5,Fluxo!$D:$D,$D96)</f>
        <v>0</v>
      </c>
      <c r="BY96" s="18">
        <f>SUMIFS(Fluxo!$N:$N,Fluxo!$S:$S,"&gt;"&amp;BX$5,Fluxo!$S:$S,"&lt;="&amp;BY$5,Fluxo!$D:$D,$D96)</f>
        <v>0</v>
      </c>
      <c r="BZ96" s="18">
        <f>SUMIFS(Fluxo!$N:$N,Fluxo!$S:$S,"&gt;"&amp;BY$5,Fluxo!$S:$S,"&lt;="&amp;BZ$5,Fluxo!$D:$D,$D96)</f>
        <v>0</v>
      </c>
      <c r="CA96" s="18">
        <f>SUMIFS(Fluxo!$N:$N,Fluxo!$S:$S,"&gt;"&amp;BZ$5,Fluxo!$S:$S,"&lt;="&amp;CA$5,Fluxo!$D:$D,$D96)</f>
        <v>0</v>
      </c>
      <c r="CB96" s="18">
        <f>SUMIFS(Fluxo!$N:$N,Fluxo!$S:$S,"&gt;"&amp;CA$5,Fluxo!$S:$S,"&lt;="&amp;CB$5,Fluxo!$D:$D,$D96)</f>
        <v>0</v>
      </c>
      <c r="CC96" s="18">
        <f>SUMIFS(Fluxo!$N:$N,Fluxo!$S:$S,"&gt;"&amp;CB$5,Fluxo!$S:$S,"&lt;="&amp;CC$5,Fluxo!$D:$D,$D96)</f>
        <v>0</v>
      </c>
      <c r="CD96" s="18">
        <f>SUMIFS(Fluxo!$N:$N,Fluxo!$S:$S,"&gt;"&amp;CC$5,Fluxo!$S:$S,"&lt;="&amp;CD$5,Fluxo!$D:$D,$D96)</f>
        <v>0</v>
      </c>
      <c r="CE96" s="18">
        <f>SUMIFS(Fluxo!$N:$N,Fluxo!$S:$S,"&gt;"&amp;CD$5,Fluxo!$S:$S,"&lt;="&amp;CE$5,Fluxo!$D:$D,$D96)</f>
        <v>0</v>
      </c>
      <c r="CF96" s="18">
        <f>SUMIFS(Fluxo!$N:$N,Fluxo!$S:$S,"&gt;"&amp;CE$5,Fluxo!$S:$S,"&lt;="&amp;CF$5,Fluxo!$D:$D,$D96)</f>
        <v>0</v>
      </c>
      <c r="CG96" s="18">
        <f>SUMIFS(Fluxo!$N:$N,Fluxo!$S:$S,"&gt;"&amp;CF$5,Fluxo!$S:$S,"&lt;="&amp;CG$5,Fluxo!$D:$D,$D96)</f>
        <v>0</v>
      </c>
      <c r="CH96" s="18">
        <f>SUMIFS(Fluxo!$N:$N,Fluxo!$S:$S,"&gt;"&amp;CG$5,Fluxo!$S:$S,"&lt;="&amp;CH$5,Fluxo!$D:$D,$D96)</f>
        <v>0</v>
      </c>
      <c r="CI96" s="18">
        <f>SUMIFS(Fluxo!$N:$N,Fluxo!$S:$S,"&gt;"&amp;CH$5,Fluxo!$S:$S,"&lt;="&amp;CI$5,Fluxo!$D:$D,$D96)</f>
        <v>0</v>
      </c>
      <c r="CJ96" s="18">
        <f>SUMIFS(Fluxo!$N:$N,Fluxo!$S:$S,"&gt;"&amp;CI$5,Fluxo!$S:$S,"&lt;="&amp;CJ$5,Fluxo!$D:$D,$D96)</f>
        <v>0</v>
      </c>
      <c r="CK96" s="18">
        <f>SUMIFS(Fluxo!$N:$N,Fluxo!$S:$S,"&gt;"&amp;CJ$5,Fluxo!$S:$S,"&lt;="&amp;CK$5,Fluxo!$D:$D,$D96)</f>
        <v>0</v>
      </c>
      <c r="CL96" s="18">
        <f>SUMIFS(Fluxo!$N:$N,Fluxo!$S:$S,"&gt;"&amp;CK$5,Fluxo!$S:$S,"&lt;="&amp;CL$5,Fluxo!$D:$D,$D96)</f>
        <v>0</v>
      </c>
      <c r="CM96" s="18">
        <f>SUMIFS(Fluxo!$N:$N,Fluxo!$S:$S,"&gt;"&amp;CL$5,Fluxo!$S:$S,"&lt;="&amp;CM$5,Fluxo!$D:$D,$D96)</f>
        <v>0</v>
      </c>
      <c r="CN96" s="18">
        <f>SUMIFS(Fluxo!$N:$N,Fluxo!$S:$S,"&gt;"&amp;CM$5,Fluxo!$S:$S,"&lt;="&amp;CN$5,Fluxo!$D:$D,$D96)</f>
        <v>0</v>
      </c>
      <c r="CO96" s="18">
        <f>SUMIFS(Fluxo!$N:$N,Fluxo!$S:$S,"&gt;"&amp;CN$5,Fluxo!$S:$S,"&lt;="&amp;CO$5,Fluxo!$D:$D,$D96)</f>
        <v>0</v>
      </c>
      <c r="CP96" s="18">
        <f>SUMIFS(Fluxo!$N:$N,Fluxo!$S:$S,"&gt;"&amp;CO$5,Fluxo!$S:$S,"&lt;="&amp;CP$5,Fluxo!$D:$D,$D96)</f>
        <v>0</v>
      </c>
      <c r="CQ96" s="18">
        <f>SUMIFS(Fluxo!$N:$N,Fluxo!$S:$S,"&gt;"&amp;CP$5,Fluxo!$S:$S,"&lt;="&amp;CQ$5,Fluxo!$D:$D,$D96)</f>
        <v>0</v>
      </c>
      <c r="CR96" s="18">
        <f>SUMIFS(Fluxo!$N:$N,Fluxo!$S:$S,"&gt;"&amp;CQ$5,Fluxo!$S:$S,"&lt;="&amp;CR$5,Fluxo!$D:$D,$D96)</f>
        <v>0</v>
      </c>
      <c r="CS96" s="18">
        <f>SUMIFS(Fluxo!$N:$N,Fluxo!$S:$S,"&gt;"&amp;CR$5,Fluxo!$S:$S,"&lt;="&amp;CS$5,Fluxo!$D:$D,$D96)</f>
        <v>0</v>
      </c>
      <c r="CT96" s="18">
        <f>SUMIFS(Fluxo!$N:$N,Fluxo!$S:$S,"&gt;"&amp;CS$5,Fluxo!$S:$S,"&lt;="&amp;CT$5,Fluxo!$D:$D,$D96)</f>
        <v>0</v>
      </c>
      <c r="CU96" s="18">
        <f>SUMIFS(Fluxo!$N:$N,Fluxo!$S:$S,"&gt;"&amp;CT$5,Fluxo!$S:$S,"&lt;="&amp;CU$5,Fluxo!$D:$D,$D96)</f>
        <v>0</v>
      </c>
      <c r="CV96" s="18">
        <f>SUMIFS(Fluxo!$N:$N,Fluxo!$S:$S,"&gt;"&amp;CU$5,Fluxo!$S:$S,"&lt;="&amp;CV$5,Fluxo!$D:$D,$D96)</f>
        <v>0</v>
      </c>
      <c r="CW96" s="18">
        <f>SUMIFS(Fluxo!$N:$N,Fluxo!$S:$S,"&gt;"&amp;CV$5,Fluxo!$S:$S,"&lt;="&amp;CW$5,Fluxo!$D:$D,$D96)</f>
        <v>0</v>
      </c>
      <c r="CX96" s="18">
        <f>SUMIFS(Fluxo!$N:$N,Fluxo!$S:$S,"&gt;"&amp;CW$5,Fluxo!$S:$S,"&lt;="&amp;CX$5,Fluxo!$D:$D,$D96)</f>
        <v>0</v>
      </c>
      <c r="CY96" s="18">
        <f>SUMIFS(Fluxo!$N:$N,Fluxo!$S:$S,"&gt;"&amp;CX$5,Fluxo!$S:$S,"&lt;="&amp;CY$5,Fluxo!$D:$D,$D96)</f>
        <v>0</v>
      </c>
      <c r="CZ96" s="18">
        <f>SUMIFS(Fluxo!$N:$N,Fluxo!$S:$S,"&gt;"&amp;CY$5,Fluxo!$S:$S,"&lt;="&amp;CZ$5,Fluxo!$D:$D,$D96)</f>
        <v>0</v>
      </c>
      <c r="DA96" s="18">
        <f>SUMIFS(Fluxo!$N:$N,Fluxo!$S:$S,"&gt;"&amp;CZ$5,Fluxo!$S:$S,"&lt;="&amp;DA$5,Fluxo!$D:$D,$D96)</f>
        <v>0</v>
      </c>
      <c r="DB96" s="18">
        <f>SUMIFS(Fluxo!$N:$N,Fluxo!$S:$S,"&gt;"&amp;DA$5,Fluxo!$S:$S,"&lt;="&amp;DB$5,Fluxo!$D:$D,$D96)</f>
        <v>0</v>
      </c>
      <c r="DC96" s="18">
        <f>SUMIFS(Fluxo!$N:$N,Fluxo!$S:$S,"&gt;"&amp;DB$5,Fluxo!$S:$S,"&lt;="&amp;DC$5,Fluxo!$D:$D,$D96)</f>
        <v>0</v>
      </c>
      <c r="DD96" s="18">
        <f>SUMIFS(Fluxo!$N:$N,Fluxo!$S:$S,"&gt;"&amp;DC$5,Fluxo!$S:$S,"&lt;="&amp;DD$5,Fluxo!$D:$D,$D96)</f>
        <v>0</v>
      </c>
      <c r="DE96" s="18">
        <f>SUMIFS(Fluxo!$N:$N,Fluxo!$S:$S,"&gt;"&amp;DD$5,Fluxo!$S:$S,"&lt;="&amp;DE$5,Fluxo!$D:$D,$D96)</f>
        <v>0</v>
      </c>
      <c r="DF96" s="18">
        <f>SUMIFS(Fluxo!$N:$N,Fluxo!$S:$S,"&gt;"&amp;DE$5,Fluxo!$S:$S,"&lt;="&amp;DF$5,Fluxo!$D:$D,$D96)</f>
        <v>0</v>
      </c>
      <c r="DG96" s="18">
        <f>SUMIFS(Fluxo!$N:$N,Fluxo!$S:$S,"&gt;"&amp;DF$5,Fluxo!$S:$S,"&lt;="&amp;DG$5,Fluxo!$D:$D,$D96)</f>
        <v>0</v>
      </c>
      <c r="DH96" s="18">
        <f>SUMIFS(Fluxo!$N:$N,Fluxo!$S:$S,"&gt;"&amp;DG$5,Fluxo!$S:$S,"&lt;="&amp;DH$5,Fluxo!$D:$D,$D96)</f>
        <v>0</v>
      </c>
      <c r="DI96" s="18">
        <f>SUMIFS(Fluxo!$N:$N,Fluxo!$S:$S,"&gt;"&amp;DH$5,Fluxo!$S:$S,"&lt;="&amp;DI$5,Fluxo!$D:$D,$D96)</f>
        <v>0</v>
      </c>
      <c r="DJ96" s="18">
        <f>SUMIFS(Fluxo!$N:$N,Fluxo!$S:$S,"&gt;"&amp;DI$5,Fluxo!$S:$S,"&lt;="&amp;DJ$5,Fluxo!$D:$D,$D96)</f>
        <v>0</v>
      </c>
      <c r="DK96" s="18">
        <f>SUMIFS(Fluxo!$N:$N,Fluxo!$S:$S,"&gt;"&amp;DJ$5,Fluxo!$S:$S,"&lt;="&amp;DK$5,Fluxo!$D:$D,$D96)</f>
        <v>0</v>
      </c>
      <c r="DL96" s="18">
        <f>SUMIFS(Fluxo!$N:$N,Fluxo!$S:$S,"&gt;"&amp;DK$5,Fluxo!$S:$S,"&lt;="&amp;DL$5,Fluxo!$D:$D,$D96)</f>
        <v>0</v>
      </c>
      <c r="DM96" s="18">
        <f>SUMIFS(Fluxo!$N:$N,Fluxo!$S:$S,"&gt;"&amp;DL$5,Fluxo!$S:$S,"&lt;="&amp;DM$5,Fluxo!$D:$D,$D96)</f>
        <v>0</v>
      </c>
      <c r="DN96" s="18">
        <f>SUMIFS(Fluxo!$N:$N,Fluxo!$S:$S,"&gt;"&amp;DM$5,Fluxo!$S:$S,"&lt;="&amp;DN$5,Fluxo!$D:$D,$D96)</f>
        <v>0</v>
      </c>
      <c r="DO96" s="18">
        <f>SUMIFS(Fluxo!$N:$N,Fluxo!$S:$S,"&gt;"&amp;DN$5,Fluxo!$S:$S,"&lt;="&amp;DO$5,Fluxo!$D:$D,$D96)</f>
        <v>0</v>
      </c>
      <c r="DP96" s="18">
        <f>SUMIFS(Fluxo!$N:$N,Fluxo!$S:$S,"&gt;"&amp;DO$5,Fluxo!$S:$S,"&lt;="&amp;DP$5,Fluxo!$D:$D,$D96)</f>
        <v>0</v>
      </c>
      <c r="DQ96" s="18">
        <f>SUMIFS(Fluxo!$N:$N,Fluxo!$S:$S,"&gt;"&amp;DP$5,Fluxo!$S:$S,"&lt;="&amp;DQ$5,Fluxo!$D:$D,$D96)</f>
        <v>0</v>
      </c>
      <c r="DR96" s="18">
        <f>SUMIFS(Fluxo!$N:$N,Fluxo!$S:$S,"&gt;"&amp;DQ$5,Fluxo!$S:$S,"&lt;="&amp;DR$5,Fluxo!$D:$D,$D96)</f>
        <v>0</v>
      </c>
      <c r="DS96" s="18">
        <f>SUMIFS(Fluxo!$N:$N,Fluxo!$S:$S,"&gt;"&amp;DR$5,Fluxo!$S:$S,"&lt;="&amp;DS$5,Fluxo!$D:$D,$D96)</f>
        <v>0</v>
      </c>
      <c r="DT96" s="18">
        <f>SUMIFS(Fluxo!$N:$N,Fluxo!$S:$S,"&gt;"&amp;DS$5,Fluxo!$S:$S,"&lt;="&amp;DT$5,Fluxo!$D:$D,$D96)</f>
        <v>0</v>
      </c>
      <c r="DU96" s="18">
        <f>SUMIFS(Fluxo!$N:$N,Fluxo!$S:$S,"&gt;"&amp;DT$5,Fluxo!$S:$S,"&lt;="&amp;DU$5,Fluxo!$D:$D,$D96)</f>
        <v>0</v>
      </c>
      <c r="DV96" s="18">
        <f>SUMIFS(Fluxo!$N:$N,Fluxo!$S:$S,"&gt;"&amp;DU$5,Fluxo!$S:$S,"&lt;="&amp;DV$5,Fluxo!$D:$D,$D96)</f>
        <v>0</v>
      </c>
      <c r="DW96" s="18">
        <f>SUMIFS(Fluxo!$N:$N,Fluxo!$S:$S,"&gt;"&amp;DV$5,Fluxo!$S:$S,"&lt;="&amp;DW$5,Fluxo!$D:$D,$D96)</f>
        <v>0</v>
      </c>
      <c r="DX96" s="18">
        <f>SUMIFS(Fluxo!$N:$N,Fluxo!$S:$S,"&gt;"&amp;DW$5,Fluxo!$S:$S,"&lt;="&amp;DX$5,Fluxo!$D:$D,$D96)</f>
        <v>0</v>
      </c>
      <c r="DY96" s="18">
        <f>SUMIFS(Fluxo!$N:$N,Fluxo!$S:$S,"&gt;"&amp;DX$5,Fluxo!$S:$S,"&lt;="&amp;DY$5,Fluxo!$D:$D,$D96)</f>
        <v>0</v>
      </c>
      <c r="DZ96" s="18">
        <f>SUMIFS(Fluxo!$N:$N,Fluxo!$S:$S,"&gt;"&amp;DY$5,Fluxo!$S:$S,"&lt;="&amp;DZ$5,Fluxo!$D:$D,$D96)</f>
        <v>0</v>
      </c>
      <c r="EA96" s="18">
        <f>SUMIFS(Fluxo!$N:$N,Fluxo!$S:$S,"&gt;"&amp;DZ$5,Fluxo!$S:$S,"&lt;="&amp;EA$5,Fluxo!$D:$D,$D96)</f>
        <v>0</v>
      </c>
      <c r="EB96" s="18">
        <f>SUMIFS(Fluxo!$N:$N,Fluxo!$S:$S,"&gt;"&amp;EA$5,Fluxo!$S:$S,"&lt;="&amp;EB$5,Fluxo!$D:$D,$D96)</f>
        <v>0</v>
      </c>
      <c r="EC96" s="18">
        <f>SUMIFS(Fluxo!$N:$N,Fluxo!$S:$S,"&gt;"&amp;EB$5,Fluxo!$S:$S,"&lt;="&amp;EC$5,Fluxo!$D:$D,$D96)</f>
        <v>0</v>
      </c>
      <c r="ED96" s="18">
        <f>SUMIFS(Fluxo!$N:$N,Fluxo!$S:$S,"&gt;"&amp;EC$5,Fluxo!$S:$S,"&lt;="&amp;ED$5,Fluxo!$D:$D,$D96)</f>
        <v>0</v>
      </c>
      <c r="EE96" s="18">
        <f>SUMIFS(Fluxo!$N:$N,Fluxo!$S:$S,"&gt;"&amp;ED$5,Fluxo!$S:$S,"&lt;="&amp;EE$5,Fluxo!$D:$D,$D96)</f>
        <v>0</v>
      </c>
      <c r="EF96" s="18">
        <f>SUMIFS(Fluxo!$N:$N,Fluxo!$S:$S,"&gt;"&amp;EE$5,Fluxo!$S:$S,"&lt;="&amp;EF$5,Fluxo!$D:$D,$D96)</f>
        <v>0</v>
      </c>
      <c r="EG96" s="18">
        <f>SUMIFS(Fluxo!$N:$N,Fluxo!$S:$S,"&gt;"&amp;EF$5,Fluxo!$S:$S,"&lt;="&amp;EG$5,Fluxo!$D:$D,$D96)</f>
        <v>0</v>
      </c>
      <c r="EH96" s="18">
        <f>SUMIFS(Fluxo!$N:$N,Fluxo!$S:$S,"&gt;"&amp;EG$5,Fluxo!$S:$S,"&lt;="&amp;EH$5,Fluxo!$D:$D,$D96)</f>
        <v>0</v>
      </c>
      <c r="EI96" s="18">
        <f>SUMIFS(Fluxo!$N:$N,Fluxo!$S:$S,"&gt;"&amp;EH$5,Fluxo!$S:$S,"&lt;="&amp;EI$5,Fluxo!$D:$D,$D96)</f>
        <v>0</v>
      </c>
      <c r="EJ96" s="18">
        <f>SUMIFS(Fluxo!$N:$N,Fluxo!$S:$S,"&gt;"&amp;EI$5,Fluxo!$S:$S,"&lt;="&amp;EJ$5,Fluxo!$D:$D,$D96)</f>
        <v>0</v>
      </c>
      <c r="EK96" s="18">
        <f>SUMIFS(Fluxo!$N:$N,Fluxo!$S:$S,"&gt;"&amp;EJ$5,Fluxo!$S:$S,"&lt;="&amp;EK$5,Fluxo!$D:$D,$D96)</f>
        <v>0</v>
      </c>
      <c r="EL96" s="18">
        <f>SUMIFS(Fluxo!$N:$N,Fluxo!$S:$S,"&gt;"&amp;EK$5,Fluxo!$S:$S,"&lt;="&amp;EL$5,Fluxo!$D:$D,$D96)</f>
        <v>0</v>
      </c>
      <c r="EM96" s="18">
        <f>SUMIFS(Fluxo!$N:$N,Fluxo!$S:$S,"&gt;"&amp;EL$5,Fluxo!$S:$S,"&lt;="&amp;EM$5,Fluxo!$D:$D,$D96)</f>
        <v>0</v>
      </c>
      <c r="EN96" s="18">
        <f>SUMIFS(Fluxo!$N:$N,Fluxo!$S:$S,"&gt;"&amp;EM$5,Fluxo!$S:$S,"&lt;="&amp;EN$5,Fluxo!$D:$D,$D96)</f>
        <v>0</v>
      </c>
      <c r="EO96" s="18">
        <f>SUMIFS(Fluxo!$N:$N,Fluxo!$S:$S,"&gt;"&amp;EN$5,Fluxo!$S:$S,"&lt;="&amp;EO$5,Fluxo!$D:$D,$D96)</f>
        <v>0</v>
      </c>
      <c r="EP96" s="18">
        <f>SUMIFS(Fluxo!$N:$N,Fluxo!$S:$S,"&gt;"&amp;EO$5,Fluxo!$S:$S,"&lt;="&amp;EP$5,Fluxo!$D:$D,$D96)</f>
        <v>0</v>
      </c>
      <c r="EQ96" s="18">
        <f>SUMIFS(Fluxo!$N:$N,Fluxo!$S:$S,"&gt;"&amp;EP$5,Fluxo!$S:$S,"&lt;="&amp;EQ$5,Fluxo!$D:$D,$D96)</f>
        <v>0</v>
      </c>
      <c r="ER96" s="18">
        <f>SUMIFS(Fluxo!$N:$N,Fluxo!$S:$S,"&gt;"&amp;EQ$5,Fluxo!$S:$S,"&lt;="&amp;ER$5,Fluxo!$D:$D,$D96)</f>
        <v>0</v>
      </c>
      <c r="ES96" s="18">
        <f>SUMIFS(Fluxo!$N:$N,Fluxo!$S:$S,"&gt;"&amp;ER$5,Fluxo!$S:$S,"&lt;="&amp;ES$5,Fluxo!$D:$D,$D96)</f>
        <v>0</v>
      </c>
      <c r="ET96" s="18">
        <f>SUMIFS(Fluxo!$N:$N,Fluxo!$S:$S,"&gt;"&amp;ES$5,Fluxo!$S:$S,"&lt;="&amp;ET$5,Fluxo!$D:$D,$D96)</f>
        <v>0</v>
      </c>
      <c r="EU96" s="18">
        <f>SUMIFS(Fluxo!$N:$N,Fluxo!$S:$S,"&gt;"&amp;ET$5,Fluxo!$S:$S,"&lt;="&amp;EU$5,Fluxo!$D:$D,$D96)</f>
        <v>0</v>
      </c>
      <c r="EV96" s="18">
        <f>SUMIFS(Fluxo!$N:$N,Fluxo!$S:$S,"&gt;"&amp;EU$5,Fluxo!$S:$S,"&lt;="&amp;EV$5,Fluxo!$D:$D,$D96)</f>
        <v>0</v>
      </c>
      <c r="EW96" s="18">
        <f>SUMIFS(Fluxo!$N:$N,Fluxo!$S:$S,"&gt;"&amp;EV$5,Fluxo!$S:$S,"&lt;="&amp;EW$5,Fluxo!$D:$D,$D96)</f>
        <v>0</v>
      </c>
      <c r="EX96" s="18">
        <f>SUMIFS(Fluxo!$N:$N,Fluxo!$S:$S,"&gt;"&amp;EW$5,Fluxo!$S:$S,"&lt;="&amp;EX$5,Fluxo!$D:$D,$D96)</f>
        <v>0</v>
      </c>
      <c r="EY96" s="18">
        <f>SUMIFS(Fluxo!$N:$N,Fluxo!$S:$S,"&gt;"&amp;EX$5,Fluxo!$S:$S,"&lt;="&amp;EY$5,Fluxo!$D:$D,$D96)</f>
        <v>0</v>
      </c>
      <c r="EZ96" s="18">
        <f>SUMIFS(Fluxo!$N:$N,Fluxo!$S:$S,"&gt;"&amp;EY$5,Fluxo!$S:$S,"&lt;="&amp;EZ$5,Fluxo!$D:$D,$D96)</f>
        <v>0</v>
      </c>
      <c r="FA96" s="18">
        <f>SUMIFS(Fluxo!$N:$N,Fluxo!$S:$S,"&gt;"&amp;EZ$5,Fluxo!$S:$S,"&lt;="&amp;FA$5,Fluxo!$D:$D,$D96)</f>
        <v>0</v>
      </c>
      <c r="FB96" s="18">
        <f>SUMIFS(Fluxo!$N:$N,Fluxo!$S:$S,"&gt;"&amp;FA$5,Fluxo!$S:$S,"&lt;="&amp;FB$5,Fluxo!$D:$D,$D96)</f>
        <v>0</v>
      </c>
      <c r="FC96" s="18">
        <f>SUMIFS(Fluxo!$N:$N,Fluxo!$S:$S,"&gt;"&amp;FB$5,Fluxo!$S:$S,"&lt;="&amp;FC$5,Fluxo!$D:$D,$D96)</f>
        <v>0</v>
      </c>
      <c r="FD96" s="18">
        <f>SUMIFS(Fluxo!$N:$N,Fluxo!$S:$S,"&gt;"&amp;FC$5,Fluxo!$S:$S,"&lt;="&amp;FD$5,Fluxo!$D:$D,$D96)</f>
        <v>0</v>
      </c>
      <c r="FE96" s="18">
        <f>SUMIFS(Fluxo!$N:$N,Fluxo!$S:$S,"&gt;"&amp;FD$5,Fluxo!$S:$S,"&lt;="&amp;FE$5,Fluxo!$D:$D,$D96)</f>
        <v>0</v>
      </c>
      <c r="FF96" s="18">
        <f>SUMIFS(Fluxo!$N:$N,Fluxo!$S:$S,"&gt;"&amp;FE$5,Fluxo!$S:$S,"&lt;="&amp;FF$5,Fluxo!$D:$D,$D96)</f>
        <v>0</v>
      </c>
      <c r="FG96" s="18">
        <f>SUMIFS(Fluxo!$N:$N,Fluxo!$S:$S,"&gt;"&amp;FF$5,Fluxo!$S:$S,"&lt;="&amp;FG$5,Fluxo!$D:$D,$D96)</f>
        <v>0</v>
      </c>
      <c r="FH96" s="18">
        <f>SUMIFS(Fluxo!$N:$N,Fluxo!$S:$S,"&gt;"&amp;FG$5,Fluxo!$S:$S,"&lt;="&amp;FH$5,Fluxo!$D:$D,$D96)</f>
        <v>0</v>
      </c>
      <c r="FI96" s="18">
        <f>SUMIFS(Fluxo!$N:$N,Fluxo!$S:$S,"&gt;"&amp;FH$5,Fluxo!$S:$S,"&lt;="&amp;FI$5,Fluxo!$D:$D,$D96)</f>
        <v>0</v>
      </c>
      <c r="FJ96" s="18">
        <f>SUMIFS(Fluxo!$N:$N,Fluxo!$S:$S,"&gt;"&amp;FI$5,Fluxo!$S:$S,"&lt;="&amp;FJ$5,Fluxo!$D:$D,$D96)</f>
        <v>0</v>
      </c>
      <c r="FK96" s="18">
        <f>SUMIFS(Fluxo!$N:$N,Fluxo!$S:$S,"&gt;"&amp;FJ$5,Fluxo!$S:$S,"&lt;="&amp;FK$5,Fluxo!$D:$D,$D96)</f>
        <v>0</v>
      </c>
      <c r="FL96" s="18">
        <f>SUMIFS(Fluxo!$N:$N,Fluxo!$S:$S,"&gt;"&amp;FK$5,Fluxo!$S:$S,"&lt;="&amp;FL$5,Fluxo!$D:$D,$D96)</f>
        <v>0</v>
      </c>
      <c r="FM96" s="18">
        <f>SUMIFS(Fluxo!$N:$N,Fluxo!$S:$S,"&gt;"&amp;FL$5,Fluxo!$S:$S,"&lt;="&amp;FM$5,Fluxo!$D:$D,$D96)</f>
        <v>0</v>
      </c>
      <c r="FN96" s="18">
        <f>SUMIFS(Fluxo!$N:$N,Fluxo!$S:$S,"&gt;"&amp;FM$5,Fluxo!$S:$S,"&lt;="&amp;FN$5,Fluxo!$D:$D,$D96)</f>
        <v>0</v>
      </c>
      <c r="FO96" s="18">
        <f>SUMIFS(Fluxo!$N:$N,Fluxo!$S:$S,"&gt;"&amp;FN$5,Fluxo!$S:$S,"&lt;="&amp;FO$5,Fluxo!$D:$D,$D96)</f>
        <v>0</v>
      </c>
      <c r="FP96" s="18">
        <f>SUMIFS(Fluxo!$N:$N,Fluxo!$S:$S,"&gt;"&amp;FO$5,Fluxo!$S:$S,"&lt;="&amp;FP$5,Fluxo!$D:$D,$D96)</f>
        <v>0</v>
      </c>
      <c r="FQ96" s="18">
        <f>SUMIFS(Fluxo!$N:$N,Fluxo!$S:$S,"&gt;"&amp;FP$5,Fluxo!$S:$S,"&lt;="&amp;FQ$5,Fluxo!$D:$D,$D96)</f>
        <v>0</v>
      </c>
      <c r="FR96" s="18">
        <f>SUMIFS(Fluxo!$N:$N,Fluxo!$S:$S,"&gt;"&amp;FQ$5,Fluxo!$S:$S,"&lt;="&amp;FR$5,Fluxo!$D:$D,$D96)</f>
        <v>0</v>
      </c>
      <c r="FS96" s="18">
        <f>SUMIFS(Fluxo!$N:$N,Fluxo!$S:$S,"&gt;"&amp;FR$5,Fluxo!$S:$S,"&lt;="&amp;FS$5,Fluxo!$D:$D,$D96)</f>
        <v>0</v>
      </c>
      <c r="FT96" s="18">
        <f>SUMIFS(Fluxo!$N:$N,Fluxo!$S:$S,"&gt;"&amp;FS$5,Fluxo!$S:$S,"&lt;="&amp;FT$5,Fluxo!$D:$D,$D96)</f>
        <v>0</v>
      </c>
      <c r="FU96" s="18">
        <f>SUMIFS(Fluxo!$N:$N,Fluxo!$S:$S,"&gt;"&amp;FT$5,Fluxo!$S:$S,"&lt;="&amp;FU$5,Fluxo!$D:$D,$D96)</f>
        <v>0</v>
      </c>
      <c r="FV96" s="18">
        <f>SUMIFS(Fluxo!$N:$N,Fluxo!$S:$S,"&gt;"&amp;FU$5,Fluxo!$S:$S,"&lt;="&amp;FV$5,Fluxo!$D:$D,$D96)</f>
        <v>0</v>
      </c>
      <c r="FW96" s="18">
        <f>SUMIFS(Fluxo!$N:$N,Fluxo!$S:$S,"&gt;"&amp;FV$5,Fluxo!$S:$S,"&lt;="&amp;FW$5,Fluxo!$D:$D,$D96)</f>
        <v>0</v>
      </c>
      <c r="FX96" s="18">
        <f>SUMIFS(Fluxo!$N:$N,Fluxo!$S:$S,"&gt;"&amp;FW$5,Fluxo!$S:$S,"&lt;="&amp;FX$5,Fluxo!$D:$D,$D96)</f>
        <v>0</v>
      </c>
      <c r="FY96" s="18">
        <f>SUMIFS(Fluxo!$N:$N,Fluxo!$S:$S,"&gt;"&amp;FX$5,Fluxo!$S:$S,"&lt;="&amp;FY$5,Fluxo!$D:$D,$D96)</f>
        <v>0</v>
      </c>
      <c r="FZ96" s="18">
        <f>SUMIFS(Fluxo!$N:$N,Fluxo!$S:$S,"&gt;"&amp;FY$5,Fluxo!$S:$S,"&lt;="&amp;FZ$5,Fluxo!$D:$D,$D96)</f>
        <v>0</v>
      </c>
      <c r="GA96" s="18">
        <f>SUMIFS(Fluxo!$N:$N,Fluxo!$S:$S,"&gt;"&amp;FZ$5,Fluxo!$S:$S,"&lt;="&amp;GA$5,Fluxo!$D:$D,$D96)</f>
        <v>0</v>
      </c>
      <c r="GB96" s="18">
        <f>SUMIFS(Fluxo!$N:$N,Fluxo!$S:$S,"&gt;"&amp;GA$5,Fluxo!$S:$S,"&lt;="&amp;GB$5,Fluxo!$D:$D,$D96)</f>
        <v>0</v>
      </c>
      <c r="GC96" s="18">
        <f>SUMIFS(Fluxo!$N:$N,Fluxo!$S:$S,"&gt;"&amp;GB$5,Fluxo!$S:$S,"&lt;="&amp;GC$5,Fluxo!$D:$D,$D96)</f>
        <v>0</v>
      </c>
      <c r="GD96" s="18">
        <f>SUMIFS(Fluxo!$N:$N,Fluxo!$S:$S,"&gt;"&amp;GC$5,Fluxo!$S:$S,"&lt;="&amp;GD$5,Fluxo!$D:$D,$D96)</f>
        <v>0</v>
      </c>
      <c r="GE96" s="18">
        <f>SUMIFS(Fluxo!$N:$N,Fluxo!$S:$S,"&gt;"&amp;GD$5,Fluxo!$S:$S,"&lt;="&amp;GE$5,Fluxo!$D:$D,$D96)</f>
        <v>0</v>
      </c>
      <c r="GF96" s="18">
        <f>SUMIFS(Fluxo!$N:$N,Fluxo!$S:$S,"&gt;"&amp;GE$5,Fluxo!$S:$S,"&lt;="&amp;GF$5,Fluxo!$D:$D,$D96)</f>
        <v>0</v>
      </c>
      <c r="GG96" s="18">
        <f>SUMIFS(Fluxo!$N:$N,Fluxo!$S:$S,"&gt;"&amp;GF$5,Fluxo!$S:$S,"&lt;="&amp;GG$5,Fluxo!$D:$D,$D96)</f>
        <v>0</v>
      </c>
      <c r="GH96" s="18">
        <f>SUMIFS(Fluxo!$N:$N,Fluxo!$S:$S,"&gt;"&amp;GG$5,Fluxo!$S:$S,"&lt;="&amp;GH$5,Fluxo!$D:$D,$D96)</f>
        <v>0</v>
      </c>
      <c r="GI96" s="18">
        <f>SUMIFS(Fluxo!$N:$N,Fluxo!$S:$S,"&gt;"&amp;GH$5,Fluxo!$S:$S,"&lt;="&amp;GI$5,Fluxo!$D:$D,$D96)</f>
        <v>0</v>
      </c>
      <c r="GJ96" s="18">
        <f>SUMIFS(Fluxo!$N:$N,Fluxo!$S:$S,"&gt;"&amp;GI$5,Fluxo!$S:$S,"&lt;="&amp;GJ$5,Fluxo!$D:$D,$D96)</f>
        <v>0</v>
      </c>
      <c r="GK96" s="18">
        <f>SUMIFS(Fluxo!$N:$N,Fluxo!$S:$S,"&gt;"&amp;GJ$5,Fluxo!$S:$S,"&lt;="&amp;GK$5,Fluxo!$D:$D,$D96)</f>
        <v>0</v>
      </c>
      <c r="GL96" s="18">
        <f>SUMIFS(Fluxo!$N:$N,Fluxo!$S:$S,"&gt;"&amp;GK$5,Fluxo!$S:$S,"&lt;="&amp;GL$5,Fluxo!$D:$D,$D96)</f>
        <v>0</v>
      </c>
      <c r="GM96" s="18">
        <f>SUMIFS(Fluxo!$N:$N,Fluxo!$S:$S,"&gt;"&amp;GL$5,Fluxo!$S:$S,"&lt;="&amp;GM$5,Fluxo!$D:$D,$D96)</f>
        <v>0</v>
      </c>
      <c r="GN96" s="18">
        <f>SUMIFS(Fluxo!$N:$N,Fluxo!$S:$S,"&gt;"&amp;GM$5,Fluxo!$S:$S,"&lt;="&amp;GN$5,Fluxo!$D:$D,$D96)</f>
        <v>0</v>
      </c>
      <c r="GO96" s="18">
        <f>SUMIFS(Fluxo!$N:$N,Fluxo!$S:$S,"&gt;"&amp;GN$5,Fluxo!$S:$S,"&lt;="&amp;GO$5,Fluxo!$D:$D,$D96)</f>
        <v>0</v>
      </c>
      <c r="GP96" s="18">
        <f>SUMIFS(Fluxo!$N:$N,Fluxo!$S:$S,"&gt;"&amp;GO$5,Fluxo!$S:$S,"&lt;="&amp;GP$5,Fluxo!$D:$D,$D96)</f>
        <v>0</v>
      </c>
      <c r="GQ96" s="18">
        <f>SUMIFS(Fluxo!$N:$N,Fluxo!$S:$S,"&gt;"&amp;GP$5,Fluxo!$S:$S,"&lt;="&amp;GQ$5,Fluxo!$D:$D,$D96)</f>
        <v>0</v>
      </c>
      <c r="GR96" s="18">
        <f>SUMIFS(Fluxo!$N:$N,Fluxo!$S:$S,"&gt;"&amp;GQ$5,Fluxo!$S:$S,"&lt;="&amp;GR$5,Fluxo!$D:$D,$D96)</f>
        <v>0</v>
      </c>
      <c r="GS96" s="18">
        <f>SUMIFS(Fluxo!$N:$N,Fluxo!$S:$S,"&gt;"&amp;GR$5,Fluxo!$S:$S,"&lt;="&amp;GS$5,Fluxo!$D:$D,$D96)</f>
        <v>0</v>
      </c>
      <c r="GT96" s="18">
        <f>SUMIFS(Fluxo!$N:$N,Fluxo!$S:$S,"&gt;"&amp;GS$5,Fluxo!$S:$S,"&lt;="&amp;GT$5,Fluxo!$D:$D,$D96)</f>
        <v>0</v>
      </c>
      <c r="GU96" s="18">
        <f>SUMIFS(Fluxo!$N:$N,Fluxo!$S:$S,"&gt;"&amp;GT$5,Fluxo!$S:$S,"&lt;="&amp;GU$5,Fluxo!$D:$D,$D96)</f>
        <v>0</v>
      </c>
      <c r="GV96" s="18">
        <f>SUMIFS(Fluxo!$N:$N,Fluxo!$S:$S,"&gt;"&amp;GU$5,Fluxo!$S:$S,"&lt;="&amp;GV$5,Fluxo!$D:$D,$D96)</f>
        <v>0</v>
      </c>
      <c r="GW96" s="18">
        <f>SUMIFS(Fluxo!$N:$N,Fluxo!$S:$S,"&gt;"&amp;GV$5,Fluxo!$S:$S,"&lt;="&amp;GW$5,Fluxo!$D:$D,$D96)</f>
        <v>0</v>
      </c>
      <c r="GX96" s="18">
        <f>SUMIFS(Fluxo!$N:$N,Fluxo!$S:$S,"&gt;"&amp;GW$5,Fluxo!$S:$S,"&lt;="&amp;GX$5,Fluxo!$D:$D,$D96)</f>
        <v>0</v>
      </c>
      <c r="GY96" s="18">
        <f>SUMIFS(Fluxo!$N:$N,Fluxo!$S:$S,"&gt;"&amp;GX$5,Fluxo!$S:$S,"&lt;="&amp;GY$5,Fluxo!$D:$D,$D96)</f>
        <v>0</v>
      </c>
      <c r="GZ96" s="18">
        <f>SUMIFS(Fluxo!$N:$N,Fluxo!$S:$S,"&gt;"&amp;GY$5,Fluxo!$S:$S,"&lt;="&amp;GZ$5,Fluxo!$D:$D,$D96)</f>
        <v>0</v>
      </c>
      <c r="HA96" s="18">
        <f>SUMIFS(Fluxo!$N:$N,Fluxo!$S:$S,"&gt;"&amp;GZ$5,Fluxo!$S:$S,"&lt;="&amp;HA$5,Fluxo!$D:$D,$D96)</f>
        <v>0</v>
      </c>
      <c r="HB96" s="18">
        <f>SUMIFS(Fluxo!$N:$N,Fluxo!$S:$S,"&gt;"&amp;HA$5,Fluxo!$S:$S,"&lt;="&amp;HB$5,Fluxo!$D:$D,$D96)</f>
        <v>0</v>
      </c>
      <c r="HC96" s="18">
        <f>SUMIFS(Fluxo!$N:$N,Fluxo!$S:$S,"&gt;"&amp;HB$5,Fluxo!$S:$S,"&lt;="&amp;HC$5,Fluxo!$D:$D,$D96)</f>
        <v>0</v>
      </c>
      <c r="HD96" s="18">
        <f>SUMIFS(Fluxo!$N:$N,Fluxo!$S:$S,"&gt;"&amp;HC$5,Fluxo!$S:$S,"&lt;="&amp;HD$5,Fluxo!$D:$D,$D96)</f>
        <v>0</v>
      </c>
      <c r="HE96" s="18">
        <f>SUMIFS(Fluxo!$N:$N,Fluxo!$S:$S,"&gt;"&amp;HD$5,Fluxo!$S:$S,"&lt;="&amp;HE$5,Fluxo!$D:$D,$D96)</f>
        <v>0</v>
      </c>
      <c r="HF96" s="18">
        <f>SUMIFS(Fluxo!$N:$N,Fluxo!$S:$S,"&gt;"&amp;HE$5,Fluxo!$S:$S,"&lt;="&amp;HF$5,Fluxo!$D:$D,$D96)</f>
        <v>0</v>
      </c>
    </row>
    <row r="97" spans="1:214">
      <c r="A97" s="20">
        <f t="shared" si="18"/>
        <v>87</v>
      </c>
      <c r="B97" s="140" t="str">
        <f>'Check Carteira'!C89</f>
        <v>E.1016.99.01.0212</v>
      </c>
      <c r="C97" s="141">
        <v>1</v>
      </c>
      <c r="D97" s="129" t="str">
        <f>'Check Carteira'!F89</f>
        <v>A-0212</v>
      </c>
      <c r="E97" s="21" t="str">
        <f>IFERROR(INDEX(Contratos!L:L,MATCH(D97,Contratos!R:R,0)),"")</f>
        <v/>
      </c>
      <c r="F97" s="139" t="str">
        <f>IFERROR(INDEX(Contratos!G:G,MATCH(D97,Contratos!R:R,0)),"")</f>
        <v/>
      </c>
      <c r="H97" s="83">
        <f t="shared" si="17"/>
        <v>0</v>
      </c>
      <c r="J97" s="18">
        <f>SUMIFS(Fluxo!$N:$N,Fluxo!$S:$S,"&gt;"&amp;I$5,Fluxo!$S:$S,"&lt;="&amp;J$5,Fluxo!$D:$D,$D97)</f>
        <v>0</v>
      </c>
      <c r="K97" s="18">
        <f>SUMIFS(Fluxo!$N:$N,Fluxo!$S:$S,"&gt;"&amp;J$5,Fluxo!$S:$S,"&lt;="&amp;K$5,Fluxo!$D:$D,$D97)</f>
        <v>0</v>
      </c>
      <c r="L97" s="18">
        <f>SUMIFS(Fluxo!$N:$N,Fluxo!$S:$S,"&gt;"&amp;K$5,Fluxo!$S:$S,"&lt;="&amp;L$5,Fluxo!$D:$D,$D97)</f>
        <v>0</v>
      </c>
      <c r="M97" s="18">
        <f>SUMIFS(Fluxo!$N:$N,Fluxo!$S:$S,"&gt;"&amp;L$5,Fluxo!$S:$S,"&lt;="&amp;M$5,Fluxo!$D:$D,$D97)</f>
        <v>0</v>
      </c>
      <c r="N97" s="18">
        <f>SUMIFS(Fluxo!$N:$N,Fluxo!$S:$S,"&gt;"&amp;M$5,Fluxo!$S:$S,"&lt;="&amp;N$5,Fluxo!$D:$D,$D97)</f>
        <v>0</v>
      </c>
      <c r="O97" s="18">
        <f>SUMIFS(Fluxo!$N:$N,Fluxo!$S:$S,"&gt;"&amp;N$5,Fluxo!$S:$S,"&lt;="&amp;O$5,Fluxo!$D:$D,$D97)</f>
        <v>0</v>
      </c>
      <c r="P97" s="18">
        <f>SUMIFS(Fluxo!$N:$N,Fluxo!$S:$S,"&gt;"&amp;O$5,Fluxo!$S:$S,"&lt;="&amp;P$5,Fluxo!$D:$D,$D97)</f>
        <v>0</v>
      </c>
      <c r="Q97" s="18">
        <f>SUMIFS(Fluxo!$N:$N,Fluxo!$S:$S,"&gt;"&amp;P$5,Fluxo!$S:$S,"&lt;="&amp;Q$5,Fluxo!$D:$D,$D97)</f>
        <v>0</v>
      </c>
      <c r="R97" s="18">
        <f>SUMIFS(Fluxo!$N:$N,Fluxo!$S:$S,"&gt;"&amp;Q$5,Fluxo!$S:$S,"&lt;="&amp;R$5,Fluxo!$D:$D,$D97)</f>
        <v>0</v>
      </c>
      <c r="S97" s="18">
        <f>SUMIFS(Fluxo!$N:$N,Fluxo!$S:$S,"&gt;"&amp;R$5,Fluxo!$S:$S,"&lt;="&amp;S$5,Fluxo!$D:$D,$D97)</f>
        <v>0</v>
      </c>
      <c r="T97" s="18">
        <f>SUMIFS(Fluxo!$N:$N,Fluxo!$S:$S,"&gt;"&amp;S$5,Fluxo!$S:$S,"&lt;="&amp;T$5,Fluxo!$D:$D,$D97)</f>
        <v>0</v>
      </c>
      <c r="U97" s="18">
        <f>SUMIFS(Fluxo!$N:$N,Fluxo!$S:$S,"&gt;"&amp;T$5,Fluxo!$S:$S,"&lt;="&amp;U$5,Fluxo!$D:$D,$D97)</f>
        <v>0</v>
      </c>
      <c r="V97" s="18">
        <f>SUMIFS(Fluxo!$N:$N,Fluxo!$S:$S,"&gt;"&amp;U$5,Fluxo!$S:$S,"&lt;="&amp;V$5,Fluxo!$D:$D,$D97)</f>
        <v>0</v>
      </c>
      <c r="W97" s="18">
        <f>SUMIFS(Fluxo!$N:$N,Fluxo!$S:$S,"&gt;"&amp;V$5,Fluxo!$S:$S,"&lt;="&amp;W$5,Fluxo!$D:$D,$D97)</f>
        <v>0</v>
      </c>
      <c r="X97" s="18">
        <f>SUMIFS(Fluxo!$N:$N,Fluxo!$S:$S,"&gt;"&amp;W$5,Fluxo!$S:$S,"&lt;="&amp;X$5,Fluxo!$D:$D,$D97)</f>
        <v>0</v>
      </c>
      <c r="Y97" s="18">
        <f>SUMIFS(Fluxo!$N:$N,Fluxo!$S:$S,"&gt;"&amp;X$5,Fluxo!$S:$S,"&lt;="&amp;Y$5,Fluxo!$D:$D,$D97)</f>
        <v>0</v>
      </c>
      <c r="Z97" s="18">
        <f>SUMIFS(Fluxo!$N:$N,Fluxo!$S:$S,"&gt;"&amp;Y$5,Fluxo!$S:$S,"&lt;="&amp;Z$5,Fluxo!$D:$D,$D97)</f>
        <v>0</v>
      </c>
      <c r="AA97" s="18">
        <f>SUMIFS(Fluxo!$N:$N,Fluxo!$S:$S,"&gt;"&amp;Z$5,Fluxo!$S:$S,"&lt;="&amp;AA$5,Fluxo!$D:$D,$D97)</f>
        <v>0</v>
      </c>
      <c r="AB97" s="18">
        <f>SUMIFS(Fluxo!$N:$N,Fluxo!$S:$S,"&gt;"&amp;AA$5,Fluxo!$S:$S,"&lt;="&amp;AB$5,Fluxo!$D:$D,$D97)</f>
        <v>0</v>
      </c>
      <c r="AC97" s="18">
        <f>SUMIFS(Fluxo!$N:$N,Fluxo!$S:$S,"&gt;"&amp;AB$5,Fluxo!$S:$S,"&lt;="&amp;AC$5,Fluxo!$D:$D,$D97)</f>
        <v>0</v>
      </c>
      <c r="AD97" s="18">
        <f>SUMIFS(Fluxo!$N:$N,Fluxo!$S:$S,"&gt;"&amp;AC$5,Fluxo!$S:$S,"&lt;="&amp;AD$5,Fluxo!$D:$D,$D97)</f>
        <v>0</v>
      </c>
      <c r="AE97" s="18">
        <f>SUMIFS(Fluxo!$N:$N,Fluxo!$S:$S,"&gt;"&amp;AD$5,Fluxo!$S:$S,"&lt;="&amp;AE$5,Fluxo!$D:$D,$D97)</f>
        <v>0</v>
      </c>
      <c r="AF97" s="18">
        <f>SUMIFS(Fluxo!$N:$N,Fluxo!$S:$S,"&gt;"&amp;AE$5,Fluxo!$S:$S,"&lt;="&amp;AF$5,Fluxo!$D:$D,$D97)</f>
        <v>0</v>
      </c>
      <c r="AG97" s="18">
        <f>SUMIFS(Fluxo!$N:$N,Fluxo!$S:$S,"&gt;"&amp;AF$5,Fluxo!$S:$S,"&lt;="&amp;AG$5,Fluxo!$D:$D,$D97)</f>
        <v>0</v>
      </c>
      <c r="AH97" s="18">
        <f>SUMIFS(Fluxo!$N:$N,Fluxo!$S:$S,"&gt;"&amp;AG$5,Fluxo!$S:$S,"&lt;="&amp;AH$5,Fluxo!$D:$D,$D97)</f>
        <v>0</v>
      </c>
      <c r="AI97" s="18">
        <f>SUMIFS(Fluxo!$N:$N,Fluxo!$S:$S,"&gt;"&amp;AH$5,Fluxo!$S:$S,"&lt;="&amp;AI$5,Fluxo!$D:$D,$D97)</f>
        <v>0</v>
      </c>
      <c r="AJ97" s="18">
        <f>SUMIFS(Fluxo!$N:$N,Fluxo!$S:$S,"&gt;"&amp;AI$5,Fluxo!$S:$S,"&lt;="&amp;AJ$5,Fluxo!$D:$D,$D97)</f>
        <v>0</v>
      </c>
      <c r="AK97" s="18">
        <f>SUMIFS(Fluxo!$N:$N,Fluxo!$S:$S,"&gt;"&amp;AJ$5,Fluxo!$S:$S,"&lt;="&amp;AK$5,Fluxo!$D:$D,$D97)</f>
        <v>0</v>
      </c>
      <c r="AL97" s="18">
        <f>SUMIFS(Fluxo!$N:$N,Fluxo!$S:$S,"&gt;"&amp;AK$5,Fluxo!$S:$S,"&lt;="&amp;AL$5,Fluxo!$D:$D,$D97)</f>
        <v>0</v>
      </c>
      <c r="AM97" s="18">
        <f>SUMIFS(Fluxo!$N:$N,Fluxo!$S:$S,"&gt;"&amp;AL$5,Fluxo!$S:$S,"&lt;="&amp;AM$5,Fluxo!$D:$D,$D97)</f>
        <v>0</v>
      </c>
      <c r="AN97" s="18">
        <f>SUMIFS(Fluxo!$N:$N,Fluxo!$S:$S,"&gt;"&amp;AM$5,Fluxo!$S:$S,"&lt;="&amp;AN$5,Fluxo!$D:$D,$D97)</f>
        <v>0</v>
      </c>
      <c r="AO97" s="18">
        <f>SUMIFS(Fluxo!$N:$N,Fluxo!$S:$S,"&gt;"&amp;AN$5,Fluxo!$S:$S,"&lt;="&amp;AO$5,Fluxo!$D:$D,$D97)</f>
        <v>0</v>
      </c>
      <c r="AP97" s="18">
        <f>SUMIFS(Fluxo!$N:$N,Fluxo!$S:$S,"&gt;"&amp;AO$5,Fluxo!$S:$S,"&lt;="&amp;AP$5,Fluxo!$D:$D,$D97)</f>
        <v>0</v>
      </c>
      <c r="AQ97" s="18">
        <f>SUMIFS(Fluxo!$N:$N,Fluxo!$S:$S,"&gt;"&amp;AP$5,Fluxo!$S:$S,"&lt;="&amp;AQ$5,Fluxo!$D:$D,$D97)</f>
        <v>0</v>
      </c>
      <c r="AR97" s="18">
        <f>SUMIFS(Fluxo!$N:$N,Fluxo!$S:$S,"&gt;"&amp;AQ$5,Fluxo!$S:$S,"&lt;="&amp;AR$5,Fluxo!$D:$D,$D97)</f>
        <v>0</v>
      </c>
      <c r="AS97" s="18">
        <f>SUMIFS(Fluxo!$N:$N,Fluxo!$S:$S,"&gt;"&amp;AR$5,Fluxo!$S:$S,"&lt;="&amp;AS$5,Fluxo!$D:$D,$D97)</f>
        <v>0</v>
      </c>
      <c r="AT97" s="18">
        <f>SUMIFS(Fluxo!$N:$N,Fluxo!$S:$S,"&gt;"&amp;AS$5,Fluxo!$S:$S,"&lt;="&amp;AT$5,Fluxo!$D:$D,$D97)</f>
        <v>0</v>
      </c>
      <c r="AU97" s="18">
        <f>SUMIFS(Fluxo!$N:$N,Fluxo!$S:$S,"&gt;"&amp;AT$5,Fluxo!$S:$S,"&lt;="&amp;AU$5,Fluxo!$D:$D,$D97)</f>
        <v>0</v>
      </c>
      <c r="AV97" s="18">
        <f>SUMIFS(Fluxo!$N:$N,Fluxo!$S:$S,"&gt;"&amp;AU$5,Fluxo!$S:$S,"&lt;="&amp;AV$5,Fluxo!$D:$D,$D97)</f>
        <v>0</v>
      </c>
      <c r="AW97" s="18">
        <f>SUMIFS(Fluxo!$N:$N,Fluxo!$S:$S,"&gt;"&amp;AV$5,Fluxo!$S:$S,"&lt;="&amp;AW$5,Fluxo!$D:$D,$D97)</f>
        <v>0</v>
      </c>
      <c r="AX97" s="18">
        <f>SUMIFS(Fluxo!$N:$N,Fluxo!$S:$S,"&gt;"&amp;AW$5,Fluxo!$S:$S,"&lt;="&amp;AX$5,Fluxo!$D:$D,$D97)</f>
        <v>0</v>
      </c>
      <c r="AY97" s="18">
        <f>SUMIFS(Fluxo!$N:$N,Fluxo!$S:$S,"&gt;"&amp;AX$5,Fluxo!$S:$S,"&lt;="&amp;AY$5,Fluxo!$D:$D,$D97)</f>
        <v>0</v>
      </c>
      <c r="AZ97" s="18">
        <f>SUMIFS(Fluxo!$N:$N,Fluxo!$S:$S,"&gt;"&amp;AY$5,Fluxo!$S:$S,"&lt;="&amp;AZ$5,Fluxo!$D:$D,$D97)</f>
        <v>0</v>
      </c>
      <c r="BA97" s="18">
        <f>SUMIFS(Fluxo!$N:$N,Fluxo!$S:$S,"&gt;"&amp;AZ$5,Fluxo!$S:$S,"&lt;="&amp;BA$5,Fluxo!$D:$D,$D97)</f>
        <v>0</v>
      </c>
      <c r="BB97" s="18">
        <f>SUMIFS(Fluxo!$N:$N,Fluxo!$S:$S,"&gt;"&amp;BA$5,Fluxo!$S:$S,"&lt;="&amp;BB$5,Fluxo!$D:$D,$D97)</f>
        <v>0</v>
      </c>
      <c r="BC97" s="18">
        <f>SUMIFS(Fluxo!$N:$N,Fluxo!$S:$S,"&gt;"&amp;BB$5,Fluxo!$S:$S,"&lt;="&amp;BC$5,Fluxo!$D:$D,$D97)</f>
        <v>0</v>
      </c>
      <c r="BD97" s="18">
        <f>SUMIFS(Fluxo!$N:$N,Fluxo!$S:$S,"&gt;"&amp;BC$5,Fluxo!$S:$S,"&lt;="&amp;BD$5,Fluxo!$D:$D,$D97)</f>
        <v>0</v>
      </c>
      <c r="BE97" s="18">
        <f>SUMIFS(Fluxo!$N:$N,Fluxo!$S:$S,"&gt;"&amp;BD$5,Fluxo!$S:$S,"&lt;="&amp;BE$5,Fluxo!$D:$D,$D97)</f>
        <v>0</v>
      </c>
      <c r="BF97" s="18">
        <f>SUMIFS(Fluxo!$N:$N,Fluxo!$S:$S,"&gt;"&amp;BE$5,Fluxo!$S:$S,"&lt;="&amp;BF$5,Fluxo!$D:$D,$D97)</f>
        <v>0</v>
      </c>
      <c r="BG97" s="18">
        <f>SUMIFS(Fluxo!$N:$N,Fluxo!$S:$S,"&gt;"&amp;BF$5,Fluxo!$S:$S,"&lt;="&amp;BG$5,Fluxo!$D:$D,$D97)</f>
        <v>0</v>
      </c>
      <c r="BH97" s="18">
        <f>SUMIFS(Fluxo!$N:$N,Fluxo!$S:$S,"&gt;"&amp;BG$5,Fluxo!$S:$S,"&lt;="&amp;BH$5,Fluxo!$D:$D,$D97)</f>
        <v>0</v>
      </c>
      <c r="BI97" s="18">
        <f>SUMIFS(Fluxo!$N:$N,Fluxo!$S:$S,"&gt;"&amp;BH$5,Fluxo!$S:$S,"&lt;="&amp;BI$5,Fluxo!$D:$D,$D97)</f>
        <v>0</v>
      </c>
      <c r="BJ97" s="18">
        <f>SUMIFS(Fluxo!$N:$N,Fluxo!$S:$S,"&gt;"&amp;BI$5,Fluxo!$S:$S,"&lt;="&amp;BJ$5,Fluxo!$D:$D,$D97)</f>
        <v>0</v>
      </c>
      <c r="BK97" s="18">
        <f>SUMIFS(Fluxo!$N:$N,Fluxo!$S:$S,"&gt;"&amp;BJ$5,Fluxo!$S:$S,"&lt;="&amp;BK$5,Fluxo!$D:$D,$D97)</f>
        <v>0</v>
      </c>
      <c r="BL97" s="18">
        <f>SUMIFS(Fluxo!$N:$N,Fluxo!$S:$S,"&gt;"&amp;BK$5,Fluxo!$S:$S,"&lt;="&amp;BL$5,Fluxo!$D:$D,$D97)</f>
        <v>0</v>
      </c>
      <c r="BM97" s="18">
        <f>SUMIFS(Fluxo!$N:$N,Fluxo!$S:$S,"&gt;"&amp;BL$5,Fluxo!$S:$S,"&lt;="&amp;BM$5,Fluxo!$D:$D,$D97)</f>
        <v>0</v>
      </c>
      <c r="BN97" s="18">
        <f>SUMIFS(Fluxo!$N:$N,Fluxo!$S:$S,"&gt;"&amp;BM$5,Fluxo!$S:$S,"&lt;="&amp;BN$5,Fluxo!$D:$D,$D97)</f>
        <v>0</v>
      </c>
      <c r="BO97" s="18">
        <f>SUMIFS(Fluxo!$N:$N,Fluxo!$S:$S,"&gt;"&amp;BN$5,Fluxo!$S:$S,"&lt;="&amp;BO$5,Fluxo!$D:$D,$D97)</f>
        <v>0</v>
      </c>
      <c r="BP97" s="18">
        <f>SUMIFS(Fluxo!$N:$N,Fluxo!$S:$S,"&gt;"&amp;BO$5,Fluxo!$S:$S,"&lt;="&amp;BP$5,Fluxo!$D:$D,$D97)</f>
        <v>0</v>
      </c>
      <c r="BQ97" s="18">
        <f>SUMIFS(Fluxo!$N:$N,Fluxo!$S:$S,"&gt;"&amp;BP$5,Fluxo!$S:$S,"&lt;="&amp;BQ$5,Fluxo!$D:$D,$D97)</f>
        <v>0</v>
      </c>
      <c r="BR97" s="18">
        <f>SUMIFS(Fluxo!$N:$N,Fluxo!$S:$S,"&gt;"&amp;BQ$5,Fluxo!$S:$S,"&lt;="&amp;BR$5,Fluxo!$D:$D,$D97)</f>
        <v>0</v>
      </c>
      <c r="BS97" s="18">
        <f>SUMIFS(Fluxo!$N:$N,Fluxo!$S:$S,"&gt;"&amp;BR$5,Fluxo!$S:$S,"&lt;="&amp;BS$5,Fluxo!$D:$D,$D97)</f>
        <v>0</v>
      </c>
      <c r="BT97" s="18">
        <f>SUMIFS(Fluxo!$N:$N,Fluxo!$S:$S,"&gt;"&amp;BS$5,Fluxo!$S:$S,"&lt;="&amp;BT$5,Fluxo!$D:$D,$D97)</f>
        <v>0</v>
      </c>
      <c r="BU97" s="18">
        <f>SUMIFS(Fluxo!$N:$N,Fluxo!$S:$S,"&gt;"&amp;BT$5,Fluxo!$S:$S,"&lt;="&amp;BU$5,Fluxo!$D:$D,$D97)</f>
        <v>0</v>
      </c>
      <c r="BV97" s="18">
        <f>SUMIFS(Fluxo!$N:$N,Fluxo!$S:$S,"&gt;"&amp;BU$5,Fluxo!$S:$S,"&lt;="&amp;BV$5,Fluxo!$D:$D,$D97)</f>
        <v>0</v>
      </c>
      <c r="BW97" s="18">
        <f>SUMIFS(Fluxo!$N:$N,Fluxo!$S:$S,"&gt;"&amp;BV$5,Fluxo!$S:$S,"&lt;="&amp;BW$5,Fluxo!$D:$D,$D97)</f>
        <v>0</v>
      </c>
      <c r="BX97" s="18">
        <f>SUMIFS(Fluxo!$N:$N,Fluxo!$S:$S,"&gt;"&amp;BW$5,Fluxo!$S:$S,"&lt;="&amp;BX$5,Fluxo!$D:$D,$D97)</f>
        <v>0</v>
      </c>
      <c r="BY97" s="18">
        <f>SUMIFS(Fluxo!$N:$N,Fluxo!$S:$S,"&gt;"&amp;BX$5,Fluxo!$S:$S,"&lt;="&amp;BY$5,Fluxo!$D:$D,$D97)</f>
        <v>0</v>
      </c>
      <c r="BZ97" s="18">
        <f>SUMIFS(Fluxo!$N:$N,Fluxo!$S:$S,"&gt;"&amp;BY$5,Fluxo!$S:$S,"&lt;="&amp;BZ$5,Fluxo!$D:$D,$D97)</f>
        <v>0</v>
      </c>
      <c r="CA97" s="18">
        <f>SUMIFS(Fluxo!$N:$N,Fluxo!$S:$S,"&gt;"&amp;BZ$5,Fluxo!$S:$S,"&lt;="&amp;CA$5,Fluxo!$D:$D,$D97)</f>
        <v>0</v>
      </c>
      <c r="CB97" s="18">
        <f>SUMIFS(Fluxo!$N:$N,Fluxo!$S:$S,"&gt;"&amp;CA$5,Fluxo!$S:$S,"&lt;="&amp;CB$5,Fluxo!$D:$D,$D97)</f>
        <v>0</v>
      </c>
      <c r="CC97" s="18">
        <f>SUMIFS(Fluxo!$N:$N,Fluxo!$S:$S,"&gt;"&amp;CB$5,Fluxo!$S:$S,"&lt;="&amp;CC$5,Fluxo!$D:$D,$D97)</f>
        <v>0</v>
      </c>
      <c r="CD97" s="18">
        <f>SUMIFS(Fluxo!$N:$N,Fluxo!$S:$S,"&gt;"&amp;CC$5,Fluxo!$S:$S,"&lt;="&amp;CD$5,Fluxo!$D:$D,$D97)</f>
        <v>0</v>
      </c>
      <c r="CE97" s="18">
        <f>SUMIFS(Fluxo!$N:$N,Fluxo!$S:$S,"&gt;"&amp;CD$5,Fluxo!$S:$S,"&lt;="&amp;CE$5,Fluxo!$D:$D,$D97)</f>
        <v>0</v>
      </c>
      <c r="CF97" s="18">
        <f>SUMIFS(Fluxo!$N:$N,Fluxo!$S:$S,"&gt;"&amp;CE$5,Fluxo!$S:$S,"&lt;="&amp;CF$5,Fluxo!$D:$D,$D97)</f>
        <v>0</v>
      </c>
      <c r="CG97" s="18">
        <f>SUMIFS(Fluxo!$N:$N,Fluxo!$S:$S,"&gt;"&amp;CF$5,Fluxo!$S:$S,"&lt;="&amp;CG$5,Fluxo!$D:$D,$D97)</f>
        <v>0</v>
      </c>
      <c r="CH97" s="18">
        <f>SUMIFS(Fluxo!$N:$N,Fluxo!$S:$S,"&gt;"&amp;CG$5,Fluxo!$S:$S,"&lt;="&amp;CH$5,Fluxo!$D:$D,$D97)</f>
        <v>0</v>
      </c>
      <c r="CI97" s="18">
        <f>SUMIFS(Fluxo!$N:$N,Fluxo!$S:$S,"&gt;"&amp;CH$5,Fluxo!$S:$S,"&lt;="&amp;CI$5,Fluxo!$D:$D,$D97)</f>
        <v>0</v>
      </c>
      <c r="CJ97" s="18">
        <f>SUMIFS(Fluxo!$N:$N,Fluxo!$S:$S,"&gt;"&amp;CI$5,Fluxo!$S:$S,"&lt;="&amp;CJ$5,Fluxo!$D:$D,$D97)</f>
        <v>0</v>
      </c>
      <c r="CK97" s="18">
        <f>SUMIFS(Fluxo!$N:$N,Fluxo!$S:$S,"&gt;"&amp;CJ$5,Fluxo!$S:$S,"&lt;="&amp;CK$5,Fluxo!$D:$D,$D97)</f>
        <v>0</v>
      </c>
      <c r="CL97" s="18">
        <f>SUMIFS(Fluxo!$N:$N,Fluxo!$S:$S,"&gt;"&amp;CK$5,Fluxo!$S:$S,"&lt;="&amp;CL$5,Fluxo!$D:$D,$D97)</f>
        <v>0</v>
      </c>
      <c r="CM97" s="18">
        <f>SUMIFS(Fluxo!$N:$N,Fluxo!$S:$S,"&gt;"&amp;CL$5,Fluxo!$S:$S,"&lt;="&amp;CM$5,Fluxo!$D:$D,$D97)</f>
        <v>0</v>
      </c>
      <c r="CN97" s="18">
        <f>SUMIFS(Fluxo!$N:$N,Fluxo!$S:$S,"&gt;"&amp;CM$5,Fluxo!$S:$S,"&lt;="&amp;CN$5,Fluxo!$D:$D,$D97)</f>
        <v>0</v>
      </c>
      <c r="CO97" s="18">
        <f>SUMIFS(Fluxo!$N:$N,Fluxo!$S:$S,"&gt;"&amp;CN$5,Fluxo!$S:$S,"&lt;="&amp;CO$5,Fluxo!$D:$D,$D97)</f>
        <v>0</v>
      </c>
      <c r="CP97" s="18">
        <f>SUMIFS(Fluxo!$N:$N,Fluxo!$S:$S,"&gt;"&amp;CO$5,Fluxo!$S:$S,"&lt;="&amp;CP$5,Fluxo!$D:$D,$D97)</f>
        <v>0</v>
      </c>
      <c r="CQ97" s="18">
        <f>SUMIFS(Fluxo!$N:$N,Fluxo!$S:$S,"&gt;"&amp;CP$5,Fluxo!$S:$S,"&lt;="&amp;CQ$5,Fluxo!$D:$D,$D97)</f>
        <v>0</v>
      </c>
      <c r="CR97" s="18">
        <f>SUMIFS(Fluxo!$N:$N,Fluxo!$S:$S,"&gt;"&amp;CQ$5,Fluxo!$S:$S,"&lt;="&amp;CR$5,Fluxo!$D:$D,$D97)</f>
        <v>0</v>
      </c>
      <c r="CS97" s="18">
        <f>SUMIFS(Fluxo!$N:$N,Fluxo!$S:$S,"&gt;"&amp;CR$5,Fluxo!$S:$S,"&lt;="&amp;CS$5,Fluxo!$D:$D,$D97)</f>
        <v>0</v>
      </c>
      <c r="CT97" s="18">
        <f>SUMIFS(Fluxo!$N:$N,Fluxo!$S:$S,"&gt;"&amp;CS$5,Fluxo!$S:$S,"&lt;="&amp;CT$5,Fluxo!$D:$D,$D97)</f>
        <v>0</v>
      </c>
      <c r="CU97" s="18">
        <f>SUMIFS(Fluxo!$N:$N,Fluxo!$S:$S,"&gt;"&amp;CT$5,Fluxo!$S:$S,"&lt;="&amp;CU$5,Fluxo!$D:$D,$D97)</f>
        <v>0</v>
      </c>
      <c r="CV97" s="18">
        <f>SUMIFS(Fluxo!$N:$N,Fluxo!$S:$S,"&gt;"&amp;CU$5,Fluxo!$S:$S,"&lt;="&amp;CV$5,Fluxo!$D:$D,$D97)</f>
        <v>0</v>
      </c>
      <c r="CW97" s="18">
        <f>SUMIFS(Fluxo!$N:$N,Fluxo!$S:$S,"&gt;"&amp;CV$5,Fluxo!$S:$S,"&lt;="&amp;CW$5,Fluxo!$D:$D,$D97)</f>
        <v>0</v>
      </c>
      <c r="CX97" s="18">
        <f>SUMIFS(Fluxo!$N:$N,Fluxo!$S:$S,"&gt;"&amp;CW$5,Fluxo!$S:$S,"&lt;="&amp;CX$5,Fluxo!$D:$D,$D97)</f>
        <v>0</v>
      </c>
      <c r="CY97" s="18">
        <f>SUMIFS(Fluxo!$N:$N,Fluxo!$S:$S,"&gt;"&amp;CX$5,Fluxo!$S:$S,"&lt;="&amp;CY$5,Fluxo!$D:$D,$D97)</f>
        <v>0</v>
      </c>
      <c r="CZ97" s="18">
        <f>SUMIFS(Fluxo!$N:$N,Fluxo!$S:$S,"&gt;"&amp;CY$5,Fluxo!$S:$S,"&lt;="&amp;CZ$5,Fluxo!$D:$D,$D97)</f>
        <v>0</v>
      </c>
      <c r="DA97" s="18">
        <f>SUMIFS(Fluxo!$N:$N,Fluxo!$S:$S,"&gt;"&amp;CZ$5,Fluxo!$S:$S,"&lt;="&amp;DA$5,Fluxo!$D:$D,$D97)</f>
        <v>0</v>
      </c>
      <c r="DB97" s="18">
        <f>SUMIFS(Fluxo!$N:$N,Fluxo!$S:$S,"&gt;"&amp;DA$5,Fluxo!$S:$S,"&lt;="&amp;DB$5,Fluxo!$D:$D,$D97)</f>
        <v>0</v>
      </c>
      <c r="DC97" s="18">
        <f>SUMIFS(Fluxo!$N:$N,Fluxo!$S:$S,"&gt;"&amp;DB$5,Fluxo!$S:$S,"&lt;="&amp;DC$5,Fluxo!$D:$D,$D97)</f>
        <v>0</v>
      </c>
      <c r="DD97" s="18">
        <f>SUMIFS(Fluxo!$N:$N,Fluxo!$S:$S,"&gt;"&amp;DC$5,Fluxo!$S:$S,"&lt;="&amp;DD$5,Fluxo!$D:$D,$D97)</f>
        <v>0</v>
      </c>
      <c r="DE97" s="18">
        <f>SUMIFS(Fluxo!$N:$N,Fluxo!$S:$S,"&gt;"&amp;DD$5,Fluxo!$S:$S,"&lt;="&amp;DE$5,Fluxo!$D:$D,$D97)</f>
        <v>0</v>
      </c>
      <c r="DF97" s="18">
        <f>SUMIFS(Fluxo!$N:$N,Fluxo!$S:$S,"&gt;"&amp;DE$5,Fluxo!$S:$S,"&lt;="&amp;DF$5,Fluxo!$D:$D,$D97)</f>
        <v>0</v>
      </c>
      <c r="DG97" s="18">
        <f>SUMIFS(Fluxo!$N:$N,Fluxo!$S:$S,"&gt;"&amp;DF$5,Fluxo!$S:$S,"&lt;="&amp;DG$5,Fluxo!$D:$D,$D97)</f>
        <v>0</v>
      </c>
      <c r="DH97" s="18">
        <f>SUMIFS(Fluxo!$N:$N,Fluxo!$S:$S,"&gt;"&amp;DG$5,Fluxo!$S:$S,"&lt;="&amp;DH$5,Fluxo!$D:$D,$D97)</f>
        <v>0</v>
      </c>
      <c r="DI97" s="18">
        <f>SUMIFS(Fluxo!$N:$N,Fluxo!$S:$S,"&gt;"&amp;DH$5,Fluxo!$S:$S,"&lt;="&amp;DI$5,Fluxo!$D:$D,$D97)</f>
        <v>0</v>
      </c>
      <c r="DJ97" s="18">
        <f>SUMIFS(Fluxo!$N:$N,Fluxo!$S:$S,"&gt;"&amp;DI$5,Fluxo!$S:$S,"&lt;="&amp;DJ$5,Fluxo!$D:$D,$D97)</f>
        <v>0</v>
      </c>
      <c r="DK97" s="18">
        <f>SUMIFS(Fluxo!$N:$N,Fluxo!$S:$S,"&gt;"&amp;DJ$5,Fluxo!$S:$S,"&lt;="&amp;DK$5,Fluxo!$D:$D,$D97)</f>
        <v>0</v>
      </c>
      <c r="DL97" s="18">
        <f>SUMIFS(Fluxo!$N:$N,Fluxo!$S:$S,"&gt;"&amp;DK$5,Fluxo!$S:$S,"&lt;="&amp;DL$5,Fluxo!$D:$D,$D97)</f>
        <v>0</v>
      </c>
      <c r="DM97" s="18">
        <f>SUMIFS(Fluxo!$N:$N,Fluxo!$S:$S,"&gt;"&amp;DL$5,Fluxo!$S:$S,"&lt;="&amp;DM$5,Fluxo!$D:$D,$D97)</f>
        <v>0</v>
      </c>
      <c r="DN97" s="18">
        <f>SUMIFS(Fluxo!$N:$N,Fluxo!$S:$S,"&gt;"&amp;DM$5,Fluxo!$S:$S,"&lt;="&amp;DN$5,Fluxo!$D:$D,$D97)</f>
        <v>0</v>
      </c>
      <c r="DO97" s="18">
        <f>SUMIFS(Fluxo!$N:$N,Fluxo!$S:$S,"&gt;"&amp;DN$5,Fluxo!$S:$S,"&lt;="&amp;DO$5,Fluxo!$D:$D,$D97)</f>
        <v>0</v>
      </c>
      <c r="DP97" s="18">
        <f>SUMIFS(Fluxo!$N:$N,Fluxo!$S:$S,"&gt;"&amp;DO$5,Fluxo!$S:$S,"&lt;="&amp;DP$5,Fluxo!$D:$D,$D97)</f>
        <v>0</v>
      </c>
      <c r="DQ97" s="18">
        <f>SUMIFS(Fluxo!$N:$N,Fluxo!$S:$S,"&gt;"&amp;DP$5,Fluxo!$S:$S,"&lt;="&amp;DQ$5,Fluxo!$D:$D,$D97)</f>
        <v>0</v>
      </c>
      <c r="DR97" s="18">
        <f>SUMIFS(Fluxo!$N:$N,Fluxo!$S:$S,"&gt;"&amp;DQ$5,Fluxo!$S:$S,"&lt;="&amp;DR$5,Fluxo!$D:$D,$D97)</f>
        <v>0</v>
      </c>
      <c r="DS97" s="18">
        <f>SUMIFS(Fluxo!$N:$N,Fluxo!$S:$S,"&gt;"&amp;DR$5,Fluxo!$S:$S,"&lt;="&amp;DS$5,Fluxo!$D:$D,$D97)</f>
        <v>0</v>
      </c>
      <c r="DT97" s="18">
        <f>SUMIFS(Fluxo!$N:$N,Fluxo!$S:$S,"&gt;"&amp;DS$5,Fluxo!$S:$S,"&lt;="&amp;DT$5,Fluxo!$D:$D,$D97)</f>
        <v>0</v>
      </c>
      <c r="DU97" s="18">
        <f>SUMIFS(Fluxo!$N:$N,Fluxo!$S:$S,"&gt;"&amp;DT$5,Fluxo!$S:$S,"&lt;="&amp;DU$5,Fluxo!$D:$D,$D97)</f>
        <v>0</v>
      </c>
      <c r="DV97" s="18">
        <f>SUMIFS(Fluxo!$N:$N,Fluxo!$S:$S,"&gt;"&amp;DU$5,Fluxo!$S:$S,"&lt;="&amp;DV$5,Fluxo!$D:$D,$D97)</f>
        <v>0</v>
      </c>
      <c r="DW97" s="18">
        <f>SUMIFS(Fluxo!$N:$N,Fluxo!$S:$S,"&gt;"&amp;DV$5,Fluxo!$S:$S,"&lt;="&amp;DW$5,Fluxo!$D:$D,$D97)</f>
        <v>0</v>
      </c>
      <c r="DX97" s="18">
        <f>SUMIFS(Fluxo!$N:$N,Fluxo!$S:$S,"&gt;"&amp;DW$5,Fluxo!$S:$S,"&lt;="&amp;DX$5,Fluxo!$D:$D,$D97)</f>
        <v>0</v>
      </c>
      <c r="DY97" s="18">
        <f>SUMIFS(Fluxo!$N:$N,Fluxo!$S:$S,"&gt;"&amp;DX$5,Fluxo!$S:$S,"&lt;="&amp;DY$5,Fluxo!$D:$D,$D97)</f>
        <v>0</v>
      </c>
      <c r="DZ97" s="18">
        <f>SUMIFS(Fluxo!$N:$N,Fluxo!$S:$S,"&gt;"&amp;DY$5,Fluxo!$S:$S,"&lt;="&amp;DZ$5,Fluxo!$D:$D,$D97)</f>
        <v>0</v>
      </c>
      <c r="EA97" s="18">
        <f>SUMIFS(Fluxo!$N:$N,Fluxo!$S:$S,"&gt;"&amp;DZ$5,Fluxo!$S:$S,"&lt;="&amp;EA$5,Fluxo!$D:$D,$D97)</f>
        <v>0</v>
      </c>
      <c r="EB97" s="18">
        <f>SUMIFS(Fluxo!$N:$N,Fluxo!$S:$S,"&gt;"&amp;EA$5,Fluxo!$S:$S,"&lt;="&amp;EB$5,Fluxo!$D:$D,$D97)</f>
        <v>0</v>
      </c>
      <c r="EC97" s="18">
        <f>SUMIFS(Fluxo!$N:$N,Fluxo!$S:$S,"&gt;"&amp;EB$5,Fluxo!$S:$S,"&lt;="&amp;EC$5,Fluxo!$D:$D,$D97)</f>
        <v>0</v>
      </c>
      <c r="ED97" s="18">
        <f>SUMIFS(Fluxo!$N:$N,Fluxo!$S:$S,"&gt;"&amp;EC$5,Fluxo!$S:$S,"&lt;="&amp;ED$5,Fluxo!$D:$D,$D97)</f>
        <v>0</v>
      </c>
      <c r="EE97" s="18">
        <f>SUMIFS(Fluxo!$N:$N,Fluxo!$S:$S,"&gt;"&amp;ED$5,Fluxo!$S:$S,"&lt;="&amp;EE$5,Fluxo!$D:$D,$D97)</f>
        <v>0</v>
      </c>
      <c r="EF97" s="18">
        <f>SUMIFS(Fluxo!$N:$N,Fluxo!$S:$S,"&gt;"&amp;EE$5,Fluxo!$S:$S,"&lt;="&amp;EF$5,Fluxo!$D:$D,$D97)</f>
        <v>0</v>
      </c>
      <c r="EG97" s="18">
        <f>SUMIFS(Fluxo!$N:$N,Fluxo!$S:$S,"&gt;"&amp;EF$5,Fluxo!$S:$S,"&lt;="&amp;EG$5,Fluxo!$D:$D,$D97)</f>
        <v>0</v>
      </c>
      <c r="EH97" s="18">
        <f>SUMIFS(Fluxo!$N:$N,Fluxo!$S:$S,"&gt;"&amp;EG$5,Fluxo!$S:$S,"&lt;="&amp;EH$5,Fluxo!$D:$D,$D97)</f>
        <v>0</v>
      </c>
      <c r="EI97" s="18">
        <f>SUMIFS(Fluxo!$N:$N,Fluxo!$S:$S,"&gt;"&amp;EH$5,Fluxo!$S:$S,"&lt;="&amp;EI$5,Fluxo!$D:$D,$D97)</f>
        <v>0</v>
      </c>
      <c r="EJ97" s="18">
        <f>SUMIFS(Fluxo!$N:$N,Fluxo!$S:$S,"&gt;"&amp;EI$5,Fluxo!$S:$S,"&lt;="&amp;EJ$5,Fluxo!$D:$D,$D97)</f>
        <v>0</v>
      </c>
      <c r="EK97" s="18">
        <f>SUMIFS(Fluxo!$N:$N,Fluxo!$S:$S,"&gt;"&amp;EJ$5,Fluxo!$S:$S,"&lt;="&amp;EK$5,Fluxo!$D:$D,$D97)</f>
        <v>0</v>
      </c>
      <c r="EL97" s="18">
        <f>SUMIFS(Fluxo!$N:$N,Fluxo!$S:$S,"&gt;"&amp;EK$5,Fluxo!$S:$S,"&lt;="&amp;EL$5,Fluxo!$D:$D,$D97)</f>
        <v>0</v>
      </c>
      <c r="EM97" s="18">
        <f>SUMIFS(Fluxo!$N:$N,Fluxo!$S:$S,"&gt;"&amp;EL$5,Fluxo!$S:$S,"&lt;="&amp;EM$5,Fluxo!$D:$D,$D97)</f>
        <v>0</v>
      </c>
      <c r="EN97" s="18">
        <f>SUMIFS(Fluxo!$N:$N,Fluxo!$S:$S,"&gt;"&amp;EM$5,Fluxo!$S:$S,"&lt;="&amp;EN$5,Fluxo!$D:$D,$D97)</f>
        <v>0</v>
      </c>
      <c r="EO97" s="18">
        <f>SUMIFS(Fluxo!$N:$N,Fluxo!$S:$S,"&gt;"&amp;EN$5,Fluxo!$S:$S,"&lt;="&amp;EO$5,Fluxo!$D:$D,$D97)</f>
        <v>0</v>
      </c>
      <c r="EP97" s="18">
        <f>SUMIFS(Fluxo!$N:$N,Fluxo!$S:$S,"&gt;"&amp;EO$5,Fluxo!$S:$S,"&lt;="&amp;EP$5,Fluxo!$D:$D,$D97)</f>
        <v>0</v>
      </c>
      <c r="EQ97" s="18">
        <f>SUMIFS(Fluxo!$N:$N,Fluxo!$S:$S,"&gt;"&amp;EP$5,Fluxo!$S:$S,"&lt;="&amp;EQ$5,Fluxo!$D:$D,$D97)</f>
        <v>0</v>
      </c>
      <c r="ER97" s="18">
        <f>SUMIFS(Fluxo!$N:$N,Fluxo!$S:$S,"&gt;"&amp;EQ$5,Fluxo!$S:$S,"&lt;="&amp;ER$5,Fluxo!$D:$D,$D97)</f>
        <v>0</v>
      </c>
      <c r="ES97" s="18">
        <f>SUMIFS(Fluxo!$N:$N,Fluxo!$S:$S,"&gt;"&amp;ER$5,Fluxo!$S:$S,"&lt;="&amp;ES$5,Fluxo!$D:$D,$D97)</f>
        <v>0</v>
      </c>
      <c r="ET97" s="18">
        <f>SUMIFS(Fluxo!$N:$N,Fluxo!$S:$S,"&gt;"&amp;ES$5,Fluxo!$S:$S,"&lt;="&amp;ET$5,Fluxo!$D:$D,$D97)</f>
        <v>0</v>
      </c>
      <c r="EU97" s="18">
        <f>SUMIFS(Fluxo!$N:$N,Fluxo!$S:$S,"&gt;"&amp;ET$5,Fluxo!$S:$S,"&lt;="&amp;EU$5,Fluxo!$D:$D,$D97)</f>
        <v>0</v>
      </c>
      <c r="EV97" s="18">
        <f>SUMIFS(Fluxo!$N:$N,Fluxo!$S:$S,"&gt;"&amp;EU$5,Fluxo!$S:$S,"&lt;="&amp;EV$5,Fluxo!$D:$D,$D97)</f>
        <v>0</v>
      </c>
      <c r="EW97" s="18">
        <f>SUMIFS(Fluxo!$N:$N,Fluxo!$S:$S,"&gt;"&amp;EV$5,Fluxo!$S:$S,"&lt;="&amp;EW$5,Fluxo!$D:$D,$D97)</f>
        <v>0</v>
      </c>
      <c r="EX97" s="18">
        <f>SUMIFS(Fluxo!$N:$N,Fluxo!$S:$S,"&gt;"&amp;EW$5,Fluxo!$S:$S,"&lt;="&amp;EX$5,Fluxo!$D:$D,$D97)</f>
        <v>0</v>
      </c>
      <c r="EY97" s="18">
        <f>SUMIFS(Fluxo!$N:$N,Fluxo!$S:$S,"&gt;"&amp;EX$5,Fluxo!$S:$S,"&lt;="&amp;EY$5,Fluxo!$D:$D,$D97)</f>
        <v>0</v>
      </c>
      <c r="EZ97" s="18">
        <f>SUMIFS(Fluxo!$N:$N,Fluxo!$S:$S,"&gt;"&amp;EY$5,Fluxo!$S:$S,"&lt;="&amp;EZ$5,Fluxo!$D:$D,$D97)</f>
        <v>0</v>
      </c>
      <c r="FA97" s="18">
        <f>SUMIFS(Fluxo!$N:$N,Fluxo!$S:$S,"&gt;"&amp;EZ$5,Fluxo!$S:$S,"&lt;="&amp;FA$5,Fluxo!$D:$D,$D97)</f>
        <v>0</v>
      </c>
      <c r="FB97" s="18">
        <f>SUMIFS(Fluxo!$N:$N,Fluxo!$S:$S,"&gt;"&amp;FA$5,Fluxo!$S:$S,"&lt;="&amp;FB$5,Fluxo!$D:$D,$D97)</f>
        <v>0</v>
      </c>
      <c r="FC97" s="18">
        <f>SUMIFS(Fluxo!$N:$N,Fluxo!$S:$S,"&gt;"&amp;FB$5,Fluxo!$S:$S,"&lt;="&amp;FC$5,Fluxo!$D:$D,$D97)</f>
        <v>0</v>
      </c>
      <c r="FD97" s="18">
        <f>SUMIFS(Fluxo!$N:$N,Fluxo!$S:$S,"&gt;"&amp;FC$5,Fluxo!$S:$S,"&lt;="&amp;FD$5,Fluxo!$D:$D,$D97)</f>
        <v>0</v>
      </c>
      <c r="FE97" s="18">
        <f>SUMIFS(Fluxo!$N:$N,Fluxo!$S:$S,"&gt;"&amp;FD$5,Fluxo!$S:$S,"&lt;="&amp;FE$5,Fluxo!$D:$D,$D97)</f>
        <v>0</v>
      </c>
      <c r="FF97" s="18">
        <f>SUMIFS(Fluxo!$N:$N,Fluxo!$S:$S,"&gt;"&amp;FE$5,Fluxo!$S:$S,"&lt;="&amp;FF$5,Fluxo!$D:$D,$D97)</f>
        <v>0</v>
      </c>
      <c r="FG97" s="18">
        <f>SUMIFS(Fluxo!$N:$N,Fluxo!$S:$S,"&gt;"&amp;FF$5,Fluxo!$S:$S,"&lt;="&amp;FG$5,Fluxo!$D:$D,$D97)</f>
        <v>0</v>
      </c>
      <c r="FH97" s="18">
        <f>SUMIFS(Fluxo!$N:$N,Fluxo!$S:$S,"&gt;"&amp;FG$5,Fluxo!$S:$S,"&lt;="&amp;FH$5,Fluxo!$D:$D,$D97)</f>
        <v>0</v>
      </c>
      <c r="FI97" s="18">
        <f>SUMIFS(Fluxo!$N:$N,Fluxo!$S:$S,"&gt;"&amp;FH$5,Fluxo!$S:$S,"&lt;="&amp;FI$5,Fluxo!$D:$D,$D97)</f>
        <v>0</v>
      </c>
      <c r="FJ97" s="18">
        <f>SUMIFS(Fluxo!$N:$N,Fluxo!$S:$S,"&gt;"&amp;FI$5,Fluxo!$S:$S,"&lt;="&amp;FJ$5,Fluxo!$D:$D,$D97)</f>
        <v>0</v>
      </c>
      <c r="FK97" s="18">
        <f>SUMIFS(Fluxo!$N:$N,Fluxo!$S:$S,"&gt;"&amp;FJ$5,Fluxo!$S:$S,"&lt;="&amp;FK$5,Fluxo!$D:$D,$D97)</f>
        <v>0</v>
      </c>
      <c r="FL97" s="18">
        <f>SUMIFS(Fluxo!$N:$N,Fluxo!$S:$S,"&gt;"&amp;FK$5,Fluxo!$S:$S,"&lt;="&amp;FL$5,Fluxo!$D:$D,$D97)</f>
        <v>0</v>
      </c>
      <c r="FM97" s="18">
        <f>SUMIFS(Fluxo!$N:$N,Fluxo!$S:$S,"&gt;"&amp;FL$5,Fluxo!$S:$S,"&lt;="&amp;FM$5,Fluxo!$D:$D,$D97)</f>
        <v>0</v>
      </c>
      <c r="FN97" s="18">
        <f>SUMIFS(Fluxo!$N:$N,Fluxo!$S:$S,"&gt;"&amp;FM$5,Fluxo!$S:$S,"&lt;="&amp;FN$5,Fluxo!$D:$D,$D97)</f>
        <v>0</v>
      </c>
      <c r="FO97" s="18">
        <f>SUMIFS(Fluxo!$N:$N,Fluxo!$S:$S,"&gt;"&amp;FN$5,Fluxo!$S:$S,"&lt;="&amp;FO$5,Fluxo!$D:$D,$D97)</f>
        <v>0</v>
      </c>
      <c r="FP97" s="18">
        <f>SUMIFS(Fluxo!$N:$N,Fluxo!$S:$S,"&gt;"&amp;FO$5,Fluxo!$S:$S,"&lt;="&amp;FP$5,Fluxo!$D:$D,$D97)</f>
        <v>0</v>
      </c>
      <c r="FQ97" s="18">
        <f>SUMIFS(Fluxo!$N:$N,Fluxo!$S:$S,"&gt;"&amp;FP$5,Fluxo!$S:$S,"&lt;="&amp;FQ$5,Fluxo!$D:$D,$D97)</f>
        <v>0</v>
      </c>
      <c r="FR97" s="18">
        <f>SUMIFS(Fluxo!$N:$N,Fluxo!$S:$S,"&gt;"&amp;FQ$5,Fluxo!$S:$S,"&lt;="&amp;FR$5,Fluxo!$D:$D,$D97)</f>
        <v>0</v>
      </c>
      <c r="FS97" s="18">
        <f>SUMIFS(Fluxo!$N:$N,Fluxo!$S:$S,"&gt;"&amp;FR$5,Fluxo!$S:$S,"&lt;="&amp;FS$5,Fluxo!$D:$D,$D97)</f>
        <v>0</v>
      </c>
      <c r="FT97" s="18">
        <f>SUMIFS(Fluxo!$N:$N,Fluxo!$S:$S,"&gt;"&amp;FS$5,Fluxo!$S:$S,"&lt;="&amp;FT$5,Fluxo!$D:$D,$D97)</f>
        <v>0</v>
      </c>
      <c r="FU97" s="18">
        <f>SUMIFS(Fluxo!$N:$N,Fluxo!$S:$S,"&gt;"&amp;FT$5,Fluxo!$S:$S,"&lt;="&amp;FU$5,Fluxo!$D:$D,$D97)</f>
        <v>0</v>
      </c>
      <c r="FV97" s="18">
        <f>SUMIFS(Fluxo!$N:$N,Fluxo!$S:$S,"&gt;"&amp;FU$5,Fluxo!$S:$S,"&lt;="&amp;FV$5,Fluxo!$D:$D,$D97)</f>
        <v>0</v>
      </c>
      <c r="FW97" s="18">
        <f>SUMIFS(Fluxo!$N:$N,Fluxo!$S:$S,"&gt;"&amp;FV$5,Fluxo!$S:$S,"&lt;="&amp;FW$5,Fluxo!$D:$D,$D97)</f>
        <v>0</v>
      </c>
      <c r="FX97" s="18">
        <f>SUMIFS(Fluxo!$N:$N,Fluxo!$S:$S,"&gt;"&amp;FW$5,Fluxo!$S:$S,"&lt;="&amp;FX$5,Fluxo!$D:$D,$D97)</f>
        <v>0</v>
      </c>
      <c r="FY97" s="18">
        <f>SUMIFS(Fluxo!$N:$N,Fluxo!$S:$S,"&gt;"&amp;FX$5,Fluxo!$S:$S,"&lt;="&amp;FY$5,Fluxo!$D:$D,$D97)</f>
        <v>0</v>
      </c>
      <c r="FZ97" s="18">
        <f>SUMIFS(Fluxo!$N:$N,Fluxo!$S:$S,"&gt;"&amp;FY$5,Fluxo!$S:$S,"&lt;="&amp;FZ$5,Fluxo!$D:$D,$D97)</f>
        <v>0</v>
      </c>
      <c r="GA97" s="18">
        <f>SUMIFS(Fluxo!$N:$N,Fluxo!$S:$S,"&gt;"&amp;FZ$5,Fluxo!$S:$S,"&lt;="&amp;GA$5,Fluxo!$D:$D,$D97)</f>
        <v>0</v>
      </c>
      <c r="GB97" s="18">
        <f>SUMIFS(Fluxo!$N:$N,Fluxo!$S:$S,"&gt;"&amp;GA$5,Fluxo!$S:$S,"&lt;="&amp;GB$5,Fluxo!$D:$D,$D97)</f>
        <v>0</v>
      </c>
      <c r="GC97" s="18">
        <f>SUMIFS(Fluxo!$N:$N,Fluxo!$S:$S,"&gt;"&amp;GB$5,Fluxo!$S:$S,"&lt;="&amp;GC$5,Fluxo!$D:$D,$D97)</f>
        <v>0</v>
      </c>
      <c r="GD97" s="18">
        <f>SUMIFS(Fluxo!$N:$N,Fluxo!$S:$S,"&gt;"&amp;GC$5,Fluxo!$S:$S,"&lt;="&amp;GD$5,Fluxo!$D:$D,$D97)</f>
        <v>0</v>
      </c>
      <c r="GE97" s="18">
        <f>SUMIFS(Fluxo!$N:$N,Fluxo!$S:$S,"&gt;"&amp;GD$5,Fluxo!$S:$S,"&lt;="&amp;GE$5,Fluxo!$D:$D,$D97)</f>
        <v>0</v>
      </c>
      <c r="GF97" s="18">
        <f>SUMIFS(Fluxo!$N:$N,Fluxo!$S:$S,"&gt;"&amp;GE$5,Fluxo!$S:$S,"&lt;="&amp;GF$5,Fluxo!$D:$D,$D97)</f>
        <v>0</v>
      </c>
      <c r="GG97" s="18">
        <f>SUMIFS(Fluxo!$N:$N,Fluxo!$S:$S,"&gt;"&amp;GF$5,Fluxo!$S:$S,"&lt;="&amp;GG$5,Fluxo!$D:$D,$D97)</f>
        <v>0</v>
      </c>
      <c r="GH97" s="18">
        <f>SUMIFS(Fluxo!$N:$N,Fluxo!$S:$S,"&gt;"&amp;GG$5,Fluxo!$S:$S,"&lt;="&amp;GH$5,Fluxo!$D:$D,$D97)</f>
        <v>0</v>
      </c>
      <c r="GI97" s="18">
        <f>SUMIFS(Fluxo!$N:$N,Fluxo!$S:$S,"&gt;"&amp;GH$5,Fluxo!$S:$S,"&lt;="&amp;GI$5,Fluxo!$D:$D,$D97)</f>
        <v>0</v>
      </c>
      <c r="GJ97" s="18">
        <f>SUMIFS(Fluxo!$N:$N,Fluxo!$S:$S,"&gt;"&amp;GI$5,Fluxo!$S:$S,"&lt;="&amp;GJ$5,Fluxo!$D:$D,$D97)</f>
        <v>0</v>
      </c>
      <c r="GK97" s="18">
        <f>SUMIFS(Fluxo!$N:$N,Fluxo!$S:$S,"&gt;"&amp;GJ$5,Fluxo!$S:$S,"&lt;="&amp;GK$5,Fluxo!$D:$D,$D97)</f>
        <v>0</v>
      </c>
      <c r="GL97" s="18">
        <f>SUMIFS(Fluxo!$N:$N,Fluxo!$S:$S,"&gt;"&amp;GK$5,Fluxo!$S:$S,"&lt;="&amp;GL$5,Fluxo!$D:$D,$D97)</f>
        <v>0</v>
      </c>
      <c r="GM97" s="18">
        <f>SUMIFS(Fluxo!$N:$N,Fluxo!$S:$S,"&gt;"&amp;GL$5,Fluxo!$S:$S,"&lt;="&amp;GM$5,Fluxo!$D:$D,$D97)</f>
        <v>0</v>
      </c>
      <c r="GN97" s="18">
        <f>SUMIFS(Fluxo!$N:$N,Fluxo!$S:$S,"&gt;"&amp;GM$5,Fluxo!$S:$S,"&lt;="&amp;GN$5,Fluxo!$D:$D,$D97)</f>
        <v>0</v>
      </c>
      <c r="GO97" s="18">
        <f>SUMIFS(Fluxo!$N:$N,Fluxo!$S:$S,"&gt;"&amp;GN$5,Fluxo!$S:$S,"&lt;="&amp;GO$5,Fluxo!$D:$D,$D97)</f>
        <v>0</v>
      </c>
      <c r="GP97" s="18">
        <f>SUMIFS(Fluxo!$N:$N,Fluxo!$S:$S,"&gt;"&amp;GO$5,Fluxo!$S:$S,"&lt;="&amp;GP$5,Fluxo!$D:$D,$D97)</f>
        <v>0</v>
      </c>
      <c r="GQ97" s="18">
        <f>SUMIFS(Fluxo!$N:$N,Fluxo!$S:$S,"&gt;"&amp;GP$5,Fluxo!$S:$S,"&lt;="&amp;GQ$5,Fluxo!$D:$D,$D97)</f>
        <v>0</v>
      </c>
      <c r="GR97" s="18">
        <f>SUMIFS(Fluxo!$N:$N,Fluxo!$S:$S,"&gt;"&amp;GQ$5,Fluxo!$S:$S,"&lt;="&amp;GR$5,Fluxo!$D:$D,$D97)</f>
        <v>0</v>
      </c>
      <c r="GS97" s="18">
        <f>SUMIFS(Fluxo!$N:$N,Fluxo!$S:$S,"&gt;"&amp;GR$5,Fluxo!$S:$S,"&lt;="&amp;GS$5,Fluxo!$D:$D,$D97)</f>
        <v>0</v>
      </c>
      <c r="GT97" s="18">
        <f>SUMIFS(Fluxo!$N:$N,Fluxo!$S:$S,"&gt;"&amp;GS$5,Fluxo!$S:$S,"&lt;="&amp;GT$5,Fluxo!$D:$D,$D97)</f>
        <v>0</v>
      </c>
      <c r="GU97" s="18">
        <f>SUMIFS(Fluxo!$N:$N,Fluxo!$S:$S,"&gt;"&amp;GT$5,Fluxo!$S:$S,"&lt;="&amp;GU$5,Fluxo!$D:$D,$D97)</f>
        <v>0</v>
      </c>
      <c r="GV97" s="18">
        <f>SUMIFS(Fluxo!$N:$N,Fluxo!$S:$S,"&gt;"&amp;GU$5,Fluxo!$S:$S,"&lt;="&amp;GV$5,Fluxo!$D:$D,$D97)</f>
        <v>0</v>
      </c>
      <c r="GW97" s="18">
        <f>SUMIFS(Fluxo!$N:$N,Fluxo!$S:$S,"&gt;"&amp;GV$5,Fluxo!$S:$S,"&lt;="&amp;GW$5,Fluxo!$D:$D,$D97)</f>
        <v>0</v>
      </c>
      <c r="GX97" s="18">
        <f>SUMIFS(Fluxo!$N:$N,Fluxo!$S:$S,"&gt;"&amp;GW$5,Fluxo!$S:$S,"&lt;="&amp;GX$5,Fluxo!$D:$D,$D97)</f>
        <v>0</v>
      </c>
      <c r="GY97" s="18">
        <f>SUMIFS(Fluxo!$N:$N,Fluxo!$S:$S,"&gt;"&amp;GX$5,Fluxo!$S:$S,"&lt;="&amp;GY$5,Fluxo!$D:$D,$D97)</f>
        <v>0</v>
      </c>
      <c r="GZ97" s="18">
        <f>SUMIFS(Fluxo!$N:$N,Fluxo!$S:$S,"&gt;"&amp;GY$5,Fluxo!$S:$S,"&lt;="&amp;GZ$5,Fluxo!$D:$D,$D97)</f>
        <v>0</v>
      </c>
      <c r="HA97" s="18">
        <f>SUMIFS(Fluxo!$N:$N,Fluxo!$S:$S,"&gt;"&amp;GZ$5,Fluxo!$S:$S,"&lt;="&amp;HA$5,Fluxo!$D:$D,$D97)</f>
        <v>0</v>
      </c>
      <c r="HB97" s="18">
        <f>SUMIFS(Fluxo!$N:$N,Fluxo!$S:$S,"&gt;"&amp;HA$5,Fluxo!$S:$S,"&lt;="&amp;HB$5,Fluxo!$D:$D,$D97)</f>
        <v>0</v>
      </c>
      <c r="HC97" s="18">
        <f>SUMIFS(Fluxo!$N:$N,Fluxo!$S:$S,"&gt;"&amp;HB$5,Fluxo!$S:$S,"&lt;="&amp;HC$5,Fluxo!$D:$D,$D97)</f>
        <v>0</v>
      </c>
      <c r="HD97" s="18">
        <f>SUMIFS(Fluxo!$N:$N,Fluxo!$S:$S,"&gt;"&amp;HC$5,Fluxo!$S:$S,"&lt;="&amp;HD$5,Fluxo!$D:$D,$D97)</f>
        <v>0</v>
      </c>
      <c r="HE97" s="18">
        <f>SUMIFS(Fluxo!$N:$N,Fluxo!$S:$S,"&gt;"&amp;HD$5,Fluxo!$S:$S,"&lt;="&amp;HE$5,Fluxo!$D:$D,$D97)</f>
        <v>0</v>
      </c>
      <c r="HF97" s="18">
        <f>SUMIFS(Fluxo!$N:$N,Fluxo!$S:$S,"&gt;"&amp;HE$5,Fluxo!$S:$S,"&lt;="&amp;HF$5,Fluxo!$D:$D,$D97)</f>
        <v>0</v>
      </c>
    </row>
    <row r="98" spans="1:214">
      <c r="A98" s="20">
        <f t="shared" si="18"/>
        <v>88</v>
      </c>
      <c r="B98" s="140" t="str">
        <f>'Check Carteira'!C90</f>
        <v>E.1016.99.01.0213</v>
      </c>
      <c r="C98" s="141">
        <v>1</v>
      </c>
      <c r="D98" s="129" t="str">
        <f>'Check Carteira'!F90</f>
        <v>A-0213</v>
      </c>
      <c r="E98" s="21" t="str">
        <f>IFERROR(INDEX(Contratos!L:L,MATCH(D98,Contratos!R:R,0)),"")</f>
        <v/>
      </c>
      <c r="F98" s="139" t="str">
        <f>IFERROR(INDEX(Contratos!G:G,MATCH(D98,Contratos!R:R,0)),"")</f>
        <v/>
      </c>
      <c r="H98" s="83">
        <f t="shared" si="17"/>
        <v>0</v>
      </c>
      <c r="J98" s="18">
        <f>SUMIFS(Fluxo!$N:$N,Fluxo!$S:$S,"&gt;"&amp;I$5,Fluxo!$S:$S,"&lt;="&amp;J$5,Fluxo!$D:$D,$D98)</f>
        <v>0</v>
      </c>
      <c r="K98" s="18">
        <f>SUMIFS(Fluxo!$N:$N,Fluxo!$S:$S,"&gt;"&amp;J$5,Fluxo!$S:$S,"&lt;="&amp;K$5,Fluxo!$D:$D,$D98)</f>
        <v>0</v>
      </c>
      <c r="L98" s="18">
        <f>SUMIFS(Fluxo!$N:$N,Fluxo!$S:$S,"&gt;"&amp;K$5,Fluxo!$S:$S,"&lt;="&amp;L$5,Fluxo!$D:$D,$D98)</f>
        <v>0</v>
      </c>
      <c r="M98" s="18">
        <f>SUMIFS(Fluxo!$N:$N,Fluxo!$S:$S,"&gt;"&amp;L$5,Fluxo!$S:$S,"&lt;="&amp;M$5,Fluxo!$D:$D,$D98)</f>
        <v>0</v>
      </c>
      <c r="N98" s="18">
        <f>SUMIFS(Fluxo!$N:$N,Fluxo!$S:$S,"&gt;"&amp;M$5,Fluxo!$S:$S,"&lt;="&amp;N$5,Fluxo!$D:$D,$D98)</f>
        <v>0</v>
      </c>
      <c r="O98" s="18">
        <f>SUMIFS(Fluxo!$N:$N,Fluxo!$S:$S,"&gt;"&amp;N$5,Fluxo!$S:$S,"&lt;="&amp;O$5,Fluxo!$D:$D,$D98)</f>
        <v>0</v>
      </c>
      <c r="P98" s="18">
        <f>SUMIFS(Fluxo!$N:$N,Fluxo!$S:$S,"&gt;"&amp;O$5,Fluxo!$S:$S,"&lt;="&amp;P$5,Fluxo!$D:$D,$D98)</f>
        <v>0</v>
      </c>
      <c r="Q98" s="18">
        <f>SUMIFS(Fluxo!$N:$N,Fluxo!$S:$S,"&gt;"&amp;P$5,Fluxo!$S:$S,"&lt;="&amp;Q$5,Fluxo!$D:$D,$D98)</f>
        <v>0</v>
      </c>
      <c r="R98" s="18">
        <f>SUMIFS(Fluxo!$N:$N,Fluxo!$S:$S,"&gt;"&amp;Q$5,Fluxo!$S:$S,"&lt;="&amp;R$5,Fluxo!$D:$D,$D98)</f>
        <v>0</v>
      </c>
      <c r="S98" s="18">
        <f>SUMIFS(Fluxo!$N:$N,Fluxo!$S:$S,"&gt;"&amp;R$5,Fluxo!$S:$S,"&lt;="&amp;S$5,Fluxo!$D:$D,$D98)</f>
        <v>0</v>
      </c>
      <c r="T98" s="18">
        <f>SUMIFS(Fluxo!$N:$N,Fluxo!$S:$S,"&gt;"&amp;S$5,Fluxo!$S:$S,"&lt;="&amp;T$5,Fluxo!$D:$D,$D98)</f>
        <v>0</v>
      </c>
      <c r="U98" s="18">
        <f>SUMIFS(Fluxo!$N:$N,Fluxo!$S:$S,"&gt;"&amp;T$5,Fluxo!$S:$S,"&lt;="&amp;U$5,Fluxo!$D:$D,$D98)</f>
        <v>0</v>
      </c>
      <c r="V98" s="18">
        <f>SUMIFS(Fluxo!$N:$N,Fluxo!$S:$S,"&gt;"&amp;U$5,Fluxo!$S:$S,"&lt;="&amp;V$5,Fluxo!$D:$D,$D98)</f>
        <v>0</v>
      </c>
      <c r="W98" s="18">
        <f>SUMIFS(Fluxo!$N:$N,Fluxo!$S:$S,"&gt;"&amp;V$5,Fluxo!$S:$S,"&lt;="&amp;W$5,Fluxo!$D:$D,$D98)</f>
        <v>0</v>
      </c>
      <c r="X98" s="18">
        <f>SUMIFS(Fluxo!$N:$N,Fluxo!$S:$S,"&gt;"&amp;W$5,Fluxo!$S:$S,"&lt;="&amp;X$5,Fluxo!$D:$D,$D98)</f>
        <v>0</v>
      </c>
      <c r="Y98" s="18">
        <f>SUMIFS(Fluxo!$N:$N,Fluxo!$S:$S,"&gt;"&amp;X$5,Fluxo!$S:$S,"&lt;="&amp;Y$5,Fluxo!$D:$D,$D98)</f>
        <v>0</v>
      </c>
      <c r="Z98" s="18">
        <f>SUMIFS(Fluxo!$N:$N,Fluxo!$S:$S,"&gt;"&amp;Y$5,Fluxo!$S:$S,"&lt;="&amp;Z$5,Fluxo!$D:$D,$D98)</f>
        <v>0</v>
      </c>
      <c r="AA98" s="18">
        <f>SUMIFS(Fluxo!$N:$N,Fluxo!$S:$S,"&gt;"&amp;Z$5,Fluxo!$S:$S,"&lt;="&amp;AA$5,Fluxo!$D:$D,$D98)</f>
        <v>0</v>
      </c>
      <c r="AB98" s="18">
        <f>SUMIFS(Fluxo!$N:$N,Fluxo!$S:$S,"&gt;"&amp;AA$5,Fluxo!$S:$S,"&lt;="&amp;AB$5,Fluxo!$D:$D,$D98)</f>
        <v>0</v>
      </c>
      <c r="AC98" s="18">
        <f>SUMIFS(Fluxo!$N:$N,Fluxo!$S:$S,"&gt;"&amp;AB$5,Fluxo!$S:$S,"&lt;="&amp;AC$5,Fluxo!$D:$D,$D98)</f>
        <v>0</v>
      </c>
      <c r="AD98" s="18">
        <f>SUMIFS(Fluxo!$N:$N,Fluxo!$S:$S,"&gt;"&amp;AC$5,Fluxo!$S:$S,"&lt;="&amp;AD$5,Fluxo!$D:$D,$D98)</f>
        <v>0</v>
      </c>
      <c r="AE98" s="18">
        <f>SUMIFS(Fluxo!$N:$N,Fluxo!$S:$S,"&gt;"&amp;AD$5,Fluxo!$S:$S,"&lt;="&amp;AE$5,Fluxo!$D:$D,$D98)</f>
        <v>0</v>
      </c>
      <c r="AF98" s="18">
        <f>SUMIFS(Fluxo!$N:$N,Fluxo!$S:$S,"&gt;"&amp;AE$5,Fluxo!$S:$S,"&lt;="&amp;AF$5,Fluxo!$D:$D,$D98)</f>
        <v>0</v>
      </c>
      <c r="AG98" s="18">
        <f>SUMIFS(Fluxo!$N:$N,Fluxo!$S:$S,"&gt;"&amp;AF$5,Fluxo!$S:$S,"&lt;="&amp;AG$5,Fluxo!$D:$D,$D98)</f>
        <v>0</v>
      </c>
      <c r="AH98" s="18">
        <f>SUMIFS(Fluxo!$N:$N,Fluxo!$S:$S,"&gt;"&amp;AG$5,Fluxo!$S:$S,"&lt;="&amp;AH$5,Fluxo!$D:$D,$D98)</f>
        <v>0</v>
      </c>
      <c r="AI98" s="18">
        <f>SUMIFS(Fluxo!$N:$N,Fluxo!$S:$S,"&gt;"&amp;AH$5,Fluxo!$S:$S,"&lt;="&amp;AI$5,Fluxo!$D:$D,$D98)</f>
        <v>0</v>
      </c>
      <c r="AJ98" s="18">
        <f>SUMIFS(Fluxo!$N:$N,Fluxo!$S:$S,"&gt;"&amp;AI$5,Fluxo!$S:$S,"&lt;="&amp;AJ$5,Fluxo!$D:$D,$D98)</f>
        <v>0</v>
      </c>
      <c r="AK98" s="18">
        <f>SUMIFS(Fluxo!$N:$N,Fluxo!$S:$S,"&gt;"&amp;AJ$5,Fluxo!$S:$S,"&lt;="&amp;AK$5,Fluxo!$D:$D,$D98)</f>
        <v>0</v>
      </c>
      <c r="AL98" s="18">
        <f>SUMIFS(Fluxo!$N:$N,Fluxo!$S:$S,"&gt;"&amp;AK$5,Fluxo!$S:$S,"&lt;="&amp;AL$5,Fluxo!$D:$D,$D98)</f>
        <v>0</v>
      </c>
      <c r="AM98" s="18">
        <f>SUMIFS(Fluxo!$N:$N,Fluxo!$S:$S,"&gt;"&amp;AL$5,Fluxo!$S:$S,"&lt;="&amp;AM$5,Fluxo!$D:$D,$D98)</f>
        <v>0</v>
      </c>
      <c r="AN98" s="18">
        <f>SUMIFS(Fluxo!$N:$N,Fluxo!$S:$S,"&gt;"&amp;AM$5,Fluxo!$S:$S,"&lt;="&amp;AN$5,Fluxo!$D:$D,$D98)</f>
        <v>0</v>
      </c>
      <c r="AO98" s="18">
        <f>SUMIFS(Fluxo!$N:$N,Fluxo!$S:$S,"&gt;"&amp;AN$5,Fluxo!$S:$S,"&lt;="&amp;AO$5,Fluxo!$D:$D,$D98)</f>
        <v>0</v>
      </c>
      <c r="AP98" s="18">
        <f>SUMIFS(Fluxo!$N:$N,Fluxo!$S:$S,"&gt;"&amp;AO$5,Fluxo!$S:$S,"&lt;="&amp;AP$5,Fluxo!$D:$D,$D98)</f>
        <v>0</v>
      </c>
      <c r="AQ98" s="18">
        <f>SUMIFS(Fluxo!$N:$N,Fluxo!$S:$S,"&gt;"&amp;AP$5,Fluxo!$S:$S,"&lt;="&amp;AQ$5,Fluxo!$D:$D,$D98)</f>
        <v>0</v>
      </c>
      <c r="AR98" s="18">
        <f>SUMIFS(Fluxo!$N:$N,Fluxo!$S:$S,"&gt;"&amp;AQ$5,Fluxo!$S:$S,"&lt;="&amp;AR$5,Fluxo!$D:$D,$D98)</f>
        <v>0</v>
      </c>
      <c r="AS98" s="18">
        <f>SUMIFS(Fluxo!$N:$N,Fluxo!$S:$S,"&gt;"&amp;AR$5,Fluxo!$S:$S,"&lt;="&amp;AS$5,Fluxo!$D:$D,$D98)</f>
        <v>0</v>
      </c>
      <c r="AT98" s="18">
        <f>SUMIFS(Fluxo!$N:$N,Fluxo!$S:$S,"&gt;"&amp;AS$5,Fluxo!$S:$S,"&lt;="&amp;AT$5,Fluxo!$D:$D,$D98)</f>
        <v>0</v>
      </c>
      <c r="AU98" s="18">
        <f>SUMIFS(Fluxo!$N:$N,Fluxo!$S:$S,"&gt;"&amp;AT$5,Fluxo!$S:$S,"&lt;="&amp;AU$5,Fluxo!$D:$D,$D98)</f>
        <v>0</v>
      </c>
      <c r="AV98" s="18">
        <f>SUMIFS(Fluxo!$N:$N,Fluxo!$S:$S,"&gt;"&amp;AU$5,Fluxo!$S:$S,"&lt;="&amp;AV$5,Fluxo!$D:$D,$D98)</f>
        <v>0</v>
      </c>
      <c r="AW98" s="18">
        <f>SUMIFS(Fluxo!$N:$N,Fluxo!$S:$S,"&gt;"&amp;AV$5,Fluxo!$S:$S,"&lt;="&amp;AW$5,Fluxo!$D:$D,$D98)</f>
        <v>0</v>
      </c>
      <c r="AX98" s="18">
        <f>SUMIFS(Fluxo!$N:$N,Fluxo!$S:$S,"&gt;"&amp;AW$5,Fluxo!$S:$S,"&lt;="&amp;AX$5,Fluxo!$D:$D,$D98)</f>
        <v>0</v>
      </c>
      <c r="AY98" s="18">
        <f>SUMIFS(Fluxo!$N:$N,Fluxo!$S:$S,"&gt;"&amp;AX$5,Fluxo!$S:$S,"&lt;="&amp;AY$5,Fluxo!$D:$D,$D98)</f>
        <v>0</v>
      </c>
      <c r="AZ98" s="18">
        <f>SUMIFS(Fluxo!$N:$N,Fluxo!$S:$S,"&gt;"&amp;AY$5,Fluxo!$S:$S,"&lt;="&amp;AZ$5,Fluxo!$D:$D,$D98)</f>
        <v>0</v>
      </c>
      <c r="BA98" s="18">
        <f>SUMIFS(Fluxo!$N:$N,Fluxo!$S:$S,"&gt;"&amp;AZ$5,Fluxo!$S:$S,"&lt;="&amp;BA$5,Fluxo!$D:$D,$D98)</f>
        <v>0</v>
      </c>
      <c r="BB98" s="18">
        <f>SUMIFS(Fluxo!$N:$N,Fluxo!$S:$S,"&gt;"&amp;BA$5,Fluxo!$S:$S,"&lt;="&amp;BB$5,Fluxo!$D:$D,$D98)</f>
        <v>0</v>
      </c>
      <c r="BC98" s="18">
        <f>SUMIFS(Fluxo!$N:$N,Fluxo!$S:$S,"&gt;"&amp;BB$5,Fluxo!$S:$S,"&lt;="&amp;BC$5,Fluxo!$D:$D,$D98)</f>
        <v>0</v>
      </c>
      <c r="BD98" s="18">
        <f>SUMIFS(Fluxo!$N:$N,Fluxo!$S:$S,"&gt;"&amp;BC$5,Fluxo!$S:$S,"&lt;="&amp;BD$5,Fluxo!$D:$D,$D98)</f>
        <v>0</v>
      </c>
      <c r="BE98" s="18">
        <f>SUMIFS(Fluxo!$N:$N,Fluxo!$S:$S,"&gt;"&amp;BD$5,Fluxo!$S:$S,"&lt;="&amp;BE$5,Fluxo!$D:$D,$D98)</f>
        <v>0</v>
      </c>
      <c r="BF98" s="18">
        <f>SUMIFS(Fluxo!$N:$N,Fluxo!$S:$S,"&gt;"&amp;BE$5,Fluxo!$S:$S,"&lt;="&amp;BF$5,Fluxo!$D:$D,$D98)</f>
        <v>0</v>
      </c>
      <c r="BG98" s="18">
        <f>SUMIFS(Fluxo!$N:$N,Fluxo!$S:$S,"&gt;"&amp;BF$5,Fluxo!$S:$S,"&lt;="&amp;BG$5,Fluxo!$D:$D,$D98)</f>
        <v>0</v>
      </c>
      <c r="BH98" s="18">
        <f>SUMIFS(Fluxo!$N:$N,Fluxo!$S:$S,"&gt;"&amp;BG$5,Fluxo!$S:$S,"&lt;="&amp;BH$5,Fluxo!$D:$D,$D98)</f>
        <v>0</v>
      </c>
      <c r="BI98" s="18">
        <f>SUMIFS(Fluxo!$N:$N,Fluxo!$S:$S,"&gt;"&amp;BH$5,Fluxo!$S:$S,"&lt;="&amp;BI$5,Fluxo!$D:$D,$D98)</f>
        <v>0</v>
      </c>
      <c r="BJ98" s="18">
        <f>SUMIFS(Fluxo!$N:$N,Fluxo!$S:$S,"&gt;"&amp;BI$5,Fluxo!$S:$S,"&lt;="&amp;BJ$5,Fluxo!$D:$D,$D98)</f>
        <v>0</v>
      </c>
      <c r="BK98" s="18">
        <f>SUMIFS(Fluxo!$N:$N,Fluxo!$S:$S,"&gt;"&amp;BJ$5,Fluxo!$S:$S,"&lt;="&amp;BK$5,Fluxo!$D:$D,$D98)</f>
        <v>0</v>
      </c>
      <c r="BL98" s="18">
        <f>SUMIFS(Fluxo!$N:$N,Fluxo!$S:$S,"&gt;"&amp;BK$5,Fluxo!$S:$S,"&lt;="&amp;BL$5,Fluxo!$D:$D,$D98)</f>
        <v>0</v>
      </c>
      <c r="BM98" s="18">
        <f>SUMIFS(Fluxo!$N:$N,Fluxo!$S:$S,"&gt;"&amp;BL$5,Fluxo!$S:$S,"&lt;="&amp;BM$5,Fluxo!$D:$D,$D98)</f>
        <v>0</v>
      </c>
      <c r="BN98" s="18">
        <f>SUMIFS(Fluxo!$N:$N,Fluxo!$S:$S,"&gt;"&amp;BM$5,Fluxo!$S:$S,"&lt;="&amp;BN$5,Fluxo!$D:$D,$D98)</f>
        <v>0</v>
      </c>
      <c r="BO98" s="18">
        <f>SUMIFS(Fluxo!$N:$N,Fluxo!$S:$S,"&gt;"&amp;BN$5,Fluxo!$S:$S,"&lt;="&amp;BO$5,Fluxo!$D:$D,$D98)</f>
        <v>0</v>
      </c>
      <c r="BP98" s="18">
        <f>SUMIFS(Fluxo!$N:$N,Fluxo!$S:$S,"&gt;"&amp;BO$5,Fluxo!$S:$S,"&lt;="&amp;BP$5,Fluxo!$D:$D,$D98)</f>
        <v>0</v>
      </c>
      <c r="BQ98" s="18">
        <f>SUMIFS(Fluxo!$N:$N,Fluxo!$S:$S,"&gt;"&amp;BP$5,Fluxo!$S:$S,"&lt;="&amp;BQ$5,Fluxo!$D:$D,$D98)</f>
        <v>0</v>
      </c>
      <c r="BR98" s="18">
        <f>SUMIFS(Fluxo!$N:$N,Fluxo!$S:$S,"&gt;"&amp;BQ$5,Fluxo!$S:$S,"&lt;="&amp;BR$5,Fluxo!$D:$D,$D98)</f>
        <v>0</v>
      </c>
      <c r="BS98" s="18">
        <f>SUMIFS(Fluxo!$N:$N,Fluxo!$S:$S,"&gt;"&amp;BR$5,Fluxo!$S:$S,"&lt;="&amp;BS$5,Fluxo!$D:$D,$D98)</f>
        <v>0</v>
      </c>
      <c r="BT98" s="18">
        <f>SUMIFS(Fluxo!$N:$N,Fluxo!$S:$S,"&gt;"&amp;BS$5,Fluxo!$S:$S,"&lt;="&amp;BT$5,Fluxo!$D:$D,$D98)</f>
        <v>0</v>
      </c>
      <c r="BU98" s="18">
        <f>SUMIFS(Fluxo!$N:$N,Fluxo!$S:$S,"&gt;"&amp;BT$5,Fluxo!$S:$S,"&lt;="&amp;BU$5,Fluxo!$D:$D,$D98)</f>
        <v>0</v>
      </c>
      <c r="BV98" s="18">
        <f>SUMIFS(Fluxo!$N:$N,Fluxo!$S:$S,"&gt;"&amp;BU$5,Fluxo!$S:$S,"&lt;="&amp;BV$5,Fluxo!$D:$D,$D98)</f>
        <v>0</v>
      </c>
      <c r="BW98" s="18">
        <f>SUMIFS(Fluxo!$N:$N,Fluxo!$S:$S,"&gt;"&amp;BV$5,Fluxo!$S:$S,"&lt;="&amp;BW$5,Fluxo!$D:$D,$D98)</f>
        <v>0</v>
      </c>
      <c r="BX98" s="18">
        <f>SUMIFS(Fluxo!$N:$N,Fluxo!$S:$S,"&gt;"&amp;BW$5,Fluxo!$S:$S,"&lt;="&amp;BX$5,Fluxo!$D:$D,$D98)</f>
        <v>0</v>
      </c>
      <c r="BY98" s="18">
        <f>SUMIFS(Fluxo!$N:$N,Fluxo!$S:$S,"&gt;"&amp;BX$5,Fluxo!$S:$S,"&lt;="&amp;BY$5,Fluxo!$D:$D,$D98)</f>
        <v>0</v>
      </c>
      <c r="BZ98" s="18">
        <f>SUMIFS(Fluxo!$N:$N,Fluxo!$S:$S,"&gt;"&amp;BY$5,Fluxo!$S:$S,"&lt;="&amp;BZ$5,Fluxo!$D:$D,$D98)</f>
        <v>0</v>
      </c>
      <c r="CA98" s="18">
        <f>SUMIFS(Fluxo!$N:$N,Fluxo!$S:$S,"&gt;"&amp;BZ$5,Fluxo!$S:$S,"&lt;="&amp;CA$5,Fluxo!$D:$D,$D98)</f>
        <v>0</v>
      </c>
      <c r="CB98" s="18">
        <f>SUMIFS(Fluxo!$N:$N,Fluxo!$S:$S,"&gt;"&amp;CA$5,Fluxo!$S:$S,"&lt;="&amp;CB$5,Fluxo!$D:$D,$D98)</f>
        <v>0</v>
      </c>
      <c r="CC98" s="18">
        <f>SUMIFS(Fluxo!$N:$N,Fluxo!$S:$S,"&gt;"&amp;CB$5,Fluxo!$S:$S,"&lt;="&amp;CC$5,Fluxo!$D:$D,$D98)</f>
        <v>0</v>
      </c>
      <c r="CD98" s="18">
        <f>SUMIFS(Fluxo!$N:$N,Fluxo!$S:$S,"&gt;"&amp;CC$5,Fluxo!$S:$S,"&lt;="&amp;CD$5,Fluxo!$D:$D,$D98)</f>
        <v>0</v>
      </c>
      <c r="CE98" s="18">
        <f>SUMIFS(Fluxo!$N:$N,Fluxo!$S:$S,"&gt;"&amp;CD$5,Fluxo!$S:$S,"&lt;="&amp;CE$5,Fluxo!$D:$D,$D98)</f>
        <v>0</v>
      </c>
      <c r="CF98" s="18">
        <f>SUMIFS(Fluxo!$N:$N,Fluxo!$S:$S,"&gt;"&amp;CE$5,Fluxo!$S:$S,"&lt;="&amp;CF$5,Fluxo!$D:$D,$D98)</f>
        <v>0</v>
      </c>
      <c r="CG98" s="18">
        <f>SUMIFS(Fluxo!$N:$N,Fluxo!$S:$S,"&gt;"&amp;CF$5,Fluxo!$S:$S,"&lt;="&amp;CG$5,Fluxo!$D:$D,$D98)</f>
        <v>0</v>
      </c>
      <c r="CH98" s="18">
        <f>SUMIFS(Fluxo!$N:$N,Fluxo!$S:$S,"&gt;"&amp;CG$5,Fluxo!$S:$S,"&lt;="&amp;CH$5,Fluxo!$D:$D,$D98)</f>
        <v>0</v>
      </c>
      <c r="CI98" s="18">
        <f>SUMIFS(Fluxo!$N:$N,Fluxo!$S:$S,"&gt;"&amp;CH$5,Fluxo!$S:$S,"&lt;="&amp;CI$5,Fluxo!$D:$D,$D98)</f>
        <v>0</v>
      </c>
      <c r="CJ98" s="18">
        <f>SUMIFS(Fluxo!$N:$N,Fluxo!$S:$S,"&gt;"&amp;CI$5,Fluxo!$S:$S,"&lt;="&amp;CJ$5,Fluxo!$D:$D,$D98)</f>
        <v>0</v>
      </c>
      <c r="CK98" s="18">
        <f>SUMIFS(Fluxo!$N:$N,Fluxo!$S:$S,"&gt;"&amp;CJ$5,Fluxo!$S:$S,"&lt;="&amp;CK$5,Fluxo!$D:$D,$D98)</f>
        <v>0</v>
      </c>
      <c r="CL98" s="18">
        <f>SUMIFS(Fluxo!$N:$N,Fluxo!$S:$S,"&gt;"&amp;CK$5,Fluxo!$S:$S,"&lt;="&amp;CL$5,Fluxo!$D:$D,$D98)</f>
        <v>0</v>
      </c>
      <c r="CM98" s="18">
        <f>SUMIFS(Fluxo!$N:$N,Fluxo!$S:$S,"&gt;"&amp;CL$5,Fluxo!$S:$S,"&lt;="&amp;CM$5,Fluxo!$D:$D,$D98)</f>
        <v>0</v>
      </c>
      <c r="CN98" s="18">
        <f>SUMIFS(Fluxo!$N:$N,Fluxo!$S:$S,"&gt;"&amp;CM$5,Fluxo!$S:$S,"&lt;="&amp;CN$5,Fluxo!$D:$D,$D98)</f>
        <v>0</v>
      </c>
      <c r="CO98" s="18">
        <f>SUMIFS(Fluxo!$N:$N,Fluxo!$S:$S,"&gt;"&amp;CN$5,Fluxo!$S:$S,"&lt;="&amp;CO$5,Fluxo!$D:$D,$D98)</f>
        <v>0</v>
      </c>
      <c r="CP98" s="18">
        <f>SUMIFS(Fluxo!$N:$N,Fluxo!$S:$S,"&gt;"&amp;CO$5,Fluxo!$S:$S,"&lt;="&amp;CP$5,Fluxo!$D:$D,$D98)</f>
        <v>0</v>
      </c>
      <c r="CQ98" s="18">
        <f>SUMIFS(Fluxo!$N:$N,Fluxo!$S:$S,"&gt;"&amp;CP$5,Fluxo!$S:$S,"&lt;="&amp;CQ$5,Fluxo!$D:$D,$D98)</f>
        <v>0</v>
      </c>
      <c r="CR98" s="18">
        <f>SUMIFS(Fluxo!$N:$N,Fluxo!$S:$S,"&gt;"&amp;CQ$5,Fluxo!$S:$S,"&lt;="&amp;CR$5,Fluxo!$D:$D,$D98)</f>
        <v>0</v>
      </c>
      <c r="CS98" s="18">
        <f>SUMIFS(Fluxo!$N:$N,Fluxo!$S:$S,"&gt;"&amp;CR$5,Fluxo!$S:$S,"&lt;="&amp;CS$5,Fluxo!$D:$D,$D98)</f>
        <v>0</v>
      </c>
      <c r="CT98" s="18">
        <f>SUMIFS(Fluxo!$N:$N,Fluxo!$S:$S,"&gt;"&amp;CS$5,Fluxo!$S:$S,"&lt;="&amp;CT$5,Fluxo!$D:$D,$D98)</f>
        <v>0</v>
      </c>
      <c r="CU98" s="18">
        <f>SUMIFS(Fluxo!$N:$N,Fluxo!$S:$S,"&gt;"&amp;CT$5,Fluxo!$S:$S,"&lt;="&amp;CU$5,Fluxo!$D:$D,$D98)</f>
        <v>0</v>
      </c>
      <c r="CV98" s="18">
        <f>SUMIFS(Fluxo!$N:$N,Fluxo!$S:$S,"&gt;"&amp;CU$5,Fluxo!$S:$S,"&lt;="&amp;CV$5,Fluxo!$D:$D,$D98)</f>
        <v>0</v>
      </c>
      <c r="CW98" s="18">
        <f>SUMIFS(Fluxo!$N:$N,Fluxo!$S:$S,"&gt;"&amp;CV$5,Fluxo!$S:$S,"&lt;="&amp;CW$5,Fluxo!$D:$D,$D98)</f>
        <v>0</v>
      </c>
      <c r="CX98" s="18">
        <f>SUMIFS(Fluxo!$N:$N,Fluxo!$S:$S,"&gt;"&amp;CW$5,Fluxo!$S:$S,"&lt;="&amp;CX$5,Fluxo!$D:$D,$D98)</f>
        <v>0</v>
      </c>
      <c r="CY98" s="18">
        <f>SUMIFS(Fluxo!$N:$N,Fluxo!$S:$S,"&gt;"&amp;CX$5,Fluxo!$S:$S,"&lt;="&amp;CY$5,Fluxo!$D:$D,$D98)</f>
        <v>0</v>
      </c>
      <c r="CZ98" s="18">
        <f>SUMIFS(Fluxo!$N:$N,Fluxo!$S:$S,"&gt;"&amp;CY$5,Fluxo!$S:$S,"&lt;="&amp;CZ$5,Fluxo!$D:$D,$D98)</f>
        <v>0</v>
      </c>
      <c r="DA98" s="18">
        <f>SUMIFS(Fluxo!$N:$N,Fluxo!$S:$S,"&gt;"&amp;CZ$5,Fluxo!$S:$S,"&lt;="&amp;DA$5,Fluxo!$D:$D,$D98)</f>
        <v>0</v>
      </c>
      <c r="DB98" s="18">
        <f>SUMIFS(Fluxo!$N:$N,Fluxo!$S:$S,"&gt;"&amp;DA$5,Fluxo!$S:$S,"&lt;="&amp;DB$5,Fluxo!$D:$D,$D98)</f>
        <v>0</v>
      </c>
      <c r="DC98" s="18">
        <f>SUMIFS(Fluxo!$N:$N,Fluxo!$S:$S,"&gt;"&amp;DB$5,Fluxo!$S:$S,"&lt;="&amp;DC$5,Fluxo!$D:$D,$D98)</f>
        <v>0</v>
      </c>
      <c r="DD98" s="18">
        <f>SUMIFS(Fluxo!$N:$N,Fluxo!$S:$S,"&gt;"&amp;DC$5,Fluxo!$S:$S,"&lt;="&amp;DD$5,Fluxo!$D:$D,$D98)</f>
        <v>0</v>
      </c>
      <c r="DE98" s="18">
        <f>SUMIFS(Fluxo!$N:$N,Fluxo!$S:$S,"&gt;"&amp;DD$5,Fluxo!$S:$S,"&lt;="&amp;DE$5,Fluxo!$D:$D,$D98)</f>
        <v>0</v>
      </c>
      <c r="DF98" s="18">
        <f>SUMIFS(Fluxo!$N:$N,Fluxo!$S:$S,"&gt;"&amp;DE$5,Fluxo!$S:$S,"&lt;="&amp;DF$5,Fluxo!$D:$D,$D98)</f>
        <v>0</v>
      </c>
      <c r="DG98" s="18">
        <f>SUMIFS(Fluxo!$N:$N,Fluxo!$S:$S,"&gt;"&amp;DF$5,Fluxo!$S:$S,"&lt;="&amp;DG$5,Fluxo!$D:$D,$D98)</f>
        <v>0</v>
      </c>
      <c r="DH98" s="18">
        <f>SUMIFS(Fluxo!$N:$N,Fluxo!$S:$S,"&gt;"&amp;DG$5,Fluxo!$S:$S,"&lt;="&amp;DH$5,Fluxo!$D:$D,$D98)</f>
        <v>0</v>
      </c>
      <c r="DI98" s="18">
        <f>SUMIFS(Fluxo!$N:$N,Fluxo!$S:$S,"&gt;"&amp;DH$5,Fluxo!$S:$S,"&lt;="&amp;DI$5,Fluxo!$D:$D,$D98)</f>
        <v>0</v>
      </c>
      <c r="DJ98" s="18">
        <f>SUMIFS(Fluxo!$N:$N,Fluxo!$S:$S,"&gt;"&amp;DI$5,Fluxo!$S:$S,"&lt;="&amp;DJ$5,Fluxo!$D:$D,$D98)</f>
        <v>0</v>
      </c>
      <c r="DK98" s="18">
        <f>SUMIFS(Fluxo!$N:$N,Fluxo!$S:$S,"&gt;"&amp;DJ$5,Fluxo!$S:$S,"&lt;="&amp;DK$5,Fluxo!$D:$D,$D98)</f>
        <v>0</v>
      </c>
      <c r="DL98" s="18">
        <f>SUMIFS(Fluxo!$N:$N,Fluxo!$S:$S,"&gt;"&amp;DK$5,Fluxo!$S:$S,"&lt;="&amp;DL$5,Fluxo!$D:$D,$D98)</f>
        <v>0</v>
      </c>
      <c r="DM98" s="18">
        <f>SUMIFS(Fluxo!$N:$N,Fluxo!$S:$S,"&gt;"&amp;DL$5,Fluxo!$S:$S,"&lt;="&amp;DM$5,Fluxo!$D:$D,$D98)</f>
        <v>0</v>
      </c>
      <c r="DN98" s="18">
        <f>SUMIFS(Fluxo!$N:$N,Fluxo!$S:$S,"&gt;"&amp;DM$5,Fluxo!$S:$S,"&lt;="&amp;DN$5,Fluxo!$D:$D,$D98)</f>
        <v>0</v>
      </c>
      <c r="DO98" s="18">
        <f>SUMIFS(Fluxo!$N:$N,Fluxo!$S:$S,"&gt;"&amp;DN$5,Fluxo!$S:$S,"&lt;="&amp;DO$5,Fluxo!$D:$D,$D98)</f>
        <v>0</v>
      </c>
      <c r="DP98" s="18">
        <f>SUMIFS(Fluxo!$N:$N,Fluxo!$S:$S,"&gt;"&amp;DO$5,Fluxo!$S:$S,"&lt;="&amp;DP$5,Fluxo!$D:$D,$D98)</f>
        <v>0</v>
      </c>
      <c r="DQ98" s="18">
        <f>SUMIFS(Fluxo!$N:$N,Fluxo!$S:$S,"&gt;"&amp;DP$5,Fluxo!$S:$S,"&lt;="&amp;DQ$5,Fluxo!$D:$D,$D98)</f>
        <v>0</v>
      </c>
      <c r="DR98" s="18">
        <f>SUMIFS(Fluxo!$N:$N,Fluxo!$S:$S,"&gt;"&amp;DQ$5,Fluxo!$S:$S,"&lt;="&amp;DR$5,Fluxo!$D:$D,$D98)</f>
        <v>0</v>
      </c>
      <c r="DS98" s="18">
        <f>SUMIFS(Fluxo!$N:$N,Fluxo!$S:$S,"&gt;"&amp;DR$5,Fluxo!$S:$S,"&lt;="&amp;DS$5,Fluxo!$D:$D,$D98)</f>
        <v>0</v>
      </c>
      <c r="DT98" s="18">
        <f>SUMIFS(Fluxo!$N:$N,Fluxo!$S:$S,"&gt;"&amp;DS$5,Fluxo!$S:$S,"&lt;="&amp;DT$5,Fluxo!$D:$D,$D98)</f>
        <v>0</v>
      </c>
      <c r="DU98" s="18">
        <f>SUMIFS(Fluxo!$N:$N,Fluxo!$S:$S,"&gt;"&amp;DT$5,Fluxo!$S:$S,"&lt;="&amp;DU$5,Fluxo!$D:$D,$D98)</f>
        <v>0</v>
      </c>
      <c r="DV98" s="18">
        <f>SUMIFS(Fluxo!$N:$N,Fluxo!$S:$S,"&gt;"&amp;DU$5,Fluxo!$S:$S,"&lt;="&amp;DV$5,Fluxo!$D:$D,$D98)</f>
        <v>0</v>
      </c>
      <c r="DW98" s="18">
        <f>SUMIFS(Fluxo!$N:$N,Fluxo!$S:$S,"&gt;"&amp;DV$5,Fluxo!$S:$S,"&lt;="&amp;DW$5,Fluxo!$D:$D,$D98)</f>
        <v>0</v>
      </c>
      <c r="DX98" s="18">
        <f>SUMIFS(Fluxo!$N:$N,Fluxo!$S:$S,"&gt;"&amp;DW$5,Fluxo!$S:$S,"&lt;="&amp;DX$5,Fluxo!$D:$D,$D98)</f>
        <v>0</v>
      </c>
      <c r="DY98" s="18">
        <f>SUMIFS(Fluxo!$N:$N,Fluxo!$S:$S,"&gt;"&amp;DX$5,Fluxo!$S:$S,"&lt;="&amp;DY$5,Fluxo!$D:$D,$D98)</f>
        <v>0</v>
      </c>
      <c r="DZ98" s="18">
        <f>SUMIFS(Fluxo!$N:$N,Fluxo!$S:$S,"&gt;"&amp;DY$5,Fluxo!$S:$S,"&lt;="&amp;DZ$5,Fluxo!$D:$D,$D98)</f>
        <v>0</v>
      </c>
      <c r="EA98" s="18">
        <f>SUMIFS(Fluxo!$N:$N,Fluxo!$S:$S,"&gt;"&amp;DZ$5,Fluxo!$S:$S,"&lt;="&amp;EA$5,Fluxo!$D:$D,$D98)</f>
        <v>0</v>
      </c>
      <c r="EB98" s="18">
        <f>SUMIFS(Fluxo!$N:$N,Fluxo!$S:$S,"&gt;"&amp;EA$5,Fluxo!$S:$S,"&lt;="&amp;EB$5,Fluxo!$D:$D,$D98)</f>
        <v>0</v>
      </c>
      <c r="EC98" s="18">
        <f>SUMIFS(Fluxo!$N:$N,Fluxo!$S:$S,"&gt;"&amp;EB$5,Fluxo!$S:$S,"&lt;="&amp;EC$5,Fluxo!$D:$D,$D98)</f>
        <v>0</v>
      </c>
      <c r="ED98" s="18">
        <f>SUMIFS(Fluxo!$N:$N,Fluxo!$S:$S,"&gt;"&amp;EC$5,Fluxo!$S:$S,"&lt;="&amp;ED$5,Fluxo!$D:$D,$D98)</f>
        <v>0</v>
      </c>
      <c r="EE98" s="18">
        <f>SUMIFS(Fluxo!$N:$N,Fluxo!$S:$S,"&gt;"&amp;ED$5,Fluxo!$S:$S,"&lt;="&amp;EE$5,Fluxo!$D:$D,$D98)</f>
        <v>0</v>
      </c>
      <c r="EF98" s="18">
        <f>SUMIFS(Fluxo!$N:$N,Fluxo!$S:$S,"&gt;"&amp;EE$5,Fluxo!$S:$S,"&lt;="&amp;EF$5,Fluxo!$D:$D,$D98)</f>
        <v>0</v>
      </c>
      <c r="EG98" s="18">
        <f>SUMIFS(Fluxo!$N:$N,Fluxo!$S:$S,"&gt;"&amp;EF$5,Fluxo!$S:$S,"&lt;="&amp;EG$5,Fluxo!$D:$D,$D98)</f>
        <v>0</v>
      </c>
      <c r="EH98" s="18">
        <f>SUMIFS(Fluxo!$N:$N,Fluxo!$S:$S,"&gt;"&amp;EG$5,Fluxo!$S:$S,"&lt;="&amp;EH$5,Fluxo!$D:$D,$D98)</f>
        <v>0</v>
      </c>
      <c r="EI98" s="18">
        <f>SUMIFS(Fluxo!$N:$N,Fluxo!$S:$S,"&gt;"&amp;EH$5,Fluxo!$S:$S,"&lt;="&amp;EI$5,Fluxo!$D:$D,$D98)</f>
        <v>0</v>
      </c>
      <c r="EJ98" s="18">
        <f>SUMIFS(Fluxo!$N:$N,Fluxo!$S:$S,"&gt;"&amp;EI$5,Fluxo!$S:$S,"&lt;="&amp;EJ$5,Fluxo!$D:$D,$D98)</f>
        <v>0</v>
      </c>
      <c r="EK98" s="18">
        <f>SUMIFS(Fluxo!$N:$N,Fluxo!$S:$S,"&gt;"&amp;EJ$5,Fluxo!$S:$S,"&lt;="&amp;EK$5,Fluxo!$D:$D,$D98)</f>
        <v>0</v>
      </c>
      <c r="EL98" s="18">
        <f>SUMIFS(Fluxo!$N:$N,Fluxo!$S:$S,"&gt;"&amp;EK$5,Fluxo!$S:$S,"&lt;="&amp;EL$5,Fluxo!$D:$D,$D98)</f>
        <v>0</v>
      </c>
      <c r="EM98" s="18">
        <f>SUMIFS(Fluxo!$N:$N,Fluxo!$S:$S,"&gt;"&amp;EL$5,Fluxo!$S:$S,"&lt;="&amp;EM$5,Fluxo!$D:$D,$D98)</f>
        <v>0</v>
      </c>
      <c r="EN98" s="18">
        <f>SUMIFS(Fluxo!$N:$N,Fluxo!$S:$S,"&gt;"&amp;EM$5,Fluxo!$S:$S,"&lt;="&amp;EN$5,Fluxo!$D:$D,$D98)</f>
        <v>0</v>
      </c>
      <c r="EO98" s="18">
        <f>SUMIFS(Fluxo!$N:$N,Fluxo!$S:$S,"&gt;"&amp;EN$5,Fluxo!$S:$S,"&lt;="&amp;EO$5,Fluxo!$D:$D,$D98)</f>
        <v>0</v>
      </c>
      <c r="EP98" s="18">
        <f>SUMIFS(Fluxo!$N:$N,Fluxo!$S:$S,"&gt;"&amp;EO$5,Fluxo!$S:$S,"&lt;="&amp;EP$5,Fluxo!$D:$D,$D98)</f>
        <v>0</v>
      </c>
      <c r="EQ98" s="18">
        <f>SUMIFS(Fluxo!$N:$N,Fluxo!$S:$S,"&gt;"&amp;EP$5,Fluxo!$S:$S,"&lt;="&amp;EQ$5,Fluxo!$D:$D,$D98)</f>
        <v>0</v>
      </c>
      <c r="ER98" s="18">
        <f>SUMIFS(Fluxo!$N:$N,Fluxo!$S:$S,"&gt;"&amp;EQ$5,Fluxo!$S:$S,"&lt;="&amp;ER$5,Fluxo!$D:$D,$D98)</f>
        <v>0</v>
      </c>
      <c r="ES98" s="18">
        <f>SUMIFS(Fluxo!$N:$N,Fluxo!$S:$S,"&gt;"&amp;ER$5,Fluxo!$S:$S,"&lt;="&amp;ES$5,Fluxo!$D:$D,$D98)</f>
        <v>0</v>
      </c>
      <c r="ET98" s="18">
        <f>SUMIFS(Fluxo!$N:$N,Fluxo!$S:$S,"&gt;"&amp;ES$5,Fluxo!$S:$S,"&lt;="&amp;ET$5,Fluxo!$D:$D,$D98)</f>
        <v>0</v>
      </c>
      <c r="EU98" s="18">
        <f>SUMIFS(Fluxo!$N:$N,Fluxo!$S:$S,"&gt;"&amp;ET$5,Fluxo!$S:$S,"&lt;="&amp;EU$5,Fluxo!$D:$D,$D98)</f>
        <v>0</v>
      </c>
      <c r="EV98" s="18">
        <f>SUMIFS(Fluxo!$N:$N,Fluxo!$S:$S,"&gt;"&amp;EU$5,Fluxo!$S:$S,"&lt;="&amp;EV$5,Fluxo!$D:$D,$D98)</f>
        <v>0</v>
      </c>
      <c r="EW98" s="18">
        <f>SUMIFS(Fluxo!$N:$N,Fluxo!$S:$S,"&gt;"&amp;EV$5,Fluxo!$S:$S,"&lt;="&amp;EW$5,Fluxo!$D:$D,$D98)</f>
        <v>0</v>
      </c>
      <c r="EX98" s="18">
        <f>SUMIFS(Fluxo!$N:$N,Fluxo!$S:$S,"&gt;"&amp;EW$5,Fluxo!$S:$S,"&lt;="&amp;EX$5,Fluxo!$D:$D,$D98)</f>
        <v>0</v>
      </c>
      <c r="EY98" s="18">
        <f>SUMIFS(Fluxo!$N:$N,Fluxo!$S:$S,"&gt;"&amp;EX$5,Fluxo!$S:$S,"&lt;="&amp;EY$5,Fluxo!$D:$D,$D98)</f>
        <v>0</v>
      </c>
      <c r="EZ98" s="18">
        <f>SUMIFS(Fluxo!$N:$N,Fluxo!$S:$S,"&gt;"&amp;EY$5,Fluxo!$S:$S,"&lt;="&amp;EZ$5,Fluxo!$D:$D,$D98)</f>
        <v>0</v>
      </c>
      <c r="FA98" s="18">
        <f>SUMIFS(Fluxo!$N:$N,Fluxo!$S:$S,"&gt;"&amp;EZ$5,Fluxo!$S:$S,"&lt;="&amp;FA$5,Fluxo!$D:$D,$D98)</f>
        <v>0</v>
      </c>
      <c r="FB98" s="18">
        <f>SUMIFS(Fluxo!$N:$N,Fluxo!$S:$S,"&gt;"&amp;FA$5,Fluxo!$S:$S,"&lt;="&amp;FB$5,Fluxo!$D:$D,$D98)</f>
        <v>0</v>
      </c>
      <c r="FC98" s="18">
        <f>SUMIFS(Fluxo!$N:$N,Fluxo!$S:$S,"&gt;"&amp;FB$5,Fluxo!$S:$S,"&lt;="&amp;FC$5,Fluxo!$D:$D,$D98)</f>
        <v>0</v>
      </c>
      <c r="FD98" s="18">
        <f>SUMIFS(Fluxo!$N:$N,Fluxo!$S:$S,"&gt;"&amp;FC$5,Fluxo!$S:$S,"&lt;="&amp;FD$5,Fluxo!$D:$D,$D98)</f>
        <v>0</v>
      </c>
      <c r="FE98" s="18">
        <f>SUMIFS(Fluxo!$N:$N,Fluxo!$S:$S,"&gt;"&amp;FD$5,Fluxo!$S:$S,"&lt;="&amp;FE$5,Fluxo!$D:$D,$D98)</f>
        <v>0</v>
      </c>
      <c r="FF98" s="18">
        <f>SUMIFS(Fluxo!$N:$N,Fluxo!$S:$S,"&gt;"&amp;FE$5,Fluxo!$S:$S,"&lt;="&amp;FF$5,Fluxo!$D:$D,$D98)</f>
        <v>0</v>
      </c>
      <c r="FG98" s="18">
        <f>SUMIFS(Fluxo!$N:$N,Fluxo!$S:$S,"&gt;"&amp;FF$5,Fluxo!$S:$S,"&lt;="&amp;FG$5,Fluxo!$D:$D,$D98)</f>
        <v>0</v>
      </c>
      <c r="FH98" s="18">
        <f>SUMIFS(Fluxo!$N:$N,Fluxo!$S:$S,"&gt;"&amp;FG$5,Fluxo!$S:$S,"&lt;="&amp;FH$5,Fluxo!$D:$D,$D98)</f>
        <v>0</v>
      </c>
      <c r="FI98" s="18">
        <f>SUMIFS(Fluxo!$N:$N,Fluxo!$S:$S,"&gt;"&amp;FH$5,Fluxo!$S:$S,"&lt;="&amp;FI$5,Fluxo!$D:$D,$D98)</f>
        <v>0</v>
      </c>
      <c r="FJ98" s="18">
        <f>SUMIFS(Fluxo!$N:$N,Fluxo!$S:$S,"&gt;"&amp;FI$5,Fluxo!$S:$S,"&lt;="&amp;FJ$5,Fluxo!$D:$D,$D98)</f>
        <v>0</v>
      </c>
      <c r="FK98" s="18">
        <f>SUMIFS(Fluxo!$N:$N,Fluxo!$S:$S,"&gt;"&amp;FJ$5,Fluxo!$S:$S,"&lt;="&amp;FK$5,Fluxo!$D:$D,$D98)</f>
        <v>0</v>
      </c>
      <c r="FL98" s="18">
        <f>SUMIFS(Fluxo!$N:$N,Fluxo!$S:$S,"&gt;"&amp;FK$5,Fluxo!$S:$S,"&lt;="&amp;FL$5,Fluxo!$D:$D,$D98)</f>
        <v>0</v>
      </c>
      <c r="FM98" s="18">
        <f>SUMIFS(Fluxo!$N:$N,Fluxo!$S:$S,"&gt;"&amp;FL$5,Fluxo!$S:$S,"&lt;="&amp;FM$5,Fluxo!$D:$D,$D98)</f>
        <v>0</v>
      </c>
      <c r="FN98" s="18">
        <f>SUMIFS(Fluxo!$N:$N,Fluxo!$S:$S,"&gt;"&amp;FM$5,Fluxo!$S:$S,"&lt;="&amp;FN$5,Fluxo!$D:$D,$D98)</f>
        <v>0</v>
      </c>
      <c r="FO98" s="18">
        <f>SUMIFS(Fluxo!$N:$N,Fluxo!$S:$S,"&gt;"&amp;FN$5,Fluxo!$S:$S,"&lt;="&amp;FO$5,Fluxo!$D:$D,$D98)</f>
        <v>0</v>
      </c>
      <c r="FP98" s="18">
        <f>SUMIFS(Fluxo!$N:$N,Fluxo!$S:$S,"&gt;"&amp;FO$5,Fluxo!$S:$S,"&lt;="&amp;FP$5,Fluxo!$D:$D,$D98)</f>
        <v>0</v>
      </c>
      <c r="FQ98" s="18">
        <f>SUMIFS(Fluxo!$N:$N,Fluxo!$S:$S,"&gt;"&amp;FP$5,Fluxo!$S:$S,"&lt;="&amp;FQ$5,Fluxo!$D:$D,$D98)</f>
        <v>0</v>
      </c>
      <c r="FR98" s="18">
        <f>SUMIFS(Fluxo!$N:$N,Fluxo!$S:$S,"&gt;"&amp;FQ$5,Fluxo!$S:$S,"&lt;="&amp;FR$5,Fluxo!$D:$D,$D98)</f>
        <v>0</v>
      </c>
      <c r="FS98" s="18">
        <f>SUMIFS(Fluxo!$N:$N,Fluxo!$S:$S,"&gt;"&amp;FR$5,Fluxo!$S:$S,"&lt;="&amp;FS$5,Fluxo!$D:$D,$D98)</f>
        <v>0</v>
      </c>
      <c r="FT98" s="18">
        <f>SUMIFS(Fluxo!$N:$N,Fluxo!$S:$S,"&gt;"&amp;FS$5,Fluxo!$S:$S,"&lt;="&amp;FT$5,Fluxo!$D:$D,$D98)</f>
        <v>0</v>
      </c>
      <c r="FU98" s="18">
        <f>SUMIFS(Fluxo!$N:$N,Fluxo!$S:$S,"&gt;"&amp;FT$5,Fluxo!$S:$S,"&lt;="&amp;FU$5,Fluxo!$D:$D,$D98)</f>
        <v>0</v>
      </c>
      <c r="FV98" s="18">
        <f>SUMIFS(Fluxo!$N:$N,Fluxo!$S:$S,"&gt;"&amp;FU$5,Fluxo!$S:$S,"&lt;="&amp;FV$5,Fluxo!$D:$D,$D98)</f>
        <v>0</v>
      </c>
      <c r="FW98" s="18">
        <f>SUMIFS(Fluxo!$N:$N,Fluxo!$S:$S,"&gt;"&amp;FV$5,Fluxo!$S:$S,"&lt;="&amp;FW$5,Fluxo!$D:$D,$D98)</f>
        <v>0</v>
      </c>
      <c r="FX98" s="18">
        <f>SUMIFS(Fluxo!$N:$N,Fluxo!$S:$S,"&gt;"&amp;FW$5,Fluxo!$S:$S,"&lt;="&amp;FX$5,Fluxo!$D:$D,$D98)</f>
        <v>0</v>
      </c>
      <c r="FY98" s="18">
        <f>SUMIFS(Fluxo!$N:$N,Fluxo!$S:$S,"&gt;"&amp;FX$5,Fluxo!$S:$S,"&lt;="&amp;FY$5,Fluxo!$D:$D,$D98)</f>
        <v>0</v>
      </c>
      <c r="FZ98" s="18">
        <f>SUMIFS(Fluxo!$N:$N,Fluxo!$S:$S,"&gt;"&amp;FY$5,Fluxo!$S:$S,"&lt;="&amp;FZ$5,Fluxo!$D:$D,$D98)</f>
        <v>0</v>
      </c>
      <c r="GA98" s="18">
        <f>SUMIFS(Fluxo!$N:$N,Fluxo!$S:$S,"&gt;"&amp;FZ$5,Fluxo!$S:$S,"&lt;="&amp;GA$5,Fluxo!$D:$D,$D98)</f>
        <v>0</v>
      </c>
      <c r="GB98" s="18">
        <f>SUMIFS(Fluxo!$N:$N,Fluxo!$S:$S,"&gt;"&amp;GA$5,Fluxo!$S:$S,"&lt;="&amp;GB$5,Fluxo!$D:$D,$D98)</f>
        <v>0</v>
      </c>
      <c r="GC98" s="18">
        <f>SUMIFS(Fluxo!$N:$N,Fluxo!$S:$S,"&gt;"&amp;GB$5,Fluxo!$S:$S,"&lt;="&amp;GC$5,Fluxo!$D:$D,$D98)</f>
        <v>0</v>
      </c>
      <c r="GD98" s="18">
        <f>SUMIFS(Fluxo!$N:$N,Fluxo!$S:$S,"&gt;"&amp;GC$5,Fluxo!$S:$S,"&lt;="&amp;GD$5,Fluxo!$D:$D,$D98)</f>
        <v>0</v>
      </c>
      <c r="GE98" s="18">
        <f>SUMIFS(Fluxo!$N:$N,Fluxo!$S:$S,"&gt;"&amp;GD$5,Fluxo!$S:$S,"&lt;="&amp;GE$5,Fluxo!$D:$D,$D98)</f>
        <v>0</v>
      </c>
      <c r="GF98" s="18">
        <f>SUMIFS(Fluxo!$N:$N,Fluxo!$S:$S,"&gt;"&amp;GE$5,Fluxo!$S:$S,"&lt;="&amp;GF$5,Fluxo!$D:$D,$D98)</f>
        <v>0</v>
      </c>
      <c r="GG98" s="18">
        <f>SUMIFS(Fluxo!$N:$N,Fluxo!$S:$S,"&gt;"&amp;GF$5,Fluxo!$S:$S,"&lt;="&amp;GG$5,Fluxo!$D:$D,$D98)</f>
        <v>0</v>
      </c>
      <c r="GH98" s="18">
        <f>SUMIFS(Fluxo!$N:$N,Fluxo!$S:$S,"&gt;"&amp;GG$5,Fluxo!$S:$S,"&lt;="&amp;GH$5,Fluxo!$D:$D,$D98)</f>
        <v>0</v>
      </c>
      <c r="GI98" s="18">
        <f>SUMIFS(Fluxo!$N:$N,Fluxo!$S:$S,"&gt;"&amp;GH$5,Fluxo!$S:$S,"&lt;="&amp;GI$5,Fluxo!$D:$D,$D98)</f>
        <v>0</v>
      </c>
      <c r="GJ98" s="18">
        <f>SUMIFS(Fluxo!$N:$N,Fluxo!$S:$S,"&gt;"&amp;GI$5,Fluxo!$S:$S,"&lt;="&amp;GJ$5,Fluxo!$D:$D,$D98)</f>
        <v>0</v>
      </c>
      <c r="GK98" s="18">
        <f>SUMIFS(Fluxo!$N:$N,Fluxo!$S:$S,"&gt;"&amp;GJ$5,Fluxo!$S:$S,"&lt;="&amp;GK$5,Fluxo!$D:$D,$D98)</f>
        <v>0</v>
      </c>
      <c r="GL98" s="18">
        <f>SUMIFS(Fluxo!$N:$N,Fluxo!$S:$S,"&gt;"&amp;GK$5,Fluxo!$S:$S,"&lt;="&amp;GL$5,Fluxo!$D:$D,$D98)</f>
        <v>0</v>
      </c>
      <c r="GM98" s="18">
        <f>SUMIFS(Fluxo!$N:$N,Fluxo!$S:$S,"&gt;"&amp;GL$5,Fluxo!$S:$S,"&lt;="&amp;GM$5,Fluxo!$D:$D,$D98)</f>
        <v>0</v>
      </c>
      <c r="GN98" s="18">
        <f>SUMIFS(Fluxo!$N:$N,Fluxo!$S:$S,"&gt;"&amp;GM$5,Fluxo!$S:$S,"&lt;="&amp;GN$5,Fluxo!$D:$D,$D98)</f>
        <v>0</v>
      </c>
      <c r="GO98" s="18">
        <f>SUMIFS(Fluxo!$N:$N,Fluxo!$S:$S,"&gt;"&amp;GN$5,Fluxo!$S:$S,"&lt;="&amp;GO$5,Fluxo!$D:$D,$D98)</f>
        <v>0</v>
      </c>
      <c r="GP98" s="18">
        <f>SUMIFS(Fluxo!$N:$N,Fluxo!$S:$S,"&gt;"&amp;GO$5,Fluxo!$S:$S,"&lt;="&amp;GP$5,Fluxo!$D:$D,$D98)</f>
        <v>0</v>
      </c>
      <c r="GQ98" s="18">
        <f>SUMIFS(Fluxo!$N:$N,Fluxo!$S:$S,"&gt;"&amp;GP$5,Fluxo!$S:$S,"&lt;="&amp;GQ$5,Fluxo!$D:$D,$D98)</f>
        <v>0</v>
      </c>
      <c r="GR98" s="18">
        <f>SUMIFS(Fluxo!$N:$N,Fluxo!$S:$S,"&gt;"&amp;GQ$5,Fluxo!$S:$S,"&lt;="&amp;GR$5,Fluxo!$D:$D,$D98)</f>
        <v>0</v>
      </c>
      <c r="GS98" s="18">
        <f>SUMIFS(Fluxo!$N:$N,Fluxo!$S:$S,"&gt;"&amp;GR$5,Fluxo!$S:$S,"&lt;="&amp;GS$5,Fluxo!$D:$D,$D98)</f>
        <v>0</v>
      </c>
      <c r="GT98" s="18">
        <f>SUMIFS(Fluxo!$N:$N,Fluxo!$S:$S,"&gt;"&amp;GS$5,Fluxo!$S:$S,"&lt;="&amp;GT$5,Fluxo!$D:$D,$D98)</f>
        <v>0</v>
      </c>
      <c r="GU98" s="18">
        <f>SUMIFS(Fluxo!$N:$N,Fluxo!$S:$S,"&gt;"&amp;GT$5,Fluxo!$S:$S,"&lt;="&amp;GU$5,Fluxo!$D:$D,$D98)</f>
        <v>0</v>
      </c>
      <c r="GV98" s="18">
        <f>SUMIFS(Fluxo!$N:$N,Fluxo!$S:$S,"&gt;"&amp;GU$5,Fluxo!$S:$S,"&lt;="&amp;GV$5,Fluxo!$D:$D,$D98)</f>
        <v>0</v>
      </c>
      <c r="GW98" s="18">
        <f>SUMIFS(Fluxo!$N:$N,Fluxo!$S:$S,"&gt;"&amp;GV$5,Fluxo!$S:$S,"&lt;="&amp;GW$5,Fluxo!$D:$D,$D98)</f>
        <v>0</v>
      </c>
      <c r="GX98" s="18">
        <f>SUMIFS(Fluxo!$N:$N,Fluxo!$S:$S,"&gt;"&amp;GW$5,Fluxo!$S:$S,"&lt;="&amp;GX$5,Fluxo!$D:$D,$D98)</f>
        <v>0</v>
      </c>
      <c r="GY98" s="18">
        <f>SUMIFS(Fluxo!$N:$N,Fluxo!$S:$S,"&gt;"&amp;GX$5,Fluxo!$S:$S,"&lt;="&amp;GY$5,Fluxo!$D:$D,$D98)</f>
        <v>0</v>
      </c>
      <c r="GZ98" s="18">
        <f>SUMIFS(Fluxo!$N:$N,Fluxo!$S:$S,"&gt;"&amp;GY$5,Fluxo!$S:$S,"&lt;="&amp;GZ$5,Fluxo!$D:$D,$D98)</f>
        <v>0</v>
      </c>
      <c r="HA98" s="18">
        <f>SUMIFS(Fluxo!$N:$N,Fluxo!$S:$S,"&gt;"&amp;GZ$5,Fluxo!$S:$S,"&lt;="&amp;HA$5,Fluxo!$D:$D,$D98)</f>
        <v>0</v>
      </c>
      <c r="HB98" s="18">
        <f>SUMIFS(Fluxo!$N:$N,Fluxo!$S:$S,"&gt;"&amp;HA$5,Fluxo!$S:$S,"&lt;="&amp;HB$5,Fluxo!$D:$D,$D98)</f>
        <v>0</v>
      </c>
      <c r="HC98" s="18">
        <f>SUMIFS(Fluxo!$N:$N,Fluxo!$S:$S,"&gt;"&amp;HB$5,Fluxo!$S:$S,"&lt;="&amp;HC$5,Fluxo!$D:$D,$D98)</f>
        <v>0</v>
      </c>
      <c r="HD98" s="18">
        <f>SUMIFS(Fluxo!$N:$N,Fluxo!$S:$S,"&gt;"&amp;HC$5,Fluxo!$S:$S,"&lt;="&amp;HD$5,Fluxo!$D:$D,$D98)</f>
        <v>0</v>
      </c>
      <c r="HE98" s="18">
        <f>SUMIFS(Fluxo!$N:$N,Fluxo!$S:$S,"&gt;"&amp;HD$5,Fluxo!$S:$S,"&lt;="&amp;HE$5,Fluxo!$D:$D,$D98)</f>
        <v>0</v>
      </c>
      <c r="HF98" s="18">
        <f>SUMIFS(Fluxo!$N:$N,Fluxo!$S:$S,"&gt;"&amp;HE$5,Fluxo!$S:$S,"&lt;="&amp;HF$5,Fluxo!$D:$D,$D98)</f>
        <v>0</v>
      </c>
    </row>
    <row r="99" spans="1:214">
      <c r="A99" s="20">
        <f t="shared" si="18"/>
        <v>89</v>
      </c>
      <c r="B99" s="140" t="str">
        <f>'Check Carteira'!C91</f>
        <v>E.1016.99.01.0214</v>
      </c>
      <c r="C99" s="141">
        <v>1</v>
      </c>
      <c r="D99" s="129" t="str">
        <f>'Check Carteira'!F91</f>
        <v>A-0214</v>
      </c>
      <c r="E99" s="21" t="str">
        <f>IFERROR(INDEX(Contratos!L:L,MATCH(D99,Contratos!R:R,0)),"")</f>
        <v/>
      </c>
      <c r="F99" s="139" t="str">
        <f>IFERROR(INDEX(Contratos!G:G,MATCH(D99,Contratos!R:R,0)),"")</f>
        <v/>
      </c>
      <c r="H99" s="83">
        <f t="shared" si="17"/>
        <v>0</v>
      </c>
      <c r="J99" s="18">
        <f>SUMIFS(Fluxo!$N:$N,Fluxo!$S:$S,"&gt;"&amp;I$5,Fluxo!$S:$S,"&lt;="&amp;J$5,Fluxo!$D:$D,$D99)</f>
        <v>0</v>
      </c>
      <c r="K99" s="18">
        <f>SUMIFS(Fluxo!$N:$N,Fluxo!$S:$S,"&gt;"&amp;J$5,Fluxo!$S:$S,"&lt;="&amp;K$5,Fluxo!$D:$D,$D99)</f>
        <v>0</v>
      </c>
      <c r="L99" s="18">
        <f>SUMIFS(Fluxo!$N:$N,Fluxo!$S:$S,"&gt;"&amp;K$5,Fluxo!$S:$S,"&lt;="&amp;L$5,Fluxo!$D:$D,$D99)</f>
        <v>0</v>
      </c>
      <c r="M99" s="18">
        <f>SUMIFS(Fluxo!$N:$N,Fluxo!$S:$S,"&gt;"&amp;L$5,Fluxo!$S:$S,"&lt;="&amp;M$5,Fluxo!$D:$D,$D99)</f>
        <v>0</v>
      </c>
      <c r="N99" s="18">
        <f>SUMIFS(Fluxo!$N:$N,Fluxo!$S:$S,"&gt;"&amp;M$5,Fluxo!$S:$S,"&lt;="&amp;N$5,Fluxo!$D:$D,$D99)</f>
        <v>0</v>
      </c>
      <c r="O99" s="18">
        <f>SUMIFS(Fluxo!$N:$N,Fluxo!$S:$S,"&gt;"&amp;N$5,Fluxo!$S:$S,"&lt;="&amp;O$5,Fluxo!$D:$D,$D99)</f>
        <v>0</v>
      </c>
      <c r="P99" s="18">
        <f>SUMIFS(Fluxo!$N:$N,Fluxo!$S:$S,"&gt;"&amp;O$5,Fluxo!$S:$S,"&lt;="&amp;P$5,Fluxo!$D:$D,$D99)</f>
        <v>0</v>
      </c>
      <c r="Q99" s="18">
        <f>SUMIFS(Fluxo!$N:$N,Fluxo!$S:$S,"&gt;"&amp;P$5,Fluxo!$S:$S,"&lt;="&amp;Q$5,Fluxo!$D:$D,$D99)</f>
        <v>0</v>
      </c>
      <c r="R99" s="18">
        <f>SUMIFS(Fluxo!$N:$N,Fluxo!$S:$S,"&gt;"&amp;Q$5,Fluxo!$S:$S,"&lt;="&amp;R$5,Fluxo!$D:$D,$D99)</f>
        <v>0</v>
      </c>
      <c r="S99" s="18">
        <f>SUMIFS(Fluxo!$N:$N,Fluxo!$S:$S,"&gt;"&amp;R$5,Fluxo!$S:$S,"&lt;="&amp;S$5,Fluxo!$D:$D,$D99)</f>
        <v>0</v>
      </c>
      <c r="T99" s="18">
        <f>SUMIFS(Fluxo!$N:$N,Fluxo!$S:$S,"&gt;"&amp;S$5,Fluxo!$S:$S,"&lt;="&amp;T$5,Fluxo!$D:$D,$D99)</f>
        <v>0</v>
      </c>
      <c r="U99" s="18">
        <f>SUMIFS(Fluxo!$N:$N,Fluxo!$S:$S,"&gt;"&amp;T$5,Fluxo!$S:$S,"&lt;="&amp;U$5,Fluxo!$D:$D,$D99)</f>
        <v>0</v>
      </c>
      <c r="V99" s="18">
        <f>SUMIFS(Fluxo!$N:$N,Fluxo!$S:$S,"&gt;"&amp;U$5,Fluxo!$S:$S,"&lt;="&amp;V$5,Fluxo!$D:$D,$D99)</f>
        <v>0</v>
      </c>
      <c r="W99" s="18">
        <f>SUMIFS(Fluxo!$N:$N,Fluxo!$S:$S,"&gt;"&amp;V$5,Fluxo!$S:$S,"&lt;="&amp;W$5,Fluxo!$D:$D,$D99)</f>
        <v>0</v>
      </c>
      <c r="X99" s="18">
        <f>SUMIFS(Fluxo!$N:$N,Fluxo!$S:$S,"&gt;"&amp;W$5,Fluxo!$S:$S,"&lt;="&amp;X$5,Fluxo!$D:$D,$D99)</f>
        <v>0</v>
      </c>
      <c r="Y99" s="18">
        <f>SUMIFS(Fluxo!$N:$N,Fluxo!$S:$S,"&gt;"&amp;X$5,Fluxo!$S:$S,"&lt;="&amp;Y$5,Fluxo!$D:$D,$D99)</f>
        <v>0</v>
      </c>
      <c r="Z99" s="18">
        <f>SUMIFS(Fluxo!$N:$N,Fluxo!$S:$S,"&gt;"&amp;Y$5,Fluxo!$S:$S,"&lt;="&amp;Z$5,Fluxo!$D:$D,$D99)</f>
        <v>0</v>
      </c>
      <c r="AA99" s="18">
        <f>SUMIFS(Fluxo!$N:$N,Fluxo!$S:$S,"&gt;"&amp;Z$5,Fluxo!$S:$S,"&lt;="&amp;AA$5,Fluxo!$D:$D,$D99)</f>
        <v>0</v>
      </c>
      <c r="AB99" s="18">
        <f>SUMIFS(Fluxo!$N:$N,Fluxo!$S:$S,"&gt;"&amp;AA$5,Fluxo!$S:$S,"&lt;="&amp;AB$5,Fluxo!$D:$D,$D99)</f>
        <v>0</v>
      </c>
      <c r="AC99" s="18">
        <f>SUMIFS(Fluxo!$N:$N,Fluxo!$S:$S,"&gt;"&amp;AB$5,Fluxo!$S:$S,"&lt;="&amp;AC$5,Fluxo!$D:$D,$D99)</f>
        <v>0</v>
      </c>
      <c r="AD99" s="18">
        <f>SUMIFS(Fluxo!$N:$N,Fluxo!$S:$S,"&gt;"&amp;AC$5,Fluxo!$S:$S,"&lt;="&amp;AD$5,Fluxo!$D:$D,$D99)</f>
        <v>0</v>
      </c>
      <c r="AE99" s="18">
        <f>SUMIFS(Fluxo!$N:$N,Fluxo!$S:$S,"&gt;"&amp;AD$5,Fluxo!$S:$S,"&lt;="&amp;AE$5,Fluxo!$D:$D,$D99)</f>
        <v>0</v>
      </c>
      <c r="AF99" s="18">
        <f>SUMIFS(Fluxo!$N:$N,Fluxo!$S:$S,"&gt;"&amp;AE$5,Fluxo!$S:$S,"&lt;="&amp;AF$5,Fluxo!$D:$D,$D99)</f>
        <v>0</v>
      </c>
      <c r="AG99" s="18">
        <f>SUMIFS(Fluxo!$N:$N,Fluxo!$S:$S,"&gt;"&amp;AF$5,Fluxo!$S:$S,"&lt;="&amp;AG$5,Fluxo!$D:$D,$D99)</f>
        <v>0</v>
      </c>
      <c r="AH99" s="18">
        <f>SUMIFS(Fluxo!$N:$N,Fluxo!$S:$S,"&gt;"&amp;AG$5,Fluxo!$S:$S,"&lt;="&amp;AH$5,Fluxo!$D:$D,$D99)</f>
        <v>0</v>
      </c>
      <c r="AI99" s="18">
        <f>SUMIFS(Fluxo!$N:$N,Fluxo!$S:$S,"&gt;"&amp;AH$5,Fluxo!$S:$S,"&lt;="&amp;AI$5,Fluxo!$D:$D,$D99)</f>
        <v>0</v>
      </c>
      <c r="AJ99" s="18">
        <f>SUMIFS(Fluxo!$N:$N,Fluxo!$S:$S,"&gt;"&amp;AI$5,Fluxo!$S:$S,"&lt;="&amp;AJ$5,Fluxo!$D:$D,$D99)</f>
        <v>0</v>
      </c>
      <c r="AK99" s="18">
        <f>SUMIFS(Fluxo!$N:$N,Fluxo!$S:$S,"&gt;"&amp;AJ$5,Fluxo!$S:$S,"&lt;="&amp;AK$5,Fluxo!$D:$D,$D99)</f>
        <v>0</v>
      </c>
      <c r="AL99" s="18">
        <f>SUMIFS(Fluxo!$N:$N,Fluxo!$S:$S,"&gt;"&amp;AK$5,Fluxo!$S:$S,"&lt;="&amp;AL$5,Fluxo!$D:$D,$D99)</f>
        <v>0</v>
      </c>
      <c r="AM99" s="18">
        <f>SUMIFS(Fluxo!$N:$N,Fluxo!$S:$S,"&gt;"&amp;AL$5,Fluxo!$S:$S,"&lt;="&amp;AM$5,Fluxo!$D:$D,$D99)</f>
        <v>0</v>
      </c>
      <c r="AN99" s="18">
        <f>SUMIFS(Fluxo!$N:$N,Fluxo!$S:$S,"&gt;"&amp;AM$5,Fluxo!$S:$S,"&lt;="&amp;AN$5,Fluxo!$D:$D,$D99)</f>
        <v>0</v>
      </c>
      <c r="AO99" s="18">
        <f>SUMIFS(Fluxo!$N:$N,Fluxo!$S:$S,"&gt;"&amp;AN$5,Fluxo!$S:$S,"&lt;="&amp;AO$5,Fluxo!$D:$D,$D99)</f>
        <v>0</v>
      </c>
      <c r="AP99" s="18">
        <f>SUMIFS(Fluxo!$N:$N,Fluxo!$S:$S,"&gt;"&amp;AO$5,Fluxo!$S:$S,"&lt;="&amp;AP$5,Fluxo!$D:$D,$D99)</f>
        <v>0</v>
      </c>
      <c r="AQ99" s="18">
        <f>SUMIFS(Fluxo!$N:$N,Fluxo!$S:$S,"&gt;"&amp;AP$5,Fluxo!$S:$S,"&lt;="&amp;AQ$5,Fluxo!$D:$D,$D99)</f>
        <v>0</v>
      </c>
      <c r="AR99" s="18">
        <f>SUMIFS(Fluxo!$N:$N,Fluxo!$S:$S,"&gt;"&amp;AQ$5,Fluxo!$S:$S,"&lt;="&amp;AR$5,Fluxo!$D:$D,$D99)</f>
        <v>0</v>
      </c>
      <c r="AS99" s="18">
        <f>SUMIFS(Fluxo!$N:$N,Fluxo!$S:$S,"&gt;"&amp;AR$5,Fluxo!$S:$S,"&lt;="&amp;AS$5,Fluxo!$D:$D,$D99)</f>
        <v>0</v>
      </c>
      <c r="AT99" s="18">
        <f>SUMIFS(Fluxo!$N:$N,Fluxo!$S:$S,"&gt;"&amp;AS$5,Fluxo!$S:$S,"&lt;="&amp;AT$5,Fluxo!$D:$D,$D99)</f>
        <v>0</v>
      </c>
      <c r="AU99" s="18">
        <f>SUMIFS(Fluxo!$N:$N,Fluxo!$S:$S,"&gt;"&amp;AT$5,Fluxo!$S:$S,"&lt;="&amp;AU$5,Fluxo!$D:$D,$D99)</f>
        <v>0</v>
      </c>
      <c r="AV99" s="18">
        <f>SUMIFS(Fluxo!$N:$N,Fluxo!$S:$S,"&gt;"&amp;AU$5,Fluxo!$S:$S,"&lt;="&amp;AV$5,Fluxo!$D:$D,$D99)</f>
        <v>0</v>
      </c>
      <c r="AW99" s="18">
        <f>SUMIFS(Fluxo!$N:$N,Fluxo!$S:$S,"&gt;"&amp;AV$5,Fluxo!$S:$S,"&lt;="&amp;AW$5,Fluxo!$D:$D,$D99)</f>
        <v>0</v>
      </c>
      <c r="AX99" s="18">
        <f>SUMIFS(Fluxo!$N:$N,Fluxo!$S:$S,"&gt;"&amp;AW$5,Fluxo!$S:$S,"&lt;="&amp;AX$5,Fluxo!$D:$D,$D99)</f>
        <v>0</v>
      </c>
      <c r="AY99" s="18">
        <f>SUMIFS(Fluxo!$N:$N,Fluxo!$S:$S,"&gt;"&amp;AX$5,Fluxo!$S:$S,"&lt;="&amp;AY$5,Fluxo!$D:$D,$D99)</f>
        <v>0</v>
      </c>
      <c r="AZ99" s="18">
        <f>SUMIFS(Fluxo!$N:$N,Fluxo!$S:$S,"&gt;"&amp;AY$5,Fluxo!$S:$S,"&lt;="&amp;AZ$5,Fluxo!$D:$D,$D99)</f>
        <v>0</v>
      </c>
      <c r="BA99" s="18">
        <f>SUMIFS(Fluxo!$N:$N,Fluxo!$S:$S,"&gt;"&amp;AZ$5,Fluxo!$S:$S,"&lt;="&amp;BA$5,Fluxo!$D:$D,$D99)</f>
        <v>0</v>
      </c>
      <c r="BB99" s="18">
        <f>SUMIFS(Fluxo!$N:$N,Fluxo!$S:$S,"&gt;"&amp;BA$5,Fluxo!$S:$S,"&lt;="&amp;BB$5,Fluxo!$D:$D,$D99)</f>
        <v>0</v>
      </c>
      <c r="BC99" s="18">
        <f>SUMIFS(Fluxo!$N:$N,Fluxo!$S:$S,"&gt;"&amp;BB$5,Fluxo!$S:$S,"&lt;="&amp;BC$5,Fluxo!$D:$D,$D99)</f>
        <v>0</v>
      </c>
      <c r="BD99" s="18">
        <f>SUMIFS(Fluxo!$N:$N,Fluxo!$S:$S,"&gt;"&amp;BC$5,Fluxo!$S:$S,"&lt;="&amp;BD$5,Fluxo!$D:$D,$D99)</f>
        <v>0</v>
      </c>
      <c r="BE99" s="18">
        <f>SUMIFS(Fluxo!$N:$N,Fluxo!$S:$S,"&gt;"&amp;BD$5,Fluxo!$S:$S,"&lt;="&amp;BE$5,Fluxo!$D:$D,$D99)</f>
        <v>0</v>
      </c>
      <c r="BF99" s="18">
        <f>SUMIFS(Fluxo!$N:$N,Fluxo!$S:$S,"&gt;"&amp;BE$5,Fluxo!$S:$S,"&lt;="&amp;BF$5,Fluxo!$D:$D,$D99)</f>
        <v>0</v>
      </c>
      <c r="BG99" s="18">
        <f>SUMIFS(Fluxo!$N:$N,Fluxo!$S:$S,"&gt;"&amp;BF$5,Fluxo!$S:$S,"&lt;="&amp;BG$5,Fluxo!$D:$D,$D99)</f>
        <v>0</v>
      </c>
      <c r="BH99" s="18">
        <f>SUMIFS(Fluxo!$N:$N,Fluxo!$S:$S,"&gt;"&amp;BG$5,Fluxo!$S:$S,"&lt;="&amp;BH$5,Fluxo!$D:$D,$D99)</f>
        <v>0</v>
      </c>
      <c r="BI99" s="18">
        <f>SUMIFS(Fluxo!$N:$N,Fluxo!$S:$S,"&gt;"&amp;BH$5,Fluxo!$S:$S,"&lt;="&amp;BI$5,Fluxo!$D:$D,$D99)</f>
        <v>0</v>
      </c>
      <c r="BJ99" s="18">
        <f>SUMIFS(Fluxo!$N:$N,Fluxo!$S:$S,"&gt;"&amp;BI$5,Fluxo!$S:$S,"&lt;="&amp;BJ$5,Fluxo!$D:$D,$D99)</f>
        <v>0</v>
      </c>
      <c r="BK99" s="18">
        <f>SUMIFS(Fluxo!$N:$N,Fluxo!$S:$S,"&gt;"&amp;BJ$5,Fluxo!$S:$S,"&lt;="&amp;BK$5,Fluxo!$D:$D,$D99)</f>
        <v>0</v>
      </c>
      <c r="BL99" s="18">
        <f>SUMIFS(Fluxo!$N:$N,Fluxo!$S:$S,"&gt;"&amp;BK$5,Fluxo!$S:$S,"&lt;="&amp;BL$5,Fluxo!$D:$D,$D99)</f>
        <v>0</v>
      </c>
      <c r="BM99" s="18">
        <f>SUMIFS(Fluxo!$N:$N,Fluxo!$S:$S,"&gt;"&amp;BL$5,Fluxo!$S:$S,"&lt;="&amp;BM$5,Fluxo!$D:$D,$D99)</f>
        <v>0</v>
      </c>
      <c r="BN99" s="18">
        <f>SUMIFS(Fluxo!$N:$N,Fluxo!$S:$S,"&gt;"&amp;BM$5,Fluxo!$S:$S,"&lt;="&amp;BN$5,Fluxo!$D:$D,$D99)</f>
        <v>0</v>
      </c>
      <c r="BO99" s="18">
        <f>SUMIFS(Fluxo!$N:$N,Fluxo!$S:$S,"&gt;"&amp;BN$5,Fluxo!$S:$S,"&lt;="&amp;BO$5,Fluxo!$D:$D,$D99)</f>
        <v>0</v>
      </c>
      <c r="BP99" s="18">
        <f>SUMIFS(Fluxo!$N:$N,Fluxo!$S:$S,"&gt;"&amp;BO$5,Fluxo!$S:$S,"&lt;="&amp;BP$5,Fluxo!$D:$D,$D99)</f>
        <v>0</v>
      </c>
      <c r="BQ99" s="18">
        <f>SUMIFS(Fluxo!$N:$N,Fluxo!$S:$S,"&gt;"&amp;BP$5,Fluxo!$S:$S,"&lt;="&amp;BQ$5,Fluxo!$D:$D,$D99)</f>
        <v>0</v>
      </c>
      <c r="BR99" s="18">
        <f>SUMIFS(Fluxo!$N:$N,Fluxo!$S:$S,"&gt;"&amp;BQ$5,Fluxo!$S:$S,"&lt;="&amp;BR$5,Fluxo!$D:$D,$D99)</f>
        <v>0</v>
      </c>
      <c r="BS99" s="18">
        <f>SUMIFS(Fluxo!$N:$N,Fluxo!$S:$S,"&gt;"&amp;BR$5,Fluxo!$S:$S,"&lt;="&amp;BS$5,Fluxo!$D:$D,$D99)</f>
        <v>0</v>
      </c>
      <c r="BT99" s="18">
        <f>SUMIFS(Fluxo!$N:$N,Fluxo!$S:$S,"&gt;"&amp;BS$5,Fluxo!$S:$S,"&lt;="&amp;BT$5,Fluxo!$D:$D,$D99)</f>
        <v>0</v>
      </c>
      <c r="BU99" s="18">
        <f>SUMIFS(Fluxo!$N:$N,Fluxo!$S:$S,"&gt;"&amp;BT$5,Fluxo!$S:$S,"&lt;="&amp;BU$5,Fluxo!$D:$D,$D99)</f>
        <v>0</v>
      </c>
      <c r="BV99" s="18">
        <f>SUMIFS(Fluxo!$N:$N,Fluxo!$S:$S,"&gt;"&amp;BU$5,Fluxo!$S:$S,"&lt;="&amp;BV$5,Fluxo!$D:$D,$D99)</f>
        <v>0</v>
      </c>
      <c r="BW99" s="18">
        <f>SUMIFS(Fluxo!$N:$N,Fluxo!$S:$S,"&gt;"&amp;BV$5,Fluxo!$S:$S,"&lt;="&amp;BW$5,Fluxo!$D:$D,$D99)</f>
        <v>0</v>
      </c>
      <c r="BX99" s="18">
        <f>SUMIFS(Fluxo!$N:$N,Fluxo!$S:$S,"&gt;"&amp;BW$5,Fluxo!$S:$S,"&lt;="&amp;BX$5,Fluxo!$D:$D,$D99)</f>
        <v>0</v>
      </c>
      <c r="BY99" s="18">
        <f>SUMIFS(Fluxo!$N:$N,Fluxo!$S:$S,"&gt;"&amp;BX$5,Fluxo!$S:$S,"&lt;="&amp;BY$5,Fluxo!$D:$D,$D99)</f>
        <v>0</v>
      </c>
      <c r="BZ99" s="18">
        <f>SUMIFS(Fluxo!$N:$N,Fluxo!$S:$S,"&gt;"&amp;BY$5,Fluxo!$S:$S,"&lt;="&amp;BZ$5,Fluxo!$D:$D,$D99)</f>
        <v>0</v>
      </c>
      <c r="CA99" s="18">
        <f>SUMIFS(Fluxo!$N:$N,Fluxo!$S:$S,"&gt;"&amp;BZ$5,Fluxo!$S:$S,"&lt;="&amp;CA$5,Fluxo!$D:$D,$D99)</f>
        <v>0</v>
      </c>
      <c r="CB99" s="18">
        <f>SUMIFS(Fluxo!$N:$N,Fluxo!$S:$S,"&gt;"&amp;CA$5,Fluxo!$S:$S,"&lt;="&amp;CB$5,Fluxo!$D:$D,$D99)</f>
        <v>0</v>
      </c>
      <c r="CC99" s="18">
        <f>SUMIFS(Fluxo!$N:$N,Fluxo!$S:$S,"&gt;"&amp;CB$5,Fluxo!$S:$S,"&lt;="&amp;CC$5,Fluxo!$D:$D,$D99)</f>
        <v>0</v>
      </c>
      <c r="CD99" s="18">
        <f>SUMIFS(Fluxo!$N:$N,Fluxo!$S:$S,"&gt;"&amp;CC$5,Fluxo!$S:$S,"&lt;="&amp;CD$5,Fluxo!$D:$D,$D99)</f>
        <v>0</v>
      </c>
      <c r="CE99" s="18">
        <f>SUMIFS(Fluxo!$N:$N,Fluxo!$S:$S,"&gt;"&amp;CD$5,Fluxo!$S:$S,"&lt;="&amp;CE$5,Fluxo!$D:$D,$D99)</f>
        <v>0</v>
      </c>
      <c r="CF99" s="18">
        <f>SUMIFS(Fluxo!$N:$N,Fluxo!$S:$S,"&gt;"&amp;CE$5,Fluxo!$S:$S,"&lt;="&amp;CF$5,Fluxo!$D:$D,$D99)</f>
        <v>0</v>
      </c>
      <c r="CG99" s="18">
        <f>SUMIFS(Fluxo!$N:$N,Fluxo!$S:$S,"&gt;"&amp;CF$5,Fluxo!$S:$S,"&lt;="&amp;CG$5,Fluxo!$D:$D,$D99)</f>
        <v>0</v>
      </c>
      <c r="CH99" s="18">
        <f>SUMIFS(Fluxo!$N:$N,Fluxo!$S:$S,"&gt;"&amp;CG$5,Fluxo!$S:$S,"&lt;="&amp;CH$5,Fluxo!$D:$D,$D99)</f>
        <v>0</v>
      </c>
      <c r="CI99" s="18">
        <f>SUMIFS(Fluxo!$N:$N,Fluxo!$S:$S,"&gt;"&amp;CH$5,Fluxo!$S:$S,"&lt;="&amp;CI$5,Fluxo!$D:$D,$D99)</f>
        <v>0</v>
      </c>
      <c r="CJ99" s="18">
        <f>SUMIFS(Fluxo!$N:$N,Fluxo!$S:$S,"&gt;"&amp;CI$5,Fluxo!$S:$S,"&lt;="&amp;CJ$5,Fluxo!$D:$D,$D99)</f>
        <v>0</v>
      </c>
      <c r="CK99" s="18">
        <f>SUMIFS(Fluxo!$N:$N,Fluxo!$S:$S,"&gt;"&amp;CJ$5,Fluxo!$S:$S,"&lt;="&amp;CK$5,Fluxo!$D:$D,$D99)</f>
        <v>0</v>
      </c>
      <c r="CL99" s="18">
        <f>SUMIFS(Fluxo!$N:$N,Fluxo!$S:$S,"&gt;"&amp;CK$5,Fluxo!$S:$S,"&lt;="&amp;CL$5,Fluxo!$D:$D,$D99)</f>
        <v>0</v>
      </c>
      <c r="CM99" s="18">
        <f>SUMIFS(Fluxo!$N:$N,Fluxo!$S:$S,"&gt;"&amp;CL$5,Fluxo!$S:$S,"&lt;="&amp;CM$5,Fluxo!$D:$D,$D99)</f>
        <v>0</v>
      </c>
      <c r="CN99" s="18">
        <f>SUMIFS(Fluxo!$N:$N,Fluxo!$S:$S,"&gt;"&amp;CM$5,Fluxo!$S:$S,"&lt;="&amp;CN$5,Fluxo!$D:$D,$D99)</f>
        <v>0</v>
      </c>
      <c r="CO99" s="18">
        <f>SUMIFS(Fluxo!$N:$N,Fluxo!$S:$S,"&gt;"&amp;CN$5,Fluxo!$S:$S,"&lt;="&amp;CO$5,Fluxo!$D:$D,$D99)</f>
        <v>0</v>
      </c>
      <c r="CP99" s="18">
        <f>SUMIFS(Fluxo!$N:$N,Fluxo!$S:$S,"&gt;"&amp;CO$5,Fluxo!$S:$S,"&lt;="&amp;CP$5,Fluxo!$D:$D,$D99)</f>
        <v>0</v>
      </c>
      <c r="CQ99" s="18">
        <f>SUMIFS(Fluxo!$N:$N,Fluxo!$S:$S,"&gt;"&amp;CP$5,Fluxo!$S:$S,"&lt;="&amp;CQ$5,Fluxo!$D:$D,$D99)</f>
        <v>0</v>
      </c>
      <c r="CR99" s="18">
        <f>SUMIFS(Fluxo!$N:$N,Fluxo!$S:$S,"&gt;"&amp;CQ$5,Fluxo!$S:$S,"&lt;="&amp;CR$5,Fluxo!$D:$D,$D99)</f>
        <v>0</v>
      </c>
      <c r="CS99" s="18">
        <f>SUMIFS(Fluxo!$N:$N,Fluxo!$S:$S,"&gt;"&amp;CR$5,Fluxo!$S:$S,"&lt;="&amp;CS$5,Fluxo!$D:$D,$D99)</f>
        <v>0</v>
      </c>
      <c r="CT99" s="18">
        <f>SUMIFS(Fluxo!$N:$N,Fluxo!$S:$S,"&gt;"&amp;CS$5,Fluxo!$S:$S,"&lt;="&amp;CT$5,Fluxo!$D:$D,$D99)</f>
        <v>0</v>
      </c>
      <c r="CU99" s="18">
        <f>SUMIFS(Fluxo!$N:$N,Fluxo!$S:$S,"&gt;"&amp;CT$5,Fluxo!$S:$S,"&lt;="&amp;CU$5,Fluxo!$D:$D,$D99)</f>
        <v>0</v>
      </c>
      <c r="CV99" s="18">
        <f>SUMIFS(Fluxo!$N:$N,Fluxo!$S:$S,"&gt;"&amp;CU$5,Fluxo!$S:$S,"&lt;="&amp;CV$5,Fluxo!$D:$D,$D99)</f>
        <v>0</v>
      </c>
      <c r="CW99" s="18">
        <f>SUMIFS(Fluxo!$N:$N,Fluxo!$S:$S,"&gt;"&amp;CV$5,Fluxo!$S:$S,"&lt;="&amp;CW$5,Fluxo!$D:$D,$D99)</f>
        <v>0</v>
      </c>
      <c r="CX99" s="18">
        <f>SUMIFS(Fluxo!$N:$N,Fluxo!$S:$S,"&gt;"&amp;CW$5,Fluxo!$S:$S,"&lt;="&amp;CX$5,Fluxo!$D:$D,$D99)</f>
        <v>0</v>
      </c>
      <c r="CY99" s="18">
        <f>SUMIFS(Fluxo!$N:$N,Fluxo!$S:$S,"&gt;"&amp;CX$5,Fluxo!$S:$S,"&lt;="&amp;CY$5,Fluxo!$D:$D,$D99)</f>
        <v>0</v>
      </c>
      <c r="CZ99" s="18">
        <f>SUMIFS(Fluxo!$N:$N,Fluxo!$S:$S,"&gt;"&amp;CY$5,Fluxo!$S:$S,"&lt;="&amp;CZ$5,Fluxo!$D:$D,$D99)</f>
        <v>0</v>
      </c>
      <c r="DA99" s="18">
        <f>SUMIFS(Fluxo!$N:$N,Fluxo!$S:$S,"&gt;"&amp;CZ$5,Fluxo!$S:$S,"&lt;="&amp;DA$5,Fluxo!$D:$D,$D99)</f>
        <v>0</v>
      </c>
      <c r="DB99" s="18">
        <f>SUMIFS(Fluxo!$N:$N,Fluxo!$S:$S,"&gt;"&amp;DA$5,Fluxo!$S:$S,"&lt;="&amp;DB$5,Fluxo!$D:$D,$D99)</f>
        <v>0</v>
      </c>
      <c r="DC99" s="18">
        <f>SUMIFS(Fluxo!$N:$N,Fluxo!$S:$S,"&gt;"&amp;DB$5,Fluxo!$S:$S,"&lt;="&amp;DC$5,Fluxo!$D:$D,$D99)</f>
        <v>0</v>
      </c>
      <c r="DD99" s="18">
        <f>SUMIFS(Fluxo!$N:$N,Fluxo!$S:$S,"&gt;"&amp;DC$5,Fluxo!$S:$S,"&lt;="&amp;DD$5,Fluxo!$D:$D,$D99)</f>
        <v>0</v>
      </c>
      <c r="DE99" s="18">
        <f>SUMIFS(Fluxo!$N:$N,Fluxo!$S:$S,"&gt;"&amp;DD$5,Fluxo!$S:$S,"&lt;="&amp;DE$5,Fluxo!$D:$D,$D99)</f>
        <v>0</v>
      </c>
      <c r="DF99" s="18">
        <f>SUMIFS(Fluxo!$N:$N,Fluxo!$S:$S,"&gt;"&amp;DE$5,Fluxo!$S:$S,"&lt;="&amp;DF$5,Fluxo!$D:$D,$D99)</f>
        <v>0</v>
      </c>
      <c r="DG99" s="18">
        <f>SUMIFS(Fluxo!$N:$N,Fluxo!$S:$S,"&gt;"&amp;DF$5,Fluxo!$S:$S,"&lt;="&amp;DG$5,Fluxo!$D:$D,$D99)</f>
        <v>0</v>
      </c>
      <c r="DH99" s="18">
        <f>SUMIFS(Fluxo!$N:$N,Fluxo!$S:$S,"&gt;"&amp;DG$5,Fluxo!$S:$S,"&lt;="&amp;DH$5,Fluxo!$D:$D,$D99)</f>
        <v>0</v>
      </c>
      <c r="DI99" s="18">
        <f>SUMIFS(Fluxo!$N:$N,Fluxo!$S:$S,"&gt;"&amp;DH$5,Fluxo!$S:$S,"&lt;="&amp;DI$5,Fluxo!$D:$D,$D99)</f>
        <v>0</v>
      </c>
      <c r="DJ99" s="18">
        <f>SUMIFS(Fluxo!$N:$N,Fluxo!$S:$S,"&gt;"&amp;DI$5,Fluxo!$S:$S,"&lt;="&amp;DJ$5,Fluxo!$D:$D,$D99)</f>
        <v>0</v>
      </c>
      <c r="DK99" s="18">
        <f>SUMIFS(Fluxo!$N:$N,Fluxo!$S:$S,"&gt;"&amp;DJ$5,Fluxo!$S:$S,"&lt;="&amp;DK$5,Fluxo!$D:$D,$D99)</f>
        <v>0</v>
      </c>
      <c r="DL99" s="18">
        <f>SUMIFS(Fluxo!$N:$N,Fluxo!$S:$S,"&gt;"&amp;DK$5,Fluxo!$S:$S,"&lt;="&amp;DL$5,Fluxo!$D:$D,$D99)</f>
        <v>0</v>
      </c>
      <c r="DM99" s="18">
        <f>SUMIFS(Fluxo!$N:$N,Fluxo!$S:$S,"&gt;"&amp;DL$5,Fluxo!$S:$S,"&lt;="&amp;DM$5,Fluxo!$D:$D,$D99)</f>
        <v>0</v>
      </c>
      <c r="DN99" s="18">
        <f>SUMIFS(Fluxo!$N:$N,Fluxo!$S:$S,"&gt;"&amp;DM$5,Fluxo!$S:$S,"&lt;="&amp;DN$5,Fluxo!$D:$D,$D99)</f>
        <v>0</v>
      </c>
      <c r="DO99" s="18">
        <f>SUMIFS(Fluxo!$N:$N,Fluxo!$S:$S,"&gt;"&amp;DN$5,Fluxo!$S:$S,"&lt;="&amp;DO$5,Fluxo!$D:$D,$D99)</f>
        <v>0</v>
      </c>
      <c r="DP99" s="18">
        <f>SUMIFS(Fluxo!$N:$N,Fluxo!$S:$S,"&gt;"&amp;DO$5,Fluxo!$S:$S,"&lt;="&amp;DP$5,Fluxo!$D:$D,$D99)</f>
        <v>0</v>
      </c>
      <c r="DQ99" s="18">
        <f>SUMIFS(Fluxo!$N:$N,Fluxo!$S:$S,"&gt;"&amp;DP$5,Fluxo!$S:$S,"&lt;="&amp;DQ$5,Fluxo!$D:$D,$D99)</f>
        <v>0</v>
      </c>
      <c r="DR99" s="18">
        <f>SUMIFS(Fluxo!$N:$N,Fluxo!$S:$S,"&gt;"&amp;DQ$5,Fluxo!$S:$S,"&lt;="&amp;DR$5,Fluxo!$D:$D,$D99)</f>
        <v>0</v>
      </c>
      <c r="DS99" s="18">
        <f>SUMIFS(Fluxo!$N:$N,Fluxo!$S:$S,"&gt;"&amp;DR$5,Fluxo!$S:$S,"&lt;="&amp;DS$5,Fluxo!$D:$D,$D99)</f>
        <v>0</v>
      </c>
      <c r="DT99" s="18">
        <f>SUMIFS(Fluxo!$N:$N,Fluxo!$S:$S,"&gt;"&amp;DS$5,Fluxo!$S:$S,"&lt;="&amp;DT$5,Fluxo!$D:$D,$D99)</f>
        <v>0</v>
      </c>
      <c r="DU99" s="18">
        <f>SUMIFS(Fluxo!$N:$N,Fluxo!$S:$S,"&gt;"&amp;DT$5,Fluxo!$S:$S,"&lt;="&amp;DU$5,Fluxo!$D:$D,$D99)</f>
        <v>0</v>
      </c>
      <c r="DV99" s="18">
        <f>SUMIFS(Fluxo!$N:$N,Fluxo!$S:$S,"&gt;"&amp;DU$5,Fluxo!$S:$S,"&lt;="&amp;DV$5,Fluxo!$D:$D,$D99)</f>
        <v>0</v>
      </c>
      <c r="DW99" s="18">
        <f>SUMIFS(Fluxo!$N:$N,Fluxo!$S:$S,"&gt;"&amp;DV$5,Fluxo!$S:$S,"&lt;="&amp;DW$5,Fluxo!$D:$D,$D99)</f>
        <v>0</v>
      </c>
      <c r="DX99" s="18">
        <f>SUMIFS(Fluxo!$N:$N,Fluxo!$S:$S,"&gt;"&amp;DW$5,Fluxo!$S:$S,"&lt;="&amp;DX$5,Fluxo!$D:$D,$D99)</f>
        <v>0</v>
      </c>
      <c r="DY99" s="18">
        <f>SUMIFS(Fluxo!$N:$N,Fluxo!$S:$S,"&gt;"&amp;DX$5,Fluxo!$S:$S,"&lt;="&amp;DY$5,Fluxo!$D:$D,$D99)</f>
        <v>0</v>
      </c>
      <c r="DZ99" s="18">
        <f>SUMIFS(Fluxo!$N:$N,Fluxo!$S:$S,"&gt;"&amp;DY$5,Fluxo!$S:$S,"&lt;="&amp;DZ$5,Fluxo!$D:$D,$D99)</f>
        <v>0</v>
      </c>
      <c r="EA99" s="18">
        <f>SUMIFS(Fluxo!$N:$N,Fluxo!$S:$S,"&gt;"&amp;DZ$5,Fluxo!$S:$S,"&lt;="&amp;EA$5,Fluxo!$D:$D,$D99)</f>
        <v>0</v>
      </c>
      <c r="EB99" s="18">
        <f>SUMIFS(Fluxo!$N:$N,Fluxo!$S:$S,"&gt;"&amp;EA$5,Fluxo!$S:$S,"&lt;="&amp;EB$5,Fluxo!$D:$D,$D99)</f>
        <v>0</v>
      </c>
      <c r="EC99" s="18">
        <f>SUMIFS(Fluxo!$N:$N,Fluxo!$S:$S,"&gt;"&amp;EB$5,Fluxo!$S:$S,"&lt;="&amp;EC$5,Fluxo!$D:$D,$D99)</f>
        <v>0</v>
      </c>
      <c r="ED99" s="18">
        <f>SUMIFS(Fluxo!$N:$N,Fluxo!$S:$S,"&gt;"&amp;EC$5,Fluxo!$S:$S,"&lt;="&amp;ED$5,Fluxo!$D:$D,$D99)</f>
        <v>0</v>
      </c>
      <c r="EE99" s="18">
        <f>SUMIFS(Fluxo!$N:$N,Fluxo!$S:$S,"&gt;"&amp;ED$5,Fluxo!$S:$S,"&lt;="&amp;EE$5,Fluxo!$D:$D,$D99)</f>
        <v>0</v>
      </c>
      <c r="EF99" s="18">
        <f>SUMIFS(Fluxo!$N:$N,Fluxo!$S:$S,"&gt;"&amp;EE$5,Fluxo!$S:$S,"&lt;="&amp;EF$5,Fluxo!$D:$D,$D99)</f>
        <v>0</v>
      </c>
      <c r="EG99" s="18">
        <f>SUMIFS(Fluxo!$N:$N,Fluxo!$S:$S,"&gt;"&amp;EF$5,Fluxo!$S:$S,"&lt;="&amp;EG$5,Fluxo!$D:$D,$D99)</f>
        <v>0</v>
      </c>
      <c r="EH99" s="18">
        <f>SUMIFS(Fluxo!$N:$N,Fluxo!$S:$S,"&gt;"&amp;EG$5,Fluxo!$S:$S,"&lt;="&amp;EH$5,Fluxo!$D:$D,$D99)</f>
        <v>0</v>
      </c>
      <c r="EI99" s="18">
        <f>SUMIFS(Fluxo!$N:$N,Fluxo!$S:$S,"&gt;"&amp;EH$5,Fluxo!$S:$S,"&lt;="&amp;EI$5,Fluxo!$D:$D,$D99)</f>
        <v>0</v>
      </c>
      <c r="EJ99" s="18">
        <f>SUMIFS(Fluxo!$N:$N,Fluxo!$S:$S,"&gt;"&amp;EI$5,Fluxo!$S:$S,"&lt;="&amp;EJ$5,Fluxo!$D:$D,$D99)</f>
        <v>0</v>
      </c>
      <c r="EK99" s="18">
        <f>SUMIFS(Fluxo!$N:$N,Fluxo!$S:$S,"&gt;"&amp;EJ$5,Fluxo!$S:$S,"&lt;="&amp;EK$5,Fluxo!$D:$D,$D99)</f>
        <v>0</v>
      </c>
      <c r="EL99" s="18">
        <f>SUMIFS(Fluxo!$N:$N,Fluxo!$S:$S,"&gt;"&amp;EK$5,Fluxo!$S:$S,"&lt;="&amp;EL$5,Fluxo!$D:$D,$D99)</f>
        <v>0</v>
      </c>
      <c r="EM99" s="18">
        <f>SUMIFS(Fluxo!$N:$N,Fluxo!$S:$S,"&gt;"&amp;EL$5,Fluxo!$S:$S,"&lt;="&amp;EM$5,Fluxo!$D:$D,$D99)</f>
        <v>0</v>
      </c>
      <c r="EN99" s="18">
        <f>SUMIFS(Fluxo!$N:$N,Fluxo!$S:$S,"&gt;"&amp;EM$5,Fluxo!$S:$S,"&lt;="&amp;EN$5,Fluxo!$D:$D,$D99)</f>
        <v>0</v>
      </c>
      <c r="EO99" s="18">
        <f>SUMIFS(Fluxo!$N:$N,Fluxo!$S:$S,"&gt;"&amp;EN$5,Fluxo!$S:$S,"&lt;="&amp;EO$5,Fluxo!$D:$D,$D99)</f>
        <v>0</v>
      </c>
      <c r="EP99" s="18">
        <f>SUMIFS(Fluxo!$N:$N,Fluxo!$S:$S,"&gt;"&amp;EO$5,Fluxo!$S:$S,"&lt;="&amp;EP$5,Fluxo!$D:$D,$D99)</f>
        <v>0</v>
      </c>
      <c r="EQ99" s="18">
        <f>SUMIFS(Fluxo!$N:$N,Fluxo!$S:$S,"&gt;"&amp;EP$5,Fluxo!$S:$S,"&lt;="&amp;EQ$5,Fluxo!$D:$D,$D99)</f>
        <v>0</v>
      </c>
      <c r="ER99" s="18">
        <f>SUMIFS(Fluxo!$N:$N,Fluxo!$S:$S,"&gt;"&amp;EQ$5,Fluxo!$S:$S,"&lt;="&amp;ER$5,Fluxo!$D:$D,$D99)</f>
        <v>0</v>
      </c>
      <c r="ES99" s="18">
        <f>SUMIFS(Fluxo!$N:$N,Fluxo!$S:$S,"&gt;"&amp;ER$5,Fluxo!$S:$S,"&lt;="&amp;ES$5,Fluxo!$D:$D,$D99)</f>
        <v>0</v>
      </c>
      <c r="ET99" s="18">
        <f>SUMIFS(Fluxo!$N:$N,Fluxo!$S:$S,"&gt;"&amp;ES$5,Fluxo!$S:$S,"&lt;="&amp;ET$5,Fluxo!$D:$D,$D99)</f>
        <v>0</v>
      </c>
      <c r="EU99" s="18">
        <f>SUMIFS(Fluxo!$N:$N,Fluxo!$S:$S,"&gt;"&amp;ET$5,Fluxo!$S:$S,"&lt;="&amp;EU$5,Fluxo!$D:$D,$D99)</f>
        <v>0</v>
      </c>
      <c r="EV99" s="18">
        <f>SUMIFS(Fluxo!$N:$N,Fluxo!$S:$S,"&gt;"&amp;EU$5,Fluxo!$S:$S,"&lt;="&amp;EV$5,Fluxo!$D:$D,$D99)</f>
        <v>0</v>
      </c>
      <c r="EW99" s="18">
        <f>SUMIFS(Fluxo!$N:$N,Fluxo!$S:$S,"&gt;"&amp;EV$5,Fluxo!$S:$S,"&lt;="&amp;EW$5,Fluxo!$D:$D,$D99)</f>
        <v>0</v>
      </c>
      <c r="EX99" s="18">
        <f>SUMIFS(Fluxo!$N:$N,Fluxo!$S:$S,"&gt;"&amp;EW$5,Fluxo!$S:$S,"&lt;="&amp;EX$5,Fluxo!$D:$D,$D99)</f>
        <v>0</v>
      </c>
      <c r="EY99" s="18">
        <f>SUMIFS(Fluxo!$N:$N,Fluxo!$S:$S,"&gt;"&amp;EX$5,Fluxo!$S:$S,"&lt;="&amp;EY$5,Fluxo!$D:$D,$D99)</f>
        <v>0</v>
      </c>
      <c r="EZ99" s="18">
        <f>SUMIFS(Fluxo!$N:$N,Fluxo!$S:$S,"&gt;"&amp;EY$5,Fluxo!$S:$S,"&lt;="&amp;EZ$5,Fluxo!$D:$D,$D99)</f>
        <v>0</v>
      </c>
      <c r="FA99" s="18">
        <f>SUMIFS(Fluxo!$N:$N,Fluxo!$S:$S,"&gt;"&amp;EZ$5,Fluxo!$S:$S,"&lt;="&amp;FA$5,Fluxo!$D:$D,$D99)</f>
        <v>0</v>
      </c>
      <c r="FB99" s="18">
        <f>SUMIFS(Fluxo!$N:$N,Fluxo!$S:$S,"&gt;"&amp;FA$5,Fluxo!$S:$S,"&lt;="&amp;FB$5,Fluxo!$D:$D,$D99)</f>
        <v>0</v>
      </c>
      <c r="FC99" s="18">
        <f>SUMIFS(Fluxo!$N:$N,Fluxo!$S:$S,"&gt;"&amp;FB$5,Fluxo!$S:$S,"&lt;="&amp;FC$5,Fluxo!$D:$D,$D99)</f>
        <v>0</v>
      </c>
      <c r="FD99" s="18">
        <f>SUMIFS(Fluxo!$N:$N,Fluxo!$S:$S,"&gt;"&amp;FC$5,Fluxo!$S:$S,"&lt;="&amp;FD$5,Fluxo!$D:$D,$D99)</f>
        <v>0</v>
      </c>
      <c r="FE99" s="18">
        <f>SUMIFS(Fluxo!$N:$N,Fluxo!$S:$S,"&gt;"&amp;FD$5,Fluxo!$S:$S,"&lt;="&amp;FE$5,Fluxo!$D:$D,$D99)</f>
        <v>0</v>
      </c>
      <c r="FF99" s="18">
        <f>SUMIFS(Fluxo!$N:$N,Fluxo!$S:$S,"&gt;"&amp;FE$5,Fluxo!$S:$S,"&lt;="&amp;FF$5,Fluxo!$D:$D,$D99)</f>
        <v>0</v>
      </c>
      <c r="FG99" s="18">
        <f>SUMIFS(Fluxo!$N:$N,Fluxo!$S:$S,"&gt;"&amp;FF$5,Fluxo!$S:$S,"&lt;="&amp;FG$5,Fluxo!$D:$D,$D99)</f>
        <v>0</v>
      </c>
      <c r="FH99" s="18">
        <f>SUMIFS(Fluxo!$N:$N,Fluxo!$S:$S,"&gt;"&amp;FG$5,Fluxo!$S:$S,"&lt;="&amp;FH$5,Fluxo!$D:$D,$D99)</f>
        <v>0</v>
      </c>
      <c r="FI99" s="18">
        <f>SUMIFS(Fluxo!$N:$N,Fluxo!$S:$S,"&gt;"&amp;FH$5,Fluxo!$S:$S,"&lt;="&amp;FI$5,Fluxo!$D:$D,$D99)</f>
        <v>0</v>
      </c>
      <c r="FJ99" s="18">
        <f>SUMIFS(Fluxo!$N:$N,Fluxo!$S:$S,"&gt;"&amp;FI$5,Fluxo!$S:$S,"&lt;="&amp;FJ$5,Fluxo!$D:$D,$D99)</f>
        <v>0</v>
      </c>
      <c r="FK99" s="18">
        <f>SUMIFS(Fluxo!$N:$N,Fluxo!$S:$S,"&gt;"&amp;FJ$5,Fluxo!$S:$S,"&lt;="&amp;FK$5,Fluxo!$D:$D,$D99)</f>
        <v>0</v>
      </c>
      <c r="FL99" s="18">
        <f>SUMIFS(Fluxo!$N:$N,Fluxo!$S:$S,"&gt;"&amp;FK$5,Fluxo!$S:$S,"&lt;="&amp;FL$5,Fluxo!$D:$D,$D99)</f>
        <v>0</v>
      </c>
      <c r="FM99" s="18">
        <f>SUMIFS(Fluxo!$N:$N,Fluxo!$S:$S,"&gt;"&amp;FL$5,Fluxo!$S:$S,"&lt;="&amp;FM$5,Fluxo!$D:$D,$D99)</f>
        <v>0</v>
      </c>
      <c r="FN99" s="18">
        <f>SUMIFS(Fluxo!$N:$N,Fluxo!$S:$S,"&gt;"&amp;FM$5,Fluxo!$S:$S,"&lt;="&amp;FN$5,Fluxo!$D:$D,$D99)</f>
        <v>0</v>
      </c>
      <c r="FO99" s="18">
        <f>SUMIFS(Fluxo!$N:$N,Fluxo!$S:$S,"&gt;"&amp;FN$5,Fluxo!$S:$S,"&lt;="&amp;FO$5,Fluxo!$D:$D,$D99)</f>
        <v>0</v>
      </c>
      <c r="FP99" s="18">
        <f>SUMIFS(Fluxo!$N:$N,Fluxo!$S:$S,"&gt;"&amp;FO$5,Fluxo!$S:$S,"&lt;="&amp;FP$5,Fluxo!$D:$D,$D99)</f>
        <v>0</v>
      </c>
      <c r="FQ99" s="18">
        <f>SUMIFS(Fluxo!$N:$N,Fluxo!$S:$S,"&gt;"&amp;FP$5,Fluxo!$S:$S,"&lt;="&amp;FQ$5,Fluxo!$D:$D,$D99)</f>
        <v>0</v>
      </c>
      <c r="FR99" s="18">
        <f>SUMIFS(Fluxo!$N:$N,Fluxo!$S:$S,"&gt;"&amp;FQ$5,Fluxo!$S:$S,"&lt;="&amp;FR$5,Fluxo!$D:$D,$D99)</f>
        <v>0</v>
      </c>
      <c r="FS99" s="18">
        <f>SUMIFS(Fluxo!$N:$N,Fluxo!$S:$S,"&gt;"&amp;FR$5,Fluxo!$S:$S,"&lt;="&amp;FS$5,Fluxo!$D:$D,$D99)</f>
        <v>0</v>
      </c>
      <c r="FT99" s="18">
        <f>SUMIFS(Fluxo!$N:$N,Fluxo!$S:$S,"&gt;"&amp;FS$5,Fluxo!$S:$S,"&lt;="&amp;FT$5,Fluxo!$D:$D,$D99)</f>
        <v>0</v>
      </c>
      <c r="FU99" s="18">
        <f>SUMIFS(Fluxo!$N:$N,Fluxo!$S:$S,"&gt;"&amp;FT$5,Fluxo!$S:$S,"&lt;="&amp;FU$5,Fluxo!$D:$D,$D99)</f>
        <v>0</v>
      </c>
      <c r="FV99" s="18">
        <f>SUMIFS(Fluxo!$N:$N,Fluxo!$S:$S,"&gt;"&amp;FU$5,Fluxo!$S:$S,"&lt;="&amp;FV$5,Fluxo!$D:$D,$D99)</f>
        <v>0</v>
      </c>
      <c r="FW99" s="18">
        <f>SUMIFS(Fluxo!$N:$N,Fluxo!$S:$S,"&gt;"&amp;FV$5,Fluxo!$S:$S,"&lt;="&amp;FW$5,Fluxo!$D:$D,$D99)</f>
        <v>0</v>
      </c>
      <c r="FX99" s="18">
        <f>SUMIFS(Fluxo!$N:$N,Fluxo!$S:$S,"&gt;"&amp;FW$5,Fluxo!$S:$S,"&lt;="&amp;FX$5,Fluxo!$D:$D,$D99)</f>
        <v>0</v>
      </c>
      <c r="FY99" s="18">
        <f>SUMIFS(Fluxo!$N:$N,Fluxo!$S:$S,"&gt;"&amp;FX$5,Fluxo!$S:$S,"&lt;="&amp;FY$5,Fluxo!$D:$D,$D99)</f>
        <v>0</v>
      </c>
      <c r="FZ99" s="18">
        <f>SUMIFS(Fluxo!$N:$N,Fluxo!$S:$S,"&gt;"&amp;FY$5,Fluxo!$S:$S,"&lt;="&amp;FZ$5,Fluxo!$D:$D,$D99)</f>
        <v>0</v>
      </c>
      <c r="GA99" s="18">
        <f>SUMIFS(Fluxo!$N:$N,Fluxo!$S:$S,"&gt;"&amp;FZ$5,Fluxo!$S:$S,"&lt;="&amp;GA$5,Fluxo!$D:$D,$D99)</f>
        <v>0</v>
      </c>
      <c r="GB99" s="18">
        <f>SUMIFS(Fluxo!$N:$N,Fluxo!$S:$S,"&gt;"&amp;GA$5,Fluxo!$S:$S,"&lt;="&amp;GB$5,Fluxo!$D:$D,$D99)</f>
        <v>0</v>
      </c>
      <c r="GC99" s="18">
        <f>SUMIFS(Fluxo!$N:$N,Fluxo!$S:$S,"&gt;"&amp;GB$5,Fluxo!$S:$S,"&lt;="&amp;GC$5,Fluxo!$D:$D,$D99)</f>
        <v>0</v>
      </c>
      <c r="GD99" s="18">
        <f>SUMIFS(Fluxo!$N:$N,Fluxo!$S:$S,"&gt;"&amp;GC$5,Fluxo!$S:$S,"&lt;="&amp;GD$5,Fluxo!$D:$D,$D99)</f>
        <v>0</v>
      </c>
      <c r="GE99" s="18">
        <f>SUMIFS(Fluxo!$N:$N,Fluxo!$S:$S,"&gt;"&amp;GD$5,Fluxo!$S:$S,"&lt;="&amp;GE$5,Fluxo!$D:$D,$D99)</f>
        <v>0</v>
      </c>
      <c r="GF99" s="18">
        <f>SUMIFS(Fluxo!$N:$N,Fluxo!$S:$S,"&gt;"&amp;GE$5,Fluxo!$S:$S,"&lt;="&amp;GF$5,Fluxo!$D:$D,$D99)</f>
        <v>0</v>
      </c>
      <c r="GG99" s="18">
        <f>SUMIFS(Fluxo!$N:$N,Fluxo!$S:$S,"&gt;"&amp;GF$5,Fluxo!$S:$S,"&lt;="&amp;GG$5,Fluxo!$D:$D,$D99)</f>
        <v>0</v>
      </c>
      <c r="GH99" s="18">
        <f>SUMIFS(Fluxo!$N:$N,Fluxo!$S:$S,"&gt;"&amp;GG$5,Fluxo!$S:$S,"&lt;="&amp;GH$5,Fluxo!$D:$D,$D99)</f>
        <v>0</v>
      </c>
      <c r="GI99" s="18">
        <f>SUMIFS(Fluxo!$N:$N,Fluxo!$S:$S,"&gt;"&amp;GH$5,Fluxo!$S:$S,"&lt;="&amp;GI$5,Fluxo!$D:$D,$D99)</f>
        <v>0</v>
      </c>
      <c r="GJ99" s="18">
        <f>SUMIFS(Fluxo!$N:$N,Fluxo!$S:$S,"&gt;"&amp;GI$5,Fluxo!$S:$S,"&lt;="&amp;GJ$5,Fluxo!$D:$D,$D99)</f>
        <v>0</v>
      </c>
      <c r="GK99" s="18">
        <f>SUMIFS(Fluxo!$N:$N,Fluxo!$S:$S,"&gt;"&amp;GJ$5,Fluxo!$S:$S,"&lt;="&amp;GK$5,Fluxo!$D:$D,$D99)</f>
        <v>0</v>
      </c>
      <c r="GL99" s="18">
        <f>SUMIFS(Fluxo!$N:$N,Fluxo!$S:$S,"&gt;"&amp;GK$5,Fluxo!$S:$S,"&lt;="&amp;GL$5,Fluxo!$D:$D,$D99)</f>
        <v>0</v>
      </c>
      <c r="GM99" s="18">
        <f>SUMIFS(Fluxo!$N:$N,Fluxo!$S:$S,"&gt;"&amp;GL$5,Fluxo!$S:$S,"&lt;="&amp;GM$5,Fluxo!$D:$D,$D99)</f>
        <v>0</v>
      </c>
      <c r="GN99" s="18">
        <f>SUMIFS(Fluxo!$N:$N,Fluxo!$S:$S,"&gt;"&amp;GM$5,Fluxo!$S:$S,"&lt;="&amp;GN$5,Fluxo!$D:$D,$D99)</f>
        <v>0</v>
      </c>
      <c r="GO99" s="18">
        <f>SUMIFS(Fluxo!$N:$N,Fluxo!$S:$S,"&gt;"&amp;GN$5,Fluxo!$S:$S,"&lt;="&amp;GO$5,Fluxo!$D:$D,$D99)</f>
        <v>0</v>
      </c>
      <c r="GP99" s="18">
        <f>SUMIFS(Fluxo!$N:$N,Fluxo!$S:$S,"&gt;"&amp;GO$5,Fluxo!$S:$S,"&lt;="&amp;GP$5,Fluxo!$D:$D,$D99)</f>
        <v>0</v>
      </c>
      <c r="GQ99" s="18">
        <f>SUMIFS(Fluxo!$N:$N,Fluxo!$S:$S,"&gt;"&amp;GP$5,Fluxo!$S:$S,"&lt;="&amp;GQ$5,Fluxo!$D:$D,$D99)</f>
        <v>0</v>
      </c>
      <c r="GR99" s="18">
        <f>SUMIFS(Fluxo!$N:$N,Fluxo!$S:$S,"&gt;"&amp;GQ$5,Fluxo!$S:$S,"&lt;="&amp;GR$5,Fluxo!$D:$D,$D99)</f>
        <v>0</v>
      </c>
      <c r="GS99" s="18">
        <f>SUMIFS(Fluxo!$N:$N,Fluxo!$S:$S,"&gt;"&amp;GR$5,Fluxo!$S:$S,"&lt;="&amp;GS$5,Fluxo!$D:$D,$D99)</f>
        <v>0</v>
      </c>
      <c r="GT99" s="18">
        <f>SUMIFS(Fluxo!$N:$N,Fluxo!$S:$S,"&gt;"&amp;GS$5,Fluxo!$S:$S,"&lt;="&amp;GT$5,Fluxo!$D:$D,$D99)</f>
        <v>0</v>
      </c>
      <c r="GU99" s="18">
        <f>SUMIFS(Fluxo!$N:$N,Fluxo!$S:$S,"&gt;"&amp;GT$5,Fluxo!$S:$S,"&lt;="&amp;GU$5,Fluxo!$D:$D,$D99)</f>
        <v>0</v>
      </c>
      <c r="GV99" s="18">
        <f>SUMIFS(Fluxo!$N:$N,Fluxo!$S:$S,"&gt;"&amp;GU$5,Fluxo!$S:$S,"&lt;="&amp;GV$5,Fluxo!$D:$D,$D99)</f>
        <v>0</v>
      </c>
      <c r="GW99" s="18">
        <f>SUMIFS(Fluxo!$N:$N,Fluxo!$S:$S,"&gt;"&amp;GV$5,Fluxo!$S:$S,"&lt;="&amp;GW$5,Fluxo!$D:$D,$D99)</f>
        <v>0</v>
      </c>
      <c r="GX99" s="18">
        <f>SUMIFS(Fluxo!$N:$N,Fluxo!$S:$S,"&gt;"&amp;GW$5,Fluxo!$S:$S,"&lt;="&amp;GX$5,Fluxo!$D:$D,$D99)</f>
        <v>0</v>
      </c>
      <c r="GY99" s="18">
        <f>SUMIFS(Fluxo!$N:$N,Fluxo!$S:$S,"&gt;"&amp;GX$5,Fluxo!$S:$S,"&lt;="&amp;GY$5,Fluxo!$D:$D,$D99)</f>
        <v>0</v>
      </c>
      <c r="GZ99" s="18">
        <f>SUMIFS(Fluxo!$N:$N,Fluxo!$S:$S,"&gt;"&amp;GY$5,Fluxo!$S:$S,"&lt;="&amp;GZ$5,Fluxo!$D:$D,$D99)</f>
        <v>0</v>
      </c>
      <c r="HA99" s="18">
        <f>SUMIFS(Fluxo!$N:$N,Fluxo!$S:$S,"&gt;"&amp;GZ$5,Fluxo!$S:$S,"&lt;="&amp;HA$5,Fluxo!$D:$D,$D99)</f>
        <v>0</v>
      </c>
      <c r="HB99" s="18">
        <f>SUMIFS(Fluxo!$N:$N,Fluxo!$S:$S,"&gt;"&amp;HA$5,Fluxo!$S:$S,"&lt;="&amp;HB$5,Fluxo!$D:$D,$D99)</f>
        <v>0</v>
      </c>
      <c r="HC99" s="18">
        <f>SUMIFS(Fluxo!$N:$N,Fluxo!$S:$S,"&gt;"&amp;HB$5,Fluxo!$S:$S,"&lt;="&amp;HC$5,Fluxo!$D:$D,$D99)</f>
        <v>0</v>
      </c>
      <c r="HD99" s="18">
        <f>SUMIFS(Fluxo!$N:$N,Fluxo!$S:$S,"&gt;"&amp;HC$5,Fluxo!$S:$S,"&lt;="&amp;HD$5,Fluxo!$D:$D,$D99)</f>
        <v>0</v>
      </c>
      <c r="HE99" s="18">
        <f>SUMIFS(Fluxo!$N:$N,Fluxo!$S:$S,"&gt;"&amp;HD$5,Fluxo!$S:$S,"&lt;="&amp;HE$5,Fluxo!$D:$D,$D99)</f>
        <v>0</v>
      </c>
      <c r="HF99" s="18">
        <f>SUMIFS(Fluxo!$N:$N,Fluxo!$S:$S,"&gt;"&amp;HE$5,Fluxo!$S:$S,"&lt;="&amp;HF$5,Fluxo!$D:$D,$D99)</f>
        <v>0</v>
      </c>
    </row>
    <row r="100" spans="1:214">
      <c r="A100" s="20">
        <f t="shared" si="18"/>
        <v>90</v>
      </c>
      <c r="B100" s="140" t="str">
        <f>'Check Carteira'!C92</f>
        <v>E.1016.99.01.0215</v>
      </c>
      <c r="C100" s="141">
        <v>1</v>
      </c>
      <c r="D100" s="129" t="str">
        <f>'Check Carteira'!F92</f>
        <v>A-0215</v>
      </c>
      <c r="E100" s="21" t="str">
        <f>IFERROR(INDEX(Contratos!L:L,MATCH(D100,Contratos!R:R,0)),"")</f>
        <v/>
      </c>
      <c r="F100" s="139" t="str">
        <f>IFERROR(INDEX(Contratos!G:G,MATCH(D100,Contratos!R:R,0)),"")</f>
        <v/>
      </c>
      <c r="H100" s="83">
        <f t="shared" si="17"/>
        <v>0</v>
      </c>
      <c r="J100" s="18">
        <f>SUMIFS(Fluxo!$N:$N,Fluxo!$S:$S,"&gt;"&amp;I$5,Fluxo!$S:$S,"&lt;="&amp;J$5,Fluxo!$D:$D,$D100)</f>
        <v>0</v>
      </c>
      <c r="K100" s="18">
        <f>SUMIFS(Fluxo!$N:$N,Fluxo!$S:$S,"&gt;"&amp;J$5,Fluxo!$S:$S,"&lt;="&amp;K$5,Fluxo!$D:$D,$D100)</f>
        <v>0</v>
      </c>
      <c r="L100" s="18">
        <f>SUMIFS(Fluxo!$N:$N,Fluxo!$S:$S,"&gt;"&amp;K$5,Fluxo!$S:$S,"&lt;="&amp;L$5,Fluxo!$D:$D,$D100)</f>
        <v>0</v>
      </c>
      <c r="M100" s="18">
        <f>SUMIFS(Fluxo!$N:$N,Fluxo!$S:$S,"&gt;"&amp;L$5,Fluxo!$S:$S,"&lt;="&amp;M$5,Fluxo!$D:$D,$D100)</f>
        <v>0</v>
      </c>
      <c r="N100" s="18">
        <f>SUMIFS(Fluxo!$N:$N,Fluxo!$S:$S,"&gt;"&amp;M$5,Fluxo!$S:$S,"&lt;="&amp;N$5,Fluxo!$D:$D,$D100)</f>
        <v>0</v>
      </c>
      <c r="O100" s="18">
        <f>SUMIFS(Fluxo!$N:$N,Fluxo!$S:$S,"&gt;"&amp;N$5,Fluxo!$S:$S,"&lt;="&amp;O$5,Fluxo!$D:$D,$D100)</f>
        <v>0</v>
      </c>
      <c r="P100" s="18">
        <f>SUMIFS(Fluxo!$N:$N,Fluxo!$S:$S,"&gt;"&amp;O$5,Fluxo!$S:$S,"&lt;="&amp;P$5,Fluxo!$D:$D,$D100)</f>
        <v>0</v>
      </c>
      <c r="Q100" s="18">
        <f>SUMIFS(Fluxo!$N:$N,Fluxo!$S:$S,"&gt;"&amp;P$5,Fluxo!$S:$S,"&lt;="&amp;Q$5,Fluxo!$D:$D,$D100)</f>
        <v>0</v>
      </c>
      <c r="R100" s="18">
        <f>SUMIFS(Fluxo!$N:$N,Fluxo!$S:$S,"&gt;"&amp;Q$5,Fluxo!$S:$S,"&lt;="&amp;R$5,Fluxo!$D:$D,$D100)</f>
        <v>0</v>
      </c>
      <c r="S100" s="18">
        <f>SUMIFS(Fluxo!$N:$N,Fluxo!$S:$S,"&gt;"&amp;R$5,Fluxo!$S:$S,"&lt;="&amp;S$5,Fluxo!$D:$D,$D100)</f>
        <v>0</v>
      </c>
      <c r="T100" s="18">
        <f>SUMIFS(Fluxo!$N:$N,Fluxo!$S:$S,"&gt;"&amp;S$5,Fluxo!$S:$S,"&lt;="&amp;T$5,Fluxo!$D:$D,$D100)</f>
        <v>0</v>
      </c>
      <c r="U100" s="18">
        <f>SUMIFS(Fluxo!$N:$N,Fluxo!$S:$S,"&gt;"&amp;T$5,Fluxo!$S:$S,"&lt;="&amp;U$5,Fluxo!$D:$D,$D100)</f>
        <v>0</v>
      </c>
      <c r="V100" s="18">
        <f>SUMIFS(Fluxo!$N:$N,Fluxo!$S:$S,"&gt;"&amp;U$5,Fluxo!$S:$S,"&lt;="&amp;V$5,Fluxo!$D:$D,$D100)</f>
        <v>0</v>
      </c>
      <c r="W100" s="18">
        <f>SUMIFS(Fluxo!$N:$N,Fluxo!$S:$S,"&gt;"&amp;V$5,Fluxo!$S:$S,"&lt;="&amp;W$5,Fluxo!$D:$D,$D100)</f>
        <v>0</v>
      </c>
      <c r="X100" s="18">
        <f>SUMIFS(Fluxo!$N:$N,Fluxo!$S:$S,"&gt;"&amp;W$5,Fluxo!$S:$S,"&lt;="&amp;X$5,Fluxo!$D:$D,$D100)</f>
        <v>0</v>
      </c>
      <c r="Y100" s="18">
        <f>SUMIFS(Fluxo!$N:$N,Fluxo!$S:$S,"&gt;"&amp;X$5,Fluxo!$S:$S,"&lt;="&amp;Y$5,Fluxo!$D:$D,$D100)</f>
        <v>0</v>
      </c>
      <c r="Z100" s="18">
        <f>SUMIFS(Fluxo!$N:$N,Fluxo!$S:$S,"&gt;"&amp;Y$5,Fluxo!$S:$S,"&lt;="&amp;Z$5,Fluxo!$D:$D,$D100)</f>
        <v>0</v>
      </c>
      <c r="AA100" s="18">
        <f>SUMIFS(Fluxo!$N:$N,Fluxo!$S:$S,"&gt;"&amp;Z$5,Fluxo!$S:$S,"&lt;="&amp;AA$5,Fluxo!$D:$D,$D100)</f>
        <v>0</v>
      </c>
      <c r="AB100" s="18">
        <f>SUMIFS(Fluxo!$N:$N,Fluxo!$S:$S,"&gt;"&amp;AA$5,Fluxo!$S:$S,"&lt;="&amp;AB$5,Fluxo!$D:$D,$D100)</f>
        <v>0</v>
      </c>
      <c r="AC100" s="18">
        <f>SUMIFS(Fluxo!$N:$N,Fluxo!$S:$S,"&gt;"&amp;AB$5,Fluxo!$S:$S,"&lt;="&amp;AC$5,Fluxo!$D:$D,$D100)</f>
        <v>0</v>
      </c>
      <c r="AD100" s="18">
        <f>SUMIFS(Fluxo!$N:$N,Fluxo!$S:$S,"&gt;"&amp;AC$5,Fluxo!$S:$S,"&lt;="&amp;AD$5,Fluxo!$D:$D,$D100)</f>
        <v>0</v>
      </c>
      <c r="AE100" s="18">
        <f>SUMIFS(Fluxo!$N:$N,Fluxo!$S:$S,"&gt;"&amp;AD$5,Fluxo!$S:$S,"&lt;="&amp;AE$5,Fluxo!$D:$D,$D100)</f>
        <v>0</v>
      </c>
      <c r="AF100" s="18">
        <f>SUMIFS(Fluxo!$N:$N,Fluxo!$S:$S,"&gt;"&amp;AE$5,Fluxo!$S:$S,"&lt;="&amp;AF$5,Fluxo!$D:$D,$D100)</f>
        <v>0</v>
      </c>
      <c r="AG100" s="18">
        <f>SUMIFS(Fluxo!$N:$N,Fluxo!$S:$S,"&gt;"&amp;AF$5,Fluxo!$S:$S,"&lt;="&amp;AG$5,Fluxo!$D:$D,$D100)</f>
        <v>0</v>
      </c>
      <c r="AH100" s="18">
        <f>SUMIFS(Fluxo!$N:$N,Fluxo!$S:$S,"&gt;"&amp;AG$5,Fluxo!$S:$S,"&lt;="&amp;AH$5,Fluxo!$D:$D,$D100)</f>
        <v>0</v>
      </c>
      <c r="AI100" s="18">
        <f>SUMIFS(Fluxo!$N:$N,Fluxo!$S:$S,"&gt;"&amp;AH$5,Fluxo!$S:$S,"&lt;="&amp;AI$5,Fluxo!$D:$D,$D100)</f>
        <v>0</v>
      </c>
      <c r="AJ100" s="18">
        <f>SUMIFS(Fluxo!$N:$N,Fluxo!$S:$S,"&gt;"&amp;AI$5,Fluxo!$S:$S,"&lt;="&amp;AJ$5,Fluxo!$D:$D,$D100)</f>
        <v>0</v>
      </c>
      <c r="AK100" s="18">
        <f>SUMIFS(Fluxo!$N:$N,Fluxo!$S:$S,"&gt;"&amp;AJ$5,Fluxo!$S:$S,"&lt;="&amp;AK$5,Fluxo!$D:$D,$D100)</f>
        <v>0</v>
      </c>
      <c r="AL100" s="18">
        <f>SUMIFS(Fluxo!$N:$N,Fluxo!$S:$S,"&gt;"&amp;AK$5,Fluxo!$S:$S,"&lt;="&amp;AL$5,Fluxo!$D:$D,$D100)</f>
        <v>0</v>
      </c>
      <c r="AM100" s="18">
        <f>SUMIFS(Fluxo!$N:$N,Fluxo!$S:$S,"&gt;"&amp;AL$5,Fluxo!$S:$S,"&lt;="&amp;AM$5,Fluxo!$D:$D,$D100)</f>
        <v>0</v>
      </c>
      <c r="AN100" s="18">
        <f>SUMIFS(Fluxo!$N:$N,Fluxo!$S:$S,"&gt;"&amp;AM$5,Fluxo!$S:$S,"&lt;="&amp;AN$5,Fluxo!$D:$D,$D100)</f>
        <v>0</v>
      </c>
      <c r="AO100" s="18">
        <f>SUMIFS(Fluxo!$N:$N,Fluxo!$S:$S,"&gt;"&amp;AN$5,Fluxo!$S:$S,"&lt;="&amp;AO$5,Fluxo!$D:$D,$D100)</f>
        <v>0</v>
      </c>
      <c r="AP100" s="18">
        <f>SUMIFS(Fluxo!$N:$N,Fluxo!$S:$S,"&gt;"&amp;AO$5,Fluxo!$S:$S,"&lt;="&amp;AP$5,Fluxo!$D:$D,$D100)</f>
        <v>0</v>
      </c>
      <c r="AQ100" s="18">
        <f>SUMIFS(Fluxo!$N:$N,Fluxo!$S:$S,"&gt;"&amp;AP$5,Fluxo!$S:$S,"&lt;="&amp;AQ$5,Fluxo!$D:$D,$D100)</f>
        <v>0</v>
      </c>
      <c r="AR100" s="18">
        <f>SUMIFS(Fluxo!$N:$N,Fluxo!$S:$S,"&gt;"&amp;AQ$5,Fluxo!$S:$S,"&lt;="&amp;AR$5,Fluxo!$D:$D,$D100)</f>
        <v>0</v>
      </c>
      <c r="AS100" s="18">
        <f>SUMIFS(Fluxo!$N:$N,Fluxo!$S:$S,"&gt;"&amp;AR$5,Fluxo!$S:$S,"&lt;="&amp;AS$5,Fluxo!$D:$D,$D100)</f>
        <v>0</v>
      </c>
      <c r="AT100" s="18">
        <f>SUMIFS(Fluxo!$N:$N,Fluxo!$S:$S,"&gt;"&amp;AS$5,Fluxo!$S:$S,"&lt;="&amp;AT$5,Fluxo!$D:$D,$D100)</f>
        <v>0</v>
      </c>
      <c r="AU100" s="18">
        <f>SUMIFS(Fluxo!$N:$N,Fluxo!$S:$S,"&gt;"&amp;AT$5,Fluxo!$S:$S,"&lt;="&amp;AU$5,Fluxo!$D:$D,$D100)</f>
        <v>0</v>
      </c>
      <c r="AV100" s="18">
        <f>SUMIFS(Fluxo!$N:$N,Fluxo!$S:$S,"&gt;"&amp;AU$5,Fluxo!$S:$S,"&lt;="&amp;AV$5,Fluxo!$D:$D,$D100)</f>
        <v>0</v>
      </c>
      <c r="AW100" s="18">
        <f>SUMIFS(Fluxo!$N:$N,Fluxo!$S:$S,"&gt;"&amp;AV$5,Fluxo!$S:$S,"&lt;="&amp;AW$5,Fluxo!$D:$D,$D100)</f>
        <v>0</v>
      </c>
      <c r="AX100" s="18">
        <f>SUMIFS(Fluxo!$N:$N,Fluxo!$S:$S,"&gt;"&amp;AW$5,Fluxo!$S:$S,"&lt;="&amp;AX$5,Fluxo!$D:$D,$D100)</f>
        <v>0</v>
      </c>
      <c r="AY100" s="18">
        <f>SUMIFS(Fluxo!$N:$N,Fluxo!$S:$S,"&gt;"&amp;AX$5,Fluxo!$S:$S,"&lt;="&amp;AY$5,Fluxo!$D:$D,$D100)</f>
        <v>0</v>
      </c>
      <c r="AZ100" s="18">
        <f>SUMIFS(Fluxo!$N:$N,Fluxo!$S:$S,"&gt;"&amp;AY$5,Fluxo!$S:$S,"&lt;="&amp;AZ$5,Fluxo!$D:$D,$D100)</f>
        <v>0</v>
      </c>
      <c r="BA100" s="18">
        <f>SUMIFS(Fluxo!$N:$N,Fluxo!$S:$S,"&gt;"&amp;AZ$5,Fluxo!$S:$S,"&lt;="&amp;BA$5,Fluxo!$D:$D,$D100)</f>
        <v>0</v>
      </c>
      <c r="BB100" s="18">
        <f>SUMIFS(Fluxo!$N:$N,Fluxo!$S:$S,"&gt;"&amp;BA$5,Fluxo!$S:$S,"&lt;="&amp;BB$5,Fluxo!$D:$D,$D100)</f>
        <v>0</v>
      </c>
      <c r="BC100" s="18">
        <f>SUMIFS(Fluxo!$N:$N,Fluxo!$S:$S,"&gt;"&amp;BB$5,Fluxo!$S:$S,"&lt;="&amp;BC$5,Fluxo!$D:$D,$D100)</f>
        <v>0</v>
      </c>
      <c r="BD100" s="18">
        <f>SUMIFS(Fluxo!$N:$N,Fluxo!$S:$S,"&gt;"&amp;BC$5,Fluxo!$S:$S,"&lt;="&amp;BD$5,Fluxo!$D:$D,$D100)</f>
        <v>0</v>
      </c>
      <c r="BE100" s="18">
        <f>SUMIFS(Fluxo!$N:$N,Fluxo!$S:$S,"&gt;"&amp;BD$5,Fluxo!$S:$S,"&lt;="&amp;BE$5,Fluxo!$D:$D,$D100)</f>
        <v>0</v>
      </c>
      <c r="BF100" s="18">
        <f>SUMIFS(Fluxo!$N:$N,Fluxo!$S:$S,"&gt;"&amp;BE$5,Fluxo!$S:$S,"&lt;="&amp;BF$5,Fluxo!$D:$D,$D100)</f>
        <v>0</v>
      </c>
      <c r="BG100" s="18">
        <f>SUMIFS(Fluxo!$N:$N,Fluxo!$S:$S,"&gt;"&amp;BF$5,Fluxo!$S:$S,"&lt;="&amp;BG$5,Fluxo!$D:$D,$D100)</f>
        <v>0</v>
      </c>
      <c r="BH100" s="18">
        <f>SUMIFS(Fluxo!$N:$N,Fluxo!$S:$S,"&gt;"&amp;BG$5,Fluxo!$S:$S,"&lt;="&amp;BH$5,Fluxo!$D:$D,$D100)</f>
        <v>0</v>
      </c>
      <c r="BI100" s="18">
        <f>SUMIFS(Fluxo!$N:$N,Fluxo!$S:$S,"&gt;"&amp;BH$5,Fluxo!$S:$S,"&lt;="&amp;BI$5,Fluxo!$D:$D,$D100)</f>
        <v>0</v>
      </c>
      <c r="BJ100" s="18">
        <f>SUMIFS(Fluxo!$N:$N,Fluxo!$S:$S,"&gt;"&amp;BI$5,Fluxo!$S:$S,"&lt;="&amp;BJ$5,Fluxo!$D:$D,$D100)</f>
        <v>0</v>
      </c>
      <c r="BK100" s="18">
        <f>SUMIFS(Fluxo!$N:$N,Fluxo!$S:$S,"&gt;"&amp;BJ$5,Fluxo!$S:$S,"&lt;="&amp;BK$5,Fluxo!$D:$D,$D100)</f>
        <v>0</v>
      </c>
      <c r="BL100" s="18">
        <f>SUMIFS(Fluxo!$N:$N,Fluxo!$S:$S,"&gt;"&amp;BK$5,Fluxo!$S:$S,"&lt;="&amp;BL$5,Fluxo!$D:$D,$D100)</f>
        <v>0</v>
      </c>
      <c r="BM100" s="18">
        <f>SUMIFS(Fluxo!$N:$N,Fluxo!$S:$S,"&gt;"&amp;BL$5,Fluxo!$S:$S,"&lt;="&amp;BM$5,Fluxo!$D:$D,$D100)</f>
        <v>0</v>
      </c>
      <c r="BN100" s="18">
        <f>SUMIFS(Fluxo!$N:$N,Fluxo!$S:$S,"&gt;"&amp;BM$5,Fluxo!$S:$S,"&lt;="&amp;BN$5,Fluxo!$D:$D,$D100)</f>
        <v>0</v>
      </c>
      <c r="BO100" s="18">
        <f>SUMIFS(Fluxo!$N:$N,Fluxo!$S:$S,"&gt;"&amp;BN$5,Fluxo!$S:$S,"&lt;="&amp;BO$5,Fluxo!$D:$D,$D100)</f>
        <v>0</v>
      </c>
      <c r="BP100" s="18">
        <f>SUMIFS(Fluxo!$N:$N,Fluxo!$S:$S,"&gt;"&amp;BO$5,Fluxo!$S:$S,"&lt;="&amp;BP$5,Fluxo!$D:$D,$D100)</f>
        <v>0</v>
      </c>
      <c r="BQ100" s="18">
        <f>SUMIFS(Fluxo!$N:$N,Fluxo!$S:$S,"&gt;"&amp;BP$5,Fluxo!$S:$S,"&lt;="&amp;BQ$5,Fluxo!$D:$D,$D100)</f>
        <v>0</v>
      </c>
      <c r="BR100" s="18">
        <f>SUMIFS(Fluxo!$N:$N,Fluxo!$S:$S,"&gt;"&amp;BQ$5,Fluxo!$S:$S,"&lt;="&amp;BR$5,Fluxo!$D:$D,$D100)</f>
        <v>0</v>
      </c>
      <c r="BS100" s="18">
        <f>SUMIFS(Fluxo!$N:$N,Fluxo!$S:$S,"&gt;"&amp;BR$5,Fluxo!$S:$S,"&lt;="&amp;BS$5,Fluxo!$D:$D,$D100)</f>
        <v>0</v>
      </c>
      <c r="BT100" s="18">
        <f>SUMIFS(Fluxo!$N:$N,Fluxo!$S:$S,"&gt;"&amp;BS$5,Fluxo!$S:$S,"&lt;="&amp;BT$5,Fluxo!$D:$D,$D100)</f>
        <v>0</v>
      </c>
      <c r="BU100" s="18">
        <f>SUMIFS(Fluxo!$N:$N,Fluxo!$S:$S,"&gt;"&amp;BT$5,Fluxo!$S:$S,"&lt;="&amp;BU$5,Fluxo!$D:$D,$D100)</f>
        <v>0</v>
      </c>
      <c r="BV100" s="18">
        <f>SUMIFS(Fluxo!$N:$N,Fluxo!$S:$S,"&gt;"&amp;BU$5,Fluxo!$S:$S,"&lt;="&amp;BV$5,Fluxo!$D:$D,$D100)</f>
        <v>0</v>
      </c>
      <c r="BW100" s="18">
        <f>SUMIFS(Fluxo!$N:$N,Fluxo!$S:$S,"&gt;"&amp;BV$5,Fluxo!$S:$S,"&lt;="&amp;BW$5,Fluxo!$D:$D,$D100)</f>
        <v>0</v>
      </c>
      <c r="BX100" s="18">
        <f>SUMIFS(Fluxo!$N:$N,Fluxo!$S:$S,"&gt;"&amp;BW$5,Fluxo!$S:$S,"&lt;="&amp;BX$5,Fluxo!$D:$D,$D100)</f>
        <v>0</v>
      </c>
      <c r="BY100" s="18">
        <f>SUMIFS(Fluxo!$N:$N,Fluxo!$S:$S,"&gt;"&amp;BX$5,Fluxo!$S:$S,"&lt;="&amp;BY$5,Fluxo!$D:$D,$D100)</f>
        <v>0</v>
      </c>
      <c r="BZ100" s="18">
        <f>SUMIFS(Fluxo!$N:$N,Fluxo!$S:$S,"&gt;"&amp;BY$5,Fluxo!$S:$S,"&lt;="&amp;BZ$5,Fluxo!$D:$D,$D100)</f>
        <v>0</v>
      </c>
      <c r="CA100" s="18">
        <f>SUMIFS(Fluxo!$N:$N,Fluxo!$S:$S,"&gt;"&amp;BZ$5,Fluxo!$S:$S,"&lt;="&amp;CA$5,Fluxo!$D:$D,$D100)</f>
        <v>0</v>
      </c>
      <c r="CB100" s="18">
        <f>SUMIFS(Fluxo!$N:$N,Fluxo!$S:$S,"&gt;"&amp;CA$5,Fluxo!$S:$S,"&lt;="&amp;CB$5,Fluxo!$D:$D,$D100)</f>
        <v>0</v>
      </c>
      <c r="CC100" s="18">
        <f>SUMIFS(Fluxo!$N:$N,Fluxo!$S:$S,"&gt;"&amp;CB$5,Fluxo!$S:$S,"&lt;="&amp;CC$5,Fluxo!$D:$D,$D100)</f>
        <v>0</v>
      </c>
      <c r="CD100" s="18">
        <f>SUMIFS(Fluxo!$N:$N,Fluxo!$S:$S,"&gt;"&amp;CC$5,Fluxo!$S:$S,"&lt;="&amp;CD$5,Fluxo!$D:$D,$D100)</f>
        <v>0</v>
      </c>
      <c r="CE100" s="18">
        <f>SUMIFS(Fluxo!$N:$N,Fluxo!$S:$S,"&gt;"&amp;CD$5,Fluxo!$S:$S,"&lt;="&amp;CE$5,Fluxo!$D:$D,$D100)</f>
        <v>0</v>
      </c>
      <c r="CF100" s="18">
        <f>SUMIFS(Fluxo!$N:$N,Fluxo!$S:$S,"&gt;"&amp;CE$5,Fluxo!$S:$S,"&lt;="&amp;CF$5,Fluxo!$D:$D,$D100)</f>
        <v>0</v>
      </c>
      <c r="CG100" s="18">
        <f>SUMIFS(Fluxo!$N:$N,Fluxo!$S:$S,"&gt;"&amp;CF$5,Fluxo!$S:$S,"&lt;="&amp;CG$5,Fluxo!$D:$D,$D100)</f>
        <v>0</v>
      </c>
      <c r="CH100" s="18">
        <f>SUMIFS(Fluxo!$N:$N,Fluxo!$S:$S,"&gt;"&amp;CG$5,Fluxo!$S:$S,"&lt;="&amp;CH$5,Fluxo!$D:$D,$D100)</f>
        <v>0</v>
      </c>
      <c r="CI100" s="18">
        <f>SUMIFS(Fluxo!$N:$N,Fluxo!$S:$S,"&gt;"&amp;CH$5,Fluxo!$S:$S,"&lt;="&amp;CI$5,Fluxo!$D:$D,$D100)</f>
        <v>0</v>
      </c>
      <c r="CJ100" s="18">
        <f>SUMIFS(Fluxo!$N:$N,Fluxo!$S:$S,"&gt;"&amp;CI$5,Fluxo!$S:$S,"&lt;="&amp;CJ$5,Fluxo!$D:$D,$D100)</f>
        <v>0</v>
      </c>
      <c r="CK100" s="18">
        <f>SUMIFS(Fluxo!$N:$N,Fluxo!$S:$S,"&gt;"&amp;CJ$5,Fluxo!$S:$S,"&lt;="&amp;CK$5,Fluxo!$D:$D,$D100)</f>
        <v>0</v>
      </c>
      <c r="CL100" s="18">
        <f>SUMIFS(Fluxo!$N:$N,Fluxo!$S:$S,"&gt;"&amp;CK$5,Fluxo!$S:$S,"&lt;="&amp;CL$5,Fluxo!$D:$D,$D100)</f>
        <v>0</v>
      </c>
      <c r="CM100" s="18">
        <f>SUMIFS(Fluxo!$N:$N,Fluxo!$S:$S,"&gt;"&amp;CL$5,Fluxo!$S:$S,"&lt;="&amp;CM$5,Fluxo!$D:$D,$D100)</f>
        <v>0</v>
      </c>
      <c r="CN100" s="18">
        <f>SUMIFS(Fluxo!$N:$N,Fluxo!$S:$S,"&gt;"&amp;CM$5,Fluxo!$S:$S,"&lt;="&amp;CN$5,Fluxo!$D:$D,$D100)</f>
        <v>0</v>
      </c>
      <c r="CO100" s="18">
        <f>SUMIFS(Fluxo!$N:$N,Fluxo!$S:$S,"&gt;"&amp;CN$5,Fluxo!$S:$S,"&lt;="&amp;CO$5,Fluxo!$D:$D,$D100)</f>
        <v>0</v>
      </c>
      <c r="CP100" s="18">
        <f>SUMIFS(Fluxo!$N:$N,Fluxo!$S:$S,"&gt;"&amp;CO$5,Fluxo!$S:$S,"&lt;="&amp;CP$5,Fluxo!$D:$D,$D100)</f>
        <v>0</v>
      </c>
      <c r="CQ100" s="18">
        <f>SUMIFS(Fluxo!$N:$N,Fluxo!$S:$S,"&gt;"&amp;CP$5,Fluxo!$S:$S,"&lt;="&amp;CQ$5,Fluxo!$D:$D,$D100)</f>
        <v>0</v>
      </c>
      <c r="CR100" s="18">
        <f>SUMIFS(Fluxo!$N:$N,Fluxo!$S:$S,"&gt;"&amp;CQ$5,Fluxo!$S:$S,"&lt;="&amp;CR$5,Fluxo!$D:$D,$D100)</f>
        <v>0</v>
      </c>
      <c r="CS100" s="18">
        <f>SUMIFS(Fluxo!$N:$N,Fluxo!$S:$S,"&gt;"&amp;CR$5,Fluxo!$S:$S,"&lt;="&amp;CS$5,Fluxo!$D:$D,$D100)</f>
        <v>0</v>
      </c>
      <c r="CT100" s="18">
        <f>SUMIFS(Fluxo!$N:$N,Fluxo!$S:$S,"&gt;"&amp;CS$5,Fluxo!$S:$S,"&lt;="&amp;CT$5,Fluxo!$D:$D,$D100)</f>
        <v>0</v>
      </c>
      <c r="CU100" s="18">
        <f>SUMIFS(Fluxo!$N:$N,Fluxo!$S:$S,"&gt;"&amp;CT$5,Fluxo!$S:$S,"&lt;="&amp;CU$5,Fluxo!$D:$D,$D100)</f>
        <v>0</v>
      </c>
      <c r="CV100" s="18">
        <f>SUMIFS(Fluxo!$N:$N,Fluxo!$S:$S,"&gt;"&amp;CU$5,Fluxo!$S:$S,"&lt;="&amp;CV$5,Fluxo!$D:$D,$D100)</f>
        <v>0</v>
      </c>
      <c r="CW100" s="18">
        <f>SUMIFS(Fluxo!$N:$N,Fluxo!$S:$S,"&gt;"&amp;CV$5,Fluxo!$S:$S,"&lt;="&amp;CW$5,Fluxo!$D:$D,$D100)</f>
        <v>0</v>
      </c>
      <c r="CX100" s="18">
        <f>SUMIFS(Fluxo!$N:$N,Fluxo!$S:$S,"&gt;"&amp;CW$5,Fluxo!$S:$S,"&lt;="&amp;CX$5,Fluxo!$D:$D,$D100)</f>
        <v>0</v>
      </c>
      <c r="CY100" s="18">
        <f>SUMIFS(Fluxo!$N:$N,Fluxo!$S:$S,"&gt;"&amp;CX$5,Fluxo!$S:$S,"&lt;="&amp;CY$5,Fluxo!$D:$D,$D100)</f>
        <v>0</v>
      </c>
      <c r="CZ100" s="18">
        <f>SUMIFS(Fluxo!$N:$N,Fluxo!$S:$S,"&gt;"&amp;CY$5,Fluxo!$S:$S,"&lt;="&amp;CZ$5,Fluxo!$D:$D,$D100)</f>
        <v>0</v>
      </c>
      <c r="DA100" s="18">
        <f>SUMIFS(Fluxo!$N:$N,Fluxo!$S:$S,"&gt;"&amp;CZ$5,Fluxo!$S:$S,"&lt;="&amp;DA$5,Fluxo!$D:$D,$D100)</f>
        <v>0</v>
      </c>
      <c r="DB100" s="18">
        <f>SUMIFS(Fluxo!$N:$N,Fluxo!$S:$S,"&gt;"&amp;DA$5,Fluxo!$S:$S,"&lt;="&amp;DB$5,Fluxo!$D:$D,$D100)</f>
        <v>0</v>
      </c>
      <c r="DC100" s="18">
        <f>SUMIFS(Fluxo!$N:$N,Fluxo!$S:$S,"&gt;"&amp;DB$5,Fluxo!$S:$S,"&lt;="&amp;DC$5,Fluxo!$D:$D,$D100)</f>
        <v>0</v>
      </c>
      <c r="DD100" s="18">
        <f>SUMIFS(Fluxo!$N:$N,Fluxo!$S:$S,"&gt;"&amp;DC$5,Fluxo!$S:$S,"&lt;="&amp;DD$5,Fluxo!$D:$D,$D100)</f>
        <v>0</v>
      </c>
      <c r="DE100" s="18">
        <f>SUMIFS(Fluxo!$N:$N,Fluxo!$S:$S,"&gt;"&amp;DD$5,Fluxo!$S:$S,"&lt;="&amp;DE$5,Fluxo!$D:$D,$D100)</f>
        <v>0</v>
      </c>
      <c r="DF100" s="18">
        <f>SUMIFS(Fluxo!$N:$N,Fluxo!$S:$S,"&gt;"&amp;DE$5,Fluxo!$S:$S,"&lt;="&amp;DF$5,Fluxo!$D:$D,$D100)</f>
        <v>0</v>
      </c>
      <c r="DG100" s="18">
        <f>SUMIFS(Fluxo!$N:$N,Fluxo!$S:$S,"&gt;"&amp;DF$5,Fluxo!$S:$S,"&lt;="&amp;DG$5,Fluxo!$D:$D,$D100)</f>
        <v>0</v>
      </c>
      <c r="DH100" s="18">
        <f>SUMIFS(Fluxo!$N:$N,Fluxo!$S:$S,"&gt;"&amp;DG$5,Fluxo!$S:$S,"&lt;="&amp;DH$5,Fluxo!$D:$D,$D100)</f>
        <v>0</v>
      </c>
      <c r="DI100" s="18">
        <f>SUMIFS(Fluxo!$N:$N,Fluxo!$S:$S,"&gt;"&amp;DH$5,Fluxo!$S:$S,"&lt;="&amp;DI$5,Fluxo!$D:$D,$D100)</f>
        <v>0</v>
      </c>
      <c r="DJ100" s="18">
        <f>SUMIFS(Fluxo!$N:$N,Fluxo!$S:$S,"&gt;"&amp;DI$5,Fluxo!$S:$S,"&lt;="&amp;DJ$5,Fluxo!$D:$D,$D100)</f>
        <v>0</v>
      </c>
      <c r="DK100" s="18">
        <f>SUMIFS(Fluxo!$N:$N,Fluxo!$S:$S,"&gt;"&amp;DJ$5,Fluxo!$S:$S,"&lt;="&amp;DK$5,Fluxo!$D:$D,$D100)</f>
        <v>0</v>
      </c>
      <c r="DL100" s="18">
        <f>SUMIFS(Fluxo!$N:$N,Fluxo!$S:$S,"&gt;"&amp;DK$5,Fluxo!$S:$S,"&lt;="&amp;DL$5,Fluxo!$D:$D,$D100)</f>
        <v>0</v>
      </c>
      <c r="DM100" s="18">
        <f>SUMIFS(Fluxo!$N:$N,Fluxo!$S:$S,"&gt;"&amp;DL$5,Fluxo!$S:$S,"&lt;="&amp;DM$5,Fluxo!$D:$D,$D100)</f>
        <v>0</v>
      </c>
      <c r="DN100" s="18">
        <f>SUMIFS(Fluxo!$N:$N,Fluxo!$S:$S,"&gt;"&amp;DM$5,Fluxo!$S:$S,"&lt;="&amp;DN$5,Fluxo!$D:$D,$D100)</f>
        <v>0</v>
      </c>
      <c r="DO100" s="18">
        <f>SUMIFS(Fluxo!$N:$N,Fluxo!$S:$S,"&gt;"&amp;DN$5,Fluxo!$S:$S,"&lt;="&amp;DO$5,Fluxo!$D:$D,$D100)</f>
        <v>0</v>
      </c>
      <c r="DP100" s="18">
        <f>SUMIFS(Fluxo!$N:$N,Fluxo!$S:$S,"&gt;"&amp;DO$5,Fluxo!$S:$S,"&lt;="&amp;DP$5,Fluxo!$D:$D,$D100)</f>
        <v>0</v>
      </c>
      <c r="DQ100" s="18">
        <f>SUMIFS(Fluxo!$N:$N,Fluxo!$S:$S,"&gt;"&amp;DP$5,Fluxo!$S:$S,"&lt;="&amp;DQ$5,Fluxo!$D:$D,$D100)</f>
        <v>0</v>
      </c>
      <c r="DR100" s="18">
        <f>SUMIFS(Fluxo!$N:$N,Fluxo!$S:$S,"&gt;"&amp;DQ$5,Fluxo!$S:$S,"&lt;="&amp;DR$5,Fluxo!$D:$D,$D100)</f>
        <v>0</v>
      </c>
      <c r="DS100" s="18">
        <f>SUMIFS(Fluxo!$N:$N,Fluxo!$S:$S,"&gt;"&amp;DR$5,Fluxo!$S:$S,"&lt;="&amp;DS$5,Fluxo!$D:$D,$D100)</f>
        <v>0</v>
      </c>
      <c r="DT100" s="18">
        <f>SUMIFS(Fluxo!$N:$N,Fluxo!$S:$S,"&gt;"&amp;DS$5,Fluxo!$S:$S,"&lt;="&amp;DT$5,Fluxo!$D:$D,$D100)</f>
        <v>0</v>
      </c>
      <c r="DU100" s="18">
        <f>SUMIFS(Fluxo!$N:$N,Fluxo!$S:$S,"&gt;"&amp;DT$5,Fluxo!$S:$S,"&lt;="&amp;DU$5,Fluxo!$D:$D,$D100)</f>
        <v>0</v>
      </c>
      <c r="DV100" s="18">
        <f>SUMIFS(Fluxo!$N:$N,Fluxo!$S:$S,"&gt;"&amp;DU$5,Fluxo!$S:$S,"&lt;="&amp;DV$5,Fluxo!$D:$D,$D100)</f>
        <v>0</v>
      </c>
      <c r="DW100" s="18">
        <f>SUMIFS(Fluxo!$N:$N,Fluxo!$S:$S,"&gt;"&amp;DV$5,Fluxo!$S:$S,"&lt;="&amp;DW$5,Fluxo!$D:$D,$D100)</f>
        <v>0</v>
      </c>
      <c r="DX100" s="18">
        <f>SUMIFS(Fluxo!$N:$N,Fluxo!$S:$S,"&gt;"&amp;DW$5,Fluxo!$S:$S,"&lt;="&amp;DX$5,Fluxo!$D:$D,$D100)</f>
        <v>0</v>
      </c>
      <c r="DY100" s="18">
        <f>SUMIFS(Fluxo!$N:$N,Fluxo!$S:$S,"&gt;"&amp;DX$5,Fluxo!$S:$S,"&lt;="&amp;DY$5,Fluxo!$D:$D,$D100)</f>
        <v>0</v>
      </c>
      <c r="DZ100" s="18">
        <f>SUMIFS(Fluxo!$N:$N,Fluxo!$S:$S,"&gt;"&amp;DY$5,Fluxo!$S:$S,"&lt;="&amp;DZ$5,Fluxo!$D:$D,$D100)</f>
        <v>0</v>
      </c>
      <c r="EA100" s="18">
        <f>SUMIFS(Fluxo!$N:$N,Fluxo!$S:$S,"&gt;"&amp;DZ$5,Fluxo!$S:$S,"&lt;="&amp;EA$5,Fluxo!$D:$D,$D100)</f>
        <v>0</v>
      </c>
      <c r="EB100" s="18">
        <f>SUMIFS(Fluxo!$N:$N,Fluxo!$S:$S,"&gt;"&amp;EA$5,Fluxo!$S:$S,"&lt;="&amp;EB$5,Fluxo!$D:$D,$D100)</f>
        <v>0</v>
      </c>
      <c r="EC100" s="18">
        <f>SUMIFS(Fluxo!$N:$N,Fluxo!$S:$S,"&gt;"&amp;EB$5,Fluxo!$S:$S,"&lt;="&amp;EC$5,Fluxo!$D:$D,$D100)</f>
        <v>0</v>
      </c>
      <c r="ED100" s="18">
        <f>SUMIFS(Fluxo!$N:$N,Fluxo!$S:$S,"&gt;"&amp;EC$5,Fluxo!$S:$S,"&lt;="&amp;ED$5,Fluxo!$D:$D,$D100)</f>
        <v>0</v>
      </c>
      <c r="EE100" s="18">
        <f>SUMIFS(Fluxo!$N:$N,Fluxo!$S:$S,"&gt;"&amp;ED$5,Fluxo!$S:$S,"&lt;="&amp;EE$5,Fluxo!$D:$D,$D100)</f>
        <v>0</v>
      </c>
      <c r="EF100" s="18">
        <f>SUMIFS(Fluxo!$N:$N,Fluxo!$S:$S,"&gt;"&amp;EE$5,Fluxo!$S:$S,"&lt;="&amp;EF$5,Fluxo!$D:$D,$D100)</f>
        <v>0</v>
      </c>
      <c r="EG100" s="18">
        <f>SUMIFS(Fluxo!$N:$N,Fluxo!$S:$S,"&gt;"&amp;EF$5,Fluxo!$S:$S,"&lt;="&amp;EG$5,Fluxo!$D:$D,$D100)</f>
        <v>0</v>
      </c>
      <c r="EH100" s="18">
        <f>SUMIFS(Fluxo!$N:$N,Fluxo!$S:$S,"&gt;"&amp;EG$5,Fluxo!$S:$S,"&lt;="&amp;EH$5,Fluxo!$D:$D,$D100)</f>
        <v>0</v>
      </c>
      <c r="EI100" s="18">
        <f>SUMIFS(Fluxo!$N:$N,Fluxo!$S:$S,"&gt;"&amp;EH$5,Fluxo!$S:$S,"&lt;="&amp;EI$5,Fluxo!$D:$D,$D100)</f>
        <v>0</v>
      </c>
      <c r="EJ100" s="18">
        <f>SUMIFS(Fluxo!$N:$N,Fluxo!$S:$S,"&gt;"&amp;EI$5,Fluxo!$S:$S,"&lt;="&amp;EJ$5,Fluxo!$D:$D,$D100)</f>
        <v>0</v>
      </c>
      <c r="EK100" s="18">
        <f>SUMIFS(Fluxo!$N:$N,Fluxo!$S:$S,"&gt;"&amp;EJ$5,Fluxo!$S:$S,"&lt;="&amp;EK$5,Fluxo!$D:$D,$D100)</f>
        <v>0</v>
      </c>
      <c r="EL100" s="18">
        <f>SUMIFS(Fluxo!$N:$N,Fluxo!$S:$S,"&gt;"&amp;EK$5,Fluxo!$S:$S,"&lt;="&amp;EL$5,Fluxo!$D:$D,$D100)</f>
        <v>0</v>
      </c>
      <c r="EM100" s="18">
        <f>SUMIFS(Fluxo!$N:$N,Fluxo!$S:$S,"&gt;"&amp;EL$5,Fluxo!$S:$S,"&lt;="&amp;EM$5,Fluxo!$D:$D,$D100)</f>
        <v>0</v>
      </c>
      <c r="EN100" s="18">
        <f>SUMIFS(Fluxo!$N:$N,Fluxo!$S:$S,"&gt;"&amp;EM$5,Fluxo!$S:$S,"&lt;="&amp;EN$5,Fluxo!$D:$D,$D100)</f>
        <v>0</v>
      </c>
      <c r="EO100" s="18">
        <f>SUMIFS(Fluxo!$N:$N,Fluxo!$S:$S,"&gt;"&amp;EN$5,Fluxo!$S:$S,"&lt;="&amp;EO$5,Fluxo!$D:$D,$D100)</f>
        <v>0</v>
      </c>
      <c r="EP100" s="18">
        <f>SUMIFS(Fluxo!$N:$N,Fluxo!$S:$S,"&gt;"&amp;EO$5,Fluxo!$S:$S,"&lt;="&amp;EP$5,Fluxo!$D:$D,$D100)</f>
        <v>0</v>
      </c>
      <c r="EQ100" s="18">
        <f>SUMIFS(Fluxo!$N:$N,Fluxo!$S:$S,"&gt;"&amp;EP$5,Fluxo!$S:$S,"&lt;="&amp;EQ$5,Fluxo!$D:$D,$D100)</f>
        <v>0</v>
      </c>
      <c r="ER100" s="18">
        <f>SUMIFS(Fluxo!$N:$N,Fluxo!$S:$S,"&gt;"&amp;EQ$5,Fluxo!$S:$S,"&lt;="&amp;ER$5,Fluxo!$D:$D,$D100)</f>
        <v>0</v>
      </c>
      <c r="ES100" s="18">
        <f>SUMIFS(Fluxo!$N:$N,Fluxo!$S:$S,"&gt;"&amp;ER$5,Fluxo!$S:$S,"&lt;="&amp;ES$5,Fluxo!$D:$D,$D100)</f>
        <v>0</v>
      </c>
      <c r="ET100" s="18">
        <f>SUMIFS(Fluxo!$N:$N,Fluxo!$S:$S,"&gt;"&amp;ES$5,Fluxo!$S:$S,"&lt;="&amp;ET$5,Fluxo!$D:$D,$D100)</f>
        <v>0</v>
      </c>
      <c r="EU100" s="18">
        <f>SUMIFS(Fluxo!$N:$N,Fluxo!$S:$S,"&gt;"&amp;ET$5,Fluxo!$S:$S,"&lt;="&amp;EU$5,Fluxo!$D:$D,$D100)</f>
        <v>0</v>
      </c>
      <c r="EV100" s="18">
        <f>SUMIFS(Fluxo!$N:$N,Fluxo!$S:$S,"&gt;"&amp;EU$5,Fluxo!$S:$S,"&lt;="&amp;EV$5,Fluxo!$D:$D,$D100)</f>
        <v>0</v>
      </c>
      <c r="EW100" s="18">
        <f>SUMIFS(Fluxo!$N:$N,Fluxo!$S:$S,"&gt;"&amp;EV$5,Fluxo!$S:$S,"&lt;="&amp;EW$5,Fluxo!$D:$D,$D100)</f>
        <v>0</v>
      </c>
      <c r="EX100" s="18">
        <f>SUMIFS(Fluxo!$N:$N,Fluxo!$S:$S,"&gt;"&amp;EW$5,Fluxo!$S:$S,"&lt;="&amp;EX$5,Fluxo!$D:$D,$D100)</f>
        <v>0</v>
      </c>
      <c r="EY100" s="18">
        <f>SUMIFS(Fluxo!$N:$N,Fluxo!$S:$S,"&gt;"&amp;EX$5,Fluxo!$S:$S,"&lt;="&amp;EY$5,Fluxo!$D:$D,$D100)</f>
        <v>0</v>
      </c>
      <c r="EZ100" s="18">
        <f>SUMIFS(Fluxo!$N:$N,Fluxo!$S:$S,"&gt;"&amp;EY$5,Fluxo!$S:$S,"&lt;="&amp;EZ$5,Fluxo!$D:$D,$D100)</f>
        <v>0</v>
      </c>
      <c r="FA100" s="18">
        <f>SUMIFS(Fluxo!$N:$N,Fluxo!$S:$S,"&gt;"&amp;EZ$5,Fluxo!$S:$S,"&lt;="&amp;FA$5,Fluxo!$D:$D,$D100)</f>
        <v>0</v>
      </c>
      <c r="FB100" s="18">
        <f>SUMIFS(Fluxo!$N:$N,Fluxo!$S:$S,"&gt;"&amp;FA$5,Fluxo!$S:$S,"&lt;="&amp;FB$5,Fluxo!$D:$D,$D100)</f>
        <v>0</v>
      </c>
      <c r="FC100" s="18">
        <f>SUMIFS(Fluxo!$N:$N,Fluxo!$S:$S,"&gt;"&amp;FB$5,Fluxo!$S:$S,"&lt;="&amp;FC$5,Fluxo!$D:$D,$D100)</f>
        <v>0</v>
      </c>
      <c r="FD100" s="18">
        <f>SUMIFS(Fluxo!$N:$N,Fluxo!$S:$S,"&gt;"&amp;FC$5,Fluxo!$S:$S,"&lt;="&amp;FD$5,Fluxo!$D:$D,$D100)</f>
        <v>0</v>
      </c>
      <c r="FE100" s="18">
        <f>SUMIFS(Fluxo!$N:$N,Fluxo!$S:$S,"&gt;"&amp;FD$5,Fluxo!$S:$S,"&lt;="&amp;FE$5,Fluxo!$D:$D,$D100)</f>
        <v>0</v>
      </c>
      <c r="FF100" s="18">
        <f>SUMIFS(Fluxo!$N:$N,Fluxo!$S:$S,"&gt;"&amp;FE$5,Fluxo!$S:$S,"&lt;="&amp;FF$5,Fluxo!$D:$D,$D100)</f>
        <v>0</v>
      </c>
      <c r="FG100" s="18">
        <f>SUMIFS(Fluxo!$N:$N,Fluxo!$S:$S,"&gt;"&amp;FF$5,Fluxo!$S:$S,"&lt;="&amp;FG$5,Fluxo!$D:$D,$D100)</f>
        <v>0</v>
      </c>
      <c r="FH100" s="18">
        <f>SUMIFS(Fluxo!$N:$N,Fluxo!$S:$S,"&gt;"&amp;FG$5,Fluxo!$S:$S,"&lt;="&amp;FH$5,Fluxo!$D:$D,$D100)</f>
        <v>0</v>
      </c>
      <c r="FI100" s="18">
        <f>SUMIFS(Fluxo!$N:$N,Fluxo!$S:$S,"&gt;"&amp;FH$5,Fluxo!$S:$S,"&lt;="&amp;FI$5,Fluxo!$D:$D,$D100)</f>
        <v>0</v>
      </c>
      <c r="FJ100" s="18">
        <f>SUMIFS(Fluxo!$N:$N,Fluxo!$S:$S,"&gt;"&amp;FI$5,Fluxo!$S:$S,"&lt;="&amp;FJ$5,Fluxo!$D:$D,$D100)</f>
        <v>0</v>
      </c>
      <c r="FK100" s="18">
        <f>SUMIFS(Fluxo!$N:$N,Fluxo!$S:$S,"&gt;"&amp;FJ$5,Fluxo!$S:$S,"&lt;="&amp;FK$5,Fluxo!$D:$D,$D100)</f>
        <v>0</v>
      </c>
      <c r="FL100" s="18">
        <f>SUMIFS(Fluxo!$N:$N,Fluxo!$S:$S,"&gt;"&amp;FK$5,Fluxo!$S:$S,"&lt;="&amp;FL$5,Fluxo!$D:$D,$D100)</f>
        <v>0</v>
      </c>
      <c r="FM100" s="18">
        <f>SUMIFS(Fluxo!$N:$N,Fluxo!$S:$S,"&gt;"&amp;FL$5,Fluxo!$S:$S,"&lt;="&amp;FM$5,Fluxo!$D:$D,$D100)</f>
        <v>0</v>
      </c>
      <c r="FN100" s="18">
        <f>SUMIFS(Fluxo!$N:$N,Fluxo!$S:$S,"&gt;"&amp;FM$5,Fluxo!$S:$S,"&lt;="&amp;FN$5,Fluxo!$D:$D,$D100)</f>
        <v>0</v>
      </c>
      <c r="FO100" s="18">
        <f>SUMIFS(Fluxo!$N:$N,Fluxo!$S:$S,"&gt;"&amp;FN$5,Fluxo!$S:$S,"&lt;="&amp;FO$5,Fluxo!$D:$D,$D100)</f>
        <v>0</v>
      </c>
      <c r="FP100" s="18">
        <f>SUMIFS(Fluxo!$N:$N,Fluxo!$S:$S,"&gt;"&amp;FO$5,Fluxo!$S:$S,"&lt;="&amp;FP$5,Fluxo!$D:$D,$D100)</f>
        <v>0</v>
      </c>
      <c r="FQ100" s="18">
        <f>SUMIFS(Fluxo!$N:$N,Fluxo!$S:$S,"&gt;"&amp;FP$5,Fluxo!$S:$S,"&lt;="&amp;FQ$5,Fluxo!$D:$D,$D100)</f>
        <v>0</v>
      </c>
      <c r="FR100" s="18">
        <f>SUMIFS(Fluxo!$N:$N,Fluxo!$S:$S,"&gt;"&amp;FQ$5,Fluxo!$S:$S,"&lt;="&amp;FR$5,Fluxo!$D:$D,$D100)</f>
        <v>0</v>
      </c>
      <c r="FS100" s="18">
        <f>SUMIFS(Fluxo!$N:$N,Fluxo!$S:$S,"&gt;"&amp;FR$5,Fluxo!$S:$S,"&lt;="&amp;FS$5,Fluxo!$D:$D,$D100)</f>
        <v>0</v>
      </c>
      <c r="FT100" s="18">
        <f>SUMIFS(Fluxo!$N:$N,Fluxo!$S:$S,"&gt;"&amp;FS$5,Fluxo!$S:$S,"&lt;="&amp;FT$5,Fluxo!$D:$D,$D100)</f>
        <v>0</v>
      </c>
      <c r="FU100" s="18">
        <f>SUMIFS(Fluxo!$N:$N,Fluxo!$S:$S,"&gt;"&amp;FT$5,Fluxo!$S:$S,"&lt;="&amp;FU$5,Fluxo!$D:$D,$D100)</f>
        <v>0</v>
      </c>
      <c r="FV100" s="18">
        <f>SUMIFS(Fluxo!$N:$N,Fluxo!$S:$S,"&gt;"&amp;FU$5,Fluxo!$S:$S,"&lt;="&amp;FV$5,Fluxo!$D:$D,$D100)</f>
        <v>0</v>
      </c>
      <c r="FW100" s="18">
        <f>SUMIFS(Fluxo!$N:$N,Fluxo!$S:$S,"&gt;"&amp;FV$5,Fluxo!$S:$S,"&lt;="&amp;FW$5,Fluxo!$D:$D,$D100)</f>
        <v>0</v>
      </c>
      <c r="FX100" s="18">
        <f>SUMIFS(Fluxo!$N:$N,Fluxo!$S:$S,"&gt;"&amp;FW$5,Fluxo!$S:$S,"&lt;="&amp;FX$5,Fluxo!$D:$D,$D100)</f>
        <v>0</v>
      </c>
      <c r="FY100" s="18">
        <f>SUMIFS(Fluxo!$N:$N,Fluxo!$S:$S,"&gt;"&amp;FX$5,Fluxo!$S:$S,"&lt;="&amp;FY$5,Fluxo!$D:$D,$D100)</f>
        <v>0</v>
      </c>
      <c r="FZ100" s="18">
        <f>SUMIFS(Fluxo!$N:$N,Fluxo!$S:$S,"&gt;"&amp;FY$5,Fluxo!$S:$S,"&lt;="&amp;FZ$5,Fluxo!$D:$D,$D100)</f>
        <v>0</v>
      </c>
      <c r="GA100" s="18">
        <f>SUMIFS(Fluxo!$N:$N,Fluxo!$S:$S,"&gt;"&amp;FZ$5,Fluxo!$S:$S,"&lt;="&amp;GA$5,Fluxo!$D:$D,$D100)</f>
        <v>0</v>
      </c>
      <c r="GB100" s="18">
        <f>SUMIFS(Fluxo!$N:$N,Fluxo!$S:$S,"&gt;"&amp;GA$5,Fluxo!$S:$S,"&lt;="&amp;GB$5,Fluxo!$D:$D,$D100)</f>
        <v>0</v>
      </c>
      <c r="GC100" s="18">
        <f>SUMIFS(Fluxo!$N:$N,Fluxo!$S:$S,"&gt;"&amp;GB$5,Fluxo!$S:$S,"&lt;="&amp;GC$5,Fluxo!$D:$D,$D100)</f>
        <v>0</v>
      </c>
      <c r="GD100" s="18">
        <f>SUMIFS(Fluxo!$N:$N,Fluxo!$S:$S,"&gt;"&amp;GC$5,Fluxo!$S:$S,"&lt;="&amp;GD$5,Fluxo!$D:$D,$D100)</f>
        <v>0</v>
      </c>
      <c r="GE100" s="18">
        <f>SUMIFS(Fluxo!$N:$N,Fluxo!$S:$S,"&gt;"&amp;GD$5,Fluxo!$S:$S,"&lt;="&amp;GE$5,Fluxo!$D:$D,$D100)</f>
        <v>0</v>
      </c>
      <c r="GF100" s="18">
        <f>SUMIFS(Fluxo!$N:$N,Fluxo!$S:$S,"&gt;"&amp;GE$5,Fluxo!$S:$S,"&lt;="&amp;GF$5,Fluxo!$D:$D,$D100)</f>
        <v>0</v>
      </c>
      <c r="GG100" s="18">
        <f>SUMIFS(Fluxo!$N:$N,Fluxo!$S:$S,"&gt;"&amp;GF$5,Fluxo!$S:$S,"&lt;="&amp;GG$5,Fluxo!$D:$D,$D100)</f>
        <v>0</v>
      </c>
      <c r="GH100" s="18">
        <f>SUMIFS(Fluxo!$N:$N,Fluxo!$S:$S,"&gt;"&amp;GG$5,Fluxo!$S:$S,"&lt;="&amp;GH$5,Fluxo!$D:$D,$D100)</f>
        <v>0</v>
      </c>
      <c r="GI100" s="18">
        <f>SUMIFS(Fluxo!$N:$N,Fluxo!$S:$S,"&gt;"&amp;GH$5,Fluxo!$S:$S,"&lt;="&amp;GI$5,Fluxo!$D:$D,$D100)</f>
        <v>0</v>
      </c>
      <c r="GJ100" s="18">
        <f>SUMIFS(Fluxo!$N:$N,Fluxo!$S:$S,"&gt;"&amp;GI$5,Fluxo!$S:$S,"&lt;="&amp;GJ$5,Fluxo!$D:$D,$D100)</f>
        <v>0</v>
      </c>
      <c r="GK100" s="18">
        <f>SUMIFS(Fluxo!$N:$N,Fluxo!$S:$S,"&gt;"&amp;GJ$5,Fluxo!$S:$S,"&lt;="&amp;GK$5,Fluxo!$D:$D,$D100)</f>
        <v>0</v>
      </c>
      <c r="GL100" s="18">
        <f>SUMIFS(Fluxo!$N:$N,Fluxo!$S:$S,"&gt;"&amp;GK$5,Fluxo!$S:$S,"&lt;="&amp;GL$5,Fluxo!$D:$D,$D100)</f>
        <v>0</v>
      </c>
      <c r="GM100" s="18">
        <f>SUMIFS(Fluxo!$N:$N,Fluxo!$S:$S,"&gt;"&amp;GL$5,Fluxo!$S:$S,"&lt;="&amp;GM$5,Fluxo!$D:$D,$D100)</f>
        <v>0</v>
      </c>
      <c r="GN100" s="18">
        <f>SUMIFS(Fluxo!$N:$N,Fluxo!$S:$S,"&gt;"&amp;GM$5,Fluxo!$S:$S,"&lt;="&amp;GN$5,Fluxo!$D:$D,$D100)</f>
        <v>0</v>
      </c>
      <c r="GO100" s="18">
        <f>SUMIFS(Fluxo!$N:$N,Fluxo!$S:$S,"&gt;"&amp;GN$5,Fluxo!$S:$S,"&lt;="&amp;GO$5,Fluxo!$D:$D,$D100)</f>
        <v>0</v>
      </c>
      <c r="GP100" s="18">
        <f>SUMIFS(Fluxo!$N:$N,Fluxo!$S:$S,"&gt;"&amp;GO$5,Fluxo!$S:$S,"&lt;="&amp;GP$5,Fluxo!$D:$D,$D100)</f>
        <v>0</v>
      </c>
      <c r="GQ100" s="18">
        <f>SUMIFS(Fluxo!$N:$N,Fluxo!$S:$S,"&gt;"&amp;GP$5,Fluxo!$S:$S,"&lt;="&amp;GQ$5,Fluxo!$D:$D,$D100)</f>
        <v>0</v>
      </c>
      <c r="GR100" s="18">
        <f>SUMIFS(Fluxo!$N:$N,Fluxo!$S:$S,"&gt;"&amp;GQ$5,Fluxo!$S:$S,"&lt;="&amp;GR$5,Fluxo!$D:$D,$D100)</f>
        <v>0</v>
      </c>
      <c r="GS100" s="18">
        <f>SUMIFS(Fluxo!$N:$N,Fluxo!$S:$S,"&gt;"&amp;GR$5,Fluxo!$S:$S,"&lt;="&amp;GS$5,Fluxo!$D:$D,$D100)</f>
        <v>0</v>
      </c>
      <c r="GT100" s="18">
        <f>SUMIFS(Fluxo!$N:$N,Fluxo!$S:$S,"&gt;"&amp;GS$5,Fluxo!$S:$S,"&lt;="&amp;GT$5,Fluxo!$D:$D,$D100)</f>
        <v>0</v>
      </c>
      <c r="GU100" s="18">
        <f>SUMIFS(Fluxo!$N:$N,Fluxo!$S:$S,"&gt;"&amp;GT$5,Fluxo!$S:$S,"&lt;="&amp;GU$5,Fluxo!$D:$D,$D100)</f>
        <v>0</v>
      </c>
      <c r="GV100" s="18">
        <f>SUMIFS(Fluxo!$N:$N,Fluxo!$S:$S,"&gt;"&amp;GU$5,Fluxo!$S:$S,"&lt;="&amp;GV$5,Fluxo!$D:$D,$D100)</f>
        <v>0</v>
      </c>
      <c r="GW100" s="18">
        <f>SUMIFS(Fluxo!$N:$N,Fluxo!$S:$S,"&gt;"&amp;GV$5,Fluxo!$S:$S,"&lt;="&amp;GW$5,Fluxo!$D:$D,$D100)</f>
        <v>0</v>
      </c>
      <c r="GX100" s="18">
        <f>SUMIFS(Fluxo!$N:$N,Fluxo!$S:$S,"&gt;"&amp;GW$5,Fluxo!$S:$S,"&lt;="&amp;GX$5,Fluxo!$D:$D,$D100)</f>
        <v>0</v>
      </c>
      <c r="GY100" s="18">
        <f>SUMIFS(Fluxo!$N:$N,Fluxo!$S:$S,"&gt;"&amp;GX$5,Fluxo!$S:$S,"&lt;="&amp;GY$5,Fluxo!$D:$D,$D100)</f>
        <v>0</v>
      </c>
      <c r="GZ100" s="18">
        <f>SUMIFS(Fluxo!$N:$N,Fluxo!$S:$S,"&gt;"&amp;GY$5,Fluxo!$S:$S,"&lt;="&amp;GZ$5,Fluxo!$D:$D,$D100)</f>
        <v>0</v>
      </c>
      <c r="HA100" s="18">
        <f>SUMIFS(Fluxo!$N:$N,Fluxo!$S:$S,"&gt;"&amp;GZ$5,Fluxo!$S:$S,"&lt;="&amp;HA$5,Fluxo!$D:$D,$D100)</f>
        <v>0</v>
      </c>
      <c r="HB100" s="18">
        <f>SUMIFS(Fluxo!$N:$N,Fluxo!$S:$S,"&gt;"&amp;HA$5,Fluxo!$S:$S,"&lt;="&amp;HB$5,Fluxo!$D:$D,$D100)</f>
        <v>0</v>
      </c>
      <c r="HC100" s="18">
        <f>SUMIFS(Fluxo!$N:$N,Fluxo!$S:$S,"&gt;"&amp;HB$5,Fluxo!$S:$S,"&lt;="&amp;HC$5,Fluxo!$D:$D,$D100)</f>
        <v>0</v>
      </c>
      <c r="HD100" s="18">
        <f>SUMIFS(Fluxo!$N:$N,Fluxo!$S:$S,"&gt;"&amp;HC$5,Fluxo!$S:$S,"&lt;="&amp;HD$5,Fluxo!$D:$D,$D100)</f>
        <v>0</v>
      </c>
      <c r="HE100" s="18">
        <f>SUMIFS(Fluxo!$N:$N,Fluxo!$S:$S,"&gt;"&amp;HD$5,Fluxo!$S:$S,"&lt;="&amp;HE$5,Fluxo!$D:$D,$D100)</f>
        <v>0</v>
      </c>
      <c r="HF100" s="18">
        <f>SUMIFS(Fluxo!$N:$N,Fluxo!$S:$S,"&gt;"&amp;HE$5,Fluxo!$S:$S,"&lt;="&amp;HF$5,Fluxo!$D:$D,$D100)</f>
        <v>0</v>
      </c>
    </row>
    <row r="101" spans="1:214">
      <c r="A101" s="20">
        <f t="shared" si="18"/>
        <v>91</v>
      </c>
      <c r="B101" s="140" t="str">
        <f>'Check Carteira'!C93</f>
        <v>E.1016.99.01.0221</v>
      </c>
      <c r="C101" s="141">
        <v>1</v>
      </c>
      <c r="D101" s="129" t="str">
        <f>'Check Carteira'!F93</f>
        <v>A-0221</v>
      </c>
      <c r="E101" s="21" t="str">
        <f>IFERROR(INDEX(Contratos!L:L,MATCH(D101,Contratos!R:R,0)),"")</f>
        <v/>
      </c>
      <c r="F101" s="139" t="str">
        <f>IFERROR(INDEX(Contratos!G:G,MATCH(D101,Contratos!R:R,0)),"")</f>
        <v/>
      </c>
      <c r="H101" s="83">
        <f t="shared" si="17"/>
        <v>0</v>
      </c>
      <c r="J101" s="18">
        <f>SUMIFS(Fluxo!$N:$N,Fluxo!$S:$S,"&gt;"&amp;I$5,Fluxo!$S:$S,"&lt;="&amp;J$5,Fluxo!$D:$D,$D101)</f>
        <v>0</v>
      </c>
      <c r="K101" s="18">
        <f>SUMIFS(Fluxo!$N:$N,Fluxo!$S:$S,"&gt;"&amp;J$5,Fluxo!$S:$S,"&lt;="&amp;K$5,Fluxo!$D:$D,$D101)</f>
        <v>0</v>
      </c>
      <c r="L101" s="18">
        <f>SUMIFS(Fluxo!$N:$N,Fluxo!$S:$S,"&gt;"&amp;K$5,Fluxo!$S:$S,"&lt;="&amp;L$5,Fluxo!$D:$D,$D101)</f>
        <v>0</v>
      </c>
      <c r="M101" s="18">
        <f>SUMIFS(Fluxo!$N:$N,Fluxo!$S:$S,"&gt;"&amp;L$5,Fluxo!$S:$S,"&lt;="&amp;M$5,Fluxo!$D:$D,$D101)</f>
        <v>0</v>
      </c>
      <c r="N101" s="18">
        <f>SUMIFS(Fluxo!$N:$N,Fluxo!$S:$S,"&gt;"&amp;M$5,Fluxo!$S:$S,"&lt;="&amp;N$5,Fluxo!$D:$D,$D101)</f>
        <v>0</v>
      </c>
      <c r="O101" s="18">
        <f>SUMIFS(Fluxo!$N:$N,Fluxo!$S:$S,"&gt;"&amp;N$5,Fluxo!$S:$S,"&lt;="&amp;O$5,Fluxo!$D:$D,$D101)</f>
        <v>0</v>
      </c>
      <c r="P101" s="18">
        <f>SUMIFS(Fluxo!$N:$N,Fluxo!$S:$S,"&gt;"&amp;O$5,Fluxo!$S:$S,"&lt;="&amp;P$5,Fluxo!$D:$D,$D101)</f>
        <v>0</v>
      </c>
      <c r="Q101" s="18">
        <f>SUMIFS(Fluxo!$N:$N,Fluxo!$S:$S,"&gt;"&amp;P$5,Fluxo!$S:$S,"&lt;="&amp;Q$5,Fluxo!$D:$D,$D101)</f>
        <v>0</v>
      </c>
      <c r="R101" s="18">
        <f>SUMIFS(Fluxo!$N:$N,Fluxo!$S:$S,"&gt;"&amp;Q$5,Fluxo!$S:$S,"&lt;="&amp;R$5,Fluxo!$D:$D,$D101)</f>
        <v>0</v>
      </c>
      <c r="S101" s="18">
        <f>SUMIFS(Fluxo!$N:$N,Fluxo!$S:$S,"&gt;"&amp;R$5,Fluxo!$S:$S,"&lt;="&amp;S$5,Fluxo!$D:$D,$D101)</f>
        <v>0</v>
      </c>
      <c r="T101" s="18">
        <f>SUMIFS(Fluxo!$N:$N,Fluxo!$S:$S,"&gt;"&amp;S$5,Fluxo!$S:$S,"&lt;="&amp;T$5,Fluxo!$D:$D,$D101)</f>
        <v>0</v>
      </c>
      <c r="U101" s="18">
        <f>SUMIFS(Fluxo!$N:$N,Fluxo!$S:$S,"&gt;"&amp;T$5,Fluxo!$S:$S,"&lt;="&amp;U$5,Fluxo!$D:$D,$D101)</f>
        <v>0</v>
      </c>
      <c r="V101" s="18">
        <f>SUMIFS(Fluxo!$N:$N,Fluxo!$S:$S,"&gt;"&amp;U$5,Fluxo!$S:$S,"&lt;="&amp;V$5,Fluxo!$D:$D,$D101)</f>
        <v>0</v>
      </c>
      <c r="W101" s="18">
        <f>SUMIFS(Fluxo!$N:$N,Fluxo!$S:$S,"&gt;"&amp;V$5,Fluxo!$S:$S,"&lt;="&amp;W$5,Fluxo!$D:$D,$D101)</f>
        <v>0</v>
      </c>
      <c r="X101" s="18">
        <f>SUMIFS(Fluxo!$N:$N,Fluxo!$S:$S,"&gt;"&amp;W$5,Fluxo!$S:$S,"&lt;="&amp;X$5,Fluxo!$D:$D,$D101)</f>
        <v>0</v>
      </c>
      <c r="Y101" s="18">
        <f>SUMIFS(Fluxo!$N:$N,Fluxo!$S:$S,"&gt;"&amp;X$5,Fluxo!$S:$S,"&lt;="&amp;Y$5,Fluxo!$D:$D,$D101)</f>
        <v>0</v>
      </c>
      <c r="Z101" s="18">
        <f>SUMIFS(Fluxo!$N:$N,Fluxo!$S:$S,"&gt;"&amp;Y$5,Fluxo!$S:$S,"&lt;="&amp;Z$5,Fluxo!$D:$D,$D101)</f>
        <v>0</v>
      </c>
      <c r="AA101" s="18">
        <f>SUMIFS(Fluxo!$N:$N,Fluxo!$S:$S,"&gt;"&amp;Z$5,Fluxo!$S:$S,"&lt;="&amp;AA$5,Fluxo!$D:$D,$D101)</f>
        <v>0</v>
      </c>
      <c r="AB101" s="18">
        <f>SUMIFS(Fluxo!$N:$N,Fluxo!$S:$S,"&gt;"&amp;AA$5,Fluxo!$S:$S,"&lt;="&amp;AB$5,Fluxo!$D:$D,$D101)</f>
        <v>0</v>
      </c>
      <c r="AC101" s="18">
        <f>SUMIFS(Fluxo!$N:$N,Fluxo!$S:$S,"&gt;"&amp;AB$5,Fluxo!$S:$S,"&lt;="&amp;AC$5,Fluxo!$D:$D,$D101)</f>
        <v>0</v>
      </c>
      <c r="AD101" s="18">
        <f>SUMIFS(Fluxo!$N:$N,Fluxo!$S:$S,"&gt;"&amp;AC$5,Fluxo!$S:$S,"&lt;="&amp;AD$5,Fluxo!$D:$D,$D101)</f>
        <v>0</v>
      </c>
      <c r="AE101" s="18">
        <f>SUMIFS(Fluxo!$N:$N,Fluxo!$S:$S,"&gt;"&amp;AD$5,Fluxo!$S:$S,"&lt;="&amp;AE$5,Fluxo!$D:$D,$D101)</f>
        <v>0</v>
      </c>
      <c r="AF101" s="18">
        <f>SUMIFS(Fluxo!$N:$N,Fluxo!$S:$S,"&gt;"&amp;AE$5,Fluxo!$S:$S,"&lt;="&amp;AF$5,Fluxo!$D:$D,$D101)</f>
        <v>0</v>
      </c>
      <c r="AG101" s="18">
        <f>SUMIFS(Fluxo!$N:$N,Fluxo!$S:$S,"&gt;"&amp;AF$5,Fluxo!$S:$S,"&lt;="&amp;AG$5,Fluxo!$D:$D,$D101)</f>
        <v>0</v>
      </c>
      <c r="AH101" s="18">
        <f>SUMIFS(Fluxo!$N:$N,Fluxo!$S:$S,"&gt;"&amp;AG$5,Fluxo!$S:$S,"&lt;="&amp;AH$5,Fluxo!$D:$D,$D101)</f>
        <v>0</v>
      </c>
      <c r="AI101" s="18">
        <f>SUMIFS(Fluxo!$N:$N,Fluxo!$S:$S,"&gt;"&amp;AH$5,Fluxo!$S:$S,"&lt;="&amp;AI$5,Fluxo!$D:$D,$D101)</f>
        <v>0</v>
      </c>
      <c r="AJ101" s="18">
        <f>SUMIFS(Fluxo!$N:$N,Fluxo!$S:$S,"&gt;"&amp;AI$5,Fluxo!$S:$S,"&lt;="&amp;AJ$5,Fluxo!$D:$D,$D101)</f>
        <v>0</v>
      </c>
      <c r="AK101" s="18">
        <f>SUMIFS(Fluxo!$N:$N,Fluxo!$S:$S,"&gt;"&amp;AJ$5,Fluxo!$S:$S,"&lt;="&amp;AK$5,Fluxo!$D:$D,$D101)</f>
        <v>0</v>
      </c>
      <c r="AL101" s="18">
        <f>SUMIFS(Fluxo!$N:$N,Fluxo!$S:$S,"&gt;"&amp;AK$5,Fluxo!$S:$S,"&lt;="&amp;AL$5,Fluxo!$D:$D,$D101)</f>
        <v>0</v>
      </c>
      <c r="AM101" s="18">
        <f>SUMIFS(Fluxo!$N:$N,Fluxo!$S:$S,"&gt;"&amp;AL$5,Fluxo!$S:$S,"&lt;="&amp;AM$5,Fluxo!$D:$D,$D101)</f>
        <v>0</v>
      </c>
      <c r="AN101" s="18">
        <f>SUMIFS(Fluxo!$N:$N,Fluxo!$S:$S,"&gt;"&amp;AM$5,Fluxo!$S:$S,"&lt;="&amp;AN$5,Fluxo!$D:$D,$D101)</f>
        <v>0</v>
      </c>
      <c r="AO101" s="18">
        <f>SUMIFS(Fluxo!$N:$N,Fluxo!$S:$S,"&gt;"&amp;AN$5,Fluxo!$S:$S,"&lt;="&amp;AO$5,Fluxo!$D:$D,$D101)</f>
        <v>0</v>
      </c>
      <c r="AP101" s="18">
        <f>SUMIFS(Fluxo!$N:$N,Fluxo!$S:$S,"&gt;"&amp;AO$5,Fluxo!$S:$S,"&lt;="&amp;AP$5,Fluxo!$D:$D,$D101)</f>
        <v>0</v>
      </c>
      <c r="AQ101" s="18">
        <f>SUMIFS(Fluxo!$N:$N,Fluxo!$S:$S,"&gt;"&amp;AP$5,Fluxo!$S:$S,"&lt;="&amp;AQ$5,Fluxo!$D:$D,$D101)</f>
        <v>0</v>
      </c>
      <c r="AR101" s="18">
        <f>SUMIFS(Fluxo!$N:$N,Fluxo!$S:$S,"&gt;"&amp;AQ$5,Fluxo!$S:$S,"&lt;="&amp;AR$5,Fluxo!$D:$D,$D101)</f>
        <v>0</v>
      </c>
      <c r="AS101" s="18">
        <f>SUMIFS(Fluxo!$N:$N,Fluxo!$S:$S,"&gt;"&amp;AR$5,Fluxo!$S:$S,"&lt;="&amp;AS$5,Fluxo!$D:$D,$D101)</f>
        <v>0</v>
      </c>
      <c r="AT101" s="18">
        <f>SUMIFS(Fluxo!$N:$N,Fluxo!$S:$S,"&gt;"&amp;AS$5,Fluxo!$S:$S,"&lt;="&amp;AT$5,Fluxo!$D:$D,$D101)</f>
        <v>0</v>
      </c>
      <c r="AU101" s="18">
        <f>SUMIFS(Fluxo!$N:$N,Fluxo!$S:$S,"&gt;"&amp;AT$5,Fluxo!$S:$S,"&lt;="&amp;AU$5,Fluxo!$D:$D,$D101)</f>
        <v>0</v>
      </c>
      <c r="AV101" s="18">
        <f>SUMIFS(Fluxo!$N:$N,Fluxo!$S:$S,"&gt;"&amp;AU$5,Fluxo!$S:$S,"&lt;="&amp;AV$5,Fluxo!$D:$D,$D101)</f>
        <v>0</v>
      </c>
      <c r="AW101" s="18">
        <f>SUMIFS(Fluxo!$N:$N,Fluxo!$S:$S,"&gt;"&amp;AV$5,Fluxo!$S:$S,"&lt;="&amp;AW$5,Fluxo!$D:$D,$D101)</f>
        <v>0</v>
      </c>
      <c r="AX101" s="18">
        <f>SUMIFS(Fluxo!$N:$N,Fluxo!$S:$S,"&gt;"&amp;AW$5,Fluxo!$S:$S,"&lt;="&amp;AX$5,Fluxo!$D:$D,$D101)</f>
        <v>0</v>
      </c>
      <c r="AY101" s="18">
        <f>SUMIFS(Fluxo!$N:$N,Fluxo!$S:$S,"&gt;"&amp;AX$5,Fluxo!$S:$S,"&lt;="&amp;AY$5,Fluxo!$D:$D,$D101)</f>
        <v>0</v>
      </c>
      <c r="AZ101" s="18">
        <f>SUMIFS(Fluxo!$N:$N,Fluxo!$S:$S,"&gt;"&amp;AY$5,Fluxo!$S:$S,"&lt;="&amp;AZ$5,Fluxo!$D:$D,$D101)</f>
        <v>0</v>
      </c>
      <c r="BA101" s="18">
        <f>SUMIFS(Fluxo!$N:$N,Fluxo!$S:$S,"&gt;"&amp;AZ$5,Fluxo!$S:$S,"&lt;="&amp;BA$5,Fluxo!$D:$D,$D101)</f>
        <v>0</v>
      </c>
      <c r="BB101" s="18">
        <f>SUMIFS(Fluxo!$N:$N,Fluxo!$S:$S,"&gt;"&amp;BA$5,Fluxo!$S:$S,"&lt;="&amp;BB$5,Fluxo!$D:$D,$D101)</f>
        <v>0</v>
      </c>
      <c r="BC101" s="18">
        <f>SUMIFS(Fluxo!$N:$N,Fluxo!$S:$S,"&gt;"&amp;BB$5,Fluxo!$S:$S,"&lt;="&amp;BC$5,Fluxo!$D:$D,$D101)</f>
        <v>0</v>
      </c>
      <c r="BD101" s="18">
        <f>SUMIFS(Fluxo!$N:$N,Fluxo!$S:$S,"&gt;"&amp;BC$5,Fluxo!$S:$S,"&lt;="&amp;BD$5,Fluxo!$D:$D,$D101)</f>
        <v>0</v>
      </c>
      <c r="BE101" s="18">
        <f>SUMIFS(Fluxo!$N:$N,Fluxo!$S:$S,"&gt;"&amp;BD$5,Fluxo!$S:$S,"&lt;="&amp;BE$5,Fluxo!$D:$D,$D101)</f>
        <v>0</v>
      </c>
      <c r="BF101" s="18">
        <f>SUMIFS(Fluxo!$N:$N,Fluxo!$S:$S,"&gt;"&amp;BE$5,Fluxo!$S:$S,"&lt;="&amp;BF$5,Fluxo!$D:$D,$D101)</f>
        <v>0</v>
      </c>
      <c r="BG101" s="18">
        <f>SUMIFS(Fluxo!$N:$N,Fluxo!$S:$S,"&gt;"&amp;BF$5,Fluxo!$S:$S,"&lt;="&amp;BG$5,Fluxo!$D:$D,$D101)</f>
        <v>0</v>
      </c>
      <c r="BH101" s="18">
        <f>SUMIFS(Fluxo!$N:$N,Fluxo!$S:$S,"&gt;"&amp;BG$5,Fluxo!$S:$S,"&lt;="&amp;BH$5,Fluxo!$D:$D,$D101)</f>
        <v>0</v>
      </c>
      <c r="BI101" s="18">
        <f>SUMIFS(Fluxo!$N:$N,Fluxo!$S:$S,"&gt;"&amp;BH$5,Fluxo!$S:$S,"&lt;="&amp;BI$5,Fluxo!$D:$D,$D101)</f>
        <v>0</v>
      </c>
      <c r="BJ101" s="18">
        <f>SUMIFS(Fluxo!$N:$N,Fluxo!$S:$S,"&gt;"&amp;BI$5,Fluxo!$S:$S,"&lt;="&amp;BJ$5,Fluxo!$D:$D,$D101)</f>
        <v>0</v>
      </c>
      <c r="BK101" s="18">
        <f>SUMIFS(Fluxo!$N:$N,Fluxo!$S:$S,"&gt;"&amp;BJ$5,Fluxo!$S:$S,"&lt;="&amp;BK$5,Fluxo!$D:$D,$D101)</f>
        <v>0</v>
      </c>
      <c r="BL101" s="18">
        <f>SUMIFS(Fluxo!$N:$N,Fluxo!$S:$S,"&gt;"&amp;BK$5,Fluxo!$S:$S,"&lt;="&amp;BL$5,Fluxo!$D:$D,$D101)</f>
        <v>0</v>
      </c>
      <c r="BM101" s="18">
        <f>SUMIFS(Fluxo!$N:$N,Fluxo!$S:$S,"&gt;"&amp;BL$5,Fluxo!$S:$S,"&lt;="&amp;BM$5,Fluxo!$D:$D,$D101)</f>
        <v>0</v>
      </c>
      <c r="BN101" s="18">
        <f>SUMIFS(Fluxo!$N:$N,Fluxo!$S:$S,"&gt;"&amp;BM$5,Fluxo!$S:$S,"&lt;="&amp;BN$5,Fluxo!$D:$D,$D101)</f>
        <v>0</v>
      </c>
      <c r="BO101" s="18">
        <f>SUMIFS(Fluxo!$N:$N,Fluxo!$S:$S,"&gt;"&amp;BN$5,Fluxo!$S:$S,"&lt;="&amp;BO$5,Fluxo!$D:$D,$D101)</f>
        <v>0</v>
      </c>
      <c r="BP101" s="18">
        <f>SUMIFS(Fluxo!$N:$N,Fluxo!$S:$S,"&gt;"&amp;BO$5,Fluxo!$S:$S,"&lt;="&amp;BP$5,Fluxo!$D:$D,$D101)</f>
        <v>0</v>
      </c>
      <c r="BQ101" s="18">
        <f>SUMIFS(Fluxo!$N:$N,Fluxo!$S:$S,"&gt;"&amp;BP$5,Fluxo!$S:$S,"&lt;="&amp;BQ$5,Fluxo!$D:$D,$D101)</f>
        <v>0</v>
      </c>
      <c r="BR101" s="18">
        <f>SUMIFS(Fluxo!$N:$N,Fluxo!$S:$S,"&gt;"&amp;BQ$5,Fluxo!$S:$S,"&lt;="&amp;BR$5,Fluxo!$D:$D,$D101)</f>
        <v>0</v>
      </c>
      <c r="BS101" s="18">
        <f>SUMIFS(Fluxo!$N:$N,Fluxo!$S:$S,"&gt;"&amp;BR$5,Fluxo!$S:$S,"&lt;="&amp;BS$5,Fluxo!$D:$D,$D101)</f>
        <v>0</v>
      </c>
      <c r="BT101" s="18">
        <f>SUMIFS(Fluxo!$N:$N,Fluxo!$S:$S,"&gt;"&amp;BS$5,Fluxo!$S:$S,"&lt;="&amp;BT$5,Fluxo!$D:$D,$D101)</f>
        <v>0</v>
      </c>
      <c r="BU101" s="18">
        <f>SUMIFS(Fluxo!$N:$N,Fluxo!$S:$S,"&gt;"&amp;BT$5,Fluxo!$S:$S,"&lt;="&amp;BU$5,Fluxo!$D:$D,$D101)</f>
        <v>0</v>
      </c>
      <c r="BV101" s="18">
        <f>SUMIFS(Fluxo!$N:$N,Fluxo!$S:$S,"&gt;"&amp;BU$5,Fluxo!$S:$S,"&lt;="&amp;BV$5,Fluxo!$D:$D,$D101)</f>
        <v>0</v>
      </c>
      <c r="BW101" s="18">
        <f>SUMIFS(Fluxo!$N:$N,Fluxo!$S:$S,"&gt;"&amp;BV$5,Fluxo!$S:$S,"&lt;="&amp;BW$5,Fluxo!$D:$D,$D101)</f>
        <v>0</v>
      </c>
      <c r="BX101" s="18">
        <f>SUMIFS(Fluxo!$N:$N,Fluxo!$S:$S,"&gt;"&amp;BW$5,Fluxo!$S:$S,"&lt;="&amp;BX$5,Fluxo!$D:$D,$D101)</f>
        <v>0</v>
      </c>
      <c r="BY101" s="18">
        <f>SUMIFS(Fluxo!$N:$N,Fluxo!$S:$S,"&gt;"&amp;BX$5,Fluxo!$S:$S,"&lt;="&amp;BY$5,Fluxo!$D:$D,$D101)</f>
        <v>0</v>
      </c>
      <c r="BZ101" s="18">
        <f>SUMIFS(Fluxo!$N:$N,Fluxo!$S:$S,"&gt;"&amp;BY$5,Fluxo!$S:$S,"&lt;="&amp;BZ$5,Fluxo!$D:$D,$D101)</f>
        <v>0</v>
      </c>
      <c r="CA101" s="18">
        <f>SUMIFS(Fluxo!$N:$N,Fluxo!$S:$S,"&gt;"&amp;BZ$5,Fluxo!$S:$S,"&lt;="&amp;CA$5,Fluxo!$D:$D,$D101)</f>
        <v>0</v>
      </c>
      <c r="CB101" s="18">
        <f>SUMIFS(Fluxo!$N:$N,Fluxo!$S:$S,"&gt;"&amp;CA$5,Fluxo!$S:$S,"&lt;="&amp;CB$5,Fluxo!$D:$D,$D101)</f>
        <v>0</v>
      </c>
      <c r="CC101" s="18">
        <f>SUMIFS(Fluxo!$N:$N,Fluxo!$S:$S,"&gt;"&amp;CB$5,Fluxo!$S:$S,"&lt;="&amp;CC$5,Fluxo!$D:$D,$D101)</f>
        <v>0</v>
      </c>
      <c r="CD101" s="18">
        <f>SUMIFS(Fluxo!$N:$N,Fluxo!$S:$S,"&gt;"&amp;CC$5,Fluxo!$S:$S,"&lt;="&amp;CD$5,Fluxo!$D:$D,$D101)</f>
        <v>0</v>
      </c>
      <c r="CE101" s="18">
        <f>SUMIFS(Fluxo!$N:$N,Fluxo!$S:$S,"&gt;"&amp;CD$5,Fluxo!$S:$S,"&lt;="&amp;CE$5,Fluxo!$D:$D,$D101)</f>
        <v>0</v>
      </c>
      <c r="CF101" s="18">
        <f>SUMIFS(Fluxo!$N:$N,Fluxo!$S:$S,"&gt;"&amp;CE$5,Fluxo!$S:$S,"&lt;="&amp;CF$5,Fluxo!$D:$D,$D101)</f>
        <v>0</v>
      </c>
      <c r="CG101" s="18">
        <f>SUMIFS(Fluxo!$N:$N,Fluxo!$S:$S,"&gt;"&amp;CF$5,Fluxo!$S:$S,"&lt;="&amp;CG$5,Fluxo!$D:$D,$D101)</f>
        <v>0</v>
      </c>
      <c r="CH101" s="18">
        <f>SUMIFS(Fluxo!$N:$N,Fluxo!$S:$S,"&gt;"&amp;CG$5,Fluxo!$S:$S,"&lt;="&amp;CH$5,Fluxo!$D:$D,$D101)</f>
        <v>0</v>
      </c>
      <c r="CI101" s="18">
        <f>SUMIFS(Fluxo!$N:$N,Fluxo!$S:$S,"&gt;"&amp;CH$5,Fluxo!$S:$S,"&lt;="&amp;CI$5,Fluxo!$D:$D,$D101)</f>
        <v>0</v>
      </c>
      <c r="CJ101" s="18">
        <f>SUMIFS(Fluxo!$N:$N,Fluxo!$S:$S,"&gt;"&amp;CI$5,Fluxo!$S:$S,"&lt;="&amp;CJ$5,Fluxo!$D:$D,$D101)</f>
        <v>0</v>
      </c>
      <c r="CK101" s="18">
        <f>SUMIFS(Fluxo!$N:$N,Fluxo!$S:$S,"&gt;"&amp;CJ$5,Fluxo!$S:$S,"&lt;="&amp;CK$5,Fluxo!$D:$D,$D101)</f>
        <v>0</v>
      </c>
      <c r="CL101" s="18">
        <f>SUMIFS(Fluxo!$N:$N,Fluxo!$S:$S,"&gt;"&amp;CK$5,Fluxo!$S:$S,"&lt;="&amp;CL$5,Fluxo!$D:$D,$D101)</f>
        <v>0</v>
      </c>
      <c r="CM101" s="18">
        <f>SUMIFS(Fluxo!$N:$N,Fluxo!$S:$S,"&gt;"&amp;CL$5,Fluxo!$S:$S,"&lt;="&amp;CM$5,Fluxo!$D:$D,$D101)</f>
        <v>0</v>
      </c>
      <c r="CN101" s="18">
        <f>SUMIFS(Fluxo!$N:$N,Fluxo!$S:$S,"&gt;"&amp;CM$5,Fluxo!$S:$S,"&lt;="&amp;CN$5,Fluxo!$D:$D,$D101)</f>
        <v>0</v>
      </c>
      <c r="CO101" s="18">
        <f>SUMIFS(Fluxo!$N:$N,Fluxo!$S:$S,"&gt;"&amp;CN$5,Fluxo!$S:$S,"&lt;="&amp;CO$5,Fluxo!$D:$D,$D101)</f>
        <v>0</v>
      </c>
      <c r="CP101" s="18">
        <f>SUMIFS(Fluxo!$N:$N,Fluxo!$S:$S,"&gt;"&amp;CO$5,Fluxo!$S:$S,"&lt;="&amp;CP$5,Fluxo!$D:$D,$D101)</f>
        <v>0</v>
      </c>
      <c r="CQ101" s="18">
        <f>SUMIFS(Fluxo!$N:$N,Fluxo!$S:$S,"&gt;"&amp;CP$5,Fluxo!$S:$S,"&lt;="&amp;CQ$5,Fluxo!$D:$D,$D101)</f>
        <v>0</v>
      </c>
      <c r="CR101" s="18">
        <f>SUMIFS(Fluxo!$N:$N,Fluxo!$S:$S,"&gt;"&amp;CQ$5,Fluxo!$S:$S,"&lt;="&amp;CR$5,Fluxo!$D:$D,$D101)</f>
        <v>0</v>
      </c>
      <c r="CS101" s="18">
        <f>SUMIFS(Fluxo!$N:$N,Fluxo!$S:$S,"&gt;"&amp;CR$5,Fluxo!$S:$S,"&lt;="&amp;CS$5,Fluxo!$D:$D,$D101)</f>
        <v>0</v>
      </c>
      <c r="CT101" s="18">
        <f>SUMIFS(Fluxo!$N:$N,Fluxo!$S:$S,"&gt;"&amp;CS$5,Fluxo!$S:$S,"&lt;="&amp;CT$5,Fluxo!$D:$D,$D101)</f>
        <v>0</v>
      </c>
      <c r="CU101" s="18">
        <f>SUMIFS(Fluxo!$N:$N,Fluxo!$S:$S,"&gt;"&amp;CT$5,Fluxo!$S:$S,"&lt;="&amp;CU$5,Fluxo!$D:$D,$D101)</f>
        <v>0</v>
      </c>
      <c r="CV101" s="18">
        <f>SUMIFS(Fluxo!$N:$N,Fluxo!$S:$S,"&gt;"&amp;CU$5,Fluxo!$S:$S,"&lt;="&amp;CV$5,Fluxo!$D:$D,$D101)</f>
        <v>0</v>
      </c>
      <c r="CW101" s="18">
        <f>SUMIFS(Fluxo!$N:$N,Fluxo!$S:$S,"&gt;"&amp;CV$5,Fluxo!$S:$S,"&lt;="&amp;CW$5,Fluxo!$D:$D,$D101)</f>
        <v>0</v>
      </c>
      <c r="CX101" s="18">
        <f>SUMIFS(Fluxo!$N:$N,Fluxo!$S:$S,"&gt;"&amp;CW$5,Fluxo!$S:$S,"&lt;="&amp;CX$5,Fluxo!$D:$D,$D101)</f>
        <v>0</v>
      </c>
      <c r="CY101" s="18">
        <f>SUMIFS(Fluxo!$N:$N,Fluxo!$S:$S,"&gt;"&amp;CX$5,Fluxo!$S:$S,"&lt;="&amp;CY$5,Fluxo!$D:$D,$D101)</f>
        <v>0</v>
      </c>
      <c r="CZ101" s="18">
        <f>SUMIFS(Fluxo!$N:$N,Fluxo!$S:$S,"&gt;"&amp;CY$5,Fluxo!$S:$S,"&lt;="&amp;CZ$5,Fluxo!$D:$D,$D101)</f>
        <v>0</v>
      </c>
      <c r="DA101" s="18">
        <f>SUMIFS(Fluxo!$N:$N,Fluxo!$S:$S,"&gt;"&amp;CZ$5,Fluxo!$S:$S,"&lt;="&amp;DA$5,Fluxo!$D:$D,$D101)</f>
        <v>0</v>
      </c>
      <c r="DB101" s="18">
        <f>SUMIFS(Fluxo!$N:$N,Fluxo!$S:$S,"&gt;"&amp;DA$5,Fluxo!$S:$S,"&lt;="&amp;DB$5,Fluxo!$D:$D,$D101)</f>
        <v>0</v>
      </c>
      <c r="DC101" s="18">
        <f>SUMIFS(Fluxo!$N:$N,Fluxo!$S:$S,"&gt;"&amp;DB$5,Fluxo!$S:$S,"&lt;="&amp;DC$5,Fluxo!$D:$D,$D101)</f>
        <v>0</v>
      </c>
      <c r="DD101" s="18">
        <f>SUMIFS(Fluxo!$N:$N,Fluxo!$S:$S,"&gt;"&amp;DC$5,Fluxo!$S:$S,"&lt;="&amp;DD$5,Fluxo!$D:$D,$D101)</f>
        <v>0</v>
      </c>
      <c r="DE101" s="18">
        <f>SUMIFS(Fluxo!$N:$N,Fluxo!$S:$S,"&gt;"&amp;DD$5,Fluxo!$S:$S,"&lt;="&amp;DE$5,Fluxo!$D:$D,$D101)</f>
        <v>0</v>
      </c>
      <c r="DF101" s="18">
        <f>SUMIFS(Fluxo!$N:$N,Fluxo!$S:$S,"&gt;"&amp;DE$5,Fluxo!$S:$S,"&lt;="&amp;DF$5,Fluxo!$D:$D,$D101)</f>
        <v>0</v>
      </c>
      <c r="DG101" s="18">
        <f>SUMIFS(Fluxo!$N:$N,Fluxo!$S:$S,"&gt;"&amp;DF$5,Fluxo!$S:$S,"&lt;="&amp;DG$5,Fluxo!$D:$D,$D101)</f>
        <v>0</v>
      </c>
      <c r="DH101" s="18">
        <f>SUMIFS(Fluxo!$N:$N,Fluxo!$S:$S,"&gt;"&amp;DG$5,Fluxo!$S:$S,"&lt;="&amp;DH$5,Fluxo!$D:$D,$D101)</f>
        <v>0</v>
      </c>
      <c r="DI101" s="18">
        <f>SUMIFS(Fluxo!$N:$N,Fluxo!$S:$S,"&gt;"&amp;DH$5,Fluxo!$S:$S,"&lt;="&amp;DI$5,Fluxo!$D:$D,$D101)</f>
        <v>0</v>
      </c>
      <c r="DJ101" s="18">
        <f>SUMIFS(Fluxo!$N:$N,Fluxo!$S:$S,"&gt;"&amp;DI$5,Fluxo!$S:$S,"&lt;="&amp;DJ$5,Fluxo!$D:$D,$D101)</f>
        <v>0</v>
      </c>
      <c r="DK101" s="18">
        <f>SUMIFS(Fluxo!$N:$N,Fluxo!$S:$S,"&gt;"&amp;DJ$5,Fluxo!$S:$S,"&lt;="&amp;DK$5,Fluxo!$D:$D,$D101)</f>
        <v>0</v>
      </c>
      <c r="DL101" s="18">
        <f>SUMIFS(Fluxo!$N:$N,Fluxo!$S:$S,"&gt;"&amp;DK$5,Fluxo!$S:$S,"&lt;="&amp;DL$5,Fluxo!$D:$D,$D101)</f>
        <v>0</v>
      </c>
      <c r="DM101" s="18">
        <f>SUMIFS(Fluxo!$N:$N,Fluxo!$S:$S,"&gt;"&amp;DL$5,Fluxo!$S:$S,"&lt;="&amp;DM$5,Fluxo!$D:$D,$D101)</f>
        <v>0</v>
      </c>
      <c r="DN101" s="18">
        <f>SUMIFS(Fluxo!$N:$N,Fluxo!$S:$S,"&gt;"&amp;DM$5,Fluxo!$S:$S,"&lt;="&amp;DN$5,Fluxo!$D:$D,$D101)</f>
        <v>0</v>
      </c>
      <c r="DO101" s="18">
        <f>SUMIFS(Fluxo!$N:$N,Fluxo!$S:$S,"&gt;"&amp;DN$5,Fluxo!$S:$S,"&lt;="&amp;DO$5,Fluxo!$D:$D,$D101)</f>
        <v>0</v>
      </c>
      <c r="DP101" s="18">
        <f>SUMIFS(Fluxo!$N:$N,Fluxo!$S:$S,"&gt;"&amp;DO$5,Fluxo!$S:$S,"&lt;="&amp;DP$5,Fluxo!$D:$D,$D101)</f>
        <v>0</v>
      </c>
      <c r="DQ101" s="18">
        <f>SUMIFS(Fluxo!$N:$N,Fluxo!$S:$S,"&gt;"&amp;DP$5,Fluxo!$S:$S,"&lt;="&amp;DQ$5,Fluxo!$D:$D,$D101)</f>
        <v>0</v>
      </c>
      <c r="DR101" s="18">
        <f>SUMIFS(Fluxo!$N:$N,Fluxo!$S:$S,"&gt;"&amp;DQ$5,Fluxo!$S:$S,"&lt;="&amp;DR$5,Fluxo!$D:$D,$D101)</f>
        <v>0</v>
      </c>
      <c r="DS101" s="18">
        <f>SUMIFS(Fluxo!$N:$N,Fluxo!$S:$S,"&gt;"&amp;DR$5,Fluxo!$S:$S,"&lt;="&amp;DS$5,Fluxo!$D:$D,$D101)</f>
        <v>0</v>
      </c>
      <c r="DT101" s="18">
        <f>SUMIFS(Fluxo!$N:$N,Fluxo!$S:$S,"&gt;"&amp;DS$5,Fluxo!$S:$S,"&lt;="&amp;DT$5,Fluxo!$D:$D,$D101)</f>
        <v>0</v>
      </c>
      <c r="DU101" s="18">
        <f>SUMIFS(Fluxo!$N:$N,Fluxo!$S:$S,"&gt;"&amp;DT$5,Fluxo!$S:$S,"&lt;="&amp;DU$5,Fluxo!$D:$D,$D101)</f>
        <v>0</v>
      </c>
      <c r="DV101" s="18">
        <f>SUMIFS(Fluxo!$N:$N,Fluxo!$S:$S,"&gt;"&amp;DU$5,Fluxo!$S:$S,"&lt;="&amp;DV$5,Fluxo!$D:$D,$D101)</f>
        <v>0</v>
      </c>
      <c r="DW101" s="18">
        <f>SUMIFS(Fluxo!$N:$N,Fluxo!$S:$S,"&gt;"&amp;DV$5,Fluxo!$S:$S,"&lt;="&amp;DW$5,Fluxo!$D:$D,$D101)</f>
        <v>0</v>
      </c>
      <c r="DX101" s="18">
        <f>SUMIFS(Fluxo!$N:$N,Fluxo!$S:$S,"&gt;"&amp;DW$5,Fluxo!$S:$S,"&lt;="&amp;DX$5,Fluxo!$D:$D,$D101)</f>
        <v>0</v>
      </c>
      <c r="DY101" s="18">
        <f>SUMIFS(Fluxo!$N:$N,Fluxo!$S:$S,"&gt;"&amp;DX$5,Fluxo!$S:$S,"&lt;="&amp;DY$5,Fluxo!$D:$D,$D101)</f>
        <v>0</v>
      </c>
      <c r="DZ101" s="18">
        <f>SUMIFS(Fluxo!$N:$N,Fluxo!$S:$S,"&gt;"&amp;DY$5,Fluxo!$S:$S,"&lt;="&amp;DZ$5,Fluxo!$D:$D,$D101)</f>
        <v>0</v>
      </c>
      <c r="EA101" s="18">
        <f>SUMIFS(Fluxo!$N:$N,Fluxo!$S:$S,"&gt;"&amp;DZ$5,Fluxo!$S:$S,"&lt;="&amp;EA$5,Fluxo!$D:$D,$D101)</f>
        <v>0</v>
      </c>
      <c r="EB101" s="18">
        <f>SUMIFS(Fluxo!$N:$N,Fluxo!$S:$S,"&gt;"&amp;EA$5,Fluxo!$S:$S,"&lt;="&amp;EB$5,Fluxo!$D:$D,$D101)</f>
        <v>0</v>
      </c>
      <c r="EC101" s="18">
        <f>SUMIFS(Fluxo!$N:$N,Fluxo!$S:$S,"&gt;"&amp;EB$5,Fluxo!$S:$S,"&lt;="&amp;EC$5,Fluxo!$D:$D,$D101)</f>
        <v>0</v>
      </c>
      <c r="ED101" s="18">
        <f>SUMIFS(Fluxo!$N:$N,Fluxo!$S:$S,"&gt;"&amp;EC$5,Fluxo!$S:$S,"&lt;="&amp;ED$5,Fluxo!$D:$D,$D101)</f>
        <v>0</v>
      </c>
      <c r="EE101" s="18">
        <f>SUMIFS(Fluxo!$N:$N,Fluxo!$S:$S,"&gt;"&amp;ED$5,Fluxo!$S:$S,"&lt;="&amp;EE$5,Fluxo!$D:$D,$D101)</f>
        <v>0</v>
      </c>
      <c r="EF101" s="18">
        <f>SUMIFS(Fluxo!$N:$N,Fluxo!$S:$S,"&gt;"&amp;EE$5,Fluxo!$S:$S,"&lt;="&amp;EF$5,Fluxo!$D:$D,$D101)</f>
        <v>0</v>
      </c>
      <c r="EG101" s="18">
        <f>SUMIFS(Fluxo!$N:$N,Fluxo!$S:$S,"&gt;"&amp;EF$5,Fluxo!$S:$S,"&lt;="&amp;EG$5,Fluxo!$D:$D,$D101)</f>
        <v>0</v>
      </c>
      <c r="EH101" s="18">
        <f>SUMIFS(Fluxo!$N:$N,Fluxo!$S:$S,"&gt;"&amp;EG$5,Fluxo!$S:$S,"&lt;="&amp;EH$5,Fluxo!$D:$D,$D101)</f>
        <v>0</v>
      </c>
      <c r="EI101" s="18">
        <f>SUMIFS(Fluxo!$N:$N,Fluxo!$S:$S,"&gt;"&amp;EH$5,Fluxo!$S:$S,"&lt;="&amp;EI$5,Fluxo!$D:$D,$D101)</f>
        <v>0</v>
      </c>
      <c r="EJ101" s="18">
        <f>SUMIFS(Fluxo!$N:$N,Fluxo!$S:$S,"&gt;"&amp;EI$5,Fluxo!$S:$S,"&lt;="&amp;EJ$5,Fluxo!$D:$D,$D101)</f>
        <v>0</v>
      </c>
      <c r="EK101" s="18">
        <f>SUMIFS(Fluxo!$N:$N,Fluxo!$S:$S,"&gt;"&amp;EJ$5,Fluxo!$S:$S,"&lt;="&amp;EK$5,Fluxo!$D:$D,$D101)</f>
        <v>0</v>
      </c>
      <c r="EL101" s="18">
        <f>SUMIFS(Fluxo!$N:$N,Fluxo!$S:$S,"&gt;"&amp;EK$5,Fluxo!$S:$S,"&lt;="&amp;EL$5,Fluxo!$D:$D,$D101)</f>
        <v>0</v>
      </c>
      <c r="EM101" s="18">
        <f>SUMIFS(Fluxo!$N:$N,Fluxo!$S:$S,"&gt;"&amp;EL$5,Fluxo!$S:$S,"&lt;="&amp;EM$5,Fluxo!$D:$D,$D101)</f>
        <v>0</v>
      </c>
      <c r="EN101" s="18">
        <f>SUMIFS(Fluxo!$N:$N,Fluxo!$S:$S,"&gt;"&amp;EM$5,Fluxo!$S:$S,"&lt;="&amp;EN$5,Fluxo!$D:$D,$D101)</f>
        <v>0</v>
      </c>
      <c r="EO101" s="18">
        <f>SUMIFS(Fluxo!$N:$N,Fluxo!$S:$S,"&gt;"&amp;EN$5,Fluxo!$S:$S,"&lt;="&amp;EO$5,Fluxo!$D:$D,$D101)</f>
        <v>0</v>
      </c>
      <c r="EP101" s="18">
        <f>SUMIFS(Fluxo!$N:$N,Fluxo!$S:$S,"&gt;"&amp;EO$5,Fluxo!$S:$S,"&lt;="&amp;EP$5,Fluxo!$D:$D,$D101)</f>
        <v>0</v>
      </c>
      <c r="EQ101" s="18">
        <f>SUMIFS(Fluxo!$N:$N,Fluxo!$S:$S,"&gt;"&amp;EP$5,Fluxo!$S:$S,"&lt;="&amp;EQ$5,Fluxo!$D:$D,$D101)</f>
        <v>0</v>
      </c>
      <c r="ER101" s="18">
        <f>SUMIFS(Fluxo!$N:$N,Fluxo!$S:$S,"&gt;"&amp;EQ$5,Fluxo!$S:$S,"&lt;="&amp;ER$5,Fluxo!$D:$D,$D101)</f>
        <v>0</v>
      </c>
      <c r="ES101" s="18">
        <f>SUMIFS(Fluxo!$N:$N,Fluxo!$S:$S,"&gt;"&amp;ER$5,Fluxo!$S:$S,"&lt;="&amp;ES$5,Fluxo!$D:$D,$D101)</f>
        <v>0</v>
      </c>
      <c r="ET101" s="18">
        <f>SUMIFS(Fluxo!$N:$N,Fluxo!$S:$S,"&gt;"&amp;ES$5,Fluxo!$S:$S,"&lt;="&amp;ET$5,Fluxo!$D:$D,$D101)</f>
        <v>0</v>
      </c>
      <c r="EU101" s="18">
        <f>SUMIFS(Fluxo!$N:$N,Fluxo!$S:$S,"&gt;"&amp;ET$5,Fluxo!$S:$S,"&lt;="&amp;EU$5,Fluxo!$D:$D,$D101)</f>
        <v>0</v>
      </c>
      <c r="EV101" s="18">
        <f>SUMIFS(Fluxo!$N:$N,Fluxo!$S:$S,"&gt;"&amp;EU$5,Fluxo!$S:$S,"&lt;="&amp;EV$5,Fluxo!$D:$D,$D101)</f>
        <v>0</v>
      </c>
      <c r="EW101" s="18">
        <f>SUMIFS(Fluxo!$N:$N,Fluxo!$S:$S,"&gt;"&amp;EV$5,Fluxo!$S:$S,"&lt;="&amp;EW$5,Fluxo!$D:$D,$D101)</f>
        <v>0</v>
      </c>
      <c r="EX101" s="18">
        <f>SUMIFS(Fluxo!$N:$N,Fluxo!$S:$S,"&gt;"&amp;EW$5,Fluxo!$S:$S,"&lt;="&amp;EX$5,Fluxo!$D:$D,$D101)</f>
        <v>0</v>
      </c>
      <c r="EY101" s="18">
        <f>SUMIFS(Fluxo!$N:$N,Fluxo!$S:$S,"&gt;"&amp;EX$5,Fluxo!$S:$S,"&lt;="&amp;EY$5,Fluxo!$D:$D,$D101)</f>
        <v>0</v>
      </c>
      <c r="EZ101" s="18">
        <f>SUMIFS(Fluxo!$N:$N,Fluxo!$S:$S,"&gt;"&amp;EY$5,Fluxo!$S:$S,"&lt;="&amp;EZ$5,Fluxo!$D:$D,$D101)</f>
        <v>0</v>
      </c>
      <c r="FA101" s="18">
        <f>SUMIFS(Fluxo!$N:$N,Fluxo!$S:$S,"&gt;"&amp;EZ$5,Fluxo!$S:$S,"&lt;="&amp;FA$5,Fluxo!$D:$D,$D101)</f>
        <v>0</v>
      </c>
      <c r="FB101" s="18">
        <f>SUMIFS(Fluxo!$N:$N,Fluxo!$S:$S,"&gt;"&amp;FA$5,Fluxo!$S:$S,"&lt;="&amp;FB$5,Fluxo!$D:$D,$D101)</f>
        <v>0</v>
      </c>
      <c r="FC101" s="18">
        <f>SUMIFS(Fluxo!$N:$N,Fluxo!$S:$S,"&gt;"&amp;FB$5,Fluxo!$S:$S,"&lt;="&amp;FC$5,Fluxo!$D:$D,$D101)</f>
        <v>0</v>
      </c>
      <c r="FD101" s="18">
        <f>SUMIFS(Fluxo!$N:$N,Fluxo!$S:$S,"&gt;"&amp;FC$5,Fluxo!$S:$S,"&lt;="&amp;FD$5,Fluxo!$D:$D,$D101)</f>
        <v>0</v>
      </c>
      <c r="FE101" s="18">
        <f>SUMIFS(Fluxo!$N:$N,Fluxo!$S:$S,"&gt;"&amp;FD$5,Fluxo!$S:$S,"&lt;="&amp;FE$5,Fluxo!$D:$D,$D101)</f>
        <v>0</v>
      </c>
      <c r="FF101" s="18">
        <f>SUMIFS(Fluxo!$N:$N,Fluxo!$S:$S,"&gt;"&amp;FE$5,Fluxo!$S:$S,"&lt;="&amp;FF$5,Fluxo!$D:$D,$D101)</f>
        <v>0</v>
      </c>
      <c r="FG101" s="18">
        <f>SUMIFS(Fluxo!$N:$N,Fluxo!$S:$S,"&gt;"&amp;FF$5,Fluxo!$S:$S,"&lt;="&amp;FG$5,Fluxo!$D:$D,$D101)</f>
        <v>0</v>
      </c>
      <c r="FH101" s="18">
        <f>SUMIFS(Fluxo!$N:$N,Fluxo!$S:$S,"&gt;"&amp;FG$5,Fluxo!$S:$S,"&lt;="&amp;FH$5,Fluxo!$D:$D,$D101)</f>
        <v>0</v>
      </c>
      <c r="FI101" s="18">
        <f>SUMIFS(Fluxo!$N:$N,Fluxo!$S:$S,"&gt;"&amp;FH$5,Fluxo!$S:$S,"&lt;="&amp;FI$5,Fluxo!$D:$D,$D101)</f>
        <v>0</v>
      </c>
      <c r="FJ101" s="18">
        <f>SUMIFS(Fluxo!$N:$N,Fluxo!$S:$S,"&gt;"&amp;FI$5,Fluxo!$S:$S,"&lt;="&amp;FJ$5,Fluxo!$D:$D,$D101)</f>
        <v>0</v>
      </c>
      <c r="FK101" s="18">
        <f>SUMIFS(Fluxo!$N:$N,Fluxo!$S:$S,"&gt;"&amp;FJ$5,Fluxo!$S:$S,"&lt;="&amp;FK$5,Fluxo!$D:$D,$D101)</f>
        <v>0</v>
      </c>
      <c r="FL101" s="18">
        <f>SUMIFS(Fluxo!$N:$N,Fluxo!$S:$S,"&gt;"&amp;FK$5,Fluxo!$S:$S,"&lt;="&amp;FL$5,Fluxo!$D:$D,$D101)</f>
        <v>0</v>
      </c>
      <c r="FM101" s="18">
        <f>SUMIFS(Fluxo!$N:$N,Fluxo!$S:$S,"&gt;"&amp;FL$5,Fluxo!$S:$S,"&lt;="&amp;FM$5,Fluxo!$D:$D,$D101)</f>
        <v>0</v>
      </c>
      <c r="FN101" s="18">
        <f>SUMIFS(Fluxo!$N:$N,Fluxo!$S:$S,"&gt;"&amp;FM$5,Fluxo!$S:$S,"&lt;="&amp;FN$5,Fluxo!$D:$D,$D101)</f>
        <v>0</v>
      </c>
      <c r="FO101" s="18">
        <f>SUMIFS(Fluxo!$N:$N,Fluxo!$S:$S,"&gt;"&amp;FN$5,Fluxo!$S:$S,"&lt;="&amp;FO$5,Fluxo!$D:$D,$D101)</f>
        <v>0</v>
      </c>
      <c r="FP101" s="18">
        <f>SUMIFS(Fluxo!$N:$N,Fluxo!$S:$S,"&gt;"&amp;FO$5,Fluxo!$S:$S,"&lt;="&amp;FP$5,Fluxo!$D:$D,$D101)</f>
        <v>0</v>
      </c>
      <c r="FQ101" s="18">
        <f>SUMIFS(Fluxo!$N:$N,Fluxo!$S:$S,"&gt;"&amp;FP$5,Fluxo!$S:$S,"&lt;="&amp;FQ$5,Fluxo!$D:$D,$D101)</f>
        <v>0</v>
      </c>
      <c r="FR101" s="18">
        <f>SUMIFS(Fluxo!$N:$N,Fluxo!$S:$S,"&gt;"&amp;FQ$5,Fluxo!$S:$S,"&lt;="&amp;FR$5,Fluxo!$D:$D,$D101)</f>
        <v>0</v>
      </c>
      <c r="FS101" s="18">
        <f>SUMIFS(Fluxo!$N:$N,Fluxo!$S:$S,"&gt;"&amp;FR$5,Fluxo!$S:$S,"&lt;="&amp;FS$5,Fluxo!$D:$D,$D101)</f>
        <v>0</v>
      </c>
      <c r="FT101" s="18">
        <f>SUMIFS(Fluxo!$N:$N,Fluxo!$S:$S,"&gt;"&amp;FS$5,Fluxo!$S:$S,"&lt;="&amp;FT$5,Fluxo!$D:$D,$D101)</f>
        <v>0</v>
      </c>
      <c r="FU101" s="18">
        <f>SUMIFS(Fluxo!$N:$N,Fluxo!$S:$S,"&gt;"&amp;FT$5,Fluxo!$S:$S,"&lt;="&amp;FU$5,Fluxo!$D:$D,$D101)</f>
        <v>0</v>
      </c>
      <c r="FV101" s="18">
        <f>SUMIFS(Fluxo!$N:$N,Fluxo!$S:$S,"&gt;"&amp;FU$5,Fluxo!$S:$S,"&lt;="&amp;FV$5,Fluxo!$D:$D,$D101)</f>
        <v>0</v>
      </c>
      <c r="FW101" s="18">
        <f>SUMIFS(Fluxo!$N:$N,Fluxo!$S:$S,"&gt;"&amp;FV$5,Fluxo!$S:$S,"&lt;="&amp;FW$5,Fluxo!$D:$D,$D101)</f>
        <v>0</v>
      </c>
      <c r="FX101" s="18">
        <f>SUMIFS(Fluxo!$N:$N,Fluxo!$S:$S,"&gt;"&amp;FW$5,Fluxo!$S:$S,"&lt;="&amp;FX$5,Fluxo!$D:$D,$D101)</f>
        <v>0</v>
      </c>
      <c r="FY101" s="18">
        <f>SUMIFS(Fluxo!$N:$N,Fluxo!$S:$S,"&gt;"&amp;FX$5,Fluxo!$S:$S,"&lt;="&amp;FY$5,Fluxo!$D:$D,$D101)</f>
        <v>0</v>
      </c>
      <c r="FZ101" s="18">
        <f>SUMIFS(Fluxo!$N:$N,Fluxo!$S:$S,"&gt;"&amp;FY$5,Fluxo!$S:$S,"&lt;="&amp;FZ$5,Fluxo!$D:$D,$D101)</f>
        <v>0</v>
      </c>
      <c r="GA101" s="18">
        <f>SUMIFS(Fluxo!$N:$N,Fluxo!$S:$S,"&gt;"&amp;FZ$5,Fluxo!$S:$S,"&lt;="&amp;GA$5,Fluxo!$D:$D,$D101)</f>
        <v>0</v>
      </c>
      <c r="GB101" s="18">
        <f>SUMIFS(Fluxo!$N:$N,Fluxo!$S:$S,"&gt;"&amp;GA$5,Fluxo!$S:$S,"&lt;="&amp;GB$5,Fluxo!$D:$D,$D101)</f>
        <v>0</v>
      </c>
      <c r="GC101" s="18">
        <f>SUMIFS(Fluxo!$N:$N,Fluxo!$S:$S,"&gt;"&amp;GB$5,Fluxo!$S:$S,"&lt;="&amp;GC$5,Fluxo!$D:$D,$D101)</f>
        <v>0</v>
      </c>
      <c r="GD101" s="18">
        <f>SUMIFS(Fluxo!$N:$N,Fluxo!$S:$S,"&gt;"&amp;GC$5,Fluxo!$S:$S,"&lt;="&amp;GD$5,Fluxo!$D:$D,$D101)</f>
        <v>0</v>
      </c>
      <c r="GE101" s="18">
        <f>SUMIFS(Fluxo!$N:$N,Fluxo!$S:$S,"&gt;"&amp;GD$5,Fluxo!$S:$S,"&lt;="&amp;GE$5,Fluxo!$D:$D,$D101)</f>
        <v>0</v>
      </c>
      <c r="GF101" s="18">
        <f>SUMIFS(Fluxo!$N:$N,Fluxo!$S:$S,"&gt;"&amp;GE$5,Fluxo!$S:$S,"&lt;="&amp;GF$5,Fluxo!$D:$D,$D101)</f>
        <v>0</v>
      </c>
      <c r="GG101" s="18">
        <f>SUMIFS(Fluxo!$N:$N,Fluxo!$S:$S,"&gt;"&amp;GF$5,Fluxo!$S:$S,"&lt;="&amp;GG$5,Fluxo!$D:$D,$D101)</f>
        <v>0</v>
      </c>
      <c r="GH101" s="18">
        <f>SUMIFS(Fluxo!$N:$N,Fluxo!$S:$S,"&gt;"&amp;GG$5,Fluxo!$S:$S,"&lt;="&amp;GH$5,Fluxo!$D:$D,$D101)</f>
        <v>0</v>
      </c>
      <c r="GI101" s="18">
        <f>SUMIFS(Fluxo!$N:$N,Fluxo!$S:$S,"&gt;"&amp;GH$5,Fluxo!$S:$S,"&lt;="&amp;GI$5,Fluxo!$D:$D,$D101)</f>
        <v>0</v>
      </c>
      <c r="GJ101" s="18">
        <f>SUMIFS(Fluxo!$N:$N,Fluxo!$S:$S,"&gt;"&amp;GI$5,Fluxo!$S:$S,"&lt;="&amp;GJ$5,Fluxo!$D:$D,$D101)</f>
        <v>0</v>
      </c>
      <c r="GK101" s="18">
        <f>SUMIFS(Fluxo!$N:$N,Fluxo!$S:$S,"&gt;"&amp;GJ$5,Fluxo!$S:$S,"&lt;="&amp;GK$5,Fluxo!$D:$D,$D101)</f>
        <v>0</v>
      </c>
      <c r="GL101" s="18">
        <f>SUMIFS(Fluxo!$N:$N,Fluxo!$S:$S,"&gt;"&amp;GK$5,Fluxo!$S:$S,"&lt;="&amp;GL$5,Fluxo!$D:$D,$D101)</f>
        <v>0</v>
      </c>
      <c r="GM101" s="18">
        <f>SUMIFS(Fluxo!$N:$N,Fluxo!$S:$S,"&gt;"&amp;GL$5,Fluxo!$S:$S,"&lt;="&amp;GM$5,Fluxo!$D:$D,$D101)</f>
        <v>0</v>
      </c>
      <c r="GN101" s="18">
        <f>SUMIFS(Fluxo!$N:$N,Fluxo!$S:$S,"&gt;"&amp;GM$5,Fluxo!$S:$S,"&lt;="&amp;GN$5,Fluxo!$D:$D,$D101)</f>
        <v>0</v>
      </c>
      <c r="GO101" s="18">
        <f>SUMIFS(Fluxo!$N:$N,Fluxo!$S:$S,"&gt;"&amp;GN$5,Fluxo!$S:$S,"&lt;="&amp;GO$5,Fluxo!$D:$D,$D101)</f>
        <v>0</v>
      </c>
      <c r="GP101" s="18">
        <f>SUMIFS(Fluxo!$N:$N,Fluxo!$S:$S,"&gt;"&amp;GO$5,Fluxo!$S:$S,"&lt;="&amp;GP$5,Fluxo!$D:$D,$D101)</f>
        <v>0</v>
      </c>
      <c r="GQ101" s="18">
        <f>SUMIFS(Fluxo!$N:$N,Fluxo!$S:$S,"&gt;"&amp;GP$5,Fluxo!$S:$S,"&lt;="&amp;GQ$5,Fluxo!$D:$D,$D101)</f>
        <v>0</v>
      </c>
      <c r="GR101" s="18">
        <f>SUMIFS(Fluxo!$N:$N,Fluxo!$S:$S,"&gt;"&amp;GQ$5,Fluxo!$S:$S,"&lt;="&amp;GR$5,Fluxo!$D:$D,$D101)</f>
        <v>0</v>
      </c>
      <c r="GS101" s="18">
        <f>SUMIFS(Fluxo!$N:$N,Fluxo!$S:$S,"&gt;"&amp;GR$5,Fluxo!$S:$S,"&lt;="&amp;GS$5,Fluxo!$D:$D,$D101)</f>
        <v>0</v>
      </c>
      <c r="GT101" s="18">
        <f>SUMIFS(Fluxo!$N:$N,Fluxo!$S:$S,"&gt;"&amp;GS$5,Fluxo!$S:$S,"&lt;="&amp;GT$5,Fluxo!$D:$D,$D101)</f>
        <v>0</v>
      </c>
      <c r="GU101" s="18">
        <f>SUMIFS(Fluxo!$N:$N,Fluxo!$S:$S,"&gt;"&amp;GT$5,Fluxo!$S:$S,"&lt;="&amp;GU$5,Fluxo!$D:$D,$D101)</f>
        <v>0</v>
      </c>
      <c r="GV101" s="18">
        <f>SUMIFS(Fluxo!$N:$N,Fluxo!$S:$S,"&gt;"&amp;GU$5,Fluxo!$S:$S,"&lt;="&amp;GV$5,Fluxo!$D:$D,$D101)</f>
        <v>0</v>
      </c>
      <c r="GW101" s="18">
        <f>SUMIFS(Fluxo!$N:$N,Fluxo!$S:$S,"&gt;"&amp;GV$5,Fluxo!$S:$S,"&lt;="&amp;GW$5,Fluxo!$D:$D,$D101)</f>
        <v>0</v>
      </c>
      <c r="GX101" s="18">
        <f>SUMIFS(Fluxo!$N:$N,Fluxo!$S:$S,"&gt;"&amp;GW$5,Fluxo!$S:$S,"&lt;="&amp;GX$5,Fluxo!$D:$D,$D101)</f>
        <v>0</v>
      </c>
      <c r="GY101" s="18">
        <f>SUMIFS(Fluxo!$N:$N,Fluxo!$S:$S,"&gt;"&amp;GX$5,Fluxo!$S:$S,"&lt;="&amp;GY$5,Fluxo!$D:$D,$D101)</f>
        <v>0</v>
      </c>
      <c r="GZ101" s="18">
        <f>SUMIFS(Fluxo!$N:$N,Fluxo!$S:$S,"&gt;"&amp;GY$5,Fluxo!$S:$S,"&lt;="&amp;GZ$5,Fluxo!$D:$D,$D101)</f>
        <v>0</v>
      </c>
      <c r="HA101" s="18">
        <f>SUMIFS(Fluxo!$N:$N,Fluxo!$S:$S,"&gt;"&amp;GZ$5,Fluxo!$S:$S,"&lt;="&amp;HA$5,Fluxo!$D:$D,$D101)</f>
        <v>0</v>
      </c>
      <c r="HB101" s="18">
        <f>SUMIFS(Fluxo!$N:$N,Fluxo!$S:$S,"&gt;"&amp;HA$5,Fluxo!$S:$S,"&lt;="&amp;HB$5,Fluxo!$D:$D,$D101)</f>
        <v>0</v>
      </c>
      <c r="HC101" s="18">
        <f>SUMIFS(Fluxo!$N:$N,Fluxo!$S:$S,"&gt;"&amp;HB$5,Fluxo!$S:$S,"&lt;="&amp;HC$5,Fluxo!$D:$D,$D101)</f>
        <v>0</v>
      </c>
      <c r="HD101" s="18">
        <f>SUMIFS(Fluxo!$N:$N,Fluxo!$S:$S,"&gt;"&amp;HC$5,Fluxo!$S:$S,"&lt;="&amp;HD$5,Fluxo!$D:$D,$D101)</f>
        <v>0</v>
      </c>
      <c r="HE101" s="18">
        <f>SUMIFS(Fluxo!$N:$N,Fluxo!$S:$S,"&gt;"&amp;HD$5,Fluxo!$S:$S,"&lt;="&amp;HE$5,Fluxo!$D:$D,$D101)</f>
        <v>0</v>
      </c>
      <c r="HF101" s="18">
        <f>SUMIFS(Fluxo!$N:$N,Fluxo!$S:$S,"&gt;"&amp;HE$5,Fluxo!$S:$S,"&lt;="&amp;HF$5,Fluxo!$D:$D,$D101)</f>
        <v>0</v>
      </c>
    </row>
    <row r="102" spans="1:214">
      <c r="A102" s="20">
        <f t="shared" si="18"/>
        <v>92</v>
      </c>
      <c r="B102" s="140" t="str">
        <f>'Check Carteira'!C94</f>
        <v>E.1016.99.01.0222</v>
      </c>
      <c r="C102" s="141">
        <v>1</v>
      </c>
      <c r="D102" s="129" t="str">
        <f>'Check Carteira'!F94</f>
        <v>A-0222</v>
      </c>
      <c r="E102" s="21" t="str">
        <f>IFERROR(INDEX(Contratos!L:L,MATCH(D102,Contratos!R:R,0)),"")</f>
        <v/>
      </c>
      <c r="F102" s="139" t="str">
        <f>IFERROR(INDEX(Contratos!G:G,MATCH(D102,Contratos!R:R,0)),"")</f>
        <v/>
      </c>
      <c r="H102" s="83">
        <f t="shared" si="17"/>
        <v>0</v>
      </c>
      <c r="J102" s="18">
        <f>SUMIFS(Fluxo!$N:$N,Fluxo!$S:$S,"&gt;"&amp;I$5,Fluxo!$S:$S,"&lt;="&amp;J$5,Fluxo!$D:$D,$D102)</f>
        <v>0</v>
      </c>
      <c r="K102" s="18">
        <f>SUMIFS(Fluxo!$N:$N,Fluxo!$S:$S,"&gt;"&amp;J$5,Fluxo!$S:$S,"&lt;="&amp;K$5,Fluxo!$D:$D,$D102)</f>
        <v>0</v>
      </c>
      <c r="L102" s="18">
        <f>SUMIFS(Fluxo!$N:$N,Fluxo!$S:$S,"&gt;"&amp;K$5,Fluxo!$S:$S,"&lt;="&amp;L$5,Fluxo!$D:$D,$D102)</f>
        <v>0</v>
      </c>
      <c r="M102" s="18">
        <f>SUMIFS(Fluxo!$N:$N,Fluxo!$S:$S,"&gt;"&amp;L$5,Fluxo!$S:$S,"&lt;="&amp;M$5,Fluxo!$D:$D,$D102)</f>
        <v>0</v>
      </c>
      <c r="N102" s="18">
        <f>SUMIFS(Fluxo!$N:$N,Fluxo!$S:$S,"&gt;"&amp;M$5,Fluxo!$S:$S,"&lt;="&amp;N$5,Fluxo!$D:$D,$D102)</f>
        <v>0</v>
      </c>
      <c r="O102" s="18">
        <f>SUMIFS(Fluxo!$N:$N,Fluxo!$S:$S,"&gt;"&amp;N$5,Fluxo!$S:$S,"&lt;="&amp;O$5,Fluxo!$D:$D,$D102)</f>
        <v>0</v>
      </c>
      <c r="P102" s="18">
        <f>SUMIFS(Fluxo!$N:$N,Fluxo!$S:$S,"&gt;"&amp;O$5,Fluxo!$S:$S,"&lt;="&amp;P$5,Fluxo!$D:$D,$D102)</f>
        <v>0</v>
      </c>
      <c r="Q102" s="18">
        <f>SUMIFS(Fluxo!$N:$N,Fluxo!$S:$S,"&gt;"&amp;P$5,Fluxo!$S:$S,"&lt;="&amp;Q$5,Fluxo!$D:$D,$D102)</f>
        <v>0</v>
      </c>
      <c r="R102" s="18">
        <f>SUMIFS(Fluxo!$N:$N,Fluxo!$S:$S,"&gt;"&amp;Q$5,Fluxo!$S:$S,"&lt;="&amp;R$5,Fluxo!$D:$D,$D102)</f>
        <v>0</v>
      </c>
      <c r="S102" s="18">
        <f>SUMIFS(Fluxo!$N:$N,Fluxo!$S:$S,"&gt;"&amp;R$5,Fluxo!$S:$S,"&lt;="&amp;S$5,Fluxo!$D:$D,$D102)</f>
        <v>0</v>
      </c>
      <c r="T102" s="18">
        <f>SUMIFS(Fluxo!$N:$N,Fluxo!$S:$S,"&gt;"&amp;S$5,Fluxo!$S:$S,"&lt;="&amp;T$5,Fluxo!$D:$D,$D102)</f>
        <v>0</v>
      </c>
      <c r="U102" s="18">
        <f>SUMIFS(Fluxo!$N:$N,Fluxo!$S:$S,"&gt;"&amp;T$5,Fluxo!$S:$S,"&lt;="&amp;U$5,Fluxo!$D:$D,$D102)</f>
        <v>0</v>
      </c>
      <c r="V102" s="18">
        <f>SUMIFS(Fluxo!$N:$N,Fluxo!$S:$S,"&gt;"&amp;U$5,Fluxo!$S:$S,"&lt;="&amp;V$5,Fluxo!$D:$D,$D102)</f>
        <v>0</v>
      </c>
      <c r="W102" s="18">
        <f>SUMIFS(Fluxo!$N:$N,Fluxo!$S:$S,"&gt;"&amp;V$5,Fluxo!$S:$S,"&lt;="&amp;W$5,Fluxo!$D:$D,$D102)</f>
        <v>0</v>
      </c>
      <c r="X102" s="18">
        <f>SUMIFS(Fluxo!$N:$N,Fluxo!$S:$S,"&gt;"&amp;W$5,Fluxo!$S:$S,"&lt;="&amp;X$5,Fluxo!$D:$D,$D102)</f>
        <v>0</v>
      </c>
      <c r="Y102" s="18">
        <f>SUMIFS(Fluxo!$N:$N,Fluxo!$S:$S,"&gt;"&amp;X$5,Fluxo!$S:$S,"&lt;="&amp;Y$5,Fluxo!$D:$D,$D102)</f>
        <v>0</v>
      </c>
      <c r="Z102" s="18">
        <f>SUMIFS(Fluxo!$N:$N,Fluxo!$S:$S,"&gt;"&amp;Y$5,Fluxo!$S:$S,"&lt;="&amp;Z$5,Fluxo!$D:$D,$D102)</f>
        <v>0</v>
      </c>
      <c r="AA102" s="18">
        <f>SUMIFS(Fluxo!$N:$N,Fluxo!$S:$S,"&gt;"&amp;Z$5,Fluxo!$S:$S,"&lt;="&amp;AA$5,Fluxo!$D:$D,$D102)</f>
        <v>0</v>
      </c>
      <c r="AB102" s="18">
        <f>SUMIFS(Fluxo!$N:$N,Fluxo!$S:$S,"&gt;"&amp;AA$5,Fluxo!$S:$S,"&lt;="&amp;AB$5,Fluxo!$D:$D,$D102)</f>
        <v>0</v>
      </c>
      <c r="AC102" s="18">
        <f>SUMIFS(Fluxo!$N:$N,Fluxo!$S:$S,"&gt;"&amp;AB$5,Fluxo!$S:$S,"&lt;="&amp;AC$5,Fluxo!$D:$D,$D102)</f>
        <v>0</v>
      </c>
      <c r="AD102" s="18">
        <f>SUMIFS(Fluxo!$N:$N,Fluxo!$S:$S,"&gt;"&amp;AC$5,Fluxo!$S:$S,"&lt;="&amp;AD$5,Fluxo!$D:$D,$D102)</f>
        <v>0</v>
      </c>
      <c r="AE102" s="18">
        <f>SUMIFS(Fluxo!$N:$N,Fluxo!$S:$S,"&gt;"&amp;AD$5,Fluxo!$S:$S,"&lt;="&amp;AE$5,Fluxo!$D:$D,$D102)</f>
        <v>0</v>
      </c>
      <c r="AF102" s="18">
        <f>SUMIFS(Fluxo!$N:$N,Fluxo!$S:$S,"&gt;"&amp;AE$5,Fluxo!$S:$S,"&lt;="&amp;AF$5,Fluxo!$D:$D,$D102)</f>
        <v>0</v>
      </c>
      <c r="AG102" s="18">
        <f>SUMIFS(Fluxo!$N:$N,Fluxo!$S:$S,"&gt;"&amp;AF$5,Fluxo!$S:$S,"&lt;="&amp;AG$5,Fluxo!$D:$D,$D102)</f>
        <v>0</v>
      </c>
      <c r="AH102" s="18">
        <f>SUMIFS(Fluxo!$N:$N,Fluxo!$S:$S,"&gt;"&amp;AG$5,Fluxo!$S:$S,"&lt;="&amp;AH$5,Fluxo!$D:$D,$D102)</f>
        <v>0</v>
      </c>
      <c r="AI102" s="18">
        <f>SUMIFS(Fluxo!$N:$N,Fluxo!$S:$S,"&gt;"&amp;AH$5,Fluxo!$S:$S,"&lt;="&amp;AI$5,Fluxo!$D:$D,$D102)</f>
        <v>0</v>
      </c>
      <c r="AJ102" s="18">
        <f>SUMIFS(Fluxo!$N:$N,Fluxo!$S:$S,"&gt;"&amp;AI$5,Fluxo!$S:$S,"&lt;="&amp;AJ$5,Fluxo!$D:$D,$D102)</f>
        <v>0</v>
      </c>
      <c r="AK102" s="18">
        <f>SUMIFS(Fluxo!$N:$N,Fluxo!$S:$S,"&gt;"&amp;AJ$5,Fluxo!$S:$S,"&lt;="&amp;AK$5,Fluxo!$D:$D,$D102)</f>
        <v>0</v>
      </c>
      <c r="AL102" s="18">
        <f>SUMIFS(Fluxo!$N:$N,Fluxo!$S:$S,"&gt;"&amp;AK$5,Fluxo!$S:$S,"&lt;="&amp;AL$5,Fluxo!$D:$D,$D102)</f>
        <v>0</v>
      </c>
      <c r="AM102" s="18">
        <f>SUMIFS(Fluxo!$N:$N,Fluxo!$S:$S,"&gt;"&amp;AL$5,Fluxo!$S:$S,"&lt;="&amp;AM$5,Fluxo!$D:$D,$D102)</f>
        <v>0</v>
      </c>
      <c r="AN102" s="18">
        <f>SUMIFS(Fluxo!$N:$N,Fluxo!$S:$S,"&gt;"&amp;AM$5,Fluxo!$S:$S,"&lt;="&amp;AN$5,Fluxo!$D:$D,$D102)</f>
        <v>0</v>
      </c>
      <c r="AO102" s="18">
        <f>SUMIFS(Fluxo!$N:$N,Fluxo!$S:$S,"&gt;"&amp;AN$5,Fluxo!$S:$S,"&lt;="&amp;AO$5,Fluxo!$D:$D,$D102)</f>
        <v>0</v>
      </c>
      <c r="AP102" s="18">
        <f>SUMIFS(Fluxo!$N:$N,Fluxo!$S:$S,"&gt;"&amp;AO$5,Fluxo!$S:$S,"&lt;="&amp;AP$5,Fluxo!$D:$D,$D102)</f>
        <v>0</v>
      </c>
      <c r="AQ102" s="18">
        <f>SUMIFS(Fluxo!$N:$N,Fluxo!$S:$S,"&gt;"&amp;AP$5,Fluxo!$S:$S,"&lt;="&amp;AQ$5,Fluxo!$D:$D,$D102)</f>
        <v>0</v>
      </c>
      <c r="AR102" s="18">
        <f>SUMIFS(Fluxo!$N:$N,Fluxo!$S:$S,"&gt;"&amp;AQ$5,Fluxo!$S:$S,"&lt;="&amp;AR$5,Fluxo!$D:$D,$D102)</f>
        <v>0</v>
      </c>
      <c r="AS102" s="18">
        <f>SUMIFS(Fluxo!$N:$N,Fluxo!$S:$S,"&gt;"&amp;AR$5,Fluxo!$S:$S,"&lt;="&amp;AS$5,Fluxo!$D:$D,$D102)</f>
        <v>0</v>
      </c>
      <c r="AT102" s="18">
        <f>SUMIFS(Fluxo!$N:$N,Fluxo!$S:$S,"&gt;"&amp;AS$5,Fluxo!$S:$S,"&lt;="&amp;AT$5,Fluxo!$D:$D,$D102)</f>
        <v>0</v>
      </c>
      <c r="AU102" s="18">
        <f>SUMIFS(Fluxo!$N:$N,Fluxo!$S:$S,"&gt;"&amp;AT$5,Fluxo!$S:$S,"&lt;="&amp;AU$5,Fluxo!$D:$D,$D102)</f>
        <v>0</v>
      </c>
      <c r="AV102" s="18">
        <f>SUMIFS(Fluxo!$N:$N,Fluxo!$S:$S,"&gt;"&amp;AU$5,Fluxo!$S:$S,"&lt;="&amp;AV$5,Fluxo!$D:$D,$D102)</f>
        <v>0</v>
      </c>
      <c r="AW102" s="18">
        <f>SUMIFS(Fluxo!$N:$N,Fluxo!$S:$S,"&gt;"&amp;AV$5,Fluxo!$S:$S,"&lt;="&amp;AW$5,Fluxo!$D:$D,$D102)</f>
        <v>0</v>
      </c>
      <c r="AX102" s="18">
        <f>SUMIFS(Fluxo!$N:$N,Fluxo!$S:$S,"&gt;"&amp;AW$5,Fluxo!$S:$S,"&lt;="&amp;AX$5,Fluxo!$D:$D,$D102)</f>
        <v>0</v>
      </c>
      <c r="AY102" s="18">
        <f>SUMIFS(Fluxo!$N:$N,Fluxo!$S:$S,"&gt;"&amp;AX$5,Fluxo!$S:$S,"&lt;="&amp;AY$5,Fluxo!$D:$D,$D102)</f>
        <v>0</v>
      </c>
      <c r="AZ102" s="18">
        <f>SUMIFS(Fluxo!$N:$N,Fluxo!$S:$S,"&gt;"&amp;AY$5,Fluxo!$S:$S,"&lt;="&amp;AZ$5,Fluxo!$D:$D,$D102)</f>
        <v>0</v>
      </c>
      <c r="BA102" s="18">
        <f>SUMIFS(Fluxo!$N:$N,Fluxo!$S:$S,"&gt;"&amp;AZ$5,Fluxo!$S:$S,"&lt;="&amp;BA$5,Fluxo!$D:$D,$D102)</f>
        <v>0</v>
      </c>
      <c r="BB102" s="18">
        <f>SUMIFS(Fluxo!$N:$N,Fluxo!$S:$S,"&gt;"&amp;BA$5,Fluxo!$S:$S,"&lt;="&amp;BB$5,Fluxo!$D:$D,$D102)</f>
        <v>0</v>
      </c>
      <c r="BC102" s="18">
        <f>SUMIFS(Fluxo!$N:$N,Fluxo!$S:$S,"&gt;"&amp;BB$5,Fluxo!$S:$S,"&lt;="&amp;BC$5,Fluxo!$D:$D,$D102)</f>
        <v>0</v>
      </c>
      <c r="BD102" s="18">
        <f>SUMIFS(Fluxo!$N:$N,Fluxo!$S:$S,"&gt;"&amp;BC$5,Fluxo!$S:$S,"&lt;="&amp;BD$5,Fluxo!$D:$D,$D102)</f>
        <v>0</v>
      </c>
      <c r="BE102" s="18">
        <f>SUMIFS(Fluxo!$N:$N,Fluxo!$S:$S,"&gt;"&amp;BD$5,Fluxo!$S:$S,"&lt;="&amp;BE$5,Fluxo!$D:$D,$D102)</f>
        <v>0</v>
      </c>
      <c r="BF102" s="18">
        <f>SUMIFS(Fluxo!$N:$N,Fluxo!$S:$S,"&gt;"&amp;BE$5,Fluxo!$S:$S,"&lt;="&amp;BF$5,Fluxo!$D:$D,$D102)</f>
        <v>0</v>
      </c>
      <c r="BG102" s="18">
        <f>SUMIFS(Fluxo!$N:$N,Fluxo!$S:$S,"&gt;"&amp;BF$5,Fluxo!$S:$S,"&lt;="&amp;BG$5,Fluxo!$D:$D,$D102)</f>
        <v>0</v>
      </c>
      <c r="BH102" s="18">
        <f>SUMIFS(Fluxo!$N:$N,Fluxo!$S:$S,"&gt;"&amp;BG$5,Fluxo!$S:$S,"&lt;="&amp;BH$5,Fluxo!$D:$D,$D102)</f>
        <v>0</v>
      </c>
      <c r="BI102" s="18">
        <f>SUMIFS(Fluxo!$N:$N,Fluxo!$S:$S,"&gt;"&amp;BH$5,Fluxo!$S:$S,"&lt;="&amp;BI$5,Fluxo!$D:$D,$D102)</f>
        <v>0</v>
      </c>
      <c r="BJ102" s="18">
        <f>SUMIFS(Fluxo!$N:$N,Fluxo!$S:$S,"&gt;"&amp;BI$5,Fluxo!$S:$S,"&lt;="&amp;BJ$5,Fluxo!$D:$D,$D102)</f>
        <v>0</v>
      </c>
      <c r="BK102" s="18">
        <f>SUMIFS(Fluxo!$N:$N,Fluxo!$S:$S,"&gt;"&amp;BJ$5,Fluxo!$S:$S,"&lt;="&amp;BK$5,Fluxo!$D:$D,$D102)</f>
        <v>0</v>
      </c>
      <c r="BL102" s="18">
        <f>SUMIFS(Fluxo!$N:$N,Fluxo!$S:$S,"&gt;"&amp;BK$5,Fluxo!$S:$S,"&lt;="&amp;BL$5,Fluxo!$D:$D,$D102)</f>
        <v>0</v>
      </c>
      <c r="BM102" s="18">
        <f>SUMIFS(Fluxo!$N:$N,Fluxo!$S:$S,"&gt;"&amp;BL$5,Fluxo!$S:$S,"&lt;="&amp;BM$5,Fluxo!$D:$D,$D102)</f>
        <v>0</v>
      </c>
      <c r="BN102" s="18">
        <f>SUMIFS(Fluxo!$N:$N,Fluxo!$S:$S,"&gt;"&amp;BM$5,Fluxo!$S:$S,"&lt;="&amp;BN$5,Fluxo!$D:$D,$D102)</f>
        <v>0</v>
      </c>
      <c r="BO102" s="18">
        <f>SUMIFS(Fluxo!$N:$N,Fluxo!$S:$S,"&gt;"&amp;BN$5,Fluxo!$S:$S,"&lt;="&amp;BO$5,Fluxo!$D:$D,$D102)</f>
        <v>0</v>
      </c>
      <c r="BP102" s="18">
        <f>SUMIFS(Fluxo!$N:$N,Fluxo!$S:$S,"&gt;"&amp;BO$5,Fluxo!$S:$S,"&lt;="&amp;BP$5,Fluxo!$D:$D,$D102)</f>
        <v>0</v>
      </c>
      <c r="BQ102" s="18">
        <f>SUMIFS(Fluxo!$N:$N,Fluxo!$S:$S,"&gt;"&amp;BP$5,Fluxo!$S:$S,"&lt;="&amp;BQ$5,Fluxo!$D:$D,$D102)</f>
        <v>0</v>
      </c>
      <c r="BR102" s="18">
        <f>SUMIFS(Fluxo!$N:$N,Fluxo!$S:$S,"&gt;"&amp;BQ$5,Fluxo!$S:$S,"&lt;="&amp;BR$5,Fluxo!$D:$D,$D102)</f>
        <v>0</v>
      </c>
      <c r="BS102" s="18">
        <f>SUMIFS(Fluxo!$N:$N,Fluxo!$S:$S,"&gt;"&amp;BR$5,Fluxo!$S:$S,"&lt;="&amp;BS$5,Fluxo!$D:$D,$D102)</f>
        <v>0</v>
      </c>
      <c r="BT102" s="18">
        <f>SUMIFS(Fluxo!$N:$N,Fluxo!$S:$S,"&gt;"&amp;BS$5,Fluxo!$S:$S,"&lt;="&amp;BT$5,Fluxo!$D:$D,$D102)</f>
        <v>0</v>
      </c>
      <c r="BU102" s="18">
        <f>SUMIFS(Fluxo!$N:$N,Fluxo!$S:$S,"&gt;"&amp;BT$5,Fluxo!$S:$S,"&lt;="&amp;BU$5,Fluxo!$D:$D,$D102)</f>
        <v>0</v>
      </c>
      <c r="BV102" s="18">
        <f>SUMIFS(Fluxo!$N:$N,Fluxo!$S:$S,"&gt;"&amp;BU$5,Fluxo!$S:$S,"&lt;="&amp;BV$5,Fluxo!$D:$D,$D102)</f>
        <v>0</v>
      </c>
      <c r="BW102" s="18">
        <f>SUMIFS(Fluxo!$N:$N,Fluxo!$S:$S,"&gt;"&amp;BV$5,Fluxo!$S:$S,"&lt;="&amp;BW$5,Fluxo!$D:$D,$D102)</f>
        <v>0</v>
      </c>
      <c r="BX102" s="18">
        <f>SUMIFS(Fluxo!$N:$N,Fluxo!$S:$S,"&gt;"&amp;BW$5,Fluxo!$S:$S,"&lt;="&amp;BX$5,Fluxo!$D:$D,$D102)</f>
        <v>0</v>
      </c>
      <c r="BY102" s="18">
        <f>SUMIFS(Fluxo!$N:$N,Fluxo!$S:$S,"&gt;"&amp;BX$5,Fluxo!$S:$S,"&lt;="&amp;BY$5,Fluxo!$D:$D,$D102)</f>
        <v>0</v>
      </c>
      <c r="BZ102" s="18">
        <f>SUMIFS(Fluxo!$N:$N,Fluxo!$S:$S,"&gt;"&amp;BY$5,Fluxo!$S:$S,"&lt;="&amp;BZ$5,Fluxo!$D:$D,$D102)</f>
        <v>0</v>
      </c>
      <c r="CA102" s="18">
        <f>SUMIFS(Fluxo!$N:$N,Fluxo!$S:$S,"&gt;"&amp;BZ$5,Fluxo!$S:$S,"&lt;="&amp;CA$5,Fluxo!$D:$D,$D102)</f>
        <v>0</v>
      </c>
      <c r="CB102" s="18">
        <f>SUMIFS(Fluxo!$N:$N,Fluxo!$S:$S,"&gt;"&amp;CA$5,Fluxo!$S:$S,"&lt;="&amp;CB$5,Fluxo!$D:$D,$D102)</f>
        <v>0</v>
      </c>
      <c r="CC102" s="18">
        <f>SUMIFS(Fluxo!$N:$N,Fluxo!$S:$S,"&gt;"&amp;CB$5,Fluxo!$S:$S,"&lt;="&amp;CC$5,Fluxo!$D:$D,$D102)</f>
        <v>0</v>
      </c>
      <c r="CD102" s="18">
        <f>SUMIFS(Fluxo!$N:$N,Fluxo!$S:$S,"&gt;"&amp;CC$5,Fluxo!$S:$S,"&lt;="&amp;CD$5,Fluxo!$D:$D,$D102)</f>
        <v>0</v>
      </c>
      <c r="CE102" s="18">
        <f>SUMIFS(Fluxo!$N:$N,Fluxo!$S:$S,"&gt;"&amp;CD$5,Fluxo!$S:$S,"&lt;="&amp;CE$5,Fluxo!$D:$D,$D102)</f>
        <v>0</v>
      </c>
      <c r="CF102" s="18">
        <f>SUMIFS(Fluxo!$N:$N,Fluxo!$S:$S,"&gt;"&amp;CE$5,Fluxo!$S:$S,"&lt;="&amp;CF$5,Fluxo!$D:$D,$D102)</f>
        <v>0</v>
      </c>
      <c r="CG102" s="18">
        <f>SUMIFS(Fluxo!$N:$N,Fluxo!$S:$S,"&gt;"&amp;CF$5,Fluxo!$S:$S,"&lt;="&amp;CG$5,Fluxo!$D:$D,$D102)</f>
        <v>0</v>
      </c>
      <c r="CH102" s="18">
        <f>SUMIFS(Fluxo!$N:$N,Fluxo!$S:$S,"&gt;"&amp;CG$5,Fluxo!$S:$S,"&lt;="&amp;CH$5,Fluxo!$D:$D,$D102)</f>
        <v>0</v>
      </c>
      <c r="CI102" s="18">
        <f>SUMIFS(Fluxo!$N:$N,Fluxo!$S:$S,"&gt;"&amp;CH$5,Fluxo!$S:$S,"&lt;="&amp;CI$5,Fluxo!$D:$D,$D102)</f>
        <v>0</v>
      </c>
      <c r="CJ102" s="18">
        <f>SUMIFS(Fluxo!$N:$N,Fluxo!$S:$S,"&gt;"&amp;CI$5,Fluxo!$S:$S,"&lt;="&amp;CJ$5,Fluxo!$D:$D,$D102)</f>
        <v>0</v>
      </c>
      <c r="CK102" s="18">
        <f>SUMIFS(Fluxo!$N:$N,Fluxo!$S:$S,"&gt;"&amp;CJ$5,Fluxo!$S:$S,"&lt;="&amp;CK$5,Fluxo!$D:$D,$D102)</f>
        <v>0</v>
      </c>
      <c r="CL102" s="18">
        <f>SUMIFS(Fluxo!$N:$N,Fluxo!$S:$S,"&gt;"&amp;CK$5,Fluxo!$S:$S,"&lt;="&amp;CL$5,Fluxo!$D:$D,$D102)</f>
        <v>0</v>
      </c>
      <c r="CM102" s="18">
        <f>SUMIFS(Fluxo!$N:$N,Fluxo!$S:$S,"&gt;"&amp;CL$5,Fluxo!$S:$S,"&lt;="&amp;CM$5,Fluxo!$D:$D,$D102)</f>
        <v>0</v>
      </c>
      <c r="CN102" s="18">
        <f>SUMIFS(Fluxo!$N:$N,Fluxo!$S:$S,"&gt;"&amp;CM$5,Fluxo!$S:$S,"&lt;="&amp;CN$5,Fluxo!$D:$D,$D102)</f>
        <v>0</v>
      </c>
      <c r="CO102" s="18">
        <f>SUMIFS(Fluxo!$N:$N,Fluxo!$S:$S,"&gt;"&amp;CN$5,Fluxo!$S:$S,"&lt;="&amp;CO$5,Fluxo!$D:$D,$D102)</f>
        <v>0</v>
      </c>
      <c r="CP102" s="18">
        <f>SUMIFS(Fluxo!$N:$N,Fluxo!$S:$S,"&gt;"&amp;CO$5,Fluxo!$S:$S,"&lt;="&amp;CP$5,Fluxo!$D:$D,$D102)</f>
        <v>0</v>
      </c>
      <c r="CQ102" s="18">
        <f>SUMIFS(Fluxo!$N:$N,Fluxo!$S:$S,"&gt;"&amp;CP$5,Fluxo!$S:$S,"&lt;="&amp;CQ$5,Fluxo!$D:$D,$D102)</f>
        <v>0</v>
      </c>
      <c r="CR102" s="18">
        <f>SUMIFS(Fluxo!$N:$N,Fluxo!$S:$S,"&gt;"&amp;CQ$5,Fluxo!$S:$S,"&lt;="&amp;CR$5,Fluxo!$D:$D,$D102)</f>
        <v>0</v>
      </c>
      <c r="CS102" s="18">
        <f>SUMIFS(Fluxo!$N:$N,Fluxo!$S:$S,"&gt;"&amp;CR$5,Fluxo!$S:$S,"&lt;="&amp;CS$5,Fluxo!$D:$D,$D102)</f>
        <v>0</v>
      </c>
      <c r="CT102" s="18">
        <f>SUMIFS(Fluxo!$N:$N,Fluxo!$S:$S,"&gt;"&amp;CS$5,Fluxo!$S:$S,"&lt;="&amp;CT$5,Fluxo!$D:$D,$D102)</f>
        <v>0</v>
      </c>
      <c r="CU102" s="18">
        <f>SUMIFS(Fluxo!$N:$N,Fluxo!$S:$S,"&gt;"&amp;CT$5,Fluxo!$S:$S,"&lt;="&amp;CU$5,Fluxo!$D:$D,$D102)</f>
        <v>0</v>
      </c>
      <c r="CV102" s="18">
        <f>SUMIFS(Fluxo!$N:$N,Fluxo!$S:$S,"&gt;"&amp;CU$5,Fluxo!$S:$S,"&lt;="&amp;CV$5,Fluxo!$D:$D,$D102)</f>
        <v>0</v>
      </c>
      <c r="CW102" s="18">
        <f>SUMIFS(Fluxo!$N:$N,Fluxo!$S:$S,"&gt;"&amp;CV$5,Fluxo!$S:$S,"&lt;="&amp;CW$5,Fluxo!$D:$D,$D102)</f>
        <v>0</v>
      </c>
      <c r="CX102" s="18">
        <f>SUMIFS(Fluxo!$N:$N,Fluxo!$S:$S,"&gt;"&amp;CW$5,Fluxo!$S:$S,"&lt;="&amp;CX$5,Fluxo!$D:$D,$D102)</f>
        <v>0</v>
      </c>
      <c r="CY102" s="18">
        <f>SUMIFS(Fluxo!$N:$N,Fluxo!$S:$S,"&gt;"&amp;CX$5,Fluxo!$S:$S,"&lt;="&amp;CY$5,Fluxo!$D:$D,$D102)</f>
        <v>0</v>
      </c>
      <c r="CZ102" s="18">
        <f>SUMIFS(Fluxo!$N:$N,Fluxo!$S:$S,"&gt;"&amp;CY$5,Fluxo!$S:$S,"&lt;="&amp;CZ$5,Fluxo!$D:$D,$D102)</f>
        <v>0</v>
      </c>
      <c r="DA102" s="18">
        <f>SUMIFS(Fluxo!$N:$N,Fluxo!$S:$S,"&gt;"&amp;CZ$5,Fluxo!$S:$S,"&lt;="&amp;DA$5,Fluxo!$D:$D,$D102)</f>
        <v>0</v>
      </c>
      <c r="DB102" s="18">
        <f>SUMIFS(Fluxo!$N:$N,Fluxo!$S:$S,"&gt;"&amp;DA$5,Fluxo!$S:$S,"&lt;="&amp;DB$5,Fluxo!$D:$D,$D102)</f>
        <v>0</v>
      </c>
      <c r="DC102" s="18">
        <f>SUMIFS(Fluxo!$N:$N,Fluxo!$S:$S,"&gt;"&amp;DB$5,Fluxo!$S:$S,"&lt;="&amp;DC$5,Fluxo!$D:$D,$D102)</f>
        <v>0</v>
      </c>
      <c r="DD102" s="18">
        <f>SUMIFS(Fluxo!$N:$N,Fluxo!$S:$S,"&gt;"&amp;DC$5,Fluxo!$S:$S,"&lt;="&amp;DD$5,Fluxo!$D:$D,$D102)</f>
        <v>0</v>
      </c>
      <c r="DE102" s="18">
        <f>SUMIFS(Fluxo!$N:$N,Fluxo!$S:$S,"&gt;"&amp;DD$5,Fluxo!$S:$S,"&lt;="&amp;DE$5,Fluxo!$D:$D,$D102)</f>
        <v>0</v>
      </c>
      <c r="DF102" s="18">
        <f>SUMIFS(Fluxo!$N:$N,Fluxo!$S:$S,"&gt;"&amp;DE$5,Fluxo!$S:$S,"&lt;="&amp;DF$5,Fluxo!$D:$D,$D102)</f>
        <v>0</v>
      </c>
      <c r="DG102" s="18">
        <f>SUMIFS(Fluxo!$N:$N,Fluxo!$S:$S,"&gt;"&amp;DF$5,Fluxo!$S:$S,"&lt;="&amp;DG$5,Fluxo!$D:$D,$D102)</f>
        <v>0</v>
      </c>
      <c r="DH102" s="18">
        <f>SUMIFS(Fluxo!$N:$N,Fluxo!$S:$S,"&gt;"&amp;DG$5,Fluxo!$S:$S,"&lt;="&amp;DH$5,Fluxo!$D:$D,$D102)</f>
        <v>0</v>
      </c>
      <c r="DI102" s="18">
        <f>SUMIFS(Fluxo!$N:$N,Fluxo!$S:$S,"&gt;"&amp;DH$5,Fluxo!$S:$S,"&lt;="&amp;DI$5,Fluxo!$D:$D,$D102)</f>
        <v>0</v>
      </c>
      <c r="DJ102" s="18">
        <f>SUMIFS(Fluxo!$N:$N,Fluxo!$S:$S,"&gt;"&amp;DI$5,Fluxo!$S:$S,"&lt;="&amp;DJ$5,Fluxo!$D:$D,$D102)</f>
        <v>0</v>
      </c>
      <c r="DK102" s="18">
        <f>SUMIFS(Fluxo!$N:$N,Fluxo!$S:$S,"&gt;"&amp;DJ$5,Fluxo!$S:$S,"&lt;="&amp;DK$5,Fluxo!$D:$D,$D102)</f>
        <v>0</v>
      </c>
      <c r="DL102" s="18">
        <f>SUMIFS(Fluxo!$N:$N,Fluxo!$S:$S,"&gt;"&amp;DK$5,Fluxo!$S:$S,"&lt;="&amp;DL$5,Fluxo!$D:$D,$D102)</f>
        <v>0</v>
      </c>
      <c r="DM102" s="18">
        <f>SUMIFS(Fluxo!$N:$N,Fluxo!$S:$S,"&gt;"&amp;DL$5,Fluxo!$S:$S,"&lt;="&amp;DM$5,Fluxo!$D:$D,$D102)</f>
        <v>0</v>
      </c>
      <c r="DN102" s="18">
        <f>SUMIFS(Fluxo!$N:$N,Fluxo!$S:$S,"&gt;"&amp;DM$5,Fluxo!$S:$S,"&lt;="&amp;DN$5,Fluxo!$D:$D,$D102)</f>
        <v>0</v>
      </c>
      <c r="DO102" s="18">
        <f>SUMIFS(Fluxo!$N:$N,Fluxo!$S:$S,"&gt;"&amp;DN$5,Fluxo!$S:$S,"&lt;="&amp;DO$5,Fluxo!$D:$D,$D102)</f>
        <v>0</v>
      </c>
      <c r="DP102" s="18">
        <f>SUMIFS(Fluxo!$N:$N,Fluxo!$S:$S,"&gt;"&amp;DO$5,Fluxo!$S:$S,"&lt;="&amp;DP$5,Fluxo!$D:$D,$D102)</f>
        <v>0</v>
      </c>
      <c r="DQ102" s="18">
        <f>SUMIFS(Fluxo!$N:$N,Fluxo!$S:$S,"&gt;"&amp;DP$5,Fluxo!$S:$S,"&lt;="&amp;DQ$5,Fluxo!$D:$D,$D102)</f>
        <v>0</v>
      </c>
      <c r="DR102" s="18">
        <f>SUMIFS(Fluxo!$N:$N,Fluxo!$S:$S,"&gt;"&amp;DQ$5,Fluxo!$S:$S,"&lt;="&amp;DR$5,Fluxo!$D:$D,$D102)</f>
        <v>0</v>
      </c>
      <c r="DS102" s="18">
        <f>SUMIFS(Fluxo!$N:$N,Fluxo!$S:$S,"&gt;"&amp;DR$5,Fluxo!$S:$S,"&lt;="&amp;DS$5,Fluxo!$D:$D,$D102)</f>
        <v>0</v>
      </c>
      <c r="DT102" s="18">
        <f>SUMIFS(Fluxo!$N:$N,Fluxo!$S:$S,"&gt;"&amp;DS$5,Fluxo!$S:$S,"&lt;="&amp;DT$5,Fluxo!$D:$D,$D102)</f>
        <v>0</v>
      </c>
      <c r="DU102" s="18">
        <f>SUMIFS(Fluxo!$N:$N,Fluxo!$S:$S,"&gt;"&amp;DT$5,Fluxo!$S:$S,"&lt;="&amp;DU$5,Fluxo!$D:$D,$D102)</f>
        <v>0</v>
      </c>
      <c r="DV102" s="18">
        <f>SUMIFS(Fluxo!$N:$N,Fluxo!$S:$S,"&gt;"&amp;DU$5,Fluxo!$S:$S,"&lt;="&amp;DV$5,Fluxo!$D:$D,$D102)</f>
        <v>0</v>
      </c>
      <c r="DW102" s="18">
        <f>SUMIFS(Fluxo!$N:$N,Fluxo!$S:$S,"&gt;"&amp;DV$5,Fluxo!$S:$S,"&lt;="&amp;DW$5,Fluxo!$D:$D,$D102)</f>
        <v>0</v>
      </c>
      <c r="DX102" s="18">
        <f>SUMIFS(Fluxo!$N:$N,Fluxo!$S:$S,"&gt;"&amp;DW$5,Fluxo!$S:$S,"&lt;="&amp;DX$5,Fluxo!$D:$D,$D102)</f>
        <v>0</v>
      </c>
      <c r="DY102" s="18">
        <f>SUMIFS(Fluxo!$N:$N,Fluxo!$S:$S,"&gt;"&amp;DX$5,Fluxo!$S:$S,"&lt;="&amp;DY$5,Fluxo!$D:$D,$D102)</f>
        <v>0</v>
      </c>
      <c r="DZ102" s="18">
        <f>SUMIFS(Fluxo!$N:$N,Fluxo!$S:$S,"&gt;"&amp;DY$5,Fluxo!$S:$S,"&lt;="&amp;DZ$5,Fluxo!$D:$D,$D102)</f>
        <v>0</v>
      </c>
      <c r="EA102" s="18">
        <f>SUMIFS(Fluxo!$N:$N,Fluxo!$S:$S,"&gt;"&amp;DZ$5,Fluxo!$S:$S,"&lt;="&amp;EA$5,Fluxo!$D:$D,$D102)</f>
        <v>0</v>
      </c>
      <c r="EB102" s="18">
        <f>SUMIFS(Fluxo!$N:$N,Fluxo!$S:$S,"&gt;"&amp;EA$5,Fluxo!$S:$S,"&lt;="&amp;EB$5,Fluxo!$D:$D,$D102)</f>
        <v>0</v>
      </c>
      <c r="EC102" s="18">
        <f>SUMIFS(Fluxo!$N:$N,Fluxo!$S:$S,"&gt;"&amp;EB$5,Fluxo!$S:$S,"&lt;="&amp;EC$5,Fluxo!$D:$D,$D102)</f>
        <v>0</v>
      </c>
      <c r="ED102" s="18">
        <f>SUMIFS(Fluxo!$N:$N,Fluxo!$S:$S,"&gt;"&amp;EC$5,Fluxo!$S:$S,"&lt;="&amp;ED$5,Fluxo!$D:$D,$D102)</f>
        <v>0</v>
      </c>
      <c r="EE102" s="18">
        <f>SUMIFS(Fluxo!$N:$N,Fluxo!$S:$S,"&gt;"&amp;ED$5,Fluxo!$S:$S,"&lt;="&amp;EE$5,Fluxo!$D:$D,$D102)</f>
        <v>0</v>
      </c>
      <c r="EF102" s="18">
        <f>SUMIFS(Fluxo!$N:$N,Fluxo!$S:$S,"&gt;"&amp;EE$5,Fluxo!$S:$S,"&lt;="&amp;EF$5,Fluxo!$D:$D,$D102)</f>
        <v>0</v>
      </c>
      <c r="EG102" s="18">
        <f>SUMIFS(Fluxo!$N:$N,Fluxo!$S:$S,"&gt;"&amp;EF$5,Fluxo!$S:$S,"&lt;="&amp;EG$5,Fluxo!$D:$D,$D102)</f>
        <v>0</v>
      </c>
      <c r="EH102" s="18">
        <f>SUMIFS(Fluxo!$N:$N,Fluxo!$S:$S,"&gt;"&amp;EG$5,Fluxo!$S:$S,"&lt;="&amp;EH$5,Fluxo!$D:$D,$D102)</f>
        <v>0</v>
      </c>
      <c r="EI102" s="18">
        <f>SUMIFS(Fluxo!$N:$N,Fluxo!$S:$S,"&gt;"&amp;EH$5,Fluxo!$S:$S,"&lt;="&amp;EI$5,Fluxo!$D:$D,$D102)</f>
        <v>0</v>
      </c>
      <c r="EJ102" s="18">
        <f>SUMIFS(Fluxo!$N:$N,Fluxo!$S:$S,"&gt;"&amp;EI$5,Fluxo!$S:$S,"&lt;="&amp;EJ$5,Fluxo!$D:$D,$D102)</f>
        <v>0</v>
      </c>
      <c r="EK102" s="18">
        <f>SUMIFS(Fluxo!$N:$N,Fluxo!$S:$S,"&gt;"&amp;EJ$5,Fluxo!$S:$S,"&lt;="&amp;EK$5,Fluxo!$D:$D,$D102)</f>
        <v>0</v>
      </c>
      <c r="EL102" s="18">
        <f>SUMIFS(Fluxo!$N:$N,Fluxo!$S:$S,"&gt;"&amp;EK$5,Fluxo!$S:$S,"&lt;="&amp;EL$5,Fluxo!$D:$D,$D102)</f>
        <v>0</v>
      </c>
      <c r="EM102" s="18">
        <f>SUMIFS(Fluxo!$N:$N,Fluxo!$S:$S,"&gt;"&amp;EL$5,Fluxo!$S:$S,"&lt;="&amp;EM$5,Fluxo!$D:$D,$D102)</f>
        <v>0</v>
      </c>
      <c r="EN102" s="18">
        <f>SUMIFS(Fluxo!$N:$N,Fluxo!$S:$S,"&gt;"&amp;EM$5,Fluxo!$S:$S,"&lt;="&amp;EN$5,Fluxo!$D:$D,$D102)</f>
        <v>0</v>
      </c>
      <c r="EO102" s="18">
        <f>SUMIFS(Fluxo!$N:$N,Fluxo!$S:$S,"&gt;"&amp;EN$5,Fluxo!$S:$S,"&lt;="&amp;EO$5,Fluxo!$D:$D,$D102)</f>
        <v>0</v>
      </c>
      <c r="EP102" s="18">
        <f>SUMIFS(Fluxo!$N:$N,Fluxo!$S:$S,"&gt;"&amp;EO$5,Fluxo!$S:$S,"&lt;="&amp;EP$5,Fluxo!$D:$D,$D102)</f>
        <v>0</v>
      </c>
      <c r="EQ102" s="18">
        <f>SUMIFS(Fluxo!$N:$N,Fluxo!$S:$S,"&gt;"&amp;EP$5,Fluxo!$S:$S,"&lt;="&amp;EQ$5,Fluxo!$D:$D,$D102)</f>
        <v>0</v>
      </c>
      <c r="ER102" s="18">
        <f>SUMIFS(Fluxo!$N:$N,Fluxo!$S:$S,"&gt;"&amp;EQ$5,Fluxo!$S:$S,"&lt;="&amp;ER$5,Fluxo!$D:$D,$D102)</f>
        <v>0</v>
      </c>
      <c r="ES102" s="18">
        <f>SUMIFS(Fluxo!$N:$N,Fluxo!$S:$S,"&gt;"&amp;ER$5,Fluxo!$S:$S,"&lt;="&amp;ES$5,Fluxo!$D:$D,$D102)</f>
        <v>0</v>
      </c>
      <c r="ET102" s="18">
        <f>SUMIFS(Fluxo!$N:$N,Fluxo!$S:$S,"&gt;"&amp;ES$5,Fluxo!$S:$S,"&lt;="&amp;ET$5,Fluxo!$D:$D,$D102)</f>
        <v>0</v>
      </c>
      <c r="EU102" s="18">
        <f>SUMIFS(Fluxo!$N:$N,Fluxo!$S:$S,"&gt;"&amp;ET$5,Fluxo!$S:$S,"&lt;="&amp;EU$5,Fluxo!$D:$D,$D102)</f>
        <v>0</v>
      </c>
      <c r="EV102" s="18">
        <f>SUMIFS(Fluxo!$N:$N,Fluxo!$S:$S,"&gt;"&amp;EU$5,Fluxo!$S:$S,"&lt;="&amp;EV$5,Fluxo!$D:$D,$D102)</f>
        <v>0</v>
      </c>
      <c r="EW102" s="18">
        <f>SUMIFS(Fluxo!$N:$N,Fluxo!$S:$S,"&gt;"&amp;EV$5,Fluxo!$S:$S,"&lt;="&amp;EW$5,Fluxo!$D:$D,$D102)</f>
        <v>0</v>
      </c>
      <c r="EX102" s="18">
        <f>SUMIFS(Fluxo!$N:$N,Fluxo!$S:$S,"&gt;"&amp;EW$5,Fluxo!$S:$S,"&lt;="&amp;EX$5,Fluxo!$D:$D,$D102)</f>
        <v>0</v>
      </c>
      <c r="EY102" s="18">
        <f>SUMIFS(Fluxo!$N:$N,Fluxo!$S:$S,"&gt;"&amp;EX$5,Fluxo!$S:$S,"&lt;="&amp;EY$5,Fluxo!$D:$D,$D102)</f>
        <v>0</v>
      </c>
      <c r="EZ102" s="18">
        <f>SUMIFS(Fluxo!$N:$N,Fluxo!$S:$S,"&gt;"&amp;EY$5,Fluxo!$S:$S,"&lt;="&amp;EZ$5,Fluxo!$D:$D,$D102)</f>
        <v>0</v>
      </c>
      <c r="FA102" s="18">
        <f>SUMIFS(Fluxo!$N:$N,Fluxo!$S:$S,"&gt;"&amp;EZ$5,Fluxo!$S:$S,"&lt;="&amp;FA$5,Fluxo!$D:$D,$D102)</f>
        <v>0</v>
      </c>
      <c r="FB102" s="18">
        <f>SUMIFS(Fluxo!$N:$N,Fluxo!$S:$S,"&gt;"&amp;FA$5,Fluxo!$S:$S,"&lt;="&amp;FB$5,Fluxo!$D:$D,$D102)</f>
        <v>0</v>
      </c>
      <c r="FC102" s="18">
        <f>SUMIFS(Fluxo!$N:$N,Fluxo!$S:$S,"&gt;"&amp;FB$5,Fluxo!$S:$S,"&lt;="&amp;FC$5,Fluxo!$D:$D,$D102)</f>
        <v>0</v>
      </c>
      <c r="FD102" s="18">
        <f>SUMIFS(Fluxo!$N:$N,Fluxo!$S:$S,"&gt;"&amp;FC$5,Fluxo!$S:$S,"&lt;="&amp;FD$5,Fluxo!$D:$D,$D102)</f>
        <v>0</v>
      </c>
      <c r="FE102" s="18">
        <f>SUMIFS(Fluxo!$N:$N,Fluxo!$S:$S,"&gt;"&amp;FD$5,Fluxo!$S:$S,"&lt;="&amp;FE$5,Fluxo!$D:$D,$D102)</f>
        <v>0</v>
      </c>
      <c r="FF102" s="18">
        <f>SUMIFS(Fluxo!$N:$N,Fluxo!$S:$S,"&gt;"&amp;FE$5,Fluxo!$S:$S,"&lt;="&amp;FF$5,Fluxo!$D:$D,$D102)</f>
        <v>0</v>
      </c>
      <c r="FG102" s="18">
        <f>SUMIFS(Fluxo!$N:$N,Fluxo!$S:$S,"&gt;"&amp;FF$5,Fluxo!$S:$S,"&lt;="&amp;FG$5,Fluxo!$D:$D,$D102)</f>
        <v>0</v>
      </c>
      <c r="FH102" s="18">
        <f>SUMIFS(Fluxo!$N:$N,Fluxo!$S:$S,"&gt;"&amp;FG$5,Fluxo!$S:$S,"&lt;="&amp;FH$5,Fluxo!$D:$D,$D102)</f>
        <v>0</v>
      </c>
      <c r="FI102" s="18">
        <f>SUMIFS(Fluxo!$N:$N,Fluxo!$S:$S,"&gt;"&amp;FH$5,Fluxo!$S:$S,"&lt;="&amp;FI$5,Fluxo!$D:$D,$D102)</f>
        <v>0</v>
      </c>
      <c r="FJ102" s="18">
        <f>SUMIFS(Fluxo!$N:$N,Fluxo!$S:$S,"&gt;"&amp;FI$5,Fluxo!$S:$S,"&lt;="&amp;FJ$5,Fluxo!$D:$D,$D102)</f>
        <v>0</v>
      </c>
      <c r="FK102" s="18">
        <f>SUMIFS(Fluxo!$N:$N,Fluxo!$S:$S,"&gt;"&amp;FJ$5,Fluxo!$S:$S,"&lt;="&amp;FK$5,Fluxo!$D:$D,$D102)</f>
        <v>0</v>
      </c>
      <c r="FL102" s="18">
        <f>SUMIFS(Fluxo!$N:$N,Fluxo!$S:$S,"&gt;"&amp;FK$5,Fluxo!$S:$S,"&lt;="&amp;FL$5,Fluxo!$D:$D,$D102)</f>
        <v>0</v>
      </c>
      <c r="FM102" s="18">
        <f>SUMIFS(Fluxo!$N:$N,Fluxo!$S:$S,"&gt;"&amp;FL$5,Fluxo!$S:$S,"&lt;="&amp;FM$5,Fluxo!$D:$D,$D102)</f>
        <v>0</v>
      </c>
      <c r="FN102" s="18">
        <f>SUMIFS(Fluxo!$N:$N,Fluxo!$S:$S,"&gt;"&amp;FM$5,Fluxo!$S:$S,"&lt;="&amp;FN$5,Fluxo!$D:$D,$D102)</f>
        <v>0</v>
      </c>
      <c r="FO102" s="18">
        <f>SUMIFS(Fluxo!$N:$N,Fluxo!$S:$S,"&gt;"&amp;FN$5,Fluxo!$S:$S,"&lt;="&amp;FO$5,Fluxo!$D:$D,$D102)</f>
        <v>0</v>
      </c>
      <c r="FP102" s="18">
        <f>SUMIFS(Fluxo!$N:$N,Fluxo!$S:$S,"&gt;"&amp;FO$5,Fluxo!$S:$S,"&lt;="&amp;FP$5,Fluxo!$D:$D,$D102)</f>
        <v>0</v>
      </c>
      <c r="FQ102" s="18">
        <f>SUMIFS(Fluxo!$N:$N,Fluxo!$S:$S,"&gt;"&amp;FP$5,Fluxo!$S:$S,"&lt;="&amp;FQ$5,Fluxo!$D:$D,$D102)</f>
        <v>0</v>
      </c>
      <c r="FR102" s="18">
        <f>SUMIFS(Fluxo!$N:$N,Fluxo!$S:$S,"&gt;"&amp;FQ$5,Fluxo!$S:$S,"&lt;="&amp;FR$5,Fluxo!$D:$D,$D102)</f>
        <v>0</v>
      </c>
      <c r="FS102" s="18">
        <f>SUMIFS(Fluxo!$N:$N,Fluxo!$S:$S,"&gt;"&amp;FR$5,Fluxo!$S:$S,"&lt;="&amp;FS$5,Fluxo!$D:$D,$D102)</f>
        <v>0</v>
      </c>
      <c r="FT102" s="18">
        <f>SUMIFS(Fluxo!$N:$N,Fluxo!$S:$S,"&gt;"&amp;FS$5,Fluxo!$S:$S,"&lt;="&amp;FT$5,Fluxo!$D:$D,$D102)</f>
        <v>0</v>
      </c>
      <c r="FU102" s="18">
        <f>SUMIFS(Fluxo!$N:$N,Fluxo!$S:$S,"&gt;"&amp;FT$5,Fluxo!$S:$S,"&lt;="&amp;FU$5,Fluxo!$D:$D,$D102)</f>
        <v>0</v>
      </c>
      <c r="FV102" s="18">
        <f>SUMIFS(Fluxo!$N:$N,Fluxo!$S:$S,"&gt;"&amp;FU$5,Fluxo!$S:$S,"&lt;="&amp;FV$5,Fluxo!$D:$D,$D102)</f>
        <v>0</v>
      </c>
      <c r="FW102" s="18">
        <f>SUMIFS(Fluxo!$N:$N,Fluxo!$S:$S,"&gt;"&amp;FV$5,Fluxo!$S:$S,"&lt;="&amp;FW$5,Fluxo!$D:$D,$D102)</f>
        <v>0</v>
      </c>
      <c r="FX102" s="18">
        <f>SUMIFS(Fluxo!$N:$N,Fluxo!$S:$S,"&gt;"&amp;FW$5,Fluxo!$S:$S,"&lt;="&amp;FX$5,Fluxo!$D:$D,$D102)</f>
        <v>0</v>
      </c>
      <c r="FY102" s="18">
        <f>SUMIFS(Fluxo!$N:$N,Fluxo!$S:$S,"&gt;"&amp;FX$5,Fluxo!$S:$S,"&lt;="&amp;FY$5,Fluxo!$D:$D,$D102)</f>
        <v>0</v>
      </c>
      <c r="FZ102" s="18">
        <f>SUMIFS(Fluxo!$N:$N,Fluxo!$S:$S,"&gt;"&amp;FY$5,Fluxo!$S:$S,"&lt;="&amp;FZ$5,Fluxo!$D:$D,$D102)</f>
        <v>0</v>
      </c>
      <c r="GA102" s="18">
        <f>SUMIFS(Fluxo!$N:$N,Fluxo!$S:$S,"&gt;"&amp;FZ$5,Fluxo!$S:$S,"&lt;="&amp;GA$5,Fluxo!$D:$D,$D102)</f>
        <v>0</v>
      </c>
      <c r="GB102" s="18">
        <f>SUMIFS(Fluxo!$N:$N,Fluxo!$S:$S,"&gt;"&amp;GA$5,Fluxo!$S:$S,"&lt;="&amp;GB$5,Fluxo!$D:$D,$D102)</f>
        <v>0</v>
      </c>
      <c r="GC102" s="18">
        <f>SUMIFS(Fluxo!$N:$N,Fluxo!$S:$S,"&gt;"&amp;GB$5,Fluxo!$S:$S,"&lt;="&amp;GC$5,Fluxo!$D:$D,$D102)</f>
        <v>0</v>
      </c>
      <c r="GD102" s="18">
        <f>SUMIFS(Fluxo!$N:$N,Fluxo!$S:$S,"&gt;"&amp;GC$5,Fluxo!$S:$S,"&lt;="&amp;GD$5,Fluxo!$D:$D,$D102)</f>
        <v>0</v>
      </c>
      <c r="GE102" s="18">
        <f>SUMIFS(Fluxo!$N:$N,Fluxo!$S:$S,"&gt;"&amp;GD$5,Fluxo!$S:$S,"&lt;="&amp;GE$5,Fluxo!$D:$D,$D102)</f>
        <v>0</v>
      </c>
      <c r="GF102" s="18">
        <f>SUMIFS(Fluxo!$N:$N,Fluxo!$S:$S,"&gt;"&amp;GE$5,Fluxo!$S:$S,"&lt;="&amp;GF$5,Fluxo!$D:$D,$D102)</f>
        <v>0</v>
      </c>
      <c r="GG102" s="18">
        <f>SUMIFS(Fluxo!$N:$N,Fluxo!$S:$S,"&gt;"&amp;GF$5,Fluxo!$S:$S,"&lt;="&amp;GG$5,Fluxo!$D:$D,$D102)</f>
        <v>0</v>
      </c>
      <c r="GH102" s="18">
        <f>SUMIFS(Fluxo!$N:$N,Fluxo!$S:$S,"&gt;"&amp;GG$5,Fluxo!$S:$S,"&lt;="&amp;GH$5,Fluxo!$D:$D,$D102)</f>
        <v>0</v>
      </c>
      <c r="GI102" s="18">
        <f>SUMIFS(Fluxo!$N:$N,Fluxo!$S:$S,"&gt;"&amp;GH$5,Fluxo!$S:$S,"&lt;="&amp;GI$5,Fluxo!$D:$D,$D102)</f>
        <v>0</v>
      </c>
      <c r="GJ102" s="18">
        <f>SUMIFS(Fluxo!$N:$N,Fluxo!$S:$S,"&gt;"&amp;GI$5,Fluxo!$S:$S,"&lt;="&amp;GJ$5,Fluxo!$D:$D,$D102)</f>
        <v>0</v>
      </c>
      <c r="GK102" s="18">
        <f>SUMIFS(Fluxo!$N:$N,Fluxo!$S:$S,"&gt;"&amp;GJ$5,Fluxo!$S:$S,"&lt;="&amp;GK$5,Fluxo!$D:$D,$D102)</f>
        <v>0</v>
      </c>
      <c r="GL102" s="18">
        <f>SUMIFS(Fluxo!$N:$N,Fluxo!$S:$S,"&gt;"&amp;GK$5,Fluxo!$S:$S,"&lt;="&amp;GL$5,Fluxo!$D:$D,$D102)</f>
        <v>0</v>
      </c>
      <c r="GM102" s="18">
        <f>SUMIFS(Fluxo!$N:$N,Fluxo!$S:$S,"&gt;"&amp;GL$5,Fluxo!$S:$S,"&lt;="&amp;GM$5,Fluxo!$D:$D,$D102)</f>
        <v>0</v>
      </c>
      <c r="GN102" s="18">
        <f>SUMIFS(Fluxo!$N:$N,Fluxo!$S:$S,"&gt;"&amp;GM$5,Fluxo!$S:$S,"&lt;="&amp;GN$5,Fluxo!$D:$D,$D102)</f>
        <v>0</v>
      </c>
      <c r="GO102" s="18">
        <f>SUMIFS(Fluxo!$N:$N,Fluxo!$S:$S,"&gt;"&amp;GN$5,Fluxo!$S:$S,"&lt;="&amp;GO$5,Fluxo!$D:$D,$D102)</f>
        <v>0</v>
      </c>
      <c r="GP102" s="18">
        <f>SUMIFS(Fluxo!$N:$N,Fluxo!$S:$S,"&gt;"&amp;GO$5,Fluxo!$S:$S,"&lt;="&amp;GP$5,Fluxo!$D:$D,$D102)</f>
        <v>0</v>
      </c>
      <c r="GQ102" s="18">
        <f>SUMIFS(Fluxo!$N:$N,Fluxo!$S:$S,"&gt;"&amp;GP$5,Fluxo!$S:$S,"&lt;="&amp;GQ$5,Fluxo!$D:$D,$D102)</f>
        <v>0</v>
      </c>
      <c r="GR102" s="18">
        <f>SUMIFS(Fluxo!$N:$N,Fluxo!$S:$S,"&gt;"&amp;GQ$5,Fluxo!$S:$S,"&lt;="&amp;GR$5,Fluxo!$D:$D,$D102)</f>
        <v>0</v>
      </c>
      <c r="GS102" s="18">
        <f>SUMIFS(Fluxo!$N:$N,Fluxo!$S:$S,"&gt;"&amp;GR$5,Fluxo!$S:$S,"&lt;="&amp;GS$5,Fluxo!$D:$D,$D102)</f>
        <v>0</v>
      </c>
      <c r="GT102" s="18">
        <f>SUMIFS(Fluxo!$N:$N,Fluxo!$S:$S,"&gt;"&amp;GS$5,Fluxo!$S:$S,"&lt;="&amp;GT$5,Fluxo!$D:$D,$D102)</f>
        <v>0</v>
      </c>
      <c r="GU102" s="18">
        <f>SUMIFS(Fluxo!$N:$N,Fluxo!$S:$S,"&gt;"&amp;GT$5,Fluxo!$S:$S,"&lt;="&amp;GU$5,Fluxo!$D:$D,$D102)</f>
        <v>0</v>
      </c>
      <c r="GV102" s="18">
        <f>SUMIFS(Fluxo!$N:$N,Fluxo!$S:$S,"&gt;"&amp;GU$5,Fluxo!$S:$S,"&lt;="&amp;GV$5,Fluxo!$D:$D,$D102)</f>
        <v>0</v>
      </c>
      <c r="GW102" s="18">
        <f>SUMIFS(Fluxo!$N:$N,Fluxo!$S:$S,"&gt;"&amp;GV$5,Fluxo!$S:$S,"&lt;="&amp;GW$5,Fluxo!$D:$D,$D102)</f>
        <v>0</v>
      </c>
      <c r="GX102" s="18">
        <f>SUMIFS(Fluxo!$N:$N,Fluxo!$S:$S,"&gt;"&amp;GW$5,Fluxo!$S:$S,"&lt;="&amp;GX$5,Fluxo!$D:$D,$D102)</f>
        <v>0</v>
      </c>
      <c r="GY102" s="18">
        <f>SUMIFS(Fluxo!$N:$N,Fluxo!$S:$S,"&gt;"&amp;GX$5,Fluxo!$S:$S,"&lt;="&amp;GY$5,Fluxo!$D:$D,$D102)</f>
        <v>0</v>
      </c>
      <c r="GZ102" s="18">
        <f>SUMIFS(Fluxo!$N:$N,Fluxo!$S:$S,"&gt;"&amp;GY$5,Fluxo!$S:$S,"&lt;="&amp;GZ$5,Fluxo!$D:$D,$D102)</f>
        <v>0</v>
      </c>
      <c r="HA102" s="18">
        <f>SUMIFS(Fluxo!$N:$N,Fluxo!$S:$S,"&gt;"&amp;GZ$5,Fluxo!$S:$S,"&lt;="&amp;HA$5,Fluxo!$D:$D,$D102)</f>
        <v>0</v>
      </c>
      <c r="HB102" s="18">
        <f>SUMIFS(Fluxo!$N:$N,Fluxo!$S:$S,"&gt;"&amp;HA$5,Fluxo!$S:$S,"&lt;="&amp;HB$5,Fluxo!$D:$D,$D102)</f>
        <v>0</v>
      </c>
      <c r="HC102" s="18">
        <f>SUMIFS(Fluxo!$N:$N,Fluxo!$S:$S,"&gt;"&amp;HB$5,Fluxo!$S:$S,"&lt;="&amp;HC$5,Fluxo!$D:$D,$D102)</f>
        <v>0</v>
      </c>
      <c r="HD102" s="18">
        <f>SUMIFS(Fluxo!$N:$N,Fluxo!$S:$S,"&gt;"&amp;HC$5,Fluxo!$S:$S,"&lt;="&amp;HD$5,Fluxo!$D:$D,$D102)</f>
        <v>0</v>
      </c>
      <c r="HE102" s="18">
        <f>SUMIFS(Fluxo!$N:$N,Fluxo!$S:$S,"&gt;"&amp;HD$5,Fluxo!$S:$S,"&lt;="&amp;HE$5,Fluxo!$D:$D,$D102)</f>
        <v>0</v>
      </c>
      <c r="HF102" s="18">
        <f>SUMIFS(Fluxo!$N:$N,Fluxo!$S:$S,"&gt;"&amp;HE$5,Fluxo!$S:$S,"&lt;="&amp;HF$5,Fluxo!$D:$D,$D102)</f>
        <v>0</v>
      </c>
    </row>
    <row r="103" spans="1:214">
      <c r="A103" s="20">
        <f t="shared" si="18"/>
        <v>93</v>
      </c>
      <c r="B103" s="140" t="str">
        <f>'Check Carteira'!C95</f>
        <v>E.1016.99.01.0223</v>
      </c>
      <c r="C103" s="141">
        <v>1</v>
      </c>
      <c r="D103" s="129" t="str">
        <f>'Check Carteira'!F95</f>
        <v>A-0223</v>
      </c>
      <c r="E103" s="21" t="str">
        <f>IFERROR(INDEX(Contratos!L:L,MATCH(D103,Contratos!R:R,0)),"")</f>
        <v/>
      </c>
      <c r="F103" s="139" t="str">
        <f>IFERROR(INDEX(Contratos!G:G,MATCH(D103,Contratos!R:R,0)),"")</f>
        <v/>
      </c>
      <c r="H103" s="83">
        <f t="shared" si="17"/>
        <v>0</v>
      </c>
      <c r="J103" s="18">
        <f>SUMIFS(Fluxo!$N:$N,Fluxo!$S:$S,"&gt;"&amp;I$5,Fluxo!$S:$S,"&lt;="&amp;J$5,Fluxo!$D:$D,$D103)</f>
        <v>0</v>
      </c>
      <c r="K103" s="18">
        <f>SUMIFS(Fluxo!$N:$N,Fluxo!$S:$S,"&gt;"&amp;J$5,Fluxo!$S:$S,"&lt;="&amp;K$5,Fluxo!$D:$D,$D103)</f>
        <v>0</v>
      </c>
      <c r="L103" s="18">
        <f>SUMIFS(Fluxo!$N:$N,Fluxo!$S:$S,"&gt;"&amp;K$5,Fluxo!$S:$S,"&lt;="&amp;L$5,Fluxo!$D:$D,$D103)</f>
        <v>0</v>
      </c>
      <c r="M103" s="18">
        <f>SUMIFS(Fluxo!$N:$N,Fluxo!$S:$S,"&gt;"&amp;L$5,Fluxo!$S:$S,"&lt;="&amp;M$5,Fluxo!$D:$D,$D103)</f>
        <v>0</v>
      </c>
      <c r="N103" s="18">
        <f>SUMIFS(Fluxo!$N:$N,Fluxo!$S:$S,"&gt;"&amp;M$5,Fluxo!$S:$S,"&lt;="&amp;N$5,Fluxo!$D:$D,$D103)</f>
        <v>0</v>
      </c>
      <c r="O103" s="18">
        <f>SUMIFS(Fluxo!$N:$N,Fluxo!$S:$S,"&gt;"&amp;N$5,Fluxo!$S:$S,"&lt;="&amp;O$5,Fluxo!$D:$D,$D103)</f>
        <v>0</v>
      </c>
      <c r="P103" s="18">
        <f>SUMIFS(Fluxo!$N:$N,Fluxo!$S:$S,"&gt;"&amp;O$5,Fluxo!$S:$S,"&lt;="&amp;P$5,Fluxo!$D:$D,$D103)</f>
        <v>0</v>
      </c>
      <c r="Q103" s="18">
        <f>SUMIFS(Fluxo!$N:$N,Fluxo!$S:$S,"&gt;"&amp;P$5,Fluxo!$S:$S,"&lt;="&amp;Q$5,Fluxo!$D:$D,$D103)</f>
        <v>0</v>
      </c>
      <c r="R103" s="18">
        <f>SUMIFS(Fluxo!$N:$N,Fluxo!$S:$S,"&gt;"&amp;Q$5,Fluxo!$S:$S,"&lt;="&amp;R$5,Fluxo!$D:$D,$D103)</f>
        <v>0</v>
      </c>
      <c r="S103" s="18">
        <f>SUMIFS(Fluxo!$N:$N,Fluxo!$S:$S,"&gt;"&amp;R$5,Fluxo!$S:$S,"&lt;="&amp;S$5,Fluxo!$D:$D,$D103)</f>
        <v>0</v>
      </c>
      <c r="T103" s="18">
        <f>SUMIFS(Fluxo!$N:$N,Fluxo!$S:$S,"&gt;"&amp;S$5,Fluxo!$S:$S,"&lt;="&amp;T$5,Fluxo!$D:$D,$D103)</f>
        <v>0</v>
      </c>
      <c r="U103" s="18">
        <f>SUMIFS(Fluxo!$N:$N,Fluxo!$S:$S,"&gt;"&amp;T$5,Fluxo!$S:$S,"&lt;="&amp;U$5,Fluxo!$D:$D,$D103)</f>
        <v>0</v>
      </c>
      <c r="V103" s="18">
        <f>SUMIFS(Fluxo!$N:$N,Fluxo!$S:$S,"&gt;"&amp;U$5,Fluxo!$S:$S,"&lt;="&amp;V$5,Fluxo!$D:$D,$D103)</f>
        <v>0</v>
      </c>
      <c r="W103" s="18">
        <f>SUMIFS(Fluxo!$N:$N,Fluxo!$S:$S,"&gt;"&amp;V$5,Fluxo!$S:$S,"&lt;="&amp;W$5,Fluxo!$D:$D,$D103)</f>
        <v>0</v>
      </c>
      <c r="X103" s="18">
        <f>SUMIFS(Fluxo!$N:$N,Fluxo!$S:$S,"&gt;"&amp;W$5,Fluxo!$S:$S,"&lt;="&amp;X$5,Fluxo!$D:$D,$D103)</f>
        <v>0</v>
      </c>
      <c r="Y103" s="18">
        <f>SUMIFS(Fluxo!$N:$N,Fluxo!$S:$S,"&gt;"&amp;X$5,Fluxo!$S:$S,"&lt;="&amp;Y$5,Fluxo!$D:$D,$D103)</f>
        <v>0</v>
      </c>
      <c r="Z103" s="18">
        <f>SUMIFS(Fluxo!$N:$N,Fluxo!$S:$S,"&gt;"&amp;Y$5,Fluxo!$S:$S,"&lt;="&amp;Z$5,Fluxo!$D:$D,$D103)</f>
        <v>0</v>
      </c>
      <c r="AA103" s="18">
        <f>SUMIFS(Fluxo!$N:$N,Fluxo!$S:$S,"&gt;"&amp;Z$5,Fluxo!$S:$S,"&lt;="&amp;AA$5,Fluxo!$D:$D,$D103)</f>
        <v>0</v>
      </c>
      <c r="AB103" s="18">
        <f>SUMIFS(Fluxo!$N:$N,Fluxo!$S:$S,"&gt;"&amp;AA$5,Fluxo!$S:$S,"&lt;="&amp;AB$5,Fluxo!$D:$D,$D103)</f>
        <v>0</v>
      </c>
      <c r="AC103" s="18">
        <f>SUMIFS(Fluxo!$N:$N,Fluxo!$S:$S,"&gt;"&amp;AB$5,Fluxo!$S:$S,"&lt;="&amp;AC$5,Fluxo!$D:$D,$D103)</f>
        <v>0</v>
      </c>
      <c r="AD103" s="18">
        <f>SUMIFS(Fluxo!$N:$N,Fluxo!$S:$S,"&gt;"&amp;AC$5,Fluxo!$S:$S,"&lt;="&amp;AD$5,Fluxo!$D:$D,$D103)</f>
        <v>0</v>
      </c>
      <c r="AE103" s="18">
        <f>SUMIFS(Fluxo!$N:$N,Fluxo!$S:$S,"&gt;"&amp;AD$5,Fluxo!$S:$S,"&lt;="&amp;AE$5,Fluxo!$D:$D,$D103)</f>
        <v>0</v>
      </c>
      <c r="AF103" s="18">
        <f>SUMIFS(Fluxo!$N:$N,Fluxo!$S:$S,"&gt;"&amp;AE$5,Fluxo!$S:$S,"&lt;="&amp;AF$5,Fluxo!$D:$D,$D103)</f>
        <v>0</v>
      </c>
      <c r="AG103" s="18">
        <f>SUMIFS(Fluxo!$N:$N,Fluxo!$S:$S,"&gt;"&amp;AF$5,Fluxo!$S:$S,"&lt;="&amp;AG$5,Fluxo!$D:$D,$D103)</f>
        <v>0</v>
      </c>
      <c r="AH103" s="18">
        <f>SUMIFS(Fluxo!$N:$N,Fluxo!$S:$S,"&gt;"&amp;AG$5,Fluxo!$S:$S,"&lt;="&amp;AH$5,Fluxo!$D:$D,$D103)</f>
        <v>0</v>
      </c>
      <c r="AI103" s="18">
        <f>SUMIFS(Fluxo!$N:$N,Fluxo!$S:$S,"&gt;"&amp;AH$5,Fluxo!$S:$S,"&lt;="&amp;AI$5,Fluxo!$D:$D,$D103)</f>
        <v>0</v>
      </c>
      <c r="AJ103" s="18">
        <f>SUMIFS(Fluxo!$N:$N,Fluxo!$S:$S,"&gt;"&amp;AI$5,Fluxo!$S:$S,"&lt;="&amp;AJ$5,Fluxo!$D:$D,$D103)</f>
        <v>0</v>
      </c>
      <c r="AK103" s="18">
        <f>SUMIFS(Fluxo!$N:$N,Fluxo!$S:$S,"&gt;"&amp;AJ$5,Fluxo!$S:$S,"&lt;="&amp;AK$5,Fluxo!$D:$D,$D103)</f>
        <v>0</v>
      </c>
      <c r="AL103" s="18">
        <f>SUMIFS(Fluxo!$N:$N,Fluxo!$S:$S,"&gt;"&amp;AK$5,Fluxo!$S:$S,"&lt;="&amp;AL$5,Fluxo!$D:$D,$D103)</f>
        <v>0</v>
      </c>
      <c r="AM103" s="18">
        <f>SUMIFS(Fluxo!$N:$N,Fluxo!$S:$S,"&gt;"&amp;AL$5,Fluxo!$S:$S,"&lt;="&amp;AM$5,Fluxo!$D:$D,$D103)</f>
        <v>0</v>
      </c>
      <c r="AN103" s="18">
        <f>SUMIFS(Fluxo!$N:$N,Fluxo!$S:$S,"&gt;"&amp;AM$5,Fluxo!$S:$S,"&lt;="&amp;AN$5,Fluxo!$D:$D,$D103)</f>
        <v>0</v>
      </c>
      <c r="AO103" s="18">
        <f>SUMIFS(Fluxo!$N:$N,Fluxo!$S:$S,"&gt;"&amp;AN$5,Fluxo!$S:$S,"&lt;="&amp;AO$5,Fluxo!$D:$D,$D103)</f>
        <v>0</v>
      </c>
      <c r="AP103" s="18">
        <f>SUMIFS(Fluxo!$N:$N,Fluxo!$S:$S,"&gt;"&amp;AO$5,Fluxo!$S:$S,"&lt;="&amp;AP$5,Fluxo!$D:$D,$D103)</f>
        <v>0</v>
      </c>
      <c r="AQ103" s="18">
        <f>SUMIFS(Fluxo!$N:$N,Fluxo!$S:$S,"&gt;"&amp;AP$5,Fluxo!$S:$S,"&lt;="&amp;AQ$5,Fluxo!$D:$D,$D103)</f>
        <v>0</v>
      </c>
      <c r="AR103" s="18">
        <f>SUMIFS(Fluxo!$N:$N,Fluxo!$S:$S,"&gt;"&amp;AQ$5,Fluxo!$S:$S,"&lt;="&amp;AR$5,Fluxo!$D:$D,$D103)</f>
        <v>0</v>
      </c>
      <c r="AS103" s="18">
        <f>SUMIFS(Fluxo!$N:$N,Fluxo!$S:$S,"&gt;"&amp;AR$5,Fluxo!$S:$S,"&lt;="&amp;AS$5,Fluxo!$D:$D,$D103)</f>
        <v>0</v>
      </c>
      <c r="AT103" s="18">
        <f>SUMIFS(Fluxo!$N:$N,Fluxo!$S:$S,"&gt;"&amp;AS$5,Fluxo!$S:$S,"&lt;="&amp;AT$5,Fluxo!$D:$D,$D103)</f>
        <v>0</v>
      </c>
      <c r="AU103" s="18">
        <f>SUMIFS(Fluxo!$N:$N,Fluxo!$S:$S,"&gt;"&amp;AT$5,Fluxo!$S:$S,"&lt;="&amp;AU$5,Fluxo!$D:$D,$D103)</f>
        <v>0</v>
      </c>
      <c r="AV103" s="18">
        <f>SUMIFS(Fluxo!$N:$N,Fluxo!$S:$S,"&gt;"&amp;AU$5,Fluxo!$S:$S,"&lt;="&amp;AV$5,Fluxo!$D:$D,$D103)</f>
        <v>0</v>
      </c>
      <c r="AW103" s="18">
        <f>SUMIFS(Fluxo!$N:$N,Fluxo!$S:$S,"&gt;"&amp;AV$5,Fluxo!$S:$S,"&lt;="&amp;AW$5,Fluxo!$D:$D,$D103)</f>
        <v>0</v>
      </c>
      <c r="AX103" s="18">
        <f>SUMIFS(Fluxo!$N:$N,Fluxo!$S:$S,"&gt;"&amp;AW$5,Fluxo!$S:$S,"&lt;="&amp;AX$5,Fluxo!$D:$D,$D103)</f>
        <v>0</v>
      </c>
      <c r="AY103" s="18">
        <f>SUMIFS(Fluxo!$N:$N,Fluxo!$S:$S,"&gt;"&amp;AX$5,Fluxo!$S:$S,"&lt;="&amp;AY$5,Fluxo!$D:$D,$D103)</f>
        <v>0</v>
      </c>
      <c r="AZ103" s="18">
        <f>SUMIFS(Fluxo!$N:$N,Fluxo!$S:$S,"&gt;"&amp;AY$5,Fluxo!$S:$S,"&lt;="&amp;AZ$5,Fluxo!$D:$D,$D103)</f>
        <v>0</v>
      </c>
      <c r="BA103" s="18">
        <f>SUMIFS(Fluxo!$N:$N,Fluxo!$S:$S,"&gt;"&amp;AZ$5,Fluxo!$S:$S,"&lt;="&amp;BA$5,Fluxo!$D:$D,$D103)</f>
        <v>0</v>
      </c>
      <c r="BB103" s="18">
        <f>SUMIFS(Fluxo!$N:$N,Fluxo!$S:$S,"&gt;"&amp;BA$5,Fluxo!$S:$S,"&lt;="&amp;BB$5,Fluxo!$D:$D,$D103)</f>
        <v>0</v>
      </c>
      <c r="BC103" s="18">
        <f>SUMIFS(Fluxo!$N:$N,Fluxo!$S:$S,"&gt;"&amp;BB$5,Fluxo!$S:$S,"&lt;="&amp;BC$5,Fluxo!$D:$D,$D103)</f>
        <v>0</v>
      </c>
      <c r="BD103" s="18">
        <f>SUMIFS(Fluxo!$N:$N,Fluxo!$S:$S,"&gt;"&amp;BC$5,Fluxo!$S:$S,"&lt;="&amp;BD$5,Fluxo!$D:$D,$D103)</f>
        <v>0</v>
      </c>
      <c r="BE103" s="18">
        <f>SUMIFS(Fluxo!$N:$N,Fluxo!$S:$S,"&gt;"&amp;BD$5,Fluxo!$S:$S,"&lt;="&amp;BE$5,Fluxo!$D:$D,$D103)</f>
        <v>0</v>
      </c>
      <c r="BF103" s="18">
        <f>SUMIFS(Fluxo!$N:$N,Fluxo!$S:$S,"&gt;"&amp;BE$5,Fluxo!$S:$S,"&lt;="&amp;BF$5,Fluxo!$D:$D,$D103)</f>
        <v>0</v>
      </c>
      <c r="BG103" s="18">
        <f>SUMIFS(Fluxo!$N:$N,Fluxo!$S:$S,"&gt;"&amp;BF$5,Fluxo!$S:$S,"&lt;="&amp;BG$5,Fluxo!$D:$D,$D103)</f>
        <v>0</v>
      </c>
      <c r="BH103" s="18">
        <f>SUMIFS(Fluxo!$N:$N,Fluxo!$S:$S,"&gt;"&amp;BG$5,Fluxo!$S:$S,"&lt;="&amp;BH$5,Fluxo!$D:$D,$D103)</f>
        <v>0</v>
      </c>
      <c r="BI103" s="18">
        <f>SUMIFS(Fluxo!$N:$N,Fluxo!$S:$S,"&gt;"&amp;BH$5,Fluxo!$S:$S,"&lt;="&amp;BI$5,Fluxo!$D:$D,$D103)</f>
        <v>0</v>
      </c>
      <c r="BJ103" s="18">
        <f>SUMIFS(Fluxo!$N:$N,Fluxo!$S:$S,"&gt;"&amp;BI$5,Fluxo!$S:$S,"&lt;="&amp;BJ$5,Fluxo!$D:$D,$D103)</f>
        <v>0</v>
      </c>
      <c r="BK103" s="18">
        <f>SUMIFS(Fluxo!$N:$N,Fluxo!$S:$S,"&gt;"&amp;BJ$5,Fluxo!$S:$S,"&lt;="&amp;BK$5,Fluxo!$D:$D,$D103)</f>
        <v>0</v>
      </c>
      <c r="BL103" s="18">
        <f>SUMIFS(Fluxo!$N:$N,Fluxo!$S:$S,"&gt;"&amp;BK$5,Fluxo!$S:$S,"&lt;="&amp;BL$5,Fluxo!$D:$D,$D103)</f>
        <v>0</v>
      </c>
      <c r="BM103" s="18">
        <f>SUMIFS(Fluxo!$N:$N,Fluxo!$S:$S,"&gt;"&amp;BL$5,Fluxo!$S:$S,"&lt;="&amp;BM$5,Fluxo!$D:$D,$D103)</f>
        <v>0</v>
      </c>
      <c r="BN103" s="18">
        <f>SUMIFS(Fluxo!$N:$N,Fluxo!$S:$S,"&gt;"&amp;BM$5,Fluxo!$S:$S,"&lt;="&amp;BN$5,Fluxo!$D:$D,$D103)</f>
        <v>0</v>
      </c>
      <c r="BO103" s="18">
        <f>SUMIFS(Fluxo!$N:$N,Fluxo!$S:$S,"&gt;"&amp;BN$5,Fluxo!$S:$S,"&lt;="&amp;BO$5,Fluxo!$D:$D,$D103)</f>
        <v>0</v>
      </c>
      <c r="BP103" s="18">
        <f>SUMIFS(Fluxo!$N:$N,Fluxo!$S:$S,"&gt;"&amp;BO$5,Fluxo!$S:$S,"&lt;="&amp;BP$5,Fluxo!$D:$D,$D103)</f>
        <v>0</v>
      </c>
      <c r="BQ103" s="18">
        <f>SUMIFS(Fluxo!$N:$N,Fluxo!$S:$S,"&gt;"&amp;BP$5,Fluxo!$S:$S,"&lt;="&amp;BQ$5,Fluxo!$D:$D,$D103)</f>
        <v>0</v>
      </c>
      <c r="BR103" s="18">
        <f>SUMIFS(Fluxo!$N:$N,Fluxo!$S:$S,"&gt;"&amp;BQ$5,Fluxo!$S:$S,"&lt;="&amp;BR$5,Fluxo!$D:$D,$D103)</f>
        <v>0</v>
      </c>
      <c r="BS103" s="18">
        <f>SUMIFS(Fluxo!$N:$N,Fluxo!$S:$S,"&gt;"&amp;BR$5,Fluxo!$S:$S,"&lt;="&amp;BS$5,Fluxo!$D:$D,$D103)</f>
        <v>0</v>
      </c>
      <c r="BT103" s="18">
        <f>SUMIFS(Fluxo!$N:$N,Fluxo!$S:$S,"&gt;"&amp;BS$5,Fluxo!$S:$S,"&lt;="&amp;BT$5,Fluxo!$D:$D,$D103)</f>
        <v>0</v>
      </c>
      <c r="BU103" s="18">
        <f>SUMIFS(Fluxo!$N:$N,Fluxo!$S:$S,"&gt;"&amp;BT$5,Fluxo!$S:$S,"&lt;="&amp;BU$5,Fluxo!$D:$D,$D103)</f>
        <v>0</v>
      </c>
      <c r="BV103" s="18">
        <f>SUMIFS(Fluxo!$N:$N,Fluxo!$S:$S,"&gt;"&amp;BU$5,Fluxo!$S:$S,"&lt;="&amp;BV$5,Fluxo!$D:$D,$D103)</f>
        <v>0</v>
      </c>
      <c r="BW103" s="18">
        <f>SUMIFS(Fluxo!$N:$N,Fluxo!$S:$S,"&gt;"&amp;BV$5,Fluxo!$S:$S,"&lt;="&amp;BW$5,Fluxo!$D:$D,$D103)</f>
        <v>0</v>
      </c>
      <c r="BX103" s="18">
        <f>SUMIFS(Fluxo!$N:$N,Fluxo!$S:$S,"&gt;"&amp;BW$5,Fluxo!$S:$S,"&lt;="&amp;BX$5,Fluxo!$D:$D,$D103)</f>
        <v>0</v>
      </c>
      <c r="BY103" s="18">
        <f>SUMIFS(Fluxo!$N:$N,Fluxo!$S:$S,"&gt;"&amp;BX$5,Fluxo!$S:$S,"&lt;="&amp;BY$5,Fluxo!$D:$D,$D103)</f>
        <v>0</v>
      </c>
      <c r="BZ103" s="18">
        <f>SUMIFS(Fluxo!$N:$N,Fluxo!$S:$S,"&gt;"&amp;BY$5,Fluxo!$S:$S,"&lt;="&amp;BZ$5,Fluxo!$D:$D,$D103)</f>
        <v>0</v>
      </c>
      <c r="CA103" s="18">
        <f>SUMIFS(Fluxo!$N:$N,Fluxo!$S:$S,"&gt;"&amp;BZ$5,Fluxo!$S:$S,"&lt;="&amp;CA$5,Fluxo!$D:$D,$D103)</f>
        <v>0</v>
      </c>
      <c r="CB103" s="18">
        <f>SUMIFS(Fluxo!$N:$N,Fluxo!$S:$S,"&gt;"&amp;CA$5,Fluxo!$S:$S,"&lt;="&amp;CB$5,Fluxo!$D:$D,$D103)</f>
        <v>0</v>
      </c>
      <c r="CC103" s="18">
        <f>SUMIFS(Fluxo!$N:$N,Fluxo!$S:$S,"&gt;"&amp;CB$5,Fluxo!$S:$S,"&lt;="&amp;CC$5,Fluxo!$D:$D,$D103)</f>
        <v>0</v>
      </c>
      <c r="CD103" s="18">
        <f>SUMIFS(Fluxo!$N:$N,Fluxo!$S:$S,"&gt;"&amp;CC$5,Fluxo!$S:$S,"&lt;="&amp;CD$5,Fluxo!$D:$D,$D103)</f>
        <v>0</v>
      </c>
      <c r="CE103" s="18">
        <f>SUMIFS(Fluxo!$N:$N,Fluxo!$S:$S,"&gt;"&amp;CD$5,Fluxo!$S:$S,"&lt;="&amp;CE$5,Fluxo!$D:$D,$D103)</f>
        <v>0</v>
      </c>
      <c r="CF103" s="18">
        <f>SUMIFS(Fluxo!$N:$N,Fluxo!$S:$S,"&gt;"&amp;CE$5,Fluxo!$S:$S,"&lt;="&amp;CF$5,Fluxo!$D:$D,$D103)</f>
        <v>0</v>
      </c>
      <c r="CG103" s="18">
        <f>SUMIFS(Fluxo!$N:$N,Fluxo!$S:$S,"&gt;"&amp;CF$5,Fluxo!$S:$S,"&lt;="&amp;CG$5,Fluxo!$D:$D,$D103)</f>
        <v>0</v>
      </c>
      <c r="CH103" s="18">
        <f>SUMIFS(Fluxo!$N:$N,Fluxo!$S:$S,"&gt;"&amp;CG$5,Fluxo!$S:$S,"&lt;="&amp;CH$5,Fluxo!$D:$D,$D103)</f>
        <v>0</v>
      </c>
      <c r="CI103" s="18">
        <f>SUMIFS(Fluxo!$N:$N,Fluxo!$S:$S,"&gt;"&amp;CH$5,Fluxo!$S:$S,"&lt;="&amp;CI$5,Fluxo!$D:$D,$D103)</f>
        <v>0</v>
      </c>
      <c r="CJ103" s="18">
        <f>SUMIFS(Fluxo!$N:$N,Fluxo!$S:$S,"&gt;"&amp;CI$5,Fluxo!$S:$S,"&lt;="&amp;CJ$5,Fluxo!$D:$D,$D103)</f>
        <v>0</v>
      </c>
      <c r="CK103" s="18">
        <f>SUMIFS(Fluxo!$N:$N,Fluxo!$S:$S,"&gt;"&amp;CJ$5,Fluxo!$S:$S,"&lt;="&amp;CK$5,Fluxo!$D:$D,$D103)</f>
        <v>0</v>
      </c>
      <c r="CL103" s="18">
        <f>SUMIFS(Fluxo!$N:$N,Fluxo!$S:$S,"&gt;"&amp;CK$5,Fluxo!$S:$S,"&lt;="&amp;CL$5,Fluxo!$D:$D,$D103)</f>
        <v>0</v>
      </c>
      <c r="CM103" s="18">
        <f>SUMIFS(Fluxo!$N:$N,Fluxo!$S:$S,"&gt;"&amp;CL$5,Fluxo!$S:$S,"&lt;="&amp;CM$5,Fluxo!$D:$D,$D103)</f>
        <v>0</v>
      </c>
      <c r="CN103" s="18">
        <f>SUMIFS(Fluxo!$N:$N,Fluxo!$S:$S,"&gt;"&amp;CM$5,Fluxo!$S:$S,"&lt;="&amp;CN$5,Fluxo!$D:$D,$D103)</f>
        <v>0</v>
      </c>
      <c r="CO103" s="18">
        <f>SUMIFS(Fluxo!$N:$N,Fluxo!$S:$S,"&gt;"&amp;CN$5,Fluxo!$S:$S,"&lt;="&amp;CO$5,Fluxo!$D:$D,$D103)</f>
        <v>0</v>
      </c>
      <c r="CP103" s="18">
        <f>SUMIFS(Fluxo!$N:$N,Fluxo!$S:$S,"&gt;"&amp;CO$5,Fluxo!$S:$S,"&lt;="&amp;CP$5,Fluxo!$D:$D,$D103)</f>
        <v>0</v>
      </c>
      <c r="CQ103" s="18">
        <f>SUMIFS(Fluxo!$N:$N,Fluxo!$S:$S,"&gt;"&amp;CP$5,Fluxo!$S:$S,"&lt;="&amp;CQ$5,Fluxo!$D:$D,$D103)</f>
        <v>0</v>
      </c>
      <c r="CR103" s="18">
        <f>SUMIFS(Fluxo!$N:$N,Fluxo!$S:$S,"&gt;"&amp;CQ$5,Fluxo!$S:$S,"&lt;="&amp;CR$5,Fluxo!$D:$D,$D103)</f>
        <v>0</v>
      </c>
      <c r="CS103" s="18">
        <f>SUMIFS(Fluxo!$N:$N,Fluxo!$S:$S,"&gt;"&amp;CR$5,Fluxo!$S:$S,"&lt;="&amp;CS$5,Fluxo!$D:$D,$D103)</f>
        <v>0</v>
      </c>
      <c r="CT103" s="18">
        <f>SUMIFS(Fluxo!$N:$N,Fluxo!$S:$S,"&gt;"&amp;CS$5,Fluxo!$S:$S,"&lt;="&amp;CT$5,Fluxo!$D:$D,$D103)</f>
        <v>0</v>
      </c>
      <c r="CU103" s="18">
        <f>SUMIFS(Fluxo!$N:$N,Fluxo!$S:$S,"&gt;"&amp;CT$5,Fluxo!$S:$S,"&lt;="&amp;CU$5,Fluxo!$D:$D,$D103)</f>
        <v>0</v>
      </c>
      <c r="CV103" s="18">
        <f>SUMIFS(Fluxo!$N:$N,Fluxo!$S:$S,"&gt;"&amp;CU$5,Fluxo!$S:$S,"&lt;="&amp;CV$5,Fluxo!$D:$D,$D103)</f>
        <v>0</v>
      </c>
      <c r="CW103" s="18">
        <f>SUMIFS(Fluxo!$N:$N,Fluxo!$S:$S,"&gt;"&amp;CV$5,Fluxo!$S:$S,"&lt;="&amp;CW$5,Fluxo!$D:$D,$D103)</f>
        <v>0</v>
      </c>
      <c r="CX103" s="18">
        <f>SUMIFS(Fluxo!$N:$N,Fluxo!$S:$S,"&gt;"&amp;CW$5,Fluxo!$S:$S,"&lt;="&amp;CX$5,Fluxo!$D:$D,$D103)</f>
        <v>0</v>
      </c>
      <c r="CY103" s="18">
        <f>SUMIFS(Fluxo!$N:$N,Fluxo!$S:$S,"&gt;"&amp;CX$5,Fluxo!$S:$S,"&lt;="&amp;CY$5,Fluxo!$D:$D,$D103)</f>
        <v>0</v>
      </c>
      <c r="CZ103" s="18">
        <f>SUMIFS(Fluxo!$N:$N,Fluxo!$S:$S,"&gt;"&amp;CY$5,Fluxo!$S:$S,"&lt;="&amp;CZ$5,Fluxo!$D:$D,$D103)</f>
        <v>0</v>
      </c>
      <c r="DA103" s="18">
        <f>SUMIFS(Fluxo!$N:$N,Fluxo!$S:$S,"&gt;"&amp;CZ$5,Fluxo!$S:$S,"&lt;="&amp;DA$5,Fluxo!$D:$D,$D103)</f>
        <v>0</v>
      </c>
      <c r="DB103" s="18">
        <f>SUMIFS(Fluxo!$N:$N,Fluxo!$S:$S,"&gt;"&amp;DA$5,Fluxo!$S:$S,"&lt;="&amp;DB$5,Fluxo!$D:$D,$D103)</f>
        <v>0</v>
      </c>
      <c r="DC103" s="18">
        <f>SUMIFS(Fluxo!$N:$N,Fluxo!$S:$S,"&gt;"&amp;DB$5,Fluxo!$S:$S,"&lt;="&amp;DC$5,Fluxo!$D:$D,$D103)</f>
        <v>0</v>
      </c>
      <c r="DD103" s="18">
        <f>SUMIFS(Fluxo!$N:$N,Fluxo!$S:$S,"&gt;"&amp;DC$5,Fluxo!$S:$S,"&lt;="&amp;DD$5,Fluxo!$D:$D,$D103)</f>
        <v>0</v>
      </c>
      <c r="DE103" s="18">
        <f>SUMIFS(Fluxo!$N:$N,Fluxo!$S:$S,"&gt;"&amp;DD$5,Fluxo!$S:$S,"&lt;="&amp;DE$5,Fluxo!$D:$D,$D103)</f>
        <v>0</v>
      </c>
      <c r="DF103" s="18">
        <f>SUMIFS(Fluxo!$N:$N,Fluxo!$S:$S,"&gt;"&amp;DE$5,Fluxo!$S:$S,"&lt;="&amp;DF$5,Fluxo!$D:$D,$D103)</f>
        <v>0</v>
      </c>
      <c r="DG103" s="18">
        <f>SUMIFS(Fluxo!$N:$N,Fluxo!$S:$S,"&gt;"&amp;DF$5,Fluxo!$S:$S,"&lt;="&amp;DG$5,Fluxo!$D:$D,$D103)</f>
        <v>0</v>
      </c>
      <c r="DH103" s="18">
        <f>SUMIFS(Fluxo!$N:$N,Fluxo!$S:$S,"&gt;"&amp;DG$5,Fluxo!$S:$S,"&lt;="&amp;DH$5,Fluxo!$D:$D,$D103)</f>
        <v>0</v>
      </c>
      <c r="DI103" s="18">
        <f>SUMIFS(Fluxo!$N:$N,Fluxo!$S:$S,"&gt;"&amp;DH$5,Fluxo!$S:$S,"&lt;="&amp;DI$5,Fluxo!$D:$D,$D103)</f>
        <v>0</v>
      </c>
      <c r="DJ103" s="18">
        <f>SUMIFS(Fluxo!$N:$N,Fluxo!$S:$S,"&gt;"&amp;DI$5,Fluxo!$S:$S,"&lt;="&amp;DJ$5,Fluxo!$D:$D,$D103)</f>
        <v>0</v>
      </c>
      <c r="DK103" s="18">
        <f>SUMIFS(Fluxo!$N:$N,Fluxo!$S:$S,"&gt;"&amp;DJ$5,Fluxo!$S:$S,"&lt;="&amp;DK$5,Fluxo!$D:$D,$D103)</f>
        <v>0</v>
      </c>
      <c r="DL103" s="18">
        <f>SUMIFS(Fluxo!$N:$N,Fluxo!$S:$S,"&gt;"&amp;DK$5,Fluxo!$S:$S,"&lt;="&amp;DL$5,Fluxo!$D:$D,$D103)</f>
        <v>0</v>
      </c>
      <c r="DM103" s="18">
        <f>SUMIFS(Fluxo!$N:$N,Fluxo!$S:$S,"&gt;"&amp;DL$5,Fluxo!$S:$S,"&lt;="&amp;DM$5,Fluxo!$D:$D,$D103)</f>
        <v>0</v>
      </c>
      <c r="DN103" s="18">
        <f>SUMIFS(Fluxo!$N:$N,Fluxo!$S:$S,"&gt;"&amp;DM$5,Fluxo!$S:$S,"&lt;="&amp;DN$5,Fluxo!$D:$D,$D103)</f>
        <v>0</v>
      </c>
      <c r="DO103" s="18">
        <f>SUMIFS(Fluxo!$N:$N,Fluxo!$S:$S,"&gt;"&amp;DN$5,Fluxo!$S:$S,"&lt;="&amp;DO$5,Fluxo!$D:$D,$D103)</f>
        <v>0</v>
      </c>
      <c r="DP103" s="18">
        <f>SUMIFS(Fluxo!$N:$N,Fluxo!$S:$S,"&gt;"&amp;DO$5,Fluxo!$S:$S,"&lt;="&amp;DP$5,Fluxo!$D:$D,$D103)</f>
        <v>0</v>
      </c>
      <c r="DQ103" s="18">
        <f>SUMIFS(Fluxo!$N:$N,Fluxo!$S:$S,"&gt;"&amp;DP$5,Fluxo!$S:$S,"&lt;="&amp;DQ$5,Fluxo!$D:$D,$D103)</f>
        <v>0</v>
      </c>
      <c r="DR103" s="18">
        <f>SUMIFS(Fluxo!$N:$N,Fluxo!$S:$S,"&gt;"&amp;DQ$5,Fluxo!$S:$S,"&lt;="&amp;DR$5,Fluxo!$D:$D,$D103)</f>
        <v>0</v>
      </c>
      <c r="DS103" s="18">
        <f>SUMIFS(Fluxo!$N:$N,Fluxo!$S:$S,"&gt;"&amp;DR$5,Fluxo!$S:$S,"&lt;="&amp;DS$5,Fluxo!$D:$D,$D103)</f>
        <v>0</v>
      </c>
      <c r="DT103" s="18">
        <f>SUMIFS(Fluxo!$N:$N,Fluxo!$S:$S,"&gt;"&amp;DS$5,Fluxo!$S:$S,"&lt;="&amp;DT$5,Fluxo!$D:$D,$D103)</f>
        <v>0</v>
      </c>
      <c r="DU103" s="18">
        <f>SUMIFS(Fluxo!$N:$N,Fluxo!$S:$S,"&gt;"&amp;DT$5,Fluxo!$S:$S,"&lt;="&amp;DU$5,Fluxo!$D:$D,$D103)</f>
        <v>0</v>
      </c>
      <c r="DV103" s="18">
        <f>SUMIFS(Fluxo!$N:$N,Fluxo!$S:$S,"&gt;"&amp;DU$5,Fluxo!$S:$S,"&lt;="&amp;DV$5,Fluxo!$D:$D,$D103)</f>
        <v>0</v>
      </c>
      <c r="DW103" s="18">
        <f>SUMIFS(Fluxo!$N:$N,Fluxo!$S:$S,"&gt;"&amp;DV$5,Fluxo!$S:$S,"&lt;="&amp;DW$5,Fluxo!$D:$D,$D103)</f>
        <v>0</v>
      </c>
      <c r="DX103" s="18">
        <f>SUMIFS(Fluxo!$N:$N,Fluxo!$S:$S,"&gt;"&amp;DW$5,Fluxo!$S:$S,"&lt;="&amp;DX$5,Fluxo!$D:$D,$D103)</f>
        <v>0</v>
      </c>
      <c r="DY103" s="18">
        <f>SUMIFS(Fluxo!$N:$N,Fluxo!$S:$S,"&gt;"&amp;DX$5,Fluxo!$S:$S,"&lt;="&amp;DY$5,Fluxo!$D:$D,$D103)</f>
        <v>0</v>
      </c>
      <c r="DZ103" s="18">
        <f>SUMIFS(Fluxo!$N:$N,Fluxo!$S:$S,"&gt;"&amp;DY$5,Fluxo!$S:$S,"&lt;="&amp;DZ$5,Fluxo!$D:$D,$D103)</f>
        <v>0</v>
      </c>
      <c r="EA103" s="18">
        <f>SUMIFS(Fluxo!$N:$N,Fluxo!$S:$S,"&gt;"&amp;DZ$5,Fluxo!$S:$S,"&lt;="&amp;EA$5,Fluxo!$D:$D,$D103)</f>
        <v>0</v>
      </c>
      <c r="EB103" s="18">
        <f>SUMIFS(Fluxo!$N:$N,Fluxo!$S:$S,"&gt;"&amp;EA$5,Fluxo!$S:$S,"&lt;="&amp;EB$5,Fluxo!$D:$D,$D103)</f>
        <v>0</v>
      </c>
      <c r="EC103" s="18">
        <f>SUMIFS(Fluxo!$N:$N,Fluxo!$S:$S,"&gt;"&amp;EB$5,Fluxo!$S:$S,"&lt;="&amp;EC$5,Fluxo!$D:$D,$D103)</f>
        <v>0</v>
      </c>
      <c r="ED103" s="18">
        <f>SUMIFS(Fluxo!$N:$N,Fluxo!$S:$S,"&gt;"&amp;EC$5,Fluxo!$S:$S,"&lt;="&amp;ED$5,Fluxo!$D:$D,$D103)</f>
        <v>0</v>
      </c>
      <c r="EE103" s="18">
        <f>SUMIFS(Fluxo!$N:$N,Fluxo!$S:$S,"&gt;"&amp;ED$5,Fluxo!$S:$S,"&lt;="&amp;EE$5,Fluxo!$D:$D,$D103)</f>
        <v>0</v>
      </c>
      <c r="EF103" s="18">
        <f>SUMIFS(Fluxo!$N:$N,Fluxo!$S:$S,"&gt;"&amp;EE$5,Fluxo!$S:$S,"&lt;="&amp;EF$5,Fluxo!$D:$D,$D103)</f>
        <v>0</v>
      </c>
      <c r="EG103" s="18">
        <f>SUMIFS(Fluxo!$N:$N,Fluxo!$S:$S,"&gt;"&amp;EF$5,Fluxo!$S:$S,"&lt;="&amp;EG$5,Fluxo!$D:$D,$D103)</f>
        <v>0</v>
      </c>
      <c r="EH103" s="18">
        <f>SUMIFS(Fluxo!$N:$N,Fluxo!$S:$S,"&gt;"&amp;EG$5,Fluxo!$S:$S,"&lt;="&amp;EH$5,Fluxo!$D:$D,$D103)</f>
        <v>0</v>
      </c>
      <c r="EI103" s="18">
        <f>SUMIFS(Fluxo!$N:$N,Fluxo!$S:$S,"&gt;"&amp;EH$5,Fluxo!$S:$S,"&lt;="&amp;EI$5,Fluxo!$D:$D,$D103)</f>
        <v>0</v>
      </c>
      <c r="EJ103" s="18">
        <f>SUMIFS(Fluxo!$N:$N,Fluxo!$S:$S,"&gt;"&amp;EI$5,Fluxo!$S:$S,"&lt;="&amp;EJ$5,Fluxo!$D:$D,$D103)</f>
        <v>0</v>
      </c>
      <c r="EK103" s="18">
        <f>SUMIFS(Fluxo!$N:$N,Fluxo!$S:$S,"&gt;"&amp;EJ$5,Fluxo!$S:$S,"&lt;="&amp;EK$5,Fluxo!$D:$D,$D103)</f>
        <v>0</v>
      </c>
      <c r="EL103" s="18">
        <f>SUMIFS(Fluxo!$N:$N,Fluxo!$S:$S,"&gt;"&amp;EK$5,Fluxo!$S:$S,"&lt;="&amp;EL$5,Fluxo!$D:$D,$D103)</f>
        <v>0</v>
      </c>
      <c r="EM103" s="18">
        <f>SUMIFS(Fluxo!$N:$N,Fluxo!$S:$S,"&gt;"&amp;EL$5,Fluxo!$S:$S,"&lt;="&amp;EM$5,Fluxo!$D:$D,$D103)</f>
        <v>0</v>
      </c>
      <c r="EN103" s="18">
        <f>SUMIFS(Fluxo!$N:$N,Fluxo!$S:$S,"&gt;"&amp;EM$5,Fluxo!$S:$S,"&lt;="&amp;EN$5,Fluxo!$D:$D,$D103)</f>
        <v>0</v>
      </c>
      <c r="EO103" s="18">
        <f>SUMIFS(Fluxo!$N:$N,Fluxo!$S:$S,"&gt;"&amp;EN$5,Fluxo!$S:$S,"&lt;="&amp;EO$5,Fluxo!$D:$D,$D103)</f>
        <v>0</v>
      </c>
      <c r="EP103" s="18">
        <f>SUMIFS(Fluxo!$N:$N,Fluxo!$S:$S,"&gt;"&amp;EO$5,Fluxo!$S:$S,"&lt;="&amp;EP$5,Fluxo!$D:$D,$D103)</f>
        <v>0</v>
      </c>
      <c r="EQ103" s="18">
        <f>SUMIFS(Fluxo!$N:$N,Fluxo!$S:$S,"&gt;"&amp;EP$5,Fluxo!$S:$S,"&lt;="&amp;EQ$5,Fluxo!$D:$D,$D103)</f>
        <v>0</v>
      </c>
      <c r="ER103" s="18">
        <f>SUMIFS(Fluxo!$N:$N,Fluxo!$S:$S,"&gt;"&amp;EQ$5,Fluxo!$S:$S,"&lt;="&amp;ER$5,Fluxo!$D:$D,$D103)</f>
        <v>0</v>
      </c>
      <c r="ES103" s="18">
        <f>SUMIFS(Fluxo!$N:$N,Fluxo!$S:$S,"&gt;"&amp;ER$5,Fluxo!$S:$S,"&lt;="&amp;ES$5,Fluxo!$D:$D,$D103)</f>
        <v>0</v>
      </c>
      <c r="ET103" s="18">
        <f>SUMIFS(Fluxo!$N:$N,Fluxo!$S:$S,"&gt;"&amp;ES$5,Fluxo!$S:$S,"&lt;="&amp;ET$5,Fluxo!$D:$D,$D103)</f>
        <v>0</v>
      </c>
      <c r="EU103" s="18">
        <f>SUMIFS(Fluxo!$N:$N,Fluxo!$S:$S,"&gt;"&amp;ET$5,Fluxo!$S:$S,"&lt;="&amp;EU$5,Fluxo!$D:$D,$D103)</f>
        <v>0</v>
      </c>
      <c r="EV103" s="18">
        <f>SUMIFS(Fluxo!$N:$N,Fluxo!$S:$S,"&gt;"&amp;EU$5,Fluxo!$S:$S,"&lt;="&amp;EV$5,Fluxo!$D:$D,$D103)</f>
        <v>0</v>
      </c>
      <c r="EW103" s="18">
        <f>SUMIFS(Fluxo!$N:$N,Fluxo!$S:$S,"&gt;"&amp;EV$5,Fluxo!$S:$S,"&lt;="&amp;EW$5,Fluxo!$D:$D,$D103)</f>
        <v>0</v>
      </c>
      <c r="EX103" s="18">
        <f>SUMIFS(Fluxo!$N:$N,Fluxo!$S:$S,"&gt;"&amp;EW$5,Fluxo!$S:$S,"&lt;="&amp;EX$5,Fluxo!$D:$D,$D103)</f>
        <v>0</v>
      </c>
      <c r="EY103" s="18">
        <f>SUMIFS(Fluxo!$N:$N,Fluxo!$S:$S,"&gt;"&amp;EX$5,Fluxo!$S:$S,"&lt;="&amp;EY$5,Fluxo!$D:$D,$D103)</f>
        <v>0</v>
      </c>
      <c r="EZ103" s="18">
        <f>SUMIFS(Fluxo!$N:$N,Fluxo!$S:$S,"&gt;"&amp;EY$5,Fluxo!$S:$S,"&lt;="&amp;EZ$5,Fluxo!$D:$D,$D103)</f>
        <v>0</v>
      </c>
      <c r="FA103" s="18">
        <f>SUMIFS(Fluxo!$N:$N,Fluxo!$S:$S,"&gt;"&amp;EZ$5,Fluxo!$S:$S,"&lt;="&amp;FA$5,Fluxo!$D:$D,$D103)</f>
        <v>0</v>
      </c>
      <c r="FB103" s="18">
        <f>SUMIFS(Fluxo!$N:$N,Fluxo!$S:$S,"&gt;"&amp;FA$5,Fluxo!$S:$S,"&lt;="&amp;FB$5,Fluxo!$D:$D,$D103)</f>
        <v>0</v>
      </c>
      <c r="FC103" s="18">
        <f>SUMIFS(Fluxo!$N:$N,Fluxo!$S:$S,"&gt;"&amp;FB$5,Fluxo!$S:$S,"&lt;="&amp;FC$5,Fluxo!$D:$D,$D103)</f>
        <v>0</v>
      </c>
      <c r="FD103" s="18">
        <f>SUMIFS(Fluxo!$N:$N,Fluxo!$S:$S,"&gt;"&amp;FC$5,Fluxo!$S:$S,"&lt;="&amp;FD$5,Fluxo!$D:$D,$D103)</f>
        <v>0</v>
      </c>
      <c r="FE103" s="18">
        <f>SUMIFS(Fluxo!$N:$N,Fluxo!$S:$S,"&gt;"&amp;FD$5,Fluxo!$S:$S,"&lt;="&amp;FE$5,Fluxo!$D:$D,$D103)</f>
        <v>0</v>
      </c>
      <c r="FF103" s="18">
        <f>SUMIFS(Fluxo!$N:$N,Fluxo!$S:$S,"&gt;"&amp;FE$5,Fluxo!$S:$S,"&lt;="&amp;FF$5,Fluxo!$D:$D,$D103)</f>
        <v>0</v>
      </c>
      <c r="FG103" s="18">
        <f>SUMIFS(Fluxo!$N:$N,Fluxo!$S:$S,"&gt;"&amp;FF$5,Fluxo!$S:$S,"&lt;="&amp;FG$5,Fluxo!$D:$D,$D103)</f>
        <v>0</v>
      </c>
      <c r="FH103" s="18">
        <f>SUMIFS(Fluxo!$N:$N,Fluxo!$S:$S,"&gt;"&amp;FG$5,Fluxo!$S:$S,"&lt;="&amp;FH$5,Fluxo!$D:$D,$D103)</f>
        <v>0</v>
      </c>
      <c r="FI103" s="18">
        <f>SUMIFS(Fluxo!$N:$N,Fluxo!$S:$S,"&gt;"&amp;FH$5,Fluxo!$S:$S,"&lt;="&amp;FI$5,Fluxo!$D:$D,$D103)</f>
        <v>0</v>
      </c>
      <c r="FJ103" s="18">
        <f>SUMIFS(Fluxo!$N:$N,Fluxo!$S:$S,"&gt;"&amp;FI$5,Fluxo!$S:$S,"&lt;="&amp;FJ$5,Fluxo!$D:$D,$D103)</f>
        <v>0</v>
      </c>
      <c r="FK103" s="18">
        <f>SUMIFS(Fluxo!$N:$N,Fluxo!$S:$S,"&gt;"&amp;FJ$5,Fluxo!$S:$S,"&lt;="&amp;FK$5,Fluxo!$D:$D,$D103)</f>
        <v>0</v>
      </c>
      <c r="FL103" s="18">
        <f>SUMIFS(Fluxo!$N:$N,Fluxo!$S:$S,"&gt;"&amp;FK$5,Fluxo!$S:$S,"&lt;="&amp;FL$5,Fluxo!$D:$D,$D103)</f>
        <v>0</v>
      </c>
      <c r="FM103" s="18">
        <f>SUMIFS(Fluxo!$N:$N,Fluxo!$S:$S,"&gt;"&amp;FL$5,Fluxo!$S:$S,"&lt;="&amp;FM$5,Fluxo!$D:$D,$D103)</f>
        <v>0</v>
      </c>
      <c r="FN103" s="18">
        <f>SUMIFS(Fluxo!$N:$N,Fluxo!$S:$S,"&gt;"&amp;FM$5,Fluxo!$S:$S,"&lt;="&amp;FN$5,Fluxo!$D:$D,$D103)</f>
        <v>0</v>
      </c>
      <c r="FO103" s="18">
        <f>SUMIFS(Fluxo!$N:$N,Fluxo!$S:$S,"&gt;"&amp;FN$5,Fluxo!$S:$S,"&lt;="&amp;FO$5,Fluxo!$D:$D,$D103)</f>
        <v>0</v>
      </c>
      <c r="FP103" s="18">
        <f>SUMIFS(Fluxo!$N:$N,Fluxo!$S:$S,"&gt;"&amp;FO$5,Fluxo!$S:$S,"&lt;="&amp;FP$5,Fluxo!$D:$D,$D103)</f>
        <v>0</v>
      </c>
      <c r="FQ103" s="18">
        <f>SUMIFS(Fluxo!$N:$N,Fluxo!$S:$S,"&gt;"&amp;FP$5,Fluxo!$S:$S,"&lt;="&amp;FQ$5,Fluxo!$D:$D,$D103)</f>
        <v>0</v>
      </c>
      <c r="FR103" s="18">
        <f>SUMIFS(Fluxo!$N:$N,Fluxo!$S:$S,"&gt;"&amp;FQ$5,Fluxo!$S:$S,"&lt;="&amp;FR$5,Fluxo!$D:$D,$D103)</f>
        <v>0</v>
      </c>
      <c r="FS103" s="18">
        <f>SUMIFS(Fluxo!$N:$N,Fluxo!$S:$S,"&gt;"&amp;FR$5,Fluxo!$S:$S,"&lt;="&amp;FS$5,Fluxo!$D:$D,$D103)</f>
        <v>0</v>
      </c>
      <c r="FT103" s="18">
        <f>SUMIFS(Fluxo!$N:$N,Fluxo!$S:$S,"&gt;"&amp;FS$5,Fluxo!$S:$S,"&lt;="&amp;FT$5,Fluxo!$D:$D,$D103)</f>
        <v>0</v>
      </c>
      <c r="FU103" s="18">
        <f>SUMIFS(Fluxo!$N:$N,Fluxo!$S:$S,"&gt;"&amp;FT$5,Fluxo!$S:$S,"&lt;="&amp;FU$5,Fluxo!$D:$D,$D103)</f>
        <v>0</v>
      </c>
      <c r="FV103" s="18">
        <f>SUMIFS(Fluxo!$N:$N,Fluxo!$S:$S,"&gt;"&amp;FU$5,Fluxo!$S:$S,"&lt;="&amp;FV$5,Fluxo!$D:$D,$D103)</f>
        <v>0</v>
      </c>
      <c r="FW103" s="18">
        <f>SUMIFS(Fluxo!$N:$N,Fluxo!$S:$S,"&gt;"&amp;FV$5,Fluxo!$S:$S,"&lt;="&amp;FW$5,Fluxo!$D:$D,$D103)</f>
        <v>0</v>
      </c>
      <c r="FX103" s="18">
        <f>SUMIFS(Fluxo!$N:$N,Fluxo!$S:$S,"&gt;"&amp;FW$5,Fluxo!$S:$S,"&lt;="&amp;FX$5,Fluxo!$D:$D,$D103)</f>
        <v>0</v>
      </c>
      <c r="FY103" s="18">
        <f>SUMIFS(Fluxo!$N:$N,Fluxo!$S:$S,"&gt;"&amp;FX$5,Fluxo!$S:$S,"&lt;="&amp;FY$5,Fluxo!$D:$D,$D103)</f>
        <v>0</v>
      </c>
      <c r="FZ103" s="18">
        <f>SUMIFS(Fluxo!$N:$N,Fluxo!$S:$S,"&gt;"&amp;FY$5,Fluxo!$S:$S,"&lt;="&amp;FZ$5,Fluxo!$D:$D,$D103)</f>
        <v>0</v>
      </c>
      <c r="GA103" s="18">
        <f>SUMIFS(Fluxo!$N:$N,Fluxo!$S:$S,"&gt;"&amp;FZ$5,Fluxo!$S:$S,"&lt;="&amp;GA$5,Fluxo!$D:$D,$D103)</f>
        <v>0</v>
      </c>
      <c r="GB103" s="18">
        <f>SUMIFS(Fluxo!$N:$N,Fluxo!$S:$S,"&gt;"&amp;GA$5,Fluxo!$S:$S,"&lt;="&amp;GB$5,Fluxo!$D:$D,$D103)</f>
        <v>0</v>
      </c>
      <c r="GC103" s="18">
        <f>SUMIFS(Fluxo!$N:$N,Fluxo!$S:$S,"&gt;"&amp;GB$5,Fluxo!$S:$S,"&lt;="&amp;GC$5,Fluxo!$D:$D,$D103)</f>
        <v>0</v>
      </c>
      <c r="GD103" s="18">
        <f>SUMIFS(Fluxo!$N:$N,Fluxo!$S:$S,"&gt;"&amp;GC$5,Fluxo!$S:$S,"&lt;="&amp;GD$5,Fluxo!$D:$D,$D103)</f>
        <v>0</v>
      </c>
      <c r="GE103" s="18">
        <f>SUMIFS(Fluxo!$N:$N,Fluxo!$S:$S,"&gt;"&amp;GD$5,Fluxo!$S:$S,"&lt;="&amp;GE$5,Fluxo!$D:$D,$D103)</f>
        <v>0</v>
      </c>
      <c r="GF103" s="18">
        <f>SUMIFS(Fluxo!$N:$N,Fluxo!$S:$S,"&gt;"&amp;GE$5,Fluxo!$S:$S,"&lt;="&amp;GF$5,Fluxo!$D:$D,$D103)</f>
        <v>0</v>
      </c>
      <c r="GG103" s="18">
        <f>SUMIFS(Fluxo!$N:$N,Fluxo!$S:$S,"&gt;"&amp;GF$5,Fluxo!$S:$S,"&lt;="&amp;GG$5,Fluxo!$D:$D,$D103)</f>
        <v>0</v>
      </c>
      <c r="GH103" s="18">
        <f>SUMIFS(Fluxo!$N:$N,Fluxo!$S:$S,"&gt;"&amp;GG$5,Fluxo!$S:$S,"&lt;="&amp;GH$5,Fluxo!$D:$D,$D103)</f>
        <v>0</v>
      </c>
      <c r="GI103" s="18">
        <f>SUMIFS(Fluxo!$N:$N,Fluxo!$S:$S,"&gt;"&amp;GH$5,Fluxo!$S:$S,"&lt;="&amp;GI$5,Fluxo!$D:$D,$D103)</f>
        <v>0</v>
      </c>
      <c r="GJ103" s="18">
        <f>SUMIFS(Fluxo!$N:$N,Fluxo!$S:$S,"&gt;"&amp;GI$5,Fluxo!$S:$S,"&lt;="&amp;GJ$5,Fluxo!$D:$D,$D103)</f>
        <v>0</v>
      </c>
      <c r="GK103" s="18">
        <f>SUMIFS(Fluxo!$N:$N,Fluxo!$S:$S,"&gt;"&amp;GJ$5,Fluxo!$S:$S,"&lt;="&amp;GK$5,Fluxo!$D:$D,$D103)</f>
        <v>0</v>
      </c>
      <c r="GL103" s="18">
        <f>SUMIFS(Fluxo!$N:$N,Fluxo!$S:$S,"&gt;"&amp;GK$5,Fluxo!$S:$S,"&lt;="&amp;GL$5,Fluxo!$D:$D,$D103)</f>
        <v>0</v>
      </c>
      <c r="GM103" s="18">
        <f>SUMIFS(Fluxo!$N:$N,Fluxo!$S:$S,"&gt;"&amp;GL$5,Fluxo!$S:$S,"&lt;="&amp;GM$5,Fluxo!$D:$D,$D103)</f>
        <v>0</v>
      </c>
      <c r="GN103" s="18">
        <f>SUMIFS(Fluxo!$N:$N,Fluxo!$S:$S,"&gt;"&amp;GM$5,Fluxo!$S:$S,"&lt;="&amp;GN$5,Fluxo!$D:$D,$D103)</f>
        <v>0</v>
      </c>
      <c r="GO103" s="18">
        <f>SUMIFS(Fluxo!$N:$N,Fluxo!$S:$S,"&gt;"&amp;GN$5,Fluxo!$S:$S,"&lt;="&amp;GO$5,Fluxo!$D:$D,$D103)</f>
        <v>0</v>
      </c>
      <c r="GP103" s="18">
        <f>SUMIFS(Fluxo!$N:$N,Fluxo!$S:$S,"&gt;"&amp;GO$5,Fluxo!$S:$S,"&lt;="&amp;GP$5,Fluxo!$D:$D,$D103)</f>
        <v>0</v>
      </c>
      <c r="GQ103" s="18">
        <f>SUMIFS(Fluxo!$N:$N,Fluxo!$S:$S,"&gt;"&amp;GP$5,Fluxo!$S:$S,"&lt;="&amp;GQ$5,Fluxo!$D:$D,$D103)</f>
        <v>0</v>
      </c>
      <c r="GR103" s="18">
        <f>SUMIFS(Fluxo!$N:$N,Fluxo!$S:$S,"&gt;"&amp;GQ$5,Fluxo!$S:$S,"&lt;="&amp;GR$5,Fluxo!$D:$D,$D103)</f>
        <v>0</v>
      </c>
      <c r="GS103" s="18">
        <f>SUMIFS(Fluxo!$N:$N,Fluxo!$S:$S,"&gt;"&amp;GR$5,Fluxo!$S:$S,"&lt;="&amp;GS$5,Fluxo!$D:$D,$D103)</f>
        <v>0</v>
      </c>
      <c r="GT103" s="18">
        <f>SUMIFS(Fluxo!$N:$N,Fluxo!$S:$S,"&gt;"&amp;GS$5,Fluxo!$S:$S,"&lt;="&amp;GT$5,Fluxo!$D:$D,$D103)</f>
        <v>0</v>
      </c>
      <c r="GU103" s="18">
        <f>SUMIFS(Fluxo!$N:$N,Fluxo!$S:$S,"&gt;"&amp;GT$5,Fluxo!$S:$S,"&lt;="&amp;GU$5,Fluxo!$D:$D,$D103)</f>
        <v>0</v>
      </c>
      <c r="GV103" s="18">
        <f>SUMIFS(Fluxo!$N:$N,Fluxo!$S:$S,"&gt;"&amp;GU$5,Fluxo!$S:$S,"&lt;="&amp;GV$5,Fluxo!$D:$D,$D103)</f>
        <v>0</v>
      </c>
      <c r="GW103" s="18">
        <f>SUMIFS(Fluxo!$N:$N,Fluxo!$S:$S,"&gt;"&amp;GV$5,Fluxo!$S:$S,"&lt;="&amp;GW$5,Fluxo!$D:$D,$D103)</f>
        <v>0</v>
      </c>
      <c r="GX103" s="18">
        <f>SUMIFS(Fluxo!$N:$N,Fluxo!$S:$S,"&gt;"&amp;GW$5,Fluxo!$S:$S,"&lt;="&amp;GX$5,Fluxo!$D:$D,$D103)</f>
        <v>0</v>
      </c>
      <c r="GY103" s="18">
        <f>SUMIFS(Fluxo!$N:$N,Fluxo!$S:$S,"&gt;"&amp;GX$5,Fluxo!$S:$S,"&lt;="&amp;GY$5,Fluxo!$D:$D,$D103)</f>
        <v>0</v>
      </c>
      <c r="GZ103" s="18">
        <f>SUMIFS(Fluxo!$N:$N,Fluxo!$S:$S,"&gt;"&amp;GY$5,Fluxo!$S:$S,"&lt;="&amp;GZ$5,Fluxo!$D:$D,$D103)</f>
        <v>0</v>
      </c>
      <c r="HA103" s="18">
        <f>SUMIFS(Fluxo!$N:$N,Fluxo!$S:$S,"&gt;"&amp;GZ$5,Fluxo!$S:$S,"&lt;="&amp;HA$5,Fluxo!$D:$D,$D103)</f>
        <v>0</v>
      </c>
      <c r="HB103" s="18">
        <f>SUMIFS(Fluxo!$N:$N,Fluxo!$S:$S,"&gt;"&amp;HA$5,Fluxo!$S:$S,"&lt;="&amp;HB$5,Fluxo!$D:$D,$D103)</f>
        <v>0</v>
      </c>
      <c r="HC103" s="18">
        <f>SUMIFS(Fluxo!$N:$N,Fluxo!$S:$S,"&gt;"&amp;HB$5,Fluxo!$S:$S,"&lt;="&amp;HC$5,Fluxo!$D:$D,$D103)</f>
        <v>0</v>
      </c>
      <c r="HD103" s="18">
        <f>SUMIFS(Fluxo!$N:$N,Fluxo!$S:$S,"&gt;"&amp;HC$5,Fluxo!$S:$S,"&lt;="&amp;HD$5,Fluxo!$D:$D,$D103)</f>
        <v>0</v>
      </c>
      <c r="HE103" s="18">
        <f>SUMIFS(Fluxo!$N:$N,Fluxo!$S:$S,"&gt;"&amp;HD$5,Fluxo!$S:$S,"&lt;="&amp;HE$5,Fluxo!$D:$D,$D103)</f>
        <v>0</v>
      </c>
      <c r="HF103" s="18">
        <f>SUMIFS(Fluxo!$N:$N,Fluxo!$S:$S,"&gt;"&amp;HE$5,Fluxo!$S:$S,"&lt;="&amp;HF$5,Fluxo!$D:$D,$D103)</f>
        <v>0</v>
      </c>
    </row>
    <row r="104" spans="1:214">
      <c r="A104" s="20">
        <f t="shared" si="18"/>
        <v>94</v>
      </c>
      <c r="B104" s="140" t="str">
        <f>'Check Carteira'!C96</f>
        <v>E.1016.99.01.0224</v>
      </c>
      <c r="C104" s="141">
        <v>1</v>
      </c>
      <c r="D104" s="129" t="str">
        <f>'Check Carteira'!F96</f>
        <v>A-0224</v>
      </c>
      <c r="E104" s="21">
        <f>IFERROR(INDEX(Contratos!L:L,MATCH(D104,Contratos!R:R,0)),"")</f>
        <v>45194</v>
      </c>
      <c r="F104" s="139">
        <f>IFERROR(INDEX(Contratos!G:G,MATCH(D104,Contratos!R:R,0)),"")</f>
        <v>1143600</v>
      </c>
      <c r="H104" s="83">
        <f t="shared" si="17"/>
        <v>1197826.1499999999</v>
      </c>
      <c r="J104" s="18">
        <f>SUMIFS(Fluxo!$N:$N,Fluxo!$S:$S,"&gt;"&amp;I$5,Fluxo!$S:$S,"&lt;="&amp;J$5,Fluxo!$D:$D,$D104)</f>
        <v>0</v>
      </c>
      <c r="K104" s="18">
        <f>SUMIFS(Fluxo!$N:$N,Fluxo!$S:$S,"&gt;"&amp;J$5,Fluxo!$S:$S,"&lt;="&amp;K$5,Fluxo!$D:$D,$D104)</f>
        <v>0</v>
      </c>
      <c r="L104" s="18">
        <f>SUMIFS(Fluxo!$N:$N,Fluxo!$S:$S,"&gt;"&amp;K$5,Fluxo!$S:$S,"&lt;="&amp;L$5,Fluxo!$D:$D,$D104)</f>
        <v>0</v>
      </c>
      <c r="M104" s="18">
        <f>SUMIFS(Fluxo!$N:$N,Fluxo!$S:$S,"&gt;"&amp;L$5,Fluxo!$S:$S,"&lt;="&amp;M$5,Fluxo!$D:$D,$D104)</f>
        <v>0</v>
      </c>
      <c r="N104" s="18">
        <f>SUMIFS(Fluxo!$N:$N,Fluxo!$S:$S,"&gt;"&amp;M$5,Fluxo!$S:$S,"&lt;="&amp;N$5,Fluxo!$D:$D,$D104)</f>
        <v>0</v>
      </c>
      <c r="O104" s="18">
        <f>SUMIFS(Fluxo!$N:$N,Fluxo!$S:$S,"&gt;"&amp;N$5,Fluxo!$S:$S,"&lt;="&amp;O$5,Fluxo!$D:$D,$D104)</f>
        <v>34313</v>
      </c>
      <c r="P104" s="18">
        <f>SUMIFS(Fluxo!$N:$N,Fluxo!$S:$S,"&gt;"&amp;O$5,Fluxo!$S:$S,"&lt;="&amp;P$5,Fluxo!$D:$D,$D104)</f>
        <v>14423.89</v>
      </c>
      <c r="Q104" s="18">
        <f>SUMIFS(Fluxo!$N:$N,Fluxo!$S:$S,"&gt;"&amp;P$5,Fluxo!$S:$S,"&lt;="&amp;Q$5,Fluxo!$D:$D,$D104)</f>
        <v>23117.03</v>
      </c>
      <c r="R104" s="18">
        <f>SUMIFS(Fluxo!$N:$N,Fluxo!$S:$S,"&gt;"&amp;Q$5,Fluxo!$S:$S,"&lt;="&amp;R$5,Fluxo!$D:$D,$D104)</f>
        <v>29607.97</v>
      </c>
      <c r="S104" s="18">
        <f>SUMIFS(Fluxo!$N:$N,Fluxo!$S:$S,"&gt;"&amp;R$5,Fluxo!$S:$S,"&lt;="&amp;S$5,Fluxo!$D:$D,$D104)</f>
        <v>4938.05</v>
      </c>
      <c r="T104" s="18">
        <f>SUMIFS(Fluxo!$N:$N,Fluxo!$S:$S,"&gt;"&amp;S$5,Fluxo!$S:$S,"&lt;="&amp;T$5,Fluxo!$D:$D,$D104)</f>
        <v>4953.1899999999996</v>
      </c>
      <c r="U104" s="18">
        <f>SUMIFS(Fluxo!$N:$N,Fluxo!$S:$S,"&gt;"&amp;T$5,Fluxo!$S:$S,"&lt;="&amp;U$5,Fluxo!$D:$D,$D104)</f>
        <v>20302.07</v>
      </c>
      <c r="V104" s="18">
        <f>SUMIFS(Fluxo!$N:$N,Fluxo!$S:$S,"&gt;"&amp;U$5,Fluxo!$S:$S,"&lt;="&amp;V$5,Fluxo!$D:$D,$D104)</f>
        <v>4973.09</v>
      </c>
      <c r="W104" s="18">
        <f>SUMIFS(Fluxo!$N:$N,Fluxo!$S:$S,"&gt;"&amp;V$5,Fluxo!$S:$S,"&lt;="&amp;W$5,Fluxo!$D:$D,$D104)</f>
        <v>4986.9799999999996</v>
      </c>
      <c r="X104" s="18">
        <f>SUMIFS(Fluxo!$N:$N,Fluxo!$S:$S,"&gt;"&amp;W$5,Fluxo!$S:$S,"&lt;="&amp;X$5,Fluxo!$D:$D,$D104)</f>
        <v>5012.7</v>
      </c>
      <c r="Y104" s="18">
        <f>SUMIFS(Fluxo!$N:$N,Fluxo!$S:$S,"&gt;"&amp;X$5,Fluxo!$S:$S,"&lt;="&amp;Y$5,Fluxo!$D:$D,$D104)</f>
        <v>5055.93</v>
      </c>
      <c r="Z104" s="18">
        <f>SUMIFS(Fluxo!$N:$N,Fluxo!$S:$S,"&gt;"&amp;Y$5,Fluxo!$S:$S,"&lt;="&amp;Z$5,Fluxo!$D:$D,$D104)</f>
        <v>5092.07</v>
      </c>
      <c r="AA104" s="18">
        <f>SUMIFS(Fluxo!$N:$N,Fluxo!$S:$S,"&gt;"&amp;Z$5,Fluxo!$S:$S,"&lt;="&amp;AA$5,Fluxo!$D:$D,$D104)</f>
        <v>20965.61</v>
      </c>
      <c r="AB104" s="18">
        <f>SUMIFS(Fluxo!$N:$N,Fluxo!$S:$S,"&gt;"&amp;AA$5,Fluxo!$S:$S,"&lt;="&amp;AB$5,Fluxo!$D:$D,$D104)</f>
        <v>5164.6499999999996</v>
      </c>
      <c r="AC104" s="18">
        <f>SUMIFS(Fluxo!$N:$N,Fluxo!$S:$S,"&gt;"&amp;AB$5,Fluxo!$S:$S,"&lt;="&amp;AC$5,Fluxo!$D:$D,$D104)</f>
        <v>5164.6499999999996</v>
      </c>
      <c r="AD104" s="18">
        <f>SUMIFS(Fluxo!$N:$N,Fluxo!$S:$S,"&gt;"&amp;AC$5,Fluxo!$S:$S,"&lt;="&amp;AD$5,Fluxo!$D:$D,$D104)</f>
        <v>5164.6499999999996</v>
      </c>
      <c r="AE104" s="18">
        <f>SUMIFS(Fluxo!$N:$N,Fluxo!$S:$S,"&gt;"&amp;AD$5,Fluxo!$S:$S,"&lt;="&amp;AE$5,Fluxo!$D:$D,$D104)</f>
        <v>5164.6499999999996</v>
      </c>
      <c r="AF104" s="18">
        <f>SUMIFS(Fluxo!$N:$N,Fluxo!$S:$S,"&gt;"&amp;AE$5,Fluxo!$S:$S,"&lt;="&amp;AF$5,Fluxo!$D:$D,$D104)</f>
        <v>5164.6499999999996</v>
      </c>
      <c r="AG104" s="18">
        <f>SUMIFS(Fluxo!$N:$N,Fluxo!$S:$S,"&gt;"&amp;AF$5,Fluxo!$S:$S,"&lt;="&amp;AG$5,Fluxo!$D:$D,$D104)</f>
        <v>21001.379999999997</v>
      </c>
      <c r="AH104" s="18">
        <f>SUMIFS(Fluxo!$N:$N,Fluxo!$S:$S,"&gt;"&amp;AG$5,Fluxo!$S:$S,"&lt;="&amp;AH$5,Fluxo!$D:$D,$D104)</f>
        <v>5164.6499999999996</v>
      </c>
      <c r="AI104" s="18">
        <f>SUMIFS(Fluxo!$N:$N,Fluxo!$S:$S,"&gt;"&amp;AH$5,Fluxo!$S:$S,"&lt;="&amp;AI$5,Fluxo!$D:$D,$D104)</f>
        <v>5164.6499999999996</v>
      </c>
      <c r="AJ104" s="18">
        <f>SUMIFS(Fluxo!$N:$N,Fluxo!$S:$S,"&gt;"&amp;AI$5,Fluxo!$S:$S,"&lt;="&amp;AJ$5,Fluxo!$D:$D,$D104)</f>
        <v>5164.6499999999996</v>
      </c>
      <c r="AK104" s="18">
        <f>SUMIFS(Fluxo!$N:$N,Fluxo!$S:$S,"&gt;"&amp;AJ$5,Fluxo!$S:$S,"&lt;="&amp;AK$5,Fluxo!$D:$D,$D104)</f>
        <v>5164.6499999999996</v>
      </c>
      <c r="AL104" s="18">
        <f>SUMIFS(Fluxo!$N:$N,Fluxo!$S:$S,"&gt;"&amp;AK$5,Fluxo!$S:$S,"&lt;="&amp;AL$5,Fluxo!$D:$D,$D104)</f>
        <v>5164.6499999999996</v>
      </c>
      <c r="AM104" s="18">
        <f>SUMIFS(Fluxo!$N:$N,Fluxo!$S:$S,"&gt;"&amp;AL$5,Fluxo!$S:$S,"&lt;="&amp;AM$5,Fluxo!$D:$D,$D104)</f>
        <v>21001.379999999997</v>
      </c>
      <c r="AN104" s="18">
        <f>SUMIFS(Fluxo!$N:$N,Fluxo!$S:$S,"&gt;"&amp;AM$5,Fluxo!$S:$S,"&lt;="&amp;AN$5,Fluxo!$D:$D,$D104)</f>
        <v>5164.6499999999996</v>
      </c>
      <c r="AO104" s="18">
        <f>SUMIFS(Fluxo!$N:$N,Fluxo!$S:$S,"&gt;"&amp;AN$5,Fluxo!$S:$S,"&lt;="&amp;AO$5,Fluxo!$D:$D,$D104)</f>
        <v>5164.6499999999996</v>
      </c>
      <c r="AP104" s="18">
        <f>SUMIFS(Fluxo!$N:$N,Fluxo!$S:$S,"&gt;"&amp;AO$5,Fluxo!$S:$S,"&lt;="&amp;AP$5,Fluxo!$D:$D,$D104)</f>
        <v>5164.6499999999996</v>
      </c>
      <c r="AQ104" s="18">
        <f>SUMIFS(Fluxo!$N:$N,Fluxo!$S:$S,"&gt;"&amp;AP$5,Fluxo!$S:$S,"&lt;="&amp;AQ$5,Fluxo!$D:$D,$D104)</f>
        <v>5164.6499999999996</v>
      </c>
      <c r="AR104" s="18">
        <f>SUMIFS(Fluxo!$N:$N,Fluxo!$S:$S,"&gt;"&amp;AQ$5,Fluxo!$S:$S,"&lt;="&amp;AR$5,Fluxo!$D:$D,$D104)</f>
        <v>5164.6499999999996</v>
      </c>
      <c r="AS104" s="18">
        <f>SUMIFS(Fluxo!$N:$N,Fluxo!$S:$S,"&gt;"&amp;AR$5,Fluxo!$S:$S,"&lt;="&amp;AS$5,Fluxo!$D:$D,$D104)</f>
        <v>21001.379999999997</v>
      </c>
      <c r="AT104" s="18">
        <f>SUMIFS(Fluxo!$N:$N,Fluxo!$S:$S,"&gt;"&amp;AS$5,Fluxo!$S:$S,"&lt;="&amp;AT$5,Fluxo!$D:$D,$D104)</f>
        <v>79683.19</v>
      </c>
      <c r="AU104" s="18">
        <f>SUMIFS(Fluxo!$N:$N,Fluxo!$S:$S,"&gt;"&amp;AT$5,Fluxo!$S:$S,"&lt;="&amp;AU$5,Fluxo!$D:$D,$D104)</f>
        <v>799295.08</v>
      </c>
      <c r="AV104" s="18">
        <f>SUMIFS(Fluxo!$N:$N,Fluxo!$S:$S,"&gt;"&amp;AU$5,Fluxo!$S:$S,"&lt;="&amp;AV$5,Fluxo!$D:$D,$D104)</f>
        <v>0</v>
      </c>
      <c r="AW104" s="18">
        <f>SUMIFS(Fluxo!$N:$N,Fluxo!$S:$S,"&gt;"&amp;AV$5,Fluxo!$S:$S,"&lt;="&amp;AW$5,Fluxo!$D:$D,$D104)</f>
        <v>0</v>
      </c>
      <c r="AX104" s="18">
        <f>SUMIFS(Fluxo!$N:$N,Fluxo!$S:$S,"&gt;"&amp;AW$5,Fluxo!$S:$S,"&lt;="&amp;AX$5,Fluxo!$D:$D,$D104)</f>
        <v>632.41</v>
      </c>
      <c r="AY104" s="18">
        <f>SUMIFS(Fluxo!$N:$N,Fluxo!$S:$S,"&gt;"&amp;AX$5,Fluxo!$S:$S,"&lt;="&amp;AY$5,Fluxo!$D:$D,$D104)</f>
        <v>0</v>
      </c>
      <c r="AZ104" s="18">
        <f>SUMIFS(Fluxo!$N:$N,Fluxo!$S:$S,"&gt;"&amp;AY$5,Fluxo!$S:$S,"&lt;="&amp;AZ$5,Fluxo!$D:$D,$D104)</f>
        <v>0</v>
      </c>
      <c r="BA104" s="18">
        <f>SUMIFS(Fluxo!$N:$N,Fluxo!$S:$S,"&gt;"&amp;AZ$5,Fluxo!$S:$S,"&lt;="&amp;BA$5,Fluxo!$D:$D,$D104)</f>
        <v>0</v>
      </c>
      <c r="BB104" s="18">
        <f>SUMIFS(Fluxo!$N:$N,Fluxo!$S:$S,"&gt;"&amp;BA$5,Fluxo!$S:$S,"&lt;="&amp;BB$5,Fluxo!$D:$D,$D104)</f>
        <v>0</v>
      </c>
      <c r="BC104" s="18">
        <f>SUMIFS(Fluxo!$N:$N,Fluxo!$S:$S,"&gt;"&amp;BB$5,Fluxo!$S:$S,"&lt;="&amp;BC$5,Fluxo!$D:$D,$D104)</f>
        <v>0</v>
      </c>
      <c r="BD104" s="18">
        <f>SUMIFS(Fluxo!$N:$N,Fluxo!$S:$S,"&gt;"&amp;BC$5,Fluxo!$S:$S,"&lt;="&amp;BD$5,Fluxo!$D:$D,$D104)</f>
        <v>0</v>
      </c>
      <c r="BE104" s="18">
        <f>SUMIFS(Fluxo!$N:$N,Fluxo!$S:$S,"&gt;"&amp;BD$5,Fluxo!$S:$S,"&lt;="&amp;BE$5,Fluxo!$D:$D,$D104)</f>
        <v>0</v>
      </c>
      <c r="BF104" s="18">
        <f>SUMIFS(Fluxo!$N:$N,Fluxo!$S:$S,"&gt;"&amp;BE$5,Fluxo!$S:$S,"&lt;="&amp;BF$5,Fluxo!$D:$D,$D104)</f>
        <v>0</v>
      </c>
      <c r="BG104" s="18">
        <f>SUMIFS(Fluxo!$N:$N,Fluxo!$S:$S,"&gt;"&amp;BF$5,Fluxo!$S:$S,"&lt;="&amp;BG$5,Fluxo!$D:$D,$D104)</f>
        <v>0</v>
      </c>
      <c r="BH104" s="18">
        <f>SUMIFS(Fluxo!$N:$N,Fluxo!$S:$S,"&gt;"&amp;BG$5,Fluxo!$S:$S,"&lt;="&amp;BH$5,Fluxo!$D:$D,$D104)</f>
        <v>0</v>
      </c>
      <c r="BI104" s="18">
        <f>SUMIFS(Fluxo!$N:$N,Fluxo!$S:$S,"&gt;"&amp;BH$5,Fluxo!$S:$S,"&lt;="&amp;BI$5,Fluxo!$D:$D,$D104)</f>
        <v>0</v>
      </c>
      <c r="BJ104" s="18">
        <f>SUMIFS(Fluxo!$N:$N,Fluxo!$S:$S,"&gt;"&amp;BI$5,Fluxo!$S:$S,"&lt;="&amp;BJ$5,Fluxo!$D:$D,$D104)</f>
        <v>0</v>
      </c>
      <c r="BK104" s="18">
        <f>SUMIFS(Fluxo!$N:$N,Fluxo!$S:$S,"&gt;"&amp;BJ$5,Fluxo!$S:$S,"&lt;="&amp;BK$5,Fluxo!$D:$D,$D104)</f>
        <v>0</v>
      </c>
      <c r="BL104" s="18">
        <f>SUMIFS(Fluxo!$N:$N,Fluxo!$S:$S,"&gt;"&amp;BK$5,Fluxo!$S:$S,"&lt;="&amp;BL$5,Fluxo!$D:$D,$D104)</f>
        <v>0</v>
      </c>
      <c r="BM104" s="18">
        <f>SUMIFS(Fluxo!$N:$N,Fluxo!$S:$S,"&gt;"&amp;BL$5,Fluxo!$S:$S,"&lt;="&amp;BM$5,Fluxo!$D:$D,$D104)</f>
        <v>0</v>
      </c>
      <c r="BN104" s="18">
        <f>SUMIFS(Fluxo!$N:$N,Fluxo!$S:$S,"&gt;"&amp;BM$5,Fluxo!$S:$S,"&lt;="&amp;BN$5,Fluxo!$D:$D,$D104)</f>
        <v>0</v>
      </c>
      <c r="BO104" s="18">
        <f>SUMIFS(Fluxo!$N:$N,Fluxo!$S:$S,"&gt;"&amp;BN$5,Fluxo!$S:$S,"&lt;="&amp;BO$5,Fluxo!$D:$D,$D104)</f>
        <v>0</v>
      </c>
      <c r="BP104" s="18">
        <f>SUMIFS(Fluxo!$N:$N,Fluxo!$S:$S,"&gt;"&amp;BO$5,Fluxo!$S:$S,"&lt;="&amp;BP$5,Fluxo!$D:$D,$D104)</f>
        <v>0</v>
      </c>
      <c r="BQ104" s="18">
        <f>SUMIFS(Fluxo!$N:$N,Fluxo!$S:$S,"&gt;"&amp;BP$5,Fluxo!$S:$S,"&lt;="&amp;BQ$5,Fluxo!$D:$D,$D104)</f>
        <v>0</v>
      </c>
      <c r="BR104" s="18">
        <f>SUMIFS(Fluxo!$N:$N,Fluxo!$S:$S,"&gt;"&amp;BQ$5,Fluxo!$S:$S,"&lt;="&amp;BR$5,Fluxo!$D:$D,$D104)</f>
        <v>0</v>
      </c>
      <c r="BS104" s="18">
        <f>SUMIFS(Fluxo!$N:$N,Fluxo!$S:$S,"&gt;"&amp;BR$5,Fluxo!$S:$S,"&lt;="&amp;BS$5,Fluxo!$D:$D,$D104)</f>
        <v>0</v>
      </c>
      <c r="BT104" s="18">
        <f>SUMIFS(Fluxo!$N:$N,Fluxo!$S:$S,"&gt;"&amp;BS$5,Fluxo!$S:$S,"&lt;="&amp;BT$5,Fluxo!$D:$D,$D104)</f>
        <v>0</v>
      </c>
      <c r="BU104" s="18">
        <f>SUMIFS(Fluxo!$N:$N,Fluxo!$S:$S,"&gt;"&amp;BT$5,Fluxo!$S:$S,"&lt;="&amp;BU$5,Fluxo!$D:$D,$D104)</f>
        <v>0</v>
      </c>
      <c r="BV104" s="18">
        <f>SUMIFS(Fluxo!$N:$N,Fluxo!$S:$S,"&gt;"&amp;BU$5,Fluxo!$S:$S,"&lt;="&amp;BV$5,Fluxo!$D:$D,$D104)</f>
        <v>0</v>
      </c>
      <c r="BW104" s="18">
        <f>SUMIFS(Fluxo!$N:$N,Fluxo!$S:$S,"&gt;"&amp;BV$5,Fluxo!$S:$S,"&lt;="&amp;BW$5,Fluxo!$D:$D,$D104)</f>
        <v>0</v>
      </c>
      <c r="BX104" s="18">
        <f>SUMIFS(Fluxo!$N:$N,Fluxo!$S:$S,"&gt;"&amp;BW$5,Fluxo!$S:$S,"&lt;="&amp;BX$5,Fluxo!$D:$D,$D104)</f>
        <v>0</v>
      </c>
      <c r="BY104" s="18">
        <f>SUMIFS(Fluxo!$N:$N,Fluxo!$S:$S,"&gt;"&amp;BX$5,Fluxo!$S:$S,"&lt;="&amp;BY$5,Fluxo!$D:$D,$D104)</f>
        <v>0</v>
      </c>
      <c r="BZ104" s="18">
        <f>SUMIFS(Fluxo!$N:$N,Fluxo!$S:$S,"&gt;"&amp;BY$5,Fluxo!$S:$S,"&lt;="&amp;BZ$5,Fluxo!$D:$D,$D104)</f>
        <v>0</v>
      </c>
      <c r="CA104" s="18">
        <f>SUMIFS(Fluxo!$N:$N,Fluxo!$S:$S,"&gt;"&amp;BZ$5,Fluxo!$S:$S,"&lt;="&amp;CA$5,Fluxo!$D:$D,$D104)</f>
        <v>0</v>
      </c>
      <c r="CB104" s="18">
        <f>SUMIFS(Fluxo!$N:$N,Fluxo!$S:$S,"&gt;"&amp;CA$5,Fluxo!$S:$S,"&lt;="&amp;CB$5,Fluxo!$D:$D,$D104)</f>
        <v>0</v>
      </c>
      <c r="CC104" s="18">
        <f>SUMIFS(Fluxo!$N:$N,Fluxo!$S:$S,"&gt;"&amp;CB$5,Fluxo!$S:$S,"&lt;="&amp;CC$5,Fluxo!$D:$D,$D104)</f>
        <v>0</v>
      </c>
      <c r="CD104" s="18">
        <f>SUMIFS(Fluxo!$N:$N,Fluxo!$S:$S,"&gt;"&amp;CC$5,Fluxo!$S:$S,"&lt;="&amp;CD$5,Fluxo!$D:$D,$D104)</f>
        <v>0</v>
      </c>
      <c r="CE104" s="18">
        <f>SUMIFS(Fluxo!$N:$N,Fluxo!$S:$S,"&gt;"&amp;CD$5,Fluxo!$S:$S,"&lt;="&amp;CE$5,Fluxo!$D:$D,$D104)</f>
        <v>0</v>
      </c>
      <c r="CF104" s="18">
        <f>SUMIFS(Fluxo!$N:$N,Fluxo!$S:$S,"&gt;"&amp;CE$5,Fluxo!$S:$S,"&lt;="&amp;CF$5,Fluxo!$D:$D,$D104)</f>
        <v>0</v>
      </c>
      <c r="CG104" s="18">
        <f>SUMIFS(Fluxo!$N:$N,Fluxo!$S:$S,"&gt;"&amp;CF$5,Fluxo!$S:$S,"&lt;="&amp;CG$5,Fluxo!$D:$D,$D104)</f>
        <v>0</v>
      </c>
      <c r="CH104" s="18">
        <f>SUMIFS(Fluxo!$N:$N,Fluxo!$S:$S,"&gt;"&amp;CG$5,Fluxo!$S:$S,"&lt;="&amp;CH$5,Fluxo!$D:$D,$D104)</f>
        <v>0</v>
      </c>
      <c r="CI104" s="18">
        <f>SUMIFS(Fluxo!$N:$N,Fluxo!$S:$S,"&gt;"&amp;CH$5,Fluxo!$S:$S,"&lt;="&amp;CI$5,Fluxo!$D:$D,$D104)</f>
        <v>0</v>
      </c>
      <c r="CJ104" s="18">
        <f>SUMIFS(Fluxo!$N:$N,Fluxo!$S:$S,"&gt;"&amp;CI$5,Fluxo!$S:$S,"&lt;="&amp;CJ$5,Fluxo!$D:$D,$D104)</f>
        <v>0</v>
      </c>
      <c r="CK104" s="18">
        <f>SUMIFS(Fluxo!$N:$N,Fluxo!$S:$S,"&gt;"&amp;CJ$5,Fluxo!$S:$S,"&lt;="&amp;CK$5,Fluxo!$D:$D,$D104)</f>
        <v>0</v>
      </c>
      <c r="CL104" s="18">
        <f>SUMIFS(Fluxo!$N:$N,Fluxo!$S:$S,"&gt;"&amp;CK$5,Fluxo!$S:$S,"&lt;="&amp;CL$5,Fluxo!$D:$D,$D104)</f>
        <v>0</v>
      </c>
      <c r="CM104" s="18">
        <f>SUMIFS(Fluxo!$N:$N,Fluxo!$S:$S,"&gt;"&amp;CL$5,Fluxo!$S:$S,"&lt;="&amp;CM$5,Fluxo!$D:$D,$D104)</f>
        <v>0</v>
      </c>
      <c r="CN104" s="18">
        <f>SUMIFS(Fluxo!$N:$N,Fluxo!$S:$S,"&gt;"&amp;CM$5,Fluxo!$S:$S,"&lt;="&amp;CN$5,Fluxo!$D:$D,$D104)</f>
        <v>0</v>
      </c>
      <c r="CO104" s="18">
        <f>SUMIFS(Fluxo!$N:$N,Fluxo!$S:$S,"&gt;"&amp;CN$5,Fluxo!$S:$S,"&lt;="&amp;CO$5,Fluxo!$D:$D,$D104)</f>
        <v>0</v>
      </c>
      <c r="CP104" s="18">
        <f>SUMIFS(Fluxo!$N:$N,Fluxo!$S:$S,"&gt;"&amp;CO$5,Fluxo!$S:$S,"&lt;="&amp;CP$5,Fluxo!$D:$D,$D104)</f>
        <v>0</v>
      </c>
      <c r="CQ104" s="18">
        <f>SUMIFS(Fluxo!$N:$N,Fluxo!$S:$S,"&gt;"&amp;CP$5,Fluxo!$S:$S,"&lt;="&amp;CQ$5,Fluxo!$D:$D,$D104)</f>
        <v>0</v>
      </c>
      <c r="CR104" s="18">
        <f>SUMIFS(Fluxo!$N:$N,Fluxo!$S:$S,"&gt;"&amp;CQ$5,Fluxo!$S:$S,"&lt;="&amp;CR$5,Fluxo!$D:$D,$D104)</f>
        <v>0</v>
      </c>
      <c r="CS104" s="18">
        <f>SUMIFS(Fluxo!$N:$N,Fluxo!$S:$S,"&gt;"&amp;CR$5,Fluxo!$S:$S,"&lt;="&amp;CS$5,Fluxo!$D:$D,$D104)</f>
        <v>0</v>
      </c>
      <c r="CT104" s="18">
        <f>SUMIFS(Fluxo!$N:$N,Fluxo!$S:$S,"&gt;"&amp;CS$5,Fluxo!$S:$S,"&lt;="&amp;CT$5,Fluxo!$D:$D,$D104)</f>
        <v>0</v>
      </c>
      <c r="CU104" s="18">
        <f>SUMIFS(Fluxo!$N:$N,Fluxo!$S:$S,"&gt;"&amp;CT$5,Fluxo!$S:$S,"&lt;="&amp;CU$5,Fluxo!$D:$D,$D104)</f>
        <v>0</v>
      </c>
      <c r="CV104" s="18">
        <f>SUMIFS(Fluxo!$N:$N,Fluxo!$S:$S,"&gt;"&amp;CU$5,Fluxo!$S:$S,"&lt;="&amp;CV$5,Fluxo!$D:$D,$D104)</f>
        <v>0</v>
      </c>
      <c r="CW104" s="18">
        <f>SUMIFS(Fluxo!$N:$N,Fluxo!$S:$S,"&gt;"&amp;CV$5,Fluxo!$S:$S,"&lt;="&amp;CW$5,Fluxo!$D:$D,$D104)</f>
        <v>0</v>
      </c>
      <c r="CX104" s="18">
        <f>SUMIFS(Fluxo!$N:$N,Fluxo!$S:$S,"&gt;"&amp;CW$5,Fluxo!$S:$S,"&lt;="&amp;CX$5,Fluxo!$D:$D,$D104)</f>
        <v>0</v>
      </c>
      <c r="CY104" s="18">
        <f>SUMIFS(Fluxo!$N:$N,Fluxo!$S:$S,"&gt;"&amp;CX$5,Fluxo!$S:$S,"&lt;="&amp;CY$5,Fluxo!$D:$D,$D104)</f>
        <v>0</v>
      </c>
      <c r="CZ104" s="18">
        <f>SUMIFS(Fluxo!$N:$N,Fluxo!$S:$S,"&gt;"&amp;CY$5,Fluxo!$S:$S,"&lt;="&amp;CZ$5,Fluxo!$D:$D,$D104)</f>
        <v>0</v>
      </c>
      <c r="DA104" s="18">
        <f>SUMIFS(Fluxo!$N:$N,Fluxo!$S:$S,"&gt;"&amp;CZ$5,Fluxo!$S:$S,"&lt;="&amp;DA$5,Fluxo!$D:$D,$D104)</f>
        <v>0</v>
      </c>
      <c r="DB104" s="18">
        <f>SUMIFS(Fluxo!$N:$N,Fluxo!$S:$S,"&gt;"&amp;DA$5,Fluxo!$S:$S,"&lt;="&amp;DB$5,Fluxo!$D:$D,$D104)</f>
        <v>0</v>
      </c>
      <c r="DC104" s="18">
        <f>SUMIFS(Fluxo!$N:$N,Fluxo!$S:$S,"&gt;"&amp;DB$5,Fluxo!$S:$S,"&lt;="&amp;DC$5,Fluxo!$D:$D,$D104)</f>
        <v>0</v>
      </c>
      <c r="DD104" s="18">
        <f>SUMIFS(Fluxo!$N:$N,Fluxo!$S:$S,"&gt;"&amp;DC$5,Fluxo!$S:$S,"&lt;="&amp;DD$5,Fluxo!$D:$D,$D104)</f>
        <v>0</v>
      </c>
      <c r="DE104" s="18">
        <f>SUMIFS(Fluxo!$N:$N,Fluxo!$S:$S,"&gt;"&amp;DD$5,Fluxo!$S:$S,"&lt;="&amp;DE$5,Fluxo!$D:$D,$D104)</f>
        <v>0</v>
      </c>
      <c r="DF104" s="18">
        <f>SUMIFS(Fluxo!$N:$N,Fluxo!$S:$S,"&gt;"&amp;DE$5,Fluxo!$S:$S,"&lt;="&amp;DF$5,Fluxo!$D:$D,$D104)</f>
        <v>0</v>
      </c>
      <c r="DG104" s="18">
        <f>SUMIFS(Fluxo!$N:$N,Fluxo!$S:$S,"&gt;"&amp;DF$5,Fluxo!$S:$S,"&lt;="&amp;DG$5,Fluxo!$D:$D,$D104)</f>
        <v>0</v>
      </c>
      <c r="DH104" s="18">
        <f>SUMIFS(Fluxo!$N:$N,Fluxo!$S:$S,"&gt;"&amp;DG$5,Fluxo!$S:$S,"&lt;="&amp;DH$5,Fluxo!$D:$D,$D104)</f>
        <v>0</v>
      </c>
      <c r="DI104" s="18">
        <f>SUMIFS(Fluxo!$N:$N,Fluxo!$S:$S,"&gt;"&amp;DH$5,Fluxo!$S:$S,"&lt;="&amp;DI$5,Fluxo!$D:$D,$D104)</f>
        <v>0</v>
      </c>
      <c r="DJ104" s="18">
        <f>SUMIFS(Fluxo!$N:$N,Fluxo!$S:$S,"&gt;"&amp;DI$5,Fluxo!$S:$S,"&lt;="&amp;DJ$5,Fluxo!$D:$D,$D104)</f>
        <v>0</v>
      </c>
      <c r="DK104" s="18">
        <f>SUMIFS(Fluxo!$N:$N,Fluxo!$S:$S,"&gt;"&amp;DJ$5,Fluxo!$S:$S,"&lt;="&amp;DK$5,Fluxo!$D:$D,$D104)</f>
        <v>0</v>
      </c>
      <c r="DL104" s="18">
        <f>SUMIFS(Fluxo!$N:$N,Fluxo!$S:$S,"&gt;"&amp;DK$5,Fluxo!$S:$S,"&lt;="&amp;DL$5,Fluxo!$D:$D,$D104)</f>
        <v>0</v>
      </c>
      <c r="DM104" s="18">
        <f>SUMIFS(Fluxo!$N:$N,Fluxo!$S:$S,"&gt;"&amp;DL$5,Fluxo!$S:$S,"&lt;="&amp;DM$5,Fluxo!$D:$D,$D104)</f>
        <v>0</v>
      </c>
      <c r="DN104" s="18">
        <f>SUMIFS(Fluxo!$N:$N,Fluxo!$S:$S,"&gt;"&amp;DM$5,Fluxo!$S:$S,"&lt;="&amp;DN$5,Fluxo!$D:$D,$D104)</f>
        <v>0</v>
      </c>
      <c r="DO104" s="18">
        <f>SUMIFS(Fluxo!$N:$N,Fluxo!$S:$S,"&gt;"&amp;DN$5,Fluxo!$S:$S,"&lt;="&amp;DO$5,Fluxo!$D:$D,$D104)</f>
        <v>0</v>
      </c>
      <c r="DP104" s="18">
        <f>SUMIFS(Fluxo!$N:$N,Fluxo!$S:$S,"&gt;"&amp;DO$5,Fluxo!$S:$S,"&lt;="&amp;DP$5,Fluxo!$D:$D,$D104)</f>
        <v>0</v>
      </c>
      <c r="DQ104" s="18">
        <f>SUMIFS(Fluxo!$N:$N,Fluxo!$S:$S,"&gt;"&amp;DP$5,Fluxo!$S:$S,"&lt;="&amp;DQ$5,Fluxo!$D:$D,$D104)</f>
        <v>0</v>
      </c>
      <c r="DR104" s="18">
        <f>SUMIFS(Fluxo!$N:$N,Fluxo!$S:$S,"&gt;"&amp;DQ$5,Fluxo!$S:$S,"&lt;="&amp;DR$5,Fluxo!$D:$D,$D104)</f>
        <v>0</v>
      </c>
      <c r="DS104" s="18">
        <f>SUMIFS(Fluxo!$N:$N,Fluxo!$S:$S,"&gt;"&amp;DR$5,Fluxo!$S:$S,"&lt;="&amp;DS$5,Fluxo!$D:$D,$D104)</f>
        <v>0</v>
      </c>
      <c r="DT104" s="18">
        <f>SUMIFS(Fluxo!$N:$N,Fluxo!$S:$S,"&gt;"&amp;DS$5,Fluxo!$S:$S,"&lt;="&amp;DT$5,Fluxo!$D:$D,$D104)</f>
        <v>0</v>
      </c>
      <c r="DU104" s="18">
        <f>SUMIFS(Fluxo!$N:$N,Fluxo!$S:$S,"&gt;"&amp;DT$5,Fluxo!$S:$S,"&lt;="&amp;DU$5,Fluxo!$D:$D,$D104)</f>
        <v>0</v>
      </c>
      <c r="DV104" s="18">
        <f>SUMIFS(Fluxo!$N:$N,Fluxo!$S:$S,"&gt;"&amp;DU$5,Fluxo!$S:$S,"&lt;="&amp;DV$5,Fluxo!$D:$D,$D104)</f>
        <v>0</v>
      </c>
      <c r="DW104" s="18">
        <f>SUMIFS(Fluxo!$N:$N,Fluxo!$S:$S,"&gt;"&amp;DV$5,Fluxo!$S:$S,"&lt;="&amp;DW$5,Fluxo!$D:$D,$D104)</f>
        <v>0</v>
      </c>
      <c r="DX104" s="18">
        <f>SUMIFS(Fluxo!$N:$N,Fluxo!$S:$S,"&gt;"&amp;DW$5,Fluxo!$S:$S,"&lt;="&amp;DX$5,Fluxo!$D:$D,$D104)</f>
        <v>0</v>
      </c>
      <c r="DY104" s="18">
        <f>SUMIFS(Fluxo!$N:$N,Fluxo!$S:$S,"&gt;"&amp;DX$5,Fluxo!$S:$S,"&lt;="&amp;DY$5,Fluxo!$D:$D,$D104)</f>
        <v>0</v>
      </c>
      <c r="DZ104" s="18">
        <f>SUMIFS(Fluxo!$N:$N,Fluxo!$S:$S,"&gt;"&amp;DY$5,Fluxo!$S:$S,"&lt;="&amp;DZ$5,Fluxo!$D:$D,$D104)</f>
        <v>0</v>
      </c>
      <c r="EA104" s="18">
        <f>SUMIFS(Fluxo!$N:$N,Fluxo!$S:$S,"&gt;"&amp;DZ$5,Fluxo!$S:$S,"&lt;="&amp;EA$5,Fluxo!$D:$D,$D104)</f>
        <v>0</v>
      </c>
      <c r="EB104" s="18">
        <f>SUMIFS(Fluxo!$N:$N,Fluxo!$S:$S,"&gt;"&amp;EA$5,Fluxo!$S:$S,"&lt;="&amp;EB$5,Fluxo!$D:$D,$D104)</f>
        <v>0</v>
      </c>
      <c r="EC104" s="18">
        <f>SUMIFS(Fluxo!$N:$N,Fluxo!$S:$S,"&gt;"&amp;EB$5,Fluxo!$S:$S,"&lt;="&amp;EC$5,Fluxo!$D:$D,$D104)</f>
        <v>0</v>
      </c>
      <c r="ED104" s="18">
        <f>SUMIFS(Fluxo!$N:$N,Fluxo!$S:$S,"&gt;"&amp;EC$5,Fluxo!$S:$S,"&lt;="&amp;ED$5,Fluxo!$D:$D,$D104)</f>
        <v>0</v>
      </c>
      <c r="EE104" s="18">
        <f>SUMIFS(Fluxo!$N:$N,Fluxo!$S:$S,"&gt;"&amp;ED$5,Fluxo!$S:$S,"&lt;="&amp;EE$5,Fluxo!$D:$D,$D104)</f>
        <v>0</v>
      </c>
      <c r="EF104" s="18">
        <f>SUMIFS(Fluxo!$N:$N,Fluxo!$S:$S,"&gt;"&amp;EE$5,Fluxo!$S:$S,"&lt;="&amp;EF$5,Fluxo!$D:$D,$D104)</f>
        <v>0</v>
      </c>
      <c r="EG104" s="18">
        <f>SUMIFS(Fluxo!$N:$N,Fluxo!$S:$S,"&gt;"&amp;EF$5,Fluxo!$S:$S,"&lt;="&amp;EG$5,Fluxo!$D:$D,$D104)</f>
        <v>0</v>
      </c>
      <c r="EH104" s="18">
        <f>SUMIFS(Fluxo!$N:$N,Fluxo!$S:$S,"&gt;"&amp;EG$5,Fluxo!$S:$S,"&lt;="&amp;EH$5,Fluxo!$D:$D,$D104)</f>
        <v>0</v>
      </c>
      <c r="EI104" s="18">
        <f>SUMIFS(Fluxo!$N:$N,Fluxo!$S:$S,"&gt;"&amp;EH$5,Fluxo!$S:$S,"&lt;="&amp;EI$5,Fluxo!$D:$D,$D104)</f>
        <v>0</v>
      </c>
      <c r="EJ104" s="18">
        <f>SUMIFS(Fluxo!$N:$N,Fluxo!$S:$S,"&gt;"&amp;EI$5,Fluxo!$S:$S,"&lt;="&amp;EJ$5,Fluxo!$D:$D,$D104)</f>
        <v>0</v>
      </c>
      <c r="EK104" s="18">
        <f>SUMIFS(Fluxo!$N:$N,Fluxo!$S:$S,"&gt;"&amp;EJ$5,Fluxo!$S:$S,"&lt;="&amp;EK$5,Fluxo!$D:$D,$D104)</f>
        <v>0</v>
      </c>
      <c r="EL104" s="18">
        <f>SUMIFS(Fluxo!$N:$N,Fluxo!$S:$S,"&gt;"&amp;EK$5,Fluxo!$S:$S,"&lt;="&amp;EL$5,Fluxo!$D:$D,$D104)</f>
        <v>0</v>
      </c>
      <c r="EM104" s="18">
        <f>SUMIFS(Fluxo!$N:$N,Fluxo!$S:$S,"&gt;"&amp;EL$5,Fluxo!$S:$S,"&lt;="&amp;EM$5,Fluxo!$D:$D,$D104)</f>
        <v>0</v>
      </c>
      <c r="EN104" s="18">
        <f>SUMIFS(Fluxo!$N:$N,Fluxo!$S:$S,"&gt;"&amp;EM$5,Fluxo!$S:$S,"&lt;="&amp;EN$5,Fluxo!$D:$D,$D104)</f>
        <v>0</v>
      </c>
      <c r="EO104" s="18">
        <f>SUMIFS(Fluxo!$N:$N,Fluxo!$S:$S,"&gt;"&amp;EN$5,Fluxo!$S:$S,"&lt;="&amp;EO$5,Fluxo!$D:$D,$D104)</f>
        <v>0</v>
      </c>
      <c r="EP104" s="18">
        <f>SUMIFS(Fluxo!$N:$N,Fluxo!$S:$S,"&gt;"&amp;EO$5,Fluxo!$S:$S,"&lt;="&amp;EP$5,Fluxo!$D:$D,$D104)</f>
        <v>0</v>
      </c>
      <c r="EQ104" s="18">
        <f>SUMIFS(Fluxo!$N:$N,Fluxo!$S:$S,"&gt;"&amp;EP$5,Fluxo!$S:$S,"&lt;="&amp;EQ$5,Fluxo!$D:$D,$D104)</f>
        <v>0</v>
      </c>
      <c r="ER104" s="18">
        <f>SUMIFS(Fluxo!$N:$N,Fluxo!$S:$S,"&gt;"&amp;EQ$5,Fluxo!$S:$S,"&lt;="&amp;ER$5,Fluxo!$D:$D,$D104)</f>
        <v>0</v>
      </c>
      <c r="ES104" s="18">
        <f>SUMIFS(Fluxo!$N:$N,Fluxo!$S:$S,"&gt;"&amp;ER$5,Fluxo!$S:$S,"&lt;="&amp;ES$5,Fluxo!$D:$D,$D104)</f>
        <v>0</v>
      </c>
      <c r="ET104" s="18">
        <f>SUMIFS(Fluxo!$N:$N,Fluxo!$S:$S,"&gt;"&amp;ES$5,Fluxo!$S:$S,"&lt;="&amp;ET$5,Fluxo!$D:$D,$D104)</f>
        <v>0</v>
      </c>
      <c r="EU104" s="18">
        <f>SUMIFS(Fluxo!$N:$N,Fluxo!$S:$S,"&gt;"&amp;ET$5,Fluxo!$S:$S,"&lt;="&amp;EU$5,Fluxo!$D:$D,$D104)</f>
        <v>0</v>
      </c>
      <c r="EV104" s="18">
        <f>SUMIFS(Fluxo!$N:$N,Fluxo!$S:$S,"&gt;"&amp;EU$5,Fluxo!$S:$S,"&lt;="&amp;EV$5,Fluxo!$D:$D,$D104)</f>
        <v>0</v>
      </c>
      <c r="EW104" s="18">
        <f>SUMIFS(Fluxo!$N:$N,Fluxo!$S:$S,"&gt;"&amp;EV$5,Fluxo!$S:$S,"&lt;="&amp;EW$5,Fluxo!$D:$D,$D104)</f>
        <v>0</v>
      </c>
      <c r="EX104" s="18">
        <f>SUMIFS(Fluxo!$N:$N,Fluxo!$S:$S,"&gt;"&amp;EW$5,Fluxo!$S:$S,"&lt;="&amp;EX$5,Fluxo!$D:$D,$D104)</f>
        <v>0</v>
      </c>
      <c r="EY104" s="18">
        <f>SUMIFS(Fluxo!$N:$N,Fluxo!$S:$S,"&gt;"&amp;EX$5,Fluxo!$S:$S,"&lt;="&amp;EY$5,Fluxo!$D:$D,$D104)</f>
        <v>0</v>
      </c>
      <c r="EZ104" s="18">
        <f>SUMIFS(Fluxo!$N:$N,Fluxo!$S:$S,"&gt;"&amp;EY$5,Fluxo!$S:$S,"&lt;="&amp;EZ$5,Fluxo!$D:$D,$D104)</f>
        <v>0</v>
      </c>
      <c r="FA104" s="18">
        <f>SUMIFS(Fluxo!$N:$N,Fluxo!$S:$S,"&gt;"&amp;EZ$5,Fluxo!$S:$S,"&lt;="&amp;FA$5,Fluxo!$D:$D,$D104)</f>
        <v>0</v>
      </c>
      <c r="FB104" s="18">
        <f>SUMIFS(Fluxo!$N:$N,Fluxo!$S:$S,"&gt;"&amp;FA$5,Fluxo!$S:$S,"&lt;="&amp;FB$5,Fluxo!$D:$D,$D104)</f>
        <v>0</v>
      </c>
      <c r="FC104" s="18">
        <f>SUMIFS(Fluxo!$N:$N,Fluxo!$S:$S,"&gt;"&amp;FB$5,Fluxo!$S:$S,"&lt;="&amp;FC$5,Fluxo!$D:$D,$D104)</f>
        <v>0</v>
      </c>
      <c r="FD104" s="18">
        <f>SUMIFS(Fluxo!$N:$N,Fluxo!$S:$S,"&gt;"&amp;FC$5,Fluxo!$S:$S,"&lt;="&amp;FD$5,Fluxo!$D:$D,$D104)</f>
        <v>0</v>
      </c>
      <c r="FE104" s="18">
        <f>SUMIFS(Fluxo!$N:$N,Fluxo!$S:$S,"&gt;"&amp;FD$5,Fluxo!$S:$S,"&lt;="&amp;FE$5,Fluxo!$D:$D,$D104)</f>
        <v>0</v>
      </c>
      <c r="FF104" s="18">
        <f>SUMIFS(Fluxo!$N:$N,Fluxo!$S:$S,"&gt;"&amp;FE$5,Fluxo!$S:$S,"&lt;="&amp;FF$5,Fluxo!$D:$D,$D104)</f>
        <v>0</v>
      </c>
      <c r="FG104" s="18">
        <f>SUMIFS(Fluxo!$N:$N,Fluxo!$S:$S,"&gt;"&amp;FF$5,Fluxo!$S:$S,"&lt;="&amp;FG$5,Fluxo!$D:$D,$D104)</f>
        <v>0</v>
      </c>
      <c r="FH104" s="18">
        <f>SUMIFS(Fluxo!$N:$N,Fluxo!$S:$S,"&gt;"&amp;FG$5,Fluxo!$S:$S,"&lt;="&amp;FH$5,Fluxo!$D:$D,$D104)</f>
        <v>0</v>
      </c>
      <c r="FI104" s="18">
        <f>SUMIFS(Fluxo!$N:$N,Fluxo!$S:$S,"&gt;"&amp;FH$5,Fluxo!$S:$S,"&lt;="&amp;FI$5,Fluxo!$D:$D,$D104)</f>
        <v>0</v>
      </c>
      <c r="FJ104" s="18">
        <f>SUMIFS(Fluxo!$N:$N,Fluxo!$S:$S,"&gt;"&amp;FI$5,Fluxo!$S:$S,"&lt;="&amp;FJ$5,Fluxo!$D:$D,$D104)</f>
        <v>0</v>
      </c>
      <c r="FK104" s="18">
        <f>SUMIFS(Fluxo!$N:$N,Fluxo!$S:$S,"&gt;"&amp;FJ$5,Fluxo!$S:$S,"&lt;="&amp;FK$5,Fluxo!$D:$D,$D104)</f>
        <v>0</v>
      </c>
      <c r="FL104" s="18">
        <f>SUMIFS(Fluxo!$N:$N,Fluxo!$S:$S,"&gt;"&amp;FK$5,Fluxo!$S:$S,"&lt;="&amp;FL$5,Fluxo!$D:$D,$D104)</f>
        <v>0</v>
      </c>
      <c r="FM104" s="18">
        <f>SUMIFS(Fluxo!$N:$N,Fluxo!$S:$S,"&gt;"&amp;FL$5,Fluxo!$S:$S,"&lt;="&amp;FM$5,Fluxo!$D:$D,$D104)</f>
        <v>0</v>
      </c>
      <c r="FN104" s="18">
        <f>SUMIFS(Fluxo!$N:$N,Fluxo!$S:$S,"&gt;"&amp;FM$5,Fluxo!$S:$S,"&lt;="&amp;FN$5,Fluxo!$D:$D,$D104)</f>
        <v>0</v>
      </c>
      <c r="FO104" s="18">
        <f>SUMIFS(Fluxo!$N:$N,Fluxo!$S:$S,"&gt;"&amp;FN$5,Fluxo!$S:$S,"&lt;="&amp;FO$5,Fluxo!$D:$D,$D104)</f>
        <v>0</v>
      </c>
      <c r="FP104" s="18">
        <f>SUMIFS(Fluxo!$N:$N,Fluxo!$S:$S,"&gt;"&amp;FO$5,Fluxo!$S:$S,"&lt;="&amp;FP$5,Fluxo!$D:$D,$D104)</f>
        <v>0</v>
      </c>
      <c r="FQ104" s="18">
        <f>SUMIFS(Fluxo!$N:$N,Fluxo!$S:$S,"&gt;"&amp;FP$5,Fluxo!$S:$S,"&lt;="&amp;FQ$5,Fluxo!$D:$D,$D104)</f>
        <v>0</v>
      </c>
      <c r="FR104" s="18">
        <f>SUMIFS(Fluxo!$N:$N,Fluxo!$S:$S,"&gt;"&amp;FQ$5,Fluxo!$S:$S,"&lt;="&amp;FR$5,Fluxo!$D:$D,$D104)</f>
        <v>0</v>
      </c>
      <c r="FS104" s="18">
        <f>SUMIFS(Fluxo!$N:$N,Fluxo!$S:$S,"&gt;"&amp;FR$5,Fluxo!$S:$S,"&lt;="&amp;FS$5,Fluxo!$D:$D,$D104)</f>
        <v>0</v>
      </c>
      <c r="FT104" s="18">
        <f>SUMIFS(Fluxo!$N:$N,Fluxo!$S:$S,"&gt;"&amp;FS$5,Fluxo!$S:$S,"&lt;="&amp;FT$5,Fluxo!$D:$D,$D104)</f>
        <v>0</v>
      </c>
      <c r="FU104" s="18">
        <f>SUMIFS(Fluxo!$N:$N,Fluxo!$S:$S,"&gt;"&amp;FT$5,Fluxo!$S:$S,"&lt;="&amp;FU$5,Fluxo!$D:$D,$D104)</f>
        <v>0</v>
      </c>
      <c r="FV104" s="18">
        <f>SUMIFS(Fluxo!$N:$N,Fluxo!$S:$S,"&gt;"&amp;FU$5,Fluxo!$S:$S,"&lt;="&amp;FV$5,Fluxo!$D:$D,$D104)</f>
        <v>0</v>
      </c>
      <c r="FW104" s="18">
        <f>SUMIFS(Fluxo!$N:$N,Fluxo!$S:$S,"&gt;"&amp;FV$5,Fluxo!$S:$S,"&lt;="&amp;FW$5,Fluxo!$D:$D,$D104)</f>
        <v>0</v>
      </c>
      <c r="FX104" s="18">
        <f>SUMIFS(Fluxo!$N:$N,Fluxo!$S:$S,"&gt;"&amp;FW$5,Fluxo!$S:$S,"&lt;="&amp;FX$5,Fluxo!$D:$D,$D104)</f>
        <v>0</v>
      </c>
      <c r="FY104" s="18">
        <f>SUMIFS(Fluxo!$N:$N,Fluxo!$S:$S,"&gt;"&amp;FX$5,Fluxo!$S:$S,"&lt;="&amp;FY$5,Fluxo!$D:$D,$D104)</f>
        <v>0</v>
      </c>
      <c r="FZ104" s="18">
        <f>SUMIFS(Fluxo!$N:$N,Fluxo!$S:$S,"&gt;"&amp;FY$5,Fluxo!$S:$S,"&lt;="&amp;FZ$5,Fluxo!$D:$D,$D104)</f>
        <v>0</v>
      </c>
      <c r="GA104" s="18">
        <f>SUMIFS(Fluxo!$N:$N,Fluxo!$S:$S,"&gt;"&amp;FZ$5,Fluxo!$S:$S,"&lt;="&amp;GA$5,Fluxo!$D:$D,$D104)</f>
        <v>0</v>
      </c>
      <c r="GB104" s="18">
        <f>SUMIFS(Fluxo!$N:$N,Fluxo!$S:$S,"&gt;"&amp;GA$5,Fluxo!$S:$S,"&lt;="&amp;GB$5,Fluxo!$D:$D,$D104)</f>
        <v>0</v>
      </c>
      <c r="GC104" s="18">
        <f>SUMIFS(Fluxo!$N:$N,Fluxo!$S:$S,"&gt;"&amp;GB$5,Fluxo!$S:$S,"&lt;="&amp;GC$5,Fluxo!$D:$D,$D104)</f>
        <v>0</v>
      </c>
      <c r="GD104" s="18">
        <f>SUMIFS(Fluxo!$N:$N,Fluxo!$S:$S,"&gt;"&amp;GC$5,Fluxo!$S:$S,"&lt;="&amp;GD$5,Fluxo!$D:$D,$D104)</f>
        <v>0</v>
      </c>
      <c r="GE104" s="18">
        <f>SUMIFS(Fluxo!$N:$N,Fluxo!$S:$S,"&gt;"&amp;GD$5,Fluxo!$S:$S,"&lt;="&amp;GE$5,Fluxo!$D:$D,$D104)</f>
        <v>0</v>
      </c>
      <c r="GF104" s="18">
        <f>SUMIFS(Fluxo!$N:$N,Fluxo!$S:$S,"&gt;"&amp;GE$5,Fluxo!$S:$S,"&lt;="&amp;GF$5,Fluxo!$D:$D,$D104)</f>
        <v>0</v>
      </c>
      <c r="GG104" s="18">
        <f>SUMIFS(Fluxo!$N:$N,Fluxo!$S:$S,"&gt;"&amp;GF$5,Fluxo!$S:$S,"&lt;="&amp;GG$5,Fluxo!$D:$D,$D104)</f>
        <v>0</v>
      </c>
      <c r="GH104" s="18">
        <f>SUMIFS(Fluxo!$N:$N,Fluxo!$S:$S,"&gt;"&amp;GG$5,Fluxo!$S:$S,"&lt;="&amp;GH$5,Fluxo!$D:$D,$D104)</f>
        <v>0</v>
      </c>
      <c r="GI104" s="18">
        <f>SUMIFS(Fluxo!$N:$N,Fluxo!$S:$S,"&gt;"&amp;GH$5,Fluxo!$S:$S,"&lt;="&amp;GI$5,Fluxo!$D:$D,$D104)</f>
        <v>0</v>
      </c>
      <c r="GJ104" s="18">
        <f>SUMIFS(Fluxo!$N:$N,Fluxo!$S:$S,"&gt;"&amp;GI$5,Fluxo!$S:$S,"&lt;="&amp;GJ$5,Fluxo!$D:$D,$D104)</f>
        <v>0</v>
      </c>
      <c r="GK104" s="18">
        <f>SUMIFS(Fluxo!$N:$N,Fluxo!$S:$S,"&gt;"&amp;GJ$5,Fluxo!$S:$S,"&lt;="&amp;GK$5,Fluxo!$D:$D,$D104)</f>
        <v>0</v>
      </c>
      <c r="GL104" s="18">
        <f>SUMIFS(Fluxo!$N:$N,Fluxo!$S:$S,"&gt;"&amp;GK$5,Fluxo!$S:$S,"&lt;="&amp;GL$5,Fluxo!$D:$D,$D104)</f>
        <v>0</v>
      </c>
      <c r="GM104" s="18">
        <f>SUMIFS(Fluxo!$N:$N,Fluxo!$S:$S,"&gt;"&amp;GL$5,Fluxo!$S:$S,"&lt;="&amp;GM$5,Fluxo!$D:$D,$D104)</f>
        <v>0</v>
      </c>
      <c r="GN104" s="18">
        <f>SUMIFS(Fluxo!$N:$N,Fluxo!$S:$S,"&gt;"&amp;GM$5,Fluxo!$S:$S,"&lt;="&amp;GN$5,Fluxo!$D:$D,$D104)</f>
        <v>0</v>
      </c>
      <c r="GO104" s="18">
        <f>SUMIFS(Fluxo!$N:$N,Fluxo!$S:$S,"&gt;"&amp;GN$5,Fluxo!$S:$S,"&lt;="&amp;GO$5,Fluxo!$D:$D,$D104)</f>
        <v>0</v>
      </c>
      <c r="GP104" s="18">
        <f>SUMIFS(Fluxo!$N:$N,Fluxo!$S:$S,"&gt;"&amp;GO$5,Fluxo!$S:$S,"&lt;="&amp;GP$5,Fluxo!$D:$D,$D104)</f>
        <v>0</v>
      </c>
      <c r="GQ104" s="18">
        <f>SUMIFS(Fluxo!$N:$N,Fluxo!$S:$S,"&gt;"&amp;GP$5,Fluxo!$S:$S,"&lt;="&amp;GQ$5,Fluxo!$D:$D,$D104)</f>
        <v>0</v>
      </c>
      <c r="GR104" s="18">
        <f>SUMIFS(Fluxo!$N:$N,Fluxo!$S:$S,"&gt;"&amp;GQ$5,Fluxo!$S:$S,"&lt;="&amp;GR$5,Fluxo!$D:$D,$D104)</f>
        <v>0</v>
      </c>
      <c r="GS104" s="18">
        <f>SUMIFS(Fluxo!$N:$N,Fluxo!$S:$S,"&gt;"&amp;GR$5,Fluxo!$S:$S,"&lt;="&amp;GS$5,Fluxo!$D:$D,$D104)</f>
        <v>0</v>
      </c>
      <c r="GT104" s="18">
        <f>SUMIFS(Fluxo!$N:$N,Fluxo!$S:$S,"&gt;"&amp;GS$5,Fluxo!$S:$S,"&lt;="&amp;GT$5,Fluxo!$D:$D,$D104)</f>
        <v>0</v>
      </c>
      <c r="GU104" s="18">
        <f>SUMIFS(Fluxo!$N:$N,Fluxo!$S:$S,"&gt;"&amp;GT$5,Fluxo!$S:$S,"&lt;="&amp;GU$5,Fluxo!$D:$D,$D104)</f>
        <v>0</v>
      </c>
      <c r="GV104" s="18">
        <f>SUMIFS(Fluxo!$N:$N,Fluxo!$S:$S,"&gt;"&amp;GU$5,Fluxo!$S:$S,"&lt;="&amp;GV$5,Fluxo!$D:$D,$D104)</f>
        <v>0</v>
      </c>
      <c r="GW104" s="18">
        <f>SUMIFS(Fluxo!$N:$N,Fluxo!$S:$S,"&gt;"&amp;GV$5,Fluxo!$S:$S,"&lt;="&amp;GW$5,Fluxo!$D:$D,$D104)</f>
        <v>0</v>
      </c>
      <c r="GX104" s="18">
        <f>SUMIFS(Fluxo!$N:$N,Fluxo!$S:$S,"&gt;"&amp;GW$5,Fluxo!$S:$S,"&lt;="&amp;GX$5,Fluxo!$D:$D,$D104)</f>
        <v>0</v>
      </c>
      <c r="GY104" s="18">
        <f>SUMIFS(Fluxo!$N:$N,Fluxo!$S:$S,"&gt;"&amp;GX$5,Fluxo!$S:$S,"&lt;="&amp;GY$5,Fluxo!$D:$D,$D104)</f>
        <v>0</v>
      </c>
      <c r="GZ104" s="18">
        <f>SUMIFS(Fluxo!$N:$N,Fluxo!$S:$S,"&gt;"&amp;GY$5,Fluxo!$S:$S,"&lt;="&amp;GZ$5,Fluxo!$D:$D,$D104)</f>
        <v>0</v>
      </c>
      <c r="HA104" s="18">
        <f>SUMIFS(Fluxo!$N:$N,Fluxo!$S:$S,"&gt;"&amp;GZ$5,Fluxo!$S:$S,"&lt;="&amp;HA$5,Fluxo!$D:$D,$D104)</f>
        <v>0</v>
      </c>
      <c r="HB104" s="18">
        <f>SUMIFS(Fluxo!$N:$N,Fluxo!$S:$S,"&gt;"&amp;HA$5,Fluxo!$S:$S,"&lt;="&amp;HB$5,Fluxo!$D:$D,$D104)</f>
        <v>0</v>
      </c>
      <c r="HC104" s="18">
        <f>SUMIFS(Fluxo!$N:$N,Fluxo!$S:$S,"&gt;"&amp;HB$5,Fluxo!$S:$S,"&lt;="&amp;HC$5,Fluxo!$D:$D,$D104)</f>
        <v>0</v>
      </c>
      <c r="HD104" s="18">
        <f>SUMIFS(Fluxo!$N:$N,Fluxo!$S:$S,"&gt;"&amp;HC$5,Fluxo!$S:$S,"&lt;="&amp;HD$5,Fluxo!$D:$D,$D104)</f>
        <v>0</v>
      </c>
      <c r="HE104" s="18">
        <f>SUMIFS(Fluxo!$N:$N,Fluxo!$S:$S,"&gt;"&amp;HD$5,Fluxo!$S:$S,"&lt;="&amp;HE$5,Fluxo!$D:$D,$D104)</f>
        <v>0</v>
      </c>
      <c r="HF104" s="18">
        <f>SUMIFS(Fluxo!$N:$N,Fluxo!$S:$S,"&gt;"&amp;HE$5,Fluxo!$S:$S,"&lt;="&amp;HF$5,Fluxo!$D:$D,$D104)</f>
        <v>0</v>
      </c>
    </row>
    <row r="105" spans="1:214">
      <c r="A105" s="20">
        <f t="shared" si="18"/>
        <v>95</v>
      </c>
      <c r="B105" s="140" t="str">
        <f>'Check Carteira'!C97</f>
        <v>E.1016.99.01.0225</v>
      </c>
      <c r="C105" s="141">
        <v>1</v>
      </c>
      <c r="D105" s="129" t="str">
        <f>'Check Carteira'!F97</f>
        <v>A-0225</v>
      </c>
      <c r="E105" s="21" t="str">
        <f>IFERROR(INDEX(Contratos!L:L,MATCH(D105,Contratos!R:R,0)),"")</f>
        <v/>
      </c>
      <c r="F105" s="139" t="str">
        <f>IFERROR(INDEX(Contratos!G:G,MATCH(D105,Contratos!R:R,0)),"")</f>
        <v/>
      </c>
      <c r="H105" s="83">
        <f t="shared" si="17"/>
        <v>0</v>
      </c>
      <c r="J105" s="18">
        <f>SUMIFS(Fluxo!$N:$N,Fluxo!$S:$S,"&gt;"&amp;I$5,Fluxo!$S:$S,"&lt;="&amp;J$5,Fluxo!$D:$D,$D105)</f>
        <v>0</v>
      </c>
      <c r="K105" s="18">
        <f>SUMIFS(Fluxo!$N:$N,Fluxo!$S:$S,"&gt;"&amp;J$5,Fluxo!$S:$S,"&lt;="&amp;K$5,Fluxo!$D:$D,$D105)</f>
        <v>0</v>
      </c>
      <c r="L105" s="18">
        <f>SUMIFS(Fluxo!$N:$N,Fluxo!$S:$S,"&gt;"&amp;K$5,Fluxo!$S:$S,"&lt;="&amp;L$5,Fluxo!$D:$D,$D105)</f>
        <v>0</v>
      </c>
      <c r="M105" s="18">
        <f>SUMIFS(Fluxo!$N:$N,Fluxo!$S:$S,"&gt;"&amp;L$5,Fluxo!$S:$S,"&lt;="&amp;M$5,Fluxo!$D:$D,$D105)</f>
        <v>0</v>
      </c>
      <c r="N105" s="18">
        <f>SUMIFS(Fluxo!$N:$N,Fluxo!$S:$S,"&gt;"&amp;M$5,Fluxo!$S:$S,"&lt;="&amp;N$5,Fluxo!$D:$D,$D105)</f>
        <v>0</v>
      </c>
      <c r="O105" s="18">
        <f>SUMIFS(Fluxo!$N:$N,Fluxo!$S:$S,"&gt;"&amp;N$5,Fluxo!$S:$S,"&lt;="&amp;O$5,Fluxo!$D:$D,$D105)</f>
        <v>0</v>
      </c>
      <c r="P105" s="18">
        <f>SUMIFS(Fluxo!$N:$N,Fluxo!$S:$S,"&gt;"&amp;O$5,Fluxo!$S:$S,"&lt;="&amp;P$5,Fluxo!$D:$D,$D105)</f>
        <v>0</v>
      </c>
      <c r="Q105" s="18">
        <f>SUMIFS(Fluxo!$N:$N,Fluxo!$S:$S,"&gt;"&amp;P$5,Fluxo!$S:$S,"&lt;="&amp;Q$5,Fluxo!$D:$D,$D105)</f>
        <v>0</v>
      </c>
      <c r="R105" s="18">
        <f>SUMIFS(Fluxo!$N:$N,Fluxo!$S:$S,"&gt;"&amp;Q$5,Fluxo!$S:$S,"&lt;="&amp;R$5,Fluxo!$D:$D,$D105)</f>
        <v>0</v>
      </c>
      <c r="S105" s="18">
        <f>SUMIFS(Fluxo!$N:$N,Fluxo!$S:$S,"&gt;"&amp;R$5,Fluxo!$S:$S,"&lt;="&amp;S$5,Fluxo!$D:$D,$D105)</f>
        <v>0</v>
      </c>
      <c r="T105" s="18">
        <f>SUMIFS(Fluxo!$N:$N,Fluxo!$S:$S,"&gt;"&amp;S$5,Fluxo!$S:$S,"&lt;="&amp;T$5,Fluxo!$D:$D,$D105)</f>
        <v>0</v>
      </c>
      <c r="U105" s="18">
        <f>SUMIFS(Fluxo!$N:$N,Fluxo!$S:$S,"&gt;"&amp;T$5,Fluxo!$S:$S,"&lt;="&amp;U$5,Fluxo!$D:$D,$D105)</f>
        <v>0</v>
      </c>
      <c r="V105" s="18">
        <f>SUMIFS(Fluxo!$N:$N,Fluxo!$S:$S,"&gt;"&amp;U$5,Fluxo!$S:$S,"&lt;="&amp;V$5,Fluxo!$D:$D,$D105)</f>
        <v>0</v>
      </c>
      <c r="W105" s="18">
        <f>SUMIFS(Fluxo!$N:$N,Fluxo!$S:$S,"&gt;"&amp;V$5,Fluxo!$S:$S,"&lt;="&amp;W$5,Fluxo!$D:$D,$D105)</f>
        <v>0</v>
      </c>
      <c r="X105" s="18">
        <f>SUMIFS(Fluxo!$N:$N,Fluxo!$S:$S,"&gt;"&amp;W$5,Fluxo!$S:$S,"&lt;="&amp;X$5,Fluxo!$D:$D,$D105)</f>
        <v>0</v>
      </c>
      <c r="Y105" s="18">
        <f>SUMIFS(Fluxo!$N:$N,Fluxo!$S:$S,"&gt;"&amp;X$5,Fluxo!$S:$S,"&lt;="&amp;Y$5,Fluxo!$D:$D,$D105)</f>
        <v>0</v>
      </c>
      <c r="Z105" s="18">
        <f>SUMIFS(Fluxo!$N:$N,Fluxo!$S:$S,"&gt;"&amp;Y$5,Fluxo!$S:$S,"&lt;="&amp;Z$5,Fluxo!$D:$D,$D105)</f>
        <v>0</v>
      </c>
      <c r="AA105" s="18">
        <f>SUMIFS(Fluxo!$N:$N,Fluxo!$S:$S,"&gt;"&amp;Z$5,Fluxo!$S:$S,"&lt;="&amp;AA$5,Fluxo!$D:$D,$D105)</f>
        <v>0</v>
      </c>
      <c r="AB105" s="18">
        <f>SUMIFS(Fluxo!$N:$N,Fluxo!$S:$S,"&gt;"&amp;AA$5,Fluxo!$S:$S,"&lt;="&amp;AB$5,Fluxo!$D:$D,$D105)</f>
        <v>0</v>
      </c>
      <c r="AC105" s="18">
        <f>SUMIFS(Fluxo!$N:$N,Fluxo!$S:$S,"&gt;"&amp;AB$5,Fluxo!$S:$S,"&lt;="&amp;AC$5,Fluxo!$D:$D,$D105)</f>
        <v>0</v>
      </c>
      <c r="AD105" s="18">
        <f>SUMIFS(Fluxo!$N:$N,Fluxo!$S:$S,"&gt;"&amp;AC$5,Fluxo!$S:$S,"&lt;="&amp;AD$5,Fluxo!$D:$D,$D105)</f>
        <v>0</v>
      </c>
      <c r="AE105" s="18">
        <f>SUMIFS(Fluxo!$N:$N,Fluxo!$S:$S,"&gt;"&amp;AD$5,Fluxo!$S:$S,"&lt;="&amp;AE$5,Fluxo!$D:$D,$D105)</f>
        <v>0</v>
      </c>
      <c r="AF105" s="18">
        <f>SUMIFS(Fluxo!$N:$N,Fluxo!$S:$S,"&gt;"&amp;AE$5,Fluxo!$S:$S,"&lt;="&amp;AF$5,Fluxo!$D:$D,$D105)</f>
        <v>0</v>
      </c>
      <c r="AG105" s="18">
        <f>SUMIFS(Fluxo!$N:$N,Fluxo!$S:$S,"&gt;"&amp;AF$5,Fluxo!$S:$S,"&lt;="&amp;AG$5,Fluxo!$D:$D,$D105)</f>
        <v>0</v>
      </c>
      <c r="AH105" s="18">
        <f>SUMIFS(Fluxo!$N:$N,Fluxo!$S:$S,"&gt;"&amp;AG$5,Fluxo!$S:$S,"&lt;="&amp;AH$5,Fluxo!$D:$D,$D105)</f>
        <v>0</v>
      </c>
      <c r="AI105" s="18">
        <f>SUMIFS(Fluxo!$N:$N,Fluxo!$S:$S,"&gt;"&amp;AH$5,Fluxo!$S:$S,"&lt;="&amp;AI$5,Fluxo!$D:$D,$D105)</f>
        <v>0</v>
      </c>
      <c r="AJ105" s="18">
        <f>SUMIFS(Fluxo!$N:$N,Fluxo!$S:$S,"&gt;"&amp;AI$5,Fluxo!$S:$S,"&lt;="&amp;AJ$5,Fluxo!$D:$D,$D105)</f>
        <v>0</v>
      </c>
      <c r="AK105" s="18">
        <f>SUMIFS(Fluxo!$N:$N,Fluxo!$S:$S,"&gt;"&amp;AJ$5,Fluxo!$S:$S,"&lt;="&amp;AK$5,Fluxo!$D:$D,$D105)</f>
        <v>0</v>
      </c>
      <c r="AL105" s="18">
        <f>SUMIFS(Fluxo!$N:$N,Fluxo!$S:$S,"&gt;"&amp;AK$5,Fluxo!$S:$S,"&lt;="&amp;AL$5,Fluxo!$D:$D,$D105)</f>
        <v>0</v>
      </c>
      <c r="AM105" s="18">
        <f>SUMIFS(Fluxo!$N:$N,Fluxo!$S:$S,"&gt;"&amp;AL$5,Fluxo!$S:$S,"&lt;="&amp;AM$5,Fluxo!$D:$D,$D105)</f>
        <v>0</v>
      </c>
      <c r="AN105" s="18">
        <f>SUMIFS(Fluxo!$N:$N,Fluxo!$S:$S,"&gt;"&amp;AM$5,Fluxo!$S:$S,"&lt;="&amp;AN$5,Fluxo!$D:$D,$D105)</f>
        <v>0</v>
      </c>
      <c r="AO105" s="18">
        <f>SUMIFS(Fluxo!$N:$N,Fluxo!$S:$S,"&gt;"&amp;AN$5,Fluxo!$S:$S,"&lt;="&amp;AO$5,Fluxo!$D:$D,$D105)</f>
        <v>0</v>
      </c>
      <c r="AP105" s="18">
        <f>SUMIFS(Fluxo!$N:$N,Fluxo!$S:$S,"&gt;"&amp;AO$5,Fluxo!$S:$S,"&lt;="&amp;AP$5,Fluxo!$D:$D,$D105)</f>
        <v>0</v>
      </c>
      <c r="AQ105" s="18">
        <f>SUMIFS(Fluxo!$N:$N,Fluxo!$S:$S,"&gt;"&amp;AP$5,Fluxo!$S:$S,"&lt;="&amp;AQ$5,Fluxo!$D:$D,$D105)</f>
        <v>0</v>
      </c>
      <c r="AR105" s="18">
        <f>SUMIFS(Fluxo!$N:$N,Fluxo!$S:$S,"&gt;"&amp;AQ$5,Fluxo!$S:$S,"&lt;="&amp;AR$5,Fluxo!$D:$D,$D105)</f>
        <v>0</v>
      </c>
      <c r="AS105" s="18">
        <f>SUMIFS(Fluxo!$N:$N,Fluxo!$S:$S,"&gt;"&amp;AR$5,Fluxo!$S:$S,"&lt;="&amp;AS$5,Fluxo!$D:$D,$D105)</f>
        <v>0</v>
      </c>
      <c r="AT105" s="18">
        <f>SUMIFS(Fluxo!$N:$N,Fluxo!$S:$S,"&gt;"&amp;AS$5,Fluxo!$S:$S,"&lt;="&amp;AT$5,Fluxo!$D:$D,$D105)</f>
        <v>0</v>
      </c>
      <c r="AU105" s="18">
        <f>SUMIFS(Fluxo!$N:$N,Fluxo!$S:$S,"&gt;"&amp;AT$5,Fluxo!$S:$S,"&lt;="&amp;AU$5,Fluxo!$D:$D,$D105)</f>
        <v>0</v>
      </c>
      <c r="AV105" s="18">
        <f>SUMIFS(Fluxo!$N:$N,Fluxo!$S:$S,"&gt;"&amp;AU$5,Fluxo!$S:$S,"&lt;="&amp;AV$5,Fluxo!$D:$D,$D105)</f>
        <v>0</v>
      </c>
      <c r="AW105" s="18">
        <f>SUMIFS(Fluxo!$N:$N,Fluxo!$S:$S,"&gt;"&amp;AV$5,Fluxo!$S:$S,"&lt;="&amp;AW$5,Fluxo!$D:$D,$D105)</f>
        <v>0</v>
      </c>
      <c r="AX105" s="18">
        <f>SUMIFS(Fluxo!$N:$N,Fluxo!$S:$S,"&gt;"&amp;AW$5,Fluxo!$S:$S,"&lt;="&amp;AX$5,Fluxo!$D:$D,$D105)</f>
        <v>0</v>
      </c>
      <c r="AY105" s="18">
        <f>SUMIFS(Fluxo!$N:$N,Fluxo!$S:$S,"&gt;"&amp;AX$5,Fluxo!$S:$S,"&lt;="&amp;AY$5,Fluxo!$D:$D,$D105)</f>
        <v>0</v>
      </c>
      <c r="AZ105" s="18">
        <f>SUMIFS(Fluxo!$N:$N,Fluxo!$S:$S,"&gt;"&amp;AY$5,Fluxo!$S:$S,"&lt;="&amp;AZ$5,Fluxo!$D:$D,$D105)</f>
        <v>0</v>
      </c>
      <c r="BA105" s="18">
        <f>SUMIFS(Fluxo!$N:$N,Fluxo!$S:$S,"&gt;"&amp;AZ$5,Fluxo!$S:$S,"&lt;="&amp;BA$5,Fluxo!$D:$D,$D105)</f>
        <v>0</v>
      </c>
      <c r="BB105" s="18">
        <f>SUMIFS(Fluxo!$N:$N,Fluxo!$S:$S,"&gt;"&amp;BA$5,Fluxo!$S:$S,"&lt;="&amp;BB$5,Fluxo!$D:$D,$D105)</f>
        <v>0</v>
      </c>
      <c r="BC105" s="18">
        <f>SUMIFS(Fluxo!$N:$N,Fluxo!$S:$S,"&gt;"&amp;BB$5,Fluxo!$S:$S,"&lt;="&amp;BC$5,Fluxo!$D:$D,$D105)</f>
        <v>0</v>
      </c>
      <c r="BD105" s="18">
        <f>SUMIFS(Fluxo!$N:$N,Fluxo!$S:$S,"&gt;"&amp;BC$5,Fluxo!$S:$S,"&lt;="&amp;BD$5,Fluxo!$D:$D,$D105)</f>
        <v>0</v>
      </c>
      <c r="BE105" s="18">
        <f>SUMIFS(Fluxo!$N:$N,Fluxo!$S:$S,"&gt;"&amp;BD$5,Fluxo!$S:$S,"&lt;="&amp;BE$5,Fluxo!$D:$D,$D105)</f>
        <v>0</v>
      </c>
      <c r="BF105" s="18">
        <f>SUMIFS(Fluxo!$N:$N,Fluxo!$S:$S,"&gt;"&amp;BE$5,Fluxo!$S:$S,"&lt;="&amp;BF$5,Fluxo!$D:$D,$D105)</f>
        <v>0</v>
      </c>
      <c r="BG105" s="18">
        <f>SUMIFS(Fluxo!$N:$N,Fluxo!$S:$S,"&gt;"&amp;BF$5,Fluxo!$S:$S,"&lt;="&amp;BG$5,Fluxo!$D:$D,$D105)</f>
        <v>0</v>
      </c>
      <c r="BH105" s="18">
        <f>SUMIFS(Fluxo!$N:$N,Fluxo!$S:$S,"&gt;"&amp;BG$5,Fluxo!$S:$S,"&lt;="&amp;BH$5,Fluxo!$D:$D,$D105)</f>
        <v>0</v>
      </c>
      <c r="BI105" s="18">
        <f>SUMIFS(Fluxo!$N:$N,Fluxo!$S:$S,"&gt;"&amp;BH$5,Fluxo!$S:$S,"&lt;="&amp;BI$5,Fluxo!$D:$D,$D105)</f>
        <v>0</v>
      </c>
      <c r="BJ105" s="18">
        <f>SUMIFS(Fluxo!$N:$N,Fluxo!$S:$S,"&gt;"&amp;BI$5,Fluxo!$S:$S,"&lt;="&amp;BJ$5,Fluxo!$D:$D,$D105)</f>
        <v>0</v>
      </c>
      <c r="BK105" s="18">
        <f>SUMIFS(Fluxo!$N:$N,Fluxo!$S:$S,"&gt;"&amp;BJ$5,Fluxo!$S:$S,"&lt;="&amp;BK$5,Fluxo!$D:$D,$D105)</f>
        <v>0</v>
      </c>
      <c r="BL105" s="18">
        <f>SUMIFS(Fluxo!$N:$N,Fluxo!$S:$S,"&gt;"&amp;BK$5,Fluxo!$S:$S,"&lt;="&amp;BL$5,Fluxo!$D:$D,$D105)</f>
        <v>0</v>
      </c>
      <c r="BM105" s="18">
        <f>SUMIFS(Fluxo!$N:$N,Fluxo!$S:$S,"&gt;"&amp;BL$5,Fluxo!$S:$S,"&lt;="&amp;BM$5,Fluxo!$D:$D,$D105)</f>
        <v>0</v>
      </c>
      <c r="BN105" s="18">
        <f>SUMIFS(Fluxo!$N:$N,Fluxo!$S:$S,"&gt;"&amp;BM$5,Fluxo!$S:$S,"&lt;="&amp;BN$5,Fluxo!$D:$D,$D105)</f>
        <v>0</v>
      </c>
      <c r="BO105" s="18">
        <f>SUMIFS(Fluxo!$N:$N,Fluxo!$S:$S,"&gt;"&amp;BN$5,Fluxo!$S:$S,"&lt;="&amp;BO$5,Fluxo!$D:$D,$D105)</f>
        <v>0</v>
      </c>
      <c r="BP105" s="18">
        <f>SUMIFS(Fluxo!$N:$N,Fluxo!$S:$S,"&gt;"&amp;BO$5,Fluxo!$S:$S,"&lt;="&amp;BP$5,Fluxo!$D:$D,$D105)</f>
        <v>0</v>
      </c>
      <c r="BQ105" s="18">
        <f>SUMIFS(Fluxo!$N:$N,Fluxo!$S:$S,"&gt;"&amp;BP$5,Fluxo!$S:$S,"&lt;="&amp;BQ$5,Fluxo!$D:$D,$D105)</f>
        <v>0</v>
      </c>
      <c r="BR105" s="18">
        <f>SUMIFS(Fluxo!$N:$N,Fluxo!$S:$S,"&gt;"&amp;BQ$5,Fluxo!$S:$S,"&lt;="&amp;BR$5,Fluxo!$D:$D,$D105)</f>
        <v>0</v>
      </c>
      <c r="BS105" s="18">
        <f>SUMIFS(Fluxo!$N:$N,Fluxo!$S:$S,"&gt;"&amp;BR$5,Fluxo!$S:$S,"&lt;="&amp;BS$5,Fluxo!$D:$D,$D105)</f>
        <v>0</v>
      </c>
      <c r="BT105" s="18">
        <f>SUMIFS(Fluxo!$N:$N,Fluxo!$S:$S,"&gt;"&amp;BS$5,Fluxo!$S:$S,"&lt;="&amp;BT$5,Fluxo!$D:$D,$D105)</f>
        <v>0</v>
      </c>
      <c r="BU105" s="18">
        <f>SUMIFS(Fluxo!$N:$N,Fluxo!$S:$S,"&gt;"&amp;BT$5,Fluxo!$S:$S,"&lt;="&amp;BU$5,Fluxo!$D:$D,$D105)</f>
        <v>0</v>
      </c>
      <c r="BV105" s="18">
        <f>SUMIFS(Fluxo!$N:$N,Fluxo!$S:$S,"&gt;"&amp;BU$5,Fluxo!$S:$S,"&lt;="&amp;BV$5,Fluxo!$D:$D,$D105)</f>
        <v>0</v>
      </c>
      <c r="BW105" s="18">
        <f>SUMIFS(Fluxo!$N:$N,Fluxo!$S:$S,"&gt;"&amp;BV$5,Fluxo!$S:$S,"&lt;="&amp;BW$5,Fluxo!$D:$D,$D105)</f>
        <v>0</v>
      </c>
      <c r="BX105" s="18">
        <f>SUMIFS(Fluxo!$N:$N,Fluxo!$S:$S,"&gt;"&amp;BW$5,Fluxo!$S:$S,"&lt;="&amp;BX$5,Fluxo!$D:$D,$D105)</f>
        <v>0</v>
      </c>
      <c r="BY105" s="18">
        <f>SUMIFS(Fluxo!$N:$N,Fluxo!$S:$S,"&gt;"&amp;BX$5,Fluxo!$S:$S,"&lt;="&amp;BY$5,Fluxo!$D:$D,$D105)</f>
        <v>0</v>
      </c>
      <c r="BZ105" s="18">
        <f>SUMIFS(Fluxo!$N:$N,Fluxo!$S:$S,"&gt;"&amp;BY$5,Fluxo!$S:$S,"&lt;="&amp;BZ$5,Fluxo!$D:$D,$D105)</f>
        <v>0</v>
      </c>
      <c r="CA105" s="18">
        <f>SUMIFS(Fluxo!$N:$N,Fluxo!$S:$S,"&gt;"&amp;BZ$5,Fluxo!$S:$S,"&lt;="&amp;CA$5,Fluxo!$D:$D,$D105)</f>
        <v>0</v>
      </c>
      <c r="CB105" s="18">
        <f>SUMIFS(Fluxo!$N:$N,Fluxo!$S:$S,"&gt;"&amp;CA$5,Fluxo!$S:$S,"&lt;="&amp;CB$5,Fluxo!$D:$D,$D105)</f>
        <v>0</v>
      </c>
      <c r="CC105" s="18">
        <f>SUMIFS(Fluxo!$N:$N,Fluxo!$S:$S,"&gt;"&amp;CB$5,Fluxo!$S:$S,"&lt;="&amp;CC$5,Fluxo!$D:$D,$D105)</f>
        <v>0</v>
      </c>
      <c r="CD105" s="18">
        <f>SUMIFS(Fluxo!$N:$N,Fluxo!$S:$S,"&gt;"&amp;CC$5,Fluxo!$S:$S,"&lt;="&amp;CD$5,Fluxo!$D:$D,$D105)</f>
        <v>0</v>
      </c>
      <c r="CE105" s="18">
        <f>SUMIFS(Fluxo!$N:$N,Fluxo!$S:$S,"&gt;"&amp;CD$5,Fluxo!$S:$S,"&lt;="&amp;CE$5,Fluxo!$D:$D,$D105)</f>
        <v>0</v>
      </c>
      <c r="CF105" s="18">
        <f>SUMIFS(Fluxo!$N:$N,Fluxo!$S:$S,"&gt;"&amp;CE$5,Fluxo!$S:$S,"&lt;="&amp;CF$5,Fluxo!$D:$D,$D105)</f>
        <v>0</v>
      </c>
      <c r="CG105" s="18">
        <f>SUMIFS(Fluxo!$N:$N,Fluxo!$S:$S,"&gt;"&amp;CF$5,Fluxo!$S:$S,"&lt;="&amp;CG$5,Fluxo!$D:$D,$D105)</f>
        <v>0</v>
      </c>
      <c r="CH105" s="18">
        <f>SUMIFS(Fluxo!$N:$N,Fluxo!$S:$S,"&gt;"&amp;CG$5,Fluxo!$S:$S,"&lt;="&amp;CH$5,Fluxo!$D:$D,$D105)</f>
        <v>0</v>
      </c>
      <c r="CI105" s="18">
        <f>SUMIFS(Fluxo!$N:$N,Fluxo!$S:$S,"&gt;"&amp;CH$5,Fluxo!$S:$S,"&lt;="&amp;CI$5,Fluxo!$D:$D,$D105)</f>
        <v>0</v>
      </c>
      <c r="CJ105" s="18">
        <f>SUMIFS(Fluxo!$N:$N,Fluxo!$S:$S,"&gt;"&amp;CI$5,Fluxo!$S:$S,"&lt;="&amp;CJ$5,Fluxo!$D:$D,$D105)</f>
        <v>0</v>
      </c>
      <c r="CK105" s="18">
        <f>SUMIFS(Fluxo!$N:$N,Fluxo!$S:$S,"&gt;"&amp;CJ$5,Fluxo!$S:$S,"&lt;="&amp;CK$5,Fluxo!$D:$D,$D105)</f>
        <v>0</v>
      </c>
      <c r="CL105" s="18">
        <f>SUMIFS(Fluxo!$N:$N,Fluxo!$S:$S,"&gt;"&amp;CK$5,Fluxo!$S:$S,"&lt;="&amp;CL$5,Fluxo!$D:$D,$D105)</f>
        <v>0</v>
      </c>
      <c r="CM105" s="18">
        <f>SUMIFS(Fluxo!$N:$N,Fluxo!$S:$S,"&gt;"&amp;CL$5,Fluxo!$S:$S,"&lt;="&amp;CM$5,Fluxo!$D:$D,$D105)</f>
        <v>0</v>
      </c>
      <c r="CN105" s="18">
        <f>SUMIFS(Fluxo!$N:$N,Fluxo!$S:$S,"&gt;"&amp;CM$5,Fluxo!$S:$S,"&lt;="&amp;CN$5,Fluxo!$D:$D,$D105)</f>
        <v>0</v>
      </c>
      <c r="CO105" s="18">
        <f>SUMIFS(Fluxo!$N:$N,Fluxo!$S:$S,"&gt;"&amp;CN$5,Fluxo!$S:$S,"&lt;="&amp;CO$5,Fluxo!$D:$D,$D105)</f>
        <v>0</v>
      </c>
      <c r="CP105" s="18">
        <f>SUMIFS(Fluxo!$N:$N,Fluxo!$S:$S,"&gt;"&amp;CO$5,Fluxo!$S:$S,"&lt;="&amp;CP$5,Fluxo!$D:$D,$D105)</f>
        <v>0</v>
      </c>
      <c r="CQ105" s="18">
        <f>SUMIFS(Fluxo!$N:$N,Fluxo!$S:$S,"&gt;"&amp;CP$5,Fluxo!$S:$S,"&lt;="&amp;CQ$5,Fluxo!$D:$D,$D105)</f>
        <v>0</v>
      </c>
      <c r="CR105" s="18">
        <f>SUMIFS(Fluxo!$N:$N,Fluxo!$S:$S,"&gt;"&amp;CQ$5,Fluxo!$S:$S,"&lt;="&amp;CR$5,Fluxo!$D:$D,$D105)</f>
        <v>0</v>
      </c>
      <c r="CS105" s="18">
        <f>SUMIFS(Fluxo!$N:$N,Fluxo!$S:$S,"&gt;"&amp;CR$5,Fluxo!$S:$S,"&lt;="&amp;CS$5,Fluxo!$D:$D,$D105)</f>
        <v>0</v>
      </c>
      <c r="CT105" s="18">
        <f>SUMIFS(Fluxo!$N:$N,Fluxo!$S:$S,"&gt;"&amp;CS$5,Fluxo!$S:$S,"&lt;="&amp;CT$5,Fluxo!$D:$D,$D105)</f>
        <v>0</v>
      </c>
      <c r="CU105" s="18">
        <f>SUMIFS(Fluxo!$N:$N,Fluxo!$S:$S,"&gt;"&amp;CT$5,Fluxo!$S:$S,"&lt;="&amp;CU$5,Fluxo!$D:$D,$D105)</f>
        <v>0</v>
      </c>
      <c r="CV105" s="18">
        <f>SUMIFS(Fluxo!$N:$N,Fluxo!$S:$S,"&gt;"&amp;CU$5,Fluxo!$S:$S,"&lt;="&amp;CV$5,Fluxo!$D:$D,$D105)</f>
        <v>0</v>
      </c>
      <c r="CW105" s="18">
        <f>SUMIFS(Fluxo!$N:$N,Fluxo!$S:$S,"&gt;"&amp;CV$5,Fluxo!$S:$S,"&lt;="&amp;CW$5,Fluxo!$D:$D,$D105)</f>
        <v>0</v>
      </c>
      <c r="CX105" s="18">
        <f>SUMIFS(Fluxo!$N:$N,Fluxo!$S:$S,"&gt;"&amp;CW$5,Fluxo!$S:$S,"&lt;="&amp;CX$5,Fluxo!$D:$D,$D105)</f>
        <v>0</v>
      </c>
      <c r="CY105" s="18">
        <f>SUMIFS(Fluxo!$N:$N,Fluxo!$S:$S,"&gt;"&amp;CX$5,Fluxo!$S:$S,"&lt;="&amp;CY$5,Fluxo!$D:$D,$D105)</f>
        <v>0</v>
      </c>
      <c r="CZ105" s="18">
        <f>SUMIFS(Fluxo!$N:$N,Fluxo!$S:$S,"&gt;"&amp;CY$5,Fluxo!$S:$S,"&lt;="&amp;CZ$5,Fluxo!$D:$D,$D105)</f>
        <v>0</v>
      </c>
      <c r="DA105" s="18">
        <f>SUMIFS(Fluxo!$N:$N,Fluxo!$S:$S,"&gt;"&amp;CZ$5,Fluxo!$S:$S,"&lt;="&amp;DA$5,Fluxo!$D:$D,$D105)</f>
        <v>0</v>
      </c>
      <c r="DB105" s="18">
        <f>SUMIFS(Fluxo!$N:$N,Fluxo!$S:$S,"&gt;"&amp;DA$5,Fluxo!$S:$S,"&lt;="&amp;DB$5,Fluxo!$D:$D,$D105)</f>
        <v>0</v>
      </c>
      <c r="DC105" s="18">
        <f>SUMIFS(Fluxo!$N:$N,Fluxo!$S:$S,"&gt;"&amp;DB$5,Fluxo!$S:$S,"&lt;="&amp;DC$5,Fluxo!$D:$D,$D105)</f>
        <v>0</v>
      </c>
      <c r="DD105" s="18">
        <f>SUMIFS(Fluxo!$N:$N,Fluxo!$S:$S,"&gt;"&amp;DC$5,Fluxo!$S:$S,"&lt;="&amp;DD$5,Fluxo!$D:$D,$D105)</f>
        <v>0</v>
      </c>
      <c r="DE105" s="18">
        <f>SUMIFS(Fluxo!$N:$N,Fluxo!$S:$S,"&gt;"&amp;DD$5,Fluxo!$S:$S,"&lt;="&amp;DE$5,Fluxo!$D:$D,$D105)</f>
        <v>0</v>
      </c>
      <c r="DF105" s="18">
        <f>SUMIFS(Fluxo!$N:$N,Fluxo!$S:$S,"&gt;"&amp;DE$5,Fluxo!$S:$S,"&lt;="&amp;DF$5,Fluxo!$D:$D,$D105)</f>
        <v>0</v>
      </c>
      <c r="DG105" s="18">
        <f>SUMIFS(Fluxo!$N:$N,Fluxo!$S:$S,"&gt;"&amp;DF$5,Fluxo!$S:$S,"&lt;="&amp;DG$5,Fluxo!$D:$D,$D105)</f>
        <v>0</v>
      </c>
      <c r="DH105" s="18">
        <f>SUMIFS(Fluxo!$N:$N,Fluxo!$S:$S,"&gt;"&amp;DG$5,Fluxo!$S:$S,"&lt;="&amp;DH$5,Fluxo!$D:$D,$D105)</f>
        <v>0</v>
      </c>
      <c r="DI105" s="18">
        <f>SUMIFS(Fluxo!$N:$N,Fluxo!$S:$S,"&gt;"&amp;DH$5,Fluxo!$S:$S,"&lt;="&amp;DI$5,Fluxo!$D:$D,$D105)</f>
        <v>0</v>
      </c>
      <c r="DJ105" s="18">
        <f>SUMIFS(Fluxo!$N:$N,Fluxo!$S:$S,"&gt;"&amp;DI$5,Fluxo!$S:$S,"&lt;="&amp;DJ$5,Fluxo!$D:$D,$D105)</f>
        <v>0</v>
      </c>
      <c r="DK105" s="18">
        <f>SUMIFS(Fluxo!$N:$N,Fluxo!$S:$S,"&gt;"&amp;DJ$5,Fluxo!$S:$S,"&lt;="&amp;DK$5,Fluxo!$D:$D,$D105)</f>
        <v>0</v>
      </c>
      <c r="DL105" s="18">
        <f>SUMIFS(Fluxo!$N:$N,Fluxo!$S:$S,"&gt;"&amp;DK$5,Fluxo!$S:$S,"&lt;="&amp;DL$5,Fluxo!$D:$D,$D105)</f>
        <v>0</v>
      </c>
      <c r="DM105" s="18">
        <f>SUMIFS(Fluxo!$N:$N,Fluxo!$S:$S,"&gt;"&amp;DL$5,Fluxo!$S:$S,"&lt;="&amp;DM$5,Fluxo!$D:$D,$D105)</f>
        <v>0</v>
      </c>
      <c r="DN105" s="18">
        <f>SUMIFS(Fluxo!$N:$N,Fluxo!$S:$S,"&gt;"&amp;DM$5,Fluxo!$S:$S,"&lt;="&amp;DN$5,Fluxo!$D:$D,$D105)</f>
        <v>0</v>
      </c>
      <c r="DO105" s="18">
        <f>SUMIFS(Fluxo!$N:$N,Fluxo!$S:$S,"&gt;"&amp;DN$5,Fluxo!$S:$S,"&lt;="&amp;DO$5,Fluxo!$D:$D,$D105)</f>
        <v>0</v>
      </c>
      <c r="DP105" s="18">
        <f>SUMIFS(Fluxo!$N:$N,Fluxo!$S:$S,"&gt;"&amp;DO$5,Fluxo!$S:$S,"&lt;="&amp;DP$5,Fluxo!$D:$D,$D105)</f>
        <v>0</v>
      </c>
      <c r="DQ105" s="18">
        <f>SUMIFS(Fluxo!$N:$N,Fluxo!$S:$S,"&gt;"&amp;DP$5,Fluxo!$S:$S,"&lt;="&amp;DQ$5,Fluxo!$D:$D,$D105)</f>
        <v>0</v>
      </c>
      <c r="DR105" s="18">
        <f>SUMIFS(Fluxo!$N:$N,Fluxo!$S:$S,"&gt;"&amp;DQ$5,Fluxo!$S:$S,"&lt;="&amp;DR$5,Fluxo!$D:$D,$D105)</f>
        <v>0</v>
      </c>
      <c r="DS105" s="18">
        <f>SUMIFS(Fluxo!$N:$N,Fluxo!$S:$S,"&gt;"&amp;DR$5,Fluxo!$S:$S,"&lt;="&amp;DS$5,Fluxo!$D:$D,$D105)</f>
        <v>0</v>
      </c>
      <c r="DT105" s="18">
        <f>SUMIFS(Fluxo!$N:$N,Fluxo!$S:$S,"&gt;"&amp;DS$5,Fluxo!$S:$S,"&lt;="&amp;DT$5,Fluxo!$D:$D,$D105)</f>
        <v>0</v>
      </c>
      <c r="DU105" s="18">
        <f>SUMIFS(Fluxo!$N:$N,Fluxo!$S:$S,"&gt;"&amp;DT$5,Fluxo!$S:$S,"&lt;="&amp;DU$5,Fluxo!$D:$D,$D105)</f>
        <v>0</v>
      </c>
      <c r="DV105" s="18">
        <f>SUMIFS(Fluxo!$N:$N,Fluxo!$S:$S,"&gt;"&amp;DU$5,Fluxo!$S:$S,"&lt;="&amp;DV$5,Fluxo!$D:$D,$D105)</f>
        <v>0</v>
      </c>
      <c r="DW105" s="18">
        <f>SUMIFS(Fluxo!$N:$N,Fluxo!$S:$S,"&gt;"&amp;DV$5,Fluxo!$S:$S,"&lt;="&amp;DW$5,Fluxo!$D:$D,$D105)</f>
        <v>0</v>
      </c>
      <c r="DX105" s="18">
        <f>SUMIFS(Fluxo!$N:$N,Fluxo!$S:$S,"&gt;"&amp;DW$5,Fluxo!$S:$S,"&lt;="&amp;DX$5,Fluxo!$D:$D,$D105)</f>
        <v>0</v>
      </c>
      <c r="DY105" s="18">
        <f>SUMIFS(Fluxo!$N:$N,Fluxo!$S:$S,"&gt;"&amp;DX$5,Fluxo!$S:$S,"&lt;="&amp;DY$5,Fluxo!$D:$D,$D105)</f>
        <v>0</v>
      </c>
      <c r="DZ105" s="18">
        <f>SUMIFS(Fluxo!$N:$N,Fluxo!$S:$S,"&gt;"&amp;DY$5,Fluxo!$S:$S,"&lt;="&amp;DZ$5,Fluxo!$D:$D,$D105)</f>
        <v>0</v>
      </c>
      <c r="EA105" s="18">
        <f>SUMIFS(Fluxo!$N:$N,Fluxo!$S:$S,"&gt;"&amp;DZ$5,Fluxo!$S:$S,"&lt;="&amp;EA$5,Fluxo!$D:$D,$D105)</f>
        <v>0</v>
      </c>
      <c r="EB105" s="18">
        <f>SUMIFS(Fluxo!$N:$N,Fluxo!$S:$S,"&gt;"&amp;EA$5,Fluxo!$S:$S,"&lt;="&amp;EB$5,Fluxo!$D:$D,$D105)</f>
        <v>0</v>
      </c>
      <c r="EC105" s="18">
        <f>SUMIFS(Fluxo!$N:$N,Fluxo!$S:$S,"&gt;"&amp;EB$5,Fluxo!$S:$S,"&lt;="&amp;EC$5,Fluxo!$D:$D,$D105)</f>
        <v>0</v>
      </c>
      <c r="ED105" s="18">
        <f>SUMIFS(Fluxo!$N:$N,Fluxo!$S:$S,"&gt;"&amp;EC$5,Fluxo!$S:$S,"&lt;="&amp;ED$5,Fluxo!$D:$D,$D105)</f>
        <v>0</v>
      </c>
      <c r="EE105" s="18">
        <f>SUMIFS(Fluxo!$N:$N,Fluxo!$S:$S,"&gt;"&amp;ED$5,Fluxo!$S:$S,"&lt;="&amp;EE$5,Fluxo!$D:$D,$D105)</f>
        <v>0</v>
      </c>
      <c r="EF105" s="18">
        <f>SUMIFS(Fluxo!$N:$N,Fluxo!$S:$S,"&gt;"&amp;EE$5,Fluxo!$S:$S,"&lt;="&amp;EF$5,Fluxo!$D:$D,$D105)</f>
        <v>0</v>
      </c>
      <c r="EG105" s="18">
        <f>SUMIFS(Fluxo!$N:$N,Fluxo!$S:$S,"&gt;"&amp;EF$5,Fluxo!$S:$S,"&lt;="&amp;EG$5,Fluxo!$D:$D,$D105)</f>
        <v>0</v>
      </c>
      <c r="EH105" s="18">
        <f>SUMIFS(Fluxo!$N:$N,Fluxo!$S:$S,"&gt;"&amp;EG$5,Fluxo!$S:$S,"&lt;="&amp;EH$5,Fluxo!$D:$D,$D105)</f>
        <v>0</v>
      </c>
      <c r="EI105" s="18">
        <f>SUMIFS(Fluxo!$N:$N,Fluxo!$S:$S,"&gt;"&amp;EH$5,Fluxo!$S:$S,"&lt;="&amp;EI$5,Fluxo!$D:$D,$D105)</f>
        <v>0</v>
      </c>
      <c r="EJ105" s="18">
        <f>SUMIFS(Fluxo!$N:$N,Fluxo!$S:$S,"&gt;"&amp;EI$5,Fluxo!$S:$S,"&lt;="&amp;EJ$5,Fluxo!$D:$D,$D105)</f>
        <v>0</v>
      </c>
      <c r="EK105" s="18">
        <f>SUMIFS(Fluxo!$N:$N,Fluxo!$S:$S,"&gt;"&amp;EJ$5,Fluxo!$S:$S,"&lt;="&amp;EK$5,Fluxo!$D:$D,$D105)</f>
        <v>0</v>
      </c>
      <c r="EL105" s="18">
        <f>SUMIFS(Fluxo!$N:$N,Fluxo!$S:$S,"&gt;"&amp;EK$5,Fluxo!$S:$S,"&lt;="&amp;EL$5,Fluxo!$D:$D,$D105)</f>
        <v>0</v>
      </c>
      <c r="EM105" s="18">
        <f>SUMIFS(Fluxo!$N:$N,Fluxo!$S:$S,"&gt;"&amp;EL$5,Fluxo!$S:$S,"&lt;="&amp;EM$5,Fluxo!$D:$D,$D105)</f>
        <v>0</v>
      </c>
      <c r="EN105" s="18">
        <f>SUMIFS(Fluxo!$N:$N,Fluxo!$S:$S,"&gt;"&amp;EM$5,Fluxo!$S:$S,"&lt;="&amp;EN$5,Fluxo!$D:$D,$D105)</f>
        <v>0</v>
      </c>
      <c r="EO105" s="18">
        <f>SUMIFS(Fluxo!$N:$N,Fluxo!$S:$S,"&gt;"&amp;EN$5,Fluxo!$S:$S,"&lt;="&amp;EO$5,Fluxo!$D:$D,$D105)</f>
        <v>0</v>
      </c>
      <c r="EP105" s="18">
        <f>SUMIFS(Fluxo!$N:$N,Fluxo!$S:$S,"&gt;"&amp;EO$5,Fluxo!$S:$S,"&lt;="&amp;EP$5,Fluxo!$D:$D,$D105)</f>
        <v>0</v>
      </c>
      <c r="EQ105" s="18">
        <f>SUMIFS(Fluxo!$N:$N,Fluxo!$S:$S,"&gt;"&amp;EP$5,Fluxo!$S:$S,"&lt;="&amp;EQ$5,Fluxo!$D:$D,$D105)</f>
        <v>0</v>
      </c>
      <c r="ER105" s="18">
        <f>SUMIFS(Fluxo!$N:$N,Fluxo!$S:$S,"&gt;"&amp;EQ$5,Fluxo!$S:$S,"&lt;="&amp;ER$5,Fluxo!$D:$D,$D105)</f>
        <v>0</v>
      </c>
      <c r="ES105" s="18">
        <f>SUMIFS(Fluxo!$N:$N,Fluxo!$S:$S,"&gt;"&amp;ER$5,Fluxo!$S:$S,"&lt;="&amp;ES$5,Fluxo!$D:$D,$D105)</f>
        <v>0</v>
      </c>
      <c r="ET105" s="18">
        <f>SUMIFS(Fluxo!$N:$N,Fluxo!$S:$S,"&gt;"&amp;ES$5,Fluxo!$S:$S,"&lt;="&amp;ET$5,Fluxo!$D:$D,$D105)</f>
        <v>0</v>
      </c>
      <c r="EU105" s="18">
        <f>SUMIFS(Fluxo!$N:$N,Fluxo!$S:$S,"&gt;"&amp;ET$5,Fluxo!$S:$S,"&lt;="&amp;EU$5,Fluxo!$D:$D,$D105)</f>
        <v>0</v>
      </c>
      <c r="EV105" s="18">
        <f>SUMIFS(Fluxo!$N:$N,Fluxo!$S:$S,"&gt;"&amp;EU$5,Fluxo!$S:$S,"&lt;="&amp;EV$5,Fluxo!$D:$D,$D105)</f>
        <v>0</v>
      </c>
      <c r="EW105" s="18">
        <f>SUMIFS(Fluxo!$N:$N,Fluxo!$S:$S,"&gt;"&amp;EV$5,Fluxo!$S:$S,"&lt;="&amp;EW$5,Fluxo!$D:$D,$D105)</f>
        <v>0</v>
      </c>
      <c r="EX105" s="18">
        <f>SUMIFS(Fluxo!$N:$N,Fluxo!$S:$S,"&gt;"&amp;EW$5,Fluxo!$S:$S,"&lt;="&amp;EX$5,Fluxo!$D:$D,$D105)</f>
        <v>0</v>
      </c>
      <c r="EY105" s="18">
        <f>SUMIFS(Fluxo!$N:$N,Fluxo!$S:$S,"&gt;"&amp;EX$5,Fluxo!$S:$S,"&lt;="&amp;EY$5,Fluxo!$D:$D,$D105)</f>
        <v>0</v>
      </c>
      <c r="EZ105" s="18">
        <f>SUMIFS(Fluxo!$N:$N,Fluxo!$S:$S,"&gt;"&amp;EY$5,Fluxo!$S:$S,"&lt;="&amp;EZ$5,Fluxo!$D:$D,$D105)</f>
        <v>0</v>
      </c>
      <c r="FA105" s="18">
        <f>SUMIFS(Fluxo!$N:$N,Fluxo!$S:$S,"&gt;"&amp;EZ$5,Fluxo!$S:$S,"&lt;="&amp;FA$5,Fluxo!$D:$D,$D105)</f>
        <v>0</v>
      </c>
      <c r="FB105" s="18">
        <f>SUMIFS(Fluxo!$N:$N,Fluxo!$S:$S,"&gt;"&amp;FA$5,Fluxo!$S:$S,"&lt;="&amp;FB$5,Fluxo!$D:$D,$D105)</f>
        <v>0</v>
      </c>
      <c r="FC105" s="18">
        <f>SUMIFS(Fluxo!$N:$N,Fluxo!$S:$S,"&gt;"&amp;FB$5,Fluxo!$S:$S,"&lt;="&amp;FC$5,Fluxo!$D:$D,$D105)</f>
        <v>0</v>
      </c>
      <c r="FD105" s="18">
        <f>SUMIFS(Fluxo!$N:$N,Fluxo!$S:$S,"&gt;"&amp;FC$5,Fluxo!$S:$S,"&lt;="&amp;FD$5,Fluxo!$D:$D,$D105)</f>
        <v>0</v>
      </c>
      <c r="FE105" s="18">
        <f>SUMIFS(Fluxo!$N:$N,Fluxo!$S:$S,"&gt;"&amp;FD$5,Fluxo!$S:$S,"&lt;="&amp;FE$5,Fluxo!$D:$D,$D105)</f>
        <v>0</v>
      </c>
      <c r="FF105" s="18">
        <f>SUMIFS(Fluxo!$N:$N,Fluxo!$S:$S,"&gt;"&amp;FE$5,Fluxo!$S:$S,"&lt;="&amp;FF$5,Fluxo!$D:$D,$D105)</f>
        <v>0</v>
      </c>
      <c r="FG105" s="18">
        <f>SUMIFS(Fluxo!$N:$N,Fluxo!$S:$S,"&gt;"&amp;FF$5,Fluxo!$S:$S,"&lt;="&amp;FG$5,Fluxo!$D:$D,$D105)</f>
        <v>0</v>
      </c>
      <c r="FH105" s="18">
        <f>SUMIFS(Fluxo!$N:$N,Fluxo!$S:$S,"&gt;"&amp;FG$5,Fluxo!$S:$S,"&lt;="&amp;FH$5,Fluxo!$D:$D,$D105)</f>
        <v>0</v>
      </c>
      <c r="FI105" s="18">
        <f>SUMIFS(Fluxo!$N:$N,Fluxo!$S:$S,"&gt;"&amp;FH$5,Fluxo!$S:$S,"&lt;="&amp;FI$5,Fluxo!$D:$D,$D105)</f>
        <v>0</v>
      </c>
      <c r="FJ105" s="18">
        <f>SUMIFS(Fluxo!$N:$N,Fluxo!$S:$S,"&gt;"&amp;FI$5,Fluxo!$S:$S,"&lt;="&amp;FJ$5,Fluxo!$D:$D,$D105)</f>
        <v>0</v>
      </c>
      <c r="FK105" s="18">
        <f>SUMIFS(Fluxo!$N:$N,Fluxo!$S:$S,"&gt;"&amp;FJ$5,Fluxo!$S:$S,"&lt;="&amp;FK$5,Fluxo!$D:$D,$D105)</f>
        <v>0</v>
      </c>
      <c r="FL105" s="18">
        <f>SUMIFS(Fluxo!$N:$N,Fluxo!$S:$S,"&gt;"&amp;FK$5,Fluxo!$S:$S,"&lt;="&amp;FL$5,Fluxo!$D:$D,$D105)</f>
        <v>0</v>
      </c>
      <c r="FM105" s="18">
        <f>SUMIFS(Fluxo!$N:$N,Fluxo!$S:$S,"&gt;"&amp;FL$5,Fluxo!$S:$S,"&lt;="&amp;FM$5,Fluxo!$D:$D,$D105)</f>
        <v>0</v>
      </c>
      <c r="FN105" s="18">
        <f>SUMIFS(Fluxo!$N:$N,Fluxo!$S:$S,"&gt;"&amp;FM$5,Fluxo!$S:$S,"&lt;="&amp;FN$5,Fluxo!$D:$D,$D105)</f>
        <v>0</v>
      </c>
      <c r="FO105" s="18">
        <f>SUMIFS(Fluxo!$N:$N,Fluxo!$S:$S,"&gt;"&amp;FN$5,Fluxo!$S:$S,"&lt;="&amp;FO$5,Fluxo!$D:$D,$D105)</f>
        <v>0</v>
      </c>
      <c r="FP105" s="18">
        <f>SUMIFS(Fluxo!$N:$N,Fluxo!$S:$S,"&gt;"&amp;FO$5,Fluxo!$S:$S,"&lt;="&amp;FP$5,Fluxo!$D:$D,$D105)</f>
        <v>0</v>
      </c>
      <c r="FQ105" s="18">
        <f>SUMIFS(Fluxo!$N:$N,Fluxo!$S:$S,"&gt;"&amp;FP$5,Fluxo!$S:$S,"&lt;="&amp;FQ$5,Fluxo!$D:$D,$D105)</f>
        <v>0</v>
      </c>
      <c r="FR105" s="18">
        <f>SUMIFS(Fluxo!$N:$N,Fluxo!$S:$S,"&gt;"&amp;FQ$5,Fluxo!$S:$S,"&lt;="&amp;FR$5,Fluxo!$D:$D,$D105)</f>
        <v>0</v>
      </c>
      <c r="FS105" s="18">
        <f>SUMIFS(Fluxo!$N:$N,Fluxo!$S:$S,"&gt;"&amp;FR$5,Fluxo!$S:$S,"&lt;="&amp;FS$5,Fluxo!$D:$D,$D105)</f>
        <v>0</v>
      </c>
      <c r="FT105" s="18">
        <f>SUMIFS(Fluxo!$N:$N,Fluxo!$S:$S,"&gt;"&amp;FS$5,Fluxo!$S:$S,"&lt;="&amp;FT$5,Fluxo!$D:$D,$D105)</f>
        <v>0</v>
      </c>
      <c r="FU105" s="18">
        <f>SUMIFS(Fluxo!$N:$N,Fluxo!$S:$S,"&gt;"&amp;FT$5,Fluxo!$S:$S,"&lt;="&amp;FU$5,Fluxo!$D:$D,$D105)</f>
        <v>0</v>
      </c>
      <c r="FV105" s="18">
        <f>SUMIFS(Fluxo!$N:$N,Fluxo!$S:$S,"&gt;"&amp;FU$5,Fluxo!$S:$S,"&lt;="&amp;FV$5,Fluxo!$D:$D,$D105)</f>
        <v>0</v>
      </c>
      <c r="FW105" s="18">
        <f>SUMIFS(Fluxo!$N:$N,Fluxo!$S:$S,"&gt;"&amp;FV$5,Fluxo!$S:$S,"&lt;="&amp;FW$5,Fluxo!$D:$D,$D105)</f>
        <v>0</v>
      </c>
      <c r="FX105" s="18">
        <f>SUMIFS(Fluxo!$N:$N,Fluxo!$S:$S,"&gt;"&amp;FW$5,Fluxo!$S:$S,"&lt;="&amp;FX$5,Fluxo!$D:$D,$D105)</f>
        <v>0</v>
      </c>
      <c r="FY105" s="18">
        <f>SUMIFS(Fluxo!$N:$N,Fluxo!$S:$S,"&gt;"&amp;FX$5,Fluxo!$S:$S,"&lt;="&amp;FY$5,Fluxo!$D:$D,$D105)</f>
        <v>0</v>
      </c>
      <c r="FZ105" s="18">
        <f>SUMIFS(Fluxo!$N:$N,Fluxo!$S:$S,"&gt;"&amp;FY$5,Fluxo!$S:$S,"&lt;="&amp;FZ$5,Fluxo!$D:$D,$D105)</f>
        <v>0</v>
      </c>
      <c r="GA105" s="18">
        <f>SUMIFS(Fluxo!$N:$N,Fluxo!$S:$S,"&gt;"&amp;FZ$5,Fluxo!$S:$S,"&lt;="&amp;GA$5,Fluxo!$D:$D,$D105)</f>
        <v>0</v>
      </c>
      <c r="GB105" s="18">
        <f>SUMIFS(Fluxo!$N:$N,Fluxo!$S:$S,"&gt;"&amp;GA$5,Fluxo!$S:$S,"&lt;="&amp;GB$5,Fluxo!$D:$D,$D105)</f>
        <v>0</v>
      </c>
      <c r="GC105" s="18">
        <f>SUMIFS(Fluxo!$N:$N,Fluxo!$S:$S,"&gt;"&amp;GB$5,Fluxo!$S:$S,"&lt;="&amp;GC$5,Fluxo!$D:$D,$D105)</f>
        <v>0</v>
      </c>
      <c r="GD105" s="18">
        <f>SUMIFS(Fluxo!$N:$N,Fluxo!$S:$S,"&gt;"&amp;GC$5,Fluxo!$S:$S,"&lt;="&amp;GD$5,Fluxo!$D:$D,$D105)</f>
        <v>0</v>
      </c>
      <c r="GE105" s="18">
        <f>SUMIFS(Fluxo!$N:$N,Fluxo!$S:$S,"&gt;"&amp;GD$5,Fluxo!$S:$S,"&lt;="&amp;GE$5,Fluxo!$D:$D,$D105)</f>
        <v>0</v>
      </c>
      <c r="GF105" s="18">
        <f>SUMIFS(Fluxo!$N:$N,Fluxo!$S:$S,"&gt;"&amp;GE$5,Fluxo!$S:$S,"&lt;="&amp;GF$5,Fluxo!$D:$D,$D105)</f>
        <v>0</v>
      </c>
      <c r="GG105" s="18">
        <f>SUMIFS(Fluxo!$N:$N,Fluxo!$S:$S,"&gt;"&amp;GF$5,Fluxo!$S:$S,"&lt;="&amp;GG$5,Fluxo!$D:$D,$D105)</f>
        <v>0</v>
      </c>
      <c r="GH105" s="18">
        <f>SUMIFS(Fluxo!$N:$N,Fluxo!$S:$S,"&gt;"&amp;GG$5,Fluxo!$S:$S,"&lt;="&amp;GH$5,Fluxo!$D:$D,$D105)</f>
        <v>0</v>
      </c>
      <c r="GI105" s="18">
        <f>SUMIFS(Fluxo!$N:$N,Fluxo!$S:$S,"&gt;"&amp;GH$5,Fluxo!$S:$S,"&lt;="&amp;GI$5,Fluxo!$D:$D,$D105)</f>
        <v>0</v>
      </c>
      <c r="GJ105" s="18">
        <f>SUMIFS(Fluxo!$N:$N,Fluxo!$S:$S,"&gt;"&amp;GI$5,Fluxo!$S:$S,"&lt;="&amp;GJ$5,Fluxo!$D:$D,$D105)</f>
        <v>0</v>
      </c>
      <c r="GK105" s="18">
        <f>SUMIFS(Fluxo!$N:$N,Fluxo!$S:$S,"&gt;"&amp;GJ$5,Fluxo!$S:$S,"&lt;="&amp;GK$5,Fluxo!$D:$D,$D105)</f>
        <v>0</v>
      </c>
      <c r="GL105" s="18">
        <f>SUMIFS(Fluxo!$N:$N,Fluxo!$S:$S,"&gt;"&amp;GK$5,Fluxo!$S:$S,"&lt;="&amp;GL$5,Fluxo!$D:$D,$D105)</f>
        <v>0</v>
      </c>
      <c r="GM105" s="18">
        <f>SUMIFS(Fluxo!$N:$N,Fluxo!$S:$S,"&gt;"&amp;GL$5,Fluxo!$S:$S,"&lt;="&amp;GM$5,Fluxo!$D:$D,$D105)</f>
        <v>0</v>
      </c>
      <c r="GN105" s="18">
        <f>SUMIFS(Fluxo!$N:$N,Fluxo!$S:$S,"&gt;"&amp;GM$5,Fluxo!$S:$S,"&lt;="&amp;GN$5,Fluxo!$D:$D,$D105)</f>
        <v>0</v>
      </c>
      <c r="GO105" s="18">
        <f>SUMIFS(Fluxo!$N:$N,Fluxo!$S:$S,"&gt;"&amp;GN$5,Fluxo!$S:$S,"&lt;="&amp;GO$5,Fluxo!$D:$D,$D105)</f>
        <v>0</v>
      </c>
      <c r="GP105" s="18">
        <f>SUMIFS(Fluxo!$N:$N,Fluxo!$S:$S,"&gt;"&amp;GO$5,Fluxo!$S:$S,"&lt;="&amp;GP$5,Fluxo!$D:$D,$D105)</f>
        <v>0</v>
      </c>
      <c r="GQ105" s="18">
        <f>SUMIFS(Fluxo!$N:$N,Fluxo!$S:$S,"&gt;"&amp;GP$5,Fluxo!$S:$S,"&lt;="&amp;GQ$5,Fluxo!$D:$D,$D105)</f>
        <v>0</v>
      </c>
      <c r="GR105" s="18">
        <f>SUMIFS(Fluxo!$N:$N,Fluxo!$S:$S,"&gt;"&amp;GQ$5,Fluxo!$S:$S,"&lt;="&amp;GR$5,Fluxo!$D:$D,$D105)</f>
        <v>0</v>
      </c>
      <c r="GS105" s="18">
        <f>SUMIFS(Fluxo!$N:$N,Fluxo!$S:$S,"&gt;"&amp;GR$5,Fluxo!$S:$S,"&lt;="&amp;GS$5,Fluxo!$D:$D,$D105)</f>
        <v>0</v>
      </c>
      <c r="GT105" s="18">
        <f>SUMIFS(Fluxo!$N:$N,Fluxo!$S:$S,"&gt;"&amp;GS$5,Fluxo!$S:$S,"&lt;="&amp;GT$5,Fluxo!$D:$D,$D105)</f>
        <v>0</v>
      </c>
      <c r="GU105" s="18">
        <f>SUMIFS(Fluxo!$N:$N,Fluxo!$S:$S,"&gt;"&amp;GT$5,Fluxo!$S:$S,"&lt;="&amp;GU$5,Fluxo!$D:$D,$D105)</f>
        <v>0</v>
      </c>
      <c r="GV105" s="18">
        <f>SUMIFS(Fluxo!$N:$N,Fluxo!$S:$S,"&gt;"&amp;GU$5,Fluxo!$S:$S,"&lt;="&amp;GV$5,Fluxo!$D:$D,$D105)</f>
        <v>0</v>
      </c>
      <c r="GW105" s="18">
        <f>SUMIFS(Fluxo!$N:$N,Fluxo!$S:$S,"&gt;"&amp;GV$5,Fluxo!$S:$S,"&lt;="&amp;GW$5,Fluxo!$D:$D,$D105)</f>
        <v>0</v>
      </c>
      <c r="GX105" s="18">
        <f>SUMIFS(Fluxo!$N:$N,Fluxo!$S:$S,"&gt;"&amp;GW$5,Fluxo!$S:$S,"&lt;="&amp;GX$5,Fluxo!$D:$D,$D105)</f>
        <v>0</v>
      </c>
      <c r="GY105" s="18">
        <f>SUMIFS(Fluxo!$N:$N,Fluxo!$S:$S,"&gt;"&amp;GX$5,Fluxo!$S:$S,"&lt;="&amp;GY$5,Fluxo!$D:$D,$D105)</f>
        <v>0</v>
      </c>
      <c r="GZ105" s="18">
        <f>SUMIFS(Fluxo!$N:$N,Fluxo!$S:$S,"&gt;"&amp;GY$5,Fluxo!$S:$S,"&lt;="&amp;GZ$5,Fluxo!$D:$D,$D105)</f>
        <v>0</v>
      </c>
      <c r="HA105" s="18">
        <f>SUMIFS(Fluxo!$N:$N,Fluxo!$S:$S,"&gt;"&amp;GZ$5,Fluxo!$S:$S,"&lt;="&amp;HA$5,Fluxo!$D:$D,$D105)</f>
        <v>0</v>
      </c>
      <c r="HB105" s="18">
        <f>SUMIFS(Fluxo!$N:$N,Fluxo!$S:$S,"&gt;"&amp;HA$5,Fluxo!$S:$S,"&lt;="&amp;HB$5,Fluxo!$D:$D,$D105)</f>
        <v>0</v>
      </c>
      <c r="HC105" s="18">
        <f>SUMIFS(Fluxo!$N:$N,Fluxo!$S:$S,"&gt;"&amp;HB$5,Fluxo!$S:$S,"&lt;="&amp;HC$5,Fluxo!$D:$D,$D105)</f>
        <v>0</v>
      </c>
      <c r="HD105" s="18">
        <f>SUMIFS(Fluxo!$N:$N,Fluxo!$S:$S,"&gt;"&amp;HC$5,Fluxo!$S:$S,"&lt;="&amp;HD$5,Fluxo!$D:$D,$D105)</f>
        <v>0</v>
      </c>
      <c r="HE105" s="18">
        <f>SUMIFS(Fluxo!$N:$N,Fluxo!$S:$S,"&gt;"&amp;HD$5,Fluxo!$S:$S,"&lt;="&amp;HE$5,Fluxo!$D:$D,$D105)</f>
        <v>0</v>
      </c>
      <c r="HF105" s="18">
        <f>SUMIFS(Fluxo!$N:$N,Fluxo!$S:$S,"&gt;"&amp;HE$5,Fluxo!$S:$S,"&lt;="&amp;HF$5,Fluxo!$D:$D,$D105)</f>
        <v>0</v>
      </c>
    </row>
    <row r="106" spans="1:214">
      <c r="A106" s="20">
        <f t="shared" si="18"/>
        <v>96</v>
      </c>
      <c r="B106" s="140" t="str">
        <f>'Check Carteira'!C98</f>
        <v>E.1016.99.01.0231</v>
      </c>
      <c r="C106" s="141">
        <v>1</v>
      </c>
      <c r="D106" s="129" t="str">
        <f>'Check Carteira'!F98</f>
        <v>A-0231</v>
      </c>
      <c r="E106" s="21" t="str">
        <f>IFERROR(INDEX(Contratos!L:L,MATCH(D106,Contratos!R:R,0)),"")</f>
        <v/>
      </c>
      <c r="F106" s="139" t="str">
        <f>IFERROR(INDEX(Contratos!G:G,MATCH(D106,Contratos!R:R,0)),"")</f>
        <v/>
      </c>
      <c r="H106" s="83">
        <f t="shared" si="17"/>
        <v>0</v>
      </c>
      <c r="J106" s="18">
        <f>SUMIFS(Fluxo!$N:$N,Fluxo!$S:$S,"&gt;"&amp;I$5,Fluxo!$S:$S,"&lt;="&amp;J$5,Fluxo!$D:$D,$D106)</f>
        <v>0</v>
      </c>
      <c r="K106" s="18">
        <f>SUMIFS(Fluxo!$N:$N,Fluxo!$S:$S,"&gt;"&amp;J$5,Fluxo!$S:$S,"&lt;="&amp;K$5,Fluxo!$D:$D,$D106)</f>
        <v>0</v>
      </c>
      <c r="L106" s="18">
        <f>SUMIFS(Fluxo!$N:$N,Fluxo!$S:$S,"&gt;"&amp;K$5,Fluxo!$S:$S,"&lt;="&amp;L$5,Fluxo!$D:$D,$D106)</f>
        <v>0</v>
      </c>
      <c r="M106" s="18">
        <f>SUMIFS(Fluxo!$N:$N,Fluxo!$S:$S,"&gt;"&amp;L$5,Fluxo!$S:$S,"&lt;="&amp;M$5,Fluxo!$D:$D,$D106)</f>
        <v>0</v>
      </c>
      <c r="N106" s="18">
        <f>SUMIFS(Fluxo!$N:$N,Fluxo!$S:$S,"&gt;"&amp;M$5,Fluxo!$S:$S,"&lt;="&amp;N$5,Fluxo!$D:$D,$D106)</f>
        <v>0</v>
      </c>
      <c r="O106" s="18">
        <f>SUMIFS(Fluxo!$N:$N,Fluxo!$S:$S,"&gt;"&amp;N$5,Fluxo!$S:$S,"&lt;="&amp;O$5,Fluxo!$D:$D,$D106)</f>
        <v>0</v>
      </c>
      <c r="P106" s="18">
        <f>SUMIFS(Fluxo!$N:$N,Fluxo!$S:$S,"&gt;"&amp;O$5,Fluxo!$S:$S,"&lt;="&amp;P$5,Fluxo!$D:$D,$D106)</f>
        <v>0</v>
      </c>
      <c r="Q106" s="18">
        <f>SUMIFS(Fluxo!$N:$N,Fluxo!$S:$S,"&gt;"&amp;P$5,Fluxo!$S:$S,"&lt;="&amp;Q$5,Fluxo!$D:$D,$D106)</f>
        <v>0</v>
      </c>
      <c r="R106" s="18">
        <f>SUMIFS(Fluxo!$N:$N,Fluxo!$S:$S,"&gt;"&amp;Q$5,Fluxo!$S:$S,"&lt;="&amp;R$5,Fluxo!$D:$D,$D106)</f>
        <v>0</v>
      </c>
      <c r="S106" s="18">
        <f>SUMIFS(Fluxo!$N:$N,Fluxo!$S:$S,"&gt;"&amp;R$5,Fluxo!$S:$S,"&lt;="&amp;S$5,Fluxo!$D:$D,$D106)</f>
        <v>0</v>
      </c>
      <c r="T106" s="18">
        <f>SUMIFS(Fluxo!$N:$N,Fluxo!$S:$S,"&gt;"&amp;S$5,Fluxo!$S:$S,"&lt;="&amp;T$5,Fluxo!$D:$D,$D106)</f>
        <v>0</v>
      </c>
      <c r="U106" s="18">
        <f>SUMIFS(Fluxo!$N:$N,Fluxo!$S:$S,"&gt;"&amp;T$5,Fluxo!$S:$S,"&lt;="&amp;U$5,Fluxo!$D:$D,$D106)</f>
        <v>0</v>
      </c>
      <c r="V106" s="18">
        <f>SUMIFS(Fluxo!$N:$N,Fluxo!$S:$S,"&gt;"&amp;U$5,Fluxo!$S:$S,"&lt;="&amp;V$5,Fluxo!$D:$D,$D106)</f>
        <v>0</v>
      </c>
      <c r="W106" s="18">
        <f>SUMIFS(Fluxo!$N:$N,Fluxo!$S:$S,"&gt;"&amp;V$5,Fluxo!$S:$S,"&lt;="&amp;W$5,Fluxo!$D:$D,$D106)</f>
        <v>0</v>
      </c>
      <c r="X106" s="18">
        <f>SUMIFS(Fluxo!$N:$N,Fluxo!$S:$S,"&gt;"&amp;W$5,Fluxo!$S:$S,"&lt;="&amp;X$5,Fluxo!$D:$D,$D106)</f>
        <v>0</v>
      </c>
      <c r="Y106" s="18">
        <f>SUMIFS(Fluxo!$N:$N,Fluxo!$S:$S,"&gt;"&amp;X$5,Fluxo!$S:$S,"&lt;="&amp;Y$5,Fluxo!$D:$D,$D106)</f>
        <v>0</v>
      </c>
      <c r="Z106" s="18">
        <f>SUMIFS(Fluxo!$N:$N,Fluxo!$S:$S,"&gt;"&amp;Y$5,Fluxo!$S:$S,"&lt;="&amp;Z$5,Fluxo!$D:$D,$D106)</f>
        <v>0</v>
      </c>
      <c r="AA106" s="18">
        <f>SUMIFS(Fluxo!$N:$N,Fluxo!$S:$S,"&gt;"&amp;Z$5,Fluxo!$S:$S,"&lt;="&amp;AA$5,Fluxo!$D:$D,$D106)</f>
        <v>0</v>
      </c>
      <c r="AB106" s="18">
        <f>SUMIFS(Fluxo!$N:$N,Fluxo!$S:$S,"&gt;"&amp;AA$5,Fluxo!$S:$S,"&lt;="&amp;AB$5,Fluxo!$D:$D,$D106)</f>
        <v>0</v>
      </c>
      <c r="AC106" s="18">
        <f>SUMIFS(Fluxo!$N:$N,Fluxo!$S:$S,"&gt;"&amp;AB$5,Fluxo!$S:$S,"&lt;="&amp;AC$5,Fluxo!$D:$D,$D106)</f>
        <v>0</v>
      </c>
      <c r="AD106" s="18">
        <f>SUMIFS(Fluxo!$N:$N,Fluxo!$S:$S,"&gt;"&amp;AC$5,Fluxo!$S:$S,"&lt;="&amp;AD$5,Fluxo!$D:$D,$D106)</f>
        <v>0</v>
      </c>
      <c r="AE106" s="18">
        <f>SUMIFS(Fluxo!$N:$N,Fluxo!$S:$S,"&gt;"&amp;AD$5,Fluxo!$S:$S,"&lt;="&amp;AE$5,Fluxo!$D:$D,$D106)</f>
        <v>0</v>
      </c>
      <c r="AF106" s="18">
        <f>SUMIFS(Fluxo!$N:$N,Fluxo!$S:$S,"&gt;"&amp;AE$5,Fluxo!$S:$S,"&lt;="&amp;AF$5,Fluxo!$D:$D,$D106)</f>
        <v>0</v>
      </c>
      <c r="AG106" s="18">
        <f>SUMIFS(Fluxo!$N:$N,Fluxo!$S:$S,"&gt;"&amp;AF$5,Fluxo!$S:$S,"&lt;="&amp;AG$5,Fluxo!$D:$D,$D106)</f>
        <v>0</v>
      </c>
      <c r="AH106" s="18">
        <f>SUMIFS(Fluxo!$N:$N,Fluxo!$S:$S,"&gt;"&amp;AG$5,Fluxo!$S:$S,"&lt;="&amp;AH$5,Fluxo!$D:$D,$D106)</f>
        <v>0</v>
      </c>
      <c r="AI106" s="18">
        <f>SUMIFS(Fluxo!$N:$N,Fluxo!$S:$S,"&gt;"&amp;AH$5,Fluxo!$S:$S,"&lt;="&amp;AI$5,Fluxo!$D:$D,$D106)</f>
        <v>0</v>
      </c>
      <c r="AJ106" s="18">
        <f>SUMIFS(Fluxo!$N:$N,Fluxo!$S:$S,"&gt;"&amp;AI$5,Fluxo!$S:$S,"&lt;="&amp;AJ$5,Fluxo!$D:$D,$D106)</f>
        <v>0</v>
      </c>
      <c r="AK106" s="18">
        <f>SUMIFS(Fluxo!$N:$N,Fluxo!$S:$S,"&gt;"&amp;AJ$5,Fluxo!$S:$S,"&lt;="&amp;AK$5,Fluxo!$D:$D,$D106)</f>
        <v>0</v>
      </c>
      <c r="AL106" s="18">
        <f>SUMIFS(Fluxo!$N:$N,Fluxo!$S:$S,"&gt;"&amp;AK$5,Fluxo!$S:$S,"&lt;="&amp;AL$5,Fluxo!$D:$D,$D106)</f>
        <v>0</v>
      </c>
      <c r="AM106" s="18">
        <f>SUMIFS(Fluxo!$N:$N,Fluxo!$S:$S,"&gt;"&amp;AL$5,Fluxo!$S:$S,"&lt;="&amp;AM$5,Fluxo!$D:$D,$D106)</f>
        <v>0</v>
      </c>
      <c r="AN106" s="18">
        <f>SUMIFS(Fluxo!$N:$N,Fluxo!$S:$S,"&gt;"&amp;AM$5,Fluxo!$S:$S,"&lt;="&amp;AN$5,Fluxo!$D:$D,$D106)</f>
        <v>0</v>
      </c>
      <c r="AO106" s="18">
        <f>SUMIFS(Fluxo!$N:$N,Fluxo!$S:$S,"&gt;"&amp;AN$5,Fluxo!$S:$S,"&lt;="&amp;AO$5,Fluxo!$D:$D,$D106)</f>
        <v>0</v>
      </c>
      <c r="AP106" s="18">
        <f>SUMIFS(Fluxo!$N:$N,Fluxo!$S:$S,"&gt;"&amp;AO$5,Fluxo!$S:$S,"&lt;="&amp;AP$5,Fluxo!$D:$D,$D106)</f>
        <v>0</v>
      </c>
      <c r="AQ106" s="18">
        <f>SUMIFS(Fluxo!$N:$N,Fluxo!$S:$S,"&gt;"&amp;AP$5,Fluxo!$S:$S,"&lt;="&amp;AQ$5,Fluxo!$D:$D,$D106)</f>
        <v>0</v>
      </c>
      <c r="AR106" s="18">
        <f>SUMIFS(Fluxo!$N:$N,Fluxo!$S:$S,"&gt;"&amp;AQ$5,Fluxo!$S:$S,"&lt;="&amp;AR$5,Fluxo!$D:$D,$D106)</f>
        <v>0</v>
      </c>
      <c r="AS106" s="18">
        <f>SUMIFS(Fluxo!$N:$N,Fluxo!$S:$S,"&gt;"&amp;AR$5,Fluxo!$S:$S,"&lt;="&amp;AS$5,Fluxo!$D:$D,$D106)</f>
        <v>0</v>
      </c>
      <c r="AT106" s="18">
        <f>SUMIFS(Fluxo!$N:$N,Fluxo!$S:$S,"&gt;"&amp;AS$5,Fluxo!$S:$S,"&lt;="&amp;AT$5,Fluxo!$D:$D,$D106)</f>
        <v>0</v>
      </c>
      <c r="AU106" s="18">
        <f>SUMIFS(Fluxo!$N:$N,Fluxo!$S:$S,"&gt;"&amp;AT$5,Fluxo!$S:$S,"&lt;="&amp;AU$5,Fluxo!$D:$D,$D106)</f>
        <v>0</v>
      </c>
      <c r="AV106" s="18">
        <f>SUMIFS(Fluxo!$N:$N,Fluxo!$S:$S,"&gt;"&amp;AU$5,Fluxo!$S:$S,"&lt;="&amp;AV$5,Fluxo!$D:$D,$D106)</f>
        <v>0</v>
      </c>
      <c r="AW106" s="18">
        <f>SUMIFS(Fluxo!$N:$N,Fluxo!$S:$S,"&gt;"&amp;AV$5,Fluxo!$S:$S,"&lt;="&amp;AW$5,Fluxo!$D:$D,$D106)</f>
        <v>0</v>
      </c>
      <c r="AX106" s="18">
        <f>SUMIFS(Fluxo!$N:$N,Fluxo!$S:$S,"&gt;"&amp;AW$5,Fluxo!$S:$S,"&lt;="&amp;AX$5,Fluxo!$D:$D,$D106)</f>
        <v>0</v>
      </c>
      <c r="AY106" s="18">
        <f>SUMIFS(Fluxo!$N:$N,Fluxo!$S:$S,"&gt;"&amp;AX$5,Fluxo!$S:$S,"&lt;="&amp;AY$5,Fluxo!$D:$D,$D106)</f>
        <v>0</v>
      </c>
      <c r="AZ106" s="18">
        <f>SUMIFS(Fluxo!$N:$N,Fluxo!$S:$S,"&gt;"&amp;AY$5,Fluxo!$S:$S,"&lt;="&amp;AZ$5,Fluxo!$D:$D,$D106)</f>
        <v>0</v>
      </c>
      <c r="BA106" s="18">
        <f>SUMIFS(Fluxo!$N:$N,Fluxo!$S:$S,"&gt;"&amp;AZ$5,Fluxo!$S:$S,"&lt;="&amp;BA$5,Fluxo!$D:$D,$D106)</f>
        <v>0</v>
      </c>
      <c r="BB106" s="18">
        <f>SUMIFS(Fluxo!$N:$N,Fluxo!$S:$S,"&gt;"&amp;BA$5,Fluxo!$S:$S,"&lt;="&amp;BB$5,Fluxo!$D:$D,$D106)</f>
        <v>0</v>
      </c>
      <c r="BC106" s="18">
        <f>SUMIFS(Fluxo!$N:$N,Fluxo!$S:$S,"&gt;"&amp;BB$5,Fluxo!$S:$S,"&lt;="&amp;BC$5,Fluxo!$D:$D,$D106)</f>
        <v>0</v>
      </c>
      <c r="BD106" s="18">
        <f>SUMIFS(Fluxo!$N:$N,Fluxo!$S:$S,"&gt;"&amp;BC$5,Fluxo!$S:$S,"&lt;="&amp;BD$5,Fluxo!$D:$D,$D106)</f>
        <v>0</v>
      </c>
      <c r="BE106" s="18">
        <f>SUMIFS(Fluxo!$N:$N,Fluxo!$S:$S,"&gt;"&amp;BD$5,Fluxo!$S:$S,"&lt;="&amp;BE$5,Fluxo!$D:$D,$D106)</f>
        <v>0</v>
      </c>
      <c r="BF106" s="18">
        <f>SUMIFS(Fluxo!$N:$N,Fluxo!$S:$S,"&gt;"&amp;BE$5,Fluxo!$S:$S,"&lt;="&amp;BF$5,Fluxo!$D:$D,$D106)</f>
        <v>0</v>
      </c>
      <c r="BG106" s="18">
        <f>SUMIFS(Fluxo!$N:$N,Fluxo!$S:$S,"&gt;"&amp;BF$5,Fluxo!$S:$S,"&lt;="&amp;BG$5,Fluxo!$D:$D,$D106)</f>
        <v>0</v>
      </c>
      <c r="BH106" s="18">
        <f>SUMIFS(Fluxo!$N:$N,Fluxo!$S:$S,"&gt;"&amp;BG$5,Fluxo!$S:$S,"&lt;="&amp;BH$5,Fluxo!$D:$D,$D106)</f>
        <v>0</v>
      </c>
      <c r="BI106" s="18">
        <f>SUMIFS(Fluxo!$N:$N,Fluxo!$S:$S,"&gt;"&amp;BH$5,Fluxo!$S:$S,"&lt;="&amp;BI$5,Fluxo!$D:$D,$D106)</f>
        <v>0</v>
      </c>
      <c r="BJ106" s="18">
        <f>SUMIFS(Fluxo!$N:$N,Fluxo!$S:$S,"&gt;"&amp;BI$5,Fluxo!$S:$S,"&lt;="&amp;BJ$5,Fluxo!$D:$D,$D106)</f>
        <v>0</v>
      </c>
      <c r="BK106" s="18">
        <f>SUMIFS(Fluxo!$N:$N,Fluxo!$S:$S,"&gt;"&amp;BJ$5,Fluxo!$S:$S,"&lt;="&amp;BK$5,Fluxo!$D:$D,$D106)</f>
        <v>0</v>
      </c>
      <c r="BL106" s="18">
        <f>SUMIFS(Fluxo!$N:$N,Fluxo!$S:$S,"&gt;"&amp;BK$5,Fluxo!$S:$S,"&lt;="&amp;BL$5,Fluxo!$D:$D,$D106)</f>
        <v>0</v>
      </c>
      <c r="BM106" s="18">
        <f>SUMIFS(Fluxo!$N:$N,Fluxo!$S:$S,"&gt;"&amp;BL$5,Fluxo!$S:$S,"&lt;="&amp;BM$5,Fluxo!$D:$D,$D106)</f>
        <v>0</v>
      </c>
      <c r="BN106" s="18">
        <f>SUMIFS(Fluxo!$N:$N,Fluxo!$S:$S,"&gt;"&amp;BM$5,Fluxo!$S:$S,"&lt;="&amp;BN$5,Fluxo!$D:$D,$D106)</f>
        <v>0</v>
      </c>
      <c r="BO106" s="18">
        <f>SUMIFS(Fluxo!$N:$N,Fluxo!$S:$S,"&gt;"&amp;BN$5,Fluxo!$S:$S,"&lt;="&amp;BO$5,Fluxo!$D:$D,$D106)</f>
        <v>0</v>
      </c>
      <c r="BP106" s="18">
        <f>SUMIFS(Fluxo!$N:$N,Fluxo!$S:$S,"&gt;"&amp;BO$5,Fluxo!$S:$S,"&lt;="&amp;BP$5,Fluxo!$D:$D,$D106)</f>
        <v>0</v>
      </c>
      <c r="BQ106" s="18">
        <f>SUMIFS(Fluxo!$N:$N,Fluxo!$S:$S,"&gt;"&amp;BP$5,Fluxo!$S:$S,"&lt;="&amp;BQ$5,Fluxo!$D:$D,$D106)</f>
        <v>0</v>
      </c>
      <c r="BR106" s="18">
        <f>SUMIFS(Fluxo!$N:$N,Fluxo!$S:$S,"&gt;"&amp;BQ$5,Fluxo!$S:$S,"&lt;="&amp;BR$5,Fluxo!$D:$D,$D106)</f>
        <v>0</v>
      </c>
      <c r="BS106" s="18">
        <f>SUMIFS(Fluxo!$N:$N,Fluxo!$S:$S,"&gt;"&amp;BR$5,Fluxo!$S:$S,"&lt;="&amp;BS$5,Fluxo!$D:$D,$D106)</f>
        <v>0</v>
      </c>
      <c r="BT106" s="18">
        <f>SUMIFS(Fluxo!$N:$N,Fluxo!$S:$S,"&gt;"&amp;BS$5,Fluxo!$S:$S,"&lt;="&amp;BT$5,Fluxo!$D:$D,$D106)</f>
        <v>0</v>
      </c>
      <c r="BU106" s="18">
        <f>SUMIFS(Fluxo!$N:$N,Fluxo!$S:$S,"&gt;"&amp;BT$5,Fluxo!$S:$S,"&lt;="&amp;BU$5,Fluxo!$D:$D,$D106)</f>
        <v>0</v>
      </c>
      <c r="BV106" s="18">
        <f>SUMIFS(Fluxo!$N:$N,Fluxo!$S:$S,"&gt;"&amp;BU$5,Fluxo!$S:$S,"&lt;="&amp;BV$5,Fluxo!$D:$D,$D106)</f>
        <v>0</v>
      </c>
      <c r="BW106" s="18">
        <f>SUMIFS(Fluxo!$N:$N,Fluxo!$S:$S,"&gt;"&amp;BV$5,Fluxo!$S:$S,"&lt;="&amp;BW$5,Fluxo!$D:$D,$D106)</f>
        <v>0</v>
      </c>
      <c r="BX106" s="18">
        <f>SUMIFS(Fluxo!$N:$N,Fluxo!$S:$S,"&gt;"&amp;BW$5,Fluxo!$S:$S,"&lt;="&amp;BX$5,Fluxo!$D:$D,$D106)</f>
        <v>0</v>
      </c>
      <c r="BY106" s="18">
        <f>SUMIFS(Fluxo!$N:$N,Fluxo!$S:$S,"&gt;"&amp;BX$5,Fluxo!$S:$S,"&lt;="&amp;BY$5,Fluxo!$D:$D,$D106)</f>
        <v>0</v>
      </c>
      <c r="BZ106" s="18">
        <f>SUMIFS(Fluxo!$N:$N,Fluxo!$S:$S,"&gt;"&amp;BY$5,Fluxo!$S:$S,"&lt;="&amp;BZ$5,Fluxo!$D:$D,$D106)</f>
        <v>0</v>
      </c>
      <c r="CA106" s="18">
        <f>SUMIFS(Fluxo!$N:$N,Fluxo!$S:$S,"&gt;"&amp;BZ$5,Fluxo!$S:$S,"&lt;="&amp;CA$5,Fluxo!$D:$D,$D106)</f>
        <v>0</v>
      </c>
      <c r="CB106" s="18">
        <f>SUMIFS(Fluxo!$N:$N,Fluxo!$S:$S,"&gt;"&amp;CA$5,Fluxo!$S:$S,"&lt;="&amp;CB$5,Fluxo!$D:$D,$D106)</f>
        <v>0</v>
      </c>
      <c r="CC106" s="18">
        <f>SUMIFS(Fluxo!$N:$N,Fluxo!$S:$S,"&gt;"&amp;CB$5,Fluxo!$S:$S,"&lt;="&amp;CC$5,Fluxo!$D:$D,$D106)</f>
        <v>0</v>
      </c>
      <c r="CD106" s="18">
        <f>SUMIFS(Fluxo!$N:$N,Fluxo!$S:$S,"&gt;"&amp;CC$5,Fluxo!$S:$S,"&lt;="&amp;CD$5,Fluxo!$D:$D,$D106)</f>
        <v>0</v>
      </c>
      <c r="CE106" s="18">
        <f>SUMIFS(Fluxo!$N:$N,Fluxo!$S:$S,"&gt;"&amp;CD$5,Fluxo!$S:$S,"&lt;="&amp;CE$5,Fluxo!$D:$D,$D106)</f>
        <v>0</v>
      </c>
      <c r="CF106" s="18">
        <f>SUMIFS(Fluxo!$N:$N,Fluxo!$S:$S,"&gt;"&amp;CE$5,Fluxo!$S:$S,"&lt;="&amp;CF$5,Fluxo!$D:$D,$D106)</f>
        <v>0</v>
      </c>
      <c r="CG106" s="18">
        <f>SUMIFS(Fluxo!$N:$N,Fluxo!$S:$S,"&gt;"&amp;CF$5,Fluxo!$S:$S,"&lt;="&amp;CG$5,Fluxo!$D:$D,$D106)</f>
        <v>0</v>
      </c>
      <c r="CH106" s="18">
        <f>SUMIFS(Fluxo!$N:$N,Fluxo!$S:$S,"&gt;"&amp;CG$5,Fluxo!$S:$S,"&lt;="&amp;CH$5,Fluxo!$D:$D,$D106)</f>
        <v>0</v>
      </c>
      <c r="CI106" s="18">
        <f>SUMIFS(Fluxo!$N:$N,Fluxo!$S:$S,"&gt;"&amp;CH$5,Fluxo!$S:$S,"&lt;="&amp;CI$5,Fluxo!$D:$D,$D106)</f>
        <v>0</v>
      </c>
      <c r="CJ106" s="18">
        <f>SUMIFS(Fluxo!$N:$N,Fluxo!$S:$S,"&gt;"&amp;CI$5,Fluxo!$S:$S,"&lt;="&amp;CJ$5,Fluxo!$D:$D,$D106)</f>
        <v>0</v>
      </c>
      <c r="CK106" s="18">
        <f>SUMIFS(Fluxo!$N:$N,Fluxo!$S:$S,"&gt;"&amp;CJ$5,Fluxo!$S:$S,"&lt;="&amp;CK$5,Fluxo!$D:$D,$D106)</f>
        <v>0</v>
      </c>
      <c r="CL106" s="18">
        <f>SUMIFS(Fluxo!$N:$N,Fluxo!$S:$S,"&gt;"&amp;CK$5,Fluxo!$S:$S,"&lt;="&amp;CL$5,Fluxo!$D:$D,$D106)</f>
        <v>0</v>
      </c>
      <c r="CM106" s="18">
        <f>SUMIFS(Fluxo!$N:$N,Fluxo!$S:$S,"&gt;"&amp;CL$5,Fluxo!$S:$S,"&lt;="&amp;CM$5,Fluxo!$D:$D,$D106)</f>
        <v>0</v>
      </c>
      <c r="CN106" s="18">
        <f>SUMIFS(Fluxo!$N:$N,Fluxo!$S:$S,"&gt;"&amp;CM$5,Fluxo!$S:$S,"&lt;="&amp;CN$5,Fluxo!$D:$D,$D106)</f>
        <v>0</v>
      </c>
      <c r="CO106" s="18">
        <f>SUMIFS(Fluxo!$N:$N,Fluxo!$S:$S,"&gt;"&amp;CN$5,Fluxo!$S:$S,"&lt;="&amp;CO$5,Fluxo!$D:$D,$D106)</f>
        <v>0</v>
      </c>
      <c r="CP106" s="18">
        <f>SUMIFS(Fluxo!$N:$N,Fluxo!$S:$S,"&gt;"&amp;CO$5,Fluxo!$S:$S,"&lt;="&amp;CP$5,Fluxo!$D:$D,$D106)</f>
        <v>0</v>
      </c>
      <c r="CQ106" s="18">
        <f>SUMIFS(Fluxo!$N:$N,Fluxo!$S:$S,"&gt;"&amp;CP$5,Fluxo!$S:$S,"&lt;="&amp;CQ$5,Fluxo!$D:$D,$D106)</f>
        <v>0</v>
      </c>
      <c r="CR106" s="18">
        <f>SUMIFS(Fluxo!$N:$N,Fluxo!$S:$S,"&gt;"&amp;CQ$5,Fluxo!$S:$S,"&lt;="&amp;CR$5,Fluxo!$D:$D,$D106)</f>
        <v>0</v>
      </c>
      <c r="CS106" s="18">
        <f>SUMIFS(Fluxo!$N:$N,Fluxo!$S:$S,"&gt;"&amp;CR$5,Fluxo!$S:$S,"&lt;="&amp;CS$5,Fluxo!$D:$D,$D106)</f>
        <v>0</v>
      </c>
      <c r="CT106" s="18">
        <f>SUMIFS(Fluxo!$N:$N,Fluxo!$S:$S,"&gt;"&amp;CS$5,Fluxo!$S:$S,"&lt;="&amp;CT$5,Fluxo!$D:$D,$D106)</f>
        <v>0</v>
      </c>
      <c r="CU106" s="18">
        <f>SUMIFS(Fluxo!$N:$N,Fluxo!$S:$S,"&gt;"&amp;CT$5,Fluxo!$S:$S,"&lt;="&amp;CU$5,Fluxo!$D:$D,$D106)</f>
        <v>0</v>
      </c>
      <c r="CV106" s="18">
        <f>SUMIFS(Fluxo!$N:$N,Fluxo!$S:$S,"&gt;"&amp;CU$5,Fluxo!$S:$S,"&lt;="&amp;CV$5,Fluxo!$D:$D,$D106)</f>
        <v>0</v>
      </c>
      <c r="CW106" s="18">
        <f>SUMIFS(Fluxo!$N:$N,Fluxo!$S:$S,"&gt;"&amp;CV$5,Fluxo!$S:$S,"&lt;="&amp;CW$5,Fluxo!$D:$D,$D106)</f>
        <v>0</v>
      </c>
      <c r="CX106" s="18">
        <f>SUMIFS(Fluxo!$N:$N,Fluxo!$S:$S,"&gt;"&amp;CW$5,Fluxo!$S:$S,"&lt;="&amp;CX$5,Fluxo!$D:$D,$D106)</f>
        <v>0</v>
      </c>
      <c r="CY106" s="18">
        <f>SUMIFS(Fluxo!$N:$N,Fluxo!$S:$S,"&gt;"&amp;CX$5,Fluxo!$S:$S,"&lt;="&amp;CY$5,Fluxo!$D:$D,$D106)</f>
        <v>0</v>
      </c>
      <c r="CZ106" s="18">
        <f>SUMIFS(Fluxo!$N:$N,Fluxo!$S:$S,"&gt;"&amp;CY$5,Fluxo!$S:$S,"&lt;="&amp;CZ$5,Fluxo!$D:$D,$D106)</f>
        <v>0</v>
      </c>
      <c r="DA106" s="18">
        <f>SUMIFS(Fluxo!$N:$N,Fluxo!$S:$S,"&gt;"&amp;CZ$5,Fluxo!$S:$S,"&lt;="&amp;DA$5,Fluxo!$D:$D,$D106)</f>
        <v>0</v>
      </c>
      <c r="DB106" s="18">
        <f>SUMIFS(Fluxo!$N:$N,Fluxo!$S:$S,"&gt;"&amp;DA$5,Fluxo!$S:$S,"&lt;="&amp;DB$5,Fluxo!$D:$D,$D106)</f>
        <v>0</v>
      </c>
      <c r="DC106" s="18">
        <f>SUMIFS(Fluxo!$N:$N,Fluxo!$S:$S,"&gt;"&amp;DB$5,Fluxo!$S:$S,"&lt;="&amp;DC$5,Fluxo!$D:$D,$D106)</f>
        <v>0</v>
      </c>
      <c r="DD106" s="18">
        <f>SUMIFS(Fluxo!$N:$N,Fluxo!$S:$S,"&gt;"&amp;DC$5,Fluxo!$S:$S,"&lt;="&amp;DD$5,Fluxo!$D:$D,$D106)</f>
        <v>0</v>
      </c>
      <c r="DE106" s="18">
        <f>SUMIFS(Fluxo!$N:$N,Fluxo!$S:$S,"&gt;"&amp;DD$5,Fluxo!$S:$S,"&lt;="&amp;DE$5,Fluxo!$D:$D,$D106)</f>
        <v>0</v>
      </c>
      <c r="DF106" s="18">
        <f>SUMIFS(Fluxo!$N:$N,Fluxo!$S:$S,"&gt;"&amp;DE$5,Fluxo!$S:$S,"&lt;="&amp;DF$5,Fluxo!$D:$D,$D106)</f>
        <v>0</v>
      </c>
      <c r="DG106" s="18">
        <f>SUMIFS(Fluxo!$N:$N,Fluxo!$S:$S,"&gt;"&amp;DF$5,Fluxo!$S:$S,"&lt;="&amp;DG$5,Fluxo!$D:$D,$D106)</f>
        <v>0</v>
      </c>
      <c r="DH106" s="18">
        <f>SUMIFS(Fluxo!$N:$N,Fluxo!$S:$S,"&gt;"&amp;DG$5,Fluxo!$S:$S,"&lt;="&amp;DH$5,Fluxo!$D:$D,$D106)</f>
        <v>0</v>
      </c>
      <c r="DI106" s="18">
        <f>SUMIFS(Fluxo!$N:$N,Fluxo!$S:$S,"&gt;"&amp;DH$5,Fluxo!$S:$S,"&lt;="&amp;DI$5,Fluxo!$D:$D,$D106)</f>
        <v>0</v>
      </c>
      <c r="DJ106" s="18">
        <f>SUMIFS(Fluxo!$N:$N,Fluxo!$S:$S,"&gt;"&amp;DI$5,Fluxo!$S:$S,"&lt;="&amp;DJ$5,Fluxo!$D:$D,$D106)</f>
        <v>0</v>
      </c>
      <c r="DK106" s="18">
        <f>SUMIFS(Fluxo!$N:$N,Fluxo!$S:$S,"&gt;"&amp;DJ$5,Fluxo!$S:$S,"&lt;="&amp;DK$5,Fluxo!$D:$D,$D106)</f>
        <v>0</v>
      </c>
      <c r="DL106" s="18">
        <f>SUMIFS(Fluxo!$N:$N,Fluxo!$S:$S,"&gt;"&amp;DK$5,Fluxo!$S:$S,"&lt;="&amp;DL$5,Fluxo!$D:$D,$D106)</f>
        <v>0</v>
      </c>
      <c r="DM106" s="18">
        <f>SUMIFS(Fluxo!$N:$N,Fluxo!$S:$S,"&gt;"&amp;DL$5,Fluxo!$S:$S,"&lt;="&amp;DM$5,Fluxo!$D:$D,$D106)</f>
        <v>0</v>
      </c>
      <c r="DN106" s="18">
        <f>SUMIFS(Fluxo!$N:$N,Fluxo!$S:$S,"&gt;"&amp;DM$5,Fluxo!$S:$S,"&lt;="&amp;DN$5,Fluxo!$D:$D,$D106)</f>
        <v>0</v>
      </c>
      <c r="DO106" s="18">
        <f>SUMIFS(Fluxo!$N:$N,Fluxo!$S:$S,"&gt;"&amp;DN$5,Fluxo!$S:$S,"&lt;="&amp;DO$5,Fluxo!$D:$D,$D106)</f>
        <v>0</v>
      </c>
      <c r="DP106" s="18">
        <f>SUMIFS(Fluxo!$N:$N,Fluxo!$S:$S,"&gt;"&amp;DO$5,Fluxo!$S:$S,"&lt;="&amp;DP$5,Fluxo!$D:$D,$D106)</f>
        <v>0</v>
      </c>
      <c r="DQ106" s="18">
        <f>SUMIFS(Fluxo!$N:$N,Fluxo!$S:$S,"&gt;"&amp;DP$5,Fluxo!$S:$S,"&lt;="&amp;DQ$5,Fluxo!$D:$D,$D106)</f>
        <v>0</v>
      </c>
      <c r="DR106" s="18">
        <f>SUMIFS(Fluxo!$N:$N,Fluxo!$S:$S,"&gt;"&amp;DQ$5,Fluxo!$S:$S,"&lt;="&amp;DR$5,Fluxo!$D:$D,$D106)</f>
        <v>0</v>
      </c>
      <c r="DS106" s="18">
        <f>SUMIFS(Fluxo!$N:$N,Fluxo!$S:$S,"&gt;"&amp;DR$5,Fluxo!$S:$S,"&lt;="&amp;DS$5,Fluxo!$D:$D,$D106)</f>
        <v>0</v>
      </c>
      <c r="DT106" s="18">
        <f>SUMIFS(Fluxo!$N:$N,Fluxo!$S:$S,"&gt;"&amp;DS$5,Fluxo!$S:$S,"&lt;="&amp;DT$5,Fluxo!$D:$D,$D106)</f>
        <v>0</v>
      </c>
      <c r="DU106" s="18">
        <f>SUMIFS(Fluxo!$N:$N,Fluxo!$S:$S,"&gt;"&amp;DT$5,Fluxo!$S:$S,"&lt;="&amp;DU$5,Fluxo!$D:$D,$D106)</f>
        <v>0</v>
      </c>
      <c r="DV106" s="18">
        <f>SUMIFS(Fluxo!$N:$N,Fluxo!$S:$S,"&gt;"&amp;DU$5,Fluxo!$S:$S,"&lt;="&amp;DV$5,Fluxo!$D:$D,$D106)</f>
        <v>0</v>
      </c>
      <c r="DW106" s="18">
        <f>SUMIFS(Fluxo!$N:$N,Fluxo!$S:$S,"&gt;"&amp;DV$5,Fluxo!$S:$S,"&lt;="&amp;DW$5,Fluxo!$D:$D,$D106)</f>
        <v>0</v>
      </c>
      <c r="DX106" s="18">
        <f>SUMIFS(Fluxo!$N:$N,Fluxo!$S:$S,"&gt;"&amp;DW$5,Fluxo!$S:$S,"&lt;="&amp;DX$5,Fluxo!$D:$D,$D106)</f>
        <v>0</v>
      </c>
      <c r="DY106" s="18">
        <f>SUMIFS(Fluxo!$N:$N,Fluxo!$S:$S,"&gt;"&amp;DX$5,Fluxo!$S:$S,"&lt;="&amp;DY$5,Fluxo!$D:$D,$D106)</f>
        <v>0</v>
      </c>
      <c r="DZ106" s="18">
        <f>SUMIFS(Fluxo!$N:$N,Fluxo!$S:$S,"&gt;"&amp;DY$5,Fluxo!$S:$S,"&lt;="&amp;DZ$5,Fluxo!$D:$D,$D106)</f>
        <v>0</v>
      </c>
      <c r="EA106" s="18">
        <f>SUMIFS(Fluxo!$N:$N,Fluxo!$S:$S,"&gt;"&amp;DZ$5,Fluxo!$S:$S,"&lt;="&amp;EA$5,Fluxo!$D:$D,$D106)</f>
        <v>0</v>
      </c>
      <c r="EB106" s="18">
        <f>SUMIFS(Fluxo!$N:$N,Fluxo!$S:$S,"&gt;"&amp;EA$5,Fluxo!$S:$S,"&lt;="&amp;EB$5,Fluxo!$D:$D,$D106)</f>
        <v>0</v>
      </c>
      <c r="EC106" s="18">
        <f>SUMIFS(Fluxo!$N:$N,Fluxo!$S:$S,"&gt;"&amp;EB$5,Fluxo!$S:$S,"&lt;="&amp;EC$5,Fluxo!$D:$D,$D106)</f>
        <v>0</v>
      </c>
      <c r="ED106" s="18">
        <f>SUMIFS(Fluxo!$N:$N,Fluxo!$S:$S,"&gt;"&amp;EC$5,Fluxo!$S:$S,"&lt;="&amp;ED$5,Fluxo!$D:$D,$D106)</f>
        <v>0</v>
      </c>
      <c r="EE106" s="18">
        <f>SUMIFS(Fluxo!$N:$N,Fluxo!$S:$S,"&gt;"&amp;ED$5,Fluxo!$S:$S,"&lt;="&amp;EE$5,Fluxo!$D:$D,$D106)</f>
        <v>0</v>
      </c>
      <c r="EF106" s="18">
        <f>SUMIFS(Fluxo!$N:$N,Fluxo!$S:$S,"&gt;"&amp;EE$5,Fluxo!$S:$S,"&lt;="&amp;EF$5,Fluxo!$D:$D,$D106)</f>
        <v>0</v>
      </c>
      <c r="EG106" s="18">
        <f>SUMIFS(Fluxo!$N:$N,Fluxo!$S:$S,"&gt;"&amp;EF$5,Fluxo!$S:$S,"&lt;="&amp;EG$5,Fluxo!$D:$D,$D106)</f>
        <v>0</v>
      </c>
      <c r="EH106" s="18">
        <f>SUMIFS(Fluxo!$N:$N,Fluxo!$S:$S,"&gt;"&amp;EG$5,Fluxo!$S:$S,"&lt;="&amp;EH$5,Fluxo!$D:$D,$D106)</f>
        <v>0</v>
      </c>
      <c r="EI106" s="18">
        <f>SUMIFS(Fluxo!$N:$N,Fluxo!$S:$S,"&gt;"&amp;EH$5,Fluxo!$S:$S,"&lt;="&amp;EI$5,Fluxo!$D:$D,$D106)</f>
        <v>0</v>
      </c>
      <c r="EJ106" s="18">
        <f>SUMIFS(Fluxo!$N:$N,Fluxo!$S:$S,"&gt;"&amp;EI$5,Fluxo!$S:$S,"&lt;="&amp;EJ$5,Fluxo!$D:$D,$D106)</f>
        <v>0</v>
      </c>
      <c r="EK106" s="18">
        <f>SUMIFS(Fluxo!$N:$N,Fluxo!$S:$S,"&gt;"&amp;EJ$5,Fluxo!$S:$S,"&lt;="&amp;EK$5,Fluxo!$D:$D,$D106)</f>
        <v>0</v>
      </c>
      <c r="EL106" s="18">
        <f>SUMIFS(Fluxo!$N:$N,Fluxo!$S:$S,"&gt;"&amp;EK$5,Fluxo!$S:$S,"&lt;="&amp;EL$5,Fluxo!$D:$D,$D106)</f>
        <v>0</v>
      </c>
      <c r="EM106" s="18">
        <f>SUMIFS(Fluxo!$N:$N,Fluxo!$S:$S,"&gt;"&amp;EL$5,Fluxo!$S:$S,"&lt;="&amp;EM$5,Fluxo!$D:$D,$D106)</f>
        <v>0</v>
      </c>
      <c r="EN106" s="18">
        <f>SUMIFS(Fluxo!$N:$N,Fluxo!$S:$S,"&gt;"&amp;EM$5,Fluxo!$S:$S,"&lt;="&amp;EN$5,Fluxo!$D:$D,$D106)</f>
        <v>0</v>
      </c>
      <c r="EO106" s="18">
        <f>SUMIFS(Fluxo!$N:$N,Fluxo!$S:$S,"&gt;"&amp;EN$5,Fluxo!$S:$S,"&lt;="&amp;EO$5,Fluxo!$D:$D,$D106)</f>
        <v>0</v>
      </c>
      <c r="EP106" s="18">
        <f>SUMIFS(Fluxo!$N:$N,Fluxo!$S:$S,"&gt;"&amp;EO$5,Fluxo!$S:$S,"&lt;="&amp;EP$5,Fluxo!$D:$D,$D106)</f>
        <v>0</v>
      </c>
      <c r="EQ106" s="18">
        <f>SUMIFS(Fluxo!$N:$N,Fluxo!$S:$S,"&gt;"&amp;EP$5,Fluxo!$S:$S,"&lt;="&amp;EQ$5,Fluxo!$D:$D,$D106)</f>
        <v>0</v>
      </c>
      <c r="ER106" s="18">
        <f>SUMIFS(Fluxo!$N:$N,Fluxo!$S:$S,"&gt;"&amp;EQ$5,Fluxo!$S:$S,"&lt;="&amp;ER$5,Fluxo!$D:$D,$D106)</f>
        <v>0</v>
      </c>
      <c r="ES106" s="18">
        <f>SUMIFS(Fluxo!$N:$N,Fluxo!$S:$S,"&gt;"&amp;ER$5,Fluxo!$S:$S,"&lt;="&amp;ES$5,Fluxo!$D:$D,$D106)</f>
        <v>0</v>
      </c>
      <c r="ET106" s="18">
        <f>SUMIFS(Fluxo!$N:$N,Fluxo!$S:$S,"&gt;"&amp;ES$5,Fluxo!$S:$S,"&lt;="&amp;ET$5,Fluxo!$D:$D,$D106)</f>
        <v>0</v>
      </c>
      <c r="EU106" s="18">
        <f>SUMIFS(Fluxo!$N:$N,Fluxo!$S:$S,"&gt;"&amp;ET$5,Fluxo!$S:$S,"&lt;="&amp;EU$5,Fluxo!$D:$D,$D106)</f>
        <v>0</v>
      </c>
      <c r="EV106" s="18">
        <f>SUMIFS(Fluxo!$N:$N,Fluxo!$S:$S,"&gt;"&amp;EU$5,Fluxo!$S:$S,"&lt;="&amp;EV$5,Fluxo!$D:$D,$D106)</f>
        <v>0</v>
      </c>
      <c r="EW106" s="18">
        <f>SUMIFS(Fluxo!$N:$N,Fluxo!$S:$S,"&gt;"&amp;EV$5,Fluxo!$S:$S,"&lt;="&amp;EW$5,Fluxo!$D:$D,$D106)</f>
        <v>0</v>
      </c>
      <c r="EX106" s="18">
        <f>SUMIFS(Fluxo!$N:$N,Fluxo!$S:$S,"&gt;"&amp;EW$5,Fluxo!$S:$S,"&lt;="&amp;EX$5,Fluxo!$D:$D,$D106)</f>
        <v>0</v>
      </c>
      <c r="EY106" s="18">
        <f>SUMIFS(Fluxo!$N:$N,Fluxo!$S:$S,"&gt;"&amp;EX$5,Fluxo!$S:$S,"&lt;="&amp;EY$5,Fluxo!$D:$D,$D106)</f>
        <v>0</v>
      </c>
      <c r="EZ106" s="18">
        <f>SUMIFS(Fluxo!$N:$N,Fluxo!$S:$S,"&gt;"&amp;EY$5,Fluxo!$S:$S,"&lt;="&amp;EZ$5,Fluxo!$D:$D,$D106)</f>
        <v>0</v>
      </c>
      <c r="FA106" s="18">
        <f>SUMIFS(Fluxo!$N:$N,Fluxo!$S:$S,"&gt;"&amp;EZ$5,Fluxo!$S:$S,"&lt;="&amp;FA$5,Fluxo!$D:$D,$D106)</f>
        <v>0</v>
      </c>
      <c r="FB106" s="18">
        <f>SUMIFS(Fluxo!$N:$N,Fluxo!$S:$S,"&gt;"&amp;FA$5,Fluxo!$S:$S,"&lt;="&amp;FB$5,Fluxo!$D:$D,$D106)</f>
        <v>0</v>
      </c>
      <c r="FC106" s="18">
        <f>SUMIFS(Fluxo!$N:$N,Fluxo!$S:$S,"&gt;"&amp;FB$5,Fluxo!$S:$S,"&lt;="&amp;FC$5,Fluxo!$D:$D,$D106)</f>
        <v>0</v>
      </c>
      <c r="FD106" s="18">
        <f>SUMIFS(Fluxo!$N:$N,Fluxo!$S:$S,"&gt;"&amp;FC$5,Fluxo!$S:$S,"&lt;="&amp;FD$5,Fluxo!$D:$D,$D106)</f>
        <v>0</v>
      </c>
      <c r="FE106" s="18">
        <f>SUMIFS(Fluxo!$N:$N,Fluxo!$S:$S,"&gt;"&amp;FD$5,Fluxo!$S:$S,"&lt;="&amp;FE$5,Fluxo!$D:$D,$D106)</f>
        <v>0</v>
      </c>
      <c r="FF106" s="18">
        <f>SUMIFS(Fluxo!$N:$N,Fluxo!$S:$S,"&gt;"&amp;FE$5,Fluxo!$S:$S,"&lt;="&amp;FF$5,Fluxo!$D:$D,$D106)</f>
        <v>0</v>
      </c>
      <c r="FG106" s="18">
        <f>SUMIFS(Fluxo!$N:$N,Fluxo!$S:$S,"&gt;"&amp;FF$5,Fluxo!$S:$S,"&lt;="&amp;FG$5,Fluxo!$D:$D,$D106)</f>
        <v>0</v>
      </c>
      <c r="FH106" s="18">
        <f>SUMIFS(Fluxo!$N:$N,Fluxo!$S:$S,"&gt;"&amp;FG$5,Fluxo!$S:$S,"&lt;="&amp;FH$5,Fluxo!$D:$D,$D106)</f>
        <v>0</v>
      </c>
      <c r="FI106" s="18">
        <f>SUMIFS(Fluxo!$N:$N,Fluxo!$S:$S,"&gt;"&amp;FH$5,Fluxo!$S:$S,"&lt;="&amp;FI$5,Fluxo!$D:$D,$D106)</f>
        <v>0</v>
      </c>
      <c r="FJ106" s="18">
        <f>SUMIFS(Fluxo!$N:$N,Fluxo!$S:$S,"&gt;"&amp;FI$5,Fluxo!$S:$S,"&lt;="&amp;FJ$5,Fluxo!$D:$D,$D106)</f>
        <v>0</v>
      </c>
      <c r="FK106" s="18">
        <f>SUMIFS(Fluxo!$N:$N,Fluxo!$S:$S,"&gt;"&amp;FJ$5,Fluxo!$S:$S,"&lt;="&amp;FK$5,Fluxo!$D:$D,$D106)</f>
        <v>0</v>
      </c>
      <c r="FL106" s="18">
        <f>SUMIFS(Fluxo!$N:$N,Fluxo!$S:$S,"&gt;"&amp;FK$5,Fluxo!$S:$S,"&lt;="&amp;FL$5,Fluxo!$D:$D,$D106)</f>
        <v>0</v>
      </c>
      <c r="FM106" s="18">
        <f>SUMIFS(Fluxo!$N:$N,Fluxo!$S:$S,"&gt;"&amp;FL$5,Fluxo!$S:$S,"&lt;="&amp;FM$5,Fluxo!$D:$D,$D106)</f>
        <v>0</v>
      </c>
      <c r="FN106" s="18">
        <f>SUMIFS(Fluxo!$N:$N,Fluxo!$S:$S,"&gt;"&amp;FM$5,Fluxo!$S:$S,"&lt;="&amp;FN$5,Fluxo!$D:$D,$D106)</f>
        <v>0</v>
      </c>
      <c r="FO106" s="18">
        <f>SUMIFS(Fluxo!$N:$N,Fluxo!$S:$S,"&gt;"&amp;FN$5,Fluxo!$S:$S,"&lt;="&amp;FO$5,Fluxo!$D:$D,$D106)</f>
        <v>0</v>
      </c>
      <c r="FP106" s="18">
        <f>SUMIFS(Fluxo!$N:$N,Fluxo!$S:$S,"&gt;"&amp;FO$5,Fluxo!$S:$S,"&lt;="&amp;FP$5,Fluxo!$D:$D,$D106)</f>
        <v>0</v>
      </c>
      <c r="FQ106" s="18">
        <f>SUMIFS(Fluxo!$N:$N,Fluxo!$S:$S,"&gt;"&amp;FP$5,Fluxo!$S:$S,"&lt;="&amp;FQ$5,Fluxo!$D:$D,$D106)</f>
        <v>0</v>
      </c>
      <c r="FR106" s="18">
        <f>SUMIFS(Fluxo!$N:$N,Fluxo!$S:$S,"&gt;"&amp;FQ$5,Fluxo!$S:$S,"&lt;="&amp;FR$5,Fluxo!$D:$D,$D106)</f>
        <v>0</v>
      </c>
      <c r="FS106" s="18">
        <f>SUMIFS(Fluxo!$N:$N,Fluxo!$S:$S,"&gt;"&amp;FR$5,Fluxo!$S:$S,"&lt;="&amp;FS$5,Fluxo!$D:$D,$D106)</f>
        <v>0</v>
      </c>
      <c r="FT106" s="18">
        <f>SUMIFS(Fluxo!$N:$N,Fluxo!$S:$S,"&gt;"&amp;FS$5,Fluxo!$S:$S,"&lt;="&amp;FT$5,Fluxo!$D:$D,$D106)</f>
        <v>0</v>
      </c>
      <c r="FU106" s="18">
        <f>SUMIFS(Fluxo!$N:$N,Fluxo!$S:$S,"&gt;"&amp;FT$5,Fluxo!$S:$S,"&lt;="&amp;FU$5,Fluxo!$D:$D,$D106)</f>
        <v>0</v>
      </c>
      <c r="FV106" s="18">
        <f>SUMIFS(Fluxo!$N:$N,Fluxo!$S:$S,"&gt;"&amp;FU$5,Fluxo!$S:$S,"&lt;="&amp;FV$5,Fluxo!$D:$D,$D106)</f>
        <v>0</v>
      </c>
      <c r="FW106" s="18">
        <f>SUMIFS(Fluxo!$N:$N,Fluxo!$S:$S,"&gt;"&amp;FV$5,Fluxo!$S:$S,"&lt;="&amp;FW$5,Fluxo!$D:$D,$D106)</f>
        <v>0</v>
      </c>
      <c r="FX106" s="18">
        <f>SUMIFS(Fluxo!$N:$N,Fluxo!$S:$S,"&gt;"&amp;FW$5,Fluxo!$S:$S,"&lt;="&amp;FX$5,Fluxo!$D:$D,$D106)</f>
        <v>0</v>
      </c>
      <c r="FY106" s="18">
        <f>SUMIFS(Fluxo!$N:$N,Fluxo!$S:$S,"&gt;"&amp;FX$5,Fluxo!$S:$S,"&lt;="&amp;FY$5,Fluxo!$D:$D,$D106)</f>
        <v>0</v>
      </c>
      <c r="FZ106" s="18">
        <f>SUMIFS(Fluxo!$N:$N,Fluxo!$S:$S,"&gt;"&amp;FY$5,Fluxo!$S:$S,"&lt;="&amp;FZ$5,Fluxo!$D:$D,$D106)</f>
        <v>0</v>
      </c>
      <c r="GA106" s="18">
        <f>SUMIFS(Fluxo!$N:$N,Fluxo!$S:$S,"&gt;"&amp;FZ$5,Fluxo!$S:$S,"&lt;="&amp;GA$5,Fluxo!$D:$D,$D106)</f>
        <v>0</v>
      </c>
      <c r="GB106" s="18">
        <f>SUMIFS(Fluxo!$N:$N,Fluxo!$S:$S,"&gt;"&amp;GA$5,Fluxo!$S:$S,"&lt;="&amp;GB$5,Fluxo!$D:$D,$D106)</f>
        <v>0</v>
      </c>
      <c r="GC106" s="18">
        <f>SUMIFS(Fluxo!$N:$N,Fluxo!$S:$S,"&gt;"&amp;GB$5,Fluxo!$S:$S,"&lt;="&amp;GC$5,Fluxo!$D:$D,$D106)</f>
        <v>0</v>
      </c>
      <c r="GD106" s="18">
        <f>SUMIFS(Fluxo!$N:$N,Fluxo!$S:$S,"&gt;"&amp;GC$5,Fluxo!$S:$S,"&lt;="&amp;GD$5,Fluxo!$D:$D,$D106)</f>
        <v>0</v>
      </c>
      <c r="GE106" s="18">
        <f>SUMIFS(Fluxo!$N:$N,Fluxo!$S:$S,"&gt;"&amp;GD$5,Fluxo!$S:$S,"&lt;="&amp;GE$5,Fluxo!$D:$D,$D106)</f>
        <v>0</v>
      </c>
      <c r="GF106" s="18">
        <f>SUMIFS(Fluxo!$N:$N,Fluxo!$S:$S,"&gt;"&amp;GE$5,Fluxo!$S:$S,"&lt;="&amp;GF$5,Fluxo!$D:$D,$D106)</f>
        <v>0</v>
      </c>
      <c r="GG106" s="18">
        <f>SUMIFS(Fluxo!$N:$N,Fluxo!$S:$S,"&gt;"&amp;GF$5,Fluxo!$S:$S,"&lt;="&amp;GG$5,Fluxo!$D:$D,$D106)</f>
        <v>0</v>
      </c>
      <c r="GH106" s="18">
        <f>SUMIFS(Fluxo!$N:$N,Fluxo!$S:$S,"&gt;"&amp;GG$5,Fluxo!$S:$S,"&lt;="&amp;GH$5,Fluxo!$D:$D,$D106)</f>
        <v>0</v>
      </c>
      <c r="GI106" s="18">
        <f>SUMIFS(Fluxo!$N:$N,Fluxo!$S:$S,"&gt;"&amp;GH$5,Fluxo!$S:$S,"&lt;="&amp;GI$5,Fluxo!$D:$D,$D106)</f>
        <v>0</v>
      </c>
      <c r="GJ106" s="18">
        <f>SUMIFS(Fluxo!$N:$N,Fluxo!$S:$S,"&gt;"&amp;GI$5,Fluxo!$S:$S,"&lt;="&amp;GJ$5,Fluxo!$D:$D,$D106)</f>
        <v>0</v>
      </c>
      <c r="GK106" s="18">
        <f>SUMIFS(Fluxo!$N:$N,Fluxo!$S:$S,"&gt;"&amp;GJ$5,Fluxo!$S:$S,"&lt;="&amp;GK$5,Fluxo!$D:$D,$D106)</f>
        <v>0</v>
      </c>
      <c r="GL106" s="18">
        <f>SUMIFS(Fluxo!$N:$N,Fluxo!$S:$S,"&gt;"&amp;GK$5,Fluxo!$S:$S,"&lt;="&amp;GL$5,Fluxo!$D:$D,$D106)</f>
        <v>0</v>
      </c>
      <c r="GM106" s="18">
        <f>SUMIFS(Fluxo!$N:$N,Fluxo!$S:$S,"&gt;"&amp;GL$5,Fluxo!$S:$S,"&lt;="&amp;GM$5,Fluxo!$D:$D,$D106)</f>
        <v>0</v>
      </c>
      <c r="GN106" s="18">
        <f>SUMIFS(Fluxo!$N:$N,Fluxo!$S:$S,"&gt;"&amp;GM$5,Fluxo!$S:$S,"&lt;="&amp;GN$5,Fluxo!$D:$D,$D106)</f>
        <v>0</v>
      </c>
      <c r="GO106" s="18">
        <f>SUMIFS(Fluxo!$N:$N,Fluxo!$S:$S,"&gt;"&amp;GN$5,Fluxo!$S:$S,"&lt;="&amp;GO$5,Fluxo!$D:$D,$D106)</f>
        <v>0</v>
      </c>
      <c r="GP106" s="18">
        <f>SUMIFS(Fluxo!$N:$N,Fluxo!$S:$S,"&gt;"&amp;GO$5,Fluxo!$S:$S,"&lt;="&amp;GP$5,Fluxo!$D:$D,$D106)</f>
        <v>0</v>
      </c>
      <c r="GQ106" s="18">
        <f>SUMIFS(Fluxo!$N:$N,Fluxo!$S:$S,"&gt;"&amp;GP$5,Fluxo!$S:$S,"&lt;="&amp;GQ$5,Fluxo!$D:$D,$D106)</f>
        <v>0</v>
      </c>
      <c r="GR106" s="18">
        <f>SUMIFS(Fluxo!$N:$N,Fluxo!$S:$S,"&gt;"&amp;GQ$5,Fluxo!$S:$S,"&lt;="&amp;GR$5,Fluxo!$D:$D,$D106)</f>
        <v>0</v>
      </c>
      <c r="GS106" s="18">
        <f>SUMIFS(Fluxo!$N:$N,Fluxo!$S:$S,"&gt;"&amp;GR$5,Fluxo!$S:$S,"&lt;="&amp;GS$5,Fluxo!$D:$D,$D106)</f>
        <v>0</v>
      </c>
      <c r="GT106" s="18">
        <f>SUMIFS(Fluxo!$N:$N,Fluxo!$S:$S,"&gt;"&amp;GS$5,Fluxo!$S:$S,"&lt;="&amp;GT$5,Fluxo!$D:$D,$D106)</f>
        <v>0</v>
      </c>
      <c r="GU106" s="18">
        <f>SUMIFS(Fluxo!$N:$N,Fluxo!$S:$S,"&gt;"&amp;GT$5,Fluxo!$S:$S,"&lt;="&amp;GU$5,Fluxo!$D:$D,$D106)</f>
        <v>0</v>
      </c>
      <c r="GV106" s="18">
        <f>SUMIFS(Fluxo!$N:$N,Fluxo!$S:$S,"&gt;"&amp;GU$5,Fluxo!$S:$S,"&lt;="&amp;GV$5,Fluxo!$D:$D,$D106)</f>
        <v>0</v>
      </c>
      <c r="GW106" s="18">
        <f>SUMIFS(Fluxo!$N:$N,Fluxo!$S:$S,"&gt;"&amp;GV$5,Fluxo!$S:$S,"&lt;="&amp;GW$5,Fluxo!$D:$D,$D106)</f>
        <v>0</v>
      </c>
      <c r="GX106" s="18">
        <f>SUMIFS(Fluxo!$N:$N,Fluxo!$S:$S,"&gt;"&amp;GW$5,Fluxo!$S:$S,"&lt;="&amp;GX$5,Fluxo!$D:$D,$D106)</f>
        <v>0</v>
      </c>
      <c r="GY106" s="18">
        <f>SUMIFS(Fluxo!$N:$N,Fluxo!$S:$S,"&gt;"&amp;GX$5,Fluxo!$S:$S,"&lt;="&amp;GY$5,Fluxo!$D:$D,$D106)</f>
        <v>0</v>
      </c>
      <c r="GZ106" s="18">
        <f>SUMIFS(Fluxo!$N:$N,Fluxo!$S:$S,"&gt;"&amp;GY$5,Fluxo!$S:$S,"&lt;="&amp;GZ$5,Fluxo!$D:$D,$D106)</f>
        <v>0</v>
      </c>
      <c r="HA106" s="18">
        <f>SUMIFS(Fluxo!$N:$N,Fluxo!$S:$S,"&gt;"&amp;GZ$5,Fluxo!$S:$S,"&lt;="&amp;HA$5,Fluxo!$D:$D,$D106)</f>
        <v>0</v>
      </c>
      <c r="HB106" s="18">
        <f>SUMIFS(Fluxo!$N:$N,Fluxo!$S:$S,"&gt;"&amp;HA$5,Fluxo!$S:$S,"&lt;="&amp;HB$5,Fluxo!$D:$D,$D106)</f>
        <v>0</v>
      </c>
      <c r="HC106" s="18">
        <f>SUMIFS(Fluxo!$N:$N,Fluxo!$S:$S,"&gt;"&amp;HB$5,Fluxo!$S:$S,"&lt;="&amp;HC$5,Fluxo!$D:$D,$D106)</f>
        <v>0</v>
      </c>
      <c r="HD106" s="18">
        <f>SUMIFS(Fluxo!$N:$N,Fluxo!$S:$S,"&gt;"&amp;HC$5,Fluxo!$S:$S,"&lt;="&amp;HD$5,Fluxo!$D:$D,$D106)</f>
        <v>0</v>
      </c>
      <c r="HE106" s="18">
        <f>SUMIFS(Fluxo!$N:$N,Fluxo!$S:$S,"&gt;"&amp;HD$5,Fluxo!$S:$S,"&lt;="&amp;HE$5,Fluxo!$D:$D,$D106)</f>
        <v>0</v>
      </c>
      <c r="HF106" s="18">
        <f>SUMIFS(Fluxo!$N:$N,Fluxo!$S:$S,"&gt;"&amp;HE$5,Fluxo!$S:$S,"&lt;="&amp;HF$5,Fluxo!$D:$D,$D106)</f>
        <v>0</v>
      </c>
    </row>
    <row r="107" spans="1:214">
      <c r="A107" s="20">
        <f t="shared" si="18"/>
        <v>97</v>
      </c>
      <c r="B107" s="140" t="str">
        <f>'Check Carteira'!C99</f>
        <v>E.1016.99.01.0232</v>
      </c>
      <c r="C107" s="141">
        <v>1</v>
      </c>
      <c r="D107" s="129" t="str">
        <f>'Check Carteira'!F99</f>
        <v>A-0232</v>
      </c>
      <c r="E107" s="21">
        <f>IFERROR(INDEX(Contratos!L:L,MATCH(D107,Contratos!R:R,0)),"")</f>
        <v>45504</v>
      </c>
      <c r="F107" s="139">
        <f>IFERROR(INDEX(Contratos!G:G,MATCH(D107,Contratos!R:R,0)),"")</f>
        <v>1210616.48</v>
      </c>
      <c r="H107" s="83">
        <f t="shared" si="17"/>
        <v>1234896.5</v>
      </c>
      <c r="J107" s="18">
        <f>SUMIFS(Fluxo!$N:$N,Fluxo!$S:$S,"&gt;"&amp;I$5,Fluxo!$S:$S,"&lt;="&amp;J$5,Fluxo!$D:$D,$D107)</f>
        <v>0</v>
      </c>
      <c r="K107" s="18">
        <f>SUMIFS(Fluxo!$N:$N,Fluxo!$S:$S,"&gt;"&amp;J$5,Fluxo!$S:$S,"&lt;="&amp;K$5,Fluxo!$D:$D,$D107)</f>
        <v>0</v>
      </c>
      <c r="L107" s="18">
        <f>SUMIFS(Fluxo!$N:$N,Fluxo!$S:$S,"&gt;"&amp;K$5,Fluxo!$S:$S,"&lt;="&amp;L$5,Fluxo!$D:$D,$D107)</f>
        <v>0</v>
      </c>
      <c r="M107" s="18">
        <f>SUMIFS(Fluxo!$N:$N,Fluxo!$S:$S,"&gt;"&amp;L$5,Fluxo!$S:$S,"&lt;="&amp;M$5,Fluxo!$D:$D,$D107)</f>
        <v>0</v>
      </c>
      <c r="N107" s="18">
        <f>SUMIFS(Fluxo!$N:$N,Fluxo!$S:$S,"&gt;"&amp;M$5,Fluxo!$S:$S,"&lt;="&amp;N$5,Fluxo!$D:$D,$D107)</f>
        <v>0</v>
      </c>
      <c r="O107" s="18">
        <f>SUMIFS(Fluxo!$N:$N,Fluxo!$S:$S,"&gt;"&amp;N$5,Fluxo!$S:$S,"&lt;="&amp;O$5,Fluxo!$D:$D,$D107)</f>
        <v>0</v>
      </c>
      <c r="P107" s="18">
        <f>SUMIFS(Fluxo!$N:$N,Fluxo!$S:$S,"&gt;"&amp;O$5,Fluxo!$S:$S,"&lt;="&amp;P$5,Fluxo!$D:$D,$D107)</f>
        <v>0</v>
      </c>
      <c r="Q107" s="18">
        <f>SUMIFS(Fluxo!$N:$N,Fluxo!$S:$S,"&gt;"&amp;P$5,Fluxo!$S:$S,"&lt;="&amp;Q$5,Fluxo!$D:$D,$D107)</f>
        <v>0</v>
      </c>
      <c r="R107" s="18">
        <f>SUMIFS(Fluxo!$N:$N,Fluxo!$S:$S,"&gt;"&amp;Q$5,Fluxo!$S:$S,"&lt;="&amp;R$5,Fluxo!$D:$D,$D107)</f>
        <v>0</v>
      </c>
      <c r="S107" s="18">
        <f>SUMIFS(Fluxo!$N:$N,Fluxo!$S:$S,"&gt;"&amp;R$5,Fluxo!$S:$S,"&lt;="&amp;S$5,Fluxo!$D:$D,$D107)</f>
        <v>0</v>
      </c>
      <c r="T107" s="18">
        <f>SUMIFS(Fluxo!$N:$N,Fluxo!$S:$S,"&gt;"&amp;S$5,Fluxo!$S:$S,"&lt;="&amp;T$5,Fluxo!$D:$D,$D107)</f>
        <v>0</v>
      </c>
      <c r="U107" s="18">
        <f>SUMIFS(Fluxo!$N:$N,Fluxo!$S:$S,"&gt;"&amp;T$5,Fluxo!$S:$S,"&lt;="&amp;U$5,Fluxo!$D:$D,$D107)</f>
        <v>0</v>
      </c>
      <c r="V107" s="18">
        <f>SUMIFS(Fluxo!$N:$N,Fluxo!$S:$S,"&gt;"&amp;U$5,Fluxo!$S:$S,"&lt;="&amp;V$5,Fluxo!$D:$D,$D107)</f>
        <v>0</v>
      </c>
      <c r="W107" s="18">
        <f>SUMIFS(Fluxo!$N:$N,Fluxo!$S:$S,"&gt;"&amp;V$5,Fluxo!$S:$S,"&lt;="&amp;W$5,Fluxo!$D:$D,$D107)</f>
        <v>0</v>
      </c>
      <c r="X107" s="18">
        <f>SUMIFS(Fluxo!$N:$N,Fluxo!$S:$S,"&gt;"&amp;W$5,Fluxo!$S:$S,"&lt;="&amp;X$5,Fluxo!$D:$D,$D107)</f>
        <v>0</v>
      </c>
      <c r="Y107" s="18">
        <f>SUMIFS(Fluxo!$N:$N,Fluxo!$S:$S,"&gt;"&amp;X$5,Fluxo!$S:$S,"&lt;="&amp;Y$5,Fluxo!$D:$D,$D107)</f>
        <v>5000</v>
      </c>
      <c r="Z107" s="18">
        <f>SUMIFS(Fluxo!$N:$N,Fluxo!$S:$S,"&gt;"&amp;Y$5,Fluxo!$S:$S,"&lt;="&amp;Z$5,Fluxo!$D:$D,$D107)</f>
        <v>80088.02</v>
      </c>
      <c r="AA107" s="18">
        <f>SUMIFS(Fluxo!$N:$N,Fluxo!$S:$S,"&gt;"&amp;Z$5,Fluxo!$S:$S,"&lt;="&amp;AA$5,Fluxo!$D:$D,$D107)</f>
        <v>10144.290000000001</v>
      </c>
      <c r="AB107" s="18">
        <f>SUMIFS(Fluxo!$N:$N,Fluxo!$S:$S,"&gt;"&amp;AA$5,Fluxo!$S:$S,"&lt;="&amp;AB$5,Fluxo!$D:$D,$D107)</f>
        <v>10215.040000000001</v>
      </c>
      <c r="AC107" s="18">
        <f>SUMIFS(Fluxo!$N:$N,Fluxo!$S:$S,"&gt;"&amp;AB$5,Fluxo!$S:$S,"&lt;="&amp;AC$5,Fluxo!$D:$D,$D107)</f>
        <v>3064.51</v>
      </c>
      <c r="AD107" s="18">
        <f>SUMIFS(Fluxo!$N:$N,Fluxo!$S:$S,"&gt;"&amp;AC$5,Fluxo!$S:$S,"&lt;="&amp;AD$5,Fluxo!$D:$D,$D107)</f>
        <v>3064.51</v>
      </c>
      <c r="AE107" s="18">
        <f>SUMIFS(Fluxo!$N:$N,Fluxo!$S:$S,"&gt;"&amp;AD$5,Fluxo!$S:$S,"&lt;="&amp;AE$5,Fluxo!$D:$D,$D107)</f>
        <v>3064.51</v>
      </c>
      <c r="AF107" s="18">
        <f>SUMIFS(Fluxo!$N:$N,Fluxo!$S:$S,"&gt;"&amp;AE$5,Fluxo!$S:$S,"&lt;="&amp;AF$5,Fluxo!$D:$D,$D107)</f>
        <v>3064.51</v>
      </c>
      <c r="AG107" s="18">
        <f>SUMIFS(Fluxo!$N:$N,Fluxo!$S:$S,"&gt;"&amp;AF$5,Fluxo!$S:$S,"&lt;="&amp;AG$5,Fluxo!$D:$D,$D107)</f>
        <v>3064.51</v>
      </c>
      <c r="AH107" s="18">
        <f>SUMIFS(Fluxo!$N:$N,Fluxo!$S:$S,"&gt;"&amp;AG$5,Fluxo!$S:$S,"&lt;="&amp;AH$5,Fluxo!$D:$D,$D107)</f>
        <v>3064.51</v>
      </c>
      <c r="AI107" s="18">
        <f>SUMIFS(Fluxo!$N:$N,Fluxo!$S:$S,"&gt;"&amp;AH$5,Fluxo!$S:$S,"&lt;="&amp;AI$5,Fluxo!$D:$D,$D107)</f>
        <v>3064.51</v>
      </c>
      <c r="AJ107" s="18">
        <f>SUMIFS(Fluxo!$N:$N,Fluxo!$S:$S,"&gt;"&amp;AI$5,Fluxo!$S:$S,"&lt;="&amp;AJ$5,Fluxo!$D:$D,$D107)</f>
        <v>69462.239999999991</v>
      </c>
      <c r="AK107" s="18">
        <f>SUMIFS(Fluxo!$N:$N,Fluxo!$S:$S,"&gt;"&amp;AJ$5,Fluxo!$S:$S,"&lt;="&amp;AK$5,Fluxo!$D:$D,$D107)</f>
        <v>3064.51</v>
      </c>
      <c r="AL107" s="18">
        <f>SUMIFS(Fluxo!$N:$N,Fluxo!$S:$S,"&gt;"&amp;AK$5,Fluxo!$S:$S,"&lt;="&amp;AL$5,Fluxo!$D:$D,$D107)</f>
        <v>3064.51</v>
      </c>
      <c r="AM107" s="18">
        <f>SUMIFS(Fluxo!$N:$N,Fluxo!$S:$S,"&gt;"&amp;AL$5,Fluxo!$S:$S,"&lt;="&amp;AM$5,Fluxo!$D:$D,$D107)</f>
        <v>3064.51</v>
      </c>
      <c r="AN107" s="18">
        <f>SUMIFS(Fluxo!$N:$N,Fluxo!$S:$S,"&gt;"&amp;AM$5,Fluxo!$S:$S,"&lt;="&amp;AN$5,Fluxo!$D:$D,$D107)</f>
        <v>3064.51</v>
      </c>
      <c r="AO107" s="18">
        <f>SUMIFS(Fluxo!$N:$N,Fluxo!$S:$S,"&gt;"&amp;AN$5,Fluxo!$S:$S,"&lt;="&amp;AO$5,Fluxo!$D:$D,$D107)</f>
        <v>3064.51</v>
      </c>
      <c r="AP107" s="18">
        <f>SUMIFS(Fluxo!$N:$N,Fluxo!$S:$S,"&gt;"&amp;AO$5,Fluxo!$S:$S,"&lt;="&amp;AP$5,Fluxo!$D:$D,$D107)</f>
        <v>3064.51</v>
      </c>
      <c r="AQ107" s="18">
        <f>SUMIFS(Fluxo!$N:$N,Fluxo!$S:$S,"&gt;"&amp;AP$5,Fluxo!$S:$S,"&lt;="&amp;AQ$5,Fluxo!$D:$D,$D107)</f>
        <v>69462.239999999991</v>
      </c>
      <c r="AR107" s="18">
        <f>SUMIFS(Fluxo!$N:$N,Fluxo!$S:$S,"&gt;"&amp;AQ$5,Fluxo!$S:$S,"&lt;="&amp;AR$5,Fluxo!$D:$D,$D107)</f>
        <v>3064.51</v>
      </c>
      <c r="AS107" s="18">
        <f>SUMIFS(Fluxo!$N:$N,Fluxo!$S:$S,"&gt;"&amp;AR$5,Fluxo!$S:$S,"&lt;="&amp;AS$5,Fluxo!$D:$D,$D107)</f>
        <v>3064.51</v>
      </c>
      <c r="AT107" s="18">
        <f>SUMIFS(Fluxo!$N:$N,Fluxo!$S:$S,"&gt;"&amp;AS$5,Fluxo!$S:$S,"&lt;="&amp;AT$5,Fluxo!$D:$D,$D107)</f>
        <v>61290.21</v>
      </c>
      <c r="AU107" s="18">
        <f>SUMIFS(Fluxo!$N:$N,Fluxo!$S:$S,"&gt;"&amp;AT$5,Fluxo!$S:$S,"&lt;="&amp;AU$5,Fluxo!$D:$D,$D107)</f>
        <v>882579.06</v>
      </c>
      <c r="AV107" s="18">
        <f>SUMIFS(Fluxo!$N:$N,Fluxo!$S:$S,"&gt;"&amp;AU$5,Fluxo!$S:$S,"&lt;="&amp;AV$5,Fluxo!$D:$D,$D107)</f>
        <v>0</v>
      </c>
      <c r="AW107" s="18">
        <f>SUMIFS(Fluxo!$N:$N,Fluxo!$S:$S,"&gt;"&amp;AV$5,Fluxo!$S:$S,"&lt;="&amp;AW$5,Fluxo!$D:$D,$D107)</f>
        <v>0</v>
      </c>
      <c r="AX107" s="18">
        <f>SUMIFS(Fluxo!$N:$N,Fluxo!$S:$S,"&gt;"&amp;AW$5,Fluxo!$S:$S,"&lt;="&amp;AX$5,Fluxo!$D:$D,$D107)</f>
        <v>687.75</v>
      </c>
      <c r="AY107" s="18">
        <f>SUMIFS(Fluxo!$N:$N,Fluxo!$S:$S,"&gt;"&amp;AX$5,Fluxo!$S:$S,"&lt;="&amp;AY$5,Fluxo!$D:$D,$D107)</f>
        <v>0</v>
      </c>
      <c r="AZ107" s="18">
        <f>SUMIFS(Fluxo!$N:$N,Fluxo!$S:$S,"&gt;"&amp;AY$5,Fluxo!$S:$S,"&lt;="&amp;AZ$5,Fluxo!$D:$D,$D107)</f>
        <v>0</v>
      </c>
      <c r="BA107" s="18">
        <f>SUMIFS(Fluxo!$N:$N,Fluxo!$S:$S,"&gt;"&amp;AZ$5,Fluxo!$S:$S,"&lt;="&amp;BA$5,Fluxo!$D:$D,$D107)</f>
        <v>0</v>
      </c>
      <c r="BB107" s="18">
        <f>SUMIFS(Fluxo!$N:$N,Fluxo!$S:$S,"&gt;"&amp;BA$5,Fluxo!$S:$S,"&lt;="&amp;BB$5,Fluxo!$D:$D,$D107)</f>
        <v>0</v>
      </c>
      <c r="BC107" s="18">
        <f>SUMIFS(Fluxo!$N:$N,Fluxo!$S:$S,"&gt;"&amp;BB$5,Fluxo!$S:$S,"&lt;="&amp;BC$5,Fluxo!$D:$D,$D107)</f>
        <v>0</v>
      </c>
      <c r="BD107" s="18">
        <f>SUMIFS(Fluxo!$N:$N,Fluxo!$S:$S,"&gt;"&amp;BC$5,Fluxo!$S:$S,"&lt;="&amp;BD$5,Fluxo!$D:$D,$D107)</f>
        <v>0</v>
      </c>
      <c r="BE107" s="18">
        <f>SUMIFS(Fluxo!$N:$N,Fluxo!$S:$S,"&gt;"&amp;BD$5,Fluxo!$S:$S,"&lt;="&amp;BE$5,Fluxo!$D:$D,$D107)</f>
        <v>0</v>
      </c>
      <c r="BF107" s="18">
        <f>SUMIFS(Fluxo!$N:$N,Fluxo!$S:$S,"&gt;"&amp;BE$5,Fluxo!$S:$S,"&lt;="&amp;BF$5,Fluxo!$D:$D,$D107)</f>
        <v>0</v>
      </c>
      <c r="BG107" s="18">
        <f>SUMIFS(Fluxo!$N:$N,Fluxo!$S:$S,"&gt;"&amp;BF$5,Fluxo!$S:$S,"&lt;="&amp;BG$5,Fluxo!$D:$D,$D107)</f>
        <v>0</v>
      </c>
      <c r="BH107" s="18">
        <f>SUMIFS(Fluxo!$N:$N,Fluxo!$S:$S,"&gt;"&amp;BG$5,Fluxo!$S:$S,"&lt;="&amp;BH$5,Fluxo!$D:$D,$D107)</f>
        <v>0</v>
      </c>
      <c r="BI107" s="18">
        <f>SUMIFS(Fluxo!$N:$N,Fluxo!$S:$S,"&gt;"&amp;BH$5,Fluxo!$S:$S,"&lt;="&amp;BI$5,Fluxo!$D:$D,$D107)</f>
        <v>0</v>
      </c>
      <c r="BJ107" s="18">
        <f>SUMIFS(Fluxo!$N:$N,Fluxo!$S:$S,"&gt;"&amp;BI$5,Fluxo!$S:$S,"&lt;="&amp;BJ$5,Fluxo!$D:$D,$D107)</f>
        <v>0</v>
      </c>
      <c r="BK107" s="18">
        <f>SUMIFS(Fluxo!$N:$N,Fluxo!$S:$S,"&gt;"&amp;BJ$5,Fluxo!$S:$S,"&lt;="&amp;BK$5,Fluxo!$D:$D,$D107)</f>
        <v>0</v>
      </c>
      <c r="BL107" s="18">
        <f>SUMIFS(Fluxo!$N:$N,Fluxo!$S:$S,"&gt;"&amp;BK$5,Fluxo!$S:$S,"&lt;="&amp;BL$5,Fluxo!$D:$D,$D107)</f>
        <v>0</v>
      </c>
      <c r="BM107" s="18">
        <f>SUMIFS(Fluxo!$N:$N,Fluxo!$S:$S,"&gt;"&amp;BL$5,Fluxo!$S:$S,"&lt;="&amp;BM$5,Fluxo!$D:$D,$D107)</f>
        <v>0</v>
      </c>
      <c r="BN107" s="18">
        <f>SUMIFS(Fluxo!$N:$N,Fluxo!$S:$S,"&gt;"&amp;BM$5,Fluxo!$S:$S,"&lt;="&amp;BN$5,Fluxo!$D:$D,$D107)</f>
        <v>0</v>
      </c>
      <c r="BO107" s="18">
        <f>SUMIFS(Fluxo!$N:$N,Fluxo!$S:$S,"&gt;"&amp;BN$5,Fluxo!$S:$S,"&lt;="&amp;BO$5,Fluxo!$D:$D,$D107)</f>
        <v>0</v>
      </c>
      <c r="BP107" s="18">
        <f>SUMIFS(Fluxo!$N:$N,Fluxo!$S:$S,"&gt;"&amp;BO$5,Fluxo!$S:$S,"&lt;="&amp;BP$5,Fluxo!$D:$D,$D107)</f>
        <v>0</v>
      </c>
      <c r="BQ107" s="18">
        <f>SUMIFS(Fluxo!$N:$N,Fluxo!$S:$S,"&gt;"&amp;BP$5,Fluxo!$S:$S,"&lt;="&amp;BQ$5,Fluxo!$D:$D,$D107)</f>
        <v>0</v>
      </c>
      <c r="BR107" s="18">
        <f>SUMIFS(Fluxo!$N:$N,Fluxo!$S:$S,"&gt;"&amp;BQ$5,Fluxo!$S:$S,"&lt;="&amp;BR$5,Fluxo!$D:$D,$D107)</f>
        <v>0</v>
      </c>
      <c r="BS107" s="18">
        <f>SUMIFS(Fluxo!$N:$N,Fluxo!$S:$S,"&gt;"&amp;BR$5,Fluxo!$S:$S,"&lt;="&amp;BS$5,Fluxo!$D:$D,$D107)</f>
        <v>0</v>
      </c>
      <c r="BT107" s="18">
        <f>SUMIFS(Fluxo!$N:$N,Fluxo!$S:$S,"&gt;"&amp;BS$5,Fluxo!$S:$S,"&lt;="&amp;BT$5,Fluxo!$D:$D,$D107)</f>
        <v>0</v>
      </c>
      <c r="BU107" s="18">
        <f>SUMIFS(Fluxo!$N:$N,Fluxo!$S:$S,"&gt;"&amp;BT$5,Fluxo!$S:$S,"&lt;="&amp;BU$5,Fluxo!$D:$D,$D107)</f>
        <v>0</v>
      </c>
      <c r="BV107" s="18">
        <f>SUMIFS(Fluxo!$N:$N,Fluxo!$S:$S,"&gt;"&amp;BU$5,Fluxo!$S:$S,"&lt;="&amp;BV$5,Fluxo!$D:$D,$D107)</f>
        <v>0</v>
      </c>
      <c r="BW107" s="18">
        <f>SUMIFS(Fluxo!$N:$N,Fluxo!$S:$S,"&gt;"&amp;BV$5,Fluxo!$S:$S,"&lt;="&amp;BW$5,Fluxo!$D:$D,$D107)</f>
        <v>0</v>
      </c>
      <c r="BX107" s="18">
        <f>SUMIFS(Fluxo!$N:$N,Fluxo!$S:$S,"&gt;"&amp;BW$5,Fluxo!$S:$S,"&lt;="&amp;BX$5,Fluxo!$D:$D,$D107)</f>
        <v>0</v>
      </c>
      <c r="BY107" s="18">
        <f>SUMIFS(Fluxo!$N:$N,Fluxo!$S:$S,"&gt;"&amp;BX$5,Fluxo!$S:$S,"&lt;="&amp;BY$5,Fluxo!$D:$D,$D107)</f>
        <v>0</v>
      </c>
      <c r="BZ107" s="18">
        <f>SUMIFS(Fluxo!$N:$N,Fluxo!$S:$S,"&gt;"&amp;BY$5,Fluxo!$S:$S,"&lt;="&amp;BZ$5,Fluxo!$D:$D,$D107)</f>
        <v>0</v>
      </c>
      <c r="CA107" s="18">
        <f>SUMIFS(Fluxo!$N:$N,Fluxo!$S:$S,"&gt;"&amp;BZ$5,Fluxo!$S:$S,"&lt;="&amp;CA$5,Fluxo!$D:$D,$D107)</f>
        <v>0</v>
      </c>
      <c r="CB107" s="18">
        <f>SUMIFS(Fluxo!$N:$N,Fluxo!$S:$S,"&gt;"&amp;CA$5,Fluxo!$S:$S,"&lt;="&amp;CB$5,Fluxo!$D:$D,$D107)</f>
        <v>0</v>
      </c>
      <c r="CC107" s="18">
        <f>SUMIFS(Fluxo!$N:$N,Fluxo!$S:$S,"&gt;"&amp;CB$5,Fluxo!$S:$S,"&lt;="&amp;CC$5,Fluxo!$D:$D,$D107)</f>
        <v>0</v>
      </c>
      <c r="CD107" s="18">
        <f>SUMIFS(Fluxo!$N:$N,Fluxo!$S:$S,"&gt;"&amp;CC$5,Fluxo!$S:$S,"&lt;="&amp;CD$5,Fluxo!$D:$D,$D107)</f>
        <v>0</v>
      </c>
      <c r="CE107" s="18">
        <f>SUMIFS(Fluxo!$N:$N,Fluxo!$S:$S,"&gt;"&amp;CD$5,Fluxo!$S:$S,"&lt;="&amp;CE$5,Fluxo!$D:$D,$D107)</f>
        <v>0</v>
      </c>
      <c r="CF107" s="18">
        <f>SUMIFS(Fluxo!$N:$N,Fluxo!$S:$S,"&gt;"&amp;CE$5,Fluxo!$S:$S,"&lt;="&amp;CF$5,Fluxo!$D:$D,$D107)</f>
        <v>0</v>
      </c>
      <c r="CG107" s="18">
        <f>SUMIFS(Fluxo!$N:$N,Fluxo!$S:$S,"&gt;"&amp;CF$5,Fluxo!$S:$S,"&lt;="&amp;CG$5,Fluxo!$D:$D,$D107)</f>
        <v>0</v>
      </c>
      <c r="CH107" s="18">
        <f>SUMIFS(Fluxo!$N:$N,Fluxo!$S:$S,"&gt;"&amp;CG$5,Fluxo!$S:$S,"&lt;="&amp;CH$5,Fluxo!$D:$D,$D107)</f>
        <v>0</v>
      </c>
      <c r="CI107" s="18">
        <f>SUMIFS(Fluxo!$N:$N,Fluxo!$S:$S,"&gt;"&amp;CH$5,Fluxo!$S:$S,"&lt;="&amp;CI$5,Fluxo!$D:$D,$D107)</f>
        <v>0</v>
      </c>
      <c r="CJ107" s="18">
        <f>SUMIFS(Fluxo!$N:$N,Fluxo!$S:$S,"&gt;"&amp;CI$5,Fluxo!$S:$S,"&lt;="&amp;CJ$5,Fluxo!$D:$D,$D107)</f>
        <v>0</v>
      </c>
      <c r="CK107" s="18">
        <f>SUMIFS(Fluxo!$N:$N,Fluxo!$S:$S,"&gt;"&amp;CJ$5,Fluxo!$S:$S,"&lt;="&amp;CK$5,Fluxo!$D:$D,$D107)</f>
        <v>0</v>
      </c>
      <c r="CL107" s="18">
        <f>SUMIFS(Fluxo!$N:$N,Fluxo!$S:$S,"&gt;"&amp;CK$5,Fluxo!$S:$S,"&lt;="&amp;CL$5,Fluxo!$D:$D,$D107)</f>
        <v>0</v>
      </c>
      <c r="CM107" s="18">
        <f>SUMIFS(Fluxo!$N:$N,Fluxo!$S:$S,"&gt;"&amp;CL$5,Fluxo!$S:$S,"&lt;="&amp;CM$5,Fluxo!$D:$D,$D107)</f>
        <v>0</v>
      </c>
      <c r="CN107" s="18">
        <f>SUMIFS(Fluxo!$N:$N,Fluxo!$S:$S,"&gt;"&amp;CM$5,Fluxo!$S:$S,"&lt;="&amp;CN$5,Fluxo!$D:$D,$D107)</f>
        <v>0</v>
      </c>
      <c r="CO107" s="18">
        <f>SUMIFS(Fluxo!$N:$N,Fluxo!$S:$S,"&gt;"&amp;CN$5,Fluxo!$S:$S,"&lt;="&amp;CO$5,Fluxo!$D:$D,$D107)</f>
        <v>0</v>
      </c>
      <c r="CP107" s="18">
        <f>SUMIFS(Fluxo!$N:$N,Fluxo!$S:$S,"&gt;"&amp;CO$5,Fluxo!$S:$S,"&lt;="&amp;CP$5,Fluxo!$D:$D,$D107)</f>
        <v>0</v>
      </c>
      <c r="CQ107" s="18">
        <f>SUMIFS(Fluxo!$N:$N,Fluxo!$S:$S,"&gt;"&amp;CP$5,Fluxo!$S:$S,"&lt;="&amp;CQ$5,Fluxo!$D:$D,$D107)</f>
        <v>0</v>
      </c>
      <c r="CR107" s="18">
        <f>SUMIFS(Fluxo!$N:$N,Fluxo!$S:$S,"&gt;"&amp;CQ$5,Fluxo!$S:$S,"&lt;="&amp;CR$5,Fluxo!$D:$D,$D107)</f>
        <v>0</v>
      </c>
      <c r="CS107" s="18">
        <f>SUMIFS(Fluxo!$N:$N,Fluxo!$S:$S,"&gt;"&amp;CR$5,Fluxo!$S:$S,"&lt;="&amp;CS$5,Fluxo!$D:$D,$D107)</f>
        <v>0</v>
      </c>
      <c r="CT107" s="18">
        <f>SUMIFS(Fluxo!$N:$N,Fluxo!$S:$S,"&gt;"&amp;CS$5,Fluxo!$S:$S,"&lt;="&amp;CT$5,Fluxo!$D:$D,$D107)</f>
        <v>0</v>
      </c>
      <c r="CU107" s="18">
        <f>SUMIFS(Fluxo!$N:$N,Fluxo!$S:$S,"&gt;"&amp;CT$5,Fluxo!$S:$S,"&lt;="&amp;CU$5,Fluxo!$D:$D,$D107)</f>
        <v>0</v>
      </c>
      <c r="CV107" s="18">
        <f>SUMIFS(Fluxo!$N:$N,Fluxo!$S:$S,"&gt;"&amp;CU$5,Fluxo!$S:$S,"&lt;="&amp;CV$5,Fluxo!$D:$D,$D107)</f>
        <v>0</v>
      </c>
      <c r="CW107" s="18">
        <f>SUMIFS(Fluxo!$N:$N,Fluxo!$S:$S,"&gt;"&amp;CV$5,Fluxo!$S:$S,"&lt;="&amp;CW$5,Fluxo!$D:$D,$D107)</f>
        <v>0</v>
      </c>
      <c r="CX107" s="18">
        <f>SUMIFS(Fluxo!$N:$N,Fluxo!$S:$S,"&gt;"&amp;CW$5,Fluxo!$S:$S,"&lt;="&amp;CX$5,Fluxo!$D:$D,$D107)</f>
        <v>0</v>
      </c>
      <c r="CY107" s="18">
        <f>SUMIFS(Fluxo!$N:$N,Fluxo!$S:$S,"&gt;"&amp;CX$5,Fluxo!$S:$S,"&lt;="&amp;CY$5,Fluxo!$D:$D,$D107)</f>
        <v>0</v>
      </c>
      <c r="CZ107" s="18">
        <f>SUMIFS(Fluxo!$N:$N,Fluxo!$S:$S,"&gt;"&amp;CY$5,Fluxo!$S:$S,"&lt;="&amp;CZ$5,Fluxo!$D:$D,$D107)</f>
        <v>0</v>
      </c>
      <c r="DA107" s="18">
        <f>SUMIFS(Fluxo!$N:$N,Fluxo!$S:$S,"&gt;"&amp;CZ$5,Fluxo!$S:$S,"&lt;="&amp;DA$5,Fluxo!$D:$D,$D107)</f>
        <v>0</v>
      </c>
      <c r="DB107" s="18">
        <f>SUMIFS(Fluxo!$N:$N,Fluxo!$S:$S,"&gt;"&amp;DA$5,Fluxo!$S:$S,"&lt;="&amp;DB$5,Fluxo!$D:$D,$D107)</f>
        <v>0</v>
      </c>
      <c r="DC107" s="18">
        <f>SUMIFS(Fluxo!$N:$N,Fluxo!$S:$S,"&gt;"&amp;DB$5,Fluxo!$S:$S,"&lt;="&amp;DC$5,Fluxo!$D:$D,$D107)</f>
        <v>0</v>
      </c>
      <c r="DD107" s="18">
        <f>SUMIFS(Fluxo!$N:$N,Fluxo!$S:$S,"&gt;"&amp;DC$5,Fluxo!$S:$S,"&lt;="&amp;DD$5,Fluxo!$D:$D,$D107)</f>
        <v>0</v>
      </c>
      <c r="DE107" s="18">
        <f>SUMIFS(Fluxo!$N:$N,Fluxo!$S:$S,"&gt;"&amp;DD$5,Fluxo!$S:$S,"&lt;="&amp;DE$5,Fluxo!$D:$D,$D107)</f>
        <v>0</v>
      </c>
      <c r="DF107" s="18">
        <f>SUMIFS(Fluxo!$N:$N,Fluxo!$S:$S,"&gt;"&amp;DE$5,Fluxo!$S:$S,"&lt;="&amp;DF$5,Fluxo!$D:$D,$D107)</f>
        <v>0</v>
      </c>
      <c r="DG107" s="18">
        <f>SUMIFS(Fluxo!$N:$N,Fluxo!$S:$S,"&gt;"&amp;DF$5,Fluxo!$S:$S,"&lt;="&amp;DG$5,Fluxo!$D:$D,$D107)</f>
        <v>0</v>
      </c>
      <c r="DH107" s="18">
        <f>SUMIFS(Fluxo!$N:$N,Fluxo!$S:$S,"&gt;"&amp;DG$5,Fluxo!$S:$S,"&lt;="&amp;DH$5,Fluxo!$D:$D,$D107)</f>
        <v>0</v>
      </c>
      <c r="DI107" s="18">
        <f>SUMIFS(Fluxo!$N:$N,Fluxo!$S:$S,"&gt;"&amp;DH$5,Fluxo!$S:$S,"&lt;="&amp;DI$5,Fluxo!$D:$D,$D107)</f>
        <v>0</v>
      </c>
      <c r="DJ107" s="18">
        <f>SUMIFS(Fluxo!$N:$N,Fluxo!$S:$S,"&gt;"&amp;DI$5,Fluxo!$S:$S,"&lt;="&amp;DJ$5,Fluxo!$D:$D,$D107)</f>
        <v>0</v>
      </c>
      <c r="DK107" s="18">
        <f>SUMIFS(Fluxo!$N:$N,Fluxo!$S:$S,"&gt;"&amp;DJ$5,Fluxo!$S:$S,"&lt;="&amp;DK$5,Fluxo!$D:$D,$D107)</f>
        <v>0</v>
      </c>
      <c r="DL107" s="18">
        <f>SUMIFS(Fluxo!$N:$N,Fluxo!$S:$S,"&gt;"&amp;DK$5,Fluxo!$S:$S,"&lt;="&amp;DL$5,Fluxo!$D:$D,$D107)</f>
        <v>0</v>
      </c>
      <c r="DM107" s="18">
        <f>SUMIFS(Fluxo!$N:$N,Fluxo!$S:$S,"&gt;"&amp;DL$5,Fluxo!$S:$S,"&lt;="&amp;DM$5,Fluxo!$D:$D,$D107)</f>
        <v>0</v>
      </c>
      <c r="DN107" s="18">
        <f>SUMIFS(Fluxo!$N:$N,Fluxo!$S:$S,"&gt;"&amp;DM$5,Fluxo!$S:$S,"&lt;="&amp;DN$5,Fluxo!$D:$D,$D107)</f>
        <v>0</v>
      </c>
      <c r="DO107" s="18">
        <f>SUMIFS(Fluxo!$N:$N,Fluxo!$S:$S,"&gt;"&amp;DN$5,Fluxo!$S:$S,"&lt;="&amp;DO$5,Fluxo!$D:$D,$D107)</f>
        <v>0</v>
      </c>
      <c r="DP107" s="18">
        <f>SUMIFS(Fluxo!$N:$N,Fluxo!$S:$S,"&gt;"&amp;DO$5,Fluxo!$S:$S,"&lt;="&amp;DP$5,Fluxo!$D:$D,$D107)</f>
        <v>0</v>
      </c>
      <c r="DQ107" s="18">
        <f>SUMIFS(Fluxo!$N:$N,Fluxo!$S:$S,"&gt;"&amp;DP$5,Fluxo!$S:$S,"&lt;="&amp;DQ$5,Fluxo!$D:$D,$D107)</f>
        <v>0</v>
      </c>
      <c r="DR107" s="18">
        <f>SUMIFS(Fluxo!$N:$N,Fluxo!$S:$S,"&gt;"&amp;DQ$5,Fluxo!$S:$S,"&lt;="&amp;DR$5,Fluxo!$D:$D,$D107)</f>
        <v>0</v>
      </c>
      <c r="DS107" s="18">
        <f>SUMIFS(Fluxo!$N:$N,Fluxo!$S:$S,"&gt;"&amp;DR$5,Fluxo!$S:$S,"&lt;="&amp;DS$5,Fluxo!$D:$D,$D107)</f>
        <v>0</v>
      </c>
      <c r="DT107" s="18">
        <f>SUMIFS(Fluxo!$N:$N,Fluxo!$S:$S,"&gt;"&amp;DS$5,Fluxo!$S:$S,"&lt;="&amp;DT$5,Fluxo!$D:$D,$D107)</f>
        <v>0</v>
      </c>
      <c r="DU107" s="18">
        <f>SUMIFS(Fluxo!$N:$N,Fluxo!$S:$S,"&gt;"&amp;DT$5,Fluxo!$S:$S,"&lt;="&amp;DU$5,Fluxo!$D:$D,$D107)</f>
        <v>0</v>
      </c>
      <c r="DV107" s="18">
        <f>SUMIFS(Fluxo!$N:$N,Fluxo!$S:$S,"&gt;"&amp;DU$5,Fluxo!$S:$S,"&lt;="&amp;DV$5,Fluxo!$D:$D,$D107)</f>
        <v>0</v>
      </c>
      <c r="DW107" s="18">
        <f>SUMIFS(Fluxo!$N:$N,Fluxo!$S:$S,"&gt;"&amp;DV$5,Fluxo!$S:$S,"&lt;="&amp;DW$5,Fluxo!$D:$D,$D107)</f>
        <v>0</v>
      </c>
      <c r="DX107" s="18">
        <f>SUMIFS(Fluxo!$N:$N,Fluxo!$S:$S,"&gt;"&amp;DW$5,Fluxo!$S:$S,"&lt;="&amp;DX$5,Fluxo!$D:$D,$D107)</f>
        <v>0</v>
      </c>
      <c r="DY107" s="18">
        <f>SUMIFS(Fluxo!$N:$N,Fluxo!$S:$S,"&gt;"&amp;DX$5,Fluxo!$S:$S,"&lt;="&amp;DY$5,Fluxo!$D:$D,$D107)</f>
        <v>0</v>
      </c>
      <c r="DZ107" s="18">
        <f>SUMIFS(Fluxo!$N:$N,Fluxo!$S:$S,"&gt;"&amp;DY$5,Fluxo!$S:$S,"&lt;="&amp;DZ$5,Fluxo!$D:$D,$D107)</f>
        <v>0</v>
      </c>
      <c r="EA107" s="18">
        <f>SUMIFS(Fluxo!$N:$N,Fluxo!$S:$S,"&gt;"&amp;DZ$5,Fluxo!$S:$S,"&lt;="&amp;EA$5,Fluxo!$D:$D,$D107)</f>
        <v>0</v>
      </c>
      <c r="EB107" s="18">
        <f>SUMIFS(Fluxo!$N:$N,Fluxo!$S:$S,"&gt;"&amp;EA$5,Fluxo!$S:$S,"&lt;="&amp;EB$5,Fluxo!$D:$D,$D107)</f>
        <v>0</v>
      </c>
      <c r="EC107" s="18">
        <f>SUMIFS(Fluxo!$N:$N,Fluxo!$S:$S,"&gt;"&amp;EB$5,Fluxo!$S:$S,"&lt;="&amp;EC$5,Fluxo!$D:$D,$D107)</f>
        <v>0</v>
      </c>
      <c r="ED107" s="18">
        <f>SUMIFS(Fluxo!$N:$N,Fluxo!$S:$S,"&gt;"&amp;EC$5,Fluxo!$S:$S,"&lt;="&amp;ED$5,Fluxo!$D:$D,$D107)</f>
        <v>0</v>
      </c>
      <c r="EE107" s="18">
        <f>SUMIFS(Fluxo!$N:$N,Fluxo!$S:$S,"&gt;"&amp;ED$5,Fluxo!$S:$S,"&lt;="&amp;EE$5,Fluxo!$D:$D,$D107)</f>
        <v>0</v>
      </c>
      <c r="EF107" s="18">
        <f>SUMIFS(Fluxo!$N:$N,Fluxo!$S:$S,"&gt;"&amp;EE$5,Fluxo!$S:$S,"&lt;="&amp;EF$5,Fluxo!$D:$D,$D107)</f>
        <v>0</v>
      </c>
      <c r="EG107" s="18">
        <f>SUMIFS(Fluxo!$N:$N,Fluxo!$S:$S,"&gt;"&amp;EF$5,Fluxo!$S:$S,"&lt;="&amp;EG$5,Fluxo!$D:$D,$D107)</f>
        <v>0</v>
      </c>
      <c r="EH107" s="18">
        <f>SUMIFS(Fluxo!$N:$N,Fluxo!$S:$S,"&gt;"&amp;EG$5,Fluxo!$S:$S,"&lt;="&amp;EH$5,Fluxo!$D:$D,$D107)</f>
        <v>0</v>
      </c>
      <c r="EI107" s="18">
        <f>SUMIFS(Fluxo!$N:$N,Fluxo!$S:$S,"&gt;"&amp;EH$5,Fluxo!$S:$S,"&lt;="&amp;EI$5,Fluxo!$D:$D,$D107)</f>
        <v>0</v>
      </c>
      <c r="EJ107" s="18">
        <f>SUMIFS(Fluxo!$N:$N,Fluxo!$S:$S,"&gt;"&amp;EI$5,Fluxo!$S:$S,"&lt;="&amp;EJ$5,Fluxo!$D:$D,$D107)</f>
        <v>0</v>
      </c>
      <c r="EK107" s="18">
        <f>SUMIFS(Fluxo!$N:$N,Fluxo!$S:$S,"&gt;"&amp;EJ$5,Fluxo!$S:$S,"&lt;="&amp;EK$5,Fluxo!$D:$D,$D107)</f>
        <v>0</v>
      </c>
      <c r="EL107" s="18">
        <f>SUMIFS(Fluxo!$N:$N,Fluxo!$S:$S,"&gt;"&amp;EK$5,Fluxo!$S:$S,"&lt;="&amp;EL$5,Fluxo!$D:$D,$D107)</f>
        <v>0</v>
      </c>
      <c r="EM107" s="18">
        <f>SUMIFS(Fluxo!$N:$N,Fluxo!$S:$S,"&gt;"&amp;EL$5,Fluxo!$S:$S,"&lt;="&amp;EM$5,Fluxo!$D:$D,$D107)</f>
        <v>0</v>
      </c>
      <c r="EN107" s="18">
        <f>SUMIFS(Fluxo!$N:$N,Fluxo!$S:$S,"&gt;"&amp;EM$5,Fluxo!$S:$S,"&lt;="&amp;EN$5,Fluxo!$D:$D,$D107)</f>
        <v>0</v>
      </c>
      <c r="EO107" s="18">
        <f>SUMIFS(Fluxo!$N:$N,Fluxo!$S:$S,"&gt;"&amp;EN$5,Fluxo!$S:$S,"&lt;="&amp;EO$5,Fluxo!$D:$D,$D107)</f>
        <v>0</v>
      </c>
      <c r="EP107" s="18">
        <f>SUMIFS(Fluxo!$N:$N,Fluxo!$S:$S,"&gt;"&amp;EO$5,Fluxo!$S:$S,"&lt;="&amp;EP$5,Fluxo!$D:$D,$D107)</f>
        <v>0</v>
      </c>
      <c r="EQ107" s="18">
        <f>SUMIFS(Fluxo!$N:$N,Fluxo!$S:$S,"&gt;"&amp;EP$5,Fluxo!$S:$S,"&lt;="&amp;EQ$5,Fluxo!$D:$D,$D107)</f>
        <v>0</v>
      </c>
      <c r="ER107" s="18">
        <f>SUMIFS(Fluxo!$N:$N,Fluxo!$S:$S,"&gt;"&amp;EQ$5,Fluxo!$S:$S,"&lt;="&amp;ER$5,Fluxo!$D:$D,$D107)</f>
        <v>0</v>
      </c>
      <c r="ES107" s="18">
        <f>SUMIFS(Fluxo!$N:$N,Fluxo!$S:$S,"&gt;"&amp;ER$5,Fluxo!$S:$S,"&lt;="&amp;ES$5,Fluxo!$D:$D,$D107)</f>
        <v>0</v>
      </c>
      <c r="ET107" s="18">
        <f>SUMIFS(Fluxo!$N:$N,Fluxo!$S:$S,"&gt;"&amp;ES$5,Fluxo!$S:$S,"&lt;="&amp;ET$5,Fluxo!$D:$D,$D107)</f>
        <v>0</v>
      </c>
      <c r="EU107" s="18">
        <f>SUMIFS(Fluxo!$N:$N,Fluxo!$S:$S,"&gt;"&amp;ET$5,Fluxo!$S:$S,"&lt;="&amp;EU$5,Fluxo!$D:$D,$D107)</f>
        <v>0</v>
      </c>
      <c r="EV107" s="18">
        <f>SUMIFS(Fluxo!$N:$N,Fluxo!$S:$S,"&gt;"&amp;EU$5,Fluxo!$S:$S,"&lt;="&amp;EV$5,Fluxo!$D:$D,$D107)</f>
        <v>0</v>
      </c>
      <c r="EW107" s="18">
        <f>SUMIFS(Fluxo!$N:$N,Fluxo!$S:$S,"&gt;"&amp;EV$5,Fluxo!$S:$S,"&lt;="&amp;EW$5,Fluxo!$D:$D,$D107)</f>
        <v>0</v>
      </c>
      <c r="EX107" s="18">
        <f>SUMIFS(Fluxo!$N:$N,Fluxo!$S:$S,"&gt;"&amp;EW$5,Fluxo!$S:$S,"&lt;="&amp;EX$5,Fluxo!$D:$D,$D107)</f>
        <v>0</v>
      </c>
      <c r="EY107" s="18">
        <f>SUMIFS(Fluxo!$N:$N,Fluxo!$S:$S,"&gt;"&amp;EX$5,Fluxo!$S:$S,"&lt;="&amp;EY$5,Fluxo!$D:$D,$D107)</f>
        <v>0</v>
      </c>
      <c r="EZ107" s="18">
        <f>SUMIFS(Fluxo!$N:$N,Fluxo!$S:$S,"&gt;"&amp;EY$5,Fluxo!$S:$S,"&lt;="&amp;EZ$5,Fluxo!$D:$D,$D107)</f>
        <v>0</v>
      </c>
      <c r="FA107" s="18">
        <f>SUMIFS(Fluxo!$N:$N,Fluxo!$S:$S,"&gt;"&amp;EZ$5,Fluxo!$S:$S,"&lt;="&amp;FA$5,Fluxo!$D:$D,$D107)</f>
        <v>0</v>
      </c>
      <c r="FB107" s="18">
        <f>SUMIFS(Fluxo!$N:$N,Fluxo!$S:$S,"&gt;"&amp;FA$5,Fluxo!$S:$S,"&lt;="&amp;FB$5,Fluxo!$D:$D,$D107)</f>
        <v>0</v>
      </c>
      <c r="FC107" s="18">
        <f>SUMIFS(Fluxo!$N:$N,Fluxo!$S:$S,"&gt;"&amp;FB$5,Fluxo!$S:$S,"&lt;="&amp;FC$5,Fluxo!$D:$D,$D107)</f>
        <v>0</v>
      </c>
      <c r="FD107" s="18">
        <f>SUMIFS(Fluxo!$N:$N,Fluxo!$S:$S,"&gt;"&amp;FC$5,Fluxo!$S:$S,"&lt;="&amp;FD$5,Fluxo!$D:$D,$D107)</f>
        <v>0</v>
      </c>
      <c r="FE107" s="18">
        <f>SUMIFS(Fluxo!$N:$N,Fluxo!$S:$S,"&gt;"&amp;FD$5,Fluxo!$S:$S,"&lt;="&amp;FE$5,Fluxo!$D:$D,$D107)</f>
        <v>0</v>
      </c>
      <c r="FF107" s="18">
        <f>SUMIFS(Fluxo!$N:$N,Fluxo!$S:$S,"&gt;"&amp;FE$5,Fluxo!$S:$S,"&lt;="&amp;FF$5,Fluxo!$D:$D,$D107)</f>
        <v>0</v>
      </c>
      <c r="FG107" s="18">
        <f>SUMIFS(Fluxo!$N:$N,Fluxo!$S:$S,"&gt;"&amp;FF$5,Fluxo!$S:$S,"&lt;="&amp;FG$5,Fluxo!$D:$D,$D107)</f>
        <v>0</v>
      </c>
      <c r="FH107" s="18">
        <f>SUMIFS(Fluxo!$N:$N,Fluxo!$S:$S,"&gt;"&amp;FG$5,Fluxo!$S:$S,"&lt;="&amp;FH$5,Fluxo!$D:$D,$D107)</f>
        <v>0</v>
      </c>
      <c r="FI107" s="18">
        <f>SUMIFS(Fluxo!$N:$N,Fluxo!$S:$S,"&gt;"&amp;FH$5,Fluxo!$S:$S,"&lt;="&amp;FI$5,Fluxo!$D:$D,$D107)</f>
        <v>0</v>
      </c>
      <c r="FJ107" s="18">
        <f>SUMIFS(Fluxo!$N:$N,Fluxo!$S:$S,"&gt;"&amp;FI$5,Fluxo!$S:$S,"&lt;="&amp;FJ$5,Fluxo!$D:$D,$D107)</f>
        <v>0</v>
      </c>
      <c r="FK107" s="18">
        <f>SUMIFS(Fluxo!$N:$N,Fluxo!$S:$S,"&gt;"&amp;FJ$5,Fluxo!$S:$S,"&lt;="&amp;FK$5,Fluxo!$D:$D,$D107)</f>
        <v>0</v>
      </c>
      <c r="FL107" s="18">
        <f>SUMIFS(Fluxo!$N:$N,Fluxo!$S:$S,"&gt;"&amp;FK$5,Fluxo!$S:$S,"&lt;="&amp;FL$5,Fluxo!$D:$D,$D107)</f>
        <v>0</v>
      </c>
      <c r="FM107" s="18">
        <f>SUMIFS(Fluxo!$N:$N,Fluxo!$S:$S,"&gt;"&amp;FL$5,Fluxo!$S:$S,"&lt;="&amp;FM$5,Fluxo!$D:$D,$D107)</f>
        <v>0</v>
      </c>
      <c r="FN107" s="18">
        <f>SUMIFS(Fluxo!$N:$N,Fluxo!$S:$S,"&gt;"&amp;FM$5,Fluxo!$S:$S,"&lt;="&amp;FN$5,Fluxo!$D:$D,$D107)</f>
        <v>0</v>
      </c>
      <c r="FO107" s="18">
        <f>SUMIFS(Fluxo!$N:$N,Fluxo!$S:$S,"&gt;"&amp;FN$5,Fluxo!$S:$S,"&lt;="&amp;FO$5,Fluxo!$D:$D,$D107)</f>
        <v>0</v>
      </c>
      <c r="FP107" s="18">
        <f>SUMIFS(Fluxo!$N:$N,Fluxo!$S:$S,"&gt;"&amp;FO$5,Fluxo!$S:$S,"&lt;="&amp;FP$5,Fluxo!$D:$D,$D107)</f>
        <v>0</v>
      </c>
      <c r="FQ107" s="18">
        <f>SUMIFS(Fluxo!$N:$N,Fluxo!$S:$S,"&gt;"&amp;FP$5,Fluxo!$S:$S,"&lt;="&amp;FQ$5,Fluxo!$D:$D,$D107)</f>
        <v>0</v>
      </c>
      <c r="FR107" s="18">
        <f>SUMIFS(Fluxo!$N:$N,Fluxo!$S:$S,"&gt;"&amp;FQ$5,Fluxo!$S:$S,"&lt;="&amp;FR$5,Fluxo!$D:$D,$D107)</f>
        <v>0</v>
      </c>
      <c r="FS107" s="18">
        <f>SUMIFS(Fluxo!$N:$N,Fluxo!$S:$S,"&gt;"&amp;FR$5,Fluxo!$S:$S,"&lt;="&amp;FS$5,Fluxo!$D:$D,$D107)</f>
        <v>0</v>
      </c>
      <c r="FT107" s="18">
        <f>SUMIFS(Fluxo!$N:$N,Fluxo!$S:$S,"&gt;"&amp;FS$5,Fluxo!$S:$S,"&lt;="&amp;FT$5,Fluxo!$D:$D,$D107)</f>
        <v>0</v>
      </c>
      <c r="FU107" s="18">
        <f>SUMIFS(Fluxo!$N:$N,Fluxo!$S:$S,"&gt;"&amp;FT$5,Fluxo!$S:$S,"&lt;="&amp;FU$5,Fluxo!$D:$D,$D107)</f>
        <v>0</v>
      </c>
      <c r="FV107" s="18">
        <f>SUMIFS(Fluxo!$N:$N,Fluxo!$S:$S,"&gt;"&amp;FU$5,Fluxo!$S:$S,"&lt;="&amp;FV$5,Fluxo!$D:$D,$D107)</f>
        <v>0</v>
      </c>
      <c r="FW107" s="18">
        <f>SUMIFS(Fluxo!$N:$N,Fluxo!$S:$S,"&gt;"&amp;FV$5,Fluxo!$S:$S,"&lt;="&amp;FW$5,Fluxo!$D:$D,$D107)</f>
        <v>0</v>
      </c>
      <c r="FX107" s="18">
        <f>SUMIFS(Fluxo!$N:$N,Fluxo!$S:$S,"&gt;"&amp;FW$5,Fluxo!$S:$S,"&lt;="&amp;FX$5,Fluxo!$D:$D,$D107)</f>
        <v>0</v>
      </c>
      <c r="FY107" s="18">
        <f>SUMIFS(Fluxo!$N:$N,Fluxo!$S:$S,"&gt;"&amp;FX$5,Fluxo!$S:$S,"&lt;="&amp;FY$5,Fluxo!$D:$D,$D107)</f>
        <v>0</v>
      </c>
      <c r="FZ107" s="18">
        <f>SUMIFS(Fluxo!$N:$N,Fluxo!$S:$S,"&gt;"&amp;FY$5,Fluxo!$S:$S,"&lt;="&amp;FZ$5,Fluxo!$D:$D,$D107)</f>
        <v>0</v>
      </c>
      <c r="GA107" s="18">
        <f>SUMIFS(Fluxo!$N:$N,Fluxo!$S:$S,"&gt;"&amp;FZ$5,Fluxo!$S:$S,"&lt;="&amp;GA$5,Fluxo!$D:$D,$D107)</f>
        <v>0</v>
      </c>
      <c r="GB107" s="18">
        <f>SUMIFS(Fluxo!$N:$N,Fluxo!$S:$S,"&gt;"&amp;GA$5,Fluxo!$S:$S,"&lt;="&amp;GB$5,Fluxo!$D:$D,$D107)</f>
        <v>0</v>
      </c>
      <c r="GC107" s="18">
        <f>SUMIFS(Fluxo!$N:$N,Fluxo!$S:$S,"&gt;"&amp;GB$5,Fluxo!$S:$S,"&lt;="&amp;GC$5,Fluxo!$D:$D,$D107)</f>
        <v>0</v>
      </c>
      <c r="GD107" s="18">
        <f>SUMIFS(Fluxo!$N:$N,Fluxo!$S:$S,"&gt;"&amp;GC$5,Fluxo!$S:$S,"&lt;="&amp;GD$5,Fluxo!$D:$D,$D107)</f>
        <v>0</v>
      </c>
      <c r="GE107" s="18">
        <f>SUMIFS(Fluxo!$N:$N,Fluxo!$S:$S,"&gt;"&amp;GD$5,Fluxo!$S:$S,"&lt;="&amp;GE$5,Fluxo!$D:$D,$D107)</f>
        <v>0</v>
      </c>
      <c r="GF107" s="18">
        <f>SUMIFS(Fluxo!$N:$N,Fluxo!$S:$S,"&gt;"&amp;GE$5,Fluxo!$S:$S,"&lt;="&amp;GF$5,Fluxo!$D:$D,$D107)</f>
        <v>0</v>
      </c>
      <c r="GG107" s="18">
        <f>SUMIFS(Fluxo!$N:$N,Fluxo!$S:$S,"&gt;"&amp;GF$5,Fluxo!$S:$S,"&lt;="&amp;GG$5,Fluxo!$D:$D,$D107)</f>
        <v>0</v>
      </c>
      <c r="GH107" s="18">
        <f>SUMIFS(Fluxo!$N:$N,Fluxo!$S:$S,"&gt;"&amp;GG$5,Fluxo!$S:$S,"&lt;="&amp;GH$5,Fluxo!$D:$D,$D107)</f>
        <v>0</v>
      </c>
      <c r="GI107" s="18">
        <f>SUMIFS(Fluxo!$N:$N,Fluxo!$S:$S,"&gt;"&amp;GH$5,Fluxo!$S:$S,"&lt;="&amp;GI$5,Fluxo!$D:$D,$D107)</f>
        <v>0</v>
      </c>
      <c r="GJ107" s="18">
        <f>SUMIFS(Fluxo!$N:$N,Fluxo!$S:$S,"&gt;"&amp;GI$5,Fluxo!$S:$S,"&lt;="&amp;GJ$5,Fluxo!$D:$D,$D107)</f>
        <v>0</v>
      </c>
      <c r="GK107" s="18">
        <f>SUMIFS(Fluxo!$N:$N,Fluxo!$S:$S,"&gt;"&amp;GJ$5,Fluxo!$S:$S,"&lt;="&amp;GK$5,Fluxo!$D:$D,$D107)</f>
        <v>0</v>
      </c>
      <c r="GL107" s="18">
        <f>SUMIFS(Fluxo!$N:$N,Fluxo!$S:$S,"&gt;"&amp;GK$5,Fluxo!$S:$S,"&lt;="&amp;GL$5,Fluxo!$D:$D,$D107)</f>
        <v>0</v>
      </c>
      <c r="GM107" s="18">
        <f>SUMIFS(Fluxo!$N:$N,Fluxo!$S:$S,"&gt;"&amp;GL$5,Fluxo!$S:$S,"&lt;="&amp;GM$5,Fluxo!$D:$D,$D107)</f>
        <v>0</v>
      </c>
      <c r="GN107" s="18">
        <f>SUMIFS(Fluxo!$N:$N,Fluxo!$S:$S,"&gt;"&amp;GM$5,Fluxo!$S:$S,"&lt;="&amp;GN$5,Fluxo!$D:$D,$D107)</f>
        <v>0</v>
      </c>
      <c r="GO107" s="18">
        <f>SUMIFS(Fluxo!$N:$N,Fluxo!$S:$S,"&gt;"&amp;GN$5,Fluxo!$S:$S,"&lt;="&amp;GO$5,Fluxo!$D:$D,$D107)</f>
        <v>0</v>
      </c>
      <c r="GP107" s="18">
        <f>SUMIFS(Fluxo!$N:$N,Fluxo!$S:$S,"&gt;"&amp;GO$5,Fluxo!$S:$S,"&lt;="&amp;GP$5,Fluxo!$D:$D,$D107)</f>
        <v>0</v>
      </c>
      <c r="GQ107" s="18">
        <f>SUMIFS(Fluxo!$N:$N,Fluxo!$S:$S,"&gt;"&amp;GP$5,Fluxo!$S:$S,"&lt;="&amp;GQ$5,Fluxo!$D:$D,$D107)</f>
        <v>0</v>
      </c>
      <c r="GR107" s="18">
        <f>SUMIFS(Fluxo!$N:$N,Fluxo!$S:$S,"&gt;"&amp;GQ$5,Fluxo!$S:$S,"&lt;="&amp;GR$5,Fluxo!$D:$D,$D107)</f>
        <v>0</v>
      </c>
      <c r="GS107" s="18">
        <f>SUMIFS(Fluxo!$N:$N,Fluxo!$S:$S,"&gt;"&amp;GR$5,Fluxo!$S:$S,"&lt;="&amp;GS$5,Fluxo!$D:$D,$D107)</f>
        <v>0</v>
      </c>
      <c r="GT107" s="18">
        <f>SUMIFS(Fluxo!$N:$N,Fluxo!$S:$S,"&gt;"&amp;GS$5,Fluxo!$S:$S,"&lt;="&amp;GT$5,Fluxo!$D:$D,$D107)</f>
        <v>0</v>
      </c>
      <c r="GU107" s="18">
        <f>SUMIFS(Fluxo!$N:$N,Fluxo!$S:$S,"&gt;"&amp;GT$5,Fluxo!$S:$S,"&lt;="&amp;GU$5,Fluxo!$D:$D,$D107)</f>
        <v>0</v>
      </c>
      <c r="GV107" s="18">
        <f>SUMIFS(Fluxo!$N:$N,Fluxo!$S:$S,"&gt;"&amp;GU$5,Fluxo!$S:$S,"&lt;="&amp;GV$5,Fluxo!$D:$D,$D107)</f>
        <v>0</v>
      </c>
      <c r="GW107" s="18">
        <f>SUMIFS(Fluxo!$N:$N,Fluxo!$S:$S,"&gt;"&amp;GV$5,Fluxo!$S:$S,"&lt;="&amp;GW$5,Fluxo!$D:$D,$D107)</f>
        <v>0</v>
      </c>
      <c r="GX107" s="18">
        <f>SUMIFS(Fluxo!$N:$N,Fluxo!$S:$S,"&gt;"&amp;GW$5,Fluxo!$S:$S,"&lt;="&amp;GX$5,Fluxo!$D:$D,$D107)</f>
        <v>0</v>
      </c>
      <c r="GY107" s="18">
        <f>SUMIFS(Fluxo!$N:$N,Fluxo!$S:$S,"&gt;"&amp;GX$5,Fluxo!$S:$S,"&lt;="&amp;GY$5,Fluxo!$D:$D,$D107)</f>
        <v>0</v>
      </c>
      <c r="GZ107" s="18">
        <f>SUMIFS(Fluxo!$N:$N,Fluxo!$S:$S,"&gt;"&amp;GY$5,Fluxo!$S:$S,"&lt;="&amp;GZ$5,Fluxo!$D:$D,$D107)</f>
        <v>0</v>
      </c>
      <c r="HA107" s="18">
        <f>SUMIFS(Fluxo!$N:$N,Fluxo!$S:$S,"&gt;"&amp;GZ$5,Fluxo!$S:$S,"&lt;="&amp;HA$5,Fluxo!$D:$D,$D107)</f>
        <v>0</v>
      </c>
      <c r="HB107" s="18">
        <f>SUMIFS(Fluxo!$N:$N,Fluxo!$S:$S,"&gt;"&amp;HA$5,Fluxo!$S:$S,"&lt;="&amp;HB$5,Fluxo!$D:$D,$D107)</f>
        <v>0</v>
      </c>
      <c r="HC107" s="18">
        <f>SUMIFS(Fluxo!$N:$N,Fluxo!$S:$S,"&gt;"&amp;HB$5,Fluxo!$S:$S,"&lt;="&amp;HC$5,Fluxo!$D:$D,$D107)</f>
        <v>0</v>
      </c>
      <c r="HD107" s="18">
        <f>SUMIFS(Fluxo!$N:$N,Fluxo!$S:$S,"&gt;"&amp;HC$5,Fluxo!$S:$S,"&lt;="&amp;HD$5,Fluxo!$D:$D,$D107)</f>
        <v>0</v>
      </c>
      <c r="HE107" s="18">
        <f>SUMIFS(Fluxo!$N:$N,Fluxo!$S:$S,"&gt;"&amp;HD$5,Fluxo!$S:$S,"&lt;="&amp;HE$5,Fluxo!$D:$D,$D107)</f>
        <v>0</v>
      </c>
      <c r="HF107" s="18">
        <f>SUMIFS(Fluxo!$N:$N,Fluxo!$S:$S,"&gt;"&amp;HE$5,Fluxo!$S:$S,"&lt;="&amp;HF$5,Fluxo!$D:$D,$D107)</f>
        <v>0</v>
      </c>
    </row>
    <row r="108" spans="1:214">
      <c r="A108" s="20">
        <f t="shared" si="18"/>
        <v>98</v>
      </c>
      <c r="B108" s="140" t="str">
        <f>'Check Carteira'!C100</f>
        <v>E.1016.99.01.0233</v>
      </c>
      <c r="C108" s="141">
        <v>1</v>
      </c>
      <c r="D108" s="129" t="str">
        <f>'Check Carteira'!F100</f>
        <v>A-0233</v>
      </c>
      <c r="E108" s="21" t="str">
        <f>IFERROR(INDEX(Contratos!L:L,MATCH(D108,Contratos!R:R,0)),"")</f>
        <v/>
      </c>
      <c r="F108" s="139" t="str">
        <f>IFERROR(INDEX(Contratos!G:G,MATCH(D108,Contratos!R:R,0)),"")</f>
        <v/>
      </c>
      <c r="H108" s="83">
        <f t="shared" si="17"/>
        <v>0</v>
      </c>
      <c r="J108" s="18">
        <f>SUMIFS(Fluxo!$N:$N,Fluxo!$S:$S,"&gt;"&amp;I$5,Fluxo!$S:$S,"&lt;="&amp;J$5,Fluxo!$D:$D,$D108)</f>
        <v>0</v>
      </c>
      <c r="K108" s="18">
        <f>SUMIFS(Fluxo!$N:$N,Fluxo!$S:$S,"&gt;"&amp;J$5,Fluxo!$S:$S,"&lt;="&amp;K$5,Fluxo!$D:$D,$D108)</f>
        <v>0</v>
      </c>
      <c r="L108" s="18">
        <f>SUMIFS(Fluxo!$N:$N,Fluxo!$S:$S,"&gt;"&amp;K$5,Fluxo!$S:$S,"&lt;="&amp;L$5,Fluxo!$D:$D,$D108)</f>
        <v>0</v>
      </c>
      <c r="M108" s="18">
        <f>SUMIFS(Fluxo!$N:$N,Fluxo!$S:$S,"&gt;"&amp;L$5,Fluxo!$S:$S,"&lt;="&amp;M$5,Fluxo!$D:$D,$D108)</f>
        <v>0</v>
      </c>
      <c r="N108" s="18">
        <f>SUMIFS(Fluxo!$N:$N,Fluxo!$S:$S,"&gt;"&amp;M$5,Fluxo!$S:$S,"&lt;="&amp;N$5,Fluxo!$D:$D,$D108)</f>
        <v>0</v>
      </c>
      <c r="O108" s="18">
        <f>SUMIFS(Fluxo!$N:$N,Fluxo!$S:$S,"&gt;"&amp;N$5,Fluxo!$S:$S,"&lt;="&amp;O$5,Fluxo!$D:$D,$D108)</f>
        <v>0</v>
      </c>
      <c r="P108" s="18">
        <f>SUMIFS(Fluxo!$N:$N,Fluxo!$S:$S,"&gt;"&amp;O$5,Fluxo!$S:$S,"&lt;="&amp;P$5,Fluxo!$D:$D,$D108)</f>
        <v>0</v>
      </c>
      <c r="Q108" s="18">
        <f>SUMIFS(Fluxo!$N:$N,Fluxo!$S:$S,"&gt;"&amp;P$5,Fluxo!$S:$S,"&lt;="&amp;Q$5,Fluxo!$D:$D,$D108)</f>
        <v>0</v>
      </c>
      <c r="R108" s="18">
        <f>SUMIFS(Fluxo!$N:$N,Fluxo!$S:$S,"&gt;"&amp;Q$5,Fluxo!$S:$S,"&lt;="&amp;R$5,Fluxo!$D:$D,$D108)</f>
        <v>0</v>
      </c>
      <c r="S108" s="18">
        <f>SUMIFS(Fluxo!$N:$N,Fluxo!$S:$S,"&gt;"&amp;R$5,Fluxo!$S:$S,"&lt;="&amp;S$5,Fluxo!$D:$D,$D108)</f>
        <v>0</v>
      </c>
      <c r="T108" s="18">
        <f>SUMIFS(Fluxo!$N:$N,Fluxo!$S:$S,"&gt;"&amp;S$5,Fluxo!$S:$S,"&lt;="&amp;T$5,Fluxo!$D:$D,$D108)</f>
        <v>0</v>
      </c>
      <c r="U108" s="18">
        <f>SUMIFS(Fluxo!$N:$N,Fluxo!$S:$S,"&gt;"&amp;T$5,Fluxo!$S:$S,"&lt;="&amp;U$5,Fluxo!$D:$D,$D108)</f>
        <v>0</v>
      </c>
      <c r="V108" s="18">
        <f>SUMIFS(Fluxo!$N:$N,Fluxo!$S:$S,"&gt;"&amp;U$5,Fluxo!$S:$S,"&lt;="&amp;V$5,Fluxo!$D:$D,$D108)</f>
        <v>0</v>
      </c>
      <c r="W108" s="18">
        <f>SUMIFS(Fluxo!$N:$N,Fluxo!$S:$S,"&gt;"&amp;V$5,Fluxo!$S:$S,"&lt;="&amp;W$5,Fluxo!$D:$D,$D108)</f>
        <v>0</v>
      </c>
      <c r="X108" s="18">
        <f>SUMIFS(Fluxo!$N:$N,Fluxo!$S:$S,"&gt;"&amp;W$5,Fluxo!$S:$S,"&lt;="&amp;X$5,Fluxo!$D:$D,$D108)</f>
        <v>0</v>
      </c>
      <c r="Y108" s="18">
        <f>SUMIFS(Fluxo!$N:$N,Fluxo!$S:$S,"&gt;"&amp;X$5,Fluxo!$S:$S,"&lt;="&amp;Y$5,Fluxo!$D:$D,$D108)</f>
        <v>0</v>
      </c>
      <c r="Z108" s="18">
        <f>SUMIFS(Fluxo!$N:$N,Fluxo!$S:$S,"&gt;"&amp;Y$5,Fluxo!$S:$S,"&lt;="&amp;Z$5,Fluxo!$D:$D,$D108)</f>
        <v>0</v>
      </c>
      <c r="AA108" s="18">
        <f>SUMIFS(Fluxo!$N:$N,Fluxo!$S:$S,"&gt;"&amp;Z$5,Fluxo!$S:$S,"&lt;="&amp;AA$5,Fluxo!$D:$D,$D108)</f>
        <v>0</v>
      </c>
      <c r="AB108" s="18">
        <f>SUMIFS(Fluxo!$N:$N,Fluxo!$S:$S,"&gt;"&amp;AA$5,Fluxo!$S:$S,"&lt;="&amp;AB$5,Fluxo!$D:$D,$D108)</f>
        <v>0</v>
      </c>
      <c r="AC108" s="18">
        <f>SUMIFS(Fluxo!$N:$N,Fluxo!$S:$S,"&gt;"&amp;AB$5,Fluxo!$S:$S,"&lt;="&amp;AC$5,Fluxo!$D:$D,$D108)</f>
        <v>0</v>
      </c>
      <c r="AD108" s="18">
        <f>SUMIFS(Fluxo!$N:$N,Fluxo!$S:$S,"&gt;"&amp;AC$5,Fluxo!$S:$S,"&lt;="&amp;AD$5,Fluxo!$D:$D,$D108)</f>
        <v>0</v>
      </c>
      <c r="AE108" s="18">
        <f>SUMIFS(Fluxo!$N:$N,Fluxo!$S:$S,"&gt;"&amp;AD$5,Fluxo!$S:$S,"&lt;="&amp;AE$5,Fluxo!$D:$D,$D108)</f>
        <v>0</v>
      </c>
      <c r="AF108" s="18">
        <f>SUMIFS(Fluxo!$N:$N,Fluxo!$S:$S,"&gt;"&amp;AE$5,Fluxo!$S:$S,"&lt;="&amp;AF$5,Fluxo!$D:$D,$D108)</f>
        <v>0</v>
      </c>
      <c r="AG108" s="18">
        <f>SUMIFS(Fluxo!$N:$N,Fluxo!$S:$S,"&gt;"&amp;AF$5,Fluxo!$S:$S,"&lt;="&amp;AG$5,Fluxo!$D:$D,$D108)</f>
        <v>0</v>
      </c>
      <c r="AH108" s="18">
        <f>SUMIFS(Fluxo!$N:$N,Fluxo!$S:$S,"&gt;"&amp;AG$5,Fluxo!$S:$S,"&lt;="&amp;AH$5,Fluxo!$D:$D,$D108)</f>
        <v>0</v>
      </c>
      <c r="AI108" s="18">
        <f>SUMIFS(Fluxo!$N:$N,Fluxo!$S:$S,"&gt;"&amp;AH$5,Fluxo!$S:$S,"&lt;="&amp;AI$5,Fluxo!$D:$D,$D108)</f>
        <v>0</v>
      </c>
      <c r="AJ108" s="18">
        <f>SUMIFS(Fluxo!$N:$N,Fluxo!$S:$S,"&gt;"&amp;AI$5,Fluxo!$S:$S,"&lt;="&amp;AJ$5,Fluxo!$D:$D,$D108)</f>
        <v>0</v>
      </c>
      <c r="AK108" s="18">
        <f>SUMIFS(Fluxo!$N:$N,Fluxo!$S:$S,"&gt;"&amp;AJ$5,Fluxo!$S:$S,"&lt;="&amp;AK$5,Fluxo!$D:$D,$D108)</f>
        <v>0</v>
      </c>
      <c r="AL108" s="18">
        <f>SUMIFS(Fluxo!$N:$N,Fluxo!$S:$S,"&gt;"&amp;AK$5,Fluxo!$S:$S,"&lt;="&amp;AL$5,Fluxo!$D:$D,$D108)</f>
        <v>0</v>
      </c>
      <c r="AM108" s="18">
        <f>SUMIFS(Fluxo!$N:$N,Fluxo!$S:$S,"&gt;"&amp;AL$5,Fluxo!$S:$S,"&lt;="&amp;AM$5,Fluxo!$D:$D,$D108)</f>
        <v>0</v>
      </c>
      <c r="AN108" s="18">
        <f>SUMIFS(Fluxo!$N:$N,Fluxo!$S:$S,"&gt;"&amp;AM$5,Fluxo!$S:$S,"&lt;="&amp;AN$5,Fluxo!$D:$D,$D108)</f>
        <v>0</v>
      </c>
      <c r="AO108" s="18">
        <f>SUMIFS(Fluxo!$N:$N,Fluxo!$S:$S,"&gt;"&amp;AN$5,Fluxo!$S:$S,"&lt;="&amp;AO$5,Fluxo!$D:$D,$D108)</f>
        <v>0</v>
      </c>
      <c r="AP108" s="18">
        <f>SUMIFS(Fluxo!$N:$N,Fluxo!$S:$S,"&gt;"&amp;AO$5,Fluxo!$S:$S,"&lt;="&amp;AP$5,Fluxo!$D:$D,$D108)</f>
        <v>0</v>
      </c>
      <c r="AQ108" s="18">
        <f>SUMIFS(Fluxo!$N:$N,Fluxo!$S:$S,"&gt;"&amp;AP$5,Fluxo!$S:$S,"&lt;="&amp;AQ$5,Fluxo!$D:$D,$D108)</f>
        <v>0</v>
      </c>
      <c r="AR108" s="18">
        <f>SUMIFS(Fluxo!$N:$N,Fluxo!$S:$S,"&gt;"&amp;AQ$5,Fluxo!$S:$S,"&lt;="&amp;AR$5,Fluxo!$D:$D,$D108)</f>
        <v>0</v>
      </c>
      <c r="AS108" s="18">
        <f>SUMIFS(Fluxo!$N:$N,Fluxo!$S:$S,"&gt;"&amp;AR$5,Fluxo!$S:$S,"&lt;="&amp;AS$5,Fluxo!$D:$D,$D108)</f>
        <v>0</v>
      </c>
      <c r="AT108" s="18">
        <f>SUMIFS(Fluxo!$N:$N,Fluxo!$S:$S,"&gt;"&amp;AS$5,Fluxo!$S:$S,"&lt;="&amp;AT$5,Fluxo!$D:$D,$D108)</f>
        <v>0</v>
      </c>
      <c r="AU108" s="18">
        <f>SUMIFS(Fluxo!$N:$N,Fluxo!$S:$S,"&gt;"&amp;AT$5,Fluxo!$S:$S,"&lt;="&amp;AU$5,Fluxo!$D:$D,$D108)</f>
        <v>0</v>
      </c>
      <c r="AV108" s="18">
        <f>SUMIFS(Fluxo!$N:$N,Fluxo!$S:$S,"&gt;"&amp;AU$5,Fluxo!$S:$S,"&lt;="&amp;AV$5,Fluxo!$D:$D,$D108)</f>
        <v>0</v>
      </c>
      <c r="AW108" s="18">
        <f>SUMIFS(Fluxo!$N:$N,Fluxo!$S:$S,"&gt;"&amp;AV$5,Fluxo!$S:$S,"&lt;="&amp;AW$5,Fluxo!$D:$D,$D108)</f>
        <v>0</v>
      </c>
      <c r="AX108" s="18">
        <f>SUMIFS(Fluxo!$N:$N,Fluxo!$S:$S,"&gt;"&amp;AW$5,Fluxo!$S:$S,"&lt;="&amp;AX$5,Fluxo!$D:$D,$D108)</f>
        <v>0</v>
      </c>
      <c r="AY108" s="18">
        <f>SUMIFS(Fluxo!$N:$N,Fluxo!$S:$S,"&gt;"&amp;AX$5,Fluxo!$S:$S,"&lt;="&amp;AY$5,Fluxo!$D:$D,$D108)</f>
        <v>0</v>
      </c>
      <c r="AZ108" s="18">
        <f>SUMIFS(Fluxo!$N:$N,Fluxo!$S:$S,"&gt;"&amp;AY$5,Fluxo!$S:$S,"&lt;="&amp;AZ$5,Fluxo!$D:$D,$D108)</f>
        <v>0</v>
      </c>
      <c r="BA108" s="18">
        <f>SUMIFS(Fluxo!$N:$N,Fluxo!$S:$S,"&gt;"&amp;AZ$5,Fluxo!$S:$S,"&lt;="&amp;BA$5,Fluxo!$D:$D,$D108)</f>
        <v>0</v>
      </c>
      <c r="BB108" s="18">
        <f>SUMIFS(Fluxo!$N:$N,Fluxo!$S:$S,"&gt;"&amp;BA$5,Fluxo!$S:$S,"&lt;="&amp;BB$5,Fluxo!$D:$D,$D108)</f>
        <v>0</v>
      </c>
      <c r="BC108" s="18">
        <f>SUMIFS(Fluxo!$N:$N,Fluxo!$S:$S,"&gt;"&amp;BB$5,Fluxo!$S:$S,"&lt;="&amp;BC$5,Fluxo!$D:$D,$D108)</f>
        <v>0</v>
      </c>
      <c r="BD108" s="18">
        <f>SUMIFS(Fluxo!$N:$N,Fluxo!$S:$S,"&gt;"&amp;BC$5,Fluxo!$S:$S,"&lt;="&amp;BD$5,Fluxo!$D:$D,$D108)</f>
        <v>0</v>
      </c>
      <c r="BE108" s="18">
        <f>SUMIFS(Fluxo!$N:$N,Fluxo!$S:$S,"&gt;"&amp;BD$5,Fluxo!$S:$S,"&lt;="&amp;BE$5,Fluxo!$D:$D,$D108)</f>
        <v>0</v>
      </c>
      <c r="BF108" s="18">
        <f>SUMIFS(Fluxo!$N:$N,Fluxo!$S:$S,"&gt;"&amp;BE$5,Fluxo!$S:$S,"&lt;="&amp;BF$5,Fluxo!$D:$D,$D108)</f>
        <v>0</v>
      </c>
      <c r="BG108" s="18">
        <f>SUMIFS(Fluxo!$N:$N,Fluxo!$S:$S,"&gt;"&amp;BF$5,Fluxo!$S:$S,"&lt;="&amp;BG$5,Fluxo!$D:$D,$D108)</f>
        <v>0</v>
      </c>
      <c r="BH108" s="18">
        <f>SUMIFS(Fluxo!$N:$N,Fluxo!$S:$S,"&gt;"&amp;BG$5,Fluxo!$S:$S,"&lt;="&amp;BH$5,Fluxo!$D:$D,$D108)</f>
        <v>0</v>
      </c>
      <c r="BI108" s="18">
        <f>SUMIFS(Fluxo!$N:$N,Fluxo!$S:$S,"&gt;"&amp;BH$5,Fluxo!$S:$S,"&lt;="&amp;BI$5,Fluxo!$D:$D,$D108)</f>
        <v>0</v>
      </c>
      <c r="BJ108" s="18">
        <f>SUMIFS(Fluxo!$N:$N,Fluxo!$S:$S,"&gt;"&amp;BI$5,Fluxo!$S:$S,"&lt;="&amp;BJ$5,Fluxo!$D:$D,$D108)</f>
        <v>0</v>
      </c>
      <c r="BK108" s="18">
        <f>SUMIFS(Fluxo!$N:$N,Fluxo!$S:$S,"&gt;"&amp;BJ$5,Fluxo!$S:$S,"&lt;="&amp;BK$5,Fluxo!$D:$D,$D108)</f>
        <v>0</v>
      </c>
      <c r="BL108" s="18">
        <f>SUMIFS(Fluxo!$N:$N,Fluxo!$S:$S,"&gt;"&amp;BK$5,Fluxo!$S:$S,"&lt;="&amp;BL$5,Fluxo!$D:$D,$D108)</f>
        <v>0</v>
      </c>
      <c r="BM108" s="18">
        <f>SUMIFS(Fluxo!$N:$N,Fluxo!$S:$S,"&gt;"&amp;BL$5,Fluxo!$S:$S,"&lt;="&amp;BM$5,Fluxo!$D:$D,$D108)</f>
        <v>0</v>
      </c>
      <c r="BN108" s="18">
        <f>SUMIFS(Fluxo!$N:$N,Fluxo!$S:$S,"&gt;"&amp;BM$5,Fluxo!$S:$S,"&lt;="&amp;BN$5,Fluxo!$D:$D,$D108)</f>
        <v>0</v>
      </c>
      <c r="BO108" s="18">
        <f>SUMIFS(Fluxo!$N:$N,Fluxo!$S:$S,"&gt;"&amp;BN$5,Fluxo!$S:$S,"&lt;="&amp;BO$5,Fluxo!$D:$D,$D108)</f>
        <v>0</v>
      </c>
      <c r="BP108" s="18">
        <f>SUMIFS(Fluxo!$N:$N,Fluxo!$S:$S,"&gt;"&amp;BO$5,Fluxo!$S:$S,"&lt;="&amp;BP$5,Fluxo!$D:$D,$D108)</f>
        <v>0</v>
      </c>
      <c r="BQ108" s="18">
        <f>SUMIFS(Fluxo!$N:$N,Fluxo!$S:$S,"&gt;"&amp;BP$5,Fluxo!$S:$S,"&lt;="&amp;BQ$5,Fluxo!$D:$D,$D108)</f>
        <v>0</v>
      </c>
      <c r="BR108" s="18">
        <f>SUMIFS(Fluxo!$N:$N,Fluxo!$S:$S,"&gt;"&amp;BQ$5,Fluxo!$S:$S,"&lt;="&amp;BR$5,Fluxo!$D:$D,$D108)</f>
        <v>0</v>
      </c>
      <c r="BS108" s="18">
        <f>SUMIFS(Fluxo!$N:$N,Fluxo!$S:$S,"&gt;"&amp;BR$5,Fluxo!$S:$S,"&lt;="&amp;BS$5,Fluxo!$D:$D,$D108)</f>
        <v>0</v>
      </c>
      <c r="BT108" s="18">
        <f>SUMIFS(Fluxo!$N:$N,Fluxo!$S:$S,"&gt;"&amp;BS$5,Fluxo!$S:$S,"&lt;="&amp;BT$5,Fluxo!$D:$D,$D108)</f>
        <v>0</v>
      </c>
      <c r="BU108" s="18">
        <f>SUMIFS(Fluxo!$N:$N,Fluxo!$S:$S,"&gt;"&amp;BT$5,Fluxo!$S:$S,"&lt;="&amp;BU$5,Fluxo!$D:$D,$D108)</f>
        <v>0</v>
      </c>
      <c r="BV108" s="18">
        <f>SUMIFS(Fluxo!$N:$N,Fluxo!$S:$S,"&gt;"&amp;BU$5,Fluxo!$S:$S,"&lt;="&amp;BV$5,Fluxo!$D:$D,$D108)</f>
        <v>0</v>
      </c>
      <c r="BW108" s="18">
        <f>SUMIFS(Fluxo!$N:$N,Fluxo!$S:$S,"&gt;"&amp;BV$5,Fluxo!$S:$S,"&lt;="&amp;BW$5,Fluxo!$D:$D,$D108)</f>
        <v>0</v>
      </c>
      <c r="BX108" s="18">
        <f>SUMIFS(Fluxo!$N:$N,Fluxo!$S:$S,"&gt;"&amp;BW$5,Fluxo!$S:$S,"&lt;="&amp;BX$5,Fluxo!$D:$D,$D108)</f>
        <v>0</v>
      </c>
      <c r="BY108" s="18">
        <f>SUMIFS(Fluxo!$N:$N,Fluxo!$S:$S,"&gt;"&amp;BX$5,Fluxo!$S:$S,"&lt;="&amp;BY$5,Fluxo!$D:$D,$D108)</f>
        <v>0</v>
      </c>
      <c r="BZ108" s="18">
        <f>SUMIFS(Fluxo!$N:$N,Fluxo!$S:$S,"&gt;"&amp;BY$5,Fluxo!$S:$S,"&lt;="&amp;BZ$5,Fluxo!$D:$D,$D108)</f>
        <v>0</v>
      </c>
      <c r="CA108" s="18">
        <f>SUMIFS(Fluxo!$N:$N,Fluxo!$S:$S,"&gt;"&amp;BZ$5,Fluxo!$S:$S,"&lt;="&amp;CA$5,Fluxo!$D:$D,$D108)</f>
        <v>0</v>
      </c>
      <c r="CB108" s="18">
        <f>SUMIFS(Fluxo!$N:$N,Fluxo!$S:$S,"&gt;"&amp;CA$5,Fluxo!$S:$S,"&lt;="&amp;CB$5,Fluxo!$D:$D,$D108)</f>
        <v>0</v>
      </c>
      <c r="CC108" s="18">
        <f>SUMIFS(Fluxo!$N:$N,Fluxo!$S:$S,"&gt;"&amp;CB$5,Fluxo!$S:$S,"&lt;="&amp;CC$5,Fluxo!$D:$D,$D108)</f>
        <v>0</v>
      </c>
      <c r="CD108" s="18">
        <f>SUMIFS(Fluxo!$N:$N,Fluxo!$S:$S,"&gt;"&amp;CC$5,Fluxo!$S:$S,"&lt;="&amp;CD$5,Fluxo!$D:$D,$D108)</f>
        <v>0</v>
      </c>
      <c r="CE108" s="18">
        <f>SUMIFS(Fluxo!$N:$N,Fluxo!$S:$S,"&gt;"&amp;CD$5,Fluxo!$S:$S,"&lt;="&amp;CE$5,Fluxo!$D:$D,$D108)</f>
        <v>0</v>
      </c>
      <c r="CF108" s="18">
        <f>SUMIFS(Fluxo!$N:$N,Fluxo!$S:$S,"&gt;"&amp;CE$5,Fluxo!$S:$S,"&lt;="&amp;CF$5,Fluxo!$D:$D,$D108)</f>
        <v>0</v>
      </c>
      <c r="CG108" s="18">
        <f>SUMIFS(Fluxo!$N:$N,Fluxo!$S:$S,"&gt;"&amp;CF$5,Fluxo!$S:$S,"&lt;="&amp;CG$5,Fluxo!$D:$D,$D108)</f>
        <v>0</v>
      </c>
      <c r="CH108" s="18">
        <f>SUMIFS(Fluxo!$N:$N,Fluxo!$S:$S,"&gt;"&amp;CG$5,Fluxo!$S:$S,"&lt;="&amp;CH$5,Fluxo!$D:$D,$D108)</f>
        <v>0</v>
      </c>
      <c r="CI108" s="18">
        <f>SUMIFS(Fluxo!$N:$N,Fluxo!$S:$S,"&gt;"&amp;CH$5,Fluxo!$S:$S,"&lt;="&amp;CI$5,Fluxo!$D:$D,$D108)</f>
        <v>0</v>
      </c>
      <c r="CJ108" s="18">
        <f>SUMIFS(Fluxo!$N:$N,Fluxo!$S:$S,"&gt;"&amp;CI$5,Fluxo!$S:$S,"&lt;="&amp;CJ$5,Fluxo!$D:$D,$D108)</f>
        <v>0</v>
      </c>
      <c r="CK108" s="18">
        <f>SUMIFS(Fluxo!$N:$N,Fluxo!$S:$S,"&gt;"&amp;CJ$5,Fluxo!$S:$S,"&lt;="&amp;CK$5,Fluxo!$D:$D,$D108)</f>
        <v>0</v>
      </c>
      <c r="CL108" s="18">
        <f>SUMIFS(Fluxo!$N:$N,Fluxo!$S:$S,"&gt;"&amp;CK$5,Fluxo!$S:$S,"&lt;="&amp;CL$5,Fluxo!$D:$D,$D108)</f>
        <v>0</v>
      </c>
      <c r="CM108" s="18">
        <f>SUMIFS(Fluxo!$N:$N,Fluxo!$S:$S,"&gt;"&amp;CL$5,Fluxo!$S:$S,"&lt;="&amp;CM$5,Fluxo!$D:$D,$D108)</f>
        <v>0</v>
      </c>
      <c r="CN108" s="18">
        <f>SUMIFS(Fluxo!$N:$N,Fluxo!$S:$S,"&gt;"&amp;CM$5,Fluxo!$S:$S,"&lt;="&amp;CN$5,Fluxo!$D:$D,$D108)</f>
        <v>0</v>
      </c>
      <c r="CO108" s="18">
        <f>SUMIFS(Fluxo!$N:$N,Fluxo!$S:$S,"&gt;"&amp;CN$5,Fluxo!$S:$S,"&lt;="&amp;CO$5,Fluxo!$D:$D,$D108)</f>
        <v>0</v>
      </c>
      <c r="CP108" s="18">
        <f>SUMIFS(Fluxo!$N:$N,Fluxo!$S:$S,"&gt;"&amp;CO$5,Fluxo!$S:$S,"&lt;="&amp;CP$5,Fluxo!$D:$D,$D108)</f>
        <v>0</v>
      </c>
      <c r="CQ108" s="18">
        <f>SUMIFS(Fluxo!$N:$N,Fluxo!$S:$S,"&gt;"&amp;CP$5,Fluxo!$S:$S,"&lt;="&amp;CQ$5,Fluxo!$D:$D,$D108)</f>
        <v>0</v>
      </c>
      <c r="CR108" s="18">
        <f>SUMIFS(Fluxo!$N:$N,Fluxo!$S:$S,"&gt;"&amp;CQ$5,Fluxo!$S:$S,"&lt;="&amp;CR$5,Fluxo!$D:$D,$D108)</f>
        <v>0</v>
      </c>
      <c r="CS108" s="18">
        <f>SUMIFS(Fluxo!$N:$N,Fluxo!$S:$S,"&gt;"&amp;CR$5,Fluxo!$S:$S,"&lt;="&amp;CS$5,Fluxo!$D:$D,$D108)</f>
        <v>0</v>
      </c>
      <c r="CT108" s="18">
        <f>SUMIFS(Fluxo!$N:$N,Fluxo!$S:$S,"&gt;"&amp;CS$5,Fluxo!$S:$S,"&lt;="&amp;CT$5,Fluxo!$D:$D,$D108)</f>
        <v>0</v>
      </c>
      <c r="CU108" s="18">
        <f>SUMIFS(Fluxo!$N:$N,Fluxo!$S:$S,"&gt;"&amp;CT$5,Fluxo!$S:$S,"&lt;="&amp;CU$5,Fluxo!$D:$D,$D108)</f>
        <v>0</v>
      </c>
      <c r="CV108" s="18">
        <f>SUMIFS(Fluxo!$N:$N,Fluxo!$S:$S,"&gt;"&amp;CU$5,Fluxo!$S:$S,"&lt;="&amp;CV$5,Fluxo!$D:$D,$D108)</f>
        <v>0</v>
      </c>
      <c r="CW108" s="18">
        <f>SUMIFS(Fluxo!$N:$N,Fluxo!$S:$S,"&gt;"&amp;CV$5,Fluxo!$S:$S,"&lt;="&amp;CW$5,Fluxo!$D:$D,$D108)</f>
        <v>0</v>
      </c>
      <c r="CX108" s="18">
        <f>SUMIFS(Fluxo!$N:$N,Fluxo!$S:$S,"&gt;"&amp;CW$5,Fluxo!$S:$S,"&lt;="&amp;CX$5,Fluxo!$D:$D,$D108)</f>
        <v>0</v>
      </c>
      <c r="CY108" s="18">
        <f>SUMIFS(Fluxo!$N:$N,Fluxo!$S:$S,"&gt;"&amp;CX$5,Fluxo!$S:$S,"&lt;="&amp;CY$5,Fluxo!$D:$D,$D108)</f>
        <v>0</v>
      </c>
      <c r="CZ108" s="18">
        <f>SUMIFS(Fluxo!$N:$N,Fluxo!$S:$S,"&gt;"&amp;CY$5,Fluxo!$S:$S,"&lt;="&amp;CZ$5,Fluxo!$D:$D,$D108)</f>
        <v>0</v>
      </c>
      <c r="DA108" s="18">
        <f>SUMIFS(Fluxo!$N:$N,Fluxo!$S:$S,"&gt;"&amp;CZ$5,Fluxo!$S:$S,"&lt;="&amp;DA$5,Fluxo!$D:$D,$D108)</f>
        <v>0</v>
      </c>
      <c r="DB108" s="18">
        <f>SUMIFS(Fluxo!$N:$N,Fluxo!$S:$S,"&gt;"&amp;DA$5,Fluxo!$S:$S,"&lt;="&amp;DB$5,Fluxo!$D:$D,$D108)</f>
        <v>0</v>
      </c>
      <c r="DC108" s="18">
        <f>SUMIFS(Fluxo!$N:$N,Fluxo!$S:$S,"&gt;"&amp;DB$5,Fluxo!$S:$S,"&lt;="&amp;DC$5,Fluxo!$D:$D,$D108)</f>
        <v>0</v>
      </c>
      <c r="DD108" s="18">
        <f>SUMIFS(Fluxo!$N:$N,Fluxo!$S:$S,"&gt;"&amp;DC$5,Fluxo!$S:$S,"&lt;="&amp;DD$5,Fluxo!$D:$D,$D108)</f>
        <v>0</v>
      </c>
      <c r="DE108" s="18">
        <f>SUMIFS(Fluxo!$N:$N,Fluxo!$S:$S,"&gt;"&amp;DD$5,Fluxo!$S:$S,"&lt;="&amp;DE$5,Fluxo!$D:$D,$D108)</f>
        <v>0</v>
      </c>
      <c r="DF108" s="18">
        <f>SUMIFS(Fluxo!$N:$N,Fluxo!$S:$S,"&gt;"&amp;DE$5,Fluxo!$S:$S,"&lt;="&amp;DF$5,Fluxo!$D:$D,$D108)</f>
        <v>0</v>
      </c>
      <c r="DG108" s="18">
        <f>SUMIFS(Fluxo!$N:$N,Fluxo!$S:$S,"&gt;"&amp;DF$5,Fluxo!$S:$S,"&lt;="&amp;DG$5,Fluxo!$D:$D,$D108)</f>
        <v>0</v>
      </c>
      <c r="DH108" s="18">
        <f>SUMIFS(Fluxo!$N:$N,Fluxo!$S:$S,"&gt;"&amp;DG$5,Fluxo!$S:$S,"&lt;="&amp;DH$5,Fluxo!$D:$D,$D108)</f>
        <v>0</v>
      </c>
      <c r="DI108" s="18">
        <f>SUMIFS(Fluxo!$N:$N,Fluxo!$S:$S,"&gt;"&amp;DH$5,Fluxo!$S:$S,"&lt;="&amp;DI$5,Fluxo!$D:$D,$D108)</f>
        <v>0</v>
      </c>
      <c r="DJ108" s="18">
        <f>SUMIFS(Fluxo!$N:$N,Fluxo!$S:$S,"&gt;"&amp;DI$5,Fluxo!$S:$S,"&lt;="&amp;DJ$5,Fluxo!$D:$D,$D108)</f>
        <v>0</v>
      </c>
      <c r="DK108" s="18">
        <f>SUMIFS(Fluxo!$N:$N,Fluxo!$S:$S,"&gt;"&amp;DJ$5,Fluxo!$S:$S,"&lt;="&amp;DK$5,Fluxo!$D:$D,$D108)</f>
        <v>0</v>
      </c>
      <c r="DL108" s="18">
        <f>SUMIFS(Fluxo!$N:$N,Fluxo!$S:$S,"&gt;"&amp;DK$5,Fluxo!$S:$S,"&lt;="&amp;DL$5,Fluxo!$D:$D,$D108)</f>
        <v>0</v>
      </c>
      <c r="DM108" s="18">
        <f>SUMIFS(Fluxo!$N:$N,Fluxo!$S:$S,"&gt;"&amp;DL$5,Fluxo!$S:$S,"&lt;="&amp;DM$5,Fluxo!$D:$D,$D108)</f>
        <v>0</v>
      </c>
      <c r="DN108" s="18">
        <f>SUMIFS(Fluxo!$N:$N,Fluxo!$S:$S,"&gt;"&amp;DM$5,Fluxo!$S:$S,"&lt;="&amp;DN$5,Fluxo!$D:$D,$D108)</f>
        <v>0</v>
      </c>
      <c r="DO108" s="18">
        <f>SUMIFS(Fluxo!$N:$N,Fluxo!$S:$S,"&gt;"&amp;DN$5,Fluxo!$S:$S,"&lt;="&amp;DO$5,Fluxo!$D:$D,$D108)</f>
        <v>0</v>
      </c>
      <c r="DP108" s="18">
        <f>SUMIFS(Fluxo!$N:$N,Fluxo!$S:$S,"&gt;"&amp;DO$5,Fluxo!$S:$S,"&lt;="&amp;DP$5,Fluxo!$D:$D,$D108)</f>
        <v>0</v>
      </c>
      <c r="DQ108" s="18">
        <f>SUMIFS(Fluxo!$N:$N,Fluxo!$S:$S,"&gt;"&amp;DP$5,Fluxo!$S:$S,"&lt;="&amp;DQ$5,Fluxo!$D:$D,$D108)</f>
        <v>0</v>
      </c>
      <c r="DR108" s="18">
        <f>SUMIFS(Fluxo!$N:$N,Fluxo!$S:$S,"&gt;"&amp;DQ$5,Fluxo!$S:$S,"&lt;="&amp;DR$5,Fluxo!$D:$D,$D108)</f>
        <v>0</v>
      </c>
      <c r="DS108" s="18">
        <f>SUMIFS(Fluxo!$N:$N,Fluxo!$S:$S,"&gt;"&amp;DR$5,Fluxo!$S:$S,"&lt;="&amp;DS$5,Fluxo!$D:$D,$D108)</f>
        <v>0</v>
      </c>
      <c r="DT108" s="18">
        <f>SUMIFS(Fluxo!$N:$N,Fluxo!$S:$S,"&gt;"&amp;DS$5,Fluxo!$S:$S,"&lt;="&amp;DT$5,Fluxo!$D:$D,$D108)</f>
        <v>0</v>
      </c>
      <c r="DU108" s="18">
        <f>SUMIFS(Fluxo!$N:$N,Fluxo!$S:$S,"&gt;"&amp;DT$5,Fluxo!$S:$S,"&lt;="&amp;DU$5,Fluxo!$D:$D,$D108)</f>
        <v>0</v>
      </c>
      <c r="DV108" s="18">
        <f>SUMIFS(Fluxo!$N:$N,Fluxo!$S:$S,"&gt;"&amp;DU$5,Fluxo!$S:$S,"&lt;="&amp;DV$5,Fluxo!$D:$D,$D108)</f>
        <v>0</v>
      </c>
      <c r="DW108" s="18">
        <f>SUMIFS(Fluxo!$N:$N,Fluxo!$S:$S,"&gt;"&amp;DV$5,Fluxo!$S:$S,"&lt;="&amp;DW$5,Fluxo!$D:$D,$D108)</f>
        <v>0</v>
      </c>
      <c r="DX108" s="18">
        <f>SUMIFS(Fluxo!$N:$N,Fluxo!$S:$S,"&gt;"&amp;DW$5,Fluxo!$S:$S,"&lt;="&amp;DX$5,Fluxo!$D:$D,$D108)</f>
        <v>0</v>
      </c>
      <c r="DY108" s="18">
        <f>SUMIFS(Fluxo!$N:$N,Fluxo!$S:$S,"&gt;"&amp;DX$5,Fluxo!$S:$S,"&lt;="&amp;DY$5,Fluxo!$D:$D,$D108)</f>
        <v>0</v>
      </c>
      <c r="DZ108" s="18">
        <f>SUMIFS(Fluxo!$N:$N,Fluxo!$S:$S,"&gt;"&amp;DY$5,Fluxo!$S:$S,"&lt;="&amp;DZ$5,Fluxo!$D:$D,$D108)</f>
        <v>0</v>
      </c>
      <c r="EA108" s="18">
        <f>SUMIFS(Fluxo!$N:$N,Fluxo!$S:$S,"&gt;"&amp;DZ$5,Fluxo!$S:$S,"&lt;="&amp;EA$5,Fluxo!$D:$D,$D108)</f>
        <v>0</v>
      </c>
      <c r="EB108" s="18">
        <f>SUMIFS(Fluxo!$N:$N,Fluxo!$S:$S,"&gt;"&amp;EA$5,Fluxo!$S:$S,"&lt;="&amp;EB$5,Fluxo!$D:$D,$D108)</f>
        <v>0</v>
      </c>
      <c r="EC108" s="18">
        <f>SUMIFS(Fluxo!$N:$N,Fluxo!$S:$S,"&gt;"&amp;EB$5,Fluxo!$S:$S,"&lt;="&amp;EC$5,Fluxo!$D:$D,$D108)</f>
        <v>0</v>
      </c>
      <c r="ED108" s="18">
        <f>SUMIFS(Fluxo!$N:$N,Fluxo!$S:$S,"&gt;"&amp;EC$5,Fluxo!$S:$S,"&lt;="&amp;ED$5,Fluxo!$D:$D,$D108)</f>
        <v>0</v>
      </c>
      <c r="EE108" s="18">
        <f>SUMIFS(Fluxo!$N:$N,Fluxo!$S:$S,"&gt;"&amp;ED$5,Fluxo!$S:$S,"&lt;="&amp;EE$5,Fluxo!$D:$D,$D108)</f>
        <v>0</v>
      </c>
      <c r="EF108" s="18">
        <f>SUMIFS(Fluxo!$N:$N,Fluxo!$S:$S,"&gt;"&amp;EE$5,Fluxo!$S:$S,"&lt;="&amp;EF$5,Fluxo!$D:$D,$D108)</f>
        <v>0</v>
      </c>
      <c r="EG108" s="18">
        <f>SUMIFS(Fluxo!$N:$N,Fluxo!$S:$S,"&gt;"&amp;EF$5,Fluxo!$S:$S,"&lt;="&amp;EG$5,Fluxo!$D:$D,$D108)</f>
        <v>0</v>
      </c>
      <c r="EH108" s="18">
        <f>SUMIFS(Fluxo!$N:$N,Fluxo!$S:$S,"&gt;"&amp;EG$5,Fluxo!$S:$S,"&lt;="&amp;EH$5,Fluxo!$D:$D,$D108)</f>
        <v>0</v>
      </c>
      <c r="EI108" s="18">
        <f>SUMIFS(Fluxo!$N:$N,Fluxo!$S:$S,"&gt;"&amp;EH$5,Fluxo!$S:$S,"&lt;="&amp;EI$5,Fluxo!$D:$D,$D108)</f>
        <v>0</v>
      </c>
      <c r="EJ108" s="18">
        <f>SUMIFS(Fluxo!$N:$N,Fluxo!$S:$S,"&gt;"&amp;EI$5,Fluxo!$S:$S,"&lt;="&amp;EJ$5,Fluxo!$D:$D,$D108)</f>
        <v>0</v>
      </c>
      <c r="EK108" s="18">
        <f>SUMIFS(Fluxo!$N:$N,Fluxo!$S:$S,"&gt;"&amp;EJ$5,Fluxo!$S:$S,"&lt;="&amp;EK$5,Fluxo!$D:$D,$D108)</f>
        <v>0</v>
      </c>
      <c r="EL108" s="18">
        <f>SUMIFS(Fluxo!$N:$N,Fluxo!$S:$S,"&gt;"&amp;EK$5,Fluxo!$S:$S,"&lt;="&amp;EL$5,Fluxo!$D:$D,$D108)</f>
        <v>0</v>
      </c>
      <c r="EM108" s="18">
        <f>SUMIFS(Fluxo!$N:$N,Fluxo!$S:$S,"&gt;"&amp;EL$5,Fluxo!$S:$S,"&lt;="&amp;EM$5,Fluxo!$D:$D,$D108)</f>
        <v>0</v>
      </c>
      <c r="EN108" s="18">
        <f>SUMIFS(Fluxo!$N:$N,Fluxo!$S:$S,"&gt;"&amp;EM$5,Fluxo!$S:$S,"&lt;="&amp;EN$5,Fluxo!$D:$D,$D108)</f>
        <v>0</v>
      </c>
      <c r="EO108" s="18">
        <f>SUMIFS(Fluxo!$N:$N,Fluxo!$S:$S,"&gt;"&amp;EN$5,Fluxo!$S:$S,"&lt;="&amp;EO$5,Fluxo!$D:$D,$D108)</f>
        <v>0</v>
      </c>
      <c r="EP108" s="18">
        <f>SUMIFS(Fluxo!$N:$N,Fluxo!$S:$S,"&gt;"&amp;EO$5,Fluxo!$S:$S,"&lt;="&amp;EP$5,Fluxo!$D:$D,$D108)</f>
        <v>0</v>
      </c>
      <c r="EQ108" s="18">
        <f>SUMIFS(Fluxo!$N:$N,Fluxo!$S:$S,"&gt;"&amp;EP$5,Fluxo!$S:$S,"&lt;="&amp;EQ$5,Fluxo!$D:$D,$D108)</f>
        <v>0</v>
      </c>
      <c r="ER108" s="18">
        <f>SUMIFS(Fluxo!$N:$N,Fluxo!$S:$S,"&gt;"&amp;EQ$5,Fluxo!$S:$S,"&lt;="&amp;ER$5,Fluxo!$D:$D,$D108)</f>
        <v>0</v>
      </c>
      <c r="ES108" s="18">
        <f>SUMIFS(Fluxo!$N:$N,Fluxo!$S:$S,"&gt;"&amp;ER$5,Fluxo!$S:$S,"&lt;="&amp;ES$5,Fluxo!$D:$D,$D108)</f>
        <v>0</v>
      </c>
      <c r="ET108" s="18">
        <f>SUMIFS(Fluxo!$N:$N,Fluxo!$S:$S,"&gt;"&amp;ES$5,Fluxo!$S:$S,"&lt;="&amp;ET$5,Fluxo!$D:$D,$D108)</f>
        <v>0</v>
      </c>
      <c r="EU108" s="18">
        <f>SUMIFS(Fluxo!$N:$N,Fluxo!$S:$S,"&gt;"&amp;ET$5,Fluxo!$S:$S,"&lt;="&amp;EU$5,Fluxo!$D:$D,$D108)</f>
        <v>0</v>
      </c>
      <c r="EV108" s="18">
        <f>SUMIFS(Fluxo!$N:$N,Fluxo!$S:$S,"&gt;"&amp;EU$5,Fluxo!$S:$S,"&lt;="&amp;EV$5,Fluxo!$D:$D,$D108)</f>
        <v>0</v>
      </c>
      <c r="EW108" s="18">
        <f>SUMIFS(Fluxo!$N:$N,Fluxo!$S:$S,"&gt;"&amp;EV$5,Fluxo!$S:$S,"&lt;="&amp;EW$5,Fluxo!$D:$D,$D108)</f>
        <v>0</v>
      </c>
      <c r="EX108" s="18">
        <f>SUMIFS(Fluxo!$N:$N,Fluxo!$S:$S,"&gt;"&amp;EW$5,Fluxo!$S:$S,"&lt;="&amp;EX$5,Fluxo!$D:$D,$D108)</f>
        <v>0</v>
      </c>
      <c r="EY108" s="18">
        <f>SUMIFS(Fluxo!$N:$N,Fluxo!$S:$S,"&gt;"&amp;EX$5,Fluxo!$S:$S,"&lt;="&amp;EY$5,Fluxo!$D:$D,$D108)</f>
        <v>0</v>
      </c>
      <c r="EZ108" s="18">
        <f>SUMIFS(Fluxo!$N:$N,Fluxo!$S:$S,"&gt;"&amp;EY$5,Fluxo!$S:$S,"&lt;="&amp;EZ$5,Fluxo!$D:$D,$D108)</f>
        <v>0</v>
      </c>
      <c r="FA108" s="18">
        <f>SUMIFS(Fluxo!$N:$N,Fluxo!$S:$S,"&gt;"&amp;EZ$5,Fluxo!$S:$S,"&lt;="&amp;FA$5,Fluxo!$D:$D,$D108)</f>
        <v>0</v>
      </c>
      <c r="FB108" s="18">
        <f>SUMIFS(Fluxo!$N:$N,Fluxo!$S:$S,"&gt;"&amp;FA$5,Fluxo!$S:$S,"&lt;="&amp;FB$5,Fluxo!$D:$D,$D108)</f>
        <v>0</v>
      </c>
      <c r="FC108" s="18">
        <f>SUMIFS(Fluxo!$N:$N,Fluxo!$S:$S,"&gt;"&amp;FB$5,Fluxo!$S:$S,"&lt;="&amp;FC$5,Fluxo!$D:$D,$D108)</f>
        <v>0</v>
      </c>
      <c r="FD108" s="18">
        <f>SUMIFS(Fluxo!$N:$N,Fluxo!$S:$S,"&gt;"&amp;FC$5,Fluxo!$S:$S,"&lt;="&amp;FD$5,Fluxo!$D:$D,$D108)</f>
        <v>0</v>
      </c>
      <c r="FE108" s="18">
        <f>SUMIFS(Fluxo!$N:$N,Fluxo!$S:$S,"&gt;"&amp;FD$5,Fluxo!$S:$S,"&lt;="&amp;FE$5,Fluxo!$D:$D,$D108)</f>
        <v>0</v>
      </c>
      <c r="FF108" s="18">
        <f>SUMIFS(Fluxo!$N:$N,Fluxo!$S:$S,"&gt;"&amp;FE$5,Fluxo!$S:$S,"&lt;="&amp;FF$5,Fluxo!$D:$D,$D108)</f>
        <v>0</v>
      </c>
      <c r="FG108" s="18">
        <f>SUMIFS(Fluxo!$N:$N,Fluxo!$S:$S,"&gt;"&amp;FF$5,Fluxo!$S:$S,"&lt;="&amp;FG$5,Fluxo!$D:$D,$D108)</f>
        <v>0</v>
      </c>
      <c r="FH108" s="18">
        <f>SUMIFS(Fluxo!$N:$N,Fluxo!$S:$S,"&gt;"&amp;FG$5,Fluxo!$S:$S,"&lt;="&amp;FH$5,Fluxo!$D:$D,$D108)</f>
        <v>0</v>
      </c>
      <c r="FI108" s="18">
        <f>SUMIFS(Fluxo!$N:$N,Fluxo!$S:$S,"&gt;"&amp;FH$5,Fluxo!$S:$S,"&lt;="&amp;FI$5,Fluxo!$D:$D,$D108)</f>
        <v>0</v>
      </c>
      <c r="FJ108" s="18">
        <f>SUMIFS(Fluxo!$N:$N,Fluxo!$S:$S,"&gt;"&amp;FI$5,Fluxo!$S:$S,"&lt;="&amp;FJ$5,Fluxo!$D:$D,$D108)</f>
        <v>0</v>
      </c>
      <c r="FK108" s="18">
        <f>SUMIFS(Fluxo!$N:$N,Fluxo!$S:$S,"&gt;"&amp;FJ$5,Fluxo!$S:$S,"&lt;="&amp;FK$5,Fluxo!$D:$D,$D108)</f>
        <v>0</v>
      </c>
      <c r="FL108" s="18">
        <f>SUMIFS(Fluxo!$N:$N,Fluxo!$S:$S,"&gt;"&amp;FK$5,Fluxo!$S:$S,"&lt;="&amp;FL$5,Fluxo!$D:$D,$D108)</f>
        <v>0</v>
      </c>
      <c r="FM108" s="18">
        <f>SUMIFS(Fluxo!$N:$N,Fluxo!$S:$S,"&gt;"&amp;FL$5,Fluxo!$S:$S,"&lt;="&amp;FM$5,Fluxo!$D:$D,$D108)</f>
        <v>0</v>
      </c>
      <c r="FN108" s="18">
        <f>SUMIFS(Fluxo!$N:$N,Fluxo!$S:$S,"&gt;"&amp;FM$5,Fluxo!$S:$S,"&lt;="&amp;FN$5,Fluxo!$D:$D,$D108)</f>
        <v>0</v>
      </c>
      <c r="FO108" s="18">
        <f>SUMIFS(Fluxo!$N:$N,Fluxo!$S:$S,"&gt;"&amp;FN$5,Fluxo!$S:$S,"&lt;="&amp;FO$5,Fluxo!$D:$D,$D108)</f>
        <v>0</v>
      </c>
      <c r="FP108" s="18">
        <f>SUMIFS(Fluxo!$N:$N,Fluxo!$S:$S,"&gt;"&amp;FO$5,Fluxo!$S:$S,"&lt;="&amp;FP$5,Fluxo!$D:$D,$D108)</f>
        <v>0</v>
      </c>
      <c r="FQ108" s="18">
        <f>SUMIFS(Fluxo!$N:$N,Fluxo!$S:$S,"&gt;"&amp;FP$5,Fluxo!$S:$S,"&lt;="&amp;FQ$5,Fluxo!$D:$D,$D108)</f>
        <v>0</v>
      </c>
      <c r="FR108" s="18">
        <f>SUMIFS(Fluxo!$N:$N,Fluxo!$S:$S,"&gt;"&amp;FQ$5,Fluxo!$S:$S,"&lt;="&amp;FR$5,Fluxo!$D:$D,$D108)</f>
        <v>0</v>
      </c>
      <c r="FS108" s="18">
        <f>SUMIFS(Fluxo!$N:$N,Fluxo!$S:$S,"&gt;"&amp;FR$5,Fluxo!$S:$S,"&lt;="&amp;FS$5,Fluxo!$D:$D,$D108)</f>
        <v>0</v>
      </c>
      <c r="FT108" s="18">
        <f>SUMIFS(Fluxo!$N:$N,Fluxo!$S:$S,"&gt;"&amp;FS$5,Fluxo!$S:$S,"&lt;="&amp;FT$5,Fluxo!$D:$D,$D108)</f>
        <v>0</v>
      </c>
      <c r="FU108" s="18">
        <f>SUMIFS(Fluxo!$N:$N,Fluxo!$S:$S,"&gt;"&amp;FT$5,Fluxo!$S:$S,"&lt;="&amp;FU$5,Fluxo!$D:$D,$D108)</f>
        <v>0</v>
      </c>
      <c r="FV108" s="18">
        <f>SUMIFS(Fluxo!$N:$N,Fluxo!$S:$S,"&gt;"&amp;FU$5,Fluxo!$S:$S,"&lt;="&amp;FV$5,Fluxo!$D:$D,$D108)</f>
        <v>0</v>
      </c>
      <c r="FW108" s="18">
        <f>SUMIFS(Fluxo!$N:$N,Fluxo!$S:$S,"&gt;"&amp;FV$5,Fluxo!$S:$S,"&lt;="&amp;FW$5,Fluxo!$D:$D,$D108)</f>
        <v>0</v>
      </c>
      <c r="FX108" s="18">
        <f>SUMIFS(Fluxo!$N:$N,Fluxo!$S:$S,"&gt;"&amp;FW$5,Fluxo!$S:$S,"&lt;="&amp;FX$5,Fluxo!$D:$D,$D108)</f>
        <v>0</v>
      </c>
      <c r="FY108" s="18">
        <f>SUMIFS(Fluxo!$N:$N,Fluxo!$S:$S,"&gt;"&amp;FX$5,Fluxo!$S:$S,"&lt;="&amp;FY$5,Fluxo!$D:$D,$D108)</f>
        <v>0</v>
      </c>
      <c r="FZ108" s="18">
        <f>SUMIFS(Fluxo!$N:$N,Fluxo!$S:$S,"&gt;"&amp;FY$5,Fluxo!$S:$S,"&lt;="&amp;FZ$5,Fluxo!$D:$D,$D108)</f>
        <v>0</v>
      </c>
      <c r="GA108" s="18">
        <f>SUMIFS(Fluxo!$N:$N,Fluxo!$S:$S,"&gt;"&amp;FZ$5,Fluxo!$S:$S,"&lt;="&amp;GA$5,Fluxo!$D:$D,$D108)</f>
        <v>0</v>
      </c>
      <c r="GB108" s="18">
        <f>SUMIFS(Fluxo!$N:$N,Fluxo!$S:$S,"&gt;"&amp;GA$5,Fluxo!$S:$S,"&lt;="&amp;GB$5,Fluxo!$D:$D,$D108)</f>
        <v>0</v>
      </c>
      <c r="GC108" s="18">
        <f>SUMIFS(Fluxo!$N:$N,Fluxo!$S:$S,"&gt;"&amp;GB$5,Fluxo!$S:$S,"&lt;="&amp;GC$5,Fluxo!$D:$D,$D108)</f>
        <v>0</v>
      </c>
      <c r="GD108" s="18">
        <f>SUMIFS(Fluxo!$N:$N,Fluxo!$S:$S,"&gt;"&amp;GC$5,Fluxo!$S:$S,"&lt;="&amp;GD$5,Fluxo!$D:$D,$D108)</f>
        <v>0</v>
      </c>
      <c r="GE108" s="18">
        <f>SUMIFS(Fluxo!$N:$N,Fluxo!$S:$S,"&gt;"&amp;GD$5,Fluxo!$S:$S,"&lt;="&amp;GE$5,Fluxo!$D:$D,$D108)</f>
        <v>0</v>
      </c>
      <c r="GF108" s="18">
        <f>SUMIFS(Fluxo!$N:$N,Fluxo!$S:$S,"&gt;"&amp;GE$5,Fluxo!$S:$S,"&lt;="&amp;GF$5,Fluxo!$D:$D,$D108)</f>
        <v>0</v>
      </c>
      <c r="GG108" s="18">
        <f>SUMIFS(Fluxo!$N:$N,Fluxo!$S:$S,"&gt;"&amp;GF$5,Fluxo!$S:$S,"&lt;="&amp;GG$5,Fluxo!$D:$D,$D108)</f>
        <v>0</v>
      </c>
      <c r="GH108" s="18">
        <f>SUMIFS(Fluxo!$N:$N,Fluxo!$S:$S,"&gt;"&amp;GG$5,Fluxo!$S:$S,"&lt;="&amp;GH$5,Fluxo!$D:$D,$D108)</f>
        <v>0</v>
      </c>
      <c r="GI108" s="18">
        <f>SUMIFS(Fluxo!$N:$N,Fluxo!$S:$S,"&gt;"&amp;GH$5,Fluxo!$S:$S,"&lt;="&amp;GI$5,Fluxo!$D:$D,$D108)</f>
        <v>0</v>
      </c>
      <c r="GJ108" s="18">
        <f>SUMIFS(Fluxo!$N:$N,Fluxo!$S:$S,"&gt;"&amp;GI$5,Fluxo!$S:$S,"&lt;="&amp;GJ$5,Fluxo!$D:$D,$D108)</f>
        <v>0</v>
      </c>
      <c r="GK108" s="18">
        <f>SUMIFS(Fluxo!$N:$N,Fluxo!$S:$S,"&gt;"&amp;GJ$5,Fluxo!$S:$S,"&lt;="&amp;GK$5,Fluxo!$D:$D,$D108)</f>
        <v>0</v>
      </c>
      <c r="GL108" s="18">
        <f>SUMIFS(Fluxo!$N:$N,Fluxo!$S:$S,"&gt;"&amp;GK$5,Fluxo!$S:$S,"&lt;="&amp;GL$5,Fluxo!$D:$D,$D108)</f>
        <v>0</v>
      </c>
      <c r="GM108" s="18">
        <f>SUMIFS(Fluxo!$N:$N,Fluxo!$S:$S,"&gt;"&amp;GL$5,Fluxo!$S:$S,"&lt;="&amp;GM$5,Fluxo!$D:$D,$D108)</f>
        <v>0</v>
      </c>
      <c r="GN108" s="18">
        <f>SUMIFS(Fluxo!$N:$N,Fluxo!$S:$S,"&gt;"&amp;GM$5,Fluxo!$S:$S,"&lt;="&amp;GN$5,Fluxo!$D:$D,$D108)</f>
        <v>0</v>
      </c>
      <c r="GO108" s="18">
        <f>SUMIFS(Fluxo!$N:$N,Fluxo!$S:$S,"&gt;"&amp;GN$5,Fluxo!$S:$S,"&lt;="&amp;GO$5,Fluxo!$D:$D,$D108)</f>
        <v>0</v>
      </c>
      <c r="GP108" s="18">
        <f>SUMIFS(Fluxo!$N:$N,Fluxo!$S:$S,"&gt;"&amp;GO$5,Fluxo!$S:$S,"&lt;="&amp;GP$5,Fluxo!$D:$D,$D108)</f>
        <v>0</v>
      </c>
      <c r="GQ108" s="18">
        <f>SUMIFS(Fluxo!$N:$N,Fluxo!$S:$S,"&gt;"&amp;GP$5,Fluxo!$S:$S,"&lt;="&amp;GQ$5,Fluxo!$D:$D,$D108)</f>
        <v>0</v>
      </c>
      <c r="GR108" s="18">
        <f>SUMIFS(Fluxo!$N:$N,Fluxo!$S:$S,"&gt;"&amp;GQ$5,Fluxo!$S:$S,"&lt;="&amp;GR$5,Fluxo!$D:$D,$D108)</f>
        <v>0</v>
      </c>
      <c r="GS108" s="18">
        <f>SUMIFS(Fluxo!$N:$N,Fluxo!$S:$S,"&gt;"&amp;GR$5,Fluxo!$S:$S,"&lt;="&amp;GS$5,Fluxo!$D:$D,$D108)</f>
        <v>0</v>
      </c>
      <c r="GT108" s="18">
        <f>SUMIFS(Fluxo!$N:$N,Fluxo!$S:$S,"&gt;"&amp;GS$5,Fluxo!$S:$S,"&lt;="&amp;GT$5,Fluxo!$D:$D,$D108)</f>
        <v>0</v>
      </c>
      <c r="GU108" s="18">
        <f>SUMIFS(Fluxo!$N:$N,Fluxo!$S:$S,"&gt;"&amp;GT$5,Fluxo!$S:$S,"&lt;="&amp;GU$5,Fluxo!$D:$D,$D108)</f>
        <v>0</v>
      </c>
      <c r="GV108" s="18">
        <f>SUMIFS(Fluxo!$N:$N,Fluxo!$S:$S,"&gt;"&amp;GU$5,Fluxo!$S:$S,"&lt;="&amp;GV$5,Fluxo!$D:$D,$D108)</f>
        <v>0</v>
      </c>
      <c r="GW108" s="18">
        <f>SUMIFS(Fluxo!$N:$N,Fluxo!$S:$S,"&gt;"&amp;GV$5,Fluxo!$S:$S,"&lt;="&amp;GW$5,Fluxo!$D:$D,$D108)</f>
        <v>0</v>
      </c>
      <c r="GX108" s="18">
        <f>SUMIFS(Fluxo!$N:$N,Fluxo!$S:$S,"&gt;"&amp;GW$5,Fluxo!$S:$S,"&lt;="&amp;GX$5,Fluxo!$D:$D,$D108)</f>
        <v>0</v>
      </c>
      <c r="GY108" s="18">
        <f>SUMIFS(Fluxo!$N:$N,Fluxo!$S:$S,"&gt;"&amp;GX$5,Fluxo!$S:$S,"&lt;="&amp;GY$5,Fluxo!$D:$D,$D108)</f>
        <v>0</v>
      </c>
      <c r="GZ108" s="18">
        <f>SUMIFS(Fluxo!$N:$N,Fluxo!$S:$S,"&gt;"&amp;GY$5,Fluxo!$S:$S,"&lt;="&amp;GZ$5,Fluxo!$D:$D,$D108)</f>
        <v>0</v>
      </c>
      <c r="HA108" s="18">
        <f>SUMIFS(Fluxo!$N:$N,Fluxo!$S:$S,"&gt;"&amp;GZ$5,Fluxo!$S:$S,"&lt;="&amp;HA$5,Fluxo!$D:$D,$D108)</f>
        <v>0</v>
      </c>
      <c r="HB108" s="18">
        <f>SUMIFS(Fluxo!$N:$N,Fluxo!$S:$S,"&gt;"&amp;HA$5,Fluxo!$S:$S,"&lt;="&amp;HB$5,Fluxo!$D:$D,$D108)</f>
        <v>0</v>
      </c>
      <c r="HC108" s="18">
        <f>SUMIFS(Fluxo!$N:$N,Fluxo!$S:$S,"&gt;"&amp;HB$5,Fluxo!$S:$S,"&lt;="&amp;HC$5,Fluxo!$D:$D,$D108)</f>
        <v>0</v>
      </c>
      <c r="HD108" s="18">
        <f>SUMIFS(Fluxo!$N:$N,Fluxo!$S:$S,"&gt;"&amp;HC$5,Fluxo!$S:$S,"&lt;="&amp;HD$5,Fluxo!$D:$D,$D108)</f>
        <v>0</v>
      </c>
      <c r="HE108" s="18">
        <f>SUMIFS(Fluxo!$N:$N,Fluxo!$S:$S,"&gt;"&amp;HD$5,Fluxo!$S:$S,"&lt;="&amp;HE$5,Fluxo!$D:$D,$D108)</f>
        <v>0</v>
      </c>
      <c r="HF108" s="18">
        <f>SUMIFS(Fluxo!$N:$N,Fluxo!$S:$S,"&gt;"&amp;HE$5,Fluxo!$S:$S,"&lt;="&amp;HF$5,Fluxo!$D:$D,$D108)</f>
        <v>0</v>
      </c>
    </row>
    <row r="109" spans="1:214">
      <c r="A109" s="20">
        <f t="shared" si="18"/>
        <v>99</v>
      </c>
      <c r="B109" s="140" t="str">
        <f>'Check Carteira'!C101</f>
        <v>E.1016.99.01.0234</v>
      </c>
      <c r="C109" s="141">
        <v>1</v>
      </c>
      <c r="D109" s="129" t="str">
        <f>'Check Carteira'!F101</f>
        <v>A-0234</v>
      </c>
      <c r="E109" s="21">
        <f>IFERROR(INDEX(Contratos!L:L,MATCH(D109,Contratos!R:R,0)),"")</f>
        <v>45531</v>
      </c>
      <c r="F109" s="139">
        <f>IFERROR(INDEX(Contratos!G:G,MATCH(D109,Contratos!R:R,0)),"")</f>
        <v>1241500</v>
      </c>
      <c r="H109" s="83">
        <f t="shared" si="17"/>
        <v>1257288.1199999999</v>
      </c>
      <c r="J109" s="18">
        <f>SUMIFS(Fluxo!$N:$N,Fluxo!$S:$S,"&gt;"&amp;I$5,Fluxo!$S:$S,"&lt;="&amp;J$5,Fluxo!$D:$D,$D109)</f>
        <v>0</v>
      </c>
      <c r="K109" s="18">
        <f>SUMIFS(Fluxo!$N:$N,Fluxo!$S:$S,"&gt;"&amp;J$5,Fluxo!$S:$S,"&lt;="&amp;K$5,Fluxo!$D:$D,$D109)</f>
        <v>0</v>
      </c>
      <c r="L109" s="18">
        <f>SUMIFS(Fluxo!$N:$N,Fluxo!$S:$S,"&gt;"&amp;K$5,Fluxo!$S:$S,"&lt;="&amp;L$5,Fluxo!$D:$D,$D109)</f>
        <v>0</v>
      </c>
      <c r="M109" s="18">
        <f>SUMIFS(Fluxo!$N:$N,Fluxo!$S:$S,"&gt;"&amp;L$5,Fluxo!$S:$S,"&lt;="&amp;M$5,Fluxo!$D:$D,$D109)</f>
        <v>0</v>
      </c>
      <c r="N109" s="18">
        <f>SUMIFS(Fluxo!$N:$N,Fluxo!$S:$S,"&gt;"&amp;M$5,Fluxo!$S:$S,"&lt;="&amp;N$5,Fluxo!$D:$D,$D109)</f>
        <v>0</v>
      </c>
      <c r="O109" s="18">
        <f>SUMIFS(Fluxo!$N:$N,Fluxo!$S:$S,"&gt;"&amp;N$5,Fluxo!$S:$S,"&lt;="&amp;O$5,Fluxo!$D:$D,$D109)</f>
        <v>0</v>
      </c>
      <c r="P109" s="18">
        <f>SUMIFS(Fluxo!$N:$N,Fluxo!$S:$S,"&gt;"&amp;O$5,Fluxo!$S:$S,"&lt;="&amp;P$5,Fluxo!$D:$D,$D109)</f>
        <v>0</v>
      </c>
      <c r="Q109" s="18">
        <f>SUMIFS(Fluxo!$N:$N,Fluxo!$S:$S,"&gt;"&amp;P$5,Fluxo!$S:$S,"&lt;="&amp;Q$5,Fluxo!$D:$D,$D109)</f>
        <v>0</v>
      </c>
      <c r="R109" s="18">
        <f>SUMIFS(Fluxo!$N:$N,Fluxo!$S:$S,"&gt;"&amp;Q$5,Fluxo!$S:$S,"&lt;="&amp;R$5,Fluxo!$D:$D,$D109)</f>
        <v>0</v>
      </c>
      <c r="S109" s="18">
        <f>SUMIFS(Fluxo!$N:$N,Fluxo!$S:$S,"&gt;"&amp;R$5,Fluxo!$S:$S,"&lt;="&amp;S$5,Fluxo!$D:$D,$D109)</f>
        <v>0</v>
      </c>
      <c r="T109" s="18">
        <f>SUMIFS(Fluxo!$N:$N,Fluxo!$S:$S,"&gt;"&amp;S$5,Fluxo!$S:$S,"&lt;="&amp;T$5,Fluxo!$D:$D,$D109)</f>
        <v>0</v>
      </c>
      <c r="U109" s="18">
        <f>SUMIFS(Fluxo!$N:$N,Fluxo!$S:$S,"&gt;"&amp;T$5,Fluxo!$S:$S,"&lt;="&amp;U$5,Fluxo!$D:$D,$D109)</f>
        <v>0</v>
      </c>
      <c r="V109" s="18">
        <f>SUMIFS(Fluxo!$N:$N,Fluxo!$S:$S,"&gt;"&amp;U$5,Fluxo!$S:$S,"&lt;="&amp;V$5,Fluxo!$D:$D,$D109)</f>
        <v>0</v>
      </c>
      <c r="W109" s="18">
        <f>SUMIFS(Fluxo!$N:$N,Fluxo!$S:$S,"&gt;"&amp;V$5,Fluxo!$S:$S,"&lt;="&amp;W$5,Fluxo!$D:$D,$D109)</f>
        <v>0</v>
      </c>
      <c r="X109" s="18">
        <f>SUMIFS(Fluxo!$N:$N,Fluxo!$S:$S,"&gt;"&amp;W$5,Fluxo!$S:$S,"&lt;="&amp;X$5,Fluxo!$D:$D,$D109)</f>
        <v>0</v>
      </c>
      <c r="Y109" s="18">
        <f>SUMIFS(Fluxo!$N:$N,Fluxo!$S:$S,"&gt;"&amp;X$5,Fluxo!$S:$S,"&lt;="&amp;Y$5,Fluxo!$D:$D,$D109)</f>
        <v>0</v>
      </c>
      <c r="Z109" s="18">
        <f>SUMIFS(Fluxo!$N:$N,Fluxo!$S:$S,"&gt;"&amp;Y$5,Fluxo!$S:$S,"&lt;="&amp;Z$5,Fluxo!$D:$D,$D109)</f>
        <v>36500</v>
      </c>
      <c r="AA109" s="18">
        <f>SUMIFS(Fluxo!$N:$N,Fluxo!$S:$S,"&gt;"&amp;Z$5,Fluxo!$S:$S,"&lt;="&amp;AA$5,Fluxo!$D:$D,$D109)</f>
        <v>15108.45</v>
      </c>
      <c r="AB109" s="18">
        <f>SUMIFS(Fluxo!$N:$N,Fluxo!$S:$S,"&gt;"&amp;AA$5,Fluxo!$S:$S,"&lt;="&amp;AB$5,Fluxo!$D:$D,$D109)</f>
        <v>30427.63</v>
      </c>
      <c r="AC109" s="18">
        <f>SUMIFS(Fluxo!$N:$N,Fluxo!$S:$S,"&gt;"&amp;AB$5,Fluxo!$S:$S,"&lt;="&amp;AC$5,Fluxo!$D:$D,$D109)</f>
        <v>30427.63</v>
      </c>
      <c r="AD109" s="18">
        <f>SUMIFS(Fluxo!$N:$N,Fluxo!$S:$S,"&gt;"&amp;AC$5,Fluxo!$S:$S,"&lt;="&amp;AD$5,Fluxo!$D:$D,$D109)</f>
        <v>9128.2900000000009</v>
      </c>
      <c r="AE109" s="18">
        <f>SUMIFS(Fluxo!$N:$N,Fluxo!$S:$S,"&gt;"&amp;AD$5,Fluxo!$S:$S,"&lt;="&amp;AE$5,Fluxo!$D:$D,$D109)</f>
        <v>9128.2900000000009</v>
      </c>
      <c r="AF109" s="18">
        <f>SUMIFS(Fluxo!$N:$N,Fluxo!$S:$S,"&gt;"&amp;AE$5,Fluxo!$S:$S,"&lt;="&amp;AF$5,Fluxo!$D:$D,$D109)</f>
        <v>39128.29</v>
      </c>
      <c r="AG109" s="18">
        <f>SUMIFS(Fluxo!$N:$N,Fluxo!$S:$S,"&gt;"&amp;AF$5,Fluxo!$S:$S,"&lt;="&amp;AG$5,Fluxo!$D:$D,$D109)</f>
        <v>9128.2900000000009</v>
      </c>
      <c r="AH109" s="18">
        <f>SUMIFS(Fluxo!$N:$N,Fluxo!$S:$S,"&gt;"&amp;AG$5,Fluxo!$S:$S,"&lt;="&amp;AH$5,Fluxo!$D:$D,$D109)</f>
        <v>9128.2900000000009</v>
      </c>
      <c r="AI109" s="18">
        <f>SUMIFS(Fluxo!$N:$N,Fluxo!$S:$S,"&gt;"&amp;AH$5,Fluxo!$S:$S,"&lt;="&amp;AI$5,Fluxo!$D:$D,$D109)</f>
        <v>9128.2900000000009</v>
      </c>
      <c r="AJ109" s="18">
        <f>SUMIFS(Fluxo!$N:$N,Fluxo!$S:$S,"&gt;"&amp;AI$5,Fluxo!$S:$S,"&lt;="&amp;AJ$5,Fluxo!$D:$D,$D109)</f>
        <v>9128.2900000000009</v>
      </c>
      <c r="AK109" s="18">
        <f>SUMIFS(Fluxo!$N:$N,Fluxo!$S:$S,"&gt;"&amp;AJ$5,Fluxo!$S:$S,"&lt;="&amp;AK$5,Fluxo!$D:$D,$D109)</f>
        <v>9128.2900000000009</v>
      </c>
      <c r="AL109" s="18">
        <f>SUMIFS(Fluxo!$N:$N,Fluxo!$S:$S,"&gt;"&amp;AK$5,Fluxo!$S:$S,"&lt;="&amp;AL$5,Fluxo!$D:$D,$D109)</f>
        <v>39128.29</v>
      </c>
      <c r="AM109" s="18">
        <f>SUMIFS(Fluxo!$N:$N,Fluxo!$S:$S,"&gt;"&amp;AL$5,Fluxo!$S:$S,"&lt;="&amp;AM$5,Fluxo!$D:$D,$D109)</f>
        <v>9128.2900000000009</v>
      </c>
      <c r="AN109" s="18">
        <f>SUMIFS(Fluxo!$N:$N,Fluxo!$S:$S,"&gt;"&amp;AM$5,Fluxo!$S:$S,"&lt;="&amp;AN$5,Fluxo!$D:$D,$D109)</f>
        <v>9128.2900000000009</v>
      </c>
      <c r="AO109" s="18">
        <f>SUMIFS(Fluxo!$N:$N,Fluxo!$S:$S,"&gt;"&amp;AN$5,Fluxo!$S:$S,"&lt;="&amp;AO$5,Fluxo!$D:$D,$D109)</f>
        <v>9128.2900000000009</v>
      </c>
      <c r="AP109" s="18">
        <f>SUMIFS(Fluxo!$N:$N,Fluxo!$S:$S,"&gt;"&amp;AO$5,Fluxo!$S:$S,"&lt;="&amp;AP$5,Fluxo!$D:$D,$D109)</f>
        <v>9128.2900000000009</v>
      </c>
      <c r="AQ109" s="18">
        <f>SUMIFS(Fluxo!$N:$N,Fluxo!$S:$S,"&gt;"&amp;AP$5,Fluxo!$S:$S,"&lt;="&amp;AQ$5,Fluxo!$D:$D,$D109)</f>
        <v>9128.2900000000009</v>
      </c>
      <c r="AR109" s="18">
        <f>SUMIFS(Fluxo!$N:$N,Fluxo!$S:$S,"&gt;"&amp;AQ$5,Fluxo!$S:$S,"&lt;="&amp;AR$5,Fluxo!$D:$D,$D109)</f>
        <v>39128.29</v>
      </c>
      <c r="AS109" s="18">
        <f>SUMIFS(Fluxo!$N:$N,Fluxo!$S:$S,"&gt;"&amp;AR$5,Fluxo!$S:$S,"&lt;="&amp;AS$5,Fluxo!$D:$D,$D109)</f>
        <v>9128.2900000000009</v>
      </c>
      <c r="AT109" s="18">
        <f>SUMIFS(Fluxo!$N:$N,Fluxo!$S:$S,"&gt;"&amp;AS$5,Fluxo!$S:$S,"&lt;="&amp;AT$5,Fluxo!$D:$D,$D109)</f>
        <v>300219.25</v>
      </c>
      <c r="AU109" s="18">
        <f>SUMIFS(Fluxo!$N:$N,Fluxo!$S:$S,"&gt;"&amp;AT$5,Fluxo!$S:$S,"&lt;="&amp;AU$5,Fluxo!$D:$D,$D109)</f>
        <v>607538.27</v>
      </c>
      <c r="AV109" s="18">
        <f>SUMIFS(Fluxo!$N:$N,Fluxo!$S:$S,"&gt;"&amp;AU$5,Fluxo!$S:$S,"&lt;="&amp;AV$5,Fluxo!$D:$D,$D109)</f>
        <v>0</v>
      </c>
      <c r="AW109" s="18">
        <f>SUMIFS(Fluxo!$N:$N,Fluxo!$S:$S,"&gt;"&amp;AV$5,Fluxo!$S:$S,"&lt;="&amp;AW$5,Fluxo!$D:$D,$D109)</f>
        <v>0</v>
      </c>
      <c r="AX109" s="18">
        <f>SUMIFS(Fluxo!$N:$N,Fluxo!$S:$S,"&gt;"&amp;AW$5,Fluxo!$S:$S,"&lt;="&amp;AX$5,Fluxo!$D:$D,$D109)</f>
        <v>1014.25</v>
      </c>
      <c r="AY109" s="18">
        <f>SUMIFS(Fluxo!$N:$N,Fluxo!$S:$S,"&gt;"&amp;AX$5,Fluxo!$S:$S,"&lt;="&amp;AY$5,Fluxo!$D:$D,$D109)</f>
        <v>0</v>
      </c>
      <c r="AZ109" s="18">
        <f>SUMIFS(Fluxo!$N:$N,Fluxo!$S:$S,"&gt;"&amp;AY$5,Fluxo!$S:$S,"&lt;="&amp;AZ$5,Fluxo!$D:$D,$D109)</f>
        <v>0</v>
      </c>
      <c r="BA109" s="18">
        <f>SUMIFS(Fluxo!$N:$N,Fluxo!$S:$S,"&gt;"&amp;AZ$5,Fluxo!$S:$S,"&lt;="&amp;BA$5,Fluxo!$D:$D,$D109)</f>
        <v>0</v>
      </c>
      <c r="BB109" s="18">
        <f>SUMIFS(Fluxo!$N:$N,Fluxo!$S:$S,"&gt;"&amp;BA$5,Fluxo!$S:$S,"&lt;="&amp;BB$5,Fluxo!$D:$D,$D109)</f>
        <v>0</v>
      </c>
      <c r="BC109" s="18">
        <f>SUMIFS(Fluxo!$N:$N,Fluxo!$S:$S,"&gt;"&amp;BB$5,Fluxo!$S:$S,"&lt;="&amp;BC$5,Fluxo!$D:$D,$D109)</f>
        <v>0</v>
      </c>
      <c r="BD109" s="18">
        <f>SUMIFS(Fluxo!$N:$N,Fluxo!$S:$S,"&gt;"&amp;BC$5,Fluxo!$S:$S,"&lt;="&amp;BD$5,Fluxo!$D:$D,$D109)</f>
        <v>0</v>
      </c>
      <c r="BE109" s="18">
        <f>SUMIFS(Fluxo!$N:$N,Fluxo!$S:$S,"&gt;"&amp;BD$5,Fluxo!$S:$S,"&lt;="&amp;BE$5,Fluxo!$D:$D,$D109)</f>
        <v>0</v>
      </c>
      <c r="BF109" s="18">
        <f>SUMIFS(Fluxo!$N:$N,Fluxo!$S:$S,"&gt;"&amp;BE$5,Fluxo!$S:$S,"&lt;="&amp;BF$5,Fluxo!$D:$D,$D109)</f>
        <v>0</v>
      </c>
      <c r="BG109" s="18">
        <f>SUMIFS(Fluxo!$N:$N,Fluxo!$S:$S,"&gt;"&amp;BF$5,Fluxo!$S:$S,"&lt;="&amp;BG$5,Fluxo!$D:$D,$D109)</f>
        <v>0</v>
      </c>
      <c r="BH109" s="18">
        <f>SUMIFS(Fluxo!$N:$N,Fluxo!$S:$S,"&gt;"&amp;BG$5,Fluxo!$S:$S,"&lt;="&amp;BH$5,Fluxo!$D:$D,$D109)</f>
        <v>0</v>
      </c>
      <c r="BI109" s="18">
        <f>SUMIFS(Fluxo!$N:$N,Fluxo!$S:$S,"&gt;"&amp;BH$5,Fluxo!$S:$S,"&lt;="&amp;BI$5,Fluxo!$D:$D,$D109)</f>
        <v>0</v>
      </c>
      <c r="BJ109" s="18">
        <f>SUMIFS(Fluxo!$N:$N,Fluxo!$S:$S,"&gt;"&amp;BI$5,Fluxo!$S:$S,"&lt;="&amp;BJ$5,Fluxo!$D:$D,$D109)</f>
        <v>0</v>
      </c>
      <c r="BK109" s="18">
        <f>SUMIFS(Fluxo!$N:$N,Fluxo!$S:$S,"&gt;"&amp;BJ$5,Fluxo!$S:$S,"&lt;="&amp;BK$5,Fluxo!$D:$D,$D109)</f>
        <v>0</v>
      </c>
      <c r="BL109" s="18">
        <f>SUMIFS(Fluxo!$N:$N,Fluxo!$S:$S,"&gt;"&amp;BK$5,Fluxo!$S:$S,"&lt;="&amp;BL$5,Fluxo!$D:$D,$D109)</f>
        <v>0</v>
      </c>
      <c r="BM109" s="18">
        <f>SUMIFS(Fluxo!$N:$N,Fluxo!$S:$S,"&gt;"&amp;BL$5,Fluxo!$S:$S,"&lt;="&amp;BM$5,Fluxo!$D:$D,$D109)</f>
        <v>0</v>
      </c>
      <c r="BN109" s="18">
        <f>SUMIFS(Fluxo!$N:$N,Fluxo!$S:$S,"&gt;"&amp;BM$5,Fluxo!$S:$S,"&lt;="&amp;BN$5,Fluxo!$D:$D,$D109)</f>
        <v>0</v>
      </c>
      <c r="BO109" s="18">
        <f>SUMIFS(Fluxo!$N:$N,Fluxo!$S:$S,"&gt;"&amp;BN$5,Fluxo!$S:$S,"&lt;="&amp;BO$5,Fluxo!$D:$D,$D109)</f>
        <v>0</v>
      </c>
      <c r="BP109" s="18">
        <f>SUMIFS(Fluxo!$N:$N,Fluxo!$S:$S,"&gt;"&amp;BO$5,Fluxo!$S:$S,"&lt;="&amp;BP$5,Fluxo!$D:$D,$D109)</f>
        <v>0</v>
      </c>
      <c r="BQ109" s="18">
        <f>SUMIFS(Fluxo!$N:$N,Fluxo!$S:$S,"&gt;"&amp;BP$5,Fluxo!$S:$S,"&lt;="&amp;BQ$5,Fluxo!$D:$D,$D109)</f>
        <v>0</v>
      </c>
      <c r="BR109" s="18">
        <f>SUMIFS(Fluxo!$N:$N,Fluxo!$S:$S,"&gt;"&amp;BQ$5,Fluxo!$S:$S,"&lt;="&amp;BR$5,Fluxo!$D:$D,$D109)</f>
        <v>0</v>
      </c>
      <c r="BS109" s="18">
        <f>SUMIFS(Fluxo!$N:$N,Fluxo!$S:$S,"&gt;"&amp;BR$5,Fluxo!$S:$S,"&lt;="&amp;BS$5,Fluxo!$D:$D,$D109)</f>
        <v>0</v>
      </c>
      <c r="BT109" s="18">
        <f>SUMIFS(Fluxo!$N:$N,Fluxo!$S:$S,"&gt;"&amp;BS$5,Fluxo!$S:$S,"&lt;="&amp;BT$5,Fluxo!$D:$D,$D109)</f>
        <v>0</v>
      </c>
      <c r="BU109" s="18">
        <f>SUMIFS(Fluxo!$N:$N,Fluxo!$S:$S,"&gt;"&amp;BT$5,Fluxo!$S:$S,"&lt;="&amp;BU$5,Fluxo!$D:$D,$D109)</f>
        <v>0</v>
      </c>
      <c r="BV109" s="18">
        <f>SUMIFS(Fluxo!$N:$N,Fluxo!$S:$S,"&gt;"&amp;BU$5,Fluxo!$S:$S,"&lt;="&amp;BV$5,Fluxo!$D:$D,$D109)</f>
        <v>0</v>
      </c>
      <c r="BW109" s="18">
        <f>SUMIFS(Fluxo!$N:$N,Fluxo!$S:$S,"&gt;"&amp;BV$5,Fluxo!$S:$S,"&lt;="&amp;BW$5,Fluxo!$D:$D,$D109)</f>
        <v>0</v>
      </c>
      <c r="BX109" s="18">
        <f>SUMIFS(Fluxo!$N:$N,Fluxo!$S:$S,"&gt;"&amp;BW$5,Fluxo!$S:$S,"&lt;="&amp;BX$5,Fluxo!$D:$D,$D109)</f>
        <v>0</v>
      </c>
      <c r="BY109" s="18">
        <f>SUMIFS(Fluxo!$N:$N,Fluxo!$S:$S,"&gt;"&amp;BX$5,Fluxo!$S:$S,"&lt;="&amp;BY$5,Fluxo!$D:$D,$D109)</f>
        <v>0</v>
      </c>
      <c r="BZ109" s="18">
        <f>SUMIFS(Fluxo!$N:$N,Fluxo!$S:$S,"&gt;"&amp;BY$5,Fluxo!$S:$S,"&lt;="&amp;BZ$5,Fluxo!$D:$D,$D109)</f>
        <v>0</v>
      </c>
      <c r="CA109" s="18">
        <f>SUMIFS(Fluxo!$N:$N,Fluxo!$S:$S,"&gt;"&amp;BZ$5,Fluxo!$S:$S,"&lt;="&amp;CA$5,Fluxo!$D:$D,$D109)</f>
        <v>0</v>
      </c>
      <c r="CB109" s="18">
        <f>SUMIFS(Fluxo!$N:$N,Fluxo!$S:$S,"&gt;"&amp;CA$5,Fluxo!$S:$S,"&lt;="&amp;CB$5,Fluxo!$D:$D,$D109)</f>
        <v>0</v>
      </c>
      <c r="CC109" s="18">
        <f>SUMIFS(Fluxo!$N:$N,Fluxo!$S:$S,"&gt;"&amp;CB$5,Fluxo!$S:$S,"&lt;="&amp;CC$5,Fluxo!$D:$D,$D109)</f>
        <v>0</v>
      </c>
      <c r="CD109" s="18">
        <f>SUMIFS(Fluxo!$N:$N,Fluxo!$S:$S,"&gt;"&amp;CC$5,Fluxo!$S:$S,"&lt;="&amp;CD$5,Fluxo!$D:$D,$D109)</f>
        <v>0</v>
      </c>
      <c r="CE109" s="18">
        <f>SUMIFS(Fluxo!$N:$N,Fluxo!$S:$S,"&gt;"&amp;CD$5,Fluxo!$S:$S,"&lt;="&amp;CE$5,Fluxo!$D:$D,$D109)</f>
        <v>0</v>
      </c>
      <c r="CF109" s="18">
        <f>SUMIFS(Fluxo!$N:$N,Fluxo!$S:$S,"&gt;"&amp;CE$5,Fluxo!$S:$S,"&lt;="&amp;CF$5,Fluxo!$D:$D,$D109)</f>
        <v>0</v>
      </c>
      <c r="CG109" s="18">
        <f>SUMIFS(Fluxo!$N:$N,Fluxo!$S:$S,"&gt;"&amp;CF$5,Fluxo!$S:$S,"&lt;="&amp;CG$5,Fluxo!$D:$D,$D109)</f>
        <v>0</v>
      </c>
      <c r="CH109" s="18">
        <f>SUMIFS(Fluxo!$N:$N,Fluxo!$S:$S,"&gt;"&amp;CG$5,Fluxo!$S:$S,"&lt;="&amp;CH$5,Fluxo!$D:$D,$D109)</f>
        <v>0</v>
      </c>
      <c r="CI109" s="18">
        <f>SUMIFS(Fluxo!$N:$N,Fluxo!$S:$S,"&gt;"&amp;CH$5,Fluxo!$S:$S,"&lt;="&amp;CI$5,Fluxo!$D:$D,$D109)</f>
        <v>0</v>
      </c>
      <c r="CJ109" s="18">
        <f>SUMIFS(Fluxo!$N:$N,Fluxo!$S:$S,"&gt;"&amp;CI$5,Fluxo!$S:$S,"&lt;="&amp;CJ$5,Fluxo!$D:$D,$D109)</f>
        <v>0</v>
      </c>
      <c r="CK109" s="18">
        <f>SUMIFS(Fluxo!$N:$N,Fluxo!$S:$S,"&gt;"&amp;CJ$5,Fluxo!$S:$S,"&lt;="&amp;CK$5,Fluxo!$D:$D,$D109)</f>
        <v>0</v>
      </c>
      <c r="CL109" s="18">
        <f>SUMIFS(Fluxo!$N:$N,Fluxo!$S:$S,"&gt;"&amp;CK$5,Fluxo!$S:$S,"&lt;="&amp;CL$5,Fluxo!$D:$D,$D109)</f>
        <v>0</v>
      </c>
      <c r="CM109" s="18">
        <f>SUMIFS(Fluxo!$N:$N,Fluxo!$S:$S,"&gt;"&amp;CL$5,Fluxo!$S:$S,"&lt;="&amp;CM$5,Fluxo!$D:$D,$D109)</f>
        <v>0</v>
      </c>
      <c r="CN109" s="18">
        <f>SUMIFS(Fluxo!$N:$N,Fluxo!$S:$S,"&gt;"&amp;CM$5,Fluxo!$S:$S,"&lt;="&amp;CN$5,Fluxo!$D:$D,$D109)</f>
        <v>0</v>
      </c>
      <c r="CO109" s="18">
        <f>SUMIFS(Fluxo!$N:$N,Fluxo!$S:$S,"&gt;"&amp;CN$5,Fluxo!$S:$S,"&lt;="&amp;CO$5,Fluxo!$D:$D,$D109)</f>
        <v>0</v>
      </c>
      <c r="CP109" s="18">
        <f>SUMIFS(Fluxo!$N:$N,Fluxo!$S:$S,"&gt;"&amp;CO$5,Fluxo!$S:$S,"&lt;="&amp;CP$5,Fluxo!$D:$D,$D109)</f>
        <v>0</v>
      </c>
      <c r="CQ109" s="18">
        <f>SUMIFS(Fluxo!$N:$N,Fluxo!$S:$S,"&gt;"&amp;CP$5,Fluxo!$S:$S,"&lt;="&amp;CQ$5,Fluxo!$D:$D,$D109)</f>
        <v>0</v>
      </c>
      <c r="CR109" s="18">
        <f>SUMIFS(Fluxo!$N:$N,Fluxo!$S:$S,"&gt;"&amp;CQ$5,Fluxo!$S:$S,"&lt;="&amp;CR$5,Fluxo!$D:$D,$D109)</f>
        <v>0</v>
      </c>
      <c r="CS109" s="18">
        <f>SUMIFS(Fluxo!$N:$N,Fluxo!$S:$S,"&gt;"&amp;CR$5,Fluxo!$S:$S,"&lt;="&amp;CS$5,Fluxo!$D:$D,$D109)</f>
        <v>0</v>
      </c>
      <c r="CT109" s="18">
        <f>SUMIFS(Fluxo!$N:$N,Fluxo!$S:$S,"&gt;"&amp;CS$5,Fluxo!$S:$S,"&lt;="&amp;CT$5,Fluxo!$D:$D,$D109)</f>
        <v>0</v>
      </c>
      <c r="CU109" s="18">
        <f>SUMIFS(Fluxo!$N:$N,Fluxo!$S:$S,"&gt;"&amp;CT$5,Fluxo!$S:$S,"&lt;="&amp;CU$5,Fluxo!$D:$D,$D109)</f>
        <v>0</v>
      </c>
      <c r="CV109" s="18">
        <f>SUMIFS(Fluxo!$N:$N,Fluxo!$S:$S,"&gt;"&amp;CU$5,Fluxo!$S:$S,"&lt;="&amp;CV$5,Fluxo!$D:$D,$D109)</f>
        <v>0</v>
      </c>
      <c r="CW109" s="18">
        <f>SUMIFS(Fluxo!$N:$N,Fluxo!$S:$S,"&gt;"&amp;CV$5,Fluxo!$S:$S,"&lt;="&amp;CW$5,Fluxo!$D:$D,$D109)</f>
        <v>0</v>
      </c>
      <c r="CX109" s="18">
        <f>SUMIFS(Fluxo!$N:$N,Fluxo!$S:$S,"&gt;"&amp;CW$5,Fluxo!$S:$S,"&lt;="&amp;CX$5,Fluxo!$D:$D,$D109)</f>
        <v>0</v>
      </c>
      <c r="CY109" s="18">
        <f>SUMIFS(Fluxo!$N:$N,Fluxo!$S:$S,"&gt;"&amp;CX$5,Fluxo!$S:$S,"&lt;="&amp;CY$5,Fluxo!$D:$D,$D109)</f>
        <v>0</v>
      </c>
      <c r="CZ109" s="18">
        <f>SUMIFS(Fluxo!$N:$N,Fluxo!$S:$S,"&gt;"&amp;CY$5,Fluxo!$S:$S,"&lt;="&amp;CZ$5,Fluxo!$D:$D,$D109)</f>
        <v>0</v>
      </c>
      <c r="DA109" s="18">
        <f>SUMIFS(Fluxo!$N:$N,Fluxo!$S:$S,"&gt;"&amp;CZ$5,Fluxo!$S:$S,"&lt;="&amp;DA$5,Fluxo!$D:$D,$D109)</f>
        <v>0</v>
      </c>
      <c r="DB109" s="18">
        <f>SUMIFS(Fluxo!$N:$N,Fluxo!$S:$S,"&gt;"&amp;DA$5,Fluxo!$S:$S,"&lt;="&amp;DB$5,Fluxo!$D:$D,$D109)</f>
        <v>0</v>
      </c>
      <c r="DC109" s="18">
        <f>SUMIFS(Fluxo!$N:$N,Fluxo!$S:$S,"&gt;"&amp;DB$5,Fluxo!$S:$S,"&lt;="&amp;DC$5,Fluxo!$D:$D,$D109)</f>
        <v>0</v>
      </c>
      <c r="DD109" s="18">
        <f>SUMIFS(Fluxo!$N:$N,Fluxo!$S:$S,"&gt;"&amp;DC$5,Fluxo!$S:$S,"&lt;="&amp;DD$5,Fluxo!$D:$D,$D109)</f>
        <v>0</v>
      </c>
      <c r="DE109" s="18">
        <f>SUMIFS(Fluxo!$N:$N,Fluxo!$S:$S,"&gt;"&amp;DD$5,Fluxo!$S:$S,"&lt;="&amp;DE$5,Fluxo!$D:$D,$D109)</f>
        <v>0</v>
      </c>
      <c r="DF109" s="18">
        <f>SUMIFS(Fluxo!$N:$N,Fluxo!$S:$S,"&gt;"&amp;DE$5,Fluxo!$S:$S,"&lt;="&amp;DF$5,Fluxo!$D:$D,$D109)</f>
        <v>0</v>
      </c>
      <c r="DG109" s="18">
        <f>SUMIFS(Fluxo!$N:$N,Fluxo!$S:$S,"&gt;"&amp;DF$5,Fluxo!$S:$S,"&lt;="&amp;DG$5,Fluxo!$D:$D,$D109)</f>
        <v>0</v>
      </c>
      <c r="DH109" s="18">
        <f>SUMIFS(Fluxo!$N:$N,Fluxo!$S:$S,"&gt;"&amp;DG$5,Fluxo!$S:$S,"&lt;="&amp;DH$5,Fluxo!$D:$D,$D109)</f>
        <v>0</v>
      </c>
      <c r="DI109" s="18">
        <f>SUMIFS(Fluxo!$N:$N,Fluxo!$S:$S,"&gt;"&amp;DH$5,Fluxo!$S:$S,"&lt;="&amp;DI$5,Fluxo!$D:$D,$D109)</f>
        <v>0</v>
      </c>
      <c r="DJ109" s="18">
        <f>SUMIFS(Fluxo!$N:$N,Fluxo!$S:$S,"&gt;"&amp;DI$5,Fluxo!$S:$S,"&lt;="&amp;DJ$5,Fluxo!$D:$D,$D109)</f>
        <v>0</v>
      </c>
      <c r="DK109" s="18">
        <f>SUMIFS(Fluxo!$N:$N,Fluxo!$S:$S,"&gt;"&amp;DJ$5,Fluxo!$S:$S,"&lt;="&amp;DK$5,Fluxo!$D:$D,$D109)</f>
        <v>0</v>
      </c>
      <c r="DL109" s="18">
        <f>SUMIFS(Fluxo!$N:$N,Fluxo!$S:$S,"&gt;"&amp;DK$5,Fluxo!$S:$S,"&lt;="&amp;DL$5,Fluxo!$D:$D,$D109)</f>
        <v>0</v>
      </c>
      <c r="DM109" s="18">
        <f>SUMIFS(Fluxo!$N:$N,Fluxo!$S:$S,"&gt;"&amp;DL$5,Fluxo!$S:$S,"&lt;="&amp;DM$5,Fluxo!$D:$D,$D109)</f>
        <v>0</v>
      </c>
      <c r="DN109" s="18">
        <f>SUMIFS(Fluxo!$N:$N,Fluxo!$S:$S,"&gt;"&amp;DM$5,Fluxo!$S:$S,"&lt;="&amp;DN$5,Fluxo!$D:$D,$D109)</f>
        <v>0</v>
      </c>
      <c r="DO109" s="18">
        <f>SUMIFS(Fluxo!$N:$N,Fluxo!$S:$S,"&gt;"&amp;DN$5,Fluxo!$S:$S,"&lt;="&amp;DO$5,Fluxo!$D:$D,$D109)</f>
        <v>0</v>
      </c>
      <c r="DP109" s="18">
        <f>SUMIFS(Fluxo!$N:$N,Fluxo!$S:$S,"&gt;"&amp;DO$5,Fluxo!$S:$S,"&lt;="&amp;DP$5,Fluxo!$D:$D,$D109)</f>
        <v>0</v>
      </c>
      <c r="DQ109" s="18">
        <f>SUMIFS(Fluxo!$N:$N,Fluxo!$S:$S,"&gt;"&amp;DP$5,Fluxo!$S:$S,"&lt;="&amp;DQ$5,Fluxo!$D:$D,$D109)</f>
        <v>0</v>
      </c>
      <c r="DR109" s="18">
        <f>SUMIFS(Fluxo!$N:$N,Fluxo!$S:$S,"&gt;"&amp;DQ$5,Fluxo!$S:$S,"&lt;="&amp;DR$5,Fluxo!$D:$D,$D109)</f>
        <v>0</v>
      </c>
      <c r="DS109" s="18">
        <f>SUMIFS(Fluxo!$N:$N,Fluxo!$S:$S,"&gt;"&amp;DR$5,Fluxo!$S:$S,"&lt;="&amp;DS$5,Fluxo!$D:$D,$D109)</f>
        <v>0</v>
      </c>
      <c r="DT109" s="18">
        <f>SUMIFS(Fluxo!$N:$N,Fluxo!$S:$S,"&gt;"&amp;DS$5,Fluxo!$S:$S,"&lt;="&amp;DT$5,Fluxo!$D:$D,$D109)</f>
        <v>0</v>
      </c>
      <c r="DU109" s="18">
        <f>SUMIFS(Fluxo!$N:$N,Fluxo!$S:$S,"&gt;"&amp;DT$5,Fluxo!$S:$S,"&lt;="&amp;DU$5,Fluxo!$D:$D,$D109)</f>
        <v>0</v>
      </c>
      <c r="DV109" s="18">
        <f>SUMIFS(Fluxo!$N:$N,Fluxo!$S:$S,"&gt;"&amp;DU$5,Fluxo!$S:$S,"&lt;="&amp;DV$5,Fluxo!$D:$D,$D109)</f>
        <v>0</v>
      </c>
      <c r="DW109" s="18">
        <f>SUMIFS(Fluxo!$N:$N,Fluxo!$S:$S,"&gt;"&amp;DV$5,Fluxo!$S:$S,"&lt;="&amp;DW$5,Fluxo!$D:$D,$D109)</f>
        <v>0</v>
      </c>
      <c r="DX109" s="18">
        <f>SUMIFS(Fluxo!$N:$N,Fluxo!$S:$S,"&gt;"&amp;DW$5,Fluxo!$S:$S,"&lt;="&amp;DX$5,Fluxo!$D:$D,$D109)</f>
        <v>0</v>
      </c>
      <c r="DY109" s="18">
        <f>SUMIFS(Fluxo!$N:$N,Fluxo!$S:$S,"&gt;"&amp;DX$5,Fluxo!$S:$S,"&lt;="&amp;DY$5,Fluxo!$D:$D,$D109)</f>
        <v>0</v>
      </c>
      <c r="DZ109" s="18">
        <f>SUMIFS(Fluxo!$N:$N,Fluxo!$S:$S,"&gt;"&amp;DY$5,Fluxo!$S:$S,"&lt;="&amp;DZ$5,Fluxo!$D:$D,$D109)</f>
        <v>0</v>
      </c>
      <c r="EA109" s="18">
        <f>SUMIFS(Fluxo!$N:$N,Fluxo!$S:$S,"&gt;"&amp;DZ$5,Fluxo!$S:$S,"&lt;="&amp;EA$5,Fluxo!$D:$D,$D109)</f>
        <v>0</v>
      </c>
      <c r="EB109" s="18">
        <f>SUMIFS(Fluxo!$N:$N,Fluxo!$S:$S,"&gt;"&amp;EA$5,Fluxo!$S:$S,"&lt;="&amp;EB$5,Fluxo!$D:$D,$D109)</f>
        <v>0</v>
      </c>
      <c r="EC109" s="18">
        <f>SUMIFS(Fluxo!$N:$N,Fluxo!$S:$S,"&gt;"&amp;EB$5,Fluxo!$S:$S,"&lt;="&amp;EC$5,Fluxo!$D:$D,$D109)</f>
        <v>0</v>
      </c>
      <c r="ED109" s="18">
        <f>SUMIFS(Fluxo!$N:$N,Fluxo!$S:$S,"&gt;"&amp;EC$5,Fluxo!$S:$S,"&lt;="&amp;ED$5,Fluxo!$D:$D,$D109)</f>
        <v>0</v>
      </c>
      <c r="EE109" s="18">
        <f>SUMIFS(Fluxo!$N:$N,Fluxo!$S:$S,"&gt;"&amp;ED$5,Fluxo!$S:$S,"&lt;="&amp;EE$5,Fluxo!$D:$D,$D109)</f>
        <v>0</v>
      </c>
      <c r="EF109" s="18">
        <f>SUMIFS(Fluxo!$N:$N,Fluxo!$S:$S,"&gt;"&amp;EE$5,Fluxo!$S:$S,"&lt;="&amp;EF$5,Fluxo!$D:$D,$D109)</f>
        <v>0</v>
      </c>
      <c r="EG109" s="18">
        <f>SUMIFS(Fluxo!$N:$N,Fluxo!$S:$S,"&gt;"&amp;EF$5,Fluxo!$S:$S,"&lt;="&amp;EG$5,Fluxo!$D:$D,$D109)</f>
        <v>0</v>
      </c>
      <c r="EH109" s="18">
        <f>SUMIFS(Fluxo!$N:$N,Fluxo!$S:$S,"&gt;"&amp;EG$5,Fluxo!$S:$S,"&lt;="&amp;EH$5,Fluxo!$D:$D,$D109)</f>
        <v>0</v>
      </c>
      <c r="EI109" s="18">
        <f>SUMIFS(Fluxo!$N:$N,Fluxo!$S:$S,"&gt;"&amp;EH$5,Fluxo!$S:$S,"&lt;="&amp;EI$5,Fluxo!$D:$D,$D109)</f>
        <v>0</v>
      </c>
      <c r="EJ109" s="18">
        <f>SUMIFS(Fluxo!$N:$N,Fluxo!$S:$S,"&gt;"&amp;EI$5,Fluxo!$S:$S,"&lt;="&amp;EJ$5,Fluxo!$D:$D,$D109)</f>
        <v>0</v>
      </c>
      <c r="EK109" s="18">
        <f>SUMIFS(Fluxo!$N:$N,Fluxo!$S:$S,"&gt;"&amp;EJ$5,Fluxo!$S:$S,"&lt;="&amp;EK$5,Fluxo!$D:$D,$D109)</f>
        <v>0</v>
      </c>
      <c r="EL109" s="18">
        <f>SUMIFS(Fluxo!$N:$N,Fluxo!$S:$S,"&gt;"&amp;EK$5,Fluxo!$S:$S,"&lt;="&amp;EL$5,Fluxo!$D:$D,$D109)</f>
        <v>0</v>
      </c>
      <c r="EM109" s="18">
        <f>SUMIFS(Fluxo!$N:$N,Fluxo!$S:$S,"&gt;"&amp;EL$5,Fluxo!$S:$S,"&lt;="&amp;EM$5,Fluxo!$D:$D,$D109)</f>
        <v>0</v>
      </c>
      <c r="EN109" s="18">
        <f>SUMIFS(Fluxo!$N:$N,Fluxo!$S:$S,"&gt;"&amp;EM$5,Fluxo!$S:$S,"&lt;="&amp;EN$5,Fluxo!$D:$D,$D109)</f>
        <v>0</v>
      </c>
      <c r="EO109" s="18">
        <f>SUMIFS(Fluxo!$N:$N,Fluxo!$S:$S,"&gt;"&amp;EN$5,Fluxo!$S:$S,"&lt;="&amp;EO$5,Fluxo!$D:$D,$D109)</f>
        <v>0</v>
      </c>
      <c r="EP109" s="18">
        <f>SUMIFS(Fluxo!$N:$N,Fluxo!$S:$S,"&gt;"&amp;EO$5,Fluxo!$S:$S,"&lt;="&amp;EP$5,Fluxo!$D:$D,$D109)</f>
        <v>0</v>
      </c>
      <c r="EQ109" s="18">
        <f>SUMIFS(Fluxo!$N:$N,Fluxo!$S:$S,"&gt;"&amp;EP$5,Fluxo!$S:$S,"&lt;="&amp;EQ$5,Fluxo!$D:$D,$D109)</f>
        <v>0</v>
      </c>
      <c r="ER109" s="18">
        <f>SUMIFS(Fluxo!$N:$N,Fluxo!$S:$S,"&gt;"&amp;EQ$5,Fluxo!$S:$S,"&lt;="&amp;ER$5,Fluxo!$D:$D,$D109)</f>
        <v>0</v>
      </c>
      <c r="ES109" s="18">
        <f>SUMIFS(Fluxo!$N:$N,Fluxo!$S:$S,"&gt;"&amp;ER$5,Fluxo!$S:$S,"&lt;="&amp;ES$5,Fluxo!$D:$D,$D109)</f>
        <v>0</v>
      </c>
      <c r="ET109" s="18">
        <f>SUMIFS(Fluxo!$N:$N,Fluxo!$S:$S,"&gt;"&amp;ES$5,Fluxo!$S:$S,"&lt;="&amp;ET$5,Fluxo!$D:$D,$D109)</f>
        <v>0</v>
      </c>
      <c r="EU109" s="18">
        <f>SUMIFS(Fluxo!$N:$N,Fluxo!$S:$S,"&gt;"&amp;ET$5,Fluxo!$S:$S,"&lt;="&amp;EU$5,Fluxo!$D:$D,$D109)</f>
        <v>0</v>
      </c>
      <c r="EV109" s="18">
        <f>SUMIFS(Fluxo!$N:$N,Fluxo!$S:$S,"&gt;"&amp;EU$5,Fluxo!$S:$S,"&lt;="&amp;EV$5,Fluxo!$D:$D,$D109)</f>
        <v>0</v>
      </c>
      <c r="EW109" s="18">
        <f>SUMIFS(Fluxo!$N:$N,Fluxo!$S:$S,"&gt;"&amp;EV$5,Fluxo!$S:$S,"&lt;="&amp;EW$5,Fluxo!$D:$D,$D109)</f>
        <v>0</v>
      </c>
      <c r="EX109" s="18">
        <f>SUMIFS(Fluxo!$N:$N,Fluxo!$S:$S,"&gt;"&amp;EW$5,Fluxo!$S:$S,"&lt;="&amp;EX$5,Fluxo!$D:$D,$D109)</f>
        <v>0</v>
      </c>
      <c r="EY109" s="18">
        <f>SUMIFS(Fluxo!$N:$N,Fluxo!$S:$S,"&gt;"&amp;EX$5,Fluxo!$S:$S,"&lt;="&amp;EY$5,Fluxo!$D:$D,$D109)</f>
        <v>0</v>
      </c>
      <c r="EZ109" s="18">
        <f>SUMIFS(Fluxo!$N:$N,Fluxo!$S:$S,"&gt;"&amp;EY$5,Fluxo!$S:$S,"&lt;="&amp;EZ$5,Fluxo!$D:$D,$D109)</f>
        <v>0</v>
      </c>
      <c r="FA109" s="18">
        <f>SUMIFS(Fluxo!$N:$N,Fluxo!$S:$S,"&gt;"&amp;EZ$5,Fluxo!$S:$S,"&lt;="&amp;FA$5,Fluxo!$D:$D,$D109)</f>
        <v>0</v>
      </c>
      <c r="FB109" s="18">
        <f>SUMIFS(Fluxo!$N:$N,Fluxo!$S:$S,"&gt;"&amp;FA$5,Fluxo!$S:$S,"&lt;="&amp;FB$5,Fluxo!$D:$D,$D109)</f>
        <v>0</v>
      </c>
      <c r="FC109" s="18">
        <f>SUMIFS(Fluxo!$N:$N,Fluxo!$S:$S,"&gt;"&amp;FB$5,Fluxo!$S:$S,"&lt;="&amp;FC$5,Fluxo!$D:$D,$D109)</f>
        <v>0</v>
      </c>
      <c r="FD109" s="18">
        <f>SUMIFS(Fluxo!$N:$N,Fluxo!$S:$S,"&gt;"&amp;FC$5,Fluxo!$S:$S,"&lt;="&amp;FD$5,Fluxo!$D:$D,$D109)</f>
        <v>0</v>
      </c>
      <c r="FE109" s="18">
        <f>SUMIFS(Fluxo!$N:$N,Fluxo!$S:$S,"&gt;"&amp;FD$5,Fluxo!$S:$S,"&lt;="&amp;FE$5,Fluxo!$D:$D,$D109)</f>
        <v>0</v>
      </c>
      <c r="FF109" s="18">
        <f>SUMIFS(Fluxo!$N:$N,Fluxo!$S:$S,"&gt;"&amp;FE$5,Fluxo!$S:$S,"&lt;="&amp;FF$5,Fluxo!$D:$D,$D109)</f>
        <v>0</v>
      </c>
      <c r="FG109" s="18">
        <f>SUMIFS(Fluxo!$N:$N,Fluxo!$S:$S,"&gt;"&amp;FF$5,Fluxo!$S:$S,"&lt;="&amp;FG$5,Fluxo!$D:$D,$D109)</f>
        <v>0</v>
      </c>
      <c r="FH109" s="18">
        <f>SUMIFS(Fluxo!$N:$N,Fluxo!$S:$S,"&gt;"&amp;FG$5,Fluxo!$S:$S,"&lt;="&amp;FH$5,Fluxo!$D:$D,$D109)</f>
        <v>0</v>
      </c>
      <c r="FI109" s="18">
        <f>SUMIFS(Fluxo!$N:$N,Fluxo!$S:$S,"&gt;"&amp;FH$5,Fluxo!$S:$S,"&lt;="&amp;FI$5,Fluxo!$D:$D,$D109)</f>
        <v>0</v>
      </c>
      <c r="FJ109" s="18">
        <f>SUMIFS(Fluxo!$N:$N,Fluxo!$S:$S,"&gt;"&amp;FI$5,Fluxo!$S:$S,"&lt;="&amp;FJ$5,Fluxo!$D:$D,$D109)</f>
        <v>0</v>
      </c>
      <c r="FK109" s="18">
        <f>SUMIFS(Fluxo!$N:$N,Fluxo!$S:$S,"&gt;"&amp;FJ$5,Fluxo!$S:$S,"&lt;="&amp;FK$5,Fluxo!$D:$D,$D109)</f>
        <v>0</v>
      </c>
      <c r="FL109" s="18">
        <f>SUMIFS(Fluxo!$N:$N,Fluxo!$S:$S,"&gt;"&amp;FK$5,Fluxo!$S:$S,"&lt;="&amp;FL$5,Fluxo!$D:$D,$D109)</f>
        <v>0</v>
      </c>
      <c r="FM109" s="18">
        <f>SUMIFS(Fluxo!$N:$N,Fluxo!$S:$S,"&gt;"&amp;FL$5,Fluxo!$S:$S,"&lt;="&amp;FM$5,Fluxo!$D:$D,$D109)</f>
        <v>0</v>
      </c>
      <c r="FN109" s="18">
        <f>SUMIFS(Fluxo!$N:$N,Fluxo!$S:$S,"&gt;"&amp;FM$5,Fluxo!$S:$S,"&lt;="&amp;FN$5,Fluxo!$D:$D,$D109)</f>
        <v>0</v>
      </c>
      <c r="FO109" s="18">
        <f>SUMIFS(Fluxo!$N:$N,Fluxo!$S:$S,"&gt;"&amp;FN$5,Fluxo!$S:$S,"&lt;="&amp;FO$5,Fluxo!$D:$D,$D109)</f>
        <v>0</v>
      </c>
      <c r="FP109" s="18">
        <f>SUMIFS(Fluxo!$N:$N,Fluxo!$S:$S,"&gt;"&amp;FO$5,Fluxo!$S:$S,"&lt;="&amp;FP$5,Fluxo!$D:$D,$D109)</f>
        <v>0</v>
      </c>
      <c r="FQ109" s="18">
        <f>SUMIFS(Fluxo!$N:$N,Fluxo!$S:$S,"&gt;"&amp;FP$5,Fluxo!$S:$S,"&lt;="&amp;FQ$5,Fluxo!$D:$D,$D109)</f>
        <v>0</v>
      </c>
      <c r="FR109" s="18">
        <f>SUMIFS(Fluxo!$N:$N,Fluxo!$S:$S,"&gt;"&amp;FQ$5,Fluxo!$S:$S,"&lt;="&amp;FR$5,Fluxo!$D:$D,$D109)</f>
        <v>0</v>
      </c>
      <c r="FS109" s="18">
        <f>SUMIFS(Fluxo!$N:$N,Fluxo!$S:$S,"&gt;"&amp;FR$5,Fluxo!$S:$S,"&lt;="&amp;FS$5,Fluxo!$D:$D,$D109)</f>
        <v>0</v>
      </c>
      <c r="FT109" s="18">
        <f>SUMIFS(Fluxo!$N:$N,Fluxo!$S:$S,"&gt;"&amp;FS$5,Fluxo!$S:$S,"&lt;="&amp;FT$5,Fluxo!$D:$D,$D109)</f>
        <v>0</v>
      </c>
      <c r="FU109" s="18">
        <f>SUMIFS(Fluxo!$N:$N,Fluxo!$S:$S,"&gt;"&amp;FT$5,Fluxo!$S:$S,"&lt;="&amp;FU$5,Fluxo!$D:$D,$D109)</f>
        <v>0</v>
      </c>
      <c r="FV109" s="18">
        <f>SUMIFS(Fluxo!$N:$N,Fluxo!$S:$S,"&gt;"&amp;FU$5,Fluxo!$S:$S,"&lt;="&amp;FV$5,Fluxo!$D:$D,$D109)</f>
        <v>0</v>
      </c>
      <c r="FW109" s="18">
        <f>SUMIFS(Fluxo!$N:$N,Fluxo!$S:$S,"&gt;"&amp;FV$5,Fluxo!$S:$S,"&lt;="&amp;FW$5,Fluxo!$D:$D,$D109)</f>
        <v>0</v>
      </c>
      <c r="FX109" s="18">
        <f>SUMIFS(Fluxo!$N:$N,Fluxo!$S:$S,"&gt;"&amp;FW$5,Fluxo!$S:$S,"&lt;="&amp;FX$5,Fluxo!$D:$D,$D109)</f>
        <v>0</v>
      </c>
      <c r="FY109" s="18">
        <f>SUMIFS(Fluxo!$N:$N,Fluxo!$S:$S,"&gt;"&amp;FX$5,Fluxo!$S:$S,"&lt;="&amp;FY$5,Fluxo!$D:$D,$D109)</f>
        <v>0</v>
      </c>
      <c r="FZ109" s="18">
        <f>SUMIFS(Fluxo!$N:$N,Fluxo!$S:$S,"&gt;"&amp;FY$5,Fluxo!$S:$S,"&lt;="&amp;FZ$5,Fluxo!$D:$D,$D109)</f>
        <v>0</v>
      </c>
      <c r="GA109" s="18">
        <f>SUMIFS(Fluxo!$N:$N,Fluxo!$S:$S,"&gt;"&amp;FZ$5,Fluxo!$S:$S,"&lt;="&amp;GA$5,Fluxo!$D:$D,$D109)</f>
        <v>0</v>
      </c>
      <c r="GB109" s="18">
        <f>SUMIFS(Fluxo!$N:$N,Fluxo!$S:$S,"&gt;"&amp;GA$5,Fluxo!$S:$S,"&lt;="&amp;GB$5,Fluxo!$D:$D,$D109)</f>
        <v>0</v>
      </c>
      <c r="GC109" s="18">
        <f>SUMIFS(Fluxo!$N:$N,Fluxo!$S:$S,"&gt;"&amp;GB$5,Fluxo!$S:$S,"&lt;="&amp;GC$5,Fluxo!$D:$D,$D109)</f>
        <v>0</v>
      </c>
      <c r="GD109" s="18">
        <f>SUMIFS(Fluxo!$N:$N,Fluxo!$S:$S,"&gt;"&amp;GC$5,Fluxo!$S:$S,"&lt;="&amp;GD$5,Fluxo!$D:$D,$D109)</f>
        <v>0</v>
      </c>
      <c r="GE109" s="18">
        <f>SUMIFS(Fluxo!$N:$N,Fluxo!$S:$S,"&gt;"&amp;GD$5,Fluxo!$S:$S,"&lt;="&amp;GE$5,Fluxo!$D:$D,$D109)</f>
        <v>0</v>
      </c>
      <c r="GF109" s="18">
        <f>SUMIFS(Fluxo!$N:$N,Fluxo!$S:$S,"&gt;"&amp;GE$5,Fluxo!$S:$S,"&lt;="&amp;GF$5,Fluxo!$D:$D,$D109)</f>
        <v>0</v>
      </c>
      <c r="GG109" s="18">
        <f>SUMIFS(Fluxo!$N:$N,Fluxo!$S:$S,"&gt;"&amp;GF$5,Fluxo!$S:$S,"&lt;="&amp;GG$5,Fluxo!$D:$D,$D109)</f>
        <v>0</v>
      </c>
      <c r="GH109" s="18">
        <f>SUMIFS(Fluxo!$N:$N,Fluxo!$S:$S,"&gt;"&amp;GG$5,Fluxo!$S:$S,"&lt;="&amp;GH$5,Fluxo!$D:$D,$D109)</f>
        <v>0</v>
      </c>
      <c r="GI109" s="18">
        <f>SUMIFS(Fluxo!$N:$N,Fluxo!$S:$S,"&gt;"&amp;GH$5,Fluxo!$S:$S,"&lt;="&amp;GI$5,Fluxo!$D:$D,$D109)</f>
        <v>0</v>
      </c>
      <c r="GJ109" s="18">
        <f>SUMIFS(Fluxo!$N:$N,Fluxo!$S:$S,"&gt;"&amp;GI$5,Fluxo!$S:$S,"&lt;="&amp;GJ$5,Fluxo!$D:$D,$D109)</f>
        <v>0</v>
      </c>
      <c r="GK109" s="18">
        <f>SUMIFS(Fluxo!$N:$N,Fluxo!$S:$S,"&gt;"&amp;GJ$5,Fluxo!$S:$S,"&lt;="&amp;GK$5,Fluxo!$D:$D,$D109)</f>
        <v>0</v>
      </c>
      <c r="GL109" s="18">
        <f>SUMIFS(Fluxo!$N:$N,Fluxo!$S:$S,"&gt;"&amp;GK$5,Fluxo!$S:$S,"&lt;="&amp;GL$5,Fluxo!$D:$D,$D109)</f>
        <v>0</v>
      </c>
      <c r="GM109" s="18">
        <f>SUMIFS(Fluxo!$N:$N,Fluxo!$S:$S,"&gt;"&amp;GL$5,Fluxo!$S:$S,"&lt;="&amp;GM$5,Fluxo!$D:$D,$D109)</f>
        <v>0</v>
      </c>
      <c r="GN109" s="18">
        <f>SUMIFS(Fluxo!$N:$N,Fluxo!$S:$S,"&gt;"&amp;GM$5,Fluxo!$S:$S,"&lt;="&amp;GN$5,Fluxo!$D:$D,$D109)</f>
        <v>0</v>
      </c>
      <c r="GO109" s="18">
        <f>SUMIFS(Fluxo!$N:$N,Fluxo!$S:$S,"&gt;"&amp;GN$5,Fluxo!$S:$S,"&lt;="&amp;GO$5,Fluxo!$D:$D,$D109)</f>
        <v>0</v>
      </c>
      <c r="GP109" s="18">
        <f>SUMIFS(Fluxo!$N:$N,Fluxo!$S:$S,"&gt;"&amp;GO$5,Fluxo!$S:$S,"&lt;="&amp;GP$5,Fluxo!$D:$D,$D109)</f>
        <v>0</v>
      </c>
      <c r="GQ109" s="18">
        <f>SUMIFS(Fluxo!$N:$N,Fluxo!$S:$S,"&gt;"&amp;GP$5,Fluxo!$S:$S,"&lt;="&amp;GQ$5,Fluxo!$D:$D,$D109)</f>
        <v>0</v>
      </c>
      <c r="GR109" s="18">
        <f>SUMIFS(Fluxo!$N:$N,Fluxo!$S:$S,"&gt;"&amp;GQ$5,Fluxo!$S:$S,"&lt;="&amp;GR$5,Fluxo!$D:$D,$D109)</f>
        <v>0</v>
      </c>
      <c r="GS109" s="18">
        <f>SUMIFS(Fluxo!$N:$N,Fluxo!$S:$S,"&gt;"&amp;GR$5,Fluxo!$S:$S,"&lt;="&amp;GS$5,Fluxo!$D:$D,$D109)</f>
        <v>0</v>
      </c>
      <c r="GT109" s="18">
        <f>SUMIFS(Fluxo!$N:$N,Fluxo!$S:$S,"&gt;"&amp;GS$5,Fluxo!$S:$S,"&lt;="&amp;GT$5,Fluxo!$D:$D,$D109)</f>
        <v>0</v>
      </c>
      <c r="GU109" s="18">
        <f>SUMIFS(Fluxo!$N:$N,Fluxo!$S:$S,"&gt;"&amp;GT$5,Fluxo!$S:$S,"&lt;="&amp;GU$5,Fluxo!$D:$D,$D109)</f>
        <v>0</v>
      </c>
      <c r="GV109" s="18">
        <f>SUMIFS(Fluxo!$N:$N,Fluxo!$S:$S,"&gt;"&amp;GU$5,Fluxo!$S:$S,"&lt;="&amp;GV$5,Fluxo!$D:$D,$D109)</f>
        <v>0</v>
      </c>
      <c r="GW109" s="18">
        <f>SUMIFS(Fluxo!$N:$N,Fluxo!$S:$S,"&gt;"&amp;GV$5,Fluxo!$S:$S,"&lt;="&amp;GW$5,Fluxo!$D:$D,$D109)</f>
        <v>0</v>
      </c>
      <c r="GX109" s="18">
        <f>SUMIFS(Fluxo!$N:$N,Fluxo!$S:$S,"&gt;"&amp;GW$5,Fluxo!$S:$S,"&lt;="&amp;GX$5,Fluxo!$D:$D,$D109)</f>
        <v>0</v>
      </c>
      <c r="GY109" s="18">
        <f>SUMIFS(Fluxo!$N:$N,Fluxo!$S:$S,"&gt;"&amp;GX$5,Fluxo!$S:$S,"&lt;="&amp;GY$5,Fluxo!$D:$D,$D109)</f>
        <v>0</v>
      </c>
      <c r="GZ109" s="18">
        <f>SUMIFS(Fluxo!$N:$N,Fluxo!$S:$S,"&gt;"&amp;GY$5,Fluxo!$S:$S,"&lt;="&amp;GZ$5,Fluxo!$D:$D,$D109)</f>
        <v>0</v>
      </c>
      <c r="HA109" s="18">
        <f>SUMIFS(Fluxo!$N:$N,Fluxo!$S:$S,"&gt;"&amp;GZ$5,Fluxo!$S:$S,"&lt;="&amp;HA$5,Fluxo!$D:$D,$D109)</f>
        <v>0</v>
      </c>
      <c r="HB109" s="18">
        <f>SUMIFS(Fluxo!$N:$N,Fluxo!$S:$S,"&gt;"&amp;HA$5,Fluxo!$S:$S,"&lt;="&amp;HB$5,Fluxo!$D:$D,$D109)</f>
        <v>0</v>
      </c>
      <c r="HC109" s="18">
        <f>SUMIFS(Fluxo!$N:$N,Fluxo!$S:$S,"&gt;"&amp;HB$5,Fluxo!$S:$S,"&lt;="&amp;HC$5,Fluxo!$D:$D,$D109)</f>
        <v>0</v>
      </c>
      <c r="HD109" s="18">
        <f>SUMIFS(Fluxo!$N:$N,Fluxo!$S:$S,"&gt;"&amp;HC$5,Fluxo!$S:$S,"&lt;="&amp;HD$5,Fluxo!$D:$D,$D109)</f>
        <v>0</v>
      </c>
      <c r="HE109" s="18">
        <f>SUMIFS(Fluxo!$N:$N,Fluxo!$S:$S,"&gt;"&amp;HD$5,Fluxo!$S:$S,"&lt;="&amp;HE$5,Fluxo!$D:$D,$D109)</f>
        <v>0</v>
      </c>
      <c r="HF109" s="18">
        <f>SUMIFS(Fluxo!$N:$N,Fluxo!$S:$S,"&gt;"&amp;HE$5,Fluxo!$S:$S,"&lt;="&amp;HF$5,Fluxo!$D:$D,$D109)</f>
        <v>0</v>
      </c>
    </row>
    <row r="110" spans="1:214">
      <c r="A110" s="20">
        <f t="shared" si="18"/>
        <v>100</v>
      </c>
      <c r="B110" s="140" t="str">
        <f>'Check Carteira'!C102</f>
        <v>E.1016.99.01.0235</v>
      </c>
      <c r="C110" s="141">
        <v>1</v>
      </c>
      <c r="D110" s="129" t="str">
        <f>'Check Carteira'!F102</f>
        <v>A-0235</v>
      </c>
      <c r="E110" s="21" t="str">
        <f>IFERROR(INDEX(Contratos!L:L,MATCH(D110,Contratos!R:R,0)),"")</f>
        <v/>
      </c>
      <c r="F110" s="139" t="str">
        <f>IFERROR(INDEX(Contratos!G:G,MATCH(D110,Contratos!R:R,0)),"")</f>
        <v/>
      </c>
      <c r="H110" s="83">
        <f t="shared" si="17"/>
        <v>0</v>
      </c>
      <c r="J110" s="18">
        <f>SUMIFS(Fluxo!$N:$N,Fluxo!$S:$S,"&gt;"&amp;I$5,Fluxo!$S:$S,"&lt;="&amp;J$5,Fluxo!$D:$D,$D110)</f>
        <v>0</v>
      </c>
      <c r="K110" s="18">
        <f>SUMIFS(Fluxo!$N:$N,Fluxo!$S:$S,"&gt;"&amp;J$5,Fluxo!$S:$S,"&lt;="&amp;K$5,Fluxo!$D:$D,$D110)</f>
        <v>0</v>
      </c>
      <c r="L110" s="18">
        <f>SUMIFS(Fluxo!$N:$N,Fluxo!$S:$S,"&gt;"&amp;K$5,Fluxo!$S:$S,"&lt;="&amp;L$5,Fluxo!$D:$D,$D110)</f>
        <v>0</v>
      </c>
      <c r="M110" s="18">
        <f>SUMIFS(Fluxo!$N:$N,Fluxo!$S:$S,"&gt;"&amp;L$5,Fluxo!$S:$S,"&lt;="&amp;M$5,Fluxo!$D:$D,$D110)</f>
        <v>0</v>
      </c>
      <c r="N110" s="18">
        <f>SUMIFS(Fluxo!$N:$N,Fluxo!$S:$S,"&gt;"&amp;M$5,Fluxo!$S:$S,"&lt;="&amp;N$5,Fluxo!$D:$D,$D110)</f>
        <v>0</v>
      </c>
      <c r="O110" s="18">
        <f>SUMIFS(Fluxo!$N:$N,Fluxo!$S:$S,"&gt;"&amp;N$5,Fluxo!$S:$S,"&lt;="&amp;O$5,Fluxo!$D:$D,$D110)</f>
        <v>0</v>
      </c>
      <c r="P110" s="18">
        <f>SUMIFS(Fluxo!$N:$N,Fluxo!$S:$S,"&gt;"&amp;O$5,Fluxo!$S:$S,"&lt;="&amp;P$5,Fluxo!$D:$D,$D110)</f>
        <v>0</v>
      </c>
      <c r="Q110" s="18">
        <f>SUMIFS(Fluxo!$N:$N,Fluxo!$S:$S,"&gt;"&amp;P$5,Fluxo!$S:$S,"&lt;="&amp;Q$5,Fluxo!$D:$D,$D110)</f>
        <v>0</v>
      </c>
      <c r="R110" s="18">
        <f>SUMIFS(Fluxo!$N:$N,Fluxo!$S:$S,"&gt;"&amp;Q$5,Fluxo!$S:$S,"&lt;="&amp;R$5,Fluxo!$D:$D,$D110)</f>
        <v>0</v>
      </c>
      <c r="S110" s="18">
        <f>SUMIFS(Fluxo!$N:$N,Fluxo!$S:$S,"&gt;"&amp;R$5,Fluxo!$S:$S,"&lt;="&amp;S$5,Fluxo!$D:$D,$D110)</f>
        <v>0</v>
      </c>
      <c r="T110" s="18">
        <f>SUMIFS(Fluxo!$N:$N,Fluxo!$S:$S,"&gt;"&amp;S$5,Fluxo!$S:$S,"&lt;="&amp;T$5,Fluxo!$D:$D,$D110)</f>
        <v>0</v>
      </c>
      <c r="U110" s="18">
        <f>SUMIFS(Fluxo!$N:$N,Fluxo!$S:$S,"&gt;"&amp;T$5,Fluxo!$S:$S,"&lt;="&amp;U$5,Fluxo!$D:$D,$D110)</f>
        <v>0</v>
      </c>
      <c r="V110" s="18">
        <f>SUMIFS(Fluxo!$N:$N,Fluxo!$S:$S,"&gt;"&amp;U$5,Fluxo!$S:$S,"&lt;="&amp;V$5,Fluxo!$D:$D,$D110)</f>
        <v>0</v>
      </c>
      <c r="W110" s="18">
        <f>SUMIFS(Fluxo!$N:$N,Fluxo!$S:$S,"&gt;"&amp;V$5,Fluxo!$S:$S,"&lt;="&amp;W$5,Fluxo!$D:$D,$D110)</f>
        <v>0</v>
      </c>
      <c r="X110" s="18">
        <f>SUMIFS(Fluxo!$N:$N,Fluxo!$S:$S,"&gt;"&amp;W$5,Fluxo!$S:$S,"&lt;="&amp;X$5,Fluxo!$D:$D,$D110)</f>
        <v>0</v>
      </c>
      <c r="Y110" s="18">
        <f>SUMIFS(Fluxo!$N:$N,Fluxo!$S:$S,"&gt;"&amp;X$5,Fluxo!$S:$S,"&lt;="&amp;Y$5,Fluxo!$D:$D,$D110)</f>
        <v>0</v>
      </c>
      <c r="Z110" s="18">
        <f>SUMIFS(Fluxo!$N:$N,Fluxo!$S:$S,"&gt;"&amp;Y$5,Fluxo!$S:$S,"&lt;="&amp;Z$5,Fluxo!$D:$D,$D110)</f>
        <v>0</v>
      </c>
      <c r="AA110" s="18">
        <f>SUMIFS(Fluxo!$N:$N,Fluxo!$S:$S,"&gt;"&amp;Z$5,Fluxo!$S:$S,"&lt;="&amp;AA$5,Fluxo!$D:$D,$D110)</f>
        <v>0</v>
      </c>
      <c r="AB110" s="18">
        <f>SUMIFS(Fluxo!$N:$N,Fluxo!$S:$S,"&gt;"&amp;AA$5,Fluxo!$S:$S,"&lt;="&amp;AB$5,Fluxo!$D:$D,$D110)</f>
        <v>0</v>
      </c>
      <c r="AC110" s="18">
        <f>SUMIFS(Fluxo!$N:$N,Fluxo!$S:$S,"&gt;"&amp;AB$5,Fluxo!$S:$S,"&lt;="&amp;AC$5,Fluxo!$D:$D,$D110)</f>
        <v>0</v>
      </c>
      <c r="AD110" s="18">
        <f>SUMIFS(Fluxo!$N:$N,Fluxo!$S:$S,"&gt;"&amp;AC$5,Fluxo!$S:$S,"&lt;="&amp;AD$5,Fluxo!$D:$D,$D110)</f>
        <v>0</v>
      </c>
      <c r="AE110" s="18">
        <f>SUMIFS(Fluxo!$N:$N,Fluxo!$S:$S,"&gt;"&amp;AD$5,Fluxo!$S:$S,"&lt;="&amp;AE$5,Fluxo!$D:$D,$D110)</f>
        <v>0</v>
      </c>
      <c r="AF110" s="18">
        <f>SUMIFS(Fluxo!$N:$N,Fluxo!$S:$S,"&gt;"&amp;AE$5,Fluxo!$S:$S,"&lt;="&amp;AF$5,Fluxo!$D:$D,$D110)</f>
        <v>0</v>
      </c>
      <c r="AG110" s="18">
        <f>SUMIFS(Fluxo!$N:$N,Fluxo!$S:$S,"&gt;"&amp;AF$5,Fluxo!$S:$S,"&lt;="&amp;AG$5,Fluxo!$D:$D,$D110)</f>
        <v>0</v>
      </c>
      <c r="AH110" s="18">
        <f>SUMIFS(Fluxo!$N:$N,Fluxo!$S:$S,"&gt;"&amp;AG$5,Fluxo!$S:$S,"&lt;="&amp;AH$5,Fluxo!$D:$D,$D110)</f>
        <v>0</v>
      </c>
      <c r="AI110" s="18">
        <f>SUMIFS(Fluxo!$N:$N,Fluxo!$S:$S,"&gt;"&amp;AH$5,Fluxo!$S:$S,"&lt;="&amp;AI$5,Fluxo!$D:$D,$D110)</f>
        <v>0</v>
      </c>
      <c r="AJ110" s="18">
        <f>SUMIFS(Fluxo!$N:$N,Fluxo!$S:$S,"&gt;"&amp;AI$5,Fluxo!$S:$S,"&lt;="&amp;AJ$5,Fluxo!$D:$D,$D110)</f>
        <v>0</v>
      </c>
      <c r="AK110" s="18">
        <f>SUMIFS(Fluxo!$N:$N,Fluxo!$S:$S,"&gt;"&amp;AJ$5,Fluxo!$S:$S,"&lt;="&amp;AK$5,Fluxo!$D:$D,$D110)</f>
        <v>0</v>
      </c>
      <c r="AL110" s="18">
        <f>SUMIFS(Fluxo!$N:$N,Fluxo!$S:$S,"&gt;"&amp;AK$5,Fluxo!$S:$S,"&lt;="&amp;AL$5,Fluxo!$D:$D,$D110)</f>
        <v>0</v>
      </c>
      <c r="AM110" s="18">
        <f>SUMIFS(Fluxo!$N:$N,Fluxo!$S:$S,"&gt;"&amp;AL$5,Fluxo!$S:$S,"&lt;="&amp;AM$5,Fluxo!$D:$D,$D110)</f>
        <v>0</v>
      </c>
      <c r="AN110" s="18">
        <f>SUMIFS(Fluxo!$N:$N,Fluxo!$S:$S,"&gt;"&amp;AM$5,Fluxo!$S:$S,"&lt;="&amp;AN$5,Fluxo!$D:$D,$D110)</f>
        <v>0</v>
      </c>
      <c r="AO110" s="18">
        <f>SUMIFS(Fluxo!$N:$N,Fluxo!$S:$S,"&gt;"&amp;AN$5,Fluxo!$S:$S,"&lt;="&amp;AO$5,Fluxo!$D:$D,$D110)</f>
        <v>0</v>
      </c>
      <c r="AP110" s="18">
        <f>SUMIFS(Fluxo!$N:$N,Fluxo!$S:$S,"&gt;"&amp;AO$5,Fluxo!$S:$S,"&lt;="&amp;AP$5,Fluxo!$D:$D,$D110)</f>
        <v>0</v>
      </c>
      <c r="AQ110" s="18">
        <f>SUMIFS(Fluxo!$N:$N,Fluxo!$S:$S,"&gt;"&amp;AP$5,Fluxo!$S:$S,"&lt;="&amp;AQ$5,Fluxo!$D:$D,$D110)</f>
        <v>0</v>
      </c>
      <c r="AR110" s="18">
        <f>SUMIFS(Fluxo!$N:$N,Fluxo!$S:$S,"&gt;"&amp;AQ$5,Fluxo!$S:$S,"&lt;="&amp;AR$5,Fluxo!$D:$D,$D110)</f>
        <v>0</v>
      </c>
      <c r="AS110" s="18">
        <f>SUMIFS(Fluxo!$N:$N,Fluxo!$S:$S,"&gt;"&amp;AR$5,Fluxo!$S:$S,"&lt;="&amp;AS$5,Fluxo!$D:$D,$D110)</f>
        <v>0</v>
      </c>
      <c r="AT110" s="18">
        <f>SUMIFS(Fluxo!$N:$N,Fluxo!$S:$S,"&gt;"&amp;AS$5,Fluxo!$S:$S,"&lt;="&amp;AT$5,Fluxo!$D:$D,$D110)</f>
        <v>0</v>
      </c>
      <c r="AU110" s="18">
        <f>SUMIFS(Fluxo!$N:$N,Fluxo!$S:$S,"&gt;"&amp;AT$5,Fluxo!$S:$S,"&lt;="&amp;AU$5,Fluxo!$D:$D,$D110)</f>
        <v>0</v>
      </c>
      <c r="AV110" s="18">
        <f>SUMIFS(Fluxo!$N:$N,Fluxo!$S:$S,"&gt;"&amp;AU$5,Fluxo!$S:$S,"&lt;="&amp;AV$5,Fluxo!$D:$D,$D110)</f>
        <v>0</v>
      </c>
      <c r="AW110" s="18">
        <f>SUMIFS(Fluxo!$N:$N,Fluxo!$S:$S,"&gt;"&amp;AV$5,Fluxo!$S:$S,"&lt;="&amp;AW$5,Fluxo!$D:$D,$D110)</f>
        <v>0</v>
      </c>
      <c r="AX110" s="18">
        <f>SUMIFS(Fluxo!$N:$N,Fluxo!$S:$S,"&gt;"&amp;AW$5,Fluxo!$S:$S,"&lt;="&amp;AX$5,Fluxo!$D:$D,$D110)</f>
        <v>0</v>
      </c>
      <c r="AY110" s="18">
        <f>SUMIFS(Fluxo!$N:$N,Fluxo!$S:$S,"&gt;"&amp;AX$5,Fluxo!$S:$S,"&lt;="&amp;AY$5,Fluxo!$D:$D,$D110)</f>
        <v>0</v>
      </c>
      <c r="AZ110" s="18">
        <f>SUMIFS(Fluxo!$N:$N,Fluxo!$S:$S,"&gt;"&amp;AY$5,Fluxo!$S:$S,"&lt;="&amp;AZ$5,Fluxo!$D:$D,$D110)</f>
        <v>0</v>
      </c>
      <c r="BA110" s="18">
        <f>SUMIFS(Fluxo!$N:$N,Fluxo!$S:$S,"&gt;"&amp;AZ$5,Fluxo!$S:$S,"&lt;="&amp;BA$5,Fluxo!$D:$D,$D110)</f>
        <v>0</v>
      </c>
      <c r="BB110" s="18">
        <f>SUMIFS(Fluxo!$N:$N,Fluxo!$S:$S,"&gt;"&amp;BA$5,Fluxo!$S:$S,"&lt;="&amp;BB$5,Fluxo!$D:$D,$D110)</f>
        <v>0</v>
      </c>
      <c r="BC110" s="18">
        <f>SUMIFS(Fluxo!$N:$N,Fluxo!$S:$S,"&gt;"&amp;BB$5,Fluxo!$S:$S,"&lt;="&amp;BC$5,Fluxo!$D:$D,$D110)</f>
        <v>0</v>
      </c>
      <c r="BD110" s="18">
        <f>SUMIFS(Fluxo!$N:$N,Fluxo!$S:$S,"&gt;"&amp;BC$5,Fluxo!$S:$S,"&lt;="&amp;BD$5,Fluxo!$D:$D,$D110)</f>
        <v>0</v>
      </c>
      <c r="BE110" s="18">
        <f>SUMIFS(Fluxo!$N:$N,Fluxo!$S:$S,"&gt;"&amp;BD$5,Fluxo!$S:$S,"&lt;="&amp;BE$5,Fluxo!$D:$D,$D110)</f>
        <v>0</v>
      </c>
      <c r="BF110" s="18">
        <f>SUMIFS(Fluxo!$N:$N,Fluxo!$S:$S,"&gt;"&amp;BE$5,Fluxo!$S:$S,"&lt;="&amp;BF$5,Fluxo!$D:$D,$D110)</f>
        <v>0</v>
      </c>
      <c r="BG110" s="18">
        <f>SUMIFS(Fluxo!$N:$N,Fluxo!$S:$S,"&gt;"&amp;BF$5,Fluxo!$S:$S,"&lt;="&amp;BG$5,Fluxo!$D:$D,$D110)</f>
        <v>0</v>
      </c>
      <c r="BH110" s="18">
        <f>SUMIFS(Fluxo!$N:$N,Fluxo!$S:$S,"&gt;"&amp;BG$5,Fluxo!$S:$S,"&lt;="&amp;BH$5,Fluxo!$D:$D,$D110)</f>
        <v>0</v>
      </c>
      <c r="BI110" s="18">
        <f>SUMIFS(Fluxo!$N:$N,Fluxo!$S:$S,"&gt;"&amp;BH$5,Fluxo!$S:$S,"&lt;="&amp;BI$5,Fluxo!$D:$D,$D110)</f>
        <v>0</v>
      </c>
      <c r="BJ110" s="18">
        <f>SUMIFS(Fluxo!$N:$N,Fluxo!$S:$S,"&gt;"&amp;BI$5,Fluxo!$S:$S,"&lt;="&amp;BJ$5,Fluxo!$D:$D,$D110)</f>
        <v>0</v>
      </c>
      <c r="BK110" s="18">
        <f>SUMIFS(Fluxo!$N:$N,Fluxo!$S:$S,"&gt;"&amp;BJ$5,Fluxo!$S:$S,"&lt;="&amp;BK$5,Fluxo!$D:$D,$D110)</f>
        <v>0</v>
      </c>
      <c r="BL110" s="18">
        <f>SUMIFS(Fluxo!$N:$N,Fluxo!$S:$S,"&gt;"&amp;BK$5,Fluxo!$S:$S,"&lt;="&amp;BL$5,Fluxo!$D:$D,$D110)</f>
        <v>0</v>
      </c>
      <c r="BM110" s="18">
        <f>SUMIFS(Fluxo!$N:$N,Fluxo!$S:$S,"&gt;"&amp;BL$5,Fluxo!$S:$S,"&lt;="&amp;BM$5,Fluxo!$D:$D,$D110)</f>
        <v>0</v>
      </c>
      <c r="BN110" s="18">
        <f>SUMIFS(Fluxo!$N:$N,Fluxo!$S:$S,"&gt;"&amp;BM$5,Fluxo!$S:$S,"&lt;="&amp;BN$5,Fluxo!$D:$D,$D110)</f>
        <v>0</v>
      </c>
      <c r="BO110" s="18">
        <f>SUMIFS(Fluxo!$N:$N,Fluxo!$S:$S,"&gt;"&amp;BN$5,Fluxo!$S:$S,"&lt;="&amp;BO$5,Fluxo!$D:$D,$D110)</f>
        <v>0</v>
      </c>
      <c r="BP110" s="18">
        <f>SUMIFS(Fluxo!$N:$N,Fluxo!$S:$S,"&gt;"&amp;BO$5,Fluxo!$S:$S,"&lt;="&amp;BP$5,Fluxo!$D:$D,$D110)</f>
        <v>0</v>
      </c>
      <c r="BQ110" s="18">
        <f>SUMIFS(Fluxo!$N:$N,Fluxo!$S:$S,"&gt;"&amp;BP$5,Fluxo!$S:$S,"&lt;="&amp;BQ$5,Fluxo!$D:$D,$D110)</f>
        <v>0</v>
      </c>
      <c r="BR110" s="18">
        <f>SUMIFS(Fluxo!$N:$N,Fluxo!$S:$S,"&gt;"&amp;BQ$5,Fluxo!$S:$S,"&lt;="&amp;BR$5,Fluxo!$D:$D,$D110)</f>
        <v>0</v>
      </c>
      <c r="BS110" s="18">
        <f>SUMIFS(Fluxo!$N:$N,Fluxo!$S:$S,"&gt;"&amp;BR$5,Fluxo!$S:$S,"&lt;="&amp;BS$5,Fluxo!$D:$D,$D110)</f>
        <v>0</v>
      </c>
      <c r="BT110" s="18">
        <f>SUMIFS(Fluxo!$N:$N,Fluxo!$S:$S,"&gt;"&amp;BS$5,Fluxo!$S:$S,"&lt;="&amp;BT$5,Fluxo!$D:$D,$D110)</f>
        <v>0</v>
      </c>
      <c r="BU110" s="18">
        <f>SUMIFS(Fluxo!$N:$N,Fluxo!$S:$S,"&gt;"&amp;BT$5,Fluxo!$S:$S,"&lt;="&amp;BU$5,Fluxo!$D:$D,$D110)</f>
        <v>0</v>
      </c>
      <c r="BV110" s="18">
        <f>SUMIFS(Fluxo!$N:$N,Fluxo!$S:$S,"&gt;"&amp;BU$5,Fluxo!$S:$S,"&lt;="&amp;BV$5,Fluxo!$D:$D,$D110)</f>
        <v>0</v>
      </c>
      <c r="BW110" s="18">
        <f>SUMIFS(Fluxo!$N:$N,Fluxo!$S:$S,"&gt;"&amp;BV$5,Fluxo!$S:$S,"&lt;="&amp;BW$5,Fluxo!$D:$D,$D110)</f>
        <v>0</v>
      </c>
      <c r="BX110" s="18">
        <f>SUMIFS(Fluxo!$N:$N,Fluxo!$S:$S,"&gt;"&amp;BW$5,Fluxo!$S:$S,"&lt;="&amp;BX$5,Fluxo!$D:$D,$D110)</f>
        <v>0</v>
      </c>
      <c r="BY110" s="18">
        <f>SUMIFS(Fluxo!$N:$N,Fluxo!$S:$S,"&gt;"&amp;BX$5,Fluxo!$S:$S,"&lt;="&amp;BY$5,Fluxo!$D:$D,$D110)</f>
        <v>0</v>
      </c>
      <c r="BZ110" s="18">
        <f>SUMIFS(Fluxo!$N:$N,Fluxo!$S:$S,"&gt;"&amp;BY$5,Fluxo!$S:$S,"&lt;="&amp;BZ$5,Fluxo!$D:$D,$D110)</f>
        <v>0</v>
      </c>
      <c r="CA110" s="18">
        <f>SUMIFS(Fluxo!$N:$N,Fluxo!$S:$S,"&gt;"&amp;BZ$5,Fluxo!$S:$S,"&lt;="&amp;CA$5,Fluxo!$D:$D,$D110)</f>
        <v>0</v>
      </c>
      <c r="CB110" s="18">
        <f>SUMIFS(Fluxo!$N:$N,Fluxo!$S:$S,"&gt;"&amp;CA$5,Fluxo!$S:$S,"&lt;="&amp;CB$5,Fluxo!$D:$D,$D110)</f>
        <v>0</v>
      </c>
      <c r="CC110" s="18">
        <f>SUMIFS(Fluxo!$N:$N,Fluxo!$S:$S,"&gt;"&amp;CB$5,Fluxo!$S:$S,"&lt;="&amp;CC$5,Fluxo!$D:$D,$D110)</f>
        <v>0</v>
      </c>
      <c r="CD110" s="18">
        <f>SUMIFS(Fluxo!$N:$N,Fluxo!$S:$S,"&gt;"&amp;CC$5,Fluxo!$S:$S,"&lt;="&amp;CD$5,Fluxo!$D:$D,$D110)</f>
        <v>0</v>
      </c>
      <c r="CE110" s="18">
        <f>SUMIFS(Fluxo!$N:$N,Fluxo!$S:$S,"&gt;"&amp;CD$5,Fluxo!$S:$S,"&lt;="&amp;CE$5,Fluxo!$D:$D,$D110)</f>
        <v>0</v>
      </c>
      <c r="CF110" s="18">
        <f>SUMIFS(Fluxo!$N:$N,Fluxo!$S:$S,"&gt;"&amp;CE$5,Fluxo!$S:$S,"&lt;="&amp;CF$5,Fluxo!$D:$D,$D110)</f>
        <v>0</v>
      </c>
      <c r="CG110" s="18">
        <f>SUMIFS(Fluxo!$N:$N,Fluxo!$S:$S,"&gt;"&amp;CF$5,Fluxo!$S:$S,"&lt;="&amp;CG$5,Fluxo!$D:$D,$D110)</f>
        <v>0</v>
      </c>
      <c r="CH110" s="18">
        <f>SUMIFS(Fluxo!$N:$N,Fluxo!$S:$S,"&gt;"&amp;CG$5,Fluxo!$S:$S,"&lt;="&amp;CH$5,Fluxo!$D:$D,$D110)</f>
        <v>0</v>
      </c>
      <c r="CI110" s="18">
        <f>SUMIFS(Fluxo!$N:$N,Fluxo!$S:$S,"&gt;"&amp;CH$5,Fluxo!$S:$S,"&lt;="&amp;CI$5,Fluxo!$D:$D,$D110)</f>
        <v>0</v>
      </c>
      <c r="CJ110" s="18">
        <f>SUMIFS(Fluxo!$N:$N,Fluxo!$S:$S,"&gt;"&amp;CI$5,Fluxo!$S:$S,"&lt;="&amp;CJ$5,Fluxo!$D:$D,$D110)</f>
        <v>0</v>
      </c>
      <c r="CK110" s="18">
        <f>SUMIFS(Fluxo!$N:$N,Fluxo!$S:$S,"&gt;"&amp;CJ$5,Fluxo!$S:$S,"&lt;="&amp;CK$5,Fluxo!$D:$D,$D110)</f>
        <v>0</v>
      </c>
      <c r="CL110" s="18">
        <f>SUMIFS(Fluxo!$N:$N,Fluxo!$S:$S,"&gt;"&amp;CK$5,Fluxo!$S:$S,"&lt;="&amp;CL$5,Fluxo!$D:$D,$D110)</f>
        <v>0</v>
      </c>
      <c r="CM110" s="18">
        <f>SUMIFS(Fluxo!$N:$N,Fluxo!$S:$S,"&gt;"&amp;CL$5,Fluxo!$S:$S,"&lt;="&amp;CM$5,Fluxo!$D:$D,$D110)</f>
        <v>0</v>
      </c>
      <c r="CN110" s="18">
        <f>SUMIFS(Fluxo!$N:$N,Fluxo!$S:$S,"&gt;"&amp;CM$5,Fluxo!$S:$S,"&lt;="&amp;CN$5,Fluxo!$D:$D,$D110)</f>
        <v>0</v>
      </c>
      <c r="CO110" s="18">
        <f>SUMIFS(Fluxo!$N:$N,Fluxo!$S:$S,"&gt;"&amp;CN$5,Fluxo!$S:$S,"&lt;="&amp;CO$5,Fluxo!$D:$D,$D110)</f>
        <v>0</v>
      </c>
      <c r="CP110" s="18">
        <f>SUMIFS(Fluxo!$N:$N,Fluxo!$S:$S,"&gt;"&amp;CO$5,Fluxo!$S:$S,"&lt;="&amp;CP$5,Fluxo!$D:$D,$D110)</f>
        <v>0</v>
      </c>
      <c r="CQ110" s="18">
        <f>SUMIFS(Fluxo!$N:$N,Fluxo!$S:$S,"&gt;"&amp;CP$5,Fluxo!$S:$S,"&lt;="&amp;CQ$5,Fluxo!$D:$D,$D110)</f>
        <v>0</v>
      </c>
      <c r="CR110" s="18">
        <f>SUMIFS(Fluxo!$N:$N,Fluxo!$S:$S,"&gt;"&amp;CQ$5,Fluxo!$S:$S,"&lt;="&amp;CR$5,Fluxo!$D:$D,$D110)</f>
        <v>0</v>
      </c>
      <c r="CS110" s="18">
        <f>SUMIFS(Fluxo!$N:$N,Fluxo!$S:$S,"&gt;"&amp;CR$5,Fluxo!$S:$S,"&lt;="&amp;CS$5,Fluxo!$D:$D,$D110)</f>
        <v>0</v>
      </c>
      <c r="CT110" s="18">
        <f>SUMIFS(Fluxo!$N:$N,Fluxo!$S:$S,"&gt;"&amp;CS$5,Fluxo!$S:$S,"&lt;="&amp;CT$5,Fluxo!$D:$D,$D110)</f>
        <v>0</v>
      </c>
      <c r="CU110" s="18">
        <f>SUMIFS(Fluxo!$N:$N,Fluxo!$S:$S,"&gt;"&amp;CT$5,Fluxo!$S:$S,"&lt;="&amp;CU$5,Fluxo!$D:$D,$D110)</f>
        <v>0</v>
      </c>
      <c r="CV110" s="18">
        <f>SUMIFS(Fluxo!$N:$N,Fluxo!$S:$S,"&gt;"&amp;CU$5,Fluxo!$S:$S,"&lt;="&amp;CV$5,Fluxo!$D:$D,$D110)</f>
        <v>0</v>
      </c>
      <c r="CW110" s="18">
        <f>SUMIFS(Fluxo!$N:$N,Fluxo!$S:$S,"&gt;"&amp;CV$5,Fluxo!$S:$S,"&lt;="&amp;CW$5,Fluxo!$D:$D,$D110)</f>
        <v>0</v>
      </c>
      <c r="CX110" s="18">
        <f>SUMIFS(Fluxo!$N:$N,Fluxo!$S:$S,"&gt;"&amp;CW$5,Fluxo!$S:$S,"&lt;="&amp;CX$5,Fluxo!$D:$D,$D110)</f>
        <v>0</v>
      </c>
      <c r="CY110" s="18">
        <f>SUMIFS(Fluxo!$N:$N,Fluxo!$S:$S,"&gt;"&amp;CX$5,Fluxo!$S:$S,"&lt;="&amp;CY$5,Fluxo!$D:$D,$D110)</f>
        <v>0</v>
      </c>
      <c r="CZ110" s="18">
        <f>SUMIFS(Fluxo!$N:$N,Fluxo!$S:$S,"&gt;"&amp;CY$5,Fluxo!$S:$S,"&lt;="&amp;CZ$5,Fluxo!$D:$D,$D110)</f>
        <v>0</v>
      </c>
      <c r="DA110" s="18">
        <f>SUMIFS(Fluxo!$N:$N,Fluxo!$S:$S,"&gt;"&amp;CZ$5,Fluxo!$S:$S,"&lt;="&amp;DA$5,Fluxo!$D:$D,$D110)</f>
        <v>0</v>
      </c>
      <c r="DB110" s="18">
        <f>SUMIFS(Fluxo!$N:$N,Fluxo!$S:$S,"&gt;"&amp;DA$5,Fluxo!$S:$S,"&lt;="&amp;DB$5,Fluxo!$D:$D,$D110)</f>
        <v>0</v>
      </c>
      <c r="DC110" s="18">
        <f>SUMIFS(Fluxo!$N:$N,Fluxo!$S:$S,"&gt;"&amp;DB$5,Fluxo!$S:$S,"&lt;="&amp;DC$5,Fluxo!$D:$D,$D110)</f>
        <v>0</v>
      </c>
      <c r="DD110" s="18">
        <f>SUMIFS(Fluxo!$N:$N,Fluxo!$S:$S,"&gt;"&amp;DC$5,Fluxo!$S:$S,"&lt;="&amp;DD$5,Fluxo!$D:$D,$D110)</f>
        <v>0</v>
      </c>
      <c r="DE110" s="18">
        <f>SUMIFS(Fluxo!$N:$N,Fluxo!$S:$S,"&gt;"&amp;DD$5,Fluxo!$S:$S,"&lt;="&amp;DE$5,Fluxo!$D:$D,$D110)</f>
        <v>0</v>
      </c>
      <c r="DF110" s="18">
        <f>SUMIFS(Fluxo!$N:$N,Fluxo!$S:$S,"&gt;"&amp;DE$5,Fluxo!$S:$S,"&lt;="&amp;DF$5,Fluxo!$D:$D,$D110)</f>
        <v>0</v>
      </c>
      <c r="DG110" s="18">
        <f>SUMIFS(Fluxo!$N:$N,Fluxo!$S:$S,"&gt;"&amp;DF$5,Fluxo!$S:$S,"&lt;="&amp;DG$5,Fluxo!$D:$D,$D110)</f>
        <v>0</v>
      </c>
      <c r="DH110" s="18">
        <f>SUMIFS(Fluxo!$N:$N,Fluxo!$S:$S,"&gt;"&amp;DG$5,Fluxo!$S:$S,"&lt;="&amp;DH$5,Fluxo!$D:$D,$D110)</f>
        <v>0</v>
      </c>
      <c r="DI110" s="18">
        <f>SUMIFS(Fluxo!$N:$N,Fluxo!$S:$S,"&gt;"&amp;DH$5,Fluxo!$S:$S,"&lt;="&amp;DI$5,Fluxo!$D:$D,$D110)</f>
        <v>0</v>
      </c>
      <c r="DJ110" s="18">
        <f>SUMIFS(Fluxo!$N:$N,Fluxo!$S:$S,"&gt;"&amp;DI$5,Fluxo!$S:$S,"&lt;="&amp;DJ$5,Fluxo!$D:$D,$D110)</f>
        <v>0</v>
      </c>
      <c r="DK110" s="18">
        <f>SUMIFS(Fluxo!$N:$N,Fluxo!$S:$S,"&gt;"&amp;DJ$5,Fluxo!$S:$S,"&lt;="&amp;DK$5,Fluxo!$D:$D,$D110)</f>
        <v>0</v>
      </c>
      <c r="DL110" s="18">
        <f>SUMIFS(Fluxo!$N:$N,Fluxo!$S:$S,"&gt;"&amp;DK$5,Fluxo!$S:$S,"&lt;="&amp;DL$5,Fluxo!$D:$D,$D110)</f>
        <v>0</v>
      </c>
      <c r="DM110" s="18">
        <f>SUMIFS(Fluxo!$N:$N,Fluxo!$S:$S,"&gt;"&amp;DL$5,Fluxo!$S:$S,"&lt;="&amp;DM$5,Fluxo!$D:$D,$D110)</f>
        <v>0</v>
      </c>
      <c r="DN110" s="18">
        <f>SUMIFS(Fluxo!$N:$N,Fluxo!$S:$S,"&gt;"&amp;DM$5,Fluxo!$S:$S,"&lt;="&amp;DN$5,Fluxo!$D:$D,$D110)</f>
        <v>0</v>
      </c>
      <c r="DO110" s="18">
        <f>SUMIFS(Fluxo!$N:$N,Fluxo!$S:$S,"&gt;"&amp;DN$5,Fluxo!$S:$S,"&lt;="&amp;DO$5,Fluxo!$D:$D,$D110)</f>
        <v>0</v>
      </c>
      <c r="DP110" s="18">
        <f>SUMIFS(Fluxo!$N:$N,Fluxo!$S:$S,"&gt;"&amp;DO$5,Fluxo!$S:$S,"&lt;="&amp;DP$5,Fluxo!$D:$D,$D110)</f>
        <v>0</v>
      </c>
      <c r="DQ110" s="18">
        <f>SUMIFS(Fluxo!$N:$N,Fluxo!$S:$S,"&gt;"&amp;DP$5,Fluxo!$S:$S,"&lt;="&amp;DQ$5,Fluxo!$D:$D,$D110)</f>
        <v>0</v>
      </c>
      <c r="DR110" s="18">
        <f>SUMIFS(Fluxo!$N:$N,Fluxo!$S:$S,"&gt;"&amp;DQ$5,Fluxo!$S:$S,"&lt;="&amp;DR$5,Fluxo!$D:$D,$D110)</f>
        <v>0</v>
      </c>
      <c r="DS110" s="18">
        <f>SUMIFS(Fluxo!$N:$N,Fluxo!$S:$S,"&gt;"&amp;DR$5,Fluxo!$S:$S,"&lt;="&amp;DS$5,Fluxo!$D:$D,$D110)</f>
        <v>0</v>
      </c>
      <c r="DT110" s="18">
        <f>SUMIFS(Fluxo!$N:$N,Fluxo!$S:$S,"&gt;"&amp;DS$5,Fluxo!$S:$S,"&lt;="&amp;DT$5,Fluxo!$D:$D,$D110)</f>
        <v>0</v>
      </c>
      <c r="DU110" s="18">
        <f>SUMIFS(Fluxo!$N:$N,Fluxo!$S:$S,"&gt;"&amp;DT$5,Fluxo!$S:$S,"&lt;="&amp;DU$5,Fluxo!$D:$D,$D110)</f>
        <v>0</v>
      </c>
      <c r="DV110" s="18">
        <f>SUMIFS(Fluxo!$N:$N,Fluxo!$S:$S,"&gt;"&amp;DU$5,Fluxo!$S:$S,"&lt;="&amp;DV$5,Fluxo!$D:$D,$D110)</f>
        <v>0</v>
      </c>
      <c r="DW110" s="18">
        <f>SUMIFS(Fluxo!$N:$N,Fluxo!$S:$S,"&gt;"&amp;DV$5,Fluxo!$S:$S,"&lt;="&amp;DW$5,Fluxo!$D:$D,$D110)</f>
        <v>0</v>
      </c>
      <c r="DX110" s="18">
        <f>SUMIFS(Fluxo!$N:$N,Fluxo!$S:$S,"&gt;"&amp;DW$5,Fluxo!$S:$S,"&lt;="&amp;DX$5,Fluxo!$D:$D,$D110)</f>
        <v>0</v>
      </c>
      <c r="DY110" s="18">
        <f>SUMIFS(Fluxo!$N:$N,Fluxo!$S:$S,"&gt;"&amp;DX$5,Fluxo!$S:$S,"&lt;="&amp;DY$5,Fluxo!$D:$D,$D110)</f>
        <v>0</v>
      </c>
      <c r="DZ110" s="18">
        <f>SUMIFS(Fluxo!$N:$N,Fluxo!$S:$S,"&gt;"&amp;DY$5,Fluxo!$S:$S,"&lt;="&amp;DZ$5,Fluxo!$D:$D,$D110)</f>
        <v>0</v>
      </c>
      <c r="EA110" s="18">
        <f>SUMIFS(Fluxo!$N:$N,Fluxo!$S:$S,"&gt;"&amp;DZ$5,Fluxo!$S:$S,"&lt;="&amp;EA$5,Fluxo!$D:$D,$D110)</f>
        <v>0</v>
      </c>
      <c r="EB110" s="18">
        <f>SUMIFS(Fluxo!$N:$N,Fluxo!$S:$S,"&gt;"&amp;EA$5,Fluxo!$S:$S,"&lt;="&amp;EB$5,Fluxo!$D:$D,$D110)</f>
        <v>0</v>
      </c>
      <c r="EC110" s="18">
        <f>SUMIFS(Fluxo!$N:$N,Fluxo!$S:$S,"&gt;"&amp;EB$5,Fluxo!$S:$S,"&lt;="&amp;EC$5,Fluxo!$D:$D,$D110)</f>
        <v>0</v>
      </c>
      <c r="ED110" s="18">
        <f>SUMIFS(Fluxo!$N:$N,Fluxo!$S:$S,"&gt;"&amp;EC$5,Fluxo!$S:$S,"&lt;="&amp;ED$5,Fluxo!$D:$D,$D110)</f>
        <v>0</v>
      </c>
      <c r="EE110" s="18">
        <f>SUMIFS(Fluxo!$N:$N,Fluxo!$S:$S,"&gt;"&amp;ED$5,Fluxo!$S:$S,"&lt;="&amp;EE$5,Fluxo!$D:$D,$D110)</f>
        <v>0</v>
      </c>
      <c r="EF110" s="18">
        <f>SUMIFS(Fluxo!$N:$N,Fluxo!$S:$S,"&gt;"&amp;EE$5,Fluxo!$S:$S,"&lt;="&amp;EF$5,Fluxo!$D:$D,$D110)</f>
        <v>0</v>
      </c>
      <c r="EG110" s="18">
        <f>SUMIFS(Fluxo!$N:$N,Fluxo!$S:$S,"&gt;"&amp;EF$5,Fluxo!$S:$S,"&lt;="&amp;EG$5,Fluxo!$D:$D,$D110)</f>
        <v>0</v>
      </c>
      <c r="EH110" s="18">
        <f>SUMIFS(Fluxo!$N:$N,Fluxo!$S:$S,"&gt;"&amp;EG$5,Fluxo!$S:$S,"&lt;="&amp;EH$5,Fluxo!$D:$D,$D110)</f>
        <v>0</v>
      </c>
      <c r="EI110" s="18">
        <f>SUMIFS(Fluxo!$N:$N,Fluxo!$S:$S,"&gt;"&amp;EH$5,Fluxo!$S:$S,"&lt;="&amp;EI$5,Fluxo!$D:$D,$D110)</f>
        <v>0</v>
      </c>
      <c r="EJ110" s="18">
        <f>SUMIFS(Fluxo!$N:$N,Fluxo!$S:$S,"&gt;"&amp;EI$5,Fluxo!$S:$S,"&lt;="&amp;EJ$5,Fluxo!$D:$D,$D110)</f>
        <v>0</v>
      </c>
      <c r="EK110" s="18">
        <f>SUMIFS(Fluxo!$N:$N,Fluxo!$S:$S,"&gt;"&amp;EJ$5,Fluxo!$S:$S,"&lt;="&amp;EK$5,Fluxo!$D:$D,$D110)</f>
        <v>0</v>
      </c>
      <c r="EL110" s="18">
        <f>SUMIFS(Fluxo!$N:$N,Fluxo!$S:$S,"&gt;"&amp;EK$5,Fluxo!$S:$S,"&lt;="&amp;EL$5,Fluxo!$D:$D,$D110)</f>
        <v>0</v>
      </c>
      <c r="EM110" s="18">
        <f>SUMIFS(Fluxo!$N:$N,Fluxo!$S:$S,"&gt;"&amp;EL$5,Fluxo!$S:$S,"&lt;="&amp;EM$5,Fluxo!$D:$D,$D110)</f>
        <v>0</v>
      </c>
      <c r="EN110" s="18">
        <f>SUMIFS(Fluxo!$N:$N,Fluxo!$S:$S,"&gt;"&amp;EM$5,Fluxo!$S:$S,"&lt;="&amp;EN$5,Fluxo!$D:$D,$D110)</f>
        <v>0</v>
      </c>
      <c r="EO110" s="18">
        <f>SUMIFS(Fluxo!$N:$N,Fluxo!$S:$S,"&gt;"&amp;EN$5,Fluxo!$S:$S,"&lt;="&amp;EO$5,Fluxo!$D:$D,$D110)</f>
        <v>0</v>
      </c>
      <c r="EP110" s="18">
        <f>SUMIFS(Fluxo!$N:$N,Fluxo!$S:$S,"&gt;"&amp;EO$5,Fluxo!$S:$S,"&lt;="&amp;EP$5,Fluxo!$D:$D,$D110)</f>
        <v>0</v>
      </c>
      <c r="EQ110" s="18">
        <f>SUMIFS(Fluxo!$N:$N,Fluxo!$S:$S,"&gt;"&amp;EP$5,Fluxo!$S:$S,"&lt;="&amp;EQ$5,Fluxo!$D:$D,$D110)</f>
        <v>0</v>
      </c>
      <c r="ER110" s="18">
        <f>SUMIFS(Fluxo!$N:$N,Fluxo!$S:$S,"&gt;"&amp;EQ$5,Fluxo!$S:$S,"&lt;="&amp;ER$5,Fluxo!$D:$D,$D110)</f>
        <v>0</v>
      </c>
      <c r="ES110" s="18">
        <f>SUMIFS(Fluxo!$N:$N,Fluxo!$S:$S,"&gt;"&amp;ER$5,Fluxo!$S:$S,"&lt;="&amp;ES$5,Fluxo!$D:$D,$D110)</f>
        <v>0</v>
      </c>
      <c r="ET110" s="18">
        <f>SUMIFS(Fluxo!$N:$N,Fluxo!$S:$S,"&gt;"&amp;ES$5,Fluxo!$S:$S,"&lt;="&amp;ET$5,Fluxo!$D:$D,$D110)</f>
        <v>0</v>
      </c>
      <c r="EU110" s="18">
        <f>SUMIFS(Fluxo!$N:$N,Fluxo!$S:$S,"&gt;"&amp;ET$5,Fluxo!$S:$S,"&lt;="&amp;EU$5,Fluxo!$D:$D,$D110)</f>
        <v>0</v>
      </c>
      <c r="EV110" s="18">
        <f>SUMIFS(Fluxo!$N:$N,Fluxo!$S:$S,"&gt;"&amp;EU$5,Fluxo!$S:$S,"&lt;="&amp;EV$5,Fluxo!$D:$D,$D110)</f>
        <v>0</v>
      </c>
      <c r="EW110" s="18">
        <f>SUMIFS(Fluxo!$N:$N,Fluxo!$S:$S,"&gt;"&amp;EV$5,Fluxo!$S:$S,"&lt;="&amp;EW$5,Fluxo!$D:$D,$D110)</f>
        <v>0</v>
      </c>
      <c r="EX110" s="18">
        <f>SUMIFS(Fluxo!$N:$N,Fluxo!$S:$S,"&gt;"&amp;EW$5,Fluxo!$S:$S,"&lt;="&amp;EX$5,Fluxo!$D:$D,$D110)</f>
        <v>0</v>
      </c>
      <c r="EY110" s="18">
        <f>SUMIFS(Fluxo!$N:$N,Fluxo!$S:$S,"&gt;"&amp;EX$5,Fluxo!$S:$S,"&lt;="&amp;EY$5,Fluxo!$D:$D,$D110)</f>
        <v>0</v>
      </c>
      <c r="EZ110" s="18">
        <f>SUMIFS(Fluxo!$N:$N,Fluxo!$S:$S,"&gt;"&amp;EY$5,Fluxo!$S:$S,"&lt;="&amp;EZ$5,Fluxo!$D:$D,$D110)</f>
        <v>0</v>
      </c>
      <c r="FA110" s="18">
        <f>SUMIFS(Fluxo!$N:$N,Fluxo!$S:$S,"&gt;"&amp;EZ$5,Fluxo!$S:$S,"&lt;="&amp;FA$5,Fluxo!$D:$D,$D110)</f>
        <v>0</v>
      </c>
      <c r="FB110" s="18">
        <f>SUMIFS(Fluxo!$N:$N,Fluxo!$S:$S,"&gt;"&amp;FA$5,Fluxo!$S:$S,"&lt;="&amp;FB$5,Fluxo!$D:$D,$D110)</f>
        <v>0</v>
      </c>
      <c r="FC110" s="18">
        <f>SUMIFS(Fluxo!$N:$N,Fluxo!$S:$S,"&gt;"&amp;FB$5,Fluxo!$S:$S,"&lt;="&amp;FC$5,Fluxo!$D:$D,$D110)</f>
        <v>0</v>
      </c>
      <c r="FD110" s="18">
        <f>SUMIFS(Fluxo!$N:$N,Fluxo!$S:$S,"&gt;"&amp;FC$5,Fluxo!$S:$S,"&lt;="&amp;FD$5,Fluxo!$D:$D,$D110)</f>
        <v>0</v>
      </c>
      <c r="FE110" s="18">
        <f>SUMIFS(Fluxo!$N:$N,Fluxo!$S:$S,"&gt;"&amp;FD$5,Fluxo!$S:$S,"&lt;="&amp;FE$5,Fluxo!$D:$D,$D110)</f>
        <v>0</v>
      </c>
      <c r="FF110" s="18">
        <f>SUMIFS(Fluxo!$N:$N,Fluxo!$S:$S,"&gt;"&amp;FE$5,Fluxo!$S:$S,"&lt;="&amp;FF$5,Fluxo!$D:$D,$D110)</f>
        <v>0</v>
      </c>
      <c r="FG110" s="18">
        <f>SUMIFS(Fluxo!$N:$N,Fluxo!$S:$S,"&gt;"&amp;FF$5,Fluxo!$S:$S,"&lt;="&amp;FG$5,Fluxo!$D:$D,$D110)</f>
        <v>0</v>
      </c>
      <c r="FH110" s="18">
        <f>SUMIFS(Fluxo!$N:$N,Fluxo!$S:$S,"&gt;"&amp;FG$5,Fluxo!$S:$S,"&lt;="&amp;FH$5,Fluxo!$D:$D,$D110)</f>
        <v>0</v>
      </c>
      <c r="FI110" s="18">
        <f>SUMIFS(Fluxo!$N:$N,Fluxo!$S:$S,"&gt;"&amp;FH$5,Fluxo!$S:$S,"&lt;="&amp;FI$5,Fluxo!$D:$D,$D110)</f>
        <v>0</v>
      </c>
      <c r="FJ110" s="18">
        <f>SUMIFS(Fluxo!$N:$N,Fluxo!$S:$S,"&gt;"&amp;FI$5,Fluxo!$S:$S,"&lt;="&amp;FJ$5,Fluxo!$D:$D,$D110)</f>
        <v>0</v>
      </c>
      <c r="FK110" s="18">
        <f>SUMIFS(Fluxo!$N:$N,Fluxo!$S:$S,"&gt;"&amp;FJ$5,Fluxo!$S:$S,"&lt;="&amp;FK$5,Fluxo!$D:$D,$D110)</f>
        <v>0</v>
      </c>
      <c r="FL110" s="18">
        <f>SUMIFS(Fluxo!$N:$N,Fluxo!$S:$S,"&gt;"&amp;FK$5,Fluxo!$S:$S,"&lt;="&amp;FL$5,Fluxo!$D:$D,$D110)</f>
        <v>0</v>
      </c>
      <c r="FM110" s="18">
        <f>SUMIFS(Fluxo!$N:$N,Fluxo!$S:$S,"&gt;"&amp;FL$5,Fluxo!$S:$S,"&lt;="&amp;FM$5,Fluxo!$D:$D,$D110)</f>
        <v>0</v>
      </c>
      <c r="FN110" s="18">
        <f>SUMIFS(Fluxo!$N:$N,Fluxo!$S:$S,"&gt;"&amp;FM$5,Fluxo!$S:$S,"&lt;="&amp;FN$5,Fluxo!$D:$D,$D110)</f>
        <v>0</v>
      </c>
      <c r="FO110" s="18">
        <f>SUMIFS(Fluxo!$N:$N,Fluxo!$S:$S,"&gt;"&amp;FN$5,Fluxo!$S:$S,"&lt;="&amp;FO$5,Fluxo!$D:$D,$D110)</f>
        <v>0</v>
      </c>
      <c r="FP110" s="18">
        <f>SUMIFS(Fluxo!$N:$N,Fluxo!$S:$S,"&gt;"&amp;FO$5,Fluxo!$S:$S,"&lt;="&amp;FP$5,Fluxo!$D:$D,$D110)</f>
        <v>0</v>
      </c>
      <c r="FQ110" s="18">
        <f>SUMIFS(Fluxo!$N:$N,Fluxo!$S:$S,"&gt;"&amp;FP$5,Fluxo!$S:$S,"&lt;="&amp;FQ$5,Fluxo!$D:$D,$D110)</f>
        <v>0</v>
      </c>
      <c r="FR110" s="18">
        <f>SUMIFS(Fluxo!$N:$N,Fluxo!$S:$S,"&gt;"&amp;FQ$5,Fluxo!$S:$S,"&lt;="&amp;FR$5,Fluxo!$D:$D,$D110)</f>
        <v>0</v>
      </c>
      <c r="FS110" s="18">
        <f>SUMIFS(Fluxo!$N:$N,Fluxo!$S:$S,"&gt;"&amp;FR$5,Fluxo!$S:$S,"&lt;="&amp;FS$5,Fluxo!$D:$D,$D110)</f>
        <v>0</v>
      </c>
      <c r="FT110" s="18">
        <f>SUMIFS(Fluxo!$N:$N,Fluxo!$S:$S,"&gt;"&amp;FS$5,Fluxo!$S:$S,"&lt;="&amp;FT$5,Fluxo!$D:$D,$D110)</f>
        <v>0</v>
      </c>
      <c r="FU110" s="18">
        <f>SUMIFS(Fluxo!$N:$N,Fluxo!$S:$S,"&gt;"&amp;FT$5,Fluxo!$S:$S,"&lt;="&amp;FU$5,Fluxo!$D:$D,$D110)</f>
        <v>0</v>
      </c>
      <c r="FV110" s="18">
        <f>SUMIFS(Fluxo!$N:$N,Fluxo!$S:$S,"&gt;"&amp;FU$5,Fluxo!$S:$S,"&lt;="&amp;FV$5,Fluxo!$D:$D,$D110)</f>
        <v>0</v>
      </c>
      <c r="FW110" s="18">
        <f>SUMIFS(Fluxo!$N:$N,Fluxo!$S:$S,"&gt;"&amp;FV$5,Fluxo!$S:$S,"&lt;="&amp;FW$5,Fluxo!$D:$D,$D110)</f>
        <v>0</v>
      </c>
      <c r="FX110" s="18">
        <f>SUMIFS(Fluxo!$N:$N,Fluxo!$S:$S,"&gt;"&amp;FW$5,Fluxo!$S:$S,"&lt;="&amp;FX$5,Fluxo!$D:$D,$D110)</f>
        <v>0</v>
      </c>
      <c r="FY110" s="18">
        <f>SUMIFS(Fluxo!$N:$N,Fluxo!$S:$S,"&gt;"&amp;FX$5,Fluxo!$S:$S,"&lt;="&amp;FY$5,Fluxo!$D:$D,$D110)</f>
        <v>0</v>
      </c>
      <c r="FZ110" s="18">
        <f>SUMIFS(Fluxo!$N:$N,Fluxo!$S:$S,"&gt;"&amp;FY$5,Fluxo!$S:$S,"&lt;="&amp;FZ$5,Fluxo!$D:$D,$D110)</f>
        <v>0</v>
      </c>
      <c r="GA110" s="18">
        <f>SUMIFS(Fluxo!$N:$N,Fluxo!$S:$S,"&gt;"&amp;FZ$5,Fluxo!$S:$S,"&lt;="&amp;GA$5,Fluxo!$D:$D,$D110)</f>
        <v>0</v>
      </c>
      <c r="GB110" s="18">
        <f>SUMIFS(Fluxo!$N:$N,Fluxo!$S:$S,"&gt;"&amp;GA$5,Fluxo!$S:$S,"&lt;="&amp;GB$5,Fluxo!$D:$D,$D110)</f>
        <v>0</v>
      </c>
      <c r="GC110" s="18">
        <f>SUMIFS(Fluxo!$N:$N,Fluxo!$S:$S,"&gt;"&amp;GB$5,Fluxo!$S:$S,"&lt;="&amp;GC$5,Fluxo!$D:$D,$D110)</f>
        <v>0</v>
      </c>
      <c r="GD110" s="18">
        <f>SUMIFS(Fluxo!$N:$N,Fluxo!$S:$S,"&gt;"&amp;GC$5,Fluxo!$S:$S,"&lt;="&amp;GD$5,Fluxo!$D:$D,$D110)</f>
        <v>0</v>
      </c>
      <c r="GE110" s="18">
        <f>SUMIFS(Fluxo!$N:$N,Fluxo!$S:$S,"&gt;"&amp;GD$5,Fluxo!$S:$S,"&lt;="&amp;GE$5,Fluxo!$D:$D,$D110)</f>
        <v>0</v>
      </c>
      <c r="GF110" s="18">
        <f>SUMIFS(Fluxo!$N:$N,Fluxo!$S:$S,"&gt;"&amp;GE$5,Fluxo!$S:$S,"&lt;="&amp;GF$5,Fluxo!$D:$D,$D110)</f>
        <v>0</v>
      </c>
      <c r="GG110" s="18">
        <f>SUMIFS(Fluxo!$N:$N,Fluxo!$S:$S,"&gt;"&amp;GF$5,Fluxo!$S:$S,"&lt;="&amp;GG$5,Fluxo!$D:$D,$D110)</f>
        <v>0</v>
      </c>
      <c r="GH110" s="18">
        <f>SUMIFS(Fluxo!$N:$N,Fluxo!$S:$S,"&gt;"&amp;GG$5,Fluxo!$S:$S,"&lt;="&amp;GH$5,Fluxo!$D:$D,$D110)</f>
        <v>0</v>
      </c>
      <c r="GI110" s="18">
        <f>SUMIFS(Fluxo!$N:$N,Fluxo!$S:$S,"&gt;"&amp;GH$5,Fluxo!$S:$S,"&lt;="&amp;GI$5,Fluxo!$D:$D,$D110)</f>
        <v>0</v>
      </c>
      <c r="GJ110" s="18">
        <f>SUMIFS(Fluxo!$N:$N,Fluxo!$S:$S,"&gt;"&amp;GI$5,Fluxo!$S:$S,"&lt;="&amp;GJ$5,Fluxo!$D:$D,$D110)</f>
        <v>0</v>
      </c>
      <c r="GK110" s="18">
        <f>SUMIFS(Fluxo!$N:$N,Fluxo!$S:$S,"&gt;"&amp;GJ$5,Fluxo!$S:$S,"&lt;="&amp;GK$5,Fluxo!$D:$D,$D110)</f>
        <v>0</v>
      </c>
      <c r="GL110" s="18">
        <f>SUMIFS(Fluxo!$N:$N,Fluxo!$S:$S,"&gt;"&amp;GK$5,Fluxo!$S:$S,"&lt;="&amp;GL$5,Fluxo!$D:$D,$D110)</f>
        <v>0</v>
      </c>
      <c r="GM110" s="18">
        <f>SUMIFS(Fluxo!$N:$N,Fluxo!$S:$S,"&gt;"&amp;GL$5,Fluxo!$S:$S,"&lt;="&amp;GM$5,Fluxo!$D:$D,$D110)</f>
        <v>0</v>
      </c>
      <c r="GN110" s="18">
        <f>SUMIFS(Fluxo!$N:$N,Fluxo!$S:$S,"&gt;"&amp;GM$5,Fluxo!$S:$S,"&lt;="&amp;GN$5,Fluxo!$D:$D,$D110)</f>
        <v>0</v>
      </c>
      <c r="GO110" s="18">
        <f>SUMIFS(Fluxo!$N:$N,Fluxo!$S:$S,"&gt;"&amp;GN$5,Fluxo!$S:$S,"&lt;="&amp;GO$5,Fluxo!$D:$D,$D110)</f>
        <v>0</v>
      </c>
      <c r="GP110" s="18">
        <f>SUMIFS(Fluxo!$N:$N,Fluxo!$S:$S,"&gt;"&amp;GO$5,Fluxo!$S:$S,"&lt;="&amp;GP$5,Fluxo!$D:$D,$D110)</f>
        <v>0</v>
      </c>
      <c r="GQ110" s="18">
        <f>SUMIFS(Fluxo!$N:$N,Fluxo!$S:$S,"&gt;"&amp;GP$5,Fluxo!$S:$S,"&lt;="&amp;GQ$5,Fluxo!$D:$D,$D110)</f>
        <v>0</v>
      </c>
      <c r="GR110" s="18">
        <f>SUMIFS(Fluxo!$N:$N,Fluxo!$S:$S,"&gt;"&amp;GQ$5,Fluxo!$S:$S,"&lt;="&amp;GR$5,Fluxo!$D:$D,$D110)</f>
        <v>0</v>
      </c>
      <c r="GS110" s="18">
        <f>SUMIFS(Fluxo!$N:$N,Fluxo!$S:$S,"&gt;"&amp;GR$5,Fluxo!$S:$S,"&lt;="&amp;GS$5,Fluxo!$D:$D,$D110)</f>
        <v>0</v>
      </c>
      <c r="GT110" s="18">
        <f>SUMIFS(Fluxo!$N:$N,Fluxo!$S:$S,"&gt;"&amp;GS$5,Fluxo!$S:$S,"&lt;="&amp;GT$5,Fluxo!$D:$D,$D110)</f>
        <v>0</v>
      </c>
      <c r="GU110" s="18">
        <f>SUMIFS(Fluxo!$N:$N,Fluxo!$S:$S,"&gt;"&amp;GT$5,Fluxo!$S:$S,"&lt;="&amp;GU$5,Fluxo!$D:$D,$D110)</f>
        <v>0</v>
      </c>
      <c r="GV110" s="18">
        <f>SUMIFS(Fluxo!$N:$N,Fluxo!$S:$S,"&gt;"&amp;GU$5,Fluxo!$S:$S,"&lt;="&amp;GV$5,Fluxo!$D:$D,$D110)</f>
        <v>0</v>
      </c>
      <c r="GW110" s="18">
        <f>SUMIFS(Fluxo!$N:$N,Fluxo!$S:$S,"&gt;"&amp;GV$5,Fluxo!$S:$S,"&lt;="&amp;GW$5,Fluxo!$D:$D,$D110)</f>
        <v>0</v>
      </c>
      <c r="GX110" s="18">
        <f>SUMIFS(Fluxo!$N:$N,Fluxo!$S:$S,"&gt;"&amp;GW$5,Fluxo!$S:$S,"&lt;="&amp;GX$5,Fluxo!$D:$D,$D110)</f>
        <v>0</v>
      </c>
      <c r="GY110" s="18">
        <f>SUMIFS(Fluxo!$N:$N,Fluxo!$S:$S,"&gt;"&amp;GX$5,Fluxo!$S:$S,"&lt;="&amp;GY$5,Fluxo!$D:$D,$D110)</f>
        <v>0</v>
      </c>
      <c r="GZ110" s="18">
        <f>SUMIFS(Fluxo!$N:$N,Fluxo!$S:$S,"&gt;"&amp;GY$5,Fluxo!$S:$S,"&lt;="&amp;GZ$5,Fluxo!$D:$D,$D110)</f>
        <v>0</v>
      </c>
      <c r="HA110" s="18">
        <f>SUMIFS(Fluxo!$N:$N,Fluxo!$S:$S,"&gt;"&amp;GZ$5,Fluxo!$S:$S,"&lt;="&amp;HA$5,Fluxo!$D:$D,$D110)</f>
        <v>0</v>
      </c>
      <c r="HB110" s="18">
        <f>SUMIFS(Fluxo!$N:$N,Fluxo!$S:$S,"&gt;"&amp;HA$5,Fluxo!$S:$S,"&lt;="&amp;HB$5,Fluxo!$D:$D,$D110)</f>
        <v>0</v>
      </c>
      <c r="HC110" s="18">
        <f>SUMIFS(Fluxo!$N:$N,Fluxo!$S:$S,"&gt;"&amp;HB$5,Fluxo!$S:$S,"&lt;="&amp;HC$5,Fluxo!$D:$D,$D110)</f>
        <v>0</v>
      </c>
      <c r="HD110" s="18">
        <f>SUMIFS(Fluxo!$N:$N,Fluxo!$S:$S,"&gt;"&amp;HC$5,Fluxo!$S:$S,"&lt;="&amp;HD$5,Fluxo!$D:$D,$D110)</f>
        <v>0</v>
      </c>
      <c r="HE110" s="18">
        <f>SUMIFS(Fluxo!$N:$N,Fluxo!$S:$S,"&gt;"&amp;HD$5,Fluxo!$S:$S,"&lt;="&amp;HE$5,Fluxo!$D:$D,$D110)</f>
        <v>0</v>
      </c>
      <c r="HF110" s="18">
        <f>SUMIFS(Fluxo!$N:$N,Fluxo!$S:$S,"&gt;"&amp;HE$5,Fluxo!$S:$S,"&lt;="&amp;HF$5,Fluxo!$D:$D,$D110)</f>
        <v>0</v>
      </c>
    </row>
    <row r="111" spans="1:214">
      <c r="A111" s="20">
        <f t="shared" si="18"/>
        <v>101</v>
      </c>
      <c r="B111" s="140" t="str">
        <f>'Check Carteira'!C103</f>
        <v>E.1016.99.01.0241</v>
      </c>
      <c r="C111" s="141">
        <v>1</v>
      </c>
      <c r="D111" s="129" t="str">
        <f>'Check Carteira'!F103</f>
        <v>A-0241</v>
      </c>
      <c r="E111" s="21" t="str">
        <f>IFERROR(INDEX(Contratos!L:L,MATCH(D111,Contratos!R:R,0)),"")</f>
        <v/>
      </c>
      <c r="F111" s="139" t="str">
        <f>IFERROR(INDEX(Contratos!G:G,MATCH(D111,Contratos!R:R,0)),"")</f>
        <v/>
      </c>
      <c r="H111" s="83">
        <f t="shared" si="17"/>
        <v>0</v>
      </c>
      <c r="J111" s="18">
        <f>SUMIFS(Fluxo!$N:$N,Fluxo!$S:$S,"&gt;"&amp;I$5,Fluxo!$S:$S,"&lt;="&amp;J$5,Fluxo!$D:$D,$D111)</f>
        <v>0</v>
      </c>
      <c r="K111" s="18">
        <f>SUMIFS(Fluxo!$N:$N,Fluxo!$S:$S,"&gt;"&amp;J$5,Fluxo!$S:$S,"&lt;="&amp;K$5,Fluxo!$D:$D,$D111)</f>
        <v>0</v>
      </c>
      <c r="L111" s="18">
        <f>SUMIFS(Fluxo!$N:$N,Fluxo!$S:$S,"&gt;"&amp;K$5,Fluxo!$S:$S,"&lt;="&amp;L$5,Fluxo!$D:$D,$D111)</f>
        <v>0</v>
      </c>
      <c r="M111" s="18">
        <f>SUMIFS(Fluxo!$N:$N,Fluxo!$S:$S,"&gt;"&amp;L$5,Fluxo!$S:$S,"&lt;="&amp;M$5,Fluxo!$D:$D,$D111)</f>
        <v>0</v>
      </c>
      <c r="N111" s="18">
        <f>SUMIFS(Fluxo!$N:$N,Fluxo!$S:$S,"&gt;"&amp;M$5,Fluxo!$S:$S,"&lt;="&amp;N$5,Fluxo!$D:$D,$D111)</f>
        <v>0</v>
      </c>
      <c r="O111" s="18">
        <f>SUMIFS(Fluxo!$N:$N,Fluxo!$S:$S,"&gt;"&amp;N$5,Fluxo!$S:$S,"&lt;="&amp;O$5,Fluxo!$D:$D,$D111)</f>
        <v>0</v>
      </c>
      <c r="P111" s="18">
        <f>SUMIFS(Fluxo!$N:$N,Fluxo!$S:$S,"&gt;"&amp;O$5,Fluxo!$S:$S,"&lt;="&amp;P$5,Fluxo!$D:$D,$D111)</f>
        <v>0</v>
      </c>
      <c r="Q111" s="18">
        <f>SUMIFS(Fluxo!$N:$N,Fluxo!$S:$S,"&gt;"&amp;P$5,Fluxo!$S:$S,"&lt;="&amp;Q$5,Fluxo!$D:$D,$D111)</f>
        <v>0</v>
      </c>
      <c r="R111" s="18">
        <f>SUMIFS(Fluxo!$N:$N,Fluxo!$S:$S,"&gt;"&amp;Q$5,Fluxo!$S:$S,"&lt;="&amp;R$5,Fluxo!$D:$D,$D111)</f>
        <v>0</v>
      </c>
      <c r="S111" s="18">
        <f>SUMIFS(Fluxo!$N:$N,Fluxo!$S:$S,"&gt;"&amp;R$5,Fluxo!$S:$S,"&lt;="&amp;S$5,Fluxo!$D:$D,$D111)</f>
        <v>0</v>
      </c>
      <c r="T111" s="18">
        <f>SUMIFS(Fluxo!$N:$N,Fluxo!$S:$S,"&gt;"&amp;S$5,Fluxo!$S:$S,"&lt;="&amp;T$5,Fluxo!$D:$D,$D111)</f>
        <v>0</v>
      </c>
      <c r="U111" s="18">
        <f>SUMIFS(Fluxo!$N:$N,Fluxo!$S:$S,"&gt;"&amp;T$5,Fluxo!$S:$S,"&lt;="&amp;U$5,Fluxo!$D:$D,$D111)</f>
        <v>0</v>
      </c>
      <c r="V111" s="18">
        <f>SUMIFS(Fluxo!$N:$N,Fluxo!$S:$S,"&gt;"&amp;U$5,Fluxo!$S:$S,"&lt;="&amp;V$5,Fluxo!$D:$D,$D111)</f>
        <v>0</v>
      </c>
      <c r="W111" s="18">
        <f>SUMIFS(Fluxo!$N:$N,Fluxo!$S:$S,"&gt;"&amp;V$5,Fluxo!$S:$S,"&lt;="&amp;W$5,Fluxo!$D:$D,$D111)</f>
        <v>0</v>
      </c>
      <c r="X111" s="18">
        <f>SUMIFS(Fluxo!$N:$N,Fluxo!$S:$S,"&gt;"&amp;W$5,Fluxo!$S:$S,"&lt;="&amp;X$5,Fluxo!$D:$D,$D111)</f>
        <v>0</v>
      </c>
      <c r="Y111" s="18">
        <f>SUMIFS(Fluxo!$N:$N,Fluxo!$S:$S,"&gt;"&amp;X$5,Fluxo!$S:$S,"&lt;="&amp;Y$5,Fluxo!$D:$D,$D111)</f>
        <v>0</v>
      </c>
      <c r="Z111" s="18">
        <f>SUMIFS(Fluxo!$N:$N,Fluxo!$S:$S,"&gt;"&amp;Y$5,Fluxo!$S:$S,"&lt;="&amp;Z$5,Fluxo!$D:$D,$D111)</f>
        <v>0</v>
      </c>
      <c r="AA111" s="18">
        <f>SUMIFS(Fluxo!$N:$N,Fluxo!$S:$S,"&gt;"&amp;Z$5,Fluxo!$S:$S,"&lt;="&amp;AA$5,Fluxo!$D:$D,$D111)</f>
        <v>0</v>
      </c>
      <c r="AB111" s="18">
        <f>SUMIFS(Fluxo!$N:$N,Fluxo!$S:$S,"&gt;"&amp;AA$5,Fluxo!$S:$S,"&lt;="&amp;AB$5,Fluxo!$D:$D,$D111)</f>
        <v>0</v>
      </c>
      <c r="AC111" s="18">
        <f>SUMIFS(Fluxo!$N:$N,Fluxo!$S:$S,"&gt;"&amp;AB$5,Fluxo!$S:$S,"&lt;="&amp;AC$5,Fluxo!$D:$D,$D111)</f>
        <v>0</v>
      </c>
      <c r="AD111" s="18">
        <f>SUMIFS(Fluxo!$N:$N,Fluxo!$S:$S,"&gt;"&amp;AC$5,Fluxo!$S:$S,"&lt;="&amp;AD$5,Fluxo!$D:$D,$D111)</f>
        <v>0</v>
      </c>
      <c r="AE111" s="18">
        <f>SUMIFS(Fluxo!$N:$N,Fluxo!$S:$S,"&gt;"&amp;AD$5,Fluxo!$S:$S,"&lt;="&amp;AE$5,Fluxo!$D:$D,$D111)</f>
        <v>0</v>
      </c>
      <c r="AF111" s="18">
        <f>SUMIFS(Fluxo!$N:$N,Fluxo!$S:$S,"&gt;"&amp;AE$5,Fluxo!$S:$S,"&lt;="&amp;AF$5,Fluxo!$D:$D,$D111)</f>
        <v>0</v>
      </c>
      <c r="AG111" s="18">
        <f>SUMIFS(Fluxo!$N:$N,Fluxo!$S:$S,"&gt;"&amp;AF$5,Fluxo!$S:$S,"&lt;="&amp;AG$5,Fluxo!$D:$D,$D111)</f>
        <v>0</v>
      </c>
      <c r="AH111" s="18">
        <f>SUMIFS(Fluxo!$N:$N,Fluxo!$S:$S,"&gt;"&amp;AG$5,Fluxo!$S:$S,"&lt;="&amp;AH$5,Fluxo!$D:$D,$D111)</f>
        <v>0</v>
      </c>
      <c r="AI111" s="18">
        <f>SUMIFS(Fluxo!$N:$N,Fluxo!$S:$S,"&gt;"&amp;AH$5,Fluxo!$S:$S,"&lt;="&amp;AI$5,Fluxo!$D:$D,$D111)</f>
        <v>0</v>
      </c>
      <c r="AJ111" s="18">
        <f>SUMIFS(Fluxo!$N:$N,Fluxo!$S:$S,"&gt;"&amp;AI$5,Fluxo!$S:$S,"&lt;="&amp;AJ$5,Fluxo!$D:$D,$D111)</f>
        <v>0</v>
      </c>
      <c r="AK111" s="18">
        <f>SUMIFS(Fluxo!$N:$N,Fluxo!$S:$S,"&gt;"&amp;AJ$5,Fluxo!$S:$S,"&lt;="&amp;AK$5,Fluxo!$D:$D,$D111)</f>
        <v>0</v>
      </c>
      <c r="AL111" s="18">
        <f>SUMIFS(Fluxo!$N:$N,Fluxo!$S:$S,"&gt;"&amp;AK$5,Fluxo!$S:$S,"&lt;="&amp;AL$5,Fluxo!$D:$D,$D111)</f>
        <v>0</v>
      </c>
      <c r="AM111" s="18">
        <f>SUMIFS(Fluxo!$N:$N,Fluxo!$S:$S,"&gt;"&amp;AL$5,Fluxo!$S:$S,"&lt;="&amp;AM$5,Fluxo!$D:$D,$D111)</f>
        <v>0</v>
      </c>
      <c r="AN111" s="18">
        <f>SUMIFS(Fluxo!$N:$N,Fluxo!$S:$S,"&gt;"&amp;AM$5,Fluxo!$S:$S,"&lt;="&amp;AN$5,Fluxo!$D:$D,$D111)</f>
        <v>0</v>
      </c>
      <c r="AO111" s="18">
        <f>SUMIFS(Fluxo!$N:$N,Fluxo!$S:$S,"&gt;"&amp;AN$5,Fluxo!$S:$S,"&lt;="&amp;AO$5,Fluxo!$D:$D,$D111)</f>
        <v>0</v>
      </c>
      <c r="AP111" s="18">
        <f>SUMIFS(Fluxo!$N:$N,Fluxo!$S:$S,"&gt;"&amp;AO$5,Fluxo!$S:$S,"&lt;="&amp;AP$5,Fluxo!$D:$D,$D111)</f>
        <v>0</v>
      </c>
      <c r="AQ111" s="18">
        <f>SUMIFS(Fluxo!$N:$N,Fluxo!$S:$S,"&gt;"&amp;AP$5,Fluxo!$S:$S,"&lt;="&amp;AQ$5,Fluxo!$D:$D,$D111)</f>
        <v>0</v>
      </c>
      <c r="AR111" s="18">
        <f>SUMIFS(Fluxo!$N:$N,Fluxo!$S:$S,"&gt;"&amp;AQ$5,Fluxo!$S:$S,"&lt;="&amp;AR$5,Fluxo!$D:$D,$D111)</f>
        <v>0</v>
      </c>
      <c r="AS111" s="18">
        <f>SUMIFS(Fluxo!$N:$N,Fluxo!$S:$S,"&gt;"&amp;AR$5,Fluxo!$S:$S,"&lt;="&amp;AS$5,Fluxo!$D:$D,$D111)</f>
        <v>0</v>
      </c>
      <c r="AT111" s="18">
        <f>SUMIFS(Fluxo!$N:$N,Fluxo!$S:$S,"&gt;"&amp;AS$5,Fluxo!$S:$S,"&lt;="&amp;AT$5,Fluxo!$D:$D,$D111)</f>
        <v>0</v>
      </c>
      <c r="AU111" s="18">
        <f>SUMIFS(Fluxo!$N:$N,Fluxo!$S:$S,"&gt;"&amp;AT$5,Fluxo!$S:$S,"&lt;="&amp;AU$5,Fluxo!$D:$D,$D111)</f>
        <v>0</v>
      </c>
      <c r="AV111" s="18">
        <f>SUMIFS(Fluxo!$N:$N,Fluxo!$S:$S,"&gt;"&amp;AU$5,Fluxo!$S:$S,"&lt;="&amp;AV$5,Fluxo!$D:$D,$D111)</f>
        <v>0</v>
      </c>
      <c r="AW111" s="18">
        <f>SUMIFS(Fluxo!$N:$N,Fluxo!$S:$S,"&gt;"&amp;AV$5,Fluxo!$S:$S,"&lt;="&amp;AW$5,Fluxo!$D:$D,$D111)</f>
        <v>0</v>
      </c>
      <c r="AX111" s="18">
        <f>SUMIFS(Fluxo!$N:$N,Fluxo!$S:$S,"&gt;"&amp;AW$5,Fluxo!$S:$S,"&lt;="&amp;AX$5,Fluxo!$D:$D,$D111)</f>
        <v>0</v>
      </c>
      <c r="AY111" s="18">
        <f>SUMIFS(Fluxo!$N:$N,Fluxo!$S:$S,"&gt;"&amp;AX$5,Fluxo!$S:$S,"&lt;="&amp;AY$5,Fluxo!$D:$D,$D111)</f>
        <v>0</v>
      </c>
      <c r="AZ111" s="18">
        <f>SUMIFS(Fluxo!$N:$N,Fluxo!$S:$S,"&gt;"&amp;AY$5,Fluxo!$S:$S,"&lt;="&amp;AZ$5,Fluxo!$D:$D,$D111)</f>
        <v>0</v>
      </c>
      <c r="BA111" s="18">
        <f>SUMIFS(Fluxo!$N:$N,Fluxo!$S:$S,"&gt;"&amp;AZ$5,Fluxo!$S:$S,"&lt;="&amp;BA$5,Fluxo!$D:$D,$D111)</f>
        <v>0</v>
      </c>
      <c r="BB111" s="18">
        <f>SUMIFS(Fluxo!$N:$N,Fluxo!$S:$S,"&gt;"&amp;BA$5,Fluxo!$S:$S,"&lt;="&amp;BB$5,Fluxo!$D:$D,$D111)</f>
        <v>0</v>
      </c>
      <c r="BC111" s="18">
        <f>SUMIFS(Fluxo!$N:$N,Fluxo!$S:$S,"&gt;"&amp;BB$5,Fluxo!$S:$S,"&lt;="&amp;BC$5,Fluxo!$D:$D,$D111)</f>
        <v>0</v>
      </c>
      <c r="BD111" s="18">
        <f>SUMIFS(Fluxo!$N:$N,Fluxo!$S:$S,"&gt;"&amp;BC$5,Fluxo!$S:$S,"&lt;="&amp;BD$5,Fluxo!$D:$D,$D111)</f>
        <v>0</v>
      </c>
      <c r="BE111" s="18">
        <f>SUMIFS(Fluxo!$N:$N,Fluxo!$S:$S,"&gt;"&amp;BD$5,Fluxo!$S:$S,"&lt;="&amp;BE$5,Fluxo!$D:$D,$D111)</f>
        <v>0</v>
      </c>
      <c r="BF111" s="18">
        <f>SUMIFS(Fluxo!$N:$N,Fluxo!$S:$S,"&gt;"&amp;BE$5,Fluxo!$S:$S,"&lt;="&amp;BF$5,Fluxo!$D:$D,$D111)</f>
        <v>0</v>
      </c>
      <c r="BG111" s="18">
        <f>SUMIFS(Fluxo!$N:$N,Fluxo!$S:$S,"&gt;"&amp;BF$5,Fluxo!$S:$S,"&lt;="&amp;BG$5,Fluxo!$D:$D,$D111)</f>
        <v>0</v>
      </c>
      <c r="BH111" s="18">
        <f>SUMIFS(Fluxo!$N:$N,Fluxo!$S:$S,"&gt;"&amp;BG$5,Fluxo!$S:$S,"&lt;="&amp;BH$5,Fluxo!$D:$D,$D111)</f>
        <v>0</v>
      </c>
      <c r="BI111" s="18">
        <f>SUMIFS(Fluxo!$N:$N,Fluxo!$S:$S,"&gt;"&amp;BH$5,Fluxo!$S:$S,"&lt;="&amp;BI$5,Fluxo!$D:$D,$D111)</f>
        <v>0</v>
      </c>
      <c r="BJ111" s="18">
        <f>SUMIFS(Fluxo!$N:$N,Fluxo!$S:$S,"&gt;"&amp;BI$5,Fluxo!$S:$S,"&lt;="&amp;BJ$5,Fluxo!$D:$D,$D111)</f>
        <v>0</v>
      </c>
      <c r="BK111" s="18">
        <f>SUMIFS(Fluxo!$N:$N,Fluxo!$S:$S,"&gt;"&amp;BJ$5,Fluxo!$S:$S,"&lt;="&amp;BK$5,Fluxo!$D:$D,$D111)</f>
        <v>0</v>
      </c>
      <c r="BL111" s="18">
        <f>SUMIFS(Fluxo!$N:$N,Fluxo!$S:$S,"&gt;"&amp;BK$5,Fluxo!$S:$S,"&lt;="&amp;BL$5,Fluxo!$D:$D,$D111)</f>
        <v>0</v>
      </c>
      <c r="BM111" s="18">
        <f>SUMIFS(Fluxo!$N:$N,Fluxo!$S:$S,"&gt;"&amp;BL$5,Fluxo!$S:$S,"&lt;="&amp;BM$5,Fluxo!$D:$D,$D111)</f>
        <v>0</v>
      </c>
      <c r="BN111" s="18">
        <f>SUMIFS(Fluxo!$N:$N,Fluxo!$S:$S,"&gt;"&amp;BM$5,Fluxo!$S:$S,"&lt;="&amp;BN$5,Fluxo!$D:$D,$D111)</f>
        <v>0</v>
      </c>
      <c r="BO111" s="18">
        <f>SUMIFS(Fluxo!$N:$N,Fluxo!$S:$S,"&gt;"&amp;BN$5,Fluxo!$S:$S,"&lt;="&amp;BO$5,Fluxo!$D:$D,$D111)</f>
        <v>0</v>
      </c>
      <c r="BP111" s="18">
        <f>SUMIFS(Fluxo!$N:$N,Fluxo!$S:$S,"&gt;"&amp;BO$5,Fluxo!$S:$S,"&lt;="&amp;BP$5,Fluxo!$D:$D,$D111)</f>
        <v>0</v>
      </c>
      <c r="BQ111" s="18">
        <f>SUMIFS(Fluxo!$N:$N,Fluxo!$S:$S,"&gt;"&amp;BP$5,Fluxo!$S:$S,"&lt;="&amp;BQ$5,Fluxo!$D:$D,$D111)</f>
        <v>0</v>
      </c>
      <c r="BR111" s="18">
        <f>SUMIFS(Fluxo!$N:$N,Fluxo!$S:$S,"&gt;"&amp;BQ$5,Fluxo!$S:$S,"&lt;="&amp;BR$5,Fluxo!$D:$D,$D111)</f>
        <v>0</v>
      </c>
      <c r="BS111" s="18">
        <f>SUMIFS(Fluxo!$N:$N,Fluxo!$S:$S,"&gt;"&amp;BR$5,Fluxo!$S:$S,"&lt;="&amp;BS$5,Fluxo!$D:$D,$D111)</f>
        <v>0</v>
      </c>
      <c r="BT111" s="18">
        <f>SUMIFS(Fluxo!$N:$N,Fluxo!$S:$S,"&gt;"&amp;BS$5,Fluxo!$S:$S,"&lt;="&amp;BT$5,Fluxo!$D:$D,$D111)</f>
        <v>0</v>
      </c>
      <c r="BU111" s="18">
        <f>SUMIFS(Fluxo!$N:$N,Fluxo!$S:$S,"&gt;"&amp;BT$5,Fluxo!$S:$S,"&lt;="&amp;BU$5,Fluxo!$D:$D,$D111)</f>
        <v>0</v>
      </c>
      <c r="BV111" s="18">
        <f>SUMIFS(Fluxo!$N:$N,Fluxo!$S:$S,"&gt;"&amp;BU$5,Fluxo!$S:$S,"&lt;="&amp;BV$5,Fluxo!$D:$D,$D111)</f>
        <v>0</v>
      </c>
      <c r="BW111" s="18">
        <f>SUMIFS(Fluxo!$N:$N,Fluxo!$S:$S,"&gt;"&amp;BV$5,Fluxo!$S:$S,"&lt;="&amp;BW$5,Fluxo!$D:$D,$D111)</f>
        <v>0</v>
      </c>
      <c r="BX111" s="18">
        <f>SUMIFS(Fluxo!$N:$N,Fluxo!$S:$S,"&gt;"&amp;BW$5,Fluxo!$S:$S,"&lt;="&amp;BX$5,Fluxo!$D:$D,$D111)</f>
        <v>0</v>
      </c>
      <c r="BY111" s="18">
        <f>SUMIFS(Fluxo!$N:$N,Fluxo!$S:$S,"&gt;"&amp;BX$5,Fluxo!$S:$S,"&lt;="&amp;BY$5,Fluxo!$D:$D,$D111)</f>
        <v>0</v>
      </c>
      <c r="BZ111" s="18">
        <f>SUMIFS(Fluxo!$N:$N,Fluxo!$S:$S,"&gt;"&amp;BY$5,Fluxo!$S:$S,"&lt;="&amp;BZ$5,Fluxo!$D:$D,$D111)</f>
        <v>0</v>
      </c>
      <c r="CA111" s="18">
        <f>SUMIFS(Fluxo!$N:$N,Fluxo!$S:$S,"&gt;"&amp;BZ$5,Fluxo!$S:$S,"&lt;="&amp;CA$5,Fluxo!$D:$D,$D111)</f>
        <v>0</v>
      </c>
      <c r="CB111" s="18">
        <f>SUMIFS(Fluxo!$N:$N,Fluxo!$S:$S,"&gt;"&amp;CA$5,Fluxo!$S:$S,"&lt;="&amp;CB$5,Fluxo!$D:$D,$D111)</f>
        <v>0</v>
      </c>
      <c r="CC111" s="18">
        <f>SUMIFS(Fluxo!$N:$N,Fluxo!$S:$S,"&gt;"&amp;CB$5,Fluxo!$S:$S,"&lt;="&amp;CC$5,Fluxo!$D:$D,$D111)</f>
        <v>0</v>
      </c>
      <c r="CD111" s="18">
        <f>SUMIFS(Fluxo!$N:$N,Fluxo!$S:$S,"&gt;"&amp;CC$5,Fluxo!$S:$S,"&lt;="&amp;CD$5,Fluxo!$D:$D,$D111)</f>
        <v>0</v>
      </c>
      <c r="CE111" s="18">
        <f>SUMIFS(Fluxo!$N:$N,Fluxo!$S:$S,"&gt;"&amp;CD$5,Fluxo!$S:$S,"&lt;="&amp;CE$5,Fluxo!$D:$D,$D111)</f>
        <v>0</v>
      </c>
      <c r="CF111" s="18">
        <f>SUMIFS(Fluxo!$N:$N,Fluxo!$S:$S,"&gt;"&amp;CE$5,Fluxo!$S:$S,"&lt;="&amp;CF$5,Fluxo!$D:$D,$D111)</f>
        <v>0</v>
      </c>
      <c r="CG111" s="18">
        <f>SUMIFS(Fluxo!$N:$N,Fluxo!$S:$S,"&gt;"&amp;CF$5,Fluxo!$S:$S,"&lt;="&amp;CG$5,Fluxo!$D:$D,$D111)</f>
        <v>0</v>
      </c>
      <c r="CH111" s="18">
        <f>SUMIFS(Fluxo!$N:$N,Fluxo!$S:$S,"&gt;"&amp;CG$5,Fluxo!$S:$S,"&lt;="&amp;CH$5,Fluxo!$D:$D,$D111)</f>
        <v>0</v>
      </c>
      <c r="CI111" s="18">
        <f>SUMIFS(Fluxo!$N:$N,Fluxo!$S:$S,"&gt;"&amp;CH$5,Fluxo!$S:$S,"&lt;="&amp;CI$5,Fluxo!$D:$D,$D111)</f>
        <v>0</v>
      </c>
      <c r="CJ111" s="18">
        <f>SUMIFS(Fluxo!$N:$N,Fluxo!$S:$S,"&gt;"&amp;CI$5,Fluxo!$S:$S,"&lt;="&amp;CJ$5,Fluxo!$D:$D,$D111)</f>
        <v>0</v>
      </c>
      <c r="CK111" s="18">
        <f>SUMIFS(Fluxo!$N:$N,Fluxo!$S:$S,"&gt;"&amp;CJ$5,Fluxo!$S:$S,"&lt;="&amp;CK$5,Fluxo!$D:$D,$D111)</f>
        <v>0</v>
      </c>
      <c r="CL111" s="18">
        <f>SUMIFS(Fluxo!$N:$N,Fluxo!$S:$S,"&gt;"&amp;CK$5,Fluxo!$S:$S,"&lt;="&amp;CL$5,Fluxo!$D:$D,$D111)</f>
        <v>0</v>
      </c>
      <c r="CM111" s="18">
        <f>SUMIFS(Fluxo!$N:$N,Fluxo!$S:$S,"&gt;"&amp;CL$5,Fluxo!$S:$S,"&lt;="&amp;CM$5,Fluxo!$D:$D,$D111)</f>
        <v>0</v>
      </c>
      <c r="CN111" s="18">
        <f>SUMIFS(Fluxo!$N:$N,Fluxo!$S:$S,"&gt;"&amp;CM$5,Fluxo!$S:$S,"&lt;="&amp;CN$5,Fluxo!$D:$D,$D111)</f>
        <v>0</v>
      </c>
      <c r="CO111" s="18">
        <f>SUMIFS(Fluxo!$N:$N,Fluxo!$S:$S,"&gt;"&amp;CN$5,Fluxo!$S:$S,"&lt;="&amp;CO$5,Fluxo!$D:$D,$D111)</f>
        <v>0</v>
      </c>
      <c r="CP111" s="18">
        <f>SUMIFS(Fluxo!$N:$N,Fluxo!$S:$S,"&gt;"&amp;CO$5,Fluxo!$S:$S,"&lt;="&amp;CP$5,Fluxo!$D:$D,$D111)</f>
        <v>0</v>
      </c>
      <c r="CQ111" s="18">
        <f>SUMIFS(Fluxo!$N:$N,Fluxo!$S:$S,"&gt;"&amp;CP$5,Fluxo!$S:$S,"&lt;="&amp;CQ$5,Fluxo!$D:$D,$D111)</f>
        <v>0</v>
      </c>
      <c r="CR111" s="18">
        <f>SUMIFS(Fluxo!$N:$N,Fluxo!$S:$S,"&gt;"&amp;CQ$5,Fluxo!$S:$S,"&lt;="&amp;CR$5,Fluxo!$D:$D,$D111)</f>
        <v>0</v>
      </c>
      <c r="CS111" s="18">
        <f>SUMIFS(Fluxo!$N:$N,Fluxo!$S:$S,"&gt;"&amp;CR$5,Fluxo!$S:$S,"&lt;="&amp;CS$5,Fluxo!$D:$D,$D111)</f>
        <v>0</v>
      </c>
      <c r="CT111" s="18">
        <f>SUMIFS(Fluxo!$N:$N,Fluxo!$S:$S,"&gt;"&amp;CS$5,Fluxo!$S:$S,"&lt;="&amp;CT$5,Fluxo!$D:$D,$D111)</f>
        <v>0</v>
      </c>
      <c r="CU111" s="18">
        <f>SUMIFS(Fluxo!$N:$N,Fluxo!$S:$S,"&gt;"&amp;CT$5,Fluxo!$S:$S,"&lt;="&amp;CU$5,Fluxo!$D:$D,$D111)</f>
        <v>0</v>
      </c>
      <c r="CV111" s="18">
        <f>SUMIFS(Fluxo!$N:$N,Fluxo!$S:$S,"&gt;"&amp;CU$5,Fluxo!$S:$S,"&lt;="&amp;CV$5,Fluxo!$D:$D,$D111)</f>
        <v>0</v>
      </c>
      <c r="CW111" s="18">
        <f>SUMIFS(Fluxo!$N:$N,Fluxo!$S:$S,"&gt;"&amp;CV$5,Fluxo!$S:$S,"&lt;="&amp;CW$5,Fluxo!$D:$D,$D111)</f>
        <v>0</v>
      </c>
      <c r="CX111" s="18">
        <f>SUMIFS(Fluxo!$N:$N,Fluxo!$S:$S,"&gt;"&amp;CW$5,Fluxo!$S:$S,"&lt;="&amp;CX$5,Fluxo!$D:$D,$D111)</f>
        <v>0</v>
      </c>
      <c r="CY111" s="18">
        <f>SUMIFS(Fluxo!$N:$N,Fluxo!$S:$S,"&gt;"&amp;CX$5,Fluxo!$S:$S,"&lt;="&amp;CY$5,Fluxo!$D:$D,$D111)</f>
        <v>0</v>
      </c>
      <c r="CZ111" s="18">
        <f>SUMIFS(Fluxo!$N:$N,Fluxo!$S:$S,"&gt;"&amp;CY$5,Fluxo!$S:$S,"&lt;="&amp;CZ$5,Fluxo!$D:$D,$D111)</f>
        <v>0</v>
      </c>
      <c r="DA111" s="18">
        <f>SUMIFS(Fluxo!$N:$N,Fluxo!$S:$S,"&gt;"&amp;CZ$5,Fluxo!$S:$S,"&lt;="&amp;DA$5,Fluxo!$D:$D,$D111)</f>
        <v>0</v>
      </c>
      <c r="DB111" s="18">
        <f>SUMIFS(Fluxo!$N:$N,Fluxo!$S:$S,"&gt;"&amp;DA$5,Fluxo!$S:$S,"&lt;="&amp;DB$5,Fluxo!$D:$D,$D111)</f>
        <v>0</v>
      </c>
      <c r="DC111" s="18">
        <f>SUMIFS(Fluxo!$N:$N,Fluxo!$S:$S,"&gt;"&amp;DB$5,Fluxo!$S:$S,"&lt;="&amp;DC$5,Fluxo!$D:$D,$D111)</f>
        <v>0</v>
      </c>
      <c r="DD111" s="18">
        <f>SUMIFS(Fluxo!$N:$N,Fluxo!$S:$S,"&gt;"&amp;DC$5,Fluxo!$S:$S,"&lt;="&amp;DD$5,Fluxo!$D:$D,$D111)</f>
        <v>0</v>
      </c>
      <c r="DE111" s="18">
        <f>SUMIFS(Fluxo!$N:$N,Fluxo!$S:$S,"&gt;"&amp;DD$5,Fluxo!$S:$S,"&lt;="&amp;DE$5,Fluxo!$D:$D,$D111)</f>
        <v>0</v>
      </c>
      <c r="DF111" s="18">
        <f>SUMIFS(Fluxo!$N:$N,Fluxo!$S:$S,"&gt;"&amp;DE$5,Fluxo!$S:$S,"&lt;="&amp;DF$5,Fluxo!$D:$D,$D111)</f>
        <v>0</v>
      </c>
      <c r="DG111" s="18">
        <f>SUMIFS(Fluxo!$N:$N,Fluxo!$S:$S,"&gt;"&amp;DF$5,Fluxo!$S:$S,"&lt;="&amp;DG$5,Fluxo!$D:$D,$D111)</f>
        <v>0</v>
      </c>
      <c r="DH111" s="18">
        <f>SUMIFS(Fluxo!$N:$N,Fluxo!$S:$S,"&gt;"&amp;DG$5,Fluxo!$S:$S,"&lt;="&amp;DH$5,Fluxo!$D:$D,$D111)</f>
        <v>0</v>
      </c>
      <c r="DI111" s="18">
        <f>SUMIFS(Fluxo!$N:$N,Fluxo!$S:$S,"&gt;"&amp;DH$5,Fluxo!$S:$S,"&lt;="&amp;DI$5,Fluxo!$D:$D,$D111)</f>
        <v>0</v>
      </c>
      <c r="DJ111" s="18">
        <f>SUMIFS(Fluxo!$N:$N,Fluxo!$S:$S,"&gt;"&amp;DI$5,Fluxo!$S:$S,"&lt;="&amp;DJ$5,Fluxo!$D:$D,$D111)</f>
        <v>0</v>
      </c>
      <c r="DK111" s="18">
        <f>SUMIFS(Fluxo!$N:$N,Fluxo!$S:$S,"&gt;"&amp;DJ$5,Fluxo!$S:$S,"&lt;="&amp;DK$5,Fluxo!$D:$D,$D111)</f>
        <v>0</v>
      </c>
      <c r="DL111" s="18">
        <f>SUMIFS(Fluxo!$N:$N,Fluxo!$S:$S,"&gt;"&amp;DK$5,Fluxo!$S:$S,"&lt;="&amp;DL$5,Fluxo!$D:$D,$D111)</f>
        <v>0</v>
      </c>
      <c r="DM111" s="18">
        <f>SUMIFS(Fluxo!$N:$N,Fluxo!$S:$S,"&gt;"&amp;DL$5,Fluxo!$S:$S,"&lt;="&amp;DM$5,Fluxo!$D:$D,$D111)</f>
        <v>0</v>
      </c>
      <c r="DN111" s="18">
        <f>SUMIFS(Fluxo!$N:$N,Fluxo!$S:$S,"&gt;"&amp;DM$5,Fluxo!$S:$S,"&lt;="&amp;DN$5,Fluxo!$D:$D,$D111)</f>
        <v>0</v>
      </c>
      <c r="DO111" s="18">
        <f>SUMIFS(Fluxo!$N:$N,Fluxo!$S:$S,"&gt;"&amp;DN$5,Fluxo!$S:$S,"&lt;="&amp;DO$5,Fluxo!$D:$D,$D111)</f>
        <v>0</v>
      </c>
      <c r="DP111" s="18">
        <f>SUMIFS(Fluxo!$N:$N,Fluxo!$S:$S,"&gt;"&amp;DO$5,Fluxo!$S:$S,"&lt;="&amp;DP$5,Fluxo!$D:$D,$D111)</f>
        <v>0</v>
      </c>
      <c r="DQ111" s="18">
        <f>SUMIFS(Fluxo!$N:$N,Fluxo!$S:$S,"&gt;"&amp;DP$5,Fluxo!$S:$S,"&lt;="&amp;DQ$5,Fluxo!$D:$D,$D111)</f>
        <v>0</v>
      </c>
      <c r="DR111" s="18">
        <f>SUMIFS(Fluxo!$N:$N,Fluxo!$S:$S,"&gt;"&amp;DQ$5,Fluxo!$S:$S,"&lt;="&amp;DR$5,Fluxo!$D:$D,$D111)</f>
        <v>0</v>
      </c>
      <c r="DS111" s="18">
        <f>SUMIFS(Fluxo!$N:$N,Fluxo!$S:$S,"&gt;"&amp;DR$5,Fluxo!$S:$S,"&lt;="&amp;DS$5,Fluxo!$D:$D,$D111)</f>
        <v>0</v>
      </c>
      <c r="DT111" s="18">
        <f>SUMIFS(Fluxo!$N:$N,Fluxo!$S:$S,"&gt;"&amp;DS$5,Fluxo!$S:$S,"&lt;="&amp;DT$5,Fluxo!$D:$D,$D111)</f>
        <v>0</v>
      </c>
      <c r="DU111" s="18">
        <f>SUMIFS(Fluxo!$N:$N,Fluxo!$S:$S,"&gt;"&amp;DT$5,Fluxo!$S:$S,"&lt;="&amp;DU$5,Fluxo!$D:$D,$D111)</f>
        <v>0</v>
      </c>
      <c r="DV111" s="18">
        <f>SUMIFS(Fluxo!$N:$N,Fluxo!$S:$S,"&gt;"&amp;DU$5,Fluxo!$S:$S,"&lt;="&amp;DV$5,Fluxo!$D:$D,$D111)</f>
        <v>0</v>
      </c>
      <c r="DW111" s="18">
        <f>SUMIFS(Fluxo!$N:$N,Fluxo!$S:$S,"&gt;"&amp;DV$5,Fluxo!$S:$S,"&lt;="&amp;DW$5,Fluxo!$D:$D,$D111)</f>
        <v>0</v>
      </c>
      <c r="DX111" s="18">
        <f>SUMIFS(Fluxo!$N:$N,Fluxo!$S:$S,"&gt;"&amp;DW$5,Fluxo!$S:$S,"&lt;="&amp;DX$5,Fluxo!$D:$D,$D111)</f>
        <v>0</v>
      </c>
      <c r="DY111" s="18">
        <f>SUMIFS(Fluxo!$N:$N,Fluxo!$S:$S,"&gt;"&amp;DX$5,Fluxo!$S:$S,"&lt;="&amp;DY$5,Fluxo!$D:$D,$D111)</f>
        <v>0</v>
      </c>
      <c r="DZ111" s="18">
        <f>SUMIFS(Fluxo!$N:$N,Fluxo!$S:$S,"&gt;"&amp;DY$5,Fluxo!$S:$S,"&lt;="&amp;DZ$5,Fluxo!$D:$D,$D111)</f>
        <v>0</v>
      </c>
      <c r="EA111" s="18">
        <f>SUMIFS(Fluxo!$N:$N,Fluxo!$S:$S,"&gt;"&amp;DZ$5,Fluxo!$S:$S,"&lt;="&amp;EA$5,Fluxo!$D:$D,$D111)</f>
        <v>0</v>
      </c>
      <c r="EB111" s="18">
        <f>SUMIFS(Fluxo!$N:$N,Fluxo!$S:$S,"&gt;"&amp;EA$5,Fluxo!$S:$S,"&lt;="&amp;EB$5,Fluxo!$D:$D,$D111)</f>
        <v>0</v>
      </c>
      <c r="EC111" s="18">
        <f>SUMIFS(Fluxo!$N:$N,Fluxo!$S:$S,"&gt;"&amp;EB$5,Fluxo!$S:$S,"&lt;="&amp;EC$5,Fluxo!$D:$D,$D111)</f>
        <v>0</v>
      </c>
      <c r="ED111" s="18">
        <f>SUMIFS(Fluxo!$N:$N,Fluxo!$S:$S,"&gt;"&amp;EC$5,Fluxo!$S:$S,"&lt;="&amp;ED$5,Fluxo!$D:$D,$D111)</f>
        <v>0</v>
      </c>
      <c r="EE111" s="18">
        <f>SUMIFS(Fluxo!$N:$N,Fluxo!$S:$S,"&gt;"&amp;ED$5,Fluxo!$S:$S,"&lt;="&amp;EE$5,Fluxo!$D:$D,$D111)</f>
        <v>0</v>
      </c>
      <c r="EF111" s="18">
        <f>SUMIFS(Fluxo!$N:$N,Fluxo!$S:$S,"&gt;"&amp;EE$5,Fluxo!$S:$S,"&lt;="&amp;EF$5,Fluxo!$D:$D,$D111)</f>
        <v>0</v>
      </c>
      <c r="EG111" s="18">
        <f>SUMIFS(Fluxo!$N:$N,Fluxo!$S:$S,"&gt;"&amp;EF$5,Fluxo!$S:$S,"&lt;="&amp;EG$5,Fluxo!$D:$D,$D111)</f>
        <v>0</v>
      </c>
      <c r="EH111" s="18">
        <f>SUMIFS(Fluxo!$N:$N,Fluxo!$S:$S,"&gt;"&amp;EG$5,Fluxo!$S:$S,"&lt;="&amp;EH$5,Fluxo!$D:$D,$D111)</f>
        <v>0</v>
      </c>
      <c r="EI111" s="18">
        <f>SUMIFS(Fluxo!$N:$N,Fluxo!$S:$S,"&gt;"&amp;EH$5,Fluxo!$S:$S,"&lt;="&amp;EI$5,Fluxo!$D:$D,$D111)</f>
        <v>0</v>
      </c>
      <c r="EJ111" s="18">
        <f>SUMIFS(Fluxo!$N:$N,Fluxo!$S:$S,"&gt;"&amp;EI$5,Fluxo!$S:$S,"&lt;="&amp;EJ$5,Fluxo!$D:$D,$D111)</f>
        <v>0</v>
      </c>
      <c r="EK111" s="18">
        <f>SUMIFS(Fluxo!$N:$N,Fluxo!$S:$S,"&gt;"&amp;EJ$5,Fluxo!$S:$S,"&lt;="&amp;EK$5,Fluxo!$D:$D,$D111)</f>
        <v>0</v>
      </c>
      <c r="EL111" s="18">
        <f>SUMIFS(Fluxo!$N:$N,Fluxo!$S:$S,"&gt;"&amp;EK$5,Fluxo!$S:$S,"&lt;="&amp;EL$5,Fluxo!$D:$D,$D111)</f>
        <v>0</v>
      </c>
      <c r="EM111" s="18">
        <f>SUMIFS(Fluxo!$N:$N,Fluxo!$S:$S,"&gt;"&amp;EL$5,Fluxo!$S:$S,"&lt;="&amp;EM$5,Fluxo!$D:$D,$D111)</f>
        <v>0</v>
      </c>
      <c r="EN111" s="18">
        <f>SUMIFS(Fluxo!$N:$N,Fluxo!$S:$S,"&gt;"&amp;EM$5,Fluxo!$S:$S,"&lt;="&amp;EN$5,Fluxo!$D:$D,$D111)</f>
        <v>0</v>
      </c>
      <c r="EO111" s="18">
        <f>SUMIFS(Fluxo!$N:$N,Fluxo!$S:$S,"&gt;"&amp;EN$5,Fluxo!$S:$S,"&lt;="&amp;EO$5,Fluxo!$D:$D,$D111)</f>
        <v>0</v>
      </c>
      <c r="EP111" s="18">
        <f>SUMIFS(Fluxo!$N:$N,Fluxo!$S:$S,"&gt;"&amp;EO$5,Fluxo!$S:$S,"&lt;="&amp;EP$5,Fluxo!$D:$D,$D111)</f>
        <v>0</v>
      </c>
      <c r="EQ111" s="18">
        <f>SUMIFS(Fluxo!$N:$N,Fluxo!$S:$S,"&gt;"&amp;EP$5,Fluxo!$S:$S,"&lt;="&amp;EQ$5,Fluxo!$D:$D,$D111)</f>
        <v>0</v>
      </c>
      <c r="ER111" s="18">
        <f>SUMIFS(Fluxo!$N:$N,Fluxo!$S:$S,"&gt;"&amp;EQ$5,Fluxo!$S:$S,"&lt;="&amp;ER$5,Fluxo!$D:$D,$D111)</f>
        <v>0</v>
      </c>
      <c r="ES111" s="18">
        <f>SUMIFS(Fluxo!$N:$N,Fluxo!$S:$S,"&gt;"&amp;ER$5,Fluxo!$S:$S,"&lt;="&amp;ES$5,Fluxo!$D:$D,$D111)</f>
        <v>0</v>
      </c>
      <c r="ET111" s="18">
        <f>SUMIFS(Fluxo!$N:$N,Fluxo!$S:$S,"&gt;"&amp;ES$5,Fluxo!$S:$S,"&lt;="&amp;ET$5,Fluxo!$D:$D,$D111)</f>
        <v>0</v>
      </c>
      <c r="EU111" s="18">
        <f>SUMIFS(Fluxo!$N:$N,Fluxo!$S:$S,"&gt;"&amp;ET$5,Fluxo!$S:$S,"&lt;="&amp;EU$5,Fluxo!$D:$D,$D111)</f>
        <v>0</v>
      </c>
      <c r="EV111" s="18">
        <f>SUMIFS(Fluxo!$N:$N,Fluxo!$S:$S,"&gt;"&amp;EU$5,Fluxo!$S:$S,"&lt;="&amp;EV$5,Fluxo!$D:$D,$D111)</f>
        <v>0</v>
      </c>
      <c r="EW111" s="18">
        <f>SUMIFS(Fluxo!$N:$N,Fluxo!$S:$S,"&gt;"&amp;EV$5,Fluxo!$S:$S,"&lt;="&amp;EW$5,Fluxo!$D:$D,$D111)</f>
        <v>0</v>
      </c>
      <c r="EX111" s="18">
        <f>SUMIFS(Fluxo!$N:$N,Fluxo!$S:$S,"&gt;"&amp;EW$5,Fluxo!$S:$S,"&lt;="&amp;EX$5,Fluxo!$D:$D,$D111)</f>
        <v>0</v>
      </c>
      <c r="EY111" s="18">
        <f>SUMIFS(Fluxo!$N:$N,Fluxo!$S:$S,"&gt;"&amp;EX$5,Fluxo!$S:$S,"&lt;="&amp;EY$5,Fluxo!$D:$D,$D111)</f>
        <v>0</v>
      </c>
      <c r="EZ111" s="18">
        <f>SUMIFS(Fluxo!$N:$N,Fluxo!$S:$S,"&gt;"&amp;EY$5,Fluxo!$S:$S,"&lt;="&amp;EZ$5,Fluxo!$D:$D,$D111)</f>
        <v>0</v>
      </c>
      <c r="FA111" s="18">
        <f>SUMIFS(Fluxo!$N:$N,Fluxo!$S:$S,"&gt;"&amp;EZ$5,Fluxo!$S:$S,"&lt;="&amp;FA$5,Fluxo!$D:$D,$D111)</f>
        <v>0</v>
      </c>
      <c r="FB111" s="18">
        <f>SUMIFS(Fluxo!$N:$N,Fluxo!$S:$S,"&gt;"&amp;FA$5,Fluxo!$S:$S,"&lt;="&amp;FB$5,Fluxo!$D:$D,$D111)</f>
        <v>0</v>
      </c>
      <c r="FC111" s="18">
        <f>SUMIFS(Fluxo!$N:$N,Fluxo!$S:$S,"&gt;"&amp;FB$5,Fluxo!$S:$S,"&lt;="&amp;FC$5,Fluxo!$D:$D,$D111)</f>
        <v>0</v>
      </c>
      <c r="FD111" s="18">
        <f>SUMIFS(Fluxo!$N:$N,Fluxo!$S:$S,"&gt;"&amp;FC$5,Fluxo!$S:$S,"&lt;="&amp;FD$5,Fluxo!$D:$D,$D111)</f>
        <v>0</v>
      </c>
      <c r="FE111" s="18">
        <f>SUMIFS(Fluxo!$N:$N,Fluxo!$S:$S,"&gt;"&amp;FD$5,Fluxo!$S:$S,"&lt;="&amp;FE$5,Fluxo!$D:$D,$D111)</f>
        <v>0</v>
      </c>
      <c r="FF111" s="18">
        <f>SUMIFS(Fluxo!$N:$N,Fluxo!$S:$S,"&gt;"&amp;FE$5,Fluxo!$S:$S,"&lt;="&amp;FF$5,Fluxo!$D:$D,$D111)</f>
        <v>0</v>
      </c>
      <c r="FG111" s="18">
        <f>SUMIFS(Fluxo!$N:$N,Fluxo!$S:$S,"&gt;"&amp;FF$5,Fluxo!$S:$S,"&lt;="&amp;FG$5,Fluxo!$D:$D,$D111)</f>
        <v>0</v>
      </c>
      <c r="FH111" s="18">
        <f>SUMIFS(Fluxo!$N:$N,Fluxo!$S:$S,"&gt;"&amp;FG$5,Fluxo!$S:$S,"&lt;="&amp;FH$5,Fluxo!$D:$D,$D111)</f>
        <v>0</v>
      </c>
      <c r="FI111" s="18">
        <f>SUMIFS(Fluxo!$N:$N,Fluxo!$S:$S,"&gt;"&amp;FH$5,Fluxo!$S:$S,"&lt;="&amp;FI$5,Fluxo!$D:$D,$D111)</f>
        <v>0</v>
      </c>
      <c r="FJ111" s="18">
        <f>SUMIFS(Fluxo!$N:$N,Fluxo!$S:$S,"&gt;"&amp;FI$5,Fluxo!$S:$S,"&lt;="&amp;FJ$5,Fluxo!$D:$D,$D111)</f>
        <v>0</v>
      </c>
      <c r="FK111" s="18">
        <f>SUMIFS(Fluxo!$N:$N,Fluxo!$S:$S,"&gt;"&amp;FJ$5,Fluxo!$S:$S,"&lt;="&amp;FK$5,Fluxo!$D:$D,$D111)</f>
        <v>0</v>
      </c>
      <c r="FL111" s="18">
        <f>SUMIFS(Fluxo!$N:$N,Fluxo!$S:$S,"&gt;"&amp;FK$5,Fluxo!$S:$S,"&lt;="&amp;FL$5,Fluxo!$D:$D,$D111)</f>
        <v>0</v>
      </c>
      <c r="FM111" s="18">
        <f>SUMIFS(Fluxo!$N:$N,Fluxo!$S:$S,"&gt;"&amp;FL$5,Fluxo!$S:$S,"&lt;="&amp;FM$5,Fluxo!$D:$D,$D111)</f>
        <v>0</v>
      </c>
      <c r="FN111" s="18">
        <f>SUMIFS(Fluxo!$N:$N,Fluxo!$S:$S,"&gt;"&amp;FM$5,Fluxo!$S:$S,"&lt;="&amp;FN$5,Fluxo!$D:$D,$D111)</f>
        <v>0</v>
      </c>
      <c r="FO111" s="18">
        <f>SUMIFS(Fluxo!$N:$N,Fluxo!$S:$S,"&gt;"&amp;FN$5,Fluxo!$S:$S,"&lt;="&amp;FO$5,Fluxo!$D:$D,$D111)</f>
        <v>0</v>
      </c>
      <c r="FP111" s="18">
        <f>SUMIFS(Fluxo!$N:$N,Fluxo!$S:$S,"&gt;"&amp;FO$5,Fluxo!$S:$S,"&lt;="&amp;FP$5,Fluxo!$D:$D,$D111)</f>
        <v>0</v>
      </c>
      <c r="FQ111" s="18">
        <f>SUMIFS(Fluxo!$N:$N,Fluxo!$S:$S,"&gt;"&amp;FP$5,Fluxo!$S:$S,"&lt;="&amp;FQ$5,Fluxo!$D:$D,$D111)</f>
        <v>0</v>
      </c>
      <c r="FR111" s="18">
        <f>SUMIFS(Fluxo!$N:$N,Fluxo!$S:$S,"&gt;"&amp;FQ$5,Fluxo!$S:$S,"&lt;="&amp;FR$5,Fluxo!$D:$D,$D111)</f>
        <v>0</v>
      </c>
      <c r="FS111" s="18">
        <f>SUMIFS(Fluxo!$N:$N,Fluxo!$S:$S,"&gt;"&amp;FR$5,Fluxo!$S:$S,"&lt;="&amp;FS$5,Fluxo!$D:$D,$D111)</f>
        <v>0</v>
      </c>
      <c r="FT111" s="18">
        <f>SUMIFS(Fluxo!$N:$N,Fluxo!$S:$S,"&gt;"&amp;FS$5,Fluxo!$S:$S,"&lt;="&amp;FT$5,Fluxo!$D:$D,$D111)</f>
        <v>0</v>
      </c>
      <c r="FU111" s="18">
        <f>SUMIFS(Fluxo!$N:$N,Fluxo!$S:$S,"&gt;"&amp;FT$5,Fluxo!$S:$S,"&lt;="&amp;FU$5,Fluxo!$D:$D,$D111)</f>
        <v>0</v>
      </c>
      <c r="FV111" s="18">
        <f>SUMIFS(Fluxo!$N:$N,Fluxo!$S:$S,"&gt;"&amp;FU$5,Fluxo!$S:$S,"&lt;="&amp;FV$5,Fluxo!$D:$D,$D111)</f>
        <v>0</v>
      </c>
      <c r="FW111" s="18">
        <f>SUMIFS(Fluxo!$N:$N,Fluxo!$S:$S,"&gt;"&amp;FV$5,Fluxo!$S:$S,"&lt;="&amp;FW$5,Fluxo!$D:$D,$D111)</f>
        <v>0</v>
      </c>
      <c r="FX111" s="18">
        <f>SUMIFS(Fluxo!$N:$N,Fluxo!$S:$S,"&gt;"&amp;FW$5,Fluxo!$S:$S,"&lt;="&amp;FX$5,Fluxo!$D:$D,$D111)</f>
        <v>0</v>
      </c>
      <c r="FY111" s="18">
        <f>SUMIFS(Fluxo!$N:$N,Fluxo!$S:$S,"&gt;"&amp;FX$5,Fluxo!$S:$S,"&lt;="&amp;FY$5,Fluxo!$D:$D,$D111)</f>
        <v>0</v>
      </c>
      <c r="FZ111" s="18">
        <f>SUMIFS(Fluxo!$N:$N,Fluxo!$S:$S,"&gt;"&amp;FY$5,Fluxo!$S:$S,"&lt;="&amp;FZ$5,Fluxo!$D:$D,$D111)</f>
        <v>0</v>
      </c>
      <c r="GA111" s="18">
        <f>SUMIFS(Fluxo!$N:$N,Fluxo!$S:$S,"&gt;"&amp;FZ$5,Fluxo!$S:$S,"&lt;="&amp;GA$5,Fluxo!$D:$D,$D111)</f>
        <v>0</v>
      </c>
      <c r="GB111" s="18">
        <f>SUMIFS(Fluxo!$N:$N,Fluxo!$S:$S,"&gt;"&amp;GA$5,Fluxo!$S:$S,"&lt;="&amp;GB$5,Fluxo!$D:$D,$D111)</f>
        <v>0</v>
      </c>
      <c r="GC111" s="18">
        <f>SUMIFS(Fluxo!$N:$N,Fluxo!$S:$S,"&gt;"&amp;GB$5,Fluxo!$S:$S,"&lt;="&amp;GC$5,Fluxo!$D:$D,$D111)</f>
        <v>0</v>
      </c>
      <c r="GD111" s="18">
        <f>SUMIFS(Fluxo!$N:$N,Fluxo!$S:$S,"&gt;"&amp;GC$5,Fluxo!$S:$S,"&lt;="&amp;GD$5,Fluxo!$D:$D,$D111)</f>
        <v>0</v>
      </c>
      <c r="GE111" s="18">
        <f>SUMIFS(Fluxo!$N:$N,Fluxo!$S:$S,"&gt;"&amp;GD$5,Fluxo!$S:$S,"&lt;="&amp;GE$5,Fluxo!$D:$D,$D111)</f>
        <v>0</v>
      </c>
      <c r="GF111" s="18">
        <f>SUMIFS(Fluxo!$N:$N,Fluxo!$S:$S,"&gt;"&amp;GE$5,Fluxo!$S:$S,"&lt;="&amp;GF$5,Fluxo!$D:$D,$D111)</f>
        <v>0</v>
      </c>
      <c r="GG111" s="18">
        <f>SUMIFS(Fluxo!$N:$N,Fluxo!$S:$S,"&gt;"&amp;GF$5,Fluxo!$S:$S,"&lt;="&amp;GG$5,Fluxo!$D:$D,$D111)</f>
        <v>0</v>
      </c>
      <c r="GH111" s="18">
        <f>SUMIFS(Fluxo!$N:$N,Fluxo!$S:$S,"&gt;"&amp;GG$5,Fluxo!$S:$S,"&lt;="&amp;GH$5,Fluxo!$D:$D,$D111)</f>
        <v>0</v>
      </c>
      <c r="GI111" s="18">
        <f>SUMIFS(Fluxo!$N:$N,Fluxo!$S:$S,"&gt;"&amp;GH$5,Fluxo!$S:$S,"&lt;="&amp;GI$5,Fluxo!$D:$D,$D111)</f>
        <v>0</v>
      </c>
      <c r="GJ111" s="18">
        <f>SUMIFS(Fluxo!$N:$N,Fluxo!$S:$S,"&gt;"&amp;GI$5,Fluxo!$S:$S,"&lt;="&amp;GJ$5,Fluxo!$D:$D,$D111)</f>
        <v>0</v>
      </c>
      <c r="GK111" s="18">
        <f>SUMIFS(Fluxo!$N:$N,Fluxo!$S:$S,"&gt;"&amp;GJ$5,Fluxo!$S:$S,"&lt;="&amp;GK$5,Fluxo!$D:$D,$D111)</f>
        <v>0</v>
      </c>
      <c r="GL111" s="18">
        <f>SUMIFS(Fluxo!$N:$N,Fluxo!$S:$S,"&gt;"&amp;GK$5,Fluxo!$S:$S,"&lt;="&amp;GL$5,Fluxo!$D:$D,$D111)</f>
        <v>0</v>
      </c>
      <c r="GM111" s="18">
        <f>SUMIFS(Fluxo!$N:$N,Fluxo!$S:$S,"&gt;"&amp;GL$5,Fluxo!$S:$S,"&lt;="&amp;GM$5,Fluxo!$D:$D,$D111)</f>
        <v>0</v>
      </c>
      <c r="GN111" s="18">
        <f>SUMIFS(Fluxo!$N:$N,Fluxo!$S:$S,"&gt;"&amp;GM$5,Fluxo!$S:$S,"&lt;="&amp;GN$5,Fluxo!$D:$D,$D111)</f>
        <v>0</v>
      </c>
      <c r="GO111" s="18">
        <f>SUMIFS(Fluxo!$N:$N,Fluxo!$S:$S,"&gt;"&amp;GN$5,Fluxo!$S:$S,"&lt;="&amp;GO$5,Fluxo!$D:$D,$D111)</f>
        <v>0</v>
      </c>
      <c r="GP111" s="18">
        <f>SUMIFS(Fluxo!$N:$N,Fluxo!$S:$S,"&gt;"&amp;GO$5,Fluxo!$S:$S,"&lt;="&amp;GP$5,Fluxo!$D:$D,$D111)</f>
        <v>0</v>
      </c>
      <c r="GQ111" s="18">
        <f>SUMIFS(Fluxo!$N:$N,Fluxo!$S:$S,"&gt;"&amp;GP$5,Fluxo!$S:$S,"&lt;="&amp;GQ$5,Fluxo!$D:$D,$D111)</f>
        <v>0</v>
      </c>
      <c r="GR111" s="18">
        <f>SUMIFS(Fluxo!$N:$N,Fluxo!$S:$S,"&gt;"&amp;GQ$5,Fluxo!$S:$S,"&lt;="&amp;GR$5,Fluxo!$D:$D,$D111)</f>
        <v>0</v>
      </c>
      <c r="GS111" s="18">
        <f>SUMIFS(Fluxo!$N:$N,Fluxo!$S:$S,"&gt;"&amp;GR$5,Fluxo!$S:$S,"&lt;="&amp;GS$5,Fluxo!$D:$D,$D111)</f>
        <v>0</v>
      </c>
      <c r="GT111" s="18">
        <f>SUMIFS(Fluxo!$N:$N,Fluxo!$S:$S,"&gt;"&amp;GS$5,Fluxo!$S:$S,"&lt;="&amp;GT$5,Fluxo!$D:$D,$D111)</f>
        <v>0</v>
      </c>
      <c r="GU111" s="18">
        <f>SUMIFS(Fluxo!$N:$N,Fluxo!$S:$S,"&gt;"&amp;GT$5,Fluxo!$S:$S,"&lt;="&amp;GU$5,Fluxo!$D:$D,$D111)</f>
        <v>0</v>
      </c>
      <c r="GV111" s="18">
        <f>SUMIFS(Fluxo!$N:$N,Fluxo!$S:$S,"&gt;"&amp;GU$5,Fluxo!$S:$S,"&lt;="&amp;GV$5,Fluxo!$D:$D,$D111)</f>
        <v>0</v>
      </c>
      <c r="GW111" s="18">
        <f>SUMIFS(Fluxo!$N:$N,Fluxo!$S:$S,"&gt;"&amp;GV$5,Fluxo!$S:$S,"&lt;="&amp;GW$5,Fluxo!$D:$D,$D111)</f>
        <v>0</v>
      </c>
      <c r="GX111" s="18">
        <f>SUMIFS(Fluxo!$N:$N,Fluxo!$S:$S,"&gt;"&amp;GW$5,Fluxo!$S:$S,"&lt;="&amp;GX$5,Fluxo!$D:$D,$D111)</f>
        <v>0</v>
      </c>
      <c r="GY111" s="18">
        <f>SUMIFS(Fluxo!$N:$N,Fluxo!$S:$S,"&gt;"&amp;GX$5,Fluxo!$S:$S,"&lt;="&amp;GY$5,Fluxo!$D:$D,$D111)</f>
        <v>0</v>
      </c>
      <c r="GZ111" s="18">
        <f>SUMIFS(Fluxo!$N:$N,Fluxo!$S:$S,"&gt;"&amp;GY$5,Fluxo!$S:$S,"&lt;="&amp;GZ$5,Fluxo!$D:$D,$D111)</f>
        <v>0</v>
      </c>
      <c r="HA111" s="18">
        <f>SUMIFS(Fluxo!$N:$N,Fluxo!$S:$S,"&gt;"&amp;GZ$5,Fluxo!$S:$S,"&lt;="&amp;HA$5,Fluxo!$D:$D,$D111)</f>
        <v>0</v>
      </c>
      <c r="HB111" s="18">
        <f>SUMIFS(Fluxo!$N:$N,Fluxo!$S:$S,"&gt;"&amp;HA$5,Fluxo!$S:$S,"&lt;="&amp;HB$5,Fluxo!$D:$D,$D111)</f>
        <v>0</v>
      </c>
      <c r="HC111" s="18">
        <f>SUMIFS(Fluxo!$N:$N,Fluxo!$S:$S,"&gt;"&amp;HB$5,Fluxo!$S:$S,"&lt;="&amp;HC$5,Fluxo!$D:$D,$D111)</f>
        <v>0</v>
      </c>
      <c r="HD111" s="18">
        <f>SUMIFS(Fluxo!$N:$N,Fluxo!$S:$S,"&gt;"&amp;HC$5,Fluxo!$S:$S,"&lt;="&amp;HD$5,Fluxo!$D:$D,$D111)</f>
        <v>0</v>
      </c>
      <c r="HE111" s="18">
        <f>SUMIFS(Fluxo!$N:$N,Fluxo!$S:$S,"&gt;"&amp;HD$5,Fluxo!$S:$S,"&lt;="&amp;HE$5,Fluxo!$D:$D,$D111)</f>
        <v>0</v>
      </c>
      <c r="HF111" s="18">
        <f>SUMIFS(Fluxo!$N:$N,Fluxo!$S:$S,"&gt;"&amp;HE$5,Fluxo!$S:$S,"&lt;="&amp;HF$5,Fluxo!$D:$D,$D111)</f>
        <v>0</v>
      </c>
    </row>
    <row r="112" spans="1:214">
      <c r="A112" s="20">
        <f t="shared" si="18"/>
        <v>102</v>
      </c>
      <c r="B112" s="140" t="str">
        <f>'Check Carteira'!C104</f>
        <v>E.1016.99.01.0242</v>
      </c>
      <c r="C112" s="141">
        <v>1</v>
      </c>
      <c r="D112" s="129" t="str">
        <f>'Check Carteira'!F104</f>
        <v>A-0242</v>
      </c>
      <c r="E112" s="21" t="str">
        <f>IFERROR(INDEX(Contratos!L:L,MATCH(D112,Contratos!R:R,0)),"")</f>
        <v/>
      </c>
      <c r="F112" s="139" t="str">
        <f>IFERROR(INDEX(Contratos!G:G,MATCH(D112,Contratos!R:R,0)),"")</f>
        <v/>
      </c>
      <c r="H112" s="83">
        <f t="shared" si="17"/>
        <v>0</v>
      </c>
      <c r="J112" s="18">
        <f>SUMIFS(Fluxo!$N:$N,Fluxo!$S:$S,"&gt;"&amp;I$5,Fluxo!$S:$S,"&lt;="&amp;J$5,Fluxo!$D:$D,$D112)</f>
        <v>0</v>
      </c>
      <c r="K112" s="18">
        <f>SUMIFS(Fluxo!$N:$N,Fluxo!$S:$S,"&gt;"&amp;J$5,Fluxo!$S:$S,"&lt;="&amp;K$5,Fluxo!$D:$D,$D112)</f>
        <v>0</v>
      </c>
      <c r="L112" s="18">
        <f>SUMIFS(Fluxo!$N:$N,Fluxo!$S:$S,"&gt;"&amp;K$5,Fluxo!$S:$S,"&lt;="&amp;L$5,Fluxo!$D:$D,$D112)</f>
        <v>0</v>
      </c>
      <c r="M112" s="18">
        <f>SUMIFS(Fluxo!$N:$N,Fluxo!$S:$S,"&gt;"&amp;L$5,Fluxo!$S:$S,"&lt;="&amp;M$5,Fluxo!$D:$D,$D112)</f>
        <v>0</v>
      </c>
      <c r="N112" s="18">
        <f>SUMIFS(Fluxo!$N:$N,Fluxo!$S:$S,"&gt;"&amp;M$5,Fluxo!$S:$S,"&lt;="&amp;N$5,Fluxo!$D:$D,$D112)</f>
        <v>0</v>
      </c>
      <c r="O112" s="18">
        <f>SUMIFS(Fluxo!$N:$N,Fluxo!$S:$S,"&gt;"&amp;N$5,Fluxo!$S:$S,"&lt;="&amp;O$5,Fluxo!$D:$D,$D112)</f>
        <v>0</v>
      </c>
      <c r="P112" s="18">
        <f>SUMIFS(Fluxo!$N:$N,Fluxo!$S:$S,"&gt;"&amp;O$5,Fluxo!$S:$S,"&lt;="&amp;P$5,Fluxo!$D:$D,$D112)</f>
        <v>0</v>
      </c>
      <c r="Q112" s="18">
        <f>SUMIFS(Fluxo!$N:$N,Fluxo!$S:$S,"&gt;"&amp;P$5,Fluxo!$S:$S,"&lt;="&amp;Q$5,Fluxo!$D:$D,$D112)</f>
        <v>0</v>
      </c>
      <c r="R112" s="18">
        <f>SUMIFS(Fluxo!$N:$N,Fluxo!$S:$S,"&gt;"&amp;Q$5,Fluxo!$S:$S,"&lt;="&amp;R$5,Fluxo!$D:$D,$D112)</f>
        <v>0</v>
      </c>
      <c r="S112" s="18">
        <f>SUMIFS(Fluxo!$N:$N,Fluxo!$S:$S,"&gt;"&amp;R$5,Fluxo!$S:$S,"&lt;="&amp;S$5,Fluxo!$D:$D,$D112)</f>
        <v>0</v>
      </c>
      <c r="T112" s="18">
        <f>SUMIFS(Fluxo!$N:$N,Fluxo!$S:$S,"&gt;"&amp;S$5,Fluxo!$S:$S,"&lt;="&amp;T$5,Fluxo!$D:$D,$D112)</f>
        <v>0</v>
      </c>
      <c r="U112" s="18">
        <f>SUMIFS(Fluxo!$N:$N,Fluxo!$S:$S,"&gt;"&amp;T$5,Fluxo!$S:$S,"&lt;="&amp;U$5,Fluxo!$D:$D,$D112)</f>
        <v>0</v>
      </c>
      <c r="V112" s="18">
        <f>SUMIFS(Fluxo!$N:$N,Fluxo!$S:$S,"&gt;"&amp;U$5,Fluxo!$S:$S,"&lt;="&amp;V$5,Fluxo!$D:$D,$D112)</f>
        <v>0</v>
      </c>
      <c r="W112" s="18">
        <f>SUMIFS(Fluxo!$N:$N,Fluxo!$S:$S,"&gt;"&amp;V$5,Fluxo!$S:$S,"&lt;="&amp;W$5,Fluxo!$D:$D,$D112)</f>
        <v>0</v>
      </c>
      <c r="X112" s="18">
        <f>SUMIFS(Fluxo!$N:$N,Fluxo!$S:$S,"&gt;"&amp;W$5,Fluxo!$S:$S,"&lt;="&amp;X$5,Fluxo!$D:$D,$D112)</f>
        <v>0</v>
      </c>
      <c r="Y112" s="18">
        <f>SUMIFS(Fluxo!$N:$N,Fluxo!$S:$S,"&gt;"&amp;X$5,Fluxo!$S:$S,"&lt;="&amp;Y$5,Fluxo!$D:$D,$D112)</f>
        <v>0</v>
      </c>
      <c r="Z112" s="18">
        <f>SUMIFS(Fluxo!$N:$N,Fluxo!$S:$S,"&gt;"&amp;Y$5,Fluxo!$S:$S,"&lt;="&amp;Z$5,Fluxo!$D:$D,$D112)</f>
        <v>0</v>
      </c>
      <c r="AA112" s="18">
        <f>SUMIFS(Fluxo!$N:$N,Fluxo!$S:$S,"&gt;"&amp;Z$5,Fluxo!$S:$S,"&lt;="&amp;AA$5,Fluxo!$D:$D,$D112)</f>
        <v>0</v>
      </c>
      <c r="AB112" s="18">
        <f>SUMIFS(Fluxo!$N:$N,Fluxo!$S:$S,"&gt;"&amp;AA$5,Fluxo!$S:$S,"&lt;="&amp;AB$5,Fluxo!$D:$D,$D112)</f>
        <v>0</v>
      </c>
      <c r="AC112" s="18">
        <f>SUMIFS(Fluxo!$N:$N,Fluxo!$S:$S,"&gt;"&amp;AB$5,Fluxo!$S:$S,"&lt;="&amp;AC$5,Fluxo!$D:$D,$D112)</f>
        <v>0</v>
      </c>
      <c r="AD112" s="18">
        <f>SUMIFS(Fluxo!$N:$N,Fluxo!$S:$S,"&gt;"&amp;AC$5,Fluxo!$S:$S,"&lt;="&amp;AD$5,Fluxo!$D:$D,$D112)</f>
        <v>0</v>
      </c>
      <c r="AE112" s="18">
        <f>SUMIFS(Fluxo!$N:$N,Fluxo!$S:$S,"&gt;"&amp;AD$5,Fluxo!$S:$S,"&lt;="&amp;AE$5,Fluxo!$D:$D,$D112)</f>
        <v>0</v>
      </c>
      <c r="AF112" s="18">
        <f>SUMIFS(Fluxo!$N:$N,Fluxo!$S:$S,"&gt;"&amp;AE$5,Fluxo!$S:$S,"&lt;="&amp;AF$5,Fluxo!$D:$D,$D112)</f>
        <v>0</v>
      </c>
      <c r="AG112" s="18">
        <f>SUMIFS(Fluxo!$N:$N,Fluxo!$S:$S,"&gt;"&amp;AF$5,Fluxo!$S:$S,"&lt;="&amp;AG$5,Fluxo!$D:$D,$D112)</f>
        <v>0</v>
      </c>
      <c r="AH112" s="18">
        <f>SUMIFS(Fluxo!$N:$N,Fluxo!$S:$S,"&gt;"&amp;AG$5,Fluxo!$S:$S,"&lt;="&amp;AH$5,Fluxo!$D:$D,$D112)</f>
        <v>0</v>
      </c>
      <c r="AI112" s="18">
        <f>SUMIFS(Fluxo!$N:$N,Fluxo!$S:$S,"&gt;"&amp;AH$5,Fluxo!$S:$S,"&lt;="&amp;AI$5,Fluxo!$D:$D,$D112)</f>
        <v>0</v>
      </c>
      <c r="AJ112" s="18">
        <f>SUMIFS(Fluxo!$N:$N,Fluxo!$S:$S,"&gt;"&amp;AI$5,Fluxo!$S:$S,"&lt;="&amp;AJ$5,Fluxo!$D:$D,$D112)</f>
        <v>0</v>
      </c>
      <c r="AK112" s="18">
        <f>SUMIFS(Fluxo!$N:$N,Fluxo!$S:$S,"&gt;"&amp;AJ$5,Fluxo!$S:$S,"&lt;="&amp;AK$5,Fluxo!$D:$D,$D112)</f>
        <v>0</v>
      </c>
      <c r="AL112" s="18">
        <f>SUMIFS(Fluxo!$N:$N,Fluxo!$S:$S,"&gt;"&amp;AK$5,Fluxo!$S:$S,"&lt;="&amp;AL$5,Fluxo!$D:$D,$D112)</f>
        <v>0</v>
      </c>
      <c r="AM112" s="18">
        <f>SUMIFS(Fluxo!$N:$N,Fluxo!$S:$S,"&gt;"&amp;AL$5,Fluxo!$S:$S,"&lt;="&amp;AM$5,Fluxo!$D:$D,$D112)</f>
        <v>0</v>
      </c>
      <c r="AN112" s="18">
        <f>SUMIFS(Fluxo!$N:$N,Fluxo!$S:$S,"&gt;"&amp;AM$5,Fluxo!$S:$S,"&lt;="&amp;AN$5,Fluxo!$D:$D,$D112)</f>
        <v>0</v>
      </c>
      <c r="AO112" s="18">
        <f>SUMIFS(Fluxo!$N:$N,Fluxo!$S:$S,"&gt;"&amp;AN$5,Fluxo!$S:$S,"&lt;="&amp;AO$5,Fluxo!$D:$D,$D112)</f>
        <v>0</v>
      </c>
      <c r="AP112" s="18">
        <f>SUMIFS(Fluxo!$N:$N,Fluxo!$S:$S,"&gt;"&amp;AO$5,Fluxo!$S:$S,"&lt;="&amp;AP$5,Fluxo!$D:$D,$D112)</f>
        <v>0</v>
      </c>
      <c r="AQ112" s="18">
        <f>SUMIFS(Fluxo!$N:$N,Fluxo!$S:$S,"&gt;"&amp;AP$5,Fluxo!$S:$S,"&lt;="&amp;AQ$5,Fluxo!$D:$D,$D112)</f>
        <v>0</v>
      </c>
      <c r="AR112" s="18">
        <f>SUMIFS(Fluxo!$N:$N,Fluxo!$S:$S,"&gt;"&amp;AQ$5,Fluxo!$S:$S,"&lt;="&amp;AR$5,Fluxo!$D:$D,$D112)</f>
        <v>0</v>
      </c>
      <c r="AS112" s="18">
        <f>SUMIFS(Fluxo!$N:$N,Fluxo!$S:$S,"&gt;"&amp;AR$5,Fluxo!$S:$S,"&lt;="&amp;AS$5,Fluxo!$D:$D,$D112)</f>
        <v>0</v>
      </c>
      <c r="AT112" s="18">
        <f>SUMIFS(Fluxo!$N:$N,Fluxo!$S:$S,"&gt;"&amp;AS$5,Fluxo!$S:$S,"&lt;="&amp;AT$5,Fluxo!$D:$D,$D112)</f>
        <v>0</v>
      </c>
      <c r="AU112" s="18">
        <f>SUMIFS(Fluxo!$N:$N,Fluxo!$S:$S,"&gt;"&amp;AT$5,Fluxo!$S:$S,"&lt;="&amp;AU$5,Fluxo!$D:$D,$D112)</f>
        <v>0</v>
      </c>
      <c r="AV112" s="18">
        <f>SUMIFS(Fluxo!$N:$N,Fluxo!$S:$S,"&gt;"&amp;AU$5,Fluxo!$S:$S,"&lt;="&amp;AV$5,Fluxo!$D:$D,$D112)</f>
        <v>0</v>
      </c>
      <c r="AW112" s="18">
        <f>SUMIFS(Fluxo!$N:$N,Fluxo!$S:$S,"&gt;"&amp;AV$5,Fluxo!$S:$S,"&lt;="&amp;AW$5,Fluxo!$D:$D,$D112)</f>
        <v>0</v>
      </c>
      <c r="AX112" s="18">
        <f>SUMIFS(Fluxo!$N:$N,Fluxo!$S:$S,"&gt;"&amp;AW$5,Fluxo!$S:$S,"&lt;="&amp;AX$5,Fluxo!$D:$D,$D112)</f>
        <v>0</v>
      </c>
      <c r="AY112" s="18">
        <f>SUMIFS(Fluxo!$N:$N,Fluxo!$S:$S,"&gt;"&amp;AX$5,Fluxo!$S:$S,"&lt;="&amp;AY$5,Fluxo!$D:$D,$D112)</f>
        <v>0</v>
      </c>
      <c r="AZ112" s="18">
        <f>SUMIFS(Fluxo!$N:$N,Fluxo!$S:$S,"&gt;"&amp;AY$5,Fluxo!$S:$S,"&lt;="&amp;AZ$5,Fluxo!$D:$D,$D112)</f>
        <v>0</v>
      </c>
      <c r="BA112" s="18">
        <f>SUMIFS(Fluxo!$N:$N,Fluxo!$S:$S,"&gt;"&amp;AZ$5,Fluxo!$S:$S,"&lt;="&amp;BA$5,Fluxo!$D:$D,$D112)</f>
        <v>0</v>
      </c>
      <c r="BB112" s="18">
        <f>SUMIFS(Fluxo!$N:$N,Fluxo!$S:$S,"&gt;"&amp;BA$5,Fluxo!$S:$S,"&lt;="&amp;BB$5,Fluxo!$D:$D,$D112)</f>
        <v>0</v>
      </c>
      <c r="BC112" s="18">
        <f>SUMIFS(Fluxo!$N:$N,Fluxo!$S:$S,"&gt;"&amp;BB$5,Fluxo!$S:$S,"&lt;="&amp;BC$5,Fluxo!$D:$D,$D112)</f>
        <v>0</v>
      </c>
      <c r="BD112" s="18">
        <f>SUMIFS(Fluxo!$N:$N,Fluxo!$S:$S,"&gt;"&amp;BC$5,Fluxo!$S:$S,"&lt;="&amp;BD$5,Fluxo!$D:$D,$D112)</f>
        <v>0</v>
      </c>
      <c r="BE112" s="18">
        <f>SUMIFS(Fluxo!$N:$N,Fluxo!$S:$S,"&gt;"&amp;BD$5,Fluxo!$S:$S,"&lt;="&amp;BE$5,Fluxo!$D:$D,$D112)</f>
        <v>0</v>
      </c>
      <c r="BF112" s="18">
        <f>SUMIFS(Fluxo!$N:$N,Fluxo!$S:$S,"&gt;"&amp;BE$5,Fluxo!$S:$S,"&lt;="&amp;BF$5,Fluxo!$D:$D,$D112)</f>
        <v>0</v>
      </c>
      <c r="BG112" s="18">
        <f>SUMIFS(Fluxo!$N:$N,Fluxo!$S:$S,"&gt;"&amp;BF$5,Fluxo!$S:$S,"&lt;="&amp;BG$5,Fluxo!$D:$D,$D112)</f>
        <v>0</v>
      </c>
      <c r="BH112" s="18">
        <f>SUMIFS(Fluxo!$N:$N,Fluxo!$S:$S,"&gt;"&amp;BG$5,Fluxo!$S:$S,"&lt;="&amp;BH$5,Fluxo!$D:$D,$D112)</f>
        <v>0</v>
      </c>
      <c r="BI112" s="18">
        <f>SUMIFS(Fluxo!$N:$N,Fluxo!$S:$S,"&gt;"&amp;BH$5,Fluxo!$S:$S,"&lt;="&amp;BI$5,Fluxo!$D:$D,$D112)</f>
        <v>0</v>
      </c>
      <c r="BJ112" s="18">
        <f>SUMIFS(Fluxo!$N:$N,Fluxo!$S:$S,"&gt;"&amp;BI$5,Fluxo!$S:$S,"&lt;="&amp;BJ$5,Fluxo!$D:$D,$D112)</f>
        <v>0</v>
      </c>
      <c r="BK112" s="18">
        <f>SUMIFS(Fluxo!$N:$N,Fluxo!$S:$S,"&gt;"&amp;BJ$5,Fluxo!$S:$S,"&lt;="&amp;BK$5,Fluxo!$D:$D,$D112)</f>
        <v>0</v>
      </c>
      <c r="BL112" s="18">
        <f>SUMIFS(Fluxo!$N:$N,Fluxo!$S:$S,"&gt;"&amp;BK$5,Fluxo!$S:$S,"&lt;="&amp;BL$5,Fluxo!$D:$D,$D112)</f>
        <v>0</v>
      </c>
      <c r="BM112" s="18">
        <f>SUMIFS(Fluxo!$N:$N,Fluxo!$S:$S,"&gt;"&amp;BL$5,Fluxo!$S:$S,"&lt;="&amp;BM$5,Fluxo!$D:$D,$D112)</f>
        <v>0</v>
      </c>
      <c r="BN112" s="18">
        <f>SUMIFS(Fluxo!$N:$N,Fluxo!$S:$S,"&gt;"&amp;BM$5,Fluxo!$S:$S,"&lt;="&amp;BN$5,Fluxo!$D:$D,$D112)</f>
        <v>0</v>
      </c>
      <c r="BO112" s="18">
        <f>SUMIFS(Fluxo!$N:$N,Fluxo!$S:$S,"&gt;"&amp;BN$5,Fluxo!$S:$S,"&lt;="&amp;BO$5,Fluxo!$D:$D,$D112)</f>
        <v>0</v>
      </c>
      <c r="BP112" s="18">
        <f>SUMIFS(Fluxo!$N:$N,Fluxo!$S:$S,"&gt;"&amp;BO$5,Fluxo!$S:$S,"&lt;="&amp;BP$5,Fluxo!$D:$D,$D112)</f>
        <v>0</v>
      </c>
      <c r="BQ112" s="18">
        <f>SUMIFS(Fluxo!$N:$N,Fluxo!$S:$S,"&gt;"&amp;BP$5,Fluxo!$S:$S,"&lt;="&amp;BQ$5,Fluxo!$D:$D,$D112)</f>
        <v>0</v>
      </c>
      <c r="BR112" s="18">
        <f>SUMIFS(Fluxo!$N:$N,Fluxo!$S:$S,"&gt;"&amp;BQ$5,Fluxo!$S:$S,"&lt;="&amp;BR$5,Fluxo!$D:$D,$D112)</f>
        <v>0</v>
      </c>
      <c r="BS112" s="18">
        <f>SUMIFS(Fluxo!$N:$N,Fluxo!$S:$S,"&gt;"&amp;BR$5,Fluxo!$S:$S,"&lt;="&amp;BS$5,Fluxo!$D:$D,$D112)</f>
        <v>0</v>
      </c>
      <c r="BT112" s="18">
        <f>SUMIFS(Fluxo!$N:$N,Fluxo!$S:$S,"&gt;"&amp;BS$5,Fluxo!$S:$S,"&lt;="&amp;BT$5,Fluxo!$D:$D,$D112)</f>
        <v>0</v>
      </c>
      <c r="BU112" s="18">
        <f>SUMIFS(Fluxo!$N:$N,Fluxo!$S:$S,"&gt;"&amp;BT$5,Fluxo!$S:$S,"&lt;="&amp;BU$5,Fluxo!$D:$D,$D112)</f>
        <v>0</v>
      </c>
      <c r="BV112" s="18">
        <f>SUMIFS(Fluxo!$N:$N,Fluxo!$S:$S,"&gt;"&amp;BU$5,Fluxo!$S:$S,"&lt;="&amp;BV$5,Fluxo!$D:$D,$D112)</f>
        <v>0</v>
      </c>
      <c r="BW112" s="18">
        <f>SUMIFS(Fluxo!$N:$N,Fluxo!$S:$S,"&gt;"&amp;BV$5,Fluxo!$S:$S,"&lt;="&amp;BW$5,Fluxo!$D:$D,$D112)</f>
        <v>0</v>
      </c>
      <c r="BX112" s="18">
        <f>SUMIFS(Fluxo!$N:$N,Fluxo!$S:$S,"&gt;"&amp;BW$5,Fluxo!$S:$S,"&lt;="&amp;BX$5,Fluxo!$D:$D,$D112)</f>
        <v>0</v>
      </c>
      <c r="BY112" s="18">
        <f>SUMIFS(Fluxo!$N:$N,Fluxo!$S:$S,"&gt;"&amp;BX$5,Fluxo!$S:$S,"&lt;="&amp;BY$5,Fluxo!$D:$D,$D112)</f>
        <v>0</v>
      </c>
      <c r="BZ112" s="18">
        <f>SUMIFS(Fluxo!$N:$N,Fluxo!$S:$S,"&gt;"&amp;BY$5,Fluxo!$S:$S,"&lt;="&amp;BZ$5,Fluxo!$D:$D,$D112)</f>
        <v>0</v>
      </c>
      <c r="CA112" s="18">
        <f>SUMIFS(Fluxo!$N:$N,Fluxo!$S:$S,"&gt;"&amp;BZ$5,Fluxo!$S:$S,"&lt;="&amp;CA$5,Fluxo!$D:$D,$D112)</f>
        <v>0</v>
      </c>
      <c r="CB112" s="18">
        <f>SUMIFS(Fluxo!$N:$N,Fluxo!$S:$S,"&gt;"&amp;CA$5,Fluxo!$S:$S,"&lt;="&amp;CB$5,Fluxo!$D:$D,$D112)</f>
        <v>0</v>
      </c>
      <c r="CC112" s="18">
        <f>SUMIFS(Fluxo!$N:$N,Fluxo!$S:$S,"&gt;"&amp;CB$5,Fluxo!$S:$S,"&lt;="&amp;CC$5,Fluxo!$D:$D,$D112)</f>
        <v>0</v>
      </c>
      <c r="CD112" s="18">
        <f>SUMIFS(Fluxo!$N:$N,Fluxo!$S:$S,"&gt;"&amp;CC$5,Fluxo!$S:$S,"&lt;="&amp;CD$5,Fluxo!$D:$D,$D112)</f>
        <v>0</v>
      </c>
      <c r="CE112" s="18">
        <f>SUMIFS(Fluxo!$N:$N,Fluxo!$S:$S,"&gt;"&amp;CD$5,Fluxo!$S:$S,"&lt;="&amp;CE$5,Fluxo!$D:$D,$D112)</f>
        <v>0</v>
      </c>
      <c r="CF112" s="18">
        <f>SUMIFS(Fluxo!$N:$N,Fluxo!$S:$S,"&gt;"&amp;CE$5,Fluxo!$S:$S,"&lt;="&amp;CF$5,Fluxo!$D:$D,$D112)</f>
        <v>0</v>
      </c>
      <c r="CG112" s="18">
        <f>SUMIFS(Fluxo!$N:$N,Fluxo!$S:$S,"&gt;"&amp;CF$5,Fluxo!$S:$S,"&lt;="&amp;CG$5,Fluxo!$D:$D,$D112)</f>
        <v>0</v>
      </c>
      <c r="CH112" s="18">
        <f>SUMIFS(Fluxo!$N:$N,Fluxo!$S:$S,"&gt;"&amp;CG$5,Fluxo!$S:$S,"&lt;="&amp;CH$5,Fluxo!$D:$D,$D112)</f>
        <v>0</v>
      </c>
      <c r="CI112" s="18">
        <f>SUMIFS(Fluxo!$N:$N,Fluxo!$S:$S,"&gt;"&amp;CH$5,Fluxo!$S:$S,"&lt;="&amp;CI$5,Fluxo!$D:$D,$D112)</f>
        <v>0</v>
      </c>
      <c r="CJ112" s="18">
        <f>SUMIFS(Fluxo!$N:$N,Fluxo!$S:$S,"&gt;"&amp;CI$5,Fluxo!$S:$S,"&lt;="&amp;CJ$5,Fluxo!$D:$D,$D112)</f>
        <v>0</v>
      </c>
      <c r="CK112" s="18">
        <f>SUMIFS(Fluxo!$N:$N,Fluxo!$S:$S,"&gt;"&amp;CJ$5,Fluxo!$S:$S,"&lt;="&amp;CK$5,Fluxo!$D:$D,$D112)</f>
        <v>0</v>
      </c>
      <c r="CL112" s="18">
        <f>SUMIFS(Fluxo!$N:$N,Fluxo!$S:$S,"&gt;"&amp;CK$5,Fluxo!$S:$S,"&lt;="&amp;CL$5,Fluxo!$D:$D,$D112)</f>
        <v>0</v>
      </c>
      <c r="CM112" s="18">
        <f>SUMIFS(Fluxo!$N:$N,Fluxo!$S:$S,"&gt;"&amp;CL$5,Fluxo!$S:$S,"&lt;="&amp;CM$5,Fluxo!$D:$D,$D112)</f>
        <v>0</v>
      </c>
      <c r="CN112" s="18">
        <f>SUMIFS(Fluxo!$N:$N,Fluxo!$S:$S,"&gt;"&amp;CM$5,Fluxo!$S:$S,"&lt;="&amp;CN$5,Fluxo!$D:$D,$D112)</f>
        <v>0</v>
      </c>
      <c r="CO112" s="18">
        <f>SUMIFS(Fluxo!$N:$N,Fluxo!$S:$S,"&gt;"&amp;CN$5,Fluxo!$S:$S,"&lt;="&amp;CO$5,Fluxo!$D:$D,$D112)</f>
        <v>0</v>
      </c>
      <c r="CP112" s="18">
        <f>SUMIFS(Fluxo!$N:$N,Fluxo!$S:$S,"&gt;"&amp;CO$5,Fluxo!$S:$S,"&lt;="&amp;CP$5,Fluxo!$D:$D,$D112)</f>
        <v>0</v>
      </c>
      <c r="CQ112" s="18">
        <f>SUMIFS(Fluxo!$N:$N,Fluxo!$S:$S,"&gt;"&amp;CP$5,Fluxo!$S:$S,"&lt;="&amp;CQ$5,Fluxo!$D:$D,$D112)</f>
        <v>0</v>
      </c>
      <c r="CR112" s="18">
        <f>SUMIFS(Fluxo!$N:$N,Fluxo!$S:$S,"&gt;"&amp;CQ$5,Fluxo!$S:$S,"&lt;="&amp;CR$5,Fluxo!$D:$D,$D112)</f>
        <v>0</v>
      </c>
      <c r="CS112" s="18">
        <f>SUMIFS(Fluxo!$N:$N,Fluxo!$S:$S,"&gt;"&amp;CR$5,Fluxo!$S:$S,"&lt;="&amp;CS$5,Fluxo!$D:$D,$D112)</f>
        <v>0</v>
      </c>
      <c r="CT112" s="18">
        <f>SUMIFS(Fluxo!$N:$N,Fluxo!$S:$S,"&gt;"&amp;CS$5,Fluxo!$S:$S,"&lt;="&amp;CT$5,Fluxo!$D:$D,$D112)</f>
        <v>0</v>
      </c>
      <c r="CU112" s="18">
        <f>SUMIFS(Fluxo!$N:$N,Fluxo!$S:$S,"&gt;"&amp;CT$5,Fluxo!$S:$S,"&lt;="&amp;CU$5,Fluxo!$D:$D,$D112)</f>
        <v>0</v>
      </c>
      <c r="CV112" s="18">
        <f>SUMIFS(Fluxo!$N:$N,Fluxo!$S:$S,"&gt;"&amp;CU$5,Fluxo!$S:$S,"&lt;="&amp;CV$5,Fluxo!$D:$D,$D112)</f>
        <v>0</v>
      </c>
      <c r="CW112" s="18">
        <f>SUMIFS(Fluxo!$N:$N,Fluxo!$S:$S,"&gt;"&amp;CV$5,Fluxo!$S:$S,"&lt;="&amp;CW$5,Fluxo!$D:$D,$D112)</f>
        <v>0</v>
      </c>
      <c r="CX112" s="18">
        <f>SUMIFS(Fluxo!$N:$N,Fluxo!$S:$S,"&gt;"&amp;CW$5,Fluxo!$S:$S,"&lt;="&amp;CX$5,Fluxo!$D:$D,$D112)</f>
        <v>0</v>
      </c>
      <c r="CY112" s="18">
        <f>SUMIFS(Fluxo!$N:$N,Fluxo!$S:$S,"&gt;"&amp;CX$5,Fluxo!$S:$S,"&lt;="&amp;CY$5,Fluxo!$D:$D,$D112)</f>
        <v>0</v>
      </c>
      <c r="CZ112" s="18">
        <f>SUMIFS(Fluxo!$N:$N,Fluxo!$S:$S,"&gt;"&amp;CY$5,Fluxo!$S:$S,"&lt;="&amp;CZ$5,Fluxo!$D:$D,$D112)</f>
        <v>0</v>
      </c>
      <c r="DA112" s="18">
        <f>SUMIFS(Fluxo!$N:$N,Fluxo!$S:$S,"&gt;"&amp;CZ$5,Fluxo!$S:$S,"&lt;="&amp;DA$5,Fluxo!$D:$D,$D112)</f>
        <v>0</v>
      </c>
      <c r="DB112" s="18">
        <f>SUMIFS(Fluxo!$N:$N,Fluxo!$S:$S,"&gt;"&amp;DA$5,Fluxo!$S:$S,"&lt;="&amp;DB$5,Fluxo!$D:$D,$D112)</f>
        <v>0</v>
      </c>
      <c r="DC112" s="18">
        <f>SUMIFS(Fluxo!$N:$N,Fluxo!$S:$S,"&gt;"&amp;DB$5,Fluxo!$S:$S,"&lt;="&amp;DC$5,Fluxo!$D:$D,$D112)</f>
        <v>0</v>
      </c>
      <c r="DD112" s="18">
        <f>SUMIFS(Fluxo!$N:$N,Fluxo!$S:$S,"&gt;"&amp;DC$5,Fluxo!$S:$S,"&lt;="&amp;DD$5,Fluxo!$D:$D,$D112)</f>
        <v>0</v>
      </c>
      <c r="DE112" s="18">
        <f>SUMIFS(Fluxo!$N:$N,Fluxo!$S:$S,"&gt;"&amp;DD$5,Fluxo!$S:$S,"&lt;="&amp;DE$5,Fluxo!$D:$D,$D112)</f>
        <v>0</v>
      </c>
      <c r="DF112" s="18">
        <f>SUMIFS(Fluxo!$N:$N,Fluxo!$S:$S,"&gt;"&amp;DE$5,Fluxo!$S:$S,"&lt;="&amp;DF$5,Fluxo!$D:$D,$D112)</f>
        <v>0</v>
      </c>
      <c r="DG112" s="18">
        <f>SUMIFS(Fluxo!$N:$N,Fluxo!$S:$S,"&gt;"&amp;DF$5,Fluxo!$S:$S,"&lt;="&amp;DG$5,Fluxo!$D:$D,$D112)</f>
        <v>0</v>
      </c>
      <c r="DH112" s="18">
        <f>SUMIFS(Fluxo!$N:$N,Fluxo!$S:$S,"&gt;"&amp;DG$5,Fluxo!$S:$S,"&lt;="&amp;DH$5,Fluxo!$D:$D,$D112)</f>
        <v>0</v>
      </c>
      <c r="DI112" s="18">
        <f>SUMIFS(Fluxo!$N:$N,Fluxo!$S:$S,"&gt;"&amp;DH$5,Fluxo!$S:$S,"&lt;="&amp;DI$5,Fluxo!$D:$D,$D112)</f>
        <v>0</v>
      </c>
      <c r="DJ112" s="18">
        <f>SUMIFS(Fluxo!$N:$N,Fluxo!$S:$S,"&gt;"&amp;DI$5,Fluxo!$S:$S,"&lt;="&amp;DJ$5,Fluxo!$D:$D,$D112)</f>
        <v>0</v>
      </c>
      <c r="DK112" s="18">
        <f>SUMIFS(Fluxo!$N:$N,Fluxo!$S:$S,"&gt;"&amp;DJ$5,Fluxo!$S:$S,"&lt;="&amp;DK$5,Fluxo!$D:$D,$D112)</f>
        <v>0</v>
      </c>
      <c r="DL112" s="18">
        <f>SUMIFS(Fluxo!$N:$N,Fluxo!$S:$S,"&gt;"&amp;DK$5,Fluxo!$S:$S,"&lt;="&amp;DL$5,Fluxo!$D:$D,$D112)</f>
        <v>0</v>
      </c>
      <c r="DM112" s="18">
        <f>SUMIFS(Fluxo!$N:$N,Fluxo!$S:$S,"&gt;"&amp;DL$5,Fluxo!$S:$S,"&lt;="&amp;DM$5,Fluxo!$D:$D,$D112)</f>
        <v>0</v>
      </c>
      <c r="DN112" s="18">
        <f>SUMIFS(Fluxo!$N:$N,Fluxo!$S:$S,"&gt;"&amp;DM$5,Fluxo!$S:$S,"&lt;="&amp;DN$5,Fluxo!$D:$D,$D112)</f>
        <v>0</v>
      </c>
      <c r="DO112" s="18">
        <f>SUMIFS(Fluxo!$N:$N,Fluxo!$S:$S,"&gt;"&amp;DN$5,Fluxo!$S:$S,"&lt;="&amp;DO$5,Fluxo!$D:$D,$D112)</f>
        <v>0</v>
      </c>
      <c r="DP112" s="18">
        <f>SUMIFS(Fluxo!$N:$N,Fluxo!$S:$S,"&gt;"&amp;DO$5,Fluxo!$S:$S,"&lt;="&amp;DP$5,Fluxo!$D:$D,$D112)</f>
        <v>0</v>
      </c>
      <c r="DQ112" s="18">
        <f>SUMIFS(Fluxo!$N:$N,Fluxo!$S:$S,"&gt;"&amp;DP$5,Fluxo!$S:$S,"&lt;="&amp;DQ$5,Fluxo!$D:$D,$D112)</f>
        <v>0</v>
      </c>
      <c r="DR112" s="18">
        <f>SUMIFS(Fluxo!$N:$N,Fluxo!$S:$S,"&gt;"&amp;DQ$5,Fluxo!$S:$S,"&lt;="&amp;DR$5,Fluxo!$D:$D,$D112)</f>
        <v>0</v>
      </c>
      <c r="DS112" s="18">
        <f>SUMIFS(Fluxo!$N:$N,Fluxo!$S:$S,"&gt;"&amp;DR$5,Fluxo!$S:$S,"&lt;="&amp;DS$5,Fluxo!$D:$D,$D112)</f>
        <v>0</v>
      </c>
      <c r="DT112" s="18">
        <f>SUMIFS(Fluxo!$N:$N,Fluxo!$S:$S,"&gt;"&amp;DS$5,Fluxo!$S:$S,"&lt;="&amp;DT$5,Fluxo!$D:$D,$D112)</f>
        <v>0</v>
      </c>
      <c r="DU112" s="18">
        <f>SUMIFS(Fluxo!$N:$N,Fluxo!$S:$S,"&gt;"&amp;DT$5,Fluxo!$S:$S,"&lt;="&amp;DU$5,Fluxo!$D:$D,$D112)</f>
        <v>0</v>
      </c>
      <c r="DV112" s="18">
        <f>SUMIFS(Fluxo!$N:$N,Fluxo!$S:$S,"&gt;"&amp;DU$5,Fluxo!$S:$S,"&lt;="&amp;DV$5,Fluxo!$D:$D,$D112)</f>
        <v>0</v>
      </c>
      <c r="DW112" s="18">
        <f>SUMIFS(Fluxo!$N:$N,Fluxo!$S:$S,"&gt;"&amp;DV$5,Fluxo!$S:$S,"&lt;="&amp;DW$5,Fluxo!$D:$D,$D112)</f>
        <v>0</v>
      </c>
      <c r="DX112" s="18">
        <f>SUMIFS(Fluxo!$N:$N,Fluxo!$S:$S,"&gt;"&amp;DW$5,Fluxo!$S:$S,"&lt;="&amp;DX$5,Fluxo!$D:$D,$D112)</f>
        <v>0</v>
      </c>
      <c r="DY112" s="18">
        <f>SUMIFS(Fluxo!$N:$N,Fluxo!$S:$S,"&gt;"&amp;DX$5,Fluxo!$S:$S,"&lt;="&amp;DY$5,Fluxo!$D:$D,$D112)</f>
        <v>0</v>
      </c>
      <c r="DZ112" s="18">
        <f>SUMIFS(Fluxo!$N:$N,Fluxo!$S:$S,"&gt;"&amp;DY$5,Fluxo!$S:$S,"&lt;="&amp;DZ$5,Fluxo!$D:$D,$D112)</f>
        <v>0</v>
      </c>
      <c r="EA112" s="18">
        <f>SUMIFS(Fluxo!$N:$N,Fluxo!$S:$S,"&gt;"&amp;DZ$5,Fluxo!$S:$S,"&lt;="&amp;EA$5,Fluxo!$D:$D,$D112)</f>
        <v>0</v>
      </c>
      <c r="EB112" s="18">
        <f>SUMIFS(Fluxo!$N:$N,Fluxo!$S:$S,"&gt;"&amp;EA$5,Fluxo!$S:$S,"&lt;="&amp;EB$5,Fluxo!$D:$D,$D112)</f>
        <v>0</v>
      </c>
      <c r="EC112" s="18">
        <f>SUMIFS(Fluxo!$N:$N,Fluxo!$S:$S,"&gt;"&amp;EB$5,Fluxo!$S:$S,"&lt;="&amp;EC$5,Fluxo!$D:$D,$D112)</f>
        <v>0</v>
      </c>
      <c r="ED112" s="18">
        <f>SUMIFS(Fluxo!$N:$N,Fluxo!$S:$S,"&gt;"&amp;EC$5,Fluxo!$S:$S,"&lt;="&amp;ED$5,Fluxo!$D:$D,$D112)</f>
        <v>0</v>
      </c>
      <c r="EE112" s="18">
        <f>SUMIFS(Fluxo!$N:$N,Fluxo!$S:$S,"&gt;"&amp;ED$5,Fluxo!$S:$S,"&lt;="&amp;EE$5,Fluxo!$D:$D,$D112)</f>
        <v>0</v>
      </c>
      <c r="EF112" s="18">
        <f>SUMIFS(Fluxo!$N:$N,Fluxo!$S:$S,"&gt;"&amp;EE$5,Fluxo!$S:$S,"&lt;="&amp;EF$5,Fluxo!$D:$D,$D112)</f>
        <v>0</v>
      </c>
      <c r="EG112" s="18">
        <f>SUMIFS(Fluxo!$N:$N,Fluxo!$S:$S,"&gt;"&amp;EF$5,Fluxo!$S:$S,"&lt;="&amp;EG$5,Fluxo!$D:$D,$D112)</f>
        <v>0</v>
      </c>
      <c r="EH112" s="18">
        <f>SUMIFS(Fluxo!$N:$N,Fluxo!$S:$S,"&gt;"&amp;EG$5,Fluxo!$S:$S,"&lt;="&amp;EH$5,Fluxo!$D:$D,$D112)</f>
        <v>0</v>
      </c>
      <c r="EI112" s="18">
        <f>SUMIFS(Fluxo!$N:$N,Fluxo!$S:$S,"&gt;"&amp;EH$5,Fluxo!$S:$S,"&lt;="&amp;EI$5,Fluxo!$D:$D,$D112)</f>
        <v>0</v>
      </c>
      <c r="EJ112" s="18">
        <f>SUMIFS(Fluxo!$N:$N,Fluxo!$S:$S,"&gt;"&amp;EI$5,Fluxo!$S:$S,"&lt;="&amp;EJ$5,Fluxo!$D:$D,$D112)</f>
        <v>0</v>
      </c>
      <c r="EK112" s="18">
        <f>SUMIFS(Fluxo!$N:$N,Fluxo!$S:$S,"&gt;"&amp;EJ$5,Fluxo!$S:$S,"&lt;="&amp;EK$5,Fluxo!$D:$D,$D112)</f>
        <v>0</v>
      </c>
      <c r="EL112" s="18">
        <f>SUMIFS(Fluxo!$N:$N,Fluxo!$S:$S,"&gt;"&amp;EK$5,Fluxo!$S:$S,"&lt;="&amp;EL$5,Fluxo!$D:$D,$D112)</f>
        <v>0</v>
      </c>
      <c r="EM112" s="18">
        <f>SUMIFS(Fluxo!$N:$N,Fluxo!$S:$S,"&gt;"&amp;EL$5,Fluxo!$S:$S,"&lt;="&amp;EM$5,Fluxo!$D:$D,$D112)</f>
        <v>0</v>
      </c>
      <c r="EN112" s="18">
        <f>SUMIFS(Fluxo!$N:$N,Fluxo!$S:$S,"&gt;"&amp;EM$5,Fluxo!$S:$S,"&lt;="&amp;EN$5,Fluxo!$D:$D,$D112)</f>
        <v>0</v>
      </c>
      <c r="EO112" s="18">
        <f>SUMIFS(Fluxo!$N:$N,Fluxo!$S:$S,"&gt;"&amp;EN$5,Fluxo!$S:$S,"&lt;="&amp;EO$5,Fluxo!$D:$D,$D112)</f>
        <v>0</v>
      </c>
      <c r="EP112" s="18">
        <f>SUMIFS(Fluxo!$N:$N,Fluxo!$S:$S,"&gt;"&amp;EO$5,Fluxo!$S:$S,"&lt;="&amp;EP$5,Fluxo!$D:$D,$D112)</f>
        <v>0</v>
      </c>
      <c r="EQ112" s="18">
        <f>SUMIFS(Fluxo!$N:$N,Fluxo!$S:$S,"&gt;"&amp;EP$5,Fluxo!$S:$S,"&lt;="&amp;EQ$5,Fluxo!$D:$D,$D112)</f>
        <v>0</v>
      </c>
      <c r="ER112" s="18">
        <f>SUMIFS(Fluxo!$N:$N,Fluxo!$S:$S,"&gt;"&amp;EQ$5,Fluxo!$S:$S,"&lt;="&amp;ER$5,Fluxo!$D:$D,$D112)</f>
        <v>0</v>
      </c>
      <c r="ES112" s="18">
        <f>SUMIFS(Fluxo!$N:$N,Fluxo!$S:$S,"&gt;"&amp;ER$5,Fluxo!$S:$S,"&lt;="&amp;ES$5,Fluxo!$D:$D,$D112)</f>
        <v>0</v>
      </c>
      <c r="ET112" s="18">
        <f>SUMIFS(Fluxo!$N:$N,Fluxo!$S:$S,"&gt;"&amp;ES$5,Fluxo!$S:$S,"&lt;="&amp;ET$5,Fluxo!$D:$D,$D112)</f>
        <v>0</v>
      </c>
      <c r="EU112" s="18">
        <f>SUMIFS(Fluxo!$N:$N,Fluxo!$S:$S,"&gt;"&amp;ET$5,Fluxo!$S:$S,"&lt;="&amp;EU$5,Fluxo!$D:$D,$D112)</f>
        <v>0</v>
      </c>
      <c r="EV112" s="18">
        <f>SUMIFS(Fluxo!$N:$N,Fluxo!$S:$S,"&gt;"&amp;EU$5,Fluxo!$S:$S,"&lt;="&amp;EV$5,Fluxo!$D:$D,$D112)</f>
        <v>0</v>
      </c>
      <c r="EW112" s="18">
        <f>SUMIFS(Fluxo!$N:$N,Fluxo!$S:$S,"&gt;"&amp;EV$5,Fluxo!$S:$S,"&lt;="&amp;EW$5,Fluxo!$D:$D,$D112)</f>
        <v>0</v>
      </c>
      <c r="EX112" s="18">
        <f>SUMIFS(Fluxo!$N:$N,Fluxo!$S:$S,"&gt;"&amp;EW$5,Fluxo!$S:$S,"&lt;="&amp;EX$5,Fluxo!$D:$D,$D112)</f>
        <v>0</v>
      </c>
      <c r="EY112" s="18">
        <f>SUMIFS(Fluxo!$N:$N,Fluxo!$S:$S,"&gt;"&amp;EX$5,Fluxo!$S:$S,"&lt;="&amp;EY$5,Fluxo!$D:$D,$D112)</f>
        <v>0</v>
      </c>
      <c r="EZ112" s="18">
        <f>SUMIFS(Fluxo!$N:$N,Fluxo!$S:$S,"&gt;"&amp;EY$5,Fluxo!$S:$S,"&lt;="&amp;EZ$5,Fluxo!$D:$D,$D112)</f>
        <v>0</v>
      </c>
      <c r="FA112" s="18">
        <f>SUMIFS(Fluxo!$N:$N,Fluxo!$S:$S,"&gt;"&amp;EZ$5,Fluxo!$S:$S,"&lt;="&amp;FA$5,Fluxo!$D:$D,$D112)</f>
        <v>0</v>
      </c>
      <c r="FB112" s="18">
        <f>SUMIFS(Fluxo!$N:$N,Fluxo!$S:$S,"&gt;"&amp;FA$5,Fluxo!$S:$S,"&lt;="&amp;FB$5,Fluxo!$D:$D,$D112)</f>
        <v>0</v>
      </c>
      <c r="FC112" s="18">
        <f>SUMIFS(Fluxo!$N:$N,Fluxo!$S:$S,"&gt;"&amp;FB$5,Fluxo!$S:$S,"&lt;="&amp;FC$5,Fluxo!$D:$D,$D112)</f>
        <v>0</v>
      </c>
      <c r="FD112" s="18">
        <f>SUMIFS(Fluxo!$N:$N,Fluxo!$S:$S,"&gt;"&amp;FC$5,Fluxo!$S:$S,"&lt;="&amp;FD$5,Fluxo!$D:$D,$D112)</f>
        <v>0</v>
      </c>
      <c r="FE112" s="18">
        <f>SUMIFS(Fluxo!$N:$N,Fluxo!$S:$S,"&gt;"&amp;FD$5,Fluxo!$S:$S,"&lt;="&amp;FE$5,Fluxo!$D:$D,$D112)</f>
        <v>0</v>
      </c>
      <c r="FF112" s="18">
        <f>SUMIFS(Fluxo!$N:$N,Fluxo!$S:$S,"&gt;"&amp;FE$5,Fluxo!$S:$S,"&lt;="&amp;FF$5,Fluxo!$D:$D,$D112)</f>
        <v>0</v>
      </c>
      <c r="FG112" s="18">
        <f>SUMIFS(Fluxo!$N:$N,Fluxo!$S:$S,"&gt;"&amp;FF$5,Fluxo!$S:$S,"&lt;="&amp;FG$5,Fluxo!$D:$D,$D112)</f>
        <v>0</v>
      </c>
      <c r="FH112" s="18">
        <f>SUMIFS(Fluxo!$N:$N,Fluxo!$S:$S,"&gt;"&amp;FG$5,Fluxo!$S:$S,"&lt;="&amp;FH$5,Fluxo!$D:$D,$D112)</f>
        <v>0</v>
      </c>
      <c r="FI112" s="18">
        <f>SUMIFS(Fluxo!$N:$N,Fluxo!$S:$S,"&gt;"&amp;FH$5,Fluxo!$S:$S,"&lt;="&amp;FI$5,Fluxo!$D:$D,$D112)</f>
        <v>0</v>
      </c>
      <c r="FJ112" s="18">
        <f>SUMIFS(Fluxo!$N:$N,Fluxo!$S:$S,"&gt;"&amp;FI$5,Fluxo!$S:$S,"&lt;="&amp;FJ$5,Fluxo!$D:$D,$D112)</f>
        <v>0</v>
      </c>
      <c r="FK112" s="18">
        <f>SUMIFS(Fluxo!$N:$N,Fluxo!$S:$S,"&gt;"&amp;FJ$5,Fluxo!$S:$S,"&lt;="&amp;FK$5,Fluxo!$D:$D,$D112)</f>
        <v>0</v>
      </c>
      <c r="FL112" s="18">
        <f>SUMIFS(Fluxo!$N:$N,Fluxo!$S:$S,"&gt;"&amp;FK$5,Fluxo!$S:$S,"&lt;="&amp;FL$5,Fluxo!$D:$D,$D112)</f>
        <v>0</v>
      </c>
      <c r="FM112" s="18">
        <f>SUMIFS(Fluxo!$N:$N,Fluxo!$S:$S,"&gt;"&amp;FL$5,Fluxo!$S:$S,"&lt;="&amp;FM$5,Fluxo!$D:$D,$D112)</f>
        <v>0</v>
      </c>
      <c r="FN112" s="18">
        <f>SUMIFS(Fluxo!$N:$N,Fluxo!$S:$S,"&gt;"&amp;FM$5,Fluxo!$S:$S,"&lt;="&amp;FN$5,Fluxo!$D:$D,$D112)</f>
        <v>0</v>
      </c>
      <c r="FO112" s="18">
        <f>SUMIFS(Fluxo!$N:$N,Fluxo!$S:$S,"&gt;"&amp;FN$5,Fluxo!$S:$S,"&lt;="&amp;FO$5,Fluxo!$D:$D,$D112)</f>
        <v>0</v>
      </c>
      <c r="FP112" s="18">
        <f>SUMIFS(Fluxo!$N:$N,Fluxo!$S:$S,"&gt;"&amp;FO$5,Fluxo!$S:$S,"&lt;="&amp;FP$5,Fluxo!$D:$D,$D112)</f>
        <v>0</v>
      </c>
      <c r="FQ112" s="18">
        <f>SUMIFS(Fluxo!$N:$N,Fluxo!$S:$S,"&gt;"&amp;FP$5,Fluxo!$S:$S,"&lt;="&amp;FQ$5,Fluxo!$D:$D,$D112)</f>
        <v>0</v>
      </c>
      <c r="FR112" s="18">
        <f>SUMIFS(Fluxo!$N:$N,Fluxo!$S:$S,"&gt;"&amp;FQ$5,Fluxo!$S:$S,"&lt;="&amp;FR$5,Fluxo!$D:$D,$D112)</f>
        <v>0</v>
      </c>
      <c r="FS112" s="18">
        <f>SUMIFS(Fluxo!$N:$N,Fluxo!$S:$S,"&gt;"&amp;FR$5,Fluxo!$S:$S,"&lt;="&amp;FS$5,Fluxo!$D:$D,$D112)</f>
        <v>0</v>
      </c>
      <c r="FT112" s="18">
        <f>SUMIFS(Fluxo!$N:$N,Fluxo!$S:$S,"&gt;"&amp;FS$5,Fluxo!$S:$S,"&lt;="&amp;FT$5,Fluxo!$D:$D,$D112)</f>
        <v>0</v>
      </c>
      <c r="FU112" s="18">
        <f>SUMIFS(Fluxo!$N:$N,Fluxo!$S:$S,"&gt;"&amp;FT$5,Fluxo!$S:$S,"&lt;="&amp;FU$5,Fluxo!$D:$D,$D112)</f>
        <v>0</v>
      </c>
      <c r="FV112" s="18">
        <f>SUMIFS(Fluxo!$N:$N,Fluxo!$S:$S,"&gt;"&amp;FU$5,Fluxo!$S:$S,"&lt;="&amp;FV$5,Fluxo!$D:$D,$D112)</f>
        <v>0</v>
      </c>
      <c r="FW112" s="18">
        <f>SUMIFS(Fluxo!$N:$N,Fluxo!$S:$S,"&gt;"&amp;FV$5,Fluxo!$S:$S,"&lt;="&amp;FW$5,Fluxo!$D:$D,$D112)</f>
        <v>0</v>
      </c>
      <c r="FX112" s="18">
        <f>SUMIFS(Fluxo!$N:$N,Fluxo!$S:$S,"&gt;"&amp;FW$5,Fluxo!$S:$S,"&lt;="&amp;FX$5,Fluxo!$D:$D,$D112)</f>
        <v>0</v>
      </c>
      <c r="FY112" s="18">
        <f>SUMIFS(Fluxo!$N:$N,Fluxo!$S:$S,"&gt;"&amp;FX$5,Fluxo!$S:$S,"&lt;="&amp;FY$5,Fluxo!$D:$D,$D112)</f>
        <v>0</v>
      </c>
      <c r="FZ112" s="18">
        <f>SUMIFS(Fluxo!$N:$N,Fluxo!$S:$S,"&gt;"&amp;FY$5,Fluxo!$S:$S,"&lt;="&amp;FZ$5,Fluxo!$D:$D,$D112)</f>
        <v>0</v>
      </c>
      <c r="GA112" s="18">
        <f>SUMIFS(Fluxo!$N:$N,Fluxo!$S:$S,"&gt;"&amp;FZ$5,Fluxo!$S:$S,"&lt;="&amp;GA$5,Fluxo!$D:$D,$D112)</f>
        <v>0</v>
      </c>
      <c r="GB112" s="18">
        <f>SUMIFS(Fluxo!$N:$N,Fluxo!$S:$S,"&gt;"&amp;GA$5,Fluxo!$S:$S,"&lt;="&amp;GB$5,Fluxo!$D:$D,$D112)</f>
        <v>0</v>
      </c>
      <c r="GC112" s="18">
        <f>SUMIFS(Fluxo!$N:$N,Fluxo!$S:$S,"&gt;"&amp;GB$5,Fluxo!$S:$S,"&lt;="&amp;GC$5,Fluxo!$D:$D,$D112)</f>
        <v>0</v>
      </c>
      <c r="GD112" s="18">
        <f>SUMIFS(Fluxo!$N:$N,Fluxo!$S:$S,"&gt;"&amp;GC$5,Fluxo!$S:$S,"&lt;="&amp;GD$5,Fluxo!$D:$D,$D112)</f>
        <v>0</v>
      </c>
      <c r="GE112" s="18">
        <f>SUMIFS(Fluxo!$N:$N,Fluxo!$S:$S,"&gt;"&amp;GD$5,Fluxo!$S:$S,"&lt;="&amp;GE$5,Fluxo!$D:$D,$D112)</f>
        <v>0</v>
      </c>
      <c r="GF112" s="18">
        <f>SUMIFS(Fluxo!$N:$N,Fluxo!$S:$S,"&gt;"&amp;GE$5,Fluxo!$S:$S,"&lt;="&amp;GF$5,Fluxo!$D:$D,$D112)</f>
        <v>0</v>
      </c>
      <c r="GG112" s="18">
        <f>SUMIFS(Fluxo!$N:$N,Fluxo!$S:$S,"&gt;"&amp;GF$5,Fluxo!$S:$S,"&lt;="&amp;GG$5,Fluxo!$D:$D,$D112)</f>
        <v>0</v>
      </c>
      <c r="GH112" s="18">
        <f>SUMIFS(Fluxo!$N:$N,Fluxo!$S:$S,"&gt;"&amp;GG$5,Fluxo!$S:$S,"&lt;="&amp;GH$5,Fluxo!$D:$D,$D112)</f>
        <v>0</v>
      </c>
      <c r="GI112" s="18">
        <f>SUMIFS(Fluxo!$N:$N,Fluxo!$S:$S,"&gt;"&amp;GH$5,Fluxo!$S:$S,"&lt;="&amp;GI$5,Fluxo!$D:$D,$D112)</f>
        <v>0</v>
      </c>
      <c r="GJ112" s="18">
        <f>SUMIFS(Fluxo!$N:$N,Fluxo!$S:$S,"&gt;"&amp;GI$5,Fluxo!$S:$S,"&lt;="&amp;GJ$5,Fluxo!$D:$D,$D112)</f>
        <v>0</v>
      </c>
      <c r="GK112" s="18">
        <f>SUMIFS(Fluxo!$N:$N,Fluxo!$S:$S,"&gt;"&amp;GJ$5,Fluxo!$S:$S,"&lt;="&amp;GK$5,Fluxo!$D:$D,$D112)</f>
        <v>0</v>
      </c>
      <c r="GL112" s="18">
        <f>SUMIFS(Fluxo!$N:$N,Fluxo!$S:$S,"&gt;"&amp;GK$5,Fluxo!$S:$S,"&lt;="&amp;GL$5,Fluxo!$D:$D,$D112)</f>
        <v>0</v>
      </c>
      <c r="GM112" s="18">
        <f>SUMIFS(Fluxo!$N:$N,Fluxo!$S:$S,"&gt;"&amp;GL$5,Fluxo!$S:$S,"&lt;="&amp;GM$5,Fluxo!$D:$D,$D112)</f>
        <v>0</v>
      </c>
      <c r="GN112" s="18">
        <f>SUMIFS(Fluxo!$N:$N,Fluxo!$S:$S,"&gt;"&amp;GM$5,Fluxo!$S:$S,"&lt;="&amp;GN$5,Fluxo!$D:$D,$D112)</f>
        <v>0</v>
      </c>
      <c r="GO112" s="18">
        <f>SUMIFS(Fluxo!$N:$N,Fluxo!$S:$S,"&gt;"&amp;GN$5,Fluxo!$S:$S,"&lt;="&amp;GO$5,Fluxo!$D:$D,$D112)</f>
        <v>0</v>
      </c>
      <c r="GP112" s="18">
        <f>SUMIFS(Fluxo!$N:$N,Fluxo!$S:$S,"&gt;"&amp;GO$5,Fluxo!$S:$S,"&lt;="&amp;GP$5,Fluxo!$D:$D,$D112)</f>
        <v>0</v>
      </c>
      <c r="GQ112" s="18">
        <f>SUMIFS(Fluxo!$N:$N,Fluxo!$S:$S,"&gt;"&amp;GP$5,Fluxo!$S:$S,"&lt;="&amp;GQ$5,Fluxo!$D:$D,$D112)</f>
        <v>0</v>
      </c>
      <c r="GR112" s="18">
        <f>SUMIFS(Fluxo!$N:$N,Fluxo!$S:$S,"&gt;"&amp;GQ$5,Fluxo!$S:$S,"&lt;="&amp;GR$5,Fluxo!$D:$D,$D112)</f>
        <v>0</v>
      </c>
      <c r="GS112" s="18">
        <f>SUMIFS(Fluxo!$N:$N,Fluxo!$S:$S,"&gt;"&amp;GR$5,Fluxo!$S:$S,"&lt;="&amp;GS$5,Fluxo!$D:$D,$D112)</f>
        <v>0</v>
      </c>
      <c r="GT112" s="18">
        <f>SUMIFS(Fluxo!$N:$N,Fluxo!$S:$S,"&gt;"&amp;GS$5,Fluxo!$S:$S,"&lt;="&amp;GT$5,Fluxo!$D:$D,$D112)</f>
        <v>0</v>
      </c>
      <c r="GU112" s="18">
        <f>SUMIFS(Fluxo!$N:$N,Fluxo!$S:$S,"&gt;"&amp;GT$5,Fluxo!$S:$S,"&lt;="&amp;GU$5,Fluxo!$D:$D,$D112)</f>
        <v>0</v>
      </c>
      <c r="GV112" s="18">
        <f>SUMIFS(Fluxo!$N:$N,Fluxo!$S:$S,"&gt;"&amp;GU$5,Fluxo!$S:$S,"&lt;="&amp;GV$5,Fluxo!$D:$D,$D112)</f>
        <v>0</v>
      </c>
      <c r="GW112" s="18">
        <f>SUMIFS(Fluxo!$N:$N,Fluxo!$S:$S,"&gt;"&amp;GV$5,Fluxo!$S:$S,"&lt;="&amp;GW$5,Fluxo!$D:$D,$D112)</f>
        <v>0</v>
      </c>
      <c r="GX112" s="18">
        <f>SUMIFS(Fluxo!$N:$N,Fluxo!$S:$S,"&gt;"&amp;GW$5,Fluxo!$S:$S,"&lt;="&amp;GX$5,Fluxo!$D:$D,$D112)</f>
        <v>0</v>
      </c>
      <c r="GY112" s="18">
        <f>SUMIFS(Fluxo!$N:$N,Fluxo!$S:$S,"&gt;"&amp;GX$5,Fluxo!$S:$S,"&lt;="&amp;GY$5,Fluxo!$D:$D,$D112)</f>
        <v>0</v>
      </c>
      <c r="GZ112" s="18">
        <f>SUMIFS(Fluxo!$N:$N,Fluxo!$S:$S,"&gt;"&amp;GY$5,Fluxo!$S:$S,"&lt;="&amp;GZ$5,Fluxo!$D:$D,$D112)</f>
        <v>0</v>
      </c>
      <c r="HA112" s="18">
        <f>SUMIFS(Fluxo!$N:$N,Fluxo!$S:$S,"&gt;"&amp;GZ$5,Fluxo!$S:$S,"&lt;="&amp;HA$5,Fluxo!$D:$D,$D112)</f>
        <v>0</v>
      </c>
      <c r="HB112" s="18">
        <f>SUMIFS(Fluxo!$N:$N,Fluxo!$S:$S,"&gt;"&amp;HA$5,Fluxo!$S:$S,"&lt;="&amp;HB$5,Fluxo!$D:$D,$D112)</f>
        <v>0</v>
      </c>
      <c r="HC112" s="18">
        <f>SUMIFS(Fluxo!$N:$N,Fluxo!$S:$S,"&gt;"&amp;HB$5,Fluxo!$S:$S,"&lt;="&amp;HC$5,Fluxo!$D:$D,$D112)</f>
        <v>0</v>
      </c>
      <c r="HD112" s="18">
        <f>SUMIFS(Fluxo!$N:$N,Fluxo!$S:$S,"&gt;"&amp;HC$5,Fluxo!$S:$S,"&lt;="&amp;HD$5,Fluxo!$D:$D,$D112)</f>
        <v>0</v>
      </c>
      <c r="HE112" s="18">
        <f>SUMIFS(Fluxo!$N:$N,Fluxo!$S:$S,"&gt;"&amp;HD$5,Fluxo!$S:$S,"&lt;="&amp;HE$5,Fluxo!$D:$D,$D112)</f>
        <v>0</v>
      </c>
      <c r="HF112" s="18">
        <f>SUMIFS(Fluxo!$N:$N,Fluxo!$S:$S,"&gt;"&amp;HE$5,Fluxo!$S:$S,"&lt;="&amp;HF$5,Fluxo!$D:$D,$D112)</f>
        <v>0</v>
      </c>
    </row>
    <row r="113" spans="1:214">
      <c r="A113" s="20">
        <f t="shared" si="18"/>
        <v>103</v>
      </c>
      <c r="B113" s="140" t="str">
        <f>'Check Carteira'!C105</f>
        <v>E.1016.99.01.0243</v>
      </c>
      <c r="C113" s="141">
        <v>1</v>
      </c>
      <c r="D113" s="129" t="str">
        <f>'Check Carteira'!F105</f>
        <v>A-0243</v>
      </c>
      <c r="E113" s="21" t="str">
        <f>IFERROR(INDEX(Contratos!L:L,MATCH(D113,Contratos!R:R,0)),"")</f>
        <v/>
      </c>
      <c r="F113" s="139" t="str">
        <f>IFERROR(INDEX(Contratos!G:G,MATCH(D113,Contratos!R:R,0)),"")</f>
        <v/>
      </c>
      <c r="H113" s="83">
        <f t="shared" si="17"/>
        <v>0</v>
      </c>
      <c r="J113" s="18">
        <f>SUMIFS(Fluxo!$N:$N,Fluxo!$S:$S,"&gt;"&amp;I$5,Fluxo!$S:$S,"&lt;="&amp;J$5,Fluxo!$D:$D,$D113)</f>
        <v>0</v>
      </c>
      <c r="K113" s="18">
        <f>SUMIFS(Fluxo!$N:$N,Fluxo!$S:$S,"&gt;"&amp;J$5,Fluxo!$S:$S,"&lt;="&amp;K$5,Fluxo!$D:$D,$D113)</f>
        <v>0</v>
      </c>
      <c r="L113" s="18">
        <f>SUMIFS(Fluxo!$N:$N,Fluxo!$S:$S,"&gt;"&amp;K$5,Fluxo!$S:$S,"&lt;="&amp;L$5,Fluxo!$D:$D,$D113)</f>
        <v>0</v>
      </c>
      <c r="M113" s="18">
        <f>SUMIFS(Fluxo!$N:$N,Fluxo!$S:$S,"&gt;"&amp;L$5,Fluxo!$S:$S,"&lt;="&amp;M$5,Fluxo!$D:$D,$D113)</f>
        <v>0</v>
      </c>
      <c r="N113" s="18">
        <f>SUMIFS(Fluxo!$N:$N,Fluxo!$S:$S,"&gt;"&amp;M$5,Fluxo!$S:$S,"&lt;="&amp;N$5,Fluxo!$D:$D,$D113)</f>
        <v>0</v>
      </c>
      <c r="O113" s="18">
        <f>SUMIFS(Fluxo!$N:$N,Fluxo!$S:$S,"&gt;"&amp;N$5,Fluxo!$S:$S,"&lt;="&amp;O$5,Fluxo!$D:$D,$D113)</f>
        <v>0</v>
      </c>
      <c r="P113" s="18">
        <f>SUMIFS(Fluxo!$N:$N,Fluxo!$S:$S,"&gt;"&amp;O$5,Fluxo!$S:$S,"&lt;="&amp;P$5,Fluxo!$D:$D,$D113)</f>
        <v>0</v>
      </c>
      <c r="Q113" s="18">
        <f>SUMIFS(Fluxo!$N:$N,Fluxo!$S:$S,"&gt;"&amp;P$5,Fluxo!$S:$S,"&lt;="&amp;Q$5,Fluxo!$D:$D,$D113)</f>
        <v>0</v>
      </c>
      <c r="R113" s="18">
        <f>SUMIFS(Fluxo!$N:$N,Fluxo!$S:$S,"&gt;"&amp;Q$5,Fluxo!$S:$S,"&lt;="&amp;R$5,Fluxo!$D:$D,$D113)</f>
        <v>0</v>
      </c>
      <c r="S113" s="18">
        <f>SUMIFS(Fluxo!$N:$N,Fluxo!$S:$S,"&gt;"&amp;R$5,Fluxo!$S:$S,"&lt;="&amp;S$5,Fluxo!$D:$D,$D113)</f>
        <v>0</v>
      </c>
      <c r="T113" s="18">
        <f>SUMIFS(Fluxo!$N:$N,Fluxo!$S:$S,"&gt;"&amp;S$5,Fluxo!$S:$S,"&lt;="&amp;T$5,Fluxo!$D:$D,$D113)</f>
        <v>0</v>
      </c>
      <c r="U113" s="18">
        <f>SUMIFS(Fluxo!$N:$N,Fluxo!$S:$S,"&gt;"&amp;T$5,Fluxo!$S:$S,"&lt;="&amp;U$5,Fluxo!$D:$D,$D113)</f>
        <v>0</v>
      </c>
      <c r="V113" s="18">
        <f>SUMIFS(Fluxo!$N:$N,Fluxo!$S:$S,"&gt;"&amp;U$5,Fluxo!$S:$S,"&lt;="&amp;V$5,Fluxo!$D:$D,$D113)</f>
        <v>0</v>
      </c>
      <c r="W113" s="18">
        <f>SUMIFS(Fluxo!$N:$N,Fluxo!$S:$S,"&gt;"&amp;V$5,Fluxo!$S:$S,"&lt;="&amp;W$5,Fluxo!$D:$D,$D113)</f>
        <v>0</v>
      </c>
      <c r="X113" s="18">
        <f>SUMIFS(Fluxo!$N:$N,Fluxo!$S:$S,"&gt;"&amp;W$5,Fluxo!$S:$S,"&lt;="&amp;X$5,Fluxo!$D:$D,$D113)</f>
        <v>0</v>
      </c>
      <c r="Y113" s="18">
        <f>SUMIFS(Fluxo!$N:$N,Fluxo!$S:$S,"&gt;"&amp;X$5,Fluxo!$S:$S,"&lt;="&amp;Y$5,Fluxo!$D:$D,$D113)</f>
        <v>0</v>
      </c>
      <c r="Z113" s="18">
        <f>SUMIFS(Fluxo!$N:$N,Fluxo!$S:$S,"&gt;"&amp;Y$5,Fluxo!$S:$S,"&lt;="&amp;Z$5,Fluxo!$D:$D,$D113)</f>
        <v>0</v>
      </c>
      <c r="AA113" s="18">
        <f>SUMIFS(Fluxo!$N:$N,Fluxo!$S:$S,"&gt;"&amp;Z$5,Fluxo!$S:$S,"&lt;="&amp;AA$5,Fluxo!$D:$D,$D113)</f>
        <v>0</v>
      </c>
      <c r="AB113" s="18">
        <f>SUMIFS(Fluxo!$N:$N,Fluxo!$S:$S,"&gt;"&amp;AA$5,Fluxo!$S:$S,"&lt;="&amp;AB$5,Fluxo!$D:$D,$D113)</f>
        <v>0</v>
      </c>
      <c r="AC113" s="18">
        <f>SUMIFS(Fluxo!$N:$N,Fluxo!$S:$S,"&gt;"&amp;AB$5,Fluxo!$S:$S,"&lt;="&amp;AC$5,Fluxo!$D:$D,$D113)</f>
        <v>0</v>
      </c>
      <c r="AD113" s="18">
        <f>SUMIFS(Fluxo!$N:$N,Fluxo!$S:$S,"&gt;"&amp;AC$5,Fluxo!$S:$S,"&lt;="&amp;AD$5,Fluxo!$D:$D,$D113)</f>
        <v>0</v>
      </c>
      <c r="AE113" s="18">
        <f>SUMIFS(Fluxo!$N:$N,Fluxo!$S:$S,"&gt;"&amp;AD$5,Fluxo!$S:$S,"&lt;="&amp;AE$5,Fluxo!$D:$D,$D113)</f>
        <v>0</v>
      </c>
      <c r="AF113" s="18">
        <f>SUMIFS(Fluxo!$N:$N,Fluxo!$S:$S,"&gt;"&amp;AE$5,Fluxo!$S:$S,"&lt;="&amp;AF$5,Fluxo!$D:$D,$D113)</f>
        <v>0</v>
      </c>
      <c r="AG113" s="18">
        <f>SUMIFS(Fluxo!$N:$N,Fluxo!$S:$S,"&gt;"&amp;AF$5,Fluxo!$S:$S,"&lt;="&amp;AG$5,Fluxo!$D:$D,$D113)</f>
        <v>0</v>
      </c>
      <c r="AH113" s="18">
        <f>SUMIFS(Fluxo!$N:$N,Fluxo!$S:$S,"&gt;"&amp;AG$5,Fluxo!$S:$S,"&lt;="&amp;AH$5,Fluxo!$D:$D,$D113)</f>
        <v>0</v>
      </c>
      <c r="AI113" s="18">
        <f>SUMIFS(Fluxo!$N:$N,Fluxo!$S:$S,"&gt;"&amp;AH$5,Fluxo!$S:$S,"&lt;="&amp;AI$5,Fluxo!$D:$D,$D113)</f>
        <v>0</v>
      </c>
      <c r="AJ113" s="18">
        <f>SUMIFS(Fluxo!$N:$N,Fluxo!$S:$S,"&gt;"&amp;AI$5,Fluxo!$S:$S,"&lt;="&amp;AJ$5,Fluxo!$D:$D,$D113)</f>
        <v>0</v>
      </c>
      <c r="AK113" s="18">
        <f>SUMIFS(Fluxo!$N:$N,Fluxo!$S:$S,"&gt;"&amp;AJ$5,Fluxo!$S:$S,"&lt;="&amp;AK$5,Fluxo!$D:$D,$D113)</f>
        <v>0</v>
      </c>
      <c r="AL113" s="18">
        <f>SUMIFS(Fluxo!$N:$N,Fluxo!$S:$S,"&gt;"&amp;AK$5,Fluxo!$S:$S,"&lt;="&amp;AL$5,Fluxo!$D:$D,$D113)</f>
        <v>0</v>
      </c>
      <c r="AM113" s="18">
        <f>SUMIFS(Fluxo!$N:$N,Fluxo!$S:$S,"&gt;"&amp;AL$5,Fluxo!$S:$S,"&lt;="&amp;AM$5,Fluxo!$D:$D,$D113)</f>
        <v>0</v>
      </c>
      <c r="AN113" s="18">
        <f>SUMIFS(Fluxo!$N:$N,Fluxo!$S:$S,"&gt;"&amp;AM$5,Fluxo!$S:$S,"&lt;="&amp;AN$5,Fluxo!$D:$D,$D113)</f>
        <v>0</v>
      </c>
      <c r="AO113" s="18">
        <f>SUMIFS(Fluxo!$N:$N,Fluxo!$S:$S,"&gt;"&amp;AN$5,Fluxo!$S:$S,"&lt;="&amp;AO$5,Fluxo!$D:$D,$D113)</f>
        <v>0</v>
      </c>
      <c r="AP113" s="18">
        <f>SUMIFS(Fluxo!$N:$N,Fluxo!$S:$S,"&gt;"&amp;AO$5,Fluxo!$S:$S,"&lt;="&amp;AP$5,Fluxo!$D:$D,$D113)</f>
        <v>0</v>
      </c>
      <c r="AQ113" s="18">
        <f>SUMIFS(Fluxo!$N:$N,Fluxo!$S:$S,"&gt;"&amp;AP$5,Fluxo!$S:$S,"&lt;="&amp;AQ$5,Fluxo!$D:$D,$D113)</f>
        <v>0</v>
      </c>
      <c r="AR113" s="18">
        <f>SUMIFS(Fluxo!$N:$N,Fluxo!$S:$S,"&gt;"&amp;AQ$5,Fluxo!$S:$S,"&lt;="&amp;AR$5,Fluxo!$D:$D,$D113)</f>
        <v>0</v>
      </c>
      <c r="AS113" s="18">
        <f>SUMIFS(Fluxo!$N:$N,Fluxo!$S:$S,"&gt;"&amp;AR$5,Fluxo!$S:$S,"&lt;="&amp;AS$5,Fluxo!$D:$D,$D113)</f>
        <v>0</v>
      </c>
      <c r="AT113" s="18">
        <f>SUMIFS(Fluxo!$N:$N,Fluxo!$S:$S,"&gt;"&amp;AS$5,Fluxo!$S:$S,"&lt;="&amp;AT$5,Fluxo!$D:$D,$D113)</f>
        <v>0</v>
      </c>
      <c r="AU113" s="18">
        <f>SUMIFS(Fluxo!$N:$N,Fluxo!$S:$S,"&gt;"&amp;AT$5,Fluxo!$S:$S,"&lt;="&amp;AU$5,Fluxo!$D:$D,$D113)</f>
        <v>0</v>
      </c>
      <c r="AV113" s="18">
        <f>SUMIFS(Fluxo!$N:$N,Fluxo!$S:$S,"&gt;"&amp;AU$5,Fluxo!$S:$S,"&lt;="&amp;AV$5,Fluxo!$D:$D,$D113)</f>
        <v>0</v>
      </c>
      <c r="AW113" s="18">
        <f>SUMIFS(Fluxo!$N:$N,Fluxo!$S:$S,"&gt;"&amp;AV$5,Fluxo!$S:$S,"&lt;="&amp;AW$5,Fluxo!$D:$D,$D113)</f>
        <v>0</v>
      </c>
      <c r="AX113" s="18">
        <f>SUMIFS(Fluxo!$N:$N,Fluxo!$S:$S,"&gt;"&amp;AW$5,Fluxo!$S:$S,"&lt;="&amp;AX$5,Fluxo!$D:$D,$D113)</f>
        <v>0</v>
      </c>
      <c r="AY113" s="18">
        <f>SUMIFS(Fluxo!$N:$N,Fluxo!$S:$S,"&gt;"&amp;AX$5,Fluxo!$S:$S,"&lt;="&amp;AY$5,Fluxo!$D:$D,$D113)</f>
        <v>0</v>
      </c>
      <c r="AZ113" s="18">
        <f>SUMIFS(Fluxo!$N:$N,Fluxo!$S:$S,"&gt;"&amp;AY$5,Fluxo!$S:$S,"&lt;="&amp;AZ$5,Fluxo!$D:$D,$D113)</f>
        <v>0</v>
      </c>
      <c r="BA113" s="18">
        <f>SUMIFS(Fluxo!$N:$N,Fluxo!$S:$S,"&gt;"&amp;AZ$5,Fluxo!$S:$S,"&lt;="&amp;BA$5,Fluxo!$D:$D,$D113)</f>
        <v>0</v>
      </c>
      <c r="BB113" s="18">
        <f>SUMIFS(Fluxo!$N:$N,Fluxo!$S:$S,"&gt;"&amp;BA$5,Fluxo!$S:$S,"&lt;="&amp;BB$5,Fluxo!$D:$D,$D113)</f>
        <v>0</v>
      </c>
      <c r="BC113" s="18">
        <f>SUMIFS(Fluxo!$N:$N,Fluxo!$S:$S,"&gt;"&amp;BB$5,Fluxo!$S:$S,"&lt;="&amp;BC$5,Fluxo!$D:$D,$D113)</f>
        <v>0</v>
      </c>
      <c r="BD113" s="18">
        <f>SUMIFS(Fluxo!$N:$N,Fluxo!$S:$S,"&gt;"&amp;BC$5,Fluxo!$S:$S,"&lt;="&amp;BD$5,Fluxo!$D:$D,$D113)</f>
        <v>0</v>
      </c>
      <c r="BE113" s="18">
        <f>SUMIFS(Fluxo!$N:$N,Fluxo!$S:$S,"&gt;"&amp;BD$5,Fluxo!$S:$S,"&lt;="&amp;BE$5,Fluxo!$D:$D,$D113)</f>
        <v>0</v>
      </c>
      <c r="BF113" s="18">
        <f>SUMIFS(Fluxo!$N:$N,Fluxo!$S:$S,"&gt;"&amp;BE$5,Fluxo!$S:$S,"&lt;="&amp;BF$5,Fluxo!$D:$D,$D113)</f>
        <v>0</v>
      </c>
      <c r="BG113" s="18">
        <f>SUMIFS(Fluxo!$N:$N,Fluxo!$S:$S,"&gt;"&amp;BF$5,Fluxo!$S:$S,"&lt;="&amp;BG$5,Fluxo!$D:$D,$D113)</f>
        <v>0</v>
      </c>
      <c r="BH113" s="18">
        <f>SUMIFS(Fluxo!$N:$N,Fluxo!$S:$S,"&gt;"&amp;BG$5,Fluxo!$S:$S,"&lt;="&amp;BH$5,Fluxo!$D:$D,$D113)</f>
        <v>0</v>
      </c>
      <c r="BI113" s="18">
        <f>SUMIFS(Fluxo!$N:$N,Fluxo!$S:$S,"&gt;"&amp;BH$5,Fluxo!$S:$S,"&lt;="&amp;BI$5,Fluxo!$D:$D,$D113)</f>
        <v>0</v>
      </c>
      <c r="BJ113" s="18">
        <f>SUMIFS(Fluxo!$N:$N,Fluxo!$S:$S,"&gt;"&amp;BI$5,Fluxo!$S:$S,"&lt;="&amp;BJ$5,Fluxo!$D:$D,$D113)</f>
        <v>0</v>
      </c>
      <c r="BK113" s="18">
        <f>SUMIFS(Fluxo!$N:$N,Fluxo!$S:$S,"&gt;"&amp;BJ$5,Fluxo!$S:$S,"&lt;="&amp;BK$5,Fluxo!$D:$D,$D113)</f>
        <v>0</v>
      </c>
      <c r="BL113" s="18">
        <f>SUMIFS(Fluxo!$N:$N,Fluxo!$S:$S,"&gt;"&amp;BK$5,Fluxo!$S:$S,"&lt;="&amp;BL$5,Fluxo!$D:$D,$D113)</f>
        <v>0</v>
      </c>
      <c r="BM113" s="18">
        <f>SUMIFS(Fluxo!$N:$N,Fluxo!$S:$S,"&gt;"&amp;BL$5,Fluxo!$S:$S,"&lt;="&amp;BM$5,Fluxo!$D:$D,$D113)</f>
        <v>0</v>
      </c>
      <c r="BN113" s="18">
        <f>SUMIFS(Fluxo!$N:$N,Fluxo!$S:$S,"&gt;"&amp;BM$5,Fluxo!$S:$S,"&lt;="&amp;BN$5,Fluxo!$D:$D,$D113)</f>
        <v>0</v>
      </c>
      <c r="BO113" s="18">
        <f>SUMIFS(Fluxo!$N:$N,Fluxo!$S:$S,"&gt;"&amp;BN$5,Fluxo!$S:$S,"&lt;="&amp;BO$5,Fluxo!$D:$D,$D113)</f>
        <v>0</v>
      </c>
      <c r="BP113" s="18">
        <f>SUMIFS(Fluxo!$N:$N,Fluxo!$S:$S,"&gt;"&amp;BO$5,Fluxo!$S:$S,"&lt;="&amp;BP$5,Fluxo!$D:$D,$D113)</f>
        <v>0</v>
      </c>
      <c r="BQ113" s="18">
        <f>SUMIFS(Fluxo!$N:$N,Fluxo!$S:$S,"&gt;"&amp;BP$5,Fluxo!$S:$S,"&lt;="&amp;BQ$5,Fluxo!$D:$D,$D113)</f>
        <v>0</v>
      </c>
      <c r="BR113" s="18">
        <f>SUMIFS(Fluxo!$N:$N,Fluxo!$S:$S,"&gt;"&amp;BQ$5,Fluxo!$S:$S,"&lt;="&amp;BR$5,Fluxo!$D:$D,$D113)</f>
        <v>0</v>
      </c>
      <c r="BS113" s="18">
        <f>SUMIFS(Fluxo!$N:$N,Fluxo!$S:$S,"&gt;"&amp;BR$5,Fluxo!$S:$S,"&lt;="&amp;BS$5,Fluxo!$D:$D,$D113)</f>
        <v>0</v>
      </c>
      <c r="BT113" s="18">
        <f>SUMIFS(Fluxo!$N:$N,Fluxo!$S:$S,"&gt;"&amp;BS$5,Fluxo!$S:$S,"&lt;="&amp;BT$5,Fluxo!$D:$D,$D113)</f>
        <v>0</v>
      </c>
      <c r="BU113" s="18">
        <f>SUMIFS(Fluxo!$N:$N,Fluxo!$S:$S,"&gt;"&amp;BT$5,Fluxo!$S:$S,"&lt;="&amp;BU$5,Fluxo!$D:$D,$D113)</f>
        <v>0</v>
      </c>
      <c r="BV113" s="18">
        <f>SUMIFS(Fluxo!$N:$N,Fluxo!$S:$S,"&gt;"&amp;BU$5,Fluxo!$S:$S,"&lt;="&amp;BV$5,Fluxo!$D:$D,$D113)</f>
        <v>0</v>
      </c>
      <c r="BW113" s="18">
        <f>SUMIFS(Fluxo!$N:$N,Fluxo!$S:$S,"&gt;"&amp;BV$5,Fluxo!$S:$S,"&lt;="&amp;BW$5,Fluxo!$D:$D,$D113)</f>
        <v>0</v>
      </c>
      <c r="BX113" s="18">
        <f>SUMIFS(Fluxo!$N:$N,Fluxo!$S:$S,"&gt;"&amp;BW$5,Fluxo!$S:$S,"&lt;="&amp;BX$5,Fluxo!$D:$D,$D113)</f>
        <v>0</v>
      </c>
      <c r="BY113" s="18">
        <f>SUMIFS(Fluxo!$N:$N,Fluxo!$S:$S,"&gt;"&amp;BX$5,Fluxo!$S:$S,"&lt;="&amp;BY$5,Fluxo!$D:$D,$D113)</f>
        <v>0</v>
      </c>
      <c r="BZ113" s="18">
        <f>SUMIFS(Fluxo!$N:$N,Fluxo!$S:$S,"&gt;"&amp;BY$5,Fluxo!$S:$S,"&lt;="&amp;BZ$5,Fluxo!$D:$D,$D113)</f>
        <v>0</v>
      </c>
      <c r="CA113" s="18">
        <f>SUMIFS(Fluxo!$N:$N,Fluxo!$S:$S,"&gt;"&amp;BZ$5,Fluxo!$S:$S,"&lt;="&amp;CA$5,Fluxo!$D:$D,$D113)</f>
        <v>0</v>
      </c>
      <c r="CB113" s="18">
        <f>SUMIFS(Fluxo!$N:$N,Fluxo!$S:$S,"&gt;"&amp;CA$5,Fluxo!$S:$S,"&lt;="&amp;CB$5,Fluxo!$D:$D,$D113)</f>
        <v>0</v>
      </c>
      <c r="CC113" s="18">
        <f>SUMIFS(Fluxo!$N:$N,Fluxo!$S:$S,"&gt;"&amp;CB$5,Fluxo!$S:$S,"&lt;="&amp;CC$5,Fluxo!$D:$D,$D113)</f>
        <v>0</v>
      </c>
      <c r="CD113" s="18">
        <f>SUMIFS(Fluxo!$N:$N,Fluxo!$S:$S,"&gt;"&amp;CC$5,Fluxo!$S:$S,"&lt;="&amp;CD$5,Fluxo!$D:$D,$D113)</f>
        <v>0</v>
      </c>
      <c r="CE113" s="18">
        <f>SUMIFS(Fluxo!$N:$N,Fluxo!$S:$S,"&gt;"&amp;CD$5,Fluxo!$S:$S,"&lt;="&amp;CE$5,Fluxo!$D:$D,$D113)</f>
        <v>0</v>
      </c>
      <c r="CF113" s="18">
        <f>SUMIFS(Fluxo!$N:$N,Fluxo!$S:$S,"&gt;"&amp;CE$5,Fluxo!$S:$S,"&lt;="&amp;CF$5,Fluxo!$D:$D,$D113)</f>
        <v>0</v>
      </c>
      <c r="CG113" s="18">
        <f>SUMIFS(Fluxo!$N:$N,Fluxo!$S:$S,"&gt;"&amp;CF$5,Fluxo!$S:$S,"&lt;="&amp;CG$5,Fluxo!$D:$D,$D113)</f>
        <v>0</v>
      </c>
      <c r="CH113" s="18">
        <f>SUMIFS(Fluxo!$N:$N,Fluxo!$S:$S,"&gt;"&amp;CG$5,Fluxo!$S:$S,"&lt;="&amp;CH$5,Fluxo!$D:$D,$D113)</f>
        <v>0</v>
      </c>
      <c r="CI113" s="18">
        <f>SUMIFS(Fluxo!$N:$N,Fluxo!$S:$S,"&gt;"&amp;CH$5,Fluxo!$S:$S,"&lt;="&amp;CI$5,Fluxo!$D:$D,$D113)</f>
        <v>0</v>
      </c>
      <c r="CJ113" s="18">
        <f>SUMIFS(Fluxo!$N:$N,Fluxo!$S:$S,"&gt;"&amp;CI$5,Fluxo!$S:$S,"&lt;="&amp;CJ$5,Fluxo!$D:$D,$D113)</f>
        <v>0</v>
      </c>
      <c r="CK113" s="18">
        <f>SUMIFS(Fluxo!$N:$N,Fluxo!$S:$S,"&gt;"&amp;CJ$5,Fluxo!$S:$S,"&lt;="&amp;CK$5,Fluxo!$D:$D,$D113)</f>
        <v>0</v>
      </c>
      <c r="CL113" s="18">
        <f>SUMIFS(Fluxo!$N:$N,Fluxo!$S:$S,"&gt;"&amp;CK$5,Fluxo!$S:$S,"&lt;="&amp;CL$5,Fluxo!$D:$D,$D113)</f>
        <v>0</v>
      </c>
      <c r="CM113" s="18">
        <f>SUMIFS(Fluxo!$N:$N,Fluxo!$S:$S,"&gt;"&amp;CL$5,Fluxo!$S:$S,"&lt;="&amp;CM$5,Fluxo!$D:$D,$D113)</f>
        <v>0</v>
      </c>
      <c r="CN113" s="18">
        <f>SUMIFS(Fluxo!$N:$N,Fluxo!$S:$S,"&gt;"&amp;CM$5,Fluxo!$S:$S,"&lt;="&amp;CN$5,Fluxo!$D:$D,$D113)</f>
        <v>0</v>
      </c>
      <c r="CO113" s="18">
        <f>SUMIFS(Fluxo!$N:$N,Fluxo!$S:$S,"&gt;"&amp;CN$5,Fluxo!$S:$S,"&lt;="&amp;CO$5,Fluxo!$D:$D,$D113)</f>
        <v>0</v>
      </c>
      <c r="CP113" s="18">
        <f>SUMIFS(Fluxo!$N:$N,Fluxo!$S:$S,"&gt;"&amp;CO$5,Fluxo!$S:$S,"&lt;="&amp;CP$5,Fluxo!$D:$D,$D113)</f>
        <v>0</v>
      </c>
      <c r="CQ113" s="18">
        <f>SUMIFS(Fluxo!$N:$N,Fluxo!$S:$S,"&gt;"&amp;CP$5,Fluxo!$S:$S,"&lt;="&amp;CQ$5,Fluxo!$D:$D,$D113)</f>
        <v>0</v>
      </c>
      <c r="CR113" s="18">
        <f>SUMIFS(Fluxo!$N:$N,Fluxo!$S:$S,"&gt;"&amp;CQ$5,Fluxo!$S:$S,"&lt;="&amp;CR$5,Fluxo!$D:$D,$D113)</f>
        <v>0</v>
      </c>
      <c r="CS113" s="18">
        <f>SUMIFS(Fluxo!$N:$N,Fluxo!$S:$S,"&gt;"&amp;CR$5,Fluxo!$S:$S,"&lt;="&amp;CS$5,Fluxo!$D:$D,$D113)</f>
        <v>0</v>
      </c>
      <c r="CT113" s="18">
        <f>SUMIFS(Fluxo!$N:$N,Fluxo!$S:$S,"&gt;"&amp;CS$5,Fluxo!$S:$S,"&lt;="&amp;CT$5,Fluxo!$D:$D,$D113)</f>
        <v>0</v>
      </c>
      <c r="CU113" s="18">
        <f>SUMIFS(Fluxo!$N:$N,Fluxo!$S:$S,"&gt;"&amp;CT$5,Fluxo!$S:$S,"&lt;="&amp;CU$5,Fluxo!$D:$D,$D113)</f>
        <v>0</v>
      </c>
      <c r="CV113" s="18">
        <f>SUMIFS(Fluxo!$N:$N,Fluxo!$S:$S,"&gt;"&amp;CU$5,Fluxo!$S:$S,"&lt;="&amp;CV$5,Fluxo!$D:$D,$D113)</f>
        <v>0</v>
      </c>
      <c r="CW113" s="18">
        <f>SUMIFS(Fluxo!$N:$N,Fluxo!$S:$S,"&gt;"&amp;CV$5,Fluxo!$S:$S,"&lt;="&amp;CW$5,Fluxo!$D:$D,$D113)</f>
        <v>0</v>
      </c>
      <c r="CX113" s="18">
        <f>SUMIFS(Fluxo!$N:$N,Fluxo!$S:$S,"&gt;"&amp;CW$5,Fluxo!$S:$S,"&lt;="&amp;CX$5,Fluxo!$D:$D,$D113)</f>
        <v>0</v>
      </c>
      <c r="CY113" s="18">
        <f>SUMIFS(Fluxo!$N:$N,Fluxo!$S:$S,"&gt;"&amp;CX$5,Fluxo!$S:$S,"&lt;="&amp;CY$5,Fluxo!$D:$D,$D113)</f>
        <v>0</v>
      </c>
      <c r="CZ113" s="18">
        <f>SUMIFS(Fluxo!$N:$N,Fluxo!$S:$S,"&gt;"&amp;CY$5,Fluxo!$S:$S,"&lt;="&amp;CZ$5,Fluxo!$D:$D,$D113)</f>
        <v>0</v>
      </c>
      <c r="DA113" s="18">
        <f>SUMIFS(Fluxo!$N:$N,Fluxo!$S:$S,"&gt;"&amp;CZ$5,Fluxo!$S:$S,"&lt;="&amp;DA$5,Fluxo!$D:$D,$D113)</f>
        <v>0</v>
      </c>
      <c r="DB113" s="18">
        <f>SUMIFS(Fluxo!$N:$N,Fluxo!$S:$S,"&gt;"&amp;DA$5,Fluxo!$S:$S,"&lt;="&amp;DB$5,Fluxo!$D:$D,$D113)</f>
        <v>0</v>
      </c>
      <c r="DC113" s="18">
        <f>SUMIFS(Fluxo!$N:$N,Fluxo!$S:$S,"&gt;"&amp;DB$5,Fluxo!$S:$S,"&lt;="&amp;DC$5,Fluxo!$D:$D,$D113)</f>
        <v>0</v>
      </c>
      <c r="DD113" s="18">
        <f>SUMIFS(Fluxo!$N:$N,Fluxo!$S:$S,"&gt;"&amp;DC$5,Fluxo!$S:$S,"&lt;="&amp;DD$5,Fluxo!$D:$D,$D113)</f>
        <v>0</v>
      </c>
      <c r="DE113" s="18">
        <f>SUMIFS(Fluxo!$N:$N,Fluxo!$S:$S,"&gt;"&amp;DD$5,Fluxo!$S:$S,"&lt;="&amp;DE$5,Fluxo!$D:$D,$D113)</f>
        <v>0</v>
      </c>
      <c r="DF113" s="18">
        <f>SUMIFS(Fluxo!$N:$N,Fluxo!$S:$S,"&gt;"&amp;DE$5,Fluxo!$S:$S,"&lt;="&amp;DF$5,Fluxo!$D:$D,$D113)</f>
        <v>0</v>
      </c>
      <c r="DG113" s="18">
        <f>SUMIFS(Fluxo!$N:$N,Fluxo!$S:$S,"&gt;"&amp;DF$5,Fluxo!$S:$S,"&lt;="&amp;DG$5,Fluxo!$D:$D,$D113)</f>
        <v>0</v>
      </c>
      <c r="DH113" s="18">
        <f>SUMIFS(Fluxo!$N:$N,Fluxo!$S:$S,"&gt;"&amp;DG$5,Fluxo!$S:$S,"&lt;="&amp;DH$5,Fluxo!$D:$D,$D113)</f>
        <v>0</v>
      </c>
      <c r="DI113" s="18">
        <f>SUMIFS(Fluxo!$N:$N,Fluxo!$S:$S,"&gt;"&amp;DH$5,Fluxo!$S:$S,"&lt;="&amp;DI$5,Fluxo!$D:$D,$D113)</f>
        <v>0</v>
      </c>
      <c r="DJ113" s="18">
        <f>SUMIFS(Fluxo!$N:$N,Fluxo!$S:$S,"&gt;"&amp;DI$5,Fluxo!$S:$S,"&lt;="&amp;DJ$5,Fluxo!$D:$D,$D113)</f>
        <v>0</v>
      </c>
      <c r="DK113" s="18">
        <f>SUMIFS(Fluxo!$N:$N,Fluxo!$S:$S,"&gt;"&amp;DJ$5,Fluxo!$S:$S,"&lt;="&amp;DK$5,Fluxo!$D:$D,$D113)</f>
        <v>0</v>
      </c>
      <c r="DL113" s="18">
        <f>SUMIFS(Fluxo!$N:$N,Fluxo!$S:$S,"&gt;"&amp;DK$5,Fluxo!$S:$S,"&lt;="&amp;DL$5,Fluxo!$D:$D,$D113)</f>
        <v>0</v>
      </c>
      <c r="DM113" s="18">
        <f>SUMIFS(Fluxo!$N:$N,Fluxo!$S:$S,"&gt;"&amp;DL$5,Fluxo!$S:$S,"&lt;="&amp;DM$5,Fluxo!$D:$D,$D113)</f>
        <v>0</v>
      </c>
      <c r="DN113" s="18">
        <f>SUMIFS(Fluxo!$N:$N,Fluxo!$S:$S,"&gt;"&amp;DM$5,Fluxo!$S:$S,"&lt;="&amp;DN$5,Fluxo!$D:$D,$D113)</f>
        <v>0</v>
      </c>
      <c r="DO113" s="18">
        <f>SUMIFS(Fluxo!$N:$N,Fluxo!$S:$S,"&gt;"&amp;DN$5,Fluxo!$S:$S,"&lt;="&amp;DO$5,Fluxo!$D:$D,$D113)</f>
        <v>0</v>
      </c>
      <c r="DP113" s="18">
        <f>SUMIFS(Fluxo!$N:$N,Fluxo!$S:$S,"&gt;"&amp;DO$5,Fluxo!$S:$S,"&lt;="&amp;DP$5,Fluxo!$D:$D,$D113)</f>
        <v>0</v>
      </c>
      <c r="DQ113" s="18">
        <f>SUMIFS(Fluxo!$N:$N,Fluxo!$S:$S,"&gt;"&amp;DP$5,Fluxo!$S:$S,"&lt;="&amp;DQ$5,Fluxo!$D:$D,$D113)</f>
        <v>0</v>
      </c>
      <c r="DR113" s="18">
        <f>SUMIFS(Fluxo!$N:$N,Fluxo!$S:$S,"&gt;"&amp;DQ$5,Fluxo!$S:$S,"&lt;="&amp;DR$5,Fluxo!$D:$D,$D113)</f>
        <v>0</v>
      </c>
      <c r="DS113" s="18">
        <f>SUMIFS(Fluxo!$N:$N,Fluxo!$S:$S,"&gt;"&amp;DR$5,Fluxo!$S:$S,"&lt;="&amp;DS$5,Fluxo!$D:$D,$D113)</f>
        <v>0</v>
      </c>
      <c r="DT113" s="18">
        <f>SUMIFS(Fluxo!$N:$N,Fluxo!$S:$S,"&gt;"&amp;DS$5,Fluxo!$S:$S,"&lt;="&amp;DT$5,Fluxo!$D:$D,$D113)</f>
        <v>0</v>
      </c>
      <c r="DU113" s="18">
        <f>SUMIFS(Fluxo!$N:$N,Fluxo!$S:$S,"&gt;"&amp;DT$5,Fluxo!$S:$S,"&lt;="&amp;DU$5,Fluxo!$D:$D,$D113)</f>
        <v>0</v>
      </c>
      <c r="DV113" s="18">
        <f>SUMIFS(Fluxo!$N:$N,Fluxo!$S:$S,"&gt;"&amp;DU$5,Fluxo!$S:$S,"&lt;="&amp;DV$5,Fluxo!$D:$D,$D113)</f>
        <v>0</v>
      </c>
      <c r="DW113" s="18">
        <f>SUMIFS(Fluxo!$N:$N,Fluxo!$S:$S,"&gt;"&amp;DV$5,Fluxo!$S:$S,"&lt;="&amp;DW$5,Fluxo!$D:$D,$D113)</f>
        <v>0</v>
      </c>
      <c r="DX113" s="18">
        <f>SUMIFS(Fluxo!$N:$N,Fluxo!$S:$S,"&gt;"&amp;DW$5,Fluxo!$S:$S,"&lt;="&amp;DX$5,Fluxo!$D:$D,$D113)</f>
        <v>0</v>
      </c>
      <c r="DY113" s="18">
        <f>SUMIFS(Fluxo!$N:$N,Fluxo!$S:$S,"&gt;"&amp;DX$5,Fluxo!$S:$S,"&lt;="&amp;DY$5,Fluxo!$D:$D,$D113)</f>
        <v>0</v>
      </c>
      <c r="DZ113" s="18">
        <f>SUMIFS(Fluxo!$N:$N,Fluxo!$S:$S,"&gt;"&amp;DY$5,Fluxo!$S:$S,"&lt;="&amp;DZ$5,Fluxo!$D:$D,$D113)</f>
        <v>0</v>
      </c>
      <c r="EA113" s="18">
        <f>SUMIFS(Fluxo!$N:$N,Fluxo!$S:$S,"&gt;"&amp;DZ$5,Fluxo!$S:$S,"&lt;="&amp;EA$5,Fluxo!$D:$D,$D113)</f>
        <v>0</v>
      </c>
      <c r="EB113" s="18">
        <f>SUMIFS(Fluxo!$N:$N,Fluxo!$S:$S,"&gt;"&amp;EA$5,Fluxo!$S:$S,"&lt;="&amp;EB$5,Fluxo!$D:$D,$D113)</f>
        <v>0</v>
      </c>
      <c r="EC113" s="18">
        <f>SUMIFS(Fluxo!$N:$N,Fluxo!$S:$S,"&gt;"&amp;EB$5,Fluxo!$S:$S,"&lt;="&amp;EC$5,Fluxo!$D:$D,$D113)</f>
        <v>0</v>
      </c>
      <c r="ED113" s="18">
        <f>SUMIFS(Fluxo!$N:$N,Fluxo!$S:$S,"&gt;"&amp;EC$5,Fluxo!$S:$S,"&lt;="&amp;ED$5,Fluxo!$D:$D,$D113)</f>
        <v>0</v>
      </c>
      <c r="EE113" s="18">
        <f>SUMIFS(Fluxo!$N:$N,Fluxo!$S:$S,"&gt;"&amp;ED$5,Fluxo!$S:$S,"&lt;="&amp;EE$5,Fluxo!$D:$D,$D113)</f>
        <v>0</v>
      </c>
      <c r="EF113" s="18">
        <f>SUMIFS(Fluxo!$N:$N,Fluxo!$S:$S,"&gt;"&amp;EE$5,Fluxo!$S:$S,"&lt;="&amp;EF$5,Fluxo!$D:$D,$D113)</f>
        <v>0</v>
      </c>
      <c r="EG113" s="18">
        <f>SUMIFS(Fluxo!$N:$N,Fluxo!$S:$S,"&gt;"&amp;EF$5,Fluxo!$S:$S,"&lt;="&amp;EG$5,Fluxo!$D:$D,$D113)</f>
        <v>0</v>
      </c>
      <c r="EH113" s="18">
        <f>SUMIFS(Fluxo!$N:$N,Fluxo!$S:$S,"&gt;"&amp;EG$5,Fluxo!$S:$S,"&lt;="&amp;EH$5,Fluxo!$D:$D,$D113)</f>
        <v>0</v>
      </c>
      <c r="EI113" s="18">
        <f>SUMIFS(Fluxo!$N:$N,Fluxo!$S:$S,"&gt;"&amp;EH$5,Fluxo!$S:$S,"&lt;="&amp;EI$5,Fluxo!$D:$D,$D113)</f>
        <v>0</v>
      </c>
      <c r="EJ113" s="18">
        <f>SUMIFS(Fluxo!$N:$N,Fluxo!$S:$S,"&gt;"&amp;EI$5,Fluxo!$S:$S,"&lt;="&amp;EJ$5,Fluxo!$D:$D,$D113)</f>
        <v>0</v>
      </c>
      <c r="EK113" s="18">
        <f>SUMIFS(Fluxo!$N:$N,Fluxo!$S:$S,"&gt;"&amp;EJ$5,Fluxo!$S:$S,"&lt;="&amp;EK$5,Fluxo!$D:$D,$D113)</f>
        <v>0</v>
      </c>
      <c r="EL113" s="18">
        <f>SUMIFS(Fluxo!$N:$N,Fluxo!$S:$S,"&gt;"&amp;EK$5,Fluxo!$S:$S,"&lt;="&amp;EL$5,Fluxo!$D:$D,$D113)</f>
        <v>0</v>
      </c>
      <c r="EM113" s="18">
        <f>SUMIFS(Fluxo!$N:$N,Fluxo!$S:$S,"&gt;"&amp;EL$5,Fluxo!$S:$S,"&lt;="&amp;EM$5,Fluxo!$D:$D,$D113)</f>
        <v>0</v>
      </c>
      <c r="EN113" s="18">
        <f>SUMIFS(Fluxo!$N:$N,Fluxo!$S:$S,"&gt;"&amp;EM$5,Fluxo!$S:$S,"&lt;="&amp;EN$5,Fluxo!$D:$D,$D113)</f>
        <v>0</v>
      </c>
      <c r="EO113" s="18">
        <f>SUMIFS(Fluxo!$N:$N,Fluxo!$S:$S,"&gt;"&amp;EN$5,Fluxo!$S:$S,"&lt;="&amp;EO$5,Fluxo!$D:$D,$D113)</f>
        <v>0</v>
      </c>
      <c r="EP113" s="18">
        <f>SUMIFS(Fluxo!$N:$N,Fluxo!$S:$S,"&gt;"&amp;EO$5,Fluxo!$S:$S,"&lt;="&amp;EP$5,Fluxo!$D:$D,$D113)</f>
        <v>0</v>
      </c>
      <c r="EQ113" s="18">
        <f>SUMIFS(Fluxo!$N:$N,Fluxo!$S:$S,"&gt;"&amp;EP$5,Fluxo!$S:$S,"&lt;="&amp;EQ$5,Fluxo!$D:$D,$D113)</f>
        <v>0</v>
      </c>
      <c r="ER113" s="18">
        <f>SUMIFS(Fluxo!$N:$N,Fluxo!$S:$S,"&gt;"&amp;EQ$5,Fluxo!$S:$S,"&lt;="&amp;ER$5,Fluxo!$D:$D,$D113)</f>
        <v>0</v>
      </c>
      <c r="ES113" s="18">
        <f>SUMIFS(Fluxo!$N:$N,Fluxo!$S:$S,"&gt;"&amp;ER$5,Fluxo!$S:$S,"&lt;="&amp;ES$5,Fluxo!$D:$D,$D113)</f>
        <v>0</v>
      </c>
      <c r="ET113" s="18">
        <f>SUMIFS(Fluxo!$N:$N,Fluxo!$S:$S,"&gt;"&amp;ES$5,Fluxo!$S:$S,"&lt;="&amp;ET$5,Fluxo!$D:$D,$D113)</f>
        <v>0</v>
      </c>
      <c r="EU113" s="18">
        <f>SUMIFS(Fluxo!$N:$N,Fluxo!$S:$S,"&gt;"&amp;ET$5,Fluxo!$S:$S,"&lt;="&amp;EU$5,Fluxo!$D:$D,$D113)</f>
        <v>0</v>
      </c>
      <c r="EV113" s="18">
        <f>SUMIFS(Fluxo!$N:$N,Fluxo!$S:$S,"&gt;"&amp;EU$5,Fluxo!$S:$S,"&lt;="&amp;EV$5,Fluxo!$D:$D,$D113)</f>
        <v>0</v>
      </c>
      <c r="EW113" s="18">
        <f>SUMIFS(Fluxo!$N:$N,Fluxo!$S:$S,"&gt;"&amp;EV$5,Fluxo!$S:$S,"&lt;="&amp;EW$5,Fluxo!$D:$D,$D113)</f>
        <v>0</v>
      </c>
      <c r="EX113" s="18">
        <f>SUMIFS(Fluxo!$N:$N,Fluxo!$S:$S,"&gt;"&amp;EW$5,Fluxo!$S:$S,"&lt;="&amp;EX$5,Fluxo!$D:$D,$D113)</f>
        <v>0</v>
      </c>
      <c r="EY113" s="18">
        <f>SUMIFS(Fluxo!$N:$N,Fluxo!$S:$S,"&gt;"&amp;EX$5,Fluxo!$S:$S,"&lt;="&amp;EY$5,Fluxo!$D:$D,$D113)</f>
        <v>0</v>
      </c>
      <c r="EZ113" s="18">
        <f>SUMIFS(Fluxo!$N:$N,Fluxo!$S:$S,"&gt;"&amp;EY$5,Fluxo!$S:$S,"&lt;="&amp;EZ$5,Fluxo!$D:$D,$D113)</f>
        <v>0</v>
      </c>
      <c r="FA113" s="18">
        <f>SUMIFS(Fluxo!$N:$N,Fluxo!$S:$S,"&gt;"&amp;EZ$5,Fluxo!$S:$S,"&lt;="&amp;FA$5,Fluxo!$D:$D,$D113)</f>
        <v>0</v>
      </c>
      <c r="FB113" s="18">
        <f>SUMIFS(Fluxo!$N:$N,Fluxo!$S:$S,"&gt;"&amp;FA$5,Fluxo!$S:$S,"&lt;="&amp;FB$5,Fluxo!$D:$D,$D113)</f>
        <v>0</v>
      </c>
      <c r="FC113" s="18">
        <f>SUMIFS(Fluxo!$N:$N,Fluxo!$S:$S,"&gt;"&amp;FB$5,Fluxo!$S:$S,"&lt;="&amp;FC$5,Fluxo!$D:$D,$D113)</f>
        <v>0</v>
      </c>
      <c r="FD113" s="18">
        <f>SUMIFS(Fluxo!$N:$N,Fluxo!$S:$S,"&gt;"&amp;FC$5,Fluxo!$S:$S,"&lt;="&amp;FD$5,Fluxo!$D:$D,$D113)</f>
        <v>0</v>
      </c>
      <c r="FE113" s="18">
        <f>SUMIFS(Fluxo!$N:$N,Fluxo!$S:$S,"&gt;"&amp;FD$5,Fluxo!$S:$S,"&lt;="&amp;FE$5,Fluxo!$D:$D,$D113)</f>
        <v>0</v>
      </c>
      <c r="FF113" s="18">
        <f>SUMIFS(Fluxo!$N:$N,Fluxo!$S:$S,"&gt;"&amp;FE$5,Fluxo!$S:$S,"&lt;="&amp;FF$5,Fluxo!$D:$D,$D113)</f>
        <v>0</v>
      </c>
      <c r="FG113" s="18">
        <f>SUMIFS(Fluxo!$N:$N,Fluxo!$S:$S,"&gt;"&amp;FF$5,Fluxo!$S:$S,"&lt;="&amp;FG$5,Fluxo!$D:$D,$D113)</f>
        <v>0</v>
      </c>
      <c r="FH113" s="18">
        <f>SUMIFS(Fluxo!$N:$N,Fluxo!$S:$S,"&gt;"&amp;FG$5,Fluxo!$S:$S,"&lt;="&amp;FH$5,Fluxo!$D:$D,$D113)</f>
        <v>0</v>
      </c>
      <c r="FI113" s="18">
        <f>SUMIFS(Fluxo!$N:$N,Fluxo!$S:$S,"&gt;"&amp;FH$5,Fluxo!$S:$S,"&lt;="&amp;FI$5,Fluxo!$D:$D,$D113)</f>
        <v>0</v>
      </c>
      <c r="FJ113" s="18">
        <f>SUMIFS(Fluxo!$N:$N,Fluxo!$S:$S,"&gt;"&amp;FI$5,Fluxo!$S:$S,"&lt;="&amp;FJ$5,Fluxo!$D:$D,$D113)</f>
        <v>0</v>
      </c>
      <c r="FK113" s="18">
        <f>SUMIFS(Fluxo!$N:$N,Fluxo!$S:$S,"&gt;"&amp;FJ$5,Fluxo!$S:$S,"&lt;="&amp;FK$5,Fluxo!$D:$D,$D113)</f>
        <v>0</v>
      </c>
      <c r="FL113" s="18">
        <f>SUMIFS(Fluxo!$N:$N,Fluxo!$S:$S,"&gt;"&amp;FK$5,Fluxo!$S:$S,"&lt;="&amp;FL$5,Fluxo!$D:$D,$D113)</f>
        <v>0</v>
      </c>
      <c r="FM113" s="18">
        <f>SUMIFS(Fluxo!$N:$N,Fluxo!$S:$S,"&gt;"&amp;FL$5,Fluxo!$S:$S,"&lt;="&amp;FM$5,Fluxo!$D:$D,$D113)</f>
        <v>0</v>
      </c>
      <c r="FN113" s="18">
        <f>SUMIFS(Fluxo!$N:$N,Fluxo!$S:$S,"&gt;"&amp;FM$5,Fluxo!$S:$S,"&lt;="&amp;FN$5,Fluxo!$D:$D,$D113)</f>
        <v>0</v>
      </c>
      <c r="FO113" s="18">
        <f>SUMIFS(Fluxo!$N:$N,Fluxo!$S:$S,"&gt;"&amp;FN$5,Fluxo!$S:$S,"&lt;="&amp;FO$5,Fluxo!$D:$D,$D113)</f>
        <v>0</v>
      </c>
      <c r="FP113" s="18">
        <f>SUMIFS(Fluxo!$N:$N,Fluxo!$S:$S,"&gt;"&amp;FO$5,Fluxo!$S:$S,"&lt;="&amp;FP$5,Fluxo!$D:$D,$D113)</f>
        <v>0</v>
      </c>
      <c r="FQ113" s="18">
        <f>SUMIFS(Fluxo!$N:$N,Fluxo!$S:$S,"&gt;"&amp;FP$5,Fluxo!$S:$S,"&lt;="&amp;FQ$5,Fluxo!$D:$D,$D113)</f>
        <v>0</v>
      </c>
      <c r="FR113" s="18">
        <f>SUMIFS(Fluxo!$N:$N,Fluxo!$S:$S,"&gt;"&amp;FQ$5,Fluxo!$S:$S,"&lt;="&amp;FR$5,Fluxo!$D:$D,$D113)</f>
        <v>0</v>
      </c>
      <c r="FS113" s="18">
        <f>SUMIFS(Fluxo!$N:$N,Fluxo!$S:$S,"&gt;"&amp;FR$5,Fluxo!$S:$S,"&lt;="&amp;FS$5,Fluxo!$D:$D,$D113)</f>
        <v>0</v>
      </c>
      <c r="FT113" s="18">
        <f>SUMIFS(Fluxo!$N:$N,Fluxo!$S:$S,"&gt;"&amp;FS$5,Fluxo!$S:$S,"&lt;="&amp;FT$5,Fluxo!$D:$D,$D113)</f>
        <v>0</v>
      </c>
      <c r="FU113" s="18">
        <f>SUMIFS(Fluxo!$N:$N,Fluxo!$S:$S,"&gt;"&amp;FT$5,Fluxo!$S:$S,"&lt;="&amp;FU$5,Fluxo!$D:$D,$D113)</f>
        <v>0</v>
      </c>
      <c r="FV113" s="18">
        <f>SUMIFS(Fluxo!$N:$N,Fluxo!$S:$S,"&gt;"&amp;FU$5,Fluxo!$S:$S,"&lt;="&amp;FV$5,Fluxo!$D:$D,$D113)</f>
        <v>0</v>
      </c>
      <c r="FW113" s="18">
        <f>SUMIFS(Fluxo!$N:$N,Fluxo!$S:$S,"&gt;"&amp;FV$5,Fluxo!$S:$S,"&lt;="&amp;FW$5,Fluxo!$D:$D,$D113)</f>
        <v>0</v>
      </c>
      <c r="FX113" s="18">
        <f>SUMIFS(Fluxo!$N:$N,Fluxo!$S:$S,"&gt;"&amp;FW$5,Fluxo!$S:$S,"&lt;="&amp;FX$5,Fluxo!$D:$D,$D113)</f>
        <v>0</v>
      </c>
      <c r="FY113" s="18">
        <f>SUMIFS(Fluxo!$N:$N,Fluxo!$S:$S,"&gt;"&amp;FX$5,Fluxo!$S:$S,"&lt;="&amp;FY$5,Fluxo!$D:$D,$D113)</f>
        <v>0</v>
      </c>
      <c r="FZ113" s="18">
        <f>SUMIFS(Fluxo!$N:$N,Fluxo!$S:$S,"&gt;"&amp;FY$5,Fluxo!$S:$S,"&lt;="&amp;FZ$5,Fluxo!$D:$D,$D113)</f>
        <v>0</v>
      </c>
      <c r="GA113" s="18">
        <f>SUMIFS(Fluxo!$N:$N,Fluxo!$S:$S,"&gt;"&amp;FZ$5,Fluxo!$S:$S,"&lt;="&amp;GA$5,Fluxo!$D:$D,$D113)</f>
        <v>0</v>
      </c>
      <c r="GB113" s="18">
        <f>SUMIFS(Fluxo!$N:$N,Fluxo!$S:$S,"&gt;"&amp;GA$5,Fluxo!$S:$S,"&lt;="&amp;GB$5,Fluxo!$D:$D,$D113)</f>
        <v>0</v>
      </c>
      <c r="GC113" s="18">
        <f>SUMIFS(Fluxo!$N:$N,Fluxo!$S:$S,"&gt;"&amp;GB$5,Fluxo!$S:$S,"&lt;="&amp;GC$5,Fluxo!$D:$D,$D113)</f>
        <v>0</v>
      </c>
      <c r="GD113" s="18">
        <f>SUMIFS(Fluxo!$N:$N,Fluxo!$S:$S,"&gt;"&amp;GC$5,Fluxo!$S:$S,"&lt;="&amp;GD$5,Fluxo!$D:$D,$D113)</f>
        <v>0</v>
      </c>
      <c r="GE113" s="18">
        <f>SUMIFS(Fluxo!$N:$N,Fluxo!$S:$S,"&gt;"&amp;GD$5,Fluxo!$S:$S,"&lt;="&amp;GE$5,Fluxo!$D:$D,$D113)</f>
        <v>0</v>
      </c>
      <c r="GF113" s="18">
        <f>SUMIFS(Fluxo!$N:$N,Fluxo!$S:$S,"&gt;"&amp;GE$5,Fluxo!$S:$S,"&lt;="&amp;GF$5,Fluxo!$D:$D,$D113)</f>
        <v>0</v>
      </c>
      <c r="GG113" s="18">
        <f>SUMIFS(Fluxo!$N:$N,Fluxo!$S:$S,"&gt;"&amp;GF$5,Fluxo!$S:$S,"&lt;="&amp;GG$5,Fluxo!$D:$D,$D113)</f>
        <v>0</v>
      </c>
      <c r="GH113" s="18">
        <f>SUMIFS(Fluxo!$N:$N,Fluxo!$S:$S,"&gt;"&amp;GG$5,Fluxo!$S:$S,"&lt;="&amp;GH$5,Fluxo!$D:$D,$D113)</f>
        <v>0</v>
      </c>
      <c r="GI113" s="18">
        <f>SUMIFS(Fluxo!$N:$N,Fluxo!$S:$S,"&gt;"&amp;GH$5,Fluxo!$S:$S,"&lt;="&amp;GI$5,Fluxo!$D:$D,$D113)</f>
        <v>0</v>
      </c>
      <c r="GJ113" s="18">
        <f>SUMIFS(Fluxo!$N:$N,Fluxo!$S:$S,"&gt;"&amp;GI$5,Fluxo!$S:$S,"&lt;="&amp;GJ$5,Fluxo!$D:$D,$D113)</f>
        <v>0</v>
      </c>
      <c r="GK113" s="18">
        <f>SUMIFS(Fluxo!$N:$N,Fluxo!$S:$S,"&gt;"&amp;GJ$5,Fluxo!$S:$S,"&lt;="&amp;GK$5,Fluxo!$D:$D,$D113)</f>
        <v>0</v>
      </c>
      <c r="GL113" s="18">
        <f>SUMIFS(Fluxo!$N:$N,Fluxo!$S:$S,"&gt;"&amp;GK$5,Fluxo!$S:$S,"&lt;="&amp;GL$5,Fluxo!$D:$D,$D113)</f>
        <v>0</v>
      </c>
      <c r="GM113" s="18">
        <f>SUMIFS(Fluxo!$N:$N,Fluxo!$S:$S,"&gt;"&amp;GL$5,Fluxo!$S:$S,"&lt;="&amp;GM$5,Fluxo!$D:$D,$D113)</f>
        <v>0</v>
      </c>
      <c r="GN113" s="18">
        <f>SUMIFS(Fluxo!$N:$N,Fluxo!$S:$S,"&gt;"&amp;GM$5,Fluxo!$S:$S,"&lt;="&amp;GN$5,Fluxo!$D:$D,$D113)</f>
        <v>0</v>
      </c>
      <c r="GO113" s="18">
        <f>SUMIFS(Fluxo!$N:$N,Fluxo!$S:$S,"&gt;"&amp;GN$5,Fluxo!$S:$S,"&lt;="&amp;GO$5,Fluxo!$D:$D,$D113)</f>
        <v>0</v>
      </c>
      <c r="GP113" s="18">
        <f>SUMIFS(Fluxo!$N:$N,Fluxo!$S:$S,"&gt;"&amp;GO$5,Fluxo!$S:$S,"&lt;="&amp;GP$5,Fluxo!$D:$D,$D113)</f>
        <v>0</v>
      </c>
      <c r="GQ113" s="18">
        <f>SUMIFS(Fluxo!$N:$N,Fluxo!$S:$S,"&gt;"&amp;GP$5,Fluxo!$S:$S,"&lt;="&amp;GQ$5,Fluxo!$D:$D,$D113)</f>
        <v>0</v>
      </c>
      <c r="GR113" s="18">
        <f>SUMIFS(Fluxo!$N:$N,Fluxo!$S:$S,"&gt;"&amp;GQ$5,Fluxo!$S:$S,"&lt;="&amp;GR$5,Fluxo!$D:$D,$D113)</f>
        <v>0</v>
      </c>
      <c r="GS113" s="18">
        <f>SUMIFS(Fluxo!$N:$N,Fluxo!$S:$S,"&gt;"&amp;GR$5,Fluxo!$S:$S,"&lt;="&amp;GS$5,Fluxo!$D:$D,$D113)</f>
        <v>0</v>
      </c>
      <c r="GT113" s="18">
        <f>SUMIFS(Fluxo!$N:$N,Fluxo!$S:$S,"&gt;"&amp;GS$5,Fluxo!$S:$S,"&lt;="&amp;GT$5,Fluxo!$D:$D,$D113)</f>
        <v>0</v>
      </c>
      <c r="GU113" s="18">
        <f>SUMIFS(Fluxo!$N:$N,Fluxo!$S:$S,"&gt;"&amp;GT$5,Fluxo!$S:$S,"&lt;="&amp;GU$5,Fluxo!$D:$D,$D113)</f>
        <v>0</v>
      </c>
      <c r="GV113" s="18">
        <f>SUMIFS(Fluxo!$N:$N,Fluxo!$S:$S,"&gt;"&amp;GU$5,Fluxo!$S:$S,"&lt;="&amp;GV$5,Fluxo!$D:$D,$D113)</f>
        <v>0</v>
      </c>
      <c r="GW113" s="18">
        <f>SUMIFS(Fluxo!$N:$N,Fluxo!$S:$S,"&gt;"&amp;GV$5,Fluxo!$S:$S,"&lt;="&amp;GW$5,Fluxo!$D:$D,$D113)</f>
        <v>0</v>
      </c>
      <c r="GX113" s="18">
        <f>SUMIFS(Fluxo!$N:$N,Fluxo!$S:$S,"&gt;"&amp;GW$5,Fluxo!$S:$S,"&lt;="&amp;GX$5,Fluxo!$D:$D,$D113)</f>
        <v>0</v>
      </c>
      <c r="GY113" s="18">
        <f>SUMIFS(Fluxo!$N:$N,Fluxo!$S:$S,"&gt;"&amp;GX$5,Fluxo!$S:$S,"&lt;="&amp;GY$5,Fluxo!$D:$D,$D113)</f>
        <v>0</v>
      </c>
      <c r="GZ113" s="18">
        <f>SUMIFS(Fluxo!$N:$N,Fluxo!$S:$S,"&gt;"&amp;GY$5,Fluxo!$S:$S,"&lt;="&amp;GZ$5,Fluxo!$D:$D,$D113)</f>
        <v>0</v>
      </c>
      <c r="HA113" s="18">
        <f>SUMIFS(Fluxo!$N:$N,Fluxo!$S:$S,"&gt;"&amp;GZ$5,Fluxo!$S:$S,"&lt;="&amp;HA$5,Fluxo!$D:$D,$D113)</f>
        <v>0</v>
      </c>
      <c r="HB113" s="18">
        <f>SUMIFS(Fluxo!$N:$N,Fluxo!$S:$S,"&gt;"&amp;HA$5,Fluxo!$S:$S,"&lt;="&amp;HB$5,Fluxo!$D:$D,$D113)</f>
        <v>0</v>
      </c>
      <c r="HC113" s="18">
        <f>SUMIFS(Fluxo!$N:$N,Fluxo!$S:$S,"&gt;"&amp;HB$5,Fluxo!$S:$S,"&lt;="&amp;HC$5,Fluxo!$D:$D,$D113)</f>
        <v>0</v>
      </c>
      <c r="HD113" s="18">
        <f>SUMIFS(Fluxo!$N:$N,Fluxo!$S:$S,"&gt;"&amp;HC$5,Fluxo!$S:$S,"&lt;="&amp;HD$5,Fluxo!$D:$D,$D113)</f>
        <v>0</v>
      </c>
      <c r="HE113" s="18">
        <f>SUMIFS(Fluxo!$N:$N,Fluxo!$S:$S,"&gt;"&amp;HD$5,Fluxo!$S:$S,"&lt;="&amp;HE$5,Fluxo!$D:$D,$D113)</f>
        <v>0</v>
      </c>
      <c r="HF113" s="18">
        <f>SUMIFS(Fluxo!$N:$N,Fluxo!$S:$S,"&gt;"&amp;HE$5,Fluxo!$S:$S,"&lt;="&amp;HF$5,Fluxo!$D:$D,$D113)</f>
        <v>0</v>
      </c>
    </row>
    <row r="114" spans="1:214">
      <c r="A114" s="20">
        <f t="shared" si="18"/>
        <v>104</v>
      </c>
      <c r="B114" s="140" t="str">
        <f>'Check Carteira'!C106</f>
        <v>E.1016.99.01.0244</v>
      </c>
      <c r="C114" s="141">
        <v>1</v>
      </c>
      <c r="D114" s="129" t="str">
        <f>'Check Carteira'!F106</f>
        <v>A-0244</v>
      </c>
      <c r="E114" s="21" t="str">
        <f>IFERROR(INDEX(Contratos!L:L,MATCH(D114,Contratos!R:R,0)),"")</f>
        <v/>
      </c>
      <c r="F114" s="139" t="str">
        <f>IFERROR(INDEX(Contratos!G:G,MATCH(D114,Contratos!R:R,0)),"")</f>
        <v/>
      </c>
      <c r="H114" s="83">
        <f t="shared" si="17"/>
        <v>0</v>
      </c>
      <c r="J114" s="18">
        <f>SUMIFS(Fluxo!$N:$N,Fluxo!$S:$S,"&gt;"&amp;I$5,Fluxo!$S:$S,"&lt;="&amp;J$5,Fluxo!$D:$D,$D114)</f>
        <v>0</v>
      </c>
      <c r="K114" s="18">
        <f>SUMIFS(Fluxo!$N:$N,Fluxo!$S:$S,"&gt;"&amp;J$5,Fluxo!$S:$S,"&lt;="&amp;K$5,Fluxo!$D:$D,$D114)</f>
        <v>0</v>
      </c>
      <c r="L114" s="18">
        <f>SUMIFS(Fluxo!$N:$N,Fluxo!$S:$S,"&gt;"&amp;K$5,Fluxo!$S:$S,"&lt;="&amp;L$5,Fluxo!$D:$D,$D114)</f>
        <v>0</v>
      </c>
      <c r="M114" s="18">
        <f>SUMIFS(Fluxo!$N:$N,Fluxo!$S:$S,"&gt;"&amp;L$5,Fluxo!$S:$S,"&lt;="&amp;M$5,Fluxo!$D:$D,$D114)</f>
        <v>0</v>
      </c>
      <c r="N114" s="18">
        <f>SUMIFS(Fluxo!$N:$N,Fluxo!$S:$S,"&gt;"&amp;M$5,Fluxo!$S:$S,"&lt;="&amp;N$5,Fluxo!$D:$D,$D114)</f>
        <v>0</v>
      </c>
      <c r="O114" s="18">
        <f>SUMIFS(Fluxo!$N:$N,Fluxo!$S:$S,"&gt;"&amp;N$5,Fluxo!$S:$S,"&lt;="&amp;O$5,Fluxo!$D:$D,$D114)</f>
        <v>0</v>
      </c>
      <c r="P114" s="18">
        <f>SUMIFS(Fluxo!$N:$N,Fluxo!$S:$S,"&gt;"&amp;O$5,Fluxo!$S:$S,"&lt;="&amp;P$5,Fluxo!$D:$D,$D114)</f>
        <v>0</v>
      </c>
      <c r="Q114" s="18">
        <f>SUMIFS(Fluxo!$N:$N,Fluxo!$S:$S,"&gt;"&amp;P$5,Fluxo!$S:$S,"&lt;="&amp;Q$5,Fluxo!$D:$D,$D114)</f>
        <v>0</v>
      </c>
      <c r="R114" s="18">
        <f>SUMIFS(Fluxo!$N:$N,Fluxo!$S:$S,"&gt;"&amp;Q$5,Fluxo!$S:$S,"&lt;="&amp;R$5,Fluxo!$D:$D,$D114)</f>
        <v>0</v>
      </c>
      <c r="S114" s="18">
        <f>SUMIFS(Fluxo!$N:$N,Fluxo!$S:$S,"&gt;"&amp;R$5,Fluxo!$S:$S,"&lt;="&amp;S$5,Fluxo!$D:$D,$D114)</f>
        <v>0</v>
      </c>
      <c r="T114" s="18">
        <f>SUMIFS(Fluxo!$N:$N,Fluxo!$S:$S,"&gt;"&amp;S$5,Fluxo!$S:$S,"&lt;="&amp;T$5,Fluxo!$D:$D,$D114)</f>
        <v>0</v>
      </c>
      <c r="U114" s="18">
        <f>SUMIFS(Fluxo!$N:$N,Fluxo!$S:$S,"&gt;"&amp;T$5,Fluxo!$S:$S,"&lt;="&amp;U$5,Fluxo!$D:$D,$D114)</f>
        <v>0</v>
      </c>
      <c r="V114" s="18">
        <f>SUMIFS(Fluxo!$N:$N,Fluxo!$S:$S,"&gt;"&amp;U$5,Fluxo!$S:$S,"&lt;="&amp;V$5,Fluxo!$D:$D,$D114)</f>
        <v>0</v>
      </c>
      <c r="W114" s="18">
        <f>SUMIFS(Fluxo!$N:$N,Fluxo!$S:$S,"&gt;"&amp;V$5,Fluxo!$S:$S,"&lt;="&amp;W$5,Fluxo!$D:$D,$D114)</f>
        <v>0</v>
      </c>
      <c r="X114" s="18">
        <f>SUMIFS(Fluxo!$N:$N,Fluxo!$S:$S,"&gt;"&amp;W$5,Fluxo!$S:$S,"&lt;="&amp;X$5,Fluxo!$D:$D,$D114)</f>
        <v>0</v>
      </c>
      <c r="Y114" s="18">
        <f>SUMIFS(Fluxo!$N:$N,Fluxo!$S:$S,"&gt;"&amp;X$5,Fluxo!$S:$S,"&lt;="&amp;Y$5,Fluxo!$D:$D,$D114)</f>
        <v>0</v>
      </c>
      <c r="Z114" s="18">
        <f>SUMIFS(Fluxo!$N:$N,Fluxo!$S:$S,"&gt;"&amp;Y$5,Fluxo!$S:$S,"&lt;="&amp;Z$5,Fluxo!$D:$D,$D114)</f>
        <v>0</v>
      </c>
      <c r="AA114" s="18">
        <f>SUMIFS(Fluxo!$N:$N,Fluxo!$S:$S,"&gt;"&amp;Z$5,Fluxo!$S:$S,"&lt;="&amp;AA$5,Fluxo!$D:$D,$D114)</f>
        <v>0</v>
      </c>
      <c r="AB114" s="18">
        <f>SUMIFS(Fluxo!$N:$N,Fluxo!$S:$S,"&gt;"&amp;AA$5,Fluxo!$S:$S,"&lt;="&amp;AB$5,Fluxo!$D:$D,$D114)</f>
        <v>0</v>
      </c>
      <c r="AC114" s="18">
        <f>SUMIFS(Fluxo!$N:$N,Fluxo!$S:$S,"&gt;"&amp;AB$5,Fluxo!$S:$S,"&lt;="&amp;AC$5,Fluxo!$D:$D,$D114)</f>
        <v>0</v>
      </c>
      <c r="AD114" s="18">
        <f>SUMIFS(Fluxo!$N:$N,Fluxo!$S:$S,"&gt;"&amp;AC$5,Fluxo!$S:$S,"&lt;="&amp;AD$5,Fluxo!$D:$D,$D114)</f>
        <v>0</v>
      </c>
      <c r="AE114" s="18">
        <f>SUMIFS(Fluxo!$N:$N,Fluxo!$S:$S,"&gt;"&amp;AD$5,Fluxo!$S:$S,"&lt;="&amp;AE$5,Fluxo!$D:$D,$D114)</f>
        <v>0</v>
      </c>
      <c r="AF114" s="18">
        <f>SUMIFS(Fluxo!$N:$N,Fluxo!$S:$S,"&gt;"&amp;AE$5,Fluxo!$S:$S,"&lt;="&amp;AF$5,Fluxo!$D:$D,$D114)</f>
        <v>0</v>
      </c>
      <c r="AG114" s="18">
        <f>SUMIFS(Fluxo!$N:$N,Fluxo!$S:$S,"&gt;"&amp;AF$5,Fluxo!$S:$S,"&lt;="&amp;AG$5,Fluxo!$D:$D,$D114)</f>
        <v>0</v>
      </c>
      <c r="AH114" s="18">
        <f>SUMIFS(Fluxo!$N:$N,Fluxo!$S:$S,"&gt;"&amp;AG$5,Fluxo!$S:$S,"&lt;="&amp;AH$5,Fluxo!$D:$D,$D114)</f>
        <v>0</v>
      </c>
      <c r="AI114" s="18">
        <f>SUMIFS(Fluxo!$N:$N,Fluxo!$S:$S,"&gt;"&amp;AH$5,Fluxo!$S:$S,"&lt;="&amp;AI$5,Fluxo!$D:$D,$D114)</f>
        <v>0</v>
      </c>
      <c r="AJ114" s="18">
        <f>SUMIFS(Fluxo!$N:$N,Fluxo!$S:$S,"&gt;"&amp;AI$5,Fluxo!$S:$S,"&lt;="&amp;AJ$5,Fluxo!$D:$D,$D114)</f>
        <v>0</v>
      </c>
      <c r="AK114" s="18">
        <f>SUMIFS(Fluxo!$N:$N,Fluxo!$S:$S,"&gt;"&amp;AJ$5,Fluxo!$S:$S,"&lt;="&amp;AK$5,Fluxo!$D:$D,$D114)</f>
        <v>0</v>
      </c>
      <c r="AL114" s="18">
        <f>SUMIFS(Fluxo!$N:$N,Fluxo!$S:$S,"&gt;"&amp;AK$5,Fluxo!$S:$S,"&lt;="&amp;AL$5,Fluxo!$D:$D,$D114)</f>
        <v>0</v>
      </c>
      <c r="AM114" s="18">
        <f>SUMIFS(Fluxo!$N:$N,Fluxo!$S:$S,"&gt;"&amp;AL$5,Fluxo!$S:$S,"&lt;="&amp;AM$5,Fluxo!$D:$D,$D114)</f>
        <v>0</v>
      </c>
      <c r="AN114" s="18">
        <f>SUMIFS(Fluxo!$N:$N,Fluxo!$S:$S,"&gt;"&amp;AM$5,Fluxo!$S:$S,"&lt;="&amp;AN$5,Fluxo!$D:$D,$D114)</f>
        <v>0</v>
      </c>
      <c r="AO114" s="18">
        <f>SUMIFS(Fluxo!$N:$N,Fluxo!$S:$S,"&gt;"&amp;AN$5,Fluxo!$S:$S,"&lt;="&amp;AO$5,Fluxo!$D:$D,$D114)</f>
        <v>0</v>
      </c>
      <c r="AP114" s="18">
        <f>SUMIFS(Fluxo!$N:$N,Fluxo!$S:$S,"&gt;"&amp;AO$5,Fluxo!$S:$S,"&lt;="&amp;AP$5,Fluxo!$D:$D,$D114)</f>
        <v>0</v>
      </c>
      <c r="AQ114" s="18">
        <f>SUMIFS(Fluxo!$N:$N,Fluxo!$S:$S,"&gt;"&amp;AP$5,Fluxo!$S:$S,"&lt;="&amp;AQ$5,Fluxo!$D:$D,$D114)</f>
        <v>0</v>
      </c>
      <c r="AR114" s="18">
        <f>SUMIFS(Fluxo!$N:$N,Fluxo!$S:$S,"&gt;"&amp;AQ$5,Fluxo!$S:$S,"&lt;="&amp;AR$5,Fluxo!$D:$D,$D114)</f>
        <v>0</v>
      </c>
      <c r="AS114" s="18">
        <f>SUMIFS(Fluxo!$N:$N,Fluxo!$S:$S,"&gt;"&amp;AR$5,Fluxo!$S:$S,"&lt;="&amp;AS$5,Fluxo!$D:$D,$D114)</f>
        <v>0</v>
      </c>
      <c r="AT114" s="18">
        <f>SUMIFS(Fluxo!$N:$N,Fluxo!$S:$S,"&gt;"&amp;AS$5,Fluxo!$S:$S,"&lt;="&amp;AT$5,Fluxo!$D:$D,$D114)</f>
        <v>0</v>
      </c>
      <c r="AU114" s="18">
        <f>SUMIFS(Fluxo!$N:$N,Fluxo!$S:$S,"&gt;"&amp;AT$5,Fluxo!$S:$S,"&lt;="&amp;AU$5,Fluxo!$D:$D,$D114)</f>
        <v>0</v>
      </c>
      <c r="AV114" s="18">
        <f>SUMIFS(Fluxo!$N:$N,Fluxo!$S:$S,"&gt;"&amp;AU$5,Fluxo!$S:$S,"&lt;="&amp;AV$5,Fluxo!$D:$D,$D114)</f>
        <v>0</v>
      </c>
      <c r="AW114" s="18">
        <f>SUMIFS(Fluxo!$N:$N,Fluxo!$S:$S,"&gt;"&amp;AV$5,Fluxo!$S:$S,"&lt;="&amp;AW$5,Fluxo!$D:$D,$D114)</f>
        <v>0</v>
      </c>
      <c r="AX114" s="18">
        <f>SUMIFS(Fluxo!$N:$N,Fluxo!$S:$S,"&gt;"&amp;AW$5,Fluxo!$S:$S,"&lt;="&amp;AX$5,Fluxo!$D:$D,$D114)</f>
        <v>0</v>
      </c>
      <c r="AY114" s="18">
        <f>SUMIFS(Fluxo!$N:$N,Fluxo!$S:$S,"&gt;"&amp;AX$5,Fluxo!$S:$S,"&lt;="&amp;AY$5,Fluxo!$D:$D,$D114)</f>
        <v>0</v>
      </c>
      <c r="AZ114" s="18">
        <f>SUMIFS(Fluxo!$N:$N,Fluxo!$S:$S,"&gt;"&amp;AY$5,Fluxo!$S:$S,"&lt;="&amp;AZ$5,Fluxo!$D:$D,$D114)</f>
        <v>0</v>
      </c>
      <c r="BA114" s="18">
        <f>SUMIFS(Fluxo!$N:$N,Fluxo!$S:$S,"&gt;"&amp;AZ$5,Fluxo!$S:$S,"&lt;="&amp;BA$5,Fluxo!$D:$D,$D114)</f>
        <v>0</v>
      </c>
      <c r="BB114" s="18">
        <f>SUMIFS(Fluxo!$N:$N,Fluxo!$S:$S,"&gt;"&amp;BA$5,Fluxo!$S:$S,"&lt;="&amp;BB$5,Fluxo!$D:$D,$D114)</f>
        <v>0</v>
      </c>
      <c r="BC114" s="18">
        <f>SUMIFS(Fluxo!$N:$N,Fluxo!$S:$S,"&gt;"&amp;BB$5,Fluxo!$S:$S,"&lt;="&amp;BC$5,Fluxo!$D:$D,$D114)</f>
        <v>0</v>
      </c>
      <c r="BD114" s="18">
        <f>SUMIFS(Fluxo!$N:$N,Fluxo!$S:$S,"&gt;"&amp;BC$5,Fluxo!$S:$S,"&lt;="&amp;BD$5,Fluxo!$D:$D,$D114)</f>
        <v>0</v>
      </c>
      <c r="BE114" s="18">
        <f>SUMIFS(Fluxo!$N:$N,Fluxo!$S:$S,"&gt;"&amp;BD$5,Fluxo!$S:$S,"&lt;="&amp;BE$5,Fluxo!$D:$D,$D114)</f>
        <v>0</v>
      </c>
      <c r="BF114" s="18">
        <f>SUMIFS(Fluxo!$N:$N,Fluxo!$S:$S,"&gt;"&amp;BE$5,Fluxo!$S:$S,"&lt;="&amp;BF$5,Fluxo!$D:$D,$D114)</f>
        <v>0</v>
      </c>
      <c r="BG114" s="18">
        <f>SUMIFS(Fluxo!$N:$N,Fluxo!$S:$S,"&gt;"&amp;BF$5,Fluxo!$S:$S,"&lt;="&amp;BG$5,Fluxo!$D:$D,$D114)</f>
        <v>0</v>
      </c>
      <c r="BH114" s="18">
        <f>SUMIFS(Fluxo!$N:$N,Fluxo!$S:$S,"&gt;"&amp;BG$5,Fluxo!$S:$S,"&lt;="&amp;BH$5,Fluxo!$D:$D,$D114)</f>
        <v>0</v>
      </c>
      <c r="BI114" s="18">
        <f>SUMIFS(Fluxo!$N:$N,Fluxo!$S:$S,"&gt;"&amp;BH$5,Fluxo!$S:$S,"&lt;="&amp;BI$5,Fluxo!$D:$D,$D114)</f>
        <v>0</v>
      </c>
      <c r="BJ114" s="18">
        <f>SUMIFS(Fluxo!$N:$N,Fluxo!$S:$S,"&gt;"&amp;BI$5,Fluxo!$S:$S,"&lt;="&amp;BJ$5,Fluxo!$D:$D,$D114)</f>
        <v>0</v>
      </c>
      <c r="BK114" s="18">
        <f>SUMIFS(Fluxo!$N:$N,Fluxo!$S:$S,"&gt;"&amp;BJ$5,Fluxo!$S:$S,"&lt;="&amp;BK$5,Fluxo!$D:$D,$D114)</f>
        <v>0</v>
      </c>
      <c r="BL114" s="18">
        <f>SUMIFS(Fluxo!$N:$N,Fluxo!$S:$S,"&gt;"&amp;BK$5,Fluxo!$S:$S,"&lt;="&amp;BL$5,Fluxo!$D:$D,$D114)</f>
        <v>0</v>
      </c>
      <c r="BM114" s="18">
        <f>SUMIFS(Fluxo!$N:$N,Fluxo!$S:$S,"&gt;"&amp;BL$5,Fluxo!$S:$S,"&lt;="&amp;BM$5,Fluxo!$D:$D,$D114)</f>
        <v>0</v>
      </c>
      <c r="BN114" s="18">
        <f>SUMIFS(Fluxo!$N:$N,Fluxo!$S:$S,"&gt;"&amp;BM$5,Fluxo!$S:$S,"&lt;="&amp;BN$5,Fluxo!$D:$D,$D114)</f>
        <v>0</v>
      </c>
      <c r="BO114" s="18">
        <f>SUMIFS(Fluxo!$N:$N,Fluxo!$S:$S,"&gt;"&amp;BN$5,Fluxo!$S:$S,"&lt;="&amp;BO$5,Fluxo!$D:$D,$D114)</f>
        <v>0</v>
      </c>
      <c r="BP114" s="18">
        <f>SUMIFS(Fluxo!$N:$N,Fluxo!$S:$S,"&gt;"&amp;BO$5,Fluxo!$S:$S,"&lt;="&amp;BP$5,Fluxo!$D:$D,$D114)</f>
        <v>0</v>
      </c>
      <c r="BQ114" s="18">
        <f>SUMIFS(Fluxo!$N:$N,Fluxo!$S:$S,"&gt;"&amp;BP$5,Fluxo!$S:$S,"&lt;="&amp;BQ$5,Fluxo!$D:$D,$D114)</f>
        <v>0</v>
      </c>
      <c r="BR114" s="18">
        <f>SUMIFS(Fluxo!$N:$N,Fluxo!$S:$S,"&gt;"&amp;BQ$5,Fluxo!$S:$S,"&lt;="&amp;BR$5,Fluxo!$D:$D,$D114)</f>
        <v>0</v>
      </c>
      <c r="BS114" s="18">
        <f>SUMIFS(Fluxo!$N:$N,Fluxo!$S:$S,"&gt;"&amp;BR$5,Fluxo!$S:$S,"&lt;="&amp;BS$5,Fluxo!$D:$D,$D114)</f>
        <v>0</v>
      </c>
      <c r="BT114" s="18">
        <f>SUMIFS(Fluxo!$N:$N,Fluxo!$S:$S,"&gt;"&amp;BS$5,Fluxo!$S:$S,"&lt;="&amp;BT$5,Fluxo!$D:$D,$D114)</f>
        <v>0</v>
      </c>
      <c r="BU114" s="18">
        <f>SUMIFS(Fluxo!$N:$N,Fluxo!$S:$S,"&gt;"&amp;BT$5,Fluxo!$S:$S,"&lt;="&amp;BU$5,Fluxo!$D:$D,$D114)</f>
        <v>0</v>
      </c>
      <c r="BV114" s="18">
        <f>SUMIFS(Fluxo!$N:$N,Fluxo!$S:$S,"&gt;"&amp;BU$5,Fluxo!$S:$S,"&lt;="&amp;BV$5,Fluxo!$D:$D,$D114)</f>
        <v>0</v>
      </c>
      <c r="BW114" s="18">
        <f>SUMIFS(Fluxo!$N:$N,Fluxo!$S:$S,"&gt;"&amp;BV$5,Fluxo!$S:$S,"&lt;="&amp;BW$5,Fluxo!$D:$D,$D114)</f>
        <v>0</v>
      </c>
      <c r="BX114" s="18">
        <f>SUMIFS(Fluxo!$N:$N,Fluxo!$S:$S,"&gt;"&amp;BW$5,Fluxo!$S:$S,"&lt;="&amp;BX$5,Fluxo!$D:$D,$D114)</f>
        <v>0</v>
      </c>
      <c r="BY114" s="18">
        <f>SUMIFS(Fluxo!$N:$N,Fluxo!$S:$S,"&gt;"&amp;BX$5,Fluxo!$S:$S,"&lt;="&amp;BY$5,Fluxo!$D:$D,$D114)</f>
        <v>0</v>
      </c>
      <c r="BZ114" s="18">
        <f>SUMIFS(Fluxo!$N:$N,Fluxo!$S:$S,"&gt;"&amp;BY$5,Fluxo!$S:$S,"&lt;="&amp;BZ$5,Fluxo!$D:$D,$D114)</f>
        <v>0</v>
      </c>
      <c r="CA114" s="18">
        <f>SUMIFS(Fluxo!$N:$N,Fluxo!$S:$S,"&gt;"&amp;BZ$5,Fluxo!$S:$S,"&lt;="&amp;CA$5,Fluxo!$D:$D,$D114)</f>
        <v>0</v>
      </c>
      <c r="CB114" s="18">
        <f>SUMIFS(Fluxo!$N:$N,Fluxo!$S:$S,"&gt;"&amp;CA$5,Fluxo!$S:$S,"&lt;="&amp;CB$5,Fluxo!$D:$D,$D114)</f>
        <v>0</v>
      </c>
      <c r="CC114" s="18">
        <f>SUMIFS(Fluxo!$N:$N,Fluxo!$S:$S,"&gt;"&amp;CB$5,Fluxo!$S:$S,"&lt;="&amp;CC$5,Fluxo!$D:$D,$D114)</f>
        <v>0</v>
      </c>
      <c r="CD114" s="18">
        <f>SUMIFS(Fluxo!$N:$N,Fluxo!$S:$S,"&gt;"&amp;CC$5,Fluxo!$S:$S,"&lt;="&amp;CD$5,Fluxo!$D:$D,$D114)</f>
        <v>0</v>
      </c>
      <c r="CE114" s="18">
        <f>SUMIFS(Fluxo!$N:$N,Fluxo!$S:$S,"&gt;"&amp;CD$5,Fluxo!$S:$S,"&lt;="&amp;CE$5,Fluxo!$D:$D,$D114)</f>
        <v>0</v>
      </c>
      <c r="CF114" s="18">
        <f>SUMIFS(Fluxo!$N:$N,Fluxo!$S:$S,"&gt;"&amp;CE$5,Fluxo!$S:$S,"&lt;="&amp;CF$5,Fluxo!$D:$D,$D114)</f>
        <v>0</v>
      </c>
      <c r="CG114" s="18">
        <f>SUMIFS(Fluxo!$N:$N,Fluxo!$S:$S,"&gt;"&amp;CF$5,Fluxo!$S:$S,"&lt;="&amp;CG$5,Fluxo!$D:$D,$D114)</f>
        <v>0</v>
      </c>
      <c r="CH114" s="18">
        <f>SUMIFS(Fluxo!$N:$N,Fluxo!$S:$S,"&gt;"&amp;CG$5,Fluxo!$S:$S,"&lt;="&amp;CH$5,Fluxo!$D:$D,$D114)</f>
        <v>0</v>
      </c>
      <c r="CI114" s="18">
        <f>SUMIFS(Fluxo!$N:$N,Fluxo!$S:$S,"&gt;"&amp;CH$5,Fluxo!$S:$S,"&lt;="&amp;CI$5,Fluxo!$D:$D,$D114)</f>
        <v>0</v>
      </c>
      <c r="CJ114" s="18">
        <f>SUMIFS(Fluxo!$N:$N,Fluxo!$S:$S,"&gt;"&amp;CI$5,Fluxo!$S:$S,"&lt;="&amp;CJ$5,Fluxo!$D:$D,$D114)</f>
        <v>0</v>
      </c>
      <c r="CK114" s="18">
        <f>SUMIFS(Fluxo!$N:$N,Fluxo!$S:$S,"&gt;"&amp;CJ$5,Fluxo!$S:$S,"&lt;="&amp;CK$5,Fluxo!$D:$D,$D114)</f>
        <v>0</v>
      </c>
      <c r="CL114" s="18">
        <f>SUMIFS(Fluxo!$N:$N,Fluxo!$S:$S,"&gt;"&amp;CK$5,Fluxo!$S:$S,"&lt;="&amp;CL$5,Fluxo!$D:$D,$D114)</f>
        <v>0</v>
      </c>
      <c r="CM114" s="18">
        <f>SUMIFS(Fluxo!$N:$N,Fluxo!$S:$S,"&gt;"&amp;CL$5,Fluxo!$S:$S,"&lt;="&amp;CM$5,Fluxo!$D:$D,$D114)</f>
        <v>0</v>
      </c>
      <c r="CN114" s="18">
        <f>SUMIFS(Fluxo!$N:$N,Fluxo!$S:$S,"&gt;"&amp;CM$5,Fluxo!$S:$S,"&lt;="&amp;CN$5,Fluxo!$D:$D,$D114)</f>
        <v>0</v>
      </c>
      <c r="CO114" s="18">
        <f>SUMIFS(Fluxo!$N:$N,Fluxo!$S:$S,"&gt;"&amp;CN$5,Fluxo!$S:$S,"&lt;="&amp;CO$5,Fluxo!$D:$D,$D114)</f>
        <v>0</v>
      </c>
      <c r="CP114" s="18">
        <f>SUMIFS(Fluxo!$N:$N,Fluxo!$S:$S,"&gt;"&amp;CO$5,Fluxo!$S:$S,"&lt;="&amp;CP$5,Fluxo!$D:$D,$D114)</f>
        <v>0</v>
      </c>
      <c r="CQ114" s="18">
        <f>SUMIFS(Fluxo!$N:$N,Fluxo!$S:$S,"&gt;"&amp;CP$5,Fluxo!$S:$S,"&lt;="&amp;CQ$5,Fluxo!$D:$D,$D114)</f>
        <v>0</v>
      </c>
      <c r="CR114" s="18">
        <f>SUMIFS(Fluxo!$N:$N,Fluxo!$S:$S,"&gt;"&amp;CQ$5,Fluxo!$S:$S,"&lt;="&amp;CR$5,Fluxo!$D:$D,$D114)</f>
        <v>0</v>
      </c>
      <c r="CS114" s="18">
        <f>SUMIFS(Fluxo!$N:$N,Fluxo!$S:$S,"&gt;"&amp;CR$5,Fluxo!$S:$S,"&lt;="&amp;CS$5,Fluxo!$D:$D,$D114)</f>
        <v>0</v>
      </c>
      <c r="CT114" s="18">
        <f>SUMIFS(Fluxo!$N:$N,Fluxo!$S:$S,"&gt;"&amp;CS$5,Fluxo!$S:$S,"&lt;="&amp;CT$5,Fluxo!$D:$D,$D114)</f>
        <v>0</v>
      </c>
      <c r="CU114" s="18">
        <f>SUMIFS(Fluxo!$N:$N,Fluxo!$S:$S,"&gt;"&amp;CT$5,Fluxo!$S:$S,"&lt;="&amp;CU$5,Fluxo!$D:$D,$D114)</f>
        <v>0</v>
      </c>
      <c r="CV114" s="18">
        <f>SUMIFS(Fluxo!$N:$N,Fluxo!$S:$S,"&gt;"&amp;CU$5,Fluxo!$S:$S,"&lt;="&amp;CV$5,Fluxo!$D:$D,$D114)</f>
        <v>0</v>
      </c>
      <c r="CW114" s="18">
        <f>SUMIFS(Fluxo!$N:$N,Fluxo!$S:$S,"&gt;"&amp;CV$5,Fluxo!$S:$S,"&lt;="&amp;CW$5,Fluxo!$D:$D,$D114)</f>
        <v>0</v>
      </c>
      <c r="CX114" s="18">
        <f>SUMIFS(Fluxo!$N:$N,Fluxo!$S:$S,"&gt;"&amp;CW$5,Fluxo!$S:$S,"&lt;="&amp;CX$5,Fluxo!$D:$D,$D114)</f>
        <v>0</v>
      </c>
      <c r="CY114" s="18">
        <f>SUMIFS(Fluxo!$N:$N,Fluxo!$S:$S,"&gt;"&amp;CX$5,Fluxo!$S:$S,"&lt;="&amp;CY$5,Fluxo!$D:$D,$D114)</f>
        <v>0</v>
      </c>
      <c r="CZ114" s="18">
        <f>SUMIFS(Fluxo!$N:$N,Fluxo!$S:$S,"&gt;"&amp;CY$5,Fluxo!$S:$S,"&lt;="&amp;CZ$5,Fluxo!$D:$D,$D114)</f>
        <v>0</v>
      </c>
      <c r="DA114" s="18">
        <f>SUMIFS(Fluxo!$N:$N,Fluxo!$S:$S,"&gt;"&amp;CZ$5,Fluxo!$S:$S,"&lt;="&amp;DA$5,Fluxo!$D:$D,$D114)</f>
        <v>0</v>
      </c>
      <c r="DB114" s="18">
        <f>SUMIFS(Fluxo!$N:$N,Fluxo!$S:$S,"&gt;"&amp;DA$5,Fluxo!$S:$S,"&lt;="&amp;DB$5,Fluxo!$D:$D,$D114)</f>
        <v>0</v>
      </c>
      <c r="DC114" s="18">
        <f>SUMIFS(Fluxo!$N:$N,Fluxo!$S:$S,"&gt;"&amp;DB$5,Fluxo!$S:$S,"&lt;="&amp;DC$5,Fluxo!$D:$D,$D114)</f>
        <v>0</v>
      </c>
      <c r="DD114" s="18">
        <f>SUMIFS(Fluxo!$N:$N,Fluxo!$S:$S,"&gt;"&amp;DC$5,Fluxo!$S:$S,"&lt;="&amp;DD$5,Fluxo!$D:$D,$D114)</f>
        <v>0</v>
      </c>
      <c r="DE114" s="18">
        <f>SUMIFS(Fluxo!$N:$N,Fluxo!$S:$S,"&gt;"&amp;DD$5,Fluxo!$S:$S,"&lt;="&amp;DE$5,Fluxo!$D:$D,$D114)</f>
        <v>0</v>
      </c>
      <c r="DF114" s="18">
        <f>SUMIFS(Fluxo!$N:$N,Fluxo!$S:$S,"&gt;"&amp;DE$5,Fluxo!$S:$S,"&lt;="&amp;DF$5,Fluxo!$D:$D,$D114)</f>
        <v>0</v>
      </c>
      <c r="DG114" s="18">
        <f>SUMIFS(Fluxo!$N:$N,Fluxo!$S:$S,"&gt;"&amp;DF$5,Fluxo!$S:$S,"&lt;="&amp;DG$5,Fluxo!$D:$D,$D114)</f>
        <v>0</v>
      </c>
      <c r="DH114" s="18">
        <f>SUMIFS(Fluxo!$N:$N,Fluxo!$S:$S,"&gt;"&amp;DG$5,Fluxo!$S:$S,"&lt;="&amp;DH$5,Fluxo!$D:$D,$D114)</f>
        <v>0</v>
      </c>
      <c r="DI114" s="18">
        <f>SUMIFS(Fluxo!$N:$N,Fluxo!$S:$S,"&gt;"&amp;DH$5,Fluxo!$S:$S,"&lt;="&amp;DI$5,Fluxo!$D:$D,$D114)</f>
        <v>0</v>
      </c>
      <c r="DJ114" s="18">
        <f>SUMIFS(Fluxo!$N:$N,Fluxo!$S:$S,"&gt;"&amp;DI$5,Fluxo!$S:$S,"&lt;="&amp;DJ$5,Fluxo!$D:$D,$D114)</f>
        <v>0</v>
      </c>
      <c r="DK114" s="18">
        <f>SUMIFS(Fluxo!$N:$N,Fluxo!$S:$S,"&gt;"&amp;DJ$5,Fluxo!$S:$S,"&lt;="&amp;DK$5,Fluxo!$D:$D,$D114)</f>
        <v>0</v>
      </c>
      <c r="DL114" s="18">
        <f>SUMIFS(Fluxo!$N:$N,Fluxo!$S:$S,"&gt;"&amp;DK$5,Fluxo!$S:$S,"&lt;="&amp;DL$5,Fluxo!$D:$D,$D114)</f>
        <v>0</v>
      </c>
      <c r="DM114" s="18">
        <f>SUMIFS(Fluxo!$N:$N,Fluxo!$S:$S,"&gt;"&amp;DL$5,Fluxo!$S:$S,"&lt;="&amp;DM$5,Fluxo!$D:$D,$D114)</f>
        <v>0</v>
      </c>
      <c r="DN114" s="18">
        <f>SUMIFS(Fluxo!$N:$N,Fluxo!$S:$S,"&gt;"&amp;DM$5,Fluxo!$S:$S,"&lt;="&amp;DN$5,Fluxo!$D:$D,$D114)</f>
        <v>0</v>
      </c>
      <c r="DO114" s="18">
        <f>SUMIFS(Fluxo!$N:$N,Fluxo!$S:$S,"&gt;"&amp;DN$5,Fluxo!$S:$S,"&lt;="&amp;DO$5,Fluxo!$D:$D,$D114)</f>
        <v>0</v>
      </c>
      <c r="DP114" s="18">
        <f>SUMIFS(Fluxo!$N:$N,Fluxo!$S:$S,"&gt;"&amp;DO$5,Fluxo!$S:$S,"&lt;="&amp;DP$5,Fluxo!$D:$D,$D114)</f>
        <v>0</v>
      </c>
      <c r="DQ114" s="18">
        <f>SUMIFS(Fluxo!$N:$N,Fluxo!$S:$S,"&gt;"&amp;DP$5,Fluxo!$S:$S,"&lt;="&amp;DQ$5,Fluxo!$D:$D,$D114)</f>
        <v>0</v>
      </c>
      <c r="DR114" s="18">
        <f>SUMIFS(Fluxo!$N:$N,Fluxo!$S:$S,"&gt;"&amp;DQ$5,Fluxo!$S:$S,"&lt;="&amp;DR$5,Fluxo!$D:$D,$D114)</f>
        <v>0</v>
      </c>
      <c r="DS114" s="18">
        <f>SUMIFS(Fluxo!$N:$N,Fluxo!$S:$S,"&gt;"&amp;DR$5,Fluxo!$S:$S,"&lt;="&amp;DS$5,Fluxo!$D:$D,$D114)</f>
        <v>0</v>
      </c>
      <c r="DT114" s="18">
        <f>SUMIFS(Fluxo!$N:$N,Fluxo!$S:$S,"&gt;"&amp;DS$5,Fluxo!$S:$S,"&lt;="&amp;DT$5,Fluxo!$D:$D,$D114)</f>
        <v>0</v>
      </c>
      <c r="DU114" s="18">
        <f>SUMIFS(Fluxo!$N:$N,Fluxo!$S:$S,"&gt;"&amp;DT$5,Fluxo!$S:$S,"&lt;="&amp;DU$5,Fluxo!$D:$D,$D114)</f>
        <v>0</v>
      </c>
      <c r="DV114" s="18">
        <f>SUMIFS(Fluxo!$N:$N,Fluxo!$S:$S,"&gt;"&amp;DU$5,Fluxo!$S:$S,"&lt;="&amp;DV$5,Fluxo!$D:$D,$D114)</f>
        <v>0</v>
      </c>
      <c r="DW114" s="18">
        <f>SUMIFS(Fluxo!$N:$N,Fluxo!$S:$S,"&gt;"&amp;DV$5,Fluxo!$S:$S,"&lt;="&amp;DW$5,Fluxo!$D:$D,$D114)</f>
        <v>0</v>
      </c>
      <c r="DX114" s="18">
        <f>SUMIFS(Fluxo!$N:$N,Fluxo!$S:$S,"&gt;"&amp;DW$5,Fluxo!$S:$S,"&lt;="&amp;DX$5,Fluxo!$D:$D,$D114)</f>
        <v>0</v>
      </c>
      <c r="DY114" s="18">
        <f>SUMIFS(Fluxo!$N:$N,Fluxo!$S:$S,"&gt;"&amp;DX$5,Fluxo!$S:$S,"&lt;="&amp;DY$5,Fluxo!$D:$D,$D114)</f>
        <v>0</v>
      </c>
      <c r="DZ114" s="18">
        <f>SUMIFS(Fluxo!$N:$N,Fluxo!$S:$S,"&gt;"&amp;DY$5,Fluxo!$S:$S,"&lt;="&amp;DZ$5,Fluxo!$D:$D,$D114)</f>
        <v>0</v>
      </c>
      <c r="EA114" s="18">
        <f>SUMIFS(Fluxo!$N:$N,Fluxo!$S:$S,"&gt;"&amp;DZ$5,Fluxo!$S:$S,"&lt;="&amp;EA$5,Fluxo!$D:$D,$D114)</f>
        <v>0</v>
      </c>
      <c r="EB114" s="18">
        <f>SUMIFS(Fluxo!$N:$N,Fluxo!$S:$S,"&gt;"&amp;EA$5,Fluxo!$S:$S,"&lt;="&amp;EB$5,Fluxo!$D:$D,$D114)</f>
        <v>0</v>
      </c>
      <c r="EC114" s="18">
        <f>SUMIFS(Fluxo!$N:$N,Fluxo!$S:$S,"&gt;"&amp;EB$5,Fluxo!$S:$S,"&lt;="&amp;EC$5,Fluxo!$D:$D,$D114)</f>
        <v>0</v>
      </c>
      <c r="ED114" s="18">
        <f>SUMIFS(Fluxo!$N:$N,Fluxo!$S:$S,"&gt;"&amp;EC$5,Fluxo!$S:$S,"&lt;="&amp;ED$5,Fluxo!$D:$D,$D114)</f>
        <v>0</v>
      </c>
      <c r="EE114" s="18">
        <f>SUMIFS(Fluxo!$N:$N,Fluxo!$S:$S,"&gt;"&amp;ED$5,Fluxo!$S:$S,"&lt;="&amp;EE$5,Fluxo!$D:$D,$D114)</f>
        <v>0</v>
      </c>
      <c r="EF114" s="18">
        <f>SUMIFS(Fluxo!$N:$N,Fluxo!$S:$S,"&gt;"&amp;EE$5,Fluxo!$S:$S,"&lt;="&amp;EF$5,Fluxo!$D:$D,$D114)</f>
        <v>0</v>
      </c>
      <c r="EG114" s="18">
        <f>SUMIFS(Fluxo!$N:$N,Fluxo!$S:$S,"&gt;"&amp;EF$5,Fluxo!$S:$S,"&lt;="&amp;EG$5,Fluxo!$D:$D,$D114)</f>
        <v>0</v>
      </c>
      <c r="EH114" s="18">
        <f>SUMIFS(Fluxo!$N:$N,Fluxo!$S:$S,"&gt;"&amp;EG$5,Fluxo!$S:$S,"&lt;="&amp;EH$5,Fluxo!$D:$D,$D114)</f>
        <v>0</v>
      </c>
      <c r="EI114" s="18">
        <f>SUMIFS(Fluxo!$N:$N,Fluxo!$S:$S,"&gt;"&amp;EH$5,Fluxo!$S:$S,"&lt;="&amp;EI$5,Fluxo!$D:$D,$D114)</f>
        <v>0</v>
      </c>
      <c r="EJ114" s="18">
        <f>SUMIFS(Fluxo!$N:$N,Fluxo!$S:$S,"&gt;"&amp;EI$5,Fluxo!$S:$S,"&lt;="&amp;EJ$5,Fluxo!$D:$D,$D114)</f>
        <v>0</v>
      </c>
      <c r="EK114" s="18">
        <f>SUMIFS(Fluxo!$N:$N,Fluxo!$S:$S,"&gt;"&amp;EJ$5,Fluxo!$S:$S,"&lt;="&amp;EK$5,Fluxo!$D:$D,$D114)</f>
        <v>0</v>
      </c>
      <c r="EL114" s="18">
        <f>SUMIFS(Fluxo!$N:$N,Fluxo!$S:$S,"&gt;"&amp;EK$5,Fluxo!$S:$S,"&lt;="&amp;EL$5,Fluxo!$D:$D,$D114)</f>
        <v>0</v>
      </c>
      <c r="EM114" s="18">
        <f>SUMIFS(Fluxo!$N:$N,Fluxo!$S:$S,"&gt;"&amp;EL$5,Fluxo!$S:$S,"&lt;="&amp;EM$5,Fluxo!$D:$D,$D114)</f>
        <v>0</v>
      </c>
      <c r="EN114" s="18">
        <f>SUMIFS(Fluxo!$N:$N,Fluxo!$S:$S,"&gt;"&amp;EM$5,Fluxo!$S:$S,"&lt;="&amp;EN$5,Fluxo!$D:$D,$D114)</f>
        <v>0</v>
      </c>
      <c r="EO114" s="18">
        <f>SUMIFS(Fluxo!$N:$N,Fluxo!$S:$S,"&gt;"&amp;EN$5,Fluxo!$S:$S,"&lt;="&amp;EO$5,Fluxo!$D:$D,$D114)</f>
        <v>0</v>
      </c>
      <c r="EP114" s="18">
        <f>SUMIFS(Fluxo!$N:$N,Fluxo!$S:$S,"&gt;"&amp;EO$5,Fluxo!$S:$S,"&lt;="&amp;EP$5,Fluxo!$D:$D,$D114)</f>
        <v>0</v>
      </c>
      <c r="EQ114" s="18">
        <f>SUMIFS(Fluxo!$N:$N,Fluxo!$S:$S,"&gt;"&amp;EP$5,Fluxo!$S:$S,"&lt;="&amp;EQ$5,Fluxo!$D:$D,$D114)</f>
        <v>0</v>
      </c>
      <c r="ER114" s="18">
        <f>SUMIFS(Fluxo!$N:$N,Fluxo!$S:$S,"&gt;"&amp;EQ$5,Fluxo!$S:$S,"&lt;="&amp;ER$5,Fluxo!$D:$D,$D114)</f>
        <v>0</v>
      </c>
      <c r="ES114" s="18">
        <f>SUMIFS(Fluxo!$N:$N,Fluxo!$S:$S,"&gt;"&amp;ER$5,Fluxo!$S:$S,"&lt;="&amp;ES$5,Fluxo!$D:$D,$D114)</f>
        <v>0</v>
      </c>
      <c r="ET114" s="18">
        <f>SUMIFS(Fluxo!$N:$N,Fluxo!$S:$S,"&gt;"&amp;ES$5,Fluxo!$S:$S,"&lt;="&amp;ET$5,Fluxo!$D:$D,$D114)</f>
        <v>0</v>
      </c>
      <c r="EU114" s="18">
        <f>SUMIFS(Fluxo!$N:$N,Fluxo!$S:$S,"&gt;"&amp;ET$5,Fluxo!$S:$S,"&lt;="&amp;EU$5,Fluxo!$D:$D,$D114)</f>
        <v>0</v>
      </c>
      <c r="EV114" s="18">
        <f>SUMIFS(Fluxo!$N:$N,Fluxo!$S:$S,"&gt;"&amp;EU$5,Fluxo!$S:$S,"&lt;="&amp;EV$5,Fluxo!$D:$D,$D114)</f>
        <v>0</v>
      </c>
      <c r="EW114" s="18">
        <f>SUMIFS(Fluxo!$N:$N,Fluxo!$S:$S,"&gt;"&amp;EV$5,Fluxo!$S:$S,"&lt;="&amp;EW$5,Fluxo!$D:$D,$D114)</f>
        <v>0</v>
      </c>
      <c r="EX114" s="18">
        <f>SUMIFS(Fluxo!$N:$N,Fluxo!$S:$S,"&gt;"&amp;EW$5,Fluxo!$S:$S,"&lt;="&amp;EX$5,Fluxo!$D:$D,$D114)</f>
        <v>0</v>
      </c>
      <c r="EY114" s="18">
        <f>SUMIFS(Fluxo!$N:$N,Fluxo!$S:$S,"&gt;"&amp;EX$5,Fluxo!$S:$S,"&lt;="&amp;EY$5,Fluxo!$D:$D,$D114)</f>
        <v>0</v>
      </c>
      <c r="EZ114" s="18">
        <f>SUMIFS(Fluxo!$N:$N,Fluxo!$S:$S,"&gt;"&amp;EY$5,Fluxo!$S:$S,"&lt;="&amp;EZ$5,Fluxo!$D:$D,$D114)</f>
        <v>0</v>
      </c>
      <c r="FA114" s="18">
        <f>SUMIFS(Fluxo!$N:$N,Fluxo!$S:$S,"&gt;"&amp;EZ$5,Fluxo!$S:$S,"&lt;="&amp;FA$5,Fluxo!$D:$D,$D114)</f>
        <v>0</v>
      </c>
      <c r="FB114" s="18">
        <f>SUMIFS(Fluxo!$N:$N,Fluxo!$S:$S,"&gt;"&amp;FA$5,Fluxo!$S:$S,"&lt;="&amp;FB$5,Fluxo!$D:$D,$D114)</f>
        <v>0</v>
      </c>
      <c r="FC114" s="18">
        <f>SUMIFS(Fluxo!$N:$N,Fluxo!$S:$S,"&gt;"&amp;FB$5,Fluxo!$S:$S,"&lt;="&amp;FC$5,Fluxo!$D:$D,$D114)</f>
        <v>0</v>
      </c>
      <c r="FD114" s="18">
        <f>SUMIFS(Fluxo!$N:$N,Fluxo!$S:$S,"&gt;"&amp;FC$5,Fluxo!$S:$S,"&lt;="&amp;FD$5,Fluxo!$D:$D,$D114)</f>
        <v>0</v>
      </c>
      <c r="FE114" s="18">
        <f>SUMIFS(Fluxo!$N:$N,Fluxo!$S:$S,"&gt;"&amp;FD$5,Fluxo!$S:$S,"&lt;="&amp;FE$5,Fluxo!$D:$D,$D114)</f>
        <v>0</v>
      </c>
      <c r="FF114" s="18">
        <f>SUMIFS(Fluxo!$N:$N,Fluxo!$S:$S,"&gt;"&amp;FE$5,Fluxo!$S:$S,"&lt;="&amp;FF$5,Fluxo!$D:$D,$D114)</f>
        <v>0</v>
      </c>
      <c r="FG114" s="18">
        <f>SUMIFS(Fluxo!$N:$N,Fluxo!$S:$S,"&gt;"&amp;FF$5,Fluxo!$S:$S,"&lt;="&amp;FG$5,Fluxo!$D:$D,$D114)</f>
        <v>0</v>
      </c>
      <c r="FH114" s="18">
        <f>SUMIFS(Fluxo!$N:$N,Fluxo!$S:$S,"&gt;"&amp;FG$5,Fluxo!$S:$S,"&lt;="&amp;FH$5,Fluxo!$D:$D,$D114)</f>
        <v>0</v>
      </c>
      <c r="FI114" s="18">
        <f>SUMIFS(Fluxo!$N:$N,Fluxo!$S:$S,"&gt;"&amp;FH$5,Fluxo!$S:$S,"&lt;="&amp;FI$5,Fluxo!$D:$D,$D114)</f>
        <v>0</v>
      </c>
      <c r="FJ114" s="18">
        <f>SUMIFS(Fluxo!$N:$N,Fluxo!$S:$S,"&gt;"&amp;FI$5,Fluxo!$S:$S,"&lt;="&amp;FJ$5,Fluxo!$D:$D,$D114)</f>
        <v>0</v>
      </c>
      <c r="FK114" s="18">
        <f>SUMIFS(Fluxo!$N:$N,Fluxo!$S:$S,"&gt;"&amp;FJ$5,Fluxo!$S:$S,"&lt;="&amp;FK$5,Fluxo!$D:$D,$D114)</f>
        <v>0</v>
      </c>
      <c r="FL114" s="18">
        <f>SUMIFS(Fluxo!$N:$N,Fluxo!$S:$S,"&gt;"&amp;FK$5,Fluxo!$S:$S,"&lt;="&amp;FL$5,Fluxo!$D:$D,$D114)</f>
        <v>0</v>
      </c>
      <c r="FM114" s="18">
        <f>SUMIFS(Fluxo!$N:$N,Fluxo!$S:$S,"&gt;"&amp;FL$5,Fluxo!$S:$S,"&lt;="&amp;FM$5,Fluxo!$D:$D,$D114)</f>
        <v>0</v>
      </c>
      <c r="FN114" s="18">
        <f>SUMIFS(Fluxo!$N:$N,Fluxo!$S:$S,"&gt;"&amp;FM$5,Fluxo!$S:$S,"&lt;="&amp;FN$5,Fluxo!$D:$D,$D114)</f>
        <v>0</v>
      </c>
      <c r="FO114" s="18">
        <f>SUMIFS(Fluxo!$N:$N,Fluxo!$S:$S,"&gt;"&amp;FN$5,Fluxo!$S:$S,"&lt;="&amp;FO$5,Fluxo!$D:$D,$D114)</f>
        <v>0</v>
      </c>
      <c r="FP114" s="18">
        <f>SUMIFS(Fluxo!$N:$N,Fluxo!$S:$S,"&gt;"&amp;FO$5,Fluxo!$S:$S,"&lt;="&amp;FP$5,Fluxo!$D:$D,$D114)</f>
        <v>0</v>
      </c>
      <c r="FQ114" s="18">
        <f>SUMIFS(Fluxo!$N:$N,Fluxo!$S:$S,"&gt;"&amp;FP$5,Fluxo!$S:$S,"&lt;="&amp;FQ$5,Fluxo!$D:$D,$D114)</f>
        <v>0</v>
      </c>
      <c r="FR114" s="18">
        <f>SUMIFS(Fluxo!$N:$N,Fluxo!$S:$S,"&gt;"&amp;FQ$5,Fluxo!$S:$S,"&lt;="&amp;FR$5,Fluxo!$D:$D,$D114)</f>
        <v>0</v>
      </c>
      <c r="FS114" s="18">
        <f>SUMIFS(Fluxo!$N:$N,Fluxo!$S:$S,"&gt;"&amp;FR$5,Fluxo!$S:$S,"&lt;="&amp;FS$5,Fluxo!$D:$D,$D114)</f>
        <v>0</v>
      </c>
      <c r="FT114" s="18">
        <f>SUMIFS(Fluxo!$N:$N,Fluxo!$S:$S,"&gt;"&amp;FS$5,Fluxo!$S:$S,"&lt;="&amp;FT$5,Fluxo!$D:$D,$D114)</f>
        <v>0</v>
      </c>
      <c r="FU114" s="18">
        <f>SUMIFS(Fluxo!$N:$N,Fluxo!$S:$S,"&gt;"&amp;FT$5,Fluxo!$S:$S,"&lt;="&amp;FU$5,Fluxo!$D:$D,$D114)</f>
        <v>0</v>
      </c>
      <c r="FV114" s="18">
        <f>SUMIFS(Fluxo!$N:$N,Fluxo!$S:$S,"&gt;"&amp;FU$5,Fluxo!$S:$S,"&lt;="&amp;FV$5,Fluxo!$D:$D,$D114)</f>
        <v>0</v>
      </c>
      <c r="FW114" s="18">
        <f>SUMIFS(Fluxo!$N:$N,Fluxo!$S:$S,"&gt;"&amp;FV$5,Fluxo!$S:$S,"&lt;="&amp;FW$5,Fluxo!$D:$D,$D114)</f>
        <v>0</v>
      </c>
      <c r="FX114" s="18">
        <f>SUMIFS(Fluxo!$N:$N,Fluxo!$S:$S,"&gt;"&amp;FW$5,Fluxo!$S:$S,"&lt;="&amp;FX$5,Fluxo!$D:$D,$D114)</f>
        <v>0</v>
      </c>
      <c r="FY114" s="18">
        <f>SUMIFS(Fluxo!$N:$N,Fluxo!$S:$S,"&gt;"&amp;FX$5,Fluxo!$S:$S,"&lt;="&amp;FY$5,Fluxo!$D:$D,$D114)</f>
        <v>0</v>
      </c>
      <c r="FZ114" s="18">
        <f>SUMIFS(Fluxo!$N:$N,Fluxo!$S:$S,"&gt;"&amp;FY$5,Fluxo!$S:$S,"&lt;="&amp;FZ$5,Fluxo!$D:$D,$D114)</f>
        <v>0</v>
      </c>
      <c r="GA114" s="18">
        <f>SUMIFS(Fluxo!$N:$N,Fluxo!$S:$S,"&gt;"&amp;FZ$5,Fluxo!$S:$S,"&lt;="&amp;GA$5,Fluxo!$D:$D,$D114)</f>
        <v>0</v>
      </c>
      <c r="GB114" s="18">
        <f>SUMIFS(Fluxo!$N:$N,Fluxo!$S:$S,"&gt;"&amp;GA$5,Fluxo!$S:$S,"&lt;="&amp;GB$5,Fluxo!$D:$D,$D114)</f>
        <v>0</v>
      </c>
      <c r="GC114" s="18">
        <f>SUMIFS(Fluxo!$N:$N,Fluxo!$S:$S,"&gt;"&amp;GB$5,Fluxo!$S:$S,"&lt;="&amp;GC$5,Fluxo!$D:$D,$D114)</f>
        <v>0</v>
      </c>
      <c r="GD114" s="18">
        <f>SUMIFS(Fluxo!$N:$N,Fluxo!$S:$S,"&gt;"&amp;GC$5,Fluxo!$S:$S,"&lt;="&amp;GD$5,Fluxo!$D:$D,$D114)</f>
        <v>0</v>
      </c>
      <c r="GE114" s="18">
        <f>SUMIFS(Fluxo!$N:$N,Fluxo!$S:$S,"&gt;"&amp;GD$5,Fluxo!$S:$S,"&lt;="&amp;GE$5,Fluxo!$D:$D,$D114)</f>
        <v>0</v>
      </c>
      <c r="GF114" s="18">
        <f>SUMIFS(Fluxo!$N:$N,Fluxo!$S:$S,"&gt;"&amp;GE$5,Fluxo!$S:$S,"&lt;="&amp;GF$5,Fluxo!$D:$D,$D114)</f>
        <v>0</v>
      </c>
      <c r="GG114" s="18">
        <f>SUMIFS(Fluxo!$N:$N,Fluxo!$S:$S,"&gt;"&amp;GF$5,Fluxo!$S:$S,"&lt;="&amp;GG$5,Fluxo!$D:$D,$D114)</f>
        <v>0</v>
      </c>
      <c r="GH114" s="18">
        <f>SUMIFS(Fluxo!$N:$N,Fluxo!$S:$S,"&gt;"&amp;GG$5,Fluxo!$S:$S,"&lt;="&amp;GH$5,Fluxo!$D:$D,$D114)</f>
        <v>0</v>
      </c>
      <c r="GI114" s="18">
        <f>SUMIFS(Fluxo!$N:$N,Fluxo!$S:$S,"&gt;"&amp;GH$5,Fluxo!$S:$S,"&lt;="&amp;GI$5,Fluxo!$D:$D,$D114)</f>
        <v>0</v>
      </c>
      <c r="GJ114" s="18">
        <f>SUMIFS(Fluxo!$N:$N,Fluxo!$S:$S,"&gt;"&amp;GI$5,Fluxo!$S:$S,"&lt;="&amp;GJ$5,Fluxo!$D:$D,$D114)</f>
        <v>0</v>
      </c>
      <c r="GK114" s="18">
        <f>SUMIFS(Fluxo!$N:$N,Fluxo!$S:$S,"&gt;"&amp;GJ$5,Fluxo!$S:$S,"&lt;="&amp;GK$5,Fluxo!$D:$D,$D114)</f>
        <v>0</v>
      </c>
      <c r="GL114" s="18">
        <f>SUMIFS(Fluxo!$N:$N,Fluxo!$S:$S,"&gt;"&amp;GK$5,Fluxo!$S:$S,"&lt;="&amp;GL$5,Fluxo!$D:$D,$D114)</f>
        <v>0</v>
      </c>
      <c r="GM114" s="18">
        <f>SUMIFS(Fluxo!$N:$N,Fluxo!$S:$S,"&gt;"&amp;GL$5,Fluxo!$S:$S,"&lt;="&amp;GM$5,Fluxo!$D:$D,$D114)</f>
        <v>0</v>
      </c>
      <c r="GN114" s="18">
        <f>SUMIFS(Fluxo!$N:$N,Fluxo!$S:$S,"&gt;"&amp;GM$5,Fluxo!$S:$S,"&lt;="&amp;GN$5,Fluxo!$D:$D,$D114)</f>
        <v>0</v>
      </c>
      <c r="GO114" s="18">
        <f>SUMIFS(Fluxo!$N:$N,Fluxo!$S:$S,"&gt;"&amp;GN$5,Fluxo!$S:$S,"&lt;="&amp;GO$5,Fluxo!$D:$D,$D114)</f>
        <v>0</v>
      </c>
      <c r="GP114" s="18">
        <f>SUMIFS(Fluxo!$N:$N,Fluxo!$S:$S,"&gt;"&amp;GO$5,Fluxo!$S:$S,"&lt;="&amp;GP$5,Fluxo!$D:$D,$D114)</f>
        <v>0</v>
      </c>
      <c r="GQ114" s="18">
        <f>SUMIFS(Fluxo!$N:$N,Fluxo!$S:$S,"&gt;"&amp;GP$5,Fluxo!$S:$S,"&lt;="&amp;GQ$5,Fluxo!$D:$D,$D114)</f>
        <v>0</v>
      </c>
      <c r="GR114" s="18">
        <f>SUMIFS(Fluxo!$N:$N,Fluxo!$S:$S,"&gt;"&amp;GQ$5,Fluxo!$S:$S,"&lt;="&amp;GR$5,Fluxo!$D:$D,$D114)</f>
        <v>0</v>
      </c>
      <c r="GS114" s="18">
        <f>SUMIFS(Fluxo!$N:$N,Fluxo!$S:$S,"&gt;"&amp;GR$5,Fluxo!$S:$S,"&lt;="&amp;GS$5,Fluxo!$D:$D,$D114)</f>
        <v>0</v>
      </c>
      <c r="GT114" s="18">
        <f>SUMIFS(Fluxo!$N:$N,Fluxo!$S:$S,"&gt;"&amp;GS$5,Fluxo!$S:$S,"&lt;="&amp;GT$5,Fluxo!$D:$D,$D114)</f>
        <v>0</v>
      </c>
      <c r="GU114" s="18">
        <f>SUMIFS(Fluxo!$N:$N,Fluxo!$S:$S,"&gt;"&amp;GT$5,Fluxo!$S:$S,"&lt;="&amp;GU$5,Fluxo!$D:$D,$D114)</f>
        <v>0</v>
      </c>
      <c r="GV114" s="18">
        <f>SUMIFS(Fluxo!$N:$N,Fluxo!$S:$S,"&gt;"&amp;GU$5,Fluxo!$S:$S,"&lt;="&amp;GV$5,Fluxo!$D:$D,$D114)</f>
        <v>0</v>
      </c>
      <c r="GW114" s="18">
        <f>SUMIFS(Fluxo!$N:$N,Fluxo!$S:$S,"&gt;"&amp;GV$5,Fluxo!$S:$S,"&lt;="&amp;GW$5,Fluxo!$D:$D,$D114)</f>
        <v>0</v>
      </c>
      <c r="GX114" s="18">
        <f>SUMIFS(Fluxo!$N:$N,Fluxo!$S:$S,"&gt;"&amp;GW$5,Fluxo!$S:$S,"&lt;="&amp;GX$5,Fluxo!$D:$D,$D114)</f>
        <v>0</v>
      </c>
      <c r="GY114" s="18">
        <f>SUMIFS(Fluxo!$N:$N,Fluxo!$S:$S,"&gt;"&amp;GX$5,Fluxo!$S:$S,"&lt;="&amp;GY$5,Fluxo!$D:$D,$D114)</f>
        <v>0</v>
      </c>
      <c r="GZ114" s="18">
        <f>SUMIFS(Fluxo!$N:$N,Fluxo!$S:$S,"&gt;"&amp;GY$5,Fluxo!$S:$S,"&lt;="&amp;GZ$5,Fluxo!$D:$D,$D114)</f>
        <v>0</v>
      </c>
      <c r="HA114" s="18">
        <f>SUMIFS(Fluxo!$N:$N,Fluxo!$S:$S,"&gt;"&amp;GZ$5,Fluxo!$S:$S,"&lt;="&amp;HA$5,Fluxo!$D:$D,$D114)</f>
        <v>0</v>
      </c>
      <c r="HB114" s="18">
        <f>SUMIFS(Fluxo!$N:$N,Fluxo!$S:$S,"&gt;"&amp;HA$5,Fluxo!$S:$S,"&lt;="&amp;HB$5,Fluxo!$D:$D,$D114)</f>
        <v>0</v>
      </c>
      <c r="HC114" s="18">
        <f>SUMIFS(Fluxo!$N:$N,Fluxo!$S:$S,"&gt;"&amp;HB$5,Fluxo!$S:$S,"&lt;="&amp;HC$5,Fluxo!$D:$D,$D114)</f>
        <v>0</v>
      </c>
      <c r="HD114" s="18">
        <f>SUMIFS(Fluxo!$N:$N,Fluxo!$S:$S,"&gt;"&amp;HC$5,Fluxo!$S:$S,"&lt;="&amp;HD$5,Fluxo!$D:$D,$D114)</f>
        <v>0</v>
      </c>
      <c r="HE114" s="18">
        <f>SUMIFS(Fluxo!$N:$N,Fluxo!$S:$S,"&gt;"&amp;HD$5,Fluxo!$S:$S,"&lt;="&amp;HE$5,Fluxo!$D:$D,$D114)</f>
        <v>0</v>
      </c>
      <c r="HF114" s="18">
        <f>SUMIFS(Fluxo!$N:$N,Fluxo!$S:$S,"&gt;"&amp;HE$5,Fluxo!$S:$S,"&lt;="&amp;HF$5,Fluxo!$D:$D,$D114)</f>
        <v>0</v>
      </c>
    </row>
    <row r="115" spans="1:214">
      <c r="A115" s="20">
        <f t="shared" si="18"/>
        <v>105</v>
      </c>
      <c r="B115" s="140" t="str">
        <f>'Check Carteira'!C107</f>
        <v>E.1016.99.01.0245</v>
      </c>
      <c r="C115" s="141">
        <v>1</v>
      </c>
      <c r="D115" s="129" t="str">
        <f>'Check Carteira'!F107</f>
        <v>A-0245</v>
      </c>
      <c r="E115" s="21">
        <f>IFERROR(INDEX(Contratos!L:L,MATCH(D115,Contratos!R:R,0)),"")</f>
        <v>45098</v>
      </c>
      <c r="F115" s="139">
        <f>IFERROR(INDEX(Contratos!G:G,MATCH(D115,Contratos!R:R,0)),"")</f>
        <v>988117.52</v>
      </c>
      <c r="H115" s="83">
        <f t="shared" si="17"/>
        <v>999662.6800000004</v>
      </c>
      <c r="J115" s="18">
        <f>SUMIFS(Fluxo!$N:$N,Fluxo!$S:$S,"&gt;"&amp;I$5,Fluxo!$S:$S,"&lt;="&amp;J$5,Fluxo!$D:$D,$D115)</f>
        <v>0</v>
      </c>
      <c r="K115" s="18">
        <f>SUMIFS(Fluxo!$N:$N,Fluxo!$S:$S,"&gt;"&amp;J$5,Fluxo!$S:$S,"&lt;="&amp;K$5,Fluxo!$D:$D,$D115)</f>
        <v>0</v>
      </c>
      <c r="L115" s="18">
        <f>SUMIFS(Fluxo!$N:$N,Fluxo!$S:$S,"&gt;"&amp;K$5,Fluxo!$S:$S,"&lt;="&amp;L$5,Fluxo!$D:$D,$D115)</f>
        <v>542490.51</v>
      </c>
      <c r="M115" s="18">
        <f>SUMIFS(Fluxo!$N:$N,Fluxo!$S:$S,"&gt;"&amp;L$5,Fluxo!$S:$S,"&lt;="&amp;M$5,Fluxo!$D:$D,$D115)</f>
        <v>0</v>
      </c>
      <c r="N115" s="18">
        <f>SUMIFS(Fluxo!$N:$N,Fluxo!$S:$S,"&gt;"&amp;M$5,Fluxo!$S:$S,"&lt;="&amp;N$5,Fluxo!$D:$D,$D115)</f>
        <v>0</v>
      </c>
      <c r="O115" s="18">
        <f>SUMIFS(Fluxo!$N:$N,Fluxo!$S:$S,"&gt;"&amp;N$5,Fluxo!$S:$S,"&lt;="&amp;O$5,Fluxo!$D:$D,$D115)</f>
        <v>0</v>
      </c>
      <c r="P115" s="18">
        <f>SUMIFS(Fluxo!$N:$N,Fluxo!$S:$S,"&gt;"&amp;O$5,Fluxo!$S:$S,"&lt;="&amp;P$5,Fluxo!$D:$D,$D115)</f>
        <v>1015.8</v>
      </c>
      <c r="Q115" s="18">
        <f>SUMIFS(Fluxo!$N:$N,Fluxo!$S:$S,"&gt;"&amp;P$5,Fluxo!$S:$S,"&lt;="&amp;Q$5,Fluxo!$D:$D,$D115)</f>
        <v>1019.28</v>
      </c>
      <c r="R115" s="18">
        <f>SUMIFS(Fluxo!$N:$N,Fluxo!$S:$S,"&gt;"&amp;Q$5,Fluxo!$S:$S,"&lt;="&amp;R$5,Fluxo!$D:$D,$D115)</f>
        <v>1021.29</v>
      </c>
      <c r="S115" s="18">
        <f>SUMIFS(Fluxo!$N:$N,Fluxo!$S:$S,"&gt;"&amp;R$5,Fluxo!$S:$S,"&lt;="&amp;S$5,Fluxo!$D:$D,$D115)</f>
        <v>409820.13</v>
      </c>
      <c r="T115" s="18">
        <f>SUMIFS(Fluxo!$N:$N,Fluxo!$S:$S,"&gt;"&amp;S$5,Fluxo!$S:$S,"&lt;="&amp;T$5,Fluxo!$D:$D,$D115)</f>
        <v>0</v>
      </c>
      <c r="U115" s="18">
        <f>SUMIFS(Fluxo!$N:$N,Fluxo!$S:$S,"&gt;"&amp;T$5,Fluxo!$S:$S,"&lt;="&amp;U$5,Fluxo!$D:$D,$D115)</f>
        <v>1027.9000000000001</v>
      </c>
      <c r="V115" s="18">
        <f>SUMIFS(Fluxo!$N:$N,Fluxo!$S:$S,"&gt;"&amp;U$5,Fluxo!$S:$S,"&lt;="&amp;V$5,Fluxo!$D:$D,$D115)</f>
        <v>2092.81</v>
      </c>
      <c r="W115" s="18">
        <f>SUMIFS(Fluxo!$N:$N,Fluxo!$S:$S,"&gt;"&amp;V$5,Fluxo!$S:$S,"&lt;="&amp;W$5,Fluxo!$D:$D,$D115)</f>
        <v>1032.1199999999999</v>
      </c>
      <c r="X115" s="18">
        <f>SUMIFS(Fluxo!$N:$N,Fluxo!$S:$S,"&gt;"&amp;W$5,Fluxo!$S:$S,"&lt;="&amp;X$5,Fluxo!$D:$D,$D115)</f>
        <v>1037.45</v>
      </c>
      <c r="Y115" s="18">
        <f>SUMIFS(Fluxo!$N:$N,Fluxo!$S:$S,"&gt;"&amp;X$5,Fluxo!$S:$S,"&lt;="&amp;Y$5,Fluxo!$D:$D,$D115)</f>
        <v>1046.3900000000001</v>
      </c>
      <c r="Z115" s="18">
        <f>SUMIFS(Fluxo!$N:$N,Fluxo!$S:$S,"&gt;"&amp;Y$5,Fluxo!$S:$S,"&lt;="&amp;Z$5,Fluxo!$D:$D,$D115)</f>
        <v>1053.8699999999999</v>
      </c>
      <c r="AA115" s="18">
        <f>SUMIFS(Fluxo!$N:$N,Fluxo!$S:$S,"&gt;"&amp;Z$5,Fluxo!$S:$S,"&lt;="&amp;AA$5,Fluxo!$D:$D,$D115)</f>
        <v>1061.49</v>
      </c>
      <c r="AB115" s="18">
        <f>SUMIFS(Fluxo!$N:$N,Fluxo!$S:$S,"&gt;"&amp;AA$5,Fluxo!$S:$S,"&lt;="&amp;AB$5,Fluxo!$D:$D,$D115)</f>
        <v>1068.8900000000001</v>
      </c>
      <c r="AC115" s="18">
        <f>SUMIFS(Fluxo!$N:$N,Fluxo!$S:$S,"&gt;"&amp;AB$5,Fluxo!$S:$S,"&lt;="&amp;AC$5,Fluxo!$D:$D,$D115)</f>
        <v>1068.8900000000001</v>
      </c>
      <c r="AD115" s="18">
        <f>SUMIFS(Fluxo!$N:$N,Fluxo!$S:$S,"&gt;"&amp;AC$5,Fluxo!$S:$S,"&lt;="&amp;AD$5,Fluxo!$D:$D,$D115)</f>
        <v>1068.8900000000001</v>
      </c>
      <c r="AE115" s="18">
        <f>SUMIFS(Fluxo!$N:$N,Fluxo!$S:$S,"&gt;"&amp;AD$5,Fluxo!$S:$S,"&lt;="&amp;AE$5,Fluxo!$D:$D,$D115)</f>
        <v>1068.8900000000001</v>
      </c>
      <c r="AF115" s="18">
        <f>SUMIFS(Fluxo!$N:$N,Fluxo!$S:$S,"&gt;"&amp;AE$5,Fluxo!$S:$S,"&lt;="&amp;AF$5,Fluxo!$D:$D,$D115)</f>
        <v>1068.8900000000001</v>
      </c>
      <c r="AG115" s="18">
        <f>SUMIFS(Fluxo!$N:$N,Fluxo!$S:$S,"&gt;"&amp;AF$5,Fluxo!$S:$S,"&lt;="&amp;AG$5,Fluxo!$D:$D,$D115)</f>
        <v>1068.8900000000001</v>
      </c>
      <c r="AH115" s="18">
        <f>SUMIFS(Fluxo!$N:$N,Fluxo!$S:$S,"&gt;"&amp;AG$5,Fluxo!$S:$S,"&lt;="&amp;AH$5,Fluxo!$D:$D,$D115)</f>
        <v>1068.8900000000001</v>
      </c>
      <c r="AI115" s="18">
        <f>SUMIFS(Fluxo!$N:$N,Fluxo!$S:$S,"&gt;"&amp;AH$5,Fluxo!$S:$S,"&lt;="&amp;AI$5,Fluxo!$D:$D,$D115)</f>
        <v>1068.8900000000001</v>
      </c>
      <c r="AJ115" s="18">
        <f>SUMIFS(Fluxo!$N:$N,Fluxo!$S:$S,"&gt;"&amp;AI$5,Fluxo!$S:$S,"&lt;="&amp;AJ$5,Fluxo!$D:$D,$D115)</f>
        <v>1068.8900000000001</v>
      </c>
      <c r="AK115" s="18">
        <f>SUMIFS(Fluxo!$N:$N,Fluxo!$S:$S,"&gt;"&amp;AJ$5,Fluxo!$S:$S,"&lt;="&amp;AK$5,Fluxo!$D:$D,$D115)</f>
        <v>1068.8900000000001</v>
      </c>
      <c r="AL115" s="18">
        <f>SUMIFS(Fluxo!$N:$N,Fluxo!$S:$S,"&gt;"&amp;AK$5,Fluxo!$S:$S,"&lt;="&amp;AL$5,Fluxo!$D:$D,$D115)</f>
        <v>1068.8900000000001</v>
      </c>
      <c r="AM115" s="18">
        <f>SUMIFS(Fluxo!$N:$N,Fluxo!$S:$S,"&gt;"&amp;AL$5,Fluxo!$S:$S,"&lt;="&amp;AM$5,Fluxo!$D:$D,$D115)</f>
        <v>1068.8900000000001</v>
      </c>
      <c r="AN115" s="18">
        <f>SUMIFS(Fluxo!$N:$N,Fluxo!$S:$S,"&gt;"&amp;AM$5,Fluxo!$S:$S,"&lt;="&amp;AN$5,Fluxo!$D:$D,$D115)</f>
        <v>1068.8900000000001</v>
      </c>
      <c r="AO115" s="18">
        <f>SUMIFS(Fluxo!$N:$N,Fluxo!$S:$S,"&gt;"&amp;AN$5,Fluxo!$S:$S,"&lt;="&amp;AO$5,Fluxo!$D:$D,$D115)</f>
        <v>1068.8900000000001</v>
      </c>
      <c r="AP115" s="18">
        <f>SUMIFS(Fluxo!$N:$N,Fluxo!$S:$S,"&gt;"&amp;AO$5,Fluxo!$S:$S,"&lt;="&amp;AP$5,Fluxo!$D:$D,$D115)</f>
        <v>1068.8900000000001</v>
      </c>
      <c r="AQ115" s="18">
        <f>SUMIFS(Fluxo!$N:$N,Fluxo!$S:$S,"&gt;"&amp;AP$5,Fluxo!$S:$S,"&lt;="&amp;AQ$5,Fluxo!$D:$D,$D115)</f>
        <v>1068.8900000000001</v>
      </c>
      <c r="AR115" s="18">
        <f>SUMIFS(Fluxo!$N:$N,Fluxo!$S:$S,"&gt;"&amp;AQ$5,Fluxo!$S:$S,"&lt;="&amp;AR$5,Fluxo!$D:$D,$D115)</f>
        <v>1068.8900000000001</v>
      </c>
      <c r="AS115" s="18">
        <f>SUMIFS(Fluxo!$N:$N,Fluxo!$S:$S,"&gt;"&amp;AR$5,Fluxo!$S:$S,"&lt;="&amp;AS$5,Fluxo!$D:$D,$D115)</f>
        <v>1068.8900000000001</v>
      </c>
      <c r="AT115" s="18">
        <f>SUMIFS(Fluxo!$N:$N,Fluxo!$S:$S,"&gt;"&amp;AS$5,Fluxo!$S:$S,"&lt;="&amp;AT$5,Fluxo!$D:$D,$D115)</f>
        <v>16033.41</v>
      </c>
      <c r="AU115" s="18">
        <f>SUMIFS(Fluxo!$N:$N,Fluxo!$S:$S,"&gt;"&amp;AT$5,Fluxo!$S:$S,"&lt;="&amp;AU$5,Fluxo!$D:$D,$D115)</f>
        <v>0</v>
      </c>
      <c r="AV115" s="18">
        <f>SUMIFS(Fluxo!$N:$N,Fluxo!$S:$S,"&gt;"&amp;AU$5,Fluxo!$S:$S,"&lt;="&amp;AV$5,Fluxo!$D:$D,$D115)</f>
        <v>670.21</v>
      </c>
      <c r="AW115" s="18">
        <f>SUMIFS(Fluxo!$N:$N,Fluxo!$S:$S,"&gt;"&amp;AV$5,Fluxo!$S:$S,"&lt;="&amp;AW$5,Fluxo!$D:$D,$D115)</f>
        <v>0</v>
      </c>
      <c r="AX115" s="18">
        <f>SUMIFS(Fluxo!$N:$N,Fluxo!$S:$S,"&gt;"&amp;AW$5,Fluxo!$S:$S,"&lt;="&amp;AX$5,Fluxo!$D:$D,$D115)</f>
        <v>0</v>
      </c>
      <c r="AY115" s="18">
        <f>SUMIFS(Fluxo!$N:$N,Fluxo!$S:$S,"&gt;"&amp;AX$5,Fluxo!$S:$S,"&lt;="&amp;AY$5,Fluxo!$D:$D,$D115)</f>
        <v>0</v>
      </c>
      <c r="AZ115" s="18">
        <f>SUMIFS(Fluxo!$N:$N,Fluxo!$S:$S,"&gt;"&amp;AY$5,Fluxo!$S:$S,"&lt;="&amp;AZ$5,Fluxo!$D:$D,$D115)</f>
        <v>0</v>
      </c>
      <c r="BA115" s="18">
        <f>SUMIFS(Fluxo!$N:$N,Fluxo!$S:$S,"&gt;"&amp;AZ$5,Fluxo!$S:$S,"&lt;="&amp;BA$5,Fluxo!$D:$D,$D115)</f>
        <v>0</v>
      </c>
      <c r="BB115" s="18">
        <f>SUMIFS(Fluxo!$N:$N,Fluxo!$S:$S,"&gt;"&amp;BA$5,Fluxo!$S:$S,"&lt;="&amp;BB$5,Fluxo!$D:$D,$D115)</f>
        <v>0</v>
      </c>
      <c r="BC115" s="18">
        <f>SUMIFS(Fluxo!$N:$N,Fluxo!$S:$S,"&gt;"&amp;BB$5,Fluxo!$S:$S,"&lt;="&amp;BC$5,Fluxo!$D:$D,$D115)</f>
        <v>0</v>
      </c>
      <c r="BD115" s="18">
        <f>SUMIFS(Fluxo!$N:$N,Fluxo!$S:$S,"&gt;"&amp;BC$5,Fluxo!$S:$S,"&lt;="&amp;BD$5,Fluxo!$D:$D,$D115)</f>
        <v>0</v>
      </c>
      <c r="BE115" s="18">
        <f>SUMIFS(Fluxo!$N:$N,Fluxo!$S:$S,"&gt;"&amp;BD$5,Fluxo!$S:$S,"&lt;="&amp;BE$5,Fluxo!$D:$D,$D115)</f>
        <v>0</v>
      </c>
      <c r="BF115" s="18">
        <f>SUMIFS(Fluxo!$N:$N,Fluxo!$S:$S,"&gt;"&amp;BE$5,Fluxo!$S:$S,"&lt;="&amp;BF$5,Fluxo!$D:$D,$D115)</f>
        <v>0</v>
      </c>
      <c r="BG115" s="18">
        <f>SUMIFS(Fluxo!$N:$N,Fluxo!$S:$S,"&gt;"&amp;BF$5,Fluxo!$S:$S,"&lt;="&amp;BG$5,Fluxo!$D:$D,$D115)</f>
        <v>0</v>
      </c>
      <c r="BH115" s="18">
        <f>SUMIFS(Fluxo!$N:$N,Fluxo!$S:$S,"&gt;"&amp;BG$5,Fluxo!$S:$S,"&lt;="&amp;BH$5,Fluxo!$D:$D,$D115)</f>
        <v>0</v>
      </c>
      <c r="BI115" s="18">
        <f>SUMIFS(Fluxo!$N:$N,Fluxo!$S:$S,"&gt;"&amp;BH$5,Fluxo!$S:$S,"&lt;="&amp;BI$5,Fluxo!$D:$D,$D115)</f>
        <v>0</v>
      </c>
      <c r="BJ115" s="18">
        <f>SUMIFS(Fluxo!$N:$N,Fluxo!$S:$S,"&gt;"&amp;BI$5,Fluxo!$S:$S,"&lt;="&amp;BJ$5,Fluxo!$D:$D,$D115)</f>
        <v>0</v>
      </c>
      <c r="BK115" s="18">
        <f>SUMIFS(Fluxo!$N:$N,Fluxo!$S:$S,"&gt;"&amp;BJ$5,Fluxo!$S:$S,"&lt;="&amp;BK$5,Fluxo!$D:$D,$D115)</f>
        <v>0</v>
      </c>
      <c r="BL115" s="18">
        <f>SUMIFS(Fluxo!$N:$N,Fluxo!$S:$S,"&gt;"&amp;BK$5,Fluxo!$S:$S,"&lt;="&amp;BL$5,Fluxo!$D:$D,$D115)</f>
        <v>0</v>
      </c>
      <c r="BM115" s="18">
        <f>SUMIFS(Fluxo!$N:$N,Fluxo!$S:$S,"&gt;"&amp;BL$5,Fluxo!$S:$S,"&lt;="&amp;BM$5,Fluxo!$D:$D,$D115)</f>
        <v>0</v>
      </c>
      <c r="BN115" s="18">
        <f>SUMIFS(Fluxo!$N:$N,Fluxo!$S:$S,"&gt;"&amp;BM$5,Fluxo!$S:$S,"&lt;="&amp;BN$5,Fluxo!$D:$D,$D115)</f>
        <v>0</v>
      </c>
      <c r="BO115" s="18">
        <f>SUMIFS(Fluxo!$N:$N,Fluxo!$S:$S,"&gt;"&amp;BN$5,Fluxo!$S:$S,"&lt;="&amp;BO$5,Fluxo!$D:$D,$D115)</f>
        <v>0</v>
      </c>
      <c r="BP115" s="18">
        <f>SUMIFS(Fluxo!$N:$N,Fluxo!$S:$S,"&gt;"&amp;BO$5,Fluxo!$S:$S,"&lt;="&amp;BP$5,Fluxo!$D:$D,$D115)</f>
        <v>0</v>
      </c>
      <c r="BQ115" s="18">
        <f>SUMIFS(Fluxo!$N:$N,Fluxo!$S:$S,"&gt;"&amp;BP$5,Fluxo!$S:$S,"&lt;="&amp;BQ$5,Fluxo!$D:$D,$D115)</f>
        <v>0</v>
      </c>
      <c r="BR115" s="18">
        <f>SUMIFS(Fluxo!$N:$N,Fluxo!$S:$S,"&gt;"&amp;BQ$5,Fluxo!$S:$S,"&lt;="&amp;BR$5,Fluxo!$D:$D,$D115)</f>
        <v>0</v>
      </c>
      <c r="BS115" s="18">
        <f>SUMIFS(Fluxo!$N:$N,Fluxo!$S:$S,"&gt;"&amp;BR$5,Fluxo!$S:$S,"&lt;="&amp;BS$5,Fluxo!$D:$D,$D115)</f>
        <v>0</v>
      </c>
      <c r="BT115" s="18">
        <f>SUMIFS(Fluxo!$N:$N,Fluxo!$S:$S,"&gt;"&amp;BS$5,Fluxo!$S:$S,"&lt;="&amp;BT$5,Fluxo!$D:$D,$D115)</f>
        <v>0</v>
      </c>
      <c r="BU115" s="18">
        <f>SUMIFS(Fluxo!$N:$N,Fluxo!$S:$S,"&gt;"&amp;BT$5,Fluxo!$S:$S,"&lt;="&amp;BU$5,Fluxo!$D:$D,$D115)</f>
        <v>0</v>
      </c>
      <c r="BV115" s="18">
        <f>SUMIFS(Fluxo!$N:$N,Fluxo!$S:$S,"&gt;"&amp;BU$5,Fluxo!$S:$S,"&lt;="&amp;BV$5,Fluxo!$D:$D,$D115)</f>
        <v>0</v>
      </c>
      <c r="BW115" s="18">
        <f>SUMIFS(Fluxo!$N:$N,Fluxo!$S:$S,"&gt;"&amp;BV$5,Fluxo!$S:$S,"&lt;="&amp;BW$5,Fluxo!$D:$D,$D115)</f>
        <v>0</v>
      </c>
      <c r="BX115" s="18">
        <f>SUMIFS(Fluxo!$N:$N,Fluxo!$S:$S,"&gt;"&amp;BW$5,Fluxo!$S:$S,"&lt;="&amp;BX$5,Fluxo!$D:$D,$D115)</f>
        <v>0</v>
      </c>
      <c r="BY115" s="18">
        <f>SUMIFS(Fluxo!$N:$N,Fluxo!$S:$S,"&gt;"&amp;BX$5,Fluxo!$S:$S,"&lt;="&amp;BY$5,Fluxo!$D:$D,$D115)</f>
        <v>0</v>
      </c>
      <c r="BZ115" s="18">
        <f>SUMIFS(Fluxo!$N:$N,Fluxo!$S:$S,"&gt;"&amp;BY$5,Fluxo!$S:$S,"&lt;="&amp;BZ$5,Fluxo!$D:$D,$D115)</f>
        <v>0</v>
      </c>
      <c r="CA115" s="18">
        <f>SUMIFS(Fluxo!$N:$N,Fluxo!$S:$S,"&gt;"&amp;BZ$5,Fluxo!$S:$S,"&lt;="&amp;CA$5,Fluxo!$D:$D,$D115)</f>
        <v>0</v>
      </c>
      <c r="CB115" s="18">
        <f>SUMIFS(Fluxo!$N:$N,Fluxo!$S:$S,"&gt;"&amp;CA$5,Fluxo!$S:$S,"&lt;="&amp;CB$5,Fluxo!$D:$D,$D115)</f>
        <v>0</v>
      </c>
      <c r="CC115" s="18">
        <f>SUMIFS(Fluxo!$N:$N,Fluxo!$S:$S,"&gt;"&amp;CB$5,Fluxo!$S:$S,"&lt;="&amp;CC$5,Fluxo!$D:$D,$D115)</f>
        <v>0</v>
      </c>
      <c r="CD115" s="18">
        <f>SUMIFS(Fluxo!$N:$N,Fluxo!$S:$S,"&gt;"&amp;CC$5,Fluxo!$S:$S,"&lt;="&amp;CD$5,Fluxo!$D:$D,$D115)</f>
        <v>0</v>
      </c>
      <c r="CE115" s="18">
        <f>SUMIFS(Fluxo!$N:$N,Fluxo!$S:$S,"&gt;"&amp;CD$5,Fluxo!$S:$S,"&lt;="&amp;CE$5,Fluxo!$D:$D,$D115)</f>
        <v>0</v>
      </c>
      <c r="CF115" s="18">
        <f>SUMIFS(Fluxo!$N:$N,Fluxo!$S:$S,"&gt;"&amp;CE$5,Fluxo!$S:$S,"&lt;="&amp;CF$5,Fluxo!$D:$D,$D115)</f>
        <v>0</v>
      </c>
      <c r="CG115" s="18">
        <f>SUMIFS(Fluxo!$N:$N,Fluxo!$S:$S,"&gt;"&amp;CF$5,Fluxo!$S:$S,"&lt;="&amp;CG$5,Fluxo!$D:$D,$D115)</f>
        <v>0</v>
      </c>
      <c r="CH115" s="18">
        <f>SUMIFS(Fluxo!$N:$N,Fluxo!$S:$S,"&gt;"&amp;CG$5,Fluxo!$S:$S,"&lt;="&amp;CH$5,Fluxo!$D:$D,$D115)</f>
        <v>0</v>
      </c>
      <c r="CI115" s="18">
        <f>SUMIFS(Fluxo!$N:$N,Fluxo!$S:$S,"&gt;"&amp;CH$5,Fluxo!$S:$S,"&lt;="&amp;CI$5,Fluxo!$D:$D,$D115)</f>
        <v>0</v>
      </c>
      <c r="CJ115" s="18">
        <f>SUMIFS(Fluxo!$N:$N,Fluxo!$S:$S,"&gt;"&amp;CI$5,Fluxo!$S:$S,"&lt;="&amp;CJ$5,Fluxo!$D:$D,$D115)</f>
        <v>0</v>
      </c>
      <c r="CK115" s="18">
        <f>SUMIFS(Fluxo!$N:$N,Fluxo!$S:$S,"&gt;"&amp;CJ$5,Fluxo!$S:$S,"&lt;="&amp;CK$5,Fluxo!$D:$D,$D115)</f>
        <v>0</v>
      </c>
      <c r="CL115" s="18">
        <f>SUMIFS(Fluxo!$N:$N,Fluxo!$S:$S,"&gt;"&amp;CK$5,Fluxo!$S:$S,"&lt;="&amp;CL$5,Fluxo!$D:$D,$D115)</f>
        <v>0</v>
      </c>
      <c r="CM115" s="18">
        <f>SUMIFS(Fluxo!$N:$N,Fluxo!$S:$S,"&gt;"&amp;CL$5,Fluxo!$S:$S,"&lt;="&amp;CM$5,Fluxo!$D:$D,$D115)</f>
        <v>0</v>
      </c>
      <c r="CN115" s="18">
        <f>SUMIFS(Fluxo!$N:$N,Fluxo!$S:$S,"&gt;"&amp;CM$5,Fluxo!$S:$S,"&lt;="&amp;CN$5,Fluxo!$D:$D,$D115)</f>
        <v>0</v>
      </c>
      <c r="CO115" s="18">
        <f>SUMIFS(Fluxo!$N:$N,Fluxo!$S:$S,"&gt;"&amp;CN$5,Fluxo!$S:$S,"&lt;="&amp;CO$5,Fluxo!$D:$D,$D115)</f>
        <v>0</v>
      </c>
      <c r="CP115" s="18">
        <f>SUMIFS(Fluxo!$N:$N,Fluxo!$S:$S,"&gt;"&amp;CO$5,Fluxo!$S:$S,"&lt;="&amp;CP$5,Fluxo!$D:$D,$D115)</f>
        <v>0</v>
      </c>
      <c r="CQ115" s="18">
        <f>SUMIFS(Fluxo!$N:$N,Fluxo!$S:$S,"&gt;"&amp;CP$5,Fluxo!$S:$S,"&lt;="&amp;CQ$5,Fluxo!$D:$D,$D115)</f>
        <v>0</v>
      </c>
      <c r="CR115" s="18">
        <f>SUMIFS(Fluxo!$N:$N,Fluxo!$S:$S,"&gt;"&amp;CQ$5,Fluxo!$S:$S,"&lt;="&amp;CR$5,Fluxo!$D:$D,$D115)</f>
        <v>0</v>
      </c>
      <c r="CS115" s="18">
        <f>SUMIFS(Fluxo!$N:$N,Fluxo!$S:$S,"&gt;"&amp;CR$5,Fluxo!$S:$S,"&lt;="&amp;CS$5,Fluxo!$D:$D,$D115)</f>
        <v>0</v>
      </c>
      <c r="CT115" s="18">
        <f>SUMIFS(Fluxo!$N:$N,Fluxo!$S:$S,"&gt;"&amp;CS$5,Fluxo!$S:$S,"&lt;="&amp;CT$5,Fluxo!$D:$D,$D115)</f>
        <v>0</v>
      </c>
      <c r="CU115" s="18">
        <f>SUMIFS(Fluxo!$N:$N,Fluxo!$S:$S,"&gt;"&amp;CT$5,Fluxo!$S:$S,"&lt;="&amp;CU$5,Fluxo!$D:$D,$D115)</f>
        <v>0</v>
      </c>
      <c r="CV115" s="18">
        <f>SUMIFS(Fluxo!$N:$N,Fluxo!$S:$S,"&gt;"&amp;CU$5,Fluxo!$S:$S,"&lt;="&amp;CV$5,Fluxo!$D:$D,$D115)</f>
        <v>0</v>
      </c>
      <c r="CW115" s="18">
        <f>SUMIFS(Fluxo!$N:$N,Fluxo!$S:$S,"&gt;"&amp;CV$5,Fluxo!$S:$S,"&lt;="&amp;CW$5,Fluxo!$D:$D,$D115)</f>
        <v>0</v>
      </c>
      <c r="CX115" s="18">
        <f>SUMIFS(Fluxo!$N:$N,Fluxo!$S:$S,"&gt;"&amp;CW$5,Fluxo!$S:$S,"&lt;="&amp;CX$5,Fluxo!$D:$D,$D115)</f>
        <v>0</v>
      </c>
      <c r="CY115" s="18">
        <f>SUMIFS(Fluxo!$N:$N,Fluxo!$S:$S,"&gt;"&amp;CX$5,Fluxo!$S:$S,"&lt;="&amp;CY$5,Fluxo!$D:$D,$D115)</f>
        <v>0</v>
      </c>
      <c r="CZ115" s="18">
        <f>SUMIFS(Fluxo!$N:$N,Fluxo!$S:$S,"&gt;"&amp;CY$5,Fluxo!$S:$S,"&lt;="&amp;CZ$5,Fluxo!$D:$D,$D115)</f>
        <v>0</v>
      </c>
      <c r="DA115" s="18">
        <f>SUMIFS(Fluxo!$N:$N,Fluxo!$S:$S,"&gt;"&amp;CZ$5,Fluxo!$S:$S,"&lt;="&amp;DA$5,Fluxo!$D:$D,$D115)</f>
        <v>0</v>
      </c>
      <c r="DB115" s="18">
        <f>SUMIFS(Fluxo!$N:$N,Fluxo!$S:$S,"&gt;"&amp;DA$5,Fluxo!$S:$S,"&lt;="&amp;DB$5,Fluxo!$D:$D,$D115)</f>
        <v>0</v>
      </c>
      <c r="DC115" s="18">
        <f>SUMIFS(Fluxo!$N:$N,Fluxo!$S:$S,"&gt;"&amp;DB$5,Fluxo!$S:$S,"&lt;="&amp;DC$5,Fluxo!$D:$D,$D115)</f>
        <v>0</v>
      </c>
      <c r="DD115" s="18">
        <f>SUMIFS(Fluxo!$N:$N,Fluxo!$S:$S,"&gt;"&amp;DC$5,Fluxo!$S:$S,"&lt;="&amp;DD$5,Fluxo!$D:$D,$D115)</f>
        <v>0</v>
      </c>
      <c r="DE115" s="18">
        <f>SUMIFS(Fluxo!$N:$N,Fluxo!$S:$S,"&gt;"&amp;DD$5,Fluxo!$S:$S,"&lt;="&amp;DE$5,Fluxo!$D:$D,$D115)</f>
        <v>0</v>
      </c>
      <c r="DF115" s="18">
        <f>SUMIFS(Fluxo!$N:$N,Fluxo!$S:$S,"&gt;"&amp;DE$5,Fluxo!$S:$S,"&lt;="&amp;DF$5,Fluxo!$D:$D,$D115)</f>
        <v>0</v>
      </c>
      <c r="DG115" s="18">
        <f>SUMIFS(Fluxo!$N:$N,Fluxo!$S:$S,"&gt;"&amp;DF$5,Fluxo!$S:$S,"&lt;="&amp;DG$5,Fluxo!$D:$D,$D115)</f>
        <v>0</v>
      </c>
      <c r="DH115" s="18">
        <f>SUMIFS(Fluxo!$N:$N,Fluxo!$S:$S,"&gt;"&amp;DG$5,Fluxo!$S:$S,"&lt;="&amp;DH$5,Fluxo!$D:$D,$D115)</f>
        <v>0</v>
      </c>
      <c r="DI115" s="18">
        <f>SUMIFS(Fluxo!$N:$N,Fluxo!$S:$S,"&gt;"&amp;DH$5,Fluxo!$S:$S,"&lt;="&amp;DI$5,Fluxo!$D:$D,$D115)</f>
        <v>0</v>
      </c>
      <c r="DJ115" s="18">
        <f>SUMIFS(Fluxo!$N:$N,Fluxo!$S:$S,"&gt;"&amp;DI$5,Fluxo!$S:$S,"&lt;="&amp;DJ$5,Fluxo!$D:$D,$D115)</f>
        <v>0</v>
      </c>
      <c r="DK115" s="18">
        <f>SUMIFS(Fluxo!$N:$N,Fluxo!$S:$S,"&gt;"&amp;DJ$5,Fluxo!$S:$S,"&lt;="&amp;DK$5,Fluxo!$D:$D,$D115)</f>
        <v>0</v>
      </c>
      <c r="DL115" s="18">
        <f>SUMIFS(Fluxo!$N:$N,Fluxo!$S:$S,"&gt;"&amp;DK$5,Fluxo!$S:$S,"&lt;="&amp;DL$5,Fluxo!$D:$D,$D115)</f>
        <v>0</v>
      </c>
      <c r="DM115" s="18">
        <f>SUMIFS(Fluxo!$N:$N,Fluxo!$S:$S,"&gt;"&amp;DL$5,Fluxo!$S:$S,"&lt;="&amp;DM$5,Fluxo!$D:$D,$D115)</f>
        <v>0</v>
      </c>
      <c r="DN115" s="18">
        <f>SUMIFS(Fluxo!$N:$N,Fluxo!$S:$S,"&gt;"&amp;DM$5,Fluxo!$S:$S,"&lt;="&amp;DN$5,Fluxo!$D:$D,$D115)</f>
        <v>0</v>
      </c>
      <c r="DO115" s="18">
        <f>SUMIFS(Fluxo!$N:$N,Fluxo!$S:$S,"&gt;"&amp;DN$5,Fluxo!$S:$S,"&lt;="&amp;DO$5,Fluxo!$D:$D,$D115)</f>
        <v>0</v>
      </c>
      <c r="DP115" s="18">
        <f>SUMIFS(Fluxo!$N:$N,Fluxo!$S:$S,"&gt;"&amp;DO$5,Fluxo!$S:$S,"&lt;="&amp;DP$5,Fluxo!$D:$D,$D115)</f>
        <v>0</v>
      </c>
      <c r="DQ115" s="18">
        <f>SUMIFS(Fluxo!$N:$N,Fluxo!$S:$S,"&gt;"&amp;DP$5,Fluxo!$S:$S,"&lt;="&amp;DQ$5,Fluxo!$D:$D,$D115)</f>
        <v>0</v>
      </c>
      <c r="DR115" s="18">
        <f>SUMIFS(Fluxo!$N:$N,Fluxo!$S:$S,"&gt;"&amp;DQ$5,Fluxo!$S:$S,"&lt;="&amp;DR$5,Fluxo!$D:$D,$D115)</f>
        <v>0</v>
      </c>
      <c r="DS115" s="18">
        <f>SUMIFS(Fluxo!$N:$N,Fluxo!$S:$S,"&gt;"&amp;DR$5,Fluxo!$S:$S,"&lt;="&amp;DS$5,Fluxo!$D:$D,$D115)</f>
        <v>0</v>
      </c>
      <c r="DT115" s="18">
        <f>SUMIFS(Fluxo!$N:$N,Fluxo!$S:$S,"&gt;"&amp;DS$5,Fluxo!$S:$S,"&lt;="&amp;DT$5,Fluxo!$D:$D,$D115)</f>
        <v>0</v>
      </c>
      <c r="DU115" s="18">
        <f>SUMIFS(Fluxo!$N:$N,Fluxo!$S:$S,"&gt;"&amp;DT$5,Fluxo!$S:$S,"&lt;="&amp;DU$5,Fluxo!$D:$D,$D115)</f>
        <v>0</v>
      </c>
      <c r="DV115" s="18">
        <f>SUMIFS(Fluxo!$N:$N,Fluxo!$S:$S,"&gt;"&amp;DU$5,Fluxo!$S:$S,"&lt;="&amp;DV$5,Fluxo!$D:$D,$D115)</f>
        <v>0</v>
      </c>
      <c r="DW115" s="18">
        <f>SUMIFS(Fluxo!$N:$N,Fluxo!$S:$S,"&gt;"&amp;DV$5,Fluxo!$S:$S,"&lt;="&amp;DW$5,Fluxo!$D:$D,$D115)</f>
        <v>0</v>
      </c>
      <c r="DX115" s="18">
        <f>SUMIFS(Fluxo!$N:$N,Fluxo!$S:$S,"&gt;"&amp;DW$5,Fluxo!$S:$S,"&lt;="&amp;DX$5,Fluxo!$D:$D,$D115)</f>
        <v>0</v>
      </c>
      <c r="DY115" s="18">
        <f>SUMIFS(Fluxo!$N:$N,Fluxo!$S:$S,"&gt;"&amp;DX$5,Fluxo!$S:$S,"&lt;="&amp;DY$5,Fluxo!$D:$D,$D115)</f>
        <v>0</v>
      </c>
      <c r="DZ115" s="18">
        <f>SUMIFS(Fluxo!$N:$N,Fluxo!$S:$S,"&gt;"&amp;DY$5,Fluxo!$S:$S,"&lt;="&amp;DZ$5,Fluxo!$D:$D,$D115)</f>
        <v>0</v>
      </c>
      <c r="EA115" s="18">
        <f>SUMIFS(Fluxo!$N:$N,Fluxo!$S:$S,"&gt;"&amp;DZ$5,Fluxo!$S:$S,"&lt;="&amp;EA$5,Fluxo!$D:$D,$D115)</f>
        <v>0</v>
      </c>
      <c r="EB115" s="18">
        <f>SUMIFS(Fluxo!$N:$N,Fluxo!$S:$S,"&gt;"&amp;EA$5,Fluxo!$S:$S,"&lt;="&amp;EB$5,Fluxo!$D:$D,$D115)</f>
        <v>0</v>
      </c>
      <c r="EC115" s="18">
        <f>SUMIFS(Fluxo!$N:$N,Fluxo!$S:$S,"&gt;"&amp;EB$5,Fluxo!$S:$S,"&lt;="&amp;EC$5,Fluxo!$D:$D,$D115)</f>
        <v>0</v>
      </c>
      <c r="ED115" s="18">
        <f>SUMIFS(Fluxo!$N:$N,Fluxo!$S:$S,"&gt;"&amp;EC$5,Fluxo!$S:$S,"&lt;="&amp;ED$5,Fluxo!$D:$D,$D115)</f>
        <v>0</v>
      </c>
      <c r="EE115" s="18">
        <f>SUMIFS(Fluxo!$N:$N,Fluxo!$S:$S,"&gt;"&amp;ED$5,Fluxo!$S:$S,"&lt;="&amp;EE$5,Fluxo!$D:$D,$D115)</f>
        <v>0</v>
      </c>
      <c r="EF115" s="18">
        <f>SUMIFS(Fluxo!$N:$N,Fluxo!$S:$S,"&gt;"&amp;EE$5,Fluxo!$S:$S,"&lt;="&amp;EF$5,Fluxo!$D:$D,$D115)</f>
        <v>0</v>
      </c>
      <c r="EG115" s="18">
        <f>SUMIFS(Fluxo!$N:$N,Fluxo!$S:$S,"&gt;"&amp;EF$5,Fluxo!$S:$S,"&lt;="&amp;EG$5,Fluxo!$D:$D,$D115)</f>
        <v>0</v>
      </c>
      <c r="EH115" s="18">
        <f>SUMIFS(Fluxo!$N:$N,Fluxo!$S:$S,"&gt;"&amp;EG$5,Fluxo!$S:$S,"&lt;="&amp;EH$5,Fluxo!$D:$D,$D115)</f>
        <v>0</v>
      </c>
      <c r="EI115" s="18">
        <f>SUMIFS(Fluxo!$N:$N,Fluxo!$S:$S,"&gt;"&amp;EH$5,Fluxo!$S:$S,"&lt;="&amp;EI$5,Fluxo!$D:$D,$D115)</f>
        <v>0</v>
      </c>
      <c r="EJ115" s="18">
        <f>SUMIFS(Fluxo!$N:$N,Fluxo!$S:$S,"&gt;"&amp;EI$5,Fluxo!$S:$S,"&lt;="&amp;EJ$5,Fluxo!$D:$D,$D115)</f>
        <v>0</v>
      </c>
      <c r="EK115" s="18">
        <f>SUMIFS(Fluxo!$N:$N,Fluxo!$S:$S,"&gt;"&amp;EJ$5,Fluxo!$S:$S,"&lt;="&amp;EK$5,Fluxo!$D:$D,$D115)</f>
        <v>0</v>
      </c>
      <c r="EL115" s="18">
        <f>SUMIFS(Fluxo!$N:$N,Fluxo!$S:$S,"&gt;"&amp;EK$5,Fluxo!$S:$S,"&lt;="&amp;EL$5,Fluxo!$D:$D,$D115)</f>
        <v>0</v>
      </c>
      <c r="EM115" s="18">
        <f>SUMIFS(Fluxo!$N:$N,Fluxo!$S:$S,"&gt;"&amp;EL$5,Fluxo!$S:$S,"&lt;="&amp;EM$5,Fluxo!$D:$D,$D115)</f>
        <v>0</v>
      </c>
      <c r="EN115" s="18">
        <f>SUMIFS(Fluxo!$N:$N,Fluxo!$S:$S,"&gt;"&amp;EM$5,Fluxo!$S:$S,"&lt;="&amp;EN$5,Fluxo!$D:$D,$D115)</f>
        <v>0</v>
      </c>
      <c r="EO115" s="18">
        <f>SUMIFS(Fluxo!$N:$N,Fluxo!$S:$S,"&gt;"&amp;EN$5,Fluxo!$S:$S,"&lt;="&amp;EO$5,Fluxo!$D:$D,$D115)</f>
        <v>0</v>
      </c>
      <c r="EP115" s="18">
        <f>SUMIFS(Fluxo!$N:$N,Fluxo!$S:$S,"&gt;"&amp;EO$5,Fluxo!$S:$S,"&lt;="&amp;EP$5,Fluxo!$D:$D,$D115)</f>
        <v>0</v>
      </c>
      <c r="EQ115" s="18">
        <f>SUMIFS(Fluxo!$N:$N,Fluxo!$S:$S,"&gt;"&amp;EP$5,Fluxo!$S:$S,"&lt;="&amp;EQ$5,Fluxo!$D:$D,$D115)</f>
        <v>0</v>
      </c>
      <c r="ER115" s="18">
        <f>SUMIFS(Fluxo!$N:$N,Fluxo!$S:$S,"&gt;"&amp;EQ$5,Fluxo!$S:$S,"&lt;="&amp;ER$5,Fluxo!$D:$D,$D115)</f>
        <v>0</v>
      </c>
      <c r="ES115" s="18">
        <f>SUMIFS(Fluxo!$N:$N,Fluxo!$S:$S,"&gt;"&amp;ER$5,Fluxo!$S:$S,"&lt;="&amp;ES$5,Fluxo!$D:$D,$D115)</f>
        <v>0</v>
      </c>
      <c r="ET115" s="18">
        <f>SUMIFS(Fluxo!$N:$N,Fluxo!$S:$S,"&gt;"&amp;ES$5,Fluxo!$S:$S,"&lt;="&amp;ET$5,Fluxo!$D:$D,$D115)</f>
        <v>0</v>
      </c>
      <c r="EU115" s="18">
        <f>SUMIFS(Fluxo!$N:$N,Fluxo!$S:$S,"&gt;"&amp;ET$5,Fluxo!$S:$S,"&lt;="&amp;EU$5,Fluxo!$D:$D,$D115)</f>
        <v>0</v>
      </c>
      <c r="EV115" s="18">
        <f>SUMIFS(Fluxo!$N:$N,Fluxo!$S:$S,"&gt;"&amp;EU$5,Fluxo!$S:$S,"&lt;="&amp;EV$5,Fluxo!$D:$D,$D115)</f>
        <v>0</v>
      </c>
      <c r="EW115" s="18">
        <f>SUMIFS(Fluxo!$N:$N,Fluxo!$S:$S,"&gt;"&amp;EV$5,Fluxo!$S:$S,"&lt;="&amp;EW$5,Fluxo!$D:$D,$D115)</f>
        <v>0</v>
      </c>
      <c r="EX115" s="18">
        <f>SUMIFS(Fluxo!$N:$N,Fluxo!$S:$S,"&gt;"&amp;EW$5,Fluxo!$S:$S,"&lt;="&amp;EX$5,Fluxo!$D:$D,$D115)</f>
        <v>0</v>
      </c>
      <c r="EY115" s="18">
        <f>SUMIFS(Fluxo!$N:$N,Fluxo!$S:$S,"&gt;"&amp;EX$5,Fluxo!$S:$S,"&lt;="&amp;EY$5,Fluxo!$D:$D,$D115)</f>
        <v>0</v>
      </c>
      <c r="EZ115" s="18">
        <f>SUMIFS(Fluxo!$N:$N,Fluxo!$S:$S,"&gt;"&amp;EY$5,Fluxo!$S:$S,"&lt;="&amp;EZ$5,Fluxo!$D:$D,$D115)</f>
        <v>0</v>
      </c>
      <c r="FA115" s="18">
        <f>SUMIFS(Fluxo!$N:$N,Fluxo!$S:$S,"&gt;"&amp;EZ$5,Fluxo!$S:$S,"&lt;="&amp;FA$5,Fluxo!$D:$D,$D115)</f>
        <v>0</v>
      </c>
      <c r="FB115" s="18">
        <f>SUMIFS(Fluxo!$N:$N,Fluxo!$S:$S,"&gt;"&amp;FA$5,Fluxo!$S:$S,"&lt;="&amp;FB$5,Fluxo!$D:$D,$D115)</f>
        <v>0</v>
      </c>
      <c r="FC115" s="18">
        <f>SUMIFS(Fluxo!$N:$N,Fluxo!$S:$S,"&gt;"&amp;FB$5,Fluxo!$S:$S,"&lt;="&amp;FC$5,Fluxo!$D:$D,$D115)</f>
        <v>0</v>
      </c>
      <c r="FD115" s="18">
        <f>SUMIFS(Fluxo!$N:$N,Fluxo!$S:$S,"&gt;"&amp;FC$5,Fluxo!$S:$S,"&lt;="&amp;FD$5,Fluxo!$D:$D,$D115)</f>
        <v>0</v>
      </c>
      <c r="FE115" s="18">
        <f>SUMIFS(Fluxo!$N:$N,Fluxo!$S:$S,"&gt;"&amp;FD$5,Fluxo!$S:$S,"&lt;="&amp;FE$5,Fluxo!$D:$D,$D115)</f>
        <v>0</v>
      </c>
      <c r="FF115" s="18">
        <f>SUMIFS(Fluxo!$N:$N,Fluxo!$S:$S,"&gt;"&amp;FE$5,Fluxo!$S:$S,"&lt;="&amp;FF$5,Fluxo!$D:$D,$D115)</f>
        <v>0</v>
      </c>
      <c r="FG115" s="18">
        <f>SUMIFS(Fluxo!$N:$N,Fluxo!$S:$S,"&gt;"&amp;FF$5,Fluxo!$S:$S,"&lt;="&amp;FG$5,Fluxo!$D:$D,$D115)</f>
        <v>0</v>
      </c>
      <c r="FH115" s="18">
        <f>SUMIFS(Fluxo!$N:$N,Fluxo!$S:$S,"&gt;"&amp;FG$5,Fluxo!$S:$S,"&lt;="&amp;FH$5,Fluxo!$D:$D,$D115)</f>
        <v>0</v>
      </c>
      <c r="FI115" s="18">
        <f>SUMIFS(Fluxo!$N:$N,Fluxo!$S:$S,"&gt;"&amp;FH$5,Fluxo!$S:$S,"&lt;="&amp;FI$5,Fluxo!$D:$D,$D115)</f>
        <v>0</v>
      </c>
      <c r="FJ115" s="18">
        <f>SUMIFS(Fluxo!$N:$N,Fluxo!$S:$S,"&gt;"&amp;FI$5,Fluxo!$S:$S,"&lt;="&amp;FJ$5,Fluxo!$D:$D,$D115)</f>
        <v>0</v>
      </c>
      <c r="FK115" s="18">
        <f>SUMIFS(Fluxo!$N:$N,Fluxo!$S:$S,"&gt;"&amp;FJ$5,Fluxo!$S:$S,"&lt;="&amp;FK$5,Fluxo!$D:$D,$D115)</f>
        <v>0</v>
      </c>
      <c r="FL115" s="18">
        <f>SUMIFS(Fluxo!$N:$N,Fluxo!$S:$S,"&gt;"&amp;FK$5,Fluxo!$S:$S,"&lt;="&amp;FL$5,Fluxo!$D:$D,$D115)</f>
        <v>0</v>
      </c>
      <c r="FM115" s="18">
        <f>SUMIFS(Fluxo!$N:$N,Fluxo!$S:$S,"&gt;"&amp;FL$5,Fluxo!$S:$S,"&lt;="&amp;FM$5,Fluxo!$D:$D,$D115)</f>
        <v>0</v>
      </c>
      <c r="FN115" s="18">
        <f>SUMIFS(Fluxo!$N:$N,Fluxo!$S:$S,"&gt;"&amp;FM$5,Fluxo!$S:$S,"&lt;="&amp;FN$5,Fluxo!$D:$D,$D115)</f>
        <v>0</v>
      </c>
      <c r="FO115" s="18">
        <f>SUMIFS(Fluxo!$N:$N,Fluxo!$S:$S,"&gt;"&amp;FN$5,Fluxo!$S:$S,"&lt;="&amp;FO$5,Fluxo!$D:$D,$D115)</f>
        <v>0</v>
      </c>
      <c r="FP115" s="18">
        <f>SUMIFS(Fluxo!$N:$N,Fluxo!$S:$S,"&gt;"&amp;FO$5,Fluxo!$S:$S,"&lt;="&amp;FP$5,Fluxo!$D:$D,$D115)</f>
        <v>0</v>
      </c>
      <c r="FQ115" s="18">
        <f>SUMIFS(Fluxo!$N:$N,Fluxo!$S:$S,"&gt;"&amp;FP$5,Fluxo!$S:$S,"&lt;="&amp;FQ$5,Fluxo!$D:$D,$D115)</f>
        <v>0</v>
      </c>
      <c r="FR115" s="18">
        <f>SUMIFS(Fluxo!$N:$N,Fluxo!$S:$S,"&gt;"&amp;FQ$5,Fluxo!$S:$S,"&lt;="&amp;FR$5,Fluxo!$D:$D,$D115)</f>
        <v>0</v>
      </c>
      <c r="FS115" s="18">
        <f>SUMIFS(Fluxo!$N:$N,Fluxo!$S:$S,"&gt;"&amp;FR$5,Fluxo!$S:$S,"&lt;="&amp;FS$5,Fluxo!$D:$D,$D115)</f>
        <v>0</v>
      </c>
      <c r="FT115" s="18">
        <f>SUMIFS(Fluxo!$N:$N,Fluxo!$S:$S,"&gt;"&amp;FS$5,Fluxo!$S:$S,"&lt;="&amp;FT$5,Fluxo!$D:$D,$D115)</f>
        <v>0</v>
      </c>
      <c r="FU115" s="18">
        <f>SUMIFS(Fluxo!$N:$N,Fluxo!$S:$S,"&gt;"&amp;FT$5,Fluxo!$S:$S,"&lt;="&amp;FU$5,Fluxo!$D:$D,$D115)</f>
        <v>0</v>
      </c>
      <c r="FV115" s="18">
        <f>SUMIFS(Fluxo!$N:$N,Fluxo!$S:$S,"&gt;"&amp;FU$5,Fluxo!$S:$S,"&lt;="&amp;FV$5,Fluxo!$D:$D,$D115)</f>
        <v>0</v>
      </c>
      <c r="FW115" s="18">
        <f>SUMIFS(Fluxo!$N:$N,Fluxo!$S:$S,"&gt;"&amp;FV$5,Fluxo!$S:$S,"&lt;="&amp;FW$5,Fluxo!$D:$D,$D115)</f>
        <v>0</v>
      </c>
      <c r="FX115" s="18">
        <f>SUMIFS(Fluxo!$N:$N,Fluxo!$S:$S,"&gt;"&amp;FW$5,Fluxo!$S:$S,"&lt;="&amp;FX$5,Fluxo!$D:$D,$D115)</f>
        <v>0</v>
      </c>
      <c r="FY115" s="18">
        <f>SUMIFS(Fluxo!$N:$N,Fluxo!$S:$S,"&gt;"&amp;FX$5,Fluxo!$S:$S,"&lt;="&amp;FY$5,Fluxo!$D:$D,$D115)</f>
        <v>0</v>
      </c>
      <c r="FZ115" s="18">
        <f>SUMIFS(Fluxo!$N:$N,Fluxo!$S:$S,"&gt;"&amp;FY$5,Fluxo!$S:$S,"&lt;="&amp;FZ$5,Fluxo!$D:$D,$D115)</f>
        <v>0</v>
      </c>
      <c r="GA115" s="18">
        <f>SUMIFS(Fluxo!$N:$N,Fluxo!$S:$S,"&gt;"&amp;FZ$5,Fluxo!$S:$S,"&lt;="&amp;GA$5,Fluxo!$D:$D,$D115)</f>
        <v>0</v>
      </c>
      <c r="GB115" s="18">
        <f>SUMIFS(Fluxo!$N:$N,Fluxo!$S:$S,"&gt;"&amp;GA$5,Fluxo!$S:$S,"&lt;="&amp;GB$5,Fluxo!$D:$D,$D115)</f>
        <v>0</v>
      </c>
      <c r="GC115" s="18">
        <f>SUMIFS(Fluxo!$N:$N,Fluxo!$S:$S,"&gt;"&amp;GB$5,Fluxo!$S:$S,"&lt;="&amp;GC$5,Fluxo!$D:$D,$D115)</f>
        <v>0</v>
      </c>
      <c r="GD115" s="18">
        <f>SUMIFS(Fluxo!$N:$N,Fluxo!$S:$S,"&gt;"&amp;GC$5,Fluxo!$S:$S,"&lt;="&amp;GD$5,Fluxo!$D:$D,$D115)</f>
        <v>0</v>
      </c>
      <c r="GE115" s="18">
        <f>SUMIFS(Fluxo!$N:$N,Fluxo!$S:$S,"&gt;"&amp;GD$5,Fluxo!$S:$S,"&lt;="&amp;GE$5,Fluxo!$D:$D,$D115)</f>
        <v>0</v>
      </c>
      <c r="GF115" s="18">
        <f>SUMIFS(Fluxo!$N:$N,Fluxo!$S:$S,"&gt;"&amp;GE$5,Fluxo!$S:$S,"&lt;="&amp;GF$5,Fluxo!$D:$D,$D115)</f>
        <v>0</v>
      </c>
      <c r="GG115" s="18">
        <f>SUMIFS(Fluxo!$N:$N,Fluxo!$S:$S,"&gt;"&amp;GF$5,Fluxo!$S:$S,"&lt;="&amp;GG$5,Fluxo!$D:$D,$D115)</f>
        <v>0</v>
      </c>
      <c r="GH115" s="18">
        <f>SUMIFS(Fluxo!$N:$N,Fluxo!$S:$S,"&gt;"&amp;GG$5,Fluxo!$S:$S,"&lt;="&amp;GH$5,Fluxo!$D:$D,$D115)</f>
        <v>0</v>
      </c>
      <c r="GI115" s="18">
        <f>SUMIFS(Fluxo!$N:$N,Fluxo!$S:$S,"&gt;"&amp;GH$5,Fluxo!$S:$S,"&lt;="&amp;GI$5,Fluxo!$D:$D,$D115)</f>
        <v>0</v>
      </c>
      <c r="GJ115" s="18">
        <f>SUMIFS(Fluxo!$N:$N,Fluxo!$S:$S,"&gt;"&amp;GI$5,Fluxo!$S:$S,"&lt;="&amp;GJ$5,Fluxo!$D:$D,$D115)</f>
        <v>0</v>
      </c>
      <c r="GK115" s="18">
        <f>SUMIFS(Fluxo!$N:$N,Fluxo!$S:$S,"&gt;"&amp;GJ$5,Fluxo!$S:$S,"&lt;="&amp;GK$5,Fluxo!$D:$D,$D115)</f>
        <v>0</v>
      </c>
      <c r="GL115" s="18">
        <f>SUMIFS(Fluxo!$N:$N,Fluxo!$S:$S,"&gt;"&amp;GK$5,Fluxo!$S:$S,"&lt;="&amp;GL$5,Fluxo!$D:$D,$D115)</f>
        <v>0</v>
      </c>
      <c r="GM115" s="18">
        <f>SUMIFS(Fluxo!$N:$N,Fluxo!$S:$S,"&gt;"&amp;GL$5,Fluxo!$S:$S,"&lt;="&amp;GM$5,Fluxo!$D:$D,$D115)</f>
        <v>0</v>
      </c>
      <c r="GN115" s="18">
        <f>SUMIFS(Fluxo!$N:$N,Fluxo!$S:$S,"&gt;"&amp;GM$5,Fluxo!$S:$S,"&lt;="&amp;GN$5,Fluxo!$D:$D,$D115)</f>
        <v>0</v>
      </c>
      <c r="GO115" s="18">
        <f>SUMIFS(Fluxo!$N:$N,Fluxo!$S:$S,"&gt;"&amp;GN$5,Fluxo!$S:$S,"&lt;="&amp;GO$5,Fluxo!$D:$D,$D115)</f>
        <v>0</v>
      </c>
      <c r="GP115" s="18">
        <f>SUMIFS(Fluxo!$N:$N,Fluxo!$S:$S,"&gt;"&amp;GO$5,Fluxo!$S:$S,"&lt;="&amp;GP$5,Fluxo!$D:$D,$D115)</f>
        <v>0</v>
      </c>
      <c r="GQ115" s="18">
        <f>SUMIFS(Fluxo!$N:$N,Fluxo!$S:$S,"&gt;"&amp;GP$5,Fluxo!$S:$S,"&lt;="&amp;GQ$5,Fluxo!$D:$D,$D115)</f>
        <v>0</v>
      </c>
      <c r="GR115" s="18">
        <f>SUMIFS(Fluxo!$N:$N,Fluxo!$S:$S,"&gt;"&amp;GQ$5,Fluxo!$S:$S,"&lt;="&amp;GR$5,Fluxo!$D:$D,$D115)</f>
        <v>0</v>
      </c>
      <c r="GS115" s="18">
        <f>SUMIFS(Fluxo!$N:$N,Fluxo!$S:$S,"&gt;"&amp;GR$5,Fluxo!$S:$S,"&lt;="&amp;GS$5,Fluxo!$D:$D,$D115)</f>
        <v>0</v>
      </c>
      <c r="GT115" s="18">
        <f>SUMIFS(Fluxo!$N:$N,Fluxo!$S:$S,"&gt;"&amp;GS$5,Fluxo!$S:$S,"&lt;="&amp;GT$5,Fluxo!$D:$D,$D115)</f>
        <v>0</v>
      </c>
      <c r="GU115" s="18">
        <f>SUMIFS(Fluxo!$N:$N,Fluxo!$S:$S,"&gt;"&amp;GT$5,Fluxo!$S:$S,"&lt;="&amp;GU$5,Fluxo!$D:$D,$D115)</f>
        <v>0</v>
      </c>
      <c r="GV115" s="18">
        <f>SUMIFS(Fluxo!$N:$N,Fluxo!$S:$S,"&gt;"&amp;GU$5,Fluxo!$S:$S,"&lt;="&amp;GV$5,Fluxo!$D:$D,$D115)</f>
        <v>0</v>
      </c>
      <c r="GW115" s="18">
        <f>SUMIFS(Fluxo!$N:$N,Fluxo!$S:$S,"&gt;"&amp;GV$5,Fluxo!$S:$S,"&lt;="&amp;GW$5,Fluxo!$D:$D,$D115)</f>
        <v>0</v>
      </c>
      <c r="GX115" s="18">
        <f>SUMIFS(Fluxo!$N:$N,Fluxo!$S:$S,"&gt;"&amp;GW$5,Fluxo!$S:$S,"&lt;="&amp;GX$5,Fluxo!$D:$D,$D115)</f>
        <v>0</v>
      </c>
      <c r="GY115" s="18">
        <f>SUMIFS(Fluxo!$N:$N,Fluxo!$S:$S,"&gt;"&amp;GX$5,Fluxo!$S:$S,"&lt;="&amp;GY$5,Fluxo!$D:$D,$D115)</f>
        <v>0</v>
      </c>
      <c r="GZ115" s="18">
        <f>SUMIFS(Fluxo!$N:$N,Fluxo!$S:$S,"&gt;"&amp;GY$5,Fluxo!$S:$S,"&lt;="&amp;GZ$5,Fluxo!$D:$D,$D115)</f>
        <v>0</v>
      </c>
      <c r="HA115" s="18">
        <f>SUMIFS(Fluxo!$N:$N,Fluxo!$S:$S,"&gt;"&amp;GZ$5,Fluxo!$S:$S,"&lt;="&amp;HA$5,Fluxo!$D:$D,$D115)</f>
        <v>0</v>
      </c>
      <c r="HB115" s="18">
        <f>SUMIFS(Fluxo!$N:$N,Fluxo!$S:$S,"&gt;"&amp;HA$5,Fluxo!$S:$S,"&lt;="&amp;HB$5,Fluxo!$D:$D,$D115)</f>
        <v>0</v>
      </c>
      <c r="HC115" s="18">
        <f>SUMIFS(Fluxo!$N:$N,Fluxo!$S:$S,"&gt;"&amp;HB$5,Fluxo!$S:$S,"&lt;="&amp;HC$5,Fluxo!$D:$D,$D115)</f>
        <v>0</v>
      </c>
      <c r="HD115" s="18">
        <f>SUMIFS(Fluxo!$N:$N,Fluxo!$S:$S,"&gt;"&amp;HC$5,Fluxo!$S:$S,"&lt;="&amp;HD$5,Fluxo!$D:$D,$D115)</f>
        <v>0</v>
      </c>
      <c r="HE115" s="18">
        <f>SUMIFS(Fluxo!$N:$N,Fluxo!$S:$S,"&gt;"&amp;HD$5,Fluxo!$S:$S,"&lt;="&amp;HE$5,Fluxo!$D:$D,$D115)</f>
        <v>0</v>
      </c>
      <c r="HF115" s="18">
        <f>SUMIFS(Fluxo!$N:$N,Fluxo!$S:$S,"&gt;"&amp;HE$5,Fluxo!$S:$S,"&lt;="&amp;HF$5,Fluxo!$D:$D,$D115)</f>
        <v>0</v>
      </c>
    </row>
    <row r="116" spans="1:214">
      <c r="A116" s="20">
        <f t="shared" si="18"/>
        <v>106</v>
      </c>
      <c r="B116" s="140" t="str">
        <f>'Check Carteira'!C108</f>
        <v>E.1016.99.02.0001</v>
      </c>
      <c r="C116" s="141">
        <v>1</v>
      </c>
      <c r="D116" s="129" t="str">
        <f>'Check Carteira'!F108</f>
        <v>L-0001</v>
      </c>
      <c r="E116" s="21" t="str">
        <f>IFERROR(INDEX(Contratos!L:L,MATCH(D116,Contratos!R:R,0)),"")</f>
        <v/>
      </c>
      <c r="F116" s="139" t="str">
        <f>IFERROR(INDEX(Contratos!G:G,MATCH(D116,Contratos!R:R,0)),"")</f>
        <v/>
      </c>
      <c r="H116" s="83">
        <f t="shared" si="17"/>
        <v>0</v>
      </c>
      <c r="J116" s="18">
        <f>SUMIFS(Fluxo!$N:$N,Fluxo!$S:$S,"&gt;"&amp;I$5,Fluxo!$S:$S,"&lt;="&amp;J$5,Fluxo!$D:$D,$D116)</f>
        <v>0</v>
      </c>
      <c r="K116" s="18">
        <f>SUMIFS(Fluxo!$N:$N,Fluxo!$S:$S,"&gt;"&amp;J$5,Fluxo!$S:$S,"&lt;="&amp;K$5,Fluxo!$D:$D,$D116)</f>
        <v>0</v>
      </c>
      <c r="L116" s="18">
        <f>SUMIFS(Fluxo!$N:$N,Fluxo!$S:$S,"&gt;"&amp;K$5,Fluxo!$S:$S,"&lt;="&amp;L$5,Fluxo!$D:$D,$D116)</f>
        <v>0</v>
      </c>
      <c r="M116" s="18">
        <f>SUMIFS(Fluxo!$N:$N,Fluxo!$S:$S,"&gt;"&amp;L$5,Fluxo!$S:$S,"&lt;="&amp;M$5,Fluxo!$D:$D,$D116)</f>
        <v>0</v>
      </c>
      <c r="N116" s="18">
        <f>SUMIFS(Fluxo!$N:$N,Fluxo!$S:$S,"&gt;"&amp;M$5,Fluxo!$S:$S,"&lt;="&amp;N$5,Fluxo!$D:$D,$D116)</f>
        <v>0</v>
      </c>
      <c r="O116" s="18">
        <f>SUMIFS(Fluxo!$N:$N,Fluxo!$S:$S,"&gt;"&amp;N$5,Fluxo!$S:$S,"&lt;="&amp;O$5,Fluxo!$D:$D,$D116)</f>
        <v>0</v>
      </c>
      <c r="P116" s="18">
        <f>SUMIFS(Fluxo!$N:$N,Fluxo!$S:$S,"&gt;"&amp;O$5,Fluxo!$S:$S,"&lt;="&amp;P$5,Fluxo!$D:$D,$D116)</f>
        <v>0</v>
      </c>
      <c r="Q116" s="18">
        <f>SUMIFS(Fluxo!$N:$N,Fluxo!$S:$S,"&gt;"&amp;P$5,Fluxo!$S:$S,"&lt;="&amp;Q$5,Fluxo!$D:$D,$D116)</f>
        <v>0</v>
      </c>
      <c r="R116" s="18">
        <f>SUMIFS(Fluxo!$N:$N,Fluxo!$S:$S,"&gt;"&amp;Q$5,Fluxo!$S:$S,"&lt;="&amp;R$5,Fluxo!$D:$D,$D116)</f>
        <v>0</v>
      </c>
      <c r="S116" s="18">
        <f>SUMIFS(Fluxo!$N:$N,Fluxo!$S:$S,"&gt;"&amp;R$5,Fluxo!$S:$S,"&lt;="&amp;S$5,Fluxo!$D:$D,$D116)</f>
        <v>0</v>
      </c>
      <c r="T116" s="18">
        <f>SUMIFS(Fluxo!$N:$N,Fluxo!$S:$S,"&gt;"&amp;S$5,Fluxo!$S:$S,"&lt;="&amp;T$5,Fluxo!$D:$D,$D116)</f>
        <v>0</v>
      </c>
      <c r="U116" s="18">
        <f>SUMIFS(Fluxo!$N:$N,Fluxo!$S:$S,"&gt;"&amp;T$5,Fluxo!$S:$S,"&lt;="&amp;U$5,Fluxo!$D:$D,$D116)</f>
        <v>0</v>
      </c>
      <c r="V116" s="18">
        <f>SUMIFS(Fluxo!$N:$N,Fluxo!$S:$S,"&gt;"&amp;U$5,Fluxo!$S:$S,"&lt;="&amp;V$5,Fluxo!$D:$D,$D116)</f>
        <v>0</v>
      </c>
      <c r="W116" s="18">
        <f>SUMIFS(Fluxo!$N:$N,Fluxo!$S:$S,"&gt;"&amp;V$5,Fluxo!$S:$S,"&lt;="&amp;W$5,Fluxo!$D:$D,$D116)</f>
        <v>0</v>
      </c>
      <c r="X116" s="18">
        <f>SUMIFS(Fluxo!$N:$N,Fluxo!$S:$S,"&gt;"&amp;W$5,Fluxo!$S:$S,"&lt;="&amp;X$5,Fluxo!$D:$D,$D116)</f>
        <v>0</v>
      </c>
      <c r="Y116" s="18">
        <f>SUMIFS(Fluxo!$N:$N,Fluxo!$S:$S,"&gt;"&amp;X$5,Fluxo!$S:$S,"&lt;="&amp;Y$5,Fluxo!$D:$D,$D116)</f>
        <v>0</v>
      </c>
      <c r="Z116" s="18">
        <f>SUMIFS(Fluxo!$N:$N,Fluxo!$S:$S,"&gt;"&amp;Y$5,Fluxo!$S:$S,"&lt;="&amp;Z$5,Fluxo!$D:$D,$D116)</f>
        <v>0</v>
      </c>
      <c r="AA116" s="18">
        <f>SUMIFS(Fluxo!$N:$N,Fluxo!$S:$S,"&gt;"&amp;Z$5,Fluxo!$S:$S,"&lt;="&amp;AA$5,Fluxo!$D:$D,$D116)</f>
        <v>0</v>
      </c>
      <c r="AB116" s="18">
        <f>SUMIFS(Fluxo!$N:$N,Fluxo!$S:$S,"&gt;"&amp;AA$5,Fluxo!$S:$S,"&lt;="&amp;AB$5,Fluxo!$D:$D,$D116)</f>
        <v>0</v>
      </c>
      <c r="AC116" s="18">
        <f>SUMIFS(Fluxo!$N:$N,Fluxo!$S:$S,"&gt;"&amp;AB$5,Fluxo!$S:$S,"&lt;="&amp;AC$5,Fluxo!$D:$D,$D116)</f>
        <v>0</v>
      </c>
      <c r="AD116" s="18">
        <f>SUMIFS(Fluxo!$N:$N,Fluxo!$S:$S,"&gt;"&amp;AC$5,Fluxo!$S:$S,"&lt;="&amp;AD$5,Fluxo!$D:$D,$D116)</f>
        <v>0</v>
      </c>
      <c r="AE116" s="18">
        <f>SUMIFS(Fluxo!$N:$N,Fluxo!$S:$S,"&gt;"&amp;AD$5,Fluxo!$S:$S,"&lt;="&amp;AE$5,Fluxo!$D:$D,$D116)</f>
        <v>0</v>
      </c>
      <c r="AF116" s="18">
        <f>SUMIFS(Fluxo!$N:$N,Fluxo!$S:$S,"&gt;"&amp;AE$5,Fluxo!$S:$S,"&lt;="&amp;AF$5,Fluxo!$D:$D,$D116)</f>
        <v>0</v>
      </c>
      <c r="AG116" s="18">
        <f>SUMIFS(Fluxo!$N:$N,Fluxo!$S:$S,"&gt;"&amp;AF$5,Fluxo!$S:$S,"&lt;="&amp;AG$5,Fluxo!$D:$D,$D116)</f>
        <v>0</v>
      </c>
      <c r="AH116" s="18">
        <f>SUMIFS(Fluxo!$N:$N,Fluxo!$S:$S,"&gt;"&amp;AG$5,Fluxo!$S:$S,"&lt;="&amp;AH$5,Fluxo!$D:$D,$D116)</f>
        <v>0</v>
      </c>
      <c r="AI116" s="18">
        <f>SUMIFS(Fluxo!$N:$N,Fluxo!$S:$S,"&gt;"&amp;AH$5,Fluxo!$S:$S,"&lt;="&amp;AI$5,Fluxo!$D:$D,$D116)</f>
        <v>0</v>
      </c>
      <c r="AJ116" s="18">
        <f>SUMIFS(Fluxo!$N:$N,Fluxo!$S:$S,"&gt;"&amp;AI$5,Fluxo!$S:$S,"&lt;="&amp;AJ$5,Fluxo!$D:$D,$D116)</f>
        <v>0</v>
      </c>
      <c r="AK116" s="18">
        <f>SUMIFS(Fluxo!$N:$N,Fluxo!$S:$S,"&gt;"&amp;AJ$5,Fluxo!$S:$S,"&lt;="&amp;AK$5,Fluxo!$D:$D,$D116)</f>
        <v>0</v>
      </c>
      <c r="AL116" s="18">
        <f>SUMIFS(Fluxo!$N:$N,Fluxo!$S:$S,"&gt;"&amp;AK$5,Fluxo!$S:$S,"&lt;="&amp;AL$5,Fluxo!$D:$D,$D116)</f>
        <v>0</v>
      </c>
      <c r="AM116" s="18">
        <f>SUMIFS(Fluxo!$N:$N,Fluxo!$S:$S,"&gt;"&amp;AL$5,Fluxo!$S:$S,"&lt;="&amp;AM$5,Fluxo!$D:$D,$D116)</f>
        <v>0</v>
      </c>
      <c r="AN116" s="18">
        <f>SUMIFS(Fluxo!$N:$N,Fluxo!$S:$S,"&gt;"&amp;AM$5,Fluxo!$S:$S,"&lt;="&amp;AN$5,Fluxo!$D:$D,$D116)</f>
        <v>0</v>
      </c>
      <c r="AO116" s="18">
        <f>SUMIFS(Fluxo!$N:$N,Fluxo!$S:$S,"&gt;"&amp;AN$5,Fluxo!$S:$S,"&lt;="&amp;AO$5,Fluxo!$D:$D,$D116)</f>
        <v>0</v>
      </c>
      <c r="AP116" s="18">
        <f>SUMIFS(Fluxo!$N:$N,Fluxo!$S:$S,"&gt;"&amp;AO$5,Fluxo!$S:$S,"&lt;="&amp;AP$5,Fluxo!$D:$D,$D116)</f>
        <v>0</v>
      </c>
      <c r="AQ116" s="18">
        <f>SUMIFS(Fluxo!$N:$N,Fluxo!$S:$S,"&gt;"&amp;AP$5,Fluxo!$S:$S,"&lt;="&amp;AQ$5,Fluxo!$D:$D,$D116)</f>
        <v>0</v>
      </c>
      <c r="AR116" s="18">
        <f>SUMIFS(Fluxo!$N:$N,Fluxo!$S:$S,"&gt;"&amp;AQ$5,Fluxo!$S:$S,"&lt;="&amp;AR$5,Fluxo!$D:$D,$D116)</f>
        <v>0</v>
      </c>
      <c r="AS116" s="18">
        <f>SUMIFS(Fluxo!$N:$N,Fluxo!$S:$S,"&gt;"&amp;AR$5,Fluxo!$S:$S,"&lt;="&amp;AS$5,Fluxo!$D:$D,$D116)</f>
        <v>0</v>
      </c>
      <c r="AT116" s="18">
        <f>SUMIFS(Fluxo!$N:$N,Fluxo!$S:$S,"&gt;"&amp;AS$5,Fluxo!$S:$S,"&lt;="&amp;AT$5,Fluxo!$D:$D,$D116)</f>
        <v>0</v>
      </c>
      <c r="AU116" s="18">
        <f>SUMIFS(Fluxo!$N:$N,Fluxo!$S:$S,"&gt;"&amp;AT$5,Fluxo!$S:$S,"&lt;="&amp;AU$5,Fluxo!$D:$D,$D116)</f>
        <v>0</v>
      </c>
      <c r="AV116" s="18">
        <f>SUMIFS(Fluxo!$N:$N,Fluxo!$S:$S,"&gt;"&amp;AU$5,Fluxo!$S:$S,"&lt;="&amp;AV$5,Fluxo!$D:$D,$D116)</f>
        <v>0</v>
      </c>
      <c r="AW116" s="18">
        <f>SUMIFS(Fluxo!$N:$N,Fluxo!$S:$S,"&gt;"&amp;AV$5,Fluxo!$S:$S,"&lt;="&amp;AW$5,Fluxo!$D:$D,$D116)</f>
        <v>0</v>
      </c>
      <c r="AX116" s="18">
        <f>SUMIFS(Fluxo!$N:$N,Fluxo!$S:$S,"&gt;"&amp;AW$5,Fluxo!$S:$S,"&lt;="&amp;AX$5,Fluxo!$D:$D,$D116)</f>
        <v>0</v>
      </c>
      <c r="AY116" s="18">
        <f>SUMIFS(Fluxo!$N:$N,Fluxo!$S:$S,"&gt;"&amp;AX$5,Fluxo!$S:$S,"&lt;="&amp;AY$5,Fluxo!$D:$D,$D116)</f>
        <v>0</v>
      </c>
      <c r="AZ116" s="18">
        <f>SUMIFS(Fluxo!$N:$N,Fluxo!$S:$S,"&gt;"&amp;AY$5,Fluxo!$S:$S,"&lt;="&amp;AZ$5,Fluxo!$D:$D,$D116)</f>
        <v>0</v>
      </c>
      <c r="BA116" s="18">
        <f>SUMIFS(Fluxo!$N:$N,Fluxo!$S:$S,"&gt;"&amp;AZ$5,Fluxo!$S:$S,"&lt;="&amp;BA$5,Fluxo!$D:$D,$D116)</f>
        <v>0</v>
      </c>
      <c r="BB116" s="18">
        <f>SUMIFS(Fluxo!$N:$N,Fluxo!$S:$S,"&gt;"&amp;BA$5,Fluxo!$S:$S,"&lt;="&amp;BB$5,Fluxo!$D:$D,$D116)</f>
        <v>0</v>
      </c>
      <c r="BC116" s="18">
        <f>SUMIFS(Fluxo!$N:$N,Fluxo!$S:$S,"&gt;"&amp;BB$5,Fluxo!$S:$S,"&lt;="&amp;BC$5,Fluxo!$D:$D,$D116)</f>
        <v>0</v>
      </c>
      <c r="BD116" s="18">
        <f>SUMIFS(Fluxo!$N:$N,Fluxo!$S:$S,"&gt;"&amp;BC$5,Fluxo!$S:$S,"&lt;="&amp;BD$5,Fluxo!$D:$D,$D116)</f>
        <v>0</v>
      </c>
      <c r="BE116" s="18">
        <f>SUMIFS(Fluxo!$N:$N,Fluxo!$S:$S,"&gt;"&amp;BD$5,Fluxo!$S:$S,"&lt;="&amp;BE$5,Fluxo!$D:$D,$D116)</f>
        <v>0</v>
      </c>
      <c r="BF116" s="18">
        <f>SUMIFS(Fluxo!$N:$N,Fluxo!$S:$S,"&gt;"&amp;BE$5,Fluxo!$S:$S,"&lt;="&amp;BF$5,Fluxo!$D:$D,$D116)</f>
        <v>0</v>
      </c>
      <c r="BG116" s="18">
        <f>SUMIFS(Fluxo!$N:$N,Fluxo!$S:$S,"&gt;"&amp;BF$5,Fluxo!$S:$S,"&lt;="&amp;BG$5,Fluxo!$D:$D,$D116)</f>
        <v>0</v>
      </c>
      <c r="BH116" s="18">
        <f>SUMIFS(Fluxo!$N:$N,Fluxo!$S:$S,"&gt;"&amp;BG$5,Fluxo!$S:$S,"&lt;="&amp;BH$5,Fluxo!$D:$D,$D116)</f>
        <v>0</v>
      </c>
      <c r="BI116" s="18">
        <f>SUMIFS(Fluxo!$N:$N,Fluxo!$S:$S,"&gt;"&amp;BH$5,Fluxo!$S:$S,"&lt;="&amp;BI$5,Fluxo!$D:$D,$D116)</f>
        <v>0</v>
      </c>
      <c r="BJ116" s="18">
        <f>SUMIFS(Fluxo!$N:$N,Fluxo!$S:$S,"&gt;"&amp;BI$5,Fluxo!$S:$S,"&lt;="&amp;BJ$5,Fluxo!$D:$D,$D116)</f>
        <v>0</v>
      </c>
      <c r="BK116" s="18">
        <f>SUMIFS(Fluxo!$N:$N,Fluxo!$S:$S,"&gt;"&amp;BJ$5,Fluxo!$S:$S,"&lt;="&amp;BK$5,Fluxo!$D:$D,$D116)</f>
        <v>0</v>
      </c>
      <c r="BL116" s="18">
        <f>SUMIFS(Fluxo!$N:$N,Fluxo!$S:$S,"&gt;"&amp;BK$5,Fluxo!$S:$S,"&lt;="&amp;BL$5,Fluxo!$D:$D,$D116)</f>
        <v>0</v>
      </c>
      <c r="BM116" s="18">
        <f>SUMIFS(Fluxo!$N:$N,Fluxo!$S:$S,"&gt;"&amp;BL$5,Fluxo!$S:$S,"&lt;="&amp;BM$5,Fluxo!$D:$D,$D116)</f>
        <v>0</v>
      </c>
      <c r="BN116" s="18">
        <f>SUMIFS(Fluxo!$N:$N,Fluxo!$S:$S,"&gt;"&amp;BM$5,Fluxo!$S:$S,"&lt;="&amp;BN$5,Fluxo!$D:$D,$D116)</f>
        <v>0</v>
      </c>
      <c r="BO116" s="18">
        <f>SUMIFS(Fluxo!$N:$N,Fluxo!$S:$S,"&gt;"&amp;BN$5,Fluxo!$S:$S,"&lt;="&amp;BO$5,Fluxo!$D:$D,$D116)</f>
        <v>0</v>
      </c>
      <c r="BP116" s="18">
        <f>SUMIFS(Fluxo!$N:$N,Fluxo!$S:$S,"&gt;"&amp;BO$5,Fluxo!$S:$S,"&lt;="&amp;BP$5,Fluxo!$D:$D,$D116)</f>
        <v>0</v>
      </c>
      <c r="BQ116" s="18">
        <f>SUMIFS(Fluxo!$N:$N,Fluxo!$S:$S,"&gt;"&amp;BP$5,Fluxo!$S:$S,"&lt;="&amp;BQ$5,Fluxo!$D:$D,$D116)</f>
        <v>0</v>
      </c>
      <c r="BR116" s="18">
        <f>SUMIFS(Fluxo!$N:$N,Fluxo!$S:$S,"&gt;"&amp;BQ$5,Fluxo!$S:$S,"&lt;="&amp;BR$5,Fluxo!$D:$D,$D116)</f>
        <v>0</v>
      </c>
      <c r="BS116" s="18">
        <f>SUMIFS(Fluxo!$N:$N,Fluxo!$S:$S,"&gt;"&amp;BR$5,Fluxo!$S:$S,"&lt;="&amp;BS$5,Fluxo!$D:$D,$D116)</f>
        <v>0</v>
      </c>
      <c r="BT116" s="18">
        <f>SUMIFS(Fluxo!$N:$N,Fluxo!$S:$S,"&gt;"&amp;BS$5,Fluxo!$S:$S,"&lt;="&amp;BT$5,Fluxo!$D:$D,$D116)</f>
        <v>0</v>
      </c>
      <c r="BU116" s="18">
        <f>SUMIFS(Fluxo!$N:$N,Fluxo!$S:$S,"&gt;"&amp;BT$5,Fluxo!$S:$S,"&lt;="&amp;BU$5,Fluxo!$D:$D,$D116)</f>
        <v>0</v>
      </c>
      <c r="BV116" s="18">
        <f>SUMIFS(Fluxo!$N:$N,Fluxo!$S:$S,"&gt;"&amp;BU$5,Fluxo!$S:$S,"&lt;="&amp;BV$5,Fluxo!$D:$D,$D116)</f>
        <v>0</v>
      </c>
      <c r="BW116" s="18">
        <f>SUMIFS(Fluxo!$N:$N,Fluxo!$S:$S,"&gt;"&amp;BV$5,Fluxo!$S:$S,"&lt;="&amp;BW$5,Fluxo!$D:$D,$D116)</f>
        <v>0</v>
      </c>
      <c r="BX116" s="18">
        <f>SUMIFS(Fluxo!$N:$N,Fluxo!$S:$S,"&gt;"&amp;BW$5,Fluxo!$S:$S,"&lt;="&amp;BX$5,Fluxo!$D:$D,$D116)</f>
        <v>0</v>
      </c>
      <c r="BY116" s="18">
        <f>SUMIFS(Fluxo!$N:$N,Fluxo!$S:$S,"&gt;"&amp;BX$5,Fluxo!$S:$S,"&lt;="&amp;BY$5,Fluxo!$D:$D,$D116)</f>
        <v>0</v>
      </c>
      <c r="BZ116" s="18">
        <f>SUMIFS(Fluxo!$N:$N,Fluxo!$S:$S,"&gt;"&amp;BY$5,Fluxo!$S:$S,"&lt;="&amp;BZ$5,Fluxo!$D:$D,$D116)</f>
        <v>0</v>
      </c>
      <c r="CA116" s="18">
        <f>SUMIFS(Fluxo!$N:$N,Fluxo!$S:$S,"&gt;"&amp;BZ$5,Fluxo!$S:$S,"&lt;="&amp;CA$5,Fluxo!$D:$D,$D116)</f>
        <v>0</v>
      </c>
      <c r="CB116" s="18">
        <f>SUMIFS(Fluxo!$N:$N,Fluxo!$S:$S,"&gt;"&amp;CA$5,Fluxo!$S:$S,"&lt;="&amp;CB$5,Fluxo!$D:$D,$D116)</f>
        <v>0</v>
      </c>
      <c r="CC116" s="18">
        <f>SUMIFS(Fluxo!$N:$N,Fluxo!$S:$S,"&gt;"&amp;CB$5,Fluxo!$S:$S,"&lt;="&amp;CC$5,Fluxo!$D:$D,$D116)</f>
        <v>0</v>
      </c>
      <c r="CD116" s="18">
        <f>SUMIFS(Fluxo!$N:$N,Fluxo!$S:$S,"&gt;"&amp;CC$5,Fluxo!$S:$S,"&lt;="&amp;CD$5,Fluxo!$D:$D,$D116)</f>
        <v>0</v>
      </c>
      <c r="CE116" s="18">
        <f>SUMIFS(Fluxo!$N:$N,Fluxo!$S:$S,"&gt;"&amp;CD$5,Fluxo!$S:$S,"&lt;="&amp;CE$5,Fluxo!$D:$D,$D116)</f>
        <v>0</v>
      </c>
      <c r="CF116" s="18">
        <f>SUMIFS(Fluxo!$N:$N,Fluxo!$S:$S,"&gt;"&amp;CE$5,Fluxo!$S:$S,"&lt;="&amp;CF$5,Fluxo!$D:$D,$D116)</f>
        <v>0</v>
      </c>
      <c r="CG116" s="18">
        <f>SUMIFS(Fluxo!$N:$N,Fluxo!$S:$S,"&gt;"&amp;CF$5,Fluxo!$S:$S,"&lt;="&amp;CG$5,Fluxo!$D:$D,$D116)</f>
        <v>0</v>
      </c>
      <c r="CH116" s="18">
        <f>SUMIFS(Fluxo!$N:$N,Fluxo!$S:$S,"&gt;"&amp;CG$5,Fluxo!$S:$S,"&lt;="&amp;CH$5,Fluxo!$D:$D,$D116)</f>
        <v>0</v>
      </c>
      <c r="CI116" s="18">
        <f>SUMIFS(Fluxo!$N:$N,Fluxo!$S:$S,"&gt;"&amp;CH$5,Fluxo!$S:$S,"&lt;="&amp;CI$5,Fluxo!$D:$D,$D116)</f>
        <v>0</v>
      </c>
      <c r="CJ116" s="18">
        <f>SUMIFS(Fluxo!$N:$N,Fluxo!$S:$S,"&gt;"&amp;CI$5,Fluxo!$S:$S,"&lt;="&amp;CJ$5,Fluxo!$D:$D,$D116)</f>
        <v>0</v>
      </c>
      <c r="CK116" s="18">
        <f>SUMIFS(Fluxo!$N:$N,Fluxo!$S:$S,"&gt;"&amp;CJ$5,Fluxo!$S:$S,"&lt;="&amp;CK$5,Fluxo!$D:$D,$D116)</f>
        <v>0</v>
      </c>
      <c r="CL116" s="18">
        <f>SUMIFS(Fluxo!$N:$N,Fluxo!$S:$S,"&gt;"&amp;CK$5,Fluxo!$S:$S,"&lt;="&amp;CL$5,Fluxo!$D:$D,$D116)</f>
        <v>0</v>
      </c>
      <c r="CM116" s="18">
        <f>SUMIFS(Fluxo!$N:$N,Fluxo!$S:$S,"&gt;"&amp;CL$5,Fluxo!$S:$S,"&lt;="&amp;CM$5,Fluxo!$D:$D,$D116)</f>
        <v>0</v>
      </c>
      <c r="CN116" s="18">
        <f>SUMIFS(Fluxo!$N:$N,Fluxo!$S:$S,"&gt;"&amp;CM$5,Fluxo!$S:$S,"&lt;="&amp;CN$5,Fluxo!$D:$D,$D116)</f>
        <v>0</v>
      </c>
      <c r="CO116" s="18">
        <f>SUMIFS(Fluxo!$N:$N,Fluxo!$S:$S,"&gt;"&amp;CN$5,Fluxo!$S:$S,"&lt;="&amp;CO$5,Fluxo!$D:$D,$D116)</f>
        <v>0</v>
      </c>
      <c r="CP116" s="18">
        <f>SUMIFS(Fluxo!$N:$N,Fluxo!$S:$S,"&gt;"&amp;CO$5,Fluxo!$S:$S,"&lt;="&amp;CP$5,Fluxo!$D:$D,$D116)</f>
        <v>0</v>
      </c>
      <c r="CQ116" s="18">
        <f>SUMIFS(Fluxo!$N:$N,Fluxo!$S:$S,"&gt;"&amp;CP$5,Fluxo!$S:$S,"&lt;="&amp;CQ$5,Fluxo!$D:$D,$D116)</f>
        <v>0</v>
      </c>
      <c r="CR116" s="18">
        <f>SUMIFS(Fluxo!$N:$N,Fluxo!$S:$S,"&gt;"&amp;CQ$5,Fluxo!$S:$S,"&lt;="&amp;CR$5,Fluxo!$D:$D,$D116)</f>
        <v>0</v>
      </c>
      <c r="CS116" s="18">
        <f>SUMIFS(Fluxo!$N:$N,Fluxo!$S:$S,"&gt;"&amp;CR$5,Fluxo!$S:$S,"&lt;="&amp;CS$5,Fluxo!$D:$D,$D116)</f>
        <v>0</v>
      </c>
      <c r="CT116" s="18">
        <f>SUMIFS(Fluxo!$N:$N,Fluxo!$S:$S,"&gt;"&amp;CS$5,Fluxo!$S:$S,"&lt;="&amp;CT$5,Fluxo!$D:$D,$D116)</f>
        <v>0</v>
      </c>
      <c r="CU116" s="18">
        <f>SUMIFS(Fluxo!$N:$N,Fluxo!$S:$S,"&gt;"&amp;CT$5,Fluxo!$S:$S,"&lt;="&amp;CU$5,Fluxo!$D:$D,$D116)</f>
        <v>0</v>
      </c>
      <c r="CV116" s="18">
        <f>SUMIFS(Fluxo!$N:$N,Fluxo!$S:$S,"&gt;"&amp;CU$5,Fluxo!$S:$S,"&lt;="&amp;CV$5,Fluxo!$D:$D,$D116)</f>
        <v>0</v>
      </c>
      <c r="CW116" s="18">
        <f>SUMIFS(Fluxo!$N:$N,Fluxo!$S:$S,"&gt;"&amp;CV$5,Fluxo!$S:$S,"&lt;="&amp;CW$5,Fluxo!$D:$D,$D116)</f>
        <v>0</v>
      </c>
      <c r="CX116" s="18">
        <f>SUMIFS(Fluxo!$N:$N,Fluxo!$S:$S,"&gt;"&amp;CW$5,Fluxo!$S:$S,"&lt;="&amp;CX$5,Fluxo!$D:$D,$D116)</f>
        <v>0</v>
      </c>
      <c r="CY116" s="18">
        <f>SUMIFS(Fluxo!$N:$N,Fluxo!$S:$S,"&gt;"&amp;CX$5,Fluxo!$S:$S,"&lt;="&amp;CY$5,Fluxo!$D:$D,$D116)</f>
        <v>0</v>
      </c>
      <c r="CZ116" s="18">
        <f>SUMIFS(Fluxo!$N:$N,Fluxo!$S:$S,"&gt;"&amp;CY$5,Fluxo!$S:$S,"&lt;="&amp;CZ$5,Fluxo!$D:$D,$D116)</f>
        <v>0</v>
      </c>
      <c r="DA116" s="18">
        <f>SUMIFS(Fluxo!$N:$N,Fluxo!$S:$S,"&gt;"&amp;CZ$5,Fluxo!$S:$S,"&lt;="&amp;DA$5,Fluxo!$D:$D,$D116)</f>
        <v>0</v>
      </c>
      <c r="DB116" s="18">
        <f>SUMIFS(Fluxo!$N:$N,Fluxo!$S:$S,"&gt;"&amp;DA$5,Fluxo!$S:$S,"&lt;="&amp;DB$5,Fluxo!$D:$D,$D116)</f>
        <v>0</v>
      </c>
      <c r="DC116" s="18">
        <f>SUMIFS(Fluxo!$N:$N,Fluxo!$S:$S,"&gt;"&amp;DB$5,Fluxo!$S:$S,"&lt;="&amp;DC$5,Fluxo!$D:$D,$D116)</f>
        <v>0</v>
      </c>
      <c r="DD116" s="18">
        <f>SUMIFS(Fluxo!$N:$N,Fluxo!$S:$S,"&gt;"&amp;DC$5,Fluxo!$S:$S,"&lt;="&amp;DD$5,Fluxo!$D:$D,$D116)</f>
        <v>0</v>
      </c>
      <c r="DE116" s="18">
        <f>SUMIFS(Fluxo!$N:$N,Fluxo!$S:$S,"&gt;"&amp;DD$5,Fluxo!$S:$S,"&lt;="&amp;DE$5,Fluxo!$D:$D,$D116)</f>
        <v>0</v>
      </c>
      <c r="DF116" s="18">
        <f>SUMIFS(Fluxo!$N:$N,Fluxo!$S:$S,"&gt;"&amp;DE$5,Fluxo!$S:$S,"&lt;="&amp;DF$5,Fluxo!$D:$D,$D116)</f>
        <v>0</v>
      </c>
      <c r="DG116" s="18">
        <f>SUMIFS(Fluxo!$N:$N,Fluxo!$S:$S,"&gt;"&amp;DF$5,Fluxo!$S:$S,"&lt;="&amp;DG$5,Fluxo!$D:$D,$D116)</f>
        <v>0</v>
      </c>
      <c r="DH116" s="18">
        <f>SUMIFS(Fluxo!$N:$N,Fluxo!$S:$S,"&gt;"&amp;DG$5,Fluxo!$S:$S,"&lt;="&amp;DH$5,Fluxo!$D:$D,$D116)</f>
        <v>0</v>
      </c>
      <c r="DI116" s="18">
        <f>SUMIFS(Fluxo!$N:$N,Fluxo!$S:$S,"&gt;"&amp;DH$5,Fluxo!$S:$S,"&lt;="&amp;DI$5,Fluxo!$D:$D,$D116)</f>
        <v>0</v>
      </c>
      <c r="DJ116" s="18">
        <f>SUMIFS(Fluxo!$N:$N,Fluxo!$S:$S,"&gt;"&amp;DI$5,Fluxo!$S:$S,"&lt;="&amp;DJ$5,Fluxo!$D:$D,$D116)</f>
        <v>0</v>
      </c>
      <c r="DK116" s="18">
        <f>SUMIFS(Fluxo!$N:$N,Fluxo!$S:$S,"&gt;"&amp;DJ$5,Fluxo!$S:$S,"&lt;="&amp;DK$5,Fluxo!$D:$D,$D116)</f>
        <v>0</v>
      </c>
      <c r="DL116" s="18">
        <f>SUMIFS(Fluxo!$N:$N,Fluxo!$S:$S,"&gt;"&amp;DK$5,Fluxo!$S:$S,"&lt;="&amp;DL$5,Fluxo!$D:$D,$D116)</f>
        <v>0</v>
      </c>
      <c r="DM116" s="18">
        <f>SUMIFS(Fluxo!$N:$N,Fluxo!$S:$S,"&gt;"&amp;DL$5,Fluxo!$S:$S,"&lt;="&amp;DM$5,Fluxo!$D:$D,$D116)</f>
        <v>0</v>
      </c>
      <c r="DN116" s="18">
        <f>SUMIFS(Fluxo!$N:$N,Fluxo!$S:$S,"&gt;"&amp;DM$5,Fluxo!$S:$S,"&lt;="&amp;DN$5,Fluxo!$D:$D,$D116)</f>
        <v>0</v>
      </c>
      <c r="DO116" s="18">
        <f>SUMIFS(Fluxo!$N:$N,Fluxo!$S:$S,"&gt;"&amp;DN$5,Fluxo!$S:$S,"&lt;="&amp;DO$5,Fluxo!$D:$D,$D116)</f>
        <v>0</v>
      </c>
      <c r="DP116" s="18">
        <f>SUMIFS(Fluxo!$N:$N,Fluxo!$S:$S,"&gt;"&amp;DO$5,Fluxo!$S:$S,"&lt;="&amp;DP$5,Fluxo!$D:$D,$D116)</f>
        <v>0</v>
      </c>
      <c r="DQ116" s="18">
        <f>SUMIFS(Fluxo!$N:$N,Fluxo!$S:$S,"&gt;"&amp;DP$5,Fluxo!$S:$S,"&lt;="&amp;DQ$5,Fluxo!$D:$D,$D116)</f>
        <v>0</v>
      </c>
      <c r="DR116" s="18">
        <f>SUMIFS(Fluxo!$N:$N,Fluxo!$S:$S,"&gt;"&amp;DQ$5,Fluxo!$S:$S,"&lt;="&amp;DR$5,Fluxo!$D:$D,$D116)</f>
        <v>0</v>
      </c>
      <c r="DS116" s="18">
        <f>SUMIFS(Fluxo!$N:$N,Fluxo!$S:$S,"&gt;"&amp;DR$5,Fluxo!$S:$S,"&lt;="&amp;DS$5,Fluxo!$D:$D,$D116)</f>
        <v>0</v>
      </c>
      <c r="DT116" s="18">
        <f>SUMIFS(Fluxo!$N:$N,Fluxo!$S:$S,"&gt;"&amp;DS$5,Fluxo!$S:$S,"&lt;="&amp;DT$5,Fluxo!$D:$D,$D116)</f>
        <v>0</v>
      </c>
      <c r="DU116" s="18">
        <f>SUMIFS(Fluxo!$N:$N,Fluxo!$S:$S,"&gt;"&amp;DT$5,Fluxo!$S:$S,"&lt;="&amp;DU$5,Fluxo!$D:$D,$D116)</f>
        <v>0</v>
      </c>
      <c r="DV116" s="18">
        <f>SUMIFS(Fluxo!$N:$N,Fluxo!$S:$S,"&gt;"&amp;DU$5,Fluxo!$S:$S,"&lt;="&amp;DV$5,Fluxo!$D:$D,$D116)</f>
        <v>0</v>
      </c>
      <c r="DW116" s="18">
        <f>SUMIFS(Fluxo!$N:$N,Fluxo!$S:$S,"&gt;"&amp;DV$5,Fluxo!$S:$S,"&lt;="&amp;DW$5,Fluxo!$D:$D,$D116)</f>
        <v>0</v>
      </c>
      <c r="DX116" s="18">
        <f>SUMIFS(Fluxo!$N:$N,Fluxo!$S:$S,"&gt;"&amp;DW$5,Fluxo!$S:$S,"&lt;="&amp;DX$5,Fluxo!$D:$D,$D116)</f>
        <v>0</v>
      </c>
      <c r="DY116" s="18">
        <f>SUMIFS(Fluxo!$N:$N,Fluxo!$S:$S,"&gt;"&amp;DX$5,Fluxo!$S:$S,"&lt;="&amp;DY$5,Fluxo!$D:$D,$D116)</f>
        <v>0</v>
      </c>
      <c r="DZ116" s="18">
        <f>SUMIFS(Fluxo!$N:$N,Fluxo!$S:$S,"&gt;"&amp;DY$5,Fluxo!$S:$S,"&lt;="&amp;DZ$5,Fluxo!$D:$D,$D116)</f>
        <v>0</v>
      </c>
      <c r="EA116" s="18">
        <f>SUMIFS(Fluxo!$N:$N,Fluxo!$S:$S,"&gt;"&amp;DZ$5,Fluxo!$S:$S,"&lt;="&amp;EA$5,Fluxo!$D:$D,$D116)</f>
        <v>0</v>
      </c>
      <c r="EB116" s="18">
        <f>SUMIFS(Fluxo!$N:$N,Fluxo!$S:$S,"&gt;"&amp;EA$5,Fluxo!$S:$S,"&lt;="&amp;EB$5,Fluxo!$D:$D,$D116)</f>
        <v>0</v>
      </c>
      <c r="EC116" s="18">
        <f>SUMIFS(Fluxo!$N:$N,Fluxo!$S:$S,"&gt;"&amp;EB$5,Fluxo!$S:$S,"&lt;="&amp;EC$5,Fluxo!$D:$D,$D116)</f>
        <v>0</v>
      </c>
      <c r="ED116" s="18">
        <f>SUMIFS(Fluxo!$N:$N,Fluxo!$S:$S,"&gt;"&amp;EC$5,Fluxo!$S:$S,"&lt;="&amp;ED$5,Fluxo!$D:$D,$D116)</f>
        <v>0</v>
      </c>
      <c r="EE116" s="18">
        <f>SUMIFS(Fluxo!$N:$N,Fluxo!$S:$S,"&gt;"&amp;ED$5,Fluxo!$S:$S,"&lt;="&amp;EE$5,Fluxo!$D:$D,$D116)</f>
        <v>0</v>
      </c>
      <c r="EF116" s="18">
        <f>SUMIFS(Fluxo!$N:$N,Fluxo!$S:$S,"&gt;"&amp;EE$5,Fluxo!$S:$S,"&lt;="&amp;EF$5,Fluxo!$D:$D,$D116)</f>
        <v>0</v>
      </c>
      <c r="EG116" s="18">
        <f>SUMIFS(Fluxo!$N:$N,Fluxo!$S:$S,"&gt;"&amp;EF$5,Fluxo!$S:$S,"&lt;="&amp;EG$5,Fluxo!$D:$D,$D116)</f>
        <v>0</v>
      </c>
      <c r="EH116" s="18">
        <f>SUMIFS(Fluxo!$N:$N,Fluxo!$S:$S,"&gt;"&amp;EG$5,Fluxo!$S:$S,"&lt;="&amp;EH$5,Fluxo!$D:$D,$D116)</f>
        <v>0</v>
      </c>
      <c r="EI116" s="18">
        <f>SUMIFS(Fluxo!$N:$N,Fluxo!$S:$S,"&gt;"&amp;EH$5,Fluxo!$S:$S,"&lt;="&amp;EI$5,Fluxo!$D:$D,$D116)</f>
        <v>0</v>
      </c>
      <c r="EJ116" s="18">
        <f>SUMIFS(Fluxo!$N:$N,Fluxo!$S:$S,"&gt;"&amp;EI$5,Fluxo!$S:$S,"&lt;="&amp;EJ$5,Fluxo!$D:$D,$D116)</f>
        <v>0</v>
      </c>
      <c r="EK116" s="18">
        <f>SUMIFS(Fluxo!$N:$N,Fluxo!$S:$S,"&gt;"&amp;EJ$5,Fluxo!$S:$S,"&lt;="&amp;EK$5,Fluxo!$D:$D,$D116)</f>
        <v>0</v>
      </c>
      <c r="EL116" s="18">
        <f>SUMIFS(Fluxo!$N:$N,Fluxo!$S:$S,"&gt;"&amp;EK$5,Fluxo!$S:$S,"&lt;="&amp;EL$5,Fluxo!$D:$D,$D116)</f>
        <v>0</v>
      </c>
      <c r="EM116" s="18">
        <f>SUMIFS(Fluxo!$N:$N,Fluxo!$S:$S,"&gt;"&amp;EL$5,Fluxo!$S:$S,"&lt;="&amp;EM$5,Fluxo!$D:$D,$D116)</f>
        <v>0</v>
      </c>
      <c r="EN116" s="18">
        <f>SUMIFS(Fluxo!$N:$N,Fluxo!$S:$S,"&gt;"&amp;EM$5,Fluxo!$S:$S,"&lt;="&amp;EN$5,Fluxo!$D:$D,$D116)</f>
        <v>0</v>
      </c>
      <c r="EO116" s="18">
        <f>SUMIFS(Fluxo!$N:$N,Fluxo!$S:$S,"&gt;"&amp;EN$5,Fluxo!$S:$S,"&lt;="&amp;EO$5,Fluxo!$D:$D,$D116)</f>
        <v>0</v>
      </c>
      <c r="EP116" s="18">
        <f>SUMIFS(Fluxo!$N:$N,Fluxo!$S:$S,"&gt;"&amp;EO$5,Fluxo!$S:$S,"&lt;="&amp;EP$5,Fluxo!$D:$D,$D116)</f>
        <v>0</v>
      </c>
      <c r="EQ116" s="18">
        <f>SUMIFS(Fluxo!$N:$N,Fluxo!$S:$S,"&gt;"&amp;EP$5,Fluxo!$S:$S,"&lt;="&amp;EQ$5,Fluxo!$D:$D,$D116)</f>
        <v>0</v>
      </c>
      <c r="ER116" s="18">
        <f>SUMIFS(Fluxo!$N:$N,Fluxo!$S:$S,"&gt;"&amp;EQ$5,Fluxo!$S:$S,"&lt;="&amp;ER$5,Fluxo!$D:$D,$D116)</f>
        <v>0</v>
      </c>
      <c r="ES116" s="18">
        <f>SUMIFS(Fluxo!$N:$N,Fluxo!$S:$S,"&gt;"&amp;ER$5,Fluxo!$S:$S,"&lt;="&amp;ES$5,Fluxo!$D:$D,$D116)</f>
        <v>0</v>
      </c>
      <c r="ET116" s="18">
        <f>SUMIFS(Fluxo!$N:$N,Fluxo!$S:$S,"&gt;"&amp;ES$5,Fluxo!$S:$S,"&lt;="&amp;ET$5,Fluxo!$D:$D,$D116)</f>
        <v>0</v>
      </c>
      <c r="EU116" s="18">
        <f>SUMIFS(Fluxo!$N:$N,Fluxo!$S:$S,"&gt;"&amp;ET$5,Fluxo!$S:$S,"&lt;="&amp;EU$5,Fluxo!$D:$D,$D116)</f>
        <v>0</v>
      </c>
      <c r="EV116" s="18">
        <f>SUMIFS(Fluxo!$N:$N,Fluxo!$S:$S,"&gt;"&amp;EU$5,Fluxo!$S:$S,"&lt;="&amp;EV$5,Fluxo!$D:$D,$D116)</f>
        <v>0</v>
      </c>
      <c r="EW116" s="18">
        <f>SUMIFS(Fluxo!$N:$N,Fluxo!$S:$S,"&gt;"&amp;EV$5,Fluxo!$S:$S,"&lt;="&amp;EW$5,Fluxo!$D:$D,$D116)</f>
        <v>0</v>
      </c>
      <c r="EX116" s="18">
        <f>SUMIFS(Fluxo!$N:$N,Fluxo!$S:$S,"&gt;"&amp;EW$5,Fluxo!$S:$S,"&lt;="&amp;EX$5,Fluxo!$D:$D,$D116)</f>
        <v>0</v>
      </c>
      <c r="EY116" s="18">
        <f>SUMIFS(Fluxo!$N:$N,Fluxo!$S:$S,"&gt;"&amp;EX$5,Fluxo!$S:$S,"&lt;="&amp;EY$5,Fluxo!$D:$D,$D116)</f>
        <v>0</v>
      </c>
      <c r="EZ116" s="18">
        <f>SUMIFS(Fluxo!$N:$N,Fluxo!$S:$S,"&gt;"&amp;EY$5,Fluxo!$S:$S,"&lt;="&amp;EZ$5,Fluxo!$D:$D,$D116)</f>
        <v>0</v>
      </c>
      <c r="FA116" s="18">
        <f>SUMIFS(Fluxo!$N:$N,Fluxo!$S:$S,"&gt;"&amp;EZ$5,Fluxo!$S:$S,"&lt;="&amp;FA$5,Fluxo!$D:$D,$D116)</f>
        <v>0</v>
      </c>
      <c r="FB116" s="18">
        <f>SUMIFS(Fluxo!$N:$N,Fluxo!$S:$S,"&gt;"&amp;FA$5,Fluxo!$S:$S,"&lt;="&amp;FB$5,Fluxo!$D:$D,$D116)</f>
        <v>0</v>
      </c>
      <c r="FC116" s="18">
        <f>SUMIFS(Fluxo!$N:$N,Fluxo!$S:$S,"&gt;"&amp;FB$5,Fluxo!$S:$S,"&lt;="&amp;FC$5,Fluxo!$D:$D,$D116)</f>
        <v>0</v>
      </c>
      <c r="FD116" s="18">
        <f>SUMIFS(Fluxo!$N:$N,Fluxo!$S:$S,"&gt;"&amp;FC$5,Fluxo!$S:$S,"&lt;="&amp;FD$5,Fluxo!$D:$D,$D116)</f>
        <v>0</v>
      </c>
      <c r="FE116" s="18">
        <f>SUMIFS(Fluxo!$N:$N,Fluxo!$S:$S,"&gt;"&amp;FD$5,Fluxo!$S:$S,"&lt;="&amp;FE$5,Fluxo!$D:$D,$D116)</f>
        <v>0</v>
      </c>
      <c r="FF116" s="18">
        <f>SUMIFS(Fluxo!$N:$N,Fluxo!$S:$S,"&gt;"&amp;FE$5,Fluxo!$S:$S,"&lt;="&amp;FF$5,Fluxo!$D:$D,$D116)</f>
        <v>0</v>
      </c>
      <c r="FG116" s="18">
        <f>SUMIFS(Fluxo!$N:$N,Fluxo!$S:$S,"&gt;"&amp;FF$5,Fluxo!$S:$S,"&lt;="&amp;FG$5,Fluxo!$D:$D,$D116)</f>
        <v>0</v>
      </c>
      <c r="FH116" s="18">
        <f>SUMIFS(Fluxo!$N:$N,Fluxo!$S:$S,"&gt;"&amp;FG$5,Fluxo!$S:$S,"&lt;="&amp;FH$5,Fluxo!$D:$D,$D116)</f>
        <v>0</v>
      </c>
      <c r="FI116" s="18">
        <f>SUMIFS(Fluxo!$N:$N,Fluxo!$S:$S,"&gt;"&amp;FH$5,Fluxo!$S:$S,"&lt;="&amp;FI$5,Fluxo!$D:$D,$D116)</f>
        <v>0</v>
      </c>
      <c r="FJ116" s="18">
        <f>SUMIFS(Fluxo!$N:$N,Fluxo!$S:$S,"&gt;"&amp;FI$5,Fluxo!$S:$S,"&lt;="&amp;FJ$5,Fluxo!$D:$D,$D116)</f>
        <v>0</v>
      </c>
      <c r="FK116" s="18">
        <f>SUMIFS(Fluxo!$N:$N,Fluxo!$S:$S,"&gt;"&amp;FJ$5,Fluxo!$S:$S,"&lt;="&amp;FK$5,Fluxo!$D:$D,$D116)</f>
        <v>0</v>
      </c>
      <c r="FL116" s="18">
        <f>SUMIFS(Fluxo!$N:$N,Fluxo!$S:$S,"&gt;"&amp;FK$5,Fluxo!$S:$S,"&lt;="&amp;FL$5,Fluxo!$D:$D,$D116)</f>
        <v>0</v>
      </c>
      <c r="FM116" s="18">
        <f>SUMIFS(Fluxo!$N:$N,Fluxo!$S:$S,"&gt;"&amp;FL$5,Fluxo!$S:$S,"&lt;="&amp;FM$5,Fluxo!$D:$D,$D116)</f>
        <v>0</v>
      </c>
      <c r="FN116" s="18">
        <f>SUMIFS(Fluxo!$N:$N,Fluxo!$S:$S,"&gt;"&amp;FM$5,Fluxo!$S:$S,"&lt;="&amp;FN$5,Fluxo!$D:$D,$D116)</f>
        <v>0</v>
      </c>
      <c r="FO116" s="18">
        <f>SUMIFS(Fluxo!$N:$N,Fluxo!$S:$S,"&gt;"&amp;FN$5,Fluxo!$S:$S,"&lt;="&amp;FO$5,Fluxo!$D:$D,$D116)</f>
        <v>0</v>
      </c>
      <c r="FP116" s="18">
        <f>SUMIFS(Fluxo!$N:$N,Fluxo!$S:$S,"&gt;"&amp;FO$5,Fluxo!$S:$S,"&lt;="&amp;FP$5,Fluxo!$D:$D,$D116)</f>
        <v>0</v>
      </c>
      <c r="FQ116" s="18">
        <f>SUMIFS(Fluxo!$N:$N,Fluxo!$S:$S,"&gt;"&amp;FP$5,Fluxo!$S:$S,"&lt;="&amp;FQ$5,Fluxo!$D:$D,$D116)</f>
        <v>0</v>
      </c>
      <c r="FR116" s="18">
        <f>SUMIFS(Fluxo!$N:$N,Fluxo!$S:$S,"&gt;"&amp;FQ$5,Fluxo!$S:$S,"&lt;="&amp;FR$5,Fluxo!$D:$D,$D116)</f>
        <v>0</v>
      </c>
      <c r="FS116" s="18">
        <f>SUMIFS(Fluxo!$N:$N,Fluxo!$S:$S,"&gt;"&amp;FR$5,Fluxo!$S:$S,"&lt;="&amp;FS$5,Fluxo!$D:$D,$D116)</f>
        <v>0</v>
      </c>
      <c r="FT116" s="18">
        <f>SUMIFS(Fluxo!$N:$N,Fluxo!$S:$S,"&gt;"&amp;FS$5,Fluxo!$S:$S,"&lt;="&amp;FT$5,Fluxo!$D:$D,$D116)</f>
        <v>0</v>
      </c>
      <c r="FU116" s="18">
        <f>SUMIFS(Fluxo!$N:$N,Fluxo!$S:$S,"&gt;"&amp;FT$5,Fluxo!$S:$S,"&lt;="&amp;FU$5,Fluxo!$D:$D,$D116)</f>
        <v>0</v>
      </c>
      <c r="FV116" s="18">
        <f>SUMIFS(Fluxo!$N:$N,Fluxo!$S:$S,"&gt;"&amp;FU$5,Fluxo!$S:$S,"&lt;="&amp;FV$5,Fluxo!$D:$D,$D116)</f>
        <v>0</v>
      </c>
      <c r="FW116" s="18">
        <f>SUMIFS(Fluxo!$N:$N,Fluxo!$S:$S,"&gt;"&amp;FV$5,Fluxo!$S:$S,"&lt;="&amp;FW$5,Fluxo!$D:$D,$D116)</f>
        <v>0</v>
      </c>
      <c r="FX116" s="18">
        <f>SUMIFS(Fluxo!$N:$N,Fluxo!$S:$S,"&gt;"&amp;FW$5,Fluxo!$S:$S,"&lt;="&amp;FX$5,Fluxo!$D:$D,$D116)</f>
        <v>0</v>
      </c>
      <c r="FY116" s="18">
        <f>SUMIFS(Fluxo!$N:$N,Fluxo!$S:$S,"&gt;"&amp;FX$5,Fluxo!$S:$S,"&lt;="&amp;FY$5,Fluxo!$D:$D,$D116)</f>
        <v>0</v>
      </c>
      <c r="FZ116" s="18">
        <f>SUMIFS(Fluxo!$N:$N,Fluxo!$S:$S,"&gt;"&amp;FY$5,Fluxo!$S:$S,"&lt;="&amp;FZ$5,Fluxo!$D:$D,$D116)</f>
        <v>0</v>
      </c>
      <c r="GA116" s="18">
        <f>SUMIFS(Fluxo!$N:$N,Fluxo!$S:$S,"&gt;"&amp;FZ$5,Fluxo!$S:$S,"&lt;="&amp;GA$5,Fluxo!$D:$D,$D116)</f>
        <v>0</v>
      </c>
      <c r="GB116" s="18">
        <f>SUMIFS(Fluxo!$N:$N,Fluxo!$S:$S,"&gt;"&amp;GA$5,Fluxo!$S:$S,"&lt;="&amp;GB$5,Fluxo!$D:$D,$D116)</f>
        <v>0</v>
      </c>
      <c r="GC116" s="18">
        <f>SUMIFS(Fluxo!$N:$N,Fluxo!$S:$S,"&gt;"&amp;GB$5,Fluxo!$S:$S,"&lt;="&amp;GC$5,Fluxo!$D:$D,$D116)</f>
        <v>0</v>
      </c>
      <c r="GD116" s="18">
        <f>SUMIFS(Fluxo!$N:$N,Fluxo!$S:$S,"&gt;"&amp;GC$5,Fluxo!$S:$S,"&lt;="&amp;GD$5,Fluxo!$D:$D,$D116)</f>
        <v>0</v>
      </c>
      <c r="GE116" s="18">
        <f>SUMIFS(Fluxo!$N:$N,Fluxo!$S:$S,"&gt;"&amp;GD$5,Fluxo!$S:$S,"&lt;="&amp;GE$5,Fluxo!$D:$D,$D116)</f>
        <v>0</v>
      </c>
      <c r="GF116" s="18">
        <f>SUMIFS(Fluxo!$N:$N,Fluxo!$S:$S,"&gt;"&amp;GE$5,Fluxo!$S:$S,"&lt;="&amp;GF$5,Fluxo!$D:$D,$D116)</f>
        <v>0</v>
      </c>
      <c r="GG116" s="18">
        <f>SUMIFS(Fluxo!$N:$N,Fluxo!$S:$S,"&gt;"&amp;GF$5,Fluxo!$S:$S,"&lt;="&amp;GG$5,Fluxo!$D:$D,$D116)</f>
        <v>0</v>
      </c>
      <c r="GH116" s="18">
        <f>SUMIFS(Fluxo!$N:$N,Fluxo!$S:$S,"&gt;"&amp;GG$5,Fluxo!$S:$S,"&lt;="&amp;GH$5,Fluxo!$D:$D,$D116)</f>
        <v>0</v>
      </c>
      <c r="GI116" s="18">
        <f>SUMIFS(Fluxo!$N:$N,Fluxo!$S:$S,"&gt;"&amp;GH$5,Fluxo!$S:$S,"&lt;="&amp;GI$5,Fluxo!$D:$D,$D116)</f>
        <v>0</v>
      </c>
      <c r="GJ116" s="18">
        <f>SUMIFS(Fluxo!$N:$N,Fluxo!$S:$S,"&gt;"&amp;GI$5,Fluxo!$S:$S,"&lt;="&amp;GJ$5,Fluxo!$D:$D,$D116)</f>
        <v>0</v>
      </c>
      <c r="GK116" s="18">
        <f>SUMIFS(Fluxo!$N:$N,Fluxo!$S:$S,"&gt;"&amp;GJ$5,Fluxo!$S:$S,"&lt;="&amp;GK$5,Fluxo!$D:$D,$D116)</f>
        <v>0</v>
      </c>
      <c r="GL116" s="18">
        <f>SUMIFS(Fluxo!$N:$N,Fluxo!$S:$S,"&gt;"&amp;GK$5,Fluxo!$S:$S,"&lt;="&amp;GL$5,Fluxo!$D:$D,$D116)</f>
        <v>0</v>
      </c>
      <c r="GM116" s="18">
        <f>SUMIFS(Fluxo!$N:$N,Fluxo!$S:$S,"&gt;"&amp;GL$5,Fluxo!$S:$S,"&lt;="&amp;GM$5,Fluxo!$D:$D,$D116)</f>
        <v>0</v>
      </c>
      <c r="GN116" s="18">
        <f>SUMIFS(Fluxo!$N:$N,Fluxo!$S:$S,"&gt;"&amp;GM$5,Fluxo!$S:$S,"&lt;="&amp;GN$5,Fluxo!$D:$D,$D116)</f>
        <v>0</v>
      </c>
      <c r="GO116" s="18">
        <f>SUMIFS(Fluxo!$N:$N,Fluxo!$S:$S,"&gt;"&amp;GN$5,Fluxo!$S:$S,"&lt;="&amp;GO$5,Fluxo!$D:$D,$D116)</f>
        <v>0</v>
      </c>
      <c r="GP116" s="18">
        <f>SUMIFS(Fluxo!$N:$N,Fluxo!$S:$S,"&gt;"&amp;GO$5,Fluxo!$S:$S,"&lt;="&amp;GP$5,Fluxo!$D:$D,$D116)</f>
        <v>0</v>
      </c>
      <c r="GQ116" s="18">
        <f>SUMIFS(Fluxo!$N:$N,Fluxo!$S:$S,"&gt;"&amp;GP$5,Fluxo!$S:$S,"&lt;="&amp;GQ$5,Fluxo!$D:$D,$D116)</f>
        <v>0</v>
      </c>
      <c r="GR116" s="18">
        <f>SUMIFS(Fluxo!$N:$N,Fluxo!$S:$S,"&gt;"&amp;GQ$5,Fluxo!$S:$S,"&lt;="&amp;GR$5,Fluxo!$D:$D,$D116)</f>
        <v>0</v>
      </c>
      <c r="GS116" s="18">
        <f>SUMIFS(Fluxo!$N:$N,Fluxo!$S:$S,"&gt;"&amp;GR$5,Fluxo!$S:$S,"&lt;="&amp;GS$5,Fluxo!$D:$D,$D116)</f>
        <v>0</v>
      </c>
      <c r="GT116" s="18">
        <f>SUMIFS(Fluxo!$N:$N,Fluxo!$S:$S,"&gt;"&amp;GS$5,Fluxo!$S:$S,"&lt;="&amp;GT$5,Fluxo!$D:$D,$D116)</f>
        <v>0</v>
      </c>
      <c r="GU116" s="18">
        <f>SUMIFS(Fluxo!$N:$N,Fluxo!$S:$S,"&gt;"&amp;GT$5,Fluxo!$S:$S,"&lt;="&amp;GU$5,Fluxo!$D:$D,$D116)</f>
        <v>0</v>
      </c>
      <c r="GV116" s="18">
        <f>SUMIFS(Fluxo!$N:$N,Fluxo!$S:$S,"&gt;"&amp;GU$5,Fluxo!$S:$S,"&lt;="&amp;GV$5,Fluxo!$D:$D,$D116)</f>
        <v>0</v>
      </c>
      <c r="GW116" s="18">
        <f>SUMIFS(Fluxo!$N:$N,Fluxo!$S:$S,"&gt;"&amp;GV$5,Fluxo!$S:$S,"&lt;="&amp;GW$5,Fluxo!$D:$D,$D116)</f>
        <v>0</v>
      </c>
      <c r="GX116" s="18">
        <f>SUMIFS(Fluxo!$N:$N,Fluxo!$S:$S,"&gt;"&amp;GW$5,Fluxo!$S:$S,"&lt;="&amp;GX$5,Fluxo!$D:$D,$D116)</f>
        <v>0</v>
      </c>
      <c r="GY116" s="18">
        <f>SUMIFS(Fluxo!$N:$N,Fluxo!$S:$S,"&gt;"&amp;GX$5,Fluxo!$S:$S,"&lt;="&amp;GY$5,Fluxo!$D:$D,$D116)</f>
        <v>0</v>
      </c>
      <c r="GZ116" s="18">
        <f>SUMIFS(Fluxo!$N:$N,Fluxo!$S:$S,"&gt;"&amp;GY$5,Fluxo!$S:$S,"&lt;="&amp;GZ$5,Fluxo!$D:$D,$D116)</f>
        <v>0</v>
      </c>
      <c r="HA116" s="18">
        <f>SUMIFS(Fluxo!$N:$N,Fluxo!$S:$S,"&gt;"&amp;GZ$5,Fluxo!$S:$S,"&lt;="&amp;HA$5,Fluxo!$D:$D,$D116)</f>
        <v>0</v>
      </c>
      <c r="HB116" s="18">
        <f>SUMIFS(Fluxo!$N:$N,Fluxo!$S:$S,"&gt;"&amp;HA$5,Fluxo!$S:$S,"&lt;="&amp;HB$5,Fluxo!$D:$D,$D116)</f>
        <v>0</v>
      </c>
      <c r="HC116" s="18">
        <f>SUMIFS(Fluxo!$N:$N,Fluxo!$S:$S,"&gt;"&amp;HB$5,Fluxo!$S:$S,"&lt;="&amp;HC$5,Fluxo!$D:$D,$D116)</f>
        <v>0</v>
      </c>
      <c r="HD116" s="18">
        <f>SUMIFS(Fluxo!$N:$N,Fluxo!$S:$S,"&gt;"&amp;HC$5,Fluxo!$S:$S,"&lt;="&amp;HD$5,Fluxo!$D:$D,$D116)</f>
        <v>0</v>
      </c>
      <c r="HE116" s="18">
        <f>SUMIFS(Fluxo!$N:$N,Fluxo!$S:$S,"&gt;"&amp;HD$5,Fluxo!$S:$S,"&lt;="&amp;HE$5,Fluxo!$D:$D,$D116)</f>
        <v>0</v>
      </c>
      <c r="HF116" s="18">
        <f>SUMIFS(Fluxo!$N:$N,Fluxo!$S:$S,"&gt;"&amp;HE$5,Fluxo!$S:$S,"&lt;="&amp;HF$5,Fluxo!$D:$D,$D116)</f>
        <v>0</v>
      </c>
    </row>
    <row r="117" spans="1:214">
      <c r="A117" s="20">
        <f t="shared" si="18"/>
        <v>107</v>
      </c>
      <c r="B117" s="140" t="str">
        <f>'Check Carteira'!C109</f>
        <v>E.1016.99.02.0002</v>
      </c>
      <c r="C117" s="141">
        <v>1</v>
      </c>
      <c r="D117" s="129" t="str">
        <f>'Check Carteira'!F109</f>
        <v>L-0002</v>
      </c>
      <c r="E117" s="21" t="str">
        <f>IFERROR(INDEX(Contratos!L:L,MATCH(D117,Contratos!R:R,0)),"")</f>
        <v/>
      </c>
      <c r="F117" s="139" t="str">
        <f>IFERROR(INDEX(Contratos!G:G,MATCH(D117,Contratos!R:R,0)),"")</f>
        <v/>
      </c>
      <c r="H117" s="83">
        <f t="shared" si="17"/>
        <v>0</v>
      </c>
      <c r="J117" s="18">
        <f>SUMIFS(Fluxo!$N:$N,Fluxo!$S:$S,"&gt;"&amp;I$5,Fluxo!$S:$S,"&lt;="&amp;J$5,Fluxo!$D:$D,$D117)</f>
        <v>0</v>
      </c>
      <c r="K117" s="18">
        <f>SUMIFS(Fluxo!$N:$N,Fluxo!$S:$S,"&gt;"&amp;J$5,Fluxo!$S:$S,"&lt;="&amp;K$5,Fluxo!$D:$D,$D117)</f>
        <v>0</v>
      </c>
      <c r="L117" s="18">
        <f>SUMIFS(Fluxo!$N:$N,Fluxo!$S:$S,"&gt;"&amp;K$5,Fluxo!$S:$S,"&lt;="&amp;L$5,Fluxo!$D:$D,$D117)</f>
        <v>0</v>
      </c>
      <c r="M117" s="18">
        <f>SUMIFS(Fluxo!$N:$N,Fluxo!$S:$S,"&gt;"&amp;L$5,Fluxo!$S:$S,"&lt;="&amp;M$5,Fluxo!$D:$D,$D117)</f>
        <v>0</v>
      </c>
      <c r="N117" s="18">
        <f>SUMIFS(Fluxo!$N:$N,Fluxo!$S:$S,"&gt;"&amp;M$5,Fluxo!$S:$S,"&lt;="&amp;N$5,Fluxo!$D:$D,$D117)</f>
        <v>0</v>
      </c>
      <c r="O117" s="18">
        <f>SUMIFS(Fluxo!$N:$N,Fluxo!$S:$S,"&gt;"&amp;N$5,Fluxo!$S:$S,"&lt;="&amp;O$5,Fluxo!$D:$D,$D117)</f>
        <v>0</v>
      </c>
      <c r="P117" s="18">
        <f>SUMIFS(Fluxo!$N:$N,Fluxo!$S:$S,"&gt;"&amp;O$5,Fluxo!$S:$S,"&lt;="&amp;P$5,Fluxo!$D:$D,$D117)</f>
        <v>0</v>
      </c>
      <c r="Q117" s="18">
        <f>SUMIFS(Fluxo!$N:$N,Fluxo!$S:$S,"&gt;"&amp;P$5,Fluxo!$S:$S,"&lt;="&amp;Q$5,Fluxo!$D:$D,$D117)</f>
        <v>0</v>
      </c>
      <c r="R117" s="18">
        <f>SUMIFS(Fluxo!$N:$N,Fluxo!$S:$S,"&gt;"&amp;Q$5,Fluxo!$S:$S,"&lt;="&amp;R$5,Fluxo!$D:$D,$D117)</f>
        <v>0</v>
      </c>
      <c r="S117" s="18">
        <f>SUMIFS(Fluxo!$N:$N,Fluxo!$S:$S,"&gt;"&amp;R$5,Fluxo!$S:$S,"&lt;="&amp;S$5,Fluxo!$D:$D,$D117)</f>
        <v>0</v>
      </c>
      <c r="T117" s="18">
        <f>SUMIFS(Fluxo!$N:$N,Fluxo!$S:$S,"&gt;"&amp;S$5,Fluxo!$S:$S,"&lt;="&amp;T$5,Fluxo!$D:$D,$D117)</f>
        <v>0</v>
      </c>
      <c r="U117" s="18">
        <f>SUMIFS(Fluxo!$N:$N,Fluxo!$S:$S,"&gt;"&amp;T$5,Fluxo!$S:$S,"&lt;="&amp;U$5,Fluxo!$D:$D,$D117)</f>
        <v>0</v>
      </c>
      <c r="V117" s="18">
        <f>SUMIFS(Fluxo!$N:$N,Fluxo!$S:$S,"&gt;"&amp;U$5,Fluxo!$S:$S,"&lt;="&amp;V$5,Fluxo!$D:$D,$D117)</f>
        <v>0</v>
      </c>
      <c r="W117" s="18">
        <f>SUMIFS(Fluxo!$N:$N,Fluxo!$S:$S,"&gt;"&amp;V$5,Fluxo!$S:$S,"&lt;="&amp;W$5,Fluxo!$D:$D,$D117)</f>
        <v>0</v>
      </c>
      <c r="X117" s="18">
        <f>SUMIFS(Fluxo!$N:$N,Fluxo!$S:$S,"&gt;"&amp;W$5,Fluxo!$S:$S,"&lt;="&amp;X$5,Fluxo!$D:$D,$D117)</f>
        <v>0</v>
      </c>
      <c r="Y117" s="18">
        <f>SUMIFS(Fluxo!$N:$N,Fluxo!$S:$S,"&gt;"&amp;X$5,Fluxo!$S:$S,"&lt;="&amp;Y$5,Fluxo!$D:$D,$D117)</f>
        <v>0</v>
      </c>
      <c r="Z117" s="18">
        <f>SUMIFS(Fluxo!$N:$N,Fluxo!$S:$S,"&gt;"&amp;Y$5,Fluxo!$S:$S,"&lt;="&amp;Z$5,Fluxo!$D:$D,$D117)</f>
        <v>0</v>
      </c>
      <c r="AA117" s="18">
        <f>SUMIFS(Fluxo!$N:$N,Fluxo!$S:$S,"&gt;"&amp;Z$5,Fluxo!$S:$S,"&lt;="&amp;AA$5,Fluxo!$D:$D,$D117)</f>
        <v>0</v>
      </c>
      <c r="AB117" s="18">
        <f>SUMIFS(Fluxo!$N:$N,Fluxo!$S:$S,"&gt;"&amp;AA$5,Fluxo!$S:$S,"&lt;="&amp;AB$5,Fluxo!$D:$D,$D117)</f>
        <v>0</v>
      </c>
      <c r="AC117" s="18">
        <f>SUMIFS(Fluxo!$N:$N,Fluxo!$S:$S,"&gt;"&amp;AB$5,Fluxo!$S:$S,"&lt;="&amp;AC$5,Fluxo!$D:$D,$D117)</f>
        <v>0</v>
      </c>
      <c r="AD117" s="18">
        <f>SUMIFS(Fluxo!$N:$N,Fluxo!$S:$S,"&gt;"&amp;AC$5,Fluxo!$S:$S,"&lt;="&amp;AD$5,Fluxo!$D:$D,$D117)</f>
        <v>0</v>
      </c>
      <c r="AE117" s="18">
        <f>SUMIFS(Fluxo!$N:$N,Fluxo!$S:$S,"&gt;"&amp;AD$5,Fluxo!$S:$S,"&lt;="&amp;AE$5,Fluxo!$D:$D,$D117)</f>
        <v>0</v>
      </c>
      <c r="AF117" s="18">
        <f>SUMIFS(Fluxo!$N:$N,Fluxo!$S:$S,"&gt;"&amp;AE$5,Fluxo!$S:$S,"&lt;="&amp;AF$5,Fluxo!$D:$D,$D117)</f>
        <v>0</v>
      </c>
      <c r="AG117" s="18">
        <f>SUMIFS(Fluxo!$N:$N,Fluxo!$S:$S,"&gt;"&amp;AF$5,Fluxo!$S:$S,"&lt;="&amp;AG$5,Fluxo!$D:$D,$D117)</f>
        <v>0</v>
      </c>
      <c r="AH117" s="18">
        <f>SUMIFS(Fluxo!$N:$N,Fluxo!$S:$S,"&gt;"&amp;AG$5,Fluxo!$S:$S,"&lt;="&amp;AH$5,Fluxo!$D:$D,$D117)</f>
        <v>0</v>
      </c>
      <c r="AI117" s="18">
        <f>SUMIFS(Fluxo!$N:$N,Fluxo!$S:$S,"&gt;"&amp;AH$5,Fluxo!$S:$S,"&lt;="&amp;AI$5,Fluxo!$D:$D,$D117)</f>
        <v>0</v>
      </c>
      <c r="AJ117" s="18">
        <f>SUMIFS(Fluxo!$N:$N,Fluxo!$S:$S,"&gt;"&amp;AI$5,Fluxo!$S:$S,"&lt;="&amp;AJ$5,Fluxo!$D:$D,$D117)</f>
        <v>0</v>
      </c>
      <c r="AK117" s="18">
        <f>SUMIFS(Fluxo!$N:$N,Fluxo!$S:$S,"&gt;"&amp;AJ$5,Fluxo!$S:$S,"&lt;="&amp;AK$5,Fluxo!$D:$D,$D117)</f>
        <v>0</v>
      </c>
      <c r="AL117" s="18">
        <f>SUMIFS(Fluxo!$N:$N,Fluxo!$S:$S,"&gt;"&amp;AK$5,Fluxo!$S:$S,"&lt;="&amp;AL$5,Fluxo!$D:$D,$D117)</f>
        <v>0</v>
      </c>
      <c r="AM117" s="18">
        <f>SUMIFS(Fluxo!$N:$N,Fluxo!$S:$S,"&gt;"&amp;AL$5,Fluxo!$S:$S,"&lt;="&amp;AM$5,Fluxo!$D:$D,$D117)</f>
        <v>0</v>
      </c>
      <c r="AN117" s="18">
        <f>SUMIFS(Fluxo!$N:$N,Fluxo!$S:$S,"&gt;"&amp;AM$5,Fluxo!$S:$S,"&lt;="&amp;AN$5,Fluxo!$D:$D,$D117)</f>
        <v>0</v>
      </c>
      <c r="AO117" s="18">
        <f>SUMIFS(Fluxo!$N:$N,Fluxo!$S:$S,"&gt;"&amp;AN$5,Fluxo!$S:$S,"&lt;="&amp;AO$5,Fluxo!$D:$D,$D117)</f>
        <v>0</v>
      </c>
      <c r="AP117" s="18">
        <f>SUMIFS(Fluxo!$N:$N,Fluxo!$S:$S,"&gt;"&amp;AO$5,Fluxo!$S:$S,"&lt;="&amp;AP$5,Fluxo!$D:$D,$D117)</f>
        <v>0</v>
      </c>
      <c r="AQ117" s="18">
        <f>SUMIFS(Fluxo!$N:$N,Fluxo!$S:$S,"&gt;"&amp;AP$5,Fluxo!$S:$S,"&lt;="&amp;AQ$5,Fluxo!$D:$D,$D117)</f>
        <v>0</v>
      </c>
      <c r="AR117" s="18">
        <f>SUMIFS(Fluxo!$N:$N,Fluxo!$S:$S,"&gt;"&amp;AQ$5,Fluxo!$S:$S,"&lt;="&amp;AR$5,Fluxo!$D:$D,$D117)</f>
        <v>0</v>
      </c>
      <c r="AS117" s="18">
        <f>SUMIFS(Fluxo!$N:$N,Fluxo!$S:$S,"&gt;"&amp;AR$5,Fluxo!$S:$S,"&lt;="&amp;AS$5,Fluxo!$D:$D,$D117)</f>
        <v>0</v>
      </c>
      <c r="AT117" s="18">
        <f>SUMIFS(Fluxo!$N:$N,Fluxo!$S:$S,"&gt;"&amp;AS$5,Fluxo!$S:$S,"&lt;="&amp;AT$5,Fluxo!$D:$D,$D117)</f>
        <v>0</v>
      </c>
      <c r="AU117" s="18">
        <f>SUMIFS(Fluxo!$N:$N,Fluxo!$S:$S,"&gt;"&amp;AT$5,Fluxo!$S:$S,"&lt;="&amp;AU$5,Fluxo!$D:$D,$D117)</f>
        <v>0</v>
      </c>
      <c r="AV117" s="18">
        <f>SUMIFS(Fluxo!$N:$N,Fluxo!$S:$S,"&gt;"&amp;AU$5,Fluxo!$S:$S,"&lt;="&amp;AV$5,Fluxo!$D:$D,$D117)</f>
        <v>0</v>
      </c>
      <c r="AW117" s="18">
        <f>SUMIFS(Fluxo!$N:$N,Fluxo!$S:$S,"&gt;"&amp;AV$5,Fluxo!$S:$S,"&lt;="&amp;AW$5,Fluxo!$D:$D,$D117)</f>
        <v>0</v>
      </c>
      <c r="AX117" s="18">
        <f>SUMIFS(Fluxo!$N:$N,Fluxo!$S:$S,"&gt;"&amp;AW$5,Fluxo!$S:$S,"&lt;="&amp;AX$5,Fluxo!$D:$D,$D117)</f>
        <v>0</v>
      </c>
      <c r="AY117" s="18">
        <f>SUMIFS(Fluxo!$N:$N,Fluxo!$S:$S,"&gt;"&amp;AX$5,Fluxo!$S:$S,"&lt;="&amp;AY$5,Fluxo!$D:$D,$D117)</f>
        <v>0</v>
      </c>
      <c r="AZ117" s="18">
        <f>SUMIFS(Fluxo!$N:$N,Fluxo!$S:$S,"&gt;"&amp;AY$5,Fluxo!$S:$S,"&lt;="&amp;AZ$5,Fluxo!$D:$D,$D117)</f>
        <v>0</v>
      </c>
      <c r="BA117" s="18">
        <f>SUMIFS(Fluxo!$N:$N,Fluxo!$S:$S,"&gt;"&amp;AZ$5,Fluxo!$S:$S,"&lt;="&amp;BA$5,Fluxo!$D:$D,$D117)</f>
        <v>0</v>
      </c>
      <c r="BB117" s="18">
        <f>SUMIFS(Fluxo!$N:$N,Fluxo!$S:$S,"&gt;"&amp;BA$5,Fluxo!$S:$S,"&lt;="&amp;BB$5,Fluxo!$D:$D,$D117)</f>
        <v>0</v>
      </c>
      <c r="BC117" s="18">
        <f>SUMIFS(Fluxo!$N:$N,Fluxo!$S:$S,"&gt;"&amp;BB$5,Fluxo!$S:$S,"&lt;="&amp;BC$5,Fluxo!$D:$D,$D117)</f>
        <v>0</v>
      </c>
      <c r="BD117" s="18">
        <f>SUMIFS(Fluxo!$N:$N,Fluxo!$S:$S,"&gt;"&amp;BC$5,Fluxo!$S:$S,"&lt;="&amp;BD$5,Fluxo!$D:$D,$D117)</f>
        <v>0</v>
      </c>
      <c r="BE117" s="18">
        <f>SUMIFS(Fluxo!$N:$N,Fluxo!$S:$S,"&gt;"&amp;BD$5,Fluxo!$S:$S,"&lt;="&amp;BE$5,Fluxo!$D:$D,$D117)</f>
        <v>0</v>
      </c>
      <c r="BF117" s="18">
        <f>SUMIFS(Fluxo!$N:$N,Fluxo!$S:$S,"&gt;"&amp;BE$5,Fluxo!$S:$S,"&lt;="&amp;BF$5,Fluxo!$D:$D,$D117)</f>
        <v>0</v>
      </c>
      <c r="BG117" s="18">
        <f>SUMIFS(Fluxo!$N:$N,Fluxo!$S:$S,"&gt;"&amp;BF$5,Fluxo!$S:$S,"&lt;="&amp;BG$5,Fluxo!$D:$D,$D117)</f>
        <v>0</v>
      </c>
      <c r="BH117" s="18">
        <f>SUMIFS(Fluxo!$N:$N,Fluxo!$S:$S,"&gt;"&amp;BG$5,Fluxo!$S:$S,"&lt;="&amp;BH$5,Fluxo!$D:$D,$D117)</f>
        <v>0</v>
      </c>
      <c r="BI117" s="18">
        <f>SUMIFS(Fluxo!$N:$N,Fluxo!$S:$S,"&gt;"&amp;BH$5,Fluxo!$S:$S,"&lt;="&amp;BI$5,Fluxo!$D:$D,$D117)</f>
        <v>0</v>
      </c>
      <c r="BJ117" s="18">
        <f>SUMIFS(Fluxo!$N:$N,Fluxo!$S:$S,"&gt;"&amp;BI$5,Fluxo!$S:$S,"&lt;="&amp;BJ$5,Fluxo!$D:$D,$D117)</f>
        <v>0</v>
      </c>
      <c r="BK117" s="18">
        <f>SUMIFS(Fluxo!$N:$N,Fluxo!$S:$S,"&gt;"&amp;BJ$5,Fluxo!$S:$S,"&lt;="&amp;BK$5,Fluxo!$D:$D,$D117)</f>
        <v>0</v>
      </c>
      <c r="BL117" s="18">
        <f>SUMIFS(Fluxo!$N:$N,Fluxo!$S:$S,"&gt;"&amp;BK$5,Fluxo!$S:$S,"&lt;="&amp;BL$5,Fluxo!$D:$D,$D117)</f>
        <v>0</v>
      </c>
      <c r="BM117" s="18">
        <f>SUMIFS(Fluxo!$N:$N,Fluxo!$S:$S,"&gt;"&amp;BL$5,Fluxo!$S:$S,"&lt;="&amp;BM$5,Fluxo!$D:$D,$D117)</f>
        <v>0</v>
      </c>
      <c r="BN117" s="18">
        <f>SUMIFS(Fluxo!$N:$N,Fluxo!$S:$S,"&gt;"&amp;BM$5,Fluxo!$S:$S,"&lt;="&amp;BN$5,Fluxo!$D:$D,$D117)</f>
        <v>0</v>
      </c>
      <c r="BO117" s="18">
        <f>SUMIFS(Fluxo!$N:$N,Fluxo!$S:$S,"&gt;"&amp;BN$5,Fluxo!$S:$S,"&lt;="&amp;BO$5,Fluxo!$D:$D,$D117)</f>
        <v>0</v>
      </c>
      <c r="BP117" s="18">
        <f>SUMIFS(Fluxo!$N:$N,Fluxo!$S:$S,"&gt;"&amp;BO$5,Fluxo!$S:$S,"&lt;="&amp;BP$5,Fluxo!$D:$D,$D117)</f>
        <v>0</v>
      </c>
      <c r="BQ117" s="18">
        <f>SUMIFS(Fluxo!$N:$N,Fluxo!$S:$S,"&gt;"&amp;BP$5,Fluxo!$S:$S,"&lt;="&amp;BQ$5,Fluxo!$D:$D,$D117)</f>
        <v>0</v>
      </c>
      <c r="BR117" s="18">
        <f>SUMIFS(Fluxo!$N:$N,Fluxo!$S:$S,"&gt;"&amp;BQ$5,Fluxo!$S:$S,"&lt;="&amp;BR$5,Fluxo!$D:$D,$D117)</f>
        <v>0</v>
      </c>
      <c r="BS117" s="18">
        <f>SUMIFS(Fluxo!$N:$N,Fluxo!$S:$S,"&gt;"&amp;BR$5,Fluxo!$S:$S,"&lt;="&amp;BS$5,Fluxo!$D:$D,$D117)</f>
        <v>0</v>
      </c>
      <c r="BT117" s="18">
        <f>SUMIFS(Fluxo!$N:$N,Fluxo!$S:$S,"&gt;"&amp;BS$5,Fluxo!$S:$S,"&lt;="&amp;BT$5,Fluxo!$D:$D,$D117)</f>
        <v>0</v>
      </c>
      <c r="BU117" s="18">
        <f>SUMIFS(Fluxo!$N:$N,Fluxo!$S:$S,"&gt;"&amp;BT$5,Fluxo!$S:$S,"&lt;="&amp;BU$5,Fluxo!$D:$D,$D117)</f>
        <v>0</v>
      </c>
      <c r="BV117" s="18">
        <f>SUMIFS(Fluxo!$N:$N,Fluxo!$S:$S,"&gt;"&amp;BU$5,Fluxo!$S:$S,"&lt;="&amp;BV$5,Fluxo!$D:$D,$D117)</f>
        <v>0</v>
      </c>
      <c r="BW117" s="18">
        <f>SUMIFS(Fluxo!$N:$N,Fluxo!$S:$S,"&gt;"&amp;BV$5,Fluxo!$S:$S,"&lt;="&amp;BW$5,Fluxo!$D:$D,$D117)</f>
        <v>0</v>
      </c>
      <c r="BX117" s="18">
        <f>SUMIFS(Fluxo!$N:$N,Fluxo!$S:$S,"&gt;"&amp;BW$5,Fluxo!$S:$S,"&lt;="&amp;BX$5,Fluxo!$D:$D,$D117)</f>
        <v>0</v>
      </c>
      <c r="BY117" s="18">
        <f>SUMIFS(Fluxo!$N:$N,Fluxo!$S:$S,"&gt;"&amp;BX$5,Fluxo!$S:$S,"&lt;="&amp;BY$5,Fluxo!$D:$D,$D117)</f>
        <v>0</v>
      </c>
      <c r="BZ117" s="18">
        <f>SUMIFS(Fluxo!$N:$N,Fluxo!$S:$S,"&gt;"&amp;BY$5,Fluxo!$S:$S,"&lt;="&amp;BZ$5,Fluxo!$D:$D,$D117)</f>
        <v>0</v>
      </c>
      <c r="CA117" s="18">
        <f>SUMIFS(Fluxo!$N:$N,Fluxo!$S:$S,"&gt;"&amp;BZ$5,Fluxo!$S:$S,"&lt;="&amp;CA$5,Fluxo!$D:$D,$D117)</f>
        <v>0</v>
      </c>
      <c r="CB117" s="18">
        <f>SUMIFS(Fluxo!$N:$N,Fluxo!$S:$S,"&gt;"&amp;CA$5,Fluxo!$S:$S,"&lt;="&amp;CB$5,Fluxo!$D:$D,$D117)</f>
        <v>0</v>
      </c>
      <c r="CC117" s="18">
        <f>SUMIFS(Fluxo!$N:$N,Fluxo!$S:$S,"&gt;"&amp;CB$5,Fluxo!$S:$S,"&lt;="&amp;CC$5,Fluxo!$D:$D,$D117)</f>
        <v>0</v>
      </c>
      <c r="CD117" s="18">
        <f>SUMIFS(Fluxo!$N:$N,Fluxo!$S:$S,"&gt;"&amp;CC$5,Fluxo!$S:$S,"&lt;="&amp;CD$5,Fluxo!$D:$D,$D117)</f>
        <v>0</v>
      </c>
      <c r="CE117" s="18">
        <f>SUMIFS(Fluxo!$N:$N,Fluxo!$S:$S,"&gt;"&amp;CD$5,Fluxo!$S:$S,"&lt;="&amp;CE$5,Fluxo!$D:$D,$D117)</f>
        <v>0</v>
      </c>
      <c r="CF117" s="18">
        <f>SUMIFS(Fluxo!$N:$N,Fluxo!$S:$S,"&gt;"&amp;CE$5,Fluxo!$S:$S,"&lt;="&amp;CF$5,Fluxo!$D:$D,$D117)</f>
        <v>0</v>
      </c>
      <c r="CG117" s="18">
        <f>SUMIFS(Fluxo!$N:$N,Fluxo!$S:$S,"&gt;"&amp;CF$5,Fluxo!$S:$S,"&lt;="&amp;CG$5,Fluxo!$D:$D,$D117)</f>
        <v>0</v>
      </c>
      <c r="CH117" s="18">
        <f>SUMIFS(Fluxo!$N:$N,Fluxo!$S:$S,"&gt;"&amp;CG$5,Fluxo!$S:$S,"&lt;="&amp;CH$5,Fluxo!$D:$D,$D117)</f>
        <v>0</v>
      </c>
      <c r="CI117" s="18">
        <f>SUMIFS(Fluxo!$N:$N,Fluxo!$S:$S,"&gt;"&amp;CH$5,Fluxo!$S:$S,"&lt;="&amp;CI$5,Fluxo!$D:$D,$D117)</f>
        <v>0</v>
      </c>
      <c r="CJ117" s="18">
        <f>SUMIFS(Fluxo!$N:$N,Fluxo!$S:$S,"&gt;"&amp;CI$5,Fluxo!$S:$S,"&lt;="&amp;CJ$5,Fluxo!$D:$D,$D117)</f>
        <v>0</v>
      </c>
      <c r="CK117" s="18">
        <f>SUMIFS(Fluxo!$N:$N,Fluxo!$S:$S,"&gt;"&amp;CJ$5,Fluxo!$S:$S,"&lt;="&amp;CK$5,Fluxo!$D:$D,$D117)</f>
        <v>0</v>
      </c>
      <c r="CL117" s="18">
        <f>SUMIFS(Fluxo!$N:$N,Fluxo!$S:$S,"&gt;"&amp;CK$5,Fluxo!$S:$S,"&lt;="&amp;CL$5,Fluxo!$D:$D,$D117)</f>
        <v>0</v>
      </c>
      <c r="CM117" s="18">
        <f>SUMIFS(Fluxo!$N:$N,Fluxo!$S:$S,"&gt;"&amp;CL$5,Fluxo!$S:$S,"&lt;="&amp;CM$5,Fluxo!$D:$D,$D117)</f>
        <v>0</v>
      </c>
      <c r="CN117" s="18">
        <f>SUMIFS(Fluxo!$N:$N,Fluxo!$S:$S,"&gt;"&amp;CM$5,Fluxo!$S:$S,"&lt;="&amp;CN$5,Fluxo!$D:$D,$D117)</f>
        <v>0</v>
      </c>
      <c r="CO117" s="18">
        <f>SUMIFS(Fluxo!$N:$N,Fluxo!$S:$S,"&gt;"&amp;CN$5,Fluxo!$S:$S,"&lt;="&amp;CO$5,Fluxo!$D:$D,$D117)</f>
        <v>0</v>
      </c>
      <c r="CP117" s="18">
        <f>SUMIFS(Fluxo!$N:$N,Fluxo!$S:$S,"&gt;"&amp;CO$5,Fluxo!$S:$S,"&lt;="&amp;CP$5,Fluxo!$D:$D,$D117)</f>
        <v>0</v>
      </c>
      <c r="CQ117" s="18">
        <f>SUMIFS(Fluxo!$N:$N,Fluxo!$S:$S,"&gt;"&amp;CP$5,Fluxo!$S:$S,"&lt;="&amp;CQ$5,Fluxo!$D:$D,$D117)</f>
        <v>0</v>
      </c>
      <c r="CR117" s="18">
        <f>SUMIFS(Fluxo!$N:$N,Fluxo!$S:$S,"&gt;"&amp;CQ$5,Fluxo!$S:$S,"&lt;="&amp;CR$5,Fluxo!$D:$D,$D117)</f>
        <v>0</v>
      </c>
      <c r="CS117" s="18">
        <f>SUMIFS(Fluxo!$N:$N,Fluxo!$S:$S,"&gt;"&amp;CR$5,Fluxo!$S:$S,"&lt;="&amp;CS$5,Fluxo!$D:$D,$D117)</f>
        <v>0</v>
      </c>
      <c r="CT117" s="18">
        <f>SUMIFS(Fluxo!$N:$N,Fluxo!$S:$S,"&gt;"&amp;CS$5,Fluxo!$S:$S,"&lt;="&amp;CT$5,Fluxo!$D:$D,$D117)</f>
        <v>0</v>
      </c>
      <c r="CU117" s="18">
        <f>SUMIFS(Fluxo!$N:$N,Fluxo!$S:$S,"&gt;"&amp;CT$5,Fluxo!$S:$S,"&lt;="&amp;CU$5,Fluxo!$D:$D,$D117)</f>
        <v>0</v>
      </c>
      <c r="CV117" s="18">
        <f>SUMIFS(Fluxo!$N:$N,Fluxo!$S:$S,"&gt;"&amp;CU$5,Fluxo!$S:$S,"&lt;="&amp;CV$5,Fluxo!$D:$D,$D117)</f>
        <v>0</v>
      </c>
      <c r="CW117" s="18">
        <f>SUMIFS(Fluxo!$N:$N,Fluxo!$S:$S,"&gt;"&amp;CV$5,Fluxo!$S:$S,"&lt;="&amp;CW$5,Fluxo!$D:$D,$D117)</f>
        <v>0</v>
      </c>
      <c r="CX117" s="18">
        <f>SUMIFS(Fluxo!$N:$N,Fluxo!$S:$S,"&gt;"&amp;CW$5,Fluxo!$S:$S,"&lt;="&amp;CX$5,Fluxo!$D:$D,$D117)</f>
        <v>0</v>
      </c>
      <c r="CY117" s="18">
        <f>SUMIFS(Fluxo!$N:$N,Fluxo!$S:$S,"&gt;"&amp;CX$5,Fluxo!$S:$S,"&lt;="&amp;CY$5,Fluxo!$D:$D,$D117)</f>
        <v>0</v>
      </c>
      <c r="CZ117" s="18">
        <f>SUMIFS(Fluxo!$N:$N,Fluxo!$S:$S,"&gt;"&amp;CY$5,Fluxo!$S:$S,"&lt;="&amp;CZ$5,Fluxo!$D:$D,$D117)</f>
        <v>0</v>
      </c>
      <c r="DA117" s="18">
        <f>SUMIFS(Fluxo!$N:$N,Fluxo!$S:$S,"&gt;"&amp;CZ$5,Fluxo!$S:$S,"&lt;="&amp;DA$5,Fluxo!$D:$D,$D117)</f>
        <v>0</v>
      </c>
      <c r="DB117" s="18">
        <f>SUMIFS(Fluxo!$N:$N,Fluxo!$S:$S,"&gt;"&amp;DA$5,Fluxo!$S:$S,"&lt;="&amp;DB$5,Fluxo!$D:$D,$D117)</f>
        <v>0</v>
      </c>
      <c r="DC117" s="18">
        <f>SUMIFS(Fluxo!$N:$N,Fluxo!$S:$S,"&gt;"&amp;DB$5,Fluxo!$S:$S,"&lt;="&amp;DC$5,Fluxo!$D:$D,$D117)</f>
        <v>0</v>
      </c>
      <c r="DD117" s="18">
        <f>SUMIFS(Fluxo!$N:$N,Fluxo!$S:$S,"&gt;"&amp;DC$5,Fluxo!$S:$S,"&lt;="&amp;DD$5,Fluxo!$D:$D,$D117)</f>
        <v>0</v>
      </c>
      <c r="DE117" s="18">
        <f>SUMIFS(Fluxo!$N:$N,Fluxo!$S:$S,"&gt;"&amp;DD$5,Fluxo!$S:$S,"&lt;="&amp;DE$5,Fluxo!$D:$D,$D117)</f>
        <v>0</v>
      </c>
      <c r="DF117" s="18">
        <f>SUMIFS(Fluxo!$N:$N,Fluxo!$S:$S,"&gt;"&amp;DE$5,Fluxo!$S:$S,"&lt;="&amp;DF$5,Fluxo!$D:$D,$D117)</f>
        <v>0</v>
      </c>
      <c r="DG117" s="18">
        <f>SUMIFS(Fluxo!$N:$N,Fluxo!$S:$S,"&gt;"&amp;DF$5,Fluxo!$S:$S,"&lt;="&amp;DG$5,Fluxo!$D:$D,$D117)</f>
        <v>0</v>
      </c>
      <c r="DH117" s="18">
        <f>SUMIFS(Fluxo!$N:$N,Fluxo!$S:$S,"&gt;"&amp;DG$5,Fluxo!$S:$S,"&lt;="&amp;DH$5,Fluxo!$D:$D,$D117)</f>
        <v>0</v>
      </c>
      <c r="DI117" s="18">
        <f>SUMIFS(Fluxo!$N:$N,Fluxo!$S:$S,"&gt;"&amp;DH$5,Fluxo!$S:$S,"&lt;="&amp;DI$5,Fluxo!$D:$D,$D117)</f>
        <v>0</v>
      </c>
      <c r="DJ117" s="18">
        <f>SUMIFS(Fluxo!$N:$N,Fluxo!$S:$S,"&gt;"&amp;DI$5,Fluxo!$S:$S,"&lt;="&amp;DJ$5,Fluxo!$D:$D,$D117)</f>
        <v>0</v>
      </c>
      <c r="DK117" s="18">
        <f>SUMIFS(Fluxo!$N:$N,Fluxo!$S:$S,"&gt;"&amp;DJ$5,Fluxo!$S:$S,"&lt;="&amp;DK$5,Fluxo!$D:$D,$D117)</f>
        <v>0</v>
      </c>
      <c r="DL117" s="18">
        <f>SUMIFS(Fluxo!$N:$N,Fluxo!$S:$S,"&gt;"&amp;DK$5,Fluxo!$S:$S,"&lt;="&amp;DL$5,Fluxo!$D:$D,$D117)</f>
        <v>0</v>
      </c>
      <c r="DM117" s="18">
        <f>SUMIFS(Fluxo!$N:$N,Fluxo!$S:$S,"&gt;"&amp;DL$5,Fluxo!$S:$S,"&lt;="&amp;DM$5,Fluxo!$D:$D,$D117)</f>
        <v>0</v>
      </c>
      <c r="DN117" s="18">
        <f>SUMIFS(Fluxo!$N:$N,Fluxo!$S:$S,"&gt;"&amp;DM$5,Fluxo!$S:$S,"&lt;="&amp;DN$5,Fluxo!$D:$D,$D117)</f>
        <v>0</v>
      </c>
      <c r="DO117" s="18">
        <f>SUMIFS(Fluxo!$N:$N,Fluxo!$S:$S,"&gt;"&amp;DN$5,Fluxo!$S:$S,"&lt;="&amp;DO$5,Fluxo!$D:$D,$D117)</f>
        <v>0</v>
      </c>
      <c r="DP117" s="18">
        <f>SUMIFS(Fluxo!$N:$N,Fluxo!$S:$S,"&gt;"&amp;DO$5,Fluxo!$S:$S,"&lt;="&amp;DP$5,Fluxo!$D:$D,$D117)</f>
        <v>0</v>
      </c>
      <c r="DQ117" s="18">
        <f>SUMIFS(Fluxo!$N:$N,Fluxo!$S:$S,"&gt;"&amp;DP$5,Fluxo!$S:$S,"&lt;="&amp;DQ$5,Fluxo!$D:$D,$D117)</f>
        <v>0</v>
      </c>
      <c r="DR117" s="18">
        <f>SUMIFS(Fluxo!$N:$N,Fluxo!$S:$S,"&gt;"&amp;DQ$5,Fluxo!$S:$S,"&lt;="&amp;DR$5,Fluxo!$D:$D,$D117)</f>
        <v>0</v>
      </c>
      <c r="DS117" s="18">
        <f>SUMIFS(Fluxo!$N:$N,Fluxo!$S:$S,"&gt;"&amp;DR$5,Fluxo!$S:$S,"&lt;="&amp;DS$5,Fluxo!$D:$D,$D117)</f>
        <v>0</v>
      </c>
      <c r="DT117" s="18">
        <f>SUMIFS(Fluxo!$N:$N,Fluxo!$S:$S,"&gt;"&amp;DS$5,Fluxo!$S:$S,"&lt;="&amp;DT$5,Fluxo!$D:$D,$D117)</f>
        <v>0</v>
      </c>
      <c r="DU117" s="18">
        <f>SUMIFS(Fluxo!$N:$N,Fluxo!$S:$S,"&gt;"&amp;DT$5,Fluxo!$S:$S,"&lt;="&amp;DU$5,Fluxo!$D:$D,$D117)</f>
        <v>0</v>
      </c>
      <c r="DV117" s="18">
        <f>SUMIFS(Fluxo!$N:$N,Fluxo!$S:$S,"&gt;"&amp;DU$5,Fluxo!$S:$S,"&lt;="&amp;DV$5,Fluxo!$D:$D,$D117)</f>
        <v>0</v>
      </c>
      <c r="DW117" s="18">
        <f>SUMIFS(Fluxo!$N:$N,Fluxo!$S:$S,"&gt;"&amp;DV$5,Fluxo!$S:$S,"&lt;="&amp;DW$5,Fluxo!$D:$D,$D117)</f>
        <v>0</v>
      </c>
      <c r="DX117" s="18">
        <f>SUMIFS(Fluxo!$N:$N,Fluxo!$S:$S,"&gt;"&amp;DW$5,Fluxo!$S:$S,"&lt;="&amp;DX$5,Fluxo!$D:$D,$D117)</f>
        <v>0</v>
      </c>
      <c r="DY117" s="18">
        <f>SUMIFS(Fluxo!$N:$N,Fluxo!$S:$S,"&gt;"&amp;DX$5,Fluxo!$S:$S,"&lt;="&amp;DY$5,Fluxo!$D:$D,$D117)</f>
        <v>0</v>
      </c>
      <c r="DZ117" s="18">
        <f>SUMIFS(Fluxo!$N:$N,Fluxo!$S:$S,"&gt;"&amp;DY$5,Fluxo!$S:$S,"&lt;="&amp;DZ$5,Fluxo!$D:$D,$D117)</f>
        <v>0</v>
      </c>
      <c r="EA117" s="18">
        <f>SUMIFS(Fluxo!$N:$N,Fluxo!$S:$S,"&gt;"&amp;DZ$5,Fluxo!$S:$S,"&lt;="&amp;EA$5,Fluxo!$D:$D,$D117)</f>
        <v>0</v>
      </c>
      <c r="EB117" s="18">
        <f>SUMIFS(Fluxo!$N:$N,Fluxo!$S:$S,"&gt;"&amp;EA$5,Fluxo!$S:$S,"&lt;="&amp;EB$5,Fluxo!$D:$D,$D117)</f>
        <v>0</v>
      </c>
      <c r="EC117" s="18">
        <f>SUMIFS(Fluxo!$N:$N,Fluxo!$S:$S,"&gt;"&amp;EB$5,Fluxo!$S:$S,"&lt;="&amp;EC$5,Fluxo!$D:$D,$D117)</f>
        <v>0</v>
      </c>
      <c r="ED117" s="18">
        <f>SUMIFS(Fluxo!$N:$N,Fluxo!$S:$S,"&gt;"&amp;EC$5,Fluxo!$S:$S,"&lt;="&amp;ED$5,Fluxo!$D:$D,$D117)</f>
        <v>0</v>
      </c>
      <c r="EE117" s="18">
        <f>SUMIFS(Fluxo!$N:$N,Fluxo!$S:$S,"&gt;"&amp;ED$5,Fluxo!$S:$S,"&lt;="&amp;EE$5,Fluxo!$D:$D,$D117)</f>
        <v>0</v>
      </c>
      <c r="EF117" s="18">
        <f>SUMIFS(Fluxo!$N:$N,Fluxo!$S:$S,"&gt;"&amp;EE$5,Fluxo!$S:$S,"&lt;="&amp;EF$5,Fluxo!$D:$D,$D117)</f>
        <v>0</v>
      </c>
      <c r="EG117" s="18">
        <f>SUMIFS(Fluxo!$N:$N,Fluxo!$S:$S,"&gt;"&amp;EF$5,Fluxo!$S:$S,"&lt;="&amp;EG$5,Fluxo!$D:$D,$D117)</f>
        <v>0</v>
      </c>
      <c r="EH117" s="18">
        <f>SUMIFS(Fluxo!$N:$N,Fluxo!$S:$S,"&gt;"&amp;EG$5,Fluxo!$S:$S,"&lt;="&amp;EH$5,Fluxo!$D:$D,$D117)</f>
        <v>0</v>
      </c>
      <c r="EI117" s="18">
        <f>SUMIFS(Fluxo!$N:$N,Fluxo!$S:$S,"&gt;"&amp;EH$5,Fluxo!$S:$S,"&lt;="&amp;EI$5,Fluxo!$D:$D,$D117)</f>
        <v>0</v>
      </c>
      <c r="EJ117" s="18">
        <f>SUMIFS(Fluxo!$N:$N,Fluxo!$S:$S,"&gt;"&amp;EI$5,Fluxo!$S:$S,"&lt;="&amp;EJ$5,Fluxo!$D:$D,$D117)</f>
        <v>0</v>
      </c>
      <c r="EK117" s="18">
        <f>SUMIFS(Fluxo!$N:$N,Fluxo!$S:$S,"&gt;"&amp;EJ$5,Fluxo!$S:$S,"&lt;="&amp;EK$5,Fluxo!$D:$D,$D117)</f>
        <v>0</v>
      </c>
      <c r="EL117" s="18">
        <f>SUMIFS(Fluxo!$N:$N,Fluxo!$S:$S,"&gt;"&amp;EK$5,Fluxo!$S:$S,"&lt;="&amp;EL$5,Fluxo!$D:$D,$D117)</f>
        <v>0</v>
      </c>
      <c r="EM117" s="18">
        <f>SUMIFS(Fluxo!$N:$N,Fluxo!$S:$S,"&gt;"&amp;EL$5,Fluxo!$S:$S,"&lt;="&amp;EM$5,Fluxo!$D:$D,$D117)</f>
        <v>0</v>
      </c>
      <c r="EN117" s="18">
        <f>SUMIFS(Fluxo!$N:$N,Fluxo!$S:$S,"&gt;"&amp;EM$5,Fluxo!$S:$S,"&lt;="&amp;EN$5,Fluxo!$D:$D,$D117)</f>
        <v>0</v>
      </c>
      <c r="EO117" s="18">
        <f>SUMIFS(Fluxo!$N:$N,Fluxo!$S:$S,"&gt;"&amp;EN$5,Fluxo!$S:$S,"&lt;="&amp;EO$5,Fluxo!$D:$D,$D117)</f>
        <v>0</v>
      </c>
      <c r="EP117" s="18">
        <f>SUMIFS(Fluxo!$N:$N,Fluxo!$S:$S,"&gt;"&amp;EO$5,Fluxo!$S:$S,"&lt;="&amp;EP$5,Fluxo!$D:$D,$D117)</f>
        <v>0</v>
      </c>
      <c r="EQ117" s="18">
        <f>SUMIFS(Fluxo!$N:$N,Fluxo!$S:$S,"&gt;"&amp;EP$5,Fluxo!$S:$S,"&lt;="&amp;EQ$5,Fluxo!$D:$D,$D117)</f>
        <v>0</v>
      </c>
      <c r="ER117" s="18">
        <f>SUMIFS(Fluxo!$N:$N,Fluxo!$S:$S,"&gt;"&amp;EQ$5,Fluxo!$S:$S,"&lt;="&amp;ER$5,Fluxo!$D:$D,$D117)</f>
        <v>0</v>
      </c>
      <c r="ES117" s="18">
        <f>SUMIFS(Fluxo!$N:$N,Fluxo!$S:$S,"&gt;"&amp;ER$5,Fluxo!$S:$S,"&lt;="&amp;ES$5,Fluxo!$D:$D,$D117)</f>
        <v>0</v>
      </c>
      <c r="ET117" s="18">
        <f>SUMIFS(Fluxo!$N:$N,Fluxo!$S:$S,"&gt;"&amp;ES$5,Fluxo!$S:$S,"&lt;="&amp;ET$5,Fluxo!$D:$D,$D117)</f>
        <v>0</v>
      </c>
      <c r="EU117" s="18">
        <f>SUMIFS(Fluxo!$N:$N,Fluxo!$S:$S,"&gt;"&amp;ET$5,Fluxo!$S:$S,"&lt;="&amp;EU$5,Fluxo!$D:$D,$D117)</f>
        <v>0</v>
      </c>
      <c r="EV117" s="18">
        <f>SUMIFS(Fluxo!$N:$N,Fluxo!$S:$S,"&gt;"&amp;EU$5,Fluxo!$S:$S,"&lt;="&amp;EV$5,Fluxo!$D:$D,$D117)</f>
        <v>0</v>
      </c>
      <c r="EW117" s="18">
        <f>SUMIFS(Fluxo!$N:$N,Fluxo!$S:$S,"&gt;"&amp;EV$5,Fluxo!$S:$S,"&lt;="&amp;EW$5,Fluxo!$D:$D,$D117)</f>
        <v>0</v>
      </c>
      <c r="EX117" s="18">
        <f>SUMIFS(Fluxo!$N:$N,Fluxo!$S:$S,"&gt;"&amp;EW$5,Fluxo!$S:$S,"&lt;="&amp;EX$5,Fluxo!$D:$D,$D117)</f>
        <v>0</v>
      </c>
      <c r="EY117" s="18">
        <f>SUMIFS(Fluxo!$N:$N,Fluxo!$S:$S,"&gt;"&amp;EX$5,Fluxo!$S:$S,"&lt;="&amp;EY$5,Fluxo!$D:$D,$D117)</f>
        <v>0</v>
      </c>
      <c r="EZ117" s="18">
        <f>SUMIFS(Fluxo!$N:$N,Fluxo!$S:$S,"&gt;"&amp;EY$5,Fluxo!$S:$S,"&lt;="&amp;EZ$5,Fluxo!$D:$D,$D117)</f>
        <v>0</v>
      </c>
      <c r="FA117" s="18">
        <f>SUMIFS(Fluxo!$N:$N,Fluxo!$S:$S,"&gt;"&amp;EZ$5,Fluxo!$S:$S,"&lt;="&amp;FA$5,Fluxo!$D:$D,$D117)</f>
        <v>0</v>
      </c>
      <c r="FB117" s="18">
        <f>SUMIFS(Fluxo!$N:$N,Fluxo!$S:$S,"&gt;"&amp;FA$5,Fluxo!$S:$S,"&lt;="&amp;FB$5,Fluxo!$D:$D,$D117)</f>
        <v>0</v>
      </c>
      <c r="FC117" s="18">
        <f>SUMIFS(Fluxo!$N:$N,Fluxo!$S:$S,"&gt;"&amp;FB$5,Fluxo!$S:$S,"&lt;="&amp;FC$5,Fluxo!$D:$D,$D117)</f>
        <v>0</v>
      </c>
      <c r="FD117" s="18">
        <f>SUMIFS(Fluxo!$N:$N,Fluxo!$S:$S,"&gt;"&amp;FC$5,Fluxo!$S:$S,"&lt;="&amp;FD$5,Fluxo!$D:$D,$D117)</f>
        <v>0</v>
      </c>
      <c r="FE117" s="18">
        <f>SUMIFS(Fluxo!$N:$N,Fluxo!$S:$S,"&gt;"&amp;FD$5,Fluxo!$S:$S,"&lt;="&amp;FE$5,Fluxo!$D:$D,$D117)</f>
        <v>0</v>
      </c>
      <c r="FF117" s="18">
        <f>SUMIFS(Fluxo!$N:$N,Fluxo!$S:$S,"&gt;"&amp;FE$5,Fluxo!$S:$S,"&lt;="&amp;FF$5,Fluxo!$D:$D,$D117)</f>
        <v>0</v>
      </c>
      <c r="FG117" s="18">
        <f>SUMIFS(Fluxo!$N:$N,Fluxo!$S:$S,"&gt;"&amp;FF$5,Fluxo!$S:$S,"&lt;="&amp;FG$5,Fluxo!$D:$D,$D117)</f>
        <v>0</v>
      </c>
      <c r="FH117" s="18">
        <f>SUMIFS(Fluxo!$N:$N,Fluxo!$S:$S,"&gt;"&amp;FG$5,Fluxo!$S:$S,"&lt;="&amp;FH$5,Fluxo!$D:$D,$D117)</f>
        <v>0</v>
      </c>
      <c r="FI117" s="18">
        <f>SUMIFS(Fluxo!$N:$N,Fluxo!$S:$S,"&gt;"&amp;FH$5,Fluxo!$S:$S,"&lt;="&amp;FI$5,Fluxo!$D:$D,$D117)</f>
        <v>0</v>
      </c>
      <c r="FJ117" s="18">
        <f>SUMIFS(Fluxo!$N:$N,Fluxo!$S:$S,"&gt;"&amp;FI$5,Fluxo!$S:$S,"&lt;="&amp;FJ$5,Fluxo!$D:$D,$D117)</f>
        <v>0</v>
      </c>
      <c r="FK117" s="18">
        <f>SUMIFS(Fluxo!$N:$N,Fluxo!$S:$S,"&gt;"&amp;FJ$5,Fluxo!$S:$S,"&lt;="&amp;FK$5,Fluxo!$D:$D,$D117)</f>
        <v>0</v>
      </c>
      <c r="FL117" s="18">
        <f>SUMIFS(Fluxo!$N:$N,Fluxo!$S:$S,"&gt;"&amp;FK$5,Fluxo!$S:$S,"&lt;="&amp;FL$5,Fluxo!$D:$D,$D117)</f>
        <v>0</v>
      </c>
      <c r="FM117" s="18">
        <f>SUMIFS(Fluxo!$N:$N,Fluxo!$S:$S,"&gt;"&amp;FL$5,Fluxo!$S:$S,"&lt;="&amp;FM$5,Fluxo!$D:$D,$D117)</f>
        <v>0</v>
      </c>
      <c r="FN117" s="18">
        <f>SUMIFS(Fluxo!$N:$N,Fluxo!$S:$S,"&gt;"&amp;FM$5,Fluxo!$S:$S,"&lt;="&amp;FN$5,Fluxo!$D:$D,$D117)</f>
        <v>0</v>
      </c>
      <c r="FO117" s="18">
        <f>SUMIFS(Fluxo!$N:$N,Fluxo!$S:$S,"&gt;"&amp;FN$5,Fluxo!$S:$S,"&lt;="&amp;FO$5,Fluxo!$D:$D,$D117)</f>
        <v>0</v>
      </c>
      <c r="FP117" s="18">
        <f>SUMIFS(Fluxo!$N:$N,Fluxo!$S:$S,"&gt;"&amp;FO$5,Fluxo!$S:$S,"&lt;="&amp;FP$5,Fluxo!$D:$D,$D117)</f>
        <v>0</v>
      </c>
      <c r="FQ117" s="18">
        <f>SUMIFS(Fluxo!$N:$N,Fluxo!$S:$S,"&gt;"&amp;FP$5,Fluxo!$S:$S,"&lt;="&amp;FQ$5,Fluxo!$D:$D,$D117)</f>
        <v>0</v>
      </c>
      <c r="FR117" s="18">
        <f>SUMIFS(Fluxo!$N:$N,Fluxo!$S:$S,"&gt;"&amp;FQ$5,Fluxo!$S:$S,"&lt;="&amp;FR$5,Fluxo!$D:$D,$D117)</f>
        <v>0</v>
      </c>
      <c r="FS117" s="18">
        <f>SUMIFS(Fluxo!$N:$N,Fluxo!$S:$S,"&gt;"&amp;FR$5,Fluxo!$S:$S,"&lt;="&amp;FS$5,Fluxo!$D:$D,$D117)</f>
        <v>0</v>
      </c>
      <c r="FT117" s="18">
        <f>SUMIFS(Fluxo!$N:$N,Fluxo!$S:$S,"&gt;"&amp;FS$5,Fluxo!$S:$S,"&lt;="&amp;FT$5,Fluxo!$D:$D,$D117)</f>
        <v>0</v>
      </c>
      <c r="FU117" s="18">
        <f>SUMIFS(Fluxo!$N:$N,Fluxo!$S:$S,"&gt;"&amp;FT$5,Fluxo!$S:$S,"&lt;="&amp;FU$5,Fluxo!$D:$D,$D117)</f>
        <v>0</v>
      </c>
      <c r="FV117" s="18">
        <f>SUMIFS(Fluxo!$N:$N,Fluxo!$S:$S,"&gt;"&amp;FU$5,Fluxo!$S:$S,"&lt;="&amp;FV$5,Fluxo!$D:$D,$D117)</f>
        <v>0</v>
      </c>
      <c r="FW117" s="18">
        <f>SUMIFS(Fluxo!$N:$N,Fluxo!$S:$S,"&gt;"&amp;FV$5,Fluxo!$S:$S,"&lt;="&amp;FW$5,Fluxo!$D:$D,$D117)</f>
        <v>0</v>
      </c>
      <c r="FX117" s="18">
        <f>SUMIFS(Fluxo!$N:$N,Fluxo!$S:$S,"&gt;"&amp;FW$5,Fluxo!$S:$S,"&lt;="&amp;FX$5,Fluxo!$D:$D,$D117)</f>
        <v>0</v>
      </c>
      <c r="FY117" s="18">
        <f>SUMIFS(Fluxo!$N:$N,Fluxo!$S:$S,"&gt;"&amp;FX$5,Fluxo!$S:$S,"&lt;="&amp;FY$5,Fluxo!$D:$D,$D117)</f>
        <v>0</v>
      </c>
      <c r="FZ117" s="18">
        <f>SUMIFS(Fluxo!$N:$N,Fluxo!$S:$S,"&gt;"&amp;FY$5,Fluxo!$S:$S,"&lt;="&amp;FZ$5,Fluxo!$D:$D,$D117)</f>
        <v>0</v>
      </c>
      <c r="GA117" s="18">
        <f>SUMIFS(Fluxo!$N:$N,Fluxo!$S:$S,"&gt;"&amp;FZ$5,Fluxo!$S:$S,"&lt;="&amp;GA$5,Fluxo!$D:$D,$D117)</f>
        <v>0</v>
      </c>
      <c r="GB117" s="18">
        <f>SUMIFS(Fluxo!$N:$N,Fluxo!$S:$S,"&gt;"&amp;GA$5,Fluxo!$S:$S,"&lt;="&amp;GB$5,Fluxo!$D:$D,$D117)</f>
        <v>0</v>
      </c>
      <c r="GC117" s="18">
        <f>SUMIFS(Fluxo!$N:$N,Fluxo!$S:$S,"&gt;"&amp;GB$5,Fluxo!$S:$S,"&lt;="&amp;GC$5,Fluxo!$D:$D,$D117)</f>
        <v>0</v>
      </c>
      <c r="GD117" s="18">
        <f>SUMIFS(Fluxo!$N:$N,Fluxo!$S:$S,"&gt;"&amp;GC$5,Fluxo!$S:$S,"&lt;="&amp;GD$5,Fluxo!$D:$D,$D117)</f>
        <v>0</v>
      </c>
      <c r="GE117" s="18">
        <f>SUMIFS(Fluxo!$N:$N,Fluxo!$S:$S,"&gt;"&amp;GD$5,Fluxo!$S:$S,"&lt;="&amp;GE$5,Fluxo!$D:$D,$D117)</f>
        <v>0</v>
      </c>
      <c r="GF117" s="18">
        <f>SUMIFS(Fluxo!$N:$N,Fluxo!$S:$S,"&gt;"&amp;GE$5,Fluxo!$S:$S,"&lt;="&amp;GF$5,Fluxo!$D:$D,$D117)</f>
        <v>0</v>
      </c>
      <c r="GG117" s="18">
        <f>SUMIFS(Fluxo!$N:$N,Fluxo!$S:$S,"&gt;"&amp;GF$5,Fluxo!$S:$S,"&lt;="&amp;GG$5,Fluxo!$D:$D,$D117)</f>
        <v>0</v>
      </c>
      <c r="GH117" s="18">
        <f>SUMIFS(Fluxo!$N:$N,Fluxo!$S:$S,"&gt;"&amp;GG$5,Fluxo!$S:$S,"&lt;="&amp;GH$5,Fluxo!$D:$D,$D117)</f>
        <v>0</v>
      </c>
      <c r="GI117" s="18">
        <f>SUMIFS(Fluxo!$N:$N,Fluxo!$S:$S,"&gt;"&amp;GH$5,Fluxo!$S:$S,"&lt;="&amp;GI$5,Fluxo!$D:$D,$D117)</f>
        <v>0</v>
      </c>
      <c r="GJ117" s="18">
        <f>SUMIFS(Fluxo!$N:$N,Fluxo!$S:$S,"&gt;"&amp;GI$5,Fluxo!$S:$S,"&lt;="&amp;GJ$5,Fluxo!$D:$D,$D117)</f>
        <v>0</v>
      </c>
      <c r="GK117" s="18">
        <f>SUMIFS(Fluxo!$N:$N,Fluxo!$S:$S,"&gt;"&amp;GJ$5,Fluxo!$S:$S,"&lt;="&amp;GK$5,Fluxo!$D:$D,$D117)</f>
        <v>0</v>
      </c>
      <c r="GL117" s="18">
        <f>SUMIFS(Fluxo!$N:$N,Fluxo!$S:$S,"&gt;"&amp;GK$5,Fluxo!$S:$S,"&lt;="&amp;GL$5,Fluxo!$D:$D,$D117)</f>
        <v>0</v>
      </c>
      <c r="GM117" s="18">
        <f>SUMIFS(Fluxo!$N:$N,Fluxo!$S:$S,"&gt;"&amp;GL$5,Fluxo!$S:$S,"&lt;="&amp;GM$5,Fluxo!$D:$D,$D117)</f>
        <v>0</v>
      </c>
      <c r="GN117" s="18">
        <f>SUMIFS(Fluxo!$N:$N,Fluxo!$S:$S,"&gt;"&amp;GM$5,Fluxo!$S:$S,"&lt;="&amp;GN$5,Fluxo!$D:$D,$D117)</f>
        <v>0</v>
      </c>
      <c r="GO117" s="18">
        <f>SUMIFS(Fluxo!$N:$N,Fluxo!$S:$S,"&gt;"&amp;GN$5,Fluxo!$S:$S,"&lt;="&amp;GO$5,Fluxo!$D:$D,$D117)</f>
        <v>0</v>
      </c>
      <c r="GP117" s="18">
        <f>SUMIFS(Fluxo!$N:$N,Fluxo!$S:$S,"&gt;"&amp;GO$5,Fluxo!$S:$S,"&lt;="&amp;GP$5,Fluxo!$D:$D,$D117)</f>
        <v>0</v>
      </c>
      <c r="GQ117" s="18">
        <f>SUMIFS(Fluxo!$N:$N,Fluxo!$S:$S,"&gt;"&amp;GP$5,Fluxo!$S:$S,"&lt;="&amp;GQ$5,Fluxo!$D:$D,$D117)</f>
        <v>0</v>
      </c>
      <c r="GR117" s="18">
        <f>SUMIFS(Fluxo!$N:$N,Fluxo!$S:$S,"&gt;"&amp;GQ$5,Fluxo!$S:$S,"&lt;="&amp;GR$5,Fluxo!$D:$D,$D117)</f>
        <v>0</v>
      </c>
      <c r="GS117" s="18">
        <f>SUMIFS(Fluxo!$N:$N,Fluxo!$S:$S,"&gt;"&amp;GR$5,Fluxo!$S:$S,"&lt;="&amp;GS$5,Fluxo!$D:$D,$D117)</f>
        <v>0</v>
      </c>
      <c r="GT117" s="18">
        <f>SUMIFS(Fluxo!$N:$N,Fluxo!$S:$S,"&gt;"&amp;GS$5,Fluxo!$S:$S,"&lt;="&amp;GT$5,Fluxo!$D:$D,$D117)</f>
        <v>0</v>
      </c>
      <c r="GU117" s="18">
        <f>SUMIFS(Fluxo!$N:$N,Fluxo!$S:$S,"&gt;"&amp;GT$5,Fluxo!$S:$S,"&lt;="&amp;GU$5,Fluxo!$D:$D,$D117)</f>
        <v>0</v>
      </c>
      <c r="GV117" s="18">
        <f>SUMIFS(Fluxo!$N:$N,Fluxo!$S:$S,"&gt;"&amp;GU$5,Fluxo!$S:$S,"&lt;="&amp;GV$5,Fluxo!$D:$D,$D117)</f>
        <v>0</v>
      </c>
      <c r="GW117" s="18">
        <f>SUMIFS(Fluxo!$N:$N,Fluxo!$S:$S,"&gt;"&amp;GV$5,Fluxo!$S:$S,"&lt;="&amp;GW$5,Fluxo!$D:$D,$D117)</f>
        <v>0</v>
      </c>
      <c r="GX117" s="18">
        <f>SUMIFS(Fluxo!$N:$N,Fluxo!$S:$S,"&gt;"&amp;GW$5,Fluxo!$S:$S,"&lt;="&amp;GX$5,Fluxo!$D:$D,$D117)</f>
        <v>0</v>
      </c>
      <c r="GY117" s="18">
        <f>SUMIFS(Fluxo!$N:$N,Fluxo!$S:$S,"&gt;"&amp;GX$5,Fluxo!$S:$S,"&lt;="&amp;GY$5,Fluxo!$D:$D,$D117)</f>
        <v>0</v>
      </c>
      <c r="GZ117" s="18">
        <f>SUMIFS(Fluxo!$N:$N,Fluxo!$S:$S,"&gt;"&amp;GY$5,Fluxo!$S:$S,"&lt;="&amp;GZ$5,Fluxo!$D:$D,$D117)</f>
        <v>0</v>
      </c>
      <c r="HA117" s="18">
        <f>SUMIFS(Fluxo!$N:$N,Fluxo!$S:$S,"&gt;"&amp;GZ$5,Fluxo!$S:$S,"&lt;="&amp;HA$5,Fluxo!$D:$D,$D117)</f>
        <v>0</v>
      </c>
      <c r="HB117" s="18">
        <f>SUMIFS(Fluxo!$N:$N,Fluxo!$S:$S,"&gt;"&amp;HA$5,Fluxo!$S:$S,"&lt;="&amp;HB$5,Fluxo!$D:$D,$D117)</f>
        <v>0</v>
      </c>
      <c r="HC117" s="18">
        <f>SUMIFS(Fluxo!$N:$N,Fluxo!$S:$S,"&gt;"&amp;HB$5,Fluxo!$S:$S,"&lt;="&amp;HC$5,Fluxo!$D:$D,$D117)</f>
        <v>0</v>
      </c>
      <c r="HD117" s="18">
        <f>SUMIFS(Fluxo!$N:$N,Fluxo!$S:$S,"&gt;"&amp;HC$5,Fluxo!$S:$S,"&lt;="&amp;HD$5,Fluxo!$D:$D,$D117)</f>
        <v>0</v>
      </c>
      <c r="HE117" s="18">
        <f>SUMIFS(Fluxo!$N:$N,Fluxo!$S:$S,"&gt;"&amp;HD$5,Fluxo!$S:$S,"&lt;="&amp;HE$5,Fluxo!$D:$D,$D117)</f>
        <v>0</v>
      </c>
      <c r="HF117" s="18">
        <f>SUMIFS(Fluxo!$N:$N,Fluxo!$S:$S,"&gt;"&amp;HE$5,Fluxo!$S:$S,"&lt;="&amp;HF$5,Fluxo!$D:$D,$D117)</f>
        <v>0</v>
      </c>
    </row>
    <row r="118" spans="1:214">
      <c r="A118" s="20">
        <f t="shared" si="18"/>
        <v>108</v>
      </c>
      <c r="B118" s="140" t="str">
        <f>'Check Carteira'!C110</f>
        <v>E.1016.99.02.0003</v>
      </c>
      <c r="C118" s="141">
        <v>1</v>
      </c>
      <c r="D118" s="129" t="str">
        <f>'Check Carteira'!F110</f>
        <v>L-0003</v>
      </c>
      <c r="E118" s="21" t="str">
        <f>IFERROR(INDEX(Contratos!L:L,MATCH(D118,Contratos!R:R,0)),"")</f>
        <v/>
      </c>
      <c r="F118" s="139" t="str">
        <f>IFERROR(INDEX(Contratos!G:G,MATCH(D118,Contratos!R:R,0)),"")</f>
        <v/>
      </c>
      <c r="H118" s="83">
        <f t="shared" si="17"/>
        <v>0</v>
      </c>
      <c r="J118" s="18">
        <f>SUMIFS(Fluxo!$N:$N,Fluxo!$S:$S,"&gt;"&amp;I$5,Fluxo!$S:$S,"&lt;="&amp;J$5,Fluxo!$D:$D,$D118)</f>
        <v>0</v>
      </c>
      <c r="K118" s="18">
        <f>SUMIFS(Fluxo!$N:$N,Fluxo!$S:$S,"&gt;"&amp;J$5,Fluxo!$S:$S,"&lt;="&amp;K$5,Fluxo!$D:$D,$D118)</f>
        <v>0</v>
      </c>
      <c r="L118" s="18">
        <f>SUMIFS(Fluxo!$N:$N,Fluxo!$S:$S,"&gt;"&amp;K$5,Fluxo!$S:$S,"&lt;="&amp;L$5,Fluxo!$D:$D,$D118)</f>
        <v>0</v>
      </c>
      <c r="M118" s="18">
        <f>SUMIFS(Fluxo!$N:$N,Fluxo!$S:$S,"&gt;"&amp;L$5,Fluxo!$S:$S,"&lt;="&amp;M$5,Fluxo!$D:$D,$D118)</f>
        <v>0</v>
      </c>
      <c r="N118" s="18">
        <f>SUMIFS(Fluxo!$N:$N,Fluxo!$S:$S,"&gt;"&amp;M$5,Fluxo!$S:$S,"&lt;="&amp;N$5,Fluxo!$D:$D,$D118)</f>
        <v>0</v>
      </c>
      <c r="O118" s="18">
        <f>SUMIFS(Fluxo!$N:$N,Fluxo!$S:$S,"&gt;"&amp;N$5,Fluxo!$S:$S,"&lt;="&amp;O$5,Fluxo!$D:$D,$D118)</f>
        <v>0</v>
      </c>
      <c r="P118" s="18">
        <f>SUMIFS(Fluxo!$N:$N,Fluxo!$S:$S,"&gt;"&amp;O$5,Fluxo!$S:$S,"&lt;="&amp;P$5,Fluxo!$D:$D,$D118)</f>
        <v>0</v>
      </c>
      <c r="Q118" s="18">
        <f>SUMIFS(Fluxo!$N:$N,Fluxo!$S:$S,"&gt;"&amp;P$5,Fluxo!$S:$S,"&lt;="&amp;Q$5,Fluxo!$D:$D,$D118)</f>
        <v>0</v>
      </c>
      <c r="R118" s="18">
        <f>SUMIFS(Fluxo!$N:$N,Fluxo!$S:$S,"&gt;"&amp;Q$5,Fluxo!$S:$S,"&lt;="&amp;R$5,Fluxo!$D:$D,$D118)</f>
        <v>0</v>
      </c>
      <c r="S118" s="18">
        <f>SUMIFS(Fluxo!$N:$N,Fluxo!$S:$S,"&gt;"&amp;R$5,Fluxo!$S:$S,"&lt;="&amp;S$5,Fluxo!$D:$D,$D118)</f>
        <v>0</v>
      </c>
      <c r="T118" s="18">
        <f>SUMIFS(Fluxo!$N:$N,Fluxo!$S:$S,"&gt;"&amp;S$5,Fluxo!$S:$S,"&lt;="&amp;T$5,Fluxo!$D:$D,$D118)</f>
        <v>0</v>
      </c>
      <c r="U118" s="18">
        <f>SUMIFS(Fluxo!$N:$N,Fluxo!$S:$S,"&gt;"&amp;T$5,Fluxo!$S:$S,"&lt;="&amp;U$5,Fluxo!$D:$D,$D118)</f>
        <v>0</v>
      </c>
      <c r="V118" s="18">
        <f>SUMIFS(Fluxo!$N:$N,Fluxo!$S:$S,"&gt;"&amp;U$5,Fluxo!$S:$S,"&lt;="&amp;V$5,Fluxo!$D:$D,$D118)</f>
        <v>0</v>
      </c>
      <c r="W118" s="18">
        <f>SUMIFS(Fluxo!$N:$N,Fluxo!$S:$S,"&gt;"&amp;V$5,Fluxo!$S:$S,"&lt;="&amp;W$5,Fluxo!$D:$D,$D118)</f>
        <v>0</v>
      </c>
      <c r="X118" s="18">
        <f>SUMIFS(Fluxo!$N:$N,Fluxo!$S:$S,"&gt;"&amp;W$5,Fluxo!$S:$S,"&lt;="&amp;X$5,Fluxo!$D:$D,$D118)</f>
        <v>0</v>
      </c>
      <c r="Y118" s="18">
        <f>SUMIFS(Fluxo!$N:$N,Fluxo!$S:$S,"&gt;"&amp;X$5,Fluxo!$S:$S,"&lt;="&amp;Y$5,Fluxo!$D:$D,$D118)</f>
        <v>0</v>
      </c>
      <c r="Z118" s="18">
        <f>SUMIFS(Fluxo!$N:$N,Fluxo!$S:$S,"&gt;"&amp;Y$5,Fluxo!$S:$S,"&lt;="&amp;Z$5,Fluxo!$D:$D,$D118)</f>
        <v>0</v>
      </c>
      <c r="AA118" s="18">
        <f>SUMIFS(Fluxo!$N:$N,Fluxo!$S:$S,"&gt;"&amp;Z$5,Fluxo!$S:$S,"&lt;="&amp;AA$5,Fluxo!$D:$D,$D118)</f>
        <v>0</v>
      </c>
      <c r="AB118" s="18">
        <f>SUMIFS(Fluxo!$N:$N,Fluxo!$S:$S,"&gt;"&amp;AA$5,Fluxo!$S:$S,"&lt;="&amp;AB$5,Fluxo!$D:$D,$D118)</f>
        <v>0</v>
      </c>
      <c r="AC118" s="18">
        <f>SUMIFS(Fluxo!$N:$N,Fluxo!$S:$S,"&gt;"&amp;AB$5,Fluxo!$S:$S,"&lt;="&amp;AC$5,Fluxo!$D:$D,$D118)</f>
        <v>0</v>
      </c>
      <c r="AD118" s="18">
        <f>SUMIFS(Fluxo!$N:$N,Fluxo!$S:$S,"&gt;"&amp;AC$5,Fluxo!$S:$S,"&lt;="&amp;AD$5,Fluxo!$D:$D,$D118)</f>
        <v>0</v>
      </c>
      <c r="AE118" s="18">
        <f>SUMIFS(Fluxo!$N:$N,Fluxo!$S:$S,"&gt;"&amp;AD$5,Fluxo!$S:$S,"&lt;="&amp;AE$5,Fluxo!$D:$D,$D118)</f>
        <v>0</v>
      </c>
      <c r="AF118" s="18">
        <f>SUMIFS(Fluxo!$N:$N,Fluxo!$S:$S,"&gt;"&amp;AE$5,Fluxo!$S:$S,"&lt;="&amp;AF$5,Fluxo!$D:$D,$D118)</f>
        <v>0</v>
      </c>
      <c r="AG118" s="18">
        <f>SUMIFS(Fluxo!$N:$N,Fluxo!$S:$S,"&gt;"&amp;AF$5,Fluxo!$S:$S,"&lt;="&amp;AG$5,Fluxo!$D:$D,$D118)</f>
        <v>0</v>
      </c>
      <c r="AH118" s="18">
        <f>SUMIFS(Fluxo!$N:$N,Fluxo!$S:$S,"&gt;"&amp;AG$5,Fluxo!$S:$S,"&lt;="&amp;AH$5,Fluxo!$D:$D,$D118)</f>
        <v>0</v>
      </c>
      <c r="AI118" s="18">
        <f>SUMIFS(Fluxo!$N:$N,Fluxo!$S:$S,"&gt;"&amp;AH$5,Fluxo!$S:$S,"&lt;="&amp;AI$5,Fluxo!$D:$D,$D118)</f>
        <v>0</v>
      </c>
      <c r="AJ118" s="18">
        <f>SUMIFS(Fluxo!$N:$N,Fluxo!$S:$S,"&gt;"&amp;AI$5,Fluxo!$S:$S,"&lt;="&amp;AJ$5,Fluxo!$D:$D,$D118)</f>
        <v>0</v>
      </c>
      <c r="AK118" s="18">
        <f>SUMIFS(Fluxo!$N:$N,Fluxo!$S:$S,"&gt;"&amp;AJ$5,Fluxo!$S:$S,"&lt;="&amp;AK$5,Fluxo!$D:$D,$D118)</f>
        <v>0</v>
      </c>
      <c r="AL118" s="18">
        <f>SUMIFS(Fluxo!$N:$N,Fluxo!$S:$S,"&gt;"&amp;AK$5,Fluxo!$S:$S,"&lt;="&amp;AL$5,Fluxo!$D:$D,$D118)</f>
        <v>0</v>
      </c>
      <c r="AM118" s="18">
        <f>SUMIFS(Fluxo!$N:$N,Fluxo!$S:$S,"&gt;"&amp;AL$5,Fluxo!$S:$S,"&lt;="&amp;AM$5,Fluxo!$D:$D,$D118)</f>
        <v>0</v>
      </c>
      <c r="AN118" s="18">
        <f>SUMIFS(Fluxo!$N:$N,Fluxo!$S:$S,"&gt;"&amp;AM$5,Fluxo!$S:$S,"&lt;="&amp;AN$5,Fluxo!$D:$D,$D118)</f>
        <v>0</v>
      </c>
      <c r="AO118" s="18">
        <f>SUMIFS(Fluxo!$N:$N,Fluxo!$S:$S,"&gt;"&amp;AN$5,Fluxo!$S:$S,"&lt;="&amp;AO$5,Fluxo!$D:$D,$D118)</f>
        <v>0</v>
      </c>
      <c r="AP118" s="18">
        <f>SUMIFS(Fluxo!$N:$N,Fluxo!$S:$S,"&gt;"&amp;AO$5,Fluxo!$S:$S,"&lt;="&amp;AP$5,Fluxo!$D:$D,$D118)</f>
        <v>0</v>
      </c>
      <c r="AQ118" s="18">
        <f>SUMIFS(Fluxo!$N:$N,Fluxo!$S:$S,"&gt;"&amp;AP$5,Fluxo!$S:$S,"&lt;="&amp;AQ$5,Fluxo!$D:$D,$D118)</f>
        <v>0</v>
      </c>
      <c r="AR118" s="18">
        <f>SUMIFS(Fluxo!$N:$N,Fluxo!$S:$S,"&gt;"&amp;AQ$5,Fluxo!$S:$S,"&lt;="&amp;AR$5,Fluxo!$D:$D,$D118)</f>
        <v>0</v>
      </c>
      <c r="AS118" s="18">
        <f>SUMIFS(Fluxo!$N:$N,Fluxo!$S:$S,"&gt;"&amp;AR$5,Fluxo!$S:$S,"&lt;="&amp;AS$5,Fluxo!$D:$D,$D118)</f>
        <v>0</v>
      </c>
      <c r="AT118" s="18">
        <f>SUMIFS(Fluxo!$N:$N,Fluxo!$S:$S,"&gt;"&amp;AS$5,Fluxo!$S:$S,"&lt;="&amp;AT$5,Fluxo!$D:$D,$D118)</f>
        <v>0</v>
      </c>
      <c r="AU118" s="18">
        <f>SUMIFS(Fluxo!$N:$N,Fluxo!$S:$S,"&gt;"&amp;AT$5,Fluxo!$S:$S,"&lt;="&amp;AU$5,Fluxo!$D:$D,$D118)</f>
        <v>0</v>
      </c>
      <c r="AV118" s="18">
        <f>SUMIFS(Fluxo!$N:$N,Fluxo!$S:$S,"&gt;"&amp;AU$5,Fluxo!$S:$S,"&lt;="&amp;AV$5,Fluxo!$D:$D,$D118)</f>
        <v>0</v>
      </c>
      <c r="AW118" s="18">
        <f>SUMIFS(Fluxo!$N:$N,Fluxo!$S:$S,"&gt;"&amp;AV$5,Fluxo!$S:$S,"&lt;="&amp;AW$5,Fluxo!$D:$D,$D118)</f>
        <v>0</v>
      </c>
      <c r="AX118" s="18">
        <f>SUMIFS(Fluxo!$N:$N,Fluxo!$S:$S,"&gt;"&amp;AW$5,Fluxo!$S:$S,"&lt;="&amp;AX$5,Fluxo!$D:$D,$D118)</f>
        <v>0</v>
      </c>
      <c r="AY118" s="18">
        <f>SUMIFS(Fluxo!$N:$N,Fluxo!$S:$S,"&gt;"&amp;AX$5,Fluxo!$S:$S,"&lt;="&amp;AY$5,Fluxo!$D:$D,$D118)</f>
        <v>0</v>
      </c>
      <c r="AZ118" s="18">
        <f>SUMIFS(Fluxo!$N:$N,Fluxo!$S:$S,"&gt;"&amp;AY$5,Fluxo!$S:$S,"&lt;="&amp;AZ$5,Fluxo!$D:$D,$D118)</f>
        <v>0</v>
      </c>
      <c r="BA118" s="18">
        <f>SUMIFS(Fluxo!$N:$N,Fluxo!$S:$S,"&gt;"&amp;AZ$5,Fluxo!$S:$S,"&lt;="&amp;BA$5,Fluxo!$D:$D,$D118)</f>
        <v>0</v>
      </c>
      <c r="BB118" s="18">
        <f>SUMIFS(Fluxo!$N:$N,Fluxo!$S:$S,"&gt;"&amp;BA$5,Fluxo!$S:$S,"&lt;="&amp;BB$5,Fluxo!$D:$D,$D118)</f>
        <v>0</v>
      </c>
      <c r="BC118" s="18">
        <f>SUMIFS(Fluxo!$N:$N,Fluxo!$S:$S,"&gt;"&amp;BB$5,Fluxo!$S:$S,"&lt;="&amp;BC$5,Fluxo!$D:$D,$D118)</f>
        <v>0</v>
      </c>
      <c r="BD118" s="18">
        <f>SUMIFS(Fluxo!$N:$N,Fluxo!$S:$S,"&gt;"&amp;BC$5,Fluxo!$S:$S,"&lt;="&amp;BD$5,Fluxo!$D:$D,$D118)</f>
        <v>0</v>
      </c>
      <c r="BE118" s="18">
        <f>SUMIFS(Fluxo!$N:$N,Fluxo!$S:$S,"&gt;"&amp;BD$5,Fluxo!$S:$S,"&lt;="&amp;BE$5,Fluxo!$D:$D,$D118)</f>
        <v>0</v>
      </c>
      <c r="BF118" s="18">
        <f>SUMIFS(Fluxo!$N:$N,Fluxo!$S:$S,"&gt;"&amp;BE$5,Fluxo!$S:$S,"&lt;="&amp;BF$5,Fluxo!$D:$D,$D118)</f>
        <v>0</v>
      </c>
      <c r="BG118" s="18">
        <f>SUMIFS(Fluxo!$N:$N,Fluxo!$S:$S,"&gt;"&amp;BF$5,Fluxo!$S:$S,"&lt;="&amp;BG$5,Fluxo!$D:$D,$D118)</f>
        <v>0</v>
      </c>
      <c r="BH118" s="18">
        <f>SUMIFS(Fluxo!$N:$N,Fluxo!$S:$S,"&gt;"&amp;BG$5,Fluxo!$S:$S,"&lt;="&amp;BH$5,Fluxo!$D:$D,$D118)</f>
        <v>0</v>
      </c>
      <c r="BI118" s="18">
        <f>SUMIFS(Fluxo!$N:$N,Fluxo!$S:$S,"&gt;"&amp;BH$5,Fluxo!$S:$S,"&lt;="&amp;BI$5,Fluxo!$D:$D,$D118)</f>
        <v>0</v>
      </c>
      <c r="BJ118" s="18">
        <f>SUMIFS(Fluxo!$N:$N,Fluxo!$S:$S,"&gt;"&amp;BI$5,Fluxo!$S:$S,"&lt;="&amp;BJ$5,Fluxo!$D:$D,$D118)</f>
        <v>0</v>
      </c>
      <c r="BK118" s="18">
        <f>SUMIFS(Fluxo!$N:$N,Fluxo!$S:$S,"&gt;"&amp;BJ$5,Fluxo!$S:$S,"&lt;="&amp;BK$5,Fluxo!$D:$D,$D118)</f>
        <v>0</v>
      </c>
      <c r="BL118" s="18">
        <f>SUMIFS(Fluxo!$N:$N,Fluxo!$S:$S,"&gt;"&amp;BK$5,Fluxo!$S:$S,"&lt;="&amp;BL$5,Fluxo!$D:$D,$D118)</f>
        <v>0</v>
      </c>
      <c r="BM118" s="18">
        <f>SUMIFS(Fluxo!$N:$N,Fluxo!$S:$S,"&gt;"&amp;BL$5,Fluxo!$S:$S,"&lt;="&amp;BM$5,Fluxo!$D:$D,$D118)</f>
        <v>0</v>
      </c>
      <c r="BN118" s="18">
        <f>SUMIFS(Fluxo!$N:$N,Fluxo!$S:$S,"&gt;"&amp;BM$5,Fluxo!$S:$S,"&lt;="&amp;BN$5,Fluxo!$D:$D,$D118)</f>
        <v>0</v>
      </c>
      <c r="BO118" s="18">
        <f>SUMIFS(Fluxo!$N:$N,Fluxo!$S:$S,"&gt;"&amp;BN$5,Fluxo!$S:$S,"&lt;="&amp;BO$5,Fluxo!$D:$D,$D118)</f>
        <v>0</v>
      </c>
      <c r="BP118" s="18">
        <f>SUMIFS(Fluxo!$N:$N,Fluxo!$S:$S,"&gt;"&amp;BO$5,Fluxo!$S:$S,"&lt;="&amp;BP$5,Fluxo!$D:$D,$D118)</f>
        <v>0</v>
      </c>
      <c r="BQ118" s="18">
        <f>SUMIFS(Fluxo!$N:$N,Fluxo!$S:$S,"&gt;"&amp;BP$5,Fluxo!$S:$S,"&lt;="&amp;BQ$5,Fluxo!$D:$D,$D118)</f>
        <v>0</v>
      </c>
      <c r="BR118" s="18">
        <f>SUMIFS(Fluxo!$N:$N,Fluxo!$S:$S,"&gt;"&amp;BQ$5,Fluxo!$S:$S,"&lt;="&amp;BR$5,Fluxo!$D:$D,$D118)</f>
        <v>0</v>
      </c>
      <c r="BS118" s="18">
        <f>SUMIFS(Fluxo!$N:$N,Fluxo!$S:$S,"&gt;"&amp;BR$5,Fluxo!$S:$S,"&lt;="&amp;BS$5,Fluxo!$D:$D,$D118)</f>
        <v>0</v>
      </c>
      <c r="BT118" s="18">
        <f>SUMIFS(Fluxo!$N:$N,Fluxo!$S:$S,"&gt;"&amp;BS$5,Fluxo!$S:$S,"&lt;="&amp;BT$5,Fluxo!$D:$D,$D118)</f>
        <v>0</v>
      </c>
      <c r="BU118" s="18">
        <f>SUMIFS(Fluxo!$N:$N,Fluxo!$S:$S,"&gt;"&amp;BT$5,Fluxo!$S:$S,"&lt;="&amp;BU$5,Fluxo!$D:$D,$D118)</f>
        <v>0</v>
      </c>
      <c r="BV118" s="18">
        <f>SUMIFS(Fluxo!$N:$N,Fluxo!$S:$S,"&gt;"&amp;BU$5,Fluxo!$S:$S,"&lt;="&amp;BV$5,Fluxo!$D:$D,$D118)</f>
        <v>0</v>
      </c>
      <c r="BW118" s="18">
        <f>SUMIFS(Fluxo!$N:$N,Fluxo!$S:$S,"&gt;"&amp;BV$5,Fluxo!$S:$S,"&lt;="&amp;BW$5,Fluxo!$D:$D,$D118)</f>
        <v>0</v>
      </c>
      <c r="BX118" s="18">
        <f>SUMIFS(Fluxo!$N:$N,Fluxo!$S:$S,"&gt;"&amp;BW$5,Fluxo!$S:$S,"&lt;="&amp;BX$5,Fluxo!$D:$D,$D118)</f>
        <v>0</v>
      </c>
      <c r="BY118" s="18">
        <f>SUMIFS(Fluxo!$N:$N,Fluxo!$S:$S,"&gt;"&amp;BX$5,Fluxo!$S:$S,"&lt;="&amp;BY$5,Fluxo!$D:$D,$D118)</f>
        <v>0</v>
      </c>
      <c r="BZ118" s="18">
        <f>SUMIFS(Fluxo!$N:$N,Fluxo!$S:$S,"&gt;"&amp;BY$5,Fluxo!$S:$S,"&lt;="&amp;BZ$5,Fluxo!$D:$D,$D118)</f>
        <v>0</v>
      </c>
      <c r="CA118" s="18">
        <f>SUMIFS(Fluxo!$N:$N,Fluxo!$S:$S,"&gt;"&amp;BZ$5,Fluxo!$S:$S,"&lt;="&amp;CA$5,Fluxo!$D:$D,$D118)</f>
        <v>0</v>
      </c>
      <c r="CB118" s="18">
        <f>SUMIFS(Fluxo!$N:$N,Fluxo!$S:$S,"&gt;"&amp;CA$5,Fluxo!$S:$S,"&lt;="&amp;CB$5,Fluxo!$D:$D,$D118)</f>
        <v>0</v>
      </c>
      <c r="CC118" s="18">
        <f>SUMIFS(Fluxo!$N:$N,Fluxo!$S:$S,"&gt;"&amp;CB$5,Fluxo!$S:$S,"&lt;="&amp;CC$5,Fluxo!$D:$D,$D118)</f>
        <v>0</v>
      </c>
      <c r="CD118" s="18">
        <f>SUMIFS(Fluxo!$N:$N,Fluxo!$S:$S,"&gt;"&amp;CC$5,Fluxo!$S:$S,"&lt;="&amp;CD$5,Fluxo!$D:$D,$D118)</f>
        <v>0</v>
      </c>
      <c r="CE118" s="18">
        <f>SUMIFS(Fluxo!$N:$N,Fluxo!$S:$S,"&gt;"&amp;CD$5,Fluxo!$S:$S,"&lt;="&amp;CE$5,Fluxo!$D:$D,$D118)</f>
        <v>0</v>
      </c>
      <c r="CF118" s="18">
        <f>SUMIFS(Fluxo!$N:$N,Fluxo!$S:$S,"&gt;"&amp;CE$5,Fluxo!$S:$S,"&lt;="&amp;CF$5,Fluxo!$D:$D,$D118)</f>
        <v>0</v>
      </c>
      <c r="CG118" s="18">
        <f>SUMIFS(Fluxo!$N:$N,Fluxo!$S:$S,"&gt;"&amp;CF$5,Fluxo!$S:$S,"&lt;="&amp;CG$5,Fluxo!$D:$D,$D118)</f>
        <v>0</v>
      </c>
      <c r="CH118" s="18">
        <f>SUMIFS(Fluxo!$N:$N,Fluxo!$S:$S,"&gt;"&amp;CG$5,Fluxo!$S:$S,"&lt;="&amp;CH$5,Fluxo!$D:$D,$D118)</f>
        <v>0</v>
      </c>
      <c r="CI118" s="18">
        <f>SUMIFS(Fluxo!$N:$N,Fluxo!$S:$S,"&gt;"&amp;CH$5,Fluxo!$S:$S,"&lt;="&amp;CI$5,Fluxo!$D:$D,$D118)</f>
        <v>0</v>
      </c>
      <c r="CJ118" s="18">
        <f>SUMIFS(Fluxo!$N:$N,Fluxo!$S:$S,"&gt;"&amp;CI$5,Fluxo!$S:$S,"&lt;="&amp;CJ$5,Fluxo!$D:$D,$D118)</f>
        <v>0</v>
      </c>
      <c r="CK118" s="18">
        <f>SUMIFS(Fluxo!$N:$N,Fluxo!$S:$S,"&gt;"&amp;CJ$5,Fluxo!$S:$S,"&lt;="&amp;CK$5,Fluxo!$D:$D,$D118)</f>
        <v>0</v>
      </c>
      <c r="CL118" s="18">
        <f>SUMIFS(Fluxo!$N:$N,Fluxo!$S:$S,"&gt;"&amp;CK$5,Fluxo!$S:$S,"&lt;="&amp;CL$5,Fluxo!$D:$D,$D118)</f>
        <v>0</v>
      </c>
      <c r="CM118" s="18">
        <f>SUMIFS(Fluxo!$N:$N,Fluxo!$S:$S,"&gt;"&amp;CL$5,Fluxo!$S:$S,"&lt;="&amp;CM$5,Fluxo!$D:$D,$D118)</f>
        <v>0</v>
      </c>
      <c r="CN118" s="18">
        <f>SUMIFS(Fluxo!$N:$N,Fluxo!$S:$S,"&gt;"&amp;CM$5,Fluxo!$S:$S,"&lt;="&amp;CN$5,Fluxo!$D:$D,$D118)</f>
        <v>0</v>
      </c>
      <c r="CO118" s="18">
        <f>SUMIFS(Fluxo!$N:$N,Fluxo!$S:$S,"&gt;"&amp;CN$5,Fluxo!$S:$S,"&lt;="&amp;CO$5,Fluxo!$D:$D,$D118)</f>
        <v>0</v>
      </c>
      <c r="CP118" s="18">
        <f>SUMIFS(Fluxo!$N:$N,Fluxo!$S:$S,"&gt;"&amp;CO$5,Fluxo!$S:$S,"&lt;="&amp;CP$5,Fluxo!$D:$D,$D118)</f>
        <v>0</v>
      </c>
      <c r="CQ118" s="18">
        <f>SUMIFS(Fluxo!$N:$N,Fluxo!$S:$S,"&gt;"&amp;CP$5,Fluxo!$S:$S,"&lt;="&amp;CQ$5,Fluxo!$D:$D,$D118)</f>
        <v>0</v>
      </c>
      <c r="CR118" s="18">
        <f>SUMIFS(Fluxo!$N:$N,Fluxo!$S:$S,"&gt;"&amp;CQ$5,Fluxo!$S:$S,"&lt;="&amp;CR$5,Fluxo!$D:$D,$D118)</f>
        <v>0</v>
      </c>
      <c r="CS118" s="18">
        <f>SUMIFS(Fluxo!$N:$N,Fluxo!$S:$S,"&gt;"&amp;CR$5,Fluxo!$S:$S,"&lt;="&amp;CS$5,Fluxo!$D:$D,$D118)</f>
        <v>0</v>
      </c>
      <c r="CT118" s="18">
        <f>SUMIFS(Fluxo!$N:$N,Fluxo!$S:$S,"&gt;"&amp;CS$5,Fluxo!$S:$S,"&lt;="&amp;CT$5,Fluxo!$D:$D,$D118)</f>
        <v>0</v>
      </c>
      <c r="CU118" s="18">
        <f>SUMIFS(Fluxo!$N:$N,Fluxo!$S:$S,"&gt;"&amp;CT$5,Fluxo!$S:$S,"&lt;="&amp;CU$5,Fluxo!$D:$D,$D118)</f>
        <v>0</v>
      </c>
      <c r="CV118" s="18">
        <f>SUMIFS(Fluxo!$N:$N,Fluxo!$S:$S,"&gt;"&amp;CU$5,Fluxo!$S:$S,"&lt;="&amp;CV$5,Fluxo!$D:$D,$D118)</f>
        <v>0</v>
      </c>
      <c r="CW118" s="18">
        <f>SUMIFS(Fluxo!$N:$N,Fluxo!$S:$S,"&gt;"&amp;CV$5,Fluxo!$S:$S,"&lt;="&amp;CW$5,Fluxo!$D:$D,$D118)</f>
        <v>0</v>
      </c>
      <c r="CX118" s="18">
        <f>SUMIFS(Fluxo!$N:$N,Fluxo!$S:$S,"&gt;"&amp;CW$5,Fluxo!$S:$S,"&lt;="&amp;CX$5,Fluxo!$D:$D,$D118)</f>
        <v>0</v>
      </c>
      <c r="CY118" s="18">
        <f>SUMIFS(Fluxo!$N:$N,Fluxo!$S:$S,"&gt;"&amp;CX$5,Fluxo!$S:$S,"&lt;="&amp;CY$5,Fluxo!$D:$D,$D118)</f>
        <v>0</v>
      </c>
      <c r="CZ118" s="18">
        <f>SUMIFS(Fluxo!$N:$N,Fluxo!$S:$S,"&gt;"&amp;CY$5,Fluxo!$S:$S,"&lt;="&amp;CZ$5,Fluxo!$D:$D,$D118)</f>
        <v>0</v>
      </c>
      <c r="DA118" s="18">
        <f>SUMIFS(Fluxo!$N:$N,Fluxo!$S:$S,"&gt;"&amp;CZ$5,Fluxo!$S:$S,"&lt;="&amp;DA$5,Fluxo!$D:$D,$D118)</f>
        <v>0</v>
      </c>
      <c r="DB118" s="18">
        <f>SUMIFS(Fluxo!$N:$N,Fluxo!$S:$S,"&gt;"&amp;DA$5,Fluxo!$S:$S,"&lt;="&amp;DB$5,Fluxo!$D:$D,$D118)</f>
        <v>0</v>
      </c>
      <c r="DC118" s="18">
        <f>SUMIFS(Fluxo!$N:$N,Fluxo!$S:$S,"&gt;"&amp;DB$5,Fluxo!$S:$S,"&lt;="&amp;DC$5,Fluxo!$D:$D,$D118)</f>
        <v>0</v>
      </c>
      <c r="DD118" s="18">
        <f>SUMIFS(Fluxo!$N:$N,Fluxo!$S:$S,"&gt;"&amp;DC$5,Fluxo!$S:$S,"&lt;="&amp;DD$5,Fluxo!$D:$D,$D118)</f>
        <v>0</v>
      </c>
      <c r="DE118" s="18">
        <f>SUMIFS(Fluxo!$N:$N,Fluxo!$S:$S,"&gt;"&amp;DD$5,Fluxo!$S:$S,"&lt;="&amp;DE$5,Fluxo!$D:$D,$D118)</f>
        <v>0</v>
      </c>
      <c r="DF118" s="18">
        <f>SUMIFS(Fluxo!$N:$N,Fluxo!$S:$S,"&gt;"&amp;DE$5,Fluxo!$S:$S,"&lt;="&amp;DF$5,Fluxo!$D:$D,$D118)</f>
        <v>0</v>
      </c>
      <c r="DG118" s="18">
        <f>SUMIFS(Fluxo!$N:$N,Fluxo!$S:$S,"&gt;"&amp;DF$5,Fluxo!$S:$S,"&lt;="&amp;DG$5,Fluxo!$D:$D,$D118)</f>
        <v>0</v>
      </c>
      <c r="DH118" s="18">
        <f>SUMIFS(Fluxo!$N:$N,Fluxo!$S:$S,"&gt;"&amp;DG$5,Fluxo!$S:$S,"&lt;="&amp;DH$5,Fluxo!$D:$D,$D118)</f>
        <v>0</v>
      </c>
      <c r="DI118" s="18">
        <f>SUMIFS(Fluxo!$N:$N,Fluxo!$S:$S,"&gt;"&amp;DH$5,Fluxo!$S:$S,"&lt;="&amp;DI$5,Fluxo!$D:$D,$D118)</f>
        <v>0</v>
      </c>
      <c r="DJ118" s="18">
        <f>SUMIFS(Fluxo!$N:$N,Fluxo!$S:$S,"&gt;"&amp;DI$5,Fluxo!$S:$S,"&lt;="&amp;DJ$5,Fluxo!$D:$D,$D118)</f>
        <v>0</v>
      </c>
      <c r="DK118" s="18">
        <f>SUMIFS(Fluxo!$N:$N,Fluxo!$S:$S,"&gt;"&amp;DJ$5,Fluxo!$S:$S,"&lt;="&amp;DK$5,Fluxo!$D:$D,$D118)</f>
        <v>0</v>
      </c>
      <c r="DL118" s="18">
        <f>SUMIFS(Fluxo!$N:$N,Fluxo!$S:$S,"&gt;"&amp;DK$5,Fluxo!$S:$S,"&lt;="&amp;DL$5,Fluxo!$D:$D,$D118)</f>
        <v>0</v>
      </c>
      <c r="DM118" s="18">
        <f>SUMIFS(Fluxo!$N:$N,Fluxo!$S:$S,"&gt;"&amp;DL$5,Fluxo!$S:$S,"&lt;="&amp;DM$5,Fluxo!$D:$D,$D118)</f>
        <v>0</v>
      </c>
      <c r="DN118" s="18">
        <f>SUMIFS(Fluxo!$N:$N,Fluxo!$S:$S,"&gt;"&amp;DM$5,Fluxo!$S:$S,"&lt;="&amp;DN$5,Fluxo!$D:$D,$D118)</f>
        <v>0</v>
      </c>
      <c r="DO118" s="18">
        <f>SUMIFS(Fluxo!$N:$N,Fluxo!$S:$S,"&gt;"&amp;DN$5,Fluxo!$S:$S,"&lt;="&amp;DO$5,Fluxo!$D:$D,$D118)</f>
        <v>0</v>
      </c>
      <c r="DP118" s="18">
        <f>SUMIFS(Fluxo!$N:$N,Fluxo!$S:$S,"&gt;"&amp;DO$5,Fluxo!$S:$S,"&lt;="&amp;DP$5,Fluxo!$D:$D,$D118)</f>
        <v>0</v>
      </c>
      <c r="DQ118" s="18">
        <f>SUMIFS(Fluxo!$N:$N,Fluxo!$S:$S,"&gt;"&amp;DP$5,Fluxo!$S:$S,"&lt;="&amp;DQ$5,Fluxo!$D:$D,$D118)</f>
        <v>0</v>
      </c>
      <c r="DR118" s="18">
        <f>SUMIFS(Fluxo!$N:$N,Fluxo!$S:$S,"&gt;"&amp;DQ$5,Fluxo!$S:$S,"&lt;="&amp;DR$5,Fluxo!$D:$D,$D118)</f>
        <v>0</v>
      </c>
      <c r="DS118" s="18">
        <f>SUMIFS(Fluxo!$N:$N,Fluxo!$S:$S,"&gt;"&amp;DR$5,Fluxo!$S:$S,"&lt;="&amp;DS$5,Fluxo!$D:$D,$D118)</f>
        <v>0</v>
      </c>
      <c r="DT118" s="18">
        <f>SUMIFS(Fluxo!$N:$N,Fluxo!$S:$S,"&gt;"&amp;DS$5,Fluxo!$S:$S,"&lt;="&amp;DT$5,Fluxo!$D:$D,$D118)</f>
        <v>0</v>
      </c>
      <c r="DU118" s="18">
        <f>SUMIFS(Fluxo!$N:$N,Fluxo!$S:$S,"&gt;"&amp;DT$5,Fluxo!$S:$S,"&lt;="&amp;DU$5,Fluxo!$D:$D,$D118)</f>
        <v>0</v>
      </c>
      <c r="DV118" s="18">
        <f>SUMIFS(Fluxo!$N:$N,Fluxo!$S:$S,"&gt;"&amp;DU$5,Fluxo!$S:$S,"&lt;="&amp;DV$5,Fluxo!$D:$D,$D118)</f>
        <v>0</v>
      </c>
      <c r="DW118" s="18">
        <f>SUMIFS(Fluxo!$N:$N,Fluxo!$S:$S,"&gt;"&amp;DV$5,Fluxo!$S:$S,"&lt;="&amp;DW$5,Fluxo!$D:$D,$D118)</f>
        <v>0</v>
      </c>
      <c r="DX118" s="18">
        <f>SUMIFS(Fluxo!$N:$N,Fluxo!$S:$S,"&gt;"&amp;DW$5,Fluxo!$S:$S,"&lt;="&amp;DX$5,Fluxo!$D:$D,$D118)</f>
        <v>0</v>
      </c>
      <c r="DY118" s="18">
        <f>SUMIFS(Fluxo!$N:$N,Fluxo!$S:$S,"&gt;"&amp;DX$5,Fluxo!$S:$S,"&lt;="&amp;DY$5,Fluxo!$D:$D,$D118)</f>
        <v>0</v>
      </c>
      <c r="DZ118" s="18">
        <f>SUMIFS(Fluxo!$N:$N,Fluxo!$S:$S,"&gt;"&amp;DY$5,Fluxo!$S:$S,"&lt;="&amp;DZ$5,Fluxo!$D:$D,$D118)</f>
        <v>0</v>
      </c>
      <c r="EA118" s="18">
        <f>SUMIFS(Fluxo!$N:$N,Fluxo!$S:$S,"&gt;"&amp;DZ$5,Fluxo!$S:$S,"&lt;="&amp;EA$5,Fluxo!$D:$D,$D118)</f>
        <v>0</v>
      </c>
      <c r="EB118" s="18">
        <f>SUMIFS(Fluxo!$N:$N,Fluxo!$S:$S,"&gt;"&amp;EA$5,Fluxo!$S:$S,"&lt;="&amp;EB$5,Fluxo!$D:$D,$D118)</f>
        <v>0</v>
      </c>
      <c r="EC118" s="18">
        <f>SUMIFS(Fluxo!$N:$N,Fluxo!$S:$S,"&gt;"&amp;EB$5,Fluxo!$S:$S,"&lt;="&amp;EC$5,Fluxo!$D:$D,$D118)</f>
        <v>0</v>
      </c>
      <c r="ED118" s="18">
        <f>SUMIFS(Fluxo!$N:$N,Fluxo!$S:$S,"&gt;"&amp;EC$5,Fluxo!$S:$S,"&lt;="&amp;ED$5,Fluxo!$D:$D,$D118)</f>
        <v>0</v>
      </c>
      <c r="EE118" s="18">
        <f>SUMIFS(Fluxo!$N:$N,Fluxo!$S:$S,"&gt;"&amp;ED$5,Fluxo!$S:$S,"&lt;="&amp;EE$5,Fluxo!$D:$D,$D118)</f>
        <v>0</v>
      </c>
      <c r="EF118" s="18">
        <f>SUMIFS(Fluxo!$N:$N,Fluxo!$S:$S,"&gt;"&amp;EE$5,Fluxo!$S:$S,"&lt;="&amp;EF$5,Fluxo!$D:$D,$D118)</f>
        <v>0</v>
      </c>
      <c r="EG118" s="18">
        <f>SUMIFS(Fluxo!$N:$N,Fluxo!$S:$S,"&gt;"&amp;EF$5,Fluxo!$S:$S,"&lt;="&amp;EG$5,Fluxo!$D:$D,$D118)</f>
        <v>0</v>
      </c>
      <c r="EH118" s="18">
        <f>SUMIFS(Fluxo!$N:$N,Fluxo!$S:$S,"&gt;"&amp;EG$5,Fluxo!$S:$S,"&lt;="&amp;EH$5,Fluxo!$D:$D,$D118)</f>
        <v>0</v>
      </c>
      <c r="EI118" s="18">
        <f>SUMIFS(Fluxo!$N:$N,Fluxo!$S:$S,"&gt;"&amp;EH$5,Fluxo!$S:$S,"&lt;="&amp;EI$5,Fluxo!$D:$D,$D118)</f>
        <v>0</v>
      </c>
      <c r="EJ118" s="18">
        <f>SUMIFS(Fluxo!$N:$N,Fluxo!$S:$S,"&gt;"&amp;EI$5,Fluxo!$S:$S,"&lt;="&amp;EJ$5,Fluxo!$D:$D,$D118)</f>
        <v>0</v>
      </c>
      <c r="EK118" s="18">
        <f>SUMIFS(Fluxo!$N:$N,Fluxo!$S:$S,"&gt;"&amp;EJ$5,Fluxo!$S:$S,"&lt;="&amp;EK$5,Fluxo!$D:$D,$D118)</f>
        <v>0</v>
      </c>
      <c r="EL118" s="18">
        <f>SUMIFS(Fluxo!$N:$N,Fluxo!$S:$S,"&gt;"&amp;EK$5,Fluxo!$S:$S,"&lt;="&amp;EL$5,Fluxo!$D:$D,$D118)</f>
        <v>0</v>
      </c>
      <c r="EM118" s="18">
        <f>SUMIFS(Fluxo!$N:$N,Fluxo!$S:$S,"&gt;"&amp;EL$5,Fluxo!$S:$S,"&lt;="&amp;EM$5,Fluxo!$D:$D,$D118)</f>
        <v>0</v>
      </c>
      <c r="EN118" s="18">
        <f>SUMIFS(Fluxo!$N:$N,Fluxo!$S:$S,"&gt;"&amp;EM$5,Fluxo!$S:$S,"&lt;="&amp;EN$5,Fluxo!$D:$D,$D118)</f>
        <v>0</v>
      </c>
      <c r="EO118" s="18">
        <f>SUMIFS(Fluxo!$N:$N,Fluxo!$S:$S,"&gt;"&amp;EN$5,Fluxo!$S:$S,"&lt;="&amp;EO$5,Fluxo!$D:$D,$D118)</f>
        <v>0</v>
      </c>
      <c r="EP118" s="18">
        <f>SUMIFS(Fluxo!$N:$N,Fluxo!$S:$S,"&gt;"&amp;EO$5,Fluxo!$S:$S,"&lt;="&amp;EP$5,Fluxo!$D:$D,$D118)</f>
        <v>0</v>
      </c>
      <c r="EQ118" s="18">
        <f>SUMIFS(Fluxo!$N:$N,Fluxo!$S:$S,"&gt;"&amp;EP$5,Fluxo!$S:$S,"&lt;="&amp;EQ$5,Fluxo!$D:$D,$D118)</f>
        <v>0</v>
      </c>
      <c r="ER118" s="18">
        <f>SUMIFS(Fluxo!$N:$N,Fluxo!$S:$S,"&gt;"&amp;EQ$5,Fluxo!$S:$S,"&lt;="&amp;ER$5,Fluxo!$D:$D,$D118)</f>
        <v>0</v>
      </c>
      <c r="ES118" s="18">
        <f>SUMIFS(Fluxo!$N:$N,Fluxo!$S:$S,"&gt;"&amp;ER$5,Fluxo!$S:$S,"&lt;="&amp;ES$5,Fluxo!$D:$D,$D118)</f>
        <v>0</v>
      </c>
      <c r="ET118" s="18">
        <f>SUMIFS(Fluxo!$N:$N,Fluxo!$S:$S,"&gt;"&amp;ES$5,Fluxo!$S:$S,"&lt;="&amp;ET$5,Fluxo!$D:$D,$D118)</f>
        <v>0</v>
      </c>
      <c r="EU118" s="18">
        <f>SUMIFS(Fluxo!$N:$N,Fluxo!$S:$S,"&gt;"&amp;ET$5,Fluxo!$S:$S,"&lt;="&amp;EU$5,Fluxo!$D:$D,$D118)</f>
        <v>0</v>
      </c>
      <c r="EV118" s="18">
        <f>SUMIFS(Fluxo!$N:$N,Fluxo!$S:$S,"&gt;"&amp;EU$5,Fluxo!$S:$S,"&lt;="&amp;EV$5,Fluxo!$D:$D,$D118)</f>
        <v>0</v>
      </c>
      <c r="EW118" s="18">
        <f>SUMIFS(Fluxo!$N:$N,Fluxo!$S:$S,"&gt;"&amp;EV$5,Fluxo!$S:$S,"&lt;="&amp;EW$5,Fluxo!$D:$D,$D118)</f>
        <v>0</v>
      </c>
      <c r="EX118" s="18">
        <f>SUMIFS(Fluxo!$N:$N,Fluxo!$S:$S,"&gt;"&amp;EW$5,Fluxo!$S:$S,"&lt;="&amp;EX$5,Fluxo!$D:$D,$D118)</f>
        <v>0</v>
      </c>
      <c r="EY118" s="18">
        <f>SUMIFS(Fluxo!$N:$N,Fluxo!$S:$S,"&gt;"&amp;EX$5,Fluxo!$S:$S,"&lt;="&amp;EY$5,Fluxo!$D:$D,$D118)</f>
        <v>0</v>
      </c>
      <c r="EZ118" s="18">
        <f>SUMIFS(Fluxo!$N:$N,Fluxo!$S:$S,"&gt;"&amp;EY$5,Fluxo!$S:$S,"&lt;="&amp;EZ$5,Fluxo!$D:$D,$D118)</f>
        <v>0</v>
      </c>
      <c r="FA118" s="18">
        <f>SUMIFS(Fluxo!$N:$N,Fluxo!$S:$S,"&gt;"&amp;EZ$5,Fluxo!$S:$S,"&lt;="&amp;FA$5,Fluxo!$D:$D,$D118)</f>
        <v>0</v>
      </c>
      <c r="FB118" s="18">
        <f>SUMIFS(Fluxo!$N:$N,Fluxo!$S:$S,"&gt;"&amp;FA$5,Fluxo!$S:$S,"&lt;="&amp;FB$5,Fluxo!$D:$D,$D118)</f>
        <v>0</v>
      </c>
      <c r="FC118" s="18">
        <f>SUMIFS(Fluxo!$N:$N,Fluxo!$S:$S,"&gt;"&amp;FB$5,Fluxo!$S:$S,"&lt;="&amp;FC$5,Fluxo!$D:$D,$D118)</f>
        <v>0</v>
      </c>
      <c r="FD118" s="18">
        <f>SUMIFS(Fluxo!$N:$N,Fluxo!$S:$S,"&gt;"&amp;FC$5,Fluxo!$S:$S,"&lt;="&amp;FD$5,Fluxo!$D:$D,$D118)</f>
        <v>0</v>
      </c>
      <c r="FE118" s="18">
        <f>SUMIFS(Fluxo!$N:$N,Fluxo!$S:$S,"&gt;"&amp;FD$5,Fluxo!$S:$S,"&lt;="&amp;FE$5,Fluxo!$D:$D,$D118)</f>
        <v>0</v>
      </c>
      <c r="FF118" s="18">
        <f>SUMIFS(Fluxo!$N:$N,Fluxo!$S:$S,"&gt;"&amp;FE$5,Fluxo!$S:$S,"&lt;="&amp;FF$5,Fluxo!$D:$D,$D118)</f>
        <v>0</v>
      </c>
      <c r="FG118" s="18">
        <f>SUMIFS(Fluxo!$N:$N,Fluxo!$S:$S,"&gt;"&amp;FF$5,Fluxo!$S:$S,"&lt;="&amp;FG$5,Fluxo!$D:$D,$D118)</f>
        <v>0</v>
      </c>
      <c r="FH118" s="18">
        <f>SUMIFS(Fluxo!$N:$N,Fluxo!$S:$S,"&gt;"&amp;FG$5,Fluxo!$S:$S,"&lt;="&amp;FH$5,Fluxo!$D:$D,$D118)</f>
        <v>0</v>
      </c>
      <c r="FI118" s="18">
        <f>SUMIFS(Fluxo!$N:$N,Fluxo!$S:$S,"&gt;"&amp;FH$5,Fluxo!$S:$S,"&lt;="&amp;FI$5,Fluxo!$D:$D,$D118)</f>
        <v>0</v>
      </c>
      <c r="FJ118" s="18">
        <f>SUMIFS(Fluxo!$N:$N,Fluxo!$S:$S,"&gt;"&amp;FI$5,Fluxo!$S:$S,"&lt;="&amp;FJ$5,Fluxo!$D:$D,$D118)</f>
        <v>0</v>
      </c>
      <c r="FK118" s="18">
        <f>SUMIFS(Fluxo!$N:$N,Fluxo!$S:$S,"&gt;"&amp;FJ$5,Fluxo!$S:$S,"&lt;="&amp;FK$5,Fluxo!$D:$D,$D118)</f>
        <v>0</v>
      </c>
      <c r="FL118" s="18">
        <f>SUMIFS(Fluxo!$N:$N,Fluxo!$S:$S,"&gt;"&amp;FK$5,Fluxo!$S:$S,"&lt;="&amp;FL$5,Fluxo!$D:$D,$D118)</f>
        <v>0</v>
      </c>
      <c r="FM118" s="18">
        <f>SUMIFS(Fluxo!$N:$N,Fluxo!$S:$S,"&gt;"&amp;FL$5,Fluxo!$S:$S,"&lt;="&amp;FM$5,Fluxo!$D:$D,$D118)</f>
        <v>0</v>
      </c>
      <c r="FN118" s="18">
        <f>SUMIFS(Fluxo!$N:$N,Fluxo!$S:$S,"&gt;"&amp;FM$5,Fluxo!$S:$S,"&lt;="&amp;FN$5,Fluxo!$D:$D,$D118)</f>
        <v>0</v>
      </c>
      <c r="FO118" s="18">
        <f>SUMIFS(Fluxo!$N:$N,Fluxo!$S:$S,"&gt;"&amp;FN$5,Fluxo!$S:$S,"&lt;="&amp;FO$5,Fluxo!$D:$D,$D118)</f>
        <v>0</v>
      </c>
      <c r="FP118" s="18">
        <f>SUMIFS(Fluxo!$N:$N,Fluxo!$S:$S,"&gt;"&amp;FO$5,Fluxo!$S:$S,"&lt;="&amp;FP$5,Fluxo!$D:$D,$D118)</f>
        <v>0</v>
      </c>
      <c r="FQ118" s="18">
        <f>SUMIFS(Fluxo!$N:$N,Fluxo!$S:$S,"&gt;"&amp;FP$5,Fluxo!$S:$S,"&lt;="&amp;FQ$5,Fluxo!$D:$D,$D118)</f>
        <v>0</v>
      </c>
      <c r="FR118" s="18">
        <f>SUMIFS(Fluxo!$N:$N,Fluxo!$S:$S,"&gt;"&amp;FQ$5,Fluxo!$S:$S,"&lt;="&amp;FR$5,Fluxo!$D:$D,$D118)</f>
        <v>0</v>
      </c>
      <c r="FS118" s="18">
        <f>SUMIFS(Fluxo!$N:$N,Fluxo!$S:$S,"&gt;"&amp;FR$5,Fluxo!$S:$S,"&lt;="&amp;FS$5,Fluxo!$D:$D,$D118)</f>
        <v>0</v>
      </c>
      <c r="FT118" s="18">
        <f>SUMIFS(Fluxo!$N:$N,Fluxo!$S:$S,"&gt;"&amp;FS$5,Fluxo!$S:$S,"&lt;="&amp;FT$5,Fluxo!$D:$D,$D118)</f>
        <v>0</v>
      </c>
      <c r="FU118" s="18">
        <f>SUMIFS(Fluxo!$N:$N,Fluxo!$S:$S,"&gt;"&amp;FT$5,Fluxo!$S:$S,"&lt;="&amp;FU$5,Fluxo!$D:$D,$D118)</f>
        <v>0</v>
      </c>
      <c r="FV118" s="18">
        <f>SUMIFS(Fluxo!$N:$N,Fluxo!$S:$S,"&gt;"&amp;FU$5,Fluxo!$S:$S,"&lt;="&amp;FV$5,Fluxo!$D:$D,$D118)</f>
        <v>0</v>
      </c>
      <c r="FW118" s="18">
        <f>SUMIFS(Fluxo!$N:$N,Fluxo!$S:$S,"&gt;"&amp;FV$5,Fluxo!$S:$S,"&lt;="&amp;FW$5,Fluxo!$D:$D,$D118)</f>
        <v>0</v>
      </c>
      <c r="FX118" s="18">
        <f>SUMIFS(Fluxo!$N:$N,Fluxo!$S:$S,"&gt;"&amp;FW$5,Fluxo!$S:$S,"&lt;="&amp;FX$5,Fluxo!$D:$D,$D118)</f>
        <v>0</v>
      </c>
      <c r="FY118" s="18">
        <f>SUMIFS(Fluxo!$N:$N,Fluxo!$S:$S,"&gt;"&amp;FX$5,Fluxo!$S:$S,"&lt;="&amp;FY$5,Fluxo!$D:$D,$D118)</f>
        <v>0</v>
      </c>
      <c r="FZ118" s="18">
        <f>SUMIFS(Fluxo!$N:$N,Fluxo!$S:$S,"&gt;"&amp;FY$5,Fluxo!$S:$S,"&lt;="&amp;FZ$5,Fluxo!$D:$D,$D118)</f>
        <v>0</v>
      </c>
      <c r="GA118" s="18">
        <f>SUMIFS(Fluxo!$N:$N,Fluxo!$S:$S,"&gt;"&amp;FZ$5,Fluxo!$S:$S,"&lt;="&amp;GA$5,Fluxo!$D:$D,$D118)</f>
        <v>0</v>
      </c>
      <c r="GB118" s="18">
        <f>SUMIFS(Fluxo!$N:$N,Fluxo!$S:$S,"&gt;"&amp;GA$5,Fluxo!$S:$S,"&lt;="&amp;GB$5,Fluxo!$D:$D,$D118)</f>
        <v>0</v>
      </c>
      <c r="GC118" s="18">
        <f>SUMIFS(Fluxo!$N:$N,Fluxo!$S:$S,"&gt;"&amp;GB$5,Fluxo!$S:$S,"&lt;="&amp;GC$5,Fluxo!$D:$D,$D118)</f>
        <v>0</v>
      </c>
      <c r="GD118" s="18">
        <f>SUMIFS(Fluxo!$N:$N,Fluxo!$S:$S,"&gt;"&amp;GC$5,Fluxo!$S:$S,"&lt;="&amp;GD$5,Fluxo!$D:$D,$D118)</f>
        <v>0</v>
      </c>
      <c r="GE118" s="18">
        <f>SUMIFS(Fluxo!$N:$N,Fluxo!$S:$S,"&gt;"&amp;GD$5,Fluxo!$S:$S,"&lt;="&amp;GE$5,Fluxo!$D:$D,$D118)</f>
        <v>0</v>
      </c>
      <c r="GF118" s="18">
        <f>SUMIFS(Fluxo!$N:$N,Fluxo!$S:$S,"&gt;"&amp;GE$5,Fluxo!$S:$S,"&lt;="&amp;GF$5,Fluxo!$D:$D,$D118)</f>
        <v>0</v>
      </c>
      <c r="GG118" s="18">
        <f>SUMIFS(Fluxo!$N:$N,Fluxo!$S:$S,"&gt;"&amp;GF$5,Fluxo!$S:$S,"&lt;="&amp;GG$5,Fluxo!$D:$D,$D118)</f>
        <v>0</v>
      </c>
      <c r="GH118" s="18">
        <f>SUMIFS(Fluxo!$N:$N,Fluxo!$S:$S,"&gt;"&amp;GG$5,Fluxo!$S:$S,"&lt;="&amp;GH$5,Fluxo!$D:$D,$D118)</f>
        <v>0</v>
      </c>
      <c r="GI118" s="18">
        <f>SUMIFS(Fluxo!$N:$N,Fluxo!$S:$S,"&gt;"&amp;GH$5,Fluxo!$S:$S,"&lt;="&amp;GI$5,Fluxo!$D:$D,$D118)</f>
        <v>0</v>
      </c>
      <c r="GJ118" s="18">
        <f>SUMIFS(Fluxo!$N:$N,Fluxo!$S:$S,"&gt;"&amp;GI$5,Fluxo!$S:$S,"&lt;="&amp;GJ$5,Fluxo!$D:$D,$D118)</f>
        <v>0</v>
      </c>
      <c r="GK118" s="18">
        <f>SUMIFS(Fluxo!$N:$N,Fluxo!$S:$S,"&gt;"&amp;GJ$5,Fluxo!$S:$S,"&lt;="&amp;GK$5,Fluxo!$D:$D,$D118)</f>
        <v>0</v>
      </c>
      <c r="GL118" s="18">
        <f>SUMIFS(Fluxo!$N:$N,Fluxo!$S:$S,"&gt;"&amp;GK$5,Fluxo!$S:$S,"&lt;="&amp;GL$5,Fluxo!$D:$D,$D118)</f>
        <v>0</v>
      </c>
      <c r="GM118" s="18">
        <f>SUMIFS(Fluxo!$N:$N,Fluxo!$S:$S,"&gt;"&amp;GL$5,Fluxo!$S:$S,"&lt;="&amp;GM$5,Fluxo!$D:$D,$D118)</f>
        <v>0</v>
      </c>
      <c r="GN118" s="18">
        <f>SUMIFS(Fluxo!$N:$N,Fluxo!$S:$S,"&gt;"&amp;GM$5,Fluxo!$S:$S,"&lt;="&amp;GN$5,Fluxo!$D:$D,$D118)</f>
        <v>0</v>
      </c>
      <c r="GO118" s="18">
        <f>SUMIFS(Fluxo!$N:$N,Fluxo!$S:$S,"&gt;"&amp;GN$5,Fluxo!$S:$S,"&lt;="&amp;GO$5,Fluxo!$D:$D,$D118)</f>
        <v>0</v>
      </c>
      <c r="GP118" s="18">
        <f>SUMIFS(Fluxo!$N:$N,Fluxo!$S:$S,"&gt;"&amp;GO$5,Fluxo!$S:$S,"&lt;="&amp;GP$5,Fluxo!$D:$D,$D118)</f>
        <v>0</v>
      </c>
      <c r="GQ118" s="18">
        <f>SUMIFS(Fluxo!$N:$N,Fluxo!$S:$S,"&gt;"&amp;GP$5,Fluxo!$S:$S,"&lt;="&amp;GQ$5,Fluxo!$D:$D,$D118)</f>
        <v>0</v>
      </c>
      <c r="GR118" s="18">
        <f>SUMIFS(Fluxo!$N:$N,Fluxo!$S:$S,"&gt;"&amp;GQ$5,Fluxo!$S:$S,"&lt;="&amp;GR$5,Fluxo!$D:$D,$D118)</f>
        <v>0</v>
      </c>
      <c r="GS118" s="18">
        <f>SUMIFS(Fluxo!$N:$N,Fluxo!$S:$S,"&gt;"&amp;GR$5,Fluxo!$S:$S,"&lt;="&amp;GS$5,Fluxo!$D:$D,$D118)</f>
        <v>0</v>
      </c>
      <c r="GT118" s="18">
        <f>SUMIFS(Fluxo!$N:$N,Fluxo!$S:$S,"&gt;"&amp;GS$5,Fluxo!$S:$S,"&lt;="&amp;GT$5,Fluxo!$D:$D,$D118)</f>
        <v>0</v>
      </c>
      <c r="GU118" s="18">
        <f>SUMIFS(Fluxo!$N:$N,Fluxo!$S:$S,"&gt;"&amp;GT$5,Fluxo!$S:$S,"&lt;="&amp;GU$5,Fluxo!$D:$D,$D118)</f>
        <v>0</v>
      </c>
      <c r="GV118" s="18">
        <f>SUMIFS(Fluxo!$N:$N,Fluxo!$S:$S,"&gt;"&amp;GU$5,Fluxo!$S:$S,"&lt;="&amp;GV$5,Fluxo!$D:$D,$D118)</f>
        <v>0</v>
      </c>
      <c r="GW118" s="18">
        <f>SUMIFS(Fluxo!$N:$N,Fluxo!$S:$S,"&gt;"&amp;GV$5,Fluxo!$S:$S,"&lt;="&amp;GW$5,Fluxo!$D:$D,$D118)</f>
        <v>0</v>
      </c>
      <c r="GX118" s="18">
        <f>SUMIFS(Fluxo!$N:$N,Fluxo!$S:$S,"&gt;"&amp;GW$5,Fluxo!$S:$S,"&lt;="&amp;GX$5,Fluxo!$D:$D,$D118)</f>
        <v>0</v>
      </c>
      <c r="GY118" s="18">
        <f>SUMIFS(Fluxo!$N:$N,Fluxo!$S:$S,"&gt;"&amp;GX$5,Fluxo!$S:$S,"&lt;="&amp;GY$5,Fluxo!$D:$D,$D118)</f>
        <v>0</v>
      </c>
      <c r="GZ118" s="18">
        <f>SUMIFS(Fluxo!$N:$N,Fluxo!$S:$S,"&gt;"&amp;GY$5,Fluxo!$S:$S,"&lt;="&amp;GZ$5,Fluxo!$D:$D,$D118)</f>
        <v>0</v>
      </c>
      <c r="HA118" s="18">
        <f>SUMIFS(Fluxo!$N:$N,Fluxo!$S:$S,"&gt;"&amp;GZ$5,Fluxo!$S:$S,"&lt;="&amp;HA$5,Fluxo!$D:$D,$D118)</f>
        <v>0</v>
      </c>
      <c r="HB118" s="18">
        <f>SUMIFS(Fluxo!$N:$N,Fluxo!$S:$S,"&gt;"&amp;HA$5,Fluxo!$S:$S,"&lt;="&amp;HB$5,Fluxo!$D:$D,$D118)</f>
        <v>0</v>
      </c>
      <c r="HC118" s="18">
        <f>SUMIFS(Fluxo!$N:$N,Fluxo!$S:$S,"&gt;"&amp;HB$5,Fluxo!$S:$S,"&lt;="&amp;HC$5,Fluxo!$D:$D,$D118)</f>
        <v>0</v>
      </c>
      <c r="HD118" s="18">
        <f>SUMIFS(Fluxo!$N:$N,Fluxo!$S:$S,"&gt;"&amp;HC$5,Fluxo!$S:$S,"&lt;="&amp;HD$5,Fluxo!$D:$D,$D118)</f>
        <v>0</v>
      </c>
      <c r="HE118" s="18">
        <f>SUMIFS(Fluxo!$N:$N,Fluxo!$S:$S,"&gt;"&amp;HD$5,Fluxo!$S:$S,"&lt;="&amp;HE$5,Fluxo!$D:$D,$D118)</f>
        <v>0</v>
      </c>
      <c r="HF118" s="18">
        <f>SUMIFS(Fluxo!$N:$N,Fluxo!$S:$S,"&gt;"&amp;HE$5,Fluxo!$S:$S,"&lt;="&amp;HF$5,Fluxo!$D:$D,$D118)</f>
        <v>0</v>
      </c>
    </row>
    <row r="119" spans="1:214">
      <c r="A119" s="20">
        <f t="shared" si="18"/>
        <v>109</v>
      </c>
      <c r="B119" s="140" t="str">
        <f>'Check Carteira'!C111</f>
        <v>E.1016.99.03.1001</v>
      </c>
      <c r="C119" s="141">
        <v>1</v>
      </c>
      <c r="D119" s="129" t="str">
        <f>'Check Carteira'!F111</f>
        <v>S-1001</v>
      </c>
      <c r="E119" s="21" t="str">
        <f>IFERROR(INDEX(Contratos!L:L,MATCH(D119,Contratos!R:R,0)),"")</f>
        <v/>
      </c>
      <c r="F119" s="139" t="str">
        <f>IFERROR(INDEX(Contratos!G:G,MATCH(D119,Contratos!R:R,0)),"")</f>
        <v/>
      </c>
      <c r="H119" s="83">
        <f t="shared" si="17"/>
        <v>0</v>
      </c>
      <c r="J119" s="18">
        <f>SUMIFS(Fluxo!$N:$N,Fluxo!$S:$S,"&gt;"&amp;I$5,Fluxo!$S:$S,"&lt;="&amp;J$5,Fluxo!$D:$D,$D119)</f>
        <v>0</v>
      </c>
      <c r="K119" s="18">
        <f>SUMIFS(Fluxo!$N:$N,Fluxo!$S:$S,"&gt;"&amp;J$5,Fluxo!$S:$S,"&lt;="&amp;K$5,Fluxo!$D:$D,$D119)</f>
        <v>0</v>
      </c>
      <c r="L119" s="18">
        <f>SUMIFS(Fluxo!$N:$N,Fluxo!$S:$S,"&gt;"&amp;K$5,Fluxo!$S:$S,"&lt;="&amp;L$5,Fluxo!$D:$D,$D119)</f>
        <v>0</v>
      </c>
      <c r="M119" s="18">
        <f>SUMIFS(Fluxo!$N:$N,Fluxo!$S:$S,"&gt;"&amp;L$5,Fluxo!$S:$S,"&lt;="&amp;M$5,Fluxo!$D:$D,$D119)</f>
        <v>0</v>
      </c>
      <c r="N119" s="18">
        <f>SUMIFS(Fluxo!$N:$N,Fluxo!$S:$S,"&gt;"&amp;M$5,Fluxo!$S:$S,"&lt;="&amp;N$5,Fluxo!$D:$D,$D119)</f>
        <v>0</v>
      </c>
      <c r="O119" s="18">
        <f>SUMIFS(Fluxo!$N:$N,Fluxo!$S:$S,"&gt;"&amp;N$5,Fluxo!$S:$S,"&lt;="&amp;O$5,Fluxo!$D:$D,$D119)</f>
        <v>0</v>
      </c>
      <c r="P119" s="18">
        <f>SUMIFS(Fluxo!$N:$N,Fluxo!$S:$S,"&gt;"&amp;O$5,Fluxo!$S:$S,"&lt;="&amp;P$5,Fluxo!$D:$D,$D119)</f>
        <v>0</v>
      </c>
      <c r="Q119" s="18">
        <f>SUMIFS(Fluxo!$N:$N,Fluxo!$S:$S,"&gt;"&amp;P$5,Fluxo!$S:$S,"&lt;="&amp;Q$5,Fluxo!$D:$D,$D119)</f>
        <v>0</v>
      </c>
      <c r="R119" s="18">
        <f>SUMIFS(Fluxo!$N:$N,Fluxo!$S:$S,"&gt;"&amp;Q$5,Fluxo!$S:$S,"&lt;="&amp;R$5,Fluxo!$D:$D,$D119)</f>
        <v>0</v>
      </c>
      <c r="S119" s="18">
        <f>SUMIFS(Fluxo!$N:$N,Fluxo!$S:$S,"&gt;"&amp;R$5,Fluxo!$S:$S,"&lt;="&amp;S$5,Fluxo!$D:$D,$D119)</f>
        <v>0</v>
      </c>
      <c r="T119" s="18">
        <f>SUMIFS(Fluxo!$N:$N,Fluxo!$S:$S,"&gt;"&amp;S$5,Fluxo!$S:$S,"&lt;="&amp;T$5,Fluxo!$D:$D,$D119)</f>
        <v>0</v>
      </c>
      <c r="U119" s="18">
        <f>SUMIFS(Fluxo!$N:$N,Fluxo!$S:$S,"&gt;"&amp;T$5,Fluxo!$S:$S,"&lt;="&amp;U$5,Fluxo!$D:$D,$D119)</f>
        <v>0</v>
      </c>
      <c r="V119" s="18">
        <f>SUMIFS(Fluxo!$N:$N,Fluxo!$S:$S,"&gt;"&amp;U$5,Fluxo!$S:$S,"&lt;="&amp;V$5,Fluxo!$D:$D,$D119)</f>
        <v>0</v>
      </c>
      <c r="W119" s="18">
        <f>SUMIFS(Fluxo!$N:$N,Fluxo!$S:$S,"&gt;"&amp;V$5,Fluxo!$S:$S,"&lt;="&amp;W$5,Fluxo!$D:$D,$D119)</f>
        <v>0</v>
      </c>
      <c r="X119" s="18">
        <f>SUMIFS(Fluxo!$N:$N,Fluxo!$S:$S,"&gt;"&amp;W$5,Fluxo!$S:$S,"&lt;="&amp;X$5,Fluxo!$D:$D,$D119)</f>
        <v>0</v>
      </c>
      <c r="Y119" s="18">
        <f>SUMIFS(Fluxo!$N:$N,Fluxo!$S:$S,"&gt;"&amp;X$5,Fluxo!$S:$S,"&lt;="&amp;Y$5,Fluxo!$D:$D,$D119)</f>
        <v>0</v>
      </c>
      <c r="Z119" s="18">
        <f>SUMIFS(Fluxo!$N:$N,Fluxo!$S:$S,"&gt;"&amp;Y$5,Fluxo!$S:$S,"&lt;="&amp;Z$5,Fluxo!$D:$D,$D119)</f>
        <v>0</v>
      </c>
      <c r="AA119" s="18">
        <f>SUMIFS(Fluxo!$N:$N,Fluxo!$S:$S,"&gt;"&amp;Z$5,Fluxo!$S:$S,"&lt;="&amp;AA$5,Fluxo!$D:$D,$D119)</f>
        <v>0</v>
      </c>
      <c r="AB119" s="18">
        <f>SUMIFS(Fluxo!$N:$N,Fluxo!$S:$S,"&gt;"&amp;AA$5,Fluxo!$S:$S,"&lt;="&amp;AB$5,Fluxo!$D:$D,$D119)</f>
        <v>0</v>
      </c>
      <c r="AC119" s="18">
        <f>SUMIFS(Fluxo!$N:$N,Fluxo!$S:$S,"&gt;"&amp;AB$5,Fluxo!$S:$S,"&lt;="&amp;AC$5,Fluxo!$D:$D,$D119)</f>
        <v>0</v>
      </c>
      <c r="AD119" s="18">
        <f>SUMIFS(Fluxo!$N:$N,Fluxo!$S:$S,"&gt;"&amp;AC$5,Fluxo!$S:$S,"&lt;="&amp;AD$5,Fluxo!$D:$D,$D119)</f>
        <v>0</v>
      </c>
      <c r="AE119" s="18">
        <f>SUMIFS(Fluxo!$N:$N,Fluxo!$S:$S,"&gt;"&amp;AD$5,Fluxo!$S:$S,"&lt;="&amp;AE$5,Fluxo!$D:$D,$D119)</f>
        <v>0</v>
      </c>
      <c r="AF119" s="18">
        <f>SUMIFS(Fluxo!$N:$N,Fluxo!$S:$S,"&gt;"&amp;AE$5,Fluxo!$S:$S,"&lt;="&amp;AF$5,Fluxo!$D:$D,$D119)</f>
        <v>0</v>
      </c>
      <c r="AG119" s="18">
        <f>SUMIFS(Fluxo!$N:$N,Fluxo!$S:$S,"&gt;"&amp;AF$5,Fluxo!$S:$S,"&lt;="&amp;AG$5,Fluxo!$D:$D,$D119)</f>
        <v>0</v>
      </c>
      <c r="AH119" s="18">
        <f>SUMIFS(Fluxo!$N:$N,Fluxo!$S:$S,"&gt;"&amp;AG$5,Fluxo!$S:$S,"&lt;="&amp;AH$5,Fluxo!$D:$D,$D119)</f>
        <v>0</v>
      </c>
      <c r="AI119" s="18">
        <f>SUMIFS(Fluxo!$N:$N,Fluxo!$S:$S,"&gt;"&amp;AH$5,Fluxo!$S:$S,"&lt;="&amp;AI$5,Fluxo!$D:$D,$D119)</f>
        <v>0</v>
      </c>
      <c r="AJ119" s="18">
        <f>SUMIFS(Fluxo!$N:$N,Fluxo!$S:$S,"&gt;"&amp;AI$5,Fluxo!$S:$S,"&lt;="&amp;AJ$5,Fluxo!$D:$D,$D119)</f>
        <v>0</v>
      </c>
      <c r="AK119" s="18">
        <f>SUMIFS(Fluxo!$N:$N,Fluxo!$S:$S,"&gt;"&amp;AJ$5,Fluxo!$S:$S,"&lt;="&amp;AK$5,Fluxo!$D:$D,$D119)</f>
        <v>0</v>
      </c>
      <c r="AL119" s="18">
        <f>SUMIFS(Fluxo!$N:$N,Fluxo!$S:$S,"&gt;"&amp;AK$5,Fluxo!$S:$S,"&lt;="&amp;AL$5,Fluxo!$D:$D,$D119)</f>
        <v>0</v>
      </c>
      <c r="AM119" s="18">
        <f>SUMIFS(Fluxo!$N:$N,Fluxo!$S:$S,"&gt;"&amp;AL$5,Fluxo!$S:$S,"&lt;="&amp;AM$5,Fluxo!$D:$D,$D119)</f>
        <v>0</v>
      </c>
      <c r="AN119" s="18">
        <f>SUMIFS(Fluxo!$N:$N,Fluxo!$S:$S,"&gt;"&amp;AM$5,Fluxo!$S:$S,"&lt;="&amp;AN$5,Fluxo!$D:$D,$D119)</f>
        <v>0</v>
      </c>
      <c r="AO119" s="18">
        <f>SUMIFS(Fluxo!$N:$N,Fluxo!$S:$S,"&gt;"&amp;AN$5,Fluxo!$S:$S,"&lt;="&amp;AO$5,Fluxo!$D:$D,$D119)</f>
        <v>0</v>
      </c>
      <c r="AP119" s="18">
        <f>SUMIFS(Fluxo!$N:$N,Fluxo!$S:$S,"&gt;"&amp;AO$5,Fluxo!$S:$S,"&lt;="&amp;AP$5,Fluxo!$D:$D,$D119)</f>
        <v>0</v>
      </c>
      <c r="AQ119" s="18">
        <f>SUMIFS(Fluxo!$N:$N,Fluxo!$S:$S,"&gt;"&amp;AP$5,Fluxo!$S:$S,"&lt;="&amp;AQ$5,Fluxo!$D:$D,$D119)</f>
        <v>0</v>
      </c>
      <c r="AR119" s="18">
        <f>SUMIFS(Fluxo!$N:$N,Fluxo!$S:$S,"&gt;"&amp;AQ$5,Fluxo!$S:$S,"&lt;="&amp;AR$5,Fluxo!$D:$D,$D119)</f>
        <v>0</v>
      </c>
      <c r="AS119" s="18">
        <f>SUMIFS(Fluxo!$N:$N,Fluxo!$S:$S,"&gt;"&amp;AR$5,Fluxo!$S:$S,"&lt;="&amp;AS$5,Fluxo!$D:$D,$D119)</f>
        <v>0</v>
      </c>
      <c r="AT119" s="18">
        <f>SUMIFS(Fluxo!$N:$N,Fluxo!$S:$S,"&gt;"&amp;AS$5,Fluxo!$S:$S,"&lt;="&amp;AT$5,Fluxo!$D:$D,$D119)</f>
        <v>0</v>
      </c>
      <c r="AU119" s="18">
        <f>SUMIFS(Fluxo!$N:$N,Fluxo!$S:$S,"&gt;"&amp;AT$5,Fluxo!$S:$S,"&lt;="&amp;AU$5,Fluxo!$D:$D,$D119)</f>
        <v>0</v>
      </c>
      <c r="AV119" s="18">
        <f>SUMIFS(Fluxo!$N:$N,Fluxo!$S:$S,"&gt;"&amp;AU$5,Fluxo!$S:$S,"&lt;="&amp;AV$5,Fluxo!$D:$D,$D119)</f>
        <v>0</v>
      </c>
      <c r="AW119" s="18">
        <f>SUMIFS(Fluxo!$N:$N,Fluxo!$S:$S,"&gt;"&amp;AV$5,Fluxo!$S:$S,"&lt;="&amp;AW$5,Fluxo!$D:$D,$D119)</f>
        <v>0</v>
      </c>
      <c r="AX119" s="18">
        <f>SUMIFS(Fluxo!$N:$N,Fluxo!$S:$S,"&gt;"&amp;AW$5,Fluxo!$S:$S,"&lt;="&amp;AX$5,Fluxo!$D:$D,$D119)</f>
        <v>0</v>
      </c>
      <c r="AY119" s="18">
        <f>SUMIFS(Fluxo!$N:$N,Fluxo!$S:$S,"&gt;"&amp;AX$5,Fluxo!$S:$S,"&lt;="&amp;AY$5,Fluxo!$D:$D,$D119)</f>
        <v>0</v>
      </c>
      <c r="AZ119" s="18">
        <f>SUMIFS(Fluxo!$N:$N,Fluxo!$S:$S,"&gt;"&amp;AY$5,Fluxo!$S:$S,"&lt;="&amp;AZ$5,Fluxo!$D:$D,$D119)</f>
        <v>0</v>
      </c>
      <c r="BA119" s="18">
        <f>SUMIFS(Fluxo!$N:$N,Fluxo!$S:$S,"&gt;"&amp;AZ$5,Fluxo!$S:$S,"&lt;="&amp;BA$5,Fluxo!$D:$D,$D119)</f>
        <v>0</v>
      </c>
      <c r="BB119" s="18">
        <f>SUMIFS(Fluxo!$N:$N,Fluxo!$S:$S,"&gt;"&amp;BA$5,Fluxo!$S:$S,"&lt;="&amp;BB$5,Fluxo!$D:$D,$D119)</f>
        <v>0</v>
      </c>
      <c r="BC119" s="18">
        <f>SUMIFS(Fluxo!$N:$N,Fluxo!$S:$S,"&gt;"&amp;BB$5,Fluxo!$S:$S,"&lt;="&amp;BC$5,Fluxo!$D:$D,$D119)</f>
        <v>0</v>
      </c>
      <c r="BD119" s="18">
        <f>SUMIFS(Fluxo!$N:$N,Fluxo!$S:$S,"&gt;"&amp;BC$5,Fluxo!$S:$S,"&lt;="&amp;BD$5,Fluxo!$D:$D,$D119)</f>
        <v>0</v>
      </c>
      <c r="BE119" s="18">
        <f>SUMIFS(Fluxo!$N:$N,Fluxo!$S:$S,"&gt;"&amp;BD$5,Fluxo!$S:$S,"&lt;="&amp;BE$5,Fluxo!$D:$D,$D119)</f>
        <v>0</v>
      </c>
      <c r="BF119" s="18">
        <f>SUMIFS(Fluxo!$N:$N,Fluxo!$S:$S,"&gt;"&amp;BE$5,Fluxo!$S:$S,"&lt;="&amp;BF$5,Fluxo!$D:$D,$D119)</f>
        <v>0</v>
      </c>
      <c r="BG119" s="18">
        <f>SUMIFS(Fluxo!$N:$N,Fluxo!$S:$S,"&gt;"&amp;BF$5,Fluxo!$S:$S,"&lt;="&amp;BG$5,Fluxo!$D:$D,$D119)</f>
        <v>0</v>
      </c>
      <c r="BH119" s="18">
        <f>SUMIFS(Fluxo!$N:$N,Fluxo!$S:$S,"&gt;"&amp;BG$5,Fluxo!$S:$S,"&lt;="&amp;BH$5,Fluxo!$D:$D,$D119)</f>
        <v>0</v>
      </c>
      <c r="BI119" s="18">
        <f>SUMIFS(Fluxo!$N:$N,Fluxo!$S:$S,"&gt;"&amp;BH$5,Fluxo!$S:$S,"&lt;="&amp;BI$5,Fluxo!$D:$D,$D119)</f>
        <v>0</v>
      </c>
      <c r="BJ119" s="18">
        <f>SUMIFS(Fluxo!$N:$N,Fluxo!$S:$S,"&gt;"&amp;BI$5,Fluxo!$S:$S,"&lt;="&amp;BJ$5,Fluxo!$D:$D,$D119)</f>
        <v>0</v>
      </c>
      <c r="BK119" s="18">
        <f>SUMIFS(Fluxo!$N:$N,Fluxo!$S:$S,"&gt;"&amp;BJ$5,Fluxo!$S:$S,"&lt;="&amp;BK$5,Fluxo!$D:$D,$D119)</f>
        <v>0</v>
      </c>
      <c r="BL119" s="18">
        <f>SUMIFS(Fluxo!$N:$N,Fluxo!$S:$S,"&gt;"&amp;BK$5,Fluxo!$S:$S,"&lt;="&amp;BL$5,Fluxo!$D:$D,$D119)</f>
        <v>0</v>
      </c>
      <c r="BM119" s="18">
        <f>SUMIFS(Fluxo!$N:$N,Fluxo!$S:$S,"&gt;"&amp;BL$5,Fluxo!$S:$S,"&lt;="&amp;BM$5,Fluxo!$D:$D,$D119)</f>
        <v>0</v>
      </c>
      <c r="BN119" s="18">
        <f>SUMIFS(Fluxo!$N:$N,Fluxo!$S:$S,"&gt;"&amp;BM$5,Fluxo!$S:$S,"&lt;="&amp;BN$5,Fluxo!$D:$D,$D119)</f>
        <v>0</v>
      </c>
      <c r="BO119" s="18">
        <f>SUMIFS(Fluxo!$N:$N,Fluxo!$S:$S,"&gt;"&amp;BN$5,Fluxo!$S:$S,"&lt;="&amp;BO$5,Fluxo!$D:$D,$D119)</f>
        <v>0</v>
      </c>
      <c r="BP119" s="18">
        <f>SUMIFS(Fluxo!$N:$N,Fluxo!$S:$S,"&gt;"&amp;BO$5,Fluxo!$S:$S,"&lt;="&amp;BP$5,Fluxo!$D:$D,$D119)</f>
        <v>0</v>
      </c>
      <c r="BQ119" s="18">
        <f>SUMIFS(Fluxo!$N:$N,Fluxo!$S:$S,"&gt;"&amp;BP$5,Fluxo!$S:$S,"&lt;="&amp;BQ$5,Fluxo!$D:$D,$D119)</f>
        <v>0</v>
      </c>
      <c r="BR119" s="18">
        <f>SUMIFS(Fluxo!$N:$N,Fluxo!$S:$S,"&gt;"&amp;BQ$5,Fluxo!$S:$S,"&lt;="&amp;BR$5,Fluxo!$D:$D,$D119)</f>
        <v>0</v>
      </c>
      <c r="BS119" s="18">
        <f>SUMIFS(Fluxo!$N:$N,Fluxo!$S:$S,"&gt;"&amp;BR$5,Fluxo!$S:$S,"&lt;="&amp;BS$5,Fluxo!$D:$D,$D119)</f>
        <v>0</v>
      </c>
      <c r="BT119" s="18">
        <f>SUMIFS(Fluxo!$N:$N,Fluxo!$S:$S,"&gt;"&amp;BS$5,Fluxo!$S:$S,"&lt;="&amp;BT$5,Fluxo!$D:$D,$D119)</f>
        <v>0</v>
      </c>
      <c r="BU119" s="18">
        <f>SUMIFS(Fluxo!$N:$N,Fluxo!$S:$S,"&gt;"&amp;BT$5,Fluxo!$S:$S,"&lt;="&amp;BU$5,Fluxo!$D:$D,$D119)</f>
        <v>0</v>
      </c>
      <c r="BV119" s="18">
        <f>SUMIFS(Fluxo!$N:$N,Fluxo!$S:$S,"&gt;"&amp;BU$5,Fluxo!$S:$S,"&lt;="&amp;BV$5,Fluxo!$D:$D,$D119)</f>
        <v>0</v>
      </c>
      <c r="BW119" s="18">
        <f>SUMIFS(Fluxo!$N:$N,Fluxo!$S:$S,"&gt;"&amp;BV$5,Fluxo!$S:$S,"&lt;="&amp;BW$5,Fluxo!$D:$D,$D119)</f>
        <v>0</v>
      </c>
      <c r="BX119" s="18">
        <f>SUMIFS(Fluxo!$N:$N,Fluxo!$S:$S,"&gt;"&amp;BW$5,Fluxo!$S:$S,"&lt;="&amp;BX$5,Fluxo!$D:$D,$D119)</f>
        <v>0</v>
      </c>
      <c r="BY119" s="18">
        <f>SUMIFS(Fluxo!$N:$N,Fluxo!$S:$S,"&gt;"&amp;BX$5,Fluxo!$S:$S,"&lt;="&amp;BY$5,Fluxo!$D:$D,$D119)</f>
        <v>0</v>
      </c>
      <c r="BZ119" s="18">
        <f>SUMIFS(Fluxo!$N:$N,Fluxo!$S:$S,"&gt;"&amp;BY$5,Fluxo!$S:$S,"&lt;="&amp;BZ$5,Fluxo!$D:$D,$D119)</f>
        <v>0</v>
      </c>
      <c r="CA119" s="18">
        <f>SUMIFS(Fluxo!$N:$N,Fluxo!$S:$S,"&gt;"&amp;BZ$5,Fluxo!$S:$S,"&lt;="&amp;CA$5,Fluxo!$D:$D,$D119)</f>
        <v>0</v>
      </c>
      <c r="CB119" s="18">
        <f>SUMIFS(Fluxo!$N:$N,Fluxo!$S:$S,"&gt;"&amp;CA$5,Fluxo!$S:$S,"&lt;="&amp;CB$5,Fluxo!$D:$D,$D119)</f>
        <v>0</v>
      </c>
      <c r="CC119" s="18">
        <f>SUMIFS(Fluxo!$N:$N,Fluxo!$S:$S,"&gt;"&amp;CB$5,Fluxo!$S:$S,"&lt;="&amp;CC$5,Fluxo!$D:$D,$D119)</f>
        <v>0</v>
      </c>
      <c r="CD119" s="18">
        <f>SUMIFS(Fluxo!$N:$N,Fluxo!$S:$S,"&gt;"&amp;CC$5,Fluxo!$S:$S,"&lt;="&amp;CD$5,Fluxo!$D:$D,$D119)</f>
        <v>0</v>
      </c>
      <c r="CE119" s="18">
        <f>SUMIFS(Fluxo!$N:$N,Fluxo!$S:$S,"&gt;"&amp;CD$5,Fluxo!$S:$S,"&lt;="&amp;CE$5,Fluxo!$D:$D,$D119)</f>
        <v>0</v>
      </c>
      <c r="CF119" s="18">
        <f>SUMIFS(Fluxo!$N:$N,Fluxo!$S:$S,"&gt;"&amp;CE$5,Fluxo!$S:$S,"&lt;="&amp;CF$5,Fluxo!$D:$D,$D119)</f>
        <v>0</v>
      </c>
      <c r="CG119" s="18">
        <f>SUMIFS(Fluxo!$N:$N,Fluxo!$S:$S,"&gt;"&amp;CF$5,Fluxo!$S:$S,"&lt;="&amp;CG$5,Fluxo!$D:$D,$D119)</f>
        <v>0</v>
      </c>
      <c r="CH119" s="18">
        <f>SUMIFS(Fluxo!$N:$N,Fluxo!$S:$S,"&gt;"&amp;CG$5,Fluxo!$S:$S,"&lt;="&amp;CH$5,Fluxo!$D:$D,$D119)</f>
        <v>0</v>
      </c>
      <c r="CI119" s="18">
        <f>SUMIFS(Fluxo!$N:$N,Fluxo!$S:$S,"&gt;"&amp;CH$5,Fluxo!$S:$S,"&lt;="&amp;CI$5,Fluxo!$D:$D,$D119)</f>
        <v>0</v>
      </c>
      <c r="CJ119" s="18">
        <f>SUMIFS(Fluxo!$N:$N,Fluxo!$S:$S,"&gt;"&amp;CI$5,Fluxo!$S:$S,"&lt;="&amp;CJ$5,Fluxo!$D:$D,$D119)</f>
        <v>0</v>
      </c>
      <c r="CK119" s="18">
        <f>SUMIFS(Fluxo!$N:$N,Fluxo!$S:$S,"&gt;"&amp;CJ$5,Fluxo!$S:$S,"&lt;="&amp;CK$5,Fluxo!$D:$D,$D119)</f>
        <v>0</v>
      </c>
      <c r="CL119" s="18">
        <f>SUMIFS(Fluxo!$N:$N,Fluxo!$S:$S,"&gt;"&amp;CK$5,Fluxo!$S:$S,"&lt;="&amp;CL$5,Fluxo!$D:$D,$D119)</f>
        <v>0</v>
      </c>
      <c r="CM119" s="18">
        <f>SUMIFS(Fluxo!$N:$N,Fluxo!$S:$S,"&gt;"&amp;CL$5,Fluxo!$S:$S,"&lt;="&amp;CM$5,Fluxo!$D:$D,$D119)</f>
        <v>0</v>
      </c>
      <c r="CN119" s="18">
        <f>SUMIFS(Fluxo!$N:$N,Fluxo!$S:$S,"&gt;"&amp;CM$5,Fluxo!$S:$S,"&lt;="&amp;CN$5,Fluxo!$D:$D,$D119)</f>
        <v>0</v>
      </c>
      <c r="CO119" s="18">
        <f>SUMIFS(Fluxo!$N:$N,Fluxo!$S:$S,"&gt;"&amp;CN$5,Fluxo!$S:$S,"&lt;="&amp;CO$5,Fluxo!$D:$D,$D119)</f>
        <v>0</v>
      </c>
      <c r="CP119" s="18">
        <f>SUMIFS(Fluxo!$N:$N,Fluxo!$S:$S,"&gt;"&amp;CO$5,Fluxo!$S:$S,"&lt;="&amp;CP$5,Fluxo!$D:$D,$D119)</f>
        <v>0</v>
      </c>
      <c r="CQ119" s="18">
        <f>SUMIFS(Fluxo!$N:$N,Fluxo!$S:$S,"&gt;"&amp;CP$5,Fluxo!$S:$S,"&lt;="&amp;CQ$5,Fluxo!$D:$D,$D119)</f>
        <v>0</v>
      </c>
      <c r="CR119" s="18">
        <f>SUMIFS(Fluxo!$N:$N,Fluxo!$S:$S,"&gt;"&amp;CQ$5,Fluxo!$S:$S,"&lt;="&amp;CR$5,Fluxo!$D:$D,$D119)</f>
        <v>0</v>
      </c>
      <c r="CS119" s="18">
        <f>SUMIFS(Fluxo!$N:$N,Fluxo!$S:$S,"&gt;"&amp;CR$5,Fluxo!$S:$S,"&lt;="&amp;CS$5,Fluxo!$D:$D,$D119)</f>
        <v>0</v>
      </c>
      <c r="CT119" s="18">
        <f>SUMIFS(Fluxo!$N:$N,Fluxo!$S:$S,"&gt;"&amp;CS$5,Fluxo!$S:$S,"&lt;="&amp;CT$5,Fluxo!$D:$D,$D119)</f>
        <v>0</v>
      </c>
      <c r="CU119" s="18">
        <f>SUMIFS(Fluxo!$N:$N,Fluxo!$S:$S,"&gt;"&amp;CT$5,Fluxo!$S:$S,"&lt;="&amp;CU$5,Fluxo!$D:$D,$D119)</f>
        <v>0</v>
      </c>
      <c r="CV119" s="18">
        <f>SUMIFS(Fluxo!$N:$N,Fluxo!$S:$S,"&gt;"&amp;CU$5,Fluxo!$S:$S,"&lt;="&amp;CV$5,Fluxo!$D:$D,$D119)</f>
        <v>0</v>
      </c>
      <c r="CW119" s="18">
        <f>SUMIFS(Fluxo!$N:$N,Fluxo!$S:$S,"&gt;"&amp;CV$5,Fluxo!$S:$S,"&lt;="&amp;CW$5,Fluxo!$D:$D,$D119)</f>
        <v>0</v>
      </c>
      <c r="CX119" s="18">
        <f>SUMIFS(Fluxo!$N:$N,Fluxo!$S:$S,"&gt;"&amp;CW$5,Fluxo!$S:$S,"&lt;="&amp;CX$5,Fluxo!$D:$D,$D119)</f>
        <v>0</v>
      </c>
      <c r="CY119" s="18">
        <f>SUMIFS(Fluxo!$N:$N,Fluxo!$S:$S,"&gt;"&amp;CX$5,Fluxo!$S:$S,"&lt;="&amp;CY$5,Fluxo!$D:$D,$D119)</f>
        <v>0</v>
      </c>
      <c r="CZ119" s="18">
        <f>SUMIFS(Fluxo!$N:$N,Fluxo!$S:$S,"&gt;"&amp;CY$5,Fluxo!$S:$S,"&lt;="&amp;CZ$5,Fluxo!$D:$D,$D119)</f>
        <v>0</v>
      </c>
      <c r="DA119" s="18">
        <f>SUMIFS(Fluxo!$N:$N,Fluxo!$S:$S,"&gt;"&amp;CZ$5,Fluxo!$S:$S,"&lt;="&amp;DA$5,Fluxo!$D:$D,$D119)</f>
        <v>0</v>
      </c>
      <c r="DB119" s="18">
        <f>SUMIFS(Fluxo!$N:$N,Fluxo!$S:$S,"&gt;"&amp;DA$5,Fluxo!$S:$S,"&lt;="&amp;DB$5,Fluxo!$D:$D,$D119)</f>
        <v>0</v>
      </c>
      <c r="DC119" s="18">
        <f>SUMIFS(Fluxo!$N:$N,Fluxo!$S:$S,"&gt;"&amp;DB$5,Fluxo!$S:$S,"&lt;="&amp;DC$5,Fluxo!$D:$D,$D119)</f>
        <v>0</v>
      </c>
      <c r="DD119" s="18">
        <f>SUMIFS(Fluxo!$N:$N,Fluxo!$S:$S,"&gt;"&amp;DC$5,Fluxo!$S:$S,"&lt;="&amp;DD$5,Fluxo!$D:$D,$D119)</f>
        <v>0</v>
      </c>
      <c r="DE119" s="18">
        <f>SUMIFS(Fluxo!$N:$N,Fluxo!$S:$S,"&gt;"&amp;DD$5,Fluxo!$S:$S,"&lt;="&amp;DE$5,Fluxo!$D:$D,$D119)</f>
        <v>0</v>
      </c>
      <c r="DF119" s="18">
        <f>SUMIFS(Fluxo!$N:$N,Fluxo!$S:$S,"&gt;"&amp;DE$5,Fluxo!$S:$S,"&lt;="&amp;DF$5,Fluxo!$D:$D,$D119)</f>
        <v>0</v>
      </c>
      <c r="DG119" s="18">
        <f>SUMIFS(Fluxo!$N:$N,Fluxo!$S:$S,"&gt;"&amp;DF$5,Fluxo!$S:$S,"&lt;="&amp;DG$5,Fluxo!$D:$D,$D119)</f>
        <v>0</v>
      </c>
      <c r="DH119" s="18">
        <f>SUMIFS(Fluxo!$N:$N,Fluxo!$S:$S,"&gt;"&amp;DG$5,Fluxo!$S:$S,"&lt;="&amp;DH$5,Fluxo!$D:$D,$D119)</f>
        <v>0</v>
      </c>
      <c r="DI119" s="18">
        <f>SUMIFS(Fluxo!$N:$N,Fluxo!$S:$S,"&gt;"&amp;DH$5,Fluxo!$S:$S,"&lt;="&amp;DI$5,Fluxo!$D:$D,$D119)</f>
        <v>0</v>
      </c>
      <c r="DJ119" s="18">
        <f>SUMIFS(Fluxo!$N:$N,Fluxo!$S:$S,"&gt;"&amp;DI$5,Fluxo!$S:$S,"&lt;="&amp;DJ$5,Fluxo!$D:$D,$D119)</f>
        <v>0</v>
      </c>
      <c r="DK119" s="18">
        <f>SUMIFS(Fluxo!$N:$N,Fluxo!$S:$S,"&gt;"&amp;DJ$5,Fluxo!$S:$S,"&lt;="&amp;DK$5,Fluxo!$D:$D,$D119)</f>
        <v>0</v>
      </c>
      <c r="DL119" s="18">
        <f>SUMIFS(Fluxo!$N:$N,Fluxo!$S:$S,"&gt;"&amp;DK$5,Fluxo!$S:$S,"&lt;="&amp;DL$5,Fluxo!$D:$D,$D119)</f>
        <v>0</v>
      </c>
      <c r="DM119" s="18">
        <f>SUMIFS(Fluxo!$N:$N,Fluxo!$S:$S,"&gt;"&amp;DL$5,Fluxo!$S:$S,"&lt;="&amp;DM$5,Fluxo!$D:$D,$D119)</f>
        <v>0</v>
      </c>
      <c r="DN119" s="18">
        <f>SUMIFS(Fluxo!$N:$N,Fluxo!$S:$S,"&gt;"&amp;DM$5,Fluxo!$S:$S,"&lt;="&amp;DN$5,Fluxo!$D:$D,$D119)</f>
        <v>0</v>
      </c>
      <c r="DO119" s="18">
        <f>SUMIFS(Fluxo!$N:$N,Fluxo!$S:$S,"&gt;"&amp;DN$5,Fluxo!$S:$S,"&lt;="&amp;DO$5,Fluxo!$D:$D,$D119)</f>
        <v>0</v>
      </c>
      <c r="DP119" s="18">
        <f>SUMIFS(Fluxo!$N:$N,Fluxo!$S:$S,"&gt;"&amp;DO$5,Fluxo!$S:$S,"&lt;="&amp;DP$5,Fluxo!$D:$D,$D119)</f>
        <v>0</v>
      </c>
      <c r="DQ119" s="18">
        <f>SUMIFS(Fluxo!$N:$N,Fluxo!$S:$S,"&gt;"&amp;DP$5,Fluxo!$S:$S,"&lt;="&amp;DQ$5,Fluxo!$D:$D,$D119)</f>
        <v>0</v>
      </c>
      <c r="DR119" s="18">
        <f>SUMIFS(Fluxo!$N:$N,Fluxo!$S:$S,"&gt;"&amp;DQ$5,Fluxo!$S:$S,"&lt;="&amp;DR$5,Fluxo!$D:$D,$D119)</f>
        <v>0</v>
      </c>
      <c r="DS119" s="18">
        <f>SUMIFS(Fluxo!$N:$N,Fluxo!$S:$S,"&gt;"&amp;DR$5,Fluxo!$S:$S,"&lt;="&amp;DS$5,Fluxo!$D:$D,$D119)</f>
        <v>0</v>
      </c>
      <c r="DT119" s="18">
        <f>SUMIFS(Fluxo!$N:$N,Fluxo!$S:$S,"&gt;"&amp;DS$5,Fluxo!$S:$S,"&lt;="&amp;DT$5,Fluxo!$D:$D,$D119)</f>
        <v>0</v>
      </c>
      <c r="DU119" s="18">
        <f>SUMIFS(Fluxo!$N:$N,Fluxo!$S:$S,"&gt;"&amp;DT$5,Fluxo!$S:$S,"&lt;="&amp;DU$5,Fluxo!$D:$D,$D119)</f>
        <v>0</v>
      </c>
      <c r="DV119" s="18">
        <f>SUMIFS(Fluxo!$N:$N,Fluxo!$S:$S,"&gt;"&amp;DU$5,Fluxo!$S:$S,"&lt;="&amp;DV$5,Fluxo!$D:$D,$D119)</f>
        <v>0</v>
      </c>
      <c r="DW119" s="18">
        <f>SUMIFS(Fluxo!$N:$N,Fluxo!$S:$S,"&gt;"&amp;DV$5,Fluxo!$S:$S,"&lt;="&amp;DW$5,Fluxo!$D:$D,$D119)</f>
        <v>0</v>
      </c>
      <c r="DX119" s="18">
        <f>SUMIFS(Fluxo!$N:$N,Fluxo!$S:$S,"&gt;"&amp;DW$5,Fluxo!$S:$S,"&lt;="&amp;DX$5,Fluxo!$D:$D,$D119)</f>
        <v>0</v>
      </c>
      <c r="DY119" s="18">
        <f>SUMIFS(Fluxo!$N:$N,Fluxo!$S:$S,"&gt;"&amp;DX$5,Fluxo!$S:$S,"&lt;="&amp;DY$5,Fluxo!$D:$D,$D119)</f>
        <v>0</v>
      </c>
      <c r="DZ119" s="18">
        <f>SUMIFS(Fluxo!$N:$N,Fluxo!$S:$S,"&gt;"&amp;DY$5,Fluxo!$S:$S,"&lt;="&amp;DZ$5,Fluxo!$D:$D,$D119)</f>
        <v>0</v>
      </c>
      <c r="EA119" s="18">
        <f>SUMIFS(Fluxo!$N:$N,Fluxo!$S:$S,"&gt;"&amp;DZ$5,Fluxo!$S:$S,"&lt;="&amp;EA$5,Fluxo!$D:$D,$D119)</f>
        <v>0</v>
      </c>
      <c r="EB119" s="18">
        <f>SUMIFS(Fluxo!$N:$N,Fluxo!$S:$S,"&gt;"&amp;EA$5,Fluxo!$S:$S,"&lt;="&amp;EB$5,Fluxo!$D:$D,$D119)</f>
        <v>0</v>
      </c>
      <c r="EC119" s="18">
        <f>SUMIFS(Fluxo!$N:$N,Fluxo!$S:$S,"&gt;"&amp;EB$5,Fluxo!$S:$S,"&lt;="&amp;EC$5,Fluxo!$D:$D,$D119)</f>
        <v>0</v>
      </c>
      <c r="ED119" s="18">
        <f>SUMIFS(Fluxo!$N:$N,Fluxo!$S:$S,"&gt;"&amp;EC$5,Fluxo!$S:$S,"&lt;="&amp;ED$5,Fluxo!$D:$D,$D119)</f>
        <v>0</v>
      </c>
      <c r="EE119" s="18">
        <f>SUMIFS(Fluxo!$N:$N,Fluxo!$S:$S,"&gt;"&amp;ED$5,Fluxo!$S:$S,"&lt;="&amp;EE$5,Fluxo!$D:$D,$D119)</f>
        <v>0</v>
      </c>
      <c r="EF119" s="18">
        <f>SUMIFS(Fluxo!$N:$N,Fluxo!$S:$S,"&gt;"&amp;EE$5,Fluxo!$S:$S,"&lt;="&amp;EF$5,Fluxo!$D:$D,$D119)</f>
        <v>0</v>
      </c>
      <c r="EG119" s="18">
        <f>SUMIFS(Fluxo!$N:$N,Fluxo!$S:$S,"&gt;"&amp;EF$5,Fluxo!$S:$S,"&lt;="&amp;EG$5,Fluxo!$D:$D,$D119)</f>
        <v>0</v>
      </c>
      <c r="EH119" s="18">
        <f>SUMIFS(Fluxo!$N:$N,Fluxo!$S:$S,"&gt;"&amp;EG$5,Fluxo!$S:$S,"&lt;="&amp;EH$5,Fluxo!$D:$D,$D119)</f>
        <v>0</v>
      </c>
      <c r="EI119" s="18">
        <f>SUMIFS(Fluxo!$N:$N,Fluxo!$S:$S,"&gt;"&amp;EH$5,Fluxo!$S:$S,"&lt;="&amp;EI$5,Fluxo!$D:$D,$D119)</f>
        <v>0</v>
      </c>
      <c r="EJ119" s="18">
        <f>SUMIFS(Fluxo!$N:$N,Fluxo!$S:$S,"&gt;"&amp;EI$5,Fluxo!$S:$S,"&lt;="&amp;EJ$5,Fluxo!$D:$D,$D119)</f>
        <v>0</v>
      </c>
      <c r="EK119" s="18">
        <f>SUMIFS(Fluxo!$N:$N,Fluxo!$S:$S,"&gt;"&amp;EJ$5,Fluxo!$S:$S,"&lt;="&amp;EK$5,Fluxo!$D:$D,$D119)</f>
        <v>0</v>
      </c>
      <c r="EL119" s="18">
        <f>SUMIFS(Fluxo!$N:$N,Fluxo!$S:$S,"&gt;"&amp;EK$5,Fluxo!$S:$S,"&lt;="&amp;EL$5,Fluxo!$D:$D,$D119)</f>
        <v>0</v>
      </c>
      <c r="EM119" s="18">
        <f>SUMIFS(Fluxo!$N:$N,Fluxo!$S:$S,"&gt;"&amp;EL$5,Fluxo!$S:$S,"&lt;="&amp;EM$5,Fluxo!$D:$D,$D119)</f>
        <v>0</v>
      </c>
      <c r="EN119" s="18">
        <f>SUMIFS(Fluxo!$N:$N,Fluxo!$S:$S,"&gt;"&amp;EM$5,Fluxo!$S:$S,"&lt;="&amp;EN$5,Fluxo!$D:$D,$D119)</f>
        <v>0</v>
      </c>
      <c r="EO119" s="18">
        <f>SUMIFS(Fluxo!$N:$N,Fluxo!$S:$S,"&gt;"&amp;EN$5,Fluxo!$S:$S,"&lt;="&amp;EO$5,Fluxo!$D:$D,$D119)</f>
        <v>0</v>
      </c>
      <c r="EP119" s="18">
        <f>SUMIFS(Fluxo!$N:$N,Fluxo!$S:$S,"&gt;"&amp;EO$5,Fluxo!$S:$S,"&lt;="&amp;EP$5,Fluxo!$D:$D,$D119)</f>
        <v>0</v>
      </c>
      <c r="EQ119" s="18">
        <f>SUMIFS(Fluxo!$N:$N,Fluxo!$S:$S,"&gt;"&amp;EP$5,Fluxo!$S:$S,"&lt;="&amp;EQ$5,Fluxo!$D:$D,$D119)</f>
        <v>0</v>
      </c>
      <c r="ER119" s="18">
        <f>SUMIFS(Fluxo!$N:$N,Fluxo!$S:$S,"&gt;"&amp;EQ$5,Fluxo!$S:$S,"&lt;="&amp;ER$5,Fluxo!$D:$D,$D119)</f>
        <v>0</v>
      </c>
      <c r="ES119" s="18">
        <f>SUMIFS(Fluxo!$N:$N,Fluxo!$S:$S,"&gt;"&amp;ER$5,Fluxo!$S:$S,"&lt;="&amp;ES$5,Fluxo!$D:$D,$D119)</f>
        <v>0</v>
      </c>
      <c r="ET119" s="18">
        <f>SUMIFS(Fluxo!$N:$N,Fluxo!$S:$S,"&gt;"&amp;ES$5,Fluxo!$S:$S,"&lt;="&amp;ET$5,Fluxo!$D:$D,$D119)</f>
        <v>0</v>
      </c>
      <c r="EU119" s="18">
        <f>SUMIFS(Fluxo!$N:$N,Fluxo!$S:$S,"&gt;"&amp;ET$5,Fluxo!$S:$S,"&lt;="&amp;EU$5,Fluxo!$D:$D,$D119)</f>
        <v>0</v>
      </c>
      <c r="EV119" s="18">
        <f>SUMIFS(Fluxo!$N:$N,Fluxo!$S:$S,"&gt;"&amp;EU$5,Fluxo!$S:$S,"&lt;="&amp;EV$5,Fluxo!$D:$D,$D119)</f>
        <v>0</v>
      </c>
      <c r="EW119" s="18">
        <f>SUMIFS(Fluxo!$N:$N,Fluxo!$S:$S,"&gt;"&amp;EV$5,Fluxo!$S:$S,"&lt;="&amp;EW$5,Fluxo!$D:$D,$D119)</f>
        <v>0</v>
      </c>
      <c r="EX119" s="18">
        <f>SUMIFS(Fluxo!$N:$N,Fluxo!$S:$S,"&gt;"&amp;EW$5,Fluxo!$S:$S,"&lt;="&amp;EX$5,Fluxo!$D:$D,$D119)</f>
        <v>0</v>
      </c>
      <c r="EY119" s="18">
        <f>SUMIFS(Fluxo!$N:$N,Fluxo!$S:$S,"&gt;"&amp;EX$5,Fluxo!$S:$S,"&lt;="&amp;EY$5,Fluxo!$D:$D,$D119)</f>
        <v>0</v>
      </c>
      <c r="EZ119" s="18">
        <f>SUMIFS(Fluxo!$N:$N,Fluxo!$S:$S,"&gt;"&amp;EY$5,Fluxo!$S:$S,"&lt;="&amp;EZ$5,Fluxo!$D:$D,$D119)</f>
        <v>0</v>
      </c>
      <c r="FA119" s="18">
        <f>SUMIFS(Fluxo!$N:$N,Fluxo!$S:$S,"&gt;"&amp;EZ$5,Fluxo!$S:$S,"&lt;="&amp;FA$5,Fluxo!$D:$D,$D119)</f>
        <v>0</v>
      </c>
      <c r="FB119" s="18">
        <f>SUMIFS(Fluxo!$N:$N,Fluxo!$S:$S,"&gt;"&amp;FA$5,Fluxo!$S:$S,"&lt;="&amp;FB$5,Fluxo!$D:$D,$D119)</f>
        <v>0</v>
      </c>
      <c r="FC119" s="18">
        <f>SUMIFS(Fluxo!$N:$N,Fluxo!$S:$S,"&gt;"&amp;FB$5,Fluxo!$S:$S,"&lt;="&amp;FC$5,Fluxo!$D:$D,$D119)</f>
        <v>0</v>
      </c>
      <c r="FD119" s="18">
        <f>SUMIFS(Fluxo!$N:$N,Fluxo!$S:$S,"&gt;"&amp;FC$5,Fluxo!$S:$S,"&lt;="&amp;FD$5,Fluxo!$D:$D,$D119)</f>
        <v>0</v>
      </c>
      <c r="FE119" s="18">
        <f>SUMIFS(Fluxo!$N:$N,Fluxo!$S:$S,"&gt;"&amp;FD$5,Fluxo!$S:$S,"&lt;="&amp;FE$5,Fluxo!$D:$D,$D119)</f>
        <v>0</v>
      </c>
      <c r="FF119" s="18">
        <f>SUMIFS(Fluxo!$N:$N,Fluxo!$S:$S,"&gt;"&amp;FE$5,Fluxo!$S:$S,"&lt;="&amp;FF$5,Fluxo!$D:$D,$D119)</f>
        <v>0</v>
      </c>
      <c r="FG119" s="18">
        <f>SUMIFS(Fluxo!$N:$N,Fluxo!$S:$S,"&gt;"&amp;FF$5,Fluxo!$S:$S,"&lt;="&amp;FG$5,Fluxo!$D:$D,$D119)</f>
        <v>0</v>
      </c>
      <c r="FH119" s="18">
        <f>SUMIFS(Fluxo!$N:$N,Fluxo!$S:$S,"&gt;"&amp;FG$5,Fluxo!$S:$S,"&lt;="&amp;FH$5,Fluxo!$D:$D,$D119)</f>
        <v>0</v>
      </c>
      <c r="FI119" s="18">
        <f>SUMIFS(Fluxo!$N:$N,Fluxo!$S:$S,"&gt;"&amp;FH$5,Fluxo!$S:$S,"&lt;="&amp;FI$5,Fluxo!$D:$D,$D119)</f>
        <v>0</v>
      </c>
      <c r="FJ119" s="18">
        <f>SUMIFS(Fluxo!$N:$N,Fluxo!$S:$S,"&gt;"&amp;FI$5,Fluxo!$S:$S,"&lt;="&amp;FJ$5,Fluxo!$D:$D,$D119)</f>
        <v>0</v>
      </c>
      <c r="FK119" s="18">
        <f>SUMIFS(Fluxo!$N:$N,Fluxo!$S:$S,"&gt;"&amp;FJ$5,Fluxo!$S:$S,"&lt;="&amp;FK$5,Fluxo!$D:$D,$D119)</f>
        <v>0</v>
      </c>
      <c r="FL119" s="18">
        <f>SUMIFS(Fluxo!$N:$N,Fluxo!$S:$S,"&gt;"&amp;FK$5,Fluxo!$S:$S,"&lt;="&amp;FL$5,Fluxo!$D:$D,$D119)</f>
        <v>0</v>
      </c>
      <c r="FM119" s="18">
        <f>SUMIFS(Fluxo!$N:$N,Fluxo!$S:$S,"&gt;"&amp;FL$5,Fluxo!$S:$S,"&lt;="&amp;FM$5,Fluxo!$D:$D,$D119)</f>
        <v>0</v>
      </c>
      <c r="FN119" s="18">
        <f>SUMIFS(Fluxo!$N:$N,Fluxo!$S:$S,"&gt;"&amp;FM$5,Fluxo!$S:$S,"&lt;="&amp;FN$5,Fluxo!$D:$D,$D119)</f>
        <v>0</v>
      </c>
      <c r="FO119" s="18">
        <f>SUMIFS(Fluxo!$N:$N,Fluxo!$S:$S,"&gt;"&amp;FN$5,Fluxo!$S:$S,"&lt;="&amp;FO$5,Fluxo!$D:$D,$D119)</f>
        <v>0</v>
      </c>
      <c r="FP119" s="18">
        <f>SUMIFS(Fluxo!$N:$N,Fluxo!$S:$S,"&gt;"&amp;FO$5,Fluxo!$S:$S,"&lt;="&amp;FP$5,Fluxo!$D:$D,$D119)</f>
        <v>0</v>
      </c>
      <c r="FQ119" s="18">
        <f>SUMIFS(Fluxo!$N:$N,Fluxo!$S:$S,"&gt;"&amp;FP$5,Fluxo!$S:$S,"&lt;="&amp;FQ$5,Fluxo!$D:$D,$D119)</f>
        <v>0</v>
      </c>
      <c r="FR119" s="18">
        <f>SUMIFS(Fluxo!$N:$N,Fluxo!$S:$S,"&gt;"&amp;FQ$5,Fluxo!$S:$S,"&lt;="&amp;FR$5,Fluxo!$D:$D,$D119)</f>
        <v>0</v>
      </c>
      <c r="FS119" s="18">
        <f>SUMIFS(Fluxo!$N:$N,Fluxo!$S:$S,"&gt;"&amp;FR$5,Fluxo!$S:$S,"&lt;="&amp;FS$5,Fluxo!$D:$D,$D119)</f>
        <v>0</v>
      </c>
      <c r="FT119" s="18">
        <f>SUMIFS(Fluxo!$N:$N,Fluxo!$S:$S,"&gt;"&amp;FS$5,Fluxo!$S:$S,"&lt;="&amp;FT$5,Fluxo!$D:$D,$D119)</f>
        <v>0</v>
      </c>
      <c r="FU119" s="18">
        <f>SUMIFS(Fluxo!$N:$N,Fluxo!$S:$S,"&gt;"&amp;FT$5,Fluxo!$S:$S,"&lt;="&amp;FU$5,Fluxo!$D:$D,$D119)</f>
        <v>0</v>
      </c>
      <c r="FV119" s="18">
        <f>SUMIFS(Fluxo!$N:$N,Fluxo!$S:$S,"&gt;"&amp;FU$5,Fluxo!$S:$S,"&lt;="&amp;FV$5,Fluxo!$D:$D,$D119)</f>
        <v>0</v>
      </c>
      <c r="FW119" s="18">
        <f>SUMIFS(Fluxo!$N:$N,Fluxo!$S:$S,"&gt;"&amp;FV$5,Fluxo!$S:$S,"&lt;="&amp;FW$5,Fluxo!$D:$D,$D119)</f>
        <v>0</v>
      </c>
      <c r="FX119" s="18">
        <f>SUMIFS(Fluxo!$N:$N,Fluxo!$S:$S,"&gt;"&amp;FW$5,Fluxo!$S:$S,"&lt;="&amp;FX$5,Fluxo!$D:$D,$D119)</f>
        <v>0</v>
      </c>
      <c r="FY119" s="18">
        <f>SUMIFS(Fluxo!$N:$N,Fluxo!$S:$S,"&gt;"&amp;FX$5,Fluxo!$S:$S,"&lt;="&amp;FY$5,Fluxo!$D:$D,$D119)</f>
        <v>0</v>
      </c>
      <c r="FZ119" s="18">
        <f>SUMIFS(Fluxo!$N:$N,Fluxo!$S:$S,"&gt;"&amp;FY$5,Fluxo!$S:$S,"&lt;="&amp;FZ$5,Fluxo!$D:$D,$D119)</f>
        <v>0</v>
      </c>
      <c r="GA119" s="18">
        <f>SUMIFS(Fluxo!$N:$N,Fluxo!$S:$S,"&gt;"&amp;FZ$5,Fluxo!$S:$S,"&lt;="&amp;GA$5,Fluxo!$D:$D,$D119)</f>
        <v>0</v>
      </c>
      <c r="GB119" s="18">
        <f>SUMIFS(Fluxo!$N:$N,Fluxo!$S:$S,"&gt;"&amp;GA$5,Fluxo!$S:$S,"&lt;="&amp;GB$5,Fluxo!$D:$D,$D119)</f>
        <v>0</v>
      </c>
      <c r="GC119" s="18">
        <f>SUMIFS(Fluxo!$N:$N,Fluxo!$S:$S,"&gt;"&amp;GB$5,Fluxo!$S:$S,"&lt;="&amp;GC$5,Fluxo!$D:$D,$D119)</f>
        <v>0</v>
      </c>
      <c r="GD119" s="18">
        <f>SUMIFS(Fluxo!$N:$N,Fluxo!$S:$S,"&gt;"&amp;GC$5,Fluxo!$S:$S,"&lt;="&amp;GD$5,Fluxo!$D:$D,$D119)</f>
        <v>0</v>
      </c>
      <c r="GE119" s="18">
        <f>SUMIFS(Fluxo!$N:$N,Fluxo!$S:$S,"&gt;"&amp;GD$5,Fluxo!$S:$S,"&lt;="&amp;GE$5,Fluxo!$D:$D,$D119)</f>
        <v>0</v>
      </c>
      <c r="GF119" s="18">
        <f>SUMIFS(Fluxo!$N:$N,Fluxo!$S:$S,"&gt;"&amp;GE$5,Fluxo!$S:$S,"&lt;="&amp;GF$5,Fluxo!$D:$D,$D119)</f>
        <v>0</v>
      </c>
      <c r="GG119" s="18">
        <f>SUMIFS(Fluxo!$N:$N,Fluxo!$S:$S,"&gt;"&amp;GF$5,Fluxo!$S:$S,"&lt;="&amp;GG$5,Fluxo!$D:$D,$D119)</f>
        <v>0</v>
      </c>
      <c r="GH119" s="18">
        <f>SUMIFS(Fluxo!$N:$N,Fluxo!$S:$S,"&gt;"&amp;GG$5,Fluxo!$S:$S,"&lt;="&amp;GH$5,Fluxo!$D:$D,$D119)</f>
        <v>0</v>
      </c>
      <c r="GI119" s="18">
        <f>SUMIFS(Fluxo!$N:$N,Fluxo!$S:$S,"&gt;"&amp;GH$5,Fluxo!$S:$S,"&lt;="&amp;GI$5,Fluxo!$D:$D,$D119)</f>
        <v>0</v>
      </c>
      <c r="GJ119" s="18">
        <f>SUMIFS(Fluxo!$N:$N,Fluxo!$S:$S,"&gt;"&amp;GI$5,Fluxo!$S:$S,"&lt;="&amp;GJ$5,Fluxo!$D:$D,$D119)</f>
        <v>0</v>
      </c>
      <c r="GK119" s="18">
        <f>SUMIFS(Fluxo!$N:$N,Fluxo!$S:$S,"&gt;"&amp;GJ$5,Fluxo!$S:$S,"&lt;="&amp;GK$5,Fluxo!$D:$D,$D119)</f>
        <v>0</v>
      </c>
      <c r="GL119" s="18">
        <f>SUMIFS(Fluxo!$N:$N,Fluxo!$S:$S,"&gt;"&amp;GK$5,Fluxo!$S:$S,"&lt;="&amp;GL$5,Fluxo!$D:$D,$D119)</f>
        <v>0</v>
      </c>
      <c r="GM119" s="18">
        <f>SUMIFS(Fluxo!$N:$N,Fluxo!$S:$S,"&gt;"&amp;GL$5,Fluxo!$S:$S,"&lt;="&amp;GM$5,Fluxo!$D:$D,$D119)</f>
        <v>0</v>
      </c>
      <c r="GN119" s="18">
        <f>SUMIFS(Fluxo!$N:$N,Fluxo!$S:$S,"&gt;"&amp;GM$5,Fluxo!$S:$S,"&lt;="&amp;GN$5,Fluxo!$D:$D,$D119)</f>
        <v>0</v>
      </c>
      <c r="GO119" s="18">
        <f>SUMIFS(Fluxo!$N:$N,Fluxo!$S:$S,"&gt;"&amp;GN$5,Fluxo!$S:$S,"&lt;="&amp;GO$5,Fluxo!$D:$D,$D119)</f>
        <v>0</v>
      </c>
      <c r="GP119" s="18">
        <f>SUMIFS(Fluxo!$N:$N,Fluxo!$S:$S,"&gt;"&amp;GO$5,Fluxo!$S:$S,"&lt;="&amp;GP$5,Fluxo!$D:$D,$D119)</f>
        <v>0</v>
      </c>
      <c r="GQ119" s="18">
        <f>SUMIFS(Fluxo!$N:$N,Fluxo!$S:$S,"&gt;"&amp;GP$5,Fluxo!$S:$S,"&lt;="&amp;GQ$5,Fluxo!$D:$D,$D119)</f>
        <v>0</v>
      </c>
      <c r="GR119" s="18">
        <f>SUMIFS(Fluxo!$N:$N,Fluxo!$S:$S,"&gt;"&amp;GQ$5,Fluxo!$S:$S,"&lt;="&amp;GR$5,Fluxo!$D:$D,$D119)</f>
        <v>0</v>
      </c>
      <c r="GS119" s="18">
        <f>SUMIFS(Fluxo!$N:$N,Fluxo!$S:$S,"&gt;"&amp;GR$5,Fluxo!$S:$S,"&lt;="&amp;GS$5,Fluxo!$D:$D,$D119)</f>
        <v>0</v>
      </c>
      <c r="GT119" s="18">
        <f>SUMIFS(Fluxo!$N:$N,Fluxo!$S:$S,"&gt;"&amp;GS$5,Fluxo!$S:$S,"&lt;="&amp;GT$5,Fluxo!$D:$D,$D119)</f>
        <v>0</v>
      </c>
      <c r="GU119" s="18">
        <f>SUMIFS(Fluxo!$N:$N,Fluxo!$S:$S,"&gt;"&amp;GT$5,Fluxo!$S:$S,"&lt;="&amp;GU$5,Fluxo!$D:$D,$D119)</f>
        <v>0</v>
      </c>
      <c r="GV119" s="18">
        <f>SUMIFS(Fluxo!$N:$N,Fluxo!$S:$S,"&gt;"&amp;GU$5,Fluxo!$S:$S,"&lt;="&amp;GV$5,Fluxo!$D:$D,$D119)</f>
        <v>0</v>
      </c>
      <c r="GW119" s="18">
        <f>SUMIFS(Fluxo!$N:$N,Fluxo!$S:$S,"&gt;"&amp;GV$5,Fluxo!$S:$S,"&lt;="&amp;GW$5,Fluxo!$D:$D,$D119)</f>
        <v>0</v>
      </c>
      <c r="GX119" s="18">
        <f>SUMIFS(Fluxo!$N:$N,Fluxo!$S:$S,"&gt;"&amp;GW$5,Fluxo!$S:$S,"&lt;="&amp;GX$5,Fluxo!$D:$D,$D119)</f>
        <v>0</v>
      </c>
      <c r="GY119" s="18">
        <f>SUMIFS(Fluxo!$N:$N,Fluxo!$S:$S,"&gt;"&amp;GX$5,Fluxo!$S:$S,"&lt;="&amp;GY$5,Fluxo!$D:$D,$D119)</f>
        <v>0</v>
      </c>
      <c r="GZ119" s="18">
        <f>SUMIFS(Fluxo!$N:$N,Fluxo!$S:$S,"&gt;"&amp;GY$5,Fluxo!$S:$S,"&lt;="&amp;GZ$5,Fluxo!$D:$D,$D119)</f>
        <v>0</v>
      </c>
      <c r="HA119" s="18">
        <f>SUMIFS(Fluxo!$N:$N,Fluxo!$S:$S,"&gt;"&amp;GZ$5,Fluxo!$S:$S,"&lt;="&amp;HA$5,Fluxo!$D:$D,$D119)</f>
        <v>0</v>
      </c>
      <c r="HB119" s="18">
        <f>SUMIFS(Fluxo!$N:$N,Fluxo!$S:$S,"&gt;"&amp;HA$5,Fluxo!$S:$S,"&lt;="&amp;HB$5,Fluxo!$D:$D,$D119)</f>
        <v>0</v>
      </c>
      <c r="HC119" s="18">
        <f>SUMIFS(Fluxo!$N:$N,Fluxo!$S:$S,"&gt;"&amp;HB$5,Fluxo!$S:$S,"&lt;="&amp;HC$5,Fluxo!$D:$D,$D119)</f>
        <v>0</v>
      </c>
      <c r="HD119" s="18">
        <f>SUMIFS(Fluxo!$N:$N,Fluxo!$S:$S,"&gt;"&amp;HC$5,Fluxo!$S:$S,"&lt;="&amp;HD$5,Fluxo!$D:$D,$D119)</f>
        <v>0</v>
      </c>
      <c r="HE119" s="18">
        <f>SUMIFS(Fluxo!$N:$N,Fluxo!$S:$S,"&gt;"&amp;HD$5,Fluxo!$S:$S,"&lt;="&amp;HE$5,Fluxo!$D:$D,$D119)</f>
        <v>0</v>
      </c>
      <c r="HF119" s="18">
        <f>SUMIFS(Fluxo!$N:$N,Fluxo!$S:$S,"&gt;"&amp;HE$5,Fluxo!$S:$S,"&lt;="&amp;HF$5,Fluxo!$D:$D,$D119)</f>
        <v>0</v>
      </c>
    </row>
    <row r="120" spans="1:214">
      <c r="A120" s="20">
        <f t="shared" si="18"/>
        <v>110</v>
      </c>
      <c r="B120" s="140" t="str">
        <f>'Check Carteira'!C112</f>
        <v>E.1016.99.03.1002</v>
      </c>
      <c r="C120" s="141">
        <v>1</v>
      </c>
      <c r="D120" s="129" t="str">
        <f>'Check Carteira'!F112</f>
        <v>S-1002</v>
      </c>
      <c r="E120" s="21">
        <f>IFERROR(INDEX(Contratos!L:L,MATCH(D120,Contratos!R:R,0)),"")</f>
        <v>45336</v>
      </c>
      <c r="F120" s="139">
        <f>IFERROR(INDEX(Contratos!G:G,MATCH(D120,Contratos!R:R,0)),"")</f>
        <v>311628.79999999999</v>
      </c>
      <c r="H120" s="83">
        <f t="shared" ref="H120:H136" si="19">SUM(J120:HF120)</f>
        <v>323227.46000000008</v>
      </c>
      <c r="J120" s="18">
        <f>SUMIFS(Fluxo!$N:$N,Fluxo!$S:$S,"&gt;"&amp;I$5,Fluxo!$S:$S,"&lt;="&amp;J$5,Fluxo!$D:$D,$D120)</f>
        <v>0</v>
      </c>
      <c r="K120" s="18">
        <f>SUMIFS(Fluxo!$N:$N,Fluxo!$S:$S,"&gt;"&amp;J$5,Fluxo!$S:$S,"&lt;="&amp;K$5,Fluxo!$D:$D,$D120)</f>
        <v>0</v>
      </c>
      <c r="L120" s="18">
        <f>SUMIFS(Fluxo!$N:$N,Fluxo!$S:$S,"&gt;"&amp;K$5,Fluxo!$S:$S,"&lt;="&amp;L$5,Fluxo!$D:$D,$D120)</f>
        <v>0</v>
      </c>
      <c r="M120" s="18">
        <f>SUMIFS(Fluxo!$N:$N,Fluxo!$S:$S,"&gt;"&amp;L$5,Fluxo!$S:$S,"&lt;="&amp;M$5,Fluxo!$D:$D,$D120)</f>
        <v>0</v>
      </c>
      <c r="N120" s="18">
        <f>SUMIFS(Fluxo!$N:$N,Fluxo!$S:$S,"&gt;"&amp;M$5,Fluxo!$S:$S,"&lt;="&amp;N$5,Fluxo!$D:$D,$D120)</f>
        <v>0</v>
      </c>
      <c r="O120" s="18">
        <f>SUMIFS(Fluxo!$N:$N,Fluxo!$S:$S,"&gt;"&amp;N$5,Fluxo!$S:$S,"&lt;="&amp;O$5,Fluxo!$D:$D,$D120)</f>
        <v>0</v>
      </c>
      <c r="P120" s="18">
        <f>SUMIFS(Fluxo!$N:$N,Fluxo!$S:$S,"&gt;"&amp;O$5,Fluxo!$S:$S,"&lt;="&amp;P$5,Fluxo!$D:$D,$D120)</f>
        <v>0</v>
      </c>
      <c r="Q120" s="18">
        <f>SUMIFS(Fluxo!$N:$N,Fluxo!$S:$S,"&gt;"&amp;P$5,Fluxo!$S:$S,"&lt;="&amp;Q$5,Fluxo!$D:$D,$D120)</f>
        <v>0</v>
      </c>
      <c r="R120" s="18">
        <f>SUMIFS(Fluxo!$N:$N,Fluxo!$S:$S,"&gt;"&amp;Q$5,Fluxo!$S:$S,"&lt;="&amp;R$5,Fluxo!$D:$D,$D120)</f>
        <v>0</v>
      </c>
      <c r="S120" s="18">
        <f>SUMIFS(Fluxo!$N:$N,Fluxo!$S:$S,"&gt;"&amp;R$5,Fluxo!$S:$S,"&lt;="&amp;S$5,Fluxo!$D:$D,$D120)</f>
        <v>0</v>
      </c>
      <c r="T120" s="18">
        <f>SUMIFS(Fluxo!$N:$N,Fluxo!$S:$S,"&gt;"&amp;S$5,Fluxo!$S:$S,"&lt;="&amp;T$5,Fluxo!$D:$D,$D120)</f>
        <v>10500</v>
      </c>
      <c r="U120" s="18">
        <f>SUMIFS(Fluxo!$N:$N,Fluxo!$S:$S,"&gt;"&amp;T$5,Fluxo!$S:$S,"&lt;="&amp;U$5,Fluxo!$D:$D,$D120)</f>
        <v>5138.84</v>
      </c>
      <c r="V120" s="18">
        <f>SUMIFS(Fluxo!$N:$N,Fluxo!$S:$S,"&gt;"&amp;U$5,Fluxo!$S:$S,"&lt;="&amp;V$5,Fluxo!$D:$D,$D120)</f>
        <v>5999.95</v>
      </c>
      <c r="W120" s="18">
        <f>SUMIFS(Fluxo!$N:$N,Fluxo!$S:$S,"&gt;"&amp;V$5,Fluxo!$S:$S,"&lt;="&amp;W$5,Fluxo!$D:$D,$D120)</f>
        <v>10319.94</v>
      </c>
      <c r="X120" s="18">
        <f>SUMIFS(Fluxo!$N:$N,Fluxo!$S:$S,"&gt;"&amp;W$5,Fluxo!$S:$S,"&lt;="&amp;X$5,Fluxo!$D:$D,$D120)</f>
        <v>2327.64</v>
      </c>
      <c r="Y120" s="18">
        <f>SUMIFS(Fluxo!$N:$N,Fluxo!$S:$S,"&gt;"&amp;X$5,Fluxo!$S:$S,"&lt;="&amp;Y$5,Fluxo!$D:$D,$D120)</f>
        <v>2347.71</v>
      </c>
      <c r="Z120" s="18">
        <f>SUMIFS(Fluxo!$N:$N,Fluxo!$S:$S,"&gt;"&amp;Y$5,Fluxo!$S:$S,"&lt;="&amp;Z$5,Fluxo!$D:$D,$D120)</f>
        <v>2364.4899999999998</v>
      </c>
      <c r="AA120" s="18">
        <f>SUMIFS(Fluxo!$N:$N,Fluxo!$S:$S,"&gt;"&amp;Z$5,Fluxo!$S:$S,"&lt;="&amp;AA$5,Fluxo!$D:$D,$D120)</f>
        <v>11344.14</v>
      </c>
      <c r="AB120" s="18">
        <f>SUMIFS(Fluxo!$N:$N,Fluxo!$S:$S,"&gt;"&amp;AA$5,Fluxo!$S:$S,"&lt;="&amp;AB$5,Fluxo!$D:$D,$D120)</f>
        <v>2398.19</v>
      </c>
      <c r="AC120" s="18">
        <f>SUMIFS(Fluxo!$N:$N,Fluxo!$S:$S,"&gt;"&amp;AB$5,Fluxo!$S:$S,"&lt;="&amp;AC$5,Fluxo!$D:$D,$D120)</f>
        <v>2398.19</v>
      </c>
      <c r="AD120" s="18">
        <f>SUMIFS(Fluxo!$N:$N,Fluxo!$S:$S,"&gt;"&amp;AC$5,Fluxo!$S:$S,"&lt;="&amp;AD$5,Fluxo!$D:$D,$D120)</f>
        <v>2398.19</v>
      </c>
      <c r="AE120" s="18">
        <f>SUMIFS(Fluxo!$N:$N,Fluxo!$S:$S,"&gt;"&amp;AD$5,Fluxo!$S:$S,"&lt;="&amp;AE$5,Fluxo!$D:$D,$D120)</f>
        <v>2398.19</v>
      </c>
      <c r="AF120" s="18">
        <f>SUMIFS(Fluxo!$N:$N,Fluxo!$S:$S,"&gt;"&amp;AE$5,Fluxo!$S:$S,"&lt;="&amp;AF$5,Fluxo!$D:$D,$D120)</f>
        <v>11136.52</v>
      </c>
      <c r="AG120" s="18">
        <f>SUMIFS(Fluxo!$N:$N,Fluxo!$S:$S,"&gt;"&amp;AF$5,Fluxo!$S:$S,"&lt;="&amp;AG$5,Fluxo!$D:$D,$D120)</f>
        <v>2398.19</v>
      </c>
      <c r="AH120" s="18">
        <f>SUMIFS(Fluxo!$N:$N,Fluxo!$S:$S,"&gt;"&amp;AG$5,Fluxo!$S:$S,"&lt;="&amp;AH$5,Fluxo!$D:$D,$D120)</f>
        <v>2398.19</v>
      </c>
      <c r="AI120" s="18">
        <f>SUMIFS(Fluxo!$N:$N,Fluxo!$S:$S,"&gt;"&amp;AH$5,Fluxo!$S:$S,"&lt;="&amp;AI$5,Fluxo!$D:$D,$D120)</f>
        <v>2398.19</v>
      </c>
      <c r="AJ120" s="18">
        <f>SUMIFS(Fluxo!$N:$N,Fluxo!$S:$S,"&gt;"&amp;AI$5,Fluxo!$S:$S,"&lt;="&amp;AJ$5,Fluxo!$D:$D,$D120)</f>
        <v>2398.19</v>
      </c>
      <c r="AK120" s="18">
        <f>SUMIFS(Fluxo!$N:$N,Fluxo!$S:$S,"&gt;"&amp;AJ$5,Fluxo!$S:$S,"&lt;="&amp;AK$5,Fluxo!$D:$D,$D120)</f>
        <v>2398.19</v>
      </c>
      <c r="AL120" s="18">
        <f>SUMIFS(Fluxo!$N:$N,Fluxo!$S:$S,"&gt;"&amp;AK$5,Fluxo!$S:$S,"&lt;="&amp;AL$5,Fluxo!$D:$D,$D120)</f>
        <v>11136.52</v>
      </c>
      <c r="AM120" s="18">
        <f>SUMIFS(Fluxo!$N:$N,Fluxo!$S:$S,"&gt;"&amp;AL$5,Fluxo!$S:$S,"&lt;="&amp;AM$5,Fluxo!$D:$D,$D120)</f>
        <v>2398.19</v>
      </c>
      <c r="AN120" s="18">
        <f>SUMIFS(Fluxo!$N:$N,Fluxo!$S:$S,"&gt;"&amp;AM$5,Fluxo!$S:$S,"&lt;="&amp;AN$5,Fluxo!$D:$D,$D120)</f>
        <v>2398.19</v>
      </c>
      <c r="AO120" s="18">
        <f>SUMIFS(Fluxo!$N:$N,Fluxo!$S:$S,"&gt;"&amp;AN$5,Fluxo!$S:$S,"&lt;="&amp;AO$5,Fluxo!$D:$D,$D120)</f>
        <v>2398.19</v>
      </c>
      <c r="AP120" s="18">
        <f>SUMIFS(Fluxo!$N:$N,Fluxo!$S:$S,"&gt;"&amp;AO$5,Fluxo!$S:$S,"&lt;="&amp;AP$5,Fluxo!$D:$D,$D120)</f>
        <v>2398.19</v>
      </c>
      <c r="AQ120" s="18">
        <f>SUMIFS(Fluxo!$N:$N,Fluxo!$S:$S,"&gt;"&amp;AP$5,Fluxo!$S:$S,"&lt;="&amp;AQ$5,Fluxo!$D:$D,$D120)</f>
        <v>2398.19</v>
      </c>
      <c r="AR120" s="18">
        <f>SUMIFS(Fluxo!$N:$N,Fluxo!$S:$S,"&gt;"&amp;AQ$5,Fluxo!$S:$S,"&lt;="&amp;AR$5,Fluxo!$D:$D,$D120)</f>
        <v>11136.52</v>
      </c>
      <c r="AS120" s="18">
        <f>SUMIFS(Fluxo!$N:$N,Fluxo!$S:$S,"&gt;"&amp;AR$5,Fluxo!$S:$S,"&lt;="&amp;AS$5,Fluxo!$D:$D,$D120)</f>
        <v>2398.19</v>
      </c>
      <c r="AT120" s="18">
        <f>SUMIFS(Fluxo!$N:$N,Fluxo!$S:$S,"&gt;"&amp;AS$5,Fluxo!$S:$S,"&lt;="&amp;AT$5,Fluxo!$D:$D,$D120)</f>
        <v>35451.550000000003</v>
      </c>
      <c r="AU120" s="18">
        <f>SUMIFS(Fluxo!$N:$N,Fluxo!$S:$S,"&gt;"&amp;AT$5,Fluxo!$S:$S,"&lt;="&amp;AU$5,Fluxo!$D:$D,$D120)</f>
        <v>167873.53</v>
      </c>
      <c r="AV120" s="18">
        <f>SUMIFS(Fluxo!$N:$N,Fluxo!$S:$S,"&gt;"&amp;AU$5,Fluxo!$S:$S,"&lt;="&amp;AV$5,Fluxo!$D:$D,$D120)</f>
        <v>0</v>
      </c>
      <c r="AW120" s="18">
        <f>SUMIFS(Fluxo!$N:$N,Fluxo!$S:$S,"&gt;"&amp;AV$5,Fluxo!$S:$S,"&lt;="&amp;AW$5,Fluxo!$D:$D,$D120)</f>
        <v>0</v>
      </c>
      <c r="AX120" s="18">
        <f>SUMIFS(Fluxo!$N:$N,Fluxo!$S:$S,"&gt;"&amp;AW$5,Fluxo!$S:$S,"&lt;="&amp;AX$5,Fluxo!$D:$D,$D120)</f>
        <v>177.26</v>
      </c>
      <c r="AY120" s="18">
        <f>SUMIFS(Fluxo!$N:$N,Fluxo!$S:$S,"&gt;"&amp;AX$5,Fluxo!$S:$S,"&lt;="&amp;AY$5,Fluxo!$D:$D,$D120)</f>
        <v>0</v>
      </c>
      <c r="AZ120" s="18">
        <f>SUMIFS(Fluxo!$N:$N,Fluxo!$S:$S,"&gt;"&amp;AY$5,Fluxo!$S:$S,"&lt;="&amp;AZ$5,Fluxo!$D:$D,$D120)</f>
        <v>0</v>
      </c>
      <c r="BA120" s="18">
        <f>SUMIFS(Fluxo!$N:$N,Fluxo!$S:$S,"&gt;"&amp;AZ$5,Fluxo!$S:$S,"&lt;="&amp;BA$5,Fluxo!$D:$D,$D120)</f>
        <v>0</v>
      </c>
      <c r="BB120" s="18">
        <f>SUMIFS(Fluxo!$N:$N,Fluxo!$S:$S,"&gt;"&amp;BA$5,Fluxo!$S:$S,"&lt;="&amp;BB$5,Fluxo!$D:$D,$D120)</f>
        <v>0</v>
      </c>
      <c r="BC120" s="18">
        <f>SUMIFS(Fluxo!$N:$N,Fluxo!$S:$S,"&gt;"&amp;BB$5,Fluxo!$S:$S,"&lt;="&amp;BC$5,Fluxo!$D:$D,$D120)</f>
        <v>0</v>
      </c>
      <c r="BD120" s="18">
        <f>SUMIFS(Fluxo!$N:$N,Fluxo!$S:$S,"&gt;"&amp;BC$5,Fluxo!$S:$S,"&lt;="&amp;BD$5,Fluxo!$D:$D,$D120)</f>
        <v>0</v>
      </c>
      <c r="BE120" s="18">
        <f>SUMIFS(Fluxo!$N:$N,Fluxo!$S:$S,"&gt;"&amp;BD$5,Fluxo!$S:$S,"&lt;="&amp;BE$5,Fluxo!$D:$D,$D120)</f>
        <v>0</v>
      </c>
      <c r="BF120" s="18">
        <f>SUMIFS(Fluxo!$N:$N,Fluxo!$S:$S,"&gt;"&amp;BE$5,Fluxo!$S:$S,"&lt;="&amp;BF$5,Fluxo!$D:$D,$D120)</f>
        <v>0</v>
      </c>
      <c r="BG120" s="18">
        <f>SUMIFS(Fluxo!$N:$N,Fluxo!$S:$S,"&gt;"&amp;BF$5,Fluxo!$S:$S,"&lt;="&amp;BG$5,Fluxo!$D:$D,$D120)</f>
        <v>0</v>
      </c>
      <c r="BH120" s="18">
        <f>SUMIFS(Fluxo!$N:$N,Fluxo!$S:$S,"&gt;"&amp;BG$5,Fluxo!$S:$S,"&lt;="&amp;BH$5,Fluxo!$D:$D,$D120)</f>
        <v>0</v>
      </c>
      <c r="BI120" s="18">
        <f>SUMIFS(Fluxo!$N:$N,Fluxo!$S:$S,"&gt;"&amp;BH$5,Fluxo!$S:$S,"&lt;="&amp;BI$5,Fluxo!$D:$D,$D120)</f>
        <v>0</v>
      </c>
      <c r="BJ120" s="18">
        <f>SUMIFS(Fluxo!$N:$N,Fluxo!$S:$S,"&gt;"&amp;BI$5,Fluxo!$S:$S,"&lt;="&amp;BJ$5,Fluxo!$D:$D,$D120)</f>
        <v>0</v>
      </c>
      <c r="BK120" s="18">
        <f>SUMIFS(Fluxo!$N:$N,Fluxo!$S:$S,"&gt;"&amp;BJ$5,Fluxo!$S:$S,"&lt;="&amp;BK$5,Fluxo!$D:$D,$D120)</f>
        <v>0</v>
      </c>
      <c r="BL120" s="18">
        <f>SUMIFS(Fluxo!$N:$N,Fluxo!$S:$S,"&gt;"&amp;BK$5,Fluxo!$S:$S,"&lt;="&amp;BL$5,Fluxo!$D:$D,$D120)</f>
        <v>0</v>
      </c>
      <c r="BM120" s="18">
        <f>SUMIFS(Fluxo!$N:$N,Fluxo!$S:$S,"&gt;"&amp;BL$5,Fluxo!$S:$S,"&lt;="&amp;BM$5,Fluxo!$D:$D,$D120)</f>
        <v>0</v>
      </c>
      <c r="BN120" s="18">
        <f>SUMIFS(Fluxo!$N:$N,Fluxo!$S:$S,"&gt;"&amp;BM$5,Fluxo!$S:$S,"&lt;="&amp;BN$5,Fluxo!$D:$D,$D120)</f>
        <v>0</v>
      </c>
      <c r="BO120" s="18">
        <f>SUMIFS(Fluxo!$N:$N,Fluxo!$S:$S,"&gt;"&amp;BN$5,Fluxo!$S:$S,"&lt;="&amp;BO$5,Fluxo!$D:$D,$D120)</f>
        <v>0</v>
      </c>
      <c r="BP120" s="18">
        <f>SUMIFS(Fluxo!$N:$N,Fluxo!$S:$S,"&gt;"&amp;BO$5,Fluxo!$S:$S,"&lt;="&amp;BP$5,Fluxo!$D:$D,$D120)</f>
        <v>0</v>
      </c>
      <c r="BQ120" s="18">
        <f>SUMIFS(Fluxo!$N:$N,Fluxo!$S:$S,"&gt;"&amp;BP$5,Fluxo!$S:$S,"&lt;="&amp;BQ$5,Fluxo!$D:$D,$D120)</f>
        <v>0</v>
      </c>
      <c r="BR120" s="18">
        <f>SUMIFS(Fluxo!$N:$N,Fluxo!$S:$S,"&gt;"&amp;BQ$5,Fluxo!$S:$S,"&lt;="&amp;BR$5,Fluxo!$D:$D,$D120)</f>
        <v>0</v>
      </c>
      <c r="BS120" s="18">
        <f>SUMIFS(Fluxo!$N:$N,Fluxo!$S:$S,"&gt;"&amp;BR$5,Fluxo!$S:$S,"&lt;="&amp;BS$5,Fluxo!$D:$D,$D120)</f>
        <v>0</v>
      </c>
      <c r="BT120" s="18">
        <f>SUMIFS(Fluxo!$N:$N,Fluxo!$S:$S,"&gt;"&amp;BS$5,Fluxo!$S:$S,"&lt;="&amp;BT$5,Fluxo!$D:$D,$D120)</f>
        <v>0</v>
      </c>
      <c r="BU120" s="18">
        <f>SUMIFS(Fluxo!$N:$N,Fluxo!$S:$S,"&gt;"&amp;BT$5,Fluxo!$S:$S,"&lt;="&amp;BU$5,Fluxo!$D:$D,$D120)</f>
        <v>0</v>
      </c>
      <c r="BV120" s="18">
        <f>SUMIFS(Fluxo!$N:$N,Fluxo!$S:$S,"&gt;"&amp;BU$5,Fluxo!$S:$S,"&lt;="&amp;BV$5,Fluxo!$D:$D,$D120)</f>
        <v>0</v>
      </c>
      <c r="BW120" s="18">
        <f>SUMIFS(Fluxo!$N:$N,Fluxo!$S:$S,"&gt;"&amp;BV$5,Fluxo!$S:$S,"&lt;="&amp;BW$5,Fluxo!$D:$D,$D120)</f>
        <v>0</v>
      </c>
      <c r="BX120" s="18">
        <f>SUMIFS(Fluxo!$N:$N,Fluxo!$S:$S,"&gt;"&amp;BW$5,Fluxo!$S:$S,"&lt;="&amp;BX$5,Fluxo!$D:$D,$D120)</f>
        <v>0</v>
      </c>
      <c r="BY120" s="18">
        <f>SUMIFS(Fluxo!$N:$N,Fluxo!$S:$S,"&gt;"&amp;BX$5,Fluxo!$S:$S,"&lt;="&amp;BY$5,Fluxo!$D:$D,$D120)</f>
        <v>0</v>
      </c>
      <c r="BZ120" s="18">
        <f>SUMIFS(Fluxo!$N:$N,Fluxo!$S:$S,"&gt;"&amp;BY$5,Fluxo!$S:$S,"&lt;="&amp;BZ$5,Fluxo!$D:$D,$D120)</f>
        <v>0</v>
      </c>
      <c r="CA120" s="18">
        <f>SUMIFS(Fluxo!$N:$N,Fluxo!$S:$S,"&gt;"&amp;BZ$5,Fluxo!$S:$S,"&lt;="&amp;CA$5,Fluxo!$D:$D,$D120)</f>
        <v>0</v>
      </c>
      <c r="CB120" s="18">
        <f>SUMIFS(Fluxo!$N:$N,Fluxo!$S:$S,"&gt;"&amp;CA$5,Fluxo!$S:$S,"&lt;="&amp;CB$5,Fluxo!$D:$D,$D120)</f>
        <v>0</v>
      </c>
      <c r="CC120" s="18">
        <f>SUMIFS(Fluxo!$N:$N,Fluxo!$S:$S,"&gt;"&amp;CB$5,Fluxo!$S:$S,"&lt;="&amp;CC$5,Fluxo!$D:$D,$D120)</f>
        <v>0</v>
      </c>
      <c r="CD120" s="18">
        <f>SUMIFS(Fluxo!$N:$N,Fluxo!$S:$S,"&gt;"&amp;CC$5,Fluxo!$S:$S,"&lt;="&amp;CD$5,Fluxo!$D:$D,$D120)</f>
        <v>0</v>
      </c>
      <c r="CE120" s="18">
        <f>SUMIFS(Fluxo!$N:$N,Fluxo!$S:$S,"&gt;"&amp;CD$5,Fluxo!$S:$S,"&lt;="&amp;CE$5,Fluxo!$D:$D,$D120)</f>
        <v>0</v>
      </c>
      <c r="CF120" s="18">
        <f>SUMIFS(Fluxo!$N:$N,Fluxo!$S:$S,"&gt;"&amp;CE$5,Fluxo!$S:$S,"&lt;="&amp;CF$5,Fluxo!$D:$D,$D120)</f>
        <v>0</v>
      </c>
      <c r="CG120" s="18">
        <f>SUMIFS(Fluxo!$N:$N,Fluxo!$S:$S,"&gt;"&amp;CF$5,Fluxo!$S:$S,"&lt;="&amp;CG$5,Fluxo!$D:$D,$D120)</f>
        <v>0</v>
      </c>
      <c r="CH120" s="18">
        <f>SUMIFS(Fluxo!$N:$N,Fluxo!$S:$S,"&gt;"&amp;CG$5,Fluxo!$S:$S,"&lt;="&amp;CH$5,Fluxo!$D:$D,$D120)</f>
        <v>0</v>
      </c>
      <c r="CI120" s="18">
        <f>SUMIFS(Fluxo!$N:$N,Fluxo!$S:$S,"&gt;"&amp;CH$5,Fluxo!$S:$S,"&lt;="&amp;CI$5,Fluxo!$D:$D,$D120)</f>
        <v>0</v>
      </c>
      <c r="CJ120" s="18">
        <f>SUMIFS(Fluxo!$N:$N,Fluxo!$S:$S,"&gt;"&amp;CI$5,Fluxo!$S:$S,"&lt;="&amp;CJ$5,Fluxo!$D:$D,$D120)</f>
        <v>0</v>
      </c>
      <c r="CK120" s="18">
        <f>SUMIFS(Fluxo!$N:$N,Fluxo!$S:$S,"&gt;"&amp;CJ$5,Fluxo!$S:$S,"&lt;="&amp;CK$5,Fluxo!$D:$D,$D120)</f>
        <v>0</v>
      </c>
      <c r="CL120" s="18">
        <f>SUMIFS(Fluxo!$N:$N,Fluxo!$S:$S,"&gt;"&amp;CK$5,Fluxo!$S:$S,"&lt;="&amp;CL$5,Fluxo!$D:$D,$D120)</f>
        <v>0</v>
      </c>
      <c r="CM120" s="18">
        <f>SUMIFS(Fluxo!$N:$N,Fluxo!$S:$S,"&gt;"&amp;CL$5,Fluxo!$S:$S,"&lt;="&amp;CM$5,Fluxo!$D:$D,$D120)</f>
        <v>0</v>
      </c>
      <c r="CN120" s="18">
        <f>SUMIFS(Fluxo!$N:$N,Fluxo!$S:$S,"&gt;"&amp;CM$5,Fluxo!$S:$S,"&lt;="&amp;CN$5,Fluxo!$D:$D,$D120)</f>
        <v>0</v>
      </c>
      <c r="CO120" s="18">
        <f>SUMIFS(Fluxo!$N:$N,Fluxo!$S:$S,"&gt;"&amp;CN$5,Fluxo!$S:$S,"&lt;="&amp;CO$5,Fluxo!$D:$D,$D120)</f>
        <v>0</v>
      </c>
      <c r="CP120" s="18">
        <f>SUMIFS(Fluxo!$N:$N,Fluxo!$S:$S,"&gt;"&amp;CO$5,Fluxo!$S:$S,"&lt;="&amp;CP$5,Fluxo!$D:$D,$D120)</f>
        <v>0</v>
      </c>
      <c r="CQ120" s="18">
        <f>SUMIFS(Fluxo!$N:$N,Fluxo!$S:$S,"&gt;"&amp;CP$5,Fluxo!$S:$S,"&lt;="&amp;CQ$5,Fluxo!$D:$D,$D120)</f>
        <v>0</v>
      </c>
      <c r="CR120" s="18">
        <f>SUMIFS(Fluxo!$N:$N,Fluxo!$S:$S,"&gt;"&amp;CQ$5,Fluxo!$S:$S,"&lt;="&amp;CR$5,Fluxo!$D:$D,$D120)</f>
        <v>0</v>
      </c>
      <c r="CS120" s="18">
        <f>SUMIFS(Fluxo!$N:$N,Fluxo!$S:$S,"&gt;"&amp;CR$5,Fluxo!$S:$S,"&lt;="&amp;CS$5,Fluxo!$D:$D,$D120)</f>
        <v>0</v>
      </c>
      <c r="CT120" s="18">
        <f>SUMIFS(Fluxo!$N:$N,Fluxo!$S:$S,"&gt;"&amp;CS$5,Fluxo!$S:$S,"&lt;="&amp;CT$5,Fluxo!$D:$D,$D120)</f>
        <v>0</v>
      </c>
      <c r="CU120" s="18">
        <f>SUMIFS(Fluxo!$N:$N,Fluxo!$S:$S,"&gt;"&amp;CT$5,Fluxo!$S:$S,"&lt;="&amp;CU$5,Fluxo!$D:$D,$D120)</f>
        <v>0</v>
      </c>
      <c r="CV120" s="18">
        <f>SUMIFS(Fluxo!$N:$N,Fluxo!$S:$S,"&gt;"&amp;CU$5,Fluxo!$S:$S,"&lt;="&amp;CV$5,Fluxo!$D:$D,$D120)</f>
        <v>0</v>
      </c>
      <c r="CW120" s="18">
        <f>SUMIFS(Fluxo!$N:$N,Fluxo!$S:$S,"&gt;"&amp;CV$5,Fluxo!$S:$S,"&lt;="&amp;CW$5,Fluxo!$D:$D,$D120)</f>
        <v>0</v>
      </c>
      <c r="CX120" s="18">
        <f>SUMIFS(Fluxo!$N:$N,Fluxo!$S:$S,"&gt;"&amp;CW$5,Fluxo!$S:$S,"&lt;="&amp;CX$5,Fluxo!$D:$D,$D120)</f>
        <v>0</v>
      </c>
      <c r="CY120" s="18">
        <f>SUMIFS(Fluxo!$N:$N,Fluxo!$S:$S,"&gt;"&amp;CX$5,Fluxo!$S:$S,"&lt;="&amp;CY$5,Fluxo!$D:$D,$D120)</f>
        <v>0</v>
      </c>
      <c r="CZ120" s="18">
        <f>SUMIFS(Fluxo!$N:$N,Fluxo!$S:$S,"&gt;"&amp;CY$5,Fluxo!$S:$S,"&lt;="&amp;CZ$5,Fluxo!$D:$D,$D120)</f>
        <v>0</v>
      </c>
      <c r="DA120" s="18">
        <f>SUMIFS(Fluxo!$N:$N,Fluxo!$S:$S,"&gt;"&amp;CZ$5,Fluxo!$S:$S,"&lt;="&amp;DA$5,Fluxo!$D:$D,$D120)</f>
        <v>0</v>
      </c>
      <c r="DB120" s="18">
        <f>SUMIFS(Fluxo!$N:$N,Fluxo!$S:$S,"&gt;"&amp;DA$5,Fluxo!$S:$S,"&lt;="&amp;DB$5,Fluxo!$D:$D,$D120)</f>
        <v>0</v>
      </c>
      <c r="DC120" s="18">
        <f>SUMIFS(Fluxo!$N:$N,Fluxo!$S:$S,"&gt;"&amp;DB$5,Fluxo!$S:$S,"&lt;="&amp;DC$5,Fluxo!$D:$D,$D120)</f>
        <v>0</v>
      </c>
      <c r="DD120" s="18">
        <f>SUMIFS(Fluxo!$N:$N,Fluxo!$S:$S,"&gt;"&amp;DC$5,Fluxo!$S:$S,"&lt;="&amp;DD$5,Fluxo!$D:$D,$D120)</f>
        <v>0</v>
      </c>
      <c r="DE120" s="18">
        <f>SUMIFS(Fluxo!$N:$N,Fluxo!$S:$S,"&gt;"&amp;DD$5,Fluxo!$S:$S,"&lt;="&amp;DE$5,Fluxo!$D:$D,$D120)</f>
        <v>0</v>
      </c>
      <c r="DF120" s="18">
        <f>SUMIFS(Fluxo!$N:$N,Fluxo!$S:$S,"&gt;"&amp;DE$5,Fluxo!$S:$S,"&lt;="&amp;DF$5,Fluxo!$D:$D,$D120)</f>
        <v>0</v>
      </c>
      <c r="DG120" s="18">
        <f>SUMIFS(Fluxo!$N:$N,Fluxo!$S:$S,"&gt;"&amp;DF$5,Fluxo!$S:$S,"&lt;="&amp;DG$5,Fluxo!$D:$D,$D120)</f>
        <v>0</v>
      </c>
      <c r="DH120" s="18">
        <f>SUMIFS(Fluxo!$N:$N,Fluxo!$S:$S,"&gt;"&amp;DG$5,Fluxo!$S:$S,"&lt;="&amp;DH$5,Fluxo!$D:$D,$D120)</f>
        <v>0</v>
      </c>
      <c r="DI120" s="18">
        <f>SUMIFS(Fluxo!$N:$N,Fluxo!$S:$S,"&gt;"&amp;DH$5,Fluxo!$S:$S,"&lt;="&amp;DI$5,Fluxo!$D:$D,$D120)</f>
        <v>0</v>
      </c>
      <c r="DJ120" s="18">
        <f>SUMIFS(Fluxo!$N:$N,Fluxo!$S:$S,"&gt;"&amp;DI$5,Fluxo!$S:$S,"&lt;="&amp;DJ$5,Fluxo!$D:$D,$D120)</f>
        <v>0</v>
      </c>
      <c r="DK120" s="18">
        <f>SUMIFS(Fluxo!$N:$N,Fluxo!$S:$S,"&gt;"&amp;DJ$5,Fluxo!$S:$S,"&lt;="&amp;DK$5,Fluxo!$D:$D,$D120)</f>
        <v>0</v>
      </c>
      <c r="DL120" s="18">
        <f>SUMIFS(Fluxo!$N:$N,Fluxo!$S:$S,"&gt;"&amp;DK$5,Fluxo!$S:$S,"&lt;="&amp;DL$5,Fluxo!$D:$D,$D120)</f>
        <v>0</v>
      </c>
      <c r="DM120" s="18">
        <f>SUMIFS(Fluxo!$N:$N,Fluxo!$S:$S,"&gt;"&amp;DL$5,Fluxo!$S:$S,"&lt;="&amp;DM$5,Fluxo!$D:$D,$D120)</f>
        <v>0</v>
      </c>
      <c r="DN120" s="18">
        <f>SUMIFS(Fluxo!$N:$N,Fluxo!$S:$S,"&gt;"&amp;DM$5,Fluxo!$S:$S,"&lt;="&amp;DN$5,Fluxo!$D:$D,$D120)</f>
        <v>0</v>
      </c>
      <c r="DO120" s="18">
        <f>SUMIFS(Fluxo!$N:$N,Fluxo!$S:$S,"&gt;"&amp;DN$5,Fluxo!$S:$S,"&lt;="&amp;DO$5,Fluxo!$D:$D,$D120)</f>
        <v>0</v>
      </c>
      <c r="DP120" s="18">
        <f>SUMIFS(Fluxo!$N:$N,Fluxo!$S:$S,"&gt;"&amp;DO$5,Fluxo!$S:$S,"&lt;="&amp;DP$5,Fluxo!$D:$D,$D120)</f>
        <v>0</v>
      </c>
      <c r="DQ120" s="18">
        <f>SUMIFS(Fluxo!$N:$N,Fluxo!$S:$S,"&gt;"&amp;DP$5,Fluxo!$S:$S,"&lt;="&amp;DQ$5,Fluxo!$D:$D,$D120)</f>
        <v>0</v>
      </c>
      <c r="DR120" s="18">
        <f>SUMIFS(Fluxo!$N:$N,Fluxo!$S:$S,"&gt;"&amp;DQ$5,Fluxo!$S:$S,"&lt;="&amp;DR$5,Fluxo!$D:$D,$D120)</f>
        <v>0</v>
      </c>
      <c r="DS120" s="18">
        <f>SUMIFS(Fluxo!$N:$N,Fluxo!$S:$S,"&gt;"&amp;DR$5,Fluxo!$S:$S,"&lt;="&amp;DS$5,Fluxo!$D:$D,$D120)</f>
        <v>0</v>
      </c>
      <c r="DT120" s="18">
        <f>SUMIFS(Fluxo!$N:$N,Fluxo!$S:$S,"&gt;"&amp;DS$5,Fluxo!$S:$S,"&lt;="&amp;DT$5,Fluxo!$D:$D,$D120)</f>
        <v>0</v>
      </c>
      <c r="DU120" s="18">
        <f>SUMIFS(Fluxo!$N:$N,Fluxo!$S:$S,"&gt;"&amp;DT$5,Fluxo!$S:$S,"&lt;="&amp;DU$5,Fluxo!$D:$D,$D120)</f>
        <v>0</v>
      </c>
      <c r="DV120" s="18">
        <f>SUMIFS(Fluxo!$N:$N,Fluxo!$S:$S,"&gt;"&amp;DU$5,Fluxo!$S:$S,"&lt;="&amp;DV$5,Fluxo!$D:$D,$D120)</f>
        <v>0</v>
      </c>
      <c r="DW120" s="18">
        <f>SUMIFS(Fluxo!$N:$N,Fluxo!$S:$S,"&gt;"&amp;DV$5,Fluxo!$S:$S,"&lt;="&amp;DW$5,Fluxo!$D:$D,$D120)</f>
        <v>0</v>
      </c>
      <c r="DX120" s="18">
        <f>SUMIFS(Fluxo!$N:$N,Fluxo!$S:$S,"&gt;"&amp;DW$5,Fluxo!$S:$S,"&lt;="&amp;DX$5,Fluxo!$D:$D,$D120)</f>
        <v>0</v>
      </c>
      <c r="DY120" s="18">
        <f>SUMIFS(Fluxo!$N:$N,Fluxo!$S:$S,"&gt;"&amp;DX$5,Fluxo!$S:$S,"&lt;="&amp;DY$5,Fluxo!$D:$D,$D120)</f>
        <v>0</v>
      </c>
      <c r="DZ120" s="18">
        <f>SUMIFS(Fluxo!$N:$N,Fluxo!$S:$S,"&gt;"&amp;DY$5,Fluxo!$S:$S,"&lt;="&amp;DZ$5,Fluxo!$D:$D,$D120)</f>
        <v>0</v>
      </c>
      <c r="EA120" s="18">
        <f>SUMIFS(Fluxo!$N:$N,Fluxo!$S:$S,"&gt;"&amp;DZ$5,Fluxo!$S:$S,"&lt;="&amp;EA$5,Fluxo!$D:$D,$D120)</f>
        <v>0</v>
      </c>
      <c r="EB120" s="18">
        <f>SUMIFS(Fluxo!$N:$N,Fluxo!$S:$S,"&gt;"&amp;EA$5,Fluxo!$S:$S,"&lt;="&amp;EB$5,Fluxo!$D:$D,$D120)</f>
        <v>0</v>
      </c>
      <c r="EC120" s="18">
        <f>SUMIFS(Fluxo!$N:$N,Fluxo!$S:$S,"&gt;"&amp;EB$5,Fluxo!$S:$S,"&lt;="&amp;EC$5,Fluxo!$D:$D,$D120)</f>
        <v>0</v>
      </c>
      <c r="ED120" s="18">
        <f>SUMIFS(Fluxo!$N:$N,Fluxo!$S:$S,"&gt;"&amp;EC$5,Fluxo!$S:$S,"&lt;="&amp;ED$5,Fluxo!$D:$D,$D120)</f>
        <v>0</v>
      </c>
      <c r="EE120" s="18">
        <f>SUMIFS(Fluxo!$N:$N,Fluxo!$S:$S,"&gt;"&amp;ED$5,Fluxo!$S:$S,"&lt;="&amp;EE$5,Fluxo!$D:$D,$D120)</f>
        <v>0</v>
      </c>
      <c r="EF120" s="18">
        <f>SUMIFS(Fluxo!$N:$N,Fluxo!$S:$S,"&gt;"&amp;EE$5,Fluxo!$S:$S,"&lt;="&amp;EF$5,Fluxo!$D:$D,$D120)</f>
        <v>0</v>
      </c>
      <c r="EG120" s="18">
        <f>SUMIFS(Fluxo!$N:$N,Fluxo!$S:$S,"&gt;"&amp;EF$5,Fluxo!$S:$S,"&lt;="&amp;EG$5,Fluxo!$D:$D,$D120)</f>
        <v>0</v>
      </c>
      <c r="EH120" s="18">
        <f>SUMIFS(Fluxo!$N:$N,Fluxo!$S:$S,"&gt;"&amp;EG$5,Fluxo!$S:$S,"&lt;="&amp;EH$5,Fluxo!$D:$D,$D120)</f>
        <v>0</v>
      </c>
      <c r="EI120" s="18">
        <f>SUMIFS(Fluxo!$N:$N,Fluxo!$S:$S,"&gt;"&amp;EH$5,Fluxo!$S:$S,"&lt;="&amp;EI$5,Fluxo!$D:$D,$D120)</f>
        <v>0</v>
      </c>
      <c r="EJ120" s="18">
        <f>SUMIFS(Fluxo!$N:$N,Fluxo!$S:$S,"&gt;"&amp;EI$5,Fluxo!$S:$S,"&lt;="&amp;EJ$5,Fluxo!$D:$D,$D120)</f>
        <v>0</v>
      </c>
      <c r="EK120" s="18">
        <f>SUMIFS(Fluxo!$N:$N,Fluxo!$S:$S,"&gt;"&amp;EJ$5,Fluxo!$S:$S,"&lt;="&amp;EK$5,Fluxo!$D:$D,$D120)</f>
        <v>0</v>
      </c>
      <c r="EL120" s="18">
        <f>SUMIFS(Fluxo!$N:$N,Fluxo!$S:$S,"&gt;"&amp;EK$5,Fluxo!$S:$S,"&lt;="&amp;EL$5,Fluxo!$D:$D,$D120)</f>
        <v>0</v>
      </c>
      <c r="EM120" s="18">
        <f>SUMIFS(Fluxo!$N:$N,Fluxo!$S:$S,"&gt;"&amp;EL$5,Fluxo!$S:$S,"&lt;="&amp;EM$5,Fluxo!$D:$D,$D120)</f>
        <v>0</v>
      </c>
      <c r="EN120" s="18">
        <f>SUMIFS(Fluxo!$N:$N,Fluxo!$S:$S,"&gt;"&amp;EM$5,Fluxo!$S:$S,"&lt;="&amp;EN$5,Fluxo!$D:$D,$D120)</f>
        <v>0</v>
      </c>
      <c r="EO120" s="18">
        <f>SUMIFS(Fluxo!$N:$N,Fluxo!$S:$S,"&gt;"&amp;EN$5,Fluxo!$S:$S,"&lt;="&amp;EO$5,Fluxo!$D:$D,$D120)</f>
        <v>0</v>
      </c>
      <c r="EP120" s="18">
        <f>SUMIFS(Fluxo!$N:$N,Fluxo!$S:$S,"&gt;"&amp;EO$5,Fluxo!$S:$S,"&lt;="&amp;EP$5,Fluxo!$D:$D,$D120)</f>
        <v>0</v>
      </c>
      <c r="EQ120" s="18">
        <f>SUMIFS(Fluxo!$N:$N,Fluxo!$S:$S,"&gt;"&amp;EP$5,Fluxo!$S:$S,"&lt;="&amp;EQ$5,Fluxo!$D:$D,$D120)</f>
        <v>0</v>
      </c>
      <c r="ER120" s="18">
        <f>SUMIFS(Fluxo!$N:$N,Fluxo!$S:$S,"&gt;"&amp;EQ$5,Fluxo!$S:$S,"&lt;="&amp;ER$5,Fluxo!$D:$D,$D120)</f>
        <v>0</v>
      </c>
      <c r="ES120" s="18">
        <f>SUMIFS(Fluxo!$N:$N,Fluxo!$S:$S,"&gt;"&amp;ER$5,Fluxo!$S:$S,"&lt;="&amp;ES$5,Fluxo!$D:$D,$D120)</f>
        <v>0</v>
      </c>
      <c r="ET120" s="18">
        <f>SUMIFS(Fluxo!$N:$N,Fluxo!$S:$S,"&gt;"&amp;ES$5,Fluxo!$S:$S,"&lt;="&amp;ET$5,Fluxo!$D:$D,$D120)</f>
        <v>0</v>
      </c>
      <c r="EU120" s="18">
        <f>SUMIFS(Fluxo!$N:$N,Fluxo!$S:$S,"&gt;"&amp;ET$5,Fluxo!$S:$S,"&lt;="&amp;EU$5,Fluxo!$D:$D,$D120)</f>
        <v>0</v>
      </c>
      <c r="EV120" s="18">
        <f>SUMIFS(Fluxo!$N:$N,Fluxo!$S:$S,"&gt;"&amp;EU$5,Fluxo!$S:$S,"&lt;="&amp;EV$5,Fluxo!$D:$D,$D120)</f>
        <v>0</v>
      </c>
      <c r="EW120" s="18">
        <f>SUMIFS(Fluxo!$N:$N,Fluxo!$S:$S,"&gt;"&amp;EV$5,Fluxo!$S:$S,"&lt;="&amp;EW$5,Fluxo!$D:$D,$D120)</f>
        <v>0</v>
      </c>
      <c r="EX120" s="18">
        <f>SUMIFS(Fluxo!$N:$N,Fluxo!$S:$S,"&gt;"&amp;EW$5,Fluxo!$S:$S,"&lt;="&amp;EX$5,Fluxo!$D:$D,$D120)</f>
        <v>0</v>
      </c>
      <c r="EY120" s="18">
        <f>SUMIFS(Fluxo!$N:$N,Fluxo!$S:$S,"&gt;"&amp;EX$5,Fluxo!$S:$S,"&lt;="&amp;EY$5,Fluxo!$D:$D,$D120)</f>
        <v>0</v>
      </c>
      <c r="EZ120" s="18">
        <f>SUMIFS(Fluxo!$N:$N,Fluxo!$S:$S,"&gt;"&amp;EY$5,Fluxo!$S:$S,"&lt;="&amp;EZ$5,Fluxo!$D:$D,$D120)</f>
        <v>0</v>
      </c>
      <c r="FA120" s="18">
        <f>SUMIFS(Fluxo!$N:$N,Fluxo!$S:$S,"&gt;"&amp;EZ$5,Fluxo!$S:$S,"&lt;="&amp;FA$5,Fluxo!$D:$D,$D120)</f>
        <v>0</v>
      </c>
      <c r="FB120" s="18">
        <f>SUMIFS(Fluxo!$N:$N,Fluxo!$S:$S,"&gt;"&amp;FA$5,Fluxo!$S:$S,"&lt;="&amp;FB$5,Fluxo!$D:$D,$D120)</f>
        <v>0</v>
      </c>
      <c r="FC120" s="18">
        <f>SUMIFS(Fluxo!$N:$N,Fluxo!$S:$S,"&gt;"&amp;FB$5,Fluxo!$S:$S,"&lt;="&amp;FC$5,Fluxo!$D:$D,$D120)</f>
        <v>0</v>
      </c>
      <c r="FD120" s="18">
        <f>SUMIFS(Fluxo!$N:$N,Fluxo!$S:$S,"&gt;"&amp;FC$5,Fluxo!$S:$S,"&lt;="&amp;FD$5,Fluxo!$D:$D,$D120)</f>
        <v>0</v>
      </c>
      <c r="FE120" s="18">
        <f>SUMIFS(Fluxo!$N:$N,Fluxo!$S:$S,"&gt;"&amp;FD$5,Fluxo!$S:$S,"&lt;="&amp;FE$5,Fluxo!$D:$D,$D120)</f>
        <v>0</v>
      </c>
      <c r="FF120" s="18">
        <f>SUMIFS(Fluxo!$N:$N,Fluxo!$S:$S,"&gt;"&amp;FE$5,Fluxo!$S:$S,"&lt;="&amp;FF$5,Fluxo!$D:$D,$D120)</f>
        <v>0</v>
      </c>
      <c r="FG120" s="18">
        <f>SUMIFS(Fluxo!$N:$N,Fluxo!$S:$S,"&gt;"&amp;FF$5,Fluxo!$S:$S,"&lt;="&amp;FG$5,Fluxo!$D:$D,$D120)</f>
        <v>0</v>
      </c>
      <c r="FH120" s="18">
        <f>SUMIFS(Fluxo!$N:$N,Fluxo!$S:$S,"&gt;"&amp;FG$5,Fluxo!$S:$S,"&lt;="&amp;FH$5,Fluxo!$D:$D,$D120)</f>
        <v>0</v>
      </c>
      <c r="FI120" s="18">
        <f>SUMIFS(Fluxo!$N:$N,Fluxo!$S:$S,"&gt;"&amp;FH$5,Fluxo!$S:$S,"&lt;="&amp;FI$5,Fluxo!$D:$D,$D120)</f>
        <v>0</v>
      </c>
      <c r="FJ120" s="18">
        <f>SUMIFS(Fluxo!$N:$N,Fluxo!$S:$S,"&gt;"&amp;FI$5,Fluxo!$S:$S,"&lt;="&amp;FJ$5,Fluxo!$D:$D,$D120)</f>
        <v>0</v>
      </c>
      <c r="FK120" s="18">
        <f>SUMIFS(Fluxo!$N:$N,Fluxo!$S:$S,"&gt;"&amp;FJ$5,Fluxo!$S:$S,"&lt;="&amp;FK$5,Fluxo!$D:$D,$D120)</f>
        <v>0</v>
      </c>
      <c r="FL120" s="18">
        <f>SUMIFS(Fluxo!$N:$N,Fluxo!$S:$S,"&gt;"&amp;FK$5,Fluxo!$S:$S,"&lt;="&amp;FL$5,Fluxo!$D:$D,$D120)</f>
        <v>0</v>
      </c>
      <c r="FM120" s="18">
        <f>SUMIFS(Fluxo!$N:$N,Fluxo!$S:$S,"&gt;"&amp;FL$5,Fluxo!$S:$S,"&lt;="&amp;FM$5,Fluxo!$D:$D,$D120)</f>
        <v>0</v>
      </c>
      <c r="FN120" s="18">
        <f>SUMIFS(Fluxo!$N:$N,Fluxo!$S:$S,"&gt;"&amp;FM$5,Fluxo!$S:$S,"&lt;="&amp;FN$5,Fluxo!$D:$D,$D120)</f>
        <v>0</v>
      </c>
      <c r="FO120" s="18">
        <f>SUMIFS(Fluxo!$N:$N,Fluxo!$S:$S,"&gt;"&amp;FN$5,Fluxo!$S:$S,"&lt;="&amp;FO$5,Fluxo!$D:$D,$D120)</f>
        <v>0</v>
      </c>
      <c r="FP120" s="18">
        <f>SUMIFS(Fluxo!$N:$N,Fluxo!$S:$S,"&gt;"&amp;FO$5,Fluxo!$S:$S,"&lt;="&amp;FP$5,Fluxo!$D:$D,$D120)</f>
        <v>0</v>
      </c>
      <c r="FQ120" s="18">
        <f>SUMIFS(Fluxo!$N:$N,Fluxo!$S:$S,"&gt;"&amp;FP$5,Fluxo!$S:$S,"&lt;="&amp;FQ$5,Fluxo!$D:$D,$D120)</f>
        <v>0</v>
      </c>
      <c r="FR120" s="18">
        <f>SUMIFS(Fluxo!$N:$N,Fluxo!$S:$S,"&gt;"&amp;FQ$5,Fluxo!$S:$S,"&lt;="&amp;FR$5,Fluxo!$D:$D,$D120)</f>
        <v>0</v>
      </c>
      <c r="FS120" s="18">
        <f>SUMIFS(Fluxo!$N:$N,Fluxo!$S:$S,"&gt;"&amp;FR$5,Fluxo!$S:$S,"&lt;="&amp;FS$5,Fluxo!$D:$D,$D120)</f>
        <v>0</v>
      </c>
      <c r="FT120" s="18">
        <f>SUMIFS(Fluxo!$N:$N,Fluxo!$S:$S,"&gt;"&amp;FS$5,Fluxo!$S:$S,"&lt;="&amp;FT$5,Fluxo!$D:$D,$D120)</f>
        <v>0</v>
      </c>
      <c r="FU120" s="18">
        <f>SUMIFS(Fluxo!$N:$N,Fluxo!$S:$S,"&gt;"&amp;FT$5,Fluxo!$S:$S,"&lt;="&amp;FU$5,Fluxo!$D:$D,$D120)</f>
        <v>0</v>
      </c>
      <c r="FV120" s="18">
        <f>SUMIFS(Fluxo!$N:$N,Fluxo!$S:$S,"&gt;"&amp;FU$5,Fluxo!$S:$S,"&lt;="&amp;FV$5,Fluxo!$D:$D,$D120)</f>
        <v>0</v>
      </c>
      <c r="FW120" s="18">
        <f>SUMIFS(Fluxo!$N:$N,Fluxo!$S:$S,"&gt;"&amp;FV$5,Fluxo!$S:$S,"&lt;="&amp;FW$5,Fluxo!$D:$D,$D120)</f>
        <v>0</v>
      </c>
      <c r="FX120" s="18">
        <f>SUMIFS(Fluxo!$N:$N,Fluxo!$S:$S,"&gt;"&amp;FW$5,Fluxo!$S:$S,"&lt;="&amp;FX$5,Fluxo!$D:$D,$D120)</f>
        <v>0</v>
      </c>
      <c r="FY120" s="18">
        <f>SUMIFS(Fluxo!$N:$N,Fluxo!$S:$S,"&gt;"&amp;FX$5,Fluxo!$S:$S,"&lt;="&amp;FY$5,Fluxo!$D:$D,$D120)</f>
        <v>0</v>
      </c>
      <c r="FZ120" s="18">
        <f>SUMIFS(Fluxo!$N:$N,Fluxo!$S:$S,"&gt;"&amp;FY$5,Fluxo!$S:$S,"&lt;="&amp;FZ$5,Fluxo!$D:$D,$D120)</f>
        <v>0</v>
      </c>
      <c r="GA120" s="18">
        <f>SUMIFS(Fluxo!$N:$N,Fluxo!$S:$S,"&gt;"&amp;FZ$5,Fluxo!$S:$S,"&lt;="&amp;GA$5,Fluxo!$D:$D,$D120)</f>
        <v>0</v>
      </c>
      <c r="GB120" s="18">
        <f>SUMIFS(Fluxo!$N:$N,Fluxo!$S:$S,"&gt;"&amp;GA$5,Fluxo!$S:$S,"&lt;="&amp;GB$5,Fluxo!$D:$D,$D120)</f>
        <v>0</v>
      </c>
      <c r="GC120" s="18">
        <f>SUMIFS(Fluxo!$N:$N,Fluxo!$S:$S,"&gt;"&amp;GB$5,Fluxo!$S:$S,"&lt;="&amp;GC$5,Fluxo!$D:$D,$D120)</f>
        <v>0</v>
      </c>
      <c r="GD120" s="18">
        <f>SUMIFS(Fluxo!$N:$N,Fluxo!$S:$S,"&gt;"&amp;GC$5,Fluxo!$S:$S,"&lt;="&amp;GD$5,Fluxo!$D:$D,$D120)</f>
        <v>0</v>
      </c>
      <c r="GE120" s="18">
        <f>SUMIFS(Fluxo!$N:$N,Fluxo!$S:$S,"&gt;"&amp;GD$5,Fluxo!$S:$S,"&lt;="&amp;GE$5,Fluxo!$D:$D,$D120)</f>
        <v>0</v>
      </c>
      <c r="GF120" s="18">
        <f>SUMIFS(Fluxo!$N:$N,Fluxo!$S:$S,"&gt;"&amp;GE$5,Fluxo!$S:$S,"&lt;="&amp;GF$5,Fluxo!$D:$D,$D120)</f>
        <v>0</v>
      </c>
      <c r="GG120" s="18">
        <f>SUMIFS(Fluxo!$N:$N,Fluxo!$S:$S,"&gt;"&amp;GF$5,Fluxo!$S:$S,"&lt;="&amp;GG$5,Fluxo!$D:$D,$D120)</f>
        <v>0</v>
      </c>
      <c r="GH120" s="18">
        <f>SUMIFS(Fluxo!$N:$N,Fluxo!$S:$S,"&gt;"&amp;GG$5,Fluxo!$S:$S,"&lt;="&amp;GH$5,Fluxo!$D:$D,$D120)</f>
        <v>0</v>
      </c>
      <c r="GI120" s="18">
        <f>SUMIFS(Fluxo!$N:$N,Fluxo!$S:$S,"&gt;"&amp;GH$5,Fluxo!$S:$S,"&lt;="&amp;GI$5,Fluxo!$D:$D,$D120)</f>
        <v>0</v>
      </c>
      <c r="GJ120" s="18">
        <f>SUMIFS(Fluxo!$N:$N,Fluxo!$S:$S,"&gt;"&amp;GI$5,Fluxo!$S:$S,"&lt;="&amp;GJ$5,Fluxo!$D:$D,$D120)</f>
        <v>0</v>
      </c>
      <c r="GK120" s="18">
        <f>SUMIFS(Fluxo!$N:$N,Fluxo!$S:$S,"&gt;"&amp;GJ$5,Fluxo!$S:$S,"&lt;="&amp;GK$5,Fluxo!$D:$D,$D120)</f>
        <v>0</v>
      </c>
      <c r="GL120" s="18">
        <f>SUMIFS(Fluxo!$N:$N,Fluxo!$S:$S,"&gt;"&amp;GK$5,Fluxo!$S:$S,"&lt;="&amp;GL$5,Fluxo!$D:$D,$D120)</f>
        <v>0</v>
      </c>
      <c r="GM120" s="18">
        <f>SUMIFS(Fluxo!$N:$N,Fluxo!$S:$S,"&gt;"&amp;GL$5,Fluxo!$S:$S,"&lt;="&amp;GM$5,Fluxo!$D:$D,$D120)</f>
        <v>0</v>
      </c>
      <c r="GN120" s="18">
        <f>SUMIFS(Fluxo!$N:$N,Fluxo!$S:$S,"&gt;"&amp;GM$5,Fluxo!$S:$S,"&lt;="&amp;GN$5,Fluxo!$D:$D,$D120)</f>
        <v>0</v>
      </c>
      <c r="GO120" s="18">
        <f>SUMIFS(Fluxo!$N:$N,Fluxo!$S:$S,"&gt;"&amp;GN$5,Fluxo!$S:$S,"&lt;="&amp;GO$5,Fluxo!$D:$D,$D120)</f>
        <v>0</v>
      </c>
      <c r="GP120" s="18">
        <f>SUMIFS(Fluxo!$N:$N,Fluxo!$S:$S,"&gt;"&amp;GO$5,Fluxo!$S:$S,"&lt;="&amp;GP$5,Fluxo!$D:$D,$D120)</f>
        <v>0</v>
      </c>
      <c r="GQ120" s="18">
        <f>SUMIFS(Fluxo!$N:$N,Fluxo!$S:$S,"&gt;"&amp;GP$5,Fluxo!$S:$S,"&lt;="&amp;GQ$5,Fluxo!$D:$D,$D120)</f>
        <v>0</v>
      </c>
      <c r="GR120" s="18">
        <f>SUMIFS(Fluxo!$N:$N,Fluxo!$S:$S,"&gt;"&amp;GQ$5,Fluxo!$S:$S,"&lt;="&amp;GR$5,Fluxo!$D:$D,$D120)</f>
        <v>0</v>
      </c>
      <c r="GS120" s="18">
        <f>SUMIFS(Fluxo!$N:$N,Fluxo!$S:$S,"&gt;"&amp;GR$5,Fluxo!$S:$S,"&lt;="&amp;GS$5,Fluxo!$D:$D,$D120)</f>
        <v>0</v>
      </c>
      <c r="GT120" s="18">
        <f>SUMIFS(Fluxo!$N:$N,Fluxo!$S:$S,"&gt;"&amp;GS$5,Fluxo!$S:$S,"&lt;="&amp;GT$5,Fluxo!$D:$D,$D120)</f>
        <v>0</v>
      </c>
      <c r="GU120" s="18">
        <f>SUMIFS(Fluxo!$N:$N,Fluxo!$S:$S,"&gt;"&amp;GT$5,Fluxo!$S:$S,"&lt;="&amp;GU$5,Fluxo!$D:$D,$D120)</f>
        <v>0</v>
      </c>
      <c r="GV120" s="18">
        <f>SUMIFS(Fluxo!$N:$N,Fluxo!$S:$S,"&gt;"&amp;GU$5,Fluxo!$S:$S,"&lt;="&amp;GV$5,Fluxo!$D:$D,$D120)</f>
        <v>0</v>
      </c>
      <c r="GW120" s="18">
        <f>SUMIFS(Fluxo!$N:$N,Fluxo!$S:$S,"&gt;"&amp;GV$5,Fluxo!$S:$S,"&lt;="&amp;GW$5,Fluxo!$D:$D,$D120)</f>
        <v>0</v>
      </c>
      <c r="GX120" s="18">
        <f>SUMIFS(Fluxo!$N:$N,Fluxo!$S:$S,"&gt;"&amp;GW$5,Fluxo!$S:$S,"&lt;="&amp;GX$5,Fluxo!$D:$D,$D120)</f>
        <v>0</v>
      </c>
      <c r="GY120" s="18">
        <f>SUMIFS(Fluxo!$N:$N,Fluxo!$S:$S,"&gt;"&amp;GX$5,Fluxo!$S:$S,"&lt;="&amp;GY$5,Fluxo!$D:$D,$D120)</f>
        <v>0</v>
      </c>
      <c r="GZ120" s="18">
        <f>SUMIFS(Fluxo!$N:$N,Fluxo!$S:$S,"&gt;"&amp;GY$5,Fluxo!$S:$S,"&lt;="&amp;GZ$5,Fluxo!$D:$D,$D120)</f>
        <v>0</v>
      </c>
      <c r="HA120" s="18">
        <f>SUMIFS(Fluxo!$N:$N,Fluxo!$S:$S,"&gt;"&amp;GZ$5,Fluxo!$S:$S,"&lt;="&amp;HA$5,Fluxo!$D:$D,$D120)</f>
        <v>0</v>
      </c>
      <c r="HB120" s="18">
        <f>SUMIFS(Fluxo!$N:$N,Fluxo!$S:$S,"&gt;"&amp;HA$5,Fluxo!$S:$S,"&lt;="&amp;HB$5,Fluxo!$D:$D,$D120)</f>
        <v>0</v>
      </c>
      <c r="HC120" s="18">
        <f>SUMIFS(Fluxo!$N:$N,Fluxo!$S:$S,"&gt;"&amp;HB$5,Fluxo!$S:$S,"&lt;="&amp;HC$5,Fluxo!$D:$D,$D120)</f>
        <v>0</v>
      </c>
      <c r="HD120" s="18">
        <f>SUMIFS(Fluxo!$N:$N,Fluxo!$S:$S,"&gt;"&amp;HC$5,Fluxo!$S:$S,"&lt;="&amp;HD$5,Fluxo!$D:$D,$D120)</f>
        <v>0</v>
      </c>
      <c r="HE120" s="18">
        <f>SUMIFS(Fluxo!$N:$N,Fluxo!$S:$S,"&gt;"&amp;HD$5,Fluxo!$S:$S,"&lt;="&amp;HE$5,Fluxo!$D:$D,$D120)</f>
        <v>0</v>
      </c>
      <c r="HF120" s="18">
        <f>SUMIFS(Fluxo!$N:$N,Fluxo!$S:$S,"&gt;"&amp;HE$5,Fluxo!$S:$S,"&lt;="&amp;HF$5,Fluxo!$D:$D,$D120)</f>
        <v>0</v>
      </c>
    </row>
    <row r="121" spans="1:214">
      <c r="A121" s="20">
        <f t="shared" si="18"/>
        <v>111</v>
      </c>
      <c r="B121" s="140" t="str">
        <f>'Check Carteira'!C113</f>
        <v>E.1016.99.03.1003</v>
      </c>
      <c r="C121" s="141">
        <v>1</v>
      </c>
      <c r="D121" s="129" t="str">
        <f>'Check Carteira'!F113</f>
        <v>S-1003</v>
      </c>
      <c r="E121" s="21" t="str">
        <f>IFERROR(INDEX(Contratos!L:L,MATCH(D121,Contratos!R:R,0)),"")</f>
        <v/>
      </c>
      <c r="F121" s="139" t="str">
        <f>IFERROR(INDEX(Contratos!G:G,MATCH(D121,Contratos!R:R,0)),"")</f>
        <v/>
      </c>
      <c r="H121" s="83">
        <f t="shared" si="19"/>
        <v>1</v>
      </c>
      <c r="J121" s="18">
        <f>SUMIFS(Fluxo!$N:$N,Fluxo!$S:$S,"&gt;"&amp;I$5,Fluxo!$S:$S,"&lt;="&amp;J$5,Fluxo!$D:$D,$D121)</f>
        <v>0</v>
      </c>
      <c r="K121" s="18">
        <f>SUMIFS(Fluxo!$N:$N,Fluxo!$S:$S,"&gt;"&amp;J$5,Fluxo!$S:$S,"&lt;="&amp;K$5,Fluxo!$D:$D,$D121)</f>
        <v>1</v>
      </c>
      <c r="L121" s="18">
        <f>SUMIFS(Fluxo!$N:$N,Fluxo!$S:$S,"&gt;"&amp;K$5,Fluxo!$S:$S,"&lt;="&amp;L$5,Fluxo!$D:$D,$D121)</f>
        <v>0</v>
      </c>
      <c r="M121" s="18">
        <f>SUMIFS(Fluxo!$N:$N,Fluxo!$S:$S,"&gt;"&amp;L$5,Fluxo!$S:$S,"&lt;="&amp;M$5,Fluxo!$D:$D,$D121)</f>
        <v>0</v>
      </c>
      <c r="N121" s="18">
        <f>SUMIFS(Fluxo!$N:$N,Fluxo!$S:$S,"&gt;"&amp;M$5,Fluxo!$S:$S,"&lt;="&amp;N$5,Fluxo!$D:$D,$D121)</f>
        <v>0</v>
      </c>
      <c r="O121" s="18">
        <f>SUMIFS(Fluxo!$N:$N,Fluxo!$S:$S,"&gt;"&amp;N$5,Fluxo!$S:$S,"&lt;="&amp;O$5,Fluxo!$D:$D,$D121)</f>
        <v>0</v>
      </c>
      <c r="P121" s="18">
        <f>SUMIFS(Fluxo!$N:$N,Fluxo!$S:$S,"&gt;"&amp;O$5,Fluxo!$S:$S,"&lt;="&amp;P$5,Fluxo!$D:$D,$D121)</f>
        <v>0</v>
      </c>
      <c r="Q121" s="18">
        <f>SUMIFS(Fluxo!$N:$N,Fluxo!$S:$S,"&gt;"&amp;P$5,Fluxo!$S:$S,"&lt;="&amp;Q$5,Fluxo!$D:$D,$D121)</f>
        <v>0</v>
      </c>
      <c r="R121" s="18">
        <f>SUMIFS(Fluxo!$N:$N,Fluxo!$S:$S,"&gt;"&amp;Q$5,Fluxo!$S:$S,"&lt;="&amp;R$5,Fluxo!$D:$D,$D121)</f>
        <v>0</v>
      </c>
      <c r="S121" s="18">
        <f>SUMIFS(Fluxo!$N:$N,Fluxo!$S:$S,"&gt;"&amp;R$5,Fluxo!$S:$S,"&lt;="&amp;S$5,Fluxo!$D:$D,$D121)</f>
        <v>0</v>
      </c>
      <c r="T121" s="18">
        <f>SUMIFS(Fluxo!$N:$N,Fluxo!$S:$S,"&gt;"&amp;S$5,Fluxo!$S:$S,"&lt;="&amp;T$5,Fluxo!$D:$D,$D121)</f>
        <v>0</v>
      </c>
      <c r="U121" s="18">
        <f>SUMIFS(Fluxo!$N:$N,Fluxo!$S:$S,"&gt;"&amp;T$5,Fluxo!$S:$S,"&lt;="&amp;U$5,Fluxo!$D:$D,$D121)</f>
        <v>0</v>
      </c>
      <c r="V121" s="18">
        <f>SUMIFS(Fluxo!$N:$N,Fluxo!$S:$S,"&gt;"&amp;U$5,Fluxo!$S:$S,"&lt;="&amp;V$5,Fluxo!$D:$D,$D121)</f>
        <v>0</v>
      </c>
      <c r="W121" s="18">
        <f>SUMIFS(Fluxo!$N:$N,Fluxo!$S:$S,"&gt;"&amp;V$5,Fluxo!$S:$S,"&lt;="&amp;W$5,Fluxo!$D:$D,$D121)</f>
        <v>0</v>
      </c>
      <c r="X121" s="18">
        <f>SUMIFS(Fluxo!$N:$N,Fluxo!$S:$S,"&gt;"&amp;W$5,Fluxo!$S:$S,"&lt;="&amp;X$5,Fluxo!$D:$D,$D121)</f>
        <v>0</v>
      </c>
      <c r="Y121" s="18">
        <f>SUMIFS(Fluxo!$N:$N,Fluxo!$S:$S,"&gt;"&amp;X$5,Fluxo!$S:$S,"&lt;="&amp;Y$5,Fluxo!$D:$D,$D121)</f>
        <v>0</v>
      </c>
      <c r="Z121" s="18">
        <f>SUMIFS(Fluxo!$N:$N,Fluxo!$S:$S,"&gt;"&amp;Y$5,Fluxo!$S:$S,"&lt;="&amp;Z$5,Fluxo!$D:$D,$D121)</f>
        <v>0</v>
      </c>
      <c r="AA121" s="18">
        <f>SUMIFS(Fluxo!$N:$N,Fluxo!$S:$S,"&gt;"&amp;Z$5,Fluxo!$S:$S,"&lt;="&amp;AA$5,Fluxo!$D:$D,$D121)</f>
        <v>0</v>
      </c>
      <c r="AB121" s="18">
        <f>SUMIFS(Fluxo!$N:$N,Fluxo!$S:$S,"&gt;"&amp;AA$5,Fluxo!$S:$S,"&lt;="&amp;AB$5,Fluxo!$D:$D,$D121)</f>
        <v>0</v>
      </c>
      <c r="AC121" s="18">
        <f>SUMIFS(Fluxo!$N:$N,Fluxo!$S:$S,"&gt;"&amp;AB$5,Fluxo!$S:$S,"&lt;="&amp;AC$5,Fluxo!$D:$D,$D121)</f>
        <v>0</v>
      </c>
      <c r="AD121" s="18">
        <f>SUMIFS(Fluxo!$N:$N,Fluxo!$S:$S,"&gt;"&amp;AC$5,Fluxo!$S:$S,"&lt;="&amp;AD$5,Fluxo!$D:$D,$D121)</f>
        <v>0</v>
      </c>
      <c r="AE121" s="18">
        <f>SUMIFS(Fluxo!$N:$N,Fluxo!$S:$S,"&gt;"&amp;AD$5,Fluxo!$S:$S,"&lt;="&amp;AE$5,Fluxo!$D:$D,$D121)</f>
        <v>0</v>
      </c>
      <c r="AF121" s="18">
        <f>SUMIFS(Fluxo!$N:$N,Fluxo!$S:$S,"&gt;"&amp;AE$5,Fluxo!$S:$S,"&lt;="&amp;AF$5,Fluxo!$D:$D,$D121)</f>
        <v>0</v>
      </c>
      <c r="AG121" s="18">
        <f>SUMIFS(Fluxo!$N:$N,Fluxo!$S:$S,"&gt;"&amp;AF$5,Fluxo!$S:$S,"&lt;="&amp;AG$5,Fluxo!$D:$D,$D121)</f>
        <v>0</v>
      </c>
      <c r="AH121" s="18">
        <f>SUMIFS(Fluxo!$N:$N,Fluxo!$S:$S,"&gt;"&amp;AG$5,Fluxo!$S:$S,"&lt;="&amp;AH$5,Fluxo!$D:$D,$D121)</f>
        <v>0</v>
      </c>
      <c r="AI121" s="18">
        <f>SUMIFS(Fluxo!$N:$N,Fluxo!$S:$S,"&gt;"&amp;AH$5,Fluxo!$S:$S,"&lt;="&amp;AI$5,Fluxo!$D:$D,$D121)</f>
        <v>0</v>
      </c>
      <c r="AJ121" s="18">
        <f>SUMIFS(Fluxo!$N:$N,Fluxo!$S:$S,"&gt;"&amp;AI$5,Fluxo!$S:$S,"&lt;="&amp;AJ$5,Fluxo!$D:$D,$D121)</f>
        <v>0</v>
      </c>
      <c r="AK121" s="18">
        <f>SUMIFS(Fluxo!$N:$N,Fluxo!$S:$S,"&gt;"&amp;AJ$5,Fluxo!$S:$S,"&lt;="&amp;AK$5,Fluxo!$D:$D,$D121)</f>
        <v>0</v>
      </c>
      <c r="AL121" s="18">
        <f>SUMIFS(Fluxo!$N:$N,Fluxo!$S:$S,"&gt;"&amp;AK$5,Fluxo!$S:$S,"&lt;="&amp;AL$5,Fluxo!$D:$D,$D121)</f>
        <v>0</v>
      </c>
      <c r="AM121" s="18">
        <f>SUMIFS(Fluxo!$N:$N,Fluxo!$S:$S,"&gt;"&amp;AL$5,Fluxo!$S:$S,"&lt;="&amp;AM$5,Fluxo!$D:$D,$D121)</f>
        <v>0</v>
      </c>
      <c r="AN121" s="18">
        <f>SUMIFS(Fluxo!$N:$N,Fluxo!$S:$S,"&gt;"&amp;AM$5,Fluxo!$S:$S,"&lt;="&amp;AN$5,Fluxo!$D:$D,$D121)</f>
        <v>0</v>
      </c>
      <c r="AO121" s="18">
        <f>SUMIFS(Fluxo!$N:$N,Fluxo!$S:$S,"&gt;"&amp;AN$5,Fluxo!$S:$S,"&lt;="&amp;AO$5,Fluxo!$D:$D,$D121)</f>
        <v>0</v>
      </c>
      <c r="AP121" s="18">
        <f>SUMIFS(Fluxo!$N:$N,Fluxo!$S:$S,"&gt;"&amp;AO$5,Fluxo!$S:$S,"&lt;="&amp;AP$5,Fluxo!$D:$D,$D121)</f>
        <v>0</v>
      </c>
      <c r="AQ121" s="18">
        <f>SUMIFS(Fluxo!$N:$N,Fluxo!$S:$S,"&gt;"&amp;AP$5,Fluxo!$S:$S,"&lt;="&amp;AQ$5,Fluxo!$D:$D,$D121)</f>
        <v>0</v>
      </c>
      <c r="AR121" s="18">
        <f>SUMIFS(Fluxo!$N:$N,Fluxo!$S:$S,"&gt;"&amp;AQ$5,Fluxo!$S:$S,"&lt;="&amp;AR$5,Fluxo!$D:$D,$D121)</f>
        <v>0</v>
      </c>
      <c r="AS121" s="18">
        <f>SUMIFS(Fluxo!$N:$N,Fluxo!$S:$S,"&gt;"&amp;AR$5,Fluxo!$S:$S,"&lt;="&amp;AS$5,Fluxo!$D:$D,$D121)</f>
        <v>0</v>
      </c>
      <c r="AT121" s="18">
        <f>SUMIFS(Fluxo!$N:$N,Fluxo!$S:$S,"&gt;"&amp;AS$5,Fluxo!$S:$S,"&lt;="&amp;AT$5,Fluxo!$D:$D,$D121)</f>
        <v>0</v>
      </c>
      <c r="AU121" s="18">
        <f>SUMIFS(Fluxo!$N:$N,Fluxo!$S:$S,"&gt;"&amp;AT$5,Fluxo!$S:$S,"&lt;="&amp;AU$5,Fluxo!$D:$D,$D121)</f>
        <v>0</v>
      </c>
      <c r="AV121" s="18">
        <f>SUMIFS(Fluxo!$N:$N,Fluxo!$S:$S,"&gt;"&amp;AU$5,Fluxo!$S:$S,"&lt;="&amp;AV$5,Fluxo!$D:$D,$D121)</f>
        <v>0</v>
      </c>
      <c r="AW121" s="18">
        <f>SUMIFS(Fluxo!$N:$N,Fluxo!$S:$S,"&gt;"&amp;AV$5,Fluxo!$S:$S,"&lt;="&amp;AW$5,Fluxo!$D:$D,$D121)</f>
        <v>0</v>
      </c>
      <c r="AX121" s="18">
        <f>SUMIFS(Fluxo!$N:$N,Fluxo!$S:$S,"&gt;"&amp;AW$5,Fluxo!$S:$S,"&lt;="&amp;AX$5,Fluxo!$D:$D,$D121)</f>
        <v>0</v>
      </c>
      <c r="AY121" s="18">
        <f>SUMIFS(Fluxo!$N:$N,Fluxo!$S:$S,"&gt;"&amp;AX$5,Fluxo!$S:$S,"&lt;="&amp;AY$5,Fluxo!$D:$D,$D121)</f>
        <v>0</v>
      </c>
      <c r="AZ121" s="18">
        <f>SUMIFS(Fluxo!$N:$N,Fluxo!$S:$S,"&gt;"&amp;AY$5,Fluxo!$S:$S,"&lt;="&amp;AZ$5,Fluxo!$D:$D,$D121)</f>
        <v>0</v>
      </c>
      <c r="BA121" s="18">
        <f>SUMIFS(Fluxo!$N:$N,Fluxo!$S:$S,"&gt;"&amp;AZ$5,Fluxo!$S:$S,"&lt;="&amp;BA$5,Fluxo!$D:$D,$D121)</f>
        <v>0</v>
      </c>
      <c r="BB121" s="18">
        <f>SUMIFS(Fluxo!$N:$N,Fluxo!$S:$S,"&gt;"&amp;BA$5,Fluxo!$S:$S,"&lt;="&amp;BB$5,Fluxo!$D:$D,$D121)</f>
        <v>0</v>
      </c>
      <c r="BC121" s="18">
        <f>SUMIFS(Fluxo!$N:$N,Fluxo!$S:$S,"&gt;"&amp;BB$5,Fluxo!$S:$S,"&lt;="&amp;BC$5,Fluxo!$D:$D,$D121)</f>
        <v>0</v>
      </c>
      <c r="BD121" s="18">
        <f>SUMIFS(Fluxo!$N:$N,Fluxo!$S:$S,"&gt;"&amp;BC$5,Fluxo!$S:$S,"&lt;="&amp;BD$5,Fluxo!$D:$D,$D121)</f>
        <v>0</v>
      </c>
      <c r="BE121" s="18">
        <f>SUMIFS(Fluxo!$N:$N,Fluxo!$S:$S,"&gt;"&amp;BD$5,Fluxo!$S:$S,"&lt;="&amp;BE$5,Fluxo!$D:$D,$D121)</f>
        <v>0</v>
      </c>
      <c r="BF121" s="18">
        <f>SUMIFS(Fluxo!$N:$N,Fluxo!$S:$S,"&gt;"&amp;BE$5,Fluxo!$S:$S,"&lt;="&amp;BF$5,Fluxo!$D:$D,$D121)</f>
        <v>0</v>
      </c>
      <c r="BG121" s="18">
        <f>SUMIFS(Fluxo!$N:$N,Fluxo!$S:$S,"&gt;"&amp;BF$5,Fluxo!$S:$S,"&lt;="&amp;BG$5,Fluxo!$D:$D,$D121)</f>
        <v>0</v>
      </c>
      <c r="BH121" s="18">
        <f>SUMIFS(Fluxo!$N:$N,Fluxo!$S:$S,"&gt;"&amp;BG$5,Fluxo!$S:$S,"&lt;="&amp;BH$5,Fluxo!$D:$D,$D121)</f>
        <v>0</v>
      </c>
      <c r="BI121" s="18">
        <f>SUMIFS(Fluxo!$N:$N,Fluxo!$S:$S,"&gt;"&amp;BH$5,Fluxo!$S:$S,"&lt;="&amp;BI$5,Fluxo!$D:$D,$D121)</f>
        <v>0</v>
      </c>
      <c r="BJ121" s="18">
        <f>SUMIFS(Fluxo!$N:$N,Fluxo!$S:$S,"&gt;"&amp;BI$5,Fluxo!$S:$S,"&lt;="&amp;BJ$5,Fluxo!$D:$D,$D121)</f>
        <v>0</v>
      </c>
      <c r="BK121" s="18">
        <f>SUMIFS(Fluxo!$N:$N,Fluxo!$S:$S,"&gt;"&amp;BJ$5,Fluxo!$S:$S,"&lt;="&amp;BK$5,Fluxo!$D:$D,$D121)</f>
        <v>0</v>
      </c>
      <c r="BL121" s="18">
        <f>SUMIFS(Fluxo!$N:$N,Fluxo!$S:$S,"&gt;"&amp;BK$5,Fluxo!$S:$S,"&lt;="&amp;BL$5,Fluxo!$D:$D,$D121)</f>
        <v>0</v>
      </c>
      <c r="BM121" s="18">
        <f>SUMIFS(Fluxo!$N:$N,Fluxo!$S:$S,"&gt;"&amp;BL$5,Fluxo!$S:$S,"&lt;="&amp;BM$5,Fluxo!$D:$D,$D121)</f>
        <v>0</v>
      </c>
      <c r="BN121" s="18">
        <f>SUMIFS(Fluxo!$N:$N,Fluxo!$S:$S,"&gt;"&amp;BM$5,Fluxo!$S:$S,"&lt;="&amp;BN$5,Fluxo!$D:$D,$D121)</f>
        <v>0</v>
      </c>
      <c r="BO121" s="18">
        <f>SUMIFS(Fluxo!$N:$N,Fluxo!$S:$S,"&gt;"&amp;BN$5,Fluxo!$S:$S,"&lt;="&amp;BO$5,Fluxo!$D:$D,$D121)</f>
        <v>0</v>
      </c>
      <c r="BP121" s="18">
        <f>SUMIFS(Fluxo!$N:$N,Fluxo!$S:$S,"&gt;"&amp;BO$5,Fluxo!$S:$S,"&lt;="&amp;BP$5,Fluxo!$D:$D,$D121)</f>
        <v>0</v>
      </c>
      <c r="BQ121" s="18">
        <f>SUMIFS(Fluxo!$N:$N,Fluxo!$S:$S,"&gt;"&amp;BP$5,Fluxo!$S:$S,"&lt;="&amp;BQ$5,Fluxo!$D:$D,$D121)</f>
        <v>0</v>
      </c>
      <c r="BR121" s="18">
        <f>SUMIFS(Fluxo!$N:$N,Fluxo!$S:$S,"&gt;"&amp;BQ$5,Fluxo!$S:$S,"&lt;="&amp;BR$5,Fluxo!$D:$D,$D121)</f>
        <v>0</v>
      </c>
      <c r="BS121" s="18">
        <f>SUMIFS(Fluxo!$N:$N,Fluxo!$S:$S,"&gt;"&amp;BR$5,Fluxo!$S:$S,"&lt;="&amp;BS$5,Fluxo!$D:$D,$D121)</f>
        <v>0</v>
      </c>
      <c r="BT121" s="18">
        <f>SUMIFS(Fluxo!$N:$N,Fluxo!$S:$S,"&gt;"&amp;BS$5,Fluxo!$S:$S,"&lt;="&amp;BT$5,Fluxo!$D:$D,$D121)</f>
        <v>0</v>
      </c>
      <c r="BU121" s="18">
        <f>SUMIFS(Fluxo!$N:$N,Fluxo!$S:$S,"&gt;"&amp;BT$5,Fluxo!$S:$S,"&lt;="&amp;BU$5,Fluxo!$D:$D,$D121)</f>
        <v>0</v>
      </c>
      <c r="BV121" s="18">
        <f>SUMIFS(Fluxo!$N:$N,Fluxo!$S:$S,"&gt;"&amp;BU$5,Fluxo!$S:$S,"&lt;="&amp;BV$5,Fluxo!$D:$D,$D121)</f>
        <v>0</v>
      </c>
      <c r="BW121" s="18">
        <f>SUMIFS(Fluxo!$N:$N,Fluxo!$S:$S,"&gt;"&amp;BV$5,Fluxo!$S:$S,"&lt;="&amp;BW$5,Fluxo!$D:$D,$D121)</f>
        <v>0</v>
      </c>
      <c r="BX121" s="18">
        <f>SUMIFS(Fluxo!$N:$N,Fluxo!$S:$S,"&gt;"&amp;BW$5,Fluxo!$S:$S,"&lt;="&amp;BX$5,Fluxo!$D:$D,$D121)</f>
        <v>0</v>
      </c>
      <c r="BY121" s="18">
        <f>SUMIFS(Fluxo!$N:$N,Fluxo!$S:$S,"&gt;"&amp;BX$5,Fluxo!$S:$S,"&lt;="&amp;BY$5,Fluxo!$D:$D,$D121)</f>
        <v>0</v>
      </c>
      <c r="BZ121" s="18">
        <f>SUMIFS(Fluxo!$N:$N,Fluxo!$S:$S,"&gt;"&amp;BY$5,Fluxo!$S:$S,"&lt;="&amp;BZ$5,Fluxo!$D:$D,$D121)</f>
        <v>0</v>
      </c>
      <c r="CA121" s="18">
        <f>SUMIFS(Fluxo!$N:$N,Fluxo!$S:$S,"&gt;"&amp;BZ$5,Fluxo!$S:$S,"&lt;="&amp;CA$5,Fluxo!$D:$D,$D121)</f>
        <v>0</v>
      </c>
      <c r="CB121" s="18">
        <f>SUMIFS(Fluxo!$N:$N,Fluxo!$S:$S,"&gt;"&amp;CA$5,Fluxo!$S:$S,"&lt;="&amp;CB$5,Fluxo!$D:$D,$D121)</f>
        <v>0</v>
      </c>
      <c r="CC121" s="18">
        <f>SUMIFS(Fluxo!$N:$N,Fluxo!$S:$S,"&gt;"&amp;CB$5,Fluxo!$S:$S,"&lt;="&amp;CC$5,Fluxo!$D:$D,$D121)</f>
        <v>0</v>
      </c>
      <c r="CD121" s="18">
        <f>SUMIFS(Fluxo!$N:$N,Fluxo!$S:$S,"&gt;"&amp;CC$5,Fluxo!$S:$S,"&lt;="&amp;CD$5,Fluxo!$D:$D,$D121)</f>
        <v>0</v>
      </c>
      <c r="CE121" s="18">
        <f>SUMIFS(Fluxo!$N:$N,Fluxo!$S:$S,"&gt;"&amp;CD$5,Fluxo!$S:$S,"&lt;="&amp;CE$5,Fluxo!$D:$D,$D121)</f>
        <v>0</v>
      </c>
      <c r="CF121" s="18">
        <f>SUMIFS(Fluxo!$N:$N,Fluxo!$S:$S,"&gt;"&amp;CE$5,Fluxo!$S:$S,"&lt;="&amp;CF$5,Fluxo!$D:$D,$D121)</f>
        <v>0</v>
      </c>
      <c r="CG121" s="18">
        <f>SUMIFS(Fluxo!$N:$N,Fluxo!$S:$S,"&gt;"&amp;CF$5,Fluxo!$S:$S,"&lt;="&amp;CG$5,Fluxo!$D:$D,$D121)</f>
        <v>0</v>
      </c>
      <c r="CH121" s="18">
        <f>SUMIFS(Fluxo!$N:$N,Fluxo!$S:$S,"&gt;"&amp;CG$5,Fluxo!$S:$S,"&lt;="&amp;CH$5,Fluxo!$D:$D,$D121)</f>
        <v>0</v>
      </c>
      <c r="CI121" s="18">
        <f>SUMIFS(Fluxo!$N:$N,Fluxo!$S:$S,"&gt;"&amp;CH$5,Fluxo!$S:$S,"&lt;="&amp;CI$5,Fluxo!$D:$D,$D121)</f>
        <v>0</v>
      </c>
      <c r="CJ121" s="18">
        <f>SUMIFS(Fluxo!$N:$N,Fluxo!$S:$S,"&gt;"&amp;CI$5,Fluxo!$S:$S,"&lt;="&amp;CJ$5,Fluxo!$D:$D,$D121)</f>
        <v>0</v>
      </c>
      <c r="CK121" s="18">
        <f>SUMIFS(Fluxo!$N:$N,Fluxo!$S:$S,"&gt;"&amp;CJ$5,Fluxo!$S:$S,"&lt;="&amp;CK$5,Fluxo!$D:$D,$D121)</f>
        <v>0</v>
      </c>
      <c r="CL121" s="18">
        <f>SUMIFS(Fluxo!$N:$N,Fluxo!$S:$S,"&gt;"&amp;CK$5,Fluxo!$S:$S,"&lt;="&amp;CL$5,Fluxo!$D:$D,$D121)</f>
        <v>0</v>
      </c>
      <c r="CM121" s="18">
        <f>SUMIFS(Fluxo!$N:$N,Fluxo!$S:$S,"&gt;"&amp;CL$5,Fluxo!$S:$S,"&lt;="&amp;CM$5,Fluxo!$D:$D,$D121)</f>
        <v>0</v>
      </c>
      <c r="CN121" s="18">
        <f>SUMIFS(Fluxo!$N:$N,Fluxo!$S:$S,"&gt;"&amp;CM$5,Fluxo!$S:$S,"&lt;="&amp;CN$5,Fluxo!$D:$D,$D121)</f>
        <v>0</v>
      </c>
      <c r="CO121" s="18">
        <f>SUMIFS(Fluxo!$N:$N,Fluxo!$S:$S,"&gt;"&amp;CN$5,Fluxo!$S:$S,"&lt;="&amp;CO$5,Fluxo!$D:$D,$D121)</f>
        <v>0</v>
      </c>
      <c r="CP121" s="18">
        <f>SUMIFS(Fluxo!$N:$N,Fluxo!$S:$S,"&gt;"&amp;CO$5,Fluxo!$S:$S,"&lt;="&amp;CP$5,Fluxo!$D:$D,$D121)</f>
        <v>0</v>
      </c>
      <c r="CQ121" s="18">
        <f>SUMIFS(Fluxo!$N:$N,Fluxo!$S:$S,"&gt;"&amp;CP$5,Fluxo!$S:$S,"&lt;="&amp;CQ$5,Fluxo!$D:$D,$D121)</f>
        <v>0</v>
      </c>
      <c r="CR121" s="18">
        <f>SUMIFS(Fluxo!$N:$N,Fluxo!$S:$S,"&gt;"&amp;CQ$5,Fluxo!$S:$S,"&lt;="&amp;CR$5,Fluxo!$D:$D,$D121)</f>
        <v>0</v>
      </c>
      <c r="CS121" s="18">
        <f>SUMIFS(Fluxo!$N:$N,Fluxo!$S:$S,"&gt;"&amp;CR$5,Fluxo!$S:$S,"&lt;="&amp;CS$5,Fluxo!$D:$D,$D121)</f>
        <v>0</v>
      </c>
      <c r="CT121" s="18">
        <f>SUMIFS(Fluxo!$N:$N,Fluxo!$S:$S,"&gt;"&amp;CS$5,Fluxo!$S:$S,"&lt;="&amp;CT$5,Fluxo!$D:$D,$D121)</f>
        <v>0</v>
      </c>
      <c r="CU121" s="18">
        <f>SUMIFS(Fluxo!$N:$N,Fluxo!$S:$S,"&gt;"&amp;CT$5,Fluxo!$S:$S,"&lt;="&amp;CU$5,Fluxo!$D:$D,$D121)</f>
        <v>0</v>
      </c>
      <c r="CV121" s="18">
        <f>SUMIFS(Fluxo!$N:$N,Fluxo!$S:$S,"&gt;"&amp;CU$5,Fluxo!$S:$S,"&lt;="&amp;CV$5,Fluxo!$D:$D,$D121)</f>
        <v>0</v>
      </c>
      <c r="CW121" s="18">
        <f>SUMIFS(Fluxo!$N:$N,Fluxo!$S:$S,"&gt;"&amp;CV$5,Fluxo!$S:$S,"&lt;="&amp;CW$5,Fluxo!$D:$D,$D121)</f>
        <v>0</v>
      </c>
      <c r="CX121" s="18">
        <f>SUMIFS(Fluxo!$N:$N,Fluxo!$S:$S,"&gt;"&amp;CW$5,Fluxo!$S:$S,"&lt;="&amp;CX$5,Fluxo!$D:$D,$D121)</f>
        <v>0</v>
      </c>
      <c r="CY121" s="18">
        <f>SUMIFS(Fluxo!$N:$N,Fluxo!$S:$S,"&gt;"&amp;CX$5,Fluxo!$S:$S,"&lt;="&amp;CY$5,Fluxo!$D:$D,$D121)</f>
        <v>0</v>
      </c>
      <c r="CZ121" s="18">
        <f>SUMIFS(Fluxo!$N:$N,Fluxo!$S:$S,"&gt;"&amp;CY$5,Fluxo!$S:$S,"&lt;="&amp;CZ$5,Fluxo!$D:$D,$D121)</f>
        <v>0</v>
      </c>
      <c r="DA121" s="18">
        <f>SUMIFS(Fluxo!$N:$N,Fluxo!$S:$S,"&gt;"&amp;CZ$5,Fluxo!$S:$S,"&lt;="&amp;DA$5,Fluxo!$D:$D,$D121)</f>
        <v>0</v>
      </c>
      <c r="DB121" s="18">
        <f>SUMIFS(Fluxo!$N:$N,Fluxo!$S:$S,"&gt;"&amp;DA$5,Fluxo!$S:$S,"&lt;="&amp;DB$5,Fluxo!$D:$D,$D121)</f>
        <v>0</v>
      </c>
      <c r="DC121" s="18">
        <f>SUMIFS(Fluxo!$N:$N,Fluxo!$S:$S,"&gt;"&amp;DB$5,Fluxo!$S:$S,"&lt;="&amp;DC$5,Fluxo!$D:$D,$D121)</f>
        <v>0</v>
      </c>
      <c r="DD121" s="18">
        <f>SUMIFS(Fluxo!$N:$N,Fluxo!$S:$S,"&gt;"&amp;DC$5,Fluxo!$S:$S,"&lt;="&amp;DD$5,Fluxo!$D:$D,$D121)</f>
        <v>0</v>
      </c>
      <c r="DE121" s="18">
        <f>SUMIFS(Fluxo!$N:$N,Fluxo!$S:$S,"&gt;"&amp;DD$5,Fluxo!$S:$S,"&lt;="&amp;DE$5,Fluxo!$D:$D,$D121)</f>
        <v>0</v>
      </c>
      <c r="DF121" s="18">
        <f>SUMIFS(Fluxo!$N:$N,Fluxo!$S:$S,"&gt;"&amp;DE$5,Fluxo!$S:$S,"&lt;="&amp;DF$5,Fluxo!$D:$D,$D121)</f>
        <v>0</v>
      </c>
      <c r="DG121" s="18">
        <f>SUMIFS(Fluxo!$N:$N,Fluxo!$S:$S,"&gt;"&amp;DF$5,Fluxo!$S:$S,"&lt;="&amp;DG$5,Fluxo!$D:$D,$D121)</f>
        <v>0</v>
      </c>
      <c r="DH121" s="18">
        <f>SUMIFS(Fluxo!$N:$N,Fluxo!$S:$S,"&gt;"&amp;DG$5,Fluxo!$S:$S,"&lt;="&amp;DH$5,Fluxo!$D:$D,$D121)</f>
        <v>0</v>
      </c>
      <c r="DI121" s="18">
        <f>SUMIFS(Fluxo!$N:$N,Fluxo!$S:$S,"&gt;"&amp;DH$5,Fluxo!$S:$S,"&lt;="&amp;DI$5,Fluxo!$D:$D,$D121)</f>
        <v>0</v>
      </c>
      <c r="DJ121" s="18">
        <f>SUMIFS(Fluxo!$N:$N,Fluxo!$S:$S,"&gt;"&amp;DI$5,Fluxo!$S:$S,"&lt;="&amp;DJ$5,Fluxo!$D:$D,$D121)</f>
        <v>0</v>
      </c>
      <c r="DK121" s="18">
        <f>SUMIFS(Fluxo!$N:$N,Fluxo!$S:$S,"&gt;"&amp;DJ$5,Fluxo!$S:$S,"&lt;="&amp;DK$5,Fluxo!$D:$D,$D121)</f>
        <v>0</v>
      </c>
      <c r="DL121" s="18">
        <f>SUMIFS(Fluxo!$N:$N,Fluxo!$S:$S,"&gt;"&amp;DK$5,Fluxo!$S:$S,"&lt;="&amp;DL$5,Fluxo!$D:$D,$D121)</f>
        <v>0</v>
      </c>
      <c r="DM121" s="18">
        <f>SUMIFS(Fluxo!$N:$N,Fluxo!$S:$S,"&gt;"&amp;DL$5,Fluxo!$S:$S,"&lt;="&amp;DM$5,Fluxo!$D:$D,$D121)</f>
        <v>0</v>
      </c>
      <c r="DN121" s="18">
        <f>SUMIFS(Fluxo!$N:$N,Fluxo!$S:$S,"&gt;"&amp;DM$5,Fluxo!$S:$S,"&lt;="&amp;DN$5,Fluxo!$D:$D,$D121)</f>
        <v>0</v>
      </c>
      <c r="DO121" s="18">
        <f>SUMIFS(Fluxo!$N:$N,Fluxo!$S:$S,"&gt;"&amp;DN$5,Fluxo!$S:$S,"&lt;="&amp;DO$5,Fluxo!$D:$D,$D121)</f>
        <v>0</v>
      </c>
      <c r="DP121" s="18">
        <f>SUMIFS(Fluxo!$N:$N,Fluxo!$S:$S,"&gt;"&amp;DO$5,Fluxo!$S:$S,"&lt;="&amp;DP$5,Fluxo!$D:$D,$D121)</f>
        <v>0</v>
      </c>
      <c r="DQ121" s="18">
        <f>SUMIFS(Fluxo!$N:$N,Fluxo!$S:$S,"&gt;"&amp;DP$5,Fluxo!$S:$S,"&lt;="&amp;DQ$5,Fluxo!$D:$D,$D121)</f>
        <v>0</v>
      </c>
      <c r="DR121" s="18">
        <f>SUMIFS(Fluxo!$N:$N,Fluxo!$S:$S,"&gt;"&amp;DQ$5,Fluxo!$S:$S,"&lt;="&amp;DR$5,Fluxo!$D:$D,$D121)</f>
        <v>0</v>
      </c>
      <c r="DS121" s="18">
        <f>SUMIFS(Fluxo!$N:$N,Fluxo!$S:$S,"&gt;"&amp;DR$5,Fluxo!$S:$S,"&lt;="&amp;DS$5,Fluxo!$D:$D,$D121)</f>
        <v>0</v>
      </c>
      <c r="DT121" s="18">
        <f>SUMIFS(Fluxo!$N:$N,Fluxo!$S:$S,"&gt;"&amp;DS$5,Fluxo!$S:$S,"&lt;="&amp;DT$5,Fluxo!$D:$D,$D121)</f>
        <v>0</v>
      </c>
      <c r="DU121" s="18">
        <f>SUMIFS(Fluxo!$N:$N,Fluxo!$S:$S,"&gt;"&amp;DT$5,Fluxo!$S:$S,"&lt;="&amp;DU$5,Fluxo!$D:$D,$D121)</f>
        <v>0</v>
      </c>
      <c r="DV121" s="18">
        <f>SUMIFS(Fluxo!$N:$N,Fluxo!$S:$S,"&gt;"&amp;DU$5,Fluxo!$S:$S,"&lt;="&amp;DV$5,Fluxo!$D:$D,$D121)</f>
        <v>0</v>
      </c>
      <c r="DW121" s="18">
        <f>SUMIFS(Fluxo!$N:$N,Fluxo!$S:$S,"&gt;"&amp;DV$5,Fluxo!$S:$S,"&lt;="&amp;DW$5,Fluxo!$D:$D,$D121)</f>
        <v>0</v>
      </c>
      <c r="DX121" s="18">
        <f>SUMIFS(Fluxo!$N:$N,Fluxo!$S:$S,"&gt;"&amp;DW$5,Fluxo!$S:$S,"&lt;="&amp;DX$5,Fluxo!$D:$D,$D121)</f>
        <v>0</v>
      </c>
      <c r="DY121" s="18">
        <f>SUMIFS(Fluxo!$N:$N,Fluxo!$S:$S,"&gt;"&amp;DX$5,Fluxo!$S:$S,"&lt;="&amp;DY$5,Fluxo!$D:$D,$D121)</f>
        <v>0</v>
      </c>
      <c r="DZ121" s="18">
        <f>SUMIFS(Fluxo!$N:$N,Fluxo!$S:$S,"&gt;"&amp;DY$5,Fluxo!$S:$S,"&lt;="&amp;DZ$5,Fluxo!$D:$D,$D121)</f>
        <v>0</v>
      </c>
      <c r="EA121" s="18">
        <f>SUMIFS(Fluxo!$N:$N,Fluxo!$S:$S,"&gt;"&amp;DZ$5,Fluxo!$S:$S,"&lt;="&amp;EA$5,Fluxo!$D:$D,$D121)</f>
        <v>0</v>
      </c>
      <c r="EB121" s="18">
        <f>SUMIFS(Fluxo!$N:$N,Fluxo!$S:$S,"&gt;"&amp;EA$5,Fluxo!$S:$S,"&lt;="&amp;EB$5,Fluxo!$D:$D,$D121)</f>
        <v>0</v>
      </c>
      <c r="EC121" s="18">
        <f>SUMIFS(Fluxo!$N:$N,Fluxo!$S:$S,"&gt;"&amp;EB$5,Fluxo!$S:$S,"&lt;="&amp;EC$5,Fluxo!$D:$D,$D121)</f>
        <v>0</v>
      </c>
      <c r="ED121" s="18">
        <f>SUMIFS(Fluxo!$N:$N,Fluxo!$S:$S,"&gt;"&amp;EC$5,Fluxo!$S:$S,"&lt;="&amp;ED$5,Fluxo!$D:$D,$D121)</f>
        <v>0</v>
      </c>
      <c r="EE121" s="18">
        <f>SUMIFS(Fluxo!$N:$N,Fluxo!$S:$S,"&gt;"&amp;ED$5,Fluxo!$S:$S,"&lt;="&amp;EE$5,Fluxo!$D:$D,$D121)</f>
        <v>0</v>
      </c>
      <c r="EF121" s="18">
        <f>SUMIFS(Fluxo!$N:$N,Fluxo!$S:$S,"&gt;"&amp;EE$5,Fluxo!$S:$S,"&lt;="&amp;EF$5,Fluxo!$D:$D,$D121)</f>
        <v>0</v>
      </c>
      <c r="EG121" s="18">
        <f>SUMIFS(Fluxo!$N:$N,Fluxo!$S:$S,"&gt;"&amp;EF$5,Fluxo!$S:$S,"&lt;="&amp;EG$5,Fluxo!$D:$D,$D121)</f>
        <v>0</v>
      </c>
      <c r="EH121" s="18">
        <f>SUMIFS(Fluxo!$N:$N,Fluxo!$S:$S,"&gt;"&amp;EG$5,Fluxo!$S:$S,"&lt;="&amp;EH$5,Fluxo!$D:$D,$D121)</f>
        <v>0</v>
      </c>
      <c r="EI121" s="18">
        <f>SUMIFS(Fluxo!$N:$N,Fluxo!$S:$S,"&gt;"&amp;EH$5,Fluxo!$S:$S,"&lt;="&amp;EI$5,Fluxo!$D:$D,$D121)</f>
        <v>0</v>
      </c>
      <c r="EJ121" s="18">
        <f>SUMIFS(Fluxo!$N:$N,Fluxo!$S:$S,"&gt;"&amp;EI$5,Fluxo!$S:$S,"&lt;="&amp;EJ$5,Fluxo!$D:$D,$D121)</f>
        <v>0</v>
      </c>
      <c r="EK121" s="18">
        <f>SUMIFS(Fluxo!$N:$N,Fluxo!$S:$S,"&gt;"&amp;EJ$5,Fluxo!$S:$S,"&lt;="&amp;EK$5,Fluxo!$D:$D,$D121)</f>
        <v>0</v>
      </c>
      <c r="EL121" s="18">
        <f>SUMIFS(Fluxo!$N:$N,Fluxo!$S:$S,"&gt;"&amp;EK$5,Fluxo!$S:$S,"&lt;="&amp;EL$5,Fluxo!$D:$D,$D121)</f>
        <v>0</v>
      </c>
      <c r="EM121" s="18">
        <f>SUMIFS(Fluxo!$N:$N,Fluxo!$S:$S,"&gt;"&amp;EL$5,Fluxo!$S:$S,"&lt;="&amp;EM$5,Fluxo!$D:$D,$D121)</f>
        <v>0</v>
      </c>
      <c r="EN121" s="18">
        <f>SUMIFS(Fluxo!$N:$N,Fluxo!$S:$S,"&gt;"&amp;EM$5,Fluxo!$S:$S,"&lt;="&amp;EN$5,Fluxo!$D:$D,$D121)</f>
        <v>0</v>
      </c>
      <c r="EO121" s="18">
        <f>SUMIFS(Fluxo!$N:$N,Fluxo!$S:$S,"&gt;"&amp;EN$5,Fluxo!$S:$S,"&lt;="&amp;EO$5,Fluxo!$D:$D,$D121)</f>
        <v>0</v>
      </c>
      <c r="EP121" s="18">
        <f>SUMIFS(Fluxo!$N:$N,Fluxo!$S:$S,"&gt;"&amp;EO$5,Fluxo!$S:$S,"&lt;="&amp;EP$5,Fluxo!$D:$D,$D121)</f>
        <v>0</v>
      </c>
      <c r="EQ121" s="18">
        <f>SUMIFS(Fluxo!$N:$N,Fluxo!$S:$S,"&gt;"&amp;EP$5,Fluxo!$S:$S,"&lt;="&amp;EQ$5,Fluxo!$D:$D,$D121)</f>
        <v>0</v>
      </c>
      <c r="ER121" s="18">
        <f>SUMIFS(Fluxo!$N:$N,Fluxo!$S:$S,"&gt;"&amp;EQ$5,Fluxo!$S:$S,"&lt;="&amp;ER$5,Fluxo!$D:$D,$D121)</f>
        <v>0</v>
      </c>
      <c r="ES121" s="18">
        <f>SUMIFS(Fluxo!$N:$N,Fluxo!$S:$S,"&gt;"&amp;ER$5,Fluxo!$S:$S,"&lt;="&amp;ES$5,Fluxo!$D:$D,$D121)</f>
        <v>0</v>
      </c>
      <c r="ET121" s="18">
        <f>SUMIFS(Fluxo!$N:$N,Fluxo!$S:$S,"&gt;"&amp;ES$5,Fluxo!$S:$S,"&lt;="&amp;ET$5,Fluxo!$D:$D,$D121)</f>
        <v>0</v>
      </c>
      <c r="EU121" s="18">
        <f>SUMIFS(Fluxo!$N:$N,Fluxo!$S:$S,"&gt;"&amp;ET$5,Fluxo!$S:$S,"&lt;="&amp;EU$5,Fluxo!$D:$D,$D121)</f>
        <v>0</v>
      </c>
      <c r="EV121" s="18">
        <f>SUMIFS(Fluxo!$N:$N,Fluxo!$S:$S,"&gt;"&amp;EU$5,Fluxo!$S:$S,"&lt;="&amp;EV$5,Fluxo!$D:$D,$D121)</f>
        <v>0</v>
      </c>
      <c r="EW121" s="18">
        <f>SUMIFS(Fluxo!$N:$N,Fluxo!$S:$S,"&gt;"&amp;EV$5,Fluxo!$S:$S,"&lt;="&amp;EW$5,Fluxo!$D:$D,$D121)</f>
        <v>0</v>
      </c>
      <c r="EX121" s="18">
        <f>SUMIFS(Fluxo!$N:$N,Fluxo!$S:$S,"&gt;"&amp;EW$5,Fluxo!$S:$S,"&lt;="&amp;EX$5,Fluxo!$D:$D,$D121)</f>
        <v>0</v>
      </c>
      <c r="EY121" s="18">
        <f>SUMIFS(Fluxo!$N:$N,Fluxo!$S:$S,"&gt;"&amp;EX$5,Fluxo!$S:$S,"&lt;="&amp;EY$5,Fluxo!$D:$D,$D121)</f>
        <v>0</v>
      </c>
      <c r="EZ121" s="18">
        <f>SUMIFS(Fluxo!$N:$N,Fluxo!$S:$S,"&gt;"&amp;EY$5,Fluxo!$S:$S,"&lt;="&amp;EZ$5,Fluxo!$D:$D,$D121)</f>
        <v>0</v>
      </c>
      <c r="FA121" s="18">
        <f>SUMIFS(Fluxo!$N:$N,Fluxo!$S:$S,"&gt;"&amp;EZ$5,Fluxo!$S:$S,"&lt;="&amp;FA$5,Fluxo!$D:$D,$D121)</f>
        <v>0</v>
      </c>
      <c r="FB121" s="18">
        <f>SUMIFS(Fluxo!$N:$N,Fluxo!$S:$S,"&gt;"&amp;FA$5,Fluxo!$S:$S,"&lt;="&amp;FB$5,Fluxo!$D:$D,$D121)</f>
        <v>0</v>
      </c>
      <c r="FC121" s="18">
        <f>SUMIFS(Fluxo!$N:$N,Fluxo!$S:$S,"&gt;"&amp;FB$5,Fluxo!$S:$S,"&lt;="&amp;FC$5,Fluxo!$D:$D,$D121)</f>
        <v>0</v>
      </c>
      <c r="FD121" s="18">
        <f>SUMIFS(Fluxo!$N:$N,Fluxo!$S:$S,"&gt;"&amp;FC$5,Fluxo!$S:$S,"&lt;="&amp;FD$5,Fluxo!$D:$D,$D121)</f>
        <v>0</v>
      </c>
      <c r="FE121" s="18">
        <f>SUMIFS(Fluxo!$N:$N,Fluxo!$S:$S,"&gt;"&amp;FD$5,Fluxo!$S:$S,"&lt;="&amp;FE$5,Fluxo!$D:$D,$D121)</f>
        <v>0</v>
      </c>
      <c r="FF121" s="18">
        <f>SUMIFS(Fluxo!$N:$N,Fluxo!$S:$S,"&gt;"&amp;FE$5,Fluxo!$S:$S,"&lt;="&amp;FF$5,Fluxo!$D:$D,$D121)</f>
        <v>0</v>
      </c>
      <c r="FG121" s="18">
        <f>SUMIFS(Fluxo!$N:$N,Fluxo!$S:$S,"&gt;"&amp;FF$5,Fluxo!$S:$S,"&lt;="&amp;FG$5,Fluxo!$D:$D,$D121)</f>
        <v>0</v>
      </c>
      <c r="FH121" s="18">
        <f>SUMIFS(Fluxo!$N:$N,Fluxo!$S:$S,"&gt;"&amp;FG$5,Fluxo!$S:$S,"&lt;="&amp;FH$5,Fluxo!$D:$D,$D121)</f>
        <v>0</v>
      </c>
      <c r="FI121" s="18">
        <f>SUMIFS(Fluxo!$N:$N,Fluxo!$S:$S,"&gt;"&amp;FH$5,Fluxo!$S:$S,"&lt;="&amp;FI$5,Fluxo!$D:$D,$D121)</f>
        <v>0</v>
      </c>
      <c r="FJ121" s="18">
        <f>SUMIFS(Fluxo!$N:$N,Fluxo!$S:$S,"&gt;"&amp;FI$5,Fluxo!$S:$S,"&lt;="&amp;FJ$5,Fluxo!$D:$D,$D121)</f>
        <v>0</v>
      </c>
      <c r="FK121" s="18">
        <f>SUMIFS(Fluxo!$N:$N,Fluxo!$S:$S,"&gt;"&amp;FJ$5,Fluxo!$S:$S,"&lt;="&amp;FK$5,Fluxo!$D:$D,$D121)</f>
        <v>0</v>
      </c>
      <c r="FL121" s="18">
        <f>SUMIFS(Fluxo!$N:$N,Fluxo!$S:$S,"&gt;"&amp;FK$5,Fluxo!$S:$S,"&lt;="&amp;FL$5,Fluxo!$D:$D,$D121)</f>
        <v>0</v>
      </c>
      <c r="FM121" s="18">
        <f>SUMIFS(Fluxo!$N:$N,Fluxo!$S:$S,"&gt;"&amp;FL$5,Fluxo!$S:$S,"&lt;="&amp;FM$5,Fluxo!$D:$D,$D121)</f>
        <v>0</v>
      </c>
      <c r="FN121" s="18">
        <f>SUMIFS(Fluxo!$N:$N,Fluxo!$S:$S,"&gt;"&amp;FM$5,Fluxo!$S:$S,"&lt;="&amp;FN$5,Fluxo!$D:$D,$D121)</f>
        <v>0</v>
      </c>
      <c r="FO121" s="18">
        <f>SUMIFS(Fluxo!$N:$N,Fluxo!$S:$S,"&gt;"&amp;FN$5,Fluxo!$S:$S,"&lt;="&amp;FO$5,Fluxo!$D:$D,$D121)</f>
        <v>0</v>
      </c>
      <c r="FP121" s="18">
        <f>SUMIFS(Fluxo!$N:$N,Fluxo!$S:$S,"&gt;"&amp;FO$5,Fluxo!$S:$S,"&lt;="&amp;FP$5,Fluxo!$D:$D,$D121)</f>
        <v>0</v>
      </c>
      <c r="FQ121" s="18">
        <f>SUMIFS(Fluxo!$N:$N,Fluxo!$S:$S,"&gt;"&amp;FP$5,Fluxo!$S:$S,"&lt;="&amp;FQ$5,Fluxo!$D:$D,$D121)</f>
        <v>0</v>
      </c>
      <c r="FR121" s="18">
        <f>SUMIFS(Fluxo!$N:$N,Fluxo!$S:$S,"&gt;"&amp;FQ$5,Fluxo!$S:$S,"&lt;="&amp;FR$5,Fluxo!$D:$D,$D121)</f>
        <v>0</v>
      </c>
      <c r="FS121" s="18">
        <f>SUMIFS(Fluxo!$N:$N,Fluxo!$S:$S,"&gt;"&amp;FR$5,Fluxo!$S:$S,"&lt;="&amp;FS$5,Fluxo!$D:$D,$D121)</f>
        <v>0</v>
      </c>
      <c r="FT121" s="18">
        <f>SUMIFS(Fluxo!$N:$N,Fluxo!$S:$S,"&gt;"&amp;FS$5,Fluxo!$S:$S,"&lt;="&amp;FT$5,Fluxo!$D:$D,$D121)</f>
        <v>0</v>
      </c>
      <c r="FU121" s="18">
        <f>SUMIFS(Fluxo!$N:$N,Fluxo!$S:$S,"&gt;"&amp;FT$5,Fluxo!$S:$S,"&lt;="&amp;FU$5,Fluxo!$D:$D,$D121)</f>
        <v>0</v>
      </c>
      <c r="FV121" s="18">
        <f>SUMIFS(Fluxo!$N:$N,Fluxo!$S:$S,"&gt;"&amp;FU$5,Fluxo!$S:$S,"&lt;="&amp;FV$5,Fluxo!$D:$D,$D121)</f>
        <v>0</v>
      </c>
      <c r="FW121" s="18">
        <f>SUMIFS(Fluxo!$N:$N,Fluxo!$S:$S,"&gt;"&amp;FV$5,Fluxo!$S:$S,"&lt;="&amp;FW$5,Fluxo!$D:$D,$D121)</f>
        <v>0</v>
      </c>
      <c r="FX121" s="18">
        <f>SUMIFS(Fluxo!$N:$N,Fluxo!$S:$S,"&gt;"&amp;FW$5,Fluxo!$S:$S,"&lt;="&amp;FX$5,Fluxo!$D:$D,$D121)</f>
        <v>0</v>
      </c>
      <c r="FY121" s="18">
        <f>SUMIFS(Fluxo!$N:$N,Fluxo!$S:$S,"&gt;"&amp;FX$5,Fluxo!$S:$S,"&lt;="&amp;FY$5,Fluxo!$D:$D,$D121)</f>
        <v>0</v>
      </c>
      <c r="FZ121" s="18">
        <f>SUMIFS(Fluxo!$N:$N,Fluxo!$S:$S,"&gt;"&amp;FY$5,Fluxo!$S:$S,"&lt;="&amp;FZ$5,Fluxo!$D:$D,$D121)</f>
        <v>0</v>
      </c>
      <c r="GA121" s="18">
        <f>SUMIFS(Fluxo!$N:$N,Fluxo!$S:$S,"&gt;"&amp;FZ$5,Fluxo!$S:$S,"&lt;="&amp;GA$5,Fluxo!$D:$D,$D121)</f>
        <v>0</v>
      </c>
      <c r="GB121" s="18">
        <f>SUMIFS(Fluxo!$N:$N,Fluxo!$S:$S,"&gt;"&amp;GA$5,Fluxo!$S:$S,"&lt;="&amp;GB$5,Fluxo!$D:$D,$D121)</f>
        <v>0</v>
      </c>
      <c r="GC121" s="18">
        <f>SUMIFS(Fluxo!$N:$N,Fluxo!$S:$S,"&gt;"&amp;GB$5,Fluxo!$S:$S,"&lt;="&amp;GC$5,Fluxo!$D:$D,$D121)</f>
        <v>0</v>
      </c>
      <c r="GD121" s="18">
        <f>SUMIFS(Fluxo!$N:$N,Fluxo!$S:$S,"&gt;"&amp;GC$5,Fluxo!$S:$S,"&lt;="&amp;GD$5,Fluxo!$D:$D,$D121)</f>
        <v>0</v>
      </c>
      <c r="GE121" s="18">
        <f>SUMIFS(Fluxo!$N:$N,Fluxo!$S:$S,"&gt;"&amp;GD$5,Fluxo!$S:$S,"&lt;="&amp;GE$5,Fluxo!$D:$D,$D121)</f>
        <v>0</v>
      </c>
      <c r="GF121" s="18">
        <f>SUMIFS(Fluxo!$N:$N,Fluxo!$S:$S,"&gt;"&amp;GE$5,Fluxo!$S:$S,"&lt;="&amp;GF$5,Fluxo!$D:$D,$D121)</f>
        <v>0</v>
      </c>
      <c r="GG121" s="18">
        <f>SUMIFS(Fluxo!$N:$N,Fluxo!$S:$S,"&gt;"&amp;GF$5,Fluxo!$S:$S,"&lt;="&amp;GG$5,Fluxo!$D:$D,$D121)</f>
        <v>0</v>
      </c>
      <c r="GH121" s="18">
        <f>SUMIFS(Fluxo!$N:$N,Fluxo!$S:$S,"&gt;"&amp;GG$5,Fluxo!$S:$S,"&lt;="&amp;GH$5,Fluxo!$D:$D,$D121)</f>
        <v>0</v>
      </c>
      <c r="GI121" s="18">
        <f>SUMIFS(Fluxo!$N:$N,Fluxo!$S:$S,"&gt;"&amp;GH$5,Fluxo!$S:$S,"&lt;="&amp;GI$5,Fluxo!$D:$D,$D121)</f>
        <v>0</v>
      </c>
      <c r="GJ121" s="18">
        <f>SUMIFS(Fluxo!$N:$N,Fluxo!$S:$S,"&gt;"&amp;GI$5,Fluxo!$S:$S,"&lt;="&amp;GJ$5,Fluxo!$D:$D,$D121)</f>
        <v>0</v>
      </c>
      <c r="GK121" s="18">
        <f>SUMIFS(Fluxo!$N:$N,Fluxo!$S:$S,"&gt;"&amp;GJ$5,Fluxo!$S:$S,"&lt;="&amp;GK$5,Fluxo!$D:$D,$D121)</f>
        <v>0</v>
      </c>
      <c r="GL121" s="18">
        <f>SUMIFS(Fluxo!$N:$N,Fluxo!$S:$S,"&gt;"&amp;GK$5,Fluxo!$S:$S,"&lt;="&amp;GL$5,Fluxo!$D:$D,$D121)</f>
        <v>0</v>
      </c>
      <c r="GM121" s="18">
        <f>SUMIFS(Fluxo!$N:$N,Fluxo!$S:$S,"&gt;"&amp;GL$5,Fluxo!$S:$S,"&lt;="&amp;GM$5,Fluxo!$D:$D,$D121)</f>
        <v>0</v>
      </c>
      <c r="GN121" s="18">
        <f>SUMIFS(Fluxo!$N:$N,Fluxo!$S:$S,"&gt;"&amp;GM$5,Fluxo!$S:$S,"&lt;="&amp;GN$5,Fluxo!$D:$D,$D121)</f>
        <v>0</v>
      </c>
      <c r="GO121" s="18">
        <f>SUMIFS(Fluxo!$N:$N,Fluxo!$S:$S,"&gt;"&amp;GN$5,Fluxo!$S:$S,"&lt;="&amp;GO$5,Fluxo!$D:$D,$D121)</f>
        <v>0</v>
      </c>
      <c r="GP121" s="18">
        <f>SUMIFS(Fluxo!$N:$N,Fluxo!$S:$S,"&gt;"&amp;GO$5,Fluxo!$S:$S,"&lt;="&amp;GP$5,Fluxo!$D:$D,$D121)</f>
        <v>0</v>
      </c>
      <c r="GQ121" s="18">
        <f>SUMIFS(Fluxo!$N:$N,Fluxo!$S:$S,"&gt;"&amp;GP$5,Fluxo!$S:$S,"&lt;="&amp;GQ$5,Fluxo!$D:$D,$D121)</f>
        <v>0</v>
      </c>
      <c r="GR121" s="18">
        <f>SUMIFS(Fluxo!$N:$N,Fluxo!$S:$S,"&gt;"&amp;GQ$5,Fluxo!$S:$S,"&lt;="&amp;GR$5,Fluxo!$D:$D,$D121)</f>
        <v>0</v>
      </c>
      <c r="GS121" s="18">
        <f>SUMIFS(Fluxo!$N:$N,Fluxo!$S:$S,"&gt;"&amp;GR$5,Fluxo!$S:$S,"&lt;="&amp;GS$5,Fluxo!$D:$D,$D121)</f>
        <v>0</v>
      </c>
      <c r="GT121" s="18">
        <f>SUMIFS(Fluxo!$N:$N,Fluxo!$S:$S,"&gt;"&amp;GS$5,Fluxo!$S:$S,"&lt;="&amp;GT$5,Fluxo!$D:$D,$D121)</f>
        <v>0</v>
      </c>
      <c r="GU121" s="18">
        <f>SUMIFS(Fluxo!$N:$N,Fluxo!$S:$S,"&gt;"&amp;GT$5,Fluxo!$S:$S,"&lt;="&amp;GU$5,Fluxo!$D:$D,$D121)</f>
        <v>0</v>
      </c>
      <c r="GV121" s="18">
        <f>SUMIFS(Fluxo!$N:$N,Fluxo!$S:$S,"&gt;"&amp;GU$5,Fluxo!$S:$S,"&lt;="&amp;GV$5,Fluxo!$D:$D,$D121)</f>
        <v>0</v>
      </c>
      <c r="GW121" s="18">
        <f>SUMIFS(Fluxo!$N:$N,Fluxo!$S:$S,"&gt;"&amp;GV$5,Fluxo!$S:$S,"&lt;="&amp;GW$5,Fluxo!$D:$D,$D121)</f>
        <v>0</v>
      </c>
      <c r="GX121" s="18">
        <f>SUMIFS(Fluxo!$N:$N,Fluxo!$S:$S,"&gt;"&amp;GW$5,Fluxo!$S:$S,"&lt;="&amp;GX$5,Fluxo!$D:$D,$D121)</f>
        <v>0</v>
      </c>
      <c r="GY121" s="18">
        <f>SUMIFS(Fluxo!$N:$N,Fluxo!$S:$S,"&gt;"&amp;GX$5,Fluxo!$S:$S,"&lt;="&amp;GY$5,Fluxo!$D:$D,$D121)</f>
        <v>0</v>
      </c>
      <c r="GZ121" s="18">
        <f>SUMIFS(Fluxo!$N:$N,Fluxo!$S:$S,"&gt;"&amp;GY$5,Fluxo!$S:$S,"&lt;="&amp;GZ$5,Fluxo!$D:$D,$D121)</f>
        <v>0</v>
      </c>
      <c r="HA121" s="18">
        <f>SUMIFS(Fluxo!$N:$N,Fluxo!$S:$S,"&gt;"&amp;GZ$5,Fluxo!$S:$S,"&lt;="&amp;HA$5,Fluxo!$D:$D,$D121)</f>
        <v>0</v>
      </c>
      <c r="HB121" s="18">
        <f>SUMIFS(Fluxo!$N:$N,Fluxo!$S:$S,"&gt;"&amp;HA$5,Fluxo!$S:$S,"&lt;="&amp;HB$5,Fluxo!$D:$D,$D121)</f>
        <v>0</v>
      </c>
      <c r="HC121" s="18">
        <f>SUMIFS(Fluxo!$N:$N,Fluxo!$S:$S,"&gt;"&amp;HB$5,Fluxo!$S:$S,"&lt;="&amp;HC$5,Fluxo!$D:$D,$D121)</f>
        <v>0</v>
      </c>
      <c r="HD121" s="18">
        <f>SUMIFS(Fluxo!$N:$N,Fluxo!$S:$S,"&gt;"&amp;HC$5,Fluxo!$S:$S,"&lt;="&amp;HD$5,Fluxo!$D:$D,$D121)</f>
        <v>0</v>
      </c>
      <c r="HE121" s="18">
        <f>SUMIFS(Fluxo!$N:$N,Fluxo!$S:$S,"&gt;"&amp;HD$5,Fluxo!$S:$S,"&lt;="&amp;HE$5,Fluxo!$D:$D,$D121)</f>
        <v>0</v>
      </c>
      <c r="HF121" s="18">
        <f>SUMIFS(Fluxo!$N:$N,Fluxo!$S:$S,"&gt;"&amp;HE$5,Fluxo!$S:$S,"&lt;="&amp;HF$5,Fluxo!$D:$D,$D121)</f>
        <v>0</v>
      </c>
    </row>
    <row r="122" spans="1:214">
      <c r="A122" s="20">
        <f t="shared" si="18"/>
        <v>112</v>
      </c>
      <c r="B122" s="140" t="str">
        <f>'Check Carteira'!C114</f>
        <v>E.1016.99.03.1004</v>
      </c>
      <c r="C122" s="141">
        <v>1</v>
      </c>
      <c r="D122" s="129" t="str">
        <f>'Check Carteira'!F114</f>
        <v>S-1004</v>
      </c>
      <c r="E122" s="21" t="str">
        <f>IFERROR(INDEX(Contratos!L:L,MATCH(D122,Contratos!R:R,0)),"")</f>
        <v/>
      </c>
      <c r="F122" s="139" t="str">
        <f>IFERROR(INDEX(Contratos!G:G,MATCH(D122,Contratos!R:R,0)),"")</f>
        <v/>
      </c>
      <c r="H122" s="83">
        <f t="shared" si="19"/>
        <v>0</v>
      </c>
      <c r="J122" s="18">
        <f>SUMIFS(Fluxo!$N:$N,Fluxo!$S:$S,"&gt;"&amp;I$5,Fluxo!$S:$S,"&lt;="&amp;J$5,Fluxo!$D:$D,$D122)</f>
        <v>0</v>
      </c>
      <c r="K122" s="18">
        <f>SUMIFS(Fluxo!$N:$N,Fluxo!$S:$S,"&gt;"&amp;J$5,Fluxo!$S:$S,"&lt;="&amp;K$5,Fluxo!$D:$D,$D122)</f>
        <v>0</v>
      </c>
      <c r="L122" s="18">
        <f>SUMIFS(Fluxo!$N:$N,Fluxo!$S:$S,"&gt;"&amp;K$5,Fluxo!$S:$S,"&lt;="&amp;L$5,Fluxo!$D:$D,$D122)</f>
        <v>0</v>
      </c>
      <c r="M122" s="18">
        <f>SUMIFS(Fluxo!$N:$N,Fluxo!$S:$S,"&gt;"&amp;L$5,Fluxo!$S:$S,"&lt;="&amp;M$5,Fluxo!$D:$D,$D122)</f>
        <v>0</v>
      </c>
      <c r="N122" s="18">
        <f>SUMIFS(Fluxo!$N:$N,Fluxo!$S:$S,"&gt;"&amp;M$5,Fluxo!$S:$S,"&lt;="&amp;N$5,Fluxo!$D:$D,$D122)</f>
        <v>0</v>
      </c>
      <c r="O122" s="18">
        <f>SUMIFS(Fluxo!$N:$N,Fluxo!$S:$S,"&gt;"&amp;N$5,Fluxo!$S:$S,"&lt;="&amp;O$5,Fluxo!$D:$D,$D122)</f>
        <v>0</v>
      </c>
      <c r="P122" s="18">
        <f>SUMIFS(Fluxo!$N:$N,Fluxo!$S:$S,"&gt;"&amp;O$5,Fluxo!$S:$S,"&lt;="&amp;P$5,Fluxo!$D:$D,$D122)</f>
        <v>0</v>
      </c>
      <c r="Q122" s="18">
        <f>SUMIFS(Fluxo!$N:$N,Fluxo!$S:$S,"&gt;"&amp;P$5,Fluxo!$S:$S,"&lt;="&amp;Q$5,Fluxo!$D:$D,$D122)</f>
        <v>0</v>
      </c>
      <c r="R122" s="18">
        <f>SUMIFS(Fluxo!$N:$N,Fluxo!$S:$S,"&gt;"&amp;Q$5,Fluxo!$S:$S,"&lt;="&amp;R$5,Fluxo!$D:$D,$D122)</f>
        <v>0</v>
      </c>
      <c r="S122" s="18">
        <f>SUMIFS(Fluxo!$N:$N,Fluxo!$S:$S,"&gt;"&amp;R$5,Fluxo!$S:$S,"&lt;="&amp;S$5,Fluxo!$D:$D,$D122)</f>
        <v>0</v>
      </c>
      <c r="T122" s="18">
        <f>SUMIFS(Fluxo!$N:$N,Fluxo!$S:$S,"&gt;"&amp;S$5,Fluxo!$S:$S,"&lt;="&amp;T$5,Fluxo!$D:$D,$D122)</f>
        <v>0</v>
      </c>
      <c r="U122" s="18">
        <f>SUMIFS(Fluxo!$N:$N,Fluxo!$S:$S,"&gt;"&amp;T$5,Fluxo!$S:$S,"&lt;="&amp;U$5,Fluxo!$D:$D,$D122)</f>
        <v>0</v>
      </c>
      <c r="V122" s="18">
        <f>SUMIFS(Fluxo!$N:$N,Fluxo!$S:$S,"&gt;"&amp;U$5,Fluxo!$S:$S,"&lt;="&amp;V$5,Fluxo!$D:$D,$D122)</f>
        <v>0</v>
      </c>
      <c r="W122" s="18">
        <f>SUMIFS(Fluxo!$N:$N,Fluxo!$S:$S,"&gt;"&amp;V$5,Fluxo!$S:$S,"&lt;="&amp;W$5,Fluxo!$D:$D,$D122)</f>
        <v>0</v>
      </c>
      <c r="X122" s="18">
        <f>SUMIFS(Fluxo!$N:$N,Fluxo!$S:$S,"&gt;"&amp;W$5,Fluxo!$S:$S,"&lt;="&amp;X$5,Fluxo!$D:$D,$D122)</f>
        <v>0</v>
      </c>
      <c r="Y122" s="18">
        <f>SUMIFS(Fluxo!$N:$N,Fluxo!$S:$S,"&gt;"&amp;X$5,Fluxo!$S:$S,"&lt;="&amp;Y$5,Fluxo!$D:$D,$D122)</f>
        <v>0</v>
      </c>
      <c r="Z122" s="18">
        <f>SUMIFS(Fluxo!$N:$N,Fluxo!$S:$S,"&gt;"&amp;Y$5,Fluxo!$S:$S,"&lt;="&amp;Z$5,Fluxo!$D:$D,$D122)</f>
        <v>0</v>
      </c>
      <c r="AA122" s="18">
        <f>SUMIFS(Fluxo!$N:$N,Fluxo!$S:$S,"&gt;"&amp;Z$5,Fluxo!$S:$S,"&lt;="&amp;AA$5,Fluxo!$D:$D,$D122)</f>
        <v>0</v>
      </c>
      <c r="AB122" s="18">
        <f>SUMIFS(Fluxo!$N:$N,Fluxo!$S:$S,"&gt;"&amp;AA$5,Fluxo!$S:$S,"&lt;="&amp;AB$5,Fluxo!$D:$D,$D122)</f>
        <v>0</v>
      </c>
      <c r="AC122" s="18">
        <f>SUMIFS(Fluxo!$N:$N,Fluxo!$S:$S,"&gt;"&amp;AB$5,Fluxo!$S:$S,"&lt;="&amp;AC$5,Fluxo!$D:$D,$D122)</f>
        <v>0</v>
      </c>
      <c r="AD122" s="18">
        <f>SUMIFS(Fluxo!$N:$N,Fluxo!$S:$S,"&gt;"&amp;AC$5,Fluxo!$S:$S,"&lt;="&amp;AD$5,Fluxo!$D:$D,$D122)</f>
        <v>0</v>
      </c>
      <c r="AE122" s="18">
        <f>SUMIFS(Fluxo!$N:$N,Fluxo!$S:$S,"&gt;"&amp;AD$5,Fluxo!$S:$S,"&lt;="&amp;AE$5,Fluxo!$D:$D,$D122)</f>
        <v>0</v>
      </c>
      <c r="AF122" s="18">
        <f>SUMIFS(Fluxo!$N:$N,Fluxo!$S:$S,"&gt;"&amp;AE$5,Fluxo!$S:$S,"&lt;="&amp;AF$5,Fluxo!$D:$D,$D122)</f>
        <v>0</v>
      </c>
      <c r="AG122" s="18">
        <f>SUMIFS(Fluxo!$N:$N,Fluxo!$S:$S,"&gt;"&amp;AF$5,Fluxo!$S:$S,"&lt;="&amp;AG$5,Fluxo!$D:$D,$D122)</f>
        <v>0</v>
      </c>
      <c r="AH122" s="18">
        <f>SUMIFS(Fluxo!$N:$N,Fluxo!$S:$S,"&gt;"&amp;AG$5,Fluxo!$S:$S,"&lt;="&amp;AH$5,Fluxo!$D:$D,$D122)</f>
        <v>0</v>
      </c>
      <c r="AI122" s="18">
        <f>SUMIFS(Fluxo!$N:$N,Fluxo!$S:$S,"&gt;"&amp;AH$5,Fluxo!$S:$S,"&lt;="&amp;AI$5,Fluxo!$D:$D,$D122)</f>
        <v>0</v>
      </c>
      <c r="AJ122" s="18">
        <f>SUMIFS(Fluxo!$N:$N,Fluxo!$S:$S,"&gt;"&amp;AI$5,Fluxo!$S:$S,"&lt;="&amp;AJ$5,Fluxo!$D:$D,$D122)</f>
        <v>0</v>
      </c>
      <c r="AK122" s="18">
        <f>SUMIFS(Fluxo!$N:$N,Fluxo!$S:$S,"&gt;"&amp;AJ$5,Fluxo!$S:$S,"&lt;="&amp;AK$5,Fluxo!$D:$D,$D122)</f>
        <v>0</v>
      </c>
      <c r="AL122" s="18">
        <f>SUMIFS(Fluxo!$N:$N,Fluxo!$S:$S,"&gt;"&amp;AK$5,Fluxo!$S:$S,"&lt;="&amp;AL$5,Fluxo!$D:$D,$D122)</f>
        <v>0</v>
      </c>
      <c r="AM122" s="18">
        <f>SUMIFS(Fluxo!$N:$N,Fluxo!$S:$S,"&gt;"&amp;AL$5,Fluxo!$S:$S,"&lt;="&amp;AM$5,Fluxo!$D:$D,$D122)</f>
        <v>0</v>
      </c>
      <c r="AN122" s="18">
        <f>SUMIFS(Fluxo!$N:$N,Fluxo!$S:$S,"&gt;"&amp;AM$5,Fluxo!$S:$S,"&lt;="&amp;AN$5,Fluxo!$D:$D,$D122)</f>
        <v>0</v>
      </c>
      <c r="AO122" s="18">
        <f>SUMIFS(Fluxo!$N:$N,Fluxo!$S:$S,"&gt;"&amp;AN$5,Fluxo!$S:$S,"&lt;="&amp;AO$5,Fluxo!$D:$D,$D122)</f>
        <v>0</v>
      </c>
      <c r="AP122" s="18">
        <f>SUMIFS(Fluxo!$N:$N,Fluxo!$S:$S,"&gt;"&amp;AO$5,Fluxo!$S:$S,"&lt;="&amp;AP$5,Fluxo!$D:$D,$D122)</f>
        <v>0</v>
      </c>
      <c r="AQ122" s="18">
        <f>SUMIFS(Fluxo!$N:$N,Fluxo!$S:$S,"&gt;"&amp;AP$5,Fluxo!$S:$S,"&lt;="&amp;AQ$5,Fluxo!$D:$D,$D122)</f>
        <v>0</v>
      </c>
      <c r="AR122" s="18">
        <f>SUMIFS(Fluxo!$N:$N,Fluxo!$S:$S,"&gt;"&amp;AQ$5,Fluxo!$S:$S,"&lt;="&amp;AR$5,Fluxo!$D:$D,$D122)</f>
        <v>0</v>
      </c>
      <c r="AS122" s="18">
        <f>SUMIFS(Fluxo!$N:$N,Fluxo!$S:$S,"&gt;"&amp;AR$5,Fluxo!$S:$S,"&lt;="&amp;AS$5,Fluxo!$D:$D,$D122)</f>
        <v>0</v>
      </c>
      <c r="AT122" s="18">
        <f>SUMIFS(Fluxo!$N:$N,Fluxo!$S:$S,"&gt;"&amp;AS$5,Fluxo!$S:$S,"&lt;="&amp;AT$5,Fluxo!$D:$D,$D122)</f>
        <v>0</v>
      </c>
      <c r="AU122" s="18">
        <f>SUMIFS(Fluxo!$N:$N,Fluxo!$S:$S,"&gt;"&amp;AT$5,Fluxo!$S:$S,"&lt;="&amp;AU$5,Fluxo!$D:$D,$D122)</f>
        <v>0</v>
      </c>
      <c r="AV122" s="18">
        <f>SUMIFS(Fluxo!$N:$N,Fluxo!$S:$S,"&gt;"&amp;AU$5,Fluxo!$S:$S,"&lt;="&amp;AV$5,Fluxo!$D:$D,$D122)</f>
        <v>0</v>
      </c>
      <c r="AW122" s="18">
        <f>SUMIFS(Fluxo!$N:$N,Fluxo!$S:$S,"&gt;"&amp;AV$5,Fluxo!$S:$S,"&lt;="&amp;AW$5,Fluxo!$D:$D,$D122)</f>
        <v>0</v>
      </c>
      <c r="AX122" s="18">
        <f>SUMIFS(Fluxo!$N:$N,Fluxo!$S:$S,"&gt;"&amp;AW$5,Fluxo!$S:$S,"&lt;="&amp;AX$5,Fluxo!$D:$D,$D122)</f>
        <v>0</v>
      </c>
      <c r="AY122" s="18">
        <f>SUMIFS(Fluxo!$N:$N,Fluxo!$S:$S,"&gt;"&amp;AX$5,Fluxo!$S:$S,"&lt;="&amp;AY$5,Fluxo!$D:$D,$D122)</f>
        <v>0</v>
      </c>
      <c r="AZ122" s="18">
        <f>SUMIFS(Fluxo!$N:$N,Fluxo!$S:$S,"&gt;"&amp;AY$5,Fluxo!$S:$S,"&lt;="&amp;AZ$5,Fluxo!$D:$D,$D122)</f>
        <v>0</v>
      </c>
      <c r="BA122" s="18">
        <f>SUMIFS(Fluxo!$N:$N,Fluxo!$S:$S,"&gt;"&amp;AZ$5,Fluxo!$S:$S,"&lt;="&amp;BA$5,Fluxo!$D:$D,$D122)</f>
        <v>0</v>
      </c>
      <c r="BB122" s="18">
        <f>SUMIFS(Fluxo!$N:$N,Fluxo!$S:$S,"&gt;"&amp;BA$5,Fluxo!$S:$S,"&lt;="&amp;BB$5,Fluxo!$D:$D,$D122)</f>
        <v>0</v>
      </c>
      <c r="BC122" s="18">
        <f>SUMIFS(Fluxo!$N:$N,Fluxo!$S:$S,"&gt;"&amp;BB$5,Fluxo!$S:$S,"&lt;="&amp;BC$5,Fluxo!$D:$D,$D122)</f>
        <v>0</v>
      </c>
      <c r="BD122" s="18">
        <f>SUMIFS(Fluxo!$N:$N,Fluxo!$S:$S,"&gt;"&amp;BC$5,Fluxo!$S:$S,"&lt;="&amp;BD$5,Fluxo!$D:$D,$D122)</f>
        <v>0</v>
      </c>
      <c r="BE122" s="18">
        <f>SUMIFS(Fluxo!$N:$N,Fluxo!$S:$S,"&gt;"&amp;BD$5,Fluxo!$S:$S,"&lt;="&amp;BE$5,Fluxo!$D:$D,$D122)</f>
        <v>0</v>
      </c>
      <c r="BF122" s="18">
        <f>SUMIFS(Fluxo!$N:$N,Fluxo!$S:$S,"&gt;"&amp;BE$5,Fluxo!$S:$S,"&lt;="&amp;BF$5,Fluxo!$D:$D,$D122)</f>
        <v>0</v>
      </c>
      <c r="BG122" s="18">
        <f>SUMIFS(Fluxo!$N:$N,Fluxo!$S:$S,"&gt;"&amp;BF$5,Fluxo!$S:$S,"&lt;="&amp;BG$5,Fluxo!$D:$D,$D122)</f>
        <v>0</v>
      </c>
      <c r="BH122" s="18">
        <f>SUMIFS(Fluxo!$N:$N,Fluxo!$S:$S,"&gt;"&amp;BG$5,Fluxo!$S:$S,"&lt;="&amp;BH$5,Fluxo!$D:$D,$D122)</f>
        <v>0</v>
      </c>
      <c r="BI122" s="18">
        <f>SUMIFS(Fluxo!$N:$N,Fluxo!$S:$S,"&gt;"&amp;BH$5,Fluxo!$S:$S,"&lt;="&amp;BI$5,Fluxo!$D:$D,$D122)</f>
        <v>0</v>
      </c>
      <c r="BJ122" s="18">
        <f>SUMIFS(Fluxo!$N:$N,Fluxo!$S:$S,"&gt;"&amp;BI$5,Fluxo!$S:$S,"&lt;="&amp;BJ$5,Fluxo!$D:$D,$D122)</f>
        <v>0</v>
      </c>
      <c r="BK122" s="18">
        <f>SUMIFS(Fluxo!$N:$N,Fluxo!$S:$S,"&gt;"&amp;BJ$5,Fluxo!$S:$S,"&lt;="&amp;BK$5,Fluxo!$D:$D,$D122)</f>
        <v>0</v>
      </c>
      <c r="BL122" s="18">
        <f>SUMIFS(Fluxo!$N:$N,Fluxo!$S:$S,"&gt;"&amp;BK$5,Fluxo!$S:$S,"&lt;="&amp;BL$5,Fluxo!$D:$D,$D122)</f>
        <v>0</v>
      </c>
      <c r="BM122" s="18">
        <f>SUMIFS(Fluxo!$N:$N,Fluxo!$S:$S,"&gt;"&amp;BL$5,Fluxo!$S:$S,"&lt;="&amp;BM$5,Fluxo!$D:$D,$D122)</f>
        <v>0</v>
      </c>
      <c r="BN122" s="18">
        <f>SUMIFS(Fluxo!$N:$N,Fluxo!$S:$S,"&gt;"&amp;BM$5,Fluxo!$S:$S,"&lt;="&amp;BN$5,Fluxo!$D:$D,$D122)</f>
        <v>0</v>
      </c>
      <c r="BO122" s="18">
        <f>SUMIFS(Fluxo!$N:$N,Fluxo!$S:$S,"&gt;"&amp;BN$5,Fluxo!$S:$S,"&lt;="&amp;BO$5,Fluxo!$D:$D,$D122)</f>
        <v>0</v>
      </c>
      <c r="BP122" s="18">
        <f>SUMIFS(Fluxo!$N:$N,Fluxo!$S:$S,"&gt;"&amp;BO$5,Fluxo!$S:$S,"&lt;="&amp;BP$5,Fluxo!$D:$D,$D122)</f>
        <v>0</v>
      </c>
      <c r="BQ122" s="18">
        <f>SUMIFS(Fluxo!$N:$N,Fluxo!$S:$S,"&gt;"&amp;BP$5,Fluxo!$S:$S,"&lt;="&amp;BQ$5,Fluxo!$D:$D,$D122)</f>
        <v>0</v>
      </c>
      <c r="BR122" s="18">
        <f>SUMIFS(Fluxo!$N:$N,Fluxo!$S:$S,"&gt;"&amp;BQ$5,Fluxo!$S:$S,"&lt;="&amp;BR$5,Fluxo!$D:$D,$D122)</f>
        <v>0</v>
      </c>
      <c r="BS122" s="18">
        <f>SUMIFS(Fluxo!$N:$N,Fluxo!$S:$S,"&gt;"&amp;BR$5,Fluxo!$S:$S,"&lt;="&amp;BS$5,Fluxo!$D:$D,$D122)</f>
        <v>0</v>
      </c>
      <c r="BT122" s="18">
        <f>SUMIFS(Fluxo!$N:$N,Fluxo!$S:$S,"&gt;"&amp;BS$5,Fluxo!$S:$S,"&lt;="&amp;BT$5,Fluxo!$D:$D,$D122)</f>
        <v>0</v>
      </c>
      <c r="BU122" s="18">
        <f>SUMIFS(Fluxo!$N:$N,Fluxo!$S:$S,"&gt;"&amp;BT$5,Fluxo!$S:$S,"&lt;="&amp;BU$5,Fluxo!$D:$D,$D122)</f>
        <v>0</v>
      </c>
      <c r="BV122" s="18">
        <f>SUMIFS(Fluxo!$N:$N,Fluxo!$S:$S,"&gt;"&amp;BU$5,Fluxo!$S:$S,"&lt;="&amp;BV$5,Fluxo!$D:$D,$D122)</f>
        <v>0</v>
      </c>
      <c r="BW122" s="18">
        <f>SUMIFS(Fluxo!$N:$N,Fluxo!$S:$S,"&gt;"&amp;BV$5,Fluxo!$S:$S,"&lt;="&amp;BW$5,Fluxo!$D:$D,$D122)</f>
        <v>0</v>
      </c>
      <c r="BX122" s="18">
        <f>SUMIFS(Fluxo!$N:$N,Fluxo!$S:$S,"&gt;"&amp;BW$5,Fluxo!$S:$S,"&lt;="&amp;BX$5,Fluxo!$D:$D,$D122)</f>
        <v>0</v>
      </c>
      <c r="BY122" s="18">
        <f>SUMIFS(Fluxo!$N:$N,Fluxo!$S:$S,"&gt;"&amp;BX$5,Fluxo!$S:$S,"&lt;="&amp;BY$5,Fluxo!$D:$D,$D122)</f>
        <v>0</v>
      </c>
      <c r="BZ122" s="18">
        <f>SUMIFS(Fluxo!$N:$N,Fluxo!$S:$S,"&gt;"&amp;BY$5,Fluxo!$S:$S,"&lt;="&amp;BZ$5,Fluxo!$D:$D,$D122)</f>
        <v>0</v>
      </c>
      <c r="CA122" s="18">
        <f>SUMIFS(Fluxo!$N:$N,Fluxo!$S:$S,"&gt;"&amp;BZ$5,Fluxo!$S:$S,"&lt;="&amp;CA$5,Fluxo!$D:$D,$D122)</f>
        <v>0</v>
      </c>
      <c r="CB122" s="18">
        <f>SUMIFS(Fluxo!$N:$N,Fluxo!$S:$S,"&gt;"&amp;CA$5,Fluxo!$S:$S,"&lt;="&amp;CB$5,Fluxo!$D:$D,$D122)</f>
        <v>0</v>
      </c>
      <c r="CC122" s="18">
        <f>SUMIFS(Fluxo!$N:$N,Fluxo!$S:$S,"&gt;"&amp;CB$5,Fluxo!$S:$S,"&lt;="&amp;CC$5,Fluxo!$D:$D,$D122)</f>
        <v>0</v>
      </c>
      <c r="CD122" s="18">
        <f>SUMIFS(Fluxo!$N:$N,Fluxo!$S:$S,"&gt;"&amp;CC$5,Fluxo!$S:$S,"&lt;="&amp;CD$5,Fluxo!$D:$D,$D122)</f>
        <v>0</v>
      </c>
      <c r="CE122" s="18">
        <f>SUMIFS(Fluxo!$N:$N,Fluxo!$S:$S,"&gt;"&amp;CD$5,Fluxo!$S:$S,"&lt;="&amp;CE$5,Fluxo!$D:$D,$D122)</f>
        <v>0</v>
      </c>
      <c r="CF122" s="18">
        <f>SUMIFS(Fluxo!$N:$N,Fluxo!$S:$S,"&gt;"&amp;CE$5,Fluxo!$S:$S,"&lt;="&amp;CF$5,Fluxo!$D:$D,$D122)</f>
        <v>0</v>
      </c>
      <c r="CG122" s="18">
        <f>SUMIFS(Fluxo!$N:$N,Fluxo!$S:$S,"&gt;"&amp;CF$5,Fluxo!$S:$S,"&lt;="&amp;CG$5,Fluxo!$D:$D,$D122)</f>
        <v>0</v>
      </c>
      <c r="CH122" s="18">
        <f>SUMIFS(Fluxo!$N:$N,Fluxo!$S:$S,"&gt;"&amp;CG$5,Fluxo!$S:$S,"&lt;="&amp;CH$5,Fluxo!$D:$D,$D122)</f>
        <v>0</v>
      </c>
      <c r="CI122" s="18">
        <f>SUMIFS(Fluxo!$N:$N,Fluxo!$S:$S,"&gt;"&amp;CH$5,Fluxo!$S:$S,"&lt;="&amp;CI$5,Fluxo!$D:$D,$D122)</f>
        <v>0</v>
      </c>
      <c r="CJ122" s="18">
        <f>SUMIFS(Fluxo!$N:$N,Fluxo!$S:$S,"&gt;"&amp;CI$5,Fluxo!$S:$S,"&lt;="&amp;CJ$5,Fluxo!$D:$D,$D122)</f>
        <v>0</v>
      </c>
      <c r="CK122" s="18">
        <f>SUMIFS(Fluxo!$N:$N,Fluxo!$S:$S,"&gt;"&amp;CJ$5,Fluxo!$S:$S,"&lt;="&amp;CK$5,Fluxo!$D:$D,$D122)</f>
        <v>0</v>
      </c>
      <c r="CL122" s="18">
        <f>SUMIFS(Fluxo!$N:$N,Fluxo!$S:$S,"&gt;"&amp;CK$5,Fluxo!$S:$S,"&lt;="&amp;CL$5,Fluxo!$D:$D,$D122)</f>
        <v>0</v>
      </c>
      <c r="CM122" s="18">
        <f>SUMIFS(Fluxo!$N:$N,Fluxo!$S:$S,"&gt;"&amp;CL$5,Fluxo!$S:$S,"&lt;="&amp;CM$5,Fluxo!$D:$D,$D122)</f>
        <v>0</v>
      </c>
      <c r="CN122" s="18">
        <f>SUMIFS(Fluxo!$N:$N,Fluxo!$S:$S,"&gt;"&amp;CM$5,Fluxo!$S:$S,"&lt;="&amp;CN$5,Fluxo!$D:$D,$D122)</f>
        <v>0</v>
      </c>
      <c r="CO122" s="18">
        <f>SUMIFS(Fluxo!$N:$N,Fluxo!$S:$S,"&gt;"&amp;CN$5,Fluxo!$S:$S,"&lt;="&amp;CO$5,Fluxo!$D:$D,$D122)</f>
        <v>0</v>
      </c>
      <c r="CP122" s="18">
        <f>SUMIFS(Fluxo!$N:$N,Fluxo!$S:$S,"&gt;"&amp;CO$5,Fluxo!$S:$S,"&lt;="&amp;CP$5,Fluxo!$D:$D,$D122)</f>
        <v>0</v>
      </c>
      <c r="CQ122" s="18">
        <f>SUMIFS(Fluxo!$N:$N,Fluxo!$S:$S,"&gt;"&amp;CP$5,Fluxo!$S:$S,"&lt;="&amp;CQ$5,Fluxo!$D:$D,$D122)</f>
        <v>0</v>
      </c>
      <c r="CR122" s="18">
        <f>SUMIFS(Fluxo!$N:$N,Fluxo!$S:$S,"&gt;"&amp;CQ$5,Fluxo!$S:$S,"&lt;="&amp;CR$5,Fluxo!$D:$D,$D122)</f>
        <v>0</v>
      </c>
      <c r="CS122" s="18">
        <f>SUMIFS(Fluxo!$N:$N,Fluxo!$S:$S,"&gt;"&amp;CR$5,Fluxo!$S:$S,"&lt;="&amp;CS$5,Fluxo!$D:$D,$D122)</f>
        <v>0</v>
      </c>
      <c r="CT122" s="18">
        <f>SUMIFS(Fluxo!$N:$N,Fluxo!$S:$S,"&gt;"&amp;CS$5,Fluxo!$S:$S,"&lt;="&amp;CT$5,Fluxo!$D:$D,$D122)</f>
        <v>0</v>
      </c>
      <c r="CU122" s="18">
        <f>SUMIFS(Fluxo!$N:$N,Fluxo!$S:$S,"&gt;"&amp;CT$5,Fluxo!$S:$S,"&lt;="&amp;CU$5,Fluxo!$D:$D,$D122)</f>
        <v>0</v>
      </c>
      <c r="CV122" s="18">
        <f>SUMIFS(Fluxo!$N:$N,Fluxo!$S:$S,"&gt;"&amp;CU$5,Fluxo!$S:$S,"&lt;="&amp;CV$5,Fluxo!$D:$D,$D122)</f>
        <v>0</v>
      </c>
      <c r="CW122" s="18">
        <f>SUMIFS(Fluxo!$N:$N,Fluxo!$S:$S,"&gt;"&amp;CV$5,Fluxo!$S:$S,"&lt;="&amp;CW$5,Fluxo!$D:$D,$D122)</f>
        <v>0</v>
      </c>
      <c r="CX122" s="18">
        <f>SUMIFS(Fluxo!$N:$N,Fluxo!$S:$S,"&gt;"&amp;CW$5,Fluxo!$S:$S,"&lt;="&amp;CX$5,Fluxo!$D:$D,$D122)</f>
        <v>0</v>
      </c>
      <c r="CY122" s="18">
        <f>SUMIFS(Fluxo!$N:$N,Fluxo!$S:$S,"&gt;"&amp;CX$5,Fluxo!$S:$S,"&lt;="&amp;CY$5,Fluxo!$D:$D,$D122)</f>
        <v>0</v>
      </c>
      <c r="CZ122" s="18">
        <f>SUMIFS(Fluxo!$N:$N,Fluxo!$S:$S,"&gt;"&amp;CY$5,Fluxo!$S:$S,"&lt;="&amp;CZ$5,Fluxo!$D:$D,$D122)</f>
        <v>0</v>
      </c>
      <c r="DA122" s="18">
        <f>SUMIFS(Fluxo!$N:$N,Fluxo!$S:$S,"&gt;"&amp;CZ$5,Fluxo!$S:$S,"&lt;="&amp;DA$5,Fluxo!$D:$D,$D122)</f>
        <v>0</v>
      </c>
      <c r="DB122" s="18">
        <f>SUMIFS(Fluxo!$N:$N,Fluxo!$S:$S,"&gt;"&amp;DA$5,Fluxo!$S:$S,"&lt;="&amp;DB$5,Fluxo!$D:$D,$D122)</f>
        <v>0</v>
      </c>
      <c r="DC122" s="18">
        <f>SUMIFS(Fluxo!$N:$N,Fluxo!$S:$S,"&gt;"&amp;DB$5,Fluxo!$S:$S,"&lt;="&amp;DC$5,Fluxo!$D:$D,$D122)</f>
        <v>0</v>
      </c>
      <c r="DD122" s="18">
        <f>SUMIFS(Fluxo!$N:$N,Fluxo!$S:$S,"&gt;"&amp;DC$5,Fluxo!$S:$S,"&lt;="&amp;DD$5,Fluxo!$D:$D,$D122)</f>
        <v>0</v>
      </c>
      <c r="DE122" s="18">
        <f>SUMIFS(Fluxo!$N:$N,Fluxo!$S:$S,"&gt;"&amp;DD$5,Fluxo!$S:$S,"&lt;="&amp;DE$5,Fluxo!$D:$D,$D122)</f>
        <v>0</v>
      </c>
      <c r="DF122" s="18">
        <f>SUMIFS(Fluxo!$N:$N,Fluxo!$S:$S,"&gt;"&amp;DE$5,Fluxo!$S:$S,"&lt;="&amp;DF$5,Fluxo!$D:$D,$D122)</f>
        <v>0</v>
      </c>
      <c r="DG122" s="18">
        <f>SUMIFS(Fluxo!$N:$N,Fluxo!$S:$S,"&gt;"&amp;DF$5,Fluxo!$S:$S,"&lt;="&amp;DG$5,Fluxo!$D:$D,$D122)</f>
        <v>0</v>
      </c>
      <c r="DH122" s="18">
        <f>SUMIFS(Fluxo!$N:$N,Fluxo!$S:$S,"&gt;"&amp;DG$5,Fluxo!$S:$S,"&lt;="&amp;DH$5,Fluxo!$D:$D,$D122)</f>
        <v>0</v>
      </c>
      <c r="DI122" s="18">
        <f>SUMIFS(Fluxo!$N:$N,Fluxo!$S:$S,"&gt;"&amp;DH$5,Fluxo!$S:$S,"&lt;="&amp;DI$5,Fluxo!$D:$D,$D122)</f>
        <v>0</v>
      </c>
      <c r="DJ122" s="18">
        <f>SUMIFS(Fluxo!$N:$N,Fluxo!$S:$S,"&gt;"&amp;DI$5,Fluxo!$S:$S,"&lt;="&amp;DJ$5,Fluxo!$D:$D,$D122)</f>
        <v>0</v>
      </c>
      <c r="DK122" s="18">
        <f>SUMIFS(Fluxo!$N:$N,Fluxo!$S:$S,"&gt;"&amp;DJ$5,Fluxo!$S:$S,"&lt;="&amp;DK$5,Fluxo!$D:$D,$D122)</f>
        <v>0</v>
      </c>
      <c r="DL122" s="18">
        <f>SUMIFS(Fluxo!$N:$N,Fluxo!$S:$S,"&gt;"&amp;DK$5,Fluxo!$S:$S,"&lt;="&amp;DL$5,Fluxo!$D:$D,$D122)</f>
        <v>0</v>
      </c>
      <c r="DM122" s="18">
        <f>SUMIFS(Fluxo!$N:$N,Fluxo!$S:$S,"&gt;"&amp;DL$5,Fluxo!$S:$S,"&lt;="&amp;DM$5,Fluxo!$D:$D,$D122)</f>
        <v>0</v>
      </c>
      <c r="DN122" s="18">
        <f>SUMIFS(Fluxo!$N:$N,Fluxo!$S:$S,"&gt;"&amp;DM$5,Fluxo!$S:$S,"&lt;="&amp;DN$5,Fluxo!$D:$D,$D122)</f>
        <v>0</v>
      </c>
      <c r="DO122" s="18">
        <f>SUMIFS(Fluxo!$N:$N,Fluxo!$S:$S,"&gt;"&amp;DN$5,Fluxo!$S:$S,"&lt;="&amp;DO$5,Fluxo!$D:$D,$D122)</f>
        <v>0</v>
      </c>
      <c r="DP122" s="18">
        <f>SUMIFS(Fluxo!$N:$N,Fluxo!$S:$S,"&gt;"&amp;DO$5,Fluxo!$S:$S,"&lt;="&amp;DP$5,Fluxo!$D:$D,$D122)</f>
        <v>0</v>
      </c>
      <c r="DQ122" s="18">
        <f>SUMIFS(Fluxo!$N:$N,Fluxo!$S:$S,"&gt;"&amp;DP$5,Fluxo!$S:$S,"&lt;="&amp;DQ$5,Fluxo!$D:$D,$D122)</f>
        <v>0</v>
      </c>
      <c r="DR122" s="18">
        <f>SUMIFS(Fluxo!$N:$N,Fluxo!$S:$S,"&gt;"&amp;DQ$5,Fluxo!$S:$S,"&lt;="&amp;DR$5,Fluxo!$D:$D,$D122)</f>
        <v>0</v>
      </c>
      <c r="DS122" s="18">
        <f>SUMIFS(Fluxo!$N:$N,Fluxo!$S:$S,"&gt;"&amp;DR$5,Fluxo!$S:$S,"&lt;="&amp;DS$5,Fluxo!$D:$D,$D122)</f>
        <v>0</v>
      </c>
      <c r="DT122" s="18">
        <f>SUMIFS(Fluxo!$N:$N,Fluxo!$S:$S,"&gt;"&amp;DS$5,Fluxo!$S:$S,"&lt;="&amp;DT$5,Fluxo!$D:$D,$D122)</f>
        <v>0</v>
      </c>
      <c r="DU122" s="18">
        <f>SUMIFS(Fluxo!$N:$N,Fluxo!$S:$S,"&gt;"&amp;DT$5,Fluxo!$S:$S,"&lt;="&amp;DU$5,Fluxo!$D:$D,$D122)</f>
        <v>0</v>
      </c>
      <c r="DV122" s="18">
        <f>SUMIFS(Fluxo!$N:$N,Fluxo!$S:$S,"&gt;"&amp;DU$5,Fluxo!$S:$S,"&lt;="&amp;DV$5,Fluxo!$D:$D,$D122)</f>
        <v>0</v>
      </c>
      <c r="DW122" s="18">
        <f>SUMIFS(Fluxo!$N:$N,Fluxo!$S:$S,"&gt;"&amp;DV$5,Fluxo!$S:$S,"&lt;="&amp;DW$5,Fluxo!$D:$D,$D122)</f>
        <v>0</v>
      </c>
      <c r="DX122" s="18">
        <f>SUMIFS(Fluxo!$N:$N,Fluxo!$S:$S,"&gt;"&amp;DW$5,Fluxo!$S:$S,"&lt;="&amp;DX$5,Fluxo!$D:$D,$D122)</f>
        <v>0</v>
      </c>
      <c r="DY122" s="18">
        <f>SUMIFS(Fluxo!$N:$N,Fluxo!$S:$S,"&gt;"&amp;DX$5,Fluxo!$S:$S,"&lt;="&amp;DY$5,Fluxo!$D:$D,$D122)</f>
        <v>0</v>
      </c>
      <c r="DZ122" s="18">
        <f>SUMIFS(Fluxo!$N:$N,Fluxo!$S:$S,"&gt;"&amp;DY$5,Fluxo!$S:$S,"&lt;="&amp;DZ$5,Fluxo!$D:$D,$D122)</f>
        <v>0</v>
      </c>
      <c r="EA122" s="18">
        <f>SUMIFS(Fluxo!$N:$N,Fluxo!$S:$S,"&gt;"&amp;DZ$5,Fluxo!$S:$S,"&lt;="&amp;EA$5,Fluxo!$D:$D,$D122)</f>
        <v>0</v>
      </c>
      <c r="EB122" s="18">
        <f>SUMIFS(Fluxo!$N:$N,Fluxo!$S:$S,"&gt;"&amp;EA$5,Fluxo!$S:$S,"&lt;="&amp;EB$5,Fluxo!$D:$D,$D122)</f>
        <v>0</v>
      </c>
      <c r="EC122" s="18">
        <f>SUMIFS(Fluxo!$N:$N,Fluxo!$S:$S,"&gt;"&amp;EB$5,Fluxo!$S:$S,"&lt;="&amp;EC$5,Fluxo!$D:$D,$D122)</f>
        <v>0</v>
      </c>
      <c r="ED122" s="18">
        <f>SUMIFS(Fluxo!$N:$N,Fluxo!$S:$S,"&gt;"&amp;EC$5,Fluxo!$S:$S,"&lt;="&amp;ED$5,Fluxo!$D:$D,$D122)</f>
        <v>0</v>
      </c>
      <c r="EE122" s="18">
        <f>SUMIFS(Fluxo!$N:$N,Fluxo!$S:$S,"&gt;"&amp;ED$5,Fluxo!$S:$S,"&lt;="&amp;EE$5,Fluxo!$D:$D,$D122)</f>
        <v>0</v>
      </c>
      <c r="EF122" s="18">
        <f>SUMIFS(Fluxo!$N:$N,Fluxo!$S:$S,"&gt;"&amp;EE$5,Fluxo!$S:$S,"&lt;="&amp;EF$5,Fluxo!$D:$D,$D122)</f>
        <v>0</v>
      </c>
      <c r="EG122" s="18">
        <f>SUMIFS(Fluxo!$N:$N,Fluxo!$S:$S,"&gt;"&amp;EF$5,Fluxo!$S:$S,"&lt;="&amp;EG$5,Fluxo!$D:$D,$D122)</f>
        <v>0</v>
      </c>
      <c r="EH122" s="18">
        <f>SUMIFS(Fluxo!$N:$N,Fluxo!$S:$S,"&gt;"&amp;EG$5,Fluxo!$S:$S,"&lt;="&amp;EH$5,Fluxo!$D:$D,$D122)</f>
        <v>0</v>
      </c>
      <c r="EI122" s="18">
        <f>SUMIFS(Fluxo!$N:$N,Fluxo!$S:$S,"&gt;"&amp;EH$5,Fluxo!$S:$S,"&lt;="&amp;EI$5,Fluxo!$D:$D,$D122)</f>
        <v>0</v>
      </c>
      <c r="EJ122" s="18">
        <f>SUMIFS(Fluxo!$N:$N,Fluxo!$S:$S,"&gt;"&amp;EI$5,Fluxo!$S:$S,"&lt;="&amp;EJ$5,Fluxo!$D:$D,$D122)</f>
        <v>0</v>
      </c>
      <c r="EK122" s="18">
        <f>SUMIFS(Fluxo!$N:$N,Fluxo!$S:$S,"&gt;"&amp;EJ$5,Fluxo!$S:$S,"&lt;="&amp;EK$5,Fluxo!$D:$D,$D122)</f>
        <v>0</v>
      </c>
      <c r="EL122" s="18">
        <f>SUMIFS(Fluxo!$N:$N,Fluxo!$S:$S,"&gt;"&amp;EK$5,Fluxo!$S:$S,"&lt;="&amp;EL$5,Fluxo!$D:$D,$D122)</f>
        <v>0</v>
      </c>
      <c r="EM122" s="18">
        <f>SUMIFS(Fluxo!$N:$N,Fluxo!$S:$S,"&gt;"&amp;EL$5,Fluxo!$S:$S,"&lt;="&amp;EM$5,Fluxo!$D:$D,$D122)</f>
        <v>0</v>
      </c>
      <c r="EN122" s="18">
        <f>SUMIFS(Fluxo!$N:$N,Fluxo!$S:$S,"&gt;"&amp;EM$5,Fluxo!$S:$S,"&lt;="&amp;EN$5,Fluxo!$D:$D,$D122)</f>
        <v>0</v>
      </c>
      <c r="EO122" s="18">
        <f>SUMIFS(Fluxo!$N:$N,Fluxo!$S:$S,"&gt;"&amp;EN$5,Fluxo!$S:$S,"&lt;="&amp;EO$5,Fluxo!$D:$D,$D122)</f>
        <v>0</v>
      </c>
      <c r="EP122" s="18">
        <f>SUMIFS(Fluxo!$N:$N,Fluxo!$S:$S,"&gt;"&amp;EO$5,Fluxo!$S:$S,"&lt;="&amp;EP$5,Fluxo!$D:$D,$D122)</f>
        <v>0</v>
      </c>
      <c r="EQ122" s="18">
        <f>SUMIFS(Fluxo!$N:$N,Fluxo!$S:$S,"&gt;"&amp;EP$5,Fluxo!$S:$S,"&lt;="&amp;EQ$5,Fluxo!$D:$D,$D122)</f>
        <v>0</v>
      </c>
      <c r="ER122" s="18">
        <f>SUMIFS(Fluxo!$N:$N,Fluxo!$S:$S,"&gt;"&amp;EQ$5,Fluxo!$S:$S,"&lt;="&amp;ER$5,Fluxo!$D:$D,$D122)</f>
        <v>0</v>
      </c>
      <c r="ES122" s="18">
        <f>SUMIFS(Fluxo!$N:$N,Fluxo!$S:$S,"&gt;"&amp;ER$5,Fluxo!$S:$S,"&lt;="&amp;ES$5,Fluxo!$D:$D,$D122)</f>
        <v>0</v>
      </c>
      <c r="ET122" s="18">
        <f>SUMIFS(Fluxo!$N:$N,Fluxo!$S:$S,"&gt;"&amp;ES$5,Fluxo!$S:$S,"&lt;="&amp;ET$5,Fluxo!$D:$D,$D122)</f>
        <v>0</v>
      </c>
      <c r="EU122" s="18">
        <f>SUMIFS(Fluxo!$N:$N,Fluxo!$S:$S,"&gt;"&amp;ET$5,Fluxo!$S:$S,"&lt;="&amp;EU$5,Fluxo!$D:$D,$D122)</f>
        <v>0</v>
      </c>
      <c r="EV122" s="18">
        <f>SUMIFS(Fluxo!$N:$N,Fluxo!$S:$S,"&gt;"&amp;EU$5,Fluxo!$S:$S,"&lt;="&amp;EV$5,Fluxo!$D:$D,$D122)</f>
        <v>0</v>
      </c>
      <c r="EW122" s="18">
        <f>SUMIFS(Fluxo!$N:$N,Fluxo!$S:$S,"&gt;"&amp;EV$5,Fluxo!$S:$S,"&lt;="&amp;EW$5,Fluxo!$D:$D,$D122)</f>
        <v>0</v>
      </c>
      <c r="EX122" s="18">
        <f>SUMIFS(Fluxo!$N:$N,Fluxo!$S:$S,"&gt;"&amp;EW$5,Fluxo!$S:$S,"&lt;="&amp;EX$5,Fluxo!$D:$D,$D122)</f>
        <v>0</v>
      </c>
      <c r="EY122" s="18">
        <f>SUMIFS(Fluxo!$N:$N,Fluxo!$S:$S,"&gt;"&amp;EX$5,Fluxo!$S:$S,"&lt;="&amp;EY$5,Fluxo!$D:$D,$D122)</f>
        <v>0</v>
      </c>
      <c r="EZ122" s="18">
        <f>SUMIFS(Fluxo!$N:$N,Fluxo!$S:$S,"&gt;"&amp;EY$5,Fluxo!$S:$S,"&lt;="&amp;EZ$5,Fluxo!$D:$D,$D122)</f>
        <v>0</v>
      </c>
      <c r="FA122" s="18">
        <f>SUMIFS(Fluxo!$N:$N,Fluxo!$S:$S,"&gt;"&amp;EZ$5,Fluxo!$S:$S,"&lt;="&amp;FA$5,Fluxo!$D:$D,$D122)</f>
        <v>0</v>
      </c>
      <c r="FB122" s="18">
        <f>SUMIFS(Fluxo!$N:$N,Fluxo!$S:$S,"&gt;"&amp;FA$5,Fluxo!$S:$S,"&lt;="&amp;FB$5,Fluxo!$D:$D,$D122)</f>
        <v>0</v>
      </c>
      <c r="FC122" s="18">
        <f>SUMIFS(Fluxo!$N:$N,Fluxo!$S:$S,"&gt;"&amp;FB$5,Fluxo!$S:$S,"&lt;="&amp;FC$5,Fluxo!$D:$D,$D122)</f>
        <v>0</v>
      </c>
      <c r="FD122" s="18">
        <f>SUMIFS(Fluxo!$N:$N,Fluxo!$S:$S,"&gt;"&amp;FC$5,Fluxo!$S:$S,"&lt;="&amp;FD$5,Fluxo!$D:$D,$D122)</f>
        <v>0</v>
      </c>
      <c r="FE122" s="18">
        <f>SUMIFS(Fluxo!$N:$N,Fluxo!$S:$S,"&gt;"&amp;FD$5,Fluxo!$S:$S,"&lt;="&amp;FE$5,Fluxo!$D:$D,$D122)</f>
        <v>0</v>
      </c>
      <c r="FF122" s="18">
        <f>SUMIFS(Fluxo!$N:$N,Fluxo!$S:$S,"&gt;"&amp;FE$5,Fluxo!$S:$S,"&lt;="&amp;FF$5,Fluxo!$D:$D,$D122)</f>
        <v>0</v>
      </c>
      <c r="FG122" s="18">
        <f>SUMIFS(Fluxo!$N:$N,Fluxo!$S:$S,"&gt;"&amp;FF$5,Fluxo!$S:$S,"&lt;="&amp;FG$5,Fluxo!$D:$D,$D122)</f>
        <v>0</v>
      </c>
      <c r="FH122" s="18">
        <f>SUMIFS(Fluxo!$N:$N,Fluxo!$S:$S,"&gt;"&amp;FG$5,Fluxo!$S:$S,"&lt;="&amp;FH$5,Fluxo!$D:$D,$D122)</f>
        <v>0</v>
      </c>
      <c r="FI122" s="18">
        <f>SUMIFS(Fluxo!$N:$N,Fluxo!$S:$S,"&gt;"&amp;FH$5,Fluxo!$S:$S,"&lt;="&amp;FI$5,Fluxo!$D:$D,$D122)</f>
        <v>0</v>
      </c>
      <c r="FJ122" s="18">
        <f>SUMIFS(Fluxo!$N:$N,Fluxo!$S:$S,"&gt;"&amp;FI$5,Fluxo!$S:$S,"&lt;="&amp;FJ$5,Fluxo!$D:$D,$D122)</f>
        <v>0</v>
      </c>
      <c r="FK122" s="18">
        <f>SUMIFS(Fluxo!$N:$N,Fluxo!$S:$S,"&gt;"&amp;FJ$5,Fluxo!$S:$S,"&lt;="&amp;FK$5,Fluxo!$D:$D,$D122)</f>
        <v>0</v>
      </c>
      <c r="FL122" s="18">
        <f>SUMIFS(Fluxo!$N:$N,Fluxo!$S:$S,"&gt;"&amp;FK$5,Fluxo!$S:$S,"&lt;="&amp;FL$5,Fluxo!$D:$D,$D122)</f>
        <v>0</v>
      </c>
      <c r="FM122" s="18">
        <f>SUMIFS(Fluxo!$N:$N,Fluxo!$S:$S,"&gt;"&amp;FL$5,Fluxo!$S:$S,"&lt;="&amp;FM$5,Fluxo!$D:$D,$D122)</f>
        <v>0</v>
      </c>
      <c r="FN122" s="18">
        <f>SUMIFS(Fluxo!$N:$N,Fluxo!$S:$S,"&gt;"&amp;FM$5,Fluxo!$S:$S,"&lt;="&amp;FN$5,Fluxo!$D:$D,$D122)</f>
        <v>0</v>
      </c>
      <c r="FO122" s="18">
        <f>SUMIFS(Fluxo!$N:$N,Fluxo!$S:$S,"&gt;"&amp;FN$5,Fluxo!$S:$S,"&lt;="&amp;FO$5,Fluxo!$D:$D,$D122)</f>
        <v>0</v>
      </c>
      <c r="FP122" s="18">
        <f>SUMIFS(Fluxo!$N:$N,Fluxo!$S:$S,"&gt;"&amp;FO$5,Fluxo!$S:$S,"&lt;="&amp;FP$5,Fluxo!$D:$D,$D122)</f>
        <v>0</v>
      </c>
      <c r="FQ122" s="18">
        <f>SUMIFS(Fluxo!$N:$N,Fluxo!$S:$S,"&gt;"&amp;FP$5,Fluxo!$S:$S,"&lt;="&amp;FQ$5,Fluxo!$D:$D,$D122)</f>
        <v>0</v>
      </c>
      <c r="FR122" s="18">
        <f>SUMIFS(Fluxo!$N:$N,Fluxo!$S:$S,"&gt;"&amp;FQ$5,Fluxo!$S:$S,"&lt;="&amp;FR$5,Fluxo!$D:$D,$D122)</f>
        <v>0</v>
      </c>
      <c r="FS122" s="18">
        <f>SUMIFS(Fluxo!$N:$N,Fluxo!$S:$S,"&gt;"&amp;FR$5,Fluxo!$S:$S,"&lt;="&amp;FS$5,Fluxo!$D:$D,$D122)</f>
        <v>0</v>
      </c>
      <c r="FT122" s="18">
        <f>SUMIFS(Fluxo!$N:$N,Fluxo!$S:$S,"&gt;"&amp;FS$5,Fluxo!$S:$S,"&lt;="&amp;FT$5,Fluxo!$D:$D,$D122)</f>
        <v>0</v>
      </c>
      <c r="FU122" s="18">
        <f>SUMIFS(Fluxo!$N:$N,Fluxo!$S:$S,"&gt;"&amp;FT$5,Fluxo!$S:$S,"&lt;="&amp;FU$5,Fluxo!$D:$D,$D122)</f>
        <v>0</v>
      </c>
      <c r="FV122" s="18">
        <f>SUMIFS(Fluxo!$N:$N,Fluxo!$S:$S,"&gt;"&amp;FU$5,Fluxo!$S:$S,"&lt;="&amp;FV$5,Fluxo!$D:$D,$D122)</f>
        <v>0</v>
      </c>
      <c r="FW122" s="18">
        <f>SUMIFS(Fluxo!$N:$N,Fluxo!$S:$S,"&gt;"&amp;FV$5,Fluxo!$S:$S,"&lt;="&amp;FW$5,Fluxo!$D:$D,$D122)</f>
        <v>0</v>
      </c>
      <c r="FX122" s="18">
        <f>SUMIFS(Fluxo!$N:$N,Fluxo!$S:$S,"&gt;"&amp;FW$5,Fluxo!$S:$S,"&lt;="&amp;FX$5,Fluxo!$D:$D,$D122)</f>
        <v>0</v>
      </c>
      <c r="FY122" s="18">
        <f>SUMIFS(Fluxo!$N:$N,Fluxo!$S:$S,"&gt;"&amp;FX$5,Fluxo!$S:$S,"&lt;="&amp;FY$5,Fluxo!$D:$D,$D122)</f>
        <v>0</v>
      </c>
      <c r="FZ122" s="18">
        <f>SUMIFS(Fluxo!$N:$N,Fluxo!$S:$S,"&gt;"&amp;FY$5,Fluxo!$S:$S,"&lt;="&amp;FZ$5,Fluxo!$D:$D,$D122)</f>
        <v>0</v>
      </c>
      <c r="GA122" s="18">
        <f>SUMIFS(Fluxo!$N:$N,Fluxo!$S:$S,"&gt;"&amp;FZ$5,Fluxo!$S:$S,"&lt;="&amp;GA$5,Fluxo!$D:$D,$D122)</f>
        <v>0</v>
      </c>
      <c r="GB122" s="18">
        <f>SUMIFS(Fluxo!$N:$N,Fluxo!$S:$S,"&gt;"&amp;GA$5,Fluxo!$S:$S,"&lt;="&amp;GB$5,Fluxo!$D:$D,$D122)</f>
        <v>0</v>
      </c>
      <c r="GC122" s="18">
        <f>SUMIFS(Fluxo!$N:$N,Fluxo!$S:$S,"&gt;"&amp;GB$5,Fluxo!$S:$S,"&lt;="&amp;GC$5,Fluxo!$D:$D,$D122)</f>
        <v>0</v>
      </c>
      <c r="GD122" s="18">
        <f>SUMIFS(Fluxo!$N:$N,Fluxo!$S:$S,"&gt;"&amp;GC$5,Fluxo!$S:$S,"&lt;="&amp;GD$5,Fluxo!$D:$D,$D122)</f>
        <v>0</v>
      </c>
      <c r="GE122" s="18">
        <f>SUMIFS(Fluxo!$N:$N,Fluxo!$S:$S,"&gt;"&amp;GD$5,Fluxo!$S:$S,"&lt;="&amp;GE$5,Fluxo!$D:$D,$D122)</f>
        <v>0</v>
      </c>
      <c r="GF122" s="18">
        <f>SUMIFS(Fluxo!$N:$N,Fluxo!$S:$S,"&gt;"&amp;GE$5,Fluxo!$S:$S,"&lt;="&amp;GF$5,Fluxo!$D:$D,$D122)</f>
        <v>0</v>
      </c>
      <c r="GG122" s="18">
        <f>SUMIFS(Fluxo!$N:$N,Fluxo!$S:$S,"&gt;"&amp;GF$5,Fluxo!$S:$S,"&lt;="&amp;GG$5,Fluxo!$D:$D,$D122)</f>
        <v>0</v>
      </c>
      <c r="GH122" s="18">
        <f>SUMIFS(Fluxo!$N:$N,Fluxo!$S:$S,"&gt;"&amp;GG$5,Fluxo!$S:$S,"&lt;="&amp;GH$5,Fluxo!$D:$D,$D122)</f>
        <v>0</v>
      </c>
      <c r="GI122" s="18">
        <f>SUMIFS(Fluxo!$N:$N,Fluxo!$S:$S,"&gt;"&amp;GH$5,Fluxo!$S:$S,"&lt;="&amp;GI$5,Fluxo!$D:$D,$D122)</f>
        <v>0</v>
      </c>
      <c r="GJ122" s="18">
        <f>SUMIFS(Fluxo!$N:$N,Fluxo!$S:$S,"&gt;"&amp;GI$5,Fluxo!$S:$S,"&lt;="&amp;GJ$5,Fluxo!$D:$D,$D122)</f>
        <v>0</v>
      </c>
      <c r="GK122" s="18">
        <f>SUMIFS(Fluxo!$N:$N,Fluxo!$S:$S,"&gt;"&amp;GJ$5,Fluxo!$S:$S,"&lt;="&amp;GK$5,Fluxo!$D:$D,$D122)</f>
        <v>0</v>
      </c>
      <c r="GL122" s="18">
        <f>SUMIFS(Fluxo!$N:$N,Fluxo!$S:$S,"&gt;"&amp;GK$5,Fluxo!$S:$S,"&lt;="&amp;GL$5,Fluxo!$D:$D,$D122)</f>
        <v>0</v>
      </c>
      <c r="GM122" s="18">
        <f>SUMIFS(Fluxo!$N:$N,Fluxo!$S:$S,"&gt;"&amp;GL$5,Fluxo!$S:$S,"&lt;="&amp;GM$5,Fluxo!$D:$D,$D122)</f>
        <v>0</v>
      </c>
      <c r="GN122" s="18">
        <f>SUMIFS(Fluxo!$N:$N,Fluxo!$S:$S,"&gt;"&amp;GM$5,Fluxo!$S:$S,"&lt;="&amp;GN$5,Fluxo!$D:$D,$D122)</f>
        <v>0</v>
      </c>
      <c r="GO122" s="18">
        <f>SUMIFS(Fluxo!$N:$N,Fluxo!$S:$S,"&gt;"&amp;GN$5,Fluxo!$S:$S,"&lt;="&amp;GO$5,Fluxo!$D:$D,$D122)</f>
        <v>0</v>
      </c>
      <c r="GP122" s="18">
        <f>SUMIFS(Fluxo!$N:$N,Fluxo!$S:$S,"&gt;"&amp;GO$5,Fluxo!$S:$S,"&lt;="&amp;GP$5,Fluxo!$D:$D,$D122)</f>
        <v>0</v>
      </c>
      <c r="GQ122" s="18">
        <f>SUMIFS(Fluxo!$N:$N,Fluxo!$S:$S,"&gt;"&amp;GP$5,Fluxo!$S:$S,"&lt;="&amp;GQ$5,Fluxo!$D:$D,$D122)</f>
        <v>0</v>
      </c>
      <c r="GR122" s="18">
        <f>SUMIFS(Fluxo!$N:$N,Fluxo!$S:$S,"&gt;"&amp;GQ$5,Fluxo!$S:$S,"&lt;="&amp;GR$5,Fluxo!$D:$D,$D122)</f>
        <v>0</v>
      </c>
      <c r="GS122" s="18">
        <f>SUMIFS(Fluxo!$N:$N,Fluxo!$S:$S,"&gt;"&amp;GR$5,Fluxo!$S:$S,"&lt;="&amp;GS$5,Fluxo!$D:$D,$D122)</f>
        <v>0</v>
      </c>
      <c r="GT122" s="18">
        <f>SUMIFS(Fluxo!$N:$N,Fluxo!$S:$S,"&gt;"&amp;GS$5,Fluxo!$S:$S,"&lt;="&amp;GT$5,Fluxo!$D:$D,$D122)</f>
        <v>0</v>
      </c>
      <c r="GU122" s="18">
        <f>SUMIFS(Fluxo!$N:$N,Fluxo!$S:$S,"&gt;"&amp;GT$5,Fluxo!$S:$S,"&lt;="&amp;GU$5,Fluxo!$D:$D,$D122)</f>
        <v>0</v>
      </c>
      <c r="GV122" s="18">
        <f>SUMIFS(Fluxo!$N:$N,Fluxo!$S:$S,"&gt;"&amp;GU$5,Fluxo!$S:$S,"&lt;="&amp;GV$5,Fluxo!$D:$D,$D122)</f>
        <v>0</v>
      </c>
      <c r="GW122" s="18">
        <f>SUMIFS(Fluxo!$N:$N,Fluxo!$S:$S,"&gt;"&amp;GV$5,Fluxo!$S:$S,"&lt;="&amp;GW$5,Fluxo!$D:$D,$D122)</f>
        <v>0</v>
      </c>
      <c r="GX122" s="18">
        <f>SUMIFS(Fluxo!$N:$N,Fluxo!$S:$S,"&gt;"&amp;GW$5,Fluxo!$S:$S,"&lt;="&amp;GX$5,Fluxo!$D:$D,$D122)</f>
        <v>0</v>
      </c>
      <c r="GY122" s="18">
        <f>SUMIFS(Fluxo!$N:$N,Fluxo!$S:$S,"&gt;"&amp;GX$5,Fluxo!$S:$S,"&lt;="&amp;GY$5,Fluxo!$D:$D,$D122)</f>
        <v>0</v>
      </c>
      <c r="GZ122" s="18">
        <f>SUMIFS(Fluxo!$N:$N,Fluxo!$S:$S,"&gt;"&amp;GY$5,Fluxo!$S:$S,"&lt;="&amp;GZ$5,Fluxo!$D:$D,$D122)</f>
        <v>0</v>
      </c>
      <c r="HA122" s="18">
        <f>SUMIFS(Fluxo!$N:$N,Fluxo!$S:$S,"&gt;"&amp;GZ$5,Fluxo!$S:$S,"&lt;="&amp;HA$5,Fluxo!$D:$D,$D122)</f>
        <v>0</v>
      </c>
      <c r="HB122" s="18">
        <f>SUMIFS(Fluxo!$N:$N,Fluxo!$S:$S,"&gt;"&amp;HA$5,Fluxo!$S:$S,"&lt;="&amp;HB$5,Fluxo!$D:$D,$D122)</f>
        <v>0</v>
      </c>
      <c r="HC122" s="18">
        <f>SUMIFS(Fluxo!$N:$N,Fluxo!$S:$S,"&gt;"&amp;HB$5,Fluxo!$S:$S,"&lt;="&amp;HC$5,Fluxo!$D:$D,$D122)</f>
        <v>0</v>
      </c>
      <c r="HD122" s="18">
        <f>SUMIFS(Fluxo!$N:$N,Fluxo!$S:$S,"&gt;"&amp;HC$5,Fluxo!$S:$S,"&lt;="&amp;HD$5,Fluxo!$D:$D,$D122)</f>
        <v>0</v>
      </c>
      <c r="HE122" s="18">
        <f>SUMIFS(Fluxo!$N:$N,Fluxo!$S:$S,"&gt;"&amp;HD$5,Fluxo!$S:$S,"&lt;="&amp;HE$5,Fluxo!$D:$D,$D122)</f>
        <v>0</v>
      </c>
      <c r="HF122" s="18">
        <f>SUMIFS(Fluxo!$N:$N,Fluxo!$S:$S,"&gt;"&amp;HE$5,Fluxo!$S:$S,"&lt;="&amp;HF$5,Fluxo!$D:$D,$D122)</f>
        <v>0</v>
      </c>
    </row>
    <row r="123" spans="1:214">
      <c r="A123" s="20">
        <f t="shared" si="18"/>
        <v>113</v>
      </c>
      <c r="B123" s="140" t="str">
        <f>'Check Carteira'!C115</f>
        <v>E.1016.99.03.1005</v>
      </c>
      <c r="C123" s="141">
        <v>1</v>
      </c>
      <c r="D123" s="129" t="str">
        <f>'Check Carteira'!F115</f>
        <v>S-1005</v>
      </c>
      <c r="E123" s="21" t="str">
        <f>IFERROR(INDEX(Contratos!L:L,MATCH(D123,Contratos!R:R,0)),"")</f>
        <v/>
      </c>
      <c r="F123" s="139" t="str">
        <f>IFERROR(INDEX(Contratos!G:G,MATCH(D123,Contratos!R:R,0)),"")</f>
        <v/>
      </c>
      <c r="H123" s="83">
        <f t="shared" si="19"/>
        <v>0</v>
      </c>
      <c r="J123" s="18">
        <f>SUMIFS(Fluxo!$N:$N,Fluxo!$S:$S,"&gt;"&amp;I$5,Fluxo!$S:$S,"&lt;="&amp;J$5,Fluxo!$D:$D,$D123)</f>
        <v>0</v>
      </c>
      <c r="K123" s="18">
        <f>SUMIFS(Fluxo!$N:$N,Fluxo!$S:$S,"&gt;"&amp;J$5,Fluxo!$S:$S,"&lt;="&amp;K$5,Fluxo!$D:$D,$D123)</f>
        <v>0</v>
      </c>
      <c r="L123" s="18">
        <f>SUMIFS(Fluxo!$N:$N,Fluxo!$S:$S,"&gt;"&amp;K$5,Fluxo!$S:$S,"&lt;="&amp;L$5,Fluxo!$D:$D,$D123)</f>
        <v>0</v>
      </c>
      <c r="M123" s="18">
        <f>SUMIFS(Fluxo!$N:$N,Fluxo!$S:$S,"&gt;"&amp;L$5,Fluxo!$S:$S,"&lt;="&amp;M$5,Fluxo!$D:$D,$D123)</f>
        <v>0</v>
      </c>
      <c r="N123" s="18">
        <f>SUMIFS(Fluxo!$N:$N,Fluxo!$S:$S,"&gt;"&amp;M$5,Fluxo!$S:$S,"&lt;="&amp;N$5,Fluxo!$D:$D,$D123)</f>
        <v>0</v>
      </c>
      <c r="O123" s="18">
        <f>SUMIFS(Fluxo!$N:$N,Fluxo!$S:$S,"&gt;"&amp;N$5,Fluxo!$S:$S,"&lt;="&amp;O$5,Fluxo!$D:$D,$D123)</f>
        <v>0</v>
      </c>
      <c r="P123" s="18">
        <f>SUMIFS(Fluxo!$N:$N,Fluxo!$S:$S,"&gt;"&amp;O$5,Fluxo!$S:$S,"&lt;="&amp;P$5,Fluxo!$D:$D,$D123)</f>
        <v>0</v>
      </c>
      <c r="Q123" s="18">
        <f>SUMIFS(Fluxo!$N:$N,Fluxo!$S:$S,"&gt;"&amp;P$5,Fluxo!$S:$S,"&lt;="&amp;Q$5,Fluxo!$D:$D,$D123)</f>
        <v>0</v>
      </c>
      <c r="R123" s="18">
        <f>SUMIFS(Fluxo!$N:$N,Fluxo!$S:$S,"&gt;"&amp;Q$5,Fluxo!$S:$S,"&lt;="&amp;R$5,Fluxo!$D:$D,$D123)</f>
        <v>0</v>
      </c>
      <c r="S123" s="18">
        <f>SUMIFS(Fluxo!$N:$N,Fluxo!$S:$S,"&gt;"&amp;R$5,Fluxo!$S:$S,"&lt;="&amp;S$5,Fluxo!$D:$D,$D123)</f>
        <v>0</v>
      </c>
      <c r="T123" s="18">
        <f>SUMIFS(Fluxo!$N:$N,Fluxo!$S:$S,"&gt;"&amp;S$5,Fluxo!$S:$S,"&lt;="&amp;T$5,Fluxo!$D:$D,$D123)</f>
        <v>0</v>
      </c>
      <c r="U123" s="18">
        <f>SUMIFS(Fluxo!$N:$N,Fluxo!$S:$S,"&gt;"&amp;T$5,Fluxo!$S:$S,"&lt;="&amp;U$5,Fluxo!$D:$D,$D123)</f>
        <v>0</v>
      </c>
      <c r="V123" s="18">
        <f>SUMIFS(Fluxo!$N:$N,Fluxo!$S:$S,"&gt;"&amp;U$5,Fluxo!$S:$S,"&lt;="&amp;V$5,Fluxo!$D:$D,$D123)</f>
        <v>0</v>
      </c>
      <c r="W123" s="18">
        <f>SUMIFS(Fluxo!$N:$N,Fluxo!$S:$S,"&gt;"&amp;V$5,Fluxo!$S:$S,"&lt;="&amp;W$5,Fluxo!$D:$D,$D123)</f>
        <v>0</v>
      </c>
      <c r="X123" s="18">
        <f>SUMIFS(Fluxo!$N:$N,Fluxo!$S:$S,"&gt;"&amp;W$5,Fluxo!$S:$S,"&lt;="&amp;X$5,Fluxo!$D:$D,$D123)</f>
        <v>0</v>
      </c>
      <c r="Y123" s="18">
        <f>SUMIFS(Fluxo!$N:$N,Fluxo!$S:$S,"&gt;"&amp;X$5,Fluxo!$S:$S,"&lt;="&amp;Y$5,Fluxo!$D:$D,$D123)</f>
        <v>0</v>
      </c>
      <c r="Z123" s="18">
        <f>SUMIFS(Fluxo!$N:$N,Fluxo!$S:$S,"&gt;"&amp;Y$5,Fluxo!$S:$S,"&lt;="&amp;Z$5,Fluxo!$D:$D,$D123)</f>
        <v>0</v>
      </c>
      <c r="AA123" s="18">
        <f>SUMIFS(Fluxo!$N:$N,Fluxo!$S:$S,"&gt;"&amp;Z$5,Fluxo!$S:$S,"&lt;="&amp;AA$5,Fluxo!$D:$D,$D123)</f>
        <v>0</v>
      </c>
      <c r="AB123" s="18">
        <f>SUMIFS(Fluxo!$N:$N,Fluxo!$S:$S,"&gt;"&amp;AA$5,Fluxo!$S:$S,"&lt;="&amp;AB$5,Fluxo!$D:$D,$D123)</f>
        <v>0</v>
      </c>
      <c r="AC123" s="18">
        <f>SUMIFS(Fluxo!$N:$N,Fluxo!$S:$S,"&gt;"&amp;AB$5,Fluxo!$S:$S,"&lt;="&amp;AC$5,Fluxo!$D:$D,$D123)</f>
        <v>0</v>
      </c>
      <c r="AD123" s="18">
        <f>SUMIFS(Fluxo!$N:$N,Fluxo!$S:$S,"&gt;"&amp;AC$5,Fluxo!$S:$S,"&lt;="&amp;AD$5,Fluxo!$D:$D,$D123)</f>
        <v>0</v>
      </c>
      <c r="AE123" s="18">
        <f>SUMIFS(Fluxo!$N:$N,Fluxo!$S:$S,"&gt;"&amp;AD$5,Fluxo!$S:$S,"&lt;="&amp;AE$5,Fluxo!$D:$D,$D123)</f>
        <v>0</v>
      </c>
      <c r="AF123" s="18">
        <f>SUMIFS(Fluxo!$N:$N,Fluxo!$S:$S,"&gt;"&amp;AE$5,Fluxo!$S:$S,"&lt;="&amp;AF$5,Fluxo!$D:$D,$D123)</f>
        <v>0</v>
      </c>
      <c r="AG123" s="18">
        <f>SUMIFS(Fluxo!$N:$N,Fluxo!$S:$S,"&gt;"&amp;AF$5,Fluxo!$S:$S,"&lt;="&amp;AG$5,Fluxo!$D:$D,$D123)</f>
        <v>0</v>
      </c>
      <c r="AH123" s="18">
        <f>SUMIFS(Fluxo!$N:$N,Fluxo!$S:$S,"&gt;"&amp;AG$5,Fluxo!$S:$S,"&lt;="&amp;AH$5,Fluxo!$D:$D,$D123)</f>
        <v>0</v>
      </c>
      <c r="AI123" s="18">
        <f>SUMIFS(Fluxo!$N:$N,Fluxo!$S:$S,"&gt;"&amp;AH$5,Fluxo!$S:$S,"&lt;="&amp;AI$5,Fluxo!$D:$D,$D123)</f>
        <v>0</v>
      </c>
      <c r="AJ123" s="18">
        <f>SUMIFS(Fluxo!$N:$N,Fluxo!$S:$S,"&gt;"&amp;AI$5,Fluxo!$S:$S,"&lt;="&amp;AJ$5,Fluxo!$D:$D,$D123)</f>
        <v>0</v>
      </c>
      <c r="AK123" s="18">
        <f>SUMIFS(Fluxo!$N:$N,Fluxo!$S:$S,"&gt;"&amp;AJ$5,Fluxo!$S:$S,"&lt;="&amp;AK$5,Fluxo!$D:$D,$D123)</f>
        <v>0</v>
      </c>
      <c r="AL123" s="18">
        <f>SUMIFS(Fluxo!$N:$N,Fluxo!$S:$S,"&gt;"&amp;AK$5,Fluxo!$S:$S,"&lt;="&amp;AL$5,Fluxo!$D:$D,$D123)</f>
        <v>0</v>
      </c>
      <c r="AM123" s="18">
        <f>SUMIFS(Fluxo!$N:$N,Fluxo!$S:$S,"&gt;"&amp;AL$5,Fluxo!$S:$S,"&lt;="&amp;AM$5,Fluxo!$D:$D,$D123)</f>
        <v>0</v>
      </c>
      <c r="AN123" s="18">
        <f>SUMIFS(Fluxo!$N:$N,Fluxo!$S:$S,"&gt;"&amp;AM$5,Fluxo!$S:$S,"&lt;="&amp;AN$5,Fluxo!$D:$D,$D123)</f>
        <v>0</v>
      </c>
      <c r="AO123" s="18">
        <f>SUMIFS(Fluxo!$N:$N,Fluxo!$S:$S,"&gt;"&amp;AN$5,Fluxo!$S:$S,"&lt;="&amp;AO$5,Fluxo!$D:$D,$D123)</f>
        <v>0</v>
      </c>
      <c r="AP123" s="18">
        <f>SUMIFS(Fluxo!$N:$N,Fluxo!$S:$S,"&gt;"&amp;AO$5,Fluxo!$S:$S,"&lt;="&amp;AP$5,Fluxo!$D:$D,$D123)</f>
        <v>0</v>
      </c>
      <c r="AQ123" s="18">
        <f>SUMIFS(Fluxo!$N:$N,Fluxo!$S:$S,"&gt;"&amp;AP$5,Fluxo!$S:$S,"&lt;="&amp;AQ$5,Fluxo!$D:$D,$D123)</f>
        <v>0</v>
      </c>
      <c r="AR123" s="18">
        <f>SUMIFS(Fluxo!$N:$N,Fluxo!$S:$S,"&gt;"&amp;AQ$5,Fluxo!$S:$S,"&lt;="&amp;AR$5,Fluxo!$D:$D,$D123)</f>
        <v>0</v>
      </c>
      <c r="AS123" s="18">
        <f>SUMIFS(Fluxo!$N:$N,Fluxo!$S:$S,"&gt;"&amp;AR$5,Fluxo!$S:$S,"&lt;="&amp;AS$5,Fluxo!$D:$D,$D123)</f>
        <v>0</v>
      </c>
      <c r="AT123" s="18">
        <f>SUMIFS(Fluxo!$N:$N,Fluxo!$S:$S,"&gt;"&amp;AS$5,Fluxo!$S:$S,"&lt;="&amp;AT$5,Fluxo!$D:$D,$D123)</f>
        <v>0</v>
      </c>
      <c r="AU123" s="18">
        <f>SUMIFS(Fluxo!$N:$N,Fluxo!$S:$S,"&gt;"&amp;AT$5,Fluxo!$S:$S,"&lt;="&amp;AU$5,Fluxo!$D:$D,$D123)</f>
        <v>0</v>
      </c>
      <c r="AV123" s="18">
        <f>SUMIFS(Fluxo!$N:$N,Fluxo!$S:$S,"&gt;"&amp;AU$5,Fluxo!$S:$S,"&lt;="&amp;AV$5,Fluxo!$D:$D,$D123)</f>
        <v>0</v>
      </c>
      <c r="AW123" s="18">
        <f>SUMIFS(Fluxo!$N:$N,Fluxo!$S:$S,"&gt;"&amp;AV$5,Fluxo!$S:$S,"&lt;="&amp;AW$5,Fluxo!$D:$D,$D123)</f>
        <v>0</v>
      </c>
      <c r="AX123" s="18">
        <f>SUMIFS(Fluxo!$N:$N,Fluxo!$S:$S,"&gt;"&amp;AW$5,Fluxo!$S:$S,"&lt;="&amp;AX$5,Fluxo!$D:$D,$D123)</f>
        <v>0</v>
      </c>
      <c r="AY123" s="18">
        <f>SUMIFS(Fluxo!$N:$N,Fluxo!$S:$S,"&gt;"&amp;AX$5,Fluxo!$S:$S,"&lt;="&amp;AY$5,Fluxo!$D:$D,$D123)</f>
        <v>0</v>
      </c>
      <c r="AZ123" s="18">
        <f>SUMIFS(Fluxo!$N:$N,Fluxo!$S:$S,"&gt;"&amp;AY$5,Fluxo!$S:$S,"&lt;="&amp;AZ$5,Fluxo!$D:$D,$D123)</f>
        <v>0</v>
      </c>
      <c r="BA123" s="18">
        <f>SUMIFS(Fluxo!$N:$N,Fluxo!$S:$S,"&gt;"&amp;AZ$5,Fluxo!$S:$S,"&lt;="&amp;BA$5,Fluxo!$D:$D,$D123)</f>
        <v>0</v>
      </c>
      <c r="BB123" s="18">
        <f>SUMIFS(Fluxo!$N:$N,Fluxo!$S:$S,"&gt;"&amp;BA$5,Fluxo!$S:$S,"&lt;="&amp;BB$5,Fluxo!$D:$D,$D123)</f>
        <v>0</v>
      </c>
      <c r="BC123" s="18">
        <f>SUMIFS(Fluxo!$N:$N,Fluxo!$S:$S,"&gt;"&amp;BB$5,Fluxo!$S:$S,"&lt;="&amp;BC$5,Fluxo!$D:$D,$D123)</f>
        <v>0</v>
      </c>
      <c r="BD123" s="18">
        <f>SUMIFS(Fluxo!$N:$N,Fluxo!$S:$S,"&gt;"&amp;BC$5,Fluxo!$S:$S,"&lt;="&amp;BD$5,Fluxo!$D:$D,$D123)</f>
        <v>0</v>
      </c>
      <c r="BE123" s="18">
        <f>SUMIFS(Fluxo!$N:$N,Fluxo!$S:$S,"&gt;"&amp;BD$5,Fluxo!$S:$S,"&lt;="&amp;BE$5,Fluxo!$D:$D,$D123)</f>
        <v>0</v>
      </c>
      <c r="BF123" s="18">
        <f>SUMIFS(Fluxo!$N:$N,Fluxo!$S:$S,"&gt;"&amp;BE$5,Fluxo!$S:$S,"&lt;="&amp;BF$5,Fluxo!$D:$D,$D123)</f>
        <v>0</v>
      </c>
      <c r="BG123" s="18">
        <f>SUMIFS(Fluxo!$N:$N,Fluxo!$S:$S,"&gt;"&amp;BF$5,Fluxo!$S:$S,"&lt;="&amp;BG$5,Fluxo!$D:$D,$D123)</f>
        <v>0</v>
      </c>
      <c r="BH123" s="18">
        <f>SUMIFS(Fluxo!$N:$N,Fluxo!$S:$S,"&gt;"&amp;BG$5,Fluxo!$S:$S,"&lt;="&amp;BH$5,Fluxo!$D:$D,$D123)</f>
        <v>0</v>
      </c>
      <c r="BI123" s="18">
        <f>SUMIFS(Fluxo!$N:$N,Fluxo!$S:$S,"&gt;"&amp;BH$5,Fluxo!$S:$S,"&lt;="&amp;BI$5,Fluxo!$D:$D,$D123)</f>
        <v>0</v>
      </c>
      <c r="BJ123" s="18">
        <f>SUMIFS(Fluxo!$N:$N,Fluxo!$S:$S,"&gt;"&amp;BI$5,Fluxo!$S:$S,"&lt;="&amp;BJ$5,Fluxo!$D:$D,$D123)</f>
        <v>0</v>
      </c>
      <c r="BK123" s="18">
        <f>SUMIFS(Fluxo!$N:$N,Fluxo!$S:$S,"&gt;"&amp;BJ$5,Fluxo!$S:$S,"&lt;="&amp;BK$5,Fluxo!$D:$D,$D123)</f>
        <v>0</v>
      </c>
      <c r="BL123" s="18">
        <f>SUMIFS(Fluxo!$N:$N,Fluxo!$S:$S,"&gt;"&amp;BK$5,Fluxo!$S:$S,"&lt;="&amp;BL$5,Fluxo!$D:$D,$D123)</f>
        <v>0</v>
      </c>
      <c r="BM123" s="18">
        <f>SUMIFS(Fluxo!$N:$N,Fluxo!$S:$S,"&gt;"&amp;BL$5,Fluxo!$S:$S,"&lt;="&amp;BM$5,Fluxo!$D:$D,$D123)</f>
        <v>0</v>
      </c>
      <c r="BN123" s="18">
        <f>SUMIFS(Fluxo!$N:$N,Fluxo!$S:$S,"&gt;"&amp;BM$5,Fluxo!$S:$S,"&lt;="&amp;BN$5,Fluxo!$D:$D,$D123)</f>
        <v>0</v>
      </c>
      <c r="BO123" s="18">
        <f>SUMIFS(Fluxo!$N:$N,Fluxo!$S:$S,"&gt;"&amp;BN$5,Fluxo!$S:$S,"&lt;="&amp;BO$5,Fluxo!$D:$D,$D123)</f>
        <v>0</v>
      </c>
      <c r="BP123" s="18">
        <f>SUMIFS(Fluxo!$N:$N,Fluxo!$S:$S,"&gt;"&amp;BO$5,Fluxo!$S:$S,"&lt;="&amp;BP$5,Fluxo!$D:$D,$D123)</f>
        <v>0</v>
      </c>
      <c r="BQ123" s="18">
        <f>SUMIFS(Fluxo!$N:$N,Fluxo!$S:$S,"&gt;"&amp;BP$5,Fluxo!$S:$S,"&lt;="&amp;BQ$5,Fluxo!$D:$D,$D123)</f>
        <v>0</v>
      </c>
      <c r="BR123" s="18">
        <f>SUMIFS(Fluxo!$N:$N,Fluxo!$S:$S,"&gt;"&amp;BQ$5,Fluxo!$S:$S,"&lt;="&amp;BR$5,Fluxo!$D:$D,$D123)</f>
        <v>0</v>
      </c>
      <c r="BS123" s="18">
        <f>SUMIFS(Fluxo!$N:$N,Fluxo!$S:$S,"&gt;"&amp;BR$5,Fluxo!$S:$S,"&lt;="&amp;BS$5,Fluxo!$D:$D,$D123)</f>
        <v>0</v>
      </c>
      <c r="BT123" s="18">
        <f>SUMIFS(Fluxo!$N:$N,Fluxo!$S:$S,"&gt;"&amp;BS$5,Fluxo!$S:$S,"&lt;="&amp;BT$5,Fluxo!$D:$D,$D123)</f>
        <v>0</v>
      </c>
      <c r="BU123" s="18">
        <f>SUMIFS(Fluxo!$N:$N,Fluxo!$S:$S,"&gt;"&amp;BT$5,Fluxo!$S:$S,"&lt;="&amp;BU$5,Fluxo!$D:$D,$D123)</f>
        <v>0</v>
      </c>
      <c r="BV123" s="18">
        <f>SUMIFS(Fluxo!$N:$N,Fluxo!$S:$S,"&gt;"&amp;BU$5,Fluxo!$S:$S,"&lt;="&amp;BV$5,Fluxo!$D:$D,$D123)</f>
        <v>0</v>
      </c>
      <c r="BW123" s="18">
        <f>SUMIFS(Fluxo!$N:$N,Fluxo!$S:$S,"&gt;"&amp;BV$5,Fluxo!$S:$S,"&lt;="&amp;BW$5,Fluxo!$D:$D,$D123)</f>
        <v>0</v>
      </c>
      <c r="BX123" s="18">
        <f>SUMIFS(Fluxo!$N:$N,Fluxo!$S:$S,"&gt;"&amp;BW$5,Fluxo!$S:$S,"&lt;="&amp;BX$5,Fluxo!$D:$D,$D123)</f>
        <v>0</v>
      </c>
      <c r="BY123" s="18">
        <f>SUMIFS(Fluxo!$N:$N,Fluxo!$S:$S,"&gt;"&amp;BX$5,Fluxo!$S:$S,"&lt;="&amp;BY$5,Fluxo!$D:$D,$D123)</f>
        <v>0</v>
      </c>
      <c r="BZ123" s="18">
        <f>SUMIFS(Fluxo!$N:$N,Fluxo!$S:$S,"&gt;"&amp;BY$5,Fluxo!$S:$S,"&lt;="&amp;BZ$5,Fluxo!$D:$D,$D123)</f>
        <v>0</v>
      </c>
      <c r="CA123" s="18">
        <f>SUMIFS(Fluxo!$N:$N,Fluxo!$S:$S,"&gt;"&amp;BZ$5,Fluxo!$S:$S,"&lt;="&amp;CA$5,Fluxo!$D:$D,$D123)</f>
        <v>0</v>
      </c>
      <c r="CB123" s="18">
        <f>SUMIFS(Fluxo!$N:$N,Fluxo!$S:$S,"&gt;"&amp;CA$5,Fluxo!$S:$S,"&lt;="&amp;CB$5,Fluxo!$D:$D,$D123)</f>
        <v>0</v>
      </c>
      <c r="CC123" s="18">
        <f>SUMIFS(Fluxo!$N:$N,Fluxo!$S:$S,"&gt;"&amp;CB$5,Fluxo!$S:$S,"&lt;="&amp;CC$5,Fluxo!$D:$D,$D123)</f>
        <v>0</v>
      </c>
      <c r="CD123" s="18">
        <f>SUMIFS(Fluxo!$N:$N,Fluxo!$S:$S,"&gt;"&amp;CC$5,Fluxo!$S:$S,"&lt;="&amp;CD$5,Fluxo!$D:$D,$D123)</f>
        <v>0</v>
      </c>
      <c r="CE123" s="18">
        <f>SUMIFS(Fluxo!$N:$N,Fluxo!$S:$S,"&gt;"&amp;CD$5,Fluxo!$S:$S,"&lt;="&amp;CE$5,Fluxo!$D:$D,$D123)</f>
        <v>0</v>
      </c>
      <c r="CF123" s="18">
        <f>SUMIFS(Fluxo!$N:$N,Fluxo!$S:$S,"&gt;"&amp;CE$5,Fluxo!$S:$S,"&lt;="&amp;CF$5,Fluxo!$D:$D,$D123)</f>
        <v>0</v>
      </c>
      <c r="CG123" s="18">
        <f>SUMIFS(Fluxo!$N:$N,Fluxo!$S:$S,"&gt;"&amp;CF$5,Fluxo!$S:$S,"&lt;="&amp;CG$5,Fluxo!$D:$D,$D123)</f>
        <v>0</v>
      </c>
      <c r="CH123" s="18">
        <f>SUMIFS(Fluxo!$N:$N,Fluxo!$S:$S,"&gt;"&amp;CG$5,Fluxo!$S:$S,"&lt;="&amp;CH$5,Fluxo!$D:$D,$D123)</f>
        <v>0</v>
      </c>
      <c r="CI123" s="18">
        <f>SUMIFS(Fluxo!$N:$N,Fluxo!$S:$S,"&gt;"&amp;CH$5,Fluxo!$S:$S,"&lt;="&amp;CI$5,Fluxo!$D:$D,$D123)</f>
        <v>0</v>
      </c>
      <c r="CJ123" s="18">
        <f>SUMIFS(Fluxo!$N:$N,Fluxo!$S:$S,"&gt;"&amp;CI$5,Fluxo!$S:$S,"&lt;="&amp;CJ$5,Fluxo!$D:$D,$D123)</f>
        <v>0</v>
      </c>
      <c r="CK123" s="18">
        <f>SUMIFS(Fluxo!$N:$N,Fluxo!$S:$S,"&gt;"&amp;CJ$5,Fluxo!$S:$S,"&lt;="&amp;CK$5,Fluxo!$D:$D,$D123)</f>
        <v>0</v>
      </c>
      <c r="CL123" s="18">
        <f>SUMIFS(Fluxo!$N:$N,Fluxo!$S:$S,"&gt;"&amp;CK$5,Fluxo!$S:$S,"&lt;="&amp;CL$5,Fluxo!$D:$D,$D123)</f>
        <v>0</v>
      </c>
      <c r="CM123" s="18">
        <f>SUMIFS(Fluxo!$N:$N,Fluxo!$S:$S,"&gt;"&amp;CL$5,Fluxo!$S:$S,"&lt;="&amp;CM$5,Fluxo!$D:$D,$D123)</f>
        <v>0</v>
      </c>
      <c r="CN123" s="18">
        <f>SUMIFS(Fluxo!$N:$N,Fluxo!$S:$S,"&gt;"&amp;CM$5,Fluxo!$S:$S,"&lt;="&amp;CN$5,Fluxo!$D:$D,$D123)</f>
        <v>0</v>
      </c>
      <c r="CO123" s="18">
        <f>SUMIFS(Fluxo!$N:$N,Fluxo!$S:$S,"&gt;"&amp;CN$5,Fluxo!$S:$S,"&lt;="&amp;CO$5,Fluxo!$D:$D,$D123)</f>
        <v>0</v>
      </c>
      <c r="CP123" s="18">
        <f>SUMIFS(Fluxo!$N:$N,Fluxo!$S:$S,"&gt;"&amp;CO$5,Fluxo!$S:$S,"&lt;="&amp;CP$5,Fluxo!$D:$D,$D123)</f>
        <v>0</v>
      </c>
      <c r="CQ123" s="18">
        <f>SUMIFS(Fluxo!$N:$N,Fluxo!$S:$S,"&gt;"&amp;CP$5,Fluxo!$S:$S,"&lt;="&amp;CQ$5,Fluxo!$D:$D,$D123)</f>
        <v>0</v>
      </c>
      <c r="CR123" s="18">
        <f>SUMIFS(Fluxo!$N:$N,Fluxo!$S:$S,"&gt;"&amp;CQ$5,Fluxo!$S:$S,"&lt;="&amp;CR$5,Fluxo!$D:$D,$D123)</f>
        <v>0</v>
      </c>
      <c r="CS123" s="18">
        <f>SUMIFS(Fluxo!$N:$N,Fluxo!$S:$S,"&gt;"&amp;CR$5,Fluxo!$S:$S,"&lt;="&amp;CS$5,Fluxo!$D:$D,$D123)</f>
        <v>0</v>
      </c>
      <c r="CT123" s="18">
        <f>SUMIFS(Fluxo!$N:$N,Fluxo!$S:$S,"&gt;"&amp;CS$5,Fluxo!$S:$S,"&lt;="&amp;CT$5,Fluxo!$D:$D,$D123)</f>
        <v>0</v>
      </c>
      <c r="CU123" s="18">
        <f>SUMIFS(Fluxo!$N:$N,Fluxo!$S:$S,"&gt;"&amp;CT$5,Fluxo!$S:$S,"&lt;="&amp;CU$5,Fluxo!$D:$D,$D123)</f>
        <v>0</v>
      </c>
      <c r="CV123" s="18">
        <f>SUMIFS(Fluxo!$N:$N,Fluxo!$S:$S,"&gt;"&amp;CU$5,Fluxo!$S:$S,"&lt;="&amp;CV$5,Fluxo!$D:$D,$D123)</f>
        <v>0</v>
      </c>
      <c r="CW123" s="18">
        <f>SUMIFS(Fluxo!$N:$N,Fluxo!$S:$S,"&gt;"&amp;CV$5,Fluxo!$S:$S,"&lt;="&amp;CW$5,Fluxo!$D:$D,$D123)</f>
        <v>0</v>
      </c>
      <c r="CX123" s="18">
        <f>SUMIFS(Fluxo!$N:$N,Fluxo!$S:$S,"&gt;"&amp;CW$5,Fluxo!$S:$S,"&lt;="&amp;CX$5,Fluxo!$D:$D,$D123)</f>
        <v>0</v>
      </c>
      <c r="CY123" s="18">
        <f>SUMIFS(Fluxo!$N:$N,Fluxo!$S:$S,"&gt;"&amp;CX$5,Fluxo!$S:$S,"&lt;="&amp;CY$5,Fluxo!$D:$D,$D123)</f>
        <v>0</v>
      </c>
      <c r="CZ123" s="18">
        <f>SUMIFS(Fluxo!$N:$N,Fluxo!$S:$S,"&gt;"&amp;CY$5,Fluxo!$S:$S,"&lt;="&amp;CZ$5,Fluxo!$D:$D,$D123)</f>
        <v>0</v>
      </c>
      <c r="DA123" s="18">
        <f>SUMIFS(Fluxo!$N:$N,Fluxo!$S:$S,"&gt;"&amp;CZ$5,Fluxo!$S:$S,"&lt;="&amp;DA$5,Fluxo!$D:$D,$D123)</f>
        <v>0</v>
      </c>
      <c r="DB123" s="18">
        <f>SUMIFS(Fluxo!$N:$N,Fluxo!$S:$S,"&gt;"&amp;DA$5,Fluxo!$S:$S,"&lt;="&amp;DB$5,Fluxo!$D:$D,$D123)</f>
        <v>0</v>
      </c>
      <c r="DC123" s="18">
        <f>SUMIFS(Fluxo!$N:$N,Fluxo!$S:$S,"&gt;"&amp;DB$5,Fluxo!$S:$S,"&lt;="&amp;DC$5,Fluxo!$D:$D,$D123)</f>
        <v>0</v>
      </c>
      <c r="DD123" s="18">
        <f>SUMIFS(Fluxo!$N:$N,Fluxo!$S:$S,"&gt;"&amp;DC$5,Fluxo!$S:$S,"&lt;="&amp;DD$5,Fluxo!$D:$D,$D123)</f>
        <v>0</v>
      </c>
      <c r="DE123" s="18">
        <f>SUMIFS(Fluxo!$N:$N,Fluxo!$S:$S,"&gt;"&amp;DD$5,Fluxo!$S:$S,"&lt;="&amp;DE$5,Fluxo!$D:$D,$D123)</f>
        <v>0</v>
      </c>
      <c r="DF123" s="18">
        <f>SUMIFS(Fluxo!$N:$N,Fluxo!$S:$S,"&gt;"&amp;DE$5,Fluxo!$S:$S,"&lt;="&amp;DF$5,Fluxo!$D:$D,$D123)</f>
        <v>0</v>
      </c>
      <c r="DG123" s="18">
        <f>SUMIFS(Fluxo!$N:$N,Fluxo!$S:$S,"&gt;"&amp;DF$5,Fluxo!$S:$S,"&lt;="&amp;DG$5,Fluxo!$D:$D,$D123)</f>
        <v>0</v>
      </c>
      <c r="DH123" s="18">
        <f>SUMIFS(Fluxo!$N:$N,Fluxo!$S:$S,"&gt;"&amp;DG$5,Fluxo!$S:$S,"&lt;="&amp;DH$5,Fluxo!$D:$D,$D123)</f>
        <v>0</v>
      </c>
      <c r="DI123" s="18">
        <f>SUMIFS(Fluxo!$N:$N,Fluxo!$S:$S,"&gt;"&amp;DH$5,Fluxo!$S:$S,"&lt;="&amp;DI$5,Fluxo!$D:$D,$D123)</f>
        <v>0</v>
      </c>
      <c r="DJ123" s="18">
        <f>SUMIFS(Fluxo!$N:$N,Fluxo!$S:$S,"&gt;"&amp;DI$5,Fluxo!$S:$S,"&lt;="&amp;DJ$5,Fluxo!$D:$D,$D123)</f>
        <v>0</v>
      </c>
      <c r="DK123" s="18">
        <f>SUMIFS(Fluxo!$N:$N,Fluxo!$S:$S,"&gt;"&amp;DJ$5,Fluxo!$S:$S,"&lt;="&amp;DK$5,Fluxo!$D:$D,$D123)</f>
        <v>0</v>
      </c>
      <c r="DL123" s="18">
        <f>SUMIFS(Fluxo!$N:$N,Fluxo!$S:$S,"&gt;"&amp;DK$5,Fluxo!$S:$S,"&lt;="&amp;DL$5,Fluxo!$D:$D,$D123)</f>
        <v>0</v>
      </c>
      <c r="DM123" s="18">
        <f>SUMIFS(Fluxo!$N:$N,Fluxo!$S:$S,"&gt;"&amp;DL$5,Fluxo!$S:$S,"&lt;="&amp;DM$5,Fluxo!$D:$D,$D123)</f>
        <v>0</v>
      </c>
      <c r="DN123" s="18">
        <f>SUMIFS(Fluxo!$N:$N,Fluxo!$S:$S,"&gt;"&amp;DM$5,Fluxo!$S:$S,"&lt;="&amp;DN$5,Fluxo!$D:$D,$D123)</f>
        <v>0</v>
      </c>
      <c r="DO123" s="18">
        <f>SUMIFS(Fluxo!$N:$N,Fluxo!$S:$S,"&gt;"&amp;DN$5,Fluxo!$S:$S,"&lt;="&amp;DO$5,Fluxo!$D:$D,$D123)</f>
        <v>0</v>
      </c>
      <c r="DP123" s="18">
        <f>SUMIFS(Fluxo!$N:$N,Fluxo!$S:$S,"&gt;"&amp;DO$5,Fluxo!$S:$S,"&lt;="&amp;DP$5,Fluxo!$D:$D,$D123)</f>
        <v>0</v>
      </c>
      <c r="DQ123" s="18">
        <f>SUMIFS(Fluxo!$N:$N,Fluxo!$S:$S,"&gt;"&amp;DP$5,Fluxo!$S:$S,"&lt;="&amp;DQ$5,Fluxo!$D:$D,$D123)</f>
        <v>0</v>
      </c>
      <c r="DR123" s="18">
        <f>SUMIFS(Fluxo!$N:$N,Fluxo!$S:$S,"&gt;"&amp;DQ$5,Fluxo!$S:$S,"&lt;="&amp;DR$5,Fluxo!$D:$D,$D123)</f>
        <v>0</v>
      </c>
      <c r="DS123" s="18">
        <f>SUMIFS(Fluxo!$N:$N,Fluxo!$S:$S,"&gt;"&amp;DR$5,Fluxo!$S:$S,"&lt;="&amp;DS$5,Fluxo!$D:$D,$D123)</f>
        <v>0</v>
      </c>
      <c r="DT123" s="18">
        <f>SUMIFS(Fluxo!$N:$N,Fluxo!$S:$S,"&gt;"&amp;DS$5,Fluxo!$S:$S,"&lt;="&amp;DT$5,Fluxo!$D:$D,$D123)</f>
        <v>0</v>
      </c>
      <c r="DU123" s="18">
        <f>SUMIFS(Fluxo!$N:$N,Fluxo!$S:$S,"&gt;"&amp;DT$5,Fluxo!$S:$S,"&lt;="&amp;DU$5,Fluxo!$D:$D,$D123)</f>
        <v>0</v>
      </c>
      <c r="DV123" s="18">
        <f>SUMIFS(Fluxo!$N:$N,Fluxo!$S:$S,"&gt;"&amp;DU$5,Fluxo!$S:$S,"&lt;="&amp;DV$5,Fluxo!$D:$D,$D123)</f>
        <v>0</v>
      </c>
      <c r="DW123" s="18">
        <f>SUMIFS(Fluxo!$N:$N,Fluxo!$S:$S,"&gt;"&amp;DV$5,Fluxo!$S:$S,"&lt;="&amp;DW$5,Fluxo!$D:$D,$D123)</f>
        <v>0</v>
      </c>
      <c r="DX123" s="18">
        <f>SUMIFS(Fluxo!$N:$N,Fluxo!$S:$S,"&gt;"&amp;DW$5,Fluxo!$S:$S,"&lt;="&amp;DX$5,Fluxo!$D:$D,$D123)</f>
        <v>0</v>
      </c>
      <c r="DY123" s="18">
        <f>SUMIFS(Fluxo!$N:$N,Fluxo!$S:$S,"&gt;"&amp;DX$5,Fluxo!$S:$S,"&lt;="&amp;DY$5,Fluxo!$D:$D,$D123)</f>
        <v>0</v>
      </c>
      <c r="DZ123" s="18">
        <f>SUMIFS(Fluxo!$N:$N,Fluxo!$S:$S,"&gt;"&amp;DY$5,Fluxo!$S:$S,"&lt;="&amp;DZ$5,Fluxo!$D:$D,$D123)</f>
        <v>0</v>
      </c>
      <c r="EA123" s="18">
        <f>SUMIFS(Fluxo!$N:$N,Fluxo!$S:$S,"&gt;"&amp;DZ$5,Fluxo!$S:$S,"&lt;="&amp;EA$5,Fluxo!$D:$D,$D123)</f>
        <v>0</v>
      </c>
      <c r="EB123" s="18">
        <f>SUMIFS(Fluxo!$N:$N,Fluxo!$S:$S,"&gt;"&amp;EA$5,Fluxo!$S:$S,"&lt;="&amp;EB$5,Fluxo!$D:$D,$D123)</f>
        <v>0</v>
      </c>
      <c r="EC123" s="18">
        <f>SUMIFS(Fluxo!$N:$N,Fluxo!$S:$S,"&gt;"&amp;EB$5,Fluxo!$S:$S,"&lt;="&amp;EC$5,Fluxo!$D:$D,$D123)</f>
        <v>0</v>
      </c>
      <c r="ED123" s="18">
        <f>SUMIFS(Fluxo!$N:$N,Fluxo!$S:$S,"&gt;"&amp;EC$5,Fluxo!$S:$S,"&lt;="&amp;ED$5,Fluxo!$D:$D,$D123)</f>
        <v>0</v>
      </c>
      <c r="EE123" s="18">
        <f>SUMIFS(Fluxo!$N:$N,Fluxo!$S:$S,"&gt;"&amp;ED$5,Fluxo!$S:$S,"&lt;="&amp;EE$5,Fluxo!$D:$D,$D123)</f>
        <v>0</v>
      </c>
      <c r="EF123" s="18">
        <f>SUMIFS(Fluxo!$N:$N,Fluxo!$S:$S,"&gt;"&amp;EE$5,Fluxo!$S:$S,"&lt;="&amp;EF$5,Fluxo!$D:$D,$D123)</f>
        <v>0</v>
      </c>
      <c r="EG123" s="18">
        <f>SUMIFS(Fluxo!$N:$N,Fluxo!$S:$S,"&gt;"&amp;EF$5,Fluxo!$S:$S,"&lt;="&amp;EG$5,Fluxo!$D:$D,$D123)</f>
        <v>0</v>
      </c>
      <c r="EH123" s="18">
        <f>SUMIFS(Fluxo!$N:$N,Fluxo!$S:$S,"&gt;"&amp;EG$5,Fluxo!$S:$S,"&lt;="&amp;EH$5,Fluxo!$D:$D,$D123)</f>
        <v>0</v>
      </c>
      <c r="EI123" s="18">
        <f>SUMIFS(Fluxo!$N:$N,Fluxo!$S:$S,"&gt;"&amp;EH$5,Fluxo!$S:$S,"&lt;="&amp;EI$5,Fluxo!$D:$D,$D123)</f>
        <v>0</v>
      </c>
      <c r="EJ123" s="18">
        <f>SUMIFS(Fluxo!$N:$N,Fluxo!$S:$S,"&gt;"&amp;EI$5,Fluxo!$S:$S,"&lt;="&amp;EJ$5,Fluxo!$D:$D,$D123)</f>
        <v>0</v>
      </c>
      <c r="EK123" s="18">
        <f>SUMIFS(Fluxo!$N:$N,Fluxo!$S:$S,"&gt;"&amp;EJ$5,Fluxo!$S:$S,"&lt;="&amp;EK$5,Fluxo!$D:$D,$D123)</f>
        <v>0</v>
      </c>
      <c r="EL123" s="18">
        <f>SUMIFS(Fluxo!$N:$N,Fluxo!$S:$S,"&gt;"&amp;EK$5,Fluxo!$S:$S,"&lt;="&amp;EL$5,Fluxo!$D:$D,$D123)</f>
        <v>0</v>
      </c>
      <c r="EM123" s="18">
        <f>SUMIFS(Fluxo!$N:$N,Fluxo!$S:$S,"&gt;"&amp;EL$5,Fluxo!$S:$S,"&lt;="&amp;EM$5,Fluxo!$D:$D,$D123)</f>
        <v>0</v>
      </c>
      <c r="EN123" s="18">
        <f>SUMIFS(Fluxo!$N:$N,Fluxo!$S:$S,"&gt;"&amp;EM$5,Fluxo!$S:$S,"&lt;="&amp;EN$5,Fluxo!$D:$D,$D123)</f>
        <v>0</v>
      </c>
      <c r="EO123" s="18">
        <f>SUMIFS(Fluxo!$N:$N,Fluxo!$S:$S,"&gt;"&amp;EN$5,Fluxo!$S:$S,"&lt;="&amp;EO$5,Fluxo!$D:$D,$D123)</f>
        <v>0</v>
      </c>
      <c r="EP123" s="18">
        <f>SUMIFS(Fluxo!$N:$N,Fluxo!$S:$S,"&gt;"&amp;EO$5,Fluxo!$S:$S,"&lt;="&amp;EP$5,Fluxo!$D:$D,$D123)</f>
        <v>0</v>
      </c>
      <c r="EQ123" s="18">
        <f>SUMIFS(Fluxo!$N:$N,Fluxo!$S:$S,"&gt;"&amp;EP$5,Fluxo!$S:$S,"&lt;="&amp;EQ$5,Fluxo!$D:$D,$D123)</f>
        <v>0</v>
      </c>
      <c r="ER123" s="18">
        <f>SUMIFS(Fluxo!$N:$N,Fluxo!$S:$S,"&gt;"&amp;EQ$5,Fluxo!$S:$S,"&lt;="&amp;ER$5,Fluxo!$D:$D,$D123)</f>
        <v>0</v>
      </c>
      <c r="ES123" s="18">
        <f>SUMIFS(Fluxo!$N:$N,Fluxo!$S:$S,"&gt;"&amp;ER$5,Fluxo!$S:$S,"&lt;="&amp;ES$5,Fluxo!$D:$D,$D123)</f>
        <v>0</v>
      </c>
      <c r="ET123" s="18">
        <f>SUMIFS(Fluxo!$N:$N,Fluxo!$S:$S,"&gt;"&amp;ES$5,Fluxo!$S:$S,"&lt;="&amp;ET$5,Fluxo!$D:$D,$D123)</f>
        <v>0</v>
      </c>
      <c r="EU123" s="18">
        <f>SUMIFS(Fluxo!$N:$N,Fluxo!$S:$S,"&gt;"&amp;ET$5,Fluxo!$S:$S,"&lt;="&amp;EU$5,Fluxo!$D:$D,$D123)</f>
        <v>0</v>
      </c>
      <c r="EV123" s="18">
        <f>SUMIFS(Fluxo!$N:$N,Fluxo!$S:$S,"&gt;"&amp;EU$5,Fluxo!$S:$S,"&lt;="&amp;EV$5,Fluxo!$D:$D,$D123)</f>
        <v>0</v>
      </c>
      <c r="EW123" s="18">
        <f>SUMIFS(Fluxo!$N:$N,Fluxo!$S:$S,"&gt;"&amp;EV$5,Fluxo!$S:$S,"&lt;="&amp;EW$5,Fluxo!$D:$D,$D123)</f>
        <v>0</v>
      </c>
      <c r="EX123" s="18">
        <f>SUMIFS(Fluxo!$N:$N,Fluxo!$S:$S,"&gt;"&amp;EW$5,Fluxo!$S:$S,"&lt;="&amp;EX$5,Fluxo!$D:$D,$D123)</f>
        <v>0</v>
      </c>
      <c r="EY123" s="18">
        <f>SUMIFS(Fluxo!$N:$N,Fluxo!$S:$S,"&gt;"&amp;EX$5,Fluxo!$S:$S,"&lt;="&amp;EY$5,Fluxo!$D:$D,$D123)</f>
        <v>0</v>
      </c>
      <c r="EZ123" s="18">
        <f>SUMIFS(Fluxo!$N:$N,Fluxo!$S:$S,"&gt;"&amp;EY$5,Fluxo!$S:$S,"&lt;="&amp;EZ$5,Fluxo!$D:$D,$D123)</f>
        <v>0</v>
      </c>
      <c r="FA123" s="18">
        <f>SUMIFS(Fluxo!$N:$N,Fluxo!$S:$S,"&gt;"&amp;EZ$5,Fluxo!$S:$S,"&lt;="&amp;FA$5,Fluxo!$D:$D,$D123)</f>
        <v>0</v>
      </c>
      <c r="FB123" s="18">
        <f>SUMIFS(Fluxo!$N:$N,Fluxo!$S:$S,"&gt;"&amp;FA$5,Fluxo!$S:$S,"&lt;="&amp;FB$5,Fluxo!$D:$D,$D123)</f>
        <v>0</v>
      </c>
      <c r="FC123" s="18">
        <f>SUMIFS(Fluxo!$N:$N,Fluxo!$S:$S,"&gt;"&amp;FB$5,Fluxo!$S:$S,"&lt;="&amp;FC$5,Fluxo!$D:$D,$D123)</f>
        <v>0</v>
      </c>
      <c r="FD123" s="18">
        <f>SUMIFS(Fluxo!$N:$N,Fluxo!$S:$S,"&gt;"&amp;FC$5,Fluxo!$S:$S,"&lt;="&amp;FD$5,Fluxo!$D:$D,$D123)</f>
        <v>0</v>
      </c>
      <c r="FE123" s="18">
        <f>SUMIFS(Fluxo!$N:$N,Fluxo!$S:$S,"&gt;"&amp;FD$5,Fluxo!$S:$S,"&lt;="&amp;FE$5,Fluxo!$D:$D,$D123)</f>
        <v>0</v>
      </c>
      <c r="FF123" s="18">
        <f>SUMIFS(Fluxo!$N:$N,Fluxo!$S:$S,"&gt;"&amp;FE$5,Fluxo!$S:$S,"&lt;="&amp;FF$5,Fluxo!$D:$D,$D123)</f>
        <v>0</v>
      </c>
      <c r="FG123" s="18">
        <f>SUMIFS(Fluxo!$N:$N,Fluxo!$S:$S,"&gt;"&amp;FF$5,Fluxo!$S:$S,"&lt;="&amp;FG$5,Fluxo!$D:$D,$D123)</f>
        <v>0</v>
      </c>
      <c r="FH123" s="18">
        <f>SUMIFS(Fluxo!$N:$N,Fluxo!$S:$S,"&gt;"&amp;FG$5,Fluxo!$S:$S,"&lt;="&amp;FH$5,Fluxo!$D:$D,$D123)</f>
        <v>0</v>
      </c>
      <c r="FI123" s="18">
        <f>SUMIFS(Fluxo!$N:$N,Fluxo!$S:$S,"&gt;"&amp;FH$5,Fluxo!$S:$S,"&lt;="&amp;FI$5,Fluxo!$D:$D,$D123)</f>
        <v>0</v>
      </c>
      <c r="FJ123" s="18">
        <f>SUMIFS(Fluxo!$N:$N,Fluxo!$S:$S,"&gt;"&amp;FI$5,Fluxo!$S:$S,"&lt;="&amp;FJ$5,Fluxo!$D:$D,$D123)</f>
        <v>0</v>
      </c>
      <c r="FK123" s="18">
        <f>SUMIFS(Fluxo!$N:$N,Fluxo!$S:$S,"&gt;"&amp;FJ$5,Fluxo!$S:$S,"&lt;="&amp;FK$5,Fluxo!$D:$D,$D123)</f>
        <v>0</v>
      </c>
      <c r="FL123" s="18">
        <f>SUMIFS(Fluxo!$N:$N,Fluxo!$S:$S,"&gt;"&amp;FK$5,Fluxo!$S:$S,"&lt;="&amp;FL$5,Fluxo!$D:$D,$D123)</f>
        <v>0</v>
      </c>
      <c r="FM123" s="18">
        <f>SUMIFS(Fluxo!$N:$N,Fluxo!$S:$S,"&gt;"&amp;FL$5,Fluxo!$S:$S,"&lt;="&amp;FM$5,Fluxo!$D:$D,$D123)</f>
        <v>0</v>
      </c>
      <c r="FN123" s="18">
        <f>SUMIFS(Fluxo!$N:$N,Fluxo!$S:$S,"&gt;"&amp;FM$5,Fluxo!$S:$S,"&lt;="&amp;FN$5,Fluxo!$D:$D,$D123)</f>
        <v>0</v>
      </c>
      <c r="FO123" s="18">
        <f>SUMIFS(Fluxo!$N:$N,Fluxo!$S:$S,"&gt;"&amp;FN$5,Fluxo!$S:$S,"&lt;="&amp;FO$5,Fluxo!$D:$D,$D123)</f>
        <v>0</v>
      </c>
      <c r="FP123" s="18">
        <f>SUMIFS(Fluxo!$N:$N,Fluxo!$S:$S,"&gt;"&amp;FO$5,Fluxo!$S:$S,"&lt;="&amp;FP$5,Fluxo!$D:$D,$D123)</f>
        <v>0</v>
      </c>
      <c r="FQ123" s="18">
        <f>SUMIFS(Fluxo!$N:$N,Fluxo!$S:$S,"&gt;"&amp;FP$5,Fluxo!$S:$S,"&lt;="&amp;FQ$5,Fluxo!$D:$D,$D123)</f>
        <v>0</v>
      </c>
      <c r="FR123" s="18">
        <f>SUMIFS(Fluxo!$N:$N,Fluxo!$S:$S,"&gt;"&amp;FQ$5,Fluxo!$S:$S,"&lt;="&amp;FR$5,Fluxo!$D:$D,$D123)</f>
        <v>0</v>
      </c>
      <c r="FS123" s="18">
        <f>SUMIFS(Fluxo!$N:$N,Fluxo!$S:$S,"&gt;"&amp;FR$5,Fluxo!$S:$S,"&lt;="&amp;FS$5,Fluxo!$D:$D,$D123)</f>
        <v>0</v>
      </c>
      <c r="FT123" s="18">
        <f>SUMIFS(Fluxo!$N:$N,Fluxo!$S:$S,"&gt;"&amp;FS$5,Fluxo!$S:$S,"&lt;="&amp;FT$5,Fluxo!$D:$D,$D123)</f>
        <v>0</v>
      </c>
      <c r="FU123" s="18">
        <f>SUMIFS(Fluxo!$N:$N,Fluxo!$S:$S,"&gt;"&amp;FT$5,Fluxo!$S:$S,"&lt;="&amp;FU$5,Fluxo!$D:$D,$D123)</f>
        <v>0</v>
      </c>
      <c r="FV123" s="18">
        <f>SUMIFS(Fluxo!$N:$N,Fluxo!$S:$S,"&gt;"&amp;FU$5,Fluxo!$S:$S,"&lt;="&amp;FV$5,Fluxo!$D:$D,$D123)</f>
        <v>0</v>
      </c>
      <c r="FW123" s="18">
        <f>SUMIFS(Fluxo!$N:$N,Fluxo!$S:$S,"&gt;"&amp;FV$5,Fluxo!$S:$S,"&lt;="&amp;FW$5,Fluxo!$D:$D,$D123)</f>
        <v>0</v>
      </c>
      <c r="FX123" s="18">
        <f>SUMIFS(Fluxo!$N:$N,Fluxo!$S:$S,"&gt;"&amp;FW$5,Fluxo!$S:$S,"&lt;="&amp;FX$5,Fluxo!$D:$D,$D123)</f>
        <v>0</v>
      </c>
      <c r="FY123" s="18">
        <f>SUMIFS(Fluxo!$N:$N,Fluxo!$S:$S,"&gt;"&amp;FX$5,Fluxo!$S:$S,"&lt;="&amp;FY$5,Fluxo!$D:$D,$D123)</f>
        <v>0</v>
      </c>
      <c r="FZ123" s="18">
        <f>SUMIFS(Fluxo!$N:$N,Fluxo!$S:$S,"&gt;"&amp;FY$5,Fluxo!$S:$S,"&lt;="&amp;FZ$5,Fluxo!$D:$D,$D123)</f>
        <v>0</v>
      </c>
      <c r="GA123" s="18">
        <f>SUMIFS(Fluxo!$N:$N,Fluxo!$S:$S,"&gt;"&amp;FZ$5,Fluxo!$S:$S,"&lt;="&amp;GA$5,Fluxo!$D:$D,$D123)</f>
        <v>0</v>
      </c>
      <c r="GB123" s="18">
        <f>SUMIFS(Fluxo!$N:$N,Fluxo!$S:$S,"&gt;"&amp;GA$5,Fluxo!$S:$S,"&lt;="&amp;GB$5,Fluxo!$D:$D,$D123)</f>
        <v>0</v>
      </c>
      <c r="GC123" s="18">
        <f>SUMIFS(Fluxo!$N:$N,Fluxo!$S:$S,"&gt;"&amp;GB$5,Fluxo!$S:$S,"&lt;="&amp;GC$5,Fluxo!$D:$D,$D123)</f>
        <v>0</v>
      </c>
      <c r="GD123" s="18">
        <f>SUMIFS(Fluxo!$N:$N,Fluxo!$S:$S,"&gt;"&amp;GC$5,Fluxo!$S:$S,"&lt;="&amp;GD$5,Fluxo!$D:$D,$D123)</f>
        <v>0</v>
      </c>
      <c r="GE123" s="18">
        <f>SUMIFS(Fluxo!$N:$N,Fluxo!$S:$S,"&gt;"&amp;GD$5,Fluxo!$S:$S,"&lt;="&amp;GE$5,Fluxo!$D:$D,$D123)</f>
        <v>0</v>
      </c>
      <c r="GF123" s="18">
        <f>SUMIFS(Fluxo!$N:$N,Fluxo!$S:$S,"&gt;"&amp;GE$5,Fluxo!$S:$S,"&lt;="&amp;GF$5,Fluxo!$D:$D,$D123)</f>
        <v>0</v>
      </c>
      <c r="GG123" s="18">
        <f>SUMIFS(Fluxo!$N:$N,Fluxo!$S:$S,"&gt;"&amp;GF$5,Fluxo!$S:$S,"&lt;="&amp;GG$5,Fluxo!$D:$D,$D123)</f>
        <v>0</v>
      </c>
      <c r="GH123" s="18">
        <f>SUMIFS(Fluxo!$N:$N,Fluxo!$S:$S,"&gt;"&amp;GG$5,Fluxo!$S:$S,"&lt;="&amp;GH$5,Fluxo!$D:$D,$D123)</f>
        <v>0</v>
      </c>
      <c r="GI123" s="18">
        <f>SUMIFS(Fluxo!$N:$N,Fluxo!$S:$S,"&gt;"&amp;GH$5,Fluxo!$S:$S,"&lt;="&amp;GI$5,Fluxo!$D:$D,$D123)</f>
        <v>0</v>
      </c>
      <c r="GJ123" s="18">
        <f>SUMIFS(Fluxo!$N:$N,Fluxo!$S:$S,"&gt;"&amp;GI$5,Fluxo!$S:$S,"&lt;="&amp;GJ$5,Fluxo!$D:$D,$D123)</f>
        <v>0</v>
      </c>
      <c r="GK123" s="18">
        <f>SUMIFS(Fluxo!$N:$N,Fluxo!$S:$S,"&gt;"&amp;GJ$5,Fluxo!$S:$S,"&lt;="&amp;GK$5,Fluxo!$D:$D,$D123)</f>
        <v>0</v>
      </c>
      <c r="GL123" s="18">
        <f>SUMIFS(Fluxo!$N:$N,Fluxo!$S:$S,"&gt;"&amp;GK$5,Fluxo!$S:$S,"&lt;="&amp;GL$5,Fluxo!$D:$D,$D123)</f>
        <v>0</v>
      </c>
      <c r="GM123" s="18">
        <f>SUMIFS(Fluxo!$N:$N,Fluxo!$S:$S,"&gt;"&amp;GL$5,Fluxo!$S:$S,"&lt;="&amp;GM$5,Fluxo!$D:$D,$D123)</f>
        <v>0</v>
      </c>
      <c r="GN123" s="18">
        <f>SUMIFS(Fluxo!$N:$N,Fluxo!$S:$S,"&gt;"&amp;GM$5,Fluxo!$S:$S,"&lt;="&amp;GN$5,Fluxo!$D:$D,$D123)</f>
        <v>0</v>
      </c>
      <c r="GO123" s="18">
        <f>SUMIFS(Fluxo!$N:$N,Fluxo!$S:$S,"&gt;"&amp;GN$5,Fluxo!$S:$S,"&lt;="&amp;GO$5,Fluxo!$D:$D,$D123)</f>
        <v>0</v>
      </c>
      <c r="GP123" s="18">
        <f>SUMIFS(Fluxo!$N:$N,Fluxo!$S:$S,"&gt;"&amp;GO$5,Fluxo!$S:$S,"&lt;="&amp;GP$5,Fluxo!$D:$D,$D123)</f>
        <v>0</v>
      </c>
      <c r="GQ123" s="18">
        <f>SUMIFS(Fluxo!$N:$N,Fluxo!$S:$S,"&gt;"&amp;GP$5,Fluxo!$S:$S,"&lt;="&amp;GQ$5,Fluxo!$D:$D,$D123)</f>
        <v>0</v>
      </c>
      <c r="GR123" s="18">
        <f>SUMIFS(Fluxo!$N:$N,Fluxo!$S:$S,"&gt;"&amp;GQ$5,Fluxo!$S:$S,"&lt;="&amp;GR$5,Fluxo!$D:$D,$D123)</f>
        <v>0</v>
      </c>
      <c r="GS123" s="18">
        <f>SUMIFS(Fluxo!$N:$N,Fluxo!$S:$S,"&gt;"&amp;GR$5,Fluxo!$S:$S,"&lt;="&amp;GS$5,Fluxo!$D:$D,$D123)</f>
        <v>0</v>
      </c>
      <c r="GT123" s="18">
        <f>SUMIFS(Fluxo!$N:$N,Fluxo!$S:$S,"&gt;"&amp;GS$5,Fluxo!$S:$S,"&lt;="&amp;GT$5,Fluxo!$D:$D,$D123)</f>
        <v>0</v>
      </c>
      <c r="GU123" s="18">
        <f>SUMIFS(Fluxo!$N:$N,Fluxo!$S:$S,"&gt;"&amp;GT$5,Fluxo!$S:$S,"&lt;="&amp;GU$5,Fluxo!$D:$D,$D123)</f>
        <v>0</v>
      </c>
      <c r="GV123" s="18">
        <f>SUMIFS(Fluxo!$N:$N,Fluxo!$S:$S,"&gt;"&amp;GU$5,Fluxo!$S:$S,"&lt;="&amp;GV$5,Fluxo!$D:$D,$D123)</f>
        <v>0</v>
      </c>
      <c r="GW123" s="18">
        <f>SUMIFS(Fluxo!$N:$N,Fluxo!$S:$S,"&gt;"&amp;GV$5,Fluxo!$S:$S,"&lt;="&amp;GW$5,Fluxo!$D:$D,$D123)</f>
        <v>0</v>
      </c>
      <c r="GX123" s="18">
        <f>SUMIFS(Fluxo!$N:$N,Fluxo!$S:$S,"&gt;"&amp;GW$5,Fluxo!$S:$S,"&lt;="&amp;GX$5,Fluxo!$D:$D,$D123)</f>
        <v>0</v>
      </c>
      <c r="GY123" s="18">
        <f>SUMIFS(Fluxo!$N:$N,Fluxo!$S:$S,"&gt;"&amp;GX$5,Fluxo!$S:$S,"&lt;="&amp;GY$5,Fluxo!$D:$D,$D123)</f>
        <v>0</v>
      </c>
      <c r="GZ123" s="18">
        <f>SUMIFS(Fluxo!$N:$N,Fluxo!$S:$S,"&gt;"&amp;GY$5,Fluxo!$S:$S,"&lt;="&amp;GZ$5,Fluxo!$D:$D,$D123)</f>
        <v>0</v>
      </c>
      <c r="HA123" s="18">
        <f>SUMIFS(Fluxo!$N:$N,Fluxo!$S:$S,"&gt;"&amp;GZ$5,Fluxo!$S:$S,"&lt;="&amp;HA$5,Fluxo!$D:$D,$D123)</f>
        <v>0</v>
      </c>
      <c r="HB123" s="18">
        <f>SUMIFS(Fluxo!$N:$N,Fluxo!$S:$S,"&gt;"&amp;HA$5,Fluxo!$S:$S,"&lt;="&amp;HB$5,Fluxo!$D:$D,$D123)</f>
        <v>0</v>
      </c>
      <c r="HC123" s="18">
        <f>SUMIFS(Fluxo!$N:$N,Fluxo!$S:$S,"&gt;"&amp;HB$5,Fluxo!$S:$S,"&lt;="&amp;HC$5,Fluxo!$D:$D,$D123)</f>
        <v>0</v>
      </c>
      <c r="HD123" s="18">
        <f>SUMIFS(Fluxo!$N:$N,Fluxo!$S:$S,"&gt;"&amp;HC$5,Fluxo!$S:$S,"&lt;="&amp;HD$5,Fluxo!$D:$D,$D123)</f>
        <v>0</v>
      </c>
      <c r="HE123" s="18">
        <f>SUMIFS(Fluxo!$N:$N,Fluxo!$S:$S,"&gt;"&amp;HD$5,Fluxo!$S:$S,"&lt;="&amp;HE$5,Fluxo!$D:$D,$D123)</f>
        <v>0</v>
      </c>
      <c r="HF123" s="18">
        <f>SUMIFS(Fluxo!$N:$N,Fluxo!$S:$S,"&gt;"&amp;HE$5,Fluxo!$S:$S,"&lt;="&amp;HF$5,Fluxo!$D:$D,$D123)</f>
        <v>0</v>
      </c>
    </row>
    <row r="124" spans="1:214">
      <c r="A124" s="20">
        <f t="shared" si="18"/>
        <v>114</v>
      </c>
      <c r="B124" s="140" t="str">
        <f>'Check Carteira'!C116</f>
        <v>E.1016.99.03.1006</v>
      </c>
      <c r="C124" s="141">
        <v>1</v>
      </c>
      <c r="D124" s="129" t="str">
        <f>'Check Carteira'!F116</f>
        <v>S-1006</v>
      </c>
      <c r="E124" s="21" t="str">
        <f>IFERROR(INDEX(Contratos!L:L,MATCH(D124,Contratos!R:R,0)),"")</f>
        <v/>
      </c>
      <c r="F124" s="139" t="str">
        <f>IFERROR(INDEX(Contratos!G:G,MATCH(D124,Contratos!R:R,0)),"")</f>
        <v/>
      </c>
      <c r="H124" s="83">
        <f t="shared" si="19"/>
        <v>0</v>
      </c>
      <c r="J124" s="18">
        <f>SUMIFS(Fluxo!$N:$N,Fluxo!$S:$S,"&gt;"&amp;I$5,Fluxo!$S:$S,"&lt;="&amp;J$5,Fluxo!$D:$D,$D124)</f>
        <v>0</v>
      </c>
      <c r="K124" s="18">
        <f>SUMIFS(Fluxo!$N:$N,Fluxo!$S:$S,"&gt;"&amp;J$5,Fluxo!$S:$S,"&lt;="&amp;K$5,Fluxo!$D:$D,$D124)</f>
        <v>0</v>
      </c>
      <c r="L124" s="18">
        <f>SUMIFS(Fluxo!$N:$N,Fluxo!$S:$S,"&gt;"&amp;K$5,Fluxo!$S:$S,"&lt;="&amp;L$5,Fluxo!$D:$D,$D124)</f>
        <v>0</v>
      </c>
      <c r="M124" s="18">
        <f>SUMIFS(Fluxo!$N:$N,Fluxo!$S:$S,"&gt;"&amp;L$5,Fluxo!$S:$S,"&lt;="&amp;M$5,Fluxo!$D:$D,$D124)</f>
        <v>0</v>
      </c>
      <c r="N124" s="18">
        <f>SUMIFS(Fluxo!$N:$N,Fluxo!$S:$S,"&gt;"&amp;M$5,Fluxo!$S:$S,"&lt;="&amp;N$5,Fluxo!$D:$D,$D124)</f>
        <v>0</v>
      </c>
      <c r="O124" s="18">
        <f>SUMIFS(Fluxo!$N:$N,Fluxo!$S:$S,"&gt;"&amp;N$5,Fluxo!$S:$S,"&lt;="&amp;O$5,Fluxo!$D:$D,$D124)</f>
        <v>0</v>
      </c>
      <c r="P124" s="18">
        <f>SUMIFS(Fluxo!$N:$N,Fluxo!$S:$S,"&gt;"&amp;O$5,Fluxo!$S:$S,"&lt;="&amp;P$5,Fluxo!$D:$D,$D124)</f>
        <v>0</v>
      </c>
      <c r="Q124" s="18">
        <f>SUMIFS(Fluxo!$N:$N,Fluxo!$S:$S,"&gt;"&amp;P$5,Fluxo!$S:$S,"&lt;="&amp;Q$5,Fluxo!$D:$D,$D124)</f>
        <v>0</v>
      </c>
      <c r="R124" s="18">
        <f>SUMIFS(Fluxo!$N:$N,Fluxo!$S:$S,"&gt;"&amp;Q$5,Fluxo!$S:$S,"&lt;="&amp;R$5,Fluxo!$D:$D,$D124)</f>
        <v>0</v>
      </c>
      <c r="S124" s="18">
        <f>SUMIFS(Fluxo!$N:$N,Fluxo!$S:$S,"&gt;"&amp;R$5,Fluxo!$S:$S,"&lt;="&amp;S$5,Fluxo!$D:$D,$D124)</f>
        <v>0</v>
      </c>
      <c r="T124" s="18">
        <f>SUMIFS(Fluxo!$N:$N,Fluxo!$S:$S,"&gt;"&amp;S$5,Fluxo!$S:$S,"&lt;="&amp;T$5,Fluxo!$D:$D,$D124)</f>
        <v>0</v>
      </c>
      <c r="U124" s="18">
        <f>SUMIFS(Fluxo!$N:$N,Fluxo!$S:$S,"&gt;"&amp;T$5,Fluxo!$S:$S,"&lt;="&amp;U$5,Fluxo!$D:$D,$D124)</f>
        <v>0</v>
      </c>
      <c r="V124" s="18">
        <f>SUMIFS(Fluxo!$N:$N,Fluxo!$S:$S,"&gt;"&amp;U$5,Fluxo!$S:$S,"&lt;="&amp;V$5,Fluxo!$D:$D,$D124)</f>
        <v>0</v>
      </c>
      <c r="W124" s="18">
        <f>SUMIFS(Fluxo!$N:$N,Fluxo!$S:$S,"&gt;"&amp;V$5,Fluxo!$S:$S,"&lt;="&amp;W$5,Fluxo!$D:$D,$D124)</f>
        <v>0</v>
      </c>
      <c r="X124" s="18">
        <f>SUMIFS(Fluxo!$N:$N,Fluxo!$S:$S,"&gt;"&amp;W$5,Fluxo!$S:$S,"&lt;="&amp;X$5,Fluxo!$D:$D,$D124)</f>
        <v>0</v>
      </c>
      <c r="Y124" s="18">
        <f>SUMIFS(Fluxo!$N:$N,Fluxo!$S:$S,"&gt;"&amp;X$5,Fluxo!$S:$S,"&lt;="&amp;Y$5,Fluxo!$D:$D,$D124)</f>
        <v>0</v>
      </c>
      <c r="Z124" s="18">
        <f>SUMIFS(Fluxo!$N:$N,Fluxo!$S:$S,"&gt;"&amp;Y$5,Fluxo!$S:$S,"&lt;="&amp;Z$5,Fluxo!$D:$D,$D124)</f>
        <v>0</v>
      </c>
      <c r="AA124" s="18">
        <f>SUMIFS(Fluxo!$N:$N,Fluxo!$S:$S,"&gt;"&amp;Z$5,Fluxo!$S:$S,"&lt;="&amp;AA$5,Fluxo!$D:$D,$D124)</f>
        <v>0</v>
      </c>
      <c r="AB124" s="18">
        <f>SUMIFS(Fluxo!$N:$N,Fluxo!$S:$S,"&gt;"&amp;AA$5,Fluxo!$S:$S,"&lt;="&amp;AB$5,Fluxo!$D:$D,$D124)</f>
        <v>0</v>
      </c>
      <c r="AC124" s="18">
        <f>SUMIFS(Fluxo!$N:$N,Fluxo!$S:$S,"&gt;"&amp;AB$5,Fluxo!$S:$S,"&lt;="&amp;AC$5,Fluxo!$D:$D,$D124)</f>
        <v>0</v>
      </c>
      <c r="AD124" s="18">
        <f>SUMIFS(Fluxo!$N:$N,Fluxo!$S:$S,"&gt;"&amp;AC$5,Fluxo!$S:$S,"&lt;="&amp;AD$5,Fluxo!$D:$D,$D124)</f>
        <v>0</v>
      </c>
      <c r="AE124" s="18">
        <f>SUMIFS(Fluxo!$N:$N,Fluxo!$S:$S,"&gt;"&amp;AD$5,Fluxo!$S:$S,"&lt;="&amp;AE$5,Fluxo!$D:$D,$D124)</f>
        <v>0</v>
      </c>
      <c r="AF124" s="18">
        <f>SUMIFS(Fluxo!$N:$N,Fluxo!$S:$S,"&gt;"&amp;AE$5,Fluxo!$S:$S,"&lt;="&amp;AF$5,Fluxo!$D:$D,$D124)</f>
        <v>0</v>
      </c>
      <c r="AG124" s="18">
        <f>SUMIFS(Fluxo!$N:$N,Fluxo!$S:$S,"&gt;"&amp;AF$5,Fluxo!$S:$S,"&lt;="&amp;AG$5,Fluxo!$D:$D,$D124)</f>
        <v>0</v>
      </c>
      <c r="AH124" s="18">
        <f>SUMIFS(Fluxo!$N:$N,Fluxo!$S:$S,"&gt;"&amp;AG$5,Fluxo!$S:$S,"&lt;="&amp;AH$5,Fluxo!$D:$D,$D124)</f>
        <v>0</v>
      </c>
      <c r="AI124" s="18">
        <f>SUMIFS(Fluxo!$N:$N,Fluxo!$S:$S,"&gt;"&amp;AH$5,Fluxo!$S:$S,"&lt;="&amp;AI$5,Fluxo!$D:$D,$D124)</f>
        <v>0</v>
      </c>
      <c r="AJ124" s="18">
        <f>SUMIFS(Fluxo!$N:$N,Fluxo!$S:$S,"&gt;"&amp;AI$5,Fluxo!$S:$S,"&lt;="&amp;AJ$5,Fluxo!$D:$D,$D124)</f>
        <v>0</v>
      </c>
      <c r="AK124" s="18">
        <f>SUMIFS(Fluxo!$N:$N,Fluxo!$S:$S,"&gt;"&amp;AJ$5,Fluxo!$S:$S,"&lt;="&amp;AK$5,Fluxo!$D:$D,$D124)</f>
        <v>0</v>
      </c>
      <c r="AL124" s="18">
        <f>SUMIFS(Fluxo!$N:$N,Fluxo!$S:$S,"&gt;"&amp;AK$5,Fluxo!$S:$S,"&lt;="&amp;AL$5,Fluxo!$D:$D,$D124)</f>
        <v>0</v>
      </c>
      <c r="AM124" s="18">
        <f>SUMIFS(Fluxo!$N:$N,Fluxo!$S:$S,"&gt;"&amp;AL$5,Fluxo!$S:$S,"&lt;="&amp;AM$5,Fluxo!$D:$D,$D124)</f>
        <v>0</v>
      </c>
      <c r="AN124" s="18">
        <f>SUMIFS(Fluxo!$N:$N,Fluxo!$S:$S,"&gt;"&amp;AM$5,Fluxo!$S:$S,"&lt;="&amp;AN$5,Fluxo!$D:$D,$D124)</f>
        <v>0</v>
      </c>
      <c r="AO124" s="18">
        <f>SUMIFS(Fluxo!$N:$N,Fluxo!$S:$S,"&gt;"&amp;AN$5,Fluxo!$S:$S,"&lt;="&amp;AO$5,Fluxo!$D:$D,$D124)</f>
        <v>0</v>
      </c>
      <c r="AP124" s="18">
        <f>SUMIFS(Fluxo!$N:$N,Fluxo!$S:$S,"&gt;"&amp;AO$5,Fluxo!$S:$S,"&lt;="&amp;AP$5,Fluxo!$D:$D,$D124)</f>
        <v>0</v>
      </c>
      <c r="AQ124" s="18">
        <f>SUMIFS(Fluxo!$N:$N,Fluxo!$S:$S,"&gt;"&amp;AP$5,Fluxo!$S:$S,"&lt;="&amp;AQ$5,Fluxo!$D:$D,$D124)</f>
        <v>0</v>
      </c>
      <c r="AR124" s="18">
        <f>SUMIFS(Fluxo!$N:$N,Fluxo!$S:$S,"&gt;"&amp;AQ$5,Fluxo!$S:$S,"&lt;="&amp;AR$5,Fluxo!$D:$D,$D124)</f>
        <v>0</v>
      </c>
      <c r="AS124" s="18">
        <f>SUMIFS(Fluxo!$N:$N,Fluxo!$S:$S,"&gt;"&amp;AR$5,Fluxo!$S:$S,"&lt;="&amp;AS$5,Fluxo!$D:$D,$D124)</f>
        <v>0</v>
      </c>
      <c r="AT124" s="18">
        <f>SUMIFS(Fluxo!$N:$N,Fluxo!$S:$S,"&gt;"&amp;AS$5,Fluxo!$S:$S,"&lt;="&amp;AT$5,Fluxo!$D:$D,$D124)</f>
        <v>0</v>
      </c>
      <c r="AU124" s="18">
        <f>SUMIFS(Fluxo!$N:$N,Fluxo!$S:$S,"&gt;"&amp;AT$5,Fluxo!$S:$S,"&lt;="&amp;AU$5,Fluxo!$D:$D,$D124)</f>
        <v>0</v>
      </c>
      <c r="AV124" s="18">
        <f>SUMIFS(Fluxo!$N:$N,Fluxo!$S:$S,"&gt;"&amp;AU$5,Fluxo!$S:$S,"&lt;="&amp;AV$5,Fluxo!$D:$D,$D124)</f>
        <v>0</v>
      </c>
      <c r="AW124" s="18">
        <f>SUMIFS(Fluxo!$N:$N,Fluxo!$S:$S,"&gt;"&amp;AV$5,Fluxo!$S:$S,"&lt;="&amp;AW$5,Fluxo!$D:$D,$D124)</f>
        <v>0</v>
      </c>
      <c r="AX124" s="18">
        <f>SUMIFS(Fluxo!$N:$N,Fluxo!$S:$S,"&gt;"&amp;AW$5,Fluxo!$S:$S,"&lt;="&amp;AX$5,Fluxo!$D:$D,$D124)</f>
        <v>0</v>
      </c>
      <c r="AY124" s="18">
        <f>SUMIFS(Fluxo!$N:$N,Fluxo!$S:$S,"&gt;"&amp;AX$5,Fluxo!$S:$S,"&lt;="&amp;AY$5,Fluxo!$D:$D,$D124)</f>
        <v>0</v>
      </c>
      <c r="AZ124" s="18">
        <f>SUMIFS(Fluxo!$N:$N,Fluxo!$S:$S,"&gt;"&amp;AY$5,Fluxo!$S:$S,"&lt;="&amp;AZ$5,Fluxo!$D:$D,$D124)</f>
        <v>0</v>
      </c>
      <c r="BA124" s="18">
        <f>SUMIFS(Fluxo!$N:$N,Fluxo!$S:$S,"&gt;"&amp;AZ$5,Fluxo!$S:$S,"&lt;="&amp;BA$5,Fluxo!$D:$D,$D124)</f>
        <v>0</v>
      </c>
      <c r="BB124" s="18">
        <f>SUMIFS(Fluxo!$N:$N,Fluxo!$S:$S,"&gt;"&amp;BA$5,Fluxo!$S:$S,"&lt;="&amp;BB$5,Fluxo!$D:$D,$D124)</f>
        <v>0</v>
      </c>
      <c r="BC124" s="18">
        <f>SUMIFS(Fluxo!$N:$N,Fluxo!$S:$S,"&gt;"&amp;BB$5,Fluxo!$S:$S,"&lt;="&amp;BC$5,Fluxo!$D:$D,$D124)</f>
        <v>0</v>
      </c>
      <c r="BD124" s="18">
        <f>SUMIFS(Fluxo!$N:$N,Fluxo!$S:$S,"&gt;"&amp;BC$5,Fluxo!$S:$S,"&lt;="&amp;BD$5,Fluxo!$D:$D,$D124)</f>
        <v>0</v>
      </c>
      <c r="BE124" s="18">
        <f>SUMIFS(Fluxo!$N:$N,Fluxo!$S:$S,"&gt;"&amp;BD$5,Fluxo!$S:$S,"&lt;="&amp;BE$5,Fluxo!$D:$D,$D124)</f>
        <v>0</v>
      </c>
      <c r="BF124" s="18">
        <f>SUMIFS(Fluxo!$N:$N,Fluxo!$S:$S,"&gt;"&amp;BE$5,Fluxo!$S:$S,"&lt;="&amp;BF$5,Fluxo!$D:$D,$D124)</f>
        <v>0</v>
      </c>
      <c r="BG124" s="18">
        <f>SUMIFS(Fluxo!$N:$N,Fluxo!$S:$S,"&gt;"&amp;BF$5,Fluxo!$S:$S,"&lt;="&amp;BG$5,Fluxo!$D:$D,$D124)</f>
        <v>0</v>
      </c>
      <c r="BH124" s="18">
        <f>SUMIFS(Fluxo!$N:$N,Fluxo!$S:$S,"&gt;"&amp;BG$5,Fluxo!$S:$S,"&lt;="&amp;BH$5,Fluxo!$D:$D,$D124)</f>
        <v>0</v>
      </c>
      <c r="BI124" s="18">
        <f>SUMIFS(Fluxo!$N:$N,Fluxo!$S:$S,"&gt;"&amp;BH$5,Fluxo!$S:$S,"&lt;="&amp;BI$5,Fluxo!$D:$D,$D124)</f>
        <v>0</v>
      </c>
      <c r="BJ124" s="18">
        <f>SUMIFS(Fluxo!$N:$N,Fluxo!$S:$S,"&gt;"&amp;BI$5,Fluxo!$S:$S,"&lt;="&amp;BJ$5,Fluxo!$D:$D,$D124)</f>
        <v>0</v>
      </c>
      <c r="BK124" s="18">
        <f>SUMIFS(Fluxo!$N:$N,Fluxo!$S:$S,"&gt;"&amp;BJ$5,Fluxo!$S:$S,"&lt;="&amp;BK$5,Fluxo!$D:$D,$D124)</f>
        <v>0</v>
      </c>
      <c r="BL124" s="18">
        <f>SUMIFS(Fluxo!$N:$N,Fluxo!$S:$S,"&gt;"&amp;BK$5,Fluxo!$S:$S,"&lt;="&amp;BL$5,Fluxo!$D:$D,$D124)</f>
        <v>0</v>
      </c>
      <c r="BM124" s="18">
        <f>SUMIFS(Fluxo!$N:$N,Fluxo!$S:$S,"&gt;"&amp;BL$5,Fluxo!$S:$S,"&lt;="&amp;BM$5,Fluxo!$D:$D,$D124)</f>
        <v>0</v>
      </c>
      <c r="BN124" s="18">
        <f>SUMIFS(Fluxo!$N:$N,Fluxo!$S:$S,"&gt;"&amp;BM$5,Fluxo!$S:$S,"&lt;="&amp;BN$5,Fluxo!$D:$D,$D124)</f>
        <v>0</v>
      </c>
      <c r="BO124" s="18">
        <f>SUMIFS(Fluxo!$N:$N,Fluxo!$S:$S,"&gt;"&amp;BN$5,Fluxo!$S:$S,"&lt;="&amp;BO$5,Fluxo!$D:$D,$D124)</f>
        <v>0</v>
      </c>
      <c r="BP124" s="18">
        <f>SUMIFS(Fluxo!$N:$N,Fluxo!$S:$S,"&gt;"&amp;BO$5,Fluxo!$S:$S,"&lt;="&amp;BP$5,Fluxo!$D:$D,$D124)</f>
        <v>0</v>
      </c>
      <c r="BQ124" s="18">
        <f>SUMIFS(Fluxo!$N:$N,Fluxo!$S:$S,"&gt;"&amp;BP$5,Fluxo!$S:$S,"&lt;="&amp;BQ$5,Fluxo!$D:$D,$D124)</f>
        <v>0</v>
      </c>
      <c r="BR124" s="18">
        <f>SUMIFS(Fluxo!$N:$N,Fluxo!$S:$S,"&gt;"&amp;BQ$5,Fluxo!$S:$S,"&lt;="&amp;BR$5,Fluxo!$D:$D,$D124)</f>
        <v>0</v>
      </c>
      <c r="BS124" s="18">
        <f>SUMIFS(Fluxo!$N:$N,Fluxo!$S:$S,"&gt;"&amp;BR$5,Fluxo!$S:$S,"&lt;="&amp;BS$5,Fluxo!$D:$D,$D124)</f>
        <v>0</v>
      </c>
      <c r="BT124" s="18">
        <f>SUMIFS(Fluxo!$N:$N,Fluxo!$S:$S,"&gt;"&amp;BS$5,Fluxo!$S:$S,"&lt;="&amp;BT$5,Fluxo!$D:$D,$D124)</f>
        <v>0</v>
      </c>
      <c r="BU124" s="18">
        <f>SUMIFS(Fluxo!$N:$N,Fluxo!$S:$S,"&gt;"&amp;BT$5,Fluxo!$S:$S,"&lt;="&amp;BU$5,Fluxo!$D:$D,$D124)</f>
        <v>0</v>
      </c>
      <c r="BV124" s="18">
        <f>SUMIFS(Fluxo!$N:$N,Fluxo!$S:$S,"&gt;"&amp;BU$5,Fluxo!$S:$S,"&lt;="&amp;BV$5,Fluxo!$D:$D,$D124)</f>
        <v>0</v>
      </c>
      <c r="BW124" s="18">
        <f>SUMIFS(Fluxo!$N:$N,Fluxo!$S:$S,"&gt;"&amp;BV$5,Fluxo!$S:$S,"&lt;="&amp;BW$5,Fluxo!$D:$D,$D124)</f>
        <v>0</v>
      </c>
      <c r="BX124" s="18">
        <f>SUMIFS(Fluxo!$N:$N,Fluxo!$S:$S,"&gt;"&amp;BW$5,Fluxo!$S:$S,"&lt;="&amp;BX$5,Fluxo!$D:$D,$D124)</f>
        <v>0</v>
      </c>
      <c r="BY124" s="18">
        <f>SUMIFS(Fluxo!$N:$N,Fluxo!$S:$S,"&gt;"&amp;BX$5,Fluxo!$S:$S,"&lt;="&amp;BY$5,Fluxo!$D:$D,$D124)</f>
        <v>0</v>
      </c>
      <c r="BZ124" s="18">
        <f>SUMIFS(Fluxo!$N:$N,Fluxo!$S:$S,"&gt;"&amp;BY$5,Fluxo!$S:$S,"&lt;="&amp;BZ$5,Fluxo!$D:$D,$D124)</f>
        <v>0</v>
      </c>
      <c r="CA124" s="18">
        <f>SUMIFS(Fluxo!$N:$N,Fluxo!$S:$S,"&gt;"&amp;BZ$5,Fluxo!$S:$S,"&lt;="&amp;CA$5,Fluxo!$D:$D,$D124)</f>
        <v>0</v>
      </c>
      <c r="CB124" s="18">
        <f>SUMIFS(Fluxo!$N:$N,Fluxo!$S:$S,"&gt;"&amp;CA$5,Fluxo!$S:$S,"&lt;="&amp;CB$5,Fluxo!$D:$D,$D124)</f>
        <v>0</v>
      </c>
      <c r="CC124" s="18">
        <f>SUMIFS(Fluxo!$N:$N,Fluxo!$S:$S,"&gt;"&amp;CB$5,Fluxo!$S:$S,"&lt;="&amp;CC$5,Fluxo!$D:$D,$D124)</f>
        <v>0</v>
      </c>
      <c r="CD124" s="18">
        <f>SUMIFS(Fluxo!$N:$N,Fluxo!$S:$S,"&gt;"&amp;CC$5,Fluxo!$S:$S,"&lt;="&amp;CD$5,Fluxo!$D:$D,$D124)</f>
        <v>0</v>
      </c>
      <c r="CE124" s="18">
        <f>SUMIFS(Fluxo!$N:$N,Fluxo!$S:$S,"&gt;"&amp;CD$5,Fluxo!$S:$S,"&lt;="&amp;CE$5,Fluxo!$D:$D,$D124)</f>
        <v>0</v>
      </c>
      <c r="CF124" s="18">
        <f>SUMIFS(Fluxo!$N:$N,Fluxo!$S:$S,"&gt;"&amp;CE$5,Fluxo!$S:$S,"&lt;="&amp;CF$5,Fluxo!$D:$D,$D124)</f>
        <v>0</v>
      </c>
      <c r="CG124" s="18">
        <f>SUMIFS(Fluxo!$N:$N,Fluxo!$S:$S,"&gt;"&amp;CF$5,Fluxo!$S:$S,"&lt;="&amp;CG$5,Fluxo!$D:$D,$D124)</f>
        <v>0</v>
      </c>
      <c r="CH124" s="18">
        <f>SUMIFS(Fluxo!$N:$N,Fluxo!$S:$S,"&gt;"&amp;CG$5,Fluxo!$S:$S,"&lt;="&amp;CH$5,Fluxo!$D:$D,$D124)</f>
        <v>0</v>
      </c>
      <c r="CI124" s="18">
        <f>SUMIFS(Fluxo!$N:$N,Fluxo!$S:$S,"&gt;"&amp;CH$5,Fluxo!$S:$S,"&lt;="&amp;CI$5,Fluxo!$D:$D,$D124)</f>
        <v>0</v>
      </c>
      <c r="CJ124" s="18">
        <f>SUMIFS(Fluxo!$N:$N,Fluxo!$S:$S,"&gt;"&amp;CI$5,Fluxo!$S:$S,"&lt;="&amp;CJ$5,Fluxo!$D:$D,$D124)</f>
        <v>0</v>
      </c>
      <c r="CK124" s="18">
        <f>SUMIFS(Fluxo!$N:$N,Fluxo!$S:$S,"&gt;"&amp;CJ$5,Fluxo!$S:$S,"&lt;="&amp;CK$5,Fluxo!$D:$D,$D124)</f>
        <v>0</v>
      </c>
      <c r="CL124" s="18">
        <f>SUMIFS(Fluxo!$N:$N,Fluxo!$S:$S,"&gt;"&amp;CK$5,Fluxo!$S:$S,"&lt;="&amp;CL$5,Fluxo!$D:$D,$D124)</f>
        <v>0</v>
      </c>
      <c r="CM124" s="18">
        <f>SUMIFS(Fluxo!$N:$N,Fluxo!$S:$S,"&gt;"&amp;CL$5,Fluxo!$S:$S,"&lt;="&amp;CM$5,Fluxo!$D:$D,$D124)</f>
        <v>0</v>
      </c>
      <c r="CN124" s="18">
        <f>SUMIFS(Fluxo!$N:$N,Fluxo!$S:$S,"&gt;"&amp;CM$5,Fluxo!$S:$S,"&lt;="&amp;CN$5,Fluxo!$D:$D,$D124)</f>
        <v>0</v>
      </c>
      <c r="CO124" s="18">
        <f>SUMIFS(Fluxo!$N:$N,Fluxo!$S:$S,"&gt;"&amp;CN$5,Fluxo!$S:$S,"&lt;="&amp;CO$5,Fluxo!$D:$D,$D124)</f>
        <v>0</v>
      </c>
      <c r="CP124" s="18">
        <f>SUMIFS(Fluxo!$N:$N,Fluxo!$S:$S,"&gt;"&amp;CO$5,Fluxo!$S:$S,"&lt;="&amp;CP$5,Fluxo!$D:$D,$D124)</f>
        <v>0</v>
      </c>
      <c r="CQ124" s="18">
        <f>SUMIFS(Fluxo!$N:$N,Fluxo!$S:$S,"&gt;"&amp;CP$5,Fluxo!$S:$S,"&lt;="&amp;CQ$5,Fluxo!$D:$D,$D124)</f>
        <v>0</v>
      </c>
      <c r="CR124" s="18">
        <f>SUMIFS(Fluxo!$N:$N,Fluxo!$S:$S,"&gt;"&amp;CQ$5,Fluxo!$S:$S,"&lt;="&amp;CR$5,Fluxo!$D:$D,$D124)</f>
        <v>0</v>
      </c>
      <c r="CS124" s="18">
        <f>SUMIFS(Fluxo!$N:$N,Fluxo!$S:$S,"&gt;"&amp;CR$5,Fluxo!$S:$S,"&lt;="&amp;CS$5,Fluxo!$D:$D,$D124)</f>
        <v>0</v>
      </c>
      <c r="CT124" s="18">
        <f>SUMIFS(Fluxo!$N:$N,Fluxo!$S:$S,"&gt;"&amp;CS$5,Fluxo!$S:$S,"&lt;="&amp;CT$5,Fluxo!$D:$D,$D124)</f>
        <v>0</v>
      </c>
      <c r="CU124" s="18">
        <f>SUMIFS(Fluxo!$N:$N,Fluxo!$S:$S,"&gt;"&amp;CT$5,Fluxo!$S:$S,"&lt;="&amp;CU$5,Fluxo!$D:$D,$D124)</f>
        <v>0</v>
      </c>
      <c r="CV124" s="18">
        <f>SUMIFS(Fluxo!$N:$N,Fluxo!$S:$S,"&gt;"&amp;CU$5,Fluxo!$S:$S,"&lt;="&amp;CV$5,Fluxo!$D:$D,$D124)</f>
        <v>0</v>
      </c>
      <c r="CW124" s="18">
        <f>SUMIFS(Fluxo!$N:$N,Fluxo!$S:$S,"&gt;"&amp;CV$5,Fluxo!$S:$S,"&lt;="&amp;CW$5,Fluxo!$D:$D,$D124)</f>
        <v>0</v>
      </c>
      <c r="CX124" s="18">
        <f>SUMIFS(Fluxo!$N:$N,Fluxo!$S:$S,"&gt;"&amp;CW$5,Fluxo!$S:$S,"&lt;="&amp;CX$5,Fluxo!$D:$D,$D124)</f>
        <v>0</v>
      </c>
      <c r="CY124" s="18">
        <f>SUMIFS(Fluxo!$N:$N,Fluxo!$S:$S,"&gt;"&amp;CX$5,Fluxo!$S:$S,"&lt;="&amp;CY$5,Fluxo!$D:$D,$D124)</f>
        <v>0</v>
      </c>
      <c r="CZ124" s="18">
        <f>SUMIFS(Fluxo!$N:$N,Fluxo!$S:$S,"&gt;"&amp;CY$5,Fluxo!$S:$S,"&lt;="&amp;CZ$5,Fluxo!$D:$D,$D124)</f>
        <v>0</v>
      </c>
      <c r="DA124" s="18">
        <f>SUMIFS(Fluxo!$N:$N,Fluxo!$S:$S,"&gt;"&amp;CZ$5,Fluxo!$S:$S,"&lt;="&amp;DA$5,Fluxo!$D:$D,$D124)</f>
        <v>0</v>
      </c>
      <c r="DB124" s="18">
        <f>SUMIFS(Fluxo!$N:$N,Fluxo!$S:$S,"&gt;"&amp;DA$5,Fluxo!$S:$S,"&lt;="&amp;DB$5,Fluxo!$D:$D,$D124)</f>
        <v>0</v>
      </c>
      <c r="DC124" s="18">
        <f>SUMIFS(Fluxo!$N:$N,Fluxo!$S:$S,"&gt;"&amp;DB$5,Fluxo!$S:$S,"&lt;="&amp;DC$5,Fluxo!$D:$D,$D124)</f>
        <v>0</v>
      </c>
      <c r="DD124" s="18">
        <f>SUMIFS(Fluxo!$N:$N,Fluxo!$S:$S,"&gt;"&amp;DC$5,Fluxo!$S:$S,"&lt;="&amp;DD$5,Fluxo!$D:$D,$D124)</f>
        <v>0</v>
      </c>
      <c r="DE124" s="18">
        <f>SUMIFS(Fluxo!$N:$N,Fluxo!$S:$S,"&gt;"&amp;DD$5,Fluxo!$S:$S,"&lt;="&amp;DE$5,Fluxo!$D:$D,$D124)</f>
        <v>0</v>
      </c>
      <c r="DF124" s="18">
        <f>SUMIFS(Fluxo!$N:$N,Fluxo!$S:$S,"&gt;"&amp;DE$5,Fluxo!$S:$S,"&lt;="&amp;DF$5,Fluxo!$D:$D,$D124)</f>
        <v>0</v>
      </c>
      <c r="DG124" s="18">
        <f>SUMIFS(Fluxo!$N:$N,Fluxo!$S:$S,"&gt;"&amp;DF$5,Fluxo!$S:$S,"&lt;="&amp;DG$5,Fluxo!$D:$D,$D124)</f>
        <v>0</v>
      </c>
      <c r="DH124" s="18">
        <f>SUMIFS(Fluxo!$N:$N,Fluxo!$S:$S,"&gt;"&amp;DG$5,Fluxo!$S:$S,"&lt;="&amp;DH$5,Fluxo!$D:$D,$D124)</f>
        <v>0</v>
      </c>
      <c r="DI124" s="18">
        <f>SUMIFS(Fluxo!$N:$N,Fluxo!$S:$S,"&gt;"&amp;DH$5,Fluxo!$S:$S,"&lt;="&amp;DI$5,Fluxo!$D:$D,$D124)</f>
        <v>0</v>
      </c>
      <c r="DJ124" s="18">
        <f>SUMIFS(Fluxo!$N:$N,Fluxo!$S:$S,"&gt;"&amp;DI$5,Fluxo!$S:$S,"&lt;="&amp;DJ$5,Fluxo!$D:$D,$D124)</f>
        <v>0</v>
      </c>
      <c r="DK124" s="18">
        <f>SUMIFS(Fluxo!$N:$N,Fluxo!$S:$S,"&gt;"&amp;DJ$5,Fluxo!$S:$S,"&lt;="&amp;DK$5,Fluxo!$D:$D,$D124)</f>
        <v>0</v>
      </c>
      <c r="DL124" s="18">
        <f>SUMIFS(Fluxo!$N:$N,Fluxo!$S:$S,"&gt;"&amp;DK$5,Fluxo!$S:$S,"&lt;="&amp;DL$5,Fluxo!$D:$D,$D124)</f>
        <v>0</v>
      </c>
      <c r="DM124" s="18">
        <f>SUMIFS(Fluxo!$N:$N,Fluxo!$S:$S,"&gt;"&amp;DL$5,Fluxo!$S:$S,"&lt;="&amp;DM$5,Fluxo!$D:$D,$D124)</f>
        <v>0</v>
      </c>
      <c r="DN124" s="18">
        <f>SUMIFS(Fluxo!$N:$N,Fluxo!$S:$S,"&gt;"&amp;DM$5,Fluxo!$S:$S,"&lt;="&amp;DN$5,Fluxo!$D:$D,$D124)</f>
        <v>0</v>
      </c>
      <c r="DO124" s="18">
        <f>SUMIFS(Fluxo!$N:$N,Fluxo!$S:$S,"&gt;"&amp;DN$5,Fluxo!$S:$S,"&lt;="&amp;DO$5,Fluxo!$D:$D,$D124)</f>
        <v>0</v>
      </c>
      <c r="DP124" s="18">
        <f>SUMIFS(Fluxo!$N:$N,Fluxo!$S:$S,"&gt;"&amp;DO$5,Fluxo!$S:$S,"&lt;="&amp;DP$5,Fluxo!$D:$D,$D124)</f>
        <v>0</v>
      </c>
      <c r="DQ124" s="18">
        <f>SUMIFS(Fluxo!$N:$N,Fluxo!$S:$S,"&gt;"&amp;DP$5,Fluxo!$S:$S,"&lt;="&amp;DQ$5,Fluxo!$D:$D,$D124)</f>
        <v>0</v>
      </c>
      <c r="DR124" s="18">
        <f>SUMIFS(Fluxo!$N:$N,Fluxo!$S:$S,"&gt;"&amp;DQ$5,Fluxo!$S:$S,"&lt;="&amp;DR$5,Fluxo!$D:$D,$D124)</f>
        <v>0</v>
      </c>
      <c r="DS124" s="18">
        <f>SUMIFS(Fluxo!$N:$N,Fluxo!$S:$S,"&gt;"&amp;DR$5,Fluxo!$S:$S,"&lt;="&amp;DS$5,Fluxo!$D:$D,$D124)</f>
        <v>0</v>
      </c>
      <c r="DT124" s="18">
        <f>SUMIFS(Fluxo!$N:$N,Fluxo!$S:$S,"&gt;"&amp;DS$5,Fluxo!$S:$S,"&lt;="&amp;DT$5,Fluxo!$D:$D,$D124)</f>
        <v>0</v>
      </c>
      <c r="DU124" s="18">
        <f>SUMIFS(Fluxo!$N:$N,Fluxo!$S:$S,"&gt;"&amp;DT$5,Fluxo!$S:$S,"&lt;="&amp;DU$5,Fluxo!$D:$D,$D124)</f>
        <v>0</v>
      </c>
      <c r="DV124" s="18">
        <f>SUMIFS(Fluxo!$N:$N,Fluxo!$S:$S,"&gt;"&amp;DU$5,Fluxo!$S:$S,"&lt;="&amp;DV$5,Fluxo!$D:$D,$D124)</f>
        <v>0</v>
      </c>
      <c r="DW124" s="18">
        <f>SUMIFS(Fluxo!$N:$N,Fluxo!$S:$S,"&gt;"&amp;DV$5,Fluxo!$S:$S,"&lt;="&amp;DW$5,Fluxo!$D:$D,$D124)</f>
        <v>0</v>
      </c>
      <c r="DX124" s="18">
        <f>SUMIFS(Fluxo!$N:$N,Fluxo!$S:$S,"&gt;"&amp;DW$5,Fluxo!$S:$S,"&lt;="&amp;DX$5,Fluxo!$D:$D,$D124)</f>
        <v>0</v>
      </c>
      <c r="DY124" s="18">
        <f>SUMIFS(Fluxo!$N:$N,Fluxo!$S:$S,"&gt;"&amp;DX$5,Fluxo!$S:$S,"&lt;="&amp;DY$5,Fluxo!$D:$D,$D124)</f>
        <v>0</v>
      </c>
      <c r="DZ124" s="18">
        <f>SUMIFS(Fluxo!$N:$N,Fluxo!$S:$S,"&gt;"&amp;DY$5,Fluxo!$S:$S,"&lt;="&amp;DZ$5,Fluxo!$D:$D,$D124)</f>
        <v>0</v>
      </c>
      <c r="EA124" s="18">
        <f>SUMIFS(Fluxo!$N:$N,Fluxo!$S:$S,"&gt;"&amp;DZ$5,Fluxo!$S:$S,"&lt;="&amp;EA$5,Fluxo!$D:$D,$D124)</f>
        <v>0</v>
      </c>
      <c r="EB124" s="18">
        <f>SUMIFS(Fluxo!$N:$N,Fluxo!$S:$S,"&gt;"&amp;EA$5,Fluxo!$S:$S,"&lt;="&amp;EB$5,Fluxo!$D:$D,$D124)</f>
        <v>0</v>
      </c>
      <c r="EC124" s="18">
        <f>SUMIFS(Fluxo!$N:$N,Fluxo!$S:$S,"&gt;"&amp;EB$5,Fluxo!$S:$S,"&lt;="&amp;EC$5,Fluxo!$D:$D,$D124)</f>
        <v>0</v>
      </c>
      <c r="ED124" s="18">
        <f>SUMIFS(Fluxo!$N:$N,Fluxo!$S:$S,"&gt;"&amp;EC$5,Fluxo!$S:$S,"&lt;="&amp;ED$5,Fluxo!$D:$D,$D124)</f>
        <v>0</v>
      </c>
      <c r="EE124" s="18">
        <f>SUMIFS(Fluxo!$N:$N,Fluxo!$S:$S,"&gt;"&amp;ED$5,Fluxo!$S:$S,"&lt;="&amp;EE$5,Fluxo!$D:$D,$D124)</f>
        <v>0</v>
      </c>
      <c r="EF124" s="18">
        <f>SUMIFS(Fluxo!$N:$N,Fluxo!$S:$S,"&gt;"&amp;EE$5,Fluxo!$S:$S,"&lt;="&amp;EF$5,Fluxo!$D:$D,$D124)</f>
        <v>0</v>
      </c>
      <c r="EG124" s="18">
        <f>SUMIFS(Fluxo!$N:$N,Fluxo!$S:$S,"&gt;"&amp;EF$5,Fluxo!$S:$S,"&lt;="&amp;EG$5,Fluxo!$D:$D,$D124)</f>
        <v>0</v>
      </c>
      <c r="EH124" s="18">
        <f>SUMIFS(Fluxo!$N:$N,Fluxo!$S:$S,"&gt;"&amp;EG$5,Fluxo!$S:$S,"&lt;="&amp;EH$5,Fluxo!$D:$D,$D124)</f>
        <v>0</v>
      </c>
      <c r="EI124" s="18">
        <f>SUMIFS(Fluxo!$N:$N,Fluxo!$S:$S,"&gt;"&amp;EH$5,Fluxo!$S:$S,"&lt;="&amp;EI$5,Fluxo!$D:$D,$D124)</f>
        <v>0</v>
      </c>
      <c r="EJ124" s="18">
        <f>SUMIFS(Fluxo!$N:$N,Fluxo!$S:$S,"&gt;"&amp;EI$5,Fluxo!$S:$S,"&lt;="&amp;EJ$5,Fluxo!$D:$D,$D124)</f>
        <v>0</v>
      </c>
      <c r="EK124" s="18">
        <f>SUMIFS(Fluxo!$N:$N,Fluxo!$S:$S,"&gt;"&amp;EJ$5,Fluxo!$S:$S,"&lt;="&amp;EK$5,Fluxo!$D:$D,$D124)</f>
        <v>0</v>
      </c>
      <c r="EL124" s="18">
        <f>SUMIFS(Fluxo!$N:$N,Fluxo!$S:$S,"&gt;"&amp;EK$5,Fluxo!$S:$S,"&lt;="&amp;EL$5,Fluxo!$D:$D,$D124)</f>
        <v>0</v>
      </c>
      <c r="EM124" s="18">
        <f>SUMIFS(Fluxo!$N:$N,Fluxo!$S:$S,"&gt;"&amp;EL$5,Fluxo!$S:$S,"&lt;="&amp;EM$5,Fluxo!$D:$D,$D124)</f>
        <v>0</v>
      </c>
      <c r="EN124" s="18">
        <f>SUMIFS(Fluxo!$N:$N,Fluxo!$S:$S,"&gt;"&amp;EM$5,Fluxo!$S:$S,"&lt;="&amp;EN$5,Fluxo!$D:$D,$D124)</f>
        <v>0</v>
      </c>
      <c r="EO124" s="18">
        <f>SUMIFS(Fluxo!$N:$N,Fluxo!$S:$S,"&gt;"&amp;EN$5,Fluxo!$S:$S,"&lt;="&amp;EO$5,Fluxo!$D:$D,$D124)</f>
        <v>0</v>
      </c>
      <c r="EP124" s="18">
        <f>SUMIFS(Fluxo!$N:$N,Fluxo!$S:$S,"&gt;"&amp;EO$5,Fluxo!$S:$S,"&lt;="&amp;EP$5,Fluxo!$D:$D,$D124)</f>
        <v>0</v>
      </c>
      <c r="EQ124" s="18">
        <f>SUMIFS(Fluxo!$N:$N,Fluxo!$S:$S,"&gt;"&amp;EP$5,Fluxo!$S:$S,"&lt;="&amp;EQ$5,Fluxo!$D:$D,$D124)</f>
        <v>0</v>
      </c>
      <c r="ER124" s="18">
        <f>SUMIFS(Fluxo!$N:$N,Fluxo!$S:$S,"&gt;"&amp;EQ$5,Fluxo!$S:$S,"&lt;="&amp;ER$5,Fluxo!$D:$D,$D124)</f>
        <v>0</v>
      </c>
      <c r="ES124" s="18">
        <f>SUMIFS(Fluxo!$N:$N,Fluxo!$S:$S,"&gt;"&amp;ER$5,Fluxo!$S:$S,"&lt;="&amp;ES$5,Fluxo!$D:$D,$D124)</f>
        <v>0</v>
      </c>
      <c r="ET124" s="18">
        <f>SUMIFS(Fluxo!$N:$N,Fluxo!$S:$S,"&gt;"&amp;ES$5,Fluxo!$S:$S,"&lt;="&amp;ET$5,Fluxo!$D:$D,$D124)</f>
        <v>0</v>
      </c>
      <c r="EU124" s="18">
        <f>SUMIFS(Fluxo!$N:$N,Fluxo!$S:$S,"&gt;"&amp;ET$5,Fluxo!$S:$S,"&lt;="&amp;EU$5,Fluxo!$D:$D,$D124)</f>
        <v>0</v>
      </c>
      <c r="EV124" s="18">
        <f>SUMIFS(Fluxo!$N:$N,Fluxo!$S:$S,"&gt;"&amp;EU$5,Fluxo!$S:$S,"&lt;="&amp;EV$5,Fluxo!$D:$D,$D124)</f>
        <v>0</v>
      </c>
      <c r="EW124" s="18">
        <f>SUMIFS(Fluxo!$N:$N,Fluxo!$S:$S,"&gt;"&amp;EV$5,Fluxo!$S:$S,"&lt;="&amp;EW$5,Fluxo!$D:$D,$D124)</f>
        <v>0</v>
      </c>
      <c r="EX124" s="18">
        <f>SUMIFS(Fluxo!$N:$N,Fluxo!$S:$S,"&gt;"&amp;EW$5,Fluxo!$S:$S,"&lt;="&amp;EX$5,Fluxo!$D:$D,$D124)</f>
        <v>0</v>
      </c>
      <c r="EY124" s="18">
        <f>SUMIFS(Fluxo!$N:$N,Fluxo!$S:$S,"&gt;"&amp;EX$5,Fluxo!$S:$S,"&lt;="&amp;EY$5,Fluxo!$D:$D,$D124)</f>
        <v>0</v>
      </c>
      <c r="EZ124" s="18">
        <f>SUMIFS(Fluxo!$N:$N,Fluxo!$S:$S,"&gt;"&amp;EY$5,Fluxo!$S:$S,"&lt;="&amp;EZ$5,Fluxo!$D:$D,$D124)</f>
        <v>0</v>
      </c>
      <c r="FA124" s="18">
        <f>SUMIFS(Fluxo!$N:$N,Fluxo!$S:$S,"&gt;"&amp;EZ$5,Fluxo!$S:$S,"&lt;="&amp;FA$5,Fluxo!$D:$D,$D124)</f>
        <v>0</v>
      </c>
      <c r="FB124" s="18">
        <f>SUMIFS(Fluxo!$N:$N,Fluxo!$S:$S,"&gt;"&amp;FA$5,Fluxo!$S:$S,"&lt;="&amp;FB$5,Fluxo!$D:$D,$D124)</f>
        <v>0</v>
      </c>
      <c r="FC124" s="18">
        <f>SUMIFS(Fluxo!$N:$N,Fluxo!$S:$S,"&gt;"&amp;FB$5,Fluxo!$S:$S,"&lt;="&amp;FC$5,Fluxo!$D:$D,$D124)</f>
        <v>0</v>
      </c>
      <c r="FD124" s="18">
        <f>SUMIFS(Fluxo!$N:$N,Fluxo!$S:$S,"&gt;"&amp;FC$5,Fluxo!$S:$S,"&lt;="&amp;FD$5,Fluxo!$D:$D,$D124)</f>
        <v>0</v>
      </c>
      <c r="FE124" s="18">
        <f>SUMIFS(Fluxo!$N:$N,Fluxo!$S:$S,"&gt;"&amp;FD$5,Fluxo!$S:$S,"&lt;="&amp;FE$5,Fluxo!$D:$D,$D124)</f>
        <v>0</v>
      </c>
      <c r="FF124" s="18">
        <f>SUMIFS(Fluxo!$N:$N,Fluxo!$S:$S,"&gt;"&amp;FE$5,Fluxo!$S:$S,"&lt;="&amp;FF$5,Fluxo!$D:$D,$D124)</f>
        <v>0</v>
      </c>
      <c r="FG124" s="18">
        <f>SUMIFS(Fluxo!$N:$N,Fluxo!$S:$S,"&gt;"&amp;FF$5,Fluxo!$S:$S,"&lt;="&amp;FG$5,Fluxo!$D:$D,$D124)</f>
        <v>0</v>
      </c>
      <c r="FH124" s="18">
        <f>SUMIFS(Fluxo!$N:$N,Fluxo!$S:$S,"&gt;"&amp;FG$5,Fluxo!$S:$S,"&lt;="&amp;FH$5,Fluxo!$D:$D,$D124)</f>
        <v>0</v>
      </c>
      <c r="FI124" s="18">
        <f>SUMIFS(Fluxo!$N:$N,Fluxo!$S:$S,"&gt;"&amp;FH$5,Fluxo!$S:$S,"&lt;="&amp;FI$5,Fluxo!$D:$D,$D124)</f>
        <v>0</v>
      </c>
      <c r="FJ124" s="18">
        <f>SUMIFS(Fluxo!$N:$N,Fluxo!$S:$S,"&gt;"&amp;FI$5,Fluxo!$S:$S,"&lt;="&amp;FJ$5,Fluxo!$D:$D,$D124)</f>
        <v>0</v>
      </c>
      <c r="FK124" s="18">
        <f>SUMIFS(Fluxo!$N:$N,Fluxo!$S:$S,"&gt;"&amp;FJ$5,Fluxo!$S:$S,"&lt;="&amp;FK$5,Fluxo!$D:$D,$D124)</f>
        <v>0</v>
      </c>
      <c r="FL124" s="18">
        <f>SUMIFS(Fluxo!$N:$N,Fluxo!$S:$S,"&gt;"&amp;FK$5,Fluxo!$S:$S,"&lt;="&amp;FL$5,Fluxo!$D:$D,$D124)</f>
        <v>0</v>
      </c>
      <c r="FM124" s="18">
        <f>SUMIFS(Fluxo!$N:$N,Fluxo!$S:$S,"&gt;"&amp;FL$5,Fluxo!$S:$S,"&lt;="&amp;FM$5,Fluxo!$D:$D,$D124)</f>
        <v>0</v>
      </c>
      <c r="FN124" s="18">
        <f>SUMIFS(Fluxo!$N:$N,Fluxo!$S:$S,"&gt;"&amp;FM$5,Fluxo!$S:$S,"&lt;="&amp;FN$5,Fluxo!$D:$D,$D124)</f>
        <v>0</v>
      </c>
      <c r="FO124" s="18">
        <f>SUMIFS(Fluxo!$N:$N,Fluxo!$S:$S,"&gt;"&amp;FN$5,Fluxo!$S:$S,"&lt;="&amp;FO$5,Fluxo!$D:$D,$D124)</f>
        <v>0</v>
      </c>
      <c r="FP124" s="18">
        <f>SUMIFS(Fluxo!$N:$N,Fluxo!$S:$S,"&gt;"&amp;FO$5,Fluxo!$S:$S,"&lt;="&amp;FP$5,Fluxo!$D:$D,$D124)</f>
        <v>0</v>
      </c>
      <c r="FQ124" s="18">
        <f>SUMIFS(Fluxo!$N:$N,Fluxo!$S:$S,"&gt;"&amp;FP$5,Fluxo!$S:$S,"&lt;="&amp;FQ$5,Fluxo!$D:$D,$D124)</f>
        <v>0</v>
      </c>
      <c r="FR124" s="18">
        <f>SUMIFS(Fluxo!$N:$N,Fluxo!$S:$S,"&gt;"&amp;FQ$5,Fluxo!$S:$S,"&lt;="&amp;FR$5,Fluxo!$D:$D,$D124)</f>
        <v>0</v>
      </c>
      <c r="FS124" s="18">
        <f>SUMIFS(Fluxo!$N:$N,Fluxo!$S:$S,"&gt;"&amp;FR$5,Fluxo!$S:$S,"&lt;="&amp;FS$5,Fluxo!$D:$D,$D124)</f>
        <v>0</v>
      </c>
      <c r="FT124" s="18">
        <f>SUMIFS(Fluxo!$N:$N,Fluxo!$S:$S,"&gt;"&amp;FS$5,Fluxo!$S:$S,"&lt;="&amp;FT$5,Fluxo!$D:$D,$D124)</f>
        <v>0</v>
      </c>
      <c r="FU124" s="18">
        <f>SUMIFS(Fluxo!$N:$N,Fluxo!$S:$S,"&gt;"&amp;FT$5,Fluxo!$S:$S,"&lt;="&amp;FU$5,Fluxo!$D:$D,$D124)</f>
        <v>0</v>
      </c>
      <c r="FV124" s="18">
        <f>SUMIFS(Fluxo!$N:$N,Fluxo!$S:$S,"&gt;"&amp;FU$5,Fluxo!$S:$S,"&lt;="&amp;FV$5,Fluxo!$D:$D,$D124)</f>
        <v>0</v>
      </c>
      <c r="FW124" s="18">
        <f>SUMIFS(Fluxo!$N:$N,Fluxo!$S:$S,"&gt;"&amp;FV$5,Fluxo!$S:$S,"&lt;="&amp;FW$5,Fluxo!$D:$D,$D124)</f>
        <v>0</v>
      </c>
      <c r="FX124" s="18">
        <f>SUMIFS(Fluxo!$N:$N,Fluxo!$S:$S,"&gt;"&amp;FW$5,Fluxo!$S:$S,"&lt;="&amp;FX$5,Fluxo!$D:$D,$D124)</f>
        <v>0</v>
      </c>
      <c r="FY124" s="18">
        <f>SUMIFS(Fluxo!$N:$N,Fluxo!$S:$S,"&gt;"&amp;FX$5,Fluxo!$S:$S,"&lt;="&amp;FY$5,Fluxo!$D:$D,$D124)</f>
        <v>0</v>
      </c>
      <c r="FZ124" s="18">
        <f>SUMIFS(Fluxo!$N:$N,Fluxo!$S:$S,"&gt;"&amp;FY$5,Fluxo!$S:$S,"&lt;="&amp;FZ$5,Fluxo!$D:$D,$D124)</f>
        <v>0</v>
      </c>
      <c r="GA124" s="18">
        <f>SUMIFS(Fluxo!$N:$N,Fluxo!$S:$S,"&gt;"&amp;FZ$5,Fluxo!$S:$S,"&lt;="&amp;GA$5,Fluxo!$D:$D,$D124)</f>
        <v>0</v>
      </c>
      <c r="GB124" s="18">
        <f>SUMIFS(Fluxo!$N:$N,Fluxo!$S:$S,"&gt;"&amp;GA$5,Fluxo!$S:$S,"&lt;="&amp;GB$5,Fluxo!$D:$D,$D124)</f>
        <v>0</v>
      </c>
      <c r="GC124" s="18">
        <f>SUMIFS(Fluxo!$N:$N,Fluxo!$S:$S,"&gt;"&amp;GB$5,Fluxo!$S:$S,"&lt;="&amp;GC$5,Fluxo!$D:$D,$D124)</f>
        <v>0</v>
      </c>
      <c r="GD124" s="18">
        <f>SUMIFS(Fluxo!$N:$N,Fluxo!$S:$S,"&gt;"&amp;GC$5,Fluxo!$S:$S,"&lt;="&amp;GD$5,Fluxo!$D:$D,$D124)</f>
        <v>0</v>
      </c>
      <c r="GE124" s="18">
        <f>SUMIFS(Fluxo!$N:$N,Fluxo!$S:$S,"&gt;"&amp;GD$5,Fluxo!$S:$S,"&lt;="&amp;GE$5,Fluxo!$D:$D,$D124)</f>
        <v>0</v>
      </c>
      <c r="GF124" s="18">
        <f>SUMIFS(Fluxo!$N:$N,Fluxo!$S:$S,"&gt;"&amp;GE$5,Fluxo!$S:$S,"&lt;="&amp;GF$5,Fluxo!$D:$D,$D124)</f>
        <v>0</v>
      </c>
      <c r="GG124" s="18">
        <f>SUMIFS(Fluxo!$N:$N,Fluxo!$S:$S,"&gt;"&amp;GF$5,Fluxo!$S:$S,"&lt;="&amp;GG$5,Fluxo!$D:$D,$D124)</f>
        <v>0</v>
      </c>
      <c r="GH124" s="18">
        <f>SUMIFS(Fluxo!$N:$N,Fluxo!$S:$S,"&gt;"&amp;GG$5,Fluxo!$S:$S,"&lt;="&amp;GH$5,Fluxo!$D:$D,$D124)</f>
        <v>0</v>
      </c>
      <c r="GI124" s="18">
        <f>SUMIFS(Fluxo!$N:$N,Fluxo!$S:$S,"&gt;"&amp;GH$5,Fluxo!$S:$S,"&lt;="&amp;GI$5,Fluxo!$D:$D,$D124)</f>
        <v>0</v>
      </c>
      <c r="GJ124" s="18">
        <f>SUMIFS(Fluxo!$N:$N,Fluxo!$S:$S,"&gt;"&amp;GI$5,Fluxo!$S:$S,"&lt;="&amp;GJ$5,Fluxo!$D:$D,$D124)</f>
        <v>0</v>
      </c>
      <c r="GK124" s="18">
        <f>SUMIFS(Fluxo!$N:$N,Fluxo!$S:$S,"&gt;"&amp;GJ$5,Fluxo!$S:$S,"&lt;="&amp;GK$5,Fluxo!$D:$D,$D124)</f>
        <v>0</v>
      </c>
      <c r="GL124" s="18">
        <f>SUMIFS(Fluxo!$N:$N,Fluxo!$S:$S,"&gt;"&amp;GK$5,Fluxo!$S:$S,"&lt;="&amp;GL$5,Fluxo!$D:$D,$D124)</f>
        <v>0</v>
      </c>
      <c r="GM124" s="18">
        <f>SUMIFS(Fluxo!$N:$N,Fluxo!$S:$S,"&gt;"&amp;GL$5,Fluxo!$S:$S,"&lt;="&amp;GM$5,Fluxo!$D:$D,$D124)</f>
        <v>0</v>
      </c>
      <c r="GN124" s="18">
        <f>SUMIFS(Fluxo!$N:$N,Fluxo!$S:$S,"&gt;"&amp;GM$5,Fluxo!$S:$S,"&lt;="&amp;GN$5,Fluxo!$D:$D,$D124)</f>
        <v>0</v>
      </c>
      <c r="GO124" s="18">
        <f>SUMIFS(Fluxo!$N:$N,Fluxo!$S:$S,"&gt;"&amp;GN$5,Fluxo!$S:$S,"&lt;="&amp;GO$5,Fluxo!$D:$D,$D124)</f>
        <v>0</v>
      </c>
      <c r="GP124" s="18">
        <f>SUMIFS(Fluxo!$N:$N,Fluxo!$S:$S,"&gt;"&amp;GO$5,Fluxo!$S:$S,"&lt;="&amp;GP$5,Fluxo!$D:$D,$D124)</f>
        <v>0</v>
      </c>
      <c r="GQ124" s="18">
        <f>SUMIFS(Fluxo!$N:$N,Fluxo!$S:$S,"&gt;"&amp;GP$5,Fluxo!$S:$S,"&lt;="&amp;GQ$5,Fluxo!$D:$D,$D124)</f>
        <v>0</v>
      </c>
      <c r="GR124" s="18">
        <f>SUMIFS(Fluxo!$N:$N,Fluxo!$S:$S,"&gt;"&amp;GQ$5,Fluxo!$S:$S,"&lt;="&amp;GR$5,Fluxo!$D:$D,$D124)</f>
        <v>0</v>
      </c>
      <c r="GS124" s="18">
        <f>SUMIFS(Fluxo!$N:$N,Fluxo!$S:$S,"&gt;"&amp;GR$5,Fluxo!$S:$S,"&lt;="&amp;GS$5,Fluxo!$D:$D,$D124)</f>
        <v>0</v>
      </c>
      <c r="GT124" s="18">
        <f>SUMIFS(Fluxo!$N:$N,Fluxo!$S:$S,"&gt;"&amp;GS$5,Fluxo!$S:$S,"&lt;="&amp;GT$5,Fluxo!$D:$D,$D124)</f>
        <v>0</v>
      </c>
      <c r="GU124" s="18">
        <f>SUMIFS(Fluxo!$N:$N,Fluxo!$S:$S,"&gt;"&amp;GT$5,Fluxo!$S:$S,"&lt;="&amp;GU$5,Fluxo!$D:$D,$D124)</f>
        <v>0</v>
      </c>
      <c r="GV124" s="18">
        <f>SUMIFS(Fluxo!$N:$N,Fluxo!$S:$S,"&gt;"&amp;GU$5,Fluxo!$S:$S,"&lt;="&amp;GV$5,Fluxo!$D:$D,$D124)</f>
        <v>0</v>
      </c>
      <c r="GW124" s="18">
        <f>SUMIFS(Fluxo!$N:$N,Fluxo!$S:$S,"&gt;"&amp;GV$5,Fluxo!$S:$S,"&lt;="&amp;GW$5,Fluxo!$D:$D,$D124)</f>
        <v>0</v>
      </c>
      <c r="GX124" s="18">
        <f>SUMIFS(Fluxo!$N:$N,Fluxo!$S:$S,"&gt;"&amp;GW$5,Fluxo!$S:$S,"&lt;="&amp;GX$5,Fluxo!$D:$D,$D124)</f>
        <v>0</v>
      </c>
      <c r="GY124" s="18">
        <f>SUMIFS(Fluxo!$N:$N,Fluxo!$S:$S,"&gt;"&amp;GX$5,Fluxo!$S:$S,"&lt;="&amp;GY$5,Fluxo!$D:$D,$D124)</f>
        <v>0</v>
      </c>
      <c r="GZ124" s="18">
        <f>SUMIFS(Fluxo!$N:$N,Fluxo!$S:$S,"&gt;"&amp;GY$5,Fluxo!$S:$S,"&lt;="&amp;GZ$5,Fluxo!$D:$D,$D124)</f>
        <v>0</v>
      </c>
      <c r="HA124" s="18">
        <f>SUMIFS(Fluxo!$N:$N,Fluxo!$S:$S,"&gt;"&amp;GZ$5,Fluxo!$S:$S,"&lt;="&amp;HA$5,Fluxo!$D:$D,$D124)</f>
        <v>0</v>
      </c>
      <c r="HB124" s="18">
        <f>SUMIFS(Fluxo!$N:$N,Fluxo!$S:$S,"&gt;"&amp;HA$5,Fluxo!$S:$S,"&lt;="&amp;HB$5,Fluxo!$D:$D,$D124)</f>
        <v>0</v>
      </c>
      <c r="HC124" s="18">
        <f>SUMIFS(Fluxo!$N:$N,Fluxo!$S:$S,"&gt;"&amp;HB$5,Fluxo!$S:$S,"&lt;="&amp;HC$5,Fluxo!$D:$D,$D124)</f>
        <v>0</v>
      </c>
      <c r="HD124" s="18">
        <f>SUMIFS(Fluxo!$N:$N,Fluxo!$S:$S,"&gt;"&amp;HC$5,Fluxo!$S:$S,"&lt;="&amp;HD$5,Fluxo!$D:$D,$D124)</f>
        <v>0</v>
      </c>
      <c r="HE124" s="18">
        <f>SUMIFS(Fluxo!$N:$N,Fluxo!$S:$S,"&gt;"&amp;HD$5,Fluxo!$S:$S,"&lt;="&amp;HE$5,Fluxo!$D:$D,$D124)</f>
        <v>0</v>
      </c>
      <c r="HF124" s="18">
        <f>SUMIFS(Fluxo!$N:$N,Fluxo!$S:$S,"&gt;"&amp;HE$5,Fluxo!$S:$S,"&lt;="&amp;HF$5,Fluxo!$D:$D,$D124)</f>
        <v>0</v>
      </c>
    </row>
    <row r="125" spans="1:214">
      <c r="A125" s="20">
        <f t="shared" si="18"/>
        <v>115</v>
      </c>
      <c r="B125" s="140" t="str">
        <f>'Check Carteira'!C117</f>
        <v>E.1016.99.03.1007</v>
      </c>
      <c r="C125" s="141">
        <v>1</v>
      </c>
      <c r="D125" s="129" t="str">
        <f>'Check Carteira'!F117</f>
        <v>S-1007</v>
      </c>
      <c r="E125" s="21">
        <f>IFERROR(INDEX(Contratos!L:L,MATCH(D125,Contratos!R:R,0)),"")</f>
        <v>45391</v>
      </c>
      <c r="F125" s="139">
        <f>IFERROR(INDEX(Contratos!G:G,MATCH(D125,Contratos!R:R,0)),"")</f>
        <v>322217</v>
      </c>
      <c r="H125" s="83">
        <f t="shared" si="19"/>
        <v>329369.60999999969</v>
      </c>
      <c r="J125" s="18">
        <f>SUMIFS(Fluxo!$N:$N,Fluxo!$S:$S,"&gt;"&amp;I$5,Fluxo!$S:$S,"&lt;="&amp;J$5,Fluxo!$D:$D,$D125)</f>
        <v>0</v>
      </c>
      <c r="K125" s="18">
        <f>SUMIFS(Fluxo!$N:$N,Fluxo!$S:$S,"&gt;"&amp;J$5,Fluxo!$S:$S,"&lt;="&amp;K$5,Fluxo!$D:$D,$D125)</f>
        <v>0</v>
      </c>
      <c r="L125" s="18">
        <f>SUMIFS(Fluxo!$N:$N,Fluxo!$S:$S,"&gt;"&amp;K$5,Fluxo!$S:$S,"&lt;="&amp;L$5,Fluxo!$D:$D,$D125)</f>
        <v>0</v>
      </c>
      <c r="M125" s="18">
        <f>SUMIFS(Fluxo!$N:$N,Fluxo!$S:$S,"&gt;"&amp;L$5,Fluxo!$S:$S,"&lt;="&amp;M$5,Fluxo!$D:$D,$D125)</f>
        <v>0</v>
      </c>
      <c r="N125" s="18">
        <f>SUMIFS(Fluxo!$N:$N,Fluxo!$S:$S,"&gt;"&amp;M$5,Fluxo!$S:$S,"&lt;="&amp;N$5,Fluxo!$D:$D,$D125)</f>
        <v>0</v>
      </c>
      <c r="O125" s="18">
        <f>SUMIFS(Fluxo!$N:$N,Fluxo!$S:$S,"&gt;"&amp;N$5,Fluxo!$S:$S,"&lt;="&amp;O$5,Fluxo!$D:$D,$D125)</f>
        <v>0</v>
      </c>
      <c r="P125" s="18">
        <f>SUMIFS(Fluxo!$N:$N,Fluxo!$S:$S,"&gt;"&amp;O$5,Fluxo!$S:$S,"&lt;="&amp;P$5,Fluxo!$D:$D,$D125)</f>
        <v>0</v>
      </c>
      <c r="Q125" s="18">
        <f>SUMIFS(Fluxo!$N:$N,Fluxo!$S:$S,"&gt;"&amp;P$5,Fluxo!$S:$S,"&lt;="&amp;Q$5,Fluxo!$D:$D,$D125)</f>
        <v>0</v>
      </c>
      <c r="R125" s="18">
        <f>SUMIFS(Fluxo!$N:$N,Fluxo!$S:$S,"&gt;"&amp;Q$5,Fluxo!$S:$S,"&lt;="&amp;R$5,Fluxo!$D:$D,$D125)</f>
        <v>0</v>
      </c>
      <c r="S125" s="18">
        <f>SUMIFS(Fluxo!$N:$N,Fluxo!$S:$S,"&gt;"&amp;R$5,Fluxo!$S:$S,"&lt;="&amp;S$5,Fluxo!$D:$D,$D125)</f>
        <v>0</v>
      </c>
      <c r="T125" s="18">
        <f>SUMIFS(Fluxo!$N:$N,Fluxo!$S:$S,"&gt;"&amp;S$5,Fluxo!$S:$S,"&lt;="&amp;T$5,Fluxo!$D:$D,$D125)</f>
        <v>0</v>
      </c>
      <c r="U125" s="18">
        <f>SUMIFS(Fluxo!$N:$N,Fluxo!$S:$S,"&gt;"&amp;T$5,Fluxo!$S:$S,"&lt;="&amp;U$5,Fluxo!$D:$D,$D125)</f>
        <v>0</v>
      </c>
      <c r="V125" s="18">
        <f>SUMIFS(Fluxo!$N:$N,Fluxo!$S:$S,"&gt;"&amp;U$5,Fluxo!$S:$S,"&lt;="&amp;V$5,Fluxo!$D:$D,$D125)</f>
        <v>134817</v>
      </c>
      <c r="W125" s="18">
        <f>SUMIFS(Fluxo!$N:$N,Fluxo!$S:$S,"&gt;"&amp;V$5,Fluxo!$S:$S,"&lt;="&amp;W$5,Fluxo!$D:$D,$D125)</f>
        <v>601.67999999999995</v>
      </c>
      <c r="X125" s="18">
        <f>SUMIFS(Fluxo!$N:$N,Fluxo!$S:$S,"&gt;"&amp;W$5,Fluxo!$S:$S,"&lt;="&amp;X$5,Fluxo!$D:$D,$D125)</f>
        <v>604.78</v>
      </c>
      <c r="Y125" s="18">
        <f>SUMIFS(Fluxo!$N:$N,Fluxo!$S:$S,"&gt;"&amp;X$5,Fluxo!$S:$S,"&lt;="&amp;Y$5,Fluxo!$D:$D,$D125)</f>
        <v>609.99</v>
      </c>
      <c r="Z125" s="18">
        <f>SUMIFS(Fluxo!$N:$N,Fluxo!$S:$S,"&gt;"&amp;Y$5,Fluxo!$S:$S,"&lt;="&amp;Z$5,Fluxo!$D:$D,$D125)</f>
        <v>614.35</v>
      </c>
      <c r="AA125" s="18">
        <f>SUMIFS(Fluxo!$N:$N,Fluxo!$S:$S,"&gt;"&amp;Z$5,Fluxo!$S:$S,"&lt;="&amp;AA$5,Fluxo!$D:$D,$D125)</f>
        <v>618.79999999999995</v>
      </c>
      <c r="AB125" s="18">
        <f>SUMIFS(Fluxo!$N:$N,Fluxo!$S:$S,"&gt;"&amp;AA$5,Fluxo!$S:$S,"&lt;="&amp;AB$5,Fluxo!$D:$D,$D125)</f>
        <v>623.11</v>
      </c>
      <c r="AC125" s="18">
        <f>SUMIFS(Fluxo!$N:$N,Fluxo!$S:$S,"&gt;"&amp;AB$5,Fluxo!$S:$S,"&lt;="&amp;AC$5,Fluxo!$D:$D,$D125)</f>
        <v>623.11</v>
      </c>
      <c r="AD125" s="18">
        <f>SUMIFS(Fluxo!$N:$N,Fluxo!$S:$S,"&gt;"&amp;AC$5,Fluxo!$S:$S,"&lt;="&amp;AD$5,Fluxo!$D:$D,$D125)</f>
        <v>623.11</v>
      </c>
      <c r="AE125" s="18">
        <f>SUMIFS(Fluxo!$N:$N,Fluxo!$S:$S,"&gt;"&amp;AD$5,Fluxo!$S:$S,"&lt;="&amp;AE$5,Fluxo!$D:$D,$D125)</f>
        <v>623.11</v>
      </c>
      <c r="AF125" s="18">
        <f>SUMIFS(Fluxo!$N:$N,Fluxo!$S:$S,"&gt;"&amp;AE$5,Fluxo!$S:$S,"&lt;="&amp;AF$5,Fluxo!$D:$D,$D125)</f>
        <v>623.11</v>
      </c>
      <c r="AG125" s="18">
        <f>SUMIFS(Fluxo!$N:$N,Fluxo!$S:$S,"&gt;"&amp;AF$5,Fluxo!$S:$S,"&lt;="&amp;AG$5,Fluxo!$D:$D,$D125)</f>
        <v>623.11</v>
      </c>
      <c r="AH125" s="18">
        <f>SUMIFS(Fluxo!$N:$N,Fluxo!$S:$S,"&gt;"&amp;AG$5,Fluxo!$S:$S,"&lt;="&amp;AH$5,Fluxo!$D:$D,$D125)</f>
        <v>623.11</v>
      </c>
      <c r="AI125" s="18">
        <f>SUMIFS(Fluxo!$N:$N,Fluxo!$S:$S,"&gt;"&amp;AH$5,Fluxo!$S:$S,"&lt;="&amp;AI$5,Fluxo!$D:$D,$D125)</f>
        <v>623.11</v>
      </c>
      <c r="AJ125" s="18">
        <f>SUMIFS(Fluxo!$N:$N,Fluxo!$S:$S,"&gt;"&amp;AI$5,Fluxo!$S:$S,"&lt;="&amp;AJ$5,Fluxo!$D:$D,$D125)</f>
        <v>623.11</v>
      </c>
      <c r="AK125" s="18">
        <f>SUMIFS(Fluxo!$N:$N,Fluxo!$S:$S,"&gt;"&amp;AJ$5,Fluxo!$S:$S,"&lt;="&amp;AK$5,Fluxo!$D:$D,$D125)</f>
        <v>623.11</v>
      </c>
      <c r="AL125" s="18">
        <f>SUMIFS(Fluxo!$N:$N,Fluxo!$S:$S,"&gt;"&amp;AK$5,Fluxo!$S:$S,"&lt;="&amp;AL$5,Fluxo!$D:$D,$D125)</f>
        <v>623.11</v>
      </c>
      <c r="AM125" s="18">
        <f>SUMIFS(Fluxo!$N:$N,Fluxo!$S:$S,"&gt;"&amp;AL$5,Fluxo!$S:$S,"&lt;="&amp;AM$5,Fluxo!$D:$D,$D125)</f>
        <v>623.11</v>
      </c>
      <c r="AN125" s="18">
        <f>SUMIFS(Fluxo!$N:$N,Fluxo!$S:$S,"&gt;"&amp;AM$5,Fluxo!$S:$S,"&lt;="&amp;AN$5,Fluxo!$D:$D,$D125)</f>
        <v>623.11</v>
      </c>
      <c r="AO125" s="18">
        <f>SUMIFS(Fluxo!$N:$N,Fluxo!$S:$S,"&gt;"&amp;AN$5,Fluxo!$S:$S,"&lt;="&amp;AO$5,Fluxo!$D:$D,$D125)</f>
        <v>623.11</v>
      </c>
      <c r="AP125" s="18">
        <f>SUMIFS(Fluxo!$N:$N,Fluxo!$S:$S,"&gt;"&amp;AO$5,Fluxo!$S:$S,"&lt;="&amp;AP$5,Fluxo!$D:$D,$D125)</f>
        <v>623.11</v>
      </c>
      <c r="AQ125" s="18">
        <f>SUMIFS(Fluxo!$N:$N,Fluxo!$S:$S,"&gt;"&amp;AP$5,Fluxo!$S:$S,"&lt;="&amp;AQ$5,Fluxo!$D:$D,$D125)</f>
        <v>623.11</v>
      </c>
      <c r="AR125" s="18">
        <f>SUMIFS(Fluxo!$N:$N,Fluxo!$S:$S,"&gt;"&amp;AQ$5,Fluxo!$S:$S,"&lt;="&amp;AR$5,Fluxo!$D:$D,$D125)</f>
        <v>623.11</v>
      </c>
      <c r="AS125" s="18">
        <f>SUMIFS(Fluxo!$N:$N,Fluxo!$S:$S,"&gt;"&amp;AR$5,Fluxo!$S:$S,"&lt;="&amp;AS$5,Fluxo!$D:$D,$D125)</f>
        <v>623.11</v>
      </c>
      <c r="AT125" s="18">
        <f>SUMIFS(Fluxo!$N:$N,Fluxo!$S:$S,"&gt;"&amp;AS$5,Fluxo!$S:$S,"&lt;="&amp;AT$5,Fluxo!$D:$D,$D125)</f>
        <v>623.11</v>
      </c>
      <c r="AU125" s="18">
        <f>SUMIFS(Fluxo!$N:$N,Fluxo!$S:$S,"&gt;"&amp;AT$5,Fluxo!$S:$S,"&lt;="&amp;AU$5,Fluxo!$D:$D,$D125)</f>
        <v>179456.22</v>
      </c>
      <c r="AV125" s="18">
        <f>SUMIFS(Fluxo!$N:$N,Fluxo!$S:$S,"&gt;"&amp;AU$5,Fluxo!$S:$S,"&lt;="&amp;AV$5,Fluxo!$D:$D,$D125)</f>
        <v>0</v>
      </c>
      <c r="AW125" s="18">
        <f>SUMIFS(Fluxo!$N:$N,Fluxo!$S:$S,"&gt;"&amp;AV$5,Fluxo!$S:$S,"&lt;="&amp;AW$5,Fluxo!$D:$D,$D125)</f>
        <v>0</v>
      </c>
      <c r="AX125" s="18">
        <f>SUMIFS(Fluxo!$N:$N,Fluxo!$S:$S,"&gt;"&amp;AW$5,Fluxo!$S:$S,"&lt;="&amp;AX$5,Fluxo!$D:$D,$D125)</f>
        <v>207.7</v>
      </c>
      <c r="AY125" s="18">
        <f>SUMIFS(Fluxo!$N:$N,Fluxo!$S:$S,"&gt;"&amp;AX$5,Fluxo!$S:$S,"&lt;="&amp;AY$5,Fluxo!$D:$D,$D125)</f>
        <v>0</v>
      </c>
      <c r="AZ125" s="18">
        <f>SUMIFS(Fluxo!$N:$N,Fluxo!$S:$S,"&gt;"&amp;AY$5,Fluxo!$S:$S,"&lt;="&amp;AZ$5,Fluxo!$D:$D,$D125)</f>
        <v>0</v>
      </c>
      <c r="BA125" s="18">
        <f>SUMIFS(Fluxo!$N:$N,Fluxo!$S:$S,"&gt;"&amp;AZ$5,Fluxo!$S:$S,"&lt;="&amp;BA$5,Fluxo!$D:$D,$D125)</f>
        <v>0</v>
      </c>
      <c r="BB125" s="18">
        <f>SUMIFS(Fluxo!$N:$N,Fluxo!$S:$S,"&gt;"&amp;BA$5,Fluxo!$S:$S,"&lt;="&amp;BB$5,Fluxo!$D:$D,$D125)</f>
        <v>0</v>
      </c>
      <c r="BC125" s="18">
        <f>SUMIFS(Fluxo!$N:$N,Fluxo!$S:$S,"&gt;"&amp;BB$5,Fluxo!$S:$S,"&lt;="&amp;BC$5,Fluxo!$D:$D,$D125)</f>
        <v>0</v>
      </c>
      <c r="BD125" s="18">
        <f>SUMIFS(Fluxo!$N:$N,Fluxo!$S:$S,"&gt;"&amp;BC$5,Fluxo!$S:$S,"&lt;="&amp;BD$5,Fluxo!$D:$D,$D125)</f>
        <v>0</v>
      </c>
      <c r="BE125" s="18">
        <f>SUMIFS(Fluxo!$N:$N,Fluxo!$S:$S,"&gt;"&amp;BD$5,Fluxo!$S:$S,"&lt;="&amp;BE$5,Fluxo!$D:$D,$D125)</f>
        <v>0</v>
      </c>
      <c r="BF125" s="18">
        <f>SUMIFS(Fluxo!$N:$N,Fluxo!$S:$S,"&gt;"&amp;BE$5,Fluxo!$S:$S,"&lt;="&amp;BF$5,Fluxo!$D:$D,$D125)</f>
        <v>0</v>
      </c>
      <c r="BG125" s="18">
        <f>SUMIFS(Fluxo!$N:$N,Fluxo!$S:$S,"&gt;"&amp;BF$5,Fluxo!$S:$S,"&lt;="&amp;BG$5,Fluxo!$D:$D,$D125)</f>
        <v>0</v>
      </c>
      <c r="BH125" s="18">
        <f>SUMIFS(Fluxo!$N:$N,Fluxo!$S:$S,"&gt;"&amp;BG$5,Fluxo!$S:$S,"&lt;="&amp;BH$5,Fluxo!$D:$D,$D125)</f>
        <v>0</v>
      </c>
      <c r="BI125" s="18">
        <f>SUMIFS(Fluxo!$N:$N,Fluxo!$S:$S,"&gt;"&amp;BH$5,Fluxo!$S:$S,"&lt;="&amp;BI$5,Fluxo!$D:$D,$D125)</f>
        <v>0</v>
      </c>
      <c r="BJ125" s="18">
        <f>SUMIFS(Fluxo!$N:$N,Fluxo!$S:$S,"&gt;"&amp;BI$5,Fluxo!$S:$S,"&lt;="&amp;BJ$5,Fluxo!$D:$D,$D125)</f>
        <v>0</v>
      </c>
      <c r="BK125" s="18">
        <f>SUMIFS(Fluxo!$N:$N,Fluxo!$S:$S,"&gt;"&amp;BJ$5,Fluxo!$S:$S,"&lt;="&amp;BK$5,Fluxo!$D:$D,$D125)</f>
        <v>0</v>
      </c>
      <c r="BL125" s="18">
        <f>SUMIFS(Fluxo!$N:$N,Fluxo!$S:$S,"&gt;"&amp;BK$5,Fluxo!$S:$S,"&lt;="&amp;BL$5,Fluxo!$D:$D,$D125)</f>
        <v>0</v>
      </c>
      <c r="BM125" s="18">
        <f>SUMIFS(Fluxo!$N:$N,Fluxo!$S:$S,"&gt;"&amp;BL$5,Fluxo!$S:$S,"&lt;="&amp;BM$5,Fluxo!$D:$D,$D125)</f>
        <v>0</v>
      </c>
      <c r="BN125" s="18">
        <f>SUMIFS(Fluxo!$N:$N,Fluxo!$S:$S,"&gt;"&amp;BM$5,Fluxo!$S:$S,"&lt;="&amp;BN$5,Fluxo!$D:$D,$D125)</f>
        <v>0</v>
      </c>
      <c r="BO125" s="18">
        <f>SUMIFS(Fluxo!$N:$N,Fluxo!$S:$S,"&gt;"&amp;BN$5,Fluxo!$S:$S,"&lt;="&amp;BO$5,Fluxo!$D:$D,$D125)</f>
        <v>0</v>
      </c>
      <c r="BP125" s="18">
        <f>SUMIFS(Fluxo!$N:$N,Fluxo!$S:$S,"&gt;"&amp;BO$5,Fluxo!$S:$S,"&lt;="&amp;BP$5,Fluxo!$D:$D,$D125)</f>
        <v>0</v>
      </c>
      <c r="BQ125" s="18">
        <f>SUMIFS(Fluxo!$N:$N,Fluxo!$S:$S,"&gt;"&amp;BP$5,Fluxo!$S:$S,"&lt;="&amp;BQ$5,Fluxo!$D:$D,$D125)</f>
        <v>0</v>
      </c>
      <c r="BR125" s="18">
        <f>SUMIFS(Fluxo!$N:$N,Fluxo!$S:$S,"&gt;"&amp;BQ$5,Fluxo!$S:$S,"&lt;="&amp;BR$5,Fluxo!$D:$D,$D125)</f>
        <v>0</v>
      </c>
      <c r="BS125" s="18">
        <f>SUMIFS(Fluxo!$N:$N,Fluxo!$S:$S,"&gt;"&amp;BR$5,Fluxo!$S:$S,"&lt;="&amp;BS$5,Fluxo!$D:$D,$D125)</f>
        <v>0</v>
      </c>
      <c r="BT125" s="18">
        <f>SUMIFS(Fluxo!$N:$N,Fluxo!$S:$S,"&gt;"&amp;BS$5,Fluxo!$S:$S,"&lt;="&amp;BT$5,Fluxo!$D:$D,$D125)</f>
        <v>0</v>
      </c>
      <c r="BU125" s="18">
        <f>SUMIFS(Fluxo!$N:$N,Fluxo!$S:$S,"&gt;"&amp;BT$5,Fluxo!$S:$S,"&lt;="&amp;BU$5,Fluxo!$D:$D,$D125)</f>
        <v>0</v>
      </c>
      <c r="BV125" s="18">
        <f>SUMIFS(Fluxo!$N:$N,Fluxo!$S:$S,"&gt;"&amp;BU$5,Fluxo!$S:$S,"&lt;="&amp;BV$5,Fluxo!$D:$D,$D125)</f>
        <v>0</v>
      </c>
      <c r="BW125" s="18">
        <f>SUMIFS(Fluxo!$N:$N,Fluxo!$S:$S,"&gt;"&amp;BV$5,Fluxo!$S:$S,"&lt;="&amp;BW$5,Fluxo!$D:$D,$D125)</f>
        <v>0</v>
      </c>
      <c r="BX125" s="18">
        <f>SUMIFS(Fluxo!$N:$N,Fluxo!$S:$S,"&gt;"&amp;BW$5,Fluxo!$S:$S,"&lt;="&amp;BX$5,Fluxo!$D:$D,$D125)</f>
        <v>0</v>
      </c>
      <c r="BY125" s="18">
        <f>SUMIFS(Fluxo!$N:$N,Fluxo!$S:$S,"&gt;"&amp;BX$5,Fluxo!$S:$S,"&lt;="&amp;BY$5,Fluxo!$D:$D,$D125)</f>
        <v>0</v>
      </c>
      <c r="BZ125" s="18">
        <f>SUMIFS(Fluxo!$N:$N,Fluxo!$S:$S,"&gt;"&amp;BY$5,Fluxo!$S:$S,"&lt;="&amp;BZ$5,Fluxo!$D:$D,$D125)</f>
        <v>0</v>
      </c>
      <c r="CA125" s="18">
        <f>SUMIFS(Fluxo!$N:$N,Fluxo!$S:$S,"&gt;"&amp;BZ$5,Fluxo!$S:$S,"&lt;="&amp;CA$5,Fluxo!$D:$D,$D125)</f>
        <v>0</v>
      </c>
      <c r="CB125" s="18">
        <f>SUMIFS(Fluxo!$N:$N,Fluxo!$S:$S,"&gt;"&amp;CA$5,Fluxo!$S:$S,"&lt;="&amp;CB$5,Fluxo!$D:$D,$D125)</f>
        <v>0</v>
      </c>
      <c r="CC125" s="18">
        <f>SUMIFS(Fluxo!$N:$N,Fluxo!$S:$S,"&gt;"&amp;CB$5,Fluxo!$S:$S,"&lt;="&amp;CC$5,Fluxo!$D:$D,$D125)</f>
        <v>0</v>
      </c>
      <c r="CD125" s="18">
        <f>SUMIFS(Fluxo!$N:$N,Fluxo!$S:$S,"&gt;"&amp;CC$5,Fluxo!$S:$S,"&lt;="&amp;CD$5,Fluxo!$D:$D,$D125)</f>
        <v>0</v>
      </c>
      <c r="CE125" s="18">
        <f>SUMIFS(Fluxo!$N:$N,Fluxo!$S:$S,"&gt;"&amp;CD$5,Fluxo!$S:$S,"&lt;="&amp;CE$5,Fluxo!$D:$D,$D125)</f>
        <v>0</v>
      </c>
      <c r="CF125" s="18">
        <f>SUMIFS(Fluxo!$N:$N,Fluxo!$S:$S,"&gt;"&amp;CE$5,Fluxo!$S:$S,"&lt;="&amp;CF$5,Fluxo!$D:$D,$D125)</f>
        <v>0</v>
      </c>
      <c r="CG125" s="18">
        <f>SUMIFS(Fluxo!$N:$N,Fluxo!$S:$S,"&gt;"&amp;CF$5,Fluxo!$S:$S,"&lt;="&amp;CG$5,Fluxo!$D:$D,$D125)</f>
        <v>0</v>
      </c>
      <c r="CH125" s="18">
        <f>SUMIFS(Fluxo!$N:$N,Fluxo!$S:$S,"&gt;"&amp;CG$5,Fluxo!$S:$S,"&lt;="&amp;CH$5,Fluxo!$D:$D,$D125)</f>
        <v>0</v>
      </c>
      <c r="CI125" s="18">
        <f>SUMIFS(Fluxo!$N:$N,Fluxo!$S:$S,"&gt;"&amp;CH$5,Fluxo!$S:$S,"&lt;="&amp;CI$5,Fluxo!$D:$D,$D125)</f>
        <v>0</v>
      </c>
      <c r="CJ125" s="18">
        <f>SUMIFS(Fluxo!$N:$N,Fluxo!$S:$S,"&gt;"&amp;CI$5,Fluxo!$S:$S,"&lt;="&amp;CJ$5,Fluxo!$D:$D,$D125)</f>
        <v>0</v>
      </c>
      <c r="CK125" s="18">
        <f>SUMIFS(Fluxo!$N:$N,Fluxo!$S:$S,"&gt;"&amp;CJ$5,Fluxo!$S:$S,"&lt;="&amp;CK$5,Fluxo!$D:$D,$D125)</f>
        <v>0</v>
      </c>
      <c r="CL125" s="18">
        <f>SUMIFS(Fluxo!$N:$N,Fluxo!$S:$S,"&gt;"&amp;CK$5,Fluxo!$S:$S,"&lt;="&amp;CL$5,Fluxo!$D:$D,$D125)</f>
        <v>0</v>
      </c>
      <c r="CM125" s="18">
        <f>SUMIFS(Fluxo!$N:$N,Fluxo!$S:$S,"&gt;"&amp;CL$5,Fluxo!$S:$S,"&lt;="&amp;CM$5,Fluxo!$D:$D,$D125)</f>
        <v>0</v>
      </c>
      <c r="CN125" s="18">
        <f>SUMIFS(Fluxo!$N:$N,Fluxo!$S:$S,"&gt;"&amp;CM$5,Fluxo!$S:$S,"&lt;="&amp;CN$5,Fluxo!$D:$D,$D125)</f>
        <v>0</v>
      </c>
      <c r="CO125" s="18">
        <f>SUMIFS(Fluxo!$N:$N,Fluxo!$S:$S,"&gt;"&amp;CN$5,Fluxo!$S:$S,"&lt;="&amp;CO$5,Fluxo!$D:$D,$D125)</f>
        <v>0</v>
      </c>
      <c r="CP125" s="18">
        <f>SUMIFS(Fluxo!$N:$N,Fluxo!$S:$S,"&gt;"&amp;CO$5,Fluxo!$S:$S,"&lt;="&amp;CP$5,Fluxo!$D:$D,$D125)</f>
        <v>0</v>
      </c>
      <c r="CQ125" s="18">
        <f>SUMIFS(Fluxo!$N:$N,Fluxo!$S:$S,"&gt;"&amp;CP$5,Fluxo!$S:$S,"&lt;="&amp;CQ$5,Fluxo!$D:$D,$D125)</f>
        <v>0</v>
      </c>
      <c r="CR125" s="18">
        <f>SUMIFS(Fluxo!$N:$N,Fluxo!$S:$S,"&gt;"&amp;CQ$5,Fluxo!$S:$S,"&lt;="&amp;CR$5,Fluxo!$D:$D,$D125)</f>
        <v>0</v>
      </c>
      <c r="CS125" s="18">
        <f>SUMIFS(Fluxo!$N:$N,Fluxo!$S:$S,"&gt;"&amp;CR$5,Fluxo!$S:$S,"&lt;="&amp;CS$5,Fluxo!$D:$D,$D125)</f>
        <v>0</v>
      </c>
      <c r="CT125" s="18">
        <f>SUMIFS(Fluxo!$N:$N,Fluxo!$S:$S,"&gt;"&amp;CS$5,Fluxo!$S:$S,"&lt;="&amp;CT$5,Fluxo!$D:$D,$D125)</f>
        <v>0</v>
      </c>
      <c r="CU125" s="18">
        <f>SUMIFS(Fluxo!$N:$N,Fluxo!$S:$S,"&gt;"&amp;CT$5,Fluxo!$S:$S,"&lt;="&amp;CU$5,Fluxo!$D:$D,$D125)</f>
        <v>0</v>
      </c>
      <c r="CV125" s="18">
        <f>SUMIFS(Fluxo!$N:$N,Fluxo!$S:$S,"&gt;"&amp;CU$5,Fluxo!$S:$S,"&lt;="&amp;CV$5,Fluxo!$D:$D,$D125)</f>
        <v>0</v>
      </c>
      <c r="CW125" s="18">
        <f>SUMIFS(Fluxo!$N:$N,Fluxo!$S:$S,"&gt;"&amp;CV$5,Fluxo!$S:$S,"&lt;="&amp;CW$5,Fluxo!$D:$D,$D125)</f>
        <v>0</v>
      </c>
      <c r="CX125" s="18">
        <f>SUMIFS(Fluxo!$N:$N,Fluxo!$S:$S,"&gt;"&amp;CW$5,Fluxo!$S:$S,"&lt;="&amp;CX$5,Fluxo!$D:$D,$D125)</f>
        <v>0</v>
      </c>
      <c r="CY125" s="18">
        <f>SUMIFS(Fluxo!$N:$N,Fluxo!$S:$S,"&gt;"&amp;CX$5,Fluxo!$S:$S,"&lt;="&amp;CY$5,Fluxo!$D:$D,$D125)</f>
        <v>0</v>
      </c>
      <c r="CZ125" s="18">
        <f>SUMIFS(Fluxo!$N:$N,Fluxo!$S:$S,"&gt;"&amp;CY$5,Fluxo!$S:$S,"&lt;="&amp;CZ$5,Fluxo!$D:$D,$D125)</f>
        <v>0</v>
      </c>
      <c r="DA125" s="18">
        <f>SUMIFS(Fluxo!$N:$N,Fluxo!$S:$S,"&gt;"&amp;CZ$5,Fluxo!$S:$S,"&lt;="&amp;DA$5,Fluxo!$D:$D,$D125)</f>
        <v>0</v>
      </c>
      <c r="DB125" s="18">
        <f>SUMIFS(Fluxo!$N:$N,Fluxo!$S:$S,"&gt;"&amp;DA$5,Fluxo!$S:$S,"&lt;="&amp;DB$5,Fluxo!$D:$D,$D125)</f>
        <v>0</v>
      </c>
      <c r="DC125" s="18">
        <f>SUMIFS(Fluxo!$N:$N,Fluxo!$S:$S,"&gt;"&amp;DB$5,Fluxo!$S:$S,"&lt;="&amp;DC$5,Fluxo!$D:$D,$D125)</f>
        <v>0</v>
      </c>
      <c r="DD125" s="18">
        <f>SUMIFS(Fluxo!$N:$N,Fluxo!$S:$S,"&gt;"&amp;DC$5,Fluxo!$S:$S,"&lt;="&amp;DD$5,Fluxo!$D:$D,$D125)</f>
        <v>0</v>
      </c>
      <c r="DE125" s="18">
        <f>SUMIFS(Fluxo!$N:$N,Fluxo!$S:$S,"&gt;"&amp;DD$5,Fluxo!$S:$S,"&lt;="&amp;DE$5,Fluxo!$D:$D,$D125)</f>
        <v>0</v>
      </c>
      <c r="DF125" s="18">
        <f>SUMIFS(Fluxo!$N:$N,Fluxo!$S:$S,"&gt;"&amp;DE$5,Fluxo!$S:$S,"&lt;="&amp;DF$5,Fluxo!$D:$D,$D125)</f>
        <v>0</v>
      </c>
      <c r="DG125" s="18">
        <f>SUMIFS(Fluxo!$N:$N,Fluxo!$S:$S,"&gt;"&amp;DF$5,Fluxo!$S:$S,"&lt;="&amp;DG$5,Fluxo!$D:$D,$D125)</f>
        <v>0</v>
      </c>
      <c r="DH125" s="18">
        <f>SUMIFS(Fluxo!$N:$N,Fluxo!$S:$S,"&gt;"&amp;DG$5,Fluxo!$S:$S,"&lt;="&amp;DH$5,Fluxo!$D:$D,$D125)</f>
        <v>0</v>
      </c>
      <c r="DI125" s="18">
        <f>SUMIFS(Fluxo!$N:$N,Fluxo!$S:$S,"&gt;"&amp;DH$5,Fluxo!$S:$S,"&lt;="&amp;DI$5,Fluxo!$D:$D,$D125)</f>
        <v>0</v>
      </c>
      <c r="DJ125" s="18">
        <f>SUMIFS(Fluxo!$N:$N,Fluxo!$S:$S,"&gt;"&amp;DI$5,Fluxo!$S:$S,"&lt;="&amp;DJ$5,Fluxo!$D:$D,$D125)</f>
        <v>0</v>
      </c>
      <c r="DK125" s="18">
        <f>SUMIFS(Fluxo!$N:$N,Fluxo!$S:$S,"&gt;"&amp;DJ$5,Fluxo!$S:$S,"&lt;="&amp;DK$5,Fluxo!$D:$D,$D125)</f>
        <v>0</v>
      </c>
      <c r="DL125" s="18">
        <f>SUMIFS(Fluxo!$N:$N,Fluxo!$S:$S,"&gt;"&amp;DK$5,Fluxo!$S:$S,"&lt;="&amp;DL$5,Fluxo!$D:$D,$D125)</f>
        <v>0</v>
      </c>
      <c r="DM125" s="18">
        <f>SUMIFS(Fluxo!$N:$N,Fluxo!$S:$S,"&gt;"&amp;DL$5,Fluxo!$S:$S,"&lt;="&amp;DM$5,Fluxo!$D:$D,$D125)</f>
        <v>0</v>
      </c>
      <c r="DN125" s="18">
        <f>SUMIFS(Fluxo!$N:$N,Fluxo!$S:$S,"&gt;"&amp;DM$5,Fluxo!$S:$S,"&lt;="&amp;DN$5,Fluxo!$D:$D,$D125)</f>
        <v>0</v>
      </c>
      <c r="DO125" s="18">
        <f>SUMIFS(Fluxo!$N:$N,Fluxo!$S:$S,"&gt;"&amp;DN$5,Fluxo!$S:$S,"&lt;="&amp;DO$5,Fluxo!$D:$D,$D125)</f>
        <v>0</v>
      </c>
      <c r="DP125" s="18">
        <f>SUMIFS(Fluxo!$N:$N,Fluxo!$S:$S,"&gt;"&amp;DO$5,Fluxo!$S:$S,"&lt;="&amp;DP$5,Fluxo!$D:$D,$D125)</f>
        <v>0</v>
      </c>
      <c r="DQ125" s="18">
        <f>SUMIFS(Fluxo!$N:$N,Fluxo!$S:$S,"&gt;"&amp;DP$5,Fluxo!$S:$S,"&lt;="&amp;DQ$5,Fluxo!$D:$D,$D125)</f>
        <v>0</v>
      </c>
      <c r="DR125" s="18">
        <f>SUMIFS(Fluxo!$N:$N,Fluxo!$S:$S,"&gt;"&amp;DQ$5,Fluxo!$S:$S,"&lt;="&amp;DR$5,Fluxo!$D:$D,$D125)</f>
        <v>0</v>
      </c>
      <c r="DS125" s="18">
        <f>SUMIFS(Fluxo!$N:$N,Fluxo!$S:$S,"&gt;"&amp;DR$5,Fluxo!$S:$S,"&lt;="&amp;DS$5,Fluxo!$D:$D,$D125)</f>
        <v>0</v>
      </c>
      <c r="DT125" s="18">
        <f>SUMIFS(Fluxo!$N:$N,Fluxo!$S:$S,"&gt;"&amp;DS$5,Fluxo!$S:$S,"&lt;="&amp;DT$5,Fluxo!$D:$D,$D125)</f>
        <v>0</v>
      </c>
      <c r="DU125" s="18">
        <f>SUMIFS(Fluxo!$N:$N,Fluxo!$S:$S,"&gt;"&amp;DT$5,Fluxo!$S:$S,"&lt;="&amp;DU$5,Fluxo!$D:$D,$D125)</f>
        <v>0</v>
      </c>
      <c r="DV125" s="18">
        <f>SUMIFS(Fluxo!$N:$N,Fluxo!$S:$S,"&gt;"&amp;DU$5,Fluxo!$S:$S,"&lt;="&amp;DV$5,Fluxo!$D:$D,$D125)</f>
        <v>0</v>
      </c>
      <c r="DW125" s="18">
        <f>SUMIFS(Fluxo!$N:$N,Fluxo!$S:$S,"&gt;"&amp;DV$5,Fluxo!$S:$S,"&lt;="&amp;DW$5,Fluxo!$D:$D,$D125)</f>
        <v>0</v>
      </c>
      <c r="DX125" s="18">
        <f>SUMIFS(Fluxo!$N:$N,Fluxo!$S:$S,"&gt;"&amp;DW$5,Fluxo!$S:$S,"&lt;="&amp;DX$5,Fluxo!$D:$D,$D125)</f>
        <v>0</v>
      </c>
      <c r="DY125" s="18">
        <f>SUMIFS(Fluxo!$N:$N,Fluxo!$S:$S,"&gt;"&amp;DX$5,Fluxo!$S:$S,"&lt;="&amp;DY$5,Fluxo!$D:$D,$D125)</f>
        <v>0</v>
      </c>
      <c r="DZ125" s="18">
        <f>SUMIFS(Fluxo!$N:$N,Fluxo!$S:$S,"&gt;"&amp;DY$5,Fluxo!$S:$S,"&lt;="&amp;DZ$5,Fluxo!$D:$D,$D125)</f>
        <v>0</v>
      </c>
      <c r="EA125" s="18">
        <f>SUMIFS(Fluxo!$N:$N,Fluxo!$S:$S,"&gt;"&amp;DZ$5,Fluxo!$S:$S,"&lt;="&amp;EA$5,Fluxo!$D:$D,$D125)</f>
        <v>0</v>
      </c>
      <c r="EB125" s="18">
        <f>SUMIFS(Fluxo!$N:$N,Fluxo!$S:$S,"&gt;"&amp;EA$5,Fluxo!$S:$S,"&lt;="&amp;EB$5,Fluxo!$D:$D,$D125)</f>
        <v>0</v>
      </c>
      <c r="EC125" s="18">
        <f>SUMIFS(Fluxo!$N:$N,Fluxo!$S:$S,"&gt;"&amp;EB$5,Fluxo!$S:$S,"&lt;="&amp;EC$5,Fluxo!$D:$D,$D125)</f>
        <v>0</v>
      </c>
      <c r="ED125" s="18">
        <f>SUMIFS(Fluxo!$N:$N,Fluxo!$S:$S,"&gt;"&amp;EC$5,Fluxo!$S:$S,"&lt;="&amp;ED$5,Fluxo!$D:$D,$D125)</f>
        <v>0</v>
      </c>
      <c r="EE125" s="18">
        <f>SUMIFS(Fluxo!$N:$N,Fluxo!$S:$S,"&gt;"&amp;ED$5,Fluxo!$S:$S,"&lt;="&amp;EE$5,Fluxo!$D:$D,$D125)</f>
        <v>0</v>
      </c>
      <c r="EF125" s="18">
        <f>SUMIFS(Fluxo!$N:$N,Fluxo!$S:$S,"&gt;"&amp;EE$5,Fluxo!$S:$S,"&lt;="&amp;EF$5,Fluxo!$D:$D,$D125)</f>
        <v>0</v>
      </c>
      <c r="EG125" s="18">
        <f>SUMIFS(Fluxo!$N:$N,Fluxo!$S:$S,"&gt;"&amp;EF$5,Fluxo!$S:$S,"&lt;="&amp;EG$5,Fluxo!$D:$D,$D125)</f>
        <v>0</v>
      </c>
      <c r="EH125" s="18">
        <f>SUMIFS(Fluxo!$N:$N,Fluxo!$S:$S,"&gt;"&amp;EG$5,Fluxo!$S:$S,"&lt;="&amp;EH$5,Fluxo!$D:$D,$D125)</f>
        <v>0</v>
      </c>
      <c r="EI125" s="18">
        <f>SUMIFS(Fluxo!$N:$N,Fluxo!$S:$S,"&gt;"&amp;EH$5,Fluxo!$S:$S,"&lt;="&amp;EI$5,Fluxo!$D:$D,$D125)</f>
        <v>0</v>
      </c>
      <c r="EJ125" s="18">
        <f>SUMIFS(Fluxo!$N:$N,Fluxo!$S:$S,"&gt;"&amp;EI$5,Fluxo!$S:$S,"&lt;="&amp;EJ$5,Fluxo!$D:$D,$D125)</f>
        <v>0</v>
      </c>
      <c r="EK125" s="18">
        <f>SUMIFS(Fluxo!$N:$N,Fluxo!$S:$S,"&gt;"&amp;EJ$5,Fluxo!$S:$S,"&lt;="&amp;EK$5,Fluxo!$D:$D,$D125)</f>
        <v>0</v>
      </c>
      <c r="EL125" s="18">
        <f>SUMIFS(Fluxo!$N:$N,Fluxo!$S:$S,"&gt;"&amp;EK$5,Fluxo!$S:$S,"&lt;="&amp;EL$5,Fluxo!$D:$D,$D125)</f>
        <v>0</v>
      </c>
      <c r="EM125" s="18">
        <f>SUMIFS(Fluxo!$N:$N,Fluxo!$S:$S,"&gt;"&amp;EL$5,Fluxo!$S:$S,"&lt;="&amp;EM$5,Fluxo!$D:$D,$D125)</f>
        <v>0</v>
      </c>
      <c r="EN125" s="18">
        <f>SUMIFS(Fluxo!$N:$N,Fluxo!$S:$S,"&gt;"&amp;EM$5,Fluxo!$S:$S,"&lt;="&amp;EN$5,Fluxo!$D:$D,$D125)</f>
        <v>0</v>
      </c>
      <c r="EO125" s="18">
        <f>SUMIFS(Fluxo!$N:$N,Fluxo!$S:$S,"&gt;"&amp;EN$5,Fluxo!$S:$S,"&lt;="&amp;EO$5,Fluxo!$D:$D,$D125)</f>
        <v>0</v>
      </c>
      <c r="EP125" s="18">
        <f>SUMIFS(Fluxo!$N:$N,Fluxo!$S:$S,"&gt;"&amp;EO$5,Fluxo!$S:$S,"&lt;="&amp;EP$5,Fluxo!$D:$D,$D125)</f>
        <v>0</v>
      </c>
      <c r="EQ125" s="18">
        <f>SUMIFS(Fluxo!$N:$N,Fluxo!$S:$S,"&gt;"&amp;EP$5,Fluxo!$S:$S,"&lt;="&amp;EQ$5,Fluxo!$D:$D,$D125)</f>
        <v>0</v>
      </c>
      <c r="ER125" s="18">
        <f>SUMIFS(Fluxo!$N:$N,Fluxo!$S:$S,"&gt;"&amp;EQ$5,Fluxo!$S:$S,"&lt;="&amp;ER$5,Fluxo!$D:$D,$D125)</f>
        <v>0</v>
      </c>
      <c r="ES125" s="18">
        <f>SUMIFS(Fluxo!$N:$N,Fluxo!$S:$S,"&gt;"&amp;ER$5,Fluxo!$S:$S,"&lt;="&amp;ES$5,Fluxo!$D:$D,$D125)</f>
        <v>0</v>
      </c>
      <c r="ET125" s="18">
        <f>SUMIFS(Fluxo!$N:$N,Fluxo!$S:$S,"&gt;"&amp;ES$5,Fluxo!$S:$S,"&lt;="&amp;ET$5,Fluxo!$D:$D,$D125)</f>
        <v>0</v>
      </c>
      <c r="EU125" s="18">
        <f>SUMIFS(Fluxo!$N:$N,Fluxo!$S:$S,"&gt;"&amp;ET$5,Fluxo!$S:$S,"&lt;="&amp;EU$5,Fluxo!$D:$D,$D125)</f>
        <v>0</v>
      </c>
      <c r="EV125" s="18">
        <f>SUMIFS(Fluxo!$N:$N,Fluxo!$S:$S,"&gt;"&amp;EU$5,Fluxo!$S:$S,"&lt;="&amp;EV$5,Fluxo!$D:$D,$D125)</f>
        <v>0</v>
      </c>
      <c r="EW125" s="18">
        <f>SUMIFS(Fluxo!$N:$N,Fluxo!$S:$S,"&gt;"&amp;EV$5,Fluxo!$S:$S,"&lt;="&amp;EW$5,Fluxo!$D:$D,$D125)</f>
        <v>0</v>
      </c>
      <c r="EX125" s="18">
        <f>SUMIFS(Fluxo!$N:$N,Fluxo!$S:$S,"&gt;"&amp;EW$5,Fluxo!$S:$S,"&lt;="&amp;EX$5,Fluxo!$D:$D,$D125)</f>
        <v>0</v>
      </c>
      <c r="EY125" s="18">
        <f>SUMIFS(Fluxo!$N:$N,Fluxo!$S:$S,"&gt;"&amp;EX$5,Fluxo!$S:$S,"&lt;="&amp;EY$5,Fluxo!$D:$D,$D125)</f>
        <v>0</v>
      </c>
      <c r="EZ125" s="18">
        <f>SUMIFS(Fluxo!$N:$N,Fluxo!$S:$S,"&gt;"&amp;EY$5,Fluxo!$S:$S,"&lt;="&amp;EZ$5,Fluxo!$D:$D,$D125)</f>
        <v>0</v>
      </c>
      <c r="FA125" s="18">
        <f>SUMIFS(Fluxo!$N:$N,Fluxo!$S:$S,"&gt;"&amp;EZ$5,Fluxo!$S:$S,"&lt;="&amp;FA$5,Fluxo!$D:$D,$D125)</f>
        <v>0</v>
      </c>
      <c r="FB125" s="18">
        <f>SUMIFS(Fluxo!$N:$N,Fluxo!$S:$S,"&gt;"&amp;FA$5,Fluxo!$S:$S,"&lt;="&amp;FB$5,Fluxo!$D:$D,$D125)</f>
        <v>0</v>
      </c>
      <c r="FC125" s="18">
        <f>SUMIFS(Fluxo!$N:$N,Fluxo!$S:$S,"&gt;"&amp;FB$5,Fluxo!$S:$S,"&lt;="&amp;FC$5,Fluxo!$D:$D,$D125)</f>
        <v>0</v>
      </c>
      <c r="FD125" s="18">
        <f>SUMIFS(Fluxo!$N:$N,Fluxo!$S:$S,"&gt;"&amp;FC$5,Fluxo!$S:$S,"&lt;="&amp;FD$5,Fluxo!$D:$D,$D125)</f>
        <v>0</v>
      </c>
      <c r="FE125" s="18">
        <f>SUMIFS(Fluxo!$N:$N,Fluxo!$S:$S,"&gt;"&amp;FD$5,Fluxo!$S:$S,"&lt;="&amp;FE$5,Fluxo!$D:$D,$D125)</f>
        <v>0</v>
      </c>
      <c r="FF125" s="18">
        <f>SUMIFS(Fluxo!$N:$N,Fluxo!$S:$S,"&gt;"&amp;FE$5,Fluxo!$S:$S,"&lt;="&amp;FF$5,Fluxo!$D:$D,$D125)</f>
        <v>0</v>
      </c>
      <c r="FG125" s="18">
        <f>SUMIFS(Fluxo!$N:$N,Fluxo!$S:$S,"&gt;"&amp;FF$5,Fluxo!$S:$S,"&lt;="&amp;FG$5,Fluxo!$D:$D,$D125)</f>
        <v>0</v>
      </c>
      <c r="FH125" s="18">
        <f>SUMIFS(Fluxo!$N:$N,Fluxo!$S:$S,"&gt;"&amp;FG$5,Fluxo!$S:$S,"&lt;="&amp;FH$5,Fluxo!$D:$D,$D125)</f>
        <v>0</v>
      </c>
      <c r="FI125" s="18">
        <f>SUMIFS(Fluxo!$N:$N,Fluxo!$S:$S,"&gt;"&amp;FH$5,Fluxo!$S:$S,"&lt;="&amp;FI$5,Fluxo!$D:$D,$D125)</f>
        <v>0</v>
      </c>
      <c r="FJ125" s="18">
        <f>SUMIFS(Fluxo!$N:$N,Fluxo!$S:$S,"&gt;"&amp;FI$5,Fluxo!$S:$S,"&lt;="&amp;FJ$5,Fluxo!$D:$D,$D125)</f>
        <v>0</v>
      </c>
      <c r="FK125" s="18">
        <f>SUMIFS(Fluxo!$N:$N,Fluxo!$S:$S,"&gt;"&amp;FJ$5,Fluxo!$S:$S,"&lt;="&amp;FK$5,Fluxo!$D:$D,$D125)</f>
        <v>0</v>
      </c>
      <c r="FL125" s="18">
        <f>SUMIFS(Fluxo!$N:$N,Fluxo!$S:$S,"&gt;"&amp;FK$5,Fluxo!$S:$S,"&lt;="&amp;FL$5,Fluxo!$D:$D,$D125)</f>
        <v>0</v>
      </c>
      <c r="FM125" s="18">
        <f>SUMIFS(Fluxo!$N:$N,Fluxo!$S:$S,"&gt;"&amp;FL$5,Fluxo!$S:$S,"&lt;="&amp;FM$5,Fluxo!$D:$D,$D125)</f>
        <v>0</v>
      </c>
      <c r="FN125" s="18">
        <f>SUMIFS(Fluxo!$N:$N,Fluxo!$S:$S,"&gt;"&amp;FM$5,Fluxo!$S:$S,"&lt;="&amp;FN$5,Fluxo!$D:$D,$D125)</f>
        <v>0</v>
      </c>
      <c r="FO125" s="18">
        <f>SUMIFS(Fluxo!$N:$N,Fluxo!$S:$S,"&gt;"&amp;FN$5,Fluxo!$S:$S,"&lt;="&amp;FO$5,Fluxo!$D:$D,$D125)</f>
        <v>0</v>
      </c>
      <c r="FP125" s="18">
        <f>SUMIFS(Fluxo!$N:$N,Fluxo!$S:$S,"&gt;"&amp;FO$5,Fluxo!$S:$S,"&lt;="&amp;FP$5,Fluxo!$D:$D,$D125)</f>
        <v>0</v>
      </c>
      <c r="FQ125" s="18">
        <f>SUMIFS(Fluxo!$N:$N,Fluxo!$S:$S,"&gt;"&amp;FP$5,Fluxo!$S:$S,"&lt;="&amp;FQ$5,Fluxo!$D:$D,$D125)</f>
        <v>0</v>
      </c>
      <c r="FR125" s="18">
        <f>SUMIFS(Fluxo!$N:$N,Fluxo!$S:$S,"&gt;"&amp;FQ$5,Fluxo!$S:$S,"&lt;="&amp;FR$5,Fluxo!$D:$D,$D125)</f>
        <v>0</v>
      </c>
      <c r="FS125" s="18">
        <f>SUMIFS(Fluxo!$N:$N,Fluxo!$S:$S,"&gt;"&amp;FR$5,Fluxo!$S:$S,"&lt;="&amp;FS$5,Fluxo!$D:$D,$D125)</f>
        <v>0</v>
      </c>
      <c r="FT125" s="18">
        <f>SUMIFS(Fluxo!$N:$N,Fluxo!$S:$S,"&gt;"&amp;FS$5,Fluxo!$S:$S,"&lt;="&amp;FT$5,Fluxo!$D:$D,$D125)</f>
        <v>0</v>
      </c>
      <c r="FU125" s="18">
        <f>SUMIFS(Fluxo!$N:$N,Fluxo!$S:$S,"&gt;"&amp;FT$5,Fluxo!$S:$S,"&lt;="&amp;FU$5,Fluxo!$D:$D,$D125)</f>
        <v>0</v>
      </c>
      <c r="FV125" s="18">
        <f>SUMIFS(Fluxo!$N:$N,Fluxo!$S:$S,"&gt;"&amp;FU$5,Fluxo!$S:$S,"&lt;="&amp;FV$5,Fluxo!$D:$D,$D125)</f>
        <v>0</v>
      </c>
      <c r="FW125" s="18">
        <f>SUMIFS(Fluxo!$N:$N,Fluxo!$S:$S,"&gt;"&amp;FV$5,Fluxo!$S:$S,"&lt;="&amp;FW$5,Fluxo!$D:$D,$D125)</f>
        <v>0</v>
      </c>
      <c r="FX125" s="18">
        <f>SUMIFS(Fluxo!$N:$N,Fluxo!$S:$S,"&gt;"&amp;FW$5,Fluxo!$S:$S,"&lt;="&amp;FX$5,Fluxo!$D:$D,$D125)</f>
        <v>0</v>
      </c>
      <c r="FY125" s="18">
        <f>SUMIFS(Fluxo!$N:$N,Fluxo!$S:$S,"&gt;"&amp;FX$5,Fluxo!$S:$S,"&lt;="&amp;FY$5,Fluxo!$D:$D,$D125)</f>
        <v>0</v>
      </c>
      <c r="FZ125" s="18">
        <f>SUMIFS(Fluxo!$N:$N,Fluxo!$S:$S,"&gt;"&amp;FY$5,Fluxo!$S:$S,"&lt;="&amp;FZ$5,Fluxo!$D:$D,$D125)</f>
        <v>0</v>
      </c>
      <c r="GA125" s="18">
        <f>SUMIFS(Fluxo!$N:$N,Fluxo!$S:$S,"&gt;"&amp;FZ$5,Fluxo!$S:$S,"&lt;="&amp;GA$5,Fluxo!$D:$D,$D125)</f>
        <v>0</v>
      </c>
      <c r="GB125" s="18">
        <f>SUMIFS(Fluxo!$N:$N,Fluxo!$S:$S,"&gt;"&amp;GA$5,Fluxo!$S:$S,"&lt;="&amp;GB$5,Fluxo!$D:$D,$D125)</f>
        <v>0</v>
      </c>
      <c r="GC125" s="18">
        <f>SUMIFS(Fluxo!$N:$N,Fluxo!$S:$S,"&gt;"&amp;GB$5,Fluxo!$S:$S,"&lt;="&amp;GC$5,Fluxo!$D:$D,$D125)</f>
        <v>0</v>
      </c>
      <c r="GD125" s="18">
        <f>SUMIFS(Fluxo!$N:$N,Fluxo!$S:$S,"&gt;"&amp;GC$5,Fluxo!$S:$S,"&lt;="&amp;GD$5,Fluxo!$D:$D,$D125)</f>
        <v>0</v>
      </c>
      <c r="GE125" s="18">
        <f>SUMIFS(Fluxo!$N:$N,Fluxo!$S:$S,"&gt;"&amp;GD$5,Fluxo!$S:$S,"&lt;="&amp;GE$5,Fluxo!$D:$D,$D125)</f>
        <v>0</v>
      </c>
      <c r="GF125" s="18">
        <f>SUMIFS(Fluxo!$N:$N,Fluxo!$S:$S,"&gt;"&amp;GE$5,Fluxo!$S:$S,"&lt;="&amp;GF$5,Fluxo!$D:$D,$D125)</f>
        <v>0</v>
      </c>
      <c r="GG125" s="18">
        <f>SUMIFS(Fluxo!$N:$N,Fluxo!$S:$S,"&gt;"&amp;GF$5,Fluxo!$S:$S,"&lt;="&amp;GG$5,Fluxo!$D:$D,$D125)</f>
        <v>0</v>
      </c>
      <c r="GH125" s="18">
        <f>SUMIFS(Fluxo!$N:$N,Fluxo!$S:$S,"&gt;"&amp;GG$5,Fluxo!$S:$S,"&lt;="&amp;GH$5,Fluxo!$D:$D,$D125)</f>
        <v>0</v>
      </c>
      <c r="GI125" s="18">
        <f>SUMIFS(Fluxo!$N:$N,Fluxo!$S:$S,"&gt;"&amp;GH$5,Fluxo!$S:$S,"&lt;="&amp;GI$5,Fluxo!$D:$D,$D125)</f>
        <v>0</v>
      </c>
      <c r="GJ125" s="18">
        <f>SUMIFS(Fluxo!$N:$N,Fluxo!$S:$S,"&gt;"&amp;GI$5,Fluxo!$S:$S,"&lt;="&amp;GJ$5,Fluxo!$D:$D,$D125)</f>
        <v>0</v>
      </c>
      <c r="GK125" s="18">
        <f>SUMIFS(Fluxo!$N:$N,Fluxo!$S:$S,"&gt;"&amp;GJ$5,Fluxo!$S:$S,"&lt;="&amp;GK$5,Fluxo!$D:$D,$D125)</f>
        <v>0</v>
      </c>
      <c r="GL125" s="18">
        <f>SUMIFS(Fluxo!$N:$N,Fluxo!$S:$S,"&gt;"&amp;GK$5,Fluxo!$S:$S,"&lt;="&amp;GL$5,Fluxo!$D:$D,$D125)</f>
        <v>0</v>
      </c>
      <c r="GM125" s="18">
        <f>SUMIFS(Fluxo!$N:$N,Fluxo!$S:$S,"&gt;"&amp;GL$5,Fluxo!$S:$S,"&lt;="&amp;GM$5,Fluxo!$D:$D,$D125)</f>
        <v>0</v>
      </c>
      <c r="GN125" s="18">
        <f>SUMIFS(Fluxo!$N:$N,Fluxo!$S:$S,"&gt;"&amp;GM$5,Fluxo!$S:$S,"&lt;="&amp;GN$5,Fluxo!$D:$D,$D125)</f>
        <v>0</v>
      </c>
      <c r="GO125" s="18">
        <f>SUMIFS(Fluxo!$N:$N,Fluxo!$S:$S,"&gt;"&amp;GN$5,Fluxo!$S:$S,"&lt;="&amp;GO$5,Fluxo!$D:$D,$D125)</f>
        <v>0</v>
      </c>
      <c r="GP125" s="18">
        <f>SUMIFS(Fluxo!$N:$N,Fluxo!$S:$S,"&gt;"&amp;GO$5,Fluxo!$S:$S,"&lt;="&amp;GP$5,Fluxo!$D:$D,$D125)</f>
        <v>0</v>
      </c>
      <c r="GQ125" s="18">
        <f>SUMIFS(Fluxo!$N:$N,Fluxo!$S:$S,"&gt;"&amp;GP$5,Fluxo!$S:$S,"&lt;="&amp;GQ$5,Fluxo!$D:$D,$D125)</f>
        <v>0</v>
      </c>
      <c r="GR125" s="18">
        <f>SUMIFS(Fluxo!$N:$N,Fluxo!$S:$S,"&gt;"&amp;GQ$5,Fluxo!$S:$S,"&lt;="&amp;GR$5,Fluxo!$D:$D,$D125)</f>
        <v>0</v>
      </c>
      <c r="GS125" s="18">
        <f>SUMIFS(Fluxo!$N:$N,Fluxo!$S:$S,"&gt;"&amp;GR$5,Fluxo!$S:$S,"&lt;="&amp;GS$5,Fluxo!$D:$D,$D125)</f>
        <v>0</v>
      </c>
      <c r="GT125" s="18">
        <f>SUMIFS(Fluxo!$N:$N,Fluxo!$S:$S,"&gt;"&amp;GS$5,Fluxo!$S:$S,"&lt;="&amp;GT$5,Fluxo!$D:$D,$D125)</f>
        <v>0</v>
      </c>
      <c r="GU125" s="18">
        <f>SUMIFS(Fluxo!$N:$N,Fluxo!$S:$S,"&gt;"&amp;GT$5,Fluxo!$S:$S,"&lt;="&amp;GU$5,Fluxo!$D:$D,$D125)</f>
        <v>0</v>
      </c>
      <c r="GV125" s="18">
        <f>SUMIFS(Fluxo!$N:$N,Fluxo!$S:$S,"&gt;"&amp;GU$5,Fluxo!$S:$S,"&lt;="&amp;GV$5,Fluxo!$D:$D,$D125)</f>
        <v>0</v>
      </c>
      <c r="GW125" s="18">
        <f>SUMIFS(Fluxo!$N:$N,Fluxo!$S:$S,"&gt;"&amp;GV$5,Fluxo!$S:$S,"&lt;="&amp;GW$5,Fluxo!$D:$D,$D125)</f>
        <v>0</v>
      </c>
      <c r="GX125" s="18">
        <f>SUMIFS(Fluxo!$N:$N,Fluxo!$S:$S,"&gt;"&amp;GW$5,Fluxo!$S:$S,"&lt;="&amp;GX$5,Fluxo!$D:$D,$D125)</f>
        <v>0</v>
      </c>
      <c r="GY125" s="18">
        <f>SUMIFS(Fluxo!$N:$N,Fluxo!$S:$S,"&gt;"&amp;GX$5,Fluxo!$S:$S,"&lt;="&amp;GY$5,Fluxo!$D:$D,$D125)</f>
        <v>0</v>
      </c>
      <c r="GZ125" s="18">
        <f>SUMIFS(Fluxo!$N:$N,Fluxo!$S:$S,"&gt;"&amp;GY$5,Fluxo!$S:$S,"&lt;="&amp;GZ$5,Fluxo!$D:$D,$D125)</f>
        <v>0</v>
      </c>
      <c r="HA125" s="18">
        <f>SUMIFS(Fluxo!$N:$N,Fluxo!$S:$S,"&gt;"&amp;GZ$5,Fluxo!$S:$S,"&lt;="&amp;HA$5,Fluxo!$D:$D,$D125)</f>
        <v>0</v>
      </c>
      <c r="HB125" s="18">
        <f>SUMIFS(Fluxo!$N:$N,Fluxo!$S:$S,"&gt;"&amp;HA$5,Fluxo!$S:$S,"&lt;="&amp;HB$5,Fluxo!$D:$D,$D125)</f>
        <v>0</v>
      </c>
      <c r="HC125" s="18">
        <f>SUMIFS(Fluxo!$N:$N,Fluxo!$S:$S,"&gt;"&amp;HB$5,Fluxo!$S:$S,"&lt;="&amp;HC$5,Fluxo!$D:$D,$D125)</f>
        <v>0</v>
      </c>
      <c r="HD125" s="18">
        <f>SUMIFS(Fluxo!$N:$N,Fluxo!$S:$S,"&gt;"&amp;HC$5,Fluxo!$S:$S,"&lt;="&amp;HD$5,Fluxo!$D:$D,$D125)</f>
        <v>0</v>
      </c>
      <c r="HE125" s="18">
        <f>SUMIFS(Fluxo!$N:$N,Fluxo!$S:$S,"&gt;"&amp;HD$5,Fluxo!$S:$S,"&lt;="&amp;HE$5,Fluxo!$D:$D,$D125)</f>
        <v>0</v>
      </c>
      <c r="HF125" s="18">
        <f>SUMIFS(Fluxo!$N:$N,Fluxo!$S:$S,"&gt;"&amp;HE$5,Fluxo!$S:$S,"&lt;="&amp;HF$5,Fluxo!$D:$D,$D125)</f>
        <v>0</v>
      </c>
    </row>
    <row r="126" spans="1:214">
      <c r="A126" s="20">
        <f t="shared" si="18"/>
        <v>116</v>
      </c>
      <c r="B126" s="140" t="str">
        <f>'Check Carteira'!C118</f>
        <v>E.1016.99.03.1008</v>
      </c>
      <c r="C126" s="141">
        <v>1</v>
      </c>
      <c r="D126" s="129" t="str">
        <f>'Check Carteira'!F118</f>
        <v>S-1008</v>
      </c>
      <c r="E126" s="21" t="str">
        <f>IFERROR(INDEX(Contratos!L:L,MATCH(D126,Contratos!R:R,0)),"")</f>
        <v/>
      </c>
      <c r="F126" s="139" t="str">
        <f>IFERROR(INDEX(Contratos!G:G,MATCH(D126,Contratos!R:R,0)),"")</f>
        <v/>
      </c>
      <c r="H126" s="83">
        <f t="shared" si="19"/>
        <v>1</v>
      </c>
      <c r="J126" s="18">
        <f>SUMIFS(Fluxo!$N:$N,Fluxo!$S:$S,"&gt;"&amp;I$5,Fluxo!$S:$S,"&lt;="&amp;J$5,Fluxo!$D:$D,$D126)</f>
        <v>0</v>
      </c>
      <c r="K126" s="18">
        <f>SUMIFS(Fluxo!$N:$N,Fluxo!$S:$S,"&gt;"&amp;J$5,Fluxo!$S:$S,"&lt;="&amp;K$5,Fluxo!$D:$D,$D126)</f>
        <v>1</v>
      </c>
      <c r="L126" s="18">
        <f>SUMIFS(Fluxo!$N:$N,Fluxo!$S:$S,"&gt;"&amp;K$5,Fluxo!$S:$S,"&lt;="&amp;L$5,Fluxo!$D:$D,$D126)</f>
        <v>0</v>
      </c>
      <c r="M126" s="18">
        <f>SUMIFS(Fluxo!$N:$N,Fluxo!$S:$S,"&gt;"&amp;L$5,Fluxo!$S:$S,"&lt;="&amp;M$5,Fluxo!$D:$D,$D126)</f>
        <v>0</v>
      </c>
      <c r="N126" s="18">
        <f>SUMIFS(Fluxo!$N:$N,Fluxo!$S:$S,"&gt;"&amp;M$5,Fluxo!$S:$S,"&lt;="&amp;N$5,Fluxo!$D:$D,$D126)</f>
        <v>0</v>
      </c>
      <c r="O126" s="18">
        <f>SUMIFS(Fluxo!$N:$N,Fluxo!$S:$S,"&gt;"&amp;N$5,Fluxo!$S:$S,"&lt;="&amp;O$5,Fluxo!$D:$D,$D126)</f>
        <v>0</v>
      </c>
      <c r="P126" s="18">
        <f>SUMIFS(Fluxo!$N:$N,Fluxo!$S:$S,"&gt;"&amp;O$5,Fluxo!$S:$S,"&lt;="&amp;P$5,Fluxo!$D:$D,$D126)</f>
        <v>0</v>
      </c>
      <c r="Q126" s="18">
        <f>SUMIFS(Fluxo!$N:$N,Fluxo!$S:$S,"&gt;"&amp;P$5,Fluxo!$S:$S,"&lt;="&amp;Q$5,Fluxo!$D:$D,$D126)</f>
        <v>0</v>
      </c>
      <c r="R126" s="18">
        <f>SUMIFS(Fluxo!$N:$N,Fluxo!$S:$S,"&gt;"&amp;Q$5,Fluxo!$S:$S,"&lt;="&amp;R$5,Fluxo!$D:$D,$D126)</f>
        <v>0</v>
      </c>
      <c r="S126" s="18">
        <f>SUMIFS(Fluxo!$N:$N,Fluxo!$S:$S,"&gt;"&amp;R$5,Fluxo!$S:$S,"&lt;="&amp;S$5,Fluxo!$D:$D,$D126)</f>
        <v>0</v>
      </c>
      <c r="T126" s="18">
        <f>SUMIFS(Fluxo!$N:$N,Fluxo!$S:$S,"&gt;"&amp;S$5,Fluxo!$S:$S,"&lt;="&amp;T$5,Fluxo!$D:$D,$D126)</f>
        <v>0</v>
      </c>
      <c r="U126" s="18">
        <f>SUMIFS(Fluxo!$N:$N,Fluxo!$S:$S,"&gt;"&amp;T$5,Fluxo!$S:$S,"&lt;="&amp;U$5,Fluxo!$D:$D,$D126)</f>
        <v>0</v>
      </c>
      <c r="V126" s="18">
        <f>SUMIFS(Fluxo!$N:$N,Fluxo!$S:$S,"&gt;"&amp;U$5,Fluxo!$S:$S,"&lt;="&amp;V$5,Fluxo!$D:$D,$D126)</f>
        <v>0</v>
      </c>
      <c r="W126" s="18">
        <f>SUMIFS(Fluxo!$N:$N,Fluxo!$S:$S,"&gt;"&amp;V$5,Fluxo!$S:$S,"&lt;="&amp;W$5,Fluxo!$D:$D,$D126)</f>
        <v>0</v>
      </c>
      <c r="X126" s="18">
        <f>SUMIFS(Fluxo!$N:$N,Fluxo!$S:$S,"&gt;"&amp;W$5,Fluxo!$S:$S,"&lt;="&amp;X$5,Fluxo!$D:$D,$D126)</f>
        <v>0</v>
      </c>
      <c r="Y126" s="18">
        <f>SUMIFS(Fluxo!$N:$N,Fluxo!$S:$S,"&gt;"&amp;X$5,Fluxo!$S:$S,"&lt;="&amp;Y$5,Fluxo!$D:$D,$D126)</f>
        <v>0</v>
      </c>
      <c r="Z126" s="18">
        <f>SUMIFS(Fluxo!$N:$N,Fluxo!$S:$S,"&gt;"&amp;Y$5,Fluxo!$S:$S,"&lt;="&amp;Z$5,Fluxo!$D:$D,$D126)</f>
        <v>0</v>
      </c>
      <c r="AA126" s="18">
        <f>SUMIFS(Fluxo!$N:$N,Fluxo!$S:$S,"&gt;"&amp;Z$5,Fluxo!$S:$S,"&lt;="&amp;AA$5,Fluxo!$D:$D,$D126)</f>
        <v>0</v>
      </c>
      <c r="AB126" s="18">
        <f>SUMIFS(Fluxo!$N:$N,Fluxo!$S:$S,"&gt;"&amp;AA$5,Fluxo!$S:$S,"&lt;="&amp;AB$5,Fluxo!$D:$D,$D126)</f>
        <v>0</v>
      </c>
      <c r="AC126" s="18">
        <f>SUMIFS(Fluxo!$N:$N,Fluxo!$S:$S,"&gt;"&amp;AB$5,Fluxo!$S:$S,"&lt;="&amp;AC$5,Fluxo!$D:$D,$D126)</f>
        <v>0</v>
      </c>
      <c r="AD126" s="18">
        <f>SUMIFS(Fluxo!$N:$N,Fluxo!$S:$S,"&gt;"&amp;AC$5,Fluxo!$S:$S,"&lt;="&amp;AD$5,Fluxo!$D:$D,$D126)</f>
        <v>0</v>
      </c>
      <c r="AE126" s="18">
        <f>SUMIFS(Fluxo!$N:$N,Fluxo!$S:$S,"&gt;"&amp;AD$5,Fluxo!$S:$S,"&lt;="&amp;AE$5,Fluxo!$D:$D,$D126)</f>
        <v>0</v>
      </c>
      <c r="AF126" s="18">
        <f>SUMIFS(Fluxo!$N:$N,Fluxo!$S:$S,"&gt;"&amp;AE$5,Fluxo!$S:$S,"&lt;="&amp;AF$5,Fluxo!$D:$D,$D126)</f>
        <v>0</v>
      </c>
      <c r="AG126" s="18">
        <f>SUMIFS(Fluxo!$N:$N,Fluxo!$S:$S,"&gt;"&amp;AF$5,Fluxo!$S:$S,"&lt;="&amp;AG$5,Fluxo!$D:$D,$D126)</f>
        <v>0</v>
      </c>
      <c r="AH126" s="18">
        <f>SUMIFS(Fluxo!$N:$N,Fluxo!$S:$S,"&gt;"&amp;AG$5,Fluxo!$S:$S,"&lt;="&amp;AH$5,Fluxo!$D:$D,$D126)</f>
        <v>0</v>
      </c>
      <c r="AI126" s="18">
        <f>SUMIFS(Fluxo!$N:$N,Fluxo!$S:$S,"&gt;"&amp;AH$5,Fluxo!$S:$S,"&lt;="&amp;AI$5,Fluxo!$D:$D,$D126)</f>
        <v>0</v>
      </c>
      <c r="AJ126" s="18">
        <f>SUMIFS(Fluxo!$N:$N,Fluxo!$S:$S,"&gt;"&amp;AI$5,Fluxo!$S:$S,"&lt;="&amp;AJ$5,Fluxo!$D:$D,$D126)</f>
        <v>0</v>
      </c>
      <c r="AK126" s="18">
        <f>SUMIFS(Fluxo!$N:$N,Fluxo!$S:$S,"&gt;"&amp;AJ$5,Fluxo!$S:$S,"&lt;="&amp;AK$5,Fluxo!$D:$D,$D126)</f>
        <v>0</v>
      </c>
      <c r="AL126" s="18">
        <f>SUMIFS(Fluxo!$N:$N,Fluxo!$S:$S,"&gt;"&amp;AK$5,Fluxo!$S:$S,"&lt;="&amp;AL$5,Fluxo!$D:$D,$D126)</f>
        <v>0</v>
      </c>
      <c r="AM126" s="18">
        <f>SUMIFS(Fluxo!$N:$N,Fluxo!$S:$S,"&gt;"&amp;AL$5,Fluxo!$S:$S,"&lt;="&amp;AM$5,Fluxo!$D:$D,$D126)</f>
        <v>0</v>
      </c>
      <c r="AN126" s="18">
        <f>SUMIFS(Fluxo!$N:$N,Fluxo!$S:$S,"&gt;"&amp;AM$5,Fluxo!$S:$S,"&lt;="&amp;AN$5,Fluxo!$D:$D,$D126)</f>
        <v>0</v>
      </c>
      <c r="AO126" s="18">
        <f>SUMIFS(Fluxo!$N:$N,Fluxo!$S:$S,"&gt;"&amp;AN$5,Fluxo!$S:$S,"&lt;="&amp;AO$5,Fluxo!$D:$D,$D126)</f>
        <v>0</v>
      </c>
      <c r="AP126" s="18">
        <f>SUMIFS(Fluxo!$N:$N,Fluxo!$S:$S,"&gt;"&amp;AO$5,Fluxo!$S:$S,"&lt;="&amp;AP$5,Fluxo!$D:$D,$D126)</f>
        <v>0</v>
      </c>
      <c r="AQ126" s="18">
        <f>SUMIFS(Fluxo!$N:$N,Fluxo!$S:$S,"&gt;"&amp;AP$5,Fluxo!$S:$S,"&lt;="&amp;AQ$5,Fluxo!$D:$D,$D126)</f>
        <v>0</v>
      </c>
      <c r="AR126" s="18">
        <f>SUMIFS(Fluxo!$N:$N,Fluxo!$S:$S,"&gt;"&amp;AQ$5,Fluxo!$S:$S,"&lt;="&amp;AR$5,Fluxo!$D:$D,$D126)</f>
        <v>0</v>
      </c>
      <c r="AS126" s="18">
        <f>SUMIFS(Fluxo!$N:$N,Fluxo!$S:$S,"&gt;"&amp;AR$5,Fluxo!$S:$S,"&lt;="&amp;AS$5,Fluxo!$D:$D,$D126)</f>
        <v>0</v>
      </c>
      <c r="AT126" s="18">
        <f>SUMIFS(Fluxo!$N:$N,Fluxo!$S:$S,"&gt;"&amp;AS$5,Fluxo!$S:$S,"&lt;="&amp;AT$5,Fluxo!$D:$D,$D126)</f>
        <v>0</v>
      </c>
      <c r="AU126" s="18">
        <f>SUMIFS(Fluxo!$N:$N,Fluxo!$S:$S,"&gt;"&amp;AT$5,Fluxo!$S:$S,"&lt;="&amp;AU$5,Fluxo!$D:$D,$D126)</f>
        <v>0</v>
      </c>
      <c r="AV126" s="18">
        <f>SUMIFS(Fluxo!$N:$N,Fluxo!$S:$S,"&gt;"&amp;AU$5,Fluxo!$S:$S,"&lt;="&amp;AV$5,Fluxo!$D:$D,$D126)</f>
        <v>0</v>
      </c>
      <c r="AW126" s="18">
        <f>SUMIFS(Fluxo!$N:$N,Fluxo!$S:$S,"&gt;"&amp;AV$5,Fluxo!$S:$S,"&lt;="&amp;AW$5,Fluxo!$D:$D,$D126)</f>
        <v>0</v>
      </c>
      <c r="AX126" s="18">
        <f>SUMIFS(Fluxo!$N:$N,Fluxo!$S:$S,"&gt;"&amp;AW$5,Fluxo!$S:$S,"&lt;="&amp;AX$5,Fluxo!$D:$D,$D126)</f>
        <v>0</v>
      </c>
      <c r="AY126" s="18">
        <f>SUMIFS(Fluxo!$N:$N,Fluxo!$S:$S,"&gt;"&amp;AX$5,Fluxo!$S:$S,"&lt;="&amp;AY$5,Fluxo!$D:$D,$D126)</f>
        <v>0</v>
      </c>
      <c r="AZ126" s="18">
        <f>SUMIFS(Fluxo!$N:$N,Fluxo!$S:$S,"&gt;"&amp;AY$5,Fluxo!$S:$S,"&lt;="&amp;AZ$5,Fluxo!$D:$D,$D126)</f>
        <v>0</v>
      </c>
      <c r="BA126" s="18">
        <f>SUMIFS(Fluxo!$N:$N,Fluxo!$S:$S,"&gt;"&amp;AZ$5,Fluxo!$S:$S,"&lt;="&amp;BA$5,Fluxo!$D:$D,$D126)</f>
        <v>0</v>
      </c>
      <c r="BB126" s="18">
        <f>SUMIFS(Fluxo!$N:$N,Fluxo!$S:$S,"&gt;"&amp;BA$5,Fluxo!$S:$S,"&lt;="&amp;BB$5,Fluxo!$D:$D,$D126)</f>
        <v>0</v>
      </c>
      <c r="BC126" s="18">
        <f>SUMIFS(Fluxo!$N:$N,Fluxo!$S:$S,"&gt;"&amp;BB$5,Fluxo!$S:$S,"&lt;="&amp;BC$5,Fluxo!$D:$D,$D126)</f>
        <v>0</v>
      </c>
      <c r="BD126" s="18">
        <f>SUMIFS(Fluxo!$N:$N,Fluxo!$S:$S,"&gt;"&amp;BC$5,Fluxo!$S:$S,"&lt;="&amp;BD$5,Fluxo!$D:$D,$D126)</f>
        <v>0</v>
      </c>
      <c r="BE126" s="18">
        <f>SUMIFS(Fluxo!$N:$N,Fluxo!$S:$S,"&gt;"&amp;BD$5,Fluxo!$S:$S,"&lt;="&amp;BE$5,Fluxo!$D:$D,$D126)</f>
        <v>0</v>
      </c>
      <c r="BF126" s="18">
        <f>SUMIFS(Fluxo!$N:$N,Fluxo!$S:$S,"&gt;"&amp;BE$5,Fluxo!$S:$S,"&lt;="&amp;BF$5,Fluxo!$D:$D,$D126)</f>
        <v>0</v>
      </c>
      <c r="BG126" s="18">
        <f>SUMIFS(Fluxo!$N:$N,Fluxo!$S:$S,"&gt;"&amp;BF$5,Fluxo!$S:$S,"&lt;="&amp;BG$5,Fluxo!$D:$D,$D126)</f>
        <v>0</v>
      </c>
      <c r="BH126" s="18">
        <f>SUMIFS(Fluxo!$N:$N,Fluxo!$S:$S,"&gt;"&amp;BG$5,Fluxo!$S:$S,"&lt;="&amp;BH$5,Fluxo!$D:$D,$D126)</f>
        <v>0</v>
      </c>
      <c r="BI126" s="18">
        <f>SUMIFS(Fluxo!$N:$N,Fluxo!$S:$S,"&gt;"&amp;BH$5,Fluxo!$S:$S,"&lt;="&amp;BI$5,Fluxo!$D:$D,$D126)</f>
        <v>0</v>
      </c>
      <c r="BJ126" s="18">
        <f>SUMIFS(Fluxo!$N:$N,Fluxo!$S:$S,"&gt;"&amp;BI$5,Fluxo!$S:$S,"&lt;="&amp;BJ$5,Fluxo!$D:$D,$D126)</f>
        <v>0</v>
      </c>
      <c r="BK126" s="18">
        <f>SUMIFS(Fluxo!$N:$N,Fluxo!$S:$S,"&gt;"&amp;BJ$5,Fluxo!$S:$S,"&lt;="&amp;BK$5,Fluxo!$D:$D,$D126)</f>
        <v>0</v>
      </c>
      <c r="BL126" s="18">
        <f>SUMIFS(Fluxo!$N:$N,Fluxo!$S:$S,"&gt;"&amp;BK$5,Fluxo!$S:$S,"&lt;="&amp;BL$5,Fluxo!$D:$D,$D126)</f>
        <v>0</v>
      </c>
      <c r="BM126" s="18">
        <f>SUMIFS(Fluxo!$N:$N,Fluxo!$S:$S,"&gt;"&amp;BL$5,Fluxo!$S:$S,"&lt;="&amp;BM$5,Fluxo!$D:$D,$D126)</f>
        <v>0</v>
      </c>
      <c r="BN126" s="18">
        <f>SUMIFS(Fluxo!$N:$N,Fluxo!$S:$S,"&gt;"&amp;BM$5,Fluxo!$S:$S,"&lt;="&amp;BN$5,Fluxo!$D:$D,$D126)</f>
        <v>0</v>
      </c>
      <c r="BO126" s="18">
        <f>SUMIFS(Fluxo!$N:$N,Fluxo!$S:$S,"&gt;"&amp;BN$5,Fluxo!$S:$S,"&lt;="&amp;BO$5,Fluxo!$D:$D,$D126)</f>
        <v>0</v>
      </c>
      <c r="BP126" s="18">
        <f>SUMIFS(Fluxo!$N:$N,Fluxo!$S:$S,"&gt;"&amp;BO$5,Fluxo!$S:$S,"&lt;="&amp;BP$5,Fluxo!$D:$D,$D126)</f>
        <v>0</v>
      </c>
      <c r="BQ126" s="18">
        <f>SUMIFS(Fluxo!$N:$N,Fluxo!$S:$S,"&gt;"&amp;BP$5,Fluxo!$S:$S,"&lt;="&amp;BQ$5,Fluxo!$D:$D,$D126)</f>
        <v>0</v>
      </c>
      <c r="BR126" s="18">
        <f>SUMIFS(Fluxo!$N:$N,Fluxo!$S:$S,"&gt;"&amp;BQ$5,Fluxo!$S:$S,"&lt;="&amp;BR$5,Fluxo!$D:$D,$D126)</f>
        <v>0</v>
      </c>
      <c r="BS126" s="18">
        <f>SUMIFS(Fluxo!$N:$N,Fluxo!$S:$S,"&gt;"&amp;BR$5,Fluxo!$S:$S,"&lt;="&amp;BS$5,Fluxo!$D:$D,$D126)</f>
        <v>0</v>
      </c>
      <c r="BT126" s="18">
        <f>SUMIFS(Fluxo!$N:$N,Fluxo!$S:$S,"&gt;"&amp;BS$5,Fluxo!$S:$S,"&lt;="&amp;BT$5,Fluxo!$D:$D,$D126)</f>
        <v>0</v>
      </c>
      <c r="BU126" s="18">
        <f>SUMIFS(Fluxo!$N:$N,Fluxo!$S:$S,"&gt;"&amp;BT$5,Fluxo!$S:$S,"&lt;="&amp;BU$5,Fluxo!$D:$D,$D126)</f>
        <v>0</v>
      </c>
      <c r="BV126" s="18">
        <f>SUMIFS(Fluxo!$N:$N,Fluxo!$S:$S,"&gt;"&amp;BU$5,Fluxo!$S:$S,"&lt;="&amp;BV$5,Fluxo!$D:$D,$D126)</f>
        <v>0</v>
      </c>
      <c r="BW126" s="18">
        <f>SUMIFS(Fluxo!$N:$N,Fluxo!$S:$S,"&gt;"&amp;BV$5,Fluxo!$S:$S,"&lt;="&amp;BW$5,Fluxo!$D:$D,$D126)</f>
        <v>0</v>
      </c>
      <c r="BX126" s="18">
        <f>SUMIFS(Fluxo!$N:$N,Fluxo!$S:$S,"&gt;"&amp;BW$5,Fluxo!$S:$S,"&lt;="&amp;BX$5,Fluxo!$D:$D,$D126)</f>
        <v>0</v>
      </c>
      <c r="BY126" s="18">
        <f>SUMIFS(Fluxo!$N:$N,Fluxo!$S:$S,"&gt;"&amp;BX$5,Fluxo!$S:$S,"&lt;="&amp;BY$5,Fluxo!$D:$D,$D126)</f>
        <v>0</v>
      </c>
      <c r="BZ126" s="18">
        <f>SUMIFS(Fluxo!$N:$N,Fluxo!$S:$S,"&gt;"&amp;BY$5,Fluxo!$S:$S,"&lt;="&amp;BZ$5,Fluxo!$D:$D,$D126)</f>
        <v>0</v>
      </c>
      <c r="CA126" s="18">
        <f>SUMIFS(Fluxo!$N:$N,Fluxo!$S:$S,"&gt;"&amp;BZ$5,Fluxo!$S:$S,"&lt;="&amp;CA$5,Fluxo!$D:$D,$D126)</f>
        <v>0</v>
      </c>
      <c r="CB126" s="18">
        <f>SUMIFS(Fluxo!$N:$N,Fluxo!$S:$S,"&gt;"&amp;CA$5,Fluxo!$S:$S,"&lt;="&amp;CB$5,Fluxo!$D:$D,$D126)</f>
        <v>0</v>
      </c>
      <c r="CC126" s="18">
        <f>SUMIFS(Fluxo!$N:$N,Fluxo!$S:$S,"&gt;"&amp;CB$5,Fluxo!$S:$S,"&lt;="&amp;CC$5,Fluxo!$D:$D,$D126)</f>
        <v>0</v>
      </c>
      <c r="CD126" s="18">
        <f>SUMIFS(Fluxo!$N:$N,Fluxo!$S:$S,"&gt;"&amp;CC$5,Fluxo!$S:$S,"&lt;="&amp;CD$5,Fluxo!$D:$D,$D126)</f>
        <v>0</v>
      </c>
      <c r="CE126" s="18">
        <f>SUMIFS(Fluxo!$N:$N,Fluxo!$S:$S,"&gt;"&amp;CD$5,Fluxo!$S:$S,"&lt;="&amp;CE$5,Fluxo!$D:$D,$D126)</f>
        <v>0</v>
      </c>
      <c r="CF126" s="18">
        <f>SUMIFS(Fluxo!$N:$N,Fluxo!$S:$S,"&gt;"&amp;CE$5,Fluxo!$S:$S,"&lt;="&amp;CF$5,Fluxo!$D:$D,$D126)</f>
        <v>0</v>
      </c>
      <c r="CG126" s="18">
        <f>SUMIFS(Fluxo!$N:$N,Fluxo!$S:$S,"&gt;"&amp;CF$5,Fluxo!$S:$S,"&lt;="&amp;CG$5,Fluxo!$D:$D,$D126)</f>
        <v>0</v>
      </c>
      <c r="CH126" s="18">
        <f>SUMIFS(Fluxo!$N:$N,Fluxo!$S:$S,"&gt;"&amp;CG$5,Fluxo!$S:$S,"&lt;="&amp;CH$5,Fluxo!$D:$D,$D126)</f>
        <v>0</v>
      </c>
      <c r="CI126" s="18">
        <f>SUMIFS(Fluxo!$N:$N,Fluxo!$S:$S,"&gt;"&amp;CH$5,Fluxo!$S:$S,"&lt;="&amp;CI$5,Fluxo!$D:$D,$D126)</f>
        <v>0</v>
      </c>
      <c r="CJ126" s="18">
        <f>SUMIFS(Fluxo!$N:$N,Fluxo!$S:$S,"&gt;"&amp;CI$5,Fluxo!$S:$S,"&lt;="&amp;CJ$5,Fluxo!$D:$D,$D126)</f>
        <v>0</v>
      </c>
      <c r="CK126" s="18">
        <f>SUMIFS(Fluxo!$N:$N,Fluxo!$S:$S,"&gt;"&amp;CJ$5,Fluxo!$S:$S,"&lt;="&amp;CK$5,Fluxo!$D:$D,$D126)</f>
        <v>0</v>
      </c>
      <c r="CL126" s="18">
        <f>SUMIFS(Fluxo!$N:$N,Fluxo!$S:$S,"&gt;"&amp;CK$5,Fluxo!$S:$S,"&lt;="&amp;CL$5,Fluxo!$D:$D,$D126)</f>
        <v>0</v>
      </c>
      <c r="CM126" s="18">
        <f>SUMIFS(Fluxo!$N:$N,Fluxo!$S:$S,"&gt;"&amp;CL$5,Fluxo!$S:$S,"&lt;="&amp;CM$5,Fluxo!$D:$D,$D126)</f>
        <v>0</v>
      </c>
      <c r="CN126" s="18">
        <f>SUMIFS(Fluxo!$N:$N,Fluxo!$S:$S,"&gt;"&amp;CM$5,Fluxo!$S:$S,"&lt;="&amp;CN$5,Fluxo!$D:$D,$D126)</f>
        <v>0</v>
      </c>
      <c r="CO126" s="18">
        <f>SUMIFS(Fluxo!$N:$N,Fluxo!$S:$S,"&gt;"&amp;CN$5,Fluxo!$S:$S,"&lt;="&amp;CO$5,Fluxo!$D:$D,$D126)</f>
        <v>0</v>
      </c>
      <c r="CP126" s="18">
        <f>SUMIFS(Fluxo!$N:$N,Fluxo!$S:$S,"&gt;"&amp;CO$5,Fluxo!$S:$S,"&lt;="&amp;CP$5,Fluxo!$D:$D,$D126)</f>
        <v>0</v>
      </c>
      <c r="CQ126" s="18">
        <f>SUMIFS(Fluxo!$N:$N,Fluxo!$S:$S,"&gt;"&amp;CP$5,Fluxo!$S:$S,"&lt;="&amp;CQ$5,Fluxo!$D:$D,$D126)</f>
        <v>0</v>
      </c>
      <c r="CR126" s="18">
        <f>SUMIFS(Fluxo!$N:$N,Fluxo!$S:$S,"&gt;"&amp;CQ$5,Fluxo!$S:$S,"&lt;="&amp;CR$5,Fluxo!$D:$D,$D126)</f>
        <v>0</v>
      </c>
      <c r="CS126" s="18">
        <f>SUMIFS(Fluxo!$N:$N,Fluxo!$S:$S,"&gt;"&amp;CR$5,Fluxo!$S:$S,"&lt;="&amp;CS$5,Fluxo!$D:$D,$D126)</f>
        <v>0</v>
      </c>
      <c r="CT126" s="18">
        <f>SUMIFS(Fluxo!$N:$N,Fluxo!$S:$S,"&gt;"&amp;CS$5,Fluxo!$S:$S,"&lt;="&amp;CT$5,Fluxo!$D:$D,$D126)</f>
        <v>0</v>
      </c>
      <c r="CU126" s="18">
        <f>SUMIFS(Fluxo!$N:$N,Fluxo!$S:$S,"&gt;"&amp;CT$5,Fluxo!$S:$S,"&lt;="&amp;CU$5,Fluxo!$D:$D,$D126)</f>
        <v>0</v>
      </c>
      <c r="CV126" s="18">
        <f>SUMIFS(Fluxo!$N:$N,Fluxo!$S:$S,"&gt;"&amp;CU$5,Fluxo!$S:$S,"&lt;="&amp;CV$5,Fluxo!$D:$D,$D126)</f>
        <v>0</v>
      </c>
      <c r="CW126" s="18">
        <f>SUMIFS(Fluxo!$N:$N,Fluxo!$S:$S,"&gt;"&amp;CV$5,Fluxo!$S:$S,"&lt;="&amp;CW$5,Fluxo!$D:$D,$D126)</f>
        <v>0</v>
      </c>
      <c r="CX126" s="18">
        <f>SUMIFS(Fluxo!$N:$N,Fluxo!$S:$S,"&gt;"&amp;CW$5,Fluxo!$S:$S,"&lt;="&amp;CX$5,Fluxo!$D:$D,$D126)</f>
        <v>0</v>
      </c>
      <c r="CY126" s="18">
        <f>SUMIFS(Fluxo!$N:$N,Fluxo!$S:$S,"&gt;"&amp;CX$5,Fluxo!$S:$S,"&lt;="&amp;CY$5,Fluxo!$D:$D,$D126)</f>
        <v>0</v>
      </c>
      <c r="CZ126" s="18">
        <f>SUMIFS(Fluxo!$N:$N,Fluxo!$S:$S,"&gt;"&amp;CY$5,Fluxo!$S:$S,"&lt;="&amp;CZ$5,Fluxo!$D:$D,$D126)</f>
        <v>0</v>
      </c>
      <c r="DA126" s="18">
        <f>SUMIFS(Fluxo!$N:$N,Fluxo!$S:$S,"&gt;"&amp;CZ$5,Fluxo!$S:$S,"&lt;="&amp;DA$5,Fluxo!$D:$D,$D126)</f>
        <v>0</v>
      </c>
      <c r="DB126" s="18">
        <f>SUMIFS(Fluxo!$N:$N,Fluxo!$S:$S,"&gt;"&amp;DA$5,Fluxo!$S:$S,"&lt;="&amp;DB$5,Fluxo!$D:$D,$D126)</f>
        <v>0</v>
      </c>
      <c r="DC126" s="18">
        <f>SUMIFS(Fluxo!$N:$N,Fluxo!$S:$S,"&gt;"&amp;DB$5,Fluxo!$S:$S,"&lt;="&amp;DC$5,Fluxo!$D:$D,$D126)</f>
        <v>0</v>
      </c>
      <c r="DD126" s="18">
        <f>SUMIFS(Fluxo!$N:$N,Fluxo!$S:$S,"&gt;"&amp;DC$5,Fluxo!$S:$S,"&lt;="&amp;DD$5,Fluxo!$D:$D,$D126)</f>
        <v>0</v>
      </c>
      <c r="DE126" s="18">
        <f>SUMIFS(Fluxo!$N:$N,Fluxo!$S:$S,"&gt;"&amp;DD$5,Fluxo!$S:$S,"&lt;="&amp;DE$5,Fluxo!$D:$D,$D126)</f>
        <v>0</v>
      </c>
      <c r="DF126" s="18">
        <f>SUMIFS(Fluxo!$N:$N,Fluxo!$S:$S,"&gt;"&amp;DE$5,Fluxo!$S:$S,"&lt;="&amp;DF$5,Fluxo!$D:$D,$D126)</f>
        <v>0</v>
      </c>
      <c r="DG126" s="18">
        <f>SUMIFS(Fluxo!$N:$N,Fluxo!$S:$S,"&gt;"&amp;DF$5,Fluxo!$S:$S,"&lt;="&amp;DG$5,Fluxo!$D:$D,$D126)</f>
        <v>0</v>
      </c>
      <c r="DH126" s="18">
        <f>SUMIFS(Fluxo!$N:$N,Fluxo!$S:$S,"&gt;"&amp;DG$5,Fluxo!$S:$S,"&lt;="&amp;DH$5,Fluxo!$D:$D,$D126)</f>
        <v>0</v>
      </c>
      <c r="DI126" s="18">
        <f>SUMIFS(Fluxo!$N:$N,Fluxo!$S:$S,"&gt;"&amp;DH$5,Fluxo!$S:$S,"&lt;="&amp;DI$5,Fluxo!$D:$D,$D126)</f>
        <v>0</v>
      </c>
      <c r="DJ126" s="18">
        <f>SUMIFS(Fluxo!$N:$N,Fluxo!$S:$S,"&gt;"&amp;DI$5,Fluxo!$S:$S,"&lt;="&amp;DJ$5,Fluxo!$D:$D,$D126)</f>
        <v>0</v>
      </c>
      <c r="DK126" s="18">
        <f>SUMIFS(Fluxo!$N:$N,Fluxo!$S:$S,"&gt;"&amp;DJ$5,Fluxo!$S:$S,"&lt;="&amp;DK$5,Fluxo!$D:$D,$D126)</f>
        <v>0</v>
      </c>
      <c r="DL126" s="18">
        <f>SUMIFS(Fluxo!$N:$N,Fluxo!$S:$S,"&gt;"&amp;DK$5,Fluxo!$S:$S,"&lt;="&amp;DL$5,Fluxo!$D:$D,$D126)</f>
        <v>0</v>
      </c>
      <c r="DM126" s="18">
        <f>SUMIFS(Fluxo!$N:$N,Fluxo!$S:$S,"&gt;"&amp;DL$5,Fluxo!$S:$S,"&lt;="&amp;DM$5,Fluxo!$D:$D,$D126)</f>
        <v>0</v>
      </c>
      <c r="DN126" s="18">
        <f>SUMIFS(Fluxo!$N:$N,Fluxo!$S:$S,"&gt;"&amp;DM$5,Fluxo!$S:$S,"&lt;="&amp;DN$5,Fluxo!$D:$D,$D126)</f>
        <v>0</v>
      </c>
      <c r="DO126" s="18">
        <f>SUMIFS(Fluxo!$N:$N,Fluxo!$S:$S,"&gt;"&amp;DN$5,Fluxo!$S:$S,"&lt;="&amp;DO$5,Fluxo!$D:$D,$D126)</f>
        <v>0</v>
      </c>
      <c r="DP126" s="18">
        <f>SUMIFS(Fluxo!$N:$N,Fluxo!$S:$S,"&gt;"&amp;DO$5,Fluxo!$S:$S,"&lt;="&amp;DP$5,Fluxo!$D:$D,$D126)</f>
        <v>0</v>
      </c>
      <c r="DQ126" s="18">
        <f>SUMIFS(Fluxo!$N:$N,Fluxo!$S:$S,"&gt;"&amp;DP$5,Fluxo!$S:$S,"&lt;="&amp;DQ$5,Fluxo!$D:$D,$D126)</f>
        <v>0</v>
      </c>
      <c r="DR126" s="18">
        <f>SUMIFS(Fluxo!$N:$N,Fluxo!$S:$S,"&gt;"&amp;DQ$5,Fluxo!$S:$S,"&lt;="&amp;DR$5,Fluxo!$D:$D,$D126)</f>
        <v>0</v>
      </c>
      <c r="DS126" s="18">
        <f>SUMIFS(Fluxo!$N:$N,Fluxo!$S:$S,"&gt;"&amp;DR$5,Fluxo!$S:$S,"&lt;="&amp;DS$5,Fluxo!$D:$D,$D126)</f>
        <v>0</v>
      </c>
      <c r="DT126" s="18">
        <f>SUMIFS(Fluxo!$N:$N,Fluxo!$S:$S,"&gt;"&amp;DS$5,Fluxo!$S:$S,"&lt;="&amp;DT$5,Fluxo!$D:$D,$D126)</f>
        <v>0</v>
      </c>
      <c r="DU126" s="18">
        <f>SUMIFS(Fluxo!$N:$N,Fluxo!$S:$S,"&gt;"&amp;DT$5,Fluxo!$S:$S,"&lt;="&amp;DU$5,Fluxo!$D:$D,$D126)</f>
        <v>0</v>
      </c>
      <c r="DV126" s="18">
        <f>SUMIFS(Fluxo!$N:$N,Fluxo!$S:$S,"&gt;"&amp;DU$5,Fluxo!$S:$S,"&lt;="&amp;DV$5,Fluxo!$D:$D,$D126)</f>
        <v>0</v>
      </c>
      <c r="DW126" s="18">
        <f>SUMIFS(Fluxo!$N:$N,Fluxo!$S:$S,"&gt;"&amp;DV$5,Fluxo!$S:$S,"&lt;="&amp;DW$5,Fluxo!$D:$D,$D126)</f>
        <v>0</v>
      </c>
      <c r="DX126" s="18">
        <f>SUMIFS(Fluxo!$N:$N,Fluxo!$S:$S,"&gt;"&amp;DW$5,Fluxo!$S:$S,"&lt;="&amp;DX$5,Fluxo!$D:$D,$D126)</f>
        <v>0</v>
      </c>
      <c r="DY126" s="18">
        <f>SUMIFS(Fluxo!$N:$N,Fluxo!$S:$S,"&gt;"&amp;DX$5,Fluxo!$S:$S,"&lt;="&amp;DY$5,Fluxo!$D:$D,$D126)</f>
        <v>0</v>
      </c>
      <c r="DZ126" s="18">
        <f>SUMIFS(Fluxo!$N:$N,Fluxo!$S:$S,"&gt;"&amp;DY$5,Fluxo!$S:$S,"&lt;="&amp;DZ$5,Fluxo!$D:$D,$D126)</f>
        <v>0</v>
      </c>
      <c r="EA126" s="18">
        <f>SUMIFS(Fluxo!$N:$N,Fluxo!$S:$S,"&gt;"&amp;DZ$5,Fluxo!$S:$S,"&lt;="&amp;EA$5,Fluxo!$D:$D,$D126)</f>
        <v>0</v>
      </c>
      <c r="EB126" s="18">
        <f>SUMIFS(Fluxo!$N:$N,Fluxo!$S:$S,"&gt;"&amp;EA$5,Fluxo!$S:$S,"&lt;="&amp;EB$5,Fluxo!$D:$D,$D126)</f>
        <v>0</v>
      </c>
      <c r="EC126" s="18">
        <f>SUMIFS(Fluxo!$N:$N,Fluxo!$S:$S,"&gt;"&amp;EB$5,Fluxo!$S:$S,"&lt;="&amp;EC$5,Fluxo!$D:$D,$D126)</f>
        <v>0</v>
      </c>
      <c r="ED126" s="18">
        <f>SUMIFS(Fluxo!$N:$N,Fluxo!$S:$S,"&gt;"&amp;EC$5,Fluxo!$S:$S,"&lt;="&amp;ED$5,Fluxo!$D:$D,$D126)</f>
        <v>0</v>
      </c>
      <c r="EE126" s="18">
        <f>SUMIFS(Fluxo!$N:$N,Fluxo!$S:$S,"&gt;"&amp;ED$5,Fluxo!$S:$S,"&lt;="&amp;EE$5,Fluxo!$D:$D,$D126)</f>
        <v>0</v>
      </c>
      <c r="EF126" s="18">
        <f>SUMIFS(Fluxo!$N:$N,Fluxo!$S:$S,"&gt;"&amp;EE$5,Fluxo!$S:$S,"&lt;="&amp;EF$5,Fluxo!$D:$D,$D126)</f>
        <v>0</v>
      </c>
      <c r="EG126" s="18">
        <f>SUMIFS(Fluxo!$N:$N,Fluxo!$S:$S,"&gt;"&amp;EF$5,Fluxo!$S:$S,"&lt;="&amp;EG$5,Fluxo!$D:$D,$D126)</f>
        <v>0</v>
      </c>
      <c r="EH126" s="18">
        <f>SUMIFS(Fluxo!$N:$N,Fluxo!$S:$S,"&gt;"&amp;EG$5,Fluxo!$S:$S,"&lt;="&amp;EH$5,Fluxo!$D:$D,$D126)</f>
        <v>0</v>
      </c>
      <c r="EI126" s="18">
        <f>SUMIFS(Fluxo!$N:$N,Fluxo!$S:$S,"&gt;"&amp;EH$5,Fluxo!$S:$S,"&lt;="&amp;EI$5,Fluxo!$D:$D,$D126)</f>
        <v>0</v>
      </c>
      <c r="EJ126" s="18">
        <f>SUMIFS(Fluxo!$N:$N,Fluxo!$S:$S,"&gt;"&amp;EI$5,Fluxo!$S:$S,"&lt;="&amp;EJ$5,Fluxo!$D:$D,$D126)</f>
        <v>0</v>
      </c>
      <c r="EK126" s="18">
        <f>SUMIFS(Fluxo!$N:$N,Fluxo!$S:$S,"&gt;"&amp;EJ$5,Fluxo!$S:$S,"&lt;="&amp;EK$5,Fluxo!$D:$D,$D126)</f>
        <v>0</v>
      </c>
      <c r="EL126" s="18">
        <f>SUMIFS(Fluxo!$N:$N,Fluxo!$S:$S,"&gt;"&amp;EK$5,Fluxo!$S:$S,"&lt;="&amp;EL$5,Fluxo!$D:$D,$D126)</f>
        <v>0</v>
      </c>
      <c r="EM126" s="18">
        <f>SUMIFS(Fluxo!$N:$N,Fluxo!$S:$S,"&gt;"&amp;EL$5,Fluxo!$S:$S,"&lt;="&amp;EM$5,Fluxo!$D:$D,$D126)</f>
        <v>0</v>
      </c>
      <c r="EN126" s="18">
        <f>SUMIFS(Fluxo!$N:$N,Fluxo!$S:$S,"&gt;"&amp;EM$5,Fluxo!$S:$S,"&lt;="&amp;EN$5,Fluxo!$D:$D,$D126)</f>
        <v>0</v>
      </c>
      <c r="EO126" s="18">
        <f>SUMIFS(Fluxo!$N:$N,Fluxo!$S:$S,"&gt;"&amp;EN$5,Fluxo!$S:$S,"&lt;="&amp;EO$5,Fluxo!$D:$D,$D126)</f>
        <v>0</v>
      </c>
      <c r="EP126" s="18">
        <f>SUMIFS(Fluxo!$N:$N,Fluxo!$S:$S,"&gt;"&amp;EO$5,Fluxo!$S:$S,"&lt;="&amp;EP$5,Fluxo!$D:$D,$D126)</f>
        <v>0</v>
      </c>
      <c r="EQ126" s="18">
        <f>SUMIFS(Fluxo!$N:$N,Fluxo!$S:$S,"&gt;"&amp;EP$5,Fluxo!$S:$S,"&lt;="&amp;EQ$5,Fluxo!$D:$D,$D126)</f>
        <v>0</v>
      </c>
      <c r="ER126" s="18">
        <f>SUMIFS(Fluxo!$N:$N,Fluxo!$S:$S,"&gt;"&amp;EQ$5,Fluxo!$S:$S,"&lt;="&amp;ER$5,Fluxo!$D:$D,$D126)</f>
        <v>0</v>
      </c>
      <c r="ES126" s="18">
        <f>SUMIFS(Fluxo!$N:$N,Fluxo!$S:$S,"&gt;"&amp;ER$5,Fluxo!$S:$S,"&lt;="&amp;ES$5,Fluxo!$D:$D,$D126)</f>
        <v>0</v>
      </c>
      <c r="ET126" s="18">
        <f>SUMIFS(Fluxo!$N:$N,Fluxo!$S:$S,"&gt;"&amp;ES$5,Fluxo!$S:$S,"&lt;="&amp;ET$5,Fluxo!$D:$D,$D126)</f>
        <v>0</v>
      </c>
      <c r="EU126" s="18">
        <f>SUMIFS(Fluxo!$N:$N,Fluxo!$S:$S,"&gt;"&amp;ET$5,Fluxo!$S:$S,"&lt;="&amp;EU$5,Fluxo!$D:$D,$D126)</f>
        <v>0</v>
      </c>
      <c r="EV126" s="18">
        <f>SUMIFS(Fluxo!$N:$N,Fluxo!$S:$S,"&gt;"&amp;EU$5,Fluxo!$S:$S,"&lt;="&amp;EV$5,Fluxo!$D:$D,$D126)</f>
        <v>0</v>
      </c>
      <c r="EW126" s="18">
        <f>SUMIFS(Fluxo!$N:$N,Fluxo!$S:$S,"&gt;"&amp;EV$5,Fluxo!$S:$S,"&lt;="&amp;EW$5,Fluxo!$D:$D,$D126)</f>
        <v>0</v>
      </c>
      <c r="EX126" s="18">
        <f>SUMIFS(Fluxo!$N:$N,Fluxo!$S:$S,"&gt;"&amp;EW$5,Fluxo!$S:$S,"&lt;="&amp;EX$5,Fluxo!$D:$D,$D126)</f>
        <v>0</v>
      </c>
      <c r="EY126" s="18">
        <f>SUMIFS(Fluxo!$N:$N,Fluxo!$S:$S,"&gt;"&amp;EX$5,Fluxo!$S:$S,"&lt;="&amp;EY$5,Fluxo!$D:$D,$D126)</f>
        <v>0</v>
      </c>
      <c r="EZ126" s="18">
        <f>SUMIFS(Fluxo!$N:$N,Fluxo!$S:$S,"&gt;"&amp;EY$5,Fluxo!$S:$S,"&lt;="&amp;EZ$5,Fluxo!$D:$D,$D126)</f>
        <v>0</v>
      </c>
      <c r="FA126" s="18">
        <f>SUMIFS(Fluxo!$N:$N,Fluxo!$S:$S,"&gt;"&amp;EZ$5,Fluxo!$S:$S,"&lt;="&amp;FA$5,Fluxo!$D:$D,$D126)</f>
        <v>0</v>
      </c>
      <c r="FB126" s="18">
        <f>SUMIFS(Fluxo!$N:$N,Fluxo!$S:$S,"&gt;"&amp;FA$5,Fluxo!$S:$S,"&lt;="&amp;FB$5,Fluxo!$D:$D,$D126)</f>
        <v>0</v>
      </c>
      <c r="FC126" s="18">
        <f>SUMIFS(Fluxo!$N:$N,Fluxo!$S:$S,"&gt;"&amp;FB$5,Fluxo!$S:$S,"&lt;="&amp;FC$5,Fluxo!$D:$D,$D126)</f>
        <v>0</v>
      </c>
      <c r="FD126" s="18">
        <f>SUMIFS(Fluxo!$N:$N,Fluxo!$S:$S,"&gt;"&amp;FC$5,Fluxo!$S:$S,"&lt;="&amp;FD$5,Fluxo!$D:$D,$D126)</f>
        <v>0</v>
      </c>
      <c r="FE126" s="18">
        <f>SUMIFS(Fluxo!$N:$N,Fluxo!$S:$S,"&gt;"&amp;FD$5,Fluxo!$S:$S,"&lt;="&amp;FE$5,Fluxo!$D:$D,$D126)</f>
        <v>0</v>
      </c>
      <c r="FF126" s="18">
        <f>SUMIFS(Fluxo!$N:$N,Fluxo!$S:$S,"&gt;"&amp;FE$5,Fluxo!$S:$S,"&lt;="&amp;FF$5,Fluxo!$D:$D,$D126)</f>
        <v>0</v>
      </c>
      <c r="FG126" s="18">
        <f>SUMIFS(Fluxo!$N:$N,Fluxo!$S:$S,"&gt;"&amp;FF$5,Fluxo!$S:$S,"&lt;="&amp;FG$5,Fluxo!$D:$D,$D126)</f>
        <v>0</v>
      </c>
      <c r="FH126" s="18">
        <f>SUMIFS(Fluxo!$N:$N,Fluxo!$S:$S,"&gt;"&amp;FG$5,Fluxo!$S:$S,"&lt;="&amp;FH$5,Fluxo!$D:$D,$D126)</f>
        <v>0</v>
      </c>
      <c r="FI126" s="18">
        <f>SUMIFS(Fluxo!$N:$N,Fluxo!$S:$S,"&gt;"&amp;FH$5,Fluxo!$S:$S,"&lt;="&amp;FI$5,Fluxo!$D:$D,$D126)</f>
        <v>0</v>
      </c>
      <c r="FJ126" s="18">
        <f>SUMIFS(Fluxo!$N:$N,Fluxo!$S:$S,"&gt;"&amp;FI$5,Fluxo!$S:$S,"&lt;="&amp;FJ$5,Fluxo!$D:$D,$D126)</f>
        <v>0</v>
      </c>
      <c r="FK126" s="18">
        <f>SUMIFS(Fluxo!$N:$N,Fluxo!$S:$S,"&gt;"&amp;FJ$5,Fluxo!$S:$S,"&lt;="&amp;FK$5,Fluxo!$D:$D,$D126)</f>
        <v>0</v>
      </c>
      <c r="FL126" s="18">
        <f>SUMIFS(Fluxo!$N:$N,Fluxo!$S:$S,"&gt;"&amp;FK$5,Fluxo!$S:$S,"&lt;="&amp;FL$5,Fluxo!$D:$D,$D126)</f>
        <v>0</v>
      </c>
      <c r="FM126" s="18">
        <f>SUMIFS(Fluxo!$N:$N,Fluxo!$S:$S,"&gt;"&amp;FL$5,Fluxo!$S:$S,"&lt;="&amp;FM$5,Fluxo!$D:$D,$D126)</f>
        <v>0</v>
      </c>
      <c r="FN126" s="18">
        <f>SUMIFS(Fluxo!$N:$N,Fluxo!$S:$S,"&gt;"&amp;FM$5,Fluxo!$S:$S,"&lt;="&amp;FN$5,Fluxo!$D:$D,$D126)</f>
        <v>0</v>
      </c>
      <c r="FO126" s="18">
        <f>SUMIFS(Fluxo!$N:$N,Fluxo!$S:$S,"&gt;"&amp;FN$5,Fluxo!$S:$S,"&lt;="&amp;FO$5,Fluxo!$D:$D,$D126)</f>
        <v>0</v>
      </c>
      <c r="FP126" s="18">
        <f>SUMIFS(Fluxo!$N:$N,Fluxo!$S:$S,"&gt;"&amp;FO$5,Fluxo!$S:$S,"&lt;="&amp;FP$5,Fluxo!$D:$D,$D126)</f>
        <v>0</v>
      </c>
      <c r="FQ126" s="18">
        <f>SUMIFS(Fluxo!$N:$N,Fluxo!$S:$S,"&gt;"&amp;FP$5,Fluxo!$S:$S,"&lt;="&amp;FQ$5,Fluxo!$D:$D,$D126)</f>
        <v>0</v>
      </c>
      <c r="FR126" s="18">
        <f>SUMIFS(Fluxo!$N:$N,Fluxo!$S:$S,"&gt;"&amp;FQ$5,Fluxo!$S:$S,"&lt;="&amp;FR$5,Fluxo!$D:$D,$D126)</f>
        <v>0</v>
      </c>
      <c r="FS126" s="18">
        <f>SUMIFS(Fluxo!$N:$N,Fluxo!$S:$S,"&gt;"&amp;FR$5,Fluxo!$S:$S,"&lt;="&amp;FS$5,Fluxo!$D:$D,$D126)</f>
        <v>0</v>
      </c>
      <c r="FT126" s="18">
        <f>SUMIFS(Fluxo!$N:$N,Fluxo!$S:$S,"&gt;"&amp;FS$5,Fluxo!$S:$S,"&lt;="&amp;FT$5,Fluxo!$D:$D,$D126)</f>
        <v>0</v>
      </c>
      <c r="FU126" s="18">
        <f>SUMIFS(Fluxo!$N:$N,Fluxo!$S:$S,"&gt;"&amp;FT$5,Fluxo!$S:$S,"&lt;="&amp;FU$5,Fluxo!$D:$D,$D126)</f>
        <v>0</v>
      </c>
      <c r="FV126" s="18">
        <f>SUMIFS(Fluxo!$N:$N,Fluxo!$S:$S,"&gt;"&amp;FU$5,Fluxo!$S:$S,"&lt;="&amp;FV$5,Fluxo!$D:$D,$D126)</f>
        <v>0</v>
      </c>
      <c r="FW126" s="18">
        <f>SUMIFS(Fluxo!$N:$N,Fluxo!$S:$S,"&gt;"&amp;FV$5,Fluxo!$S:$S,"&lt;="&amp;FW$5,Fluxo!$D:$D,$D126)</f>
        <v>0</v>
      </c>
      <c r="FX126" s="18">
        <f>SUMIFS(Fluxo!$N:$N,Fluxo!$S:$S,"&gt;"&amp;FW$5,Fluxo!$S:$S,"&lt;="&amp;FX$5,Fluxo!$D:$D,$D126)</f>
        <v>0</v>
      </c>
      <c r="FY126" s="18">
        <f>SUMIFS(Fluxo!$N:$N,Fluxo!$S:$S,"&gt;"&amp;FX$5,Fluxo!$S:$S,"&lt;="&amp;FY$5,Fluxo!$D:$D,$D126)</f>
        <v>0</v>
      </c>
      <c r="FZ126" s="18">
        <f>SUMIFS(Fluxo!$N:$N,Fluxo!$S:$S,"&gt;"&amp;FY$5,Fluxo!$S:$S,"&lt;="&amp;FZ$5,Fluxo!$D:$D,$D126)</f>
        <v>0</v>
      </c>
      <c r="GA126" s="18">
        <f>SUMIFS(Fluxo!$N:$N,Fluxo!$S:$S,"&gt;"&amp;FZ$5,Fluxo!$S:$S,"&lt;="&amp;GA$5,Fluxo!$D:$D,$D126)</f>
        <v>0</v>
      </c>
      <c r="GB126" s="18">
        <f>SUMIFS(Fluxo!$N:$N,Fluxo!$S:$S,"&gt;"&amp;GA$5,Fluxo!$S:$S,"&lt;="&amp;GB$5,Fluxo!$D:$D,$D126)</f>
        <v>0</v>
      </c>
      <c r="GC126" s="18">
        <f>SUMIFS(Fluxo!$N:$N,Fluxo!$S:$S,"&gt;"&amp;GB$5,Fluxo!$S:$S,"&lt;="&amp;GC$5,Fluxo!$D:$D,$D126)</f>
        <v>0</v>
      </c>
      <c r="GD126" s="18">
        <f>SUMIFS(Fluxo!$N:$N,Fluxo!$S:$S,"&gt;"&amp;GC$5,Fluxo!$S:$S,"&lt;="&amp;GD$5,Fluxo!$D:$D,$D126)</f>
        <v>0</v>
      </c>
      <c r="GE126" s="18">
        <f>SUMIFS(Fluxo!$N:$N,Fluxo!$S:$S,"&gt;"&amp;GD$5,Fluxo!$S:$S,"&lt;="&amp;GE$5,Fluxo!$D:$D,$D126)</f>
        <v>0</v>
      </c>
      <c r="GF126" s="18">
        <f>SUMIFS(Fluxo!$N:$N,Fluxo!$S:$S,"&gt;"&amp;GE$5,Fluxo!$S:$S,"&lt;="&amp;GF$5,Fluxo!$D:$D,$D126)</f>
        <v>0</v>
      </c>
      <c r="GG126" s="18">
        <f>SUMIFS(Fluxo!$N:$N,Fluxo!$S:$S,"&gt;"&amp;GF$5,Fluxo!$S:$S,"&lt;="&amp;GG$5,Fluxo!$D:$D,$D126)</f>
        <v>0</v>
      </c>
      <c r="GH126" s="18">
        <f>SUMIFS(Fluxo!$N:$N,Fluxo!$S:$S,"&gt;"&amp;GG$5,Fluxo!$S:$S,"&lt;="&amp;GH$5,Fluxo!$D:$D,$D126)</f>
        <v>0</v>
      </c>
      <c r="GI126" s="18">
        <f>SUMIFS(Fluxo!$N:$N,Fluxo!$S:$S,"&gt;"&amp;GH$5,Fluxo!$S:$S,"&lt;="&amp;GI$5,Fluxo!$D:$D,$D126)</f>
        <v>0</v>
      </c>
      <c r="GJ126" s="18">
        <f>SUMIFS(Fluxo!$N:$N,Fluxo!$S:$S,"&gt;"&amp;GI$5,Fluxo!$S:$S,"&lt;="&amp;GJ$5,Fluxo!$D:$D,$D126)</f>
        <v>0</v>
      </c>
      <c r="GK126" s="18">
        <f>SUMIFS(Fluxo!$N:$N,Fluxo!$S:$S,"&gt;"&amp;GJ$5,Fluxo!$S:$S,"&lt;="&amp;GK$5,Fluxo!$D:$D,$D126)</f>
        <v>0</v>
      </c>
      <c r="GL126" s="18">
        <f>SUMIFS(Fluxo!$N:$N,Fluxo!$S:$S,"&gt;"&amp;GK$5,Fluxo!$S:$S,"&lt;="&amp;GL$5,Fluxo!$D:$D,$D126)</f>
        <v>0</v>
      </c>
      <c r="GM126" s="18">
        <f>SUMIFS(Fluxo!$N:$N,Fluxo!$S:$S,"&gt;"&amp;GL$5,Fluxo!$S:$S,"&lt;="&amp;GM$5,Fluxo!$D:$D,$D126)</f>
        <v>0</v>
      </c>
      <c r="GN126" s="18">
        <f>SUMIFS(Fluxo!$N:$N,Fluxo!$S:$S,"&gt;"&amp;GM$5,Fluxo!$S:$S,"&lt;="&amp;GN$5,Fluxo!$D:$D,$D126)</f>
        <v>0</v>
      </c>
      <c r="GO126" s="18">
        <f>SUMIFS(Fluxo!$N:$N,Fluxo!$S:$S,"&gt;"&amp;GN$5,Fluxo!$S:$S,"&lt;="&amp;GO$5,Fluxo!$D:$D,$D126)</f>
        <v>0</v>
      </c>
      <c r="GP126" s="18">
        <f>SUMIFS(Fluxo!$N:$N,Fluxo!$S:$S,"&gt;"&amp;GO$5,Fluxo!$S:$S,"&lt;="&amp;GP$5,Fluxo!$D:$D,$D126)</f>
        <v>0</v>
      </c>
      <c r="GQ126" s="18">
        <f>SUMIFS(Fluxo!$N:$N,Fluxo!$S:$S,"&gt;"&amp;GP$5,Fluxo!$S:$S,"&lt;="&amp;GQ$5,Fluxo!$D:$D,$D126)</f>
        <v>0</v>
      </c>
      <c r="GR126" s="18">
        <f>SUMIFS(Fluxo!$N:$N,Fluxo!$S:$S,"&gt;"&amp;GQ$5,Fluxo!$S:$S,"&lt;="&amp;GR$5,Fluxo!$D:$D,$D126)</f>
        <v>0</v>
      </c>
      <c r="GS126" s="18">
        <f>SUMIFS(Fluxo!$N:$N,Fluxo!$S:$S,"&gt;"&amp;GR$5,Fluxo!$S:$S,"&lt;="&amp;GS$5,Fluxo!$D:$D,$D126)</f>
        <v>0</v>
      </c>
      <c r="GT126" s="18">
        <f>SUMIFS(Fluxo!$N:$N,Fluxo!$S:$S,"&gt;"&amp;GS$5,Fluxo!$S:$S,"&lt;="&amp;GT$5,Fluxo!$D:$D,$D126)</f>
        <v>0</v>
      </c>
      <c r="GU126" s="18">
        <f>SUMIFS(Fluxo!$N:$N,Fluxo!$S:$S,"&gt;"&amp;GT$5,Fluxo!$S:$S,"&lt;="&amp;GU$5,Fluxo!$D:$D,$D126)</f>
        <v>0</v>
      </c>
      <c r="GV126" s="18">
        <f>SUMIFS(Fluxo!$N:$N,Fluxo!$S:$S,"&gt;"&amp;GU$5,Fluxo!$S:$S,"&lt;="&amp;GV$5,Fluxo!$D:$D,$D126)</f>
        <v>0</v>
      </c>
      <c r="GW126" s="18">
        <f>SUMIFS(Fluxo!$N:$N,Fluxo!$S:$S,"&gt;"&amp;GV$5,Fluxo!$S:$S,"&lt;="&amp;GW$5,Fluxo!$D:$D,$D126)</f>
        <v>0</v>
      </c>
      <c r="GX126" s="18">
        <f>SUMIFS(Fluxo!$N:$N,Fluxo!$S:$S,"&gt;"&amp;GW$5,Fluxo!$S:$S,"&lt;="&amp;GX$5,Fluxo!$D:$D,$D126)</f>
        <v>0</v>
      </c>
      <c r="GY126" s="18">
        <f>SUMIFS(Fluxo!$N:$N,Fluxo!$S:$S,"&gt;"&amp;GX$5,Fluxo!$S:$S,"&lt;="&amp;GY$5,Fluxo!$D:$D,$D126)</f>
        <v>0</v>
      </c>
      <c r="GZ126" s="18">
        <f>SUMIFS(Fluxo!$N:$N,Fluxo!$S:$S,"&gt;"&amp;GY$5,Fluxo!$S:$S,"&lt;="&amp;GZ$5,Fluxo!$D:$D,$D126)</f>
        <v>0</v>
      </c>
      <c r="HA126" s="18">
        <f>SUMIFS(Fluxo!$N:$N,Fluxo!$S:$S,"&gt;"&amp;GZ$5,Fluxo!$S:$S,"&lt;="&amp;HA$5,Fluxo!$D:$D,$D126)</f>
        <v>0</v>
      </c>
      <c r="HB126" s="18">
        <f>SUMIFS(Fluxo!$N:$N,Fluxo!$S:$S,"&gt;"&amp;HA$5,Fluxo!$S:$S,"&lt;="&amp;HB$5,Fluxo!$D:$D,$D126)</f>
        <v>0</v>
      </c>
      <c r="HC126" s="18">
        <f>SUMIFS(Fluxo!$N:$N,Fluxo!$S:$S,"&gt;"&amp;HB$5,Fluxo!$S:$S,"&lt;="&amp;HC$5,Fluxo!$D:$D,$D126)</f>
        <v>0</v>
      </c>
      <c r="HD126" s="18">
        <f>SUMIFS(Fluxo!$N:$N,Fluxo!$S:$S,"&gt;"&amp;HC$5,Fluxo!$S:$S,"&lt;="&amp;HD$5,Fluxo!$D:$D,$D126)</f>
        <v>0</v>
      </c>
      <c r="HE126" s="18">
        <f>SUMIFS(Fluxo!$N:$N,Fluxo!$S:$S,"&gt;"&amp;HD$5,Fluxo!$S:$S,"&lt;="&amp;HE$5,Fluxo!$D:$D,$D126)</f>
        <v>0</v>
      </c>
      <c r="HF126" s="18">
        <f>SUMIFS(Fluxo!$N:$N,Fluxo!$S:$S,"&gt;"&amp;HE$5,Fluxo!$S:$S,"&lt;="&amp;HF$5,Fluxo!$D:$D,$D126)</f>
        <v>0</v>
      </c>
    </row>
    <row r="127" spans="1:214">
      <c r="A127" s="20">
        <f t="shared" si="18"/>
        <v>117</v>
      </c>
      <c r="B127" s="140" t="str">
        <f>'Check Carteira'!C119</f>
        <v>E.1016.99.03.1009</v>
      </c>
      <c r="C127" s="141">
        <v>1</v>
      </c>
      <c r="D127" s="129" t="str">
        <f>'Check Carteira'!F119</f>
        <v>S-1009</v>
      </c>
      <c r="E127" s="21" t="str">
        <f>IFERROR(INDEX(Contratos!L:L,MATCH(D127,Contratos!R:R,0)),"")</f>
        <v/>
      </c>
      <c r="F127" s="139" t="str">
        <f>IFERROR(INDEX(Contratos!G:G,MATCH(D127,Contratos!R:R,0)),"")</f>
        <v/>
      </c>
      <c r="H127" s="83">
        <f t="shared" si="19"/>
        <v>0</v>
      </c>
      <c r="J127" s="18">
        <f>SUMIFS(Fluxo!$N:$N,Fluxo!$S:$S,"&gt;"&amp;I$5,Fluxo!$S:$S,"&lt;="&amp;J$5,Fluxo!$D:$D,$D127)</f>
        <v>0</v>
      </c>
      <c r="K127" s="18">
        <f>SUMIFS(Fluxo!$N:$N,Fluxo!$S:$S,"&gt;"&amp;J$5,Fluxo!$S:$S,"&lt;="&amp;K$5,Fluxo!$D:$D,$D127)</f>
        <v>0</v>
      </c>
      <c r="L127" s="18">
        <f>SUMIFS(Fluxo!$N:$N,Fluxo!$S:$S,"&gt;"&amp;K$5,Fluxo!$S:$S,"&lt;="&amp;L$5,Fluxo!$D:$D,$D127)</f>
        <v>0</v>
      </c>
      <c r="M127" s="18">
        <f>SUMIFS(Fluxo!$N:$N,Fluxo!$S:$S,"&gt;"&amp;L$5,Fluxo!$S:$S,"&lt;="&amp;M$5,Fluxo!$D:$D,$D127)</f>
        <v>0</v>
      </c>
      <c r="N127" s="18">
        <f>SUMIFS(Fluxo!$N:$N,Fluxo!$S:$S,"&gt;"&amp;M$5,Fluxo!$S:$S,"&lt;="&amp;N$5,Fluxo!$D:$D,$D127)</f>
        <v>0</v>
      </c>
      <c r="O127" s="18">
        <f>SUMIFS(Fluxo!$N:$N,Fluxo!$S:$S,"&gt;"&amp;N$5,Fluxo!$S:$S,"&lt;="&amp;O$5,Fluxo!$D:$D,$D127)</f>
        <v>0</v>
      </c>
      <c r="P127" s="18">
        <f>SUMIFS(Fluxo!$N:$N,Fluxo!$S:$S,"&gt;"&amp;O$5,Fluxo!$S:$S,"&lt;="&amp;P$5,Fluxo!$D:$D,$D127)</f>
        <v>0</v>
      </c>
      <c r="Q127" s="18">
        <f>SUMIFS(Fluxo!$N:$N,Fluxo!$S:$S,"&gt;"&amp;P$5,Fluxo!$S:$S,"&lt;="&amp;Q$5,Fluxo!$D:$D,$D127)</f>
        <v>0</v>
      </c>
      <c r="R127" s="18">
        <f>SUMIFS(Fluxo!$N:$N,Fluxo!$S:$S,"&gt;"&amp;Q$5,Fluxo!$S:$S,"&lt;="&amp;R$5,Fluxo!$D:$D,$D127)</f>
        <v>0</v>
      </c>
      <c r="S127" s="18">
        <f>SUMIFS(Fluxo!$N:$N,Fluxo!$S:$S,"&gt;"&amp;R$5,Fluxo!$S:$S,"&lt;="&amp;S$5,Fluxo!$D:$D,$D127)</f>
        <v>0</v>
      </c>
      <c r="T127" s="18">
        <f>SUMIFS(Fluxo!$N:$N,Fluxo!$S:$S,"&gt;"&amp;S$5,Fluxo!$S:$S,"&lt;="&amp;T$5,Fluxo!$D:$D,$D127)</f>
        <v>0</v>
      </c>
      <c r="U127" s="18">
        <f>SUMIFS(Fluxo!$N:$N,Fluxo!$S:$S,"&gt;"&amp;T$5,Fluxo!$S:$S,"&lt;="&amp;U$5,Fluxo!$D:$D,$D127)</f>
        <v>0</v>
      </c>
      <c r="V127" s="18">
        <f>SUMIFS(Fluxo!$N:$N,Fluxo!$S:$S,"&gt;"&amp;U$5,Fluxo!$S:$S,"&lt;="&amp;V$5,Fluxo!$D:$D,$D127)</f>
        <v>0</v>
      </c>
      <c r="W127" s="18">
        <f>SUMIFS(Fluxo!$N:$N,Fluxo!$S:$S,"&gt;"&amp;V$5,Fluxo!$S:$S,"&lt;="&amp;W$5,Fluxo!$D:$D,$D127)</f>
        <v>0</v>
      </c>
      <c r="X127" s="18">
        <f>SUMIFS(Fluxo!$N:$N,Fluxo!$S:$S,"&gt;"&amp;W$5,Fluxo!$S:$S,"&lt;="&amp;X$5,Fluxo!$D:$D,$D127)</f>
        <v>0</v>
      </c>
      <c r="Y127" s="18">
        <f>SUMIFS(Fluxo!$N:$N,Fluxo!$S:$S,"&gt;"&amp;X$5,Fluxo!$S:$S,"&lt;="&amp;Y$5,Fluxo!$D:$D,$D127)</f>
        <v>0</v>
      </c>
      <c r="Z127" s="18">
        <f>SUMIFS(Fluxo!$N:$N,Fluxo!$S:$S,"&gt;"&amp;Y$5,Fluxo!$S:$S,"&lt;="&amp;Z$5,Fluxo!$D:$D,$D127)</f>
        <v>0</v>
      </c>
      <c r="AA127" s="18">
        <f>SUMIFS(Fluxo!$N:$N,Fluxo!$S:$S,"&gt;"&amp;Z$5,Fluxo!$S:$S,"&lt;="&amp;AA$5,Fluxo!$D:$D,$D127)</f>
        <v>0</v>
      </c>
      <c r="AB127" s="18">
        <f>SUMIFS(Fluxo!$N:$N,Fluxo!$S:$S,"&gt;"&amp;AA$5,Fluxo!$S:$S,"&lt;="&amp;AB$5,Fluxo!$D:$D,$D127)</f>
        <v>0</v>
      </c>
      <c r="AC127" s="18">
        <f>SUMIFS(Fluxo!$N:$N,Fluxo!$S:$S,"&gt;"&amp;AB$5,Fluxo!$S:$S,"&lt;="&amp;AC$5,Fluxo!$D:$D,$D127)</f>
        <v>0</v>
      </c>
      <c r="AD127" s="18">
        <f>SUMIFS(Fluxo!$N:$N,Fluxo!$S:$S,"&gt;"&amp;AC$5,Fluxo!$S:$S,"&lt;="&amp;AD$5,Fluxo!$D:$D,$D127)</f>
        <v>0</v>
      </c>
      <c r="AE127" s="18">
        <f>SUMIFS(Fluxo!$N:$N,Fluxo!$S:$S,"&gt;"&amp;AD$5,Fluxo!$S:$S,"&lt;="&amp;AE$5,Fluxo!$D:$D,$D127)</f>
        <v>0</v>
      </c>
      <c r="AF127" s="18">
        <f>SUMIFS(Fluxo!$N:$N,Fluxo!$S:$S,"&gt;"&amp;AE$5,Fluxo!$S:$S,"&lt;="&amp;AF$5,Fluxo!$D:$D,$D127)</f>
        <v>0</v>
      </c>
      <c r="AG127" s="18">
        <f>SUMIFS(Fluxo!$N:$N,Fluxo!$S:$S,"&gt;"&amp;AF$5,Fluxo!$S:$S,"&lt;="&amp;AG$5,Fluxo!$D:$D,$D127)</f>
        <v>0</v>
      </c>
      <c r="AH127" s="18">
        <f>SUMIFS(Fluxo!$N:$N,Fluxo!$S:$S,"&gt;"&amp;AG$5,Fluxo!$S:$S,"&lt;="&amp;AH$5,Fluxo!$D:$D,$D127)</f>
        <v>0</v>
      </c>
      <c r="AI127" s="18">
        <f>SUMIFS(Fluxo!$N:$N,Fluxo!$S:$S,"&gt;"&amp;AH$5,Fluxo!$S:$S,"&lt;="&amp;AI$5,Fluxo!$D:$D,$D127)</f>
        <v>0</v>
      </c>
      <c r="AJ127" s="18">
        <f>SUMIFS(Fluxo!$N:$N,Fluxo!$S:$S,"&gt;"&amp;AI$5,Fluxo!$S:$S,"&lt;="&amp;AJ$5,Fluxo!$D:$D,$D127)</f>
        <v>0</v>
      </c>
      <c r="AK127" s="18">
        <f>SUMIFS(Fluxo!$N:$N,Fluxo!$S:$S,"&gt;"&amp;AJ$5,Fluxo!$S:$S,"&lt;="&amp;AK$5,Fluxo!$D:$D,$D127)</f>
        <v>0</v>
      </c>
      <c r="AL127" s="18">
        <f>SUMIFS(Fluxo!$N:$N,Fluxo!$S:$S,"&gt;"&amp;AK$5,Fluxo!$S:$S,"&lt;="&amp;AL$5,Fluxo!$D:$D,$D127)</f>
        <v>0</v>
      </c>
      <c r="AM127" s="18">
        <f>SUMIFS(Fluxo!$N:$N,Fluxo!$S:$S,"&gt;"&amp;AL$5,Fluxo!$S:$S,"&lt;="&amp;AM$5,Fluxo!$D:$D,$D127)</f>
        <v>0</v>
      </c>
      <c r="AN127" s="18">
        <f>SUMIFS(Fluxo!$N:$N,Fluxo!$S:$S,"&gt;"&amp;AM$5,Fluxo!$S:$S,"&lt;="&amp;AN$5,Fluxo!$D:$D,$D127)</f>
        <v>0</v>
      </c>
      <c r="AO127" s="18">
        <f>SUMIFS(Fluxo!$N:$N,Fluxo!$S:$S,"&gt;"&amp;AN$5,Fluxo!$S:$S,"&lt;="&amp;AO$5,Fluxo!$D:$D,$D127)</f>
        <v>0</v>
      </c>
      <c r="AP127" s="18">
        <f>SUMIFS(Fluxo!$N:$N,Fluxo!$S:$S,"&gt;"&amp;AO$5,Fluxo!$S:$S,"&lt;="&amp;AP$5,Fluxo!$D:$D,$D127)</f>
        <v>0</v>
      </c>
      <c r="AQ127" s="18">
        <f>SUMIFS(Fluxo!$N:$N,Fluxo!$S:$S,"&gt;"&amp;AP$5,Fluxo!$S:$S,"&lt;="&amp;AQ$5,Fluxo!$D:$D,$D127)</f>
        <v>0</v>
      </c>
      <c r="AR127" s="18">
        <f>SUMIFS(Fluxo!$N:$N,Fluxo!$S:$S,"&gt;"&amp;AQ$5,Fluxo!$S:$S,"&lt;="&amp;AR$5,Fluxo!$D:$D,$D127)</f>
        <v>0</v>
      </c>
      <c r="AS127" s="18">
        <f>SUMIFS(Fluxo!$N:$N,Fluxo!$S:$S,"&gt;"&amp;AR$5,Fluxo!$S:$S,"&lt;="&amp;AS$5,Fluxo!$D:$D,$D127)</f>
        <v>0</v>
      </c>
      <c r="AT127" s="18">
        <f>SUMIFS(Fluxo!$N:$N,Fluxo!$S:$S,"&gt;"&amp;AS$5,Fluxo!$S:$S,"&lt;="&amp;AT$5,Fluxo!$D:$D,$D127)</f>
        <v>0</v>
      </c>
      <c r="AU127" s="18">
        <f>SUMIFS(Fluxo!$N:$N,Fluxo!$S:$S,"&gt;"&amp;AT$5,Fluxo!$S:$S,"&lt;="&amp;AU$5,Fluxo!$D:$D,$D127)</f>
        <v>0</v>
      </c>
      <c r="AV127" s="18">
        <f>SUMIFS(Fluxo!$N:$N,Fluxo!$S:$S,"&gt;"&amp;AU$5,Fluxo!$S:$S,"&lt;="&amp;AV$5,Fluxo!$D:$D,$D127)</f>
        <v>0</v>
      </c>
      <c r="AW127" s="18">
        <f>SUMIFS(Fluxo!$N:$N,Fluxo!$S:$S,"&gt;"&amp;AV$5,Fluxo!$S:$S,"&lt;="&amp;AW$5,Fluxo!$D:$D,$D127)</f>
        <v>0</v>
      </c>
      <c r="AX127" s="18">
        <f>SUMIFS(Fluxo!$N:$N,Fluxo!$S:$S,"&gt;"&amp;AW$5,Fluxo!$S:$S,"&lt;="&amp;AX$5,Fluxo!$D:$D,$D127)</f>
        <v>0</v>
      </c>
      <c r="AY127" s="18">
        <f>SUMIFS(Fluxo!$N:$N,Fluxo!$S:$S,"&gt;"&amp;AX$5,Fluxo!$S:$S,"&lt;="&amp;AY$5,Fluxo!$D:$D,$D127)</f>
        <v>0</v>
      </c>
      <c r="AZ127" s="18">
        <f>SUMIFS(Fluxo!$N:$N,Fluxo!$S:$S,"&gt;"&amp;AY$5,Fluxo!$S:$S,"&lt;="&amp;AZ$5,Fluxo!$D:$D,$D127)</f>
        <v>0</v>
      </c>
      <c r="BA127" s="18">
        <f>SUMIFS(Fluxo!$N:$N,Fluxo!$S:$S,"&gt;"&amp;AZ$5,Fluxo!$S:$S,"&lt;="&amp;BA$5,Fluxo!$D:$D,$D127)</f>
        <v>0</v>
      </c>
      <c r="BB127" s="18">
        <f>SUMIFS(Fluxo!$N:$N,Fluxo!$S:$S,"&gt;"&amp;BA$5,Fluxo!$S:$S,"&lt;="&amp;BB$5,Fluxo!$D:$D,$D127)</f>
        <v>0</v>
      </c>
      <c r="BC127" s="18">
        <f>SUMIFS(Fluxo!$N:$N,Fluxo!$S:$S,"&gt;"&amp;BB$5,Fluxo!$S:$S,"&lt;="&amp;BC$5,Fluxo!$D:$D,$D127)</f>
        <v>0</v>
      </c>
      <c r="BD127" s="18">
        <f>SUMIFS(Fluxo!$N:$N,Fluxo!$S:$S,"&gt;"&amp;BC$5,Fluxo!$S:$S,"&lt;="&amp;BD$5,Fluxo!$D:$D,$D127)</f>
        <v>0</v>
      </c>
      <c r="BE127" s="18">
        <f>SUMIFS(Fluxo!$N:$N,Fluxo!$S:$S,"&gt;"&amp;BD$5,Fluxo!$S:$S,"&lt;="&amp;BE$5,Fluxo!$D:$D,$D127)</f>
        <v>0</v>
      </c>
      <c r="BF127" s="18">
        <f>SUMIFS(Fluxo!$N:$N,Fluxo!$S:$S,"&gt;"&amp;BE$5,Fluxo!$S:$S,"&lt;="&amp;BF$5,Fluxo!$D:$D,$D127)</f>
        <v>0</v>
      </c>
      <c r="BG127" s="18">
        <f>SUMIFS(Fluxo!$N:$N,Fluxo!$S:$S,"&gt;"&amp;BF$5,Fluxo!$S:$S,"&lt;="&amp;BG$5,Fluxo!$D:$D,$D127)</f>
        <v>0</v>
      </c>
      <c r="BH127" s="18">
        <f>SUMIFS(Fluxo!$N:$N,Fluxo!$S:$S,"&gt;"&amp;BG$5,Fluxo!$S:$S,"&lt;="&amp;BH$5,Fluxo!$D:$D,$D127)</f>
        <v>0</v>
      </c>
      <c r="BI127" s="18">
        <f>SUMIFS(Fluxo!$N:$N,Fluxo!$S:$S,"&gt;"&amp;BH$5,Fluxo!$S:$S,"&lt;="&amp;BI$5,Fluxo!$D:$D,$D127)</f>
        <v>0</v>
      </c>
      <c r="BJ127" s="18">
        <f>SUMIFS(Fluxo!$N:$N,Fluxo!$S:$S,"&gt;"&amp;BI$5,Fluxo!$S:$S,"&lt;="&amp;BJ$5,Fluxo!$D:$D,$D127)</f>
        <v>0</v>
      </c>
      <c r="BK127" s="18">
        <f>SUMIFS(Fluxo!$N:$N,Fluxo!$S:$S,"&gt;"&amp;BJ$5,Fluxo!$S:$S,"&lt;="&amp;BK$5,Fluxo!$D:$D,$D127)</f>
        <v>0</v>
      </c>
      <c r="BL127" s="18">
        <f>SUMIFS(Fluxo!$N:$N,Fluxo!$S:$S,"&gt;"&amp;BK$5,Fluxo!$S:$S,"&lt;="&amp;BL$5,Fluxo!$D:$D,$D127)</f>
        <v>0</v>
      </c>
      <c r="BM127" s="18">
        <f>SUMIFS(Fluxo!$N:$N,Fluxo!$S:$S,"&gt;"&amp;BL$5,Fluxo!$S:$S,"&lt;="&amp;BM$5,Fluxo!$D:$D,$D127)</f>
        <v>0</v>
      </c>
      <c r="BN127" s="18">
        <f>SUMIFS(Fluxo!$N:$N,Fluxo!$S:$S,"&gt;"&amp;BM$5,Fluxo!$S:$S,"&lt;="&amp;BN$5,Fluxo!$D:$D,$D127)</f>
        <v>0</v>
      </c>
      <c r="BO127" s="18">
        <f>SUMIFS(Fluxo!$N:$N,Fluxo!$S:$S,"&gt;"&amp;BN$5,Fluxo!$S:$S,"&lt;="&amp;BO$5,Fluxo!$D:$D,$D127)</f>
        <v>0</v>
      </c>
      <c r="BP127" s="18">
        <f>SUMIFS(Fluxo!$N:$N,Fluxo!$S:$S,"&gt;"&amp;BO$5,Fluxo!$S:$S,"&lt;="&amp;BP$5,Fluxo!$D:$D,$D127)</f>
        <v>0</v>
      </c>
      <c r="BQ127" s="18">
        <f>SUMIFS(Fluxo!$N:$N,Fluxo!$S:$S,"&gt;"&amp;BP$5,Fluxo!$S:$S,"&lt;="&amp;BQ$5,Fluxo!$D:$D,$D127)</f>
        <v>0</v>
      </c>
      <c r="BR127" s="18">
        <f>SUMIFS(Fluxo!$N:$N,Fluxo!$S:$S,"&gt;"&amp;BQ$5,Fluxo!$S:$S,"&lt;="&amp;BR$5,Fluxo!$D:$D,$D127)</f>
        <v>0</v>
      </c>
      <c r="BS127" s="18">
        <f>SUMIFS(Fluxo!$N:$N,Fluxo!$S:$S,"&gt;"&amp;BR$5,Fluxo!$S:$S,"&lt;="&amp;BS$5,Fluxo!$D:$D,$D127)</f>
        <v>0</v>
      </c>
      <c r="BT127" s="18">
        <f>SUMIFS(Fluxo!$N:$N,Fluxo!$S:$S,"&gt;"&amp;BS$5,Fluxo!$S:$S,"&lt;="&amp;BT$5,Fluxo!$D:$D,$D127)</f>
        <v>0</v>
      </c>
      <c r="BU127" s="18">
        <f>SUMIFS(Fluxo!$N:$N,Fluxo!$S:$S,"&gt;"&amp;BT$5,Fluxo!$S:$S,"&lt;="&amp;BU$5,Fluxo!$D:$D,$D127)</f>
        <v>0</v>
      </c>
      <c r="BV127" s="18">
        <f>SUMIFS(Fluxo!$N:$N,Fluxo!$S:$S,"&gt;"&amp;BU$5,Fluxo!$S:$S,"&lt;="&amp;BV$5,Fluxo!$D:$D,$D127)</f>
        <v>0</v>
      </c>
      <c r="BW127" s="18">
        <f>SUMIFS(Fluxo!$N:$N,Fluxo!$S:$S,"&gt;"&amp;BV$5,Fluxo!$S:$S,"&lt;="&amp;BW$5,Fluxo!$D:$D,$D127)</f>
        <v>0</v>
      </c>
      <c r="BX127" s="18">
        <f>SUMIFS(Fluxo!$N:$N,Fluxo!$S:$S,"&gt;"&amp;BW$5,Fluxo!$S:$S,"&lt;="&amp;BX$5,Fluxo!$D:$D,$D127)</f>
        <v>0</v>
      </c>
      <c r="BY127" s="18">
        <f>SUMIFS(Fluxo!$N:$N,Fluxo!$S:$S,"&gt;"&amp;BX$5,Fluxo!$S:$S,"&lt;="&amp;BY$5,Fluxo!$D:$D,$D127)</f>
        <v>0</v>
      </c>
      <c r="BZ127" s="18">
        <f>SUMIFS(Fluxo!$N:$N,Fluxo!$S:$S,"&gt;"&amp;BY$5,Fluxo!$S:$S,"&lt;="&amp;BZ$5,Fluxo!$D:$D,$D127)</f>
        <v>0</v>
      </c>
      <c r="CA127" s="18">
        <f>SUMIFS(Fluxo!$N:$N,Fluxo!$S:$S,"&gt;"&amp;BZ$5,Fluxo!$S:$S,"&lt;="&amp;CA$5,Fluxo!$D:$D,$D127)</f>
        <v>0</v>
      </c>
      <c r="CB127" s="18">
        <f>SUMIFS(Fluxo!$N:$N,Fluxo!$S:$S,"&gt;"&amp;CA$5,Fluxo!$S:$S,"&lt;="&amp;CB$5,Fluxo!$D:$D,$D127)</f>
        <v>0</v>
      </c>
      <c r="CC127" s="18">
        <f>SUMIFS(Fluxo!$N:$N,Fluxo!$S:$S,"&gt;"&amp;CB$5,Fluxo!$S:$S,"&lt;="&amp;CC$5,Fluxo!$D:$D,$D127)</f>
        <v>0</v>
      </c>
      <c r="CD127" s="18">
        <f>SUMIFS(Fluxo!$N:$N,Fluxo!$S:$S,"&gt;"&amp;CC$5,Fluxo!$S:$S,"&lt;="&amp;CD$5,Fluxo!$D:$D,$D127)</f>
        <v>0</v>
      </c>
      <c r="CE127" s="18">
        <f>SUMIFS(Fluxo!$N:$N,Fluxo!$S:$S,"&gt;"&amp;CD$5,Fluxo!$S:$S,"&lt;="&amp;CE$5,Fluxo!$D:$D,$D127)</f>
        <v>0</v>
      </c>
      <c r="CF127" s="18">
        <f>SUMIFS(Fluxo!$N:$N,Fluxo!$S:$S,"&gt;"&amp;CE$5,Fluxo!$S:$S,"&lt;="&amp;CF$5,Fluxo!$D:$D,$D127)</f>
        <v>0</v>
      </c>
      <c r="CG127" s="18">
        <f>SUMIFS(Fluxo!$N:$N,Fluxo!$S:$S,"&gt;"&amp;CF$5,Fluxo!$S:$S,"&lt;="&amp;CG$5,Fluxo!$D:$D,$D127)</f>
        <v>0</v>
      </c>
      <c r="CH127" s="18">
        <f>SUMIFS(Fluxo!$N:$N,Fluxo!$S:$S,"&gt;"&amp;CG$5,Fluxo!$S:$S,"&lt;="&amp;CH$5,Fluxo!$D:$D,$D127)</f>
        <v>0</v>
      </c>
      <c r="CI127" s="18">
        <f>SUMIFS(Fluxo!$N:$N,Fluxo!$S:$S,"&gt;"&amp;CH$5,Fluxo!$S:$S,"&lt;="&amp;CI$5,Fluxo!$D:$D,$D127)</f>
        <v>0</v>
      </c>
      <c r="CJ127" s="18">
        <f>SUMIFS(Fluxo!$N:$N,Fluxo!$S:$S,"&gt;"&amp;CI$5,Fluxo!$S:$S,"&lt;="&amp;CJ$5,Fluxo!$D:$D,$D127)</f>
        <v>0</v>
      </c>
      <c r="CK127" s="18">
        <f>SUMIFS(Fluxo!$N:$N,Fluxo!$S:$S,"&gt;"&amp;CJ$5,Fluxo!$S:$S,"&lt;="&amp;CK$5,Fluxo!$D:$D,$D127)</f>
        <v>0</v>
      </c>
      <c r="CL127" s="18">
        <f>SUMIFS(Fluxo!$N:$N,Fluxo!$S:$S,"&gt;"&amp;CK$5,Fluxo!$S:$S,"&lt;="&amp;CL$5,Fluxo!$D:$D,$D127)</f>
        <v>0</v>
      </c>
      <c r="CM127" s="18">
        <f>SUMIFS(Fluxo!$N:$N,Fluxo!$S:$S,"&gt;"&amp;CL$5,Fluxo!$S:$S,"&lt;="&amp;CM$5,Fluxo!$D:$D,$D127)</f>
        <v>0</v>
      </c>
      <c r="CN127" s="18">
        <f>SUMIFS(Fluxo!$N:$N,Fluxo!$S:$S,"&gt;"&amp;CM$5,Fluxo!$S:$S,"&lt;="&amp;CN$5,Fluxo!$D:$D,$D127)</f>
        <v>0</v>
      </c>
      <c r="CO127" s="18">
        <f>SUMIFS(Fluxo!$N:$N,Fluxo!$S:$S,"&gt;"&amp;CN$5,Fluxo!$S:$S,"&lt;="&amp;CO$5,Fluxo!$D:$D,$D127)</f>
        <v>0</v>
      </c>
      <c r="CP127" s="18">
        <f>SUMIFS(Fluxo!$N:$N,Fluxo!$S:$S,"&gt;"&amp;CO$5,Fluxo!$S:$S,"&lt;="&amp;CP$5,Fluxo!$D:$D,$D127)</f>
        <v>0</v>
      </c>
      <c r="CQ127" s="18">
        <f>SUMIFS(Fluxo!$N:$N,Fluxo!$S:$S,"&gt;"&amp;CP$5,Fluxo!$S:$S,"&lt;="&amp;CQ$5,Fluxo!$D:$D,$D127)</f>
        <v>0</v>
      </c>
      <c r="CR127" s="18">
        <f>SUMIFS(Fluxo!$N:$N,Fluxo!$S:$S,"&gt;"&amp;CQ$5,Fluxo!$S:$S,"&lt;="&amp;CR$5,Fluxo!$D:$D,$D127)</f>
        <v>0</v>
      </c>
      <c r="CS127" s="18">
        <f>SUMIFS(Fluxo!$N:$N,Fluxo!$S:$S,"&gt;"&amp;CR$5,Fluxo!$S:$S,"&lt;="&amp;CS$5,Fluxo!$D:$D,$D127)</f>
        <v>0</v>
      </c>
      <c r="CT127" s="18">
        <f>SUMIFS(Fluxo!$N:$N,Fluxo!$S:$S,"&gt;"&amp;CS$5,Fluxo!$S:$S,"&lt;="&amp;CT$5,Fluxo!$D:$D,$D127)</f>
        <v>0</v>
      </c>
      <c r="CU127" s="18">
        <f>SUMIFS(Fluxo!$N:$N,Fluxo!$S:$S,"&gt;"&amp;CT$5,Fluxo!$S:$S,"&lt;="&amp;CU$5,Fluxo!$D:$D,$D127)</f>
        <v>0</v>
      </c>
      <c r="CV127" s="18">
        <f>SUMIFS(Fluxo!$N:$N,Fluxo!$S:$S,"&gt;"&amp;CU$5,Fluxo!$S:$S,"&lt;="&amp;CV$5,Fluxo!$D:$D,$D127)</f>
        <v>0</v>
      </c>
      <c r="CW127" s="18">
        <f>SUMIFS(Fluxo!$N:$N,Fluxo!$S:$S,"&gt;"&amp;CV$5,Fluxo!$S:$S,"&lt;="&amp;CW$5,Fluxo!$D:$D,$D127)</f>
        <v>0</v>
      </c>
      <c r="CX127" s="18">
        <f>SUMIFS(Fluxo!$N:$N,Fluxo!$S:$S,"&gt;"&amp;CW$5,Fluxo!$S:$S,"&lt;="&amp;CX$5,Fluxo!$D:$D,$D127)</f>
        <v>0</v>
      </c>
      <c r="CY127" s="18">
        <f>SUMIFS(Fluxo!$N:$N,Fluxo!$S:$S,"&gt;"&amp;CX$5,Fluxo!$S:$S,"&lt;="&amp;CY$5,Fluxo!$D:$D,$D127)</f>
        <v>0</v>
      </c>
      <c r="CZ127" s="18">
        <f>SUMIFS(Fluxo!$N:$N,Fluxo!$S:$S,"&gt;"&amp;CY$5,Fluxo!$S:$S,"&lt;="&amp;CZ$5,Fluxo!$D:$D,$D127)</f>
        <v>0</v>
      </c>
      <c r="DA127" s="18">
        <f>SUMIFS(Fluxo!$N:$N,Fluxo!$S:$S,"&gt;"&amp;CZ$5,Fluxo!$S:$S,"&lt;="&amp;DA$5,Fluxo!$D:$D,$D127)</f>
        <v>0</v>
      </c>
      <c r="DB127" s="18">
        <f>SUMIFS(Fluxo!$N:$N,Fluxo!$S:$S,"&gt;"&amp;DA$5,Fluxo!$S:$S,"&lt;="&amp;DB$5,Fluxo!$D:$D,$D127)</f>
        <v>0</v>
      </c>
      <c r="DC127" s="18">
        <f>SUMIFS(Fluxo!$N:$N,Fluxo!$S:$S,"&gt;"&amp;DB$5,Fluxo!$S:$S,"&lt;="&amp;DC$5,Fluxo!$D:$D,$D127)</f>
        <v>0</v>
      </c>
      <c r="DD127" s="18">
        <f>SUMIFS(Fluxo!$N:$N,Fluxo!$S:$S,"&gt;"&amp;DC$5,Fluxo!$S:$S,"&lt;="&amp;DD$5,Fluxo!$D:$D,$D127)</f>
        <v>0</v>
      </c>
      <c r="DE127" s="18">
        <f>SUMIFS(Fluxo!$N:$N,Fluxo!$S:$S,"&gt;"&amp;DD$5,Fluxo!$S:$S,"&lt;="&amp;DE$5,Fluxo!$D:$D,$D127)</f>
        <v>0</v>
      </c>
      <c r="DF127" s="18">
        <f>SUMIFS(Fluxo!$N:$N,Fluxo!$S:$S,"&gt;"&amp;DE$5,Fluxo!$S:$S,"&lt;="&amp;DF$5,Fluxo!$D:$D,$D127)</f>
        <v>0</v>
      </c>
      <c r="DG127" s="18">
        <f>SUMIFS(Fluxo!$N:$N,Fluxo!$S:$S,"&gt;"&amp;DF$5,Fluxo!$S:$S,"&lt;="&amp;DG$5,Fluxo!$D:$D,$D127)</f>
        <v>0</v>
      </c>
      <c r="DH127" s="18">
        <f>SUMIFS(Fluxo!$N:$N,Fluxo!$S:$S,"&gt;"&amp;DG$5,Fluxo!$S:$S,"&lt;="&amp;DH$5,Fluxo!$D:$D,$D127)</f>
        <v>0</v>
      </c>
      <c r="DI127" s="18">
        <f>SUMIFS(Fluxo!$N:$N,Fluxo!$S:$S,"&gt;"&amp;DH$5,Fluxo!$S:$S,"&lt;="&amp;DI$5,Fluxo!$D:$D,$D127)</f>
        <v>0</v>
      </c>
      <c r="DJ127" s="18">
        <f>SUMIFS(Fluxo!$N:$N,Fluxo!$S:$S,"&gt;"&amp;DI$5,Fluxo!$S:$S,"&lt;="&amp;DJ$5,Fluxo!$D:$D,$D127)</f>
        <v>0</v>
      </c>
      <c r="DK127" s="18">
        <f>SUMIFS(Fluxo!$N:$N,Fluxo!$S:$S,"&gt;"&amp;DJ$5,Fluxo!$S:$S,"&lt;="&amp;DK$5,Fluxo!$D:$D,$D127)</f>
        <v>0</v>
      </c>
      <c r="DL127" s="18">
        <f>SUMIFS(Fluxo!$N:$N,Fluxo!$S:$S,"&gt;"&amp;DK$5,Fluxo!$S:$S,"&lt;="&amp;DL$5,Fluxo!$D:$D,$D127)</f>
        <v>0</v>
      </c>
      <c r="DM127" s="18">
        <f>SUMIFS(Fluxo!$N:$N,Fluxo!$S:$S,"&gt;"&amp;DL$5,Fluxo!$S:$S,"&lt;="&amp;DM$5,Fluxo!$D:$D,$D127)</f>
        <v>0</v>
      </c>
      <c r="DN127" s="18">
        <f>SUMIFS(Fluxo!$N:$N,Fluxo!$S:$S,"&gt;"&amp;DM$5,Fluxo!$S:$S,"&lt;="&amp;DN$5,Fluxo!$D:$D,$D127)</f>
        <v>0</v>
      </c>
      <c r="DO127" s="18">
        <f>SUMIFS(Fluxo!$N:$N,Fluxo!$S:$S,"&gt;"&amp;DN$5,Fluxo!$S:$S,"&lt;="&amp;DO$5,Fluxo!$D:$D,$D127)</f>
        <v>0</v>
      </c>
      <c r="DP127" s="18">
        <f>SUMIFS(Fluxo!$N:$N,Fluxo!$S:$S,"&gt;"&amp;DO$5,Fluxo!$S:$S,"&lt;="&amp;DP$5,Fluxo!$D:$D,$D127)</f>
        <v>0</v>
      </c>
      <c r="DQ127" s="18">
        <f>SUMIFS(Fluxo!$N:$N,Fluxo!$S:$S,"&gt;"&amp;DP$5,Fluxo!$S:$S,"&lt;="&amp;DQ$5,Fluxo!$D:$D,$D127)</f>
        <v>0</v>
      </c>
      <c r="DR127" s="18">
        <f>SUMIFS(Fluxo!$N:$N,Fluxo!$S:$S,"&gt;"&amp;DQ$5,Fluxo!$S:$S,"&lt;="&amp;DR$5,Fluxo!$D:$D,$D127)</f>
        <v>0</v>
      </c>
      <c r="DS127" s="18">
        <f>SUMIFS(Fluxo!$N:$N,Fluxo!$S:$S,"&gt;"&amp;DR$5,Fluxo!$S:$S,"&lt;="&amp;DS$5,Fluxo!$D:$D,$D127)</f>
        <v>0</v>
      </c>
      <c r="DT127" s="18">
        <f>SUMIFS(Fluxo!$N:$N,Fluxo!$S:$S,"&gt;"&amp;DS$5,Fluxo!$S:$S,"&lt;="&amp;DT$5,Fluxo!$D:$D,$D127)</f>
        <v>0</v>
      </c>
      <c r="DU127" s="18">
        <f>SUMIFS(Fluxo!$N:$N,Fluxo!$S:$S,"&gt;"&amp;DT$5,Fluxo!$S:$S,"&lt;="&amp;DU$5,Fluxo!$D:$D,$D127)</f>
        <v>0</v>
      </c>
      <c r="DV127" s="18">
        <f>SUMIFS(Fluxo!$N:$N,Fluxo!$S:$S,"&gt;"&amp;DU$5,Fluxo!$S:$S,"&lt;="&amp;DV$5,Fluxo!$D:$D,$D127)</f>
        <v>0</v>
      </c>
      <c r="DW127" s="18">
        <f>SUMIFS(Fluxo!$N:$N,Fluxo!$S:$S,"&gt;"&amp;DV$5,Fluxo!$S:$S,"&lt;="&amp;DW$5,Fluxo!$D:$D,$D127)</f>
        <v>0</v>
      </c>
      <c r="DX127" s="18">
        <f>SUMIFS(Fluxo!$N:$N,Fluxo!$S:$S,"&gt;"&amp;DW$5,Fluxo!$S:$S,"&lt;="&amp;DX$5,Fluxo!$D:$D,$D127)</f>
        <v>0</v>
      </c>
      <c r="DY127" s="18">
        <f>SUMIFS(Fluxo!$N:$N,Fluxo!$S:$S,"&gt;"&amp;DX$5,Fluxo!$S:$S,"&lt;="&amp;DY$5,Fluxo!$D:$D,$D127)</f>
        <v>0</v>
      </c>
      <c r="DZ127" s="18">
        <f>SUMIFS(Fluxo!$N:$N,Fluxo!$S:$S,"&gt;"&amp;DY$5,Fluxo!$S:$S,"&lt;="&amp;DZ$5,Fluxo!$D:$D,$D127)</f>
        <v>0</v>
      </c>
      <c r="EA127" s="18">
        <f>SUMIFS(Fluxo!$N:$N,Fluxo!$S:$S,"&gt;"&amp;DZ$5,Fluxo!$S:$S,"&lt;="&amp;EA$5,Fluxo!$D:$D,$D127)</f>
        <v>0</v>
      </c>
      <c r="EB127" s="18">
        <f>SUMIFS(Fluxo!$N:$N,Fluxo!$S:$S,"&gt;"&amp;EA$5,Fluxo!$S:$S,"&lt;="&amp;EB$5,Fluxo!$D:$D,$D127)</f>
        <v>0</v>
      </c>
      <c r="EC127" s="18">
        <f>SUMIFS(Fluxo!$N:$N,Fluxo!$S:$S,"&gt;"&amp;EB$5,Fluxo!$S:$S,"&lt;="&amp;EC$5,Fluxo!$D:$D,$D127)</f>
        <v>0</v>
      </c>
      <c r="ED127" s="18">
        <f>SUMIFS(Fluxo!$N:$N,Fluxo!$S:$S,"&gt;"&amp;EC$5,Fluxo!$S:$S,"&lt;="&amp;ED$5,Fluxo!$D:$D,$D127)</f>
        <v>0</v>
      </c>
      <c r="EE127" s="18">
        <f>SUMIFS(Fluxo!$N:$N,Fluxo!$S:$S,"&gt;"&amp;ED$5,Fluxo!$S:$S,"&lt;="&amp;EE$5,Fluxo!$D:$D,$D127)</f>
        <v>0</v>
      </c>
      <c r="EF127" s="18">
        <f>SUMIFS(Fluxo!$N:$N,Fluxo!$S:$S,"&gt;"&amp;EE$5,Fluxo!$S:$S,"&lt;="&amp;EF$5,Fluxo!$D:$D,$D127)</f>
        <v>0</v>
      </c>
      <c r="EG127" s="18">
        <f>SUMIFS(Fluxo!$N:$N,Fluxo!$S:$S,"&gt;"&amp;EF$5,Fluxo!$S:$S,"&lt;="&amp;EG$5,Fluxo!$D:$D,$D127)</f>
        <v>0</v>
      </c>
      <c r="EH127" s="18">
        <f>SUMIFS(Fluxo!$N:$N,Fluxo!$S:$S,"&gt;"&amp;EG$5,Fluxo!$S:$S,"&lt;="&amp;EH$5,Fluxo!$D:$D,$D127)</f>
        <v>0</v>
      </c>
      <c r="EI127" s="18">
        <f>SUMIFS(Fluxo!$N:$N,Fluxo!$S:$S,"&gt;"&amp;EH$5,Fluxo!$S:$S,"&lt;="&amp;EI$5,Fluxo!$D:$D,$D127)</f>
        <v>0</v>
      </c>
      <c r="EJ127" s="18">
        <f>SUMIFS(Fluxo!$N:$N,Fluxo!$S:$S,"&gt;"&amp;EI$5,Fluxo!$S:$S,"&lt;="&amp;EJ$5,Fluxo!$D:$D,$D127)</f>
        <v>0</v>
      </c>
      <c r="EK127" s="18">
        <f>SUMIFS(Fluxo!$N:$N,Fluxo!$S:$S,"&gt;"&amp;EJ$5,Fluxo!$S:$S,"&lt;="&amp;EK$5,Fluxo!$D:$D,$D127)</f>
        <v>0</v>
      </c>
      <c r="EL127" s="18">
        <f>SUMIFS(Fluxo!$N:$N,Fluxo!$S:$S,"&gt;"&amp;EK$5,Fluxo!$S:$S,"&lt;="&amp;EL$5,Fluxo!$D:$D,$D127)</f>
        <v>0</v>
      </c>
      <c r="EM127" s="18">
        <f>SUMIFS(Fluxo!$N:$N,Fluxo!$S:$S,"&gt;"&amp;EL$5,Fluxo!$S:$S,"&lt;="&amp;EM$5,Fluxo!$D:$D,$D127)</f>
        <v>0</v>
      </c>
      <c r="EN127" s="18">
        <f>SUMIFS(Fluxo!$N:$N,Fluxo!$S:$S,"&gt;"&amp;EM$5,Fluxo!$S:$S,"&lt;="&amp;EN$5,Fluxo!$D:$D,$D127)</f>
        <v>0</v>
      </c>
      <c r="EO127" s="18">
        <f>SUMIFS(Fluxo!$N:$N,Fluxo!$S:$S,"&gt;"&amp;EN$5,Fluxo!$S:$S,"&lt;="&amp;EO$5,Fluxo!$D:$D,$D127)</f>
        <v>0</v>
      </c>
      <c r="EP127" s="18">
        <f>SUMIFS(Fluxo!$N:$N,Fluxo!$S:$S,"&gt;"&amp;EO$5,Fluxo!$S:$S,"&lt;="&amp;EP$5,Fluxo!$D:$D,$D127)</f>
        <v>0</v>
      </c>
      <c r="EQ127" s="18">
        <f>SUMIFS(Fluxo!$N:$N,Fluxo!$S:$S,"&gt;"&amp;EP$5,Fluxo!$S:$S,"&lt;="&amp;EQ$5,Fluxo!$D:$D,$D127)</f>
        <v>0</v>
      </c>
      <c r="ER127" s="18">
        <f>SUMIFS(Fluxo!$N:$N,Fluxo!$S:$S,"&gt;"&amp;EQ$5,Fluxo!$S:$S,"&lt;="&amp;ER$5,Fluxo!$D:$D,$D127)</f>
        <v>0</v>
      </c>
      <c r="ES127" s="18">
        <f>SUMIFS(Fluxo!$N:$N,Fluxo!$S:$S,"&gt;"&amp;ER$5,Fluxo!$S:$S,"&lt;="&amp;ES$5,Fluxo!$D:$D,$D127)</f>
        <v>0</v>
      </c>
      <c r="ET127" s="18">
        <f>SUMIFS(Fluxo!$N:$N,Fluxo!$S:$S,"&gt;"&amp;ES$5,Fluxo!$S:$S,"&lt;="&amp;ET$5,Fluxo!$D:$D,$D127)</f>
        <v>0</v>
      </c>
      <c r="EU127" s="18">
        <f>SUMIFS(Fluxo!$N:$N,Fluxo!$S:$S,"&gt;"&amp;ET$5,Fluxo!$S:$S,"&lt;="&amp;EU$5,Fluxo!$D:$D,$D127)</f>
        <v>0</v>
      </c>
      <c r="EV127" s="18">
        <f>SUMIFS(Fluxo!$N:$N,Fluxo!$S:$S,"&gt;"&amp;EU$5,Fluxo!$S:$S,"&lt;="&amp;EV$5,Fluxo!$D:$D,$D127)</f>
        <v>0</v>
      </c>
      <c r="EW127" s="18">
        <f>SUMIFS(Fluxo!$N:$N,Fluxo!$S:$S,"&gt;"&amp;EV$5,Fluxo!$S:$S,"&lt;="&amp;EW$5,Fluxo!$D:$D,$D127)</f>
        <v>0</v>
      </c>
      <c r="EX127" s="18">
        <f>SUMIFS(Fluxo!$N:$N,Fluxo!$S:$S,"&gt;"&amp;EW$5,Fluxo!$S:$S,"&lt;="&amp;EX$5,Fluxo!$D:$D,$D127)</f>
        <v>0</v>
      </c>
      <c r="EY127" s="18">
        <f>SUMIFS(Fluxo!$N:$N,Fluxo!$S:$S,"&gt;"&amp;EX$5,Fluxo!$S:$S,"&lt;="&amp;EY$5,Fluxo!$D:$D,$D127)</f>
        <v>0</v>
      </c>
      <c r="EZ127" s="18">
        <f>SUMIFS(Fluxo!$N:$N,Fluxo!$S:$S,"&gt;"&amp;EY$5,Fluxo!$S:$S,"&lt;="&amp;EZ$5,Fluxo!$D:$D,$D127)</f>
        <v>0</v>
      </c>
      <c r="FA127" s="18">
        <f>SUMIFS(Fluxo!$N:$N,Fluxo!$S:$S,"&gt;"&amp;EZ$5,Fluxo!$S:$S,"&lt;="&amp;FA$5,Fluxo!$D:$D,$D127)</f>
        <v>0</v>
      </c>
      <c r="FB127" s="18">
        <f>SUMIFS(Fluxo!$N:$N,Fluxo!$S:$S,"&gt;"&amp;FA$5,Fluxo!$S:$S,"&lt;="&amp;FB$5,Fluxo!$D:$D,$D127)</f>
        <v>0</v>
      </c>
      <c r="FC127" s="18">
        <f>SUMIFS(Fluxo!$N:$N,Fluxo!$S:$S,"&gt;"&amp;FB$5,Fluxo!$S:$S,"&lt;="&amp;FC$5,Fluxo!$D:$D,$D127)</f>
        <v>0</v>
      </c>
      <c r="FD127" s="18">
        <f>SUMIFS(Fluxo!$N:$N,Fluxo!$S:$S,"&gt;"&amp;FC$5,Fluxo!$S:$S,"&lt;="&amp;FD$5,Fluxo!$D:$D,$D127)</f>
        <v>0</v>
      </c>
      <c r="FE127" s="18">
        <f>SUMIFS(Fluxo!$N:$N,Fluxo!$S:$S,"&gt;"&amp;FD$5,Fluxo!$S:$S,"&lt;="&amp;FE$5,Fluxo!$D:$D,$D127)</f>
        <v>0</v>
      </c>
      <c r="FF127" s="18">
        <f>SUMIFS(Fluxo!$N:$N,Fluxo!$S:$S,"&gt;"&amp;FE$5,Fluxo!$S:$S,"&lt;="&amp;FF$5,Fluxo!$D:$D,$D127)</f>
        <v>0</v>
      </c>
      <c r="FG127" s="18">
        <f>SUMIFS(Fluxo!$N:$N,Fluxo!$S:$S,"&gt;"&amp;FF$5,Fluxo!$S:$S,"&lt;="&amp;FG$5,Fluxo!$D:$D,$D127)</f>
        <v>0</v>
      </c>
      <c r="FH127" s="18">
        <f>SUMIFS(Fluxo!$N:$N,Fluxo!$S:$S,"&gt;"&amp;FG$5,Fluxo!$S:$S,"&lt;="&amp;FH$5,Fluxo!$D:$D,$D127)</f>
        <v>0</v>
      </c>
      <c r="FI127" s="18">
        <f>SUMIFS(Fluxo!$N:$N,Fluxo!$S:$S,"&gt;"&amp;FH$5,Fluxo!$S:$S,"&lt;="&amp;FI$5,Fluxo!$D:$D,$D127)</f>
        <v>0</v>
      </c>
      <c r="FJ127" s="18">
        <f>SUMIFS(Fluxo!$N:$N,Fluxo!$S:$S,"&gt;"&amp;FI$5,Fluxo!$S:$S,"&lt;="&amp;FJ$5,Fluxo!$D:$D,$D127)</f>
        <v>0</v>
      </c>
      <c r="FK127" s="18">
        <f>SUMIFS(Fluxo!$N:$N,Fluxo!$S:$S,"&gt;"&amp;FJ$5,Fluxo!$S:$S,"&lt;="&amp;FK$5,Fluxo!$D:$D,$D127)</f>
        <v>0</v>
      </c>
      <c r="FL127" s="18">
        <f>SUMIFS(Fluxo!$N:$N,Fluxo!$S:$S,"&gt;"&amp;FK$5,Fluxo!$S:$S,"&lt;="&amp;FL$5,Fluxo!$D:$D,$D127)</f>
        <v>0</v>
      </c>
      <c r="FM127" s="18">
        <f>SUMIFS(Fluxo!$N:$N,Fluxo!$S:$S,"&gt;"&amp;FL$5,Fluxo!$S:$S,"&lt;="&amp;FM$5,Fluxo!$D:$D,$D127)</f>
        <v>0</v>
      </c>
      <c r="FN127" s="18">
        <f>SUMIFS(Fluxo!$N:$N,Fluxo!$S:$S,"&gt;"&amp;FM$5,Fluxo!$S:$S,"&lt;="&amp;FN$5,Fluxo!$D:$D,$D127)</f>
        <v>0</v>
      </c>
      <c r="FO127" s="18">
        <f>SUMIFS(Fluxo!$N:$N,Fluxo!$S:$S,"&gt;"&amp;FN$5,Fluxo!$S:$S,"&lt;="&amp;FO$5,Fluxo!$D:$D,$D127)</f>
        <v>0</v>
      </c>
      <c r="FP127" s="18">
        <f>SUMIFS(Fluxo!$N:$N,Fluxo!$S:$S,"&gt;"&amp;FO$5,Fluxo!$S:$S,"&lt;="&amp;FP$5,Fluxo!$D:$D,$D127)</f>
        <v>0</v>
      </c>
      <c r="FQ127" s="18">
        <f>SUMIFS(Fluxo!$N:$N,Fluxo!$S:$S,"&gt;"&amp;FP$5,Fluxo!$S:$S,"&lt;="&amp;FQ$5,Fluxo!$D:$D,$D127)</f>
        <v>0</v>
      </c>
      <c r="FR127" s="18">
        <f>SUMIFS(Fluxo!$N:$N,Fluxo!$S:$S,"&gt;"&amp;FQ$5,Fluxo!$S:$S,"&lt;="&amp;FR$5,Fluxo!$D:$D,$D127)</f>
        <v>0</v>
      </c>
      <c r="FS127" s="18">
        <f>SUMIFS(Fluxo!$N:$N,Fluxo!$S:$S,"&gt;"&amp;FR$5,Fluxo!$S:$S,"&lt;="&amp;FS$5,Fluxo!$D:$D,$D127)</f>
        <v>0</v>
      </c>
      <c r="FT127" s="18">
        <f>SUMIFS(Fluxo!$N:$N,Fluxo!$S:$S,"&gt;"&amp;FS$5,Fluxo!$S:$S,"&lt;="&amp;FT$5,Fluxo!$D:$D,$D127)</f>
        <v>0</v>
      </c>
      <c r="FU127" s="18">
        <f>SUMIFS(Fluxo!$N:$N,Fluxo!$S:$S,"&gt;"&amp;FT$5,Fluxo!$S:$S,"&lt;="&amp;FU$5,Fluxo!$D:$D,$D127)</f>
        <v>0</v>
      </c>
      <c r="FV127" s="18">
        <f>SUMIFS(Fluxo!$N:$N,Fluxo!$S:$S,"&gt;"&amp;FU$5,Fluxo!$S:$S,"&lt;="&amp;FV$5,Fluxo!$D:$D,$D127)</f>
        <v>0</v>
      </c>
      <c r="FW127" s="18">
        <f>SUMIFS(Fluxo!$N:$N,Fluxo!$S:$S,"&gt;"&amp;FV$5,Fluxo!$S:$S,"&lt;="&amp;FW$5,Fluxo!$D:$D,$D127)</f>
        <v>0</v>
      </c>
      <c r="FX127" s="18">
        <f>SUMIFS(Fluxo!$N:$N,Fluxo!$S:$S,"&gt;"&amp;FW$5,Fluxo!$S:$S,"&lt;="&amp;FX$5,Fluxo!$D:$D,$D127)</f>
        <v>0</v>
      </c>
      <c r="FY127" s="18">
        <f>SUMIFS(Fluxo!$N:$N,Fluxo!$S:$S,"&gt;"&amp;FX$5,Fluxo!$S:$S,"&lt;="&amp;FY$5,Fluxo!$D:$D,$D127)</f>
        <v>0</v>
      </c>
      <c r="FZ127" s="18">
        <f>SUMIFS(Fluxo!$N:$N,Fluxo!$S:$S,"&gt;"&amp;FY$5,Fluxo!$S:$S,"&lt;="&amp;FZ$5,Fluxo!$D:$D,$D127)</f>
        <v>0</v>
      </c>
      <c r="GA127" s="18">
        <f>SUMIFS(Fluxo!$N:$N,Fluxo!$S:$S,"&gt;"&amp;FZ$5,Fluxo!$S:$S,"&lt;="&amp;GA$5,Fluxo!$D:$D,$D127)</f>
        <v>0</v>
      </c>
      <c r="GB127" s="18">
        <f>SUMIFS(Fluxo!$N:$N,Fluxo!$S:$S,"&gt;"&amp;GA$5,Fluxo!$S:$S,"&lt;="&amp;GB$5,Fluxo!$D:$D,$D127)</f>
        <v>0</v>
      </c>
      <c r="GC127" s="18">
        <f>SUMIFS(Fluxo!$N:$N,Fluxo!$S:$S,"&gt;"&amp;GB$5,Fluxo!$S:$S,"&lt;="&amp;GC$5,Fluxo!$D:$D,$D127)</f>
        <v>0</v>
      </c>
      <c r="GD127" s="18">
        <f>SUMIFS(Fluxo!$N:$N,Fluxo!$S:$S,"&gt;"&amp;GC$5,Fluxo!$S:$S,"&lt;="&amp;GD$5,Fluxo!$D:$D,$D127)</f>
        <v>0</v>
      </c>
      <c r="GE127" s="18">
        <f>SUMIFS(Fluxo!$N:$N,Fluxo!$S:$S,"&gt;"&amp;GD$5,Fluxo!$S:$S,"&lt;="&amp;GE$5,Fluxo!$D:$D,$D127)</f>
        <v>0</v>
      </c>
      <c r="GF127" s="18">
        <f>SUMIFS(Fluxo!$N:$N,Fluxo!$S:$S,"&gt;"&amp;GE$5,Fluxo!$S:$S,"&lt;="&amp;GF$5,Fluxo!$D:$D,$D127)</f>
        <v>0</v>
      </c>
      <c r="GG127" s="18">
        <f>SUMIFS(Fluxo!$N:$N,Fluxo!$S:$S,"&gt;"&amp;GF$5,Fluxo!$S:$S,"&lt;="&amp;GG$5,Fluxo!$D:$D,$D127)</f>
        <v>0</v>
      </c>
      <c r="GH127" s="18">
        <f>SUMIFS(Fluxo!$N:$N,Fluxo!$S:$S,"&gt;"&amp;GG$5,Fluxo!$S:$S,"&lt;="&amp;GH$5,Fluxo!$D:$D,$D127)</f>
        <v>0</v>
      </c>
      <c r="GI127" s="18">
        <f>SUMIFS(Fluxo!$N:$N,Fluxo!$S:$S,"&gt;"&amp;GH$5,Fluxo!$S:$S,"&lt;="&amp;GI$5,Fluxo!$D:$D,$D127)</f>
        <v>0</v>
      </c>
      <c r="GJ127" s="18">
        <f>SUMIFS(Fluxo!$N:$N,Fluxo!$S:$S,"&gt;"&amp;GI$5,Fluxo!$S:$S,"&lt;="&amp;GJ$5,Fluxo!$D:$D,$D127)</f>
        <v>0</v>
      </c>
      <c r="GK127" s="18">
        <f>SUMIFS(Fluxo!$N:$N,Fluxo!$S:$S,"&gt;"&amp;GJ$5,Fluxo!$S:$S,"&lt;="&amp;GK$5,Fluxo!$D:$D,$D127)</f>
        <v>0</v>
      </c>
      <c r="GL127" s="18">
        <f>SUMIFS(Fluxo!$N:$N,Fluxo!$S:$S,"&gt;"&amp;GK$5,Fluxo!$S:$S,"&lt;="&amp;GL$5,Fluxo!$D:$D,$D127)</f>
        <v>0</v>
      </c>
      <c r="GM127" s="18">
        <f>SUMIFS(Fluxo!$N:$N,Fluxo!$S:$S,"&gt;"&amp;GL$5,Fluxo!$S:$S,"&lt;="&amp;GM$5,Fluxo!$D:$D,$D127)</f>
        <v>0</v>
      </c>
      <c r="GN127" s="18">
        <f>SUMIFS(Fluxo!$N:$N,Fluxo!$S:$S,"&gt;"&amp;GM$5,Fluxo!$S:$S,"&lt;="&amp;GN$5,Fluxo!$D:$D,$D127)</f>
        <v>0</v>
      </c>
      <c r="GO127" s="18">
        <f>SUMIFS(Fluxo!$N:$N,Fluxo!$S:$S,"&gt;"&amp;GN$5,Fluxo!$S:$S,"&lt;="&amp;GO$5,Fluxo!$D:$D,$D127)</f>
        <v>0</v>
      </c>
      <c r="GP127" s="18">
        <f>SUMIFS(Fluxo!$N:$N,Fluxo!$S:$S,"&gt;"&amp;GO$5,Fluxo!$S:$S,"&lt;="&amp;GP$5,Fluxo!$D:$D,$D127)</f>
        <v>0</v>
      </c>
      <c r="GQ127" s="18">
        <f>SUMIFS(Fluxo!$N:$N,Fluxo!$S:$S,"&gt;"&amp;GP$5,Fluxo!$S:$S,"&lt;="&amp;GQ$5,Fluxo!$D:$D,$D127)</f>
        <v>0</v>
      </c>
      <c r="GR127" s="18">
        <f>SUMIFS(Fluxo!$N:$N,Fluxo!$S:$S,"&gt;"&amp;GQ$5,Fluxo!$S:$S,"&lt;="&amp;GR$5,Fluxo!$D:$D,$D127)</f>
        <v>0</v>
      </c>
      <c r="GS127" s="18">
        <f>SUMIFS(Fluxo!$N:$N,Fluxo!$S:$S,"&gt;"&amp;GR$5,Fluxo!$S:$S,"&lt;="&amp;GS$5,Fluxo!$D:$D,$D127)</f>
        <v>0</v>
      </c>
      <c r="GT127" s="18">
        <f>SUMIFS(Fluxo!$N:$N,Fluxo!$S:$S,"&gt;"&amp;GS$5,Fluxo!$S:$S,"&lt;="&amp;GT$5,Fluxo!$D:$D,$D127)</f>
        <v>0</v>
      </c>
      <c r="GU127" s="18">
        <f>SUMIFS(Fluxo!$N:$N,Fluxo!$S:$S,"&gt;"&amp;GT$5,Fluxo!$S:$S,"&lt;="&amp;GU$5,Fluxo!$D:$D,$D127)</f>
        <v>0</v>
      </c>
      <c r="GV127" s="18">
        <f>SUMIFS(Fluxo!$N:$N,Fluxo!$S:$S,"&gt;"&amp;GU$5,Fluxo!$S:$S,"&lt;="&amp;GV$5,Fluxo!$D:$D,$D127)</f>
        <v>0</v>
      </c>
      <c r="GW127" s="18">
        <f>SUMIFS(Fluxo!$N:$N,Fluxo!$S:$S,"&gt;"&amp;GV$5,Fluxo!$S:$S,"&lt;="&amp;GW$5,Fluxo!$D:$D,$D127)</f>
        <v>0</v>
      </c>
      <c r="GX127" s="18">
        <f>SUMIFS(Fluxo!$N:$N,Fluxo!$S:$S,"&gt;"&amp;GW$5,Fluxo!$S:$S,"&lt;="&amp;GX$5,Fluxo!$D:$D,$D127)</f>
        <v>0</v>
      </c>
      <c r="GY127" s="18">
        <f>SUMIFS(Fluxo!$N:$N,Fluxo!$S:$S,"&gt;"&amp;GX$5,Fluxo!$S:$S,"&lt;="&amp;GY$5,Fluxo!$D:$D,$D127)</f>
        <v>0</v>
      </c>
      <c r="GZ127" s="18">
        <f>SUMIFS(Fluxo!$N:$N,Fluxo!$S:$S,"&gt;"&amp;GY$5,Fluxo!$S:$S,"&lt;="&amp;GZ$5,Fluxo!$D:$D,$D127)</f>
        <v>0</v>
      </c>
      <c r="HA127" s="18">
        <f>SUMIFS(Fluxo!$N:$N,Fluxo!$S:$S,"&gt;"&amp;GZ$5,Fluxo!$S:$S,"&lt;="&amp;HA$5,Fluxo!$D:$D,$D127)</f>
        <v>0</v>
      </c>
      <c r="HB127" s="18">
        <f>SUMIFS(Fluxo!$N:$N,Fluxo!$S:$S,"&gt;"&amp;HA$5,Fluxo!$S:$S,"&lt;="&amp;HB$5,Fluxo!$D:$D,$D127)</f>
        <v>0</v>
      </c>
      <c r="HC127" s="18">
        <f>SUMIFS(Fluxo!$N:$N,Fluxo!$S:$S,"&gt;"&amp;HB$5,Fluxo!$S:$S,"&lt;="&amp;HC$5,Fluxo!$D:$D,$D127)</f>
        <v>0</v>
      </c>
      <c r="HD127" s="18">
        <f>SUMIFS(Fluxo!$N:$N,Fluxo!$S:$S,"&gt;"&amp;HC$5,Fluxo!$S:$S,"&lt;="&amp;HD$5,Fluxo!$D:$D,$D127)</f>
        <v>0</v>
      </c>
      <c r="HE127" s="18">
        <f>SUMIFS(Fluxo!$N:$N,Fluxo!$S:$S,"&gt;"&amp;HD$5,Fluxo!$S:$S,"&lt;="&amp;HE$5,Fluxo!$D:$D,$D127)</f>
        <v>0</v>
      </c>
      <c r="HF127" s="18">
        <f>SUMIFS(Fluxo!$N:$N,Fluxo!$S:$S,"&gt;"&amp;HE$5,Fluxo!$S:$S,"&lt;="&amp;HF$5,Fluxo!$D:$D,$D127)</f>
        <v>0</v>
      </c>
    </row>
    <row r="128" spans="1:214">
      <c r="A128" s="20">
        <f t="shared" si="18"/>
        <v>118</v>
      </c>
      <c r="B128" s="140" t="str">
        <f>'Check Carteira'!C120</f>
        <v>E.1016.99.03.1010</v>
      </c>
      <c r="C128" s="141">
        <v>1</v>
      </c>
      <c r="D128" s="129" t="str">
        <f>'Check Carteira'!F120</f>
        <v>S-1010</v>
      </c>
      <c r="E128" s="21" t="str">
        <f>IFERROR(INDEX(Contratos!L:L,MATCH(D128,Contratos!R:R,0)),"")</f>
        <v/>
      </c>
      <c r="F128" s="139" t="str">
        <f>IFERROR(INDEX(Contratos!G:G,MATCH(D128,Contratos!R:R,0)),"")</f>
        <v/>
      </c>
      <c r="H128" s="83">
        <f t="shared" si="19"/>
        <v>1</v>
      </c>
      <c r="J128" s="18">
        <f>SUMIFS(Fluxo!$N:$N,Fluxo!$S:$S,"&gt;"&amp;I$5,Fluxo!$S:$S,"&lt;="&amp;J$5,Fluxo!$D:$D,$D128)</f>
        <v>0</v>
      </c>
      <c r="K128" s="18">
        <f>SUMIFS(Fluxo!$N:$N,Fluxo!$S:$S,"&gt;"&amp;J$5,Fluxo!$S:$S,"&lt;="&amp;K$5,Fluxo!$D:$D,$D128)</f>
        <v>1</v>
      </c>
      <c r="L128" s="18">
        <f>SUMIFS(Fluxo!$N:$N,Fluxo!$S:$S,"&gt;"&amp;K$5,Fluxo!$S:$S,"&lt;="&amp;L$5,Fluxo!$D:$D,$D128)</f>
        <v>0</v>
      </c>
      <c r="M128" s="18">
        <f>SUMIFS(Fluxo!$N:$N,Fluxo!$S:$S,"&gt;"&amp;L$5,Fluxo!$S:$S,"&lt;="&amp;M$5,Fluxo!$D:$D,$D128)</f>
        <v>0</v>
      </c>
      <c r="N128" s="18">
        <f>SUMIFS(Fluxo!$N:$N,Fluxo!$S:$S,"&gt;"&amp;M$5,Fluxo!$S:$S,"&lt;="&amp;N$5,Fluxo!$D:$D,$D128)</f>
        <v>0</v>
      </c>
      <c r="O128" s="18">
        <f>SUMIFS(Fluxo!$N:$N,Fluxo!$S:$S,"&gt;"&amp;N$5,Fluxo!$S:$S,"&lt;="&amp;O$5,Fluxo!$D:$D,$D128)</f>
        <v>0</v>
      </c>
      <c r="P128" s="18">
        <f>SUMIFS(Fluxo!$N:$N,Fluxo!$S:$S,"&gt;"&amp;O$5,Fluxo!$S:$S,"&lt;="&amp;P$5,Fluxo!$D:$D,$D128)</f>
        <v>0</v>
      </c>
      <c r="Q128" s="18">
        <f>SUMIFS(Fluxo!$N:$N,Fluxo!$S:$S,"&gt;"&amp;P$5,Fluxo!$S:$S,"&lt;="&amp;Q$5,Fluxo!$D:$D,$D128)</f>
        <v>0</v>
      </c>
      <c r="R128" s="18">
        <f>SUMIFS(Fluxo!$N:$N,Fluxo!$S:$S,"&gt;"&amp;Q$5,Fluxo!$S:$S,"&lt;="&amp;R$5,Fluxo!$D:$D,$D128)</f>
        <v>0</v>
      </c>
      <c r="S128" s="18">
        <f>SUMIFS(Fluxo!$N:$N,Fluxo!$S:$S,"&gt;"&amp;R$5,Fluxo!$S:$S,"&lt;="&amp;S$5,Fluxo!$D:$D,$D128)</f>
        <v>0</v>
      </c>
      <c r="T128" s="18">
        <f>SUMIFS(Fluxo!$N:$N,Fluxo!$S:$S,"&gt;"&amp;S$5,Fluxo!$S:$S,"&lt;="&amp;T$5,Fluxo!$D:$D,$D128)</f>
        <v>0</v>
      </c>
      <c r="U128" s="18">
        <f>SUMIFS(Fluxo!$N:$N,Fluxo!$S:$S,"&gt;"&amp;T$5,Fluxo!$S:$S,"&lt;="&amp;U$5,Fluxo!$D:$D,$D128)</f>
        <v>0</v>
      </c>
      <c r="V128" s="18">
        <f>SUMIFS(Fluxo!$N:$N,Fluxo!$S:$S,"&gt;"&amp;U$5,Fluxo!$S:$S,"&lt;="&amp;V$5,Fluxo!$D:$D,$D128)</f>
        <v>0</v>
      </c>
      <c r="W128" s="18">
        <f>SUMIFS(Fluxo!$N:$N,Fluxo!$S:$S,"&gt;"&amp;V$5,Fluxo!$S:$S,"&lt;="&amp;W$5,Fluxo!$D:$D,$D128)</f>
        <v>0</v>
      </c>
      <c r="X128" s="18">
        <f>SUMIFS(Fluxo!$N:$N,Fluxo!$S:$S,"&gt;"&amp;W$5,Fluxo!$S:$S,"&lt;="&amp;X$5,Fluxo!$D:$D,$D128)</f>
        <v>0</v>
      </c>
      <c r="Y128" s="18">
        <f>SUMIFS(Fluxo!$N:$N,Fluxo!$S:$S,"&gt;"&amp;X$5,Fluxo!$S:$S,"&lt;="&amp;Y$5,Fluxo!$D:$D,$D128)</f>
        <v>0</v>
      </c>
      <c r="Z128" s="18">
        <f>SUMIFS(Fluxo!$N:$N,Fluxo!$S:$S,"&gt;"&amp;Y$5,Fluxo!$S:$S,"&lt;="&amp;Z$5,Fluxo!$D:$D,$D128)</f>
        <v>0</v>
      </c>
      <c r="AA128" s="18">
        <f>SUMIFS(Fluxo!$N:$N,Fluxo!$S:$S,"&gt;"&amp;Z$5,Fluxo!$S:$S,"&lt;="&amp;AA$5,Fluxo!$D:$D,$D128)</f>
        <v>0</v>
      </c>
      <c r="AB128" s="18">
        <f>SUMIFS(Fluxo!$N:$N,Fluxo!$S:$S,"&gt;"&amp;AA$5,Fluxo!$S:$S,"&lt;="&amp;AB$5,Fluxo!$D:$D,$D128)</f>
        <v>0</v>
      </c>
      <c r="AC128" s="18">
        <f>SUMIFS(Fluxo!$N:$N,Fluxo!$S:$S,"&gt;"&amp;AB$5,Fluxo!$S:$S,"&lt;="&amp;AC$5,Fluxo!$D:$D,$D128)</f>
        <v>0</v>
      </c>
      <c r="AD128" s="18">
        <f>SUMIFS(Fluxo!$N:$N,Fluxo!$S:$S,"&gt;"&amp;AC$5,Fluxo!$S:$S,"&lt;="&amp;AD$5,Fluxo!$D:$D,$D128)</f>
        <v>0</v>
      </c>
      <c r="AE128" s="18">
        <f>SUMIFS(Fluxo!$N:$N,Fluxo!$S:$S,"&gt;"&amp;AD$5,Fluxo!$S:$S,"&lt;="&amp;AE$5,Fluxo!$D:$D,$D128)</f>
        <v>0</v>
      </c>
      <c r="AF128" s="18">
        <f>SUMIFS(Fluxo!$N:$N,Fluxo!$S:$S,"&gt;"&amp;AE$5,Fluxo!$S:$S,"&lt;="&amp;AF$5,Fluxo!$D:$D,$D128)</f>
        <v>0</v>
      </c>
      <c r="AG128" s="18">
        <f>SUMIFS(Fluxo!$N:$N,Fluxo!$S:$S,"&gt;"&amp;AF$5,Fluxo!$S:$S,"&lt;="&amp;AG$5,Fluxo!$D:$D,$D128)</f>
        <v>0</v>
      </c>
      <c r="AH128" s="18">
        <f>SUMIFS(Fluxo!$N:$N,Fluxo!$S:$S,"&gt;"&amp;AG$5,Fluxo!$S:$S,"&lt;="&amp;AH$5,Fluxo!$D:$D,$D128)</f>
        <v>0</v>
      </c>
      <c r="AI128" s="18">
        <f>SUMIFS(Fluxo!$N:$N,Fluxo!$S:$S,"&gt;"&amp;AH$5,Fluxo!$S:$S,"&lt;="&amp;AI$5,Fluxo!$D:$D,$D128)</f>
        <v>0</v>
      </c>
      <c r="AJ128" s="18">
        <f>SUMIFS(Fluxo!$N:$N,Fluxo!$S:$S,"&gt;"&amp;AI$5,Fluxo!$S:$S,"&lt;="&amp;AJ$5,Fluxo!$D:$D,$D128)</f>
        <v>0</v>
      </c>
      <c r="AK128" s="18">
        <f>SUMIFS(Fluxo!$N:$N,Fluxo!$S:$S,"&gt;"&amp;AJ$5,Fluxo!$S:$S,"&lt;="&amp;AK$5,Fluxo!$D:$D,$D128)</f>
        <v>0</v>
      </c>
      <c r="AL128" s="18">
        <f>SUMIFS(Fluxo!$N:$N,Fluxo!$S:$S,"&gt;"&amp;AK$5,Fluxo!$S:$S,"&lt;="&amp;AL$5,Fluxo!$D:$D,$D128)</f>
        <v>0</v>
      </c>
      <c r="AM128" s="18">
        <f>SUMIFS(Fluxo!$N:$N,Fluxo!$S:$S,"&gt;"&amp;AL$5,Fluxo!$S:$S,"&lt;="&amp;AM$5,Fluxo!$D:$D,$D128)</f>
        <v>0</v>
      </c>
      <c r="AN128" s="18">
        <f>SUMIFS(Fluxo!$N:$N,Fluxo!$S:$S,"&gt;"&amp;AM$5,Fluxo!$S:$S,"&lt;="&amp;AN$5,Fluxo!$D:$D,$D128)</f>
        <v>0</v>
      </c>
      <c r="AO128" s="18">
        <f>SUMIFS(Fluxo!$N:$N,Fluxo!$S:$S,"&gt;"&amp;AN$5,Fluxo!$S:$S,"&lt;="&amp;AO$5,Fluxo!$D:$D,$D128)</f>
        <v>0</v>
      </c>
      <c r="AP128" s="18">
        <f>SUMIFS(Fluxo!$N:$N,Fluxo!$S:$S,"&gt;"&amp;AO$5,Fluxo!$S:$S,"&lt;="&amp;AP$5,Fluxo!$D:$D,$D128)</f>
        <v>0</v>
      </c>
      <c r="AQ128" s="18">
        <f>SUMIFS(Fluxo!$N:$N,Fluxo!$S:$S,"&gt;"&amp;AP$5,Fluxo!$S:$S,"&lt;="&amp;AQ$5,Fluxo!$D:$D,$D128)</f>
        <v>0</v>
      </c>
      <c r="AR128" s="18">
        <f>SUMIFS(Fluxo!$N:$N,Fluxo!$S:$S,"&gt;"&amp;AQ$5,Fluxo!$S:$S,"&lt;="&amp;AR$5,Fluxo!$D:$D,$D128)</f>
        <v>0</v>
      </c>
      <c r="AS128" s="18">
        <f>SUMIFS(Fluxo!$N:$N,Fluxo!$S:$S,"&gt;"&amp;AR$5,Fluxo!$S:$S,"&lt;="&amp;AS$5,Fluxo!$D:$D,$D128)</f>
        <v>0</v>
      </c>
      <c r="AT128" s="18">
        <f>SUMIFS(Fluxo!$N:$N,Fluxo!$S:$S,"&gt;"&amp;AS$5,Fluxo!$S:$S,"&lt;="&amp;AT$5,Fluxo!$D:$D,$D128)</f>
        <v>0</v>
      </c>
      <c r="AU128" s="18">
        <f>SUMIFS(Fluxo!$N:$N,Fluxo!$S:$S,"&gt;"&amp;AT$5,Fluxo!$S:$S,"&lt;="&amp;AU$5,Fluxo!$D:$D,$D128)</f>
        <v>0</v>
      </c>
      <c r="AV128" s="18">
        <f>SUMIFS(Fluxo!$N:$N,Fluxo!$S:$S,"&gt;"&amp;AU$5,Fluxo!$S:$S,"&lt;="&amp;AV$5,Fluxo!$D:$D,$D128)</f>
        <v>0</v>
      </c>
      <c r="AW128" s="18">
        <f>SUMIFS(Fluxo!$N:$N,Fluxo!$S:$S,"&gt;"&amp;AV$5,Fluxo!$S:$S,"&lt;="&amp;AW$5,Fluxo!$D:$D,$D128)</f>
        <v>0</v>
      </c>
      <c r="AX128" s="18">
        <f>SUMIFS(Fluxo!$N:$N,Fluxo!$S:$S,"&gt;"&amp;AW$5,Fluxo!$S:$S,"&lt;="&amp;AX$5,Fluxo!$D:$D,$D128)</f>
        <v>0</v>
      </c>
      <c r="AY128" s="18">
        <f>SUMIFS(Fluxo!$N:$N,Fluxo!$S:$S,"&gt;"&amp;AX$5,Fluxo!$S:$S,"&lt;="&amp;AY$5,Fluxo!$D:$D,$D128)</f>
        <v>0</v>
      </c>
      <c r="AZ128" s="18">
        <f>SUMIFS(Fluxo!$N:$N,Fluxo!$S:$S,"&gt;"&amp;AY$5,Fluxo!$S:$S,"&lt;="&amp;AZ$5,Fluxo!$D:$D,$D128)</f>
        <v>0</v>
      </c>
      <c r="BA128" s="18">
        <f>SUMIFS(Fluxo!$N:$N,Fluxo!$S:$S,"&gt;"&amp;AZ$5,Fluxo!$S:$S,"&lt;="&amp;BA$5,Fluxo!$D:$D,$D128)</f>
        <v>0</v>
      </c>
      <c r="BB128" s="18">
        <f>SUMIFS(Fluxo!$N:$N,Fluxo!$S:$S,"&gt;"&amp;BA$5,Fluxo!$S:$S,"&lt;="&amp;BB$5,Fluxo!$D:$D,$D128)</f>
        <v>0</v>
      </c>
      <c r="BC128" s="18">
        <f>SUMIFS(Fluxo!$N:$N,Fluxo!$S:$S,"&gt;"&amp;BB$5,Fluxo!$S:$S,"&lt;="&amp;BC$5,Fluxo!$D:$D,$D128)</f>
        <v>0</v>
      </c>
      <c r="BD128" s="18">
        <f>SUMIFS(Fluxo!$N:$N,Fluxo!$S:$S,"&gt;"&amp;BC$5,Fluxo!$S:$S,"&lt;="&amp;BD$5,Fluxo!$D:$D,$D128)</f>
        <v>0</v>
      </c>
      <c r="BE128" s="18">
        <f>SUMIFS(Fluxo!$N:$N,Fluxo!$S:$S,"&gt;"&amp;BD$5,Fluxo!$S:$S,"&lt;="&amp;BE$5,Fluxo!$D:$D,$D128)</f>
        <v>0</v>
      </c>
      <c r="BF128" s="18">
        <f>SUMIFS(Fluxo!$N:$N,Fluxo!$S:$S,"&gt;"&amp;BE$5,Fluxo!$S:$S,"&lt;="&amp;BF$5,Fluxo!$D:$D,$D128)</f>
        <v>0</v>
      </c>
      <c r="BG128" s="18">
        <f>SUMIFS(Fluxo!$N:$N,Fluxo!$S:$S,"&gt;"&amp;BF$5,Fluxo!$S:$S,"&lt;="&amp;BG$5,Fluxo!$D:$D,$D128)</f>
        <v>0</v>
      </c>
      <c r="BH128" s="18">
        <f>SUMIFS(Fluxo!$N:$N,Fluxo!$S:$S,"&gt;"&amp;BG$5,Fluxo!$S:$S,"&lt;="&amp;BH$5,Fluxo!$D:$D,$D128)</f>
        <v>0</v>
      </c>
      <c r="BI128" s="18">
        <f>SUMIFS(Fluxo!$N:$N,Fluxo!$S:$S,"&gt;"&amp;BH$5,Fluxo!$S:$S,"&lt;="&amp;BI$5,Fluxo!$D:$D,$D128)</f>
        <v>0</v>
      </c>
      <c r="BJ128" s="18">
        <f>SUMIFS(Fluxo!$N:$N,Fluxo!$S:$S,"&gt;"&amp;BI$5,Fluxo!$S:$S,"&lt;="&amp;BJ$5,Fluxo!$D:$D,$D128)</f>
        <v>0</v>
      </c>
      <c r="BK128" s="18">
        <f>SUMIFS(Fluxo!$N:$N,Fluxo!$S:$S,"&gt;"&amp;BJ$5,Fluxo!$S:$S,"&lt;="&amp;BK$5,Fluxo!$D:$D,$D128)</f>
        <v>0</v>
      </c>
      <c r="BL128" s="18">
        <f>SUMIFS(Fluxo!$N:$N,Fluxo!$S:$S,"&gt;"&amp;BK$5,Fluxo!$S:$S,"&lt;="&amp;BL$5,Fluxo!$D:$D,$D128)</f>
        <v>0</v>
      </c>
      <c r="BM128" s="18">
        <f>SUMIFS(Fluxo!$N:$N,Fluxo!$S:$S,"&gt;"&amp;BL$5,Fluxo!$S:$S,"&lt;="&amp;BM$5,Fluxo!$D:$D,$D128)</f>
        <v>0</v>
      </c>
      <c r="BN128" s="18">
        <f>SUMIFS(Fluxo!$N:$N,Fluxo!$S:$S,"&gt;"&amp;BM$5,Fluxo!$S:$S,"&lt;="&amp;BN$5,Fluxo!$D:$D,$D128)</f>
        <v>0</v>
      </c>
      <c r="BO128" s="18">
        <f>SUMIFS(Fluxo!$N:$N,Fluxo!$S:$S,"&gt;"&amp;BN$5,Fluxo!$S:$S,"&lt;="&amp;BO$5,Fluxo!$D:$D,$D128)</f>
        <v>0</v>
      </c>
      <c r="BP128" s="18">
        <f>SUMIFS(Fluxo!$N:$N,Fluxo!$S:$S,"&gt;"&amp;BO$5,Fluxo!$S:$S,"&lt;="&amp;BP$5,Fluxo!$D:$D,$D128)</f>
        <v>0</v>
      </c>
      <c r="BQ128" s="18">
        <f>SUMIFS(Fluxo!$N:$N,Fluxo!$S:$S,"&gt;"&amp;BP$5,Fluxo!$S:$S,"&lt;="&amp;BQ$5,Fluxo!$D:$D,$D128)</f>
        <v>0</v>
      </c>
      <c r="BR128" s="18">
        <f>SUMIFS(Fluxo!$N:$N,Fluxo!$S:$S,"&gt;"&amp;BQ$5,Fluxo!$S:$S,"&lt;="&amp;BR$5,Fluxo!$D:$D,$D128)</f>
        <v>0</v>
      </c>
      <c r="BS128" s="18">
        <f>SUMIFS(Fluxo!$N:$N,Fluxo!$S:$S,"&gt;"&amp;BR$5,Fluxo!$S:$S,"&lt;="&amp;BS$5,Fluxo!$D:$D,$D128)</f>
        <v>0</v>
      </c>
      <c r="BT128" s="18">
        <f>SUMIFS(Fluxo!$N:$N,Fluxo!$S:$S,"&gt;"&amp;BS$5,Fluxo!$S:$S,"&lt;="&amp;BT$5,Fluxo!$D:$D,$D128)</f>
        <v>0</v>
      </c>
      <c r="BU128" s="18">
        <f>SUMIFS(Fluxo!$N:$N,Fluxo!$S:$S,"&gt;"&amp;BT$5,Fluxo!$S:$S,"&lt;="&amp;BU$5,Fluxo!$D:$D,$D128)</f>
        <v>0</v>
      </c>
      <c r="BV128" s="18">
        <f>SUMIFS(Fluxo!$N:$N,Fluxo!$S:$S,"&gt;"&amp;BU$5,Fluxo!$S:$S,"&lt;="&amp;BV$5,Fluxo!$D:$D,$D128)</f>
        <v>0</v>
      </c>
      <c r="BW128" s="18">
        <f>SUMIFS(Fluxo!$N:$N,Fluxo!$S:$S,"&gt;"&amp;BV$5,Fluxo!$S:$S,"&lt;="&amp;BW$5,Fluxo!$D:$D,$D128)</f>
        <v>0</v>
      </c>
      <c r="BX128" s="18">
        <f>SUMIFS(Fluxo!$N:$N,Fluxo!$S:$S,"&gt;"&amp;BW$5,Fluxo!$S:$S,"&lt;="&amp;BX$5,Fluxo!$D:$D,$D128)</f>
        <v>0</v>
      </c>
      <c r="BY128" s="18">
        <f>SUMIFS(Fluxo!$N:$N,Fluxo!$S:$S,"&gt;"&amp;BX$5,Fluxo!$S:$S,"&lt;="&amp;BY$5,Fluxo!$D:$D,$D128)</f>
        <v>0</v>
      </c>
      <c r="BZ128" s="18">
        <f>SUMIFS(Fluxo!$N:$N,Fluxo!$S:$S,"&gt;"&amp;BY$5,Fluxo!$S:$S,"&lt;="&amp;BZ$5,Fluxo!$D:$D,$D128)</f>
        <v>0</v>
      </c>
      <c r="CA128" s="18">
        <f>SUMIFS(Fluxo!$N:$N,Fluxo!$S:$S,"&gt;"&amp;BZ$5,Fluxo!$S:$S,"&lt;="&amp;CA$5,Fluxo!$D:$D,$D128)</f>
        <v>0</v>
      </c>
      <c r="CB128" s="18">
        <f>SUMIFS(Fluxo!$N:$N,Fluxo!$S:$S,"&gt;"&amp;CA$5,Fluxo!$S:$S,"&lt;="&amp;CB$5,Fluxo!$D:$D,$D128)</f>
        <v>0</v>
      </c>
      <c r="CC128" s="18">
        <f>SUMIFS(Fluxo!$N:$N,Fluxo!$S:$S,"&gt;"&amp;CB$5,Fluxo!$S:$S,"&lt;="&amp;CC$5,Fluxo!$D:$D,$D128)</f>
        <v>0</v>
      </c>
      <c r="CD128" s="18">
        <f>SUMIFS(Fluxo!$N:$N,Fluxo!$S:$S,"&gt;"&amp;CC$5,Fluxo!$S:$S,"&lt;="&amp;CD$5,Fluxo!$D:$D,$D128)</f>
        <v>0</v>
      </c>
      <c r="CE128" s="18">
        <f>SUMIFS(Fluxo!$N:$N,Fluxo!$S:$S,"&gt;"&amp;CD$5,Fluxo!$S:$S,"&lt;="&amp;CE$5,Fluxo!$D:$D,$D128)</f>
        <v>0</v>
      </c>
      <c r="CF128" s="18">
        <f>SUMIFS(Fluxo!$N:$N,Fluxo!$S:$S,"&gt;"&amp;CE$5,Fluxo!$S:$S,"&lt;="&amp;CF$5,Fluxo!$D:$D,$D128)</f>
        <v>0</v>
      </c>
      <c r="CG128" s="18">
        <f>SUMIFS(Fluxo!$N:$N,Fluxo!$S:$S,"&gt;"&amp;CF$5,Fluxo!$S:$S,"&lt;="&amp;CG$5,Fluxo!$D:$D,$D128)</f>
        <v>0</v>
      </c>
      <c r="CH128" s="18">
        <f>SUMIFS(Fluxo!$N:$N,Fluxo!$S:$S,"&gt;"&amp;CG$5,Fluxo!$S:$S,"&lt;="&amp;CH$5,Fluxo!$D:$D,$D128)</f>
        <v>0</v>
      </c>
      <c r="CI128" s="18">
        <f>SUMIFS(Fluxo!$N:$N,Fluxo!$S:$S,"&gt;"&amp;CH$5,Fluxo!$S:$S,"&lt;="&amp;CI$5,Fluxo!$D:$D,$D128)</f>
        <v>0</v>
      </c>
      <c r="CJ128" s="18">
        <f>SUMIFS(Fluxo!$N:$N,Fluxo!$S:$S,"&gt;"&amp;CI$5,Fluxo!$S:$S,"&lt;="&amp;CJ$5,Fluxo!$D:$D,$D128)</f>
        <v>0</v>
      </c>
      <c r="CK128" s="18">
        <f>SUMIFS(Fluxo!$N:$N,Fluxo!$S:$S,"&gt;"&amp;CJ$5,Fluxo!$S:$S,"&lt;="&amp;CK$5,Fluxo!$D:$D,$D128)</f>
        <v>0</v>
      </c>
      <c r="CL128" s="18">
        <f>SUMIFS(Fluxo!$N:$N,Fluxo!$S:$S,"&gt;"&amp;CK$5,Fluxo!$S:$S,"&lt;="&amp;CL$5,Fluxo!$D:$D,$D128)</f>
        <v>0</v>
      </c>
      <c r="CM128" s="18">
        <f>SUMIFS(Fluxo!$N:$N,Fluxo!$S:$S,"&gt;"&amp;CL$5,Fluxo!$S:$S,"&lt;="&amp;CM$5,Fluxo!$D:$D,$D128)</f>
        <v>0</v>
      </c>
      <c r="CN128" s="18">
        <f>SUMIFS(Fluxo!$N:$N,Fluxo!$S:$S,"&gt;"&amp;CM$5,Fluxo!$S:$S,"&lt;="&amp;CN$5,Fluxo!$D:$D,$D128)</f>
        <v>0</v>
      </c>
      <c r="CO128" s="18">
        <f>SUMIFS(Fluxo!$N:$N,Fluxo!$S:$S,"&gt;"&amp;CN$5,Fluxo!$S:$S,"&lt;="&amp;CO$5,Fluxo!$D:$D,$D128)</f>
        <v>0</v>
      </c>
      <c r="CP128" s="18">
        <f>SUMIFS(Fluxo!$N:$N,Fluxo!$S:$S,"&gt;"&amp;CO$5,Fluxo!$S:$S,"&lt;="&amp;CP$5,Fluxo!$D:$D,$D128)</f>
        <v>0</v>
      </c>
      <c r="CQ128" s="18">
        <f>SUMIFS(Fluxo!$N:$N,Fluxo!$S:$S,"&gt;"&amp;CP$5,Fluxo!$S:$S,"&lt;="&amp;CQ$5,Fluxo!$D:$D,$D128)</f>
        <v>0</v>
      </c>
      <c r="CR128" s="18">
        <f>SUMIFS(Fluxo!$N:$N,Fluxo!$S:$S,"&gt;"&amp;CQ$5,Fluxo!$S:$S,"&lt;="&amp;CR$5,Fluxo!$D:$D,$D128)</f>
        <v>0</v>
      </c>
      <c r="CS128" s="18">
        <f>SUMIFS(Fluxo!$N:$N,Fluxo!$S:$S,"&gt;"&amp;CR$5,Fluxo!$S:$S,"&lt;="&amp;CS$5,Fluxo!$D:$D,$D128)</f>
        <v>0</v>
      </c>
      <c r="CT128" s="18">
        <f>SUMIFS(Fluxo!$N:$N,Fluxo!$S:$S,"&gt;"&amp;CS$5,Fluxo!$S:$S,"&lt;="&amp;CT$5,Fluxo!$D:$D,$D128)</f>
        <v>0</v>
      </c>
      <c r="CU128" s="18">
        <f>SUMIFS(Fluxo!$N:$N,Fluxo!$S:$S,"&gt;"&amp;CT$5,Fluxo!$S:$S,"&lt;="&amp;CU$5,Fluxo!$D:$D,$D128)</f>
        <v>0</v>
      </c>
      <c r="CV128" s="18">
        <f>SUMIFS(Fluxo!$N:$N,Fluxo!$S:$S,"&gt;"&amp;CU$5,Fluxo!$S:$S,"&lt;="&amp;CV$5,Fluxo!$D:$D,$D128)</f>
        <v>0</v>
      </c>
      <c r="CW128" s="18">
        <f>SUMIFS(Fluxo!$N:$N,Fluxo!$S:$S,"&gt;"&amp;CV$5,Fluxo!$S:$S,"&lt;="&amp;CW$5,Fluxo!$D:$D,$D128)</f>
        <v>0</v>
      </c>
      <c r="CX128" s="18">
        <f>SUMIFS(Fluxo!$N:$N,Fluxo!$S:$S,"&gt;"&amp;CW$5,Fluxo!$S:$S,"&lt;="&amp;CX$5,Fluxo!$D:$D,$D128)</f>
        <v>0</v>
      </c>
      <c r="CY128" s="18">
        <f>SUMIFS(Fluxo!$N:$N,Fluxo!$S:$S,"&gt;"&amp;CX$5,Fluxo!$S:$S,"&lt;="&amp;CY$5,Fluxo!$D:$D,$D128)</f>
        <v>0</v>
      </c>
      <c r="CZ128" s="18">
        <f>SUMIFS(Fluxo!$N:$N,Fluxo!$S:$S,"&gt;"&amp;CY$5,Fluxo!$S:$S,"&lt;="&amp;CZ$5,Fluxo!$D:$D,$D128)</f>
        <v>0</v>
      </c>
      <c r="DA128" s="18">
        <f>SUMIFS(Fluxo!$N:$N,Fluxo!$S:$S,"&gt;"&amp;CZ$5,Fluxo!$S:$S,"&lt;="&amp;DA$5,Fluxo!$D:$D,$D128)</f>
        <v>0</v>
      </c>
      <c r="DB128" s="18">
        <f>SUMIFS(Fluxo!$N:$N,Fluxo!$S:$S,"&gt;"&amp;DA$5,Fluxo!$S:$S,"&lt;="&amp;DB$5,Fluxo!$D:$D,$D128)</f>
        <v>0</v>
      </c>
      <c r="DC128" s="18">
        <f>SUMIFS(Fluxo!$N:$N,Fluxo!$S:$S,"&gt;"&amp;DB$5,Fluxo!$S:$S,"&lt;="&amp;DC$5,Fluxo!$D:$D,$D128)</f>
        <v>0</v>
      </c>
      <c r="DD128" s="18">
        <f>SUMIFS(Fluxo!$N:$N,Fluxo!$S:$S,"&gt;"&amp;DC$5,Fluxo!$S:$S,"&lt;="&amp;DD$5,Fluxo!$D:$D,$D128)</f>
        <v>0</v>
      </c>
      <c r="DE128" s="18">
        <f>SUMIFS(Fluxo!$N:$N,Fluxo!$S:$S,"&gt;"&amp;DD$5,Fluxo!$S:$S,"&lt;="&amp;DE$5,Fluxo!$D:$D,$D128)</f>
        <v>0</v>
      </c>
      <c r="DF128" s="18">
        <f>SUMIFS(Fluxo!$N:$N,Fluxo!$S:$S,"&gt;"&amp;DE$5,Fluxo!$S:$S,"&lt;="&amp;DF$5,Fluxo!$D:$D,$D128)</f>
        <v>0</v>
      </c>
      <c r="DG128" s="18">
        <f>SUMIFS(Fluxo!$N:$N,Fluxo!$S:$S,"&gt;"&amp;DF$5,Fluxo!$S:$S,"&lt;="&amp;DG$5,Fluxo!$D:$D,$D128)</f>
        <v>0</v>
      </c>
      <c r="DH128" s="18">
        <f>SUMIFS(Fluxo!$N:$N,Fluxo!$S:$S,"&gt;"&amp;DG$5,Fluxo!$S:$S,"&lt;="&amp;DH$5,Fluxo!$D:$D,$D128)</f>
        <v>0</v>
      </c>
      <c r="DI128" s="18">
        <f>SUMIFS(Fluxo!$N:$N,Fluxo!$S:$S,"&gt;"&amp;DH$5,Fluxo!$S:$S,"&lt;="&amp;DI$5,Fluxo!$D:$D,$D128)</f>
        <v>0</v>
      </c>
      <c r="DJ128" s="18">
        <f>SUMIFS(Fluxo!$N:$N,Fluxo!$S:$S,"&gt;"&amp;DI$5,Fluxo!$S:$S,"&lt;="&amp;DJ$5,Fluxo!$D:$D,$D128)</f>
        <v>0</v>
      </c>
      <c r="DK128" s="18">
        <f>SUMIFS(Fluxo!$N:$N,Fluxo!$S:$S,"&gt;"&amp;DJ$5,Fluxo!$S:$S,"&lt;="&amp;DK$5,Fluxo!$D:$D,$D128)</f>
        <v>0</v>
      </c>
      <c r="DL128" s="18">
        <f>SUMIFS(Fluxo!$N:$N,Fluxo!$S:$S,"&gt;"&amp;DK$5,Fluxo!$S:$S,"&lt;="&amp;DL$5,Fluxo!$D:$D,$D128)</f>
        <v>0</v>
      </c>
      <c r="DM128" s="18">
        <f>SUMIFS(Fluxo!$N:$N,Fluxo!$S:$S,"&gt;"&amp;DL$5,Fluxo!$S:$S,"&lt;="&amp;DM$5,Fluxo!$D:$D,$D128)</f>
        <v>0</v>
      </c>
      <c r="DN128" s="18">
        <f>SUMIFS(Fluxo!$N:$N,Fluxo!$S:$S,"&gt;"&amp;DM$5,Fluxo!$S:$S,"&lt;="&amp;DN$5,Fluxo!$D:$D,$D128)</f>
        <v>0</v>
      </c>
      <c r="DO128" s="18">
        <f>SUMIFS(Fluxo!$N:$N,Fluxo!$S:$S,"&gt;"&amp;DN$5,Fluxo!$S:$S,"&lt;="&amp;DO$5,Fluxo!$D:$D,$D128)</f>
        <v>0</v>
      </c>
      <c r="DP128" s="18">
        <f>SUMIFS(Fluxo!$N:$N,Fluxo!$S:$S,"&gt;"&amp;DO$5,Fluxo!$S:$S,"&lt;="&amp;DP$5,Fluxo!$D:$D,$D128)</f>
        <v>0</v>
      </c>
      <c r="DQ128" s="18">
        <f>SUMIFS(Fluxo!$N:$N,Fluxo!$S:$S,"&gt;"&amp;DP$5,Fluxo!$S:$S,"&lt;="&amp;DQ$5,Fluxo!$D:$D,$D128)</f>
        <v>0</v>
      </c>
      <c r="DR128" s="18">
        <f>SUMIFS(Fluxo!$N:$N,Fluxo!$S:$S,"&gt;"&amp;DQ$5,Fluxo!$S:$S,"&lt;="&amp;DR$5,Fluxo!$D:$D,$D128)</f>
        <v>0</v>
      </c>
      <c r="DS128" s="18">
        <f>SUMIFS(Fluxo!$N:$N,Fluxo!$S:$S,"&gt;"&amp;DR$5,Fluxo!$S:$S,"&lt;="&amp;DS$5,Fluxo!$D:$D,$D128)</f>
        <v>0</v>
      </c>
      <c r="DT128" s="18">
        <f>SUMIFS(Fluxo!$N:$N,Fluxo!$S:$S,"&gt;"&amp;DS$5,Fluxo!$S:$S,"&lt;="&amp;DT$5,Fluxo!$D:$D,$D128)</f>
        <v>0</v>
      </c>
      <c r="DU128" s="18">
        <f>SUMIFS(Fluxo!$N:$N,Fluxo!$S:$S,"&gt;"&amp;DT$5,Fluxo!$S:$S,"&lt;="&amp;DU$5,Fluxo!$D:$D,$D128)</f>
        <v>0</v>
      </c>
      <c r="DV128" s="18">
        <f>SUMIFS(Fluxo!$N:$N,Fluxo!$S:$S,"&gt;"&amp;DU$5,Fluxo!$S:$S,"&lt;="&amp;DV$5,Fluxo!$D:$D,$D128)</f>
        <v>0</v>
      </c>
      <c r="DW128" s="18">
        <f>SUMIFS(Fluxo!$N:$N,Fluxo!$S:$S,"&gt;"&amp;DV$5,Fluxo!$S:$S,"&lt;="&amp;DW$5,Fluxo!$D:$D,$D128)</f>
        <v>0</v>
      </c>
      <c r="DX128" s="18">
        <f>SUMIFS(Fluxo!$N:$N,Fluxo!$S:$S,"&gt;"&amp;DW$5,Fluxo!$S:$S,"&lt;="&amp;DX$5,Fluxo!$D:$D,$D128)</f>
        <v>0</v>
      </c>
      <c r="DY128" s="18">
        <f>SUMIFS(Fluxo!$N:$N,Fluxo!$S:$S,"&gt;"&amp;DX$5,Fluxo!$S:$S,"&lt;="&amp;DY$5,Fluxo!$D:$D,$D128)</f>
        <v>0</v>
      </c>
      <c r="DZ128" s="18">
        <f>SUMIFS(Fluxo!$N:$N,Fluxo!$S:$S,"&gt;"&amp;DY$5,Fluxo!$S:$S,"&lt;="&amp;DZ$5,Fluxo!$D:$D,$D128)</f>
        <v>0</v>
      </c>
      <c r="EA128" s="18">
        <f>SUMIFS(Fluxo!$N:$N,Fluxo!$S:$S,"&gt;"&amp;DZ$5,Fluxo!$S:$S,"&lt;="&amp;EA$5,Fluxo!$D:$D,$D128)</f>
        <v>0</v>
      </c>
      <c r="EB128" s="18">
        <f>SUMIFS(Fluxo!$N:$N,Fluxo!$S:$S,"&gt;"&amp;EA$5,Fluxo!$S:$S,"&lt;="&amp;EB$5,Fluxo!$D:$D,$D128)</f>
        <v>0</v>
      </c>
      <c r="EC128" s="18">
        <f>SUMIFS(Fluxo!$N:$N,Fluxo!$S:$S,"&gt;"&amp;EB$5,Fluxo!$S:$S,"&lt;="&amp;EC$5,Fluxo!$D:$D,$D128)</f>
        <v>0</v>
      </c>
      <c r="ED128" s="18">
        <f>SUMIFS(Fluxo!$N:$N,Fluxo!$S:$S,"&gt;"&amp;EC$5,Fluxo!$S:$S,"&lt;="&amp;ED$5,Fluxo!$D:$D,$D128)</f>
        <v>0</v>
      </c>
      <c r="EE128" s="18">
        <f>SUMIFS(Fluxo!$N:$N,Fluxo!$S:$S,"&gt;"&amp;ED$5,Fluxo!$S:$S,"&lt;="&amp;EE$5,Fluxo!$D:$D,$D128)</f>
        <v>0</v>
      </c>
      <c r="EF128" s="18">
        <f>SUMIFS(Fluxo!$N:$N,Fluxo!$S:$S,"&gt;"&amp;EE$5,Fluxo!$S:$S,"&lt;="&amp;EF$5,Fluxo!$D:$D,$D128)</f>
        <v>0</v>
      </c>
      <c r="EG128" s="18">
        <f>SUMIFS(Fluxo!$N:$N,Fluxo!$S:$S,"&gt;"&amp;EF$5,Fluxo!$S:$S,"&lt;="&amp;EG$5,Fluxo!$D:$D,$D128)</f>
        <v>0</v>
      </c>
      <c r="EH128" s="18">
        <f>SUMIFS(Fluxo!$N:$N,Fluxo!$S:$S,"&gt;"&amp;EG$5,Fluxo!$S:$S,"&lt;="&amp;EH$5,Fluxo!$D:$D,$D128)</f>
        <v>0</v>
      </c>
      <c r="EI128" s="18">
        <f>SUMIFS(Fluxo!$N:$N,Fluxo!$S:$S,"&gt;"&amp;EH$5,Fluxo!$S:$S,"&lt;="&amp;EI$5,Fluxo!$D:$D,$D128)</f>
        <v>0</v>
      </c>
      <c r="EJ128" s="18">
        <f>SUMIFS(Fluxo!$N:$N,Fluxo!$S:$S,"&gt;"&amp;EI$5,Fluxo!$S:$S,"&lt;="&amp;EJ$5,Fluxo!$D:$D,$D128)</f>
        <v>0</v>
      </c>
      <c r="EK128" s="18">
        <f>SUMIFS(Fluxo!$N:$N,Fluxo!$S:$S,"&gt;"&amp;EJ$5,Fluxo!$S:$S,"&lt;="&amp;EK$5,Fluxo!$D:$D,$D128)</f>
        <v>0</v>
      </c>
      <c r="EL128" s="18">
        <f>SUMIFS(Fluxo!$N:$N,Fluxo!$S:$S,"&gt;"&amp;EK$5,Fluxo!$S:$S,"&lt;="&amp;EL$5,Fluxo!$D:$D,$D128)</f>
        <v>0</v>
      </c>
      <c r="EM128" s="18">
        <f>SUMIFS(Fluxo!$N:$N,Fluxo!$S:$S,"&gt;"&amp;EL$5,Fluxo!$S:$S,"&lt;="&amp;EM$5,Fluxo!$D:$D,$D128)</f>
        <v>0</v>
      </c>
      <c r="EN128" s="18">
        <f>SUMIFS(Fluxo!$N:$N,Fluxo!$S:$S,"&gt;"&amp;EM$5,Fluxo!$S:$S,"&lt;="&amp;EN$5,Fluxo!$D:$D,$D128)</f>
        <v>0</v>
      </c>
      <c r="EO128" s="18">
        <f>SUMIFS(Fluxo!$N:$N,Fluxo!$S:$S,"&gt;"&amp;EN$5,Fluxo!$S:$S,"&lt;="&amp;EO$5,Fluxo!$D:$D,$D128)</f>
        <v>0</v>
      </c>
      <c r="EP128" s="18">
        <f>SUMIFS(Fluxo!$N:$N,Fluxo!$S:$S,"&gt;"&amp;EO$5,Fluxo!$S:$S,"&lt;="&amp;EP$5,Fluxo!$D:$D,$D128)</f>
        <v>0</v>
      </c>
      <c r="EQ128" s="18">
        <f>SUMIFS(Fluxo!$N:$N,Fluxo!$S:$S,"&gt;"&amp;EP$5,Fluxo!$S:$S,"&lt;="&amp;EQ$5,Fluxo!$D:$D,$D128)</f>
        <v>0</v>
      </c>
      <c r="ER128" s="18">
        <f>SUMIFS(Fluxo!$N:$N,Fluxo!$S:$S,"&gt;"&amp;EQ$5,Fluxo!$S:$S,"&lt;="&amp;ER$5,Fluxo!$D:$D,$D128)</f>
        <v>0</v>
      </c>
      <c r="ES128" s="18">
        <f>SUMIFS(Fluxo!$N:$N,Fluxo!$S:$S,"&gt;"&amp;ER$5,Fluxo!$S:$S,"&lt;="&amp;ES$5,Fluxo!$D:$D,$D128)</f>
        <v>0</v>
      </c>
      <c r="ET128" s="18">
        <f>SUMIFS(Fluxo!$N:$N,Fluxo!$S:$S,"&gt;"&amp;ES$5,Fluxo!$S:$S,"&lt;="&amp;ET$5,Fluxo!$D:$D,$D128)</f>
        <v>0</v>
      </c>
      <c r="EU128" s="18">
        <f>SUMIFS(Fluxo!$N:$N,Fluxo!$S:$S,"&gt;"&amp;ET$5,Fluxo!$S:$S,"&lt;="&amp;EU$5,Fluxo!$D:$D,$D128)</f>
        <v>0</v>
      </c>
      <c r="EV128" s="18">
        <f>SUMIFS(Fluxo!$N:$N,Fluxo!$S:$S,"&gt;"&amp;EU$5,Fluxo!$S:$S,"&lt;="&amp;EV$5,Fluxo!$D:$D,$D128)</f>
        <v>0</v>
      </c>
      <c r="EW128" s="18">
        <f>SUMIFS(Fluxo!$N:$N,Fluxo!$S:$S,"&gt;"&amp;EV$5,Fluxo!$S:$S,"&lt;="&amp;EW$5,Fluxo!$D:$D,$D128)</f>
        <v>0</v>
      </c>
      <c r="EX128" s="18">
        <f>SUMIFS(Fluxo!$N:$N,Fluxo!$S:$S,"&gt;"&amp;EW$5,Fluxo!$S:$S,"&lt;="&amp;EX$5,Fluxo!$D:$D,$D128)</f>
        <v>0</v>
      </c>
      <c r="EY128" s="18">
        <f>SUMIFS(Fluxo!$N:$N,Fluxo!$S:$S,"&gt;"&amp;EX$5,Fluxo!$S:$S,"&lt;="&amp;EY$5,Fluxo!$D:$D,$D128)</f>
        <v>0</v>
      </c>
      <c r="EZ128" s="18">
        <f>SUMIFS(Fluxo!$N:$N,Fluxo!$S:$S,"&gt;"&amp;EY$5,Fluxo!$S:$S,"&lt;="&amp;EZ$5,Fluxo!$D:$D,$D128)</f>
        <v>0</v>
      </c>
      <c r="FA128" s="18">
        <f>SUMIFS(Fluxo!$N:$N,Fluxo!$S:$S,"&gt;"&amp;EZ$5,Fluxo!$S:$S,"&lt;="&amp;FA$5,Fluxo!$D:$D,$D128)</f>
        <v>0</v>
      </c>
      <c r="FB128" s="18">
        <f>SUMIFS(Fluxo!$N:$N,Fluxo!$S:$S,"&gt;"&amp;FA$5,Fluxo!$S:$S,"&lt;="&amp;FB$5,Fluxo!$D:$D,$D128)</f>
        <v>0</v>
      </c>
      <c r="FC128" s="18">
        <f>SUMIFS(Fluxo!$N:$N,Fluxo!$S:$S,"&gt;"&amp;FB$5,Fluxo!$S:$S,"&lt;="&amp;FC$5,Fluxo!$D:$D,$D128)</f>
        <v>0</v>
      </c>
      <c r="FD128" s="18">
        <f>SUMIFS(Fluxo!$N:$N,Fluxo!$S:$S,"&gt;"&amp;FC$5,Fluxo!$S:$S,"&lt;="&amp;FD$5,Fluxo!$D:$D,$D128)</f>
        <v>0</v>
      </c>
      <c r="FE128" s="18">
        <f>SUMIFS(Fluxo!$N:$N,Fluxo!$S:$S,"&gt;"&amp;FD$5,Fluxo!$S:$S,"&lt;="&amp;FE$5,Fluxo!$D:$D,$D128)</f>
        <v>0</v>
      </c>
      <c r="FF128" s="18">
        <f>SUMIFS(Fluxo!$N:$N,Fluxo!$S:$S,"&gt;"&amp;FE$5,Fluxo!$S:$S,"&lt;="&amp;FF$5,Fluxo!$D:$D,$D128)</f>
        <v>0</v>
      </c>
      <c r="FG128" s="18">
        <f>SUMIFS(Fluxo!$N:$N,Fluxo!$S:$S,"&gt;"&amp;FF$5,Fluxo!$S:$S,"&lt;="&amp;FG$5,Fluxo!$D:$D,$D128)</f>
        <v>0</v>
      </c>
      <c r="FH128" s="18">
        <f>SUMIFS(Fluxo!$N:$N,Fluxo!$S:$S,"&gt;"&amp;FG$5,Fluxo!$S:$S,"&lt;="&amp;FH$5,Fluxo!$D:$D,$D128)</f>
        <v>0</v>
      </c>
      <c r="FI128" s="18">
        <f>SUMIFS(Fluxo!$N:$N,Fluxo!$S:$S,"&gt;"&amp;FH$5,Fluxo!$S:$S,"&lt;="&amp;FI$5,Fluxo!$D:$D,$D128)</f>
        <v>0</v>
      </c>
      <c r="FJ128" s="18">
        <f>SUMIFS(Fluxo!$N:$N,Fluxo!$S:$S,"&gt;"&amp;FI$5,Fluxo!$S:$S,"&lt;="&amp;FJ$5,Fluxo!$D:$D,$D128)</f>
        <v>0</v>
      </c>
      <c r="FK128" s="18">
        <f>SUMIFS(Fluxo!$N:$N,Fluxo!$S:$S,"&gt;"&amp;FJ$5,Fluxo!$S:$S,"&lt;="&amp;FK$5,Fluxo!$D:$D,$D128)</f>
        <v>0</v>
      </c>
      <c r="FL128" s="18">
        <f>SUMIFS(Fluxo!$N:$N,Fluxo!$S:$S,"&gt;"&amp;FK$5,Fluxo!$S:$S,"&lt;="&amp;FL$5,Fluxo!$D:$D,$D128)</f>
        <v>0</v>
      </c>
      <c r="FM128" s="18">
        <f>SUMIFS(Fluxo!$N:$N,Fluxo!$S:$S,"&gt;"&amp;FL$5,Fluxo!$S:$S,"&lt;="&amp;FM$5,Fluxo!$D:$D,$D128)</f>
        <v>0</v>
      </c>
      <c r="FN128" s="18">
        <f>SUMIFS(Fluxo!$N:$N,Fluxo!$S:$S,"&gt;"&amp;FM$5,Fluxo!$S:$S,"&lt;="&amp;FN$5,Fluxo!$D:$D,$D128)</f>
        <v>0</v>
      </c>
      <c r="FO128" s="18">
        <f>SUMIFS(Fluxo!$N:$N,Fluxo!$S:$S,"&gt;"&amp;FN$5,Fluxo!$S:$S,"&lt;="&amp;FO$5,Fluxo!$D:$D,$D128)</f>
        <v>0</v>
      </c>
      <c r="FP128" s="18">
        <f>SUMIFS(Fluxo!$N:$N,Fluxo!$S:$S,"&gt;"&amp;FO$5,Fluxo!$S:$S,"&lt;="&amp;FP$5,Fluxo!$D:$D,$D128)</f>
        <v>0</v>
      </c>
      <c r="FQ128" s="18">
        <f>SUMIFS(Fluxo!$N:$N,Fluxo!$S:$S,"&gt;"&amp;FP$5,Fluxo!$S:$S,"&lt;="&amp;FQ$5,Fluxo!$D:$D,$D128)</f>
        <v>0</v>
      </c>
      <c r="FR128" s="18">
        <f>SUMIFS(Fluxo!$N:$N,Fluxo!$S:$S,"&gt;"&amp;FQ$5,Fluxo!$S:$S,"&lt;="&amp;FR$5,Fluxo!$D:$D,$D128)</f>
        <v>0</v>
      </c>
      <c r="FS128" s="18">
        <f>SUMIFS(Fluxo!$N:$N,Fluxo!$S:$S,"&gt;"&amp;FR$5,Fluxo!$S:$S,"&lt;="&amp;FS$5,Fluxo!$D:$D,$D128)</f>
        <v>0</v>
      </c>
      <c r="FT128" s="18">
        <f>SUMIFS(Fluxo!$N:$N,Fluxo!$S:$S,"&gt;"&amp;FS$5,Fluxo!$S:$S,"&lt;="&amp;FT$5,Fluxo!$D:$D,$D128)</f>
        <v>0</v>
      </c>
      <c r="FU128" s="18">
        <f>SUMIFS(Fluxo!$N:$N,Fluxo!$S:$S,"&gt;"&amp;FT$5,Fluxo!$S:$S,"&lt;="&amp;FU$5,Fluxo!$D:$D,$D128)</f>
        <v>0</v>
      </c>
      <c r="FV128" s="18">
        <f>SUMIFS(Fluxo!$N:$N,Fluxo!$S:$S,"&gt;"&amp;FU$5,Fluxo!$S:$S,"&lt;="&amp;FV$5,Fluxo!$D:$D,$D128)</f>
        <v>0</v>
      </c>
      <c r="FW128" s="18">
        <f>SUMIFS(Fluxo!$N:$N,Fluxo!$S:$S,"&gt;"&amp;FV$5,Fluxo!$S:$S,"&lt;="&amp;FW$5,Fluxo!$D:$D,$D128)</f>
        <v>0</v>
      </c>
      <c r="FX128" s="18">
        <f>SUMIFS(Fluxo!$N:$N,Fluxo!$S:$S,"&gt;"&amp;FW$5,Fluxo!$S:$S,"&lt;="&amp;FX$5,Fluxo!$D:$D,$D128)</f>
        <v>0</v>
      </c>
      <c r="FY128" s="18">
        <f>SUMIFS(Fluxo!$N:$N,Fluxo!$S:$S,"&gt;"&amp;FX$5,Fluxo!$S:$S,"&lt;="&amp;FY$5,Fluxo!$D:$D,$D128)</f>
        <v>0</v>
      </c>
      <c r="FZ128" s="18">
        <f>SUMIFS(Fluxo!$N:$N,Fluxo!$S:$S,"&gt;"&amp;FY$5,Fluxo!$S:$S,"&lt;="&amp;FZ$5,Fluxo!$D:$D,$D128)</f>
        <v>0</v>
      </c>
      <c r="GA128" s="18">
        <f>SUMIFS(Fluxo!$N:$N,Fluxo!$S:$S,"&gt;"&amp;FZ$5,Fluxo!$S:$S,"&lt;="&amp;GA$5,Fluxo!$D:$D,$D128)</f>
        <v>0</v>
      </c>
      <c r="GB128" s="18">
        <f>SUMIFS(Fluxo!$N:$N,Fluxo!$S:$S,"&gt;"&amp;GA$5,Fluxo!$S:$S,"&lt;="&amp;GB$5,Fluxo!$D:$D,$D128)</f>
        <v>0</v>
      </c>
      <c r="GC128" s="18">
        <f>SUMIFS(Fluxo!$N:$N,Fluxo!$S:$S,"&gt;"&amp;GB$5,Fluxo!$S:$S,"&lt;="&amp;GC$5,Fluxo!$D:$D,$D128)</f>
        <v>0</v>
      </c>
      <c r="GD128" s="18">
        <f>SUMIFS(Fluxo!$N:$N,Fluxo!$S:$S,"&gt;"&amp;GC$5,Fluxo!$S:$S,"&lt;="&amp;GD$5,Fluxo!$D:$D,$D128)</f>
        <v>0</v>
      </c>
      <c r="GE128" s="18">
        <f>SUMIFS(Fluxo!$N:$N,Fluxo!$S:$S,"&gt;"&amp;GD$5,Fluxo!$S:$S,"&lt;="&amp;GE$5,Fluxo!$D:$D,$D128)</f>
        <v>0</v>
      </c>
      <c r="GF128" s="18">
        <f>SUMIFS(Fluxo!$N:$N,Fluxo!$S:$S,"&gt;"&amp;GE$5,Fluxo!$S:$S,"&lt;="&amp;GF$5,Fluxo!$D:$D,$D128)</f>
        <v>0</v>
      </c>
      <c r="GG128" s="18">
        <f>SUMIFS(Fluxo!$N:$N,Fluxo!$S:$S,"&gt;"&amp;GF$5,Fluxo!$S:$S,"&lt;="&amp;GG$5,Fluxo!$D:$D,$D128)</f>
        <v>0</v>
      </c>
      <c r="GH128" s="18">
        <f>SUMIFS(Fluxo!$N:$N,Fluxo!$S:$S,"&gt;"&amp;GG$5,Fluxo!$S:$S,"&lt;="&amp;GH$5,Fluxo!$D:$D,$D128)</f>
        <v>0</v>
      </c>
      <c r="GI128" s="18">
        <f>SUMIFS(Fluxo!$N:$N,Fluxo!$S:$S,"&gt;"&amp;GH$5,Fluxo!$S:$S,"&lt;="&amp;GI$5,Fluxo!$D:$D,$D128)</f>
        <v>0</v>
      </c>
      <c r="GJ128" s="18">
        <f>SUMIFS(Fluxo!$N:$N,Fluxo!$S:$S,"&gt;"&amp;GI$5,Fluxo!$S:$S,"&lt;="&amp;GJ$5,Fluxo!$D:$D,$D128)</f>
        <v>0</v>
      </c>
      <c r="GK128" s="18">
        <f>SUMIFS(Fluxo!$N:$N,Fluxo!$S:$S,"&gt;"&amp;GJ$5,Fluxo!$S:$S,"&lt;="&amp;GK$5,Fluxo!$D:$D,$D128)</f>
        <v>0</v>
      </c>
      <c r="GL128" s="18">
        <f>SUMIFS(Fluxo!$N:$N,Fluxo!$S:$S,"&gt;"&amp;GK$5,Fluxo!$S:$S,"&lt;="&amp;GL$5,Fluxo!$D:$D,$D128)</f>
        <v>0</v>
      </c>
      <c r="GM128" s="18">
        <f>SUMIFS(Fluxo!$N:$N,Fluxo!$S:$S,"&gt;"&amp;GL$5,Fluxo!$S:$S,"&lt;="&amp;GM$5,Fluxo!$D:$D,$D128)</f>
        <v>0</v>
      </c>
      <c r="GN128" s="18">
        <f>SUMIFS(Fluxo!$N:$N,Fluxo!$S:$S,"&gt;"&amp;GM$5,Fluxo!$S:$S,"&lt;="&amp;GN$5,Fluxo!$D:$D,$D128)</f>
        <v>0</v>
      </c>
      <c r="GO128" s="18">
        <f>SUMIFS(Fluxo!$N:$N,Fluxo!$S:$S,"&gt;"&amp;GN$5,Fluxo!$S:$S,"&lt;="&amp;GO$5,Fluxo!$D:$D,$D128)</f>
        <v>0</v>
      </c>
      <c r="GP128" s="18">
        <f>SUMIFS(Fluxo!$N:$N,Fluxo!$S:$S,"&gt;"&amp;GO$5,Fluxo!$S:$S,"&lt;="&amp;GP$5,Fluxo!$D:$D,$D128)</f>
        <v>0</v>
      </c>
      <c r="GQ128" s="18">
        <f>SUMIFS(Fluxo!$N:$N,Fluxo!$S:$S,"&gt;"&amp;GP$5,Fluxo!$S:$S,"&lt;="&amp;GQ$5,Fluxo!$D:$D,$D128)</f>
        <v>0</v>
      </c>
      <c r="GR128" s="18">
        <f>SUMIFS(Fluxo!$N:$N,Fluxo!$S:$S,"&gt;"&amp;GQ$5,Fluxo!$S:$S,"&lt;="&amp;GR$5,Fluxo!$D:$D,$D128)</f>
        <v>0</v>
      </c>
      <c r="GS128" s="18">
        <f>SUMIFS(Fluxo!$N:$N,Fluxo!$S:$S,"&gt;"&amp;GR$5,Fluxo!$S:$S,"&lt;="&amp;GS$5,Fluxo!$D:$D,$D128)</f>
        <v>0</v>
      </c>
      <c r="GT128" s="18">
        <f>SUMIFS(Fluxo!$N:$N,Fluxo!$S:$S,"&gt;"&amp;GS$5,Fluxo!$S:$S,"&lt;="&amp;GT$5,Fluxo!$D:$D,$D128)</f>
        <v>0</v>
      </c>
      <c r="GU128" s="18">
        <f>SUMIFS(Fluxo!$N:$N,Fluxo!$S:$S,"&gt;"&amp;GT$5,Fluxo!$S:$S,"&lt;="&amp;GU$5,Fluxo!$D:$D,$D128)</f>
        <v>0</v>
      </c>
      <c r="GV128" s="18">
        <f>SUMIFS(Fluxo!$N:$N,Fluxo!$S:$S,"&gt;"&amp;GU$5,Fluxo!$S:$S,"&lt;="&amp;GV$5,Fluxo!$D:$D,$D128)</f>
        <v>0</v>
      </c>
      <c r="GW128" s="18">
        <f>SUMIFS(Fluxo!$N:$N,Fluxo!$S:$S,"&gt;"&amp;GV$5,Fluxo!$S:$S,"&lt;="&amp;GW$5,Fluxo!$D:$D,$D128)</f>
        <v>0</v>
      </c>
      <c r="GX128" s="18">
        <f>SUMIFS(Fluxo!$N:$N,Fluxo!$S:$S,"&gt;"&amp;GW$5,Fluxo!$S:$S,"&lt;="&amp;GX$5,Fluxo!$D:$D,$D128)</f>
        <v>0</v>
      </c>
      <c r="GY128" s="18">
        <f>SUMIFS(Fluxo!$N:$N,Fluxo!$S:$S,"&gt;"&amp;GX$5,Fluxo!$S:$S,"&lt;="&amp;GY$5,Fluxo!$D:$D,$D128)</f>
        <v>0</v>
      </c>
      <c r="GZ128" s="18">
        <f>SUMIFS(Fluxo!$N:$N,Fluxo!$S:$S,"&gt;"&amp;GY$5,Fluxo!$S:$S,"&lt;="&amp;GZ$5,Fluxo!$D:$D,$D128)</f>
        <v>0</v>
      </c>
      <c r="HA128" s="18">
        <f>SUMIFS(Fluxo!$N:$N,Fluxo!$S:$S,"&gt;"&amp;GZ$5,Fluxo!$S:$S,"&lt;="&amp;HA$5,Fluxo!$D:$D,$D128)</f>
        <v>0</v>
      </c>
      <c r="HB128" s="18">
        <f>SUMIFS(Fluxo!$N:$N,Fluxo!$S:$S,"&gt;"&amp;HA$5,Fluxo!$S:$S,"&lt;="&amp;HB$5,Fluxo!$D:$D,$D128)</f>
        <v>0</v>
      </c>
      <c r="HC128" s="18">
        <f>SUMIFS(Fluxo!$N:$N,Fluxo!$S:$S,"&gt;"&amp;HB$5,Fluxo!$S:$S,"&lt;="&amp;HC$5,Fluxo!$D:$D,$D128)</f>
        <v>0</v>
      </c>
      <c r="HD128" s="18">
        <f>SUMIFS(Fluxo!$N:$N,Fluxo!$S:$S,"&gt;"&amp;HC$5,Fluxo!$S:$S,"&lt;="&amp;HD$5,Fluxo!$D:$D,$D128)</f>
        <v>0</v>
      </c>
      <c r="HE128" s="18">
        <f>SUMIFS(Fluxo!$N:$N,Fluxo!$S:$S,"&gt;"&amp;HD$5,Fluxo!$S:$S,"&lt;="&amp;HE$5,Fluxo!$D:$D,$D128)</f>
        <v>0</v>
      </c>
      <c r="HF128" s="18">
        <f>SUMIFS(Fluxo!$N:$N,Fluxo!$S:$S,"&gt;"&amp;HE$5,Fluxo!$S:$S,"&lt;="&amp;HF$5,Fluxo!$D:$D,$D128)</f>
        <v>0</v>
      </c>
    </row>
    <row r="129" spans="1:214">
      <c r="A129" s="20">
        <f t="shared" si="18"/>
        <v>119</v>
      </c>
      <c r="B129" s="140" t="str">
        <f>'Check Carteira'!C121</f>
        <v>E.1016.99.03.1011</v>
      </c>
      <c r="C129" s="141">
        <v>1</v>
      </c>
      <c r="D129" s="129" t="str">
        <f>'Check Carteira'!F121</f>
        <v>S-1011</v>
      </c>
      <c r="E129" s="21" t="str">
        <f>IFERROR(INDEX(Contratos!L:L,MATCH(D129,Contratos!R:R,0)),"")</f>
        <v/>
      </c>
      <c r="F129" s="139" t="str">
        <f>IFERROR(INDEX(Contratos!G:G,MATCH(D129,Contratos!R:R,0)),"")</f>
        <v/>
      </c>
      <c r="H129" s="83">
        <f t="shared" si="19"/>
        <v>0</v>
      </c>
      <c r="J129" s="18">
        <f>SUMIFS(Fluxo!$N:$N,Fluxo!$S:$S,"&gt;"&amp;I$5,Fluxo!$S:$S,"&lt;="&amp;J$5,Fluxo!$D:$D,$D129)</f>
        <v>0</v>
      </c>
      <c r="K129" s="18">
        <f>SUMIFS(Fluxo!$N:$N,Fluxo!$S:$S,"&gt;"&amp;J$5,Fluxo!$S:$S,"&lt;="&amp;K$5,Fluxo!$D:$D,$D129)</f>
        <v>0</v>
      </c>
      <c r="L129" s="18">
        <f>SUMIFS(Fluxo!$N:$N,Fluxo!$S:$S,"&gt;"&amp;K$5,Fluxo!$S:$S,"&lt;="&amp;L$5,Fluxo!$D:$D,$D129)</f>
        <v>0</v>
      </c>
      <c r="M129" s="18">
        <f>SUMIFS(Fluxo!$N:$N,Fluxo!$S:$S,"&gt;"&amp;L$5,Fluxo!$S:$S,"&lt;="&amp;M$5,Fluxo!$D:$D,$D129)</f>
        <v>0</v>
      </c>
      <c r="N129" s="18">
        <f>SUMIFS(Fluxo!$N:$N,Fluxo!$S:$S,"&gt;"&amp;M$5,Fluxo!$S:$S,"&lt;="&amp;N$5,Fluxo!$D:$D,$D129)</f>
        <v>0</v>
      </c>
      <c r="O129" s="18">
        <f>SUMIFS(Fluxo!$N:$N,Fluxo!$S:$S,"&gt;"&amp;N$5,Fluxo!$S:$S,"&lt;="&amp;O$5,Fluxo!$D:$D,$D129)</f>
        <v>0</v>
      </c>
      <c r="P129" s="18">
        <f>SUMIFS(Fluxo!$N:$N,Fluxo!$S:$S,"&gt;"&amp;O$5,Fluxo!$S:$S,"&lt;="&amp;P$5,Fluxo!$D:$D,$D129)</f>
        <v>0</v>
      </c>
      <c r="Q129" s="18">
        <f>SUMIFS(Fluxo!$N:$N,Fluxo!$S:$S,"&gt;"&amp;P$5,Fluxo!$S:$S,"&lt;="&amp;Q$5,Fluxo!$D:$D,$D129)</f>
        <v>0</v>
      </c>
      <c r="R129" s="18">
        <f>SUMIFS(Fluxo!$N:$N,Fluxo!$S:$S,"&gt;"&amp;Q$5,Fluxo!$S:$S,"&lt;="&amp;R$5,Fluxo!$D:$D,$D129)</f>
        <v>0</v>
      </c>
      <c r="S129" s="18">
        <f>SUMIFS(Fluxo!$N:$N,Fluxo!$S:$S,"&gt;"&amp;R$5,Fluxo!$S:$S,"&lt;="&amp;S$5,Fluxo!$D:$D,$D129)</f>
        <v>0</v>
      </c>
      <c r="T129" s="18">
        <f>SUMIFS(Fluxo!$N:$N,Fluxo!$S:$S,"&gt;"&amp;S$5,Fluxo!$S:$S,"&lt;="&amp;T$5,Fluxo!$D:$D,$D129)</f>
        <v>0</v>
      </c>
      <c r="U129" s="18">
        <f>SUMIFS(Fluxo!$N:$N,Fluxo!$S:$S,"&gt;"&amp;T$5,Fluxo!$S:$S,"&lt;="&amp;U$5,Fluxo!$D:$D,$D129)</f>
        <v>0</v>
      </c>
      <c r="V129" s="18">
        <f>SUMIFS(Fluxo!$N:$N,Fluxo!$S:$S,"&gt;"&amp;U$5,Fluxo!$S:$S,"&lt;="&amp;V$5,Fluxo!$D:$D,$D129)</f>
        <v>0</v>
      </c>
      <c r="W129" s="18">
        <f>SUMIFS(Fluxo!$N:$N,Fluxo!$S:$S,"&gt;"&amp;V$5,Fluxo!$S:$S,"&lt;="&amp;W$5,Fluxo!$D:$D,$D129)</f>
        <v>0</v>
      </c>
      <c r="X129" s="18">
        <f>SUMIFS(Fluxo!$N:$N,Fluxo!$S:$S,"&gt;"&amp;W$5,Fluxo!$S:$S,"&lt;="&amp;X$5,Fluxo!$D:$D,$D129)</f>
        <v>0</v>
      </c>
      <c r="Y129" s="18">
        <f>SUMIFS(Fluxo!$N:$N,Fluxo!$S:$S,"&gt;"&amp;X$5,Fluxo!$S:$S,"&lt;="&amp;Y$5,Fluxo!$D:$D,$D129)</f>
        <v>0</v>
      </c>
      <c r="Z129" s="18">
        <f>SUMIFS(Fluxo!$N:$N,Fluxo!$S:$S,"&gt;"&amp;Y$5,Fluxo!$S:$S,"&lt;="&amp;Z$5,Fluxo!$D:$D,$D129)</f>
        <v>0</v>
      </c>
      <c r="AA129" s="18">
        <f>SUMIFS(Fluxo!$N:$N,Fluxo!$S:$S,"&gt;"&amp;Z$5,Fluxo!$S:$S,"&lt;="&amp;AA$5,Fluxo!$D:$D,$D129)</f>
        <v>0</v>
      </c>
      <c r="AB129" s="18">
        <f>SUMIFS(Fluxo!$N:$N,Fluxo!$S:$S,"&gt;"&amp;AA$5,Fluxo!$S:$S,"&lt;="&amp;AB$5,Fluxo!$D:$D,$D129)</f>
        <v>0</v>
      </c>
      <c r="AC129" s="18">
        <f>SUMIFS(Fluxo!$N:$N,Fluxo!$S:$S,"&gt;"&amp;AB$5,Fluxo!$S:$S,"&lt;="&amp;AC$5,Fluxo!$D:$D,$D129)</f>
        <v>0</v>
      </c>
      <c r="AD129" s="18">
        <f>SUMIFS(Fluxo!$N:$N,Fluxo!$S:$S,"&gt;"&amp;AC$5,Fluxo!$S:$S,"&lt;="&amp;AD$5,Fluxo!$D:$D,$D129)</f>
        <v>0</v>
      </c>
      <c r="AE129" s="18">
        <f>SUMIFS(Fluxo!$N:$N,Fluxo!$S:$S,"&gt;"&amp;AD$5,Fluxo!$S:$S,"&lt;="&amp;AE$5,Fluxo!$D:$D,$D129)</f>
        <v>0</v>
      </c>
      <c r="AF129" s="18">
        <f>SUMIFS(Fluxo!$N:$N,Fluxo!$S:$S,"&gt;"&amp;AE$5,Fluxo!$S:$S,"&lt;="&amp;AF$5,Fluxo!$D:$D,$D129)</f>
        <v>0</v>
      </c>
      <c r="AG129" s="18">
        <f>SUMIFS(Fluxo!$N:$N,Fluxo!$S:$S,"&gt;"&amp;AF$5,Fluxo!$S:$S,"&lt;="&amp;AG$5,Fluxo!$D:$D,$D129)</f>
        <v>0</v>
      </c>
      <c r="AH129" s="18">
        <f>SUMIFS(Fluxo!$N:$N,Fluxo!$S:$S,"&gt;"&amp;AG$5,Fluxo!$S:$S,"&lt;="&amp;AH$5,Fluxo!$D:$D,$D129)</f>
        <v>0</v>
      </c>
      <c r="AI129" s="18">
        <f>SUMIFS(Fluxo!$N:$N,Fluxo!$S:$S,"&gt;"&amp;AH$5,Fluxo!$S:$S,"&lt;="&amp;AI$5,Fluxo!$D:$D,$D129)</f>
        <v>0</v>
      </c>
      <c r="AJ129" s="18">
        <f>SUMIFS(Fluxo!$N:$N,Fluxo!$S:$S,"&gt;"&amp;AI$5,Fluxo!$S:$S,"&lt;="&amp;AJ$5,Fluxo!$D:$D,$D129)</f>
        <v>0</v>
      </c>
      <c r="AK129" s="18">
        <f>SUMIFS(Fluxo!$N:$N,Fluxo!$S:$S,"&gt;"&amp;AJ$5,Fluxo!$S:$S,"&lt;="&amp;AK$5,Fluxo!$D:$D,$D129)</f>
        <v>0</v>
      </c>
      <c r="AL129" s="18">
        <f>SUMIFS(Fluxo!$N:$N,Fluxo!$S:$S,"&gt;"&amp;AK$5,Fluxo!$S:$S,"&lt;="&amp;AL$5,Fluxo!$D:$D,$D129)</f>
        <v>0</v>
      </c>
      <c r="AM129" s="18">
        <f>SUMIFS(Fluxo!$N:$N,Fluxo!$S:$S,"&gt;"&amp;AL$5,Fluxo!$S:$S,"&lt;="&amp;AM$5,Fluxo!$D:$D,$D129)</f>
        <v>0</v>
      </c>
      <c r="AN129" s="18">
        <f>SUMIFS(Fluxo!$N:$N,Fluxo!$S:$S,"&gt;"&amp;AM$5,Fluxo!$S:$S,"&lt;="&amp;AN$5,Fluxo!$D:$D,$D129)</f>
        <v>0</v>
      </c>
      <c r="AO129" s="18">
        <f>SUMIFS(Fluxo!$N:$N,Fluxo!$S:$S,"&gt;"&amp;AN$5,Fluxo!$S:$S,"&lt;="&amp;AO$5,Fluxo!$D:$D,$D129)</f>
        <v>0</v>
      </c>
      <c r="AP129" s="18">
        <f>SUMIFS(Fluxo!$N:$N,Fluxo!$S:$S,"&gt;"&amp;AO$5,Fluxo!$S:$S,"&lt;="&amp;AP$5,Fluxo!$D:$D,$D129)</f>
        <v>0</v>
      </c>
      <c r="AQ129" s="18">
        <f>SUMIFS(Fluxo!$N:$N,Fluxo!$S:$S,"&gt;"&amp;AP$5,Fluxo!$S:$S,"&lt;="&amp;AQ$5,Fluxo!$D:$D,$D129)</f>
        <v>0</v>
      </c>
      <c r="AR129" s="18">
        <f>SUMIFS(Fluxo!$N:$N,Fluxo!$S:$S,"&gt;"&amp;AQ$5,Fluxo!$S:$S,"&lt;="&amp;AR$5,Fluxo!$D:$D,$D129)</f>
        <v>0</v>
      </c>
      <c r="AS129" s="18">
        <f>SUMIFS(Fluxo!$N:$N,Fluxo!$S:$S,"&gt;"&amp;AR$5,Fluxo!$S:$S,"&lt;="&amp;AS$5,Fluxo!$D:$D,$D129)</f>
        <v>0</v>
      </c>
      <c r="AT129" s="18">
        <f>SUMIFS(Fluxo!$N:$N,Fluxo!$S:$S,"&gt;"&amp;AS$5,Fluxo!$S:$S,"&lt;="&amp;AT$5,Fluxo!$D:$D,$D129)</f>
        <v>0</v>
      </c>
      <c r="AU129" s="18">
        <f>SUMIFS(Fluxo!$N:$N,Fluxo!$S:$S,"&gt;"&amp;AT$5,Fluxo!$S:$S,"&lt;="&amp;AU$5,Fluxo!$D:$D,$D129)</f>
        <v>0</v>
      </c>
      <c r="AV129" s="18">
        <f>SUMIFS(Fluxo!$N:$N,Fluxo!$S:$S,"&gt;"&amp;AU$5,Fluxo!$S:$S,"&lt;="&amp;AV$5,Fluxo!$D:$D,$D129)</f>
        <v>0</v>
      </c>
      <c r="AW129" s="18">
        <f>SUMIFS(Fluxo!$N:$N,Fluxo!$S:$S,"&gt;"&amp;AV$5,Fluxo!$S:$S,"&lt;="&amp;AW$5,Fluxo!$D:$D,$D129)</f>
        <v>0</v>
      </c>
      <c r="AX129" s="18">
        <f>SUMIFS(Fluxo!$N:$N,Fluxo!$S:$S,"&gt;"&amp;AW$5,Fluxo!$S:$S,"&lt;="&amp;AX$5,Fluxo!$D:$D,$D129)</f>
        <v>0</v>
      </c>
      <c r="AY129" s="18">
        <f>SUMIFS(Fluxo!$N:$N,Fluxo!$S:$S,"&gt;"&amp;AX$5,Fluxo!$S:$S,"&lt;="&amp;AY$5,Fluxo!$D:$D,$D129)</f>
        <v>0</v>
      </c>
      <c r="AZ129" s="18">
        <f>SUMIFS(Fluxo!$N:$N,Fluxo!$S:$S,"&gt;"&amp;AY$5,Fluxo!$S:$S,"&lt;="&amp;AZ$5,Fluxo!$D:$D,$D129)</f>
        <v>0</v>
      </c>
      <c r="BA129" s="18">
        <f>SUMIFS(Fluxo!$N:$N,Fluxo!$S:$S,"&gt;"&amp;AZ$5,Fluxo!$S:$S,"&lt;="&amp;BA$5,Fluxo!$D:$D,$D129)</f>
        <v>0</v>
      </c>
      <c r="BB129" s="18">
        <f>SUMIFS(Fluxo!$N:$N,Fluxo!$S:$S,"&gt;"&amp;BA$5,Fluxo!$S:$S,"&lt;="&amp;BB$5,Fluxo!$D:$D,$D129)</f>
        <v>0</v>
      </c>
      <c r="BC129" s="18">
        <f>SUMIFS(Fluxo!$N:$N,Fluxo!$S:$S,"&gt;"&amp;BB$5,Fluxo!$S:$S,"&lt;="&amp;BC$5,Fluxo!$D:$D,$D129)</f>
        <v>0</v>
      </c>
      <c r="BD129" s="18">
        <f>SUMIFS(Fluxo!$N:$N,Fluxo!$S:$S,"&gt;"&amp;BC$5,Fluxo!$S:$S,"&lt;="&amp;BD$5,Fluxo!$D:$D,$D129)</f>
        <v>0</v>
      </c>
      <c r="BE129" s="18">
        <f>SUMIFS(Fluxo!$N:$N,Fluxo!$S:$S,"&gt;"&amp;BD$5,Fluxo!$S:$S,"&lt;="&amp;BE$5,Fluxo!$D:$D,$D129)</f>
        <v>0</v>
      </c>
      <c r="BF129" s="18">
        <f>SUMIFS(Fluxo!$N:$N,Fluxo!$S:$S,"&gt;"&amp;BE$5,Fluxo!$S:$S,"&lt;="&amp;BF$5,Fluxo!$D:$D,$D129)</f>
        <v>0</v>
      </c>
      <c r="BG129" s="18">
        <f>SUMIFS(Fluxo!$N:$N,Fluxo!$S:$S,"&gt;"&amp;BF$5,Fluxo!$S:$S,"&lt;="&amp;BG$5,Fluxo!$D:$D,$D129)</f>
        <v>0</v>
      </c>
      <c r="BH129" s="18">
        <f>SUMIFS(Fluxo!$N:$N,Fluxo!$S:$S,"&gt;"&amp;BG$5,Fluxo!$S:$S,"&lt;="&amp;BH$5,Fluxo!$D:$D,$D129)</f>
        <v>0</v>
      </c>
      <c r="BI129" s="18">
        <f>SUMIFS(Fluxo!$N:$N,Fluxo!$S:$S,"&gt;"&amp;BH$5,Fluxo!$S:$S,"&lt;="&amp;BI$5,Fluxo!$D:$D,$D129)</f>
        <v>0</v>
      </c>
      <c r="BJ129" s="18">
        <f>SUMIFS(Fluxo!$N:$N,Fluxo!$S:$S,"&gt;"&amp;BI$5,Fluxo!$S:$S,"&lt;="&amp;BJ$5,Fluxo!$D:$D,$D129)</f>
        <v>0</v>
      </c>
      <c r="BK129" s="18">
        <f>SUMIFS(Fluxo!$N:$N,Fluxo!$S:$S,"&gt;"&amp;BJ$5,Fluxo!$S:$S,"&lt;="&amp;BK$5,Fluxo!$D:$D,$D129)</f>
        <v>0</v>
      </c>
      <c r="BL129" s="18">
        <f>SUMIFS(Fluxo!$N:$N,Fluxo!$S:$S,"&gt;"&amp;BK$5,Fluxo!$S:$S,"&lt;="&amp;BL$5,Fluxo!$D:$D,$D129)</f>
        <v>0</v>
      </c>
      <c r="BM129" s="18">
        <f>SUMIFS(Fluxo!$N:$N,Fluxo!$S:$S,"&gt;"&amp;BL$5,Fluxo!$S:$S,"&lt;="&amp;BM$5,Fluxo!$D:$D,$D129)</f>
        <v>0</v>
      </c>
      <c r="BN129" s="18">
        <f>SUMIFS(Fluxo!$N:$N,Fluxo!$S:$S,"&gt;"&amp;BM$5,Fluxo!$S:$S,"&lt;="&amp;BN$5,Fluxo!$D:$D,$D129)</f>
        <v>0</v>
      </c>
      <c r="BO129" s="18">
        <f>SUMIFS(Fluxo!$N:$N,Fluxo!$S:$S,"&gt;"&amp;BN$5,Fluxo!$S:$S,"&lt;="&amp;BO$5,Fluxo!$D:$D,$D129)</f>
        <v>0</v>
      </c>
      <c r="BP129" s="18">
        <f>SUMIFS(Fluxo!$N:$N,Fluxo!$S:$S,"&gt;"&amp;BO$5,Fluxo!$S:$S,"&lt;="&amp;BP$5,Fluxo!$D:$D,$D129)</f>
        <v>0</v>
      </c>
      <c r="BQ129" s="18">
        <f>SUMIFS(Fluxo!$N:$N,Fluxo!$S:$S,"&gt;"&amp;BP$5,Fluxo!$S:$S,"&lt;="&amp;BQ$5,Fluxo!$D:$D,$D129)</f>
        <v>0</v>
      </c>
      <c r="BR129" s="18">
        <f>SUMIFS(Fluxo!$N:$N,Fluxo!$S:$S,"&gt;"&amp;BQ$5,Fluxo!$S:$S,"&lt;="&amp;BR$5,Fluxo!$D:$D,$D129)</f>
        <v>0</v>
      </c>
      <c r="BS129" s="18">
        <f>SUMIFS(Fluxo!$N:$N,Fluxo!$S:$S,"&gt;"&amp;BR$5,Fluxo!$S:$S,"&lt;="&amp;BS$5,Fluxo!$D:$D,$D129)</f>
        <v>0</v>
      </c>
      <c r="BT129" s="18">
        <f>SUMIFS(Fluxo!$N:$N,Fluxo!$S:$S,"&gt;"&amp;BS$5,Fluxo!$S:$S,"&lt;="&amp;BT$5,Fluxo!$D:$D,$D129)</f>
        <v>0</v>
      </c>
      <c r="BU129" s="18">
        <f>SUMIFS(Fluxo!$N:$N,Fluxo!$S:$S,"&gt;"&amp;BT$5,Fluxo!$S:$S,"&lt;="&amp;BU$5,Fluxo!$D:$D,$D129)</f>
        <v>0</v>
      </c>
      <c r="BV129" s="18">
        <f>SUMIFS(Fluxo!$N:$N,Fluxo!$S:$S,"&gt;"&amp;BU$5,Fluxo!$S:$S,"&lt;="&amp;BV$5,Fluxo!$D:$D,$D129)</f>
        <v>0</v>
      </c>
      <c r="BW129" s="18">
        <f>SUMIFS(Fluxo!$N:$N,Fluxo!$S:$S,"&gt;"&amp;BV$5,Fluxo!$S:$S,"&lt;="&amp;BW$5,Fluxo!$D:$D,$D129)</f>
        <v>0</v>
      </c>
      <c r="BX129" s="18">
        <f>SUMIFS(Fluxo!$N:$N,Fluxo!$S:$S,"&gt;"&amp;BW$5,Fluxo!$S:$S,"&lt;="&amp;BX$5,Fluxo!$D:$D,$D129)</f>
        <v>0</v>
      </c>
      <c r="BY129" s="18">
        <f>SUMIFS(Fluxo!$N:$N,Fluxo!$S:$S,"&gt;"&amp;BX$5,Fluxo!$S:$S,"&lt;="&amp;BY$5,Fluxo!$D:$D,$D129)</f>
        <v>0</v>
      </c>
      <c r="BZ129" s="18">
        <f>SUMIFS(Fluxo!$N:$N,Fluxo!$S:$S,"&gt;"&amp;BY$5,Fluxo!$S:$S,"&lt;="&amp;BZ$5,Fluxo!$D:$D,$D129)</f>
        <v>0</v>
      </c>
      <c r="CA129" s="18">
        <f>SUMIFS(Fluxo!$N:$N,Fluxo!$S:$S,"&gt;"&amp;BZ$5,Fluxo!$S:$S,"&lt;="&amp;CA$5,Fluxo!$D:$D,$D129)</f>
        <v>0</v>
      </c>
      <c r="CB129" s="18">
        <f>SUMIFS(Fluxo!$N:$N,Fluxo!$S:$S,"&gt;"&amp;CA$5,Fluxo!$S:$S,"&lt;="&amp;CB$5,Fluxo!$D:$D,$D129)</f>
        <v>0</v>
      </c>
      <c r="CC129" s="18">
        <f>SUMIFS(Fluxo!$N:$N,Fluxo!$S:$S,"&gt;"&amp;CB$5,Fluxo!$S:$S,"&lt;="&amp;CC$5,Fluxo!$D:$D,$D129)</f>
        <v>0</v>
      </c>
      <c r="CD129" s="18">
        <f>SUMIFS(Fluxo!$N:$N,Fluxo!$S:$S,"&gt;"&amp;CC$5,Fluxo!$S:$S,"&lt;="&amp;CD$5,Fluxo!$D:$D,$D129)</f>
        <v>0</v>
      </c>
      <c r="CE129" s="18">
        <f>SUMIFS(Fluxo!$N:$N,Fluxo!$S:$S,"&gt;"&amp;CD$5,Fluxo!$S:$S,"&lt;="&amp;CE$5,Fluxo!$D:$D,$D129)</f>
        <v>0</v>
      </c>
      <c r="CF129" s="18">
        <f>SUMIFS(Fluxo!$N:$N,Fluxo!$S:$S,"&gt;"&amp;CE$5,Fluxo!$S:$S,"&lt;="&amp;CF$5,Fluxo!$D:$D,$D129)</f>
        <v>0</v>
      </c>
      <c r="CG129" s="18">
        <f>SUMIFS(Fluxo!$N:$N,Fluxo!$S:$S,"&gt;"&amp;CF$5,Fluxo!$S:$S,"&lt;="&amp;CG$5,Fluxo!$D:$D,$D129)</f>
        <v>0</v>
      </c>
      <c r="CH129" s="18">
        <f>SUMIFS(Fluxo!$N:$N,Fluxo!$S:$S,"&gt;"&amp;CG$5,Fluxo!$S:$S,"&lt;="&amp;CH$5,Fluxo!$D:$D,$D129)</f>
        <v>0</v>
      </c>
      <c r="CI129" s="18">
        <f>SUMIFS(Fluxo!$N:$N,Fluxo!$S:$S,"&gt;"&amp;CH$5,Fluxo!$S:$S,"&lt;="&amp;CI$5,Fluxo!$D:$D,$D129)</f>
        <v>0</v>
      </c>
      <c r="CJ129" s="18">
        <f>SUMIFS(Fluxo!$N:$N,Fluxo!$S:$S,"&gt;"&amp;CI$5,Fluxo!$S:$S,"&lt;="&amp;CJ$5,Fluxo!$D:$D,$D129)</f>
        <v>0</v>
      </c>
      <c r="CK129" s="18">
        <f>SUMIFS(Fluxo!$N:$N,Fluxo!$S:$S,"&gt;"&amp;CJ$5,Fluxo!$S:$S,"&lt;="&amp;CK$5,Fluxo!$D:$D,$D129)</f>
        <v>0</v>
      </c>
      <c r="CL129" s="18">
        <f>SUMIFS(Fluxo!$N:$N,Fluxo!$S:$S,"&gt;"&amp;CK$5,Fluxo!$S:$S,"&lt;="&amp;CL$5,Fluxo!$D:$D,$D129)</f>
        <v>0</v>
      </c>
      <c r="CM129" s="18">
        <f>SUMIFS(Fluxo!$N:$N,Fluxo!$S:$S,"&gt;"&amp;CL$5,Fluxo!$S:$S,"&lt;="&amp;CM$5,Fluxo!$D:$D,$D129)</f>
        <v>0</v>
      </c>
      <c r="CN129" s="18">
        <f>SUMIFS(Fluxo!$N:$N,Fluxo!$S:$S,"&gt;"&amp;CM$5,Fluxo!$S:$S,"&lt;="&amp;CN$5,Fluxo!$D:$D,$D129)</f>
        <v>0</v>
      </c>
      <c r="CO129" s="18">
        <f>SUMIFS(Fluxo!$N:$N,Fluxo!$S:$S,"&gt;"&amp;CN$5,Fluxo!$S:$S,"&lt;="&amp;CO$5,Fluxo!$D:$D,$D129)</f>
        <v>0</v>
      </c>
      <c r="CP129" s="18">
        <f>SUMIFS(Fluxo!$N:$N,Fluxo!$S:$S,"&gt;"&amp;CO$5,Fluxo!$S:$S,"&lt;="&amp;CP$5,Fluxo!$D:$D,$D129)</f>
        <v>0</v>
      </c>
      <c r="CQ129" s="18">
        <f>SUMIFS(Fluxo!$N:$N,Fluxo!$S:$S,"&gt;"&amp;CP$5,Fluxo!$S:$S,"&lt;="&amp;CQ$5,Fluxo!$D:$D,$D129)</f>
        <v>0</v>
      </c>
      <c r="CR129" s="18">
        <f>SUMIFS(Fluxo!$N:$N,Fluxo!$S:$S,"&gt;"&amp;CQ$5,Fluxo!$S:$S,"&lt;="&amp;CR$5,Fluxo!$D:$D,$D129)</f>
        <v>0</v>
      </c>
      <c r="CS129" s="18">
        <f>SUMIFS(Fluxo!$N:$N,Fluxo!$S:$S,"&gt;"&amp;CR$5,Fluxo!$S:$S,"&lt;="&amp;CS$5,Fluxo!$D:$D,$D129)</f>
        <v>0</v>
      </c>
      <c r="CT129" s="18">
        <f>SUMIFS(Fluxo!$N:$N,Fluxo!$S:$S,"&gt;"&amp;CS$5,Fluxo!$S:$S,"&lt;="&amp;CT$5,Fluxo!$D:$D,$D129)</f>
        <v>0</v>
      </c>
      <c r="CU129" s="18">
        <f>SUMIFS(Fluxo!$N:$N,Fluxo!$S:$S,"&gt;"&amp;CT$5,Fluxo!$S:$S,"&lt;="&amp;CU$5,Fluxo!$D:$D,$D129)</f>
        <v>0</v>
      </c>
      <c r="CV129" s="18">
        <f>SUMIFS(Fluxo!$N:$N,Fluxo!$S:$S,"&gt;"&amp;CU$5,Fluxo!$S:$S,"&lt;="&amp;CV$5,Fluxo!$D:$D,$D129)</f>
        <v>0</v>
      </c>
      <c r="CW129" s="18">
        <f>SUMIFS(Fluxo!$N:$N,Fluxo!$S:$S,"&gt;"&amp;CV$5,Fluxo!$S:$S,"&lt;="&amp;CW$5,Fluxo!$D:$D,$D129)</f>
        <v>0</v>
      </c>
      <c r="CX129" s="18">
        <f>SUMIFS(Fluxo!$N:$N,Fluxo!$S:$S,"&gt;"&amp;CW$5,Fluxo!$S:$S,"&lt;="&amp;CX$5,Fluxo!$D:$D,$D129)</f>
        <v>0</v>
      </c>
      <c r="CY129" s="18">
        <f>SUMIFS(Fluxo!$N:$N,Fluxo!$S:$S,"&gt;"&amp;CX$5,Fluxo!$S:$S,"&lt;="&amp;CY$5,Fluxo!$D:$D,$D129)</f>
        <v>0</v>
      </c>
      <c r="CZ129" s="18">
        <f>SUMIFS(Fluxo!$N:$N,Fluxo!$S:$S,"&gt;"&amp;CY$5,Fluxo!$S:$S,"&lt;="&amp;CZ$5,Fluxo!$D:$D,$D129)</f>
        <v>0</v>
      </c>
      <c r="DA129" s="18">
        <f>SUMIFS(Fluxo!$N:$N,Fluxo!$S:$S,"&gt;"&amp;CZ$5,Fluxo!$S:$S,"&lt;="&amp;DA$5,Fluxo!$D:$D,$D129)</f>
        <v>0</v>
      </c>
      <c r="DB129" s="18">
        <f>SUMIFS(Fluxo!$N:$N,Fluxo!$S:$S,"&gt;"&amp;DA$5,Fluxo!$S:$S,"&lt;="&amp;DB$5,Fluxo!$D:$D,$D129)</f>
        <v>0</v>
      </c>
      <c r="DC129" s="18">
        <f>SUMIFS(Fluxo!$N:$N,Fluxo!$S:$S,"&gt;"&amp;DB$5,Fluxo!$S:$S,"&lt;="&amp;DC$5,Fluxo!$D:$D,$D129)</f>
        <v>0</v>
      </c>
      <c r="DD129" s="18">
        <f>SUMIFS(Fluxo!$N:$N,Fluxo!$S:$S,"&gt;"&amp;DC$5,Fluxo!$S:$S,"&lt;="&amp;DD$5,Fluxo!$D:$D,$D129)</f>
        <v>0</v>
      </c>
      <c r="DE129" s="18">
        <f>SUMIFS(Fluxo!$N:$N,Fluxo!$S:$S,"&gt;"&amp;DD$5,Fluxo!$S:$S,"&lt;="&amp;DE$5,Fluxo!$D:$D,$D129)</f>
        <v>0</v>
      </c>
      <c r="DF129" s="18">
        <f>SUMIFS(Fluxo!$N:$N,Fluxo!$S:$S,"&gt;"&amp;DE$5,Fluxo!$S:$S,"&lt;="&amp;DF$5,Fluxo!$D:$D,$D129)</f>
        <v>0</v>
      </c>
      <c r="DG129" s="18">
        <f>SUMIFS(Fluxo!$N:$N,Fluxo!$S:$S,"&gt;"&amp;DF$5,Fluxo!$S:$S,"&lt;="&amp;DG$5,Fluxo!$D:$D,$D129)</f>
        <v>0</v>
      </c>
      <c r="DH129" s="18">
        <f>SUMIFS(Fluxo!$N:$N,Fluxo!$S:$S,"&gt;"&amp;DG$5,Fluxo!$S:$S,"&lt;="&amp;DH$5,Fluxo!$D:$D,$D129)</f>
        <v>0</v>
      </c>
      <c r="DI129" s="18">
        <f>SUMIFS(Fluxo!$N:$N,Fluxo!$S:$S,"&gt;"&amp;DH$5,Fluxo!$S:$S,"&lt;="&amp;DI$5,Fluxo!$D:$D,$D129)</f>
        <v>0</v>
      </c>
      <c r="DJ129" s="18">
        <f>SUMIFS(Fluxo!$N:$N,Fluxo!$S:$S,"&gt;"&amp;DI$5,Fluxo!$S:$S,"&lt;="&amp;DJ$5,Fluxo!$D:$D,$D129)</f>
        <v>0</v>
      </c>
      <c r="DK129" s="18">
        <f>SUMIFS(Fluxo!$N:$N,Fluxo!$S:$S,"&gt;"&amp;DJ$5,Fluxo!$S:$S,"&lt;="&amp;DK$5,Fluxo!$D:$D,$D129)</f>
        <v>0</v>
      </c>
      <c r="DL129" s="18">
        <f>SUMIFS(Fluxo!$N:$N,Fluxo!$S:$S,"&gt;"&amp;DK$5,Fluxo!$S:$S,"&lt;="&amp;DL$5,Fluxo!$D:$D,$D129)</f>
        <v>0</v>
      </c>
      <c r="DM129" s="18">
        <f>SUMIFS(Fluxo!$N:$N,Fluxo!$S:$S,"&gt;"&amp;DL$5,Fluxo!$S:$S,"&lt;="&amp;DM$5,Fluxo!$D:$D,$D129)</f>
        <v>0</v>
      </c>
      <c r="DN129" s="18">
        <f>SUMIFS(Fluxo!$N:$N,Fluxo!$S:$S,"&gt;"&amp;DM$5,Fluxo!$S:$S,"&lt;="&amp;DN$5,Fluxo!$D:$D,$D129)</f>
        <v>0</v>
      </c>
      <c r="DO129" s="18">
        <f>SUMIFS(Fluxo!$N:$N,Fluxo!$S:$S,"&gt;"&amp;DN$5,Fluxo!$S:$S,"&lt;="&amp;DO$5,Fluxo!$D:$D,$D129)</f>
        <v>0</v>
      </c>
      <c r="DP129" s="18">
        <f>SUMIFS(Fluxo!$N:$N,Fluxo!$S:$S,"&gt;"&amp;DO$5,Fluxo!$S:$S,"&lt;="&amp;DP$5,Fluxo!$D:$D,$D129)</f>
        <v>0</v>
      </c>
      <c r="DQ129" s="18">
        <f>SUMIFS(Fluxo!$N:$N,Fluxo!$S:$S,"&gt;"&amp;DP$5,Fluxo!$S:$S,"&lt;="&amp;DQ$5,Fluxo!$D:$D,$D129)</f>
        <v>0</v>
      </c>
      <c r="DR129" s="18">
        <f>SUMIFS(Fluxo!$N:$N,Fluxo!$S:$S,"&gt;"&amp;DQ$5,Fluxo!$S:$S,"&lt;="&amp;DR$5,Fluxo!$D:$D,$D129)</f>
        <v>0</v>
      </c>
      <c r="DS129" s="18">
        <f>SUMIFS(Fluxo!$N:$N,Fluxo!$S:$S,"&gt;"&amp;DR$5,Fluxo!$S:$S,"&lt;="&amp;DS$5,Fluxo!$D:$D,$D129)</f>
        <v>0</v>
      </c>
      <c r="DT129" s="18">
        <f>SUMIFS(Fluxo!$N:$N,Fluxo!$S:$S,"&gt;"&amp;DS$5,Fluxo!$S:$S,"&lt;="&amp;DT$5,Fluxo!$D:$D,$D129)</f>
        <v>0</v>
      </c>
      <c r="DU129" s="18">
        <f>SUMIFS(Fluxo!$N:$N,Fluxo!$S:$S,"&gt;"&amp;DT$5,Fluxo!$S:$S,"&lt;="&amp;DU$5,Fluxo!$D:$D,$D129)</f>
        <v>0</v>
      </c>
      <c r="DV129" s="18">
        <f>SUMIFS(Fluxo!$N:$N,Fluxo!$S:$S,"&gt;"&amp;DU$5,Fluxo!$S:$S,"&lt;="&amp;DV$5,Fluxo!$D:$D,$D129)</f>
        <v>0</v>
      </c>
      <c r="DW129" s="18">
        <f>SUMIFS(Fluxo!$N:$N,Fluxo!$S:$S,"&gt;"&amp;DV$5,Fluxo!$S:$S,"&lt;="&amp;DW$5,Fluxo!$D:$D,$D129)</f>
        <v>0</v>
      </c>
      <c r="DX129" s="18">
        <f>SUMIFS(Fluxo!$N:$N,Fluxo!$S:$S,"&gt;"&amp;DW$5,Fluxo!$S:$S,"&lt;="&amp;DX$5,Fluxo!$D:$D,$D129)</f>
        <v>0</v>
      </c>
      <c r="DY129" s="18">
        <f>SUMIFS(Fluxo!$N:$N,Fluxo!$S:$S,"&gt;"&amp;DX$5,Fluxo!$S:$S,"&lt;="&amp;DY$5,Fluxo!$D:$D,$D129)</f>
        <v>0</v>
      </c>
      <c r="DZ129" s="18">
        <f>SUMIFS(Fluxo!$N:$N,Fluxo!$S:$S,"&gt;"&amp;DY$5,Fluxo!$S:$S,"&lt;="&amp;DZ$5,Fluxo!$D:$D,$D129)</f>
        <v>0</v>
      </c>
      <c r="EA129" s="18">
        <f>SUMIFS(Fluxo!$N:$N,Fluxo!$S:$S,"&gt;"&amp;DZ$5,Fluxo!$S:$S,"&lt;="&amp;EA$5,Fluxo!$D:$D,$D129)</f>
        <v>0</v>
      </c>
      <c r="EB129" s="18">
        <f>SUMIFS(Fluxo!$N:$N,Fluxo!$S:$S,"&gt;"&amp;EA$5,Fluxo!$S:$S,"&lt;="&amp;EB$5,Fluxo!$D:$D,$D129)</f>
        <v>0</v>
      </c>
      <c r="EC129" s="18">
        <f>SUMIFS(Fluxo!$N:$N,Fluxo!$S:$S,"&gt;"&amp;EB$5,Fluxo!$S:$S,"&lt;="&amp;EC$5,Fluxo!$D:$D,$D129)</f>
        <v>0</v>
      </c>
      <c r="ED129" s="18">
        <f>SUMIFS(Fluxo!$N:$N,Fluxo!$S:$S,"&gt;"&amp;EC$5,Fluxo!$S:$S,"&lt;="&amp;ED$5,Fluxo!$D:$D,$D129)</f>
        <v>0</v>
      </c>
      <c r="EE129" s="18">
        <f>SUMIFS(Fluxo!$N:$N,Fluxo!$S:$S,"&gt;"&amp;ED$5,Fluxo!$S:$S,"&lt;="&amp;EE$5,Fluxo!$D:$D,$D129)</f>
        <v>0</v>
      </c>
      <c r="EF129" s="18">
        <f>SUMIFS(Fluxo!$N:$N,Fluxo!$S:$S,"&gt;"&amp;EE$5,Fluxo!$S:$S,"&lt;="&amp;EF$5,Fluxo!$D:$D,$D129)</f>
        <v>0</v>
      </c>
      <c r="EG129" s="18">
        <f>SUMIFS(Fluxo!$N:$N,Fluxo!$S:$S,"&gt;"&amp;EF$5,Fluxo!$S:$S,"&lt;="&amp;EG$5,Fluxo!$D:$D,$D129)</f>
        <v>0</v>
      </c>
      <c r="EH129" s="18">
        <f>SUMIFS(Fluxo!$N:$N,Fluxo!$S:$S,"&gt;"&amp;EG$5,Fluxo!$S:$S,"&lt;="&amp;EH$5,Fluxo!$D:$D,$D129)</f>
        <v>0</v>
      </c>
      <c r="EI129" s="18">
        <f>SUMIFS(Fluxo!$N:$N,Fluxo!$S:$S,"&gt;"&amp;EH$5,Fluxo!$S:$S,"&lt;="&amp;EI$5,Fluxo!$D:$D,$D129)</f>
        <v>0</v>
      </c>
      <c r="EJ129" s="18">
        <f>SUMIFS(Fluxo!$N:$N,Fluxo!$S:$S,"&gt;"&amp;EI$5,Fluxo!$S:$S,"&lt;="&amp;EJ$5,Fluxo!$D:$D,$D129)</f>
        <v>0</v>
      </c>
      <c r="EK129" s="18">
        <f>SUMIFS(Fluxo!$N:$N,Fluxo!$S:$S,"&gt;"&amp;EJ$5,Fluxo!$S:$S,"&lt;="&amp;EK$5,Fluxo!$D:$D,$D129)</f>
        <v>0</v>
      </c>
      <c r="EL129" s="18">
        <f>SUMIFS(Fluxo!$N:$N,Fluxo!$S:$S,"&gt;"&amp;EK$5,Fluxo!$S:$S,"&lt;="&amp;EL$5,Fluxo!$D:$D,$D129)</f>
        <v>0</v>
      </c>
      <c r="EM129" s="18">
        <f>SUMIFS(Fluxo!$N:$N,Fluxo!$S:$S,"&gt;"&amp;EL$5,Fluxo!$S:$S,"&lt;="&amp;EM$5,Fluxo!$D:$D,$D129)</f>
        <v>0</v>
      </c>
      <c r="EN129" s="18">
        <f>SUMIFS(Fluxo!$N:$N,Fluxo!$S:$S,"&gt;"&amp;EM$5,Fluxo!$S:$S,"&lt;="&amp;EN$5,Fluxo!$D:$D,$D129)</f>
        <v>0</v>
      </c>
      <c r="EO129" s="18">
        <f>SUMIFS(Fluxo!$N:$N,Fluxo!$S:$S,"&gt;"&amp;EN$5,Fluxo!$S:$S,"&lt;="&amp;EO$5,Fluxo!$D:$D,$D129)</f>
        <v>0</v>
      </c>
      <c r="EP129" s="18">
        <f>SUMIFS(Fluxo!$N:$N,Fluxo!$S:$S,"&gt;"&amp;EO$5,Fluxo!$S:$S,"&lt;="&amp;EP$5,Fluxo!$D:$D,$D129)</f>
        <v>0</v>
      </c>
      <c r="EQ129" s="18">
        <f>SUMIFS(Fluxo!$N:$N,Fluxo!$S:$S,"&gt;"&amp;EP$5,Fluxo!$S:$S,"&lt;="&amp;EQ$5,Fluxo!$D:$D,$D129)</f>
        <v>0</v>
      </c>
      <c r="ER129" s="18">
        <f>SUMIFS(Fluxo!$N:$N,Fluxo!$S:$S,"&gt;"&amp;EQ$5,Fluxo!$S:$S,"&lt;="&amp;ER$5,Fluxo!$D:$D,$D129)</f>
        <v>0</v>
      </c>
      <c r="ES129" s="18">
        <f>SUMIFS(Fluxo!$N:$N,Fluxo!$S:$S,"&gt;"&amp;ER$5,Fluxo!$S:$S,"&lt;="&amp;ES$5,Fluxo!$D:$D,$D129)</f>
        <v>0</v>
      </c>
      <c r="ET129" s="18">
        <f>SUMIFS(Fluxo!$N:$N,Fluxo!$S:$S,"&gt;"&amp;ES$5,Fluxo!$S:$S,"&lt;="&amp;ET$5,Fluxo!$D:$D,$D129)</f>
        <v>0</v>
      </c>
      <c r="EU129" s="18">
        <f>SUMIFS(Fluxo!$N:$N,Fluxo!$S:$S,"&gt;"&amp;ET$5,Fluxo!$S:$S,"&lt;="&amp;EU$5,Fluxo!$D:$D,$D129)</f>
        <v>0</v>
      </c>
      <c r="EV129" s="18">
        <f>SUMIFS(Fluxo!$N:$N,Fluxo!$S:$S,"&gt;"&amp;EU$5,Fluxo!$S:$S,"&lt;="&amp;EV$5,Fluxo!$D:$D,$D129)</f>
        <v>0</v>
      </c>
      <c r="EW129" s="18">
        <f>SUMIFS(Fluxo!$N:$N,Fluxo!$S:$S,"&gt;"&amp;EV$5,Fluxo!$S:$S,"&lt;="&amp;EW$5,Fluxo!$D:$D,$D129)</f>
        <v>0</v>
      </c>
      <c r="EX129" s="18">
        <f>SUMIFS(Fluxo!$N:$N,Fluxo!$S:$S,"&gt;"&amp;EW$5,Fluxo!$S:$S,"&lt;="&amp;EX$5,Fluxo!$D:$D,$D129)</f>
        <v>0</v>
      </c>
      <c r="EY129" s="18">
        <f>SUMIFS(Fluxo!$N:$N,Fluxo!$S:$S,"&gt;"&amp;EX$5,Fluxo!$S:$S,"&lt;="&amp;EY$5,Fluxo!$D:$D,$D129)</f>
        <v>0</v>
      </c>
      <c r="EZ129" s="18">
        <f>SUMIFS(Fluxo!$N:$N,Fluxo!$S:$S,"&gt;"&amp;EY$5,Fluxo!$S:$S,"&lt;="&amp;EZ$5,Fluxo!$D:$D,$D129)</f>
        <v>0</v>
      </c>
      <c r="FA129" s="18">
        <f>SUMIFS(Fluxo!$N:$N,Fluxo!$S:$S,"&gt;"&amp;EZ$5,Fluxo!$S:$S,"&lt;="&amp;FA$5,Fluxo!$D:$D,$D129)</f>
        <v>0</v>
      </c>
      <c r="FB129" s="18">
        <f>SUMIFS(Fluxo!$N:$N,Fluxo!$S:$S,"&gt;"&amp;FA$5,Fluxo!$S:$S,"&lt;="&amp;FB$5,Fluxo!$D:$D,$D129)</f>
        <v>0</v>
      </c>
      <c r="FC129" s="18">
        <f>SUMIFS(Fluxo!$N:$N,Fluxo!$S:$S,"&gt;"&amp;FB$5,Fluxo!$S:$S,"&lt;="&amp;FC$5,Fluxo!$D:$D,$D129)</f>
        <v>0</v>
      </c>
      <c r="FD129" s="18">
        <f>SUMIFS(Fluxo!$N:$N,Fluxo!$S:$S,"&gt;"&amp;FC$5,Fluxo!$S:$S,"&lt;="&amp;FD$5,Fluxo!$D:$D,$D129)</f>
        <v>0</v>
      </c>
      <c r="FE129" s="18">
        <f>SUMIFS(Fluxo!$N:$N,Fluxo!$S:$S,"&gt;"&amp;FD$5,Fluxo!$S:$S,"&lt;="&amp;FE$5,Fluxo!$D:$D,$D129)</f>
        <v>0</v>
      </c>
      <c r="FF129" s="18">
        <f>SUMIFS(Fluxo!$N:$N,Fluxo!$S:$S,"&gt;"&amp;FE$5,Fluxo!$S:$S,"&lt;="&amp;FF$5,Fluxo!$D:$D,$D129)</f>
        <v>0</v>
      </c>
      <c r="FG129" s="18">
        <f>SUMIFS(Fluxo!$N:$N,Fluxo!$S:$S,"&gt;"&amp;FF$5,Fluxo!$S:$S,"&lt;="&amp;FG$5,Fluxo!$D:$D,$D129)</f>
        <v>0</v>
      </c>
      <c r="FH129" s="18">
        <f>SUMIFS(Fluxo!$N:$N,Fluxo!$S:$S,"&gt;"&amp;FG$5,Fluxo!$S:$S,"&lt;="&amp;FH$5,Fluxo!$D:$D,$D129)</f>
        <v>0</v>
      </c>
      <c r="FI129" s="18">
        <f>SUMIFS(Fluxo!$N:$N,Fluxo!$S:$S,"&gt;"&amp;FH$5,Fluxo!$S:$S,"&lt;="&amp;FI$5,Fluxo!$D:$D,$D129)</f>
        <v>0</v>
      </c>
      <c r="FJ129" s="18">
        <f>SUMIFS(Fluxo!$N:$N,Fluxo!$S:$S,"&gt;"&amp;FI$5,Fluxo!$S:$S,"&lt;="&amp;FJ$5,Fluxo!$D:$D,$D129)</f>
        <v>0</v>
      </c>
      <c r="FK129" s="18">
        <f>SUMIFS(Fluxo!$N:$N,Fluxo!$S:$S,"&gt;"&amp;FJ$5,Fluxo!$S:$S,"&lt;="&amp;FK$5,Fluxo!$D:$D,$D129)</f>
        <v>0</v>
      </c>
      <c r="FL129" s="18">
        <f>SUMIFS(Fluxo!$N:$N,Fluxo!$S:$S,"&gt;"&amp;FK$5,Fluxo!$S:$S,"&lt;="&amp;FL$5,Fluxo!$D:$D,$D129)</f>
        <v>0</v>
      </c>
      <c r="FM129" s="18">
        <f>SUMIFS(Fluxo!$N:$N,Fluxo!$S:$S,"&gt;"&amp;FL$5,Fluxo!$S:$S,"&lt;="&amp;FM$5,Fluxo!$D:$D,$D129)</f>
        <v>0</v>
      </c>
      <c r="FN129" s="18">
        <f>SUMIFS(Fluxo!$N:$N,Fluxo!$S:$S,"&gt;"&amp;FM$5,Fluxo!$S:$S,"&lt;="&amp;FN$5,Fluxo!$D:$D,$D129)</f>
        <v>0</v>
      </c>
      <c r="FO129" s="18">
        <f>SUMIFS(Fluxo!$N:$N,Fluxo!$S:$S,"&gt;"&amp;FN$5,Fluxo!$S:$S,"&lt;="&amp;FO$5,Fluxo!$D:$D,$D129)</f>
        <v>0</v>
      </c>
      <c r="FP129" s="18">
        <f>SUMIFS(Fluxo!$N:$N,Fluxo!$S:$S,"&gt;"&amp;FO$5,Fluxo!$S:$S,"&lt;="&amp;FP$5,Fluxo!$D:$D,$D129)</f>
        <v>0</v>
      </c>
      <c r="FQ129" s="18">
        <f>SUMIFS(Fluxo!$N:$N,Fluxo!$S:$S,"&gt;"&amp;FP$5,Fluxo!$S:$S,"&lt;="&amp;FQ$5,Fluxo!$D:$D,$D129)</f>
        <v>0</v>
      </c>
      <c r="FR129" s="18">
        <f>SUMIFS(Fluxo!$N:$N,Fluxo!$S:$S,"&gt;"&amp;FQ$5,Fluxo!$S:$S,"&lt;="&amp;FR$5,Fluxo!$D:$D,$D129)</f>
        <v>0</v>
      </c>
      <c r="FS129" s="18">
        <f>SUMIFS(Fluxo!$N:$N,Fluxo!$S:$S,"&gt;"&amp;FR$5,Fluxo!$S:$S,"&lt;="&amp;FS$5,Fluxo!$D:$D,$D129)</f>
        <v>0</v>
      </c>
      <c r="FT129" s="18">
        <f>SUMIFS(Fluxo!$N:$N,Fluxo!$S:$S,"&gt;"&amp;FS$5,Fluxo!$S:$S,"&lt;="&amp;FT$5,Fluxo!$D:$D,$D129)</f>
        <v>0</v>
      </c>
      <c r="FU129" s="18">
        <f>SUMIFS(Fluxo!$N:$N,Fluxo!$S:$S,"&gt;"&amp;FT$5,Fluxo!$S:$S,"&lt;="&amp;FU$5,Fluxo!$D:$D,$D129)</f>
        <v>0</v>
      </c>
      <c r="FV129" s="18">
        <f>SUMIFS(Fluxo!$N:$N,Fluxo!$S:$S,"&gt;"&amp;FU$5,Fluxo!$S:$S,"&lt;="&amp;FV$5,Fluxo!$D:$D,$D129)</f>
        <v>0</v>
      </c>
      <c r="FW129" s="18">
        <f>SUMIFS(Fluxo!$N:$N,Fluxo!$S:$S,"&gt;"&amp;FV$5,Fluxo!$S:$S,"&lt;="&amp;FW$5,Fluxo!$D:$D,$D129)</f>
        <v>0</v>
      </c>
      <c r="FX129" s="18">
        <f>SUMIFS(Fluxo!$N:$N,Fluxo!$S:$S,"&gt;"&amp;FW$5,Fluxo!$S:$S,"&lt;="&amp;FX$5,Fluxo!$D:$D,$D129)</f>
        <v>0</v>
      </c>
      <c r="FY129" s="18">
        <f>SUMIFS(Fluxo!$N:$N,Fluxo!$S:$S,"&gt;"&amp;FX$5,Fluxo!$S:$S,"&lt;="&amp;FY$5,Fluxo!$D:$D,$D129)</f>
        <v>0</v>
      </c>
      <c r="FZ129" s="18">
        <f>SUMIFS(Fluxo!$N:$N,Fluxo!$S:$S,"&gt;"&amp;FY$5,Fluxo!$S:$S,"&lt;="&amp;FZ$5,Fluxo!$D:$D,$D129)</f>
        <v>0</v>
      </c>
      <c r="GA129" s="18">
        <f>SUMIFS(Fluxo!$N:$N,Fluxo!$S:$S,"&gt;"&amp;FZ$5,Fluxo!$S:$S,"&lt;="&amp;GA$5,Fluxo!$D:$D,$D129)</f>
        <v>0</v>
      </c>
      <c r="GB129" s="18">
        <f>SUMIFS(Fluxo!$N:$N,Fluxo!$S:$S,"&gt;"&amp;GA$5,Fluxo!$S:$S,"&lt;="&amp;GB$5,Fluxo!$D:$D,$D129)</f>
        <v>0</v>
      </c>
      <c r="GC129" s="18">
        <f>SUMIFS(Fluxo!$N:$N,Fluxo!$S:$S,"&gt;"&amp;GB$5,Fluxo!$S:$S,"&lt;="&amp;GC$5,Fluxo!$D:$D,$D129)</f>
        <v>0</v>
      </c>
      <c r="GD129" s="18">
        <f>SUMIFS(Fluxo!$N:$N,Fluxo!$S:$S,"&gt;"&amp;GC$5,Fluxo!$S:$S,"&lt;="&amp;GD$5,Fluxo!$D:$D,$D129)</f>
        <v>0</v>
      </c>
      <c r="GE129" s="18">
        <f>SUMIFS(Fluxo!$N:$N,Fluxo!$S:$S,"&gt;"&amp;GD$5,Fluxo!$S:$S,"&lt;="&amp;GE$5,Fluxo!$D:$D,$D129)</f>
        <v>0</v>
      </c>
      <c r="GF129" s="18">
        <f>SUMIFS(Fluxo!$N:$N,Fluxo!$S:$S,"&gt;"&amp;GE$5,Fluxo!$S:$S,"&lt;="&amp;GF$5,Fluxo!$D:$D,$D129)</f>
        <v>0</v>
      </c>
      <c r="GG129" s="18">
        <f>SUMIFS(Fluxo!$N:$N,Fluxo!$S:$S,"&gt;"&amp;GF$5,Fluxo!$S:$S,"&lt;="&amp;GG$5,Fluxo!$D:$D,$D129)</f>
        <v>0</v>
      </c>
      <c r="GH129" s="18">
        <f>SUMIFS(Fluxo!$N:$N,Fluxo!$S:$S,"&gt;"&amp;GG$5,Fluxo!$S:$S,"&lt;="&amp;GH$5,Fluxo!$D:$D,$D129)</f>
        <v>0</v>
      </c>
      <c r="GI129" s="18">
        <f>SUMIFS(Fluxo!$N:$N,Fluxo!$S:$S,"&gt;"&amp;GH$5,Fluxo!$S:$S,"&lt;="&amp;GI$5,Fluxo!$D:$D,$D129)</f>
        <v>0</v>
      </c>
      <c r="GJ129" s="18">
        <f>SUMIFS(Fluxo!$N:$N,Fluxo!$S:$S,"&gt;"&amp;GI$5,Fluxo!$S:$S,"&lt;="&amp;GJ$5,Fluxo!$D:$D,$D129)</f>
        <v>0</v>
      </c>
      <c r="GK129" s="18">
        <f>SUMIFS(Fluxo!$N:$N,Fluxo!$S:$S,"&gt;"&amp;GJ$5,Fluxo!$S:$S,"&lt;="&amp;GK$5,Fluxo!$D:$D,$D129)</f>
        <v>0</v>
      </c>
      <c r="GL129" s="18">
        <f>SUMIFS(Fluxo!$N:$N,Fluxo!$S:$S,"&gt;"&amp;GK$5,Fluxo!$S:$S,"&lt;="&amp;GL$5,Fluxo!$D:$D,$D129)</f>
        <v>0</v>
      </c>
      <c r="GM129" s="18">
        <f>SUMIFS(Fluxo!$N:$N,Fluxo!$S:$S,"&gt;"&amp;GL$5,Fluxo!$S:$S,"&lt;="&amp;GM$5,Fluxo!$D:$D,$D129)</f>
        <v>0</v>
      </c>
      <c r="GN129" s="18">
        <f>SUMIFS(Fluxo!$N:$N,Fluxo!$S:$S,"&gt;"&amp;GM$5,Fluxo!$S:$S,"&lt;="&amp;GN$5,Fluxo!$D:$D,$D129)</f>
        <v>0</v>
      </c>
      <c r="GO129" s="18">
        <f>SUMIFS(Fluxo!$N:$N,Fluxo!$S:$S,"&gt;"&amp;GN$5,Fluxo!$S:$S,"&lt;="&amp;GO$5,Fluxo!$D:$D,$D129)</f>
        <v>0</v>
      </c>
      <c r="GP129" s="18">
        <f>SUMIFS(Fluxo!$N:$N,Fluxo!$S:$S,"&gt;"&amp;GO$5,Fluxo!$S:$S,"&lt;="&amp;GP$5,Fluxo!$D:$D,$D129)</f>
        <v>0</v>
      </c>
      <c r="GQ129" s="18">
        <f>SUMIFS(Fluxo!$N:$N,Fluxo!$S:$S,"&gt;"&amp;GP$5,Fluxo!$S:$S,"&lt;="&amp;GQ$5,Fluxo!$D:$D,$D129)</f>
        <v>0</v>
      </c>
      <c r="GR129" s="18">
        <f>SUMIFS(Fluxo!$N:$N,Fluxo!$S:$S,"&gt;"&amp;GQ$5,Fluxo!$S:$S,"&lt;="&amp;GR$5,Fluxo!$D:$D,$D129)</f>
        <v>0</v>
      </c>
      <c r="GS129" s="18">
        <f>SUMIFS(Fluxo!$N:$N,Fluxo!$S:$S,"&gt;"&amp;GR$5,Fluxo!$S:$S,"&lt;="&amp;GS$5,Fluxo!$D:$D,$D129)</f>
        <v>0</v>
      </c>
      <c r="GT129" s="18">
        <f>SUMIFS(Fluxo!$N:$N,Fluxo!$S:$S,"&gt;"&amp;GS$5,Fluxo!$S:$S,"&lt;="&amp;GT$5,Fluxo!$D:$D,$D129)</f>
        <v>0</v>
      </c>
      <c r="GU129" s="18">
        <f>SUMIFS(Fluxo!$N:$N,Fluxo!$S:$S,"&gt;"&amp;GT$5,Fluxo!$S:$S,"&lt;="&amp;GU$5,Fluxo!$D:$D,$D129)</f>
        <v>0</v>
      </c>
      <c r="GV129" s="18">
        <f>SUMIFS(Fluxo!$N:$N,Fluxo!$S:$S,"&gt;"&amp;GU$5,Fluxo!$S:$S,"&lt;="&amp;GV$5,Fluxo!$D:$D,$D129)</f>
        <v>0</v>
      </c>
      <c r="GW129" s="18">
        <f>SUMIFS(Fluxo!$N:$N,Fluxo!$S:$S,"&gt;"&amp;GV$5,Fluxo!$S:$S,"&lt;="&amp;GW$5,Fluxo!$D:$D,$D129)</f>
        <v>0</v>
      </c>
      <c r="GX129" s="18">
        <f>SUMIFS(Fluxo!$N:$N,Fluxo!$S:$S,"&gt;"&amp;GW$5,Fluxo!$S:$S,"&lt;="&amp;GX$5,Fluxo!$D:$D,$D129)</f>
        <v>0</v>
      </c>
      <c r="GY129" s="18">
        <f>SUMIFS(Fluxo!$N:$N,Fluxo!$S:$S,"&gt;"&amp;GX$5,Fluxo!$S:$S,"&lt;="&amp;GY$5,Fluxo!$D:$D,$D129)</f>
        <v>0</v>
      </c>
      <c r="GZ129" s="18">
        <f>SUMIFS(Fluxo!$N:$N,Fluxo!$S:$S,"&gt;"&amp;GY$5,Fluxo!$S:$S,"&lt;="&amp;GZ$5,Fluxo!$D:$D,$D129)</f>
        <v>0</v>
      </c>
      <c r="HA129" s="18">
        <f>SUMIFS(Fluxo!$N:$N,Fluxo!$S:$S,"&gt;"&amp;GZ$5,Fluxo!$S:$S,"&lt;="&amp;HA$5,Fluxo!$D:$D,$D129)</f>
        <v>0</v>
      </c>
      <c r="HB129" s="18">
        <f>SUMIFS(Fluxo!$N:$N,Fluxo!$S:$S,"&gt;"&amp;HA$5,Fluxo!$S:$S,"&lt;="&amp;HB$5,Fluxo!$D:$D,$D129)</f>
        <v>0</v>
      </c>
      <c r="HC129" s="18">
        <f>SUMIFS(Fluxo!$N:$N,Fluxo!$S:$S,"&gt;"&amp;HB$5,Fluxo!$S:$S,"&lt;="&amp;HC$5,Fluxo!$D:$D,$D129)</f>
        <v>0</v>
      </c>
      <c r="HD129" s="18">
        <f>SUMIFS(Fluxo!$N:$N,Fluxo!$S:$S,"&gt;"&amp;HC$5,Fluxo!$S:$S,"&lt;="&amp;HD$5,Fluxo!$D:$D,$D129)</f>
        <v>0</v>
      </c>
      <c r="HE129" s="18">
        <f>SUMIFS(Fluxo!$N:$N,Fluxo!$S:$S,"&gt;"&amp;HD$5,Fluxo!$S:$S,"&lt;="&amp;HE$5,Fluxo!$D:$D,$D129)</f>
        <v>0</v>
      </c>
      <c r="HF129" s="18">
        <f>SUMIFS(Fluxo!$N:$N,Fluxo!$S:$S,"&gt;"&amp;HE$5,Fluxo!$S:$S,"&lt;="&amp;HF$5,Fluxo!$D:$D,$D129)</f>
        <v>0</v>
      </c>
    </row>
    <row r="130" spans="1:214">
      <c r="A130" s="20">
        <f t="shared" si="18"/>
        <v>120</v>
      </c>
      <c r="B130" s="140" t="str">
        <f>'Check Carteira'!C122</f>
        <v>E.1016.99.03.1012</v>
      </c>
      <c r="C130" s="141">
        <v>1</v>
      </c>
      <c r="D130" s="129" t="str">
        <f>'Check Carteira'!F122</f>
        <v>S-1012</v>
      </c>
      <c r="E130" s="21" t="str">
        <f>IFERROR(INDEX(Contratos!L:L,MATCH(D130,Contratos!R:R,0)),"")</f>
        <v/>
      </c>
      <c r="F130" s="139" t="str">
        <f>IFERROR(INDEX(Contratos!G:G,MATCH(D130,Contratos!R:R,0)),"")</f>
        <v/>
      </c>
      <c r="H130" s="83">
        <f t="shared" si="19"/>
        <v>1</v>
      </c>
      <c r="J130" s="18">
        <f>SUMIFS(Fluxo!$N:$N,Fluxo!$S:$S,"&gt;"&amp;I$5,Fluxo!$S:$S,"&lt;="&amp;J$5,Fluxo!$D:$D,$D130)</f>
        <v>0</v>
      </c>
      <c r="K130" s="18">
        <f>SUMIFS(Fluxo!$N:$N,Fluxo!$S:$S,"&gt;"&amp;J$5,Fluxo!$S:$S,"&lt;="&amp;K$5,Fluxo!$D:$D,$D130)</f>
        <v>1</v>
      </c>
      <c r="L130" s="18">
        <f>SUMIFS(Fluxo!$N:$N,Fluxo!$S:$S,"&gt;"&amp;K$5,Fluxo!$S:$S,"&lt;="&amp;L$5,Fluxo!$D:$D,$D130)</f>
        <v>0</v>
      </c>
      <c r="M130" s="18">
        <f>SUMIFS(Fluxo!$N:$N,Fluxo!$S:$S,"&gt;"&amp;L$5,Fluxo!$S:$S,"&lt;="&amp;M$5,Fluxo!$D:$D,$D130)</f>
        <v>0</v>
      </c>
      <c r="N130" s="18">
        <f>SUMIFS(Fluxo!$N:$N,Fluxo!$S:$S,"&gt;"&amp;M$5,Fluxo!$S:$S,"&lt;="&amp;N$5,Fluxo!$D:$D,$D130)</f>
        <v>0</v>
      </c>
      <c r="O130" s="18">
        <f>SUMIFS(Fluxo!$N:$N,Fluxo!$S:$S,"&gt;"&amp;N$5,Fluxo!$S:$S,"&lt;="&amp;O$5,Fluxo!$D:$D,$D130)</f>
        <v>0</v>
      </c>
      <c r="P130" s="18">
        <f>SUMIFS(Fluxo!$N:$N,Fluxo!$S:$S,"&gt;"&amp;O$5,Fluxo!$S:$S,"&lt;="&amp;P$5,Fluxo!$D:$D,$D130)</f>
        <v>0</v>
      </c>
      <c r="Q130" s="18">
        <f>SUMIFS(Fluxo!$N:$N,Fluxo!$S:$S,"&gt;"&amp;P$5,Fluxo!$S:$S,"&lt;="&amp;Q$5,Fluxo!$D:$D,$D130)</f>
        <v>0</v>
      </c>
      <c r="R130" s="18">
        <f>SUMIFS(Fluxo!$N:$N,Fluxo!$S:$S,"&gt;"&amp;Q$5,Fluxo!$S:$S,"&lt;="&amp;R$5,Fluxo!$D:$D,$D130)</f>
        <v>0</v>
      </c>
      <c r="S130" s="18">
        <f>SUMIFS(Fluxo!$N:$N,Fluxo!$S:$S,"&gt;"&amp;R$5,Fluxo!$S:$S,"&lt;="&amp;S$5,Fluxo!$D:$D,$D130)</f>
        <v>0</v>
      </c>
      <c r="T130" s="18">
        <f>SUMIFS(Fluxo!$N:$N,Fluxo!$S:$S,"&gt;"&amp;S$5,Fluxo!$S:$S,"&lt;="&amp;T$5,Fluxo!$D:$D,$D130)</f>
        <v>0</v>
      </c>
      <c r="U130" s="18">
        <f>SUMIFS(Fluxo!$N:$N,Fluxo!$S:$S,"&gt;"&amp;T$5,Fluxo!$S:$S,"&lt;="&amp;U$5,Fluxo!$D:$D,$D130)</f>
        <v>0</v>
      </c>
      <c r="V130" s="18">
        <f>SUMIFS(Fluxo!$N:$N,Fluxo!$S:$S,"&gt;"&amp;U$5,Fluxo!$S:$S,"&lt;="&amp;V$5,Fluxo!$D:$D,$D130)</f>
        <v>0</v>
      </c>
      <c r="W130" s="18">
        <f>SUMIFS(Fluxo!$N:$N,Fluxo!$S:$S,"&gt;"&amp;V$5,Fluxo!$S:$S,"&lt;="&amp;W$5,Fluxo!$D:$D,$D130)</f>
        <v>0</v>
      </c>
      <c r="X130" s="18">
        <f>SUMIFS(Fluxo!$N:$N,Fluxo!$S:$S,"&gt;"&amp;W$5,Fluxo!$S:$S,"&lt;="&amp;X$5,Fluxo!$D:$D,$D130)</f>
        <v>0</v>
      </c>
      <c r="Y130" s="18">
        <f>SUMIFS(Fluxo!$N:$N,Fluxo!$S:$S,"&gt;"&amp;X$5,Fluxo!$S:$S,"&lt;="&amp;Y$5,Fluxo!$D:$D,$D130)</f>
        <v>0</v>
      </c>
      <c r="Z130" s="18">
        <f>SUMIFS(Fluxo!$N:$N,Fluxo!$S:$S,"&gt;"&amp;Y$5,Fluxo!$S:$S,"&lt;="&amp;Z$5,Fluxo!$D:$D,$D130)</f>
        <v>0</v>
      </c>
      <c r="AA130" s="18">
        <f>SUMIFS(Fluxo!$N:$N,Fluxo!$S:$S,"&gt;"&amp;Z$5,Fluxo!$S:$S,"&lt;="&amp;AA$5,Fluxo!$D:$D,$D130)</f>
        <v>0</v>
      </c>
      <c r="AB130" s="18">
        <f>SUMIFS(Fluxo!$N:$N,Fluxo!$S:$S,"&gt;"&amp;AA$5,Fluxo!$S:$S,"&lt;="&amp;AB$5,Fluxo!$D:$D,$D130)</f>
        <v>0</v>
      </c>
      <c r="AC130" s="18">
        <f>SUMIFS(Fluxo!$N:$N,Fluxo!$S:$S,"&gt;"&amp;AB$5,Fluxo!$S:$S,"&lt;="&amp;AC$5,Fluxo!$D:$D,$D130)</f>
        <v>0</v>
      </c>
      <c r="AD130" s="18">
        <f>SUMIFS(Fluxo!$N:$N,Fluxo!$S:$S,"&gt;"&amp;AC$5,Fluxo!$S:$S,"&lt;="&amp;AD$5,Fluxo!$D:$D,$D130)</f>
        <v>0</v>
      </c>
      <c r="AE130" s="18">
        <f>SUMIFS(Fluxo!$N:$N,Fluxo!$S:$S,"&gt;"&amp;AD$5,Fluxo!$S:$S,"&lt;="&amp;AE$5,Fluxo!$D:$D,$D130)</f>
        <v>0</v>
      </c>
      <c r="AF130" s="18">
        <f>SUMIFS(Fluxo!$N:$N,Fluxo!$S:$S,"&gt;"&amp;AE$5,Fluxo!$S:$S,"&lt;="&amp;AF$5,Fluxo!$D:$D,$D130)</f>
        <v>0</v>
      </c>
      <c r="AG130" s="18">
        <f>SUMIFS(Fluxo!$N:$N,Fluxo!$S:$S,"&gt;"&amp;AF$5,Fluxo!$S:$S,"&lt;="&amp;AG$5,Fluxo!$D:$D,$D130)</f>
        <v>0</v>
      </c>
      <c r="AH130" s="18">
        <f>SUMIFS(Fluxo!$N:$N,Fluxo!$S:$S,"&gt;"&amp;AG$5,Fluxo!$S:$S,"&lt;="&amp;AH$5,Fluxo!$D:$D,$D130)</f>
        <v>0</v>
      </c>
      <c r="AI130" s="18">
        <f>SUMIFS(Fluxo!$N:$N,Fluxo!$S:$S,"&gt;"&amp;AH$5,Fluxo!$S:$S,"&lt;="&amp;AI$5,Fluxo!$D:$D,$D130)</f>
        <v>0</v>
      </c>
      <c r="AJ130" s="18">
        <f>SUMIFS(Fluxo!$N:$N,Fluxo!$S:$S,"&gt;"&amp;AI$5,Fluxo!$S:$S,"&lt;="&amp;AJ$5,Fluxo!$D:$D,$D130)</f>
        <v>0</v>
      </c>
      <c r="AK130" s="18">
        <f>SUMIFS(Fluxo!$N:$N,Fluxo!$S:$S,"&gt;"&amp;AJ$5,Fluxo!$S:$S,"&lt;="&amp;AK$5,Fluxo!$D:$D,$D130)</f>
        <v>0</v>
      </c>
      <c r="AL130" s="18">
        <f>SUMIFS(Fluxo!$N:$N,Fluxo!$S:$S,"&gt;"&amp;AK$5,Fluxo!$S:$S,"&lt;="&amp;AL$5,Fluxo!$D:$D,$D130)</f>
        <v>0</v>
      </c>
      <c r="AM130" s="18">
        <f>SUMIFS(Fluxo!$N:$N,Fluxo!$S:$S,"&gt;"&amp;AL$5,Fluxo!$S:$S,"&lt;="&amp;AM$5,Fluxo!$D:$D,$D130)</f>
        <v>0</v>
      </c>
      <c r="AN130" s="18">
        <f>SUMIFS(Fluxo!$N:$N,Fluxo!$S:$S,"&gt;"&amp;AM$5,Fluxo!$S:$S,"&lt;="&amp;AN$5,Fluxo!$D:$D,$D130)</f>
        <v>0</v>
      </c>
      <c r="AO130" s="18">
        <f>SUMIFS(Fluxo!$N:$N,Fluxo!$S:$S,"&gt;"&amp;AN$5,Fluxo!$S:$S,"&lt;="&amp;AO$5,Fluxo!$D:$D,$D130)</f>
        <v>0</v>
      </c>
      <c r="AP130" s="18">
        <f>SUMIFS(Fluxo!$N:$N,Fluxo!$S:$S,"&gt;"&amp;AO$5,Fluxo!$S:$S,"&lt;="&amp;AP$5,Fluxo!$D:$D,$D130)</f>
        <v>0</v>
      </c>
      <c r="AQ130" s="18">
        <f>SUMIFS(Fluxo!$N:$N,Fluxo!$S:$S,"&gt;"&amp;AP$5,Fluxo!$S:$S,"&lt;="&amp;AQ$5,Fluxo!$D:$D,$D130)</f>
        <v>0</v>
      </c>
      <c r="AR130" s="18">
        <f>SUMIFS(Fluxo!$N:$N,Fluxo!$S:$S,"&gt;"&amp;AQ$5,Fluxo!$S:$S,"&lt;="&amp;AR$5,Fluxo!$D:$D,$D130)</f>
        <v>0</v>
      </c>
      <c r="AS130" s="18">
        <f>SUMIFS(Fluxo!$N:$N,Fluxo!$S:$S,"&gt;"&amp;AR$5,Fluxo!$S:$S,"&lt;="&amp;AS$5,Fluxo!$D:$D,$D130)</f>
        <v>0</v>
      </c>
      <c r="AT130" s="18">
        <f>SUMIFS(Fluxo!$N:$N,Fluxo!$S:$S,"&gt;"&amp;AS$5,Fluxo!$S:$S,"&lt;="&amp;AT$5,Fluxo!$D:$D,$D130)</f>
        <v>0</v>
      </c>
      <c r="AU130" s="18">
        <f>SUMIFS(Fluxo!$N:$N,Fluxo!$S:$S,"&gt;"&amp;AT$5,Fluxo!$S:$S,"&lt;="&amp;AU$5,Fluxo!$D:$D,$D130)</f>
        <v>0</v>
      </c>
      <c r="AV130" s="18">
        <f>SUMIFS(Fluxo!$N:$N,Fluxo!$S:$S,"&gt;"&amp;AU$5,Fluxo!$S:$S,"&lt;="&amp;AV$5,Fluxo!$D:$D,$D130)</f>
        <v>0</v>
      </c>
      <c r="AW130" s="18">
        <f>SUMIFS(Fluxo!$N:$N,Fluxo!$S:$S,"&gt;"&amp;AV$5,Fluxo!$S:$S,"&lt;="&amp;AW$5,Fluxo!$D:$D,$D130)</f>
        <v>0</v>
      </c>
      <c r="AX130" s="18">
        <f>SUMIFS(Fluxo!$N:$N,Fluxo!$S:$S,"&gt;"&amp;AW$5,Fluxo!$S:$S,"&lt;="&amp;AX$5,Fluxo!$D:$D,$D130)</f>
        <v>0</v>
      </c>
      <c r="AY130" s="18">
        <f>SUMIFS(Fluxo!$N:$N,Fluxo!$S:$S,"&gt;"&amp;AX$5,Fluxo!$S:$S,"&lt;="&amp;AY$5,Fluxo!$D:$D,$D130)</f>
        <v>0</v>
      </c>
      <c r="AZ130" s="18">
        <f>SUMIFS(Fluxo!$N:$N,Fluxo!$S:$S,"&gt;"&amp;AY$5,Fluxo!$S:$S,"&lt;="&amp;AZ$5,Fluxo!$D:$D,$D130)</f>
        <v>0</v>
      </c>
      <c r="BA130" s="18">
        <f>SUMIFS(Fluxo!$N:$N,Fluxo!$S:$S,"&gt;"&amp;AZ$5,Fluxo!$S:$S,"&lt;="&amp;BA$5,Fluxo!$D:$D,$D130)</f>
        <v>0</v>
      </c>
      <c r="BB130" s="18">
        <f>SUMIFS(Fluxo!$N:$N,Fluxo!$S:$S,"&gt;"&amp;BA$5,Fluxo!$S:$S,"&lt;="&amp;BB$5,Fluxo!$D:$D,$D130)</f>
        <v>0</v>
      </c>
      <c r="BC130" s="18">
        <f>SUMIFS(Fluxo!$N:$N,Fluxo!$S:$S,"&gt;"&amp;BB$5,Fluxo!$S:$S,"&lt;="&amp;BC$5,Fluxo!$D:$D,$D130)</f>
        <v>0</v>
      </c>
      <c r="BD130" s="18">
        <f>SUMIFS(Fluxo!$N:$N,Fluxo!$S:$S,"&gt;"&amp;BC$5,Fluxo!$S:$S,"&lt;="&amp;BD$5,Fluxo!$D:$D,$D130)</f>
        <v>0</v>
      </c>
      <c r="BE130" s="18">
        <f>SUMIFS(Fluxo!$N:$N,Fluxo!$S:$S,"&gt;"&amp;BD$5,Fluxo!$S:$S,"&lt;="&amp;BE$5,Fluxo!$D:$D,$D130)</f>
        <v>0</v>
      </c>
      <c r="BF130" s="18">
        <f>SUMIFS(Fluxo!$N:$N,Fluxo!$S:$S,"&gt;"&amp;BE$5,Fluxo!$S:$S,"&lt;="&amp;BF$5,Fluxo!$D:$D,$D130)</f>
        <v>0</v>
      </c>
      <c r="BG130" s="18">
        <f>SUMIFS(Fluxo!$N:$N,Fluxo!$S:$S,"&gt;"&amp;BF$5,Fluxo!$S:$S,"&lt;="&amp;BG$5,Fluxo!$D:$D,$D130)</f>
        <v>0</v>
      </c>
      <c r="BH130" s="18">
        <f>SUMIFS(Fluxo!$N:$N,Fluxo!$S:$S,"&gt;"&amp;BG$5,Fluxo!$S:$S,"&lt;="&amp;BH$5,Fluxo!$D:$D,$D130)</f>
        <v>0</v>
      </c>
      <c r="BI130" s="18">
        <f>SUMIFS(Fluxo!$N:$N,Fluxo!$S:$S,"&gt;"&amp;BH$5,Fluxo!$S:$S,"&lt;="&amp;BI$5,Fluxo!$D:$D,$D130)</f>
        <v>0</v>
      </c>
      <c r="BJ130" s="18">
        <f>SUMIFS(Fluxo!$N:$N,Fluxo!$S:$S,"&gt;"&amp;BI$5,Fluxo!$S:$S,"&lt;="&amp;BJ$5,Fluxo!$D:$D,$D130)</f>
        <v>0</v>
      </c>
      <c r="BK130" s="18">
        <f>SUMIFS(Fluxo!$N:$N,Fluxo!$S:$S,"&gt;"&amp;BJ$5,Fluxo!$S:$S,"&lt;="&amp;BK$5,Fluxo!$D:$D,$D130)</f>
        <v>0</v>
      </c>
      <c r="BL130" s="18">
        <f>SUMIFS(Fluxo!$N:$N,Fluxo!$S:$S,"&gt;"&amp;BK$5,Fluxo!$S:$S,"&lt;="&amp;BL$5,Fluxo!$D:$D,$D130)</f>
        <v>0</v>
      </c>
      <c r="BM130" s="18">
        <f>SUMIFS(Fluxo!$N:$N,Fluxo!$S:$S,"&gt;"&amp;BL$5,Fluxo!$S:$S,"&lt;="&amp;BM$5,Fluxo!$D:$D,$D130)</f>
        <v>0</v>
      </c>
      <c r="BN130" s="18">
        <f>SUMIFS(Fluxo!$N:$N,Fluxo!$S:$S,"&gt;"&amp;BM$5,Fluxo!$S:$S,"&lt;="&amp;BN$5,Fluxo!$D:$D,$D130)</f>
        <v>0</v>
      </c>
      <c r="BO130" s="18">
        <f>SUMIFS(Fluxo!$N:$N,Fluxo!$S:$S,"&gt;"&amp;BN$5,Fluxo!$S:$S,"&lt;="&amp;BO$5,Fluxo!$D:$D,$D130)</f>
        <v>0</v>
      </c>
      <c r="BP130" s="18">
        <f>SUMIFS(Fluxo!$N:$N,Fluxo!$S:$S,"&gt;"&amp;BO$5,Fluxo!$S:$S,"&lt;="&amp;BP$5,Fluxo!$D:$D,$D130)</f>
        <v>0</v>
      </c>
      <c r="BQ130" s="18">
        <f>SUMIFS(Fluxo!$N:$N,Fluxo!$S:$S,"&gt;"&amp;BP$5,Fluxo!$S:$S,"&lt;="&amp;BQ$5,Fluxo!$D:$D,$D130)</f>
        <v>0</v>
      </c>
      <c r="BR130" s="18">
        <f>SUMIFS(Fluxo!$N:$N,Fluxo!$S:$S,"&gt;"&amp;BQ$5,Fluxo!$S:$S,"&lt;="&amp;BR$5,Fluxo!$D:$D,$D130)</f>
        <v>0</v>
      </c>
      <c r="BS130" s="18">
        <f>SUMIFS(Fluxo!$N:$N,Fluxo!$S:$S,"&gt;"&amp;BR$5,Fluxo!$S:$S,"&lt;="&amp;BS$5,Fluxo!$D:$D,$D130)</f>
        <v>0</v>
      </c>
      <c r="BT130" s="18">
        <f>SUMIFS(Fluxo!$N:$N,Fluxo!$S:$S,"&gt;"&amp;BS$5,Fluxo!$S:$S,"&lt;="&amp;BT$5,Fluxo!$D:$D,$D130)</f>
        <v>0</v>
      </c>
      <c r="BU130" s="18">
        <f>SUMIFS(Fluxo!$N:$N,Fluxo!$S:$S,"&gt;"&amp;BT$5,Fluxo!$S:$S,"&lt;="&amp;BU$5,Fluxo!$D:$D,$D130)</f>
        <v>0</v>
      </c>
      <c r="BV130" s="18">
        <f>SUMIFS(Fluxo!$N:$N,Fluxo!$S:$S,"&gt;"&amp;BU$5,Fluxo!$S:$S,"&lt;="&amp;BV$5,Fluxo!$D:$D,$D130)</f>
        <v>0</v>
      </c>
      <c r="BW130" s="18">
        <f>SUMIFS(Fluxo!$N:$N,Fluxo!$S:$S,"&gt;"&amp;BV$5,Fluxo!$S:$S,"&lt;="&amp;BW$5,Fluxo!$D:$D,$D130)</f>
        <v>0</v>
      </c>
      <c r="BX130" s="18">
        <f>SUMIFS(Fluxo!$N:$N,Fluxo!$S:$S,"&gt;"&amp;BW$5,Fluxo!$S:$S,"&lt;="&amp;BX$5,Fluxo!$D:$D,$D130)</f>
        <v>0</v>
      </c>
      <c r="BY130" s="18">
        <f>SUMIFS(Fluxo!$N:$N,Fluxo!$S:$S,"&gt;"&amp;BX$5,Fluxo!$S:$S,"&lt;="&amp;BY$5,Fluxo!$D:$D,$D130)</f>
        <v>0</v>
      </c>
      <c r="BZ130" s="18">
        <f>SUMIFS(Fluxo!$N:$N,Fluxo!$S:$S,"&gt;"&amp;BY$5,Fluxo!$S:$S,"&lt;="&amp;BZ$5,Fluxo!$D:$D,$D130)</f>
        <v>0</v>
      </c>
      <c r="CA130" s="18">
        <f>SUMIFS(Fluxo!$N:$N,Fluxo!$S:$S,"&gt;"&amp;BZ$5,Fluxo!$S:$S,"&lt;="&amp;CA$5,Fluxo!$D:$D,$D130)</f>
        <v>0</v>
      </c>
      <c r="CB130" s="18">
        <f>SUMIFS(Fluxo!$N:$N,Fluxo!$S:$S,"&gt;"&amp;CA$5,Fluxo!$S:$S,"&lt;="&amp;CB$5,Fluxo!$D:$D,$D130)</f>
        <v>0</v>
      </c>
      <c r="CC130" s="18">
        <f>SUMIFS(Fluxo!$N:$N,Fluxo!$S:$S,"&gt;"&amp;CB$5,Fluxo!$S:$S,"&lt;="&amp;CC$5,Fluxo!$D:$D,$D130)</f>
        <v>0</v>
      </c>
      <c r="CD130" s="18">
        <f>SUMIFS(Fluxo!$N:$N,Fluxo!$S:$S,"&gt;"&amp;CC$5,Fluxo!$S:$S,"&lt;="&amp;CD$5,Fluxo!$D:$D,$D130)</f>
        <v>0</v>
      </c>
      <c r="CE130" s="18">
        <f>SUMIFS(Fluxo!$N:$N,Fluxo!$S:$S,"&gt;"&amp;CD$5,Fluxo!$S:$S,"&lt;="&amp;CE$5,Fluxo!$D:$D,$D130)</f>
        <v>0</v>
      </c>
      <c r="CF130" s="18">
        <f>SUMIFS(Fluxo!$N:$N,Fluxo!$S:$S,"&gt;"&amp;CE$5,Fluxo!$S:$S,"&lt;="&amp;CF$5,Fluxo!$D:$D,$D130)</f>
        <v>0</v>
      </c>
      <c r="CG130" s="18">
        <f>SUMIFS(Fluxo!$N:$N,Fluxo!$S:$S,"&gt;"&amp;CF$5,Fluxo!$S:$S,"&lt;="&amp;CG$5,Fluxo!$D:$D,$D130)</f>
        <v>0</v>
      </c>
      <c r="CH130" s="18">
        <f>SUMIFS(Fluxo!$N:$N,Fluxo!$S:$S,"&gt;"&amp;CG$5,Fluxo!$S:$S,"&lt;="&amp;CH$5,Fluxo!$D:$D,$D130)</f>
        <v>0</v>
      </c>
      <c r="CI130" s="18">
        <f>SUMIFS(Fluxo!$N:$N,Fluxo!$S:$S,"&gt;"&amp;CH$5,Fluxo!$S:$S,"&lt;="&amp;CI$5,Fluxo!$D:$D,$D130)</f>
        <v>0</v>
      </c>
      <c r="CJ130" s="18">
        <f>SUMIFS(Fluxo!$N:$N,Fluxo!$S:$S,"&gt;"&amp;CI$5,Fluxo!$S:$S,"&lt;="&amp;CJ$5,Fluxo!$D:$D,$D130)</f>
        <v>0</v>
      </c>
      <c r="CK130" s="18">
        <f>SUMIFS(Fluxo!$N:$N,Fluxo!$S:$S,"&gt;"&amp;CJ$5,Fluxo!$S:$S,"&lt;="&amp;CK$5,Fluxo!$D:$D,$D130)</f>
        <v>0</v>
      </c>
      <c r="CL130" s="18">
        <f>SUMIFS(Fluxo!$N:$N,Fluxo!$S:$S,"&gt;"&amp;CK$5,Fluxo!$S:$S,"&lt;="&amp;CL$5,Fluxo!$D:$D,$D130)</f>
        <v>0</v>
      </c>
      <c r="CM130" s="18">
        <f>SUMIFS(Fluxo!$N:$N,Fluxo!$S:$S,"&gt;"&amp;CL$5,Fluxo!$S:$S,"&lt;="&amp;CM$5,Fluxo!$D:$D,$D130)</f>
        <v>0</v>
      </c>
      <c r="CN130" s="18">
        <f>SUMIFS(Fluxo!$N:$N,Fluxo!$S:$S,"&gt;"&amp;CM$5,Fluxo!$S:$S,"&lt;="&amp;CN$5,Fluxo!$D:$D,$D130)</f>
        <v>0</v>
      </c>
      <c r="CO130" s="18">
        <f>SUMIFS(Fluxo!$N:$N,Fluxo!$S:$S,"&gt;"&amp;CN$5,Fluxo!$S:$S,"&lt;="&amp;CO$5,Fluxo!$D:$D,$D130)</f>
        <v>0</v>
      </c>
      <c r="CP130" s="18">
        <f>SUMIFS(Fluxo!$N:$N,Fluxo!$S:$S,"&gt;"&amp;CO$5,Fluxo!$S:$S,"&lt;="&amp;CP$5,Fluxo!$D:$D,$D130)</f>
        <v>0</v>
      </c>
      <c r="CQ130" s="18">
        <f>SUMIFS(Fluxo!$N:$N,Fluxo!$S:$S,"&gt;"&amp;CP$5,Fluxo!$S:$S,"&lt;="&amp;CQ$5,Fluxo!$D:$D,$D130)</f>
        <v>0</v>
      </c>
      <c r="CR130" s="18">
        <f>SUMIFS(Fluxo!$N:$N,Fluxo!$S:$S,"&gt;"&amp;CQ$5,Fluxo!$S:$S,"&lt;="&amp;CR$5,Fluxo!$D:$D,$D130)</f>
        <v>0</v>
      </c>
      <c r="CS130" s="18">
        <f>SUMIFS(Fluxo!$N:$N,Fluxo!$S:$S,"&gt;"&amp;CR$5,Fluxo!$S:$S,"&lt;="&amp;CS$5,Fluxo!$D:$D,$D130)</f>
        <v>0</v>
      </c>
      <c r="CT130" s="18">
        <f>SUMIFS(Fluxo!$N:$N,Fluxo!$S:$S,"&gt;"&amp;CS$5,Fluxo!$S:$S,"&lt;="&amp;CT$5,Fluxo!$D:$D,$D130)</f>
        <v>0</v>
      </c>
      <c r="CU130" s="18">
        <f>SUMIFS(Fluxo!$N:$N,Fluxo!$S:$S,"&gt;"&amp;CT$5,Fluxo!$S:$S,"&lt;="&amp;CU$5,Fluxo!$D:$D,$D130)</f>
        <v>0</v>
      </c>
      <c r="CV130" s="18">
        <f>SUMIFS(Fluxo!$N:$N,Fluxo!$S:$S,"&gt;"&amp;CU$5,Fluxo!$S:$S,"&lt;="&amp;CV$5,Fluxo!$D:$D,$D130)</f>
        <v>0</v>
      </c>
      <c r="CW130" s="18">
        <f>SUMIFS(Fluxo!$N:$N,Fluxo!$S:$S,"&gt;"&amp;CV$5,Fluxo!$S:$S,"&lt;="&amp;CW$5,Fluxo!$D:$D,$D130)</f>
        <v>0</v>
      </c>
      <c r="CX130" s="18">
        <f>SUMIFS(Fluxo!$N:$N,Fluxo!$S:$S,"&gt;"&amp;CW$5,Fluxo!$S:$S,"&lt;="&amp;CX$5,Fluxo!$D:$D,$D130)</f>
        <v>0</v>
      </c>
      <c r="CY130" s="18">
        <f>SUMIFS(Fluxo!$N:$N,Fluxo!$S:$S,"&gt;"&amp;CX$5,Fluxo!$S:$S,"&lt;="&amp;CY$5,Fluxo!$D:$D,$D130)</f>
        <v>0</v>
      </c>
      <c r="CZ130" s="18">
        <f>SUMIFS(Fluxo!$N:$N,Fluxo!$S:$S,"&gt;"&amp;CY$5,Fluxo!$S:$S,"&lt;="&amp;CZ$5,Fluxo!$D:$D,$D130)</f>
        <v>0</v>
      </c>
      <c r="DA130" s="18">
        <f>SUMIFS(Fluxo!$N:$N,Fluxo!$S:$S,"&gt;"&amp;CZ$5,Fluxo!$S:$S,"&lt;="&amp;DA$5,Fluxo!$D:$D,$D130)</f>
        <v>0</v>
      </c>
      <c r="DB130" s="18">
        <f>SUMIFS(Fluxo!$N:$N,Fluxo!$S:$S,"&gt;"&amp;DA$5,Fluxo!$S:$S,"&lt;="&amp;DB$5,Fluxo!$D:$D,$D130)</f>
        <v>0</v>
      </c>
      <c r="DC130" s="18">
        <f>SUMIFS(Fluxo!$N:$N,Fluxo!$S:$S,"&gt;"&amp;DB$5,Fluxo!$S:$S,"&lt;="&amp;DC$5,Fluxo!$D:$D,$D130)</f>
        <v>0</v>
      </c>
      <c r="DD130" s="18">
        <f>SUMIFS(Fluxo!$N:$N,Fluxo!$S:$S,"&gt;"&amp;DC$5,Fluxo!$S:$S,"&lt;="&amp;DD$5,Fluxo!$D:$D,$D130)</f>
        <v>0</v>
      </c>
      <c r="DE130" s="18">
        <f>SUMIFS(Fluxo!$N:$N,Fluxo!$S:$S,"&gt;"&amp;DD$5,Fluxo!$S:$S,"&lt;="&amp;DE$5,Fluxo!$D:$D,$D130)</f>
        <v>0</v>
      </c>
      <c r="DF130" s="18">
        <f>SUMIFS(Fluxo!$N:$N,Fluxo!$S:$S,"&gt;"&amp;DE$5,Fluxo!$S:$S,"&lt;="&amp;DF$5,Fluxo!$D:$D,$D130)</f>
        <v>0</v>
      </c>
      <c r="DG130" s="18">
        <f>SUMIFS(Fluxo!$N:$N,Fluxo!$S:$S,"&gt;"&amp;DF$5,Fluxo!$S:$S,"&lt;="&amp;DG$5,Fluxo!$D:$D,$D130)</f>
        <v>0</v>
      </c>
      <c r="DH130" s="18">
        <f>SUMIFS(Fluxo!$N:$N,Fluxo!$S:$S,"&gt;"&amp;DG$5,Fluxo!$S:$S,"&lt;="&amp;DH$5,Fluxo!$D:$D,$D130)</f>
        <v>0</v>
      </c>
      <c r="DI130" s="18">
        <f>SUMIFS(Fluxo!$N:$N,Fluxo!$S:$S,"&gt;"&amp;DH$5,Fluxo!$S:$S,"&lt;="&amp;DI$5,Fluxo!$D:$D,$D130)</f>
        <v>0</v>
      </c>
      <c r="DJ130" s="18">
        <f>SUMIFS(Fluxo!$N:$N,Fluxo!$S:$S,"&gt;"&amp;DI$5,Fluxo!$S:$S,"&lt;="&amp;DJ$5,Fluxo!$D:$D,$D130)</f>
        <v>0</v>
      </c>
      <c r="DK130" s="18">
        <f>SUMIFS(Fluxo!$N:$N,Fluxo!$S:$S,"&gt;"&amp;DJ$5,Fluxo!$S:$S,"&lt;="&amp;DK$5,Fluxo!$D:$D,$D130)</f>
        <v>0</v>
      </c>
      <c r="DL130" s="18">
        <f>SUMIFS(Fluxo!$N:$N,Fluxo!$S:$S,"&gt;"&amp;DK$5,Fluxo!$S:$S,"&lt;="&amp;DL$5,Fluxo!$D:$D,$D130)</f>
        <v>0</v>
      </c>
      <c r="DM130" s="18">
        <f>SUMIFS(Fluxo!$N:$N,Fluxo!$S:$S,"&gt;"&amp;DL$5,Fluxo!$S:$S,"&lt;="&amp;DM$5,Fluxo!$D:$D,$D130)</f>
        <v>0</v>
      </c>
      <c r="DN130" s="18">
        <f>SUMIFS(Fluxo!$N:$N,Fluxo!$S:$S,"&gt;"&amp;DM$5,Fluxo!$S:$S,"&lt;="&amp;DN$5,Fluxo!$D:$D,$D130)</f>
        <v>0</v>
      </c>
      <c r="DO130" s="18">
        <f>SUMIFS(Fluxo!$N:$N,Fluxo!$S:$S,"&gt;"&amp;DN$5,Fluxo!$S:$S,"&lt;="&amp;DO$5,Fluxo!$D:$D,$D130)</f>
        <v>0</v>
      </c>
      <c r="DP130" s="18">
        <f>SUMIFS(Fluxo!$N:$N,Fluxo!$S:$S,"&gt;"&amp;DO$5,Fluxo!$S:$S,"&lt;="&amp;DP$5,Fluxo!$D:$D,$D130)</f>
        <v>0</v>
      </c>
      <c r="DQ130" s="18">
        <f>SUMIFS(Fluxo!$N:$N,Fluxo!$S:$S,"&gt;"&amp;DP$5,Fluxo!$S:$S,"&lt;="&amp;DQ$5,Fluxo!$D:$D,$D130)</f>
        <v>0</v>
      </c>
      <c r="DR130" s="18">
        <f>SUMIFS(Fluxo!$N:$N,Fluxo!$S:$S,"&gt;"&amp;DQ$5,Fluxo!$S:$S,"&lt;="&amp;DR$5,Fluxo!$D:$D,$D130)</f>
        <v>0</v>
      </c>
      <c r="DS130" s="18">
        <f>SUMIFS(Fluxo!$N:$N,Fluxo!$S:$S,"&gt;"&amp;DR$5,Fluxo!$S:$S,"&lt;="&amp;DS$5,Fluxo!$D:$D,$D130)</f>
        <v>0</v>
      </c>
      <c r="DT130" s="18">
        <f>SUMIFS(Fluxo!$N:$N,Fluxo!$S:$S,"&gt;"&amp;DS$5,Fluxo!$S:$S,"&lt;="&amp;DT$5,Fluxo!$D:$D,$D130)</f>
        <v>0</v>
      </c>
      <c r="DU130" s="18">
        <f>SUMIFS(Fluxo!$N:$N,Fluxo!$S:$S,"&gt;"&amp;DT$5,Fluxo!$S:$S,"&lt;="&amp;DU$5,Fluxo!$D:$D,$D130)</f>
        <v>0</v>
      </c>
      <c r="DV130" s="18">
        <f>SUMIFS(Fluxo!$N:$N,Fluxo!$S:$S,"&gt;"&amp;DU$5,Fluxo!$S:$S,"&lt;="&amp;DV$5,Fluxo!$D:$D,$D130)</f>
        <v>0</v>
      </c>
      <c r="DW130" s="18">
        <f>SUMIFS(Fluxo!$N:$N,Fluxo!$S:$S,"&gt;"&amp;DV$5,Fluxo!$S:$S,"&lt;="&amp;DW$5,Fluxo!$D:$D,$D130)</f>
        <v>0</v>
      </c>
      <c r="DX130" s="18">
        <f>SUMIFS(Fluxo!$N:$N,Fluxo!$S:$S,"&gt;"&amp;DW$5,Fluxo!$S:$S,"&lt;="&amp;DX$5,Fluxo!$D:$D,$D130)</f>
        <v>0</v>
      </c>
      <c r="DY130" s="18">
        <f>SUMIFS(Fluxo!$N:$N,Fluxo!$S:$S,"&gt;"&amp;DX$5,Fluxo!$S:$S,"&lt;="&amp;DY$5,Fluxo!$D:$D,$D130)</f>
        <v>0</v>
      </c>
      <c r="DZ130" s="18">
        <f>SUMIFS(Fluxo!$N:$N,Fluxo!$S:$S,"&gt;"&amp;DY$5,Fluxo!$S:$S,"&lt;="&amp;DZ$5,Fluxo!$D:$D,$D130)</f>
        <v>0</v>
      </c>
      <c r="EA130" s="18">
        <f>SUMIFS(Fluxo!$N:$N,Fluxo!$S:$S,"&gt;"&amp;DZ$5,Fluxo!$S:$S,"&lt;="&amp;EA$5,Fluxo!$D:$D,$D130)</f>
        <v>0</v>
      </c>
      <c r="EB130" s="18">
        <f>SUMIFS(Fluxo!$N:$N,Fluxo!$S:$S,"&gt;"&amp;EA$5,Fluxo!$S:$S,"&lt;="&amp;EB$5,Fluxo!$D:$D,$D130)</f>
        <v>0</v>
      </c>
      <c r="EC130" s="18">
        <f>SUMIFS(Fluxo!$N:$N,Fluxo!$S:$S,"&gt;"&amp;EB$5,Fluxo!$S:$S,"&lt;="&amp;EC$5,Fluxo!$D:$D,$D130)</f>
        <v>0</v>
      </c>
      <c r="ED130" s="18">
        <f>SUMIFS(Fluxo!$N:$N,Fluxo!$S:$S,"&gt;"&amp;EC$5,Fluxo!$S:$S,"&lt;="&amp;ED$5,Fluxo!$D:$D,$D130)</f>
        <v>0</v>
      </c>
      <c r="EE130" s="18">
        <f>SUMIFS(Fluxo!$N:$N,Fluxo!$S:$S,"&gt;"&amp;ED$5,Fluxo!$S:$S,"&lt;="&amp;EE$5,Fluxo!$D:$D,$D130)</f>
        <v>0</v>
      </c>
      <c r="EF130" s="18">
        <f>SUMIFS(Fluxo!$N:$N,Fluxo!$S:$S,"&gt;"&amp;EE$5,Fluxo!$S:$S,"&lt;="&amp;EF$5,Fluxo!$D:$D,$D130)</f>
        <v>0</v>
      </c>
      <c r="EG130" s="18">
        <f>SUMIFS(Fluxo!$N:$N,Fluxo!$S:$S,"&gt;"&amp;EF$5,Fluxo!$S:$S,"&lt;="&amp;EG$5,Fluxo!$D:$D,$D130)</f>
        <v>0</v>
      </c>
      <c r="EH130" s="18">
        <f>SUMIFS(Fluxo!$N:$N,Fluxo!$S:$S,"&gt;"&amp;EG$5,Fluxo!$S:$S,"&lt;="&amp;EH$5,Fluxo!$D:$D,$D130)</f>
        <v>0</v>
      </c>
      <c r="EI130" s="18">
        <f>SUMIFS(Fluxo!$N:$N,Fluxo!$S:$S,"&gt;"&amp;EH$5,Fluxo!$S:$S,"&lt;="&amp;EI$5,Fluxo!$D:$D,$D130)</f>
        <v>0</v>
      </c>
      <c r="EJ130" s="18">
        <f>SUMIFS(Fluxo!$N:$N,Fluxo!$S:$S,"&gt;"&amp;EI$5,Fluxo!$S:$S,"&lt;="&amp;EJ$5,Fluxo!$D:$D,$D130)</f>
        <v>0</v>
      </c>
      <c r="EK130" s="18">
        <f>SUMIFS(Fluxo!$N:$N,Fluxo!$S:$S,"&gt;"&amp;EJ$5,Fluxo!$S:$S,"&lt;="&amp;EK$5,Fluxo!$D:$D,$D130)</f>
        <v>0</v>
      </c>
      <c r="EL130" s="18">
        <f>SUMIFS(Fluxo!$N:$N,Fluxo!$S:$S,"&gt;"&amp;EK$5,Fluxo!$S:$S,"&lt;="&amp;EL$5,Fluxo!$D:$D,$D130)</f>
        <v>0</v>
      </c>
      <c r="EM130" s="18">
        <f>SUMIFS(Fluxo!$N:$N,Fluxo!$S:$S,"&gt;"&amp;EL$5,Fluxo!$S:$S,"&lt;="&amp;EM$5,Fluxo!$D:$D,$D130)</f>
        <v>0</v>
      </c>
      <c r="EN130" s="18">
        <f>SUMIFS(Fluxo!$N:$N,Fluxo!$S:$S,"&gt;"&amp;EM$5,Fluxo!$S:$S,"&lt;="&amp;EN$5,Fluxo!$D:$D,$D130)</f>
        <v>0</v>
      </c>
      <c r="EO130" s="18">
        <f>SUMIFS(Fluxo!$N:$N,Fluxo!$S:$S,"&gt;"&amp;EN$5,Fluxo!$S:$S,"&lt;="&amp;EO$5,Fluxo!$D:$D,$D130)</f>
        <v>0</v>
      </c>
      <c r="EP130" s="18">
        <f>SUMIFS(Fluxo!$N:$N,Fluxo!$S:$S,"&gt;"&amp;EO$5,Fluxo!$S:$S,"&lt;="&amp;EP$5,Fluxo!$D:$D,$D130)</f>
        <v>0</v>
      </c>
      <c r="EQ130" s="18">
        <f>SUMIFS(Fluxo!$N:$N,Fluxo!$S:$S,"&gt;"&amp;EP$5,Fluxo!$S:$S,"&lt;="&amp;EQ$5,Fluxo!$D:$D,$D130)</f>
        <v>0</v>
      </c>
      <c r="ER130" s="18">
        <f>SUMIFS(Fluxo!$N:$N,Fluxo!$S:$S,"&gt;"&amp;EQ$5,Fluxo!$S:$S,"&lt;="&amp;ER$5,Fluxo!$D:$D,$D130)</f>
        <v>0</v>
      </c>
      <c r="ES130" s="18">
        <f>SUMIFS(Fluxo!$N:$N,Fluxo!$S:$S,"&gt;"&amp;ER$5,Fluxo!$S:$S,"&lt;="&amp;ES$5,Fluxo!$D:$D,$D130)</f>
        <v>0</v>
      </c>
      <c r="ET130" s="18">
        <f>SUMIFS(Fluxo!$N:$N,Fluxo!$S:$S,"&gt;"&amp;ES$5,Fluxo!$S:$S,"&lt;="&amp;ET$5,Fluxo!$D:$D,$D130)</f>
        <v>0</v>
      </c>
      <c r="EU130" s="18">
        <f>SUMIFS(Fluxo!$N:$N,Fluxo!$S:$S,"&gt;"&amp;ET$5,Fluxo!$S:$S,"&lt;="&amp;EU$5,Fluxo!$D:$D,$D130)</f>
        <v>0</v>
      </c>
      <c r="EV130" s="18">
        <f>SUMIFS(Fluxo!$N:$N,Fluxo!$S:$S,"&gt;"&amp;EU$5,Fluxo!$S:$S,"&lt;="&amp;EV$5,Fluxo!$D:$D,$D130)</f>
        <v>0</v>
      </c>
      <c r="EW130" s="18">
        <f>SUMIFS(Fluxo!$N:$N,Fluxo!$S:$S,"&gt;"&amp;EV$5,Fluxo!$S:$S,"&lt;="&amp;EW$5,Fluxo!$D:$D,$D130)</f>
        <v>0</v>
      </c>
      <c r="EX130" s="18">
        <f>SUMIFS(Fluxo!$N:$N,Fluxo!$S:$S,"&gt;"&amp;EW$5,Fluxo!$S:$S,"&lt;="&amp;EX$5,Fluxo!$D:$D,$D130)</f>
        <v>0</v>
      </c>
      <c r="EY130" s="18">
        <f>SUMIFS(Fluxo!$N:$N,Fluxo!$S:$S,"&gt;"&amp;EX$5,Fluxo!$S:$S,"&lt;="&amp;EY$5,Fluxo!$D:$D,$D130)</f>
        <v>0</v>
      </c>
      <c r="EZ130" s="18">
        <f>SUMIFS(Fluxo!$N:$N,Fluxo!$S:$S,"&gt;"&amp;EY$5,Fluxo!$S:$S,"&lt;="&amp;EZ$5,Fluxo!$D:$D,$D130)</f>
        <v>0</v>
      </c>
      <c r="FA130" s="18">
        <f>SUMIFS(Fluxo!$N:$N,Fluxo!$S:$S,"&gt;"&amp;EZ$5,Fluxo!$S:$S,"&lt;="&amp;FA$5,Fluxo!$D:$D,$D130)</f>
        <v>0</v>
      </c>
      <c r="FB130" s="18">
        <f>SUMIFS(Fluxo!$N:$N,Fluxo!$S:$S,"&gt;"&amp;FA$5,Fluxo!$S:$S,"&lt;="&amp;FB$5,Fluxo!$D:$D,$D130)</f>
        <v>0</v>
      </c>
      <c r="FC130" s="18">
        <f>SUMIFS(Fluxo!$N:$N,Fluxo!$S:$S,"&gt;"&amp;FB$5,Fluxo!$S:$S,"&lt;="&amp;FC$5,Fluxo!$D:$D,$D130)</f>
        <v>0</v>
      </c>
      <c r="FD130" s="18">
        <f>SUMIFS(Fluxo!$N:$N,Fluxo!$S:$S,"&gt;"&amp;FC$5,Fluxo!$S:$S,"&lt;="&amp;FD$5,Fluxo!$D:$D,$D130)</f>
        <v>0</v>
      </c>
      <c r="FE130" s="18">
        <f>SUMIFS(Fluxo!$N:$N,Fluxo!$S:$S,"&gt;"&amp;FD$5,Fluxo!$S:$S,"&lt;="&amp;FE$5,Fluxo!$D:$D,$D130)</f>
        <v>0</v>
      </c>
      <c r="FF130" s="18">
        <f>SUMIFS(Fluxo!$N:$N,Fluxo!$S:$S,"&gt;"&amp;FE$5,Fluxo!$S:$S,"&lt;="&amp;FF$5,Fluxo!$D:$D,$D130)</f>
        <v>0</v>
      </c>
      <c r="FG130" s="18">
        <f>SUMIFS(Fluxo!$N:$N,Fluxo!$S:$S,"&gt;"&amp;FF$5,Fluxo!$S:$S,"&lt;="&amp;FG$5,Fluxo!$D:$D,$D130)</f>
        <v>0</v>
      </c>
      <c r="FH130" s="18">
        <f>SUMIFS(Fluxo!$N:$N,Fluxo!$S:$S,"&gt;"&amp;FG$5,Fluxo!$S:$S,"&lt;="&amp;FH$5,Fluxo!$D:$D,$D130)</f>
        <v>0</v>
      </c>
      <c r="FI130" s="18">
        <f>SUMIFS(Fluxo!$N:$N,Fluxo!$S:$S,"&gt;"&amp;FH$5,Fluxo!$S:$S,"&lt;="&amp;FI$5,Fluxo!$D:$D,$D130)</f>
        <v>0</v>
      </c>
      <c r="FJ130" s="18">
        <f>SUMIFS(Fluxo!$N:$N,Fluxo!$S:$S,"&gt;"&amp;FI$5,Fluxo!$S:$S,"&lt;="&amp;FJ$5,Fluxo!$D:$D,$D130)</f>
        <v>0</v>
      </c>
      <c r="FK130" s="18">
        <f>SUMIFS(Fluxo!$N:$N,Fluxo!$S:$S,"&gt;"&amp;FJ$5,Fluxo!$S:$S,"&lt;="&amp;FK$5,Fluxo!$D:$D,$D130)</f>
        <v>0</v>
      </c>
      <c r="FL130" s="18">
        <f>SUMIFS(Fluxo!$N:$N,Fluxo!$S:$S,"&gt;"&amp;FK$5,Fluxo!$S:$S,"&lt;="&amp;FL$5,Fluxo!$D:$D,$D130)</f>
        <v>0</v>
      </c>
      <c r="FM130" s="18">
        <f>SUMIFS(Fluxo!$N:$N,Fluxo!$S:$S,"&gt;"&amp;FL$5,Fluxo!$S:$S,"&lt;="&amp;FM$5,Fluxo!$D:$D,$D130)</f>
        <v>0</v>
      </c>
      <c r="FN130" s="18">
        <f>SUMIFS(Fluxo!$N:$N,Fluxo!$S:$S,"&gt;"&amp;FM$5,Fluxo!$S:$S,"&lt;="&amp;FN$5,Fluxo!$D:$D,$D130)</f>
        <v>0</v>
      </c>
      <c r="FO130" s="18">
        <f>SUMIFS(Fluxo!$N:$N,Fluxo!$S:$S,"&gt;"&amp;FN$5,Fluxo!$S:$S,"&lt;="&amp;FO$5,Fluxo!$D:$D,$D130)</f>
        <v>0</v>
      </c>
      <c r="FP130" s="18">
        <f>SUMIFS(Fluxo!$N:$N,Fluxo!$S:$S,"&gt;"&amp;FO$5,Fluxo!$S:$S,"&lt;="&amp;FP$5,Fluxo!$D:$D,$D130)</f>
        <v>0</v>
      </c>
      <c r="FQ130" s="18">
        <f>SUMIFS(Fluxo!$N:$N,Fluxo!$S:$S,"&gt;"&amp;FP$5,Fluxo!$S:$S,"&lt;="&amp;FQ$5,Fluxo!$D:$D,$D130)</f>
        <v>0</v>
      </c>
      <c r="FR130" s="18">
        <f>SUMIFS(Fluxo!$N:$N,Fluxo!$S:$S,"&gt;"&amp;FQ$5,Fluxo!$S:$S,"&lt;="&amp;FR$5,Fluxo!$D:$D,$D130)</f>
        <v>0</v>
      </c>
      <c r="FS130" s="18">
        <f>SUMIFS(Fluxo!$N:$N,Fluxo!$S:$S,"&gt;"&amp;FR$5,Fluxo!$S:$S,"&lt;="&amp;FS$5,Fluxo!$D:$D,$D130)</f>
        <v>0</v>
      </c>
      <c r="FT130" s="18">
        <f>SUMIFS(Fluxo!$N:$N,Fluxo!$S:$S,"&gt;"&amp;FS$5,Fluxo!$S:$S,"&lt;="&amp;FT$5,Fluxo!$D:$D,$D130)</f>
        <v>0</v>
      </c>
      <c r="FU130" s="18">
        <f>SUMIFS(Fluxo!$N:$N,Fluxo!$S:$S,"&gt;"&amp;FT$5,Fluxo!$S:$S,"&lt;="&amp;FU$5,Fluxo!$D:$D,$D130)</f>
        <v>0</v>
      </c>
      <c r="FV130" s="18">
        <f>SUMIFS(Fluxo!$N:$N,Fluxo!$S:$S,"&gt;"&amp;FU$5,Fluxo!$S:$S,"&lt;="&amp;FV$5,Fluxo!$D:$D,$D130)</f>
        <v>0</v>
      </c>
      <c r="FW130" s="18">
        <f>SUMIFS(Fluxo!$N:$N,Fluxo!$S:$S,"&gt;"&amp;FV$5,Fluxo!$S:$S,"&lt;="&amp;FW$5,Fluxo!$D:$D,$D130)</f>
        <v>0</v>
      </c>
      <c r="FX130" s="18">
        <f>SUMIFS(Fluxo!$N:$N,Fluxo!$S:$S,"&gt;"&amp;FW$5,Fluxo!$S:$S,"&lt;="&amp;FX$5,Fluxo!$D:$D,$D130)</f>
        <v>0</v>
      </c>
      <c r="FY130" s="18">
        <f>SUMIFS(Fluxo!$N:$N,Fluxo!$S:$S,"&gt;"&amp;FX$5,Fluxo!$S:$S,"&lt;="&amp;FY$5,Fluxo!$D:$D,$D130)</f>
        <v>0</v>
      </c>
      <c r="FZ130" s="18">
        <f>SUMIFS(Fluxo!$N:$N,Fluxo!$S:$S,"&gt;"&amp;FY$5,Fluxo!$S:$S,"&lt;="&amp;FZ$5,Fluxo!$D:$D,$D130)</f>
        <v>0</v>
      </c>
      <c r="GA130" s="18">
        <f>SUMIFS(Fluxo!$N:$N,Fluxo!$S:$S,"&gt;"&amp;FZ$5,Fluxo!$S:$S,"&lt;="&amp;GA$5,Fluxo!$D:$D,$D130)</f>
        <v>0</v>
      </c>
      <c r="GB130" s="18">
        <f>SUMIFS(Fluxo!$N:$N,Fluxo!$S:$S,"&gt;"&amp;GA$5,Fluxo!$S:$S,"&lt;="&amp;GB$5,Fluxo!$D:$D,$D130)</f>
        <v>0</v>
      </c>
      <c r="GC130" s="18">
        <f>SUMIFS(Fluxo!$N:$N,Fluxo!$S:$S,"&gt;"&amp;GB$5,Fluxo!$S:$S,"&lt;="&amp;GC$5,Fluxo!$D:$D,$D130)</f>
        <v>0</v>
      </c>
      <c r="GD130" s="18">
        <f>SUMIFS(Fluxo!$N:$N,Fluxo!$S:$S,"&gt;"&amp;GC$5,Fluxo!$S:$S,"&lt;="&amp;GD$5,Fluxo!$D:$D,$D130)</f>
        <v>0</v>
      </c>
      <c r="GE130" s="18">
        <f>SUMIFS(Fluxo!$N:$N,Fluxo!$S:$S,"&gt;"&amp;GD$5,Fluxo!$S:$S,"&lt;="&amp;GE$5,Fluxo!$D:$D,$D130)</f>
        <v>0</v>
      </c>
      <c r="GF130" s="18">
        <f>SUMIFS(Fluxo!$N:$N,Fluxo!$S:$S,"&gt;"&amp;GE$5,Fluxo!$S:$S,"&lt;="&amp;GF$5,Fluxo!$D:$D,$D130)</f>
        <v>0</v>
      </c>
      <c r="GG130" s="18">
        <f>SUMIFS(Fluxo!$N:$N,Fluxo!$S:$S,"&gt;"&amp;GF$5,Fluxo!$S:$S,"&lt;="&amp;GG$5,Fluxo!$D:$D,$D130)</f>
        <v>0</v>
      </c>
      <c r="GH130" s="18">
        <f>SUMIFS(Fluxo!$N:$N,Fluxo!$S:$S,"&gt;"&amp;GG$5,Fluxo!$S:$S,"&lt;="&amp;GH$5,Fluxo!$D:$D,$D130)</f>
        <v>0</v>
      </c>
      <c r="GI130" s="18">
        <f>SUMIFS(Fluxo!$N:$N,Fluxo!$S:$S,"&gt;"&amp;GH$5,Fluxo!$S:$S,"&lt;="&amp;GI$5,Fluxo!$D:$D,$D130)</f>
        <v>0</v>
      </c>
      <c r="GJ130" s="18">
        <f>SUMIFS(Fluxo!$N:$N,Fluxo!$S:$S,"&gt;"&amp;GI$5,Fluxo!$S:$S,"&lt;="&amp;GJ$5,Fluxo!$D:$D,$D130)</f>
        <v>0</v>
      </c>
      <c r="GK130" s="18">
        <f>SUMIFS(Fluxo!$N:$N,Fluxo!$S:$S,"&gt;"&amp;GJ$5,Fluxo!$S:$S,"&lt;="&amp;GK$5,Fluxo!$D:$D,$D130)</f>
        <v>0</v>
      </c>
      <c r="GL130" s="18">
        <f>SUMIFS(Fluxo!$N:$N,Fluxo!$S:$S,"&gt;"&amp;GK$5,Fluxo!$S:$S,"&lt;="&amp;GL$5,Fluxo!$D:$D,$D130)</f>
        <v>0</v>
      </c>
      <c r="GM130" s="18">
        <f>SUMIFS(Fluxo!$N:$N,Fluxo!$S:$S,"&gt;"&amp;GL$5,Fluxo!$S:$S,"&lt;="&amp;GM$5,Fluxo!$D:$D,$D130)</f>
        <v>0</v>
      </c>
      <c r="GN130" s="18">
        <f>SUMIFS(Fluxo!$N:$N,Fluxo!$S:$S,"&gt;"&amp;GM$5,Fluxo!$S:$S,"&lt;="&amp;GN$5,Fluxo!$D:$D,$D130)</f>
        <v>0</v>
      </c>
      <c r="GO130" s="18">
        <f>SUMIFS(Fluxo!$N:$N,Fluxo!$S:$S,"&gt;"&amp;GN$5,Fluxo!$S:$S,"&lt;="&amp;GO$5,Fluxo!$D:$D,$D130)</f>
        <v>0</v>
      </c>
      <c r="GP130" s="18">
        <f>SUMIFS(Fluxo!$N:$N,Fluxo!$S:$S,"&gt;"&amp;GO$5,Fluxo!$S:$S,"&lt;="&amp;GP$5,Fluxo!$D:$D,$D130)</f>
        <v>0</v>
      </c>
      <c r="GQ130" s="18">
        <f>SUMIFS(Fluxo!$N:$N,Fluxo!$S:$S,"&gt;"&amp;GP$5,Fluxo!$S:$S,"&lt;="&amp;GQ$5,Fluxo!$D:$D,$D130)</f>
        <v>0</v>
      </c>
      <c r="GR130" s="18">
        <f>SUMIFS(Fluxo!$N:$N,Fluxo!$S:$S,"&gt;"&amp;GQ$5,Fluxo!$S:$S,"&lt;="&amp;GR$5,Fluxo!$D:$D,$D130)</f>
        <v>0</v>
      </c>
      <c r="GS130" s="18">
        <f>SUMIFS(Fluxo!$N:$N,Fluxo!$S:$S,"&gt;"&amp;GR$5,Fluxo!$S:$S,"&lt;="&amp;GS$5,Fluxo!$D:$D,$D130)</f>
        <v>0</v>
      </c>
      <c r="GT130" s="18">
        <f>SUMIFS(Fluxo!$N:$N,Fluxo!$S:$S,"&gt;"&amp;GS$5,Fluxo!$S:$S,"&lt;="&amp;GT$5,Fluxo!$D:$D,$D130)</f>
        <v>0</v>
      </c>
      <c r="GU130" s="18">
        <f>SUMIFS(Fluxo!$N:$N,Fluxo!$S:$S,"&gt;"&amp;GT$5,Fluxo!$S:$S,"&lt;="&amp;GU$5,Fluxo!$D:$D,$D130)</f>
        <v>0</v>
      </c>
      <c r="GV130" s="18">
        <f>SUMIFS(Fluxo!$N:$N,Fluxo!$S:$S,"&gt;"&amp;GU$5,Fluxo!$S:$S,"&lt;="&amp;GV$5,Fluxo!$D:$D,$D130)</f>
        <v>0</v>
      </c>
      <c r="GW130" s="18">
        <f>SUMIFS(Fluxo!$N:$N,Fluxo!$S:$S,"&gt;"&amp;GV$5,Fluxo!$S:$S,"&lt;="&amp;GW$5,Fluxo!$D:$D,$D130)</f>
        <v>0</v>
      </c>
      <c r="GX130" s="18">
        <f>SUMIFS(Fluxo!$N:$N,Fluxo!$S:$S,"&gt;"&amp;GW$5,Fluxo!$S:$S,"&lt;="&amp;GX$5,Fluxo!$D:$D,$D130)</f>
        <v>0</v>
      </c>
      <c r="GY130" s="18">
        <f>SUMIFS(Fluxo!$N:$N,Fluxo!$S:$S,"&gt;"&amp;GX$5,Fluxo!$S:$S,"&lt;="&amp;GY$5,Fluxo!$D:$D,$D130)</f>
        <v>0</v>
      </c>
      <c r="GZ130" s="18">
        <f>SUMIFS(Fluxo!$N:$N,Fluxo!$S:$S,"&gt;"&amp;GY$5,Fluxo!$S:$S,"&lt;="&amp;GZ$5,Fluxo!$D:$D,$D130)</f>
        <v>0</v>
      </c>
      <c r="HA130" s="18">
        <f>SUMIFS(Fluxo!$N:$N,Fluxo!$S:$S,"&gt;"&amp;GZ$5,Fluxo!$S:$S,"&lt;="&amp;HA$5,Fluxo!$D:$D,$D130)</f>
        <v>0</v>
      </c>
      <c r="HB130" s="18">
        <f>SUMIFS(Fluxo!$N:$N,Fluxo!$S:$S,"&gt;"&amp;HA$5,Fluxo!$S:$S,"&lt;="&amp;HB$5,Fluxo!$D:$D,$D130)</f>
        <v>0</v>
      </c>
      <c r="HC130" s="18">
        <f>SUMIFS(Fluxo!$N:$N,Fluxo!$S:$S,"&gt;"&amp;HB$5,Fluxo!$S:$S,"&lt;="&amp;HC$5,Fluxo!$D:$D,$D130)</f>
        <v>0</v>
      </c>
      <c r="HD130" s="18">
        <f>SUMIFS(Fluxo!$N:$N,Fluxo!$S:$S,"&gt;"&amp;HC$5,Fluxo!$S:$S,"&lt;="&amp;HD$5,Fluxo!$D:$D,$D130)</f>
        <v>0</v>
      </c>
      <c r="HE130" s="18">
        <f>SUMIFS(Fluxo!$N:$N,Fluxo!$S:$S,"&gt;"&amp;HD$5,Fluxo!$S:$S,"&lt;="&amp;HE$5,Fluxo!$D:$D,$D130)</f>
        <v>0</v>
      </c>
      <c r="HF130" s="18">
        <f>SUMIFS(Fluxo!$N:$N,Fluxo!$S:$S,"&gt;"&amp;HE$5,Fluxo!$S:$S,"&lt;="&amp;HF$5,Fluxo!$D:$D,$D130)</f>
        <v>0</v>
      </c>
    </row>
    <row r="131" spans="1:214">
      <c r="A131" s="20">
        <f t="shared" si="18"/>
        <v>121</v>
      </c>
      <c r="B131" s="140" t="str">
        <f>'Check Carteira'!C123</f>
        <v>E.1016.99.03.2001</v>
      </c>
      <c r="C131" s="141">
        <v>1</v>
      </c>
      <c r="D131" s="129" t="str">
        <f>'Check Carteira'!F123</f>
        <v>S-2001</v>
      </c>
      <c r="E131" s="21" t="str">
        <f>IFERROR(INDEX(Contratos!L:L,MATCH(D131,Contratos!R:R,0)),"")</f>
        <v/>
      </c>
      <c r="F131" s="139" t="str">
        <f>IFERROR(INDEX(Contratos!G:G,MATCH(D131,Contratos!R:R,0)),"")</f>
        <v/>
      </c>
      <c r="H131" s="83">
        <f t="shared" si="19"/>
        <v>1</v>
      </c>
      <c r="J131" s="18">
        <f>SUMIFS(Fluxo!$N:$N,Fluxo!$S:$S,"&gt;"&amp;I$5,Fluxo!$S:$S,"&lt;="&amp;J$5,Fluxo!$D:$D,$D131)</f>
        <v>0</v>
      </c>
      <c r="K131" s="18">
        <f>SUMIFS(Fluxo!$N:$N,Fluxo!$S:$S,"&gt;"&amp;J$5,Fluxo!$S:$S,"&lt;="&amp;K$5,Fluxo!$D:$D,$D131)</f>
        <v>1</v>
      </c>
      <c r="L131" s="18">
        <f>SUMIFS(Fluxo!$N:$N,Fluxo!$S:$S,"&gt;"&amp;K$5,Fluxo!$S:$S,"&lt;="&amp;L$5,Fluxo!$D:$D,$D131)</f>
        <v>0</v>
      </c>
      <c r="M131" s="18">
        <f>SUMIFS(Fluxo!$N:$N,Fluxo!$S:$S,"&gt;"&amp;L$5,Fluxo!$S:$S,"&lt;="&amp;M$5,Fluxo!$D:$D,$D131)</f>
        <v>0</v>
      </c>
      <c r="N131" s="18">
        <f>SUMIFS(Fluxo!$N:$N,Fluxo!$S:$S,"&gt;"&amp;M$5,Fluxo!$S:$S,"&lt;="&amp;N$5,Fluxo!$D:$D,$D131)</f>
        <v>0</v>
      </c>
      <c r="O131" s="18">
        <f>SUMIFS(Fluxo!$N:$N,Fluxo!$S:$S,"&gt;"&amp;N$5,Fluxo!$S:$S,"&lt;="&amp;O$5,Fluxo!$D:$D,$D131)</f>
        <v>0</v>
      </c>
      <c r="P131" s="18">
        <f>SUMIFS(Fluxo!$N:$N,Fluxo!$S:$S,"&gt;"&amp;O$5,Fluxo!$S:$S,"&lt;="&amp;P$5,Fluxo!$D:$D,$D131)</f>
        <v>0</v>
      </c>
      <c r="Q131" s="18">
        <f>SUMIFS(Fluxo!$N:$N,Fluxo!$S:$S,"&gt;"&amp;P$5,Fluxo!$S:$S,"&lt;="&amp;Q$5,Fluxo!$D:$D,$D131)</f>
        <v>0</v>
      </c>
      <c r="R131" s="18">
        <f>SUMIFS(Fluxo!$N:$N,Fluxo!$S:$S,"&gt;"&amp;Q$5,Fluxo!$S:$S,"&lt;="&amp;R$5,Fluxo!$D:$D,$D131)</f>
        <v>0</v>
      </c>
      <c r="S131" s="18">
        <f>SUMIFS(Fluxo!$N:$N,Fluxo!$S:$S,"&gt;"&amp;R$5,Fluxo!$S:$S,"&lt;="&amp;S$5,Fluxo!$D:$D,$D131)</f>
        <v>0</v>
      </c>
      <c r="T131" s="18">
        <f>SUMIFS(Fluxo!$N:$N,Fluxo!$S:$S,"&gt;"&amp;S$5,Fluxo!$S:$S,"&lt;="&amp;T$5,Fluxo!$D:$D,$D131)</f>
        <v>0</v>
      </c>
      <c r="U131" s="18">
        <f>SUMIFS(Fluxo!$N:$N,Fluxo!$S:$S,"&gt;"&amp;T$5,Fluxo!$S:$S,"&lt;="&amp;U$5,Fluxo!$D:$D,$D131)</f>
        <v>0</v>
      </c>
      <c r="V131" s="18">
        <f>SUMIFS(Fluxo!$N:$N,Fluxo!$S:$S,"&gt;"&amp;U$5,Fluxo!$S:$S,"&lt;="&amp;V$5,Fluxo!$D:$D,$D131)</f>
        <v>0</v>
      </c>
      <c r="W131" s="18">
        <f>SUMIFS(Fluxo!$N:$N,Fluxo!$S:$S,"&gt;"&amp;V$5,Fluxo!$S:$S,"&lt;="&amp;W$5,Fluxo!$D:$D,$D131)</f>
        <v>0</v>
      </c>
      <c r="X131" s="18">
        <f>SUMIFS(Fluxo!$N:$N,Fluxo!$S:$S,"&gt;"&amp;W$5,Fluxo!$S:$S,"&lt;="&amp;X$5,Fluxo!$D:$D,$D131)</f>
        <v>0</v>
      </c>
      <c r="Y131" s="18">
        <f>SUMIFS(Fluxo!$N:$N,Fluxo!$S:$S,"&gt;"&amp;X$5,Fluxo!$S:$S,"&lt;="&amp;Y$5,Fluxo!$D:$D,$D131)</f>
        <v>0</v>
      </c>
      <c r="Z131" s="18">
        <f>SUMIFS(Fluxo!$N:$N,Fluxo!$S:$S,"&gt;"&amp;Y$5,Fluxo!$S:$S,"&lt;="&amp;Z$5,Fluxo!$D:$D,$D131)</f>
        <v>0</v>
      </c>
      <c r="AA131" s="18">
        <f>SUMIFS(Fluxo!$N:$N,Fluxo!$S:$S,"&gt;"&amp;Z$5,Fluxo!$S:$S,"&lt;="&amp;AA$5,Fluxo!$D:$D,$D131)</f>
        <v>0</v>
      </c>
      <c r="AB131" s="18">
        <f>SUMIFS(Fluxo!$N:$N,Fluxo!$S:$S,"&gt;"&amp;AA$5,Fluxo!$S:$S,"&lt;="&amp;AB$5,Fluxo!$D:$D,$D131)</f>
        <v>0</v>
      </c>
      <c r="AC131" s="18">
        <f>SUMIFS(Fluxo!$N:$N,Fluxo!$S:$S,"&gt;"&amp;AB$5,Fluxo!$S:$S,"&lt;="&amp;AC$5,Fluxo!$D:$D,$D131)</f>
        <v>0</v>
      </c>
      <c r="AD131" s="18">
        <f>SUMIFS(Fluxo!$N:$N,Fluxo!$S:$S,"&gt;"&amp;AC$5,Fluxo!$S:$S,"&lt;="&amp;AD$5,Fluxo!$D:$D,$D131)</f>
        <v>0</v>
      </c>
      <c r="AE131" s="18">
        <f>SUMIFS(Fluxo!$N:$N,Fluxo!$S:$S,"&gt;"&amp;AD$5,Fluxo!$S:$S,"&lt;="&amp;AE$5,Fluxo!$D:$D,$D131)</f>
        <v>0</v>
      </c>
      <c r="AF131" s="18">
        <f>SUMIFS(Fluxo!$N:$N,Fluxo!$S:$S,"&gt;"&amp;AE$5,Fluxo!$S:$S,"&lt;="&amp;AF$5,Fluxo!$D:$D,$D131)</f>
        <v>0</v>
      </c>
      <c r="AG131" s="18">
        <f>SUMIFS(Fluxo!$N:$N,Fluxo!$S:$S,"&gt;"&amp;AF$5,Fluxo!$S:$S,"&lt;="&amp;AG$5,Fluxo!$D:$D,$D131)</f>
        <v>0</v>
      </c>
      <c r="AH131" s="18">
        <f>SUMIFS(Fluxo!$N:$N,Fluxo!$S:$S,"&gt;"&amp;AG$5,Fluxo!$S:$S,"&lt;="&amp;AH$5,Fluxo!$D:$D,$D131)</f>
        <v>0</v>
      </c>
      <c r="AI131" s="18">
        <f>SUMIFS(Fluxo!$N:$N,Fluxo!$S:$S,"&gt;"&amp;AH$5,Fluxo!$S:$S,"&lt;="&amp;AI$5,Fluxo!$D:$D,$D131)</f>
        <v>0</v>
      </c>
      <c r="AJ131" s="18">
        <f>SUMIFS(Fluxo!$N:$N,Fluxo!$S:$S,"&gt;"&amp;AI$5,Fluxo!$S:$S,"&lt;="&amp;AJ$5,Fluxo!$D:$D,$D131)</f>
        <v>0</v>
      </c>
      <c r="AK131" s="18">
        <f>SUMIFS(Fluxo!$N:$N,Fluxo!$S:$S,"&gt;"&amp;AJ$5,Fluxo!$S:$S,"&lt;="&amp;AK$5,Fluxo!$D:$D,$D131)</f>
        <v>0</v>
      </c>
      <c r="AL131" s="18">
        <f>SUMIFS(Fluxo!$N:$N,Fluxo!$S:$S,"&gt;"&amp;AK$5,Fluxo!$S:$S,"&lt;="&amp;AL$5,Fluxo!$D:$D,$D131)</f>
        <v>0</v>
      </c>
      <c r="AM131" s="18">
        <f>SUMIFS(Fluxo!$N:$N,Fluxo!$S:$S,"&gt;"&amp;AL$5,Fluxo!$S:$S,"&lt;="&amp;AM$5,Fluxo!$D:$D,$D131)</f>
        <v>0</v>
      </c>
      <c r="AN131" s="18">
        <f>SUMIFS(Fluxo!$N:$N,Fluxo!$S:$S,"&gt;"&amp;AM$5,Fluxo!$S:$S,"&lt;="&amp;AN$5,Fluxo!$D:$D,$D131)</f>
        <v>0</v>
      </c>
      <c r="AO131" s="18">
        <f>SUMIFS(Fluxo!$N:$N,Fluxo!$S:$S,"&gt;"&amp;AN$5,Fluxo!$S:$S,"&lt;="&amp;AO$5,Fluxo!$D:$D,$D131)</f>
        <v>0</v>
      </c>
      <c r="AP131" s="18">
        <f>SUMIFS(Fluxo!$N:$N,Fluxo!$S:$S,"&gt;"&amp;AO$5,Fluxo!$S:$S,"&lt;="&amp;AP$5,Fluxo!$D:$D,$D131)</f>
        <v>0</v>
      </c>
      <c r="AQ131" s="18">
        <f>SUMIFS(Fluxo!$N:$N,Fluxo!$S:$S,"&gt;"&amp;AP$5,Fluxo!$S:$S,"&lt;="&amp;AQ$5,Fluxo!$D:$D,$D131)</f>
        <v>0</v>
      </c>
      <c r="AR131" s="18">
        <f>SUMIFS(Fluxo!$N:$N,Fluxo!$S:$S,"&gt;"&amp;AQ$5,Fluxo!$S:$S,"&lt;="&amp;AR$5,Fluxo!$D:$D,$D131)</f>
        <v>0</v>
      </c>
      <c r="AS131" s="18">
        <f>SUMIFS(Fluxo!$N:$N,Fluxo!$S:$S,"&gt;"&amp;AR$5,Fluxo!$S:$S,"&lt;="&amp;AS$5,Fluxo!$D:$D,$D131)</f>
        <v>0</v>
      </c>
      <c r="AT131" s="18">
        <f>SUMIFS(Fluxo!$N:$N,Fluxo!$S:$S,"&gt;"&amp;AS$5,Fluxo!$S:$S,"&lt;="&amp;AT$5,Fluxo!$D:$D,$D131)</f>
        <v>0</v>
      </c>
      <c r="AU131" s="18">
        <f>SUMIFS(Fluxo!$N:$N,Fluxo!$S:$S,"&gt;"&amp;AT$5,Fluxo!$S:$S,"&lt;="&amp;AU$5,Fluxo!$D:$D,$D131)</f>
        <v>0</v>
      </c>
      <c r="AV131" s="18">
        <f>SUMIFS(Fluxo!$N:$N,Fluxo!$S:$S,"&gt;"&amp;AU$5,Fluxo!$S:$S,"&lt;="&amp;AV$5,Fluxo!$D:$D,$D131)</f>
        <v>0</v>
      </c>
      <c r="AW131" s="18">
        <f>SUMIFS(Fluxo!$N:$N,Fluxo!$S:$S,"&gt;"&amp;AV$5,Fluxo!$S:$S,"&lt;="&amp;AW$5,Fluxo!$D:$D,$D131)</f>
        <v>0</v>
      </c>
      <c r="AX131" s="18">
        <f>SUMIFS(Fluxo!$N:$N,Fluxo!$S:$S,"&gt;"&amp;AW$5,Fluxo!$S:$S,"&lt;="&amp;AX$5,Fluxo!$D:$D,$D131)</f>
        <v>0</v>
      </c>
      <c r="AY131" s="18">
        <f>SUMIFS(Fluxo!$N:$N,Fluxo!$S:$S,"&gt;"&amp;AX$5,Fluxo!$S:$S,"&lt;="&amp;AY$5,Fluxo!$D:$D,$D131)</f>
        <v>0</v>
      </c>
      <c r="AZ131" s="18">
        <f>SUMIFS(Fluxo!$N:$N,Fluxo!$S:$S,"&gt;"&amp;AY$5,Fluxo!$S:$S,"&lt;="&amp;AZ$5,Fluxo!$D:$D,$D131)</f>
        <v>0</v>
      </c>
      <c r="BA131" s="18">
        <f>SUMIFS(Fluxo!$N:$N,Fluxo!$S:$S,"&gt;"&amp;AZ$5,Fluxo!$S:$S,"&lt;="&amp;BA$5,Fluxo!$D:$D,$D131)</f>
        <v>0</v>
      </c>
      <c r="BB131" s="18">
        <f>SUMIFS(Fluxo!$N:$N,Fluxo!$S:$S,"&gt;"&amp;BA$5,Fluxo!$S:$S,"&lt;="&amp;BB$5,Fluxo!$D:$D,$D131)</f>
        <v>0</v>
      </c>
      <c r="BC131" s="18">
        <f>SUMIFS(Fluxo!$N:$N,Fluxo!$S:$S,"&gt;"&amp;BB$5,Fluxo!$S:$S,"&lt;="&amp;BC$5,Fluxo!$D:$D,$D131)</f>
        <v>0</v>
      </c>
      <c r="BD131" s="18">
        <f>SUMIFS(Fluxo!$N:$N,Fluxo!$S:$S,"&gt;"&amp;BC$5,Fluxo!$S:$S,"&lt;="&amp;BD$5,Fluxo!$D:$D,$D131)</f>
        <v>0</v>
      </c>
      <c r="BE131" s="18">
        <f>SUMIFS(Fluxo!$N:$N,Fluxo!$S:$S,"&gt;"&amp;BD$5,Fluxo!$S:$S,"&lt;="&amp;BE$5,Fluxo!$D:$D,$D131)</f>
        <v>0</v>
      </c>
      <c r="BF131" s="18">
        <f>SUMIFS(Fluxo!$N:$N,Fluxo!$S:$S,"&gt;"&amp;BE$5,Fluxo!$S:$S,"&lt;="&amp;BF$5,Fluxo!$D:$D,$D131)</f>
        <v>0</v>
      </c>
      <c r="BG131" s="18">
        <f>SUMIFS(Fluxo!$N:$N,Fluxo!$S:$S,"&gt;"&amp;BF$5,Fluxo!$S:$S,"&lt;="&amp;BG$5,Fluxo!$D:$D,$D131)</f>
        <v>0</v>
      </c>
      <c r="BH131" s="18">
        <f>SUMIFS(Fluxo!$N:$N,Fluxo!$S:$S,"&gt;"&amp;BG$5,Fluxo!$S:$S,"&lt;="&amp;BH$5,Fluxo!$D:$D,$D131)</f>
        <v>0</v>
      </c>
      <c r="BI131" s="18">
        <f>SUMIFS(Fluxo!$N:$N,Fluxo!$S:$S,"&gt;"&amp;BH$5,Fluxo!$S:$S,"&lt;="&amp;BI$5,Fluxo!$D:$D,$D131)</f>
        <v>0</v>
      </c>
      <c r="BJ131" s="18">
        <f>SUMIFS(Fluxo!$N:$N,Fluxo!$S:$S,"&gt;"&amp;BI$5,Fluxo!$S:$S,"&lt;="&amp;BJ$5,Fluxo!$D:$D,$D131)</f>
        <v>0</v>
      </c>
      <c r="BK131" s="18">
        <f>SUMIFS(Fluxo!$N:$N,Fluxo!$S:$S,"&gt;"&amp;BJ$5,Fluxo!$S:$S,"&lt;="&amp;BK$5,Fluxo!$D:$D,$D131)</f>
        <v>0</v>
      </c>
      <c r="BL131" s="18">
        <f>SUMIFS(Fluxo!$N:$N,Fluxo!$S:$S,"&gt;"&amp;BK$5,Fluxo!$S:$S,"&lt;="&amp;BL$5,Fluxo!$D:$D,$D131)</f>
        <v>0</v>
      </c>
      <c r="BM131" s="18">
        <f>SUMIFS(Fluxo!$N:$N,Fluxo!$S:$S,"&gt;"&amp;BL$5,Fluxo!$S:$S,"&lt;="&amp;BM$5,Fluxo!$D:$D,$D131)</f>
        <v>0</v>
      </c>
      <c r="BN131" s="18">
        <f>SUMIFS(Fluxo!$N:$N,Fluxo!$S:$S,"&gt;"&amp;BM$5,Fluxo!$S:$S,"&lt;="&amp;BN$5,Fluxo!$D:$D,$D131)</f>
        <v>0</v>
      </c>
      <c r="BO131" s="18">
        <f>SUMIFS(Fluxo!$N:$N,Fluxo!$S:$S,"&gt;"&amp;BN$5,Fluxo!$S:$S,"&lt;="&amp;BO$5,Fluxo!$D:$D,$D131)</f>
        <v>0</v>
      </c>
      <c r="BP131" s="18">
        <f>SUMIFS(Fluxo!$N:$N,Fluxo!$S:$S,"&gt;"&amp;BO$5,Fluxo!$S:$S,"&lt;="&amp;BP$5,Fluxo!$D:$D,$D131)</f>
        <v>0</v>
      </c>
      <c r="BQ131" s="18">
        <f>SUMIFS(Fluxo!$N:$N,Fluxo!$S:$S,"&gt;"&amp;BP$5,Fluxo!$S:$S,"&lt;="&amp;BQ$5,Fluxo!$D:$D,$D131)</f>
        <v>0</v>
      </c>
      <c r="BR131" s="18">
        <f>SUMIFS(Fluxo!$N:$N,Fluxo!$S:$S,"&gt;"&amp;BQ$5,Fluxo!$S:$S,"&lt;="&amp;BR$5,Fluxo!$D:$D,$D131)</f>
        <v>0</v>
      </c>
      <c r="BS131" s="18">
        <f>SUMIFS(Fluxo!$N:$N,Fluxo!$S:$S,"&gt;"&amp;BR$5,Fluxo!$S:$S,"&lt;="&amp;BS$5,Fluxo!$D:$D,$D131)</f>
        <v>0</v>
      </c>
      <c r="BT131" s="18">
        <f>SUMIFS(Fluxo!$N:$N,Fluxo!$S:$S,"&gt;"&amp;BS$5,Fluxo!$S:$S,"&lt;="&amp;BT$5,Fluxo!$D:$D,$D131)</f>
        <v>0</v>
      </c>
      <c r="BU131" s="18">
        <f>SUMIFS(Fluxo!$N:$N,Fluxo!$S:$S,"&gt;"&amp;BT$5,Fluxo!$S:$S,"&lt;="&amp;BU$5,Fluxo!$D:$D,$D131)</f>
        <v>0</v>
      </c>
      <c r="BV131" s="18">
        <f>SUMIFS(Fluxo!$N:$N,Fluxo!$S:$S,"&gt;"&amp;BU$5,Fluxo!$S:$S,"&lt;="&amp;BV$5,Fluxo!$D:$D,$D131)</f>
        <v>0</v>
      </c>
      <c r="BW131" s="18">
        <f>SUMIFS(Fluxo!$N:$N,Fluxo!$S:$S,"&gt;"&amp;BV$5,Fluxo!$S:$S,"&lt;="&amp;BW$5,Fluxo!$D:$D,$D131)</f>
        <v>0</v>
      </c>
      <c r="BX131" s="18">
        <f>SUMIFS(Fluxo!$N:$N,Fluxo!$S:$S,"&gt;"&amp;BW$5,Fluxo!$S:$S,"&lt;="&amp;BX$5,Fluxo!$D:$D,$D131)</f>
        <v>0</v>
      </c>
      <c r="BY131" s="18">
        <f>SUMIFS(Fluxo!$N:$N,Fluxo!$S:$S,"&gt;"&amp;BX$5,Fluxo!$S:$S,"&lt;="&amp;BY$5,Fluxo!$D:$D,$D131)</f>
        <v>0</v>
      </c>
      <c r="BZ131" s="18">
        <f>SUMIFS(Fluxo!$N:$N,Fluxo!$S:$S,"&gt;"&amp;BY$5,Fluxo!$S:$S,"&lt;="&amp;BZ$5,Fluxo!$D:$D,$D131)</f>
        <v>0</v>
      </c>
      <c r="CA131" s="18">
        <f>SUMIFS(Fluxo!$N:$N,Fluxo!$S:$S,"&gt;"&amp;BZ$5,Fluxo!$S:$S,"&lt;="&amp;CA$5,Fluxo!$D:$D,$D131)</f>
        <v>0</v>
      </c>
      <c r="CB131" s="18">
        <f>SUMIFS(Fluxo!$N:$N,Fluxo!$S:$S,"&gt;"&amp;CA$5,Fluxo!$S:$S,"&lt;="&amp;CB$5,Fluxo!$D:$D,$D131)</f>
        <v>0</v>
      </c>
      <c r="CC131" s="18">
        <f>SUMIFS(Fluxo!$N:$N,Fluxo!$S:$S,"&gt;"&amp;CB$5,Fluxo!$S:$S,"&lt;="&amp;CC$5,Fluxo!$D:$D,$D131)</f>
        <v>0</v>
      </c>
      <c r="CD131" s="18">
        <f>SUMIFS(Fluxo!$N:$N,Fluxo!$S:$S,"&gt;"&amp;CC$5,Fluxo!$S:$S,"&lt;="&amp;CD$5,Fluxo!$D:$D,$D131)</f>
        <v>0</v>
      </c>
      <c r="CE131" s="18">
        <f>SUMIFS(Fluxo!$N:$N,Fluxo!$S:$S,"&gt;"&amp;CD$5,Fluxo!$S:$S,"&lt;="&amp;CE$5,Fluxo!$D:$D,$D131)</f>
        <v>0</v>
      </c>
      <c r="CF131" s="18">
        <f>SUMIFS(Fluxo!$N:$N,Fluxo!$S:$S,"&gt;"&amp;CE$5,Fluxo!$S:$S,"&lt;="&amp;CF$5,Fluxo!$D:$D,$D131)</f>
        <v>0</v>
      </c>
      <c r="CG131" s="18">
        <f>SUMIFS(Fluxo!$N:$N,Fluxo!$S:$S,"&gt;"&amp;CF$5,Fluxo!$S:$S,"&lt;="&amp;CG$5,Fluxo!$D:$D,$D131)</f>
        <v>0</v>
      </c>
      <c r="CH131" s="18">
        <f>SUMIFS(Fluxo!$N:$N,Fluxo!$S:$S,"&gt;"&amp;CG$5,Fluxo!$S:$S,"&lt;="&amp;CH$5,Fluxo!$D:$D,$D131)</f>
        <v>0</v>
      </c>
      <c r="CI131" s="18">
        <f>SUMIFS(Fluxo!$N:$N,Fluxo!$S:$S,"&gt;"&amp;CH$5,Fluxo!$S:$S,"&lt;="&amp;CI$5,Fluxo!$D:$D,$D131)</f>
        <v>0</v>
      </c>
      <c r="CJ131" s="18">
        <f>SUMIFS(Fluxo!$N:$N,Fluxo!$S:$S,"&gt;"&amp;CI$5,Fluxo!$S:$S,"&lt;="&amp;CJ$5,Fluxo!$D:$D,$D131)</f>
        <v>0</v>
      </c>
      <c r="CK131" s="18">
        <f>SUMIFS(Fluxo!$N:$N,Fluxo!$S:$S,"&gt;"&amp;CJ$5,Fluxo!$S:$S,"&lt;="&amp;CK$5,Fluxo!$D:$D,$D131)</f>
        <v>0</v>
      </c>
      <c r="CL131" s="18">
        <f>SUMIFS(Fluxo!$N:$N,Fluxo!$S:$S,"&gt;"&amp;CK$5,Fluxo!$S:$S,"&lt;="&amp;CL$5,Fluxo!$D:$D,$D131)</f>
        <v>0</v>
      </c>
      <c r="CM131" s="18">
        <f>SUMIFS(Fluxo!$N:$N,Fluxo!$S:$S,"&gt;"&amp;CL$5,Fluxo!$S:$S,"&lt;="&amp;CM$5,Fluxo!$D:$D,$D131)</f>
        <v>0</v>
      </c>
      <c r="CN131" s="18">
        <f>SUMIFS(Fluxo!$N:$N,Fluxo!$S:$S,"&gt;"&amp;CM$5,Fluxo!$S:$S,"&lt;="&amp;CN$5,Fluxo!$D:$D,$D131)</f>
        <v>0</v>
      </c>
      <c r="CO131" s="18">
        <f>SUMIFS(Fluxo!$N:$N,Fluxo!$S:$S,"&gt;"&amp;CN$5,Fluxo!$S:$S,"&lt;="&amp;CO$5,Fluxo!$D:$D,$D131)</f>
        <v>0</v>
      </c>
      <c r="CP131" s="18">
        <f>SUMIFS(Fluxo!$N:$N,Fluxo!$S:$S,"&gt;"&amp;CO$5,Fluxo!$S:$S,"&lt;="&amp;CP$5,Fluxo!$D:$D,$D131)</f>
        <v>0</v>
      </c>
      <c r="CQ131" s="18">
        <f>SUMIFS(Fluxo!$N:$N,Fluxo!$S:$S,"&gt;"&amp;CP$5,Fluxo!$S:$S,"&lt;="&amp;CQ$5,Fluxo!$D:$D,$D131)</f>
        <v>0</v>
      </c>
      <c r="CR131" s="18">
        <f>SUMIFS(Fluxo!$N:$N,Fluxo!$S:$S,"&gt;"&amp;CQ$5,Fluxo!$S:$S,"&lt;="&amp;CR$5,Fluxo!$D:$D,$D131)</f>
        <v>0</v>
      </c>
      <c r="CS131" s="18">
        <f>SUMIFS(Fluxo!$N:$N,Fluxo!$S:$S,"&gt;"&amp;CR$5,Fluxo!$S:$S,"&lt;="&amp;CS$5,Fluxo!$D:$D,$D131)</f>
        <v>0</v>
      </c>
      <c r="CT131" s="18">
        <f>SUMIFS(Fluxo!$N:$N,Fluxo!$S:$S,"&gt;"&amp;CS$5,Fluxo!$S:$S,"&lt;="&amp;CT$5,Fluxo!$D:$D,$D131)</f>
        <v>0</v>
      </c>
      <c r="CU131" s="18">
        <f>SUMIFS(Fluxo!$N:$N,Fluxo!$S:$S,"&gt;"&amp;CT$5,Fluxo!$S:$S,"&lt;="&amp;CU$5,Fluxo!$D:$D,$D131)</f>
        <v>0</v>
      </c>
      <c r="CV131" s="18">
        <f>SUMIFS(Fluxo!$N:$N,Fluxo!$S:$S,"&gt;"&amp;CU$5,Fluxo!$S:$S,"&lt;="&amp;CV$5,Fluxo!$D:$D,$D131)</f>
        <v>0</v>
      </c>
      <c r="CW131" s="18">
        <f>SUMIFS(Fluxo!$N:$N,Fluxo!$S:$S,"&gt;"&amp;CV$5,Fluxo!$S:$S,"&lt;="&amp;CW$5,Fluxo!$D:$D,$D131)</f>
        <v>0</v>
      </c>
      <c r="CX131" s="18">
        <f>SUMIFS(Fluxo!$N:$N,Fluxo!$S:$S,"&gt;"&amp;CW$5,Fluxo!$S:$S,"&lt;="&amp;CX$5,Fluxo!$D:$D,$D131)</f>
        <v>0</v>
      </c>
      <c r="CY131" s="18">
        <f>SUMIFS(Fluxo!$N:$N,Fluxo!$S:$S,"&gt;"&amp;CX$5,Fluxo!$S:$S,"&lt;="&amp;CY$5,Fluxo!$D:$D,$D131)</f>
        <v>0</v>
      </c>
      <c r="CZ131" s="18">
        <f>SUMIFS(Fluxo!$N:$N,Fluxo!$S:$S,"&gt;"&amp;CY$5,Fluxo!$S:$S,"&lt;="&amp;CZ$5,Fluxo!$D:$D,$D131)</f>
        <v>0</v>
      </c>
      <c r="DA131" s="18">
        <f>SUMIFS(Fluxo!$N:$N,Fluxo!$S:$S,"&gt;"&amp;CZ$5,Fluxo!$S:$S,"&lt;="&amp;DA$5,Fluxo!$D:$D,$D131)</f>
        <v>0</v>
      </c>
      <c r="DB131" s="18">
        <f>SUMIFS(Fluxo!$N:$N,Fluxo!$S:$S,"&gt;"&amp;DA$5,Fluxo!$S:$S,"&lt;="&amp;DB$5,Fluxo!$D:$D,$D131)</f>
        <v>0</v>
      </c>
      <c r="DC131" s="18">
        <f>SUMIFS(Fluxo!$N:$N,Fluxo!$S:$S,"&gt;"&amp;DB$5,Fluxo!$S:$S,"&lt;="&amp;DC$5,Fluxo!$D:$D,$D131)</f>
        <v>0</v>
      </c>
      <c r="DD131" s="18">
        <f>SUMIFS(Fluxo!$N:$N,Fluxo!$S:$S,"&gt;"&amp;DC$5,Fluxo!$S:$S,"&lt;="&amp;DD$5,Fluxo!$D:$D,$D131)</f>
        <v>0</v>
      </c>
      <c r="DE131" s="18">
        <f>SUMIFS(Fluxo!$N:$N,Fluxo!$S:$S,"&gt;"&amp;DD$5,Fluxo!$S:$S,"&lt;="&amp;DE$5,Fluxo!$D:$D,$D131)</f>
        <v>0</v>
      </c>
      <c r="DF131" s="18">
        <f>SUMIFS(Fluxo!$N:$N,Fluxo!$S:$S,"&gt;"&amp;DE$5,Fluxo!$S:$S,"&lt;="&amp;DF$5,Fluxo!$D:$D,$D131)</f>
        <v>0</v>
      </c>
      <c r="DG131" s="18">
        <f>SUMIFS(Fluxo!$N:$N,Fluxo!$S:$S,"&gt;"&amp;DF$5,Fluxo!$S:$S,"&lt;="&amp;DG$5,Fluxo!$D:$D,$D131)</f>
        <v>0</v>
      </c>
      <c r="DH131" s="18">
        <f>SUMIFS(Fluxo!$N:$N,Fluxo!$S:$S,"&gt;"&amp;DG$5,Fluxo!$S:$S,"&lt;="&amp;DH$5,Fluxo!$D:$D,$D131)</f>
        <v>0</v>
      </c>
      <c r="DI131" s="18">
        <f>SUMIFS(Fluxo!$N:$N,Fluxo!$S:$S,"&gt;"&amp;DH$5,Fluxo!$S:$S,"&lt;="&amp;DI$5,Fluxo!$D:$D,$D131)</f>
        <v>0</v>
      </c>
      <c r="DJ131" s="18">
        <f>SUMIFS(Fluxo!$N:$N,Fluxo!$S:$S,"&gt;"&amp;DI$5,Fluxo!$S:$S,"&lt;="&amp;DJ$5,Fluxo!$D:$D,$D131)</f>
        <v>0</v>
      </c>
      <c r="DK131" s="18">
        <f>SUMIFS(Fluxo!$N:$N,Fluxo!$S:$S,"&gt;"&amp;DJ$5,Fluxo!$S:$S,"&lt;="&amp;DK$5,Fluxo!$D:$D,$D131)</f>
        <v>0</v>
      </c>
      <c r="DL131" s="18">
        <f>SUMIFS(Fluxo!$N:$N,Fluxo!$S:$S,"&gt;"&amp;DK$5,Fluxo!$S:$S,"&lt;="&amp;DL$5,Fluxo!$D:$D,$D131)</f>
        <v>0</v>
      </c>
      <c r="DM131" s="18">
        <f>SUMIFS(Fluxo!$N:$N,Fluxo!$S:$S,"&gt;"&amp;DL$5,Fluxo!$S:$S,"&lt;="&amp;DM$5,Fluxo!$D:$D,$D131)</f>
        <v>0</v>
      </c>
      <c r="DN131" s="18">
        <f>SUMIFS(Fluxo!$N:$N,Fluxo!$S:$S,"&gt;"&amp;DM$5,Fluxo!$S:$S,"&lt;="&amp;DN$5,Fluxo!$D:$D,$D131)</f>
        <v>0</v>
      </c>
      <c r="DO131" s="18">
        <f>SUMIFS(Fluxo!$N:$N,Fluxo!$S:$S,"&gt;"&amp;DN$5,Fluxo!$S:$S,"&lt;="&amp;DO$5,Fluxo!$D:$D,$D131)</f>
        <v>0</v>
      </c>
      <c r="DP131" s="18">
        <f>SUMIFS(Fluxo!$N:$N,Fluxo!$S:$S,"&gt;"&amp;DO$5,Fluxo!$S:$S,"&lt;="&amp;DP$5,Fluxo!$D:$D,$D131)</f>
        <v>0</v>
      </c>
      <c r="DQ131" s="18">
        <f>SUMIFS(Fluxo!$N:$N,Fluxo!$S:$S,"&gt;"&amp;DP$5,Fluxo!$S:$S,"&lt;="&amp;DQ$5,Fluxo!$D:$D,$D131)</f>
        <v>0</v>
      </c>
      <c r="DR131" s="18">
        <f>SUMIFS(Fluxo!$N:$N,Fluxo!$S:$S,"&gt;"&amp;DQ$5,Fluxo!$S:$S,"&lt;="&amp;DR$5,Fluxo!$D:$D,$D131)</f>
        <v>0</v>
      </c>
      <c r="DS131" s="18">
        <f>SUMIFS(Fluxo!$N:$N,Fluxo!$S:$S,"&gt;"&amp;DR$5,Fluxo!$S:$S,"&lt;="&amp;DS$5,Fluxo!$D:$D,$D131)</f>
        <v>0</v>
      </c>
      <c r="DT131" s="18">
        <f>SUMIFS(Fluxo!$N:$N,Fluxo!$S:$S,"&gt;"&amp;DS$5,Fluxo!$S:$S,"&lt;="&amp;DT$5,Fluxo!$D:$D,$D131)</f>
        <v>0</v>
      </c>
      <c r="DU131" s="18">
        <f>SUMIFS(Fluxo!$N:$N,Fluxo!$S:$S,"&gt;"&amp;DT$5,Fluxo!$S:$S,"&lt;="&amp;DU$5,Fluxo!$D:$D,$D131)</f>
        <v>0</v>
      </c>
      <c r="DV131" s="18">
        <f>SUMIFS(Fluxo!$N:$N,Fluxo!$S:$S,"&gt;"&amp;DU$5,Fluxo!$S:$S,"&lt;="&amp;DV$5,Fluxo!$D:$D,$D131)</f>
        <v>0</v>
      </c>
      <c r="DW131" s="18">
        <f>SUMIFS(Fluxo!$N:$N,Fluxo!$S:$S,"&gt;"&amp;DV$5,Fluxo!$S:$S,"&lt;="&amp;DW$5,Fluxo!$D:$D,$D131)</f>
        <v>0</v>
      </c>
      <c r="DX131" s="18">
        <f>SUMIFS(Fluxo!$N:$N,Fluxo!$S:$S,"&gt;"&amp;DW$5,Fluxo!$S:$S,"&lt;="&amp;DX$5,Fluxo!$D:$D,$D131)</f>
        <v>0</v>
      </c>
      <c r="DY131" s="18">
        <f>SUMIFS(Fluxo!$N:$N,Fluxo!$S:$S,"&gt;"&amp;DX$5,Fluxo!$S:$S,"&lt;="&amp;DY$5,Fluxo!$D:$D,$D131)</f>
        <v>0</v>
      </c>
      <c r="DZ131" s="18">
        <f>SUMIFS(Fluxo!$N:$N,Fluxo!$S:$S,"&gt;"&amp;DY$5,Fluxo!$S:$S,"&lt;="&amp;DZ$5,Fluxo!$D:$D,$D131)</f>
        <v>0</v>
      </c>
      <c r="EA131" s="18">
        <f>SUMIFS(Fluxo!$N:$N,Fluxo!$S:$S,"&gt;"&amp;DZ$5,Fluxo!$S:$S,"&lt;="&amp;EA$5,Fluxo!$D:$D,$D131)</f>
        <v>0</v>
      </c>
      <c r="EB131" s="18">
        <f>SUMIFS(Fluxo!$N:$N,Fluxo!$S:$S,"&gt;"&amp;EA$5,Fluxo!$S:$S,"&lt;="&amp;EB$5,Fluxo!$D:$D,$D131)</f>
        <v>0</v>
      </c>
      <c r="EC131" s="18">
        <f>SUMIFS(Fluxo!$N:$N,Fluxo!$S:$S,"&gt;"&amp;EB$5,Fluxo!$S:$S,"&lt;="&amp;EC$5,Fluxo!$D:$D,$D131)</f>
        <v>0</v>
      </c>
      <c r="ED131" s="18">
        <f>SUMIFS(Fluxo!$N:$N,Fluxo!$S:$S,"&gt;"&amp;EC$5,Fluxo!$S:$S,"&lt;="&amp;ED$5,Fluxo!$D:$D,$D131)</f>
        <v>0</v>
      </c>
      <c r="EE131" s="18">
        <f>SUMIFS(Fluxo!$N:$N,Fluxo!$S:$S,"&gt;"&amp;ED$5,Fluxo!$S:$S,"&lt;="&amp;EE$5,Fluxo!$D:$D,$D131)</f>
        <v>0</v>
      </c>
      <c r="EF131" s="18">
        <f>SUMIFS(Fluxo!$N:$N,Fluxo!$S:$S,"&gt;"&amp;EE$5,Fluxo!$S:$S,"&lt;="&amp;EF$5,Fluxo!$D:$D,$D131)</f>
        <v>0</v>
      </c>
      <c r="EG131" s="18">
        <f>SUMIFS(Fluxo!$N:$N,Fluxo!$S:$S,"&gt;"&amp;EF$5,Fluxo!$S:$S,"&lt;="&amp;EG$5,Fluxo!$D:$D,$D131)</f>
        <v>0</v>
      </c>
      <c r="EH131" s="18">
        <f>SUMIFS(Fluxo!$N:$N,Fluxo!$S:$S,"&gt;"&amp;EG$5,Fluxo!$S:$S,"&lt;="&amp;EH$5,Fluxo!$D:$D,$D131)</f>
        <v>0</v>
      </c>
      <c r="EI131" s="18">
        <f>SUMIFS(Fluxo!$N:$N,Fluxo!$S:$S,"&gt;"&amp;EH$5,Fluxo!$S:$S,"&lt;="&amp;EI$5,Fluxo!$D:$D,$D131)</f>
        <v>0</v>
      </c>
      <c r="EJ131" s="18">
        <f>SUMIFS(Fluxo!$N:$N,Fluxo!$S:$S,"&gt;"&amp;EI$5,Fluxo!$S:$S,"&lt;="&amp;EJ$5,Fluxo!$D:$D,$D131)</f>
        <v>0</v>
      </c>
      <c r="EK131" s="18">
        <f>SUMIFS(Fluxo!$N:$N,Fluxo!$S:$S,"&gt;"&amp;EJ$5,Fluxo!$S:$S,"&lt;="&amp;EK$5,Fluxo!$D:$D,$D131)</f>
        <v>0</v>
      </c>
      <c r="EL131" s="18">
        <f>SUMIFS(Fluxo!$N:$N,Fluxo!$S:$S,"&gt;"&amp;EK$5,Fluxo!$S:$S,"&lt;="&amp;EL$5,Fluxo!$D:$D,$D131)</f>
        <v>0</v>
      </c>
      <c r="EM131" s="18">
        <f>SUMIFS(Fluxo!$N:$N,Fluxo!$S:$S,"&gt;"&amp;EL$5,Fluxo!$S:$S,"&lt;="&amp;EM$5,Fluxo!$D:$D,$D131)</f>
        <v>0</v>
      </c>
      <c r="EN131" s="18">
        <f>SUMIFS(Fluxo!$N:$N,Fluxo!$S:$S,"&gt;"&amp;EM$5,Fluxo!$S:$S,"&lt;="&amp;EN$5,Fluxo!$D:$D,$D131)</f>
        <v>0</v>
      </c>
      <c r="EO131" s="18">
        <f>SUMIFS(Fluxo!$N:$N,Fluxo!$S:$S,"&gt;"&amp;EN$5,Fluxo!$S:$S,"&lt;="&amp;EO$5,Fluxo!$D:$D,$D131)</f>
        <v>0</v>
      </c>
      <c r="EP131" s="18">
        <f>SUMIFS(Fluxo!$N:$N,Fluxo!$S:$S,"&gt;"&amp;EO$5,Fluxo!$S:$S,"&lt;="&amp;EP$5,Fluxo!$D:$D,$D131)</f>
        <v>0</v>
      </c>
      <c r="EQ131" s="18">
        <f>SUMIFS(Fluxo!$N:$N,Fluxo!$S:$S,"&gt;"&amp;EP$5,Fluxo!$S:$S,"&lt;="&amp;EQ$5,Fluxo!$D:$D,$D131)</f>
        <v>0</v>
      </c>
      <c r="ER131" s="18">
        <f>SUMIFS(Fluxo!$N:$N,Fluxo!$S:$S,"&gt;"&amp;EQ$5,Fluxo!$S:$S,"&lt;="&amp;ER$5,Fluxo!$D:$D,$D131)</f>
        <v>0</v>
      </c>
      <c r="ES131" s="18">
        <f>SUMIFS(Fluxo!$N:$N,Fluxo!$S:$S,"&gt;"&amp;ER$5,Fluxo!$S:$S,"&lt;="&amp;ES$5,Fluxo!$D:$D,$D131)</f>
        <v>0</v>
      </c>
      <c r="ET131" s="18">
        <f>SUMIFS(Fluxo!$N:$N,Fluxo!$S:$S,"&gt;"&amp;ES$5,Fluxo!$S:$S,"&lt;="&amp;ET$5,Fluxo!$D:$D,$D131)</f>
        <v>0</v>
      </c>
      <c r="EU131" s="18">
        <f>SUMIFS(Fluxo!$N:$N,Fluxo!$S:$S,"&gt;"&amp;ET$5,Fluxo!$S:$S,"&lt;="&amp;EU$5,Fluxo!$D:$D,$D131)</f>
        <v>0</v>
      </c>
      <c r="EV131" s="18">
        <f>SUMIFS(Fluxo!$N:$N,Fluxo!$S:$S,"&gt;"&amp;EU$5,Fluxo!$S:$S,"&lt;="&amp;EV$5,Fluxo!$D:$D,$D131)</f>
        <v>0</v>
      </c>
      <c r="EW131" s="18">
        <f>SUMIFS(Fluxo!$N:$N,Fluxo!$S:$S,"&gt;"&amp;EV$5,Fluxo!$S:$S,"&lt;="&amp;EW$5,Fluxo!$D:$D,$D131)</f>
        <v>0</v>
      </c>
      <c r="EX131" s="18">
        <f>SUMIFS(Fluxo!$N:$N,Fluxo!$S:$S,"&gt;"&amp;EW$5,Fluxo!$S:$S,"&lt;="&amp;EX$5,Fluxo!$D:$D,$D131)</f>
        <v>0</v>
      </c>
      <c r="EY131" s="18">
        <f>SUMIFS(Fluxo!$N:$N,Fluxo!$S:$S,"&gt;"&amp;EX$5,Fluxo!$S:$S,"&lt;="&amp;EY$5,Fluxo!$D:$D,$D131)</f>
        <v>0</v>
      </c>
      <c r="EZ131" s="18">
        <f>SUMIFS(Fluxo!$N:$N,Fluxo!$S:$S,"&gt;"&amp;EY$5,Fluxo!$S:$S,"&lt;="&amp;EZ$5,Fluxo!$D:$D,$D131)</f>
        <v>0</v>
      </c>
      <c r="FA131" s="18">
        <f>SUMIFS(Fluxo!$N:$N,Fluxo!$S:$S,"&gt;"&amp;EZ$5,Fluxo!$S:$S,"&lt;="&amp;FA$5,Fluxo!$D:$D,$D131)</f>
        <v>0</v>
      </c>
      <c r="FB131" s="18">
        <f>SUMIFS(Fluxo!$N:$N,Fluxo!$S:$S,"&gt;"&amp;FA$5,Fluxo!$S:$S,"&lt;="&amp;FB$5,Fluxo!$D:$D,$D131)</f>
        <v>0</v>
      </c>
      <c r="FC131" s="18">
        <f>SUMIFS(Fluxo!$N:$N,Fluxo!$S:$S,"&gt;"&amp;FB$5,Fluxo!$S:$S,"&lt;="&amp;FC$5,Fluxo!$D:$D,$D131)</f>
        <v>0</v>
      </c>
      <c r="FD131" s="18">
        <f>SUMIFS(Fluxo!$N:$N,Fluxo!$S:$S,"&gt;"&amp;FC$5,Fluxo!$S:$S,"&lt;="&amp;FD$5,Fluxo!$D:$D,$D131)</f>
        <v>0</v>
      </c>
      <c r="FE131" s="18">
        <f>SUMIFS(Fluxo!$N:$N,Fluxo!$S:$S,"&gt;"&amp;FD$5,Fluxo!$S:$S,"&lt;="&amp;FE$5,Fluxo!$D:$D,$D131)</f>
        <v>0</v>
      </c>
      <c r="FF131" s="18">
        <f>SUMIFS(Fluxo!$N:$N,Fluxo!$S:$S,"&gt;"&amp;FE$5,Fluxo!$S:$S,"&lt;="&amp;FF$5,Fluxo!$D:$D,$D131)</f>
        <v>0</v>
      </c>
      <c r="FG131" s="18">
        <f>SUMIFS(Fluxo!$N:$N,Fluxo!$S:$S,"&gt;"&amp;FF$5,Fluxo!$S:$S,"&lt;="&amp;FG$5,Fluxo!$D:$D,$D131)</f>
        <v>0</v>
      </c>
      <c r="FH131" s="18">
        <f>SUMIFS(Fluxo!$N:$N,Fluxo!$S:$S,"&gt;"&amp;FG$5,Fluxo!$S:$S,"&lt;="&amp;FH$5,Fluxo!$D:$D,$D131)</f>
        <v>0</v>
      </c>
      <c r="FI131" s="18">
        <f>SUMIFS(Fluxo!$N:$N,Fluxo!$S:$S,"&gt;"&amp;FH$5,Fluxo!$S:$S,"&lt;="&amp;FI$5,Fluxo!$D:$D,$D131)</f>
        <v>0</v>
      </c>
      <c r="FJ131" s="18">
        <f>SUMIFS(Fluxo!$N:$N,Fluxo!$S:$S,"&gt;"&amp;FI$5,Fluxo!$S:$S,"&lt;="&amp;FJ$5,Fluxo!$D:$D,$D131)</f>
        <v>0</v>
      </c>
      <c r="FK131" s="18">
        <f>SUMIFS(Fluxo!$N:$N,Fluxo!$S:$S,"&gt;"&amp;FJ$5,Fluxo!$S:$S,"&lt;="&amp;FK$5,Fluxo!$D:$D,$D131)</f>
        <v>0</v>
      </c>
      <c r="FL131" s="18">
        <f>SUMIFS(Fluxo!$N:$N,Fluxo!$S:$S,"&gt;"&amp;FK$5,Fluxo!$S:$S,"&lt;="&amp;FL$5,Fluxo!$D:$D,$D131)</f>
        <v>0</v>
      </c>
      <c r="FM131" s="18">
        <f>SUMIFS(Fluxo!$N:$N,Fluxo!$S:$S,"&gt;"&amp;FL$5,Fluxo!$S:$S,"&lt;="&amp;FM$5,Fluxo!$D:$D,$D131)</f>
        <v>0</v>
      </c>
      <c r="FN131" s="18">
        <f>SUMIFS(Fluxo!$N:$N,Fluxo!$S:$S,"&gt;"&amp;FM$5,Fluxo!$S:$S,"&lt;="&amp;FN$5,Fluxo!$D:$D,$D131)</f>
        <v>0</v>
      </c>
      <c r="FO131" s="18">
        <f>SUMIFS(Fluxo!$N:$N,Fluxo!$S:$S,"&gt;"&amp;FN$5,Fluxo!$S:$S,"&lt;="&amp;FO$5,Fluxo!$D:$D,$D131)</f>
        <v>0</v>
      </c>
      <c r="FP131" s="18">
        <f>SUMIFS(Fluxo!$N:$N,Fluxo!$S:$S,"&gt;"&amp;FO$5,Fluxo!$S:$S,"&lt;="&amp;FP$5,Fluxo!$D:$D,$D131)</f>
        <v>0</v>
      </c>
      <c r="FQ131" s="18">
        <f>SUMIFS(Fluxo!$N:$N,Fluxo!$S:$S,"&gt;"&amp;FP$5,Fluxo!$S:$S,"&lt;="&amp;FQ$5,Fluxo!$D:$D,$D131)</f>
        <v>0</v>
      </c>
      <c r="FR131" s="18">
        <f>SUMIFS(Fluxo!$N:$N,Fluxo!$S:$S,"&gt;"&amp;FQ$5,Fluxo!$S:$S,"&lt;="&amp;FR$5,Fluxo!$D:$D,$D131)</f>
        <v>0</v>
      </c>
      <c r="FS131" s="18">
        <f>SUMIFS(Fluxo!$N:$N,Fluxo!$S:$S,"&gt;"&amp;FR$5,Fluxo!$S:$S,"&lt;="&amp;FS$5,Fluxo!$D:$D,$D131)</f>
        <v>0</v>
      </c>
      <c r="FT131" s="18">
        <f>SUMIFS(Fluxo!$N:$N,Fluxo!$S:$S,"&gt;"&amp;FS$5,Fluxo!$S:$S,"&lt;="&amp;FT$5,Fluxo!$D:$D,$D131)</f>
        <v>0</v>
      </c>
      <c r="FU131" s="18">
        <f>SUMIFS(Fluxo!$N:$N,Fluxo!$S:$S,"&gt;"&amp;FT$5,Fluxo!$S:$S,"&lt;="&amp;FU$5,Fluxo!$D:$D,$D131)</f>
        <v>0</v>
      </c>
      <c r="FV131" s="18">
        <f>SUMIFS(Fluxo!$N:$N,Fluxo!$S:$S,"&gt;"&amp;FU$5,Fluxo!$S:$S,"&lt;="&amp;FV$5,Fluxo!$D:$D,$D131)</f>
        <v>0</v>
      </c>
      <c r="FW131" s="18">
        <f>SUMIFS(Fluxo!$N:$N,Fluxo!$S:$S,"&gt;"&amp;FV$5,Fluxo!$S:$S,"&lt;="&amp;FW$5,Fluxo!$D:$D,$D131)</f>
        <v>0</v>
      </c>
      <c r="FX131" s="18">
        <f>SUMIFS(Fluxo!$N:$N,Fluxo!$S:$S,"&gt;"&amp;FW$5,Fluxo!$S:$S,"&lt;="&amp;FX$5,Fluxo!$D:$D,$D131)</f>
        <v>0</v>
      </c>
      <c r="FY131" s="18">
        <f>SUMIFS(Fluxo!$N:$N,Fluxo!$S:$S,"&gt;"&amp;FX$5,Fluxo!$S:$S,"&lt;="&amp;FY$5,Fluxo!$D:$D,$D131)</f>
        <v>0</v>
      </c>
      <c r="FZ131" s="18">
        <f>SUMIFS(Fluxo!$N:$N,Fluxo!$S:$S,"&gt;"&amp;FY$5,Fluxo!$S:$S,"&lt;="&amp;FZ$5,Fluxo!$D:$D,$D131)</f>
        <v>0</v>
      </c>
      <c r="GA131" s="18">
        <f>SUMIFS(Fluxo!$N:$N,Fluxo!$S:$S,"&gt;"&amp;FZ$5,Fluxo!$S:$S,"&lt;="&amp;GA$5,Fluxo!$D:$D,$D131)</f>
        <v>0</v>
      </c>
      <c r="GB131" s="18">
        <f>SUMIFS(Fluxo!$N:$N,Fluxo!$S:$S,"&gt;"&amp;GA$5,Fluxo!$S:$S,"&lt;="&amp;GB$5,Fluxo!$D:$D,$D131)</f>
        <v>0</v>
      </c>
      <c r="GC131" s="18">
        <f>SUMIFS(Fluxo!$N:$N,Fluxo!$S:$S,"&gt;"&amp;GB$5,Fluxo!$S:$S,"&lt;="&amp;GC$5,Fluxo!$D:$D,$D131)</f>
        <v>0</v>
      </c>
      <c r="GD131" s="18">
        <f>SUMIFS(Fluxo!$N:$N,Fluxo!$S:$S,"&gt;"&amp;GC$5,Fluxo!$S:$S,"&lt;="&amp;GD$5,Fluxo!$D:$D,$D131)</f>
        <v>0</v>
      </c>
      <c r="GE131" s="18">
        <f>SUMIFS(Fluxo!$N:$N,Fluxo!$S:$S,"&gt;"&amp;GD$5,Fluxo!$S:$S,"&lt;="&amp;GE$5,Fluxo!$D:$D,$D131)</f>
        <v>0</v>
      </c>
      <c r="GF131" s="18">
        <f>SUMIFS(Fluxo!$N:$N,Fluxo!$S:$S,"&gt;"&amp;GE$5,Fluxo!$S:$S,"&lt;="&amp;GF$5,Fluxo!$D:$D,$D131)</f>
        <v>0</v>
      </c>
      <c r="GG131" s="18">
        <f>SUMIFS(Fluxo!$N:$N,Fluxo!$S:$S,"&gt;"&amp;GF$5,Fluxo!$S:$S,"&lt;="&amp;GG$5,Fluxo!$D:$D,$D131)</f>
        <v>0</v>
      </c>
      <c r="GH131" s="18">
        <f>SUMIFS(Fluxo!$N:$N,Fluxo!$S:$S,"&gt;"&amp;GG$5,Fluxo!$S:$S,"&lt;="&amp;GH$5,Fluxo!$D:$D,$D131)</f>
        <v>0</v>
      </c>
      <c r="GI131" s="18">
        <f>SUMIFS(Fluxo!$N:$N,Fluxo!$S:$S,"&gt;"&amp;GH$5,Fluxo!$S:$S,"&lt;="&amp;GI$5,Fluxo!$D:$D,$D131)</f>
        <v>0</v>
      </c>
      <c r="GJ131" s="18">
        <f>SUMIFS(Fluxo!$N:$N,Fluxo!$S:$S,"&gt;"&amp;GI$5,Fluxo!$S:$S,"&lt;="&amp;GJ$5,Fluxo!$D:$D,$D131)</f>
        <v>0</v>
      </c>
      <c r="GK131" s="18">
        <f>SUMIFS(Fluxo!$N:$N,Fluxo!$S:$S,"&gt;"&amp;GJ$5,Fluxo!$S:$S,"&lt;="&amp;GK$5,Fluxo!$D:$D,$D131)</f>
        <v>0</v>
      </c>
      <c r="GL131" s="18">
        <f>SUMIFS(Fluxo!$N:$N,Fluxo!$S:$S,"&gt;"&amp;GK$5,Fluxo!$S:$S,"&lt;="&amp;GL$5,Fluxo!$D:$D,$D131)</f>
        <v>0</v>
      </c>
      <c r="GM131" s="18">
        <f>SUMIFS(Fluxo!$N:$N,Fluxo!$S:$S,"&gt;"&amp;GL$5,Fluxo!$S:$S,"&lt;="&amp;GM$5,Fluxo!$D:$D,$D131)</f>
        <v>0</v>
      </c>
      <c r="GN131" s="18">
        <f>SUMIFS(Fluxo!$N:$N,Fluxo!$S:$S,"&gt;"&amp;GM$5,Fluxo!$S:$S,"&lt;="&amp;GN$5,Fluxo!$D:$D,$D131)</f>
        <v>0</v>
      </c>
      <c r="GO131" s="18">
        <f>SUMIFS(Fluxo!$N:$N,Fluxo!$S:$S,"&gt;"&amp;GN$5,Fluxo!$S:$S,"&lt;="&amp;GO$5,Fluxo!$D:$D,$D131)</f>
        <v>0</v>
      </c>
      <c r="GP131" s="18">
        <f>SUMIFS(Fluxo!$N:$N,Fluxo!$S:$S,"&gt;"&amp;GO$5,Fluxo!$S:$S,"&lt;="&amp;GP$5,Fluxo!$D:$D,$D131)</f>
        <v>0</v>
      </c>
      <c r="GQ131" s="18">
        <f>SUMIFS(Fluxo!$N:$N,Fluxo!$S:$S,"&gt;"&amp;GP$5,Fluxo!$S:$S,"&lt;="&amp;GQ$5,Fluxo!$D:$D,$D131)</f>
        <v>0</v>
      </c>
      <c r="GR131" s="18">
        <f>SUMIFS(Fluxo!$N:$N,Fluxo!$S:$S,"&gt;"&amp;GQ$5,Fluxo!$S:$S,"&lt;="&amp;GR$5,Fluxo!$D:$D,$D131)</f>
        <v>0</v>
      </c>
      <c r="GS131" s="18">
        <f>SUMIFS(Fluxo!$N:$N,Fluxo!$S:$S,"&gt;"&amp;GR$5,Fluxo!$S:$S,"&lt;="&amp;GS$5,Fluxo!$D:$D,$D131)</f>
        <v>0</v>
      </c>
      <c r="GT131" s="18">
        <f>SUMIFS(Fluxo!$N:$N,Fluxo!$S:$S,"&gt;"&amp;GS$5,Fluxo!$S:$S,"&lt;="&amp;GT$5,Fluxo!$D:$D,$D131)</f>
        <v>0</v>
      </c>
      <c r="GU131" s="18">
        <f>SUMIFS(Fluxo!$N:$N,Fluxo!$S:$S,"&gt;"&amp;GT$5,Fluxo!$S:$S,"&lt;="&amp;GU$5,Fluxo!$D:$D,$D131)</f>
        <v>0</v>
      </c>
      <c r="GV131" s="18">
        <f>SUMIFS(Fluxo!$N:$N,Fluxo!$S:$S,"&gt;"&amp;GU$5,Fluxo!$S:$S,"&lt;="&amp;GV$5,Fluxo!$D:$D,$D131)</f>
        <v>0</v>
      </c>
      <c r="GW131" s="18">
        <f>SUMIFS(Fluxo!$N:$N,Fluxo!$S:$S,"&gt;"&amp;GV$5,Fluxo!$S:$S,"&lt;="&amp;GW$5,Fluxo!$D:$D,$D131)</f>
        <v>0</v>
      </c>
      <c r="GX131" s="18">
        <f>SUMIFS(Fluxo!$N:$N,Fluxo!$S:$S,"&gt;"&amp;GW$5,Fluxo!$S:$S,"&lt;="&amp;GX$5,Fluxo!$D:$D,$D131)</f>
        <v>0</v>
      </c>
      <c r="GY131" s="18">
        <f>SUMIFS(Fluxo!$N:$N,Fluxo!$S:$S,"&gt;"&amp;GX$5,Fluxo!$S:$S,"&lt;="&amp;GY$5,Fluxo!$D:$D,$D131)</f>
        <v>0</v>
      </c>
      <c r="GZ131" s="18">
        <f>SUMIFS(Fluxo!$N:$N,Fluxo!$S:$S,"&gt;"&amp;GY$5,Fluxo!$S:$S,"&lt;="&amp;GZ$5,Fluxo!$D:$D,$D131)</f>
        <v>0</v>
      </c>
      <c r="HA131" s="18">
        <f>SUMIFS(Fluxo!$N:$N,Fluxo!$S:$S,"&gt;"&amp;GZ$5,Fluxo!$S:$S,"&lt;="&amp;HA$5,Fluxo!$D:$D,$D131)</f>
        <v>0</v>
      </c>
      <c r="HB131" s="18">
        <f>SUMIFS(Fluxo!$N:$N,Fluxo!$S:$S,"&gt;"&amp;HA$5,Fluxo!$S:$S,"&lt;="&amp;HB$5,Fluxo!$D:$D,$D131)</f>
        <v>0</v>
      </c>
      <c r="HC131" s="18">
        <f>SUMIFS(Fluxo!$N:$N,Fluxo!$S:$S,"&gt;"&amp;HB$5,Fluxo!$S:$S,"&lt;="&amp;HC$5,Fluxo!$D:$D,$D131)</f>
        <v>0</v>
      </c>
      <c r="HD131" s="18">
        <f>SUMIFS(Fluxo!$N:$N,Fluxo!$S:$S,"&gt;"&amp;HC$5,Fluxo!$S:$S,"&lt;="&amp;HD$5,Fluxo!$D:$D,$D131)</f>
        <v>0</v>
      </c>
      <c r="HE131" s="18">
        <f>SUMIFS(Fluxo!$N:$N,Fluxo!$S:$S,"&gt;"&amp;HD$5,Fluxo!$S:$S,"&lt;="&amp;HE$5,Fluxo!$D:$D,$D131)</f>
        <v>0</v>
      </c>
      <c r="HF131" s="18">
        <f>SUMIFS(Fluxo!$N:$N,Fluxo!$S:$S,"&gt;"&amp;HE$5,Fluxo!$S:$S,"&lt;="&amp;HF$5,Fluxo!$D:$D,$D131)</f>
        <v>0</v>
      </c>
    </row>
    <row r="132" spans="1:214">
      <c r="A132" s="20">
        <f t="shared" si="18"/>
        <v>122</v>
      </c>
      <c r="B132" s="140" t="str">
        <f>'Check Carteira'!C124</f>
        <v>E.1016.99.03.2002</v>
      </c>
      <c r="C132" s="141">
        <v>1</v>
      </c>
      <c r="D132" s="129" t="str">
        <f>'Check Carteira'!F124</f>
        <v>S-2002</v>
      </c>
      <c r="E132" s="21">
        <f>IFERROR(INDEX(Contratos!L:L,MATCH(D132,Contratos!R:R,0)),"")</f>
        <v>45470</v>
      </c>
      <c r="F132" s="139">
        <f>IFERROR(INDEX(Contratos!G:G,MATCH(D132,Contratos!R:R,0)),"")</f>
        <v>313324.55</v>
      </c>
      <c r="H132" s="83">
        <f t="shared" si="19"/>
        <v>322007.02999999997</v>
      </c>
      <c r="J132" s="18">
        <f>SUMIFS(Fluxo!$N:$N,Fluxo!$S:$S,"&gt;"&amp;I$5,Fluxo!$S:$S,"&lt;="&amp;J$5,Fluxo!$D:$D,$D132)</f>
        <v>0</v>
      </c>
      <c r="K132" s="18">
        <f>SUMIFS(Fluxo!$N:$N,Fluxo!$S:$S,"&gt;"&amp;J$5,Fluxo!$S:$S,"&lt;="&amp;K$5,Fluxo!$D:$D,$D132)</f>
        <v>0</v>
      </c>
      <c r="L132" s="18">
        <f>SUMIFS(Fluxo!$N:$N,Fluxo!$S:$S,"&gt;"&amp;K$5,Fluxo!$S:$S,"&lt;="&amp;L$5,Fluxo!$D:$D,$D132)</f>
        <v>0</v>
      </c>
      <c r="M132" s="18">
        <f>SUMIFS(Fluxo!$N:$N,Fluxo!$S:$S,"&gt;"&amp;L$5,Fluxo!$S:$S,"&lt;="&amp;M$5,Fluxo!$D:$D,$D132)</f>
        <v>0</v>
      </c>
      <c r="N132" s="18">
        <f>SUMIFS(Fluxo!$N:$N,Fluxo!$S:$S,"&gt;"&amp;M$5,Fluxo!$S:$S,"&lt;="&amp;N$5,Fluxo!$D:$D,$D132)</f>
        <v>0</v>
      </c>
      <c r="O132" s="18">
        <f>SUMIFS(Fluxo!$N:$N,Fluxo!$S:$S,"&gt;"&amp;N$5,Fluxo!$S:$S,"&lt;="&amp;O$5,Fluxo!$D:$D,$D132)</f>
        <v>0</v>
      </c>
      <c r="P132" s="18">
        <f>SUMIFS(Fluxo!$N:$N,Fluxo!$S:$S,"&gt;"&amp;O$5,Fluxo!$S:$S,"&lt;="&amp;P$5,Fluxo!$D:$D,$D132)</f>
        <v>0</v>
      </c>
      <c r="Q132" s="18">
        <f>SUMIFS(Fluxo!$N:$N,Fluxo!$S:$S,"&gt;"&amp;P$5,Fluxo!$S:$S,"&lt;="&amp;Q$5,Fluxo!$D:$D,$D132)</f>
        <v>0</v>
      </c>
      <c r="R132" s="18">
        <f>SUMIFS(Fluxo!$N:$N,Fluxo!$S:$S,"&gt;"&amp;Q$5,Fluxo!$S:$S,"&lt;="&amp;R$5,Fluxo!$D:$D,$D132)</f>
        <v>0</v>
      </c>
      <c r="S132" s="18">
        <f>SUMIFS(Fluxo!$N:$N,Fluxo!$S:$S,"&gt;"&amp;R$5,Fluxo!$S:$S,"&lt;="&amp;S$5,Fluxo!$D:$D,$D132)</f>
        <v>0</v>
      </c>
      <c r="T132" s="18">
        <f>SUMIFS(Fluxo!$N:$N,Fluxo!$S:$S,"&gt;"&amp;S$5,Fluxo!$S:$S,"&lt;="&amp;T$5,Fluxo!$D:$D,$D132)</f>
        <v>0</v>
      </c>
      <c r="U132" s="18">
        <f>SUMIFS(Fluxo!$N:$N,Fluxo!$S:$S,"&gt;"&amp;T$5,Fluxo!$S:$S,"&lt;="&amp;U$5,Fluxo!$D:$D,$D132)</f>
        <v>0</v>
      </c>
      <c r="V132" s="18">
        <f>SUMIFS(Fluxo!$N:$N,Fluxo!$S:$S,"&gt;"&amp;U$5,Fluxo!$S:$S,"&lt;="&amp;V$5,Fluxo!$D:$D,$D132)</f>
        <v>0</v>
      </c>
      <c r="W132" s="18">
        <f>SUMIFS(Fluxo!$N:$N,Fluxo!$S:$S,"&gt;"&amp;V$5,Fluxo!$S:$S,"&lt;="&amp;W$5,Fluxo!$D:$D,$D132)</f>
        <v>0</v>
      </c>
      <c r="X132" s="18">
        <f>SUMIFS(Fluxo!$N:$N,Fluxo!$S:$S,"&gt;"&amp;W$5,Fluxo!$S:$S,"&lt;="&amp;X$5,Fluxo!$D:$D,$D132)</f>
        <v>25750.53</v>
      </c>
      <c r="Y132" s="18">
        <f>SUMIFS(Fluxo!$N:$N,Fluxo!$S:$S,"&gt;"&amp;X$5,Fluxo!$S:$S,"&lt;="&amp;Y$5,Fluxo!$D:$D,$D132)</f>
        <v>806.9</v>
      </c>
      <c r="Z132" s="18">
        <f>SUMIFS(Fluxo!$N:$N,Fluxo!$S:$S,"&gt;"&amp;Y$5,Fluxo!$S:$S,"&lt;="&amp;Z$5,Fluxo!$D:$D,$D132)</f>
        <v>812.67</v>
      </c>
      <c r="AA132" s="18">
        <f>SUMIFS(Fluxo!$N:$N,Fluxo!$S:$S,"&gt;"&amp;Z$5,Fluxo!$S:$S,"&lt;="&amp;AA$5,Fluxo!$D:$D,$D132)</f>
        <v>818.54</v>
      </c>
      <c r="AB132" s="18">
        <f>SUMIFS(Fluxo!$N:$N,Fluxo!$S:$S,"&gt;"&amp;AA$5,Fluxo!$S:$S,"&lt;="&amp;AB$5,Fluxo!$D:$D,$D132)</f>
        <v>824.25</v>
      </c>
      <c r="AC132" s="18">
        <f>SUMIFS(Fluxo!$N:$N,Fluxo!$S:$S,"&gt;"&amp;AB$5,Fluxo!$S:$S,"&lt;="&amp;AC$5,Fluxo!$D:$D,$D132)</f>
        <v>824.25</v>
      </c>
      <c r="AD132" s="18">
        <f>SUMIFS(Fluxo!$N:$N,Fluxo!$S:$S,"&gt;"&amp;AC$5,Fluxo!$S:$S,"&lt;="&amp;AD$5,Fluxo!$D:$D,$D132)</f>
        <v>824.25</v>
      </c>
      <c r="AE132" s="18">
        <f>SUMIFS(Fluxo!$N:$N,Fluxo!$S:$S,"&gt;"&amp;AD$5,Fluxo!$S:$S,"&lt;="&amp;AE$5,Fluxo!$D:$D,$D132)</f>
        <v>824.25</v>
      </c>
      <c r="AF132" s="18">
        <f>SUMIFS(Fluxo!$N:$N,Fluxo!$S:$S,"&gt;"&amp;AE$5,Fluxo!$S:$S,"&lt;="&amp;AF$5,Fluxo!$D:$D,$D132)</f>
        <v>824.25</v>
      </c>
      <c r="AG132" s="18">
        <f>SUMIFS(Fluxo!$N:$N,Fluxo!$S:$S,"&gt;"&amp;AF$5,Fluxo!$S:$S,"&lt;="&amp;AG$5,Fluxo!$D:$D,$D132)</f>
        <v>824.25</v>
      </c>
      <c r="AH132" s="18">
        <f>SUMIFS(Fluxo!$N:$N,Fluxo!$S:$S,"&gt;"&amp;AG$5,Fluxo!$S:$S,"&lt;="&amp;AH$5,Fluxo!$D:$D,$D132)</f>
        <v>824.25</v>
      </c>
      <c r="AI132" s="18">
        <f>SUMIFS(Fluxo!$N:$N,Fluxo!$S:$S,"&gt;"&amp;AH$5,Fluxo!$S:$S,"&lt;="&amp;AI$5,Fluxo!$D:$D,$D132)</f>
        <v>39460.97</v>
      </c>
      <c r="AJ132" s="18">
        <f>SUMIFS(Fluxo!$N:$N,Fluxo!$S:$S,"&gt;"&amp;AI$5,Fluxo!$S:$S,"&lt;="&amp;AJ$5,Fluxo!$D:$D,$D132)</f>
        <v>824.25</v>
      </c>
      <c r="AK132" s="18">
        <f>SUMIFS(Fluxo!$N:$N,Fluxo!$S:$S,"&gt;"&amp;AJ$5,Fluxo!$S:$S,"&lt;="&amp;AK$5,Fluxo!$D:$D,$D132)</f>
        <v>824.25</v>
      </c>
      <c r="AL132" s="18">
        <f>SUMIFS(Fluxo!$N:$N,Fluxo!$S:$S,"&gt;"&amp;AK$5,Fluxo!$S:$S,"&lt;="&amp;AL$5,Fluxo!$D:$D,$D132)</f>
        <v>824.25</v>
      </c>
      <c r="AM132" s="18">
        <f>SUMIFS(Fluxo!$N:$N,Fluxo!$S:$S,"&gt;"&amp;AL$5,Fluxo!$S:$S,"&lt;="&amp;AM$5,Fluxo!$D:$D,$D132)</f>
        <v>824.25</v>
      </c>
      <c r="AN132" s="18">
        <f>SUMIFS(Fluxo!$N:$N,Fluxo!$S:$S,"&gt;"&amp;AM$5,Fluxo!$S:$S,"&lt;="&amp;AN$5,Fluxo!$D:$D,$D132)</f>
        <v>824.25</v>
      </c>
      <c r="AO132" s="18">
        <f>SUMIFS(Fluxo!$N:$N,Fluxo!$S:$S,"&gt;"&amp;AN$5,Fluxo!$S:$S,"&lt;="&amp;AO$5,Fluxo!$D:$D,$D132)</f>
        <v>824.25</v>
      </c>
      <c r="AP132" s="18">
        <f>SUMIFS(Fluxo!$N:$N,Fluxo!$S:$S,"&gt;"&amp;AO$5,Fluxo!$S:$S,"&lt;="&amp;AP$5,Fluxo!$D:$D,$D132)</f>
        <v>824.25</v>
      </c>
      <c r="AQ132" s="18">
        <f>SUMIFS(Fluxo!$N:$N,Fluxo!$S:$S,"&gt;"&amp;AP$5,Fluxo!$S:$S,"&lt;="&amp;AQ$5,Fluxo!$D:$D,$D132)</f>
        <v>0</v>
      </c>
      <c r="AR132" s="18">
        <f>SUMIFS(Fluxo!$N:$N,Fluxo!$S:$S,"&gt;"&amp;AQ$5,Fluxo!$S:$S,"&lt;="&amp;AR$5,Fluxo!$D:$D,$D132)</f>
        <v>0</v>
      </c>
      <c r="AS132" s="18">
        <f>SUMIFS(Fluxo!$N:$N,Fluxo!$S:$S,"&gt;"&amp;AR$5,Fluxo!$S:$S,"&lt;="&amp;AS$5,Fluxo!$D:$D,$D132)</f>
        <v>0</v>
      </c>
      <c r="AT132" s="18">
        <f>SUMIFS(Fluxo!$N:$N,Fluxo!$S:$S,"&gt;"&amp;AS$5,Fluxo!$S:$S,"&lt;="&amp;AT$5,Fluxo!$D:$D,$D132)</f>
        <v>0</v>
      </c>
      <c r="AU132" s="18">
        <f>SUMIFS(Fluxo!$N:$N,Fluxo!$S:$S,"&gt;"&amp;AT$5,Fluxo!$S:$S,"&lt;="&amp;AU$5,Fluxo!$D:$D,$D132)</f>
        <v>242638.62</v>
      </c>
      <c r="AV132" s="18">
        <f>SUMIFS(Fluxo!$N:$N,Fluxo!$S:$S,"&gt;"&amp;AU$5,Fluxo!$S:$S,"&lt;="&amp;AV$5,Fluxo!$D:$D,$D132)</f>
        <v>0</v>
      </c>
      <c r="AW132" s="18">
        <f>SUMIFS(Fluxo!$N:$N,Fluxo!$S:$S,"&gt;"&amp;AV$5,Fluxo!$S:$S,"&lt;="&amp;AW$5,Fluxo!$D:$D,$D132)</f>
        <v>0</v>
      </c>
      <c r="AX132" s="18">
        <f>SUMIFS(Fluxo!$N:$N,Fluxo!$S:$S,"&gt;"&amp;AW$5,Fluxo!$S:$S,"&lt;="&amp;AX$5,Fluxo!$D:$D,$D132)</f>
        <v>179.3</v>
      </c>
      <c r="AY132" s="18">
        <f>SUMIFS(Fluxo!$N:$N,Fluxo!$S:$S,"&gt;"&amp;AX$5,Fluxo!$S:$S,"&lt;="&amp;AY$5,Fluxo!$D:$D,$D132)</f>
        <v>0</v>
      </c>
      <c r="AZ132" s="18">
        <f>SUMIFS(Fluxo!$N:$N,Fluxo!$S:$S,"&gt;"&amp;AY$5,Fluxo!$S:$S,"&lt;="&amp;AZ$5,Fluxo!$D:$D,$D132)</f>
        <v>0</v>
      </c>
      <c r="BA132" s="18">
        <f>SUMIFS(Fluxo!$N:$N,Fluxo!$S:$S,"&gt;"&amp;AZ$5,Fluxo!$S:$S,"&lt;="&amp;BA$5,Fluxo!$D:$D,$D132)</f>
        <v>0</v>
      </c>
      <c r="BB132" s="18">
        <f>SUMIFS(Fluxo!$N:$N,Fluxo!$S:$S,"&gt;"&amp;BA$5,Fluxo!$S:$S,"&lt;="&amp;BB$5,Fluxo!$D:$D,$D132)</f>
        <v>0</v>
      </c>
      <c r="BC132" s="18">
        <f>SUMIFS(Fluxo!$N:$N,Fluxo!$S:$S,"&gt;"&amp;BB$5,Fluxo!$S:$S,"&lt;="&amp;BC$5,Fluxo!$D:$D,$D132)</f>
        <v>0</v>
      </c>
      <c r="BD132" s="18">
        <f>SUMIFS(Fluxo!$N:$N,Fluxo!$S:$S,"&gt;"&amp;BC$5,Fluxo!$S:$S,"&lt;="&amp;BD$5,Fluxo!$D:$D,$D132)</f>
        <v>0</v>
      </c>
      <c r="BE132" s="18">
        <f>SUMIFS(Fluxo!$N:$N,Fluxo!$S:$S,"&gt;"&amp;BD$5,Fluxo!$S:$S,"&lt;="&amp;BE$5,Fluxo!$D:$D,$D132)</f>
        <v>0</v>
      </c>
      <c r="BF132" s="18">
        <f>SUMIFS(Fluxo!$N:$N,Fluxo!$S:$S,"&gt;"&amp;BE$5,Fluxo!$S:$S,"&lt;="&amp;BF$5,Fluxo!$D:$D,$D132)</f>
        <v>0</v>
      </c>
      <c r="BG132" s="18">
        <f>SUMIFS(Fluxo!$N:$N,Fluxo!$S:$S,"&gt;"&amp;BF$5,Fluxo!$S:$S,"&lt;="&amp;BG$5,Fluxo!$D:$D,$D132)</f>
        <v>0</v>
      </c>
      <c r="BH132" s="18">
        <f>SUMIFS(Fluxo!$N:$N,Fluxo!$S:$S,"&gt;"&amp;BG$5,Fluxo!$S:$S,"&lt;="&amp;BH$5,Fluxo!$D:$D,$D132)</f>
        <v>0</v>
      </c>
      <c r="BI132" s="18">
        <f>SUMIFS(Fluxo!$N:$N,Fluxo!$S:$S,"&gt;"&amp;BH$5,Fluxo!$S:$S,"&lt;="&amp;BI$5,Fluxo!$D:$D,$D132)</f>
        <v>0</v>
      </c>
      <c r="BJ132" s="18">
        <f>SUMIFS(Fluxo!$N:$N,Fluxo!$S:$S,"&gt;"&amp;BI$5,Fluxo!$S:$S,"&lt;="&amp;BJ$5,Fluxo!$D:$D,$D132)</f>
        <v>0</v>
      </c>
      <c r="BK132" s="18">
        <f>SUMIFS(Fluxo!$N:$N,Fluxo!$S:$S,"&gt;"&amp;BJ$5,Fluxo!$S:$S,"&lt;="&amp;BK$5,Fluxo!$D:$D,$D132)</f>
        <v>0</v>
      </c>
      <c r="BL132" s="18">
        <f>SUMIFS(Fluxo!$N:$N,Fluxo!$S:$S,"&gt;"&amp;BK$5,Fluxo!$S:$S,"&lt;="&amp;BL$5,Fluxo!$D:$D,$D132)</f>
        <v>0</v>
      </c>
      <c r="BM132" s="18">
        <f>SUMIFS(Fluxo!$N:$N,Fluxo!$S:$S,"&gt;"&amp;BL$5,Fluxo!$S:$S,"&lt;="&amp;BM$5,Fluxo!$D:$D,$D132)</f>
        <v>0</v>
      </c>
      <c r="BN132" s="18">
        <f>SUMIFS(Fluxo!$N:$N,Fluxo!$S:$S,"&gt;"&amp;BM$5,Fluxo!$S:$S,"&lt;="&amp;BN$5,Fluxo!$D:$D,$D132)</f>
        <v>0</v>
      </c>
      <c r="BO132" s="18">
        <f>SUMIFS(Fluxo!$N:$N,Fluxo!$S:$S,"&gt;"&amp;BN$5,Fluxo!$S:$S,"&lt;="&amp;BO$5,Fluxo!$D:$D,$D132)</f>
        <v>0</v>
      </c>
      <c r="BP132" s="18">
        <f>SUMIFS(Fluxo!$N:$N,Fluxo!$S:$S,"&gt;"&amp;BO$5,Fluxo!$S:$S,"&lt;="&amp;BP$5,Fluxo!$D:$D,$D132)</f>
        <v>0</v>
      </c>
      <c r="BQ132" s="18">
        <f>SUMIFS(Fluxo!$N:$N,Fluxo!$S:$S,"&gt;"&amp;BP$5,Fluxo!$S:$S,"&lt;="&amp;BQ$5,Fluxo!$D:$D,$D132)</f>
        <v>0</v>
      </c>
      <c r="BR132" s="18">
        <f>SUMIFS(Fluxo!$N:$N,Fluxo!$S:$S,"&gt;"&amp;BQ$5,Fluxo!$S:$S,"&lt;="&amp;BR$5,Fluxo!$D:$D,$D132)</f>
        <v>0</v>
      </c>
      <c r="BS132" s="18">
        <f>SUMIFS(Fluxo!$N:$N,Fluxo!$S:$S,"&gt;"&amp;BR$5,Fluxo!$S:$S,"&lt;="&amp;BS$5,Fluxo!$D:$D,$D132)</f>
        <v>0</v>
      </c>
      <c r="BT132" s="18">
        <f>SUMIFS(Fluxo!$N:$N,Fluxo!$S:$S,"&gt;"&amp;BS$5,Fluxo!$S:$S,"&lt;="&amp;BT$5,Fluxo!$D:$D,$D132)</f>
        <v>0</v>
      </c>
      <c r="BU132" s="18">
        <f>SUMIFS(Fluxo!$N:$N,Fluxo!$S:$S,"&gt;"&amp;BT$5,Fluxo!$S:$S,"&lt;="&amp;BU$5,Fluxo!$D:$D,$D132)</f>
        <v>0</v>
      </c>
      <c r="BV132" s="18">
        <f>SUMIFS(Fluxo!$N:$N,Fluxo!$S:$S,"&gt;"&amp;BU$5,Fluxo!$S:$S,"&lt;="&amp;BV$5,Fluxo!$D:$D,$D132)</f>
        <v>0</v>
      </c>
      <c r="BW132" s="18">
        <f>SUMIFS(Fluxo!$N:$N,Fluxo!$S:$S,"&gt;"&amp;BV$5,Fluxo!$S:$S,"&lt;="&amp;BW$5,Fluxo!$D:$D,$D132)</f>
        <v>0</v>
      </c>
      <c r="BX132" s="18">
        <f>SUMIFS(Fluxo!$N:$N,Fluxo!$S:$S,"&gt;"&amp;BW$5,Fluxo!$S:$S,"&lt;="&amp;BX$5,Fluxo!$D:$D,$D132)</f>
        <v>0</v>
      </c>
      <c r="BY132" s="18">
        <f>SUMIFS(Fluxo!$N:$N,Fluxo!$S:$S,"&gt;"&amp;BX$5,Fluxo!$S:$S,"&lt;="&amp;BY$5,Fluxo!$D:$D,$D132)</f>
        <v>0</v>
      </c>
      <c r="BZ132" s="18">
        <f>SUMIFS(Fluxo!$N:$N,Fluxo!$S:$S,"&gt;"&amp;BY$5,Fluxo!$S:$S,"&lt;="&amp;BZ$5,Fluxo!$D:$D,$D132)</f>
        <v>0</v>
      </c>
      <c r="CA132" s="18">
        <f>SUMIFS(Fluxo!$N:$N,Fluxo!$S:$S,"&gt;"&amp;BZ$5,Fluxo!$S:$S,"&lt;="&amp;CA$5,Fluxo!$D:$D,$D132)</f>
        <v>0</v>
      </c>
      <c r="CB132" s="18">
        <f>SUMIFS(Fluxo!$N:$N,Fluxo!$S:$S,"&gt;"&amp;CA$5,Fluxo!$S:$S,"&lt;="&amp;CB$5,Fluxo!$D:$D,$D132)</f>
        <v>0</v>
      </c>
      <c r="CC132" s="18">
        <f>SUMIFS(Fluxo!$N:$N,Fluxo!$S:$S,"&gt;"&amp;CB$5,Fluxo!$S:$S,"&lt;="&amp;CC$5,Fluxo!$D:$D,$D132)</f>
        <v>0</v>
      </c>
      <c r="CD132" s="18">
        <f>SUMIFS(Fluxo!$N:$N,Fluxo!$S:$S,"&gt;"&amp;CC$5,Fluxo!$S:$S,"&lt;="&amp;CD$5,Fluxo!$D:$D,$D132)</f>
        <v>0</v>
      </c>
      <c r="CE132" s="18">
        <f>SUMIFS(Fluxo!$N:$N,Fluxo!$S:$S,"&gt;"&amp;CD$5,Fluxo!$S:$S,"&lt;="&amp;CE$5,Fluxo!$D:$D,$D132)</f>
        <v>0</v>
      </c>
      <c r="CF132" s="18">
        <f>SUMIFS(Fluxo!$N:$N,Fluxo!$S:$S,"&gt;"&amp;CE$5,Fluxo!$S:$S,"&lt;="&amp;CF$5,Fluxo!$D:$D,$D132)</f>
        <v>0</v>
      </c>
      <c r="CG132" s="18">
        <f>SUMIFS(Fluxo!$N:$N,Fluxo!$S:$S,"&gt;"&amp;CF$5,Fluxo!$S:$S,"&lt;="&amp;CG$5,Fluxo!$D:$D,$D132)</f>
        <v>0</v>
      </c>
      <c r="CH132" s="18">
        <f>SUMIFS(Fluxo!$N:$N,Fluxo!$S:$S,"&gt;"&amp;CG$5,Fluxo!$S:$S,"&lt;="&amp;CH$5,Fluxo!$D:$D,$D132)</f>
        <v>0</v>
      </c>
      <c r="CI132" s="18">
        <f>SUMIFS(Fluxo!$N:$N,Fluxo!$S:$S,"&gt;"&amp;CH$5,Fluxo!$S:$S,"&lt;="&amp;CI$5,Fluxo!$D:$D,$D132)</f>
        <v>0</v>
      </c>
      <c r="CJ132" s="18">
        <f>SUMIFS(Fluxo!$N:$N,Fluxo!$S:$S,"&gt;"&amp;CI$5,Fluxo!$S:$S,"&lt;="&amp;CJ$5,Fluxo!$D:$D,$D132)</f>
        <v>0</v>
      </c>
      <c r="CK132" s="18">
        <f>SUMIFS(Fluxo!$N:$N,Fluxo!$S:$S,"&gt;"&amp;CJ$5,Fluxo!$S:$S,"&lt;="&amp;CK$5,Fluxo!$D:$D,$D132)</f>
        <v>0</v>
      </c>
      <c r="CL132" s="18">
        <f>SUMIFS(Fluxo!$N:$N,Fluxo!$S:$S,"&gt;"&amp;CK$5,Fluxo!$S:$S,"&lt;="&amp;CL$5,Fluxo!$D:$D,$D132)</f>
        <v>0</v>
      </c>
      <c r="CM132" s="18">
        <f>SUMIFS(Fluxo!$N:$N,Fluxo!$S:$S,"&gt;"&amp;CL$5,Fluxo!$S:$S,"&lt;="&amp;CM$5,Fluxo!$D:$D,$D132)</f>
        <v>0</v>
      </c>
      <c r="CN132" s="18">
        <f>SUMIFS(Fluxo!$N:$N,Fluxo!$S:$S,"&gt;"&amp;CM$5,Fluxo!$S:$S,"&lt;="&amp;CN$5,Fluxo!$D:$D,$D132)</f>
        <v>0</v>
      </c>
      <c r="CO132" s="18">
        <f>SUMIFS(Fluxo!$N:$N,Fluxo!$S:$S,"&gt;"&amp;CN$5,Fluxo!$S:$S,"&lt;="&amp;CO$5,Fluxo!$D:$D,$D132)</f>
        <v>0</v>
      </c>
      <c r="CP132" s="18">
        <f>SUMIFS(Fluxo!$N:$N,Fluxo!$S:$S,"&gt;"&amp;CO$5,Fluxo!$S:$S,"&lt;="&amp;CP$5,Fluxo!$D:$D,$D132)</f>
        <v>0</v>
      </c>
      <c r="CQ132" s="18">
        <f>SUMIFS(Fluxo!$N:$N,Fluxo!$S:$S,"&gt;"&amp;CP$5,Fluxo!$S:$S,"&lt;="&amp;CQ$5,Fluxo!$D:$D,$D132)</f>
        <v>0</v>
      </c>
      <c r="CR132" s="18">
        <f>SUMIFS(Fluxo!$N:$N,Fluxo!$S:$S,"&gt;"&amp;CQ$5,Fluxo!$S:$S,"&lt;="&amp;CR$5,Fluxo!$D:$D,$D132)</f>
        <v>0</v>
      </c>
      <c r="CS132" s="18">
        <f>SUMIFS(Fluxo!$N:$N,Fluxo!$S:$S,"&gt;"&amp;CR$5,Fluxo!$S:$S,"&lt;="&amp;CS$5,Fluxo!$D:$D,$D132)</f>
        <v>0</v>
      </c>
      <c r="CT132" s="18">
        <f>SUMIFS(Fluxo!$N:$N,Fluxo!$S:$S,"&gt;"&amp;CS$5,Fluxo!$S:$S,"&lt;="&amp;CT$5,Fluxo!$D:$D,$D132)</f>
        <v>0</v>
      </c>
      <c r="CU132" s="18">
        <f>SUMIFS(Fluxo!$N:$N,Fluxo!$S:$S,"&gt;"&amp;CT$5,Fluxo!$S:$S,"&lt;="&amp;CU$5,Fluxo!$D:$D,$D132)</f>
        <v>0</v>
      </c>
      <c r="CV132" s="18">
        <f>SUMIFS(Fluxo!$N:$N,Fluxo!$S:$S,"&gt;"&amp;CU$5,Fluxo!$S:$S,"&lt;="&amp;CV$5,Fluxo!$D:$D,$D132)</f>
        <v>0</v>
      </c>
      <c r="CW132" s="18">
        <f>SUMIFS(Fluxo!$N:$N,Fluxo!$S:$S,"&gt;"&amp;CV$5,Fluxo!$S:$S,"&lt;="&amp;CW$5,Fluxo!$D:$D,$D132)</f>
        <v>0</v>
      </c>
      <c r="CX132" s="18">
        <f>SUMIFS(Fluxo!$N:$N,Fluxo!$S:$S,"&gt;"&amp;CW$5,Fluxo!$S:$S,"&lt;="&amp;CX$5,Fluxo!$D:$D,$D132)</f>
        <v>0</v>
      </c>
      <c r="CY132" s="18">
        <f>SUMIFS(Fluxo!$N:$N,Fluxo!$S:$S,"&gt;"&amp;CX$5,Fluxo!$S:$S,"&lt;="&amp;CY$5,Fluxo!$D:$D,$D132)</f>
        <v>0</v>
      </c>
      <c r="CZ132" s="18">
        <f>SUMIFS(Fluxo!$N:$N,Fluxo!$S:$S,"&gt;"&amp;CY$5,Fluxo!$S:$S,"&lt;="&amp;CZ$5,Fluxo!$D:$D,$D132)</f>
        <v>0</v>
      </c>
      <c r="DA132" s="18">
        <f>SUMIFS(Fluxo!$N:$N,Fluxo!$S:$S,"&gt;"&amp;CZ$5,Fluxo!$S:$S,"&lt;="&amp;DA$5,Fluxo!$D:$D,$D132)</f>
        <v>0</v>
      </c>
      <c r="DB132" s="18">
        <f>SUMIFS(Fluxo!$N:$N,Fluxo!$S:$S,"&gt;"&amp;DA$5,Fluxo!$S:$S,"&lt;="&amp;DB$5,Fluxo!$D:$D,$D132)</f>
        <v>0</v>
      </c>
      <c r="DC132" s="18">
        <f>SUMIFS(Fluxo!$N:$N,Fluxo!$S:$S,"&gt;"&amp;DB$5,Fluxo!$S:$S,"&lt;="&amp;DC$5,Fluxo!$D:$D,$D132)</f>
        <v>0</v>
      </c>
      <c r="DD132" s="18">
        <f>SUMIFS(Fluxo!$N:$N,Fluxo!$S:$S,"&gt;"&amp;DC$5,Fluxo!$S:$S,"&lt;="&amp;DD$5,Fluxo!$D:$D,$D132)</f>
        <v>0</v>
      </c>
      <c r="DE132" s="18">
        <f>SUMIFS(Fluxo!$N:$N,Fluxo!$S:$S,"&gt;"&amp;DD$5,Fluxo!$S:$S,"&lt;="&amp;DE$5,Fluxo!$D:$D,$D132)</f>
        <v>0</v>
      </c>
      <c r="DF132" s="18">
        <f>SUMIFS(Fluxo!$N:$N,Fluxo!$S:$S,"&gt;"&amp;DE$5,Fluxo!$S:$S,"&lt;="&amp;DF$5,Fluxo!$D:$D,$D132)</f>
        <v>0</v>
      </c>
      <c r="DG132" s="18">
        <f>SUMIFS(Fluxo!$N:$N,Fluxo!$S:$S,"&gt;"&amp;DF$5,Fluxo!$S:$S,"&lt;="&amp;DG$5,Fluxo!$D:$D,$D132)</f>
        <v>0</v>
      </c>
      <c r="DH132" s="18">
        <f>SUMIFS(Fluxo!$N:$N,Fluxo!$S:$S,"&gt;"&amp;DG$5,Fluxo!$S:$S,"&lt;="&amp;DH$5,Fluxo!$D:$D,$D132)</f>
        <v>0</v>
      </c>
      <c r="DI132" s="18">
        <f>SUMIFS(Fluxo!$N:$N,Fluxo!$S:$S,"&gt;"&amp;DH$5,Fluxo!$S:$S,"&lt;="&amp;DI$5,Fluxo!$D:$D,$D132)</f>
        <v>0</v>
      </c>
      <c r="DJ132" s="18">
        <f>SUMIFS(Fluxo!$N:$N,Fluxo!$S:$S,"&gt;"&amp;DI$5,Fluxo!$S:$S,"&lt;="&amp;DJ$5,Fluxo!$D:$D,$D132)</f>
        <v>0</v>
      </c>
      <c r="DK132" s="18">
        <f>SUMIFS(Fluxo!$N:$N,Fluxo!$S:$S,"&gt;"&amp;DJ$5,Fluxo!$S:$S,"&lt;="&amp;DK$5,Fluxo!$D:$D,$D132)</f>
        <v>0</v>
      </c>
      <c r="DL132" s="18">
        <f>SUMIFS(Fluxo!$N:$N,Fluxo!$S:$S,"&gt;"&amp;DK$5,Fluxo!$S:$S,"&lt;="&amp;DL$5,Fluxo!$D:$D,$D132)</f>
        <v>0</v>
      </c>
      <c r="DM132" s="18">
        <f>SUMIFS(Fluxo!$N:$N,Fluxo!$S:$S,"&gt;"&amp;DL$5,Fluxo!$S:$S,"&lt;="&amp;DM$5,Fluxo!$D:$D,$D132)</f>
        <v>0</v>
      </c>
      <c r="DN132" s="18">
        <f>SUMIFS(Fluxo!$N:$N,Fluxo!$S:$S,"&gt;"&amp;DM$5,Fluxo!$S:$S,"&lt;="&amp;DN$5,Fluxo!$D:$D,$D132)</f>
        <v>0</v>
      </c>
      <c r="DO132" s="18">
        <f>SUMIFS(Fluxo!$N:$N,Fluxo!$S:$S,"&gt;"&amp;DN$5,Fluxo!$S:$S,"&lt;="&amp;DO$5,Fluxo!$D:$D,$D132)</f>
        <v>0</v>
      </c>
      <c r="DP132" s="18">
        <f>SUMIFS(Fluxo!$N:$N,Fluxo!$S:$S,"&gt;"&amp;DO$5,Fluxo!$S:$S,"&lt;="&amp;DP$5,Fluxo!$D:$D,$D132)</f>
        <v>0</v>
      </c>
      <c r="DQ132" s="18">
        <f>SUMIFS(Fluxo!$N:$N,Fluxo!$S:$S,"&gt;"&amp;DP$5,Fluxo!$S:$S,"&lt;="&amp;DQ$5,Fluxo!$D:$D,$D132)</f>
        <v>0</v>
      </c>
      <c r="DR132" s="18">
        <f>SUMIFS(Fluxo!$N:$N,Fluxo!$S:$S,"&gt;"&amp;DQ$5,Fluxo!$S:$S,"&lt;="&amp;DR$5,Fluxo!$D:$D,$D132)</f>
        <v>0</v>
      </c>
      <c r="DS132" s="18">
        <f>SUMIFS(Fluxo!$N:$N,Fluxo!$S:$S,"&gt;"&amp;DR$5,Fluxo!$S:$S,"&lt;="&amp;DS$5,Fluxo!$D:$D,$D132)</f>
        <v>0</v>
      </c>
      <c r="DT132" s="18">
        <f>SUMIFS(Fluxo!$N:$N,Fluxo!$S:$S,"&gt;"&amp;DS$5,Fluxo!$S:$S,"&lt;="&amp;DT$5,Fluxo!$D:$D,$D132)</f>
        <v>0</v>
      </c>
      <c r="DU132" s="18">
        <f>SUMIFS(Fluxo!$N:$N,Fluxo!$S:$S,"&gt;"&amp;DT$5,Fluxo!$S:$S,"&lt;="&amp;DU$5,Fluxo!$D:$D,$D132)</f>
        <v>0</v>
      </c>
      <c r="DV132" s="18">
        <f>SUMIFS(Fluxo!$N:$N,Fluxo!$S:$S,"&gt;"&amp;DU$5,Fluxo!$S:$S,"&lt;="&amp;DV$5,Fluxo!$D:$D,$D132)</f>
        <v>0</v>
      </c>
      <c r="DW132" s="18">
        <f>SUMIFS(Fluxo!$N:$N,Fluxo!$S:$S,"&gt;"&amp;DV$5,Fluxo!$S:$S,"&lt;="&amp;DW$5,Fluxo!$D:$D,$D132)</f>
        <v>0</v>
      </c>
      <c r="DX132" s="18">
        <f>SUMIFS(Fluxo!$N:$N,Fluxo!$S:$S,"&gt;"&amp;DW$5,Fluxo!$S:$S,"&lt;="&amp;DX$5,Fluxo!$D:$D,$D132)</f>
        <v>0</v>
      </c>
      <c r="DY132" s="18">
        <f>SUMIFS(Fluxo!$N:$N,Fluxo!$S:$S,"&gt;"&amp;DX$5,Fluxo!$S:$S,"&lt;="&amp;DY$5,Fluxo!$D:$D,$D132)</f>
        <v>0</v>
      </c>
      <c r="DZ132" s="18">
        <f>SUMIFS(Fluxo!$N:$N,Fluxo!$S:$S,"&gt;"&amp;DY$5,Fluxo!$S:$S,"&lt;="&amp;DZ$5,Fluxo!$D:$D,$D132)</f>
        <v>0</v>
      </c>
      <c r="EA132" s="18">
        <f>SUMIFS(Fluxo!$N:$N,Fluxo!$S:$S,"&gt;"&amp;DZ$5,Fluxo!$S:$S,"&lt;="&amp;EA$5,Fluxo!$D:$D,$D132)</f>
        <v>0</v>
      </c>
      <c r="EB132" s="18">
        <f>SUMIFS(Fluxo!$N:$N,Fluxo!$S:$S,"&gt;"&amp;EA$5,Fluxo!$S:$S,"&lt;="&amp;EB$5,Fluxo!$D:$D,$D132)</f>
        <v>0</v>
      </c>
      <c r="EC132" s="18">
        <f>SUMIFS(Fluxo!$N:$N,Fluxo!$S:$S,"&gt;"&amp;EB$5,Fluxo!$S:$S,"&lt;="&amp;EC$5,Fluxo!$D:$D,$D132)</f>
        <v>0</v>
      </c>
      <c r="ED132" s="18">
        <f>SUMIFS(Fluxo!$N:$N,Fluxo!$S:$S,"&gt;"&amp;EC$5,Fluxo!$S:$S,"&lt;="&amp;ED$5,Fluxo!$D:$D,$D132)</f>
        <v>0</v>
      </c>
      <c r="EE132" s="18">
        <f>SUMIFS(Fluxo!$N:$N,Fluxo!$S:$S,"&gt;"&amp;ED$5,Fluxo!$S:$S,"&lt;="&amp;EE$5,Fluxo!$D:$D,$D132)</f>
        <v>0</v>
      </c>
      <c r="EF132" s="18">
        <f>SUMIFS(Fluxo!$N:$N,Fluxo!$S:$S,"&gt;"&amp;EE$5,Fluxo!$S:$S,"&lt;="&amp;EF$5,Fluxo!$D:$D,$D132)</f>
        <v>0</v>
      </c>
      <c r="EG132" s="18">
        <f>SUMIFS(Fluxo!$N:$N,Fluxo!$S:$S,"&gt;"&amp;EF$5,Fluxo!$S:$S,"&lt;="&amp;EG$5,Fluxo!$D:$D,$D132)</f>
        <v>0</v>
      </c>
      <c r="EH132" s="18">
        <f>SUMIFS(Fluxo!$N:$N,Fluxo!$S:$S,"&gt;"&amp;EG$5,Fluxo!$S:$S,"&lt;="&amp;EH$5,Fluxo!$D:$D,$D132)</f>
        <v>0</v>
      </c>
      <c r="EI132" s="18">
        <f>SUMIFS(Fluxo!$N:$N,Fluxo!$S:$S,"&gt;"&amp;EH$5,Fluxo!$S:$S,"&lt;="&amp;EI$5,Fluxo!$D:$D,$D132)</f>
        <v>0</v>
      </c>
      <c r="EJ132" s="18">
        <f>SUMIFS(Fluxo!$N:$N,Fluxo!$S:$S,"&gt;"&amp;EI$5,Fluxo!$S:$S,"&lt;="&amp;EJ$5,Fluxo!$D:$D,$D132)</f>
        <v>0</v>
      </c>
      <c r="EK132" s="18">
        <f>SUMIFS(Fluxo!$N:$N,Fluxo!$S:$S,"&gt;"&amp;EJ$5,Fluxo!$S:$S,"&lt;="&amp;EK$5,Fluxo!$D:$D,$D132)</f>
        <v>0</v>
      </c>
      <c r="EL132" s="18">
        <f>SUMIFS(Fluxo!$N:$N,Fluxo!$S:$S,"&gt;"&amp;EK$5,Fluxo!$S:$S,"&lt;="&amp;EL$5,Fluxo!$D:$D,$D132)</f>
        <v>0</v>
      </c>
      <c r="EM132" s="18">
        <f>SUMIFS(Fluxo!$N:$N,Fluxo!$S:$S,"&gt;"&amp;EL$5,Fluxo!$S:$S,"&lt;="&amp;EM$5,Fluxo!$D:$D,$D132)</f>
        <v>0</v>
      </c>
      <c r="EN132" s="18">
        <f>SUMIFS(Fluxo!$N:$N,Fluxo!$S:$S,"&gt;"&amp;EM$5,Fluxo!$S:$S,"&lt;="&amp;EN$5,Fluxo!$D:$D,$D132)</f>
        <v>0</v>
      </c>
      <c r="EO132" s="18">
        <f>SUMIFS(Fluxo!$N:$N,Fluxo!$S:$S,"&gt;"&amp;EN$5,Fluxo!$S:$S,"&lt;="&amp;EO$5,Fluxo!$D:$D,$D132)</f>
        <v>0</v>
      </c>
      <c r="EP132" s="18">
        <f>SUMIFS(Fluxo!$N:$N,Fluxo!$S:$S,"&gt;"&amp;EO$5,Fluxo!$S:$S,"&lt;="&amp;EP$5,Fluxo!$D:$D,$D132)</f>
        <v>0</v>
      </c>
      <c r="EQ132" s="18">
        <f>SUMIFS(Fluxo!$N:$N,Fluxo!$S:$S,"&gt;"&amp;EP$5,Fluxo!$S:$S,"&lt;="&amp;EQ$5,Fluxo!$D:$D,$D132)</f>
        <v>0</v>
      </c>
      <c r="ER132" s="18">
        <f>SUMIFS(Fluxo!$N:$N,Fluxo!$S:$S,"&gt;"&amp;EQ$5,Fluxo!$S:$S,"&lt;="&amp;ER$5,Fluxo!$D:$D,$D132)</f>
        <v>0</v>
      </c>
      <c r="ES132" s="18">
        <f>SUMIFS(Fluxo!$N:$N,Fluxo!$S:$S,"&gt;"&amp;ER$5,Fluxo!$S:$S,"&lt;="&amp;ES$5,Fluxo!$D:$D,$D132)</f>
        <v>0</v>
      </c>
      <c r="ET132" s="18">
        <f>SUMIFS(Fluxo!$N:$N,Fluxo!$S:$S,"&gt;"&amp;ES$5,Fluxo!$S:$S,"&lt;="&amp;ET$5,Fluxo!$D:$D,$D132)</f>
        <v>0</v>
      </c>
      <c r="EU132" s="18">
        <f>SUMIFS(Fluxo!$N:$N,Fluxo!$S:$S,"&gt;"&amp;ET$5,Fluxo!$S:$S,"&lt;="&amp;EU$5,Fluxo!$D:$D,$D132)</f>
        <v>0</v>
      </c>
      <c r="EV132" s="18">
        <f>SUMIFS(Fluxo!$N:$N,Fluxo!$S:$S,"&gt;"&amp;EU$5,Fluxo!$S:$S,"&lt;="&amp;EV$5,Fluxo!$D:$D,$D132)</f>
        <v>0</v>
      </c>
      <c r="EW132" s="18">
        <f>SUMIFS(Fluxo!$N:$N,Fluxo!$S:$S,"&gt;"&amp;EV$5,Fluxo!$S:$S,"&lt;="&amp;EW$5,Fluxo!$D:$D,$D132)</f>
        <v>0</v>
      </c>
      <c r="EX132" s="18">
        <f>SUMIFS(Fluxo!$N:$N,Fluxo!$S:$S,"&gt;"&amp;EW$5,Fluxo!$S:$S,"&lt;="&amp;EX$5,Fluxo!$D:$D,$D132)</f>
        <v>0</v>
      </c>
      <c r="EY132" s="18">
        <f>SUMIFS(Fluxo!$N:$N,Fluxo!$S:$S,"&gt;"&amp;EX$5,Fluxo!$S:$S,"&lt;="&amp;EY$5,Fluxo!$D:$D,$D132)</f>
        <v>0</v>
      </c>
      <c r="EZ132" s="18">
        <f>SUMIFS(Fluxo!$N:$N,Fluxo!$S:$S,"&gt;"&amp;EY$5,Fluxo!$S:$S,"&lt;="&amp;EZ$5,Fluxo!$D:$D,$D132)</f>
        <v>0</v>
      </c>
      <c r="FA132" s="18">
        <f>SUMIFS(Fluxo!$N:$N,Fluxo!$S:$S,"&gt;"&amp;EZ$5,Fluxo!$S:$S,"&lt;="&amp;FA$5,Fluxo!$D:$D,$D132)</f>
        <v>0</v>
      </c>
      <c r="FB132" s="18">
        <f>SUMIFS(Fluxo!$N:$N,Fluxo!$S:$S,"&gt;"&amp;FA$5,Fluxo!$S:$S,"&lt;="&amp;FB$5,Fluxo!$D:$D,$D132)</f>
        <v>0</v>
      </c>
      <c r="FC132" s="18">
        <f>SUMIFS(Fluxo!$N:$N,Fluxo!$S:$S,"&gt;"&amp;FB$5,Fluxo!$S:$S,"&lt;="&amp;FC$5,Fluxo!$D:$D,$D132)</f>
        <v>0</v>
      </c>
      <c r="FD132" s="18">
        <f>SUMIFS(Fluxo!$N:$N,Fluxo!$S:$S,"&gt;"&amp;FC$5,Fluxo!$S:$S,"&lt;="&amp;FD$5,Fluxo!$D:$D,$D132)</f>
        <v>0</v>
      </c>
      <c r="FE132" s="18">
        <f>SUMIFS(Fluxo!$N:$N,Fluxo!$S:$S,"&gt;"&amp;FD$5,Fluxo!$S:$S,"&lt;="&amp;FE$5,Fluxo!$D:$D,$D132)</f>
        <v>0</v>
      </c>
      <c r="FF132" s="18">
        <f>SUMIFS(Fluxo!$N:$N,Fluxo!$S:$S,"&gt;"&amp;FE$5,Fluxo!$S:$S,"&lt;="&amp;FF$5,Fluxo!$D:$D,$D132)</f>
        <v>0</v>
      </c>
      <c r="FG132" s="18">
        <f>SUMIFS(Fluxo!$N:$N,Fluxo!$S:$S,"&gt;"&amp;FF$5,Fluxo!$S:$S,"&lt;="&amp;FG$5,Fluxo!$D:$D,$D132)</f>
        <v>0</v>
      </c>
      <c r="FH132" s="18">
        <f>SUMIFS(Fluxo!$N:$N,Fluxo!$S:$S,"&gt;"&amp;FG$5,Fluxo!$S:$S,"&lt;="&amp;FH$5,Fluxo!$D:$D,$D132)</f>
        <v>0</v>
      </c>
      <c r="FI132" s="18">
        <f>SUMIFS(Fluxo!$N:$N,Fluxo!$S:$S,"&gt;"&amp;FH$5,Fluxo!$S:$S,"&lt;="&amp;FI$5,Fluxo!$D:$D,$D132)</f>
        <v>0</v>
      </c>
      <c r="FJ132" s="18">
        <f>SUMIFS(Fluxo!$N:$N,Fluxo!$S:$S,"&gt;"&amp;FI$5,Fluxo!$S:$S,"&lt;="&amp;FJ$5,Fluxo!$D:$D,$D132)</f>
        <v>0</v>
      </c>
      <c r="FK132" s="18">
        <f>SUMIFS(Fluxo!$N:$N,Fluxo!$S:$S,"&gt;"&amp;FJ$5,Fluxo!$S:$S,"&lt;="&amp;FK$5,Fluxo!$D:$D,$D132)</f>
        <v>0</v>
      </c>
      <c r="FL132" s="18">
        <f>SUMIFS(Fluxo!$N:$N,Fluxo!$S:$S,"&gt;"&amp;FK$5,Fluxo!$S:$S,"&lt;="&amp;FL$5,Fluxo!$D:$D,$D132)</f>
        <v>0</v>
      </c>
      <c r="FM132" s="18">
        <f>SUMIFS(Fluxo!$N:$N,Fluxo!$S:$S,"&gt;"&amp;FL$5,Fluxo!$S:$S,"&lt;="&amp;FM$5,Fluxo!$D:$D,$D132)</f>
        <v>0</v>
      </c>
      <c r="FN132" s="18">
        <f>SUMIFS(Fluxo!$N:$N,Fluxo!$S:$S,"&gt;"&amp;FM$5,Fluxo!$S:$S,"&lt;="&amp;FN$5,Fluxo!$D:$D,$D132)</f>
        <v>0</v>
      </c>
      <c r="FO132" s="18">
        <f>SUMIFS(Fluxo!$N:$N,Fluxo!$S:$S,"&gt;"&amp;FN$5,Fluxo!$S:$S,"&lt;="&amp;FO$5,Fluxo!$D:$D,$D132)</f>
        <v>0</v>
      </c>
      <c r="FP132" s="18">
        <f>SUMIFS(Fluxo!$N:$N,Fluxo!$S:$S,"&gt;"&amp;FO$5,Fluxo!$S:$S,"&lt;="&amp;FP$5,Fluxo!$D:$D,$D132)</f>
        <v>0</v>
      </c>
      <c r="FQ132" s="18">
        <f>SUMIFS(Fluxo!$N:$N,Fluxo!$S:$S,"&gt;"&amp;FP$5,Fluxo!$S:$S,"&lt;="&amp;FQ$5,Fluxo!$D:$D,$D132)</f>
        <v>0</v>
      </c>
      <c r="FR132" s="18">
        <f>SUMIFS(Fluxo!$N:$N,Fluxo!$S:$S,"&gt;"&amp;FQ$5,Fluxo!$S:$S,"&lt;="&amp;FR$5,Fluxo!$D:$D,$D132)</f>
        <v>0</v>
      </c>
      <c r="FS132" s="18">
        <f>SUMIFS(Fluxo!$N:$N,Fluxo!$S:$S,"&gt;"&amp;FR$5,Fluxo!$S:$S,"&lt;="&amp;FS$5,Fluxo!$D:$D,$D132)</f>
        <v>0</v>
      </c>
      <c r="FT132" s="18">
        <f>SUMIFS(Fluxo!$N:$N,Fluxo!$S:$S,"&gt;"&amp;FS$5,Fluxo!$S:$S,"&lt;="&amp;FT$5,Fluxo!$D:$D,$D132)</f>
        <v>0</v>
      </c>
      <c r="FU132" s="18">
        <f>SUMIFS(Fluxo!$N:$N,Fluxo!$S:$S,"&gt;"&amp;FT$5,Fluxo!$S:$S,"&lt;="&amp;FU$5,Fluxo!$D:$D,$D132)</f>
        <v>0</v>
      </c>
      <c r="FV132" s="18">
        <f>SUMIFS(Fluxo!$N:$N,Fluxo!$S:$S,"&gt;"&amp;FU$5,Fluxo!$S:$S,"&lt;="&amp;FV$5,Fluxo!$D:$D,$D132)</f>
        <v>0</v>
      </c>
      <c r="FW132" s="18">
        <f>SUMIFS(Fluxo!$N:$N,Fluxo!$S:$S,"&gt;"&amp;FV$5,Fluxo!$S:$S,"&lt;="&amp;FW$5,Fluxo!$D:$D,$D132)</f>
        <v>0</v>
      </c>
      <c r="FX132" s="18">
        <f>SUMIFS(Fluxo!$N:$N,Fluxo!$S:$S,"&gt;"&amp;FW$5,Fluxo!$S:$S,"&lt;="&amp;FX$5,Fluxo!$D:$D,$D132)</f>
        <v>0</v>
      </c>
      <c r="FY132" s="18">
        <f>SUMIFS(Fluxo!$N:$N,Fluxo!$S:$S,"&gt;"&amp;FX$5,Fluxo!$S:$S,"&lt;="&amp;FY$5,Fluxo!$D:$D,$D132)</f>
        <v>0</v>
      </c>
      <c r="FZ132" s="18">
        <f>SUMIFS(Fluxo!$N:$N,Fluxo!$S:$S,"&gt;"&amp;FY$5,Fluxo!$S:$S,"&lt;="&amp;FZ$5,Fluxo!$D:$D,$D132)</f>
        <v>0</v>
      </c>
      <c r="GA132" s="18">
        <f>SUMIFS(Fluxo!$N:$N,Fluxo!$S:$S,"&gt;"&amp;FZ$5,Fluxo!$S:$S,"&lt;="&amp;GA$5,Fluxo!$D:$D,$D132)</f>
        <v>0</v>
      </c>
      <c r="GB132" s="18">
        <f>SUMIFS(Fluxo!$N:$N,Fluxo!$S:$S,"&gt;"&amp;GA$5,Fluxo!$S:$S,"&lt;="&amp;GB$5,Fluxo!$D:$D,$D132)</f>
        <v>0</v>
      </c>
      <c r="GC132" s="18">
        <f>SUMIFS(Fluxo!$N:$N,Fluxo!$S:$S,"&gt;"&amp;GB$5,Fluxo!$S:$S,"&lt;="&amp;GC$5,Fluxo!$D:$D,$D132)</f>
        <v>0</v>
      </c>
      <c r="GD132" s="18">
        <f>SUMIFS(Fluxo!$N:$N,Fluxo!$S:$S,"&gt;"&amp;GC$5,Fluxo!$S:$S,"&lt;="&amp;GD$5,Fluxo!$D:$D,$D132)</f>
        <v>0</v>
      </c>
      <c r="GE132" s="18">
        <f>SUMIFS(Fluxo!$N:$N,Fluxo!$S:$S,"&gt;"&amp;GD$5,Fluxo!$S:$S,"&lt;="&amp;GE$5,Fluxo!$D:$D,$D132)</f>
        <v>0</v>
      </c>
      <c r="GF132" s="18">
        <f>SUMIFS(Fluxo!$N:$N,Fluxo!$S:$S,"&gt;"&amp;GE$5,Fluxo!$S:$S,"&lt;="&amp;GF$5,Fluxo!$D:$D,$D132)</f>
        <v>0</v>
      </c>
      <c r="GG132" s="18">
        <f>SUMIFS(Fluxo!$N:$N,Fluxo!$S:$S,"&gt;"&amp;GF$5,Fluxo!$S:$S,"&lt;="&amp;GG$5,Fluxo!$D:$D,$D132)</f>
        <v>0</v>
      </c>
      <c r="GH132" s="18">
        <f>SUMIFS(Fluxo!$N:$N,Fluxo!$S:$S,"&gt;"&amp;GG$5,Fluxo!$S:$S,"&lt;="&amp;GH$5,Fluxo!$D:$D,$D132)</f>
        <v>0</v>
      </c>
      <c r="GI132" s="18">
        <f>SUMIFS(Fluxo!$N:$N,Fluxo!$S:$S,"&gt;"&amp;GH$5,Fluxo!$S:$S,"&lt;="&amp;GI$5,Fluxo!$D:$D,$D132)</f>
        <v>0</v>
      </c>
      <c r="GJ132" s="18">
        <f>SUMIFS(Fluxo!$N:$N,Fluxo!$S:$S,"&gt;"&amp;GI$5,Fluxo!$S:$S,"&lt;="&amp;GJ$5,Fluxo!$D:$D,$D132)</f>
        <v>0</v>
      </c>
      <c r="GK132" s="18">
        <f>SUMIFS(Fluxo!$N:$N,Fluxo!$S:$S,"&gt;"&amp;GJ$5,Fluxo!$S:$S,"&lt;="&amp;GK$5,Fluxo!$D:$D,$D132)</f>
        <v>0</v>
      </c>
      <c r="GL132" s="18">
        <f>SUMIFS(Fluxo!$N:$N,Fluxo!$S:$S,"&gt;"&amp;GK$5,Fluxo!$S:$S,"&lt;="&amp;GL$5,Fluxo!$D:$D,$D132)</f>
        <v>0</v>
      </c>
      <c r="GM132" s="18">
        <f>SUMIFS(Fluxo!$N:$N,Fluxo!$S:$S,"&gt;"&amp;GL$5,Fluxo!$S:$S,"&lt;="&amp;GM$5,Fluxo!$D:$D,$D132)</f>
        <v>0</v>
      </c>
      <c r="GN132" s="18">
        <f>SUMIFS(Fluxo!$N:$N,Fluxo!$S:$S,"&gt;"&amp;GM$5,Fluxo!$S:$S,"&lt;="&amp;GN$5,Fluxo!$D:$D,$D132)</f>
        <v>0</v>
      </c>
      <c r="GO132" s="18">
        <f>SUMIFS(Fluxo!$N:$N,Fluxo!$S:$S,"&gt;"&amp;GN$5,Fluxo!$S:$S,"&lt;="&amp;GO$5,Fluxo!$D:$D,$D132)</f>
        <v>0</v>
      </c>
      <c r="GP132" s="18">
        <f>SUMIFS(Fluxo!$N:$N,Fluxo!$S:$S,"&gt;"&amp;GO$5,Fluxo!$S:$S,"&lt;="&amp;GP$5,Fluxo!$D:$D,$D132)</f>
        <v>0</v>
      </c>
      <c r="GQ132" s="18">
        <f>SUMIFS(Fluxo!$N:$N,Fluxo!$S:$S,"&gt;"&amp;GP$5,Fluxo!$S:$S,"&lt;="&amp;GQ$5,Fluxo!$D:$D,$D132)</f>
        <v>0</v>
      </c>
      <c r="GR132" s="18">
        <f>SUMIFS(Fluxo!$N:$N,Fluxo!$S:$S,"&gt;"&amp;GQ$5,Fluxo!$S:$S,"&lt;="&amp;GR$5,Fluxo!$D:$D,$D132)</f>
        <v>0</v>
      </c>
      <c r="GS132" s="18">
        <f>SUMIFS(Fluxo!$N:$N,Fluxo!$S:$S,"&gt;"&amp;GR$5,Fluxo!$S:$S,"&lt;="&amp;GS$5,Fluxo!$D:$D,$D132)</f>
        <v>0</v>
      </c>
      <c r="GT132" s="18">
        <f>SUMIFS(Fluxo!$N:$N,Fluxo!$S:$S,"&gt;"&amp;GS$5,Fluxo!$S:$S,"&lt;="&amp;GT$5,Fluxo!$D:$D,$D132)</f>
        <v>0</v>
      </c>
      <c r="GU132" s="18">
        <f>SUMIFS(Fluxo!$N:$N,Fluxo!$S:$S,"&gt;"&amp;GT$5,Fluxo!$S:$S,"&lt;="&amp;GU$5,Fluxo!$D:$D,$D132)</f>
        <v>0</v>
      </c>
      <c r="GV132" s="18">
        <f>SUMIFS(Fluxo!$N:$N,Fluxo!$S:$S,"&gt;"&amp;GU$5,Fluxo!$S:$S,"&lt;="&amp;GV$5,Fluxo!$D:$D,$D132)</f>
        <v>0</v>
      </c>
      <c r="GW132" s="18">
        <f>SUMIFS(Fluxo!$N:$N,Fluxo!$S:$S,"&gt;"&amp;GV$5,Fluxo!$S:$S,"&lt;="&amp;GW$5,Fluxo!$D:$D,$D132)</f>
        <v>0</v>
      </c>
      <c r="GX132" s="18">
        <f>SUMIFS(Fluxo!$N:$N,Fluxo!$S:$S,"&gt;"&amp;GW$5,Fluxo!$S:$S,"&lt;="&amp;GX$5,Fluxo!$D:$D,$D132)</f>
        <v>0</v>
      </c>
      <c r="GY132" s="18">
        <f>SUMIFS(Fluxo!$N:$N,Fluxo!$S:$S,"&gt;"&amp;GX$5,Fluxo!$S:$S,"&lt;="&amp;GY$5,Fluxo!$D:$D,$D132)</f>
        <v>0</v>
      </c>
      <c r="GZ132" s="18">
        <f>SUMIFS(Fluxo!$N:$N,Fluxo!$S:$S,"&gt;"&amp;GY$5,Fluxo!$S:$S,"&lt;="&amp;GZ$5,Fluxo!$D:$D,$D132)</f>
        <v>0</v>
      </c>
      <c r="HA132" s="18">
        <f>SUMIFS(Fluxo!$N:$N,Fluxo!$S:$S,"&gt;"&amp;GZ$5,Fluxo!$S:$S,"&lt;="&amp;HA$5,Fluxo!$D:$D,$D132)</f>
        <v>0</v>
      </c>
      <c r="HB132" s="18">
        <f>SUMIFS(Fluxo!$N:$N,Fluxo!$S:$S,"&gt;"&amp;HA$5,Fluxo!$S:$S,"&lt;="&amp;HB$5,Fluxo!$D:$D,$D132)</f>
        <v>0</v>
      </c>
      <c r="HC132" s="18">
        <f>SUMIFS(Fluxo!$N:$N,Fluxo!$S:$S,"&gt;"&amp;HB$5,Fluxo!$S:$S,"&lt;="&amp;HC$5,Fluxo!$D:$D,$D132)</f>
        <v>0</v>
      </c>
      <c r="HD132" s="18">
        <f>SUMIFS(Fluxo!$N:$N,Fluxo!$S:$S,"&gt;"&amp;HC$5,Fluxo!$S:$S,"&lt;="&amp;HD$5,Fluxo!$D:$D,$D132)</f>
        <v>0</v>
      </c>
      <c r="HE132" s="18">
        <f>SUMIFS(Fluxo!$N:$N,Fluxo!$S:$S,"&gt;"&amp;HD$5,Fluxo!$S:$S,"&lt;="&amp;HE$5,Fluxo!$D:$D,$D132)</f>
        <v>0</v>
      </c>
      <c r="HF132" s="18">
        <f>SUMIFS(Fluxo!$N:$N,Fluxo!$S:$S,"&gt;"&amp;HE$5,Fluxo!$S:$S,"&lt;="&amp;HF$5,Fluxo!$D:$D,$D132)</f>
        <v>0</v>
      </c>
    </row>
    <row r="133" spans="1:214">
      <c r="A133" s="20">
        <f t="shared" si="18"/>
        <v>123</v>
      </c>
      <c r="B133" s="140" t="str">
        <f>'Check Carteira'!C125</f>
        <v>E.1016.99.03.2003</v>
      </c>
      <c r="C133" s="141">
        <v>1</v>
      </c>
      <c r="D133" s="129" t="str">
        <f>'Check Carteira'!F125</f>
        <v>S-2003</v>
      </c>
      <c r="E133" s="21" t="str">
        <f>IFERROR(INDEX(Contratos!L:L,MATCH(D133,Contratos!R:R,0)),"")</f>
        <v/>
      </c>
      <c r="F133" s="139" t="str">
        <f>IFERROR(INDEX(Contratos!G:G,MATCH(D133,Contratos!R:R,0)),"")</f>
        <v/>
      </c>
      <c r="H133" s="83">
        <f t="shared" si="19"/>
        <v>1</v>
      </c>
      <c r="J133" s="18">
        <f>SUMIFS(Fluxo!$N:$N,Fluxo!$S:$S,"&gt;"&amp;I$5,Fluxo!$S:$S,"&lt;="&amp;J$5,Fluxo!$D:$D,$D133)</f>
        <v>0</v>
      </c>
      <c r="K133" s="18">
        <f>SUMIFS(Fluxo!$N:$N,Fluxo!$S:$S,"&gt;"&amp;J$5,Fluxo!$S:$S,"&lt;="&amp;K$5,Fluxo!$D:$D,$D133)</f>
        <v>1</v>
      </c>
      <c r="L133" s="18">
        <f>SUMIFS(Fluxo!$N:$N,Fluxo!$S:$S,"&gt;"&amp;K$5,Fluxo!$S:$S,"&lt;="&amp;L$5,Fluxo!$D:$D,$D133)</f>
        <v>0</v>
      </c>
      <c r="M133" s="18">
        <f>SUMIFS(Fluxo!$N:$N,Fluxo!$S:$S,"&gt;"&amp;L$5,Fluxo!$S:$S,"&lt;="&amp;M$5,Fluxo!$D:$D,$D133)</f>
        <v>0</v>
      </c>
      <c r="N133" s="18">
        <f>SUMIFS(Fluxo!$N:$N,Fluxo!$S:$S,"&gt;"&amp;M$5,Fluxo!$S:$S,"&lt;="&amp;N$5,Fluxo!$D:$D,$D133)</f>
        <v>0</v>
      </c>
      <c r="O133" s="18">
        <f>SUMIFS(Fluxo!$N:$N,Fluxo!$S:$S,"&gt;"&amp;N$5,Fluxo!$S:$S,"&lt;="&amp;O$5,Fluxo!$D:$D,$D133)</f>
        <v>0</v>
      </c>
      <c r="P133" s="18">
        <f>SUMIFS(Fluxo!$N:$N,Fluxo!$S:$S,"&gt;"&amp;O$5,Fluxo!$S:$S,"&lt;="&amp;P$5,Fluxo!$D:$D,$D133)</f>
        <v>0</v>
      </c>
      <c r="Q133" s="18">
        <f>SUMIFS(Fluxo!$N:$N,Fluxo!$S:$S,"&gt;"&amp;P$5,Fluxo!$S:$S,"&lt;="&amp;Q$5,Fluxo!$D:$D,$D133)</f>
        <v>0</v>
      </c>
      <c r="R133" s="18">
        <f>SUMIFS(Fluxo!$N:$N,Fluxo!$S:$S,"&gt;"&amp;Q$5,Fluxo!$S:$S,"&lt;="&amp;R$5,Fluxo!$D:$D,$D133)</f>
        <v>0</v>
      </c>
      <c r="S133" s="18">
        <f>SUMIFS(Fluxo!$N:$N,Fluxo!$S:$S,"&gt;"&amp;R$5,Fluxo!$S:$S,"&lt;="&amp;S$5,Fluxo!$D:$D,$D133)</f>
        <v>0</v>
      </c>
      <c r="T133" s="18">
        <f>SUMIFS(Fluxo!$N:$N,Fluxo!$S:$S,"&gt;"&amp;S$5,Fluxo!$S:$S,"&lt;="&amp;T$5,Fluxo!$D:$D,$D133)</f>
        <v>0</v>
      </c>
      <c r="U133" s="18">
        <f>SUMIFS(Fluxo!$N:$N,Fluxo!$S:$S,"&gt;"&amp;T$5,Fluxo!$S:$S,"&lt;="&amp;U$5,Fluxo!$D:$D,$D133)</f>
        <v>0</v>
      </c>
      <c r="V133" s="18">
        <f>SUMIFS(Fluxo!$N:$N,Fluxo!$S:$S,"&gt;"&amp;U$5,Fluxo!$S:$S,"&lt;="&amp;V$5,Fluxo!$D:$D,$D133)</f>
        <v>0</v>
      </c>
      <c r="W133" s="18">
        <f>SUMIFS(Fluxo!$N:$N,Fluxo!$S:$S,"&gt;"&amp;V$5,Fluxo!$S:$S,"&lt;="&amp;W$5,Fluxo!$D:$D,$D133)</f>
        <v>0</v>
      </c>
      <c r="X133" s="18">
        <f>SUMIFS(Fluxo!$N:$N,Fluxo!$S:$S,"&gt;"&amp;W$5,Fluxo!$S:$S,"&lt;="&amp;X$5,Fluxo!$D:$D,$D133)</f>
        <v>0</v>
      </c>
      <c r="Y133" s="18">
        <f>SUMIFS(Fluxo!$N:$N,Fluxo!$S:$S,"&gt;"&amp;X$5,Fluxo!$S:$S,"&lt;="&amp;Y$5,Fluxo!$D:$D,$D133)</f>
        <v>0</v>
      </c>
      <c r="Z133" s="18">
        <f>SUMIFS(Fluxo!$N:$N,Fluxo!$S:$S,"&gt;"&amp;Y$5,Fluxo!$S:$S,"&lt;="&amp;Z$5,Fluxo!$D:$D,$D133)</f>
        <v>0</v>
      </c>
      <c r="AA133" s="18">
        <f>SUMIFS(Fluxo!$N:$N,Fluxo!$S:$S,"&gt;"&amp;Z$5,Fluxo!$S:$S,"&lt;="&amp;AA$5,Fluxo!$D:$D,$D133)</f>
        <v>0</v>
      </c>
      <c r="AB133" s="18">
        <f>SUMIFS(Fluxo!$N:$N,Fluxo!$S:$S,"&gt;"&amp;AA$5,Fluxo!$S:$S,"&lt;="&amp;AB$5,Fluxo!$D:$D,$D133)</f>
        <v>0</v>
      </c>
      <c r="AC133" s="18">
        <f>SUMIFS(Fluxo!$N:$N,Fluxo!$S:$S,"&gt;"&amp;AB$5,Fluxo!$S:$S,"&lt;="&amp;AC$5,Fluxo!$D:$D,$D133)</f>
        <v>0</v>
      </c>
      <c r="AD133" s="18">
        <f>SUMIFS(Fluxo!$N:$N,Fluxo!$S:$S,"&gt;"&amp;AC$5,Fluxo!$S:$S,"&lt;="&amp;AD$5,Fluxo!$D:$D,$D133)</f>
        <v>0</v>
      </c>
      <c r="AE133" s="18">
        <f>SUMIFS(Fluxo!$N:$N,Fluxo!$S:$S,"&gt;"&amp;AD$5,Fluxo!$S:$S,"&lt;="&amp;AE$5,Fluxo!$D:$D,$D133)</f>
        <v>0</v>
      </c>
      <c r="AF133" s="18">
        <f>SUMIFS(Fluxo!$N:$N,Fluxo!$S:$S,"&gt;"&amp;AE$5,Fluxo!$S:$S,"&lt;="&amp;AF$5,Fluxo!$D:$D,$D133)</f>
        <v>0</v>
      </c>
      <c r="AG133" s="18">
        <f>SUMIFS(Fluxo!$N:$N,Fluxo!$S:$S,"&gt;"&amp;AF$5,Fluxo!$S:$S,"&lt;="&amp;AG$5,Fluxo!$D:$D,$D133)</f>
        <v>0</v>
      </c>
      <c r="AH133" s="18">
        <f>SUMIFS(Fluxo!$N:$N,Fluxo!$S:$S,"&gt;"&amp;AG$5,Fluxo!$S:$S,"&lt;="&amp;AH$5,Fluxo!$D:$D,$D133)</f>
        <v>0</v>
      </c>
      <c r="AI133" s="18">
        <f>SUMIFS(Fluxo!$N:$N,Fluxo!$S:$S,"&gt;"&amp;AH$5,Fluxo!$S:$S,"&lt;="&amp;AI$5,Fluxo!$D:$D,$D133)</f>
        <v>0</v>
      </c>
      <c r="AJ133" s="18">
        <f>SUMIFS(Fluxo!$N:$N,Fluxo!$S:$S,"&gt;"&amp;AI$5,Fluxo!$S:$S,"&lt;="&amp;AJ$5,Fluxo!$D:$D,$D133)</f>
        <v>0</v>
      </c>
      <c r="AK133" s="18">
        <f>SUMIFS(Fluxo!$N:$N,Fluxo!$S:$S,"&gt;"&amp;AJ$5,Fluxo!$S:$S,"&lt;="&amp;AK$5,Fluxo!$D:$D,$D133)</f>
        <v>0</v>
      </c>
      <c r="AL133" s="18">
        <f>SUMIFS(Fluxo!$N:$N,Fluxo!$S:$S,"&gt;"&amp;AK$5,Fluxo!$S:$S,"&lt;="&amp;AL$5,Fluxo!$D:$D,$D133)</f>
        <v>0</v>
      </c>
      <c r="AM133" s="18">
        <f>SUMIFS(Fluxo!$N:$N,Fluxo!$S:$S,"&gt;"&amp;AL$5,Fluxo!$S:$S,"&lt;="&amp;AM$5,Fluxo!$D:$D,$D133)</f>
        <v>0</v>
      </c>
      <c r="AN133" s="18">
        <f>SUMIFS(Fluxo!$N:$N,Fluxo!$S:$S,"&gt;"&amp;AM$5,Fluxo!$S:$S,"&lt;="&amp;AN$5,Fluxo!$D:$D,$D133)</f>
        <v>0</v>
      </c>
      <c r="AO133" s="18">
        <f>SUMIFS(Fluxo!$N:$N,Fluxo!$S:$S,"&gt;"&amp;AN$5,Fluxo!$S:$S,"&lt;="&amp;AO$5,Fluxo!$D:$D,$D133)</f>
        <v>0</v>
      </c>
      <c r="AP133" s="18">
        <f>SUMIFS(Fluxo!$N:$N,Fluxo!$S:$S,"&gt;"&amp;AO$5,Fluxo!$S:$S,"&lt;="&amp;AP$5,Fluxo!$D:$D,$D133)</f>
        <v>0</v>
      </c>
      <c r="AQ133" s="18">
        <f>SUMIFS(Fluxo!$N:$N,Fluxo!$S:$S,"&gt;"&amp;AP$5,Fluxo!$S:$S,"&lt;="&amp;AQ$5,Fluxo!$D:$D,$D133)</f>
        <v>0</v>
      </c>
      <c r="AR133" s="18">
        <f>SUMIFS(Fluxo!$N:$N,Fluxo!$S:$S,"&gt;"&amp;AQ$5,Fluxo!$S:$S,"&lt;="&amp;AR$5,Fluxo!$D:$D,$D133)</f>
        <v>0</v>
      </c>
      <c r="AS133" s="18">
        <f>SUMIFS(Fluxo!$N:$N,Fluxo!$S:$S,"&gt;"&amp;AR$5,Fluxo!$S:$S,"&lt;="&amp;AS$5,Fluxo!$D:$D,$D133)</f>
        <v>0</v>
      </c>
      <c r="AT133" s="18">
        <f>SUMIFS(Fluxo!$N:$N,Fluxo!$S:$S,"&gt;"&amp;AS$5,Fluxo!$S:$S,"&lt;="&amp;AT$5,Fluxo!$D:$D,$D133)</f>
        <v>0</v>
      </c>
      <c r="AU133" s="18">
        <f>SUMIFS(Fluxo!$N:$N,Fluxo!$S:$S,"&gt;"&amp;AT$5,Fluxo!$S:$S,"&lt;="&amp;AU$5,Fluxo!$D:$D,$D133)</f>
        <v>0</v>
      </c>
      <c r="AV133" s="18">
        <f>SUMIFS(Fluxo!$N:$N,Fluxo!$S:$S,"&gt;"&amp;AU$5,Fluxo!$S:$S,"&lt;="&amp;AV$5,Fluxo!$D:$D,$D133)</f>
        <v>0</v>
      </c>
      <c r="AW133" s="18">
        <f>SUMIFS(Fluxo!$N:$N,Fluxo!$S:$S,"&gt;"&amp;AV$5,Fluxo!$S:$S,"&lt;="&amp;AW$5,Fluxo!$D:$D,$D133)</f>
        <v>0</v>
      </c>
      <c r="AX133" s="18">
        <f>SUMIFS(Fluxo!$N:$N,Fluxo!$S:$S,"&gt;"&amp;AW$5,Fluxo!$S:$S,"&lt;="&amp;AX$5,Fluxo!$D:$D,$D133)</f>
        <v>0</v>
      </c>
      <c r="AY133" s="18">
        <f>SUMIFS(Fluxo!$N:$N,Fluxo!$S:$S,"&gt;"&amp;AX$5,Fluxo!$S:$S,"&lt;="&amp;AY$5,Fluxo!$D:$D,$D133)</f>
        <v>0</v>
      </c>
      <c r="AZ133" s="18">
        <f>SUMIFS(Fluxo!$N:$N,Fluxo!$S:$S,"&gt;"&amp;AY$5,Fluxo!$S:$S,"&lt;="&amp;AZ$5,Fluxo!$D:$D,$D133)</f>
        <v>0</v>
      </c>
      <c r="BA133" s="18">
        <f>SUMIFS(Fluxo!$N:$N,Fluxo!$S:$S,"&gt;"&amp;AZ$5,Fluxo!$S:$S,"&lt;="&amp;BA$5,Fluxo!$D:$D,$D133)</f>
        <v>0</v>
      </c>
      <c r="BB133" s="18">
        <f>SUMIFS(Fluxo!$N:$N,Fluxo!$S:$S,"&gt;"&amp;BA$5,Fluxo!$S:$S,"&lt;="&amp;BB$5,Fluxo!$D:$D,$D133)</f>
        <v>0</v>
      </c>
      <c r="BC133" s="18">
        <f>SUMIFS(Fluxo!$N:$N,Fluxo!$S:$S,"&gt;"&amp;BB$5,Fluxo!$S:$S,"&lt;="&amp;BC$5,Fluxo!$D:$D,$D133)</f>
        <v>0</v>
      </c>
      <c r="BD133" s="18">
        <f>SUMIFS(Fluxo!$N:$N,Fluxo!$S:$S,"&gt;"&amp;BC$5,Fluxo!$S:$S,"&lt;="&amp;BD$5,Fluxo!$D:$D,$D133)</f>
        <v>0</v>
      </c>
      <c r="BE133" s="18">
        <f>SUMIFS(Fluxo!$N:$N,Fluxo!$S:$S,"&gt;"&amp;BD$5,Fluxo!$S:$S,"&lt;="&amp;BE$5,Fluxo!$D:$D,$D133)</f>
        <v>0</v>
      </c>
      <c r="BF133" s="18">
        <f>SUMIFS(Fluxo!$N:$N,Fluxo!$S:$S,"&gt;"&amp;BE$5,Fluxo!$S:$S,"&lt;="&amp;BF$5,Fluxo!$D:$D,$D133)</f>
        <v>0</v>
      </c>
      <c r="BG133" s="18">
        <f>SUMIFS(Fluxo!$N:$N,Fluxo!$S:$S,"&gt;"&amp;BF$5,Fluxo!$S:$S,"&lt;="&amp;BG$5,Fluxo!$D:$D,$D133)</f>
        <v>0</v>
      </c>
      <c r="BH133" s="18">
        <f>SUMIFS(Fluxo!$N:$N,Fluxo!$S:$S,"&gt;"&amp;BG$5,Fluxo!$S:$S,"&lt;="&amp;BH$5,Fluxo!$D:$D,$D133)</f>
        <v>0</v>
      </c>
      <c r="BI133" s="18">
        <f>SUMIFS(Fluxo!$N:$N,Fluxo!$S:$S,"&gt;"&amp;BH$5,Fluxo!$S:$S,"&lt;="&amp;BI$5,Fluxo!$D:$D,$D133)</f>
        <v>0</v>
      </c>
      <c r="BJ133" s="18">
        <f>SUMIFS(Fluxo!$N:$N,Fluxo!$S:$S,"&gt;"&amp;BI$5,Fluxo!$S:$S,"&lt;="&amp;BJ$5,Fluxo!$D:$D,$D133)</f>
        <v>0</v>
      </c>
      <c r="BK133" s="18">
        <f>SUMIFS(Fluxo!$N:$N,Fluxo!$S:$S,"&gt;"&amp;BJ$5,Fluxo!$S:$S,"&lt;="&amp;BK$5,Fluxo!$D:$D,$D133)</f>
        <v>0</v>
      </c>
      <c r="BL133" s="18">
        <f>SUMIFS(Fluxo!$N:$N,Fluxo!$S:$S,"&gt;"&amp;BK$5,Fluxo!$S:$S,"&lt;="&amp;BL$5,Fluxo!$D:$D,$D133)</f>
        <v>0</v>
      </c>
      <c r="BM133" s="18">
        <f>SUMIFS(Fluxo!$N:$N,Fluxo!$S:$S,"&gt;"&amp;BL$5,Fluxo!$S:$S,"&lt;="&amp;BM$5,Fluxo!$D:$D,$D133)</f>
        <v>0</v>
      </c>
      <c r="BN133" s="18">
        <f>SUMIFS(Fluxo!$N:$N,Fluxo!$S:$S,"&gt;"&amp;BM$5,Fluxo!$S:$S,"&lt;="&amp;BN$5,Fluxo!$D:$D,$D133)</f>
        <v>0</v>
      </c>
      <c r="BO133" s="18">
        <f>SUMIFS(Fluxo!$N:$N,Fluxo!$S:$S,"&gt;"&amp;BN$5,Fluxo!$S:$S,"&lt;="&amp;BO$5,Fluxo!$D:$D,$D133)</f>
        <v>0</v>
      </c>
      <c r="BP133" s="18">
        <f>SUMIFS(Fluxo!$N:$N,Fluxo!$S:$S,"&gt;"&amp;BO$5,Fluxo!$S:$S,"&lt;="&amp;BP$5,Fluxo!$D:$D,$D133)</f>
        <v>0</v>
      </c>
      <c r="BQ133" s="18">
        <f>SUMIFS(Fluxo!$N:$N,Fluxo!$S:$S,"&gt;"&amp;BP$5,Fluxo!$S:$S,"&lt;="&amp;BQ$5,Fluxo!$D:$D,$D133)</f>
        <v>0</v>
      </c>
      <c r="BR133" s="18">
        <f>SUMIFS(Fluxo!$N:$N,Fluxo!$S:$S,"&gt;"&amp;BQ$5,Fluxo!$S:$S,"&lt;="&amp;BR$5,Fluxo!$D:$D,$D133)</f>
        <v>0</v>
      </c>
      <c r="BS133" s="18">
        <f>SUMIFS(Fluxo!$N:$N,Fluxo!$S:$S,"&gt;"&amp;BR$5,Fluxo!$S:$S,"&lt;="&amp;BS$5,Fluxo!$D:$D,$D133)</f>
        <v>0</v>
      </c>
      <c r="BT133" s="18">
        <f>SUMIFS(Fluxo!$N:$N,Fluxo!$S:$S,"&gt;"&amp;BS$5,Fluxo!$S:$S,"&lt;="&amp;BT$5,Fluxo!$D:$D,$D133)</f>
        <v>0</v>
      </c>
      <c r="BU133" s="18">
        <f>SUMIFS(Fluxo!$N:$N,Fluxo!$S:$S,"&gt;"&amp;BT$5,Fluxo!$S:$S,"&lt;="&amp;BU$5,Fluxo!$D:$D,$D133)</f>
        <v>0</v>
      </c>
      <c r="BV133" s="18">
        <f>SUMIFS(Fluxo!$N:$N,Fluxo!$S:$S,"&gt;"&amp;BU$5,Fluxo!$S:$S,"&lt;="&amp;BV$5,Fluxo!$D:$D,$D133)</f>
        <v>0</v>
      </c>
      <c r="BW133" s="18">
        <f>SUMIFS(Fluxo!$N:$N,Fluxo!$S:$S,"&gt;"&amp;BV$5,Fluxo!$S:$S,"&lt;="&amp;BW$5,Fluxo!$D:$D,$D133)</f>
        <v>0</v>
      </c>
      <c r="BX133" s="18">
        <f>SUMIFS(Fluxo!$N:$N,Fluxo!$S:$S,"&gt;"&amp;BW$5,Fluxo!$S:$S,"&lt;="&amp;BX$5,Fluxo!$D:$D,$D133)</f>
        <v>0</v>
      </c>
      <c r="BY133" s="18">
        <f>SUMIFS(Fluxo!$N:$N,Fluxo!$S:$S,"&gt;"&amp;BX$5,Fluxo!$S:$S,"&lt;="&amp;BY$5,Fluxo!$D:$D,$D133)</f>
        <v>0</v>
      </c>
      <c r="BZ133" s="18">
        <f>SUMIFS(Fluxo!$N:$N,Fluxo!$S:$S,"&gt;"&amp;BY$5,Fluxo!$S:$S,"&lt;="&amp;BZ$5,Fluxo!$D:$D,$D133)</f>
        <v>0</v>
      </c>
      <c r="CA133" s="18">
        <f>SUMIFS(Fluxo!$N:$N,Fluxo!$S:$S,"&gt;"&amp;BZ$5,Fluxo!$S:$S,"&lt;="&amp;CA$5,Fluxo!$D:$D,$D133)</f>
        <v>0</v>
      </c>
      <c r="CB133" s="18">
        <f>SUMIFS(Fluxo!$N:$N,Fluxo!$S:$S,"&gt;"&amp;CA$5,Fluxo!$S:$S,"&lt;="&amp;CB$5,Fluxo!$D:$D,$D133)</f>
        <v>0</v>
      </c>
      <c r="CC133" s="18">
        <f>SUMIFS(Fluxo!$N:$N,Fluxo!$S:$S,"&gt;"&amp;CB$5,Fluxo!$S:$S,"&lt;="&amp;CC$5,Fluxo!$D:$D,$D133)</f>
        <v>0</v>
      </c>
      <c r="CD133" s="18">
        <f>SUMIFS(Fluxo!$N:$N,Fluxo!$S:$S,"&gt;"&amp;CC$5,Fluxo!$S:$S,"&lt;="&amp;CD$5,Fluxo!$D:$D,$D133)</f>
        <v>0</v>
      </c>
      <c r="CE133" s="18">
        <f>SUMIFS(Fluxo!$N:$N,Fluxo!$S:$S,"&gt;"&amp;CD$5,Fluxo!$S:$S,"&lt;="&amp;CE$5,Fluxo!$D:$D,$D133)</f>
        <v>0</v>
      </c>
      <c r="CF133" s="18">
        <f>SUMIFS(Fluxo!$N:$N,Fluxo!$S:$S,"&gt;"&amp;CE$5,Fluxo!$S:$S,"&lt;="&amp;CF$5,Fluxo!$D:$D,$D133)</f>
        <v>0</v>
      </c>
      <c r="CG133" s="18">
        <f>SUMIFS(Fluxo!$N:$N,Fluxo!$S:$S,"&gt;"&amp;CF$5,Fluxo!$S:$S,"&lt;="&amp;CG$5,Fluxo!$D:$D,$D133)</f>
        <v>0</v>
      </c>
      <c r="CH133" s="18">
        <f>SUMIFS(Fluxo!$N:$N,Fluxo!$S:$S,"&gt;"&amp;CG$5,Fluxo!$S:$S,"&lt;="&amp;CH$5,Fluxo!$D:$D,$D133)</f>
        <v>0</v>
      </c>
      <c r="CI133" s="18">
        <f>SUMIFS(Fluxo!$N:$N,Fluxo!$S:$S,"&gt;"&amp;CH$5,Fluxo!$S:$S,"&lt;="&amp;CI$5,Fluxo!$D:$D,$D133)</f>
        <v>0</v>
      </c>
      <c r="CJ133" s="18">
        <f>SUMIFS(Fluxo!$N:$N,Fluxo!$S:$S,"&gt;"&amp;CI$5,Fluxo!$S:$S,"&lt;="&amp;CJ$5,Fluxo!$D:$D,$D133)</f>
        <v>0</v>
      </c>
      <c r="CK133" s="18">
        <f>SUMIFS(Fluxo!$N:$N,Fluxo!$S:$S,"&gt;"&amp;CJ$5,Fluxo!$S:$S,"&lt;="&amp;CK$5,Fluxo!$D:$D,$D133)</f>
        <v>0</v>
      </c>
      <c r="CL133" s="18">
        <f>SUMIFS(Fluxo!$N:$N,Fluxo!$S:$S,"&gt;"&amp;CK$5,Fluxo!$S:$S,"&lt;="&amp;CL$5,Fluxo!$D:$D,$D133)</f>
        <v>0</v>
      </c>
      <c r="CM133" s="18">
        <f>SUMIFS(Fluxo!$N:$N,Fluxo!$S:$S,"&gt;"&amp;CL$5,Fluxo!$S:$S,"&lt;="&amp;CM$5,Fluxo!$D:$D,$D133)</f>
        <v>0</v>
      </c>
      <c r="CN133" s="18">
        <f>SUMIFS(Fluxo!$N:$N,Fluxo!$S:$S,"&gt;"&amp;CM$5,Fluxo!$S:$S,"&lt;="&amp;CN$5,Fluxo!$D:$D,$D133)</f>
        <v>0</v>
      </c>
      <c r="CO133" s="18">
        <f>SUMIFS(Fluxo!$N:$N,Fluxo!$S:$S,"&gt;"&amp;CN$5,Fluxo!$S:$S,"&lt;="&amp;CO$5,Fluxo!$D:$D,$D133)</f>
        <v>0</v>
      </c>
      <c r="CP133" s="18">
        <f>SUMIFS(Fluxo!$N:$N,Fluxo!$S:$S,"&gt;"&amp;CO$5,Fluxo!$S:$S,"&lt;="&amp;CP$5,Fluxo!$D:$D,$D133)</f>
        <v>0</v>
      </c>
      <c r="CQ133" s="18">
        <f>SUMIFS(Fluxo!$N:$N,Fluxo!$S:$S,"&gt;"&amp;CP$5,Fluxo!$S:$S,"&lt;="&amp;CQ$5,Fluxo!$D:$D,$D133)</f>
        <v>0</v>
      </c>
      <c r="CR133" s="18">
        <f>SUMIFS(Fluxo!$N:$N,Fluxo!$S:$S,"&gt;"&amp;CQ$5,Fluxo!$S:$S,"&lt;="&amp;CR$5,Fluxo!$D:$D,$D133)</f>
        <v>0</v>
      </c>
      <c r="CS133" s="18">
        <f>SUMIFS(Fluxo!$N:$N,Fluxo!$S:$S,"&gt;"&amp;CR$5,Fluxo!$S:$S,"&lt;="&amp;CS$5,Fluxo!$D:$D,$D133)</f>
        <v>0</v>
      </c>
      <c r="CT133" s="18">
        <f>SUMIFS(Fluxo!$N:$N,Fluxo!$S:$S,"&gt;"&amp;CS$5,Fluxo!$S:$S,"&lt;="&amp;CT$5,Fluxo!$D:$D,$D133)</f>
        <v>0</v>
      </c>
      <c r="CU133" s="18">
        <f>SUMIFS(Fluxo!$N:$N,Fluxo!$S:$S,"&gt;"&amp;CT$5,Fluxo!$S:$S,"&lt;="&amp;CU$5,Fluxo!$D:$D,$D133)</f>
        <v>0</v>
      </c>
      <c r="CV133" s="18">
        <f>SUMIFS(Fluxo!$N:$N,Fluxo!$S:$S,"&gt;"&amp;CU$5,Fluxo!$S:$S,"&lt;="&amp;CV$5,Fluxo!$D:$D,$D133)</f>
        <v>0</v>
      </c>
      <c r="CW133" s="18">
        <f>SUMIFS(Fluxo!$N:$N,Fluxo!$S:$S,"&gt;"&amp;CV$5,Fluxo!$S:$S,"&lt;="&amp;CW$5,Fluxo!$D:$D,$D133)</f>
        <v>0</v>
      </c>
      <c r="CX133" s="18">
        <f>SUMIFS(Fluxo!$N:$N,Fluxo!$S:$S,"&gt;"&amp;CW$5,Fluxo!$S:$S,"&lt;="&amp;CX$5,Fluxo!$D:$D,$D133)</f>
        <v>0</v>
      </c>
      <c r="CY133" s="18">
        <f>SUMIFS(Fluxo!$N:$N,Fluxo!$S:$S,"&gt;"&amp;CX$5,Fluxo!$S:$S,"&lt;="&amp;CY$5,Fluxo!$D:$D,$D133)</f>
        <v>0</v>
      </c>
      <c r="CZ133" s="18">
        <f>SUMIFS(Fluxo!$N:$N,Fluxo!$S:$S,"&gt;"&amp;CY$5,Fluxo!$S:$S,"&lt;="&amp;CZ$5,Fluxo!$D:$D,$D133)</f>
        <v>0</v>
      </c>
      <c r="DA133" s="18">
        <f>SUMIFS(Fluxo!$N:$N,Fluxo!$S:$S,"&gt;"&amp;CZ$5,Fluxo!$S:$S,"&lt;="&amp;DA$5,Fluxo!$D:$D,$D133)</f>
        <v>0</v>
      </c>
      <c r="DB133" s="18">
        <f>SUMIFS(Fluxo!$N:$N,Fluxo!$S:$S,"&gt;"&amp;DA$5,Fluxo!$S:$S,"&lt;="&amp;DB$5,Fluxo!$D:$D,$D133)</f>
        <v>0</v>
      </c>
      <c r="DC133" s="18">
        <f>SUMIFS(Fluxo!$N:$N,Fluxo!$S:$S,"&gt;"&amp;DB$5,Fluxo!$S:$S,"&lt;="&amp;DC$5,Fluxo!$D:$D,$D133)</f>
        <v>0</v>
      </c>
      <c r="DD133" s="18">
        <f>SUMIFS(Fluxo!$N:$N,Fluxo!$S:$S,"&gt;"&amp;DC$5,Fluxo!$S:$S,"&lt;="&amp;DD$5,Fluxo!$D:$D,$D133)</f>
        <v>0</v>
      </c>
      <c r="DE133" s="18">
        <f>SUMIFS(Fluxo!$N:$N,Fluxo!$S:$S,"&gt;"&amp;DD$5,Fluxo!$S:$S,"&lt;="&amp;DE$5,Fluxo!$D:$D,$D133)</f>
        <v>0</v>
      </c>
      <c r="DF133" s="18">
        <f>SUMIFS(Fluxo!$N:$N,Fluxo!$S:$S,"&gt;"&amp;DE$5,Fluxo!$S:$S,"&lt;="&amp;DF$5,Fluxo!$D:$D,$D133)</f>
        <v>0</v>
      </c>
      <c r="DG133" s="18">
        <f>SUMIFS(Fluxo!$N:$N,Fluxo!$S:$S,"&gt;"&amp;DF$5,Fluxo!$S:$S,"&lt;="&amp;DG$5,Fluxo!$D:$D,$D133)</f>
        <v>0</v>
      </c>
      <c r="DH133" s="18">
        <f>SUMIFS(Fluxo!$N:$N,Fluxo!$S:$S,"&gt;"&amp;DG$5,Fluxo!$S:$S,"&lt;="&amp;DH$5,Fluxo!$D:$D,$D133)</f>
        <v>0</v>
      </c>
      <c r="DI133" s="18">
        <f>SUMIFS(Fluxo!$N:$N,Fluxo!$S:$S,"&gt;"&amp;DH$5,Fluxo!$S:$S,"&lt;="&amp;DI$5,Fluxo!$D:$D,$D133)</f>
        <v>0</v>
      </c>
      <c r="DJ133" s="18">
        <f>SUMIFS(Fluxo!$N:$N,Fluxo!$S:$S,"&gt;"&amp;DI$5,Fluxo!$S:$S,"&lt;="&amp;DJ$5,Fluxo!$D:$D,$D133)</f>
        <v>0</v>
      </c>
      <c r="DK133" s="18">
        <f>SUMIFS(Fluxo!$N:$N,Fluxo!$S:$S,"&gt;"&amp;DJ$5,Fluxo!$S:$S,"&lt;="&amp;DK$5,Fluxo!$D:$D,$D133)</f>
        <v>0</v>
      </c>
      <c r="DL133" s="18">
        <f>SUMIFS(Fluxo!$N:$N,Fluxo!$S:$S,"&gt;"&amp;DK$5,Fluxo!$S:$S,"&lt;="&amp;DL$5,Fluxo!$D:$D,$D133)</f>
        <v>0</v>
      </c>
      <c r="DM133" s="18">
        <f>SUMIFS(Fluxo!$N:$N,Fluxo!$S:$S,"&gt;"&amp;DL$5,Fluxo!$S:$S,"&lt;="&amp;DM$5,Fluxo!$D:$D,$D133)</f>
        <v>0</v>
      </c>
      <c r="DN133" s="18">
        <f>SUMIFS(Fluxo!$N:$N,Fluxo!$S:$S,"&gt;"&amp;DM$5,Fluxo!$S:$S,"&lt;="&amp;DN$5,Fluxo!$D:$D,$D133)</f>
        <v>0</v>
      </c>
      <c r="DO133" s="18">
        <f>SUMIFS(Fluxo!$N:$N,Fluxo!$S:$S,"&gt;"&amp;DN$5,Fluxo!$S:$S,"&lt;="&amp;DO$5,Fluxo!$D:$D,$D133)</f>
        <v>0</v>
      </c>
      <c r="DP133" s="18">
        <f>SUMIFS(Fluxo!$N:$N,Fluxo!$S:$S,"&gt;"&amp;DO$5,Fluxo!$S:$S,"&lt;="&amp;DP$5,Fluxo!$D:$D,$D133)</f>
        <v>0</v>
      </c>
      <c r="DQ133" s="18">
        <f>SUMIFS(Fluxo!$N:$N,Fluxo!$S:$S,"&gt;"&amp;DP$5,Fluxo!$S:$S,"&lt;="&amp;DQ$5,Fluxo!$D:$D,$D133)</f>
        <v>0</v>
      </c>
      <c r="DR133" s="18">
        <f>SUMIFS(Fluxo!$N:$N,Fluxo!$S:$S,"&gt;"&amp;DQ$5,Fluxo!$S:$S,"&lt;="&amp;DR$5,Fluxo!$D:$D,$D133)</f>
        <v>0</v>
      </c>
      <c r="DS133" s="18">
        <f>SUMIFS(Fluxo!$N:$N,Fluxo!$S:$S,"&gt;"&amp;DR$5,Fluxo!$S:$S,"&lt;="&amp;DS$5,Fluxo!$D:$D,$D133)</f>
        <v>0</v>
      </c>
      <c r="DT133" s="18">
        <f>SUMIFS(Fluxo!$N:$N,Fluxo!$S:$S,"&gt;"&amp;DS$5,Fluxo!$S:$S,"&lt;="&amp;DT$5,Fluxo!$D:$D,$D133)</f>
        <v>0</v>
      </c>
      <c r="DU133" s="18">
        <f>SUMIFS(Fluxo!$N:$N,Fluxo!$S:$S,"&gt;"&amp;DT$5,Fluxo!$S:$S,"&lt;="&amp;DU$5,Fluxo!$D:$D,$D133)</f>
        <v>0</v>
      </c>
      <c r="DV133" s="18">
        <f>SUMIFS(Fluxo!$N:$N,Fluxo!$S:$S,"&gt;"&amp;DU$5,Fluxo!$S:$S,"&lt;="&amp;DV$5,Fluxo!$D:$D,$D133)</f>
        <v>0</v>
      </c>
      <c r="DW133" s="18">
        <f>SUMIFS(Fluxo!$N:$N,Fluxo!$S:$S,"&gt;"&amp;DV$5,Fluxo!$S:$S,"&lt;="&amp;DW$5,Fluxo!$D:$D,$D133)</f>
        <v>0</v>
      </c>
      <c r="DX133" s="18">
        <f>SUMIFS(Fluxo!$N:$N,Fluxo!$S:$S,"&gt;"&amp;DW$5,Fluxo!$S:$S,"&lt;="&amp;DX$5,Fluxo!$D:$D,$D133)</f>
        <v>0</v>
      </c>
      <c r="DY133" s="18">
        <f>SUMIFS(Fluxo!$N:$N,Fluxo!$S:$S,"&gt;"&amp;DX$5,Fluxo!$S:$S,"&lt;="&amp;DY$5,Fluxo!$D:$D,$D133)</f>
        <v>0</v>
      </c>
      <c r="DZ133" s="18">
        <f>SUMIFS(Fluxo!$N:$N,Fluxo!$S:$S,"&gt;"&amp;DY$5,Fluxo!$S:$S,"&lt;="&amp;DZ$5,Fluxo!$D:$D,$D133)</f>
        <v>0</v>
      </c>
      <c r="EA133" s="18">
        <f>SUMIFS(Fluxo!$N:$N,Fluxo!$S:$S,"&gt;"&amp;DZ$5,Fluxo!$S:$S,"&lt;="&amp;EA$5,Fluxo!$D:$D,$D133)</f>
        <v>0</v>
      </c>
      <c r="EB133" s="18">
        <f>SUMIFS(Fluxo!$N:$N,Fluxo!$S:$S,"&gt;"&amp;EA$5,Fluxo!$S:$S,"&lt;="&amp;EB$5,Fluxo!$D:$D,$D133)</f>
        <v>0</v>
      </c>
      <c r="EC133" s="18">
        <f>SUMIFS(Fluxo!$N:$N,Fluxo!$S:$S,"&gt;"&amp;EB$5,Fluxo!$S:$S,"&lt;="&amp;EC$5,Fluxo!$D:$D,$D133)</f>
        <v>0</v>
      </c>
      <c r="ED133" s="18">
        <f>SUMIFS(Fluxo!$N:$N,Fluxo!$S:$S,"&gt;"&amp;EC$5,Fluxo!$S:$S,"&lt;="&amp;ED$5,Fluxo!$D:$D,$D133)</f>
        <v>0</v>
      </c>
      <c r="EE133" s="18">
        <f>SUMIFS(Fluxo!$N:$N,Fluxo!$S:$S,"&gt;"&amp;ED$5,Fluxo!$S:$S,"&lt;="&amp;EE$5,Fluxo!$D:$D,$D133)</f>
        <v>0</v>
      </c>
      <c r="EF133" s="18">
        <f>SUMIFS(Fluxo!$N:$N,Fluxo!$S:$S,"&gt;"&amp;EE$5,Fluxo!$S:$S,"&lt;="&amp;EF$5,Fluxo!$D:$D,$D133)</f>
        <v>0</v>
      </c>
      <c r="EG133" s="18">
        <f>SUMIFS(Fluxo!$N:$N,Fluxo!$S:$S,"&gt;"&amp;EF$5,Fluxo!$S:$S,"&lt;="&amp;EG$5,Fluxo!$D:$D,$D133)</f>
        <v>0</v>
      </c>
      <c r="EH133" s="18">
        <f>SUMIFS(Fluxo!$N:$N,Fluxo!$S:$S,"&gt;"&amp;EG$5,Fluxo!$S:$S,"&lt;="&amp;EH$5,Fluxo!$D:$D,$D133)</f>
        <v>0</v>
      </c>
      <c r="EI133" s="18">
        <f>SUMIFS(Fluxo!$N:$N,Fluxo!$S:$S,"&gt;"&amp;EH$5,Fluxo!$S:$S,"&lt;="&amp;EI$5,Fluxo!$D:$D,$D133)</f>
        <v>0</v>
      </c>
      <c r="EJ133" s="18">
        <f>SUMIFS(Fluxo!$N:$N,Fluxo!$S:$S,"&gt;"&amp;EI$5,Fluxo!$S:$S,"&lt;="&amp;EJ$5,Fluxo!$D:$D,$D133)</f>
        <v>0</v>
      </c>
      <c r="EK133" s="18">
        <f>SUMIFS(Fluxo!$N:$N,Fluxo!$S:$S,"&gt;"&amp;EJ$5,Fluxo!$S:$S,"&lt;="&amp;EK$5,Fluxo!$D:$D,$D133)</f>
        <v>0</v>
      </c>
      <c r="EL133" s="18">
        <f>SUMIFS(Fluxo!$N:$N,Fluxo!$S:$S,"&gt;"&amp;EK$5,Fluxo!$S:$S,"&lt;="&amp;EL$5,Fluxo!$D:$D,$D133)</f>
        <v>0</v>
      </c>
      <c r="EM133" s="18">
        <f>SUMIFS(Fluxo!$N:$N,Fluxo!$S:$S,"&gt;"&amp;EL$5,Fluxo!$S:$S,"&lt;="&amp;EM$5,Fluxo!$D:$D,$D133)</f>
        <v>0</v>
      </c>
      <c r="EN133" s="18">
        <f>SUMIFS(Fluxo!$N:$N,Fluxo!$S:$S,"&gt;"&amp;EM$5,Fluxo!$S:$S,"&lt;="&amp;EN$5,Fluxo!$D:$D,$D133)</f>
        <v>0</v>
      </c>
      <c r="EO133" s="18">
        <f>SUMIFS(Fluxo!$N:$N,Fluxo!$S:$S,"&gt;"&amp;EN$5,Fluxo!$S:$S,"&lt;="&amp;EO$5,Fluxo!$D:$D,$D133)</f>
        <v>0</v>
      </c>
      <c r="EP133" s="18">
        <f>SUMIFS(Fluxo!$N:$N,Fluxo!$S:$S,"&gt;"&amp;EO$5,Fluxo!$S:$S,"&lt;="&amp;EP$5,Fluxo!$D:$D,$D133)</f>
        <v>0</v>
      </c>
      <c r="EQ133" s="18">
        <f>SUMIFS(Fluxo!$N:$N,Fluxo!$S:$S,"&gt;"&amp;EP$5,Fluxo!$S:$S,"&lt;="&amp;EQ$5,Fluxo!$D:$D,$D133)</f>
        <v>0</v>
      </c>
      <c r="ER133" s="18">
        <f>SUMIFS(Fluxo!$N:$N,Fluxo!$S:$S,"&gt;"&amp;EQ$5,Fluxo!$S:$S,"&lt;="&amp;ER$5,Fluxo!$D:$D,$D133)</f>
        <v>0</v>
      </c>
      <c r="ES133" s="18">
        <f>SUMIFS(Fluxo!$N:$N,Fluxo!$S:$S,"&gt;"&amp;ER$5,Fluxo!$S:$S,"&lt;="&amp;ES$5,Fluxo!$D:$D,$D133)</f>
        <v>0</v>
      </c>
      <c r="ET133" s="18">
        <f>SUMIFS(Fluxo!$N:$N,Fluxo!$S:$S,"&gt;"&amp;ES$5,Fluxo!$S:$S,"&lt;="&amp;ET$5,Fluxo!$D:$D,$D133)</f>
        <v>0</v>
      </c>
      <c r="EU133" s="18">
        <f>SUMIFS(Fluxo!$N:$N,Fluxo!$S:$S,"&gt;"&amp;ET$5,Fluxo!$S:$S,"&lt;="&amp;EU$5,Fluxo!$D:$D,$D133)</f>
        <v>0</v>
      </c>
      <c r="EV133" s="18">
        <f>SUMIFS(Fluxo!$N:$N,Fluxo!$S:$S,"&gt;"&amp;EU$5,Fluxo!$S:$S,"&lt;="&amp;EV$5,Fluxo!$D:$D,$D133)</f>
        <v>0</v>
      </c>
      <c r="EW133" s="18">
        <f>SUMIFS(Fluxo!$N:$N,Fluxo!$S:$S,"&gt;"&amp;EV$5,Fluxo!$S:$S,"&lt;="&amp;EW$5,Fluxo!$D:$D,$D133)</f>
        <v>0</v>
      </c>
      <c r="EX133" s="18">
        <f>SUMIFS(Fluxo!$N:$N,Fluxo!$S:$S,"&gt;"&amp;EW$5,Fluxo!$S:$S,"&lt;="&amp;EX$5,Fluxo!$D:$D,$D133)</f>
        <v>0</v>
      </c>
      <c r="EY133" s="18">
        <f>SUMIFS(Fluxo!$N:$N,Fluxo!$S:$S,"&gt;"&amp;EX$5,Fluxo!$S:$S,"&lt;="&amp;EY$5,Fluxo!$D:$D,$D133)</f>
        <v>0</v>
      </c>
      <c r="EZ133" s="18">
        <f>SUMIFS(Fluxo!$N:$N,Fluxo!$S:$S,"&gt;"&amp;EY$5,Fluxo!$S:$S,"&lt;="&amp;EZ$5,Fluxo!$D:$D,$D133)</f>
        <v>0</v>
      </c>
      <c r="FA133" s="18">
        <f>SUMIFS(Fluxo!$N:$N,Fluxo!$S:$S,"&gt;"&amp;EZ$5,Fluxo!$S:$S,"&lt;="&amp;FA$5,Fluxo!$D:$D,$D133)</f>
        <v>0</v>
      </c>
      <c r="FB133" s="18">
        <f>SUMIFS(Fluxo!$N:$N,Fluxo!$S:$S,"&gt;"&amp;FA$5,Fluxo!$S:$S,"&lt;="&amp;FB$5,Fluxo!$D:$D,$D133)</f>
        <v>0</v>
      </c>
      <c r="FC133" s="18">
        <f>SUMIFS(Fluxo!$N:$N,Fluxo!$S:$S,"&gt;"&amp;FB$5,Fluxo!$S:$S,"&lt;="&amp;FC$5,Fluxo!$D:$D,$D133)</f>
        <v>0</v>
      </c>
      <c r="FD133" s="18">
        <f>SUMIFS(Fluxo!$N:$N,Fluxo!$S:$S,"&gt;"&amp;FC$5,Fluxo!$S:$S,"&lt;="&amp;FD$5,Fluxo!$D:$D,$D133)</f>
        <v>0</v>
      </c>
      <c r="FE133" s="18">
        <f>SUMIFS(Fluxo!$N:$N,Fluxo!$S:$S,"&gt;"&amp;FD$5,Fluxo!$S:$S,"&lt;="&amp;FE$5,Fluxo!$D:$D,$D133)</f>
        <v>0</v>
      </c>
      <c r="FF133" s="18">
        <f>SUMIFS(Fluxo!$N:$N,Fluxo!$S:$S,"&gt;"&amp;FE$5,Fluxo!$S:$S,"&lt;="&amp;FF$5,Fluxo!$D:$D,$D133)</f>
        <v>0</v>
      </c>
      <c r="FG133" s="18">
        <f>SUMIFS(Fluxo!$N:$N,Fluxo!$S:$S,"&gt;"&amp;FF$5,Fluxo!$S:$S,"&lt;="&amp;FG$5,Fluxo!$D:$D,$D133)</f>
        <v>0</v>
      </c>
      <c r="FH133" s="18">
        <f>SUMIFS(Fluxo!$N:$N,Fluxo!$S:$S,"&gt;"&amp;FG$5,Fluxo!$S:$S,"&lt;="&amp;FH$5,Fluxo!$D:$D,$D133)</f>
        <v>0</v>
      </c>
      <c r="FI133" s="18">
        <f>SUMIFS(Fluxo!$N:$N,Fluxo!$S:$S,"&gt;"&amp;FH$5,Fluxo!$S:$S,"&lt;="&amp;FI$5,Fluxo!$D:$D,$D133)</f>
        <v>0</v>
      </c>
      <c r="FJ133" s="18">
        <f>SUMIFS(Fluxo!$N:$N,Fluxo!$S:$S,"&gt;"&amp;FI$5,Fluxo!$S:$S,"&lt;="&amp;FJ$5,Fluxo!$D:$D,$D133)</f>
        <v>0</v>
      </c>
      <c r="FK133" s="18">
        <f>SUMIFS(Fluxo!$N:$N,Fluxo!$S:$S,"&gt;"&amp;FJ$5,Fluxo!$S:$S,"&lt;="&amp;FK$5,Fluxo!$D:$D,$D133)</f>
        <v>0</v>
      </c>
      <c r="FL133" s="18">
        <f>SUMIFS(Fluxo!$N:$N,Fluxo!$S:$S,"&gt;"&amp;FK$5,Fluxo!$S:$S,"&lt;="&amp;FL$5,Fluxo!$D:$D,$D133)</f>
        <v>0</v>
      </c>
      <c r="FM133" s="18">
        <f>SUMIFS(Fluxo!$N:$N,Fluxo!$S:$S,"&gt;"&amp;FL$5,Fluxo!$S:$S,"&lt;="&amp;FM$5,Fluxo!$D:$D,$D133)</f>
        <v>0</v>
      </c>
      <c r="FN133" s="18">
        <f>SUMIFS(Fluxo!$N:$N,Fluxo!$S:$S,"&gt;"&amp;FM$5,Fluxo!$S:$S,"&lt;="&amp;FN$5,Fluxo!$D:$D,$D133)</f>
        <v>0</v>
      </c>
      <c r="FO133" s="18">
        <f>SUMIFS(Fluxo!$N:$N,Fluxo!$S:$S,"&gt;"&amp;FN$5,Fluxo!$S:$S,"&lt;="&amp;FO$5,Fluxo!$D:$D,$D133)</f>
        <v>0</v>
      </c>
      <c r="FP133" s="18">
        <f>SUMIFS(Fluxo!$N:$N,Fluxo!$S:$S,"&gt;"&amp;FO$5,Fluxo!$S:$S,"&lt;="&amp;FP$5,Fluxo!$D:$D,$D133)</f>
        <v>0</v>
      </c>
      <c r="FQ133" s="18">
        <f>SUMIFS(Fluxo!$N:$N,Fluxo!$S:$S,"&gt;"&amp;FP$5,Fluxo!$S:$S,"&lt;="&amp;FQ$5,Fluxo!$D:$D,$D133)</f>
        <v>0</v>
      </c>
      <c r="FR133" s="18">
        <f>SUMIFS(Fluxo!$N:$N,Fluxo!$S:$S,"&gt;"&amp;FQ$5,Fluxo!$S:$S,"&lt;="&amp;FR$5,Fluxo!$D:$D,$D133)</f>
        <v>0</v>
      </c>
      <c r="FS133" s="18">
        <f>SUMIFS(Fluxo!$N:$N,Fluxo!$S:$S,"&gt;"&amp;FR$5,Fluxo!$S:$S,"&lt;="&amp;FS$5,Fluxo!$D:$D,$D133)</f>
        <v>0</v>
      </c>
      <c r="FT133" s="18">
        <f>SUMIFS(Fluxo!$N:$N,Fluxo!$S:$S,"&gt;"&amp;FS$5,Fluxo!$S:$S,"&lt;="&amp;FT$5,Fluxo!$D:$D,$D133)</f>
        <v>0</v>
      </c>
      <c r="FU133" s="18">
        <f>SUMIFS(Fluxo!$N:$N,Fluxo!$S:$S,"&gt;"&amp;FT$5,Fluxo!$S:$S,"&lt;="&amp;FU$5,Fluxo!$D:$D,$D133)</f>
        <v>0</v>
      </c>
      <c r="FV133" s="18">
        <f>SUMIFS(Fluxo!$N:$N,Fluxo!$S:$S,"&gt;"&amp;FU$5,Fluxo!$S:$S,"&lt;="&amp;FV$5,Fluxo!$D:$D,$D133)</f>
        <v>0</v>
      </c>
      <c r="FW133" s="18">
        <f>SUMIFS(Fluxo!$N:$N,Fluxo!$S:$S,"&gt;"&amp;FV$5,Fluxo!$S:$S,"&lt;="&amp;FW$5,Fluxo!$D:$D,$D133)</f>
        <v>0</v>
      </c>
      <c r="FX133" s="18">
        <f>SUMIFS(Fluxo!$N:$N,Fluxo!$S:$S,"&gt;"&amp;FW$5,Fluxo!$S:$S,"&lt;="&amp;FX$5,Fluxo!$D:$D,$D133)</f>
        <v>0</v>
      </c>
      <c r="FY133" s="18">
        <f>SUMIFS(Fluxo!$N:$N,Fluxo!$S:$S,"&gt;"&amp;FX$5,Fluxo!$S:$S,"&lt;="&amp;FY$5,Fluxo!$D:$D,$D133)</f>
        <v>0</v>
      </c>
      <c r="FZ133" s="18">
        <f>SUMIFS(Fluxo!$N:$N,Fluxo!$S:$S,"&gt;"&amp;FY$5,Fluxo!$S:$S,"&lt;="&amp;FZ$5,Fluxo!$D:$D,$D133)</f>
        <v>0</v>
      </c>
      <c r="GA133" s="18">
        <f>SUMIFS(Fluxo!$N:$N,Fluxo!$S:$S,"&gt;"&amp;FZ$5,Fluxo!$S:$S,"&lt;="&amp;GA$5,Fluxo!$D:$D,$D133)</f>
        <v>0</v>
      </c>
      <c r="GB133" s="18">
        <f>SUMIFS(Fluxo!$N:$N,Fluxo!$S:$S,"&gt;"&amp;GA$5,Fluxo!$S:$S,"&lt;="&amp;GB$5,Fluxo!$D:$D,$D133)</f>
        <v>0</v>
      </c>
      <c r="GC133" s="18">
        <f>SUMIFS(Fluxo!$N:$N,Fluxo!$S:$S,"&gt;"&amp;GB$5,Fluxo!$S:$S,"&lt;="&amp;GC$5,Fluxo!$D:$D,$D133)</f>
        <v>0</v>
      </c>
      <c r="GD133" s="18">
        <f>SUMIFS(Fluxo!$N:$N,Fluxo!$S:$S,"&gt;"&amp;GC$5,Fluxo!$S:$S,"&lt;="&amp;GD$5,Fluxo!$D:$D,$D133)</f>
        <v>0</v>
      </c>
      <c r="GE133" s="18">
        <f>SUMIFS(Fluxo!$N:$N,Fluxo!$S:$S,"&gt;"&amp;GD$5,Fluxo!$S:$S,"&lt;="&amp;GE$5,Fluxo!$D:$D,$D133)</f>
        <v>0</v>
      </c>
      <c r="GF133" s="18">
        <f>SUMIFS(Fluxo!$N:$N,Fluxo!$S:$S,"&gt;"&amp;GE$5,Fluxo!$S:$S,"&lt;="&amp;GF$5,Fluxo!$D:$D,$D133)</f>
        <v>0</v>
      </c>
      <c r="GG133" s="18">
        <f>SUMIFS(Fluxo!$N:$N,Fluxo!$S:$S,"&gt;"&amp;GF$5,Fluxo!$S:$S,"&lt;="&amp;GG$5,Fluxo!$D:$D,$D133)</f>
        <v>0</v>
      </c>
      <c r="GH133" s="18">
        <f>SUMIFS(Fluxo!$N:$N,Fluxo!$S:$S,"&gt;"&amp;GG$5,Fluxo!$S:$S,"&lt;="&amp;GH$5,Fluxo!$D:$D,$D133)</f>
        <v>0</v>
      </c>
      <c r="GI133" s="18">
        <f>SUMIFS(Fluxo!$N:$N,Fluxo!$S:$S,"&gt;"&amp;GH$5,Fluxo!$S:$S,"&lt;="&amp;GI$5,Fluxo!$D:$D,$D133)</f>
        <v>0</v>
      </c>
      <c r="GJ133" s="18">
        <f>SUMIFS(Fluxo!$N:$N,Fluxo!$S:$S,"&gt;"&amp;GI$5,Fluxo!$S:$S,"&lt;="&amp;GJ$5,Fluxo!$D:$D,$D133)</f>
        <v>0</v>
      </c>
      <c r="GK133" s="18">
        <f>SUMIFS(Fluxo!$N:$N,Fluxo!$S:$S,"&gt;"&amp;GJ$5,Fluxo!$S:$S,"&lt;="&amp;GK$5,Fluxo!$D:$D,$D133)</f>
        <v>0</v>
      </c>
      <c r="GL133" s="18">
        <f>SUMIFS(Fluxo!$N:$N,Fluxo!$S:$S,"&gt;"&amp;GK$5,Fluxo!$S:$S,"&lt;="&amp;GL$5,Fluxo!$D:$D,$D133)</f>
        <v>0</v>
      </c>
      <c r="GM133" s="18">
        <f>SUMIFS(Fluxo!$N:$N,Fluxo!$S:$S,"&gt;"&amp;GL$5,Fluxo!$S:$S,"&lt;="&amp;GM$5,Fluxo!$D:$D,$D133)</f>
        <v>0</v>
      </c>
      <c r="GN133" s="18">
        <f>SUMIFS(Fluxo!$N:$N,Fluxo!$S:$S,"&gt;"&amp;GM$5,Fluxo!$S:$S,"&lt;="&amp;GN$5,Fluxo!$D:$D,$D133)</f>
        <v>0</v>
      </c>
      <c r="GO133" s="18">
        <f>SUMIFS(Fluxo!$N:$N,Fluxo!$S:$S,"&gt;"&amp;GN$5,Fluxo!$S:$S,"&lt;="&amp;GO$5,Fluxo!$D:$D,$D133)</f>
        <v>0</v>
      </c>
      <c r="GP133" s="18">
        <f>SUMIFS(Fluxo!$N:$N,Fluxo!$S:$S,"&gt;"&amp;GO$5,Fluxo!$S:$S,"&lt;="&amp;GP$5,Fluxo!$D:$D,$D133)</f>
        <v>0</v>
      </c>
      <c r="GQ133" s="18">
        <f>SUMIFS(Fluxo!$N:$N,Fluxo!$S:$S,"&gt;"&amp;GP$5,Fluxo!$S:$S,"&lt;="&amp;GQ$5,Fluxo!$D:$D,$D133)</f>
        <v>0</v>
      </c>
      <c r="GR133" s="18">
        <f>SUMIFS(Fluxo!$N:$N,Fluxo!$S:$S,"&gt;"&amp;GQ$5,Fluxo!$S:$S,"&lt;="&amp;GR$5,Fluxo!$D:$D,$D133)</f>
        <v>0</v>
      </c>
      <c r="GS133" s="18">
        <f>SUMIFS(Fluxo!$N:$N,Fluxo!$S:$S,"&gt;"&amp;GR$5,Fluxo!$S:$S,"&lt;="&amp;GS$5,Fluxo!$D:$D,$D133)</f>
        <v>0</v>
      </c>
      <c r="GT133" s="18">
        <f>SUMIFS(Fluxo!$N:$N,Fluxo!$S:$S,"&gt;"&amp;GS$5,Fluxo!$S:$S,"&lt;="&amp;GT$5,Fluxo!$D:$D,$D133)</f>
        <v>0</v>
      </c>
      <c r="GU133" s="18">
        <f>SUMIFS(Fluxo!$N:$N,Fluxo!$S:$S,"&gt;"&amp;GT$5,Fluxo!$S:$S,"&lt;="&amp;GU$5,Fluxo!$D:$D,$D133)</f>
        <v>0</v>
      </c>
      <c r="GV133" s="18">
        <f>SUMIFS(Fluxo!$N:$N,Fluxo!$S:$S,"&gt;"&amp;GU$5,Fluxo!$S:$S,"&lt;="&amp;GV$5,Fluxo!$D:$D,$D133)</f>
        <v>0</v>
      </c>
      <c r="GW133" s="18">
        <f>SUMIFS(Fluxo!$N:$N,Fluxo!$S:$S,"&gt;"&amp;GV$5,Fluxo!$S:$S,"&lt;="&amp;GW$5,Fluxo!$D:$D,$D133)</f>
        <v>0</v>
      </c>
      <c r="GX133" s="18">
        <f>SUMIFS(Fluxo!$N:$N,Fluxo!$S:$S,"&gt;"&amp;GW$5,Fluxo!$S:$S,"&lt;="&amp;GX$5,Fluxo!$D:$D,$D133)</f>
        <v>0</v>
      </c>
      <c r="GY133" s="18">
        <f>SUMIFS(Fluxo!$N:$N,Fluxo!$S:$S,"&gt;"&amp;GX$5,Fluxo!$S:$S,"&lt;="&amp;GY$5,Fluxo!$D:$D,$D133)</f>
        <v>0</v>
      </c>
      <c r="GZ133" s="18">
        <f>SUMIFS(Fluxo!$N:$N,Fluxo!$S:$S,"&gt;"&amp;GY$5,Fluxo!$S:$S,"&lt;="&amp;GZ$5,Fluxo!$D:$D,$D133)</f>
        <v>0</v>
      </c>
      <c r="HA133" s="18">
        <f>SUMIFS(Fluxo!$N:$N,Fluxo!$S:$S,"&gt;"&amp;GZ$5,Fluxo!$S:$S,"&lt;="&amp;HA$5,Fluxo!$D:$D,$D133)</f>
        <v>0</v>
      </c>
      <c r="HB133" s="18">
        <f>SUMIFS(Fluxo!$N:$N,Fluxo!$S:$S,"&gt;"&amp;HA$5,Fluxo!$S:$S,"&lt;="&amp;HB$5,Fluxo!$D:$D,$D133)</f>
        <v>0</v>
      </c>
      <c r="HC133" s="18">
        <f>SUMIFS(Fluxo!$N:$N,Fluxo!$S:$S,"&gt;"&amp;HB$5,Fluxo!$S:$S,"&lt;="&amp;HC$5,Fluxo!$D:$D,$D133)</f>
        <v>0</v>
      </c>
      <c r="HD133" s="18">
        <f>SUMIFS(Fluxo!$N:$N,Fluxo!$S:$S,"&gt;"&amp;HC$5,Fluxo!$S:$S,"&lt;="&amp;HD$5,Fluxo!$D:$D,$D133)</f>
        <v>0</v>
      </c>
      <c r="HE133" s="18">
        <f>SUMIFS(Fluxo!$N:$N,Fluxo!$S:$S,"&gt;"&amp;HD$5,Fluxo!$S:$S,"&lt;="&amp;HE$5,Fluxo!$D:$D,$D133)</f>
        <v>0</v>
      </c>
      <c r="HF133" s="18">
        <f>SUMIFS(Fluxo!$N:$N,Fluxo!$S:$S,"&gt;"&amp;HE$5,Fluxo!$S:$S,"&lt;="&amp;HF$5,Fluxo!$D:$D,$D133)</f>
        <v>0</v>
      </c>
    </row>
    <row r="134" spans="1:214">
      <c r="A134" s="20">
        <f t="shared" si="18"/>
        <v>124</v>
      </c>
      <c r="B134" s="140" t="str">
        <f>'Check Carteira'!C126</f>
        <v>E.1016.99.03.2004</v>
      </c>
      <c r="C134" s="141">
        <v>1</v>
      </c>
      <c r="D134" s="129" t="str">
        <f>'Check Carteira'!F126</f>
        <v>S-2004</v>
      </c>
      <c r="E134" s="21" t="str">
        <f>IFERROR(INDEX(Contratos!L:L,MATCH(D134,Contratos!R:R,0)),"")</f>
        <v/>
      </c>
      <c r="F134" s="139" t="str">
        <f>IFERROR(INDEX(Contratos!G:G,MATCH(D134,Contratos!R:R,0)),"")</f>
        <v/>
      </c>
      <c r="H134" s="83">
        <f t="shared" si="19"/>
        <v>1</v>
      </c>
      <c r="J134" s="18">
        <f>SUMIFS(Fluxo!$N:$N,Fluxo!$S:$S,"&gt;"&amp;I$5,Fluxo!$S:$S,"&lt;="&amp;J$5,Fluxo!$D:$D,$D134)</f>
        <v>0</v>
      </c>
      <c r="K134" s="18">
        <f>SUMIFS(Fluxo!$N:$N,Fluxo!$S:$S,"&gt;"&amp;J$5,Fluxo!$S:$S,"&lt;="&amp;K$5,Fluxo!$D:$D,$D134)</f>
        <v>1</v>
      </c>
      <c r="L134" s="18">
        <f>SUMIFS(Fluxo!$N:$N,Fluxo!$S:$S,"&gt;"&amp;K$5,Fluxo!$S:$S,"&lt;="&amp;L$5,Fluxo!$D:$D,$D134)</f>
        <v>0</v>
      </c>
      <c r="M134" s="18">
        <f>SUMIFS(Fluxo!$N:$N,Fluxo!$S:$S,"&gt;"&amp;L$5,Fluxo!$S:$S,"&lt;="&amp;M$5,Fluxo!$D:$D,$D134)</f>
        <v>0</v>
      </c>
      <c r="N134" s="18">
        <f>SUMIFS(Fluxo!$N:$N,Fluxo!$S:$S,"&gt;"&amp;M$5,Fluxo!$S:$S,"&lt;="&amp;N$5,Fluxo!$D:$D,$D134)</f>
        <v>0</v>
      </c>
      <c r="O134" s="18">
        <f>SUMIFS(Fluxo!$N:$N,Fluxo!$S:$S,"&gt;"&amp;N$5,Fluxo!$S:$S,"&lt;="&amp;O$5,Fluxo!$D:$D,$D134)</f>
        <v>0</v>
      </c>
      <c r="P134" s="18">
        <f>SUMIFS(Fluxo!$N:$N,Fluxo!$S:$S,"&gt;"&amp;O$5,Fluxo!$S:$S,"&lt;="&amp;P$5,Fluxo!$D:$D,$D134)</f>
        <v>0</v>
      </c>
      <c r="Q134" s="18">
        <f>SUMIFS(Fluxo!$N:$N,Fluxo!$S:$S,"&gt;"&amp;P$5,Fluxo!$S:$S,"&lt;="&amp;Q$5,Fluxo!$D:$D,$D134)</f>
        <v>0</v>
      </c>
      <c r="R134" s="18">
        <f>SUMIFS(Fluxo!$N:$N,Fluxo!$S:$S,"&gt;"&amp;Q$5,Fluxo!$S:$S,"&lt;="&amp;R$5,Fluxo!$D:$D,$D134)</f>
        <v>0</v>
      </c>
      <c r="S134" s="18">
        <f>SUMIFS(Fluxo!$N:$N,Fluxo!$S:$S,"&gt;"&amp;R$5,Fluxo!$S:$S,"&lt;="&amp;S$5,Fluxo!$D:$D,$D134)</f>
        <v>0</v>
      </c>
      <c r="T134" s="18">
        <f>SUMIFS(Fluxo!$N:$N,Fluxo!$S:$S,"&gt;"&amp;S$5,Fluxo!$S:$S,"&lt;="&amp;T$5,Fluxo!$D:$D,$D134)</f>
        <v>0</v>
      </c>
      <c r="U134" s="18">
        <f>SUMIFS(Fluxo!$N:$N,Fluxo!$S:$S,"&gt;"&amp;T$5,Fluxo!$S:$S,"&lt;="&amp;U$5,Fluxo!$D:$D,$D134)</f>
        <v>0</v>
      </c>
      <c r="V134" s="18">
        <f>SUMIFS(Fluxo!$N:$N,Fluxo!$S:$S,"&gt;"&amp;U$5,Fluxo!$S:$S,"&lt;="&amp;V$5,Fluxo!$D:$D,$D134)</f>
        <v>0</v>
      </c>
      <c r="W134" s="18">
        <f>SUMIFS(Fluxo!$N:$N,Fluxo!$S:$S,"&gt;"&amp;V$5,Fluxo!$S:$S,"&lt;="&amp;W$5,Fluxo!$D:$D,$D134)</f>
        <v>0</v>
      </c>
      <c r="X134" s="18">
        <f>SUMIFS(Fluxo!$N:$N,Fluxo!$S:$S,"&gt;"&amp;W$5,Fluxo!$S:$S,"&lt;="&amp;X$5,Fluxo!$D:$D,$D134)</f>
        <v>0</v>
      </c>
      <c r="Y134" s="18">
        <f>SUMIFS(Fluxo!$N:$N,Fluxo!$S:$S,"&gt;"&amp;X$5,Fluxo!$S:$S,"&lt;="&amp;Y$5,Fluxo!$D:$D,$D134)</f>
        <v>0</v>
      </c>
      <c r="Z134" s="18">
        <f>SUMIFS(Fluxo!$N:$N,Fluxo!$S:$S,"&gt;"&amp;Y$5,Fluxo!$S:$S,"&lt;="&amp;Z$5,Fluxo!$D:$D,$D134)</f>
        <v>0</v>
      </c>
      <c r="AA134" s="18">
        <f>SUMIFS(Fluxo!$N:$N,Fluxo!$S:$S,"&gt;"&amp;Z$5,Fluxo!$S:$S,"&lt;="&amp;AA$5,Fluxo!$D:$D,$D134)</f>
        <v>0</v>
      </c>
      <c r="AB134" s="18">
        <f>SUMIFS(Fluxo!$N:$N,Fluxo!$S:$S,"&gt;"&amp;AA$5,Fluxo!$S:$S,"&lt;="&amp;AB$5,Fluxo!$D:$D,$D134)</f>
        <v>0</v>
      </c>
      <c r="AC134" s="18">
        <f>SUMIFS(Fluxo!$N:$N,Fluxo!$S:$S,"&gt;"&amp;AB$5,Fluxo!$S:$S,"&lt;="&amp;AC$5,Fluxo!$D:$D,$D134)</f>
        <v>0</v>
      </c>
      <c r="AD134" s="18">
        <f>SUMIFS(Fluxo!$N:$N,Fluxo!$S:$S,"&gt;"&amp;AC$5,Fluxo!$S:$S,"&lt;="&amp;AD$5,Fluxo!$D:$D,$D134)</f>
        <v>0</v>
      </c>
      <c r="AE134" s="18">
        <f>SUMIFS(Fluxo!$N:$N,Fluxo!$S:$S,"&gt;"&amp;AD$5,Fluxo!$S:$S,"&lt;="&amp;AE$5,Fluxo!$D:$D,$D134)</f>
        <v>0</v>
      </c>
      <c r="AF134" s="18">
        <f>SUMIFS(Fluxo!$N:$N,Fluxo!$S:$S,"&gt;"&amp;AE$5,Fluxo!$S:$S,"&lt;="&amp;AF$5,Fluxo!$D:$D,$D134)</f>
        <v>0</v>
      </c>
      <c r="AG134" s="18">
        <f>SUMIFS(Fluxo!$N:$N,Fluxo!$S:$S,"&gt;"&amp;AF$5,Fluxo!$S:$S,"&lt;="&amp;AG$5,Fluxo!$D:$D,$D134)</f>
        <v>0</v>
      </c>
      <c r="AH134" s="18">
        <f>SUMIFS(Fluxo!$N:$N,Fluxo!$S:$S,"&gt;"&amp;AG$5,Fluxo!$S:$S,"&lt;="&amp;AH$5,Fluxo!$D:$D,$D134)</f>
        <v>0</v>
      </c>
      <c r="AI134" s="18">
        <f>SUMIFS(Fluxo!$N:$N,Fluxo!$S:$S,"&gt;"&amp;AH$5,Fluxo!$S:$S,"&lt;="&amp;AI$5,Fluxo!$D:$D,$D134)</f>
        <v>0</v>
      </c>
      <c r="AJ134" s="18">
        <f>SUMIFS(Fluxo!$N:$N,Fluxo!$S:$S,"&gt;"&amp;AI$5,Fluxo!$S:$S,"&lt;="&amp;AJ$5,Fluxo!$D:$D,$D134)</f>
        <v>0</v>
      </c>
      <c r="AK134" s="18">
        <f>SUMIFS(Fluxo!$N:$N,Fluxo!$S:$S,"&gt;"&amp;AJ$5,Fluxo!$S:$S,"&lt;="&amp;AK$5,Fluxo!$D:$D,$D134)</f>
        <v>0</v>
      </c>
      <c r="AL134" s="18">
        <f>SUMIFS(Fluxo!$N:$N,Fluxo!$S:$S,"&gt;"&amp;AK$5,Fluxo!$S:$S,"&lt;="&amp;AL$5,Fluxo!$D:$D,$D134)</f>
        <v>0</v>
      </c>
      <c r="AM134" s="18">
        <f>SUMIFS(Fluxo!$N:$N,Fluxo!$S:$S,"&gt;"&amp;AL$5,Fluxo!$S:$S,"&lt;="&amp;AM$5,Fluxo!$D:$D,$D134)</f>
        <v>0</v>
      </c>
      <c r="AN134" s="18">
        <f>SUMIFS(Fluxo!$N:$N,Fluxo!$S:$S,"&gt;"&amp;AM$5,Fluxo!$S:$S,"&lt;="&amp;AN$5,Fluxo!$D:$D,$D134)</f>
        <v>0</v>
      </c>
      <c r="AO134" s="18">
        <f>SUMIFS(Fluxo!$N:$N,Fluxo!$S:$S,"&gt;"&amp;AN$5,Fluxo!$S:$S,"&lt;="&amp;AO$5,Fluxo!$D:$D,$D134)</f>
        <v>0</v>
      </c>
      <c r="AP134" s="18">
        <f>SUMIFS(Fluxo!$N:$N,Fluxo!$S:$S,"&gt;"&amp;AO$5,Fluxo!$S:$S,"&lt;="&amp;AP$5,Fluxo!$D:$D,$D134)</f>
        <v>0</v>
      </c>
      <c r="AQ134" s="18">
        <f>SUMIFS(Fluxo!$N:$N,Fluxo!$S:$S,"&gt;"&amp;AP$5,Fluxo!$S:$S,"&lt;="&amp;AQ$5,Fluxo!$D:$D,$D134)</f>
        <v>0</v>
      </c>
      <c r="AR134" s="18">
        <f>SUMIFS(Fluxo!$N:$N,Fluxo!$S:$S,"&gt;"&amp;AQ$5,Fluxo!$S:$S,"&lt;="&amp;AR$5,Fluxo!$D:$D,$D134)</f>
        <v>0</v>
      </c>
      <c r="AS134" s="18">
        <f>SUMIFS(Fluxo!$N:$N,Fluxo!$S:$S,"&gt;"&amp;AR$5,Fluxo!$S:$S,"&lt;="&amp;AS$5,Fluxo!$D:$D,$D134)</f>
        <v>0</v>
      </c>
      <c r="AT134" s="18">
        <f>SUMIFS(Fluxo!$N:$N,Fluxo!$S:$S,"&gt;"&amp;AS$5,Fluxo!$S:$S,"&lt;="&amp;AT$5,Fluxo!$D:$D,$D134)</f>
        <v>0</v>
      </c>
      <c r="AU134" s="18">
        <f>SUMIFS(Fluxo!$N:$N,Fluxo!$S:$S,"&gt;"&amp;AT$5,Fluxo!$S:$S,"&lt;="&amp;AU$5,Fluxo!$D:$D,$D134)</f>
        <v>0</v>
      </c>
      <c r="AV134" s="18">
        <f>SUMIFS(Fluxo!$N:$N,Fluxo!$S:$S,"&gt;"&amp;AU$5,Fluxo!$S:$S,"&lt;="&amp;AV$5,Fluxo!$D:$D,$D134)</f>
        <v>0</v>
      </c>
      <c r="AW134" s="18">
        <f>SUMIFS(Fluxo!$N:$N,Fluxo!$S:$S,"&gt;"&amp;AV$5,Fluxo!$S:$S,"&lt;="&amp;AW$5,Fluxo!$D:$D,$D134)</f>
        <v>0</v>
      </c>
      <c r="AX134" s="18">
        <f>SUMIFS(Fluxo!$N:$N,Fluxo!$S:$S,"&gt;"&amp;AW$5,Fluxo!$S:$S,"&lt;="&amp;AX$5,Fluxo!$D:$D,$D134)</f>
        <v>0</v>
      </c>
      <c r="AY134" s="18">
        <f>SUMIFS(Fluxo!$N:$N,Fluxo!$S:$S,"&gt;"&amp;AX$5,Fluxo!$S:$S,"&lt;="&amp;AY$5,Fluxo!$D:$D,$D134)</f>
        <v>0</v>
      </c>
      <c r="AZ134" s="18">
        <f>SUMIFS(Fluxo!$N:$N,Fluxo!$S:$S,"&gt;"&amp;AY$5,Fluxo!$S:$S,"&lt;="&amp;AZ$5,Fluxo!$D:$D,$D134)</f>
        <v>0</v>
      </c>
      <c r="BA134" s="18">
        <f>SUMIFS(Fluxo!$N:$N,Fluxo!$S:$S,"&gt;"&amp;AZ$5,Fluxo!$S:$S,"&lt;="&amp;BA$5,Fluxo!$D:$D,$D134)</f>
        <v>0</v>
      </c>
      <c r="BB134" s="18">
        <f>SUMIFS(Fluxo!$N:$N,Fluxo!$S:$S,"&gt;"&amp;BA$5,Fluxo!$S:$S,"&lt;="&amp;BB$5,Fluxo!$D:$D,$D134)</f>
        <v>0</v>
      </c>
      <c r="BC134" s="18">
        <f>SUMIFS(Fluxo!$N:$N,Fluxo!$S:$S,"&gt;"&amp;BB$5,Fluxo!$S:$S,"&lt;="&amp;BC$5,Fluxo!$D:$D,$D134)</f>
        <v>0</v>
      </c>
      <c r="BD134" s="18">
        <f>SUMIFS(Fluxo!$N:$N,Fluxo!$S:$S,"&gt;"&amp;BC$5,Fluxo!$S:$S,"&lt;="&amp;BD$5,Fluxo!$D:$D,$D134)</f>
        <v>0</v>
      </c>
      <c r="BE134" s="18">
        <f>SUMIFS(Fluxo!$N:$N,Fluxo!$S:$S,"&gt;"&amp;BD$5,Fluxo!$S:$S,"&lt;="&amp;BE$5,Fluxo!$D:$D,$D134)</f>
        <v>0</v>
      </c>
      <c r="BF134" s="18">
        <f>SUMIFS(Fluxo!$N:$N,Fluxo!$S:$S,"&gt;"&amp;BE$5,Fluxo!$S:$S,"&lt;="&amp;BF$5,Fluxo!$D:$D,$D134)</f>
        <v>0</v>
      </c>
      <c r="BG134" s="18">
        <f>SUMIFS(Fluxo!$N:$N,Fluxo!$S:$S,"&gt;"&amp;BF$5,Fluxo!$S:$S,"&lt;="&amp;BG$5,Fluxo!$D:$D,$D134)</f>
        <v>0</v>
      </c>
      <c r="BH134" s="18">
        <f>SUMIFS(Fluxo!$N:$N,Fluxo!$S:$S,"&gt;"&amp;BG$5,Fluxo!$S:$S,"&lt;="&amp;BH$5,Fluxo!$D:$D,$D134)</f>
        <v>0</v>
      </c>
      <c r="BI134" s="18">
        <f>SUMIFS(Fluxo!$N:$N,Fluxo!$S:$S,"&gt;"&amp;BH$5,Fluxo!$S:$S,"&lt;="&amp;BI$5,Fluxo!$D:$D,$D134)</f>
        <v>0</v>
      </c>
      <c r="BJ134" s="18">
        <f>SUMIFS(Fluxo!$N:$N,Fluxo!$S:$S,"&gt;"&amp;BI$5,Fluxo!$S:$S,"&lt;="&amp;BJ$5,Fluxo!$D:$D,$D134)</f>
        <v>0</v>
      </c>
      <c r="BK134" s="18">
        <f>SUMIFS(Fluxo!$N:$N,Fluxo!$S:$S,"&gt;"&amp;BJ$5,Fluxo!$S:$S,"&lt;="&amp;BK$5,Fluxo!$D:$D,$D134)</f>
        <v>0</v>
      </c>
      <c r="BL134" s="18">
        <f>SUMIFS(Fluxo!$N:$N,Fluxo!$S:$S,"&gt;"&amp;BK$5,Fluxo!$S:$S,"&lt;="&amp;BL$5,Fluxo!$D:$D,$D134)</f>
        <v>0</v>
      </c>
      <c r="BM134" s="18">
        <f>SUMIFS(Fluxo!$N:$N,Fluxo!$S:$S,"&gt;"&amp;BL$5,Fluxo!$S:$S,"&lt;="&amp;BM$5,Fluxo!$D:$D,$D134)</f>
        <v>0</v>
      </c>
      <c r="BN134" s="18">
        <f>SUMIFS(Fluxo!$N:$N,Fluxo!$S:$S,"&gt;"&amp;BM$5,Fluxo!$S:$S,"&lt;="&amp;BN$5,Fluxo!$D:$D,$D134)</f>
        <v>0</v>
      </c>
      <c r="BO134" s="18">
        <f>SUMIFS(Fluxo!$N:$N,Fluxo!$S:$S,"&gt;"&amp;BN$5,Fluxo!$S:$S,"&lt;="&amp;BO$5,Fluxo!$D:$D,$D134)</f>
        <v>0</v>
      </c>
      <c r="BP134" s="18">
        <f>SUMIFS(Fluxo!$N:$N,Fluxo!$S:$S,"&gt;"&amp;BO$5,Fluxo!$S:$S,"&lt;="&amp;BP$5,Fluxo!$D:$D,$D134)</f>
        <v>0</v>
      </c>
      <c r="BQ134" s="18">
        <f>SUMIFS(Fluxo!$N:$N,Fluxo!$S:$S,"&gt;"&amp;BP$5,Fluxo!$S:$S,"&lt;="&amp;BQ$5,Fluxo!$D:$D,$D134)</f>
        <v>0</v>
      </c>
      <c r="BR134" s="18">
        <f>SUMIFS(Fluxo!$N:$N,Fluxo!$S:$S,"&gt;"&amp;BQ$5,Fluxo!$S:$S,"&lt;="&amp;BR$5,Fluxo!$D:$D,$D134)</f>
        <v>0</v>
      </c>
      <c r="BS134" s="18">
        <f>SUMIFS(Fluxo!$N:$N,Fluxo!$S:$S,"&gt;"&amp;BR$5,Fluxo!$S:$S,"&lt;="&amp;BS$5,Fluxo!$D:$D,$D134)</f>
        <v>0</v>
      </c>
      <c r="BT134" s="18">
        <f>SUMIFS(Fluxo!$N:$N,Fluxo!$S:$S,"&gt;"&amp;BS$5,Fluxo!$S:$S,"&lt;="&amp;BT$5,Fluxo!$D:$D,$D134)</f>
        <v>0</v>
      </c>
      <c r="BU134" s="18">
        <f>SUMIFS(Fluxo!$N:$N,Fluxo!$S:$S,"&gt;"&amp;BT$5,Fluxo!$S:$S,"&lt;="&amp;BU$5,Fluxo!$D:$D,$D134)</f>
        <v>0</v>
      </c>
      <c r="BV134" s="18">
        <f>SUMIFS(Fluxo!$N:$N,Fluxo!$S:$S,"&gt;"&amp;BU$5,Fluxo!$S:$S,"&lt;="&amp;BV$5,Fluxo!$D:$D,$D134)</f>
        <v>0</v>
      </c>
      <c r="BW134" s="18">
        <f>SUMIFS(Fluxo!$N:$N,Fluxo!$S:$S,"&gt;"&amp;BV$5,Fluxo!$S:$S,"&lt;="&amp;BW$5,Fluxo!$D:$D,$D134)</f>
        <v>0</v>
      </c>
      <c r="BX134" s="18">
        <f>SUMIFS(Fluxo!$N:$N,Fluxo!$S:$S,"&gt;"&amp;BW$5,Fluxo!$S:$S,"&lt;="&amp;BX$5,Fluxo!$D:$D,$D134)</f>
        <v>0</v>
      </c>
      <c r="BY134" s="18">
        <f>SUMIFS(Fluxo!$N:$N,Fluxo!$S:$S,"&gt;"&amp;BX$5,Fluxo!$S:$S,"&lt;="&amp;BY$5,Fluxo!$D:$D,$D134)</f>
        <v>0</v>
      </c>
      <c r="BZ134" s="18">
        <f>SUMIFS(Fluxo!$N:$N,Fluxo!$S:$S,"&gt;"&amp;BY$5,Fluxo!$S:$S,"&lt;="&amp;BZ$5,Fluxo!$D:$D,$D134)</f>
        <v>0</v>
      </c>
      <c r="CA134" s="18">
        <f>SUMIFS(Fluxo!$N:$N,Fluxo!$S:$S,"&gt;"&amp;BZ$5,Fluxo!$S:$S,"&lt;="&amp;CA$5,Fluxo!$D:$D,$D134)</f>
        <v>0</v>
      </c>
      <c r="CB134" s="18">
        <f>SUMIFS(Fluxo!$N:$N,Fluxo!$S:$S,"&gt;"&amp;CA$5,Fluxo!$S:$S,"&lt;="&amp;CB$5,Fluxo!$D:$D,$D134)</f>
        <v>0</v>
      </c>
      <c r="CC134" s="18">
        <f>SUMIFS(Fluxo!$N:$N,Fluxo!$S:$S,"&gt;"&amp;CB$5,Fluxo!$S:$S,"&lt;="&amp;CC$5,Fluxo!$D:$D,$D134)</f>
        <v>0</v>
      </c>
      <c r="CD134" s="18">
        <f>SUMIFS(Fluxo!$N:$N,Fluxo!$S:$S,"&gt;"&amp;CC$5,Fluxo!$S:$S,"&lt;="&amp;CD$5,Fluxo!$D:$D,$D134)</f>
        <v>0</v>
      </c>
      <c r="CE134" s="18">
        <f>SUMIFS(Fluxo!$N:$N,Fluxo!$S:$S,"&gt;"&amp;CD$5,Fluxo!$S:$S,"&lt;="&amp;CE$5,Fluxo!$D:$D,$D134)</f>
        <v>0</v>
      </c>
      <c r="CF134" s="18">
        <f>SUMIFS(Fluxo!$N:$N,Fluxo!$S:$S,"&gt;"&amp;CE$5,Fluxo!$S:$S,"&lt;="&amp;CF$5,Fluxo!$D:$D,$D134)</f>
        <v>0</v>
      </c>
      <c r="CG134" s="18">
        <f>SUMIFS(Fluxo!$N:$N,Fluxo!$S:$S,"&gt;"&amp;CF$5,Fluxo!$S:$S,"&lt;="&amp;CG$5,Fluxo!$D:$D,$D134)</f>
        <v>0</v>
      </c>
      <c r="CH134" s="18">
        <f>SUMIFS(Fluxo!$N:$N,Fluxo!$S:$S,"&gt;"&amp;CG$5,Fluxo!$S:$S,"&lt;="&amp;CH$5,Fluxo!$D:$D,$D134)</f>
        <v>0</v>
      </c>
      <c r="CI134" s="18">
        <f>SUMIFS(Fluxo!$N:$N,Fluxo!$S:$S,"&gt;"&amp;CH$5,Fluxo!$S:$S,"&lt;="&amp;CI$5,Fluxo!$D:$D,$D134)</f>
        <v>0</v>
      </c>
      <c r="CJ134" s="18">
        <f>SUMIFS(Fluxo!$N:$N,Fluxo!$S:$S,"&gt;"&amp;CI$5,Fluxo!$S:$S,"&lt;="&amp;CJ$5,Fluxo!$D:$D,$D134)</f>
        <v>0</v>
      </c>
      <c r="CK134" s="18">
        <f>SUMIFS(Fluxo!$N:$N,Fluxo!$S:$S,"&gt;"&amp;CJ$5,Fluxo!$S:$S,"&lt;="&amp;CK$5,Fluxo!$D:$D,$D134)</f>
        <v>0</v>
      </c>
      <c r="CL134" s="18">
        <f>SUMIFS(Fluxo!$N:$N,Fluxo!$S:$S,"&gt;"&amp;CK$5,Fluxo!$S:$S,"&lt;="&amp;CL$5,Fluxo!$D:$D,$D134)</f>
        <v>0</v>
      </c>
      <c r="CM134" s="18">
        <f>SUMIFS(Fluxo!$N:$N,Fluxo!$S:$S,"&gt;"&amp;CL$5,Fluxo!$S:$S,"&lt;="&amp;CM$5,Fluxo!$D:$D,$D134)</f>
        <v>0</v>
      </c>
      <c r="CN134" s="18">
        <f>SUMIFS(Fluxo!$N:$N,Fluxo!$S:$S,"&gt;"&amp;CM$5,Fluxo!$S:$S,"&lt;="&amp;CN$5,Fluxo!$D:$D,$D134)</f>
        <v>0</v>
      </c>
      <c r="CO134" s="18">
        <f>SUMIFS(Fluxo!$N:$N,Fluxo!$S:$S,"&gt;"&amp;CN$5,Fluxo!$S:$S,"&lt;="&amp;CO$5,Fluxo!$D:$D,$D134)</f>
        <v>0</v>
      </c>
      <c r="CP134" s="18">
        <f>SUMIFS(Fluxo!$N:$N,Fluxo!$S:$S,"&gt;"&amp;CO$5,Fluxo!$S:$S,"&lt;="&amp;CP$5,Fluxo!$D:$D,$D134)</f>
        <v>0</v>
      </c>
      <c r="CQ134" s="18">
        <f>SUMIFS(Fluxo!$N:$N,Fluxo!$S:$S,"&gt;"&amp;CP$5,Fluxo!$S:$S,"&lt;="&amp;CQ$5,Fluxo!$D:$D,$D134)</f>
        <v>0</v>
      </c>
      <c r="CR134" s="18">
        <f>SUMIFS(Fluxo!$N:$N,Fluxo!$S:$S,"&gt;"&amp;CQ$5,Fluxo!$S:$S,"&lt;="&amp;CR$5,Fluxo!$D:$D,$D134)</f>
        <v>0</v>
      </c>
      <c r="CS134" s="18">
        <f>SUMIFS(Fluxo!$N:$N,Fluxo!$S:$S,"&gt;"&amp;CR$5,Fluxo!$S:$S,"&lt;="&amp;CS$5,Fluxo!$D:$D,$D134)</f>
        <v>0</v>
      </c>
      <c r="CT134" s="18">
        <f>SUMIFS(Fluxo!$N:$N,Fluxo!$S:$S,"&gt;"&amp;CS$5,Fluxo!$S:$S,"&lt;="&amp;CT$5,Fluxo!$D:$D,$D134)</f>
        <v>0</v>
      </c>
      <c r="CU134" s="18">
        <f>SUMIFS(Fluxo!$N:$N,Fluxo!$S:$S,"&gt;"&amp;CT$5,Fluxo!$S:$S,"&lt;="&amp;CU$5,Fluxo!$D:$D,$D134)</f>
        <v>0</v>
      </c>
      <c r="CV134" s="18">
        <f>SUMIFS(Fluxo!$N:$N,Fluxo!$S:$S,"&gt;"&amp;CU$5,Fluxo!$S:$S,"&lt;="&amp;CV$5,Fluxo!$D:$D,$D134)</f>
        <v>0</v>
      </c>
      <c r="CW134" s="18">
        <f>SUMIFS(Fluxo!$N:$N,Fluxo!$S:$S,"&gt;"&amp;CV$5,Fluxo!$S:$S,"&lt;="&amp;CW$5,Fluxo!$D:$D,$D134)</f>
        <v>0</v>
      </c>
      <c r="CX134" s="18">
        <f>SUMIFS(Fluxo!$N:$N,Fluxo!$S:$S,"&gt;"&amp;CW$5,Fluxo!$S:$S,"&lt;="&amp;CX$5,Fluxo!$D:$D,$D134)</f>
        <v>0</v>
      </c>
      <c r="CY134" s="18">
        <f>SUMIFS(Fluxo!$N:$N,Fluxo!$S:$S,"&gt;"&amp;CX$5,Fluxo!$S:$S,"&lt;="&amp;CY$5,Fluxo!$D:$D,$D134)</f>
        <v>0</v>
      </c>
      <c r="CZ134" s="18">
        <f>SUMIFS(Fluxo!$N:$N,Fluxo!$S:$S,"&gt;"&amp;CY$5,Fluxo!$S:$S,"&lt;="&amp;CZ$5,Fluxo!$D:$D,$D134)</f>
        <v>0</v>
      </c>
      <c r="DA134" s="18">
        <f>SUMIFS(Fluxo!$N:$N,Fluxo!$S:$S,"&gt;"&amp;CZ$5,Fluxo!$S:$S,"&lt;="&amp;DA$5,Fluxo!$D:$D,$D134)</f>
        <v>0</v>
      </c>
      <c r="DB134" s="18">
        <f>SUMIFS(Fluxo!$N:$N,Fluxo!$S:$S,"&gt;"&amp;DA$5,Fluxo!$S:$S,"&lt;="&amp;DB$5,Fluxo!$D:$D,$D134)</f>
        <v>0</v>
      </c>
      <c r="DC134" s="18">
        <f>SUMIFS(Fluxo!$N:$N,Fluxo!$S:$S,"&gt;"&amp;DB$5,Fluxo!$S:$S,"&lt;="&amp;DC$5,Fluxo!$D:$D,$D134)</f>
        <v>0</v>
      </c>
      <c r="DD134" s="18">
        <f>SUMIFS(Fluxo!$N:$N,Fluxo!$S:$S,"&gt;"&amp;DC$5,Fluxo!$S:$S,"&lt;="&amp;DD$5,Fluxo!$D:$D,$D134)</f>
        <v>0</v>
      </c>
      <c r="DE134" s="18">
        <f>SUMIFS(Fluxo!$N:$N,Fluxo!$S:$S,"&gt;"&amp;DD$5,Fluxo!$S:$S,"&lt;="&amp;DE$5,Fluxo!$D:$D,$D134)</f>
        <v>0</v>
      </c>
      <c r="DF134" s="18">
        <f>SUMIFS(Fluxo!$N:$N,Fluxo!$S:$S,"&gt;"&amp;DE$5,Fluxo!$S:$S,"&lt;="&amp;DF$5,Fluxo!$D:$D,$D134)</f>
        <v>0</v>
      </c>
      <c r="DG134" s="18">
        <f>SUMIFS(Fluxo!$N:$N,Fluxo!$S:$S,"&gt;"&amp;DF$5,Fluxo!$S:$S,"&lt;="&amp;DG$5,Fluxo!$D:$D,$D134)</f>
        <v>0</v>
      </c>
      <c r="DH134" s="18">
        <f>SUMIFS(Fluxo!$N:$N,Fluxo!$S:$S,"&gt;"&amp;DG$5,Fluxo!$S:$S,"&lt;="&amp;DH$5,Fluxo!$D:$D,$D134)</f>
        <v>0</v>
      </c>
      <c r="DI134" s="18">
        <f>SUMIFS(Fluxo!$N:$N,Fluxo!$S:$S,"&gt;"&amp;DH$5,Fluxo!$S:$S,"&lt;="&amp;DI$5,Fluxo!$D:$D,$D134)</f>
        <v>0</v>
      </c>
      <c r="DJ134" s="18">
        <f>SUMIFS(Fluxo!$N:$N,Fluxo!$S:$S,"&gt;"&amp;DI$5,Fluxo!$S:$S,"&lt;="&amp;DJ$5,Fluxo!$D:$D,$D134)</f>
        <v>0</v>
      </c>
      <c r="DK134" s="18">
        <f>SUMIFS(Fluxo!$N:$N,Fluxo!$S:$S,"&gt;"&amp;DJ$5,Fluxo!$S:$S,"&lt;="&amp;DK$5,Fluxo!$D:$D,$D134)</f>
        <v>0</v>
      </c>
      <c r="DL134" s="18">
        <f>SUMIFS(Fluxo!$N:$N,Fluxo!$S:$S,"&gt;"&amp;DK$5,Fluxo!$S:$S,"&lt;="&amp;DL$5,Fluxo!$D:$D,$D134)</f>
        <v>0</v>
      </c>
      <c r="DM134" s="18">
        <f>SUMIFS(Fluxo!$N:$N,Fluxo!$S:$S,"&gt;"&amp;DL$5,Fluxo!$S:$S,"&lt;="&amp;DM$5,Fluxo!$D:$D,$D134)</f>
        <v>0</v>
      </c>
      <c r="DN134" s="18">
        <f>SUMIFS(Fluxo!$N:$N,Fluxo!$S:$S,"&gt;"&amp;DM$5,Fluxo!$S:$S,"&lt;="&amp;DN$5,Fluxo!$D:$D,$D134)</f>
        <v>0</v>
      </c>
      <c r="DO134" s="18">
        <f>SUMIFS(Fluxo!$N:$N,Fluxo!$S:$S,"&gt;"&amp;DN$5,Fluxo!$S:$S,"&lt;="&amp;DO$5,Fluxo!$D:$D,$D134)</f>
        <v>0</v>
      </c>
      <c r="DP134" s="18">
        <f>SUMIFS(Fluxo!$N:$N,Fluxo!$S:$S,"&gt;"&amp;DO$5,Fluxo!$S:$S,"&lt;="&amp;DP$5,Fluxo!$D:$D,$D134)</f>
        <v>0</v>
      </c>
      <c r="DQ134" s="18">
        <f>SUMIFS(Fluxo!$N:$N,Fluxo!$S:$S,"&gt;"&amp;DP$5,Fluxo!$S:$S,"&lt;="&amp;DQ$5,Fluxo!$D:$D,$D134)</f>
        <v>0</v>
      </c>
      <c r="DR134" s="18">
        <f>SUMIFS(Fluxo!$N:$N,Fluxo!$S:$S,"&gt;"&amp;DQ$5,Fluxo!$S:$S,"&lt;="&amp;DR$5,Fluxo!$D:$D,$D134)</f>
        <v>0</v>
      </c>
      <c r="DS134" s="18">
        <f>SUMIFS(Fluxo!$N:$N,Fluxo!$S:$S,"&gt;"&amp;DR$5,Fluxo!$S:$S,"&lt;="&amp;DS$5,Fluxo!$D:$D,$D134)</f>
        <v>0</v>
      </c>
      <c r="DT134" s="18">
        <f>SUMIFS(Fluxo!$N:$N,Fluxo!$S:$S,"&gt;"&amp;DS$5,Fluxo!$S:$S,"&lt;="&amp;DT$5,Fluxo!$D:$D,$D134)</f>
        <v>0</v>
      </c>
      <c r="DU134" s="18">
        <f>SUMIFS(Fluxo!$N:$N,Fluxo!$S:$S,"&gt;"&amp;DT$5,Fluxo!$S:$S,"&lt;="&amp;DU$5,Fluxo!$D:$D,$D134)</f>
        <v>0</v>
      </c>
      <c r="DV134" s="18">
        <f>SUMIFS(Fluxo!$N:$N,Fluxo!$S:$S,"&gt;"&amp;DU$5,Fluxo!$S:$S,"&lt;="&amp;DV$5,Fluxo!$D:$D,$D134)</f>
        <v>0</v>
      </c>
      <c r="DW134" s="18">
        <f>SUMIFS(Fluxo!$N:$N,Fluxo!$S:$S,"&gt;"&amp;DV$5,Fluxo!$S:$S,"&lt;="&amp;DW$5,Fluxo!$D:$D,$D134)</f>
        <v>0</v>
      </c>
      <c r="DX134" s="18">
        <f>SUMIFS(Fluxo!$N:$N,Fluxo!$S:$S,"&gt;"&amp;DW$5,Fluxo!$S:$S,"&lt;="&amp;DX$5,Fluxo!$D:$D,$D134)</f>
        <v>0</v>
      </c>
      <c r="DY134" s="18">
        <f>SUMIFS(Fluxo!$N:$N,Fluxo!$S:$S,"&gt;"&amp;DX$5,Fluxo!$S:$S,"&lt;="&amp;DY$5,Fluxo!$D:$D,$D134)</f>
        <v>0</v>
      </c>
      <c r="DZ134" s="18">
        <f>SUMIFS(Fluxo!$N:$N,Fluxo!$S:$S,"&gt;"&amp;DY$5,Fluxo!$S:$S,"&lt;="&amp;DZ$5,Fluxo!$D:$D,$D134)</f>
        <v>0</v>
      </c>
      <c r="EA134" s="18">
        <f>SUMIFS(Fluxo!$N:$N,Fluxo!$S:$S,"&gt;"&amp;DZ$5,Fluxo!$S:$S,"&lt;="&amp;EA$5,Fluxo!$D:$D,$D134)</f>
        <v>0</v>
      </c>
      <c r="EB134" s="18">
        <f>SUMIFS(Fluxo!$N:$N,Fluxo!$S:$S,"&gt;"&amp;EA$5,Fluxo!$S:$S,"&lt;="&amp;EB$5,Fluxo!$D:$D,$D134)</f>
        <v>0</v>
      </c>
      <c r="EC134" s="18">
        <f>SUMIFS(Fluxo!$N:$N,Fluxo!$S:$S,"&gt;"&amp;EB$5,Fluxo!$S:$S,"&lt;="&amp;EC$5,Fluxo!$D:$D,$D134)</f>
        <v>0</v>
      </c>
      <c r="ED134" s="18">
        <f>SUMIFS(Fluxo!$N:$N,Fluxo!$S:$S,"&gt;"&amp;EC$5,Fluxo!$S:$S,"&lt;="&amp;ED$5,Fluxo!$D:$D,$D134)</f>
        <v>0</v>
      </c>
      <c r="EE134" s="18">
        <f>SUMIFS(Fluxo!$N:$N,Fluxo!$S:$S,"&gt;"&amp;ED$5,Fluxo!$S:$S,"&lt;="&amp;EE$5,Fluxo!$D:$D,$D134)</f>
        <v>0</v>
      </c>
      <c r="EF134" s="18">
        <f>SUMIFS(Fluxo!$N:$N,Fluxo!$S:$S,"&gt;"&amp;EE$5,Fluxo!$S:$S,"&lt;="&amp;EF$5,Fluxo!$D:$D,$D134)</f>
        <v>0</v>
      </c>
      <c r="EG134" s="18">
        <f>SUMIFS(Fluxo!$N:$N,Fluxo!$S:$S,"&gt;"&amp;EF$5,Fluxo!$S:$S,"&lt;="&amp;EG$5,Fluxo!$D:$D,$D134)</f>
        <v>0</v>
      </c>
      <c r="EH134" s="18">
        <f>SUMIFS(Fluxo!$N:$N,Fluxo!$S:$S,"&gt;"&amp;EG$5,Fluxo!$S:$S,"&lt;="&amp;EH$5,Fluxo!$D:$D,$D134)</f>
        <v>0</v>
      </c>
      <c r="EI134" s="18">
        <f>SUMIFS(Fluxo!$N:$N,Fluxo!$S:$S,"&gt;"&amp;EH$5,Fluxo!$S:$S,"&lt;="&amp;EI$5,Fluxo!$D:$D,$D134)</f>
        <v>0</v>
      </c>
      <c r="EJ134" s="18">
        <f>SUMIFS(Fluxo!$N:$N,Fluxo!$S:$S,"&gt;"&amp;EI$5,Fluxo!$S:$S,"&lt;="&amp;EJ$5,Fluxo!$D:$D,$D134)</f>
        <v>0</v>
      </c>
      <c r="EK134" s="18">
        <f>SUMIFS(Fluxo!$N:$N,Fluxo!$S:$S,"&gt;"&amp;EJ$5,Fluxo!$S:$S,"&lt;="&amp;EK$5,Fluxo!$D:$D,$D134)</f>
        <v>0</v>
      </c>
      <c r="EL134" s="18">
        <f>SUMIFS(Fluxo!$N:$N,Fluxo!$S:$S,"&gt;"&amp;EK$5,Fluxo!$S:$S,"&lt;="&amp;EL$5,Fluxo!$D:$D,$D134)</f>
        <v>0</v>
      </c>
      <c r="EM134" s="18">
        <f>SUMIFS(Fluxo!$N:$N,Fluxo!$S:$S,"&gt;"&amp;EL$5,Fluxo!$S:$S,"&lt;="&amp;EM$5,Fluxo!$D:$D,$D134)</f>
        <v>0</v>
      </c>
      <c r="EN134" s="18">
        <f>SUMIFS(Fluxo!$N:$N,Fluxo!$S:$S,"&gt;"&amp;EM$5,Fluxo!$S:$S,"&lt;="&amp;EN$5,Fluxo!$D:$D,$D134)</f>
        <v>0</v>
      </c>
      <c r="EO134" s="18">
        <f>SUMIFS(Fluxo!$N:$N,Fluxo!$S:$S,"&gt;"&amp;EN$5,Fluxo!$S:$S,"&lt;="&amp;EO$5,Fluxo!$D:$D,$D134)</f>
        <v>0</v>
      </c>
      <c r="EP134" s="18">
        <f>SUMIFS(Fluxo!$N:$N,Fluxo!$S:$S,"&gt;"&amp;EO$5,Fluxo!$S:$S,"&lt;="&amp;EP$5,Fluxo!$D:$D,$D134)</f>
        <v>0</v>
      </c>
      <c r="EQ134" s="18">
        <f>SUMIFS(Fluxo!$N:$N,Fluxo!$S:$S,"&gt;"&amp;EP$5,Fluxo!$S:$S,"&lt;="&amp;EQ$5,Fluxo!$D:$D,$D134)</f>
        <v>0</v>
      </c>
      <c r="ER134" s="18">
        <f>SUMIFS(Fluxo!$N:$N,Fluxo!$S:$S,"&gt;"&amp;EQ$5,Fluxo!$S:$S,"&lt;="&amp;ER$5,Fluxo!$D:$D,$D134)</f>
        <v>0</v>
      </c>
      <c r="ES134" s="18">
        <f>SUMIFS(Fluxo!$N:$N,Fluxo!$S:$S,"&gt;"&amp;ER$5,Fluxo!$S:$S,"&lt;="&amp;ES$5,Fluxo!$D:$D,$D134)</f>
        <v>0</v>
      </c>
      <c r="ET134" s="18">
        <f>SUMIFS(Fluxo!$N:$N,Fluxo!$S:$S,"&gt;"&amp;ES$5,Fluxo!$S:$S,"&lt;="&amp;ET$5,Fluxo!$D:$D,$D134)</f>
        <v>0</v>
      </c>
      <c r="EU134" s="18">
        <f>SUMIFS(Fluxo!$N:$N,Fluxo!$S:$S,"&gt;"&amp;ET$5,Fluxo!$S:$S,"&lt;="&amp;EU$5,Fluxo!$D:$D,$D134)</f>
        <v>0</v>
      </c>
      <c r="EV134" s="18">
        <f>SUMIFS(Fluxo!$N:$N,Fluxo!$S:$S,"&gt;"&amp;EU$5,Fluxo!$S:$S,"&lt;="&amp;EV$5,Fluxo!$D:$D,$D134)</f>
        <v>0</v>
      </c>
      <c r="EW134" s="18">
        <f>SUMIFS(Fluxo!$N:$N,Fluxo!$S:$S,"&gt;"&amp;EV$5,Fluxo!$S:$S,"&lt;="&amp;EW$5,Fluxo!$D:$D,$D134)</f>
        <v>0</v>
      </c>
      <c r="EX134" s="18">
        <f>SUMIFS(Fluxo!$N:$N,Fluxo!$S:$S,"&gt;"&amp;EW$5,Fluxo!$S:$S,"&lt;="&amp;EX$5,Fluxo!$D:$D,$D134)</f>
        <v>0</v>
      </c>
      <c r="EY134" s="18">
        <f>SUMIFS(Fluxo!$N:$N,Fluxo!$S:$S,"&gt;"&amp;EX$5,Fluxo!$S:$S,"&lt;="&amp;EY$5,Fluxo!$D:$D,$D134)</f>
        <v>0</v>
      </c>
      <c r="EZ134" s="18">
        <f>SUMIFS(Fluxo!$N:$N,Fluxo!$S:$S,"&gt;"&amp;EY$5,Fluxo!$S:$S,"&lt;="&amp;EZ$5,Fluxo!$D:$D,$D134)</f>
        <v>0</v>
      </c>
      <c r="FA134" s="18">
        <f>SUMIFS(Fluxo!$N:$N,Fluxo!$S:$S,"&gt;"&amp;EZ$5,Fluxo!$S:$S,"&lt;="&amp;FA$5,Fluxo!$D:$D,$D134)</f>
        <v>0</v>
      </c>
      <c r="FB134" s="18">
        <f>SUMIFS(Fluxo!$N:$N,Fluxo!$S:$S,"&gt;"&amp;FA$5,Fluxo!$S:$S,"&lt;="&amp;FB$5,Fluxo!$D:$D,$D134)</f>
        <v>0</v>
      </c>
      <c r="FC134" s="18">
        <f>SUMIFS(Fluxo!$N:$N,Fluxo!$S:$S,"&gt;"&amp;FB$5,Fluxo!$S:$S,"&lt;="&amp;FC$5,Fluxo!$D:$D,$D134)</f>
        <v>0</v>
      </c>
      <c r="FD134" s="18">
        <f>SUMIFS(Fluxo!$N:$N,Fluxo!$S:$S,"&gt;"&amp;FC$5,Fluxo!$S:$S,"&lt;="&amp;FD$5,Fluxo!$D:$D,$D134)</f>
        <v>0</v>
      </c>
      <c r="FE134" s="18">
        <f>SUMIFS(Fluxo!$N:$N,Fluxo!$S:$S,"&gt;"&amp;FD$5,Fluxo!$S:$S,"&lt;="&amp;FE$5,Fluxo!$D:$D,$D134)</f>
        <v>0</v>
      </c>
      <c r="FF134" s="18">
        <f>SUMIFS(Fluxo!$N:$N,Fluxo!$S:$S,"&gt;"&amp;FE$5,Fluxo!$S:$S,"&lt;="&amp;FF$5,Fluxo!$D:$D,$D134)</f>
        <v>0</v>
      </c>
      <c r="FG134" s="18">
        <f>SUMIFS(Fluxo!$N:$N,Fluxo!$S:$S,"&gt;"&amp;FF$5,Fluxo!$S:$S,"&lt;="&amp;FG$5,Fluxo!$D:$D,$D134)</f>
        <v>0</v>
      </c>
      <c r="FH134" s="18">
        <f>SUMIFS(Fluxo!$N:$N,Fluxo!$S:$S,"&gt;"&amp;FG$5,Fluxo!$S:$S,"&lt;="&amp;FH$5,Fluxo!$D:$D,$D134)</f>
        <v>0</v>
      </c>
      <c r="FI134" s="18">
        <f>SUMIFS(Fluxo!$N:$N,Fluxo!$S:$S,"&gt;"&amp;FH$5,Fluxo!$S:$S,"&lt;="&amp;FI$5,Fluxo!$D:$D,$D134)</f>
        <v>0</v>
      </c>
      <c r="FJ134" s="18">
        <f>SUMIFS(Fluxo!$N:$N,Fluxo!$S:$S,"&gt;"&amp;FI$5,Fluxo!$S:$S,"&lt;="&amp;FJ$5,Fluxo!$D:$D,$D134)</f>
        <v>0</v>
      </c>
      <c r="FK134" s="18">
        <f>SUMIFS(Fluxo!$N:$N,Fluxo!$S:$S,"&gt;"&amp;FJ$5,Fluxo!$S:$S,"&lt;="&amp;FK$5,Fluxo!$D:$D,$D134)</f>
        <v>0</v>
      </c>
      <c r="FL134" s="18">
        <f>SUMIFS(Fluxo!$N:$N,Fluxo!$S:$S,"&gt;"&amp;FK$5,Fluxo!$S:$S,"&lt;="&amp;FL$5,Fluxo!$D:$D,$D134)</f>
        <v>0</v>
      </c>
      <c r="FM134" s="18">
        <f>SUMIFS(Fluxo!$N:$N,Fluxo!$S:$S,"&gt;"&amp;FL$5,Fluxo!$S:$S,"&lt;="&amp;FM$5,Fluxo!$D:$D,$D134)</f>
        <v>0</v>
      </c>
      <c r="FN134" s="18">
        <f>SUMIFS(Fluxo!$N:$N,Fluxo!$S:$S,"&gt;"&amp;FM$5,Fluxo!$S:$S,"&lt;="&amp;FN$5,Fluxo!$D:$D,$D134)</f>
        <v>0</v>
      </c>
      <c r="FO134" s="18">
        <f>SUMIFS(Fluxo!$N:$N,Fluxo!$S:$S,"&gt;"&amp;FN$5,Fluxo!$S:$S,"&lt;="&amp;FO$5,Fluxo!$D:$D,$D134)</f>
        <v>0</v>
      </c>
      <c r="FP134" s="18">
        <f>SUMIFS(Fluxo!$N:$N,Fluxo!$S:$S,"&gt;"&amp;FO$5,Fluxo!$S:$S,"&lt;="&amp;FP$5,Fluxo!$D:$D,$D134)</f>
        <v>0</v>
      </c>
      <c r="FQ134" s="18">
        <f>SUMIFS(Fluxo!$N:$N,Fluxo!$S:$S,"&gt;"&amp;FP$5,Fluxo!$S:$S,"&lt;="&amp;FQ$5,Fluxo!$D:$D,$D134)</f>
        <v>0</v>
      </c>
      <c r="FR134" s="18">
        <f>SUMIFS(Fluxo!$N:$N,Fluxo!$S:$S,"&gt;"&amp;FQ$5,Fluxo!$S:$S,"&lt;="&amp;FR$5,Fluxo!$D:$D,$D134)</f>
        <v>0</v>
      </c>
      <c r="FS134" s="18">
        <f>SUMIFS(Fluxo!$N:$N,Fluxo!$S:$S,"&gt;"&amp;FR$5,Fluxo!$S:$S,"&lt;="&amp;FS$5,Fluxo!$D:$D,$D134)</f>
        <v>0</v>
      </c>
      <c r="FT134" s="18">
        <f>SUMIFS(Fluxo!$N:$N,Fluxo!$S:$S,"&gt;"&amp;FS$5,Fluxo!$S:$S,"&lt;="&amp;FT$5,Fluxo!$D:$D,$D134)</f>
        <v>0</v>
      </c>
      <c r="FU134" s="18">
        <f>SUMIFS(Fluxo!$N:$N,Fluxo!$S:$S,"&gt;"&amp;FT$5,Fluxo!$S:$S,"&lt;="&amp;FU$5,Fluxo!$D:$D,$D134)</f>
        <v>0</v>
      </c>
      <c r="FV134" s="18">
        <f>SUMIFS(Fluxo!$N:$N,Fluxo!$S:$S,"&gt;"&amp;FU$5,Fluxo!$S:$S,"&lt;="&amp;FV$5,Fluxo!$D:$D,$D134)</f>
        <v>0</v>
      </c>
      <c r="FW134" s="18">
        <f>SUMIFS(Fluxo!$N:$N,Fluxo!$S:$S,"&gt;"&amp;FV$5,Fluxo!$S:$S,"&lt;="&amp;FW$5,Fluxo!$D:$D,$D134)</f>
        <v>0</v>
      </c>
      <c r="FX134" s="18">
        <f>SUMIFS(Fluxo!$N:$N,Fluxo!$S:$S,"&gt;"&amp;FW$5,Fluxo!$S:$S,"&lt;="&amp;FX$5,Fluxo!$D:$D,$D134)</f>
        <v>0</v>
      </c>
      <c r="FY134" s="18">
        <f>SUMIFS(Fluxo!$N:$N,Fluxo!$S:$S,"&gt;"&amp;FX$5,Fluxo!$S:$S,"&lt;="&amp;FY$5,Fluxo!$D:$D,$D134)</f>
        <v>0</v>
      </c>
      <c r="FZ134" s="18">
        <f>SUMIFS(Fluxo!$N:$N,Fluxo!$S:$S,"&gt;"&amp;FY$5,Fluxo!$S:$S,"&lt;="&amp;FZ$5,Fluxo!$D:$D,$D134)</f>
        <v>0</v>
      </c>
      <c r="GA134" s="18">
        <f>SUMIFS(Fluxo!$N:$N,Fluxo!$S:$S,"&gt;"&amp;FZ$5,Fluxo!$S:$S,"&lt;="&amp;GA$5,Fluxo!$D:$D,$D134)</f>
        <v>0</v>
      </c>
      <c r="GB134" s="18">
        <f>SUMIFS(Fluxo!$N:$N,Fluxo!$S:$S,"&gt;"&amp;GA$5,Fluxo!$S:$S,"&lt;="&amp;GB$5,Fluxo!$D:$D,$D134)</f>
        <v>0</v>
      </c>
      <c r="GC134" s="18">
        <f>SUMIFS(Fluxo!$N:$N,Fluxo!$S:$S,"&gt;"&amp;GB$5,Fluxo!$S:$S,"&lt;="&amp;GC$5,Fluxo!$D:$D,$D134)</f>
        <v>0</v>
      </c>
      <c r="GD134" s="18">
        <f>SUMIFS(Fluxo!$N:$N,Fluxo!$S:$S,"&gt;"&amp;GC$5,Fluxo!$S:$S,"&lt;="&amp;GD$5,Fluxo!$D:$D,$D134)</f>
        <v>0</v>
      </c>
      <c r="GE134" s="18">
        <f>SUMIFS(Fluxo!$N:$N,Fluxo!$S:$S,"&gt;"&amp;GD$5,Fluxo!$S:$S,"&lt;="&amp;GE$5,Fluxo!$D:$D,$D134)</f>
        <v>0</v>
      </c>
      <c r="GF134" s="18">
        <f>SUMIFS(Fluxo!$N:$N,Fluxo!$S:$S,"&gt;"&amp;GE$5,Fluxo!$S:$S,"&lt;="&amp;GF$5,Fluxo!$D:$D,$D134)</f>
        <v>0</v>
      </c>
      <c r="GG134" s="18">
        <f>SUMIFS(Fluxo!$N:$N,Fluxo!$S:$S,"&gt;"&amp;GF$5,Fluxo!$S:$S,"&lt;="&amp;GG$5,Fluxo!$D:$D,$D134)</f>
        <v>0</v>
      </c>
      <c r="GH134" s="18">
        <f>SUMIFS(Fluxo!$N:$N,Fluxo!$S:$S,"&gt;"&amp;GG$5,Fluxo!$S:$S,"&lt;="&amp;GH$5,Fluxo!$D:$D,$D134)</f>
        <v>0</v>
      </c>
      <c r="GI134" s="18">
        <f>SUMIFS(Fluxo!$N:$N,Fluxo!$S:$S,"&gt;"&amp;GH$5,Fluxo!$S:$S,"&lt;="&amp;GI$5,Fluxo!$D:$D,$D134)</f>
        <v>0</v>
      </c>
      <c r="GJ134" s="18">
        <f>SUMIFS(Fluxo!$N:$N,Fluxo!$S:$S,"&gt;"&amp;GI$5,Fluxo!$S:$S,"&lt;="&amp;GJ$5,Fluxo!$D:$D,$D134)</f>
        <v>0</v>
      </c>
      <c r="GK134" s="18">
        <f>SUMIFS(Fluxo!$N:$N,Fluxo!$S:$S,"&gt;"&amp;GJ$5,Fluxo!$S:$S,"&lt;="&amp;GK$5,Fluxo!$D:$D,$D134)</f>
        <v>0</v>
      </c>
      <c r="GL134" s="18">
        <f>SUMIFS(Fluxo!$N:$N,Fluxo!$S:$S,"&gt;"&amp;GK$5,Fluxo!$S:$S,"&lt;="&amp;GL$5,Fluxo!$D:$D,$D134)</f>
        <v>0</v>
      </c>
      <c r="GM134" s="18">
        <f>SUMIFS(Fluxo!$N:$N,Fluxo!$S:$S,"&gt;"&amp;GL$5,Fluxo!$S:$S,"&lt;="&amp;GM$5,Fluxo!$D:$D,$D134)</f>
        <v>0</v>
      </c>
      <c r="GN134" s="18">
        <f>SUMIFS(Fluxo!$N:$N,Fluxo!$S:$S,"&gt;"&amp;GM$5,Fluxo!$S:$S,"&lt;="&amp;GN$5,Fluxo!$D:$D,$D134)</f>
        <v>0</v>
      </c>
      <c r="GO134" s="18">
        <f>SUMIFS(Fluxo!$N:$N,Fluxo!$S:$S,"&gt;"&amp;GN$5,Fluxo!$S:$S,"&lt;="&amp;GO$5,Fluxo!$D:$D,$D134)</f>
        <v>0</v>
      </c>
      <c r="GP134" s="18">
        <f>SUMIFS(Fluxo!$N:$N,Fluxo!$S:$S,"&gt;"&amp;GO$5,Fluxo!$S:$S,"&lt;="&amp;GP$5,Fluxo!$D:$D,$D134)</f>
        <v>0</v>
      </c>
      <c r="GQ134" s="18">
        <f>SUMIFS(Fluxo!$N:$N,Fluxo!$S:$S,"&gt;"&amp;GP$5,Fluxo!$S:$S,"&lt;="&amp;GQ$5,Fluxo!$D:$D,$D134)</f>
        <v>0</v>
      </c>
      <c r="GR134" s="18">
        <f>SUMIFS(Fluxo!$N:$N,Fluxo!$S:$S,"&gt;"&amp;GQ$5,Fluxo!$S:$S,"&lt;="&amp;GR$5,Fluxo!$D:$D,$D134)</f>
        <v>0</v>
      </c>
      <c r="GS134" s="18">
        <f>SUMIFS(Fluxo!$N:$N,Fluxo!$S:$S,"&gt;"&amp;GR$5,Fluxo!$S:$S,"&lt;="&amp;GS$5,Fluxo!$D:$D,$D134)</f>
        <v>0</v>
      </c>
      <c r="GT134" s="18">
        <f>SUMIFS(Fluxo!$N:$N,Fluxo!$S:$S,"&gt;"&amp;GS$5,Fluxo!$S:$S,"&lt;="&amp;GT$5,Fluxo!$D:$D,$D134)</f>
        <v>0</v>
      </c>
      <c r="GU134" s="18">
        <f>SUMIFS(Fluxo!$N:$N,Fluxo!$S:$S,"&gt;"&amp;GT$5,Fluxo!$S:$S,"&lt;="&amp;GU$5,Fluxo!$D:$D,$D134)</f>
        <v>0</v>
      </c>
      <c r="GV134" s="18">
        <f>SUMIFS(Fluxo!$N:$N,Fluxo!$S:$S,"&gt;"&amp;GU$5,Fluxo!$S:$S,"&lt;="&amp;GV$5,Fluxo!$D:$D,$D134)</f>
        <v>0</v>
      </c>
      <c r="GW134" s="18">
        <f>SUMIFS(Fluxo!$N:$N,Fluxo!$S:$S,"&gt;"&amp;GV$5,Fluxo!$S:$S,"&lt;="&amp;GW$5,Fluxo!$D:$D,$D134)</f>
        <v>0</v>
      </c>
      <c r="GX134" s="18">
        <f>SUMIFS(Fluxo!$N:$N,Fluxo!$S:$S,"&gt;"&amp;GW$5,Fluxo!$S:$S,"&lt;="&amp;GX$5,Fluxo!$D:$D,$D134)</f>
        <v>0</v>
      </c>
      <c r="GY134" s="18">
        <f>SUMIFS(Fluxo!$N:$N,Fluxo!$S:$S,"&gt;"&amp;GX$5,Fluxo!$S:$S,"&lt;="&amp;GY$5,Fluxo!$D:$D,$D134)</f>
        <v>0</v>
      </c>
      <c r="GZ134" s="18">
        <f>SUMIFS(Fluxo!$N:$N,Fluxo!$S:$S,"&gt;"&amp;GY$5,Fluxo!$S:$S,"&lt;="&amp;GZ$5,Fluxo!$D:$D,$D134)</f>
        <v>0</v>
      </c>
      <c r="HA134" s="18">
        <f>SUMIFS(Fluxo!$N:$N,Fluxo!$S:$S,"&gt;"&amp;GZ$5,Fluxo!$S:$S,"&lt;="&amp;HA$5,Fluxo!$D:$D,$D134)</f>
        <v>0</v>
      </c>
      <c r="HB134" s="18">
        <f>SUMIFS(Fluxo!$N:$N,Fluxo!$S:$S,"&gt;"&amp;HA$5,Fluxo!$S:$S,"&lt;="&amp;HB$5,Fluxo!$D:$D,$D134)</f>
        <v>0</v>
      </c>
      <c r="HC134" s="18">
        <f>SUMIFS(Fluxo!$N:$N,Fluxo!$S:$S,"&gt;"&amp;HB$5,Fluxo!$S:$S,"&lt;="&amp;HC$5,Fluxo!$D:$D,$D134)</f>
        <v>0</v>
      </c>
      <c r="HD134" s="18">
        <f>SUMIFS(Fluxo!$N:$N,Fluxo!$S:$S,"&gt;"&amp;HC$5,Fluxo!$S:$S,"&lt;="&amp;HD$5,Fluxo!$D:$D,$D134)</f>
        <v>0</v>
      </c>
      <c r="HE134" s="18">
        <f>SUMIFS(Fluxo!$N:$N,Fluxo!$S:$S,"&gt;"&amp;HD$5,Fluxo!$S:$S,"&lt;="&amp;HE$5,Fluxo!$D:$D,$D134)</f>
        <v>0</v>
      </c>
      <c r="HF134" s="18">
        <f>SUMIFS(Fluxo!$N:$N,Fluxo!$S:$S,"&gt;"&amp;HE$5,Fluxo!$S:$S,"&lt;="&amp;HF$5,Fluxo!$D:$D,$D134)</f>
        <v>0</v>
      </c>
    </row>
    <row r="135" spans="1:214">
      <c r="A135" s="20">
        <f t="shared" si="18"/>
        <v>125</v>
      </c>
      <c r="B135" s="140" t="str">
        <f>'Check Carteira'!C127</f>
        <v>E.1016.99.03.2005</v>
      </c>
      <c r="C135" s="141">
        <v>1</v>
      </c>
      <c r="D135" s="129" t="str">
        <f>'Check Carteira'!F127</f>
        <v>S-2005</v>
      </c>
      <c r="E135" s="21">
        <f>IFERROR(INDEX(Contratos!L:L,MATCH(D135,Contratos!R:R,0)),"")</f>
        <v>45450</v>
      </c>
      <c r="F135" s="139">
        <f>IFERROR(INDEX(Contratos!G:G,MATCH(D135,Contratos!R:R,0)),"")</f>
        <v>322150</v>
      </c>
      <c r="H135" s="83">
        <f t="shared" si="19"/>
        <v>327564.16000000003</v>
      </c>
      <c r="J135" s="18">
        <f>SUMIFS(Fluxo!$N:$N,Fluxo!$S:$S,"&gt;"&amp;I$5,Fluxo!$S:$S,"&lt;="&amp;J$5,Fluxo!$D:$D,$D135)</f>
        <v>0</v>
      </c>
      <c r="K135" s="18">
        <f>SUMIFS(Fluxo!$N:$N,Fluxo!$S:$S,"&gt;"&amp;J$5,Fluxo!$S:$S,"&lt;="&amp;K$5,Fluxo!$D:$D,$D135)</f>
        <v>0</v>
      </c>
      <c r="L135" s="18">
        <f>SUMIFS(Fluxo!$N:$N,Fluxo!$S:$S,"&gt;"&amp;K$5,Fluxo!$S:$S,"&lt;="&amp;L$5,Fluxo!$D:$D,$D135)</f>
        <v>0</v>
      </c>
      <c r="M135" s="18">
        <f>SUMIFS(Fluxo!$N:$N,Fluxo!$S:$S,"&gt;"&amp;L$5,Fluxo!$S:$S,"&lt;="&amp;M$5,Fluxo!$D:$D,$D135)</f>
        <v>0</v>
      </c>
      <c r="N135" s="18">
        <f>SUMIFS(Fluxo!$N:$N,Fluxo!$S:$S,"&gt;"&amp;M$5,Fluxo!$S:$S,"&lt;="&amp;N$5,Fluxo!$D:$D,$D135)</f>
        <v>0</v>
      </c>
      <c r="O135" s="18">
        <f>SUMIFS(Fluxo!$N:$N,Fluxo!$S:$S,"&gt;"&amp;N$5,Fluxo!$S:$S,"&lt;="&amp;O$5,Fluxo!$D:$D,$D135)</f>
        <v>0</v>
      </c>
      <c r="P135" s="18">
        <f>SUMIFS(Fluxo!$N:$N,Fluxo!$S:$S,"&gt;"&amp;O$5,Fluxo!$S:$S,"&lt;="&amp;P$5,Fluxo!$D:$D,$D135)</f>
        <v>0</v>
      </c>
      <c r="Q135" s="18">
        <f>SUMIFS(Fluxo!$N:$N,Fluxo!$S:$S,"&gt;"&amp;P$5,Fluxo!$S:$S,"&lt;="&amp;Q$5,Fluxo!$D:$D,$D135)</f>
        <v>0</v>
      </c>
      <c r="R135" s="18">
        <f>SUMIFS(Fluxo!$N:$N,Fluxo!$S:$S,"&gt;"&amp;Q$5,Fluxo!$S:$S,"&lt;="&amp;R$5,Fluxo!$D:$D,$D135)</f>
        <v>0</v>
      </c>
      <c r="S135" s="18">
        <f>SUMIFS(Fluxo!$N:$N,Fluxo!$S:$S,"&gt;"&amp;R$5,Fluxo!$S:$S,"&lt;="&amp;S$5,Fluxo!$D:$D,$D135)</f>
        <v>0</v>
      </c>
      <c r="T135" s="18">
        <f>SUMIFS(Fluxo!$N:$N,Fluxo!$S:$S,"&gt;"&amp;S$5,Fluxo!$S:$S,"&lt;="&amp;T$5,Fluxo!$D:$D,$D135)</f>
        <v>0</v>
      </c>
      <c r="U135" s="18">
        <f>SUMIFS(Fluxo!$N:$N,Fluxo!$S:$S,"&gt;"&amp;T$5,Fluxo!$S:$S,"&lt;="&amp;U$5,Fluxo!$D:$D,$D135)</f>
        <v>0</v>
      </c>
      <c r="V135" s="18">
        <f>SUMIFS(Fluxo!$N:$N,Fluxo!$S:$S,"&gt;"&amp;U$5,Fluxo!$S:$S,"&lt;="&amp;V$5,Fluxo!$D:$D,$D135)</f>
        <v>0</v>
      </c>
      <c r="W135" s="18">
        <f>SUMIFS(Fluxo!$N:$N,Fluxo!$S:$S,"&gt;"&amp;V$5,Fluxo!$S:$S,"&lt;="&amp;W$5,Fluxo!$D:$D,$D135)</f>
        <v>0</v>
      </c>
      <c r="X135" s="18">
        <f>SUMIFS(Fluxo!$N:$N,Fluxo!$S:$S,"&gt;"&amp;W$5,Fluxo!$S:$S,"&lt;="&amp;X$5,Fluxo!$D:$D,$D135)</f>
        <v>32150</v>
      </c>
      <c r="Y135" s="18">
        <f>SUMIFS(Fluxo!$N:$N,Fluxo!$S:$S,"&gt;"&amp;X$5,Fluxo!$S:$S,"&lt;="&amp;Y$5,Fluxo!$D:$D,$D135)</f>
        <v>5043.12</v>
      </c>
      <c r="Z135" s="18">
        <f>SUMIFS(Fluxo!$N:$N,Fluxo!$S:$S,"&gt;"&amp;Y$5,Fluxo!$S:$S,"&lt;="&amp;Z$5,Fluxo!$D:$D,$D135)</f>
        <v>99763.209999999992</v>
      </c>
      <c r="AA135" s="18">
        <f>SUMIFS(Fluxo!$N:$N,Fluxo!$S:$S,"&gt;"&amp;Z$5,Fluxo!$S:$S,"&lt;="&amp;AA$5,Fluxo!$D:$D,$D135)</f>
        <v>0</v>
      </c>
      <c r="AB135" s="18">
        <f>SUMIFS(Fluxo!$N:$N,Fluxo!$S:$S,"&gt;"&amp;AA$5,Fluxo!$S:$S,"&lt;="&amp;AB$5,Fluxo!$D:$D,$D135)</f>
        <v>0</v>
      </c>
      <c r="AC135" s="18">
        <f>SUMIFS(Fluxo!$N:$N,Fluxo!$S:$S,"&gt;"&amp;AB$5,Fluxo!$S:$S,"&lt;="&amp;AC$5,Fluxo!$D:$D,$D135)</f>
        <v>0</v>
      </c>
      <c r="AD135" s="18">
        <f>SUMIFS(Fluxo!$N:$N,Fluxo!$S:$S,"&gt;"&amp;AC$5,Fluxo!$S:$S,"&lt;="&amp;AD$5,Fluxo!$D:$D,$D135)</f>
        <v>0</v>
      </c>
      <c r="AE135" s="18">
        <f>SUMIFS(Fluxo!$N:$N,Fluxo!$S:$S,"&gt;"&amp;AD$5,Fluxo!$S:$S,"&lt;="&amp;AE$5,Fluxo!$D:$D,$D135)</f>
        <v>0</v>
      </c>
      <c r="AF135" s="18">
        <f>SUMIFS(Fluxo!$N:$N,Fluxo!$S:$S,"&gt;"&amp;AE$5,Fluxo!$S:$S,"&lt;="&amp;AF$5,Fluxo!$D:$D,$D135)</f>
        <v>0</v>
      </c>
      <c r="AG135" s="18">
        <f>SUMIFS(Fluxo!$N:$N,Fluxo!$S:$S,"&gt;"&amp;AF$5,Fluxo!$S:$S,"&lt;="&amp;AG$5,Fluxo!$D:$D,$D135)</f>
        <v>0</v>
      </c>
      <c r="AH135" s="18">
        <f>SUMIFS(Fluxo!$N:$N,Fluxo!$S:$S,"&gt;"&amp;AG$5,Fluxo!$S:$S,"&lt;="&amp;AH$5,Fluxo!$D:$D,$D135)</f>
        <v>0</v>
      </c>
      <c r="AI135" s="18">
        <f>SUMIFS(Fluxo!$N:$N,Fluxo!$S:$S,"&gt;"&amp;AH$5,Fluxo!$S:$S,"&lt;="&amp;AI$5,Fluxo!$D:$D,$D135)</f>
        <v>0</v>
      </c>
      <c r="AJ135" s="18">
        <f>SUMIFS(Fluxo!$N:$N,Fluxo!$S:$S,"&gt;"&amp;AI$5,Fluxo!$S:$S,"&lt;="&amp;AJ$5,Fluxo!$D:$D,$D135)</f>
        <v>0</v>
      </c>
      <c r="AK135" s="18">
        <f>SUMIFS(Fluxo!$N:$N,Fluxo!$S:$S,"&gt;"&amp;AJ$5,Fluxo!$S:$S,"&lt;="&amp;AK$5,Fluxo!$D:$D,$D135)</f>
        <v>0</v>
      </c>
      <c r="AL135" s="18">
        <f>SUMIFS(Fluxo!$N:$N,Fluxo!$S:$S,"&gt;"&amp;AK$5,Fluxo!$S:$S,"&lt;="&amp;AL$5,Fluxo!$D:$D,$D135)</f>
        <v>0</v>
      </c>
      <c r="AM135" s="18">
        <f>SUMIFS(Fluxo!$N:$N,Fluxo!$S:$S,"&gt;"&amp;AL$5,Fluxo!$S:$S,"&lt;="&amp;AM$5,Fluxo!$D:$D,$D135)</f>
        <v>0</v>
      </c>
      <c r="AN135" s="18">
        <f>SUMIFS(Fluxo!$N:$N,Fluxo!$S:$S,"&gt;"&amp;AM$5,Fluxo!$S:$S,"&lt;="&amp;AN$5,Fluxo!$D:$D,$D135)</f>
        <v>0</v>
      </c>
      <c r="AO135" s="18">
        <f>SUMIFS(Fluxo!$N:$N,Fluxo!$S:$S,"&gt;"&amp;AN$5,Fluxo!$S:$S,"&lt;="&amp;AO$5,Fluxo!$D:$D,$D135)</f>
        <v>0</v>
      </c>
      <c r="AP135" s="18">
        <f>SUMIFS(Fluxo!$N:$N,Fluxo!$S:$S,"&gt;"&amp;AO$5,Fluxo!$S:$S,"&lt;="&amp;AP$5,Fluxo!$D:$D,$D135)</f>
        <v>0</v>
      </c>
      <c r="AQ135" s="18">
        <f>SUMIFS(Fluxo!$N:$N,Fluxo!$S:$S,"&gt;"&amp;AP$5,Fluxo!$S:$S,"&lt;="&amp;AQ$5,Fluxo!$D:$D,$D135)</f>
        <v>0</v>
      </c>
      <c r="AR135" s="18">
        <f>SUMIFS(Fluxo!$N:$N,Fluxo!$S:$S,"&gt;"&amp;AQ$5,Fluxo!$S:$S,"&lt;="&amp;AR$5,Fluxo!$D:$D,$D135)</f>
        <v>0</v>
      </c>
      <c r="AS135" s="18">
        <f>SUMIFS(Fluxo!$N:$N,Fluxo!$S:$S,"&gt;"&amp;AR$5,Fluxo!$S:$S,"&lt;="&amp;AS$5,Fluxo!$D:$D,$D135)</f>
        <v>0</v>
      </c>
      <c r="AT135" s="18">
        <f>SUMIFS(Fluxo!$N:$N,Fluxo!$S:$S,"&gt;"&amp;AS$5,Fluxo!$S:$S,"&lt;="&amp;AT$5,Fluxo!$D:$D,$D135)</f>
        <v>87576.57</v>
      </c>
      <c r="AU135" s="18">
        <f>SUMIFS(Fluxo!$N:$N,Fluxo!$S:$S,"&gt;"&amp;AT$5,Fluxo!$S:$S,"&lt;="&amp;AU$5,Fluxo!$D:$D,$D135)</f>
        <v>102856.11</v>
      </c>
      <c r="AV135" s="18">
        <f>SUMIFS(Fluxo!$N:$N,Fluxo!$S:$S,"&gt;"&amp;AU$5,Fluxo!$S:$S,"&lt;="&amp;AV$5,Fluxo!$D:$D,$D135)</f>
        <v>0</v>
      </c>
      <c r="AW135" s="18">
        <f>SUMIFS(Fluxo!$N:$N,Fluxo!$S:$S,"&gt;"&amp;AV$5,Fluxo!$S:$S,"&lt;="&amp;AW$5,Fluxo!$D:$D,$D135)</f>
        <v>0</v>
      </c>
      <c r="AX135" s="18">
        <f>SUMIFS(Fluxo!$N:$N,Fluxo!$S:$S,"&gt;"&amp;AW$5,Fluxo!$S:$S,"&lt;="&amp;AX$5,Fluxo!$D:$D,$D135)</f>
        <v>175.15</v>
      </c>
      <c r="AY135" s="18">
        <f>SUMIFS(Fluxo!$N:$N,Fluxo!$S:$S,"&gt;"&amp;AX$5,Fluxo!$S:$S,"&lt;="&amp;AY$5,Fluxo!$D:$D,$D135)</f>
        <v>0</v>
      </c>
      <c r="AZ135" s="18">
        <f>SUMIFS(Fluxo!$N:$N,Fluxo!$S:$S,"&gt;"&amp;AY$5,Fluxo!$S:$S,"&lt;="&amp;AZ$5,Fluxo!$D:$D,$D135)</f>
        <v>0</v>
      </c>
      <c r="BA135" s="18">
        <f>SUMIFS(Fluxo!$N:$N,Fluxo!$S:$S,"&gt;"&amp;AZ$5,Fluxo!$S:$S,"&lt;="&amp;BA$5,Fluxo!$D:$D,$D135)</f>
        <v>0</v>
      </c>
      <c r="BB135" s="18">
        <f>SUMIFS(Fluxo!$N:$N,Fluxo!$S:$S,"&gt;"&amp;BA$5,Fluxo!$S:$S,"&lt;="&amp;BB$5,Fluxo!$D:$D,$D135)</f>
        <v>0</v>
      </c>
      <c r="BC135" s="18">
        <f>SUMIFS(Fluxo!$N:$N,Fluxo!$S:$S,"&gt;"&amp;BB$5,Fluxo!$S:$S,"&lt;="&amp;BC$5,Fluxo!$D:$D,$D135)</f>
        <v>0</v>
      </c>
      <c r="BD135" s="18">
        <f>SUMIFS(Fluxo!$N:$N,Fluxo!$S:$S,"&gt;"&amp;BC$5,Fluxo!$S:$S,"&lt;="&amp;BD$5,Fluxo!$D:$D,$D135)</f>
        <v>0</v>
      </c>
      <c r="BE135" s="18">
        <f>SUMIFS(Fluxo!$N:$N,Fluxo!$S:$S,"&gt;"&amp;BD$5,Fluxo!$S:$S,"&lt;="&amp;BE$5,Fluxo!$D:$D,$D135)</f>
        <v>0</v>
      </c>
      <c r="BF135" s="18">
        <f>SUMIFS(Fluxo!$N:$N,Fluxo!$S:$S,"&gt;"&amp;BE$5,Fluxo!$S:$S,"&lt;="&amp;BF$5,Fluxo!$D:$D,$D135)</f>
        <v>0</v>
      </c>
      <c r="BG135" s="18">
        <f>SUMIFS(Fluxo!$N:$N,Fluxo!$S:$S,"&gt;"&amp;BF$5,Fluxo!$S:$S,"&lt;="&amp;BG$5,Fluxo!$D:$D,$D135)</f>
        <v>0</v>
      </c>
      <c r="BH135" s="18">
        <f>SUMIFS(Fluxo!$N:$N,Fluxo!$S:$S,"&gt;"&amp;BG$5,Fluxo!$S:$S,"&lt;="&amp;BH$5,Fluxo!$D:$D,$D135)</f>
        <v>0</v>
      </c>
      <c r="BI135" s="18">
        <f>SUMIFS(Fluxo!$N:$N,Fluxo!$S:$S,"&gt;"&amp;BH$5,Fluxo!$S:$S,"&lt;="&amp;BI$5,Fluxo!$D:$D,$D135)</f>
        <v>0</v>
      </c>
      <c r="BJ135" s="18">
        <f>SUMIFS(Fluxo!$N:$N,Fluxo!$S:$S,"&gt;"&amp;BI$5,Fluxo!$S:$S,"&lt;="&amp;BJ$5,Fluxo!$D:$D,$D135)</f>
        <v>0</v>
      </c>
      <c r="BK135" s="18">
        <f>SUMIFS(Fluxo!$N:$N,Fluxo!$S:$S,"&gt;"&amp;BJ$5,Fluxo!$S:$S,"&lt;="&amp;BK$5,Fluxo!$D:$D,$D135)</f>
        <v>0</v>
      </c>
      <c r="BL135" s="18">
        <f>SUMIFS(Fluxo!$N:$N,Fluxo!$S:$S,"&gt;"&amp;BK$5,Fluxo!$S:$S,"&lt;="&amp;BL$5,Fluxo!$D:$D,$D135)</f>
        <v>0</v>
      </c>
      <c r="BM135" s="18">
        <f>SUMIFS(Fluxo!$N:$N,Fluxo!$S:$S,"&gt;"&amp;BL$5,Fluxo!$S:$S,"&lt;="&amp;BM$5,Fluxo!$D:$D,$D135)</f>
        <v>0</v>
      </c>
      <c r="BN135" s="18">
        <f>SUMIFS(Fluxo!$N:$N,Fluxo!$S:$S,"&gt;"&amp;BM$5,Fluxo!$S:$S,"&lt;="&amp;BN$5,Fluxo!$D:$D,$D135)</f>
        <v>0</v>
      </c>
      <c r="BO135" s="18">
        <f>SUMIFS(Fluxo!$N:$N,Fluxo!$S:$S,"&gt;"&amp;BN$5,Fluxo!$S:$S,"&lt;="&amp;BO$5,Fluxo!$D:$D,$D135)</f>
        <v>0</v>
      </c>
      <c r="BP135" s="18">
        <f>SUMIFS(Fluxo!$N:$N,Fluxo!$S:$S,"&gt;"&amp;BO$5,Fluxo!$S:$S,"&lt;="&amp;BP$5,Fluxo!$D:$D,$D135)</f>
        <v>0</v>
      </c>
      <c r="BQ135" s="18">
        <f>SUMIFS(Fluxo!$N:$N,Fluxo!$S:$S,"&gt;"&amp;BP$5,Fluxo!$S:$S,"&lt;="&amp;BQ$5,Fluxo!$D:$D,$D135)</f>
        <v>0</v>
      </c>
      <c r="BR135" s="18">
        <f>SUMIFS(Fluxo!$N:$N,Fluxo!$S:$S,"&gt;"&amp;BQ$5,Fluxo!$S:$S,"&lt;="&amp;BR$5,Fluxo!$D:$D,$D135)</f>
        <v>0</v>
      </c>
      <c r="BS135" s="18">
        <f>SUMIFS(Fluxo!$N:$N,Fluxo!$S:$S,"&gt;"&amp;BR$5,Fluxo!$S:$S,"&lt;="&amp;BS$5,Fluxo!$D:$D,$D135)</f>
        <v>0</v>
      </c>
      <c r="BT135" s="18">
        <f>SUMIFS(Fluxo!$N:$N,Fluxo!$S:$S,"&gt;"&amp;BS$5,Fluxo!$S:$S,"&lt;="&amp;BT$5,Fluxo!$D:$D,$D135)</f>
        <v>0</v>
      </c>
      <c r="BU135" s="18">
        <f>SUMIFS(Fluxo!$N:$N,Fluxo!$S:$S,"&gt;"&amp;BT$5,Fluxo!$S:$S,"&lt;="&amp;BU$5,Fluxo!$D:$D,$D135)</f>
        <v>0</v>
      </c>
      <c r="BV135" s="18">
        <f>SUMIFS(Fluxo!$N:$N,Fluxo!$S:$S,"&gt;"&amp;BU$5,Fluxo!$S:$S,"&lt;="&amp;BV$5,Fluxo!$D:$D,$D135)</f>
        <v>0</v>
      </c>
      <c r="BW135" s="18">
        <f>SUMIFS(Fluxo!$N:$N,Fluxo!$S:$S,"&gt;"&amp;BV$5,Fluxo!$S:$S,"&lt;="&amp;BW$5,Fluxo!$D:$D,$D135)</f>
        <v>0</v>
      </c>
      <c r="BX135" s="18">
        <f>SUMIFS(Fluxo!$N:$N,Fluxo!$S:$S,"&gt;"&amp;BW$5,Fluxo!$S:$S,"&lt;="&amp;BX$5,Fluxo!$D:$D,$D135)</f>
        <v>0</v>
      </c>
      <c r="BY135" s="18">
        <f>SUMIFS(Fluxo!$N:$N,Fluxo!$S:$S,"&gt;"&amp;BX$5,Fluxo!$S:$S,"&lt;="&amp;BY$5,Fluxo!$D:$D,$D135)</f>
        <v>0</v>
      </c>
      <c r="BZ135" s="18">
        <f>SUMIFS(Fluxo!$N:$N,Fluxo!$S:$S,"&gt;"&amp;BY$5,Fluxo!$S:$S,"&lt;="&amp;BZ$5,Fluxo!$D:$D,$D135)</f>
        <v>0</v>
      </c>
      <c r="CA135" s="18">
        <f>SUMIFS(Fluxo!$N:$N,Fluxo!$S:$S,"&gt;"&amp;BZ$5,Fluxo!$S:$S,"&lt;="&amp;CA$5,Fluxo!$D:$D,$D135)</f>
        <v>0</v>
      </c>
      <c r="CB135" s="18">
        <f>SUMIFS(Fluxo!$N:$N,Fluxo!$S:$S,"&gt;"&amp;CA$5,Fluxo!$S:$S,"&lt;="&amp;CB$5,Fluxo!$D:$D,$D135)</f>
        <v>0</v>
      </c>
      <c r="CC135" s="18">
        <f>SUMIFS(Fluxo!$N:$N,Fluxo!$S:$S,"&gt;"&amp;CB$5,Fluxo!$S:$S,"&lt;="&amp;CC$5,Fluxo!$D:$D,$D135)</f>
        <v>0</v>
      </c>
      <c r="CD135" s="18">
        <f>SUMIFS(Fluxo!$N:$N,Fluxo!$S:$S,"&gt;"&amp;CC$5,Fluxo!$S:$S,"&lt;="&amp;CD$5,Fluxo!$D:$D,$D135)</f>
        <v>0</v>
      </c>
      <c r="CE135" s="18">
        <f>SUMIFS(Fluxo!$N:$N,Fluxo!$S:$S,"&gt;"&amp;CD$5,Fluxo!$S:$S,"&lt;="&amp;CE$5,Fluxo!$D:$D,$D135)</f>
        <v>0</v>
      </c>
      <c r="CF135" s="18">
        <f>SUMIFS(Fluxo!$N:$N,Fluxo!$S:$S,"&gt;"&amp;CE$5,Fluxo!$S:$S,"&lt;="&amp;CF$5,Fluxo!$D:$D,$D135)</f>
        <v>0</v>
      </c>
      <c r="CG135" s="18">
        <f>SUMIFS(Fluxo!$N:$N,Fluxo!$S:$S,"&gt;"&amp;CF$5,Fluxo!$S:$S,"&lt;="&amp;CG$5,Fluxo!$D:$D,$D135)</f>
        <v>0</v>
      </c>
      <c r="CH135" s="18">
        <f>SUMIFS(Fluxo!$N:$N,Fluxo!$S:$S,"&gt;"&amp;CG$5,Fluxo!$S:$S,"&lt;="&amp;CH$5,Fluxo!$D:$D,$D135)</f>
        <v>0</v>
      </c>
      <c r="CI135" s="18">
        <f>SUMIFS(Fluxo!$N:$N,Fluxo!$S:$S,"&gt;"&amp;CH$5,Fluxo!$S:$S,"&lt;="&amp;CI$5,Fluxo!$D:$D,$D135)</f>
        <v>0</v>
      </c>
      <c r="CJ135" s="18">
        <f>SUMIFS(Fluxo!$N:$N,Fluxo!$S:$S,"&gt;"&amp;CI$5,Fluxo!$S:$S,"&lt;="&amp;CJ$5,Fluxo!$D:$D,$D135)</f>
        <v>0</v>
      </c>
      <c r="CK135" s="18">
        <f>SUMIFS(Fluxo!$N:$N,Fluxo!$S:$S,"&gt;"&amp;CJ$5,Fluxo!$S:$S,"&lt;="&amp;CK$5,Fluxo!$D:$D,$D135)</f>
        <v>0</v>
      </c>
      <c r="CL135" s="18">
        <f>SUMIFS(Fluxo!$N:$N,Fluxo!$S:$S,"&gt;"&amp;CK$5,Fluxo!$S:$S,"&lt;="&amp;CL$5,Fluxo!$D:$D,$D135)</f>
        <v>0</v>
      </c>
      <c r="CM135" s="18">
        <f>SUMIFS(Fluxo!$N:$N,Fluxo!$S:$S,"&gt;"&amp;CL$5,Fluxo!$S:$S,"&lt;="&amp;CM$5,Fluxo!$D:$D,$D135)</f>
        <v>0</v>
      </c>
      <c r="CN135" s="18">
        <f>SUMIFS(Fluxo!$N:$N,Fluxo!$S:$S,"&gt;"&amp;CM$5,Fluxo!$S:$S,"&lt;="&amp;CN$5,Fluxo!$D:$D,$D135)</f>
        <v>0</v>
      </c>
      <c r="CO135" s="18">
        <f>SUMIFS(Fluxo!$N:$N,Fluxo!$S:$S,"&gt;"&amp;CN$5,Fluxo!$S:$S,"&lt;="&amp;CO$5,Fluxo!$D:$D,$D135)</f>
        <v>0</v>
      </c>
      <c r="CP135" s="18">
        <f>SUMIFS(Fluxo!$N:$N,Fluxo!$S:$S,"&gt;"&amp;CO$5,Fluxo!$S:$S,"&lt;="&amp;CP$5,Fluxo!$D:$D,$D135)</f>
        <v>0</v>
      </c>
      <c r="CQ135" s="18">
        <f>SUMIFS(Fluxo!$N:$N,Fluxo!$S:$S,"&gt;"&amp;CP$5,Fluxo!$S:$S,"&lt;="&amp;CQ$5,Fluxo!$D:$D,$D135)</f>
        <v>0</v>
      </c>
      <c r="CR135" s="18">
        <f>SUMIFS(Fluxo!$N:$N,Fluxo!$S:$S,"&gt;"&amp;CQ$5,Fluxo!$S:$S,"&lt;="&amp;CR$5,Fluxo!$D:$D,$D135)</f>
        <v>0</v>
      </c>
      <c r="CS135" s="18">
        <f>SUMIFS(Fluxo!$N:$N,Fluxo!$S:$S,"&gt;"&amp;CR$5,Fluxo!$S:$S,"&lt;="&amp;CS$5,Fluxo!$D:$D,$D135)</f>
        <v>0</v>
      </c>
      <c r="CT135" s="18">
        <f>SUMIFS(Fluxo!$N:$N,Fluxo!$S:$S,"&gt;"&amp;CS$5,Fluxo!$S:$S,"&lt;="&amp;CT$5,Fluxo!$D:$D,$D135)</f>
        <v>0</v>
      </c>
      <c r="CU135" s="18">
        <f>SUMIFS(Fluxo!$N:$N,Fluxo!$S:$S,"&gt;"&amp;CT$5,Fluxo!$S:$S,"&lt;="&amp;CU$5,Fluxo!$D:$D,$D135)</f>
        <v>0</v>
      </c>
      <c r="CV135" s="18">
        <f>SUMIFS(Fluxo!$N:$N,Fluxo!$S:$S,"&gt;"&amp;CU$5,Fluxo!$S:$S,"&lt;="&amp;CV$5,Fluxo!$D:$D,$D135)</f>
        <v>0</v>
      </c>
      <c r="CW135" s="18">
        <f>SUMIFS(Fluxo!$N:$N,Fluxo!$S:$S,"&gt;"&amp;CV$5,Fluxo!$S:$S,"&lt;="&amp;CW$5,Fluxo!$D:$D,$D135)</f>
        <v>0</v>
      </c>
      <c r="CX135" s="18">
        <f>SUMIFS(Fluxo!$N:$N,Fluxo!$S:$S,"&gt;"&amp;CW$5,Fluxo!$S:$S,"&lt;="&amp;CX$5,Fluxo!$D:$D,$D135)</f>
        <v>0</v>
      </c>
      <c r="CY135" s="18">
        <f>SUMIFS(Fluxo!$N:$N,Fluxo!$S:$S,"&gt;"&amp;CX$5,Fluxo!$S:$S,"&lt;="&amp;CY$5,Fluxo!$D:$D,$D135)</f>
        <v>0</v>
      </c>
      <c r="CZ135" s="18">
        <f>SUMIFS(Fluxo!$N:$N,Fluxo!$S:$S,"&gt;"&amp;CY$5,Fluxo!$S:$S,"&lt;="&amp;CZ$5,Fluxo!$D:$D,$D135)</f>
        <v>0</v>
      </c>
      <c r="DA135" s="18">
        <f>SUMIFS(Fluxo!$N:$N,Fluxo!$S:$S,"&gt;"&amp;CZ$5,Fluxo!$S:$S,"&lt;="&amp;DA$5,Fluxo!$D:$D,$D135)</f>
        <v>0</v>
      </c>
      <c r="DB135" s="18">
        <f>SUMIFS(Fluxo!$N:$N,Fluxo!$S:$S,"&gt;"&amp;DA$5,Fluxo!$S:$S,"&lt;="&amp;DB$5,Fluxo!$D:$D,$D135)</f>
        <v>0</v>
      </c>
      <c r="DC135" s="18">
        <f>SUMIFS(Fluxo!$N:$N,Fluxo!$S:$S,"&gt;"&amp;DB$5,Fluxo!$S:$S,"&lt;="&amp;DC$5,Fluxo!$D:$D,$D135)</f>
        <v>0</v>
      </c>
      <c r="DD135" s="18">
        <f>SUMIFS(Fluxo!$N:$N,Fluxo!$S:$S,"&gt;"&amp;DC$5,Fluxo!$S:$S,"&lt;="&amp;DD$5,Fluxo!$D:$D,$D135)</f>
        <v>0</v>
      </c>
      <c r="DE135" s="18">
        <f>SUMIFS(Fluxo!$N:$N,Fluxo!$S:$S,"&gt;"&amp;DD$5,Fluxo!$S:$S,"&lt;="&amp;DE$5,Fluxo!$D:$D,$D135)</f>
        <v>0</v>
      </c>
      <c r="DF135" s="18">
        <f>SUMIFS(Fluxo!$N:$N,Fluxo!$S:$S,"&gt;"&amp;DE$5,Fluxo!$S:$S,"&lt;="&amp;DF$5,Fluxo!$D:$D,$D135)</f>
        <v>0</v>
      </c>
      <c r="DG135" s="18">
        <f>SUMIFS(Fluxo!$N:$N,Fluxo!$S:$S,"&gt;"&amp;DF$5,Fluxo!$S:$S,"&lt;="&amp;DG$5,Fluxo!$D:$D,$D135)</f>
        <v>0</v>
      </c>
      <c r="DH135" s="18">
        <f>SUMIFS(Fluxo!$N:$N,Fluxo!$S:$S,"&gt;"&amp;DG$5,Fluxo!$S:$S,"&lt;="&amp;DH$5,Fluxo!$D:$D,$D135)</f>
        <v>0</v>
      </c>
      <c r="DI135" s="18">
        <f>SUMIFS(Fluxo!$N:$N,Fluxo!$S:$S,"&gt;"&amp;DH$5,Fluxo!$S:$S,"&lt;="&amp;DI$5,Fluxo!$D:$D,$D135)</f>
        <v>0</v>
      </c>
      <c r="DJ135" s="18">
        <f>SUMIFS(Fluxo!$N:$N,Fluxo!$S:$S,"&gt;"&amp;DI$5,Fluxo!$S:$S,"&lt;="&amp;DJ$5,Fluxo!$D:$D,$D135)</f>
        <v>0</v>
      </c>
      <c r="DK135" s="18">
        <f>SUMIFS(Fluxo!$N:$N,Fluxo!$S:$S,"&gt;"&amp;DJ$5,Fluxo!$S:$S,"&lt;="&amp;DK$5,Fluxo!$D:$D,$D135)</f>
        <v>0</v>
      </c>
      <c r="DL135" s="18">
        <f>SUMIFS(Fluxo!$N:$N,Fluxo!$S:$S,"&gt;"&amp;DK$5,Fluxo!$S:$S,"&lt;="&amp;DL$5,Fluxo!$D:$D,$D135)</f>
        <v>0</v>
      </c>
      <c r="DM135" s="18">
        <f>SUMIFS(Fluxo!$N:$N,Fluxo!$S:$S,"&gt;"&amp;DL$5,Fluxo!$S:$S,"&lt;="&amp;DM$5,Fluxo!$D:$D,$D135)</f>
        <v>0</v>
      </c>
      <c r="DN135" s="18">
        <f>SUMIFS(Fluxo!$N:$N,Fluxo!$S:$S,"&gt;"&amp;DM$5,Fluxo!$S:$S,"&lt;="&amp;DN$5,Fluxo!$D:$D,$D135)</f>
        <v>0</v>
      </c>
      <c r="DO135" s="18">
        <f>SUMIFS(Fluxo!$N:$N,Fluxo!$S:$S,"&gt;"&amp;DN$5,Fluxo!$S:$S,"&lt;="&amp;DO$5,Fluxo!$D:$D,$D135)</f>
        <v>0</v>
      </c>
      <c r="DP135" s="18">
        <f>SUMIFS(Fluxo!$N:$N,Fluxo!$S:$S,"&gt;"&amp;DO$5,Fluxo!$S:$S,"&lt;="&amp;DP$5,Fluxo!$D:$D,$D135)</f>
        <v>0</v>
      </c>
      <c r="DQ135" s="18">
        <f>SUMIFS(Fluxo!$N:$N,Fluxo!$S:$S,"&gt;"&amp;DP$5,Fluxo!$S:$S,"&lt;="&amp;DQ$5,Fluxo!$D:$D,$D135)</f>
        <v>0</v>
      </c>
      <c r="DR135" s="18">
        <f>SUMIFS(Fluxo!$N:$N,Fluxo!$S:$S,"&gt;"&amp;DQ$5,Fluxo!$S:$S,"&lt;="&amp;DR$5,Fluxo!$D:$D,$D135)</f>
        <v>0</v>
      </c>
      <c r="DS135" s="18">
        <f>SUMIFS(Fluxo!$N:$N,Fluxo!$S:$S,"&gt;"&amp;DR$5,Fluxo!$S:$S,"&lt;="&amp;DS$5,Fluxo!$D:$D,$D135)</f>
        <v>0</v>
      </c>
      <c r="DT135" s="18">
        <f>SUMIFS(Fluxo!$N:$N,Fluxo!$S:$S,"&gt;"&amp;DS$5,Fluxo!$S:$S,"&lt;="&amp;DT$5,Fluxo!$D:$D,$D135)</f>
        <v>0</v>
      </c>
      <c r="DU135" s="18">
        <f>SUMIFS(Fluxo!$N:$N,Fluxo!$S:$S,"&gt;"&amp;DT$5,Fluxo!$S:$S,"&lt;="&amp;DU$5,Fluxo!$D:$D,$D135)</f>
        <v>0</v>
      </c>
      <c r="DV135" s="18">
        <f>SUMIFS(Fluxo!$N:$N,Fluxo!$S:$S,"&gt;"&amp;DU$5,Fluxo!$S:$S,"&lt;="&amp;DV$5,Fluxo!$D:$D,$D135)</f>
        <v>0</v>
      </c>
      <c r="DW135" s="18">
        <f>SUMIFS(Fluxo!$N:$N,Fluxo!$S:$S,"&gt;"&amp;DV$5,Fluxo!$S:$S,"&lt;="&amp;DW$5,Fluxo!$D:$D,$D135)</f>
        <v>0</v>
      </c>
      <c r="DX135" s="18">
        <f>SUMIFS(Fluxo!$N:$N,Fluxo!$S:$S,"&gt;"&amp;DW$5,Fluxo!$S:$S,"&lt;="&amp;DX$5,Fluxo!$D:$D,$D135)</f>
        <v>0</v>
      </c>
      <c r="DY135" s="18">
        <f>SUMIFS(Fluxo!$N:$N,Fluxo!$S:$S,"&gt;"&amp;DX$5,Fluxo!$S:$S,"&lt;="&amp;DY$5,Fluxo!$D:$D,$D135)</f>
        <v>0</v>
      </c>
      <c r="DZ135" s="18">
        <f>SUMIFS(Fluxo!$N:$N,Fluxo!$S:$S,"&gt;"&amp;DY$5,Fluxo!$S:$S,"&lt;="&amp;DZ$5,Fluxo!$D:$D,$D135)</f>
        <v>0</v>
      </c>
      <c r="EA135" s="18">
        <f>SUMIFS(Fluxo!$N:$N,Fluxo!$S:$S,"&gt;"&amp;DZ$5,Fluxo!$S:$S,"&lt;="&amp;EA$5,Fluxo!$D:$D,$D135)</f>
        <v>0</v>
      </c>
      <c r="EB135" s="18">
        <f>SUMIFS(Fluxo!$N:$N,Fluxo!$S:$S,"&gt;"&amp;EA$5,Fluxo!$S:$S,"&lt;="&amp;EB$5,Fluxo!$D:$D,$D135)</f>
        <v>0</v>
      </c>
      <c r="EC135" s="18">
        <f>SUMIFS(Fluxo!$N:$N,Fluxo!$S:$S,"&gt;"&amp;EB$5,Fluxo!$S:$S,"&lt;="&amp;EC$5,Fluxo!$D:$D,$D135)</f>
        <v>0</v>
      </c>
      <c r="ED135" s="18">
        <f>SUMIFS(Fluxo!$N:$N,Fluxo!$S:$S,"&gt;"&amp;EC$5,Fluxo!$S:$S,"&lt;="&amp;ED$5,Fluxo!$D:$D,$D135)</f>
        <v>0</v>
      </c>
      <c r="EE135" s="18">
        <f>SUMIFS(Fluxo!$N:$N,Fluxo!$S:$S,"&gt;"&amp;ED$5,Fluxo!$S:$S,"&lt;="&amp;EE$5,Fluxo!$D:$D,$D135)</f>
        <v>0</v>
      </c>
      <c r="EF135" s="18">
        <f>SUMIFS(Fluxo!$N:$N,Fluxo!$S:$S,"&gt;"&amp;EE$5,Fluxo!$S:$S,"&lt;="&amp;EF$5,Fluxo!$D:$D,$D135)</f>
        <v>0</v>
      </c>
      <c r="EG135" s="18">
        <f>SUMIFS(Fluxo!$N:$N,Fluxo!$S:$S,"&gt;"&amp;EF$5,Fluxo!$S:$S,"&lt;="&amp;EG$5,Fluxo!$D:$D,$D135)</f>
        <v>0</v>
      </c>
      <c r="EH135" s="18">
        <f>SUMIFS(Fluxo!$N:$N,Fluxo!$S:$S,"&gt;"&amp;EG$5,Fluxo!$S:$S,"&lt;="&amp;EH$5,Fluxo!$D:$D,$D135)</f>
        <v>0</v>
      </c>
      <c r="EI135" s="18">
        <f>SUMIFS(Fluxo!$N:$N,Fluxo!$S:$S,"&gt;"&amp;EH$5,Fluxo!$S:$S,"&lt;="&amp;EI$5,Fluxo!$D:$D,$D135)</f>
        <v>0</v>
      </c>
      <c r="EJ135" s="18">
        <f>SUMIFS(Fluxo!$N:$N,Fluxo!$S:$S,"&gt;"&amp;EI$5,Fluxo!$S:$S,"&lt;="&amp;EJ$5,Fluxo!$D:$D,$D135)</f>
        <v>0</v>
      </c>
      <c r="EK135" s="18">
        <f>SUMIFS(Fluxo!$N:$N,Fluxo!$S:$S,"&gt;"&amp;EJ$5,Fluxo!$S:$S,"&lt;="&amp;EK$5,Fluxo!$D:$D,$D135)</f>
        <v>0</v>
      </c>
      <c r="EL135" s="18">
        <f>SUMIFS(Fluxo!$N:$N,Fluxo!$S:$S,"&gt;"&amp;EK$5,Fluxo!$S:$S,"&lt;="&amp;EL$5,Fluxo!$D:$D,$D135)</f>
        <v>0</v>
      </c>
      <c r="EM135" s="18">
        <f>SUMIFS(Fluxo!$N:$N,Fluxo!$S:$S,"&gt;"&amp;EL$5,Fluxo!$S:$S,"&lt;="&amp;EM$5,Fluxo!$D:$D,$D135)</f>
        <v>0</v>
      </c>
      <c r="EN135" s="18">
        <f>SUMIFS(Fluxo!$N:$N,Fluxo!$S:$S,"&gt;"&amp;EM$5,Fluxo!$S:$S,"&lt;="&amp;EN$5,Fluxo!$D:$D,$D135)</f>
        <v>0</v>
      </c>
      <c r="EO135" s="18">
        <f>SUMIFS(Fluxo!$N:$N,Fluxo!$S:$S,"&gt;"&amp;EN$5,Fluxo!$S:$S,"&lt;="&amp;EO$5,Fluxo!$D:$D,$D135)</f>
        <v>0</v>
      </c>
      <c r="EP135" s="18">
        <f>SUMIFS(Fluxo!$N:$N,Fluxo!$S:$S,"&gt;"&amp;EO$5,Fluxo!$S:$S,"&lt;="&amp;EP$5,Fluxo!$D:$D,$D135)</f>
        <v>0</v>
      </c>
      <c r="EQ135" s="18">
        <f>SUMIFS(Fluxo!$N:$N,Fluxo!$S:$S,"&gt;"&amp;EP$5,Fluxo!$S:$S,"&lt;="&amp;EQ$5,Fluxo!$D:$D,$D135)</f>
        <v>0</v>
      </c>
      <c r="ER135" s="18">
        <f>SUMIFS(Fluxo!$N:$N,Fluxo!$S:$S,"&gt;"&amp;EQ$5,Fluxo!$S:$S,"&lt;="&amp;ER$5,Fluxo!$D:$D,$D135)</f>
        <v>0</v>
      </c>
      <c r="ES135" s="18">
        <f>SUMIFS(Fluxo!$N:$N,Fluxo!$S:$S,"&gt;"&amp;ER$5,Fluxo!$S:$S,"&lt;="&amp;ES$5,Fluxo!$D:$D,$D135)</f>
        <v>0</v>
      </c>
      <c r="ET135" s="18">
        <f>SUMIFS(Fluxo!$N:$N,Fluxo!$S:$S,"&gt;"&amp;ES$5,Fluxo!$S:$S,"&lt;="&amp;ET$5,Fluxo!$D:$D,$D135)</f>
        <v>0</v>
      </c>
      <c r="EU135" s="18">
        <f>SUMIFS(Fluxo!$N:$N,Fluxo!$S:$S,"&gt;"&amp;ET$5,Fluxo!$S:$S,"&lt;="&amp;EU$5,Fluxo!$D:$D,$D135)</f>
        <v>0</v>
      </c>
      <c r="EV135" s="18">
        <f>SUMIFS(Fluxo!$N:$N,Fluxo!$S:$S,"&gt;"&amp;EU$5,Fluxo!$S:$S,"&lt;="&amp;EV$5,Fluxo!$D:$D,$D135)</f>
        <v>0</v>
      </c>
      <c r="EW135" s="18">
        <f>SUMIFS(Fluxo!$N:$N,Fluxo!$S:$S,"&gt;"&amp;EV$5,Fluxo!$S:$S,"&lt;="&amp;EW$5,Fluxo!$D:$D,$D135)</f>
        <v>0</v>
      </c>
      <c r="EX135" s="18">
        <f>SUMIFS(Fluxo!$N:$N,Fluxo!$S:$S,"&gt;"&amp;EW$5,Fluxo!$S:$S,"&lt;="&amp;EX$5,Fluxo!$D:$D,$D135)</f>
        <v>0</v>
      </c>
      <c r="EY135" s="18">
        <f>SUMIFS(Fluxo!$N:$N,Fluxo!$S:$S,"&gt;"&amp;EX$5,Fluxo!$S:$S,"&lt;="&amp;EY$5,Fluxo!$D:$D,$D135)</f>
        <v>0</v>
      </c>
      <c r="EZ135" s="18">
        <f>SUMIFS(Fluxo!$N:$N,Fluxo!$S:$S,"&gt;"&amp;EY$5,Fluxo!$S:$S,"&lt;="&amp;EZ$5,Fluxo!$D:$D,$D135)</f>
        <v>0</v>
      </c>
      <c r="FA135" s="18">
        <f>SUMIFS(Fluxo!$N:$N,Fluxo!$S:$S,"&gt;"&amp;EZ$5,Fluxo!$S:$S,"&lt;="&amp;FA$5,Fluxo!$D:$D,$D135)</f>
        <v>0</v>
      </c>
      <c r="FB135" s="18">
        <f>SUMIFS(Fluxo!$N:$N,Fluxo!$S:$S,"&gt;"&amp;FA$5,Fluxo!$S:$S,"&lt;="&amp;FB$5,Fluxo!$D:$D,$D135)</f>
        <v>0</v>
      </c>
      <c r="FC135" s="18">
        <f>SUMIFS(Fluxo!$N:$N,Fluxo!$S:$S,"&gt;"&amp;FB$5,Fluxo!$S:$S,"&lt;="&amp;FC$5,Fluxo!$D:$D,$D135)</f>
        <v>0</v>
      </c>
      <c r="FD135" s="18">
        <f>SUMIFS(Fluxo!$N:$N,Fluxo!$S:$S,"&gt;"&amp;FC$5,Fluxo!$S:$S,"&lt;="&amp;FD$5,Fluxo!$D:$D,$D135)</f>
        <v>0</v>
      </c>
      <c r="FE135" s="18">
        <f>SUMIFS(Fluxo!$N:$N,Fluxo!$S:$S,"&gt;"&amp;FD$5,Fluxo!$S:$S,"&lt;="&amp;FE$5,Fluxo!$D:$D,$D135)</f>
        <v>0</v>
      </c>
      <c r="FF135" s="18">
        <f>SUMIFS(Fluxo!$N:$N,Fluxo!$S:$S,"&gt;"&amp;FE$5,Fluxo!$S:$S,"&lt;="&amp;FF$5,Fluxo!$D:$D,$D135)</f>
        <v>0</v>
      </c>
      <c r="FG135" s="18">
        <f>SUMIFS(Fluxo!$N:$N,Fluxo!$S:$S,"&gt;"&amp;FF$5,Fluxo!$S:$S,"&lt;="&amp;FG$5,Fluxo!$D:$D,$D135)</f>
        <v>0</v>
      </c>
      <c r="FH135" s="18">
        <f>SUMIFS(Fluxo!$N:$N,Fluxo!$S:$S,"&gt;"&amp;FG$5,Fluxo!$S:$S,"&lt;="&amp;FH$5,Fluxo!$D:$D,$D135)</f>
        <v>0</v>
      </c>
      <c r="FI135" s="18">
        <f>SUMIFS(Fluxo!$N:$N,Fluxo!$S:$S,"&gt;"&amp;FH$5,Fluxo!$S:$S,"&lt;="&amp;FI$5,Fluxo!$D:$D,$D135)</f>
        <v>0</v>
      </c>
      <c r="FJ135" s="18">
        <f>SUMIFS(Fluxo!$N:$N,Fluxo!$S:$S,"&gt;"&amp;FI$5,Fluxo!$S:$S,"&lt;="&amp;FJ$5,Fluxo!$D:$D,$D135)</f>
        <v>0</v>
      </c>
      <c r="FK135" s="18">
        <f>SUMIFS(Fluxo!$N:$N,Fluxo!$S:$S,"&gt;"&amp;FJ$5,Fluxo!$S:$S,"&lt;="&amp;FK$5,Fluxo!$D:$D,$D135)</f>
        <v>0</v>
      </c>
      <c r="FL135" s="18">
        <f>SUMIFS(Fluxo!$N:$N,Fluxo!$S:$S,"&gt;"&amp;FK$5,Fluxo!$S:$S,"&lt;="&amp;FL$5,Fluxo!$D:$D,$D135)</f>
        <v>0</v>
      </c>
      <c r="FM135" s="18">
        <f>SUMIFS(Fluxo!$N:$N,Fluxo!$S:$S,"&gt;"&amp;FL$5,Fluxo!$S:$S,"&lt;="&amp;FM$5,Fluxo!$D:$D,$D135)</f>
        <v>0</v>
      </c>
      <c r="FN135" s="18">
        <f>SUMIFS(Fluxo!$N:$N,Fluxo!$S:$S,"&gt;"&amp;FM$5,Fluxo!$S:$S,"&lt;="&amp;FN$5,Fluxo!$D:$D,$D135)</f>
        <v>0</v>
      </c>
      <c r="FO135" s="18">
        <f>SUMIFS(Fluxo!$N:$N,Fluxo!$S:$S,"&gt;"&amp;FN$5,Fluxo!$S:$S,"&lt;="&amp;FO$5,Fluxo!$D:$D,$D135)</f>
        <v>0</v>
      </c>
      <c r="FP135" s="18">
        <f>SUMIFS(Fluxo!$N:$N,Fluxo!$S:$S,"&gt;"&amp;FO$5,Fluxo!$S:$S,"&lt;="&amp;FP$5,Fluxo!$D:$D,$D135)</f>
        <v>0</v>
      </c>
      <c r="FQ135" s="18">
        <f>SUMIFS(Fluxo!$N:$N,Fluxo!$S:$S,"&gt;"&amp;FP$5,Fluxo!$S:$S,"&lt;="&amp;FQ$5,Fluxo!$D:$D,$D135)</f>
        <v>0</v>
      </c>
      <c r="FR135" s="18">
        <f>SUMIFS(Fluxo!$N:$N,Fluxo!$S:$S,"&gt;"&amp;FQ$5,Fluxo!$S:$S,"&lt;="&amp;FR$5,Fluxo!$D:$D,$D135)</f>
        <v>0</v>
      </c>
      <c r="FS135" s="18">
        <f>SUMIFS(Fluxo!$N:$N,Fluxo!$S:$S,"&gt;"&amp;FR$5,Fluxo!$S:$S,"&lt;="&amp;FS$5,Fluxo!$D:$D,$D135)</f>
        <v>0</v>
      </c>
      <c r="FT135" s="18">
        <f>SUMIFS(Fluxo!$N:$N,Fluxo!$S:$S,"&gt;"&amp;FS$5,Fluxo!$S:$S,"&lt;="&amp;FT$5,Fluxo!$D:$D,$D135)</f>
        <v>0</v>
      </c>
      <c r="FU135" s="18">
        <f>SUMIFS(Fluxo!$N:$N,Fluxo!$S:$S,"&gt;"&amp;FT$5,Fluxo!$S:$S,"&lt;="&amp;FU$5,Fluxo!$D:$D,$D135)</f>
        <v>0</v>
      </c>
      <c r="FV135" s="18">
        <f>SUMIFS(Fluxo!$N:$N,Fluxo!$S:$S,"&gt;"&amp;FU$5,Fluxo!$S:$S,"&lt;="&amp;FV$5,Fluxo!$D:$D,$D135)</f>
        <v>0</v>
      </c>
      <c r="FW135" s="18">
        <f>SUMIFS(Fluxo!$N:$N,Fluxo!$S:$S,"&gt;"&amp;FV$5,Fluxo!$S:$S,"&lt;="&amp;FW$5,Fluxo!$D:$D,$D135)</f>
        <v>0</v>
      </c>
      <c r="FX135" s="18">
        <f>SUMIFS(Fluxo!$N:$N,Fluxo!$S:$S,"&gt;"&amp;FW$5,Fluxo!$S:$S,"&lt;="&amp;FX$5,Fluxo!$D:$D,$D135)</f>
        <v>0</v>
      </c>
      <c r="FY135" s="18">
        <f>SUMIFS(Fluxo!$N:$N,Fluxo!$S:$S,"&gt;"&amp;FX$5,Fluxo!$S:$S,"&lt;="&amp;FY$5,Fluxo!$D:$D,$D135)</f>
        <v>0</v>
      </c>
      <c r="FZ135" s="18">
        <f>SUMIFS(Fluxo!$N:$N,Fluxo!$S:$S,"&gt;"&amp;FY$5,Fluxo!$S:$S,"&lt;="&amp;FZ$5,Fluxo!$D:$D,$D135)</f>
        <v>0</v>
      </c>
      <c r="GA135" s="18">
        <f>SUMIFS(Fluxo!$N:$N,Fluxo!$S:$S,"&gt;"&amp;FZ$5,Fluxo!$S:$S,"&lt;="&amp;GA$5,Fluxo!$D:$D,$D135)</f>
        <v>0</v>
      </c>
      <c r="GB135" s="18">
        <f>SUMIFS(Fluxo!$N:$N,Fluxo!$S:$S,"&gt;"&amp;GA$5,Fluxo!$S:$S,"&lt;="&amp;GB$5,Fluxo!$D:$D,$D135)</f>
        <v>0</v>
      </c>
      <c r="GC135" s="18">
        <f>SUMIFS(Fluxo!$N:$N,Fluxo!$S:$S,"&gt;"&amp;GB$5,Fluxo!$S:$S,"&lt;="&amp;GC$5,Fluxo!$D:$D,$D135)</f>
        <v>0</v>
      </c>
      <c r="GD135" s="18">
        <f>SUMIFS(Fluxo!$N:$N,Fluxo!$S:$S,"&gt;"&amp;GC$5,Fluxo!$S:$S,"&lt;="&amp;GD$5,Fluxo!$D:$D,$D135)</f>
        <v>0</v>
      </c>
      <c r="GE135" s="18">
        <f>SUMIFS(Fluxo!$N:$N,Fluxo!$S:$S,"&gt;"&amp;GD$5,Fluxo!$S:$S,"&lt;="&amp;GE$5,Fluxo!$D:$D,$D135)</f>
        <v>0</v>
      </c>
      <c r="GF135" s="18">
        <f>SUMIFS(Fluxo!$N:$N,Fluxo!$S:$S,"&gt;"&amp;GE$5,Fluxo!$S:$S,"&lt;="&amp;GF$5,Fluxo!$D:$D,$D135)</f>
        <v>0</v>
      </c>
      <c r="GG135" s="18">
        <f>SUMIFS(Fluxo!$N:$N,Fluxo!$S:$S,"&gt;"&amp;GF$5,Fluxo!$S:$S,"&lt;="&amp;GG$5,Fluxo!$D:$D,$D135)</f>
        <v>0</v>
      </c>
      <c r="GH135" s="18">
        <f>SUMIFS(Fluxo!$N:$N,Fluxo!$S:$S,"&gt;"&amp;GG$5,Fluxo!$S:$S,"&lt;="&amp;GH$5,Fluxo!$D:$D,$D135)</f>
        <v>0</v>
      </c>
      <c r="GI135" s="18">
        <f>SUMIFS(Fluxo!$N:$N,Fluxo!$S:$S,"&gt;"&amp;GH$5,Fluxo!$S:$S,"&lt;="&amp;GI$5,Fluxo!$D:$D,$D135)</f>
        <v>0</v>
      </c>
      <c r="GJ135" s="18">
        <f>SUMIFS(Fluxo!$N:$N,Fluxo!$S:$S,"&gt;"&amp;GI$5,Fluxo!$S:$S,"&lt;="&amp;GJ$5,Fluxo!$D:$D,$D135)</f>
        <v>0</v>
      </c>
      <c r="GK135" s="18">
        <f>SUMIFS(Fluxo!$N:$N,Fluxo!$S:$S,"&gt;"&amp;GJ$5,Fluxo!$S:$S,"&lt;="&amp;GK$5,Fluxo!$D:$D,$D135)</f>
        <v>0</v>
      </c>
      <c r="GL135" s="18">
        <f>SUMIFS(Fluxo!$N:$N,Fluxo!$S:$S,"&gt;"&amp;GK$5,Fluxo!$S:$S,"&lt;="&amp;GL$5,Fluxo!$D:$D,$D135)</f>
        <v>0</v>
      </c>
      <c r="GM135" s="18">
        <f>SUMIFS(Fluxo!$N:$N,Fluxo!$S:$S,"&gt;"&amp;GL$5,Fluxo!$S:$S,"&lt;="&amp;GM$5,Fluxo!$D:$D,$D135)</f>
        <v>0</v>
      </c>
      <c r="GN135" s="18">
        <f>SUMIFS(Fluxo!$N:$N,Fluxo!$S:$S,"&gt;"&amp;GM$5,Fluxo!$S:$S,"&lt;="&amp;GN$5,Fluxo!$D:$D,$D135)</f>
        <v>0</v>
      </c>
      <c r="GO135" s="18">
        <f>SUMIFS(Fluxo!$N:$N,Fluxo!$S:$S,"&gt;"&amp;GN$5,Fluxo!$S:$S,"&lt;="&amp;GO$5,Fluxo!$D:$D,$D135)</f>
        <v>0</v>
      </c>
      <c r="GP135" s="18">
        <f>SUMIFS(Fluxo!$N:$N,Fluxo!$S:$S,"&gt;"&amp;GO$5,Fluxo!$S:$S,"&lt;="&amp;GP$5,Fluxo!$D:$D,$D135)</f>
        <v>0</v>
      </c>
      <c r="GQ135" s="18">
        <f>SUMIFS(Fluxo!$N:$N,Fluxo!$S:$S,"&gt;"&amp;GP$5,Fluxo!$S:$S,"&lt;="&amp;GQ$5,Fluxo!$D:$D,$D135)</f>
        <v>0</v>
      </c>
      <c r="GR135" s="18">
        <f>SUMIFS(Fluxo!$N:$N,Fluxo!$S:$S,"&gt;"&amp;GQ$5,Fluxo!$S:$S,"&lt;="&amp;GR$5,Fluxo!$D:$D,$D135)</f>
        <v>0</v>
      </c>
      <c r="GS135" s="18">
        <f>SUMIFS(Fluxo!$N:$N,Fluxo!$S:$S,"&gt;"&amp;GR$5,Fluxo!$S:$S,"&lt;="&amp;GS$5,Fluxo!$D:$D,$D135)</f>
        <v>0</v>
      </c>
      <c r="GT135" s="18">
        <f>SUMIFS(Fluxo!$N:$N,Fluxo!$S:$S,"&gt;"&amp;GS$5,Fluxo!$S:$S,"&lt;="&amp;GT$5,Fluxo!$D:$D,$D135)</f>
        <v>0</v>
      </c>
      <c r="GU135" s="18">
        <f>SUMIFS(Fluxo!$N:$N,Fluxo!$S:$S,"&gt;"&amp;GT$5,Fluxo!$S:$S,"&lt;="&amp;GU$5,Fluxo!$D:$D,$D135)</f>
        <v>0</v>
      </c>
      <c r="GV135" s="18">
        <f>SUMIFS(Fluxo!$N:$N,Fluxo!$S:$S,"&gt;"&amp;GU$5,Fluxo!$S:$S,"&lt;="&amp;GV$5,Fluxo!$D:$D,$D135)</f>
        <v>0</v>
      </c>
      <c r="GW135" s="18">
        <f>SUMIFS(Fluxo!$N:$N,Fluxo!$S:$S,"&gt;"&amp;GV$5,Fluxo!$S:$S,"&lt;="&amp;GW$5,Fluxo!$D:$D,$D135)</f>
        <v>0</v>
      </c>
      <c r="GX135" s="18">
        <f>SUMIFS(Fluxo!$N:$N,Fluxo!$S:$S,"&gt;"&amp;GW$5,Fluxo!$S:$S,"&lt;="&amp;GX$5,Fluxo!$D:$D,$D135)</f>
        <v>0</v>
      </c>
      <c r="GY135" s="18">
        <f>SUMIFS(Fluxo!$N:$N,Fluxo!$S:$S,"&gt;"&amp;GX$5,Fluxo!$S:$S,"&lt;="&amp;GY$5,Fluxo!$D:$D,$D135)</f>
        <v>0</v>
      </c>
      <c r="GZ135" s="18">
        <f>SUMIFS(Fluxo!$N:$N,Fluxo!$S:$S,"&gt;"&amp;GY$5,Fluxo!$S:$S,"&lt;="&amp;GZ$5,Fluxo!$D:$D,$D135)</f>
        <v>0</v>
      </c>
      <c r="HA135" s="18">
        <f>SUMIFS(Fluxo!$N:$N,Fluxo!$S:$S,"&gt;"&amp;GZ$5,Fluxo!$S:$S,"&lt;="&amp;HA$5,Fluxo!$D:$D,$D135)</f>
        <v>0</v>
      </c>
      <c r="HB135" s="18">
        <f>SUMIFS(Fluxo!$N:$N,Fluxo!$S:$S,"&gt;"&amp;HA$5,Fluxo!$S:$S,"&lt;="&amp;HB$5,Fluxo!$D:$D,$D135)</f>
        <v>0</v>
      </c>
      <c r="HC135" s="18">
        <f>SUMIFS(Fluxo!$N:$N,Fluxo!$S:$S,"&gt;"&amp;HB$5,Fluxo!$S:$S,"&lt;="&amp;HC$5,Fluxo!$D:$D,$D135)</f>
        <v>0</v>
      </c>
      <c r="HD135" s="18">
        <f>SUMIFS(Fluxo!$N:$N,Fluxo!$S:$S,"&gt;"&amp;HC$5,Fluxo!$S:$S,"&lt;="&amp;HD$5,Fluxo!$D:$D,$D135)</f>
        <v>0</v>
      </c>
      <c r="HE135" s="18">
        <f>SUMIFS(Fluxo!$N:$N,Fluxo!$S:$S,"&gt;"&amp;HD$5,Fluxo!$S:$S,"&lt;="&amp;HE$5,Fluxo!$D:$D,$D135)</f>
        <v>0</v>
      </c>
      <c r="HF135" s="18">
        <f>SUMIFS(Fluxo!$N:$N,Fluxo!$S:$S,"&gt;"&amp;HE$5,Fluxo!$S:$S,"&lt;="&amp;HF$5,Fluxo!$D:$D,$D135)</f>
        <v>0</v>
      </c>
    </row>
    <row r="136" spans="1:214">
      <c r="A136" s="20">
        <f t="shared" si="18"/>
        <v>126</v>
      </c>
      <c r="B136" s="140" t="str">
        <f>'Check Carteira'!C128</f>
        <v>E.1016.99.03.2006</v>
      </c>
      <c r="C136" s="141">
        <v>1</v>
      </c>
      <c r="D136" s="129" t="str">
        <f>'Check Carteira'!F128</f>
        <v>S-2006</v>
      </c>
      <c r="E136" s="21">
        <f>IFERROR(INDEX(Contratos!L:L,MATCH(D136,Contratos!R:R,0)),"")</f>
        <v>45197</v>
      </c>
      <c r="F136" s="139">
        <f>IFERROR(INDEX(Contratos!G:G,MATCH(D136,Contratos!R:R,0)),"")</f>
        <v>290122.5</v>
      </c>
      <c r="H136" s="83">
        <f t="shared" si="19"/>
        <v>301426.97999999992</v>
      </c>
      <c r="J136" s="18">
        <f>SUMIFS(Fluxo!$N:$N,Fluxo!$S:$S,"&gt;"&amp;I$5,Fluxo!$S:$S,"&lt;="&amp;J$5,Fluxo!$D:$D,$D136)</f>
        <v>0</v>
      </c>
      <c r="K136" s="18">
        <f>SUMIFS(Fluxo!$N:$N,Fluxo!$S:$S,"&gt;"&amp;J$5,Fluxo!$S:$S,"&lt;="&amp;K$5,Fluxo!$D:$D,$D136)</f>
        <v>0</v>
      </c>
      <c r="L136" s="18">
        <f>SUMIFS(Fluxo!$N:$N,Fluxo!$S:$S,"&gt;"&amp;K$5,Fluxo!$S:$S,"&lt;="&amp;L$5,Fluxo!$D:$D,$D136)</f>
        <v>0</v>
      </c>
      <c r="M136" s="18">
        <f>SUMIFS(Fluxo!$N:$N,Fluxo!$S:$S,"&gt;"&amp;L$5,Fluxo!$S:$S,"&lt;="&amp;M$5,Fluxo!$D:$D,$D136)</f>
        <v>0</v>
      </c>
      <c r="N136" s="18">
        <f>SUMIFS(Fluxo!$N:$N,Fluxo!$S:$S,"&gt;"&amp;M$5,Fluxo!$S:$S,"&lt;="&amp;N$5,Fluxo!$D:$D,$D136)</f>
        <v>0</v>
      </c>
      <c r="O136" s="18">
        <f>SUMIFS(Fluxo!$N:$N,Fluxo!$S:$S,"&gt;"&amp;N$5,Fluxo!$S:$S,"&lt;="&amp;O$5,Fluxo!$D:$D,$D136)</f>
        <v>37122.5</v>
      </c>
      <c r="P136" s="18">
        <f>SUMIFS(Fluxo!$N:$N,Fluxo!$S:$S,"&gt;"&amp;O$5,Fluxo!$S:$S,"&lt;="&amp;P$5,Fluxo!$D:$D,$D136)</f>
        <v>1098.47</v>
      </c>
      <c r="Q136" s="18">
        <f>SUMIFS(Fluxo!$N:$N,Fluxo!$S:$S,"&gt;"&amp;P$5,Fluxo!$S:$S,"&lt;="&amp;Q$5,Fluxo!$D:$D,$D136)</f>
        <v>1085.5</v>
      </c>
      <c r="R136" s="18">
        <f>SUMIFS(Fluxo!$N:$N,Fluxo!$S:$S,"&gt;"&amp;Q$5,Fluxo!$S:$S,"&lt;="&amp;R$5,Fluxo!$D:$D,$D136)</f>
        <v>1118.03</v>
      </c>
      <c r="S136" s="18">
        <f>SUMIFS(Fluxo!$N:$N,Fluxo!$S:$S,"&gt;"&amp;R$5,Fluxo!$S:$S,"&lt;="&amp;S$5,Fluxo!$D:$D,$D136)</f>
        <v>1088.3900000000001</v>
      </c>
      <c r="T136" s="18">
        <f>SUMIFS(Fluxo!$N:$N,Fluxo!$S:$S,"&gt;"&amp;S$5,Fluxo!$S:$S,"&lt;="&amp;T$5,Fluxo!$D:$D,$D136)</f>
        <v>1113.55</v>
      </c>
      <c r="U136" s="18">
        <f>SUMIFS(Fluxo!$N:$N,Fluxo!$S:$S,"&gt;"&amp;T$5,Fluxo!$S:$S,"&lt;="&amp;U$5,Fluxo!$D:$D,$D136)</f>
        <v>39094.67</v>
      </c>
      <c r="V136" s="18">
        <f>SUMIFS(Fluxo!$N:$N,Fluxo!$S:$S,"&gt;"&amp;U$5,Fluxo!$S:$S,"&lt;="&amp;V$5,Fluxo!$D:$D,$D136)</f>
        <v>1126.17</v>
      </c>
      <c r="W136" s="18">
        <f>SUMIFS(Fluxo!$N:$N,Fluxo!$S:$S,"&gt;"&amp;V$5,Fluxo!$S:$S,"&lt;="&amp;W$5,Fluxo!$D:$D,$D136)</f>
        <v>0</v>
      </c>
      <c r="X136" s="18">
        <f>SUMIFS(Fluxo!$N:$N,Fluxo!$S:$S,"&gt;"&amp;W$5,Fluxo!$S:$S,"&lt;="&amp;X$5,Fluxo!$D:$D,$D136)</f>
        <v>1126.94</v>
      </c>
      <c r="Y136" s="18">
        <f>SUMIFS(Fluxo!$N:$N,Fluxo!$S:$S,"&gt;"&amp;X$5,Fluxo!$S:$S,"&lt;="&amp;Y$5,Fluxo!$D:$D,$D136)</f>
        <v>2247.7299999999996</v>
      </c>
      <c r="Z136" s="18">
        <f>SUMIFS(Fluxo!$N:$N,Fluxo!$S:$S,"&gt;"&amp;Y$5,Fluxo!$S:$S,"&lt;="&amp;Z$5,Fluxo!$D:$D,$D136)</f>
        <v>1122.33</v>
      </c>
      <c r="AA136" s="18">
        <f>SUMIFS(Fluxo!$N:$N,Fluxo!$S:$S,"&gt;"&amp;Z$5,Fluxo!$S:$S,"&lt;="&amp;AA$5,Fluxo!$D:$D,$D136)</f>
        <v>1130.45</v>
      </c>
      <c r="AB136" s="18">
        <f>SUMIFS(Fluxo!$N:$N,Fluxo!$S:$S,"&gt;"&amp;AA$5,Fluxo!$S:$S,"&lt;="&amp;AB$5,Fluxo!$D:$D,$D136)</f>
        <v>1138.33</v>
      </c>
      <c r="AC136" s="18">
        <f>SUMIFS(Fluxo!$N:$N,Fluxo!$S:$S,"&gt;"&amp;AB$5,Fluxo!$S:$S,"&lt;="&amp;AC$5,Fluxo!$D:$D,$D136)</f>
        <v>1138.33</v>
      </c>
      <c r="AD136" s="18">
        <f>SUMIFS(Fluxo!$N:$N,Fluxo!$S:$S,"&gt;"&amp;AC$5,Fluxo!$S:$S,"&lt;="&amp;AD$5,Fluxo!$D:$D,$D136)</f>
        <v>1138.33</v>
      </c>
      <c r="AE136" s="18">
        <f>SUMIFS(Fluxo!$N:$N,Fluxo!$S:$S,"&gt;"&amp;AD$5,Fluxo!$S:$S,"&lt;="&amp;AE$5,Fluxo!$D:$D,$D136)</f>
        <v>1138.33</v>
      </c>
      <c r="AF136" s="18">
        <f>SUMIFS(Fluxo!$N:$N,Fluxo!$S:$S,"&gt;"&amp;AE$5,Fluxo!$S:$S,"&lt;="&amp;AF$5,Fluxo!$D:$D,$D136)</f>
        <v>1138.33</v>
      </c>
      <c r="AG136" s="18">
        <f>SUMIFS(Fluxo!$N:$N,Fluxo!$S:$S,"&gt;"&amp;AF$5,Fluxo!$S:$S,"&lt;="&amp;AG$5,Fluxo!$D:$D,$D136)</f>
        <v>41190.730000000003</v>
      </c>
      <c r="AH136" s="18">
        <f>SUMIFS(Fluxo!$N:$N,Fluxo!$S:$S,"&gt;"&amp;AG$5,Fluxo!$S:$S,"&lt;="&amp;AH$5,Fluxo!$D:$D,$D136)</f>
        <v>1138.33</v>
      </c>
      <c r="AI136" s="18">
        <f>SUMIFS(Fluxo!$N:$N,Fluxo!$S:$S,"&gt;"&amp;AH$5,Fluxo!$S:$S,"&lt;="&amp;AI$5,Fluxo!$D:$D,$D136)</f>
        <v>1138.33</v>
      </c>
      <c r="AJ136" s="18">
        <f>SUMIFS(Fluxo!$N:$N,Fluxo!$S:$S,"&gt;"&amp;AI$5,Fluxo!$S:$S,"&lt;="&amp;AJ$5,Fluxo!$D:$D,$D136)</f>
        <v>1138.33</v>
      </c>
      <c r="AK136" s="18">
        <f>SUMIFS(Fluxo!$N:$N,Fluxo!$S:$S,"&gt;"&amp;AJ$5,Fluxo!$S:$S,"&lt;="&amp;AK$5,Fluxo!$D:$D,$D136)</f>
        <v>1138.33</v>
      </c>
      <c r="AL136" s="18">
        <f>SUMIFS(Fluxo!$N:$N,Fluxo!$S:$S,"&gt;"&amp;AK$5,Fluxo!$S:$S,"&lt;="&amp;AL$5,Fluxo!$D:$D,$D136)</f>
        <v>1138.33</v>
      </c>
      <c r="AM136" s="18">
        <f>SUMIFS(Fluxo!$N:$N,Fluxo!$S:$S,"&gt;"&amp;AL$5,Fluxo!$S:$S,"&lt;="&amp;AM$5,Fluxo!$D:$D,$D136)</f>
        <v>1138.33</v>
      </c>
      <c r="AN136" s="18">
        <f>SUMIFS(Fluxo!$N:$N,Fluxo!$S:$S,"&gt;"&amp;AM$5,Fluxo!$S:$S,"&lt;="&amp;AN$5,Fluxo!$D:$D,$D136)</f>
        <v>1138.33</v>
      </c>
      <c r="AO136" s="18">
        <f>SUMIFS(Fluxo!$N:$N,Fluxo!$S:$S,"&gt;"&amp;AN$5,Fluxo!$S:$S,"&lt;="&amp;AO$5,Fluxo!$D:$D,$D136)</f>
        <v>1138.33</v>
      </c>
      <c r="AP136" s="18">
        <f>SUMIFS(Fluxo!$N:$N,Fluxo!$S:$S,"&gt;"&amp;AO$5,Fluxo!$S:$S,"&lt;="&amp;AP$5,Fluxo!$D:$D,$D136)</f>
        <v>1138.33</v>
      </c>
      <c r="AQ136" s="18">
        <f>SUMIFS(Fluxo!$N:$N,Fluxo!$S:$S,"&gt;"&amp;AP$5,Fluxo!$S:$S,"&lt;="&amp;AQ$5,Fluxo!$D:$D,$D136)</f>
        <v>0</v>
      </c>
      <c r="AR136" s="18">
        <f>SUMIFS(Fluxo!$N:$N,Fluxo!$S:$S,"&gt;"&amp;AQ$5,Fluxo!$S:$S,"&lt;="&amp;AR$5,Fluxo!$D:$D,$D136)</f>
        <v>0</v>
      </c>
      <c r="AS136" s="18">
        <f>SUMIFS(Fluxo!$N:$N,Fluxo!$S:$S,"&gt;"&amp;AR$5,Fluxo!$S:$S,"&lt;="&amp;AS$5,Fluxo!$D:$D,$D136)</f>
        <v>40052.400000000001</v>
      </c>
      <c r="AT136" s="18">
        <f>SUMIFS(Fluxo!$N:$N,Fluxo!$S:$S,"&gt;"&amp;AS$5,Fluxo!$S:$S,"&lt;="&amp;AT$5,Fluxo!$D:$D,$D136)</f>
        <v>0</v>
      </c>
      <c r="AU136" s="18">
        <f>SUMIFS(Fluxo!$N:$N,Fluxo!$S:$S,"&gt;"&amp;AT$5,Fluxo!$S:$S,"&lt;="&amp;AU$5,Fluxo!$D:$D,$D136)</f>
        <v>115589.1</v>
      </c>
      <c r="AV136" s="18">
        <f>SUMIFS(Fluxo!$N:$N,Fluxo!$S:$S,"&gt;"&amp;AU$5,Fluxo!$S:$S,"&lt;="&amp;AV$5,Fluxo!$D:$D,$D136)</f>
        <v>0</v>
      </c>
      <c r="AW136" s="18">
        <f>SUMIFS(Fluxo!$N:$N,Fluxo!$S:$S,"&gt;"&amp;AV$5,Fluxo!$S:$S,"&lt;="&amp;AW$5,Fluxo!$D:$D,$D136)</f>
        <v>0</v>
      </c>
      <c r="AX136" s="18">
        <f>SUMIFS(Fluxo!$N:$N,Fluxo!$S:$S,"&gt;"&amp;AW$5,Fluxo!$S:$S,"&lt;="&amp;AX$5,Fluxo!$D:$D,$D136)</f>
        <v>183.4</v>
      </c>
      <c r="AY136" s="18">
        <f>SUMIFS(Fluxo!$N:$N,Fluxo!$S:$S,"&gt;"&amp;AX$5,Fluxo!$S:$S,"&lt;="&amp;AY$5,Fluxo!$D:$D,$D136)</f>
        <v>0</v>
      </c>
      <c r="AZ136" s="18">
        <f>SUMIFS(Fluxo!$N:$N,Fluxo!$S:$S,"&gt;"&amp;AY$5,Fluxo!$S:$S,"&lt;="&amp;AZ$5,Fluxo!$D:$D,$D136)</f>
        <v>0</v>
      </c>
      <c r="BA136" s="18">
        <f>SUMIFS(Fluxo!$N:$N,Fluxo!$S:$S,"&gt;"&amp;AZ$5,Fluxo!$S:$S,"&lt;="&amp;BA$5,Fluxo!$D:$D,$D136)</f>
        <v>0</v>
      </c>
      <c r="BB136" s="18">
        <f>SUMIFS(Fluxo!$N:$N,Fluxo!$S:$S,"&gt;"&amp;BA$5,Fluxo!$S:$S,"&lt;="&amp;BB$5,Fluxo!$D:$D,$D136)</f>
        <v>0</v>
      </c>
      <c r="BC136" s="18">
        <f>SUMIFS(Fluxo!$N:$N,Fluxo!$S:$S,"&gt;"&amp;BB$5,Fluxo!$S:$S,"&lt;="&amp;BC$5,Fluxo!$D:$D,$D136)</f>
        <v>0</v>
      </c>
      <c r="BD136" s="18">
        <f>SUMIFS(Fluxo!$N:$N,Fluxo!$S:$S,"&gt;"&amp;BC$5,Fluxo!$S:$S,"&lt;="&amp;BD$5,Fluxo!$D:$D,$D136)</f>
        <v>0</v>
      </c>
      <c r="BE136" s="18">
        <f>SUMIFS(Fluxo!$N:$N,Fluxo!$S:$S,"&gt;"&amp;BD$5,Fluxo!$S:$S,"&lt;="&amp;BE$5,Fluxo!$D:$D,$D136)</f>
        <v>0</v>
      </c>
      <c r="BF136" s="18">
        <f>SUMIFS(Fluxo!$N:$N,Fluxo!$S:$S,"&gt;"&amp;BE$5,Fluxo!$S:$S,"&lt;="&amp;BF$5,Fluxo!$D:$D,$D136)</f>
        <v>0</v>
      </c>
      <c r="BG136" s="18">
        <f>SUMIFS(Fluxo!$N:$N,Fluxo!$S:$S,"&gt;"&amp;BF$5,Fluxo!$S:$S,"&lt;="&amp;BG$5,Fluxo!$D:$D,$D136)</f>
        <v>0</v>
      </c>
      <c r="BH136" s="18">
        <f>SUMIFS(Fluxo!$N:$N,Fluxo!$S:$S,"&gt;"&amp;BG$5,Fluxo!$S:$S,"&lt;="&amp;BH$5,Fluxo!$D:$D,$D136)</f>
        <v>0</v>
      </c>
      <c r="BI136" s="18">
        <f>SUMIFS(Fluxo!$N:$N,Fluxo!$S:$S,"&gt;"&amp;BH$5,Fluxo!$S:$S,"&lt;="&amp;BI$5,Fluxo!$D:$D,$D136)</f>
        <v>0</v>
      </c>
      <c r="BJ136" s="18">
        <f>SUMIFS(Fluxo!$N:$N,Fluxo!$S:$S,"&gt;"&amp;BI$5,Fluxo!$S:$S,"&lt;="&amp;BJ$5,Fluxo!$D:$D,$D136)</f>
        <v>0</v>
      </c>
      <c r="BK136" s="18">
        <f>SUMIFS(Fluxo!$N:$N,Fluxo!$S:$S,"&gt;"&amp;BJ$5,Fluxo!$S:$S,"&lt;="&amp;BK$5,Fluxo!$D:$D,$D136)</f>
        <v>0</v>
      </c>
      <c r="BL136" s="18">
        <f>SUMIFS(Fluxo!$N:$N,Fluxo!$S:$S,"&gt;"&amp;BK$5,Fluxo!$S:$S,"&lt;="&amp;BL$5,Fluxo!$D:$D,$D136)</f>
        <v>0</v>
      </c>
      <c r="BM136" s="18">
        <f>SUMIFS(Fluxo!$N:$N,Fluxo!$S:$S,"&gt;"&amp;BL$5,Fluxo!$S:$S,"&lt;="&amp;BM$5,Fluxo!$D:$D,$D136)</f>
        <v>0</v>
      </c>
      <c r="BN136" s="18">
        <f>SUMIFS(Fluxo!$N:$N,Fluxo!$S:$S,"&gt;"&amp;BM$5,Fluxo!$S:$S,"&lt;="&amp;BN$5,Fluxo!$D:$D,$D136)</f>
        <v>0</v>
      </c>
      <c r="BO136" s="18">
        <f>SUMIFS(Fluxo!$N:$N,Fluxo!$S:$S,"&gt;"&amp;BN$5,Fluxo!$S:$S,"&lt;="&amp;BO$5,Fluxo!$D:$D,$D136)</f>
        <v>0</v>
      </c>
      <c r="BP136" s="18">
        <f>SUMIFS(Fluxo!$N:$N,Fluxo!$S:$S,"&gt;"&amp;BO$5,Fluxo!$S:$S,"&lt;="&amp;BP$5,Fluxo!$D:$D,$D136)</f>
        <v>0</v>
      </c>
      <c r="BQ136" s="18">
        <f>SUMIFS(Fluxo!$N:$N,Fluxo!$S:$S,"&gt;"&amp;BP$5,Fluxo!$S:$S,"&lt;="&amp;BQ$5,Fluxo!$D:$D,$D136)</f>
        <v>0</v>
      </c>
      <c r="BR136" s="18">
        <f>SUMIFS(Fluxo!$N:$N,Fluxo!$S:$S,"&gt;"&amp;BQ$5,Fluxo!$S:$S,"&lt;="&amp;BR$5,Fluxo!$D:$D,$D136)</f>
        <v>0</v>
      </c>
      <c r="BS136" s="18">
        <f>SUMIFS(Fluxo!$N:$N,Fluxo!$S:$S,"&gt;"&amp;BR$5,Fluxo!$S:$S,"&lt;="&amp;BS$5,Fluxo!$D:$D,$D136)</f>
        <v>0</v>
      </c>
      <c r="BT136" s="18">
        <f>SUMIFS(Fluxo!$N:$N,Fluxo!$S:$S,"&gt;"&amp;BS$5,Fluxo!$S:$S,"&lt;="&amp;BT$5,Fluxo!$D:$D,$D136)</f>
        <v>0</v>
      </c>
      <c r="BU136" s="18">
        <f>SUMIFS(Fluxo!$N:$N,Fluxo!$S:$S,"&gt;"&amp;BT$5,Fluxo!$S:$S,"&lt;="&amp;BU$5,Fluxo!$D:$D,$D136)</f>
        <v>0</v>
      </c>
      <c r="BV136" s="18">
        <f>SUMIFS(Fluxo!$N:$N,Fluxo!$S:$S,"&gt;"&amp;BU$5,Fluxo!$S:$S,"&lt;="&amp;BV$5,Fluxo!$D:$D,$D136)</f>
        <v>0</v>
      </c>
      <c r="BW136" s="18">
        <f>SUMIFS(Fluxo!$N:$N,Fluxo!$S:$S,"&gt;"&amp;BV$5,Fluxo!$S:$S,"&lt;="&amp;BW$5,Fluxo!$D:$D,$D136)</f>
        <v>0</v>
      </c>
      <c r="BX136" s="18">
        <f>SUMIFS(Fluxo!$N:$N,Fluxo!$S:$S,"&gt;"&amp;BW$5,Fluxo!$S:$S,"&lt;="&amp;BX$5,Fluxo!$D:$D,$D136)</f>
        <v>0</v>
      </c>
      <c r="BY136" s="18">
        <f>SUMIFS(Fluxo!$N:$N,Fluxo!$S:$S,"&gt;"&amp;BX$5,Fluxo!$S:$S,"&lt;="&amp;BY$5,Fluxo!$D:$D,$D136)</f>
        <v>0</v>
      </c>
      <c r="BZ136" s="18">
        <f>SUMIFS(Fluxo!$N:$N,Fluxo!$S:$S,"&gt;"&amp;BY$5,Fluxo!$S:$S,"&lt;="&amp;BZ$5,Fluxo!$D:$D,$D136)</f>
        <v>0</v>
      </c>
      <c r="CA136" s="18">
        <f>SUMIFS(Fluxo!$N:$N,Fluxo!$S:$S,"&gt;"&amp;BZ$5,Fluxo!$S:$S,"&lt;="&amp;CA$5,Fluxo!$D:$D,$D136)</f>
        <v>0</v>
      </c>
      <c r="CB136" s="18">
        <f>SUMIFS(Fluxo!$N:$N,Fluxo!$S:$S,"&gt;"&amp;CA$5,Fluxo!$S:$S,"&lt;="&amp;CB$5,Fluxo!$D:$D,$D136)</f>
        <v>0</v>
      </c>
      <c r="CC136" s="18">
        <f>SUMIFS(Fluxo!$N:$N,Fluxo!$S:$S,"&gt;"&amp;CB$5,Fluxo!$S:$S,"&lt;="&amp;CC$5,Fluxo!$D:$D,$D136)</f>
        <v>0</v>
      </c>
      <c r="CD136" s="18">
        <f>SUMIFS(Fluxo!$N:$N,Fluxo!$S:$S,"&gt;"&amp;CC$5,Fluxo!$S:$S,"&lt;="&amp;CD$5,Fluxo!$D:$D,$D136)</f>
        <v>0</v>
      </c>
      <c r="CE136" s="18">
        <f>SUMIFS(Fluxo!$N:$N,Fluxo!$S:$S,"&gt;"&amp;CD$5,Fluxo!$S:$S,"&lt;="&amp;CE$5,Fluxo!$D:$D,$D136)</f>
        <v>0</v>
      </c>
      <c r="CF136" s="18">
        <f>SUMIFS(Fluxo!$N:$N,Fluxo!$S:$S,"&gt;"&amp;CE$5,Fluxo!$S:$S,"&lt;="&amp;CF$5,Fluxo!$D:$D,$D136)</f>
        <v>0</v>
      </c>
      <c r="CG136" s="18">
        <f>SUMIFS(Fluxo!$N:$N,Fluxo!$S:$S,"&gt;"&amp;CF$5,Fluxo!$S:$S,"&lt;="&amp;CG$5,Fluxo!$D:$D,$D136)</f>
        <v>0</v>
      </c>
      <c r="CH136" s="18">
        <f>SUMIFS(Fluxo!$N:$N,Fluxo!$S:$S,"&gt;"&amp;CG$5,Fluxo!$S:$S,"&lt;="&amp;CH$5,Fluxo!$D:$D,$D136)</f>
        <v>0</v>
      </c>
      <c r="CI136" s="18">
        <f>SUMIFS(Fluxo!$N:$N,Fluxo!$S:$S,"&gt;"&amp;CH$5,Fluxo!$S:$S,"&lt;="&amp;CI$5,Fluxo!$D:$D,$D136)</f>
        <v>0</v>
      </c>
      <c r="CJ136" s="18">
        <f>SUMIFS(Fluxo!$N:$N,Fluxo!$S:$S,"&gt;"&amp;CI$5,Fluxo!$S:$S,"&lt;="&amp;CJ$5,Fluxo!$D:$D,$D136)</f>
        <v>0</v>
      </c>
      <c r="CK136" s="18">
        <f>SUMIFS(Fluxo!$N:$N,Fluxo!$S:$S,"&gt;"&amp;CJ$5,Fluxo!$S:$S,"&lt;="&amp;CK$5,Fluxo!$D:$D,$D136)</f>
        <v>0</v>
      </c>
      <c r="CL136" s="18">
        <f>SUMIFS(Fluxo!$N:$N,Fluxo!$S:$S,"&gt;"&amp;CK$5,Fluxo!$S:$S,"&lt;="&amp;CL$5,Fluxo!$D:$D,$D136)</f>
        <v>0</v>
      </c>
      <c r="CM136" s="18">
        <f>SUMIFS(Fluxo!$N:$N,Fluxo!$S:$S,"&gt;"&amp;CL$5,Fluxo!$S:$S,"&lt;="&amp;CM$5,Fluxo!$D:$D,$D136)</f>
        <v>0</v>
      </c>
      <c r="CN136" s="18">
        <f>SUMIFS(Fluxo!$N:$N,Fluxo!$S:$S,"&gt;"&amp;CM$5,Fluxo!$S:$S,"&lt;="&amp;CN$5,Fluxo!$D:$D,$D136)</f>
        <v>0</v>
      </c>
      <c r="CO136" s="18">
        <f>SUMIFS(Fluxo!$N:$N,Fluxo!$S:$S,"&gt;"&amp;CN$5,Fluxo!$S:$S,"&lt;="&amp;CO$5,Fluxo!$D:$D,$D136)</f>
        <v>0</v>
      </c>
      <c r="CP136" s="18">
        <f>SUMIFS(Fluxo!$N:$N,Fluxo!$S:$S,"&gt;"&amp;CO$5,Fluxo!$S:$S,"&lt;="&amp;CP$5,Fluxo!$D:$D,$D136)</f>
        <v>0</v>
      </c>
      <c r="CQ136" s="18">
        <f>SUMIFS(Fluxo!$N:$N,Fluxo!$S:$S,"&gt;"&amp;CP$5,Fluxo!$S:$S,"&lt;="&amp;CQ$5,Fluxo!$D:$D,$D136)</f>
        <v>0</v>
      </c>
      <c r="CR136" s="18">
        <f>SUMIFS(Fluxo!$N:$N,Fluxo!$S:$S,"&gt;"&amp;CQ$5,Fluxo!$S:$S,"&lt;="&amp;CR$5,Fluxo!$D:$D,$D136)</f>
        <v>0</v>
      </c>
      <c r="CS136" s="18">
        <f>SUMIFS(Fluxo!$N:$N,Fluxo!$S:$S,"&gt;"&amp;CR$5,Fluxo!$S:$S,"&lt;="&amp;CS$5,Fluxo!$D:$D,$D136)</f>
        <v>0</v>
      </c>
      <c r="CT136" s="18">
        <f>SUMIFS(Fluxo!$N:$N,Fluxo!$S:$S,"&gt;"&amp;CS$5,Fluxo!$S:$S,"&lt;="&amp;CT$5,Fluxo!$D:$D,$D136)</f>
        <v>0</v>
      </c>
      <c r="CU136" s="18">
        <f>SUMIFS(Fluxo!$N:$N,Fluxo!$S:$S,"&gt;"&amp;CT$5,Fluxo!$S:$S,"&lt;="&amp;CU$5,Fluxo!$D:$D,$D136)</f>
        <v>0</v>
      </c>
      <c r="CV136" s="18">
        <f>SUMIFS(Fluxo!$N:$N,Fluxo!$S:$S,"&gt;"&amp;CU$5,Fluxo!$S:$S,"&lt;="&amp;CV$5,Fluxo!$D:$D,$D136)</f>
        <v>0</v>
      </c>
      <c r="CW136" s="18">
        <f>SUMIFS(Fluxo!$N:$N,Fluxo!$S:$S,"&gt;"&amp;CV$5,Fluxo!$S:$S,"&lt;="&amp;CW$5,Fluxo!$D:$D,$D136)</f>
        <v>0</v>
      </c>
      <c r="CX136" s="18">
        <f>SUMIFS(Fluxo!$N:$N,Fluxo!$S:$S,"&gt;"&amp;CW$5,Fluxo!$S:$S,"&lt;="&amp;CX$5,Fluxo!$D:$D,$D136)</f>
        <v>0</v>
      </c>
      <c r="CY136" s="18">
        <f>SUMIFS(Fluxo!$N:$N,Fluxo!$S:$S,"&gt;"&amp;CX$5,Fluxo!$S:$S,"&lt;="&amp;CY$5,Fluxo!$D:$D,$D136)</f>
        <v>0</v>
      </c>
      <c r="CZ136" s="18">
        <f>SUMIFS(Fluxo!$N:$N,Fluxo!$S:$S,"&gt;"&amp;CY$5,Fluxo!$S:$S,"&lt;="&amp;CZ$5,Fluxo!$D:$D,$D136)</f>
        <v>0</v>
      </c>
      <c r="DA136" s="18">
        <f>SUMIFS(Fluxo!$N:$N,Fluxo!$S:$S,"&gt;"&amp;CZ$5,Fluxo!$S:$S,"&lt;="&amp;DA$5,Fluxo!$D:$D,$D136)</f>
        <v>0</v>
      </c>
      <c r="DB136" s="18">
        <f>SUMIFS(Fluxo!$N:$N,Fluxo!$S:$S,"&gt;"&amp;DA$5,Fluxo!$S:$S,"&lt;="&amp;DB$5,Fluxo!$D:$D,$D136)</f>
        <v>0</v>
      </c>
      <c r="DC136" s="18">
        <f>SUMIFS(Fluxo!$N:$N,Fluxo!$S:$S,"&gt;"&amp;DB$5,Fluxo!$S:$S,"&lt;="&amp;DC$5,Fluxo!$D:$D,$D136)</f>
        <v>0</v>
      </c>
      <c r="DD136" s="18">
        <f>SUMIFS(Fluxo!$N:$N,Fluxo!$S:$S,"&gt;"&amp;DC$5,Fluxo!$S:$S,"&lt;="&amp;DD$5,Fluxo!$D:$D,$D136)</f>
        <v>0</v>
      </c>
      <c r="DE136" s="18">
        <f>SUMIFS(Fluxo!$N:$N,Fluxo!$S:$S,"&gt;"&amp;DD$5,Fluxo!$S:$S,"&lt;="&amp;DE$5,Fluxo!$D:$D,$D136)</f>
        <v>0</v>
      </c>
      <c r="DF136" s="18">
        <f>SUMIFS(Fluxo!$N:$N,Fluxo!$S:$S,"&gt;"&amp;DE$5,Fluxo!$S:$S,"&lt;="&amp;DF$5,Fluxo!$D:$D,$D136)</f>
        <v>0</v>
      </c>
      <c r="DG136" s="18">
        <f>SUMIFS(Fluxo!$N:$N,Fluxo!$S:$S,"&gt;"&amp;DF$5,Fluxo!$S:$S,"&lt;="&amp;DG$5,Fluxo!$D:$D,$D136)</f>
        <v>0</v>
      </c>
      <c r="DH136" s="18">
        <f>SUMIFS(Fluxo!$N:$N,Fluxo!$S:$S,"&gt;"&amp;DG$5,Fluxo!$S:$S,"&lt;="&amp;DH$5,Fluxo!$D:$D,$D136)</f>
        <v>0</v>
      </c>
      <c r="DI136" s="18">
        <f>SUMIFS(Fluxo!$N:$N,Fluxo!$S:$S,"&gt;"&amp;DH$5,Fluxo!$S:$S,"&lt;="&amp;DI$5,Fluxo!$D:$D,$D136)</f>
        <v>0</v>
      </c>
      <c r="DJ136" s="18">
        <f>SUMIFS(Fluxo!$N:$N,Fluxo!$S:$S,"&gt;"&amp;DI$5,Fluxo!$S:$S,"&lt;="&amp;DJ$5,Fluxo!$D:$D,$D136)</f>
        <v>0</v>
      </c>
      <c r="DK136" s="18">
        <f>SUMIFS(Fluxo!$N:$N,Fluxo!$S:$S,"&gt;"&amp;DJ$5,Fluxo!$S:$S,"&lt;="&amp;DK$5,Fluxo!$D:$D,$D136)</f>
        <v>0</v>
      </c>
      <c r="DL136" s="18">
        <f>SUMIFS(Fluxo!$N:$N,Fluxo!$S:$S,"&gt;"&amp;DK$5,Fluxo!$S:$S,"&lt;="&amp;DL$5,Fluxo!$D:$D,$D136)</f>
        <v>0</v>
      </c>
      <c r="DM136" s="18">
        <f>SUMIFS(Fluxo!$N:$N,Fluxo!$S:$S,"&gt;"&amp;DL$5,Fluxo!$S:$S,"&lt;="&amp;DM$5,Fluxo!$D:$D,$D136)</f>
        <v>0</v>
      </c>
      <c r="DN136" s="18">
        <f>SUMIFS(Fluxo!$N:$N,Fluxo!$S:$S,"&gt;"&amp;DM$5,Fluxo!$S:$S,"&lt;="&amp;DN$5,Fluxo!$D:$D,$D136)</f>
        <v>0</v>
      </c>
      <c r="DO136" s="18">
        <f>SUMIFS(Fluxo!$N:$N,Fluxo!$S:$S,"&gt;"&amp;DN$5,Fluxo!$S:$S,"&lt;="&amp;DO$5,Fluxo!$D:$D,$D136)</f>
        <v>0</v>
      </c>
      <c r="DP136" s="18">
        <f>SUMIFS(Fluxo!$N:$N,Fluxo!$S:$S,"&gt;"&amp;DO$5,Fluxo!$S:$S,"&lt;="&amp;DP$5,Fluxo!$D:$D,$D136)</f>
        <v>0</v>
      </c>
      <c r="DQ136" s="18">
        <f>SUMIFS(Fluxo!$N:$N,Fluxo!$S:$S,"&gt;"&amp;DP$5,Fluxo!$S:$S,"&lt;="&amp;DQ$5,Fluxo!$D:$D,$D136)</f>
        <v>0</v>
      </c>
      <c r="DR136" s="18">
        <f>SUMIFS(Fluxo!$N:$N,Fluxo!$S:$S,"&gt;"&amp;DQ$5,Fluxo!$S:$S,"&lt;="&amp;DR$5,Fluxo!$D:$D,$D136)</f>
        <v>0</v>
      </c>
      <c r="DS136" s="18">
        <f>SUMIFS(Fluxo!$N:$N,Fluxo!$S:$S,"&gt;"&amp;DR$5,Fluxo!$S:$S,"&lt;="&amp;DS$5,Fluxo!$D:$D,$D136)</f>
        <v>0</v>
      </c>
      <c r="DT136" s="18">
        <f>SUMIFS(Fluxo!$N:$N,Fluxo!$S:$S,"&gt;"&amp;DS$5,Fluxo!$S:$S,"&lt;="&amp;DT$5,Fluxo!$D:$D,$D136)</f>
        <v>0</v>
      </c>
      <c r="DU136" s="18">
        <f>SUMIFS(Fluxo!$N:$N,Fluxo!$S:$S,"&gt;"&amp;DT$5,Fluxo!$S:$S,"&lt;="&amp;DU$5,Fluxo!$D:$D,$D136)</f>
        <v>0</v>
      </c>
      <c r="DV136" s="18">
        <f>SUMIFS(Fluxo!$N:$N,Fluxo!$S:$S,"&gt;"&amp;DU$5,Fluxo!$S:$S,"&lt;="&amp;DV$5,Fluxo!$D:$D,$D136)</f>
        <v>0</v>
      </c>
      <c r="DW136" s="18">
        <f>SUMIFS(Fluxo!$N:$N,Fluxo!$S:$S,"&gt;"&amp;DV$5,Fluxo!$S:$S,"&lt;="&amp;DW$5,Fluxo!$D:$D,$D136)</f>
        <v>0</v>
      </c>
      <c r="DX136" s="18">
        <f>SUMIFS(Fluxo!$N:$N,Fluxo!$S:$S,"&gt;"&amp;DW$5,Fluxo!$S:$S,"&lt;="&amp;DX$5,Fluxo!$D:$D,$D136)</f>
        <v>0</v>
      </c>
      <c r="DY136" s="18">
        <f>SUMIFS(Fluxo!$N:$N,Fluxo!$S:$S,"&gt;"&amp;DX$5,Fluxo!$S:$S,"&lt;="&amp;DY$5,Fluxo!$D:$D,$D136)</f>
        <v>0</v>
      </c>
      <c r="DZ136" s="18">
        <f>SUMIFS(Fluxo!$N:$N,Fluxo!$S:$S,"&gt;"&amp;DY$5,Fluxo!$S:$S,"&lt;="&amp;DZ$5,Fluxo!$D:$D,$D136)</f>
        <v>0</v>
      </c>
      <c r="EA136" s="18">
        <f>SUMIFS(Fluxo!$N:$N,Fluxo!$S:$S,"&gt;"&amp;DZ$5,Fluxo!$S:$S,"&lt;="&amp;EA$5,Fluxo!$D:$D,$D136)</f>
        <v>0</v>
      </c>
      <c r="EB136" s="18">
        <f>SUMIFS(Fluxo!$N:$N,Fluxo!$S:$S,"&gt;"&amp;EA$5,Fluxo!$S:$S,"&lt;="&amp;EB$5,Fluxo!$D:$D,$D136)</f>
        <v>0</v>
      </c>
      <c r="EC136" s="18">
        <f>SUMIFS(Fluxo!$N:$N,Fluxo!$S:$S,"&gt;"&amp;EB$5,Fluxo!$S:$S,"&lt;="&amp;EC$5,Fluxo!$D:$D,$D136)</f>
        <v>0</v>
      </c>
      <c r="ED136" s="18">
        <f>SUMIFS(Fluxo!$N:$N,Fluxo!$S:$S,"&gt;"&amp;EC$5,Fluxo!$S:$S,"&lt;="&amp;ED$5,Fluxo!$D:$D,$D136)</f>
        <v>0</v>
      </c>
      <c r="EE136" s="18">
        <f>SUMIFS(Fluxo!$N:$N,Fluxo!$S:$S,"&gt;"&amp;ED$5,Fluxo!$S:$S,"&lt;="&amp;EE$5,Fluxo!$D:$D,$D136)</f>
        <v>0</v>
      </c>
      <c r="EF136" s="18">
        <f>SUMIFS(Fluxo!$N:$N,Fluxo!$S:$S,"&gt;"&amp;EE$5,Fluxo!$S:$S,"&lt;="&amp;EF$5,Fluxo!$D:$D,$D136)</f>
        <v>0</v>
      </c>
      <c r="EG136" s="18">
        <f>SUMIFS(Fluxo!$N:$N,Fluxo!$S:$S,"&gt;"&amp;EF$5,Fluxo!$S:$S,"&lt;="&amp;EG$5,Fluxo!$D:$D,$D136)</f>
        <v>0</v>
      </c>
      <c r="EH136" s="18">
        <f>SUMIFS(Fluxo!$N:$N,Fluxo!$S:$S,"&gt;"&amp;EG$5,Fluxo!$S:$S,"&lt;="&amp;EH$5,Fluxo!$D:$D,$D136)</f>
        <v>0</v>
      </c>
      <c r="EI136" s="18">
        <f>SUMIFS(Fluxo!$N:$N,Fluxo!$S:$S,"&gt;"&amp;EH$5,Fluxo!$S:$S,"&lt;="&amp;EI$5,Fluxo!$D:$D,$D136)</f>
        <v>0</v>
      </c>
      <c r="EJ136" s="18">
        <f>SUMIFS(Fluxo!$N:$N,Fluxo!$S:$S,"&gt;"&amp;EI$5,Fluxo!$S:$S,"&lt;="&amp;EJ$5,Fluxo!$D:$D,$D136)</f>
        <v>0</v>
      </c>
      <c r="EK136" s="18">
        <f>SUMIFS(Fluxo!$N:$N,Fluxo!$S:$S,"&gt;"&amp;EJ$5,Fluxo!$S:$S,"&lt;="&amp;EK$5,Fluxo!$D:$D,$D136)</f>
        <v>0</v>
      </c>
      <c r="EL136" s="18">
        <f>SUMIFS(Fluxo!$N:$N,Fluxo!$S:$S,"&gt;"&amp;EK$5,Fluxo!$S:$S,"&lt;="&amp;EL$5,Fluxo!$D:$D,$D136)</f>
        <v>0</v>
      </c>
      <c r="EM136" s="18">
        <f>SUMIFS(Fluxo!$N:$N,Fluxo!$S:$S,"&gt;"&amp;EL$5,Fluxo!$S:$S,"&lt;="&amp;EM$5,Fluxo!$D:$D,$D136)</f>
        <v>0</v>
      </c>
      <c r="EN136" s="18">
        <f>SUMIFS(Fluxo!$N:$N,Fluxo!$S:$S,"&gt;"&amp;EM$5,Fluxo!$S:$S,"&lt;="&amp;EN$5,Fluxo!$D:$D,$D136)</f>
        <v>0</v>
      </c>
      <c r="EO136" s="18">
        <f>SUMIFS(Fluxo!$N:$N,Fluxo!$S:$S,"&gt;"&amp;EN$5,Fluxo!$S:$S,"&lt;="&amp;EO$5,Fluxo!$D:$D,$D136)</f>
        <v>0</v>
      </c>
      <c r="EP136" s="18">
        <f>SUMIFS(Fluxo!$N:$N,Fluxo!$S:$S,"&gt;"&amp;EO$5,Fluxo!$S:$S,"&lt;="&amp;EP$5,Fluxo!$D:$D,$D136)</f>
        <v>0</v>
      </c>
      <c r="EQ136" s="18">
        <f>SUMIFS(Fluxo!$N:$N,Fluxo!$S:$S,"&gt;"&amp;EP$5,Fluxo!$S:$S,"&lt;="&amp;EQ$5,Fluxo!$D:$D,$D136)</f>
        <v>0</v>
      </c>
      <c r="ER136" s="18">
        <f>SUMIFS(Fluxo!$N:$N,Fluxo!$S:$S,"&gt;"&amp;EQ$5,Fluxo!$S:$S,"&lt;="&amp;ER$5,Fluxo!$D:$D,$D136)</f>
        <v>0</v>
      </c>
      <c r="ES136" s="18">
        <f>SUMIFS(Fluxo!$N:$N,Fluxo!$S:$S,"&gt;"&amp;ER$5,Fluxo!$S:$S,"&lt;="&amp;ES$5,Fluxo!$D:$D,$D136)</f>
        <v>0</v>
      </c>
      <c r="ET136" s="18">
        <f>SUMIFS(Fluxo!$N:$N,Fluxo!$S:$S,"&gt;"&amp;ES$5,Fluxo!$S:$S,"&lt;="&amp;ET$5,Fluxo!$D:$D,$D136)</f>
        <v>0</v>
      </c>
      <c r="EU136" s="18">
        <f>SUMIFS(Fluxo!$N:$N,Fluxo!$S:$S,"&gt;"&amp;ET$5,Fluxo!$S:$S,"&lt;="&amp;EU$5,Fluxo!$D:$D,$D136)</f>
        <v>0</v>
      </c>
      <c r="EV136" s="18">
        <f>SUMIFS(Fluxo!$N:$N,Fluxo!$S:$S,"&gt;"&amp;EU$5,Fluxo!$S:$S,"&lt;="&amp;EV$5,Fluxo!$D:$D,$D136)</f>
        <v>0</v>
      </c>
      <c r="EW136" s="18">
        <f>SUMIFS(Fluxo!$N:$N,Fluxo!$S:$S,"&gt;"&amp;EV$5,Fluxo!$S:$S,"&lt;="&amp;EW$5,Fluxo!$D:$D,$D136)</f>
        <v>0</v>
      </c>
      <c r="EX136" s="18">
        <f>SUMIFS(Fluxo!$N:$N,Fluxo!$S:$S,"&gt;"&amp;EW$5,Fluxo!$S:$S,"&lt;="&amp;EX$5,Fluxo!$D:$D,$D136)</f>
        <v>0</v>
      </c>
      <c r="EY136" s="18">
        <f>SUMIFS(Fluxo!$N:$N,Fluxo!$S:$S,"&gt;"&amp;EX$5,Fluxo!$S:$S,"&lt;="&amp;EY$5,Fluxo!$D:$D,$D136)</f>
        <v>0</v>
      </c>
      <c r="EZ136" s="18">
        <f>SUMIFS(Fluxo!$N:$N,Fluxo!$S:$S,"&gt;"&amp;EY$5,Fluxo!$S:$S,"&lt;="&amp;EZ$5,Fluxo!$D:$D,$D136)</f>
        <v>0</v>
      </c>
      <c r="FA136" s="18">
        <f>SUMIFS(Fluxo!$N:$N,Fluxo!$S:$S,"&gt;"&amp;EZ$5,Fluxo!$S:$S,"&lt;="&amp;FA$5,Fluxo!$D:$D,$D136)</f>
        <v>0</v>
      </c>
      <c r="FB136" s="18">
        <f>SUMIFS(Fluxo!$N:$N,Fluxo!$S:$S,"&gt;"&amp;FA$5,Fluxo!$S:$S,"&lt;="&amp;FB$5,Fluxo!$D:$D,$D136)</f>
        <v>0</v>
      </c>
      <c r="FC136" s="18">
        <f>SUMIFS(Fluxo!$N:$N,Fluxo!$S:$S,"&gt;"&amp;FB$5,Fluxo!$S:$S,"&lt;="&amp;FC$5,Fluxo!$D:$D,$D136)</f>
        <v>0</v>
      </c>
      <c r="FD136" s="18">
        <f>SUMIFS(Fluxo!$N:$N,Fluxo!$S:$S,"&gt;"&amp;FC$5,Fluxo!$S:$S,"&lt;="&amp;FD$5,Fluxo!$D:$D,$D136)</f>
        <v>0</v>
      </c>
      <c r="FE136" s="18">
        <f>SUMIFS(Fluxo!$N:$N,Fluxo!$S:$S,"&gt;"&amp;FD$5,Fluxo!$S:$S,"&lt;="&amp;FE$5,Fluxo!$D:$D,$D136)</f>
        <v>0</v>
      </c>
      <c r="FF136" s="18">
        <f>SUMIFS(Fluxo!$N:$N,Fluxo!$S:$S,"&gt;"&amp;FE$5,Fluxo!$S:$S,"&lt;="&amp;FF$5,Fluxo!$D:$D,$D136)</f>
        <v>0</v>
      </c>
      <c r="FG136" s="18">
        <f>SUMIFS(Fluxo!$N:$N,Fluxo!$S:$S,"&gt;"&amp;FF$5,Fluxo!$S:$S,"&lt;="&amp;FG$5,Fluxo!$D:$D,$D136)</f>
        <v>0</v>
      </c>
      <c r="FH136" s="18">
        <f>SUMIFS(Fluxo!$N:$N,Fluxo!$S:$S,"&gt;"&amp;FG$5,Fluxo!$S:$S,"&lt;="&amp;FH$5,Fluxo!$D:$D,$D136)</f>
        <v>0</v>
      </c>
      <c r="FI136" s="18">
        <f>SUMIFS(Fluxo!$N:$N,Fluxo!$S:$S,"&gt;"&amp;FH$5,Fluxo!$S:$S,"&lt;="&amp;FI$5,Fluxo!$D:$D,$D136)</f>
        <v>0</v>
      </c>
      <c r="FJ136" s="18">
        <f>SUMIFS(Fluxo!$N:$N,Fluxo!$S:$S,"&gt;"&amp;FI$5,Fluxo!$S:$S,"&lt;="&amp;FJ$5,Fluxo!$D:$D,$D136)</f>
        <v>0</v>
      </c>
      <c r="FK136" s="18">
        <f>SUMIFS(Fluxo!$N:$N,Fluxo!$S:$S,"&gt;"&amp;FJ$5,Fluxo!$S:$S,"&lt;="&amp;FK$5,Fluxo!$D:$D,$D136)</f>
        <v>0</v>
      </c>
      <c r="FL136" s="18">
        <f>SUMIFS(Fluxo!$N:$N,Fluxo!$S:$S,"&gt;"&amp;FK$5,Fluxo!$S:$S,"&lt;="&amp;FL$5,Fluxo!$D:$D,$D136)</f>
        <v>0</v>
      </c>
      <c r="FM136" s="18">
        <f>SUMIFS(Fluxo!$N:$N,Fluxo!$S:$S,"&gt;"&amp;FL$5,Fluxo!$S:$S,"&lt;="&amp;FM$5,Fluxo!$D:$D,$D136)</f>
        <v>0</v>
      </c>
      <c r="FN136" s="18">
        <f>SUMIFS(Fluxo!$N:$N,Fluxo!$S:$S,"&gt;"&amp;FM$5,Fluxo!$S:$S,"&lt;="&amp;FN$5,Fluxo!$D:$D,$D136)</f>
        <v>0</v>
      </c>
      <c r="FO136" s="18">
        <f>SUMIFS(Fluxo!$N:$N,Fluxo!$S:$S,"&gt;"&amp;FN$5,Fluxo!$S:$S,"&lt;="&amp;FO$5,Fluxo!$D:$D,$D136)</f>
        <v>0</v>
      </c>
      <c r="FP136" s="18">
        <f>SUMIFS(Fluxo!$N:$N,Fluxo!$S:$S,"&gt;"&amp;FO$5,Fluxo!$S:$S,"&lt;="&amp;FP$5,Fluxo!$D:$D,$D136)</f>
        <v>0</v>
      </c>
      <c r="FQ136" s="18">
        <f>SUMIFS(Fluxo!$N:$N,Fluxo!$S:$S,"&gt;"&amp;FP$5,Fluxo!$S:$S,"&lt;="&amp;FQ$5,Fluxo!$D:$D,$D136)</f>
        <v>0</v>
      </c>
      <c r="FR136" s="18">
        <f>SUMIFS(Fluxo!$N:$N,Fluxo!$S:$S,"&gt;"&amp;FQ$5,Fluxo!$S:$S,"&lt;="&amp;FR$5,Fluxo!$D:$D,$D136)</f>
        <v>0</v>
      </c>
      <c r="FS136" s="18">
        <f>SUMIFS(Fluxo!$N:$N,Fluxo!$S:$S,"&gt;"&amp;FR$5,Fluxo!$S:$S,"&lt;="&amp;FS$5,Fluxo!$D:$D,$D136)</f>
        <v>0</v>
      </c>
      <c r="FT136" s="18">
        <f>SUMIFS(Fluxo!$N:$N,Fluxo!$S:$S,"&gt;"&amp;FS$5,Fluxo!$S:$S,"&lt;="&amp;FT$5,Fluxo!$D:$D,$D136)</f>
        <v>0</v>
      </c>
      <c r="FU136" s="18">
        <f>SUMIFS(Fluxo!$N:$N,Fluxo!$S:$S,"&gt;"&amp;FT$5,Fluxo!$S:$S,"&lt;="&amp;FU$5,Fluxo!$D:$D,$D136)</f>
        <v>0</v>
      </c>
      <c r="FV136" s="18">
        <f>SUMIFS(Fluxo!$N:$N,Fluxo!$S:$S,"&gt;"&amp;FU$5,Fluxo!$S:$S,"&lt;="&amp;FV$5,Fluxo!$D:$D,$D136)</f>
        <v>0</v>
      </c>
      <c r="FW136" s="18">
        <f>SUMIFS(Fluxo!$N:$N,Fluxo!$S:$S,"&gt;"&amp;FV$5,Fluxo!$S:$S,"&lt;="&amp;FW$5,Fluxo!$D:$D,$D136)</f>
        <v>0</v>
      </c>
      <c r="FX136" s="18">
        <f>SUMIFS(Fluxo!$N:$N,Fluxo!$S:$S,"&gt;"&amp;FW$5,Fluxo!$S:$S,"&lt;="&amp;FX$5,Fluxo!$D:$D,$D136)</f>
        <v>0</v>
      </c>
      <c r="FY136" s="18">
        <f>SUMIFS(Fluxo!$N:$N,Fluxo!$S:$S,"&gt;"&amp;FX$5,Fluxo!$S:$S,"&lt;="&amp;FY$5,Fluxo!$D:$D,$D136)</f>
        <v>0</v>
      </c>
      <c r="FZ136" s="18">
        <f>SUMIFS(Fluxo!$N:$N,Fluxo!$S:$S,"&gt;"&amp;FY$5,Fluxo!$S:$S,"&lt;="&amp;FZ$5,Fluxo!$D:$D,$D136)</f>
        <v>0</v>
      </c>
      <c r="GA136" s="18">
        <f>SUMIFS(Fluxo!$N:$N,Fluxo!$S:$S,"&gt;"&amp;FZ$5,Fluxo!$S:$S,"&lt;="&amp;GA$5,Fluxo!$D:$D,$D136)</f>
        <v>0</v>
      </c>
      <c r="GB136" s="18">
        <f>SUMIFS(Fluxo!$N:$N,Fluxo!$S:$S,"&gt;"&amp;GA$5,Fluxo!$S:$S,"&lt;="&amp;GB$5,Fluxo!$D:$D,$D136)</f>
        <v>0</v>
      </c>
      <c r="GC136" s="18">
        <f>SUMIFS(Fluxo!$N:$N,Fluxo!$S:$S,"&gt;"&amp;GB$5,Fluxo!$S:$S,"&lt;="&amp;GC$5,Fluxo!$D:$D,$D136)</f>
        <v>0</v>
      </c>
      <c r="GD136" s="18">
        <f>SUMIFS(Fluxo!$N:$N,Fluxo!$S:$S,"&gt;"&amp;GC$5,Fluxo!$S:$S,"&lt;="&amp;GD$5,Fluxo!$D:$D,$D136)</f>
        <v>0</v>
      </c>
      <c r="GE136" s="18">
        <f>SUMIFS(Fluxo!$N:$N,Fluxo!$S:$S,"&gt;"&amp;GD$5,Fluxo!$S:$S,"&lt;="&amp;GE$5,Fluxo!$D:$D,$D136)</f>
        <v>0</v>
      </c>
      <c r="GF136" s="18">
        <f>SUMIFS(Fluxo!$N:$N,Fluxo!$S:$S,"&gt;"&amp;GE$5,Fluxo!$S:$S,"&lt;="&amp;GF$5,Fluxo!$D:$D,$D136)</f>
        <v>0</v>
      </c>
      <c r="GG136" s="18">
        <f>SUMIFS(Fluxo!$N:$N,Fluxo!$S:$S,"&gt;"&amp;GF$5,Fluxo!$S:$S,"&lt;="&amp;GG$5,Fluxo!$D:$D,$D136)</f>
        <v>0</v>
      </c>
      <c r="GH136" s="18">
        <f>SUMIFS(Fluxo!$N:$N,Fluxo!$S:$S,"&gt;"&amp;GG$5,Fluxo!$S:$S,"&lt;="&amp;GH$5,Fluxo!$D:$D,$D136)</f>
        <v>0</v>
      </c>
      <c r="GI136" s="18">
        <f>SUMIFS(Fluxo!$N:$N,Fluxo!$S:$S,"&gt;"&amp;GH$5,Fluxo!$S:$S,"&lt;="&amp;GI$5,Fluxo!$D:$D,$D136)</f>
        <v>0</v>
      </c>
      <c r="GJ136" s="18">
        <f>SUMIFS(Fluxo!$N:$N,Fluxo!$S:$S,"&gt;"&amp;GI$5,Fluxo!$S:$S,"&lt;="&amp;GJ$5,Fluxo!$D:$D,$D136)</f>
        <v>0</v>
      </c>
      <c r="GK136" s="18">
        <f>SUMIFS(Fluxo!$N:$N,Fluxo!$S:$S,"&gt;"&amp;GJ$5,Fluxo!$S:$S,"&lt;="&amp;GK$5,Fluxo!$D:$D,$D136)</f>
        <v>0</v>
      </c>
      <c r="GL136" s="18">
        <f>SUMIFS(Fluxo!$N:$N,Fluxo!$S:$S,"&gt;"&amp;GK$5,Fluxo!$S:$S,"&lt;="&amp;GL$5,Fluxo!$D:$D,$D136)</f>
        <v>0</v>
      </c>
      <c r="GM136" s="18">
        <f>SUMIFS(Fluxo!$N:$N,Fluxo!$S:$S,"&gt;"&amp;GL$5,Fluxo!$S:$S,"&lt;="&amp;GM$5,Fluxo!$D:$D,$D136)</f>
        <v>0</v>
      </c>
      <c r="GN136" s="18">
        <f>SUMIFS(Fluxo!$N:$N,Fluxo!$S:$S,"&gt;"&amp;GM$5,Fluxo!$S:$S,"&lt;="&amp;GN$5,Fluxo!$D:$D,$D136)</f>
        <v>0</v>
      </c>
      <c r="GO136" s="18">
        <f>SUMIFS(Fluxo!$N:$N,Fluxo!$S:$S,"&gt;"&amp;GN$5,Fluxo!$S:$S,"&lt;="&amp;GO$5,Fluxo!$D:$D,$D136)</f>
        <v>0</v>
      </c>
      <c r="GP136" s="18">
        <f>SUMIFS(Fluxo!$N:$N,Fluxo!$S:$S,"&gt;"&amp;GO$5,Fluxo!$S:$S,"&lt;="&amp;GP$5,Fluxo!$D:$D,$D136)</f>
        <v>0</v>
      </c>
      <c r="GQ136" s="18">
        <f>SUMIFS(Fluxo!$N:$N,Fluxo!$S:$S,"&gt;"&amp;GP$5,Fluxo!$S:$S,"&lt;="&amp;GQ$5,Fluxo!$D:$D,$D136)</f>
        <v>0</v>
      </c>
      <c r="GR136" s="18">
        <f>SUMIFS(Fluxo!$N:$N,Fluxo!$S:$S,"&gt;"&amp;GQ$5,Fluxo!$S:$S,"&lt;="&amp;GR$5,Fluxo!$D:$D,$D136)</f>
        <v>0</v>
      </c>
      <c r="GS136" s="18">
        <f>SUMIFS(Fluxo!$N:$N,Fluxo!$S:$S,"&gt;"&amp;GR$5,Fluxo!$S:$S,"&lt;="&amp;GS$5,Fluxo!$D:$D,$D136)</f>
        <v>0</v>
      </c>
      <c r="GT136" s="18">
        <f>SUMIFS(Fluxo!$N:$N,Fluxo!$S:$S,"&gt;"&amp;GS$5,Fluxo!$S:$S,"&lt;="&amp;GT$5,Fluxo!$D:$D,$D136)</f>
        <v>0</v>
      </c>
      <c r="GU136" s="18">
        <f>SUMIFS(Fluxo!$N:$N,Fluxo!$S:$S,"&gt;"&amp;GT$5,Fluxo!$S:$S,"&lt;="&amp;GU$5,Fluxo!$D:$D,$D136)</f>
        <v>0</v>
      </c>
      <c r="GV136" s="18">
        <f>SUMIFS(Fluxo!$N:$N,Fluxo!$S:$S,"&gt;"&amp;GU$5,Fluxo!$S:$S,"&lt;="&amp;GV$5,Fluxo!$D:$D,$D136)</f>
        <v>0</v>
      </c>
      <c r="GW136" s="18">
        <f>SUMIFS(Fluxo!$N:$N,Fluxo!$S:$S,"&gt;"&amp;GV$5,Fluxo!$S:$S,"&lt;="&amp;GW$5,Fluxo!$D:$D,$D136)</f>
        <v>0</v>
      </c>
      <c r="GX136" s="18">
        <f>SUMIFS(Fluxo!$N:$N,Fluxo!$S:$S,"&gt;"&amp;GW$5,Fluxo!$S:$S,"&lt;="&amp;GX$5,Fluxo!$D:$D,$D136)</f>
        <v>0</v>
      </c>
      <c r="GY136" s="18">
        <f>SUMIFS(Fluxo!$N:$N,Fluxo!$S:$S,"&gt;"&amp;GX$5,Fluxo!$S:$S,"&lt;="&amp;GY$5,Fluxo!$D:$D,$D136)</f>
        <v>0</v>
      </c>
      <c r="GZ136" s="18">
        <f>SUMIFS(Fluxo!$N:$N,Fluxo!$S:$S,"&gt;"&amp;GY$5,Fluxo!$S:$S,"&lt;="&amp;GZ$5,Fluxo!$D:$D,$D136)</f>
        <v>0</v>
      </c>
      <c r="HA136" s="18">
        <f>SUMIFS(Fluxo!$N:$N,Fluxo!$S:$S,"&gt;"&amp;GZ$5,Fluxo!$S:$S,"&lt;="&amp;HA$5,Fluxo!$D:$D,$D136)</f>
        <v>0</v>
      </c>
      <c r="HB136" s="18">
        <f>SUMIFS(Fluxo!$N:$N,Fluxo!$S:$S,"&gt;"&amp;HA$5,Fluxo!$S:$S,"&lt;="&amp;HB$5,Fluxo!$D:$D,$D136)</f>
        <v>0</v>
      </c>
      <c r="HC136" s="18">
        <f>SUMIFS(Fluxo!$N:$N,Fluxo!$S:$S,"&gt;"&amp;HB$5,Fluxo!$S:$S,"&lt;="&amp;HC$5,Fluxo!$D:$D,$D136)</f>
        <v>0</v>
      </c>
      <c r="HD136" s="18">
        <f>SUMIFS(Fluxo!$N:$N,Fluxo!$S:$S,"&gt;"&amp;HC$5,Fluxo!$S:$S,"&lt;="&amp;HD$5,Fluxo!$D:$D,$D136)</f>
        <v>0</v>
      </c>
      <c r="HE136" s="18">
        <f>SUMIFS(Fluxo!$N:$N,Fluxo!$S:$S,"&gt;"&amp;HD$5,Fluxo!$S:$S,"&lt;="&amp;HE$5,Fluxo!$D:$D,$D136)</f>
        <v>0</v>
      </c>
      <c r="HF136" s="18">
        <f>SUMIFS(Fluxo!$N:$N,Fluxo!$S:$S,"&gt;"&amp;HE$5,Fluxo!$S:$S,"&lt;="&amp;HF$5,Fluxo!$D:$D,$D136)</f>
        <v>0</v>
      </c>
    </row>
    <row r="137" spans="1:214">
      <c r="A137" s="20">
        <f t="shared" si="18"/>
        <v>127</v>
      </c>
      <c r="B137" s="140" t="str">
        <f>'Check Carteira'!C129</f>
        <v>E.1016.99.03.2007</v>
      </c>
      <c r="C137" s="141">
        <v>1</v>
      </c>
      <c r="D137" s="129" t="str">
        <f>'Check Carteira'!F129</f>
        <v>S-2007</v>
      </c>
      <c r="E137" s="21">
        <f>IFERROR(INDEX(Contratos!L:L,MATCH(D137,Contratos!R:R,0)),"")</f>
        <v>45221</v>
      </c>
      <c r="F137" s="139">
        <f>IFERROR(INDEX(Contratos!G:G,MATCH(D137,Contratos!R:R,0)),"")</f>
        <v>312025.71999999997</v>
      </c>
      <c r="H137" s="83">
        <f t="shared" ref="H137:H156" si="20">SUM(J137:HF137)</f>
        <v>314338.84999999969</v>
      </c>
      <c r="J137" s="18">
        <f>SUMIFS(Fluxo!$N:$N,Fluxo!$S:$S,"&gt;"&amp;I$5,Fluxo!$S:$S,"&lt;="&amp;J$5,Fluxo!$D:$D,$D137)</f>
        <v>0</v>
      </c>
      <c r="K137" s="18">
        <f>SUMIFS(Fluxo!$N:$N,Fluxo!$S:$S,"&gt;"&amp;J$5,Fluxo!$S:$S,"&lt;="&amp;K$5,Fluxo!$D:$D,$D137)</f>
        <v>0</v>
      </c>
      <c r="L137" s="18">
        <f>SUMIFS(Fluxo!$N:$N,Fluxo!$S:$S,"&gt;"&amp;K$5,Fluxo!$S:$S,"&lt;="&amp;L$5,Fluxo!$D:$D,$D137)</f>
        <v>0</v>
      </c>
      <c r="M137" s="18">
        <f>SUMIFS(Fluxo!$N:$N,Fluxo!$S:$S,"&gt;"&amp;L$5,Fluxo!$S:$S,"&lt;="&amp;M$5,Fluxo!$D:$D,$D137)</f>
        <v>0</v>
      </c>
      <c r="N137" s="18">
        <f>SUMIFS(Fluxo!$N:$N,Fluxo!$S:$S,"&gt;"&amp;M$5,Fluxo!$S:$S,"&lt;="&amp;N$5,Fluxo!$D:$D,$D137)</f>
        <v>0</v>
      </c>
      <c r="O137" s="18">
        <f>SUMIFS(Fluxo!$N:$N,Fluxo!$S:$S,"&gt;"&amp;N$5,Fluxo!$S:$S,"&lt;="&amp;O$5,Fluxo!$D:$D,$D137)</f>
        <v>0</v>
      </c>
      <c r="P137" s="18">
        <f>SUMIFS(Fluxo!$N:$N,Fluxo!$S:$S,"&gt;"&amp;O$5,Fluxo!$S:$S,"&lt;="&amp;P$5,Fluxo!$D:$D,$D137)</f>
        <v>15000</v>
      </c>
      <c r="Q137" s="18">
        <f>SUMIFS(Fluxo!$N:$N,Fluxo!$S:$S,"&gt;"&amp;P$5,Fluxo!$S:$S,"&lt;="&amp;Q$5,Fluxo!$D:$D,$D137)</f>
        <v>113842.89</v>
      </c>
      <c r="R137" s="18">
        <f>SUMIFS(Fluxo!$N:$N,Fluxo!$S:$S,"&gt;"&amp;Q$5,Fluxo!$S:$S,"&lt;="&amp;R$5,Fluxo!$D:$D,$D137)</f>
        <v>3016.22</v>
      </c>
      <c r="S137" s="18">
        <f>SUMIFS(Fluxo!$N:$N,Fluxo!$S:$S,"&gt;"&amp;R$5,Fluxo!$S:$S,"&lt;="&amp;S$5,Fluxo!$D:$D,$D137)</f>
        <v>3018.29</v>
      </c>
      <c r="T137" s="18">
        <f>SUMIFS(Fluxo!$N:$N,Fluxo!$S:$S,"&gt;"&amp;S$5,Fluxo!$S:$S,"&lt;="&amp;T$5,Fluxo!$D:$D,$D137)</f>
        <v>3088.09</v>
      </c>
      <c r="U137" s="18">
        <f>SUMIFS(Fluxo!$N:$N,Fluxo!$S:$S,"&gt;"&amp;T$5,Fluxo!$S:$S,"&lt;="&amp;U$5,Fluxo!$D:$D,$D137)</f>
        <v>3096.42</v>
      </c>
      <c r="V137" s="18">
        <f>SUMIFS(Fluxo!$N:$N,Fluxo!$S:$S,"&gt;"&amp;U$5,Fluxo!$S:$S,"&lt;="&amp;V$5,Fluxo!$D:$D,$D137)</f>
        <v>3039.71</v>
      </c>
      <c r="W137" s="18">
        <f>SUMIFS(Fluxo!$N:$N,Fluxo!$S:$S,"&gt;"&amp;V$5,Fluxo!$S:$S,"&lt;="&amp;W$5,Fluxo!$D:$D,$D137)</f>
        <v>3048.2</v>
      </c>
      <c r="X137" s="18">
        <f>SUMIFS(Fluxo!$N:$N,Fluxo!$S:$S,"&gt;"&amp;W$5,Fluxo!$S:$S,"&lt;="&amp;X$5,Fluxo!$D:$D,$D137)</f>
        <v>3063.92</v>
      </c>
      <c r="Y137" s="18">
        <f>SUMIFS(Fluxo!$N:$N,Fluxo!$S:$S,"&gt;"&amp;X$5,Fluxo!$S:$S,"&lt;="&amp;Y$5,Fluxo!$D:$D,$D137)</f>
        <v>3090.34</v>
      </c>
      <c r="Z137" s="18">
        <f>SUMIFS(Fluxo!$N:$N,Fluxo!$S:$S,"&gt;"&amp;Y$5,Fluxo!$S:$S,"&lt;="&amp;Z$5,Fluxo!$D:$D,$D137)</f>
        <v>100885.23</v>
      </c>
      <c r="AA137" s="18">
        <f>SUMIFS(Fluxo!$N:$N,Fluxo!$S:$S,"&gt;"&amp;Z$5,Fluxo!$S:$S,"&lt;="&amp;AA$5,Fluxo!$D:$D,$D137)</f>
        <v>3134.93</v>
      </c>
      <c r="AB137" s="18">
        <f>SUMIFS(Fluxo!$N:$N,Fluxo!$S:$S,"&gt;"&amp;AA$5,Fluxo!$S:$S,"&lt;="&amp;AB$5,Fluxo!$D:$D,$D137)</f>
        <v>3156.79</v>
      </c>
      <c r="AC137" s="18">
        <f>SUMIFS(Fluxo!$N:$N,Fluxo!$S:$S,"&gt;"&amp;AB$5,Fluxo!$S:$S,"&lt;="&amp;AC$5,Fluxo!$D:$D,$D137)</f>
        <v>3156.79</v>
      </c>
      <c r="AD137" s="18">
        <f>SUMIFS(Fluxo!$N:$N,Fluxo!$S:$S,"&gt;"&amp;AC$5,Fluxo!$S:$S,"&lt;="&amp;AD$5,Fluxo!$D:$D,$D137)</f>
        <v>3156.79</v>
      </c>
      <c r="AE137" s="18">
        <f>SUMIFS(Fluxo!$N:$N,Fluxo!$S:$S,"&gt;"&amp;AD$5,Fluxo!$S:$S,"&lt;="&amp;AE$5,Fluxo!$D:$D,$D137)</f>
        <v>3156.79</v>
      </c>
      <c r="AF137" s="18">
        <f>SUMIFS(Fluxo!$N:$N,Fluxo!$S:$S,"&gt;"&amp;AE$5,Fluxo!$S:$S,"&lt;="&amp;AF$5,Fluxo!$D:$D,$D137)</f>
        <v>3156.79</v>
      </c>
      <c r="AG137" s="18">
        <f>SUMIFS(Fluxo!$N:$N,Fluxo!$S:$S,"&gt;"&amp;AF$5,Fluxo!$S:$S,"&lt;="&amp;AG$5,Fluxo!$D:$D,$D137)</f>
        <v>3156.79</v>
      </c>
      <c r="AH137" s="18">
        <f>SUMIFS(Fluxo!$N:$N,Fluxo!$S:$S,"&gt;"&amp;AG$5,Fluxo!$S:$S,"&lt;="&amp;AH$5,Fluxo!$D:$D,$D137)</f>
        <v>3156.79</v>
      </c>
      <c r="AI137" s="18">
        <f>SUMIFS(Fluxo!$N:$N,Fluxo!$S:$S,"&gt;"&amp;AH$5,Fluxo!$S:$S,"&lt;="&amp;AI$5,Fluxo!$D:$D,$D137)</f>
        <v>3156.79</v>
      </c>
      <c r="AJ137" s="18">
        <f>SUMIFS(Fluxo!$N:$N,Fluxo!$S:$S,"&gt;"&amp;AI$5,Fluxo!$S:$S,"&lt;="&amp;AJ$5,Fluxo!$D:$D,$D137)</f>
        <v>3156.79</v>
      </c>
      <c r="AK137" s="18">
        <f>SUMIFS(Fluxo!$N:$N,Fluxo!$S:$S,"&gt;"&amp;AJ$5,Fluxo!$S:$S,"&lt;="&amp;AK$5,Fluxo!$D:$D,$D137)</f>
        <v>3156.79</v>
      </c>
      <c r="AL137" s="18">
        <f>SUMIFS(Fluxo!$N:$N,Fluxo!$S:$S,"&gt;"&amp;AK$5,Fluxo!$S:$S,"&lt;="&amp;AL$5,Fluxo!$D:$D,$D137)</f>
        <v>3156.79</v>
      </c>
      <c r="AM137" s="18">
        <f>SUMIFS(Fluxo!$N:$N,Fluxo!$S:$S,"&gt;"&amp;AL$5,Fluxo!$S:$S,"&lt;="&amp;AM$5,Fluxo!$D:$D,$D137)</f>
        <v>3156.79</v>
      </c>
      <c r="AN137" s="18">
        <f>SUMIFS(Fluxo!$N:$N,Fluxo!$S:$S,"&gt;"&amp;AM$5,Fluxo!$S:$S,"&lt;="&amp;AN$5,Fluxo!$D:$D,$D137)</f>
        <v>3156.79</v>
      </c>
      <c r="AO137" s="18">
        <f>SUMIFS(Fluxo!$N:$N,Fluxo!$S:$S,"&gt;"&amp;AN$5,Fluxo!$S:$S,"&lt;="&amp;AO$5,Fluxo!$D:$D,$D137)</f>
        <v>3156.79</v>
      </c>
      <c r="AP137" s="18">
        <f>SUMIFS(Fluxo!$N:$N,Fluxo!$S:$S,"&gt;"&amp;AO$5,Fluxo!$S:$S,"&lt;="&amp;AP$5,Fluxo!$D:$D,$D137)</f>
        <v>3156.79</v>
      </c>
      <c r="AQ137" s="18">
        <f>SUMIFS(Fluxo!$N:$N,Fluxo!$S:$S,"&gt;"&amp;AP$5,Fluxo!$S:$S,"&lt;="&amp;AQ$5,Fluxo!$D:$D,$D137)</f>
        <v>3156.79</v>
      </c>
      <c r="AR137" s="18">
        <f>SUMIFS(Fluxo!$N:$N,Fluxo!$S:$S,"&gt;"&amp;AQ$5,Fluxo!$S:$S,"&lt;="&amp;AR$5,Fluxo!$D:$D,$D137)</f>
        <v>3156.79</v>
      </c>
      <c r="AS137" s="18">
        <f>SUMIFS(Fluxo!$N:$N,Fluxo!$S:$S,"&gt;"&amp;AR$5,Fluxo!$S:$S,"&lt;="&amp;AS$5,Fluxo!$D:$D,$D137)</f>
        <v>3156.79</v>
      </c>
      <c r="AT137" s="18">
        <f>SUMIFS(Fluxo!$N:$N,Fluxo!$S:$S,"&gt;"&amp;AS$5,Fluxo!$S:$S,"&lt;="&amp;AT$5,Fluxo!$D:$D,$D137)</f>
        <v>0</v>
      </c>
      <c r="AU137" s="18">
        <f>SUMIFS(Fluxo!$N:$N,Fluxo!$S:$S,"&gt;"&amp;AT$5,Fluxo!$S:$S,"&lt;="&amp;AU$5,Fluxo!$D:$D,$D137)</f>
        <v>0</v>
      </c>
      <c r="AV137" s="18">
        <f>SUMIFS(Fluxo!$N:$N,Fluxo!$S:$S,"&gt;"&amp;AU$5,Fluxo!$S:$S,"&lt;="&amp;AV$5,Fluxo!$D:$D,$D137)</f>
        <v>0</v>
      </c>
      <c r="AW137" s="18">
        <f>SUMIFS(Fluxo!$N:$N,Fluxo!$S:$S,"&gt;"&amp;AV$5,Fluxo!$S:$S,"&lt;="&amp;AW$5,Fluxo!$D:$D,$D137)</f>
        <v>0</v>
      </c>
      <c r="AX137" s="18">
        <f>SUMIFS(Fluxo!$N:$N,Fluxo!$S:$S,"&gt;"&amp;AW$5,Fluxo!$S:$S,"&lt;="&amp;AX$5,Fluxo!$D:$D,$D137)</f>
        <v>0</v>
      </c>
      <c r="AY137" s="18">
        <f>SUMIFS(Fluxo!$N:$N,Fluxo!$S:$S,"&gt;"&amp;AX$5,Fluxo!$S:$S,"&lt;="&amp;AY$5,Fluxo!$D:$D,$D137)</f>
        <v>0</v>
      </c>
      <c r="AZ137" s="18">
        <f>SUMIFS(Fluxo!$N:$N,Fluxo!$S:$S,"&gt;"&amp;AY$5,Fluxo!$S:$S,"&lt;="&amp;AZ$5,Fluxo!$D:$D,$D137)</f>
        <v>0</v>
      </c>
      <c r="BA137" s="18">
        <f>SUMIFS(Fluxo!$N:$N,Fluxo!$S:$S,"&gt;"&amp;AZ$5,Fluxo!$S:$S,"&lt;="&amp;BA$5,Fluxo!$D:$D,$D137)</f>
        <v>192.39</v>
      </c>
      <c r="BB137" s="18">
        <f>SUMIFS(Fluxo!$N:$N,Fluxo!$S:$S,"&gt;"&amp;BA$5,Fluxo!$S:$S,"&lt;="&amp;BB$5,Fluxo!$D:$D,$D137)</f>
        <v>0</v>
      </c>
      <c r="BC137" s="18">
        <f>SUMIFS(Fluxo!$N:$N,Fluxo!$S:$S,"&gt;"&amp;BB$5,Fluxo!$S:$S,"&lt;="&amp;BC$5,Fluxo!$D:$D,$D137)</f>
        <v>0</v>
      </c>
      <c r="BD137" s="18">
        <f>SUMIFS(Fluxo!$N:$N,Fluxo!$S:$S,"&gt;"&amp;BC$5,Fluxo!$S:$S,"&lt;="&amp;BD$5,Fluxo!$D:$D,$D137)</f>
        <v>0</v>
      </c>
      <c r="BE137" s="18">
        <f>SUMIFS(Fluxo!$N:$N,Fluxo!$S:$S,"&gt;"&amp;BD$5,Fluxo!$S:$S,"&lt;="&amp;BE$5,Fluxo!$D:$D,$D137)</f>
        <v>0</v>
      </c>
      <c r="BF137" s="18">
        <f>SUMIFS(Fluxo!$N:$N,Fluxo!$S:$S,"&gt;"&amp;BE$5,Fluxo!$S:$S,"&lt;="&amp;BF$5,Fluxo!$D:$D,$D137)</f>
        <v>0</v>
      </c>
      <c r="BG137" s="18">
        <f>SUMIFS(Fluxo!$N:$N,Fluxo!$S:$S,"&gt;"&amp;BF$5,Fluxo!$S:$S,"&lt;="&amp;BG$5,Fluxo!$D:$D,$D137)</f>
        <v>0</v>
      </c>
      <c r="BH137" s="18">
        <f>SUMIFS(Fluxo!$N:$N,Fluxo!$S:$S,"&gt;"&amp;BG$5,Fluxo!$S:$S,"&lt;="&amp;BH$5,Fluxo!$D:$D,$D137)</f>
        <v>0</v>
      </c>
      <c r="BI137" s="18">
        <f>SUMIFS(Fluxo!$N:$N,Fluxo!$S:$S,"&gt;"&amp;BH$5,Fluxo!$S:$S,"&lt;="&amp;BI$5,Fluxo!$D:$D,$D137)</f>
        <v>0</v>
      </c>
      <c r="BJ137" s="18">
        <f>SUMIFS(Fluxo!$N:$N,Fluxo!$S:$S,"&gt;"&amp;BI$5,Fluxo!$S:$S,"&lt;="&amp;BJ$5,Fluxo!$D:$D,$D137)</f>
        <v>0</v>
      </c>
      <c r="BK137" s="18">
        <f>SUMIFS(Fluxo!$N:$N,Fluxo!$S:$S,"&gt;"&amp;BJ$5,Fluxo!$S:$S,"&lt;="&amp;BK$5,Fluxo!$D:$D,$D137)</f>
        <v>0</v>
      </c>
      <c r="BL137" s="18">
        <f>SUMIFS(Fluxo!$N:$N,Fluxo!$S:$S,"&gt;"&amp;BK$5,Fluxo!$S:$S,"&lt;="&amp;BL$5,Fluxo!$D:$D,$D137)</f>
        <v>0</v>
      </c>
      <c r="BM137" s="18">
        <f>SUMIFS(Fluxo!$N:$N,Fluxo!$S:$S,"&gt;"&amp;BL$5,Fluxo!$S:$S,"&lt;="&amp;BM$5,Fluxo!$D:$D,$D137)</f>
        <v>0</v>
      </c>
      <c r="BN137" s="18">
        <f>SUMIFS(Fluxo!$N:$N,Fluxo!$S:$S,"&gt;"&amp;BM$5,Fluxo!$S:$S,"&lt;="&amp;BN$5,Fluxo!$D:$D,$D137)</f>
        <v>0</v>
      </c>
      <c r="BO137" s="18">
        <f>SUMIFS(Fluxo!$N:$N,Fluxo!$S:$S,"&gt;"&amp;BN$5,Fluxo!$S:$S,"&lt;="&amp;BO$5,Fluxo!$D:$D,$D137)</f>
        <v>0</v>
      </c>
      <c r="BP137" s="18">
        <f>SUMIFS(Fluxo!$N:$N,Fluxo!$S:$S,"&gt;"&amp;BO$5,Fluxo!$S:$S,"&lt;="&amp;BP$5,Fluxo!$D:$D,$D137)</f>
        <v>0</v>
      </c>
      <c r="BQ137" s="18">
        <f>SUMIFS(Fluxo!$N:$N,Fluxo!$S:$S,"&gt;"&amp;BP$5,Fluxo!$S:$S,"&lt;="&amp;BQ$5,Fluxo!$D:$D,$D137)</f>
        <v>0</v>
      </c>
      <c r="BR137" s="18">
        <f>SUMIFS(Fluxo!$N:$N,Fluxo!$S:$S,"&gt;"&amp;BQ$5,Fluxo!$S:$S,"&lt;="&amp;BR$5,Fluxo!$D:$D,$D137)</f>
        <v>0</v>
      </c>
      <c r="BS137" s="18">
        <f>SUMIFS(Fluxo!$N:$N,Fluxo!$S:$S,"&gt;"&amp;BR$5,Fluxo!$S:$S,"&lt;="&amp;BS$5,Fluxo!$D:$D,$D137)</f>
        <v>0</v>
      </c>
      <c r="BT137" s="18">
        <f>SUMIFS(Fluxo!$N:$N,Fluxo!$S:$S,"&gt;"&amp;BS$5,Fluxo!$S:$S,"&lt;="&amp;BT$5,Fluxo!$D:$D,$D137)</f>
        <v>0</v>
      </c>
      <c r="BU137" s="18">
        <f>SUMIFS(Fluxo!$N:$N,Fluxo!$S:$S,"&gt;"&amp;BT$5,Fluxo!$S:$S,"&lt;="&amp;BU$5,Fluxo!$D:$D,$D137)</f>
        <v>0</v>
      </c>
      <c r="BV137" s="18">
        <f>SUMIFS(Fluxo!$N:$N,Fluxo!$S:$S,"&gt;"&amp;BU$5,Fluxo!$S:$S,"&lt;="&amp;BV$5,Fluxo!$D:$D,$D137)</f>
        <v>0</v>
      </c>
      <c r="BW137" s="18">
        <f>SUMIFS(Fluxo!$N:$N,Fluxo!$S:$S,"&gt;"&amp;BV$5,Fluxo!$S:$S,"&lt;="&amp;BW$5,Fluxo!$D:$D,$D137)</f>
        <v>0</v>
      </c>
      <c r="BX137" s="18">
        <f>SUMIFS(Fluxo!$N:$N,Fluxo!$S:$S,"&gt;"&amp;BW$5,Fluxo!$S:$S,"&lt;="&amp;BX$5,Fluxo!$D:$D,$D137)</f>
        <v>0</v>
      </c>
      <c r="BY137" s="18">
        <f>SUMIFS(Fluxo!$N:$N,Fluxo!$S:$S,"&gt;"&amp;BX$5,Fluxo!$S:$S,"&lt;="&amp;BY$5,Fluxo!$D:$D,$D137)</f>
        <v>0</v>
      </c>
      <c r="BZ137" s="18">
        <f>SUMIFS(Fluxo!$N:$N,Fluxo!$S:$S,"&gt;"&amp;BY$5,Fluxo!$S:$S,"&lt;="&amp;BZ$5,Fluxo!$D:$D,$D137)</f>
        <v>0</v>
      </c>
      <c r="CA137" s="18">
        <f>SUMIFS(Fluxo!$N:$N,Fluxo!$S:$S,"&gt;"&amp;BZ$5,Fluxo!$S:$S,"&lt;="&amp;CA$5,Fluxo!$D:$D,$D137)</f>
        <v>0</v>
      </c>
      <c r="CB137" s="18">
        <f>SUMIFS(Fluxo!$N:$N,Fluxo!$S:$S,"&gt;"&amp;CA$5,Fluxo!$S:$S,"&lt;="&amp;CB$5,Fluxo!$D:$D,$D137)</f>
        <v>0</v>
      </c>
      <c r="CC137" s="18">
        <f>SUMIFS(Fluxo!$N:$N,Fluxo!$S:$S,"&gt;"&amp;CB$5,Fluxo!$S:$S,"&lt;="&amp;CC$5,Fluxo!$D:$D,$D137)</f>
        <v>0</v>
      </c>
      <c r="CD137" s="18">
        <f>SUMIFS(Fluxo!$N:$N,Fluxo!$S:$S,"&gt;"&amp;CC$5,Fluxo!$S:$S,"&lt;="&amp;CD$5,Fluxo!$D:$D,$D137)</f>
        <v>0</v>
      </c>
      <c r="CE137" s="18">
        <f>SUMIFS(Fluxo!$N:$N,Fluxo!$S:$S,"&gt;"&amp;CD$5,Fluxo!$S:$S,"&lt;="&amp;CE$5,Fluxo!$D:$D,$D137)</f>
        <v>0</v>
      </c>
      <c r="CF137" s="18">
        <f>SUMIFS(Fluxo!$N:$N,Fluxo!$S:$S,"&gt;"&amp;CE$5,Fluxo!$S:$S,"&lt;="&amp;CF$5,Fluxo!$D:$D,$D137)</f>
        <v>0</v>
      </c>
      <c r="CG137" s="18">
        <f>SUMIFS(Fluxo!$N:$N,Fluxo!$S:$S,"&gt;"&amp;CF$5,Fluxo!$S:$S,"&lt;="&amp;CG$5,Fluxo!$D:$D,$D137)</f>
        <v>0</v>
      </c>
      <c r="CH137" s="18">
        <f>SUMIFS(Fluxo!$N:$N,Fluxo!$S:$S,"&gt;"&amp;CG$5,Fluxo!$S:$S,"&lt;="&amp;CH$5,Fluxo!$D:$D,$D137)</f>
        <v>0</v>
      </c>
      <c r="CI137" s="18">
        <f>SUMIFS(Fluxo!$N:$N,Fluxo!$S:$S,"&gt;"&amp;CH$5,Fluxo!$S:$S,"&lt;="&amp;CI$5,Fluxo!$D:$D,$D137)</f>
        <v>0</v>
      </c>
      <c r="CJ137" s="18">
        <f>SUMIFS(Fluxo!$N:$N,Fluxo!$S:$S,"&gt;"&amp;CI$5,Fluxo!$S:$S,"&lt;="&amp;CJ$5,Fluxo!$D:$D,$D137)</f>
        <v>0</v>
      </c>
      <c r="CK137" s="18">
        <f>SUMIFS(Fluxo!$N:$N,Fluxo!$S:$S,"&gt;"&amp;CJ$5,Fluxo!$S:$S,"&lt;="&amp;CK$5,Fluxo!$D:$D,$D137)</f>
        <v>0</v>
      </c>
      <c r="CL137" s="18">
        <f>SUMIFS(Fluxo!$N:$N,Fluxo!$S:$S,"&gt;"&amp;CK$5,Fluxo!$S:$S,"&lt;="&amp;CL$5,Fluxo!$D:$D,$D137)</f>
        <v>0</v>
      </c>
      <c r="CM137" s="18">
        <f>SUMIFS(Fluxo!$N:$N,Fluxo!$S:$S,"&gt;"&amp;CL$5,Fluxo!$S:$S,"&lt;="&amp;CM$5,Fluxo!$D:$D,$D137)</f>
        <v>0</v>
      </c>
      <c r="CN137" s="18">
        <f>SUMIFS(Fluxo!$N:$N,Fluxo!$S:$S,"&gt;"&amp;CM$5,Fluxo!$S:$S,"&lt;="&amp;CN$5,Fluxo!$D:$D,$D137)</f>
        <v>0</v>
      </c>
      <c r="CO137" s="18">
        <f>SUMIFS(Fluxo!$N:$N,Fluxo!$S:$S,"&gt;"&amp;CN$5,Fluxo!$S:$S,"&lt;="&amp;CO$5,Fluxo!$D:$D,$D137)</f>
        <v>0</v>
      </c>
      <c r="CP137" s="18">
        <f>SUMIFS(Fluxo!$N:$N,Fluxo!$S:$S,"&gt;"&amp;CO$5,Fluxo!$S:$S,"&lt;="&amp;CP$5,Fluxo!$D:$D,$D137)</f>
        <v>0</v>
      </c>
      <c r="CQ137" s="18">
        <f>SUMIFS(Fluxo!$N:$N,Fluxo!$S:$S,"&gt;"&amp;CP$5,Fluxo!$S:$S,"&lt;="&amp;CQ$5,Fluxo!$D:$D,$D137)</f>
        <v>0</v>
      </c>
      <c r="CR137" s="18">
        <f>SUMIFS(Fluxo!$N:$N,Fluxo!$S:$S,"&gt;"&amp;CQ$5,Fluxo!$S:$S,"&lt;="&amp;CR$5,Fluxo!$D:$D,$D137)</f>
        <v>0</v>
      </c>
      <c r="CS137" s="18">
        <f>SUMIFS(Fluxo!$N:$N,Fluxo!$S:$S,"&gt;"&amp;CR$5,Fluxo!$S:$S,"&lt;="&amp;CS$5,Fluxo!$D:$D,$D137)</f>
        <v>0</v>
      </c>
      <c r="CT137" s="18">
        <f>SUMIFS(Fluxo!$N:$N,Fluxo!$S:$S,"&gt;"&amp;CS$5,Fluxo!$S:$S,"&lt;="&amp;CT$5,Fluxo!$D:$D,$D137)</f>
        <v>0</v>
      </c>
      <c r="CU137" s="18">
        <f>SUMIFS(Fluxo!$N:$N,Fluxo!$S:$S,"&gt;"&amp;CT$5,Fluxo!$S:$S,"&lt;="&amp;CU$5,Fluxo!$D:$D,$D137)</f>
        <v>0</v>
      </c>
      <c r="CV137" s="18">
        <f>SUMIFS(Fluxo!$N:$N,Fluxo!$S:$S,"&gt;"&amp;CU$5,Fluxo!$S:$S,"&lt;="&amp;CV$5,Fluxo!$D:$D,$D137)</f>
        <v>0</v>
      </c>
      <c r="CW137" s="18">
        <f>SUMIFS(Fluxo!$N:$N,Fluxo!$S:$S,"&gt;"&amp;CV$5,Fluxo!$S:$S,"&lt;="&amp;CW$5,Fluxo!$D:$D,$D137)</f>
        <v>0</v>
      </c>
      <c r="CX137" s="18">
        <f>SUMIFS(Fluxo!$N:$N,Fluxo!$S:$S,"&gt;"&amp;CW$5,Fluxo!$S:$S,"&lt;="&amp;CX$5,Fluxo!$D:$D,$D137)</f>
        <v>0</v>
      </c>
      <c r="CY137" s="18">
        <f>SUMIFS(Fluxo!$N:$N,Fluxo!$S:$S,"&gt;"&amp;CX$5,Fluxo!$S:$S,"&lt;="&amp;CY$5,Fluxo!$D:$D,$D137)</f>
        <v>0</v>
      </c>
      <c r="CZ137" s="18">
        <f>SUMIFS(Fluxo!$N:$N,Fluxo!$S:$S,"&gt;"&amp;CY$5,Fluxo!$S:$S,"&lt;="&amp;CZ$5,Fluxo!$D:$D,$D137)</f>
        <v>0</v>
      </c>
      <c r="DA137" s="18">
        <f>SUMIFS(Fluxo!$N:$N,Fluxo!$S:$S,"&gt;"&amp;CZ$5,Fluxo!$S:$S,"&lt;="&amp;DA$5,Fluxo!$D:$D,$D137)</f>
        <v>0</v>
      </c>
      <c r="DB137" s="18">
        <f>SUMIFS(Fluxo!$N:$N,Fluxo!$S:$S,"&gt;"&amp;DA$5,Fluxo!$S:$S,"&lt;="&amp;DB$5,Fluxo!$D:$D,$D137)</f>
        <v>0</v>
      </c>
      <c r="DC137" s="18">
        <f>SUMIFS(Fluxo!$N:$N,Fluxo!$S:$S,"&gt;"&amp;DB$5,Fluxo!$S:$S,"&lt;="&amp;DC$5,Fluxo!$D:$D,$D137)</f>
        <v>0</v>
      </c>
      <c r="DD137" s="18">
        <f>SUMIFS(Fluxo!$N:$N,Fluxo!$S:$S,"&gt;"&amp;DC$5,Fluxo!$S:$S,"&lt;="&amp;DD$5,Fluxo!$D:$D,$D137)</f>
        <v>0</v>
      </c>
      <c r="DE137" s="18">
        <f>SUMIFS(Fluxo!$N:$N,Fluxo!$S:$S,"&gt;"&amp;DD$5,Fluxo!$S:$S,"&lt;="&amp;DE$5,Fluxo!$D:$D,$D137)</f>
        <v>0</v>
      </c>
      <c r="DF137" s="18">
        <f>SUMIFS(Fluxo!$N:$N,Fluxo!$S:$S,"&gt;"&amp;DE$5,Fluxo!$S:$S,"&lt;="&amp;DF$5,Fluxo!$D:$D,$D137)</f>
        <v>0</v>
      </c>
      <c r="DG137" s="18">
        <f>SUMIFS(Fluxo!$N:$N,Fluxo!$S:$S,"&gt;"&amp;DF$5,Fluxo!$S:$S,"&lt;="&amp;DG$5,Fluxo!$D:$D,$D137)</f>
        <v>0</v>
      </c>
      <c r="DH137" s="18">
        <f>SUMIFS(Fluxo!$N:$N,Fluxo!$S:$S,"&gt;"&amp;DG$5,Fluxo!$S:$S,"&lt;="&amp;DH$5,Fluxo!$D:$D,$D137)</f>
        <v>0</v>
      </c>
      <c r="DI137" s="18">
        <f>SUMIFS(Fluxo!$N:$N,Fluxo!$S:$S,"&gt;"&amp;DH$5,Fluxo!$S:$S,"&lt;="&amp;DI$5,Fluxo!$D:$D,$D137)</f>
        <v>0</v>
      </c>
      <c r="DJ137" s="18">
        <f>SUMIFS(Fluxo!$N:$N,Fluxo!$S:$S,"&gt;"&amp;DI$5,Fluxo!$S:$S,"&lt;="&amp;DJ$5,Fluxo!$D:$D,$D137)</f>
        <v>0</v>
      </c>
      <c r="DK137" s="18">
        <f>SUMIFS(Fluxo!$N:$N,Fluxo!$S:$S,"&gt;"&amp;DJ$5,Fluxo!$S:$S,"&lt;="&amp;DK$5,Fluxo!$D:$D,$D137)</f>
        <v>0</v>
      </c>
      <c r="DL137" s="18">
        <f>SUMIFS(Fluxo!$N:$N,Fluxo!$S:$S,"&gt;"&amp;DK$5,Fluxo!$S:$S,"&lt;="&amp;DL$5,Fluxo!$D:$D,$D137)</f>
        <v>0</v>
      </c>
      <c r="DM137" s="18">
        <f>SUMIFS(Fluxo!$N:$N,Fluxo!$S:$S,"&gt;"&amp;DL$5,Fluxo!$S:$S,"&lt;="&amp;DM$5,Fluxo!$D:$D,$D137)</f>
        <v>0</v>
      </c>
      <c r="DN137" s="18">
        <f>SUMIFS(Fluxo!$N:$N,Fluxo!$S:$S,"&gt;"&amp;DM$5,Fluxo!$S:$S,"&lt;="&amp;DN$5,Fluxo!$D:$D,$D137)</f>
        <v>0</v>
      </c>
      <c r="DO137" s="18">
        <f>SUMIFS(Fluxo!$N:$N,Fluxo!$S:$S,"&gt;"&amp;DN$5,Fluxo!$S:$S,"&lt;="&amp;DO$5,Fluxo!$D:$D,$D137)</f>
        <v>0</v>
      </c>
      <c r="DP137" s="18">
        <f>SUMIFS(Fluxo!$N:$N,Fluxo!$S:$S,"&gt;"&amp;DO$5,Fluxo!$S:$S,"&lt;="&amp;DP$5,Fluxo!$D:$D,$D137)</f>
        <v>0</v>
      </c>
      <c r="DQ137" s="18">
        <f>SUMIFS(Fluxo!$N:$N,Fluxo!$S:$S,"&gt;"&amp;DP$5,Fluxo!$S:$S,"&lt;="&amp;DQ$5,Fluxo!$D:$D,$D137)</f>
        <v>0</v>
      </c>
      <c r="DR137" s="18">
        <f>SUMIFS(Fluxo!$N:$N,Fluxo!$S:$S,"&gt;"&amp;DQ$5,Fluxo!$S:$S,"&lt;="&amp;DR$5,Fluxo!$D:$D,$D137)</f>
        <v>0</v>
      </c>
      <c r="DS137" s="18">
        <f>SUMIFS(Fluxo!$N:$N,Fluxo!$S:$S,"&gt;"&amp;DR$5,Fluxo!$S:$S,"&lt;="&amp;DS$5,Fluxo!$D:$D,$D137)</f>
        <v>0</v>
      </c>
      <c r="DT137" s="18">
        <f>SUMIFS(Fluxo!$N:$N,Fluxo!$S:$S,"&gt;"&amp;DS$5,Fluxo!$S:$S,"&lt;="&amp;DT$5,Fluxo!$D:$D,$D137)</f>
        <v>0</v>
      </c>
      <c r="DU137" s="18">
        <f>SUMIFS(Fluxo!$N:$N,Fluxo!$S:$S,"&gt;"&amp;DT$5,Fluxo!$S:$S,"&lt;="&amp;DU$5,Fluxo!$D:$D,$D137)</f>
        <v>0</v>
      </c>
      <c r="DV137" s="18">
        <f>SUMIFS(Fluxo!$N:$N,Fluxo!$S:$S,"&gt;"&amp;DU$5,Fluxo!$S:$S,"&lt;="&amp;DV$5,Fluxo!$D:$D,$D137)</f>
        <v>0</v>
      </c>
      <c r="DW137" s="18">
        <f>SUMIFS(Fluxo!$N:$N,Fluxo!$S:$S,"&gt;"&amp;DV$5,Fluxo!$S:$S,"&lt;="&amp;DW$5,Fluxo!$D:$D,$D137)</f>
        <v>0</v>
      </c>
      <c r="DX137" s="18">
        <f>SUMIFS(Fluxo!$N:$N,Fluxo!$S:$S,"&gt;"&amp;DW$5,Fluxo!$S:$S,"&lt;="&amp;DX$5,Fluxo!$D:$D,$D137)</f>
        <v>0</v>
      </c>
      <c r="DY137" s="18">
        <f>SUMIFS(Fluxo!$N:$N,Fluxo!$S:$S,"&gt;"&amp;DX$5,Fluxo!$S:$S,"&lt;="&amp;DY$5,Fluxo!$D:$D,$D137)</f>
        <v>0</v>
      </c>
      <c r="DZ137" s="18">
        <f>SUMIFS(Fluxo!$N:$N,Fluxo!$S:$S,"&gt;"&amp;DY$5,Fluxo!$S:$S,"&lt;="&amp;DZ$5,Fluxo!$D:$D,$D137)</f>
        <v>0</v>
      </c>
      <c r="EA137" s="18">
        <f>SUMIFS(Fluxo!$N:$N,Fluxo!$S:$S,"&gt;"&amp;DZ$5,Fluxo!$S:$S,"&lt;="&amp;EA$5,Fluxo!$D:$D,$D137)</f>
        <v>0</v>
      </c>
      <c r="EB137" s="18">
        <f>SUMIFS(Fluxo!$N:$N,Fluxo!$S:$S,"&gt;"&amp;EA$5,Fluxo!$S:$S,"&lt;="&amp;EB$5,Fluxo!$D:$D,$D137)</f>
        <v>0</v>
      </c>
      <c r="EC137" s="18">
        <f>SUMIFS(Fluxo!$N:$N,Fluxo!$S:$S,"&gt;"&amp;EB$5,Fluxo!$S:$S,"&lt;="&amp;EC$5,Fluxo!$D:$D,$D137)</f>
        <v>0</v>
      </c>
      <c r="ED137" s="18">
        <f>SUMIFS(Fluxo!$N:$N,Fluxo!$S:$S,"&gt;"&amp;EC$5,Fluxo!$S:$S,"&lt;="&amp;ED$5,Fluxo!$D:$D,$D137)</f>
        <v>0</v>
      </c>
      <c r="EE137" s="18">
        <f>SUMIFS(Fluxo!$N:$N,Fluxo!$S:$S,"&gt;"&amp;ED$5,Fluxo!$S:$S,"&lt;="&amp;EE$5,Fluxo!$D:$D,$D137)</f>
        <v>0</v>
      </c>
      <c r="EF137" s="18">
        <f>SUMIFS(Fluxo!$N:$N,Fluxo!$S:$S,"&gt;"&amp;EE$5,Fluxo!$S:$S,"&lt;="&amp;EF$5,Fluxo!$D:$D,$D137)</f>
        <v>0</v>
      </c>
      <c r="EG137" s="18">
        <f>SUMIFS(Fluxo!$N:$N,Fluxo!$S:$S,"&gt;"&amp;EF$5,Fluxo!$S:$S,"&lt;="&amp;EG$5,Fluxo!$D:$D,$D137)</f>
        <v>0</v>
      </c>
      <c r="EH137" s="18">
        <f>SUMIFS(Fluxo!$N:$N,Fluxo!$S:$S,"&gt;"&amp;EG$5,Fluxo!$S:$S,"&lt;="&amp;EH$5,Fluxo!$D:$D,$D137)</f>
        <v>0</v>
      </c>
      <c r="EI137" s="18">
        <f>SUMIFS(Fluxo!$N:$N,Fluxo!$S:$S,"&gt;"&amp;EH$5,Fluxo!$S:$S,"&lt;="&amp;EI$5,Fluxo!$D:$D,$D137)</f>
        <v>0</v>
      </c>
      <c r="EJ137" s="18">
        <f>SUMIFS(Fluxo!$N:$N,Fluxo!$S:$S,"&gt;"&amp;EI$5,Fluxo!$S:$S,"&lt;="&amp;EJ$5,Fluxo!$D:$D,$D137)</f>
        <v>0</v>
      </c>
      <c r="EK137" s="18">
        <f>SUMIFS(Fluxo!$N:$N,Fluxo!$S:$S,"&gt;"&amp;EJ$5,Fluxo!$S:$S,"&lt;="&amp;EK$5,Fluxo!$D:$D,$D137)</f>
        <v>0</v>
      </c>
      <c r="EL137" s="18">
        <f>SUMIFS(Fluxo!$N:$N,Fluxo!$S:$S,"&gt;"&amp;EK$5,Fluxo!$S:$S,"&lt;="&amp;EL$5,Fluxo!$D:$D,$D137)</f>
        <v>0</v>
      </c>
      <c r="EM137" s="18">
        <f>SUMIFS(Fluxo!$N:$N,Fluxo!$S:$S,"&gt;"&amp;EL$5,Fluxo!$S:$S,"&lt;="&amp;EM$5,Fluxo!$D:$D,$D137)</f>
        <v>0</v>
      </c>
      <c r="EN137" s="18">
        <f>SUMIFS(Fluxo!$N:$N,Fluxo!$S:$S,"&gt;"&amp;EM$5,Fluxo!$S:$S,"&lt;="&amp;EN$5,Fluxo!$D:$D,$D137)</f>
        <v>0</v>
      </c>
      <c r="EO137" s="18">
        <f>SUMIFS(Fluxo!$N:$N,Fluxo!$S:$S,"&gt;"&amp;EN$5,Fluxo!$S:$S,"&lt;="&amp;EO$5,Fluxo!$D:$D,$D137)</f>
        <v>0</v>
      </c>
      <c r="EP137" s="18">
        <f>SUMIFS(Fluxo!$N:$N,Fluxo!$S:$S,"&gt;"&amp;EO$5,Fluxo!$S:$S,"&lt;="&amp;EP$5,Fluxo!$D:$D,$D137)</f>
        <v>0</v>
      </c>
      <c r="EQ137" s="18">
        <f>SUMIFS(Fluxo!$N:$N,Fluxo!$S:$S,"&gt;"&amp;EP$5,Fluxo!$S:$S,"&lt;="&amp;EQ$5,Fluxo!$D:$D,$D137)</f>
        <v>0</v>
      </c>
      <c r="ER137" s="18">
        <f>SUMIFS(Fluxo!$N:$N,Fluxo!$S:$S,"&gt;"&amp;EQ$5,Fluxo!$S:$S,"&lt;="&amp;ER$5,Fluxo!$D:$D,$D137)</f>
        <v>0</v>
      </c>
      <c r="ES137" s="18">
        <f>SUMIFS(Fluxo!$N:$N,Fluxo!$S:$S,"&gt;"&amp;ER$5,Fluxo!$S:$S,"&lt;="&amp;ES$5,Fluxo!$D:$D,$D137)</f>
        <v>0</v>
      </c>
      <c r="ET137" s="18">
        <f>SUMIFS(Fluxo!$N:$N,Fluxo!$S:$S,"&gt;"&amp;ES$5,Fluxo!$S:$S,"&lt;="&amp;ET$5,Fluxo!$D:$D,$D137)</f>
        <v>0</v>
      </c>
      <c r="EU137" s="18">
        <f>SUMIFS(Fluxo!$N:$N,Fluxo!$S:$S,"&gt;"&amp;ET$5,Fluxo!$S:$S,"&lt;="&amp;EU$5,Fluxo!$D:$D,$D137)</f>
        <v>0</v>
      </c>
      <c r="EV137" s="18">
        <f>SUMIFS(Fluxo!$N:$N,Fluxo!$S:$S,"&gt;"&amp;EU$5,Fluxo!$S:$S,"&lt;="&amp;EV$5,Fluxo!$D:$D,$D137)</f>
        <v>0</v>
      </c>
      <c r="EW137" s="18">
        <f>SUMIFS(Fluxo!$N:$N,Fluxo!$S:$S,"&gt;"&amp;EV$5,Fluxo!$S:$S,"&lt;="&amp;EW$5,Fluxo!$D:$D,$D137)</f>
        <v>0</v>
      </c>
      <c r="EX137" s="18">
        <f>SUMIFS(Fluxo!$N:$N,Fluxo!$S:$S,"&gt;"&amp;EW$5,Fluxo!$S:$S,"&lt;="&amp;EX$5,Fluxo!$D:$D,$D137)</f>
        <v>0</v>
      </c>
      <c r="EY137" s="18">
        <f>SUMIFS(Fluxo!$N:$N,Fluxo!$S:$S,"&gt;"&amp;EX$5,Fluxo!$S:$S,"&lt;="&amp;EY$5,Fluxo!$D:$D,$D137)</f>
        <v>0</v>
      </c>
      <c r="EZ137" s="18">
        <f>SUMIFS(Fluxo!$N:$N,Fluxo!$S:$S,"&gt;"&amp;EY$5,Fluxo!$S:$S,"&lt;="&amp;EZ$5,Fluxo!$D:$D,$D137)</f>
        <v>0</v>
      </c>
      <c r="FA137" s="18">
        <f>SUMIFS(Fluxo!$N:$N,Fluxo!$S:$S,"&gt;"&amp;EZ$5,Fluxo!$S:$S,"&lt;="&amp;FA$5,Fluxo!$D:$D,$D137)</f>
        <v>0</v>
      </c>
      <c r="FB137" s="18">
        <f>SUMIFS(Fluxo!$N:$N,Fluxo!$S:$S,"&gt;"&amp;FA$5,Fluxo!$S:$S,"&lt;="&amp;FB$5,Fluxo!$D:$D,$D137)</f>
        <v>0</v>
      </c>
      <c r="FC137" s="18">
        <f>SUMIFS(Fluxo!$N:$N,Fluxo!$S:$S,"&gt;"&amp;FB$5,Fluxo!$S:$S,"&lt;="&amp;FC$5,Fluxo!$D:$D,$D137)</f>
        <v>0</v>
      </c>
      <c r="FD137" s="18">
        <f>SUMIFS(Fluxo!$N:$N,Fluxo!$S:$S,"&gt;"&amp;FC$5,Fluxo!$S:$S,"&lt;="&amp;FD$5,Fluxo!$D:$D,$D137)</f>
        <v>0</v>
      </c>
      <c r="FE137" s="18">
        <f>SUMIFS(Fluxo!$N:$N,Fluxo!$S:$S,"&gt;"&amp;FD$5,Fluxo!$S:$S,"&lt;="&amp;FE$5,Fluxo!$D:$D,$D137)</f>
        <v>0</v>
      </c>
      <c r="FF137" s="18">
        <f>SUMIFS(Fluxo!$N:$N,Fluxo!$S:$S,"&gt;"&amp;FE$5,Fluxo!$S:$S,"&lt;="&amp;FF$5,Fluxo!$D:$D,$D137)</f>
        <v>0</v>
      </c>
      <c r="FG137" s="18">
        <f>SUMIFS(Fluxo!$N:$N,Fluxo!$S:$S,"&gt;"&amp;FF$5,Fluxo!$S:$S,"&lt;="&amp;FG$5,Fluxo!$D:$D,$D137)</f>
        <v>0</v>
      </c>
      <c r="FH137" s="18">
        <f>SUMIFS(Fluxo!$N:$N,Fluxo!$S:$S,"&gt;"&amp;FG$5,Fluxo!$S:$S,"&lt;="&amp;FH$5,Fluxo!$D:$D,$D137)</f>
        <v>0</v>
      </c>
      <c r="FI137" s="18">
        <f>SUMIFS(Fluxo!$N:$N,Fluxo!$S:$S,"&gt;"&amp;FH$5,Fluxo!$S:$S,"&lt;="&amp;FI$5,Fluxo!$D:$D,$D137)</f>
        <v>0</v>
      </c>
      <c r="FJ137" s="18">
        <f>SUMIFS(Fluxo!$N:$N,Fluxo!$S:$S,"&gt;"&amp;FI$5,Fluxo!$S:$S,"&lt;="&amp;FJ$5,Fluxo!$D:$D,$D137)</f>
        <v>0</v>
      </c>
      <c r="FK137" s="18">
        <f>SUMIFS(Fluxo!$N:$N,Fluxo!$S:$S,"&gt;"&amp;FJ$5,Fluxo!$S:$S,"&lt;="&amp;FK$5,Fluxo!$D:$D,$D137)</f>
        <v>0</v>
      </c>
      <c r="FL137" s="18">
        <f>SUMIFS(Fluxo!$N:$N,Fluxo!$S:$S,"&gt;"&amp;FK$5,Fluxo!$S:$S,"&lt;="&amp;FL$5,Fluxo!$D:$D,$D137)</f>
        <v>0</v>
      </c>
      <c r="FM137" s="18">
        <f>SUMIFS(Fluxo!$N:$N,Fluxo!$S:$S,"&gt;"&amp;FL$5,Fluxo!$S:$S,"&lt;="&amp;FM$5,Fluxo!$D:$D,$D137)</f>
        <v>0</v>
      </c>
      <c r="FN137" s="18">
        <f>SUMIFS(Fluxo!$N:$N,Fluxo!$S:$S,"&gt;"&amp;FM$5,Fluxo!$S:$S,"&lt;="&amp;FN$5,Fluxo!$D:$D,$D137)</f>
        <v>0</v>
      </c>
      <c r="FO137" s="18">
        <f>SUMIFS(Fluxo!$N:$N,Fluxo!$S:$S,"&gt;"&amp;FN$5,Fluxo!$S:$S,"&lt;="&amp;FO$5,Fluxo!$D:$D,$D137)</f>
        <v>0</v>
      </c>
      <c r="FP137" s="18">
        <f>SUMIFS(Fluxo!$N:$N,Fluxo!$S:$S,"&gt;"&amp;FO$5,Fluxo!$S:$S,"&lt;="&amp;FP$5,Fluxo!$D:$D,$D137)</f>
        <v>0</v>
      </c>
      <c r="FQ137" s="18">
        <f>SUMIFS(Fluxo!$N:$N,Fluxo!$S:$S,"&gt;"&amp;FP$5,Fluxo!$S:$S,"&lt;="&amp;FQ$5,Fluxo!$D:$D,$D137)</f>
        <v>0</v>
      </c>
      <c r="FR137" s="18">
        <f>SUMIFS(Fluxo!$N:$N,Fluxo!$S:$S,"&gt;"&amp;FQ$5,Fluxo!$S:$S,"&lt;="&amp;FR$5,Fluxo!$D:$D,$D137)</f>
        <v>0</v>
      </c>
      <c r="FS137" s="18">
        <f>SUMIFS(Fluxo!$N:$N,Fluxo!$S:$S,"&gt;"&amp;FR$5,Fluxo!$S:$S,"&lt;="&amp;FS$5,Fluxo!$D:$D,$D137)</f>
        <v>0</v>
      </c>
      <c r="FT137" s="18">
        <f>SUMIFS(Fluxo!$N:$N,Fluxo!$S:$S,"&gt;"&amp;FS$5,Fluxo!$S:$S,"&lt;="&amp;FT$5,Fluxo!$D:$D,$D137)</f>
        <v>0</v>
      </c>
      <c r="FU137" s="18">
        <f>SUMIFS(Fluxo!$N:$N,Fluxo!$S:$S,"&gt;"&amp;FT$5,Fluxo!$S:$S,"&lt;="&amp;FU$5,Fluxo!$D:$D,$D137)</f>
        <v>0</v>
      </c>
      <c r="FV137" s="18">
        <f>SUMIFS(Fluxo!$N:$N,Fluxo!$S:$S,"&gt;"&amp;FU$5,Fluxo!$S:$S,"&lt;="&amp;FV$5,Fluxo!$D:$D,$D137)</f>
        <v>0</v>
      </c>
      <c r="FW137" s="18">
        <f>SUMIFS(Fluxo!$N:$N,Fluxo!$S:$S,"&gt;"&amp;FV$5,Fluxo!$S:$S,"&lt;="&amp;FW$5,Fluxo!$D:$D,$D137)</f>
        <v>0</v>
      </c>
      <c r="FX137" s="18">
        <f>SUMIFS(Fluxo!$N:$N,Fluxo!$S:$S,"&gt;"&amp;FW$5,Fluxo!$S:$S,"&lt;="&amp;FX$5,Fluxo!$D:$D,$D137)</f>
        <v>0</v>
      </c>
      <c r="FY137" s="18">
        <f>SUMIFS(Fluxo!$N:$N,Fluxo!$S:$S,"&gt;"&amp;FX$5,Fluxo!$S:$S,"&lt;="&amp;FY$5,Fluxo!$D:$D,$D137)</f>
        <v>0</v>
      </c>
      <c r="FZ137" s="18">
        <f>SUMIFS(Fluxo!$N:$N,Fluxo!$S:$S,"&gt;"&amp;FY$5,Fluxo!$S:$S,"&lt;="&amp;FZ$5,Fluxo!$D:$D,$D137)</f>
        <v>0</v>
      </c>
      <c r="GA137" s="18">
        <f>SUMIFS(Fluxo!$N:$N,Fluxo!$S:$S,"&gt;"&amp;FZ$5,Fluxo!$S:$S,"&lt;="&amp;GA$5,Fluxo!$D:$D,$D137)</f>
        <v>0</v>
      </c>
      <c r="GB137" s="18">
        <f>SUMIFS(Fluxo!$N:$N,Fluxo!$S:$S,"&gt;"&amp;GA$5,Fluxo!$S:$S,"&lt;="&amp;GB$5,Fluxo!$D:$D,$D137)</f>
        <v>0</v>
      </c>
      <c r="GC137" s="18">
        <f>SUMIFS(Fluxo!$N:$N,Fluxo!$S:$S,"&gt;"&amp;GB$5,Fluxo!$S:$S,"&lt;="&amp;GC$5,Fluxo!$D:$D,$D137)</f>
        <v>0</v>
      </c>
      <c r="GD137" s="18">
        <f>SUMIFS(Fluxo!$N:$N,Fluxo!$S:$S,"&gt;"&amp;GC$5,Fluxo!$S:$S,"&lt;="&amp;GD$5,Fluxo!$D:$D,$D137)</f>
        <v>0</v>
      </c>
      <c r="GE137" s="18">
        <f>SUMIFS(Fluxo!$N:$N,Fluxo!$S:$S,"&gt;"&amp;GD$5,Fluxo!$S:$S,"&lt;="&amp;GE$5,Fluxo!$D:$D,$D137)</f>
        <v>0</v>
      </c>
      <c r="GF137" s="18">
        <f>SUMIFS(Fluxo!$N:$N,Fluxo!$S:$S,"&gt;"&amp;GE$5,Fluxo!$S:$S,"&lt;="&amp;GF$5,Fluxo!$D:$D,$D137)</f>
        <v>0</v>
      </c>
      <c r="GG137" s="18">
        <f>SUMIFS(Fluxo!$N:$N,Fluxo!$S:$S,"&gt;"&amp;GF$5,Fluxo!$S:$S,"&lt;="&amp;GG$5,Fluxo!$D:$D,$D137)</f>
        <v>0</v>
      </c>
      <c r="GH137" s="18">
        <f>SUMIFS(Fluxo!$N:$N,Fluxo!$S:$S,"&gt;"&amp;GG$5,Fluxo!$S:$S,"&lt;="&amp;GH$5,Fluxo!$D:$D,$D137)</f>
        <v>0</v>
      </c>
      <c r="GI137" s="18">
        <f>SUMIFS(Fluxo!$N:$N,Fluxo!$S:$S,"&gt;"&amp;GH$5,Fluxo!$S:$S,"&lt;="&amp;GI$5,Fluxo!$D:$D,$D137)</f>
        <v>0</v>
      </c>
      <c r="GJ137" s="18">
        <f>SUMIFS(Fluxo!$N:$N,Fluxo!$S:$S,"&gt;"&amp;GI$5,Fluxo!$S:$S,"&lt;="&amp;GJ$5,Fluxo!$D:$D,$D137)</f>
        <v>0</v>
      </c>
      <c r="GK137" s="18">
        <f>SUMIFS(Fluxo!$N:$N,Fluxo!$S:$S,"&gt;"&amp;GJ$5,Fluxo!$S:$S,"&lt;="&amp;GK$5,Fluxo!$D:$D,$D137)</f>
        <v>0</v>
      </c>
      <c r="GL137" s="18">
        <f>SUMIFS(Fluxo!$N:$N,Fluxo!$S:$S,"&gt;"&amp;GK$5,Fluxo!$S:$S,"&lt;="&amp;GL$5,Fluxo!$D:$D,$D137)</f>
        <v>0</v>
      </c>
      <c r="GM137" s="18">
        <f>SUMIFS(Fluxo!$N:$N,Fluxo!$S:$S,"&gt;"&amp;GL$5,Fluxo!$S:$S,"&lt;="&amp;GM$5,Fluxo!$D:$D,$D137)</f>
        <v>0</v>
      </c>
      <c r="GN137" s="18">
        <f>SUMIFS(Fluxo!$N:$N,Fluxo!$S:$S,"&gt;"&amp;GM$5,Fluxo!$S:$S,"&lt;="&amp;GN$5,Fluxo!$D:$D,$D137)</f>
        <v>0</v>
      </c>
      <c r="GO137" s="18">
        <f>SUMIFS(Fluxo!$N:$N,Fluxo!$S:$S,"&gt;"&amp;GN$5,Fluxo!$S:$S,"&lt;="&amp;GO$5,Fluxo!$D:$D,$D137)</f>
        <v>0</v>
      </c>
      <c r="GP137" s="18">
        <f>SUMIFS(Fluxo!$N:$N,Fluxo!$S:$S,"&gt;"&amp;GO$5,Fluxo!$S:$S,"&lt;="&amp;GP$5,Fluxo!$D:$D,$D137)</f>
        <v>0</v>
      </c>
      <c r="GQ137" s="18">
        <f>SUMIFS(Fluxo!$N:$N,Fluxo!$S:$S,"&gt;"&amp;GP$5,Fluxo!$S:$S,"&lt;="&amp;GQ$5,Fluxo!$D:$D,$D137)</f>
        <v>0</v>
      </c>
      <c r="GR137" s="18">
        <f>SUMIFS(Fluxo!$N:$N,Fluxo!$S:$S,"&gt;"&amp;GQ$5,Fluxo!$S:$S,"&lt;="&amp;GR$5,Fluxo!$D:$D,$D137)</f>
        <v>0</v>
      </c>
      <c r="GS137" s="18">
        <f>SUMIFS(Fluxo!$N:$N,Fluxo!$S:$S,"&gt;"&amp;GR$5,Fluxo!$S:$S,"&lt;="&amp;GS$5,Fluxo!$D:$D,$D137)</f>
        <v>0</v>
      </c>
      <c r="GT137" s="18">
        <f>SUMIFS(Fluxo!$N:$N,Fluxo!$S:$S,"&gt;"&amp;GS$5,Fluxo!$S:$S,"&lt;="&amp;GT$5,Fluxo!$D:$D,$D137)</f>
        <v>0</v>
      </c>
      <c r="GU137" s="18">
        <f>SUMIFS(Fluxo!$N:$N,Fluxo!$S:$S,"&gt;"&amp;GT$5,Fluxo!$S:$S,"&lt;="&amp;GU$5,Fluxo!$D:$D,$D137)</f>
        <v>0</v>
      </c>
      <c r="GV137" s="18">
        <f>SUMIFS(Fluxo!$N:$N,Fluxo!$S:$S,"&gt;"&amp;GU$5,Fluxo!$S:$S,"&lt;="&amp;GV$5,Fluxo!$D:$D,$D137)</f>
        <v>0</v>
      </c>
      <c r="GW137" s="18">
        <f>SUMIFS(Fluxo!$N:$N,Fluxo!$S:$S,"&gt;"&amp;GV$5,Fluxo!$S:$S,"&lt;="&amp;GW$5,Fluxo!$D:$D,$D137)</f>
        <v>0</v>
      </c>
      <c r="GX137" s="18">
        <f>SUMIFS(Fluxo!$N:$N,Fluxo!$S:$S,"&gt;"&amp;GW$5,Fluxo!$S:$S,"&lt;="&amp;GX$5,Fluxo!$D:$D,$D137)</f>
        <v>0</v>
      </c>
      <c r="GY137" s="18">
        <f>SUMIFS(Fluxo!$N:$N,Fluxo!$S:$S,"&gt;"&amp;GX$5,Fluxo!$S:$S,"&lt;="&amp;GY$5,Fluxo!$D:$D,$D137)</f>
        <v>0</v>
      </c>
      <c r="GZ137" s="18">
        <f>SUMIFS(Fluxo!$N:$N,Fluxo!$S:$S,"&gt;"&amp;GY$5,Fluxo!$S:$S,"&lt;="&amp;GZ$5,Fluxo!$D:$D,$D137)</f>
        <v>0</v>
      </c>
      <c r="HA137" s="18">
        <f>SUMIFS(Fluxo!$N:$N,Fluxo!$S:$S,"&gt;"&amp;GZ$5,Fluxo!$S:$S,"&lt;="&amp;HA$5,Fluxo!$D:$D,$D137)</f>
        <v>0</v>
      </c>
      <c r="HB137" s="18">
        <f>SUMIFS(Fluxo!$N:$N,Fluxo!$S:$S,"&gt;"&amp;HA$5,Fluxo!$S:$S,"&lt;="&amp;HB$5,Fluxo!$D:$D,$D137)</f>
        <v>0</v>
      </c>
      <c r="HC137" s="18">
        <f>SUMIFS(Fluxo!$N:$N,Fluxo!$S:$S,"&gt;"&amp;HB$5,Fluxo!$S:$S,"&lt;="&amp;HC$5,Fluxo!$D:$D,$D137)</f>
        <v>0</v>
      </c>
      <c r="HD137" s="18">
        <f>SUMIFS(Fluxo!$N:$N,Fluxo!$S:$S,"&gt;"&amp;HC$5,Fluxo!$S:$S,"&lt;="&amp;HD$5,Fluxo!$D:$D,$D137)</f>
        <v>0</v>
      </c>
      <c r="HE137" s="18">
        <f>SUMIFS(Fluxo!$N:$N,Fluxo!$S:$S,"&gt;"&amp;HD$5,Fluxo!$S:$S,"&lt;="&amp;HE$5,Fluxo!$D:$D,$D137)</f>
        <v>0</v>
      </c>
      <c r="HF137" s="18">
        <f>SUMIFS(Fluxo!$N:$N,Fluxo!$S:$S,"&gt;"&amp;HE$5,Fluxo!$S:$S,"&lt;="&amp;HF$5,Fluxo!$D:$D,$D137)</f>
        <v>0</v>
      </c>
    </row>
    <row r="138" spans="1:214">
      <c r="A138" s="20">
        <f t="shared" si="18"/>
        <v>128</v>
      </c>
      <c r="B138" s="140" t="str">
        <f>'Check Carteira'!C130</f>
        <v>E.1016.99.03.2008</v>
      </c>
      <c r="C138" s="141">
        <v>1</v>
      </c>
      <c r="D138" s="129" t="str">
        <f>'Check Carteira'!F130</f>
        <v>S-2008</v>
      </c>
      <c r="E138" s="21" t="str">
        <f>IFERROR(INDEX(Contratos!L:L,MATCH(D138,Contratos!R:R,0)),"")</f>
        <v/>
      </c>
      <c r="F138" s="139" t="str">
        <f>IFERROR(INDEX(Contratos!G:G,MATCH(D138,Contratos!R:R,0)),"")</f>
        <v/>
      </c>
      <c r="H138" s="83">
        <f t="shared" si="20"/>
        <v>1</v>
      </c>
      <c r="J138" s="18">
        <f>SUMIFS(Fluxo!$N:$N,Fluxo!$S:$S,"&gt;"&amp;I$5,Fluxo!$S:$S,"&lt;="&amp;J$5,Fluxo!$D:$D,$D138)</f>
        <v>0</v>
      </c>
      <c r="K138" s="18">
        <f>SUMIFS(Fluxo!$N:$N,Fluxo!$S:$S,"&gt;"&amp;J$5,Fluxo!$S:$S,"&lt;="&amp;K$5,Fluxo!$D:$D,$D138)</f>
        <v>1</v>
      </c>
      <c r="L138" s="18">
        <f>SUMIFS(Fluxo!$N:$N,Fluxo!$S:$S,"&gt;"&amp;K$5,Fluxo!$S:$S,"&lt;="&amp;L$5,Fluxo!$D:$D,$D138)</f>
        <v>0</v>
      </c>
      <c r="M138" s="18">
        <f>SUMIFS(Fluxo!$N:$N,Fluxo!$S:$S,"&gt;"&amp;L$5,Fluxo!$S:$S,"&lt;="&amp;M$5,Fluxo!$D:$D,$D138)</f>
        <v>0</v>
      </c>
      <c r="N138" s="18">
        <f>SUMIFS(Fluxo!$N:$N,Fluxo!$S:$S,"&gt;"&amp;M$5,Fluxo!$S:$S,"&lt;="&amp;N$5,Fluxo!$D:$D,$D138)</f>
        <v>0</v>
      </c>
      <c r="O138" s="18">
        <f>SUMIFS(Fluxo!$N:$N,Fluxo!$S:$S,"&gt;"&amp;N$5,Fluxo!$S:$S,"&lt;="&amp;O$5,Fluxo!$D:$D,$D138)</f>
        <v>0</v>
      </c>
      <c r="P138" s="18">
        <f>SUMIFS(Fluxo!$N:$N,Fluxo!$S:$S,"&gt;"&amp;O$5,Fluxo!$S:$S,"&lt;="&amp;P$5,Fluxo!$D:$D,$D138)</f>
        <v>0</v>
      </c>
      <c r="Q138" s="18">
        <f>SUMIFS(Fluxo!$N:$N,Fluxo!$S:$S,"&gt;"&amp;P$5,Fluxo!$S:$S,"&lt;="&amp;Q$5,Fluxo!$D:$D,$D138)</f>
        <v>0</v>
      </c>
      <c r="R138" s="18">
        <f>SUMIFS(Fluxo!$N:$N,Fluxo!$S:$S,"&gt;"&amp;Q$5,Fluxo!$S:$S,"&lt;="&amp;R$5,Fluxo!$D:$D,$D138)</f>
        <v>0</v>
      </c>
      <c r="S138" s="18">
        <f>SUMIFS(Fluxo!$N:$N,Fluxo!$S:$S,"&gt;"&amp;R$5,Fluxo!$S:$S,"&lt;="&amp;S$5,Fluxo!$D:$D,$D138)</f>
        <v>0</v>
      </c>
      <c r="T138" s="18">
        <f>SUMIFS(Fluxo!$N:$N,Fluxo!$S:$S,"&gt;"&amp;S$5,Fluxo!$S:$S,"&lt;="&amp;T$5,Fluxo!$D:$D,$D138)</f>
        <v>0</v>
      </c>
      <c r="U138" s="18">
        <f>SUMIFS(Fluxo!$N:$N,Fluxo!$S:$S,"&gt;"&amp;T$5,Fluxo!$S:$S,"&lt;="&amp;U$5,Fluxo!$D:$D,$D138)</f>
        <v>0</v>
      </c>
      <c r="V138" s="18">
        <f>SUMIFS(Fluxo!$N:$N,Fluxo!$S:$S,"&gt;"&amp;U$5,Fluxo!$S:$S,"&lt;="&amp;V$5,Fluxo!$D:$D,$D138)</f>
        <v>0</v>
      </c>
      <c r="W138" s="18">
        <f>SUMIFS(Fluxo!$N:$N,Fluxo!$S:$S,"&gt;"&amp;V$5,Fluxo!$S:$S,"&lt;="&amp;W$5,Fluxo!$D:$D,$D138)</f>
        <v>0</v>
      </c>
      <c r="X138" s="18">
        <f>SUMIFS(Fluxo!$N:$N,Fluxo!$S:$S,"&gt;"&amp;W$5,Fluxo!$S:$S,"&lt;="&amp;X$5,Fluxo!$D:$D,$D138)</f>
        <v>0</v>
      </c>
      <c r="Y138" s="18">
        <f>SUMIFS(Fluxo!$N:$N,Fluxo!$S:$S,"&gt;"&amp;X$5,Fluxo!$S:$S,"&lt;="&amp;Y$5,Fluxo!$D:$D,$D138)</f>
        <v>0</v>
      </c>
      <c r="Z138" s="18">
        <f>SUMIFS(Fluxo!$N:$N,Fluxo!$S:$S,"&gt;"&amp;Y$5,Fluxo!$S:$S,"&lt;="&amp;Z$5,Fluxo!$D:$D,$D138)</f>
        <v>0</v>
      </c>
      <c r="AA138" s="18">
        <f>SUMIFS(Fluxo!$N:$N,Fluxo!$S:$S,"&gt;"&amp;Z$5,Fluxo!$S:$S,"&lt;="&amp;AA$5,Fluxo!$D:$D,$D138)</f>
        <v>0</v>
      </c>
      <c r="AB138" s="18">
        <f>SUMIFS(Fluxo!$N:$N,Fluxo!$S:$S,"&gt;"&amp;AA$5,Fluxo!$S:$S,"&lt;="&amp;AB$5,Fluxo!$D:$D,$D138)</f>
        <v>0</v>
      </c>
      <c r="AC138" s="18">
        <f>SUMIFS(Fluxo!$N:$N,Fluxo!$S:$S,"&gt;"&amp;AB$5,Fluxo!$S:$S,"&lt;="&amp;AC$5,Fluxo!$D:$D,$D138)</f>
        <v>0</v>
      </c>
      <c r="AD138" s="18">
        <f>SUMIFS(Fluxo!$N:$N,Fluxo!$S:$S,"&gt;"&amp;AC$5,Fluxo!$S:$S,"&lt;="&amp;AD$5,Fluxo!$D:$D,$D138)</f>
        <v>0</v>
      </c>
      <c r="AE138" s="18">
        <f>SUMIFS(Fluxo!$N:$N,Fluxo!$S:$S,"&gt;"&amp;AD$5,Fluxo!$S:$S,"&lt;="&amp;AE$5,Fluxo!$D:$D,$D138)</f>
        <v>0</v>
      </c>
      <c r="AF138" s="18">
        <f>SUMIFS(Fluxo!$N:$N,Fluxo!$S:$S,"&gt;"&amp;AE$5,Fluxo!$S:$S,"&lt;="&amp;AF$5,Fluxo!$D:$D,$D138)</f>
        <v>0</v>
      </c>
      <c r="AG138" s="18">
        <f>SUMIFS(Fluxo!$N:$N,Fluxo!$S:$S,"&gt;"&amp;AF$5,Fluxo!$S:$S,"&lt;="&amp;AG$5,Fluxo!$D:$D,$D138)</f>
        <v>0</v>
      </c>
      <c r="AH138" s="18">
        <f>SUMIFS(Fluxo!$N:$N,Fluxo!$S:$S,"&gt;"&amp;AG$5,Fluxo!$S:$S,"&lt;="&amp;AH$5,Fluxo!$D:$D,$D138)</f>
        <v>0</v>
      </c>
      <c r="AI138" s="18">
        <f>SUMIFS(Fluxo!$N:$N,Fluxo!$S:$S,"&gt;"&amp;AH$5,Fluxo!$S:$S,"&lt;="&amp;AI$5,Fluxo!$D:$D,$D138)</f>
        <v>0</v>
      </c>
      <c r="AJ138" s="18">
        <f>SUMIFS(Fluxo!$N:$N,Fluxo!$S:$S,"&gt;"&amp;AI$5,Fluxo!$S:$S,"&lt;="&amp;AJ$5,Fluxo!$D:$D,$D138)</f>
        <v>0</v>
      </c>
      <c r="AK138" s="18">
        <f>SUMIFS(Fluxo!$N:$N,Fluxo!$S:$S,"&gt;"&amp;AJ$5,Fluxo!$S:$S,"&lt;="&amp;AK$5,Fluxo!$D:$D,$D138)</f>
        <v>0</v>
      </c>
      <c r="AL138" s="18">
        <f>SUMIFS(Fluxo!$N:$N,Fluxo!$S:$S,"&gt;"&amp;AK$5,Fluxo!$S:$S,"&lt;="&amp;AL$5,Fluxo!$D:$D,$D138)</f>
        <v>0</v>
      </c>
      <c r="AM138" s="18">
        <f>SUMIFS(Fluxo!$N:$N,Fluxo!$S:$S,"&gt;"&amp;AL$5,Fluxo!$S:$S,"&lt;="&amp;AM$5,Fluxo!$D:$D,$D138)</f>
        <v>0</v>
      </c>
      <c r="AN138" s="18">
        <f>SUMIFS(Fluxo!$N:$N,Fluxo!$S:$S,"&gt;"&amp;AM$5,Fluxo!$S:$S,"&lt;="&amp;AN$5,Fluxo!$D:$D,$D138)</f>
        <v>0</v>
      </c>
      <c r="AO138" s="18">
        <f>SUMIFS(Fluxo!$N:$N,Fluxo!$S:$S,"&gt;"&amp;AN$5,Fluxo!$S:$S,"&lt;="&amp;AO$5,Fluxo!$D:$D,$D138)</f>
        <v>0</v>
      </c>
      <c r="AP138" s="18">
        <f>SUMIFS(Fluxo!$N:$N,Fluxo!$S:$S,"&gt;"&amp;AO$5,Fluxo!$S:$S,"&lt;="&amp;AP$5,Fluxo!$D:$D,$D138)</f>
        <v>0</v>
      </c>
      <c r="AQ138" s="18">
        <f>SUMIFS(Fluxo!$N:$N,Fluxo!$S:$S,"&gt;"&amp;AP$5,Fluxo!$S:$S,"&lt;="&amp;AQ$5,Fluxo!$D:$D,$D138)</f>
        <v>0</v>
      </c>
      <c r="AR138" s="18">
        <f>SUMIFS(Fluxo!$N:$N,Fluxo!$S:$S,"&gt;"&amp;AQ$5,Fluxo!$S:$S,"&lt;="&amp;AR$5,Fluxo!$D:$D,$D138)</f>
        <v>0</v>
      </c>
      <c r="AS138" s="18">
        <f>SUMIFS(Fluxo!$N:$N,Fluxo!$S:$S,"&gt;"&amp;AR$5,Fluxo!$S:$S,"&lt;="&amp;AS$5,Fluxo!$D:$D,$D138)</f>
        <v>0</v>
      </c>
      <c r="AT138" s="18">
        <f>SUMIFS(Fluxo!$N:$N,Fluxo!$S:$S,"&gt;"&amp;AS$5,Fluxo!$S:$S,"&lt;="&amp;AT$5,Fluxo!$D:$D,$D138)</f>
        <v>0</v>
      </c>
      <c r="AU138" s="18">
        <f>SUMIFS(Fluxo!$N:$N,Fluxo!$S:$S,"&gt;"&amp;AT$5,Fluxo!$S:$S,"&lt;="&amp;AU$5,Fluxo!$D:$D,$D138)</f>
        <v>0</v>
      </c>
      <c r="AV138" s="18">
        <f>SUMIFS(Fluxo!$N:$N,Fluxo!$S:$S,"&gt;"&amp;AU$5,Fluxo!$S:$S,"&lt;="&amp;AV$5,Fluxo!$D:$D,$D138)</f>
        <v>0</v>
      </c>
      <c r="AW138" s="18">
        <f>SUMIFS(Fluxo!$N:$N,Fluxo!$S:$S,"&gt;"&amp;AV$5,Fluxo!$S:$S,"&lt;="&amp;AW$5,Fluxo!$D:$D,$D138)</f>
        <v>0</v>
      </c>
      <c r="AX138" s="18">
        <f>SUMIFS(Fluxo!$N:$N,Fluxo!$S:$S,"&gt;"&amp;AW$5,Fluxo!$S:$S,"&lt;="&amp;AX$5,Fluxo!$D:$D,$D138)</f>
        <v>0</v>
      </c>
      <c r="AY138" s="18">
        <f>SUMIFS(Fluxo!$N:$N,Fluxo!$S:$S,"&gt;"&amp;AX$5,Fluxo!$S:$S,"&lt;="&amp;AY$5,Fluxo!$D:$D,$D138)</f>
        <v>0</v>
      </c>
      <c r="AZ138" s="18">
        <f>SUMIFS(Fluxo!$N:$N,Fluxo!$S:$S,"&gt;"&amp;AY$5,Fluxo!$S:$S,"&lt;="&amp;AZ$5,Fluxo!$D:$D,$D138)</f>
        <v>0</v>
      </c>
      <c r="BA138" s="18">
        <f>SUMIFS(Fluxo!$N:$N,Fluxo!$S:$S,"&gt;"&amp;AZ$5,Fluxo!$S:$S,"&lt;="&amp;BA$5,Fluxo!$D:$D,$D138)</f>
        <v>0</v>
      </c>
      <c r="BB138" s="18">
        <f>SUMIFS(Fluxo!$N:$N,Fluxo!$S:$S,"&gt;"&amp;BA$5,Fluxo!$S:$S,"&lt;="&amp;BB$5,Fluxo!$D:$D,$D138)</f>
        <v>0</v>
      </c>
      <c r="BC138" s="18">
        <f>SUMIFS(Fluxo!$N:$N,Fluxo!$S:$S,"&gt;"&amp;BB$5,Fluxo!$S:$S,"&lt;="&amp;BC$5,Fluxo!$D:$D,$D138)</f>
        <v>0</v>
      </c>
      <c r="BD138" s="18">
        <f>SUMIFS(Fluxo!$N:$N,Fluxo!$S:$S,"&gt;"&amp;BC$5,Fluxo!$S:$S,"&lt;="&amp;BD$5,Fluxo!$D:$D,$D138)</f>
        <v>0</v>
      </c>
      <c r="BE138" s="18">
        <f>SUMIFS(Fluxo!$N:$N,Fluxo!$S:$S,"&gt;"&amp;BD$5,Fluxo!$S:$S,"&lt;="&amp;BE$5,Fluxo!$D:$D,$D138)</f>
        <v>0</v>
      </c>
      <c r="BF138" s="18">
        <f>SUMIFS(Fluxo!$N:$N,Fluxo!$S:$S,"&gt;"&amp;BE$5,Fluxo!$S:$S,"&lt;="&amp;BF$5,Fluxo!$D:$D,$D138)</f>
        <v>0</v>
      </c>
      <c r="BG138" s="18">
        <f>SUMIFS(Fluxo!$N:$N,Fluxo!$S:$S,"&gt;"&amp;BF$5,Fluxo!$S:$S,"&lt;="&amp;BG$5,Fluxo!$D:$D,$D138)</f>
        <v>0</v>
      </c>
      <c r="BH138" s="18">
        <f>SUMIFS(Fluxo!$N:$N,Fluxo!$S:$S,"&gt;"&amp;BG$5,Fluxo!$S:$S,"&lt;="&amp;BH$5,Fluxo!$D:$D,$D138)</f>
        <v>0</v>
      </c>
      <c r="BI138" s="18">
        <f>SUMIFS(Fluxo!$N:$N,Fluxo!$S:$S,"&gt;"&amp;BH$5,Fluxo!$S:$S,"&lt;="&amp;BI$5,Fluxo!$D:$D,$D138)</f>
        <v>0</v>
      </c>
      <c r="BJ138" s="18">
        <f>SUMIFS(Fluxo!$N:$N,Fluxo!$S:$S,"&gt;"&amp;BI$5,Fluxo!$S:$S,"&lt;="&amp;BJ$5,Fluxo!$D:$D,$D138)</f>
        <v>0</v>
      </c>
      <c r="BK138" s="18">
        <f>SUMIFS(Fluxo!$N:$N,Fluxo!$S:$S,"&gt;"&amp;BJ$5,Fluxo!$S:$S,"&lt;="&amp;BK$5,Fluxo!$D:$D,$D138)</f>
        <v>0</v>
      </c>
      <c r="BL138" s="18">
        <f>SUMIFS(Fluxo!$N:$N,Fluxo!$S:$S,"&gt;"&amp;BK$5,Fluxo!$S:$S,"&lt;="&amp;BL$5,Fluxo!$D:$D,$D138)</f>
        <v>0</v>
      </c>
      <c r="BM138" s="18">
        <f>SUMIFS(Fluxo!$N:$N,Fluxo!$S:$S,"&gt;"&amp;BL$5,Fluxo!$S:$S,"&lt;="&amp;BM$5,Fluxo!$D:$D,$D138)</f>
        <v>0</v>
      </c>
      <c r="BN138" s="18">
        <f>SUMIFS(Fluxo!$N:$N,Fluxo!$S:$S,"&gt;"&amp;BM$5,Fluxo!$S:$S,"&lt;="&amp;BN$5,Fluxo!$D:$D,$D138)</f>
        <v>0</v>
      </c>
      <c r="BO138" s="18">
        <f>SUMIFS(Fluxo!$N:$N,Fluxo!$S:$S,"&gt;"&amp;BN$5,Fluxo!$S:$S,"&lt;="&amp;BO$5,Fluxo!$D:$D,$D138)</f>
        <v>0</v>
      </c>
      <c r="BP138" s="18">
        <f>SUMIFS(Fluxo!$N:$N,Fluxo!$S:$S,"&gt;"&amp;BO$5,Fluxo!$S:$S,"&lt;="&amp;BP$5,Fluxo!$D:$D,$D138)</f>
        <v>0</v>
      </c>
      <c r="BQ138" s="18">
        <f>SUMIFS(Fluxo!$N:$N,Fluxo!$S:$S,"&gt;"&amp;BP$5,Fluxo!$S:$S,"&lt;="&amp;BQ$5,Fluxo!$D:$D,$D138)</f>
        <v>0</v>
      </c>
      <c r="BR138" s="18">
        <f>SUMIFS(Fluxo!$N:$N,Fluxo!$S:$S,"&gt;"&amp;BQ$5,Fluxo!$S:$S,"&lt;="&amp;BR$5,Fluxo!$D:$D,$D138)</f>
        <v>0</v>
      </c>
      <c r="BS138" s="18">
        <f>SUMIFS(Fluxo!$N:$N,Fluxo!$S:$S,"&gt;"&amp;BR$5,Fluxo!$S:$S,"&lt;="&amp;BS$5,Fluxo!$D:$D,$D138)</f>
        <v>0</v>
      </c>
      <c r="BT138" s="18">
        <f>SUMIFS(Fluxo!$N:$N,Fluxo!$S:$S,"&gt;"&amp;BS$5,Fluxo!$S:$S,"&lt;="&amp;BT$5,Fluxo!$D:$D,$D138)</f>
        <v>0</v>
      </c>
      <c r="BU138" s="18">
        <f>SUMIFS(Fluxo!$N:$N,Fluxo!$S:$S,"&gt;"&amp;BT$5,Fluxo!$S:$S,"&lt;="&amp;BU$5,Fluxo!$D:$D,$D138)</f>
        <v>0</v>
      </c>
      <c r="BV138" s="18">
        <f>SUMIFS(Fluxo!$N:$N,Fluxo!$S:$S,"&gt;"&amp;BU$5,Fluxo!$S:$S,"&lt;="&amp;BV$5,Fluxo!$D:$D,$D138)</f>
        <v>0</v>
      </c>
      <c r="BW138" s="18">
        <f>SUMIFS(Fluxo!$N:$N,Fluxo!$S:$S,"&gt;"&amp;BV$5,Fluxo!$S:$S,"&lt;="&amp;BW$5,Fluxo!$D:$D,$D138)</f>
        <v>0</v>
      </c>
      <c r="BX138" s="18">
        <f>SUMIFS(Fluxo!$N:$N,Fluxo!$S:$S,"&gt;"&amp;BW$5,Fluxo!$S:$S,"&lt;="&amp;BX$5,Fluxo!$D:$D,$D138)</f>
        <v>0</v>
      </c>
      <c r="BY138" s="18">
        <f>SUMIFS(Fluxo!$N:$N,Fluxo!$S:$S,"&gt;"&amp;BX$5,Fluxo!$S:$S,"&lt;="&amp;BY$5,Fluxo!$D:$D,$D138)</f>
        <v>0</v>
      </c>
      <c r="BZ138" s="18">
        <f>SUMIFS(Fluxo!$N:$N,Fluxo!$S:$S,"&gt;"&amp;BY$5,Fluxo!$S:$S,"&lt;="&amp;BZ$5,Fluxo!$D:$D,$D138)</f>
        <v>0</v>
      </c>
      <c r="CA138" s="18">
        <f>SUMIFS(Fluxo!$N:$N,Fluxo!$S:$S,"&gt;"&amp;BZ$5,Fluxo!$S:$S,"&lt;="&amp;CA$5,Fluxo!$D:$D,$D138)</f>
        <v>0</v>
      </c>
      <c r="CB138" s="18">
        <f>SUMIFS(Fluxo!$N:$N,Fluxo!$S:$S,"&gt;"&amp;CA$5,Fluxo!$S:$S,"&lt;="&amp;CB$5,Fluxo!$D:$D,$D138)</f>
        <v>0</v>
      </c>
      <c r="CC138" s="18">
        <f>SUMIFS(Fluxo!$N:$N,Fluxo!$S:$S,"&gt;"&amp;CB$5,Fluxo!$S:$S,"&lt;="&amp;CC$5,Fluxo!$D:$D,$D138)</f>
        <v>0</v>
      </c>
      <c r="CD138" s="18">
        <f>SUMIFS(Fluxo!$N:$N,Fluxo!$S:$S,"&gt;"&amp;CC$5,Fluxo!$S:$S,"&lt;="&amp;CD$5,Fluxo!$D:$D,$D138)</f>
        <v>0</v>
      </c>
      <c r="CE138" s="18">
        <f>SUMIFS(Fluxo!$N:$N,Fluxo!$S:$S,"&gt;"&amp;CD$5,Fluxo!$S:$S,"&lt;="&amp;CE$5,Fluxo!$D:$D,$D138)</f>
        <v>0</v>
      </c>
      <c r="CF138" s="18">
        <f>SUMIFS(Fluxo!$N:$N,Fluxo!$S:$S,"&gt;"&amp;CE$5,Fluxo!$S:$S,"&lt;="&amp;CF$5,Fluxo!$D:$D,$D138)</f>
        <v>0</v>
      </c>
      <c r="CG138" s="18">
        <f>SUMIFS(Fluxo!$N:$N,Fluxo!$S:$S,"&gt;"&amp;CF$5,Fluxo!$S:$S,"&lt;="&amp;CG$5,Fluxo!$D:$D,$D138)</f>
        <v>0</v>
      </c>
      <c r="CH138" s="18">
        <f>SUMIFS(Fluxo!$N:$N,Fluxo!$S:$S,"&gt;"&amp;CG$5,Fluxo!$S:$S,"&lt;="&amp;CH$5,Fluxo!$D:$D,$D138)</f>
        <v>0</v>
      </c>
      <c r="CI138" s="18">
        <f>SUMIFS(Fluxo!$N:$N,Fluxo!$S:$S,"&gt;"&amp;CH$5,Fluxo!$S:$S,"&lt;="&amp;CI$5,Fluxo!$D:$D,$D138)</f>
        <v>0</v>
      </c>
      <c r="CJ138" s="18">
        <f>SUMIFS(Fluxo!$N:$N,Fluxo!$S:$S,"&gt;"&amp;CI$5,Fluxo!$S:$S,"&lt;="&amp;CJ$5,Fluxo!$D:$D,$D138)</f>
        <v>0</v>
      </c>
      <c r="CK138" s="18">
        <f>SUMIFS(Fluxo!$N:$N,Fluxo!$S:$S,"&gt;"&amp;CJ$5,Fluxo!$S:$S,"&lt;="&amp;CK$5,Fluxo!$D:$D,$D138)</f>
        <v>0</v>
      </c>
      <c r="CL138" s="18">
        <f>SUMIFS(Fluxo!$N:$N,Fluxo!$S:$S,"&gt;"&amp;CK$5,Fluxo!$S:$S,"&lt;="&amp;CL$5,Fluxo!$D:$D,$D138)</f>
        <v>0</v>
      </c>
      <c r="CM138" s="18">
        <f>SUMIFS(Fluxo!$N:$N,Fluxo!$S:$S,"&gt;"&amp;CL$5,Fluxo!$S:$S,"&lt;="&amp;CM$5,Fluxo!$D:$D,$D138)</f>
        <v>0</v>
      </c>
      <c r="CN138" s="18">
        <f>SUMIFS(Fluxo!$N:$N,Fluxo!$S:$S,"&gt;"&amp;CM$5,Fluxo!$S:$S,"&lt;="&amp;CN$5,Fluxo!$D:$D,$D138)</f>
        <v>0</v>
      </c>
      <c r="CO138" s="18">
        <f>SUMIFS(Fluxo!$N:$N,Fluxo!$S:$S,"&gt;"&amp;CN$5,Fluxo!$S:$S,"&lt;="&amp;CO$5,Fluxo!$D:$D,$D138)</f>
        <v>0</v>
      </c>
      <c r="CP138" s="18">
        <f>SUMIFS(Fluxo!$N:$N,Fluxo!$S:$S,"&gt;"&amp;CO$5,Fluxo!$S:$S,"&lt;="&amp;CP$5,Fluxo!$D:$D,$D138)</f>
        <v>0</v>
      </c>
      <c r="CQ138" s="18">
        <f>SUMIFS(Fluxo!$N:$N,Fluxo!$S:$S,"&gt;"&amp;CP$5,Fluxo!$S:$S,"&lt;="&amp;CQ$5,Fluxo!$D:$D,$D138)</f>
        <v>0</v>
      </c>
      <c r="CR138" s="18">
        <f>SUMIFS(Fluxo!$N:$N,Fluxo!$S:$S,"&gt;"&amp;CQ$5,Fluxo!$S:$S,"&lt;="&amp;CR$5,Fluxo!$D:$D,$D138)</f>
        <v>0</v>
      </c>
      <c r="CS138" s="18">
        <f>SUMIFS(Fluxo!$N:$N,Fluxo!$S:$S,"&gt;"&amp;CR$5,Fluxo!$S:$S,"&lt;="&amp;CS$5,Fluxo!$D:$D,$D138)</f>
        <v>0</v>
      </c>
      <c r="CT138" s="18">
        <f>SUMIFS(Fluxo!$N:$N,Fluxo!$S:$S,"&gt;"&amp;CS$5,Fluxo!$S:$S,"&lt;="&amp;CT$5,Fluxo!$D:$D,$D138)</f>
        <v>0</v>
      </c>
      <c r="CU138" s="18">
        <f>SUMIFS(Fluxo!$N:$N,Fluxo!$S:$S,"&gt;"&amp;CT$5,Fluxo!$S:$S,"&lt;="&amp;CU$5,Fluxo!$D:$D,$D138)</f>
        <v>0</v>
      </c>
      <c r="CV138" s="18">
        <f>SUMIFS(Fluxo!$N:$N,Fluxo!$S:$S,"&gt;"&amp;CU$5,Fluxo!$S:$S,"&lt;="&amp;CV$5,Fluxo!$D:$D,$D138)</f>
        <v>0</v>
      </c>
      <c r="CW138" s="18">
        <f>SUMIFS(Fluxo!$N:$N,Fluxo!$S:$S,"&gt;"&amp;CV$5,Fluxo!$S:$S,"&lt;="&amp;CW$5,Fluxo!$D:$D,$D138)</f>
        <v>0</v>
      </c>
      <c r="CX138" s="18">
        <f>SUMIFS(Fluxo!$N:$N,Fluxo!$S:$S,"&gt;"&amp;CW$5,Fluxo!$S:$S,"&lt;="&amp;CX$5,Fluxo!$D:$D,$D138)</f>
        <v>0</v>
      </c>
      <c r="CY138" s="18">
        <f>SUMIFS(Fluxo!$N:$N,Fluxo!$S:$S,"&gt;"&amp;CX$5,Fluxo!$S:$S,"&lt;="&amp;CY$5,Fluxo!$D:$D,$D138)</f>
        <v>0</v>
      </c>
      <c r="CZ138" s="18">
        <f>SUMIFS(Fluxo!$N:$N,Fluxo!$S:$S,"&gt;"&amp;CY$5,Fluxo!$S:$S,"&lt;="&amp;CZ$5,Fluxo!$D:$D,$D138)</f>
        <v>0</v>
      </c>
      <c r="DA138" s="18">
        <f>SUMIFS(Fluxo!$N:$N,Fluxo!$S:$S,"&gt;"&amp;CZ$5,Fluxo!$S:$S,"&lt;="&amp;DA$5,Fluxo!$D:$D,$D138)</f>
        <v>0</v>
      </c>
      <c r="DB138" s="18">
        <f>SUMIFS(Fluxo!$N:$N,Fluxo!$S:$S,"&gt;"&amp;DA$5,Fluxo!$S:$S,"&lt;="&amp;DB$5,Fluxo!$D:$D,$D138)</f>
        <v>0</v>
      </c>
      <c r="DC138" s="18">
        <f>SUMIFS(Fluxo!$N:$N,Fluxo!$S:$S,"&gt;"&amp;DB$5,Fluxo!$S:$S,"&lt;="&amp;DC$5,Fluxo!$D:$D,$D138)</f>
        <v>0</v>
      </c>
      <c r="DD138" s="18">
        <f>SUMIFS(Fluxo!$N:$N,Fluxo!$S:$S,"&gt;"&amp;DC$5,Fluxo!$S:$S,"&lt;="&amp;DD$5,Fluxo!$D:$D,$D138)</f>
        <v>0</v>
      </c>
      <c r="DE138" s="18">
        <f>SUMIFS(Fluxo!$N:$N,Fluxo!$S:$S,"&gt;"&amp;DD$5,Fluxo!$S:$S,"&lt;="&amp;DE$5,Fluxo!$D:$D,$D138)</f>
        <v>0</v>
      </c>
      <c r="DF138" s="18">
        <f>SUMIFS(Fluxo!$N:$N,Fluxo!$S:$S,"&gt;"&amp;DE$5,Fluxo!$S:$S,"&lt;="&amp;DF$5,Fluxo!$D:$D,$D138)</f>
        <v>0</v>
      </c>
      <c r="DG138" s="18">
        <f>SUMIFS(Fluxo!$N:$N,Fluxo!$S:$S,"&gt;"&amp;DF$5,Fluxo!$S:$S,"&lt;="&amp;DG$5,Fluxo!$D:$D,$D138)</f>
        <v>0</v>
      </c>
      <c r="DH138" s="18">
        <f>SUMIFS(Fluxo!$N:$N,Fluxo!$S:$S,"&gt;"&amp;DG$5,Fluxo!$S:$S,"&lt;="&amp;DH$5,Fluxo!$D:$D,$D138)</f>
        <v>0</v>
      </c>
      <c r="DI138" s="18">
        <f>SUMIFS(Fluxo!$N:$N,Fluxo!$S:$S,"&gt;"&amp;DH$5,Fluxo!$S:$S,"&lt;="&amp;DI$5,Fluxo!$D:$D,$D138)</f>
        <v>0</v>
      </c>
      <c r="DJ138" s="18">
        <f>SUMIFS(Fluxo!$N:$N,Fluxo!$S:$S,"&gt;"&amp;DI$5,Fluxo!$S:$S,"&lt;="&amp;DJ$5,Fluxo!$D:$D,$D138)</f>
        <v>0</v>
      </c>
      <c r="DK138" s="18">
        <f>SUMIFS(Fluxo!$N:$N,Fluxo!$S:$S,"&gt;"&amp;DJ$5,Fluxo!$S:$S,"&lt;="&amp;DK$5,Fluxo!$D:$D,$D138)</f>
        <v>0</v>
      </c>
      <c r="DL138" s="18">
        <f>SUMIFS(Fluxo!$N:$N,Fluxo!$S:$S,"&gt;"&amp;DK$5,Fluxo!$S:$S,"&lt;="&amp;DL$5,Fluxo!$D:$D,$D138)</f>
        <v>0</v>
      </c>
      <c r="DM138" s="18">
        <f>SUMIFS(Fluxo!$N:$N,Fluxo!$S:$S,"&gt;"&amp;DL$5,Fluxo!$S:$S,"&lt;="&amp;DM$5,Fluxo!$D:$D,$D138)</f>
        <v>0</v>
      </c>
      <c r="DN138" s="18">
        <f>SUMIFS(Fluxo!$N:$N,Fluxo!$S:$S,"&gt;"&amp;DM$5,Fluxo!$S:$S,"&lt;="&amp;DN$5,Fluxo!$D:$D,$D138)</f>
        <v>0</v>
      </c>
      <c r="DO138" s="18">
        <f>SUMIFS(Fluxo!$N:$N,Fluxo!$S:$S,"&gt;"&amp;DN$5,Fluxo!$S:$S,"&lt;="&amp;DO$5,Fluxo!$D:$D,$D138)</f>
        <v>0</v>
      </c>
      <c r="DP138" s="18">
        <f>SUMIFS(Fluxo!$N:$N,Fluxo!$S:$S,"&gt;"&amp;DO$5,Fluxo!$S:$S,"&lt;="&amp;DP$5,Fluxo!$D:$D,$D138)</f>
        <v>0</v>
      </c>
      <c r="DQ138" s="18">
        <f>SUMIFS(Fluxo!$N:$N,Fluxo!$S:$S,"&gt;"&amp;DP$5,Fluxo!$S:$S,"&lt;="&amp;DQ$5,Fluxo!$D:$D,$D138)</f>
        <v>0</v>
      </c>
      <c r="DR138" s="18">
        <f>SUMIFS(Fluxo!$N:$N,Fluxo!$S:$S,"&gt;"&amp;DQ$5,Fluxo!$S:$S,"&lt;="&amp;DR$5,Fluxo!$D:$D,$D138)</f>
        <v>0</v>
      </c>
      <c r="DS138" s="18">
        <f>SUMIFS(Fluxo!$N:$N,Fluxo!$S:$S,"&gt;"&amp;DR$5,Fluxo!$S:$S,"&lt;="&amp;DS$5,Fluxo!$D:$D,$D138)</f>
        <v>0</v>
      </c>
      <c r="DT138" s="18">
        <f>SUMIFS(Fluxo!$N:$N,Fluxo!$S:$S,"&gt;"&amp;DS$5,Fluxo!$S:$S,"&lt;="&amp;DT$5,Fluxo!$D:$D,$D138)</f>
        <v>0</v>
      </c>
      <c r="DU138" s="18">
        <f>SUMIFS(Fluxo!$N:$N,Fluxo!$S:$S,"&gt;"&amp;DT$5,Fluxo!$S:$S,"&lt;="&amp;DU$5,Fluxo!$D:$D,$D138)</f>
        <v>0</v>
      </c>
      <c r="DV138" s="18">
        <f>SUMIFS(Fluxo!$N:$N,Fluxo!$S:$S,"&gt;"&amp;DU$5,Fluxo!$S:$S,"&lt;="&amp;DV$5,Fluxo!$D:$D,$D138)</f>
        <v>0</v>
      </c>
      <c r="DW138" s="18">
        <f>SUMIFS(Fluxo!$N:$N,Fluxo!$S:$S,"&gt;"&amp;DV$5,Fluxo!$S:$S,"&lt;="&amp;DW$5,Fluxo!$D:$D,$D138)</f>
        <v>0</v>
      </c>
      <c r="DX138" s="18">
        <f>SUMIFS(Fluxo!$N:$N,Fluxo!$S:$S,"&gt;"&amp;DW$5,Fluxo!$S:$S,"&lt;="&amp;DX$5,Fluxo!$D:$D,$D138)</f>
        <v>0</v>
      </c>
      <c r="DY138" s="18">
        <f>SUMIFS(Fluxo!$N:$N,Fluxo!$S:$S,"&gt;"&amp;DX$5,Fluxo!$S:$S,"&lt;="&amp;DY$5,Fluxo!$D:$D,$D138)</f>
        <v>0</v>
      </c>
      <c r="DZ138" s="18">
        <f>SUMIFS(Fluxo!$N:$N,Fluxo!$S:$S,"&gt;"&amp;DY$5,Fluxo!$S:$S,"&lt;="&amp;DZ$5,Fluxo!$D:$D,$D138)</f>
        <v>0</v>
      </c>
      <c r="EA138" s="18">
        <f>SUMIFS(Fluxo!$N:$N,Fluxo!$S:$S,"&gt;"&amp;DZ$5,Fluxo!$S:$S,"&lt;="&amp;EA$5,Fluxo!$D:$D,$D138)</f>
        <v>0</v>
      </c>
      <c r="EB138" s="18">
        <f>SUMIFS(Fluxo!$N:$N,Fluxo!$S:$S,"&gt;"&amp;EA$5,Fluxo!$S:$S,"&lt;="&amp;EB$5,Fluxo!$D:$D,$D138)</f>
        <v>0</v>
      </c>
      <c r="EC138" s="18">
        <f>SUMIFS(Fluxo!$N:$N,Fluxo!$S:$S,"&gt;"&amp;EB$5,Fluxo!$S:$S,"&lt;="&amp;EC$5,Fluxo!$D:$D,$D138)</f>
        <v>0</v>
      </c>
      <c r="ED138" s="18">
        <f>SUMIFS(Fluxo!$N:$N,Fluxo!$S:$S,"&gt;"&amp;EC$5,Fluxo!$S:$S,"&lt;="&amp;ED$5,Fluxo!$D:$D,$D138)</f>
        <v>0</v>
      </c>
      <c r="EE138" s="18">
        <f>SUMIFS(Fluxo!$N:$N,Fluxo!$S:$S,"&gt;"&amp;ED$5,Fluxo!$S:$S,"&lt;="&amp;EE$5,Fluxo!$D:$D,$D138)</f>
        <v>0</v>
      </c>
      <c r="EF138" s="18">
        <f>SUMIFS(Fluxo!$N:$N,Fluxo!$S:$S,"&gt;"&amp;EE$5,Fluxo!$S:$S,"&lt;="&amp;EF$5,Fluxo!$D:$D,$D138)</f>
        <v>0</v>
      </c>
      <c r="EG138" s="18">
        <f>SUMIFS(Fluxo!$N:$N,Fluxo!$S:$S,"&gt;"&amp;EF$5,Fluxo!$S:$S,"&lt;="&amp;EG$5,Fluxo!$D:$D,$D138)</f>
        <v>0</v>
      </c>
      <c r="EH138" s="18">
        <f>SUMIFS(Fluxo!$N:$N,Fluxo!$S:$S,"&gt;"&amp;EG$5,Fluxo!$S:$S,"&lt;="&amp;EH$5,Fluxo!$D:$D,$D138)</f>
        <v>0</v>
      </c>
      <c r="EI138" s="18">
        <f>SUMIFS(Fluxo!$N:$N,Fluxo!$S:$S,"&gt;"&amp;EH$5,Fluxo!$S:$S,"&lt;="&amp;EI$5,Fluxo!$D:$D,$D138)</f>
        <v>0</v>
      </c>
      <c r="EJ138" s="18">
        <f>SUMIFS(Fluxo!$N:$N,Fluxo!$S:$S,"&gt;"&amp;EI$5,Fluxo!$S:$S,"&lt;="&amp;EJ$5,Fluxo!$D:$D,$D138)</f>
        <v>0</v>
      </c>
      <c r="EK138" s="18">
        <f>SUMIFS(Fluxo!$N:$N,Fluxo!$S:$S,"&gt;"&amp;EJ$5,Fluxo!$S:$S,"&lt;="&amp;EK$5,Fluxo!$D:$D,$D138)</f>
        <v>0</v>
      </c>
      <c r="EL138" s="18">
        <f>SUMIFS(Fluxo!$N:$N,Fluxo!$S:$S,"&gt;"&amp;EK$5,Fluxo!$S:$S,"&lt;="&amp;EL$5,Fluxo!$D:$D,$D138)</f>
        <v>0</v>
      </c>
      <c r="EM138" s="18">
        <f>SUMIFS(Fluxo!$N:$N,Fluxo!$S:$S,"&gt;"&amp;EL$5,Fluxo!$S:$S,"&lt;="&amp;EM$5,Fluxo!$D:$D,$D138)</f>
        <v>0</v>
      </c>
      <c r="EN138" s="18">
        <f>SUMIFS(Fluxo!$N:$N,Fluxo!$S:$S,"&gt;"&amp;EM$5,Fluxo!$S:$S,"&lt;="&amp;EN$5,Fluxo!$D:$D,$D138)</f>
        <v>0</v>
      </c>
      <c r="EO138" s="18">
        <f>SUMIFS(Fluxo!$N:$N,Fluxo!$S:$S,"&gt;"&amp;EN$5,Fluxo!$S:$S,"&lt;="&amp;EO$5,Fluxo!$D:$D,$D138)</f>
        <v>0</v>
      </c>
      <c r="EP138" s="18">
        <f>SUMIFS(Fluxo!$N:$N,Fluxo!$S:$S,"&gt;"&amp;EO$5,Fluxo!$S:$S,"&lt;="&amp;EP$5,Fluxo!$D:$D,$D138)</f>
        <v>0</v>
      </c>
      <c r="EQ138" s="18">
        <f>SUMIFS(Fluxo!$N:$N,Fluxo!$S:$S,"&gt;"&amp;EP$5,Fluxo!$S:$S,"&lt;="&amp;EQ$5,Fluxo!$D:$D,$D138)</f>
        <v>0</v>
      </c>
      <c r="ER138" s="18">
        <f>SUMIFS(Fluxo!$N:$N,Fluxo!$S:$S,"&gt;"&amp;EQ$5,Fluxo!$S:$S,"&lt;="&amp;ER$5,Fluxo!$D:$D,$D138)</f>
        <v>0</v>
      </c>
      <c r="ES138" s="18">
        <f>SUMIFS(Fluxo!$N:$N,Fluxo!$S:$S,"&gt;"&amp;ER$5,Fluxo!$S:$S,"&lt;="&amp;ES$5,Fluxo!$D:$D,$D138)</f>
        <v>0</v>
      </c>
      <c r="ET138" s="18">
        <f>SUMIFS(Fluxo!$N:$N,Fluxo!$S:$S,"&gt;"&amp;ES$5,Fluxo!$S:$S,"&lt;="&amp;ET$5,Fluxo!$D:$D,$D138)</f>
        <v>0</v>
      </c>
      <c r="EU138" s="18">
        <f>SUMIFS(Fluxo!$N:$N,Fluxo!$S:$S,"&gt;"&amp;ET$5,Fluxo!$S:$S,"&lt;="&amp;EU$5,Fluxo!$D:$D,$D138)</f>
        <v>0</v>
      </c>
      <c r="EV138" s="18">
        <f>SUMIFS(Fluxo!$N:$N,Fluxo!$S:$S,"&gt;"&amp;EU$5,Fluxo!$S:$S,"&lt;="&amp;EV$5,Fluxo!$D:$D,$D138)</f>
        <v>0</v>
      </c>
      <c r="EW138" s="18">
        <f>SUMIFS(Fluxo!$N:$N,Fluxo!$S:$S,"&gt;"&amp;EV$5,Fluxo!$S:$S,"&lt;="&amp;EW$5,Fluxo!$D:$D,$D138)</f>
        <v>0</v>
      </c>
      <c r="EX138" s="18">
        <f>SUMIFS(Fluxo!$N:$N,Fluxo!$S:$S,"&gt;"&amp;EW$5,Fluxo!$S:$S,"&lt;="&amp;EX$5,Fluxo!$D:$D,$D138)</f>
        <v>0</v>
      </c>
      <c r="EY138" s="18">
        <f>SUMIFS(Fluxo!$N:$N,Fluxo!$S:$S,"&gt;"&amp;EX$5,Fluxo!$S:$S,"&lt;="&amp;EY$5,Fluxo!$D:$D,$D138)</f>
        <v>0</v>
      </c>
      <c r="EZ138" s="18">
        <f>SUMIFS(Fluxo!$N:$N,Fluxo!$S:$S,"&gt;"&amp;EY$5,Fluxo!$S:$S,"&lt;="&amp;EZ$5,Fluxo!$D:$D,$D138)</f>
        <v>0</v>
      </c>
      <c r="FA138" s="18">
        <f>SUMIFS(Fluxo!$N:$N,Fluxo!$S:$S,"&gt;"&amp;EZ$5,Fluxo!$S:$S,"&lt;="&amp;FA$5,Fluxo!$D:$D,$D138)</f>
        <v>0</v>
      </c>
      <c r="FB138" s="18">
        <f>SUMIFS(Fluxo!$N:$N,Fluxo!$S:$S,"&gt;"&amp;FA$5,Fluxo!$S:$S,"&lt;="&amp;FB$5,Fluxo!$D:$D,$D138)</f>
        <v>0</v>
      </c>
      <c r="FC138" s="18">
        <f>SUMIFS(Fluxo!$N:$N,Fluxo!$S:$S,"&gt;"&amp;FB$5,Fluxo!$S:$S,"&lt;="&amp;FC$5,Fluxo!$D:$D,$D138)</f>
        <v>0</v>
      </c>
      <c r="FD138" s="18">
        <f>SUMIFS(Fluxo!$N:$N,Fluxo!$S:$S,"&gt;"&amp;FC$5,Fluxo!$S:$S,"&lt;="&amp;FD$5,Fluxo!$D:$D,$D138)</f>
        <v>0</v>
      </c>
      <c r="FE138" s="18">
        <f>SUMIFS(Fluxo!$N:$N,Fluxo!$S:$S,"&gt;"&amp;FD$5,Fluxo!$S:$S,"&lt;="&amp;FE$5,Fluxo!$D:$D,$D138)</f>
        <v>0</v>
      </c>
      <c r="FF138" s="18">
        <f>SUMIFS(Fluxo!$N:$N,Fluxo!$S:$S,"&gt;"&amp;FE$5,Fluxo!$S:$S,"&lt;="&amp;FF$5,Fluxo!$D:$D,$D138)</f>
        <v>0</v>
      </c>
      <c r="FG138" s="18">
        <f>SUMIFS(Fluxo!$N:$N,Fluxo!$S:$S,"&gt;"&amp;FF$5,Fluxo!$S:$S,"&lt;="&amp;FG$5,Fluxo!$D:$D,$D138)</f>
        <v>0</v>
      </c>
      <c r="FH138" s="18">
        <f>SUMIFS(Fluxo!$N:$N,Fluxo!$S:$S,"&gt;"&amp;FG$5,Fluxo!$S:$S,"&lt;="&amp;FH$5,Fluxo!$D:$D,$D138)</f>
        <v>0</v>
      </c>
      <c r="FI138" s="18">
        <f>SUMIFS(Fluxo!$N:$N,Fluxo!$S:$S,"&gt;"&amp;FH$5,Fluxo!$S:$S,"&lt;="&amp;FI$5,Fluxo!$D:$D,$D138)</f>
        <v>0</v>
      </c>
      <c r="FJ138" s="18">
        <f>SUMIFS(Fluxo!$N:$N,Fluxo!$S:$S,"&gt;"&amp;FI$5,Fluxo!$S:$S,"&lt;="&amp;FJ$5,Fluxo!$D:$D,$D138)</f>
        <v>0</v>
      </c>
      <c r="FK138" s="18">
        <f>SUMIFS(Fluxo!$N:$N,Fluxo!$S:$S,"&gt;"&amp;FJ$5,Fluxo!$S:$S,"&lt;="&amp;FK$5,Fluxo!$D:$D,$D138)</f>
        <v>0</v>
      </c>
      <c r="FL138" s="18">
        <f>SUMIFS(Fluxo!$N:$N,Fluxo!$S:$S,"&gt;"&amp;FK$5,Fluxo!$S:$S,"&lt;="&amp;FL$5,Fluxo!$D:$D,$D138)</f>
        <v>0</v>
      </c>
      <c r="FM138" s="18">
        <f>SUMIFS(Fluxo!$N:$N,Fluxo!$S:$S,"&gt;"&amp;FL$5,Fluxo!$S:$S,"&lt;="&amp;FM$5,Fluxo!$D:$D,$D138)</f>
        <v>0</v>
      </c>
      <c r="FN138" s="18">
        <f>SUMIFS(Fluxo!$N:$N,Fluxo!$S:$S,"&gt;"&amp;FM$5,Fluxo!$S:$S,"&lt;="&amp;FN$5,Fluxo!$D:$D,$D138)</f>
        <v>0</v>
      </c>
      <c r="FO138" s="18">
        <f>SUMIFS(Fluxo!$N:$N,Fluxo!$S:$S,"&gt;"&amp;FN$5,Fluxo!$S:$S,"&lt;="&amp;FO$5,Fluxo!$D:$D,$D138)</f>
        <v>0</v>
      </c>
      <c r="FP138" s="18">
        <f>SUMIFS(Fluxo!$N:$N,Fluxo!$S:$S,"&gt;"&amp;FO$5,Fluxo!$S:$S,"&lt;="&amp;FP$5,Fluxo!$D:$D,$D138)</f>
        <v>0</v>
      </c>
      <c r="FQ138" s="18">
        <f>SUMIFS(Fluxo!$N:$N,Fluxo!$S:$S,"&gt;"&amp;FP$5,Fluxo!$S:$S,"&lt;="&amp;FQ$5,Fluxo!$D:$D,$D138)</f>
        <v>0</v>
      </c>
      <c r="FR138" s="18">
        <f>SUMIFS(Fluxo!$N:$N,Fluxo!$S:$S,"&gt;"&amp;FQ$5,Fluxo!$S:$S,"&lt;="&amp;FR$5,Fluxo!$D:$D,$D138)</f>
        <v>0</v>
      </c>
      <c r="FS138" s="18">
        <f>SUMIFS(Fluxo!$N:$N,Fluxo!$S:$S,"&gt;"&amp;FR$5,Fluxo!$S:$S,"&lt;="&amp;FS$5,Fluxo!$D:$D,$D138)</f>
        <v>0</v>
      </c>
      <c r="FT138" s="18">
        <f>SUMIFS(Fluxo!$N:$N,Fluxo!$S:$S,"&gt;"&amp;FS$5,Fluxo!$S:$S,"&lt;="&amp;FT$5,Fluxo!$D:$D,$D138)</f>
        <v>0</v>
      </c>
      <c r="FU138" s="18">
        <f>SUMIFS(Fluxo!$N:$N,Fluxo!$S:$S,"&gt;"&amp;FT$5,Fluxo!$S:$S,"&lt;="&amp;FU$5,Fluxo!$D:$D,$D138)</f>
        <v>0</v>
      </c>
      <c r="FV138" s="18">
        <f>SUMIFS(Fluxo!$N:$N,Fluxo!$S:$S,"&gt;"&amp;FU$5,Fluxo!$S:$S,"&lt;="&amp;FV$5,Fluxo!$D:$D,$D138)</f>
        <v>0</v>
      </c>
      <c r="FW138" s="18">
        <f>SUMIFS(Fluxo!$N:$N,Fluxo!$S:$S,"&gt;"&amp;FV$5,Fluxo!$S:$S,"&lt;="&amp;FW$5,Fluxo!$D:$D,$D138)</f>
        <v>0</v>
      </c>
      <c r="FX138" s="18">
        <f>SUMIFS(Fluxo!$N:$N,Fluxo!$S:$S,"&gt;"&amp;FW$5,Fluxo!$S:$S,"&lt;="&amp;FX$5,Fluxo!$D:$D,$D138)</f>
        <v>0</v>
      </c>
      <c r="FY138" s="18">
        <f>SUMIFS(Fluxo!$N:$N,Fluxo!$S:$S,"&gt;"&amp;FX$5,Fluxo!$S:$S,"&lt;="&amp;FY$5,Fluxo!$D:$D,$D138)</f>
        <v>0</v>
      </c>
      <c r="FZ138" s="18">
        <f>SUMIFS(Fluxo!$N:$N,Fluxo!$S:$S,"&gt;"&amp;FY$5,Fluxo!$S:$S,"&lt;="&amp;FZ$5,Fluxo!$D:$D,$D138)</f>
        <v>0</v>
      </c>
      <c r="GA138" s="18">
        <f>SUMIFS(Fluxo!$N:$N,Fluxo!$S:$S,"&gt;"&amp;FZ$5,Fluxo!$S:$S,"&lt;="&amp;GA$5,Fluxo!$D:$D,$D138)</f>
        <v>0</v>
      </c>
      <c r="GB138" s="18">
        <f>SUMIFS(Fluxo!$N:$N,Fluxo!$S:$S,"&gt;"&amp;GA$5,Fluxo!$S:$S,"&lt;="&amp;GB$5,Fluxo!$D:$D,$D138)</f>
        <v>0</v>
      </c>
      <c r="GC138" s="18">
        <f>SUMIFS(Fluxo!$N:$N,Fluxo!$S:$S,"&gt;"&amp;GB$5,Fluxo!$S:$S,"&lt;="&amp;GC$5,Fluxo!$D:$D,$D138)</f>
        <v>0</v>
      </c>
      <c r="GD138" s="18">
        <f>SUMIFS(Fluxo!$N:$N,Fluxo!$S:$S,"&gt;"&amp;GC$5,Fluxo!$S:$S,"&lt;="&amp;GD$5,Fluxo!$D:$D,$D138)</f>
        <v>0</v>
      </c>
      <c r="GE138" s="18">
        <f>SUMIFS(Fluxo!$N:$N,Fluxo!$S:$S,"&gt;"&amp;GD$5,Fluxo!$S:$S,"&lt;="&amp;GE$5,Fluxo!$D:$D,$D138)</f>
        <v>0</v>
      </c>
      <c r="GF138" s="18">
        <f>SUMIFS(Fluxo!$N:$N,Fluxo!$S:$S,"&gt;"&amp;GE$5,Fluxo!$S:$S,"&lt;="&amp;GF$5,Fluxo!$D:$D,$D138)</f>
        <v>0</v>
      </c>
      <c r="GG138" s="18">
        <f>SUMIFS(Fluxo!$N:$N,Fluxo!$S:$S,"&gt;"&amp;GF$5,Fluxo!$S:$S,"&lt;="&amp;GG$5,Fluxo!$D:$D,$D138)</f>
        <v>0</v>
      </c>
      <c r="GH138" s="18">
        <f>SUMIFS(Fluxo!$N:$N,Fluxo!$S:$S,"&gt;"&amp;GG$5,Fluxo!$S:$S,"&lt;="&amp;GH$5,Fluxo!$D:$D,$D138)</f>
        <v>0</v>
      </c>
      <c r="GI138" s="18">
        <f>SUMIFS(Fluxo!$N:$N,Fluxo!$S:$S,"&gt;"&amp;GH$5,Fluxo!$S:$S,"&lt;="&amp;GI$5,Fluxo!$D:$D,$D138)</f>
        <v>0</v>
      </c>
      <c r="GJ138" s="18">
        <f>SUMIFS(Fluxo!$N:$N,Fluxo!$S:$S,"&gt;"&amp;GI$5,Fluxo!$S:$S,"&lt;="&amp;GJ$5,Fluxo!$D:$D,$D138)</f>
        <v>0</v>
      </c>
      <c r="GK138" s="18">
        <f>SUMIFS(Fluxo!$N:$N,Fluxo!$S:$S,"&gt;"&amp;GJ$5,Fluxo!$S:$S,"&lt;="&amp;GK$5,Fluxo!$D:$D,$D138)</f>
        <v>0</v>
      </c>
      <c r="GL138" s="18">
        <f>SUMIFS(Fluxo!$N:$N,Fluxo!$S:$S,"&gt;"&amp;GK$5,Fluxo!$S:$S,"&lt;="&amp;GL$5,Fluxo!$D:$D,$D138)</f>
        <v>0</v>
      </c>
      <c r="GM138" s="18">
        <f>SUMIFS(Fluxo!$N:$N,Fluxo!$S:$S,"&gt;"&amp;GL$5,Fluxo!$S:$S,"&lt;="&amp;GM$5,Fluxo!$D:$D,$D138)</f>
        <v>0</v>
      </c>
      <c r="GN138" s="18">
        <f>SUMIFS(Fluxo!$N:$N,Fluxo!$S:$S,"&gt;"&amp;GM$5,Fluxo!$S:$S,"&lt;="&amp;GN$5,Fluxo!$D:$D,$D138)</f>
        <v>0</v>
      </c>
      <c r="GO138" s="18">
        <f>SUMIFS(Fluxo!$N:$N,Fluxo!$S:$S,"&gt;"&amp;GN$5,Fluxo!$S:$S,"&lt;="&amp;GO$5,Fluxo!$D:$D,$D138)</f>
        <v>0</v>
      </c>
      <c r="GP138" s="18">
        <f>SUMIFS(Fluxo!$N:$N,Fluxo!$S:$S,"&gt;"&amp;GO$5,Fluxo!$S:$S,"&lt;="&amp;GP$5,Fluxo!$D:$D,$D138)</f>
        <v>0</v>
      </c>
      <c r="GQ138" s="18">
        <f>SUMIFS(Fluxo!$N:$N,Fluxo!$S:$S,"&gt;"&amp;GP$5,Fluxo!$S:$S,"&lt;="&amp;GQ$5,Fluxo!$D:$D,$D138)</f>
        <v>0</v>
      </c>
      <c r="GR138" s="18">
        <f>SUMIFS(Fluxo!$N:$N,Fluxo!$S:$S,"&gt;"&amp;GQ$5,Fluxo!$S:$S,"&lt;="&amp;GR$5,Fluxo!$D:$D,$D138)</f>
        <v>0</v>
      </c>
      <c r="GS138" s="18">
        <f>SUMIFS(Fluxo!$N:$N,Fluxo!$S:$S,"&gt;"&amp;GR$5,Fluxo!$S:$S,"&lt;="&amp;GS$5,Fluxo!$D:$D,$D138)</f>
        <v>0</v>
      </c>
      <c r="GT138" s="18">
        <f>SUMIFS(Fluxo!$N:$N,Fluxo!$S:$S,"&gt;"&amp;GS$5,Fluxo!$S:$S,"&lt;="&amp;GT$5,Fluxo!$D:$D,$D138)</f>
        <v>0</v>
      </c>
      <c r="GU138" s="18">
        <f>SUMIFS(Fluxo!$N:$N,Fluxo!$S:$S,"&gt;"&amp;GT$5,Fluxo!$S:$S,"&lt;="&amp;GU$5,Fluxo!$D:$D,$D138)</f>
        <v>0</v>
      </c>
      <c r="GV138" s="18">
        <f>SUMIFS(Fluxo!$N:$N,Fluxo!$S:$S,"&gt;"&amp;GU$5,Fluxo!$S:$S,"&lt;="&amp;GV$5,Fluxo!$D:$D,$D138)</f>
        <v>0</v>
      </c>
      <c r="GW138" s="18">
        <f>SUMIFS(Fluxo!$N:$N,Fluxo!$S:$S,"&gt;"&amp;GV$5,Fluxo!$S:$S,"&lt;="&amp;GW$5,Fluxo!$D:$D,$D138)</f>
        <v>0</v>
      </c>
      <c r="GX138" s="18">
        <f>SUMIFS(Fluxo!$N:$N,Fluxo!$S:$S,"&gt;"&amp;GW$5,Fluxo!$S:$S,"&lt;="&amp;GX$5,Fluxo!$D:$D,$D138)</f>
        <v>0</v>
      </c>
      <c r="GY138" s="18">
        <f>SUMIFS(Fluxo!$N:$N,Fluxo!$S:$S,"&gt;"&amp;GX$5,Fluxo!$S:$S,"&lt;="&amp;GY$5,Fluxo!$D:$D,$D138)</f>
        <v>0</v>
      </c>
      <c r="GZ138" s="18">
        <f>SUMIFS(Fluxo!$N:$N,Fluxo!$S:$S,"&gt;"&amp;GY$5,Fluxo!$S:$S,"&lt;="&amp;GZ$5,Fluxo!$D:$D,$D138)</f>
        <v>0</v>
      </c>
      <c r="HA138" s="18">
        <f>SUMIFS(Fluxo!$N:$N,Fluxo!$S:$S,"&gt;"&amp;GZ$5,Fluxo!$S:$S,"&lt;="&amp;HA$5,Fluxo!$D:$D,$D138)</f>
        <v>0</v>
      </c>
      <c r="HB138" s="18">
        <f>SUMIFS(Fluxo!$N:$N,Fluxo!$S:$S,"&gt;"&amp;HA$5,Fluxo!$S:$S,"&lt;="&amp;HB$5,Fluxo!$D:$D,$D138)</f>
        <v>0</v>
      </c>
      <c r="HC138" s="18">
        <f>SUMIFS(Fluxo!$N:$N,Fluxo!$S:$S,"&gt;"&amp;HB$5,Fluxo!$S:$S,"&lt;="&amp;HC$5,Fluxo!$D:$D,$D138)</f>
        <v>0</v>
      </c>
      <c r="HD138" s="18">
        <f>SUMIFS(Fluxo!$N:$N,Fluxo!$S:$S,"&gt;"&amp;HC$5,Fluxo!$S:$S,"&lt;="&amp;HD$5,Fluxo!$D:$D,$D138)</f>
        <v>0</v>
      </c>
      <c r="HE138" s="18">
        <f>SUMIFS(Fluxo!$N:$N,Fluxo!$S:$S,"&gt;"&amp;HD$5,Fluxo!$S:$S,"&lt;="&amp;HE$5,Fluxo!$D:$D,$D138)</f>
        <v>0</v>
      </c>
      <c r="HF138" s="18">
        <f>SUMIFS(Fluxo!$N:$N,Fluxo!$S:$S,"&gt;"&amp;HE$5,Fluxo!$S:$S,"&lt;="&amp;HF$5,Fluxo!$D:$D,$D138)</f>
        <v>0</v>
      </c>
    </row>
    <row r="139" spans="1:214">
      <c r="A139" s="20">
        <f t="shared" si="18"/>
        <v>129</v>
      </c>
      <c r="B139" s="140" t="str">
        <f>'Check Carteira'!C131</f>
        <v>E.1016.99.03.2009</v>
      </c>
      <c r="C139" s="141">
        <v>1</v>
      </c>
      <c r="D139" s="129" t="str">
        <f>'Check Carteira'!F131</f>
        <v>S-2009</v>
      </c>
      <c r="E139" s="21">
        <f>IFERROR(INDEX(Contratos!L:L,MATCH(D139,Contratos!R:R,0)),"")</f>
        <v>45301</v>
      </c>
      <c r="F139" s="139">
        <f>IFERROR(INDEX(Contratos!G:G,MATCH(D139,Contratos!R:R,0)),"")</f>
        <v>312925.33</v>
      </c>
      <c r="H139" s="83">
        <f t="shared" si="20"/>
        <v>324670.7199999998</v>
      </c>
      <c r="J139" s="18">
        <f>SUMIFS(Fluxo!$N:$N,Fluxo!$S:$S,"&gt;"&amp;I$5,Fluxo!$S:$S,"&lt;="&amp;J$5,Fluxo!$D:$D,$D139)</f>
        <v>0</v>
      </c>
      <c r="K139" s="18">
        <f>SUMIFS(Fluxo!$N:$N,Fluxo!$S:$S,"&gt;"&amp;J$5,Fluxo!$S:$S,"&lt;="&amp;K$5,Fluxo!$D:$D,$D139)</f>
        <v>0</v>
      </c>
      <c r="L139" s="18">
        <f>SUMIFS(Fluxo!$N:$N,Fluxo!$S:$S,"&gt;"&amp;K$5,Fluxo!$S:$S,"&lt;="&amp;L$5,Fluxo!$D:$D,$D139)</f>
        <v>0</v>
      </c>
      <c r="M139" s="18">
        <f>SUMIFS(Fluxo!$N:$N,Fluxo!$S:$S,"&gt;"&amp;L$5,Fluxo!$S:$S,"&lt;="&amp;M$5,Fluxo!$D:$D,$D139)</f>
        <v>0</v>
      </c>
      <c r="N139" s="18">
        <f>SUMIFS(Fluxo!$N:$N,Fluxo!$S:$S,"&gt;"&amp;M$5,Fluxo!$S:$S,"&lt;="&amp;N$5,Fluxo!$D:$D,$D139)</f>
        <v>0</v>
      </c>
      <c r="O139" s="18">
        <f>SUMIFS(Fluxo!$N:$N,Fluxo!$S:$S,"&gt;"&amp;N$5,Fluxo!$S:$S,"&lt;="&amp;O$5,Fluxo!$D:$D,$D139)</f>
        <v>0</v>
      </c>
      <c r="P139" s="18">
        <f>SUMIFS(Fluxo!$N:$N,Fluxo!$S:$S,"&gt;"&amp;O$5,Fluxo!$S:$S,"&lt;="&amp;P$5,Fluxo!$D:$D,$D139)</f>
        <v>0</v>
      </c>
      <c r="Q139" s="18">
        <f>SUMIFS(Fluxo!$N:$N,Fluxo!$S:$S,"&gt;"&amp;P$5,Fluxo!$S:$S,"&lt;="&amp;Q$5,Fluxo!$D:$D,$D139)</f>
        <v>0</v>
      </c>
      <c r="R139" s="18">
        <f>SUMIFS(Fluxo!$N:$N,Fluxo!$S:$S,"&gt;"&amp;Q$5,Fluxo!$S:$S,"&lt;="&amp;R$5,Fluxo!$D:$D,$D139)</f>
        <v>0</v>
      </c>
      <c r="S139" s="18">
        <f>SUMIFS(Fluxo!$N:$N,Fluxo!$S:$S,"&gt;"&amp;R$5,Fluxo!$S:$S,"&lt;="&amp;S$5,Fluxo!$D:$D,$D139)</f>
        <v>42571.3</v>
      </c>
      <c r="T139" s="18">
        <f>SUMIFS(Fluxo!$N:$N,Fluxo!$S:$S,"&gt;"&amp;S$5,Fluxo!$S:$S,"&lt;="&amp;T$5,Fluxo!$D:$D,$D139)</f>
        <v>3510.74</v>
      </c>
      <c r="U139" s="18">
        <f>SUMIFS(Fluxo!$N:$N,Fluxo!$S:$S,"&gt;"&amp;T$5,Fluxo!$S:$S,"&lt;="&amp;U$5,Fluxo!$D:$D,$D139)</f>
        <v>3520.21</v>
      </c>
      <c r="V139" s="18">
        <f>SUMIFS(Fluxo!$N:$N,Fluxo!$S:$S,"&gt;"&amp;U$5,Fluxo!$S:$S,"&lt;="&amp;V$5,Fluxo!$D:$D,$D139)</f>
        <v>3524.84</v>
      </c>
      <c r="W139" s="18">
        <f>SUMIFS(Fluxo!$N:$N,Fluxo!$S:$S,"&gt;"&amp;V$5,Fluxo!$S:$S,"&lt;="&amp;W$5,Fluxo!$D:$D,$D139)</f>
        <v>3534.68</v>
      </c>
      <c r="X139" s="18">
        <f>SUMIFS(Fluxo!$N:$N,Fluxo!$S:$S,"&gt;"&amp;W$5,Fluxo!$S:$S,"&lt;="&amp;X$5,Fluxo!$D:$D,$D139)</f>
        <v>3552.91</v>
      </c>
      <c r="Y139" s="18">
        <f>SUMIFS(Fluxo!$N:$N,Fluxo!$S:$S,"&gt;"&amp;X$5,Fluxo!$S:$S,"&lt;="&amp;Y$5,Fluxo!$D:$D,$D139)</f>
        <v>3583.55</v>
      </c>
      <c r="Z139" s="18">
        <f>SUMIFS(Fluxo!$N:$N,Fluxo!$S:$S,"&gt;"&amp;Y$5,Fluxo!$S:$S,"&lt;="&amp;Z$5,Fluxo!$D:$D,$D139)</f>
        <v>3609.17</v>
      </c>
      <c r="AA139" s="18">
        <f>SUMIFS(Fluxo!$N:$N,Fluxo!$S:$S,"&gt;"&amp;Z$5,Fluxo!$S:$S,"&lt;="&amp;AA$5,Fluxo!$D:$D,$D139)</f>
        <v>3635.26</v>
      </c>
      <c r="AB139" s="18">
        <f>SUMIFS(Fluxo!$N:$N,Fluxo!$S:$S,"&gt;"&amp;AA$5,Fluxo!$S:$S,"&lt;="&amp;AB$5,Fluxo!$D:$D,$D139)</f>
        <v>3660.61</v>
      </c>
      <c r="AC139" s="18">
        <f>SUMIFS(Fluxo!$N:$N,Fluxo!$S:$S,"&gt;"&amp;AB$5,Fluxo!$S:$S,"&lt;="&amp;AC$5,Fluxo!$D:$D,$D139)</f>
        <v>3660.61</v>
      </c>
      <c r="AD139" s="18">
        <f>SUMIFS(Fluxo!$N:$N,Fluxo!$S:$S,"&gt;"&amp;AC$5,Fluxo!$S:$S,"&lt;="&amp;AD$5,Fluxo!$D:$D,$D139)</f>
        <v>45496.17</v>
      </c>
      <c r="AE139" s="18">
        <f>SUMIFS(Fluxo!$N:$N,Fluxo!$S:$S,"&gt;"&amp;AD$5,Fluxo!$S:$S,"&lt;="&amp;AE$5,Fluxo!$D:$D,$D139)</f>
        <v>3660.61</v>
      </c>
      <c r="AF139" s="18">
        <f>SUMIFS(Fluxo!$N:$N,Fluxo!$S:$S,"&gt;"&amp;AE$5,Fluxo!$S:$S,"&lt;="&amp;AF$5,Fluxo!$D:$D,$D139)</f>
        <v>3660.61</v>
      </c>
      <c r="AG139" s="18">
        <f>SUMIFS(Fluxo!$N:$N,Fluxo!$S:$S,"&gt;"&amp;AF$5,Fluxo!$S:$S,"&lt;="&amp;AG$5,Fluxo!$D:$D,$D139)</f>
        <v>3660.61</v>
      </c>
      <c r="AH139" s="18">
        <f>SUMIFS(Fluxo!$N:$N,Fluxo!$S:$S,"&gt;"&amp;AG$5,Fluxo!$S:$S,"&lt;="&amp;AH$5,Fluxo!$D:$D,$D139)</f>
        <v>3660.61</v>
      </c>
      <c r="AI139" s="18">
        <f>SUMIFS(Fluxo!$N:$N,Fluxo!$S:$S,"&gt;"&amp;AH$5,Fluxo!$S:$S,"&lt;="&amp;AI$5,Fluxo!$D:$D,$D139)</f>
        <v>3660.61</v>
      </c>
      <c r="AJ139" s="18">
        <f>SUMIFS(Fluxo!$N:$N,Fluxo!$S:$S,"&gt;"&amp;AI$5,Fluxo!$S:$S,"&lt;="&amp;AJ$5,Fluxo!$D:$D,$D139)</f>
        <v>3660.61</v>
      </c>
      <c r="AK139" s="18">
        <f>SUMIFS(Fluxo!$N:$N,Fluxo!$S:$S,"&gt;"&amp;AJ$5,Fluxo!$S:$S,"&lt;="&amp;AK$5,Fluxo!$D:$D,$D139)</f>
        <v>3660.61</v>
      </c>
      <c r="AL139" s="18">
        <f>SUMIFS(Fluxo!$N:$N,Fluxo!$S:$S,"&gt;"&amp;AK$5,Fluxo!$S:$S,"&lt;="&amp;AL$5,Fluxo!$D:$D,$D139)</f>
        <v>3660.61</v>
      </c>
      <c r="AM139" s="18">
        <f>SUMIFS(Fluxo!$N:$N,Fluxo!$S:$S,"&gt;"&amp;AL$5,Fluxo!$S:$S,"&lt;="&amp;AM$5,Fluxo!$D:$D,$D139)</f>
        <v>3660.61</v>
      </c>
      <c r="AN139" s="18">
        <f>SUMIFS(Fluxo!$N:$N,Fluxo!$S:$S,"&gt;"&amp;AM$5,Fluxo!$S:$S,"&lt;="&amp;AN$5,Fluxo!$D:$D,$D139)</f>
        <v>3660.61</v>
      </c>
      <c r="AO139" s="18">
        <f>SUMIFS(Fluxo!$N:$N,Fluxo!$S:$S,"&gt;"&amp;AN$5,Fluxo!$S:$S,"&lt;="&amp;AO$5,Fluxo!$D:$D,$D139)</f>
        <v>3660.61</v>
      </c>
      <c r="AP139" s="18">
        <f>SUMIFS(Fluxo!$N:$N,Fluxo!$S:$S,"&gt;"&amp;AO$5,Fluxo!$S:$S,"&lt;="&amp;AP$5,Fluxo!$D:$D,$D139)</f>
        <v>45496.17</v>
      </c>
      <c r="AQ139" s="18">
        <f>SUMIFS(Fluxo!$N:$N,Fluxo!$S:$S,"&gt;"&amp;AP$5,Fluxo!$S:$S,"&lt;="&amp;AQ$5,Fluxo!$D:$D,$D139)</f>
        <v>3660.61</v>
      </c>
      <c r="AR139" s="18">
        <f>SUMIFS(Fluxo!$N:$N,Fluxo!$S:$S,"&gt;"&amp;AQ$5,Fluxo!$S:$S,"&lt;="&amp;AR$5,Fluxo!$D:$D,$D139)</f>
        <v>3660.61</v>
      </c>
      <c r="AS139" s="18">
        <f>SUMIFS(Fluxo!$N:$N,Fluxo!$S:$S,"&gt;"&amp;AR$5,Fluxo!$S:$S,"&lt;="&amp;AS$5,Fluxo!$D:$D,$D139)</f>
        <v>3660.61</v>
      </c>
      <c r="AT139" s="18">
        <f>SUMIFS(Fluxo!$N:$N,Fluxo!$S:$S,"&gt;"&amp;AS$5,Fluxo!$S:$S,"&lt;="&amp;AT$5,Fluxo!$D:$D,$D139)</f>
        <v>20917.78</v>
      </c>
      <c r="AU139" s="18">
        <f>SUMIFS(Fluxo!$N:$N,Fluxo!$S:$S,"&gt;"&amp;AT$5,Fluxo!$S:$S,"&lt;="&amp;AU$5,Fluxo!$D:$D,$D139)</f>
        <v>82963.83</v>
      </c>
      <c r="AV139" s="18">
        <f>SUMIFS(Fluxo!$N:$N,Fluxo!$S:$S,"&gt;"&amp;AU$5,Fluxo!$S:$S,"&lt;="&amp;AV$5,Fluxo!$D:$D,$D139)</f>
        <v>0</v>
      </c>
      <c r="AW139" s="18">
        <f>SUMIFS(Fluxo!$N:$N,Fluxo!$S:$S,"&gt;"&amp;AV$5,Fluxo!$S:$S,"&lt;="&amp;AW$5,Fluxo!$D:$D,$D139)</f>
        <v>0</v>
      </c>
      <c r="AX139" s="18">
        <f>SUMIFS(Fluxo!$N:$N,Fluxo!$S:$S,"&gt;"&amp;AW$5,Fluxo!$S:$S,"&lt;="&amp;AX$5,Fluxo!$D:$D,$D139)</f>
        <v>184.35</v>
      </c>
      <c r="AY139" s="18">
        <f>SUMIFS(Fluxo!$N:$N,Fluxo!$S:$S,"&gt;"&amp;AX$5,Fluxo!$S:$S,"&lt;="&amp;AY$5,Fluxo!$D:$D,$D139)</f>
        <v>0</v>
      </c>
      <c r="AZ139" s="18">
        <f>SUMIFS(Fluxo!$N:$N,Fluxo!$S:$S,"&gt;"&amp;AY$5,Fluxo!$S:$S,"&lt;="&amp;AZ$5,Fluxo!$D:$D,$D139)</f>
        <v>0</v>
      </c>
      <c r="BA139" s="18">
        <f>SUMIFS(Fluxo!$N:$N,Fluxo!$S:$S,"&gt;"&amp;AZ$5,Fluxo!$S:$S,"&lt;="&amp;BA$5,Fluxo!$D:$D,$D139)</f>
        <v>0</v>
      </c>
      <c r="BB139" s="18">
        <f>SUMIFS(Fluxo!$N:$N,Fluxo!$S:$S,"&gt;"&amp;BA$5,Fluxo!$S:$S,"&lt;="&amp;BB$5,Fluxo!$D:$D,$D139)</f>
        <v>0</v>
      </c>
      <c r="BC139" s="18">
        <f>SUMIFS(Fluxo!$N:$N,Fluxo!$S:$S,"&gt;"&amp;BB$5,Fluxo!$S:$S,"&lt;="&amp;BC$5,Fluxo!$D:$D,$D139)</f>
        <v>0</v>
      </c>
      <c r="BD139" s="18">
        <f>SUMIFS(Fluxo!$N:$N,Fluxo!$S:$S,"&gt;"&amp;BC$5,Fluxo!$S:$S,"&lt;="&amp;BD$5,Fluxo!$D:$D,$D139)</f>
        <v>0</v>
      </c>
      <c r="BE139" s="18">
        <f>SUMIFS(Fluxo!$N:$N,Fluxo!$S:$S,"&gt;"&amp;BD$5,Fluxo!$S:$S,"&lt;="&amp;BE$5,Fluxo!$D:$D,$D139)</f>
        <v>0</v>
      </c>
      <c r="BF139" s="18">
        <f>SUMIFS(Fluxo!$N:$N,Fluxo!$S:$S,"&gt;"&amp;BE$5,Fluxo!$S:$S,"&lt;="&amp;BF$5,Fluxo!$D:$D,$D139)</f>
        <v>0</v>
      </c>
      <c r="BG139" s="18">
        <f>SUMIFS(Fluxo!$N:$N,Fluxo!$S:$S,"&gt;"&amp;BF$5,Fluxo!$S:$S,"&lt;="&amp;BG$5,Fluxo!$D:$D,$D139)</f>
        <v>0</v>
      </c>
      <c r="BH139" s="18">
        <f>SUMIFS(Fluxo!$N:$N,Fluxo!$S:$S,"&gt;"&amp;BG$5,Fluxo!$S:$S,"&lt;="&amp;BH$5,Fluxo!$D:$D,$D139)</f>
        <v>0</v>
      </c>
      <c r="BI139" s="18">
        <f>SUMIFS(Fluxo!$N:$N,Fluxo!$S:$S,"&gt;"&amp;BH$5,Fluxo!$S:$S,"&lt;="&amp;BI$5,Fluxo!$D:$D,$D139)</f>
        <v>0</v>
      </c>
      <c r="BJ139" s="18">
        <f>SUMIFS(Fluxo!$N:$N,Fluxo!$S:$S,"&gt;"&amp;BI$5,Fluxo!$S:$S,"&lt;="&amp;BJ$5,Fluxo!$D:$D,$D139)</f>
        <v>0</v>
      </c>
      <c r="BK139" s="18">
        <f>SUMIFS(Fluxo!$N:$N,Fluxo!$S:$S,"&gt;"&amp;BJ$5,Fluxo!$S:$S,"&lt;="&amp;BK$5,Fluxo!$D:$D,$D139)</f>
        <v>0</v>
      </c>
      <c r="BL139" s="18">
        <f>SUMIFS(Fluxo!$N:$N,Fluxo!$S:$S,"&gt;"&amp;BK$5,Fluxo!$S:$S,"&lt;="&amp;BL$5,Fluxo!$D:$D,$D139)</f>
        <v>0</v>
      </c>
      <c r="BM139" s="18">
        <f>SUMIFS(Fluxo!$N:$N,Fluxo!$S:$S,"&gt;"&amp;BL$5,Fluxo!$S:$S,"&lt;="&amp;BM$5,Fluxo!$D:$D,$D139)</f>
        <v>0</v>
      </c>
      <c r="BN139" s="18">
        <f>SUMIFS(Fluxo!$N:$N,Fluxo!$S:$S,"&gt;"&amp;BM$5,Fluxo!$S:$S,"&lt;="&amp;BN$5,Fluxo!$D:$D,$D139)</f>
        <v>0</v>
      </c>
      <c r="BO139" s="18">
        <f>SUMIFS(Fluxo!$N:$N,Fluxo!$S:$S,"&gt;"&amp;BN$5,Fluxo!$S:$S,"&lt;="&amp;BO$5,Fluxo!$D:$D,$D139)</f>
        <v>0</v>
      </c>
      <c r="BP139" s="18">
        <f>SUMIFS(Fluxo!$N:$N,Fluxo!$S:$S,"&gt;"&amp;BO$5,Fluxo!$S:$S,"&lt;="&amp;BP$5,Fluxo!$D:$D,$D139)</f>
        <v>0</v>
      </c>
      <c r="BQ139" s="18">
        <f>SUMIFS(Fluxo!$N:$N,Fluxo!$S:$S,"&gt;"&amp;BP$5,Fluxo!$S:$S,"&lt;="&amp;BQ$5,Fluxo!$D:$D,$D139)</f>
        <v>0</v>
      </c>
      <c r="BR139" s="18">
        <f>SUMIFS(Fluxo!$N:$N,Fluxo!$S:$S,"&gt;"&amp;BQ$5,Fluxo!$S:$S,"&lt;="&amp;BR$5,Fluxo!$D:$D,$D139)</f>
        <v>0</v>
      </c>
      <c r="BS139" s="18">
        <f>SUMIFS(Fluxo!$N:$N,Fluxo!$S:$S,"&gt;"&amp;BR$5,Fluxo!$S:$S,"&lt;="&amp;BS$5,Fluxo!$D:$D,$D139)</f>
        <v>0</v>
      </c>
      <c r="BT139" s="18">
        <f>SUMIFS(Fluxo!$N:$N,Fluxo!$S:$S,"&gt;"&amp;BS$5,Fluxo!$S:$S,"&lt;="&amp;BT$5,Fluxo!$D:$D,$D139)</f>
        <v>0</v>
      </c>
      <c r="BU139" s="18">
        <f>SUMIFS(Fluxo!$N:$N,Fluxo!$S:$S,"&gt;"&amp;BT$5,Fluxo!$S:$S,"&lt;="&amp;BU$5,Fluxo!$D:$D,$D139)</f>
        <v>0</v>
      </c>
      <c r="BV139" s="18">
        <f>SUMIFS(Fluxo!$N:$N,Fluxo!$S:$S,"&gt;"&amp;BU$5,Fluxo!$S:$S,"&lt;="&amp;BV$5,Fluxo!$D:$D,$D139)</f>
        <v>0</v>
      </c>
      <c r="BW139" s="18">
        <f>SUMIFS(Fluxo!$N:$N,Fluxo!$S:$S,"&gt;"&amp;BV$5,Fluxo!$S:$S,"&lt;="&amp;BW$5,Fluxo!$D:$D,$D139)</f>
        <v>0</v>
      </c>
      <c r="BX139" s="18">
        <f>SUMIFS(Fluxo!$N:$N,Fluxo!$S:$S,"&gt;"&amp;BW$5,Fluxo!$S:$S,"&lt;="&amp;BX$5,Fluxo!$D:$D,$D139)</f>
        <v>0</v>
      </c>
      <c r="BY139" s="18">
        <f>SUMIFS(Fluxo!$N:$N,Fluxo!$S:$S,"&gt;"&amp;BX$5,Fluxo!$S:$S,"&lt;="&amp;BY$5,Fluxo!$D:$D,$D139)</f>
        <v>0</v>
      </c>
      <c r="BZ139" s="18">
        <f>SUMIFS(Fluxo!$N:$N,Fluxo!$S:$S,"&gt;"&amp;BY$5,Fluxo!$S:$S,"&lt;="&amp;BZ$5,Fluxo!$D:$D,$D139)</f>
        <v>0</v>
      </c>
      <c r="CA139" s="18">
        <f>SUMIFS(Fluxo!$N:$N,Fluxo!$S:$S,"&gt;"&amp;BZ$5,Fluxo!$S:$S,"&lt;="&amp;CA$5,Fluxo!$D:$D,$D139)</f>
        <v>0</v>
      </c>
      <c r="CB139" s="18">
        <f>SUMIFS(Fluxo!$N:$N,Fluxo!$S:$S,"&gt;"&amp;CA$5,Fluxo!$S:$S,"&lt;="&amp;CB$5,Fluxo!$D:$D,$D139)</f>
        <v>0</v>
      </c>
      <c r="CC139" s="18">
        <f>SUMIFS(Fluxo!$N:$N,Fluxo!$S:$S,"&gt;"&amp;CB$5,Fluxo!$S:$S,"&lt;="&amp;CC$5,Fluxo!$D:$D,$D139)</f>
        <v>0</v>
      </c>
      <c r="CD139" s="18">
        <f>SUMIFS(Fluxo!$N:$N,Fluxo!$S:$S,"&gt;"&amp;CC$5,Fluxo!$S:$S,"&lt;="&amp;CD$5,Fluxo!$D:$D,$D139)</f>
        <v>0</v>
      </c>
      <c r="CE139" s="18">
        <f>SUMIFS(Fluxo!$N:$N,Fluxo!$S:$S,"&gt;"&amp;CD$5,Fluxo!$S:$S,"&lt;="&amp;CE$5,Fluxo!$D:$D,$D139)</f>
        <v>0</v>
      </c>
      <c r="CF139" s="18">
        <f>SUMIFS(Fluxo!$N:$N,Fluxo!$S:$S,"&gt;"&amp;CE$5,Fluxo!$S:$S,"&lt;="&amp;CF$5,Fluxo!$D:$D,$D139)</f>
        <v>0</v>
      </c>
      <c r="CG139" s="18">
        <f>SUMIFS(Fluxo!$N:$N,Fluxo!$S:$S,"&gt;"&amp;CF$5,Fluxo!$S:$S,"&lt;="&amp;CG$5,Fluxo!$D:$D,$D139)</f>
        <v>0</v>
      </c>
      <c r="CH139" s="18">
        <f>SUMIFS(Fluxo!$N:$N,Fluxo!$S:$S,"&gt;"&amp;CG$5,Fluxo!$S:$S,"&lt;="&amp;CH$5,Fluxo!$D:$D,$D139)</f>
        <v>0</v>
      </c>
      <c r="CI139" s="18">
        <f>SUMIFS(Fluxo!$N:$N,Fluxo!$S:$S,"&gt;"&amp;CH$5,Fluxo!$S:$S,"&lt;="&amp;CI$5,Fluxo!$D:$D,$D139)</f>
        <v>0</v>
      </c>
      <c r="CJ139" s="18">
        <f>SUMIFS(Fluxo!$N:$N,Fluxo!$S:$S,"&gt;"&amp;CI$5,Fluxo!$S:$S,"&lt;="&amp;CJ$5,Fluxo!$D:$D,$D139)</f>
        <v>0</v>
      </c>
      <c r="CK139" s="18">
        <f>SUMIFS(Fluxo!$N:$N,Fluxo!$S:$S,"&gt;"&amp;CJ$5,Fluxo!$S:$S,"&lt;="&amp;CK$5,Fluxo!$D:$D,$D139)</f>
        <v>0</v>
      </c>
      <c r="CL139" s="18">
        <f>SUMIFS(Fluxo!$N:$N,Fluxo!$S:$S,"&gt;"&amp;CK$5,Fluxo!$S:$S,"&lt;="&amp;CL$5,Fluxo!$D:$D,$D139)</f>
        <v>0</v>
      </c>
      <c r="CM139" s="18">
        <f>SUMIFS(Fluxo!$N:$N,Fluxo!$S:$S,"&gt;"&amp;CL$5,Fluxo!$S:$S,"&lt;="&amp;CM$5,Fluxo!$D:$D,$D139)</f>
        <v>0</v>
      </c>
      <c r="CN139" s="18">
        <f>SUMIFS(Fluxo!$N:$N,Fluxo!$S:$S,"&gt;"&amp;CM$5,Fluxo!$S:$S,"&lt;="&amp;CN$5,Fluxo!$D:$D,$D139)</f>
        <v>0</v>
      </c>
      <c r="CO139" s="18">
        <f>SUMIFS(Fluxo!$N:$N,Fluxo!$S:$S,"&gt;"&amp;CN$5,Fluxo!$S:$S,"&lt;="&amp;CO$5,Fluxo!$D:$D,$D139)</f>
        <v>0</v>
      </c>
      <c r="CP139" s="18">
        <f>SUMIFS(Fluxo!$N:$N,Fluxo!$S:$S,"&gt;"&amp;CO$5,Fluxo!$S:$S,"&lt;="&amp;CP$5,Fluxo!$D:$D,$D139)</f>
        <v>0</v>
      </c>
      <c r="CQ139" s="18">
        <f>SUMIFS(Fluxo!$N:$N,Fluxo!$S:$S,"&gt;"&amp;CP$5,Fluxo!$S:$S,"&lt;="&amp;CQ$5,Fluxo!$D:$D,$D139)</f>
        <v>0</v>
      </c>
      <c r="CR139" s="18">
        <f>SUMIFS(Fluxo!$N:$N,Fluxo!$S:$S,"&gt;"&amp;CQ$5,Fluxo!$S:$S,"&lt;="&amp;CR$5,Fluxo!$D:$D,$D139)</f>
        <v>0</v>
      </c>
      <c r="CS139" s="18">
        <f>SUMIFS(Fluxo!$N:$N,Fluxo!$S:$S,"&gt;"&amp;CR$5,Fluxo!$S:$S,"&lt;="&amp;CS$5,Fluxo!$D:$D,$D139)</f>
        <v>0</v>
      </c>
      <c r="CT139" s="18">
        <f>SUMIFS(Fluxo!$N:$N,Fluxo!$S:$S,"&gt;"&amp;CS$5,Fluxo!$S:$S,"&lt;="&amp;CT$5,Fluxo!$D:$D,$D139)</f>
        <v>0</v>
      </c>
      <c r="CU139" s="18">
        <f>SUMIFS(Fluxo!$N:$N,Fluxo!$S:$S,"&gt;"&amp;CT$5,Fluxo!$S:$S,"&lt;="&amp;CU$5,Fluxo!$D:$D,$D139)</f>
        <v>0</v>
      </c>
      <c r="CV139" s="18">
        <f>SUMIFS(Fluxo!$N:$N,Fluxo!$S:$S,"&gt;"&amp;CU$5,Fluxo!$S:$S,"&lt;="&amp;CV$5,Fluxo!$D:$D,$D139)</f>
        <v>0</v>
      </c>
      <c r="CW139" s="18">
        <f>SUMIFS(Fluxo!$N:$N,Fluxo!$S:$S,"&gt;"&amp;CV$5,Fluxo!$S:$S,"&lt;="&amp;CW$5,Fluxo!$D:$D,$D139)</f>
        <v>0</v>
      </c>
      <c r="CX139" s="18">
        <f>SUMIFS(Fluxo!$N:$N,Fluxo!$S:$S,"&gt;"&amp;CW$5,Fluxo!$S:$S,"&lt;="&amp;CX$5,Fluxo!$D:$D,$D139)</f>
        <v>0</v>
      </c>
      <c r="CY139" s="18">
        <f>SUMIFS(Fluxo!$N:$N,Fluxo!$S:$S,"&gt;"&amp;CX$5,Fluxo!$S:$S,"&lt;="&amp;CY$5,Fluxo!$D:$D,$D139)</f>
        <v>0</v>
      </c>
      <c r="CZ139" s="18">
        <f>SUMIFS(Fluxo!$N:$N,Fluxo!$S:$S,"&gt;"&amp;CY$5,Fluxo!$S:$S,"&lt;="&amp;CZ$5,Fluxo!$D:$D,$D139)</f>
        <v>0</v>
      </c>
      <c r="DA139" s="18">
        <f>SUMIFS(Fluxo!$N:$N,Fluxo!$S:$S,"&gt;"&amp;CZ$5,Fluxo!$S:$S,"&lt;="&amp;DA$5,Fluxo!$D:$D,$D139)</f>
        <v>0</v>
      </c>
      <c r="DB139" s="18">
        <f>SUMIFS(Fluxo!$N:$N,Fluxo!$S:$S,"&gt;"&amp;DA$5,Fluxo!$S:$S,"&lt;="&amp;DB$5,Fluxo!$D:$D,$D139)</f>
        <v>0</v>
      </c>
      <c r="DC139" s="18">
        <f>SUMIFS(Fluxo!$N:$N,Fluxo!$S:$S,"&gt;"&amp;DB$5,Fluxo!$S:$S,"&lt;="&amp;DC$5,Fluxo!$D:$D,$D139)</f>
        <v>0</v>
      </c>
      <c r="DD139" s="18">
        <f>SUMIFS(Fluxo!$N:$N,Fluxo!$S:$S,"&gt;"&amp;DC$5,Fluxo!$S:$S,"&lt;="&amp;DD$5,Fluxo!$D:$D,$D139)</f>
        <v>0</v>
      </c>
      <c r="DE139" s="18">
        <f>SUMIFS(Fluxo!$N:$N,Fluxo!$S:$S,"&gt;"&amp;DD$5,Fluxo!$S:$S,"&lt;="&amp;DE$5,Fluxo!$D:$D,$D139)</f>
        <v>0</v>
      </c>
      <c r="DF139" s="18">
        <f>SUMIFS(Fluxo!$N:$N,Fluxo!$S:$S,"&gt;"&amp;DE$5,Fluxo!$S:$S,"&lt;="&amp;DF$5,Fluxo!$D:$D,$D139)</f>
        <v>0</v>
      </c>
      <c r="DG139" s="18">
        <f>SUMIFS(Fluxo!$N:$N,Fluxo!$S:$S,"&gt;"&amp;DF$5,Fluxo!$S:$S,"&lt;="&amp;DG$5,Fluxo!$D:$D,$D139)</f>
        <v>0</v>
      </c>
      <c r="DH139" s="18">
        <f>SUMIFS(Fluxo!$N:$N,Fluxo!$S:$S,"&gt;"&amp;DG$5,Fluxo!$S:$S,"&lt;="&amp;DH$5,Fluxo!$D:$D,$D139)</f>
        <v>0</v>
      </c>
      <c r="DI139" s="18">
        <f>SUMIFS(Fluxo!$N:$N,Fluxo!$S:$S,"&gt;"&amp;DH$5,Fluxo!$S:$S,"&lt;="&amp;DI$5,Fluxo!$D:$D,$D139)</f>
        <v>0</v>
      </c>
      <c r="DJ139" s="18">
        <f>SUMIFS(Fluxo!$N:$N,Fluxo!$S:$S,"&gt;"&amp;DI$5,Fluxo!$S:$S,"&lt;="&amp;DJ$5,Fluxo!$D:$D,$D139)</f>
        <v>0</v>
      </c>
      <c r="DK139" s="18">
        <f>SUMIFS(Fluxo!$N:$N,Fluxo!$S:$S,"&gt;"&amp;DJ$5,Fluxo!$S:$S,"&lt;="&amp;DK$5,Fluxo!$D:$D,$D139)</f>
        <v>0</v>
      </c>
      <c r="DL139" s="18">
        <f>SUMIFS(Fluxo!$N:$N,Fluxo!$S:$S,"&gt;"&amp;DK$5,Fluxo!$S:$S,"&lt;="&amp;DL$5,Fluxo!$D:$D,$D139)</f>
        <v>0</v>
      </c>
      <c r="DM139" s="18">
        <f>SUMIFS(Fluxo!$N:$N,Fluxo!$S:$S,"&gt;"&amp;DL$5,Fluxo!$S:$S,"&lt;="&amp;DM$5,Fluxo!$D:$D,$D139)</f>
        <v>0</v>
      </c>
      <c r="DN139" s="18">
        <f>SUMIFS(Fluxo!$N:$N,Fluxo!$S:$S,"&gt;"&amp;DM$5,Fluxo!$S:$S,"&lt;="&amp;DN$5,Fluxo!$D:$D,$D139)</f>
        <v>0</v>
      </c>
      <c r="DO139" s="18">
        <f>SUMIFS(Fluxo!$N:$N,Fluxo!$S:$S,"&gt;"&amp;DN$5,Fluxo!$S:$S,"&lt;="&amp;DO$5,Fluxo!$D:$D,$D139)</f>
        <v>0</v>
      </c>
      <c r="DP139" s="18">
        <f>SUMIFS(Fluxo!$N:$N,Fluxo!$S:$S,"&gt;"&amp;DO$5,Fluxo!$S:$S,"&lt;="&amp;DP$5,Fluxo!$D:$D,$D139)</f>
        <v>0</v>
      </c>
      <c r="DQ139" s="18">
        <f>SUMIFS(Fluxo!$N:$N,Fluxo!$S:$S,"&gt;"&amp;DP$5,Fluxo!$S:$S,"&lt;="&amp;DQ$5,Fluxo!$D:$D,$D139)</f>
        <v>0</v>
      </c>
      <c r="DR139" s="18">
        <f>SUMIFS(Fluxo!$N:$N,Fluxo!$S:$S,"&gt;"&amp;DQ$5,Fluxo!$S:$S,"&lt;="&amp;DR$5,Fluxo!$D:$D,$D139)</f>
        <v>0</v>
      </c>
      <c r="DS139" s="18">
        <f>SUMIFS(Fluxo!$N:$N,Fluxo!$S:$S,"&gt;"&amp;DR$5,Fluxo!$S:$S,"&lt;="&amp;DS$5,Fluxo!$D:$D,$D139)</f>
        <v>0</v>
      </c>
      <c r="DT139" s="18">
        <f>SUMIFS(Fluxo!$N:$N,Fluxo!$S:$S,"&gt;"&amp;DS$5,Fluxo!$S:$S,"&lt;="&amp;DT$5,Fluxo!$D:$D,$D139)</f>
        <v>0</v>
      </c>
      <c r="DU139" s="18">
        <f>SUMIFS(Fluxo!$N:$N,Fluxo!$S:$S,"&gt;"&amp;DT$5,Fluxo!$S:$S,"&lt;="&amp;DU$5,Fluxo!$D:$D,$D139)</f>
        <v>0</v>
      </c>
      <c r="DV139" s="18">
        <f>SUMIFS(Fluxo!$N:$N,Fluxo!$S:$S,"&gt;"&amp;DU$5,Fluxo!$S:$S,"&lt;="&amp;DV$5,Fluxo!$D:$D,$D139)</f>
        <v>0</v>
      </c>
      <c r="DW139" s="18">
        <f>SUMIFS(Fluxo!$N:$N,Fluxo!$S:$S,"&gt;"&amp;DV$5,Fluxo!$S:$S,"&lt;="&amp;DW$5,Fluxo!$D:$D,$D139)</f>
        <v>0</v>
      </c>
      <c r="DX139" s="18">
        <f>SUMIFS(Fluxo!$N:$N,Fluxo!$S:$S,"&gt;"&amp;DW$5,Fluxo!$S:$S,"&lt;="&amp;DX$5,Fluxo!$D:$D,$D139)</f>
        <v>0</v>
      </c>
      <c r="DY139" s="18">
        <f>SUMIFS(Fluxo!$N:$N,Fluxo!$S:$S,"&gt;"&amp;DX$5,Fluxo!$S:$S,"&lt;="&amp;DY$5,Fluxo!$D:$D,$D139)</f>
        <v>0</v>
      </c>
      <c r="DZ139" s="18">
        <f>SUMIFS(Fluxo!$N:$N,Fluxo!$S:$S,"&gt;"&amp;DY$5,Fluxo!$S:$S,"&lt;="&amp;DZ$5,Fluxo!$D:$D,$D139)</f>
        <v>0</v>
      </c>
      <c r="EA139" s="18">
        <f>SUMIFS(Fluxo!$N:$N,Fluxo!$S:$S,"&gt;"&amp;DZ$5,Fluxo!$S:$S,"&lt;="&amp;EA$5,Fluxo!$D:$D,$D139)</f>
        <v>0</v>
      </c>
      <c r="EB139" s="18">
        <f>SUMIFS(Fluxo!$N:$N,Fluxo!$S:$S,"&gt;"&amp;EA$5,Fluxo!$S:$S,"&lt;="&amp;EB$5,Fluxo!$D:$D,$D139)</f>
        <v>0</v>
      </c>
      <c r="EC139" s="18">
        <f>SUMIFS(Fluxo!$N:$N,Fluxo!$S:$S,"&gt;"&amp;EB$5,Fluxo!$S:$S,"&lt;="&amp;EC$5,Fluxo!$D:$D,$D139)</f>
        <v>0</v>
      </c>
      <c r="ED139" s="18">
        <f>SUMIFS(Fluxo!$N:$N,Fluxo!$S:$S,"&gt;"&amp;EC$5,Fluxo!$S:$S,"&lt;="&amp;ED$5,Fluxo!$D:$D,$D139)</f>
        <v>0</v>
      </c>
      <c r="EE139" s="18">
        <f>SUMIFS(Fluxo!$N:$N,Fluxo!$S:$S,"&gt;"&amp;ED$5,Fluxo!$S:$S,"&lt;="&amp;EE$5,Fluxo!$D:$D,$D139)</f>
        <v>0</v>
      </c>
      <c r="EF139" s="18">
        <f>SUMIFS(Fluxo!$N:$N,Fluxo!$S:$S,"&gt;"&amp;EE$5,Fluxo!$S:$S,"&lt;="&amp;EF$5,Fluxo!$D:$D,$D139)</f>
        <v>0</v>
      </c>
      <c r="EG139" s="18">
        <f>SUMIFS(Fluxo!$N:$N,Fluxo!$S:$S,"&gt;"&amp;EF$5,Fluxo!$S:$S,"&lt;="&amp;EG$5,Fluxo!$D:$D,$D139)</f>
        <v>0</v>
      </c>
      <c r="EH139" s="18">
        <f>SUMIFS(Fluxo!$N:$N,Fluxo!$S:$S,"&gt;"&amp;EG$5,Fluxo!$S:$S,"&lt;="&amp;EH$5,Fluxo!$D:$D,$D139)</f>
        <v>0</v>
      </c>
      <c r="EI139" s="18">
        <f>SUMIFS(Fluxo!$N:$N,Fluxo!$S:$S,"&gt;"&amp;EH$5,Fluxo!$S:$S,"&lt;="&amp;EI$5,Fluxo!$D:$D,$D139)</f>
        <v>0</v>
      </c>
      <c r="EJ139" s="18">
        <f>SUMIFS(Fluxo!$N:$N,Fluxo!$S:$S,"&gt;"&amp;EI$5,Fluxo!$S:$S,"&lt;="&amp;EJ$5,Fluxo!$D:$D,$D139)</f>
        <v>0</v>
      </c>
      <c r="EK139" s="18">
        <f>SUMIFS(Fluxo!$N:$N,Fluxo!$S:$S,"&gt;"&amp;EJ$5,Fluxo!$S:$S,"&lt;="&amp;EK$5,Fluxo!$D:$D,$D139)</f>
        <v>0</v>
      </c>
      <c r="EL139" s="18">
        <f>SUMIFS(Fluxo!$N:$N,Fluxo!$S:$S,"&gt;"&amp;EK$5,Fluxo!$S:$S,"&lt;="&amp;EL$5,Fluxo!$D:$D,$D139)</f>
        <v>0</v>
      </c>
      <c r="EM139" s="18">
        <f>SUMIFS(Fluxo!$N:$N,Fluxo!$S:$S,"&gt;"&amp;EL$5,Fluxo!$S:$S,"&lt;="&amp;EM$5,Fluxo!$D:$D,$D139)</f>
        <v>0</v>
      </c>
      <c r="EN139" s="18">
        <f>SUMIFS(Fluxo!$N:$N,Fluxo!$S:$S,"&gt;"&amp;EM$5,Fluxo!$S:$S,"&lt;="&amp;EN$5,Fluxo!$D:$D,$D139)</f>
        <v>0</v>
      </c>
      <c r="EO139" s="18">
        <f>SUMIFS(Fluxo!$N:$N,Fluxo!$S:$S,"&gt;"&amp;EN$5,Fluxo!$S:$S,"&lt;="&amp;EO$5,Fluxo!$D:$D,$D139)</f>
        <v>0</v>
      </c>
      <c r="EP139" s="18">
        <f>SUMIFS(Fluxo!$N:$N,Fluxo!$S:$S,"&gt;"&amp;EO$5,Fluxo!$S:$S,"&lt;="&amp;EP$5,Fluxo!$D:$D,$D139)</f>
        <v>0</v>
      </c>
      <c r="EQ139" s="18">
        <f>SUMIFS(Fluxo!$N:$N,Fluxo!$S:$S,"&gt;"&amp;EP$5,Fluxo!$S:$S,"&lt;="&amp;EQ$5,Fluxo!$D:$D,$D139)</f>
        <v>0</v>
      </c>
      <c r="ER139" s="18">
        <f>SUMIFS(Fluxo!$N:$N,Fluxo!$S:$S,"&gt;"&amp;EQ$5,Fluxo!$S:$S,"&lt;="&amp;ER$5,Fluxo!$D:$D,$D139)</f>
        <v>0</v>
      </c>
      <c r="ES139" s="18">
        <f>SUMIFS(Fluxo!$N:$N,Fluxo!$S:$S,"&gt;"&amp;ER$5,Fluxo!$S:$S,"&lt;="&amp;ES$5,Fluxo!$D:$D,$D139)</f>
        <v>0</v>
      </c>
      <c r="ET139" s="18">
        <f>SUMIFS(Fluxo!$N:$N,Fluxo!$S:$S,"&gt;"&amp;ES$5,Fluxo!$S:$S,"&lt;="&amp;ET$5,Fluxo!$D:$D,$D139)</f>
        <v>0</v>
      </c>
      <c r="EU139" s="18">
        <f>SUMIFS(Fluxo!$N:$N,Fluxo!$S:$S,"&gt;"&amp;ET$5,Fluxo!$S:$S,"&lt;="&amp;EU$5,Fluxo!$D:$D,$D139)</f>
        <v>0</v>
      </c>
      <c r="EV139" s="18">
        <f>SUMIFS(Fluxo!$N:$N,Fluxo!$S:$S,"&gt;"&amp;EU$5,Fluxo!$S:$S,"&lt;="&amp;EV$5,Fluxo!$D:$D,$D139)</f>
        <v>0</v>
      </c>
      <c r="EW139" s="18">
        <f>SUMIFS(Fluxo!$N:$N,Fluxo!$S:$S,"&gt;"&amp;EV$5,Fluxo!$S:$S,"&lt;="&amp;EW$5,Fluxo!$D:$D,$D139)</f>
        <v>0</v>
      </c>
      <c r="EX139" s="18">
        <f>SUMIFS(Fluxo!$N:$N,Fluxo!$S:$S,"&gt;"&amp;EW$5,Fluxo!$S:$S,"&lt;="&amp;EX$5,Fluxo!$D:$D,$D139)</f>
        <v>0</v>
      </c>
      <c r="EY139" s="18">
        <f>SUMIFS(Fluxo!$N:$N,Fluxo!$S:$S,"&gt;"&amp;EX$5,Fluxo!$S:$S,"&lt;="&amp;EY$5,Fluxo!$D:$D,$D139)</f>
        <v>0</v>
      </c>
      <c r="EZ139" s="18">
        <f>SUMIFS(Fluxo!$N:$N,Fluxo!$S:$S,"&gt;"&amp;EY$5,Fluxo!$S:$S,"&lt;="&amp;EZ$5,Fluxo!$D:$D,$D139)</f>
        <v>0</v>
      </c>
      <c r="FA139" s="18">
        <f>SUMIFS(Fluxo!$N:$N,Fluxo!$S:$S,"&gt;"&amp;EZ$5,Fluxo!$S:$S,"&lt;="&amp;FA$5,Fluxo!$D:$D,$D139)</f>
        <v>0</v>
      </c>
      <c r="FB139" s="18">
        <f>SUMIFS(Fluxo!$N:$N,Fluxo!$S:$S,"&gt;"&amp;FA$5,Fluxo!$S:$S,"&lt;="&amp;FB$5,Fluxo!$D:$D,$D139)</f>
        <v>0</v>
      </c>
      <c r="FC139" s="18">
        <f>SUMIFS(Fluxo!$N:$N,Fluxo!$S:$S,"&gt;"&amp;FB$5,Fluxo!$S:$S,"&lt;="&amp;FC$5,Fluxo!$D:$D,$D139)</f>
        <v>0</v>
      </c>
      <c r="FD139" s="18">
        <f>SUMIFS(Fluxo!$N:$N,Fluxo!$S:$S,"&gt;"&amp;FC$5,Fluxo!$S:$S,"&lt;="&amp;FD$5,Fluxo!$D:$D,$D139)</f>
        <v>0</v>
      </c>
      <c r="FE139" s="18">
        <f>SUMIFS(Fluxo!$N:$N,Fluxo!$S:$S,"&gt;"&amp;FD$5,Fluxo!$S:$S,"&lt;="&amp;FE$5,Fluxo!$D:$D,$D139)</f>
        <v>0</v>
      </c>
      <c r="FF139" s="18">
        <f>SUMIFS(Fluxo!$N:$N,Fluxo!$S:$S,"&gt;"&amp;FE$5,Fluxo!$S:$S,"&lt;="&amp;FF$5,Fluxo!$D:$D,$D139)</f>
        <v>0</v>
      </c>
      <c r="FG139" s="18">
        <f>SUMIFS(Fluxo!$N:$N,Fluxo!$S:$S,"&gt;"&amp;FF$5,Fluxo!$S:$S,"&lt;="&amp;FG$5,Fluxo!$D:$D,$D139)</f>
        <v>0</v>
      </c>
      <c r="FH139" s="18">
        <f>SUMIFS(Fluxo!$N:$N,Fluxo!$S:$S,"&gt;"&amp;FG$5,Fluxo!$S:$S,"&lt;="&amp;FH$5,Fluxo!$D:$D,$D139)</f>
        <v>0</v>
      </c>
      <c r="FI139" s="18">
        <f>SUMIFS(Fluxo!$N:$N,Fluxo!$S:$S,"&gt;"&amp;FH$5,Fluxo!$S:$S,"&lt;="&amp;FI$5,Fluxo!$D:$D,$D139)</f>
        <v>0</v>
      </c>
      <c r="FJ139" s="18">
        <f>SUMIFS(Fluxo!$N:$N,Fluxo!$S:$S,"&gt;"&amp;FI$5,Fluxo!$S:$S,"&lt;="&amp;FJ$5,Fluxo!$D:$D,$D139)</f>
        <v>0</v>
      </c>
      <c r="FK139" s="18">
        <f>SUMIFS(Fluxo!$N:$N,Fluxo!$S:$S,"&gt;"&amp;FJ$5,Fluxo!$S:$S,"&lt;="&amp;FK$5,Fluxo!$D:$D,$D139)</f>
        <v>0</v>
      </c>
      <c r="FL139" s="18">
        <f>SUMIFS(Fluxo!$N:$N,Fluxo!$S:$S,"&gt;"&amp;FK$5,Fluxo!$S:$S,"&lt;="&amp;FL$5,Fluxo!$D:$D,$D139)</f>
        <v>0</v>
      </c>
      <c r="FM139" s="18">
        <f>SUMIFS(Fluxo!$N:$N,Fluxo!$S:$S,"&gt;"&amp;FL$5,Fluxo!$S:$S,"&lt;="&amp;FM$5,Fluxo!$D:$D,$D139)</f>
        <v>0</v>
      </c>
      <c r="FN139" s="18">
        <f>SUMIFS(Fluxo!$N:$N,Fluxo!$S:$S,"&gt;"&amp;FM$5,Fluxo!$S:$S,"&lt;="&amp;FN$5,Fluxo!$D:$D,$D139)</f>
        <v>0</v>
      </c>
      <c r="FO139" s="18">
        <f>SUMIFS(Fluxo!$N:$N,Fluxo!$S:$S,"&gt;"&amp;FN$5,Fluxo!$S:$S,"&lt;="&amp;FO$5,Fluxo!$D:$D,$D139)</f>
        <v>0</v>
      </c>
      <c r="FP139" s="18">
        <f>SUMIFS(Fluxo!$N:$N,Fluxo!$S:$S,"&gt;"&amp;FO$5,Fluxo!$S:$S,"&lt;="&amp;FP$5,Fluxo!$D:$D,$D139)</f>
        <v>0</v>
      </c>
      <c r="FQ139" s="18">
        <f>SUMIFS(Fluxo!$N:$N,Fluxo!$S:$S,"&gt;"&amp;FP$5,Fluxo!$S:$S,"&lt;="&amp;FQ$5,Fluxo!$D:$D,$D139)</f>
        <v>0</v>
      </c>
      <c r="FR139" s="18">
        <f>SUMIFS(Fluxo!$N:$N,Fluxo!$S:$S,"&gt;"&amp;FQ$5,Fluxo!$S:$S,"&lt;="&amp;FR$5,Fluxo!$D:$D,$D139)</f>
        <v>0</v>
      </c>
      <c r="FS139" s="18">
        <f>SUMIFS(Fluxo!$N:$N,Fluxo!$S:$S,"&gt;"&amp;FR$5,Fluxo!$S:$S,"&lt;="&amp;FS$5,Fluxo!$D:$D,$D139)</f>
        <v>0</v>
      </c>
      <c r="FT139" s="18">
        <f>SUMIFS(Fluxo!$N:$N,Fluxo!$S:$S,"&gt;"&amp;FS$5,Fluxo!$S:$S,"&lt;="&amp;FT$5,Fluxo!$D:$D,$D139)</f>
        <v>0</v>
      </c>
      <c r="FU139" s="18">
        <f>SUMIFS(Fluxo!$N:$N,Fluxo!$S:$S,"&gt;"&amp;FT$5,Fluxo!$S:$S,"&lt;="&amp;FU$5,Fluxo!$D:$D,$D139)</f>
        <v>0</v>
      </c>
      <c r="FV139" s="18">
        <f>SUMIFS(Fluxo!$N:$N,Fluxo!$S:$S,"&gt;"&amp;FU$5,Fluxo!$S:$S,"&lt;="&amp;FV$5,Fluxo!$D:$D,$D139)</f>
        <v>0</v>
      </c>
      <c r="FW139" s="18">
        <f>SUMIFS(Fluxo!$N:$N,Fluxo!$S:$S,"&gt;"&amp;FV$5,Fluxo!$S:$S,"&lt;="&amp;FW$5,Fluxo!$D:$D,$D139)</f>
        <v>0</v>
      </c>
      <c r="FX139" s="18">
        <f>SUMIFS(Fluxo!$N:$N,Fluxo!$S:$S,"&gt;"&amp;FW$5,Fluxo!$S:$S,"&lt;="&amp;FX$5,Fluxo!$D:$D,$D139)</f>
        <v>0</v>
      </c>
      <c r="FY139" s="18">
        <f>SUMIFS(Fluxo!$N:$N,Fluxo!$S:$S,"&gt;"&amp;FX$5,Fluxo!$S:$S,"&lt;="&amp;FY$5,Fluxo!$D:$D,$D139)</f>
        <v>0</v>
      </c>
      <c r="FZ139" s="18">
        <f>SUMIFS(Fluxo!$N:$N,Fluxo!$S:$S,"&gt;"&amp;FY$5,Fluxo!$S:$S,"&lt;="&amp;FZ$5,Fluxo!$D:$D,$D139)</f>
        <v>0</v>
      </c>
      <c r="GA139" s="18">
        <f>SUMIFS(Fluxo!$N:$N,Fluxo!$S:$S,"&gt;"&amp;FZ$5,Fluxo!$S:$S,"&lt;="&amp;GA$5,Fluxo!$D:$D,$D139)</f>
        <v>0</v>
      </c>
      <c r="GB139" s="18">
        <f>SUMIFS(Fluxo!$N:$N,Fluxo!$S:$S,"&gt;"&amp;GA$5,Fluxo!$S:$S,"&lt;="&amp;GB$5,Fluxo!$D:$D,$D139)</f>
        <v>0</v>
      </c>
      <c r="GC139" s="18">
        <f>SUMIFS(Fluxo!$N:$N,Fluxo!$S:$S,"&gt;"&amp;GB$5,Fluxo!$S:$S,"&lt;="&amp;GC$5,Fluxo!$D:$D,$D139)</f>
        <v>0</v>
      </c>
      <c r="GD139" s="18">
        <f>SUMIFS(Fluxo!$N:$N,Fluxo!$S:$S,"&gt;"&amp;GC$5,Fluxo!$S:$S,"&lt;="&amp;GD$5,Fluxo!$D:$D,$D139)</f>
        <v>0</v>
      </c>
      <c r="GE139" s="18">
        <f>SUMIFS(Fluxo!$N:$N,Fluxo!$S:$S,"&gt;"&amp;GD$5,Fluxo!$S:$S,"&lt;="&amp;GE$5,Fluxo!$D:$D,$D139)</f>
        <v>0</v>
      </c>
      <c r="GF139" s="18">
        <f>SUMIFS(Fluxo!$N:$N,Fluxo!$S:$S,"&gt;"&amp;GE$5,Fluxo!$S:$S,"&lt;="&amp;GF$5,Fluxo!$D:$D,$D139)</f>
        <v>0</v>
      </c>
      <c r="GG139" s="18">
        <f>SUMIFS(Fluxo!$N:$N,Fluxo!$S:$S,"&gt;"&amp;GF$5,Fluxo!$S:$S,"&lt;="&amp;GG$5,Fluxo!$D:$D,$D139)</f>
        <v>0</v>
      </c>
      <c r="GH139" s="18">
        <f>SUMIFS(Fluxo!$N:$N,Fluxo!$S:$S,"&gt;"&amp;GG$5,Fluxo!$S:$S,"&lt;="&amp;GH$5,Fluxo!$D:$D,$D139)</f>
        <v>0</v>
      </c>
      <c r="GI139" s="18">
        <f>SUMIFS(Fluxo!$N:$N,Fluxo!$S:$S,"&gt;"&amp;GH$5,Fluxo!$S:$S,"&lt;="&amp;GI$5,Fluxo!$D:$D,$D139)</f>
        <v>0</v>
      </c>
      <c r="GJ139" s="18">
        <f>SUMIFS(Fluxo!$N:$N,Fluxo!$S:$S,"&gt;"&amp;GI$5,Fluxo!$S:$S,"&lt;="&amp;GJ$5,Fluxo!$D:$D,$D139)</f>
        <v>0</v>
      </c>
      <c r="GK139" s="18">
        <f>SUMIFS(Fluxo!$N:$N,Fluxo!$S:$S,"&gt;"&amp;GJ$5,Fluxo!$S:$S,"&lt;="&amp;GK$5,Fluxo!$D:$D,$D139)</f>
        <v>0</v>
      </c>
      <c r="GL139" s="18">
        <f>SUMIFS(Fluxo!$N:$N,Fluxo!$S:$S,"&gt;"&amp;GK$5,Fluxo!$S:$S,"&lt;="&amp;GL$5,Fluxo!$D:$D,$D139)</f>
        <v>0</v>
      </c>
      <c r="GM139" s="18">
        <f>SUMIFS(Fluxo!$N:$N,Fluxo!$S:$S,"&gt;"&amp;GL$5,Fluxo!$S:$S,"&lt;="&amp;GM$5,Fluxo!$D:$D,$D139)</f>
        <v>0</v>
      </c>
      <c r="GN139" s="18">
        <f>SUMIFS(Fluxo!$N:$N,Fluxo!$S:$S,"&gt;"&amp;GM$5,Fluxo!$S:$S,"&lt;="&amp;GN$5,Fluxo!$D:$D,$D139)</f>
        <v>0</v>
      </c>
      <c r="GO139" s="18">
        <f>SUMIFS(Fluxo!$N:$N,Fluxo!$S:$S,"&gt;"&amp;GN$5,Fluxo!$S:$S,"&lt;="&amp;GO$5,Fluxo!$D:$D,$D139)</f>
        <v>0</v>
      </c>
      <c r="GP139" s="18">
        <f>SUMIFS(Fluxo!$N:$N,Fluxo!$S:$S,"&gt;"&amp;GO$5,Fluxo!$S:$S,"&lt;="&amp;GP$5,Fluxo!$D:$D,$D139)</f>
        <v>0</v>
      </c>
      <c r="GQ139" s="18">
        <f>SUMIFS(Fluxo!$N:$N,Fluxo!$S:$S,"&gt;"&amp;GP$5,Fluxo!$S:$S,"&lt;="&amp;GQ$5,Fluxo!$D:$D,$D139)</f>
        <v>0</v>
      </c>
      <c r="GR139" s="18">
        <f>SUMIFS(Fluxo!$N:$N,Fluxo!$S:$S,"&gt;"&amp;GQ$5,Fluxo!$S:$S,"&lt;="&amp;GR$5,Fluxo!$D:$D,$D139)</f>
        <v>0</v>
      </c>
      <c r="GS139" s="18">
        <f>SUMIFS(Fluxo!$N:$N,Fluxo!$S:$S,"&gt;"&amp;GR$5,Fluxo!$S:$S,"&lt;="&amp;GS$5,Fluxo!$D:$D,$D139)</f>
        <v>0</v>
      </c>
      <c r="GT139" s="18">
        <f>SUMIFS(Fluxo!$N:$N,Fluxo!$S:$S,"&gt;"&amp;GS$5,Fluxo!$S:$S,"&lt;="&amp;GT$5,Fluxo!$D:$D,$D139)</f>
        <v>0</v>
      </c>
      <c r="GU139" s="18">
        <f>SUMIFS(Fluxo!$N:$N,Fluxo!$S:$S,"&gt;"&amp;GT$5,Fluxo!$S:$S,"&lt;="&amp;GU$5,Fluxo!$D:$D,$D139)</f>
        <v>0</v>
      </c>
      <c r="GV139" s="18">
        <f>SUMIFS(Fluxo!$N:$N,Fluxo!$S:$S,"&gt;"&amp;GU$5,Fluxo!$S:$S,"&lt;="&amp;GV$5,Fluxo!$D:$D,$D139)</f>
        <v>0</v>
      </c>
      <c r="GW139" s="18">
        <f>SUMIFS(Fluxo!$N:$N,Fluxo!$S:$S,"&gt;"&amp;GV$5,Fluxo!$S:$S,"&lt;="&amp;GW$5,Fluxo!$D:$D,$D139)</f>
        <v>0</v>
      </c>
      <c r="GX139" s="18">
        <f>SUMIFS(Fluxo!$N:$N,Fluxo!$S:$S,"&gt;"&amp;GW$5,Fluxo!$S:$S,"&lt;="&amp;GX$5,Fluxo!$D:$D,$D139)</f>
        <v>0</v>
      </c>
      <c r="GY139" s="18">
        <f>SUMIFS(Fluxo!$N:$N,Fluxo!$S:$S,"&gt;"&amp;GX$5,Fluxo!$S:$S,"&lt;="&amp;GY$5,Fluxo!$D:$D,$D139)</f>
        <v>0</v>
      </c>
      <c r="GZ139" s="18">
        <f>SUMIFS(Fluxo!$N:$N,Fluxo!$S:$S,"&gt;"&amp;GY$5,Fluxo!$S:$S,"&lt;="&amp;GZ$5,Fluxo!$D:$D,$D139)</f>
        <v>0</v>
      </c>
      <c r="HA139" s="18">
        <f>SUMIFS(Fluxo!$N:$N,Fluxo!$S:$S,"&gt;"&amp;GZ$5,Fluxo!$S:$S,"&lt;="&amp;HA$5,Fluxo!$D:$D,$D139)</f>
        <v>0</v>
      </c>
      <c r="HB139" s="18">
        <f>SUMIFS(Fluxo!$N:$N,Fluxo!$S:$S,"&gt;"&amp;HA$5,Fluxo!$S:$S,"&lt;="&amp;HB$5,Fluxo!$D:$D,$D139)</f>
        <v>0</v>
      </c>
      <c r="HC139" s="18">
        <f>SUMIFS(Fluxo!$N:$N,Fluxo!$S:$S,"&gt;"&amp;HB$5,Fluxo!$S:$S,"&lt;="&amp;HC$5,Fluxo!$D:$D,$D139)</f>
        <v>0</v>
      </c>
      <c r="HD139" s="18">
        <f>SUMIFS(Fluxo!$N:$N,Fluxo!$S:$S,"&gt;"&amp;HC$5,Fluxo!$S:$S,"&lt;="&amp;HD$5,Fluxo!$D:$D,$D139)</f>
        <v>0</v>
      </c>
      <c r="HE139" s="18">
        <f>SUMIFS(Fluxo!$N:$N,Fluxo!$S:$S,"&gt;"&amp;HD$5,Fluxo!$S:$S,"&lt;="&amp;HE$5,Fluxo!$D:$D,$D139)</f>
        <v>0</v>
      </c>
      <c r="HF139" s="18">
        <f>SUMIFS(Fluxo!$N:$N,Fluxo!$S:$S,"&gt;"&amp;HE$5,Fluxo!$S:$S,"&lt;="&amp;HF$5,Fluxo!$D:$D,$D139)</f>
        <v>0</v>
      </c>
    </row>
    <row r="140" spans="1:214">
      <c r="A140" s="20">
        <f t="shared" ref="A140:A160" si="21">A139+1</f>
        <v>130</v>
      </c>
      <c r="B140" s="140" t="str">
        <f>'Check Carteira'!C132</f>
        <v>E.1016.99.03.2010</v>
      </c>
      <c r="C140" s="141">
        <v>1</v>
      </c>
      <c r="D140" s="129" t="str">
        <f>'Check Carteira'!F132</f>
        <v>S-2010</v>
      </c>
      <c r="E140" s="21" t="str">
        <f>IFERROR(INDEX(Contratos!L:L,MATCH(D140,Contratos!R:R,0)),"")</f>
        <v/>
      </c>
      <c r="F140" s="139" t="str">
        <f>IFERROR(INDEX(Contratos!G:G,MATCH(D140,Contratos!R:R,0)),"")</f>
        <v/>
      </c>
      <c r="H140" s="83">
        <f t="shared" si="20"/>
        <v>1</v>
      </c>
      <c r="J140" s="18">
        <f>SUMIFS(Fluxo!$N:$N,Fluxo!$S:$S,"&gt;"&amp;I$5,Fluxo!$S:$S,"&lt;="&amp;J$5,Fluxo!$D:$D,$D140)</f>
        <v>0</v>
      </c>
      <c r="K140" s="18">
        <f>SUMIFS(Fluxo!$N:$N,Fluxo!$S:$S,"&gt;"&amp;J$5,Fluxo!$S:$S,"&lt;="&amp;K$5,Fluxo!$D:$D,$D140)</f>
        <v>1</v>
      </c>
      <c r="L140" s="18">
        <f>SUMIFS(Fluxo!$N:$N,Fluxo!$S:$S,"&gt;"&amp;K$5,Fluxo!$S:$S,"&lt;="&amp;L$5,Fluxo!$D:$D,$D140)</f>
        <v>0</v>
      </c>
      <c r="M140" s="18">
        <f>SUMIFS(Fluxo!$N:$N,Fluxo!$S:$S,"&gt;"&amp;L$5,Fluxo!$S:$S,"&lt;="&amp;M$5,Fluxo!$D:$D,$D140)</f>
        <v>0</v>
      </c>
      <c r="N140" s="18">
        <f>SUMIFS(Fluxo!$N:$N,Fluxo!$S:$S,"&gt;"&amp;M$5,Fluxo!$S:$S,"&lt;="&amp;N$5,Fluxo!$D:$D,$D140)</f>
        <v>0</v>
      </c>
      <c r="O140" s="18">
        <f>SUMIFS(Fluxo!$N:$N,Fluxo!$S:$S,"&gt;"&amp;N$5,Fluxo!$S:$S,"&lt;="&amp;O$5,Fluxo!$D:$D,$D140)</f>
        <v>0</v>
      </c>
      <c r="P140" s="18">
        <f>SUMIFS(Fluxo!$N:$N,Fluxo!$S:$S,"&gt;"&amp;O$5,Fluxo!$S:$S,"&lt;="&amp;P$5,Fluxo!$D:$D,$D140)</f>
        <v>0</v>
      </c>
      <c r="Q140" s="18">
        <f>SUMIFS(Fluxo!$N:$N,Fluxo!$S:$S,"&gt;"&amp;P$5,Fluxo!$S:$S,"&lt;="&amp;Q$5,Fluxo!$D:$D,$D140)</f>
        <v>0</v>
      </c>
      <c r="R140" s="18">
        <f>SUMIFS(Fluxo!$N:$N,Fluxo!$S:$S,"&gt;"&amp;Q$5,Fluxo!$S:$S,"&lt;="&amp;R$5,Fluxo!$D:$D,$D140)</f>
        <v>0</v>
      </c>
      <c r="S140" s="18">
        <f>SUMIFS(Fluxo!$N:$N,Fluxo!$S:$S,"&gt;"&amp;R$5,Fluxo!$S:$S,"&lt;="&amp;S$5,Fluxo!$D:$D,$D140)</f>
        <v>0</v>
      </c>
      <c r="T140" s="18">
        <f>SUMIFS(Fluxo!$N:$N,Fluxo!$S:$S,"&gt;"&amp;S$5,Fluxo!$S:$S,"&lt;="&amp;T$5,Fluxo!$D:$D,$D140)</f>
        <v>0</v>
      </c>
      <c r="U140" s="18">
        <f>SUMIFS(Fluxo!$N:$N,Fluxo!$S:$S,"&gt;"&amp;T$5,Fluxo!$S:$S,"&lt;="&amp;U$5,Fluxo!$D:$D,$D140)</f>
        <v>0</v>
      </c>
      <c r="V140" s="18">
        <f>SUMIFS(Fluxo!$N:$N,Fluxo!$S:$S,"&gt;"&amp;U$5,Fluxo!$S:$S,"&lt;="&amp;V$5,Fluxo!$D:$D,$D140)</f>
        <v>0</v>
      </c>
      <c r="W140" s="18">
        <f>SUMIFS(Fluxo!$N:$N,Fluxo!$S:$S,"&gt;"&amp;V$5,Fluxo!$S:$S,"&lt;="&amp;W$5,Fluxo!$D:$D,$D140)</f>
        <v>0</v>
      </c>
      <c r="X140" s="18">
        <f>SUMIFS(Fluxo!$N:$N,Fluxo!$S:$S,"&gt;"&amp;W$5,Fluxo!$S:$S,"&lt;="&amp;X$5,Fluxo!$D:$D,$D140)</f>
        <v>0</v>
      </c>
      <c r="Y140" s="18">
        <f>SUMIFS(Fluxo!$N:$N,Fluxo!$S:$S,"&gt;"&amp;X$5,Fluxo!$S:$S,"&lt;="&amp;Y$5,Fluxo!$D:$D,$D140)</f>
        <v>0</v>
      </c>
      <c r="Z140" s="18">
        <f>SUMIFS(Fluxo!$N:$N,Fluxo!$S:$S,"&gt;"&amp;Y$5,Fluxo!$S:$S,"&lt;="&amp;Z$5,Fluxo!$D:$D,$D140)</f>
        <v>0</v>
      </c>
      <c r="AA140" s="18">
        <f>SUMIFS(Fluxo!$N:$N,Fluxo!$S:$S,"&gt;"&amp;Z$5,Fluxo!$S:$S,"&lt;="&amp;AA$5,Fluxo!$D:$D,$D140)</f>
        <v>0</v>
      </c>
      <c r="AB140" s="18">
        <f>SUMIFS(Fluxo!$N:$N,Fluxo!$S:$S,"&gt;"&amp;AA$5,Fluxo!$S:$S,"&lt;="&amp;AB$5,Fluxo!$D:$D,$D140)</f>
        <v>0</v>
      </c>
      <c r="AC140" s="18">
        <f>SUMIFS(Fluxo!$N:$N,Fluxo!$S:$S,"&gt;"&amp;AB$5,Fluxo!$S:$S,"&lt;="&amp;AC$5,Fluxo!$D:$D,$D140)</f>
        <v>0</v>
      </c>
      <c r="AD140" s="18">
        <f>SUMIFS(Fluxo!$N:$N,Fluxo!$S:$S,"&gt;"&amp;AC$5,Fluxo!$S:$S,"&lt;="&amp;AD$5,Fluxo!$D:$D,$D140)</f>
        <v>0</v>
      </c>
      <c r="AE140" s="18">
        <f>SUMIFS(Fluxo!$N:$N,Fluxo!$S:$S,"&gt;"&amp;AD$5,Fluxo!$S:$S,"&lt;="&amp;AE$5,Fluxo!$D:$D,$D140)</f>
        <v>0</v>
      </c>
      <c r="AF140" s="18">
        <f>SUMIFS(Fluxo!$N:$N,Fluxo!$S:$S,"&gt;"&amp;AE$5,Fluxo!$S:$S,"&lt;="&amp;AF$5,Fluxo!$D:$D,$D140)</f>
        <v>0</v>
      </c>
      <c r="AG140" s="18">
        <f>SUMIFS(Fluxo!$N:$N,Fluxo!$S:$S,"&gt;"&amp;AF$5,Fluxo!$S:$S,"&lt;="&amp;AG$5,Fluxo!$D:$D,$D140)</f>
        <v>0</v>
      </c>
      <c r="AH140" s="18">
        <f>SUMIFS(Fluxo!$N:$N,Fluxo!$S:$S,"&gt;"&amp;AG$5,Fluxo!$S:$S,"&lt;="&amp;AH$5,Fluxo!$D:$D,$D140)</f>
        <v>0</v>
      </c>
      <c r="AI140" s="18">
        <f>SUMIFS(Fluxo!$N:$N,Fluxo!$S:$S,"&gt;"&amp;AH$5,Fluxo!$S:$S,"&lt;="&amp;AI$5,Fluxo!$D:$D,$D140)</f>
        <v>0</v>
      </c>
      <c r="AJ140" s="18">
        <f>SUMIFS(Fluxo!$N:$N,Fluxo!$S:$S,"&gt;"&amp;AI$5,Fluxo!$S:$S,"&lt;="&amp;AJ$5,Fluxo!$D:$D,$D140)</f>
        <v>0</v>
      </c>
      <c r="AK140" s="18">
        <f>SUMIFS(Fluxo!$N:$N,Fluxo!$S:$S,"&gt;"&amp;AJ$5,Fluxo!$S:$S,"&lt;="&amp;AK$5,Fluxo!$D:$D,$D140)</f>
        <v>0</v>
      </c>
      <c r="AL140" s="18">
        <f>SUMIFS(Fluxo!$N:$N,Fluxo!$S:$S,"&gt;"&amp;AK$5,Fluxo!$S:$S,"&lt;="&amp;AL$5,Fluxo!$D:$D,$D140)</f>
        <v>0</v>
      </c>
      <c r="AM140" s="18">
        <f>SUMIFS(Fluxo!$N:$N,Fluxo!$S:$S,"&gt;"&amp;AL$5,Fluxo!$S:$S,"&lt;="&amp;AM$5,Fluxo!$D:$D,$D140)</f>
        <v>0</v>
      </c>
      <c r="AN140" s="18">
        <f>SUMIFS(Fluxo!$N:$N,Fluxo!$S:$S,"&gt;"&amp;AM$5,Fluxo!$S:$S,"&lt;="&amp;AN$5,Fluxo!$D:$D,$D140)</f>
        <v>0</v>
      </c>
      <c r="AO140" s="18">
        <f>SUMIFS(Fluxo!$N:$N,Fluxo!$S:$S,"&gt;"&amp;AN$5,Fluxo!$S:$S,"&lt;="&amp;AO$5,Fluxo!$D:$D,$D140)</f>
        <v>0</v>
      </c>
      <c r="AP140" s="18">
        <f>SUMIFS(Fluxo!$N:$N,Fluxo!$S:$S,"&gt;"&amp;AO$5,Fluxo!$S:$S,"&lt;="&amp;AP$5,Fluxo!$D:$D,$D140)</f>
        <v>0</v>
      </c>
      <c r="AQ140" s="18">
        <f>SUMIFS(Fluxo!$N:$N,Fluxo!$S:$S,"&gt;"&amp;AP$5,Fluxo!$S:$S,"&lt;="&amp;AQ$5,Fluxo!$D:$D,$D140)</f>
        <v>0</v>
      </c>
      <c r="AR140" s="18">
        <f>SUMIFS(Fluxo!$N:$N,Fluxo!$S:$S,"&gt;"&amp;AQ$5,Fluxo!$S:$S,"&lt;="&amp;AR$5,Fluxo!$D:$D,$D140)</f>
        <v>0</v>
      </c>
      <c r="AS140" s="18">
        <f>SUMIFS(Fluxo!$N:$N,Fluxo!$S:$S,"&gt;"&amp;AR$5,Fluxo!$S:$S,"&lt;="&amp;AS$5,Fluxo!$D:$D,$D140)</f>
        <v>0</v>
      </c>
      <c r="AT140" s="18">
        <f>SUMIFS(Fluxo!$N:$N,Fluxo!$S:$S,"&gt;"&amp;AS$5,Fluxo!$S:$S,"&lt;="&amp;AT$5,Fluxo!$D:$D,$D140)</f>
        <v>0</v>
      </c>
      <c r="AU140" s="18">
        <f>SUMIFS(Fluxo!$N:$N,Fluxo!$S:$S,"&gt;"&amp;AT$5,Fluxo!$S:$S,"&lt;="&amp;AU$5,Fluxo!$D:$D,$D140)</f>
        <v>0</v>
      </c>
      <c r="AV140" s="18">
        <f>SUMIFS(Fluxo!$N:$N,Fluxo!$S:$S,"&gt;"&amp;AU$5,Fluxo!$S:$S,"&lt;="&amp;AV$5,Fluxo!$D:$D,$D140)</f>
        <v>0</v>
      </c>
      <c r="AW140" s="18">
        <f>SUMIFS(Fluxo!$N:$N,Fluxo!$S:$S,"&gt;"&amp;AV$5,Fluxo!$S:$S,"&lt;="&amp;AW$5,Fluxo!$D:$D,$D140)</f>
        <v>0</v>
      </c>
      <c r="AX140" s="18">
        <f>SUMIFS(Fluxo!$N:$N,Fluxo!$S:$S,"&gt;"&amp;AW$5,Fluxo!$S:$S,"&lt;="&amp;AX$5,Fluxo!$D:$D,$D140)</f>
        <v>0</v>
      </c>
      <c r="AY140" s="18">
        <f>SUMIFS(Fluxo!$N:$N,Fluxo!$S:$S,"&gt;"&amp;AX$5,Fluxo!$S:$S,"&lt;="&amp;AY$5,Fluxo!$D:$D,$D140)</f>
        <v>0</v>
      </c>
      <c r="AZ140" s="18">
        <f>SUMIFS(Fluxo!$N:$N,Fluxo!$S:$S,"&gt;"&amp;AY$5,Fluxo!$S:$S,"&lt;="&amp;AZ$5,Fluxo!$D:$D,$D140)</f>
        <v>0</v>
      </c>
      <c r="BA140" s="18">
        <f>SUMIFS(Fluxo!$N:$N,Fluxo!$S:$S,"&gt;"&amp;AZ$5,Fluxo!$S:$S,"&lt;="&amp;BA$5,Fluxo!$D:$D,$D140)</f>
        <v>0</v>
      </c>
      <c r="BB140" s="18">
        <f>SUMIFS(Fluxo!$N:$N,Fluxo!$S:$S,"&gt;"&amp;BA$5,Fluxo!$S:$S,"&lt;="&amp;BB$5,Fluxo!$D:$D,$D140)</f>
        <v>0</v>
      </c>
      <c r="BC140" s="18">
        <f>SUMIFS(Fluxo!$N:$N,Fluxo!$S:$S,"&gt;"&amp;BB$5,Fluxo!$S:$S,"&lt;="&amp;BC$5,Fluxo!$D:$D,$D140)</f>
        <v>0</v>
      </c>
      <c r="BD140" s="18">
        <f>SUMIFS(Fluxo!$N:$N,Fluxo!$S:$S,"&gt;"&amp;BC$5,Fluxo!$S:$S,"&lt;="&amp;BD$5,Fluxo!$D:$D,$D140)</f>
        <v>0</v>
      </c>
      <c r="BE140" s="18">
        <f>SUMIFS(Fluxo!$N:$N,Fluxo!$S:$S,"&gt;"&amp;BD$5,Fluxo!$S:$S,"&lt;="&amp;BE$5,Fluxo!$D:$D,$D140)</f>
        <v>0</v>
      </c>
      <c r="BF140" s="18">
        <f>SUMIFS(Fluxo!$N:$N,Fluxo!$S:$S,"&gt;"&amp;BE$5,Fluxo!$S:$S,"&lt;="&amp;BF$5,Fluxo!$D:$D,$D140)</f>
        <v>0</v>
      </c>
      <c r="BG140" s="18">
        <f>SUMIFS(Fluxo!$N:$N,Fluxo!$S:$S,"&gt;"&amp;BF$5,Fluxo!$S:$S,"&lt;="&amp;BG$5,Fluxo!$D:$D,$D140)</f>
        <v>0</v>
      </c>
      <c r="BH140" s="18">
        <f>SUMIFS(Fluxo!$N:$N,Fluxo!$S:$S,"&gt;"&amp;BG$5,Fluxo!$S:$S,"&lt;="&amp;BH$5,Fluxo!$D:$D,$D140)</f>
        <v>0</v>
      </c>
      <c r="BI140" s="18">
        <f>SUMIFS(Fluxo!$N:$N,Fluxo!$S:$S,"&gt;"&amp;BH$5,Fluxo!$S:$S,"&lt;="&amp;BI$5,Fluxo!$D:$D,$D140)</f>
        <v>0</v>
      </c>
      <c r="BJ140" s="18">
        <f>SUMIFS(Fluxo!$N:$N,Fluxo!$S:$S,"&gt;"&amp;BI$5,Fluxo!$S:$S,"&lt;="&amp;BJ$5,Fluxo!$D:$D,$D140)</f>
        <v>0</v>
      </c>
      <c r="BK140" s="18">
        <f>SUMIFS(Fluxo!$N:$N,Fluxo!$S:$S,"&gt;"&amp;BJ$5,Fluxo!$S:$S,"&lt;="&amp;BK$5,Fluxo!$D:$D,$D140)</f>
        <v>0</v>
      </c>
      <c r="BL140" s="18">
        <f>SUMIFS(Fluxo!$N:$N,Fluxo!$S:$S,"&gt;"&amp;BK$5,Fluxo!$S:$S,"&lt;="&amp;BL$5,Fluxo!$D:$D,$D140)</f>
        <v>0</v>
      </c>
      <c r="BM140" s="18">
        <f>SUMIFS(Fluxo!$N:$N,Fluxo!$S:$S,"&gt;"&amp;BL$5,Fluxo!$S:$S,"&lt;="&amp;BM$5,Fluxo!$D:$D,$D140)</f>
        <v>0</v>
      </c>
      <c r="BN140" s="18">
        <f>SUMIFS(Fluxo!$N:$N,Fluxo!$S:$S,"&gt;"&amp;BM$5,Fluxo!$S:$S,"&lt;="&amp;BN$5,Fluxo!$D:$D,$D140)</f>
        <v>0</v>
      </c>
      <c r="BO140" s="18">
        <f>SUMIFS(Fluxo!$N:$N,Fluxo!$S:$S,"&gt;"&amp;BN$5,Fluxo!$S:$S,"&lt;="&amp;BO$5,Fluxo!$D:$D,$D140)</f>
        <v>0</v>
      </c>
      <c r="BP140" s="18">
        <f>SUMIFS(Fluxo!$N:$N,Fluxo!$S:$S,"&gt;"&amp;BO$5,Fluxo!$S:$S,"&lt;="&amp;BP$5,Fluxo!$D:$D,$D140)</f>
        <v>0</v>
      </c>
      <c r="BQ140" s="18">
        <f>SUMIFS(Fluxo!$N:$N,Fluxo!$S:$S,"&gt;"&amp;BP$5,Fluxo!$S:$S,"&lt;="&amp;BQ$5,Fluxo!$D:$D,$D140)</f>
        <v>0</v>
      </c>
      <c r="BR140" s="18">
        <f>SUMIFS(Fluxo!$N:$N,Fluxo!$S:$S,"&gt;"&amp;BQ$5,Fluxo!$S:$S,"&lt;="&amp;BR$5,Fluxo!$D:$D,$D140)</f>
        <v>0</v>
      </c>
      <c r="BS140" s="18">
        <f>SUMIFS(Fluxo!$N:$N,Fluxo!$S:$S,"&gt;"&amp;BR$5,Fluxo!$S:$S,"&lt;="&amp;BS$5,Fluxo!$D:$D,$D140)</f>
        <v>0</v>
      </c>
      <c r="BT140" s="18">
        <f>SUMIFS(Fluxo!$N:$N,Fluxo!$S:$S,"&gt;"&amp;BS$5,Fluxo!$S:$S,"&lt;="&amp;BT$5,Fluxo!$D:$D,$D140)</f>
        <v>0</v>
      </c>
      <c r="BU140" s="18">
        <f>SUMIFS(Fluxo!$N:$N,Fluxo!$S:$S,"&gt;"&amp;BT$5,Fluxo!$S:$S,"&lt;="&amp;BU$5,Fluxo!$D:$D,$D140)</f>
        <v>0</v>
      </c>
      <c r="BV140" s="18">
        <f>SUMIFS(Fluxo!$N:$N,Fluxo!$S:$S,"&gt;"&amp;BU$5,Fluxo!$S:$S,"&lt;="&amp;BV$5,Fluxo!$D:$D,$D140)</f>
        <v>0</v>
      </c>
      <c r="BW140" s="18">
        <f>SUMIFS(Fluxo!$N:$N,Fluxo!$S:$S,"&gt;"&amp;BV$5,Fluxo!$S:$S,"&lt;="&amp;BW$5,Fluxo!$D:$D,$D140)</f>
        <v>0</v>
      </c>
      <c r="BX140" s="18">
        <f>SUMIFS(Fluxo!$N:$N,Fluxo!$S:$S,"&gt;"&amp;BW$5,Fluxo!$S:$S,"&lt;="&amp;BX$5,Fluxo!$D:$D,$D140)</f>
        <v>0</v>
      </c>
      <c r="BY140" s="18">
        <f>SUMIFS(Fluxo!$N:$N,Fluxo!$S:$S,"&gt;"&amp;BX$5,Fluxo!$S:$S,"&lt;="&amp;BY$5,Fluxo!$D:$D,$D140)</f>
        <v>0</v>
      </c>
      <c r="BZ140" s="18">
        <f>SUMIFS(Fluxo!$N:$N,Fluxo!$S:$S,"&gt;"&amp;BY$5,Fluxo!$S:$S,"&lt;="&amp;BZ$5,Fluxo!$D:$D,$D140)</f>
        <v>0</v>
      </c>
      <c r="CA140" s="18">
        <f>SUMIFS(Fluxo!$N:$N,Fluxo!$S:$S,"&gt;"&amp;BZ$5,Fluxo!$S:$S,"&lt;="&amp;CA$5,Fluxo!$D:$D,$D140)</f>
        <v>0</v>
      </c>
      <c r="CB140" s="18">
        <f>SUMIFS(Fluxo!$N:$N,Fluxo!$S:$S,"&gt;"&amp;CA$5,Fluxo!$S:$S,"&lt;="&amp;CB$5,Fluxo!$D:$D,$D140)</f>
        <v>0</v>
      </c>
      <c r="CC140" s="18">
        <f>SUMIFS(Fluxo!$N:$N,Fluxo!$S:$S,"&gt;"&amp;CB$5,Fluxo!$S:$S,"&lt;="&amp;CC$5,Fluxo!$D:$D,$D140)</f>
        <v>0</v>
      </c>
      <c r="CD140" s="18">
        <f>SUMIFS(Fluxo!$N:$N,Fluxo!$S:$S,"&gt;"&amp;CC$5,Fluxo!$S:$S,"&lt;="&amp;CD$5,Fluxo!$D:$D,$D140)</f>
        <v>0</v>
      </c>
      <c r="CE140" s="18">
        <f>SUMIFS(Fluxo!$N:$N,Fluxo!$S:$S,"&gt;"&amp;CD$5,Fluxo!$S:$S,"&lt;="&amp;CE$5,Fluxo!$D:$D,$D140)</f>
        <v>0</v>
      </c>
      <c r="CF140" s="18">
        <f>SUMIFS(Fluxo!$N:$N,Fluxo!$S:$S,"&gt;"&amp;CE$5,Fluxo!$S:$S,"&lt;="&amp;CF$5,Fluxo!$D:$D,$D140)</f>
        <v>0</v>
      </c>
      <c r="CG140" s="18">
        <f>SUMIFS(Fluxo!$N:$N,Fluxo!$S:$S,"&gt;"&amp;CF$5,Fluxo!$S:$S,"&lt;="&amp;CG$5,Fluxo!$D:$D,$D140)</f>
        <v>0</v>
      </c>
      <c r="CH140" s="18">
        <f>SUMIFS(Fluxo!$N:$N,Fluxo!$S:$S,"&gt;"&amp;CG$5,Fluxo!$S:$S,"&lt;="&amp;CH$5,Fluxo!$D:$D,$D140)</f>
        <v>0</v>
      </c>
      <c r="CI140" s="18">
        <f>SUMIFS(Fluxo!$N:$N,Fluxo!$S:$S,"&gt;"&amp;CH$5,Fluxo!$S:$S,"&lt;="&amp;CI$5,Fluxo!$D:$D,$D140)</f>
        <v>0</v>
      </c>
      <c r="CJ140" s="18">
        <f>SUMIFS(Fluxo!$N:$N,Fluxo!$S:$S,"&gt;"&amp;CI$5,Fluxo!$S:$S,"&lt;="&amp;CJ$5,Fluxo!$D:$D,$D140)</f>
        <v>0</v>
      </c>
      <c r="CK140" s="18">
        <f>SUMIFS(Fluxo!$N:$N,Fluxo!$S:$S,"&gt;"&amp;CJ$5,Fluxo!$S:$S,"&lt;="&amp;CK$5,Fluxo!$D:$D,$D140)</f>
        <v>0</v>
      </c>
      <c r="CL140" s="18">
        <f>SUMIFS(Fluxo!$N:$N,Fluxo!$S:$S,"&gt;"&amp;CK$5,Fluxo!$S:$S,"&lt;="&amp;CL$5,Fluxo!$D:$D,$D140)</f>
        <v>0</v>
      </c>
      <c r="CM140" s="18">
        <f>SUMIFS(Fluxo!$N:$N,Fluxo!$S:$S,"&gt;"&amp;CL$5,Fluxo!$S:$S,"&lt;="&amp;CM$5,Fluxo!$D:$D,$D140)</f>
        <v>0</v>
      </c>
      <c r="CN140" s="18">
        <f>SUMIFS(Fluxo!$N:$N,Fluxo!$S:$S,"&gt;"&amp;CM$5,Fluxo!$S:$S,"&lt;="&amp;CN$5,Fluxo!$D:$D,$D140)</f>
        <v>0</v>
      </c>
      <c r="CO140" s="18">
        <f>SUMIFS(Fluxo!$N:$N,Fluxo!$S:$S,"&gt;"&amp;CN$5,Fluxo!$S:$S,"&lt;="&amp;CO$5,Fluxo!$D:$D,$D140)</f>
        <v>0</v>
      </c>
      <c r="CP140" s="18">
        <f>SUMIFS(Fluxo!$N:$N,Fluxo!$S:$S,"&gt;"&amp;CO$5,Fluxo!$S:$S,"&lt;="&amp;CP$5,Fluxo!$D:$D,$D140)</f>
        <v>0</v>
      </c>
      <c r="CQ140" s="18">
        <f>SUMIFS(Fluxo!$N:$N,Fluxo!$S:$S,"&gt;"&amp;CP$5,Fluxo!$S:$S,"&lt;="&amp;CQ$5,Fluxo!$D:$D,$D140)</f>
        <v>0</v>
      </c>
      <c r="CR140" s="18">
        <f>SUMIFS(Fluxo!$N:$N,Fluxo!$S:$S,"&gt;"&amp;CQ$5,Fluxo!$S:$S,"&lt;="&amp;CR$5,Fluxo!$D:$D,$D140)</f>
        <v>0</v>
      </c>
      <c r="CS140" s="18">
        <f>SUMIFS(Fluxo!$N:$N,Fluxo!$S:$S,"&gt;"&amp;CR$5,Fluxo!$S:$S,"&lt;="&amp;CS$5,Fluxo!$D:$D,$D140)</f>
        <v>0</v>
      </c>
      <c r="CT140" s="18">
        <f>SUMIFS(Fluxo!$N:$N,Fluxo!$S:$S,"&gt;"&amp;CS$5,Fluxo!$S:$S,"&lt;="&amp;CT$5,Fluxo!$D:$D,$D140)</f>
        <v>0</v>
      </c>
      <c r="CU140" s="18">
        <f>SUMIFS(Fluxo!$N:$N,Fluxo!$S:$S,"&gt;"&amp;CT$5,Fluxo!$S:$S,"&lt;="&amp;CU$5,Fluxo!$D:$D,$D140)</f>
        <v>0</v>
      </c>
      <c r="CV140" s="18">
        <f>SUMIFS(Fluxo!$N:$N,Fluxo!$S:$S,"&gt;"&amp;CU$5,Fluxo!$S:$S,"&lt;="&amp;CV$5,Fluxo!$D:$D,$D140)</f>
        <v>0</v>
      </c>
      <c r="CW140" s="18">
        <f>SUMIFS(Fluxo!$N:$N,Fluxo!$S:$S,"&gt;"&amp;CV$5,Fluxo!$S:$S,"&lt;="&amp;CW$5,Fluxo!$D:$D,$D140)</f>
        <v>0</v>
      </c>
      <c r="CX140" s="18">
        <f>SUMIFS(Fluxo!$N:$N,Fluxo!$S:$S,"&gt;"&amp;CW$5,Fluxo!$S:$S,"&lt;="&amp;CX$5,Fluxo!$D:$D,$D140)</f>
        <v>0</v>
      </c>
      <c r="CY140" s="18">
        <f>SUMIFS(Fluxo!$N:$N,Fluxo!$S:$S,"&gt;"&amp;CX$5,Fluxo!$S:$S,"&lt;="&amp;CY$5,Fluxo!$D:$D,$D140)</f>
        <v>0</v>
      </c>
      <c r="CZ140" s="18">
        <f>SUMIFS(Fluxo!$N:$N,Fluxo!$S:$S,"&gt;"&amp;CY$5,Fluxo!$S:$S,"&lt;="&amp;CZ$5,Fluxo!$D:$D,$D140)</f>
        <v>0</v>
      </c>
      <c r="DA140" s="18">
        <f>SUMIFS(Fluxo!$N:$N,Fluxo!$S:$S,"&gt;"&amp;CZ$5,Fluxo!$S:$S,"&lt;="&amp;DA$5,Fluxo!$D:$D,$D140)</f>
        <v>0</v>
      </c>
      <c r="DB140" s="18">
        <f>SUMIFS(Fluxo!$N:$N,Fluxo!$S:$S,"&gt;"&amp;DA$5,Fluxo!$S:$S,"&lt;="&amp;DB$5,Fluxo!$D:$D,$D140)</f>
        <v>0</v>
      </c>
      <c r="DC140" s="18">
        <f>SUMIFS(Fluxo!$N:$N,Fluxo!$S:$S,"&gt;"&amp;DB$5,Fluxo!$S:$S,"&lt;="&amp;DC$5,Fluxo!$D:$D,$D140)</f>
        <v>0</v>
      </c>
      <c r="DD140" s="18">
        <f>SUMIFS(Fluxo!$N:$N,Fluxo!$S:$S,"&gt;"&amp;DC$5,Fluxo!$S:$S,"&lt;="&amp;DD$5,Fluxo!$D:$D,$D140)</f>
        <v>0</v>
      </c>
      <c r="DE140" s="18">
        <f>SUMIFS(Fluxo!$N:$N,Fluxo!$S:$S,"&gt;"&amp;DD$5,Fluxo!$S:$S,"&lt;="&amp;DE$5,Fluxo!$D:$D,$D140)</f>
        <v>0</v>
      </c>
      <c r="DF140" s="18">
        <f>SUMIFS(Fluxo!$N:$N,Fluxo!$S:$S,"&gt;"&amp;DE$5,Fluxo!$S:$S,"&lt;="&amp;DF$5,Fluxo!$D:$D,$D140)</f>
        <v>0</v>
      </c>
      <c r="DG140" s="18">
        <f>SUMIFS(Fluxo!$N:$N,Fluxo!$S:$S,"&gt;"&amp;DF$5,Fluxo!$S:$S,"&lt;="&amp;DG$5,Fluxo!$D:$D,$D140)</f>
        <v>0</v>
      </c>
      <c r="DH140" s="18">
        <f>SUMIFS(Fluxo!$N:$N,Fluxo!$S:$S,"&gt;"&amp;DG$5,Fluxo!$S:$S,"&lt;="&amp;DH$5,Fluxo!$D:$D,$D140)</f>
        <v>0</v>
      </c>
      <c r="DI140" s="18">
        <f>SUMIFS(Fluxo!$N:$N,Fluxo!$S:$S,"&gt;"&amp;DH$5,Fluxo!$S:$S,"&lt;="&amp;DI$5,Fluxo!$D:$D,$D140)</f>
        <v>0</v>
      </c>
      <c r="DJ140" s="18">
        <f>SUMIFS(Fluxo!$N:$N,Fluxo!$S:$S,"&gt;"&amp;DI$5,Fluxo!$S:$S,"&lt;="&amp;DJ$5,Fluxo!$D:$D,$D140)</f>
        <v>0</v>
      </c>
      <c r="DK140" s="18">
        <f>SUMIFS(Fluxo!$N:$N,Fluxo!$S:$S,"&gt;"&amp;DJ$5,Fluxo!$S:$S,"&lt;="&amp;DK$5,Fluxo!$D:$D,$D140)</f>
        <v>0</v>
      </c>
      <c r="DL140" s="18">
        <f>SUMIFS(Fluxo!$N:$N,Fluxo!$S:$S,"&gt;"&amp;DK$5,Fluxo!$S:$S,"&lt;="&amp;DL$5,Fluxo!$D:$D,$D140)</f>
        <v>0</v>
      </c>
      <c r="DM140" s="18">
        <f>SUMIFS(Fluxo!$N:$N,Fluxo!$S:$S,"&gt;"&amp;DL$5,Fluxo!$S:$S,"&lt;="&amp;DM$5,Fluxo!$D:$D,$D140)</f>
        <v>0</v>
      </c>
      <c r="DN140" s="18">
        <f>SUMIFS(Fluxo!$N:$N,Fluxo!$S:$S,"&gt;"&amp;DM$5,Fluxo!$S:$S,"&lt;="&amp;DN$5,Fluxo!$D:$D,$D140)</f>
        <v>0</v>
      </c>
      <c r="DO140" s="18">
        <f>SUMIFS(Fluxo!$N:$N,Fluxo!$S:$S,"&gt;"&amp;DN$5,Fluxo!$S:$S,"&lt;="&amp;DO$5,Fluxo!$D:$D,$D140)</f>
        <v>0</v>
      </c>
      <c r="DP140" s="18">
        <f>SUMIFS(Fluxo!$N:$N,Fluxo!$S:$S,"&gt;"&amp;DO$5,Fluxo!$S:$S,"&lt;="&amp;DP$5,Fluxo!$D:$D,$D140)</f>
        <v>0</v>
      </c>
      <c r="DQ140" s="18">
        <f>SUMIFS(Fluxo!$N:$N,Fluxo!$S:$S,"&gt;"&amp;DP$5,Fluxo!$S:$S,"&lt;="&amp;DQ$5,Fluxo!$D:$D,$D140)</f>
        <v>0</v>
      </c>
      <c r="DR140" s="18">
        <f>SUMIFS(Fluxo!$N:$N,Fluxo!$S:$S,"&gt;"&amp;DQ$5,Fluxo!$S:$S,"&lt;="&amp;DR$5,Fluxo!$D:$D,$D140)</f>
        <v>0</v>
      </c>
      <c r="DS140" s="18">
        <f>SUMIFS(Fluxo!$N:$N,Fluxo!$S:$S,"&gt;"&amp;DR$5,Fluxo!$S:$S,"&lt;="&amp;DS$5,Fluxo!$D:$D,$D140)</f>
        <v>0</v>
      </c>
      <c r="DT140" s="18">
        <f>SUMIFS(Fluxo!$N:$N,Fluxo!$S:$S,"&gt;"&amp;DS$5,Fluxo!$S:$S,"&lt;="&amp;DT$5,Fluxo!$D:$D,$D140)</f>
        <v>0</v>
      </c>
      <c r="DU140" s="18">
        <f>SUMIFS(Fluxo!$N:$N,Fluxo!$S:$S,"&gt;"&amp;DT$5,Fluxo!$S:$S,"&lt;="&amp;DU$5,Fluxo!$D:$D,$D140)</f>
        <v>0</v>
      </c>
      <c r="DV140" s="18">
        <f>SUMIFS(Fluxo!$N:$N,Fluxo!$S:$S,"&gt;"&amp;DU$5,Fluxo!$S:$S,"&lt;="&amp;DV$5,Fluxo!$D:$D,$D140)</f>
        <v>0</v>
      </c>
      <c r="DW140" s="18">
        <f>SUMIFS(Fluxo!$N:$N,Fluxo!$S:$S,"&gt;"&amp;DV$5,Fluxo!$S:$S,"&lt;="&amp;DW$5,Fluxo!$D:$D,$D140)</f>
        <v>0</v>
      </c>
      <c r="DX140" s="18">
        <f>SUMIFS(Fluxo!$N:$N,Fluxo!$S:$S,"&gt;"&amp;DW$5,Fluxo!$S:$S,"&lt;="&amp;DX$5,Fluxo!$D:$D,$D140)</f>
        <v>0</v>
      </c>
      <c r="DY140" s="18">
        <f>SUMIFS(Fluxo!$N:$N,Fluxo!$S:$S,"&gt;"&amp;DX$5,Fluxo!$S:$S,"&lt;="&amp;DY$5,Fluxo!$D:$D,$D140)</f>
        <v>0</v>
      </c>
      <c r="DZ140" s="18">
        <f>SUMIFS(Fluxo!$N:$N,Fluxo!$S:$S,"&gt;"&amp;DY$5,Fluxo!$S:$S,"&lt;="&amp;DZ$5,Fluxo!$D:$D,$D140)</f>
        <v>0</v>
      </c>
      <c r="EA140" s="18">
        <f>SUMIFS(Fluxo!$N:$N,Fluxo!$S:$S,"&gt;"&amp;DZ$5,Fluxo!$S:$S,"&lt;="&amp;EA$5,Fluxo!$D:$D,$D140)</f>
        <v>0</v>
      </c>
      <c r="EB140" s="18">
        <f>SUMIFS(Fluxo!$N:$N,Fluxo!$S:$S,"&gt;"&amp;EA$5,Fluxo!$S:$S,"&lt;="&amp;EB$5,Fluxo!$D:$D,$D140)</f>
        <v>0</v>
      </c>
      <c r="EC140" s="18">
        <f>SUMIFS(Fluxo!$N:$N,Fluxo!$S:$S,"&gt;"&amp;EB$5,Fluxo!$S:$S,"&lt;="&amp;EC$5,Fluxo!$D:$D,$D140)</f>
        <v>0</v>
      </c>
      <c r="ED140" s="18">
        <f>SUMIFS(Fluxo!$N:$N,Fluxo!$S:$S,"&gt;"&amp;EC$5,Fluxo!$S:$S,"&lt;="&amp;ED$5,Fluxo!$D:$D,$D140)</f>
        <v>0</v>
      </c>
      <c r="EE140" s="18">
        <f>SUMIFS(Fluxo!$N:$N,Fluxo!$S:$S,"&gt;"&amp;ED$5,Fluxo!$S:$S,"&lt;="&amp;EE$5,Fluxo!$D:$D,$D140)</f>
        <v>0</v>
      </c>
      <c r="EF140" s="18">
        <f>SUMIFS(Fluxo!$N:$N,Fluxo!$S:$S,"&gt;"&amp;EE$5,Fluxo!$S:$S,"&lt;="&amp;EF$5,Fluxo!$D:$D,$D140)</f>
        <v>0</v>
      </c>
      <c r="EG140" s="18">
        <f>SUMIFS(Fluxo!$N:$N,Fluxo!$S:$S,"&gt;"&amp;EF$5,Fluxo!$S:$S,"&lt;="&amp;EG$5,Fluxo!$D:$D,$D140)</f>
        <v>0</v>
      </c>
      <c r="EH140" s="18">
        <f>SUMIFS(Fluxo!$N:$N,Fluxo!$S:$S,"&gt;"&amp;EG$5,Fluxo!$S:$S,"&lt;="&amp;EH$5,Fluxo!$D:$D,$D140)</f>
        <v>0</v>
      </c>
      <c r="EI140" s="18">
        <f>SUMIFS(Fluxo!$N:$N,Fluxo!$S:$S,"&gt;"&amp;EH$5,Fluxo!$S:$S,"&lt;="&amp;EI$5,Fluxo!$D:$D,$D140)</f>
        <v>0</v>
      </c>
      <c r="EJ140" s="18">
        <f>SUMIFS(Fluxo!$N:$N,Fluxo!$S:$S,"&gt;"&amp;EI$5,Fluxo!$S:$S,"&lt;="&amp;EJ$5,Fluxo!$D:$D,$D140)</f>
        <v>0</v>
      </c>
      <c r="EK140" s="18">
        <f>SUMIFS(Fluxo!$N:$N,Fluxo!$S:$S,"&gt;"&amp;EJ$5,Fluxo!$S:$S,"&lt;="&amp;EK$5,Fluxo!$D:$D,$D140)</f>
        <v>0</v>
      </c>
      <c r="EL140" s="18">
        <f>SUMIFS(Fluxo!$N:$N,Fluxo!$S:$S,"&gt;"&amp;EK$5,Fluxo!$S:$S,"&lt;="&amp;EL$5,Fluxo!$D:$D,$D140)</f>
        <v>0</v>
      </c>
      <c r="EM140" s="18">
        <f>SUMIFS(Fluxo!$N:$N,Fluxo!$S:$S,"&gt;"&amp;EL$5,Fluxo!$S:$S,"&lt;="&amp;EM$5,Fluxo!$D:$D,$D140)</f>
        <v>0</v>
      </c>
      <c r="EN140" s="18">
        <f>SUMIFS(Fluxo!$N:$N,Fluxo!$S:$S,"&gt;"&amp;EM$5,Fluxo!$S:$S,"&lt;="&amp;EN$5,Fluxo!$D:$D,$D140)</f>
        <v>0</v>
      </c>
      <c r="EO140" s="18">
        <f>SUMIFS(Fluxo!$N:$N,Fluxo!$S:$S,"&gt;"&amp;EN$5,Fluxo!$S:$S,"&lt;="&amp;EO$5,Fluxo!$D:$D,$D140)</f>
        <v>0</v>
      </c>
      <c r="EP140" s="18">
        <f>SUMIFS(Fluxo!$N:$N,Fluxo!$S:$S,"&gt;"&amp;EO$5,Fluxo!$S:$S,"&lt;="&amp;EP$5,Fluxo!$D:$D,$D140)</f>
        <v>0</v>
      </c>
      <c r="EQ140" s="18">
        <f>SUMIFS(Fluxo!$N:$N,Fluxo!$S:$S,"&gt;"&amp;EP$5,Fluxo!$S:$S,"&lt;="&amp;EQ$5,Fluxo!$D:$D,$D140)</f>
        <v>0</v>
      </c>
      <c r="ER140" s="18">
        <f>SUMIFS(Fluxo!$N:$N,Fluxo!$S:$S,"&gt;"&amp;EQ$5,Fluxo!$S:$S,"&lt;="&amp;ER$5,Fluxo!$D:$D,$D140)</f>
        <v>0</v>
      </c>
      <c r="ES140" s="18">
        <f>SUMIFS(Fluxo!$N:$N,Fluxo!$S:$S,"&gt;"&amp;ER$5,Fluxo!$S:$S,"&lt;="&amp;ES$5,Fluxo!$D:$D,$D140)</f>
        <v>0</v>
      </c>
      <c r="ET140" s="18">
        <f>SUMIFS(Fluxo!$N:$N,Fluxo!$S:$S,"&gt;"&amp;ES$5,Fluxo!$S:$S,"&lt;="&amp;ET$5,Fluxo!$D:$D,$D140)</f>
        <v>0</v>
      </c>
      <c r="EU140" s="18">
        <f>SUMIFS(Fluxo!$N:$N,Fluxo!$S:$S,"&gt;"&amp;ET$5,Fluxo!$S:$S,"&lt;="&amp;EU$5,Fluxo!$D:$D,$D140)</f>
        <v>0</v>
      </c>
      <c r="EV140" s="18">
        <f>SUMIFS(Fluxo!$N:$N,Fluxo!$S:$S,"&gt;"&amp;EU$5,Fluxo!$S:$S,"&lt;="&amp;EV$5,Fluxo!$D:$D,$D140)</f>
        <v>0</v>
      </c>
      <c r="EW140" s="18">
        <f>SUMIFS(Fluxo!$N:$N,Fluxo!$S:$S,"&gt;"&amp;EV$5,Fluxo!$S:$S,"&lt;="&amp;EW$5,Fluxo!$D:$D,$D140)</f>
        <v>0</v>
      </c>
      <c r="EX140" s="18">
        <f>SUMIFS(Fluxo!$N:$N,Fluxo!$S:$S,"&gt;"&amp;EW$5,Fluxo!$S:$S,"&lt;="&amp;EX$5,Fluxo!$D:$D,$D140)</f>
        <v>0</v>
      </c>
      <c r="EY140" s="18">
        <f>SUMIFS(Fluxo!$N:$N,Fluxo!$S:$S,"&gt;"&amp;EX$5,Fluxo!$S:$S,"&lt;="&amp;EY$5,Fluxo!$D:$D,$D140)</f>
        <v>0</v>
      </c>
      <c r="EZ140" s="18">
        <f>SUMIFS(Fluxo!$N:$N,Fluxo!$S:$S,"&gt;"&amp;EY$5,Fluxo!$S:$S,"&lt;="&amp;EZ$5,Fluxo!$D:$D,$D140)</f>
        <v>0</v>
      </c>
      <c r="FA140" s="18">
        <f>SUMIFS(Fluxo!$N:$N,Fluxo!$S:$S,"&gt;"&amp;EZ$5,Fluxo!$S:$S,"&lt;="&amp;FA$5,Fluxo!$D:$D,$D140)</f>
        <v>0</v>
      </c>
      <c r="FB140" s="18">
        <f>SUMIFS(Fluxo!$N:$N,Fluxo!$S:$S,"&gt;"&amp;FA$5,Fluxo!$S:$S,"&lt;="&amp;FB$5,Fluxo!$D:$D,$D140)</f>
        <v>0</v>
      </c>
      <c r="FC140" s="18">
        <f>SUMIFS(Fluxo!$N:$N,Fluxo!$S:$S,"&gt;"&amp;FB$5,Fluxo!$S:$S,"&lt;="&amp;FC$5,Fluxo!$D:$D,$D140)</f>
        <v>0</v>
      </c>
      <c r="FD140" s="18">
        <f>SUMIFS(Fluxo!$N:$N,Fluxo!$S:$S,"&gt;"&amp;FC$5,Fluxo!$S:$S,"&lt;="&amp;FD$5,Fluxo!$D:$D,$D140)</f>
        <v>0</v>
      </c>
      <c r="FE140" s="18">
        <f>SUMIFS(Fluxo!$N:$N,Fluxo!$S:$S,"&gt;"&amp;FD$5,Fluxo!$S:$S,"&lt;="&amp;FE$5,Fluxo!$D:$D,$D140)</f>
        <v>0</v>
      </c>
      <c r="FF140" s="18">
        <f>SUMIFS(Fluxo!$N:$N,Fluxo!$S:$S,"&gt;"&amp;FE$5,Fluxo!$S:$S,"&lt;="&amp;FF$5,Fluxo!$D:$D,$D140)</f>
        <v>0</v>
      </c>
      <c r="FG140" s="18">
        <f>SUMIFS(Fluxo!$N:$N,Fluxo!$S:$S,"&gt;"&amp;FF$5,Fluxo!$S:$S,"&lt;="&amp;FG$5,Fluxo!$D:$D,$D140)</f>
        <v>0</v>
      </c>
      <c r="FH140" s="18">
        <f>SUMIFS(Fluxo!$N:$N,Fluxo!$S:$S,"&gt;"&amp;FG$5,Fluxo!$S:$S,"&lt;="&amp;FH$5,Fluxo!$D:$D,$D140)</f>
        <v>0</v>
      </c>
      <c r="FI140" s="18">
        <f>SUMIFS(Fluxo!$N:$N,Fluxo!$S:$S,"&gt;"&amp;FH$5,Fluxo!$S:$S,"&lt;="&amp;FI$5,Fluxo!$D:$D,$D140)</f>
        <v>0</v>
      </c>
      <c r="FJ140" s="18">
        <f>SUMIFS(Fluxo!$N:$N,Fluxo!$S:$S,"&gt;"&amp;FI$5,Fluxo!$S:$S,"&lt;="&amp;FJ$5,Fluxo!$D:$D,$D140)</f>
        <v>0</v>
      </c>
      <c r="FK140" s="18">
        <f>SUMIFS(Fluxo!$N:$N,Fluxo!$S:$S,"&gt;"&amp;FJ$5,Fluxo!$S:$S,"&lt;="&amp;FK$5,Fluxo!$D:$D,$D140)</f>
        <v>0</v>
      </c>
      <c r="FL140" s="18">
        <f>SUMIFS(Fluxo!$N:$N,Fluxo!$S:$S,"&gt;"&amp;FK$5,Fluxo!$S:$S,"&lt;="&amp;FL$5,Fluxo!$D:$D,$D140)</f>
        <v>0</v>
      </c>
      <c r="FM140" s="18">
        <f>SUMIFS(Fluxo!$N:$N,Fluxo!$S:$S,"&gt;"&amp;FL$5,Fluxo!$S:$S,"&lt;="&amp;FM$5,Fluxo!$D:$D,$D140)</f>
        <v>0</v>
      </c>
      <c r="FN140" s="18">
        <f>SUMIFS(Fluxo!$N:$N,Fluxo!$S:$S,"&gt;"&amp;FM$5,Fluxo!$S:$S,"&lt;="&amp;FN$5,Fluxo!$D:$D,$D140)</f>
        <v>0</v>
      </c>
      <c r="FO140" s="18">
        <f>SUMIFS(Fluxo!$N:$N,Fluxo!$S:$S,"&gt;"&amp;FN$5,Fluxo!$S:$S,"&lt;="&amp;FO$5,Fluxo!$D:$D,$D140)</f>
        <v>0</v>
      </c>
      <c r="FP140" s="18">
        <f>SUMIFS(Fluxo!$N:$N,Fluxo!$S:$S,"&gt;"&amp;FO$5,Fluxo!$S:$S,"&lt;="&amp;FP$5,Fluxo!$D:$D,$D140)</f>
        <v>0</v>
      </c>
      <c r="FQ140" s="18">
        <f>SUMIFS(Fluxo!$N:$N,Fluxo!$S:$S,"&gt;"&amp;FP$5,Fluxo!$S:$S,"&lt;="&amp;FQ$5,Fluxo!$D:$D,$D140)</f>
        <v>0</v>
      </c>
      <c r="FR140" s="18">
        <f>SUMIFS(Fluxo!$N:$N,Fluxo!$S:$S,"&gt;"&amp;FQ$5,Fluxo!$S:$S,"&lt;="&amp;FR$5,Fluxo!$D:$D,$D140)</f>
        <v>0</v>
      </c>
      <c r="FS140" s="18">
        <f>SUMIFS(Fluxo!$N:$N,Fluxo!$S:$S,"&gt;"&amp;FR$5,Fluxo!$S:$S,"&lt;="&amp;FS$5,Fluxo!$D:$D,$D140)</f>
        <v>0</v>
      </c>
      <c r="FT140" s="18">
        <f>SUMIFS(Fluxo!$N:$N,Fluxo!$S:$S,"&gt;"&amp;FS$5,Fluxo!$S:$S,"&lt;="&amp;FT$5,Fluxo!$D:$D,$D140)</f>
        <v>0</v>
      </c>
      <c r="FU140" s="18">
        <f>SUMIFS(Fluxo!$N:$N,Fluxo!$S:$S,"&gt;"&amp;FT$5,Fluxo!$S:$S,"&lt;="&amp;FU$5,Fluxo!$D:$D,$D140)</f>
        <v>0</v>
      </c>
      <c r="FV140" s="18">
        <f>SUMIFS(Fluxo!$N:$N,Fluxo!$S:$S,"&gt;"&amp;FU$5,Fluxo!$S:$S,"&lt;="&amp;FV$5,Fluxo!$D:$D,$D140)</f>
        <v>0</v>
      </c>
      <c r="FW140" s="18">
        <f>SUMIFS(Fluxo!$N:$N,Fluxo!$S:$S,"&gt;"&amp;FV$5,Fluxo!$S:$S,"&lt;="&amp;FW$5,Fluxo!$D:$D,$D140)</f>
        <v>0</v>
      </c>
      <c r="FX140" s="18">
        <f>SUMIFS(Fluxo!$N:$N,Fluxo!$S:$S,"&gt;"&amp;FW$5,Fluxo!$S:$S,"&lt;="&amp;FX$5,Fluxo!$D:$D,$D140)</f>
        <v>0</v>
      </c>
      <c r="FY140" s="18">
        <f>SUMIFS(Fluxo!$N:$N,Fluxo!$S:$S,"&gt;"&amp;FX$5,Fluxo!$S:$S,"&lt;="&amp;FY$5,Fluxo!$D:$D,$D140)</f>
        <v>0</v>
      </c>
      <c r="FZ140" s="18">
        <f>SUMIFS(Fluxo!$N:$N,Fluxo!$S:$S,"&gt;"&amp;FY$5,Fluxo!$S:$S,"&lt;="&amp;FZ$5,Fluxo!$D:$D,$D140)</f>
        <v>0</v>
      </c>
      <c r="GA140" s="18">
        <f>SUMIFS(Fluxo!$N:$N,Fluxo!$S:$S,"&gt;"&amp;FZ$5,Fluxo!$S:$S,"&lt;="&amp;GA$5,Fluxo!$D:$D,$D140)</f>
        <v>0</v>
      </c>
      <c r="GB140" s="18">
        <f>SUMIFS(Fluxo!$N:$N,Fluxo!$S:$S,"&gt;"&amp;GA$5,Fluxo!$S:$S,"&lt;="&amp;GB$5,Fluxo!$D:$D,$D140)</f>
        <v>0</v>
      </c>
      <c r="GC140" s="18">
        <f>SUMIFS(Fluxo!$N:$N,Fluxo!$S:$S,"&gt;"&amp;GB$5,Fluxo!$S:$S,"&lt;="&amp;GC$5,Fluxo!$D:$D,$D140)</f>
        <v>0</v>
      </c>
      <c r="GD140" s="18">
        <f>SUMIFS(Fluxo!$N:$N,Fluxo!$S:$S,"&gt;"&amp;GC$5,Fluxo!$S:$S,"&lt;="&amp;GD$5,Fluxo!$D:$D,$D140)</f>
        <v>0</v>
      </c>
      <c r="GE140" s="18">
        <f>SUMIFS(Fluxo!$N:$N,Fluxo!$S:$S,"&gt;"&amp;GD$5,Fluxo!$S:$S,"&lt;="&amp;GE$5,Fluxo!$D:$D,$D140)</f>
        <v>0</v>
      </c>
      <c r="GF140" s="18">
        <f>SUMIFS(Fluxo!$N:$N,Fluxo!$S:$S,"&gt;"&amp;GE$5,Fluxo!$S:$S,"&lt;="&amp;GF$5,Fluxo!$D:$D,$D140)</f>
        <v>0</v>
      </c>
      <c r="GG140" s="18">
        <f>SUMIFS(Fluxo!$N:$N,Fluxo!$S:$S,"&gt;"&amp;GF$5,Fluxo!$S:$S,"&lt;="&amp;GG$5,Fluxo!$D:$D,$D140)</f>
        <v>0</v>
      </c>
      <c r="GH140" s="18">
        <f>SUMIFS(Fluxo!$N:$N,Fluxo!$S:$S,"&gt;"&amp;GG$5,Fluxo!$S:$S,"&lt;="&amp;GH$5,Fluxo!$D:$D,$D140)</f>
        <v>0</v>
      </c>
      <c r="GI140" s="18">
        <f>SUMIFS(Fluxo!$N:$N,Fluxo!$S:$S,"&gt;"&amp;GH$5,Fluxo!$S:$S,"&lt;="&amp;GI$5,Fluxo!$D:$D,$D140)</f>
        <v>0</v>
      </c>
      <c r="GJ140" s="18">
        <f>SUMIFS(Fluxo!$N:$N,Fluxo!$S:$S,"&gt;"&amp;GI$5,Fluxo!$S:$S,"&lt;="&amp;GJ$5,Fluxo!$D:$D,$D140)</f>
        <v>0</v>
      </c>
      <c r="GK140" s="18">
        <f>SUMIFS(Fluxo!$N:$N,Fluxo!$S:$S,"&gt;"&amp;GJ$5,Fluxo!$S:$S,"&lt;="&amp;GK$5,Fluxo!$D:$D,$D140)</f>
        <v>0</v>
      </c>
      <c r="GL140" s="18">
        <f>SUMIFS(Fluxo!$N:$N,Fluxo!$S:$S,"&gt;"&amp;GK$5,Fluxo!$S:$S,"&lt;="&amp;GL$5,Fluxo!$D:$D,$D140)</f>
        <v>0</v>
      </c>
      <c r="GM140" s="18">
        <f>SUMIFS(Fluxo!$N:$N,Fluxo!$S:$S,"&gt;"&amp;GL$5,Fluxo!$S:$S,"&lt;="&amp;GM$5,Fluxo!$D:$D,$D140)</f>
        <v>0</v>
      </c>
      <c r="GN140" s="18">
        <f>SUMIFS(Fluxo!$N:$N,Fluxo!$S:$S,"&gt;"&amp;GM$5,Fluxo!$S:$S,"&lt;="&amp;GN$5,Fluxo!$D:$D,$D140)</f>
        <v>0</v>
      </c>
      <c r="GO140" s="18">
        <f>SUMIFS(Fluxo!$N:$N,Fluxo!$S:$S,"&gt;"&amp;GN$5,Fluxo!$S:$S,"&lt;="&amp;GO$5,Fluxo!$D:$D,$D140)</f>
        <v>0</v>
      </c>
      <c r="GP140" s="18">
        <f>SUMIFS(Fluxo!$N:$N,Fluxo!$S:$S,"&gt;"&amp;GO$5,Fluxo!$S:$S,"&lt;="&amp;GP$5,Fluxo!$D:$D,$D140)</f>
        <v>0</v>
      </c>
      <c r="GQ140" s="18">
        <f>SUMIFS(Fluxo!$N:$N,Fluxo!$S:$S,"&gt;"&amp;GP$5,Fluxo!$S:$S,"&lt;="&amp;GQ$5,Fluxo!$D:$D,$D140)</f>
        <v>0</v>
      </c>
      <c r="GR140" s="18">
        <f>SUMIFS(Fluxo!$N:$N,Fluxo!$S:$S,"&gt;"&amp;GQ$5,Fluxo!$S:$S,"&lt;="&amp;GR$5,Fluxo!$D:$D,$D140)</f>
        <v>0</v>
      </c>
      <c r="GS140" s="18">
        <f>SUMIFS(Fluxo!$N:$N,Fluxo!$S:$S,"&gt;"&amp;GR$5,Fluxo!$S:$S,"&lt;="&amp;GS$5,Fluxo!$D:$D,$D140)</f>
        <v>0</v>
      </c>
      <c r="GT140" s="18">
        <f>SUMIFS(Fluxo!$N:$N,Fluxo!$S:$S,"&gt;"&amp;GS$5,Fluxo!$S:$S,"&lt;="&amp;GT$5,Fluxo!$D:$D,$D140)</f>
        <v>0</v>
      </c>
      <c r="GU140" s="18">
        <f>SUMIFS(Fluxo!$N:$N,Fluxo!$S:$S,"&gt;"&amp;GT$5,Fluxo!$S:$S,"&lt;="&amp;GU$5,Fluxo!$D:$D,$D140)</f>
        <v>0</v>
      </c>
      <c r="GV140" s="18">
        <f>SUMIFS(Fluxo!$N:$N,Fluxo!$S:$S,"&gt;"&amp;GU$5,Fluxo!$S:$S,"&lt;="&amp;GV$5,Fluxo!$D:$D,$D140)</f>
        <v>0</v>
      </c>
      <c r="GW140" s="18">
        <f>SUMIFS(Fluxo!$N:$N,Fluxo!$S:$S,"&gt;"&amp;GV$5,Fluxo!$S:$S,"&lt;="&amp;GW$5,Fluxo!$D:$D,$D140)</f>
        <v>0</v>
      </c>
      <c r="GX140" s="18">
        <f>SUMIFS(Fluxo!$N:$N,Fluxo!$S:$S,"&gt;"&amp;GW$5,Fluxo!$S:$S,"&lt;="&amp;GX$5,Fluxo!$D:$D,$D140)</f>
        <v>0</v>
      </c>
      <c r="GY140" s="18">
        <f>SUMIFS(Fluxo!$N:$N,Fluxo!$S:$S,"&gt;"&amp;GX$5,Fluxo!$S:$S,"&lt;="&amp;GY$5,Fluxo!$D:$D,$D140)</f>
        <v>0</v>
      </c>
      <c r="GZ140" s="18">
        <f>SUMIFS(Fluxo!$N:$N,Fluxo!$S:$S,"&gt;"&amp;GY$5,Fluxo!$S:$S,"&lt;="&amp;GZ$5,Fluxo!$D:$D,$D140)</f>
        <v>0</v>
      </c>
      <c r="HA140" s="18">
        <f>SUMIFS(Fluxo!$N:$N,Fluxo!$S:$S,"&gt;"&amp;GZ$5,Fluxo!$S:$S,"&lt;="&amp;HA$5,Fluxo!$D:$D,$D140)</f>
        <v>0</v>
      </c>
      <c r="HB140" s="18">
        <f>SUMIFS(Fluxo!$N:$N,Fluxo!$S:$S,"&gt;"&amp;HA$5,Fluxo!$S:$S,"&lt;="&amp;HB$5,Fluxo!$D:$D,$D140)</f>
        <v>0</v>
      </c>
      <c r="HC140" s="18">
        <f>SUMIFS(Fluxo!$N:$N,Fluxo!$S:$S,"&gt;"&amp;HB$5,Fluxo!$S:$S,"&lt;="&amp;HC$5,Fluxo!$D:$D,$D140)</f>
        <v>0</v>
      </c>
      <c r="HD140" s="18">
        <f>SUMIFS(Fluxo!$N:$N,Fluxo!$S:$S,"&gt;"&amp;HC$5,Fluxo!$S:$S,"&lt;="&amp;HD$5,Fluxo!$D:$D,$D140)</f>
        <v>0</v>
      </c>
      <c r="HE140" s="18">
        <f>SUMIFS(Fluxo!$N:$N,Fluxo!$S:$S,"&gt;"&amp;HD$5,Fluxo!$S:$S,"&lt;="&amp;HE$5,Fluxo!$D:$D,$D140)</f>
        <v>0</v>
      </c>
      <c r="HF140" s="18">
        <f>SUMIFS(Fluxo!$N:$N,Fluxo!$S:$S,"&gt;"&amp;HE$5,Fluxo!$S:$S,"&lt;="&amp;HF$5,Fluxo!$D:$D,$D140)</f>
        <v>0</v>
      </c>
    </row>
    <row r="141" spans="1:214">
      <c r="A141" s="20">
        <f t="shared" si="21"/>
        <v>131</v>
      </c>
      <c r="B141" s="140" t="str">
        <f>'Check Carteira'!C133</f>
        <v>E.1016.99.03.2011</v>
      </c>
      <c r="C141" s="141">
        <v>1</v>
      </c>
      <c r="D141" s="129" t="str">
        <f>'Check Carteira'!F133</f>
        <v>S-2011</v>
      </c>
      <c r="E141" s="21" t="str">
        <f>IFERROR(INDEX(Contratos!L:L,MATCH(D141,Contratos!R:R,0)),"")</f>
        <v/>
      </c>
      <c r="F141" s="139" t="str">
        <f>IFERROR(INDEX(Contratos!G:G,MATCH(D141,Contratos!R:R,0)),"")</f>
        <v/>
      </c>
      <c r="H141" s="83">
        <f t="shared" si="20"/>
        <v>1</v>
      </c>
      <c r="J141" s="18">
        <f>SUMIFS(Fluxo!$N:$N,Fluxo!$S:$S,"&gt;"&amp;I$5,Fluxo!$S:$S,"&lt;="&amp;J$5,Fluxo!$D:$D,$D141)</f>
        <v>0</v>
      </c>
      <c r="K141" s="18">
        <f>SUMIFS(Fluxo!$N:$N,Fluxo!$S:$S,"&gt;"&amp;J$5,Fluxo!$S:$S,"&lt;="&amp;K$5,Fluxo!$D:$D,$D141)</f>
        <v>1</v>
      </c>
      <c r="L141" s="18">
        <f>SUMIFS(Fluxo!$N:$N,Fluxo!$S:$S,"&gt;"&amp;K$5,Fluxo!$S:$S,"&lt;="&amp;L$5,Fluxo!$D:$D,$D141)</f>
        <v>0</v>
      </c>
      <c r="M141" s="18">
        <f>SUMIFS(Fluxo!$N:$N,Fluxo!$S:$S,"&gt;"&amp;L$5,Fluxo!$S:$S,"&lt;="&amp;M$5,Fluxo!$D:$D,$D141)</f>
        <v>0</v>
      </c>
      <c r="N141" s="18">
        <f>SUMIFS(Fluxo!$N:$N,Fluxo!$S:$S,"&gt;"&amp;M$5,Fluxo!$S:$S,"&lt;="&amp;N$5,Fluxo!$D:$D,$D141)</f>
        <v>0</v>
      </c>
      <c r="O141" s="18">
        <f>SUMIFS(Fluxo!$N:$N,Fluxo!$S:$S,"&gt;"&amp;N$5,Fluxo!$S:$S,"&lt;="&amp;O$5,Fluxo!$D:$D,$D141)</f>
        <v>0</v>
      </c>
      <c r="P141" s="18">
        <f>SUMIFS(Fluxo!$N:$N,Fluxo!$S:$S,"&gt;"&amp;O$5,Fluxo!$S:$S,"&lt;="&amp;P$5,Fluxo!$D:$D,$D141)</f>
        <v>0</v>
      </c>
      <c r="Q141" s="18">
        <f>SUMIFS(Fluxo!$N:$N,Fluxo!$S:$S,"&gt;"&amp;P$5,Fluxo!$S:$S,"&lt;="&amp;Q$5,Fluxo!$D:$D,$D141)</f>
        <v>0</v>
      </c>
      <c r="R141" s="18">
        <f>SUMIFS(Fluxo!$N:$N,Fluxo!$S:$S,"&gt;"&amp;Q$5,Fluxo!$S:$S,"&lt;="&amp;R$5,Fluxo!$D:$D,$D141)</f>
        <v>0</v>
      </c>
      <c r="S141" s="18">
        <f>SUMIFS(Fluxo!$N:$N,Fluxo!$S:$S,"&gt;"&amp;R$5,Fluxo!$S:$S,"&lt;="&amp;S$5,Fluxo!$D:$D,$D141)</f>
        <v>0</v>
      </c>
      <c r="T141" s="18">
        <f>SUMIFS(Fluxo!$N:$N,Fluxo!$S:$S,"&gt;"&amp;S$5,Fluxo!$S:$S,"&lt;="&amp;T$5,Fluxo!$D:$D,$D141)</f>
        <v>0</v>
      </c>
      <c r="U141" s="18">
        <f>SUMIFS(Fluxo!$N:$N,Fluxo!$S:$S,"&gt;"&amp;T$5,Fluxo!$S:$S,"&lt;="&amp;U$5,Fluxo!$D:$D,$D141)</f>
        <v>0</v>
      </c>
      <c r="V141" s="18">
        <f>SUMIFS(Fluxo!$N:$N,Fluxo!$S:$S,"&gt;"&amp;U$5,Fluxo!$S:$S,"&lt;="&amp;V$5,Fluxo!$D:$D,$D141)</f>
        <v>0</v>
      </c>
      <c r="W141" s="18">
        <f>SUMIFS(Fluxo!$N:$N,Fluxo!$S:$S,"&gt;"&amp;V$5,Fluxo!$S:$S,"&lt;="&amp;W$5,Fluxo!$D:$D,$D141)</f>
        <v>0</v>
      </c>
      <c r="X141" s="18">
        <f>SUMIFS(Fluxo!$N:$N,Fluxo!$S:$S,"&gt;"&amp;W$5,Fluxo!$S:$S,"&lt;="&amp;X$5,Fluxo!$D:$D,$D141)</f>
        <v>0</v>
      </c>
      <c r="Y141" s="18">
        <f>SUMIFS(Fluxo!$N:$N,Fluxo!$S:$S,"&gt;"&amp;X$5,Fluxo!$S:$S,"&lt;="&amp;Y$5,Fluxo!$D:$D,$D141)</f>
        <v>0</v>
      </c>
      <c r="Z141" s="18">
        <f>SUMIFS(Fluxo!$N:$N,Fluxo!$S:$S,"&gt;"&amp;Y$5,Fluxo!$S:$S,"&lt;="&amp;Z$5,Fluxo!$D:$D,$D141)</f>
        <v>0</v>
      </c>
      <c r="AA141" s="18">
        <f>SUMIFS(Fluxo!$N:$N,Fluxo!$S:$S,"&gt;"&amp;Z$5,Fluxo!$S:$S,"&lt;="&amp;AA$5,Fluxo!$D:$D,$D141)</f>
        <v>0</v>
      </c>
      <c r="AB141" s="18">
        <f>SUMIFS(Fluxo!$N:$N,Fluxo!$S:$S,"&gt;"&amp;AA$5,Fluxo!$S:$S,"&lt;="&amp;AB$5,Fluxo!$D:$D,$D141)</f>
        <v>0</v>
      </c>
      <c r="AC141" s="18">
        <f>SUMIFS(Fluxo!$N:$N,Fluxo!$S:$S,"&gt;"&amp;AB$5,Fluxo!$S:$S,"&lt;="&amp;AC$5,Fluxo!$D:$D,$D141)</f>
        <v>0</v>
      </c>
      <c r="AD141" s="18">
        <f>SUMIFS(Fluxo!$N:$N,Fluxo!$S:$S,"&gt;"&amp;AC$5,Fluxo!$S:$S,"&lt;="&amp;AD$5,Fluxo!$D:$D,$D141)</f>
        <v>0</v>
      </c>
      <c r="AE141" s="18">
        <f>SUMIFS(Fluxo!$N:$N,Fluxo!$S:$S,"&gt;"&amp;AD$5,Fluxo!$S:$S,"&lt;="&amp;AE$5,Fluxo!$D:$D,$D141)</f>
        <v>0</v>
      </c>
      <c r="AF141" s="18">
        <f>SUMIFS(Fluxo!$N:$N,Fluxo!$S:$S,"&gt;"&amp;AE$5,Fluxo!$S:$S,"&lt;="&amp;AF$5,Fluxo!$D:$D,$D141)</f>
        <v>0</v>
      </c>
      <c r="AG141" s="18">
        <f>SUMIFS(Fluxo!$N:$N,Fluxo!$S:$S,"&gt;"&amp;AF$5,Fluxo!$S:$S,"&lt;="&amp;AG$5,Fluxo!$D:$D,$D141)</f>
        <v>0</v>
      </c>
      <c r="AH141" s="18">
        <f>SUMIFS(Fluxo!$N:$N,Fluxo!$S:$S,"&gt;"&amp;AG$5,Fluxo!$S:$S,"&lt;="&amp;AH$5,Fluxo!$D:$D,$D141)</f>
        <v>0</v>
      </c>
      <c r="AI141" s="18">
        <f>SUMIFS(Fluxo!$N:$N,Fluxo!$S:$S,"&gt;"&amp;AH$5,Fluxo!$S:$S,"&lt;="&amp;AI$5,Fluxo!$D:$D,$D141)</f>
        <v>0</v>
      </c>
      <c r="AJ141" s="18">
        <f>SUMIFS(Fluxo!$N:$N,Fluxo!$S:$S,"&gt;"&amp;AI$5,Fluxo!$S:$S,"&lt;="&amp;AJ$5,Fluxo!$D:$D,$D141)</f>
        <v>0</v>
      </c>
      <c r="AK141" s="18">
        <f>SUMIFS(Fluxo!$N:$N,Fluxo!$S:$S,"&gt;"&amp;AJ$5,Fluxo!$S:$S,"&lt;="&amp;AK$5,Fluxo!$D:$D,$D141)</f>
        <v>0</v>
      </c>
      <c r="AL141" s="18">
        <f>SUMIFS(Fluxo!$N:$N,Fluxo!$S:$S,"&gt;"&amp;AK$5,Fluxo!$S:$S,"&lt;="&amp;AL$5,Fluxo!$D:$D,$D141)</f>
        <v>0</v>
      </c>
      <c r="AM141" s="18">
        <f>SUMIFS(Fluxo!$N:$N,Fluxo!$S:$S,"&gt;"&amp;AL$5,Fluxo!$S:$S,"&lt;="&amp;AM$5,Fluxo!$D:$D,$D141)</f>
        <v>0</v>
      </c>
      <c r="AN141" s="18">
        <f>SUMIFS(Fluxo!$N:$N,Fluxo!$S:$S,"&gt;"&amp;AM$5,Fluxo!$S:$S,"&lt;="&amp;AN$5,Fluxo!$D:$D,$D141)</f>
        <v>0</v>
      </c>
      <c r="AO141" s="18">
        <f>SUMIFS(Fluxo!$N:$N,Fluxo!$S:$S,"&gt;"&amp;AN$5,Fluxo!$S:$S,"&lt;="&amp;AO$5,Fluxo!$D:$D,$D141)</f>
        <v>0</v>
      </c>
      <c r="AP141" s="18">
        <f>SUMIFS(Fluxo!$N:$N,Fluxo!$S:$S,"&gt;"&amp;AO$5,Fluxo!$S:$S,"&lt;="&amp;AP$5,Fluxo!$D:$D,$D141)</f>
        <v>0</v>
      </c>
      <c r="AQ141" s="18">
        <f>SUMIFS(Fluxo!$N:$N,Fluxo!$S:$S,"&gt;"&amp;AP$5,Fluxo!$S:$S,"&lt;="&amp;AQ$5,Fluxo!$D:$D,$D141)</f>
        <v>0</v>
      </c>
      <c r="AR141" s="18">
        <f>SUMIFS(Fluxo!$N:$N,Fluxo!$S:$S,"&gt;"&amp;AQ$5,Fluxo!$S:$S,"&lt;="&amp;AR$5,Fluxo!$D:$D,$D141)</f>
        <v>0</v>
      </c>
      <c r="AS141" s="18">
        <f>SUMIFS(Fluxo!$N:$N,Fluxo!$S:$S,"&gt;"&amp;AR$5,Fluxo!$S:$S,"&lt;="&amp;AS$5,Fluxo!$D:$D,$D141)</f>
        <v>0</v>
      </c>
      <c r="AT141" s="18">
        <f>SUMIFS(Fluxo!$N:$N,Fluxo!$S:$S,"&gt;"&amp;AS$5,Fluxo!$S:$S,"&lt;="&amp;AT$5,Fluxo!$D:$D,$D141)</f>
        <v>0</v>
      </c>
      <c r="AU141" s="18">
        <f>SUMIFS(Fluxo!$N:$N,Fluxo!$S:$S,"&gt;"&amp;AT$5,Fluxo!$S:$S,"&lt;="&amp;AU$5,Fluxo!$D:$D,$D141)</f>
        <v>0</v>
      </c>
      <c r="AV141" s="18">
        <f>SUMIFS(Fluxo!$N:$N,Fluxo!$S:$S,"&gt;"&amp;AU$5,Fluxo!$S:$S,"&lt;="&amp;AV$5,Fluxo!$D:$D,$D141)</f>
        <v>0</v>
      </c>
      <c r="AW141" s="18">
        <f>SUMIFS(Fluxo!$N:$N,Fluxo!$S:$S,"&gt;"&amp;AV$5,Fluxo!$S:$S,"&lt;="&amp;AW$5,Fluxo!$D:$D,$D141)</f>
        <v>0</v>
      </c>
      <c r="AX141" s="18">
        <f>SUMIFS(Fluxo!$N:$N,Fluxo!$S:$S,"&gt;"&amp;AW$5,Fluxo!$S:$S,"&lt;="&amp;AX$5,Fluxo!$D:$D,$D141)</f>
        <v>0</v>
      </c>
      <c r="AY141" s="18">
        <f>SUMIFS(Fluxo!$N:$N,Fluxo!$S:$S,"&gt;"&amp;AX$5,Fluxo!$S:$S,"&lt;="&amp;AY$5,Fluxo!$D:$D,$D141)</f>
        <v>0</v>
      </c>
      <c r="AZ141" s="18">
        <f>SUMIFS(Fluxo!$N:$N,Fluxo!$S:$S,"&gt;"&amp;AY$5,Fluxo!$S:$S,"&lt;="&amp;AZ$5,Fluxo!$D:$D,$D141)</f>
        <v>0</v>
      </c>
      <c r="BA141" s="18">
        <f>SUMIFS(Fluxo!$N:$N,Fluxo!$S:$S,"&gt;"&amp;AZ$5,Fluxo!$S:$S,"&lt;="&amp;BA$5,Fluxo!$D:$D,$D141)</f>
        <v>0</v>
      </c>
      <c r="BB141" s="18">
        <f>SUMIFS(Fluxo!$N:$N,Fluxo!$S:$S,"&gt;"&amp;BA$5,Fluxo!$S:$S,"&lt;="&amp;BB$5,Fluxo!$D:$D,$D141)</f>
        <v>0</v>
      </c>
      <c r="BC141" s="18">
        <f>SUMIFS(Fluxo!$N:$N,Fluxo!$S:$S,"&gt;"&amp;BB$5,Fluxo!$S:$S,"&lt;="&amp;BC$5,Fluxo!$D:$D,$D141)</f>
        <v>0</v>
      </c>
      <c r="BD141" s="18">
        <f>SUMIFS(Fluxo!$N:$N,Fluxo!$S:$S,"&gt;"&amp;BC$5,Fluxo!$S:$S,"&lt;="&amp;BD$5,Fluxo!$D:$D,$D141)</f>
        <v>0</v>
      </c>
      <c r="BE141" s="18">
        <f>SUMIFS(Fluxo!$N:$N,Fluxo!$S:$S,"&gt;"&amp;BD$5,Fluxo!$S:$S,"&lt;="&amp;BE$5,Fluxo!$D:$D,$D141)</f>
        <v>0</v>
      </c>
      <c r="BF141" s="18">
        <f>SUMIFS(Fluxo!$N:$N,Fluxo!$S:$S,"&gt;"&amp;BE$5,Fluxo!$S:$S,"&lt;="&amp;BF$5,Fluxo!$D:$D,$D141)</f>
        <v>0</v>
      </c>
      <c r="BG141" s="18">
        <f>SUMIFS(Fluxo!$N:$N,Fluxo!$S:$S,"&gt;"&amp;BF$5,Fluxo!$S:$S,"&lt;="&amp;BG$5,Fluxo!$D:$D,$D141)</f>
        <v>0</v>
      </c>
      <c r="BH141" s="18">
        <f>SUMIFS(Fluxo!$N:$N,Fluxo!$S:$S,"&gt;"&amp;BG$5,Fluxo!$S:$S,"&lt;="&amp;BH$5,Fluxo!$D:$D,$D141)</f>
        <v>0</v>
      </c>
      <c r="BI141" s="18">
        <f>SUMIFS(Fluxo!$N:$N,Fluxo!$S:$S,"&gt;"&amp;BH$5,Fluxo!$S:$S,"&lt;="&amp;BI$5,Fluxo!$D:$D,$D141)</f>
        <v>0</v>
      </c>
      <c r="BJ141" s="18">
        <f>SUMIFS(Fluxo!$N:$N,Fluxo!$S:$S,"&gt;"&amp;BI$5,Fluxo!$S:$S,"&lt;="&amp;BJ$5,Fluxo!$D:$D,$D141)</f>
        <v>0</v>
      </c>
      <c r="BK141" s="18">
        <f>SUMIFS(Fluxo!$N:$N,Fluxo!$S:$S,"&gt;"&amp;BJ$5,Fluxo!$S:$S,"&lt;="&amp;BK$5,Fluxo!$D:$D,$D141)</f>
        <v>0</v>
      </c>
      <c r="BL141" s="18">
        <f>SUMIFS(Fluxo!$N:$N,Fluxo!$S:$S,"&gt;"&amp;BK$5,Fluxo!$S:$S,"&lt;="&amp;BL$5,Fluxo!$D:$D,$D141)</f>
        <v>0</v>
      </c>
      <c r="BM141" s="18">
        <f>SUMIFS(Fluxo!$N:$N,Fluxo!$S:$S,"&gt;"&amp;BL$5,Fluxo!$S:$S,"&lt;="&amp;BM$5,Fluxo!$D:$D,$D141)</f>
        <v>0</v>
      </c>
      <c r="BN141" s="18">
        <f>SUMIFS(Fluxo!$N:$N,Fluxo!$S:$S,"&gt;"&amp;BM$5,Fluxo!$S:$S,"&lt;="&amp;BN$5,Fluxo!$D:$D,$D141)</f>
        <v>0</v>
      </c>
      <c r="BO141" s="18">
        <f>SUMIFS(Fluxo!$N:$N,Fluxo!$S:$S,"&gt;"&amp;BN$5,Fluxo!$S:$S,"&lt;="&amp;BO$5,Fluxo!$D:$D,$D141)</f>
        <v>0</v>
      </c>
      <c r="BP141" s="18">
        <f>SUMIFS(Fluxo!$N:$N,Fluxo!$S:$S,"&gt;"&amp;BO$5,Fluxo!$S:$S,"&lt;="&amp;BP$5,Fluxo!$D:$D,$D141)</f>
        <v>0</v>
      </c>
      <c r="BQ141" s="18">
        <f>SUMIFS(Fluxo!$N:$N,Fluxo!$S:$S,"&gt;"&amp;BP$5,Fluxo!$S:$S,"&lt;="&amp;BQ$5,Fluxo!$D:$D,$D141)</f>
        <v>0</v>
      </c>
      <c r="BR141" s="18">
        <f>SUMIFS(Fluxo!$N:$N,Fluxo!$S:$S,"&gt;"&amp;BQ$5,Fluxo!$S:$S,"&lt;="&amp;BR$5,Fluxo!$D:$D,$D141)</f>
        <v>0</v>
      </c>
      <c r="BS141" s="18">
        <f>SUMIFS(Fluxo!$N:$N,Fluxo!$S:$S,"&gt;"&amp;BR$5,Fluxo!$S:$S,"&lt;="&amp;BS$5,Fluxo!$D:$D,$D141)</f>
        <v>0</v>
      </c>
      <c r="BT141" s="18">
        <f>SUMIFS(Fluxo!$N:$N,Fluxo!$S:$S,"&gt;"&amp;BS$5,Fluxo!$S:$S,"&lt;="&amp;BT$5,Fluxo!$D:$D,$D141)</f>
        <v>0</v>
      </c>
      <c r="BU141" s="18">
        <f>SUMIFS(Fluxo!$N:$N,Fluxo!$S:$S,"&gt;"&amp;BT$5,Fluxo!$S:$S,"&lt;="&amp;BU$5,Fluxo!$D:$D,$D141)</f>
        <v>0</v>
      </c>
      <c r="BV141" s="18">
        <f>SUMIFS(Fluxo!$N:$N,Fluxo!$S:$S,"&gt;"&amp;BU$5,Fluxo!$S:$S,"&lt;="&amp;BV$5,Fluxo!$D:$D,$D141)</f>
        <v>0</v>
      </c>
      <c r="BW141" s="18">
        <f>SUMIFS(Fluxo!$N:$N,Fluxo!$S:$S,"&gt;"&amp;BV$5,Fluxo!$S:$S,"&lt;="&amp;BW$5,Fluxo!$D:$D,$D141)</f>
        <v>0</v>
      </c>
      <c r="BX141" s="18">
        <f>SUMIFS(Fluxo!$N:$N,Fluxo!$S:$S,"&gt;"&amp;BW$5,Fluxo!$S:$S,"&lt;="&amp;BX$5,Fluxo!$D:$D,$D141)</f>
        <v>0</v>
      </c>
      <c r="BY141" s="18">
        <f>SUMIFS(Fluxo!$N:$N,Fluxo!$S:$S,"&gt;"&amp;BX$5,Fluxo!$S:$S,"&lt;="&amp;BY$5,Fluxo!$D:$D,$D141)</f>
        <v>0</v>
      </c>
      <c r="BZ141" s="18">
        <f>SUMIFS(Fluxo!$N:$N,Fluxo!$S:$S,"&gt;"&amp;BY$5,Fluxo!$S:$S,"&lt;="&amp;BZ$5,Fluxo!$D:$D,$D141)</f>
        <v>0</v>
      </c>
      <c r="CA141" s="18">
        <f>SUMIFS(Fluxo!$N:$N,Fluxo!$S:$S,"&gt;"&amp;BZ$5,Fluxo!$S:$S,"&lt;="&amp;CA$5,Fluxo!$D:$D,$D141)</f>
        <v>0</v>
      </c>
      <c r="CB141" s="18">
        <f>SUMIFS(Fluxo!$N:$N,Fluxo!$S:$S,"&gt;"&amp;CA$5,Fluxo!$S:$S,"&lt;="&amp;CB$5,Fluxo!$D:$D,$D141)</f>
        <v>0</v>
      </c>
      <c r="CC141" s="18">
        <f>SUMIFS(Fluxo!$N:$N,Fluxo!$S:$S,"&gt;"&amp;CB$5,Fluxo!$S:$S,"&lt;="&amp;CC$5,Fluxo!$D:$D,$D141)</f>
        <v>0</v>
      </c>
      <c r="CD141" s="18">
        <f>SUMIFS(Fluxo!$N:$N,Fluxo!$S:$S,"&gt;"&amp;CC$5,Fluxo!$S:$S,"&lt;="&amp;CD$5,Fluxo!$D:$D,$D141)</f>
        <v>0</v>
      </c>
      <c r="CE141" s="18">
        <f>SUMIFS(Fluxo!$N:$N,Fluxo!$S:$S,"&gt;"&amp;CD$5,Fluxo!$S:$S,"&lt;="&amp;CE$5,Fluxo!$D:$D,$D141)</f>
        <v>0</v>
      </c>
      <c r="CF141" s="18">
        <f>SUMIFS(Fluxo!$N:$N,Fluxo!$S:$S,"&gt;"&amp;CE$5,Fluxo!$S:$S,"&lt;="&amp;CF$5,Fluxo!$D:$D,$D141)</f>
        <v>0</v>
      </c>
      <c r="CG141" s="18">
        <f>SUMIFS(Fluxo!$N:$N,Fluxo!$S:$S,"&gt;"&amp;CF$5,Fluxo!$S:$S,"&lt;="&amp;CG$5,Fluxo!$D:$D,$D141)</f>
        <v>0</v>
      </c>
      <c r="CH141" s="18">
        <f>SUMIFS(Fluxo!$N:$N,Fluxo!$S:$S,"&gt;"&amp;CG$5,Fluxo!$S:$S,"&lt;="&amp;CH$5,Fluxo!$D:$D,$D141)</f>
        <v>0</v>
      </c>
      <c r="CI141" s="18">
        <f>SUMIFS(Fluxo!$N:$N,Fluxo!$S:$S,"&gt;"&amp;CH$5,Fluxo!$S:$S,"&lt;="&amp;CI$5,Fluxo!$D:$D,$D141)</f>
        <v>0</v>
      </c>
      <c r="CJ141" s="18">
        <f>SUMIFS(Fluxo!$N:$N,Fluxo!$S:$S,"&gt;"&amp;CI$5,Fluxo!$S:$S,"&lt;="&amp;CJ$5,Fluxo!$D:$D,$D141)</f>
        <v>0</v>
      </c>
      <c r="CK141" s="18">
        <f>SUMIFS(Fluxo!$N:$N,Fluxo!$S:$S,"&gt;"&amp;CJ$5,Fluxo!$S:$S,"&lt;="&amp;CK$5,Fluxo!$D:$D,$D141)</f>
        <v>0</v>
      </c>
      <c r="CL141" s="18">
        <f>SUMIFS(Fluxo!$N:$N,Fluxo!$S:$S,"&gt;"&amp;CK$5,Fluxo!$S:$S,"&lt;="&amp;CL$5,Fluxo!$D:$D,$D141)</f>
        <v>0</v>
      </c>
      <c r="CM141" s="18">
        <f>SUMIFS(Fluxo!$N:$N,Fluxo!$S:$S,"&gt;"&amp;CL$5,Fluxo!$S:$S,"&lt;="&amp;CM$5,Fluxo!$D:$D,$D141)</f>
        <v>0</v>
      </c>
      <c r="CN141" s="18">
        <f>SUMIFS(Fluxo!$N:$N,Fluxo!$S:$S,"&gt;"&amp;CM$5,Fluxo!$S:$S,"&lt;="&amp;CN$5,Fluxo!$D:$D,$D141)</f>
        <v>0</v>
      </c>
      <c r="CO141" s="18">
        <f>SUMIFS(Fluxo!$N:$N,Fluxo!$S:$S,"&gt;"&amp;CN$5,Fluxo!$S:$S,"&lt;="&amp;CO$5,Fluxo!$D:$D,$D141)</f>
        <v>0</v>
      </c>
      <c r="CP141" s="18">
        <f>SUMIFS(Fluxo!$N:$N,Fluxo!$S:$S,"&gt;"&amp;CO$5,Fluxo!$S:$S,"&lt;="&amp;CP$5,Fluxo!$D:$D,$D141)</f>
        <v>0</v>
      </c>
      <c r="CQ141" s="18">
        <f>SUMIFS(Fluxo!$N:$N,Fluxo!$S:$S,"&gt;"&amp;CP$5,Fluxo!$S:$S,"&lt;="&amp;CQ$5,Fluxo!$D:$D,$D141)</f>
        <v>0</v>
      </c>
      <c r="CR141" s="18">
        <f>SUMIFS(Fluxo!$N:$N,Fluxo!$S:$S,"&gt;"&amp;CQ$5,Fluxo!$S:$S,"&lt;="&amp;CR$5,Fluxo!$D:$D,$D141)</f>
        <v>0</v>
      </c>
      <c r="CS141" s="18">
        <f>SUMIFS(Fluxo!$N:$N,Fluxo!$S:$S,"&gt;"&amp;CR$5,Fluxo!$S:$S,"&lt;="&amp;CS$5,Fluxo!$D:$D,$D141)</f>
        <v>0</v>
      </c>
      <c r="CT141" s="18">
        <f>SUMIFS(Fluxo!$N:$N,Fluxo!$S:$S,"&gt;"&amp;CS$5,Fluxo!$S:$S,"&lt;="&amp;CT$5,Fluxo!$D:$D,$D141)</f>
        <v>0</v>
      </c>
      <c r="CU141" s="18">
        <f>SUMIFS(Fluxo!$N:$N,Fluxo!$S:$S,"&gt;"&amp;CT$5,Fluxo!$S:$S,"&lt;="&amp;CU$5,Fluxo!$D:$D,$D141)</f>
        <v>0</v>
      </c>
      <c r="CV141" s="18">
        <f>SUMIFS(Fluxo!$N:$N,Fluxo!$S:$S,"&gt;"&amp;CU$5,Fluxo!$S:$S,"&lt;="&amp;CV$5,Fluxo!$D:$D,$D141)</f>
        <v>0</v>
      </c>
      <c r="CW141" s="18">
        <f>SUMIFS(Fluxo!$N:$N,Fluxo!$S:$S,"&gt;"&amp;CV$5,Fluxo!$S:$S,"&lt;="&amp;CW$5,Fluxo!$D:$D,$D141)</f>
        <v>0</v>
      </c>
      <c r="CX141" s="18">
        <f>SUMIFS(Fluxo!$N:$N,Fluxo!$S:$S,"&gt;"&amp;CW$5,Fluxo!$S:$S,"&lt;="&amp;CX$5,Fluxo!$D:$D,$D141)</f>
        <v>0</v>
      </c>
      <c r="CY141" s="18">
        <f>SUMIFS(Fluxo!$N:$N,Fluxo!$S:$S,"&gt;"&amp;CX$5,Fluxo!$S:$S,"&lt;="&amp;CY$5,Fluxo!$D:$D,$D141)</f>
        <v>0</v>
      </c>
      <c r="CZ141" s="18">
        <f>SUMIFS(Fluxo!$N:$N,Fluxo!$S:$S,"&gt;"&amp;CY$5,Fluxo!$S:$S,"&lt;="&amp;CZ$5,Fluxo!$D:$D,$D141)</f>
        <v>0</v>
      </c>
      <c r="DA141" s="18">
        <f>SUMIFS(Fluxo!$N:$N,Fluxo!$S:$S,"&gt;"&amp;CZ$5,Fluxo!$S:$S,"&lt;="&amp;DA$5,Fluxo!$D:$D,$D141)</f>
        <v>0</v>
      </c>
      <c r="DB141" s="18">
        <f>SUMIFS(Fluxo!$N:$N,Fluxo!$S:$S,"&gt;"&amp;DA$5,Fluxo!$S:$S,"&lt;="&amp;DB$5,Fluxo!$D:$D,$D141)</f>
        <v>0</v>
      </c>
      <c r="DC141" s="18">
        <f>SUMIFS(Fluxo!$N:$N,Fluxo!$S:$S,"&gt;"&amp;DB$5,Fluxo!$S:$S,"&lt;="&amp;DC$5,Fluxo!$D:$D,$D141)</f>
        <v>0</v>
      </c>
      <c r="DD141" s="18">
        <f>SUMIFS(Fluxo!$N:$N,Fluxo!$S:$S,"&gt;"&amp;DC$5,Fluxo!$S:$S,"&lt;="&amp;DD$5,Fluxo!$D:$D,$D141)</f>
        <v>0</v>
      </c>
      <c r="DE141" s="18">
        <f>SUMIFS(Fluxo!$N:$N,Fluxo!$S:$S,"&gt;"&amp;DD$5,Fluxo!$S:$S,"&lt;="&amp;DE$5,Fluxo!$D:$D,$D141)</f>
        <v>0</v>
      </c>
      <c r="DF141" s="18">
        <f>SUMIFS(Fluxo!$N:$N,Fluxo!$S:$S,"&gt;"&amp;DE$5,Fluxo!$S:$S,"&lt;="&amp;DF$5,Fluxo!$D:$D,$D141)</f>
        <v>0</v>
      </c>
      <c r="DG141" s="18">
        <f>SUMIFS(Fluxo!$N:$N,Fluxo!$S:$S,"&gt;"&amp;DF$5,Fluxo!$S:$S,"&lt;="&amp;DG$5,Fluxo!$D:$D,$D141)</f>
        <v>0</v>
      </c>
      <c r="DH141" s="18">
        <f>SUMIFS(Fluxo!$N:$N,Fluxo!$S:$S,"&gt;"&amp;DG$5,Fluxo!$S:$S,"&lt;="&amp;DH$5,Fluxo!$D:$D,$D141)</f>
        <v>0</v>
      </c>
      <c r="DI141" s="18">
        <f>SUMIFS(Fluxo!$N:$N,Fluxo!$S:$S,"&gt;"&amp;DH$5,Fluxo!$S:$S,"&lt;="&amp;DI$5,Fluxo!$D:$D,$D141)</f>
        <v>0</v>
      </c>
      <c r="DJ141" s="18">
        <f>SUMIFS(Fluxo!$N:$N,Fluxo!$S:$S,"&gt;"&amp;DI$5,Fluxo!$S:$S,"&lt;="&amp;DJ$5,Fluxo!$D:$D,$D141)</f>
        <v>0</v>
      </c>
      <c r="DK141" s="18">
        <f>SUMIFS(Fluxo!$N:$N,Fluxo!$S:$S,"&gt;"&amp;DJ$5,Fluxo!$S:$S,"&lt;="&amp;DK$5,Fluxo!$D:$D,$D141)</f>
        <v>0</v>
      </c>
      <c r="DL141" s="18">
        <f>SUMIFS(Fluxo!$N:$N,Fluxo!$S:$S,"&gt;"&amp;DK$5,Fluxo!$S:$S,"&lt;="&amp;DL$5,Fluxo!$D:$D,$D141)</f>
        <v>0</v>
      </c>
      <c r="DM141" s="18">
        <f>SUMIFS(Fluxo!$N:$N,Fluxo!$S:$S,"&gt;"&amp;DL$5,Fluxo!$S:$S,"&lt;="&amp;DM$5,Fluxo!$D:$D,$D141)</f>
        <v>0</v>
      </c>
      <c r="DN141" s="18">
        <f>SUMIFS(Fluxo!$N:$N,Fluxo!$S:$S,"&gt;"&amp;DM$5,Fluxo!$S:$S,"&lt;="&amp;DN$5,Fluxo!$D:$D,$D141)</f>
        <v>0</v>
      </c>
      <c r="DO141" s="18">
        <f>SUMIFS(Fluxo!$N:$N,Fluxo!$S:$S,"&gt;"&amp;DN$5,Fluxo!$S:$S,"&lt;="&amp;DO$5,Fluxo!$D:$D,$D141)</f>
        <v>0</v>
      </c>
      <c r="DP141" s="18">
        <f>SUMIFS(Fluxo!$N:$N,Fluxo!$S:$S,"&gt;"&amp;DO$5,Fluxo!$S:$S,"&lt;="&amp;DP$5,Fluxo!$D:$D,$D141)</f>
        <v>0</v>
      </c>
      <c r="DQ141" s="18">
        <f>SUMIFS(Fluxo!$N:$N,Fluxo!$S:$S,"&gt;"&amp;DP$5,Fluxo!$S:$S,"&lt;="&amp;DQ$5,Fluxo!$D:$D,$D141)</f>
        <v>0</v>
      </c>
      <c r="DR141" s="18">
        <f>SUMIFS(Fluxo!$N:$N,Fluxo!$S:$S,"&gt;"&amp;DQ$5,Fluxo!$S:$S,"&lt;="&amp;DR$5,Fluxo!$D:$D,$D141)</f>
        <v>0</v>
      </c>
      <c r="DS141" s="18">
        <f>SUMIFS(Fluxo!$N:$N,Fluxo!$S:$S,"&gt;"&amp;DR$5,Fluxo!$S:$S,"&lt;="&amp;DS$5,Fluxo!$D:$D,$D141)</f>
        <v>0</v>
      </c>
      <c r="DT141" s="18">
        <f>SUMIFS(Fluxo!$N:$N,Fluxo!$S:$S,"&gt;"&amp;DS$5,Fluxo!$S:$S,"&lt;="&amp;DT$5,Fluxo!$D:$D,$D141)</f>
        <v>0</v>
      </c>
      <c r="DU141" s="18">
        <f>SUMIFS(Fluxo!$N:$N,Fluxo!$S:$S,"&gt;"&amp;DT$5,Fluxo!$S:$S,"&lt;="&amp;DU$5,Fluxo!$D:$D,$D141)</f>
        <v>0</v>
      </c>
      <c r="DV141" s="18">
        <f>SUMIFS(Fluxo!$N:$N,Fluxo!$S:$S,"&gt;"&amp;DU$5,Fluxo!$S:$S,"&lt;="&amp;DV$5,Fluxo!$D:$D,$D141)</f>
        <v>0</v>
      </c>
      <c r="DW141" s="18">
        <f>SUMIFS(Fluxo!$N:$N,Fluxo!$S:$S,"&gt;"&amp;DV$5,Fluxo!$S:$S,"&lt;="&amp;DW$5,Fluxo!$D:$D,$D141)</f>
        <v>0</v>
      </c>
      <c r="DX141" s="18">
        <f>SUMIFS(Fluxo!$N:$N,Fluxo!$S:$S,"&gt;"&amp;DW$5,Fluxo!$S:$S,"&lt;="&amp;DX$5,Fluxo!$D:$D,$D141)</f>
        <v>0</v>
      </c>
      <c r="DY141" s="18">
        <f>SUMIFS(Fluxo!$N:$N,Fluxo!$S:$S,"&gt;"&amp;DX$5,Fluxo!$S:$S,"&lt;="&amp;DY$5,Fluxo!$D:$D,$D141)</f>
        <v>0</v>
      </c>
      <c r="DZ141" s="18">
        <f>SUMIFS(Fluxo!$N:$N,Fluxo!$S:$S,"&gt;"&amp;DY$5,Fluxo!$S:$S,"&lt;="&amp;DZ$5,Fluxo!$D:$D,$D141)</f>
        <v>0</v>
      </c>
      <c r="EA141" s="18">
        <f>SUMIFS(Fluxo!$N:$N,Fluxo!$S:$S,"&gt;"&amp;DZ$5,Fluxo!$S:$S,"&lt;="&amp;EA$5,Fluxo!$D:$D,$D141)</f>
        <v>0</v>
      </c>
      <c r="EB141" s="18">
        <f>SUMIFS(Fluxo!$N:$N,Fluxo!$S:$S,"&gt;"&amp;EA$5,Fluxo!$S:$S,"&lt;="&amp;EB$5,Fluxo!$D:$D,$D141)</f>
        <v>0</v>
      </c>
      <c r="EC141" s="18">
        <f>SUMIFS(Fluxo!$N:$N,Fluxo!$S:$S,"&gt;"&amp;EB$5,Fluxo!$S:$S,"&lt;="&amp;EC$5,Fluxo!$D:$D,$D141)</f>
        <v>0</v>
      </c>
      <c r="ED141" s="18">
        <f>SUMIFS(Fluxo!$N:$N,Fluxo!$S:$S,"&gt;"&amp;EC$5,Fluxo!$S:$S,"&lt;="&amp;ED$5,Fluxo!$D:$D,$D141)</f>
        <v>0</v>
      </c>
      <c r="EE141" s="18">
        <f>SUMIFS(Fluxo!$N:$N,Fluxo!$S:$S,"&gt;"&amp;ED$5,Fluxo!$S:$S,"&lt;="&amp;EE$5,Fluxo!$D:$D,$D141)</f>
        <v>0</v>
      </c>
      <c r="EF141" s="18">
        <f>SUMIFS(Fluxo!$N:$N,Fluxo!$S:$S,"&gt;"&amp;EE$5,Fluxo!$S:$S,"&lt;="&amp;EF$5,Fluxo!$D:$D,$D141)</f>
        <v>0</v>
      </c>
      <c r="EG141" s="18">
        <f>SUMIFS(Fluxo!$N:$N,Fluxo!$S:$S,"&gt;"&amp;EF$5,Fluxo!$S:$S,"&lt;="&amp;EG$5,Fluxo!$D:$D,$D141)</f>
        <v>0</v>
      </c>
      <c r="EH141" s="18">
        <f>SUMIFS(Fluxo!$N:$N,Fluxo!$S:$S,"&gt;"&amp;EG$5,Fluxo!$S:$S,"&lt;="&amp;EH$5,Fluxo!$D:$D,$D141)</f>
        <v>0</v>
      </c>
      <c r="EI141" s="18">
        <f>SUMIFS(Fluxo!$N:$N,Fluxo!$S:$S,"&gt;"&amp;EH$5,Fluxo!$S:$S,"&lt;="&amp;EI$5,Fluxo!$D:$D,$D141)</f>
        <v>0</v>
      </c>
      <c r="EJ141" s="18">
        <f>SUMIFS(Fluxo!$N:$N,Fluxo!$S:$S,"&gt;"&amp;EI$5,Fluxo!$S:$S,"&lt;="&amp;EJ$5,Fluxo!$D:$D,$D141)</f>
        <v>0</v>
      </c>
      <c r="EK141" s="18">
        <f>SUMIFS(Fluxo!$N:$N,Fluxo!$S:$S,"&gt;"&amp;EJ$5,Fluxo!$S:$S,"&lt;="&amp;EK$5,Fluxo!$D:$D,$D141)</f>
        <v>0</v>
      </c>
      <c r="EL141" s="18">
        <f>SUMIFS(Fluxo!$N:$N,Fluxo!$S:$S,"&gt;"&amp;EK$5,Fluxo!$S:$S,"&lt;="&amp;EL$5,Fluxo!$D:$D,$D141)</f>
        <v>0</v>
      </c>
      <c r="EM141" s="18">
        <f>SUMIFS(Fluxo!$N:$N,Fluxo!$S:$S,"&gt;"&amp;EL$5,Fluxo!$S:$S,"&lt;="&amp;EM$5,Fluxo!$D:$D,$D141)</f>
        <v>0</v>
      </c>
      <c r="EN141" s="18">
        <f>SUMIFS(Fluxo!$N:$N,Fluxo!$S:$S,"&gt;"&amp;EM$5,Fluxo!$S:$S,"&lt;="&amp;EN$5,Fluxo!$D:$D,$D141)</f>
        <v>0</v>
      </c>
      <c r="EO141" s="18">
        <f>SUMIFS(Fluxo!$N:$N,Fluxo!$S:$S,"&gt;"&amp;EN$5,Fluxo!$S:$S,"&lt;="&amp;EO$5,Fluxo!$D:$D,$D141)</f>
        <v>0</v>
      </c>
      <c r="EP141" s="18">
        <f>SUMIFS(Fluxo!$N:$N,Fluxo!$S:$S,"&gt;"&amp;EO$5,Fluxo!$S:$S,"&lt;="&amp;EP$5,Fluxo!$D:$D,$D141)</f>
        <v>0</v>
      </c>
      <c r="EQ141" s="18">
        <f>SUMIFS(Fluxo!$N:$N,Fluxo!$S:$S,"&gt;"&amp;EP$5,Fluxo!$S:$S,"&lt;="&amp;EQ$5,Fluxo!$D:$D,$D141)</f>
        <v>0</v>
      </c>
      <c r="ER141" s="18">
        <f>SUMIFS(Fluxo!$N:$N,Fluxo!$S:$S,"&gt;"&amp;EQ$5,Fluxo!$S:$S,"&lt;="&amp;ER$5,Fluxo!$D:$D,$D141)</f>
        <v>0</v>
      </c>
      <c r="ES141" s="18">
        <f>SUMIFS(Fluxo!$N:$N,Fluxo!$S:$S,"&gt;"&amp;ER$5,Fluxo!$S:$S,"&lt;="&amp;ES$5,Fluxo!$D:$D,$D141)</f>
        <v>0</v>
      </c>
      <c r="ET141" s="18">
        <f>SUMIFS(Fluxo!$N:$N,Fluxo!$S:$S,"&gt;"&amp;ES$5,Fluxo!$S:$S,"&lt;="&amp;ET$5,Fluxo!$D:$D,$D141)</f>
        <v>0</v>
      </c>
      <c r="EU141" s="18">
        <f>SUMIFS(Fluxo!$N:$N,Fluxo!$S:$S,"&gt;"&amp;ET$5,Fluxo!$S:$S,"&lt;="&amp;EU$5,Fluxo!$D:$D,$D141)</f>
        <v>0</v>
      </c>
      <c r="EV141" s="18">
        <f>SUMIFS(Fluxo!$N:$N,Fluxo!$S:$S,"&gt;"&amp;EU$5,Fluxo!$S:$S,"&lt;="&amp;EV$5,Fluxo!$D:$D,$D141)</f>
        <v>0</v>
      </c>
      <c r="EW141" s="18">
        <f>SUMIFS(Fluxo!$N:$N,Fluxo!$S:$S,"&gt;"&amp;EV$5,Fluxo!$S:$S,"&lt;="&amp;EW$5,Fluxo!$D:$D,$D141)</f>
        <v>0</v>
      </c>
      <c r="EX141" s="18">
        <f>SUMIFS(Fluxo!$N:$N,Fluxo!$S:$S,"&gt;"&amp;EW$5,Fluxo!$S:$S,"&lt;="&amp;EX$5,Fluxo!$D:$D,$D141)</f>
        <v>0</v>
      </c>
      <c r="EY141" s="18">
        <f>SUMIFS(Fluxo!$N:$N,Fluxo!$S:$S,"&gt;"&amp;EX$5,Fluxo!$S:$S,"&lt;="&amp;EY$5,Fluxo!$D:$D,$D141)</f>
        <v>0</v>
      </c>
      <c r="EZ141" s="18">
        <f>SUMIFS(Fluxo!$N:$N,Fluxo!$S:$S,"&gt;"&amp;EY$5,Fluxo!$S:$S,"&lt;="&amp;EZ$5,Fluxo!$D:$D,$D141)</f>
        <v>0</v>
      </c>
      <c r="FA141" s="18">
        <f>SUMIFS(Fluxo!$N:$N,Fluxo!$S:$S,"&gt;"&amp;EZ$5,Fluxo!$S:$S,"&lt;="&amp;FA$5,Fluxo!$D:$D,$D141)</f>
        <v>0</v>
      </c>
      <c r="FB141" s="18">
        <f>SUMIFS(Fluxo!$N:$N,Fluxo!$S:$S,"&gt;"&amp;FA$5,Fluxo!$S:$S,"&lt;="&amp;FB$5,Fluxo!$D:$D,$D141)</f>
        <v>0</v>
      </c>
      <c r="FC141" s="18">
        <f>SUMIFS(Fluxo!$N:$N,Fluxo!$S:$S,"&gt;"&amp;FB$5,Fluxo!$S:$S,"&lt;="&amp;FC$5,Fluxo!$D:$D,$D141)</f>
        <v>0</v>
      </c>
      <c r="FD141" s="18">
        <f>SUMIFS(Fluxo!$N:$N,Fluxo!$S:$S,"&gt;"&amp;FC$5,Fluxo!$S:$S,"&lt;="&amp;FD$5,Fluxo!$D:$D,$D141)</f>
        <v>0</v>
      </c>
      <c r="FE141" s="18">
        <f>SUMIFS(Fluxo!$N:$N,Fluxo!$S:$S,"&gt;"&amp;FD$5,Fluxo!$S:$S,"&lt;="&amp;FE$5,Fluxo!$D:$D,$D141)</f>
        <v>0</v>
      </c>
      <c r="FF141" s="18">
        <f>SUMIFS(Fluxo!$N:$N,Fluxo!$S:$S,"&gt;"&amp;FE$5,Fluxo!$S:$S,"&lt;="&amp;FF$5,Fluxo!$D:$D,$D141)</f>
        <v>0</v>
      </c>
      <c r="FG141" s="18">
        <f>SUMIFS(Fluxo!$N:$N,Fluxo!$S:$S,"&gt;"&amp;FF$5,Fluxo!$S:$S,"&lt;="&amp;FG$5,Fluxo!$D:$D,$D141)</f>
        <v>0</v>
      </c>
      <c r="FH141" s="18">
        <f>SUMIFS(Fluxo!$N:$N,Fluxo!$S:$S,"&gt;"&amp;FG$5,Fluxo!$S:$S,"&lt;="&amp;FH$5,Fluxo!$D:$D,$D141)</f>
        <v>0</v>
      </c>
      <c r="FI141" s="18">
        <f>SUMIFS(Fluxo!$N:$N,Fluxo!$S:$S,"&gt;"&amp;FH$5,Fluxo!$S:$S,"&lt;="&amp;FI$5,Fluxo!$D:$D,$D141)</f>
        <v>0</v>
      </c>
      <c r="FJ141" s="18">
        <f>SUMIFS(Fluxo!$N:$N,Fluxo!$S:$S,"&gt;"&amp;FI$5,Fluxo!$S:$S,"&lt;="&amp;FJ$5,Fluxo!$D:$D,$D141)</f>
        <v>0</v>
      </c>
      <c r="FK141" s="18">
        <f>SUMIFS(Fluxo!$N:$N,Fluxo!$S:$S,"&gt;"&amp;FJ$5,Fluxo!$S:$S,"&lt;="&amp;FK$5,Fluxo!$D:$D,$D141)</f>
        <v>0</v>
      </c>
      <c r="FL141" s="18">
        <f>SUMIFS(Fluxo!$N:$N,Fluxo!$S:$S,"&gt;"&amp;FK$5,Fluxo!$S:$S,"&lt;="&amp;FL$5,Fluxo!$D:$D,$D141)</f>
        <v>0</v>
      </c>
      <c r="FM141" s="18">
        <f>SUMIFS(Fluxo!$N:$N,Fluxo!$S:$S,"&gt;"&amp;FL$5,Fluxo!$S:$S,"&lt;="&amp;FM$5,Fluxo!$D:$D,$D141)</f>
        <v>0</v>
      </c>
      <c r="FN141" s="18">
        <f>SUMIFS(Fluxo!$N:$N,Fluxo!$S:$S,"&gt;"&amp;FM$5,Fluxo!$S:$S,"&lt;="&amp;FN$5,Fluxo!$D:$D,$D141)</f>
        <v>0</v>
      </c>
      <c r="FO141" s="18">
        <f>SUMIFS(Fluxo!$N:$N,Fluxo!$S:$S,"&gt;"&amp;FN$5,Fluxo!$S:$S,"&lt;="&amp;FO$5,Fluxo!$D:$D,$D141)</f>
        <v>0</v>
      </c>
      <c r="FP141" s="18">
        <f>SUMIFS(Fluxo!$N:$N,Fluxo!$S:$S,"&gt;"&amp;FO$5,Fluxo!$S:$S,"&lt;="&amp;FP$5,Fluxo!$D:$D,$D141)</f>
        <v>0</v>
      </c>
      <c r="FQ141" s="18">
        <f>SUMIFS(Fluxo!$N:$N,Fluxo!$S:$S,"&gt;"&amp;FP$5,Fluxo!$S:$S,"&lt;="&amp;FQ$5,Fluxo!$D:$D,$D141)</f>
        <v>0</v>
      </c>
      <c r="FR141" s="18">
        <f>SUMIFS(Fluxo!$N:$N,Fluxo!$S:$S,"&gt;"&amp;FQ$5,Fluxo!$S:$S,"&lt;="&amp;FR$5,Fluxo!$D:$D,$D141)</f>
        <v>0</v>
      </c>
      <c r="FS141" s="18">
        <f>SUMIFS(Fluxo!$N:$N,Fluxo!$S:$S,"&gt;"&amp;FR$5,Fluxo!$S:$S,"&lt;="&amp;FS$5,Fluxo!$D:$D,$D141)</f>
        <v>0</v>
      </c>
      <c r="FT141" s="18">
        <f>SUMIFS(Fluxo!$N:$N,Fluxo!$S:$S,"&gt;"&amp;FS$5,Fluxo!$S:$S,"&lt;="&amp;FT$5,Fluxo!$D:$D,$D141)</f>
        <v>0</v>
      </c>
      <c r="FU141" s="18">
        <f>SUMIFS(Fluxo!$N:$N,Fluxo!$S:$S,"&gt;"&amp;FT$5,Fluxo!$S:$S,"&lt;="&amp;FU$5,Fluxo!$D:$D,$D141)</f>
        <v>0</v>
      </c>
      <c r="FV141" s="18">
        <f>SUMIFS(Fluxo!$N:$N,Fluxo!$S:$S,"&gt;"&amp;FU$5,Fluxo!$S:$S,"&lt;="&amp;FV$5,Fluxo!$D:$D,$D141)</f>
        <v>0</v>
      </c>
      <c r="FW141" s="18">
        <f>SUMIFS(Fluxo!$N:$N,Fluxo!$S:$S,"&gt;"&amp;FV$5,Fluxo!$S:$S,"&lt;="&amp;FW$5,Fluxo!$D:$D,$D141)</f>
        <v>0</v>
      </c>
      <c r="FX141" s="18">
        <f>SUMIFS(Fluxo!$N:$N,Fluxo!$S:$S,"&gt;"&amp;FW$5,Fluxo!$S:$S,"&lt;="&amp;FX$5,Fluxo!$D:$D,$D141)</f>
        <v>0</v>
      </c>
      <c r="FY141" s="18">
        <f>SUMIFS(Fluxo!$N:$N,Fluxo!$S:$S,"&gt;"&amp;FX$5,Fluxo!$S:$S,"&lt;="&amp;FY$5,Fluxo!$D:$D,$D141)</f>
        <v>0</v>
      </c>
      <c r="FZ141" s="18">
        <f>SUMIFS(Fluxo!$N:$N,Fluxo!$S:$S,"&gt;"&amp;FY$5,Fluxo!$S:$S,"&lt;="&amp;FZ$5,Fluxo!$D:$D,$D141)</f>
        <v>0</v>
      </c>
      <c r="GA141" s="18">
        <f>SUMIFS(Fluxo!$N:$N,Fluxo!$S:$S,"&gt;"&amp;FZ$5,Fluxo!$S:$S,"&lt;="&amp;GA$5,Fluxo!$D:$D,$D141)</f>
        <v>0</v>
      </c>
      <c r="GB141" s="18">
        <f>SUMIFS(Fluxo!$N:$N,Fluxo!$S:$S,"&gt;"&amp;GA$5,Fluxo!$S:$S,"&lt;="&amp;GB$5,Fluxo!$D:$D,$D141)</f>
        <v>0</v>
      </c>
      <c r="GC141" s="18">
        <f>SUMIFS(Fluxo!$N:$N,Fluxo!$S:$S,"&gt;"&amp;GB$5,Fluxo!$S:$S,"&lt;="&amp;GC$5,Fluxo!$D:$D,$D141)</f>
        <v>0</v>
      </c>
      <c r="GD141" s="18">
        <f>SUMIFS(Fluxo!$N:$N,Fluxo!$S:$S,"&gt;"&amp;GC$5,Fluxo!$S:$S,"&lt;="&amp;GD$5,Fluxo!$D:$D,$D141)</f>
        <v>0</v>
      </c>
      <c r="GE141" s="18">
        <f>SUMIFS(Fluxo!$N:$N,Fluxo!$S:$S,"&gt;"&amp;GD$5,Fluxo!$S:$S,"&lt;="&amp;GE$5,Fluxo!$D:$D,$D141)</f>
        <v>0</v>
      </c>
      <c r="GF141" s="18">
        <f>SUMIFS(Fluxo!$N:$N,Fluxo!$S:$S,"&gt;"&amp;GE$5,Fluxo!$S:$S,"&lt;="&amp;GF$5,Fluxo!$D:$D,$D141)</f>
        <v>0</v>
      </c>
      <c r="GG141" s="18">
        <f>SUMIFS(Fluxo!$N:$N,Fluxo!$S:$S,"&gt;"&amp;GF$5,Fluxo!$S:$S,"&lt;="&amp;GG$5,Fluxo!$D:$D,$D141)</f>
        <v>0</v>
      </c>
      <c r="GH141" s="18">
        <f>SUMIFS(Fluxo!$N:$N,Fluxo!$S:$S,"&gt;"&amp;GG$5,Fluxo!$S:$S,"&lt;="&amp;GH$5,Fluxo!$D:$D,$D141)</f>
        <v>0</v>
      </c>
      <c r="GI141" s="18">
        <f>SUMIFS(Fluxo!$N:$N,Fluxo!$S:$S,"&gt;"&amp;GH$5,Fluxo!$S:$S,"&lt;="&amp;GI$5,Fluxo!$D:$D,$D141)</f>
        <v>0</v>
      </c>
      <c r="GJ141" s="18">
        <f>SUMIFS(Fluxo!$N:$N,Fluxo!$S:$S,"&gt;"&amp;GI$5,Fluxo!$S:$S,"&lt;="&amp;GJ$5,Fluxo!$D:$D,$D141)</f>
        <v>0</v>
      </c>
      <c r="GK141" s="18">
        <f>SUMIFS(Fluxo!$N:$N,Fluxo!$S:$S,"&gt;"&amp;GJ$5,Fluxo!$S:$S,"&lt;="&amp;GK$5,Fluxo!$D:$D,$D141)</f>
        <v>0</v>
      </c>
      <c r="GL141" s="18">
        <f>SUMIFS(Fluxo!$N:$N,Fluxo!$S:$S,"&gt;"&amp;GK$5,Fluxo!$S:$S,"&lt;="&amp;GL$5,Fluxo!$D:$D,$D141)</f>
        <v>0</v>
      </c>
      <c r="GM141" s="18">
        <f>SUMIFS(Fluxo!$N:$N,Fluxo!$S:$S,"&gt;"&amp;GL$5,Fluxo!$S:$S,"&lt;="&amp;GM$5,Fluxo!$D:$D,$D141)</f>
        <v>0</v>
      </c>
      <c r="GN141" s="18">
        <f>SUMIFS(Fluxo!$N:$N,Fluxo!$S:$S,"&gt;"&amp;GM$5,Fluxo!$S:$S,"&lt;="&amp;GN$5,Fluxo!$D:$D,$D141)</f>
        <v>0</v>
      </c>
      <c r="GO141" s="18">
        <f>SUMIFS(Fluxo!$N:$N,Fluxo!$S:$S,"&gt;"&amp;GN$5,Fluxo!$S:$S,"&lt;="&amp;GO$5,Fluxo!$D:$D,$D141)</f>
        <v>0</v>
      </c>
      <c r="GP141" s="18">
        <f>SUMIFS(Fluxo!$N:$N,Fluxo!$S:$S,"&gt;"&amp;GO$5,Fluxo!$S:$S,"&lt;="&amp;GP$5,Fluxo!$D:$D,$D141)</f>
        <v>0</v>
      </c>
      <c r="GQ141" s="18">
        <f>SUMIFS(Fluxo!$N:$N,Fluxo!$S:$S,"&gt;"&amp;GP$5,Fluxo!$S:$S,"&lt;="&amp;GQ$5,Fluxo!$D:$D,$D141)</f>
        <v>0</v>
      </c>
      <c r="GR141" s="18">
        <f>SUMIFS(Fluxo!$N:$N,Fluxo!$S:$S,"&gt;"&amp;GQ$5,Fluxo!$S:$S,"&lt;="&amp;GR$5,Fluxo!$D:$D,$D141)</f>
        <v>0</v>
      </c>
      <c r="GS141" s="18">
        <f>SUMIFS(Fluxo!$N:$N,Fluxo!$S:$S,"&gt;"&amp;GR$5,Fluxo!$S:$S,"&lt;="&amp;GS$5,Fluxo!$D:$D,$D141)</f>
        <v>0</v>
      </c>
      <c r="GT141" s="18">
        <f>SUMIFS(Fluxo!$N:$N,Fluxo!$S:$S,"&gt;"&amp;GS$5,Fluxo!$S:$S,"&lt;="&amp;GT$5,Fluxo!$D:$D,$D141)</f>
        <v>0</v>
      </c>
      <c r="GU141" s="18">
        <f>SUMIFS(Fluxo!$N:$N,Fluxo!$S:$S,"&gt;"&amp;GT$5,Fluxo!$S:$S,"&lt;="&amp;GU$5,Fluxo!$D:$D,$D141)</f>
        <v>0</v>
      </c>
      <c r="GV141" s="18">
        <f>SUMIFS(Fluxo!$N:$N,Fluxo!$S:$S,"&gt;"&amp;GU$5,Fluxo!$S:$S,"&lt;="&amp;GV$5,Fluxo!$D:$D,$D141)</f>
        <v>0</v>
      </c>
      <c r="GW141" s="18">
        <f>SUMIFS(Fluxo!$N:$N,Fluxo!$S:$S,"&gt;"&amp;GV$5,Fluxo!$S:$S,"&lt;="&amp;GW$5,Fluxo!$D:$D,$D141)</f>
        <v>0</v>
      </c>
      <c r="GX141" s="18">
        <f>SUMIFS(Fluxo!$N:$N,Fluxo!$S:$S,"&gt;"&amp;GW$5,Fluxo!$S:$S,"&lt;="&amp;GX$5,Fluxo!$D:$D,$D141)</f>
        <v>0</v>
      </c>
      <c r="GY141" s="18">
        <f>SUMIFS(Fluxo!$N:$N,Fluxo!$S:$S,"&gt;"&amp;GX$5,Fluxo!$S:$S,"&lt;="&amp;GY$5,Fluxo!$D:$D,$D141)</f>
        <v>0</v>
      </c>
      <c r="GZ141" s="18">
        <f>SUMIFS(Fluxo!$N:$N,Fluxo!$S:$S,"&gt;"&amp;GY$5,Fluxo!$S:$S,"&lt;="&amp;GZ$5,Fluxo!$D:$D,$D141)</f>
        <v>0</v>
      </c>
      <c r="HA141" s="18">
        <f>SUMIFS(Fluxo!$N:$N,Fluxo!$S:$S,"&gt;"&amp;GZ$5,Fluxo!$S:$S,"&lt;="&amp;HA$5,Fluxo!$D:$D,$D141)</f>
        <v>0</v>
      </c>
      <c r="HB141" s="18">
        <f>SUMIFS(Fluxo!$N:$N,Fluxo!$S:$S,"&gt;"&amp;HA$5,Fluxo!$S:$S,"&lt;="&amp;HB$5,Fluxo!$D:$D,$D141)</f>
        <v>0</v>
      </c>
      <c r="HC141" s="18">
        <f>SUMIFS(Fluxo!$N:$N,Fluxo!$S:$S,"&gt;"&amp;HB$5,Fluxo!$S:$S,"&lt;="&amp;HC$5,Fluxo!$D:$D,$D141)</f>
        <v>0</v>
      </c>
      <c r="HD141" s="18">
        <f>SUMIFS(Fluxo!$N:$N,Fluxo!$S:$S,"&gt;"&amp;HC$5,Fluxo!$S:$S,"&lt;="&amp;HD$5,Fluxo!$D:$D,$D141)</f>
        <v>0</v>
      </c>
      <c r="HE141" s="18">
        <f>SUMIFS(Fluxo!$N:$N,Fluxo!$S:$S,"&gt;"&amp;HD$5,Fluxo!$S:$S,"&lt;="&amp;HE$5,Fluxo!$D:$D,$D141)</f>
        <v>0</v>
      </c>
      <c r="HF141" s="18">
        <f>SUMIFS(Fluxo!$N:$N,Fluxo!$S:$S,"&gt;"&amp;HE$5,Fluxo!$S:$S,"&lt;="&amp;HF$5,Fluxo!$D:$D,$D141)</f>
        <v>0</v>
      </c>
    </row>
    <row r="142" spans="1:214">
      <c r="A142" s="20">
        <f t="shared" si="21"/>
        <v>132</v>
      </c>
      <c r="B142" s="140" t="str">
        <f>'Check Carteira'!C134</f>
        <v>E.1016.99.03.2012</v>
      </c>
      <c r="C142" s="141">
        <v>1</v>
      </c>
      <c r="D142" s="129" t="str">
        <f>'Check Carteira'!F134</f>
        <v>S-2012</v>
      </c>
      <c r="E142" s="21" t="str">
        <f>IFERROR(INDEX(Contratos!L:L,MATCH(D142,Contratos!R:R,0)),"")</f>
        <v/>
      </c>
      <c r="F142" s="139" t="str">
        <f>IFERROR(INDEX(Contratos!G:G,MATCH(D142,Contratos!R:R,0)),"")</f>
        <v/>
      </c>
      <c r="H142" s="83">
        <f t="shared" si="20"/>
        <v>0</v>
      </c>
      <c r="J142" s="18">
        <f>SUMIFS(Fluxo!$N:$N,Fluxo!$S:$S,"&gt;"&amp;I$5,Fluxo!$S:$S,"&lt;="&amp;J$5,Fluxo!$D:$D,$D142)</f>
        <v>0</v>
      </c>
      <c r="K142" s="18">
        <f>SUMIFS(Fluxo!$N:$N,Fluxo!$S:$S,"&gt;"&amp;J$5,Fluxo!$S:$S,"&lt;="&amp;K$5,Fluxo!$D:$D,$D142)</f>
        <v>0</v>
      </c>
      <c r="L142" s="18">
        <f>SUMIFS(Fluxo!$N:$N,Fluxo!$S:$S,"&gt;"&amp;K$5,Fluxo!$S:$S,"&lt;="&amp;L$5,Fluxo!$D:$D,$D142)</f>
        <v>0</v>
      </c>
      <c r="M142" s="18">
        <f>SUMIFS(Fluxo!$N:$N,Fluxo!$S:$S,"&gt;"&amp;L$5,Fluxo!$S:$S,"&lt;="&amp;M$5,Fluxo!$D:$D,$D142)</f>
        <v>0</v>
      </c>
      <c r="N142" s="18">
        <f>SUMIFS(Fluxo!$N:$N,Fluxo!$S:$S,"&gt;"&amp;M$5,Fluxo!$S:$S,"&lt;="&amp;N$5,Fluxo!$D:$D,$D142)</f>
        <v>0</v>
      </c>
      <c r="O142" s="18">
        <f>SUMIFS(Fluxo!$N:$N,Fluxo!$S:$S,"&gt;"&amp;N$5,Fluxo!$S:$S,"&lt;="&amp;O$5,Fluxo!$D:$D,$D142)</f>
        <v>0</v>
      </c>
      <c r="P142" s="18">
        <f>SUMIFS(Fluxo!$N:$N,Fluxo!$S:$S,"&gt;"&amp;O$5,Fluxo!$S:$S,"&lt;="&amp;P$5,Fluxo!$D:$D,$D142)</f>
        <v>0</v>
      </c>
      <c r="Q142" s="18">
        <f>SUMIFS(Fluxo!$N:$N,Fluxo!$S:$S,"&gt;"&amp;P$5,Fluxo!$S:$S,"&lt;="&amp;Q$5,Fluxo!$D:$D,$D142)</f>
        <v>0</v>
      </c>
      <c r="R142" s="18">
        <f>SUMIFS(Fluxo!$N:$N,Fluxo!$S:$S,"&gt;"&amp;Q$5,Fluxo!$S:$S,"&lt;="&amp;R$5,Fluxo!$D:$D,$D142)</f>
        <v>0</v>
      </c>
      <c r="S142" s="18">
        <f>SUMIFS(Fluxo!$N:$N,Fluxo!$S:$S,"&gt;"&amp;R$5,Fluxo!$S:$S,"&lt;="&amp;S$5,Fluxo!$D:$D,$D142)</f>
        <v>0</v>
      </c>
      <c r="T142" s="18">
        <f>SUMIFS(Fluxo!$N:$N,Fluxo!$S:$S,"&gt;"&amp;S$5,Fluxo!$S:$S,"&lt;="&amp;T$5,Fluxo!$D:$D,$D142)</f>
        <v>0</v>
      </c>
      <c r="U142" s="18">
        <f>SUMIFS(Fluxo!$N:$N,Fluxo!$S:$S,"&gt;"&amp;T$5,Fluxo!$S:$S,"&lt;="&amp;U$5,Fluxo!$D:$D,$D142)</f>
        <v>0</v>
      </c>
      <c r="V142" s="18">
        <f>SUMIFS(Fluxo!$N:$N,Fluxo!$S:$S,"&gt;"&amp;U$5,Fluxo!$S:$S,"&lt;="&amp;V$5,Fluxo!$D:$D,$D142)</f>
        <v>0</v>
      </c>
      <c r="W142" s="18">
        <f>SUMIFS(Fluxo!$N:$N,Fluxo!$S:$S,"&gt;"&amp;V$5,Fluxo!$S:$S,"&lt;="&amp;W$5,Fluxo!$D:$D,$D142)</f>
        <v>0</v>
      </c>
      <c r="X142" s="18">
        <f>SUMIFS(Fluxo!$N:$N,Fluxo!$S:$S,"&gt;"&amp;W$5,Fluxo!$S:$S,"&lt;="&amp;X$5,Fluxo!$D:$D,$D142)</f>
        <v>0</v>
      </c>
      <c r="Y142" s="18">
        <f>SUMIFS(Fluxo!$N:$N,Fluxo!$S:$S,"&gt;"&amp;X$5,Fluxo!$S:$S,"&lt;="&amp;Y$5,Fluxo!$D:$D,$D142)</f>
        <v>0</v>
      </c>
      <c r="Z142" s="18">
        <f>SUMIFS(Fluxo!$N:$N,Fluxo!$S:$S,"&gt;"&amp;Y$5,Fluxo!$S:$S,"&lt;="&amp;Z$5,Fluxo!$D:$D,$D142)</f>
        <v>0</v>
      </c>
      <c r="AA142" s="18">
        <f>SUMIFS(Fluxo!$N:$N,Fluxo!$S:$S,"&gt;"&amp;Z$5,Fluxo!$S:$S,"&lt;="&amp;AA$5,Fluxo!$D:$D,$D142)</f>
        <v>0</v>
      </c>
      <c r="AB142" s="18">
        <f>SUMIFS(Fluxo!$N:$N,Fluxo!$S:$S,"&gt;"&amp;AA$5,Fluxo!$S:$S,"&lt;="&amp;AB$5,Fluxo!$D:$D,$D142)</f>
        <v>0</v>
      </c>
      <c r="AC142" s="18">
        <f>SUMIFS(Fluxo!$N:$N,Fluxo!$S:$S,"&gt;"&amp;AB$5,Fluxo!$S:$S,"&lt;="&amp;AC$5,Fluxo!$D:$D,$D142)</f>
        <v>0</v>
      </c>
      <c r="AD142" s="18">
        <f>SUMIFS(Fluxo!$N:$N,Fluxo!$S:$S,"&gt;"&amp;AC$5,Fluxo!$S:$S,"&lt;="&amp;AD$5,Fluxo!$D:$D,$D142)</f>
        <v>0</v>
      </c>
      <c r="AE142" s="18">
        <f>SUMIFS(Fluxo!$N:$N,Fluxo!$S:$S,"&gt;"&amp;AD$5,Fluxo!$S:$S,"&lt;="&amp;AE$5,Fluxo!$D:$D,$D142)</f>
        <v>0</v>
      </c>
      <c r="AF142" s="18">
        <f>SUMIFS(Fluxo!$N:$N,Fluxo!$S:$S,"&gt;"&amp;AE$5,Fluxo!$S:$S,"&lt;="&amp;AF$5,Fluxo!$D:$D,$D142)</f>
        <v>0</v>
      </c>
      <c r="AG142" s="18">
        <f>SUMIFS(Fluxo!$N:$N,Fluxo!$S:$S,"&gt;"&amp;AF$5,Fluxo!$S:$S,"&lt;="&amp;AG$5,Fluxo!$D:$D,$D142)</f>
        <v>0</v>
      </c>
      <c r="AH142" s="18">
        <f>SUMIFS(Fluxo!$N:$N,Fluxo!$S:$S,"&gt;"&amp;AG$5,Fluxo!$S:$S,"&lt;="&amp;AH$5,Fluxo!$D:$D,$D142)</f>
        <v>0</v>
      </c>
      <c r="AI142" s="18">
        <f>SUMIFS(Fluxo!$N:$N,Fluxo!$S:$S,"&gt;"&amp;AH$5,Fluxo!$S:$S,"&lt;="&amp;AI$5,Fluxo!$D:$D,$D142)</f>
        <v>0</v>
      </c>
      <c r="AJ142" s="18">
        <f>SUMIFS(Fluxo!$N:$N,Fluxo!$S:$S,"&gt;"&amp;AI$5,Fluxo!$S:$S,"&lt;="&amp;AJ$5,Fluxo!$D:$D,$D142)</f>
        <v>0</v>
      </c>
      <c r="AK142" s="18">
        <f>SUMIFS(Fluxo!$N:$N,Fluxo!$S:$S,"&gt;"&amp;AJ$5,Fluxo!$S:$S,"&lt;="&amp;AK$5,Fluxo!$D:$D,$D142)</f>
        <v>0</v>
      </c>
      <c r="AL142" s="18">
        <f>SUMIFS(Fluxo!$N:$N,Fluxo!$S:$S,"&gt;"&amp;AK$5,Fluxo!$S:$S,"&lt;="&amp;AL$5,Fluxo!$D:$D,$D142)</f>
        <v>0</v>
      </c>
      <c r="AM142" s="18">
        <f>SUMIFS(Fluxo!$N:$N,Fluxo!$S:$S,"&gt;"&amp;AL$5,Fluxo!$S:$S,"&lt;="&amp;AM$5,Fluxo!$D:$D,$D142)</f>
        <v>0</v>
      </c>
      <c r="AN142" s="18">
        <f>SUMIFS(Fluxo!$N:$N,Fluxo!$S:$S,"&gt;"&amp;AM$5,Fluxo!$S:$S,"&lt;="&amp;AN$5,Fluxo!$D:$D,$D142)</f>
        <v>0</v>
      </c>
      <c r="AO142" s="18">
        <f>SUMIFS(Fluxo!$N:$N,Fluxo!$S:$S,"&gt;"&amp;AN$5,Fluxo!$S:$S,"&lt;="&amp;AO$5,Fluxo!$D:$D,$D142)</f>
        <v>0</v>
      </c>
      <c r="AP142" s="18">
        <f>SUMIFS(Fluxo!$N:$N,Fluxo!$S:$S,"&gt;"&amp;AO$5,Fluxo!$S:$S,"&lt;="&amp;AP$5,Fluxo!$D:$D,$D142)</f>
        <v>0</v>
      </c>
      <c r="AQ142" s="18">
        <f>SUMIFS(Fluxo!$N:$N,Fluxo!$S:$S,"&gt;"&amp;AP$5,Fluxo!$S:$S,"&lt;="&amp;AQ$5,Fluxo!$D:$D,$D142)</f>
        <v>0</v>
      </c>
      <c r="AR142" s="18">
        <f>SUMIFS(Fluxo!$N:$N,Fluxo!$S:$S,"&gt;"&amp;AQ$5,Fluxo!$S:$S,"&lt;="&amp;AR$5,Fluxo!$D:$D,$D142)</f>
        <v>0</v>
      </c>
      <c r="AS142" s="18">
        <f>SUMIFS(Fluxo!$N:$N,Fluxo!$S:$S,"&gt;"&amp;AR$5,Fluxo!$S:$S,"&lt;="&amp;AS$5,Fluxo!$D:$D,$D142)</f>
        <v>0</v>
      </c>
      <c r="AT142" s="18">
        <f>SUMIFS(Fluxo!$N:$N,Fluxo!$S:$S,"&gt;"&amp;AS$5,Fluxo!$S:$S,"&lt;="&amp;AT$5,Fluxo!$D:$D,$D142)</f>
        <v>0</v>
      </c>
      <c r="AU142" s="18">
        <f>SUMIFS(Fluxo!$N:$N,Fluxo!$S:$S,"&gt;"&amp;AT$5,Fluxo!$S:$S,"&lt;="&amp;AU$5,Fluxo!$D:$D,$D142)</f>
        <v>0</v>
      </c>
      <c r="AV142" s="18">
        <f>SUMIFS(Fluxo!$N:$N,Fluxo!$S:$S,"&gt;"&amp;AU$5,Fluxo!$S:$S,"&lt;="&amp;AV$5,Fluxo!$D:$D,$D142)</f>
        <v>0</v>
      </c>
      <c r="AW142" s="18">
        <f>SUMIFS(Fluxo!$N:$N,Fluxo!$S:$S,"&gt;"&amp;AV$5,Fluxo!$S:$S,"&lt;="&amp;AW$5,Fluxo!$D:$D,$D142)</f>
        <v>0</v>
      </c>
      <c r="AX142" s="18">
        <f>SUMIFS(Fluxo!$N:$N,Fluxo!$S:$S,"&gt;"&amp;AW$5,Fluxo!$S:$S,"&lt;="&amp;AX$5,Fluxo!$D:$D,$D142)</f>
        <v>0</v>
      </c>
      <c r="AY142" s="18">
        <f>SUMIFS(Fluxo!$N:$N,Fluxo!$S:$S,"&gt;"&amp;AX$5,Fluxo!$S:$S,"&lt;="&amp;AY$5,Fluxo!$D:$D,$D142)</f>
        <v>0</v>
      </c>
      <c r="AZ142" s="18">
        <f>SUMIFS(Fluxo!$N:$N,Fluxo!$S:$S,"&gt;"&amp;AY$5,Fluxo!$S:$S,"&lt;="&amp;AZ$5,Fluxo!$D:$D,$D142)</f>
        <v>0</v>
      </c>
      <c r="BA142" s="18">
        <f>SUMIFS(Fluxo!$N:$N,Fluxo!$S:$S,"&gt;"&amp;AZ$5,Fluxo!$S:$S,"&lt;="&amp;BA$5,Fluxo!$D:$D,$D142)</f>
        <v>0</v>
      </c>
      <c r="BB142" s="18">
        <f>SUMIFS(Fluxo!$N:$N,Fluxo!$S:$S,"&gt;"&amp;BA$5,Fluxo!$S:$S,"&lt;="&amp;BB$5,Fluxo!$D:$D,$D142)</f>
        <v>0</v>
      </c>
      <c r="BC142" s="18">
        <f>SUMIFS(Fluxo!$N:$N,Fluxo!$S:$S,"&gt;"&amp;BB$5,Fluxo!$S:$S,"&lt;="&amp;BC$5,Fluxo!$D:$D,$D142)</f>
        <v>0</v>
      </c>
      <c r="BD142" s="18">
        <f>SUMIFS(Fluxo!$N:$N,Fluxo!$S:$S,"&gt;"&amp;BC$5,Fluxo!$S:$S,"&lt;="&amp;BD$5,Fluxo!$D:$D,$D142)</f>
        <v>0</v>
      </c>
      <c r="BE142" s="18">
        <f>SUMIFS(Fluxo!$N:$N,Fluxo!$S:$S,"&gt;"&amp;BD$5,Fluxo!$S:$S,"&lt;="&amp;BE$5,Fluxo!$D:$D,$D142)</f>
        <v>0</v>
      </c>
      <c r="BF142" s="18">
        <f>SUMIFS(Fluxo!$N:$N,Fluxo!$S:$S,"&gt;"&amp;BE$5,Fluxo!$S:$S,"&lt;="&amp;BF$5,Fluxo!$D:$D,$D142)</f>
        <v>0</v>
      </c>
      <c r="BG142" s="18">
        <f>SUMIFS(Fluxo!$N:$N,Fluxo!$S:$S,"&gt;"&amp;BF$5,Fluxo!$S:$S,"&lt;="&amp;BG$5,Fluxo!$D:$D,$D142)</f>
        <v>0</v>
      </c>
      <c r="BH142" s="18">
        <f>SUMIFS(Fluxo!$N:$N,Fluxo!$S:$S,"&gt;"&amp;BG$5,Fluxo!$S:$S,"&lt;="&amp;BH$5,Fluxo!$D:$D,$D142)</f>
        <v>0</v>
      </c>
      <c r="BI142" s="18">
        <f>SUMIFS(Fluxo!$N:$N,Fluxo!$S:$S,"&gt;"&amp;BH$5,Fluxo!$S:$S,"&lt;="&amp;BI$5,Fluxo!$D:$D,$D142)</f>
        <v>0</v>
      </c>
      <c r="BJ142" s="18">
        <f>SUMIFS(Fluxo!$N:$N,Fluxo!$S:$S,"&gt;"&amp;BI$5,Fluxo!$S:$S,"&lt;="&amp;BJ$5,Fluxo!$D:$D,$D142)</f>
        <v>0</v>
      </c>
      <c r="BK142" s="18">
        <f>SUMIFS(Fluxo!$N:$N,Fluxo!$S:$S,"&gt;"&amp;BJ$5,Fluxo!$S:$S,"&lt;="&amp;BK$5,Fluxo!$D:$D,$D142)</f>
        <v>0</v>
      </c>
      <c r="BL142" s="18">
        <f>SUMIFS(Fluxo!$N:$N,Fluxo!$S:$S,"&gt;"&amp;BK$5,Fluxo!$S:$S,"&lt;="&amp;BL$5,Fluxo!$D:$D,$D142)</f>
        <v>0</v>
      </c>
      <c r="BM142" s="18">
        <f>SUMIFS(Fluxo!$N:$N,Fluxo!$S:$S,"&gt;"&amp;BL$5,Fluxo!$S:$S,"&lt;="&amp;BM$5,Fluxo!$D:$D,$D142)</f>
        <v>0</v>
      </c>
      <c r="BN142" s="18">
        <f>SUMIFS(Fluxo!$N:$N,Fluxo!$S:$S,"&gt;"&amp;BM$5,Fluxo!$S:$S,"&lt;="&amp;BN$5,Fluxo!$D:$D,$D142)</f>
        <v>0</v>
      </c>
      <c r="BO142" s="18">
        <f>SUMIFS(Fluxo!$N:$N,Fluxo!$S:$S,"&gt;"&amp;BN$5,Fluxo!$S:$S,"&lt;="&amp;BO$5,Fluxo!$D:$D,$D142)</f>
        <v>0</v>
      </c>
      <c r="BP142" s="18">
        <f>SUMIFS(Fluxo!$N:$N,Fluxo!$S:$S,"&gt;"&amp;BO$5,Fluxo!$S:$S,"&lt;="&amp;BP$5,Fluxo!$D:$D,$D142)</f>
        <v>0</v>
      </c>
      <c r="BQ142" s="18">
        <f>SUMIFS(Fluxo!$N:$N,Fluxo!$S:$S,"&gt;"&amp;BP$5,Fluxo!$S:$S,"&lt;="&amp;BQ$5,Fluxo!$D:$D,$D142)</f>
        <v>0</v>
      </c>
      <c r="BR142" s="18">
        <f>SUMIFS(Fluxo!$N:$N,Fluxo!$S:$S,"&gt;"&amp;BQ$5,Fluxo!$S:$S,"&lt;="&amp;BR$5,Fluxo!$D:$D,$D142)</f>
        <v>0</v>
      </c>
      <c r="BS142" s="18">
        <f>SUMIFS(Fluxo!$N:$N,Fluxo!$S:$S,"&gt;"&amp;BR$5,Fluxo!$S:$S,"&lt;="&amp;BS$5,Fluxo!$D:$D,$D142)</f>
        <v>0</v>
      </c>
      <c r="BT142" s="18">
        <f>SUMIFS(Fluxo!$N:$N,Fluxo!$S:$S,"&gt;"&amp;BS$5,Fluxo!$S:$S,"&lt;="&amp;BT$5,Fluxo!$D:$D,$D142)</f>
        <v>0</v>
      </c>
      <c r="BU142" s="18">
        <f>SUMIFS(Fluxo!$N:$N,Fluxo!$S:$S,"&gt;"&amp;BT$5,Fluxo!$S:$S,"&lt;="&amp;BU$5,Fluxo!$D:$D,$D142)</f>
        <v>0</v>
      </c>
      <c r="BV142" s="18">
        <f>SUMIFS(Fluxo!$N:$N,Fluxo!$S:$S,"&gt;"&amp;BU$5,Fluxo!$S:$S,"&lt;="&amp;BV$5,Fluxo!$D:$D,$D142)</f>
        <v>0</v>
      </c>
      <c r="BW142" s="18">
        <f>SUMIFS(Fluxo!$N:$N,Fluxo!$S:$S,"&gt;"&amp;BV$5,Fluxo!$S:$S,"&lt;="&amp;BW$5,Fluxo!$D:$D,$D142)</f>
        <v>0</v>
      </c>
      <c r="BX142" s="18">
        <f>SUMIFS(Fluxo!$N:$N,Fluxo!$S:$S,"&gt;"&amp;BW$5,Fluxo!$S:$S,"&lt;="&amp;BX$5,Fluxo!$D:$D,$D142)</f>
        <v>0</v>
      </c>
      <c r="BY142" s="18">
        <f>SUMIFS(Fluxo!$N:$N,Fluxo!$S:$S,"&gt;"&amp;BX$5,Fluxo!$S:$S,"&lt;="&amp;BY$5,Fluxo!$D:$D,$D142)</f>
        <v>0</v>
      </c>
      <c r="BZ142" s="18">
        <f>SUMIFS(Fluxo!$N:$N,Fluxo!$S:$S,"&gt;"&amp;BY$5,Fluxo!$S:$S,"&lt;="&amp;BZ$5,Fluxo!$D:$D,$D142)</f>
        <v>0</v>
      </c>
      <c r="CA142" s="18">
        <f>SUMIFS(Fluxo!$N:$N,Fluxo!$S:$S,"&gt;"&amp;BZ$5,Fluxo!$S:$S,"&lt;="&amp;CA$5,Fluxo!$D:$D,$D142)</f>
        <v>0</v>
      </c>
      <c r="CB142" s="18">
        <f>SUMIFS(Fluxo!$N:$N,Fluxo!$S:$S,"&gt;"&amp;CA$5,Fluxo!$S:$S,"&lt;="&amp;CB$5,Fluxo!$D:$D,$D142)</f>
        <v>0</v>
      </c>
      <c r="CC142" s="18">
        <f>SUMIFS(Fluxo!$N:$N,Fluxo!$S:$S,"&gt;"&amp;CB$5,Fluxo!$S:$S,"&lt;="&amp;CC$5,Fluxo!$D:$D,$D142)</f>
        <v>0</v>
      </c>
      <c r="CD142" s="18">
        <f>SUMIFS(Fluxo!$N:$N,Fluxo!$S:$S,"&gt;"&amp;CC$5,Fluxo!$S:$S,"&lt;="&amp;CD$5,Fluxo!$D:$D,$D142)</f>
        <v>0</v>
      </c>
      <c r="CE142" s="18">
        <f>SUMIFS(Fluxo!$N:$N,Fluxo!$S:$S,"&gt;"&amp;CD$5,Fluxo!$S:$S,"&lt;="&amp;CE$5,Fluxo!$D:$D,$D142)</f>
        <v>0</v>
      </c>
      <c r="CF142" s="18">
        <f>SUMIFS(Fluxo!$N:$N,Fluxo!$S:$S,"&gt;"&amp;CE$5,Fluxo!$S:$S,"&lt;="&amp;CF$5,Fluxo!$D:$D,$D142)</f>
        <v>0</v>
      </c>
      <c r="CG142" s="18">
        <f>SUMIFS(Fluxo!$N:$N,Fluxo!$S:$S,"&gt;"&amp;CF$5,Fluxo!$S:$S,"&lt;="&amp;CG$5,Fluxo!$D:$D,$D142)</f>
        <v>0</v>
      </c>
      <c r="CH142" s="18">
        <f>SUMIFS(Fluxo!$N:$N,Fluxo!$S:$S,"&gt;"&amp;CG$5,Fluxo!$S:$S,"&lt;="&amp;CH$5,Fluxo!$D:$D,$D142)</f>
        <v>0</v>
      </c>
      <c r="CI142" s="18">
        <f>SUMIFS(Fluxo!$N:$N,Fluxo!$S:$S,"&gt;"&amp;CH$5,Fluxo!$S:$S,"&lt;="&amp;CI$5,Fluxo!$D:$D,$D142)</f>
        <v>0</v>
      </c>
      <c r="CJ142" s="18">
        <f>SUMIFS(Fluxo!$N:$N,Fluxo!$S:$S,"&gt;"&amp;CI$5,Fluxo!$S:$S,"&lt;="&amp;CJ$5,Fluxo!$D:$D,$D142)</f>
        <v>0</v>
      </c>
      <c r="CK142" s="18">
        <f>SUMIFS(Fluxo!$N:$N,Fluxo!$S:$S,"&gt;"&amp;CJ$5,Fluxo!$S:$S,"&lt;="&amp;CK$5,Fluxo!$D:$D,$D142)</f>
        <v>0</v>
      </c>
      <c r="CL142" s="18">
        <f>SUMIFS(Fluxo!$N:$N,Fluxo!$S:$S,"&gt;"&amp;CK$5,Fluxo!$S:$S,"&lt;="&amp;CL$5,Fluxo!$D:$D,$D142)</f>
        <v>0</v>
      </c>
      <c r="CM142" s="18">
        <f>SUMIFS(Fluxo!$N:$N,Fluxo!$S:$S,"&gt;"&amp;CL$5,Fluxo!$S:$S,"&lt;="&amp;CM$5,Fluxo!$D:$D,$D142)</f>
        <v>0</v>
      </c>
      <c r="CN142" s="18">
        <f>SUMIFS(Fluxo!$N:$N,Fluxo!$S:$S,"&gt;"&amp;CM$5,Fluxo!$S:$S,"&lt;="&amp;CN$5,Fluxo!$D:$D,$D142)</f>
        <v>0</v>
      </c>
      <c r="CO142" s="18">
        <f>SUMIFS(Fluxo!$N:$N,Fluxo!$S:$S,"&gt;"&amp;CN$5,Fluxo!$S:$S,"&lt;="&amp;CO$5,Fluxo!$D:$D,$D142)</f>
        <v>0</v>
      </c>
      <c r="CP142" s="18">
        <f>SUMIFS(Fluxo!$N:$N,Fluxo!$S:$S,"&gt;"&amp;CO$5,Fluxo!$S:$S,"&lt;="&amp;CP$5,Fluxo!$D:$D,$D142)</f>
        <v>0</v>
      </c>
      <c r="CQ142" s="18">
        <f>SUMIFS(Fluxo!$N:$N,Fluxo!$S:$S,"&gt;"&amp;CP$5,Fluxo!$S:$S,"&lt;="&amp;CQ$5,Fluxo!$D:$D,$D142)</f>
        <v>0</v>
      </c>
      <c r="CR142" s="18">
        <f>SUMIFS(Fluxo!$N:$N,Fluxo!$S:$S,"&gt;"&amp;CQ$5,Fluxo!$S:$S,"&lt;="&amp;CR$5,Fluxo!$D:$D,$D142)</f>
        <v>0</v>
      </c>
      <c r="CS142" s="18">
        <f>SUMIFS(Fluxo!$N:$N,Fluxo!$S:$S,"&gt;"&amp;CR$5,Fluxo!$S:$S,"&lt;="&amp;CS$5,Fluxo!$D:$D,$D142)</f>
        <v>0</v>
      </c>
      <c r="CT142" s="18">
        <f>SUMIFS(Fluxo!$N:$N,Fluxo!$S:$S,"&gt;"&amp;CS$5,Fluxo!$S:$S,"&lt;="&amp;CT$5,Fluxo!$D:$D,$D142)</f>
        <v>0</v>
      </c>
      <c r="CU142" s="18">
        <f>SUMIFS(Fluxo!$N:$N,Fluxo!$S:$S,"&gt;"&amp;CT$5,Fluxo!$S:$S,"&lt;="&amp;CU$5,Fluxo!$D:$D,$D142)</f>
        <v>0</v>
      </c>
      <c r="CV142" s="18">
        <f>SUMIFS(Fluxo!$N:$N,Fluxo!$S:$S,"&gt;"&amp;CU$5,Fluxo!$S:$S,"&lt;="&amp;CV$5,Fluxo!$D:$D,$D142)</f>
        <v>0</v>
      </c>
      <c r="CW142" s="18">
        <f>SUMIFS(Fluxo!$N:$N,Fluxo!$S:$S,"&gt;"&amp;CV$5,Fluxo!$S:$S,"&lt;="&amp;CW$5,Fluxo!$D:$D,$D142)</f>
        <v>0</v>
      </c>
      <c r="CX142" s="18">
        <f>SUMIFS(Fluxo!$N:$N,Fluxo!$S:$S,"&gt;"&amp;CW$5,Fluxo!$S:$S,"&lt;="&amp;CX$5,Fluxo!$D:$D,$D142)</f>
        <v>0</v>
      </c>
      <c r="CY142" s="18">
        <f>SUMIFS(Fluxo!$N:$N,Fluxo!$S:$S,"&gt;"&amp;CX$5,Fluxo!$S:$S,"&lt;="&amp;CY$5,Fluxo!$D:$D,$D142)</f>
        <v>0</v>
      </c>
      <c r="CZ142" s="18">
        <f>SUMIFS(Fluxo!$N:$N,Fluxo!$S:$S,"&gt;"&amp;CY$5,Fluxo!$S:$S,"&lt;="&amp;CZ$5,Fluxo!$D:$D,$D142)</f>
        <v>0</v>
      </c>
      <c r="DA142" s="18">
        <f>SUMIFS(Fluxo!$N:$N,Fluxo!$S:$S,"&gt;"&amp;CZ$5,Fluxo!$S:$S,"&lt;="&amp;DA$5,Fluxo!$D:$D,$D142)</f>
        <v>0</v>
      </c>
      <c r="DB142" s="18">
        <f>SUMIFS(Fluxo!$N:$N,Fluxo!$S:$S,"&gt;"&amp;DA$5,Fluxo!$S:$S,"&lt;="&amp;DB$5,Fluxo!$D:$D,$D142)</f>
        <v>0</v>
      </c>
      <c r="DC142" s="18">
        <f>SUMIFS(Fluxo!$N:$N,Fluxo!$S:$S,"&gt;"&amp;DB$5,Fluxo!$S:$S,"&lt;="&amp;DC$5,Fluxo!$D:$D,$D142)</f>
        <v>0</v>
      </c>
      <c r="DD142" s="18">
        <f>SUMIFS(Fluxo!$N:$N,Fluxo!$S:$S,"&gt;"&amp;DC$5,Fluxo!$S:$S,"&lt;="&amp;DD$5,Fluxo!$D:$D,$D142)</f>
        <v>0</v>
      </c>
      <c r="DE142" s="18">
        <f>SUMIFS(Fluxo!$N:$N,Fluxo!$S:$S,"&gt;"&amp;DD$5,Fluxo!$S:$S,"&lt;="&amp;DE$5,Fluxo!$D:$D,$D142)</f>
        <v>0</v>
      </c>
      <c r="DF142" s="18">
        <f>SUMIFS(Fluxo!$N:$N,Fluxo!$S:$S,"&gt;"&amp;DE$5,Fluxo!$S:$S,"&lt;="&amp;DF$5,Fluxo!$D:$D,$D142)</f>
        <v>0</v>
      </c>
      <c r="DG142" s="18">
        <f>SUMIFS(Fluxo!$N:$N,Fluxo!$S:$S,"&gt;"&amp;DF$5,Fluxo!$S:$S,"&lt;="&amp;DG$5,Fluxo!$D:$D,$D142)</f>
        <v>0</v>
      </c>
      <c r="DH142" s="18">
        <f>SUMIFS(Fluxo!$N:$N,Fluxo!$S:$S,"&gt;"&amp;DG$5,Fluxo!$S:$S,"&lt;="&amp;DH$5,Fluxo!$D:$D,$D142)</f>
        <v>0</v>
      </c>
      <c r="DI142" s="18">
        <f>SUMIFS(Fluxo!$N:$N,Fluxo!$S:$S,"&gt;"&amp;DH$5,Fluxo!$S:$S,"&lt;="&amp;DI$5,Fluxo!$D:$D,$D142)</f>
        <v>0</v>
      </c>
      <c r="DJ142" s="18">
        <f>SUMIFS(Fluxo!$N:$N,Fluxo!$S:$S,"&gt;"&amp;DI$5,Fluxo!$S:$S,"&lt;="&amp;DJ$5,Fluxo!$D:$D,$D142)</f>
        <v>0</v>
      </c>
      <c r="DK142" s="18">
        <f>SUMIFS(Fluxo!$N:$N,Fluxo!$S:$S,"&gt;"&amp;DJ$5,Fluxo!$S:$S,"&lt;="&amp;DK$5,Fluxo!$D:$D,$D142)</f>
        <v>0</v>
      </c>
      <c r="DL142" s="18">
        <f>SUMIFS(Fluxo!$N:$N,Fluxo!$S:$S,"&gt;"&amp;DK$5,Fluxo!$S:$S,"&lt;="&amp;DL$5,Fluxo!$D:$D,$D142)</f>
        <v>0</v>
      </c>
      <c r="DM142" s="18">
        <f>SUMIFS(Fluxo!$N:$N,Fluxo!$S:$S,"&gt;"&amp;DL$5,Fluxo!$S:$S,"&lt;="&amp;DM$5,Fluxo!$D:$D,$D142)</f>
        <v>0</v>
      </c>
      <c r="DN142" s="18">
        <f>SUMIFS(Fluxo!$N:$N,Fluxo!$S:$S,"&gt;"&amp;DM$5,Fluxo!$S:$S,"&lt;="&amp;DN$5,Fluxo!$D:$D,$D142)</f>
        <v>0</v>
      </c>
      <c r="DO142" s="18">
        <f>SUMIFS(Fluxo!$N:$N,Fluxo!$S:$S,"&gt;"&amp;DN$5,Fluxo!$S:$S,"&lt;="&amp;DO$5,Fluxo!$D:$D,$D142)</f>
        <v>0</v>
      </c>
      <c r="DP142" s="18">
        <f>SUMIFS(Fluxo!$N:$N,Fluxo!$S:$S,"&gt;"&amp;DO$5,Fluxo!$S:$S,"&lt;="&amp;DP$5,Fluxo!$D:$D,$D142)</f>
        <v>0</v>
      </c>
      <c r="DQ142" s="18">
        <f>SUMIFS(Fluxo!$N:$N,Fluxo!$S:$S,"&gt;"&amp;DP$5,Fluxo!$S:$S,"&lt;="&amp;DQ$5,Fluxo!$D:$D,$D142)</f>
        <v>0</v>
      </c>
      <c r="DR142" s="18">
        <f>SUMIFS(Fluxo!$N:$N,Fluxo!$S:$S,"&gt;"&amp;DQ$5,Fluxo!$S:$S,"&lt;="&amp;DR$5,Fluxo!$D:$D,$D142)</f>
        <v>0</v>
      </c>
      <c r="DS142" s="18">
        <f>SUMIFS(Fluxo!$N:$N,Fluxo!$S:$S,"&gt;"&amp;DR$5,Fluxo!$S:$S,"&lt;="&amp;DS$5,Fluxo!$D:$D,$D142)</f>
        <v>0</v>
      </c>
      <c r="DT142" s="18">
        <f>SUMIFS(Fluxo!$N:$N,Fluxo!$S:$S,"&gt;"&amp;DS$5,Fluxo!$S:$S,"&lt;="&amp;DT$5,Fluxo!$D:$D,$D142)</f>
        <v>0</v>
      </c>
      <c r="DU142" s="18">
        <f>SUMIFS(Fluxo!$N:$N,Fluxo!$S:$S,"&gt;"&amp;DT$5,Fluxo!$S:$S,"&lt;="&amp;DU$5,Fluxo!$D:$D,$D142)</f>
        <v>0</v>
      </c>
      <c r="DV142" s="18">
        <f>SUMIFS(Fluxo!$N:$N,Fluxo!$S:$S,"&gt;"&amp;DU$5,Fluxo!$S:$S,"&lt;="&amp;DV$5,Fluxo!$D:$D,$D142)</f>
        <v>0</v>
      </c>
      <c r="DW142" s="18">
        <f>SUMIFS(Fluxo!$N:$N,Fluxo!$S:$S,"&gt;"&amp;DV$5,Fluxo!$S:$S,"&lt;="&amp;DW$5,Fluxo!$D:$D,$D142)</f>
        <v>0</v>
      </c>
      <c r="DX142" s="18">
        <f>SUMIFS(Fluxo!$N:$N,Fluxo!$S:$S,"&gt;"&amp;DW$5,Fluxo!$S:$S,"&lt;="&amp;DX$5,Fluxo!$D:$D,$D142)</f>
        <v>0</v>
      </c>
      <c r="DY142" s="18">
        <f>SUMIFS(Fluxo!$N:$N,Fluxo!$S:$S,"&gt;"&amp;DX$5,Fluxo!$S:$S,"&lt;="&amp;DY$5,Fluxo!$D:$D,$D142)</f>
        <v>0</v>
      </c>
      <c r="DZ142" s="18">
        <f>SUMIFS(Fluxo!$N:$N,Fluxo!$S:$S,"&gt;"&amp;DY$5,Fluxo!$S:$S,"&lt;="&amp;DZ$5,Fluxo!$D:$D,$D142)</f>
        <v>0</v>
      </c>
      <c r="EA142" s="18">
        <f>SUMIFS(Fluxo!$N:$N,Fluxo!$S:$S,"&gt;"&amp;DZ$5,Fluxo!$S:$S,"&lt;="&amp;EA$5,Fluxo!$D:$D,$D142)</f>
        <v>0</v>
      </c>
      <c r="EB142" s="18">
        <f>SUMIFS(Fluxo!$N:$N,Fluxo!$S:$S,"&gt;"&amp;EA$5,Fluxo!$S:$S,"&lt;="&amp;EB$5,Fluxo!$D:$D,$D142)</f>
        <v>0</v>
      </c>
      <c r="EC142" s="18">
        <f>SUMIFS(Fluxo!$N:$N,Fluxo!$S:$S,"&gt;"&amp;EB$5,Fluxo!$S:$S,"&lt;="&amp;EC$5,Fluxo!$D:$D,$D142)</f>
        <v>0</v>
      </c>
      <c r="ED142" s="18">
        <f>SUMIFS(Fluxo!$N:$N,Fluxo!$S:$S,"&gt;"&amp;EC$5,Fluxo!$S:$S,"&lt;="&amp;ED$5,Fluxo!$D:$D,$D142)</f>
        <v>0</v>
      </c>
      <c r="EE142" s="18">
        <f>SUMIFS(Fluxo!$N:$N,Fluxo!$S:$S,"&gt;"&amp;ED$5,Fluxo!$S:$S,"&lt;="&amp;EE$5,Fluxo!$D:$D,$D142)</f>
        <v>0</v>
      </c>
      <c r="EF142" s="18">
        <f>SUMIFS(Fluxo!$N:$N,Fluxo!$S:$S,"&gt;"&amp;EE$5,Fluxo!$S:$S,"&lt;="&amp;EF$5,Fluxo!$D:$D,$D142)</f>
        <v>0</v>
      </c>
      <c r="EG142" s="18">
        <f>SUMIFS(Fluxo!$N:$N,Fluxo!$S:$S,"&gt;"&amp;EF$5,Fluxo!$S:$S,"&lt;="&amp;EG$5,Fluxo!$D:$D,$D142)</f>
        <v>0</v>
      </c>
      <c r="EH142" s="18">
        <f>SUMIFS(Fluxo!$N:$N,Fluxo!$S:$S,"&gt;"&amp;EG$5,Fluxo!$S:$S,"&lt;="&amp;EH$5,Fluxo!$D:$D,$D142)</f>
        <v>0</v>
      </c>
      <c r="EI142" s="18">
        <f>SUMIFS(Fluxo!$N:$N,Fluxo!$S:$S,"&gt;"&amp;EH$5,Fluxo!$S:$S,"&lt;="&amp;EI$5,Fluxo!$D:$D,$D142)</f>
        <v>0</v>
      </c>
      <c r="EJ142" s="18">
        <f>SUMIFS(Fluxo!$N:$N,Fluxo!$S:$S,"&gt;"&amp;EI$5,Fluxo!$S:$S,"&lt;="&amp;EJ$5,Fluxo!$D:$D,$D142)</f>
        <v>0</v>
      </c>
      <c r="EK142" s="18">
        <f>SUMIFS(Fluxo!$N:$N,Fluxo!$S:$S,"&gt;"&amp;EJ$5,Fluxo!$S:$S,"&lt;="&amp;EK$5,Fluxo!$D:$D,$D142)</f>
        <v>0</v>
      </c>
      <c r="EL142" s="18">
        <f>SUMIFS(Fluxo!$N:$N,Fluxo!$S:$S,"&gt;"&amp;EK$5,Fluxo!$S:$S,"&lt;="&amp;EL$5,Fluxo!$D:$D,$D142)</f>
        <v>0</v>
      </c>
      <c r="EM142" s="18">
        <f>SUMIFS(Fluxo!$N:$N,Fluxo!$S:$S,"&gt;"&amp;EL$5,Fluxo!$S:$S,"&lt;="&amp;EM$5,Fluxo!$D:$D,$D142)</f>
        <v>0</v>
      </c>
      <c r="EN142" s="18">
        <f>SUMIFS(Fluxo!$N:$N,Fluxo!$S:$S,"&gt;"&amp;EM$5,Fluxo!$S:$S,"&lt;="&amp;EN$5,Fluxo!$D:$D,$D142)</f>
        <v>0</v>
      </c>
      <c r="EO142" s="18">
        <f>SUMIFS(Fluxo!$N:$N,Fluxo!$S:$S,"&gt;"&amp;EN$5,Fluxo!$S:$S,"&lt;="&amp;EO$5,Fluxo!$D:$D,$D142)</f>
        <v>0</v>
      </c>
      <c r="EP142" s="18">
        <f>SUMIFS(Fluxo!$N:$N,Fluxo!$S:$S,"&gt;"&amp;EO$5,Fluxo!$S:$S,"&lt;="&amp;EP$5,Fluxo!$D:$D,$D142)</f>
        <v>0</v>
      </c>
      <c r="EQ142" s="18">
        <f>SUMIFS(Fluxo!$N:$N,Fluxo!$S:$S,"&gt;"&amp;EP$5,Fluxo!$S:$S,"&lt;="&amp;EQ$5,Fluxo!$D:$D,$D142)</f>
        <v>0</v>
      </c>
      <c r="ER142" s="18">
        <f>SUMIFS(Fluxo!$N:$N,Fluxo!$S:$S,"&gt;"&amp;EQ$5,Fluxo!$S:$S,"&lt;="&amp;ER$5,Fluxo!$D:$D,$D142)</f>
        <v>0</v>
      </c>
      <c r="ES142" s="18">
        <f>SUMIFS(Fluxo!$N:$N,Fluxo!$S:$S,"&gt;"&amp;ER$5,Fluxo!$S:$S,"&lt;="&amp;ES$5,Fluxo!$D:$D,$D142)</f>
        <v>0</v>
      </c>
      <c r="ET142" s="18">
        <f>SUMIFS(Fluxo!$N:$N,Fluxo!$S:$S,"&gt;"&amp;ES$5,Fluxo!$S:$S,"&lt;="&amp;ET$5,Fluxo!$D:$D,$D142)</f>
        <v>0</v>
      </c>
      <c r="EU142" s="18">
        <f>SUMIFS(Fluxo!$N:$N,Fluxo!$S:$S,"&gt;"&amp;ET$5,Fluxo!$S:$S,"&lt;="&amp;EU$5,Fluxo!$D:$D,$D142)</f>
        <v>0</v>
      </c>
      <c r="EV142" s="18">
        <f>SUMIFS(Fluxo!$N:$N,Fluxo!$S:$S,"&gt;"&amp;EU$5,Fluxo!$S:$S,"&lt;="&amp;EV$5,Fluxo!$D:$D,$D142)</f>
        <v>0</v>
      </c>
      <c r="EW142" s="18">
        <f>SUMIFS(Fluxo!$N:$N,Fluxo!$S:$S,"&gt;"&amp;EV$5,Fluxo!$S:$S,"&lt;="&amp;EW$5,Fluxo!$D:$D,$D142)</f>
        <v>0</v>
      </c>
      <c r="EX142" s="18">
        <f>SUMIFS(Fluxo!$N:$N,Fluxo!$S:$S,"&gt;"&amp;EW$5,Fluxo!$S:$S,"&lt;="&amp;EX$5,Fluxo!$D:$D,$D142)</f>
        <v>0</v>
      </c>
      <c r="EY142" s="18">
        <f>SUMIFS(Fluxo!$N:$N,Fluxo!$S:$S,"&gt;"&amp;EX$5,Fluxo!$S:$S,"&lt;="&amp;EY$5,Fluxo!$D:$D,$D142)</f>
        <v>0</v>
      </c>
      <c r="EZ142" s="18">
        <f>SUMIFS(Fluxo!$N:$N,Fluxo!$S:$S,"&gt;"&amp;EY$5,Fluxo!$S:$S,"&lt;="&amp;EZ$5,Fluxo!$D:$D,$D142)</f>
        <v>0</v>
      </c>
      <c r="FA142" s="18">
        <f>SUMIFS(Fluxo!$N:$N,Fluxo!$S:$S,"&gt;"&amp;EZ$5,Fluxo!$S:$S,"&lt;="&amp;FA$5,Fluxo!$D:$D,$D142)</f>
        <v>0</v>
      </c>
      <c r="FB142" s="18">
        <f>SUMIFS(Fluxo!$N:$N,Fluxo!$S:$S,"&gt;"&amp;FA$5,Fluxo!$S:$S,"&lt;="&amp;FB$5,Fluxo!$D:$D,$D142)</f>
        <v>0</v>
      </c>
      <c r="FC142" s="18">
        <f>SUMIFS(Fluxo!$N:$N,Fluxo!$S:$S,"&gt;"&amp;FB$5,Fluxo!$S:$S,"&lt;="&amp;FC$5,Fluxo!$D:$D,$D142)</f>
        <v>0</v>
      </c>
      <c r="FD142" s="18">
        <f>SUMIFS(Fluxo!$N:$N,Fluxo!$S:$S,"&gt;"&amp;FC$5,Fluxo!$S:$S,"&lt;="&amp;FD$5,Fluxo!$D:$D,$D142)</f>
        <v>0</v>
      </c>
      <c r="FE142" s="18">
        <f>SUMIFS(Fluxo!$N:$N,Fluxo!$S:$S,"&gt;"&amp;FD$5,Fluxo!$S:$S,"&lt;="&amp;FE$5,Fluxo!$D:$D,$D142)</f>
        <v>0</v>
      </c>
      <c r="FF142" s="18">
        <f>SUMIFS(Fluxo!$N:$N,Fluxo!$S:$S,"&gt;"&amp;FE$5,Fluxo!$S:$S,"&lt;="&amp;FF$5,Fluxo!$D:$D,$D142)</f>
        <v>0</v>
      </c>
      <c r="FG142" s="18">
        <f>SUMIFS(Fluxo!$N:$N,Fluxo!$S:$S,"&gt;"&amp;FF$5,Fluxo!$S:$S,"&lt;="&amp;FG$5,Fluxo!$D:$D,$D142)</f>
        <v>0</v>
      </c>
      <c r="FH142" s="18">
        <f>SUMIFS(Fluxo!$N:$N,Fluxo!$S:$S,"&gt;"&amp;FG$5,Fluxo!$S:$S,"&lt;="&amp;FH$5,Fluxo!$D:$D,$D142)</f>
        <v>0</v>
      </c>
      <c r="FI142" s="18">
        <f>SUMIFS(Fluxo!$N:$N,Fluxo!$S:$S,"&gt;"&amp;FH$5,Fluxo!$S:$S,"&lt;="&amp;FI$5,Fluxo!$D:$D,$D142)</f>
        <v>0</v>
      </c>
      <c r="FJ142" s="18">
        <f>SUMIFS(Fluxo!$N:$N,Fluxo!$S:$S,"&gt;"&amp;FI$5,Fluxo!$S:$S,"&lt;="&amp;FJ$5,Fluxo!$D:$D,$D142)</f>
        <v>0</v>
      </c>
      <c r="FK142" s="18">
        <f>SUMIFS(Fluxo!$N:$N,Fluxo!$S:$S,"&gt;"&amp;FJ$5,Fluxo!$S:$S,"&lt;="&amp;FK$5,Fluxo!$D:$D,$D142)</f>
        <v>0</v>
      </c>
      <c r="FL142" s="18">
        <f>SUMIFS(Fluxo!$N:$N,Fluxo!$S:$S,"&gt;"&amp;FK$5,Fluxo!$S:$S,"&lt;="&amp;FL$5,Fluxo!$D:$D,$D142)</f>
        <v>0</v>
      </c>
      <c r="FM142" s="18">
        <f>SUMIFS(Fluxo!$N:$N,Fluxo!$S:$S,"&gt;"&amp;FL$5,Fluxo!$S:$S,"&lt;="&amp;FM$5,Fluxo!$D:$D,$D142)</f>
        <v>0</v>
      </c>
      <c r="FN142" s="18">
        <f>SUMIFS(Fluxo!$N:$N,Fluxo!$S:$S,"&gt;"&amp;FM$5,Fluxo!$S:$S,"&lt;="&amp;FN$5,Fluxo!$D:$D,$D142)</f>
        <v>0</v>
      </c>
      <c r="FO142" s="18">
        <f>SUMIFS(Fluxo!$N:$N,Fluxo!$S:$S,"&gt;"&amp;FN$5,Fluxo!$S:$S,"&lt;="&amp;FO$5,Fluxo!$D:$D,$D142)</f>
        <v>0</v>
      </c>
      <c r="FP142" s="18">
        <f>SUMIFS(Fluxo!$N:$N,Fluxo!$S:$S,"&gt;"&amp;FO$5,Fluxo!$S:$S,"&lt;="&amp;FP$5,Fluxo!$D:$D,$D142)</f>
        <v>0</v>
      </c>
      <c r="FQ142" s="18">
        <f>SUMIFS(Fluxo!$N:$N,Fluxo!$S:$S,"&gt;"&amp;FP$5,Fluxo!$S:$S,"&lt;="&amp;FQ$5,Fluxo!$D:$D,$D142)</f>
        <v>0</v>
      </c>
      <c r="FR142" s="18">
        <f>SUMIFS(Fluxo!$N:$N,Fluxo!$S:$S,"&gt;"&amp;FQ$5,Fluxo!$S:$S,"&lt;="&amp;FR$5,Fluxo!$D:$D,$D142)</f>
        <v>0</v>
      </c>
      <c r="FS142" s="18">
        <f>SUMIFS(Fluxo!$N:$N,Fluxo!$S:$S,"&gt;"&amp;FR$5,Fluxo!$S:$S,"&lt;="&amp;FS$5,Fluxo!$D:$D,$D142)</f>
        <v>0</v>
      </c>
      <c r="FT142" s="18">
        <f>SUMIFS(Fluxo!$N:$N,Fluxo!$S:$S,"&gt;"&amp;FS$5,Fluxo!$S:$S,"&lt;="&amp;FT$5,Fluxo!$D:$D,$D142)</f>
        <v>0</v>
      </c>
      <c r="FU142" s="18">
        <f>SUMIFS(Fluxo!$N:$N,Fluxo!$S:$S,"&gt;"&amp;FT$5,Fluxo!$S:$S,"&lt;="&amp;FU$5,Fluxo!$D:$D,$D142)</f>
        <v>0</v>
      </c>
      <c r="FV142" s="18">
        <f>SUMIFS(Fluxo!$N:$N,Fluxo!$S:$S,"&gt;"&amp;FU$5,Fluxo!$S:$S,"&lt;="&amp;FV$5,Fluxo!$D:$D,$D142)</f>
        <v>0</v>
      </c>
      <c r="FW142" s="18">
        <f>SUMIFS(Fluxo!$N:$N,Fluxo!$S:$S,"&gt;"&amp;FV$5,Fluxo!$S:$S,"&lt;="&amp;FW$5,Fluxo!$D:$D,$D142)</f>
        <v>0</v>
      </c>
      <c r="FX142" s="18">
        <f>SUMIFS(Fluxo!$N:$N,Fluxo!$S:$S,"&gt;"&amp;FW$5,Fluxo!$S:$S,"&lt;="&amp;FX$5,Fluxo!$D:$D,$D142)</f>
        <v>0</v>
      </c>
      <c r="FY142" s="18">
        <f>SUMIFS(Fluxo!$N:$N,Fluxo!$S:$S,"&gt;"&amp;FX$5,Fluxo!$S:$S,"&lt;="&amp;FY$5,Fluxo!$D:$D,$D142)</f>
        <v>0</v>
      </c>
      <c r="FZ142" s="18">
        <f>SUMIFS(Fluxo!$N:$N,Fluxo!$S:$S,"&gt;"&amp;FY$5,Fluxo!$S:$S,"&lt;="&amp;FZ$5,Fluxo!$D:$D,$D142)</f>
        <v>0</v>
      </c>
      <c r="GA142" s="18">
        <f>SUMIFS(Fluxo!$N:$N,Fluxo!$S:$S,"&gt;"&amp;FZ$5,Fluxo!$S:$S,"&lt;="&amp;GA$5,Fluxo!$D:$D,$D142)</f>
        <v>0</v>
      </c>
      <c r="GB142" s="18">
        <f>SUMIFS(Fluxo!$N:$N,Fluxo!$S:$S,"&gt;"&amp;GA$5,Fluxo!$S:$S,"&lt;="&amp;GB$5,Fluxo!$D:$D,$D142)</f>
        <v>0</v>
      </c>
      <c r="GC142" s="18">
        <f>SUMIFS(Fluxo!$N:$N,Fluxo!$S:$S,"&gt;"&amp;GB$5,Fluxo!$S:$S,"&lt;="&amp;GC$5,Fluxo!$D:$D,$D142)</f>
        <v>0</v>
      </c>
      <c r="GD142" s="18">
        <f>SUMIFS(Fluxo!$N:$N,Fluxo!$S:$S,"&gt;"&amp;GC$5,Fluxo!$S:$S,"&lt;="&amp;GD$5,Fluxo!$D:$D,$D142)</f>
        <v>0</v>
      </c>
      <c r="GE142" s="18">
        <f>SUMIFS(Fluxo!$N:$N,Fluxo!$S:$S,"&gt;"&amp;GD$5,Fluxo!$S:$S,"&lt;="&amp;GE$5,Fluxo!$D:$D,$D142)</f>
        <v>0</v>
      </c>
      <c r="GF142" s="18">
        <f>SUMIFS(Fluxo!$N:$N,Fluxo!$S:$S,"&gt;"&amp;GE$5,Fluxo!$S:$S,"&lt;="&amp;GF$5,Fluxo!$D:$D,$D142)</f>
        <v>0</v>
      </c>
      <c r="GG142" s="18">
        <f>SUMIFS(Fluxo!$N:$N,Fluxo!$S:$S,"&gt;"&amp;GF$5,Fluxo!$S:$S,"&lt;="&amp;GG$5,Fluxo!$D:$D,$D142)</f>
        <v>0</v>
      </c>
      <c r="GH142" s="18">
        <f>SUMIFS(Fluxo!$N:$N,Fluxo!$S:$S,"&gt;"&amp;GG$5,Fluxo!$S:$S,"&lt;="&amp;GH$5,Fluxo!$D:$D,$D142)</f>
        <v>0</v>
      </c>
      <c r="GI142" s="18">
        <f>SUMIFS(Fluxo!$N:$N,Fluxo!$S:$S,"&gt;"&amp;GH$5,Fluxo!$S:$S,"&lt;="&amp;GI$5,Fluxo!$D:$D,$D142)</f>
        <v>0</v>
      </c>
      <c r="GJ142" s="18">
        <f>SUMIFS(Fluxo!$N:$N,Fluxo!$S:$S,"&gt;"&amp;GI$5,Fluxo!$S:$S,"&lt;="&amp;GJ$5,Fluxo!$D:$D,$D142)</f>
        <v>0</v>
      </c>
      <c r="GK142" s="18">
        <f>SUMIFS(Fluxo!$N:$N,Fluxo!$S:$S,"&gt;"&amp;GJ$5,Fluxo!$S:$S,"&lt;="&amp;GK$5,Fluxo!$D:$D,$D142)</f>
        <v>0</v>
      </c>
      <c r="GL142" s="18">
        <f>SUMIFS(Fluxo!$N:$N,Fluxo!$S:$S,"&gt;"&amp;GK$5,Fluxo!$S:$S,"&lt;="&amp;GL$5,Fluxo!$D:$D,$D142)</f>
        <v>0</v>
      </c>
      <c r="GM142" s="18">
        <f>SUMIFS(Fluxo!$N:$N,Fluxo!$S:$S,"&gt;"&amp;GL$5,Fluxo!$S:$S,"&lt;="&amp;GM$5,Fluxo!$D:$D,$D142)</f>
        <v>0</v>
      </c>
      <c r="GN142" s="18">
        <f>SUMIFS(Fluxo!$N:$N,Fluxo!$S:$S,"&gt;"&amp;GM$5,Fluxo!$S:$S,"&lt;="&amp;GN$5,Fluxo!$D:$D,$D142)</f>
        <v>0</v>
      </c>
      <c r="GO142" s="18">
        <f>SUMIFS(Fluxo!$N:$N,Fluxo!$S:$S,"&gt;"&amp;GN$5,Fluxo!$S:$S,"&lt;="&amp;GO$5,Fluxo!$D:$D,$D142)</f>
        <v>0</v>
      </c>
      <c r="GP142" s="18">
        <f>SUMIFS(Fluxo!$N:$N,Fluxo!$S:$S,"&gt;"&amp;GO$5,Fluxo!$S:$S,"&lt;="&amp;GP$5,Fluxo!$D:$D,$D142)</f>
        <v>0</v>
      </c>
      <c r="GQ142" s="18">
        <f>SUMIFS(Fluxo!$N:$N,Fluxo!$S:$S,"&gt;"&amp;GP$5,Fluxo!$S:$S,"&lt;="&amp;GQ$5,Fluxo!$D:$D,$D142)</f>
        <v>0</v>
      </c>
      <c r="GR142" s="18">
        <f>SUMIFS(Fluxo!$N:$N,Fluxo!$S:$S,"&gt;"&amp;GQ$5,Fluxo!$S:$S,"&lt;="&amp;GR$5,Fluxo!$D:$D,$D142)</f>
        <v>0</v>
      </c>
      <c r="GS142" s="18">
        <f>SUMIFS(Fluxo!$N:$N,Fluxo!$S:$S,"&gt;"&amp;GR$5,Fluxo!$S:$S,"&lt;="&amp;GS$5,Fluxo!$D:$D,$D142)</f>
        <v>0</v>
      </c>
      <c r="GT142" s="18">
        <f>SUMIFS(Fluxo!$N:$N,Fluxo!$S:$S,"&gt;"&amp;GS$5,Fluxo!$S:$S,"&lt;="&amp;GT$5,Fluxo!$D:$D,$D142)</f>
        <v>0</v>
      </c>
      <c r="GU142" s="18">
        <f>SUMIFS(Fluxo!$N:$N,Fluxo!$S:$S,"&gt;"&amp;GT$5,Fluxo!$S:$S,"&lt;="&amp;GU$5,Fluxo!$D:$D,$D142)</f>
        <v>0</v>
      </c>
      <c r="GV142" s="18">
        <f>SUMIFS(Fluxo!$N:$N,Fluxo!$S:$S,"&gt;"&amp;GU$5,Fluxo!$S:$S,"&lt;="&amp;GV$5,Fluxo!$D:$D,$D142)</f>
        <v>0</v>
      </c>
      <c r="GW142" s="18">
        <f>SUMIFS(Fluxo!$N:$N,Fluxo!$S:$S,"&gt;"&amp;GV$5,Fluxo!$S:$S,"&lt;="&amp;GW$5,Fluxo!$D:$D,$D142)</f>
        <v>0</v>
      </c>
      <c r="GX142" s="18">
        <f>SUMIFS(Fluxo!$N:$N,Fluxo!$S:$S,"&gt;"&amp;GW$5,Fluxo!$S:$S,"&lt;="&amp;GX$5,Fluxo!$D:$D,$D142)</f>
        <v>0</v>
      </c>
      <c r="GY142" s="18">
        <f>SUMIFS(Fluxo!$N:$N,Fluxo!$S:$S,"&gt;"&amp;GX$5,Fluxo!$S:$S,"&lt;="&amp;GY$5,Fluxo!$D:$D,$D142)</f>
        <v>0</v>
      </c>
      <c r="GZ142" s="18">
        <f>SUMIFS(Fluxo!$N:$N,Fluxo!$S:$S,"&gt;"&amp;GY$5,Fluxo!$S:$S,"&lt;="&amp;GZ$5,Fluxo!$D:$D,$D142)</f>
        <v>0</v>
      </c>
      <c r="HA142" s="18">
        <f>SUMIFS(Fluxo!$N:$N,Fluxo!$S:$S,"&gt;"&amp;GZ$5,Fluxo!$S:$S,"&lt;="&amp;HA$5,Fluxo!$D:$D,$D142)</f>
        <v>0</v>
      </c>
      <c r="HB142" s="18">
        <f>SUMIFS(Fluxo!$N:$N,Fluxo!$S:$S,"&gt;"&amp;HA$5,Fluxo!$S:$S,"&lt;="&amp;HB$5,Fluxo!$D:$D,$D142)</f>
        <v>0</v>
      </c>
      <c r="HC142" s="18">
        <f>SUMIFS(Fluxo!$N:$N,Fluxo!$S:$S,"&gt;"&amp;HB$5,Fluxo!$S:$S,"&lt;="&amp;HC$5,Fluxo!$D:$D,$D142)</f>
        <v>0</v>
      </c>
      <c r="HD142" s="18">
        <f>SUMIFS(Fluxo!$N:$N,Fluxo!$S:$S,"&gt;"&amp;HC$5,Fluxo!$S:$S,"&lt;="&amp;HD$5,Fluxo!$D:$D,$D142)</f>
        <v>0</v>
      </c>
      <c r="HE142" s="18">
        <f>SUMIFS(Fluxo!$N:$N,Fluxo!$S:$S,"&gt;"&amp;HD$5,Fluxo!$S:$S,"&lt;="&amp;HE$5,Fluxo!$D:$D,$D142)</f>
        <v>0</v>
      </c>
      <c r="HF142" s="18">
        <f>SUMIFS(Fluxo!$N:$N,Fluxo!$S:$S,"&gt;"&amp;HE$5,Fluxo!$S:$S,"&lt;="&amp;HF$5,Fluxo!$D:$D,$D142)</f>
        <v>0</v>
      </c>
    </row>
    <row r="143" spans="1:214">
      <c r="A143" s="20">
        <f t="shared" si="21"/>
        <v>133</v>
      </c>
      <c r="B143" s="140" t="str">
        <f>'Check Carteira'!C135</f>
        <v>E.1016.99.03.2013</v>
      </c>
      <c r="C143" s="141">
        <v>1</v>
      </c>
      <c r="D143" s="129" t="str">
        <f>'Check Carteira'!F135</f>
        <v>S-2013</v>
      </c>
      <c r="E143" s="21">
        <f>IFERROR(INDEX(Contratos!L:L,MATCH(D143,Contratos!R:R,0)),"")</f>
        <v>45401</v>
      </c>
      <c r="F143" s="139">
        <f>IFERROR(INDEX(Contratos!G:G,MATCH(D143,Contratos!R:R,0)),"")</f>
        <v>363855</v>
      </c>
      <c r="H143" s="83">
        <f t="shared" si="20"/>
        <v>374624.60000000003</v>
      </c>
      <c r="J143" s="18">
        <f>SUMIFS(Fluxo!$N:$N,Fluxo!$S:$S,"&gt;"&amp;I$5,Fluxo!$S:$S,"&lt;="&amp;J$5,Fluxo!$D:$D,$D143)</f>
        <v>0</v>
      </c>
      <c r="K143" s="18">
        <f>SUMIFS(Fluxo!$N:$N,Fluxo!$S:$S,"&gt;"&amp;J$5,Fluxo!$S:$S,"&lt;="&amp;K$5,Fluxo!$D:$D,$D143)</f>
        <v>0</v>
      </c>
      <c r="L143" s="18">
        <f>SUMIFS(Fluxo!$N:$N,Fluxo!$S:$S,"&gt;"&amp;K$5,Fluxo!$S:$S,"&lt;="&amp;L$5,Fluxo!$D:$D,$D143)</f>
        <v>0</v>
      </c>
      <c r="M143" s="18">
        <f>SUMIFS(Fluxo!$N:$N,Fluxo!$S:$S,"&gt;"&amp;L$5,Fluxo!$S:$S,"&lt;="&amp;M$5,Fluxo!$D:$D,$D143)</f>
        <v>0</v>
      </c>
      <c r="N143" s="18">
        <f>SUMIFS(Fluxo!$N:$N,Fluxo!$S:$S,"&gt;"&amp;M$5,Fluxo!$S:$S,"&lt;="&amp;N$5,Fluxo!$D:$D,$D143)</f>
        <v>0</v>
      </c>
      <c r="O143" s="18">
        <f>SUMIFS(Fluxo!$N:$N,Fluxo!$S:$S,"&gt;"&amp;N$5,Fluxo!$S:$S,"&lt;="&amp;O$5,Fluxo!$D:$D,$D143)</f>
        <v>0</v>
      </c>
      <c r="P143" s="18">
        <f>SUMIFS(Fluxo!$N:$N,Fluxo!$S:$S,"&gt;"&amp;O$5,Fluxo!$S:$S,"&lt;="&amp;P$5,Fluxo!$D:$D,$D143)</f>
        <v>0</v>
      </c>
      <c r="Q143" s="18">
        <f>SUMIFS(Fluxo!$N:$N,Fluxo!$S:$S,"&gt;"&amp;P$5,Fluxo!$S:$S,"&lt;="&amp;Q$5,Fluxo!$D:$D,$D143)</f>
        <v>0</v>
      </c>
      <c r="R143" s="18">
        <f>SUMIFS(Fluxo!$N:$N,Fluxo!$S:$S,"&gt;"&amp;Q$5,Fluxo!$S:$S,"&lt;="&amp;R$5,Fluxo!$D:$D,$D143)</f>
        <v>0</v>
      </c>
      <c r="S143" s="18">
        <f>SUMIFS(Fluxo!$N:$N,Fluxo!$S:$S,"&gt;"&amp;R$5,Fluxo!$S:$S,"&lt;="&amp;S$5,Fluxo!$D:$D,$D143)</f>
        <v>0</v>
      </c>
      <c r="T143" s="18">
        <f>SUMIFS(Fluxo!$N:$N,Fluxo!$S:$S,"&gt;"&amp;S$5,Fluxo!$S:$S,"&lt;="&amp;T$5,Fluxo!$D:$D,$D143)</f>
        <v>0</v>
      </c>
      <c r="U143" s="18">
        <f>SUMIFS(Fluxo!$N:$N,Fluxo!$S:$S,"&gt;"&amp;T$5,Fluxo!$S:$S,"&lt;="&amp;U$5,Fluxo!$D:$D,$D143)</f>
        <v>0</v>
      </c>
      <c r="V143" s="18">
        <f>SUMIFS(Fluxo!$N:$N,Fluxo!$S:$S,"&gt;"&amp;U$5,Fluxo!$S:$S,"&lt;="&amp;V$5,Fluxo!$D:$D,$D143)</f>
        <v>82855</v>
      </c>
      <c r="W143" s="18">
        <f>SUMIFS(Fluxo!$N:$N,Fluxo!$S:$S,"&gt;"&amp;V$5,Fluxo!$S:$S,"&lt;="&amp;W$5,Fluxo!$D:$D,$D143)</f>
        <v>0</v>
      </c>
      <c r="X143" s="18">
        <f>SUMIFS(Fluxo!$N:$N,Fluxo!$S:$S,"&gt;"&amp;W$5,Fluxo!$S:$S,"&lt;="&amp;X$5,Fluxo!$D:$D,$D143)</f>
        <v>0</v>
      </c>
      <c r="Y143" s="18">
        <f>SUMIFS(Fluxo!$N:$N,Fluxo!$S:$S,"&gt;"&amp;X$5,Fluxo!$S:$S,"&lt;="&amp;Y$5,Fluxo!$D:$D,$D143)</f>
        <v>0</v>
      </c>
      <c r="Z143" s="18">
        <f>SUMIFS(Fluxo!$N:$N,Fluxo!$S:$S,"&gt;"&amp;Y$5,Fluxo!$S:$S,"&lt;="&amp;Z$5,Fluxo!$D:$D,$D143)</f>
        <v>2559.81</v>
      </c>
      <c r="AA143" s="18">
        <f>SUMIFS(Fluxo!$N:$N,Fluxo!$S:$S,"&gt;"&amp;Z$5,Fluxo!$S:$S,"&lt;="&amp;AA$5,Fluxo!$D:$D,$D143)</f>
        <v>2578.3200000000002</v>
      </c>
      <c r="AB143" s="18">
        <f>SUMIFS(Fluxo!$N:$N,Fluxo!$S:$S,"&gt;"&amp;AA$5,Fluxo!$S:$S,"&lt;="&amp;AB$5,Fluxo!$D:$D,$D143)</f>
        <v>2596.3000000000002</v>
      </c>
      <c r="AC143" s="18">
        <f>SUMIFS(Fluxo!$N:$N,Fluxo!$S:$S,"&gt;"&amp;AB$5,Fluxo!$S:$S,"&lt;="&amp;AC$5,Fluxo!$D:$D,$D143)</f>
        <v>2596.3000000000002</v>
      </c>
      <c r="AD143" s="18">
        <f>SUMIFS(Fluxo!$N:$N,Fluxo!$S:$S,"&gt;"&amp;AC$5,Fluxo!$S:$S,"&lt;="&amp;AD$5,Fluxo!$D:$D,$D143)</f>
        <v>2596.3000000000002</v>
      </c>
      <c r="AE143" s="18">
        <f>SUMIFS(Fluxo!$N:$N,Fluxo!$S:$S,"&gt;"&amp;AD$5,Fluxo!$S:$S,"&lt;="&amp;AE$5,Fluxo!$D:$D,$D143)</f>
        <v>2596.3000000000002</v>
      </c>
      <c r="AF143" s="18">
        <f>SUMIFS(Fluxo!$N:$N,Fluxo!$S:$S,"&gt;"&amp;AE$5,Fluxo!$S:$S,"&lt;="&amp;AF$5,Fluxo!$D:$D,$D143)</f>
        <v>2596.3000000000002</v>
      </c>
      <c r="AG143" s="18">
        <f>SUMIFS(Fluxo!$N:$N,Fluxo!$S:$S,"&gt;"&amp;AF$5,Fluxo!$S:$S,"&lt;="&amp;AG$5,Fluxo!$D:$D,$D143)</f>
        <v>2596.3000000000002</v>
      </c>
      <c r="AH143" s="18">
        <f>SUMIFS(Fluxo!$N:$N,Fluxo!$S:$S,"&gt;"&amp;AG$5,Fluxo!$S:$S,"&lt;="&amp;AH$5,Fluxo!$D:$D,$D143)</f>
        <v>2596.3000000000002</v>
      </c>
      <c r="AI143" s="18">
        <f>SUMIFS(Fluxo!$N:$N,Fluxo!$S:$S,"&gt;"&amp;AH$5,Fluxo!$S:$S,"&lt;="&amp;AI$5,Fluxo!$D:$D,$D143)</f>
        <v>2596.3000000000002</v>
      </c>
      <c r="AJ143" s="18">
        <f>SUMIFS(Fluxo!$N:$N,Fluxo!$S:$S,"&gt;"&amp;AI$5,Fluxo!$S:$S,"&lt;="&amp;AJ$5,Fluxo!$D:$D,$D143)</f>
        <v>2596.3000000000002</v>
      </c>
      <c r="AK143" s="18">
        <f>SUMIFS(Fluxo!$N:$N,Fluxo!$S:$S,"&gt;"&amp;AJ$5,Fluxo!$S:$S,"&lt;="&amp;AK$5,Fluxo!$D:$D,$D143)</f>
        <v>2596.3000000000002</v>
      </c>
      <c r="AL143" s="18">
        <f>SUMIFS(Fluxo!$N:$N,Fluxo!$S:$S,"&gt;"&amp;AK$5,Fluxo!$S:$S,"&lt;="&amp;AL$5,Fluxo!$D:$D,$D143)</f>
        <v>2596.3000000000002</v>
      </c>
      <c r="AM143" s="18">
        <f>SUMIFS(Fluxo!$N:$N,Fluxo!$S:$S,"&gt;"&amp;AL$5,Fluxo!$S:$S,"&lt;="&amp;AM$5,Fluxo!$D:$D,$D143)</f>
        <v>2596.3000000000002</v>
      </c>
      <c r="AN143" s="18">
        <f>SUMIFS(Fluxo!$N:$N,Fluxo!$S:$S,"&gt;"&amp;AM$5,Fluxo!$S:$S,"&lt;="&amp;AN$5,Fluxo!$D:$D,$D143)</f>
        <v>2596.3000000000002</v>
      </c>
      <c r="AO143" s="18">
        <f>SUMIFS(Fluxo!$N:$N,Fluxo!$S:$S,"&gt;"&amp;AN$5,Fluxo!$S:$S,"&lt;="&amp;AO$5,Fluxo!$D:$D,$D143)</f>
        <v>2596.3000000000002</v>
      </c>
      <c r="AP143" s="18">
        <f>SUMIFS(Fluxo!$N:$N,Fluxo!$S:$S,"&gt;"&amp;AO$5,Fluxo!$S:$S,"&lt;="&amp;AP$5,Fluxo!$D:$D,$D143)</f>
        <v>2596.3000000000002</v>
      </c>
      <c r="AQ143" s="18">
        <f>SUMIFS(Fluxo!$N:$N,Fluxo!$S:$S,"&gt;"&amp;AP$5,Fluxo!$S:$S,"&lt;="&amp;AQ$5,Fluxo!$D:$D,$D143)</f>
        <v>2596.3000000000002</v>
      </c>
      <c r="AR143" s="18">
        <f>SUMIFS(Fluxo!$N:$N,Fluxo!$S:$S,"&gt;"&amp;AQ$5,Fluxo!$S:$S,"&lt;="&amp;AR$5,Fluxo!$D:$D,$D143)</f>
        <v>2596.3000000000002</v>
      </c>
      <c r="AS143" s="18">
        <f>SUMIFS(Fluxo!$N:$N,Fluxo!$S:$S,"&gt;"&amp;AR$5,Fluxo!$S:$S,"&lt;="&amp;AS$5,Fluxo!$D:$D,$D143)</f>
        <v>2596.3000000000002</v>
      </c>
      <c r="AT143" s="18">
        <f>SUMIFS(Fluxo!$N:$N,Fluxo!$S:$S,"&gt;"&amp;AS$5,Fluxo!$S:$S,"&lt;="&amp;AT$5,Fluxo!$D:$D,$D143)</f>
        <v>2596.3000000000002</v>
      </c>
      <c r="AU143" s="18">
        <f>SUMIFS(Fluxo!$N:$N,Fluxo!$S:$S,"&gt;"&amp;AT$5,Fluxo!$S:$S,"&lt;="&amp;AU$5,Fluxo!$D:$D,$D143)</f>
        <v>231901.47</v>
      </c>
      <c r="AV143" s="18">
        <f>SUMIFS(Fluxo!$N:$N,Fluxo!$S:$S,"&gt;"&amp;AU$5,Fluxo!$S:$S,"&lt;="&amp;AV$5,Fluxo!$D:$D,$D143)</f>
        <v>2596.3000000000002</v>
      </c>
      <c r="AW143" s="18">
        <f>SUMIFS(Fluxo!$N:$N,Fluxo!$S:$S,"&gt;"&amp;AV$5,Fluxo!$S:$S,"&lt;="&amp;AW$5,Fluxo!$D:$D,$D143)</f>
        <v>2596.3000000000002</v>
      </c>
      <c r="AX143" s="18">
        <f>SUMIFS(Fluxo!$N:$N,Fluxo!$S:$S,"&gt;"&amp;AW$5,Fluxo!$S:$S,"&lt;="&amp;AX$5,Fluxo!$D:$D,$D143)</f>
        <v>207.7</v>
      </c>
      <c r="AY143" s="18">
        <f>SUMIFS(Fluxo!$N:$N,Fluxo!$S:$S,"&gt;"&amp;AX$5,Fluxo!$S:$S,"&lt;="&amp;AY$5,Fluxo!$D:$D,$D143)</f>
        <v>0</v>
      </c>
      <c r="AZ143" s="18">
        <f>SUMIFS(Fluxo!$N:$N,Fluxo!$S:$S,"&gt;"&amp;AY$5,Fluxo!$S:$S,"&lt;="&amp;AZ$5,Fluxo!$D:$D,$D143)</f>
        <v>0</v>
      </c>
      <c r="BA143" s="18">
        <f>SUMIFS(Fluxo!$N:$N,Fluxo!$S:$S,"&gt;"&amp;AZ$5,Fluxo!$S:$S,"&lt;="&amp;BA$5,Fluxo!$D:$D,$D143)</f>
        <v>0</v>
      </c>
      <c r="BB143" s="18">
        <f>SUMIFS(Fluxo!$N:$N,Fluxo!$S:$S,"&gt;"&amp;BA$5,Fluxo!$S:$S,"&lt;="&amp;BB$5,Fluxo!$D:$D,$D143)</f>
        <v>0</v>
      </c>
      <c r="BC143" s="18">
        <f>SUMIFS(Fluxo!$N:$N,Fluxo!$S:$S,"&gt;"&amp;BB$5,Fluxo!$S:$S,"&lt;="&amp;BC$5,Fluxo!$D:$D,$D143)</f>
        <v>0</v>
      </c>
      <c r="BD143" s="18">
        <f>SUMIFS(Fluxo!$N:$N,Fluxo!$S:$S,"&gt;"&amp;BC$5,Fluxo!$S:$S,"&lt;="&amp;BD$5,Fluxo!$D:$D,$D143)</f>
        <v>0</v>
      </c>
      <c r="BE143" s="18">
        <f>SUMIFS(Fluxo!$N:$N,Fluxo!$S:$S,"&gt;"&amp;BD$5,Fluxo!$S:$S,"&lt;="&amp;BE$5,Fluxo!$D:$D,$D143)</f>
        <v>0</v>
      </c>
      <c r="BF143" s="18">
        <f>SUMIFS(Fluxo!$N:$N,Fluxo!$S:$S,"&gt;"&amp;BE$5,Fluxo!$S:$S,"&lt;="&amp;BF$5,Fluxo!$D:$D,$D143)</f>
        <v>0</v>
      </c>
      <c r="BG143" s="18">
        <f>SUMIFS(Fluxo!$N:$N,Fluxo!$S:$S,"&gt;"&amp;BF$5,Fluxo!$S:$S,"&lt;="&amp;BG$5,Fluxo!$D:$D,$D143)</f>
        <v>0</v>
      </c>
      <c r="BH143" s="18">
        <f>SUMIFS(Fluxo!$N:$N,Fluxo!$S:$S,"&gt;"&amp;BG$5,Fluxo!$S:$S,"&lt;="&amp;BH$5,Fluxo!$D:$D,$D143)</f>
        <v>0</v>
      </c>
      <c r="BI143" s="18">
        <f>SUMIFS(Fluxo!$N:$N,Fluxo!$S:$S,"&gt;"&amp;BH$5,Fluxo!$S:$S,"&lt;="&amp;BI$5,Fluxo!$D:$D,$D143)</f>
        <v>0</v>
      </c>
      <c r="BJ143" s="18">
        <f>SUMIFS(Fluxo!$N:$N,Fluxo!$S:$S,"&gt;"&amp;BI$5,Fluxo!$S:$S,"&lt;="&amp;BJ$5,Fluxo!$D:$D,$D143)</f>
        <v>0</v>
      </c>
      <c r="BK143" s="18">
        <f>SUMIFS(Fluxo!$N:$N,Fluxo!$S:$S,"&gt;"&amp;BJ$5,Fluxo!$S:$S,"&lt;="&amp;BK$5,Fluxo!$D:$D,$D143)</f>
        <v>0</v>
      </c>
      <c r="BL143" s="18">
        <f>SUMIFS(Fluxo!$N:$N,Fluxo!$S:$S,"&gt;"&amp;BK$5,Fluxo!$S:$S,"&lt;="&amp;BL$5,Fluxo!$D:$D,$D143)</f>
        <v>0</v>
      </c>
      <c r="BM143" s="18">
        <f>SUMIFS(Fluxo!$N:$N,Fluxo!$S:$S,"&gt;"&amp;BL$5,Fluxo!$S:$S,"&lt;="&amp;BM$5,Fluxo!$D:$D,$D143)</f>
        <v>0</v>
      </c>
      <c r="BN143" s="18">
        <f>SUMIFS(Fluxo!$N:$N,Fluxo!$S:$S,"&gt;"&amp;BM$5,Fluxo!$S:$S,"&lt;="&amp;BN$5,Fluxo!$D:$D,$D143)</f>
        <v>0</v>
      </c>
      <c r="BO143" s="18">
        <f>SUMIFS(Fluxo!$N:$N,Fluxo!$S:$S,"&gt;"&amp;BN$5,Fluxo!$S:$S,"&lt;="&amp;BO$5,Fluxo!$D:$D,$D143)</f>
        <v>0</v>
      </c>
      <c r="BP143" s="18">
        <f>SUMIFS(Fluxo!$N:$N,Fluxo!$S:$S,"&gt;"&amp;BO$5,Fluxo!$S:$S,"&lt;="&amp;BP$5,Fluxo!$D:$D,$D143)</f>
        <v>0</v>
      </c>
      <c r="BQ143" s="18">
        <f>SUMIFS(Fluxo!$N:$N,Fluxo!$S:$S,"&gt;"&amp;BP$5,Fluxo!$S:$S,"&lt;="&amp;BQ$5,Fluxo!$D:$D,$D143)</f>
        <v>0</v>
      </c>
      <c r="BR143" s="18">
        <f>SUMIFS(Fluxo!$N:$N,Fluxo!$S:$S,"&gt;"&amp;BQ$5,Fluxo!$S:$S,"&lt;="&amp;BR$5,Fluxo!$D:$D,$D143)</f>
        <v>0</v>
      </c>
      <c r="BS143" s="18">
        <f>SUMIFS(Fluxo!$N:$N,Fluxo!$S:$S,"&gt;"&amp;BR$5,Fluxo!$S:$S,"&lt;="&amp;BS$5,Fluxo!$D:$D,$D143)</f>
        <v>0</v>
      </c>
      <c r="BT143" s="18">
        <f>SUMIFS(Fluxo!$N:$N,Fluxo!$S:$S,"&gt;"&amp;BS$5,Fluxo!$S:$S,"&lt;="&amp;BT$5,Fluxo!$D:$D,$D143)</f>
        <v>0</v>
      </c>
      <c r="BU143" s="18">
        <f>SUMIFS(Fluxo!$N:$N,Fluxo!$S:$S,"&gt;"&amp;BT$5,Fluxo!$S:$S,"&lt;="&amp;BU$5,Fluxo!$D:$D,$D143)</f>
        <v>0</v>
      </c>
      <c r="BV143" s="18">
        <f>SUMIFS(Fluxo!$N:$N,Fluxo!$S:$S,"&gt;"&amp;BU$5,Fluxo!$S:$S,"&lt;="&amp;BV$5,Fluxo!$D:$D,$D143)</f>
        <v>0</v>
      </c>
      <c r="BW143" s="18">
        <f>SUMIFS(Fluxo!$N:$N,Fluxo!$S:$S,"&gt;"&amp;BV$5,Fluxo!$S:$S,"&lt;="&amp;BW$5,Fluxo!$D:$D,$D143)</f>
        <v>0</v>
      </c>
      <c r="BX143" s="18">
        <f>SUMIFS(Fluxo!$N:$N,Fluxo!$S:$S,"&gt;"&amp;BW$5,Fluxo!$S:$S,"&lt;="&amp;BX$5,Fluxo!$D:$D,$D143)</f>
        <v>0</v>
      </c>
      <c r="BY143" s="18">
        <f>SUMIFS(Fluxo!$N:$N,Fluxo!$S:$S,"&gt;"&amp;BX$5,Fluxo!$S:$S,"&lt;="&amp;BY$5,Fluxo!$D:$D,$D143)</f>
        <v>0</v>
      </c>
      <c r="BZ143" s="18">
        <f>SUMIFS(Fluxo!$N:$N,Fluxo!$S:$S,"&gt;"&amp;BY$5,Fluxo!$S:$S,"&lt;="&amp;BZ$5,Fluxo!$D:$D,$D143)</f>
        <v>0</v>
      </c>
      <c r="CA143" s="18">
        <f>SUMIFS(Fluxo!$N:$N,Fluxo!$S:$S,"&gt;"&amp;BZ$5,Fluxo!$S:$S,"&lt;="&amp;CA$5,Fluxo!$D:$D,$D143)</f>
        <v>0</v>
      </c>
      <c r="CB143" s="18">
        <f>SUMIFS(Fluxo!$N:$N,Fluxo!$S:$S,"&gt;"&amp;CA$5,Fluxo!$S:$S,"&lt;="&amp;CB$5,Fluxo!$D:$D,$D143)</f>
        <v>0</v>
      </c>
      <c r="CC143" s="18">
        <f>SUMIFS(Fluxo!$N:$N,Fluxo!$S:$S,"&gt;"&amp;CB$5,Fluxo!$S:$S,"&lt;="&amp;CC$5,Fluxo!$D:$D,$D143)</f>
        <v>0</v>
      </c>
      <c r="CD143" s="18">
        <f>SUMIFS(Fluxo!$N:$N,Fluxo!$S:$S,"&gt;"&amp;CC$5,Fluxo!$S:$S,"&lt;="&amp;CD$5,Fluxo!$D:$D,$D143)</f>
        <v>0</v>
      </c>
      <c r="CE143" s="18">
        <f>SUMIFS(Fluxo!$N:$N,Fluxo!$S:$S,"&gt;"&amp;CD$5,Fluxo!$S:$S,"&lt;="&amp;CE$5,Fluxo!$D:$D,$D143)</f>
        <v>0</v>
      </c>
      <c r="CF143" s="18">
        <f>SUMIFS(Fluxo!$N:$N,Fluxo!$S:$S,"&gt;"&amp;CE$5,Fluxo!$S:$S,"&lt;="&amp;CF$5,Fluxo!$D:$D,$D143)</f>
        <v>0</v>
      </c>
      <c r="CG143" s="18">
        <f>SUMIFS(Fluxo!$N:$N,Fluxo!$S:$S,"&gt;"&amp;CF$5,Fluxo!$S:$S,"&lt;="&amp;CG$5,Fluxo!$D:$D,$D143)</f>
        <v>0</v>
      </c>
      <c r="CH143" s="18">
        <f>SUMIFS(Fluxo!$N:$N,Fluxo!$S:$S,"&gt;"&amp;CG$5,Fluxo!$S:$S,"&lt;="&amp;CH$5,Fluxo!$D:$D,$D143)</f>
        <v>0</v>
      </c>
      <c r="CI143" s="18">
        <f>SUMIFS(Fluxo!$N:$N,Fluxo!$S:$S,"&gt;"&amp;CH$5,Fluxo!$S:$S,"&lt;="&amp;CI$5,Fluxo!$D:$D,$D143)</f>
        <v>0</v>
      </c>
      <c r="CJ143" s="18">
        <f>SUMIFS(Fluxo!$N:$N,Fluxo!$S:$S,"&gt;"&amp;CI$5,Fluxo!$S:$S,"&lt;="&amp;CJ$5,Fluxo!$D:$D,$D143)</f>
        <v>0</v>
      </c>
      <c r="CK143" s="18">
        <f>SUMIFS(Fluxo!$N:$N,Fluxo!$S:$S,"&gt;"&amp;CJ$5,Fluxo!$S:$S,"&lt;="&amp;CK$5,Fluxo!$D:$D,$D143)</f>
        <v>0</v>
      </c>
      <c r="CL143" s="18">
        <f>SUMIFS(Fluxo!$N:$N,Fluxo!$S:$S,"&gt;"&amp;CK$5,Fluxo!$S:$S,"&lt;="&amp;CL$5,Fluxo!$D:$D,$D143)</f>
        <v>0</v>
      </c>
      <c r="CM143" s="18">
        <f>SUMIFS(Fluxo!$N:$N,Fluxo!$S:$S,"&gt;"&amp;CL$5,Fluxo!$S:$S,"&lt;="&amp;CM$5,Fluxo!$D:$D,$D143)</f>
        <v>0</v>
      </c>
      <c r="CN143" s="18">
        <f>SUMIFS(Fluxo!$N:$N,Fluxo!$S:$S,"&gt;"&amp;CM$5,Fluxo!$S:$S,"&lt;="&amp;CN$5,Fluxo!$D:$D,$D143)</f>
        <v>0</v>
      </c>
      <c r="CO143" s="18">
        <f>SUMIFS(Fluxo!$N:$N,Fluxo!$S:$S,"&gt;"&amp;CN$5,Fluxo!$S:$S,"&lt;="&amp;CO$5,Fluxo!$D:$D,$D143)</f>
        <v>0</v>
      </c>
      <c r="CP143" s="18">
        <f>SUMIFS(Fluxo!$N:$N,Fluxo!$S:$S,"&gt;"&amp;CO$5,Fluxo!$S:$S,"&lt;="&amp;CP$5,Fluxo!$D:$D,$D143)</f>
        <v>0</v>
      </c>
      <c r="CQ143" s="18">
        <f>SUMIFS(Fluxo!$N:$N,Fluxo!$S:$S,"&gt;"&amp;CP$5,Fluxo!$S:$S,"&lt;="&amp;CQ$5,Fluxo!$D:$D,$D143)</f>
        <v>0</v>
      </c>
      <c r="CR143" s="18">
        <f>SUMIFS(Fluxo!$N:$N,Fluxo!$S:$S,"&gt;"&amp;CQ$5,Fluxo!$S:$S,"&lt;="&amp;CR$5,Fluxo!$D:$D,$D143)</f>
        <v>0</v>
      </c>
      <c r="CS143" s="18">
        <f>SUMIFS(Fluxo!$N:$N,Fluxo!$S:$S,"&gt;"&amp;CR$5,Fluxo!$S:$S,"&lt;="&amp;CS$5,Fluxo!$D:$D,$D143)</f>
        <v>0</v>
      </c>
      <c r="CT143" s="18">
        <f>SUMIFS(Fluxo!$N:$N,Fluxo!$S:$S,"&gt;"&amp;CS$5,Fluxo!$S:$S,"&lt;="&amp;CT$5,Fluxo!$D:$D,$D143)</f>
        <v>0</v>
      </c>
      <c r="CU143" s="18">
        <f>SUMIFS(Fluxo!$N:$N,Fluxo!$S:$S,"&gt;"&amp;CT$5,Fluxo!$S:$S,"&lt;="&amp;CU$5,Fluxo!$D:$D,$D143)</f>
        <v>0</v>
      </c>
      <c r="CV143" s="18">
        <f>SUMIFS(Fluxo!$N:$N,Fluxo!$S:$S,"&gt;"&amp;CU$5,Fluxo!$S:$S,"&lt;="&amp;CV$5,Fluxo!$D:$D,$D143)</f>
        <v>0</v>
      </c>
      <c r="CW143" s="18">
        <f>SUMIFS(Fluxo!$N:$N,Fluxo!$S:$S,"&gt;"&amp;CV$5,Fluxo!$S:$S,"&lt;="&amp;CW$5,Fluxo!$D:$D,$D143)</f>
        <v>0</v>
      </c>
      <c r="CX143" s="18">
        <f>SUMIFS(Fluxo!$N:$N,Fluxo!$S:$S,"&gt;"&amp;CW$5,Fluxo!$S:$S,"&lt;="&amp;CX$5,Fluxo!$D:$D,$D143)</f>
        <v>0</v>
      </c>
      <c r="CY143" s="18">
        <f>SUMIFS(Fluxo!$N:$N,Fluxo!$S:$S,"&gt;"&amp;CX$5,Fluxo!$S:$S,"&lt;="&amp;CY$5,Fluxo!$D:$D,$D143)</f>
        <v>0</v>
      </c>
      <c r="CZ143" s="18">
        <f>SUMIFS(Fluxo!$N:$N,Fluxo!$S:$S,"&gt;"&amp;CY$5,Fluxo!$S:$S,"&lt;="&amp;CZ$5,Fluxo!$D:$D,$D143)</f>
        <v>0</v>
      </c>
      <c r="DA143" s="18">
        <f>SUMIFS(Fluxo!$N:$N,Fluxo!$S:$S,"&gt;"&amp;CZ$5,Fluxo!$S:$S,"&lt;="&amp;DA$5,Fluxo!$D:$D,$D143)</f>
        <v>0</v>
      </c>
      <c r="DB143" s="18">
        <f>SUMIFS(Fluxo!$N:$N,Fluxo!$S:$S,"&gt;"&amp;DA$5,Fluxo!$S:$S,"&lt;="&amp;DB$5,Fluxo!$D:$D,$D143)</f>
        <v>0</v>
      </c>
      <c r="DC143" s="18">
        <f>SUMIFS(Fluxo!$N:$N,Fluxo!$S:$S,"&gt;"&amp;DB$5,Fluxo!$S:$S,"&lt;="&amp;DC$5,Fluxo!$D:$D,$D143)</f>
        <v>0</v>
      </c>
      <c r="DD143" s="18">
        <f>SUMIFS(Fluxo!$N:$N,Fluxo!$S:$S,"&gt;"&amp;DC$5,Fluxo!$S:$S,"&lt;="&amp;DD$5,Fluxo!$D:$D,$D143)</f>
        <v>0</v>
      </c>
      <c r="DE143" s="18">
        <f>SUMIFS(Fluxo!$N:$N,Fluxo!$S:$S,"&gt;"&amp;DD$5,Fluxo!$S:$S,"&lt;="&amp;DE$5,Fluxo!$D:$D,$D143)</f>
        <v>0</v>
      </c>
      <c r="DF143" s="18">
        <f>SUMIFS(Fluxo!$N:$N,Fluxo!$S:$S,"&gt;"&amp;DE$5,Fluxo!$S:$S,"&lt;="&amp;DF$5,Fluxo!$D:$D,$D143)</f>
        <v>0</v>
      </c>
      <c r="DG143" s="18">
        <f>SUMIFS(Fluxo!$N:$N,Fluxo!$S:$S,"&gt;"&amp;DF$5,Fluxo!$S:$S,"&lt;="&amp;DG$5,Fluxo!$D:$D,$D143)</f>
        <v>0</v>
      </c>
      <c r="DH143" s="18">
        <f>SUMIFS(Fluxo!$N:$N,Fluxo!$S:$S,"&gt;"&amp;DG$5,Fluxo!$S:$S,"&lt;="&amp;DH$5,Fluxo!$D:$D,$D143)</f>
        <v>0</v>
      </c>
      <c r="DI143" s="18">
        <f>SUMIFS(Fluxo!$N:$N,Fluxo!$S:$S,"&gt;"&amp;DH$5,Fluxo!$S:$S,"&lt;="&amp;DI$5,Fluxo!$D:$D,$D143)</f>
        <v>0</v>
      </c>
      <c r="DJ143" s="18">
        <f>SUMIFS(Fluxo!$N:$N,Fluxo!$S:$S,"&gt;"&amp;DI$5,Fluxo!$S:$S,"&lt;="&amp;DJ$5,Fluxo!$D:$D,$D143)</f>
        <v>0</v>
      </c>
      <c r="DK143" s="18">
        <f>SUMIFS(Fluxo!$N:$N,Fluxo!$S:$S,"&gt;"&amp;DJ$5,Fluxo!$S:$S,"&lt;="&amp;DK$5,Fluxo!$D:$D,$D143)</f>
        <v>0</v>
      </c>
      <c r="DL143" s="18">
        <f>SUMIFS(Fluxo!$N:$N,Fluxo!$S:$S,"&gt;"&amp;DK$5,Fluxo!$S:$S,"&lt;="&amp;DL$5,Fluxo!$D:$D,$D143)</f>
        <v>0</v>
      </c>
      <c r="DM143" s="18">
        <f>SUMIFS(Fluxo!$N:$N,Fluxo!$S:$S,"&gt;"&amp;DL$5,Fluxo!$S:$S,"&lt;="&amp;DM$5,Fluxo!$D:$D,$D143)</f>
        <v>0</v>
      </c>
      <c r="DN143" s="18">
        <f>SUMIFS(Fluxo!$N:$N,Fluxo!$S:$S,"&gt;"&amp;DM$5,Fluxo!$S:$S,"&lt;="&amp;DN$5,Fluxo!$D:$D,$D143)</f>
        <v>0</v>
      </c>
      <c r="DO143" s="18">
        <f>SUMIFS(Fluxo!$N:$N,Fluxo!$S:$S,"&gt;"&amp;DN$5,Fluxo!$S:$S,"&lt;="&amp;DO$5,Fluxo!$D:$D,$D143)</f>
        <v>0</v>
      </c>
      <c r="DP143" s="18">
        <f>SUMIFS(Fluxo!$N:$N,Fluxo!$S:$S,"&gt;"&amp;DO$5,Fluxo!$S:$S,"&lt;="&amp;DP$5,Fluxo!$D:$D,$D143)</f>
        <v>0</v>
      </c>
      <c r="DQ143" s="18">
        <f>SUMIFS(Fluxo!$N:$N,Fluxo!$S:$S,"&gt;"&amp;DP$5,Fluxo!$S:$S,"&lt;="&amp;DQ$5,Fluxo!$D:$D,$D143)</f>
        <v>0</v>
      </c>
      <c r="DR143" s="18">
        <f>SUMIFS(Fluxo!$N:$N,Fluxo!$S:$S,"&gt;"&amp;DQ$5,Fluxo!$S:$S,"&lt;="&amp;DR$5,Fluxo!$D:$D,$D143)</f>
        <v>0</v>
      </c>
      <c r="DS143" s="18">
        <f>SUMIFS(Fluxo!$N:$N,Fluxo!$S:$S,"&gt;"&amp;DR$5,Fluxo!$S:$S,"&lt;="&amp;DS$5,Fluxo!$D:$D,$D143)</f>
        <v>0</v>
      </c>
      <c r="DT143" s="18">
        <f>SUMIFS(Fluxo!$N:$N,Fluxo!$S:$S,"&gt;"&amp;DS$5,Fluxo!$S:$S,"&lt;="&amp;DT$5,Fluxo!$D:$D,$D143)</f>
        <v>0</v>
      </c>
      <c r="DU143" s="18">
        <f>SUMIFS(Fluxo!$N:$N,Fluxo!$S:$S,"&gt;"&amp;DT$5,Fluxo!$S:$S,"&lt;="&amp;DU$5,Fluxo!$D:$D,$D143)</f>
        <v>0</v>
      </c>
      <c r="DV143" s="18">
        <f>SUMIFS(Fluxo!$N:$N,Fluxo!$S:$S,"&gt;"&amp;DU$5,Fluxo!$S:$S,"&lt;="&amp;DV$5,Fluxo!$D:$D,$D143)</f>
        <v>0</v>
      </c>
      <c r="DW143" s="18">
        <f>SUMIFS(Fluxo!$N:$N,Fluxo!$S:$S,"&gt;"&amp;DV$5,Fluxo!$S:$S,"&lt;="&amp;DW$5,Fluxo!$D:$D,$D143)</f>
        <v>0</v>
      </c>
      <c r="DX143" s="18">
        <f>SUMIFS(Fluxo!$N:$N,Fluxo!$S:$S,"&gt;"&amp;DW$5,Fluxo!$S:$S,"&lt;="&amp;DX$5,Fluxo!$D:$D,$D143)</f>
        <v>0</v>
      </c>
      <c r="DY143" s="18">
        <f>SUMIFS(Fluxo!$N:$N,Fluxo!$S:$S,"&gt;"&amp;DX$5,Fluxo!$S:$S,"&lt;="&amp;DY$5,Fluxo!$D:$D,$D143)</f>
        <v>0</v>
      </c>
      <c r="DZ143" s="18">
        <f>SUMIFS(Fluxo!$N:$N,Fluxo!$S:$S,"&gt;"&amp;DY$5,Fluxo!$S:$S,"&lt;="&amp;DZ$5,Fluxo!$D:$D,$D143)</f>
        <v>0</v>
      </c>
      <c r="EA143" s="18">
        <f>SUMIFS(Fluxo!$N:$N,Fluxo!$S:$S,"&gt;"&amp;DZ$5,Fluxo!$S:$S,"&lt;="&amp;EA$5,Fluxo!$D:$D,$D143)</f>
        <v>0</v>
      </c>
      <c r="EB143" s="18">
        <f>SUMIFS(Fluxo!$N:$N,Fluxo!$S:$S,"&gt;"&amp;EA$5,Fluxo!$S:$S,"&lt;="&amp;EB$5,Fluxo!$D:$D,$D143)</f>
        <v>0</v>
      </c>
      <c r="EC143" s="18">
        <f>SUMIFS(Fluxo!$N:$N,Fluxo!$S:$S,"&gt;"&amp;EB$5,Fluxo!$S:$S,"&lt;="&amp;EC$5,Fluxo!$D:$D,$D143)</f>
        <v>0</v>
      </c>
      <c r="ED143" s="18">
        <f>SUMIFS(Fluxo!$N:$N,Fluxo!$S:$S,"&gt;"&amp;EC$5,Fluxo!$S:$S,"&lt;="&amp;ED$5,Fluxo!$D:$D,$D143)</f>
        <v>0</v>
      </c>
      <c r="EE143" s="18">
        <f>SUMIFS(Fluxo!$N:$N,Fluxo!$S:$S,"&gt;"&amp;ED$5,Fluxo!$S:$S,"&lt;="&amp;EE$5,Fluxo!$D:$D,$D143)</f>
        <v>0</v>
      </c>
      <c r="EF143" s="18">
        <f>SUMIFS(Fluxo!$N:$N,Fluxo!$S:$S,"&gt;"&amp;EE$5,Fluxo!$S:$S,"&lt;="&amp;EF$5,Fluxo!$D:$D,$D143)</f>
        <v>0</v>
      </c>
      <c r="EG143" s="18">
        <f>SUMIFS(Fluxo!$N:$N,Fluxo!$S:$S,"&gt;"&amp;EF$5,Fluxo!$S:$S,"&lt;="&amp;EG$5,Fluxo!$D:$D,$D143)</f>
        <v>0</v>
      </c>
      <c r="EH143" s="18">
        <f>SUMIFS(Fluxo!$N:$N,Fluxo!$S:$S,"&gt;"&amp;EG$5,Fluxo!$S:$S,"&lt;="&amp;EH$5,Fluxo!$D:$D,$D143)</f>
        <v>0</v>
      </c>
      <c r="EI143" s="18">
        <f>SUMIFS(Fluxo!$N:$N,Fluxo!$S:$S,"&gt;"&amp;EH$5,Fluxo!$S:$S,"&lt;="&amp;EI$5,Fluxo!$D:$D,$D143)</f>
        <v>0</v>
      </c>
      <c r="EJ143" s="18">
        <f>SUMIFS(Fluxo!$N:$N,Fluxo!$S:$S,"&gt;"&amp;EI$5,Fluxo!$S:$S,"&lt;="&amp;EJ$5,Fluxo!$D:$D,$D143)</f>
        <v>0</v>
      </c>
      <c r="EK143" s="18">
        <f>SUMIFS(Fluxo!$N:$N,Fluxo!$S:$S,"&gt;"&amp;EJ$5,Fluxo!$S:$S,"&lt;="&amp;EK$5,Fluxo!$D:$D,$D143)</f>
        <v>0</v>
      </c>
      <c r="EL143" s="18">
        <f>SUMIFS(Fluxo!$N:$N,Fluxo!$S:$S,"&gt;"&amp;EK$5,Fluxo!$S:$S,"&lt;="&amp;EL$5,Fluxo!$D:$D,$D143)</f>
        <v>0</v>
      </c>
      <c r="EM143" s="18">
        <f>SUMIFS(Fluxo!$N:$N,Fluxo!$S:$S,"&gt;"&amp;EL$5,Fluxo!$S:$S,"&lt;="&amp;EM$5,Fluxo!$D:$D,$D143)</f>
        <v>0</v>
      </c>
      <c r="EN143" s="18">
        <f>SUMIFS(Fluxo!$N:$N,Fluxo!$S:$S,"&gt;"&amp;EM$5,Fluxo!$S:$S,"&lt;="&amp;EN$5,Fluxo!$D:$D,$D143)</f>
        <v>0</v>
      </c>
      <c r="EO143" s="18">
        <f>SUMIFS(Fluxo!$N:$N,Fluxo!$S:$S,"&gt;"&amp;EN$5,Fluxo!$S:$S,"&lt;="&amp;EO$5,Fluxo!$D:$D,$D143)</f>
        <v>0</v>
      </c>
      <c r="EP143" s="18">
        <f>SUMIFS(Fluxo!$N:$N,Fluxo!$S:$S,"&gt;"&amp;EO$5,Fluxo!$S:$S,"&lt;="&amp;EP$5,Fluxo!$D:$D,$D143)</f>
        <v>0</v>
      </c>
      <c r="EQ143" s="18">
        <f>SUMIFS(Fluxo!$N:$N,Fluxo!$S:$S,"&gt;"&amp;EP$5,Fluxo!$S:$S,"&lt;="&amp;EQ$5,Fluxo!$D:$D,$D143)</f>
        <v>0</v>
      </c>
      <c r="ER143" s="18">
        <f>SUMIFS(Fluxo!$N:$N,Fluxo!$S:$S,"&gt;"&amp;EQ$5,Fluxo!$S:$S,"&lt;="&amp;ER$5,Fluxo!$D:$D,$D143)</f>
        <v>0</v>
      </c>
      <c r="ES143" s="18">
        <f>SUMIFS(Fluxo!$N:$N,Fluxo!$S:$S,"&gt;"&amp;ER$5,Fluxo!$S:$S,"&lt;="&amp;ES$5,Fluxo!$D:$D,$D143)</f>
        <v>0</v>
      </c>
      <c r="ET143" s="18">
        <f>SUMIFS(Fluxo!$N:$N,Fluxo!$S:$S,"&gt;"&amp;ES$5,Fluxo!$S:$S,"&lt;="&amp;ET$5,Fluxo!$D:$D,$D143)</f>
        <v>0</v>
      </c>
      <c r="EU143" s="18">
        <f>SUMIFS(Fluxo!$N:$N,Fluxo!$S:$S,"&gt;"&amp;ET$5,Fluxo!$S:$S,"&lt;="&amp;EU$5,Fluxo!$D:$D,$D143)</f>
        <v>0</v>
      </c>
      <c r="EV143" s="18">
        <f>SUMIFS(Fluxo!$N:$N,Fluxo!$S:$S,"&gt;"&amp;EU$5,Fluxo!$S:$S,"&lt;="&amp;EV$5,Fluxo!$D:$D,$D143)</f>
        <v>0</v>
      </c>
      <c r="EW143" s="18">
        <f>SUMIFS(Fluxo!$N:$N,Fluxo!$S:$S,"&gt;"&amp;EV$5,Fluxo!$S:$S,"&lt;="&amp;EW$5,Fluxo!$D:$D,$D143)</f>
        <v>0</v>
      </c>
      <c r="EX143" s="18">
        <f>SUMIFS(Fluxo!$N:$N,Fluxo!$S:$S,"&gt;"&amp;EW$5,Fluxo!$S:$S,"&lt;="&amp;EX$5,Fluxo!$D:$D,$D143)</f>
        <v>0</v>
      </c>
      <c r="EY143" s="18">
        <f>SUMIFS(Fluxo!$N:$N,Fluxo!$S:$S,"&gt;"&amp;EX$5,Fluxo!$S:$S,"&lt;="&amp;EY$5,Fluxo!$D:$D,$D143)</f>
        <v>0</v>
      </c>
      <c r="EZ143" s="18">
        <f>SUMIFS(Fluxo!$N:$N,Fluxo!$S:$S,"&gt;"&amp;EY$5,Fluxo!$S:$S,"&lt;="&amp;EZ$5,Fluxo!$D:$D,$D143)</f>
        <v>0</v>
      </c>
      <c r="FA143" s="18">
        <f>SUMIFS(Fluxo!$N:$N,Fluxo!$S:$S,"&gt;"&amp;EZ$5,Fluxo!$S:$S,"&lt;="&amp;FA$5,Fluxo!$D:$D,$D143)</f>
        <v>0</v>
      </c>
      <c r="FB143" s="18">
        <f>SUMIFS(Fluxo!$N:$N,Fluxo!$S:$S,"&gt;"&amp;FA$5,Fluxo!$S:$S,"&lt;="&amp;FB$5,Fluxo!$D:$D,$D143)</f>
        <v>0</v>
      </c>
      <c r="FC143" s="18">
        <f>SUMIFS(Fluxo!$N:$N,Fluxo!$S:$S,"&gt;"&amp;FB$5,Fluxo!$S:$S,"&lt;="&amp;FC$5,Fluxo!$D:$D,$D143)</f>
        <v>0</v>
      </c>
      <c r="FD143" s="18">
        <f>SUMIFS(Fluxo!$N:$N,Fluxo!$S:$S,"&gt;"&amp;FC$5,Fluxo!$S:$S,"&lt;="&amp;FD$5,Fluxo!$D:$D,$D143)</f>
        <v>0</v>
      </c>
      <c r="FE143" s="18">
        <f>SUMIFS(Fluxo!$N:$N,Fluxo!$S:$S,"&gt;"&amp;FD$5,Fluxo!$S:$S,"&lt;="&amp;FE$5,Fluxo!$D:$D,$D143)</f>
        <v>0</v>
      </c>
      <c r="FF143" s="18">
        <f>SUMIFS(Fluxo!$N:$N,Fluxo!$S:$S,"&gt;"&amp;FE$5,Fluxo!$S:$S,"&lt;="&amp;FF$5,Fluxo!$D:$D,$D143)</f>
        <v>0</v>
      </c>
      <c r="FG143" s="18">
        <f>SUMIFS(Fluxo!$N:$N,Fluxo!$S:$S,"&gt;"&amp;FF$5,Fluxo!$S:$S,"&lt;="&amp;FG$5,Fluxo!$D:$D,$D143)</f>
        <v>0</v>
      </c>
      <c r="FH143" s="18">
        <f>SUMIFS(Fluxo!$N:$N,Fluxo!$S:$S,"&gt;"&amp;FG$5,Fluxo!$S:$S,"&lt;="&amp;FH$5,Fluxo!$D:$D,$D143)</f>
        <v>0</v>
      </c>
      <c r="FI143" s="18">
        <f>SUMIFS(Fluxo!$N:$N,Fluxo!$S:$S,"&gt;"&amp;FH$5,Fluxo!$S:$S,"&lt;="&amp;FI$5,Fluxo!$D:$D,$D143)</f>
        <v>0</v>
      </c>
      <c r="FJ143" s="18">
        <f>SUMIFS(Fluxo!$N:$N,Fluxo!$S:$S,"&gt;"&amp;FI$5,Fluxo!$S:$S,"&lt;="&amp;FJ$5,Fluxo!$D:$D,$D143)</f>
        <v>0</v>
      </c>
      <c r="FK143" s="18">
        <f>SUMIFS(Fluxo!$N:$N,Fluxo!$S:$S,"&gt;"&amp;FJ$5,Fluxo!$S:$S,"&lt;="&amp;FK$5,Fluxo!$D:$D,$D143)</f>
        <v>0</v>
      </c>
      <c r="FL143" s="18">
        <f>SUMIFS(Fluxo!$N:$N,Fluxo!$S:$S,"&gt;"&amp;FK$5,Fluxo!$S:$S,"&lt;="&amp;FL$5,Fluxo!$D:$D,$D143)</f>
        <v>0</v>
      </c>
      <c r="FM143" s="18">
        <f>SUMIFS(Fluxo!$N:$N,Fluxo!$S:$S,"&gt;"&amp;FL$5,Fluxo!$S:$S,"&lt;="&amp;FM$5,Fluxo!$D:$D,$D143)</f>
        <v>0</v>
      </c>
      <c r="FN143" s="18">
        <f>SUMIFS(Fluxo!$N:$N,Fluxo!$S:$S,"&gt;"&amp;FM$5,Fluxo!$S:$S,"&lt;="&amp;FN$5,Fluxo!$D:$D,$D143)</f>
        <v>0</v>
      </c>
      <c r="FO143" s="18">
        <f>SUMIFS(Fluxo!$N:$N,Fluxo!$S:$S,"&gt;"&amp;FN$5,Fluxo!$S:$S,"&lt;="&amp;FO$5,Fluxo!$D:$D,$D143)</f>
        <v>0</v>
      </c>
      <c r="FP143" s="18">
        <f>SUMIFS(Fluxo!$N:$N,Fluxo!$S:$S,"&gt;"&amp;FO$5,Fluxo!$S:$S,"&lt;="&amp;FP$5,Fluxo!$D:$D,$D143)</f>
        <v>0</v>
      </c>
      <c r="FQ143" s="18">
        <f>SUMIFS(Fluxo!$N:$N,Fluxo!$S:$S,"&gt;"&amp;FP$5,Fluxo!$S:$S,"&lt;="&amp;FQ$5,Fluxo!$D:$D,$D143)</f>
        <v>0</v>
      </c>
      <c r="FR143" s="18">
        <f>SUMIFS(Fluxo!$N:$N,Fluxo!$S:$S,"&gt;"&amp;FQ$5,Fluxo!$S:$S,"&lt;="&amp;FR$5,Fluxo!$D:$D,$D143)</f>
        <v>0</v>
      </c>
      <c r="FS143" s="18">
        <f>SUMIFS(Fluxo!$N:$N,Fluxo!$S:$S,"&gt;"&amp;FR$5,Fluxo!$S:$S,"&lt;="&amp;FS$5,Fluxo!$D:$D,$D143)</f>
        <v>0</v>
      </c>
      <c r="FT143" s="18">
        <f>SUMIFS(Fluxo!$N:$N,Fluxo!$S:$S,"&gt;"&amp;FS$5,Fluxo!$S:$S,"&lt;="&amp;FT$5,Fluxo!$D:$D,$D143)</f>
        <v>0</v>
      </c>
      <c r="FU143" s="18">
        <f>SUMIFS(Fluxo!$N:$N,Fluxo!$S:$S,"&gt;"&amp;FT$5,Fluxo!$S:$S,"&lt;="&amp;FU$5,Fluxo!$D:$D,$D143)</f>
        <v>0</v>
      </c>
      <c r="FV143" s="18">
        <f>SUMIFS(Fluxo!$N:$N,Fluxo!$S:$S,"&gt;"&amp;FU$5,Fluxo!$S:$S,"&lt;="&amp;FV$5,Fluxo!$D:$D,$D143)</f>
        <v>0</v>
      </c>
      <c r="FW143" s="18">
        <f>SUMIFS(Fluxo!$N:$N,Fluxo!$S:$S,"&gt;"&amp;FV$5,Fluxo!$S:$S,"&lt;="&amp;FW$5,Fluxo!$D:$D,$D143)</f>
        <v>0</v>
      </c>
      <c r="FX143" s="18">
        <f>SUMIFS(Fluxo!$N:$N,Fluxo!$S:$S,"&gt;"&amp;FW$5,Fluxo!$S:$S,"&lt;="&amp;FX$5,Fluxo!$D:$D,$D143)</f>
        <v>0</v>
      </c>
      <c r="FY143" s="18">
        <f>SUMIFS(Fluxo!$N:$N,Fluxo!$S:$S,"&gt;"&amp;FX$5,Fluxo!$S:$S,"&lt;="&amp;FY$5,Fluxo!$D:$D,$D143)</f>
        <v>0</v>
      </c>
      <c r="FZ143" s="18">
        <f>SUMIFS(Fluxo!$N:$N,Fluxo!$S:$S,"&gt;"&amp;FY$5,Fluxo!$S:$S,"&lt;="&amp;FZ$5,Fluxo!$D:$D,$D143)</f>
        <v>0</v>
      </c>
      <c r="GA143" s="18">
        <f>SUMIFS(Fluxo!$N:$N,Fluxo!$S:$S,"&gt;"&amp;FZ$5,Fluxo!$S:$S,"&lt;="&amp;GA$5,Fluxo!$D:$D,$D143)</f>
        <v>0</v>
      </c>
      <c r="GB143" s="18">
        <f>SUMIFS(Fluxo!$N:$N,Fluxo!$S:$S,"&gt;"&amp;GA$5,Fluxo!$S:$S,"&lt;="&amp;GB$5,Fluxo!$D:$D,$D143)</f>
        <v>0</v>
      </c>
      <c r="GC143" s="18">
        <f>SUMIFS(Fluxo!$N:$N,Fluxo!$S:$S,"&gt;"&amp;GB$5,Fluxo!$S:$S,"&lt;="&amp;GC$5,Fluxo!$D:$D,$D143)</f>
        <v>0</v>
      </c>
      <c r="GD143" s="18">
        <f>SUMIFS(Fluxo!$N:$N,Fluxo!$S:$S,"&gt;"&amp;GC$5,Fluxo!$S:$S,"&lt;="&amp;GD$5,Fluxo!$D:$D,$D143)</f>
        <v>0</v>
      </c>
      <c r="GE143" s="18">
        <f>SUMIFS(Fluxo!$N:$N,Fluxo!$S:$S,"&gt;"&amp;GD$5,Fluxo!$S:$S,"&lt;="&amp;GE$5,Fluxo!$D:$D,$D143)</f>
        <v>0</v>
      </c>
      <c r="GF143" s="18">
        <f>SUMIFS(Fluxo!$N:$N,Fluxo!$S:$S,"&gt;"&amp;GE$5,Fluxo!$S:$S,"&lt;="&amp;GF$5,Fluxo!$D:$D,$D143)</f>
        <v>0</v>
      </c>
      <c r="GG143" s="18">
        <f>SUMIFS(Fluxo!$N:$N,Fluxo!$S:$S,"&gt;"&amp;GF$5,Fluxo!$S:$S,"&lt;="&amp;GG$5,Fluxo!$D:$D,$D143)</f>
        <v>0</v>
      </c>
      <c r="GH143" s="18">
        <f>SUMIFS(Fluxo!$N:$N,Fluxo!$S:$S,"&gt;"&amp;GG$5,Fluxo!$S:$S,"&lt;="&amp;GH$5,Fluxo!$D:$D,$D143)</f>
        <v>0</v>
      </c>
      <c r="GI143" s="18">
        <f>SUMIFS(Fluxo!$N:$N,Fluxo!$S:$S,"&gt;"&amp;GH$5,Fluxo!$S:$S,"&lt;="&amp;GI$5,Fluxo!$D:$D,$D143)</f>
        <v>0</v>
      </c>
      <c r="GJ143" s="18">
        <f>SUMIFS(Fluxo!$N:$N,Fluxo!$S:$S,"&gt;"&amp;GI$5,Fluxo!$S:$S,"&lt;="&amp;GJ$5,Fluxo!$D:$D,$D143)</f>
        <v>0</v>
      </c>
      <c r="GK143" s="18">
        <f>SUMIFS(Fluxo!$N:$N,Fluxo!$S:$S,"&gt;"&amp;GJ$5,Fluxo!$S:$S,"&lt;="&amp;GK$5,Fluxo!$D:$D,$D143)</f>
        <v>0</v>
      </c>
      <c r="GL143" s="18">
        <f>SUMIFS(Fluxo!$N:$N,Fluxo!$S:$S,"&gt;"&amp;GK$5,Fluxo!$S:$S,"&lt;="&amp;GL$5,Fluxo!$D:$D,$D143)</f>
        <v>0</v>
      </c>
      <c r="GM143" s="18">
        <f>SUMIFS(Fluxo!$N:$N,Fluxo!$S:$S,"&gt;"&amp;GL$5,Fluxo!$S:$S,"&lt;="&amp;GM$5,Fluxo!$D:$D,$D143)</f>
        <v>0</v>
      </c>
      <c r="GN143" s="18">
        <f>SUMIFS(Fluxo!$N:$N,Fluxo!$S:$S,"&gt;"&amp;GM$5,Fluxo!$S:$S,"&lt;="&amp;GN$5,Fluxo!$D:$D,$D143)</f>
        <v>0</v>
      </c>
      <c r="GO143" s="18">
        <f>SUMIFS(Fluxo!$N:$N,Fluxo!$S:$S,"&gt;"&amp;GN$5,Fluxo!$S:$S,"&lt;="&amp;GO$5,Fluxo!$D:$D,$D143)</f>
        <v>0</v>
      </c>
      <c r="GP143" s="18">
        <f>SUMIFS(Fluxo!$N:$N,Fluxo!$S:$S,"&gt;"&amp;GO$5,Fluxo!$S:$S,"&lt;="&amp;GP$5,Fluxo!$D:$D,$D143)</f>
        <v>0</v>
      </c>
      <c r="GQ143" s="18">
        <f>SUMIFS(Fluxo!$N:$N,Fluxo!$S:$S,"&gt;"&amp;GP$5,Fluxo!$S:$S,"&lt;="&amp;GQ$5,Fluxo!$D:$D,$D143)</f>
        <v>0</v>
      </c>
      <c r="GR143" s="18">
        <f>SUMIFS(Fluxo!$N:$N,Fluxo!$S:$S,"&gt;"&amp;GQ$5,Fluxo!$S:$S,"&lt;="&amp;GR$5,Fluxo!$D:$D,$D143)</f>
        <v>0</v>
      </c>
      <c r="GS143" s="18">
        <f>SUMIFS(Fluxo!$N:$N,Fluxo!$S:$S,"&gt;"&amp;GR$5,Fluxo!$S:$S,"&lt;="&amp;GS$5,Fluxo!$D:$D,$D143)</f>
        <v>0</v>
      </c>
      <c r="GT143" s="18">
        <f>SUMIFS(Fluxo!$N:$N,Fluxo!$S:$S,"&gt;"&amp;GS$5,Fluxo!$S:$S,"&lt;="&amp;GT$5,Fluxo!$D:$D,$D143)</f>
        <v>0</v>
      </c>
      <c r="GU143" s="18">
        <f>SUMIFS(Fluxo!$N:$N,Fluxo!$S:$S,"&gt;"&amp;GT$5,Fluxo!$S:$S,"&lt;="&amp;GU$5,Fluxo!$D:$D,$D143)</f>
        <v>0</v>
      </c>
      <c r="GV143" s="18">
        <f>SUMIFS(Fluxo!$N:$N,Fluxo!$S:$S,"&gt;"&amp;GU$5,Fluxo!$S:$S,"&lt;="&amp;GV$5,Fluxo!$D:$D,$D143)</f>
        <v>0</v>
      </c>
      <c r="GW143" s="18">
        <f>SUMIFS(Fluxo!$N:$N,Fluxo!$S:$S,"&gt;"&amp;GV$5,Fluxo!$S:$S,"&lt;="&amp;GW$5,Fluxo!$D:$D,$D143)</f>
        <v>0</v>
      </c>
      <c r="GX143" s="18">
        <f>SUMIFS(Fluxo!$N:$N,Fluxo!$S:$S,"&gt;"&amp;GW$5,Fluxo!$S:$S,"&lt;="&amp;GX$5,Fluxo!$D:$D,$D143)</f>
        <v>0</v>
      </c>
      <c r="GY143" s="18">
        <f>SUMIFS(Fluxo!$N:$N,Fluxo!$S:$S,"&gt;"&amp;GX$5,Fluxo!$S:$S,"&lt;="&amp;GY$5,Fluxo!$D:$D,$D143)</f>
        <v>0</v>
      </c>
      <c r="GZ143" s="18">
        <f>SUMIFS(Fluxo!$N:$N,Fluxo!$S:$S,"&gt;"&amp;GY$5,Fluxo!$S:$S,"&lt;="&amp;GZ$5,Fluxo!$D:$D,$D143)</f>
        <v>0</v>
      </c>
      <c r="HA143" s="18">
        <f>SUMIFS(Fluxo!$N:$N,Fluxo!$S:$S,"&gt;"&amp;GZ$5,Fluxo!$S:$S,"&lt;="&amp;HA$5,Fluxo!$D:$D,$D143)</f>
        <v>0</v>
      </c>
      <c r="HB143" s="18">
        <f>SUMIFS(Fluxo!$N:$N,Fluxo!$S:$S,"&gt;"&amp;HA$5,Fluxo!$S:$S,"&lt;="&amp;HB$5,Fluxo!$D:$D,$D143)</f>
        <v>0</v>
      </c>
      <c r="HC143" s="18">
        <f>SUMIFS(Fluxo!$N:$N,Fluxo!$S:$S,"&gt;"&amp;HB$5,Fluxo!$S:$S,"&lt;="&amp;HC$5,Fluxo!$D:$D,$D143)</f>
        <v>0</v>
      </c>
      <c r="HD143" s="18">
        <f>SUMIFS(Fluxo!$N:$N,Fluxo!$S:$S,"&gt;"&amp;HC$5,Fluxo!$S:$S,"&lt;="&amp;HD$5,Fluxo!$D:$D,$D143)</f>
        <v>0</v>
      </c>
      <c r="HE143" s="18">
        <f>SUMIFS(Fluxo!$N:$N,Fluxo!$S:$S,"&gt;"&amp;HD$5,Fluxo!$S:$S,"&lt;="&amp;HE$5,Fluxo!$D:$D,$D143)</f>
        <v>0</v>
      </c>
      <c r="HF143" s="18">
        <f>SUMIFS(Fluxo!$N:$N,Fluxo!$S:$S,"&gt;"&amp;HE$5,Fluxo!$S:$S,"&lt;="&amp;HF$5,Fluxo!$D:$D,$D143)</f>
        <v>0</v>
      </c>
    </row>
    <row r="144" spans="1:214">
      <c r="A144" s="20">
        <f t="shared" si="21"/>
        <v>134</v>
      </c>
      <c r="B144" s="140" t="str">
        <f>'Check Carteira'!C136</f>
        <v>E.1016.99.03.2014</v>
      </c>
      <c r="C144" s="141">
        <v>1</v>
      </c>
      <c r="D144" s="129" t="str">
        <f>'Check Carteira'!F136</f>
        <v>S-2014</v>
      </c>
      <c r="E144" s="21" t="str">
        <f>IFERROR(INDEX(Contratos!L:L,MATCH(D144,Contratos!R:R,0)),"")</f>
        <v/>
      </c>
      <c r="F144" s="139" t="str">
        <f>IFERROR(INDEX(Contratos!G:G,MATCH(D144,Contratos!R:R,0)),"")</f>
        <v/>
      </c>
      <c r="H144" s="83">
        <f t="shared" si="20"/>
        <v>1</v>
      </c>
      <c r="J144" s="18">
        <f>SUMIFS(Fluxo!$N:$N,Fluxo!$S:$S,"&gt;"&amp;I$5,Fluxo!$S:$S,"&lt;="&amp;J$5,Fluxo!$D:$D,$D144)</f>
        <v>0</v>
      </c>
      <c r="K144" s="18">
        <f>SUMIFS(Fluxo!$N:$N,Fluxo!$S:$S,"&gt;"&amp;J$5,Fluxo!$S:$S,"&lt;="&amp;K$5,Fluxo!$D:$D,$D144)</f>
        <v>1</v>
      </c>
      <c r="L144" s="18">
        <f>SUMIFS(Fluxo!$N:$N,Fluxo!$S:$S,"&gt;"&amp;K$5,Fluxo!$S:$S,"&lt;="&amp;L$5,Fluxo!$D:$D,$D144)</f>
        <v>0</v>
      </c>
      <c r="M144" s="18">
        <f>SUMIFS(Fluxo!$N:$N,Fluxo!$S:$S,"&gt;"&amp;L$5,Fluxo!$S:$S,"&lt;="&amp;M$5,Fluxo!$D:$D,$D144)</f>
        <v>0</v>
      </c>
      <c r="N144" s="18">
        <f>SUMIFS(Fluxo!$N:$N,Fluxo!$S:$S,"&gt;"&amp;M$5,Fluxo!$S:$S,"&lt;="&amp;N$5,Fluxo!$D:$D,$D144)</f>
        <v>0</v>
      </c>
      <c r="O144" s="18">
        <f>SUMIFS(Fluxo!$N:$N,Fluxo!$S:$S,"&gt;"&amp;N$5,Fluxo!$S:$S,"&lt;="&amp;O$5,Fluxo!$D:$D,$D144)</f>
        <v>0</v>
      </c>
      <c r="P144" s="18">
        <f>SUMIFS(Fluxo!$N:$N,Fluxo!$S:$S,"&gt;"&amp;O$5,Fluxo!$S:$S,"&lt;="&amp;P$5,Fluxo!$D:$D,$D144)</f>
        <v>0</v>
      </c>
      <c r="Q144" s="18">
        <f>SUMIFS(Fluxo!$N:$N,Fluxo!$S:$S,"&gt;"&amp;P$5,Fluxo!$S:$S,"&lt;="&amp;Q$5,Fluxo!$D:$D,$D144)</f>
        <v>0</v>
      </c>
      <c r="R144" s="18">
        <f>SUMIFS(Fluxo!$N:$N,Fluxo!$S:$S,"&gt;"&amp;Q$5,Fluxo!$S:$S,"&lt;="&amp;R$5,Fluxo!$D:$D,$D144)</f>
        <v>0</v>
      </c>
      <c r="S144" s="18">
        <f>SUMIFS(Fluxo!$N:$N,Fluxo!$S:$S,"&gt;"&amp;R$5,Fluxo!$S:$S,"&lt;="&amp;S$5,Fluxo!$D:$D,$D144)</f>
        <v>0</v>
      </c>
      <c r="T144" s="18">
        <f>SUMIFS(Fluxo!$N:$N,Fluxo!$S:$S,"&gt;"&amp;S$5,Fluxo!$S:$S,"&lt;="&amp;T$5,Fluxo!$D:$D,$D144)</f>
        <v>0</v>
      </c>
      <c r="U144" s="18">
        <f>SUMIFS(Fluxo!$N:$N,Fluxo!$S:$S,"&gt;"&amp;T$5,Fluxo!$S:$S,"&lt;="&amp;U$5,Fluxo!$D:$D,$D144)</f>
        <v>0</v>
      </c>
      <c r="V144" s="18">
        <f>SUMIFS(Fluxo!$N:$N,Fluxo!$S:$S,"&gt;"&amp;U$5,Fluxo!$S:$S,"&lt;="&amp;V$5,Fluxo!$D:$D,$D144)</f>
        <v>0</v>
      </c>
      <c r="W144" s="18">
        <f>SUMIFS(Fluxo!$N:$N,Fluxo!$S:$S,"&gt;"&amp;V$5,Fluxo!$S:$S,"&lt;="&amp;W$5,Fluxo!$D:$D,$D144)</f>
        <v>0</v>
      </c>
      <c r="X144" s="18">
        <f>SUMIFS(Fluxo!$N:$N,Fluxo!$S:$S,"&gt;"&amp;W$5,Fluxo!$S:$S,"&lt;="&amp;X$5,Fluxo!$D:$D,$D144)</f>
        <v>0</v>
      </c>
      <c r="Y144" s="18">
        <f>SUMIFS(Fluxo!$N:$N,Fluxo!$S:$S,"&gt;"&amp;X$5,Fluxo!$S:$S,"&lt;="&amp;Y$5,Fluxo!$D:$D,$D144)</f>
        <v>0</v>
      </c>
      <c r="Z144" s="18">
        <f>SUMIFS(Fluxo!$N:$N,Fluxo!$S:$S,"&gt;"&amp;Y$5,Fluxo!$S:$S,"&lt;="&amp;Z$5,Fluxo!$D:$D,$D144)</f>
        <v>0</v>
      </c>
      <c r="AA144" s="18">
        <f>SUMIFS(Fluxo!$N:$N,Fluxo!$S:$S,"&gt;"&amp;Z$5,Fluxo!$S:$S,"&lt;="&amp;AA$5,Fluxo!$D:$D,$D144)</f>
        <v>0</v>
      </c>
      <c r="AB144" s="18">
        <f>SUMIFS(Fluxo!$N:$N,Fluxo!$S:$S,"&gt;"&amp;AA$5,Fluxo!$S:$S,"&lt;="&amp;AB$5,Fluxo!$D:$D,$D144)</f>
        <v>0</v>
      </c>
      <c r="AC144" s="18">
        <f>SUMIFS(Fluxo!$N:$N,Fluxo!$S:$S,"&gt;"&amp;AB$5,Fluxo!$S:$S,"&lt;="&amp;AC$5,Fluxo!$D:$D,$D144)</f>
        <v>0</v>
      </c>
      <c r="AD144" s="18">
        <f>SUMIFS(Fluxo!$N:$N,Fluxo!$S:$S,"&gt;"&amp;AC$5,Fluxo!$S:$S,"&lt;="&amp;AD$5,Fluxo!$D:$D,$D144)</f>
        <v>0</v>
      </c>
      <c r="AE144" s="18">
        <f>SUMIFS(Fluxo!$N:$N,Fluxo!$S:$S,"&gt;"&amp;AD$5,Fluxo!$S:$S,"&lt;="&amp;AE$5,Fluxo!$D:$D,$D144)</f>
        <v>0</v>
      </c>
      <c r="AF144" s="18">
        <f>SUMIFS(Fluxo!$N:$N,Fluxo!$S:$S,"&gt;"&amp;AE$5,Fluxo!$S:$S,"&lt;="&amp;AF$5,Fluxo!$D:$D,$D144)</f>
        <v>0</v>
      </c>
      <c r="AG144" s="18">
        <f>SUMIFS(Fluxo!$N:$N,Fluxo!$S:$S,"&gt;"&amp;AF$5,Fluxo!$S:$S,"&lt;="&amp;AG$5,Fluxo!$D:$D,$D144)</f>
        <v>0</v>
      </c>
      <c r="AH144" s="18">
        <f>SUMIFS(Fluxo!$N:$N,Fluxo!$S:$S,"&gt;"&amp;AG$5,Fluxo!$S:$S,"&lt;="&amp;AH$5,Fluxo!$D:$D,$D144)</f>
        <v>0</v>
      </c>
      <c r="AI144" s="18">
        <f>SUMIFS(Fluxo!$N:$N,Fluxo!$S:$S,"&gt;"&amp;AH$5,Fluxo!$S:$S,"&lt;="&amp;AI$5,Fluxo!$D:$D,$D144)</f>
        <v>0</v>
      </c>
      <c r="AJ144" s="18">
        <f>SUMIFS(Fluxo!$N:$N,Fluxo!$S:$S,"&gt;"&amp;AI$5,Fluxo!$S:$S,"&lt;="&amp;AJ$5,Fluxo!$D:$D,$D144)</f>
        <v>0</v>
      </c>
      <c r="AK144" s="18">
        <f>SUMIFS(Fluxo!$N:$N,Fluxo!$S:$S,"&gt;"&amp;AJ$5,Fluxo!$S:$S,"&lt;="&amp;AK$5,Fluxo!$D:$D,$D144)</f>
        <v>0</v>
      </c>
      <c r="AL144" s="18">
        <f>SUMIFS(Fluxo!$N:$N,Fluxo!$S:$S,"&gt;"&amp;AK$5,Fluxo!$S:$S,"&lt;="&amp;AL$5,Fluxo!$D:$D,$D144)</f>
        <v>0</v>
      </c>
      <c r="AM144" s="18">
        <f>SUMIFS(Fluxo!$N:$N,Fluxo!$S:$S,"&gt;"&amp;AL$5,Fluxo!$S:$S,"&lt;="&amp;AM$5,Fluxo!$D:$D,$D144)</f>
        <v>0</v>
      </c>
      <c r="AN144" s="18">
        <f>SUMIFS(Fluxo!$N:$N,Fluxo!$S:$S,"&gt;"&amp;AM$5,Fluxo!$S:$S,"&lt;="&amp;AN$5,Fluxo!$D:$D,$D144)</f>
        <v>0</v>
      </c>
      <c r="AO144" s="18">
        <f>SUMIFS(Fluxo!$N:$N,Fluxo!$S:$S,"&gt;"&amp;AN$5,Fluxo!$S:$S,"&lt;="&amp;AO$5,Fluxo!$D:$D,$D144)</f>
        <v>0</v>
      </c>
      <c r="AP144" s="18">
        <f>SUMIFS(Fluxo!$N:$N,Fluxo!$S:$S,"&gt;"&amp;AO$5,Fluxo!$S:$S,"&lt;="&amp;AP$5,Fluxo!$D:$D,$D144)</f>
        <v>0</v>
      </c>
      <c r="AQ144" s="18">
        <f>SUMIFS(Fluxo!$N:$N,Fluxo!$S:$S,"&gt;"&amp;AP$5,Fluxo!$S:$S,"&lt;="&amp;AQ$5,Fluxo!$D:$D,$D144)</f>
        <v>0</v>
      </c>
      <c r="AR144" s="18">
        <f>SUMIFS(Fluxo!$N:$N,Fluxo!$S:$S,"&gt;"&amp;AQ$5,Fluxo!$S:$S,"&lt;="&amp;AR$5,Fluxo!$D:$D,$D144)</f>
        <v>0</v>
      </c>
      <c r="AS144" s="18">
        <f>SUMIFS(Fluxo!$N:$N,Fluxo!$S:$S,"&gt;"&amp;AR$5,Fluxo!$S:$S,"&lt;="&amp;AS$5,Fluxo!$D:$D,$D144)</f>
        <v>0</v>
      </c>
      <c r="AT144" s="18">
        <f>SUMIFS(Fluxo!$N:$N,Fluxo!$S:$S,"&gt;"&amp;AS$5,Fluxo!$S:$S,"&lt;="&amp;AT$5,Fluxo!$D:$D,$D144)</f>
        <v>0</v>
      </c>
      <c r="AU144" s="18">
        <f>SUMIFS(Fluxo!$N:$N,Fluxo!$S:$S,"&gt;"&amp;AT$5,Fluxo!$S:$S,"&lt;="&amp;AU$5,Fluxo!$D:$D,$D144)</f>
        <v>0</v>
      </c>
      <c r="AV144" s="18">
        <f>SUMIFS(Fluxo!$N:$N,Fluxo!$S:$S,"&gt;"&amp;AU$5,Fluxo!$S:$S,"&lt;="&amp;AV$5,Fluxo!$D:$D,$D144)</f>
        <v>0</v>
      </c>
      <c r="AW144" s="18">
        <f>SUMIFS(Fluxo!$N:$N,Fluxo!$S:$S,"&gt;"&amp;AV$5,Fluxo!$S:$S,"&lt;="&amp;AW$5,Fluxo!$D:$D,$D144)</f>
        <v>0</v>
      </c>
      <c r="AX144" s="18">
        <f>SUMIFS(Fluxo!$N:$N,Fluxo!$S:$S,"&gt;"&amp;AW$5,Fluxo!$S:$S,"&lt;="&amp;AX$5,Fluxo!$D:$D,$D144)</f>
        <v>0</v>
      </c>
      <c r="AY144" s="18">
        <f>SUMIFS(Fluxo!$N:$N,Fluxo!$S:$S,"&gt;"&amp;AX$5,Fluxo!$S:$S,"&lt;="&amp;AY$5,Fluxo!$D:$D,$D144)</f>
        <v>0</v>
      </c>
      <c r="AZ144" s="18">
        <f>SUMIFS(Fluxo!$N:$N,Fluxo!$S:$S,"&gt;"&amp;AY$5,Fluxo!$S:$S,"&lt;="&amp;AZ$5,Fluxo!$D:$D,$D144)</f>
        <v>0</v>
      </c>
      <c r="BA144" s="18">
        <f>SUMIFS(Fluxo!$N:$N,Fluxo!$S:$S,"&gt;"&amp;AZ$5,Fluxo!$S:$S,"&lt;="&amp;BA$5,Fluxo!$D:$D,$D144)</f>
        <v>0</v>
      </c>
      <c r="BB144" s="18">
        <f>SUMIFS(Fluxo!$N:$N,Fluxo!$S:$S,"&gt;"&amp;BA$5,Fluxo!$S:$S,"&lt;="&amp;BB$5,Fluxo!$D:$D,$D144)</f>
        <v>0</v>
      </c>
      <c r="BC144" s="18">
        <f>SUMIFS(Fluxo!$N:$N,Fluxo!$S:$S,"&gt;"&amp;BB$5,Fluxo!$S:$S,"&lt;="&amp;BC$5,Fluxo!$D:$D,$D144)</f>
        <v>0</v>
      </c>
      <c r="BD144" s="18">
        <f>SUMIFS(Fluxo!$N:$N,Fluxo!$S:$S,"&gt;"&amp;BC$5,Fluxo!$S:$S,"&lt;="&amp;BD$5,Fluxo!$D:$D,$D144)</f>
        <v>0</v>
      </c>
      <c r="BE144" s="18">
        <f>SUMIFS(Fluxo!$N:$N,Fluxo!$S:$S,"&gt;"&amp;BD$5,Fluxo!$S:$S,"&lt;="&amp;BE$5,Fluxo!$D:$D,$D144)</f>
        <v>0</v>
      </c>
      <c r="BF144" s="18">
        <f>SUMIFS(Fluxo!$N:$N,Fluxo!$S:$S,"&gt;"&amp;BE$5,Fluxo!$S:$S,"&lt;="&amp;BF$5,Fluxo!$D:$D,$D144)</f>
        <v>0</v>
      </c>
      <c r="BG144" s="18">
        <f>SUMIFS(Fluxo!$N:$N,Fluxo!$S:$S,"&gt;"&amp;BF$5,Fluxo!$S:$S,"&lt;="&amp;BG$5,Fluxo!$D:$D,$D144)</f>
        <v>0</v>
      </c>
      <c r="BH144" s="18">
        <f>SUMIFS(Fluxo!$N:$N,Fluxo!$S:$S,"&gt;"&amp;BG$5,Fluxo!$S:$S,"&lt;="&amp;BH$5,Fluxo!$D:$D,$D144)</f>
        <v>0</v>
      </c>
      <c r="BI144" s="18">
        <f>SUMIFS(Fluxo!$N:$N,Fluxo!$S:$S,"&gt;"&amp;BH$5,Fluxo!$S:$S,"&lt;="&amp;BI$5,Fluxo!$D:$D,$D144)</f>
        <v>0</v>
      </c>
      <c r="BJ144" s="18">
        <f>SUMIFS(Fluxo!$N:$N,Fluxo!$S:$S,"&gt;"&amp;BI$5,Fluxo!$S:$S,"&lt;="&amp;BJ$5,Fluxo!$D:$D,$D144)</f>
        <v>0</v>
      </c>
      <c r="BK144" s="18">
        <f>SUMIFS(Fluxo!$N:$N,Fluxo!$S:$S,"&gt;"&amp;BJ$5,Fluxo!$S:$S,"&lt;="&amp;BK$5,Fluxo!$D:$D,$D144)</f>
        <v>0</v>
      </c>
      <c r="BL144" s="18">
        <f>SUMIFS(Fluxo!$N:$N,Fluxo!$S:$S,"&gt;"&amp;BK$5,Fluxo!$S:$S,"&lt;="&amp;BL$5,Fluxo!$D:$D,$D144)</f>
        <v>0</v>
      </c>
      <c r="BM144" s="18">
        <f>SUMIFS(Fluxo!$N:$N,Fluxo!$S:$S,"&gt;"&amp;BL$5,Fluxo!$S:$S,"&lt;="&amp;BM$5,Fluxo!$D:$D,$D144)</f>
        <v>0</v>
      </c>
      <c r="BN144" s="18">
        <f>SUMIFS(Fluxo!$N:$N,Fluxo!$S:$S,"&gt;"&amp;BM$5,Fluxo!$S:$S,"&lt;="&amp;BN$5,Fluxo!$D:$D,$D144)</f>
        <v>0</v>
      </c>
      <c r="BO144" s="18">
        <f>SUMIFS(Fluxo!$N:$N,Fluxo!$S:$S,"&gt;"&amp;BN$5,Fluxo!$S:$S,"&lt;="&amp;BO$5,Fluxo!$D:$D,$D144)</f>
        <v>0</v>
      </c>
      <c r="BP144" s="18">
        <f>SUMIFS(Fluxo!$N:$N,Fluxo!$S:$S,"&gt;"&amp;BO$5,Fluxo!$S:$S,"&lt;="&amp;BP$5,Fluxo!$D:$D,$D144)</f>
        <v>0</v>
      </c>
      <c r="BQ144" s="18">
        <f>SUMIFS(Fluxo!$N:$N,Fluxo!$S:$S,"&gt;"&amp;BP$5,Fluxo!$S:$S,"&lt;="&amp;BQ$5,Fluxo!$D:$D,$D144)</f>
        <v>0</v>
      </c>
      <c r="BR144" s="18">
        <f>SUMIFS(Fluxo!$N:$N,Fluxo!$S:$S,"&gt;"&amp;BQ$5,Fluxo!$S:$S,"&lt;="&amp;BR$5,Fluxo!$D:$D,$D144)</f>
        <v>0</v>
      </c>
      <c r="BS144" s="18">
        <f>SUMIFS(Fluxo!$N:$N,Fluxo!$S:$S,"&gt;"&amp;BR$5,Fluxo!$S:$S,"&lt;="&amp;BS$5,Fluxo!$D:$D,$D144)</f>
        <v>0</v>
      </c>
      <c r="BT144" s="18">
        <f>SUMIFS(Fluxo!$N:$N,Fluxo!$S:$S,"&gt;"&amp;BS$5,Fluxo!$S:$S,"&lt;="&amp;BT$5,Fluxo!$D:$D,$D144)</f>
        <v>0</v>
      </c>
      <c r="BU144" s="18">
        <f>SUMIFS(Fluxo!$N:$N,Fluxo!$S:$S,"&gt;"&amp;BT$5,Fluxo!$S:$S,"&lt;="&amp;BU$5,Fluxo!$D:$D,$D144)</f>
        <v>0</v>
      </c>
      <c r="BV144" s="18">
        <f>SUMIFS(Fluxo!$N:$N,Fluxo!$S:$S,"&gt;"&amp;BU$5,Fluxo!$S:$S,"&lt;="&amp;BV$5,Fluxo!$D:$D,$D144)</f>
        <v>0</v>
      </c>
      <c r="BW144" s="18">
        <f>SUMIFS(Fluxo!$N:$N,Fluxo!$S:$S,"&gt;"&amp;BV$5,Fluxo!$S:$S,"&lt;="&amp;BW$5,Fluxo!$D:$D,$D144)</f>
        <v>0</v>
      </c>
      <c r="BX144" s="18">
        <f>SUMIFS(Fluxo!$N:$N,Fluxo!$S:$S,"&gt;"&amp;BW$5,Fluxo!$S:$S,"&lt;="&amp;BX$5,Fluxo!$D:$D,$D144)</f>
        <v>0</v>
      </c>
      <c r="BY144" s="18">
        <f>SUMIFS(Fluxo!$N:$N,Fluxo!$S:$S,"&gt;"&amp;BX$5,Fluxo!$S:$S,"&lt;="&amp;BY$5,Fluxo!$D:$D,$D144)</f>
        <v>0</v>
      </c>
      <c r="BZ144" s="18">
        <f>SUMIFS(Fluxo!$N:$N,Fluxo!$S:$S,"&gt;"&amp;BY$5,Fluxo!$S:$S,"&lt;="&amp;BZ$5,Fluxo!$D:$D,$D144)</f>
        <v>0</v>
      </c>
      <c r="CA144" s="18">
        <f>SUMIFS(Fluxo!$N:$N,Fluxo!$S:$S,"&gt;"&amp;BZ$5,Fluxo!$S:$S,"&lt;="&amp;CA$5,Fluxo!$D:$D,$D144)</f>
        <v>0</v>
      </c>
      <c r="CB144" s="18">
        <f>SUMIFS(Fluxo!$N:$N,Fluxo!$S:$S,"&gt;"&amp;CA$5,Fluxo!$S:$S,"&lt;="&amp;CB$5,Fluxo!$D:$D,$D144)</f>
        <v>0</v>
      </c>
      <c r="CC144" s="18">
        <f>SUMIFS(Fluxo!$N:$N,Fluxo!$S:$S,"&gt;"&amp;CB$5,Fluxo!$S:$S,"&lt;="&amp;CC$5,Fluxo!$D:$D,$D144)</f>
        <v>0</v>
      </c>
      <c r="CD144" s="18">
        <f>SUMIFS(Fluxo!$N:$N,Fluxo!$S:$S,"&gt;"&amp;CC$5,Fluxo!$S:$S,"&lt;="&amp;CD$5,Fluxo!$D:$D,$D144)</f>
        <v>0</v>
      </c>
      <c r="CE144" s="18">
        <f>SUMIFS(Fluxo!$N:$N,Fluxo!$S:$S,"&gt;"&amp;CD$5,Fluxo!$S:$S,"&lt;="&amp;CE$5,Fluxo!$D:$D,$D144)</f>
        <v>0</v>
      </c>
      <c r="CF144" s="18">
        <f>SUMIFS(Fluxo!$N:$N,Fluxo!$S:$S,"&gt;"&amp;CE$5,Fluxo!$S:$S,"&lt;="&amp;CF$5,Fluxo!$D:$D,$D144)</f>
        <v>0</v>
      </c>
      <c r="CG144" s="18">
        <f>SUMIFS(Fluxo!$N:$N,Fluxo!$S:$S,"&gt;"&amp;CF$5,Fluxo!$S:$S,"&lt;="&amp;CG$5,Fluxo!$D:$D,$D144)</f>
        <v>0</v>
      </c>
      <c r="CH144" s="18">
        <f>SUMIFS(Fluxo!$N:$N,Fluxo!$S:$S,"&gt;"&amp;CG$5,Fluxo!$S:$S,"&lt;="&amp;CH$5,Fluxo!$D:$D,$D144)</f>
        <v>0</v>
      </c>
      <c r="CI144" s="18">
        <f>SUMIFS(Fluxo!$N:$N,Fluxo!$S:$S,"&gt;"&amp;CH$5,Fluxo!$S:$S,"&lt;="&amp;CI$5,Fluxo!$D:$D,$D144)</f>
        <v>0</v>
      </c>
      <c r="CJ144" s="18">
        <f>SUMIFS(Fluxo!$N:$N,Fluxo!$S:$S,"&gt;"&amp;CI$5,Fluxo!$S:$S,"&lt;="&amp;CJ$5,Fluxo!$D:$D,$D144)</f>
        <v>0</v>
      </c>
      <c r="CK144" s="18">
        <f>SUMIFS(Fluxo!$N:$N,Fluxo!$S:$S,"&gt;"&amp;CJ$5,Fluxo!$S:$S,"&lt;="&amp;CK$5,Fluxo!$D:$D,$D144)</f>
        <v>0</v>
      </c>
      <c r="CL144" s="18">
        <f>SUMIFS(Fluxo!$N:$N,Fluxo!$S:$S,"&gt;"&amp;CK$5,Fluxo!$S:$S,"&lt;="&amp;CL$5,Fluxo!$D:$D,$D144)</f>
        <v>0</v>
      </c>
      <c r="CM144" s="18">
        <f>SUMIFS(Fluxo!$N:$N,Fluxo!$S:$S,"&gt;"&amp;CL$5,Fluxo!$S:$S,"&lt;="&amp;CM$5,Fluxo!$D:$D,$D144)</f>
        <v>0</v>
      </c>
      <c r="CN144" s="18">
        <f>SUMIFS(Fluxo!$N:$N,Fluxo!$S:$S,"&gt;"&amp;CM$5,Fluxo!$S:$S,"&lt;="&amp;CN$5,Fluxo!$D:$D,$D144)</f>
        <v>0</v>
      </c>
      <c r="CO144" s="18">
        <f>SUMIFS(Fluxo!$N:$N,Fluxo!$S:$S,"&gt;"&amp;CN$5,Fluxo!$S:$S,"&lt;="&amp;CO$5,Fluxo!$D:$D,$D144)</f>
        <v>0</v>
      </c>
      <c r="CP144" s="18">
        <f>SUMIFS(Fluxo!$N:$N,Fluxo!$S:$S,"&gt;"&amp;CO$5,Fluxo!$S:$S,"&lt;="&amp;CP$5,Fluxo!$D:$D,$D144)</f>
        <v>0</v>
      </c>
      <c r="CQ144" s="18">
        <f>SUMIFS(Fluxo!$N:$N,Fluxo!$S:$S,"&gt;"&amp;CP$5,Fluxo!$S:$S,"&lt;="&amp;CQ$5,Fluxo!$D:$D,$D144)</f>
        <v>0</v>
      </c>
      <c r="CR144" s="18">
        <f>SUMIFS(Fluxo!$N:$N,Fluxo!$S:$S,"&gt;"&amp;CQ$5,Fluxo!$S:$S,"&lt;="&amp;CR$5,Fluxo!$D:$D,$D144)</f>
        <v>0</v>
      </c>
      <c r="CS144" s="18">
        <f>SUMIFS(Fluxo!$N:$N,Fluxo!$S:$S,"&gt;"&amp;CR$5,Fluxo!$S:$S,"&lt;="&amp;CS$5,Fluxo!$D:$D,$D144)</f>
        <v>0</v>
      </c>
      <c r="CT144" s="18">
        <f>SUMIFS(Fluxo!$N:$N,Fluxo!$S:$S,"&gt;"&amp;CS$5,Fluxo!$S:$S,"&lt;="&amp;CT$5,Fluxo!$D:$D,$D144)</f>
        <v>0</v>
      </c>
      <c r="CU144" s="18">
        <f>SUMIFS(Fluxo!$N:$N,Fluxo!$S:$S,"&gt;"&amp;CT$5,Fluxo!$S:$S,"&lt;="&amp;CU$5,Fluxo!$D:$D,$D144)</f>
        <v>0</v>
      </c>
      <c r="CV144" s="18">
        <f>SUMIFS(Fluxo!$N:$N,Fluxo!$S:$S,"&gt;"&amp;CU$5,Fluxo!$S:$S,"&lt;="&amp;CV$5,Fluxo!$D:$D,$D144)</f>
        <v>0</v>
      </c>
      <c r="CW144" s="18">
        <f>SUMIFS(Fluxo!$N:$N,Fluxo!$S:$S,"&gt;"&amp;CV$5,Fluxo!$S:$S,"&lt;="&amp;CW$5,Fluxo!$D:$D,$D144)</f>
        <v>0</v>
      </c>
      <c r="CX144" s="18">
        <f>SUMIFS(Fluxo!$N:$N,Fluxo!$S:$S,"&gt;"&amp;CW$5,Fluxo!$S:$S,"&lt;="&amp;CX$5,Fluxo!$D:$D,$D144)</f>
        <v>0</v>
      </c>
      <c r="CY144" s="18">
        <f>SUMIFS(Fluxo!$N:$N,Fluxo!$S:$S,"&gt;"&amp;CX$5,Fluxo!$S:$S,"&lt;="&amp;CY$5,Fluxo!$D:$D,$D144)</f>
        <v>0</v>
      </c>
      <c r="CZ144" s="18">
        <f>SUMIFS(Fluxo!$N:$N,Fluxo!$S:$S,"&gt;"&amp;CY$5,Fluxo!$S:$S,"&lt;="&amp;CZ$5,Fluxo!$D:$D,$D144)</f>
        <v>0</v>
      </c>
      <c r="DA144" s="18">
        <f>SUMIFS(Fluxo!$N:$N,Fluxo!$S:$S,"&gt;"&amp;CZ$5,Fluxo!$S:$S,"&lt;="&amp;DA$5,Fluxo!$D:$D,$D144)</f>
        <v>0</v>
      </c>
      <c r="DB144" s="18">
        <f>SUMIFS(Fluxo!$N:$N,Fluxo!$S:$S,"&gt;"&amp;DA$5,Fluxo!$S:$S,"&lt;="&amp;DB$5,Fluxo!$D:$D,$D144)</f>
        <v>0</v>
      </c>
      <c r="DC144" s="18">
        <f>SUMIFS(Fluxo!$N:$N,Fluxo!$S:$S,"&gt;"&amp;DB$5,Fluxo!$S:$S,"&lt;="&amp;DC$5,Fluxo!$D:$D,$D144)</f>
        <v>0</v>
      </c>
      <c r="DD144" s="18">
        <f>SUMIFS(Fluxo!$N:$N,Fluxo!$S:$S,"&gt;"&amp;DC$5,Fluxo!$S:$S,"&lt;="&amp;DD$5,Fluxo!$D:$D,$D144)</f>
        <v>0</v>
      </c>
      <c r="DE144" s="18">
        <f>SUMIFS(Fluxo!$N:$N,Fluxo!$S:$S,"&gt;"&amp;DD$5,Fluxo!$S:$S,"&lt;="&amp;DE$5,Fluxo!$D:$D,$D144)</f>
        <v>0</v>
      </c>
      <c r="DF144" s="18">
        <f>SUMIFS(Fluxo!$N:$N,Fluxo!$S:$S,"&gt;"&amp;DE$5,Fluxo!$S:$S,"&lt;="&amp;DF$5,Fluxo!$D:$D,$D144)</f>
        <v>0</v>
      </c>
      <c r="DG144" s="18">
        <f>SUMIFS(Fluxo!$N:$N,Fluxo!$S:$S,"&gt;"&amp;DF$5,Fluxo!$S:$S,"&lt;="&amp;DG$5,Fluxo!$D:$D,$D144)</f>
        <v>0</v>
      </c>
      <c r="DH144" s="18">
        <f>SUMIFS(Fluxo!$N:$N,Fluxo!$S:$S,"&gt;"&amp;DG$5,Fluxo!$S:$S,"&lt;="&amp;DH$5,Fluxo!$D:$D,$D144)</f>
        <v>0</v>
      </c>
      <c r="DI144" s="18">
        <f>SUMIFS(Fluxo!$N:$N,Fluxo!$S:$S,"&gt;"&amp;DH$5,Fluxo!$S:$S,"&lt;="&amp;DI$5,Fluxo!$D:$D,$D144)</f>
        <v>0</v>
      </c>
      <c r="DJ144" s="18">
        <f>SUMIFS(Fluxo!$N:$N,Fluxo!$S:$S,"&gt;"&amp;DI$5,Fluxo!$S:$S,"&lt;="&amp;DJ$5,Fluxo!$D:$D,$D144)</f>
        <v>0</v>
      </c>
      <c r="DK144" s="18">
        <f>SUMIFS(Fluxo!$N:$N,Fluxo!$S:$S,"&gt;"&amp;DJ$5,Fluxo!$S:$S,"&lt;="&amp;DK$5,Fluxo!$D:$D,$D144)</f>
        <v>0</v>
      </c>
      <c r="DL144" s="18">
        <f>SUMIFS(Fluxo!$N:$N,Fluxo!$S:$S,"&gt;"&amp;DK$5,Fluxo!$S:$S,"&lt;="&amp;DL$5,Fluxo!$D:$D,$D144)</f>
        <v>0</v>
      </c>
      <c r="DM144" s="18">
        <f>SUMIFS(Fluxo!$N:$N,Fluxo!$S:$S,"&gt;"&amp;DL$5,Fluxo!$S:$S,"&lt;="&amp;DM$5,Fluxo!$D:$D,$D144)</f>
        <v>0</v>
      </c>
      <c r="DN144" s="18">
        <f>SUMIFS(Fluxo!$N:$N,Fluxo!$S:$S,"&gt;"&amp;DM$5,Fluxo!$S:$S,"&lt;="&amp;DN$5,Fluxo!$D:$D,$D144)</f>
        <v>0</v>
      </c>
      <c r="DO144" s="18">
        <f>SUMIFS(Fluxo!$N:$N,Fluxo!$S:$S,"&gt;"&amp;DN$5,Fluxo!$S:$S,"&lt;="&amp;DO$5,Fluxo!$D:$D,$D144)</f>
        <v>0</v>
      </c>
      <c r="DP144" s="18">
        <f>SUMIFS(Fluxo!$N:$N,Fluxo!$S:$S,"&gt;"&amp;DO$5,Fluxo!$S:$S,"&lt;="&amp;DP$5,Fluxo!$D:$D,$D144)</f>
        <v>0</v>
      </c>
      <c r="DQ144" s="18">
        <f>SUMIFS(Fluxo!$N:$N,Fluxo!$S:$S,"&gt;"&amp;DP$5,Fluxo!$S:$S,"&lt;="&amp;DQ$5,Fluxo!$D:$D,$D144)</f>
        <v>0</v>
      </c>
      <c r="DR144" s="18">
        <f>SUMIFS(Fluxo!$N:$N,Fluxo!$S:$S,"&gt;"&amp;DQ$5,Fluxo!$S:$S,"&lt;="&amp;DR$5,Fluxo!$D:$D,$D144)</f>
        <v>0</v>
      </c>
      <c r="DS144" s="18">
        <f>SUMIFS(Fluxo!$N:$N,Fluxo!$S:$S,"&gt;"&amp;DR$5,Fluxo!$S:$S,"&lt;="&amp;DS$5,Fluxo!$D:$D,$D144)</f>
        <v>0</v>
      </c>
      <c r="DT144" s="18">
        <f>SUMIFS(Fluxo!$N:$N,Fluxo!$S:$S,"&gt;"&amp;DS$5,Fluxo!$S:$S,"&lt;="&amp;DT$5,Fluxo!$D:$D,$D144)</f>
        <v>0</v>
      </c>
      <c r="DU144" s="18">
        <f>SUMIFS(Fluxo!$N:$N,Fluxo!$S:$S,"&gt;"&amp;DT$5,Fluxo!$S:$S,"&lt;="&amp;DU$5,Fluxo!$D:$D,$D144)</f>
        <v>0</v>
      </c>
      <c r="DV144" s="18">
        <f>SUMIFS(Fluxo!$N:$N,Fluxo!$S:$S,"&gt;"&amp;DU$5,Fluxo!$S:$S,"&lt;="&amp;DV$5,Fluxo!$D:$D,$D144)</f>
        <v>0</v>
      </c>
      <c r="DW144" s="18">
        <f>SUMIFS(Fluxo!$N:$N,Fluxo!$S:$S,"&gt;"&amp;DV$5,Fluxo!$S:$S,"&lt;="&amp;DW$5,Fluxo!$D:$D,$D144)</f>
        <v>0</v>
      </c>
      <c r="DX144" s="18">
        <f>SUMIFS(Fluxo!$N:$N,Fluxo!$S:$S,"&gt;"&amp;DW$5,Fluxo!$S:$S,"&lt;="&amp;DX$5,Fluxo!$D:$D,$D144)</f>
        <v>0</v>
      </c>
      <c r="DY144" s="18">
        <f>SUMIFS(Fluxo!$N:$N,Fluxo!$S:$S,"&gt;"&amp;DX$5,Fluxo!$S:$S,"&lt;="&amp;DY$5,Fluxo!$D:$D,$D144)</f>
        <v>0</v>
      </c>
      <c r="DZ144" s="18">
        <f>SUMIFS(Fluxo!$N:$N,Fluxo!$S:$S,"&gt;"&amp;DY$5,Fluxo!$S:$S,"&lt;="&amp;DZ$5,Fluxo!$D:$D,$D144)</f>
        <v>0</v>
      </c>
      <c r="EA144" s="18">
        <f>SUMIFS(Fluxo!$N:$N,Fluxo!$S:$S,"&gt;"&amp;DZ$5,Fluxo!$S:$S,"&lt;="&amp;EA$5,Fluxo!$D:$D,$D144)</f>
        <v>0</v>
      </c>
      <c r="EB144" s="18">
        <f>SUMIFS(Fluxo!$N:$N,Fluxo!$S:$S,"&gt;"&amp;EA$5,Fluxo!$S:$S,"&lt;="&amp;EB$5,Fluxo!$D:$D,$D144)</f>
        <v>0</v>
      </c>
      <c r="EC144" s="18">
        <f>SUMIFS(Fluxo!$N:$N,Fluxo!$S:$S,"&gt;"&amp;EB$5,Fluxo!$S:$S,"&lt;="&amp;EC$5,Fluxo!$D:$D,$D144)</f>
        <v>0</v>
      </c>
      <c r="ED144" s="18">
        <f>SUMIFS(Fluxo!$N:$N,Fluxo!$S:$S,"&gt;"&amp;EC$5,Fluxo!$S:$S,"&lt;="&amp;ED$5,Fluxo!$D:$D,$D144)</f>
        <v>0</v>
      </c>
      <c r="EE144" s="18">
        <f>SUMIFS(Fluxo!$N:$N,Fluxo!$S:$S,"&gt;"&amp;ED$5,Fluxo!$S:$S,"&lt;="&amp;EE$5,Fluxo!$D:$D,$D144)</f>
        <v>0</v>
      </c>
      <c r="EF144" s="18">
        <f>SUMIFS(Fluxo!$N:$N,Fluxo!$S:$S,"&gt;"&amp;EE$5,Fluxo!$S:$S,"&lt;="&amp;EF$5,Fluxo!$D:$D,$D144)</f>
        <v>0</v>
      </c>
      <c r="EG144" s="18">
        <f>SUMIFS(Fluxo!$N:$N,Fluxo!$S:$S,"&gt;"&amp;EF$5,Fluxo!$S:$S,"&lt;="&amp;EG$5,Fluxo!$D:$D,$D144)</f>
        <v>0</v>
      </c>
      <c r="EH144" s="18">
        <f>SUMIFS(Fluxo!$N:$N,Fluxo!$S:$S,"&gt;"&amp;EG$5,Fluxo!$S:$S,"&lt;="&amp;EH$5,Fluxo!$D:$D,$D144)</f>
        <v>0</v>
      </c>
      <c r="EI144" s="18">
        <f>SUMIFS(Fluxo!$N:$N,Fluxo!$S:$S,"&gt;"&amp;EH$5,Fluxo!$S:$S,"&lt;="&amp;EI$5,Fluxo!$D:$D,$D144)</f>
        <v>0</v>
      </c>
      <c r="EJ144" s="18">
        <f>SUMIFS(Fluxo!$N:$N,Fluxo!$S:$S,"&gt;"&amp;EI$5,Fluxo!$S:$S,"&lt;="&amp;EJ$5,Fluxo!$D:$D,$D144)</f>
        <v>0</v>
      </c>
      <c r="EK144" s="18">
        <f>SUMIFS(Fluxo!$N:$N,Fluxo!$S:$S,"&gt;"&amp;EJ$5,Fluxo!$S:$S,"&lt;="&amp;EK$5,Fluxo!$D:$D,$D144)</f>
        <v>0</v>
      </c>
      <c r="EL144" s="18">
        <f>SUMIFS(Fluxo!$N:$N,Fluxo!$S:$S,"&gt;"&amp;EK$5,Fluxo!$S:$S,"&lt;="&amp;EL$5,Fluxo!$D:$D,$D144)</f>
        <v>0</v>
      </c>
      <c r="EM144" s="18">
        <f>SUMIFS(Fluxo!$N:$N,Fluxo!$S:$S,"&gt;"&amp;EL$5,Fluxo!$S:$S,"&lt;="&amp;EM$5,Fluxo!$D:$D,$D144)</f>
        <v>0</v>
      </c>
      <c r="EN144" s="18">
        <f>SUMIFS(Fluxo!$N:$N,Fluxo!$S:$S,"&gt;"&amp;EM$5,Fluxo!$S:$S,"&lt;="&amp;EN$5,Fluxo!$D:$D,$D144)</f>
        <v>0</v>
      </c>
      <c r="EO144" s="18">
        <f>SUMIFS(Fluxo!$N:$N,Fluxo!$S:$S,"&gt;"&amp;EN$5,Fluxo!$S:$S,"&lt;="&amp;EO$5,Fluxo!$D:$D,$D144)</f>
        <v>0</v>
      </c>
      <c r="EP144" s="18">
        <f>SUMIFS(Fluxo!$N:$N,Fluxo!$S:$S,"&gt;"&amp;EO$5,Fluxo!$S:$S,"&lt;="&amp;EP$5,Fluxo!$D:$D,$D144)</f>
        <v>0</v>
      </c>
      <c r="EQ144" s="18">
        <f>SUMIFS(Fluxo!$N:$N,Fluxo!$S:$S,"&gt;"&amp;EP$5,Fluxo!$S:$S,"&lt;="&amp;EQ$5,Fluxo!$D:$D,$D144)</f>
        <v>0</v>
      </c>
      <c r="ER144" s="18">
        <f>SUMIFS(Fluxo!$N:$N,Fluxo!$S:$S,"&gt;"&amp;EQ$5,Fluxo!$S:$S,"&lt;="&amp;ER$5,Fluxo!$D:$D,$D144)</f>
        <v>0</v>
      </c>
      <c r="ES144" s="18">
        <f>SUMIFS(Fluxo!$N:$N,Fluxo!$S:$S,"&gt;"&amp;ER$5,Fluxo!$S:$S,"&lt;="&amp;ES$5,Fluxo!$D:$D,$D144)</f>
        <v>0</v>
      </c>
      <c r="ET144" s="18">
        <f>SUMIFS(Fluxo!$N:$N,Fluxo!$S:$S,"&gt;"&amp;ES$5,Fluxo!$S:$S,"&lt;="&amp;ET$5,Fluxo!$D:$D,$D144)</f>
        <v>0</v>
      </c>
      <c r="EU144" s="18">
        <f>SUMIFS(Fluxo!$N:$N,Fluxo!$S:$S,"&gt;"&amp;ET$5,Fluxo!$S:$S,"&lt;="&amp;EU$5,Fluxo!$D:$D,$D144)</f>
        <v>0</v>
      </c>
      <c r="EV144" s="18">
        <f>SUMIFS(Fluxo!$N:$N,Fluxo!$S:$S,"&gt;"&amp;EU$5,Fluxo!$S:$S,"&lt;="&amp;EV$5,Fluxo!$D:$D,$D144)</f>
        <v>0</v>
      </c>
      <c r="EW144" s="18">
        <f>SUMIFS(Fluxo!$N:$N,Fluxo!$S:$S,"&gt;"&amp;EV$5,Fluxo!$S:$S,"&lt;="&amp;EW$5,Fluxo!$D:$D,$D144)</f>
        <v>0</v>
      </c>
      <c r="EX144" s="18">
        <f>SUMIFS(Fluxo!$N:$N,Fluxo!$S:$S,"&gt;"&amp;EW$5,Fluxo!$S:$S,"&lt;="&amp;EX$5,Fluxo!$D:$D,$D144)</f>
        <v>0</v>
      </c>
      <c r="EY144" s="18">
        <f>SUMIFS(Fluxo!$N:$N,Fluxo!$S:$S,"&gt;"&amp;EX$5,Fluxo!$S:$S,"&lt;="&amp;EY$5,Fluxo!$D:$D,$D144)</f>
        <v>0</v>
      </c>
      <c r="EZ144" s="18">
        <f>SUMIFS(Fluxo!$N:$N,Fluxo!$S:$S,"&gt;"&amp;EY$5,Fluxo!$S:$S,"&lt;="&amp;EZ$5,Fluxo!$D:$D,$D144)</f>
        <v>0</v>
      </c>
      <c r="FA144" s="18">
        <f>SUMIFS(Fluxo!$N:$N,Fluxo!$S:$S,"&gt;"&amp;EZ$5,Fluxo!$S:$S,"&lt;="&amp;FA$5,Fluxo!$D:$D,$D144)</f>
        <v>0</v>
      </c>
      <c r="FB144" s="18">
        <f>SUMIFS(Fluxo!$N:$N,Fluxo!$S:$S,"&gt;"&amp;FA$5,Fluxo!$S:$S,"&lt;="&amp;FB$5,Fluxo!$D:$D,$D144)</f>
        <v>0</v>
      </c>
      <c r="FC144" s="18">
        <f>SUMIFS(Fluxo!$N:$N,Fluxo!$S:$S,"&gt;"&amp;FB$5,Fluxo!$S:$S,"&lt;="&amp;FC$5,Fluxo!$D:$D,$D144)</f>
        <v>0</v>
      </c>
      <c r="FD144" s="18">
        <f>SUMIFS(Fluxo!$N:$N,Fluxo!$S:$S,"&gt;"&amp;FC$5,Fluxo!$S:$S,"&lt;="&amp;FD$5,Fluxo!$D:$D,$D144)</f>
        <v>0</v>
      </c>
      <c r="FE144" s="18">
        <f>SUMIFS(Fluxo!$N:$N,Fluxo!$S:$S,"&gt;"&amp;FD$5,Fluxo!$S:$S,"&lt;="&amp;FE$5,Fluxo!$D:$D,$D144)</f>
        <v>0</v>
      </c>
      <c r="FF144" s="18">
        <f>SUMIFS(Fluxo!$N:$N,Fluxo!$S:$S,"&gt;"&amp;FE$5,Fluxo!$S:$S,"&lt;="&amp;FF$5,Fluxo!$D:$D,$D144)</f>
        <v>0</v>
      </c>
      <c r="FG144" s="18">
        <f>SUMIFS(Fluxo!$N:$N,Fluxo!$S:$S,"&gt;"&amp;FF$5,Fluxo!$S:$S,"&lt;="&amp;FG$5,Fluxo!$D:$D,$D144)</f>
        <v>0</v>
      </c>
      <c r="FH144" s="18">
        <f>SUMIFS(Fluxo!$N:$N,Fluxo!$S:$S,"&gt;"&amp;FG$5,Fluxo!$S:$S,"&lt;="&amp;FH$5,Fluxo!$D:$D,$D144)</f>
        <v>0</v>
      </c>
      <c r="FI144" s="18">
        <f>SUMIFS(Fluxo!$N:$N,Fluxo!$S:$S,"&gt;"&amp;FH$5,Fluxo!$S:$S,"&lt;="&amp;FI$5,Fluxo!$D:$D,$D144)</f>
        <v>0</v>
      </c>
      <c r="FJ144" s="18">
        <f>SUMIFS(Fluxo!$N:$N,Fluxo!$S:$S,"&gt;"&amp;FI$5,Fluxo!$S:$S,"&lt;="&amp;FJ$5,Fluxo!$D:$D,$D144)</f>
        <v>0</v>
      </c>
      <c r="FK144" s="18">
        <f>SUMIFS(Fluxo!$N:$N,Fluxo!$S:$S,"&gt;"&amp;FJ$5,Fluxo!$S:$S,"&lt;="&amp;FK$5,Fluxo!$D:$D,$D144)</f>
        <v>0</v>
      </c>
      <c r="FL144" s="18">
        <f>SUMIFS(Fluxo!$N:$N,Fluxo!$S:$S,"&gt;"&amp;FK$5,Fluxo!$S:$S,"&lt;="&amp;FL$5,Fluxo!$D:$D,$D144)</f>
        <v>0</v>
      </c>
      <c r="FM144" s="18">
        <f>SUMIFS(Fluxo!$N:$N,Fluxo!$S:$S,"&gt;"&amp;FL$5,Fluxo!$S:$S,"&lt;="&amp;FM$5,Fluxo!$D:$D,$D144)</f>
        <v>0</v>
      </c>
      <c r="FN144" s="18">
        <f>SUMIFS(Fluxo!$N:$N,Fluxo!$S:$S,"&gt;"&amp;FM$5,Fluxo!$S:$S,"&lt;="&amp;FN$5,Fluxo!$D:$D,$D144)</f>
        <v>0</v>
      </c>
      <c r="FO144" s="18">
        <f>SUMIFS(Fluxo!$N:$N,Fluxo!$S:$S,"&gt;"&amp;FN$5,Fluxo!$S:$S,"&lt;="&amp;FO$5,Fluxo!$D:$D,$D144)</f>
        <v>0</v>
      </c>
      <c r="FP144" s="18">
        <f>SUMIFS(Fluxo!$N:$N,Fluxo!$S:$S,"&gt;"&amp;FO$5,Fluxo!$S:$S,"&lt;="&amp;FP$5,Fluxo!$D:$D,$D144)</f>
        <v>0</v>
      </c>
      <c r="FQ144" s="18">
        <f>SUMIFS(Fluxo!$N:$N,Fluxo!$S:$S,"&gt;"&amp;FP$5,Fluxo!$S:$S,"&lt;="&amp;FQ$5,Fluxo!$D:$D,$D144)</f>
        <v>0</v>
      </c>
      <c r="FR144" s="18">
        <f>SUMIFS(Fluxo!$N:$N,Fluxo!$S:$S,"&gt;"&amp;FQ$5,Fluxo!$S:$S,"&lt;="&amp;FR$5,Fluxo!$D:$D,$D144)</f>
        <v>0</v>
      </c>
      <c r="FS144" s="18">
        <f>SUMIFS(Fluxo!$N:$N,Fluxo!$S:$S,"&gt;"&amp;FR$5,Fluxo!$S:$S,"&lt;="&amp;FS$5,Fluxo!$D:$D,$D144)</f>
        <v>0</v>
      </c>
      <c r="FT144" s="18">
        <f>SUMIFS(Fluxo!$N:$N,Fluxo!$S:$S,"&gt;"&amp;FS$5,Fluxo!$S:$S,"&lt;="&amp;FT$5,Fluxo!$D:$D,$D144)</f>
        <v>0</v>
      </c>
      <c r="FU144" s="18">
        <f>SUMIFS(Fluxo!$N:$N,Fluxo!$S:$S,"&gt;"&amp;FT$5,Fluxo!$S:$S,"&lt;="&amp;FU$5,Fluxo!$D:$D,$D144)</f>
        <v>0</v>
      </c>
      <c r="FV144" s="18">
        <f>SUMIFS(Fluxo!$N:$N,Fluxo!$S:$S,"&gt;"&amp;FU$5,Fluxo!$S:$S,"&lt;="&amp;FV$5,Fluxo!$D:$D,$D144)</f>
        <v>0</v>
      </c>
      <c r="FW144" s="18">
        <f>SUMIFS(Fluxo!$N:$N,Fluxo!$S:$S,"&gt;"&amp;FV$5,Fluxo!$S:$S,"&lt;="&amp;FW$5,Fluxo!$D:$D,$D144)</f>
        <v>0</v>
      </c>
      <c r="FX144" s="18">
        <f>SUMIFS(Fluxo!$N:$N,Fluxo!$S:$S,"&gt;"&amp;FW$5,Fluxo!$S:$S,"&lt;="&amp;FX$5,Fluxo!$D:$D,$D144)</f>
        <v>0</v>
      </c>
      <c r="FY144" s="18">
        <f>SUMIFS(Fluxo!$N:$N,Fluxo!$S:$S,"&gt;"&amp;FX$5,Fluxo!$S:$S,"&lt;="&amp;FY$5,Fluxo!$D:$D,$D144)</f>
        <v>0</v>
      </c>
      <c r="FZ144" s="18">
        <f>SUMIFS(Fluxo!$N:$N,Fluxo!$S:$S,"&gt;"&amp;FY$5,Fluxo!$S:$S,"&lt;="&amp;FZ$5,Fluxo!$D:$D,$D144)</f>
        <v>0</v>
      </c>
      <c r="GA144" s="18">
        <f>SUMIFS(Fluxo!$N:$N,Fluxo!$S:$S,"&gt;"&amp;FZ$5,Fluxo!$S:$S,"&lt;="&amp;GA$5,Fluxo!$D:$D,$D144)</f>
        <v>0</v>
      </c>
      <c r="GB144" s="18">
        <f>SUMIFS(Fluxo!$N:$N,Fluxo!$S:$S,"&gt;"&amp;GA$5,Fluxo!$S:$S,"&lt;="&amp;GB$5,Fluxo!$D:$D,$D144)</f>
        <v>0</v>
      </c>
      <c r="GC144" s="18">
        <f>SUMIFS(Fluxo!$N:$N,Fluxo!$S:$S,"&gt;"&amp;GB$5,Fluxo!$S:$S,"&lt;="&amp;GC$5,Fluxo!$D:$D,$D144)</f>
        <v>0</v>
      </c>
      <c r="GD144" s="18">
        <f>SUMIFS(Fluxo!$N:$N,Fluxo!$S:$S,"&gt;"&amp;GC$5,Fluxo!$S:$S,"&lt;="&amp;GD$5,Fluxo!$D:$D,$D144)</f>
        <v>0</v>
      </c>
      <c r="GE144" s="18">
        <f>SUMIFS(Fluxo!$N:$N,Fluxo!$S:$S,"&gt;"&amp;GD$5,Fluxo!$S:$S,"&lt;="&amp;GE$5,Fluxo!$D:$D,$D144)</f>
        <v>0</v>
      </c>
      <c r="GF144" s="18">
        <f>SUMIFS(Fluxo!$N:$N,Fluxo!$S:$S,"&gt;"&amp;GE$5,Fluxo!$S:$S,"&lt;="&amp;GF$5,Fluxo!$D:$D,$D144)</f>
        <v>0</v>
      </c>
      <c r="GG144" s="18">
        <f>SUMIFS(Fluxo!$N:$N,Fluxo!$S:$S,"&gt;"&amp;GF$5,Fluxo!$S:$S,"&lt;="&amp;GG$5,Fluxo!$D:$D,$D144)</f>
        <v>0</v>
      </c>
      <c r="GH144" s="18">
        <f>SUMIFS(Fluxo!$N:$N,Fluxo!$S:$S,"&gt;"&amp;GG$5,Fluxo!$S:$S,"&lt;="&amp;GH$5,Fluxo!$D:$D,$D144)</f>
        <v>0</v>
      </c>
      <c r="GI144" s="18">
        <f>SUMIFS(Fluxo!$N:$N,Fluxo!$S:$S,"&gt;"&amp;GH$5,Fluxo!$S:$S,"&lt;="&amp;GI$5,Fluxo!$D:$D,$D144)</f>
        <v>0</v>
      </c>
      <c r="GJ144" s="18">
        <f>SUMIFS(Fluxo!$N:$N,Fluxo!$S:$S,"&gt;"&amp;GI$5,Fluxo!$S:$S,"&lt;="&amp;GJ$5,Fluxo!$D:$D,$D144)</f>
        <v>0</v>
      </c>
      <c r="GK144" s="18">
        <f>SUMIFS(Fluxo!$N:$N,Fluxo!$S:$S,"&gt;"&amp;GJ$5,Fluxo!$S:$S,"&lt;="&amp;GK$5,Fluxo!$D:$D,$D144)</f>
        <v>0</v>
      </c>
      <c r="GL144" s="18">
        <f>SUMIFS(Fluxo!$N:$N,Fluxo!$S:$S,"&gt;"&amp;GK$5,Fluxo!$S:$S,"&lt;="&amp;GL$5,Fluxo!$D:$D,$D144)</f>
        <v>0</v>
      </c>
      <c r="GM144" s="18">
        <f>SUMIFS(Fluxo!$N:$N,Fluxo!$S:$S,"&gt;"&amp;GL$5,Fluxo!$S:$S,"&lt;="&amp;GM$5,Fluxo!$D:$D,$D144)</f>
        <v>0</v>
      </c>
      <c r="GN144" s="18">
        <f>SUMIFS(Fluxo!$N:$N,Fluxo!$S:$S,"&gt;"&amp;GM$5,Fluxo!$S:$S,"&lt;="&amp;GN$5,Fluxo!$D:$D,$D144)</f>
        <v>0</v>
      </c>
      <c r="GO144" s="18">
        <f>SUMIFS(Fluxo!$N:$N,Fluxo!$S:$S,"&gt;"&amp;GN$5,Fluxo!$S:$S,"&lt;="&amp;GO$5,Fluxo!$D:$D,$D144)</f>
        <v>0</v>
      </c>
      <c r="GP144" s="18">
        <f>SUMIFS(Fluxo!$N:$N,Fluxo!$S:$S,"&gt;"&amp;GO$5,Fluxo!$S:$S,"&lt;="&amp;GP$5,Fluxo!$D:$D,$D144)</f>
        <v>0</v>
      </c>
      <c r="GQ144" s="18">
        <f>SUMIFS(Fluxo!$N:$N,Fluxo!$S:$S,"&gt;"&amp;GP$5,Fluxo!$S:$S,"&lt;="&amp;GQ$5,Fluxo!$D:$D,$D144)</f>
        <v>0</v>
      </c>
      <c r="GR144" s="18">
        <f>SUMIFS(Fluxo!$N:$N,Fluxo!$S:$S,"&gt;"&amp;GQ$5,Fluxo!$S:$S,"&lt;="&amp;GR$5,Fluxo!$D:$D,$D144)</f>
        <v>0</v>
      </c>
      <c r="GS144" s="18">
        <f>SUMIFS(Fluxo!$N:$N,Fluxo!$S:$S,"&gt;"&amp;GR$5,Fluxo!$S:$S,"&lt;="&amp;GS$5,Fluxo!$D:$D,$D144)</f>
        <v>0</v>
      </c>
      <c r="GT144" s="18">
        <f>SUMIFS(Fluxo!$N:$N,Fluxo!$S:$S,"&gt;"&amp;GS$5,Fluxo!$S:$S,"&lt;="&amp;GT$5,Fluxo!$D:$D,$D144)</f>
        <v>0</v>
      </c>
      <c r="GU144" s="18">
        <f>SUMIFS(Fluxo!$N:$N,Fluxo!$S:$S,"&gt;"&amp;GT$5,Fluxo!$S:$S,"&lt;="&amp;GU$5,Fluxo!$D:$D,$D144)</f>
        <v>0</v>
      </c>
      <c r="GV144" s="18">
        <f>SUMIFS(Fluxo!$N:$N,Fluxo!$S:$S,"&gt;"&amp;GU$5,Fluxo!$S:$S,"&lt;="&amp;GV$5,Fluxo!$D:$D,$D144)</f>
        <v>0</v>
      </c>
      <c r="GW144" s="18">
        <f>SUMIFS(Fluxo!$N:$N,Fluxo!$S:$S,"&gt;"&amp;GV$5,Fluxo!$S:$S,"&lt;="&amp;GW$5,Fluxo!$D:$D,$D144)</f>
        <v>0</v>
      </c>
      <c r="GX144" s="18">
        <f>SUMIFS(Fluxo!$N:$N,Fluxo!$S:$S,"&gt;"&amp;GW$5,Fluxo!$S:$S,"&lt;="&amp;GX$5,Fluxo!$D:$D,$D144)</f>
        <v>0</v>
      </c>
      <c r="GY144" s="18">
        <f>SUMIFS(Fluxo!$N:$N,Fluxo!$S:$S,"&gt;"&amp;GX$5,Fluxo!$S:$S,"&lt;="&amp;GY$5,Fluxo!$D:$D,$D144)</f>
        <v>0</v>
      </c>
      <c r="GZ144" s="18">
        <f>SUMIFS(Fluxo!$N:$N,Fluxo!$S:$S,"&gt;"&amp;GY$5,Fluxo!$S:$S,"&lt;="&amp;GZ$5,Fluxo!$D:$D,$D144)</f>
        <v>0</v>
      </c>
      <c r="HA144" s="18">
        <f>SUMIFS(Fluxo!$N:$N,Fluxo!$S:$S,"&gt;"&amp;GZ$5,Fluxo!$S:$S,"&lt;="&amp;HA$5,Fluxo!$D:$D,$D144)</f>
        <v>0</v>
      </c>
      <c r="HB144" s="18">
        <f>SUMIFS(Fluxo!$N:$N,Fluxo!$S:$S,"&gt;"&amp;HA$5,Fluxo!$S:$S,"&lt;="&amp;HB$5,Fluxo!$D:$D,$D144)</f>
        <v>0</v>
      </c>
      <c r="HC144" s="18">
        <f>SUMIFS(Fluxo!$N:$N,Fluxo!$S:$S,"&gt;"&amp;HB$5,Fluxo!$S:$S,"&lt;="&amp;HC$5,Fluxo!$D:$D,$D144)</f>
        <v>0</v>
      </c>
      <c r="HD144" s="18">
        <f>SUMIFS(Fluxo!$N:$N,Fluxo!$S:$S,"&gt;"&amp;HC$5,Fluxo!$S:$S,"&lt;="&amp;HD$5,Fluxo!$D:$D,$D144)</f>
        <v>0</v>
      </c>
      <c r="HE144" s="18">
        <f>SUMIFS(Fluxo!$N:$N,Fluxo!$S:$S,"&gt;"&amp;HD$5,Fluxo!$S:$S,"&lt;="&amp;HE$5,Fluxo!$D:$D,$D144)</f>
        <v>0</v>
      </c>
      <c r="HF144" s="18">
        <f>SUMIFS(Fluxo!$N:$N,Fluxo!$S:$S,"&gt;"&amp;HE$5,Fluxo!$S:$S,"&lt;="&amp;HF$5,Fluxo!$D:$D,$D144)</f>
        <v>0</v>
      </c>
    </row>
    <row r="145" spans="1:214">
      <c r="A145" s="20">
        <f t="shared" si="21"/>
        <v>135</v>
      </c>
      <c r="B145" s="140" t="str">
        <f>'Check Carteira'!C137</f>
        <v>E.1016.99.03.2015</v>
      </c>
      <c r="C145" s="141">
        <v>1</v>
      </c>
      <c r="D145" s="129" t="str">
        <f>'Check Carteira'!F137</f>
        <v>S-2015</v>
      </c>
      <c r="E145" s="21" t="str">
        <f>IFERROR(INDEX(Contratos!L:L,MATCH(D145,Contratos!R:R,0)),"")</f>
        <v/>
      </c>
      <c r="F145" s="139" t="str">
        <f>IFERROR(INDEX(Contratos!G:G,MATCH(D145,Contratos!R:R,0)),"")</f>
        <v/>
      </c>
      <c r="H145" s="83">
        <f t="shared" si="20"/>
        <v>1</v>
      </c>
      <c r="J145" s="18">
        <f>SUMIFS(Fluxo!$N:$N,Fluxo!$S:$S,"&gt;"&amp;I$5,Fluxo!$S:$S,"&lt;="&amp;J$5,Fluxo!$D:$D,$D145)</f>
        <v>0</v>
      </c>
      <c r="K145" s="18">
        <f>SUMIFS(Fluxo!$N:$N,Fluxo!$S:$S,"&gt;"&amp;J$5,Fluxo!$S:$S,"&lt;="&amp;K$5,Fluxo!$D:$D,$D145)</f>
        <v>1</v>
      </c>
      <c r="L145" s="18">
        <f>SUMIFS(Fluxo!$N:$N,Fluxo!$S:$S,"&gt;"&amp;K$5,Fluxo!$S:$S,"&lt;="&amp;L$5,Fluxo!$D:$D,$D145)</f>
        <v>0</v>
      </c>
      <c r="M145" s="18">
        <f>SUMIFS(Fluxo!$N:$N,Fluxo!$S:$S,"&gt;"&amp;L$5,Fluxo!$S:$S,"&lt;="&amp;M$5,Fluxo!$D:$D,$D145)</f>
        <v>0</v>
      </c>
      <c r="N145" s="18">
        <f>SUMIFS(Fluxo!$N:$N,Fluxo!$S:$S,"&gt;"&amp;M$5,Fluxo!$S:$S,"&lt;="&amp;N$5,Fluxo!$D:$D,$D145)</f>
        <v>0</v>
      </c>
      <c r="O145" s="18">
        <f>SUMIFS(Fluxo!$N:$N,Fluxo!$S:$S,"&gt;"&amp;N$5,Fluxo!$S:$S,"&lt;="&amp;O$5,Fluxo!$D:$D,$D145)</f>
        <v>0</v>
      </c>
      <c r="P145" s="18">
        <f>SUMIFS(Fluxo!$N:$N,Fluxo!$S:$S,"&gt;"&amp;O$5,Fluxo!$S:$S,"&lt;="&amp;P$5,Fluxo!$D:$D,$D145)</f>
        <v>0</v>
      </c>
      <c r="Q145" s="18">
        <f>SUMIFS(Fluxo!$N:$N,Fluxo!$S:$S,"&gt;"&amp;P$5,Fluxo!$S:$S,"&lt;="&amp;Q$5,Fluxo!$D:$D,$D145)</f>
        <v>0</v>
      </c>
      <c r="R145" s="18">
        <f>SUMIFS(Fluxo!$N:$N,Fluxo!$S:$S,"&gt;"&amp;Q$5,Fluxo!$S:$S,"&lt;="&amp;R$5,Fluxo!$D:$D,$D145)</f>
        <v>0</v>
      </c>
      <c r="S145" s="18">
        <f>SUMIFS(Fluxo!$N:$N,Fluxo!$S:$S,"&gt;"&amp;R$5,Fluxo!$S:$S,"&lt;="&amp;S$5,Fluxo!$D:$D,$D145)</f>
        <v>0</v>
      </c>
      <c r="T145" s="18">
        <f>SUMIFS(Fluxo!$N:$N,Fluxo!$S:$S,"&gt;"&amp;S$5,Fluxo!$S:$S,"&lt;="&amp;T$5,Fluxo!$D:$D,$D145)</f>
        <v>0</v>
      </c>
      <c r="U145" s="18">
        <f>SUMIFS(Fluxo!$N:$N,Fluxo!$S:$S,"&gt;"&amp;T$5,Fluxo!$S:$S,"&lt;="&amp;U$5,Fluxo!$D:$D,$D145)</f>
        <v>0</v>
      </c>
      <c r="V145" s="18">
        <f>SUMIFS(Fluxo!$N:$N,Fluxo!$S:$S,"&gt;"&amp;U$5,Fluxo!$S:$S,"&lt;="&amp;V$5,Fluxo!$D:$D,$D145)</f>
        <v>0</v>
      </c>
      <c r="W145" s="18">
        <f>SUMIFS(Fluxo!$N:$N,Fluxo!$S:$S,"&gt;"&amp;V$5,Fluxo!$S:$S,"&lt;="&amp;W$5,Fluxo!$D:$D,$D145)</f>
        <v>0</v>
      </c>
      <c r="X145" s="18">
        <f>SUMIFS(Fluxo!$N:$N,Fluxo!$S:$S,"&gt;"&amp;W$5,Fluxo!$S:$S,"&lt;="&amp;X$5,Fluxo!$D:$D,$D145)</f>
        <v>0</v>
      </c>
      <c r="Y145" s="18">
        <f>SUMIFS(Fluxo!$N:$N,Fluxo!$S:$S,"&gt;"&amp;X$5,Fluxo!$S:$S,"&lt;="&amp;Y$5,Fluxo!$D:$D,$D145)</f>
        <v>0</v>
      </c>
      <c r="Z145" s="18">
        <f>SUMIFS(Fluxo!$N:$N,Fluxo!$S:$S,"&gt;"&amp;Y$5,Fluxo!$S:$S,"&lt;="&amp;Z$5,Fluxo!$D:$D,$D145)</f>
        <v>0</v>
      </c>
      <c r="AA145" s="18">
        <f>SUMIFS(Fluxo!$N:$N,Fluxo!$S:$S,"&gt;"&amp;Z$5,Fluxo!$S:$S,"&lt;="&amp;AA$5,Fluxo!$D:$D,$D145)</f>
        <v>0</v>
      </c>
      <c r="AB145" s="18">
        <f>SUMIFS(Fluxo!$N:$N,Fluxo!$S:$S,"&gt;"&amp;AA$5,Fluxo!$S:$S,"&lt;="&amp;AB$5,Fluxo!$D:$D,$D145)</f>
        <v>0</v>
      </c>
      <c r="AC145" s="18">
        <f>SUMIFS(Fluxo!$N:$N,Fluxo!$S:$S,"&gt;"&amp;AB$5,Fluxo!$S:$S,"&lt;="&amp;AC$5,Fluxo!$D:$D,$D145)</f>
        <v>0</v>
      </c>
      <c r="AD145" s="18">
        <f>SUMIFS(Fluxo!$N:$N,Fluxo!$S:$S,"&gt;"&amp;AC$5,Fluxo!$S:$S,"&lt;="&amp;AD$5,Fluxo!$D:$D,$D145)</f>
        <v>0</v>
      </c>
      <c r="AE145" s="18">
        <f>SUMIFS(Fluxo!$N:$N,Fluxo!$S:$S,"&gt;"&amp;AD$5,Fluxo!$S:$S,"&lt;="&amp;AE$5,Fluxo!$D:$D,$D145)</f>
        <v>0</v>
      </c>
      <c r="AF145" s="18">
        <f>SUMIFS(Fluxo!$N:$N,Fluxo!$S:$S,"&gt;"&amp;AE$5,Fluxo!$S:$S,"&lt;="&amp;AF$5,Fluxo!$D:$D,$D145)</f>
        <v>0</v>
      </c>
      <c r="AG145" s="18">
        <f>SUMIFS(Fluxo!$N:$N,Fluxo!$S:$S,"&gt;"&amp;AF$5,Fluxo!$S:$S,"&lt;="&amp;AG$5,Fluxo!$D:$D,$D145)</f>
        <v>0</v>
      </c>
      <c r="AH145" s="18">
        <f>SUMIFS(Fluxo!$N:$N,Fluxo!$S:$S,"&gt;"&amp;AG$5,Fluxo!$S:$S,"&lt;="&amp;AH$5,Fluxo!$D:$D,$D145)</f>
        <v>0</v>
      </c>
      <c r="AI145" s="18">
        <f>SUMIFS(Fluxo!$N:$N,Fluxo!$S:$S,"&gt;"&amp;AH$5,Fluxo!$S:$S,"&lt;="&amp;AI$5,Fluxo!$D:$D,$D145)</f>
        <v>0</v>
      </c>
      <c r="AJ145" s="18">
        <f>SUMIFS(Fluxo!$N:$N,Fluxo!$S:$S,"&gt;"&amp;AI$5,Fluxo!$S:$S,"&lt;="&amp;AJ$5,Fluxo!$D:$D,$D145)</f>
        <v>0</v>
      </c>
      <c r="AK145" s="18">
        <f>SUMIFS(Fluxo!$N:$N,Fluxo!$S:$S,"&gt;"&amp;AJ$5,Fluxo!$S:$S,"&lt;="&amp;AK$5,Fluxo!$D:$D,$D145)</f>
        <v>0</v>
      </c>
      <c r="AL145" s="18">
        <f>SUMIFS(Fluxo!$N:$N,Fluxo!$S:$S,"&gt;"&amp;AK$5,Fluxo!$S:$S,"&lt;="&amp;AL$5,Fluxo!$D:$D,$D145)</f>
        <v>0</v>
      </c>
      <c r="AM145" s="18">
        <f>SUMIFS(Fluxo!$N:$N,Fluxo!$S:$S,"&gt;"&amp;AL$5,Fluxo!$S:$S,"&lt;="&amp;AM$5,Fluxo!$D:$D,$D145)</f>
        <v>0</v>
      </c>
      <c r="AN145" s="18">
        <f>SUMIFS(Fluxo!$N:$N,Fluxo!$S:$S,"&gt;"&amp;AM$5,Fluxo!$S:$S,"&lt;="&amp;AN$5,Fluxo!$D:$D,$D145)</f>
        <v>0</v>
      </c>
      <c r="AO145" s="18">
        <f>SUMIFS(Fluxo!$N:$N,Fluxo!$S:$S,"&gt;"&amp;AN$5,Fluxo!$S:$S,"&lt;="&amp;AO$5,Fluxo!$D:$D,$D145)</f>
        <v>0</v>
      </c>
      <c r="AP145" s="18">
        <f>SUMIFS(Fluxo!$N:$N,Fluxo!$S:$S,"&gt;"&amp;AO$5,Fluxo!$S:$S,"&lt;="&amp;AP$5,Fluxo!$D:$D,$D145)</f>
        <v>0</v>
      </c>
      <c r="AQ145" s="18">
        <f>SUMIFS(Fluxo!$N:$N,Fluxo!$S:$S,"&gt;"&amp;AP$5,Fluxo!$S:$S,"&lt;="&amp;AQ$5,Fluxo!$D:$D,$D145)</f>
        <v>0</v>
      </c>
      <c r="AR145" s="18">
        <f>SUMIFS(Fluxo!$N:$N,Fluxo!$S:$S,"&gt;"&amp;AQ$5,Fluxo!$S:$S,"&lt;="&amp;AR$5,Fluxo!$D:$D,$D145)</f>
        <v>0</v>
      </c>
      <c r="AS145" s="18">
        <f>SUMIFS(Fluxo!$N:$N,Fluxo!$S:$S,"&gt;"&amp;AR$5,Fluxo!$S:$S,"&lt;="&amp;AS$5,Fluxo!$D:$D,$D145)</f>
        <v>0</v>
      </c>
      <c r="AT145" s="18">
        <f>SUMIFS(Fluxo!$N:$N,Fluxo!$S:$S,"&gt;"&amp;AS$5,Fluxo!$S:$S,"&lt;="&amp;AT$5,Fluxo!$D:$D,$D145)</f>
        <v>0</v>
      </c>
      <c r="AU145" s="18">
        <f>SUMIFS(Fluxo!$N:$N,Fluxo!$S:$S,"&gt;"&amp;AT$5,Fluxo!$S:$S,"&lt;="&amp;AU$5,Fluxo!$D:$D,$D145)</f>
        <v>0</v>
      </c>
      <c r="AV145" s="18">
        <f>SUMIFS(Fluxo!$N:$N,Fluxo!$S:$S,"&gt;"&amp;AU$5,Fluxo!$S:$S,"&lt;="&amp;AV$5,Fluxo!$D:$D,$D145)</f>
        <v>0</v>
      </c>
      <c r="AW145" s="18">
        <f>SUMIFS(Fluxo!$N:$N,Fluxo!$S:$S,"&gt;"&amp;AV$5,Fluxo!$S:$S,"&lt;="&amp;AW$5,Fluxo!$D:$D,$D145)</f>
        <v>0</v>
      </c>
      <c r="AX145" s="18">
        <f>SUMIFS(Fluxo!$N:$N,Fluxo!$S:$S,"&gt;"&amp;AW$5,Fluxo!$S:$S,"&lt;="&amp;AX$5,Fluxo!$D:$D,$D145)</f>
        <v>0</v>
      </c>
      <c r="AY145" s="18">
        <f>SUMIFS(Fluxo!$N:$N,Fluxo!$S:$S,"&gt;"&amp;AX$5,Fluxo!$S:$S,"&lt;="&amp;AY$5,Fluxo!$D:$D,$D145)</f>
        <v>0</v>
      </c>
      <c r="AZ145" s="18">
        <f>SUMIFS(Fluxo!$N:$N,Fluxo!$S:$S,"&gt;"&amp;AY$5,Fluxo!$S:$S,"&lt;="&amp;AZ$5,Fluxo!$D:$D,$D145)</f>
        <v>0</v>
      </c>
      <c r="BA145" s="18">
        <f>SUMIFS(Fluxo!$N:$N,Fluxo!$S:$S,"&gt;"&amp;AZ$5,Fluxo!$S:$S,"&lt;="&amp;BA$5,Fluxo!$D:$D,$D145)</f>
        <v>0</v>
      </c>
      <c r="BB145" s="18">
        <f>SUMIFS(Fluxo!$N:$N,Fluxo!$S:$S,"&gt;"&amp;BA$5,Fluxo!$S:$S,"&lt;="&amp;BB$5,Fluxo!$D:$D,$D145)</f>
        <v>0</v>
      </c>
      <c r="BC145" s="18">
        <f>SUMIFS(Fluxo!$N:$N,Fluxo!$S:$S,"&gt;"&amp;BB$5,Fluxo!$S:$S,"&lt;="&amp;BC$5,Fluxo!$D:$D,$D145)</f>
        <v>0</v>
      </c>
      <c r="BD145" s="18">
        <f>SUMIFS(Fluxo!$N:$N,Fluxo!$S:$S,"&gt;"&amp;BC$5,Fluxo!$S:$S,"&lt;="&amp;BD$5,Fluxo!$D:$D,$D145)</f>
        <v>0</v>
      </c>
      <c r="BE145" s="18">
        <f>SUMIFS(Fluxo!$N:$N,Fluxo!$S:$S,"&gt;"&amp;BD$5,Fluxo!$S:$S,"&lt;="&amp;BE$5,Fluxo!$D:$D,$D145)</f>
        <v>0</v>
      </c>
      <c r="BF145" s="18">
        <f>SUMIFS(Fluxo!$N:$N,Fluxo!$S:$S,"&gt;"&amp;BE$5,Fluxo!$S:$S,"&lt;="&amp;BF$5,Fluxo!$D:$D,$D145)</f>
        <v>0</v>
      </c>
      <c r="BG145" s="18">
        <f>SUMIFS(Fluxo!$N:$N,Fluxo!$S:$S,"&gt;"&amp;BF$5,Fluxo!$S:$S,"&lt;="&amp;BG$5,Fluxo!$D:$D,$D145)</f>
        <v>0</v>
      </c>
      <c r="BH145" s="18">
        <f>SUMIFS(Fluxo!$N:$N,Fluxo!$S:$S,"&gt;"&amp;BG$5,Fluxo!$S:$S,"&lt;="&amp;BH$5,Fluxo!$D:$D,$D145)</f>
        <v>0</v>
      </c>
      <c r="BI145" s="18">
        <f>SUMIFS(Fluxo!$N:$N,Fluxo!$S:$S,"&gt;"&amp;BH$5,Fluxo!$S:$S,"&lt;="&amp;BI$5,Fluxo!$D:$D,$D145)</f>
        <v>0</v>
      </c>
      <c r="BJ145" s="18">
        <f>SUMIFS(Fluxo!$N:$N,Fluxo!$S:$S,"&gt;"&amp;BI$5,Fluxo!$S:$S,"&lt;="&amp;BJ$5,Fluxo!$D:$D,$D145)</f>
        <v>0</v>
      </c>
      <c r="BK145" s="18">
        <f>SUMIFS(Fluxo!$N:$N,Fluxo!$S:$S,"&gt;"&amp;BJ$5,Fluxo!$S:$S,"&lt;="&amp;BK$5,Fluxo!$D:$D,$D145)</f>
        <v>0</v>
      </c>
      <c r="BL145" s="18">
        <f>SUMIFS(Fluxo!$N:$N,Fluxo!$S:$S,"&gt;"&amp;BK$5,Fluxo!$S:$S,"&lt;="&amp;BL$5,Fluxo!$D:$D,$D145)</f>
        <v>0</v>
      </c>
      <c r="BM145" s="18">
        <f>SUMIFS(Fluxo!$N:$N,Fluxo!$S:$S,"&gt;"&amp;BL$5,Fluxo!$S:$S,"&lt;="&amp;BM$5,Fluxo!$D:$D,$D145)</f>
        <v>0</v>
      </c>
      <c r="BN145" s="18">
        <f>SUMIFS(Fluxo!$N:$N,Fluxo!$S:$S,"&gt;"&amp;BM$5,Fluxo!$S:$S,"&lt;="&amp;BN$5,Fluxo!$D:$D,$D145)</f>
        <v>0</v>
      </c>
      <c r="BO145" s="18">
        <f>SUMIFS(Fluxo!$N:$N,Fluxo!$S:$S,"&gt;"&amp;BN$5,Fluxo!$S:$S,"&lt;="&amp;BO$5,Fluxo!$D:$D,$D145)</f>
        <v>0</v>
      </c>
      <c r="BP145" s="18">
        <f>SUMIFS(Fluxo!$N:$N,Fluxo!$S:$S,"&gt;"&amp;BO$5,Fluxo!$S:$S,"&lt;="&amp;BP$5,Fluxo!$D:$D,$D145)</f>
        <v>0</v>
      </c>
      <c r="BQ145" s="18">
        <f>SUMIFS(Fluxo!$N:$N,Fluxo!$S:$S,"&gt;"&amp;BP$5,Fluxo!$S:$S,"&lt;="&amp;BQ$5,Fluxo!$D:$D,$D145)</f>
        <v>0</v>
      </c>
      <c r="BR145" s="18">
        <f>SUMIFS(Fluxo!$N:$N,Fluxo!$S:$S,"&gt;"&amp;BQ$5,Fluxo!$S:$S,"&lt;="&amp;BR$5,Fluxo!$D:$D,$D145)</f>
        <v>0</v>
      </c>
      <c r="BS145" s="18">
        <f>SUMIFS(Fluxo!$N:$N,Fluxo!$S:$S,"&gt;"&amp;BR$5,Fluxo!$S:$S,"&lt;="&amp;BS$5,Fluxo!$D:$D,$D145)</f>
        <v>0</v>
      </c>
      <c r="BT145" s="18">
        <f>SUMIFS(Fluxo!$N:$N,Fluxo!$S:$S,"&gt;"&amp;BS$5,Fluxo!$S:$S,"&lt;="&amp;BT$5,Fluxo!$D:$D,$D145)</f>
        <v>0</v>
      </c>
      <c r="BU145" s="18">
        <f>SUMIFS(Fluxo!$N:$N,Fluxo!$S:$S,"&gt;"&amp;BT$5,Fluxo!$S:$S,"&lt;="&amp;BU$5,Fluxo!$D:$D,$D145)</f>
        <v>0</v>
      </c>
      <c r="BV145" s="18">
        <f>SUMIFS(Fluxo!$N:$N,Fluxo!$S:$S,"&gt;"&amp;BU$5,Fluxo!$S:$S,"&lt;="&amp;BV$5,Fluxo!$D:$D,$D145)</f>
        <v>0</v>
      </c>
      <c r="BW145" s="18">
        <f>SUMIFS(Fluxo!$N:$N,Fluxo!$S:$S,"&gt;"&amp;BV$5,Fluxo!$S:$S,"&lt;="&amp;BW$5,Fluxo!$D:$D,$D145)</f>
        <v>0</v>
      </c>
      <c r="BX145" s="18">
        <f>SUMIFS(Fluxo!$N:$N,Fluxo!$S:$S,"&gt;"&amp;BW$5,Fluxo!$S:$S,"&lt;="&amp;BX$5,Fluxo!$D:$D,$D145)</f>
        <v>0</v>
      </c>
      <c r="BY145" s="18">
        <f>SUMIFS(Fluxo!$N:$N,Fluxo!$S:$S,"&gt;"&amp;BX$5,Fluxo!$S:$S,"&lt;="&amp;BY$5,Fluxo!$D:$D,$D145)</f>
        <v>0</v>
      </c>
      <c r="BZ145" s="18">
        <f>SUMIFS(Fluxo!$N:$N,Fluxo!$S:$S,"&gt;"&amp;BY$5,Fluxo!$S:$S,"&lt;="&amp;BZ$5,Fluxo!$D:$D,$D145)</f>
        <v>0</v>
      </c>
      <c r="CA145" s="18">
        <f>SUMIFS(Fluxo!$N:$N,Fluxo!$S:$S,"&gt;"&amp;BZ$5,Fluxo!$S:$S,"&lt;="&amp;CA$5,Fluxo!$D:$D,$D145)</f>
        <v>0</v>
      </c>
      <c r="CB145" s="18">
        <f>SUMIFS(Fluxo!$N:$N,Fluxo!$S:$S,"&gt;"&amp;CA$5,Fluxo!$S:$S,"&lt;="&amp;CB$5,Fluxo!$D:$D,$D145)</f>
        <v>0</v>
      </c>
      <c r="CC145" s="18">
        <f>SUMIFS(Fluxo!$N:$N,Fluxo!$S:$S,"&gt;"&amp;CB$5,Fluxo!$S:$S,"&lt;="&amp;CC$5,Fluxo!$D:$D,$D145)</f>
        <v>0</v>
      </c>
      <c r="CD145" s="18">
        <f>SUMIFS(Fluxo!$N:$N,Fluxo!$S:$S,"&gt;"&amp;CC$5,Fluxo!$S:$S,"&lt;="&amp;CD$5,Fluxo!$D:$D,$D145)</f>
        <v>0</v>
      </c>
      <c r="CE145" s="18">
        <f>SUMIFS(Fluxo!$N:$N,Fluxo!$S:$S,"&gt;"&amp;CD$5,Fluxo!$S:$S,"&lt;="&amp;CE$5,Fluxo!$D:$D,$D145)</f>
        <v>0</v>
      </c>
      <c r="CF145" s="18">
        <f>SUMIFS(Fluxo!$N:$N,Fluxo!$S:$S,"&gt;"&amp;CE$5,Fluxo!$S:$S,"&lt;="&amp;CF$5,Fluxo!$D:$D,$D145)</f>
        <v>0</v>
      </c>
      <c r="CG145" s="18">
        <f>SUMIFS(Fluxo!$N:$N,Fluxo!$S:$S,"&gt;"&amp;CF$5,Fluxo!$S:$S,"&lt;="&amp;CG$5,Fluxo!$D:$D,$D145)</f>
        <v>0</v>
      </c>
      <c r="CH145" s="18">
        <f>SUMIFS(Fluxo!$N:$N,Fluxo!$S:$S,"&gt;"&amp;CG$5,Fluxo!$S:$S,"&lt;="&amp;CH$5,Fluxo!$D:$D,$D145)</f>
        <v>0</v>
      </c>
      <c r="CI145" s="18">
        <f>SUMIFS(Fluxo!$N:$N,Fluxo!$S:$S,"&gt;"&amp;CH$5,Fluxo!$S:$S,"&lt;="&amp;CI$5,Fluxo!$D:$D,$D145)</f>
        <v>0</v>
      </c>
      <c r="CJ145" s="18">
        <f>SUMIFS(Fluxo!$N:$N,Fluxo!$S:$S,"&gt;"&amp;CI$5,Fluxo!$S:$S,"&lt;="&amp;CJ$5,Fluxo!$D:$D,$D145)</f>
        <v>0</v>
      </c>
      <c r="CK145" s="18">
        <f>SUMIFS(Fluxo!$N:$N,Fluxo!$S:$S,"&gt;"&amp;CJ$5,Fluxo!$S:$S,"&lt;="&amp;CK$5,Fluxo!$D:$D,$D145)</f>
        <v>0</v>
      </c>
      <c r="CL145" s="18">
        <f>SUMIFS(Fluxo!$N:$N,Fluxo!$S:$S,"&gt;"&amp;CK$5,Fluxo!$S:$S,"&lt;="&amp;CL$5,Fluxo!$D:$D,$D145)</f>
        <v>0</v>
      </c>
      <c r="CM145" s="18">
        <f>SUMIFS(Fluxo!$N:$N,Fluxo!$S:$S,"&gt;"&amp;CL$5,Fluxo!$S:$S,"&lt;="&amp;CM$5,Fluxo!$D:$D,$D145)</f>
        <v>0</v>
      </c>
      <c r="CN145" s="18">
        <f>SUMIFS(Fluxo!$N:$N,Fluxo!$S:$S,"&gt;"&amp;CM$5,Fluxo!$S:$S,"&lt;="&amp;CN$5,Fluxo!$D:$D,$D145)</f>
        <v>0</v>
      </c>
      <c r="CO145" s="18">
        <f>SUMIFS(Fluxo!$N:$N,Fluxo!$S:$S,"&gt;"&amp;CN$5,Fluxo!$S:$S,"&lt;="&amp;CO$5,Fluxo!$D:$D,$D145)</f>
        <v>0</v>
      </c>
      <c r="CP145" s="18">
        <f>SUMIFS(Fluxo!$N:$N,Fluxo!$S:$S,"&gt;"&amp;CO$5,Fluxo!$S:$S,"&lt;="&amp;CP$5,Fluxo!$D:$D,$D145)</f>
        <v>0</v>
      </c>
      <c r="CQ145" s="18">
        <f>SUMIFS(Fluxo!$N:$N,Fluxo!$S:$S,"&gt;"&amp;CP$5,Fluxo!$S:$S,"&lt;="&amp;CQ$5,Fluxo!$D:$D,$D145)</f>
        <v>0</v>
      </c>
      <c r="CR145" s="18">
        <f>SUMIFS(Fluxo!$N:$N,Fluxo!$S:$S,"&gt;"&amp;CQ$5,Fluxo!$S:$S,"&lt;="&amp;CR$5,Fluxo!$D:$D,$D145)</f>
        <v>0</v>
      </c>
      <c r="CS145" s="18">
        <f>SUMIFS(Fluxo!$N:$N,Fluxo!$S:$S,"&gt;"&amp;CR$5,Fluxo!$S:$S,"&lt;="&amp;CS$5,Fluxo!$D:$D,$D145)</f>
        <v>0</v>
      </c>
      <c r="CT145" s="18">
        <f>SUMIFS(Fluxo!$N:$N,Fluxo!$S:$S,"&gt;"&amp;CS$5,Fluxo!$S:$S,"&lt;="&amp;CT$5,Fluxo!$D:$D,$D145)</f>
        <v>0</v>
      </c>
      <c r="CU145" s="18">
        <f>SUMIFS(Fluxo!$N:$N,Fluxo!$S:$S,"&gt;"&amp;CT$5,Fluxo!$S:$S,"&lt;="&amp;CU$5,Fluxo!$D:$D,$D145)</f>
        <v>0</v>
      </c>
      <c r="CV145" s="18">
        <f>SUMIFS(Fluxo!$N:$N,Fluxo!$S:$S,"&gt;"&amp;CU$5,Fluxo!$S:$S,"&lt;="&amp;CV$5,Fluxo!$D:$D,$D145)</f>
        <v>0</v>
      </c>
      <c r="CW145" s="18">
        <f>SUMIFS(Fluxo!$N:$N,Fluxo!$S:$S,"&gt;"&amp;CV$5,Fluxo!$S:$S,"&lt;="&amp;CW$5,Fluxo!$D:$D,$D145)</f>
        <v>0</v>
      </c>
      <c r="CX145" s="18">
        <f>SUMIFS(Fluxo!$N:$N,Fluxo!$S:$S,"&gt;"&amp;CW$5,Fluxo!$S:$S,"&lt;="&amp;CX$5,Fluxo!$D:$D,$D145)</f>
        <v>0</v>
      </c>
      <c r="CY145" s="18">
        <f>SUMIFS(Fluxo!$N:$N,Fluxo!$S:$S,"&gt;"&amp;CX$5,Fluxo!$S:$S,"&lt;="&amp;CY$5,Fluxo!$D:$D,$D145)</f>
        <v>0</v>
      </c>
      <c r="CZ145" s="18">
        <f>SUMIFS(Fluxo!$N:$N,Fluxo!$S:$S,"&gt;"&amp;CY$5,Fluxo!$S:$S,"&lt;="&amp;CZ$5,Fluxo!$D:$D,$D145)</f>
        <v>0</v>
      </c>
      <c r="DA145" s="18">
        <f>SUMIFS(Fluxo!$N:$N,Fluxo!$S:$S,"&gt;"&amp;CZ$5,Fluxo!$S:$S,"&lt;="&amp;DA$5,Fluxo!$D:$D,$D145)</f>
        <v>0</v>
      </c>
      <c r="DB145" s="18">
        <f>SUMIFS(Fluxo!$N:$N,Fluxo!$S:$S,"&gt;"&amp;DA$5,Fluxo!$S:$S,"&lt;="&amp;DB$5,Fluxo!$D:$D,$D145)</f>
        <v>0</v>
      </c>
      <c r="DC145" s="18">
        <f>SUMIFS(Fluxo!$N:$N,Fluxo!$S:$S,"&gt;"&amp;DB$5,Fluxo!$S:$S,"&lt;="&amp;DC$5,Fluxo!$D:$D,$D145)</f>
        <v>0</v>
      </c>
      <c r="DD145" s="18">
        <f>SUMIFS(Fluxo!$N:$N,Fluxo!$S:$S,"&gt;"&amp;DC$5,Fluxo!$S:$S,"&lt;="&amp;DD$5,Fluxo!$D:$D,$D145)</f>
        <v>0</v>
      </c>
      <c r="DE145" s="18">
        <f>SUMIFS(Fluxo!$N:$N,Fluxo!$S:$S,"&gt;"&amp;DD$5,Fluxo!$S:$S,"&lt;="&amp;DE$5,Fluxo!$D:$D,$D145)</f>
        <v>0</v>
      </c>
      <c r="DF145" s="18">
        <f>SUMIFS(Fluxo!$N:$N,Fluxo!$S:$S,"&gt;"&amp;DE$5,Fluxo!$S:$S,"&lt;="&amp;DF$5,Fluxo!$D:$D,$D145)</f>
        <v>0</v>
      </c>
      <c r="DG145" s="18">
        <f>SUMIFS(Fluxo!$N:$N,Fluxo!$S:$S,"&gt;"&amp;DF$5,Fluxo!$S:$S,"&lt;="&amp;DG$5,Fluxo!$D:$D,$D145)</f>
        <v>0</v>
      </c>
      <c r="DH145" s="18">
        <f>SUMIFS(Fluxo!$N:$N,Fluxo!$S:$S,"&gt;"&amp;DG$5,Fluxo!$S:$S,"&lt;="&amp;DH$5,Fluxo!$D:$D,$D145)</f>
        <v>0</v>
      </c>
      <c r="DI145" s="18">
        <f>SUMIFS(Fluxo!$N:$N,Fluxo!$S:$S,"&gt;"&amp;DH$5,Fluxo!$S:$S,"&lt;="&amp;DI$5,Fluxo!$D:$D,$D145)</f>
        <v>0</v>
      </c>
      <c r="DJ145" s="18">
        <f>SUMIFS(Fluxo!$N:$N,Fluxo!$S:$S,"&gt;"&amp;DI$5,Fluxo!$S:$S,"&lt;="&amp;DJ$5,Fluxo!$D:$D,$D145)</f>
        <v>0</v>
      </c>
      <c r="DK145" s="18">
        <f>SUMIFS(Fluxo!$N:$N,Fluxo!$S:$S,"&gt;"&amp;DJ$5,Fluxo!$S:$S,"&lt;="&amp;DK$5,Fluxo!$D:$D,$D145)</f>
        <v>0</v>
      </c>
      <c r="DL145" s="18">
        <f>SUMIFS(Fluxo!$N:$N,Fluxo!$S:$S,"&gt;"&amp;DK$5,Fluxo!$S:$S,"&lt;="&amp;DL$5,Fluxo!$D:$D,$D145)</f>
        <v>0</v>
      </c>
      <c r="DM145" s="18">
        <f>SUMIFS(Fluxo!$N:$N,Fluxo!$S:$S,"&gt;"&amp;DL$5,Fluxo!$S:$S,"&lt;="&amp;DM$5,Fluxo!$D:$D,$D145)</f>
        <v>0</v>
      </c>
      <c r="DN145" s="18">
        <f>SUMIFS(Fluxo!$N:$N,Fluxo!$S:$S,"&gt;"&amp;DM$5,Fluxo!$S:$S,"&lt;="&amp;DN$5,Fluxo!$D:$D,$D145)</f>
        <v>0</v>
      </c>
      <c r="DO145" s="18">
        <f>SUMIFS(Fluxo!$N:$N,Fluxo!$S:$S,"&gt;"&amp;DN$5,Fluxo!$S:$S,"&lt;="&amp;DO$5,Fluxo!$D:$D,$D145)</f>
        <v>0</v>
      </c>
      <c r="DP145" s="18">
        <f>SUMIFS(Fluxo!$N:$N,Fluxo!$S:$S,"&gt;"&amp;DO$5,Fluxo!$S:$S,"&lt;="&amp;DP$5,Fluxo!$D:$D,$D145)</f>
        <v>0</v>
      </c>
      <c r="DQ145" s="18">
        <f>SUMIFS(Fluxo!$N:$N,Fluxo!$S:$S,"&gt;"&amp;DP$5,Fluxo!$S:$S,"&lt;="&amp;DQ$5,Fluxo!$D:$D,$D145)</f>
        <v>0</v>
      </c>
      <c r="DR145" s="18">
        <f>SUMIFS(Fluxo!$N:$N,Fluxo!$S:$S,"&gt;"&amp;DQ$5,Fluxo!$S:$S,"&lt;="&amp;DR$5,Fluxo!$D:$D,$D145)</f>
        <v>0</v>
      </c>
      <c r="DS145" s="18">
        <f>SUMIFS(Fluxo!$N:$N,Fluxo!$S:$S,"&gt;"&amp;DR$5,Fluxo!$S:$S,"&lt;="&amp;DS$5,Fluxo!$D:$D,$D145)</f>
        <v>0</v>
      </c>
      <c r="DT145" s="18">
        <f>SUMIFS(Fluxo!$N:$N,Fluxo!$S:$S,"&gt;"&amp;DS$5,Fluxo!$S:$S,"&lt;="&amp;DT$5,Fluxo!$D:$D,$D145)</f>
        <v>0</v>
      </c>
      <c r="DU145" s="18">
        <f>SUMIFS(Fluxo!$N:$N,Fluxo!$S:$S,"&gt;"&amp;DT$5,Fluxo!$S:$S,"&lt;="&amp;DU$5,Fluxo!$D:$D,$D145)</f>
        <v>0</v>
      </c>
      <c r="DV145" s="18">
        <f>SUMIFS(Fluxo!$N:$N,Fluxo!$S:$S,"&gt;"&amp;DU$5,Fluxo!$S:$S,"&lt;="&amp;DV$5,Fluxo!$D:$D,$D145)</f>
        <v>0</v>
      </c>
      <c r="DW145" s="18">
        <f>SUMIFS(Fluxo!$N:$N,Fluxo!$S:$S,"&gt;"&amp;DV$5,Fluxo!$S:$S,"&lt;="&amp;DW$5,Fluxo!$D:$D,$D145)</f>
        <v>0</v>
      </c>
      <c r="DX145" s="18">
        <f>SUMIFS(Fluxo!$N:$N,Fluxo!$S:$S,"&gt;"&amp;DW$5,Fluxo!$S:$S,"&lt;="&amp;DX$5,Fluxo!$D:$D,$D145)</f>
        <v>0</v>
      </c>
      <c r="DY145" s="18">
        <f>SUMIFS(Fluxo!$N:$N,Fluxo!$S:$S,"&gt;"&amp;DX$5,Fluxo!$S:$S,"&lt;="&amp;DY$5,Fluxo!$D:$D,$D145)</f>
        <v>0</v>
      </c>
      <c r="DZ145" s="18">
        <f>SUMIFS(Fluxo!$N:$N,Fluxo!$S:$S,"&gt;"&amp;DY$5,Fluxo!$S:$S,"&lt;="&amp;DZ$5,Fluxo!$D:$D,$D145)</f>
        <v>0</v>
      </c>
      <c r="EA145" s="18">
        <f>SUMIFS(Fluxo!$N:$N,Fluxo!$S:$S,"&gt;"&amp;DZ$5,Fluxo!$S:$S,"&lt;="&amp;EA$5,Fluxo!$D:$D,$D145)</f>
        <v>0</v>
      </c>
      <c r="EB145" s="18">
        <f>SUMIFS(Fluxo!$N:$N,Fluxo!$S:$S,"&gt;"&amp;EA$5,Fluxo!$S:$S,"&lt;="&amp;EB$5,Fluxo!$D:$D,$D145)</f>
        <v>0</v>
      </c>
      <c r="EC145" s="18">
        <f>SUMIFS(Fluxo!$N:$N,Fluxo!$S:$S,"&gt;"&amp;EB$5,Fluxo!$S:$S,"&lt;="&amp;EC$5,Fluxo!$D:$D,$D145)</f>
        <v>0</v>
      </c>
      <c r="ED145" s="18">
        <f>SUMIFS(Fluxo!$N:$N,Fluxo!$S:$S,"&gt;"&amp;EC$5,Fluxo!$S:$S,"&lt;="&amp;ED$5,Fluxo!$D:$D,$D145)</f>
        <v>0</v>
      </c>
      <c r="EE145" s="18">
        <f>SUMIFS(Fluxo!$N:$N,Fluxo!$S:$S,"&gt;"&amp;ED$5,Fluxo!$S:$S,"&lt;="&amp;EE$5,Fluxo!$D:$D,$D145)</f>
        <v>0</v>
      </c>
      <c r="EF145" s="18">
        <f>SUMIFS(Fluxo!$N:$N,Fluxo!$S:$S,"&gt;"&amp;EE$5,Fluxo!$S:$S,"&lt;="&amp;EF$5,Fluxo!$D:$D,$D145)</f>
        <v>0</v>
      </c>
      <c r="EG145" s="18">
        <f>SUMIFS(Fluxo!$N:$N,Fluxo!$S:$S,"&gt;"&amp;EF$5,Fluxo!$S:$S,"&lt;="&amp;EG$5,Fluxo!$D:$D,$D145)</f>
        <v>0</v>
      </c>
      <c r="EH145" s="18">
        <f>SUMIFS(Fluxo!$N:$N,Fluxo!$S:$S,"&gt;"&amp;EG$5,Fluxo!$S:$S,"&lt;="&amp;EH$5,Fluxo!$D:$D,$D145)</f>
        <v>0</v>
      </c>
      <c r="EI145" s="18">
        <f>SUMIFS(Fluxo!$N:$N,Fluxo!$S:$S,"&gt;"&amp;EH$5,Fluxo!$S:$S,"&lt;="&amp;EI$5,Fluxo!$D:$D,$D145)</f>
        <v>0</v>
      </c>
      <c r="EJ145" s="18">
        <f>SUMIFS(Fluxo!$N:$N,Fluxo!$S:$S,"&gt;"&amp;EI$5,Fluxo!$S:$S,"&lt;="&amp;EJ$5,Fluxo!$D:$D,$D145)</f>
        <v>0</v>
      </c>
      <c r="EK145" s="18">
        <f>SUMIFS(Fluxo!$N:$N,Fluxo!$S:$S,"&gt;"&amp;EJ$5,Fluxo!$S:$S,"&lt;="&amp;EK$5,Fluxo!$D:$D,$D145)</f>
        <v>0</v>
      </c>
      <c r="EL145" s="18">
        <f>SUMIFS(Fluxo!$N:$N,Fluxo!$S:$S,"&gt;"&amp;EK$5,Fluxo!$S:$S,"&lt;="&amp;EL$5,Fluxo!$D:$D,$D145)</f>
        <v>0</v>
      </c>
      <c r="EM145" s="18">
        <f>SUMIFS(Fluxo!$N:$N,Fluxo!$S:$S,"&gt;"&amp;EL$5,Fluxo!$S:$S,"&lt;="&amp;EM$5,Fluxo!$D:$D,$D145)</f>
        <v>0</v>
      </c>
      <c r="EN145" s="18">
        <f>SUMIFS(Fluxo!$N:$N,Fluxo!$S:$S,"&gt;"&amp;EM$5,Fluxo!$S:$S,"&lt;="&amp;EN$5,Fluxo!$D:$D,$D145)</f>
        <v>0</v>
      </c>
      <c r="EO145" s="18">
        <f>SUMIFS(Fluxo!$N:$N,Fluxo!$S:$S,"&gt;"&amp;EN$5,Fluxo!$S:$S,"&lt;="&amp;EO$5,Fluxo!$D:$D,$D145)</f>
        <v>0</v>
      </c>
      <c r="EP145" s="18">
        <f>SUMIFS(Fluxo!$N:$N,Fluxo!$S:$S,"&gt;"&amp;EO$5,Fluxo!$S:$S,"&lt;="&amp;EP$5,Fluxo!$D:$D,$D145)</f>
        <v>0</v>
      </c>
      <c r="EQ145" s="18">
        <f>SUMIFS(Fluxo!$N:$N,Fluxo!$S:$S,"&gt;"&amp;EP$5,Fluxo!$S:$S,"&lt;="&amp;EQ$5,Fluxo!$D:$D,$D145)</f>
        <v>0</v>
      </c>
      <c r="ER145" s="18">
        <f>SUMIFS(Fluxo!$N:$N,Fluxo!$S:$S,"&gt;"&amp;EQ$5,Fluxo!$S:$S,"&lt;="&amp;ER$5,Fluxo!$D:$D,$D145)</f>
        <v>0</v>
      </c>
      <c r="ES145" s="18">
        <f>SUMIFS(Fluxo!$N:$N,Fluxo!$S:$S,"&gt;"&amp;ER$5,Fluxo!$S:$S,"&lt;="&amp;ES$5,Fluxo!$D:$D,$D145)</f>
        <v>0</v>
      </c>
      <c r="ET145" s="18">
        <f>SUMIFS(Fluxo!$N:$N,Fluxo!$S:$S,"&gt;"&amp;ES$5,Fluxo!$S:$S,"&lt;="&amp;ET$5,Fluxo!$D:$D,$D145)</f>
        <v>0</v>
      </c>
      <c r="EU145" s="18">
        <f>SUMIFS(Fluxo!$N:$N,Fluxo!$S:$S,"&gt;"&amp;ET$5,Fluxo!$S:$S,"&lt;="&amp;EU$5,Fluxo!$D:$D,$D145)</f>
        <v>0</v>
      </c>
      <c r="EV145" s="18">
        <f>SUMIFS(Fluxo!$N:$N,Fluxo!$S:$S,"&gt;"&amp;EU$5,Fluxo!$S:$S,"&lt;="&amp;EV$5,Fluxo!$D:$D,$D145)</f>
        <v>0</v>
      </c>
      <c r="EW145" s="18">
        <f>SUMIFS(Fluxo!$N:$N,Fluxo!$S:$S,"&gt;"&amp;EV$5,Fluxo!$S:$S,"&lt;="&amp;EW$5,Fluxo!$D:$D,$D145)</f>
        <v>0</v>
      </c>
      <c r="EX145" s="18">
        <f>SUMIFS(Fluxo!$N:$N,Fluxo!$S:$S,"&gt;"&amp;EW$5,Fluxo!$S:$S,"&lt;="&amp;EX$5,Fluxo!$D:$D,$D145)</f>
        <v>0</v>
      </c>
      <c r="EY145" s="18">
        <f>SUMIFS(Fluxo!$N:$N,Fluxo!$S:$S,"&gt;"&amp;EX$5,Fluxo!$S:$S,"&lt;="&amp;EY$5,Fluxo!$D:$D,$D145)</f>
        <v>0</v>
      </c>
      <c r="EZ145" s="18">
        <f>SUMIFS(Fluxo!$N:$N,Fluxo!$S:$S,"&gt;"&amp;EY$5,Fluxo!$S:$S,"&lt;="&amp;EZ$5,Fluxo!$D:$D,$D145)</f>
        <v>0</v>
      </c>
      <c r="FA145" s="18">
        <f>SUMIFS(Fluxo!$N:$N,Fluxo!$S:$S,"&gt;"&amp;EZ$5,Fluxo!$S:$S,"&lt;="&amp;FA$5,Fluxo!$D:$D,$D145)</f>
        <v>0</v>
      </c>
      <c r="FB145" s="18">
        <f>SUMIFS(Fluxo!$N:$N,Fluxo!$S:$S,"&gt;"&amp;FA$5,Fluxo!$S:$S,"&lt;="&amp;FB$5,Fluxo!$D:$D,$D145)</f>
        <v>0</v>
      </c>
      <c r="FC145" s="18">
        <f>SUMIFS(Fluxo!$N:$N,Fluxo!$S:$S,"&gt;"&amp;FB$5,Fluxo!$S:$S,"&lt;="&amp;FC$5,Fluxo!$D:$D,$D145)</f>
        <v>0</v>
      </c>
      <c r="FD145" s="18">
        <f>SUMIFS(Fluxo!$N:$N,Fluxo!$S:$S,"&gt;"&amp;FC$5,Fluxo!$S:$S,"&lt;="&amp;FD$5,Fluxo!$D:$D,$D145)</f>
        <v>0</v>
      </c>
      <c r="FE145" s="18">
        <f>SUMIFS(Fluxo!$N:$N,Fluxo!$S:$S,"&gt;"&amp;FD$5,Fluxo!$S:$S,"&lt;="&amp;FE$5,Fluxo!$D:$D,$D145)</f>
        <v>0</v>
      </c>
      <c r="FF145" s="18">
        <f>SUMIFS(Fluxo!$N:$N,Fluxo!$S:$S,"&gt;"&amp;FE$5,Fluxo!$S:$S,"&lt;="&amp;FF$5,Fluxo!$D:$D,$D145)</f>
        <v>0</v>
      </c>
      <c r="FG145" s="18">
        <f>SUMIFS(Fluxo!$N:$N,Fluxo!$S:$S,"&gt;"&amp;FF$5,Fluxo!$S:$S,"&lt;="&amp;FG$5,Fluxo!$D:$D,$D145)</f>
        <v>0</v>
      </c>
      <c r="FH145" s="18">
        <f>SUMIFS(Fluxo!$N:$N,Fluxo!$S:$S,"&gt;"&amp;FG$5,Fluxo!$S:$S,"&lt;="&amp;FH$5,Fluxo!$D:$D,$D145)</f>
        <v>0</v>
      </c>
      <c r="FI145" s="18">
        <f>SUMIFS(Fluxo!$N:$N,Fluxo!$S:$S,"&gt;"&amp;FH$5,Fluxo!$S:$S,"&lt;="&amp;FI$5,Fluxo!$D:$D,$D145)</f>
        <v>0</v>
      </c>
      <c r="FJ145" s="18">
        <f>SUMIFS(Fluxo!$N:$N,Fluxo!$S:$S,"&gt;"&amp;FI$5,Fluxo!$S:$S,"&lt;="&amp;FJ$5,Fluxo!$D:$D,$D145)</f>
        <v>0</v>
      </c>
      <c r="FK145" s="18">
        <f>SUMIFS(Fluxo!$N:$N,Fluxo!$S:$S,"&gt;"&amp;FJ$5,Fluxo!$S:$S,"&lt;="&amp;FK$5,Fluxo!$D:$D,$D145)</f>
        <v>0</v>
      </c>
      <c r="FL145" s="18">
        <f>SUMIFS(Fluxo!$N:$N,Fluxo!$S:$S,"&gt;"&amp;FK$5,Fluxo!$S:$S,"&lt;="&amp;FL$5,Fluxo!$D:$D,$D145)</f>
        <v>0</v>
      </c>
      <c r="FM145" s="18">
        <f>SUMIFS(Fluxo!$N:$N,Fluxo!$S:$S,"&gt;"&amp;FL$5,Fluxo!$S:$S,"&lt;="&amp;FM$5,Fluxo!$D:$D,$D145)</f>
        <v>0</v>
      </c>
      <c r="FN145" s="18">
        <f>SUMIFS(Fluxo!$N:$N,Fluxo!$S:$S,"&gt;"&amp;FM$5,Fluxo!$S:$S,"&lt;="&amp;FN$5,Fluxo!$D:$D,$D145)</f>
        <v>0</v>
      </c>
      <c r="FO145" s="18">
        <f>SUMIFS(Fluxo!$N:$N,Fluxo!$S:$S,"&gt;"&amp;FN$5,Fluxo!$S:$S,"&lt;="&amp;FO$5,Fluxo!$D:$D,$D145)</f>
        <v>0</v>
      </c>
      <c r="FP145" s="18">
        <f>SUMIFS(Fluxo!$N:$N,Fluxo!$S:$S,"&gt;"&amp;FO$5,Fluxo!$S:$S,"&lt;="&amp;FP$5,Fluxo!$D:$D,$D145)</f>
        <v>0</v>
      </c>
      <c r="FQ145" s="18">
        <f>SUMIFS(Fluxo!$N:$N,Fluxo!$S:$S,"&gt;"&amp;FP$5,Fluxo!$S:$S,"&lt;="&amp;FQ$5,Fluxo!$D:$D,$D145)</f>
        <v>0</v>
      </c>
      <c r="FR145" s="18">
        <f>SUMIFS(Fluxo!$N:$N,Fluxo!$S:$S,"&gt;"&amp;FQ$5,Fluxo!$S:$S,"&lt;="&amp;FR$5,Fluxo!$D:$D,$D145)</f>
        <v>0</v>
      </c>
      <c r="FS145" s="18">
        <f>SUMIFS(Fluxo!$N:$N,Fluxo!$S:$S,"&gt;"&amp;FR$5,Fluxo!$S:$S,"&lt;="&amp;FS$5,Fluxo!$D:$D,$D145)</f>
        <v>0</v>
      </c>
      <c r="FT145" s="18">
        <f>SUMIFS(Fluxo!$N:$N,Fluxo!$S:$S,"&gt;"&amp;FS$5,Fluxo!$S:$S,"&lt;="&amp;FT$5,Fluxo!$D:$D,$D145)</f>
        <v>0</v>
      </c>
      <c r="FU145" s="18">
        <f>SUMIFS(Fluxo!$N:$N,Fluxo!$S:$S,"&gt;"&amp;FT$5,Fluxo!$S:$S,"&lt;="&amp;FU$5,Fluxo!$D:$D,$D145)</f>
        <v>0</v>
      </c>
      <c r="FV145" s="18">
        <f>SUMIFS(Fluxo!$N:$N,Fluxo!$S:$S,"&gt;"&amp;FU$5,Fluxo!$S:$S,"&lt;="&amp;FV$5,Fluxo!$D:$D,$D145)</f>
        <v>0</v>
      </c>
      <c r="FW145" s="18">
        <f>SUMIFS(Fluxo!$N:$N,Fluxo!$S:$S,"&gt;"&amp;FV$5,Fluxo!$S:$S,"&lt;="&amp;FW$5,Fluxo!$D:$D,$D145)</f>
        <v>0</v>
      </c>
      <c r="FX145" s="18">
        <f>SUMIFS(Fluxo!$N:$N,Fluxo!$S:$S,"&gt;"&amp;FW$5,Fluxo!$S:$S,"&lt;="&amp;FX$5,Fluxo!$D:$D,$D145)</f>
        <v>0</v>
      </c>
      <c r="FY145" s="18">
        <f>SUMIFS(Fluxo!$N:$N,Fluxo!$S:$S,"&gt;"&amp;FX$5,Fluxo!$S:$S,"&lt;="&amp;FY$5,Fluxo!$D:$D,$D145)</f>
        <v>0</v>
      </c>
      <c r="FZ145" s="18">
        <f>SUMIFS(Fluxo!$N:$N,Fluxo!$S:$S,"&gt;"&amp;FY$5,Fluxo!$S:$S,"&lt;="&amp;FZ$5,Fluxo!$D:$D,$D145)</f>
        <v>0</v>
      </c>
      <c r="GA145" s="18">
        <f>SUMIFS(Fluxo!$N:$N,Fluxo!$S:$S,"&gt;"&amp;FZ$5,Fluxo!$S:$S,"&lt;="&amp;GA$5,Fluxo!$D:$D,$D145)</f>
        <v>0</v>
      </c>
      <c r="GB145" s="18">
        <f>SUMIFS(Fluxo!$N:$N,Fluxo!$S:$S,"&gt;"&amp;GA$5,Fluxo!$S:$S,"&lt;="&amp;GB$5,Fluxo!$D:$D,$D145)</f>
        <v>0</v>
      </c>
      <c r="GC145" s="18">
        <f>SUMIFS(Fluxo!$N:$N,Fluxo!$S:$S,"&gt;"&amp;GB$5,Fluxo!$S:$S,"&lt;="&amp;GC$5,Fluxo!$D:$D,$D145)</f>
        <v>0</v>
      </c>
      <c r="GD145" s="18">
        <f>SUMIFS(Fluxo!$N:$N,Fluxo!$S:$S,"&gt;"&amp;GC$5,Fluxo!$S:$S,"&lt;="&amp;GD$5,Fluxo!$D:$D,$D145)</f>
        <v>0</v>
      </c>
      <c r="GE145" s="18">
        <f>SUMIFS(Fluxo!$N:$N,Fluxo!$S:$S,"&gt;"&amp;GD$5,Fluxo!$S:$S,"&lt;="&amp;GE$5,Fluxo!$D:$D,$D145)</f>
        <v>0</v>
      </c>
      <c r="GF145" s="18">
        <f>SUMIFS(Fluxo!$N:$N,Fluxo!$S:$S,"&gt;"&amp;GE$5,Fluxo!$S:$S,"&lt;="&amp;GF$5,Fluxo!$D:$D,$D145)</f>
        <v>0</v>
      </c>
      <c r="GG145" s="18">
        <f>SUMIFS(Fluxo!$N:$N,Fluxo!$S:$S,"&gt;"&amp;GF$5,Fluxo!$S:$S,"&lt;="&amp;GG$5,Fluxo!$D:$D,$D145)</f>
        <v>0</v>
      </c>
      <c r="GH145" s="18">
        <f>SUMIFS(Fluxo!$N:$N,Fluxo!$S:$S,"&gt;"&amp;GG$5,Fluxo!$S:$S,"&lt;="&amp;GH$5,Fluxo!$D:$D,$D145)</f>
        <v>0</v>
      </c>
      <c r="GI145" s="18">
        <f>SUMIFS(Fluxo!$N:$N,Fluxo!$S:$S,"&gt;"&amp;GH$5,Fluxo!$S:$S,"&lt;="&amp;GI$5,Fluxo!$D:$D,$D145)</f>
        <v>0</v>
      </c>
      <c r="GJ145" s="18">
        <f>SUMIFS(Fluxo!$N:$N,Fluxo!$S:$S,"&gt;"&amp;GI$5,Fluxo!$S:$S,"&lt;="&amp;GJ$5,Fluxo!$D:$D,$D145)</f>
        <v>0</v>
      </c>
      <c r="GK145" s="18">
        <f>SUMIFS(Fluxo!$N:$N,Fluxo!$S:$S,"&gt;"&amp;GJ$5,Fluxo!$S:$S,"&lt;="&amp;GK$5,Fluxo!$D:$D,$D145)</f>
        <v>0</v>
      </c>
      <c r="GL145" s="18">
        <f>SUMIFS(Fluxo!$N:$N,Fluxo!$S:$S,"&gt;"&amp;GK$5,Fluxo!$S:$S,"&lt;="&amp;GL$5,Fluxo!$D:$D,$D145)</f>
        <v>0</v>
      </c>
      <c r="GM145" s="18">
        <f>SUMIFS(Fluxo!$N:$N,Fluxo!$S:$S,"&gt;"&amp;GL$5,Fluxo!$S:$S,"&lt;="&amp;GM$5,Fluxo!$D:$D,$D145)</f>
        <v>0</v>
      </c>
      <c r="GN145" s="18">
        <f>SUMIFS(Fluxo!$N:$N,Fluxo!$S:$S,"&gt;"&amp;GM$5,Fluxo!$S:$S,"&lt;="&amp;GN$5,Fluxo!$D:$D,$D145)</f>
        <v>0</v>
      </c>
      <c r="GO145" s="18">
        <f>SUMIFS(Fluxo!$N:$N,Fluxo!$S:$S,"&gt;"&amp;GN$5,Fluxo!$S:$S,"&lt;="&amp;GO$5,Fluxo!$D:$D,$D145)</f>
        <v>0</v>
      </c>
      <c r="GP145" s="18">
        <f>SUMIFS(Fluxo!$N:$N,Fluxo!$S:$S,"&gt;"&amp;GO$5,Fluxo!$S:$S,"&lt;="&amp;GP$5,Fluxo!$D:$D,$D145)</f>
        <v>0</v>
      </c>
      <c r="GQ145" s="18">
        <f>SUMIFS(Fluxo!$N:$N,Fluxo!$S:$S,"&gt;"&amp;GP$5,Fluxo!$S:$S,"&lt;="&amp;GQ$5,Fluxo!$D:$D,$D145)</f>
        <v>0</v>
      </c>
      <c r="GR145" s="18">
        <f>SUMIFS(Fluxo!$N:$N,Fluxo!$S:$S,"&gt;"&amp;GQ$5,Fluxo!$S:$S,"&lt;="&amp;GR$5,Fluxo!$D:$D,$D145)</f>
        <v>0</v>
      </c>
      <c r="GS145" s="18">
        <f>SUMIFS(Fluxo!$N:$N,Fluxo!$S:$S,"&gt;"&amp;GR$5,Fluxo!$S:$S,"&lt;="&amp;GS$5,Fluxo!$D:$D,$D145)</f>
        <v>0</v>
      </c>
      <c r="GT145" s="18">
        <f>SUMIFS(Fluxo!$N:$N,Fluxo!$S:$S,"&gt;"&amp;GS$5,Fluxo!$S:$S,"&lt;="&amp;GT$5,Fluxo!$D:$D,$D145)</f>
        <v>0</v>
      </c>
      <c r="GU145" s="18">
        <f>SUMIFS(Fluxo!$N:$N,Fluxo!$S:$S,"&gt;"&amp;GT$5,Fluxo!$S:$S,"&lt;="&amp;GU$5,Fluxo!$D:$D,$D145)</f>
        <v>0</v>
      </c>
      <c r="GV145" s="18">
        <f>SUMIFS(Fluxo!$N:$N,Fluxo!$S:$S,"&gt;"&amp;GU$5,Fluxo!$S:$S,"&lt;="&amp;GV$5,Fluxo!$D:$D,$D145)</f>
        <v>0</v>
      </c>
      <c r="GW145" s="18">
        <f>SUMIFS(Fluxo!$N:$N,Fluxo!$S:$S,"&gt;"&amp;GV$5,Fluxo!$S:$S,"&lt;="&amp;GW$5,Fluxo!$D:$D,$D145)</f>
        <v>0</v>
      </c>
      <c r="GX145" s="18">
        <f>SUMIFS(Fluxo!$N:$N,Fluxo!$S:$S,"&gt;"&amp;GW$5,Fluxo!$S:$S,"&lt;="&amp;GX$5,Fluxo!$D:$D,$D145)</f>
        <v>0</v>
      </c>
      <c r="GY145" s="18">
        <f>SUMIFS(Fluxo!$N:$N,Fluxo!$S:$S,"&gt;"&amp;GX$5,Fluxo!$S:$S,"&lt;="&amp;GY$5,Fluxo!$D:$D,$D145)</f>
        <v>0</v>
      </c>
      <c r="GZ145" s="18">
        <f>SUMIFS(Fluxo!$N:$N,Fluxo!$S:$S,"&gt;"&amp;GY$5,Fluxo!$S:$S,"&lt;="&amp;GZ$5,Fluxo!$D:$D,$D145)</f>
        <v>0</v>
      </c>
      <c r="HA145" s="18">
        <f>SUMIFS(Fluxo!$N:$N,Fluxo!$S:$S,"&gt;"&amp;GZ$5,Fluxo!$S:$S,"&lt;="&amp;HA$5,Fluxo!$D:$D,$D145)</f>
        <v>0</v>
      </c>
      <c r="HB145" s="18">
        <f>SUMIFS(Fluxo!$N:$N,Fluxo!$S:$S,"&gt;"&amp;HA$5,Fluxo!$S:$S,"&lt;="&amp;HB$5,Fluxo!$D:$D,$D145)</f>
        <v>0</v>
      </c>
      <c r="HC145" s="18">
        <f>SUMIFS(Fluxo!$N:$N,Fluxo!$S:$S,"&gt;"&amp;HB$5,Fluxo!$S:$S,"&lt;="&amp;HC$5,Fluxo!$D:$D,$D145)</f>
        <v>0</v>
      </c>
      <c r="HD145" s="18">
        <f>SUMIFS(Fluxo!$N:$N,Fluxo!$S:$S,"&gt;"&amp;HC$5,Fluxo!$S:$S,"&lt;="&amp;HD$5,Fluxo!$D:$D,$D145)</f>
        <v>0</v>
      </c>
      <c r="HE145" s="18">
        <f>SUMIFS(Fluxo!$N:$N,Fluxo!$S:$S,"&gt;"&amp;HD$5,Fluxo!$S:$S,"&lt;="&amp;HE$5,Fluxo!$D:$D,$D145)</f>
        <v>0</v>
      </c>
      <c r="HF145" s="18">
        <f>SUMIFS(Fluxo!$N:$N,Fluxo!$S:$S,"&gt;"&amp;HE$5,Fluxo!$S:$S,"&lt;="&amp;HF$5,Fluxo!$D:$D,$D145)</f>
        <v>0</v>
      </c>
    </row>
    <row r="146" spans="1:214">
      <c r="A146" s="20">
        <f t="shared" si="21"/>
        <v>136</v>
      </c>
      <c r="B146" s="140" t="str">
        <f>'Check Carteira'!C138</f>
        <v>E.1016.99.03.3001</v>
      </c>
      <c r="C146" s="141">
        <v>1</v>
      </c>
      <c r="D146" s="129" t="str">
        <f>'Check Carteira'!F138</f>
        <v>S-3001</v>
      </c>
      <c r="E146" s="21" t="str">
        <f>IFERROR(INDEX(Contratos!L:L,MATCH(D146,Contratos!R:R,0)),"")</f>
        <v/>
      </c>
      <c r="F146" s="139" t="str">
        <f>IFERROR(INDEX(Contratos!G:G,MATCH(D146,Contratos!R:R,0)),"")</f>
        <v/>
      </c>
      <c r="H146" s="83">
        <f t="shared" si="20"/>
        <v>1</v>
      </c>
      <c r="J146" s="18">
        <f>SUMIFS(Fluxo!$N:$N,Fluxo!$S:$S,"&gt;"&amp;I$5,Fluxo!$S:$S,"&lt;="&amp;J$5,Fluxo!$D:$D,$D146)</f>
        <v>0</v>
      </c>
      <c r="K146" s="18">
        <f>SUMIFS(Fluxo!$N:$N,Fluxo!$S:$S,"&gt;"&amp;J$5,Fluxo!$S:$S,"&lt;="&amp;K$5,Fluxo!$D:$D,$D146)</f>
        <v>1</v>
      </c>
      <c r="L146" s="18">
        <f>SUMIFS(Fluxo!$N:$N,Fluxo!$S:$S,"&gt;"&amp;K$5,Fluxo!$S:$S,"&lt;="&amp;L$5,Fluxo!$D:$D,$D146)</f>
        <v>0</v>
      </c>
      <c r="M146" s="18">
        <f>SUMIFS(Fluxo!$N:$N,Fluxo!$S:$S,"&gt;"&amp;L$5,Fluxo!$S:$S,"&lt;="&amp;M$5,Fluxo!$D:$D,$D146)</f>
        <v>0</v>
      </c>
      <c r="N146" s="18">
        <f>SUMIFS(Fluxo!$N:$N,Fluxo!$S:$S,"&gt;"&amp;M$5,Fluxo!$S:$S,"&lt;="&amp;N$5,Fluxo!$D:$D,$D146)</f>
        <v>0</v>
      </c>
      <c r="O146" s="18">
        <f>SUMIFS(Fluxo!$N:$N,Fluxo!$S:$S,"&gt;"&amp;N$5,Fluxo!$S:$S,"&lt;="&amp;O$5,Fluxo!$D:$D,$D146)</f>
        <v>0</v>
      </c>
      <c r="P146" s="18">
        <f>SUMIFS(Fluxo!$N:$N,Fluxo!$S:$S,"&gt;"&amp;O$5,Fluxo!$S:$S,"&lt;="&amp;P$5,Fluxo!$D:$D,$D146)</f>
        <v>0</v>
      </c>
      <c r="Q146" s="18">
        <f>SUMIFS(Fluxo!$N:$N,Fluxo!$S:$S,"&gt;"&amp;P$5,Fluxo!$S:$S,"&lt;="&amp;Q$5,Fluxo!$D:$D,$D146)</f>
        <v>0</v>
      </c>
      <c r="R146" s="18">
        <f>SUMIFS(Fluxo!$N:$N,Fluxo!$S:$S,"&gt;"&amp;Q$5,Fluxo!$S:$S,"&lt;="&amp;R$5,Fluxo!$D:$D,$D146)</f>
        <v>0</v>
      </c>
      <c r="S146" s="18">
        <f>SUMIFS(Fluxo!$N:$N,Fluxo!$S:$S,"&gt;"&amp;R$5,Fluxo!$S:$S,"&lt;="&amp;S$5,Fluxo!$D:$D,$D146)</f>
        <v>0</v>
      </c>
      <c r="T146" s="18">
        <f>SUMIFS(Fluxo!$N:$N,Fluxo!$S:$S,"&gt;"&amp;S$5,Fluxo!$S:$S,"&lt;="&amp;T$5,Fluxo!$D:$D,$D146)</f>
        <v>0</v>
      </c>
      <c r="U146" s="18">
        <f>SUMIFS(Fluxo!$N:$N,Fluxo!$S:$S,"&gt;"&amp;T$5,Fluxo!$S:$S,"&lt;="&amp;U$5,Fluxo!$D:$D,$D146)</f>
        <v>0</v>
      </c>
      <c r="V146" s="18">
        <f>SUMIFS(Fluxo!$N:$N,Fluxo!$S:$S,"&gt;"&amp;U$5,Fluxo!$S:$S,"&lt;="&amp;V$5,Fluxo!$D:$D,$D146)</f>
        <v>0</v>
      </c>
      <c r="W146" s="18">
        <f>SUMIFS(Fluxo!$N:$N,Fluxo!$S:$S,"&gt;"&amp;V$5,Fluxo!$S:$S,"&lt;="&amp;W$5,Fluxo!$D:$D,$D146)</f>
        <v>0</v>
      </c>
      <c r="X146" s="18">
        <f>SUMIFS(Fluxo!$N:$N,Fluxo!$S:$S,"&gt;"&amp;W$5,Fluxo!$S:$S,"&lt;="&amp;X$5,Fluxo!$D:$D,$D146)</f>
        <v>0</v>
      </c>
      <c r="Y146" s="18">
        <f>SUMIFS(Fluxo!$N:$N,Fluxo!$S:$S,"&gt;"&amp;X$5,Fluxo!$S:$S,"&lt;="&amp;Y$5,Fluxo!$D:$D,$D146)</f>
        <v>0</v>
      </c>
      <c r="Z146" s="18">
        <f>SUMIFS(Fluxo!$N:$N,Fluxo!$S:$S,"&gt;"&amp;Y$5,Fluxo!$S:$S,"&lt;="&amp;Z$5,Fluxo!$D:$D,$D146)</f>
        <v>0</v>
      </c>
      <c r="AA146" s="18">
        <f>SUMIFS(Fluxo!$N:$N,Fluxo!$S:$S,"&gt;"&amp;Z$5,Fluxo!$S:$S,"&lt;="&amp;AA$5,Fluxo!$D:$D,$D146)</f>
        <v>0</v>
      </c>
      <c r="AB146" s="18">
        <f>SUMIFS(Fluxo!$N:$N,Fluxo!$S:$S,"&gt;"&amp;AA$5,Fluxo!$S:$S,"&lt;="&amp;AB$5,Fluxo!$D:$D,$D146)</f>
        <v>0</v>
      </c>
      <c r="AC146" s="18">
        <f>SUMIFS(Fluxo!$N:$N,Fluxo!$S:$S,"&gt;"&amp;AB$5,Fluxo!$S:$S,"&lt;="&amp;AC$5,Fluxo!$D:$D,$D146)</f>
        <v>0</v>
      </c>
      <c r="AD146" s="18">
        <f>SUMIFS(Fluxo!$N:$N,Fluxo!$S:$S,"&gt;"&amp;AC$5,Fluxo!$S:$S,"&lt;="&amp;AD$5,Fluxo!$D:$D,$D146)</f>
        <v>0</v>
      </c>
      <c r="AE146" s="18">
        <f>SUMIFS(Fluxo!$N:$N,Fluxo!$S:$S,"&gt;"&amp;AD$5,Fluxo!$S:$S,"&lt;="&amp;AE$5,Fluxo!$D:$D,$D146)</f>
        <v>0</v>
      </c>
      <c r="AF146" s="18">
        <f>SUMIFS(Fluxo!$N:$N,Fluxo!$S:$S,"&gt;"&amp;AE$5,Fluxo!$S:$S,"&lt;="&amp;AF$5,Fluxo!$D:$D,$D146)</f>
        <v>0</v>
      </c>
      <c r="AG146" s="18">
        <f>SUMIFS(Fluxo!$N:$N,Fluxo!$S:$S,"&gt;"&amp;AF$5,Fluxo!$S:$S,"&lt;="&amp;AG$5,Fluxo!$D:$D,$D146)</f>
        <v>0</v>
      </c>
      <c r="AH146" s="18">
        <f>SUMIFS(Fluxo!$N:$N,Fluxo!$S:$S,"&gt;"&amp;AG$5,Fluxo!$S:$S,"&lt;="&amp;AH$5,Fluxo!$D:$D,$D146)</f>
        <v>0</v>
      </c>
      <c r="AI146" s="18">
        <f>SUMIFS(Fluxo!$N:$N,Fluxo!$S:$S,"&gt;"&amp;AH$5,Fluxo!$S:$S,"&lt;="&amp;AI$5,Fluxo!$D:$D,$D146)</f>
        <v>0</v>
      </c>
      <c r="AJ146" s="18">
        <f>SUMIFS(Fluxo!$N:$N,Fluxo!$S:$S,"&gt;"&amp;AI$5,Fluxo!$S:$S,"&lt;="&amp;AJ$5,Fluxo!$D:$D,$D146)</f>
        <v>0</v>
      </c>
      <c r="AK146" s="18">
        <f>SUMIFS(Fluxo!$N:$N,Fluxo!$S:$S,"&gt;"&amp;AJ$5,Fluxo!$S:$S,"&lt;="&amp;AK$5,Fluxo!$D:$D,$D146)</f>
        <v>0</v>
      </c>
      <c r="AL146" s="18">
        <f>SUMIFS(Fluxo!$N:$N,Fluxo!$S:$S,"&gt;"&amp;AK$5,Fluxo!$S:$S,"&lt;="&amp;AL$5,Fluxo!$D:$D,$D146)</f>
        <v>0</v>
      </c>
      <c r="AM146" s="18">
        <f>SUMIFS(Fluxo!$N:$N,Fluxo!$S:$S,"&gt;"&amp;AL$5,Fluxo!$S:$S,"&lt;="&amp;AM$5,Fluxo!$D:$D,$D146)</f>
        <v>0</v>
      </c>
      <c r="AN146" s="18">
        <f>SUMIFS(Fluxo!$N:$N,Fluxo!$S:$S,"&gt;"&amp;AM$5,Fluxo!$S:$S,"&lt;="&amp;AN$5,Fluxo!$D:$D,$D146)</f>
        <v>0</v>
      </c>
      <c r="AO146" s="18">
        <f>SUMIFS(Fluxo!$N:$N,Fluxo!$S:$S,"&gt;"&amp;AN$5,Fluxo!$S:$S,"&lt;="&amp;AO$5,Fluxo!$D:$D,$D146)</f>
        <v>0</v>
      </c>
      <c r="AP146" s="18">
        <f>SUMIFS(Fluxo!$N:$N,Fluxo!$S:$S,"&gt;"&amp;AO$5,Fluxo!$S:$S,"&lt;="&amp;AP$5,Fluxo!$D:$D,$D146)</f>
        <v>0</v>
      </c>
      <c r="AQ146" s="18">
        <f>SUMIFS(Fluxo!$N:$N,Fluxo!$S:$S,"&gt;"&amp;AP$5,Fluxo!$S:$S,"&lt;="&amp;AQ$5,Fluxo!$D:$D,$D146)</f>
        <v>0</v>
      </c>
      <c r="AR146" s="18">
        <f>SUMIFS(Fluxo!$N:$N,Fluxo!$S:$S,"&gt;"&amp;AQ$5,Fluxo!$S:$S,"&lt;="&amp;AR$5,Fluxo!$D:$D,$D146)</f>
        <v>0</v>
      </c>
      <c r="AS146" s="18">
        <f>SUMIFS(Fluxo!$N:$N,Fluxo!$S:$S,"&gt;"&amp;AR$5,Fluxo!$S:$S,"&lt;="&amp;AS$5,Fluxo!$D:$D,$D146)</f>
        <v>0</v>
      </c>
      <c r="AT146" s="18">
        <f>SUMIFS(Fluxo!$N:$N,Fluxo!$S:$S,"&gt;"&amp;AS$5,Fluxo!$S:$S,"&lt;="&amp;AT$5,Fluxo!$D:$D,$D146)</f>
        <v>0</v>
      </c>
      <c r="AU146" s="18">
        <f>SUMIFS(Fluxo!$N:$N,Fluxo!$S:$S,"&gt;"&amp;AT$5,Fluxo!$S:$S,"&lt;="&amp;AU$5,Fluxo!$D:$D,$D146)</f>
        <v>0</v>
      </c>
      <c r="AV146" s="18">
        <f>SUMIFS(Fluxo!$N:$N,Fluxo!$S:$S,"&gt;"&amp;AU$5,Fluxo!$S:$S,"&lt;="&amp;AV$5,Fluxo!$D:$D,$D146)</f>
        <v>0</v>
      </c>
      <c r="AW146" s="18">
        <f>SUMIFS(Fluxo!$N:$N,Fluxo!$S:$S,"&gt;"&amp;AV$5,Fluxo!$S:$S,"&lt;="&amp;AW$5,Fluxo!$D:$D,$D146)</f>
        <v>0</v>
      </c>
      <c r="AX146" s="18">
        <f>SUMIFS(Fluxo!$N:$N,Fluxo!$S:$S,"&gt;"&amp;AW$5,Fluxo!$S:$S,"&lt;="&amp;AX$5,Fluxo!$D:$D,$D146)</f>
        <v>0</v>
      </c>
      <c r="AY146" s="18">
        <f>SUMIFS(Fluxo!$N:$N,Fluxo!$S:$S,"&gt;"&amp;AX$5,Fluxo!$S:$S,"&lt;="&amp;AY$5,Fluxo!$D:$D,$D146)</f>
        <v>0</v>
      </c>
      <c r="AZ146" s="18">
        <f>SUMIFS(Fluxo!$N:$N,Fluxo!$S:$S,"&gt;"&amp;AY$5,Fluxo!$S:$S,"&lt;="&amp;AZ$5,Fluxo!$D:$D,$D146)</f>
        <v>0</v>
      </c>
      <c r="BA146" s="18">
        <f>SUMIFS(Fluxo!$N:$N,Fluxo!$S:$S,"&gt;"&amp;AZ$5,Fluxo!$S:$S,"&lt;="&amp;BA$5,Fluxo!$D:$D,$D146)</f>
        <v>0</v>
      </c>
      <c r="BB146" s="18">
        <f>SUMIFS(Fluxo!$N:$N,Fluxo!$S:$S,"&gt;"&amp;BA$5,Fluxo!$S:$S,"&lt;="&amp;BB$5,Fluxo!$D:$D,$D146)</f>
        <v>0</v>
      </c>
      <c r="BC146" s="18">
        <f>SUMIFS(Fluxo!$N:$N,Fluxo!$S:$S,"&gt;"&amp;BB$5,Fluxo!$S:$S,"&lt;="&amp;BC$5,Fluxo!$D:$D,$D146)</f>
        <v>0</v>
      </c>
      <c r="BD146" s="18">
        <f>SUMIFS(Fluxo!$N:$N,Fluxo!$S:$S,"&gt;"&amp;BC$5,Fluxo!$S:$S,"&lt;="&amp;BD$5,Fluxo!$D:$D,$D146)</f>
        <v>0</v>
      </c>
      <c r="BE146" s="18">
        <f>SUMIFS(Fluxo!$N:$N,Fluxo!$S:$S,"&gt;"&amp;BD$5,Fluxo!$S:$S,"&lt;="&amp;BE$5,Fluxo!$D:$D,$D146)</f>
        <v>0</v>
      </c>
      <c r="BF146" s="18">
        <f>SUMIFS(Fluxo!$N:$N,Fluxo!$S:$S,"&gt;"&amp;BE$5,Fluxo!$S:$S,"&lt;="&amp;BF$5,Fluxo!$D:$D,$D146)</f>
        <v>0</v>
      </c>
      <c r="BG146" s="18">
        <f>SUMIFS(Fluxo!$N:$N,Fluxo!$S:$S,"&gt;"&amp;BF$5,Fluxo!$S:$S,"&lt;="&amp;BG$5,Fluxo!$D:$D,$D146)</f>
        <v>0</v>
      </c>
      <c r="BH146" s="18">
        <f>SUMIFS(Fluxo!$N:$N,Fluxo!$S:$S,"&gt;"&amp;BG$5,Fluxo!$S:$S,"&lt;="&amp;BH$5,Fluxo!$D:$D,$D146)</f>
        <v>0</v>
      </c>
      <c r="BI146" s="18">
        <f>SUMIFS(Fluxo!$N:$N,Fluxo!$S:$S,"&gt;"&amp;BH$5,Fluxo!$S:$S,"&lt;="&amp;BI$5,Fluxo!$D:$D,$D146)</f>
        <v>0</v>
      </c>
      <c r="BJ146" s="18">
        <f>SUMIFS(Fluxo!$N:$N,Fluxo!$S:$S,"&gt;"&amp;BI$5,Fluxo!$S:$S,"&lt;="&amp;BJ$5,Fluxo!$D:$D,$D146)</f>
        <v>0</v>
      </c>
      <c r="BK146" s="18">
        <f>SUMIFS(Fluxo!$N:$N,Fluxo!$S:$S,"&gt;"&amp;BJ$5,Fluxo!$S:$S,"&lt;="&amp;BK$5,Fluxo!$D:$D,$D146)</f>
        <v>0</v>
      </c>
      <c r="BL146" s="18">
        <f>SUMIFS(Fluxo!$N:$N,Fluxo!$S:$S,"&gt;"&amp;BK$5,Fluxo!$S:$S,"&lt;="&amp;BL$5,Fluxo!$D:$D,$D146)</f>
        <v>0</v>
      </c>
      <c r="BM146" s="18">
        <f>SUMIFS(Fluxo!$N:$N,Fluxo!$S:$S,"&gt;"&amp;BL$5,Fluxo!$S:$S,"&lt;="&amp;BM$5,Fluxo!$D:$D,$D146)</f>
        <v>0</v>
      </c>
      <c r="BN146" s="18">
        <f>SUMIFS(Fluxo!$N:$N,Fluxo!$S:$S,"&gt;"&amp;BM$5,Fluxo!$S:$S,"&lt;="&amp;BN$5,Fluxo!$D:$D,$D146)</f>
        <v>0</v>
      </c>
      <c r="BO146" s="18">
        <f>SUMIFS(Fluxo!$N:$N,Fluxo!$S:$S,"&gt;"&amp;BN$5,Fluxo!$S:$S,"&lt;="&amp;BO$5,Fluxo!$D:$D,$D146)</f>
        <v>0</v>
      </c>
      <c r="BP146" s="18">
        <f>SUMIFS(Fluxo!$N:$N,Fluxo!$S:$S,"&gt;"&amp;BO$5,Fluxo!$S:$S,"&lt;="&amp;BP$5,Fluxo!$D:$D,$D146)</f>
        <v>0</v>
      </c>
      <c r="BQ146" s="18">
        <f>SUMIFS(Fluxo!$N:$N,Fluxo!$S:$S,"&gt;"&amp;BP$5,Fluxo!$S:$S,"&lt;="&amp;BQ$5,Fluxo!$D:$D,$D146)</f>
        <v>0</v>
      </c>
      <c r="BR146" s="18">
        <f>SUMIFS(Fluxo!$N:$N,Fluxo!$S:$S,"&gt;"&amp;BQ$5,Fluxo!$S:$S,"&lt;="&amp;BR$5,Fluxo!$D:$D,$D146)</f>
        <v>0</v>
      </c>
      <c r="BS146" s="18">
        <f>SUMIFS(Fluxo!$N:$N,Fluxo!$S:$S,"&gt;"&amp;BR$5,Fluxo!$S:$S,"&lt;="&amp;BS$5,Fluxo!$D:$D,$D146)</f>
        <v>0</v>
      </c>
      <c r="BT146" s="18">
        <f>SUMIFS(Fluxo!$N:$N,Fluxo!$S:$S,"&gt;"&amp;BS$5,Fluxo!$S:$S,"&lt;="&amp;BT$5,Fluxo!$D:$D,$D146)</f>
        <v>0</v>
      </c>
      <c r="BU146" s="18">
        <f>SUMIFS(Fluxo!$N:$N,Fluxo!$S:$S,"&gt;"&amp;BT$5,Fluxo!$S:$S,"&lt;="&amp;BU$5,Fluxo!$D:$D,$D146)</f>
        <v>0</v>
      </c>
      <c r="BV146" s="18">
        <f>SUMIFS(Fluxo!$N:$N,Fluxo!$S:$S,"&gt;"&amp;BU$5,Fluxo!$S:$S,"&lt;="&amp;BV$5,Fluxo!$D:$D,$D146)</f>
        <v>0</v>
      </c>
      <c r="BW146" s="18">
        <f>SUMIFS(Fluxo!$N:$N,Fluxo!$S:$S,"&gt;"&amp;BV$5,Fluxo!$S:$S,"&lt;="&amp;BW$5,Fluxo!$D:$D,$D146)</f>
        <v>0</v>
      </c>
      <c r="BX146" s="18">
        <f>SUMIFS(Fluxo!$N:$N,Fluxo!$S:$S,"&gt;"&amp;BW$5,Fluxo!$S:$S,"&lt;="&amp;BX$5,Fluxo!$D:$D,$D146)</f>
        <v>0</v>
      </c>
      <c r="BY146" s="18">
        <f>SUMIFS(Fluxo!$N:$N,Fluxo!$S:$S,"&gt;"&amp;BX$5,Fluxo!$S:$S,"&lt;="&amp;BY$5,Fluxo!$D:$D,$D146)</f>
        <v>0</v>
      </c>
      <c r="BZ146" s="18">
        <f>SUMIFS(Fluxo!$N:$N,Fluxo!$S:$S,"&gt;"&amp;BY$5,Fluxo!$S:$S,"&lt;="&amp;BZ$5,Fluxo!$D:$D,$D146)</f>
        <v>0</v>
      </c>
      <c r="CA146" s="18">
        <f>SUMIFS(Fluxo!$N:$N,Fluxo!$S:$S,"&gt;"&amp;BZ$5,Fluxo!$S:$S,"&lt;="&amp;CA$5,Fluxo!$D:$D,$D146)</f>
        <v>0</v>
      </c>
      <c r="CB146" s="18">
        <f>SUMIFS(Fluxo!$N:$N,Fluxo!$S:$S,"&gt;"&amp;CA$5,Fluxo!$S:$S,"&lt;="&amp;CB$5,Fluxo!$D:$D,$D146)</f>
        <v>0</v>
      </c>
      <c r="CC146" s="18">
        <f>SUMIFS(Fluxo!$N:$N,Fluxo!$S:$S,"&gt;"&amp;CB$5,Fluxo!$S:$S,"&lt;="&amp;CC$5,Fluxo!$D:$D,$D146)</f>
        <v>0</v>
      </c>
      <c r="CD146" s="18">
        <f>SUMIFS(Fluxo!$N:$N,Fluxo!$S:$S,"&gt;"&amp;CC$5,Fluxo!$S:$S,"&lt;="&amp;CD$5,Fluxo!$D:$D,$D146)</f>
        <v>0</v>
      </c>
      <c r="CE146" s="18">
        <f>SUMIFS(Fluxo!$N:$N,Fluxo!$S:$S,"&gt;"&amp;CD$5,Fluxo!$S:$S,"&lt;="&amp;CE$5,Fluxo!$D:$D,$D146)</f>
        <v>0</v>
      </c>
      <c r="CF146" s="18">
        <f>SUMIFS(Fluxo!$N:$N,Fluxo!$S:$S,"&gt;"&amp;CE$5,Fluxo!$S:$S,"&lt;="&amp;CF$5,Fluxo!$D:$D,$D146)</f>
        <v>0</v>
      </c>
      <c r="CG146" s="18">
        <f>SUMIFS(Fluxo!$N:$N,Fluxo!$S:$S,"&gt;"&amp;CF$5,Fluxo!$S:$S,"&lt;="&amp;CG$5,Fluxo!$D:$D,$D146)</f>
        <v>0</v>
      </c>
      <c r="CH146" s="18">
        <f>SUMIFS(Fluxo!$N:$N,Fluxo!$S:$S,"&gt;"&amp;CG$5,Fluxo!$S:$S,"&lt;="&amp;CH$5,Fluxo!$D:$D,$D146)</f>
        <v>0</v>
      </c>
      <c r="CI146" s="18">
        <f>SUMIFS(Fluxo!$N:$N,Fluxo!$S:$S,"&gt;"&amp;CH$5,Fluxo!$S:$S,"&lt;="&amp;CI$5,Fluxo!$D:$D,$D146)</f>
        <v>0</v>
      </c>
      <c r="CJ146" s="18">
        <f>SUMIFS(Fluxo!$N:$N,Fluxo!$S:$S,"&gt;"&amp;CI$5,Fluxo!$S:$S,"&lt;="&amp;CJ$5,Fluxo!$D:$D,$D146)</f>
        <v>0</v>
      </c>
      <c r="CK146" s="18">
        <f>SUMIFS(Fluxo!$N:$N,Fluxo!$S:$S,"&gt;"&amp;CJ$5,Fluxo!$S:$S,"&lt;="&amp;CK$5,Fluxo!$D:$D,$D146)</f>
        <v>0</v>
      </c>
      <c r="CL146" s="18">
        <f>SUMIFS(Fluxo!$N:$N,Fluxo!$S:$S,"&gt;"&amp;CK$5,Fluxo!$S:$S,"&lt;="&amp;CL$5,Fluxo!$D:$D,$D146)</f>
        <v>0</v>
      </c>
      <c r="CM146" s="18">
        <f>SUMIFS(Fluxo!$N:$N,Fluxo!$S:$S,"&gt;"&amp;CL$5,Fluxo!$S:$S,"&lt;="&amp;CM$5,Fluxo!$D:$D,$D146)</f>
        <v>0</v>
      </c>
      <c r="CN146" s="18">
        <f>SUMIFS(Fluxo!$N:$N,Fluxo!$S:$S,"&gt;"&amp;CM$5,Fluxo!$S:$S,"&lt;="&amp;CN$5,Fluxo!$D:$D,$D146)</f>
        <v>0</v>
      </c>
      <c r="CO146" s="18">
        <f>SUMIFS(Fluxo!$N:$N,Fluxo!$S:$S,"&gt;"&amp;CN$5,Fluxo!$S:$S,"&lt;="&amp;CO$5,Fluxo!$D:$D,$D146)</f>
        <v>0</v>
      </c>
      <c r="CP146" s="18">
        <f>SUMIFS(Fluxo!$N:$N,Fluxo!$S:$S,"&gt;"&amp;CO$5,Fluxo!$S:$S,"&lt;="&amp;CP$5,Fluxo!$D:$D,$D146)</f>
        <v>0</v>
      </c>
      <c r="CQ146" s="18">
        <f>SUMIFS(Fluxo!$N:$N,Fluxo!$S:$S,"&gt;"&amp;CP$5,Fluxo!$S:$S,"&lt;="&amp;CQ$5,Fluxo!$D:$D,$D146)</f>
        <v>0</v>
      </c>
      <c r="CR146" s="18">
        <f>SUMIFS(Fluxo!$N:$N,Fluxo!$S:$S,"&gt;"&amp;CQ$5,Fluxo!$S:$S,"&lt;="&amp;CR$5,Fluxo!$D:$D,$D146)</f>
        <v>0</v>
      </c>
      <c r="CS146" s="18">
        <f>SUMIFS(Fluxo!$N:$N,Fluxo!$S:$S,"&gt;"&amp;CR$5,Fluxo!$S:$S,"&lt;="&amp;CS$5,Fluxo!$D:$D,$D146)</f>
        <v>0</v>
      </c>
      <c r="CT146" s="18">
        <f>SUMIFS(Fluxo!$N:$N,Fluxo!$S:$S,"&gt;"&amp;CS$5,Fluxo!$S:$S,"&lt;="&amp;CT$5,Fluxo!$D:$D,$D146)</f>
        <v>0</v>
      </c>
      <c r="CU146" s="18">
        <f>SUMIFS(Fluxo!$N:$N,Fluxo!$S:$S,"&gt;"&amp;CT$5,Fluxo!$S:$S,"&lt;="&amp;CU$5,Fluxo!$D:$D,$D146)</f>
        <v>0</v>
      </c>
      <c r="CV146" s="18">
        <f>SUMIFS(Fluxo!$N:$N,Fluxo!$S:$S,"&gt;"&amp;CU$5,Fluxo!$S:$S,"&lt;="&amp;CV$5,Fluxo!$D:$D,$D146)</f>
        <v>0</v>
      </c>
      <c r="CW146" s="18">
        <f>SUMIFS(Fluxo!$N:$N,Fluxo!$S:$S,"&gt;"&amp;CV$5,Fluxo!$S:$S,"&lt;="&amp;CW$5,Fluxo!$D:$D,$D146)</f>
        <v>0</v>
      </c>
      <c r="CX146" s="18">
        <f>SUMIFS(Fluxo!$N:$N,Fluxo!$S:$S,"&gt;"&amp;CW$5,Fluxo!$S:$S,"&lt;="&amp;CX$5,Fluxo!$D:$D,$D146)</f>
        <v>0</v>
      </c>
      <c r="CY146" s="18">
        <f>SUMIFS(Fluxo!$N:$N,Fluxo!$S:$S,"&gt;"&amp;CX$5,Fluxo!$S:$S,"&lt;="&amp;CY$5,Fluxo!$D:$D,$D146)</f>
        <v>0</v>
      </c>
      <c r="CZ146" s="18">
        <f>SUMIFS(Fluxo!$N:$N,Fluxo!$S:$S,"&gt;"&amp;CY$5,Fluxo!$S:$S,"&lt;="&amp;CZ$5,Fluxo!$D:$D,$D146)</f>
        <v>0</v>
      </c>
      <c r="DA146" s="18">
        <f>SUMIFS(Fluxo!$N:$N,Fluxo!$S:$S,"&gt;"&amp;CZ$5,Fluxo!$S:$S,"&lt;="&amp;DA$5,Fluxo!$D:$D,$D146)</f>
        <v>0</v>
      </c>
      <c r="DB146" s="18">
        <f>SUMIFS(Fluxo!$N:$N,Fluxo!$S:$S,"&gt;"&amp;DA$5,Fluxo!$S:$S,"&lt;="&amp;DB$5,Fluxo!$D:$D,$D146)</f>
        <v>0</v>
      </c>
      <c r="DC146" s="18">
        <f>SUMIFS(Fluxo!$N:$N,Fluxo!$S:$S,"&gt;"&amp;DB$5,Fluxo!$S:$S,"&lt;="&amp;DC$5,Fluxo!$D:$D,$D146)</f>
        <v>0</v>
      </c>
      <c r="DD146" s="18">
        <f>SUMIFS(Fluxo!$N:$N,Fluxo!$S:$S,"&gt;"&amp;DC$5,Fluxo!$S:$S,"&lt;="&amp;DD$5,Fluxo!$D:$D,$D146)</f>
        <v>0</v>
      </c>
      <c r="DE146" s="18">
        <f>SUMIFS(Fluxo!$N:$N,Fluxo!$S:$S,"&gt;"&amp;DD$5,Fluxo!$S:$S,"&lt;="&amp;DE$5,Fluxo!$D:$D,$D146)</f>
        <v>0</v>
      </c>
      <c r="DF146" s="18">
        <f>SUMIFS(Fluxo!$N:$N,Fluxo!$S:$S,"&gt;"&amp;DE$5,Fluxo!$S:$S,"&lt;="&amp;DF$5,Fluxo!$D:$D,$D146)</f>
        <v>0</v>
      </c>
      <c r="DG146" s="18">
        <f>SUMIFS(Fluxo!$N:$N,Fluxo!$S:$S,"&gt;"&amp;DF$5,Fluxo!$S:$S,"&lt;="&amp;DG$5,Fluxo!$D:$D,$D146)</f>
        <v>0</v>
      </c>
      <c r="DH146" s="18">
        <f>SUMIFS(Fluxo!$N:$N,Fluxo!$S:$S,"&gt;"&amp;DG$5,Fluxo!$S:$S,"&lt;="&amp;DH$5,Fluxo!$D:$D,$D146)</f>
        <v>0</v>
      </c>
      <c r="DI146" s="18">
        <f>SUMIFS(Fluxo!$N:$N,Fluxo!$S:$S,"&gt;"&amp;DH$5,Fluxo!$S:$S,"&lt;="&amp;DI$5,Fluxo!$D:$D,$D146)</f>
        <v>0</v>
      </c>
      <c r="DJ146" s="18">
        <f>SUMIFS(Fluxo!$N:$N,Fluxo!$S:$S,"&gt;"&amp;DI$5,Fluxo!$S:$S,"&lt;="&amp;DJ$5,Fluxo!$D:$D,$D146)</f>
        <v>0</v>
      </c>
      <c r="DK146" s="18">
        <f>SUMIFS(Fluxo!$N:$N,Fluxo!$S:$S,"&gt;"&amp;DJ$5,Fluxo!$S:$S,"&lt;="&amp;DK$5,Fluxo!$D:$D,$D146)</f>
        <v>0</v>
      </c>
      <c r="DL146" s="18">
        <f>SUMIFS(Fluxo!$N:$N,Fluxo!$S:$S,"&gt;"&amp;DK$5,Fluxo!$S:$S,"&lt;="&amp;DL$5,Fluxo!$D:$D,$D146)</f>
        <v>0</v>
      </c>
      <c r="DM146" s="18">
        <f>SUMIFS(Fluxo!$N:$N,Fluxo!$S:$S,"&gt;"&amp;DL$5,Fluxo!$S:$S,"&lt;="&amp;DM$5,Fluxo!$D:$D,$D146)</f>
        <v>0</v>
      </c>
      <c r="DN146" s="18">
        <f>SUMIFS(Fluxo!$N:$N,Fluxo!$S:$S,"&gt;"&amp;DM$5,Fluxo!$S:$S,"&lt;="&amp;DN$5,Fluxo!$D:$D,$D146)</f>
        <v>0</v>
      </c>
      <c r="DO146" s="18">
        <f>SUMIFS(Fluxo!$N:$N,Fluxo!$S:$S,"&gt;"&amp;DN$5,Fluxo!$S:$S,"&lt;="&amp;DO$5,Fluxo!$D:$D,$D146)</f>
        <v>0</v>
      </c>
      <c r="DP146" s="18">
        <f>SUMIFS(Fluxo!$N:$N,Fluxo!$S:$S,"&gt;"&amp;DO$5,Fluxo!$S:$S,"&lt;="&amp;DP$5,Fluxo!$D:$D,$D146)</f>
        <v>0</v>
      </c>
      <c r="DQ146" s="18">
        <f>SUMIFS(Fluxo!$N:$N,Fluxo!$S:$S,"&gt;"&amp;DP$5,Fluxo!$S:$S,"&lt;="&amp;DQ$5,Fluxo!$D:$D,$D146)</f>
        <v>0</v>
      </c>
      <c r="DR146" s="18">
        <f>SUMIFS(Fluxo!$N:$N,Fluxo!$S:$S,"&gt;"&amp;DQ$5,Fluxo!$S:$S,"&lt;="&amp;DR$5,Fluxo!$D:$D,$D146)</f>
        <v>0</v>
      </c>
      <c r="DS146" s="18">
        <f>SUMIFS(Fluxo!$N:$N,Fluxo!$S:$S,"&gt;"&amp;DR$5,Fluxo!$S:$S,"&lt;="&amp;DS$5,Fluxo!$D:$D,$D146)</f>
        <v>0</v>
      </c>
      <c r="DT146" s="18">
        <f>SUMIFS(Fluxo!$N:$N,Fluxo!$S:$S,"&gt;"&amp;DS$5,Fluxo!$S:$S,"&lt;="&amp;DT$5,Fluxo!$D:$D,$D146)</f>
        <v>0</v>
      </c>
      <c r="DU146" s="18">
        <f>SUMIFS(Fluxo!$N:$N,Fluxo!$S:$S,"&gt;"&amp;DT$5,Fluxo!$S:$S,"&lt;="&amp;DU$5,Fluxo!$D:$D,$D146)</f>
        <v>0</v>
      </c>
      <c r="DV146" s="18">
        <f>SUMIFS(Fluxo!$N:$N,Fluxo!$S:$S,"&gt;"&amp;DU$5,Fluxo!$S:$S,"&lt;="&amp;DV$5,Fluxo!$D:$D,$D146)</f>
        <v>0</v>
      </c>
      <c r="DW146" s="18">
        <f>SUMIFS(Fluxo!$N:$N,Fluxo!$S:$S,"&gt;"&amp;DV$5,Fluxo!$S:$S,"&lt;="&amp;DW$5,Fluxo!$D:$D,$D146)</f>
        <v>0</v>
      </c>
      <c r="DX146" s="18">
        <f>SUMIFS(Fluxo!$N:$N,Fluxo!$S:$S,"&gt;"&amp;DW$5,Fluxo!$S:$S,"&lt;="&amp;DX$5,Fluxo!$D:$D,$D146)</f>
        <v>0</v>
      </c>
      <c r="DY146" s="18">
        <f>SUMIFS(Fluxo!$N:$N,Fluxo!$S:$S,"&gt;"&amp;DX$5,Fluxo!$S:$S,"&lt;="&amp;DY$5,Fluxo!$D:$D,$D146)</f>
        <v>0</v>
      </c>
      <c r="DZ146" s="18">
        <f>SUMIFS(Fluxo!$N:$N,Fluxo!$S:$S,"&gt;"&amp;DY$5,Fluxo!$S:$S,"&lt;="&amp;DZ$5,Fluxo!$D:$D,$D146)</f>
        <v>0</v>
      </c>
      <c r="EA146" s="18">
        <f>SUMIFS(Fluxo!$N:$N,Fluxo!$S:$S,"&gt;"&amp;DZ$5,Fluxo!$S:$S,"&lt;="&amp;EA$5,Fluxo!$D:$D,$D146)</f>
        <v>0</v>
      </c>
      <c r="EB146" s="18">
        <f>SUMIFS(Fluxo!$N:$N,Fluxo!$S:$S,"&gt;"&amp;EA$5,Fluxo!$S:$S,"&lt;="&amp;EB$5,Fluxo!$D:$D,$D146)</f>
        <v>0</v>
      </c>
      <c r="EC146" s="18">
        <f>SUMIFS(Fluxo!$N:$N,Fluxo!$S:$S,"&gt;"&amp;EB$5,Fluxo!$S:$S,"&lt;="&amp;EC$5,Fluxo!$D:$D,$D146)</f>
        <v>0</v>
      </c>
      <c r="ED146" s="18">
        <f>SUMIFS(Fluxo!$N:$N,Fluxo!$S:$S,"&gt;"&amp;EC$5,Fluxo!$S:$S,"&lt;="&amp;ED$5,Fluxo!$D:$D,$D146)</f>
        <v>0</v>
      </c>
      <c r="EE146" s="18">
        <f>SUMIFS(Fluxo!$N:$N,Fluxo!$S:$S,"&gt;"&amp;ED$5,Fluxo!$S:$S,"&lt;="&amp;EE$5,Fluxo!$D:$D,$D146)</f>
        <v>0</v>
      </c>
      <c r="EF146" s="18">
        <f>SUMIFS(Fluxo!$N:$N,Fluxo!$S:$S,"&gt;"&amp;EE$5,Fluxo!$S:$S,"&lt;="&amp;EF$5,Fluxo!$D:$D,$D146)</f>
        <v>0</v>
      </c>
      <c r="EG146" s="18">
        <f>SUMIFS(Fluxo!$N:$N,Fluxo!$S:$S,"&gt;"&amp;EF$5,Fluxo!$S:$S,"&lt;="&amp;EG$5,Fluxo!$D:$D,$D146)</f>
        <v>0</v>
      </c>
      <c r="EH146" s="18">
        <f>SUMIFS(Fluxo!$N:$N,Fluxo!$S:$S,"&gt;"&amp;EG$5,Fluxo!$S:$S,"&lt;="&amp;EH$5,Fluxo!$D:$D,$D146)</f>
        <v>0</v>
      </c>
      <c r="EI146" s="18">
        <f>SUMIFS(Fluxo!$N:$N,Fluxo!$S:$S,"&gt;"&amp;EH$5,Fluxo!$S:$S,"&lt;="&amp;EI$5,Fluxo!$D:$D,$D146)</f>
        <v>0</v>
      </c>
      <c r="EJ146" s="18">
        <f>SUMIFS(Fluxo!$N:$N,Fluxo!$S:$S,"&gt;"&amp;EI$5,Fluxo!$S:$S,"&lt;="&amp;EJ$5,Fluxo!$D:$D,$D146)</f>
        <v>0</v>
      </c>
      <c r="EK146" s="18">
        <f>SUMIFS(Fluxo!$N:$N,Fluxo!$S:$S,"&gt;"&amp;EJ$5,Fluxo!$S:$S,"&lt;="&amp;EK$5,Fluxo!$D:$D,$D146)</f>
        <v>0</v>
      </c>
      <c r="EL146" s="18">
        <f>SUMIFS(Fluxo!$N:$N,Fluxo!$S:$S,"&gt;"&amp;EK$5,Fluxo!$S:$S,"&lt;="&amp;EL$5,Fluxo!$D:$D,$D146)</f>
        <v>0</v>
      </c>
      <c r="EM146" s="18">
        <f>SUMIFS(Fluxo!$N:$N,Fluxo!$S:$S,"&gt;"&amp;EL$5,Fluxo!$S:$S,"&lt;="&amp;EM$5,Fluxo!$D:$D,$D146)</f>
        <v>0</v>
      </c>
      <c r="EN146" s="18">
        <f>SUMIFS(Fluxo!$N:$N,Fluxo!$S:$S,"&gt;"&amp;EM$5,Fluxo!$S:$S,"&lt;="&amp;EN$5,Fluxo!$D:$D,$D146)</f>
        <v>0</v>
      </c>
      <c r="EO146" s="18">
        <f>SUMIFS(Fluxo!$N:$N,Fluxo!$S:$S,"&gt;"&amp;EN$5,Fluxo!$S:$S,"&lt;="&amp;EO$5,Fluxo!$D:$D,$D146)</f>
        <v>0</v>
      </c>
      <c r="EP146" s="18">
        <f>SUMIFS(Fluxo!$N:$N,Fluxo!$S:$S,"&gt;"&amp;EO$5,Fluxo!$S:$S,"&lt;="&amp;EP$5,Fluxo!$D:$D,$D146)</f>
        <v>0</v>
      </c>
      <c r="EQ146" s="18">
        <f>SUMIFS(Fluxo!$N:$N,Fluxo!$S:$S,"&gt;"&amp;EP$5,Fluxo!$S:$S,"&lt;="&amp;EQ$5,Fluxo!$D:$D,$D146)</f>
        <v>0</v>
      </c>
      <c r="ER146" s="18">
        <f>SUMIFS(Fluxo!$N:$N,Fluxo!$S:$S,"&gt;"&amp;EQ$5,Fluxo!$S:$S,"&lt;="&amp;ER$5,Fluxo!$D:$D,$D146)</f>
        <v>0</v>
      </c>
      <c r="ES146" s="18">
        <f>SUMIFS(Fluxo!$N:$N,Fluxo!$S:$S,"&gt;"&amp;ER$5,Fluxo!$S:$S,"&lt;="&amp;ES$5,Fluxo!$D:$D,$D146)</f>
        <v>0</v>
      </c>
      <c r="ET146" s="18">
        <f>SUMIFS(Fluxo!$N:$N,Fluxo!$S:$S,"&gt;"&amp;ES$5,Fluxo!$S:$S,"&lt;="&amp;ET$5,Fluxo!$D:$D,$D146)</f>
        <v>0</v>
      </c>
      <c r="EU146" s="18">
        <f>SUMIFS(Fluxo!$N:$N,Fluxo!$S:$S,"&gt;"&amp;ET$5,Fluxo!$S:$S,"&lt;="&amp;EU$5,Fluxo!$D:$D,$D146)</f>
        <v>0</v>
      </c>
      <c r="EV146" s="18">
        <f>SUMIFS(Fluxo!$N:$N,Fluxo!$S:$S,"&gt;"&amp;EU$5,Fluxo!$S:$S,"&lt;="&amp;EV$5,Fluxo!$D:$D,$D146)</f>
        <v>0</v>
      </c>
      <c r="EW146" s="18">
        <f>SUMIFS(Fluxo!$N:$N,Fluxo!$S:$S,"&gt;"&amp;EV$5,Fluxo!$S:$S,"&lt;="&amp;EW$5,Fluxo!$D:$D,$D146)</f>
        <v>0</v>
      </c>
      <c r="EX146" s="18">
        <f>SUMIFS(Fluxo!$N:$N,Fluxo!$S:$S,"&gt;"&amp;EW$5,Fluxo!$S:$S,"&lt;="&amp;EX$5,Fluxo!$D:$D,$D146)</f>
        <v>0</v>
      </c>
      <c r="EY146" s="18">
        <f>SUMIFS(Fluxo!$N:$N,Fluxo!$S:$S,"&gt;"&amp;EX$5,Fluxo!$S:$S,"&lt;="&amp;EY$5,Fluxo!$D:$D,$D146)</f>
        <v>0</v>
      </c>
      <c r="EZ146" s="18">
        <f>SUMIFS(Fluxo!$N:$N,Fluxo!$S:$S,"&gt;"&amp;EY$5,Fluxo!$S:$S,"&lt;="&amp;EZ$5,Fluxo!$D:$D,$D146)</f>
        <v>0</v>
      </c>
      <c r="FA146" s="18">
        <f>SUMIFS(Fluxo!$N:$N,Fluxo!$S:$S,"&gt;"&amp;EZ$5,Fluxo!$S:$S,"&lt;="&amp;FA$5,Fluxo!$D:$D,$D146)</f>
        <v>0</v>
      </c>
      <c r="FB146" s="18">
        <f>SUMIFS(Fluxo!$N:$N,Fluxo!$S:$S,"&gt;"&amp;FA$5,Fluxo!$S:$S,"&lt;="&amp;FB$5,Fluxo!$D:$D,$D146)</f>
        <v>0</v>
      </c>
      <c r="FC146" s="18">
        <f>SUMIFS(Fluxo!$N:$N,Fluxo!$S:$S,"&gt;"&amp;FB$5,Fluxo!$S:$S,"&lt;="&amp;FC$5,Fluxo!$D:$D,$D146)</f>
        <v>0</v>
      </c>
      <c r="FD146" s="18">
        <f>SUMIFS(Fluxo!$N:$N,Fluxo!$S:$S,"&gt;"&amp;FC$5,Fluxo!$S:$S,"&lt;="&amp;FD$5,Fluxo!$D:$D,$D146)</f>
        <v>0</v>
      </c>
      <c r="FE146" s="18">
        <f>SUMIFS(Fluxo!$N:$N,Fluxo!$S:$S,"&gt;"&amp;FD$5,Fluxo!$S:$S,"&lt;="&amp;FE$5,Fluxo!$D:$D,$D146)</f>
        <v>0</v>
      </c>
      <c r="FF146" s="18">
        <f>SUMIFS(Fluxo!$N:$N,Fluxo!$S:$S,"&gt;"&amp;FE$5,Fluxo!$S:$S,"&lt;="&amp;FF$5,Fluxo!$D:$D,$D146)</f>
        <v>0</v>
      </c>
      <c r="FG146" s="18">
        <f>SUMIFS(Fluxo!$N:$N,Fluxo!$S:$S,"&gt;"&amp;FF$5,Fluxo!$S:$S,"&lt;="&amp;FG$5,Fluxo!$D:$D,$D146)</f>
        <v>0</v>
      </c>
      <c r="FH146" s="18">
        <f>SUMIFS(Fluxo!$N:$N,Fluxo!$S:$S,"&gt;"&amp;FG$5,Fluxo!$S:$S,"&lt;="&amp;FH$5,Fluxo!$D:$D,$D146)</f>
        <v>0</v>
      </c>
      <c r="FI146" s="18">
        <f>SUMIFS(Fluxo!$N:$N,Fluxo!$S:$S,"&gt;"&amp;FH$5,Fluxo!$S:$S,"&lt;="&amp;FI$5,Fluxo!$D:$D,$D146)</f>
        <v>0</v>
      </c>
      <c r="FJ146" s="18">
        <f>SUMIFS(Fluxo!$N:$N,Fluxo!$S:$S,"&gt;"&amp;FI$5,Fluxo!$S:$S,"&lt;="&amp;FJ$5,Fluxo!$D:$D,$D146)</f>
        <v>0</v>
      </c>
      <c r="FK146" s="18">
        <f>SUMIFS(Fluxo!$N:$N,Fluxo!$S:$S,"&gt;"&amp;FJ$5,Fluxo!$S:$S,"&lt;="&amp;FK$5,Fluxo!$D:$D,$D146)</f>
        <v>0</v>
      </c>
      <c r="FL146" s="18">
        <f>SUMIFS(Fluxo!$N:$N,Fluxo!$S:$S,"&gt;"&amp;FK$5,Fluxo!$S:$S,"&lt;="&amp;FL$5,Fluxo!$D:$D,$D146)</f>
        <v>0</v>
      </c>
      <c r="FM146" s="18">
        <f>SUMIFS(Fluxo!$N:$N,Fluxo!$S:$S,"&gt;"&amp;FL$5,Fluxo!$S:$S,"&lt;="&amp;FM$5,Fluxo!$D:$D,$D146)</f>
        <v>0</v>
      </c>
      <c r="FN146" s="18">
        <f>SUMIFS(Fluxo!$N:$N,Fluxo!$S:$S,"&gt;"&amp;FM$5,Fluxo!$S:$S,"&lt;="&amp;FN$5,Fluxo!$D:$D,$D146)</f>
        <v>0</v>
      </c>
      <c r="FO146" s="18">
        <f>SUMIFS(Fluxo!$N:$N,Fluxo!$S:$S,"&gt;"&amp;FN$5,Fluxo!$S:$S,"&lt;="&amp;FO$5,Fluxo!$D:$D,$D146)</f>
        <v>0</v>
      </c>
      <c r="FP146" s="18">
        <f>SUMIFS(Fluxo!$N:$N,Fluxo!$S:$S,"&gt;"&amp;FO$5,Fluxo!$S:$S,"&lt;="&amp;FP$5,Fluxo!$D:$D,$D146)</f>
        <v>0</v>
      </c>
      <c r="FQ146" s="18">
        <f>SUMIFS(Fluxo!$N:$N,Fluxo!$S:$S,"&gt;"&amp;FP$5,Fluxo!$S:$S,"&lt;="&amp;FQ$5,Fluxo!$D:$D,$D146)</f>
        <v>0</v>
      </c>
      <c r="FR146" s="18">
        <f>SUMIFS(Fluxo!$N:$N,Fluxo!$S:$S,"&gt;"&amp;FQ$5,Fluxo!$S:$S,"&lt;="&amp;FR$5,Fluxo!$D:$D,$D146)</f>
        <v>0</v>
      </c>
      <c r="FS146" s="18">
        <f>SUMIFS(Fluxo!$N:$N,Fluxo!$S:$S,"&gt;"&amp;FR$5,Fluxo!$S:$S,"&lt;="&amp;FS$5,Fluxo!$D:$D,$D146)</f>
        <v>0</v>
      </c>
      <c r="FT146" s="18">
        <f>SUMIFS(Fluxo!$N:$N,Fluxo!$S:$S,"&gt;"&amp;FS$5,Fluxo!$S:$S,"&lt;="&amp;FT$5,Fluxo!$D:$D,$D146)</f>
        <v>0</v>
      </c>
      <c r="FU146" s="18">
        <f>SUMIFS(Fluxo!$N:$N,Fluxo!$S:$S,"&gt;"&amp;FT$5,Fluxo!$S:$S,"&lt;="&amp;FU$5,Fluxo!$D:$D,$D146)</f>
        <v>0</v>
      </c>
      <c r="FV146" s="18">
        <f>SUMIFS(Fluxo!$N:$N,Fluxo!$S:$S,"&gt;"&amp;FU$5,Fluxo!$S:$S,"&lt;="&amp;FV$5,Fluxo!$D:$D,$D146)</f>
        <v>0</v>
      </c>
      <c r="FW146" s="18">
        <f>SUMIFS(Fluxo!$N:$N,Fluxo!$S:$S,"&gt;"&amp;FV$5,Fluxo!$S:$S,"&lt;="&amp;FW$5,Fluxo!$D:$D,$D146)</f>
        <v>0</v>
      </c>
      <c r="FX146" s="18">
        <f>SUMIFS(Fluxo!$N:$N,Fluxo!$S:$S,"&gt;"&amp;FW$5,Fluxo!$S:$S,"&lt;="&amp;FX$5,Fluxo!$D:$D,$D146)</f>
        <v>0</v>
      </c>
      <c r="FY146" s="18">
        <f>SUMIFS(Fluxo!$N:$N,Fluxo!$S:$S,"&gt;"&amp;FX$5,Fluxo!$S:$S,"&lt;="&amp;FY$5,Fluxo!$D:$D,$D146)</f>
        <v>0</v>
      </c>
      <c r="FZ146" s="18">
        <f>SUMIFS(Fluxo!$N:$N,Fluxo!$S:$S,"&gt;"&amp;FY$5,Fluxo!$S:$S,"&lt;="&amp;FZ$5,Fluxo!$D:$D,$D146)</f>
        <v>0</v>
      </c>
      <c r="GA146" s="18">
        <f>SUMIFS(Fluxo!$N:$N,Fluxo!$S:$S,"&gt;"&amp;FZ$5,Fluxo!$S:$S,"&lt;="&amp;GA$5,Fluxo!$D:$D,$D146)</f>
        <v>0</v>
      </c>
      <c r="GB146" s="18">
        <f>SUMIFS(Fluxo!$N:$N,Fluxo!$S:$S,"&gt;"&amp;GA$5,Fluxo!$S:$S,"&lt;="&amp;GB$5,Fluxo!$D:$D,$D146)</f>
        <v>0</v>
      </c>
      <c r="GC146" s="18">
        <f>SUMIFS(Fluxo!$N:$N,Fluxo!$S:$S,"&gt;"&amp;GB$5,Fluxo!$S:$S,"&lt;="&amp;GC$5,Fluxo!$D:$D,$D146)</f>
        <v>0</v>
      </c>
      <c r="GD146" s="18">
        <f>SUMIFS(Fluxo!$N:$N,Fluxo!$S:$S,"&gt;"&amp;GC$5,Fluxo!$S:$S,"&lt;="&amp;GD$5,Fluxo!$D:$D,$D146)</f>
        <v>0</v>
      </c>
      <c r="GE146" s="18">
        <f>SUMIFS(Fluxo!$N:$N,Fluxo!$S:$S,"&gt;"&amp;GD$5,Fluxo!$S:$S,"&lt;="&amp;GE$5,Fluxo!$D:$D,$D146)</f>
        <v>0</v>
      </c>
      <c r="GF146" s="18">
        <f>SUMIFS(Fluxo!$N:$N,Fluxo!$S:$S,"&gt;"&amp;GE$5,Fluxo!$S:$S,"&lt;="&amp;GF$5,Fluxo!$D:$D,$D146)</f>
        <v>0</v>
      </c>
      <c r="GG146" s="18">
        <f>SUMIFS(Fluxo!$N:$N,Fluxo!$S:$S,"&gt;"&amp;GF$5,Fluxo!$S:$S,"&lt;="&amp;GG$5,Fluxo!$D:$D,$D146)</f>
        <v>0</v>
      </c>
      <c r="GH146" s="18">
        <f>SUMIFS(Fluxo!$N:$N,Fluxo!$S:$S,"&gt;"&amp;GG$5,Fluxo!$S:$S,"&lt;="&amp;GH$5,Fluxo!$D:$D,$D146)</f>
        <v>0</v>
      </c>
      <c r="GI146" s="18">
        <f>SUMIFS(Fluxo!$N:$N,Fluxo!$S:$S,"&gt;"&amp;GH$5,Fluxo!$S:$S,"&lt;="&amp;GI$5,Fluxo!$D:$D,$D146)</f>
        <v>0</v>
      </c>
      <c r="GJ146" s="18">
        <f>SUMIFS(Fluxo!$N:$N,Fluxo!$S:$S,"&gt;"&amp;GI$5,Fluxo!$S:$S,"&lt;="&amp;GJ$5,Fluxo!$D:$D,$D146)</f>
        <v>0</v>
      </c>
      <c r="GK146" s="18">
        <f>SUMIFS(Fluxo!$N:$N,Fluxo!$S:$S,"&gt;"&amp;GJ$5,Fluxo!$S:$S,"&lt;="&amp;GK$5,Fluxo!$D:$D,$D146)</f>
        <v>0</v>
      </c>
      <c r="GL146" s="18">
        <f>SUMIFS(Fluxo!$N:$N,Fluxo!$S:$S,"&gt;"&amp;GK$5,Fluxo!$S:$S,"&lt;="&amp;GL$5,Fluxo!$D:$D,$D146)</f>
        <v>0</v>
      </c>
      <c r="GM146" s="18">
        <f>SUMIFS(Fluxo!$N:$N,Fluxo!$S:$S,"&gt;"&amp;GL$5,Fluxo!$S:$S,"&lt;="&amp;GM$5,Fluxo!$D:$D,$D146)</f>
        <v>0</v>
      </c>
      <c r="GN146" s="18">
        <f>SUMIFS(Fluxo!$N:$N,Fluxo!$S:$S,"&gt;"&amp;GM$5,Fluxo!$S:$S,"&lt;="&amp;GN$5,Fluxo!$D:$D,$D146)</f>
        <v>0</v>
      </c>
      <c r="GO146" s="18">
        <f>SUMIFS(Fluxo!$N:$N,Fluxo!$S:$S,"&gt;"&amp;GN$5,Fluxo!$S:$S,"&lt;="&amp;GO$5,Fluxo!$D:$D,$D146)</f>
        <v>0</v>
      </c>
      <c r="GP146" s="18">
        <f>SUMIFS(Fluxo!$N:$N,Fluxo!$S:$S,"&gt;"&amp;GO$5,Fluxo!$S:$S,"&lt;="&amp;GP$5,Fluxo!$D:$D,$D146)</f>
        <v>0</v>
      </c>
      <c r="GQ146" s="18">
        <f>SUMIFS(Fluxo!$N:$N,Fluxo!$S:$S,"&gt;"&amp;GP$5,Fluxo!$S:$S,"&lt;="&amp;GQ$5,Fluxo!$D:$D,$D146)</f>
        <v>0</v>
      </c>
      <c r="GR146" s="18">
        <f>SUMIFS(Fluxo!$N:$N,Fluxo!$S:$S,"&gt;"&amp;GQ$5,Fluxo!$S:$S,"&lt;="&amp;GR$5,Fluxo!$D:$D,$D146)</f>
        <v>0</v>
      </c>
      <c r="GS146" s="18">
        <f>SUMIFS(Fluxo!$N:$N,Fluxo!$S:$S,"&gt;"&amp;GR$5,Fluxo!$S:$S,"&lt;="&amp;GS$5,Fluxo!$D:$D,$D146)</f>
        <v>0</v>
      </c>
      <c r="GT146" s="18">
        <f>SUMIFS(Fluxo!$N:$N,Fluxo!$S:$S,"&gt;"&amp;GS$5,Fluxo!$S:$S,"&lt;="&amp;GT$5,Fluxo!$D:$D,$D146)</f>
        <v>0</v>
      </c>
      <c r="GU146" s="18">
        <f>SUMIFS(Fluxo!$N:$N,Fluxo!$S:$S,"&gt;"&amp;GT$5,Fluxo!$S:$S,"&lt;="&amp;GU$5,Fluxo!$D:$D,$D146)</f>
        <v>0</v>
      </c>
      <c r="GV146" s="18">
        <f>SUMIFS(Fluxo!$N:$N,Fluxo!$S:$S,"&gt;"&amp;GU$5,Fluxo!$S:$S,"&lt;="&amp;GV$5,Fluxo!$D:$D,$D146)</f>
        <v>0</v>
      </c>
      <c r="GW146" s="18">
        <f>SUMIFS(Fluxo!$N:$N,Fluxo!$S:$S,"&gt;"&amp;GV$5,Fluxo!$S:$S,"&lt;="&amp;GW$5,Fluxo!$D:$D,$D146)</f>
        <v>0</v>
      </c>
      <c r="GX146" s="18">
        <f>SUMIFS(Fluxo!$N:$N,Fluxo!$S:$S,"&gt;"&amp;GW$5,Fluxo!$S:$S,"&lt;="&amp;GX$5,Fluxo!$D:$D,$D146)</f>
        <v>0</v>
      </c>
      <c r="GY146" s="18">
        <f>SUMIFS(Fluxo!$N:$N,Fluxo!$S:$S,"&gt;"&amp;GX$5,Fluxo!$S:$S,"&lt;="&amp;GY$5,Fluxo!$D:$D,$D146)</f>
        <v>0</v>
      </c>
      <c r="GZ146" s="18">
        <f>SUMIFS(Fluxo!$N:$N,Fluxo!$S:$S,"&gt;"&amp;GY$5,Fluxo!$S:$S,"&lt;="&amp;GZ$5,Fluxo!$D:$D,$D146)</f>
        <v>0</v>
      </c>
      <c r="HA146" s="18">
        <f>SUMIFS(Fluxo!$N:$N,Fluxo!$S:$S,"&gt;"&amp;GZ$5,Fluxo!$S:$S,"&lt;="&amp;HA$5,Fluxo!$D:$D,$D146)</f>
        <v>0</v>
      </c>
      <c r="HB146" s="18">
        <f>SUMIFS(Fluxo!$N:$N,Fluxo!$S:$S,"&gt;"&amp;HA$5,Fluxo!$S:$S,"&lt;="&amp;HB$5,Fluxo!$D:$D,$D146)</f>
        <v>0</v>
      </c>
      <c r="HC146" s="18">
        <f>SUMIFS(Fluxo!$N:$N,Fluxo!$S:$S,"&gt;"&amp;HB$5,Fluxo!$S:$S,"&lt;="&amp;HC$5,Fluxo!$D:$D,$D146)</f>
        <v>0</v>
      </c>
      <c r="HD146" s="18">
        <f>SUMIFS(Fluxo!$N:$N,Fluxo!$S:$S,"&gt;"&amp;HC$5,Fluxo!$S:$S,"&lt;="&amp;HD$5,Fluxo!$D:$D,$D146)</f>
        <v>0</v>
      </c>
      <c r="HE146" s="18">
        <f>SUMIFS(Fluxo!$N:$N,Fluxo!$S:$S,"&gt;"&amp;HD$5,Fluxo!$S:$S,"&lt;="&amp;HE$5,Fluxo!$D:$D,$D146)</f>
        <v>0</v>
      </c>
      <c r="HF146" s="18">
        <f>SUMIFS(Fluxo!$N:$N,Fluxo!$S:$S,"&gt;"&amp;HE$5,Fluxo!$S:$S,"&lt;="&amp;HF$5,Fluxo!$D:$D,$D146)</f>
        <v>0</v>
      </c>
    </row>
    <row r="147" spans="1:214">
      <c r="A147" s="20">
        <f t="shared" si="21"/>
        <v>137</v>
      </c>
      <c r="B147" s="140" t="str">
        <f>'Check Carteira'!C139</f>
        <v>E.1016.99.03.3002</v>
      </c>
      <c r="C147" s="141">
        <v>1</v>
      </c>
      <c r="D147" s="129" t="str">
        <f>'Check Carteira'!F139</f>
        <v>S-3002</v>
      </c>
      <c r="E147" s="21">
        <f>IFERROR(INDEX(Contratos!L:L,MATCH(D147,Contratos!R:R,0)),"")</f>
        <v>45462</v>
      </c>
      <c r="F147" s="139">
        <f>IFERROR(INDEX(Contratos!G:G,MATCH(D147,Contratos!R:R,0)),"")</f>
        <v>313326.40000000002</v>
      </c>
      <c r="H147" s="83">
        <f t="shared" si="20"/>
        <v>322028.03000000003</v>
      </c>
      <c r="J147" s="18">
        <f>SUMIFS(Fluxo!$N:$N,Fluxo!$S:$S,"&gt;"&amp;I$5,Fluxo!$S:$S,"&lt;="&amp;J$5,Fluxo!$D:$D,$D147)</f>
        <v>0</v>
      </c>
      <c r="K147" s="18">
        <f>SUMIFS(Fluxo!$N:$N,Fluxo!$S:$S,"&gt;"&amp;J$5,Fluxo!$S:$S,"&lt;="&amp;K$5,Fluxo!$D:$D,$D147)</f>
        <v>0</v>
      </c>
      <c r="L147" s="18">
        <f>SUMIFS(Fluxo!$N:$N,Fluxo!$S:$S,"&gt;"&amp;K$5,Fluxo!$S:$S,"&lt;="&amp;L$5,Fluxo!$D:$D,$D147)</f>
        <v>0</v>
      </c>
      <c r="M147" s="18">
        <f>SUMIFS(Fluxo!$N:$N,Fluxo!$S:$S,"&gt;"&amp;L$5,Fluxo!$S:$S,"&lt;="&amp;M$5,Fluxo!$D:$D,$D147)</f>
        <v>0</v>
      </c>
      <c r="N147" s="18">
        <f>SUMIFS(Fluxo!$N:$N,Fluxo!$S:$S,"&gt;"&amp;M$5,Fluxo!$S:$S,"&lt;="&amp;N$5,Fluxo!$D:$D,$D147)</f>
        <v>0</v>
      </c>
      <c r="O147" s="18">
        <f>SUMIFS(Fluxo!$N:$N,Fluxo!$S:$S,"&gt;"&amp;N$5,Fluxo!$S:$S,"&lt;="&amp;O$5,Fluxo!$D:$D,$D147)</f>
        <v>0</v>
      </c>
      <c r="P147" s="18">
        <f>SUMIFS(Fluxo!$N:$N,Fluxo!$S:$S,"&gt;"&amp;O$5,Fluxo!$S:$S,"&lt;="&amp;P$5,Fluxo!$D:$D,$D147)</f>
        <v>0</v>
      </c>
      <c r="Q147" s="18">
        <f>SUMIFS(Fluxo!$N:$N,Fluxo!$S:$S,"&gt;"&amp;P$5,Fluxo!$S:$S,"&lt;="&amp;Q$5,Fluxo!$D:$D,$D147)</f>
        <v>0</v>
      </c>
      <c r="R147" s="18">
        <f>SUMIFS(Fluxo!$N:$N,Fluxo!$S:$S,"&gt;"&amp;Q$5,Fluxo!$S:$S,"&lt;="&amp;R$5,Fluxo!$D:$D,$D147)</f>
        <v>0</v>
      </c>
      <c r="S147" s="18">
        <f>SUMIFS(Fluxo!$N:$N,Fluxo!$S:$S,"&gt;"&amp;R$5,Fluxo!$S:$S,"&lt;="&amp;S$5,Fluxo!$D:$D,$D147)</f>
        <v>0</v>
      </c>
      <c r="T147" s="18">
        <f>SUMIFS(Fluxo!$N:$N,Fluxo!$S:$S,"&gt;"&amp;S$5,Fluxo!$S:$S,"&lt;="&amp;T$5,Fluxo!$D:$D,$D147)</f>
        <v>0</v>
      </c>
      <c r="U147" s="18">
        <f>SUMIFS(Fluxo!$N:$N,Fluxo!$S:$S,"&gt;"&amp;T$5,Fluxo!$S:$S,"&lt;="&amp;U$5,Fluxo!$D:$D,$D147)</f>
        <v>0</v>
      </c>
      <c r="V147" s="18">
        <f>SUMIFS(Fluxo!$N:$N,Fluxo!$S:$S,"&gt;"&amp;U$5,Fluxo!$S:$S,"&lt;="&amp;V$5,Fluxo!$D:$D,$D147)</f>
        <v>0</v>
      </c>
      <c r="W147" s="18">
        <f>SUMIFS(Fluxo!$N:$N,Fluxo!$S:$S,"&gt;"&amp;V$5,Fluxo!$S:$S,"&lt;="&amp;W$5,Fluxo!$D:$D,$D147)</f>
        <v>0</v>
      </c>
      <c r="X147" s="18">
        <f>SUMIFS(Fluxo!$N:$N,Fluxo!$S:$S,"&gt;"&amp;W$5,Fluxo!$S:$S,"&lt;="&amp;X$5,Fluxo!$D:$D,$D147)</f>
        <v>25750.45</v>
      </c>
      <c r="Y147" s="18">
        <f>SUMIFS(Fluxo!$N:$N,Fluxo!$S:$S,"&gt;"&amp;X$5,Fluxo!$S:$S,"&lt;="&amp;Y$5,Fluxo!$D:$D,$D147)</f>
        <v>806.9</v>
      </c>
      <c r="Z147" s="18">
        <f>SUMIFS(Fluxo!$N:$N,Fluxo!$S:$S,"&gt;"&amp;Y$5,Fluxo!$S:$S,"&lt;="&amp;Z$5,Fluxo!$D:$D,$D147)</f>
        <v>812.67</v>
      </c>
      <c r="AA147" s="18">
        <f>SUMIFS(Fluxo!$N:$N,Fluxo!$S:$S,"&gt;"&amp;Z$5,Fluxo!$S:$S,"&lt;="&amp;AA$5,Fluxo!$D:$D,$D147)</f>
        <v>837.64</v>
      </c>
      <c r="AB147" s="18">
        <f>SUMIFS(Fluxo!$N:$N,Fluxo!$S:$S,"&gt;"&amp;AA$5,Fluxo!$S:$S,"&lt;="&amp;AB$5,Fluxo!$D:$D,$D147)</f>
        <v>824.25</v>
      </c>
      <c r="AC147" s="18">
        <f>SUMIFS(Fluxo!$N:$N,Fluxo!$S:$S,"&gt;"&amp;AB$5,Fluxo!$S:$S,"&lt;="&amp;AC$5,Fluxo!$D:$D,$D147)</f>
        <v>824.25</v>
      </c>
      <c r="AD147" s="18">
        <f>SUMIFS(Fluxo!$N:$N,Fluxo!$S:$S,"&gt;"&amp;AC$5,Fluxo!$S:$S,"&lt;="&amp;AD$5,Fluxo!$D:$D,$D147)</f>
        <v>824.25</v>
      </c>
      <c r="AE147" s="18">
        <f>SUMIFS(Fluxo!$N:$N,Fluxo!$S:$S,"&gt;"&amp;AD$5,Fluxo!$S:$S,"&lt;="&amp;AE$5,Fluxo!$D:$D,$D147)</f>
        <v>824.25</v>
      </c>
      <c r="AF147" s="18">
        <f>SUMIFS(Fluxo!$N:$N,Fluxo!$S:$S,"&gt;"&amp;AE$5,Fluxo!$S:$S,"&lt;="&amp;AF$5,Fluxo!$D:$D,$D147)</f>
        <v>824.25</v>
      </c>
      <c r="AG147" s="18">
        <f>SUMIFS(Fluxo!$N:$N,Fluxo!$S:$S,"&gt;"&amp;AF$5,Fluxo!$S:$S,"&lt;="&amp;AG$5,Fluxo!$D:$D,$D147)</f>
        <v>824.25</v>
      </c>
      <c r="AH147" s="18">
        <f>SUMIFS(Fluxo!$N:$N,Fluxo!$S:$S,"&gt;"&amp;AG$5,Fluxo!$S:$S,"&lt;="&amp;AH$5,Fluxo!$D:$D,$D147)</f>
        <v>824.25</v>
      </c>
      <c r="AI147" s="18">
        <f>SUMIFS(Fluxo!$N:$N,Fluxo!$S:$S,"&gt;"&amp;AH$5,Fluxo!$S:$S,"&lt;="&amp;AI$5,Fluxo!$D:$D,$D147)</f>
        <v>39460.97</v>
      </c>
      <c r="AJ147" s="18">
        <f>SUMIFS(Fluxo!$N:$N,Fluxo!$S:$S,"&gt;"&amp;AI$5,Fluxo!$S:$S,"&lt;="&amp;AJ$5,Fluxo!$D:$D,$D147)</f>
        <v>824.25</v>
      </c>
      <c r="AK147" s="18">
        <f>SUMIFS(Fluxo!$N:$N,Fluxo!$S:$S,"&gt;"&amp;AJ$5,Fluxo!$S:$S,"&lt;="&amp;AK$5,Fluxo!$D:$D,$D147)</f>
        <v>824.25</v>
      </c>
      <c r="AL147" s="18">
        <f>SUMIFS(Fluxo!$N:$N,Fluxo!$S:$S,"&gt;"&amp;AK$5,Fluxo!$S:$S,"&lt;="&amp;AL$5,Fluxo!$D:$D,$D147)</f>
        <v>824.25</v>
      </c>
      <c r="AM147" s="18">
        <f>SUMIFS(Fluxo!$N:$N,Fluxo!$S:$S,"&gt;"&amp;AL$5,Fluxo!$S:$S,"&lt;="&amp;AM$5,Fluxo!$D:$D,$D147)</f>
        <v>824.25</v>
      </c>
      <c r="AN147" s="18">
        <f>SUMIFS(Fluxo!$N:$N,Fluxo!$S:$S,"&gt;"&amp;AM$5,Fluxo!$S:$S,"&lt;="&amp;AN$5,Fluxo!$D:$D,$D147)</f>
        <v>824.25</v>
      </c>
      <c r="AO147" s="18">
        <f>SUMIFS(Fluxo!$N:$N,Fluxo!$S:$S,"&gt;"&amp;AN$5,Fluxo!$S:$S,"&lt;="&amp;AO$5,Fluxo!$D:$D,$D147)</f>
        <v>824.25</v>
      </c>
      <c r="AP147" s="18">
        <f>SUMIFS(Fluxo!$N:$N,Fluxo!$S:$S,"&gt;"&amp;AO$5,Fluxo!$S:$S,"&lt;="&amp;AP$5,Fluxo!$D:$D,$D147)</f>
        <v>824.25</v>
      </c>
      <c r="AQ147" s="18">
        <f>SUMIFS(Fluxo!$N:$N,Fluxo!$S:$S,"&gt;"&amp;AP$5,Fluxo!$S:$S,"&lt;="&amp;AQ$5,Fluxo!$D:$D,$D147)</f>
        <v>0</v>
      </c>
      <c r="AR147" s="18">
        <f>SUMIFS(Fluxo!$N:$N,Fluxo!$S:$S,"&gt;"&amp;AQ$5,Fluxo!$S:$S,"&lt;="&amp;AR$5,Fluxo!$D:$D,$D147)</f>
        <v>0</v>
      </c>
      <c r="AS147" s="18">
        <f>SUMIFS(Fluxo!$N:$N,Fluxo!$S:$S,"&gt;"&amp;AR$5,Fluxo!$S:$S,"&lt;="&amp;AS$5,Fluxo!$D:$D,$D147)</f>
        <v>0</v>
      </c>
      <c r="AT147" s="18">
        <f>SUMIFS(Fluxo!$N:$N,Fluxo!$S:$S,"&gt;"&amp;AS$5,Fluxo!$S:$S,"&lt;="&amp;AT$5,Fluxo!$D:$D,$D147)</f>
        <v>0</v>
      </c>
      <c r="AU147" s="18">
        <f>SUMIFS(Fluxo!$N:$N,Fluxo!$S:$S,"&gt;"&amp;AT$5,Fluxo!$S:$S,"&lt;="&amp;AU$5,Fluxo!$D:$D,$D147)</f>
        <v>242638.62</v>
      </c>
      <c r="AV147" s="18">
        <f>SUMIFS(Fluxo!$N:$N,Fluxo!$S:$S,"&gt;"&amp;AU$5,Fluxo!$S:$S,"&lt;="&amp;AV$5,Fluxo!$D:$D,$D147)</f>
        <v>0</v>
      </c>
      <c r="AW147" s="18">
        <f>SUMIFS(Fluxo!$N:$N,Fluxo!$S:$S,"&gt;"&amp;AV$5,Fluxo!$S:$S,"&lt;="&amp;AW$5,Fluxo!$D:$D,$D147)</f>
        <v>0</v>
      </c>
      <c r="AX147" s="18">
        <f>SUMIFS(Fluxo!$N:$N,Fluxo!$S:$S,"&gt;"&amp;AW$5,Fluxo!$S:$S,"&lt;="&amp;AX$5,Fluxo!$D:$D,$D147)</f>
        <v>181.28</v>
      </c>
      <c r="AY147" s="18">
        <f>SUMIFS(Fluxo!$N:$N,Fluxo!$S:$S,"&gt;"&amp;AX$5,Fluxo!$S:$S,"&lt;="&amp;AY$5,Fluxo!$D:$D,$D147)</f>
        <v>0</v>
      </c>
      <c r="AZ147" s="18">
        <f>SUMIFS(Fluxo!$N:$N,Fluxo!$S:$S,"&gt;"&amp;AY$5,Fluxo!$S:$S,"&lt;="&amp;AZ$5,Fluxo!$D:$D,$D147)</f>
        <v>0</v>
      </c>
      <c r="BA147" s="18">
        <f>SUMIFS(Fluxo!$N:$N,Fluxo!$S:$S,"&gt;"&amp;AZ$5,Fluxo!$S:$S,"&lt;="&amp;BA$5,Fluxo!$D:$D,$D147)</f>
        <v>0</v>
      </c>
      <c r="BB147" s="18">
        <f>SUMIFS(Fluxo!$N:$N,Fluxo!$S:$S,"&gt;"&amp;BA$5,Fluxo!$S:$S,"&lt;="&amp;BB$5,Fluxo!$D:$D,$D147)</f>
        <v>0</v>
      </c>
      <c r="BC147" s="18">
        <f>SUMIFS(Fluxo!$N:$N,Fluxo!$S:$S,"&gt;"&amp;BB$5,Fluxo!$S:$S,"&lt;="&amp;BC$5,Fluxo!$D:$D,$D147)</f>
        <v>0</v>
      </c>
      <c r="BD147" s="18">
        <f>SUMIFS(Fluxo!$N:$N,Fluxo!$S:$S,"&gt;"&amp;BC$5,Fluxo!$S:$S,"&lt;="&amp;BD$5,Fluxo!$D:$D,$D147)</f>
        <v>0</v>
      </c>
      <c r="BE147" s="18">
        <f>SUMIFS(Fluxo!$N:$N,Fluxo!$S:$S,"&gt;"&amp;BD$5,Fluxo!$S:$S,"&lt;="&amp;BE$5,Fluxo!$D:$D,$D147)</f>
        <v>0</v>
      </c>
      <c r="BF147" s="18">
        <f>SUMIFS(Fluxo!$N:$N,Fluxo!$S:$S,"&gt;"&amp;BE$5,Fluxo!$S:$S,"&lt;="&amp;BF$5,Fluxo!$D:$D,$D147)</f>
        <v>0</v>
      </c>
      <c r="BG147" s="18">
        <f>SUMIFS(Fluxo!$N:$N,Fluxo!$S:$S,"&gt;"&amp;BF$5,Fluxo!$S:$S,"&lt;="&amp;BG$5,Fluxo!$D:$D,$D147)</f>
        <v>0</v>
      </c>
      <c r="BH147" s="18">
        <f>SUMIFS(Fluxo!$N:$N,Fluxo!$S:$S,"&gt;"&amp;BG$5,Fluxo!$S:$S,"&lt;="&amp;BH$5,Fluxo!$D:$D,$D147)</f>
        <v>0</v>
      </c>
      <c r="BI147" s="18">
        <f>SUMIFS(Fluxo!$N:$N,Fluxo!$S:$S,"&gt;"&amp;BH$5,Fluxo!$S:$S,"&lt;="&amp;BI$5,Fluxo!$D:$D,$D147)</f>
        <v>0</v>
      </c>
      <c r="BJ147" s="18">
        <f>SUMIFS(Fluxo!$N:$N,Fluxo!$S:$S,"&gt;"&amp;BI$5,Fluxo!$S:$S,"&lt;="&amp;BJ$5,Fluxo!$D:$D,$D147)</f>
        <v>0</v>
      </c>
      <c r="BK147" s="18">
        <f>SUMIFS(Fluxo!$N:$N,Fluxo!$S:$S,"&gt;"&amp;BJ$5,Fluxo!$S:$S,"&lt;="&amp;BK$5,Fluxo!$D:$D,$D147)</f>
        <v>0</v>
      </c>
      <c r="BL147" s="18">
        <f>SUMIFS(Fluxo!$N:$N,Fluxo!$S:$S,"&gt;"&amp;BK$5,Fluxo!$S:$S,"&lt;="&amp;BL$5,Fluxo!$D:$D,$D147)</f>
        <v>0</v>
      </c>
      <c r="BM147" s="18">
        <f>SUMIFS(Fluxo!$N:$N,Fluxo!$S:$S,"&gt;"&amp;BL$5,Fluxo!$S:$S,"&lt;="&amp;BM$5,Fluxo!$D:$D,$D147)</f>
        <v>0</v>
      </c>
      <c r="BN147" s="18">
        <f>SUMIFS(Fluxo!$N:$N,Fluxo!$S:$S,"&gt;"&amp;BM$5,Fluxo!$S:$S,"&lt;="&amp;BN$5,Fluxo!$D:$D,$D147)</f>
        <v>0</v>
      </c>
      <c r="BO147" s="18">
        <f>SUMIFS(Fluxo!$N:$N,Fluxo!$S:$S,"&gt;"&amp;BN$5,Fluxo!$S:$S,"&lt;="&amp;BO$5,Fluxo!$D:$D,$D147)</f>
        <v>0</v>
      </c>
      <c r="BP147" s="18">
        <f>SUMIFS(Fluxo!$N:$N,Fluxo!$S:$S,"&gt;"&amp;BO$5,Fluxo!$S:$S,"&lt;="&amp;BP$5,Fluxo!$D:$D,$D147)</f>
        <v>0</v>
      </c>
      <c r="BQ147" s="18">
        <f>SUMIFS(Fluxo!$N:$N,Fluxo!$S:$S,"&gt;"&amp;BP$5,Fluxo!$S:$S,"&lt;="&amp;BQ$5,Fluxo!$D:$D,$D147)</f>
        <v>0</v>
      </c>
      <c r="BR147" s="18">
        <f>SUMIFS(Fluxo!$N:$N,Fluxo!$S:$S,"&gt;"&amp;BQ$5,Fluxo!$S:$S,"&lt;="&amp;BR$5,Fluxo!$D:$D,$D147)</f>
        <v>0</v>
      </c>
      <c r="BS147" s="18">
        <f>SUMIFS(Fluxo!$N:$N,Fluxo!$S:$S,"&gt;"&amp;BR$5,Fluxo!$S:$S,"&lt;="&amp;BS$5,Fluxo!$D:$D,$D147)</f>
        <v>0</v>
      </c>
      <c r="BT147" s="18">
        <f>SUMIFS(Fluxo!$N:$N,Fluxo!$S:$S,"&gt;"&amp;BS$5,Fluxo!$S:$S,"&lt;="&amp;BT$5,Fluxo!$D:$D,$D147)</f>
        <v>0</v>
      </c>
      <c r="BU147" s="18">
        <f>SUMIFS(Fluxo!$N:$N,Fluxo!$S:$S,"&gt;"&amp;BT$5,Fluxo!$S:$S,"&lt;="&amp;BU$5,Fluxo!$D:$D,$D147)</f>
        <v>0</v>
      </c>
      <c r="BV147" s="18">
        <f>SUMIFS(Fluxo!$N:$N,Fluxo!$S:$S,"&gt;"&amp;BU$5,Fluxo!$S:$S,"&lt;="&amp;BV$5,Fluxo!$D:$D,$D147)</f>
        <v>0</v>
      </c>
      <c r="BW147" s="18">
        <f>SUMIFS(Fluxo!$N:$N,Fluxo!$S:$S,"&gt;"&amp;BV$5,Fluxo!$S:$S,"&lt;="&amp;BW$5,Fluxo!$D:$D,$D147)</f>
        <v>0</v>
      </c>
      <c r="BX147" s="18">
        <f>SUMIFS(Fluxo!$N:$N,Fluxo!$S:$S,"&gt;"&amp;BW$5,Fluxo!$S:$S,"&lt;="&amp;BX$5,Fluxo!$D:$D,$D147)</f>
        <v>0</v>
      </c>
      <c r="BY147" s="18">
        <f>SUMIFS(Fluxo!$N:$N,Fluxo!$S:$S,"&gt;"&amp;BX$5,Fluxo!$S:$S,"&lt;="&amp;BY$5,Fluxo!$D:$D,$D147)</f>
        <v>0</v>
      </c>
      <c r="BZ147" s="18">
        <f>SUMIFS(Fluxo!$N:$N,Fluxo!$S:$S,"&gt;"&amp;BY$5,Fluxo!$S:$S,"&lt;="&amp;BZ$5,Fluxo!$D:$D,$D147)</f>
        <v>0</v>
      </c>
      <c r="CA147" s="18">
        <f>SUMIFS(Fluxo!$N:$N,Fluxo!$S:$S,"&gt;"&amp;BZ$5,Fluxo!$S:$S,"&lt;="&amp;CA$5,Fluxo!$D:$D,$D147)</f>
        <v>0</v>
      </c>
      <c r="CB147" s="18">
        <f>SUMIFS(Fluxo!$N:$N,Fluxo!$S:$S,"&gt;"&amp;CA$5,Fluxo!$S:$S,"&lt;="&amp;CB$5,Fluxo!$D:$D,$D147)</f>
        <v>0</v>
      </c>
      <c r="CC147" s="18">
        <f>SUMIFS(Fluxo!$N:$N,Fluxo!$S:$S,"&gt;"&amp;CB$5,Fluxo!$S:$S,"&lt;="&amp;CC$5,Fluxo!$D:$D,$D147)</f>
        <v>0</v>
      </c>
      <c r="CD147" s="18">
        <f>SUMIFS(Fluxo!$N:$N,Fluxo!$S:$S,"&gt;"&amp;CC$5,Fluxo!$S:$S,"&lt;="&amp;CD$5,Fluxo!$D:$D,$D147)</f>
        <v>0</v>
      </c>
      <c r="CE147" s="18">
        <f>SUMIFS(Fluxo!$N:$N,Fluxo!$S:$S,"&gt;"&amp;CD$5,Fluxo!$S:$S,"&lt;="&amp;CE$5,Fluxo!$D:$D,$D147)</f>
        <v>0</v>
      </c>
      <c r="CF147" s="18">
        <f>SUMIFS(Fluxo!$N:$N,Fluxo!$S:$S,"&gt;"&amp;CE$5,Fluxo!$S:$S,"&lt;="&amp;CF$5,Fluxo!$D:$D,$D147)</f>
        <v>0</v>
      </c>
      <c r="CG147" s="18">
        <f>SUMIFS(Fluxo!$N:$N,Fluxo!$S:$S,"&gt;"&amp;CF$5,Fluxo!$S:$S,"&lt;="&amp;CG$5,Fluxo!$D:$D,$D147)</f>
        <v>0</v>
      </c>
      <c r="CH147" s="18">
        <f>SUMIFS(Fluxo!$N:$N,Fluxo!$S:$S,"&gt;"&amp;CG$5,Fluxo!$S:$S,"&lt;="&amp;CH$5,Fluxo!$D:$D,$D147)</f>
        <v>0</v>
      </c>
      <c r="CI147" s="18">
        <f>SUMIFS(Fluxo!$N:$N,Fluxo!$S:$S,"&gt;"&amp;CH$5,Fluxo!$S:$S,"&lt;="&amp;CI$5,Fluxo!$D:$D,$D147)</f>
        <v>0</v>
      </c>
      <c r="CJ147" s="18">
        <f>SUMIFS(Fluxo!$N:$N,Fluxo!$S:$S,"&gt;"&amp;CI$5,Fluxo!$S:$S,"&lt;="&amp;CJ$5,Fluxo!$D:$D,$D147)</f>
        <v>0</v>
      </c>
      <c r="CK147" s="18">
        <f>SUMIFS(Fluxo!$N:$N,Fluxo!$S:$S,"&gt;"&amp;CJ$5,Fluxo!$S:$S,"&lt;="&amp;CK$5,Fluxo!$D:$D,$D147)</f>
        <v>0</v>
      </c>
      <c r="CL147" s="18">
        <f>SUMIFS(Fluxo!$N:$N,Fluxo!$S:$S,"&gt;"&amp;CK$5,Fluxo!$S:$S,"&lt;="&amp;CL$5,Fluxo!$D:$D,$D147)</f>
        <v>0</v>
      </c>
      <c r="CM147" s="18">
        <f>SUMIFS(Fluxo!$N:$N,Fluxo!$S:$S,"&gt;"&amp;CL$5,Fluxo!$S:$S,"&lt;="&amp;CM$5,Fluxo!$D:$D,$D147)</f>
        <v>0</v>
      </c>
      <c r="CN147" s="18">
        <f>SUMIFS(Fluxo!$N:$N,Fluxo!$S:$S,"&gt;"&amp;CM$5,Fluxo!$S:$S,"&lt;="&amp;CN$5,Fluxo!$D:$D,$D147)</f>
        <v>0</v>
      </c>
      <c r="CO147" s="18">
        <f>SUMIFS(Fluxo!$N:$N,Fluxo!$S:$S,"&gt;"&amp;CN$5,Fluxo!$S:$S,"&lt;="&amp;CO$5,Fluxo!$D:$D,$D147)</f>
        <v>0</v>
      </c>
      <c r="CP147" s="18">
        <f>SUMIFS(Fluxo!$N:$N,Fluxo!$S:$S,"&gt;"&amp;CO$5,Fluxo!$S:$S,"&lt;="&amp;CP$5,Fluxo!$D:$D,$D147)</f>
        <v>0</v>
      </c>
      <c r="CQ147" s="18">
        <f>SUMIFS(Fluxo!$N:$N,Fluxo!$S:$S,"&gt;"&amp;CP$5,Fluxo!$S:$S,"&lt;="&amp;CQ$5,Fluxo!$D:$D,$D147)</f>
        <v>0</v>
      </c>
      <c r="CR147" s="18">
        <f>SUMIFS(Fluxo!$N:$N,Fluxo!$S:$S,"&gt;"&amp;CQ$5,Fluxo!$S:$S,"&lt;="&amp;CR$5,Fluxo!$D:$D,$D147)</f>
        <v>0</v>
      </c>
      <c r="CS147" s="18">
        <f>SUMIFS(Fluxo!$N:$N,Fluxo!$S:$S,"&gt;"&amp;CR$5,Fluxo!$S:$S,"&lt;="&amp;CS$5,Fluxo!$D:$D,$D147)</f>
        <v>0</v>
      </c>
      <c r="CT147" s="18">
        <f>SUMIFS(Fluxo!$N:$N,Fluxo!$S:$S,"&gt;"&amp;CS$5,Fluxo!$S:$S,"&lt;="&amp;CT$5,Fluxo!$D:$D,$D147)</f>
        <v>0</v>
      </c>
      <c r="CU147" s="18">
        <f>SUMIFS(Fluxo!$N:$N,Fluxo!$S:$S,"&gt;"&amp;CT$5,Fluxo!$S:$S,"&lt;="&amp;CU$5,Fluxo!$D:$D,$D147)</f>
        <v>0</v>
      </c>
      <c r="CV147" s="18">
        <f>SUMIFS(Fluxo!$N:$N,Fluxo!$S:$S,"&gt;"&amp;CU$5,Fluxo!$S:$S,"&lt;="&amp;CV$5,Fluxo!$D:$D,$D147)</f>
        <v>0</v>
      </c>
      <c r="CW147" s="18">
        <f>SUMIFS(Fluxo!$N:$N,Fluxo!$S:$S,"&gt;"&amp;CV$5,Fluxo!$S:$S,"&lt;="&amp;CW$5,Fluxo!$D:$D,$D147)</f>
        <v>0</v>
      </c>
      <c r="CX147" s="18">
        <f>SUMIFS(Fluxo!$N:$N,Fluxo!$S:$S,"&gt;"&amp;CW$5,Fluxo!$S:$S,"&lt;="&amp;CX$5,Fluxo!$D:$D,$D147)</f>
        <v>0</v>
      </c>
      <c r="CY147" s="18">
        <f>SUMIFS(Fluxo!$N:$N,Fluxo!$S:$S,"&gt;"&amp;CX$5,Fluxo!$S:$S,"&lt;="&amp;CY$5,Fluxo!$D:$D,$D147)</f>
        <v>0</v>
      </c>
      <c r="CZ147" s="18">
        <f>SUMIFS(Fluxo!$N:$N,Fluxo!$S:$S,"&gt;"&amp;CY$5,Fluxo!$S:$S,"&lt;="&amp;CZ$5,Fluxo!$D:$D,$D147)</f>
        <v>0</v>
      </c>
      <c r="DA147" s="18">
        <f>SUMIFS(Fluxo!$N:$N,Fluxo!$S:$S,"&gt;"&amp;CZ$5,Fluxo!$S:$S,"&lt;="&amp;DA$5,Fluxo!$D:$D,$D147)</f>
        <v>0</v>
      </c>
      <c r="DB147" s="18">
        <f>SUMIFS(Fluxo!$N:$N,Fluxo!$S:$S,"&gt;"&amp;DA$5,Fluxo!$S:$S,"&lt;="&amp;DB$5,Fluxo!$D:$D,$D147)</f>
        <v>0</v>
      </c>
      <c r="DC147" s="18">
        <f>SUMIFS(Fluxo!$N:$N,Fluxo!$S:$S,"&gt;"&amp;DB$5,Fluxo!$S:$S,"&lt;="&amp;DC$5,Fluxo!$D:$D,$D147)</f>
        <v>0</v>
      </c>
      <c r="DD147" s="18">
        <f>SUMIFS(Fluxo!$N:$N,Fluxo!$S:$S,"&gt;"&amp;DC$5,Fluxo!$S:$S,"&lt;="&amp;DD$5,Fluxo!$D:$D,$D147)</f>
        <v>0</v>
      </c>
      <c r="DE147" s="18">
        <f>SUMIFS(Fluxo!$N:$N,Fluxo!$S:$S,"&gt;"&amp;DD$5,Fluxo!$S:$S,"&lt;="&amp;DE$5,Fluxo!$D:$D,$D147)</f>
        <v>0</v>
      </c>
      <c r="DF147" s="18">
        <f>SUMIFS(Fluxo!$N:$N,Fluxo!$S:$S,"&gt;"&amp;DE$5,Fluxo!$S:$S,"&lt;="&amp;DF$5,Fluxo!$D:$D,$D147)</f>
        <v>0</v>
      </c>
      <c r="DG147" s="18">
        <f>SUMIFS(Fluxo!$N:$N,Fluxo!$S:$S,"&gt;"&amp;DF$5,Fluxo!$S:$S,"&lt;="&amp;DG$5,Fluxo!$D:$D,$D147)</f>
        <v>0</v>
      </c>
      <c r="DH147" s="18">
        <f>SUMIFS(Fluxo!$N:$N,Fluxo!$S:$S,"&gt;"&amp;DG$5,Fluxo!$S:$S,"&lt;="&amp;DH$5,Fluxo!$D:$D,$D147)</f>
        <v>0</v>
      </c>
      <c r="DI147" s="18">
        <f>SUMIFS(Fluxo!$N:$N,Fluxo!$S:$S,"&gt;"&amp;DH$5,Fluxo!$S:$S,"&lt;="&amp;DI$5,Fluxo!$D:$D,$D147)</f>
        <v>0</v>
      </c>
      <c r="DJ147" s="18">
        <f>SUMIFS(Fluxo!$N:$N,Fluxo!$S:$S,"&gt;"&amp;DI$5,Fluxo!$S:$S,"&lt;="&amp;DJ$5,Fluxo!$D:$D,$D147)</f>
        <v>0</v>
      </c>
      <c r="DK147" s="18">
        <f>SUMIFS(Fluxo!$N:$N,Fluxo!$S:$S,"&gt;"&amp;DJ$5,Fluxo!$S:$S,"&lt;="&amp;DK$5,Fluxo!$D:$D,$D147)</f>
        <v>0</v>
      </c>
      <c r="DL147" s="18">
        <f>SUMIFS(Fluxo!$N:$N,Fluxo!$S:$S,"&gt;"&amp;DK$5,Fluxo!$S:$S,"&lt;="&amp;DL$5,Fluxo!$D:$D,$D147)</f>
        <v>0</v>
      </c>
      <c r="DM147" s="18">
        <f>SUMIFS(Fluxo!$N:$N,Fluxo!$S:$S,"&gt;"&amp;DL$5,Fluxo!$S:$S,"&lt;="&amp;DM$5,Fluxo!$D:$D,$D147)</f>
        <v>0</v>
      </c>
      <c r="DN147" s="18">
        <f>SUMIFS(Fluxo!$N:$N,Fluxo!$S:$S,"&gt;"&amp;DM$5,Fluxo!$S:$S,"&lt;="&amp;DN$5,Fluxo!$D:$D,$D147)</f>
        <v>0</v>
      </c>
      <c r="DO147" s="18">
        <f>SUMIFS(Fluxo!$N:$N,Fluxo!$S:$S,"&gt;"&amp;DN$5,Fluxo!$S:$S,"&lt;="&amp;DO$5,Fluxo!$D:$D,$D147)</f>
        <v>0</v>
      </c>
      <c r="DP147" s="18">
        <f>SUMIFS(Fluxo!$N:$N,Fluxo!$S:$S,"&gt;"&amp;DO$5,Fluxo!$S:$S,"&lt;="&amp;DP$5,Fluxo!$D:$D,$D147)</f>
        <v>0</v>
      </c>
      <c r="DQ147" s="18">
        <f>SUMIFS(Fluxo!$N:$N,Fluxo!$S:$S,"&gt;"&amp;DP$5,Fluxo!$S:$S,"&lt;="&amp;DQ$5,Fluxo!$D:$D,$D147)</f>
        <v>0</v>
      </c>
      <c r="DR147" s="18">
        <f>SUMIFS(Fluxo!$N:$N,Fluxo!$S:$S,"&gt;"&amp;DQ$5,Fluxo!$S:$S,"&lt;="&amp;DR$5,Fluxo!$D:$D,$D147)</f>
        <v>0</v>
      </c>
      <c r="DS147" s="18">
        <f>SUMIFS(Fluxo!$N:$N,Fluxo!$S:$S,"&gt;"&amp;DR$5,Fluxo!$S:$S,"&lt;="&amp;DS$5,Fluxo!$D:$D,$D147)</f>
        <v>0</v>
      </c>
      <c r="DT147" s="18">
        <f>SUMIFS(Fluxo!$N:$N,Fluxo!$S:$S,"&gt;"&amp;DS$5,Fluxo!$S:$S,"&lt;="&amp;DT$5,Fluxo!$D:$D,$D147)</f>
        <v>0</v>
      </c>
      <c r="DU147" s="18">
        <f>SUMIFS(Fluxo!$N:$N,Fluxo!$S:$S,"&gt;"&amp;DT$5,Fluxo!$S:$S,"&lt;="&amp;DU$5,Fluxo!$D:$D,$D147)</f>
        <v>0</v>
      </c>
      <c r="DV147" s="18">
        <f>SUMIFS(Fluxo!$N:$N,Fluxo!$S:$S,"&gt;"&amp;DU$5,Fluxo!$S:$S,"&lt;="&amp;DV$5,Fluxo!$D:$D,$D147)</f>
        <v>0</v>
      </c>
      <c r="DW147" s="18">
        <f>SUMIFS(Fluxo!$N:$N,Fluxo!$S:$S,"&gt;"&amp;DV$5,Fluxo!$S:$S,"&lt;="&amp;DW$5,Fluxo!$D:$D,$D147)</f>
        <v>0</v>
      </c>
      <c r="DX147" s="18">
        <f>SUMIFS(Fluxo!$N:$N,Fluxo!$S:$S,"&gt;"&amp;DW$5,Fluxo!$S:$S,"&lt;="&amp;DX$5,Fluxo!$D:$D,$D147)</f>
        <v>0</v>
      </c>
      <c r="DY147" s="18">
        <f>SUMIFS(Fluxo!$N:$N,Fluxo!$S:$S,"&gt;"&amp;DX$5,Fluxo!$S:$S,"&lt;="&amp;DY$5,Fluxo!$D:$D,$D147)</f>
        <v>0</v>
      </c>
      <c r="DZ147" s="18">
        <f>SUMIFS(Fluxo!$N:$N,Fluxo!$S:$S,"&gt;"&amp;DY$5,Fluxo!$S:$S,"&lt;="&amp;DZ$5,Fluxo!$D:$D,$D147)</f>
        <v>0</v>
      </c>
      <c r="EA147" s="18">
        <f>SUMIFS(Fluxo!$N:$N,Fluxo!$S:$S,"&gt;"&amp;DZ$5,Fluxo!$S:$S,"&lt;="&amp;EA$5,Fluxo!$D:$D,$D147)</f>
        <v>0</v>
      </c>
      <c r="EB147" s="18">
        <f>SUMIFS(Fluxo!$N:$N,Fluxo!$S:$S,"&gt;"&amp;EA$5,Fluxo!$S:$S,"&lt;="&amp;EB$5,Fluxo!$D:$D,$D147)</f>
        <v>0</v>
      </c>
      <c r="EC147" s="18">
        <f>SUMIFS(Fluxo!$N:$N,Fluxo!$S:$S,"&gt;"&amp;EB$5,Fluxo!$S:$S,"&lt;="&amp;EC$5,Fluxo!$D:$D,$D147)</f>
        <v>0</v>
      </c>
      <c r="ED147" s="18">
        <f>SUMIFS(Fluxo!$N:$N,Fluxo!$S:$S,"&gt;"&amp;EC$5,Fluxo!$S:$S,"&lt;="&amp;ED$5,Fluxo!$D:$D,$D147)</f>
        <v>0</v>
      </c>
      <c r="EE147" s="18">
        <f>SUMIFS(Fluxo!$N:$N,Fluxo!$S:$S,"&gt;"&amp;ED$5,Fluxo!$S:$S,"&lt;="&amp;EE$5,Fluxo!$D:$D,$D147)</f>
        <v>0</v>
      </c>
      <c r="EF147" s="18">
        <f>SUMIFS(Fluxo!$N:$N,Fluxo!$S:$S,"&gt;"&amp;EE$5,Fluxo!$S:$S,"&lt;="&amp;EF$5,Fluxo!$D:$D,$D147)</f>
        <v>0</v>
      </c>
      <c r="EG147" s="18">
        <f>SUMIFS(Fluxo!$N:$N,Fluxo!$S:$S,"&gt;"&amp;EF$5,Fluxo!$S:$S,"&lt;="&amp;EG$5,Fluxo!$D:$D,$D147)</f>
        <v>0</v>
      </c>
      <c r="EH147" s="18">
        <f>SUMIFS(Fluxo!$N:$N,Fluxo!$S:$S,"&gt;"&amp;EG$5,Fluxo!$S:$S,"&lt;="&amp;EH$5,Fluxo!$D:$D,$D147)</f>
        <v>0</v>
      </c>
      <c r="EI147" s="18">
        <f>SUMIFS(Fluxo!$N:$N,Fluxo!$S:$S,"&gt;"&amp;EH$5,Fluxo!$S:$S,"&lt;="&amp;EI$5,Fluxo!$D:$D,$D147)</f>
        <v>0</v>
      </c>
      <c r="EJ147" s="18">
        <f>SUMIFS(Fluxo!$N:$N,Fluxo!$S:$S,"&gt;"&amp;EI$5,Fluxo!$S:$S,"&lt;="&amp;EJ$5,Fluxo!$D:$D,$D147)</f>
        <v>0</v>
      </c>
      <c r="EK147" s="18">
        <f>SUMIFS(Fluxo!$N:$N,Fluxo!$S:$S,"&gt;"&amp;EJ$5,Fluxo!$S:$S,"&lt;="&amp;EK$5,Fluxo!$D:$D,$D147)</f>
        <v>0</v>
      </c>
      <c r="EL147" s="18">
        <f>SUMIFS(Fluxo!$N:$N,Fluxo!$S:$S,"&gt;"&amp;EK$5,Fluxo!$S:$S,"&lt;="&amp;EL$5,Fluxo!$D:$D,$D147)</f>
        <v>0</v>
      </c>
      <c r="EM147" s="18">
        <f>SUMIFS(Fluxo!$N:$N,Fluxo!$S:$S,"&gt;"&amp;EL$5,Fluxo!$S:$S,"&lt;="&amp;EM$5,Fluxo!$D:$D,$D147)</f>
        <v>0</v>
      </c>
      <c r="EN147" s="18">
        <f>SUMIFS(Fluxo!$N:$N,Fluxo!$S:$S,"&gt;"&amp;EM$5,Fluxo!$S:$S,"&lt;="&amp;EN$5,Fluxo!$D:$D,$D147)</f>
        <v>0</v>
      </c>
      <c r="EO147" s="18">
        <f>SUMIFS(Fluxo!$N:$N,Fluxo!$S:$S,"&gt;"&amp;EN$5,Fluxo!$S:$S,"&lt;="&amp;EO$5,Fluxo!$D:$D,$D147)</f>
        <v>0</v>
      </c>
      <c r="EP147" s="18">
        <f>SUMIFS(Fluxo!$N:$N,Fluxo!$S:$S,"&gt;"&amp;EO$5,Fluxo!$S:$S,"&lt;="&amp;EP$5,Fluxo!$D:$D,$D147)</f>
        <v>0</v>
      </c>
      <c r="EQ147" s="18">
        <f>SUMIFS(Fluxo!$N:$N,Fluxo!$S:$S,"&gt;"&amp;EP$5,Fluxo!$S:$S,"&lt;="&amp;EQ$5,Fluxo!$D:$D,$D147)</f>
        <v>0</v>
      </c>
      <c r="ER147" s="18">
        <f>SUMIFS(Fluxo!$N:$N,Fluxo!$S:$S,"&gt;"&amp;EQ$5,Fluxo!$S:$S,"&lt;="&amp;ER$5,Fluxo!$D:$D,$D147)</f>
        <v>0</v>
      </c>
      <c r="ES147" s="18">
        <f>SUMIFS(Fluxo!$N:$N,Fluxo!$S:$S,"&gt;"&amp;ER$5,Fluxo!$S:$S,"&lt;="&amp;ES$5,Fluxo!$D:$D,$D147)</f>
        <v>0</v>
      </c>
      <c r="ET147" s="18">
        <f>SUMIFS(Fluxo!$N:$N,Fluxo!$S:$S,"&gt;"&amp;ES$5,Fluxo!$S:$S,"&lt;="&amp;ET$5,Fluxo!$D:$D,$D147)</f>
        <v>0</v>
      </c>
      <c r="EU147" s="18">
        <f>SUMIFS(Fluxo!$N:$N,Fluxo!$S:$S,"&gt;"&amp;ET$5,Fluxo!$S:$S,"&lt;="&amp;EU$5,Fluxo!$D:$D,$D147)</f>
        <v>0</v>
      </c>
      <c r="EV147" s="18">
        <f>SUMIFS(Fluxo!$N:$N,Fluxo!$S:$S,"&gt;"&amp;EU$5,Fluxo!$S:$S,"&lt;="&amp;EV$5,Fluxo!$D:$D,$D147)</f>
        <v>0</v>
      </c>
      <c r="EW147" s="18">
        <f>SUMIFS(Fluxo!$N:$N,Fluxo!$S:$S,"&gt;"&amp;EV$5,Fluxo!$S:$S,"&lt;="&amp;EW$5,Fluxo!$D:$D,$D147)</f>
        <v>0</v>
      </c>
      <c r="EX147" s="18">
        <f>SUMIFS(Fluxo!$N:$N,Fluxo!$S:$S,"&gt;"&amp;EW$5,Fluxo!$S:$S,"&lt;="&amp;EX$5,Fluxo!$D:$D,$D147)</f>
        <v>0</v>
      </c>
      <c r="EY147" s="18">
        <f>SUMIFS(Fluxo!$N:$N,Fluxo!$S:$S,"&gt;"&amp;EX$5,Fluxo!$S:$S,"&lt;="&amp;EY$5,Fluxo!$D:$D,$D147)</f>
        <v>0</v>
      </c>
      <c r="EZ147" s="18">
        <f>SUMIFS(Fluxo!$N:$N,Fluxo!$S:$S,"&gt;"&amp;EY$5,Fluxo!$S:$S,"&lt;="&amp;EZ$5,Fluxo!$D:$D,$D147)</f>
        <v>0</v>
      </c>
      <c r="FA147" s="18">
        <f>SUMIFS(Fluxo!$N:$N,Fluxo!$S:$S,"&gt;"&amp;EZ$5,Fluxo!$S:$S,"&lt;="&amp;FA$5,Fluxo!$D:$D,$D147)</f>
        <v>0</v>
      </c>
      <c r="FB147" s="18">
        <f>SUMIFS(Fluxo!$N:$N,Fluxo!$S:$S,"&gt;"&amp;FA$5,Fluxo!$S:$S,"&lt;="&amp;FB$5,Fluxo!$D:$D,$D147)</f>
        <v>0</v>
      </c>
      <c r="FC147" s="18">
        <f>SUMIFS(Fluxo!$N:$N,Fluxo!$S:$S,"&gt;"&amp;FB$5,Fluxo!$S:$S,"&lt;="&amp;FC$5,Fluxo!$D:$D,$D147)</f>
        <v>0</v>
      </c>
      <c r="FD147" s="18">
        <f>SUMIFS(Fluxo!$N:$N,Fluxo!$S:$S,"&gt;"&amp;FC$5,Fluxo!$S:$S,"&lt;="&amp;FD$5,Fluxo!$D:$D,$D147)</f>
        <v>0</v>
      </c>
      <c r="FE147" s="18">
        <f>SUMIFS(Fluxo!$N:$N,Fluxo!$S:$S,"&gt;"&amp;FD$5,Fluxo!$S:$S,"&lt;="&amp;FE$5,Fluxo!$D:$D,$D147)</f>
        <v>0</v>
      </c>
      <c r="FF147" s="18">
        <f>SUMIFS(Fluxo!$N:$N,Fluxo!$S:$S,"&gt;"&amp;FE$5,Fluxo!$S:$S,"&lt;="&amp;FF$5,Fluxo!$D:$D,$D147)</f>
        <v>0</v>
      </c>
      <c r="FG147" s="18">
        <f>SUMIFS(Fluxo!$N:$N,Fluxo!$S:$S,"&gt;"&amp;FF$5,Fluxo!$S:$S,"&lt;="&amp;FG$5,Fluxo!$D:$D,$D147)</f>
        <v>0</v>
      </c>
      <c r="FH147" s="18">
        <f>SUMIFS(Fluxo!$N:$N,Fluxo!$S:$S,"&gt;"&amp;FG$5,Fluxo!$S:$S,"&lt;="&amp;FH$5,Fluxo!$D:$D,$D147)</f>
        <v>0</v>
      </c>
      <c r="FI147" s="18">
        <f>SUMIFS(Fluxo!$N:$N,Fluxo!$S:$S,"&gt;"&amp;FH$5,Fluxo!$S:$S,"&lt;="&amp;FI$5,Fluxo!$D:$D,$D147)</f>
        <v>0</v>
      </c>
      <c r="FJ147" s="18">
        <f>SUMIFS(Fluxo!$N:$N,Fluxo!$S:$S,"&gt;"&amp;FI$5,Fluxo!$S:$S,"&lt;="&amp;FJ$5,Fluxo!$D:$D,$D147)</f>
        <v>0</v>
      </c>
      <c r="FK147" s="18">
        <f>SUMIFS(Fluxo!$N:$N,Fluxo!$S:$S,"&gt;"&amp;FJ$5,Fluxo!$S:$S,"&lt;="&amp;FK$5,Fluxo!$D:$D,$D147)</f>
        <v>0</v>
      </c>
      <c r="FL147" s="18">
        <f>SUMIFS(Fluxo!$N:$N,Fluxo!$S:$S,"&gt;"&amp;FK$5,Fluxo!$S:$S,"&lt;="&amp;FL$5,Fluxo!$D:$D,$D147)</f>
        <v>0</v>
      </c>
      <c r="FM147" s="18">
        <f>SUMIFS(Fluxo!$N:$N,Fluxo!$S:$S,"&gt;"&amp;FL$5,Fluxo!$S:$S,"&lt;="&amp;FM$5,Fluxo!$D:$D,$D147)</f>
        <v>0</v>
      </c>
      <c r="FN147" s="18">
        <f>SUMIFS(Fluxo!$N:$N,Fluxo!$S:$S,"&gt;"&amp;FM$5,Fluxo!$S:$S,"&lt;="&amp;FN$5,Fluxo!$D:$D,$D147)</f>
        <v>0</v>
      </c>
      <c r="FO147" s="18">
        <f>SUMIFS(Fluxo!$N:$N,Fluxo!$S:$S,"&gt;"&amp;FN$5,Fluxo!$S:$S,"&lt;="&amp;FO$5,Fluxo!$D:$D,$D147)</f>
        <v>0</v>
      </c>
      <c r="FP147" s="18">
        <f>SUMIFS(Fluxo!$N:$N,Fluxo!$S:$S,"&gt;"&amp;FO$5,Fluxo!$S:$S,"&lt;="&amp;FP$5,Fluxo!$D:$D,$D147)</f>
        <v>0</v>
      </c>
      <c r="FQ147" s="18">
        <f>SUMIFS(Fluxo!$N:$N,Fluxo!$S:$S,"&gt;"&amp;FP$5,Fluxo!$S:$S,"&lt;="&amp;FQ$5,Fluxo!$D:$D,$D147)</f>
        <v>0</v>
      </c>
      <c r="FR147" s="18">
        <f>SUMIFS(Fluxo!$N:$N,Fluxo!$S:$S,"&gt;"&amp;FQ$5,Fluxo!$S:$S,"&lt;="&amp;FR$5,Fluxo!$D:$D,$D147)</f>
        <v>0</v>
      </c>
      <c r="FS147" s="18">
        <f>SUMIFS(Fluxo!$N:$N,Fluxo!$S:$S,"&gt;"&amp;FR$5,Fluxo!$S:$S,"&lt;="&amp;FS$5,Fluxo!$D:$D,$D147)</f>
        <v>0</v>
      </c>
      <c r="FT147" s="18">
        <f>SUMIFS(Fluxo!$N:$N,Fluxo!$S:$S,"&gt;"&amp;FS$5,Fluxo!$S:$S,"&lt;="&amp;FT$5,Fluxo!$D:$D,$D147)</f>
        <v>0</v>
      </c>
      <c r="FU147" s="18">
        <f>SUMIFS(Fluxo!$N:$N,Fluxo!$S:$S,"&gt;"&amp;FT$5,Fluxo!$S:$S,"&lt;="&amp;FU$5,Fluxo!$D:$D,$D147)</f>
        <v>0</v>
      </c>
      <c r="FV147" s="18">
        <f>SUMIFS(Fluxo!$N:$N,Fluxo!$S:$S,"&gt;"&amp;FU$5,Fluxo!$S:$S,"&lt;="&amp;FV$5,Fluxo!$D:$D,$D147)</f>
        <v>0</v>
      </c>
      <c r="FW147" s="18">
        <f>SUMIFS(Fluxo!$N:$N,Fluxo!$S:$S,"&gt;"&amp;FV$5,Fluxo!$S:$S,"&lt;="&amp;FW$5,Fluxo!$D:$D,$D147)</f>
        <v>0</v>
      </c>
      <c r="FX147" s="18">
        <f>SUMIFS(Fluxo!$N:$N,Fluxo!$S:$S,"&gt;"&amp;FW$5,Fluxo!$S:$S,"&lt;="&amp;FX$5,Fluxo!$D:$D,$D147)</f>
        <v>0</v>
      </c>
      <c r="FY147" s="18">
        <f>SUMIFS(Fluxo!$N:$N,Fluxo!$S:$S,"&gt;"&amp;FX$5,Fluxo!$S:$S,"&lt;="&amp;FY$5,Fluxo!$D:$D,$D147)</f>
        <v>0</v>
      </c>
      <c r="FZ147" s="18">
        <f>SUMIFS(Fluxo!$N:$N,Fluxo!$S:$S,"&gt;"&amp;FY$5,Fluxo!$S:$S,"&lt;="&amp;FZ$5,Fluxo!$D:$D,$D147)</f>
        <v>0</v>
      </c>
      <c r="GA147" s="18">
        <f>SUMIFS(Fluxo!$N:$N,Fluxo!$S:$S,"&gt;"&amp;FZ$5,Fluxo!$S:$S,"&lt;="&amp;GA$5,Fluxo!$D:$D,$D147)</f>
        <v>0</v>
      </c>
      <c r="GB147" s="18">
        <f>SUMIFS(Fluxo!$N:$N,Fluxo!$S:$S,"&gt;"&amp;GA$5,Fluxo!$S:$S,"&lt;="&amp;GB$5,Fluxo!$D:$D,$D147)</f>
        <v>0</v>
      </c>
      <c r="GC147" s="18">
        <f>SUMIFS(Fluxo!$N:$N,Fluxo!$S:$S,"&gt;"&amp;GB$5,Fluxo!$S:$S,"&lt;="&amp;GC$5,Fluxo!$D:$D,$D147)</f>
        <v>0</v>
      </c>
      <c r="GD147" s="18">
        <f>SUMIFS(Fluxo!$N:$N,Fluxo!$S:$S,"&gt;"&amp;GC$5,Fluxo!$S:$S,"&lt;="&amp;GD$5,Fluxo!$D:$D,$D147)</f>
        <v>0</v>
      </c>
      <c r="GE147" s="18">
        <f>SUMIFS(Fluxo!$N:$N,Fluxo!$S:$S,"&gt;"&amp;GD$5,Fluxo!$S:$S,"&lt;="&amp;GE$5,Fluxo!$D:$D,$D147)</f>
        <v>0</v>
      </c>
      <c r="GF147" s="18">
        <f>SUMIFS(Fluxo!$N:$N,Fluxo!$S:$S,"&gt;"&amp;GE$5,Fluxo!$S:$S,"&lt;="&amp;GF$5,Fluxo!$D:$D,$D147)</f>
        <v>0</v>
      </c>
      <c r="GG147" s="18">
        <f>SUMIFS(Fluxo!$N:$N,Fluxo!$S:$S,"&gt;"&amp;GF$5,Fluxo!$S:$S,"&lt;="&amp;GG$5,Fluxo!$D:$D,$D147)</f>
        <v>0</v>
      </c>
      <c r="GH147" s="18">
        <f>SUMIFS(Fluxo!$N:$N,Fluxo!$S:$S,"&gt;"&amp;GG$5,Fluxo!$S:$S,"&lt;="&amp;GH$5,Fluxo!$D:$D,$D147)</f>
        <v>0</v>
      </c>
      <c r="GI147" s="18">
        <f>SUMIFS(Fluxo!$N:$N,Fluxo!$S:$S,"&gt;"&amp;GH$5,Fluxo!$S:$S,"&lt;="&amp;GI$5,Fluxo!$D:$D,$D147)</f>
        <v>0</v>
      </c>
      <c r="GJ147" s="18">
        <f>SUMIFS(Fluxo!$N:$N,Fluxo!$S:$S,"&gt;"&amp;GI$5,Fluxo!$S:$S,"&lt;="&amp;GJ$5,Fluxo!$D:$D,$D147)</f>
        <v>0</v>
      </c>
      <c r="GK147" s="18">
        <f>SUMIFS(Fluxo!$N:$N,Fluxo!$S:$S,"&gt;"&amp;GJ$5,Fluxo!$S:$S,"&lt;="&amp;GK$5,Fluxo!$D:$D,$D147)</f>
        <v>0</v>
      </c>
      <c r="GL147" s="18">
        <f>SUMIFS(Fluxo!$N:$N,Fluxo!$S:$S,"&gt;"&amp;GK$5,Fluxo!$S:$S,"&lt;="&amp;GL$5,Fluxo!$D:$D,$D147)</f>
        <v>0</v>
      </c>
      <c r="GM147" s="18">
        <f>SUMIFS(Fluxo!$N:$N,Fluxo!$S:$S,"&gt;"&amp;GL$5,Fluxo!$S:$S,"&lt;="&amp;GM$5,Fluxo!$D:$D,$D147)</f>
        <v>0</v>
      </c>
      <c r="GN147" s="18">
        <f>SUMIFS(Fluxo!$N:$N,Fluxo!$S:$S,"&gt;"&amp;GM$5,Fluxo!$S:$S,"&lt;="&amp;GN$5,Fluxo!$D:$D,$D147)</f>
        <v>0</v>
      </c>
      <c r="GO147" s="18">
        <f>SUMIFS(Fluxo!$N:$N,Fluxo!$S:$S,"&gt;"&amp;GN$5,Fluxo!$S:$S,"&lt;="&amp;GO$5,Fluxo!$D:$D,$D147)</f>
        <v>0</v>
      </c>
      <c r="GP147" s="18">
        <f>SUMIFS(Fluxo!$N:$N,Fluxo!$S:$S,"&gt;"&amp;GO$5,Fluxo!$S:$S,"&lt;="&amp;GP$5,Fluxo!$D:$D,$D147)</f>
        <v>0</v>
      </c>
      <c r="GQ147" s="18">
        <f>SUMIFS(Fluxo!$N:$N,Fluxo!$S:$S,"&gt;"&amp;GP$5,Fluxo!$S:$S,"&lt;="&amp;GQ$5,Fluxo!$D:$D,$D147)</f>
        <v>0</v>
      </c>
      <c r="GR147" s="18">
        <f>SUMIFS(Fluxo!$N:$N,Fluxo!$S:$S,"&gt;"&amp;GQ$5,Fluxo!$S:$S,"&lt;="&amp;GR$5,Fluxo!$D:$D,$D147)</f>
        <v>0</v>
      </c>
      <c r="GS147" s="18">
        <f>SUMIFS(Fluxo!$N:$N,Fluxo!$S:$S,"&gt;"&amp;GR$5,Fluxo!$S:$S,"&lt;="&amp;GS$5,Fluxo!$D:$D,$D147)</f>
        <v>0</v>
      </c>
      <c r="GT147" s="18">
        <f>SUMIFS(Fluxo!$N:$N,Fluxo!$S:$S,"&gt;"&amp;GS$5,Fluxo!$S:$S,"&lt;="&amp;GT$5,Fluxo!$D:$D,$D147)</f>
        <v>0</v>
      </c>
      <c r="GU147" s="18">
        <f>SUMIFS(Fluxo!$N:$N,Fluxo!$S:$S,"&gt;"&amp;GT$5,Fluxo!$S:$S,"&lt;="&amp;GU$5,Fluxo!$D:$D,$D147)</f>
        <v>0</v>
      </c>
      <c r="GV147" s="18">
        <f>SUMIFS(Fluxo!$N:$N,Fluxo!$S:$S,"&gt;"&amp;GU$5,Fluxo!$S:$S,"&lt;="&amp;GV$5,Fluxo!$D:$D,$D147)</f>
        <v>0</v>
      </c>
      <c r="GW147" s="18">
        <f>SUMIFS(Fluxo!$N:$N,Fluxo!$S:$S,"&gt;"&amp;GV$5,Fluxo!$S:$S,"&lt;="&amp;GW$5,Fluxo!$D:$D,$D147)</f>
        <v>0</v>
      </c>
      <c r="GX147" s="18">
        <f>SUMIFS(Fluxo!$N:$N,Fluxo!$S:$S,"&gt;"&amp;GW$5,Fluxo!$S:$S,"&lt;="&amp;GX$5,Fluxo!$D:$D,$D147)</f>
        <v>0</v>
      </c>
      <c r="GY147" s="18">
        <f>SUMIFS(Fluxo!$N:$N,Fluxo!$S:$S,"&gt;"&amp;GX$5,Fluxo!$S:$S,"&lt;="&amp;GY$5,Fluxo!$D:$D,$D147)</f>
        <v>0</v>
      </c>
      <c r="GZ147" s="18">
        <f>SUMIFS(Fluxo!$N:$N,Fluxo!$S:$S,"&gt;"&amp;GY$5,Fluxo!$S:$S,"&lt;="&amp;GZ$5,Fluxo!$D:$D,$D147)</f>
        <v>0</v>
      </c>
      <c r="HA147" s="18">
        <f>SUMIFS(Fluxo!$N:$N,Fluxo!$S:$S,"&gt;"&amp;GZ$5,Fluxo!$S:$S,"&lt;="&amp;HA$5,Fluxo!$D:$D,$D147)</f>
        <v>0</v>
      </c>
      <c r="HB147" s="18">
        <f>SUMIFS(Fluxo!$N:$N,Fluxo!$S:$S,"&gt;"&amp;HA$5,Fluxo!$S:$S,"&lt;="&amp;HB$5,Fluxo!$D:$D,$D147)</f>
        <v>0</v>
      </c>
      <c r="HC147" s="18">
        <f>SUMIFS(Fluxo!$N:$N,Fluxo!$S:$S,"&gt;"&amp;HB$5,Fluxo!$S:$S,"&lt;="&amp;HC$5,Fluxo!$D:$D,$D147)</f>
        <v>0</v>
      </c>
      <c r="HD147" s="18">
        <f>SUMIFS(Fluxo!$N:$N,Fluxo!$S:$S,"&gt;"&amp;HC$5,Fluxo!$S:$S,"&lt;="&amp;HD$5,Fluxo!$D:$D,$D147)</f>
        <v>0</v>
      </c>
      <c r="HE147" s="18">
        <f>SUMIFS(Fluxo!$N:$N,Fluxo!$S:$S,"&gt;"&amp;HD$5,Fluxo!$S:$S,"&lt;="&amp;HE$5,Fluxo!$D:$D,$D147)</f>
        <v>0</v>
      </c>
      <c r="HF147" s="18">
        <f>SUMIFS(Fluxo!$N:$N,Fluxo!$S:$S,"&gt;"&amp;HE$5,Fluxo!$S:$S,"&lt;="&amp;HF$5,Fluxo!$D:$D,$D147)</f>
        <v>0</v>
      </c>
    </row>
    <row r="148" spans="1:214">
      <c r="A148" s="20">
        <f t="shared" si="21"/>
        <v>138</v>
      </c>
      <c r="B148" s="140" t="str">
        <f>'Check Carteira'!C140</f>
        <v>E.1016.99.03.3003</v>
      </c>
      <c r="C148" s="141">
        <v>1</v>
      </c>
      <c r="D148" s="129" t="str">
        <f>'Check Carteira'!F140</f>
        <v>S-3003</v>
      </c>
      <c r="E148" s="21" t="str">
        <f>IFERROR(INDEX(Contratos!L:L,MATCH(D148,Contratos!R:R,0)),"")</f>
        <v/>
      </c>
      <c r="F148" s="139" t="str">
        <f>IFERROR(INDEX(Contratos!G:G,MATCH(D148,Contratos!R:R,0)),"")</f>
        <v/>
      </c>
      <c r="H148" s="83">
        <f t="shared" si="20"/>
        <v>1</v>
      </c>
      <c r="J148" s="18">
        <f>SUMIFS(Fluxo!$N:$N,Fluxo!$S:$S,"&gt;"&amp;I$5,Fluxo!$S:$S,"&lt;="&amp;J$5,Fluxo!$D:$D,$D148)</f>
        <v>0</v>
      </c>
      <c r="K148" s="18">
        <f>SUMIFS(Fluxo!$N:$N,Fluxo!$S:$S,"&gt;"&amp;J$5,Fluxo!$S:$S,"&lt;="&amp;K$5,Fluxo!$D:$D,$D148)</f>
        <v>1</v>
      </c>
      <c r="L148" s="18">
        <f>SUMIFS(Fluxo!$N:$N,Fluxo!$S:$S,"&gt;"&amp;K$5,Fluxo!$S:$S,"&lt;="&amp;L$5,Fluxo!$D:$D,$D148)</f>
        <v>0</v>
      </c>
      <c r="M148" s="18">
        <f>SUMIFS(Fluxo!$N:$N,Fluxo!$S:$S,"&gt;"&amp;L$5,Fluxo!$S:$S,"&lt;="&amp;M$5,Fluxo!$D:$D,$D148)</f>
        <v>0</v>
      </c>
      <c r="N148" s="18">
        <f>SUMIFS(Fluxo!$N:$N,Fluxo!$S:$S,"&gt;"&amp;M$5,Fluxo!$S:$S,"&lt;="&amp;N$5,Fluxo!$D:$D,$D148)</f>
        <v>0</v>
      </c>
      <c r="O148" s="18">
        <f>SUMIFS(Fluxo!$N:$N,Fluxo!$S:$S,"&gt;"&amp;N$5,Fluxo!$S:$S,"&lt;="&amp;O$5,Fluxo!$D:$D,$D148)</f>
        <v>0</v>
      </c>
      <c r="P148" s="18">
        <f>SUMIFS(Fluxo!$N:$N,Fluxo!$S:$S,"&gt;"&amp;O$5,Fluxo!$S:$S,"&lt;="&amp;P$5,Fluxo!$D:$D,$D148)</f>
        <v>0</v>
      </c>
      <c r="Q148" s="18">
        <f>SUMIFS(Fluxo!$N:$N,Fluxo!$S:$S,"&gt;"&amp;P$5,Fluxo!$S:$S,"&lt;="&amp;Q$5,Fluxo!$D:$D,$D148)</f>
        <v>0</v>
      </c>
      <c r="R148" s="18">
        <f>SUMIFS(Fluxo!$N:$N,Fluxo!$S:$S,"&gt;"&amp;Q$5,Fluxo!$S:$S,"&lt;="&amp;R$5,Fluxo!$D:$D,$D148)</f>
        <v>0</v>
      </c>
      <c r="S148" s="18">
        <f>SUMIFS(Fluxo!$N:$N,Fluxo!$S:$S,"&gt;"&amp;R$5,Fluxo!$S:$S,"&lt;="&amp;S$5,Fluxo!$D:$D,$D148)</f>
        <v>0</v>
      </c>
      <c r="T148" s="18">
        <f>SUMIFS(Fluxo!$N:$N,Fluxo!$S:$S,"&gt;"&amp;S$5,Fluxo!$S:$S,"&lt;="&amp;T$5,Fluxo!$D:$D,$D148)</f>
        <v>0</v>
      </c>
      <c r="U148" s="18">
        <f>SUMIFS(Fluxo!$N:$N,Fluxo!$S:$S,"&gt;"&amp;T$5,Fluxo!$S:$S,"&lt;="&amp;U$5,Fluxo!$D:$D,$D148)</f>
        <v>0</v>
      </c>
      <c r="V148" s="18">
        <f>SUMIFS(Fluxo!$N:$N,Fluxo!$S:$S,"&gt;"&amp;U$5,Fluxo!$S:$S,"&lt;="&amp;V$5,Fluxo!$D:$D,$D148)</f>
        <v>0</v>
      </c>
      <c r="W148" s="18">
        <f>SUMIFS(Fluxo!$N:$N,Fluxo!$S:$S,"&gt;"&amp;V$5,Fluxo!$S:$S,"&lt;="&amp;W$5,Fluxo!$D:$D,$D148)</f>
        <v>0</v>
      </c>
      <c r="X148" s="18">
        <f>SUMIFS(Fluxo!$N:$N,Fluxo!$S:$S,"&gt;"&amp;W$5,Fluxo!$S:$S,"&lt;="&amp;X$5,Fluxo!$D:$D,$D148)</f>
        <v>0</v>
      </c>
      <c r="Y148" s="18">
        <f>SUMIFS(Fluxo!$N:$N,Fluxo!$S:$S,"&gt;"&amp;X$5,Fluxo!$S:$S,"&lt;="&amp;Y$5,Fluxo!$D:$D,$D148)</f>
        <v>0</v>
      </c>
      <c r="Z148" s="18">
        <f>SUMIFS(Fluxo!$N:$N,Fluxo!$S:$S,"&gt;"&amp;Y$5,Fluxo!$S:$S,"&lt;="&amp;Z$5,Fluxo!$D:$D,$D148)</f>
        <v>0</v>
      </c>
      <c r="AA148" s="18">
        <f>SUMIFS(Fluxo!$N:$N,Fluxo!$S:$S,"&gt;"&amp;Z$5,Fluxo!$S:$S,"&lt;="&amp;AA$5,Fluxo!$D:$D,$D148)</f>
        <v>0</v>
      </c>
      <c r="AB148" s="18">
        <f>SUMIFS(Fluxo!$N:$N,Fluxo!$S:$S,"&gt;"&amp;AA$5,Fluxo!$S:$S,"&lt;="&amp;AB$5,Fluxo!$D:$D,$D148)</f>
        <v>0</v>
      </c>
      <c r="AC148" s="18">
        <f>SUMIFS(Fluxo!$N:$N,Fluxo!$S:$S,"&gt;"&amp;AB$5,Fluxo!$S:$S,"&lt;="&amp;AC$5,Fluxo!$D:$D,$D148)</f>
        <v>0</v>
      </c>
      <c r="AD148" s="18">
        <f>SUMIFS(Fluxo!$N:$N,Fluxo!$S:$S,"&gt;"&amp;AC$5,Fluxo!$S:$S,"&lt;="&amp;AD$5,Fluxo!$D:$D,$D148)</f>
        <v>0</v>
      </c>
      <c r="AE148" s="18">
        <f>SUMIFS(Fluxo!$N:$N,Fluxo!$S:$S,"&gt;"&amp;AD$5,Fluxo!$S:$S,"&lt;="&amp;AE$5,Fluxo!$D:$D,$D148)</f>
        <v>0</v>
      </c>
      <c r="AF148" s="18">
        <f>SUMIFS(Fluxo!$N:$N,Fluxo!$S:$S,"&gt;"&amp;AE$5,Fluxo!$S:$S,"&lt;="&amp;AF$5,Fluxo!$D:$D,$D148)</f>
        <v>0</v>
      </c>
      <c r="AG148" s="18">
        <f>SUMIFS(Fluxo!$N:$N,Fluxo!$S:$S,"&gt;"&amp;AF$5,Fluxo!$S:$S,"&lt;="&amp;AG$5,Fluxo!$D:$D,$D148)</f>
        <v>0</v>
      </c>
      <c r="AH148" s="18">
        <f>SUMIFS(Fluxo!$N:$N,Fluxo!$S:$S,"&gt;"&amp;AG$5,Fluxo!$S:$S,"&lt;="&amp;AH$5,Fluxo!$D:$D,$D148)</f>
        <v>0</v>
      </c>
      <c r="AI148" s="18">
        <f>SUMIFS(Fluxo!$N:$N,Fluxo!$S:$S,"&gt;"&amp;AH$5,Fluxo!$S:$S,"&lt;="&amp;AI$5,Fluxo!$D:$D,$D148)</f>
        <v>0</v>
      </c>
      <c r="AJ148" s="18">
        <f>SUMIFS(Fluxo!$N:$N,Fluxo!$S:$S,"&gt;"&amp;AI$5,Fluxo!$S:$S,"&lt;="&amp;AJ$5,Fluxo!$D:$D,$D148)</f>
        <v>0</v>
      </c>
      <c r="AK148" s="18">
        <f>SUMIFS(Fluxo!$N:$N,Fluxo!$S:$S,"&gt;"&amp;AJ$5,Fluxo!$S:$S,"&lt;="&amp;AK$5,Fluxo!$D:$D,$D148)</f>
        <v>0</v>
      </c>
      <c r="AL148" s="18">
        <f>SUMIFS(Fluxo!$N:$N,Fluxo!$S:$S,"&gt;"&amp;AK$5,Fluxo!$S:$S,"&lt;="&amp;AL$5,Fluxo!$D:$D,$D148)</f>
        <v>0</v>
      </c>
      <c r="AM148" s="18">
        <f>SUMIFS(Fluxo!$N:$N,Fluxo!$S:$S,"&gt;"&amp;AL$5,Fluxo!$S:$S,"&lt;="&amp;AM$5,Fluxo!$D:$D,$D148)</f>
        <v>0</v>
      </c>
      <c r="AN148" s="18">
        <f>SUMIFS(Fluxo!$N:$N,Fluxo!$S:$S,"&gt;"&amp;AM$5,Fluxo!$S:$S,"&lt;="&amp;AN$5,Fluxo!$D:$D,$D148)</f>
        <v>0</v>
      </c>
      <c r="AO148" s="18">
        <f>SUMIFS(Fluxo!$N:$N,Fluxo!$S:$S,"&gt;"&amp;AN$5,Fluxo!$S:$S,"&lt;="&amp;AO$5,Fluxo!$D:$D,$D148)</f>
        <v>0</v>
      </c>
      <c r="AP148" s="18">
        <f>SUMIFS(Fluxo!$N:$N,Fluxo!$S:$S,"&gt;"&amp;AO$5,Fluxo!$S:$S,"&lt;="&amp;AP$5,Fluxo!$D:$D,$D148)</f>
        <v>0</v>
      </c>
      <c r="AQ148" s="18">
        <f>SUMIFS(Fluxo!$N:$N,Fluxo!$S:$S,"&gt;"&amp;AP$5,Fluxo!$S:$S,"&lt;="&amp;AQ$5,Fluxo!$D:$D,$D148)</f>
        <v>0</v>
      </c>
      <c r="AR148" s="18">
        <f>SUMIFS(Fluxo!$N:$N,Fluxo!$S:$S,"&gt;"&amp;AQ$5,Fluxo!$S:$S,"&lt;="&amp;AR$5,Fluxo!$D:$D,$D148)</f>
        <v>0</v>
      </c>
      <c r="AS148" s="18">
        <f>SUMIFS(Fluxo!$N:$N,Fluxo!$S:$S,"&gt;"&amp;AR$5,Fluxo!$S:$S,"&lt;="&amp;AS$5,Fluxo!$D:$D,$D148)</f>
        <v>0</v>
      </c>
      <c r="AT148" s="18">
        <f>SUMIFS(Fluxo!$N:$N,Fluxo!$S:$S,"&gt;"&amp;AS$5,Fluxo!$S:$S,"&lt;="&amp;AT$5,Fluxo!$D:$D,$D148)</f>
        <v>0</v>
      </c>
      <c r="AU148" s="18">
        <f>SUMIFS(Fluxo!$N:$N,Fluxo!$S:$S,"&gt;"&amp;AT$5,Fluxo!$S:$S,"&lt;="&amp;AU$5,Fluxo!$D:$D,$D148)</f>
        <v>0</v>
      </c>
      <c r="AV148" s="18">
        <f>SUMIFS(Fluxo!$N:$N,Fluxo!$S:$S,"&gt;"&amp;AU$5,Fluxo!$S:$S,"&lt;="&amp;AV$5,Fluxo!$D:$D,$D148)</f>
        <v>0</v>
      </c>
      <c r="AW148" s="18">
        <f>SUMIFS(Fluxo!$N:$N,Fluxo!$S:$S,"&gt;"&amp;AV$5,Fluxo!$S:$S,"&lt;="&amp;AW$5,Fluxo!$D:$D,$D148)</f>
        <v>0</v>
      </c>
      <c r="AX148" s="18">
        <f>SUMIFS(Fluxo!$N:$N,Fluxo!$S:$S,"&gt;"&amp;AW$5,Fluxo!$S:$S,"&lt;="&amp;AX$5,Fluxo!$D:$D,$D148)</f>
        <v>0</v>
      </c>
      <c r="AY148" s="18">
        <f>SUMIFS(Fluxo!$N:$N,Fluxo!$S:$S,"&gt;"&amp;AX$5,Fluxo!$S:$S,"&lt;="&amp;AY$5,Fluxo!$D:$D,$D148)</f>
        <v>0</v>
      </c>
      <c r="AZ148" s="18">
        <f>SUMIFS(Fluxo!$N:$N,Fluxo!$S:$S,"&gt;"&amp;AY$5,Fluxo!$S:$S,"&lt;="&amp;AZ$5,Fluxo!$D:$D,$D148)</f>
        <v>0</v>
      </c>
      <c r="BA148" s="18">
        <f>SUMIFS(Fluxo!$N:$N,Fluxo!$S:$S,"&gt;"&amp;AZ$5,Fluxo!$S:$S,"&lt;="&amp;BA$5,Fluxo!$D:$D,$D148)</f>
        <v>0</v>
      </c>
      <c r="BB148" s="18">
        <f>SUMIFS(Fluxo!$N:$N,Fluxo!$S:$S,"&gt;"&amp;BA$5,Fluxo!$S:$S,"&lt;="&amp;BB$5,Fluxo!$D:$D,$D148)</f>
        <v>0</v>
      </c>
      <c r="BC148" s="18">
        <f>SUMIFS(Fluxo!$N:$N,Fluxo!$S:$S,"&gt;"&amp;BB$5,Fluxo!$S:$S,"&lt;="&amp;BC$5,Fluxo!$D:$D,$D148)</f>
        <v>0</v>
      </c>
      <c r="BD148" s="18">
        <f>SUMIFS(Fluxo!$N:$N,Fluxo!$S:$S,"&gt;"&amp;BC$5,Fluxo!$S:$S,"&lt;="&amp;BD$5,Fluxo!$D:$D,$D148)</f>
        <v>0</v>
      </c>
      <c r="BE148" s="18">
        <f>SUMIFS(Fluxo!$N:$N,Fluxo!$S:$S,"&gt;"&amp;BD$5,Fluxo!$S:$S,"&lt;="&amp;BE$5,Fluxo!$D:$D,$D148)</f>
        <v>0</v>
      </c>
      <c r="BF148" s="18">
        <f>SUMIFS(Fluxo!$N:$N,Fluxo!$S:$S,"&gt;"&amp;BE$5,Fluxo!$S:$S,"&lt;="&amp;BF$5,Fluxo!$D:$D,$D148)</f>
        <v>0</v>
      </c>
      <c r="BG148" s="18">
        <f>SUMIFS(Fluxo!$N:$N,Fluxo!$S:$S,"&gt;"&amp;BF$5,Fluxo!$S:$S,"&lt;="&amp;BG$5,Fluxo!$D:$D,$D148)</f>
        <v>0</v>
      </c>
      <c r="BH148" s="18">
        <f>SUMIFS(Fluxo!$N:$N,Fluxo!$S:$S,"&gt;"&amp;BG$5,Fluxo!$S:$S,"&lt;="&amp;BH$5,Fluxo!$D:$D,$D148)</f>
        <v>0</v>
      </c>
      <c r="BI148" s="18">
        <f>SUMIFS(Fluxo!$N:$N,Fluxo!$S:$S,"&gt;"&amp;BH$5,Fluxo!$S:$S,"&lt;="&amp;BI$5,Fluxo!$D:$D,$D148)</f>
        <v>0</v>
      </c>
      <c r="BJ148" s="18">
        <f>SUMIFS(Fluxo!$N:$N,Fluxo!$S:$S,"&gt;"&amp;BI$5,Fluxo!$S:$S,"&lt;="&amp;BJ$5,Fluxo!$D:$D,$D148)</f>
        <v>0</v>
      </c>
      <c r="BK148" s="18">
        <f>SUMIFS(Fluxo!$N:$N,Fluxo!$S:$S,"&gt;"&amp;BJ$5,Fluxo!$S:$S,"&lt;="&amp;BK$5,Fluxo!$D:$D,$D148)</f>
        <v>0</v>
      </c>
      <c r="BL148" s="18">
        <f>SUMIFS(Fluxo!$N:$N,Fluxo!$S:$S,"&gt;"&amp;BK$5,Fluxo!$S:$S,"&lt;="&amp;BL$5,Fluxo!$D:$D,$D148)</f>
        <v>0</v>
      </c>
      <c r="BM148" s="18">
        <f>SUMIFS(Fluxo!$N:$N,Fluxo!$S:$S,"&gt;"&amp;BL$5,Fluxo!$S:$S,"&lt;="&amp;BM$5,Fluxo!$D:$D,$D148)</f>
        <v>0</v>
      </c>
      <c r="BN148" s="18">
        <f>SUMIFS(Fluxo!$N:$N,Fluxo!$S:$S,"&gt;"&amp;BM$5,Fluxo!$S:$S,"&lt;="&amp;BN$5,Fluxo!$D:$D,$D148)</f>
        <v>0</v>
      </c>
      <c r="BO148" s="18">
        <f>SUMIFS(Fluxo!$N:$N,Fluxo!$S:$S,"&gt;"&amp;BN$5,Fluxo!$S:$S,"&lt;="&amp;BO$5,Fluxo!$D:$D,$D148)</f>
        <v>0</v>
      </c>
      <c r="BP148" s="18">
        <f>SUMIFS(Fluxo!$N:$N,Fluxo!$S:$S,"&gt;"&amp;BO$5,Fluxo!$S:$S,"&lt;="&amp;BP$5,Fluxo!$D:$D,$D148)</f>
        <v>0</v>
      </c>
      <c r="BQ148" s="18">
        <f>SUMIFS(Fluxo!$N:$N,Fluxo!$S:$S,"&gt;"&amp;BP$5,Fluxo!$S:$S,"&lt;="&amp;BQ$5,Fluxo!$D:$D,$D148)</f>
        <v>0</v>
      </c>
      <c r="BR148" s="18">
        <f>SUMIFS(Fluxo!$N:$N,Fluxo!$S:$S,"&gt;"&amp;BQ$5,Fluxo!$S:$S,"&lt;="&amp;BR$5,Fluxo!$D:$D,$D148)</f>
        <v>0</v>
      </c>
      <c r="BS148" s="18">
        <f>SUMIFS(Fluxo!$N:$N,Fluxo!$S:$S,"&gt;"&amp;BR$5,Fluxo!$S:$S,"&lt;="&amp;BS$5,Fluxo!$D:$D,$D148)</f>
        <v>0</v>
      </c>
      <c r="BT148" s="18">
        <f>SUMIFS(Fluxo!$N:$N,Fluxo!$S:$S,"&gt;"&amp;BS$5,Fluxo!$S:$S,"&lt;="&amp;BT$5,Fluxo!$D:$D,$D148)</f>
        <v>0</v>
      </c>
      <c r="BU148" s="18">
        <f>SUMIFS(Fluxo!$N:$N,Fluxo!$S:$S,"&gt;"&amp;BT$5,Fluxo!$S:$S,"&lt;="&amp;BU$5,Fluxo!$D:$D,$D148)</f>
        <v>0</v>
      </c>
      <c r="BV148" s="18">
        <f>SUMIFS(Fluxo!$N:$N,Fluxo!$S:$S,"&gt;"&amp;BU$5,Fluxo!$S:$S,"&lt;="&amp;BV$5,Fluxo!$D:$D,$D148)</f>
        <v>0</v>
      </c>
      <c r="BW148" s="18">
        <f>SUMIFS(Fluxo!$N:$N,Fluxo!$S:$S,"&gt;"&amp;BV$5,Fluxo!$S:$S,"&lt;="&amp;BW$5,Fluxo!$D:$D,$D148)</f>
        <v>0</v>
      </c>
      <c r="BX148" s="18">
        <f>SUMIFS(Fluxo!$N:$N,Fluxo!$S:$S,"&gt;"&amp;BW$5,Fluxo!$S:$S,"&lt;="&amp;BX$5,Fluxo!$D:$D,$D148)</f>
        <v>0</v>
      </c>
      <c r="BY148" s="18">
        <f>SUMIFS(Fluxo!$N:$N,Fluxo!$S:$S,"&gt;"&amp;BX$5,Fluxo!$S:$S,"&lt;="&amp;BY$5,Fluxo!$D:$D,$D148)</f>
        <v>0</v>
      </c>
      <c r="BZ148" s="18">
        <f>SUMIFS(Fluxo!$N:$N,Fluxo!$S:$S,"&gt;"&amp;BY$5,Fluxo!$S:$S,"&lt;="&amp;BZ$5,Fluxo!$D:$D,$D148)</f>
        <v>0</v>
      </c>
      <c r="CA148" s="18">
        <f>SUMIFS(Fluxo!$N:$N,Fluxo!$S:$S,"&gt;"&amp;BZ$5,Fluxo!$S:$S,"&lt;="&amp;CA$5,Fluxo!$D:$D,$D148)</f>
        <v>0</v>
      </c>
      <c r="CB148" s="18">
        <f>SUMIFS(Fluxo!$N:$N,Fluxo!$S:$S,"&gt;"&amp;CA$5,Fluxo!$S:$S,"&lt;="&amp;CB$5,Fluxo!$D:$D,$D148)</f>
        <v>0</v>
      </c>
      <c r="CC148" s="18">
        <f>SUMIFS(Fluxo!$N:$N,Fluxo!$S:$S,"&gt;"&amp;CB$5,Fluxo!$S:$S,"&lt;="&amp;CC$5,Fluxo!$D:$D,$D148)</f>
        <v>0</v>
      </c>
      <c r="CD148" s="18">
        <f>SUMIFS(Fluxo!$N:$N,Fluxo!$S:$S,"&gt;"&amp;CC$5,Fluxo!$S:$S,"&lt;="&amp;CD$5,Fluxo!$D:$D,$D148)</f>
        <v>0</v>
      </c>
      <c r="CE148" s="18">
        <f>SUMIFS(Fluxo!$N:$N,Fluxo!$S:$S,"&gt;"&amp;CD$5,Fluxo!$S:$S,"&lt;="&amp;CE$5,Fluxo!$D:$D,$D148)</f>
        <v>0</v>
      </c>
      <c r="CF148" s="18">
        <f>SUMIFS(Fluxo!$N:$N,Fluxo!$S:$S,"&gt;"&amp;CE$5,Fluxo!$S:$S,"&lt;="&amp;CF$5,Fluxo!$D:$D,$D148)</f>
        <v>0</v>
      </c>
      <c r="CG148" s="18">
        <f>SUMIFS(Fluxo!$N:$N,Fluxo!$S:$S,"&gt;"&amp;CF$5,Fluxo!$S:$S,"&lt;="&amp;CG$5,Fluxo!$D:$D,$D148)</f>
        <v>0</v>
      </c>
      <c r="CH148" s="18">
        <f>SUMIFS(Fluxo!$N:$N,Fluxo!$S:$S,"&gt;"&amp;CG$5,Fluxo!$S:$S,"&lt;="&amp;CH$5,Fluxo!$D:$D,$D148)</f>
        <v>0</v>
      </c>
      <c r="CI148" s="18">
        <f>SUMIFS(Fluxo!$N:$N,Fluxo!$S:$S,"&gt;"&amp;CH$5,Fluxo!$S:$S,"&lt;="&amp;CI$5,Fluxo!$D:$D,$D148)</f>
        <v>0</v>
      </c>
      <c r="CJ148" s="18">
        <f>SUMIFS(Fluxo!$N:$N,Fluxo!$S:$S,"&gt;"&amp;CI$5,Fluxo!$S:$S,"&lt;="&amp;CJ$5,Fluxo!$D:$D,$D148)</f>
        <v>0</v>
      </c>
      <c r="CK148" s="18">
        <f>SUMIFS(Fluxo!$N:$N,Fluxo!$S:$S,"&gt;"&amp;CJ$5,Fluxo!$S:$S,"&lt;="&amp;CK$5,Fluxo!$D:$D,$D148)</f>
        <v>0</v>
      </c>
      <c r="CL148" s="18">
        <f>SUMIFS(Fluxo!$N:$N,Fluxo!$S:$S,"&gt;"&amp;CK$5,Fluxo!$S:$S,"&lt;="&amp;CL$5,Fluxo!$D:$D,$D148)</f>
        <v>0</v>
      </c>
      <c r="CM148" s="18">
        <f>SUMIFS(Fluxo!$N:$N,Fluxo!$S:$S,"&gt;"&amp;CL$5,Fluxo!$S:$S,"&lt;="&amp;CM$5,Fluxo!$D:$D,$D148)</f>
        <v>0</v>
      </c>
      <c r="CN148" s="18">
        <f>SUMIFS(Fluxo!$N:$N,Fluxo!$S:$S,"&gt;"&amp;CM$5,Fluxo!$S:$S,"&lt;="&amp;CN$5,Fluxo!$D:$D,$D148)</f>
        <v>0</v>
      </c>
      <c r="CO148" s="18">
        <f>SUMIFS(Fluxo!$N:$N,Fluxo!$S:$S,"&gt;"&amp;CN$5,Fluxo!$S:$S,"&lt;="&amp;CO$5,Fluxo!$D:$D,$D148)</f>
        <v>0</v>
      </c>
      <c r="CP148" s="18">
        <f>SUMIFS(Fluxo!$N:$N,Fluxo!$S:$S,"&gt;"&amp;CO$5,Fluxo!$S:$S,"&lt;="&amp;CP$5,Fluxo!$D:$D,$D148)</f>
        <v>0</v>
      </c>
      <c r="CQ148" s="18">
        <f>SUMIFS(Fluxo!$N:$N,Fluxo!$S:$S,"&gt;"&amp;CP$5,Fluxo!$S:$S,"&lt;="&amp;CQ$5,Fluxo!$D:$D,$D148)</f>
        <v>0</v>
      </c>
      <c r="CR148" s="18">
        <f>SUMIFS(Fluxo!$N:$N,Fluxo!$S:$S,"&gt;"&amp;CQ$5,Fluxo!$S:$S,"&lt;="&amp;CR$5,Fluxo!$D:$D,$D148)</f>
        <v>0</v>
      </c>
      <c r="CS148" s="18">
        <f>SUMIFS(Fluxo!$N:$N,Fluxo!$S:$S,"&gt;"&amp;CR$5,Fluxo!$S:$S,"&lt;="&amp;CS$5,Fluxo!$D:$D,$D148)</f>
        <v>0</v>
      </c>
      <c r="CT148" s="18">
        <f>SUMIFS(Fluxo!$N:$N,Fluxo!$S:$S,"&gt;"&amp;CS$5,Fluxo!$S:$S,"&lt;="&amp;CT$5,Fluxo!$D:$D,$D148)</f>
        <v>0</v>
      </c>
      <c r="CU148" s="18">
        <f>SUMIFS(Fluxo!$N:$N,Fluxo!$S:$S,"&gt;"&amp;CT$5,Fluxo!$S:$S,"&lt;="&amp;CU$5,Fluxo!$D:$D,$D148)</f>
        <v>0</v>
      </c>
      <c r="CV148" s="18">
        <f>SUMIFS(Fluxo!$N:$N,Fluxo!$S:$S,"&gt;"&amp;CU$5,Fluxo!$S:$S,"&lt;="&amp;CV$5,Fluxo!$D:$D,$D148)</f>
        <v>0</v>
      </c>
      <c r="CW148" s="18">
        <f>SUMIFS(Fluxo!$N:$N,Fluxo!$S:$S,"&gt;"&amp;CV$5,Fluxo!$S:$S,"&lt;="&amp;CW$5,Fluxo!$D:$D,$D148)</f>
        <v>0</v>
      </c>
      <c r="CX148" s="18">
        <f>SUMIFS(Fluxo!$N:$N,Fluxo!$S:$S,"&gt;"&amp;CW$5,Fluxo!$S:$S,"&lt;="&amp;CX$5,Fluxo!$D:$D,$D148)</f>
        <v>0</v>
      </c>
      <c r="CY148" s="18">
        <f>SUMIFS(Fluxo!$N:$N,Fluxo!$S:$S,"&gt;"&amp;CX$5,Fluxo!$S:$S,"&lt;="&amp;CY$5,Fluxo!$D:$D,$D148)</f>
        <v>0</v>
      </c>
      <c r="CZ148" s="18">
        <f>SUMIFS(Fluxo!$N:$N,Fluxo!$S:$S,"&gt;"&amp;CY$5,Fluxo!$S:$S,"&lt;="&amp;CZ$5,Fluxo!$D:$D,$D148)</f>
        <v>0</v>
      </c>
      <c r="DA148" s="18">
        <f>SUMIFS(Fluxo!$N:$N,Fluxo!$S:$S,"&gt;"&amp;CZ$5,Fluxo!$S:$S,"&lt;="&amp;DA$5,Fluxo!$D:$D,$D148)</f>
        <v>0</v>
      </c>
      <c r="DB148" s="18">
        <f>SUMIFS(Fluxo!$N:$N,Fluxo!$S:$S,"&gt;"&amp;DA$5,Fluxo!$S:$S,"&lt;="&amp;DB$5,Fluxo!$D:$D,$D148)</f>
        <v>0</v>
      </c>
      <c r="DC148" s="18">
        <f>SUMIFS(Fluxo!$N:$N,Fluxo!$S:$S,"&gt;"&amp;DB$5,Fluxo!$S:$S,"&lt;="&amp;DC$5,Fluxo!$D:$D,$D148)</f>
        <v>0</v>
      </c>
      <c r="DD148" s="18">
        <f>SUMIFS(Fluxo!$N:$N,Fluxo!$S:$S,"&gt;"&amp;DC$5,Fluxo!$S:$S,"&lt;="&amp;DD$5,Fluxo!$D:$D,$D148)</f>
        <v>0</v>
      </c>
      <c r="DE148" s="18">
        <f>SUMIFS(Fluxo!$N:$N,Fluxo!$S:$S,"&gt;"&amp;DD$5,Fluxo!$S:$S,"&lt;="&amp;DE$5,Fluxo!$D:$D,$D148)</f>
        <v>0</v>
      </c>
      <c r="DF148" s="18">
        <f>SUMIFS(Fluxo!$N:$N,Fluxo!$S:$S,"&gt;"&amp;DE$5,Fluxo!$S:$S,"&lt;="&amp;DF$5,Fluxo!$D:$D,$D148)</f>
        <v>0</v>
      </c>
      <c r="DG148" s="18">
        <f>SUMIFS(Fluxo!$N:$N,Fluxo!$S:$S,"&gt;"&amp;DF$5,Fluxo!$S:$S,"&lt;="&amp;DG$5,Fluxo!$D:$D,$D148)</f>
        <v>0</v>
      </c>
      <c r="DH148" s="18">
        <f>SUMIFS(Fluxo!$N:$N,Fluxo!$S:$S,"&gt;"&amp;DG$5,Fluxo!$S:$S,"&lt;="&amp;DH$5,Fluxo!$D:$D,$D148)</f>
        <v>0</v>
      </c>
      <c r="DI148" s="18">
        <f>SUMIFS(Fluxo!$N:$N,Fluxo!$S:$S,"&gt;"&amp;DH$5,Fluxo!$S:$S,"&lt;="&amp;DI$5,Fluxo!$D:$D,$D148)</f>
        <v>0</v>
      </c>
      <c r="DJ148" s="18">
        <f>SUMIFS(Fluxo!$N:$N,Fluxo!$S:$S,"&gt;"&amp;DI$5,Fluxo!$S:$S,"&lt;="&amp;DJ$5,Fluxo!$D:$D,$D148)</f>
        <v>0</v>
      </c>
      <c r="DK148" s="18">
        <f>SUMIFS(Fluxo!$N:$N,Fluxo!$S:$S,"&gt;"&amp;DJ$5,Fluxo!$S:$S,"&lt;="&amp;DK$5,Fluxo!$D:$D,$D148)</f>
        <v>0</v>
      </c>
      <c r="DL148" s="18">
        <f>SUMIFS(Fluxo!$N:$N,Fluxo!$S:$S,"&gt;"&amp;DK$5,Fluxo!$S:$S,"&lt;="&amp;DL$5,Fluxo!$D:$D,$D148)</f>
        <v>0</v>
      </c>
      <c r="DM148" s="18">
        <f>SUMIFS(Fluxo!$N:$N,Fluxo!$S:$S,"&gt;"&amp;DL$5,Fluxo!$S:$S,"&lt;="&amp;DM$5,Fluxo!$D:$D,$D148)</f>
        <v>0</v>
      </c>
      <c r="DN148" s="18">
        <f>SUMIFS(Fluxo!$N:$N,Fluxo!$S:$S,"&gt;"&amp;DM$5,Fluxo!$S:$S,"&lt;="&amp;DN$5,Fluxo!$D:$D,$D148)</f>
        <v>0</v>
      </c>
      <c r="DO148" s="18">
        <f>SUMIFS(Fluxo!$N:$N,Fluxo!$S:$S,"&gt;"&amp;DN$5,Fluxo!$S:$S,"&lt;="&amp;DO$5,Fluxo!$D:$D,$D148)</f>
        <v>0</v>
      </c>
      <c r="DP148" s="18">
        <f>SUMIFS(Fluxo!$N:$N,Fluxo!$S:$S,"&gt;"&amp;DO$5,Fluxo!$S:$S,"&lt;="&amp;DP$5,Fluxo!$D:$D,$D148)</f>
        <v>0</v>
      </c>
      <c r="DQ148" s="18">
        <f>SUMIFS(Fluxo!$N:$N,Fluxo!$S:$S,"&gt;"&amp;DP$5,Fluxo!$S:$S,"&lt;="&amp;DQ$5,Fluxo!$D:$D,$D148)</f>
        <v>0</v>
      </c>
      <c r="DR148" s="18">
        <f>SUMIFS(Fluxo!$N:$N,Fluxo!$S:$S,"&gt;"&amp;DQ$5,Fluxo!$S:$S,"&lt;="&amp;DR$5,Fluxo!$D:$D,$D148)</f>
        <v>0</v>
      </c>
      <c r="DS148" s="18">
        <f>SUMIFS(Fluxo!$N:$N,Fluxo!$S:$S,"&gt;"&amp;DR$5,Fluxo!$S:$S,"&lt;="&amp;DS$5,Fluxo!$D:$D,$D148)</f>
        <v>0</v>
      </c>
      <c r="DT148" s="18">
        <f>SUMIFS(Fluxo!$N:$N,Fluxo!$S:$S,"&gt;"&amp;DS$5,Fluxo!$S:$S,"&lt;="&amp;DT$5,Fluxo!$D:$D,$D148)</f>
        <v>0</v>
      </c>
      <c r="DU148" s="18">
        <f>SUMIFS(Fluxo!$N:$N,Fluxo!$S:$S,"&gt;"&amp;DT$5,Fluxo!$S:$S,"&lt;="&amp;DU$5,Fluxo!$D:$D,$D148)</f>
        <v>0</v>
      </c>
      <c r="DV148" s="18">
        <f>SUMIFS(Fluxo!$N:$N,Fluxo!$S:$S,"&gt;"&amp;DU$5,Fluxo!$S:$S,"&lt;="&amp;DV$5,Fluxo!$D:$D,$D148)</f>
        <v>0</v>
      </c>
      <c r="DW148" s="18">
        <f>SUMIFS(Fluxo!$N:$N,Fluxo!$S:$S,"&gt;"&amp;DV$5,Fluxo!$S:$S,"&lt;="&amp;DW$5,Fluxo!$D:$D,$D148)</f>
        <v>0</v>
      </c>
      <c r="DX148" s="18">
        <f>SUMIFS(Fluxo!$N:$N,Fluxo!$S:$S,"&gt;"&amp;DW$5,Fluxo!$S:$S,"&lt;="&amp;DX$5,Fluxo!$D:$D,$D148)</f>
        <v>0</v>
      </c>
      <c r="DY148" s="18">
        <f>SUMIFS(Fluxo!$N:$N,Fluxo!$S:$S,"&gt;"&amp;DX$5,Fluxo!$S:$S,"&lt;="&amp;DY$5,Fluxo!$D:$D,$D148)</f>
        <v>0</v>
      </c>
      <c r="DZ148" s="18">
        <f>SUMIFS(Fluxo!$N:$N,Fluxo!$S:$S,"&gt;"&amp;DY$5,Fluxo!$S:$S,"&lt;="&amp;DZ$5,Fluxo!$D:$D,$D148)</f>
        <v>0</v>
      </c>
      <c r="EA148" s="18">
        <f>SUMIFS(Fluxo!$N:$N,Fluxo!$S:$S,"&gt;"&amp;DZ$5,Fluxo!$S:$S,"&lt;="&amp;EA$5,Fluxo!$D:$D,$D148)</f>
        <v>0</v>
      </c>
      <c r="EB148" s="18">
        <f>SUMIFS(Fluxo!$N:$N,Fluxo!$S:$S,"&gt;"&amp;EA$5,Fluxo!$S:$S,"&lt;="&amp;EB$5,Fluxo!$D:$D,$D148)</f>
        <v>0</v>
      </c>
      <c r="EC148" s="18">
        <f>SUMIFS(Fluxo!$N:$N,Fluxo!$S:$S,"&gt;"&amp;EB$5,Fluxo!$S:$S,"&lt;="&amp;EC$5,Fluxo!$D:$D,$D148)</f>
        <v>0</v>
      </c>
      <c r="ED148" s="18">
        <f>SUMIFS(Fluxo!$N:$N,Fluxo!$S:$S,"&gt;"&amp;EC$5,Fluxo!$S:$S,"&lt;="&amp;ED$5,Fluxo!$D:$D,$D148)</f>
        <v>0</v>
      </c>
      <c r="EE148" s="18">
        <f>SUMIFS(Fluxo!$N:$N,Fluxo!$S:$S,"&gt;"&amp;ED$5,Fluxo!$S:$S,"&lt;="&amp;EE$5,Fluxo!$D:$D,$D148)</f>
        <v>0</v>
      </c>
      <c r="EF148" s="18">
        <f>SUMIFS(Fluxo!$N:$N,Fluxo!$S:$S,"&gt;"&amp;EE$5,Fluxo!$S:$S,"&lt;="&amp;EF$5,Fluxo!$D:$D,$D148)</f>
        <v>0</v>
      </c>
      <c r="EG148" s="18">
        <f>SUMIFS(Fluxo!$N:$N,Fluxo!$S:$S,"&gt;"&amp;EF$5,Fluxo!$S:$S,"&lt;="&amp;EG$5,Fluxo!$D:$D,$D148)</f>
        <v>0</v>
      </c>
      <c r="EH148" s="18">
        <f>SUMIFS(Fluxo!$N:$N,Fluxo!$S:$S,"&gt;"&amp;EG$5,Fluxo!$S:$S,"&lt;="&amp;EH$5,Fluxo!$D:$D,$D148)</f>
        <v>0</v>
      </c>
      <c r="EI148" s="18">
        <f>SUMIFS(Fluxo!$N:$N,Fluxo!$S:$S,"&gt;"&amp;EH$5,Fluxo!$S:$S,"&lt;="&amp;EI$5,Fluxo!$D:$D,$D148)</f>
        <v>0</v>
      </c>
      <c r="EJ148" s="18">
        <f>SUMIFS(Fluxo!$N:$N,Fluxo!$S:$S,"&gt;"&amp;EI$5,Fluxo!$S:$S,"&lt;="&amp;EJ$5,Fluxo!$D:$D,$D148)</f>
        <v>0</v>
      </c>
      <c r="EK148" s="18">
        <f>SUMIFS(Fluxo!$N:$N,Fluxo!$S:$S,"&gt;"&amp;EJ$5,Fluxo!$S:$S,"&lt;="&amp;EK$5,Fluxo!$D:$D,$D148)</f>
        <v>0</v>
      </c>
      <c r="EL148" s="18">
        <f>SUMIFS(Fluxo!$N:$N,Fluxo!$S:$S,"&gt;"&amp;EK$5,Fluxo!$S:$S,"&lt;="&amp;EL$5,Fluxo!$D:$D,$D148)</f>
        <v>0</v>
      </c>
      <c r="EM148" s="18">
        <f>SUMIFS(Fluxo!$N:$N,Fluxo!$S:$S,"&gt;"&amp;EL$5,Fluxo!$S:$S,"&lt;="&amp;EM$5,Fluxo!$D:$D,$D148)</f>
        <v>0</v>
      </c>
      <c r="EN148" s="18">
        <f>SUMIFS(Fluxo!$N:$N,Fluxo!$S:$S,"&gt;"&amp;EM$5,Fluxo!$S:$S,"&lt;="&amp;EN$5,Fluxo!$D:$D,$D148)</f>
        <v>0</v>
      </c>
      <c r="EO148" s="18">
        <f>SUMIFS(Fluxo!$N:$N,Fluxo!$S:$S,"&gt;"&amp;EN$5,Fluxo!$S:$S,"&lt;="&amp;EO$5,Fluxo!$D:$D,$D148)</f>
        <v>0</v>
      </c>
      <c r="EP148" s="18">
        <f>SUMIFS(Fluxo!$N:$N,Fluxo!$S:$S,"&gt;"&amp;EO$5,Fluxo!$S:$S,"&lt;="&amp;EP$5,Fluxo!$D:$D,$D148)</f>
        <v>0</v>
      </c>
      <c r="EQ148" s="18">
        <f>SUMIFS(Fluxo!$N:$N,Fluxo!$S:$S,"&gt;"&amp;EP$5,Fluxo!$S:$S,"&lt;="&amp;EQ$5,Fluxo!$D:$D,$D148)</f>
        <v>0</v>
      </c>
      <c r="ER148" s="18">
        <f>SUMIFS(Fluxo!$N:$N,Fluxo!$S:$S,"&gt;"&amp;EQ$5,Fluxo!$S:$S,"&lt;="&amp;ER$5,Fluxo!$D:$D,$D148)</f>
        <v>0</v>
      </c>
      <c r="ES148" s="18">
        <f>SUMIFS(Fluxo!$N:$N,Fluxo!$S:$S,"&gt;"&amp;ER$5,Fluxo!$S:$S,"&lt;="&amp;ES$5,Fluxo!$D:$D,$D148)</f>
        <v>0</v>
      </c>
      <c r="ET148" s="18">
        <f>SUMIFS(Fluxo!$N:$N,Fluxo!$S:$S,"&gt;"&amp;ES$5,Fluxo!$S:$S,"&lt;="&amp;ET$5,Fluxo!$D:$D,$D148)</f>
        <v>0</v>
      </c>
      <c r="EU148" s="18">
        <f>SUMIFS(Fluxo!$N:$N,Fluxo!$S:$S,"&gt;"&amp;ET$5,Fluxo!$S:$S,"&lt;="&amp;EU$5,Fluxo!$D:$D,$D148)</f>
        <v>0</v>
      </c>
      <c r="EV148" s="18">
        <f>SUMIFS(Fluxo!$N:$N,Fluxo!$S:$S,"&gt;"&amp;EU$5,Fluxo!$S:$S,"&lt;="&amp;EV$5,Fluxo!$D:$D,$D148)</f>
        <v>0</v>
      </c>
      <c r="EW148" s="18">
        <f>SUMIFS(Fluxo!$N:$N,Fluxo!$S:$S,"&gt;"&amp;EV$5,Fluxo!$S:$S,"&lt;="&amp;EW$5,Fluxo!$D:$D,$D148)</f>
        <v>0</v>
      </c>
      <c r="EX148" s="18">
        <f>SUMIFS(Fluxo!$N:$N,Fluxo!$S:$S,"&gt;"&amp;EW$5,Fluxo!$S:$S,"&lt;="&amp;EX$5,Fluxo!$D:$D,$D148)</f>
        <v>0</v>
      </c>
      <c r="EY148" s="18">
        <f>SUMIFS(Fluxo!$N:$N,Fluxo!$S:$S,"&gt;"&amp;EX$5,Fluxo!$S:$S,"&lt;="&amp;EY$5,Fluxo!$D:$D,$D148)</f>
        <v>0</v>
      </c>
      <c r="EZ148" s="18">
        <f>SUMIFS(Fluxo!$N:$N,Fluxo!$S:$S,"&gt;"&amp;EY$5,Fluxo!$S:$S,"&lt;="&amp;EZ$5,Fluxo!$D:$D,$D148)</f>
        <v>0</v>
      </c>
      <c r="FA148" s="18">
        <f>SUMIFS(Fluxo!$N:$N,Fluxo!$S:$S,"&gt;"&amp;EZ$5,Fluxo!$S:$S,"&lt;="&amp;FA$5,Fluxo!$D:$D,$D148)</f>
        <v>0</v>
      </c>
      <c r="FB148" s="18">
        <f>SUMIFS(Fluxo!$N:$N,Fluxo!$S:$S,"&gt;"&amp;FA$5,Fluxo!$S:$S,"&lt;="&amp;FB$5,Fluxo!$D:$D,$D148)</f>
        <v>0</v>
      </c>
      <c r="FC148" s="18">
        <f>SUMIFS(Fluxo!$N:$N,Fluxo!$S:$S,"&gt;"&amp;FB$5,Fluxo!$S:$S,"&lt;="&amp;FC$5,Fluxo!$D:$D,$D148)</f>
        <v>0</v>
      </c>
      <c r="FD148" s="18">
        <f>SUMIFS(Fluxo!$N:$N,Fluxo!$S:$S,"&gt;"&amp;FC$5,Fluxo!$S:$S,"&lt;="&amp;FD$5,Fluxo!$D:$D,$D148)</f>
        <v>0</v>
      </c>
      <c r="FE148" s="18">
        <f>SUMIFS(Fluxo!$N:$N,Fluxo!$S:$S,"&gt;"&amp;FD$5,Fluxo!$S:$S,"&lt;="&amp;FE$5,Fluxo!$D:$D,$D148)</f>
        <v>0</v>
      </c>
      <c r="FF148" s="18">
        <f>SUMIFS(Fluxo!$N:$N,Fluxo!$S:$S,"&gt;"&amp;FE$5,Fluxo!$S:$S,"&lt;="&amp;FF$5,Fluxo!$D:$D,$D148)</f>
        <v>0</v>
      </c>
      <c r="FG148" s="18">
        <f>SUMIFS(Fluxo!$N:$N,Fluxo!$S:$S,"&gt;"&amp;FF$5,Fluxo!$S:$S,"&lt;="&amp;FG$5,Fluxo!$D:$D,$D148)</f>
        <v>0</v>
      </c>
      <c r="FH148" s="18">
        <f>SUMIFS(Fluxo!$N:$N,Fluxo!$S:$S,"&gt;"&amp;FG$5,Fluxo!$S:$S,"&lt;="&amp;FH$5,Fluxo!$D:$D,$D148)</f>
        <v>0</v>
      </c>
      <c r="FI148" s="18">
        <f>SUMIFS(Fluxo!$N:$N,Fluxo!$S:$S,"&gt;"&amp;FH$5,Fluxo!$S:$S,"&lt;="&amp;FI$5,Fluxo!$D:$D,$D148)</f>
        <v>0</v>
      </c>
      <c r="FJ148" s="18">
        <f>SUMIFS(Fluxo!$N:$N,Fluxo!$S:$S,"&gt;"&amp;FI$5,Fluxo!$S:$S,"&lt;="&amp;FJ$5,Fluxo!$D:$D,$D148)</f>
        <v>0</v>
      </c>
      <c r="FK148" s="18">
        <f>SUMIFS(Fluxo!$N:$N,Fluxo!$S:$S,"&gt;"&amp;FJ$5,Fluxo!$S:$S,"&lt;="&amp;FK$5,Fluxo!$D:$D,$D148)</f>
        <v>0</v>
      </c>
      <c r="FL148" s="18">
        <f>SUMIFS(Fluxo!$N:$N,Fluxo!$S:$S,"&gt;"&amp;FK$5,Fluxo!$S:$S,"&lt;="&amp;FL$5,Fluxo!$D:$D,$D148)</f>
        <v>0</v>
      </c>
      <c r="FM148" s="18">
        <f>SUMIFS(Fluxo!$N:$N,Fluxo!$S:$S,"&gt;"&amp;FL$5,Fluxo!$S:$S,"&lt;="&amp;FM$5,Fluxo!$D:$D,$D148)</f>
        <v>0</v>
      </c>
      <c r="FN148" s="18">
        <f>SUMIFS(Fluxo!$N:$N,Fluxo!$S:$S,"&gt;"&amp;FM$5,Fluxo!$S:$S,"&lt;="&amp;FN$5,Fluxo!$D:$D,$D148)</f>
        <v>0</v>
      </c>
      <c r="FO148" s="18">
        <f>SUMIFS(Fluxo!$N:$N,Fluxo!$S:$S,"&gt;"&amp;FN$5,Fluxo!$S:$S,"&lt;="&amp;FO$5,Fluxo!$D:$D,$D148)</f>
        <v>0</v>
      </c>
      <c r="FP148" s="18">
        <f>SUMIFS(Fluxo!$N:$N,Fluxo!$S:$S,"&gt;"&amp;FO$5,Fluxo!$S:$S,"&lt;="&amp;FP$5,Fluxo!$D:$D,$D148)</f>
        <v>0</v>
      </c>
      <c r="FQ148" s="18">
        <f>SUMIFS(Fluxo!$N:$N,Fluxo!$S:$S,"&gt;"&amp;FP$5,Fluxo!$S:$S,"&lt;="&amp;FQ$5,Fluxo!$D:$D,$D148)</f>
        <v>0</v>
      </c>
      <c r="FR148" s="18">
        <f>SUMIFS(Fluxo!$N:$N,Fluxo!$S:$S,"&gt;"&amp;FQ$5,Fluxo!$S:$S,"&lt;="&amp;FR$5,Fluxo!$D:$D,$D148)</f>
        <v>0</v>
      </c>
      <c r="FS148" s="18">
        <f>SUMIFS(Fluxo!$N:$N,Fluxo!$S:$S,"&gt;"&amp;FR$5,Fluxo!$S:$S,"&lt;="&amp;FS$5,Fluxo!$D:$D,$D148)</f>
        <v>0</v>
      </c>
      <c r="FT148" s="18">
        <f>SUMIFS(Fluxo!$N:$N,Fluxo!$S:$S,"&gt;"&amp;FS$5,Fluxo!$S:$S,"&lt;="&amp;FT$5,Fluxo!$D:$D,$D148)</f>
        <v>0</v>
      </c>
      <c r="FU148" s="18">
        <f>SUMIFS(Fluxo!$N:$N,Fluxo!$S:$S,"&gt;"&amp;FT$5,Fluxo!$S:$S,"&lt;="&amp;FU$5,Fluxo!$D:$D,$D148)</f>
        <v>0</v>
      </c>
      <c r="FV148" s="18">
        <f>SUMIFS(Fluxo!$N:$N,Fluxo!$S:$S,"&gt;"&amp;FU$5,Fluxo!$S:$S,"&lt;="&amp;FV$5,Fluxo!$D:$D,$D148)</f>
        <v>0</v>
      </c>
      <c r="FW148" s="18">
        <f>SUMIFS(Fluxo!$N:$N,Fluxo!$S:$S,"&gt;"&amp;FV$5,Fluxo!$S:$S,"&lt;="&amp;FW$5,Fluxo!$D:$D,$D148)</f>
        <v>0</v>
      </c>
      <c r="FX148" s="18">
        <f>SUMIFS(Fluxo!$N:$N,Fluxo!$S:$S,"&gt;"&amp;FW$5,Fluxo!$S:$S,"&lt;="&amp;FX$5,Fluxo!$D:$D,$D148)</f>
        <v>0</v>
      </c>
      <c r="FY148" s="18">
        <f>SUMIFS(Fluxo!$N:$N,Fluxo!$S:$S,"&gt;"&amp;FX$5,Fluxo!$S:$S,"&lt;="&amp;FY$5,Fluxo!$D:$D,$D148)</f>
        <v>0</v>
      </c>
      <c r="FZ148" s="18">
        <f>SUMIFS(Fluxo!$N:$N,Fluxo!$S:$S,"&gt;"&amp;FY$5,Fluxo!$S:$S,"&lt;="&amp;FZ$5,Fluxo!$D:$D,$D148)</f>
        <v>0</v>
      </c>
      <c r="GA148" s="18">
        <f>SUMIFS(Fluxo!$N:$N,Fluxo!$S:$S,"&gt;"&amp;FZ$5,Fluxo!$S:$S,"&lt;="&amp;GA$5,Fluxo!$D:$D,$D148)</f>
        <v>0</v>
      </c>
      <c r="GB148" s="18">
        <f>SUMIFS(Fluxo!$N:$N,Fluxo!$S:$S,"&gt;"&amp;GA$5,Fluxo!$S:$S,"&lt;="&amp;GB$5,Fluxo!$D:$D,$D148)</f>
        <v>0</v>
      </c>
      <c r="GC148" s="18">
        <f>SUMIFS(Fluxo!$N:$N,Fluxo!$S:$S,"&gt;"&amp;GB$5,Fluxo!$S:$S,"&lt;="&amp;GC$5,Fluxo!$D:$D,$D148)</f>
        <v>0</v>
      </c>
      <c r="GD148" s="18">
        <f>SUMIFS(Fluxo!$N:$N,Fluxo!$S:$S,"&gt;"&amp;GC$5,Fluxo!$S:$S,"&lt;="&amp;GD$5,Fluxo!$D:$D,$D148)</f>
        <v>0</v>
      </c>
      <c r="GE148" s="18">
        <f>SUMIFS(Fluxo!$N:$N,Fluxo!$S:$S,"&gt;"&amp;GD$5,Fluxo!$S:$S,"&lt;="&amp;GE$5,Fluxo!$D:$D,$D148)</f>
        <v>0</v>
      </c>
      <c r="GF148" s="18">
        <f>SUMIFS(Fluxo!$N:$N,Fluxo!$S:$S,"&gt;"&amp;GE$5,Fluxo!$S:$S,"&lt;="&amp;GF$5,Fluxo!$D:$D,$D148)</f>
        <v>0</v>
      </c>
      <c r="GG148" s="18">
        <f>SUMIFS(Fluxo!$N:$N,Fluxo!$S:$S,"&gt;"&amp;GF$5,Fluxo!$S:$S,"&lt;="&amp;GG$5,Fluxo!$D:$D,$D148)</f>
        <v>0</v>
      </c>
      <c r="GH148" s="18">
        <f>SUMIFS(Fluxo!$N:$N,Fluxo!$S:$S,"&gt;"&amp;GG$5,Fluxo!$S:$S,"&lt;="&amp;GH$5,Fluxo!$D:$D,$D148)</f>
        <v>0</v>
      </c>
      <c r="GI148" s="18">
        <f>SUMIFS(Fluxo!$N:$N,Fluxo!$S:$S,"&gt;"&amp;GH$5,Fluxo!$S:$S,"&lt;="&amp;GI$5,Fluxo!$D:$D,$D148)</f>
        <v>0</v>
      </c>
      <c r="GJ148" s="18">
        <f>SUMIFS(Fluxo!$N:$N,Fluxo!$S:$S,"&gt;"&amp;GI$5,Fluxo!$S:$S,"&lt;="&amp;GJ$5,Fluxo!$D:$D,$D148)</f>
        <v>0</v>
      </c>
      <c r="GK148" s="18">
        <f>SUMIFS(Fluxo!$N:$N,Fluxo!$S:$S,"&gt;"&amp;GJ$5,Fluxo!$S:$S,"&lt;="&amp;GK$5,Fluxo!$D:$D,$D148)</f>
        <v>0</v>
      </c>
      <c r="GL148" s="18">
        <f>SUMIFS(Fluxo!$N:$N,Fluxo!$S:$S,"&gt;"&amp;GK$5,Fluxo!$S:$S,"&lt;="&amp;GL$5,Fluxo!$D:$D,$D148)</f>
        <v>0</v>
      </c>
      <c r="GM148" s="18">
        <f>SUMIFS(Fluxo!$N:$N,Fluxo!$S:$S,"&gt;"&amp;GL$5,Fluxo!$S:$S,"&lt;="&amp;GM$5,Fluxo!$D:$D,$D148)</f>
        <v>0</v>
      </c>
      <c r="GN148" s="18">
        <f>SUMIFS(Fluxo!$N:$N,Fluxo!$S:$S,"&gt;"&amp;GM$5,Fluxo!$S:$S,"&lt;="&amp;GN$5,Fluxo!$D:$D,$D148)</f>
        <v>0</v>
      </c>
      <c r="GO148" s="18">
        <f>SUMIFS(Fluxo!$N:$N,Fluxo!$S:$S,"&gt;"&amp;GN$5,Fluxo!$S:$S,"&lt;="&amp;GO$5,Fluxo!$D:$D,$D148)</f>
        <v>0</v>
      </c>
      <c r="GP148" s="18">
        <f>SUMIFS(Fluxo!$N:$N,Fluxo!$S:$S,"&gt;"&amp;GO$5,Fluxo!$S:$S,"&lt;="&amp;GP$5,Fluxo!$D:$D,$D148)</f>
        <v>0</v>
      </c>
      <c r="GQ148" s="18">
        <f>SUMIFS(Fluxo!$N:$N,Fluxo!$S:$S,"&gt;"&amp;GP$5,Fluxo!$S:$S,"&lt;="&amp;GQ$5,Fluxo!$D:$D,$D148)</f>
        <v>0</v>
      </c>
      <c r="GR148" s="18">
        <f>SUMIFS(Fluxo!$N:$N,Fluxo!$S:$S,"&gt;"&amp;GQ$5,Fluxo!$S:$S,"&lt;="&amp;GR$5,Fluxo!$D:$D,$D148)</f>
        <v>0</v>
      </c>
      <c r="GS148" s="18">
        <f>SUMIFS(Fluxo!$N:$N,Fluxo!$S:$S,"&gt;"&amp;GR$5,Fluxo!$S:$S,"&lt;="&amp;GS$5,Fluxo!$D:$D,$D148)</f>
        <v>0</v>
      </c>
      <c r="GT148" s="18">
        <f>SUMIFS(Fluxo!$N:$N,Fluxo!$S:$S,"&gt;"&amp;GS$5,Fluxo!$S:$S,"&lt;="&amp;GT$5,Fluxo!$D:$D,$D148)</f>
        <v>0</v>
      </c>
      <c r="GU148" s="18">
        <f>SUMIFS(Fluxo!$N:$N,Fluxo!$S:$S,"&gt;"&amp;GT$5,Fluxo!$S:$S,"&lt;="&amp;GU$5,Fluxo!$D:$D,$D148)</f>
        <v>0</v>
      </c>
      <c r="GV148" s="18">
        <f>SUMIFS(Fluxo!$N:$N,Fluxo!$S:$S,"&gt;"&amp;GU$5,Fluxo!$S:$S,"&lt;="&amp;GV$5,Fluxo!$D:$D,$D148)</f>
        <v>0</v>
      </c>
      <c r="GW148" s="18">
        <f>SUMIFS(Fluxo!$N:$N,Fluxo!$S:$S,"&gt;"&amp;GV$5,Fluxo!$S:$S,"&lt;="&amp;GW$5,Fluxo!$D:$D,$D148)</f>
        <v>0</v>
      </c>
      <c r="GX148" s="18">
        <f>SUMIFS(Fluxo!$N:$N,Fluxo!$S:$S,"&gt;"&amp;GW$5,Fluxo!$S:$S,"&lt;="&amp;GX$5,Fluxo!$D:$D,$D148)</f>
        <v>0</v>
      </c>
      <c r="GY148" s="18">
        <f>SUMIFS(Fluxo!$N:$N,Fluxo!$S:$S,"&gt;"&amp;GX$5,Fluxo!$S:$S,"&lt;="&amp;GY$5,Fluxo!$D:$D,$D148)</f>
        <v>0</v>
      </c>
      <c r="GZ148" s="18">
        <f>SUMIFS(Fluxo!$N:$N,Fluxo!$S:$S,"&gt;"&amp;GY$5,Fluxo!$S:$S,"&lt;="&amp;GZ$5,Fluxo!$D:$D,$D148)</f>
        <v>0</v>
      </c>
      <c r="HA148" s="18">
        <f>SUMIFS(Fluxo!$N:$N,Fluxo!$S:$S,"&gt;"&amp;GZ$5,Fluxo!$S:$S,"&lt;="&amp;HA$5,Fluxo!$D:$D,$D148)</f>
        <v>0</v>
      </c>
      <c r="HB148" s="18">
        <f>SUMIFS(Fluxo!$N:$N,Fluxo!$S:$S,"&gt;"&amp;HA$5,Fluxo!$S:$S,"&lt;="&amp;HB$5,Fluxo!$D:$D,$D148)</f>
        <v>0</v>
      </c>
      <c r="HC148" s="18">
        <f>SUMIFS(Fluxo!$N:$N,Fluxo!$S:$S,"&gt;"&amp;HB$5,Fluxo!$S:$S,"&lt;="&amp;HC$5,Fluxo!$D:$D,$D148)</f>
        <v>0</v>
      </c>
      <c r="HD148" s="18">
        <f>SUMIFS(Fluxo!$N:$N,Fluxo!$S:$S,"&gt;"&amp;HC$5,Fluxo!$S:$S,"&lt;="&amp;HD$5,Fluxo!$D:$D,$D148)</f>
        <v>0</v>
      </c>
      <c r="HE148" s="18">
        <f>SUMIFS(Fluxo!$N:$N,Fluxo!$S:$S,"&gt;"&amp;HD$5,Fluxo!$S:$S,"&lt;="&amp;HE$5,Fluxo!$D:$D,$D148)</f>
        <v>0</v>
      </c>
      <c r="HF148" s="18">
        <f>SUMIFS(Fluxo!$N:$N,Fluxo!$S:$S,"&gt;"&amp;HE$5,Fluxo!$S:$S,"&lt;="&amp;HF$5,Fluxo!$D:$D,$D148)</f>
        <v>0</v>
      </c>
    </row>
    <row r="149" spans="1:214">
      <c r="A149" s="20">
        <f t="shared" si="21"/>
        <v>139</v>
      </c>
      <c r="B149" s="140" t="str">
        <f>'Check Carteira'!C141</f>
        <v>E.1016.99.03.3004</v>
      </c>
      <c r="C149" s="141">
        <v>1</v>
      </c>
      <c r="D149" s="129" t="str">
        <f>'Check Carteira'!F141</f>
        <v>S-3004</v>
      </c>
      <c r="E149" s="21">
        <f>IFERROR(INDEX(Contratos!L:L,MATCH(D149,Contratos!R:R,0)),"")</f>
        <v>45143</v>
      </c>
      <c r="F149" s="139">
        <f>IFERROR(INDEX(Contratos!G:G,MATCH(D149,Contratos!R:R,0)),"")</f>
        <v>328742.96000000002</v>
      </c>
      <c r="H149" s="83">
        <f t="shared" si="20"/>
        <v>343620.28</v>
      </c>
      <c r="J149" s="18">
        <f>SUMIFS(Fluxo!$N:$N,Fluxo!$S:$S,"&gt;"&amp;I$5,Fluxo!$S:$S,"&lt;="&amp;J$5,Fluxo!$D:$D,$D149)</f>
        <v>0</v>
      </c>
      <c r="K149" s="18">
        <f>SUMIFS(Fluxo!$N:$N,Fluxo!$S:$S,"&gt;"&amp;J$5,Fluxo!$S:$S,"&lt;="&amp;K$5,Fluxo!$D:$D,$D149)</f>
        <v>0</v>
      </c>
      <c r="L149" s="18">
        <f>SUMIFS(Fluxo!$N:$N,Fluxo!$S:$S,"&gt;"&amp;K$5,Fluxo!$S:$S,"&lt;="&amp;L$5,Fluxo!$D:$D,$D149)</f>
        <v>0</v>
      </c>
      <c r="M149" s="18">
        <f>SUMIFS(Fluxo!$N:$N,Fluxo!$S:$S,"&gt;"&amp;L$5,Fluxo!$S:$S,"&lt;="&amp;M$5,Fluxo!$D:$D,$D149)</f>
        <v>0</v>
      </c>
      <c r="N149" s="18">
        <f>SUMIFS(Fluxo!$N:$N,Fluxo!$S:$S,"&gt;"&amp;M$5,Fluxo!$S:$S,"&lt;="&amp;N$5,Fluxo!$D:$D,$D149)</f>
        <v>12500</v>
      </c>
      <c r="O149" s="18">
        <f>SUMIFS(Fluxo!$N:$N,Fluxo!$S:$S,"&gt;"&amp;N$5,Fluxo!$S:$S,"&lt;="&amp;O$5,Fluxo!$D:$D,$D149)</f>
        <v>5005.05</v>
      </c>
      <c r="P149" s="18">
        <f>SUMIFS(Fluxo!$N:$N,Fluxo!$S:$S,"&gt;"&amp;O$5,Fluxo!$S:$S,"&lt;="&amp;P$5,Fluxo!$D:$D,$D149)</f>
        <v>7882</v>
      </c>
      <c r="Q149" s="18">
        <f>SUMIFS(Fluxo!$N:$N,Fluxo!$S:$S,"&gt;"&amp;P$5,Fluxo!$S:$S,"&lt;="&amp;Q$5,Fluxo!$D:$D,$D149)</f>
        <v>10061.030000000001</v>
      </c>
      <c r="R149" s="18">
        <f>SUMIFS(Fluxo!$N:$N,Fluxo!$S:$S,"&gt;"&amp;Q$5,Fluxo!$S:$S,"&lt;="&amp;R$5,Fluxo!$D:$D,$D149)</f>
        <v>1814.56</v>
      </c>
      <c r="S149" s="18">
        <f>SUMIFS(Fluxo!$N:$N,Fluxo!$S:$S,"&gt;"&amp;R$5,Fluxo!$S:$S,"&lt;="&amp;S$5,Fluxo!$D:$D,$D149)</f>
        <v>1815.81</v>
      </c>
      <c r="T149" s="18">
        <f>SUMIFS(Fluxo!$N:$N,Fluxo!$S:$S,"&gt;"&amp;S$5,Fluxo!$S:$S,"&lt;="&amp;T$5,Fluxo!$D:$D,$D149)</f>
        <v>20035.12</v>
      </c>
      <c r="U149" s="18">
        <f>SUMIFS(Fluxo!$N:$N,Fluxo!$S:$S,"&gt;"&amp;T$5,Fluxo!$S:$S,"&lt;="&amp;U$5,Fluxo!$D:$D,$D149)</f>
        <v>1826.29</v>
      </c>
      <c r="V149" s="18">
        <f>SUMIFS(Fluxo!$N:$N,Fluxo!$S:$S,"&gt;"&amp;U$5,Fluxo!$S:$S,"&lt;="&amp;V$5,Fluxo!$D:$D,$D149)</f>
        <v>1828.69</v>
      </c>
      <c r="W149" s="18">
        <f>SUMIFS(Fluxo!$N:$N,Fluxo!$S:$S,"&gt;"&amp;V$5,Fluxo!$S:$S,"&lt;="&amp;W$5,Fluxo!$D:$D,$D149)</f>
        <v>1833.8</v>
      </c>
      <c r="X149" s="18">
        <f>SUMIFS(Fluxo!$N:$N,Fluxo!$S:$S,"&gt;"&amp;W$5,Fluxo!$S:$S,"&lt;="&amp;X$5,Fluxo!$D:$D,$D149)</f>
        <v>1843.26</v>
      </c>
      <c r="Y149" s="18">
        <f>SUMIFS(Fluxo!$N:$N,Fluxo!$S:$S,"&gt;"&amp;X$5,Fluxo!$S:$S,"&lt;="&amp;Y$5,Fluxo!$D:$D,$D149)</f>
        <v>1859.16</v>
      </c>
      <c r="Z149" s="18">
        <f>SUMIFS(Fluxo!$N:$N,Fluxo!$S:$S,"&gt;"&amp;Y$5,Fluxo!$S:$S,"&lt;="&amp;Z$5,Fluxo!$D:$D,$D149)</f>
        <v>1872.44</v>
      </c>
      <c r="AA149" s="18">
        <f>SUMIFS(Fluxo!$N:$N,Fluxo!$S:$S,"&gt;"&amp;Z$5,Fluxo!$S:$S,"&lt;="&amp;AA$5,Fluxo!$D:$D,$D149)</f>
        <v>1885.98</v>
      </c>
      <c r="AB149" s="18">
        <f>SUMIFS(Fluxo!$N:$N,Fluxo!$S:$S,"&gt;"&amp;AA$5,Fluxo!$S:$S,"&lt;="&amp;AB$5,Fluxo!$D:$D,$D149)</f>
        <v>1899.13</v>
      </c>
      <c r="AC149" s="18">
        <f>SUMIFS(Fluxo!$N:$N,Fluxo!$S:$S,"&gt;"&amp;AB$5,Fluxo!$S:$S,"&lt;="&amp;AC$5,Fluxo!$D:$D,$D149)</f>
        <v>1899.13</v>
      </c>
      <c r="AD149" s="18">
        <f>SUMIFS(Fluxo!$N:$N,Fluxo!$S:$S,"&gt;"&amp;AC$5,Fluxo!$S:$S,"&lt;="&amp;AD$5,Fluxo!$D:$D,$D149)</f>
        <v>1899.13</v>
      </c>
      <c r="AE149" s="18">
        <f>SUMIFS(Fluxo!$N:$N,Fluxo!$S:$S,"&gt;"&amp;AD$5,Fluxo!$S:$S,"&lt;="&amp;AE$5,Fluxo!$D:$D,$D149)</f>
        <v>1899.13</v>
      </c>
      <c r="AF149" s="18">
        <f>SUMIFS(Fluxo!$N:$N,Fluxo!$S:$S,"&gt;"&amp;AE$5,Fluxo!$S:$S,"&lt;="&amp;AF$5,Fluxo!$D:$D,$D149)</f>
        <v>20890.47</v>
      </c>
      <c r="AG149" s="18">
        <f>SUMIFS(Fluxo!$N:$N,Fluxo!$S:$S,"&gt;"&amp;AF$5,Fluxo!$S:$S,"&lt;="&amp;AG$5,Fluxo!$D:$D,$D149)</f>
        <v>1899.13</v>
      </c>
      <c r="AH149" s="18">
        <f>SUMIFS(Fluxo!$N:$N,Fluxo!$S:$S,"&gt;"&amp;AG$5,Fluxo!$S:$S,"&lt;="&amp;AH$5,Fluxo!$D:$D,$D149)</f>
        <v>1899.13</v>
      </c>
      <c r="AI149" s="18">
        <f>SUMIFS(Fluxo!$N:$N,Fluxo!$S:$S,"&gt;"&amp;AH$5,Fluxo!$S:$S,"&lt;="&amp;AI$5,Fluxo!$D:$D,$D149)</f>
        <v>1899.13</v>
      </c>
      <c r="AJ149" s="18">
        <f>SUMIFS(Fluxo!$N:$N,Fluxo!$S:$S,"&gt;"&amp;AI$5,Fluxo!$S:$S,"&lt;="&amp;AJ$5,Fluxo!$D:$D,$D149)</f>
        <v>1899.13</v>
      </c>
      <c r="AK149" s="18">
        <f>SUMIFS(Fluxo!$N:$N,Fluxo!$S:$S,"&gt;"&amp;AJ$5,Fluxo!$S:$S,"&lt;="&amp;AK$5,Fluxo!$D:$D,$D149)</f>
        <v>1899.13</v>
      </c>
      <c r="AL149" s="18">
        <f>SUMIFS(Fluxo!$N:$N,Fluxo!$S:$S,"&gt;"&amp;AK$5,Fluxo!$S:$S,"&lt;="&amp;AL$5,Fluxo!$D:$D,$D149)</f>
        <v>1899.13</v>
      </c>
      <c r="AM149" s="18">
        <f>SUMIFS(Fluxo!$N:$N,Fluxo!$S:$S,"&gt;"&amp;AL$5,Fluxo!$S:$S,"&lt;="&amp;AM$5,Fluxo!$D:$D,$D149)</f>
        <v>1899.13</v>
      </c>
      <c r="AN149" s="18">
        <f>SUMIFS(Fluxo!$N:$N,Fluxo!$S:$S,"&gt;"&amp;AM$5,Fluxo!$S:$S,"&lt;="&amp;AN$5,Fluxo!$D:$D,$D149)</f>
        <v>1899.13</v>
      </c>
      <c r="AO149" s="18">
        <f>SUMIFS(Fluxo!$N:$N,Fluxo!$S:$S,"&gt;"&amp;AN$5,Fluxo!$S:$S,"&lt;="&amp;AO$5,Fluxo!$D:$D,$D149)</f>
        <v>1899.13</v>
      </c>
      <c r="AP149" s="18">
        <f>SUMIFS(Fluxo!$N:$N,Fluxo!$S:$S,"&gt;"&amp;AO$5,Fluxo!$S:$S,"&lt;="&amp;AP$5,Fluxo!$D:$D,$D149)</f>
        <v>1899.13</v>
      </c>
      <c r="AQ149" s="18">
        <f>SUMIFS(Fluxo!$N:$N,Fluxo!$S:$S,"&gt;"&amp;AP$5,Fluxo!$S:$S,"&lt;="&amp;AQ$5,Fluxo!$D:$D,$D149)</f>
        <v>1899.13</v>
      </c>
      <c r="AR149" s="18">
        <f>SUMIFS(Fluxo!$N:$N,Fluxo!$S:$S,"&gt;"&amp;AQ$5,Fluxo!$S:$S,"&lt;="&amp;AR$5,Fluxo!$D:$D,$D149)</f>
        <v>1899.13</v>
      </c>
      <c r="AS149" s="18">
        <f>SUMIFS(Fluxo!$N:$N,Fluxo!$S:$S,"&gt;"&amp;AR$5,Fluxo!$S:$S,"&lt;="&amp;AS$5,Fluxo!$D:$D,$D149)</f>
        <v>1899.13</v>
      </c>
      <c r="AT149" s="18">
        <f>SUMIFS(Fluxo!$N:$N,Fluxo!$S:$S,"&gt;"&amp;AS$5,Fluxo!$S:$S,"&lt;="&amp;AT$5,Fluxo!$D:$D,$D149)</f>
        <v>38826.75</v>
      </c>
      <c r="AU149" s="18">
        <f>SUMIFS(Fluxo!$N:$N,Fluxo!$S:$S,"&gt;"&amp;AT$5,Fluxo!$S:$S,"&lt;="&amp;AU$5,Fluxo!$D:$D,$D149)</f>
        <v>179362.69</v>
      </c>
      <c r="AV149" s="18">
        <f>SUMIFS(Fluxo!$N:$N,Fluxo!$S:$S,"&gt;"&amp;AU$5,Fluxo!$S:$S,"&lt;="&amp;AV$5,Fluxo!$D:$D,$D149)</f>
        <v>0</v>
      </c>
      <c r="AW149" s="18">
        <f>SUMIFS(Fluxo!$N:$N,Fluxo!$S:$S,"&gt;"&amp;AV$5,Fluxo!$S:$S,"&lt;="&amp;AW$5,Fluxo!$D:$D,$D149)</f>
        <v>0</v>
      </c>
      <c r="AX149" s="18">
        <f>SUMIFS(Fluxo!$N:$N,Fluxo!$S:$S,"&gt;"&amp;AW$5,Fluxo!$S:$S,"&lt;="&amp;AX$5,Fluxo!$D:$D,$D149)</f>
        <v>191.97</v>
      </c>
      <c r="AY149" s="18">
        <f>SUMIFS(Fluxo!$N:$N,Fluxo!$S:$S,"&gt;"&amp;AX$5,Fluxo!$S:$S,"&lt;="&amp;AY$5,Fluxo!$D:$D,$D149)</f>
        <v>0</v>
      </c>
      <c r="AZ149" s="18">
        <f>SUMIFS(Fluxo!$N:$N,Fluxo!$S:$S,"&gt;"&amp;AY$5,Fluxo!$S:$S,"&lt;="&amp;AZ$5,Fluxo!$D:$D,$D149)</f>
        <v>0</v>
      </c>
      <c r="BA149" s="18">
        <f>SUMIFS(Fluxo!$N:$N,Fluxo!$S:$S,"&gt;"&amp;AZ$5,Fluxo!$S:$S,"&lt;="&amp;BA$5,Fluxo!$D:$D,$D149)</f>
        <v>0</v>
      </c>
      <c r="BB149" s="18">
        <f>SUMIFS(Fluxo!$N:$N,Fluxo!$S:$S,"&gt;"&amp;BA$5,Fluxo!$S:$S,"&lt;="&amp;BB$5,Fluxo!$D:$D,$D149)</f>
        <v>0</v>
      </c>
      <c r="BC149" s="18">
        <f>SUMIFS(Fluxo!$N:$N,Fluxo!$S:$S,"&gt;"&amp;BB$5,Fluxo!$S:$S,"&lt;="&amp;BC$5,Fluxo!$D:$D,$D149)</f>
        <v>0</v>
      </c>
      <c r="BD149" s="18">
        <f>SUMIFS(Fluxo!$N:$N,Fluxo!$S:$S,"&gt;"&amp;BC$5,Fluxo!$S:$S,"&lt;="&amp;BD$5,Fluxo!$D:$D,$D149)</f>
        <v>0</v>
      </c>
      <c r="BE149" s="18">
        <f>SUMIFS(Fluxo!$N:$N,Fluxo!$S:$S,"&gt;"&amp;BD$5,Fluxo!$S:$S,"&lt;="&amp;BE$5,Fluxo!$D:$D,$D149)</f>
        <v>0</v>
      </c>
      <c r="BF149" s="18">
        <f>SUMIFS(Fluxo!$N:$N,Fluxo!$S:$S,"&gt;"&amp;BE$5,Fluxo!$S:$S,"&lt;="&amp;BF$5,Fluxo!$D:$D,$D149)</f>
        <v>0</v>
      </c>
      <c r="BG149" s="18">
        <f>SUMIFS(Fluxo!$N:$N,Fluxo!$S:$S,"&gt;"&amp;BF$5,Fluxo!$S:$S,"&lt;="&amp;BG$5,Fluxo!$D:$D,$D149)</f>
        <v>0</v>
      </c>
      <c r="BH149" s="18">
        <f>SUMIFS(Fluxo!$N:$N,Fluxo!$S:$S,"&gt;"&amp;BG$5,Fluxo!$S:$S,"&lt;="&amp;BH$5,Fluxo!$D:$D,$D149)</f>
        <v>0</v>
      </c>
      <c r="BI149" s="18">
        <f>SUMIFS(Fluxo!$N:$N,Fluxo!$S:$S,"&gt;"&amp;BH$5,Fluxo!$S:$S,"&lt;="&amp;BI$5,Fluxo!$D:$D,$D149)</f>
        <v>0</v>
      </c>
      <c r="BJ149" s="18">
        <f>SUMIFS(Fluxo!$N:$N,Fluxo!$S:$S,"&gt;"&amp;BI$5,Fluxo!$S:$S,"&lt;="&amp;BJ$5,Fluxo!$D:$D,$D149)</f>
        <v>0</v>
      </c>
      <c r="BK149" s="18">
        <f>SUMIFS(Fluxo!$N:$N,Fluxo!$S:$S,"&gt;"&amp;BJ$5,Fluxo!$S:$S,"&lt;="&amp;BK$5,Fluxo!$D:$D,$D149)</f>
        <v>0</v>
      </c>
      <c r="BL149" s="18">
        <f>SUMIFS(Fluxo!$N:$N,Fluxo!$S:$S,"&gt;"&amp;BK$5,Fluxo!$S:$S,"&lt;="&amp;BL$5,Fluxo!$D:$D,$D149)</f>
        <v>0</v>
      </c>
      <c r="BM149" s="18">
        <f>SUMIFS(Fluxo!$N:$N,Fluxo!$S:$S,"&gt;"&amp;BL$5,Fluxo!$S:$S,"&lt;="&amp;BM$5,Fluxo!$D:$D,$D149)</f>
        <v>0</v>
      </c>
      <c r="BN149" s="18">
        <f>SUMIFS(Fluxo!$N:$N,Fluxo!$S:$S,"&gt;"&amp;BM$5,Fluxo!$S:$S,"&lt;="&amp;BN$5,Fluxo!$D:$D,$D149)</f>
        <v>0</v>
      </c>
      <c r="BO149" s="18">
        <f>SUMIFS(Fluxo!$N:$N,Fluxo!$S:$S,"&gt;"&amp;BN$5,Fluxo!$S:$S,"&lt;="&amp;BO$5,Fluxo!$D:$D,$D149)</f>
        <v>0</v>
      </c>
      <c r="BP149" s="18">
        <f>SUMIFS(Fluxo!$N:$N,Fluxo!$S:$S,"&gt;"&amp;BO$5,Fluxo!$S:$S,"&lt;="&amp;BP$5,Fluxo!$D:$D,$D149)</f>
        <v>0</v>
      </c>
      <c r="BQ149" s="18">
        <f>SUMIFS(Fluxo!$N:$N,Fluxo!$S:$S,"&gt;"&amp;BP$5,Fluxo!$S:$S,"&lt;="&amp;BQ$5,Fluxo!$D:$D,$D149)</f>
        <v>0</v>
      </c>
      <c r="BR149" s="18">
        <f>SUMIFS(Fluxo!$N:$N,Fluxo!$S:$S,"&gt;"&amp;BQ$5,Fluxo!$S:$S,"&lt;="&amp;BR$5,Fluxo!$D:$D,$D149)</f>
        <v>0</v>
      </c>
      <c r="BS149" s="18">
        <f>SUMIFS(Fluxo!$N:$N,Fluxo!$S:$S,"&gt;"&amp;BR$5,Fluxo!$S:$S,"&lt;="&amp;BS$5,Fluxo!$D:$D,$D149)</f>
        <v>0</v>
      </c>
      <c r="BT149" s="18">
        <f>SUMIFS(Fluxo!$N:$N,Fluxo!$S:$S,"&gt;"&amp;BS$5,Fluxo!$S:$S,"&lt;="&amp;BT$5,Fluxo!$D:$D,$D149)</f>
        <v>0</v>
      </c>
      <c r="BU149" s="18">
        <f>SUMIFS(Fluxo!$N:$N,Fluxo!$S:$S,"&gt;"&amp;BT$5,Fluxo!$S:$S,"&lt;="&amp;BU$5,Fluxo!$D:$D,$D149)</f>
        <v>0</v>
      </c>
      <c r="BV149" s="18">
        <f>SUMIFS(Fluxo!$N:$N,Fluxo!$S:$S,"&gt;"&amp;BU$5,Fluxo!$S:$S,"&lt;="&amp;BV$5,Fluxo!$D:$D,$D149)</f>
        <v>0</v>
      </c>
      <c r="BW149" s="18">
        <f>SUMIFS(Fluxo!$N:$N,Fluxo!$S:$S,"&gt;"&amp;BV$5,Fluxo!$S:$S,"&lt;="&amp;BW$5,Fluxo!$D:$D,$D149)</f>
        <v>0</v>
      </c>
      <c r="BX149" s="18">
        <f>SUMIFS(Fluxo!$N:$N,Fluxo!$S:$S,"&gt;"&amp;BW$5,Fluxo!$S:$S,"&lt;="&amp;BX$5,Fluxo!$D:$D,$D149)</f>
        <v>0</v>
      </c>
      <c r="BY149" s="18">
        <f>SUMIFS(Fluxo!$N:$N,Fluxo!$S:$S,"&gt;"&amp;BX$5,Fluxo!$S:$S,"&lt;="&amp;BY$5,Fluxo!$D:$D,$D149)</f>
        <v>0</v>
      </c>
      <c r="BZ149" s="18">
        <f>SUMIFS(Fluxo!$N:$N,Fluxo!$S:$S,"&gt;"&amp;BY$5,Fluxo!$S:$S,"&lt;="&amp;BZ$5,Fluxo!$D:$D,$D149)</f>
        <v>0</v>
      </c>
      <c r="CA149" s="18">
        <f>SUMIFS(Fluxo!$N:$N,Fluxo!$S:$S,"&gt;"&amp;BZ$5,Fluxo!$S:$S,"&lt;="&amp;CA$5,Fluxo!$D:$D,$D149)</f>
        <v>0</v>
      </c>
      <c r="CB149" s="18">
        <f>SUMIFS(Fluxo!$N:$N,Fluxo!$S:$S,"&gt;"&amp;CA$5,Fluxo!$S:$S,"&lt;="&amp;CB$5,Fluxo!$D:$D,$D149)</f>
        <v>0</v>
      </c>
      <c r="CC149" s="18">
        <f>SUMIFS(Fluxo!$N:$N,Fluxo!$S:$S,"&gt;"&amp;CB$5,Fluxo!$S:$S,"&lt;="&amp;CC$5,Fluxo!$D:$D,$D149)</f>
        <v>0</v>
      </c>
      <c r="CD149" s="18">
        <f>SUMIFS(Fluxo!$N:$N,Fluxo!$S:$S,"&gt;"&amp;CC$5,Fluxo!$S:$S,"&lt;="&amp;CD$5,Fluxo!$D:$D,$D149)</f>
        <v>0</v>
      </c>
      <c r="CE149" s="18">
        <f>SUMIFS(Fluxo!$N:$N,Fluxo!$S:$S,"&gt;"&amp;CD$5,Fluxo!$S:$S,"&lt;="&amp;CE$5,Fluxo!$D:$D,$D149)</f>
        <v>0</v>
      </c>
      <c r="CF149" s="18">
        <f>SUMIFS(Fluxo!$N:$N,Fluxo!$S:$S,"&gt;"&amp;CE$5,Fluxo!$S:$S,"&lt;="&amp;CF$5,Fluxo!$D:$D,$D149)</f>
        <v>0</v>
      </c>
      <c r="CG149" s="18">
        <f>SUMIFS(Fluxo!$N:$N,Fluxo!$S:$S,"&gt;"&amp;CF$5,Fluxo!$S:$S,"&lt;="&amp;CG$5,Fluxo!$D:$D,$D149)</f>
        <v>0</v>
      </c>
      <c r="CH149" s="18">
        <f>SUMIFS(Fluxo!$N:$N,Fluxo!$S:$S,"&gt;"&amp;CG$5,Fluxo!$S:$S,"&lt;="&amp;CH$5,Fluxo!$D:$D,$D149)</f>
        <v>0</v>
      </c>
      <c r="CI149" s="18">
        <f>SUMIFS(Fluxo!$N:$N,Fluxo!$S:$S,"&gt;"&amp;CH$5,Fluxo!$S:$S,"&lt;="&amp;CI$5,Fluxo!$D:$D,$D149)</f>
        <v>0</v>
      </c>
      <c r="CJ149" s="18">
        <f>SUMIFS(Fluxo!$N:$N,Fluxo!$S:$S,"&gt;"&amp;CI$5,Fluxo!$S:$S,"&lt;="&amp;CJ$5,Fluxo!$D:$D,$D149)</f>
        <v>0</v>
      </c>
      <c r="CK149" s="18">
        <f>SUMIFS(Fluxo!$N:$N,Fluxo!$S:$S,"&gt;"&amp;CJ$5,Fluxo!$S:$S,"&lt;="&amp;CK$5,Fluxo!$D:$D,$D149)</f>
        <v>0</v>
      </c>
      <c r="CL149" s="18">
        <f>SUMIFS(Fluxo!$N:$N,Fluxo!$S:$S,"&gt;"&amp;CK$5,Fluxo!$S:$S,"&lt;="&amp;CL$5,Fluxo!$D:$D,$D149)</f>
        <v>0</v>
      </c>
      <c r="CM149" s="18">
        <f>SUMIFS(Fluxo!$N:$N,Fluxo!$S:$S,"&gt;"&amp;CL$5,Fluxo!$S:$S,"&lt;="&amp;CM$5,Fluxo!$D:$D,$D149)</f>
        <v>0</v>
      </c>
      <c r="CN149" s="18">
        <f>SUMIFS(Fluxo!$N:$N,Fluxo!$S:$S,"&gt;"&amp;CM$5,Fluxo!$S:$S,"&lt;="&amp;CN$5,Fluxo!$D:$D,$D149)</f>
        <v>0</v>
      </c>
      <c r="CO149" s="18">
        <f>SUMIFS(Fluxo!$N:$N,Fluxo!$S:$S,"&gt;"&amp;CN$5,Fluxo!$S:$S,"&lt;="&amp;CO$5,Fluxo!$D:$D,$D149)</f>
        <v>0</v>
      </c>
      <c r="CP149" s="18">
        <f>SUMIFS(Fluxo!$N:$N,Fluxo!$S:$S,"&gt;"&amp;CO$5,Fluxo!$S:$S,"&lt;="&amp;CP$5,Fluxo!$D:$D,$D149)</f>
        <v>0</v>
      </c>
      <c r="CQ149" s="18">
        <f>SUMIFS(Fluxo!$N:$N,Fluxo!$S:$S,"&gt;"&amp;CP$5,Fluxo!$S:$S,"&lt;="&amp;CQ$5,Fluxo!$D:$D,$D149)</f>
        <v>0</v>
      </c>
      <c r="CR149" s="18">
        <f>SUMIFS(Fluxo!$N:$N,Fluxo!$S:$S,"&gt;"&amp;CQ$5,Fluxo!$S:$S,"&lt;="&amp;CR$5,Fluxo!$D:$D,$D149)</f>
        <v>0</v>
      </c>
      <c r="CS149" s="18">
        <f>SUMIFS(Fluxo!$N:$N,Fluxo!$S:$S,"&gt;"&amp;CR$5,Fluxo!$S:$S,"&lt;="&amp;CS$5,Fluxo!$D:$D,$D149)</f>
        <v>0</v>
      </c>
      <c r="CT149" s="18">
        <f>SUMIFS(Fluxo!$N:$N,Fluxo!$S:$S,"&gt;"&amp;CS$5,Fluxo!$S:$S,"&lt;="&amp;CT$5,Fluxo!$D:$D,$D149)</f>
        <v>0</v>
      </c>
      <c r="CU149" s="18">
        <f>SUMIFS(Fluxo!$N:$N,Fluxo!$S:$S,"&gt;"&amp;CT$5,Fluxo!$S:$S,"&lt;="&amp;CU$5,Fluxo!$D:$D,$D149)</f>
        <v>0</v>
      </c>
      <c r="CV149" s="18">
        <f>SUMIFS(Fluxo!$N:$N,Fluxo!$S:$S,"&gt;"&amp;CU$5,Fluxo!$S:$S,"&lt;="&amp;CV$5,Fluxo!$D:$D,$D149)</f>
        <v>0</v>
      </c>
      <c r="CW149" s="18">
        <f>SUMIFS(Fluxo!$N:$N,Fluxo!$S:$S,"&gt;"&amp;CV$5,Fluxo!$S:$S,"&lt;="&amp;CW$5,Fluxo!$D:$D,$D149)</f>
        <v>0</v>
      </c>
      <c r="CX149" s="18">
        <f>SUMIFS(Fluxo!$N:$N,Fluxo!$S:$S,"&gt;"&amp;CW$5,Fluxo!$S:$S,"&lt;="&amp;CX$5,Fluxo!$D:$D,$D149)</f>
        <v>0</v>
      </c>
      <c r="CY149" s="18">
        <f>SUMIFS(Fluxo!$N:$N,Fluxo!$S:$S,"&gt;"&amp;CX$5,Fluxo!$S:$S,"&lt;="&amp;CY$5,Fluxo!$D:$D,$D149)</f>
        <v>0</v>
      </c>
      <c r="CZ149" s="18">
        <f>SUMIFS(Fluxo!$N:$N,Fluxo!$S:$S,"&gt;"&amp;CY$5,Fluxo!$S:$S,"&lt;="&amp;CZ$5,Fluxo!$D:$D,$D149)</f>
        <v>0</v>
      </c>
      <c r="DA149" s="18">
        <f>SUMIFS(Fluxo!$N:$N,Fluxo!$S:$S,"&gt;"&amp;CZ$5,Fluxo!$S:$S,"&lt;="&amp;DA$5,Fluxo!$D:$D,$D149)</f>
        <v>0</v>
      </c>
      <c r="DB149" s="18">
        <f>SUMIFS(Fluxo!$N:$N,Fluxo!$S:$S,"&gt;"&amp;DA$5,Fluxo!$S:$S,"&lt;="&amp;DB$5,Fluxo!$D:$D,$D149)</f>
        <v>0</v>
      </c>
      <c r="DC149" s="18">
        <f>SUMIFS(Fluxo!$N:$N,Fluxo!$S:$S,"&gt;"&amp;DB$5,Fluxo!$S:$S,"&lt;="&amp;DC$5,Fluxo!$D:$D,$D149)</f>
        <v>0</v>
      </c>
      <c r="DD149" s="18">
        <f>SUMIFS(Fluxo!$N:$N,Fluxo!$S:$S,"&gt;"&amp;DC$5,Fluxo!$S:$S,"&lt;="&amp;DD$5,Fluxo!$D:$D,$D149)</f>
        <v>0</v>
      </c>
      <c r="DE149" s="18">
        <f>SUMIFS(Fluxo!$N:$N,Fluxo!$S:$S,"&gt;"&amp;DD$5,Fluxo!$S:$S,"&lt;="&amp;DE$5,Fluxo!$D:$D,$D149)</f>
        <v>0</v>
      </c>
      <c r="DF149" s="18">
        <f>SUMIFS(Fluxo!$N:$N,Fluxo!$S:$S,"&gt;"&amp;DE$5,Fluxo!$S:$S,"&lt;="&amp;DF$5,Fluxo!$D:$D,$D149)</f>
        <v>0</v>
      </c>
      <c r="DG149" s="18">
        <f>SUMIFS(Fluxo!$N:$N,Fluxo!$S:$S,"&gt;"&amp;DF$5,Fluxo!$S:$S,"&lt;="&amp;DG$5,Fluxo!$D:$D,$D149)</f>
        <v>0</v>
      </c>
      <c r="DH149" s="18">
        <f>SUMIFS(Fluxo!$N:$N,Fluxo!$S:$S,"&gt;"&amp;DG$5,Fluxo!$S:$S,"&lt;="&amp;DH$5,Fluxo!$D:$D,$D149)</f>
        <v>0</v>
      </c>
      <c r="DI149" s="18">
        <f>SUMIFS(Fluxo!$N:$N,Fluxo!$S:$S,"&gt;"&amp;DH$5,Fluxo!$S:$S,"&lt;="&amp;DI$5,Fluxo!$D:$D,$D149)</f>
        <v>0</v>
      </c>
      <c r="DJ149" s="18">
        <f>SUMIFS(Fluxo!$N:$N,Fluxo!$S:$S,"&gt;"&amp;DI$5,Fluxo!$S:$S,"&lt;="&amp;DJ$5,Fluxo!$D:$D,$D149)</f>
        <v>0</v>
      </c>
      <c r="DK149" s="18">
        <f>SUMIFS(Fluxo!$N:$N,Fluxo!$S:$S,"&gt;"&amp;DJ$5,Fluxo!$S:$S,"&lt;="&amp;DK$5,Fluxo!$D:$D,$D149)</f>
        <v>0</v>
      </c>
      <c r="DL149" s="18">
        <f>SUMIFS(Fluxo!$N:$N,Fluxo!$S:$S,"&gt;"&amp;DK$5,Fluxo!$S:$S,"&lt;="&amp;DL$5,Fluxo!$D:$D,$D149)</f>
        <v>0</v>
      </c>
      <c r="DM149" s="18">
        <f>SUMIFS(Fluxo!$N:$N,Fluxo!$S:$S,"&gt;"&amp;DL$5,Fluxo!$S:$S,"&lt;="&amp;DM$5,Fluxo!$D:$D,$D149)</f>
        <v>0</v>
      </c>
      <c r="DN149" s="18">
        <f>SUMIFS(Fluxo!$N:$N,Fluxo!$S:$S,"&gt;"&amp;DM$5,Fluxo!$S:$S,"&lt;="&amp;DN$5,Fluxo!$D:$D,$D149)</f>
        <v>0</v>
      </c>
      <c r="DO149" s="18">
        <f>SUMIFS(Fluxo!$N:$N,Fluxo!$S:$S,"&gt;"&amp;DN$5,Fluxo!$S:$S,"&lt;="&amp;DO$5,Fluxo!$D:$D,$D149)</f>
        <v>0</v>
      </c>
      <c r="DP149" s="18">
        <f>SUMIFS(Fluxo!$N:$N,Fluxo!$S:$S,"&gt;"&amp;DO$5,Fluxo!$S:$S,"&lt;="&amp;DP$5,Fluxo!$D:$D,$D149)</f>
        <v>0</v>
      </c>
      <c r="DQ149" s="18">
        <f>SUMIFS(Fluxo!$N:$N,Fluxo!$S:$S,"&gt;"&amp;DP$5,Fluxo!$S:$S,"&lt;="&amp;DQ$5,Fluxo!$D:$D,$D149)</f>
        <v>0</v>
      </c>
      <c r="DR149" s="18">
        <f>SUMIFS(Fluxo!$N:$N,Fluxo!$S:$S,"&gt;"&amp;DQ$5,Fluxo!$S:$S,"&lt;="&amp;DR$5,Fluxo!$D:$D,$D149)</f>
        <v>0</v>
      </c>
      <c r="DS149" s="18">
        <f>SUMIFS(Fluxo!$N:$N,Fluxo!$S:$S,"&gt;"&amp;DR$5,Fluxo!$S:$S,"&lt;="&amp;DS$5,Fluxo!$D:$D,$D149)</f>
        <v>0</v>
      </c>
      <c r="DT149" s="18">
        <f>SUMIFS(Fluxo!$N:$N,Fluxo!$S:$S,"&gt;"&amp;DS$5,Fluxo!$S:$S,"&lt;="&amp;DT$5,Fluxo!$D:$D,$D149)</f>
        <v>0</v>
      </c>
      <c r="DU149" s="18">
        <f>SUMIFS(Fluxo!$N:$N,Fluxo!$S:$S,"&gt;"&amp;DT$5,Fluxo!$S:$S,"&lt;="&amp;DU$5,Fluxo!$D:$D,$D149)</f>
        <v>0</v>
      </c>
      <c r="DV149" s="18">
        <f>SUMIFS(Fluxo!$N:$N,Fluxo!$S:$S,"&gt;"&amp;DU$5,Fluxo!$S:$S,"&lt;="&amp;DV$5,Fluxo!$D:$D,$D149)</f>
        <v>0</v>
      </c>
      <c r="DW149" s="18">
        <f>SUMIFS(Fluxo!$N:$N,Fluxo!$S:$S,"&gt;"&amp;DV$5,Fluxo!$S:$S,"&lt;="&amp;DW$5,Fluxo!$D:$D,$D149)</f>
        <v>0</v>
      </c>
      <c r="DX149" s="18">
        <f>SUMIFS(Fluxo!$N:$N,Fluxo!$S:$S,"&gt;"&amp;DW$5,Fluxo!$S:$S,"&lt;="&amp;DX$5,Fluxo!$D:$D,$D149)</f>
        <v>0</v>
      </c>
      <c r="DY149" s="18">
        <f>SUMIFS(Fluxo!$N:$N,Fluxo!$S:$S,"&gt;"&amp;DX$5,Fluxo!$S:$S,"&lt;="&amp;DY$5,Fluxo!$D:$D,$D149)</f>
        <v>0</v>
      </c>
      <c r="DZ149" s="18">
        <f>SUMIFS(Fluxo!$N:$N,Fluxo!$S:$S,"&gt;"&amp;DY$5,Fluxo!$S:$S,"&lt;="&amp;DZ$5,Fluxo!$D:$D,$D149)</f>
        <v>0</v>
      </c>
      <c r="EA149" s="18">
        <f>SUMIFS(Fluxo!$N:$N,Fluxo!$S:$S,"&gt;"&amp;DZ$5,Fluxo!$S:$S,"&lt;="&amp;EA$5,Fluxo!$D:$D,$D149)</f>
        <v>0</v>
      </c>
      <c r="EB149" s="18">
        <f>SUMIFS(Fluxo!$N:$N,Fluxo!$S:$S,"&gt;"&amp;EA$5,Fluxo!$S:$S,"&lt;="&amp;EB$5,Fluxo!$D:$D,$D149)</f>
        <v>0</v>
      </c>
      <c r="EC149" s="18">
        <f>SUMIFS(Fluxo!$N:$N,Fluxo!$S:$S,"&gt;"&amp;EB$5,Fluxo!$S:$S,"&lt;="&amp;EC$5,Fluxo!$D:$D,$D149)</f>
        <v>0</v>
      </c>
      <c r="ED149" s="18">
        <f>SUMIFS(Fluxo!$N:$N,Fluxo!$S:$S,"&gt;"&amp;EC$5,Fluxo!$S:$S,"&lt;="&amp;ED$5,Fluxo!$D:$D,$D149)</f>
        <v>0</v>
      </c>
      <c r="EE149" s="18">
        <f>SUMIFS(Fluxo!$N:$N,Fluxo!$S:$S,"&gt;"&amp;ED$5,Fluxo!$S:$S,"&lt;="&amp;EE$5,Fluxo!$D:$D,$D149)</f>
        <v>0</v>
      </c>
      <c r="EF149" s="18">
        <f>SUMIFS(Fluxo!$N:$N,Fluxo!$S:$S,"&gt;"&amp;EE$5,Fluxo!$S:$S,"&lt;="&amp;EF$5,Fluxo!$D:$D,$D149)</f>
        <v>0</v>
      </c>
      <c r="EG149" s="18">
        <f>SUMIFS(Fluxo!$N:$N,Fluxo!$S:$S,"&gt;"&amp;EF$5,Fluxo!$S:$S,"&lt;="&amp;EG$5,Fluxo!$D:$D,$D149)</f>
        <v>0</v>
      </c>
      <c r="EH149" s="18">
        <f>SUMIFS(Fluxo!$N:$N,Fluxo!$S:$S,"&gt;"&amp;EG$5,Fluxo!$S:$S,"&lt;="&amp;EH$5,Fluxo!$D:$D,$D149)</f>
        <v>0</v>
      </c>
      <c r="EI149" s="18">
        <f>SUMIFS(Fluxo!$N:$N,Fluxo!$S:$S,"&gt;"&amp;EH$5,Fluxo!$S:$S,"&lt;="&amp;EI$5,Fluxo!$D:$D,$D149)</f>
        <v>0</v>
      </c>
      <c r="EJ149" s="18">
        <f>SUMIFS(Fluxo!$N:$N,Fluxo!$S:$S,"&gt;"&amp;EI$5,Fluxo!$S:$S,"&lt;="&amp;EJ$5,Fluxo!$D:$D,$D149)</f>
        <v>0</v>
      </c>
      <c r="EK149" s="18">
        <f>SUMIFS(Fluxo!$N:$N,Fluxo!$S:$S,"&gt;"&amp;EJ$5,Fluxo!$S:$S,"&lt;="&amp;EK$5,Fluxo!$D:$D,$D149)</f>
        <v>0</v>
      </c>
      <c r="EL149" s="18">
        <f>SUMIFS(Fluxo!$N:$N,Fluxo!$S:$S,"&gt;"&amp;EK$5,Fluxo!$S:$S,"&lt;="&amp;EL$5,Fluxo!$D:$D,$D149)</f>
        <v>0</v>
      </c>
      <c r="EM149" s="18">
        <f>SUMIFS(Fluxo!$N:$N,Fluxo!$S:$S,"&gt;"&amp;EL$5,Fluxo!$S:$S,"&lt;="&amp;EM$5,Fluxo!$D:$D,$D149)</f>
        <v>0</v>
      </c>
      <c r="EN149" s="18">
        <f>SUMIFS(Fluxo!$N:$N,Fluxo!$S:$S,"&gt;"&amp;EM$5,Fluxo!$S:$S,"&lt;="&amp;EN$5,Fluxo!$D:$D,$D149)</f>
        <v>0</v>
      </c>
      <c r="EO149" s="18">
        <f>SUMIFS(Fluxo!$N:$N,Fluxo!$S:$S,"&gt;"&amp;EN$5,Fluxo!$S:$S,"&lt;="&amp;EO$5,Fluxo!$D:$D,$D149)</f>
        <v>0</v>
      </c>
      <c r="EP149" s="18">
        <f>SUMIFS(Fluxo!$N:$N,Fluxo!$S:$S,"&gt;"&amp;EO$5,Fluxo!$S:$S,"&lt;="&amp;EP$5,Fluxo!$D:$D,$D149)</f>
        <v>0</v>
      </c>
      <c r="EQ149" s="18">
        <f>SUMIFS(Fluxo!$N:$N,Fluxo!$S:$S,"&gt;"&amp;EP$5,Fluxo!$S:$S,"&lt;="&amp;EQ$5,Fluxo!$D:$D,$D149)</f>
        <v>0</v>
      </c>
      <c r="ER149" s="18">
        <f>SUMIFS(Fluxo!$N:$N,Fluxo!$S:$S,"&gt;"&amp;EQ$5,Fluxo!$S:$S,"&lt;="&amp;ER$5,Fluxo!$D:$D,$D149)</f>
        <v>0</v>
      </c>
      <c r="ES149" s="18">
        <f>SUMIFS(Fluxo!$N:$N,Fluxo!$S:$S,"&gt;"&amp;ER$5,Fluxo!$S:$S,"&lt;="&amp;ES$5,Fluxo!$D:$D,$D149)</f>
        <v>0</v>
      </c>
      <c r="ET149" s="18">
        <f>SUMIFS(Fluxo!$N:$N,Fluxo!$S:$S,"&gt;"&amp;ES$5,Fluxo!$S:$S,"&lt;="&amp;ET$5,Fluxo!$D:$D,$D149)</f>
        <v>0</v>
      </c>
      <c r="EU149" s="18">
        <f>SUMIFS(Fluxo!$N:$N,Fluxo!$S:$S,"&gt;"&amp;ET$5,Fluxo!$S:$S,"&lt;="&amp;EU$5,Fluxo!$D:$D,$D149)</f>
        <v>0</v>
      </c>
      <c r="EV149" s="18">
        <f>SUMIFS(Fluxo!$N:$N,Fluxo!$S:$S,"&gt;"&amp;EU$5,Fluxo!$S:$S,"&lt;="&amp;EV$5,Fluxo!$D:$D,$D149)</f>
        <v>0</v>
      </c>
      <c r="EW149" s="18">
        <f>SUMIFS(Fluxo!$N:$N,Fluxo!$S:$S,"&gt;"&amp;EV$5,Fluxo!$S:$S,"&lt;="&amp;EW$5,Fluxo!$D:$D,$D149)</f>
        <v>0</v>
      </c>
      <c r="EX149" s="18">
        <f>SUMIFS(Fluxo!$N:$N,Fluxo!$S:$S,"&gt;"&amp;EW$5,Fluxo!$S:$S,"&lt;="&amp;EX$5,Fluxo!$D:$D,$D149)</f>
        <v>0</v>
      </c>
      <c r="EY149" s="18">
        <f>SUMIFS(Fluxo!$N:$N,Fluxo!$S:$S,"&gt;"&amp;EX$5,Fluxo!$S:$S,"&lt;="&amp;EY$5,Fluxo!$D:$D,$D149)</f>
        <v>0</v>
      </c>
      <c r="EZ149" s="18">
        <f>SUMIFS(Fluxo!$N:$N,Fluxo!$S:$S,"&gt;"&amp;EY$5,Fluxo!$S:$S,"&lt;="&amp;EZ$5,Fluxo!$D:$D,$D149)</f>
        <v>0</v>
      </c>
      <c r="FA149" s="18">
        <f>SUMIFS(Fluxo!$N:$N,Fluxo!$S:$S,"&gt;"&amp;EZ$5,Fluxo!$S:$S,"&lt;="&amp;FA$5,Fluxo!$D:$D,$D149)</f>
        <v>0</v>
      </c>
      <c r="FB149" s="18">
        <f>SUMIFS(Fluxo!$N:$N,Fluxo!$S:$S,"&gt;"&amp;FA$5,Fluxo!$S:$S,"&lt;="&amp;FB$5,Fluxo!$D:$D,$D149)</f>
        <v>0</v>
      </c>
      <c r="FC149" s="18">
        <f>SUMIFS(Fluxo!$N:$N,Fluxo!$S:$S,"&gt;"&amp;FB$5,Fluxo!$S:$S,"&lt;="&amp;FC$5,Fluxo!$D:$D,$D149)</f>
        <v>0</v>
      </c>
      <c r="FD149" s="18">
        <f>SUMIFS(Fluxo!$N:$N,Fluxo!$S:$S,"&gt;"&amp;FC$5,Fluxo!$S:$S,"&lt;="&amp;FD$5,Fluxo!$D:$D,$D149)</f>
        <v>0</v>
      </c>
      <c r="FE149" s="18">
        <f>SUMIFS(Fluxo!$N:$N,Fluxo!$S:$S,"&gt;"&amp;FD$5,Fluxo!$S:$S,"&lt;="&amp;FE$5,Fluxo!$D:$D,$D149)</f>
        <v>0</v>
      </c>
      <c r="FF149" s="18">
        <f>SUMIFS(Fluxo!$N:$N,Fluxo!$S:$S,"&gt;"&amp;FE$5,Fluxo!$S:$S,"&lt;="&amp;FF$5,Fluxo!$D:$D,$D149)</f>
        <v>0</v>
      </c>
      <c r="FG149" s="18">
        <f>SUMIFS(Fluxo!$N:$N,Fluxo!$S:$S,"&gt;"&amp;FF$5,Fluxo!$S:$S,"&lt;="&amp;FG$5,Fluxo!$D:$D,$D149)</f>
        <v>0</v>
      </c>
      <c r="FH149" s="18">
        <f>SUMIFS(Fluxo!$N:$N,Fluxo!$S:$S,"&gt;"&amp;FG$5,Fluxo!$S:$S,"&lt;="&amp;FH$5,Fluxo!$D:$D,$D149)</f>
        <v>0</v>
      </c>
      <c r="FI149" s="18">
        <f>SUMIFS(Fluxo!$N:$N,Fluxo!$S:$S,"&gt;"&amp;FH$5,Fluxo!$S:$S,"&lt;="&amp;FI$5,Fluxo!$D:$D,$D149)</f>
        <v>0</v>
      </c>
      <c r="FJ149" s="18">
        <f>SUMIFS(Fluxo!$N:$N,Fluxo!$S:$S,"&gt;"&amp;FI$5,Fluxo!$S:$S,"&lt;="&amp;FJ$5,Fluxo!$D:$D,$D149)</f>
        <v>0</v>
      </c>
      <c r="FK149" s="18">
        <f>SUMIFS(Fluxo!$N:$N,Fluxo!$S:$S,"&gt;"&amp;FJ$5,Fluxo!$S:$S,"&lt;="&amp;FK$5,Fluxo!$D:$D,$D149)</f>
        <v>0</v>
      </c>
      <c r="FL149" s="18">
        <f>SUMIFS(Fluxo!$N:$N,Fluxo!$S:$S,"&gt;"&amp;FK$5,Fluxo!$S:$S,"&lt;="&amp;FL$5,Fluxo!$D:$D,$D149)</f>
        <v>0</v>
      </c>
      <c r="FM149" s="18">
        <f>SUMIFS(Fluxo!$N:$N,Fluxo!$S:$S,"&gt;"&amp;FL$5,Fluxo!$S:$S,"&lt;="&amp;FM$5,Fluxo!$D:$D,$D149)</f>
        <v>0</v>
      </c>
      <c r="FN149" s="18">
        <f>SUMIFS(Fluxo!$N:$N,Fluxo!$S:$S,"&gt;"&amp;FM$5,Fluxo!$S:$S,"&lt;="&amp;FN$5,Fluxo!$D:$D,$D149)</f>
        <v>0</v>
      </c>
      <c r="FO149" s="18">
        <f>SUMIFS(Fluxo!$N:$N,Fluxo!$S:$S,"&gt;"&amp;FN$5,Fluxo!$S:$S,"&lt;="&amp;FO$5,Fluxo!$D:$D,$D149)</f>
        <v>0</v>
      </c>
      <c r="FP149" s="18">
        <f>SUMIFS(Fluxo!$N:$N,Fluxo!$S:$S,"&gt;"&amp;FO$5,Fluxo!$S:$S,"&lt;="&amp;FP$5,Fluxo!$D:$D,$D149)</f>
        <v>0</v>
      </c>
      <c r="FQ149" s="18">
        <f>SUMIFS(Fluxo!$N:$N,Fluxo!$S:$S,"&gt;"&amp;FP$5,Fluxo!$S:$S,"&lt;="&amp;FQ$5,Fluxo!$D:$D,$D149)</f>
        <v>0</v>
      </c>
      <c r="FR149" s="18">
        <f>SUMIFS(Fluxo!$N:$N,Fluxo!$S:$S,"&gt;"&amp;FQ$5,Fluxo!$S:$S,"&lt;="&amp;FR$5,Fluxo!$D:$D,$D149)</f>
        <v>0</v>
      </c>
      <c r="FS149" s="18">
        <f>SUMIFS(Fluxo!$N:$N,Fluxo!$S:$S,"&gt;"&amp;FR$5,Fluxo!$S:$S,"&lt;="&amp;FS$5,Fluxo!$D:$D,$D149)</f>
        <v>0</v>
      </c>
      <c r="FT149" s="18">
        <f>SUMIFS(Fluxo!$N:$N,Fluxo!$S:$S,"&gt;"&amp;FS$5,Fluxo!$S:$S,"&lt;="&amp;FT$5,Fluxo!$D:$D,$D149)</f>
        <v>0</v>
      </c>
      <c r="FU149" s="18">
        <f>SUMIFS(Fluxo!$N:$N,Fluxo!$S:$S,"&gt;"&amp;FT$5,Fluxo!$S:$S,"&lt;="&amp;FU$5,Fluxo!$D:$D,$D149)</f>
        <v>0</v>
      </c>
      <c r="FV149" s="18">
        <f>SUMIFS(Fluxo!$N:$N,Fluxo!$S:$S,"&gt;"&amp;FU$5,Fluxo!$S:$S,"&lt;="&amp;FV$5,Fluxo!$D:$D,$D149)</f>
        <v>0</v>
      </c>
      <c r="FW149" s="18">
        <f>SUMIFS(Fluxo!$N:$N,Fluxo!$S:$S,"&gt;"&amp;FV$5,Fluxo!$S:$S,"&lt;="&amp;FW$5,Fluxo!$D:$D,$D149)</f>
        <v>0</v>
      </c>
      <c r="FX149" s="18">
        <f>SUMIFS(Fluxo!$N:$N,Fluxo!$S:$S,"&gt;"&amp;FW$5,Fluxo!$S:$S,"&lt;="&amp;FX$5,Fluxo!$D:$D,$D149)</f>
        <v>0</v>
      </c>
      <c r="FY149" s="18">
        <f>SUMIFS(Fluxo!$N:$N,Fluxo!$S:$S,"&gt;"&amp;FX$5,Fluxo!$S:$S,"&lt;="&amp;FY$5,Fluxo!$D:$D,$D149)</f>
        <v>0</v>
      </c>
      <c r="FZ149" s="18">
        <f>SUMIFS(Fluxo!$N:$N,Fluxo!$S:$S,"&gt;"&amp;FY$5,Fluxo!$S:$S,"&lt;="&amp;FZ$5,Fluxo!$D:$D,$D149)</f>
        <v>0</v>
      </c>
      <c r="GA149" s="18">
        <f>SUMIFS(Fluxo!$N:$N,Fluxo!$S:$S,"&gt;"&amp;FZ$5,Fluxo!$S:$S,"&lt;="&amp;GA$5,Fluxo!$D:$D,$D149)</f>
        <v>0</v>
      </c>
      <c r="GB149" s="18">
        <f>SUMIFS(Fluxo!$N:$N,Fluxo!$S:$S,"&gt;"&amp;GA$5,Fluxo!$S:$S,"&lt;="&amp;GB$5,Fluxo!$D:$D,$D149)</f>
        <v>0</v>
      </c>
      <c r="GC149" s="18">
        <f>SUMIFS(Fluxo!$N:$N,Fluxo!$S:$S,"&gt;"&amp;GB$5,Fluxo!$S:$S,"&lt;="&amp;GC$5,Fluxo!$D:$D,$D149)</f>
        <v>0</v>
      </c>
      <c r="GD149" s="18">
        <f>SUMIFS(Fluxo!$N:$N,Fluxo!$S:$S,"&gt;"&amp;GC$5,Fluxo!$S:$S,"&lt;="&amp;GD$5,Fluxo!$D:$D,$D149)</f>
        <v>0</v>
      </c>
      <c r="GE149" s="18">
        <f>SUMIFS(Fluxo!$N:$N,Fluxo!$S:$S,"&gt;"&amp;GD$5,Fluxo!$S:$S,"&lt;="&amp;GE$5,Fluxo!$D:$D,$D149)</f>
        <v>0</v>
      </c>
      <c r="GF149" s="18">
        <f>SUMIFS(Fluxo!$N:$N,Fluxo!$S:$S,"&gt;"&amp;GE$5,Fluxo!$S:$S,"&lt;="&amp;GF$5,Fluxo!$D:$D,$D149)</f>
        <v>0</v>
      </c>
      <c r="GG149" s="18">
        <f>SUMIFS(Fluxo!$N:$N,Fluxo!$S:$S,"&gt;"&amp;GF$5,Fluxo!$S:$S,"&lt;="&amp;GG$5,Fluxo!$D:$D,$D149)</f>
        <v>0</v>
      </c>
      <c r="GH149" s="18">
        <f>SUMIFS(Fluxo!$N:$N,Fluxo!$S:$S,"&gt;"&amp;GG$5,Fluxo!$S:$S,"&lt;="&amp;GH$5,Fluxo!$D:$D,$D149)</f>
        <v>0</v>
      </c>
      <c r="GI149" s="18">
        <f>SUMIFS(Fluxo!$N:$N,Fluxo!$S:$S,"&gt;"&amp;GH$5,Fluxo!$S:$S,"&lt;="&amp;GI$5,Fluxo!$D:$D,$D149)</f>
        <v>0</v>
      </c>
      <c r="GJ149" s="18">
        <f>SUMIFS(Fluxo!$N:$N,Fluxo!$S:$S,"&gt;"&amp;GI$5,Fluxo!$S:$S,"&lt;="&amp;GJ$5,Fluxo!$D:$D,$D149)</f>
        <v>0</v>
      </c>
      <c r="GK149" s="18">
        <f>SUMIFS(Fluxo!$N:$N,Fluxo!$S:$S,"&gt;"&amp;GJ$5,Fluxo!$S:$S,"&lt;="&amp;GK$5,Fluxo!$D:$D,$D149)</f>
        <v>0</v>
      </c>
      <c r="GL149" s="18">
        <f>SUMIFS(Fluxo!$N:$N,Fluxo!$S:$S,"&gt;"&amp;GK$5,Fluxo!$S:$S,"&lt;="&amp;GL$5,Fluxo!$D:$D,$D149)</f>
        <v>0</v>
      </c>
      <c r="GM149" s="18">
        <f>SUMIFS(Fluxo!$N:$N,Fluxo!$S:$S,"&gt;"&amp;GL$5,Fluxo!$S:$S,"&lt;="&amp;GM$5,Fluxo!$D:$D,$D149)</f>
        <v>0</v>
      </c>
      <c r="GN149" s="18">
        <f>SUMIFS(Fluxo!$N:$N,Fluxo!$S:$S,"&gt;"&amp;GM$5,Fluxo!$S:$S,"&lt;="&amp;GN$5,Fluxo!$D:$D,$D149)</f>
        <v>0</v>
      </c>
      <c r="GO149" s="18">
        <f>SUMIFS(Fluxo!$N:$N,Fluxo!$S:$S,"&gt;"&amp;GN$5,Fluxo!$S:$S,"&lt;="&amp;GO$5,Fluxo!$D:$D,$D149)</f>
        <v>0</v>
      </c>
      <c r="GP149" s="18">
        <f>SUMIFS(Fluxo!$N:$N,Fluxo!$S:$S,"&gt;"&amp;GO$5,Fluxo!$S:$S,"&lt;="&amp;GP$5,Fluxo!$D:$D,$D149)</f>
        <v>0</v>
      </c>
      <c r="GQ149" s="18">
        <f>SUMIFS(Fluxo!$N:$N,Fluxo!$S:$S,"&gt;"&amp;GP$5,Fluxo!$S:$S,"&lt;="&amp;GQ$5,Fluxo!$D:$D,$D149)</f>
        <v>0</v>
      </c>
      <c r="GR149" s="18">
        <f>SUMIFS(Fluxo!$N:$N,Fluxo!$S:$S,"&gt;"&amp;GQ$5,Fluxo!$S:$S,"&lt;="&amp;GR$5,Fluxo!$D:$D,$D149)</f>
        <v>0</v>
      </c>
      <c r="GS149" s="18">
        <f>SUMIFS(Fluxo!$N:$N,Fluxo!$S:$S,"&gt;"&amp;GR$5,Fluxo!$S:$S,"&lt;="&amp;GS$5,Fluxo!$D:$D,$D149)</f>
        <v>0</v>
      </c>
      <c r="GT149" s="18">
        <f>SUMIFS(Fluxo!$N:$N,Fluxo!$S:$S,"&gt;"&amp;GS$5,Fluxo!$S:$S,"&lt;="&amp;GT$5,Fluxo!$D:$D,$D149)</f>
        <v>0</v>
      </c>
      <c r="GU149" s="18">
        <f>SUMIFS(Fluxo!$N:$N,Fluxo!$S:$S,"&gt;"&amp;GT$5,Fluxo!$S:$S,"&lt;="&amp;GU$5,Fluxo!$D:$D,$D149)</f>
        <v>0</v>
      </c>
      <c r="GV149" s="18">
        <f>SUMIFS(Fluxo!$N:$N,Fluxo!$S:$S,"&gt;"&amp;GU$5,Fluxo!$S:$S,"&lt;="&amp;GV$5,Fluxo!$D:$D,$D149)</f>
        <v>0</v>
      </c>
      <c r="GW149" s="18">
        <f>SUMIFS(Fluxo!$N:$N,Fluxo!$S:$S,"&gt;"&amp;GV$5,Fluxo!$S:$S,"&lt;="&amp;GW$5,Fluxo!$D:$D,$D149)</f>
        <v>0</v>
      </c>
      <c r="GX149" s="18">
        <f>SUMIFS(Fluxo!$N:$N,Fluxo!$S:$S,"&gt;"&amp;GW$5,Fluxo!$S:$S,"&lt;="&amp;GX$5,Fluxo!$D:$D,$D149)</f>
        <v>0</v>
      </c>
      <c r="GY149" s="18">
        <f>SUMIFS(Fluxo!$N:$N,Fluxo!$S:$S,"&gt;"&amp;GX$5,Fluxo!$S:$S,"&lt;="&amp;GY$5,Fluxo!$D:$D,$D149)</f>
        <v>0</v>
      </c>
      <c r="GZ149" s="18">
        <f>SUMIFS(Fluxo!$N:$N,Fluxo!$S:$S,"&gt;"&amp;GY$5,Fluxo!$S:$S,"&lt;="&amp;GZ$5,Fluxo!$D:$D,$D149)</f>
        <v>0</v>
      </c>
      <c r="HA149" s="18">
        <f>SUMIFS(Fluxo!$N:$N,Fluxo!$S:$S,"&gt;"&amp;GZ$5,Fluxo!$S:$S,"&lt;="&amp;HA$5,Fluxo!$D:$D,$D149)</f>
        <v>0</v>
      </c>
      <c r="HB149" s="18">
        <f>SUMIFS(Fluxo!$N:$N,Fluxo!$S:$S,"&gt;"&amp;HA$5,Fluxo!$S:$S,"&lt;="&amp;HB$5,Fluxo!$D:$D,$D149)</f>
        <v>0</v>
      </c>
      <c r="HC149" s="18">
        <f>SUMIFS(Fluxo!$N:$N,Fluxo!$S:$S,"&gt;"&amp;HB$5,Fluxo!$S:$S,"&lt;="&amp;HC$5,Fluxo!$D:$D,$D149)</f>
        <v>0</v>
      </c>
      <c r="HD149" s="18">
        <f>SUMIFS(Fluxo!$N:$N,Fluxo!$S:$S,"&gt;"&amp;HC$5,Fluxo!$S:$S,"&lt;="&amp;HD$5,Fluxo!$D:$D,$D149)</f>
        <v>0</v>
      </c>
      <c r="HE149" s="18">
        <f>SUMIFS(Fluxo!$N:$N,Fluxo!$S:$S,"&gt;"&amp;HD$5,Fluxo!$S:$S,"&lt;="&amp;HE$5,Fluxo!$D:$D,$D149)</f>
        <v>0</v>
      </c>
      <c r="HF149" s="18">
        <f>SUMIFS(Fluxo!$N:$N,Fluxo!$S:$S,"&gt;"&amp;HE$5,Fluxo!$S:$S,"&lt;="&amp;HF$5,Fluxo!$D:$D,$D149)</f>
        <v>0</v>
      </c>
    </row>
    <row r="150" spans="1:214">
      <c r="A150" s="20">
        <f t="shared" si="21"/>
        <v>140</v>
      </c>
      <c r="B150" s="140" t="str">
        <f>'Check Carteira'!C142</f>
        <v>E.1016.99.03.3005</v>
      </c>
      <c r="C150" s="141">
        <v>1</v>
      </c>
      <c r="D150" s="129" t="str">
        <f>'Check Carteira'!F142</f>
        <v>S-3005</v>
      </c>
      <c r="E150" s="21">
        <f>IFERROR(INDEX(Contratos!L:L,MATCH(D150,Contratos!R:R,0)),"")</f>
        <v>45054</v>
      </c>
      <c r="F150" s="139">
        <f>IFERROR(INDEX(Contratos!G:G,MATCH(D150,Contratos!R:R,0)),"")</f>
        <v>319209</v>
      </c>
      <c r="H150" s="83">
        <f t="shared" si="20"/>
        <v>339419.54999999993</v>
      </c>
      <c r="J150" s="18">
        <f>SUMIFS(Fluxo!$N:$N,Fluxo!$S:$S,"&gt;"&amp;I$5,Fluxo!$S:$S,"&lt;="&amp;J$5,Fluxo!$D:$D,$D150)</f>
        <v>0</v>
      </c>
      <c r="K150" s="18">
        <f>SUMIFS(Fluxo!$N:$N,Fluxo!$S:$S,"&gt;"&amp;J$5,Fluxo!$S:$S,"&lt;="&amp;K$5,Fluxo!$D:$D,$D150)</f>
        <v>19809</v>
      </c>
      <c r="L150" s="18">
        <f>SUMIFS(Fluxo!$N:$N,Fluxo!$S:$S,"&gt;"&amp;K$5,Fluxo!$S:$S,"&lt;="&amp;L$5,Fluxo!$D:$D,$D150)</f>
        <v>1291.8499999999999</v>
      </c>
      <c r="M150" s="18">
        <f>SUMIFS(Fluxo!$N:$N,Fluxo!$S:$S,"&gt;"&amp;L$5,Fluxo!$S:$S,"&lt;="&amp;M$5,Fluxo!$D:$D,$D150)</f>
        <v>1299.5</v>
      </c>
      <c r="N150" s="18">
        <f>SUMIFS(Fluxo!$N:$N,Fluxo!$S:$S,"&gt;"&amp;M$5,Fluxo!$S:$S,"&lt;="&amp;N$5,Fluxo!$D:$D,$D150)</f>
        <v>1308.77</v>
      </c>
      <c r="O150" s="18">
        <f>SUMIFS(Fluxo!$N:$N,Fluxo!$S:$S,"&gt;"&amp;N$5,Fluxo!$S:$S,"&lt;="&amp;O$5,Fluxo!$D:$D,$D150)</f>
        <v>1310.0899999999999</v>
      </c>
      <c r="P150" s="18">
        <f>SUMIFS(Fluxo!$N:$N,Fluxo!$S:$S,"&gt;"&amp;O$5,Fluxo!$S:$S,"&lt;="&amp;P$5,Fluxo!$D:$D,$D150)</f>
        <v>1312.26</v>
      </c>
      <c r="Q150" s="18">
        <f>SUMIFS(Fluxo!$N:$N,Fluxo!$S:$S,"&gt;"&amp;P$5,Fluxo!$S:$S,"&lt;="&amp;Q$5,Fluxo!$D:$D,$D150)</f>
        <v>1316.76</v>
      </c>
      <c r="R150" s="18">
        <f>SUMIFS(Fluxo!$N:$N,Fluxo!$S:$S,"&gt;"&amp;Q$5,Fluxo!$S:$S,"&lt;="&amp;R$5,Fluxo!$D:$D,$D150)</f>
        <v>1319.36</v>
      </c>
      <c r="S150" s="18">
        <f>SUMIFS(Fluxo!$N:$N,Fluxo!$S:$S,"&gt;"&amp;R$5,Fluxo!$S:$S,"&lt;="&amp;S$5,Fluxo!$D:$D,$D150)</f>
        <v>1320.26</v>
      </c>
      <c r="T150" s="18">
        <f>SUMIFS(Fluxo!$N:$N,Fluxo!$S:$S,"&gt;"&amp;S$5,Fluxo!$S:$S,"&lt;="&amp;T$5,Fluxo!$D:$D,$D150)</f>
        <v>1324.31</v>
      </c>
      <c r="U150" s="18">
        <f>SUMIFS(Fluxo!$N:$N,Fluxo!$S:$S,"&gt;"&amp;T$5,Fluxo!$S:$S,"&lt;="&amp;U$5,Fluxo!$D:$D,$D150)</f>
        <v>1327.89</v>
      </c>
      <c r="V150" s="18">
        <f>SUMIFS(Fluxo!$N:$N,Fluxo!$S:$S,"&gt;"&amp;U$5,Fluxo!$S:$S,"&lt;="&amp;V$5,Fluxo!$D:$D,$D150)</f>
        <v>1329.63</v>
      </c>
      <c r="W150" s="18">
        <f>SUMIFS(Fluxo!$N:$N,Fluxo!$S:$S,"&gt;"&amp;V$5,Fluxo!$S:$S,"&lt;="&amp;W$5,Fluxo!$D:$D,$D150)</f>
        <v>1333.35</v>
      </c>
      <c r="X150" s="18">
        <f>SUMIFS(Fluxo!$N:$N,Fluxo!$S:$S,"&gt;"&amp;W$5,Fluxo!$S:$S,"&lt;="&amp;X$5,Fluxo!$D:$D,$D150)</f>
        <v>1340.22</v>
      </c>
      <c r="Y150" s="18">
        <f>SUMIFS(Fluxo!$N:$N,Fluxo!$S:$S,"&gt;"&amp;X$5,Fluxo!$S:$S,"&lt;="&amp;Y$5,Fluxo!$D:$D,$D150)</f>
        <v>1351.78</v>
      </c>
      <c r="Z150" s="18">
        <f>SUMIFS(Fluxo!$N:$N,Fluxo!$S:$S,"&gt;"&amp;Y$5,Fluxo!$S:$S,"&lt;="&amp;Z$5,Fluxo!$D:$D,$D150)</f>
        <v>1361.44</v>
      </c>
      <c r="AA150" s="18">
        <f>SUMIFS(Fluxo!$N:$N,Fluxo!$S:$S,"&gt;"&amp;Z$5,Fluxo!$S:$S,"&lt;="&amp;AA$5,Fluxo!$D:$D,$D150)</f>
        <v>1371.29</v>
      </c>
      <c r="AB150" s="18">
        <f>SUMIFS(Fluxo!$N:$N,Fluxo!$S:$S,"&gt;"&amp;AA$5,Fluxo!$S:$S,"&lt;="&amp;AB$5,Fluxo!$D:$D,$D150)</f>
        <v>1380.85</v>
      </c>
      <c r="AC150" s="18">
        <f>SUMIFS(Fluxo!$N:$N,Fluxo!$S:$S,"&gt;"&amp;AB$5,Fluxo!$S:$S,"&lt;="&amp;AC$5,Fluxo!$D:$D,$D150)</f>
        <v>1380.85</v>
      </c>
      <c r="AD150" s="18">
        <f>SUMIFS(Fluxo!$N:$N,Fluxo!$S:$S,"&gt;"&amp;AC$5,Fluxo!$S:$S,"&lt;="&amp;AD$5,Fluxo!$D:$D,$D150)</f>
        <v>1380.85</v>
      </c>
      <c r="AE150" s="18">
        <f>SUMIFS(Fluxo!$N:$N,Fluxo!$S:$S,"&gt;"&amp;AD$5,Fluxo!$S:$S,"&lt;="&amp;AE$5,Fluxo!$D:$D,$D150)</f>
        <v>1380.85</v>
      </c>
      <c r="AF150" s="18">
        <f>SUMIFS(Fluxo!$N:$N,Fluxo!$S:$S,"&gt;"&amp;AE$5,Fluxo!$S:$S,"&lt;="&amp;AF$5,Fluxo!$D:$D,$D150)</f>
        <v>1380.85</v>
      </c>
      <c r="AG150" s="18">
        <f>SUMIFS(Fluxo!$N:$N,Fluxo!$S:$S,"&gt;"&amp;AF$5,Fluxo!$S:$S,"&lt;="&amp;AG$5,Fluxo!$D:$D,$D150)</f>
        <v>1380.85</v>
      </c>
      <c r="AH150" s="18">
        <f>SUMIFS(Fluxo!$N:$N,Fluxo!$S:$S,"&gt;"&amp;AG$5,Fluxo!$S:$S,"&lt;="&amp;AH$5,Fluxo!$D:$D,$D150)</f>
        <v>1380.85</v>
      </c>
      <c r="AI150" s="18">
        <f>SUMIFS(Fluxo!$N:$N,Fluxo!$S:$S,"&gt;"&amp;AH$5,Fluxo!$S:$S,"&lt;="&amp;AI$5,Fluxo!$D:$D,$D150)</f>
        <v>1380.85</v>
      </c>
      <c r="AJ150" s="18">
        <f>SUMIFS(Fluxo!$N:$N,Fluxo!$S:$S,"&gt;"&amp;AI$5,Fluxo!$S:$S,"&lt;="&amp;AJ$5,Fluxo!$D:$D,$D150)</f>
        <v>1380.85</v>
      </c>
      <c r="AK150" s="18">
        <f>SUMIFS(Fluxo!$N:$N,Fluxo!$S:$S,"&gt;"&amp;AJ$5,Fluxo!$S:$S,"&lt;="&amp;AK$5,Fluxo!$D:$D,$D150)</f>
        <v>1380.85</v>
      </c>
      <c r="AL150" s="18">
        <f>SUMIFS(Fluxo!$N:$N,Fluxo!$S:$S,"&gt;"&amp;AK$5,Fluxo!$S:$S,"&lt;="&amp;AL$5,Fluxo!$D:$D,$D150)</f>
        <v>1380.85</v>
      </c>
      <c r="AM150" s="18">
        <f>SUMIFS(Fluxo!$N:$N,Fluxo!$S:$S,"&gt;"&amp;AL$5,Fluxo!$S:$S,"&lt;="&amp;AM$5,Fluxo!$D:$D,$D150)</f>
        <v>1380.85</v>
      </c>
      <c r="AN150" s="18">
        <f>SUMIFS(Fluxo!$N:$N,Fluxo!$S:$S,"&gt;"&amp;AM$5,Fluxo!$S:$S,"&lt;="&amp;AN$5,Fluxo!$D:$D,$D150)</f>
        <v>1380.85</v>
      </c>
      <c r="AO150" s="18">
        <f>SUMIFS(Fluxo!$N:$N,Fluxo!$S:$S,"&gt;"&amp;AN$5,Fluxo!$S:$S,"&lt;="&amp;AO$5,Fluxo!$D:$D,$D150)</f>
        <v>1380.85</v>
      </c>
      <c r="AP150" s="18">
        <f>SUMIFS(Fluxo!$N:$N,Fluxo!$S:$S,"&gt;"&amp;AO$5,Fluxo!$S:$S,"&lt;="&amp;AP$5,Fluxo!$D:$D,$D150)</f>
        <v>1380.85</v>
      </c>
      <c r="AQ150" s="18">
        <f>SUMIFS(Fluxo!$N:$N,Fluxo!$S:$S,"&gt;"&amp;AP$5,Fluxo!$S:$S,"&lt;="&amp;AQ$5,Fluxo!$D:$D,$D150)</f>
        <v>1380.85</v>
      </c>
      <c r="AR150" s="18">
        <f>SUMIFS(Fluxo!$N:$N,Fluxo!$S:$S,"&gt;"&amp;AQ$5,Fluxo!$S:$S,"&lt;="&amp;AR$5,Fluxo!$D:$D,$D150)</f>
        <v>1380.85</v>
      </c>
      <c r="AS150" s="18">
        <f>SUMIFS(Fluxo!$N:$N,Fluxo!$S:$S,"&gt;"&amp;AR$5,Fluxo!$S:$S,"&lt;="&amp;AS$5,Fluxo!$D:$D,$D150)</f>
        <v>1380.85</v>
      </c>
      <c r="AT150" s="18">
        <f>SUMIFS(Fluxo!$N:$N,Fluxo!$S:$S,"&gt;"&amp;AS$5,Fluxo!$S:$S,"&lt;="&amp;AT$5,Fluxo!$D:$D,$D150)</f>
        <v>22789.359999999997</v>
      </c>
      <c r="AU150" s="18">
        <f>SUMIFS(Fluxo!$N:$N,Fluxo!$S:$S,"&gt;"&amp;AT$5,Fluxo!$S:$S,"&lt;="&amp;AU$5,Fluxo!$D:$D,$D150)</f>
        <v>250479.52</v>
      </c>
      <c r="AV150" s="18">
        <f>SUMIFS(Fluxo!$N:$N,Fluxo!$S:$S,"&gt;"&amp;AU$5,Fluxo!$S:$S,"&lt;="&amp;AV$5,Fluxo!$D:$D,$D150)</f>
        <v>267.61</v>
      </c>
      <c r="AW150" s="18">
        <f>SUMIFS(Fluxo!$N:$N,Fluxo!$S:$S,"&gt;"&amp;AV$5,Fluxo!$S:$S,"&lt;="&amp;AW$5,Fluxo!$D:$D,$D150)</f>
        <v>0</v>
      </c>
      <c r="AX150" s="18">
        <f>SUMIFS(Fluxo!$N:$N,Fluxo!$S:$S,"&gt;"&amp;AW$5,Fluxo!$S:$S,"&lt;="&amp;AX$5,Fluxo!$D:$D,$D150)</f>
        <v>0</v>
      </c>
      <c r="AY150" s="18">
        <f>SUMIFS(Fluxo!$N:$N,Fluxo!$S:$S,"&gt;"&amp;AX$5,Fluxo!$S:$S,"&lt;="&amp;AY$5,Fluxo!$D:$D,$D150)</f>
        <v>0</v>
      </c>
      <c r="AZ150" s="18">
        <f>SUMIFS(Fluxo!$N:$N,Fluxo!$S:$S,"&gt;"&amp;AY$5,Fluxo!$S:$S,"&lt;="&amp;AZ$5,Fluxo!$D:$D,$D150)</f>
        <v>0</v>
      </c>
      <c r="BA150" s="18">
        <f>SUMIFS(Fluxo!$N:$N,Fluxo!$S:$S,"&gt;"&amp;AZ$5,Fluxo!$S:$S,"&lt;="&amp;BA$5,Fluxo!$D:$D,$D150)</f>
        <v>0</v>
      </c>
      <c r="BB150" s="18">
        <f>SUMIFS(Fluxo!$N:$N,Fluxo!$S:$S,"&gt;"&amp;BA$5,Fluxo!$S:$S,"&lt;="&amp;BB$5,Fluxo!$D:$D,$D150)</f>
        <v>0</v>
      </c>
      <c r="BC150" s="18">
        <f>SUMIFS(Fluxo!$N:$N,Fluxo!$S:$S,"&gt;"&amp;BB$5,Fluxo!$S:$S,"&lt;="&amp;BC$5,Fluxo!$D:$D,$D150)</f>
        <v>0</v>
      </c>
      <c r="BD150" s="18">
        <f>SUMIFS(Fluxo!$N:$N,Fluxo!$S:$S,"&gt;"&amp;BC$5,Fluxo!$S:$S,"&lt;="&amp;BD$5,Fluxo!$D:$D,$D150)</f>
        <v>0</v>
      </c>
      <c r="BE150" s="18">
        <f>SUMIFS(Fluxo!$N:$N,Fluxo!$S:$S,"&gt;"&amp;BD$5,Fluxo!$S:$S,"&lt;="&amp;BE$5,Fluxo!$D:$D,$D150)</f>
        <v>0</v>
      </c>
      <c r="BF150" s="18">
        <f>SUMIFS(Fluxo!$N:$N,Fluxo!$S:$S,"&gt;"&amp;BE$5,Fluxo!$S:$S,"&lt;="&amp;BF$5,Fluxo!$D:$D,$D150)</f>
        <v>0</v>
      </c>
      <c r="BG150" s="18">
        <f>SUMIFS(Fluxo!$N:$N,Fluxo!$S:$S,"&gt;"&amp;BF$5,Fluxo!$S:$S,"&lt;="&amp;BG$5,Fluxo!$D:$D,$D150)</f>
        <v>0</v>
      </c>
      <c r="BH150" s="18">
        <f>SUMIFS(Fluxo!$N:$N,Fluxo!$S:$S,"&gt;"&amp;BG$5,Fluxo!$S:$S,"&lt;="&amp;BH$5,Fluxo!$D:$D,$D150)</f>
        <v>0</v>
      </c>
      <c r="BI150" s="18">
        <f>SUMIFS(Fluxo!$N:$N,Fluxo!$S:$S,"&gt;"&amp;BH$5,Fluxo!$S:$S,"&lt;="&amp;BI$5,Fluxo!$D:$D,$D150)</f>
        <v>0</v>
      </c>
      <c r="BJ150" s="18">
        <f>SUMIFS(Fluxo!$N:$N,Fluxo!$S:$S,"&gt;"&amp;BI$5,Fluxo!$S:$S,"&lt;="&amp;BJ$5,Fluxo!$D:$D,$D150)</f>
        <v>0</v>
      </c>
      <c r="BK150" s="18">
        <f>SUMIFS(Fluxo!$N:$N,Fluxo!$S:$S,"&gt;"&amp;BJ$5,Fluxo!$S:$S,"&lt;="&amp;BK$5,Fluxo!$D:$D,$D150)</f>
        <v>0</v>
      </c>
      <c r="BL150" s="18">
        <f>SUMIFS(Fluxo!$N:$N,Fluxo!$S:$S,"&gt;"&amp;BK$5,Fluxo!$S:$S,"&lt;="&amp;BL$5,Fluxo!$D:$D,$D150)</f>
        <v>0</v>
      </c>
      <c r="BM150" s="18">
        <f>SUMIFS(Fluxo!$N:$N,Fluxo!$S:$S,"&gt;"&amp;BL$5,Fluxo!$S:$S,"&lt;="&amp;BM$5,Fluxo!$D:$D,$D150)</f>
        <v>0</v>
      </c>
      <c r="BN150" s="18">
        <f>SUMIFS(Fluxo!$N:$N,Fluxo!$S:$S,"&gt;"&amp;BM$5,Fluxo!$S:$S,"&lt;="&amp;BN$5,Fluxo!$D:$D,$D150)</f>
        <v>0</v>
      </c>
      <c r="BO150" s="18">
        <f>SUMIFS(Fluxo!$N:$N,Fluxo!$S:$S,"&gt;"&amp;BN$5,Fluxo!$S:$S,"&lt;="&amp;BO$5,Fluxo!$D:$D,$D150)</f>
        <v>0</v>
      </c>
      <c r="BP150" s="18">
        <f>SUMIFS(Fluxo!$N:$N,Fluxo!$S:$S,"&gt;"&amp;BO$5,Fluxo!$S:$S,"&lt;="&amp;BP$5,Fluxo!$D:$D,$D150)</f>
        <v>0</v>
      </c>
      <c r="BQ150" s="18">
        <f>SUMIFS(Fluxo!$N:$N,Fluxo!$S:$S,"&gt;"&amp;BP$5,Fluxo!$S:$S,"&lt;="&amp;BQ$5,Fluxo!$D:$D,$D150)</f>
        <v>0</v>
      </c>
      <c r="BR150" s="18">
        <f>SUMIFS(Fluxo!$N:$N,Fluxo!$S:$S,"&gt;"&amp;BQ$5,Fluxo!$S:$S,"&lt;="&amp;BR$5,Fluxo!$D:$D,$D150)</f>
        <v>0</v>
      </c>
      <c r="BS150" s="18">
        <f>SUMIFS(Fluxo!$N:$N,Fluxo!$S:$S,"&gt;"&amp;BR$5,Fluxo!$S:$S,"&lt;="&amp;BS$5,Fluxo!$D:$D,$D150)</f>
        <v>0</v>
      </c>
      <c r="BT150" s="18">
        <f>SUMIFS(Fluxo!$N:$N,Fluxo!$S:$S,"&gt;"&amp;BS$5,Fluxo!$S:$S,"&lt;="&amp;BT$5,Fluxo!$D:$D,$D150)</f>
        <v>0</v>
      </c>
      <c r="BU150" s="18">
        <f>SUMIFS(Fluxo!$N:$N,Fluxo!$S:$S,"&gt;"&amp;BT$5,Fluxo!$S:$S,"&lt;="&amp;BU$5,Fluxo!$D:$D,$D150)</f>
        <v>0</v>
      </c>
      <c r="BV150" s="18">
        <f>SUMIFS(Fluxo!$N:$N,Fluxo!$S:$S,"&gt;"&amp;BU$5,Fluxo!$S:$S,"&lt;="&amp;BV$5,Fluxo!$D:$D,$D150)</f>
        <v>0</v>
      </c>
      <c r="BW150" s="18">
        <f>SUMIFS(Fluxo!$N:$N,Fluxo!$S:$S,"&gt;"&amp;BV$5,Fluxo!$S:$S,"&lt;="&amp;BW$5,Fluxo!$D:$D,$D150)</f>
        <v>0</v>
      </c>
      <c r="BX150" s="18">
        <f>SUMIFS(Fluxo!$N:$N,Fluxo!$S:$S,"&gt;"&amp;BW$5,Fluxo!$S:$S,"&lt;="&amp;BX$5,Fluxo!$D:$D,$D150)</f>
        <v>0</v>
      </c>
      <c r="BY150" s="18">
        <f>SUMIFS(Fluxo!$N:$N,Fluxo!$S:$S,"&gt;"&amp;BX$5,Fluxo!$S:$S,"&lt;="&amp;BY$5,Fluxo!$D:$D,$D150)</f>
        <v>0</v>
      </c>
      <c r="BZ150" s="18">
        <f>SUMIFS(Fluxo!$N:$N,Fluxo!$S:$S,"&gt;"&amp;BY$5,Fluxo!$S:$S,"&lt;="&amp;BZ$5,Fluxo!$D:$D,$D150)</f>
        <v>0</v>
      </c>
      <c r="CA150" s="18">
        <f>SUMIFS(Fluxo!$N:$N,Fluxo!$S:$S,"&gt;"&amp;BZ$5,Fluxo!$S:$S,"&lt;="&amp;CA$5,Fluxo!$D:$D,$D150)</f>
        <v>0</v>
      </c>
      <c r="CB150" s="18">
        <f>SUMIFS(Fluxo!$N:$N,Fluxo!$S:$S,"&gt;"&amp;CA$5,Fluxo!$S:$S,"&lt;="&amp;CB$5,Fluxo!$D:$D,$D150)</f>
        <v>0</v>
      </c>
      <c r="CC150" s="18">
        <f>SUMIFS(Fluxo!$N:$N,Fluxo!$S:$S,"&gt;"&amp;CB$5,Fluxo!$S:$S,"&lt;="&amp;CC$5,Fluxo!$D:$D,$D150)</f>
        <v>0</v>
      </c>
      <c r="CD150" s="18">
        <f>SUMIFS(Fluxo!$N:$N,Fluxo!$S:$S,"&gt;"&amp;CC$5,Fluxo!$S:$S,"&lt;="&amp;CD$5,Fluxo!$D:$D,$D150)</f>
        <v>0</v>
      </c>
      <c r="CE150" s="18">
        <f>SUMIFS(Fluxo!$N:$N,Fluxo!$S:$S,"&gt;"&amp;CD$5,Fluxo!$S:$S,"&lt;="&amp;CE$5,Fluxo!$D:$D,$D150)</f>
        <v>0</v>
      </c>
      <c r="CF150" s="18">
        <f>SUMIFS(Fluxo!$N:$N,Fluxo!$S:$S,"&gt;"&amp;CE$5,Fluxo!$S:$S,"&lt;="&amp;CF$5,Fluxo!$D:$D,$D150)</f>
        <v>0</v>
      </c>
      <c r="CG150" s="18">
        <f>SUMIFS(Fluxo!$N:$N,Fluxo!$S:$S,"&gt;"&amp;CF$5,Fluxo!$S:$S,"&lt;="&amp;CG$5,Fluxo!$D:$D,$D150)</f>
        <v>0</v>
      </c>
      <c r="CH150" s="18">
        <f>SUMIFS(Fluxo!$N:$N,Fluxo!$S:$S,"&gt;"&amp;CG$5,Fluxo!$S:$S,"&lt;="&amp;CH$5,Fluxo!$D:$D,$D150)</f>
        <v>0</v>
      </c>
      <c r="CI150" s="18">
        <f>SUMIFS(Fluxo!$N:$N,Fluxo!$S:$S,"&gt;"&amp;CH$5,Fluxo!$S:$S,"&lt;="&amp;CI$5,Fluxo!$D:$D,$D150)</f>
        <v>0</v>
      </c>
      <c r="CJ150" s="18">
        <f>SUMIFS(Fluxo!$N:$N,Fluxo!$S:$S,"&gt;"&amp;CI$5,Fluxo!$S:$S,"&lt;="&amp;CJ$5,Fluxo!$D:$D,$D150)</f>
        <v>0</v>
      </c>
      <c r="CK150" s="18">
        <f>SUMIFS(Fluxo!$N:$N,Fluxo!$S:$S,"&gt;"&amp;CJ$5,Fluxo!$S:$S,"&lt;="&amp;CK$5,Fluxo!$D:$D,$D150)</f>
        <v>0</v>
      </c>
      <c r="CL150" s="18">
        <f>SUMIFS(Fluxo!$N:$N,Fluxo!$S:$S,"&gt;"&amp;CK$5,Fluxo!$S:$S,"&lt;="&amp;CL$5,Fluxo!$D:$D,$D150)</f>
        <v>0</v>
      </c>
      <c r="CM150" s="18">
        <f>SUMIFS(Fluxo!$N:$N,Fluxo!$S:$S,"&gt;"&amp;CL$5,Fluxo!$S:$S,"&lt;="&amp;CM$5,Fluxo!$D:$D,$D150)</f>
        <v>0</v>
      </c>
      <c r="CN150" s="18">
        <f>SUMIFS(Fluxo!$N:$N,Fluxo!$S:$S,"&gt;"&amp;CM$5,Fluxo!$S:$S,"&lt;="&amp;CN$5,Fluxo!$D:$D,$D150)</f>
        <v>0</v>
      </c>
      <c r="CO150" s="18">
        <f>SUMIFS(Fluxo!$N:$N,Fluxo!$S:$S,"&gt;"&amp;CN$5,Fluxo!$S:$S,"&lt;="&amp;CO$5,Fluxo!$D:$D,$D150)</f>
        <v>0</v>
      </c>
      <c r="CP150" s="18">
        <f>SUMIFS(Fluxo!$N:$N,Fluxo!$S:$S,"&gt;"&amp;CO$5,Fluxo!$S:$S,"&lt;="&amp;CP$5,Fluxo!$D:$D,$D150)</f>
        <v>0</v>
      </c>
      <c r="CQ150" s="18">
        <f>SUMIFS(Fluxo!$N:$N,Fluxo!$S:$S,"&gt;"&amp;CP$5,Fluxo!$S:$S,"&lt;="&amp;CQ$5,Fluxo!$D:$D,$D150)</f>
        <v>0</v>
      </c>
      <c r="CR150" s="18">
        <f>SUMIFS(Fluxo!$N:$N,Fluxo!$S:$S,"&gt;"&amp;CQ$5,Fluxo!$S:$S,"&lt;="&amp;CR$5,Fluxo!$D:$D,$D150)</f>
        <v>0</v>
      </c>
      <c r="CS150" s="18">
        <f>SUMIFS(Fluxo!$N:$N,Fluxo!$S:$S,"&gt;"&amp;CR$5,Fluxo!$S:$S,"&lt;="&amp;CS$5,Fluxo!$D:$D,$D150)</f>
        <v>0</v>
      </c>
      <c r="CT150" s="18">
        <f>SUMIFS(Fluxo!$N:$N,Fluxo!$S:$S,"&gt;"&amp;CS$5,Fluxo!$S:$S,"&lt;="&amp;CT$5,Fluxo!$D:$D,$D150)</f>
        <v>0</v>
      </c>
      <c r="CU150" s="18">
        <f>SUMIFS(Fluxo!$N:$N,Fluxo!$S:$S,"&gt;"&amp;CT$5,Fluxo!$S:$S,"&lt;="&amp;CU$5,Fluxo!$D:$D,$D150)</f>
        <v>0</v>
      </c>
      <c r="CV150" s="18">
        <f>SUMIFS(Fluxo!$N:$N,Fluxo!$S:$S,"&gt;"&amp;CU$5,Fluxo!$S:$S,"&lt;="&amp;CV$5,Fluxo!$D:$D,$D150)</f>
        <v>0</v>
      </c>
      <c r="CW150" s="18">
        <f>SUMIFS(Fluxo!$N:$N,Fluxo!$S:$S,"&gt;"&amp;CV$5,Fluxo!$S:$S,"&lt;="&amp;CW$5,Fluxo!$D:$D,$D150)</f>
        <v>0</v>
      </c>
      <c r="CX150" s="18">
        <f>SUMIFS(Fluxo!$N:$N,Fluxo!$S:$S,"&gt;"&amp;CW$5,Fluxo!$S:$S,"&lt;="&amp;CX$5,Fluxo!$D:$D,$D150)</f>
        <v>0</v>
      </c>
      <c r="CY150" s="18">
        <f>SUMIFS(Fluxo!$N:$N,Fluxo!$S:$S,"&gt;"&amp;CX$5,Fluxo!$S:$S,"&lt;="&amp;CY$5,Fluxo!$D:$D,$D150)</f>
        <v>0</v>
      </c>
      <c r="CZ150" s="18">
        <f>SUMIFS(Fluxo!$N:$N,Fluxo!$S:$S,"&gt;"&amp;CY$5,Fluxo!$S:$S,"&lt;="&amp;CZ$5,Fluxo!$D:$D,$D150)</f>
        <v>0</v>
      </c>
      <c r="DA150" s="18">
        <f>SUMIFS(Fluxo!$N:$N,Fluxo!$S:$S,"&gt;"&amp;CZ$5,Fluxo!$S:$S,"&lt;="&amp;DA$5,Fluxo!$D:$D,$D150)</f>
        <v>0</v>
      </c>
      <c r="DB150" s="18">
        <f>SUMIFS(Fluxo!$N:$N,Fluxo!$S:$S,"&gt;"&amp;DA$5,Fluxo!$S:$S,"&lt;="&amp;DB$5,Fluxo!$D:$D,$D150)</f>
        <v>0</v>
      </c>
      <c r="DC150" s="18">
        <f>SUMIFS(Fluxo!$N:$N,Fluxo!$S:$S,"&gt;"&amp;DB$5,Fluxo!$S:$S,"&lt;="&amp;DC$5,Fluxo!$D:$D,$D150)</f>
        <v>0</v>
      </c>
      <c r="DD150" s="18">
        <f>SUMIFS(Fluxo!$N:$N,Fluxo!$S:$S,"&gt;"&amp;DC$5,Fluxo!$S:$S,"&lt;="&amp;DD$5,Fluxo!$D:$D,$D150)</f>
        <v>0</v>
      </c>
      <c r="DE150" s="18">
        <f>SUMIFS(Fluxo!$N:$N,Fluxo!$S:$S,"&gt;"&amp;DD$5,Fluxo!$S:$S,"&lt;="&amp;DE$5,Fluxo!$D:$D,$D150)</f>
        <v>0</v>
      </c>
      <c r="DF150" s="18">
        <f>SUMIFS(Fluxo!$N:$N,Fluxo!$S:$S,"&gt;"&amp;DE$5,Fluxo!$S:$S,"&lt;="&amp;DF$5,Fluxo!$D:$D,$D150)</f>
        <v>0</v>
      </c>
      <c r="DG150" s="18">
        <f>SUMIFS(Fluxo!$N:$N,Fluxo!$S:$S,"&gt;"&amp;DF$5,Fluxo!$S:$S,"&lt;="&amp;DG$5,Fluxo!$D:$D,$D150)</f>
        <v>0</v>
      </c>
      <c r="DH150" s="18">
        <f>SUMIFS(Fluxo!$N:$N,Fluxo!$S:$S,"&gt;"&amp;DG$5,Fluxo!$S:$S,"&lt;="&amp;DH$5,Fluxo!$D:$D,$D150)</f>
        <v>0</v>
      </c>
      <c r="DI150" s="18">
        <f>SUMIFS(Fluxo!$N:$N,Fluxo!$S:$S,"&gt;"&amp;DH$5,Fluxo!$S:$S,"&lt;="&amp;DI$5,Fluxo!$D:$D,$D150)</f>
        <v>0</v>
      </c>
      <c r="DJ150" s="18">
        <f>SUMIFS(Fluxo!$N:$N,Fluxo!$S:$S,"&gt;"&amp;DI$5,Fluxo!$S:$S,"&lt;="&amp;DJ$5,Fluxo!$D:$D,$D150)</f>
        <v>0</v>
      </c>
      <c r="DK150" s="18">
        <f>SUMIFS(Fluxo!$N:$N,Fluxo!$S:$S,"&gt;"&amp;DJ$5,Fluxo!$S:$S,"&lt;="&amp;DK$5,Fluxo!$D:$D,$D150)</f>
        <v>0</v>
      </c>
      <c r="DL150" s="18">
        <f>SUMIFS(Fluxo!$N:$N,Fluxo!$S:$S,"&gt;"&amp;DK$5,Fluxo!$S:$S,"&lt;="&amp;DL$5,Fluxo!$D:$D,$D150)</f>
        <v>0</v>
      </c>
      <c r="DM150" s="18">
        <f>SUMIFS(Fluxo!$N:$N,Fluxo!$S:$S,"&gt;"&amp;DL$5,Fluxo!$S:$S,"&lt;="&amp;DM$5,Fluxo!$D:$D,$D150)</f>
        <v>0</v>
      </c>
      <c r="DN150" s="18">
        <f>SUMIFS(Fluxo!$N:$N,Fluxo!$S:$S,"&gt;"&amp;DM$5,Fluxo!$S:$S,"&lt;="&amp;DN$5,Fluxo!$D:$D,$D150)</f>
        <v>0</v>
      </c>
      <c r="DO150" s="18">
        <f>SUMIFS(Fluxo!$N:$N,Fluxo!$S:$S,"&gt;"&amp;DN$5,Fluxo!$S:$S,"&lt;="&amp;DO$5,Fluxo!$D:$D,$D150)</f>
        <v>0</v>
      </c>
      <c r="DP150" s="18">
        <f>SUMIFS(Fluxo!$N:$N,Fluxo!$S:$S,"&gt;"&amp;DO$5,Fluxo!$S:$S,"&lt;="&amp;DP$5,Fluxo!$D:$D,$D150)</f>
        <v>0</v>
      </c>
      <c r="DQ150" s="18">
        <f>SUMIFS(Fluxo!$N:$N,Fluxo!$S:$S,"&gt;"&amp;DP$5,Fluxo!$S:$S,"&lt;="&amp;DQ$5,Fluxo!$D:$D,$D150)</f>
        <v>0</v>
      </c>
      <c r="DR150" s="18">
        <f>SUMIFS(Fluxo!$N:$N,Fluxo!$S:$S,"&gt;"&amp;DQ$5,Fluxo!$S:$S,"&lt;="&amp;DR$5,Fluxo!$D:$D,$D150)</f>
        <v>0</v>
      </c>
      <c r="DS150" s="18">
        <f>SUMIFS(Fluxo!$N:$N,Fluxo!$S:$S,"&gt;"&amp;DR$5,Fluxo!$S:$S,"&lt;="&amp;DS$5,Fluxo!$D:$D,$D150)</f>
        <v>0</v>
      </c>
      <c r="DT150" s="18">
        <f>SUMIFS(Fluxo!$N:$N,Fluxo!$S:$S,"&gt;"&amp;DS$5,Fluxo!$S:$S,"&lt;="&amp;DT$5,Fluxo!$D:$D,$D150)</f>
        <v>0</v>
      </c>
      <c r="DU150" s="18">
        <f>SUMIFS(Fluxo!$N:$N,Fluxo!$S:$S,"&gt;"&amp;DT$5,Fluxo!$S:$S,"&lt;="&amp;DU$5,Fluxo!$D:$D,$D150)</f>
        <v>0</v>
      </c>
      <c r="DV150" s="18">
        <f>SUMIFS(Fluxo!$N:$N,Fluxo!$S:$S,"&gt;"&amp;DU$5,Fluxo!$S:$S,"&lt;="&amp;DV$5,Fluxo!$D:$D,$D150)</f>
        <v>0</v>
      </c>
      <c r="DW150" s="18">
        <f>SUMIFS(Fluxo!$N:$N,Fluxo!$S:$S,"&gt;"&amp;DV$5,Fluxo!$S:$S,"&lt;="&amp;DW$5,Fluxo!$D:$D,$D150)</f>
        <v>0</v>
      </c>
      <c r="DX150" s="18">
        <f>SUMIFS(Fluxo!$N:$N,Fluxo!$S:$S,"&gt;"&amp;DW$5,Fluxo!$S:$S,"&lt;="&amp;DX$5,Fluxo!$D:$D,$D150)</f>
        <v>0</v>
      </c>
      <c r="DY150" s="18">
        <f>SUMIFS(Fluxo!$N:$N,Fluxo!$S:$S,"&gt;"&amp;DX$5,Fluxo!$S:$S,"&lt;="&amp;DY$5,Fluxo!$D:$D,$D150)</f>
        <v>0</v>
      </c>
      <c r="DZ150" s="18">
        <f>SUMIFS(Fluxo!$N:$N,Fluxo!$S:$S,"&gt;"&amp;DY$5,Fluxo!$S:$S,"&lt;="&amp;DZ$5,Fluxo!$D:$D,$D150)</f>
        <v>0</v>
      </c>
      <c r="EA150" s="18">
        <f>SUMIFS(Fluxo!$N:$N,Fluxo!$S:$S,"&gt;"&amp;DZ$5,Fluxo!$S:$S,"&lt;="&amp;EA$5,Fluxo!$D:$D,$D150)</f>
        <v>0</v>
      </c>
      <c r="EB150" s="18">
        <f>SUMIFS(Fluxo!$N:$N,Fluxo!$S:$S,"&gt;"&amp;EA$5,Fluxo!$S:$S,"&lt;="&amp;EB$5,Fluxo!$D:$D,$D150)</f>
        <v>0</v>
      </c>
      <c r="EC150" s="18">
        <f>SUMIFS(Fluxo!$N:$N,Fluxo!$S:$S,"&gt;"&amp;EB$5,Fluxo!$S:$S,"&lt;="&amp;EC$5,Fluxo!$D:$D,$D150)</f>
        <v>0</v>
      </c>
      <c r="ED150" s="18">
        <f>SUMIFS(Fluxo!$N:$N,Fluxo!$S:$S,"&gt;"&amp;EC$5,Fluxo!$S:$S,"&lt;="&amp;ED$5,Fluxo!$D:$D,$D150)</f>
        <v>0</v>
      </c>
      <c r="EE150" s="18">
        <f>SUMIFS(Fluxo!$N:$N,Fluxo!$S:$S,"&gt;"&amp;ED$5,Fluxo!$S:$S,"&lt;="&amp;EE$5,Fluxo!$D:$D,$D150)</f>
        <v>0</v>
      </c>
      <c r="EF150" s="18">
        <f>SUMIFS(Fluxo!$N:$N,Fluxo!$S:$S,"&gt;"&amp;EE$5,Fluxo!$S:$S,"&lt;="&amp;EF$5,Fluxo!$D:$D,$D150)</f>
        <v>0</v>
      </c>
      <c r="EG150" s="18">
        <f>SUMIFS(Fluxo!$N:$N,Fluxo!$S:$S,"&gt;"&amp;EF$5,Fluxo!$S:$S,"&lt;="&amp;EG$5,Fluxo!$D:$D,$D150)</f>
        <v>0</v>
      </c>
      <c r="EH150" s="18">
        <f>SUMIFS(Fluxo!$N:$N,Fluxo!$S:$S,"&gt;"&amp;EG$5,Fluxo!$S:$S,"&lt;="&amp;EH$5,Fluxo!$D:$D,$D150)</f>
        <v>0</v>
      </c>
      <c r="EI150" s="18">
        <f>SUMIFS(Fluxo!$N:$N,Fluxo!$S:$S,"&gt;"&amp;EH$5,Fluxo!$S:$S,"&lt;="&amp;EI$5,Fluxo!$D:$D,$D150)</f>
        <v>0</v>
      </c>
      <c r="EJ150" s="18">
        <f>SUMIFS(Fluxo!$N:$N,Fluxo!$S:$S,"&gt;"&amp;EI$5,Fluxo!$S:$S,"&lt;="&amp;EJ$5,Fluxo!$D:$D,$D150)</f>
        <v>0</v>
      </c>
      <c r="EK150" s="18">
        <f>SUMIFS(Fluxo!$N:$N,Fluxo!$S:$S,"&gt;"&amp;EJ$5,Fluxo!$S:$S,"&lt;="&amp;EK$5,Fluxo!$D:$D,$D150)</f>
        <v>0</v>
      </c>
      <c r="EL150" s="18">
        <f>SUMIFS(Fluxo!$N:$N,Fluxo!$S:$S,"&gt;"&amp;EK$5,Fluxo!$S:$S,"&lt;="&amp;EL$5,Fluxo!$D:$D,$D150)</f>
        <v>0</v>
      </c>
      <c r="EM150" s="18">
        <f>SUMIFS(Fluxo!$N:$N,Fluxo!$S:$S,"&gt;"&amp;EL$5,Fluxo!$S:$S,"&lt;="&amp;EM$5,Fluxo!$D:$D,$D150)</f>
        <v>0</v>
      </c>
      <c r="EN150" s="18">
        <f>SUMIFS(Fluxo!$N:$N,Fluxo!$S:$S,"&gt;"&amp;EM$5,Fluxo!$S:$S,"&lt;="&amp;EN$5,Fluxo!$D:$D,$D150)</f>
        <v>0</v>
      </c>
      <c r="EO150" s="18">
        <f>SUMIFS(Fluxo!$N:$N,Fluxo!$S:$S,"&gt;"&amp;EN$5,Fluxo!$S:$S,"&lt;="&amp;EO$5,Fluxo!$D:$D,$D150)</f>
        <v>0</v>
      </c>
      <c r="EP150" s="18">
        <f>SUMIFS(Fluxo!$N:$N,Fluxo!$S:$S,"&gt;"&amp;EO$5,Fluxo!$S:$S,"&lt;="&amp;EP$5,Fluxo!$D:$D,$D150)</f>
        <v>0</v>
      </c>
      <c r="EQ150" s="18">
        <f>SUMIFS(Fluxo!$N:$N,Fluxo!$S:$S,"&gt;"&amp;EP$5,Fluxo!$S:$S,"&lt;="&amp;EQ$5,Fluxo!$D:$D,$D150)</f>
        <v>0</v>
      </c>
      <c r="ER150" s="18">
        <f>SUMIFS(Fluxo!$N:$N,Fluxo!$S:$S,"&gt;"&amp;EQ$5,Fluxo!$S:$S,"&lt;="&amp;ER$5,Fluxo!$D:$D,$D150)</f>
        <v>0</v>
      </c>
      <c r="ES150" s="18">
        <f>SUMIFS(Fluxo!$N:$N,Fluxo!$S:$S,"&gt;"&amp;ER$5,Fluxo!$S:$S,"&lt;="&amp;ES$5,Fluxo!$D:$D,$D150)</f>
        <v>0</v>
      </c>
      <c r="ET150" s="18">
        <f>SUMIFS(Fluxo!$N:$N,Fluxo!$S:$S,"&gt;"&amp;ES$5,Fluxo!$S:$S,"&lt;="&amp;ET$5,Fluxo!$D:$D,$D150)</f>
        <v>0</v>
      </c>
      <c r="EU150" s="18">
        <f>SUMIFS(Fluxo!$N:$N,Fluxo!$S:$S,"&gt;"&amp;ET$5,Fluxo!$S:$S,"&lt;="&amp;EU$5,Fluxo!$D:$D,$D150)</f>
        <v>0</v>
      </c>
      <c r="EV150" s="18">
        <f>SUMIFS(Fluxo!$N:$N,Fluxo!$S:$S,"&gt;"&amp;EU$5,Fluxo!$S:$S,"&lt;="&amp;EV$5,Fluxo!$D:$D,$D150)</f>
        <v>0</v>
      </c>
      <c r="EW150" s="18">
        <f>SUMIFS(Fluxo!$N:$N,Fluxo!$S:$S,"&gt;"&amp;EV$5,Fluxo!$S:$S,"&lt;="&amp;EW$5,Fluxo!$D:$D,$D150)</f>
        <v>0</v>
      </c>
      <c r="EX150" s="18">
        <f>SUMIFS(Fluxo!$N:$N,Fluxo!$S:$S,"&gt;"&amp;EW$5,Fluxo!$S:$S,"&lt;="&amp;EX$5,Fluxo!$D:$D,$D150)</f>
        <v>0</v>
      </c>
      <c r="EY150" s="18">
        <f>SUMIFS(Fluxo!$N:$N,Fluxo!$S:$S,"&gt;"&amp;EX$5,Fluxo!$S:$S,"&lt;="&amp;EY$5,Fluxo!$D:$D,$D150)</f>
        <v>0</v>
      </c>
      <c r="EZ150" s="18">
        <f>SUMIFS(Fluxo!$N:$N,Fluxo!$S:$S,"&gt;"&amp;EY$5,Fluxo!$S:$S,"&lt;="&amp;EZ$5,Fluxo!$D:$D,$D150)</f>
        <v>0</v>
      </c>
      <c r="FA150" s="18">
        <f>SUMIFS(Fluxo!$N:$N,Fluxo!$S:$S,"&gt;"&amp;EZ$5,Fluxo!$S:$S,"&lt;="&amp;FA$5,Fluxo!$D:$D,$D150)</f>
        <v>0</v>
      </c>
      <c r="FB150" s="18">
        <f>SUMIFS(Fluxo!$N:$N,Fluxo!$S:$S,"&gt;"&amp;FA$5,Fluxo!$S:$S,"&lt;="&amp;FB$5,Fluxo!$D:$D,$D150)</f>
        <v>0</v>
      </c>
      <c r="FC150" s="18">
        <f>SUMIFS(Fluxo!$N:$N,Fluxo!$S:$S,"&gt;"&amp;FB$5,Fluxo!$S:$S,"&lt;="&amp;FC$5,Fluxo!$D:$D,$D150)</f>
        <v>0</v>
      </c>
      <c r="FD150" s="18">
        <f>SUMIFS(Fluxo!$N:$N,Fluxo!$S:$S,"&gt;"&amp;FC$5,Fluxo!$S:$S,"&lt;="&amp;FD$5,Fluxo!$D:$D,$D150)</f>
        <v>0</v>
      </c>
      <c r="FE150" s="18">
        <f>SUMIFS(Fluxo!$N:$N,Fluxo!$S:$S,"&gt;"&amp;FD$5,Fluxo!$S:$S,"&lt;="&amp;FE$5,Fluxo!$D:$D,$D150)</f>
        <v>0</v>
      </c>
      <c r="FF150" s="18">
        <f>SUMIFS(Fluxo!$N:$N,Fluxo!$S:$S,"&gt;"&amp;FE$5,Fluxo!$S:$S,"&lt;="&amp;FF$5,Fluxo!$D:$D,$D150)</f>
        <v>0</v>
      </c>
      <c r="FG150" s="18">
        <f>SUMIFS(Fluxo!$N:$N,Fluxo!$S:$S,"&gt;"&amp;FF$5,Fluxo!$S:$S,"&lt;="&amp;FG$5,Fluxo!$D:$D,$D150)</f>
        <v>0</v>
      </c>
      <c r="FH150" s="18">
        <f>SUMIFS(Fluxo!$N:$N,Fluxo!$S:$S,"&gt;"&amp;FG$5,Fluxo!$S:$S,"&lt;="&amp;FH$5,Fluxo!$D:$D,$D150)</f>
        <v>0</v>
      </c>
      <c r="FI150" s="18">
        <f>SUMIFS(Fluxo!$N:$N,Fluxo!$S:$S,"&gt;"&amp;FH$5,Fluxo!$S:$S,"&lt;="&amp;FI$5,Fluxo!$D:$D,$D150)</f>
        <v>0</v>
      </c>
      <c r="FJ150" s="18">
        <f>SUMIFS(Fluxo!$N:$N,Fluxo!$S:$S,"&gt;"&amp;FI$5,Fluxo!$S:$S,"&lt;="&amp;FJ$5,Fluxo!$D:$D,$D150)</f>
        <v>0</v>
      </c>
      <c r="FK150" s="18">
        <f>SUMIFS(Fluxo!$N:$N,Fluxo!$S:$S,"&gt;"&amp;FJ$5,Fluxo!$S:$S,"&lt;="&amp;FK$5,Fluxo!$D:$D,$D150)</f>
        <v>0</v>
      </c>
      <c r="FL150" s="18">
        <f>SUMIFS(Fluxo!$N:$N,Fluxo!$S:$S,"&gt;"&amp;FK$5,Fluxo!$S:$S,"&lt;="&amp;FL$5,Fluxo!$D:$D,$D150)</f>
        <v>0</v>
      </c>
      <c r="FM150" s="18">
        <f>SUMIFS(Fluxo!$N:$N,Fluxo!$S:$S,"&gt;"&amp;FL$5,Fluxo!$S:$S,"&lt;="&amp;FM$5,Fluxo!$D:$D,$D150)</f>
        <v>0</v>
      </c>
      <c r="FN150" s="18">
        <f>SUMIFS(Fluxo!$N:$N,Fluxo!$S:$S,"&gt;"&amp;FM$5,Fluxo!$S:$S,"&lt;="&amp;FN$5,Fluxo!$D:$D,$D150)</f>
        <v>0</v>
      </c>
      <c r="FO150" s="18">
        <f>SUMIFS(Fluxo!$N:$N,Fluxo!$S:$S,"&gt;"&amp;FN$5,Fluxo!$S:$S,"&lt;="&amp;FO$5,Fluxo!$D:$D,$D150)</f>
        <v>0</v>
      </c>
      <c r="FP150" s="18">
        <f>SUMIFS(Fluxo!$N:$N,Fluxo!$S:$S,"&gt;"&amp;FO$5,Fluxo!$S:$S,"&lt;="&amp;FP$5,Fluxo!$D:$D,$D150)</f>
        <v>0</v>
      </c>
      <c r="FQ150" s="18">
        <f>SUMIFS(Fluxo!$N:$N,Fluxo!$S:$S,"&gt;"&amp;FP$5,Fluxo!$S:$S,"&lt;="&amp;FQ$5,Fluxo!$D:$D,$D150)</f>
        <v>0</v>
      </c>
      <c r="FR150" s="18">
        <f>SUMIFS(Fluxo!$N:$N,Fluxo!$S:$S,"&gt;"&amp;FQ$5,Fluxo!$S:$S,"&lt;="&amp;FR$5,Fluxo!$D:$D,$D150)</f>
        <v>0</v>
      </c>
      <c r="FS150" s="18">
        <f>SUMIFS(Fluxo!$N:$N,Fluxo!$S:$S,"&gt;"&amp;FR$5,Fluxo!$S:$S,"&lt;="&amp;FS$5,Fluxo!$D:$D,$D150)</f>
        <v>0</v>
      </c>
      <c r="FT150" s="18">
        <f>SUMIFS(Fluxo!$N:$N,Fluxo!$S:$S,"&gt;"&amp;FS$5,Fluxo!$S:$S,"&lt;="&amp;FT$5,Fluxo!$D:$D,$D150)</f>
        <v>0</v>
      </c>
      <c r="FU150" s="18">
        <f>SUMIFS(Fluxo!$N:$N,Fluxo!$S:$S,"&gt;"&amp;FT$5,Fluxo!$S:$S,"&lt;="&amp;FU$5,Fluxo!$D:$D,$D150)</f>
        <v>0</v>
      </c>
      <c r="FV150" s="18">
        <f>SUMIFS(Fluxo!$N:$N,Fluxo!$S:$S,"&gt;"&amp;FU$5,Fluxo!$S:$S,"&lt;="&amp;FV$5,Fluxo!$D:$D,$D150)</f>
        <v>0</v>
      </c>
      <c r="FW150" s="18">
        <f>SUMIFS(Fluxo!$N:$N,Fluxo!$S:$S,"&gt;"&amp;FV$5,Fluxo!$S:$S,"&lt;="&amp;FW$5,Fluxo!$D:$D,$D150)</f>
        <v>0</v>
      </c>
      <c r="FX150" s="18">
        <f>SUMIFS(Fluxo!$N:$N,Fluxo!$S:$S,"&gt;"&amp;FW$5,Fluxo!$S:$S,"&lt;="&amp;FX$5,Fluxo!$D:$D,$D150)</f>
        <v>0</v>
      </c>
      <c r="FY150" s="18">
        <f>SUMIFS(Fluxo!$N:$N,Fluxo!$S:$S,"&gt;"&amp;FX$5,Fluxo!$S:$S,"&lt;="&amp;FY$5,Fluxo!$D:$D,$D150)</f>
        <v>0</v>
      </c>
      <c r="FZ150" s="18">
        <f>SUMIFS(Fluxo!$N:$N,Fluxo!$S:$S,"&gt;"&amp;FY$5,Fluxo!$S:$S,"&lt;="&amp;FZ$5,Fluxo!$D:$D,$D150)</f>
        <v>0</v>
      </c>
      <c r="GA150" s="18">
        <f>SUMIFS(Fluxo!$N:$N,Fluxo!$S:$S,"&gt;"&amp;FZ$5,Fluxo!$S:$S,"&lt;="&amp;GA$5,Fluxo!$D:$D,$D150)</f>
        <v>0</v>
      </c>
      <c r="GB150" s="18">
        <f>SUMIFS(Fluxo!$N:$N,Fluxo!$S:$S,"&gt;"&amp;GA$5,Fluxo!$S:$S,"&lt;="&amp;GB$5,Fluxo!$D:$D,$D150)</f>
        <v>0</v>
      </c>
      <c r="GC150" s="18">
        <f>SUMIFS(Fluxo!$N:$N,Fluxo!$S:$S,"&gt;"&amp;GB$5,Fluxo!$S:$S,"&lt;="&amp;GC$5,Fluxo!$D:$D,$D150)</f>
        <v>0</v>
      </c>
      <c r="GD150" s="18">
        <f>SUMIFS(Fluxo!$N:$N,Fluxo!$S:$S,"&gt;"&amp;GC$5,Fluxo!$S:$S,"&lt;="&amp;GD$5,Fluxo!$D:$D,$D150)</f>
        <v>0</v>
      </c>
      <c r="GE150" s="18">
        <f>SUMIFS(Fluxo!$N:$N,Fluxo!$S:$S,"&gt;"&amp;GD$5,Fluxo!$S:$S,"&lt;="&amp;GE$5,Fluxo!$D:$D,$D150)</f>
        <v>0</v>
      </c>
      <c r="GF150" s="18">
        <f>SUMIFS(Fluxo!$N:$N,Fluxo!$S:$S,"&gt;"&amp;GE$5,Fluxo!$S:$S,"&lt;="&amp;GF$5,Fluxo!$D:$D,$D150)</f>
        <v>0</v>
      </c>
      <c r="GG150" s="18">
        <f>SUMIFS(Fluxo!$N:$N,Fluxo!$S:$S,"&gt;"&amp;GF$5,Fluxo!$S:$S,"&lt;="&amp;GG$5,Fluxo!$D:$D,$D150)</f>
        <v>0</v>
      </c>
      <c r="GH150" s="18">
        <f>SUMIFS(Fluxo!$N:$N,Fluxo!$S:$S,"&gt;"&amp;GG$5,Fluxo!$S:$S,"&lt;="&amp;GH$5,Fluxo!$D:$D,$D150)</f>
        <v>0</v>
      </c>
      <c r="GI150" s="18">
        <f>SUMIFS(Fluxo!$N:$N,Fluxo!$S:$S,"&gt;"&amp;GH$5,Fluxo!$S:$S,"&lt;="&amp;GI$5,Fluxo!$D:$D,$D150)</f>
        <v>0</v>
      </c>
      <c r="GJ150" s="18">
        <f>SUMIFS(Fluxo!$N:$N,Fluxo!$S:$S,"&gt;"&amp;GI$5,Fluxo!$S:$S,"&lt;="&amp;GJ$5,Fluxo!$D:$D,$D150)</f>
        <v>0</v>
      </c>
      <c r="GK150" s="18">
        <f>SUMIFS(Fluxo!$N:$N,Fluxo!$S:$S,"&gt;"&amp;GJ$5,Fluxo!$S:$S,"&lt;="&amp;GK$5,Fluxo!$D:$D,$D150)</f>
        <v>0</v>
      </c>
      <c r="GL150" s="18">
        <f>SUMIFS(Fluxo!$N:$N,Fluxo!$S:$S,"&gt;"&amp;GK$5,Fluxo!$S:$S,"&lt;="&amp;GL$5,Fluxo!$D:$D,$D150)</f>
        <v>0</v>
      </c>
      <c r="GM150" s="18">
        <f>SUMIFS(Fluxo!$N:$N,Fluxo!$S:$S,"&gt;"&amp;GL$5,Fluxo!$S:$S,"&lt;="&amp;GM$5,Fluxo!$D:$D,$D150)</f>
        <v>0</v>
      </c>
      <c r="GN150" s="18">
        <f>SUMIFS(Fluxo!$N:$N,Fluxo!$S:$S,"&gt;"&amp;GM$5,Fluxo!$S:$S,"&lt;="&amp;GN$5,Fluxo!$D:$D,$D150)</f>
        <v>0</v>
      </c>
      <c r="GO150" s="18">
        <f>SUMIFS(Fluxo!$N:$N,Fluxo!$S:$S,"&gt;"&amp;GN$5,Fluxo!$S:$S,"&lt;="&amp;GO$5,Fluxo!$D:$D,$D150)</f>
        <v>0</v>
      </c>
      <c r="GP150" s="18">
        <f>SUMIFS(Fluxo!$N:$N,Fluxo!$S:$S,"&gt;"&amp;GO$5,Fluxo!$S:$S,"&lt;="&amp;GP$5,Fluxo!$D:$D,$D150)</f>
        <v>0</v>
      </c>
      <c r="GQ150" s="18">
        <f>SUMIFS(Fluxo!$N:$N,Fluxo!$S:$S,"&gt;"&amp;GP$5,Fluxo!$S:$S,"&lt;="&amp;GQ$5,Fluxo!$D:$D,$D150)</f>
        <v>0</v>
      </c>
      <c r="GR150" s="18">
        <f>SUMIFS(Fluxo!$N:$N,Fluxo!$S:$S,"&gt;"&amp;GQ$5,Fluxo!$S:$S,"&lt;="&amp;GR$5,Fluxo!$D:$D,$D150)</f>
        <v>0</v>
      </c>
      <c r="GS150" s="18">
        <f>SUMIFS(Fluxo!$N:$N,Fluxo!$S:$S,"&gt;"&amp;GR$5,Fluxo!$S:$S,"&lt;="&amp;GS$5,Fluxo!$D:$D,$D150)</f>
        <v>0</v>
      </c>
      <c r="GT150" s="18">
        <f>SUMIFS(Fluxo!$N:$N,Fluxo!$S:$S,"&gt;"&amp;GS$5,Fluxo!$S:$S,"&lt;="&amp;GT$5,Fluxo!$D:$D,$D150)</f>
        <v>0</v>
      </c>
      <c r="GU150" s="18">
        <f>SUMIFS(Fluxo!$N:$N,Fluxo!$S:$S,"&gt;"&amp;GT$5,Fluxo!$S:$S,"&lt;="&amp;GU$5,Fluxo!$D:$D,$D150)</f>
        <v>0</v>
      </c>
      <c r="GV150" s="18">
        <f>SUMIFS(Fluxo!$N:$N,Fluxo!$S:$S,"&gt;"&amp;GU$5,Fluxo!$S:$S,"&lt;="&amp;GV$5,Fluxo!$D:$D,$D150)</f>
        <v>0</v>
      </c>
      <c r="GW150" s="18">
        <f>SUMIFS(Fluxo!$N:$N,Fluxo!$S:$S,"&gt;"&amp;GV$5,Fluxo!$S:$S,"&lt;="&amp;GW$5,Fluxo!$D:$D,$D150)</f>
        <v>0</v>
      </c>
      <c r="GX150" s="18">
        <f>SUMIFS(Fluxo!$N:$N,Fluxo!$S:$S,"&gt;"&amp;GW$5,Fluxo!$S:$S,"&lt;="&amp;GX$5,Fluxo!$D:$D,$D150)</f>
        <v>0</v>
      </c>
      <c r="GY150" s="18">
        <f>SUMIFS(Fluxo!$N:$N,Fluxo!$S:$S,"&gt;"&amp;GX$5,Fluxo!$S:$S,"&lt;="&amp;GY$5,Fluxo!$D:$D,$D150)</f>
        <v>0</v>
      </c>
      <c r="GZ150" s="18">
        <f>SUMIFS(Fluxo!$N:$N,Fluxo!$S:$S,"&gt;"&amp;GY$5,Fluxo!$S:$S,"&lt;="&amp;GZ$5,Fluxo!$D:$D,$D150)</f>
        <v>0</v>
      </c>
      <c r="HA150" s="18">
        <f>SUMIFS(Fluxo!$N:$N,Fluxo!$S:$S,"&gt;"&amp;GZ$5,Fluxo!$S:$S,"&lt;="&amp;HA$5,Fluxo!$D:$D,$D150)</f>
        <v>0</v>
      </c>
      <c r="HB150" s="18">
        <f>SUMIFS(Fluxo!$N:$N,Fluxo!$S:$S,"&gt;"&amp;HA$5,Fluxo!$S:$S,"&lt;="&amp;HB$5,Fluxo!$D:$D,$D150)</f>
        <v>0</v>
      </c>
      <c r="HC150" s="18">
        <f>SUMIFS(Fluxo!$N:$N,Fluxo!$S:$S,"&gt;"&amp;HB$5,Fluxo!$S:$S,"&lt;="&amp;HC$5,Fluxo!$D:$D,$D150)</f>
        <v>0</v>
      </c>
      <c r="HD150" s="18">
        <f>SUMIFS(Fluxo!$N:$N,Fluxo!$S:$S,"&gt;"&amp;HC$5,Fluxo!$S:$S,"&lt;="&amp;HD$5,Fluxo!$D:$D,$D150)</f>
        <v>0</v>
      </c>
      <c r="HE150" s="18">
        <f>SUMIFS(Fluxo!$N:$N,Fluxo!$S:$S,"&gt;"&amp;HD$5,Fluxo!$S:$S,"&lt;="&amp;HE$5,Fluxo!$D:$D,$D150)</f>
        <v>0</v>
      </c>
      <c r="HF150" s="18">
        <f>SUMIFS(Fluxo!$N:$N,Fluxo!$S:$S,"&gt;"&amp;HE$5,Fluxo!$S:$S,"&lt;="&amp;HF$5,Fluxo!$D:$D,$D150)</f>
        <v>0</v>
      </c>
    </row>
    <row r="151" spans="1:214">
      <c r="A151" s="20">
        <f t="shared" si="21"/>
        <v>141</v>
      </c>
      <c r="B151" s="140" t="str">
        <f>'Check Carteira'!C143</f>
        <v>E.1016.99.03.3006</v>
      </c>
      <c r="C151" s="141">
        <v>1</v>
      </c>
      <c r="D151" s="129" t="str">
        <f>'Check Carteira'!F143</f>
        <v>S-3006</v>
      </c>
      <c r="E151" s="21">
        <f>IFERROR(INDEX(Contratos!L:L,MATCH(D151,Contratos!R:R,0)),"")</f>
        <v>45215</v>
      </c>
      <c r="F151" s="139">
        <f>IFERROR(INDEX(Contratos!G:G,MATCH(D151,Contratos!R:R,0)),"")</f>
        <v>324898.46999999997</v>
      </c>
      <c r="H151" s="83">
        <f t="shared" si="20"/>
        <v>340736.53</v>
      </c>
      <c r="J151" s="18">
        <f>SUMIFS(Fluxo!$N:$N,Fluxo!$S:$S,"&gt;"&amp;I$5,Fluxo!$S:$S,"&lt;="&amp;J$5,Fluxo!$D:$D,$D151)</f>
        <v>0</v>
      </c>
      <c r="K151" s="18">
        <f>SUMIFS(Fluxo!$N:$N,Fluxo!$S:$S,"&gt;"&amp;J$5,Fluxo!$S:$S,"&lt;="&amp;K$5,Fluxo!$D:$D,$D151)</f>
        <v>0</v>
      </c>
      <c r="L151" s="18">
        <f>SUMIFS(Fluxo!$N:$N,Fluxo!$S:$S,"&gt;"&amp;K$5,Fluxo!$S:$S,"&lt;="&amp;L$5,Fluxo!$D:$D,$D151)</f>
        <v>0</v>
      </c>
      <c r="M151" s="18">
        <f>SUMIFS(Fluxo!$N:$N,Fluxo!$S:$S,"&gt;"&amp;L$5,Fluxo!$S:$S,"&lt;="&amp;M$5,Fluxo!$D:$D,$D151)</f>
        <v>0</v>
      </c>
      <c r="N151" s="18">
        <f>SUMIFS(Fluxo!$N:$N,Fluxo!$S:$S,"&gt;"&amp;M$5,Fluxo!$S:$S,"&lt;="&amp;N$5,Fluxo!$D:$D,$D151)</f>
        <v>0</v>
      </c>
      <c r="O151" s="18">
        <f>SUMIFS(Fluxo!$N:$N,Fluxo!$S:$S,"&gt;"&amp;N$5,Fluxo!$S:$S,"&lt;="&amp;O$5,Fluxo!$D:$D,$D151)</f>
        <v>0</v>
      </c>
      <c r="P151" s="18">
        <f>SUMIFS(Fluxo!$N:$N,Fluxo!$S:$S,"&gt;"&amp;O$5,Fluxo!$S:$S,"&lt;="&amp;P$5,Fluxo!$D:$D,$D151)</f>
        <v>10000</v>
      </c>
      <c r="Q151" s="18">
        <f>SUMIFS(Fluxo!$N:$N,Fluxo!$S:$S,"&gt;"&amp;P$5,Fluxo!$S:$S,"&lt;="&amp;Q$5,Fluxo!$D:$D,$D151)</f>
        <v>2508.56</v>
      </c>
      <c r="R151" s="18">
        <f>SUMIFS(Fluxo!$N:$N,Fluxo!$S:$S,"&gt;"&amp;Q$5,Fluxo!$S:$S,"&lt;="&amp;R$5,Fluxo!$D:$D,$D151)</f>
        <v>2516.9699999999998</v>
      </c>
      <c r="S151" s="18">
        <f>SUMIFS(Fluxo!$N:$N,Fluxo!$S:$S,"&gt;"&amp;R$5,Fluxo!$S:$S,"&lt;="&amp;S$5,Fluxo!$D:$D,$D151)</f>
        <v>2515.2399999999998</v>
      </c>
      <c r="T151" s="18">
        <f>SUMIFS(Fluxo!$N:$N,Fluxo!$S:$S,"&gt;"&amp;S$5,Fluxo!$S:$S,"&lt;="&amp;T$5,Fluxo!$D:$D,$D151)</f>
        <v>504.59</v>
      </c>
      <c r="U151" s="18">
        <f>SUMIFS(Fluxo!$N:$N,Fluxo!$S:$S,"&gt;"&amp;T$5,Fluxo!$S:$S,"&lt;="&amp;U$5,Fluxo!$D:$D,$D151)</f>
        <v>2475.9899999999998</v>
      </c>
      <c r="V151" s="18">
        <f>SUMIFS(Fluxo!$N:$N,Fluxo!$S:$S,"&gt;"&amp;U$5,Fluxo!$S:$S,"&lt;="&amp;V$5,Fluxo!$D:$D,$D151)</f>
        <v>506.62</v>
      </c>
      <c r="W151" s="18">
        <f>SUMIFS(Fluxo!$N:$N,Fluxo!$S:$S,"&gt;"&amp;V$5,Fluxo!$S:$S,"&lt;="&amp;W$5,Fluxo!$D:$D,$D151)</f>
        <v>518.19000000000005</v>
      </c>
      <c r="X151" s="18">
        <f>SUMIFS(Fluxo!$N:$N,Fluxo!$S:$S,"&gt;"&amp;W$5,Fluxo!$S:$S,"&lt;="&amp;X$5,Fluxo!$D:$D,$D151)</f>
        <v>510.65</v>
      </c>
      <c r="Y151" s="18">
        <f>SUMIFS(Fluxo!$N:$N,Fluxo!$S:$S,"&gt;"&amp;X$5,Fluxo!$S:$S,"&lt;="&amp;Y$5,Fluxo!$D:$D,$D151)</f>
        <v>1050.71</v>
      </c>
      <c r="Z151" s="18">
        <f>SUMIFS(Fluxo!$N:$N,Fluxo!$S:$S,"&gt;"&amp;Y$5,Fluxo!$S:$S,"&lt;="&amp;Z$5,Fluxo!$D:$D,$D151)</f>
        <v>1037.48</v>
      </c>
      <c r="AA151" s="18">
        <f>SUMIFS(Fluxo!$N:$N,Fluxo!$S:$S,"&gt;"&amp;Z$5,Fluxo!$S:$S,"&lt;="&amp;AA$5,Fluxo!$D:$D,$D151)</f>
        <v>1044.98</v>
      </c>
      <c r="AB151" s="18">
        <f>SUMIFS(Fluxo!$N:$N,Fluxo!$S:$S,"&gt;"&amp;AA$5,Fluxo!$S:$S,"&lt;="&amp;AB$5,Fluxo!$D:$D,$D151)</f>
        <v>5203.8200000000006</v>
      </c>
      <c r="AC151" s="18">
        <f>SUMIFS(Fluxo!$N:$N,Fluxo!$S:$S,"&gt;"&amp;AB$5,Fluxo!$S:$S,"&lt;="&amp;AC$5,Fluxo!$D:$D,$D151)</f>
        <v>1052.26</v>
      </c>
      <c r="AD151" s="18">
        <f>SUMIFS(Fluxo!$N:$N,Fluxo!$S:$S,"&gt;"&amp;AC$5,Fluxo!$S:$S,"&lt;="&amp;AD$5,Fluxo!$D:$D,$D151)</f>
        <v>1052.26</v>
      </c>
      <c r="AE151" s="18">
        <f>SUMIFS(Fluxo!$N:$N,Fluxo!$S:$S,"&gt;"&amp;AD$5,Fluxo!$S:$S,"&lt;="&amp;AE$5,Fluxo!$D:$D,$D151)</f>
        <v>1052.26</v>
      </c>
      <c r="AF151" s="18">
        <f>SUMIFS(Fluxo!$N:$N,Fluxo!$S:$S,"&gt;"&amp;AE$5,Fluxo!$S:$S,"&lt;="&amp;AF$5,Fluxo!$D:$D,$D151)</f>
        <v>1052.26</v>
      </c>
      <c r="AG151" s="18">
        <f>SUMIFS(Fluxo!$N:$N,Fluxo!$S:$S,"&gt;"&amp;AF$5,Fluxo!$S:$S,"&lt;="&amp;AG$5,Fluxo!$D:$D,$D151)</f>
        <v>5261.3200000000006</v>
      </c>
      <c r="AH151" s="18">
        <f>SUMIFS(Fluxo!$N:$N,Fluxo!$S:$S,"&gt;"&amp;AG$5,Fluxo!$S:$S,"&lt;="&amp;AH$5,Fluxo!$D:$D,$D151)</f>
        <v>1052.26</v>
      </c>
      <c r="AI151" s="18">
        <f>SUMIFS(Fluxo!$N:$N,Fluxo!$S:$S,"&gt;"&amp;AH$5,Fluxo!$S:$S,"&lt;="&amp;AI$5,Fluxo!$D:$D,$D151)</f>
        <v>1052.26</v>
      </c>
      <c r="AJ151" s="18">
        <f>SUMIFS(Fluxo!$N:$N,Fluxo!$S:$S,"&gt;"&amp;AI$5,Fluxo!$S:$S,"&lt;="&amp;AJ$5,Fluxo!$D:$D,$D151)</f>
        <v>1052.26</v>
      </c>
      <c r="AK151" s="18">
        <f>SUMIFS(Fluxo!$N:$N,Fluxo!$S:$S,"&gt;"&amp;AJ$5,Fluxo!$S:$S,"&lt;="&amp;AK$5,Fluxo!$D:$D,$D151)</f>
        <v>1052.26</v>
      </c>
      <c r="AL151" s="18">
        <f>SUMIFS(Fluxo!$N:$N,Fluxo!$S:$S,"&gt;"&amp;AK$5,Fluxo!$S:$S,"&lt;="&amp;AL$5,Fluxo!$D:$D,$D151)</f>
        <v>1052.26</v>
      </c>
      <c r="AM151" s="18">
        <f>SUMIFS(Fluxo!$N:$N,Fluxo!$S:$S,"&gt;"&amp;AL$5,Fluxo!$S:$S,"&lt;="&amp;AM$5,Fluxo!$D:$D,$D151)</f>
        <v>5261.3200000000006</v>
      </c>
      <c r="AN151" s="18">
        <f>SUMIFS(Fluxo!$N:$N,Fluxo!$S:$S,"&gt;"&amp;AM$5,Fluxo!$S:$S,"&lt;="&amp;AN$5,Fluxo!$D:$D,$D151)</f>
        <v>1052.26</v>
      </c>
      <c r="AO151" s="18">
        <f>SUMIFS(Fluxo!$N:$N,Fluxo!$S:$S,"&gt;"&amp;AN$5,Fluxo!$S:$S,"&lt;="&amp;AO$5,Fluxo!$D:$D,$D151)</f>
        <v>1052.26</v>
      </c>
      <c r="AP151" s="18">
        <f>SUMIFS(Fluxo!$N:$N,Fluxo!$S:$S,"&gt;"&amp;AO$5,Fluxo!$S:$S,"&lt;="&amp;AP$5,Fluxo!$D:$D,$D151)</f>
        <v>1052.26</v>
      </c>
      <c r="AQ151" s="18">
        <f>SUMIFS(Fluxo!$N:$N,Fluxo!$S:$S,"&gt;"&amp;AP$5,Fluxo!$S:$S,"&lt;="&amp;AQ$5,Fluxo!$D:$D,$D151)</f>
        <v>1052.26</v>
      </c>
      <c r="AR151" s="18">
        <f>SUMIFS(Fluxo!$N:$N,Fluxo!$S:$S,"&gt;"&amp;AQ$5,Fluxo!$S:$S,"&lt;="&amp;AR$5,Fluxo!$D:$D,$D151)</f>
        <v>1052.26</v>
      </c>
      <c r="AS151" s="18">
        <f>SUMIFS(Fluxo!$N:$N,Fluxo!$S:$S,"&gt;"&amp;AR$5,Fluxo!$S:$S,"&lt;="&amp;AS$5,Fluxo!$D:$D,$D151)</f>
        <v>5261.3200000000006</v>
      </c>
      <c r="AT151" s="18">
        <f>SUMIFS(Fluxo!$N:$N,Fluxo!$S:$S,"&gt;"&amp;AS$5,Fluxo!$S:$S,"&lt;="&amp;AT$5,Fluxo!$D:$D,$D151)</f>
        <v>279642.18</v>
      </c>
      <c r="AU151" s="18">
        <f>SUMIFS(Fluxo!$N:$N,Fluxo!$S:$S,"&gt;"&amp;AT$5,Fluxo!$S:$S,"&lt;="&amp;AU$5,Fluxo!$D:$D,$D151)</f>
        <v>0</v>
      </c>
      <c r="AV151" s="18">
        <f>SUMIFS(Fluxo!$N:$N,Fluxo!$S:$S,"&gt;"&amp;AU$5,Fluxo!$S:$S,"&lt;="&amp;AV$5,Fluxo!$D:$D,$D151)</f>
        <v>0</v>
      </c>
      <c r="AW151" s="18">
        <f>SUMIFS(Fluxo!$N:$N,Fluxo!$S:$S,"&gt;"&amp;AV$5,Fluxo!$S:$S,"&lt;="&amp;AW$5,Fluxo!$D:$D,$D151)</f>
        <v>0</v>
      </c>
      <c r="AX151" s="18">
        <f>SUMIFS(Fluxo!$N:$N,Fluxo!$S:$S,"&gt;"&amp;AW$5,Fluxo!$S:$S,"&lt;="&amp;AX$5,Fluxo!$D:$D,$D151)</f>
        <v>184.95</v>
      </c>
      <c r="AY151" s="18">
        <f>SUMIFS(Fluxo!$N:$N,Fluxo!$S:$S,"&gt;"&amp;AX$5,Fluxo!$S:$S,"&lt;="&amp;AY$5,Fluxo!$D:$D,$D151)</f>
        <v>0</v>
      </c>
      <c r="AZ151" s="18">
        <f>SUMIFS(Fluxo!$N:$N,Fluxo!$S:$S,"&gt;"&amp;AY$5,Fluxo!$S:$S,"&lt;="&amp;AZ$5,Fluxo!$D:$D,$D151)</f>
        <v>0</v>
      </c>
      <c r="BA151" s="18">
        <f>SUMIFS(Fluxo!$N:$N,Fluxo!$S:$S,"&gt;"&amp;AZ$5,Fluxo!$S:$S,"&lt;="&amp;BA$5,Fluxo!$D:$D,$D151)</f>
        <v>0</v>
      </c>
      <c r="BB151" s="18">
        <f>SUMIFS(Fluxo!$N:$N,Fluxo!$S:$S,"&gt;"&amp;BA$5,Fluxo!$S:$S,"&lt;="&amp;BB$5,Fluxo!$D:$D,$D151)</f>
        <v>0</v>
      </c>
      <c r="BC151" s="18">
        <f>SUMIFS(Fluxo!$N:$N,Fluxo!$S:$S,"&gt;"&amp;BB$5,Fluxo!$S:$S,"&lt;="&amp;BC$5,Fluxo!$D:$D,$D151)</f>
        <v>0</v>
      </c>
      <c r="BD151" s="18">
        <f>SUMIFS(Fluxo!$N:$N,Fluxo!$S:$S,"&gt;"&amp;BC$5,Fluxo!$S:$S,"&lt;="&amp;BD$5,Fluxo!$D:$D,$D151)</f>
        <v>0</v>
      </c>
      <c r="BE151" s="18">
        <f>SUMIFS(Fluxo!$N:$N,Fluxo!$S:$S,"&gt;"&amp;BD$5,Fluxo!$S:$S,"&lt;="&amp;BE$5,Fluxo!$D:$D,$D151)</f>
        <v>0</v>
      </c>
      <c r="BF151" s="18">
        <f>SUMIFS(Fluxo!$N:$N,Fluxo!$S:$S,"&gt;"&amp;BE$5,Fluxo!$S:$S,"&lt;="&amp;BF$5,Fluxo!$D:$D,$D151)</f>
        <v>0</v>
      </c>
      <c r="BG151" s="18">
        <f>SUMIFS(Fluxo!$N:$N,Fluxo!$S:$S,"&gt;"&amp;BF$5,Fluxo!$S:$S,"&lt;="&amp;BG$5,Fluxo!$D:$D,$D151)</f>
        <v>0</v>
      </c>
      <c r="BH151" s="18">
        <f>SUMIFS(Fluxo!$N:$N,Fluxo!$S:$S,"&gt;"&amp;BG$5,Fluxo!$S:$S,"&lt;="&amp;BH$5,Fluxo!$D:$D,$D151)</f>
        <v>0</v>
      </c>
      <c r="BI151" s="18">
        <f>SUMIFS(Fluxo!$N:$N,Fluxo!$S:$S,"&gt;"&amp;BH$5,Fluxo!$S:$S,"&lt;="&amp;BI$5,Fluxo!$D:$D,$D151)</f>
        <v>0</v>
      </c>
      <c r="BJ151" s="18">
        <f>SUMIFS(Fluxo!$N:$N,Fluxo!$S:$S,"&gt;"&amp;BI$5,Fluxo!$S:$S,"&lt;="&amp;BJ$5,Fluxo!$D:$D,$D151)</f>
        <v>0</v>
      </c>
      <c r="BK151" s="18">
        <f>SUMIFS(Fluxo!$N:$N,Fluxo!$S:$S,"&gt;"&amp;BJ$5,Fluxo!$S:$S,"&lt;="&amp;BK$5,Fluxo!$D:$D,$D151)</f>
        <v>0</v>
      </c>
      <c r="BL151" s="18">
        <f>SUMIFS(Fluxo!$N:$N,Fluxo!$S:$S,"&gt;"&amp;BK$5,Fluxo!$S:$S,"&lt;="&amp;BL$5,Fluxo!$D:$D,$D151)</f>
        <v>0</v>
      </c>
      <c r="BM151" s="18">
        <f>SUMIFS(Fluxo!$N:$N,Fluxo!$S:$S,"&gt;"&amp;BL$5,Fluxo!$S:$S,"&lt;="&amp;BM$5,Fluxo!$D:$D,$D151)</f>
        <v>0</v>
      </c>
      <c r="BN151" s="18">
        <f>SUMIFS(Fluxo!$N:$N,Fluxo!$S:$S,"&gt;"&amp;BM$5,Fluxo!$S:$S,"&lt;="&amp;BN$5,Fluxo!$D:$D,$D151)</f>
        <v>0</v>
      </c>
      <c r="BO151" s="18">
        <f>SUMIFS(Fluxo!$N:$N,Fluxo!$S:$S,"&gt;"&amp;BN$5,Fluxo!$S:$S,"&lt;="&amp;BO$5,Fluxo!$D:$D,$D151)</f>
        <v>0</v>
      </c>
      <c r="BP151" s="18">
        <f>SUMIFS(Fluxo!$N:$N,Fluxo!$S:$S,"&gt;"&amp;BO$5,Fluxo!$S:$S,"&lt;="&amp;BP$5,Fluxo!$D:$D,$D151)</f>
        <v>0</v>
      </c>
      <c r="BQ151" s="18">
        <f>SUMIFS(Fluxo!$N:$N,Fluxo!$S:$S,"&gt;"&amp;BP$5,Fluxo!$S:$S,"&lt;="&amp;BQ$5,Fluxo!$D:$D,$D151)</f>
        <v>0</v>
      </c>
      <c r="BR151" s="18">
        <f>SUMIFS(Fluxo!$N:$N,Fluxo!$S:$S,"&gt;"&amp;BQ$5,Fluxo!$S:$S,"&lt;="&amp;BR$5,Fluxo!$D:$D,$D151)</f>
        <v>0</v>
      </c>
      <c r="BS151" s="18">
        <f>SUMIFS(Fluxo!$N:$N,Fluxo!$S:$S,"&gt;"&amp;BR$5,Fluxo!$S:$S,"&lt;="&amp;BS$5,Fluxo!$D:$D,$D151)</f>
        <v>0</v>
      </c>
      <c r="BT151" s="18">
        <f>SUMIFS(Fluxo!$N:$N,Fluxo!$S:$S,"&gt;"&amp;BS$5,Fluxo!$S:$S,"&lt;="&amp;BT$5,Fluxo!$D:$D,$D151)</f>
        <v>0</v>
      </c>
      <c r="BU151" s="18">
        <f>SUMIFS(Fluxo!$N:$N,Fluxo!$S:$S,"&gt;"&amp;BT$5,Fluxo!$S:$S,"&lt;="&amp;BU$5,Fluxo!$D:$D,$D151)</f>
        <v>0</v>
      </c>
      <c r="BV151" s="18">
        <f>SUMIFS(Fluxo!$N:$N,Fluxo!$S:$S,"&gt;"&amp;BU$5,Fluxo!$S:$S,"&lt;="&amp;BV$5,Fluxo!$D:$D,$D151)</f>
        <v>0</v>
      </c>
      <c r="BW151" s="18">
        <f>SUMIFS(Fluxo!$N:$N,Fluxo!$S:$S,"&gt;"&amp;BV$5,Fluxo!$S:$S,"&lt;="&amp;BW$5,Fluxo!$D:$D,$D151)</f>
        <v>0</v>
      </c>
      <c r="BX151" s="18">
        <f>SUMIFS(Fluxo!$N:$N,Fluxo!$S:$S,"&gt;"&amp;BW$5,Fluxo!$S:$S,"&lt;="&amp;BX$5,Fluxo!$D:$D,$D151)</f>
        <v>0</v>
      </c>
      <c r="BY151" s="18">
        <f>SUMIFS(Fluxo!$N:$N,Fluxo!$S:$S,"&gt;"&amp;BX$5,Fluxo!$S:$S,"&lt;="&amp;BY$5,Fluxo!$D:$D,$D151)</f>
        <v>0</v>
      </c>
      <c r="BZ151" s="18">
        <f>SUMIFS(Fluxo!$N:$N,Fluxo!$S:$S,"&gt;"&amp;BY$5,Fluxo!$S:$S,"&lt;="&amp;BZ$5,Fluxo!$D:$D,$D151)</f>
        <v>0</v>
      </c>
      <c r="CA151" s="18">
        <f>SUMIFS(Fluxo!$N:$N,Fluxo!$S:$S,"&gt;"&amp;BZ$5,Fluxo!$S:$S,"&lt;="&amp;CA$5,Fluxo!$D:$D,$D151)</f>
        <v>0</v>
      </c>
      <c r="CB151" s="18">
        <f>SUMIFS(Fluxo!$N:$N,Fluxo!$S:$S,"&gt;"&amp;CA$5,Fluxo!$S:$S,"&lt;="&amp;CB$5,Fluxo!$D:$D,$D151)</f>
        <v>0</v>
      </c>
      <c r="CC151" s="18">
        <f>SUMIFS(Fluxo!$N:$N,Fluxo!$S:$S,"&gt;"&amp;CB$5,Fluxo!$S:$S,"&lt;="&amp;CC$5,Fluxo!$D:$D,$D151)</f>
        <v>0</v>
      </c>
      <c r="CD151" s="18">
        <f>SUMIFS(Fluxo!$N:$N,Fluxo!$S:$S,"&gt;"&amp;CC$5,Fluxo!$S:$S,"&lt;="&amp;CD$5,Fluxo!$D:$D,$D151)</f>
        <v>0</v>
      </c>
      <c r="CE151" s="18">
        <f>SUMIFS(Fluxo!$N:$N,Fluxo!$S:$S,"&gt;"&amp;CD$5,Fluxo!$S:$S,"&lt;="&amp;CE$5,Fluxo!$D:$D,$D151)</f>
        <v>0</v>
      </c>
      <c r="CF151" s="18">
        <f>SUMIFS(Fluxo!$N:$N,Fluxo!$S:$S,"&gt;"&amp;CE$5,Fluxo!$S:$S,"&lt;="&amp;CF$5,Fluxo!$D:$D,$D151)</f>
        <v>0</v>
      </c>
      <c r="CG151" s="18">
        <f>SUMIFS(Fluxo!$N:$N,Fluxo!$S:$S,"&gt;"&amp;CF$5,Fluxo!$S:$S,"&lt;="&amp;CG$5,Fluxo!$D:$D,$D151)</f>
        <v>0</v>
      </c>
      <c r="CH151" s="18">
        <f>SUMIFS(Fluxo!$N:$N,Fluxo!$S:$S,"&gt;"&amp;CG$5,Fluxo!$S:$S,"&lt;="&amp;CH$5,Fluxo!$D:$D,$D151)</f>
        <v>0</v>
      </c>
      <c r="CI151" s="18">
        <f>SUMIFS(Fluxo!$N:$N,Fluxo!$S:$S,"&gt;"&amp;CH$5,Fluxo!$S:$S,"&lt;="&amp;CI$5,Fluxo!$D:$D,$D151)</f>
        <v>0</v>
      </c>
      <c r="CJ151" s="18">
        <f>SUMIFS(Fluxo!$N:$N,Fluxo!$S:$S,"&gt;"&amp;CI$5,Fluxo!$S:$S,"&lt;="&amp;CJ$5,Fluxo!$D:$D,$D151)</f>
        <v>0</v>
      </c>
      <c r="CK151" s="18">
        <f>SUMIFS(Fluxo!$N:$N,Fluxo!$S:$S,"&gt;"&amp;CJ$5,Fluxo!$S:$S,"&lt;="&amp;CK$5,Fluxo!$D:$D,$D151)</f>
        <v>0</v>
      </c>
      <c r="CL151" s="18">
        <f>SUMIFS(Fluxo!$N:$N,Fluxo!$S:$S,"&gt;"&amp;CK$5,Fluxo!$S:$S,"&lt;="&amp;CL$5,Fluxo!$D:$D,$D151)</f>
        <v>0</v>
      </c>
      <c r="CM151" s="18">
        <f>SUMIFS(Fluxo!$N:$N,Fluxo!$S:$S,"&gt;"&amp;CL$5,Fluxo!$S:$S,"&lt;="&amp;CM$5,Fluxo!$D:$D,$D151)</f>
        <v>0</v>
      </c>
      <c r="CN151" s="18">
        <f>SUMIFS(Fluxo!$N:$N,Fluxo!$S:$S,"&gt;"&amp;CM$5,Fluxo!$S:$S,"&lt;="&amp;CN$5,Fluxo!$D:$D,$D151)</f>
        <v>0</v>
      </c>
      <c r="CO151" s="18">
        <f>SUMIFS(Fluxo!$N:$N,Fluxo!$S:$S,"&gt;"&amp;CN$5,Fluxo!$S:$S,"&lt;="&amp;CO$5,Fluxo!$D:$D,$D151)</f>
        <v>0</v>
      </c>
      <c r="CP151" s="18">
        <f>SUMIFS(Fluxo!$N:$N,Fluxo!$S:$S,"&gt;"&amp;CO$5,Fluxo!$S:$S,"&lt;="&amp;CP$5,Fluxo!$D:$D,$D151)</f>
        <v>0</v>
      </c>
      <c r="CQ151" s="18">
        <f>SUMIFS(Fluxo!$N:$N,Fluxo!$S:$S,"&gt;"&amp;CP$5,Fluxo!$S:$S,"&lt;="&amp;CQ$5,Fluxo!$D:$D,$D151)</f>
        <v>0</v>
      </c>
      <c r="CR151" s="18">
        <f>SUMIFS(Fluxo!$N:$N,Fluxo!$S:$S,"&gt;"&amp;CQ$5,Fluxo!$S:$S,"&lt;="&amp;CR$5,Fluxo!$D:$D,$D151)</f>
        <v>0</v>
      </c>
      <c r="CS151" s="18">
        <f>SUMIFS(Fluxo!$N:$N,Fluxo!$S:$S,"&gt;"&amp;CR$5,Fluxo!$S:$S,"&lt;="&amp;CS$5,Fluxo!$D:$D,$D151)</f>
        <v>0</v>
      </c>
      <c r="CT151" s="18">
        <f>SUMIFS(Fluxo!$N:$N,Fluxo!$S:$S,"&gt;"&amp;CS$5,Fluxo!$S:$S,"&lt;="&amp;CT$5,Fluxo!$D:$D,$D151)</f>
        <v>0</v>
      </c>
      <c r="CU151" s="18">
        <f>SUMIFS(Fluxo!$N:$N,Fluxo!$S:$S,"&gt;"&amp;CT$5,Fluxo!$S:$S,"&lt;="&amp;CU$5,Fluxo!$D:$D,$D151)</f>
        <v>0</v>
      </c>
      <c r="CV151" s="18">
        <f>SUMIFS(Fluxo!$N:$N,Fluxo!$S:$S,"&gt;"&amp;CU$5,Fluxo!$S:$S,"&lt;="&amp;CV$5,Fluxo!$D:$D,$D151)</f>
        <v>0</v>
      </c>
      <c r="CW151" s="18">
        <f>SUMIFS(Fluxo!$N:$N,Fluxo!$S:$S,"&gt;"&amp;CV$5,Fluxo!$S:$S,"&lt;="&amp;CW$5,Fluxo!$D:$D,$D151)</f>
        <v>0</v>
      </c>
      <c r="CX151" s="18">
        <f>SUMIFS(Fluxo!$N:$N,Fluxo!$S:$S,"&gt;"&amp;CW$5,Fluxo!$S:$S,"&lt;="&amp;CX$5,Fluxo!$D:$D,$D151)</f>
        <v>0</v>
      </c>
      <c r="CY151" s="18">
        <f>SUMIFS(Fluxo!$N:$N,Fluxo!$S:$S,"&gt;"&amp;CX$5,Fluxo!$S:$S,"&lt;="&amp;CY$5,Fluxo!$D:$D,$D151)</f>
        <v>0</v>
      </c>
      <c r="CZ151" s="18">
        <f>SUMIFS(Fluxo!$N:$N,Fluxo!$S:$S,"&gt;"&amp;CY$5,Fluxo!$S:$S,"&lt;="&amp;CZ$5,Fluxo!$D:$D,$D151)</f>
        <v>0</v>
      </c>
      <c r="DA151" s="18">
        <f>SUMIFS(Fluxo!$N:$N,Fluxo!$S:$S,"&gt;"&amp;CZ$5,Fluxo!$S:$S,"&lt;="&amp;DA$5,Fluxo!$D:$D,$D151)</f>
        <v>0</v>
      </c>
      <c r="DB151" s="18">
        <f>SUMIFS(Fluxo!$N:$N,Fluxo!$S:$S,"&gt;"&amp;DA$5,Fluxo!$S:$S,"&lt;="&amp;DB$5,Fluxo!$D:$D,$D151)</f>
        <v>0</v>
      </c>
      <c r="DC151" s="18">
        <f>SUMIFS(Fluxo!$N:$N,Fluxo!$S:$S,"&gt;"&amp;DB$5,Fluxo!$S:$S,"&lt;="&amp;DC$5,Fluxo!$D:$D,$D151)</f>
        <v>0</v>
      </c>
      <c r="DD151" s="18">
        <f>SUMIFS(Fluxo!$N:$N,Fluxo!$S:$S,"&gt;"&amp;DC$5,Fluxo!$S:$S,"&lt;="&amp;DD$5,Fluxo!$D:$D,$D151)</f>
        <v>0</v>
      </c>
      <c r="DE151" s="18">
        <f>SUMIFS(Fluxo!$N:$N,Fluxo!$S:$S,"&gt;"&amp;DD$5,Fluxo!$S:$S,"&lt;="&amp;DE$5,Fluxo!$D:$D,$D151)</f>
        <v>0</v>
      </c>
      <c r="DF151" s="18">
        <f>SUMIFS(Fluxo!$N:$N,Fluxo!$S:$S,"&gt;"&amp;DE$5,Fluxo!$S:$S,"&lt;="&amp;DF$5,Fluxo!$D:$D,$D151)</f>
        <v>0</v>
      </c>
      <c r="DG151" s="18">
        <f>SUMIFS(Fluxo!$N:$N,Fluxo!$S:$S,"&gt;"&amp;DF$5,Fluxo!$S:$S,"&lt;="&amp;DG$5,Fluxo!$D:$D,$D151)</f>
        <v>0</v>
      </c>
      <c r="DH151" s="18">
        <f>SUMIFS(Fluxo!$N:$N,Fluxo!$S:$S,"&gt;"&amp;DG$5,Fluxo!$S:$S,"&lt;="&amp;DH$5,Fluxo!$D:$D,$D151)</f>
        <v>0</v>
      </c>
      <c r="DI151" s="18">
        <f>SUMIFS(Fluxo!$N:$N,Fluxo!$S:$S,"&gt;"&amp;DH$5,Fluxo!$S:$S,"&lt;="&amp;DI$5,Fluxo!$D:$D,$D151)</f>
        <v>0</v>
      </c>
      <c r="DJ151" s="18">
        <f>SUMIFS(Fluxo!$N:$N,Fluxo!$S:$S,"&gt;"&amp;DI$5,Fluxo!$S:$S,"&lt;="&amp;DJ$5,Fluxo!$D:$D,$D151)</f>
        <v>0</v>
      </c>
      <c r="DK151" s="18">
        <f>SUMIFS(Fluxo!$N:$N,Fluxo!$S:$S,"&gt;"&amp;DJ$5,Fluxo!$S:$S,"&lt;="&amp;DK$5,Fluxo!$D:$D,$D151)</f>
        <v>0</v>
      </c>
      <c r="DL151" s="18">
        <f>SUMIFS(Fluxo!$N:$N,Fluxo!$S:$S,"&gt;"&amp;DK$5,Fluxo!$S:$S,"&lt;="&amp;DL$5,Fluxo!$D:$D,$D151)</f>
        <v>0</v>
      </c>
      <c r="DM151" s="18">
        <f>SUMIFS(Fluxo!$N:$N,Fluxo!$S:$S,"&gt;"&amp;DL$5,Fluxo!$S:$S,"&lt;="&amp;DM$5,Fluxo!$D:$D,$D151)</f>
        <v>0</v>
      </c>
      <c r="DN151" s="18">
        <f>SUMIFS(Fluxo!$N:$N,Fluxo!$S:$S,"&gt;"&amp;DM$5,Fluxo!$S:$S,"&lt;="&amp;DN$5,Fluxo!$D:$D,$D151)</f>
        <v>0</v>
      </c>
      <c r="DO151" s="18">
        <f>SUMIFS(Fluxo!$N:$N,Fluxo!$S:$S,"&gt;"&amp;DN$5,Fluxo!$S:$S,"&lt;="&amp;DO$5,Fluxo!$D:$D,$D151)</f>
        <v>0</v>
      </c>
      <c r="DP151" s="18">
        <f>SUMIFS(Fluxo!$N:$N,Fluxo!$S:$S,"&gt;"&amp;DO$5,Fluxo!$S:$S,"&lt;="&amp;DP$5,Fluxo!$D:$D,$D151)</f>
        <v>0</v>
      </c>
      <c r="DQ151" s="18">
        <f>SUMIFS(Fluxo!$N:$N,Fluxo!$S:$S,"&gt;"&amp;DP$5,Fluxo!$S:$S,"&lt;="&amp;DQ$5,Fluxo!$D:$D,$D151)</f>
        <v>0</v>
      </c>
      <c r="DR151" s="18">
        <f>SUMIFS(Fluxo!$N:$N,Fluxo!$S:$S,"&gt;"&amp;DQ$5,Fluxo!$S:$S,"&lt;="&amp;DR$5,Fluxo!$D:$D,$D151)</f>
        <v>0</v>
      </c>
      <c r="DS151" s="18">
        <f>SUMIFS(Fluxo!$N:$N,Fluxo!$S:$S,"&gt;"&amp;DR$5,Fluxo!$S:$S,"&lt;="&amp;DS$5,Fluxo!$D:$D,$D151)</f>
        <v>0</v>
      </c>
      <c r="DT151" s="18">
        <f>SUMIFS(Fluxo!$N:$N,Fluxo!$S:$S,"&gt;"&amp;DS$5,Fluxo!$S:$S,"&lt;="&amp;DT$5,Fluxo!$D:$D,$D151)</f>
        <v>0</v>
      </c>
      <c r="DU151" s="18">
        <f>SUMIFS(Fluxo!$N:$N,Fluxo!$S:$S,"&gt;"&amp;DT$5,Fluxo!$S:$S,"&lt;="&amp;DU$5,Fluxo!$D:$D,$D151)</f>
        <v>0</v>
      </c>
      <c r="DV151" s="18">
        <f>SUMIFS(Fluxo!$N:$N,Fluxo!$S:$S,"&gt;"&amp;DU$5,Fluxo!$S:$S,"&lt;="&amp;DV$5,Fluxo!$D:$D,$D151)</f>
        <v>0</v>
      </c>
      <c r="DW151" s="18">
        <f>SUMIFS(Fluxo!$N:$N,Fluxo!$S:$S,"&gt;"&amp;DV$5,Fluxo!$S:$S,"&lt;="&amp;DW$5,Fluxo!$D:$D,$D151)</f>
        <v>0</v>
      </c>
      <c r="DX151" s="18">
        <f>SUMIFS(Fluxo!$N:$N,Fluxo!$S:$S,"&gt;"&amp;DW$5,Fluxo!$S:$S,"&lt;="&amp;DX$5,Fluxo!$D:$D,$D151)</f>
        <v>0</v>
      </c>
      <c r="DY151" s="18">
        <f>SUMIFS(Fluxo!$N:$N,Fluxo!$S:$S,"&gt;"&amp;DX$5,Fluxo!$S:$S,"&lt;="&amp;DY$5,Fluxo!$D:$D,$D151)</f>
        <v>0</v>
      </c>
      <c r="DZ151" s="18">
        <f>SUMIFS(Fluxo!$N:$N,Fluxo!$S:$S,"&gt;"&amp;DY$5,Fluxo!$S:$S,"&lt;="&amp;DZ$5,Fluxo!$D:$D,$D151)</f>
        <v>0</v>
      </c>
      <c r="EA151" s="18">
        <f>SUMIFS(Fluxo!$N:$N,Fluxo!$S:$S,"&gt;"&amp;DZ$5,Fluxo!$S:$S,"&lt;="&amp;EA$5,Fluxo!$D:$D,$D151)</f>
        <v>0</v>
      </c>
      <c r="EB151" s="18">
        <f>SUMIFS(Fluxo!$N:$N,Fluxo!$S:$S,"&gt;"&amp;EA$5,Fluxo!$S:$S,"&lt;="&amp;EB$5,Fluxo!$D:$D,$D151)</f>
        <v>0</v>
      </c>
      <c r="EC151" s="18">
        <f>SUMIFS(Fluxo!$N:$N,Fluxo!$S:$S,"&gt;"&amp;EB$5,Fluxo!$S:$S,"&lt;="&amp;EC$5,Fluxo!$D:$D,$D151)</f>
        <v>0</v>
      </c>
      <c r="ED151" s="18">
        <f>SUMIFS(Fluxo!$N:$N,Fluxo!$S:$S,"&gt;"&amp;EC$5,Fluxo!$S:$S,"&lt;="&amp;ED$5,Fluxo!$D:$D,$D151)</f>
        <v>0</v>
      </c>
      <c r="EE151" s="18">
        <f>SUMIFS(Fluxo!$N:$N,Fluxo!$S:$S,"&gt;"&amp;ED$5,Fluxo!$S:$S,"&lt;="&amp;EE$5,Fluxo!$D:$D,$D151)</f>
        <v>0</v>
      </c>
      <c r="EF151" s="18">
        <f>SUMIFS(Fluxo!$N:$N,Fluxo!$S:$S,"&gt;"&amp;EE$5,Fluxo!$S:$S,"&lt;="&amp;EF$5,Fluxo!$D:$D,$D151)</f>
        <v>0</v>
      </c>
      <c r="EG151" s="18">
        <f>SUMIFS(Fluxo!$N:$N,Fluxo!$S:$S,"&gt;"&amp;EF$5,Fluxo!$S:$S,"&lt;="&amp;EG$5,Fluxo!$D:$D,$D151)</f>
        <v>0</v>
      </c>
      <c r="EH151" s="18">
        <f>SUMIFS(Fluxo!$N:$N,Fluxo!$S:$S,"&gt;"&amp;EG$5,Fluxo!$S:$S,"&lt;="&amp;EH$5,Fluxo!$D:$D,$D151)</f>
        <v>0</v>
      </c>
      <c r="EI151" s="18">
        <f>SUMIFS(Fluxo!$N:$N,Fluxo!$S:$S,"&gt;"&amp;EH$5,Fluxo!$S:$S,"&lt;="&amp;EI$5,Fluxo!$D:$D,$D151)</f>
        <v>0</v>
      </c>
      <c r="EJ151" s="18">
        <f>SUMIFS(Fluxo!$N:$N,Fluxo!$S:$S,"&gt;"&amp;EI$5,Fluxo!$S:$S,"&lt;="&amp;EJ$5,Fluxo!$D:$D,$D151)</f>
        <v>0</v>
      </c>
      <c r="EK151" s="18">
        <f>SUMIFS(Fluxo!$N:$N,Fluxo!$S:$S,"&gt;"&amp;EJ$5,Fluxo!$S:$S,"&lt;="&amp;EK$5,Fluxo!$D:$D,$D151)</f>
        <v>0</v>
      </c>
      <c r="EL151" s="18">
        <f>SUMIFS(Fluxo!$N:$N,Fluxo!$S:$S,"&gt;"&amp;EK$5,Fluxo!$S:$S,"&lt;="&amp;EL$5,Fluxo!$D:$D,$D151)</f>
        <v>0</v>
      </c>
      <c r="EM151" s="18">
        <f>SUMIFS(Fluxo!$N:$N,Fluxo!$S:$S,"&gt;"&amp;EL$5,Fluxo!$S:$S,"&lt;="&amp;EM$5,Fluxo!$D:$D,$D151)</f>
        <v>0</v>
      </c>
      <c r="EN151" s="18">
        <f>SUMIFS(Fluxo!$N:$N,Fluxo!$S:$S,"&gt;"&amp;EM$5,Fluxo!$S:$S,"&lt;="&amp;EN$5,Fluxo!$D:$D,$D151)</f>
        <v>0</v>
      </c>
      <c r="EO151" s="18">
        <f>SUMIFS(Fluxo!$N:$N,Fluxo!$S:$S,"&gt;"&amp;EN$5,Fluxo!$S:$S,"&lt;="&amp;EO$5,Fluxo!$D:$D,$D151)</f>
        <v>0</v>
      </c>
      <c r="EP151" s="18">
        <f>SUMIFS(Fluxo!$N:$N,Fluxo!$S:$S,"&gt;"&amp;EO$5,Fluxo!$S:$S,"&lt;="&amp;EP$5,Fluxo!$D:$D,$D151)</f>
        <v>0</v>
      </c>
      <c r="EQ151" s="18">
        <f>SUMIFS(Fluxo!$N:$N,Fluxo!$S:$S,"&gt;"&amp;EP$5,Fluxo!$S:$S,"&lt;="&amp;EQ$5,Fluxo!$D:$D,$D151)</f>
        <v>0</v>
      </c>
      <c r="ER151" s="18">
        <f>SUMIFS(Fluxo!$N:$N,Fluxo!$S:$S,"&gt;"&amp;EQ$5,Fluxo!$S:$S,"&lt;="&amp;ER$5,Fluxo!$D:$D,$D151)</f>
        <v>0</v>
      </c>
      <c r="ES151" s="18">
        <f>SUMIFS(Fluxo!$N:$N,Fluxo!$S:$S,"&gt;"&amp;ER$5,Fluxo!$S:$S,"&lt;="&amp;ES$5,Fluxo!$D:$D,$D151)</f>
        <v>0</v>
      </c>
      <c r="ET151" s="18">
        <f>SUMIFS(Fluxo!$N:$N,Fluxo!$S:$S,"&gt;"&amp;ES$5,Fluxo!$S:$S,"&lt;="&amp;ET$5,Fluxo!$D:$D,$D151)</f>
        <v>0</v>
      </c>
      <c r="EU151" s="18">
        <f>SUMIFS(Fluxo!$N:$N,Fluxo!$S:$S,"&gt;"&amp;ET$5,Fluxo!$S:$S,"&lt;="&amp;EU$5,Fluxo!$D:$D,$D151)</f>
        <v>0</v>
      </c>
      <c r="EV151" s="18">
        <f>SUMIFS(Fluxo!$N:$N,Fluxo!$S:$S,"&gt;"&amp;EU$5,Fluxo!$S:$S,"&lt;="&amp;EV$5,Fluxo!$D:$D,$D151)</f>
        <v>0</v>
      </c>
      <c r="EW151" s="18">
        <f>SUMIFS(Fluxo!$N:$N,Fluxo!$S:$S,"&gt;"&amp;EV$5,Fluxo!$S:$S,"&lt;="&amp;EW$5,Fluxo!$D:$D,$D151)</f>
        <v>0</v>
      </c>
      <c r="EX151" s="18">
        <f>SUMIFS(Fluxo!$N:$N,Fluxo!$S:$S,"&gt;"&amp;EW$5,Fluxo!$S:$S,"&lt;="&amp;EX$5,Fluxo!$D:$D,$D151)</f>
        <v>0</v>
      </c>
      <c r="EY151" s="18">
        <f>SUMIFS(Fluxo!$N:$N,Fluxo!$S:$S,"&gt;"&amp;EX$5,Fluxo!$S:$S,"&lt;="&amp;EY$5,Fluxo!$D:$D,$D151)</f>
        <v>0</v>
      </c>
      <c r="EZ151" s="18">
        <f>SUMIFS(Fluxo!$N:$N,Fluxo!$S:$S,"&gt;"&amp;EY$5,Fluxo!$S:$S,"&lt;="&amp;EZ$5,Fluxo!$D:$D,$D151)</f>
        <v>0</v>
      </c>
      <c r="FA151" s="18">
        <f>SUMIFS(Fluxo!$N:$N,Fluxo!$S:$S,"&gt;"&amp;EZ$5,Fluxo!$S:$S,"&lt;="&amp;FA$5,Fluxo!$D:$D,$D151)</f>
        <v>0</v>
      </c>
      <c r="FB151" s="18">
        <f>SUMIFS(Fluxo!$N:$N,Fluxo!$S:$S,"&gt;"&amp;FA$5,Fluxo!$S:$S,"&lt;="&amp;FB$5,Fluxo!$D:$D,$D151)</f>
        <v>0</v>
      </c>
      <c r="FC151" s="18">
        <f>SUMIFS(Fluxo!$N:$N,Fluxo!$S:$S,"&gt;"&amp;FB$5,Fluxo!$S:$S,"&lt;="&amp;FC$5,Fluxo!$D:$D,$D151)</f>
        <v>0</v>
      </c>
      <c r="FD151" s="18">
        <f>SUMIFS(Fluxo!$N:$N,Fluxo!$S:$S,"&gt;"&amp;FC$5,Fluxo!$S:$S,"&lt;="&amp;FD$5,Fluxo!$D:$D,$D151)</f>
        <v>0</v>
      </c>
      <c r="FE151" s="18">
        <f>SUMIFS(Fluxo!$N:$N,Fluxo!$S:$S,"&gt;"&amp;FD$5,Fluxo!$S:$S,"&lt;="&amp;FE$5,Fluxo!$D:$D,$D151)</f>
        <v>0</v>
      </c>
      <c r="FF151" s="18">
        <f>SUMIFS(Fluxo!$N:$N,Fluxo!$S:$S,"&gt;"&amp;FE$5,Fluxo!$S:$S,"&lt;="&amp;FF$5,Fluxo!$D:$D,$D151)</f>
        <v>0</v>
      </c>
      <c r="FG151" s="18">
        <f>SUMIFS(Fluxo!$N:$N,Fluxo!$S:$S,"&gt;"&amp;FF$5,Fluxo!$S:$S,"&lt;="&amp;FG$5,Fluxo!$D:$D,$D151)</f>
        <v>0</v>
      </c>
      <c r="FH151" s="18">
        <f>SUMIFS(Fluxo!$N:$N,Fluxo!$S:$S,"&gt;"&amp;FG$5,Fluxo!$S:$S,"&lt;="&amp;FH$5,Fluxo!$D:$D,$D151)</f>
        <v>0</v>
      </c>
      <c r="FI151" s="18">
        <f>SUMIFS(Fluxo!$N:$N,Fluxo!$S:$S,"&gt;"&amp;FH$5,Fluxo!$S:$S,"&lt;="&amp;FI$5,Fluxo!$D:$D,$D151)</f>
        <v>0</v>
      </c>
      <c r="FJ151" s="18">
        <f>SUMIFS(Fluxo!$N:$N,Fluxo!$S:$S,"&gt;"&amp;FI$5,Fluxo!$S:$S,"&lt;="&amp;FJ$5,Fluxo!$D:$D,$D151)</f>
        <v>0</v>
      </c>
      <c r="FK151" s="18">
        <f>SUMIFS(Fluxo!$N:$N,Fluxo!$S:$S,"&gt;"&amp;FJ$5,Fluxo!$S:$S,"&lt;="&amp;FK$5,Fluxo!$D:$D,$D151)</f>
        <v>0</v>
      </c>
      <c r="FL151" s="18">
        <f>SUMIFS(Fluxo!$N:$N,Fluxo!$S:$S,"&gt;"&amp;FK$5,Fluxo!$S:$S,"&lt;="&amp;FL$5,Fluxo!$D:$D,$D151)</f>
        <v>0</v>
      </c>
      <c r="FM151" s="18">
        <f>SUMIFS(Fluxo!$N:$N,Fluxo!$S:$S,"&gt;"&amp;FL$5,Fluxo!$S:$S,"&lt;="&amp;FM$5,Fluxo!$D:$D,$D151)</f>
        <v>0</v>
      </c>
      <c r="FN151" s="18">
        <f>SUMIFS(Fluxo!$N:$N,Fluxo!$S:$S,"&gt;"&amp;FM$5,Fluxo!$S:$S,"&lt;="&amp;FN$5,Fluxo!$D:$D,$D151)</f>
        <v>0</v>
      </c>
      <c r="FO151" s="18">
        <f>SUMIFS(Fluxo!$N:$N,Fluxo!$S:$S,"&gt;"&amp;FN$5,Fluxo!$S:$S,"&lt;="&amp;FO$5,Fluxo!$D:$D,$D151)</f>
        <v>0</v>
      </c>
      <c r="FP151" s="18">
        <f>SUMIFS(Fluxo!$N:$N,Fluxo!$S:$S,"&gt;"&amp;FO$5,Fluxo!$S:$S,"&lt;="&amp;FP$5,Fluxo!$D:$D,$D151)</f>
        <v>0</v>
      </c>
      <c r="FQ151" s="18">
        <f>SUMIFS(Fluxo!$N:$N,Fluxo!$S:$S,"&gt;"&amp;FP$5,Fluxo!$S:$S,"&lt;="&amp;FQ$5,Fluxo!$D:$D,$D151)</f>
        <v>0</v>
      </c>
      <c r="FR151" s="18">
        <f>SUMIFS(Fluxo!$N:$N,Fluxo!$S:$S,"&gt;"&amp;FQ$5,Fluxo!$S:$S,"&lt;="&amp;FR$5,Fluxo!$D:$D,$D151)</f>
        <v>0</v>
      </c>
      <c r="FS151" s="18">
        <f>SUMIFS(Fluxo!$N:$N,Fluxo!$S:$S,"&gt;"&amp;FR$5,Fluxo!$S:$S,"&lt;="&amp;FS$5,Fluxo!$D:$D,$D151)</f>
        <v>0</v>
      </c>
      <c r="FT151" s="18">
        <f>SUMIFS(Fluxo!$N:$N,Fluxo!$S:$S,"&gt;"&amp;FS$5,Fluxo!$S:$S,"&lt;="&amp;FT$5,Fluxo!$D:$D,$D151)</f>
        <v>0</v>
      </c>
      <c r="FU151" s="18">
        <f>SUMIFS(Fluxo!$N:$N,Fluxo!$S:$S,"&gt;"&amp;FT$5,Fluxo!$S:$S,"&lt;="&amp;FU$5,Fluxo!$D:$D,$D151)</f>
        <v>0</v>
      </c>
      <c r="FV151" s="18">
        <f>SUMIFS(Fluxo!$N:$N,Fluxo!$S:$S,"&gt;"&amp;FU$5,Fluxo!$S:$S,"&lt;="&amp;FV$5,Fluxo!$D:$D,$D151)</f>
        <v>0</v>
      </c>
      <c r="FW151" s="18">
        <f>SUMIFS(Fluxo!$N:$N,Fluxo!$S:$S,"&gt;"&amp;FV$5,Fluxo!$S:$S,"&lt;="&amp;FW$5,Fluxo!$D:$D,$D151)</f>
        <v>0</v>
      </c>
      <c r="FX151" s="18">
        <f>SUMIFS(Fluxo!$N:$N,Fluxo!$S:$S,"&gt;"&amp;FW$5,Fluxo!$S:$S,"&lt;="&amp;FX$5,Fluxo!$D:$D,$D151)</f>
        <v>0</v>
      </c>
      <c r="FY151" s="18">
        <f>SUMIFS(Fluxo!$N:$N,Fluxo!$S:$S,"&gt;"&amp;FX$5,Fluxo!$S:$S,"&lt;="&amp;FY$5,Fluxo!$D:$D,$D151)</f>
        <v>0</v>
      </c>
      <c r="FZ151" s="18">
        <f>SUMIFS(Fluxo!$N:$N,Fluxo!$S:$S,"&gt;"&amp;FY$5,Fluxo!$S:$S,"&lt;="&amp;FZ$5,Fluxo!$D:$D,$D151)</f>
        <v>0</v>
      </c>
      <c r="GA151" s="18">
        <f>SUMIFS(Fluxo!$N:$N,Fluxo!$S:$S,"&gt;"&amp;FZ$5,Fluxo!$S:$S,"&lt;="&amp;GA$5,Fluxo!$D:$D,$D151)</f>
        <v>0</v>
      </c>
      <c r="GB151" s="18">
        <f>SUMIFS(Fluxo!$N:$N,Fluxo!$S:$S,"&gt;"&amp;GA$5,Fluxo!$S:$S,"&lt;="&amp;GB$5,Fluxo!$D:$D,$D151)</f>
        <v>0</v>
      </c>
      <c r="GC151" s="18">
        <f>SUMIFS(Fluxo!$N:$N,Fluxo!$S:$S,"&gt;"&amp;GB$5,Fluxo!$S:$S,"&lt;="&amp;GC$5,Fluxo!$D:$D,$D151)</f>
        <v>0</v>
      </c>
      <c r="GD151" s="18">
        <f>SUMIFS(Fluxo!$N:$N,Fluxo!$S:$S,"&gt;"&amp;GC$5,Fluxo!$S:$S,"&lt;="&amp;GD$5,Fluxo!$D:$D,$D151)</f>
        <v>0</v>
      </c>
      <c r="GE151" s="18">
        <f>SUMIFS(Fluxo!$N:$N,Fluxo!$S:$S,"&gt;"&amp;GD$5,Fluxo!$S:$S,"&lt;="&amp;GE$5,Fluxo!$D:$D,$D151)</f>
        <v>0</v>
      </c>
      <c r="GF151" s="18">
        <f>SUMIFS(Fluxo!$N:$N,Fluxo!$S:$S,"&gt;"&amp;GE$5,Fluxo!$S:$S,"&lt;="&amp;GF$5,Fluxo!$D:$D,$D151)</f>
        <v>0</v>
      </c>
      <c r="GG151" s="18">
        <f>SUMIFS(Fluxo!$N:$N,Fluxo!$S:$S,"&gt;"&amp;GF$5,Fluxo!$S:$S,"&lt;="&amp;GG$5,Fluxo!$D:$D,$D151)</f>
        <v>0</v>
      </c>
      <c r="GH151" s="18">
        <f>SUMIFS(Fluxo!$N:$N,Fluxo!$S:$S,"&gt;"&amp;GG$5,Fluxo!$S:$S,"&lt;="&amp;GH$5,Fluxo!$D:$D,$D151)</f>
        <v>0</v>
      </c>
      <c r="GI151" s="18">
        <f>SUMIFS(Fluxo!$N:$N,Fluxo!$S:$S,"&gt;"&amp;GH$5,Fluxo!$S:$S,"&lt;="&amp;GI$5,Fluxo!$D:$D,$D151)</f>
        <v>0</v>
      </c>
      <c r="GJ151" s="18">
        <f>SUMIFS(Fluxo!$N:$N,Fluxo!$S:$S,"&gt;"&amp;GI$5,Fluxo!$S:$S,"&lt;="&amp;GJ$5,Fluxo!$D:$D,$D151)</f>
        <v>0</v>
      </c>
      <c r="GK151" s="18">
        <f>SUMIFS(Fluxo!$N:$N,Fluxo!$S:$S,"&gt;"&amp;GJ$5,Fluxo!$S:$S,"&lt;="&amp;GK$5,Fluxo!$D:$D,$D151)</f>
        <v>0</v>
      </c>
      <c r="GL151" s="18">
        <f>SUMIFS(Fluxo!$N:$N,Fluxo!$S:$S,"&gt;"&amp;GK$5,Fluxo!$S:$S,"&lt;="&amp;GL$5,Fluxo!$D:$D,$D151)</f>
        <v>0</v>
      </c>
      <c r="GM151" s="18">
        <f>SUMIFS(Fluxo!$N:$N,Fluxo!$S:$S,"&gt;"&amp;GL$5,Fluxo!$S:$S,"&lt;="&amp;GM$5,Fluxo!$D:$D,$D151)</f>
        <v>0</v>
      </c>
      <c r="GN151" s="18">
        <f>SUMIFS(Fluxo!$N:$N,Fluxo!$S:$S,"&gt;"&amp;GM$5,Fluxo!$S:$S,"&lt;="&amp;GN$5,Fluxo!$D:$D,$D151)</f>
        <v>0</v>
      </c>
      <c r="GO151" s="18">
        <f>SUMIFS(Fluxo!$N:$N,Fluxo!$S:$S,"&gt;"&amp;GN$5,Fluxo!$S:$S,"&lt;="&amp;GO$5,Fluxo!$D:$D,$D151)</f>
        <v>0</v>
      </c>
      <c r="GP151" s="18">
        <f>SUMIFS(Fluxo!$N:$N,Fluxo!$S:$S,"&gt;"&amp;GO$5,Fluxo!$S:$S,"&lt;="&amp;GP$5,Fluxo!$D:$D,$D151)</f>
        <v>0</v>
      </c>
      <c r="GQ151" s="18">
        <f>SUMIFS(Fluxo!$N:$N,Fluxo!$S:$S,"&gt;"&amp;GP$5,Fluxo!$S:$S,"&lt;="&amp;GQ$5,Fluxo!$D:$D,$D151)</f>
        <v>0</v>
      </c>
      <c r="GR151" s="18">
        <f>SUMIFS(Fluxo!$N:$N,Fluxo!$S:$S,"&gt;"&amp;GQ$5,Fluxo!$S:$S,"&lt;="&amp;GR$5,Fluxo!$D:$D,$D151)</f>
        <v>0</v>
      </c>
      <c r="GS151" s="18">
        <f>SUMIFS(Fluxo!$N:$N,Fluxo!$S:$S,"&gt;"&amp;GR$5,Fluxo!$S:$S,"&lt;="&amp;GS$5,Fluxo!$D:$D,$D151)</f>
        <v>0</v>
      </c>
      <c r="GT151" s="18">
        <f>SUMIFS(Fluxo!$N:$N,Fluxo!$S:$S,"&gt;"&amp;GS$5,Fluxo!$S:$S,"&lt;="&amp;GT$5,Fluxo!$D:$D,$D151)</f>
        <v>0</v>
      </c>
      <c r="GU151" s="18">
        <f>SUMIFS(Fluxo!$N:$N,Fluxo!$S:$S,"&gt;"&amp;GT$5,Fluxo!$S:$S,"&lt;="&amp;GU$5,Fluxo!$D:$D,$D151)</f>
        <v>0</v>
      </c>
      <c r="GV151" s="18">
        <f>SUMIFS(Fluxo!$N:$N,Fluxo!$S:$S,"&gt;"&amp;GU$5,Fluxo!$S:$S,"&lt;="&amp;GV$5,Fluxo!$D:$D,$D151)</f>
        <v>0</v>
      </c>
      <c r="GW151" s="18">
        <f>SUMIFS(Fluxo!$N:$N,Fluxo!$S:$S,"&gt;"&amp;GV$5,Fluxo!$S:$S,"&lt;="&amp;GW$5,Fluxo!$D:$D,$D151)</f>
        <v>0</v>
      </c>
      <c r="GX151" s="18">
        <f>SUMIFS(Fluxo!$N:$N,Fluxo!$S:$S,"&gt;"&amp;GW$5,Fluxo!$S:$S,"&lt;="&amp;GX$5,Fluxo!$D:$D,$D151)</f>
        <v>0</v>
      </c>
      <c r="GY151" s="18">
        <f>SUMIFS(Fluxo!$N:$N,Fluxo!$S:$S,"&gt;"&amp;GX$5,Fluxo!$S:$S,"&lt;="&amp;GY$5,Fluxo!$D:$D,$D151)</f>
        <v>0</v>
      </c>
      <c r="GZ151" s="18">
        <f>SUMIFS(Fluxo!$N:$N,Fluxo!$S:$S,"&gt;"&amp;GY$5,Fluxo!$S:$S,"&lt;="&amp;GZ$5,Fluxo!$D:$D,$D151)</f>
        <v>0</v>
      </c>
      <c r="HA151" s="18">
        <f>SUMIFS(Fluxo!$N:$N,Fluxo!$S:$S,"&gt;"&amp;GZ$5,Fluxo!$S:$S,"&lt;="&amp;HA$5,Fluxo!$D:$D,$D151)</f>
        <v>0</v>
      </c>
      <c r="HB151" s="18">
        <f>SUMIFS(Fluxo!$N:$N,Fluxo!$S:$S,"&gt;"&amp;HA$5,Fluxo!$S:$S,"&lt;="&amp;HB$5,Fluxo!$D:$D,$D151)</f>
        <v>0</v>
      </c>
      <c r="HC151" s="18">
        <f>SUMIFS(Fluxo!$N:$N,Fluxo!$S:$S,"&gt;"&amp;HB$5,Fluxo!$S:$S,"&lt;="&amp;HC$5,Fluxo!$D:$D,$D151)</f>
        <v>0</v>
      </c>
      <c r="HD151" s="18">
        <f>SUMIFS(Fluxo!$N:$N,Fluxo!$S:$S,"&gt;"&amp;HC$5,Fluxo!$S:$S,"&lt;="&amp;HD$5,Fluxo!$D:$D,$D151)</f>
        <v>0</v>
      </c>
      <c r="HE151" s="18">
        <f>SUMIFS(Fluxo!$N:$N,Fluxo!$S:$S,"&gt;"&amp;HD$5,Fluxo!$S:$S,"&lt;="&amp;HE$5,Fluxo!$D:$D,$D151)</f>
        <v>0</v>
      </c>
      <c r="HF151" s="18">
        <f>SUMIFS(Fluxo!$N:$N,Fluxo!$S:$S,"&gt;"&amp;HE$5,Fluxo!$S:$S,"&lt;="&amp;HF$5,Fluxo!$D:$D,$D151)</f>
        <v>0</v>
      </c>
    </row>
    <row r="152" spans="1:214">
      <c r="A152" s="20">
        <f t="shared" si="21"/>
        <v>142</v>
      </c>
      <c r="B152" s="140" t="str">
        <f>'Check Carteira'!C144</f>
        <v>E.1016.99.03.3007</v>
      </c>
      <c r="C152" s="141">
        <v>1</v>
      </c>
      <c r="D152" s="129" t="str">
        <f>'Check Carteira'!F144</f>
        <v>S-3007</v>
      </c>
      <c r="E152" s="21">
        <f>IFERROR(INDEX(Contratos!L:L,MATCH(D152,Contratos!R:R,0)),"")</f>
        <v>45069</v>
      </c>
      <c r="F152" s="139">
        <f>IFERROR(INDEX(Contratos!G:G,MATCH(D152,Contratos!R:R,0)),"")</f>
        <v>279909.48</v>
      </c>
      <c r="H152" s="83">
        <f t="shared" si="20"/>
        <v>281914.55</v>
      </c>
      <c r="J152" s="18">
        <f>SUMIFS(Fluxo!$N:$N,Fluxo!$S:$S,"&gt;"&amp;I$5,Fluxo!$S:$S,"&lt;="&amp;J$5,Fluxo!$D:$D,$D152)</f>
        <v>0</v>
      </c>
      <c r="K152" s="18">
        <f>SUMIFS(Fluxo!$N:$N,Fluxo!$S:$S,"&gt;"&amp;J$5,Fluxo!$S:$S,"&lt;="&amp;K$5,Fluxo!$D:$D,$D152)</f>
        <v>7500</v>
      </c>
      <c r="L152" s="18">
        <f>SUMIFS(Fluxo!$N:$N,Fluxo!$S:$S,"&gt;"&amp;K$5,Fluxo!$S:$S,"&lt;="&amp;L$5,Fluxo!$D:$D,$D152)</f>
        <v>0</v>
      </c>
      <c r="M152" s="18">
        <f>SUMIFS(Fluxo!$N:$N,Fluxo!$S:$S,"&gt;"&amp;L$5,Fluxo!$S:$S,"&lt;="&amp;M$5,Fluxo!$D:$D,$D152)</f>
        <v>274414.55</v>
      </c>
      <c r="N152" s="18">
        <f>SUMIFS(Fluxo!$N:$N,Fluxo!$S:$S,"&gt;"&amp;M$5,Fluxo!$S:$S,"&lt;="&amp;N$5,Fluxo!$D:$D,$D152)</f>
        <v>0</v>
      </c>
      <c r="O152" s="18">
        <f>SUMIFS(Fluxo!$N:$N,Fluxo!$S:$S,"&gt;"&amp;N$5,Fluxo!$S:$S,"&lt;="&amp;O$5,Fluxo!$D:$D,$D152)</f>
        <v>0</v>
      </c>
      <c r="P152" s="18">
        <f>SUMIFS(Fluxo!$N:$N,Fluxo!$S:$S,"&gt;"&amp;O$5,Fluxo!$S:$S,"&lt;="&amp;P$5,Fluxo!$D:$D,$D152)</f>
        <v>0</v>
      </c>
      <c r="Q152" s="18">
        <f>SUMIFS(Fluxo!$N:$N,Fluxo!$S:$S,"&gt;"&amp;P$5,Fluxo!$S:$S,"&lt;="&amp;Q$5,Fluxo!$D:$D,$D152)</f>
        <v>0</v>
      </c>
      <c r="R152" s="18">
        <f>SUMIFS(Fluxo!$N:$N,Fluxo!$S:$S,"&gt;"&amp;Q$5,Fluxo!$S:$S,"&lt;="&amp;R$5,Fluxo!$D:$D,$D152)</f>
        <v>0</v>
      </c>
      <c r="S152" s="18">
        <f>SUMIFS(Fluxo!$N:$N,Fluxo!$S:$S,"&gt;"&amp;R$5,Fluxo!$S:$S,"&lt;="&amp;S$5,Fluxo!$D:$D,$D152)</f>
        <v>0</v>
      </c>
      <c r="T152" s="18">
        <f>SUMIFS(Fluxo!$N:$N,Fluxo!$S:$S,"&gt;"&amp;S$5,Fluxo!$S:$S,"&lt;="&amp;T$5,Fluxo!$D:$D,$D152)</f>
        <v>0</v>
      </c>
      <c r="U152" s="18">
        <f>SUMIFS(Fluxo!$N:$N,Fluxo!$S:$S,"&gt;"&amp;T$5,Fluxo!$S:$S,"&lt;="&amp;U$5,Fluxo!$D:$D,$D152)</f>
        <v>0</v>
      </c>
      <c r="V152" s="18">
        <f>SUMIFS(Fluxo!$N:$N,Fluxo!$S:$S,"&gt;"&amp;U$5,Fluxo!$S:$S,"&lt;="&amp;V$5,Fluxo!$D:$D,$D152)</f>
        <v>0</v>
      </c>
      <c r="W152" s="18">
        <f>SUMIFS(Fluxo!$N:$N,Fluxo!$S:$S,"&gt;"&amp;V$5,Fluxo!$S:$S,"&lt;="&amp;W$5,Fluxo!$D:$D,$D152)</f>
        <v>0</v>
      </c>
      <c r="X152" s="18">
        <f>SUMIFS(Fluxo!$N:$N,Fluxo!$S:$S,"&gt;"&amp;W$5,Fluxo!$S:$S,"&lt;="&amp;X$5,Fluxo!$D:$D,$D152)</f>
        <v>0</v>
      </c>
      <c r="Y152" s="18">
        <f>SUMIFS(Fluxo!$N:$N,Fluxo!$S:$S,"&gt;"&amp;X$5,Fluxo!$S:$S,"&lt;="&amp;Y$5,Fluxo!$D:$D,$D152)</f>
        <v>0</v>
      </c>
      <c r="Z152" s="18">
        <f>SUMIFS(Fluxo!$N:$N,Fluxo!$S:$S,"&gt;"&amp;Y$5,Fluxo!$S:$S,"&lt;="&amp;Z$5,Fluxo!$D:$D,$D152)</f>
        <v>0</v>
      </c>
      <c r="AA152" s="18">
        <f>SUMIFS(Fluxo!$N:$N,Fluxo!$S:$S,"&gt;"&amp;Z$5,Fluxo!$S:$S,"&lt;="&amp;AA$5,Fluxo!$D:$D,$D152)</f>
        <v>0</v>
      </c>
      <c r="AB152" s="18">
        <f>SUMIFS(Fluxo!$N:$N,Fluxo!$S:$S,"&gt;"&amp;AA$5,Fluxo!$S:$S,"&lt;="&amp;AB$5,Fluxo!$D:$D,$D152)</f>
        <v>0</v>
      </c>
      <c r="AC152" s="18">
        <f>SUMIFS(Fluxo!$N:$N,Fluxo!$S:$S,"&gt;"&amp;AB$5,Fluxo!$S:$S,"&lt;="&amp;AC$5,Fluxo!$D:$D,$D152)</f>
        <v>0</v>
      </c>
      <c r="AD152" s="18">
        <f>SUMIFS(Fluxo!$N:$N,Fluxo!$S:$S,"&gt;"&amp;AC$5,Fluxo!$S:$S,"&lt;="&amp;AD$5,Fluxo!$D:$D,$D152)</f>
        <v>0</v>
      </c>
      <c r="AE152" s="18">
        <f>SUMIFS(Fluxo!$N:$N,Fluxo!$S:$S,"&gt;"&amp;AD$5,Fluxo!$S:$S,"&lt;="&amp;AE$5,Fluxo!$D:$D,$D152)</f>
        <v>0</v>
      </c>
      <c r="AF152" s="18">
        <f>SUMIFS(Fluxo!$N:$N,Fluxo!$S:$S,"&gt;"&amp;AE$5,Fluxo!$S:$S,"&lt;="&amp;AF$5,Fluxo!$D:$D,$D152)</f>
        <v>0</v>
      </c>
      <c r="AG152" s="18">
        <f>SUMIFS(Fluxo!$N:$N,Fluxo!$S:$S,"&gt;"&amp;AF$5,Fluxo!$S:$S,"&lt;="&amp;AG$5,Fluxo!$D:$D,$D152)</f>
        <v>0</v>
      </c>
      <c r="AH152" s="18">
        <f>SUMIFS(Fluxo!$N:$N,Fluxo!$S:$S,"&gt;"&amp;AG$5,Fluxo!$S:$S,"&lt;="&amp;AH$5,Fluxo!$D:$D,$D152)</f>
        <v>0</v>
      </c>
      <c r="AI152" s="18">
        <f>SUMIFS(Fluxo!$N:$N,Fluxo!$S:$S,"&gt;"&amp;AH$5,Fluxo!$S:$S,"&lt;="&amp;AI$5,Fluxo!$D:$D,$D152)</f>
        <v>0</v>
      </c>
      <c r="AJ152" s="18">
        <f>SUMIFS(Fluxo!$N:$N,Fluxo!$S:$S,"&gt;"&amp;AI$5,Fluxo!$S:$S,"&lt;="&amp;AJ$5,Fluxo!$D:$D,$D152)</f>
        <v>0</v>
      </c>
      <c r="AK152" s="18">
        <f>SUMIFS(Fluxo!$N:$N,Fluxo!$S:$S,"&gt;"&amp;AJ$5,Fluxo!$S:$S,"&lt;="&amp;AK$5,Fluxo!$D:$D,$D152)</f>
        <v>0</v>
      </c>
      <c r="AL152" s="18">
        <f>SUMIFS(Fluxo!$N:$N,Fluxo!$S:$S,"&gt;"&amp;AK$5,Fluxo!$S:$S,"&lt;="&amp;AL$5,Fluxo!$D:$D,$D152)</f>
        <v>0</v>
      </c>
      <c r="AM152" s="18">
        <f>SUMIFS(Fluxo!$N:$N,Fluxo!$S:$S,"&gt;"&amp;AL$5,Fluxo!$S:$S,"&lt;="&amp;AM$5,Fluxo!$D:$D,$D152)</f>
        <v>0</v>
      </c>
      <c r="AN152" s="18">
        <f>SUMIFS(Fluxo!$N:$N,Fluxo!$S:$S,"&gt;"&amp;AM$5,Fluxo!$S:$S,"&lt;="&amp;AN$5,Fluxo!$D:$D,$D152)</f>
        <v>0</v>
      </c>
      <c r="AO152" s="18">
        <f>SUMIFS(Fluxo!$N:$N,Fluxo!$S:$S,"&gt;"&amp;AN$5,Fluxo!$S:$S,"&lt;="&amp;AO$5,Fluxo!$D:$D,$D152)</f>
        <v>0</v>
      </c>
      <c r="AP152" s="18">
        <f>SUMIFS(Fluxo!$N:$N,Fluxo!$S:$S,"&gt;"&amp;AO$5,Fluxo!$S:$S,"&lt;="&amp;AP$5,Fluxo!$D:$D,$D152)</f>
        <v>0</v>
      </c>
      <c r="AQ152" s="18">
        <f>SUMIFS(Fluxo!$N:$N,Fluxo!$S:$S,"&gt;"&amp;AP$5,Fluxo!$S:$S,"&lt;="&amp;AQ$5,Fluxo!$D:$D,$D152)</f>
        <v>0</v>
      </c>
      <c r="AR152" s="18">
        <f>SUMIFS(Fluxo!$N:$N,Fluxo!$S:$S,"&gt;"&amp;AQ$5,Fluxo!$S:$S,"&lt;="&amp;AR$5,Fluxo!$D:$D,$D152)</f>
        <v>0</v>
      </c>
      <c r="AS152" s="18">
        <f>SUMIFS(Fluxo!$N:$N,Fluxo!$S:$S,"&gt;"&amp;AR$5,Fluxo!$S:$S,"&lt;="&amp;AS$5,Fluxo!$D:$D,$D152)</f>
        <v>0</v>
      </c>
      <c r="AT152" s="18">
        <f>SUMIFS(Fluxo!$N:$N,Fluxo!$S:$S,"&gt;"&amp;AS$5,Fluxo!$S:$S,"&lt;="&amp;AT$5,Fluxo!$D:$D,$D152)</f>
        <v>0</v>
      </c>
      <c r="AU152" s="18">
        <f>SUMIFS(Fluxo!$N:$N,Fluxo!$S:$S,"&gt;"&amp;AT$5,Fluxo!$S:$S,"&lt;="&amp;AU$5,Fluxo!$D:$D,$D152)</f>
        <v>0</v>
      </c>
      <c r="AV152" s="18">
        <f>SUMIFS(Fluxo!$N:$N,Fluxo!$S:$S,"&gt;"&amp;AU$5,Fluxo!$S:$S,"&lt;="&amp;AV$5,Fluxo!$D:$D,$D152)</f>
        <v>0</v>
      </c>
      <c r="AW152" s="18">
        <f>SUMIFS(Fluxo!$N:$N,Fluxo!$S:$S,"&gt;"&amp;AV$5,Fluxo!$S:$S,"&lt;="&amp;AW$5,Fluxo!$D:$D,$D152)</f>
        <v>0</v>
      </c>
      <c r="AX152" s="18">
        <f>SUMIFS(Fluxo!$N:$N,Fluxo!$S:$S,"&gt;"&amp;AW$5,Fluxo!$S:$S,"&lt;="&amp;AX$5,Fluxo!$D:$D,$D152)</f>
        <v>0</v>
      </c>
      <c r="AY152" s="18">
        <f>SUMIFS(Fluxo!$N:$N,Fluxo!$S:$S,"&gt;"&amp;AX$5,Fluxo!$S:$S,"&lt;="&amp;AY$5,Fluxo!$D:$D,$D152)</f>
        <v>0</v>
      </c>
      <c r="AZ152" s="18">
        <f>SUMIFS(Fluxo!$N:$N,Fluxo!$S:$S,"&gt;"&amp;AY$5,Fluxo!$S:$S,"&lt;="&amp;AZ$5,Fluxo!$D:$D,$D152)</f>
        <v>0</v>
      </c>
      <c r="BA152" s="18">
        <f>SUMIFS(Fluxo!$N:$N,Fluxo!$S:$S,"&gt;"&amp;AZ$5,Fluxo!$S:$S,"&lt;="&amp;BA$5,Fluxo!$D:$D,$D152)</f>
        <v>0</v>
      </c>
      <c r="BB152" s="18">
        <f>SUMIFS(Fluxo!$N:$N,Fluxo!$S:$S,"&gt;"&amp;BA$5,Fluxo!$S:$S,"&lt;="&amp;BB$5,Fluxo!$D:$D,$D152)</f>
        <v>0</v>
      </c>
      <c r="BC152" s="18">
        <f>SUMIFS(Fluxo!$N:$N,Fluxo!$S:$S,"&gt;"&amp;BB$5,Fluxo!$S:$S,"&lt;="&amp;BC$5,Fluxo!$D:$D,$D152)</f>
        <v>0</v>
      </c>
      <c r="BD152" s="18">
        <f>SUMIFS(Fluxo!$N:$N,Fluxo!$S:$S,"&gt;"&amp;BC$5,Fluxo!$S:$S,"&lt;="&amp;BD$5,Fluxo!$D:$D,$D152)</f>
        <v>0</v>
      </c>
      <c r="BE152" s="18">
        <f>SUMIFS(Fluxo!$N:$N,Fluxo!$S:$S,"&gt;"&amp;BD$5,Fluxo!$S:$S,"&lt;="&amp;BE$5,Fluxo!$D:$D,$D152)</f>
        <v>0</v>
      </c>
      <c r="BF152" s="18">
        <f>SUMIFS(Fluxo!$N:$N,Fluxo!$S:$S,"&gt;"&amp;BE$5,Fluxo!$S:$S,"&lt;="&amp;BF$5,Fluxo!$D:$D,$D152)</f>
        <v>0</v>
      </c>
      <c r="BG152" s="18">
        <f>SUMIFS(Fluxo!$N:$N,Fluxo!$S:$S,"&gt;"&amp;BF$5,Fluxo!$S:$S,"&lt;="&amp;BG$5,Fluxo!$D:$D,$D152)</f>
        <v>0</v>
      </c>
      <c r="BH152" s="18">
        <f>SUMIFS(Fluxo!$N:$N,Fluxo!$S:$S,"&gt;"&amp;BG$5,Fluxo!$S:$S,"&lt;="&amp;BH$5,Fluxo!$D:$D,$D152)</f>
        <v>0</v>
      </c>
      <c r="BI152" s="18">
        <f>SUMIFS(Fluxo!$N:$N,Fluxo!$S:$S,"&gt;"&amp;BH$5,Fluxo!$S:$S,"&lt;="&amp;BI$5,Fluxo!$D:$D,$D152)</f>
        <v>0</v>
      </c>
      <c r="BJ152" s="18">
        <f>SUMIFS(Fluxo!$N:$N,Fluxo!$S:$S,"&gt;"&amp;BI$5,Fluxo!$S:$S,"&lt;="&amp;BJ$5,Fluxo!$D:$D,$D152)</f>
        <v>0</v>
      </c>
      <c r="BK152" s="18">
        <f>SUMIFS(Fluxo!$N:$N,Fluxo!$S:$S,"&gt;"&amp;BJ$5,Fluxo!$S:$S,"&lt;="&amp;BK$5,Fluxo!$D:$D,$D152)</f>
        <v>0</v>
      </c>
      <c r="BL152" s="18">
        <f>SUMIFS(Fluxo!$N:$N,Fluxo!$S:$S,"&gt;"&amp;BK$5,Fluxo!$S:$S,"&lt;="&amp;BL$5,Fluxo!$D:$D,$D152)</f>
        <v>0</v>
      </c>
      <c r="BM152" s="18">
        <f>SUMIFS(Fluxo!$N:$N,Fluxo!$S:$S,"&gt;"&amp;BL$5,Fluxo!$S:$S,"&lt;="&amp;BM$5,Fluxo!$D:$D,$D152)</f>
        <v>0</v>
      </c>
      <c r="BN152" s="18">
        <f>SUMIFS(Fluxo!$N:$N,Fluxo!$S:$S,"&gt;"&amp;BM$5,Fluxo!$S:$S,"&lt;="&amp;BN$5,Fluxo!$D:$D,$D152)</f>
        <v>0</v>
      </c>
      <c r="BO152" s="18">
        <f>SUMIFS(Fluxo!$N:$N,Fluxo!$S:$S,"&gt;"&amp;BN$5,Fluxo!$S:$S,"&lt;="&amp;BO$5,Fluxo!$D:$D,$D152)</f>
        <v>0</v>
      </c>
      <c r="BP152" s="18">
        <f>SUMIFS(Fluxo!$N:$N,Fluxo!$S:$S,"&gt;"&amp;BO$5,Fluxo!$S:$S,"&lt;="&amp;BP$5,Fluxo!$D:$D,$D152)</f>
        <v>0</v>
      </c>
      <c r="BQ152" s="18">
        <f>SUMIFS(Fluxo!$N:$N,Fluxo!$S:$S,"&gt;"&amp;BP$5,Fluxo!$S:$S,"&lt;="&amp;BQ$5,Fluxo!$D:$D,$D152)</f>
        <v>0</v>
      </c>
      <c r="BR152" s="18">
        <f>SUMIFS(Fluxo!$N:$N,Fluxo!$S:$S,"&gt;"&amp;BQ$5,Fluxo!$S:$S,"&lt;="&amp;BR$5,Fluxo!$D:$D,$D152)</f>
        <v>0</v>
      </c>
      <c r="BS152" s="18">
        <f>SUMIFS(Fluxo!$N:$N,Fluxo!$S:$S,"&gt;"&amp;BR$5,Fluxo!$S:$S,"&lt;="&amp;BS$5,Fluxo!$D:$D,$D152)</f>
        <v>0</v>
      </c>
      <c r="BT152" s="18">
        <f>SUMIFS(Fluxo!$N:$N,Fluxo!$S:$S,"&gt;"&amp;BS$5,Fluxo!$S:$S,"&lt;="&amp;BT$5,Fluxo!$D:$D,$D152)</f>
        <v>0</v>
      </c>
      <c r="BU152" s="18">
        <f>SUMIFS(Fluxo!$N:$N,Fluxo!$S:$S,"&gt;"&amp;BT$5,Fluxo!$S:$S,"&lt;="&amp;BU$5,Fluxo!$D:$D,$D152)</f>
        <v>0</v>
      </c>
      <c r="BV152" s="18">
        <f>SUMIFS(Fluxo!$N:$N,Fluxo!$S:$S,"&gt;"&amp;BU$5,Fluxo!$S:$S,"&lt;="&amp;BV$5,Fluxo!$D:$D,$D152)</f>
        <v>0</v>
      </c>
      <c r="BW152" s="18">
        <f>SUMIFS(Fluxo!$N:$N,Fluxo!$S:$S,"&gt;"&amp;BV$5,Fluxo!$S:$S,"&lt;="&amp;BW$5,Fluxo!$D:$D,$D152)</f>
        <v>0</v>
      </c>
      <c r="BX152" s="18">
        <f>SUMIFS(Fluxo!$N:$N,Fluxo!$S:$S,"&gt;"&amp;BW$5,Fluxo!$S:$S,"&lt;="&amp;BX$5,Fluxo!$D:$D,$D152)</f>
        <v>0</v>
      </c>
      <c r="BY152" s="18">
        <f>SUMIFS(Fluxo!$N:$N,Fluxo!$S:$S,"&gt;"&amp;BX$5,Fluxo!$S:$S,"&lt;="&amp;BY$5,Fluxo!$D:$D,$D152)</f>
        <v>0</v>
      </c>
      <c r="BZ152" s="18">
        <f>SUMIFS(Fluxo!$N:$N,Fluxo!$S:$S,"&gt;"&amp;BY$5,Fluxo!$S:$S,"&lt;="&amp;BZ$5,Fluxo!$D:$D,$D152)</f>
        <v>0</v>
      </c>
      <c r="CA152" s="18">
        <f>SUMIFS(Fluxo!$N:$N,Fluxo!$S:$S,"&gt;"&amp;BZ$5,Fluxo!$S:$S,"&lt;="&amp;CA$5,Fluxo!$D:$D,$D152)</f>
        <v>0</v>
      </c>
      <c r="CB152" s="18">
        <f>SUMIFS(Fluxo!$N:$N,Fluxo!$S:$S,"&gt;"&amp;CA$5,Fluxo!$S:$S,"&lt;="&amp;CB$5,Fluxo!$D:$D,$D152)</f>
        <v>0</v>
      </c>
      <c r="CC152" s="18">
        <f>SUMIFS(Fluxo!$N:$N,Fluxo!$S:$S,"&gt;"&amp;CB$5,Fluxo!$S:$S,"&lt;="&amp;CC$5,Fluxo!$D:$D,$D152)</f>
        <v>0</v>
      </c>
      <c r="CD152" s="18">
        <f>SUMIFS(Fluxo!$N:$N,Fluxo!$S:$S,"&gt;"&amp;CC$5,Fluxo!$S:$S,"&lt;="&amp;CD$5,Fluxo!$D:$D,$D152)</f>
        <v>0</v>
      </c>
      <c r="CE152" s="18">
        <f>SUMIFS(Fluxo!$N:$N,Fluxo!$S:$S,"&gt;"&amp;CD$5,Fluxo!$S:$S,"&lt;="&amp;CE$5,Fluxo!$D:$D,$D152)</f>
        <v>0</v>
      </c>
      <c r="CF152" s="18">
        <f>SUMIFS(Fluxo!$N:$N,Fluxo!$S:$S,"&gt;"&amp;CE$5,Fluxo!$S:$S,"&lt;="&amp;CF$5,Fluxo!$D:$D,$D152)</f>
        <v>0</v>
      </c>
      <c r="CG152" s="18">
        <f>SUMIFS(Fluxo!$N:$N,Fluxo!$S:$S,"&gt;"&amp;CF$5,Fluxo!$S:$S,"&lt;="&amp;CG$5,Fluxo!$D:$D,$D152)</f>
        <v>0</v>
      </c>
      <c r="CH152" s="18">
        <f>SUMIFS(Fluxo!$N:$N,Fluxo!$S:$S,"&gt;"&amp;CG$5,Fluxo!$S:$S,"&lt;="&amp;CH$5,Fluxo!$D:$D,$D152)</f>
        <v>0</v>
      </c>
      <c r="CI152" s="18">
        <f>SUMIFS(Fluxo!$N:$N,Fluxo!$S:$S,"&gt;"&amp;CH$5,Fluxo!$S:$S,"&lt;="&amp;CI$5,Fluxo!$D:$D,$D152)</f>
        <v>0</v>
      </c>
      <c r="CJ152" s="18">
        <f>SUMIFS(Fluxo!$N:$N,Fluxo!$S:$S,"&gt;"&amp;CI$5,Fluxo!$S:$S,"&lt;="&amp;CJ$5,Fluxo!$D:$D,$D152)</f>
        <v>0</v>
      </c>
      <c r="CK152" s="18">
        <f>SUMIFS(Fluxo!$N:$N,Fluxo!$S:$S,"&gt;"&amp;CJ$5,Fluxo!$S:$S,"&lt;="&amp;CK$5,Fluxo!$D:$D,$D152)</f>
        <v>0</v>
      </c>
      <c r="CL152" s="18">
        <f>SUMIFS(Fluxo!$N:$N,Fluxo!$S:$S,"&gt;"&amp;CK$5,Fluxo!$S:$S,"&lt;="&amp;CL$5,Fluxo!$D:$D,$D152)</f>
        <v>0</v>
      </c>
      <c r="CM152" s="18">
        <f>SUMIFS(Fluxo!$N:$N,Fluxo!$S:$S,"&gt;"&amp;CL$5,Fluxo!$S:$S,"&lt;="&amp;CM$5,Fluxo!$D:$D,$D152)</f>
        <v>0</v>
      </c>
      <c r="CN152" s="18">
        <f>SUMIFS(Fluxo!$N:$N,Fluxo!$S:$S,"&gt;"&amp;CM$5,Fluxo!$S:$S,"&lt;="&amp;CN$5,Fluxo!$D:$D,$D152)</f>
        <v>0</v>
      </c>
      <c r="CO152" s="18">
        <f>SUMIFS(Fluxo!$N:$N,Fluxo!$S:$S,"&gt;"&amp;CN$5,Fluxo!$S:$S,"&lt;="&amp;CO$5,Fluxo!$D:$D,$D152)</f>
        <v>0</v>
      </c>
      <c r="CP152" s="18">
        <f>SUMIFS(Fluxo!$N:$N,Fluxo!$S:$S,"&gt;"&amp;CO$5,Fluxo!$S:$S,"&lt;="&amp;CP$5,Fluxo!$D:$D,$D152)</f>
        <v>0</v>
      </c>
      <c r="CQ152" s="18">
        <f>SUMIFS(Fluxo!$N:$N,Fluxo!$S:$S,"&gt;"&amp;CP$5,Fluxo!$S:$S,"&lt;="&amp;CQ$5,Fluxo!$D:$D,$D152)</f>
        <v>0</v>
      </c>
      <c r="CR152" s="18">
        <f>SUMIFS(Fluxo!$N:$N,Fluxo!$S:$S,"&gt;"&amp;CQ$5,Fluxo!$S:$S,"&lt;="&amp;CR$5,Fluxo!$D:$D,$D152)</f>
        <v>0</v>
      </c>
      <c r="CS152" s="18">
        <f>SUMIFS(Fluxo!$N:$N,Fluxo!$S:$S,"&gt;"&amp;CR$5,Fluxo!$S:$S,"&lt;="&amp;CS$5,Fluxo!$D:$D,$D152)</f>
        <v>0</v>
      </c>
      <c r="CT152" s="18">
        <f>SUMIFS(Fluxo!$N:$N,Fluxo!$S:$S,"&gt;"&amp;CS$5,Fluxo!$S:$S,"&lt;="&amp;CT$5,Fluxo!$D:$D,$D152)</f>
        <v>0</v>
      </c>
      <c r="CU152" s="18">
        <f>SUMIFS(Fluxo!$N:$N,Fluxo!$S:$S,"&gt;"&amp;CT$5,Fluxo!$S:$S,"&lt;="&amp;CU$5,Fluxo!$D:$D,$D152)</f>
        <v>0</v>
      </c>
      <c r="CV152" s="18">
        <f>SUMIFS(Fluxo!$N:$N,Fluxo!$S:$S,"&gt;"&amp;CU$5,Fluxo!$S:$S,"&lt;="&amp;CV$5,Fluxo!$D:$D,$D152)</f>
        <v>0</v>
      </c>
      <c r="CW152" s="18">
        <f>SUMIFS(Fluxo!$N:$N,Fluxo!$S:$S,"&gt;"&amp;CV$5,Fluxo!$S:$S,"&lt;="&amp;CW$5,Fluxo!$D:$D,$D152)</f>
        <v>0</v>
      </c>
      <c r="CX152" s="18">
        <f>SUMIFS(Fluxo!$N:$N,Fluxo!$S:$S,"&gt;"&amp;CW$5,Fluxo!$S:$S,"&lt;="&amp;CX$5,Fluxo!$D:$D,$D152)</f>
        <v>0</v>
      </c>
      <c r="CY152" s="18">
        <f>SUMIFS(Fluxo!$N:$N,Fluxo!$S:$S,"&gt;"&amp;CX$5,Fluxo!$S:$S,"&lt;="&amp;CY$5,Fluxo!$D:$D,$D152)</f>
        <v>0</v>
      </c>
      <c r="CZ152" s="18">
        <f>SUMIFS(Fluxo!$N:$N,Fluxo!$S:$S,"&gt;"&amp;CY$5,Fluxo!$S:$S,"&lt;="&amp;CZ$5,Fluxo!$D:$D,$D152)</f>
        <v>0</v>
      </c>
      <c r="DA152" s="18">
        <f>SUMIFS(Fluxo!$N:$N,Fluxo!$S:$S,"&gt;"&amp;CZ$5,Fluxo!$S:$S,"&lt;="&amp;DA$5,Fluxo!$D:$D,$D152)</f>
        <v>0</v>
      </c>
      <c r="DB152" s="18">
        <f>SUMIFS(Fluxo!$N:$N,Fluxo!$S:$S,"&gt;"&amp;DA$5,Fluxo!$S:$S,"&lt;="&amp;DB$5,Fluxo!$D:$D,$D152)</f>
        <v>0</v>
      </c>
      <c r="DC152" s="18">
        <f>SUMIFS(Fluxo!$N:$N,Fluxo!$S:$S,"&gt;"&amp;DB$5,Fluxo!$S:$S,"&lt;="&amp;DC$5,Fluxo!$D:$D,$D152)</f>
        <v>0</v>
      </c>
      <c r="DD152" s="18">
        <f>SUMIFS(Fluxo!$N:$N,Fluxo!$S:$S,"&gt;"&amp;DC$5,Fluxo!$S:$S,"&lt;="&amp;DD$5,Fluxo!$D:$D,$D152)</f>
        <v>0</v>
      </c>
      <c r="DE152" s="18">
        <f>SUMIFS(Fluxo!$N:$N,Fluxo!$S:$S,"&gt;"&amp;DD$5,Fluxo!$S:$S,"&lt;="&amp;DE$5,Fluxo!$D:$D,$D152)</f>
        <v>0</v>
      </c>
      <c r="DF152" s="18">
        <f>SUMIFS(Fluxo!$N:$N,Fluxo!$S:$S,"&gt;"&amp;DE$5,Fluxo!$S:$S,"&lt;="&amp;DF$5,Fluxo!$D:$D,$D152)</f>
        <v>0</v>
      </c>
      <c r="DG152" s="18">
        <f>SUMIFS(Fluxo!$N:$N,Fluxo!$S:$S,"&gt;"&amp;DF$5,Fluxo!$S:$S,"&lt;="&amp;DG$5,Fluxo!$D:$D,$D152)</f>
        <v>0</v>
      </c>
      <c r="DH152" s="18">
        <f>SUMIFS(Fluxo!$N:$N,Fluxo!$S:$S,"&gt;"&amp;DG$5,Fluxo!$S:$S,"&lt;="&amp;DH$5,Fluxo!$D:$D,$D152)</f>
        <v>0</v>
      </c>
      <c r="DI152" s="18">
        <f>SUMIFS(Fluxo!$N:$N,Fluxo!$S:$S,"&gt;"&amp;DH$5,Fluxo!$S:$S,"&lt;="&amp;DI$5,Fluxo!$D:$D,$D152)</f>
        <v>0</v>
      </c>
      <c r="DJ152" s="18">
        <f>SUMIFS(Fluxo!$N:$N,Fluxo!$S:$S,"&gt;"&amp;DI$5,Fluxo!$S:$S,"&lt;="&amp;DJ$5,Fluxo!$D:$D,$D152)</f>
        <v>0</v>
      </c>
      <c r="DK152" s="18">
        <f>SUMIFS(Fluxo!$N:$N,Fluxo!$S:$S,"&gt;"&amp;DJ$5,Fluxo!$S:$S,"&lt;="&amp;DK$5,Fluxo!$D:$D,$D152)</f>
        <v>0</v>
      </c>
      <c r="DL152" s="18">
        <f>SUMIFS(Fluxo!$N:$N,Fluxo!$S:$S,"&gt;"&amp;DK$5,Fluxo!$S:$S,"&lt;="&amp;DL$5,Fluxo!$D:$D,$D152)</f>
        <v>0</v>
      </c>
      <c r="DM152" s="18">
        <f>SUMIFS(Fluxo!$N:$N,Fluxo!$S:$S,"&gt;"&amp;DL$5,Fluxo!$S:$S,"&lt;="&amp;DM$5,Fluxo!$D:$D,$D152)</f>
        <v>0</v>
      </c>
      <c r="DN152" s="18">
        <f>SUMIFS(Fluxo!$N:$N,Fluxo!$S:$S,"&gt;"&amp;DM$5,Fluxo!$S:$S,"&lt;="&amp;DN$5,Fluxo!$D:$D,$D152)</f>
        <v>0</v>
      </c>
      <c r="DO152" s="18">
        <f>SUMIFS(Fluxo!$N:$N,Fluxo!$S:$S,"&gt;"&amp;DN$5,Fluxo!$S:$S,"&lt;="&amp;DO$5,Fluxo!$D:$D,$D152)</f>
        <v>0</v>
      </c>
      <c r="DP152" s="18">
        <f>SUMIFS(Fluxo!$N:$N,Fluxo!$S:$S,"&gt;"&amp;DO$5,Fluxo!$S:$S,"&lt;="&amp;DP$5,Fluxo!$D:$D,$D152)</f>
        <v>0</v>
      </c>
      <c r="DQ152" s="18">
        <f>SUMIFS(Fluxo!$N:$N,Fluxo!$S:$S,"&gt;"&amp;DP$5,Fluxo!$S:$S,"&lt;="&amp;DQ$5,Fluxo!$D:$D,$D152)</f>
        <v>0</v>
      </c>
      <c r="DR152" s="18">
        <f>SUMIFS(Fluxo!$N:$N,Fluxo!$S:$S,"&gt;"&amp;DQ$5,Fluxo!$S:$S,"&lt;="&amp;DR$5,Fluxo!$D:$D,$D152)</f>
        <v>0</v>
      </c>
      <c r="DS152" s="18">
        <f>SUMIFS(Fluxo!$N:$N,Fluxo!$S:$S,"&gt;"&amp;DR$5,Fluxo!$S:$S,"&lt;="&amp;DS$5,Fluxo!$D:$D,$D152)</f>
        <v>0</v>
      </c>
      <c r="DT152" s="18">
        <f>SUMIFS(Fluxo!$N:$N,Fluxo!$S:$S,"&gt;"&amp;DS$5,Fluxo!$S:$S,"&lt;="&amp;DT$5,Fluxo!$D:$D,$D152)</f>
        <v>0</v>
      </c>
      <c r="DU152" s="18">
        <f>SUMIFS(Fluxo!$N:$N,Fluxo!$S:$S,"&gt;"&amp;DT$5,Fluxo!$S:$S,"&lt;="&amp;DU$5,Fluxo!$D:$D,$D152)</f>
        <v>0</v>
      </c>
      <c r="DV152" s="18">
        <f>SUMIFS(Fluxo!$N:$N,Fluxo!$S:$S,"&gt;"&amp;DU$5,Fluxo!$S:$S,"&lt;="&amp;DV$5,Fluxo!$D:$D,$D152)</f>
        <v>0</v>
      </c>
      <c r="DW152" s="18">
        <f>SUMIFS(Fluxo!$N:$N,Fluxo!$S:$S,"&gt;"&amp;DV$5,Fluxo!$S:$S,"&lt;="&amp;DW$5,Fluxo!$D:$D,$D152)</f>
        <v>0</v>
      </c>
      <c r="DX152" s="18">
        <f>SUMIFS(Fluxo!$N:$N,Fluxo!$S:$S,"&gt;"&amp;DW$5,Fluxo!$S:$S,"&lt;="&amp;DX$5,Fluxo!$D:$D,$D152)</f>
        <v>0</v>
      </c>
      <c r="DY152" s="18">
        <f>SUMIFS(Fluxo!$N:$N,Fluxo!$S:$S,"&gt;"&amp;DX$5,Fluxo!$S:$S,"&lt;="&amp;DY$5,Fluxo!$D:$D,$D152)</f>
        <v>0</v>
      </c>
      <c r="DZ152" s="18">
        <f>SUMIFS(Fluxo!$N:$N,Fluxo!$S:$S,"&gt;"&amp;DY$5,Fluxo!$S:$S,"&lt;="&amp;DZ$5,Fluxo!$D:$D,$D152)</f>
        <v>0</v>
      </c>
      <c r="EA152" s="18">
        <f>SUMIFS(Fluxo!$N:$N,Fluxo!$S:$S,"&gt;"&amp;DZ$5,Fluxo!$S:$S,"&lt;="&amp;EA$5,Fluxo!$D:$D,$D152)</f>
        <v>0</v>
      </c>
      <c r="EB152" s="18">
        <f>SUMIFS(Fluxo!$N:$N,Fluxo!$S:$S,"&gt;"&amp;EA$5,Fluxo!$S:$S,"&lt;="&amp;EB$5,Fluxo!$D:$D,$D152)</f>
        <v>0</v>
      </c>
      <c r="EC152" s="18">
        <f>SUMIFS(Fluxo!$N:$N,Fluxo!$S:$S,"&gt;"&amp;EB$5,Fluxo!$S:$S,"&lt;="&amp;EC$5,Fluxo!$D:$D,$D152)</f>
        <v>0</v>
      </c>
      <c r="ED152" s="18">
        <f>SUMIFS(Fluxo!$N:$N,Fluxo!$S:$S,"&gt;"&amp;EC$5,Fluxo!$S:$S,"&lt;="&amp;ED$5,Fluxo!$D:$D,$D152)</f>
        <v>0</v>
      </c>
      <c r="EE152" s="18">
        <f>SUMIFS(Fluxo!$N:$N,Fluxo!$S:$S,"&gt;"&amp;ED$5,Fluxo!$S:$S,"&lt;="&amp;EE$5,Fluxo!$D:$D,$D152)</f>
        <v>0</v>
      </c>
      <c r="EF152" s="18">
        <f>SUMIFS(Fluxo!$N:$N,Fluxo!$S:$S,"&gt;"&amp;EE$5,Fluxo!$S:$S,"&lt;="&amp;EF$5,Fluxo!$D:$D,$D152)</f>
        <v>0</v>
      </c>
      <c r="EG152" s="18">
        <f>SUMIFS(Fluxo!$N:$N,Fluxo!$S:$S,"&gt;"&amp;EF$5,Fluxo!$S:$S,"&lt;="&amp;EG$5,Fluxo!$D:$D,$D152)</f>
        <v>0</v>
      </c>
      <c r="EH152" s="18">
        <f>SUMIFS(Fluxo!$N:$N,Fluxo!$S:$S,"&gt;"&amp;EG$5,Fluxo!$S:$S,"&lt;="&amp;EH$5,Fluxo!$D:$D,$D152)</f>
        <v>0</v>
      </c>
      <c r="EI152" s="18">
        <f>SUMIFS(Fluxo!$N:$N,Fluxo!$S:$S,"&gt;"&amp;EH$5,Fluxo!$S:$S,"&lt;="&amp;EI$5,Fluxo!$D:$D,$D152)</f>
        <v>0</v>
      </c>
      <c r="EJ152" s="18">
        <f>SUMIFS(Fluxo!$N:$N,Fluxo!$S:$S,"&gt;"&amp;EI$5,Fluxo!$S:$S,"&lt;="&amp;EJ$5,Fluxo!$D:$D,$D152)</f>
        <v>0</v>
      </c>
      <c r="EK152" s="18">
        <f>SUMIFS(Fluxo!$N:$N,Fluxo!$S:$S,"&gt;"&amp;EJ$5,Fluxo!$S:$S,"&lt;="&amp;EK$5,Fluxo!$D:$D,$D152)</f>
        <v>0</v>
      </c>
      <c r="EL152" s="18">
        <f>SUMIFS(Fluxo!$N:$N,Fluxo!$S:$S,"&gt;"&amp;EK$5,Fluxo!$S:$S,"&lt;="&amp;EL$5,Fluxo!$D:$D,$D152)</f>
        <v>0</v>
      </c>
      <c r="EM152" s="18">
        <f>SUMIFS(Fluxo!$N:$N,Fluxo!$S:$S,"&gt;"&amp;EL$5,Fluxo!$S:$S,"&lt;="&amp;EM$5,Fluxo!$D:$D,$D152)</f>
        <v>0</v>
      </c>
      <c r="EN152" s="18">
        <f>SUMIFS(Fluxo!$N:$N,Fluxo!$S:$S,"&gt;"&amp;EM$5,Fluxo!$S:$S,"&lt;="&amp;EN$5,Fluxo!$D:$D,$D152)</f>
        <v>0</v>
      </c>
      <c r="EO152" s="18">
        <f>SUMIFS(Fluxo!$N:$N,Fluxo!$S:$S,"&gt;"&amp;EN$5,Fluxo!$S:$S,"&lt;="&amp;EO$5,Fluxo!$D:$D,$D152)</f>
        <v>0</v>
      </c>
      <c r="EP152" s="18">
        <f>SUMIFS(Fluxo!$N:$N,Fluxo!$S:$S,"&gt;"&amp;EO$5,Fluxo!$S:$S,"&lt;="&amp;EP$5,Fluxo!$D:$D,$D152)</f>
        <v>0</v>
      </c>
      <c r="EQ152" s="18">
        <f>SUMIFS(Fluxo!$N:$N,Fluxo!$S:$S,"&gt;"&amp;EP$5,Fluxo!$S:$S,"&lt;="&amp;EQ$5,Fluxo!$D:$D,$D152)</f>
        <v>0</v>
      </c>
      <c r="ER152" s="18">
        <f>SUMIFS(Fluxo!$N:$N,Fluxo!$S:$S,"&gt;"&amp;EQ$5,Fluxo!$S:$S,"&lt;="&amp;ER$5,Fluxo!$D:$D,$D152)</f>
        <v>0</v>
      </c>
      <c r="ES152" s="18">
        <f>SUMIFS(Fluxo!$N:$N,Fluxo!$S:$S,"&gt;"&amp;ER$5,Fluxo!$S:$S,"&lt;="&amp;ES$5,Fluxo!$D:$D,$D152)</f>
        <v>0</v>
      </c>
      <c r="ET152" s="18">
        <f>SUMIFS(Fluxo!$N:$N,Fluxo!$S:$S,"&gt;"&amp;ES$5,Fluxo!$S:$S,"&lt;="&amp;ET$5,Fluxo!$D:$D,$D152)</f>
        <v>0</v>
      </c>
      <c r="EU152" s="18">
        <f>SUMIFS(Fluxo!$N:$N,Fluxo!$S:$S,"&gt;"&amp;ET$5,Fluxo!$S:$S,"&lt;="&amp;EU$5,Fluxo!$D:$D,$D152)</f>
        <v>0</v>
      </c>
      <c r="EV152" s="18">
        <f>SUMIFS(Fluxo!$N:$N,Fluxo!$S:$S,"&gt;"&amp;EU$5,Fluxo!$S:$S,"&lt;="&amp;EV$5,Fluxo!$D:$D,$D152)</f>
        <v>0</v>
      </c>
      <c r="EW152" s="18">
        <f>SUMIFS(Fluxo!$N:$N,Fluxo!$S:$S,"&gt;"&amp;EV$5,Fluxo!$S:$S,"&lt;="&amp;EW$5,Fluxo!$D:$D,$D152)</f>
        <v>0</v>
      </c>
      <c r="EX152" s="18">
        <f>SUMIFS(Fluxo!$N:$N,Fluxo!$S:$S,"&gt;"&amp;EW$5,Fluxo!$S:$S,"&lt;="&amp;EX$5,Fluxo!$D:$D,$D152)</f>
        <v>0</v>
      </c>
      <c r="EY152" s="18">
        <f>SUMIFS(Fluxo!$N:$N,Fluxo!$S:$S,"&gt;"&amp;EX$5,Fluxo!$S:$S,"&lt;="&amp;EY$5,Fluxo!$D:$D,$D152)</f>
        <v>0</v>
      </c>
      <c r="EZ152" s="18">
        <f>SUMIFS(Fluxo!$N:$N,Fluxo!$S:$S,"&gt;"&amp;EY$5,Fluxo!$S:$S,"&lt;="&amp;EZ$5,Fluxo!$D:$D,$D152)</f>
        <v>0</v>
      </c>
      <c r="FA152" s="18">
        <f>SUMIFS(Fluxo!$N:$N,Fluxo!$S:$S,"&gt;"&amp;EZ$5,Fluxo!$S:$S,"&lt;="&amp;FA$5,Fluxo!$D:$D,$D152)</f>
        <v>0</v>
      </c>
      <c r="FB152" s="18">
        <f>SUMIFS(Fluxo!$N:$N,Fluxo!$S:$S,"&gt;"&amp;FA$5,Fluxo!$S:$S,"&lt;="&amp;FB$5,Fluxo!$D:$D,$D152)</f>
        <v>0</v>
      </c>
      <c r="FC152" s="18">
        <f>SUMIFS(Fluxo!$N:$N,Fluxo!$S:$S,"&gt;"&amp;FB$5,Fluxo!$S:$S,"&lt;="&amp;FC$5,Fluxo!$D:$D,$D152)</f>
        <v>0</v>
      </c>
      <c r="FD152" s="18">
        <f>SUMIFS(Fluxo!$N:$N,Fluxo!$S:$S,"&gt;"&amp;FC$5,Fluxo!$S:$S,"&lt;="&amp;FD$5,Fluxo!$D:$D,$D152)</f>
        <v>0</v>
      </c>
      <c r="FE152" s="18">
        <f>SUMIFS(Fluxo!$N:$N,Fluxo!$S:$S,"&gt;"&amp;FD$5,Fluxo!$S:$S,"&lt;="&amp;FE$5,Fluxo!$D:$D,$D152)</f>
        <v>0</v>
      </c>
      <c r="FF152" s="18">
        <f>SUMIFS(Fluxo!$N:$N,Fluxo!$S:$S,"&gt;"&amp;FE$5,Fluxo!$S:$S,"&lt;="&amp;FF$5,Fluxo!$D:$D,$D152)</f>
        <v>0</v>
      </c>
      <c r="FG152" s="18">
        <f>SUMIFS(Fluxo!$N:$N,Fluxo!$S:$S,"&gt;"&amp;FF$5,Fluxo!$S:$S,"&lt;="&amp;FG$5,Fluxo!$D:$D,$D152)</f>
        <v>0</v>
      </c>
      <c r="FH152" s="18">
        <f>SUMIFS(Fluxo!$N:$N,Fluxo!$S:$S,"&gt;"&amp;FG$5,Fluxo!$S:$S,"&lt;="&amp;FH$5,Fluxo!$D:$D,$D152)</f>
        <v>0</v>
      </c>
      <c r="FI152" s="18">
        <f>SUMIFS(Fluxo!$N:$N,Fluxo!$S:$S,"&gt;"&amp;FH$5,Fluxo!$S:$S,"&lt;="&amp;FI$5,Fluxo!$D:$D,$D152)</f>
        <v>0</v>
      </c>
      <c r="FJ152" s="18">
        <f>SUMIFS(Fluxo!$N:$N,Fluxo!$S:$S,"&gt;"&amp;FI$5,Fluxo!$S:$S,"&lt;="&amp;FJ$5,Fluxo!$D:$D,$D152)</f>
        <v>0</v>
      </c>
      <c r="FK152" s="18">
        <f>SUMIFS(Fluxo!$N:$N,Fluxo!$S:$S,"&gt;"&amp;FJ$5,Fluxo!$S:$S,"&lt;="&amp;FK$5,Fluxo!$D:$D,$D152)</f>
        <v>0</v>
      </c>
      <c r="FL152" s="18">
        <f>SUMIFS(Fluxo!$N:$N,Fluxo!$S:$S,"&gt;"&amp;FK$5,Fluxo!$S:$S,"&lt;="&amp;FL$5,Fluxo!$D:$D,$D152)</f>
        <v>0</v>
      </c>
      <c r="FM152" s="18">
        <f>SUMIFS(Fluxo!$N:$N,Fluxo!$S:$S,"&gt;"&amp;FL$5,Fluxo!$S:$S,"&lt;="&amp;FM$5,Fluxo!$D:$D,$D152)</f>
        <v>0</v>
      </c>
      <c r="FN152" s="18">
        <f>SUMIFS(Fluxo!$N:$N,Fluxo!$S:$S,"&gt;"&amp;FM$5,Fluxo!$S:$S,"&lt;="&amp;FN$5,Fluxo!$D:$D,$D152)</f>
        <v>0</v>
      </c>
      <c r="FO152" s="18">
        <f>SUMIFS(Fluxo!$N:$N,Fluxo!$S:$S,"&gt;"&amp;FN$5,Fluxo!$S:$S,"&lt;="&amp;FO$5,Fluxo!$D:$D,$D152)</f>
        <v>0</v>
      </c>
      <c r="FP152" s="18">
        <f>SUMIFS(Fluxo!$N:$N,Fluxo!$S:$S,"&gt;"&amp;FO$5,Fluxo!$S:$S,"&lt;="&amp;FP$5,Fluxo!$D:$D,$D152)</f>
        <v>0</v>
      </c>
      <c r="FQ152" s="18">
        <f>SUMIFS(Fluxo!$N:$N,Fluxo!$S:$S,"&gt;"&amp;FP$5,Fluxo!$S:$S,"&lt;="&amp;FQ$5,Fluxo!$D:$D,$D152)</f>
        <v>0</v>
      </c>
      <c r="FR152" s="18">
        <f>SUMIFS(Fluxo!$N:$N,Fluxo!$S:$S,"&gt;"&amp;FQ$5,Fluxo!$S:$S,"&lt;="&amp;FR$5,Fluxo!$D:$D,$D152)</f>
        <v>0</v>
      </c>
      <c r="FS152" s="18">
        <f>SUMIFS(Fluxo!$N:$N,Fluxo!$S:$S,"&gt;"&amp;FR$5,Fluxo!$S:$S,"&lt;="&amp;FS$5,Fluxo!$D:$D,$D152)</f>
        <v>0</v>
      </c>
      <c r="FT152" s="18">
        <f>SUMIFS(Fluxo!$N:$N,Fluxo!$S:$S,"&gt;"&amp;FS$5,Fluxo!$S:$S,"&lt;="&amp;FT$5,Fluxo!$D:$D,$D152)</f>
        <v>0</v>
      </c>
      <c r="FU152" s="18">
        <f>SUMIFS(Fluxo!$N:$N,Fluxo!$S:$S,"&gt;"&amp;FT$5,Fluxo!$S:$S,"&lt;="&amp;FU$5,Fluxo!$D:$D,$D152)</f>
        <v>0</v>
      </c>
      <c r="FV152" s="18">
        <f>SUMIFS(Fluxo!$N:$N,Fluxo!$S:$S,"&gt;"&amp;FU$5,Fluxo!$S:$S,"&lt;="&amp;FV$5,Fluxo!$D:$D,$D152)</f>
        <v>0</v>
      </c>
      <c r="FW152" s="18">
        <f>SUMIFS(Fluxo!$N:$N,Fluxo!$S:$S,"&gt;"&amp;FV$5,Fluxo!$S:$S,"&lt;="&amp;FW$5,Fluxo!$D:$D,$D152)</f>
        <v>0</v>
      </c>
      <c r="FX152" s="18">
        <f>SUMIFS(Fluxo!$N:$N,Fluxo!$S:$S,"&gt;"&amp;FW$5,Fluxo!$S:$S,"&lt;="&amp;FX$5,Fluxo!$D:$D,$D152)</f>
        <v>0</v>
      </c>
      <c r="FY152" s="18">
        <f>SUMIFS(Fluxo!$N:$N,Fluxo!$S:$S,"&gt;"&amp;FX$5,Fluxo!$S:$S,"&lt;="&amp;FY$5,Fluxo!$D:$D,$D152)</f>
        <v>0</v>
      </c>
      <c r="FZ152" s="18">
        <f>SUMIFS(Fluxo!$N:$N,Fluxo!$S:$S,"&gt;"&amp;FY$5,Fluxo!$S:$S,"&lt;="&amp;FZ$5,Fluxo!$D:$D,$D152)</f>
        <v>0</v>
      </c>
      <c r="GA152" s="18">
        <f>SUMIFS(Fluxo!$N:$N,Fluxo!$S:$S,"&gt;"&amp;FZ$5,Fluxo!$S:$S,"&lt;="&amp;GA$5,Fluxo!$D:$D,$D152)</f>
        <v>0</v>
      </c>
      <c r="GB152" s="18">
        <f>SUMIFS(Fluxo!$N:$N,Fluxo!$S:$S,"&gt;"&amp;GA$5,Fluxo!$S:$S,"&lt;="&amp;GB$5,Fluxo!$D:$D,$D152)</f>
        <v>0</v>
      </c>
      <c r="GC152" s="18">
        <f>SUMIFS(Fluxo!$N:$N,Fluxo!$S:$S,"&gt;"&amp;GB$5,Fluxo!$S:$S,"&lt;="&amp;GC$5,Fluxo!$D:$D,$D152)</f>
        <v>0</v>
      </c>
      <c r="GD152" s="18">
        <f>SUMIFS(Fluxo!$N:$N,Fluxo!$S:$S,"&gt;"&amp;GC$5,Fluxo!$S:$S,"&lt;="&amp;GD$5,Fluxo!$D:$D,$D152)</f>
        <v>0</v>
      </c>
      <c r="GE152" s="18">
        <f>SUMIFS(Fluxo!$N:$N,Fluxo!$S:$S,"&gt;"&amp;GD$5,Fluxo!$S:$S,"&lt;="&amp;GE$5,Fluxo!$D:$D,$D152)</f>
        <v>0</v>
      </c>
      <c r="GF152" s="18">
        <f>SUMIFS(Fluxo!$N:$N,Fluxo!$S:$S,"&gt;"&amp;GE$5,Fluxo!$S:$S,"&lt;="&amp;GF$5,Fluxo!$D:$D,$D152)</f>
        <v>0</v>
      </c>
      <c r="GG152" s="18">
        <f>SUMIFS(Fluxo!$N:$N,Fluxo!$S:$S,"&gt;"&amp;GF$5,Fluxo!$S:$S,"&lt;="&amp;GG$5,Fluxo!$D:$D,$D152)</f>
        <v>0</v>
      </c>
      <c r="GH152" s="18">
        <f>SUMIFS(Fluxo!$N:$N,Fluxo!$S:$S,"&gt;"&amp;GG$5,Fluxo!$S:$S,"&lt;="&amp;GH$5,Fluxo!$D:$D,$D152)</f>
        <v>0</v>
      </c>
      <c r="GI152" s="18">
        <f>SUMIFS(Fluxo!$N:$N,Fluxo!$S:$S,"&gt;"&amp;GH$5,Fluxo!$S:$S,"&lt;="&amp;GI$5,Fluxo!$D:$D,$D152)</f>
        <v>0</v>
      </c>
      <c r="GJ152" s="18">
        <f>SUMIFS(Fluxo!$N:$N,Fluxo!$S:$S,"&gt;"&amp;GI$5,Fluxo!$S:$S,"&lt;="&amp;GJ$5,Fluxo!$D:$D,$D152)</f>
        <v>0</v>
      </c>
      <c r="GK152" s="18">
        <f>SUMIFS(Fluxo!$N:$N,Fluxo!$S:$S,"&gt;"&amp;GJ$5,Fluxo!$S:$S,"&lt;="&amp;GK$5,Fluxo!$D:$D,$D152)</f>
        <v>0</v>
      </c>
      <c r="GL152" s="18">
        <f>SUMIFS(Fluxo!$N:$N,Fluxo!$S:$S,"&gt;"&amp;GK$5,Fluxo!$S:$S,"&lt;="&amp;GL$5,Fluxo!$D:$D,$D152)</f>
        <v>0</v>
      </c>
      <c r="GM152" s="18">
        <f>SUMIFS(Fluxo!$N:$N,Fluxo!$S:$S,"&gt;"&amp;GL$5,Fluxo!$S:$S,"&lt;="&amp;GM$5,Fluxo!$D:$D,$D152)</f>
        <v>0</v>
      </c>
      <c r="GN152" s="18">
        <f>SUMIFS(Fluxo!$N:$N,Fluxo!$S:$S,"&gt;"&amp;GM$5,Fluxo!$S:$S,"&lt;="&amp;GN$5,Fluxo!$D:$D,$D152)</f>
        <v>0</v>
      </c>
      <c r="GO152" s="18">
        <f>SUMIFS(Fluxo!$N:$N,Fluxo!$S:$S,"&gt;"&amp;GN$5,Fluxo!$S:$S,"&lt;="&amp;GO$5,Fluxo!$D:$D,$D152)</f>
        <v>0</v>
      </c>
      <c r="GP152" s="18">
        <f>SUMIFS(Fluxo!$N:$N,Fluxo!$S:$S,"&gt;"&amp;GO$5,Fluxo!$S:$S,"&lt;="&amp;GP$5,Fluxo!$D:$D,$D152)</f>
        <v>0</v>
      </c>
      <c r="GQ152" s="18">
        <f>SUMIFS(Fluxo!$N:$N,Fluxo!$S:$S,"&gt;"&amp;GP$5,Fluxo!$S:$S,"&lt;="&amp;GQ$5,Fluxo!$D:$D,$D152)</f>
        <v>0</v>
      </c>
      <c r="GR152" s="18">
        <f>SUMIFS(Fluxo!$N:$N,Fluxo!$S:$S,"&gt;"&amp;GQ$5,Fluxo!$S:$S,"&lt;="&amp;GR$5,Fluxo!$D:$D,$D152)</f>
        <v>0</v>
      </c>
      <c r="GS152" s="18">
        <f>SUMIFS(Fluxo!$N:$N,Fluxo!$S:$S,"&gt;"&amp;GR$5,Fluxo!$S:$S,"&lt;="&amp;GS$5,Fluxo!$D:$D,$D152)</f>
        <v>0</v>
      </c>
      <c r="GT152" s="18">
        <f>SUMIFS(Fluxo!$N:$N,Fluxo!$S:$S,"&gt;"&amp;GS$5,Fluxo!$S:$S,"&lt;="&amp;GT$5,Fluxo!$D:$D,$D152)</f>
        <v>0</v>
      </c>
      <c r="GU152" s="18">
        <f>SUMIFS(Fluxo!$N:$N,Fluxo!$S:$S,"&gt;"&amp;GT$5,Fluxo!$S:$S,"&lt;="&amp;GU$5,Fluxo!$D:$D,$D152)</f>
        <v>0</v>
      </c>
      <c r="GV152" s="18">
        <f>SUMIFS(Fluxo!$N:$N,Fluxo!$S:$S,"&gt;"&amp;GU$5,Fluxo!$S:$S,"&lt;="&amp;GV$5,Fluxo!$D:$D,$D152)</f>
        <v>0</v>
      </c>
      <c r="GW152" s="18">
        <f>SUMIFS(Fluxo!$N:$N,Fluxo!$S:$S,"&gt;"&amp;GV$5,Fluxo!$S:$S,"&lt;="&amp;GW$5,Fluxo!$D:$D,$D152)</f>
        <v>0</v>
      </c>
      <c r="GX152" s="18">
        <f>SUMIFS(Fluxo!$N:$N,Fluxo!$S:$S,"&gt;"&amp;GW$5,Fluxo!$S:$S,"&lt;="&amp;GX$5,Fluxo!$D:$D,$D152)</f>
        <v>0</v>
      </c>
      <c r="GY152" s="18">
        <f>SUMIFS(Fluxo!$N:$N,Fluxo!$S:$S,"&gt;"&amp;GX$5,Fluxo!$S:$S,"&lt;="&amp;GY$5,Fluxo!$D:$D,$D152)</f>
        <v>0</v>
      </c>
      <c r="GZ152" s="18">
        <f>SUMIFS(Fluxo!$N:$N,Fluxo!$S:$S,"&gt;"&amp;GY$5,Fluxo!$S:$S,"&lt;="&amp;GZ$5,Fluxo!$D:$D,$D152)</f>
        <v>0</v>
      </c>
      <c r="HA152" s="18">
        <f>SUMIFS(Fluxo!$N:$N,Fluxo!$S:$S,"&gt;"&amp;GZ$5,Fluxo!$S:$S,"&lt;="&amp;HA$5,Fluxo!$D:$D,$D152)</f>
        <v>0</v>
      </c>
      <c r="HB152" s="18">
        <f>SUMIFS(Fluxo!$N:$N,Fluxo!$S:$S,"&gt;"&amp;HA$5,Fluxo!$S:$S,"&lt;="&amp;HB$5,Fluxo!$D:$D,$D152)</f>
        <v>0</v>
      </c>
      <c r="HC152" s="18">
        <f>SUMIFS(Fluxo!$N:$N,Fluxo!$S:$S,"&gt;"&amp;HB$5,Fluxo!$S:$S,"&lt;="&amp;HC$5,Fluxo!$D:$D,$D152)</f>
        <v>0</v>
      </c>
      <c r="HD152" s="18">
        <f>SUMIFS(Fluxo!$N:$N,Fluxo!$S:$S,"&gt;"&amp;HC$5,Fluxo!$S:$S,"&lt;="&amp;HD$5,Fluxo!$D:$D,$D152)</f>
        <v>0</v>
      </c>
      <c r="HE152" s="18">
        <f>SUMIFS(Fluxo!$N:$N,Fluxo!$S:$S,"&gt;"&amp;HD$5,Fluxo!$S:$S,"&lt;="&amp;HE$5,Fluxo!$D:$D,$D152)</f>
        <v>0</v>
      </c>
      <c r="HF152" s="18">
        <f>SUMIFS(Fluxo!$N:$N,Fluxo!$S:$S,"&gt;"&amp;HE$5,Fluxo!$S:$S,"&lt;="&amp;HF$5,Fluxo!$D:$D,$D152)</f>
        <v>0</v>
      </c>
    </row>
    <row r="153" spans="1:214">
      <c r="A153" s="20">
        <f t="shared" si="21"/>
        <v>143</v>
      </c>
      <c r="B153" s="140" t="str">
        <f>'Check Carteira'!C145</f>
        <v>E.1016.99.03.3008</v>
      </c>
      <c r="C153" s="141">
        <v>1</v>
      </c>
      <c r="D153" s="129" t="str">
        <f>'Check Carteira'!F145</f>
        <v>S-3008</v>
      </c>
      <c r="E153" s="21" t="str">
        <f>IFERROR(INDEX(Contratos!L:L,MATCH(D153,Contratos!R:R,0)),"")</f>
        <v/>
      </c>
      <c r="F153" s="139" t="str">
        <f>IFERROR(INDEX(Contratos!G:G,MATCH(D153,Contratos!R:R,0)),"")</f>
        <v/>
      </c>
      <c r="H153" s="83">
        <f t="shared" si="20"/>
        <v>1</v>
      </c>
      <c r="J153" s="18">
        <f>SUMIFS(Fluxo!$N:$N,Fluxo!$S:$S,"&gt;"&amp;I$5,Fluxo!$S:$S,"&lt;="&amp;J$5,Fluxo!$D:$D,$D153)</f>
        <v>0</v>
      </c>
      <c r="K153" s="18">
        <f>SUMIFS(Fluxo!$N:$N,Fluxo!$S:$S,"&gt;"&amp;J$5,Fluxo!$S:$S,"&lt;="&amp;K$5,Fluxo!$D:$D,$D153)</f>
        <v>1</v>
      </c>
      <c r="L153" s="18">
        <f>SUMIFS(Fluxo!$N:$N,Fluxo!$S:$S,"&gt;"&amp;K$5,Fluxo!$S:$S,"&lt;="&amp;L$5,Fluxo!$D:$D,$D153)</f>
        <v>0</v>
      </c>
      <c r="M153" s="18">
        <f>SUMIFS(Fluxo!$N:$N,Fluxo!$S:$S,"&gt;"&amp;L$5,Fluxo!$S:$S,"&lt;="&amp;M$5,Fluxo!$D:$D,$D153)</f>
        <v>0</v>
      </c>
      <c r="N153" s="18">
        <f>SUMIFS(Fluxo!$N:$N,Fluxo!$S:$S,"&gt;"&amp;M$5,Fluxo!$S:$S,"&lt;="&amp;N$5,Fluxo!$D:$D,$D153)</f>
        <v>0</v>
      </c>
      <c r="O153" s="18">
        <f>SUMIFS(Fluxo!$N:$N,Fluxo!$S:$S,"&gt;"&amp;N$5,Fluxo!$S:$S,"&lt;="&amp;O$5,Fluxo!$D:$D,$D153)</f>
        <v>0</v>
      </c>
      <c r="P153" s="18">
        <f>SUMIFS(Fluxo!$N:$N,Fluxo!$S:$S,"&gt;"&amp;O$5,Fluxo!$S:$S,"&lt;="&amp;P$5,Fluxo!$D:$D,$D153)</f>
        <v>0</v>
      </c>
      <c r="Q153" s="18">
        <f>SUMIFS(Fluxo!$N:$N,Fluxo!$S:$S,"&gt;"&amp;P$5,Fluxo!$S:$S,"&lt;="&amp;Q$5,Fluxo!$D:$D,$D153)</f>
        <v>0</v>
      </c>
      <c r="R153" s="18">
        <f>SUMIFS(Fluxo!$N:$N,Fluxo!$S:$S,"&gt;"&amp;Q$5,Fluxo!$S:$S,"&lt;="&amp;R$5,Fluxo!$D:$D,$D153)</f>
        <v>0</v>
      </c>
      <c r="S153" s="18">
        <f>SUMIFS(Fluxo!$N:$N,Fluxo!$S:$S,"&gt;"&amp;R$5,Fluxo!$S:$S,"&lt;="&amp;S$5,Fluxo!$D:$D,$D153)</f>
        <v>0</v>
      </c>
      <c r="T153" s="18">
        <f>SUMIFS(Fluxo!$N:$N,Fluxo!$S:$S,"&gt;"&amp;S$5,Fluxo!$S:$S,"&lt;="&amp;T$5,Fluxo!$D:$D,$D153)</f>
        <v>0</v>
      </c>
      <c r="U153" s="18">
        <f>SUMIFS(Fluxo!$N:$N,Fluxo!$S:$S,"&gt;"&amp;T$5,Fluxo!$S:$S,"&lt;="&amp;U$5,Fluxo!$D:$D,$D153)</f>
        <v>0</v>
      </c>
      <c r="V153" s="18">
        <f>SUMIFS(Fluxo!$N:$N,Fluxo!$S:$S,"&gt;"&amp;U$5,Fluxo!$S:$S,"&lt;="&amp;V$5,Fluxo!$D:$D,$D153)</f>
        <v>0</v>
      </c>
      <c r="W153" s="18">
        <f>SUMIFS(Fluxo!$N:$N,Fluxo!$S:$S,"&gt;"&amp;V$5,Fluxo!$S:$S,"&lt;="&amp;W$5,Fluxo!$D:$D,$D153)</f>
        <v>0</v>
      </c>
      <c r="X153" s="18">
        <f>SUMIFS(Fluxo!$N:$N,Fluxo!$S:$S,"&gt;"&amp;W$5,Fluxo!$S:$S,"&lt;="&amp;X$5,Fluxo!$D:$D,$D153)</f>
        <v>0</v>
      </c>
      <c r="Y153" s="18">
        <f>SUMIFS(Fluxo!$N:$N,Fluxo!$S:$S,"&gt;"&amp;X$5,Fluxo!$S:$S,"&lt;="&amp;Y$5,Fluxo!$D:$D,$D153)</f>
        <v>0</v>
      </c>
      <c r="Z153" s="18">
        <f>SUMIFS(Fluxo!$N:$N,Fluxo!$S:$S,"&gt;"&amp;Y$5,Fluxo!$S:$S,"&lt;="&amp;Z$5,Fluxo!$D:$D,$D153)</f>
        <v>0</v>
      </c>
      <c r="AA153" s="18">
        <f>SUMIFS(Fluxo!$N:$N,Fluxo!$S:$S,"&gt;"&amp;Z$5,Fluxo!$S:$S,"&lt;="&amp;AA$5,Fluxo!$D:$D,$D153)</f>
        <v>0</v>
      </c>
      <c r="AB153" s="18">
        <f>SUMIFS(Fluxo!$N:$N,Fluxo!$S:$S,"&gt;"&amp;AA$5,Fluxo!$S:$S,"&lt;="&amp;AB$5,Fluxo!$D:$D,$D153)</f>
        <v>0</v>
      </c>
      <c r="AC153" s="18">
        <f>SUMIFS(Fluxo!$N:$N,Fluxo!$S:$S,"&gt;"&amp;AB$5,Fluxo!$S:$S,"&lt;="&amp;AC$5,Fluxo!$D:$D,$D153)</f>
        <v>0</v>
      </c>
      <c r="AD153" s="18">
        <f>SUMIFS(Fluxo!$N:$N,Fluxo!$S:$S,"&gt;"&amp;AC$5,Fluxo!$S:$S,"&lt;="&amp;AD$5,Fluxo!$D:$D,$D153)</f>
        <v>0</v>
      </c>
      <c r="AE153" s="18">
        <f>SUMIFS(Fluxo!$N:$N,Fluxo!$S:$S,"&gt;"&amp;AD$5,Fluxo!$S:$S,"&lt;="&amp;AE$5,Fluxo!$D:$D,$D153)</f>
        <v>0</v>
      </c>
      <c r="AF153" s="18">
        <f>SUMIFS(Fluxo!$N:$N,Fluxo!$S:$S,"&gt;"&amp;AE$5,Fluxo!$S:$S,"&lt;="&amp;AF$5,Fluxo!$D:$D,$D153)</f>
        <v>0</v>
      </c>
      <c r="AG153" s="18">
        <f>SUMIFS(Fluxo!$N:$N,Fluxo!$S:$S,"&gt;"&amp;AF$5,Fluxo!$S:$S,"&lt;="&amp;AG$5,Fluxo!$D:$D,$D153)</f>
        <v>0</v>
      </c>
      <c r="AH153" s="18">
        <f>SUMIFS(Fluxo!$N:$N,Fluxo!$S:$S,"&gt;"&amp;AG$5,Fluxo!$S:$S,"&lt;="&amp;AH$5,Fluxo!$D:$D,$D153)</f>
        <v>0</v>
      </c>
      <c r="AI153" s="18">
        <f>SUMIFS(Fluxo!$N:$N,Fluxo!$S:$S,"&gt;"&amp;AH$5,Fluxo!$S:$S,"&lt;="&amp;AI$5,Fluxo!$D:$D,$D153)</f>
        <v>0</v>
      </c>
      <c r="AJ153" s="18">
        <f>SUMIFS(Fluxo!$N:$N,Fluxo!$S:$S,"&gt;"&amp;AI$5,Fluxo!$S:$S,"&lt;="&amp;AJ$5,Fluxo!$D:$D,$D153)</f>
        <v>0</v>
      </c>
      <c r="AK153" s="18">
        <f>SUMIFS(Fluxo!$N:$N,Fluxo!$S:$S,"&gt;"&amp;AJ$5,Fluxo!$S:$S,"&lt;="&amp;AK$5,Fluxo!$D:$D,$D153)</f>
        <v>0</v>
      </c>
      <c r="AL153" s="18">
        <f>SUMIFS(Fluxo!$N:$N,Fluxo!$S:$S,"&gt;"&amp;AK$5,Fluxo!$S:$S,"&lt;="&amp;AL$5,Fluxo!$D:$D,$D153)</f>
        <v>0</v>
      </c>
      <c r="AM153" s="18">
        <f>SUMIFS(Fluxo!$N:$N,Fluxo!$S:$S,"&gt;"&amp;AL$5,Fluxo!$S:$S,"&lt;="&amp;AM$5,Fluxo!$D:$D,$D153)</f>
        <v>0</v>
      </c>
      <c r="AN153" s="18">
        <f>SUMIFS(Fluxo!$N:$N,Fluxo!$S:$S,"&gt;"&amp;AM$5,Fluxo!$S:$S,"&lt;="&amp;AN$5,Fluxo!$D:$D,$D153)</f>
        <v>0</v>
      </c>
      <c r="AO153" s="18">
        <f>SUMIFS(Fluxo!$N:$N,Fluxo!$S:$S,"&gt;"&amp;AN$5,Fluxo!$S:$S,"&lt;="&amp;AO$5,Fluxo!$D:$D,$D153)</f>
        <v>0</v>
      </c>
      <c r="AP153" s="18">
        <f>SUMIFS(Fluxo!$N:$N,Fluxo!$S:$S,"&gt;"&amp;AO$5,Fluxo!$S:$S,"&lt;="&amp;AP$5,Fluxo!$D:$D,$D153)</f>
        <v>0</v>
      </c>
      <c r="AQ153" s="18">
        <f>SUMIFS(Fluxo!$N:$N,Fluxo!$S:$S,"&gt;"&amp;AP$5,Fluxo!$S:$S,"&lt;="&amp;AQ$5,Fluxo!$D:$D,$D153)</f>
        <v>0</v>
      </c>
      <c r="AR153" s="18">
        <f>SUMIFS(Fluxo!$N:$N,Fluxo!$S:$S,"&gt;"&amp;AQ$5,Fluxo!$S:$S,"&lt;="&amp;AR$5,Fluxo!$D:$D,$D153)</f>
        <v>0</v>
      </c>
      <c r="AS153" s="18">
        <f>SUMIFS(Fluxo!$N:$N,Fluxo!$S:$S,"&gt;"&amp;AR$5,Fluxo!$S:$S,"&lt;="&amp;AS$5,Fluxo!$D:$D,$D153)</f>
        <v>0</v>
      </c>
      <c r="AT153" s="18">
        <f>SUMIFS(Fluxo!$N:$N,Fluxo!$S:$S,"&gt;"&amp;AS$5,Fluxo!$S:$S,"&lt;="&amp;AT$5,Fluxo!$D:$D,$D153)</f>
        <v>0</v>
      </c>
      <c r="AU153" s="18">
        <f>SUMIFS(Fluxo!$N:$N,Fluxo!$S:$S,"&gt;"&amp;AT$5,Fluxo!$S:$S,"&lt;="&amp;AU$5,Fluxo!$D:$D,$D153)</f>
        <v>0</v>
      </c>
      <c r="AV153" s="18">
        <f>SUMIFS(Fluxo!$N:$N,Fluxo!$S:$S,"&gt;"&amp;AU$5,Fluxo!$S:$S,"&lt;="&amp;AV$5,Fluxo!$D:$D,$D153)</f>
        <v>0</v>
      </c>
      <c r="AW153" s="18">
        <f>SUMIFS(Fluxo!$N:$N,Fluxo!$S:$S,"&gt;"&amp;AV$5,Fluxo!$S:$S,"&lt;="&amp;AW$5,Fluxo!$D:$D,$D153)</f>
        <v>0</v>
      </c>
      <c r="AX153" s="18">
        <f>SUMIFS(Fluxo!$N:$N,Fluxo!$S:$S,"&gt;"&amp;AW$5,Fluxo!$S:$S,"&lt;="&amp;AX$5,Fluxo!$D:$D,$D153)</f>
        <v>0</v>
      </c>
      <c r="AY153" s="18">
        <f>SUMIFS(Fluxo!$N:$N,Fluxo!$S:$S,"&gt;"&amp;AX$5,Fluxo!$S:$S,"&lt;="&amp;AY$5,Fluxo!$D:$D,$D153)</f>
        <v>0</v>
      </c>
      <c r="AZ153" s="18">
        <f>SUMIFS(Fluxo!$N:$N,Fluxo!$S:$S,"&gt;"&amp;AY$5,Fluxo!$S:$S,"&lt;="&amp;AZ$5,Fluxo!$D:$D,$D153)</f>
        <v>0</v>
      </c>
      <c r="BA153" s="18">
        <f>SUMIFS(Fluxo!$N:$N,Fluxo!$S:$S,"&gt;"&amp;AZ$5,Fluxo!$S:$S,"&lt;="&amp;BA$5,Fluxo!$D:$D,$D153)</f>
        <v>0</v>
      </c>
      <c r="BB153" s="18">
        <f>SUMIFS(Fluxo!$N:$N,Fluxo!$S:$S,"&gt;"&amp;BA$5,Fluxo!$S:$S,"&lt;="&amp;BB$5,Fluxo!$D:$D,$D153)</f>
        <v>0</v>
      </c>
      <c r="BC153" s="18">
        <f>SUMIFS(Fluxo!$N:$N,Fluxo!$S:$S,"&gt;"&amp;BB$5,Fluxo!$S:$S,"&lt;="&amp;BC$5,Fluxo!$D:$D,$D153)</f>
        <v>0</v>
      </c>
      <c r="BD153" s="18">
        <f>SUMIFS(Fluxo!$N:$N,Fluxo!$S:$S,"&gt;"&amp;BC$5,Fluxo!$S:$S,"&lt;="&amp;BD$5,Fluxo!$D:$D,$D153)</f>
        <v>0</v>
      </c>
      <c r="BE153" s="18">
        <f>SUMIFS(Fluxo!$N:$N,Fluxo!$S:$S,"&gt;"&amp;BD$5,Fluxo!$S:$S,"&lt;="&amp;BE$5,Fluxo!$D:$D,$D153)</f>
        <v>0</v>
      </c>
      <c r="BF153" s="18">
        <f>SUMIFS(Fluxo!$N:$N,Fluxo!$S:$S,"&gt;"&amp;BE$5,Fluxo!$S:$S,"&lt;="&amp;BF$5,Fluxo!$D:$D,$D153)</f>
        <v>0</v>
      </c>
      <c r="BG153" s="18">
        <f>SUMIFS(Fluxo!$N:$N,Fluxo!$S:$S,"&gt;"&amp;BF$5,Fluxo!$S:$S,"&lt;="&amp;BG$5,Fluxo!$D:$D,$D153)</f>
        <v>0</v>
      </c>
      <c r="BH153" s="18">
        <f>SUMIFS(Fluxo!$N:$N,Fluxo!$S:$S,"&gt;"&amp;BG$5,Fluxo!$S:$S,"&lt;="&amp;BH$5,Fluxo!$D:$D,$D153)</f>
        <v>0</v>
      </c>
      <c r="BI153" s="18">
        <f>SUMIFS(Fluxo!$N:$N,Fluxo!$S:$S,"&gt;"&amp;BH$5,Fluxo!$S:$S,"&lt;="&amp;BI$5,Fluxo!$D:$D,$D153)</f>
        <v>0</v>
      </c>
      <c r="BJ153" s="18">
        <f>SUMIFS(Fluxo!$N:$N,Fluxo!$S:$S,"&gt;"&amp;BI$5,Fluxo!$S:$S,"&lt;="&amp;BJ$5,Fluxo!$D:$D,$D153)</f>
        <v>0</v>
      </c>
      <c r="BK153" s="18">
        <f>SUMIFS(Fluxo!$N:$N,Fluxo!$S:$S,"&gt;"&amp;BJ$5,Fluxo!$S:$S,"&lt;="&amp;BK$5,Fluxo!$D:$D,$D153)</f>
        <v>0</v>
      </c>
      <c r="BL153" s="18">
        <f>SUMIFS(Fluxo!$N:$N,Fluxo!$S:$S,"&gt;"&amp;BK$5,Fluxo!$S:$S,"&lt;="&amp;BL$5,Fluxo!$D:$D,$D153)</f>
        <v>0</v>
      </c>
      <c r="BM153" s="18">
        <f>SUMIFS(Fluxo!$N:$N,Fluxo!$S:$S,"&gt;"&amp;BL$5,Fluxo!$S:$S,"&lt;="&amp;BM$5,Fluxo!$D:$D,$D153)</f>
        <v>0</v>
      </c>
      <c r="BN153" s="18">
        <f>SUMIFS(Fluxo!$N:$N,Fluxo!$S:$S,"&gt;"&amp;BM$5,Fluxo!$S:$S,"&lt;="&amp;BN$5,Fluxo!$D:$D,$D153)</f>
        <v>0</v>
      </c>
      <c r="BO153" s="18">
        <f>SUMIFS(Fluxo!$N:$N,Fluxo!$S:$S,"&gt;"&amp;BN$5,Fluxo!$S:$S,"&lt;="&amp;BO$5,Fluxo!$D:$D,$D153)</f>
        <v>0</v>
      </c>
      <c r="BP153" s="18">
        <f>SUMIFS(Fluxo!$N:$N,Fluxo!$S:$S,"&gt;"&amp;BO$5,Fluxo!$S:$S,"&lt;="&amp;BP$5,Fluxo!$D:$D,$D153)</f>
        <v>0</v>
      </c>
      <c r="BQ153" s="18">
        <f>SUMIFS(Fluxo!$N:$N,Fluxo!$S:$S,"&gt;"&amp;BP$5,Fluxo!$S:$S,"&lt;="&amp;BQ$5,Fluxo!$D:$D,$D153)</f>
        <v>0</v>
      </c>
      <c r="BR153" s="18">
        <f>SUMIFS(Fluxo!$N:$N,Fluxo!$S:$S,"&gt;"&amp;BQ$5,Fluxo!$S:$S,"&lt;="&amp;BR$5,Fluxo!$D:$D,$D153)</f>
        <v>0</v>
      </c>
      <c r="BS153" s="18">
        <f>SUMIFS(Fluxo!$N:$N,Fluxo!$S:$S,"&gt;"&amp;BR$5,Fluxo!$S:$S,"&lt;="&amp;BS$5,Fluxo!$D:$D,$D153)</f>
        <v>0</v>
      </c>
      <c r="BT153" s="18">
        <f>SUMIFS(Fluxo!$N:$N,Fluxo!$S:$S,"&gt;"&amp;BS$5,Fluxo!$S:$S,"&lt;="&amp;BT$5,Fluxo!$D:$D,$D153)</f>
        <v>0</v>
      </c>
      <c r="BU153" s="18">
        <f>SUMIFS(Fluxo!$N:$N,Fluxo!$S:$S,"&gt;"&amp;BT$5,Fluxo!$S:$S,"&lt;="&amp;BU$5,Fluxo!$D:$D,$D153)</f>
        <v>0</v>
      </c>
      <c r="BV153" s="18">
        <f>SUMIFS(Fluxo!$N:$N,Fluxo!$S:$S,"&gt;"&amp;BU$5,Fluxo!$S:$S,"&lt;="&amp;BV$5,Fluxo!$D:$D,$D153)</f>
        <v>0</v>
      </c>
      <c r="BW153" s="18">
        <f>SUMIFS(Fluxo!$N:$N,Fluxo!$S:$S,"&gt;"&amp;BV$5,Fluxo!$S:$S,"&lt;="&amp;BW$5,Fluxo!$D:$D,$D153)</f>
        <v>0</v>
      </c>
      <c r="BX153" s="18">
        <f>SUMIFS(Fluxo!$N:$N,Fluxo!$S:$S,"&gt;"&amp;BW$5,Fluxo!$S:$S,"&lt;="&amp;BX$5,Fluxo!$D:$D,$D153)</f>
        <v>0</v>
      </c>
      <c r="BY153" s="18">
        <f>SUMIFS(Fluxo!$N:$N,Fluxo!$S:$S,"&gt;"&amp;BX$5,Fluxo!$S:$S,"&lt;="&amp;BY$5,Fluxo!$D:$D,$D153)</f>
        <v>0</v>
      </c>
      <c r="BZ153" s="18">
        <f>SUMIFS(Fluxo!$N:$N,Fluxo!$S:$S,"&gt;"&amp;BY$5,Fluxo!$S:$S,"&lt;="&amp;BZ$5,Fluxo!$D:$D,$D153)</f>
        <v>0</v>
      </c>
      <c r="CA153" s="18">
        <f>SUMIFS(Fluxo!$N:$N,Fluxo!$S:$S,"&gt;"&amp;BZ$5,Fluxo!$S:$S,"&lt;="&amp;CA$5,Fluxo!$D:$D,$D153)</f>
        <v>0</v>
      </c>
      <c r="CB153" s="18">
        <f>SUMIFS(Fluxo!$N:$N,Fluxo!$S:$S,"&gt;"&amp;CA$5,Fluxo!$S:$S,"&lt;="&amp;CB$5,Fluxo!$D:$D,$D153)</f>
        <v>0</v>
      </c>
      <c r="CC153" s="18">
        <f>SUMIFS(Fluxo!$N:$N,Fluxo!$S:$S,"&gt;"&amp;CB$5,Fluxo!$S:$S,"&lt;="&amp;CC$5,Fluxo!$D:$D,$D153)</f>
        <v>0</v>
      </c>
      <c r="CD153" s="18">
        <f>SUMIFS(Fluxo!$N:$N,Fluxo!$S:$S,"&gt;"&amp;CC$5,Fluxo!$S:$S,"&lt;="&amp;CD$5,Fluxo!$D:$D,$D153)</f>
        <v>0</v>
      </c>
      <c r="CE153" s="18">
        <f>SUMIFS(Fluxo!$N:$N,Fluxo!$S:$S,"&gt;"&amp;CD$5,Fluxo!$S:$S,"&lt;="&amp;CE$5,Fluxo!$D:$D,$D153)</f>
        <v>0</v>
      </c>
      <c r="CF153" s="18">
        <f>SUMIFS(Fluxo!$N:$N,Fluxo!$S:$S,"&gt;"&amp;CE$5,Fluxo!$S:$S,"&lt;="&amp;CF$5,Fluxo!$D:$D,$D153)</f>
        <v>0</v>
      </c>
      <c r="CG153" s="18">
        <f>SUMIFS(Fluxo!$N:$N,Fluxo!$S:$S,"&gt;"&amp;CF$5,Fluxo!$S:$S,"&lt;="&amp;CG$5,Fluxo!$D:$D,$D153)</f>
        <v>0</v>
      </c>
      <c r="CH153" s="18">
        <f>SUMIFS(Fluxo!$N:$N,Fluxo!$S:$S,"&gt;"&amp;CG$5,Fluxo!$S:$S,"&lt;="&amp;CH$5,Fluxo!$D:$D,$D153)</f>
        <v>0</v>
      </c>
      <c r="CI153" s="18">
        <f>SUMIFS(Fluxo!$N:$N,Fluxo!$S:$S,"&gt;"&amp;CH$5,Fluxo!$S:$S,"&lt;="&amp;CI$5,Fluxo!$D:$D,$D153)</f>
        <v>0</v>
      </c>
      <c r="CJ153" s="18">
        <f>SUMIFS(Fluxo!$N:$N,Fluxo!$S:$S,"&gt;"&amp;CI$5,Fluxo!$S:$S,"&lt;="&amp;CJ$5,Fluxo!$D:$D,$D153)</f>
        <v>0</v>
      </c>
      <c r="CK153" s="18">
        <f>SUMIFS(Fluxo!$N:$N,Fluxo!$S:$S,"&gt;"&amp;CJ$5,Fluxo!$S:$S,"&lt;="&amp;CK$5,Fluxo!$D:$D,$D153)</f>
        <v>0</v>
      </c>
      <c r="CL153" s="18">
        <f>SUMIFS(Fluxo!$N:$N,Fluxo!$S:$S,"&gt;"&amp;CK$5,Fluxo!$S:$S,"&lt;="&amp;CL$5,Fluxo!$D:$D,$D153)</f>
        <v>0</v>
      </c>
      <c r="CM153" s="18">
        <f>SUMIFS(Fluxo!$N:$N,Fluxo!$S:$S,"&gt;"&amp;CL$5,Fluxo!$S:$S,"&lt;="&amp;CM$5,Fluxo!$D:$D,$D153)</f>
        <v>0</v>
      </c>
      <c r="CN153" s="18">
        <f>SUMIFS(Fluxo!$N:$N,Fluxo!$S:$S,"&gt;"&amp;CM$5,Fluxo!$S:$S,"&lt;="&amp;CN$5,Fluxo!$D:$D,$D153)</f>
        <v>0</v>
      </c>
      <c r="CO153" s="18">
        <f>SUMIFS(Fluxo!$N:$N,Fluxo!$S:$S,"&gt;"&amp;CN$5,Fluxo!$S:$S,"&lt;="&amp;CO$5,Fluxo!$D:$D,$D153)</f>
        <v>0</v>
      </c>
      <c r="CP153" s="18">
        <f>SUMIFS(Fluxo!$N:$N,Fluxo!$S:$S,"&gt;"&amp;CO$5,Fluxo!$S:$S,"&lt;="&amp;CP$5,Fluxo!$D:$D,$D153)</f>
        <v>0</v>
      </c>
      <c r="CQ153" s="18">
        <f>SUMIFS(Fluxo!$N:$N,Fluxo!$S:$S,"&gt;"&amp;CP$5,Fluxo!$S:$S,"&lt;="&amp;CQ$5,Fluxo!$D:$D,$D153)</f>
        <v>0</v>
      </c>
      <c r="CR153" s="18">
        <f>SUMIFS(Fluxo!$N:$N,Fluxo!$S:$S,"&gt;"&amp;CQ$5,Fluxo!$S:$S,"&lt;="&amp;CR$5,Fluxo!$D:$D,$D153)</f>
        <v>0</v>
      </c>
      <c r="CS153" s="18">
        <f>SUMIFS(Fluxo!$N:$N,Fluxo!$S:$S,"&gt;"&amp;CR$5,Fluxo!$S:$S,"&lt;="&amp;CS$5,Fluxo!$D:$D,$D153)</f>
        <v>0</v>
      </c>
      <c r="CT153" s="18">
        <f>SUMIFS(Fluxo!$N:$N,Fluxo!$S:$S,"&gt;"&amp;CS$5,Fluxo!$S:$S,"&lt;="&amp;CT$5,Fluxo!$D:$D,$D153)</f>
        <v>0</v>
      </c>
      <c r="CU153" s="18">
        <f>SUMIFS(Fluxo!$N:$N,Fluxo!$S:$S,"&gt;"&amp;CT$5,Fluxo!$S:$S,"&lt;="&amp;CU$5,Fluxo!$D:$D,$D153)</f>
        <v>0</v>
      </c>
      <c r="CV153" s="18">
        <f>SUMIFS(Fluxo!$N:$N,Fluxo!$S:$S,"&gt;"&amp;CU$5,Fluxo!$S:$S,"&lt;="&amp;CV$5,Fluxo!$D:$D,$D153)</f>
        <v>0</v>
      </c>
      <c r="CW153" s="18">
        <f>SUMIFS(Fluxo!$N:$N,Fluxo!$S:$S,"&gt;"&amp;CV$5,Fluxo!$S:$S,"&lt;="&amp;CW$5,Fluxo!$D:$D,$D153)</f>
        <v>0</v>
      </c>
      <c r="CX153" s="18">
        <f>SUMIFS(Fluxo!$N:$N,Fluxo!$S:$S,"&gt;"&amp;CW$5,Fluxo!$S:$S,"&lt;="&amp;CX$5,Fluxo!$D:$D,$D153)</f>
        <v>0</v>
      </c>
      <c r="CY153" s="18">
        <f>SUMIFS(Fluxo!$N:$N,Fluxo!$S:$S,"&gt;"&amp;CX$5,Fluxo!$S:$S,"&lt;="&amp;CY$5,Fluxo!$D:$D,$D153)</f>
        <v>0</v>
      </c>
      <c r="CZ153" s="18">
        <f>SUMIFS(Fluxo!$N:$N,Fluxo!$S:$S,"&gt;"&amp;CY$5,Fluxo!$S:$S,"&lt;="&amp;CZ$5,Fluxo!$D:$D,$D153)</f>
        <v>0</v>
      </c>
      <c r="DA153" s="18">
        <f>SUMIFS(Fluxo!$N:$N,Fluxo!$S:$S,"&gt;"&amp;CZ$5,Fluxo!$S:$S,"&lt;="&amp;DA$5,Fluxo!$D:$D,$D153)</f>
        <v>0</v>
      </c>
      <c r="DB153" s="18">
        <f>SUMIFS(Fluxo!$N:$N,Fluxo!$S:$S,"&gt;"&amp;DA$5,Fluxo!$S:$S,"&lt;="&amp;DB$5,Fluxo!$D:$D,$D153)</f>
        <v>0</v>
      </c>
      <c r="DC153" s="18">
        <f>SUMIFS(Fluxo!$N:$N,Fluxo!$S:$S,"&gt;"&amp;DB$5,Fluxo!$S:$S,"&lt;="&amp;DC$5,Fluxo!$D:$D,$D153)</f>
        <v>0</v>
      </c>
      <c r="DD153" s="18">
        <f>SUMIFS(Fluxo!$N:$N,Fluxo!$S:$S,"&gt;"&amp;DC$5,Fluxo!$S:$S,"&lt;="&amp;DD$5,Fluxo!$D:$D,$D153)</f>
        <v>0</v>
      </c>
      <c r="DE153" s="18">
        <f>SUMIFS(Fluxo!$N:$N,Fluxo!$S:$S,"&gt;"&amp;DD$5,Fluxo!$S:$S,"&lt;="&amp;DE$5,Fluxo!$D:$D,$D153)</f>
        <v>0</v>
      </c>
      <c r="DF153" s="18">
        <f>SUMIFS(Fluxo!$N:$N,Fluxo!$S:$S,"&gt;"&amp;DE$5,Fluxo!$S:$S,"&lt;="&amp;DF$5,Fluxo!$D:$D,$D153)</f>
        <v>0</v>
      </c>
      <c r="DG153" s="18">
        <f>SUMIFS(Fluxo!$N:$N,Fluxo!$S:$S,"&gt;"&amp;DF$5,Fluxo!$S:$S,"&lt;="&amp;DG$5,Fluxo!$D:$D,$D153)</f>
        <v>0</v>
      </c>
      <c r="DH153" s="18">
        <f>SUMIFS(Fluxo!$N:$N,Fluxo!$S:$S,"&gt;"&amp;DG$5,Fluxo!$S:$S,"&lt;="&amp;DH$5,Fluxo!$D:$D,$D153)</f>
        <v>0</v>
      </c>
      <c r="DI153" s="18">
        <f>SUMIFS(Fluxo!$N:$N,Fluxo!$S:$S,"&gt;"&amp;DH$5,Fluxo!$S:$S,"&lt;="&amp;DI$5,Fluxo!$D:$D,$D153)</f>
        <v>0</v>
      </c>
      <c r="DJ153" s="18">
        <f>SUMIFS(Fluxo!$N:$N,Fluxo!$S:$S,"&gt;"&amp;DI$5,Fluxo!$S:$S,"&lt;="&amp;DJ$5,Fluxo!$D:$D,$D153)</f>
        <v>0</v>
      </c>
      <c r="DK153" s="18">
        <f>SUMIFS(Fluxo!$N:$N,Fluxo!$S:$S,"&gt;"&amp;DJ$5,Fluxo!$S:$S,"&lt;="&amp;DK$5,Fluxo!$D:$D,$D153)</f>
        <v>0</v>
      </c>
      <c r="DL153" s="18">
        <f>SUMIFS(Fluxo!$N:$N,Fluxo!$S:$S,"&gt;"&amp;DK$5,Fluxo!$S:$S,"&lt;="&amp;DL$5,Fluxo!$D:$D,$D153)</f>
        <v>0</v>
      </c>
      <c r="DM153" s="18">
        <f>SUMIFS(Fluxo!$N:$N,Fluxo!$S:$S,"&gt;"&amp;DL$5,Fluxo!$S:$S,"&lt;="&amp;DM$5,Fluxo!$D:$D,$D153)</f>
        <v>0</v>
      </c>
      <c r="DN153" s="18">
        <f>SUMIFS(Fluxo!$N:$N,Fluxo!$S:$S,"&gt;"&amp;DM$5,Fluxo!$S:$S,"&lt;="&amp;DN$5,Fluxo!$D:$D,$D153)</f>
        <v>0</v>
      </c>
      <c r="DO153" s="18">
        <f>SUMIFS(Fluxo!$N:$N,Fluxo!$S:$S,"&gt;"&amp;DN$5,Fluxo!$S:$S,"&lt;="&amp;DO$5,Fluxo!$D:$D,$D153)</f>
        <v>0</v>
      </c>
      <c r="DP153" s="18">
        <f>SUMIFS(Fluxo!$N:$N,Fluxo!$S:$S,"&gt;"&amp;DO$5,Fluxo!$S:$S,"&lt;="&amp;DP$5,Fluxo!$D:$D,$D153)</f>
        <v>0</v>
      </c>
      <c r="DQ153" s="18">
        <f>SUMIFS(Fluxo!$N:$N,Fluxo!$S:$S,"&gt;"&amp;DP$5,Fluxo!$S:$S,"&lt;="&amp;DQ$5,Fluxo!$D:$D,$D153)</f>
        <v>0</v>
      </c>
      <c r="DR153" s="18">
        <f>SUMIFS(Fluxo!$N:$N,Fluxo!$S:$S,"&gt;"&amp;DQ$5,Fluxo!$S:$S,"&lt;="&amp;DR$5,Fluxo!$D:$D,$D153)</f>
        <v>0</v>
      </c>
      <c r="DS153" s="18">
        <f>SUMIFS(Fluxo!$N:$N,Fluxo!$S:$S,"&gt;"&amp;DR$5,Fluxo!$S:$S,"&lt;="&amp;DS$5,Fluxo!$D:$D,$D153)</f>
        <v>0</v>
      </c>
      <c r="DT153" s="18">
        <f>SUMIFS(Fluxo!$N:$N,Fluxo!$S:$S,"&gt;"&amp;DS$5,Fluxo!$S:$S,"&lt;="&amp;DT$5,Fluxo!$D:$D,$D153)</f>
        <v>0</v>
      </c>
      <c r="DU153" s="18">
        <f>SUMIFS(Fluxo!$N:$N,Fluxo!$S:$S,"&gt;"&amp;DT$5,Fluxo!$S:$S,"&lt;="&amp;DU$5,Fluxo!$D:$D,$D153)</f>
        <v>0</v>
      </c>
      <c r="DV153" s="18">
        <f>SUMIFS(Fluxo!$N:$N,Fluxo!$S:$S,"&gt;"&amp;DU$5,Fluxo!$S:$S,"&lt;="&amp;DV$5,Fluxo!$D:$D,$D153)</f>
        <v>0</v>
      </c>
      <c r="DW153" s="18">
        <f>SUMIFS(Fluxo!$N:$N,Fluxo!$S:$S,"&gt;"&amp;DV$5,Fluxo!$S:$S,"&lt;="&amp;DW$5,Fluxo!$D:$D,$D153)</f>
        <v>0</v>
      </c>
      <c r="DX153" s="18">
        <f>SUMIFS(Fluxo!$N:$N,Fluxo!$S:$S,"&gt;"&amp;DW$5,Fluxo!$S:$S,"&lt;="&amp;DX$5,Fluxo!$D:$D,$D153)</f>
        <v>0</v>
      </c>
      <c r="DY153" s="18">
        <f>SUMIFS(Fluxo!$N:$N,Fluxo!$S:$S,"&gt;"&amp;DX$5,Fluxo!$S:$S,"&lt;="&amp;DY$5,Fluxo!$D:$D,$D153)</f>
        <v>0</v>
      </c>
      <c r="DZ153" s="18">
        <f>SUMIFS(Fluxo!$N:$N,Fluxo!$S:$S,"&gt;"&amp;DY$5,Fluxo!$S:$S,"&lt;="&amp;DZ$5,Fluxo!$D:$D,$D153)</f>
        <v>0</v>
      </c>
      <c r="EA153" s="18">
        <f>SUMIFS(Fluxo!$N:$N,Fluxo!$S:$S,"&gt;"&amp;DZ$5,Fluxo!$S:$S,"&lt;="&amp;EA$5,Fluxo!$D:$D,$D153)</f>
        <v>0</v>
      </c>
      <c r="EB153" s="18">
        <f>SUMIFS(Fluxo!$N:$N,Fluxo!$S:$S,"&gt;"&amp;EA$5,Fluxo!$S:$S,"&lt;="&amp;EB$5,Fluxo!$D:$D,$D153)</f>
        <v>0</v>
      </c>
      <c r="EC153" s="18">
        <f>SUMIFS(Fluxo!$N:$N,Fluxo!$S:$S,"&gt;"&amp;EB$5,Fluxo!$S:$S,"&lt;="&amp;EC$5,Fluxo!$D:$D,$D153)</f>
        <v>0</v>
      </c>
      <c r="ED153" s="18">
        <f>SUMIFS(Fluxo!$N:$N,Fluxo!$S:$S,"&gt;"&amp;EC$5,Fluxo!$S:$S,"&lt;="&amp;ED$5,Fluxo!$D:$D,$D153)</f>
        <v>0</v>
      </c>
      <c r="EE153" s="18">
        <f>SUMIFS(Fluxo!$N:$N,Fluxo!$S:$S,"&gt;"&amp;ED$5,Fluxo!$S:$S,"&lt;="&amp;EE$5,Fluxo!$D:$D,$D153)</f>
        <v>0</v>
      </c>
      <c r="EF153" s="18">
        <f>SUMIFS(Fluxo!$N:$N,Fluxo!$S:$S,"&gt;"&amp;EE$5,Fluxo!$S:$S,"&lt;="&amp;EF$5,Fluxo!$D:$D,$D153)</f>
        <v>0</v>
      </c>
      <c r="EG153" s="18">
        <f>SUMIFS(Fluxo!$N:$N,Fluxo!$S:$S,"&gt;"&amp;EF$5,Fluxo!$S:$S,"&lt;="&amp;EG$5,Fluxo!$D:$D,$D153)</f>
        <v>0</v>
      </c>
      <c r="EH153" s="18">
        <f>SUMIFS(Fluxo!$N:$N,Fluxo!$S:$S,"&gt;"&amp;EG$5,Fluxo!$S:$S,"&lt;="&amp;EH$5,Fluxo!$D:$D,$D153)</f>
        <v>0</v>
      </c>
      <c r="EI153" s="18">
        <f>SUMIFS(Fluxo!$N:$N,Fluxo!$S:$S,"&gt;"&amp;EH$5,Fluxo!$S:$S,"&lt;="&amp;EI$5,Fluxo!$D:$D,$D153)</f>
        <v>0</v>
      </c>
      <c r="EJ153" s="18">
        <f>SUMIFS(Fluxo!$N:$N,Fluxo!$S:$S,"&gt;"&amp;EI$5,Fluxo!$S:$S,"&lt;="&amp;EJ$5,Fluxo!$D:$D,$D153)</f>
        <v>0</v>
      </c>
      <c r="EK153" s="18">
        <f>SUMIFS(Fluxo!$N:$N,Fluxo!$S:$S,"&gt;"&amp;EJ$5,Fluxo!$S:$S,"&lt;="&amp;EK$5,Fluxo!$D:$D,$D153)</f>
        <v>0</v>
      </c>
      <c r="EL153" s="18">
        <f>SUMIFS(Fluxo!$N:$N,Fluxo!$S:$S,"&gt;"&amp;EK$5,Fluxo!$S:$S,"&lt;="&amp;EL$5,Fluxo!$D:$D,$D153)</f>
        <v>0</v>
      </c>
      <c r="EM153" s="18">
        <f>SUMIFS(Fluxo!$N:$N,Fluxo!$S:$S,"&gt;"&amp;EL$5,Fluxo!$S:$S,"&lt;="&amp;EM$5,Fluxo!$D:$D,$D153)</f>
        <v>0</v>
      </c>
      <c r="EN153" s="18">
        <f>SUMIFS(Fluxo!$N:$N,Fluxo!$S:$S,"&gt;"&amp;EM$5,Fluxo!$S:$S,"&lt;="&amp;EN$5,Fluxo!$D:$D,$D153)</f>
        <v>0</v>
      </c>
      <c r="EO153" s="18">
        <f>SUMIFS(Fluxo!$N:$N,Fluxo!$S:$S,"&gt;"&amp;EN$5,Fluxo!$S:$S,"&lt;="&amp;EO$5,Fluxo!$D:$D,$D153)</f>
        <v>0</v>
      </c>
      <c r="EP153" s="18">
        <f>SUMIFS(Fluxo!$N:$N,Fluxo!$S:$S,"&gt;"&amp;EO$5,Fluxo!$S:$S,"&lt;="&amp;EP$5,Fluxo!$D:$D,$D153)</f>
        <v>0</v>
      </c>
      <c r="EQ153" s="18">
        <f>SUMIFS(Fluxo!$N:$N,Fluxo!$S:$S,"&gt;"&amp;EP$5,Fluxo!$S:$S,"&lt;="&amp;EQ$5,Fluxo!$D:$D,$D153)</f>
        <v>0</v>
      </c>
      <c r="ER153" s="18">
        <f>SUMIFS(Fluxo!$N:$N,Fluxo!$S:$S,"&gt;"&amp;EQ$5,Fluxo!$S:$S,"&lt;="&amp;ER$5,Fluxo!$D:$D,$D153)</f>
        <v>0</v>
      </c>
      <c r="ES153" s="18">
        <f>SUMIFS(Fluxo!$N:$N,Fluxo!$S:$S,"&gt;"&amp;ER$5,Fluxo!$S:$S,"&lt;="&amp;ES$5,Fluxo!$D:$D,$D153)</f>
        <v>0</v>
      </c>
      <c r="ET153" s="18">
        <f>SUMIFS(Fluxo!$N:$N,Fluxo!$S:$S,"&gt;"&amp;ES$5,Fluxo!$S:$S,"&lt;="&amp;ET$5,Fluxo!$D:$D,$D153)</f>
        <v>0</v>
      </c>
      <c r="EU153" s="18">
        <f>SUMIFS(Fluxo!$N:$N,Fluxo!$S:$S,"&gt;"&amp;ET$5,Fluxo!$S:$S,"&lt;="&amp;EU$5,Fluxo!$D:$D,$D153)</f>
        <v>0</v>
      </c>
      <c r="EV153" s="18">
        <f>SUMIFS(Fluxo!$N:$N,Fluxo!$S:$S,"&gt;"&amp;EU$5,Fluxo!$S:$S,"&lt;="&amp;EV$5,Fluxo!$D:$D,$D153)</f>
        <v>0</v>
      </c>
      <c r="EW153" s="18">
        <f>SUMIFS(Fluxo!$N:$N,Fluxo!$S:$S,"&gt;"&amp;EV$5,Fluxo!$S:$S,"&lt;="&amp;EW$5,Fluxo!$D:$D,$D153)</f>
        <v>0</v>
      </c>
      <c r="EX153" s="18">
        <f>SUMIFS(Fluxo!$N:$N,Fluxo!$S:$S,"&gt;"&amp;EW$5,Fluxo!$S:$S,"&lt;="&amp;EX$5,Fluxo!$D:$D,$D153)</f>
        <v>0</v>
      </c>
      <c r="EY153" s="18">
        <f>SUMIFS(Fluxo!$N:$N,Fluxo!$S:$S,"&gt;"&amp;EX$5,Fluxo!$S:$S,"&lt;="&amp;EY$5,Fluxo!$D:$D,$D153)</f>
        <v>0</v>
      </c>
      <c r="EZ153" s="18">
        <f>SUMIFS(Fluxo!$N:$N,Fluxo!$S:$S,"&gt;"&amp;EY$5,Fluxo!$S:$S,"&lt;="&amp;EZ$5,Fluxo!$D:$D,$D153)</f>
        <v>0</v>
      </c>
      <c r="FA153" s="18">
        <f>SUMIFS(Fluxo!$N:$N,Fluxo!$S:$S,"&gt;"&amp;EZ$5,Fluxo!$S:$S,"&lt;="&amp;FA$5,Fluxo!$D:$D,$D153)</f>
        <v>0</v>
      </c>
      <c r="FB153" s="18">
        <f>SUMIFS(Fluxo!$N:$N,Fluxo!$S:$S,"&gt;"&amp;FA$5,Fluxo!$S:$S,"&lt;="&amp;FB$5,Fluxo!$D:$D,$D153)</f>
        <v>0</v>
      </c>
      <c r="FC153" s="18">
        <f>SUMIFS(Fluxo!$N:$N,Fluxo!$S:$S,"&gt;"&amp;FB$5,Fluxo!$S:$S,"&lt;="&amp;FC$5,Fluxo!$D:$D,$D153)</f>
        <v>0</v>
      </c>
      <c r="FD153" s="18">
        <f>SUMIFS(Fluxo!$N:$N,Fluxo!$S:$S,"&gt;"&amp;FC$5,Fluxo!$S:$S,"&lt;="&amp;FD$5,Fluxo!$D:$D,$D153)</f>
        <v>0</v>
      </c>
      <c r="FE153" s="18">
        <f>SUMIFS(Fluxo!$N:$N,Fluxo!$S:$S,"&gt;"&amp;FD$5,Fluxo!$S:$S,"&lt;="&amp;FE$5,Fluxo!$D:$D,$D153)</f>
        <v>0</v>
      </c>
      <c r="FF153" s="18">
        <f>SUMIFS(Fluxo!$N:$N,Fluxo!$S:$S,"&gt;"&amp;FE$5,Fluxo!$S:$S,"&lt;="&amp;FF$5,Fluxo!$D:$D,$D153)</f>
        <v>0</v>
      </c>
      <c r="FG153" s="18">
        <f>SUMIFS(Fluxo!$N:$N,Fluxo!$S:$S,"&gt;"&amp;FF$5,Fluxo!$S:$S,"&lt;="&amp;FG$5,Fluxo!$D:$D,$D153)</f>
        <v>0</v>
      </c>
      <c r="FH153" s="18">
        <f>SUMIFS(Fluxo!$N:$N,Fluxo!$S:$S,"&gt;"&amp;FG$5,Fluxo!$S:$S,"&lt;="&amp;FH$5,Fluxo!$D:$D,$D153)</f>
        <v>0</v>
      </c>
      <c r="FI153" s="18">
        <f>SUMIFS(Fluxo!$N:$N,Fluxo!$S:$S,"&gt;"&amp;FH$5,Fluxo!$S:$S,"&lt;="&amp;FI$5,Fluxo!$D:$D,$D153)</f>
        <v>0</v>
      </c>
      <c r="FJ153" s="18">
        <f>SUMIFS(Fluxo!$N:$N,Fluxo!$S:$S,"&gt;"&amp;FI$5,Fluxo!$S:$S,"&lt;="&amp;FJ$5,Fluxo!$D:$D,$D153)</f>
        <v>0</v>
      </c>
      <c r="FK153" s="18">
        <f>SUMIFS(Fluxo!$N:$N,Fluxo!$S:$S,"&gt;"&amp;FJ$5,Fluxo!$S:$S,"&lt;="&amp;FK$5,Fluxo!$D:$D,$D153)</f>
        <v>0</v>
      </c>
      <c r="FL153" s="18">
        <f>SUMIFS(Fluxo!$N:$N,Fluxo!$S:$S,"&gt;"&amp;FK$5,Fluxo!$S:$S,"&lt;="&amp;FL$5,Fluxo!$D:$D,$D153)</f>
        <v>0</v>
      </c>
      <c r="FM153" s="18">
        <f>SUMIFS(Fluxo!$N:$N,Fluxo!$S:$S,"&gt;"&amp;FL$5,Fluxo!$S:$S,"&lt;="&amp;FM$5,Fluxo!$D:$D,$D153)</f>
        <v>0</v>
      </c>
      <c r="FN153" s="18">
        <f>SUMIFS(Fluxo!$N:$N,Fluxo!$S:$S,"&gt;"&amp;FM$5,Fluxo!$S:$S,"&lt;="&amp;FN$5,Fluxo!$D:$D,$D153)</f>
        <v>0</v>
      </c>
      <c r="FO153" s="18">
        <f>SUMIFS(Fluxo!$N:$N,Fluxo!$S:$S,"&gt;"&amp;FN$5,Fluxo!$S:$S,"&lt;="&amp;FO$5,Fluxo!$D:$D,$D153)</f>
        <v>0</v>
      </c>
      <c r="FP153" s="18">
        <f>SUMIFS(Fluxo!$N:$N,Fluxo!$S:$S,"&gt;"&amp;FO$5,Fluxo!$S:$S,"&lt;="&amp;FP$5,Fluxo!$D:$D,$D153)</f>
        <v>0</v>
      </c>
      <c r="FQ153" s="18">
        <f>SUMIFS(Fluxo!$N:$N,Fluxo!$S:$S,"&gt;"&amp;FP$5,Fluxo!$S:$S,"&lt;="&amp;FQ$5,Fluxo!$D:$D,$D153)</f>
        <v>0</v>
      </c>
      <c r="FR153" s="18">
        <f>SUMIFS(Fluxo!$N:$N,Fluxo!$S:$S,"&gt;"&amp;FQ$5,Fluxo!$S:$S,"&lt;="&amp;FR$5,Fluxo!$D:$D,$D153)</f>
        <v>0</v>
      </c>
      <c r="FS153" s="18">
        <f>SUMIFS(Fluxo!$N:$N,Fluxo!$S:$S,"&gt;"&amp;FR$5,Fluxo!$S:$S,"&lt;="&amp;FS$5,Fluxo!$D:$D,$D153)</f>
        <v>0</v>
      </c>
      <c r="FT153" s="18">
        <f>SUMIFS(Fluxo!$N:$N,Fluxo!$S:$S,"&gt;"&amp;FS$5,Fluxo!$S:$S,"&lt;="&amp;FT$5,Fluxo!$D:$D,$D153)</f>
        <v>0</v>
      </c>
      <c r="FU153" s="18">
        <f>SUMIFS(Fluxo!$N:$N,Fluxo!$S:$S,"&gt;"&amp;FT$5,Fluxo!$S:$S,"&lt;="&amp;FU$5,Fluxo!$D:$D,$D153)</f>
        <v>0</v>
      </c>
      <c r="FV153" s="18">
        <f>SUMIFS(Fluxo!$N:$N,Fluxo!$S:$S,"&gt;"&amp;FU$5,Fluxo!$S:$S,"&lt;="&amp;FV$5,Fluxo!$D:$D,$D153)</f>
        <v>0</v>
      </c>
      <c r="FW153" s="18">
        <f>SUMIFS(Fluxo!$N:$N,Fluxo!$S:$S,"&gt;"&amp;FV$5,Fluxo!$S:$S,"&lt;="&amp;FW$5,Fluxo!$D:$D,$D153)</f>
        <v>0</v>
      </c>
      <c r="FX153" s="18">
        <f>SUMIFS(Fluxo!$N:$N,Fluxo!$S:$S,"&gt;"&amp;FW$5,Fluxo!$S:$S,"&lt;="&amp;FX$5,Fluxo!$D:$D,$D153)</f>
        <v>0</v>
      </c>
      <c r="FY153" s="18">
        <f>SUMIFS(Fluxo!$N:$N,Fluxo!$S:$S,"&gt;"&amp;FX$5,Fluxo!$S:$S,"&lt;="&amp;FY$5,Fluxo!$D:$D,$D153)</f>
        <v>0</v>
      </c>
      <c r="FZ153" s="18">
        <f>SUMIFS(Fluxo!$N:$N,Fluxo!$S:$S,"&gt;"&amp;FY$5,Fluxo!$S:$S,"&lt;="&amp;FZ$5,Fluxo!$D:$D,$D153)</f>
        <v>0</v>
      </c>
      <c r="GA153" s="18">
        <f>SUMIFS(Fluxo!$N:$N,Fluxo!$S:$S,"&gt;"&amp;FZ$5,Fluxo!$S:$S,"&lt;="&amp;GA$5,Fluxo!$D:$D,$D153)</f>
        <v>0</v>
      </c>
      <c r="GB153" s="18">
        <f>SUMIFS(Fluxo!$N:$N,Fluxo!$S:$S,"&gt;"&amp;GA$5,Fluxo!$S:$S,"&lt;="&amp;GB$5,Fluxo!$D:$D,$D153)</f>
        <v>0</v>
      </c>
      <c r="GC153" s="18">
        <f>SUMIFS(Fluxo!$N:$N,Fluxo!$S:$S,"&gt;"&amp;GB$5,Fluxo!$S:$S,"&lt;="&amp;GC$5,Fluxo!$D:$D,$D153)</f>
        <v>0</v>
      </c>
      <c r="GD153" s="18">
        <f>SUMIFS(Fluxo!$N:$N,Fluxo!$S:$S,"&gt;"&amp;GC$5,Fluxo!$S:$S,"&lt;="&amp;GD$5,Fluxo!$D:$D,$D153)</f>
        <v>0</v>
      </c>
      <c r="GE153" s="18">
        <f>SUMIFS(Fluxo!$N:$N,Fluxo!$S:$S,"&gt;"&amp;GD$5,Fluxo!$S:$S,"&lt;="&amp;GE$5,Fluxo!$D:$D,$D153)</f>
        <v>0</v>
      </c>
      <c r="GF153" s="18">
        <f>SUMIFS(Fluxo!$N:$N,Fluxo!$S:$S,"&gt;"&amp;GE$5,Fluxo!$S:$S,"&lt;="&amp;GF$5,Fluxo!$D:$D,$D153)</f>
        <v>0</v>
      </c>
      <c r="GG153" s="18">
        <f>SUMIFS(Fluxo!$N:$N,Fluxo!$S:$S,"&gt;"&amp;GF$5,Fluxo!$S:$S,"&lt;="&amp;GG$5,Fluxo!$D:$D,$D153)</f>
        <v>0</v>
      </c>
      <c r="GH153" s="18">
        <f>SUMIFS(Fluxo!$N:$N,Fluxo!$S:$S,"&gt;"&amp;GG$5,Fluxo!$S:$S,"&lt;="&amp;GH$5,Fluxo!$D:$D,$D153)</f>
        <v>0</v>
      </c>
      <c r="GI153" s="18">
        <f>SUMIFS(Fluxo!$N:$N,Fluxo!$S:$S,"&gt;"&amp;GH$5,Fluxo!$S:$S,"&lt;="&amp;GI$5,Fluxo!$D:$D,$D153)</f>
        <v>0</v>
      </c>
      <c r="GJ153" s="18">
        <f>SUMIFS(Fluxo!$N:$N,Fluxo!$S:$S,"&gt;"&amp;GI$5,Fluxo!$S:$S,"&lt;="&amp;GJ$5,Fluxo!$D:$D,$D153)</f>
        <v>0</v>
      </c>
      <c r="GK153" s="18">
        <f>SUMIFS(Fluxo!$N:$N,Fluxo!$S:$S,"&gt;"&amp;GJ$5,Fluxo!$S:$S,"&lt;="&amp;GK$5,Fluxo!$D:$D,$D153)</f>
        <v>0</v>
      </c>
      <c r="GL153" s="18">
        <f>SUMIFS(Fluxo!$N:$N,Fluxo!$S:$S,"&gt;"&amp;GK$5,Fluxo!$S:$S,"&lt;="&amp;GL$5,Fluxo!$D:$D,$D153)</f>
        <v>0</v>
      </c>
      <c r="GM153" s="18">
        <f>SUMIFS(Fluxo!$N:$N,Fluxo!$S:$S,"&gt;"&amp;GL$5,Fluxo!$S:$S,"&lt;="&amp;GM$5,Fluxo!$D:$D,$D153)</f>
        <v>0</v>
      </c>
      <c r="GN153" s="18">
        <f>SUMIFS(Fluxo!$N:$N,Fluxo!$S:$S,"&gt;"&amp;GM$5,Fluxo!$S:$S,"&lt;="&amp;GN$5,Fluxo!$D:$D,$D153)</f>
        <v>0</v>
      </c>
      <c r="GO153" s="18">
        <f>SUMIFS(Fluxo!$N:$N,Fluxo!$S:$S,"&gt;"&amp;GN$5,Fluxo!$S:$S,"&lt;="&amp;GO$5,Fluxo!$D:$D,$D153)</f>
        <v>0</v>
      </c>
      <c r="GP153" s="18">
        <f>SUMIFS(Fluxo!$N:$N,Fluxo!$S:$S,"&gt;"&amp;GO$5,Fluxo!$S:$S,"&lt;="&amp;GP$5,Fluxo!$D:$D,$D153)</f>
        <v>0</v>
      </c>
      <c r="GQ153" s="18">
        <f>SUMIFS(Fluxo!$N:$N,Fluxo!$S:$S,"&gt;"&amp;GP$5,Fluxo!$S:$S,"&lt;="&amp;GQ$5,Fluxo!$D:$D,$D153)</f>
        <v>0</v>
      </c>
      <c r="GR153" s="18">
        <f>SUMIFS(Fluxo!$N:$N,Fluxo!$S:$S,"&gt;"&amp;GQ$5,Fluxo!$S:$S,"&lt;="&amp;GR$5,Fluxo!$D:$D,$D153)</f>
        <v>0</v>
      </c>
      <c r="GS153" s="18">
        <f>SUMIFS(Fluxo!$N:$N,Fluxo!$S:$S,"&gt;"&amp;GR$5,Fluxo!$S:$S,"&lt;="&amp;GS$5,Fluxo!$D:$D,$D153)</f>
        <v>0</v>
      </c>
      <c r="GT153" s="18">
        <f>SUMIFS(Fluxo!$N:$N,Fluxo!$S:$S,"&gt;"&amp;GS$5,Fluxo!$S:$S,"&lt;="&amp;GT$5,Fluxo!$D:$D,$D153)</f>
        <v>0</v>
      </c>
      <c r="GU153" s="18">
        <f>SUMIFS(Fluxo!$N:$N,Fluxo!$S:$S,"&gt;"&amp;GT$5,Fluxo!$S:$S,"&lt;="&amp;GU$5,Fluxo!$D:$D,$D153)</f>
        <v>0</v>
      </c>
      <c r="GV153" s="18">
        <f>SUMIFS(Fluxo!$N:$N,Fluxo!$S:$S,"&gt;"&amp;GU$5,Fluxo!$S:$S,"&lt;="&amp;GV$5,Fluxo!$D:$D,$D153)</f>
        <v>0</v>
      </c>
      <c r="GW153" s="18">
        <f>SUMIFS(Fluxo!$N:$N,Fluxo!$S:$S,"&gt;"&amp;GV$5,Fluxo!$S:$S,"&lt;="&amp;GW$5,Fluxo!$D:$D,$D153)</f>
        <v>0</v>
      </c>
      <c r="GX153" s="18">
        <f>SUMIFS(Fluxo!$N:$N,Fluxo!$S:$S,"&gt;"&amp;GW$5,Fluxo!$S:$S,"&lt;="&amp;GX$5,Fluxo!$D:$D,$D153)</f>
        <v>0</v>
      </c>
      <c r="GY153" s="18">
        <f>SUMIFS(Fluxo!$N:$N,Fluxo!$S:$S,"&gt;"&amp;GX$5,Fluxo!$S:$S,"&lt;="&amp;GY$5,Fluxo!$D:$D,$D153)</f>
        <v>0</v>
      </c>
      <c r="GZ153" s="18">
        <f>SUMIFS(Fluxo!$N:$N,Fluxo!$S:$S,"&gt;"&amp;GY$5,Fluxo!$S:$S,"&lt;="&amp;GZ$5,Fluxo!$D:$D,$D153)</f>
        <v>0</v>
      </c>
      <c r="HA153" s="18">
        <f>SUMIFS(Fluxo!$N:$N,Fluxo!$S:$S,"&gt;"&amp;GZ$5,Fluxo!$S:$S,"&lt;="&amp;HA$5,Fluxo!$D:$D,$D153)</f>
        <v>0</v>
      </c>
      <c r="HB153" s="18">
        <f>SUMIFS(Fluxo!$N:$N,Fluxo!$S:$S,"&gt;"&amp;HA$5,Fluxo!$S:$S,"&lt;="&amp;HB$5,Fluxo!$D:$D,$D153)</f>
        <v>0</v>
      </c>
      <c r="HC153" s="18">
        <f>SUMIFS(Fluxo!$N:$N,Fluxo!$S:$S,"&gt;"&amp;HB$5,Fluxo!$S:$S,"&lt;="&amp;HC$5,Fluxo!$D:$D,$D153)</f>
        <v>0</v>
      </c>
      <c r="HD153" s="18">
        <f>SUMIFS(Fluxo!$N:$N,Fluxo!$S:$S,"&gt;"&amp;HC$5,Fluxo!$S:$S,"&lt;="&amp;HD$5,Fluxo!$D:$D,$D153)</f>
        <v>0</v>
      </c>
      <c r="HE153" s="18">
        <f>SUMIFS(Fluxo!$N:$N,Fluxo!$S:$S,"&gt;"&amp;HD$5,Fluxo!$S:$S,"&lt;="&amp;HE$5,Fluxo!$D:$D,$D153)</f>
        <v>0</v>
      </c>
      <c r="HF153" s="18">
        <f>SUMIFS(Fluxo!$N:$N,Fluxo!$S:$S,"&gt;"&amp;HE$5,Fluxo!$S:$S,"&lt;="&amp;HF$5,Fluxo!$D:$D,$D153)</f>
        <v>0</v>
      </c>
    </row>
    <row r="154" spans="1:214">
      <c r="A154" s="20">
        <f t="shared" si="21"/>
        <v>144</v>
      </c>
      <c r="B154" s="140" t="str">
        <f>'Check Carteira'!C146</f>
        <v>E.1016.99.03.3009</v>
      </c>
      <c r="C154" s="141">
        <v>1</v>
      </c>
      <c r="D154" s="129" t="str">
        <f>'Check Carteira'!F146</f>
        <v>S-3009</v>
      </c>
      <c r="E154" s="21">
        <f>IFERROR(INDEX(Contratos!L:L,MATCH(D154,Contratos!R:R,0)),"")</f>
        <v>45084</v>
      </c>
      <c r="F154" s="139">
        <f>IFERROR(INDEX(Contratos!G:G,MATCH(D154,Contratos!R:R,0)),"")</f>
        <v>270820.8</v>
      </c>
      <c r="H154" s="83">
        <f t="shared" si="20"/>
        <v>270820.8</v>
      </c>
      <c r="J154" s="18">
        <f>SUMIFS(Fluxo!$N:$N,Fluxo!$S:$S,"&gt;"&amp;I$5,Fluxo!$S:$S,"&lt;="&amp;J$5,Fluxo!$D:$D,$D154)</f>
        <v>0</v>
      </c>
      <c r="K154" s="18">
        <f>SUMIFS(Fluxo!$N:$N,Fluxo!$S:$S,"&gt;"&amp;J$5,Fluxo!$S:$S,"&lt;="&amp;K$5,Fluxo!$D:$D,$D154)</f>
        <v>0</v>
      </c>
      <c r="L154" s="18">
        <f>SUMIFS(Fluxo!$N:$N,Fluxo!$S:$S,"&gt;"&amp;K$5,Fluxo!$S:$S,"&lt;="&amp;L$5,Fluxo!$D:$D,$D154)</f>
        <v>270820.8</v>
      </c>
      <c r="M154" s="18">
        <f>SUMIFS(Fluxo!$N:$N,Fluxo!$S:$S,"&gt;"&amp;L$5,Fluxo!$S:$S,"&lt;="&amp;M$5,Fluxo!$D:$D,$D154)</f>
        <v>0</v>
      </c>
      <c r="N154" s="18">
        <f>SUMIFS(Fluxo!$N:$N,Fluxo!$S:$S,"&gt;"&amp;M$5,Fluxo!$S:$S,"&lt;="&amp;N$5,Fluxo!$D:$D,$D154)</f>
        <v>0</v>
      </c>
      <c r="O154" s="18">
        <f>SUMIFS(Fluxo!$N:$N,Fluxo!$S:$S,"&gt;"&amp;N$5,Fluxo!$S:$S,"&lt;="&amp;O$5,Fluxo!$D:$D,$D154)</f>
        <v>0</v>
      </c>
      <c r="P154" s="18">
        <f>SUMIFS(Fluxo!$N:$N,Fluxo!$S:$S,"&gt;"&amp;O$5,Fluxo!$S:$S,"&lt;="&amp;P$5,Fluxo!$D:$D,$D154)</f>
        <v>0</v>
      </c>
      <c r="Q154" s="18">
        <f>SUMIFS(Fluxo!$N:$N,Fluxo!$S:$S,"&gt;"&amp;P$5,Fluxo!$S:$S,"&lt;="&amp;Q$5,Fluxo!$D:$D,$D154)</f>
        <v>0</v>
      </c>
      <c r="R154" s="18">
        <f>SUMIFS(Fluxo!$N:$N,Fluxo!$S:$S,"&gt;"&amp;Q$5,Fluxo!$S:$S,"&lt;="&amp;R$5,Fluxo!$D:$D,$D154)</f>
        <v>0</v>
      </c>
      <c r="S154" s="18">
        <f>SUMIFS(Fluxo!$N:$N,Fluxo!$S:$S,"&gt;"&amp;R$5,Fluxo!$S:$S,"&lt;="&amp;S$5,Fluxo!$D:$D,$D154)</f>
        <v>0</v>
      </c>
      <c r="T154" s="18">
        <f>SUMIFS(Fluxo!$N:$N,Fluxo!$S:$S,"&gt;"&amp;S$5,Fluxo!$S:$S,"&lt;="&amp;T$5,Fluxo!$D:$D,$D154)</f>
        <v>0</v>
      </c>
      <c r="U154" s="18">
        <f>SUMIFS(Fluxo!$N:$N,Fluxo!$S:$S,"&gt;"&amp;T$5,Fluxo!$S:$S,"&lt;="&amp;U$5,Fluxo!$D:$D,$D154)</f>
        <v>0</v>
      </c>
      <c r="V154" s="18">
        <f>SUMIFS(Fluxo!$N:$N,Fluxo!$S:$S,"&gt;"&amp;U$5,Fluxo!$S:$S,"&lt;="&amp;V$5,Fluxo!$D:$D,$D154)</f>
        <v>0</v>
      </c>
      <c r="W154" s="18">
        <f>SUMIFS(Fluxo!$N:$N,Fluxo!$S:$S,"&gt;"&amp;V$5,Fluxo!$S:$S,"&lt;="&amp;W$5,Fluxo!$D:$D,$D154)</f>
        <v>0</v>
      </c>
      <c r="X154" s="18">
        <f>SUMIFS(Fluxo!$N:$N,Fluxo!$S:$S,"&gt;"&amp;W$5,Fluxo!$S:$S,"&lt;="&amp;X$5,Fluxo!$D:$D,$D154)</f>
        <v>0</v>
      </c>
      <c r="Y154" s="18">
        <f>SUMIFS(Fluxo!$N:$N,Fluxo!$S:$S,"&gt;"&amp;X$5,Fluxo!$S:$S,"&lt;="&amp;Y$5,Fluxo!$D:$D,$D154)</f>
        <v>0</v>
      </c>
      <c r="Z154" s="18">
        <f>SUMIFS(Fluxo!$N:$N,Fluxo!$S:$S,"&gt;"&amp;Y$5,Fluxo!$S:$S,"&lt;="&amp;Z$5,Fluxo!$D:$D,$D154)</f>
        <v>0</v>
      </c>
      <c r="AA154" s="18">
        <f>SUMIFS(Fluxo!$N:$N,Fluxo!$S:$S,"&gt;"&amp;Z$5,Fluxo!$S:$S,"&lt;="&amp;AA$5,Fluxo!$D:$D,$D154)</f>
        <v>0</v>
      </c>
      <c r="AB154" s="18">
        <f>SUMIFS(Fluxo!$N:$N,Fluxo!$S:$S,"&gt;"&amp;AA$5,Fluxo!$S:$S,"&lt;="&amp;AB$5,Fluxo!$D:$D,$D154)</f>
        <v>0</v>
      </c>
      <c r="AC154" s="18">
        <f>SUMIFS(Fluxo!$N:$N,Fluxo!$S:$S,"&gt;"&amp;AB$5,Fluxo!$S:$S,"&lt;="&amp;AC$5,Fluxo!$D:$D,$D154)</f>
        <v>0</v>
      </c>
      <c r="AD154" s="18">
        <f>SUMIFS(Fluxo!$N:$N,Fluxo!$S:$S,"&gt;"&amp;AC$5,Fluxo!$S:$S,"&lt;="&amp;AD$5,Fluxo!$D:$D,$D154)</f>
        <v>0</v>
      </c>
      <c r="AE154" s="18">
        <f>SUMIFS(Fluxo!$N:$N,Fluxo!$S:$S,"&gt;"&amp;AD$5,Fluxo!$S:$S,"&lt;="&amp;AE$5,Fluxo!$D:$D,$D154)</f>
        <v>0</v>
      </c>
      <c r="AF154" s="18">
        <f>SUMIFS(Fluxo!$N:$N,Fluxo!$S:$S,"&gt;"&amp;AE$5,Fluxo!$S:$S,"&lt;="&amp;AF$5,Fluxo!$D:$D,$D154)</f>
        <v>0</v>
      </c>
      <c r="AG154" s="18">
        <f>SUMIFS(Fluxo!$N:$N,Fluxo!$S:$S,"&gt;"&amp;AF$5,Fluxo!$S:$S,"&lt;="&amp;AG$5,Fluxo!$D:$D,$D154)</f>
        <v>0</v>
      </c>
      <c r="AH154" s="18">
        <f>SUMIFS(Fluxo!$N:$N,Fluxo!$S:$S,"&gt;"&amp;AG$5,Fluxo!$S:$S,"&lt;="&amp;AH$5,Fluxo!$D:$D,$D154)</f>
        <v>0</v>
      </c>
      <c r="AI154" s="18">
        <f>SUMIFS(Fluxo!$N:$N,Fluxo!$S:$S,"&gt;"&amp;AH$5,Fluxo!$S:$S,"&lt;="&amp;AI$5,Fluxo!$D:$D,$D154)</f>
        <v>0</v>
      </c>
      <c r="AJ154" s="18">
        <f>SUMIFS(Fluxo!$N:$N,Fluxo!$S:$S,"&gt;"&amp;AI$5,Fluxo!$S:$S,"&lt;="&amp;AJ$5,Fluxo!$D:$D,$D154)</f>
        <v>0</v>
      </c>
      <c r="AK154" s="18">
        <f>SUMIFS(Fluxo!$N:$N,Fluxo!$S:$S,"&gt;"&amp;AJ$5,Fluxo!$S:$S,"&lt;="&amp;AK$5,Fluxo!$D:$D,$D154)</f>
        <v>0</v>
      </c>
      <c r="AL154" s="18">
        <f>SUMIFS(Fluxo!$N:$N,Fluxo!$S:$S,"&gt;"&amp;AK$5,Fluxo!$S:$S,"&lt;="&amp;AL$5,Fluxo!$D:$D,$D154)</f>
        <v>0</v>
      </c>
      <c r="AM154" s="18">
        <f>SUMIFS(Fluxo!$N:$N,Fluxo!$S:$S,"&gt;"&amp;AL$5,Fluxo!$S:$S,"&lt;="&amp;AM$5,Fluxo!$D:$D,$D154)</f>
        <v>0</v>
      </c>
      <c r="AN154" s="18">
        <f>SUMIFS(Fluxo!$N:$N,Fluxo!$S:$S,"&gt;"&amp;AM$5,Fluxo!$S:$S,"&lt;="&amp;AN$5,Fluxo!$D:$D,$D154)</f>
        <v>0</v>
      </c>
      <c r="AO154" s="18">
        <f>SUMIFS(Fluxo!$N:$N,Fluxo!$S:$S,"&gt;"&amp;AN$5,Fluxo!$S:$S,"&lt;="&amp;AO$5,Fluxo!$D:$D,$D154)</f>
        <v>0</v>
      </c>
      <c r="AP154" s="18">
        <f>SUMIFS(Fluxo!$N:$N,Fluxo!$S:$S,"&gt;"&amp;AO$5,Fluxo!$S:$S,"&lt;="&amp;AP$5,Fluxo!$D:$D,$D154)</f>
        <v>0</v>
      </c>
      <c r="AQ154" s="18">
        <f>SUMIFS(Fluxo!$N:$N,Fluxo!$S:$S,"&gt;"&amp;AP$5,Fluxo!$S:$S,"&lt;="&amp;AQ$5,Fluxo!$D:$D,$D154)</f>
        <v>0</v>
      </c>
      <c r="AR154" s="18">
        <f>SUMIFS(Fluxo!$N:$N,Fluxo!$S:$S,"&gt;"&amp;AQ$5,Fluxo!$S:$S,"&lt;="&amp;AR$5,Fluxo!$D:$D,$D154)</f>
        <v>0</v>
      </c>
      <c r="AS154" s="18">
        <f>SUMIFS(Fluxo!$N:$N,Fluxo!$S:$S,"&gt;"&amp;AR$5,Fluxo!$S:$S,"&lt;="&amp;AS$5,Fluxo!$D:$D,$D154)</f>
        <v>0</v>
      </c>
      <c r="AT154" s="18">
        <f>SUMIFS(Fluxo!$N:$N,Fluxo!$S:$S,"&gt;"&amp;AS$5,Fluxo!$S:$S,"&lt;="&amp;AT$5,Fluxo!$D:$D,$D154)</f>
        <v>0</v>
      </c>
      <c r="AU154" s="18">
        <f>SUMIFS(Fluxo!$N:$N,Fluxo!$S:$S,"&gt;"&amp;AT$5,Fluxo!$S:$S,"&lt;="&amp;AU$5,Fluxo!$D:$D,$D154)</f>
        <v>0</v>
      </c>
      <c r="AV154" s="18">
        <f>SUMIFS(Fluxo!$N:$N,Fluxo!$S:$S,"&gt;"&amp;AU$5,Fluxo!$S:$S,"&lt;="&amp;AV$5,Fluxo!$D:$D,$D154)</f>
        <v>0</v>
      </c>
      <c r="AW154" s="18">
        <f>SUMIFS(Fluxo!$N:$N,Fluxo!$S:$S,"&gt;"&amp;AV$5,Fluxo!$S:$S,"&lt;="&amp;AW$5,Fluxo!$D:$D,$D154)</f>
        <v>0</v>
      </c>
      <c r="AX154" s="18">
        <f>SUMIFS(Fluxo!$N:$N,Fluxo!$S:$S,"&gt;"&amp;AW$5,Fluxo!$S:$S,"&lt;="&amp;AX$5,Fluxo!$D:$D,$D154)</f>
        <v>0</v>
      </c>
      <c r="AY154" s="18">
        <f>SUMIFS(Fluxo!$N:$N,Fluxo!$S:$S,"&gt;"&amp;AX$5,Fluxo!$S:$S,"&lt;="&amp;AY$5,Fluxo!$D:$D,$D154)</f>
        <v>0</v>
      </c>
      <c r="AZ154" s="18">
        <f>SUMIFS(Fluxo!$N:$N,Fluxo!$S:$S,"&gt;"&amp;AY$5,Fluxo!$S:$S,"&lt;="&amp;AZ$5,Fluxo!$D:$D,$D154)</f>
        <v>0</v>
      </c>
      <c r="BA154" s="18">
        <f>SUMIFS(Fluxo!$N:$N,Fluxo!$S:$S,"&gt;"&amp;AZ$5,Fluxo!$S:$S,"&lt;="&amp;BA$5,Fluxo!$D:$D,$D154)</f>
        <v>0</v>
      </c>
      <c r="BB154" s="18">
        <f>SUMIFS(Fluxo!$N:$N,Fluxo!$S:$S,"&gt;"&amp;BA$5,Fluxo!$S:$S,"&lt;="&amp;BB$5,Fluxo!$D:$D,$D154)</f>
        <v>0</v>
      </c>
      <c r="BC154" s="18">
        <f>SUMIFS(Fluxo!$N:$N,Fluxo!$S:$S,"&gt;"&amp;BB$5,Fluxo!$S:$S,"&lt;="&amp;BC$5,Fluxo!$D:$D,$D154)</f>
        <v>0</v>
      </c>
      <c r="BD154" s="18">
        <f>SUMIFS(Fluxo!$N:$N,Fluxo!$S:$S,"&gt;"&amp;BC$5,Fluxo!$S:$S,"&lt;="&amp;BD$5,Fluxo!$D:$D,$D154)</f>
        <v>0</v>
      </c>
      <c r="BE154" s="18">
        <f>SUMIFS(Fluxo!$N:$N,Fluxo!$S:$S,"&gt;"&amp;BD$5,Fluxo!$S:$S,"&lt;="&amp;BE$5,Fluxo!$D:$D,$D154)</f>
        <v>0</v>
      </c>
      <c r="BF154" s="18">
        <f>SUMIFS(Fluxo!$N:$N,Fluxo!$S:$S,"&gt;"&amp;BE$5,Fluxo!$S:$S,"&lt;="&amp;BF$5,Fluxo!$D:$D,$D154)</f>
        <v>0</v>
      </c>
      <c r="BG154" s="18">
        <f>SUMIFS(Fluxo!$N:$N,Fluxo!$S:$S,"&gt;"&amp;BF$5,Fluxo!$S:$S,"&lt;="&amp;BG$5,Fluxo!$D:$D,$D154)</f>
        <v>0</v>
      </c>
      <c r="BH154" s="18">
        <f>SUMIFS(Fluxo!$N:$N,Fluxo!$S:$S,"&gt;"&amp;BG$5,Fluxo!$S:$S,"&lt;="&amp;BH$5,Fluxo!$D:$D,$D154)</f>
        <v>0</v>
      </c>
      <c r="BI154" s="18">
        <f>SUMIFS(Fluxo!$N:$N,Fluxo!$S:$S,"&gt;"&amp;BH$5,Fluxo!$S:$S,"&lt;="&amp;BI$5,Fluxo!$D:$D,$D154)</f>
        <v>0</v>
      </c>
      <c r="BJ154" s="18">
        <f>SUMIFS(Fluxo!$N:$N,Fluxo!$S:$S,"&gt;"&amp;BI$5,Fluxo!$S:$S,"&lt;="&amp;BJ$5,Fluxo!$D:$D,$D154)</f>
        <v>0</v>
      </c>
      <c r="BK154" s="18">
        <f>SUMIFS(Fluxo!$N:$N,Fluxo!$S:$S,"&gt;"&amp;BJ$5,Fluxo!$S:$S,"&lt;="&amp;BK$5,Fluxo!$D:$D,$D154)</f>
        <v>0</v>
      </c>
      <c r="BL154" s="18">
        <f>SUMIFS(Fluxo!$N:$N,Fluxo!$S:$S,"&gt;"&amp;BK$5,Fluxo!$S:$S,"&lt;="&amp;BL$5,Fluxo!$D:$D,$D154)</f>
        <v>0</v>
      </c>
      <c r="BM154" s="18">
        <f>SUMIFS(Fluxo!$N:$N,Fluxo!$S:$S,"&gt;"&amp;BL$5,Fluxo!$S:$S,"&lt;="&amp;BM$5,Fluxo!$D:$D,$D154)</f>
        <v>0</v>
      </c>
      <c r="BN154" s="18">
        <f>SUMIFS(Fluxo!$N:$N,Fluxo!$S:$S,"&gt;"&amp;BM$5,Fluxo!$S:$S,"&lt;="&amp;BN$5,Fluxo!$D:$D,$D154)</f>
        <v>0</v>
      </c>
      <c r="BO154" s="18">
        <f>SUMIFS(Fluxo!$N:$N,Fluxo!$S:$S,"&gt;"&amp;BN$5,Fluxo!$S:$S,"&lt;="&amp;BO$5,Fluxo!$D:$D,$D154)</f>
        <v>0</v>
      </c>
      <c r="BP154" s="18">
        <f>SUMIFS(Fluxo!$N:$N,Fluxo!$S:$S,"&gt;"&amp;BO$5,Fluxo!$S:$S,"&lt;="&amp;BP$5,Fluxo!$D:$D,$D154)</f>
        <v>0</v>
      </c>
      <c r="BQ154" s="18">
        <f>SUMIFS(Fluxo!$N:$N,Fluxo!$S:$S,"&gt;"&amp;BP$5,Fluxo!$S:$S,"&lt;="&amp;BQ$5,Fluxo!$D:$D,$D154)</f>
        <v>0</v>
      </c>
      <c r="BR154" s="18">
        <f>SUMIFS(Fluxo!$N:$N,Fluxo!$S:$S,"&gt;"&amp;BQ$5,Fluxo!$S:$S,"&lt;="&amp;BR$5,Fluxo!$D:$D,$D154)</f>
        <v>0</v>
      </c>
      <c r="BS154" s="18">
        <f>SUMIFS(Fluxo!$N:$N,Fluxo!$S:$S,"&gt;"&amp;BR$5,Fluxo!$S:$S,"&lt;="&amp;BS$5,Fluxo!$D:$D,$D154)</f>
        <v>0</v>
      </c>
      <c r="BT154" s="18">
        <f>SUMIFS(Fluxo!$N:$N,Fluxo!$S:$S,"&gt;"&amp;BS$5,Fluxo!$S:$S,"&lt;="&amp;BT$5,Fluxo!$D:$D,$D154)</f>
        <v>0</v>
      </c>
      <c r="BU154" s="18">
        <f>SUMIFS(Fluxo!$N:$N,Fluxo!$S:$S,"&gt;"&amp;BT$5,Fluxo!$S:$S,"&lt;="&amp;BU$5,Fluxo!$D:$D,$D154)</f>
        <v>0</v>
      </c>
      <c r="BV154" s="18">
        <f>SUMIFS(Fluxo!$N:$N,Fluxo!$S:$S,"&gt;"&amp;BU$5,Fluxo!$S:$S,"&lt;="&amp;BV$5,Fluxo!$D:$D,$D154)</f>
        <v>0</v>
      </c>
      <c r="BW154" s="18">
        <f>SUMIFS(Fluxo!$N:$N,Fluxo!$S:$S,"&gt;"&amp;BV$5,Fluxo!$S:$S,"&lt;="&amp;BW$5,Fluxo!$D:$D,$D154)</f>
        <v>0</v>
      </c>
      <c r="BX154" s="18">
        <f>SUMIFS(Fluxo!$N:$N,Fluxo!$S:$S,"&gt;"&amp;BW$5,Fluxo!$S:$S,"&lt;="&amp;BX$5,Fluxo!$D:$D,$D154)</f>
        <v>0</v>
      </c>
      <c r="BY154" s="18">
        <f>SUMIFS(Fluxo!$N:$N,Fluxo!$S:$S,"&gt;"&amp;BX$5,Fluxo!$S:$S,"&lt;="&amp;BY$5,Fluxo!$D:$D,$D154)</f>
        <v>0</v>
      </c>
      <c r="BZ154" s="18">
        <f>SUMIFS(Fluxo!$N:$N,Fluxo!$S:$S,"&gt;"&amp;BY$5,Fluxo!$S:$S,"&lt;="&amp;BZ$5,Fluxo!$D:$D,$D154)</f>
        <v>0</v>
      </c>
      <c r="CA154" s="18">
        <f>SUMIFS(Fluxo!$N:$N,Fluxo!$S:$S,"&gt;"&amp;BZ$5,Fluxo!$S:$S,"&lt;="&amp;CA$5,Fluxo!$D:$D,$D154)</f>
        <v>0</v>
      </c>
      <c r="CB154" s="18">
        <f>SUMIFS(Fluxo!$N:$N,Fluxo!$S:$S,"&gt;"&amp;CA$5,Fluxo!$S:$S,"&lt;="&amp;CB$5,Fluxo!$D:$D,$D154)</f>
        <v>0</v>
      </c>
      <c r="CC154" s="18">
        <f>SUMIFS(Fluxo!$N:$N,Fluxo!$S:$S,"&gt;"&amp;CB$5,Fluxo!$S:$S,"&lt;="&amp;CC$5,Fluxo!$D:$D,$D154)</f>
        <v>0</v>
      </c>
      <c r="CD154" s="18">
        <f>SUMIFS(Fluxo!$N:$N,Fluxo!$S:$S,"&gt;"&amp;CC$5,Fluxo!$S:$S,"&lt;="&amp;CD$5,Fluxo!$D:$D,$D154)</f>
        <v>0</v>
      </c>
      <c r="CE154" s="18">
        <f>SUMIFS(Fluxo!$N:$N,Fluxo!$S:$S,"&gt;"&amp;CD$5,Fluxo!$S:$S,"&lt;="&amp;CE$5,Fluxo!$D:$D,$D154)</f>
        <v>0</v>
      </c>
      <c r="CF154" s="18">
        <f>SUMIFS(Fluxo!$N:$N,Fluxo!$S:$S,"&gt;"&amp;CE$5,Fluxo!$S:$S,"&lt;="&amp;CF$5,Fluxo!$D:$D,$D154)</f>
        <v>0</v>
      </c>
      <c r="CG154" s="18">
        <f>SUMIFS(Fluxo!$N:$N,Fluxo!$S:$S,"&gt;"&amp;CF$5,Fluxo!$S:$S,"&lt;="&amp;CG$5,Fluxo!$D:$D,$D154)</f>
        <v>0</v>
      </c>
      <c r="CH154" s="18">
        <f>SUMIFS(Fluxo!$N:$N,Fluxo!$S:$S,"&gt;"&amp;CG$5,Fluxo!$S:$S,"&lt;="&amp;CH$5,Fluxo!$D:$D,$D154)</f>
        <v>0</v>
      </c>
      <c r="CI154" s="18">
        <f>SUMIFS(Fluxo!$N:$N,Fluxo!$S:$S,"&gt;"&amp;CH$5,Fluxo!$S:$S,"&lt;="&amp;CI$5,Fluxo!$D:$D,$D154)</f>
        <v>0</v>
      </c>
      <c r="CJ154" s="18">
        <f>SUMIFS(Fluxo!$N:$N,Fluxo!$S:$S,"&gt;"&amp;CI$5,Fluxo!$S:$S,"&lt;="&amp;CJ$5,Fluxo!$D:$D,$D154)</f>
        <v>0</v>
      </c>
      <c r="CK154" s="18">
        <f>SUMIFS(Fluxo!$N:$N,Fluxo!$S:$S,"&gt;"&amp;CJ$5,Fluxo!$S:$S,"&lt;="&amp;CK$5,Fluxo!$D:$D,$D154)</f>
        <v>0</v>
      </c>
      <c r="CL154" s="18">
        <f>SUMIFS(Fluxo!$N:$N,Fluxo!$S:$S,"&gt;"&amp;CK$5,Fluxo!$S:$S,"&lt;="&amp;CL$5,Fluxo!$D:$D,$D154)</f>
        <v>0</v>
      </c>
      <c r="CM154" s="18">
        <f>SUMIFS(Fluxo!$N:$N,Fluxo!$S:$S,"&gt;"&amp;CL$5,Fluxo!$S:$S,"&lt;="&amp;CM$5,Fluxo!$D:$D,$D154)</f>
        <v>0</v>
      </c>
      <c r="CN154" s="18">
        <f>SUMIFS(Fluxo!$N:$N,Fluxo!$S:$S,"&gt;"&amp;CM$5,Fluxo!$S:$S,"&lt;="&amp;CN$5,Fluxo!$D:$D,$D154)</f>
        <v>0</v>
      </c>
      <c r="CO154" s="18">
        <f>SUMIFS(Fluxo!$N:$N,Fluxo!$S:$S,"&gt;"&amp;CN$5,Fluxo!$S:$S,"&lt;="&amp;CO$5,Fluxo!$D:$D,$D154)</f>
        <v>0</v>
      </c>
      <c r="CP154" s="18">
        <f>SUMIFS(Fluxo!$N:$N,Fluxo!$S:$S,"&gt;"&amp;CO$5,Fluxo!$S:$S,"&lt;="&amp;CP$5,Fluxo!$D:$D,$D154)</f>
        <v>0</v>
      </c>
      <c r="CQ154" s="18">
        <f>SUMIFS(Fluxo!$N:$N,Fluxo!$S:$S,"&gt;"&amp;CP$5,Fluxo!$S:$S,"&lt;="&amp;CQ$5,Fluxo!$D:$D,$D154)</f>
        <v>0</v>
      </c>
      <c r="CR154" s="18">
        <f>SUMIFS(Fluxo!$N:$N,Fluxo!$S:$S,"&gt;"&amp;CQ$5,Fluxo!$S:$S,"&lt;="&amp;CR$5,Fluxo!$D:$D,$D154)</f>
        <v>0</v>
      </c>
      <c r="CS154" s="18">
        <f>SUMIFS(Fluxo!$N:$N,Fluxo!$S:$S,"&gt;"&amp;CR$5,Fluxo!$S:$S,"&lt;="&amp;CS$5,Fluxo!$D:$D,$D154)</f>
        <v>0</v>
      </c>
      <c r="CT154" s="18">
        <f>SUMIFS(Fluxo!$N:$N,Fluxo!$S:$S,"&gt;"&amp;CS$5,Fluxo!$S:$S,"&lt;="&amp;CT$5,Fluxo!$D:$D,$D154)</f>
        <v>0</v>
      </c>
      <c r="CU154" s="18">
        <f>SUMIFS(Fluxo!$N:$N,Fluxo!$S:$S,"&gt;"&amp;CT$5,Fluxo!$S:$S,"&lt;="&amp;CU$5,Fluxo!$D:$D,$D154)</f>
        <v>0</v>
      </c>
      <c r="CV154" s="18">
        <f>SUMIFS(Fluxo!$N:$N,Fluxo!$S:$S,"&gt;"&amp;CU$5,Fluxo!$S:$S,"&lt;="&amp;CV$5,Fluxo!$D:$D,$D154)</f>
        <v>0</v>
      </c>
      <c r="CW154" s="18">
        <f>SUMIFS(Fluxo!$N:$N,Fluxo!$S:$S,"&gt;"&amp;CV$5,Fluxo!$S:$S,"&lt;="&amp;CW$5,Fluxo!$D:$D,$D154)</f>
        <v>0</v>
      </c>
      <c r="CX154" s="18">
        <f>SUMIFS(Fluxo!$N:$N,Fluxo!$S:$S,"&gt;"&amp;CW$5,Fluxo!$S:$S,"&lt;="&amp;CX$5,Fluxo!$D:$D,$D154)</f>
        <v>0</v>
      </c>
      <c r="CY154" s="18">
        <f>SUMIFS(Fluxo!$N:$N,Fluxo!$S:$S,"&gt;"&amp;CX$5,Fluxo!$S:$S,"&lt;="&amp;CY$5,Fluxo!$D:$D,$D154)</f>
        <v>0</v>
      </c>
      <c r="CZ154" s="18">
        <f>SUMIFS(Fluxo!$N:$N,Fluxo!$S:$S,"&gt;"&amp;CY$5,Fluxo!$S:$S,"&lt;="&amp;CZ$5,Fluxo!$D:$D,$D154)</f>
        <v>0</v>
      </c>
      <c r="DA154" s="18">
        <f>SUMIFS(Fluxo!$N:$N,Fluxo!$S:$S,"&gt;"&amp;CZ$5,Fluxo!$S:$S,"&lt;="&amp;DA$5,Fluxo!$D:$D,$D154)</f>
        <v>0</v>
      </c>
      <c r="DB154" s="18">
        <f>SUMIFS(Fluxo!$N:$N,Fluxo!$S:$S,"&gt;"&amp;DA$5,Fluxo!$S:$S,"&lt;="&amp;DB$5,Fluxo!$D:$D,$D154)</f>
        <v>0</v>
      </c>
      <c r="DC154" s="18">
        <f>SUMIFS(Fluxo!$N:$N,Fluxo!$S:$S,"&gt;"&amp;DB$5,Fluxo!$S:$S,"&lt;="&amp;DC$5,Fluxo!$D:$D,$D154)</f>
        <v>0</v>
      </c>
      <c r="DD154" s="18">
        <f>SUMIFS(Fluxo!$N:$N,Fluxo!$S:$S,"&gt;"&amp;DC$5,Fluxo!$S:$S,"&lt;="&amp;DD$5,Fluxo!$D:$D,$D154)</f>
        <v>0</v>
      </c>
      <c r="DE154" s="18">
        <f>SUMIFS(Fluxo!$N:$N,Fluxo!$S:$S,"&gt;"&amp;DD$5,Fluxo!$S:$S,"&lt;="&amp;DE$5,Fluxo!$D:$D,$D154)</f>
        <v>0</v>
      </c>
      <c r="DF154" s="18">
        <f>SUMIFS(Fluxo!$N:$N,Fluxo!$S:$S,"&gt;"&amp;DE$5,Fluxo!$S:$S,"&lt;="&amp;DF$5,Fluxo!$D:$D,$D154)</f>
        <v>0</v>
      </c>
      <c r="DG154" s="18">
        <f>SUMIFS(Fluxo!$N:$N,Fluxo!$S:$S,"&gt;"&amp;DF$5,Fluxo!$S:$S,"&lt;="&amp;DG$5,Fluxo!$D:$D,$D154)</f>
        <v>0</v>
      </c>
      <c r="DH154" s="18">
        <f>SUMIFS(Fluxo!$N:$N,Fluxo!$S:$S,"&gt;"&amp;DG$5,Fluxo!$S:$S,"&lt;="&amp;DH$5,Fluxo!$D:$D,$D154)</f>
        <v>0</v>
      </c>
      <c r="DI154" s="18">
        <f>SUMIFS(Fluxo!$N:$N,Fluxo!$S:$S,"&gt;"&amp;DH$5,Fluxo!$S:$S,"&lt;="&amp;DI$5,Fluxo!$D:$D,$D154)</f>
        <v>0</v>
      </c>
      <c r="DJ154" s="18">
        <f>SUMIFS(Fluxo!$N:$N,Fluxo!$S:$S,"&gt;"&amp;DI$5,Fluxo!$S:$S,"&lt;="&amp;DJ$5,Fluxo!$D:$D,$D154)</f>
        <v>0</v>
      </c>
      <c r="DK154" s="18">
        <f>SUMIFS(Fluxo!$N:$N,Fluxo!$S:$S,"&gt;"&amp;DJ$5,Fluxo!$S:$S,"&lt;="&amp;DK$5,Fluxo!$D:$D,$D154)</f>
        <v>0</v>
      </c>
      <c r="DL154" s="18">
        <f>SUMIFS(Fluxo!$N:$N,Fluxo!$S:$S,"&gt;"&amp;DK$5,Fluxo!$S:$S,"&lt;="&amp;DL$5,Fluxo!$D:$D,$D154)</f>
        <v>0</v>
      </c>
      <c r="DM154" s="18">
        <f>SUMIFS(Fluxo!$N:$N,Fluxo!$S:$S,"&gt;"&amp;DL$5,Fluxo!$S:$S,"&lt;="&amp;DM$5,Fluxo!$D:$D,$D154)</f>
        <v>0</v>
      </c>
      <c r="DN154" s="18">
        <f>SUMIFS(Fluxo!$N:$N,Fluxo!$S:$S,"&gt;"&amp;DM$5,Fluxo!$S:$S,"&lt;="&amp;DN$5,Fluxo!$D:$D,$D154)</f>
        <v>0</v>
      </c>
      <c r="DO154" s="18">
        <f>SUMIFS(Fluxo!$N:$N,Fluxo!$S:$S,"&gt;"&amp;DN$5,Fluxo!$S:$S,"&lt;="&amp;DO$5,Fluxo!$D:$D,$D154)</f>
        <v>0</v>
      </c>
      <c r="DP154" s="18">
        <f>SUMIFS(Fluxo!$N:$N,Fluxo!$S:$S,"&gt;"&amp;DO$5,Fluxo!$S:$S,"&lt;="&amp;DP$5,Fluxo!$D:$D,$D154)</f>
        <v>0</v>
      </c>
      <c r="DQ154" s="18">
        <f>SUMIFS(Fluxo!$N:$N,Fluxo!$S:$S,"&gt;"&amp;DP$5,Fluxo!$S:$S,"&lt;="&amp;DQ$5,Fluxo!$D:$D,$D154)</f>
        <v>0</v>
      </c>
      <c r="DR154" s="18">
        <f>SUMIFS(Fluxo!$N:$N,Fluxo!$S:$S,"&gt;"&amp;DQ$5,Fluxo!$S:$S,"&lt;="&amp;DR$5,Fluxo!$D:$D,$D154)</f>
        <v>0</v>
      </c>
      <c r="DS154" s="18">
        <f>SUMIFS(Fluxo!$N:$N,Fluxo!$S:$S,"&gt;"&amp;DR$5,Fluxo!$S:$S,"&lt;="&amp;DS$5,Fluxo!$D:$D,$D154)</f>
        <v>0</v>
      </c>
      <c r="DT154" s="18">
        <f>SUMIFS(Fluxo!$N:$N,Fluxo!$S:$S,"&gt;"&amp;DS$5,Fluxo!$S:$S,"&lt;="&amp;DT$5,Fluxo!$D:$D,$D154)</f>
        <v>0</v>
      </c>
      <c r="DU154" s="18">
        <f>SUMIFS(Fluxo!$N:$N,Fluxo!$S:$S,"&gt;"&amp;DT$5,Fluxo!$S:$S,"&lt;="&amp;DU$5,Fluxo!$D:$D,$D154)</f>
        <v>0</v>
      </c>
      <c r="DV154" s="18">
        <f>SUMIFS(Fluxo!$N:$N,Fluxo!$S:$S,"&gt;"&amp;DU$5,Fluxo!$S:$S,"&lt;="&amp;DV$5,Fluxo!$D:$D,$D154)</f>
        <v>0</v>
      </c>
      <c r="DW154" s="18">
        <f>SUMIFS(Fluxo!$N:$N,Fluxo!$S:$S,"&gt;"&amp;DV$5,Fluxo!$S:$S,"&lt;="&amp;DW$5,Fluxo!$D:$D,$D154)</f>
        <v>0</v>
      </c>
      <c r="DX154" s="18">
        <f>SUMIFS(Fluxo!$N:$N,Fluxo!$S:$S,"&gt;"&amp;DW$5,Fluxo!$S:$S,"&lt;="&amp;DX$5,Fluxo!$D:$D,$D154)</f>
        <v>0</v>
      </c>
      <c r="DY154" s="18">
        <f>SUMIFS(Fluxo!$N:$N,Fluxo!$S:$S,"&gt;"&amp;DX$5,Fluxo!$S:$S,"&lt;="&amp;DY$5,Fluxo!$D:$D,$D154)</f>
        <v>0</v>
      </c>
      <c r="DZ154" s="18">
        <f>SUMIFS(Fluxo!$N:$N,Fluxo!$S:$S,"&gt;"&amp;DY$5,Fluxo!$S:$S,"&lt;="&amp;DZ$5,Fluxo!$D:$D,$D154)</f>
        <v>0</v>
      </c>
      <c r="EA154" s="18">
        <f>SUMIFS(Fluxo!$N:$N,Fluxo!$S:$S,"&gt;"&amp;DZ$5,Fluxo!$S:$S,"&lt;="&amp;EA$5,Fluxo!$D:$D,$D154)</f>
        <v>0</v>
      </c>
      <c r="EB154" s="18">
        <f>SUMIFS(Fluxo!$N:$N,Fluxo!$S:$S,"&gt;"&amp;EA$5,Fluxo!$S:$S,"&lt;="&amp;EB$5,Fluxo!$D:$D,$D154)</f>
        <v>0</v>
      </c>
      <c r="EC154" s="18">
        <f>SUMIFS(Fluxo!$N:$N,Fluxo!$S:$S,"&gt;"&amp;EB$5,Fluxo!$S:$S,"&lt;="&amp;EC$5,Fluxo!$D:$D,$D154)</f>
        <v>0</v>
      </c>
      <c r="ED154" s="18">
        <f>SUMIFS(Fluxo!$N:$N,Fluxo!$S:$S,"&gt;"&amp;EC$5,Fluxo!$S:$S,"&lt;="&amp;ED$5,Fluxo!$D:$D,$D154)</f>
        <v>0</v>
      </c>
      <c r="EE154" s="18">
        <f>SUMIFS(Fluxo!$N:$N,Fluxo!$S:$S,"&gt;"&amp;ED$5,Fluxo!$S:$S,"&lt;="&amp;EE$5,Fluxo!$D:$D,$D154)</f>
        <v>0</v>
      </c>
      <c r="EF154" s="18">
        <f>SUMIFS(Fluxo!$N:$N,Fluxo!$S:$S,"&gt;"&amp;EE$5,Fluxo!$S:$S,"&lt;="&amp;EF$5,Fluxo!$D:$D,$D154)</f>
        <v>0</v>
      </c>
      <c r="EG154" s="18">
        <f>SUMIFS(Fluxo!$N:$N,Fluxo!$S:$S,"&gt;"&amp;EF$5,Fluxo!$S:$S,"&lt;="&amp;EG$5,Fluxo!$D:$D,$D154)</f>
        <v>0</v>
      </c>
      <c r="EH154" s="18">
        <f>SUMIFS(Fluxo!$N:$N,Fluxo!$S:$S,"&gt;"&amp;EG$5,Fluxo!$S:$S,"&lt;="&amp;EH$5,Fluxo!$D:$D,$D154)</f>
        <v>0</v>
      </c>
      <c r="EI154" s="18">
        <f>SUMIFS(Fluxo!$N:$N,Fluxo!$S:$S,"&gt;"&amp;EH$5,Fluxo!$S:$S,"&lt;="&amp;EI$5,Fluxo!$D:$D,$D154)</f>
        <v>0</v>
      </c>
      <c r="EJ154" s="18">
        <f>SUMIFS(Fluxo!$N:$N,Fluxo!$S:$S,"&gt;"&amp;EI$5,Fluxo!$S:$S,"&lt;="&amp;EJ$5,Fluxo!$D:$D,$D154)</f>
        <v>0</v>
      </c>
      <c r="EK154" s="18">
        <f>SUMIFS(Fluxo!$N:$N,Fluxo!$S:$S,"&gt;"&amp;EJ$5,Fluxo!$S:$S,"&lt;="&amp;EK$5,Fluxo!$D:$D,$D154)</f>
        <v>0</v>
      </c>
      <c r="EL154" s="18">
        <f>SUMIFS(Fluxo!$N:$N,Fluxo!$S:$S,"&gt;"&amp;EK$5,Fluxo!$S:$S,"&lt;="&amp;EL$5,Fluxo!$D:$D,$D154)</f>
        <v>0</v>
      </c>
      <c r="EM154" s="18">
        <f>SUMIFS(Fluxo!$N:$N,Fluxo!$S:$S,"&gt;"&amp;EL$5,Fluxo!$S:$S,"&lt;="&amp;EM$5,Fluxo!$D:$D,$D154)</f>
        <v>0</v>
      </c>
      <c r="EN154" s="18">
        <f>SUMIFS(Fluxo!$N:$N,Fluxo!$S:$S,"&gt;"&amp;EM$5,Fluxo!$S:$S,"&lt;="&amp;EN$5,Fluxo!$D:$D,$D154)</f>
        <v>0</v>
      </c>
      <c r="EO154" s="18">
        <f>SUMIFS(Fluxo!$N:$N,Fluxo!$S:$S,"&gt;"&amp;EN$5,Fluxo!$S:$S,"&lt;="&amp;EO$5,Fluxo!$D:$D,$D154)</f>
        <v>0</v>
      </c>
      <c r="EP154" s="18">
        <f>SUMIFS(Fluxo!$N:$N,Fluxo!$S:$S,"&gt;"&amp;EO$5,Fluxo!$S:$S,"&lt;="&amp;EP$5,Fluxo!$D:$D,$D154)</f>
        <v>0</v>
      </c>
      <c r="EQ154" s="18">
        <f>SUMIFS(Fluxo!$N:$N,Fluxo!$S:$S,"&gt;"&amp;EP$5,Fluxo!$S:$S,"&lt;="&amp;EQ$5,Fluxo!$D:$D,$D154)</f>
        <v>0</v>
      </c>
      <c r="ER154" s="18">
        <f>SUMIFS(Fluxo!$N:$N,Fluxo!$S:$S,"&gt;"&amp;EQ$5,Fluxo!$S:$S,"&lt;="&amp;ER$5,Fluxo!$D:$D,$D154)</f>
        <v>0</v>
      </c>
      <c r="ES154" s="18">
        <f>SUMIFS(Fluxo!$N:$N,Fluxo!$S:$S,"&gt;"&amp;ER$5,Fluxo!$S:$S,"&lt;="&amp;ES$5,Fluxo!$D:$D,$D154)</f>
        <v>0</v>
      </c>
      <c r="ET154" s="18">
        <f>SUMIFS(Fluxo!$N:$N,Fluxo!$S:$S,"&gt;"&amp;ES$5,Fluxo!$S:$S,"&lt;="&amp;ET$5,Fluxo!$D:$D,$D154)</f>
        <v>0</v>
      </c>
      <c r="EU154" s="18">
        <f>SUMIFS(Fluxo!$N:$N,Fluxo!$S:$S,"&gt;"&amp;ET$5,Fluxo!$S:$S,"&lt;="&amp;EU$5,Fluxo!$D:$D,$D154)</f>
        <v>0</v>
      </c>
      <c r="EV154" s="18">
        <f>SUMIFS(Fluxo!$N:$N,Fluxo!$S:$S,"&gt;"&amp;EU$5,Fluxo!$S:$S,"&lt;="&amp;EV$5,Fluxo!$D:$D,$D154)</f>
        <v>0</v>
      </c>
      <c r="EW154" s="18">
        <f>SUMIFS(Fluxo!$N:$N,Fluxo!$S:$S,"&gt;"&amp;EV$5,Fluxo!$S:$S,"&lt;="&amp;EW$5,Fluxo!$D:$D,$D154)</f>
        <v>0</v>
      </c>
      <c r="EX154" s="18">
        <f>SUMIFS(Fluxo!$N:$N,Fluxo!$S:$S,"&gt;"&amp;EW$5,Fluxo!$S:$S,"&lt;="&amp;EX$5,Fluxo!$D:$D,$D154)</f>
        <v>0</v>
      </c>
      <c r="EY154" s="18">
        <f>SUMIFS(Fluxo!$N:$N,Fluxo!$S:$S,"&gt;"&amp;EX$5,Fluxo!$S:$S,"&lt;="&amp;EY$5,Fluxo!$D:$D,$D154)</f>
        <v>0</v>
      </c>
      <c r="EZ154" s="18">
        <f>SUMIFS(Fluxo!$N:$N,Fluxo!$S:$S,"&gt;"&amp;EY$5,Fluxo!$S:$S,"&lt;="&amp;EZ$5,Fluxo!$D:$D,$D154)</f>
        <v>0</v>
      </c>
      <c r="FA154" s="18">
        <f>SUMIFS(Fluxo!$N:$N,Fluxo!$S:$S,"&gt;"&amp;EZ$5,Fluxo!$S:$S,"&lt;="&amp;FA$5,Fluxo!$D:$D,$D154)</f>
        <v>0</v>
      </c>
      <c r="FB154" s="18">
        <f>SUMIFS(Fluxo!$N:$N,Fluxo!$S:$S,"&gt;"&amp;FA$5,Fluxo!$S:$S,"&lt;="&amp;FB$5,Fluxo!$D:$D,$D154)</f>
        <v>0</v>
      </c>
      <c r="FC154" s="18">
        <f>SUMIFS(Fluxo!$N:$N,Fluxo!$S:$S,"&gt;"&amp;FB$5,Fluxo!$S:$S,"&lt;="&amp;FC$5,Fluxo!$D:$D,$D154)</f>
        <v>0</v>
      </c>
      <c r="FD154" s="18">
        <f>SUMIFS(Fluxo!$N:$N,Fluxo!$S:$S,"&gt;"&amp;FC$5,Fluxo!$S:$S,"&lt;="&amp;FD$5,Fluxo!$D:$D,$D154)</f>
        <v>0</v>
      </c>
      <c r="FE154" s="18">
        <f>SUMIFS(Fluxo!$N:$N,Fluxo!$S:$S,"&gt;"&amp;FD$5,Fluxo!$S:$S,"&lt;="&amp;FE$5,Fluxo!$D:$D,$D154)</f>
        <v>0</v>
      </c>
      <c r="FF154" s="18">
        <f>SUMIFS(Fluxo!$N:$N,Fluxo!$S:$S,"&gt;"&amp;FE$5,Fluxo!$S:$S,"&lt;="&amp;FF$5,Fluxo!$D:$D,$D154)</f>
        <v>0</v>
      </c>
      <c r="FG154" s="18">
        <f>SUMIFS(Fluxo!$N:$N,Fluxo!$S:$S,"&gt;"&amp;FF$5,Fluxo!$S:$S,"&lt;="&amp;FG$5,Fluxo!$D:$D,$D154)</f>
        <v>0</v>
      </c>
      <c r="FH154" s="18">
        <f>SUMIFS(Fluxo!$N:$N,Fluxo!$S:$S,"&gt;"&amp;FG$5,Fluxo!$S:$S,"&lt;="&amp;FH$5,Fluxo!$D:$D,$D154)</f>
        <v>0</v>
      </c>
      <c r="FI154" s="18">
        <f>SUMIFS(Fluxo!$N:$N,Fluxo!$S:$S,"&gt;"&amp;FH$5,Fluxo!$S:$S,"&lt;="&amp;FI$5,Fluxo!$D:$D,$D154)</f>
        <v>0</v>
      </c>
      <c r="FJ154" s="18">
        <f>SUMIFS(Fluxo!$N:$N,Fluxo!$S:$S,"&gt;"&amp;FI$5,Fluxo!$S:$S,"&lt;="&amp;FJ$5,Fluxo!$D:$D,$D154)</f>
        <v>0</v>
      </c>
      <c r="FK154" s="18">
        <f>SUMIFS(Fluxo!$N:$N,Fluxo!$S:$S,"&gt;"&amp;FJ$5,Fluxo!$S:$S,"&lt;="&amp;FK$5,Fluxo!$D:$D,$D154)</f>
        <v>0</v>
      </c>
      <c r="FL154" s="18">
        <f>SUMIFS(Fluxo!$N:$N,Fluxo!$S:$S,"&gt;"&amp;FK$5,Fluxo!$S:$S,"&lt;="&amp;FL$5,Fluxo!$D:$D,$D154)</f>
        <v>0</v>
      </c>
      <c r="FM154" s="18">
        <f>SUMIFS(Fluxo!$N:$N,Fluxo!$S:$S,"&gt;"&amp;FL$5,Fluxo!$S:$S,"&lt;="&amp;FM$5,Fluxo!$D:$D,$D154)</f>
        <v>0</v>
      </c>
      <c r="FN154" s="18">
        <f>SUMIFS(Fluxo!$N:$N,Fluxo!$S:$S,"&gt;"&amp;FM$5,Fluxo!$S:$S,"&lt;="&amp;FN$5,Fluxo!$D:$D,$D154)</f>
        <v>0</v>
      </c>
      <c r="FO154" s="18">
        <f>SUMIFS(Fluxo!$N:$N,Fluxo!$S:$S,"&gt;"&amp;FN$5,Fluxo!$S:$S,"&lt;="&amp;FO$5,Fluxo!$D:$D,$D154)</f>
        <v>0</v>
      </c>
      <c r="FP154" s="18">
        <f>SUMIFS(Fluxo!$N:$N,Fluxo!$S:$S,"&gt;"&amp;FO$5,Fluxo!$S:$S,"&lt;="&amp;FP$5,Fluxo!$D:$D,$D154)</f>
        <v>0</v>
      </c>
      <c r="FQ154" s="18">
        <f>SUMIFS(Fluxo!$N:$N,Fluxo!$S:$S,"&gt;"&amp;FP$5,Fluxo!$S:$S,"&lt;="&amp;FQ$5,Fluxo!$D:$D,$D154)</f>
        <v>0</v>
      </c>
      <c r="FR154" s="18">
        <f>SUMIFS(Fluxo!$N:$N,Fluxo!$S:$S,"&gt;"&amp;FQ$5,Fluxo!$S:$S,"&lt;="&amp;FR$5,Fluxo!$D:$D,$D154)</f>
        <v>0</v>
      </c>
      <c r="FS154" s="18">
        <f>SUMIFS(Fluxo!$N:$N,Fluxo!$S:$S,"&gt;"&amp;FR$5,Fluxo!$S:$S,"&lt;="&amp;FS$5,Fluxo!$D:$D,$D154)</f>
        <v>0</v>
      </c>
      <c r="FT154" s="18">
        <f>SUMIFS(Fluxo!$N:$N,Fluxo!$S:$S,"&gt;"&amp;FS$5,Fluxo!$S:$S,"&lt;="&amp;FT$5,Fluxo!$D:$D,$D154)</f>
        <v>0</v>
      </c>
      <c r="FU154" s="18">
        <f>SUMIFS(Fluxo!$N:$N,Fluxo!$S:$S,"&gt;"&amp;FT$5,Fluxo!$S:$S,"&lt;="&amp;FU$5,Fluxo!$D:$D,$D154)</f>
        <v>0</v>
      </c>
      <c r="FV154" s="18">
        <f>SUMIFS(Fluxo!$N:$N,Fluxo!$S:$S,"&gt;"&amp;FU$5,Fluxo!$S:$S,"&lt;="&amp;FV$5,Fluxo!$D:$D,$D154)</f>
        <v>0</v>
      </c>
      <c r="FW154" s="18">
        <f>SUMIFS(Fluxo!$N:$N,Fluxo!$S:$S,"&gt;"&amp;FV$5,Fluxo!$S:$S,"&lt;="&amp;FW$5,Fluxo!$D:$D,$D154)</f>
        <v>0</v>
      </c>
      <c r="FX154" s="18">
        <f>SUMIFS(Fluxo!$N:$N,Fluxo!$S:$S,"&gt;"&amp;FW$5,Fluxo!$S:$S,"&lt;="&amp;FX$5,Fluxo!$D:$D,$D154)</f>
        <v>0</v>
      </c>
      <c r="FY154" s="18">
        <f>SUMIFS(Fluxo!$N:$N,Fluxo!$S:$S,"&gt;"&amp;FX$5,Fluxo!$S:$S,"&lt;="&amp;FY$5,Fluxo!$D:$D,$D154)</f>
        <v>0</v>
      </c>
      <c r="FZ154" s="18">
        <f>SUMIFS(Fluxo!$N:$N,Fluxo!$S:$S,"&gt;"&amp;FY$5,Fluxo!$S:$S,"&lt;="&amp;FZ$5,Fluxo!$D:$D,$D154)</f>
        <v>0</v>
      </c>
      <c r="GA154" s="18">
        <f>SUMIFS(Fluxo!$N:$N,Fluxo!$S:$S,"&gt;"&amp;FZ$5,Fluxo!$S:$S,"&lt;="&amp;GA$5,Fluxo!$D:$D,$D154)</f>
        <v>0</v>
      </c>
      <c r="GB154" s="18">
        <f>SUMIFS(Fluxo!$N:$N,Fluxo!$S:$S,"&gt;"&amp;GA$5,Fluxo!$S:$S,"&lt;="&amp;GB$5,Fluxo!$D:$D,$D154)</f>
        <v>0</v>
      </c>
      <c r="GC154" s="18">
        <f>SUMIFS(Fluxo!$N:$N,Fluxo!$S:$S,"&gt;"&amp;GB$5,Fluxo!$S:$S,"&lt;="&amp;GC$5,Fluxo!$D:$D,$D154)</f>
        <v>0</v>
      </c>
      <c r="GD154" s="18">
        <f>SUMIFS(Fluxo!$N:$N,Fluxo!$S:$S,"&gt;"&amp;GC$5,Fluxo!$S:$S,"&lt;="&amp;GD$5,Fluxo!$D:$D,$D154)</f>
        <v>0</v>
      </c>
      <c r="GE154" s="18">
        <f>SUMIFS(Fluxo!$N:$N,Fluxo!$S:$S,"&gt;"&amp;GD$5,Fluxo!$S:$S,"&lt;="&amp;GE$5,Fluxo!$D:$D,$D154)</f>
        <v>0</v>
      </c>
      <c r="GF154" s="18">
        <f>SUMIFS(Fluxo!$N:$N,Fluxo!$S:$S,"&gt;"&amp;GE$5,Fluxo!$S:$S,"&lt;="&amp;GF$5,Fluxo!$D:$D,$D154)</f>
        <v>0</v>
      </c>
      <c r="GG154" s="18">
        <f>SUMIFS(Fluxo!$N:$N,Fluxo!$S:$S,"&gt;"&amp;GF$5,Fluxo!$S:$S,"&lt;="&amp;GG$5,Fluxo!$D:$D,$D154)</f>
        <v>0</v>
      </c>
      <c r="GH154" s="18">
        <f>SUMIFS(Fluxo!$N:$N,Fluxo!$S:$S,"&gt;"&amp;GG$5,Fluxo!$S:$S,"&lt;="&amp;GH$5,Fluxo!$D:$D,$D154)</f>
        <v>0</v>
      </c>
      <c r="GI154" s="18">
        <f>SUMIFS(Fluxo!$N:$N,Fluxo!$S:$S,"&gt;"&amp;GH$5,Fluxo!$S:$S,"&lt;="&amp;GI$5,Fluxo!$D:$D,$D154)</f>
        <v>0</v>
      </c>
      <c r="GJ154" s="18">
        <f>SUMIFS(Fluxo!$N:$N,Fluxo!$S:$S,"&gt;"&amp;GI$5,Fluxo!$S:$S,"&lt;="&amp;GJ$5,Fluxo!$D:$D,$D154)</f>
        <v>0</v>
      </c>
      <c r="GK154" s="18">
        <f>SUMIFS(Fluxo!$N:$N,Fluxo!$S:$S,"&gt;"&amp;GJ$5,Fluxo!$S:$S,"&lt;="&amp;GK$5,Fluxo!$D:$D,$D154)</f>
        <v>0</v>
      </c>
      <c r="GL154" s="18">
        <f>SUMIFS(Fluxo!$N:$N,Fluxo!$S:$S,"&gt;"&amp;GK$5,Fluxo!$S:$S,"&lt;="&amp;GL$5,Fluxo!$D:$D,$D154)</f>
        <v>0</v>
      </c>
      <c r="GM154" s="18">
        <f>SUMIFS(Fluxo!$N:$N,Fluxo!$S:$S,"&gt;"&amp;GL$5,Fluxo!$S:$S,"&lt;="&amp;GM$5,Fluxo!$D:$D,$D154)</f>
        <v>0</v>
      </c>
      <c r="GN154" s="18">
        <f>SUMIFS(Fluxo!$N:$N,Fluxo!$S:$S,"&gt;"&amp;GM$5,Fluxo!$S:$S,"&lt;="&amp;GN$5,Fluxo!$D:$D,$D154)</f>
        <v>0</v>
      </c>
      <c r="GO154" s="18">
        <f>SUMIFS(Fluxo!$N:$N,Fluxo!$S:$S,"&gt;"&amp;GN$5,Fluxo!$S:$S,"&lt;="&amp;GO$5,Fluxo!$D:$D,$D154)</f>
        <v>0</v>
      </c>
      <c r="GP154" s="18">
        <f>SUMIFS(Fluxo!$N:$N,Fluxo!$S:$S,"&gt;"&amp;GO$5,Fluxo!$S:$S,"&lt;="&amp;GP$5,Fluxo!$D:$D,$D154)</f>
        <v>0</v>
      </c>
      <c r="GQ154" s="18">
        <f>SUMIFS(Fluxo!$N:$N,Fluxo!$S:$S,"&gt;"&amp;GP$5,Fluxo!$S:$S,"&lt;="&amp;GQ$5,Fluxo!$D:$D,$D154)</f>
        <v>0</v>
      </c>
      <c r="GR154" s="18">
        <f>SUMIFS(Fluxo!$N:$N,Fluxo!$S:$S,"&gt;"&amp;GQ$5,Fluxo!$S:$S,"&lt;="&amp;GR$5,Fluxo!$D:$D,$D154)</f>
        <v>0</v>
      </c>
      <c r="GS154" s="18">
        <f>SUMIFS(Fluxo!$N:$N,Fluxo!$S:$S,"&gt;"&amp;GR$5,Fluxo!$S:$S,"&lt;="&amp;GS$5,Fluxo!$D:$D,$D154)</f>
        <v>0</v>
      </c>
      <c r="GT154" s="18">
        <f>SUMIFS(Fluxo!$N:$N,Fluxo!$S:$S,"&gt;"&amp;GS$5,Fluxo!$S:$S,"&lt;="&amp;GT$5,Fluxo!$D:$D,$D154)</f>
        <v>0</v>
      </c>
      <c r="GU154" s="18">
        <f>SUMIFS(Fluxo!$N:$N,Fluxo!$S:$S,"&gt;"&amp;GT$5,Fluxo!$S:$S,"&lt;="&amp;GU$5,Fluxo!$D:$D,$D154)</f>
        <v>0</v>
      </c>
      <c r="GV154" s="18">
        <f>SUMIFS(Fluxo!$N:$N,Fluxo!$S:$S,"&gt;"&amp;GU$5,Fluxo!$S:$S,"&lt;="&amp;GV$5,Fluxo!$D:$D,$D154)</f>
        <v>0</v>
      </c>
      <c r="GW154" s="18">
        <f>SUMIFS(Fluxo!$N:$N,Fluxo!$S:$S,"&gt;"&amp;GV$5,Fluxo!$S:$S,"&lt;="&amp;GW$5,Fluxo!$D:$D,$D154)</f>
        <v>0</v>
      </c>
      <c r="GX154" s="18">
        <f>SUMIFS(Fluxo!$N:$N,Fluxo!$S:$S,"&gt;"&amp;GW$5,Fluxo!$S:$S,"&lt;="&amp;GX$5,Fluxo!$D:$D,$D154)</f>
        <v>0</v>
      </c>
      <c r="GY154" s="18">
        <f>SUMIFS(Fluxo!$N:$N,Fluxo!$S:$S,"&gt;"&amp;GX$5,Fluxo!$S:$S,"&lt;="&amp;GY$5,Fluxo!$D:$D,$D154)</f>
        <v>0</v>
      </c>
      <c r="GZ154" s="18">
        <f>SUMIFS(Fluxo!$N:$N,Fluxo!$S:$S,"&gt;"&amp;GY$5,Fluxo!$S:$S,"&lt;="&amp;GZ$5,Fluxo!$D:$D,$D154)</f>
        <v>0</v>
      </c>
      <c r="HA154" s="18">
        <f>SUMIFS(Fluxo!$N:$N,Fluxo!$S:$S,"&gt;"&amp;GZ$5,Fluxo!$S:$S,"&lt;="&amp;HA$5,Fluxo!$D:$D,$D154)</f>
        <v>0</v>
      </c>
      <c r="HB154" s="18">
        <f>SUMIFS(Fluxo!$N:$N,Fluxo!$S:$S,"&gt;"&amp;HA$5,Fluxo!$S:$S,"&lt;="&amp;HB$5,Fluxo!$D:$D,$D154)</f>
        <v>0</v>
      </c>
      <c r="HC154" s="18">
        <f>SUMIFS(Fluxo!$N:$N,Fluxo!$S:$S,"&gt;"&amp;HB$5,Fluxo!$S:$S,"&lt;="&amp;HC$5,Fluxo!$D:$D,$D154)</f>
        <v>0</v>
      </c>
      <c r="HD154" s="18">
        <f>SUMIFS(Fluxo!$N:$N,Fluxo!$S:$S,"&gt;"&amp;HC$5,Fluxo!$S:$S,"&lt;="&amp;HD$5,Fluxo!$D:$D,$D154)</f>
        <v>0</v>
      </c>
      <c r="HE154" s="18">
        <f>SUMIFS(Fluxo!$N:$N,Fluxo!$S:$S,"&gt;"&amp;HD$5,Fluxo!$S:$S,"&lt;="&amp;HE$5,Fluxo!$D:$D,$D154)</f>
        <v>0</v>
      </c>
      <c r="HF154" s="18">
        <f>SUMIFS(Fluxo!$N:$N,Fluxo!$S:$S,"&gt;"&amp;HE$5,Fluxo!$S:$S,"&lt;="&amp;HF$5,Fluxo!$D:$D,$D154)</f>
        <v>0</v>
      </c>
    </row>
    <row r="155" spans="1:214">
      <c r="A155" s="20">
        <f t="shared" si="21"/>
        <v>145</v>
      </c>
      <c r="B155" s="140" t="str">
        <f>'Check Carteira'!C147</f>
        <v>E.1016.99.03.3010</v>
      </c>
      <c r="C155" s="141">
        <v>1</v>
      </c>
      <c r="D155" s="129" t="str">
        <f>'Check Carteira'!F147</f>
        <v>S-3010</v>
      </c>
      <c r="E155" s="21" t="str">
        <f>IFERROR(INDEX(Contratos!L:L,MATCH(D155,Contratos!R:R,0)),"")</f>
        <v/>
      </c>
      <c r="F155" s="139" t="str">
        <f>IFERROR(INDEX(Contratos!G:G,MATCH(D155,Contratos!R:R,0)),"")</f>
        <v/>
      </c>
      <c r="H155" s="83">
        <f t="shared" si="20"/>
        <v>1</v>
      </c>
      <c r="J155" s="18">
        <f>SUMIFS(Fluxo!$N:$N,Fluxo!$S:$S,"&gt;"&amp;I$5,Fluxo!$S:$S,"&lt;="&amp;J$5,Fluxo!$D:$D,$D155)</f>
        <v>0</v>
      </c>
      <c r="K155" s="18">
        <f>SUMIFS(Fluxo!$N:$N,Fluxo!$S:$S,"&gt;"&amp;J$5,Fluxo!$S:$S,"&lt;="&amp;K$5,Fluxo!$D:$D,$D155)</f>
        <v>1</v>
      </c>
      <c r="L155" s="18">
        <f>SUMIFS(Fluxo!$N:$N,Fluxo!$S:$S,"&gt;"&amp;K$5,Fluxo!$S:$S,"&lt;="&amp;L$5,Fluxo!$D:$D,$D155)</f>
        <v>0</v>
      </c>
      <c r="M155" s="18">
        <f>SUMIFS(Fluxo!$N:$N,Fluxo!$S:$S,"&gt;"&amp;L$5,Fluxo!$S:$S,"&lt;="&amp;M$5,Fluxo!$D:$D,$D155)</f>
        <v>0</v>
      </c>
      <c r="N155" s="18">
        <f>SUMIFS(Fluxo!$N:$N,Fluxo!$S:$S,"&gt;"&amp;M$5,Fluxo!$S:$S,"&lt;="&amp;N$5,Fluxo!$D:$D,$D155)</f>
        <v>0</v>
      </c>
      <c r="O155" s="18">
        <f>SUMIFS(Fluxo!$N:$N,Fluxo!$S:$S,"&gt;"&amp;N$5,Fluxo!$S:$S,"&lt;="&amp;O$5,Fluxo!$D:$D,$D155)</f>
        <v>0</v>
      </c>
      <c r="P155" s="18">
        <f>SUMIFS(Fluxo!$N:$N,Fluxo!$S:$S,"&gt;"&amp;O$5,Fluxo!$S:$S,"&lt;="&amp;P$5,Fluxo!$D:$D,$D155)</f>
        <v>0</v>
      </c>
      <c r="Q155" s="18">
        <f>SUMIFS(Fluxo!$N:$N,Fluxo!$S:$S,"&gt;"&amp;P$5,Fluxo!$S:$S,"&lt;="&amp;Q$5,Fluxo!$D:$D,$D155)</f>
        <v>0</v>
      </c>
      <c r="R155" s="18">
        <f>SUMIFS(Fluxo!$N:$N,Fluxo!$S:$S,"&gt;"&amp;Q$5,Fluxo!$S:$S,"&lt;="&amp;R$5,Fluxo!$D:$D,$D155)</f>
        <v>0</v>
      </c>
      <c r="S155" s="18">
        <f>SUMIFS(Fluxo!$N:$N,Fluxo!$S:$S,"&gt;"&amp;R$5,Fluxo!$S:$S,"&lt;="&amp;S$5,Fluxo!$D:$D,$D155)</f>
        <v>0</v>
      </c>
      <c r="T155" s="18">
        <f>SUMIFS(Fluxo!$N:$N,Fluxo!$S:$S,"&gt;"&amp;S$5,Fluxo!$S:$S,"&lt;="&amp;T$5,Fluxo!$D:$D,$D155)</f>
        <v>0</v>
      </c>
      <c r="U155" s="18">
        <f>SUMIFS(Fluxo!$N:$N,Fluxo!$S:$S,"&gt;"&amp;T$5,Fluxo!$S:$S,"&lt;="&amp;U$5,Fluxo!$D:$D,$D155)</f>
        <v>0</v>
      </c>
      <c r="V155" s="18">
        <f>SUMIFS(Fluxo!$N:$N,Fluxo!$S:$S,"&gt;"&amp;U$5,Fluxo!$S:$S,"&lt;="&amp;V$5,Fluxo!$D:$D,$D155)</f>
        <v>0</v>
      </c>
      <c r="W155" s="18">
        <f>SUMIFS(Fluxo!$N:$N,Fluxo!$S:$S,"&gt;"&amp;V$5,Fluxo!$S:$S,"&lt;="&amp;W$5,Fluxo!$D:$D,$D155)</f>
        <v>0</v>
      </c>
      <c r="X155" s="18">
        <f>SUMIFS(Fluxo!$N:$N,Fluxo!$S:$S,"&gt;"&amp;W$5,Fluxo!$S:$S,"&lt;="&amp;X$5,Fluxo!$D:$D,$D155)</f>
        <v>0</v>
      </c>
      <c r="Y155" s="18">
        <f>SUMIFS(Fluxo!$N:$N,Fluxo!$S:$S,"&gt;"&amp;X$5,Fluxo!$S:$S,"&lt;="&amp;Y$5,Fluxo!$D:$D,$D155)</f>
        <v>0</v>
      </c>
      <c r="Z155" s="18">
        <f>SUMIFS(Fluxo!$N:$N,Fluxo!$S:$S,"&gt;"&amp;Y$5,Fluxo!$S:$S,"&lt;="&amp;Z$5,Fluxo!$D:$D,$D155)</f>
        <v>0</v>
      </c>
      <c r="AA155" s="18">
        <f>SUMIFS(Fluxo!$N:$N,Fluxo!$S:$S,"&gt;"&amp;Z$5,Fluxo!$S:$S,"&lt;="&amp;AA$5,Fluxo!$D:$D,$D155)</f>
        <v>0</v>
      </c>
      <c r="AB155" s="18">
        <f>SUMIFS(Fluxo!$N:$N,Fluxo!$S:$S,"&gt;"&amp;AA$5,Fluxo!$S:$S,"&lt;="&amp;AB$5,Fluxo!$D:$D,$D155)</f>
        <v>0</v>
      </c>
      <c r="AC155" s="18">
        <f>SUMIFS(Fluxo!$N:$N,Fluxo!$S:$S,"&gt;"&amp;AB$5,Fluxo!$S:$S,"&lt;="&amp;AC$5,Fluxo!$D:$D,$D155)</f>
        <v>0</v>
      </c>
      <c r="AD155" s="18">
        <f>SUMIFS(Fluxo!$N:$N,Fluxo!$S:$S,"&gt;"&amp;AC$5,Fluxo!$S:$S,"&lt;="&amp;AD$5,Fluxo!$D:$D,$D155)</f>
        <v>0</v>
      </c>
      <c r="AE155" s="18">
        <f>SUMIFS(Fluxo!$N:$N,Fluxo!$S:$S,"&gt;"&amp;AD$5,Fluxo!$S:$S,"&lt;="&amp;AE$5,Fluxo!$D:$D,$D155)</f>
        <v>0</v>
      </c>
      <c r="AF155" s="18">
        <f>SUMIFS(Fluxo!$N:$N,Fluxo!$S:$S,"&gt;"&amp;AE$5,Fluxo!$S:$S,"&lt;="&amp;AF$5,Fluxo!$D:$D,$D155)</f>
        <v>0</v>
      </c>
      <c r="AG155" s="18">
        <f>SUMIFS(Fluxo!$N:$N,Fluxo!$S:$S,"&gt;"&amp;AF$5,Fluxo!$S:$S,"&lt;="&amp;AG$5,Fluxo!$D:$D,$D155)</f>
        <v>0</v>
      </c>
      <c r="AH155" s="18">
        <f>SUMIFS(Fluxo!$N:$N,Fluxo!$S:$S,"&gt;"&amp;AG$5,Fluxo!$S:$S,"&lt;="&amp;AH$5,Fluxo!$D:$D,$D155)</f>
        <v>0</v>
      </c>
      <c r="AI155" s="18">
        <f>SUMIFS(Fluxo!$N:$N,Fluxo!$S:$S,"&gt;"&amp;AH$5,Fluxo!$S:$S,"&lt;="&amp;AI$5,Fluxo!$D:$D,$D155)</f>
        <v>0</v>
      </c>
      <c r="AJ155" s="18">
        <f>SUMIFS(Fluxo!$N:$N,Fluxo!$S:$S,"&gt;"&amp;AI$5,Fluxo!$S:$S,"&lt;="&amp;AJ$5,Fluxo!$D:$D,$D155)</f>
        <v>0</v>
      </c>
      <c r="AK155" s="18">
        <f>SUMIFS(Fluxo!$N:$N,Fluxo!$S:$S,"&gt;"&amp;AJ$5,Fluxo!$S:$S,"&lt;="&amp;AK$5,Fluxo!$D:$D,$D155)</f>
        <v>0</v>
      </c>
      <c r="AL155" s="18">
        <f>SUMIFS(Fluxo!$N:$N,Fluxo!$S:$S,"&gt;"&amp;AK$5,Fluxo!$S:$S,"&lt;="&amp;AL$5,Fluxo!$D:$D,$D155)</f>
        <v>0</v>
      </c>
      <c r="AM155" s="18">
        <f>SUMIFS(Fluxo!$N:$N,Fluxo!$S:$S,"&gt;"&amp;AL$5,Fluxo!$S:$S,"&lt;="&amp;AM$5,Fluxo!$D:$D,$D155)</f>
        <v>0</v>
      </c>
      <c r="AN155" s="18">
        <f>SUMIFS(Fluxo!$N:$N,Fluxo!$S:$S,"&gt;"&amp;AM$5,Fluxo!$S:$S,"&lt;="&amp;AN$5,Fluxo!$D:$D,$D155)</f>
        <v>0</v>
      </c>
      <c r="AO155" s="18">
        <f>SUMIFS(Fluxo!$N:$N,Fluxo!$S:$S,"&gt;"&amp;AN$5,Fluxo!$S:$S,"&lt;="&amp;AO$5,Fluxo!$D:$D,$D155)</f>
        <v>0</v>
      </c>
      <c r="AP155" s="18">
        <f>SUMIFS(Fluxo!$N:$N,Fluxo!$S:$S,"&gt;"&amp;AO$5,Fluxo!$S:$S,"&lt;="&amp;AP$5,Fluxo!$D:$D,$D155)</f>
        <v>0</v>
      </c>
      <c r="AQ155" s="18">
        <f>SUMIFS(Fluxo!$N:$N,Fluxo!$S:$S,"&gt;"&amp;AP$5,Fluxo!$S:$S,"&lt;="&amp;AQ$5,Fluxo!$D:$D,$D155)</f>
        <v>0</v>
      </c>
      <c r="AR155" s="18">
        <f>SUMIFS(Fluxo!$N:$N,Fluxo!$S:$S,"&gt;"&amp;AQ$5,Fluxo!$S:$S,"&lt;="&amp;AR$5,Fluxo!$D:$D,$D155)</f>
        <v>0</v>
      </c>
      <c r="AS155" s="18">
        <f>SUMIFS(Fluxo!$N:$N,Fluxo!$S:$S,"&gt;"&amp;AR$5,Fluxo!$S:$S,"&lt;="&amp;AS$5,Fluxo!$D:$D,$D155)</f>
        <v>0</v>
      </c>
      <c r="AT155" s="18">
        <f>SUMIFS(Fluxo!$N:$N,Fluxo!$S:$S,"&gt;"&amp;AS$5,Fluxo!$S:$S,"&lt;="&amp;AT$5,Fluxo!$D:$D,$D155)</f>
        <v>0</v>
      </c>
      <c r="AU155" s="18">
        <f>SUMIFS(Fluxo!$N:$N,Fluxo!$S:$S,"&gt;"&amp;AT$5,Fluxo!$S:$S,"&lt;="&amp;AU$5,Fluxo!$D:$D,$D155)</f>
        <v>0</v>
      </c>
      <c r="AV155" s="18">
        <f>SUMIFS(Fluxo!$N:$N,Fluxo!$S:$S,"&gt;"&amp;AU$5,Fluxo!$S:$S,"&lt;="&amp;AV$5,Fluxo!$D:$D,$D155)</f>
        <v>0</v>
      </c>
      <c r="AW155" s="18">
        <f>SUMIFS(Fluxo!$N:$N,Fluxo!$S:$S,"&gt;"&amp;AV$5,Fluxo!$S:$S,"&lt;="&amp;AW$5,Fluxo!$D:$D,$D155)</f>
        <v>0</v>
      </c>
      <c r="AX155" s="18">
        <f>SUMIFS(Fluxo!$N:$N,Fluxo!$S:$S,"&gt;"&amp;AW$5,Fluxo!$S:$S,"&lt;="&amp;AX$5,Fluxo!$D:$D,$D155)</f>
        <v>0</v>
      </c>
      <c r="AY155" s="18">
        <f>SUMIFS(Fluxo!$N:$N,Fluxo!$S:$S,"&gt;"&amp;AX$5,Fluxo!$S:$S,"&lt;="&amp;AY$5,Fluxo!$D:$D,$D155)</f>
        <v>0</v>
      </c>
      <c r="AZ155" s="18">
        <f>SUMIFS(Fluxo!$N:$N,Fluxo!$S:$S,"&gt;"&amp;AY$5,Fluxo!$S:$S,"&lt;="&amp;AZ$5,Fluxo!$D:$D,$D155)</f>
        <v>0</v>
      </c>
      <c r="BA155" s="18">
        <f>SUMIFS(Fluxo!$N:$N,Fluxo!$S:$S,"&gt;"&amp;AZ$5,Fluxo!$S:$S,"&lt;="&amp;BA$5,Fluxo!$D:$D,$D155)</f>
        <v>0</v>
      </c>
      <c r="BB155" s="18">
        <f>SUMIFS(Fluxo!$N:$N,Fluxo!$S:$S,"&gt;"&amp;BA$5,Fluxo!$S:$S,"&lt;="&amp;BB$5,Fluxo!$D:$D,$D155)</f>
        <v>0</v>
      </c>
      <c r="BC155" s="18">
        <f>SUMIFS(Fluxo!$N:$N,Fluxo!$S:$S,"&gt;"&amp;BB$5,Fluxo!$S:$S,"&lt;="&amp;BC$5,Fluxo!$D:$D,$D155)</f>
        <v>0</v>
      </c>
      <c r="BD155" s="18">
        <f>SUMIFS(Fluxo!$N:$N,Fluxo!$S:$S,"&gt;"&amp;BC$5,Fluxo!$S:$S,"&lt;="&amp;BD$5,Fluxo!$D:$D,$D155)</f>
        <v>0</v>
      </c>
      <c r="BE155" s="18">
        <f>SUMIFS(Fluxo!$N:$N,Fluxo!$S:$S,"&gt;"&amp;BD$5,Fluxo!$S:$S,"&lt;="&amp;BE$5,Fluxo!$D:$D,$D155)</f>
        <v>0</v>
      </c>
      <c r="BF155" s="18">
        <f>SUMIFS(Fluxo!$N:$N,Fluxo!$S:$S,"&gt;"&amp;BE$5,Fluxo!$S:$S,"&lt;="&amp;BF$5,Fluxo!$D:$D,$D155)</f>
        <v>0</v>
      </c>
      <c r="BG155" s="18">
        <f>SUMIFS(Fluxo!$N:$N,Fluxo!$S:$S,"&gt;"&amp;BF$5,Fluxo!$S:$S,"&lt;="&amp;BG$5,Fluxo!$D:$D,$D155)</f>
        <v>0</v>
      </c>
      <c r="BH155" s="18">
        <f>SUMIFS(Fluxo!$N:$N,Fluxo!$S:$S,"&gt;"&amp;BG$5,Fluxo!$S:$S,"&lt;="&amp;BH$5,Fluxo!$D:$D,$D155)</f>
        <v>0</v>
      </c>
      <c r="BI155" s="18">
        <f>SUMIFS(Fluxo!$N:$N,Fluxo!$S:$S,"&gt;"&amp;BH$5,Fluxo!$S:$S,"&lt;="&amp;BI$5,Fluxo!$D:$D,$D155)</f>
        <v>0</v>
      </c>
      <c r="BJ155" s="18">
        <f>SUMIFS(Fluxo!$N:$N,Fluxo!$S:$S,"&gt;"&amp;BI$5,Fluxo!$S:$S,"&lt;="&amp;BJ$5,Fluxo!$D:$D,$D155)</f>
        <v>0</v>
      </c>
      <c r="BK155" s="18">
        <f>SUMIFS(Fluxo!$N:$N,Fluxo!$S:$S,"&gt;"&amp;BJ$5,Fluxo!$S:$S,"&lt;="&amp;BK$5,Fluxo!$D:$D,$D155)</f>
        <v>0</v>
      </c>
      <c r="BL155" s="18">
        <f>SUMIFS(Fluxo!$N:$N,Fluxo!$S:$S,"&gt;"&amp;BK$5,Fluxo!$S:$S,"&lt;="&amp;BL$5,Fluxo!$D:$D,$D155)</f>
        <v>0</v>
      </c>
      <c r="BM155" s="18">
        <f>SUMIFS(Fluxo!$N:$N,Fluxo!$S:$S,"&gt;"&amp;BL$5,Fluxo!$S:$S,"&lt;="&amp;BM$5,Fluxo!$D:$D,$D155)</f>
        <v>0</v>
      </c>
      <c r="BN155" s="18">
        <f>SUMIFS(Fluxo!$N:$N,Fluxo!$S:$S,"&gt;"&amp;BM$5,Fluxo!$S:$S,"&lt;="&amp;BN$5,Fluxo!$D:$D,$D155)</f>
        <v>0</v>
      </c>
      <c r="BO155" s="18">
        <f>SUMIFS(Fluxo!$N:$N,Fluxo!$S:$S,"&gt;"&amp;BN$5,Fluxo!$S:$S,"&lt;="&amp;BO$5,Fluxo!$D:$D,$D155)</f>
        <v>0</v>
      </c>
      <c r="BP155" s="18">
        <f>SUMIFS(Fluxo!$N:$N,Fluxo!$S:$S,"&gt;"&amp;BO$5,Fluxo!$S:$S,"&lt;="&amp;BP$5,Fluxo!$D:$D,$D155)</f>
        <v>0</v>
      </c>
      <c r="BQ155" s="18">
        <f>SUMIFS(Fluxo!$N:$N,Fluxo!$S:$S,"&gt;"&amp;BP$5,Fluxo!$S:$S,"&lt;="&amp;BQ$5,Fluxo!$D:$D,$D155)</f>
        <v>0</v>
      </c>
      <c r="BR155" s="18">
        <f>SUMIFS(Fluxo!$N:$N,Fluxo!$S:$S,"&gt;"&amp;BQ$5,Fluxo!$S:$S,"&lt;="&amp;BR$5,Fluxo!$D:$D,$D155)</f>
        <v>0</v>
      </c>
      <c r="BS155" s="18">
        <f>SUMIFS(Fluxo!$N:$N,Fluxo!$S:$S,"&gt;"&amp;BR$5,Fluxo!$S:$S,"&lt;="&amp;BS$5,Fluxo!$D:$D,$D155)</f>
        <v>0</v>
      </c>
      <c r="BT155" s="18">
        <f>SUMIFS(Fluxo!$N:$N,Fluxo!$S:$S,"&gt;"&amp;BS$5,Fluxo!$S:$S,"&lt;="&amp;BT$5,Fluxo!$D:$D,$D155)</f>
        <v>0</v>
      </c>
      <c r="BU155" s="18">
        <f>SUMIFS(Fluxo!$N:$N,Fluxo!$S:$S,"&gt;"&amp;BT$5,Fluxo!$S:$S,"&lt;="&amp;BU$5,Fluxo!$D:$D,$D155)</f>
        <v>0</v>
      </c>
      <c r="BV155" s="18">
        <f>SUMIFS(Fluxo!$N:$N,Fluxo!$S:$S,"&gt;"&amp;BU$5,Fluxo!$S:$S,"&lt;="&amp;BV$5,Fluxo!$D:$D,$D155)</f>
        <v>0</v>
      </c>
      <c r="BW155" s="18">
        <f>SUMIFS(Fluxo!$N:$N,Fluxo!$S:$S,"&gt;"&amp;BV$5,Fluxo!$S:$S,"&lt;="&amp;BW$5,Fluxo!$D:$D,$D155)</f>
        <v>0</v>
      </c>
      <c r="BX155" s="18">
        <f>SUMIFS(Fluxo!$N:$N,Fluxo!$S:$S,"&gt;"&amp;BW$5,Fluxo!$S:$S,"&lt;="&amp;BX$5,Fluxo!$D:$D,$D155)</f>
        <v>0</v>
      </c>
      <c r="BY155" s="18">
        <f>SUMIFS(Fluxo!$N:$N,Fluxo!$S:$S,"&gt;"&amp;BX$5,Fluxo!$S:$S,"&lt;="&amp;BY$5,Fluxo!$D:$D,$D155)</f>
        <v>0</v>
      </c>
      <c r="BZ155" s="18">
        <f>SUMIFS(Fluxo!$N:$N,Fluxo!$S:$S,"&gt;"&amp;BY$5,Fluxo!$S:$S,"&lt;="&amp;BZ$5,Fluxo!$D:$D,$D155)</f>
        <v>0</v>
      </c>
      <c r="CA155" s="18">
        <f>SUMIFS(Fluxo!$N:$N,Fluxo!$S:$S,"&gt;"&amp;BZ$5,Fluxo!$S:$S,"&lt;="&amp;CA$5,Fluxo!$D:$D,$D155)</f>
        <v>0</v>
      </c>
      <c r="CB155" s="18">
        <f>SUMIFS(Fluxo!$N:$N,Fluxo!$S:$S,"&gt;"&amp;CA$5,Fluxo!$S:$S,"&lt;="&amp;CB$5,Fluxo!$D:$D,$D155)</f>
        <v>0</v>
      </c>
      <c r="CC155" s="18">
        <f>SUMIFS(Fluxo!$N:$N,Fluxo!$S:$S,"&gt;"&amp;CB$5,Fluxo!$S:$S,"&lt;="&amp;CC$5,Fluxo!$D:$D,$D155)</f>
        <v>0</v>
      </c>
      <c r="CD155" s="18">
        <f>SUMIFS(Fluxo!$N:$N,Fluxo!$S:$S,"&gt;"&amp;CC$5,Fluxo!$S:$S,"&lt;="&amp;CD$5,Fluxo!$D:$D,$D155)</f>
        <v>0</v>
      </c>
      <c r="CE155" s="18">
        <f>SUMIFS(Fluxo!$N:$N,Fluxo!$S:$S,"&gt;"&amp;CD$5,Fluxo!$S:$S,"&lt;="&amp;CE$5,Fluxo!$D:$D,$D155)</f>
        <v>0</v>
      </c>
      <c r="CF155" s="18">
        <f>SUMIFS(Fluxo!$N:$N,Fluxo!$S:$S,"&gt;"&amp;CE$5,Fluxo!$S:$S,"&lt;="&amp;CF$5,Fluxo!$D:$D,$D155)</f>
        <v>0</v>
      </c>
      <c r="CG155" s="18">
        <f>SUMIFS(Fluxo!$N:$N,Fluxo!$S:$S,"&gt;"&amp;CF$5,Fluxo!$S:$S,"&lt;="&amp;CG$5,Fluxo!$D:$D,$D155)</f>
        <v>0</v>
      </c>
      <c r="CH155" s="18">
        <f>SUMIFS(Fluxo!$N:$N,Fluxo!$S:$S,"&gt;"&amp;CG$5,Fluxo!$S:$S,"&lt;="&amp;CH$5,Fluxo!$D:$D,$D155)</f>
        <v>0</v>
      </c>
      <c r="CI155" s="18">
        <f>SUMIFS(Fluxo!$N:$N,Fluxo!$S:$S,"&gt;"&amp;CH$5,Fluxo!$S:$S,"&lt;="&amp;CI$5,Fluxo!$D:$D,$D155)</f>
        <v>0</v>
      </c>
      <c r="CJ155" s="18">
        <f>SUMIFS(Fluxo!$N:$N,Fluxo!$S:$S,"&gt;"&amp;CI$5,Fluxo!$S:$S,"&lt;="&amp;CJ$5,Fluxo!$D:$D,$D155)</f>
        <v>0</v>
      </c>
      <c r="CK155" s="18">
        <f>SUMIFS(Fluxo!$N:$N,Fluxo!$S:$S,"&gt;"&amp;CJ$5,Fluxo!$S:$S,"&lt;="&amp;CK$5,Fluxo!$D:$D,$D155)</f>
        <v>0</v>
      </c>
      <c r="CL155" s="18">
        <f>SUMIFS(Fluxo!$N:$N,Fluxo!$S:$S,"&gt;"&amp;CK$5,Fluxo!$S:$S,"&lt;="&amp;CL$5,Fluxo!$D:$D,$D155)</f>
        <v>0</v>
      </c>
      <c r="CM155" s="18">
        <f>SUMIFS(Fluxo!$N:$N,Fluxo!$S:$S,"&gt;"&amp;CL$5,Fluxo!$S:$S,"&lt;="&amp;CM$5,Fluxo!$D:$D,$D155)</f>
        <v>0</v>
      </c>
      <c r="CN155" s="18">
        <f>SUMIFS(Fluxo!$N:$N,Fluxo!$S:$S,"&gt;"&amp;CM$5,Fluxo!$S:$S,"&lt;="&amp;CN$5,Fluxo!$D:$D,$D155)</f>
        <v>0</v>
      </c>
      <c r="CO155" s="18">
        <f>SUMIFS(Fluxo!$N:$N,Fluxo!$S:$S,"&gt;"&amp;CN$5,Fluxo!$S:$S,"&lt;="&amp;CO$5,Fluxo!$D:$D,$D155)</f>
        <v>0</v>
      </c>
      <c r="CP155" s="18">
        <f>SUMIFS(Fluxo!$N:$N,Fluxo!$S:$S,"&gt;"&amp;CO$5,Fluxo!$S:$S,"&lt;="&amp;CP$5,Fluxo!$D:$D,$D155)</f>
        <v>0</v>
      </c>
      <c r="CQ155" s="18">
        <f>SUMIFS(Fluxo!$N:$N,Fluxo!$S:$S,"&gt;"&amp;CP$5,Fluxo!$S:$S,"&lt;="&amp;CQ$5,Fluxo!$D:$D,$D155)</f>
        <v>0</v>
      </c>
      <c r="CR155" s="18">
        <f>SUMIFS(Fluxo!$N:$N,Fluxo!$S:$S,"&gt;"&amp;CQ$5,Fluxo!$S:$S,"&lt;="&amp;CR$5,Fluxo!$D:$D,$D155)</f>
        <v>0</v>
      </c>
      <c r="CS155" s="18">
        <f>SUMIFS(Fluxo!$N:$N,Fluxo!$S:$S,"&gt;"&amp;CR$5,Fluxo!$S:$S,"&lt;="&amp;CS$5,Fluxo!$D:$D,$D155)</f>
        <v>0</v>
      </c>
      <c r="CT155" s="18">
        <f>SUMIFS(Fluxo!$N:$N,Fluxo!$S:$S,"&gt;"&amp;CS$5,Fluxo!$S:$S,"&lt;="&amp;CT$5,Fluxo!$D:$D,$D155)</f>
        <v>0</v>
      </c>
      <c r="CU155" s="18">
        <f>SUMIFS(Fluxo!$N:$N,Fluxo!$S:$S,"&gt;"&amp;CT$5,Fluxo!$S:$S,"&lt;="&amp;CU$5,Fluxo!$D:$D,$D155)</f>
        <v>0</v>
      </c>
      <c r="CV155" s="18">
        <f>SUMIFS(Fluxo!$N:$N,Fluxo!$S:$S,"&gt;"&amp;CU$5,Fluxo!$S:$S,"&lt;="&amp;CV$5,Fluxo!$D:$D,$D155)</f>
        <v>0</v>
      </c>
      <c r="CW155" s="18">
        <f>SUMIFS(Fluxo!$N:$N,Fluxo!$S:$S,"&gt;"&amp;CV$5,Fluxo!$S:$S,"&lt;="&amp;CW$5,Fluxo!$D:$D,$D155)</f>
        <v>0</v>
      </c>
      <c r="CX155" s="18">
        <f>SUMIFS(Fluxo!$N:$N,Fluxo!$S:$S,"&gt;"&amp;CW$5,Fluxo!$S:$S,"&lt;="&amp;CX$5,Fluxo!$D:$D,$D155)</f>
        <v>0</v>
      </c>
      <c r="CY155" s="18">
        <f>SUMIFS(Fluxo!$N:$N,Fluxo!$S:$S,"&gt;"&amp;CX$5,Fluxo!$S:$S,"&lt;="&amp;CY$5,Fluxo!$D:$D,$D155)</f>
        <v>0</v>
      </c>
      <c r="CZ155" s="18">
        <f>SUMIFS(Fluxo!$N:$N,Fluxo!$S:$S,"&gt;"&amp;CY$5,Fluxo!$S:$S,"&lt;="&amp;CZ$5,Fluxo!$D:$D,$D155)</f>
        <v>0</v>
      </c>
      <c r="DA155" s="18">
        <f>SUMIFS(Fluxo!$N:$N,Fluxo!$S:$S,"&gt;"&amp;CZ$5,Fluxo!$S:$S,"&lt;="&amp;DA$5,Fluxo!$D:$D,$D155)</f>
        <v>0</v>
      </c>
      <c r="DB155" s="18">
        <f>SUMIFS(Fluxo!$N:$N,Fluxo!$S:$S,"&gt;"&amp;DA$5,Fluxo!$S:$S,"&lt;="&amp;DB$5,Fluxo!$D:$D,$D155)</f>
        <v>0</v>
      </c>
      <c r="DC155" s="18">
        <f>SUMIFS(Fluxo!$N:$N,Fluxo!$S:$S,"&gt;"&amp;DB$5,Fluxo!$S:$S,"&lt;="&amp;DC$5,Fluxo!$D:$D,$D155)</f>
        <v>0</v>
      </c>
      <c r="DD155" s="18">
        <f>SUMIFS(Fluxo!$N:$N,Fluxo!$S:$S,"&gt;"&amp;DC$5,Fluxo!$S:$S,"&lt;="&amp;DD$5,Fluxo!$D:$D,$D155)</f>
        <v>0</v>
      </c>
      <c r="DE155" s="18">
        <f>SUMIFS(Fluxo!$N:$N,Fluxo!$S:$S,"&gt;"&amp;DD$5,Fluxo!$S:$S,"&lt;="&amp;DE$5,Fluxo!$D:$D,$D155)</f>
        <v>0</v>
      </c>
      <c r="DF155" s="18">
        <f>SUMIFS(Fluxo!$N:$N,Fluxo!$S:$S,"&gt;"&amp;DE$5,Fluxo!$S:$S,"&lt;="&amp;DF$5,Fluxo!$D:$D,$D155)</f>
        <v>0</v>
      </c>
      <c r="DG155" s="18">
        <f>SUMIFS(Fluxo!$N:$N,Fluxo!$S:$S,"&gt;"&amp;DF$5,Fluxo!$S:$S,"&lt;="&amp;DG$5,Fluxo!$D:$D,$D155)</f>
        <v>0</v>
      </c>
      <c r="DH155" s="18">
        <f>SUMIFS(Fluxo!$N:$N,Fluxo!$S:$S,"&gt;"&amp;DG$5,Fluxo!$S:$S,"&lt;="&amp;DH$5,Fluxo!$D:$D,$D155)</f>
        <v>0</v>
      </c>
      <c r="DI155" s="18">
        <f>SUMIFS(Fluxo!$N:$N,Fluxo!$S:$S,"&gt;"&amp;DH$5,Fluxo!$S:$S,"&lt;="&amp;DI$5,Fluxo!$D:$D,$D155)</f>
        <v>0</v>
      </c>
      <c r="DJ155" s="18">
        <f>SUMIFS(Fluxo!$N:$N,Fluxo!$S:$S,"&gt;"&amp;DI$5,Fluxo!$S:$S,"&lt;="&amp;DJ$5,Fluxo!$D:$D,$D155)</f>
        <v>0</v>
      </c>
      <c r="DK155" s="18">
        <f>SUMIFS(Fluxo!$N:$N,Fluxo!$S:$S,"&gt;"&amp;DJ$5,Fluxo!$S:$S,"&lt;="&amp;DK$5,Fluxo!$D:$D,$D155)</f>
        <v>0</v>
      </c>
      <c r="DL155" s="18">
        <f>SUMIFS(Fluxo!$N:$N,Fluxo!$S:$S,"&gt;"&amp;DK$5,Fluxo!$S:$S,"&lt;="&amp;DL$5,Fluxo!$D:$D,$D155)</f>
        <v>0</v>
      </c>
      <c r="DM155" s="18">
        <f>SUMIFS(Fluxo!$N:$N,Fluxo!$S:$S,"&gt;"&amp;DL$5,Fluxo!$S:$S,"&lt;="&amp;DM$5,Fluxo!$D:$D,$D155)</f>
        <v>0</v>
      </c>
      <c r="DN155" s="18">
        <f>SUMIFS(Fluxo!$N:$N,Fluxo!$S:$S,"&gt;"&amp;DM$5,Fluxo!$S:$S,"&lt;="&amp;DN$5,Fluxo!$D:$D,$D155)</f>
        <v>0</v>
      </c>
      <c r="DO155" s="18">
        <f>SUMIFS(Fluxo!$N:$N,Fluxo!$S:$S,"&gt;"&amp;DN$5,Fluxo!$S:$S,"&lt;="&amp;DO$5,Fluxo!$D:$D,$D155)</f>
        <v>0</v>
      </c>
      <c r="DP155" s="18">
        <f>SUMIFS(Fluxo!$N:$N,Fluxo!$S:$S,"&gt;"&amp;DO$5,Fluxo!$S:$S,"&lt;="&amp;DP$5,Fluxo!$D:$D,$D155)</f>
        <v>0</v>
      </c>
      <c r="DQ155" s="18">
        <f>SUMIFS(Fluxo!$N:$N,Fluxo!$S:$S,"&gt;"&amp;DP$5,Fluxo!$S:$S,"&lt;="&amp;DQ$5,Fluxo!$D:$D,$D155)</f>
        <v>0</v>
      </c>
      <c r="DR155" s="18">
        <f>SUMIFS(Fluxo!$N:$N,Fluxo!$S:$S,"&gt;"&amp;DQ$5,Fluxo!$S:$S,"&lt;="&amp;DR$5,Fluxo!$D:$D,$D155)</f>
        <v>0</v>
      </c>
      <c r="DS155" s="18">
        <f>SUMIFS(Fluxo!$N:$N,Fluxo!$S:$S,"&gt;"&amp;DR$5,Fluxo!$S:$S,"&lt;="&amp;DS$5,Fluxo!$D:$D,$D155)</f>
        <v>0</v>
      </c>
      <c r="DT155" s="18">
        <f>SUMIFS(Fluxo!$N:$N,Fluxo!$S:$S,"&gt;"&amp;DS$5,Fluxo!$S:$S,"&lt;="&amp;DT$5,Fluxo!$D:$D,$D155)</f>
        <v>0</v>
      </c>
      <c r="DU155" s="18">
        <f>SUMIFS(Fluxo!$N:$N,Fluxo!$S:$S,"&gt;"&amp;DT$5,Fluxo!$S:$S,"&lt;="&amp;DU$5,Fluxo!$D:$D,$D155)</f>
        <v>0</v>
      </c>
      <c r="DV155" s="18">
        <f>SUMIFS(Fluxo!$N:$N,Fluxo!$S:$S,"&gt;"&amp;DU$5,Fluxo!$S:$S,"&lt;="&amp;DV$5,Fluxo!$D:$D,$D155)</f>
        <v>0</v>
      </c>
      <c r="DW155" s="18">
        <f>SUMIFS(Fluxo!$N:$N,Fluxo!$S:$S,"&gt;"&amp;DV$5,Fluxo!$S:$S,"&lt;="&amp;DW$5,Fluxo!$D:$D,$D155)</f>
        <v>0</v>
      </c>
      <c r="DX155" s="18">
        <f>SUMIFS(Fluxo!$N:$N,Fluxo!$S:$S,"&gt;"&amp;DW$5,Fluxo!$S:$S,"&lt;="&amp;DX$5,Fluxo!$D:$D,$D155)</f>
        <v>0</v>
      </c>
      <c r="DY155" s="18">
        <f>SUMIFS(Fluxo!$N:$N,Fluxo!$S:$S,"&gt;"&amp;DX$5,Fluxo!$S:$S,"&lt;="&amp;DY$5,Fluxo!$D:$D,$D155)</f>
        <v>0</v>
      </c>
      <c r="DZ155" s="18">
        <f>SUMIFS(Fluxo!$N:$N,Fluxo!$S:$S,"&gt;"&amp;DY$5,Fluxo!$S:$S,"&lt;="&amp;DZ$5,Fluxo!$D:$D,$D155)</f>
        <v>0</v>
      </c>
      <c r="EA155" s="18">
        <f>SUMIFS(Fluxo!$N:$N,Fluxo!$S:$S,"&gt;"&amp;DZ$5,Fluxo!$S:$S,"&lt;="&amp;EA$5,Fluxo!$D:$D,$D155)</f>
        <v>0</v>
      </c>
      <c r="EB155" s="18">
        <f>SUMIFS(Fluxo!$N:$N,Fluxo!$S:$S,"&gt;"&amp;EA$5,Fluxo!$S:$S,"&lt;="&amp;EB$5,Fluxo!$D:$D,$D155)</f>
        <v>0</v>
      </c>
      <c r="EC155" s="18">
        <f>SUMIFS(Fluxo!$N:$N,Fluxo!$S:$S,"&gt;"&amp;EB$5,Fluxo!$S:$S,"&lt;="&amp;EC$5,Fluxo!$D:$D,$D155)</f>
        <v>0</v>
      </c>
      <c r="ED155" s="18">
        <f>SUMIFS(Fluxo!$N:$N,Fluxo!$S:$S,"&gt;"&amp;EC$5,Fluxo!$S:$S,"&lt;="&amp;ED$5,Fluxo!$D:$D,$D155)</f>
        <v>0</v>
      </c>
      <c r="EE155" s="18">
        <f>SUMIFS(Fluxo!$N:$N,Fluxo!$S:$S,"&gt;"&amp;ED$5,Fluxo!$S:$S,"&lt;="&amp;EE$5,Fluxo!$D:$D,$D155)</f>
        <v>0</v>
      </c>
      <c r="EF155" s="18">
        <f>SUMIFS(Fluxo!$N:$N,Fluxo!$S:$S,"&gt;"&amp;EE$5,Fluxo!$S:$S,"&lt;="&amp;EF$5,Fluxo!$D:$D,$D155)</f>
        <v>0</v>
      </c>
      <c r="EG155" s="18">
        <f>SUMIFS(Fluxo!$N:$N,Fluxo!$S:$S,"&gt;"&amp;EF$5,Fluxo!$S:$S,"&lt;="&amp;EG$5,Fluxo!$D:$D,$D155)</f>
        <v>0</v>
      </c>
      <c r="EH155" s="18">
        <f>SUMIFS(Fluxo!$N:$N,Fluxo!$S:$S,"&gt;"&amp;EG$5,Fluxo!$S:$S,"&lt;="&amp;EH$5,Fluxo!$D:$D,$D155)</f>
        <v>0</v>
      </c>
      <c r="EI155" s="18">
        <f>SUMIFS(Fluxo!$N:$N,Fluxo!$S:$S,"&gt;"&amp;EH$5,Fluxo!$S:$S,"&lt;="&amp;EI$5,Fluxo!$D:$D,$D155)</f>
        <v>0</v>
      </c>
      <c r="EJ155" s="18">
        <f>SUMIFS(Fluxo!$N:$N,Fluxo!$S:$S,"&gt;"&amp;EI$5,Fluxo!$S:$S,"&lt;="&amp;EJ$5,Fluxo!$D:$D,$D155)</f>
        <v>0</v>
      </c>
      <c r="EK155" s="18">
        <f>SUMIFS(Fluxo!$N:$N,Fluxo!$S:$S,"&gt;"&amp;EJ$5,Fluxo!$S:$S,"&lt;="&amp;EK$5,Fluxo!$D:$D,$D155)</f>
        <v>0</v>
      </c>
      <c r="EL155" s="18">
        <f>SUMIFS(Fluxo!$N:$N,Fluxo!$S:$S,"&gt;"&amp;EK$5,Fluxo!$S:$S,"&lt;="&amp;EL$5,Fluxo!$D:$D,$D155)</f>
        <v>0</v>
      </c>
      <c r="EM155" s="18">
        <f>SUMIFS(Fluxo!$N:$N,Fluxo!$S:$S,"&gt;"&amp;EL$5,Fluxo!$S:$S,"&lt;="&amp;EM$5,Fluxo!$D:$D,$D155)</f>
        <v>0</v>
      </c>
      <c r="EN155" s="18">
        <f>SUMIFS(Fluxo!$N:$N,Fluxo!$S:$S,"&gt;"&amp;EM$5,Fluxo!$S:$S,"&lt;="&amp;EN$5,Fluxo!$D:$D,$D155)</f>
        <v>0</v>
      </c>
      <c r="EO155" s="18">
        <f>SUMIFS(Fluxo!$N:$N,Fluxo!$S:$S,"&gt;"&amp;EN$5,Fluxo!$S:$S,"&lt;="&amp;EO$5,Fluxo!$D:$D,$D155)</f>
        <v>0</v>
      </c>
      <c r="EP155" s="18">
        <f>SUMIFS(Fluxo!$N:$N,Fluxo!$S:$S,"&gt;"&amp;EO$5,Fluxo!$S:$S,"&lt;="&amp;EP$5,Fluxo!$D:$D,$D155)</f>
        <v>0</v>
      </c>
      <c r="EQ155" s="18">
        <f>SUMIFS(Fluxo!$N:$N,Fluxo!$S:$S,"&gt;"&amp;EP$5,Fluxo!$S:$S,"&lt;="&amp;EQ$5,Fluxo!$D:$D,$D155)</f>
        <v>0</v>
      </c>
      <c r="ER155" s="18">
        <f>SUMIFS(Fluxo!$N:$N,Fluxo!$S:$S,"&gt;"&amp;EQ$5,Fluxo!$S:$S,"&lt;="&amp;ER$5,Fluxo!$D:$D,$D155)</f>
        <v>0</v>
      </c>
      <c r="ES155" s="18">
        <f>SUMIFS(Fluxo!$N:$N,Fluxo!$S:$S,"&gt;"&amp;ER$5,Fluxo!$S:$S,"&lt;="&amp;ES$5,Fluxo!$D:$D,$D155)</f>
        <v>0</v>
      </c>
      <c r="ET155" s="18">
        <f>SUMIFS(Fluxo!$N:$N,Fluxo!$S:$S,"&gt;"&amp;ES$5,Fluxo!$S:$S,"&lt;="&amp;ET$5,Fluxo!$D:$D,$D155)</f>
        <v>0</v>
      </c>
      <c r="EU155" s="18">
        <f>SUMIFS(Fluxo!$N:$N,Fluxo!$S:$S,"&gt;"&amp;ET$5,Fluxo!$S:$S,"&lt;="&amp;EU$5,Fluxo!$D:$D,$D155)</f>
        <v>0</v>
      </c>
      <c r="EV155" s="18">
        <f>SUMIFS(Fluxo!$N:$N,Fluxo!$S:$S,"&gt;"&amp;EU$5,Fluxo!$S:$S,"&lt;="&amp;EV$5,Fluxo!$D:$D,$D155)</f>
        <v>0</v>
      </c>
      <c r="EW155" s="18">
        <f>SUMIFS(Fluxo!$N:$N,Fluxo!$S:$S,"&gt;"&amp;EV$5,Fluxo!$S:$S,"&lt;="&amp;EW$5,Fluxo!$D:$D,$D155)</f>
        <v>0</v>
      </c>
      <c r="EX155" s="18">
        <f>SUMIFS(Fluxo!$N:$N,Fluxo!$S:$S,"&gt;"&amp;EW$5,Fluxo!$S:$S,"&lt;="&amp;EX$5,Fluxo!$D:$D,$D155)</f>
        <v>0</v>
      </c>
      <c r="EY155" s="18">
        <f>SUMIFS(Fluxo!$N:$N,Fluxo!$S:$S,"&gt;"&amp;EX$5,Fluxo!$S:$S,"&lt;="&amp;EY$5,Fluxo!$D:$D,$D155)</f>
        <v>0</v>
      </c>
      <c r="EZ155" s="18">
        <f>SUMIFS(Fluxo!$N:$N,Fluxo!$S:$S,"&gt;"&amp;EY$5,Fluxo!$S:$S,"&lt;="&amp;EZ$5,Fluxo!$D:$D,$D155)</f>
        <v>0</v>
      </c>
      <c r="FA155" s="18">
        <f>SUMIFS(Fluxo!$N:$N,Fluxo!$S:$S,"&gt;"&amp;EZ$5,Fluxo!$S:$S,"&lt;="&amp;FA$5,Fluxo!$D:$D,$D155)</f>
        <v>0</v>
      </c>
      <c r="FB155" s="18">
        <f>SUMIFS(Fluxo!$N:$N,Fluxo!$S:$S,"&gt;"&amp;FA$5,Fluxo!$S:$S,"&lt;="&amp;FB$5,Fluxo!$D:$D,$D155)</f>
        <v>0</v>
      </c>
      <c r="FC155" s="18">
        <f>SUMIFS(Fluxo!$N:$N,Fluxo!$S:$S,"&gt;"&amp;FB$5,Fluxo!$S:$S,"&lt;="&amp;FC$5,Fluxo!$D:$D,$D155)</f>
        <v>0</v>
      </c>
      <c r="FD155" s="18">
        <f>SUMIFS(Fluxo!$N:$N,Fluxo!$S:$S,"&gt;"&amp;FC$5,Fluxo!$S:$S,"&lt;="&amp;FD$5,Fluxo!$D:$D,$D155)</f>
        <v>0</v>
      </c>
      <c r="FE155" s="18">
        <f>SUMIFS(Fluxo!$N:$N,Fluxo!$S:$S,"&gt;"&amp;FD$5,Fluxo!$S:$S,"&lt;="&amp;FE$5,Fluxo!$D:$D,$D155)</f>
        <v>0</v>
      </c>
      <c r="FF155" s="18">
        <f>SUMIFS(Fluxo!$N:$N,Fluxo!$S:$S,"&gt;"&amp;FE$5,Fluxo!$S:$S,"&lt;="&amp;FF$5,Fluxo!$D:$D,$D155)</f>
        <v>0</v>
      </c>
      <c r="FG155" s="18">
        <f>SUMIFS(Fluxo!$N:$N,Fluxo!$S:$S,"&gt;"&amp;FF$5,Fluxo!$S:$S,"&lt;="&amp;FG$5,Fluxo!$D:$D,$D155)</f>
        <v>0</v>
      </c>
      <c r="FH155" s="18">
        <f>SUMIFS(Fluxo!$N:$N,Fluxo!$S:$S,"&gt;"&amp;FG$5,Fluxo!$S:$S,"&lt;="&amp;FH$5,Fluxo!$D:$D,$D155)</f>
        <v>0</v>
      </c>
      <c r="FI155" s="18">
        <f>SUMIFS(Fluxo!$N:$N,Fluxo!$S:$S,"&gt;"&amp;FH$5,Fluxo!$S:$S,"&lt;="&amp;FI$5,Fluxo!$D:$D,$D155)</f>
        <v>0</v>
      </c>
      <c r="FJ155" s="18">
        <f>SUMIFS(Fluxo!$N:$N,Fluxo!$S:$S,"&gt;"&amp;FI$5,Fluxo!$S:$S,"&lt;="&amp;FJ$5,Fluxo!$D:$D,$D155)</f>
        <v>0</v>
      </c>
      <c r="FK155" s="18">
        <f>SUMIFS(Fluxo!$N:$N,Fluxo!$S:$S,"&gt;"&amp;FJ$5,Fluxo!$S:$S,"&lt;="&amp;FK$5,Fluxo!$D:$D,$D155)</f>
        <v>0</v>
      </c>
      <c r="FL155" s="18">
        <f>SUMIFS(Fluxo!$N:$N,Fluxo!$S:$S,"&gt;"&amp;FK$5,Fluxo!$S:$S,"&lt;="&amp;FL$5,Fluxo!$D:$D,$D155)</f>
        <v>0</v>
      </c>
      <c r="FM155" s="18">
        <f>SUMIFS(Fluxo!$N:$N,Fluxo!$S:$S,"&gt;"&amp;FL$5,Fluxo!$S:$S,"&lt;="&amp;FM$5,Fluxo!$D:$D,$D155)</f>
        <v>0</v>
      </c>
      <c r="FN155" s="18">
        <f>SUMIFS(Fluxo!$N:$N,Fluxo!$S:$S,"&gt;"&amp;FM$5,Fluxo!$S:$S,"&lt;="&amp;FN$5,Fluxo!$D:$D,$D155)</f>
        <v>0</v>
      </c>
      <c r="FO155" s="18">
        <f>SUMIFS(Fluxo!$N:$N,Fluxo!$S:$S,"&gt;"&amp;FN$5,Fluxo!$S:$S,"&lt;="&amp;FO$5,Fluxo!$D:$D,$D155)</f>
        <v>0</v>
      </c>
      <c r="FP155" s="18">
        <f>SUMIFS(Fluxo!$N:$N,Fluxo!$S:$S,"&gt;"&amp;FO$5,Fluxo!$S:$S,"&lt;="&amp;FP$5,Fluxo!$D:$D,$D155)</f>
        <v>0</v>
      </c>
      <c r="FQ155" s="18">
        <f>SUMIFS(Fluxo!$N:$N,Fluxo!$S:$S,"&gt;"&amp;FP$5,Fluxo!$S:$S,"&lt;="&amp;FQ$5,Fluxo!$D:$D,$D155)</f>
        <v>0</v>
      </c>
      <c r="FR155" s="18">
        <f>SUMIFS(Fluxo!$N:$N,Fluxo!$S:$S,"&gt;"&amp;FQ$5,Fluxo!$S:$S,"&lt;="&amp;FR$5,Fluxo!$D:$D,$D155)</f>
        <v>0</v>
      </c>
      <c r="FS155" s="18">
        <f>SUMIFS(Fluxo!$N:$N,Fluxo!$S:$S,"&gt;"&amp;FR$5,Fluxo!$S:$S,"&lt;="&amp;FS$5,Fluxo!$D:$D,$D155)</f>
        <v>0</v>
      </c>
      <c r="FT155" s="18">
        <f>SUMIFS(Fluxo!$N:$N,Fluxo!$S:$S,"&gt;"&amp;FS$5,Fluxo!$S:$S,"&lt;="&amp;FT$5,Fluxo!$D:$D,$D155)</f>
        <v>0</v>
      </c>
      <c r="FU155" s="18">
        <f>SUMIFS(Fluxo!$N:$N,Fluxo!$S:$S,"&gt;"&amp;FT$5,Fluxo!$S:$S,"&lt;="&amp;FU$5,Fluxo!$D:$D,$D155)</f>
        <v>0</v>
      </c>
      <c r="FV155" s="18">
        <f>SUMIFS(Fluxo!$N:$N,Fluxo!$S:$S,"&gt;"&amp;FU$5,Fluxo!$S:$S,"&lt;="&amp;FV$5,Fluxo!$D:$D,$D155)</f>
        <v>0</v>
      </c>
      <c r="FW155" s="18">
        <f>SUMIFS(Fluxo!$N:$N,Fluxo!$S:$S,"&gt;"&amp;FV$5,Fluxo!$S:$S,"&lt;="&amp;FW$5,Fluxo!$D:$D,$D155)</f>
        <v>0</v>
      </c>
      <c r="FX155" s="18">
        <f>SUMIFS(Fluxo!$N:$N,Fluxo!$S:$S,"&gt;"&amp;FW$5,Fluxo!$S:$S,"&lt;="&amp;FX$5,Fluxo!$D:$D,$D155)</f>
        <v>0</v>
      </c>
      <c r="FY155" s="18">
        <f>SUMIFS(Fluxo!$N:$N,Fluxo!$S:$S,"&gt;"&amp;FX$5,Fluxo!$S:$S,"&lt;="&amp;FY$5,Fluxo!$D:$D,$D155)</f>
        <v>0</v>
      </c>
      <c r="FZ155" s="18">
        <f>SUMIFS(Fluxo!$N:$N,Fluxo!$S:$S,"&gt;"&amp;FY$5,Fluxo!$S:$S,"&lt;="&amp;FZ$5,Fluxo!$D:$D,$D155)</f>
        <v>0</v>
      </c>
      <c r="GA155" s="18">
        <f>SUMIFS(Fluxo!$N:$N,Fluxo!$S:$S,"&gt;"&amp;FZ$5,Fluxo!$S:$S,"&lt;="&amp;GA$5,Fluxo!$D:$D,$D155)</f>
        <v>0</v>
      </c>
      <c r="GB155" s="18">
        <f>SUMIFS(Fluxo!$N:$N,Fluxo!$S:$S,"&gt;"&amp;GA$5,Fluxo!$S:$S,"&lt;="&amp;GB$5,Fluxo!$D:$D,$D155)</f>
        <v>0</v>
      </c>
      <c r="GC155" s="18">
        <f>SUMIFS(Fluxo!$N:$N,Fluxo!$S:$S,"&gt;"&amp;GB$5,Fluxo!$S:$S,"&lt;="&amp;GC$5,Fluxo!$D:$D,$D155)</f>
        <v>0</v>
      </c>
      <c r="GD155" s="18">
        <f>SUMIFS(Fluxo!$N:$N,Fluxo!$S:$S,"&gt;"&amp;GC$5,Fluxo!$S:$S,"&lt;="&amp;GD$5,Fluxo!$D:$D,$D155)</f>
        <v>0</v>
      </c>
      <c r="GE155" s="18">
        <f>SUMIFS(Fluxo!$N:$N,Fluxo!$S:$S,"&gt;"&amp;GD$5,Fluxo!$S:$S,"&lt;="&amp;GE$5,Fluxo!$D:$D,$D155)</f>
        <v>0</v>
      </c>
      <c r="GF155" s="18">
        <f>SUMIFS(Fluxo!$N:$N,Fluxo!$S:$S,"&gt;"&amp;GE$5,Fluxo!$S:$S,"&lt;="&amp;GF$5,Fluxo!$D:$D,$D155)</f>
        <v>0</v>
      </c>
      <c r="GG155" s="18">
        <f>SUMIFS(Fluxo!$N:$N,Fluxo!$S:$S,"&gt;"&amp;GF$5,Fluxo!$S:$S,"&lt;="&amp;GG$5,Fluxo!$D:$D,$D155)</f>
        <v>0</v>
      </c>
      <c r="GH155" s="18">
        <f>SUMIFS(Fluxo!$N:$N,Fluxo!$S:$S,"&gt;"&amp;GG$5,Fluxo!$S:$S,"&lt;="&amp;GH$5,Fluxo!$D:$D,$D155)</f>
        <v>0</v>
      </c>
      <c r="GI155" s="18">
        <f>SUMIFS(Fluxo!$N:$N,Fluxo!$S:$S,"&gt;"&amp;GH$5,Fluxo!$S:$S,"&lt;="&amp;GI$5,Fluxo!$D:$D,$D155)</f>
        <v>0</v>
      </c>
      <c r="GJ155" s="18">
        <f>SUMIFS(Fluxo!$N:$N,Fluxo!$S:$S,"&gt;"&amp;GI$5,Fluxo!$S:$S,"&lt;="&amp;GJ$5,Fluxo!$D:$D,$D155)</f>
        <v>0</v>
      </c>
      <c r="GK155" s="18">
        <f>SUMIFS(Fluxo!$N:$N,Fluxo!$S:$S,"&gt;"&amp;GJ$5,Fluxo!$S:$S,"&lt;="&amp;GK$5,Fluxo!$D:$D,$D155)</f>
        <v>0</v>
      </c>
      <c r="GL155" s="18">
        <f>SUMIFS(Fluxo!$N:$N,Fluxo!$S:$S,"&gt;"&amp;GK$5,Fluxo!$S:$S,"&lt;="&amp;GL$5,Fluxo!$D:$D,$D155)</f>
        <v>0</v>
      </c>
      <c r="GM155" s="18">
        <f>SUMIFS(Fluxo!$N:$N,Fluxo!$S:$S,"&gt;"&amp;GL$5,Fluxo!$S:$S,"&lt;="&amp;GM$5,Fluxo!$D:$D,$D155)</f>
        <v>0</v>
      </c>
      <c r="GN155" s="18">
        <f>SUMIFS(Fluxo!$N:$N,Fluxo!$S:$S,"&gt;"&amp;GM$5,Fluxo!$S:$S,"&lt;="&amp;GN$5,Fluxo!$D:$D,$D155)</f>
        <v>0</v>
      </c>
      <c r="GO155" s="18">
        <f>SUMIFS(Fluxo!$N:$N,Fluxo!$S:$S,"&gt;"&amp;GN$5,Fluxo!$S:$S,"&lt;="&amp;GO$5,Fluxo!$D:$D,$D155)</f>
        <v>0</v>
      </c>
      <c r="GP155" s="18">
        <f>SUMIFS(Fluxo!$N:$N,Fluxo!$S:$S,"&gt;"&amp;GO$5,Fluxo!$S:$S,"&lt;="&amp;GP$5,Fluxo!$D:$D,$D155)</f>
        <v>0</v>
      </c>
      <c r="GQ155" s="18">
        <f>SUMIFS(Fluxo!$N:$N,Fluxo!$S:$S,"&gt;"&amp;GP$5,Fluxo!$S:$S,"&lt;="&amp;GQ$5,Fluxo!$D:$D,$D155)</f>
        <v>0</v>
      </c>
      <c r="GR155" s="18">
        <f>SUMIFS(Fluxo!$N:$N,Fluxo!$S:$S,"&gt;"&amp;GQ$5,Fluxo!$S:$S,"&lt;="&amp;GR$5,Fluxo!$D:$D,$D155)</f>
        <v>0</v>
      </c>
      <c r="GS155" s="18">
        <f>SUMIFS(Fluxo!$N:$N,Fluxo!$S:$S,"&gt;"&amp;GR$5,Fluxo!$S:$S,"&lt;="&amp;GS$5,Fluxo!$D:$D,$D155)</f>
        <v>0</v>
      </c>
      <c r="GT155" s="18">
        <f>SUMIFS(Fluxo!$N:$N,Fluxo!$S:$S,"&gt;"&amp;GS$5,Fluxo!$S:$S,"&lt;="&amp;GT$5,Fluxo!$D:$D,$D155)</f>
        <v>0</v>
      </c>
      <c r="GU155" s="18">
        <f>SUMIFS(Fluxo!$N:$N,Fluxo!$S:$S,"&gt;"&amp;GT$5,Fluxo!$S:$S,"&lt;="&amp;GU$5,Fluxo!$D:$D,$D155)</f>
        <v>0</v>
      </c>
      <c r="GV155" s="18">
        <f>SUMIFS(Fluxo!$N:$N,Fluxo!$S:$S,"&gt;"&amp;GU$5,Fluxo!$S:$S,"&lt;="&amp;GV$5,Fluxo!$D:$D,$D155)</f>
        <v>0</v>
      </c>
      <c r="GW155" s="18">
        <f>SUMIFS(Fluxo!$N:$N,Fluxo!$S:$S,"&gt;"&amp;GV$5,Fluxo!$S:$S,"&lt;="&amp;GW$5,Fluxo!$D:$D,$D155)</f>
        <v>0</v>
      </c>
      <c r="GX155" s="18">
        <f>SUMIFS(Fluxo!$N:$N,Fluxo!$S:$S,"&gt;"&amp;GW$5,Fluxo!$S:$S,"&lt;="&amp;GX$5,Fluxo!$D:$D,$D155)</f>
        <v>0</v>
      </c>
      <c r="GY155" s="18">
        <f>SUMIFS(Fluxo!$N:$N,Fluxo!$S:$S,"&gt;"&amp;GX$5,Fluxo!$S:$S,"&lt;="&amp;GY$5,Fluxo!$D:$D,$D155)</f>
        <v>0</v>
      </c>
      <c r="GZ155" s="18">
        <f>SUMIFS(Fluxo!$N:$N,Fluxo!$S:$S,"&gt;"&amp;GY$5,Fluxo!$S:$S,"&lt;="&amp;GZ$5,Fluxo!$D:$D,$D155)</f>
        <v>0</v>
      </c>
      <c r="HA155" s="18">
        <f>SUMIFS(Fluxo!$N:$N,Fluxo!$S:$S,"&gt;"&amp;GZ$5,Fluxo!$S:$S,"&lt;="&amp;HA$5,Fluxo!$D:$D,$D155)</f>
        <v>0</v>
      </c>
      <c r="HB155" s="18">
        <f>SUMIFS(Fluxo!$N:$N,Fluxo!$S:$S,"&gt;"&amp;HA$5,Fluxo!$S:$S,"&lt;="&amp;HB$5,Fluxo!$D:$D,$D155)</f>
        <v>0</v>
      </c>
      <c r="HC155" s="18">
        <f>SUMIFS(Fluxo!$N:$N,Fluxo!$S:$S,"&gt;"&amp;HB$5,Fluxo!$S:$S,"&lt;="&amp;HC$5,Fluxo!$D:$D,$D155)</f>
        <v>0</v>
      </c>
      <c r="HD155" s="18">
        <f>SUMIFS(Fluxo!$N:$N,Fluxo!$S:$S,"&gt;"&amp;HC$5,Fluxo!$S:$S,"&lt;="&amp;HD$5,Fluxo!$D:$D,$D155)</f>
        <v>0</v>
      </c>
      <c r="HE155" s="18">
        <f>SUMIFS(Fluxo!$N:$N,Fluxo!$S:$S,"&gt;"&amp;HD$5,Fluxo!$S:$S,"&lt;="&amp;HE$5,Fluxo!$D:$D,$D155)</f>
        <v>0</v>
      </c>
      <c r="HF155" s="18">
        <f>SUMIFS(Fluxo!$N:$N,Fluxo!$S:$S,"&gt;"&amp;HE$5,Fluxo!$S:$S,"&lt;="&amp;HF$5,Fluxo!$D:$D,$D155)</f>
        <v>0</v>
      </c>
    </row>
    <row r="156" spans="1:214">
      <c r="A156" s="20">
        <f t="shared" si="21"/>
        <v>146</v>
      </c>
      <c r="B156" s="140" t="str">
        <f>'Check Carteira'!C148</f>
        <v>E.1016.99.03.3011</v>
      </c>
      <c r="C156" s="141">
        <v>1</v>
      </c>
      <c r="D156" s="129" t="str">
        <f>'Check Carteira'!F148</f>
        <v>S-3011</v>
      </c>
      <c r="E156" s="21" t="str">
        <f>IFERROR(INDEX(Contratos!L:L,MATCH(D156,Contratos!R:R,0)),"")</f>
        <v/>
      </c>
      <c r="F156" s="139" t="str">
        <f>IFERROR(INDEX(Contratos!G:G,MATCH(D156,Contratos!R:R,0)),"")</f>
        <v/>
      </c>
      <c r="H156" s="83">
        <f t="shared" si="20"/>
        <v>0</v>
      </c>
      <c r="J156" s="18">
        <f>SUMIFS(Fluxo!$N:$N,Fluxo!$S:$S,"&gt;"&amp;I$5,Fluxo!$S:$S,"&lt;="&amp;J$5,Fluxo!$D:$D,$D156)</f>
        <v>0</v>
      </c>
      <c r="K156" s="18">
        <f>SUMIFS(Fluxo!$N:$N,Fluxo!$S:$S,"&gt;"&amp;J$5,Fluxo!$S:$S,"&lt;="&amp;K$5,Fluxo!$D:$D,$D156)</f>
        <v>0</v>
      </c>
      <c r="L156" s="18">
        <f>SUMIFS(Fluxo!$N:$N,Fluxo!$S:$S,"&gt;"&amp;K$5,Fluxo!$S:$S,"&lt;="&amp;L$5,Fluxo!$D:$D,$D156)</f>
        <v>0</v>
      </c>
      <c r="M156" s="18">
        <f>SUMIFS(Fluxo!$N:$N,Fluxo!$S:$S,"&gt;"&amp;L$5,Fluxo!$S:$S,"&lt;="&amp;M$5,Fluxo!$D:$D,$D156)</f>
        <v>0</v>
      </c>
      <c r="N156" s="18">
        <f>SUMIFS(Fluxo!$N:$N,Fluxo!$S:$S,"&gt;"&amp;M$5,Fluxo!$S:$S,"&lt;="&amp;N$5,Fluxo!$D:$D,$D156)</f>
        <v>0</v>
      </c>
      <c r="O156" s="18">
        <f>SUMIFS(Fluxo!$N:$N,Fluxo!$S:$S,"&gt;"&amp;N$5,Fluxo!$S:$S,"&lt;="&amp;O$5,Fluxo!$D:$D,$D156)</f>
        <v>0</v>
      </c>
      <c r="P156" s="18">
        <f>SUMIFS(Fluxo!$N:$N,Fluxo!$S:$S,"&gt;"&amp;O$5,Fluxo!$S:$S,"&lt;="&amp;P$5,Fluxo!$D:$D,$D156)</f>
        <v>0</v>
      </c>
      <c r="Q156" s="18">
        <f>SUMIFS(Fluxo!$N:$N,Fluxo!$S:$S,"&gt;"&amp;P$5,Fluxo!$S:$S,"&lt;="&amp;Q$5,Fluxo!$D:$D,$D156)</f>
        <v>0</v>
      </c>
      <c r="R156" s="18">
        <f>SUMIFS(Fluxo!$N:$N,Fluxo!$S:$S,"&gt;"&amp;Q$5,Fluxo!$S:$S,"&lt;="&amp;R$5,Fluxo!$D:$D,$D156)</f>
        <v>0</v>
      </c>
      <c r="S156" s="18">
        <f>SUMIFS(Fluxo!$N:$N,Fluxo!$S:$S,"&gt;"&amp;R$5,Fluxo!$S:$S,"&lt;="&amp;S$5,Fluxo!$D:$D,$D156)</f>
        <v>0</v>
      </c>
      <c r="T156" s="18">
        <f>SUMIFS(Fluxo!$N:$N,Fluxo!$S:$S,"&gt;"&amp;S$5,Fluxo!$S:$S,"&lt;="&amp;T$5,Fluxo!$D:$D,$D156)</f>
        <v>0</v>
      </c>
      <c r="U156" s="18">
        <f>SUMIFS(Fluxo!$N:$N,Fluxo!$S:$S,"&gt;"&amp;T$5,Fluxo!$S:$S,"&lt;="&amp;U$5,Fluxo!$D:$D,$D156)</f>
        <v>0</v>
      </c>
      <c r="V156" s="18">
        <f>SUMIFS(Fluxo!$N:$N,Fluxo!$S:$S,"&gt;"&amp;U$5,Fluxo!$S:$S,"&lt;="&amp;V$5,Fluxo!$D:$D,$D156)</f>
        <v>0</v>
      </c>
      <c r="W156" s="18">
        <f>SUMIFS(Fluxo!$N:$N,Fluxo!$S:$S,"&gt;"&amp;V$5,Fluxo!$S:$S,"&lt;="&amp;W$5,Fluxo!$D:$D,$D156)</f>
        <v>0</v>
      </c>
      <c r="X156" s="18">
        <f>SUMIFS(Fluxo!$N:$N,Fluxo!$S:$S,"&gt;"&amp;W$5,Fluxo!$S:$S,"&lt;="&amp;X$5,Fluxo!$D:$D,$D156)</f>
        <v>0</v>
      </c>
      <c r="Y156" s="18">
        <f>SUMIFS(Fluxo!$N:$N,Fluxo!$S:$S,"&gt;"&amp;X$5,Fluxo!$S:$S,"&lt;="&amp;Y$5,Fluxo!$D:$D,$D156)</f>
        <v>0</v>
      </c>
      <c r="Z156" s="18">
        <f>SUMIFS(Fluxo!$N:$N,Fluxo!$S:$S,"&gt;"&amp;Y$5,Fluxo!$S:$S,"&lt;="&amp;Z$5,Fluxo!$D:$D,$D156)</f>
        <v>0</v>
      </c>
      <c r="AA156" s="18">
        <f>SUMIFS(Fluxo!$N:$N,Fluxo!$S:$S,"&gt;"&amp;Z$5,Fluxo!$S:$S,"&lt;="&amp;AA$5,Fluxo!$D:$D,$D156)</f>
        <v>0</v>
      </c>
      <c r="AB156" s="18">
        <f>SUMIFS(Fluxo!$N:$N,Fluxo!$S:$S,"&gt;"&amp;AA$5,Fluxo!$S:$S,"&lt;="&amp;AB$5,Fluxo!$D:$D,$D156)</f>
        <v>0</v>
      </c>
      <c r="AC156" s="18">
        <f>SUMIFS(Fluxo!$N:$N,Fluxo!$S:$S,"&gt;"&amp;AB$5,Fluxo!$S:$S,"&lt;="&amp;AC$5,Fluxo!$D:$D,$D156)</f>
        <v>0</v>
      </c>
      <c r="AD156" s="18">
        <f>SUMIFS(Fluxo!$N:$N,Fluxo!$S:$S,"&gt;"&amp;AC$5,Fluxo!$S:$S,"&lt;="&amp;AD$5,Fluxo!$D:$D,$D156)</f>
        <v>0</v>
      </c>
      <c r="AE156" s="18">
        <f>SUMIFS(Fluxo!$N:$N,Fluxo!$S:$S,"&gt;"&amp;AD$5,Fluxo!$S:$S,"&lt;="&amp;AE$5,Fluxo!$D:$D,$D156)</f>
        <v>0</v>
      </c>
      <c r="AF156" s="18">
        <f>SUMIFS(Fluxo!$N:$N,Fluxo!$S:$S,"&gt;"&amp;AE$5,Fluxo!$S:$S,"&lt;="&amp;AF$5,Fluxo!$D:$D,$D156)</f>
        <v>0</v>
      </c>
      <c r="AG156" s="18">
        <f>SUMIFS(Fluxo!$N:$N,Fluxo!$S:$S,"&gt;"&amp;AF$5,Fluxo!$S:$S,"&lt;="&amp;AG$5,Fluxo!$D:$D,$D156)</f>
        <v>0</v>
      </c>
      <c r="AH156" s="18">
        <f>SUMIFS(Fluxo!$N:$N,Fluxo!$S:$S,"&gt;"&amp;AG$5,Fluxo!$S:$S,"&lt;="&amp;AH$5,Fluxo!$D:$D,$D156)</f>
        <v>0</v>
      </c>
      <c r="AI156" s="18">
        <f>SUMIFS(Fluxo!$N:$N,Fluxo!$S:$S,"&gt;"&amp;AH$5,Fluxo!$S:$S,"&lt;="&amp;AI$5,Fluxo!$D:$D,$D156)</f>
        <v>0</v>
      </c>
      <c r="AJ156" s="18">
        <f>SUMIFS(Fluxo!$N:$N,Fluxo!$S:$S,"&gt;"&amp;AI$5,Fluxo!$S:$S,"&lt;="&amp;AJ$5,Fluxo!$D:$D,$D156)</f>
        <v>0</v>
      </c>
      <c r="AK156" s="18">
        <f>SUMIFS(Fluxo!$N:$N,Fluxo!$S:$S,"&gt;"&amp;AJ$5,Fluxo!$S:$S,"&lt;="&amp;AK$5,Fluxo!$D:$D,$D156)</f>
        <v>0</v>
      </c>
      <c r="AL156" s="18">
        <f>SUMIFS(Fluxo!$N:$N,Fluxo!$S:$S,"&gt;"&amp;AK$5,Fluxo!$S:$S,"&lt;="&amp;AL$5,Fluxo!$D:$D,$D156)</f>
        <v>0</v>
      </c>
      <c r="AM156" s="18">
        <f>SUMIFS(Fluxo!$N:$N,Fluxo!$S:$S,"&gt;"&amp;AL$5,Fluxo!$S:$S,"&lt;="&amp;AM$5,Fluxo!$D:$D,$D156)</f>
        <v>0</v>
      </c>
      <c r="AN156" s="18">
        <f>SUMIFS(Fluxo!$N:$N,Fluxo!$S:$S,"&gt;"&amp;AM$5,Fluxo!$S:$S,"&lt;="&amp;AN$5,Fluxo!$D:$D,$D156)</f>
        <v>0</v>
      </c>
      <c r="AO156" s="18">
        <f>SUMIFS(Fluxo!$N:$N,Fluxo!$S:$S,"&gt;"&amp;AN$5,Fluxo!$S:$S,"&lt;="&amp;AO$5,Fluxo!$D:$D,$D156)</f>
        <v>0</v>
      </c>
      <c r="AP156" s="18">
        <f>SUMIFS(Fluxo!$N:$N,Fluxo!$S:$S,"&gt;"&amp;AO$5,Fluxo!$S:$S,"&lt;="&amp;AP$5,Fluxo!$D:$D,$D156)</f>
        <v>0</v>
      </c>
      <c r="AQ156" s="18">
        <f>SUMIFS(Fluxo!$N:$N,Fluxo!$S:$S,"&gt;"&amp;AP$5,Fluxo!$S:$S,"&lt;="&amp;AQ$5,Fluxo!$D:$D,$D156)</f>
        <v>0</v>
      </c>
      <c r="AR156" s="18">
        <f>SUMIFS(Fluxo!$N:$N,Fluxo!$S:$S,"&gt;"&amp;AQ$5,Fluxo!$S:$S,"&lt;="&amp;AR$5,Fluxo!$D:$D,$D156)</f>
        <v>0</v>
      </c>
      <c r="AS156" s="18">
        <f>SUMIFS(Fluxo!$N:$N,Fluxo!$S:$S,"&gt;"&amp;AR$5,Fluxo!$S:$S,"&lt;="&amp;AS$5,Fluxo!$D:$D,$D156)</f>
        <v>0</v>
      </c>
      <c r="AT156" s="18">
        <f>SUMIFS(Fluxo!$N:$N,Fluxo!$S:$S,"&gt;"&amp;AS$5,Fluxo!$S:$S,"&lt;="&amp;AT$5,Fluxo!$D:$D,$D156)</f>
        <v>0</v>
      </c>
      <c r="AU156" s="18">
        <f>SUMIFS(Fluxo!$N:$N,Fluxo!$S:$S,"&gt;"&amp;AT$5,Fluxo!$S:$S,"&lt;="&amp;AU$5,Fluxo!$D:$D,$D156)</f>
        <v>0</v>
      </c>
      <c r="AV156" s="18">
        <f>SUMIFS(Fluxo!$N:$N,Fluxo!$S:$S,"&gt;"&amp;AU$5,Fluxo!$S:$S,"&lt;="&amp;AV$5,Fluxo!$D:$D,$D156)</f>
        <v>0</v>
      </c>
      <c r="AW156" s="18">
        <f>SUMIFS(Fluxo!$N:$N,Fluxo!$S:$S,"&gt;"&amp;AV$5,Fluxo!$S:$S,"&lt;="&amp;AW$5,Fluxo!$D:$D,$D156)</f>
        <v>0</v>
      </c>
      <c r="AX156" s="18">
        <f>SUMIFS(Fluxo!$N:$N,Fluxo!$S:$S,"&gt;"&amp;AW$5,Fluxo!$S:$S,"&lt;="&amp;AX$5,Fluxo!$D:$D,$D156)</f>
        <v>0</v>
      </c>
      <c r="AY156" s="18">
        <f>SUMIFS(Fluxo!$N:$N,Fluxo!$S:$S,"&gt;"&amp;AX$5,Fluxo!$S:$S,"&lt;="&amp;AY$5,Fluxo!$D:$D,$D156)</f>
        <v>0</v>
      </c>
      <c r="AZ156" s="18">
        <f>SUMIFS(Fluxo!$N:$N,Fluxo!$S:$S,"&gt;"&amp;AY$5,Fluxo!$S:$S,"&lt;="&amp;AZ$5,Fluxo!$D:$D,$D156)</f>
        <v>0</v>
      </c>
      <c r="BA156" s="18">
        <f>SUMIFS(Fluxo!$N:$N,Fluxo!$S:$S,"&gt;"&amp;AZ$5,Fluxo!$S:$S,"&lt;="&amp;BA$5,Fluxo!$D:$D,$D156)</f>
        <v>0</v>
      </c>
      <c r="BB156" s="18">
        <f>SUMIFS(Fluxo!$N:$N,Fluxo!$S:$S,"&gt;"&amp;BA$5,Fluxo!$S:$S,"&lt;="&amp;BB$5,Fluxo!$D:$D,$D156)</f>
        <v>0</v>
      </c>
      <c r="BC156" s="18">
        <f>SUMIFS(Fluxo!$N:$N,Fluxo!$S:$S,"&gt;"&amp;BB$5,Fluxo!$S:$S,"&lt;="&amp;BC$5,Fluxo!$D:$D,$D156)</f>
        <v>0</v>
      </c>
      <c r="BD156" s="18">
        <f>SUMIFS(Fluxo!$N:$N,Fluxo!$S:$S,"&gt;"&amp;BC$5,Fluxo!$S:$S,"&lt;="&amp;BD$5,Fluxo!$D:$D,$D156)</f>
        <v>0</v>
      </c>
      <c r="BE156" s="18">
        <f>SUMIFS(Fluxo!$N:$N,Fluxo!$S:$S,"&gt;"&amp;BD$5,Fluxo!$S:$S,"&lt;="&amp;BE$5,Fluxo!$D:$D,$D156)</f>
        <v>0</v>
      </c>
      <c r="BF156" s="18">
        <f>SUMIFS(Fluxo!$N:$N,Fluxo!$S:$S,"&gt;"&amp;BE$5,Fluxo!$S:$S,"&lt;="&amp;BF$5,Fluxo!$D:$D,$D156)</f>
        <v>0</v>
      </c>
      <c r="BG156" s="18">
        <f>SUMIFS(Fluxo!$N:$N,Fluxo!$S:$S,"&gt;"&amp;BF$5,Fluxo!$S:$S,"&lt;="&amp;BG$5,Fluxo!$D:$D,$D156)</f>
        <v>0</v>
      </c>
      <c r="BH156" s="18">
        <f>SUMIFS(Fluxo!$N:$N,Fluxo!$S:$S,"&gt;"&amp;BG$5,Fluxo!$S:$S,"&lt;="&amp;BH$5,Fluxo!$D:$D,$D156)</f>
        <v>0</v>
      </c>
      <c r="BI156" s="18">
        <f>SUMIFS(Fluxo!$N:$N,Fluxo!$S:$S,"&gt;"&amp;BH$5,Fluxo!$S:$S,"&lt;="&amp;BI$5,Fluxo!$D:$D,$D156)</f>
        <v>0</v>
      </c>
      <c r="BJ156" s="18">
        <f>SUMIFS(Fluxo!$N:$N,Fluxo!$S:$S,"&gt;"&amp;BI$5,Fluxo!$S:$S,"&lt;="&amp;BJ$5,Fluxo!$D:$D,$D156)</f>
        <v>0</v>
      </c>
      <c r="BK156" s="18">
        <f>SUMIFS(Fluxo!$N:$N,Fluxo!$S:$S,"&gt;"&amp;BJ$5,Fluxo!$S:$S,"&lt;="&amp;BK$5,Fluxo!$D:$D,$D156)</f>
        <v>0</v>
      </c>
      <c r="BL156" s="18">
        <f>SUMIFS(Fluxo!$N:$N,Fluxo!$S:$S,"&gt;"&amp;BK$5,Fluxo!$S:$S,"&lt;="&amp;BL$5,Fluxo!$D:$D,$D156)</f>
        <v>0</v>
      </c>
      <c r="BM156" s="18">
        <f>SUMIFS(Fluxo!$N:$N,Fluxo!$S:$S,"&gt;"&amp;BL$5,Fluxo!$S:$S,"&lt;="&amp;BM$5,Fluxo!$D:$D,$D156)</f>
        <v>0</v>
      </c>
      <c r="BN156" s="18">
        <f>SUMIFS(Fluxo!$N:$N,Fluxo!$S:$S,"&gt;"&amp;BM$5,Fluxo!$S:$S,"&lt;="&amp;BN$5,Fluxo!$D:$D,$D156)</f>
        <v>0</v>
      </c>
      <c r="BO156" s="18">
        <f>SUMIFS(Fluxo!$N:$N,Fluxo!$S:$S,"&gt;"&amp;BN$5,Fluxo!$S:$S,"&lt;="&amp;BO$5,Fluxo!$D:$D,$D156)</f>
        <v>0</v>
      </c>
      <c r="BP156" s="18">
        <f>SUMIFS(Fluxo!$N:$N,Fluxo!$S:$S,"&gt;"&amp;BO$5,Fluxo!$S:$S,"&lt;="&amp;BP$5,Fluxo!$D:$D,$D156)</f>
        <v>0</v>
      </c>
      <c r="BQ156" s="18">
        <f>SUMIFS(Fluxo!$N:$N,Fluxo!$S:$S,"&gt;"&amp;BP$5,Fluxo!$S:$S,"&lt;="&amp;BQ$5,Fluxo!$D:$D,$D156)</f>
        <v>0</v>
      </c>
      <c r="BR156" s="18">
        <f>SUMIFS(Fluxo!$N:$N,Fluxo!$S:$S,"&gt;"&amp;BQ$5,Fluxo!$S:$S,"&lt;="&amp;BR$5,Fluxo!$D:$D,$D156)</f>
        <v>0</v>
      </c>
      <c r="BS156" s="18">
        <f>SUMIFS(Fluxo!$N:$N,Fluxo!$S:$S,"&gt;"&amp;BR$5,Fluxo!$S:$S,"&lt;="&amp;BS$5,Fluxo!$D:$D,$D156)</f>
        <v>0</v>
      </c>
      <c r="BT156" s="18">
        <f>SUMIFS(Fluxo!$N:$N,Fluxo!$S:$S,"&gt;"&amp;BS$5,Fluxo!$S:$S,"&lt;="&amp;BT$5,Fluxo!$D:$D,$D156)</f>
        <v>0</v>
      </c>
      <c r="BU156" s="18">
        <f>SUMIFS(Fluxo!$N:$N,Fluxo!$S:$S,"&gt;"&amp;BT$5,Fluxo!$S:$S,"&lt;="&amp;BU$5,Fluxo!$D:$D,$D156)</f>
        <v>0</v>
      </c>
      <c r="BV156" s="18">
        <f>SUMIFS(Fluxo!$N:$N,Fluxo!$S:$S,"&gt;"&amp;BU$5,Fluxo!$S:$S,"&lt;="&amp;BV$5,Fluxo!$D:$D,$D156)</f>
        <v>0</v>
      </c>
      <c r="BW156" s="18">
        <f>SUMIFS(Fluxo!$N:$N,Fluxo!$S:$S,"&gt;"&amp;BV$5,Fluxo!$S:$S,"&lt;="&amp;BW$5,Fluxo!$D:$D,$D156)</f>
        <v>0</v>
      </c>
      <c r="BX156" s="18">
        <f>SUMIFS(Fluxo!$N:$N,Fluxo!$S:$S,"&gt;"&amp;BW$5,Fluxo!$S:$S,"&lt;="&amp;BX$5,Fluxo!$D:$D,$D156)</f>
        <v>0</v>
      </c>
      <c r="BY156" s="18">
        <f>SUMIFS(Fluxo!$N:$N,Fluxo!$S:$S,"&gt;"&amp;BX$5,Fluxo!$S:$S,"&lt;="&amp;BY$5,Fluxo!$D:$D,$D156)</f>
        <v>0</v>
      </c>
      <c r="BZ156" s="18">
        <f>SUMIFS(Fluxo!$N:$N,Fluxo!$S:$S,"&gt;"&amp;BY$5,Fluxo!$S:$S,"&lt;="&amp;BZ$5,Fluxo!$D:$D,$D156)</f>
        <v>0</v>
      </c>
      <c r="CA156" s="18">
        <f>SUMIFS(Fluxo!$N:$N,Fluxo!$S:$S,"&gt;"&amp;BZ$5,Fluxo!$S:$S,"&lt;="&amp;CA$5,Fluxo!$D:$D,$D156)</f>
        <v>0</v>
      </c>
      <c r="CB156" s="18">
        <f>SUMIFS(Fluxo!$N:$N,Fluxo!$S:$S,"&gt;"&amp;CA$5,Fluxo!$S:$S,"&lt;="&amp;CB$5,Fluxo!$D:$D,$D156)</f>
        <v>0</v>
      </c>
      <c r="CC156" s="18">
        <f>SUMIFS(Fluxo!$N:$N,Fluxo!$S:$S,"&gt;"&amp;CB$5,Fluxo!$S:$S,"&lt;="&amp;CC$5,Fluxo!$D:$D,$D156)</f>
        <v>0</v>
      </c>
      <c r="CD156" s="18">
        <f>SUMIFS(Fluxo!$N:$N,Fluxo!$S:$S,"&gt;"&amp;CC$5,Fluxo!$S:$S,"&lt;="&amp;CD$5,Fluxo!$D:$D,$D156)</f>
        <v>0</v>
      </c>
      <c r="CE156" s="18">
        <f>SUMIFS(Fluxo!$N:$N,Fluxo!$S:$S,"&gt;"&amp;CD$5,Fluxo!$S:$S,"&lt;="&amp;CE$5,Fluxo!$D:$D,$D156)</f>
        <v>0</v>
      </c>
      <c r="CF156" s="18">
        <f>SUMIFS(Fluxo!$N:$N,Fluxo!$S:$S,"&gt;"&amp;CE$5,Fluxo!$S:$S,"&lt;="&amp;CF$5,Fluxo!$D:$D,$D156)</f>
        <v>0</v>
      </c>
      <c r="CG156" s="18">
        <f>SUMIFS(Fluxo!$N:$N,Fluxo!$S:$S,"&gt;"&amp;CF$5,Fluxo!$S:$S,"&lt;="&amp;CG$5,Fluxo!$D:$D,$D156)</f>
        <v>0</v>
      </c>
      <c r="CH156" s="18">
        <f>SUMIFS(Fluxo!$N:$N,Fluxo!$S:$S,"&gt;"&amp;CG$5,Fluxo!$S:$S,"&lt;="&amp;CH$5,Fluxo!$D:$D,$D156)</f>
        <v>0</v>
      </c>
      <c r="CI156" s="18">
        <f>SUMIFS(Fluxo!$N:$N,Fluxo!$S:$S,"&gt;"&amp;CH$5,Fluxo!$S:$S,"&lt;="&amp;CI$5,Fluxo!$D:$D,$D156)</f>
        <v>0</v>
      </c>
      <c r="CJ156" s="18">
        <f>SUMIFS(Fluxo!$N:$N,Fluxo!$S:$S,"&gt;"&amp;CI$5,Fluxo!$S:$S,"&lt;="&amp;CJ$5,Fluxo!$D:$D,$D156)</f>
        <v>0</v>
      </c>
      <c r="CK156" s="18">
        <f>SUMIFS(Fluxo!$N:$N,Fluxo!$S:$S,"&gt;"&amp;CJ$5,Fluxo!$S:$S,"&lt;="&amp;CK$5,Fluxo!$D:$D,$D156)</f>
        <v>0</v>
      </c>
      <c r="CL156" s="18">
        <f>SUMIFS(Fluxo!$N:$N,Fluxo!$S:$S,"&gt;"&amp;CK$5,Fluxo!$S:$S,"&lt;="&amp;CL$5,Fluxo!$D:$D,$D156)</f>
        <v>0</v>
      </c>
      <c r="CM156" s="18">
        <f>SUMIFS(Fluxo!$N:$N,Fluxo!$S:$S,"&gt;"&amp;CL$5,Fluxo!$S:$S,"&lt;="&amp;CM$5,Fluxo!$D:$D,$D156)</f>
        <v>0</v>
      </c>
      <c r="CN156" s="18">
        <f>SUMIFS(Fluxo!$N:$N,Fluxo!$S:$S,"&gt;"&amp;CM$5,Fluxo!$S:$S,"&lt;="&amp;CN$5,Fluxo!$D:$D,$D156)</f>
        <v>0</v>
      </c>
      <c r="CO156" s="18">
        <f>SUMIFS(Fluxo!$N:$N,Fluxo!$S:$S,"&gt;"&amp;CN$5,Fluxo!$S:$S,"&lt;="&amp;CO$5,Fluxo!$D:$D,$D156)</f>
        <v>0</v>
      </c>
      <c r="CP156" s="18">
        <f>SUMIFS(Fluxo!$N:$N,Fluxo!$S:$S,"&gt;"&amp;CO$5,Fluxo!$S:$S,"&lt;="&amp;CP$5,Fluxo!$D:$D,$D156)</f>
        <v>0</v>
      </c>
      <c r="CQ156" s="18">
        <f>SUMIFS(Fluxo!$N:$N,Fluxo!$S:$S,"&gt;"&amp;CP$5,Fluxo!$S:$S,"&lt;="&amp;CQ$5,Fluxo!$D:$D,$D156)</f>
        <v>0</v>
      </c>
      <c r="CR156" s="18">
        <f>SUMIFS(Fluxo!$N:$N,Fluxo!$S:$S,"&gt;"&amp;CQ$5,Fluxo!$S:$S,"&lt;="&amp;CR$5,Fluxo!$D:$D,$D156)</f>
        <v>0</v>
      </c>
      <c r="CS156" s="18">
        <f>SUMIFS(Fluxo!$N:$N,Fluxo!$S:$S,"&gt;"&amp;CR$5,Fluxo!$S:$S,"&lt;="&amp;CS$5,Fluxo!$D:$D,$D156)</f>
        <v>0</v>
      </c>
      <c r="CT156" s="18">
        <f>SUMIFS(Fluxo!$N:$N,Fluxo!$S:$S,"&gt;"&amp;CS$5,Fluxo!$S:$S,"&lt;="&amp;CT$5,Fluxo!$D:$D,$D156)</f>
        <v>0</v>
      </c>
      <c r="CU156" s="18">
        <f>SUMIFS(Fluxo!$N:$N,Fluxo!$S:$S,"&gt;"&amp;CT$5,Fluxo!$S:$S,"&lt;="&amp;CU$5,Fluxo!$D:$D,$D156)</f>
        <v>0</v>
      </c>
      <c r="CV156" s="18">
        <f>SUMIFS(Fluxo!$N:$N,Fluxo!$S:$S,"&gt;"&amp;CU$5,Fluxo!$S:$S,"&lt;="&amp;CV$5,Fluxo!$D:$D,$D156)</f>
        <v>0</v>
      </c>
      <c r="CW156" s="18">
        <f>SUMIFS(Fluxo!$N:$N,Fluxo!$S:$S,"&gt;"&amp;CV$5,Fluxo!$S:$S,"&lt;="&amp;CW$5,Fluxo!$D:$D,$D156)</f>
        <v>0</v>
      </c>
      <c r="CX156" s="18">
        <f>SUMIFS(Fluxo!$N:$N,Fluxo!$S:$S,"&gt;"&amp;CW$5,Fluxo!$S:$S,"&lt;="&amp;CX$5,Fluxo!$D:$D,$D156)</f>
        <v>0</v>
      </c>
      <c r="CY156" s="18">
        <f>SUMIFS(Fluxo!$N:$N,Fluxo!$S:$S,"&gt;"&amp;CX$5,Fluxo!$S:$S,"&lt;="&amp;CY$5,Fluxo!$D:$D,$D156)</f>
        <v>0</v>
      </c>
      <c r="CZ156" s="18">
        <f>SUMIFS(Fluxo!$N:$N,Fluxo!$S:$S,"&gt;"&amp;CY$5,Fluxo!$S:$S,"&lt;="&amp;CZ$5,Fluxo!$D:$D,$D156)</f>
        <v>0</v>
      </c>
      <c r="DA156" s="18">
        <f>SUMIFS(Fluxo!$N:$N,Fluxo!$S:$S,"&gt;"&amp;CZ$5,Fluxo!$S:$S,"&lt;="&amp;DA$5,Fluxo!$D:$D,$D156)</f>
        <v>0</v>
      </c>
      <c r="DB156" s="18">
        <f>SUMIFS(Fluxo!$N:$N,Fluxo!$S:$S,"&gt;"&amp;DA$5,Fluxo!$S:$S,"&lt;="&amp;DB$5,Fluxo!$D:$D,$D156)</f>
        <v>0</v>
      </c>
      <c r="DC156" s="18">
        <f>SUMIFS(Fluxo!$N:$N,Fluxo!$S:$S,"&gt;"&amp;DB$5,Fluxo!$S:$S,"&lt;="&amp;DC$5,Fluxo!$D:$D,$D156)</f>
        <v>0</v>
      </c>
      <c r="DD156" s="18">
        <f>SUMIFS(Fluxo!$N:$N,Fluxo!$S:$S,"&gt;"&amp;DC$5,Fluxo!$S:$S,"&lt;="&amp;DD$5,Fluxo!$D:$D,$D156)</f>
        <v>0</v>
      </c>
      <c r="DE156" s="18">
        <f>SUMIFS(Fluxo!$N:$N,Fluxo!$S:$S,"&gt;"&amp;DD$5,Fluxo!$S:$S,"&lt;="&amp;DE$5,Fluxo!$D:$D,$D156)</f>
        <v>0</v>
      </c>
      <c r="DF156" s="18">
        <f>SUMIFS(Fluxo!$N:$N,Fluxo!$S:$S,"&gt;"&amp;DE$5,Fluxo!$S:$S,"&lt;="&amp;DF$5,Fluxo!$D:$D,$D156)</f>
        <v>0</v>
      </c>
      <c r="DG156" s="18">
        <f>SUMIFS(Fluxo!$N:$N,Fluxo!$S:$S,"&gt;"&amp;DF$5,Fluxo!$S:$S,"&lt;="&amp;DG$5,Fluxo!$D:$D,$D156)</f>
        <v>0</v>
      </c>
      <c r="DH156" s="18">
        <f>SUMIFS(Fluxo!$N:$N,Fluxo!$S:$S,"&gt;"&amp;DG$5,Fluxo!$S:$S,"&lt;="&amp;DH$5,Fluxo!$D:$D,$D156)</f>
        <v>0</v>
      </c>
      <c r="DI156" s="18">
        <f>SUMIFS(Fluxo!$N:$N,Fluxo!$S:$S,"&gt;"&amp;DH$5,Fluxo!$S:$S,"&lt;="&amp;DI$5,Fluxo!$D:$D,$D156)</f>
        <v>0</v>
      </c>
      <c r="DJ156" s="18">
        <f>SUMIFS(Fluxo!$N:$N,Fluxo!$S:$S,"&gt;"&amp;DI$5,Fluxo!$S:$S,"&lt;="&amp;DJ$5,Fluxo!$D:$D,$D156)</f>
        <v>0</v>
      </c>
      <c r="DK156" s="18">
        <f>SUMIFS(Fluxo!$N:$N,Fluxo!$S:$S,"&gt;"&amp;DJ$5,Fluxo!$S:$S,"&lt;="&amp;DK$5,Fluxo!$D:$D,$D156)</f>
        <v>0</v>
      </c>
      <c r="DL156" s="18">
        <f>SUMIFS(Fluxo!$N:$N,Fluxo!$S:$S,"&gt;"&amp;DK$5,Fluxo!$S:$S,"&lt;="&amp;DL$5,Fluxo!$D:$D,$D156)</f>
        <v>0</v>
      </c>
      <c r="DM156" s="18">
        <f>SUMIFS(Fluxo!$N:$N,Fluxo!$S:$S,"&gt;"&amp;DL$5,Fluxo!$S:$S,"&lt;="&amp;DM$5,Fluxo!$D:$D,$D156)</f>
        <v>0</v>
      </c>
      <c r="DN156" s="18">
        <f>SUMIFS(Fluxo!$N:$N,Fluxo!$S:$S,"&gt;"&amp;DM$5,Fluxo!$S:$S,"&lt;="&amp;DN$5,Fluxo!$D:$D,$D156)</f>
        <v>0</v>
      </c>
      <c r="DO156" s="18">
        <f>SUMIFS(Fluxo!$N:$N,Fluxo!$S:$S,"&gt;"&amp;DN$5,Fluxo!$S:$S,"&lt;="&amp;DO$5,Fluxo!$D:$D,$D156)</f>
        <v>0</v>
      </c>
      <c r="DP156" s="18">
        <f>SUMIFS(Fluxo!$N:$N,Fluxo!$S:$S,"&gt;"&amp;DO$5,Fluxo!$S:$S,"&lt;="&amp;DP$5,Fluxo!$D:$D,$D156)</f>
        <v>0</v>
      </c>
      <c r="DQ156" s="18">
        <f>SUMIFS(Fluxo!$N:$N,Fluxo!$S:$S,"&gt;"&amp;DP$5,Fluxo!$S:$S,"&lt;="&amp;DQ$5,Fluxo!$D:$D,$D156)</f>
        <v>0</v>
      </c>
      <c r="DR156" s="18">
        <f>SUMIFS(Fluxo!$N:$N,Fluxo!$S:$S,"&gt;"&amp;DQ$5,Fluxo!$S:$S,"&lt;="&amp;DR$5,Fluxo!$D:$D,$D156)</f>
        <v>0</v>
      </c>
      <c r="DS156" s="18">
        <f>SUMIFS(Fluxo!$N:$N,Fluxo!$S:$S,"&gt;"&amp;DR$5,Fluxo!$S:$S,"&lt;="&amp;DS$5,Fluxo!$D:$D,$D156)</f>
        <v>0</v>
      </c>
      <c r="DT156" s="18">
        <f>SUMIFS(Fluxo!$N:$N,Fluxo!$S:$S,"&gt;"&amp;DS$5,Fluxo!$S:$S,"&lt;="&amp;DT$5,Fluxo!$D:$D,$D156)</f>
        <v>0</v>
      </c>
      <c r="DU156" s="18">
        <f>SUMIFS(Fluxo!$N:$N,Fluxo!$S:$S,"&gt;"&amp;DT$5,Fluxo!$S:$S,"&lt;="&amp;DU$5,Fluxo!$D:$D,$D156)</f>
        <v>0</v>
      </c>
      <c r="DV156" s="18">
        <f>SUMIFS(Fluxo!$N:$N,Fluxo!$S:$S,"&gt;"&amp;DU$5,Fluxo!$S:$S,"&lt;="&amp;DV$5,Fluxo!$D:$D,$D156)</f>
        <v>0</v>
      </c>
      <c r="DW156" s="18">
        <f>SUMIFS(Fluxo!$N:$N,Fluxo!$S:$S,"&gt;"&amp;DV$5,Fluxo!$S:$S,"&lt;="&amp;DW$5,Fluxo!$D:$D,$D156)</f>
        <v>0</v>
      </c>
      <c r="DX156" s="18">
        <f>SUMIFS(Fluxo!$N:$N,Fluxo!$S:$S,"&gt;"&amp;DW$5,Fluxo!$S:$S,"&lt;="&amp;DX$5,Fluxo!$D:$D,$D156)</f>
        <v>0</v>
      </c>
      <c r="DY156" s="18">
        <f>SUMIFS(Fluxo!$N:$N,Fluxo!$S:$S,"&gt;"&amp;DX$5,Fluxo!$S:$S,"&lt;="&amp;DY$5,Fluxo!$D:$D,$D156)</f>
        <v>0</v>
      </c>
      <c r="DZ156" s="18">
        <f>SUMIFS(Fluxo!$N:$N,Fluxo!$S:$S,"&gt;"&amp;DY$5,Fluxo!$S:$S,"&lt;="&amp;DZ$5,Fluxo!$D:$D,$D156)</f>
        <v>0</v>
      </c>
      <c r="EA156" s="18">
        <f>SUMIFS(Fluxo!$N:$N,Fluxo!$S:$S,"&gt;"&amp;DZ$5,Fluxo!$S:$S,"&lt;="&amp;EA$5,Fluxo!$D:$D,$D156)</f>
        <v>0</v>
      </c>
      <c r="EB156" s="18">
        <f>SUMIFS(Fluxo!$N:$N,Fluxo!$S:$S,"&gt;"&amp;EA$5,Fluxo!$S:$S,"&lt;="&amp;EB$5,Fluxo!$D:$D,$D156)</f>
        <v>0</v>
      </c>
      <c r="EC156" s="18">
        <f>SUMIFS(Fluxo!$N:$N,Fluxo!$S:$S,"&gt;"&amp;EB$5,Fluxo!$S:$S,"&lt;="&amp;EC$5,Fluxo!$D:$D,$D156)</f>
        <v>0</v>
      </c>
      <c r="ED156" s="18">
        <f>SUMIFS(Fluxo!$N:$N,Fluxo!$S:$S,"&gt;"&amp;EC$5,Fluxo!$S:$S,"&lt;="&amp;ED$5,Fluxo!$D:$D,$D156)</f>
        <v>0</v>
      </c>
      <c r="EE156" s="18">
        <f>SUMIFS(Fluxo!$N:$N,Fluxo!$S:$S,"&gt;"&amp;ED$5,Fluxo!$S:$S,"&lt;="&amp;EE$5,Fluxo!$D:$D,$D156)</f>
        <v>0</v>
      </c>
      <c r="EF156" s="18">
        <f>SUMIFS(Fluxo!$N:$N,Fluxo!$S:$S,"&gt;"&amp;EE$5,Fluxo!$S:$S,"&lt;="&amp;EF$5,Fluxo!$D:$D,$D156)</f>
        <v>0</v>
      </c>
      <c r="EG156" s="18">
        <f>SUMIFS(Fluxo!$N:$N,Fluxo!$S:$S,"&gt;"&amp;EF$5,Fluxo!$S:$S,"&lt;="&amp;EG$5,Fluxo!$D:$D,$D156)</f>
        <v>0</v>
      </c>
      <c r="EH156" s="18">
        <f>SUMIFS(Fluxo!$N:$N,Fluxo!$S:$S,"&gt;"&amp;EG$5,Fluxo!$S:$S,"&lt;="&amp;EH$5,Fluxo!$D:$D,$D156)</f>
        <v>0</v>
      </c>
      <c r="EI156" s="18">
        <f>SUMIFS(Fluxo!$N:$N,Fluxo!$S:$S,"&gt;"&amp;EH$5,Fluxo!$S:$S,"&lt;="&amp;EI$5,Fluxo!$D:$D,$D156)</f>
        <v>0</v>
      </c>
      <c r="EJ156" s="18">
        <f>SUMIFS(Fluxo!$N:$N,Fluxo!$S:$S,"&gt;"&amp;EI$5,Fluxo!$S:$S,"&lt;="&amp;EJ$5,Fluxo!$D:$D,$D156)</f>
        <v>0</v>
      </c>
      <c r="EK156" s="18">
        <f>SUMIFS(Fluxo!$N:$N,Fluxo!$S:$S,"&gt;"&amp;EJ$5,Fluxo!$S:$S,"&lt;="&amp;EK$5,Fluxo!$D:$D,$D156)</f>
        <v>0</v>
      </c>
      <c r="EL156" s="18">
        <f>SUMIFS(Fluxo!$N:$N,Fluxo!$S:$S,"&gt;"&amp;EK$5,Fluxo!$S:$S,"&lt;="&amp;EL$5,Fluxo!$D:$D,$D156)</f>
        <v>0</v>
      </c>
      <c r="EM156" s="18">
        <f>SUMIFS(Fluxo!$N:$N,Fluxo!$S:$S,"&gt;"&amp;EL$5,Fluxo!$S:$S,"&lt;="&amp;EM$5,Fluxo!$D:$D,$D156)</f>
        <v>0</v>
      </c>
      <c r="EN156" s="18">
        <f>SUMIFS(Fluxo!$N:$N,Fluxo!$S:$S,"&gt;"&amp;EM$5,Fluxo!$S:$S,"&lt;="&amp;EN$5,Fluxo!$D:$D,$D156)</f>
        <v>0</v>
      </c>
      <c r="EO156" s="18">
        <f>SUMIFS(Fluxo!$N:$N,Fluxo!$S:$S,"&gt;"&amp;EN$5,Fluxo!$S:$S,"&lt;="&amp;EO$5,Fluxo!$D:$D,$D156)</f>
        <v>0</v>
      </c>
      <c r="EP156" s="18">
        <f>SUMIFS(Fluxo!$N:$N,Fluxo!$S:$S,"&gt;"&amp;EO$5,Fluxo!$S:$S,"&lt;="&amp;EP$5,Fluxo!$D:$D,$D156)</f>
        <v>0</v>
      </c>
      <c r="EQ156" s="18">
        <f>SUMIFS(Fluxo!$N:$N,Fluxo!$S:$S,"&gt;"&amp;EP$5,Fluxo!$S:$S,"&lt;="&amp;EQ$5,Fluxo!$D:$D,$D156)</f>
        <v>0</v>
      </c>
      <c r="ER156" s="18">
        <f>SUMIFS(Fluxo!$N:$N,Fluxo!$S:$S,"&gt;"&amp;EQ$5,Fluxo!$S:$S,"&lt;="&amp;ER$5,Fluxo!$D:$D,$D156)</f>
        <v>0</v>
      </c>
      <c r="ES156" s="18">
        <f>SUMIFS(Fluxo!$N:$N,Fluxo!$S:$S,"&gt;"&amp;ER$5,Fluxo!$S:$S,"&lt;="&amp;ES$5,Fluxo!$D:$D,$D156)</f>
        <v>0</v>
      </c>
      <c r="ET156" s="18">
        <f>SUMIFS(Fluxo!$N:$N,Fluxo!$S:$S,"&gt;"&amp;ES$5,Fluxo!$S:$S,"&lt;="&amp;ET$5,Fluxo!$D:$D,$D156)</f>
        <v>0</v>
      </c>
      <c r="EU156" s="18">
        <f>SUMIFS(Fluxo!$N:$N,Fluxo!$S:$S,"&gt;"&amp;ET$5,Fluxo!$S:$S,"&lt;="&amp;EU$5,Fluxo!$D:$D,$D156)</f>
        <v>0</v>
      </c>
      <c r="EV156" s="18">
        <f>SUMIFS(Fluxo!$N:$N,Fluxo!$S:$S,"&gt;"&amp;EU$5,Fluxo!$S:$S,"&lt;="&amp;EV$5,Fluxo!$D:$D,$D156)</f>
        <v>0</v>
      </c>
      <c r="EW156" s="18">
        <f>SUMIFS(Fluxo!$N:$N,Fluxo!$S:$S,"&gt;"&amp;EV$5,Fluxo!$S:$S,"&lt;="&amp;EW$5,Fluxo!$D:$D,$D156)</f>
        <v>0</v>
      </c>
      <c r="EX156" s="18">
        <f>SUMIFS(Fluxo!$N:$N,Fluxo!$S:$S,"&gt;"&amp;EW$5,Fluxo!$S:$S,"&lt;="&amp;EX$5,Fluxo!$D:$D,$D156)</f>
        <v>0</v>
      </c>
      <c r="EY156" s="18">
        <f>SUMIFS(Fluxo!$N:$N,Fluxo!$S:$S,"&gt;"&amp;EX$5,Fluxo!$S:$S,"&lt;="&amp;EY$5,Fluxo!$D:$D,$D156)</f>
        <v>0</v>
      </c>
      <c r="EZ156" s="18">
        <f>SUMIFS(Fluxo!$N:$N,Fluxo!$S:$S,"&gt;"&amp;EY$5,Fluxo!$S:$S,"&lt;="&amp;EZ$5,Fluxo!$D:$D,$D156)</f>
        <v>0</v>
      </c>
      <c r="FA156" s="18">
        <f>SUMIFS(Fluxo!$N:$N,Fluxo!$S:$S,"&gt;"&amp;EZ$5,Fluxo!$S:$S,"&lt;="&amp;FA$5,Fluxo!$D:$D,$D156)</f>
        <v>0</v>
      </c>
      <c r="FB156" s="18">
        <f>SUMIFS(Fluxo!$N:$N,Fluxo!$S:$S,"&gt;"&amp;FA$5,Fluxo!$S:$S,"&lt;="&amp;FB$5,Fluxo!$D:$D,$D156)</f>
        <v>0</v>
      </c>
      <c r="FC156" s="18">
        <f>SUMIFS(Fluxo!$N:$N,Fluxo!$S:$S,"&gt;"&amp;FB$5,Fluxo!$S:$S,"&lt;="&amp;FC$5,Fluxo!$D:$D,$D156)</f>
        <v>0</v>
      </c>
      <c r="FD156" s="18">
        <f>SUMIFS(Fluxo!$N:$N,Fluxo!$S:$S,"&gt;"&amp;FC$5,Fluxo!$S:$S,"&lt;="&amp;FD$5,Fluxo!$D:$D,$D156)</f>
        <v>0</v>
      </c>
      <c r="FE156" s="18">
        <f>SUMIFS(Fluxo!$N:$N,Fluxo!$S:$S,"&gt;"&amp;FD$5,Fluxo!$S:$S,"&lt;="&amp;FE$5,Fluxo!$D:$D,$D156)</f>
        <v>0</v>
      </c>
      <c r="FF156" s="18">
        <f>SUMIFS(Fluxo!$N:$N,Fluxo!$S:$S,"&gt;"&amp;FE$5,Fluxo!$S:$S,"&lt;="&amp;FF$5,Fluxo!$D:$D,$D156)</f>
        <v>0</v>
      </c>
      <c r="FG156" s="18">
        <f>SUMIFS(Fluxo!$N:$N,Fluxo!$S:$S,"&gt;"&amp;FF$5,Fluxo!$S:$S,"&lt;="&amp;FG$5,Fluxo!$D:$D,$D156)</f>
        <v>0</v>
      </c>
      <c r="FH156" s="18">
        <f>SUMIFS(Fluxo!$N:$N,Fluxo!$S:$S,"&gt;"&amp;FG$5,Fluxo!$S:$S,"&lt;="&amp;FH$5,Fluxo!$D:$D,$D156)</f>
        <v>0</v>
      </c>
      <c r="FI156" s="18">
        <f>SUMIFS(Fluxo!$N:$N,Fluxo!$S:$S,"&gt;"&amp;FH$5,Fluxo!$S:$S,"&lt;="&amp;FI$5,Fluxo!$D:$D,$D156)</f>
        <v>0</v>
      </c>
      <c r="FJ156" s="18">
        <f>SUMIFS(Fluxo!$N:$N,Fluxo!$S:$S,"&gt;"&amp;FI$5,Fluxo!$S:$S,"&lt;="&amp;FJ$5,Fluxo!$D:$D,$D156)</f>
        <v>0</v>
      </c>
      <c r="FK156" s="18">
        <f>SUMIFS(Fluxo!$N:$N,Fluxo!$S:$S,"&gt;"&amp;FJ$5,Fluxo!$S:$S,"&lt;="&amp;FK$5,Fluxo!$D:$D,$D156)</f>
        <v>0</v>
      </c>
      <c r="FL156" s="18">
        <f>SUMIFS(Fluxo!$N:$N,Fluxo!$S:$S,"&gt;"&amp;FK$5,Fluxo!$S:$S,"&lt;="&amp;FL$5,Fluxo!$D:$D,$D156)</f>
        <v>0</v>
      </c>
      <c r="FM156" s="18">
        <f>SUMIFS(Fluxo!$N:$N,Fluxo!$S:$S,"&gt;"&amp;FL$5,Fluxo!$S:$S,"&lt;="&amp;FM$5,Fluxo!$D:$D,$D156)</f>
        <v>0</v>
      </c>
      <c r="FN156" s="18">
        <f>SUMIFS(Fluxo!$N:$N,Fluxo!$S:$S,"&gt;"&amp;FM$5,Fluxo!$S:$S,"&lt;="&amp;FN$5,Fluxo!$D:$D,$D156)</f>
        <v>0</v>
      </c>
      <c r="FO156" s="18">
        <f>SUMIFS(Fluxo!$N:$N,Fluxo!$S:$S,"&gt;"&amp;FN$5,Fluxo!$S:$S,"&lt;="&amp;FO$5,Fluxo!$D:$D,$D156)</f>
        <v>0</v>
      </c>
      <c r="FP156" s="18">
        <f>SUMIFS(Fluxo!$N:$N,Fluxo!$S:$S,"&gt;"&amp;FO$5,Fluxo!$S:$S,"&lt;="&amp;FP$5,Fluxo!$D:$D,$D156)</f>
        <v>0</v>
      </c>
      <c r="FQ156" s="18">
        <f>SUMIFS(Fluxo!$N:$N,Fluxo!$S:$S,"&gt;"&amp;FP$5,Fluxo!$S:$S,"&lt;="&amp;FQ$5,Fluxo!$D:$D,$D156)</f>
        <v>0</v>
      </c>
      <c r="FR156" s="18">
        <f>SUMIFS(Fluxo!$N:$N,Fluxo!$S:$S,"&gt;"&amp;FQ$5,Fluxo!$S:$S,"&lt;="&amp;FR$5,Fluxo!$D:$D,$D156)</f>
        <v>0</v>
      </c>
      <c r="FS156" s="18">
        <f>SUMIFS(Fluxo!$N:$N,Fluxo!$S:$S,"&gt;"&amp;FR$5,Fluxo!$S:$S,"&lt;="&amp;FS$5,Fluxo!$D:$D,$D156)</f>
        <v>0</v>
      </c>
      <c r="FT156" s="18">
        <f>SUMIFS(Fluxo!$N:$N,Fluxo!$S:$S,"&gt;"&amp;FS$5,Fluxo!$S:$S,"&lt;="&amp;FT$5,Fluxo!$D:$D,$D156)</f>
        <v>0</v>
      </c>
      <c r="FU156" s="18">
        <f>SUMIFS(Fluxo!$N:$N,Fluxo!$S:$S,"&gt;"&amp;FT$5,Fluxo!$S:$S,"&lt;="&amp;FU$5,Fluxo!$D:$D,$D156)</f>
        <v>0</v>
      </c>
      <c r="FV156" s="18">
        <f>SUMIFS(Fluxo!$N:$N,Fluxo!$S:$S,"&gt;"&amp;FU$5,Fluxo!$S:$S,"&lt;="&amp;FV$5,Fluxo!$D:$D,$D156)</f>
        <v>0</v>
      </c>
      <c r="FW156" s="18">
        <f>SUMIFS(Fluxo!$N:$N,Fluxo!$S:$S,"&gt;"&amp;FV$5,Fluxo!$S:$S,"&lt;="&amp;FW$5,Fluxo!$D:$D,$D156)</f>
        <v>0</v>
      </c>
      <c r="FX156" s="18">
        <f>SUMIFS(Fluxo!$N:$N,Fluxo!$S:$S,"&gt;"&amp;FW$5,Fluxo!$S:$S,"&lt;="&amp;FX$5,Fluxo!$D:$D,$D156)</f>
        <v>0</v>
      </c>
      <c r="FY156" s="18">
        <f>SUMIFS(Fluxo!$N:$N,Fluxo!$S:$S,"&gt;"&amp;FX$5,Fluxo!$S:$S,"&lt;="&amp;FY$5,Fluxo!$D:$D,$D156)</f>
        <v>0</v>
      </c>
      <c r="FZ156" s="18">
        <f>SUMIFS(Fluxo!$N:$N,Fluxo!$S:$S,"&gt;"&amp;FY$5,Fluxo!$S:$S,"&lt;="&amp;FZ$5,Fluxo!$D:$D,$D156)</f>
        <v>0</v>
      </c>
      <c r="GA156" s="18">
        <f>SUMIFS(Fluxo!$N:$N,Fluxo!$S:$S,"&gt;"&amp;FZ$5,Fluxo!$S:$S,"&lt;="&amp;GA$5,Fluxo!$D:$D,$D156)</f>
        <v>0</v>
      </c>
      <c r="GB156" s="18">
        <f>SUMIFS(Fluxo!$N:$N,Fluxo!$S:$S,"&gt;"&amp;GA$5,Fluxo!$S:$S,"&lt;="&amp;GB$5,Fluxo!$D:$D,$D156)</f>
        <v>0</v>
      </c>
      <c r="GC156" s="18">
        <f>SUMIFS(Fluxo!$N:$N,Fluxo!$S:$S,"&gt;"&amp;GB$5,Fluxo!$S:$S,"&lt;="&amp;GC$5,Fluxo!$D:$D,$D156)</f>
        <v>0</v>
      </c>
      <c r="GD156" s="18">
        <f>SUMIFS(Fluxo!$N:$N,Fluxo!$S:$S,"&gt;"&amp;GC$5,Fluxo!$S:$S,"&lt;="&amp;GD$5,Fluxo!$D:$D,$D156)</f>
        <v>0</v>
      </c>
      <c r="GE156" s="18">
        <f>SUMIFS(Fluxo!$N:$N,Fluxo!$S:$S,"&gt;"&amp;GD$5,Fluxo!$S:$S,"&lt;="&amp;GE$5,Fluxo!$D:$D,$D156)</f>
        <v>0</v>
      </c>
      <c r="GF156" s="18">
        <f>SUMIFS(Fluxo!$N:$N,Fluxo!$S:$S,"&gt;"&amp;GE$5,Fluxo!$S:$S,"&lt;="&amp;GF$5,Fluxo!$D:$D,$D156)</f>
        <v>0</v>
      </c>
      <c r="GG156" s="18">
        <f>SUMIFS(Fluxo!$N:$N,Fluxo!$S:$S,"&gt;"&amp;GF$5,Fluxo!$S:$S,"&lt;="&amp;GG$5,Fluxo!$D:$D,$D156)</f>
        <v>0</v>
      </c>
      <c r="GH156" s="18">
        <f>SUMIFS(Fluxo!$N:$N,Fluxo!$S:$S,"&gt;"&amp;GG$5,Fluxo!$S:$S,"&lt;="&amp;GH$5,Fluxo!$D:$D,$D156)</f>
        <v>0</v>
      </c>
      <c r="GI156" s="18">
        <f>SUMIFS(Fluxo!$N:$N,Fluxo!$S:$S,"&gt;"&amp;GH$5,Fluxo!$S:$S,"&lt;="&amp;GI$5,Fluxo!$D:$D,$D156)</f>
        <v>0</v>
      </c>
      <c r="GJ156" s="18">
        <f>SUMIFS(Fluxo!$N:$N,Fluxo!$S:$S,"&gt;"&amp;GI$5,Fluxo!$S:$S,"&lt;="&amp;GJ$5,Fluxo!$D:$D,$D156)</f>
        <v>0</v>
      </c>
      <c r="GK156" s="18">
        <f>SUMIFS(Fluxo!$N:$N,Fluxo!$S:$S,"&gt;"&amp;GJ$5,Fluxo!$S:$S,"&lt;="&amp;GK$5,Fluxo!$D:$D,$D156)</f>
        <v>0</v>
      </c>
      <c r="GL156" s="18">
        <f>SUMIFS(Fluxo!$N:$N,Fluxo!$S:$S,"&gt;"&amp;GK$5,Fluxo!$S:$S,"&lt;="&amp;GL$5,Fluxo!$D:$D,$D156)</f>
        <v>0</v>
      </c>
      <c r="GM156" s="18">
        <f>SUMIFS(Fluxo!$N:$N,Fluxo!$S:$S,"&gt;"&amp;GL$5,Fluxo!$S:$S,"&lt;="&amp;GM$5,Fluxo!$D:$D,$D156)</f>
        <v>0</v>
      </c>
      <c r="GN156" s="18">
        <f>SUMIFS(Fluxo!$N:$N,Fluxo!$S:$S,"&gt;"&amp;GM$5,Fluxo!$S:$S,"&lt;="&amp;GN$5,Fluxo!$D:$D,$D156)</f>
        <v>0</v>
      </c>
      <c r="GO156" s="18">
        <f>SUMIFS(Fluxo!$N:$N,Fluxo!$S:$S,"&gt;"&amp;GN$5,Fluxo!$S:$S,"&lt;="&amp;GO$5,Fluxo!$D:$D,$D156)</f>
        <v>0</v>
      </c>
      <c r="GP156" s="18">
        <f>SUMIFS(Fluxo!$N:$N,Fluxo!$S:$S,"&gt;"&amp;GO$5,Fluxo!$S:$S,"&lt;="&amp;GP$5,Fluxo!$D:$D,$D156)</f>
        <v>0</v>
      </c>
      <c r="GQ156" s="18">
        <f>SUMIFS(Fluxo!$N:$N,Fluxo!$S:$S,"&gt;"&amp;GP$5,Fluxo!$S:$S,"&lt;="&amp;GQ$5,Fluxo!$D:$D,$D156)</f>
        <v>0</v>
      </c>
      <c r="GR156" s="18">
        <f>SUMIFS(Fluxo!$N:$N,Fluxo!$S:$S,"&gt;"&amp;GQ$5,Fluxo!$S:$S,"&lt;="&amp;GR$5,Fluxo!$D:$D,$D156)</f>
        <v>0</v>
      </c>
      <c r="GS156" s="18">
        <f>SUMIFS(Fluxo!$N:$N,Fluxo!$S:$S,"&gt;"&amp;GR$5,Fluxo!$S:$S,"&lt;="&amp;GS$5,Fluxo!$D:$D,$D156)</f>
        <v>0</v>
      </c>
      <c r="GT156" s="18">
        <f>SUMIFS(Fluxo!$N:$N,Fluxo!$S:$S,"&gt;"&amp;GS$5,Fluxo!$S:$S,"&lt;="&amp;GT$5,Fluxo!$D:$D,$D156)</f>
        <v>0</v>
      </c>
      <c r="GU156" s="18">
        <f>SUMIFS(Fluxo!$N:$N,Fluxo!$S:$S,"&gt;"&amp;GT$5,Fluxo!$S:$S,"&lt;="&amp;GU$5,Fluxo!$D:$D,$D156)</f>
        <v>0</v>
      </c>
      <c r="GV156" s="18">
        <f>SUMIFS(Fluxo!$N:$N,Fluxo!$S:$S,"&gt;"&amp;GU$5,Fluxo!$S:$S,"&lt;="&amp;GV$5,Fluxo!$D:$D,$D156)</f>
        <v>0</v>
      </c>
      <c r="GW156" s="18">
        <f>SUMIFS(Fluxo!$N:$N,Fluxo!$S:$S,"&gt;"&amp;GV$5,Fluxo!$S:$S,"&lt;="&amp;GW$5,Fluxo!$D:$D,$D156)</f>
        <v>0</v>
      </c>
      <c r="GX156" s="18">
        <f>SUMIFS(Fluxo!$N:$N,Fluxo!$S:$S,"&gt;"&amp;GW$5,Fluxo!$S:$S,"&lt;="&amp;GX$5,Fluxo!$D:$D,$D156)</f>
        <v>0</v>
      </c>
      <c r="GY156" s="18">
        <f>SUMIFS(Fluxo!$N:$N,Fluxo!$S:$S,"&gt;"&amp;GX$5,Fluxo!$S:$S,"&lt;="&amp;GY$5,Fluxo!$D:$D,$D156)</f>
        <v>0</v>
      </c>
      <c r="GZ156" s="18">
        <f>SUMIFS(Fluxo!$N:$N,Fluxo!$S:$S,"&gt;"&amp;GY$5,Fluxo!$S:$S,"&lt;="&amp;GZ$5,Fluxo!$D:$D,$D156)</f>
        <v>0</v>
      </c>
      <c r="HA156" s="18">
        <f>SUMIFS(Fluxo!$N:$N,Fluxo!$S:$S,"&gt;"&amp;GZ$5,Fluxo!$S:$S,"&lt;="&amp;HA$5,Fluxo!$D:$D,$D156)</f>
        <v>0</v>
      </c>
      <c r="HB156" s="18">
        <f>SUMIFS(Fluxo!$N:$N,Fluxo!$S:$S,"&gt;"&amp;HA$5,Fluxo!$S:$S,"&lt;="&amp;HB$5,Fluxo!$D:$D,$D156)</f>
        <v>0</v>
      </c>
      <c r="HC156" s="18">
        <f>SUMIFS(Fluxo!$N:$N,Fluxo!$S:$S,"&gt;"&amp;HB$5,Fluxo!$S:$S,"&lt;="&amp;HC$5,Fluxo!$D:$D,$D156)</f>
        <v>0</v>
      </c>
      <c r="HD156" s="18">
        <f>SUMIFS(Fluxo!$N:$N,Fluxo!$S:$S,"&gt;"&amp;HC$5,Fluxo!$S:$S,"&lt;="&amp;HD$5,Fluxo!$D:$D,$D156)</f>
        <v>0</v>
      </c>
      <c r="HE156" s="18">
        <f>SUMIFS(Fluxo!$N:$N,Fluxo!$S:$S,"&gt;"&amp;HD$5,Fluxo!$S:$S,"&lt;="&amp;HE$5,Fluxo!$D:$D,$D156)</f>
        <v>0</v>
      </c>
      <c r="HF156" s="18">
        <f>SUMIFS(Fluxo!$N:$N,Fluxo!$S:$S,"&gt;"&amp;HE$5,Fluxo!$S:$S,"&lt;="&amp;HF$5,Fluxo!$D:$D,$D156)</f>
        <v>0</v>
      </c>
    </row>
    <row r="157" spans="1:214">
      <c r="A157" s="20">
        <f t="shared" si="21"/>
        <v>147</v>
      </c>
      <c r="B157" s="140" t="str">
        <f>'Check Carteira'!C149</f>
        <v>E.1016.99.03.3012</v>
      </c>
      <c r="C157" s="141">
        <v>1</v>
      </c>
      <c r="D157" s="129" t="str">
        <f>'Check Carteira'!F149</f>
        <v>S-3012</v>
      </c>
      <c r="E157" s="21">
        <f>IFERROR(INDEX(Contratos!L:L,MATCH(D157,Contratos!R:R,0)),"")</f>
        <v>45362</v>
      </c>
      <c r="F157" s="139">
        <f>IFERROR(INDEX(Contratos!G:G,MATCH(D157,Contratos!R:R,0)),"")</f>
        <v>343100</v>
      </c>
      <c r="H157" s="83">
        <f t="shared" ref="H157:H160" si="22">SUM(J157:HF157)</f>
        <v>352142.94000000024</v>
      </c>
      <c r="J157" s="18">
        <f>SUMIFS(Fluxo!$N:$N,Fluxo!$S:$S,"&gt;"&amp;I$5,Fluxo!$S:$S,"&lt;="&amp;J$5,Fluxo!$D:$D,$D157)</f>
        <v>0</v>
      </c>
      <c r="K157" s="18">
        <f>SUMIFS(Fluxo!$N:$N,Fluxo!$S:$S,"&gt;"&amp;J$5,Fluxo!$S:$S,"&lt;="&amp;K$5,Fluxo!$D:$D,$D157)</f>
        <v>0</v>
      </c>
      <c r="L157" s="18">
        <f>SUMIFS(Fluxo!$N:$N,Fluxo!$S:$S,"&gt;"&amp;K$5,Fluxo!$S:$S,"&lt;="&amp;L$5,Fluxo!$D:$D,$D157)</f>
        <v>0</v>
      </c>
      <c r="M157" s="18">
        <f>SUMIFS(Fluxo!$N:$N,Fluxo!$S:$S,"&gt;"&amp;L$5,Fluxo!$S:$S,"&lt;="&amp;M$5,Fluxo!$D:$D,$D157)</f>
        <v>0</v>
      </c>
      <c r="N157" s="18">
        <f>SUMIFS(Fluxo!$N:$N,Fluxo!$S:$S,"&gt;"&amp;M$5,Fluxo!$S:$S,"&lt;="&amp;N$5,Fluxo!$D:$D,$D157)</f>
        <v>0</v>
      </c>
      <c r="O157" s="18">
        <f>SUMIFS(Fluxo!$N:$N,Fluxo!$S:$S,"&gt;"&amp;N$5,Fluxo!$S:$S,"&lt;="&amp;O$5,Fluxo!$D:$D,$D157)</f>
        <v>0</v>
      </c>
      <c r="P157" s="18">
        <f>SUMIFS(Fluxo!$N:$N,Fluxo!$S:$S,"&gt;"&amp;O$5,Fluxo!$S:$S,"&lt;="&amp;P$5,Fluxo!$D:$D,$D157)</f>
        <v>0</v>
      </c>
      <c r="Q157" s="18">
        <f>SUMIFS(Fluxo!$N:$N,Fluxo!$S:$S,"&gt;"&amp;P$5,Fluxo!$S:$S,"&lt;="&amp;Q$5,Fluxo!$D:$D,$D157)</f>
        <v>0</v>
      </c>
      <c r="R157" s="18">
        <f>SUMIFS(Fluxo!$N:$N,Fluxo!$S:$S,"&gt;"&amp;Q$5,Fluxo!$S:$S,"&lt;="&amp;R$5,Fluxo!$D:$D,$D157)</f>
        <v>0</v>
      </c>
      <c r="S157" s="18">
        <f>SUMIFS(Fluxo!$N:$N,Fluxo!$S:$S,"&gt;"&amp;R$5,Fluxo!$S:$S,"&lt;="&amp;S$5,Fluxo!$D:$D,$D157)</f>
        <v>0</v>
      </c>
      <c r="T157" s="18">
        <f>SUMIFS(Fluxo!$N:$N,Fluxo!$S:$S,"&gt;"&amp;S$5,Fluxo!$S:$S,"&lt;="&amp;T$5,Fluxo!$D:$D,$D157)</f>
        <v>0</v>
      </c>
      <c r="U157" s="18">
        <f>SUMIFS(Fluxo!$N:$N,Fluxo!$S:$S,"&gt;"&amp;T$5,Fluxo!$S:$S,"&lt;="&amp;U$5,Fluxo!$D:$D,$D157)</f>
        <v>20000</v>
      </c>
      <c r="V157" s="18">
        <f>SUMIFS(Fluxo!$N:$N,Fluxo!$S:$S,"&gt;"&amp;U$5,Fluxo!$S:$S,"&lt;="&amp;V$5,Fluxo!$D:$D,$D157)</f>
        <v>0</v>
      </c>
      <c r="W157" s="18">
        <f>SUMIFS(Fluxo!$N:$N,Fluxo!$S:$S,"&gt;"&amp;V$5,Fluxo!$S:$S,"&lt;="&amp;W$5,Fluxo!$D:$D,$D157)</f>
        <v>58941.42</v>
      </c>
      <c r="X157" s="18">
        <f>SUMIFS(Fluxo!$N:$N,Fluxo!$S:$S,"&gt;"&amp;W$5,Fluxo!$S:$S,"&lt;="&amp;X$5,Fluxo!$D:$D,$D157)</f>
        <v>29622.7</v>
      </c>
      <c r="Y157" s="18">
        <f>SUMIFS(Fluxo!$N:$N,Fluxo!$S:$S,"&gt;"&amp;X$5,Fluxo!$S:$S,"&lt;="&amp;Y$5,Fluxo!$D:$D,$D157)</f>
        <v>29878.15</v>
      </c>
      <c r="Z157" s="18">
        <f>SUMIFS(Fluxo!$N:$N,Fluxo!$S:$S,"&gt;"&amp;Y$5,Fluxo!$S:$S,"&lt;="&amp;Z$5,Fluxo!$D:$D,$D157)</f>
        <v>9576.0300000000007</v>
      </c>
      <c r="AA157" s="18">
        <f>SUMIFS(Fluxo!$N:$N,Fluxo!$S:$S,"&gt;"&amp;Z$5,Fluxo!$S:$S,"&lt;="&amp;AA$5,Fluxo!$D:$D,$D157)</f>
        <v>9645.27</v>
      </c>
      <c r="AB157" s="18">
        <f>SUMIFS(Fluxo!$N:$N,Fluxo!$S:$S,"&gt;"&amp;AA$5,Fluxo!$S:$S,"&lt;="&amp;AB$5,Fluxo!$D:$D,$D157)</f>
        <v>9712.5300000000007</v>
      </c>
      <c r="AC157" s="18">
        <f>SUMIFS(Fluxo!$N:$N,Fluxo!$S:$S,"&gt;"&amp;AB$5,Fluxo!$S:$S,"&lt;="&amp;AC$5,Fluxo!$D:$D,$D157)</f>
        <v>9712.5300000000007</v>
      </c>
      <c r="AD157" s="18">
        <f>SUMIFS(Fluxo!$N:$N,Fluxo!$S:$S,"&gt;"&amp;AC$5,Fluxo!$S:$S,"&lt;="&amp;AD$5,Fluxo!$D:$D,$D157)</f>
        <v>9712.5300000000007</v>
      </c>
      <c r="AE157" s="18">
        <f>SUMIFS(Fluxo!$N:$N,Fluxo!$S:$S,"&gt;"&amp;AD$5,Fluxo!$S:$S,"&lt;="&amp;AE$5,Fluxo!$D:$D,$D157)</f>
        <v>9712.5300000000007</v>
      </c>
      <c r="AF157" s="18">
        <f>SUMIFS(Fluxo!$N:$N,Fluxo!$S:$S,"&gt;"&amp;AE$5,Fluxo!$S:$S,"&lt;="&amp;AF$5,Fluxo!$D:$D,$D157)</f>
        <v>9712.5300000000007</v>
      </c>
      <c r="AG157" s="18">
        <f>SUMIFS(Fluxo!$N:$N,Fluxo!$S:$S,"&gt;"&amp;AF$5,Fluxo!$S:$S,"&lt;="&amp;AG$5,Fluxo!$D:$D,$D157)</f>
        <v>9712.5300000000007</v>
      </c>
      <c r="AH157" s="18">
        <f>SUMIFS(Fluxo!$N:$N,Fluxo!$S:$S,"&gt;"&amp;AG$5,Fluxo!$S:$S,"&lt;="&amp;AH$5,Fluxo!$D:$D,$D157)</f>
        <v>9712.5300000000007</v>
      </c>
      <c r="AI157" s="18">
        <f>SUMIFS(Fluxo!$N:$N,Fluxo!$S:$S,"&gt;"&amp;AH$5,Fluxo!$S:$S,"&lt;="&amp;AI$5,Fluxo!$D:$D,$D157)</f>
        <v>9712.5300000000007</v>
      </c>
      <c r="AJ157" s="18">
        <f>SUMIFS(Fluxo!$N:$N,Fluxo!$S:$S,"&gt;"&amp;AI$5,Fluxo!$S:$S,"&lt;="&amp;AJ$5,Fluxo!$D:$D,$D157)</f>
        <v>9712.5300000000007</v>
      </c>
      <c r="AK157" s="18">
        <f>SUMIFS(Fluxo!$N:$N,Fluxo!$S:$S,"&gt;"&amp;AJ$5,Fluxo!$S:$S,"&lt;="&amp;AK$5,Fluxo!$D:$D,$D157)</f>
        <v>9712.5300000000007</v>
      </c>
      <c r="AL157" s="18">
        <f>SUMIFS(Fluxo!$N:$N,Fluxo!$S:$S,"&gt;"&amp;AK$5,Fluxo!$S:$S,"&lt;="&amp;AL$5,Fluxo!$D:$D,$D157)</f>
        <v>9712.5300000000007</v>
      </c>
      <c r="AM157" s="18">
        <f>SUMIFS(Fluxo!$N:$N,Fluxo!$S:$S,"&gt;"&amp;AL$5,Fluxo!$S:$S,"&lt;="&amp;AM$5,Fluxo!$D:$D,$D157)</f>
        <v>9712.5300000000007</v>
      </c>
      <c r="AN157" s="18">
        <f>SUMIFS(Fluxo!$N:$N,Fluxo!$S:$S,"&gt;"&amp;AM$5,Fluxo!$S:$S,"&lt;="&amp;AN$5,Fluxo!$D:$D,$D157)</f>
        <v>9712.5300000000007</v>
      </c>
      <c r="AO157" s="18">
        <f>SUMIFS(Fluxo!$N:$N,Fluxo!$S:$S,"&gt;"&amp;AN$5,Fluxo!$S:$S,"&lt;="&amp;AO$5,Fluxo!$D:$D,$D157)</f>
        <v>9712.5300000000007</v>
      </c>
      <c r="AP157" s="18">
        <f>SUMIFS(Fluxo!$N:$N,Fluxo!$S:$S,"&gt;"&amp;AO$5,Fluxo!$S:$S,"&lt;="&amp;AP$5,Fluxo!$D:$D,$D157)</f>
        <v>9712.5300000000007</v>
      </c>
      <c r="AQ157" s="18">
        <f>SUMIFS(Fluxo!$N:$N,Fluxo!$S:$S,"&gt;"&amp;AP$5,Fluxo!$S:$S,"&lt;="&amp;AQ$5,Fluxo!$D:$D,$D157)</f>
        <v>9712.5300000000007</v>
      </c>
      <c r="AR157" s="18">
        <f>SUMIFS(Fluxo!$N:$N,Fluxo!$S:$S,"&gt;"&amp;AQ$5,Fluxo!$S:$S,"&lt;="&amp;AR$5,Fluxo!$D:$D,$D157)</f>
        <v>9712.5300000000007</v>
      </c>
      <c r="AS157" s="18">
        <f>SUMIFS(Fluxo!$N:$N,Fluxo!$S:$S,"&gt;"&amp;AR$5,Fluxo!$S:$S,"&lt;="&amp;AS$5,Fluxo!$D:$D,$D157)</f>
        <v>9712.5300000000007</v>
      </c>
      <c r="AT157" s="18">
        <f>SUMIFS(Fluxo!$N:$N,Fluxo!$S:$S,"&gt;"&amp;AS$5,Fluxo!$S:$S,"&lt;="&amp;AT$5,Fluxo!$D:$D,$D157)</f>
        <v>9712.5300000000007</v>
      </c>
      <c r="AU157" s="18">
        <f>SUMIFS(Fluxo!$N:$N,Fluxo!$S:$S,"&gt;"&amp;AT$5,Fluxo!$S:$S,"&lt;="&amp;AU$5,Fluxo!$D:$D,$D157)</f>
        <v>9712.5300000000007</v>
      </c>
      <c r="AV157" s="18">
        <f>SUMIFS(Fluxo!$N:$N,Fluxo!$S:$S,"&gt;"&amp;AU$5,Fluxo!$S:$S,"&lt;="&amp;AV$5,Fluxo!$D:$D,$D157)</f>
        <v>0</v>
      </c>
      <c r="AW157" s="18">
        <f>SUMIFS(Fluxo!$N:$N,Fluxo!$S:$S,"&gt;"&amp;AV$5,Fluxo!$S:$S,"&lt;="&amp;AW$5,Fluxo!$D:$D,$D157)</f>
        <v>0</v>
      </c>
      <c r="AX157" s="18">
        <f>SUMIFS(Fluxo!$N:$N,Fluxo!$S:$S,"&gt;"&amp;AW$5,Fluxo!$S:$S,"&lt;="&amp;AX$5,Fluxo!$D:$D,$D157)</f>
        <v>228.77</v>
      </c>
      <c r="AY157" s="18">
        <f>SUMIFS(Fluxo!$N:$N,Fluxo!$S:$S,"&gt;"&amp;AX$5,Fluxo!$S:$S,"&lt;="&amp;AY$5,Fluxo!$D:$D,$D157)</f>
        <v>0</v>
      </c>
      <c r="AZ157" s="18">
        <f>SUMIFS(Fluxo!$N:$N,Fluxo!$S:$S,"&gt;"&amp;AY$5,Fluxo!$S:$S,"&lt;="&amp;AZ$5,Fluxo!$D:$D,$D157)</f>
        <v>0</v>
      </c>
      <c r="BA157" s="18">
        <f>SUMIFS(Fluxo!$N:$N,Fluxo!$S:$S,"&gt;"&amp;AZ$5,Fluxo!$S:$S,"&lt;="&amp;BA$5,Fluxo!$D:$D,$D157)</f>
        <v>0</v>
      </c>
      <c r="BB157" s="18">
        <f>SUMIFS(Fluxo!$N:$N,Fluxo!$S:$S,"&gt;"&amp;BA$5,Fluxo!$S:$S,"&lt;="&amp;BB$5,Fluxo!$D:$D,$D157)</f>
        <v>0</v>
      </c>
      <c r="BC157" s="18">
        <f>SUMIFS(Fluxo!$N:$N,Fluxo!$S:$S,"&gt;"&amp;BB$5,Fluxo!$S:$S,"&lt;="&amp;BC$5,Fluxo!$D:$D,$D157)</f>
        <v>0</v>
      </c>
      <c r="BD157" s="18">
        <f>SUMIFS(Fluxo!$N:$N,Fluxo!$S:$S,"&gt;"&amp;BC$5,Fluxo!$S:$S,"&lt;="&amp;BD$5,Fluxo!$D:$D,$D157)</f>
        <v>0</v>
      </c>
      <c r="BE157" s="18">
        <f>SUMIFS(Fluxo!$N:$N,Fluxo!$S:$S,"&gt;"&amp;BD$5,Fluxo!$S:$S,"&lt;="&amp;BE$5,Fluxo!$D:$D,$D157)</f>
        <v>0</v>
      </c>
      <c r="BF157" s="18">
        <f>SUMIFS(Fluxo!$N:$N,Fluxo!$S:$S,"&gt;"&amp;BE$5,Fluxo!$S:$S,"&lt;="&amp;BF$5,Fluxo!$D:$D,$D157)</f>
        <v>0</v>
      </c>
      <c r="BG157" s="18">
        <f>SUMIFS(Fluxo!$N:$N,Fluxo!$S:$S,"&gt;"&amp;BF$5,Fluxo!$S:$S,"&lt;="&amp;BG$5,Fluxo!$D:$D,$D157)</f>
        <v>0</v>
      </c>
      <c r="BH157" s="18">
        <f>SUMIFS(Fluxo!$N:$N,Fluxo!$S:$S,"&gt;"&amp;BG$5,Fluxo!$S:$S,"&lt;="&amp;BH$5,Fluxo!$D:$D,$D157)</f>
        <v>0</v>
      </c>
      <c r="BI157" s="18">
        <f>SUMIFS(Fluxo!$N:$N,Fluxo!$S:$S,"&gt;"&amp;BH$5,Fluxo!$S:$S,"&lt;="&amp;BI$5,Fluxo!$D:$D,$D157)</f>
        <v>0</v>
      </c>
      <c r="BJ157" s="18">
        <f>SUMIFS(Fluxo!$N:$N,Fluxo!$S:$S,"&gt;"&amp;BI$5,Fluxo!$S:$S,"&lt;="&amp;BJ$5,Fluxo!$D:$D,$D157)</f>
        <v>0</v>
      </c>
      <c r="BK157" s="18">
        <f>SUMIFS(Fluxo!$N:$N,Fluxo!$S:$S,"&gt;"&amp;BJ$5,Fluxo!$S:$S,"&lt;="&amp;BK$5,Fluxo!$D:$D,$D157)</f>
        <v>0</v>
      </c>
      <c r="BL157" s="18">
        <f>SUMIFS(Fluxo!$N:$N,Fluxo!$S:$S,"&gt;"&amp;BK$5,Fluxo!$S:$S,"&lt;="&amp;BL$5,Fluxo!$D:$D,$D157)</f>
        <v>0</v>
      </c>
      <c r="BM157" s="18">
        <f>SUMIFS(Fluxo!$N:$N,Fluxo!$S:$S,"&gt;"&amp;BL$5,Fluxo!$S:$S,"&lt;="&amp;BM$5,Fluxo!$D:$D,$D157)</f>
        <v>0</v>
      </c>
      <c r="BN157" s="18">
        <f>SUMIFS(Fluxo!$N:$N,Fluxo!$S:$S,"&gt;"&amp;BM$5,Fluxo!$S:$S,"&lt;="&amp;BN$5,Fluxo!$D:$D,$D157)</f>
        <v>0</v>
      </c>
      <c r="BO157" s="18">
        <f>SUMIFS(Fluxo!$N:$N,Fluxo!$S:$S,"&gt;"&amp;BN$5,Fluxo!$S:$S,"&lt;="&amp;BO$5,Fluxo!$D:$D,$D157)</f>
        <v>0</v>
      </c>
      <c r="BP157" s="18">
        <f>SUMIFS(Fluxo!$N:$N,Fluxo!$S:$S,"&gt;"&amp;BO$5,Fluxo!$S:$S,"&lt;="&amp;BP$5,Fluxo!$D:$D,$D157)</f>
        <v>0</v>
      </c>
      <c r="BQ157" s="18">
        <f>SUMIFS(Fluxo!$N:$N,Fluxo!$S:$S,"&gt;"&amp;BP$5,Fluxo!$S:$S,"&lt;="&amp;BQ$5,Fluxo!$D:$D,$D157)</f>
        <v>0</v>
      </c>
      <c r="BR157" s="18">
        <f>SUMIFS(Fluxo!$N:$N,Fluxo!$S:$S,"&gt;"&amp;BQ$5,Fluxo!$S:$S,"&lt;="&amp;BR$5,Fluxo!$D:$D,$D157)</f>
        <v>0</v>
      </c>
      <c r="BS157" s="18">
        <f>SUMIFS(Fluxo!$N:$N,Fluxo!$S:$S,"&gt;"&amp;BR$5,Fluxo!$S:$S,"&lt;="&amp;BS$5,Fluxo!$D:$D,$D157)</f>
        <v>0</v>
      </c>
      <c r="BT157" s="18">
        <f>SUMIFS(Fluxo!$N:$N,Fluxo!$S:$S,"&gt;"&amp;BS$5,Fluxo!$S:$S,"&lt;="&amp;BT$5,Fluxo!$D:$D,$D157)</f>
        <v>0</v>
      </c>
      <c r="BU157" s="18">
        <f>SUMIFS(Fluxo!$N:$N,Fluxo!$S:$S,"&gt;"&amp;BT$5,Fluxo!$S:$S,"&lt;="&amp;BU$5,Fluxo!$D:$D,$D157)</f>
        <v>0</v>
      </c>
      <c r="BV157" s="18">
        <f>SUMIFS(Fluxo!$N:$N,Fluxo!$S:$S,"&gt;"&amp;BU$5,Fluxo!$S:$S,"&lt;="&amp;BV$5,Fluxo!$D:$D,$D157)</f>
        <v>0</v>
      </c>
      <c r="BW157" s="18">
        <f>SUMIFS(Fluxo!$N:$N,Fluxo!$S:$S,"&gt;"&amp;BV$5,Fluxo!$S:$S,"&lt;="&amp;BW$5,Fluxo!$D:$D,$D157)</f>
        <v>0</v>
      </c>
      <c r="BX157" s="18">
        <f>SUMIFS(Fluxo!$N:$N,Fluxo!$S:$S,"&gt;"&amp;BW$5,Fluxo!$S:$S,"&lt;="&amp;BX$5,Fluxo!$D:$D,$D157)</f>
        <v>0</v>
      </c>
      <c r="BY157" s="18">
        <f>SUMIFS(Fluxo!$N:$N,Fluxo!$S:$S,"&gt;"&amp;BX$5,Fluxo!$S:$S,"&lt;="&amp;BY$5,Fluxo!$D:$D,$D157)</f>
        <v>0</v>
      </c>
      <c r="BZ157" s="18">
        <f>SUMIFS(Fluxo!$N:$N,Fluxo!$S:$S,"&gt;"&amp;BY$5,Fluxo!$S:$S,"&lt;="&amp;BZ$5,Fluxo!$D:$D,$D157)</f>
        <v>0</v>
      </c>
      <c r="CA157" s="18">
        <f>SUMIFS(Fluxo!$N:$N,Fluxo!$S:$S,"&gt;"&amp;BZ$5,Fluxo!$S:$S,"&lt;="&amp;CA$5,Fluxo!$D:$D,$D157)</f>
        <v>0</v>
      </c>
      <c r="CB157" s="18">
        <f>SUMIFS(Fluxo!$N:$N,Fluxo!$S:$S,"&gt;"&amp;CA$5,Fluxo!$S:$S,"&lt;="&amp;CB$5,Fluxo!$D:$D,$D157)</f>
        <v>0</v>
      </c>
      <c r="CC157" s="18">
        <f>SUMIFS(Fluxo!$N:$N,Fluxo!$S:$S,"&gt;"&amp;CB$5,Fluxo!$S:$S,"&lt;="&amp;CC$5,Fluxo!$D:$D,$D157)</f>
        <v>0</v>
      </c>
      <c r="CD157" s="18">
        <f>SUMIFS(Fluxo!$N:$N,Fluxo!$S:$S,"&gt;"&amp;CC$5,Fluxo!$S:$S,"&lt;="&amp;CD$5,Fluxo!$D:$D,$D157)</f>
        <v>0</v>
      </c>
      <c r="CE157" s="18">
        <f>SUMIFS(Fluxo!$N:$N,Fluxo!$S:$S,"&gt;"&amp;CD$5,Fluxo!$S:$S,"&lt;="&amp;CE$5,Fluxo!$D:$D,$D157)</f>
        <v>0</v>
      </c>
      <c r="CF157" s="18">
        <f>SUMIFS(Fluxo!$N:$N,Fluxo!$S:$S,"&gt;"&amp;CE$5,Fluxo!$S:$S,"&lt;="&amp;CF$5,Fluxo!$D:$D,$D157)</f>
        <v>0</v>
      </c>
      <c r="CG157" s="18">
        <f>SUMIFS(Fluxo!$N:$N,Fluxo!$S:$S,"&gt;"&amp;CF$5,Fluxo!$S:$S,"&lt;="&amp;CG$5,Fluxo!$D:$D,$D157)</f>
        <v>0</v>
      </c>
      <c r="CH157" s="18">
        <f>SUMIFS(Fluxo!$N:$N,Fluxo!$S:$S,"&gt;"&amp;CG$5,Fluxo!$S:$S,"&lt;="&amp;CH$5,Fluxo!$D:$D,$D157)</f>
        <v>0</v>
      </c>
      <c r="CI157" s="18">
        <f>SUMIFS(Fluxo!$N:$N,Fluxo!$S:$S,"&gt;"&amp;CH$5,Fluxo!$S:$S,"&lt;="&amp;CI$5,Fluxo!$D:$D,$D157)</f>
        <v>0</v>
      </c>
      <c r="CJ157" s="18">
        <f>SUMIFS(Fluxo!$N:$N,Fluxo!$S:$S,"&gt;"&amp;CI$5,Fluxo!$S:$S,"&lt;="&amp;CJ$5,Fluxo!$D:$D,$D157)</f>
        <v>0</v>
      </c>
      <c r="CK157" s="18">
        <f>SUMIFS(Fluxo!$N:$N,Fluxo!$S:$S,"&gt;"&amp;CJ$5,Fluxo!$S:$S,"&lt;="&amp;CK$5,Fluxo!$D:$D,$D157)</f>
        <v>0</v>
      </c>
      <c r="CL157" s="18">
        <f>SUMIFS(Fluxo!$N:$N,Fluxo!$S:$S,"&gt;"&amp;CK$5,Fluxo!$S:$S,"&lt;="&amp;CL$5,Fluxo!$D:$D,$D157)</f>
        <v>0</v>
      </c>
      <c r="CM157" s="18">
        <f>SUMIFS(Fluxo!$N:$N,Fluxo!$S:$S,"&gt;"&amp;CL$5,Fluxo!$S:$S,"&lt;="&amp;CM$5,Fluxo!$D:$D,$D157)</f>
        <v>0</v>
      </c>
      <c r="CN157" s="18">
        <f>SUMIFS(Fluxo!$N:$N,Fluxo!$S:$S,"&gt;"&amp;CM$5,Fluxo!$S:$S,"&lt;="&amp;CN$5,Fluxo!$D:$D,$D157)</f>
        <v>0</v>
      </c>
      <c r="CO157" s="18">
        <f>SUMIFS(Fluxo!$N:$N,Fluxo!$S:$S,"&gt;"&amp;CN$5,Fluxo!$S:$S,"&lt;="&amp;CO$5,Fluxo!$D:$D,$D157)</f>
        <v>0</v>
      </c>
      <c r="CP157" s="18">
        <f>SUMIFS(Fluxo!$N:$N,Fluxo!$S:$S,"&gt;"&amp;CO$5,Fluxo!$S:$S,"&lt;="&amp;CP$5,Fluxo!$D:$D,$D157)</f>
        <v>0</v>
      </c>
      <c r="CQ157" s="18">
        <f>SUMIFS(Fluxo!$N:$N,Fluxo!$S:$S,"&gt;"&amp;CP$5,Fluxo!$S:$S,"&lt;="&amp;CQ$5,Fluxo!$D:$D,$D157)</f>
        <v>0</v>
      </c>
      <c r="CR157" s="18">
        <f>SUMIFS(Fluxo!$N:$N,Fluxo!$S:$S,"&gt;"&amp;CQ$5,Fluxo!$S:$S,"&lt;="&amp;CR$5,Fluxo!$D:$D,$D157)</f>
        <v>0</v>
      </c>
      <c r="CS157" s="18">
        <f>SUMIFS(Fluxo!$N:$N,Fluxo!$S:$S,"&gt;"&amp;CR$5,Fluxo!$S:$S,"&lt;="&amp;CS$5,Fluxo!$D:$D,$D157)</f>
        <v>0</v>
      </c>
      <c r="CT157" s="18">
        <f>SUMIFS(Fluxo!$N:$N,Fluxo!$S:$S,"&gt;"&amp;CS$5,Fluxo!$S:$S,"&lt;="&amp;CT$5,Fluxo!$D:$D,$D157)</f>
        <v>0</v>
      </c>
      <c r="CU157" s="18">
        <f>SUMIFS(Fluxo!$N:$N,Fluxo!$S:$S,"&gt;"&amp;CT$5,Fluxo!$S:$S,"&lt;="&amp;CU$5,Fluxo!$D:$D,$D157)</f>
        <v>0</v>
      </c>
      <c r="CV157" s="18">
        <f>SUMIFS(Fluxo!$N:$N,Fluxo!$S:$S,"&gt;"&amp;CU$5,Fluxo!$S:$S,"&lt;="&amp;CV$5,Fluxo!$D:$D,$D157)</f>
        <v>0</v>
      </c>
      <c r="CW157" s="18">
        <f>SUMIFS(Fluxo!$N:$N,Fluxo!$S:$S,"&gt;"&amp;CV$5,Fluxo!$S:$S,"&lt;="&amp;CW$5,Fluxo!$D:$D,$D157)</f>
        <v>0</v>
      </c>
      <c r="CX157" s="18">
        <f>SUMIFS(Fluxo!$N:$N,Fluxo!$S:$S,"&gt;"&amp;CW$5,Fluxo!$S:$S,"&lt;="&amp;CX$5,Fluxo!$D:$D,$D157)</f>
        <v>0</v>
      </c>
      <c r="CY157" s="18">
        <f>SUMIFS(Fluxo!$N:$N,Fluxo!$S:$S,"&gt;"&amp;CX$5,Fluxo!$S:$S,"&lt;="&amp;CY$5,Fluxo!$D:$D,$D157)</f>
        <v>0</v>
      </c>
      <c r="CZ157" s="18">
        <f>SUMIFS(Fluxo!$N:$N,Fluxo!$S:$S,"&gt;"&amp;CY$5,Fluxo!$S:$S,"&lt;="&amp;CZ$5,Fluxo!$D:$D,$D157)</f>
        <v>0</v>
      </c>
      <c r="DA157" s="18">
        <f>SUMIFS(Fluxo!$N:$N,Fluxo!$S:$S,"&gt;"&amp;CZ$5,Fluxo!$S:$S,"&lt;="&amp;DA$5,Fluxo!$D:$D,$D157)</f>
        <v>0</v>
      </c>
      <c r="DB157" s="18">
        <f>SUMIFS(Fluxo!$N:$N,Fluxo!$S:$S,"&gt;"&amp;DA$5,Fluxo!$S:$S,"&lt;="&amp;DB$5,Fluxo!$D:$D,$D157)</f>
        <v>0</v>
      </c>
      <c r="DC157" s="18">
        <f>SUMIFS(Fluxo!$N:$N,Fluxo!$S:$S,"&gt;"&amp;DB$5,Fluxo!$S:$S,"&lt;="&amp;DC$5,Fluxo!$D:$D,$D157)</f>
        <v>0</v>
      </c>
      <c r="DD157" s="18">
        <f>SUMIFS(Fluxo!$N:$N,Fluxo!$S:$S,"&gt;"&amp;DC$5,Fluxo!$S:$S,"&lt;="&amp;DD$5,Fluxo!$D:$D,$D157)</f>
        <v>0</v>
      </c>
      <c r="DE157" s="18">
        <f>SUMIFS(Fluxo!$N:$N,Fluxo!$S:$S,"&gt;"&amp;DD$5,Fluxo!$S:$S,"&lt;="&amp;DE$5,Fluxo!$D:$D,$D157)</f>
        <v>0</v>
      </c>
      <c r="DF157" s="18">
        <f>SUMIFS(Fluxo!$N:$N,Fluxo!$S:$S,"&gt;"&amp;DE$5,Fluxo!$S:$S,"&lt;="&amp;DF$5,Fluxo!$D:$D,$D157)</f>
        <v>0</v>
      </c>
      <c r="DG157" s="18">
        <f>SUMIFS(Fluxo!$N:$N,Fluxo!$S:$S,"&gt;"&amp;DF$5,Fluxo!$S:$S,"&lt;="&amp;DG$5,Fluxo!$D:$D,$D157)</f>
        <v>0</v>
      </c>
      <c r="DH157" s="18">
        <f>SUMIFS(Fluxo!$N:$N,Fluxo!$S:$S,"&gt;"&amp;DG$5,Fluxo!$S:$S,"&lt;="&amp;DH$5,Fluxo!$D:$D,$D157)</f>
        <v>0</v>
      </c>
      <c r="DI157" s="18">
        <f>SUMIFS(Fluxo!$N:$N,Fluxo!$S:$S,"&gt;"&amp;DH$5,Fluxo!$S:$S,"&lt;="&amp;DI$5,Fluxo!$D:$D,$D157)</f>
        <v>0</v>
      </c>
      <c r="DJ157" s="18">
        <f>SUMIFS(Fluxo!$N:$N,Fluxo!$S:$S,"&gt;"&amp;DI$5,Fluxo!$S:$S,"&lt;="&amp;DJ$5,Fluxo!$D:$D,$D157)</f>
        <v>0</v>
      </c>
      <c r="DK157" s="18">
        <f>SUMIFS(Fluxo!$N:$N,Fluxo!$S:$S,"&gt;"&amp;DJ$5,Fluxo!$S:$S,"&lt;="&amp;DK$5,Fluxo!$D:$D,$D157)</f>
        <v>0</v>
      </c>
      <c r="DL157" s="18">
        <f>SUMIFS(Fluxo!$N:$N,Fluxo!$S:$S,"&gt;"&amp;DK$5,Fluxo!$S:$S,"&lt;="&amp;DL$5,Fluxo!$D:$D,$D157)</f>
        <v>0</v>
      </c>
      <c r="DM157" s="18">
        <f>SUMIFS(Fluxo!$N:$N,Fluxo!$S:$S,"&gt;"&amp;DL$5,Fluxo!$S:$S,"&lt;="&amp;DM$5,Fluxo!$D:$D,$D157)</f>
        <v>0</v>
      </c>
      <c r="DN157" s="18">
        <f>SUMIFS(Fluxo!$N:$N,Fluxo!$S:$S,"&gt;"&amp;DM$5,Fluxo!$S:$S,"&lt;="&amp;DN$5,Fluxo!$D:$D,$D157)</f>
        <v>0</v>
      </c>
      <c r="DO157" s="18">
        <f>SUMIFS(Fluxo!$N:$N,Fluxo!$S:$S,"&gt;"&amp;DN$5,Fluxo!$S:$S,"&lt;="&amp;DO$5,Fluxo!$D:$D,$D157)</f>
        <v>0</v>
      </c>
      <c r="DP157" s="18">
        <f>SUMIFS(Fluxo!$N:$N,Fluxo!$S:$S,"&gt;"&amp;DO$5,Fluxo!$S:$S,"&lt;="&amp;DP$5,Fluxo!$D:$D,$D157)</f>
        <v>0</v>
      </c>
      <c r="DQ157" s="18">
        <f>SUMIFS(Fluxo!$N:$N,Fluxo!$S:$S,"&gt;"&amp;DP$5,Fluxo!$S:$S,"&lt;="&amp;DQ$5,Fluxo!$D:$D,$D157)</f>
        <v>0</v>
      </c>
      <c r="DR157" s="18">
        <f>SUMIFS(Fluxo!$N:$N,Fluxo!$S:$S,"&gt;"&amp;DQ$5,Fluxo!$S:$S,"&lt;="&amp;DR$5,Fluxo!$D:$D,$D157)</f>
        <v>0</v>
      </c>
      <c r="DS157" s="18">
        <f>SUMIFS(Fluxo!$N:$N,Fluxo!$S:$S,"&gt;"&amp;DR$5,Fluxo!$S:$S,"&lt;="&amp;DS$5,Fluxo!$D:$D,$D157)</f>
        <v>0</v>
      </c>
      <c r="DT157" s="18">
        <f>SUMIFS(Fluxo!$N:$N,Fluxo!$S:$S,"&gt;"&amp;DS$5,Fluxo!$S:$S,"&lt;="&amp;DT$5,Fluxo!$D:$D,$D157)</f>
        <v>0</v>
      </c>
      <c r="DU157" s="18">
        <f>SUMIFS(Fluxo!$N:$N,Fluxo!$S:$S,"&gt;"&amp;DT$5,Fluxo!$S:$S,"&lt;="&amp;DU$5,Fluxo!$D:$D,$D157)</f>
        <v>0</v>
      </c>
      <c r="DV157" s="18">
        <f>SUMIFS(Fluxo!$N:$N,Fluxo!$S:$S,"&gt;"&amp;DU$5,Fluxo!$S:$S,"&lt;="&amp;DV$5,Fluxo!$D:$D,$D157)</f>
        <v>0</v>
      </c>
      <c r="DW157" s="18">
        <f>SUMIFS(Fluxo!$N:$N,Fluxo!$S:$S,"&gt;"&amp;DV$5,Fluxo!$S:$S,"&lt;="&amp;DW$5,Fluxo!$D:$D,$D157)</f>
        <v>0</v>
      </c>
      <c r="DX157" s="18">
        <f>SUMIFS(Fluxo!$N:$N,Fluxo!$S:$S,"&gt;"&amp;DW$5,Fluxo!$S:$S,"&lt;="&amp;DX$5,Fluxo!$D:$D,$D157)</f>
        <v>0</v>
      </c>
      <c r="DY157" s="18">
        <f>SUMIFS(Fluxo!$N:$N,Fluxo!$S:$S,"&gt;"&amp;DX$5,Fluxo!$S:$S,"&lt;="&amp;DY$5,Fluxo!$D:$D,$D157)</f>
        <v>0</v>
      </c>
      <c r="DZ157" s="18">
        <f>SUMIFS(Fluxo!$N:$N,Fluxo!$S:$S,"&gt;"&amp;DY$5,Fluxo!$S:$S,"&lt;="&amp;DZ$5,Fluxo!$D:$D,$D157)</f>
        <v>0</v>
      </c>
      <c r="EA157" s="18">
        <f>SUMIFS(Fluxo!$N:$N,Fluxo!$S:$S,"&gt;"&amp;DZ$5,Fluxo!$S:$S,"&lt;="&amp;EA$5,Fluxo!$D:$D,$D157)</f>
        <v>0</v>
      </c>
      <c r="EB157" s="18">
        <f>SUMIFS(Fluxo!$N:$N,Fluxo!$S:$S,"&gt;"&amp;EA$5,Fluxo!$S:$S,"&lt;="&amp;EB$5,Fluxo!$D:$D,$D157)</f>
        <v>0</v>
      </c>
      <c r="EC157" s="18">
        <f>SUMIFS(Fluxo!$N:$N,Fluxo!$S:$S,"&gt;"&amp;EB$5,Fluxo!$S:$S,"&lt;="&amp;EC$5,Fluxo!$D:$D,$D157)</f>
        <v>0</v>
      </c>
      <c r="ED157" s="18">
        <f>SUMIFS(Fluxo!$N:$N,Fluxo!$S:$S,"&gt;"&amp;EC$5,Fluxo!$S:$S,"&lt;="&amp;ED$5,Fluxo!$D:$D,$D157)</f>
        <v>0</v>
      </c>
      <c r="EE157" s="18">
        <f>SUMIFS(Fluxo!$N:$N,Fluxo!$S:$S,"&gt;"&amp;ED$5,Fluxo!$S:$S,"&lt;="&amp;EE$5,Fluxo!$D:$D,$D157)</f>
        <v>0</v>
      </c>
      <c r="EF157" s="18">
        <f>SUMIFS(Fluxo!$N:$N,Fluxo!$S:$S,"&gt;"&amp;EE$5,Fluxo!$S:$S,"&lt;="&amp;EF$5,Fluxo!$D:$D,$D157)</f>
        <v>0</v>
      </c>
      <c r="EG157" s="18">
        <f>SUMIFS(Fluxo!$N:$N,Fluxo!$S:$S,"&gt;"&amp;EF$5,Fluxo!$S:$S,"&lt;="&amp;EG$5,Fluxo!$D:$D,$D157)</f>
        <v>0</v>
      </c>
      <c r="EH157" s="18">
        <f>SUMIFS(Fluxo!$N:$N,Fluxo!$S:$S,"&gt;"&amp;EG$5,Fluxo!$S:$S,"&lt;="&amp;EH$5,Fluxo!$D:$D,$D157)</f>
        <v>0</v>
      </c>
      <c r="EI157" s="18">
        <f>SUMIFS(Fluxo!$N:$N,Fluxo!$S:$S,"&gt;"&amp;EH$5,Fluxo!$S:$S,"&lt;="&amp;EI$5,Fluxo!$D:$D,$D157)</f>
        <v>0</v>
      </c>
      <c r="EJ157" s="18">
        <f>SUMIFS(Fluxo!$N:$N,Fluxo!$S:$S,"&gt;"&amp;EI$5,Fluxo!$S:$S,"&lt;="&amp;EJ$5,Fluxo!$D:$D,$D157)</f>
        <v>0</v>
      </c>
      <c r="EK157" s="18">
        <f>SUMIFS(Fluxo!$N:$N,Fluxo!$S:$S,"&gt;"&amp;EJ$5,Fluxo!$S:$S,"&lt;="&amp;EK$5,Fluxo!$D:$D,$D157)</f>
        <v>0</v>
      </c>
      <c r="EL157" s="18">
        <f>SUMIFS(Fluxo!$N:$N,Fluxo!$S:$S,"&gt;"&amp;EK$5,Fluxo!$S:$S,"&lt;="&amp;EL$5,Fluxo!$D:$D,$D157)</f>
        <v>0</v>
      </c>
      <c r="EM157" s="18">
        <f>SUMIFS(Fluxo!$N:$N,Fluxo!$S:$S,"&gt;"&amp;EL$5,Fluxo!$S:$S,"&lt;="&amp;EM$5,Fluxo!$D:$D,$D157)</f>
        <v>0</v>
      </c>
      <c r="EN157" s="18">
        <f>SUMIFS(Fluxo!$N:$N,Fluxo!$S:$S,"&gt;"&amp;EM$5,Fluxo!$S:$S,"&lt;="&amp;EN$5,Fluxo!$D:$D,$D157)</f>
        <v>0</v>
      </c>
      <c r="EO157" s="18">
        <f>SUMIFS(Fluxo!$N:$N,Fluxo!$S:$S,"&gt;"&amp;EN$5,Fluxo!$S:$S,"&lt;="&amp;EO$5,Fluxo!$D:$D,$D157)</f>
        <v>0</v>
      </c>
      <c r="EP157" s="18">
        <f>SUMIFS(Fluxo!$N:$N,Fluxo!$S:$S,"&gt;"&amp;EO$5,Fluxo!$S:$S,"&lt;="&amp;EP$5,Fluxo!$D:$D,$D157)</f>
        <v>0</v>
      </c>
      <c r="EQ157" s="18">
        <f>SUMIFS(Fluxo!$N:$N,Fluxo!$S:$S,"&gt;"&amp;EP$5,Fluxo!$S:$S,"&lt;="&amp;EQ$5,Fluxo!$D:$D,$D157)</f>
        <v>0</v>
      </c>
      <c r="ER157" s="18">
        <f>SUMIFS(Fluxo!$N:$N,Fluxo!$S:$S,"&gt;"&amp;EQ$5,Fluxo!$S:$S,"&lt;="&amp;ER$5,Fluxo!$D:$D,$D157)</f>
        <v>0</v>
      </c>
      <c r="ES157" s="18">
        <f>SUMIFS(Fluxo!$N:$N,Fluxo!$S:$S,"&gt;"&amp;ER$5,Fluxo!$S:$S,"&lt;="&amp;ES$5,Fluxo!$D:$D,$D157)</f>
        <v>0</v>
      </c>
      <c r="ET157" s="18">
        <f>SUMIFS(Fluxo!$N:$N,Fluxo!$S:$S,"&gt;"&amp;ES$5,Fluxo!$S:$S,"&lt;="&amp;ET$5,Fluxo!$D:$D,$D157)</f>
        <v>0</v>
      </c>
      <c r="EU157" s="18">
        <f>SUMIFS(Fluxo!$N:$N,Fluxo!$S:$S,"&gt;"&amp;ET$5,Fluxo!$S:$S,"&lt;="&amp;EU$5,Fluxo!$D:$D,$D157)</f>
        <v>0</v>
      </c>
      <c r="EV157" s="18">
        <f>SUMIFS(Fluxo!$N:$N,Fluxo!$S:$S,"&gt;"&amp;EU$5,Fluxo!$S:$S,"&lt;="&amp;EV$5,Fluxo!$D:$D,$D157)</f>
        <v>0</v>
      </c>
      <c r="EW157" s="18">
        <f>SUMIFS(Fluxo!$N:$N,Fluxo!$S:$S,"&gt;"&amp;EV$5,Fluxo!$S:$S,"&lt;="&amp;EW$5,Fluxo!$D:$D,$D157)</f>
        <v>0</v>
      </c>
      <c r="EX157" s="18">
        <f>SUMIFS(Fluxo!$N:$N,Fluxo!$S:$S,"&gt;"&amp;EW$5,Fluxo!$S:$S,"&lt;="&amp;EX$5,Fluxo!$D:$D,$D157)</f>
        <v>0</v>
      </c>
      <c r="EY157" s="18">
        <f>SUMIFS(Fluxo!$N:$N,Fluxo!$S:$S,"&gt;"&amp;EX$5,Fluxo!$S:$S,"&lt;="&amp;EY$5,Fluxo!$D:$D,$D157)</f>
        <v>0</v>
      </c>
      <c r="EZ157" s="18">
        <f>SUMIFS(Fluxo!$N:$N,Fluxo!$S:$S,"&gt;"&amp;EY$5,Fluxo!$S:$S,"&lt;="&amp;EZ$5,Fluxo!$D:$D,$D157)</f>
        <v>0</v>
      </c>
      <c r="FA157" s="18">
        <f>SUMIFS(Fluxo!$N:$N,Fluxo!$S:$S,"&gt;"&amp;EZ$5,Fluxo!$S:$S,"&lt;="&amp;FA$5,Fluxo!$D:$D,$D157)</f>
        <v>0</v>
      </c>
      <c r="FB157" s="18">
        <f>SUMIFS(Fluxo!$N:$N,Fluxo!$S:$S,"&gt;"&amp;FA$5,Fluxo!$S:$S,"&lt;="&amp;FB$5,Fluxo!$D:$D,$D157)</f>
        <v>0</v>
      </c>
      <c r="FC157" s="18">
        <f>SUMIFS(Fluxo!$N:$N,Fluxo!$S:$S,"&gt;"&amp;FB$5,Fluxo!$S:$S,"&lt;="&amp;FC$5,Fluxo!$D:$D,$D157)</f>
        <v>0</v>
      </c>
      <c r="FD157" s="18">
        <f>SUMIFS(Fluxo!$N:$N,Fluxo!$S:$S,"&gt;"&amp;FC$5,Fluxo!$S:$S,"&lt;="&amp;FD$5,Fluxo!$D:$D,$D157)</f>
        <v>0</v>
      </c>
      <c r="FE157" s="18">
        <f>SUMIFS(Fluxo!$N:$N,Fluxo!$S:$S,"&gt;"&amp;FD$5,Fluxo!$S:$S,"&lt;="&amp;FE$5,Fluxo!$D:$D,$D157)</f>
        <v>0</v>
      </c>
      <c r="FF157" s="18">
        <f>SUMIFS(Fluxo!$N:$N,Fluxo!$S:$S,"&gt;"&amp;FE$5,Fluxo!$S:$S,"&lt;="&amp;FF$5,Fluxo!$D:$D,$D157)</f>
        <v>0</v>
      </c>
      <c r="FG157" s="18">
        <f>SUMIFS(Fluxo!$N:$N,Fluxo!$S:$S,"&gt;"&amp;FF$5,Fluxo!$S:$S,"&lt;="&amp;FG$5,Fluxo!$D:$D,$D157)</f>
        <v>0</v>
      </c>
      <c r="FH157" s="18">
        <f>SUMIFS(Fluxo!$N:$N,Fluxo!$S:$S,"&gt;"&amp;FG$5,Fluxo!$S:$S,"&lt;="&amp;FH$5,Fluxo!$D:$D,$D157)</f>
        <v>0</v>
      </c>
      <c r="FI157" s="18">
        <f>SUMIFS(Fluxo!$N:$N,Fluxo!$S:$S,"&gt;"&amp;FH$5,Fluxo!$S:$S,"&lt;="&amp;FI$5,Fluxo!$D:$D,$D157)</f>
        <v>0</v>
      </c>
      <c r="FJ157" s="18">
        <f>SUMIFS(Fluxo!$N:$N,Fluxo!$S:$S,"&gt;"&amp;FI$5,Fluxo!$S:$S,"&lt;="&amp;FJ$5,Fluxo!$D:$D,$D157)</f>
        <v>0</v>
      </c>
      <c r="FK157" s="18">
        <f>SUMIFS(Fluxo!$N:$N,Fluxo!$S:$S,"&gt;"&amp;FJ$5,Fluxo!$S:$S,"&lt;="&amp;FK$5,Fluxo!$D:$D,$D157)</f>
        <v>0</v>
      </c>
      <c r="FL157" s="18">
        <f>SUMIFS(Fluxo!$N:$N,Fluxo!$S:$S,"&gt;"&amp;FK$5,Fluxo!$S:$S,"&lt;="&amp;FL$5,Fluxo!$D:$D,$D157)</f>
        <v>0</v>
      </c>
      <c r="FM157" s="18">
        <f>SUMIFS(Fluxo!$N:$N,Fluxo!$S:$S,"&gt;"&amp;FL$5,Fluxo!$S:$S,"&lt;="&amp;FM$5,Fluxo!$D:$D,$D157)</f>
        <v>0</v>
      </c>
      <c r="FN157" s="18">
        <f>SUMIFS(Fluxo!$N:$N,Fluxo!$S:$S,"&gt;"&amp;FM$5,Fluxo!$S:$S,"&lt;="&amp;FN$5,Fluxo!$D:$D,$D157)</f>
        <v>0</v>
      </c>
      <c r="FO157" s="18">
        <f>SUMIFS(Fluxo!$N:$N,Fluxo!$S:$S,"&gt;"&amp;FN$5,Fluxo!$S:$S,"&lt;="&amp;FO$5,Fluxo!$D:$D,$D157)</f>
        <v>0</v>
      </c>
      <c r="FP157" s="18">
        <f>SUMIFS(Fluxo!$N:$N,Fluxo!$S:$S,"&gt;"&amp;FO$5,Fluxo!$S:$S,"&lt;="&amp;FP$5,Fluxo!$D:$D,$D157)</f>
        <v>0</v>
      </c>
      <c r="FQ157" s="18">
        <f>SUMIFS(Fluxo!$N:$N,Fluxo!$S:$S,"&gt;"&amp;FP$5,Fluxo!$S:$S,"&lt;="&amp;FQ$5,Fluxo!$D:$D,$D157)</f>
        <v>0</v>
      </c>
      <c r="FR157" s="18">
        <f>SUMIFS(Fluxo!$N:$N,Fluxo!$S:$S,"&gt;"&amp;FQ$5,Fluxo!$S:$S,"&lt;="&amp;FR$5,Fluxo!$D:$D,$D157)</f>
        <v>0</v>
      </c>
      <c r="FS157" s="18">
        <f>SUMIFS(Fluxo!$N:$N,Fluxo!$S:$S,"&gt;"&amp;FR$5,Fluxo!$S:$S,"&lt;="&amp;FS$5,Fluxo!$D:$D,$D157)</f>
        <v>0</v>
      </c>
      <c r="FT157" s="18">
        <f>SUMIFS(Fluxo!$N:$N,Fluxo!$S:$S,"&gt;"&amp;FS$5,Fluxo!$S:$S,"&lt;="&amp;FT$5,Fluxo!$D:$D,$D157)</f>
        <v>0</v>
      </c>
      <c r="FU157" s="18">
        <f>SUMIFS(Fluxo!$N:$N,Fluxo!$S:$S,"&gt;"&amp;FT$5,Fluxo!$S:$S,"&lt;="&amp;FU$5,Fluxo!$D:$D,$D157)</f>
        <v>0</v>
      </c>
      <c r="FV157" s="18">
        <f>SUMIFS(Fluxo!$N:$N,Fluxo!$S:$S,"&gt;"&amp;FU$5,Fluxo!$S:$S,"&lt;="&amp;FV$5,Fluxo!$D:$D,$D157)</f>
        <v>0</v>
      </c>
      <c r="FW157" s="18">
        <f>SUMIFS(Fluxo!$N:$N,Fluxo!$S:$S,"&gt;"&amp;FV$5,Fluxo!$S:$S,"&lt;="&amp;FW$5,Fluxo!$D:$D,$D157)</f>
        <v>0</v>
      </c>
      <c r="FX157" s="18">
        <f>SUMIFS(Fluxo!$N:$N,Fluxo!$S:$S,"&gt;"&amp;FW$5,Fluxo!$S:$S,"&lt;="&amp;FX$5,Fluxo!$D:$D,$D157)</f>
        <v>0</v>
      </c>
      <c r="FY157" s="18">
        <f>SUMIFS(Fluxo!$N:$N,Fluxo!$S:$S,"&gt;"&amp;FX$5,Fluxo!$S:$S,"&lt;="&amp;FY$5,Fluxo!$D:$D,$D157)</f>
        <v>0</v>
      </c>
      <c r="FZ157" s="18">
        <f>SUMIFS(Fluxo!$N:$N,Fluxo!$S:$S,"&gt;"&amp;FY$5,Fluxo!$S:$S,"&lt;="&amp;FZ$5,Fluxo!$D:$D,$D157)</f>
        <v>0</v>
      </c>
      <c r="GA157" s="18">
        <f>SUMIFS(Fluxo!$N:$N,Fluxo!$S:$S,"&gt;"&amp;FZ$5,Fluxo!$S:$S,"&lt;="&amp;GA$5,Fluxo!$D:$D,$D157)</f>
        <v>0</v>
      </c>
      <c r="GB157" s="18">
        <f>SUMIFS(Fluxo!$N:$N,Fluxo!$S:$S,"&gt;"&amp;GA$5,Fluxo!$S:$S,"&lt;="&amp;GB$5,Fluxo!$D:$D,$D157)</f>
        <v>0</v>
      </c>
      <c r="GC157" s="18">
        <f>SUMIFS(Fluxo!$N:$N,Fluxo!$S:$S,"&gt;"&amp;GB$5,Fluxo!$S:$S,"&lt;="&amp;GC$5,Fluxo!$D:$D,$D157)</f>
        <v>0</v>
      </c>
      <c r="GD157" s="18">
        <f>SUMIFS(Fluxo!$N:$N,Fluxo!$S:$S,"&gt;"&amp;GC$5,Fluxo!$S:$S,"&lt;="&amp;GD$5,Fluxo!$D:$D,$D157)</f>
        <v>0</v>
      </c>
      <c r="GE157" s="18">
        <f>SUMIFS(Fluxo!$N:$N,Fluxo!$S:$S,"&gt;"&amp;GD$5,Fluxo!$S:$S,"&lt;="&amp;GE$5,Fluxo!$D:$D,$D157)</f>
        <v>0</v>
      </c>
      <c r="GF157" s="18">
        <f>SUMIFS(Fluxo!$N:$N,Fluxo!$S:$S,"&gt;"&amp;GE$5,Fluxo!$S:$S,"&lt;="&amp;GF$5,Fluxo!$D:$D,$D157)</f>
        <v>0</v>
      </c>
      <c r="GG157" s="18">
        <f>SUMIFS(Fluxo!$N:$N,Fluxo!$S:$S,"&gt;"&amp;GF$5,Fluxo!$S:$S,"&lt;="&amp;GG$5,Fluxo!$D:$D,$D157)</f>
        <v>0</v>
      </c>
      <c r="GH157" s="18">
        <f>SUMIFS(Fluxo!$N:$N,Fluxo!$S:$S,"&gt;"&amp;GG$5,Fluxo!$S:$S,"&lt;="&amp;GH$5,Fluxo!$D:$D,$D157)</f>
        <v>0</v>
      </c>
      <c r="GI157" s="18">
        <f>SUMIFS(Fluxo!$N:$N,Fluxo!$S:$S,"&gt;"&amp;GH$5,Fluxo!$S:$S,"&lt;="&amp;GI$5,Fluxo!$D:$D,$D157)</f>
        <v>0</v>
      </c>
      <c r="GJ157" s="18">
        <f>SUMIFS(Fluxo!$N:$N,Fluxo!$S:$S,"&gt;"&amp;GI$5,Fluxo!$S:$S,"&lt;="&amp;GJ$5,Fluxo!$D:$D,$D157)</f>
        <v>0</v>
      </c>
      <c r="GK157" s="18">
        <f>SUMIFS(Fluxo!$N:$N,Fluxo!$S:$S,"&gt;"&amp;GJ$5,Fluxo!$S:$S,"&lt;="&amp;GK$5,Fluxo!$D:$D,$D157)</f>
        <v>0</v>
      </c>
      <c r="GL157" s="18">
        <f>SUMIFS(Fluxo!$N:$N,Fluxo!$S:$S,"&gt;"&amp;GK$5,Fluxo!$S:$S,"&lt;="&amp;GL$5,Fluxo!$D:$D,$D157)</f>
        <v>0</v>
      </c>
      <c r="GM157" s="18">
        <f>SUMIFS(Fluxo!$N:$N,Fluxo!$S:$S,"&gt;"&amp;GL$5,Fluxo!$S:$S,"&lt;="&amp;GM$5,Fluxo!$D:$D,$D157)</f>
        <v>0</v>
      </c>
      <c r="GN157" s="18">
        <f>SUMIFS(Fluxo!$N:$N,Fluxo!$S:$S,"&gt;"&amp;GM$5,Fluxo!$S:$S,"&lt;="&amp;GN$5,Fluxo!$D:$D,$D157)</f>
        <v>0</v>
      </c>
      <c r="GO157" s="18">
        <f>SUMIFS(Fluxo!$N:$N,Fluxo!$S:$S,"&gt;"&amp;GN$5,Fluxo!$S:$S,"&lt;="&amp;GO$5,Fluxo!$D:$D,$D157)</f>
        <v>0</v>
      </c>
      <c r="GP157" s="18">
        <f>SUMIFS(Fluxo!$N:$N,Fluxo!$S:$S,"&gt;"&amp;GO$5,Fluxo!$S:$S,"&lt;="&amp;GP$5,Fluxo!$D:$D,$D157)</f>
        <v>0</v>
      </c>
      <c r="GQ157" s="18">
        <f>SUMIFS(Fluxo!$N:$N,Fluxo!$S:$S,"&gt;"&amp;GP$5,Fluxo!$S:$S,"&lt;="&amp;GQ$5,Fluxo!$D:$D,$D157)</f>
        <v>0</v>
      </c>
      <c r="GR157" s="18">
        <f>SUMIFS(Fluxo!$N:$N,Fluxo!$S:$S,"&gt;"&amp;GQ$5,Fluxo!$S:$S,"&lt;="&amp;GR$5,Fluxo!$D:$D,$D157)</f>
        <v>0</v>
      </c>
      <c r="GS157" s="18">
        <f>SUMIFS(Fluxo!$N:$N,Fluxo!$S:$S,"&gt;"&amp;GR$5,Fluxo!$S:$S,"&lt;="&amp;GS$5,Fluxo!$D:$D,$D157)</f>
        <v>0</v>
      </c>
      <c r="GT157" s="18">
        <f>SUMIFS(Fluxo!$N:$N,Fluxo!$S:$S,"&gt;"&amp;GS$5,Fluxo!$S:$S,"&lt;="&amp;GT$5,Fluxo!$D:$D,$D157)</f>
        <v>0</v>
      </c>
      <c r="GU157" s="18">
        <f>SUMIFS(Fluxo!$N:$N,Fluxo!$S:$S,"&gt;"&amp;GT$5,Fluxo!$S:$S,"&lt;="&amp;GU$5,Fluxo!$D:$D,$D157)</f>
        <v>0</v>
      </c>
      <c r="GV157" s="18">
        <f>SUMIFS(Fluxo!$N:$N,Fluxo!$S:$S,"&gt;"&amp;GU$5,Fluxo!$S:$S,"&lt;="&amp;GV$5,Fluxo!$D:$D,$D157)</f>
        <v>0</v>
      </c>
      <c r="GW157" s="18">
        <f>SUMIFS(Fluxo!$N:$N,Fluxo!$S:$S,"&gt;"&amp;GV$5,Fluxo!$S:$S,"&lt;="&amp;GW$5,Fluxo!$D:$D,$D157)</f>
        <v>0</v>
      </c>
      <c r="GX157" s="18">
        <f>SUMIFS(Fluxo!$N:$N,Fluxo!$S:$S,"&gt;"&amp;GW$5,Fluxo!$S:$S,"&lt;="&amp;GX$5,Fluxo!$D:$D,$D157)</f>
        <v>0</v>
      </c>
      <c r="GY157" s="18">
        <f>SUMIFS(Fluxo!$N:$N,Fluxo!$S:$S,"&gt;"&amp;GX$5,Fluxo!$S:$S,"&lt;="&amp;GY$5,Fluxo!$D:$D,$D157)</f>
        <v>0</v>
      </c>
      <c r="GZ157" s="18">
        <f>SUMIFS(Fluxo!$N:$N,Fluxo!$S:$S,"&gt;"&amp;GY$5,Fluxo!$S:$S,"&lt;="&amp;GZ$5,Fluxo!$D:$D,$D157)</f>
        <v>0</v>
      </c>
      <c r="HA157" s="18">
        <f>SUMIFS(Fluxo!$N:$N,Fluxo!$S:$S,"&gt;"&amp;GZ$5,Fluxo!$S:$S,"&lt;="&amp;HA$5,Fluxo!$D:$D,$D157)</f>
        <v>0</v>
      </c>
      <c r="HB157" s="18">
        <f>SUMIFS(Fluxo!$N:$N,Fluxo!$S:$S,"&gt;"&amp;HA$5,Fluxo!$S:$S,"&lt;="&amp;HB$5,Fluxo!$D:$D,$D157)</f>
        <v>0</v>
      </c>
      <c r="HC157" s="18">
        <f>SUMIFS(Fluxo!$N:$N,Fluxo!$S:$S,"&gt;"&amp;HB$5,Fluxo!$S:$S,"&lt;="&amp;HC$5,Fluxo!$D:$D,$D157)</f>
        <v>0</v>
      </c>
      <c r="HD157" s="18">
        <f>SUMIFS(Fluxo!$N:$N,Fluxo!$S:$S,"&gt;"&amp;HC$5,Fluxo!$S:$S,"&lt;="&amp;HD$5,Fluxo!$D:$D,$D157)</f>
        <v>0</v>
      </c>
      <c r="HE157" s="18">
        <f>SUMIFS(Fluxo!$N:$N,Fluxo!$S:$S,"&gt;"&amp;HD$5,Fluxo!$S:$S,"&lt;="&amp;HE$5,Fluxo!$D:$D,$D157)</f>
        <v>0</v>
      </c>
      <c r="HF157" s="18">
        <f>SUMIFS(Fluxo!$N:$N,Fluxo!$S:$S,"&gt;"&amp;HE$5,Fluxo!$S:$S,"&lt;="&amp;HF$5,Fluxo!$D:$D,$D157)</f>
        <v>0</v>
      </c>
    </row>
    <row r="158" spans="1:214">
      <c r="A158" s="20">
        <f t="shared" si="21"/>
        <v>148</v>
      </c>
      <c r="B158" s="140" t="str">
        <f>'Check Carteira'!C150</f>
        <v>E.1016.99.03.3013</v>
      </c>
      <c r="C158" s="141">
        <v>1</v>
      </c>
      <c r="D158" s="129" t="str">
        <f>'Check Carteira'!F150</f>
        <v>S-3013</v>
      </c>
      <c r="E158" s="21" t="str">
        <f>IFERROR(INDEX(Contratos!L:L,MATCH(D158,Contratos!R:R,0)),"")</f>
        <v/>
      </c>
      <c r="F158" s="139" t="str">
        <f>IFERROR(INDEX(Contratos!G:G,MATCH(D158,Contratos!R:R,0)),"")</f>
        <v/>
      </c>
      <c r="H158" s="83">
        <f t="shared" si="22"/>
        <v>1</v>
      </c>
      <c r="J158" s="18">
        <f>SUMIFS(Fluxo!$N:$N,Fluxo!$S:$S,"&gt;"&amp;I$5,Fluxo!$S:$S,"&lt;="&amp;J$5,Fluxo!$D:$D,$D158)</f>
        <v>0</v>
      </c>
      <c r="K158" s="18">
        <f>SUMIFS(Fluxo!$N:$N,Fluxo!$S:$S,"&gt;"&amp;J$5,Fluxo!$S:$S,"&lt;="&amp;K$5,Fluxo!$D:$D,$D158)</f>
        <v>1</v>
      </c>
      <c r="L158" s="18">
        <f>SUMIFS(Fluxo!$N:$N,Fluxo!$S:$S,"&gt;"&amp;K$5,Fluxo!$S:$S,"&lt;="&amp;L$5,Fluxo!$D:$D,$D158)</f>
        <v>0</v>
      </c>
      <c r="M158" s="18">
        <f>SUMIFS(Fluxo!$N:$N,Fluxo!$S:$S,"&gt;"&amp;L$5,Fluxo!$S:$S,"&lt;="&amp;M$5,Fluxo!$D:$D,$D158)</f>
        <v>0</v>
      </c>
      <c r="N158" s="18">
        <f>SUMIFS(Fluxo!$N:$N,Fluxo!$S:$S,"&gt;"&amp;M$5,Fluxo!$S:$S,"&lt;="&amp;N$5,Fluxo!$D:$D,$D158)</f>
        <v>0</v>
      </c>
      <c r="O158" s="18">
        <f>SUMIFS(Fluxo!$N:$N,Fluxo!$S:$S,"&gt;"&amp;N$5,Fluxo!$S:$S,"&lt;="&amp;O$5,Fluxo!$D:$D,$D158)</f>
        <v>0</v>
      </c>
      <c r="P158" s="18">
        <f>SUMIFS(Fluxo!$N:$N,Fluxo!$S:$S,"&gt;"&amp;O$5,Fluxo!$S:$S,"&lt;="&amp;P$5,Fluxo!$D:$D,$D158)</f>
        <v>0</v>
      </c>
      <c r="Q158" s="18">
        <f>SUMIFS(Fluxo!$N:$N,Fluxo!$S:$S,"&gt;"&amp;P$5,Fluxo!$S:$S,"&lt;="&amp;Q$5,Fluxo!$D:$D,$D158)</f>
        <v>0</v>
      </c>
      <c r="R158" s="18">
        <f>SUMIFS(Fluxo!$N:$N,Fluxo!$S:$S,"&gt;"&amp;Q$5,Fluxo!$S:$S,"&lt;="&amp;R$5,Fluxo!$D:$D,$D158)</f>
        <v>0</v>
      </c>
      <c r="S158" s="18">
        <f>SUMIFS(Fluxo!$N:$N,Fluxo!$S:$S,"&gt;"&amp;R$5,Fluxo!$S:$S,"&lt;="&amp;S$5,Fluxo!$D:$D,$D158)</f>
        <v>0</v>
      </c>
      <c r="T158" s="18">
        <f>SUMIFS(Fluxo!$N:$N,Fluxo!$S:$S,"&gt;"&amp;S$5,Fluxo!$S:$S,"&lt;="&amp;T$5,Fluxo!$D:$D,$D158)</f>
        <v>0</v>
      </c>
      <c r="U158" s="18">
        <f>SUMIFS(Fluxo!$N:$N,Fluxo!$S:$S,"&gt;"&amp;T$5,Fluxo!$S:$S,"&lt;="&amp;U$5,Fluxo!$D:$D,$D158)</f>
        <v>0</v>
      </c>
      <c r="V158" s="18">
        <f>SUMIFS(Fluxo!$N:$N,Fluxo!$S:$S,"&gt;"&amp;U$5,Fluxo!$S:$S,"&lt;="&amp;V$5,Fluxo!$D:$D,$D158)</f>
        <v>0</v>
      </c>
      <c r="W158" s="18">
        <f>SUMIFS(Fluxo!$N:$N,Fluxo!$S:$S,"&gt;"&amp;V$5,Fluxo!$S:$S,"&lt;="&amp;W$5,Fluxo!$D:$D,$D158)</f>
        <v>0</v>
      </c>
      <c r="X158" s="18">
        <f>SUMIFS(Fluxo!$N:$N,Fluxo!$S:$S,"&gt;"&amp;W$5,Fluxo!$S:$S,"&lt;="&amp;X$5,Fluxo!$D:$D,$D158)</f>
        <v>0</v>
      </c>
      <c r="Y158" s="18">
        <f>SUMIFS(Fluxo!$N:$N,Fluxo!$S:$S,"&gt;"&amp;X$5,Fluxo!$S:$S,"&lt;="&amp;Y$5,Fluxo!$D:$D,$D158)</f>
        <v>0</v>
      </c>
      <c r="Z158" s="18">
        <f>SUMIFS(Fluxo!$N:$N,Fluxo!$S:$S,"&gt;"&amp;Y$5,Fluxo!$S:$S,"&lt;="&amp;Z$5,Fluxo!$D:$D,$D158)</f>
        <v>0</v>
      </c>
      <c r="AA158" s="18">
        <f>SUMIFS(Fluxo!$N:$N,Fluxo!$S:$S,"&gt;"&amp;Z$5,Fluxo!$S:$S,"&lt;="&amp;AA$5,Fluxo!$D:$D,$D158)</f>
        <v>0</v>
      </c>
      <c r="AB158" s="18">
        <f>SUMIFS(Fluxo!$N:$N,Fluxo!$S:$S,"&gt;"&amp;AA$5,Fluxo!$S:$S,"&lt;="&amp;AB$5,Fluxo!$D:$D,$D158)</f>
        <v>0</v>
      </c>
      <c r="AC158" s="18">
        <f>SUMIFS(Fluxo!$N:$N,Fluxo!$S:$S,"&gt;"&amp;AB$5,Fluxo!$S:$S,"&lt;="&amp;AC$5,Fluxo!$D:$D,$D158)</f>
        <v>0</v>
      </c>
      <c r="AD158" s="18">
        <f>SUMIFS(Fluxo!$N:$N,Fluxo!$S:$S,"&gt;"&amp;AC$5,Fluxo!$S:$S,"&lt;="&amp;AD$5,Fluxo!$D:$D,$D158)</f>
        <v>0</v>
      </c>
      <c r="AE158" s="18">
        <f>SUMIFS(Fluxo!$N:$N,Fluxo!$S:$S,"&gt;"&amp;AD$5,Fluxo!$S:$S,"&lt;="&amp;AE$5,Fluxo!$D:$D,$D158)</f>
        <v>0</v>
      </c>
      <c r="AF158" s="18">
        <f>SUMIFS(Fluxo!$N:$N,Fluxo!$S:$S,"&gt;"&amp;AE$5,Fluxo!$S:$S,"&lt;="&amp;AF$5,Fluxo!$D:$D,$D158)</f>
        <v>0</v>
      </c>
      <c r="AG158" s="18">
        <f>SUMIFS(Fluxo!$N:$N,Fluxo!$S:$S,"&gt;"&amp;AF$5,Fluxo!$S:$S,"&lt;="&amp;AG$5,Fluxo!$D:$D,$D158)</f>
        <v>0</v>
      </c>
      <c r="AH158" s="18">
        <f>SUMIFS(Fluxo!$N:$N,Fluxo!$S:$S,"&gt;"&amp;AG$5,Fluxo!$S:$S,"&lt;="&amp;AH$5,Fluxo!$D:$D,$D158)</f>
        <v>0</v>
      </c>
      <c r="AI158" s="18">
        <f>SUMIFS(Fluxo!$N:$N,Fluxo!$S:$S,"&gt;"&amp;AH$5,Fluxo!$S:$S,"&lt;="&amp;AI$5,Fluxo!$D:$D,$D158)</f>
        <v>0</v>
      </c>
      <c r="AJ158" s="18">
        <f>SUMIFS(Fluxo!$N:$N,Fluxo!$S:$S,"&gt;"&amp;AI$5,Fluxo!$S:$S,"&lt;="&amp;AJ$5,Fluxo!$D:$D,$D158)</f>
        <v>0</v>
      </c>
      <c r="AK158" s="18">
        <f>SUMIFS(Fluxo!$N:$N,Fluxo!$S:$S,"&gt;"&amp;AJ$5,Fluxo!$S:$S,"&lt;="&amp;AK$5,Fluxo!$D:$D,$D158)</f>
        <v>0</v>
      </c>
      <c r="AL158" s="18">
        <f>SUMIFS(Fluxo!$N:$N,Fluxo!$S:$S,"&gt;"&amp;AK$5,Fluxo!$S:$S,"&lt;="&amp;AL$5,Fluxo!$D:$D,$D158)</f>
        <v>0</v>
      </c>
      <c r="AM158" s="18">
        <f>SUMIFS(Fluxo!$N:$N,Fluxo!$S:$S,"&gt;"&amp;AL$5,Fluxo!$S:$S,"&lt;="&amp;AM$5,Fluxo!$D:$D,$D158)</f>
        <v>0</v>
      </c>
      <c r="AN158" s="18">
        <f>SUMIFS(Fluxo!$N:$N,Fluxo!$S:$S,"&gt;"&amp;AM$5,Fluxo!$S:$S,"&lt;="&amp;AN$5,Fluxo!$D:$D,$D158)</f>
        <v>0</v>
      </c>
      <c r="AO158" s="18">
        <f>SUMIFS(Fluxo!$N:$N,Fluxo!$S:$S,"&gt;"&amp;AN$5,Fluxo!$S:$S,"&lt;="&amp;AO$5,Fluxo!$D:$D,$D158)</f>
        <v>0</v>
      </c>
      <c r="AP158" s="18">
        <f>SUMIFS(Fluxo!$N:$N,Fluxo!$S:$S,"&gt;"&amp;AO$5,Fluxo!$S:$S,"&lt;="&amp;AP$5,Fluxo!$D:$D,$D158)</f>
        <v>0</v>
      </c>
      <c r="AQ158" s="18">
        <f>SUMIFS(Fluxo!$N:$N,Fluxo!$S:$S,"&gt;"&amp;AP$5,Fluxo!$S:$S,"&lt;="&amp;AQ$5,Fluxo!$D:$D,$D158)</f>
        <v>0</v>
      </c>
      <c r="AR158" s="18">
        <f>SUMIFS(Fluxo!$N:$N,Fluxo!$S:$S,"&gt;"&amp;AQ$5,Fluxo!$S:$S,"&lt;="&amp;AR$5,Fluxo!$D:$D,$D158)</f>
        <v>0</v>
      </c>
      <c r="AS158" s="18">
        <f>SUMIFS(Fluxo!$N:$N,Fluxo!$S:$S,"&gt;"&amp;AR$5,Fluxo!$S:$S,"&lt;="&amp;AS$5,Fluxo!$D:$D,$D158)</f>
        <v>0</v>
      </c>
      <c r="AT158" s="18">
        <f>SUMIFS(Fluxo!$N:$N,Fluxo!$S:$S,"&gt;"&amp;AS$5,Fluxo!$S:$S,"&lt;="&amp;AT$5,Fluxo!$D:$D,$D158)</f>
        <v>0</v>
      </c>
      <c r="AU158" s="18">
        <f>SUMIFS(Fluxo!$N:$N,Fluxo!$S:$S,"&gt;"&amp;AT$5,Fluxo!$S:$S,"&lt;="&amp;AU$5,Fluxo!$D:$D,$D158)</f>
        <v>0</v>
      </c>
      <c r="AV158" s="18">
        <f>SUMIFS(Fluxo!$N:$N,Fluxo!$S:$S,"&gt;"&amp;AU$5,Fluxo!$S:$S,"&lt;="&amp;AV$5,Fluxo!$D:$D,$D158)</f>
        <v>0</v>
      </c>
      <c r="AW158" s="18">
        <f>SUMIFS(Fluxo!$N:$N,Fluxo!$S:$S,"&gt;"&amp;AV$5,Fluxo!$S:$S,"&lt;="&amp;AW$5,Fluxo!$D:$D,$D158)</f>
        <v>0</v>
      </c>
      <c r="AX158" s="18">
        <f>SUMIFS(Fluxo!$N:$N,Fluxo!$S:$S,"&gt;"&amp;AW$5,Fluxo!$S:$S,"&lt;="&amp;AX$5,Fluxo!$D:$D,$D158)</f>
        <v>0</v>
      </c>
      <c r="AY158" s="18">
        <f>SUMIFS(Fluxo!$N:$N,Fluxo!$S:$S,"&gt;"&amp;AX$5,Fluxo!$S:$S,"&lt;="&amp;AY$5,Fluxo!$D:$D,$D158)</f>
        <v>0</v>
      </c>
      <c r="AZ158" s="18">
        <f>SUMIFS(Fluxo!$N:$N,Fluxo!$S:$S,"&gt;"&amp;AY$5,Fluxo!$S:$S,"&lt;="&amp;AZ$5,Fluxo!$D:$D,$D158)</f>
        <v>0</v>
      </c>
      <c r="BA158" s="18">
        <f>SUMIFS(Fluxo!$N:$N,Fluxo!$S:$S,"&gt;"&amp;AZ$5,Fluxo!$S:$S,"&lt;="&amp;BA$5,Fluxo!$D:$D,$D158)</f>
        <v>0</v>
      </c>
      <c r="BB158" s="18">
        <f>SUMIFS(Fluxo!$N:$N,Fluxo!$S:$S,"&gt;"&amp;BA$5,Fluxo!$S:$S,"&lt;="&amp;BB$5,Fluxo!$D:$D,$D158)</f>
        <v>0</v>
      </c>
      <c r="BC158" s="18">
        <f>SUMIFS(Fluxo!$N:$N,Fluxo!$S:$S,"&gt;"&amp;BB$5,Fluxo!$S:$S,"&lt;="&amp;BC$5,Fluxo!$D:$D,$D158)</f>
        <v>0</v>
      </c>
      <c r="BD158" s="18">
        <f>SUMIFS(Fluxo!$N:$N,Fluxo!$S:$S,"&gt;"&amp;BC$5,Fluxo!$S:$S,"&lt;="&amp;BD$5,Fluxo!$D:$D,$D158)</f>
        <v>0</v>
      </c>
      <c r="BE158" s="18">
        <f>SUMIFS(Fluxo!$N:$N,Fluxo!$S:$S,"&gt;"&amp;BD$5,Fluxo!$S:$S,"&lt;="&amp;BE$5,Fluxo!$D:$D,$D158)</f>
        <v>0</v>
      </c>
      <c r="BF158" s="18">
        <f>SUMIFS(Fluxo!$N:$N,Fluxo!$S:$S,"&gt;"&amp;BE$5,Fluxo!$S:$S,"&lt;="&amp;BF$5,Fluxo!$D:$D,$D158)</f>
        <v>0</v>
      </c>
      <c r="BG158" s="18">
        <f>SUMIFS(Fluxo!$N:$N,Fluxo!$S:$S,"&gt;"&amp;BF$5,Fluxo!$S:$S,"&lt;="&amp;BG$5,Fluxo!$D:$D,$D158)</f>
        <v>0</v>
      </c>
      <c r="BH158" s="18">
        <f>SUMIFS(Fluxo!$N:$N,Fluxo!$S:$S,"&gt;"&amp;BG$5,Fluxo!$S:$S,"&lt;="&amp;BH$5,Fluxo!$D:$D,$D158)</f>
        <v>0</v>
      </c>
      <c r="BI158" s="18">
        <f>SUMIFS(Fluxo!$N:$N,Fluxo!$S:$S,"&gt;"&amp;BH$5,Fluxo!$S:$S,"&lt;="&amp;BI$5,Fluxo!$D:$D,$D158)</f>
        <v>0</v>
      </c>
      <c r="BJ158" s="18">
        <f>SUMIFS(Fluxo!$N:$N,Fluxo!$S:$S,"&gt;"&amp;BI$5,Fluxo!$S:$S,"&lt;="&amp;BJ$5,Fluxo!$D:$D,$D158)</f>
        <v>0</v>
      </c>
      <c r="BK158" s="18">
        <f>SUMIFS(Fluxo!$N:$N,Fluxo!$S:$S,"&gt;"&amp;BJ$5,Fluxo!$S:$S,"&lt;="&amp;BK$5,Fluxo!$D:$D,$D158)</f>
        <v>0</v>
      </c>
      <c r="BL158" s="18">
        <f>SUMIFS(Fluxo!$N:$N,Fluxo!$S:$S,"&gt;"&amp;BK$5,Fluxo!$S:$S,"&lt;="&amp;BL$5,Fluxo!$D:$D,$D158)</f>
        <v>0</v>
      </c>
      <c r="BM158" s="18">
        <f>SUMIFS(Fluxo!$N:$N,Fluxo!$S:$S,"&gt;"&amp;BL$5,Fluxo!$S:$S,"&lt;="&amp;BM$5,Fluxo!$D:$D,$D158)</f>
        <v>0</v>
      </c>
      <c r="BN158" s="18">
        <f>SUMIFS(Fluxo!$N:$N,Fluxo!$S:$S,"&gt;"&amp;BM$5,Fluxo!$S:$S,"&lt;="&amp;BN$5,Fluxo!$D:$D,$D158)</f>
        <v>0</v>
      </c>
      <c r="BO158" s="18">
        <f>SUMIFS(Fluxo!$N:$N,Fluxo!$S:$S,"&gt;"&amp;BN$5,Fluxo!$S:$S,"&lt;="&amp;BO$5,Fluxo!$D:$D,$D158)</f>
        <v>0</v>
      </c>
      <c r="BP158" s="18">
        <f>SUMIFS(Fluxo!$N:$N,Fluxo!$S:$S,"&gt;"&amp;BO$5,Fluxo!$S:$S,"&lt;="&amp;BP$5,Fluxo!$D:$D,$D158)</f>
        <v>0</v>
      </c>
      <c r="BQ158" s="18">
        <f>SUMIFS(Fluxo!$N:$N,Fluxo!$S:$S,"&gt;"&amp;BP$5,Fluxo!$S:$S,"&lt;="&amp;BQ$5,Fluxo!$D:$D,$D158)</f>
        <v>0</v>
      </c>
      <c r="BR158" s="18">
        <f>SUMIFS(Fluxo!$N:$N,Fluxo!$S:$S,"&gt;"&amp;BQ$5,Fluxo!$S:$S,"&lt;="&amp;BR$5,Fluxo!$D:$D,$D158)</f>
        <v>0</v>
      </c>
      <c r="BS158" s="18">
        <f>SUMIFS(Fluxo!$N:$N,Fluxo!$S:$S,"&gt;"&amp;BR$5,Fluxo!$S:$S,"&lt;="&amp;BS$5,Fluxo!$D:$D,$D158)</f>
        <v>0</v>
      </c>
      <c r="BT158" s="18">
        <f>SUMIFS(Fluxo!$N:$N,Fluxo!$S:$S,"&gt;"&amp;BS$5,Fluxo!$S:$S,"&lt;="&amp;BT$5,Fluxo!$D:$D,$D158)</f>
        <v>0</v>
      </c>
      <c r="BU158" s="18">
        <f>SUMIFS(Fluxo!$N:$N,Fluxo!$S:$S,"&gt;"&amp;BT$5,Fluxo!$S:$S,"&lt;="&amp;BU$5,Fluxo!$D:$D,$D158)</f>
        <v>0</v>
      </c>
      <c r="BV158" s="18">
        <f>SUMIFS(Fluxo!$N:$N,Fluxo!$S:$S,"&gt;"&amp;BU$5,Fluxo!$S:$S,"&lt;="&amp;BV$5,Fluxo!$D:$D,$D158)</f>
        <v>0</v>
      </c>
      <c r="BW158" s="18">
        <f>SUMIFS(Fluxo!$N:$N,Fluxo!$S:$S,"&gt;"&amp;BV$5,Fluxo!$S:$S,"&lt;="&amp;BW$5,Fluxo!$D:$D,$D158)</f>
        <v>0</v>
      </c>
      <c r="BX158" s="18">
        <f>SUMIFS(Fluxo!$N:$N,Fluxo!$S:$S,"&gt;"&amp;BW$5,Fluxo!$S:$S,"&lt;="&amp;BX$5,Fluxo!$D:$D,$D158)</f>
        <v>0</v>
      </c>
      <c r="BY158" s="18">
        <f>SUMIFS(Fluxo!$N:$N,Fluxo!$S:$S,"&gt;"&amp;BX$5,Fluxo!$S:$S,"&lt;="&amp;BY$5,Fluxo!$D:$D,$D158)</f>
        <v>0</v>
      </c>
      <c r="BZ158" s="18">
        <f>SUMIFS(Fluxo!$N:$N,Fluxo!$S:$S,"&gt;"&amp;BY$5,Fluxo!$S:$S,"&lt;="&amp;BZ$5,Fluxo!$D:$D,$D158)</f>
        <v>0</v>
      </c>
      <c r="CA158" s="18">
        <f>SUMIFS(Fluxo!$N:$N,Fluxo!$S:$S,"&gt;"&amp;BZ$5,Fluxo!$S:$S,"&lt;="&amp;CA$5,Fluxo!$D:$D,$D158)</f>
        <v>0</v>
      </c>
      <c r="CB158" s="18">
        <f>SUMIFS(Fluxo!$N:$N,Fluxo!$S:$S,"&gt;"&amp;CA$5,Fluxo!$S:$S,"&lt;="&amp;CB$5,Fluxo!$D:$D,$D158)</f>
        <v>0</v>
      </c>
      <c r="CC158" s="18">
        <f>SUMIFS(Fluxo!$N:$N,Fluxo!$S:$S,"&gt;"&amp;CB$5,Fluxo!$S:$S,"&lt;="&amp;CC$5,Fluxo!$D:$D,$D158)</f>
        <v>0</v>
      </c>
      <c r="CD158" s="18">
        <f>SUMIFS(Fluxo!$N:$N,Fluxo!$S:$S,"&gt;"&amp;CC$5,Fluxo!$S:$S,"&lt;="&amp;CD$5,Fluxo!$D:$D,$D158)</f>
        <v>0</v>
      </c>
      <c r="CE158" s="18">
        <f>SUMIFS(Fluxo!$N:$N,Fluxo!$S:$S,"&gt;"&amp;CD$5,Fluxo!$S:$S,"&lt;="&amp;CE$5,Fluxo!$D:$D,$D158)</f>
        <v>0</v>
      </c>
      <c r="CF158" s="18">
        <f>SUMIFS(Fluxo!$N:$N,Fluxo!$S:$S,"&gt;"&amp;CE$5,Fluxo!$S:$S,"&lt;="&amp;CF$5,Fluxo!$D:$D,$D158)</f>
        <v>0</v>
      </c>
      <c r="CG158" s="18">
        <f>SUMIFS(Fluxo!$N:$N,Fluxo!$S:$S,"&gt;"&amp;CF$5,Fluxo!$S:$S,"&lt;="&amp;CG$5,Fluxo!$D:$D,$D158)</f>
        <v>0</v>
      </c>
      <c r="CH158" s="18">
        <f>SUMIFS(Fluxo!$N:$N,Fluxo!$S:$S,"&gt;"&amp;CG$5,Fluxo!$S:$S,"&lt;="&amp;CH$5,Fluxo!$D:$D,$D158)</f>
        <v>0</v>
      </c>
      <c r="CI158" s="18">
        <f>SUMIFS(Fluxo!$N:$N,Fluxo!$S:$S,"&gt;"&amp;CH$5,Fluxo!$S:$S,"&lt;="&amp;CI$5,Fluxo!$D:$D,$D158)</f>
        <v>0</v>
      </c>
      <c r="CJ158" s="18">
        <f>SUMIFS(Fluxo!$N:$N,Fluxo!$S:$S,"&gt;"&amp;CI$5,Fluxo!$S:$S,"&lt;="&amp;CJ$5,Fluxo!$D:$D,$D158)</f>
        <v>0</v>
      </c>
      <c r="CK158" s="18">
        <f>SUMIFS(Fluxo!$N:$N,Fluxo!$S:$S,"&gt;"&amp;CJ$5,Fluxo!$S:$S,"&lt;="&amp;CK$5,Fluxo!$D:$D,$D158)</f>
        <v>0</v>
      </c>
      <c r="CL158" s="18">
        <f>SUMIFS(Fluxo!$N:$N,Fluxo!$S:$S,"&gt;"&amp;CK$5,Fluxo!$S:$S,"&lt;="&amp;CL$5,Fluxo!$D:$D,$D158)</f>
        <v>0</v>
      </c>
      <c r="CM158" s="18">
        <f>SUMIFS(Fluxo!$N:$N,Fluxo!$S:$S,"&gt;"&amp;CL$5,Fluxo!$S:$S,"&lt;="&amp;CM$5,Fluxo!$D:$D,$D158)</f>
        <v>0</v>
      </c>
      <c r="CN158" s="18">
        <f>SUMIFS(Fluxo!$N:$N,Fluxo!$S:$S,"&gt;"&amp;CM$5,Fluxo!$S:$S,"&lt;="&amp;CN$5,Fluxo!$D:$D,$D158)</f>
        <v>0</v>
      </c>
      <c r="CO158" s="18">
        <f>SUMIFS(Fluxo!$N:$N,Fluxo!$S:$S,"&gt;"&amp;CN$5,Fluxo!$S:$S,"&lt;="&amp;CO$5,Fluxo!$D:$D,$D158)</f>
        <v>0</v>
      </c>
      <c r="CP158" s="18">
        <f>SUMIFS(Fluxo!$N:$N,Fluxo!$S:$S,"&gt;"&amp;CO$5,Fluxo!$S:$S,"&lt;="&amp;CP$5,Fluxo!$D:$D,$D158)</f>
        <v>0</v>
      </c>
      <c r="CQ158" s="18">
        <f>SUMIFS(Fluxo!$N:$N,Fluxo!$S:$S,"&gt;"&amp;CP$5,Fluxo!$S:$S,"&lt;="&amp;CQ$5,Fluxo!$D:$D,$D158)</f>
        <v>0</v>
      </c>
      <c r="CR158" s="18">
        <f>SUMIFS(Fluxo!$N:$N,Fluxo!$S:$S,"&gt;"&amp;CQ$5,Fluxo!$S:$S,"&lt;="&amp;CR$5,Fluxo!$D:$D,$D158)</f>
        <v>0</v>
      </c>
      <c r="CS158" s="18">
        <f>SUMIFS(Fluxo!$N:$N,Fluxo!$S:$S,"&gt;"&amp;CR$5,Fluxo!$S:$S,"&lt;="&amp;CS$5,Fluxo!$D:$D,$D158)</f>
        <v>0</v>
      </c>
      <c r="CT158" s="18">
        <f>SUMIFS(Fluxo!$N:$N,Fluxo!$S:$S,"&gt;"&amp;CS$5,Fluxo!$S:$S,"&lt;="&amp;CT$5,Fluxo!$D:$D,$D158)</f>
        <v>0</v>
      </c>
      <c r="CU158" s="18">
        <f>SUMIFS(Fluxo!$N:$N,Fluxo!$S:$S,"&gt;"&amp;CT$5,Fluxo!$S:$S,"&lt;="&amp;CU$5,Fluxo!$D:$D,$D158)</f>
        <v>0</v>
      </c>
      <c r="CV158" s="18">
        <f>SUMIFS(Fluxo!$N:$N,Fluxo!$S:$S,"&gt;"&amp;CU$5,Fluxo!$S:$S,"&lt;="&amp;CV$5,Fluxo!$D:$D,$D158)</f>
        <v>0</v>
      </c>
      <c r="CW158" s="18">
        <f>SUMIFS(Fluxo!$N:$N,Fluxo!$S:$S,"&gt;"&amp;CV$5,Fluxo!$S:$S,"&lt;="&amp;CW$5,Fluxo!$D:$D,$D158)</f>
        <v>0</v>
      </c>
      <c r="CX158" s="18">
        <f>SUMIFS(Fluxo!$N:$N,Fluxo!$S:$S,"&gt;"&amp;CW$5,Fluxo!$S:$S,"&lt;="&amp;CX$5,Fluxo!$D:$D,$D158)</f>
        <v>0</v>
      </c>
      <c r="CY158" s="18">
        <f>SUMIFS(Fluxo!$N:$N,Fluxo!$S:$S,"&gt;"&amp;CX$5,Fluxo!$S:$S,"&lt;="&amp;CY$5,Fluxo!$D:$D,$D158)</f>
        <v>0</v>
      </c>
      <c r="CZ158" s="18">
        <f>SUMIFS(Fluxo!$N:$N,Fluxo!$S:$S,"&gt;"&amp;CY$5,Fluxo!$S:$S,"&lt;="&amp;CZ$5,Fluxo!$D:$D,$D158)</f>
        <v>0</v>
      </c>
      <c r="DA158" s="18">
        <f>SUMIFS(Fluxo!$N:$N,Fluxo!$S:$S,"&gt;"&amp;CZ$5,Fluxo!$S:$S,"&lt;="&amp;DA$5,Fluxo!$D:$D,$D158)</f>
        <v>0</v>
      </c>
      <c r="DB158" s="18">
        <f>SUMIFS(Fluxo!$N:$N,Fluxo!$S:$S,"&gt;"&amp;DA$5,Fluxo!$S:$S,"&lt;="&amp;DB$5,Fluxo!$D:$D,$D158)</f>
        <v>0</v>
      </c>
      <c r="DC158" s="18">
        <f>SUMIFS(Fluxo!$N:$N,Fluxo!$S:$S,"&gt;"&amp;DB$5,Fluxo!$S:$S,"&lt;="&amp;DC$5,Fluxo!$D:$D,$D158)</f>
        <v>0</v>
      </c>
      <c r="DD158" s="18">
        <f>SUMIFS(Fluxo!$N:$N,Fluxo!$S:$S,"&gt;"&amp;DC$5,Fluxo!$S:$S,"&lt;="&amp;DD$5,Fluxo!$D:$D,$D158)</f>
        <v>0</v>
      </c>
      <c r="DE158" s="18">
        <f>SUMIFS(Fluxo!$N:$N,Fluxo!$S:$S,"&gt;"&amp;DD$5,Fluxo!$S:$S,"&lt;="&amp;DE$5,Fluxo!$D:$D,$D158)</f>
        <v>0</v>
      </c>
      <c r="DF158" s="18">
        <f>SUMIFS(Fluxo!$N:$N,Fluxo!$S:$S,"&gt;"&amp;DE$5,Fluxo!$S:$S,"&lt;="&amp;DF$5,Fluxo!$D:$D,$D158)</f>
        <v>0</v>
      </c>
      <c r="DG158" s="18">
        <f>SUMIFS(Fluxo!$N:$N,Fluxo!$S:$S,"&gt;"&amp;DF$5,Fluxo!$S:$S,"&lt;="&amp;DG$5,Fluxo!$D:$D,$D158)</f>
        <v>0</v>
      </c>
      <c r="DH158" s="18">
        <f>SUMIFS(Fluxo!$N:$N,Fluxo!$S:$S,"&gt;"&amp;DG$5,Fluxo!$S:$S,"&lt;="&amp;DH$5,Fluxo!$D:$D,$D158)</f>
        <v>0</v>
      </c>
      <c r="DI158" s="18">
        <f>SUMIFS(Fluxo!$N:$N,Fluxo!$S:$S,"&gt;"&amp;DH$5,Fluxo!$S:$S,"&lt;="&amp;DI$5,Fluxo!$D:$D,$D158)</f>
        <v>0</v>
      </c>
      <c r="DJ158" s="18">
        <f>SUMIFS(Fluxo!$N:$N,Fluxo!$S:$S,"&gt;"&amp;DI$5,Fluxo!$S:$S,"&lt;="&amp;DJ$5,Fluxo!$D:$D,$D158)</f>
        <v>0</v>
      </c>
      <c r="DK158" s="18">
        <f>SUMIFS(Fluxo!$N:$N,Fluxo!$S:$S,"&gt;"&amp;DJ$5,Fluxo!$S:$S,"&lt;="&amp;DK$5,Fluxo!$D:$D,$D158)</f>
        <v>0</v>
      </c>
      <c r="DL158" s="18">
        <f>SUMIFS(Fluxo!$N:$N,Fluxo!$S:$S,"&gt;"&amp;DK$5,Fluxo!$S:$S,"&lt;="&amp;DL$5,Fluxo!$D:$D,$D158)</f>
        <v>0</v>
      </c>
      <c r="DM158" s="18">
        <f>SUMIFS(Fluxo!$N:$N,Fluxo!$S:$S,"&gt;"&amp;DL$5,Fluxo!$S:$S,"&lt;="&amp;DM$5,Fluxo!$D:$D,$D158)</f>
        <v>0</v>
      </c>
      <c r="DN158" s="18">
        <f>SUMIFS(Fluxo!$N:$N,Fluxo!$S:$S,"&gt;"&amp;DM$5,Fluxo!$S:$S,"&lt;="&amp;DN$5,Fluxo!$D:$D,$D158)</f>
        <v>0</v>
      </c>
      <c r="DO158" s="18">
        <f>SUMIFS(Fluxo!$N:$N,Fluxo!$S:$S,"&gt;"&amp;DN$5,Fluxo!$S:$S,"&lt;="&amp;DO$5,Fluxo!$D:$D,$D158)</f>
        <v>0</v>
      </c>
      <c r="DP158" s="18">
        <f>SUMIFS(Fluxo!$N:$N,Fluxo!$S:$S,"&gt;"&amp;DO$5,Fluxo!$S:$S,"&lt;="&amp;DP$5,Fluxo!$D:$D,$D158)</f>
        <v>0</v>
      </c>
      <c r="DQ158" s="18">
        <f>SUMIFS(Fluxo!$N:$N,Fluxo!$S:$S,"&gt;"&amp;DP$5,Fluxo!$S:$S,"&lt;="&amp;DQ$5,Fluxo!$D:$D,$D158)</f>
        <v>0</v>
      </c>
      <c r="DR158" s="18">
        <f>SUMIFS(Fluxo!$N:$N,Fluxo!$S:$S,"&gt;"&amp;DQ$5,Fluxo!$S:$S,"&lt;="&amp;DR$5,Fluxo!$D:$D,$D158)</f>
        <v>0</v>
      </c>
      <c r="DS158" s="18">
        <f>SUMIFS(Fluxo!$N:$N,Fluxo!$S:$S,"&gt;"&amp;DR$5,Fluxo!$S:$S,"&lt;="&amp;DS$5,Fluxo!$D:$D,$D158)</f>
        <v>0</v>
      </c>
      <c r="DT158" s="18">
        <f>SUMIFS(Fluxo!$N:$N,Fluxo!$S:$S,"&gt;"&amp;DS$5,Fluxo!$S:$S,"&lt;="&amp;DT$5,Fluxo!$D:$D,$D158)</f>
        <v>0</v>
      </c>
      <c r="DU158" s="18">
        <f>SUMIFS(Fluxo!$N:$N,Fluxo!$S:$S,"&gt;"&amp;DT$5,Fluxo!$S:$S,"&lt;="&amp;DU$5,Fluxo!$D:$D,$D158)</f>
        <v>0</v>
      </c>
      <c r="DV158" s="18">
        <f>SUMIFS(Fluxo!$N:$N,Fluxo!$S:$S,"&gt;"&amp;DU$5,Fluxo!$S:$S,"&lt;="&amp;DV$5,Fluxo!$D:$D,$D158)</f>
        <v>0</v>
      </c>
      <c r="DW158" s="18">
        <f>SUMIFS(Fluxo!$N:$N,Fluxo!$S:$S,"&gt;"&amp;DV$5,Fluxo!$S:$S,"&lt;="&amp;DW$5,Fluxo!$D:$D,$D158)</f>
        <v>0</v>
      </c>
      <c r="DX158" s="18">
        <f>SUMIFS(Fluxo!$N:$N,Fluxo!$S:$S,"&gt;"&amp;DW$5,Fluxo!$S:$S,"&lt;="&amp;DX$5,Fluxo!$D:$D,$D158)</f>
        <v>0</v>
      </c>
      <c r="DY158" s="18">
        <f>SUMIFS(Fluxo!$N:$N,Fluxo!$S:$S,"&gt;"&amp;DX$5,Fluxo!$S:$S,"&lt;="&amp;DY$5,Fluxo!$D:$D,$D158)</f>
        <v>0</v>
      </c>
      <c r="DZ158" s="18">
        <f>SUMIFS(Fluxo!$N:$N,Fluxo!$S:$S,"&gt;"&amp;DY$5,Fluxo!$S:$S,"&lt;="&amp;DZ$5,Fluxo!$D:$D,$D158)</f>
        <v>0</v>
      </c>
      <c r="EA158" s="18">
        <f>SUMIFS(Fluxo!$N:$N,Fluxo!$S:$S,"&gt;"&amp;DZ$5,Fluxo!$S:$S,"&lt;="&amp;EA$5,Fluxo!$D:$D,$D158)</f>
        <v>0</v>
      </c>
      <c r="EB158" s="18">
        <f>SUMIFS(Fluxo!$N:$N,Fluxo!$S:$S,"&gt;"&amp;EA$5,Fluxo!$S:$S,"&lt;="&amp;EB$5,Fluxo!$D:$D,$D158)</f>
        <v>0</v>
      </c>
      <c r="EC158" s="18">
        <f>SUMIFS(Fluxo!$N:$N,Fluxo!$S:$S,"&gt;"&amp;EB$5,Fluxo!$S:$S,"&lt;="&amp;EC$5,Fluxo!$D:$D,$D158)</f>
        <v>0</v>
      </c>
      <c r="ED158" s="18">
        <f>SUMIFS(Fluxo!$N:$N,Fluxo!$S:$S,"&gt;"&amp;EC$5,Fluxo!$S:$S,"&lt;="&amp;ED$5,Fluxo!$D:$D,$D158)</f>
        <v>0</v>
      </c>
      <c r="EE158" s="18">
        <f>SUMIFS(Fluxo!$N:$N,Fluxo!$S:$S,"&gt;"&amp;ED$5,Fluxo!$S:$S,"&lt;="&amp;EE$5,Fluxo!$D:$D,$D158)</f>
        <v>0</v>
      </c>
      <c r="EF158" s="18">
        <f>SUMIFS(Fluxo!$N:$N,Fluxo!$S:$S,"&gt;"&amp;EE$5,Fluxo!$S:$S,"&lt;="&amp;EF$5,Fluxo!$D:$D,$D158)</f>
        <v>0</v>
      </c>
      <c r="EG158" s="18">
        <f>SUMIFS(Fluxo!$N:$N,Fluxo!$S:$S,"&gt;"&amp;EF$5,Fluxo!$S:$S,"&lt;="&amp;EG$5,Fluxo!$D:$D,$D158)</f>
        <v>0</v>
      </c>
      <c r="EH158" s="18">
        <f>SUMIFS(Fluxo!$N:$N,Fluxo!$S:$S,"&gt;"&amp;EG$5,Fluxo!$S:$S,"&lt;="&amp;EH$5,Fluxo!$D:$D,$D158)</f>
        <v>0</v>
      </c>
      <c r="EI158" s="18">
        <f>SUMIFS(Fluxo!$N:$N,Fluxo!$S:$S,"&gt;"&amp;EH$5,Fluxo!$S:$S,"&lt;="&amp;EI$5,Fluxo!$D:$D,$D158)</f>
        <v>0</v>
      </c>
      <c r="EJ158" s="18">
        <f>SUMIFS(Fluxo!$N:$N,Fluxo!$S:$S,"&gt;"&amp;EI$5,Fluxo!$S:$S,"&lt;="&amp;EJ$5,Fluxo!$D:$D,$D158)</f>
        <v>0</v>
      </c>
      <c r="EK158" s="18">
        <f>SUMIFS(Fluxo!$N:$N,Fluxo!$S:$S,"&gt;"&amp;EJ$5,Fluxo!$S:$S,"&lt;="&amp;EK$5,Fluxo!$D:$D,$D158)</f>
        <v>0</v>
      </c>
      <c r="EL158" s="18">
        <f>SUMIFS(Fluxo!$N:$N,Fluxo!$S:$S,"&gt;"&amp;EK$5,Fluxo!$S:$S,"&lt;="&amp;EL$5,Fluxo!$D:$D,$D158)</f>
        <v>0</v>
      </c>
      <c r="EM158" s="18">
        <f>SUMIFS(Fluxo!$N:$N,Fluxo!$S:$S,"&gt;"&amp;EL$5,Fluxo!$S:$S,"&lt;="&amp;EM$5,Fluxo!$D:$D,$D158)</f>
        <v>0</v>
      </c>
      <c r="EN158" s="18">
        <f>SUMIFS(Fluxo!$N:$N,Fluxo!$S:$S,"&gt;"&amp;EM$5,Fluxo!$S:$S,"&lt;="&amp;EN$5,Fluxo!$D:$D,$D158)</f>
        <v>0</v>
      </c>
      <c r="EO158" s="18">
        <f>SUMIFS(Fluxo!$N:$N,Fluxo!$S:$S,"&gt;"&amp;EN$5,Fluxo!$S:$S,"&lt;="&amp;EO$5,Fluxo!$D:$D,$D158)</f>
        <v>0</v>
      </c>
      <c r="EP158" s="18">
        <f>SUMIFS(Fluxo!$N:$N,Fluxo!$S:$S,"&gt;"&amp;EO$5,Fluxo!$S:$S,"&lt;="&amp;EP$5,Fluxo!$D:$D,$D158)</f>
        <v>0</v>
      </c>
      <c r="EQ158" s="18">
        <f>SUMIFS(Fluxo!$N:$N,Fluxo!$S:$S,"&gt;"&amp;EP$5,Fluxo!$S:$S,"&lt;="&amp;EQ$5,Fluxo!$D:$D,$D158)</f>
        <v>0</v>
      </c>
      <c r="ER158" s="18">
        <f>SUMIFS(Fluxo!$N:$N,Fluxo!$S:$S,"&gt;"&amp;EQ$5,Fluxo!$S:$S,"&lt;="&amp;ER$5,Fluxo!$D:$D,$D158)</f>
        <v>0</v>
      </c>
      <c r="ES158" s="18">
        <f>SUMIFS(Fluxo!$N:$N,Fluxo!$S:$S,"&gt;"&amp;ER$5,Fluxo!$S:$S,"&lt;="&amp;ES$5,Fluxo!$D:$D,$D158)</f>
        <v>0</v>
      </c>
      <c r="ET158" s="18">
        <f>SUMIFS(Fluxo!$N:$N,Fluxo!$S:$S,"&gt;"&amp;ES$5,Fluxo!$S:$S,"&lt;="&amp;ET$5,Fluxo!$D:$D,$D158)</f>
        <v>0</v>
      </c>
      <c r="EU158" s="18">
        <f>SUMIFS(Fluxo!$N:$N,Fluxo!$S:$S,"&gt;"&amp;ET$5,Fluxo!$S:$S,"&lt;="&amp;EU$5,Fluxo!$D:$D,$D158)</f>
        <v>0</v>
      </c>
      <c r="EV158" s="18">
        <f>SUMIFS(Fluxo!$N:$N,Fluxo!$S:$S,"&gt;"&amp;EU$5,Fluxo!$S:$S,"&lt;="&amp;EV$5,Fluxo!$D:$D,$D158)</f>
        <v>0</v>
      </c>
      <c r="EW158" s="18">
        <f>SUMIFS(Fluxo!$N:$N,Fluxo!$S:$S,"&gt;"&amp;EV$5,Fluxo!$S:$S,"&lt;="&amp;EW$5,Fluxo!$D:$D,$D158)</f>
        <v>0</v>
      </c>
      <c r="EX158" s="18">
        <f>SUMIFS(Fluxo!$N:$N,Fluxo!$S:$S,"&gt;"&amp;EW$5,Fluxo!$S:$S,"&lt;="&amp;EX$5,Fluxo!$D:$D,$D158)</f>
        <v>0</v>
      </c>
      <c r="EY158" s="18">
        <f>SUMIFS(Fluxo!$N:$N,Fluxo!$S:$S,"&gt;"&amp;EX$5,Fluxo!$S:$S,"&lt;="&amp;EY$5,Fluxo!$D:$D,$D158)</f>
        <v>0</v>
      </c>
      <c r="EZ158" s="18">
        <f>SUMIFS(Fluxo!$N:$N,Fluxo!$S:$S,"&gt;"&amp;EY$5,Fluxo!$S:$S,"&lt;="&amp;EZ$5,Fluxo!$D:$D,$D158)</f>
        <v>0</v>
      </c>
      <c r="FA158" s="18">
        <f>SUMIFS(Fluxo!$N:$N,Fluxo!$S:$S,"&gt;"&amp;EZ$5,Fluxo!$S:$S,"&lt;="&amp;FA$5,Fluxo!$D:$D,$D158)</f>
        <v>0</v>
      </c>
      <c r="FB158" s="18">
        <f>SUMIFS(Fluxo!$N:$N,Fluxo!$S:$S,"&gt;"&amp;FA$5,Fluxo!$S:$S,"&lt;="&amp;FB$5,Fluxo!$D:$D,$D158)</f>
        <v>0</v>
      </c>
      <c r="FC158" s="18">
        <f>SUMIFS(Fluxo!$N:$N,Fluxo!$S:$S,"&gt;"&amp;FB$5,Fluxo!$S:$S,"&lt;="&amp;FC$5,Fluxo!$D:$D,$D158)</f>
        <v>0</v>
      </c>
      <c r="FD158" s="18">
        <f>SUMIFS(Fluxo!$N:$N,Fluxo!$S:$S,"&gt;"&amp;FC$5,Fluxo!$S:$S,"&lt;="&amp;FD$5,Fluxo!$D:$D,$D158)</f>
        <v>0</v>
      </c>
      <c r="FE158" s="18">
        <f>SUMIFS(Fluxo!$N:$N,Fluxo!$S:$S,"&gt;"&amp;FD$5,Fluxo!$S:$S,"&lt;="&amp;FE$5,Fluxo!$D:$D,$D158)</f>
        <v>0</v>
      </c>
      <c r="FF158" s="18">
        <f>SUMIFS(Fluxo!$N:$N,Fluxo!$S:$S,"&gt;"&amp;FE$5,Fluxo!$S:$S,"&lt;="&amp;FF$5,Fluxo!$D:$D,$D158)</f>
        <v>0</v>
      </c>
      <c r="FG158" s="18">
        <f>SUMIFS(Fluxo!$N:$N,Fluxo!$S:$S,"&gt;"&amp;FF$5,Fluxo!$S:$S,"&lt;="&amp;FG$5,Fluxo!$D:$D,$D158)</f>
        <v>0</v>
      </c>
      <c r="FH158" s="18">
        <f>SUMIFS(Fluxo!$N:$N,Fluxo!$S:$S,"&gt;"&amp;FG$5,Fluxo!$S:$S,"&lt;="&amp;FH$5,Fluxo!$D:$D,$D158)</f>
        <v>0</v>
      </c>
      <c r="FI158" s="18">
        <f>SUMIFS(Fluxo!$N:$N,Fluxo!$S:$S,"&gt;"&amp;FH$5,Fluxo!$S:$S,"&lt;="&amp;FI$5,Fluxo!$D:$D,$D158)</f>
        <v>0</v>
      </c>
      <c r="FJ158" s="18">
        <f>SUMIFS(Fluxo!$N:$N,Fluxo!$S:$S,"&gt;"&amp;FI$5,Fluxo!$S:$S,"&lt;="&amp;FJ$5,Fluxo!$D:$D,$D158)</f>
        <v>0</v>
      </c>
      <c r="FK158" s="18">
        <f>SUMIFS(Fluxo!$N:$N,Fluxo!$S:$S,"&gt;"&amp;FJ$5,Fluxo!$S:$S,"&lt;="&amp;FK$5,Fluxo!$D:$D,$D158)</f>
        <v>0</v>
      </c>
      <c r="FL158" s="18">
        <f>SUMIFS(Fluxo!$N:$N,Fluxo!$S:$S,"&gt;"&amp;FK$5,Fluxo!$S:$S,"&lt;="&amp;FL$5,Fluxo!$D:$D,$D158)</f>
        <v>0</v>
      </c>
      <c r="FM158" s="18">
        <f>SUMIFS(Fluxo!$N:$N,Fluxo!$S:$S,"&gt;"&amp;FL$5,Fluxo!$S:$S,"&lt;="&amp;FM$5,Fluxo!$D:$D,$D158)</f>
        <v>0</v>
      </c>
      <c r="FN158" s="18">
        <f>SUMIFS(Fluxo!$N:$N,Fluxo!$S:$S,"&gt;"&amp;FM$5,Fluxo!$S:$S,"&lt;="&amp;FN$5,Fluxo!$D:$D,$D158)</f>
        <v>0</v>
      </c>
      <c r="FO158" s="18">
        <f>SUMIFS(Fluxo!$N:$N,Fluxo!$S:$S,"&gt;"&amp;FN$5,Fluxo!$S:$S,"&lt;="&amp;FO$5,Fluxo!$D:$D,$D158)</f>
        <v>0</v>
      </c>
      <c r="FP158" s="18">
        <f>SUMIFS(Fluxo!$N:$N,Fluxo!$S:$S,"&gt;"&amp;FO$5,Fluxo!$S:$S,"&lt;="&amp;FP$5,Fluxo!$D:$D,$D158)</f>
        <v>0</v>
      </c>
      <c r="FQ158" s="18">
        <f>SUMIFS(Fluxo!$N:$N,Fluxo!$S:$S,"&gt;"&amp;FP$5,Fluxo!$S:$S,"&lt;="&amp;FQ$5,Fluxo!$D:$D,$D158)</f>
        <v>0</v>
      </c>
      <c r="FR158" s="18">
        <f>SUMIFS(Fluxo!$N:$N,Fluxo!$S:$S,"&gt;"&amp;FQ$5,Fluxo!$S:$S,"&lt;="&amp;FR$5,Fluxo!$D:$D,$D158)</f>
        <v>0</v>
      </c>
      <c r="FS158" s="18">
        <f>SUMIFS(Fluxo!$N:$N,Fluxo!$S:$S,"&gt;"&amp;FR$5,Fluxo!$S:$S,"&lt;="&amp;FS$5,Fluxo!$D:$D,$D158)</f>
        <v>0</v>
      </c>
      <c r="FT158" s="18">
        <f>SUMIFS(Fluxo!$N:$N,Fluxo!$S:$S,"&gt;"&amp;FS$5,Fluxo!$S:$S,"&lt;="&amp;FT$5,Fluxo!$D:$D,$D158)</f>
        <v>0</v>
      </c>
      <c r="FU158" s="18">
        <f>SUMIFS(Fluxo!$N:$N,Fluxo!$S:$S,"&gt;"&amp;FT$5,Fluxo!$S:$S,"&lt;="&amp;FU$5,Fluxo!$D:$D,$D158)</f>
        <v>0</v>
      </c>
      <c r="FV158" s="18">
        <f>SUMIFS(Fluxo!$N:$N,Fluxo!$S:$S,"&gt;"&amp;FU$5,Fluxo!$S:$S,"&lt;="&amp;FV$5,Fluxo!$D:$D,$D158)</f>
        <v>0</v>
      </c>
      <c r="FW158" s="18">
        <f>SUMIFS(Fluxo!$N:$N,Fluxo!$S:$S,"&gt;"&amp;FV$5,Fluxo!$S:$S,"&lt;="&amp;FW$5,Fluxo!$D:$D,$D158)</f>
        <v>0</v>
      </c>
      <c r="FX158" s="18">
        <f>SUMIFS(Fluxo!$N:$N,Fluxo!$S:$S,"&gt;"&amp;FW$5,Fluxo!$S:$S,"&lt;="&amp;FX$5,Fluxo!$D:$D,$D158)</f>
        <v>0</v>
      </c>
      <c r="FY158" s="18">
        <f>SUMIFS(Fluxo!$N:$N,Fluxo!$S:$S,"&gt;"&amp;FX$5,Fluxo!$S:$S,"&lt;="&amp;FY$5,Fluxo!$D:$D,$D158)</f>
        <v>0</v>
      </c>
      <c r="FZ158" s="18">
        <f>SUMIFS(Fluxo!$N:$N,Fluxo!$S:$S,"&gt;"&amp;FY$5,Fluxo!$S:$S,"&lt;="&amp;FZ$5,Fluxo!$D:$D,$D158)</f>
        <v>0</v>
      </c>
      <c r="GA158" s="18">
        <f>SUMIFS(Fluxo!$N:$N,Fluxo!$S:$S,"&gt;"&amp;FZ$5,Fluxo!$S:$S,"&lt;="&amp;GA$5,Fluxo!$D:$D,$D158)</f>
        <v>0</v>
      </c>
      <c r="GB158" s="18">
        <f>SUMIFS(Fluxo!$N:$N,Fluxo!$S:$S,"&gt;"&amp;GA$5,Fluxo!$S:$S,"&lt;="&amp;GB$5,Fluxo!$D:$D,$D158)</f>
        <v>0</v>
      </c>
      <c r="GC158" s="18">
        <f>SUMIFS(Fluxo!$N:$N,Fluxo!$S:$S,"&gt;"&amp;GB$5,Fluxo!$S:$S,"&lt;="&amp;GC$5,Fluxo!$D:$D,$D158)</f>
        <v>0</v>
      </c>
      <c r="GD158" s="18">
        <f>SUMIFS(Fluxo!$N:$N,Fluxo!$S:$S,"&gt;"&amp;GC$5,Fluxo!$S:$S,"&lt;="&amp;GD$5,Fluxo!$D:$D,$D158)</f>
        <v>0</v>
      </c>
      <c r="GE158" s="18">
        <f>SUMIFS(Fluxo!$N:$N,Fluxo!$S:$S,"&gt;"&amp;GD$5,Fluxo!$S:$S,"&lt;="&amp;GE$5,Fluxo!$D:$D,$D158)</f>
        <v>0</v>
      </c>
      <c r="GF158" s="18">
        <f>SUMIFS(Fluxo!$N:$N,Fluxo!$S:$S,"&gt;"&amp;GE$5,Fluxo!$S:$S,"&lt;="&amp;GF$5,Fluxo!$D:$D,$D158)</f>
        <v>0</v>
      </c>
      <c r="GG158" s="18">
        <f>SUMIFS(Fluxo!$N:$N,Fluxo!$S:$S,"&gt;"&amp;GF$5,Fluxo!$S:$S,"&lt;="&amp;GG$5,Fluxo!$D:$D,$D158)</f>
        <v>0</v>
      </c>
      <c r="GH158" s="18">
        <f>SUMIFS(Fluxo!$N:$N,Fluxo!$S:$S,"&gt;"&amp;GG$5,Fluxo!$S:$S,"&lt;="&amp;GH$5,Fluxo!$D:$D,$D158)</f>
        <v>0</v>
      </c>
      <c r="GI158" s="18">
        <f>SUMIFS(Fluxo!$N:$N,Fluxo!$S:$S,"&gt;"&amp;GH$5,Fluxo!$S:$S,"&lt;="&amp;GI$5,Fluxo!$D:$D,$D158)</f>
        <v>0</v>
      </c>
      <c r="GJ158" s="18">
        <f>SUMIFS(Fluxo!$N:$N,Fluxo!$S:$S,"&gt;"&amp;GI$5,Fluxo!$S:$S,"&lt;="&amp;GJ$5,Fluxo!$D:$D,$D158)</f>
        <v>0</v>
      </c>
      <c r="GK158" s="18">
        <f>SUMIFS(Fluxo!$N:$N,Fluxo!$S:$S,"&gt;"&amp;GJ$5,Fluxo!$S:$S,"&lt;="&amp;GK$5,Fluxo!$D:$D,$D158)</f>
        <v>0</v>
      </c>
      <c r="GL158" s="18">
        <f>SUMIFS(Fluxo!$N:$N,Fluxo!$S:$S,"&gt;"&amp;GK$5,Fluxo!$S:$S,"&lt;="&amp;GL$5,Fluxo!$D:$D,$D158)</f>
        <v>0</v>
      </c>
      <c r="GM158" s="18">
        <f>SUMIFS(Fluxo!$N:$N,Fluxo!$S:$S,"&gt;"&amp;GL$5,Fluxo!$S:$S,"&lt;="&amp;GM$5,Fluxo!$D:$D,$D158)</f>
        <v>0</v>
      </c>
      <c r="GN158" s="18">
        <f>SUMIFS(Fluxo!$N:$N,Fluxo!$S:$S,"&gt;"&amp;GM$5,Fluxo!$S:$S,"&lt;="&amp;GN$5,Fluxo!$D:$D,$D158)</f>
        <v>0</v>
      </c>
      <c r="GO158" s="18">
        <f>SUMIFS(Fluxo!$N:$N,Fluxo!$S:$S,"&gt;"&amp;GN$5,Fluxo!$S:$S,"&lt;="&amp;GO$5,Fluxo!$D:$D,$D158)</f>
        <v>0</v>
      </c>
      <c r="GP158" s="18">
        <f>SUMIFS(Fluxo!$N:$N,Fluxo!$S:$S,"&gt;"&amp;GO$5,Fluxo!$S:$S,"&lt;="&amp;GP$5,Fluxo!$D:$D,$D158)</f>
        <v>0</v>
      </c>
      <c r="GQ158" s="18">
        <f>SUMIFS(Fluxo!$N:$N,Fluxo!$S:$S,"&gt;"&amp;GP$5,Fluxo!$S:$S,"&lt;="&amp;GQ$5,Fluxo!$D:$D,$D158)</f>
        <v>0</v>
      </c>
      <c r="GR158" s="18">
        <f>SUMIFS(Fluxo!$N:$N,Fluxo!$S:$S,"&gt;"&amp;GQ$5,Fluxo!$S:$S,"&lt;="&amp;GR$5,Fluxo!$D:$D,$D158)</f>
        <v>0</v>
      </c>
      <c r="GS158" s="18">
        <f>SUMIFS(Fluxo!$N:$N,Fluxo!$S:$S,"&gt;"&amp;GR$5,Fluxo!$S:$S,"&lt;="&amp;GS$5,Fluxo!$D:$D,$D158)</f>
        <v>0</v>
      </c>
      <c r="GT158" s="18">
        <f>SUMIFS(Fluxo!$N:$N,Fluxo!$S:$S,"&gt;"&amp;GS$5,Fluxo!$S:$S,"&lt;="&amp;GT$5,Fluxo!$D:$D,$D158)</f>
        <v>0</v>
      </c>
      <c r="GU158" s="18">
        <f>SUMIFS(Fluxo!$N:$N,Fluxo!$S:$S,"&gt;"&amp;GT$5,Fluxo!$S:$S,"&lt;="&amp;GU$5,Fluxo!$D:$D,$D158)</f>
        <v>0</v>
      </c>
      <c r="GV158" s="18">
        <f>SUMIFS(Fluxo!$N:$N,Fluxo!$S:$S,"&gt;"&amp;GU$5,Fluxo!$S:$S,"&lt;="&amp;GV$5,Fluxo!$D:$D,$D158)</f>
        <v>0</v>
      </c>
      <c r="GW158" s="18">
        <f>SUMIFS(Fluxo!$N:$N,Fluxo!$S:$S,"&gt;"&amp;GV$5,Fluxo!$S:$S,"&lt;="&amp;GW$5,Fluxo!$D:$D,$D158)</f>
        <v>0</v>
      </c>
      <c r="GX158" s="18">
        <f>SUMIFS(Fluxo!$N:$N,Fluxo!$S:$S,"&gt;"&amp;GW$5,Fluxo!$S:$S,"&lt;="&amp;GX$5,Fluxo!$D:$D,$D158)</f>
        <v>0</v>
      </c>
      <c r="GY158" s="18">
        <f>SUMIFS(Fluxo!$N:$N,Fluxo!$S:$S,"&gt;"&amp;GX$5,Fluxo!$S:$S,"&lt;="&amp;GY$5,Fluxo!$D:$D,$D158)</f>
        <v>0</v>
      </c>
      <c r="GZ158" s="18">
        <f>SUMIFS(Fluxo!$N:$N,Fluxo!$S:$S,"&gt;"&amp;GY$5,Fluxo!$S:$S,"&lt;="&amp;GZ$5,Fluxo!$D:$D,$D158)</f>
        <v>0</v>
      </c>
      <c r="HA158" s="18">
        <f>SUMIFS(Fluxo!$N:$N,Fluxo!$S:$S,"&gt;"&amp;GZ$5,Fluxo!$S:$S,"&lt;="&amp;HA$5,Fluxo!$D:$D,$D158)</f>
        <v>0</v>
      </c>
      <c r="HB158" s="18">
        <f>SUMIFS(Fluxo!$N:$N,Fluxo!$S:$S,"&gt;"&amp;HA$5,Fluxo!$S:$S,"&lt;="&amp;HB$5,Fluxo!$D:$D,$D158)</f>
        <v>0</v>
      </c>
      <c r="HC158" s="18">
        <f>SUMIFS(Fluxo!$N:$N,Fluxo!$S:$S,"&gt;"&amp;HB$5,Fluxo!$S:$S,"&lt;="&amp;HC$5,Fluxo!$D:$D,$D158)</f>
        <v>0</v>
      </c>
      <c r="HD158" s="18">
        <f>SUMIFS(Fluxo!$N:$N,Fluxo!$S:$S,"&gt;"&amp;HC$5,Fluxo!$S:$S,"&lt;="&amp;HD$5,Fluxo!$D:$D,$D158)</f>
        <v>0</v>
      </c>
      <c r="HE158" s="18">
        <f>SUMIFS(Fluxo!$N:$N,Fluxo!$S:$S,"&gt;"&amp;HD$5,Fluxo!$S:$S,"&lt;="&amp;HE$5,Fluxo!$D:$D,$D158)</f>
        <v>0</v>
      </c>
      <c r="HF158" s="18">
        <f>SUMIFS(Fluxo!$N:$N,Fluxo!$S:$S,"&gt;"&amp;HE$5,Fluxo!$S:$S,"&lt;="&amp;HF$5,Fluxo!$D:$D,$D158)</f>
        <v>0</v>
      </c>
    </row>
    <row r="159" spans="1:214">
      <c r="A159" s="20">
        <f t="shared" si="21"/>
        <v>149</v>
      </c>
      <c r="B159" s="140" t="str">
        <f>'Check Carteira'!C151</f>
        <v>E.1016.99.03.3014</v>
      </c>
      <c r="C159" s="141">
        <v>1</v>
      </c>
      <c r="D159" s="129" t="str">
        <f>'Check Carteira'!F151</f>
        <v>S-3014</v>
      </c>
      <c r="E159" s="21" t="str">
        <f>IFERROR(INDEX(Contratos!L:L,MATCH(D159,Contratos!R:R,0)),"")</f>
        <v/>
      </c>
      <c r="F159" s="139" t="str">
        <f>IFERROR(INDEX(Contratos!G:G,MATCH(D159,Contratos!R:R,0)),"")</f>
        <v/>
      </c>
      <c r="H159" s="83">
        <f t="shared" si="22"/>
        <v>1</v>
      </c>
      <c r="J159" s="18">
        <f>SUMIFS(Fluxo!$N:$N,Fluxo!$S:$S,"&gt;"&amp;I$5,Fluxo!$S:$S,"&lt;="&amp;J$5,Fluxo!$D:$D,$D159)</f>
        <v>0</v>
      </c>
      <c r="K159" s="18">
        <f>SUMIFS(Fluxo!$N:$N,Fluxo!$S:$S,"&gt;"&amp;J$5,Fluxo!$S:$S,"&lt;="&amp;K$5,Fluxo!$D:$D,$D159)</f>
        <v>1</v>
      </c>
      <c r="L159" s="18">
        <f>SUMIFS(Fluxo!$N:$N,Fluxo!$S:$S,"&gt;"&amp;K$5,Fluxo!$S:$S,"&lt;="&amp;L$5,Fluxo!$D:$D,$D159)</f>
        <v>0</v>
      </c>
      <c r="M159" s="18">
        <f>SUMIFS(Fluxo!$N:$N,Fluxo!$S:$S,"&gt;"&amp;L$5,Fluxo!$S:$S,"&lt;="&amp;M$5,Fluxo!$D:$D,$D159)</f>
        <v>0</v>
      </c>
      <c r="N159" s="18">
        <f>SUMIFS(Fluxo!$N:$N,Fluxo!$S:$S,"&gt;"&amp;M$5,Fluxo!$S:$S,"&lt;="&amp;N$5,Fluxo!$D:$D,$D159)</f>
        <v>0</v>
      </c>
      <c r="O159" s="18">
        <f>SUMIFS(Fluxo!$N:$N,Fluxo!$S:$S,"&gt;"&amp;N$5,Fluxo!$S:$S,"&lt;="&amp;O$5,Fluxo!$D:$D,$D159)</f>
        <v>0</v>
      </c>
      <c r="P159" s="18">
        <f>SUMIFS(Fluxo!$N:$N,Fluxo!$S:$S,"&gt;"&amp;O$5,Fluxo!$S:$S,"&lt;="&amp;P$5,Fluxo!$D:$D,$D159)</f>
        <v>0</v>
      </c>
      <c r="Q159" s="18">
        <f>SUMIFS(Fluxo!$N:$N,Fluxo!$S:$S,"&gt;"&amp;P$5,Fluxo!$S:$S,"&lt;="&amp;Q$5,Fluxo!$D:$D,$D159)</f>
        <v>0</v>
      </c>
      <c r="R159" s="18">
        <f>SUMIFS(Fluxo!$N:$N,Fluxo!$S:$S,"&gt;"&amp;Q$5,Fluxo!$S:$S,"&lt;="&amp;R$5,Fluxo!$D:$D,$D159)</f>
        <v>0</v>
      </c>
      <c r="S159" s="18">
        <f>SUMIFS(Fluxo!$N:$N,Fluxo!$S:$S,"&gt;"&amp;R$5,Fluxo!$S:$S,"&lt;="&amp;S$5,Fluxo!$D:$D,$D159)</f>
        <v>0</v>
      </c>
      <c r="T159" s="18">
        <f>SUMIFS(Fluxo!$N:$N,Fluxo!$S:$S,"&gt;"&amp;S$5,Fluxo!$S:$S,"&lt;="&amp;T$5,Fluxo!$D:$D,$D159)</f>
        <v>0</v>
      </c>
      <c r="U159" s="18">
        <f>SUMIFS(Fluxo!$N:$N,Fluxo!$S:$S,"&gt;"&amp;T$5,Fluxo!$S:$S,"&lt;="&amp;U$5,Fluxo!$D:$D,$D159)</f>
        <v>0</v>
      </c>
      <c r="V159" s="18">
        <f>SUMIFS(Fluxo!$N:$N,Fluxo!$S:$S,"&gt;"&amp;U$5,Fluxo!$S:$S,"&lt;="&amp;V$5,Fluxo!$D:$D,$D159)</f>
        <v>0</v>
      </c>
      <c r="W159" s="18">
        <f>SUMIFS(Fluxo!$N:$N,Fluxo!$S:$S,"&gt;"&amp;V$5,Fluxo!$S:$S,"&lt;="&amp;W$5,Fluxo!$D:$D,$D159)</f>
        <v>0</v>
      </c>
      <c r="X159" s="18">
        <f>SUMIFS(Fluxo!$N:$N,Fluxo!$S:$S,"&gt;"&amp;W$5,Fluxo!$S:$S,"&lt;="&amp;X$5,Fluxo!$D:$D,$D159)</f>
        <v>0</v>
      </c>
      <c r="Y159" s="18">
        <f>SUMIFS(Fluxo!$N:$N,Fluxo!$S:$S,"&gt;"&amp;X$5,Fluxo!$S:$S,"&lt;="&amp;Y$5,Fluxo!$D:$D,$D159)</f>
        <v>0</v>
      </c>
      <c r="Z159" s="18">
        <f>SUMIFS(Fluxo!$N:$N,Fluxo!$S:$S,"&gt;"&amp;Y$5,Fluxo!$S:$S,"&lt;="&amp;Z$5,Fluxo!$D:$D,$D159)</f>
        <v>0</v>
      </c>
      <c r="AA159" s="18">
        <f>SUMIFS(Fluxo!$N:$N,Fluxo!$S:$S,"&gt;"&amp;Z$5,Fluxo!$S:$S,"&lt;="&amp;AA$5,Fluxo!$D:$D,$D159)</f>
        <v>0</v>
      </c>
      <c r="AB159" s="18">
        <f>SUMIFS(Fluxo!$N:$N,Fluxo!$S:$S,"&gt;"&amp;AA$5,Fluxo!$S:$S,"&lt;="&amp;AB$5,Fluxo!$D:$D,$D159)</f>
        <v>0</v>
      </c>
      <c r="AC159" s="18">
        <f>SUMIFS(Fluxo!$N:$N,Fluxo!$S:$S,"&gt;"&amp;AB$5,Fluxo!$S:$S,"&lt;="&amp;AC$5,Fluxo!$D:$D,$D159)</f>
        <v>0</v>
      </c>
      <c r="AD159" s="18">
        <f>SUMIFS(Fluxo!$N:$N,Fluxo!$S:$S,"&gt;"&amp;AC$5,Fluxo!$S:$S,"&lt;="&amp;AD$5,Fluxo!$D:$D,$D159)</f>
        <v>0</v>
      </c>
      <c r="AE159" s="18">
        <f>SUMIFS(Fluxo!$N:$N,Fluxo!$S:$S,"&gt;"&amp;AD$5,Fluxo!$S:$S,"&lt;="&amp;AE$5,Fluxo!$D:$D,$D159)</f>
        <v>0</v>
      </c>
      <c r="AF159" s="18">
        <f>SUMIFS(Fluxo!$N:$N,Fluxo!$S:$S,"&gt;"&amp;AE$5,Fluxo!$S:$S,"&lt;="&amp;AF$5,Fluxo!$D:$D,$D159)</f>
        <v>0</v>
      </c>
      <c r="AG159" s="18">
        <f>SUMIFS(Fluxo!$N:$N,Fluxo!$S:$S,"&gt;"&amp;AF$5,Fluxo!$S:$S,"&lt;="&amp;AG$5,Fluxo!$D:$D,$D159)</f>
        <v>0</v>
      </c>
      <c r="AH159" s="18">
        <f>SUMIFS(Fluxo!$N:$N,Fluxo!$S:$S,"&gt;"&amp;AG$5,Fluxo!$S:$S,"&lt;="&amp;AH$5,Fluxo!$D:$D,$D159)</f>
        <v>0</v>
      </c>
      <c r="AI159" s="18">
        <f>SUMIFS(Fluxo!$N:$N,Fluxo!$S:$S,"&gt;"&amp;AH$5,Fluxo!$S:$S,"&lt;="&amp;AI$5,Fluxo!$D:$D,$D159)</f>
        <v>0</v>
      </c>
      <c r="AJ159" s="18">
        <f>SUMIFS(Fluxo!$N:$N,Fluxo!$S:$S,"&gt;"&amp;AI$5,Fluxo!$S:$S,"&lt;="&amp;AJ$5,Fluxo!$D:$D,$D159)</f>
        <v>0</v>
      </c>
      <c r="AK159" s="18">
        <f>SUMIFS(Fluxo!$N:$N,Fluxo!$S:$S,"&gt;"&amp;AJ$5,Fluxo!$S:$S,"&lt;="&amp;AK$5,Fluxo!$D:$D,$D159)</f>
        <v>0</v>
      </c>
      <c r="AL159" s="18">
        <f>SUMIFS(Fluxo!$N:$N,Fluxo!$S:$S,"&gt;"&amp;AK$5,Fluxo!$S:$S,"&lt;="&amp;AL$5,Fluxo!$D:$D,$D159)</f>
        <v>0</v>
      </c>
      <c r="AM159" s="18">
        <f>SUMIFS(Fluxo!$N:$N,Fluxo!$S:$S,"&gt;"&amp;AL$5,Fluxo!$S:$S,"&lt;="&amp;AM$5,Fluxo!$D:$D,$D159)</f>
        <v>0</v>
      </c>
      <c r="AN159" s="18">
        <f>SUMIFS(Fluxo!$N:$N,Fluxo!$S:$S,"&gt;"&amp;AM$5,Fluxo!$S:$S,"&lt;="&amp;AN$5,Fluxo!$D:$D,$D159)</f>
        <v>0</v>
      </c>
      <c r="AO159" s="18">
        <f>SUMIFS(Fluxo!$N:$N,Fluxo!$S:$S,"&gt;"&amp;AN$5,Fluxo!$S:$S,"&lt;="&amp;AO$5,Fluxo!$D:$D,$D159)</f>
        <v>0</v>
      </c>
      <c r="AP159" s="18">
        <f>SUMIFS(Fluxo!$N:$N,Fluxo!$S:$S,"&gt;"&amp;AO$5,Fluxo!$S:$S,"&lt;="&amp;AP$5,Fluxo!$D:$D,$D159)</f>
        <v>0</v>
      </c>
      <c r="AQ159" s="18">
        <f>SUMIFS(Fluxo!$N:$N,Fluxo!$S:$S,"&gt;"&amp;AP$5,Fluxo!$S:$S,"&lt;="&amp;AQ$5,Fluxo!$D:$D,$D159)</f>
        <v>0</v>
      </c>
      <c r="AR159" s="18">
        <f>SUMIFS(Fluxo!$N:$N,Fluxo!$S:$S,"&gt;"&amp;AQ$5,Fluxo!$S:$S,"&lt;="&amp;AR$5,Fluxo!$D:$D,$D159)</f>
        <v>0</v>
      </c>
      <c r="AS159" s="18">
        <f>SUMIFS(Fluxo!$N:$N,Fluxo!$S:$S,"&gt;"&amp;AR$5,Fluxo!$S:$S,"&lt;="&amp;AS$5,Fluxo!$D:$D,$D159)</f>
        <v>0</v>
      </c>
      <c r="AT159" s="18">
        <f>SUMIFS(Fluxo!$N:$N,Fluxo!$S:$S,"&gt;"&amp;AS$5,Fluxo!$S:$S,"&lt;="&amp;AT$5,Fluxo!$D:$D,$D159)</f>
        <v>0</v>
      </c>
      <c r="AU159" s="18">
        <f>SUMIFS(Fluxo!$N:$N,Fluxo!$S:$S,"&gt;"&amp;AT$5,Fluxo!$S:$S,"&lt;="&amp;AU$5,Fluxo!$D:$D,$D159)</f>
        <v>0</v>
      </c>
      <c r="AV159" s="18">
        <f>SUMIFS(Fluxo!$N:$N,Fluxo!$S:$S,"&gt;"&amp;AU$5,Fluxo!$S:$S,"&lt;="&amp;AV$5,Fluxo!$D:$D,$D159)</f>
        <v>0</v>
      </c>
      <c r="AW159" s="18">
        <f>SUMIFS(Fluxo!$N:$N,Fluxo!$S:$S,"&gt;"&amp;AV$5,Fluxo!$S:$S,"&lt;="&amp;AW$5,Fluxo!$D:$D,$D159)</f>
        <v>0</v>
      </c>
      <c r="AX159" s="18">
        <f>SUMIFS(Fluxo!$N:$N,Fluxo!$S:$S,"&gt;"&amp;AW$5,Fluxo!$S:$S,"&lt;="&amp;AX$5,Fluxo!$D:$D,$D159)</f>
        <v>0</v>
      </c>
      <c r="AY159" s="18">
        <f>SUMIFS(Fluxo!$N:$N,Fluxo!$S:$S,"&gt;"&amp;AX$5,Fluxo!$S:$S,"&lt;="&amp;AY$5,Fluxo!$D:$D,$D159)</f>
        <v>0</v>
      </c>
      <c r="AZ159" s="18">
        <f>SUMIFS(Fluxo!$N:$N,Fluxo!$S:$S,"&gt;"&amp;AY$5,Fluxo!$S:$S,"&lt;="&amp;AZ$5,Fluxo!$D:$D,$D159)</f>
        <v>0</v>
      </c>
      <c r="BA159" s="18">
        <f>SUMIFS(Fluxo!$N:$N,Fluxo!$S:$S,"&gt;"&amp;AZ$5,Fluxo!$S:$S,"&lt;="&amp;BA$5,Fluxo!$D:$D,$D159)</f>
        <v>0</v>
      </c>
      <c r="BB159" s="18">
        <f>SUMIFS(Fluxo!$N:$N,Fluxo!$S:$S,"&gt;"&amp;BA$5,Fluxo!$S:$S,"&lt;="&amp;BB$5,Fluxo!$D:$D,$D159)</f>
        <v>0</v>
      </c>
      <c r="BC159" s="18">
        <f>SUMIFS(Fluxo!$N:$N,Fluxo!$S:$S,"&gt;"&amp;BB$5,Fluxo!$S:$S,"&lt;="&amp;BC$5,Fluxo!$D:$D,$D159)</f>
        <v>0</v>
      </c>
      <c r="BD159" s="18">
        <f>SUMIFS(Fluxo!$N:$N,Fluxo!$S:$S,"&gt;"&amp;BC$5,Fluxo!$S:$S,"&lt;="&amp;BD$5,Fluxo!$D:$D,$D159)</f>
        <v>0</v>
      </c>
      <c r="BE159" s="18">
        <f>SUMIFS(Fluxo!$N:$N,Fluxo!$S:$S,"&gt;"&amp;BD$5,Fluxo!$S:$S,"&lt;="&amp;BE$5,Fluxo!$D:$D,$D159)</f>
        <v>0</v>
      </c>
      <c r="BF159" s="18">
        <f>SUMIFS(Fluxo!$N:$N,Fluxo!$S:$S,"&gt;"&amp;BE$5,Fluxo!$S:$S,"&lt;="&amp;BF$5,Fluxo!$D:$D,$D159)</f>
        <v>0</v>
      </c>
      <c r="BG159" s="18">
        <f>SUMIFS(Fluxo!$N:$N,Fluxo!$S:$S,"&gt;"&amp;BF$5,Fluxo!$S:$S,"&lt;="&amp;BG$5,Fluxo!$D:$D,$D159)</f>
        <v>0</v>
      </c>
      <c r="BH159" s="18">
        <f>SUMIFS(Fluxo!$N:$N,Fluxo!$S:$S,"&gt;"&amp;BG$5,Fluxo!$S:$S,"&lt;="&amp;BH$5,Fluxo!$D:$D,$D159)</f>
        <v>0</v>
      </c>
      <c r="BI159" s="18">
        <f>SUMIFS(Fluxo!$N:$N,Fluxo!$S:$S,"&gt;"&amp;BH$5,Fluxo!$S:$S,"&lt;="&amp;BI$5,Fluxo!$D:$D,$D159)</f>
        <v>0</v>
      </c>
      <c r="BJ159" s="18">
        <f>SUMIFS(Fluxo!$N:$N,Fluxo!$S:$S,"&gt;"&amp;BI$5,Fluxo!$S:$S,"&lt;="&amp;BJ$5,Fluxo!$D:$D,$D159)</f>
        <v>0</v>
      </c>
      <c r="BK159" s="18">
        <f>SUMIFS(Fluxo!$N:$N,Fluxo!$S:$S,"&gt;"&amp;BJ$5,Fluxo!$S:$S,"&lt;="&amp;BK$5,Fluxo!$D:$D,$D159)</f>
        <v>0</v>
      </c>
      <c r="BL159" s="18">
        <f>SUMIFS(Fluxo!$N:$N,Fluxo!$S:$S,"&gt;"&amp;BK$5,Fluxo!$S:$S,"&lt;="&amp;BL$5,Fluxo!$D:$D,$D159)</f>
        <v>0</v>
      </c>
      <c r="BM159" s="18">
        <f>SUMIFS(Fluxo!$N:$N,Fluxo!$S:$S,"&gt;"&amp;BL$5,Fluxo!$S:$S,"&lt;="&amp;BM$5,Fluxo!$D:$D,$D159)</f>
        <v>0</v>
      </c>
      <c r="BN159" s="18">
        <f>SUMIFS(Fluxo!$N:$N,Fluxo!$S:$S,"&gt;"&amp;BM$5,Fluxo!$S:$S,"&lt;="&amp;BN$5,Fluxo!$D:$D,$D159)</f>
        <v>0</v>
      </c>
      <c r="BO159" s="18">
        <f>SUMIFS(Fluxo!$N:$N,Fluxo!$S:$S,"&gt;"&amp;BN$5,Fluxo!$S:$S,"&lt;="&amp;BO$5,Fluxo!$D:$D,$D159)</f>
        <v>0</v>
      </c>
      <c r="BP159" s="18">
        <f>SUMIFS(Fluxo!$N:$N,Fluxo!$S:$S,"&gt;"&amp;BO$5,Fluxo!$S:$S,"&lt;="&amp;BP$5,Fluxo!$D:$D,$D159)</f>
        <v>0</v>
      </c>
      <c r="BQ159" s="18">
        <f>SUMIFS(Fluxo!$N:$N,Fluxo!$S:$S,"&gt;"&amp;BP$5,Fluxo!$S:$S,"&lt;="&amp;BQ$5,Fluxo!$D:$D,$D159)</f>
        <v>0</v>
      </c>
      <c r="BR159" s="18">
        <f>SUMIFS(Fluxo!$N:$N,Fluxo!$S:$S,"&gt;"&amp;BQ$5,Fluxo!$S:$S,"&lt;="&amp;BR$5,Fluxo!$D:$D,$D159)</f>
        <v>0</v>
      </c>
      <c r="BS159" s="18">
        <f>SUMIFS(Fluxo!$N:$N,Fluxo!$S:$S,"&gt;"&amp;BR$5,Fluxo!$S:$S,"&lt;="&amp;BS$5,Fluxo!$D:$D,$D159)</f>
        <v>0</v>
      </c>
      <c r="BT159" s="18">
        <f>SUMIFS(Fluxo!$N:$N,Fluxo!$S:$S,"&gt;"&amp;BS$5,Fluxo!$S:$S,"&lt;="&amp;BT$5,Fluxo!$D:$D,$D159)</f>
        <v>0</v>
      </c>
      <c r="BU159" s="18">
        <f>SUMIFS(Fluxo!$N:$N,Fluxo!$S:$S,"&gt;"&amp;BT$5,Fluxo!$S:$S,"&lt;="&amp;BU$5,Fluxo!$D:$D,$D159)</f>
        <v>0</v>
      </c>
      <c r="BV159" s="18">
        <f>SUMIFS(Fluxo!$N:$N,Fluxo!$S:$S,"&gt;"&amp;BU$5,Fluxo!$S:$S,"&lt;="&amp;BV$5,Fluxo!$D:$D,$D159)</f>
        <v>0</v>
      </c>
      <c r="BW159" s="18">
        <f>SUMIFS(Fluxo!$N:$N,Fluxo!$S:$S,"&gt;"&amp;BV$5,Fluxo!$S:$S,"&lt;="&amp;BW$5,Fluxo!$D:$D,$D159)</f>
        <v>0</v>
      </c>
      <c r="BX159" s="18">
        <f>SUMIFS(Fluxo!$N:$N,Fluxo!$S:$S,"&gt;"&amp;BW$5,Fluxo!$S:$S,"&lt;="&amp;BX$5,Fluxo!$D:$D,$D159)</f>
        <v>0</v>
      </c>
      <c r="BY159" s="18">
        <f>SUMIFS(Fluxo!$N:$N,Fluxo!$S:$S,"&gt;"&amp;BX$5,Fluxo!$S:$S,"&lt;="&amp;BY$5,Fluxo!$D:$D,$D159)</f>
        <v>0</v>
      </c>
      <c r="BZ159" s="18">
        <f>SUMIFS(Fluxo!$N:$N,Fluxo!$S:$S,"&gt;"&amp;BY$5,Fluxo!$S:$S,"&lt;="&amp;BZ$5,Fluxo!$D:$D,$D159)</f>
        <v>0</v>
      </c>
      <c r="CA159" s="18">
        <f>SUMIFS(Fluxo!$N:$N,Fluxo!$S:$S,"&gt;"&amp;BZ$5,Fluxo!$S:$S,"&lt;="&amp;CA$5,Fluxo!$D:$D,$D159)</f>
        <v>0</v>
      </c>
      <c r="CB159" s="18">
        <f>SUMIFS(Fluxo!$N:$N,Fluxo!$S:$S,"&gt;"&amp;CA$5,Fluxo!$S:$S,"&lt;="&amp;CB$5,Fluxo!$D:$D,$D159)</f>
        <v>0</v>
      </c>
      <c r="CC159" s="18">
        <f>SUMIFS(Fluxo!$N:$N,Fluxo!$S:$S,"&gt;"&amp;CB$5,Fluxo!$S:$S,"&lt;="&amp;CC$5,Fluxo!$D:$D,$D159)</f>
        <v>0</v>
      </c>
      <c r="CD159" s="18">
        <f>SUMIFS(Fluxo!$N:$N,Fluxo!$S:$S,"&gt;"&amp;CC$5,Fluxo!$S:$S,"&lt;="&amp;CD$5,Fluxo!$D:$D,$D159)</f>
        <v>0</v>
      </c>
      <c r="CE159" s="18">
        <f>SUMIFS(Fluxo!$N:$N,Fluxo!$S:$S,"&gt;"&amp;CD$5,Fluxo!$S:$S,"&lt;="&amp;CE$5,Fluxo!$D:$D,$D159)</f>
        <v>0</v>
      </c>
      <c r="CF159" s="18">
        <f>SUMIFS(Fluxo!$N:$N,Fluxo!$S:$S,"&gt;"&amp;CE$5,Fluxo!$S:$S,"&lt;="&amp;CF$5,Fluxo!$D:$D,$D159)</f>
        <v>0</v>
      </c>
      <c r="CG159" s="18">
        <f>SUMIFS(Fluxo!$N:$N,Fluxo!$S:$S,"&gt;"&amp;CF$5,Fluxo!$S:$S,"&lt;="&amp;CG$5,Fluxo!$D:$D,$D159)</f>
        <v>0</v>
      </c>
      <c r="CH159" s="18">
        <f>SUMIFS(Fluxo!$N:$N,Fluxo!$S:$S,"&gt;"&amp;CG$5,Fluxo!$S:$S,"&lt;="&amp;CH$5,Fluxo!$D:$D,$D159)</f>
        <v>0</v>
      </c>
      <c r="CI159" s="18">
        <f>SUMIFS(Fluxo!$N:$N,Fluxo!$S:$S,"&gt;"&amp;CH$5,Fluxo!$S:$S,"&lt;="&amp;CI$5,Fluxo!$D:$D,$D159)</f>
        <v>0</v>
      </c>
      <c r="CJ159" s="18">
        <f>SUMIFS(Fluxo!$N:$N,Fluxo!$S:$S,"&gt;"&amp;CI$5,Fluxo!$S:$S,"&lt;="&amp;CJ$5,Fluxo!$D:$D,$D159)</f>
        <v>0</v>
      </c>
      <c r="CK159" s="18">
        <f>SUMIFS(Fluxo!$N:$N,Fluxo!$S:$S,"&gt;"&amp;CJ$5,Fluxo!$S:$S,"&lt;="&amp;CK$5,Fluxo!$D:$D,$D159)</f>
        <v>0</v>
      </c>
      <c r="CL159" s="18">
        <f>SUMIFS(Fluxo!$N:$N,Fluxo!$S:$S,"&gt;"&amp;CK$5,Fluxo!$S:$S,"&lt;="&amp;CL$5,Fluxo!$D:$D,$D159)</f>
        <v>0</v>
      </c>
      <c r="CM159" s="18">
        <f>SUMIFS(Fluxo!$N:$N,Fluxo!$S:$S,"&gt;"&amp;CL$5,Fluxo!$S:$S,"&lt;="&amp;CM$5,Fluxo!$D:$D,$D159)</f>
        <v>0</v>
      </c>
      <c r="CN159" s="18">
        <f>SUMIFS(Fluxo!$N:$N,Fluxo!$S:$S,"&gt;"&amp;CM$5,Fluxo!$S:$S,"&lt;="&amp;CN$5,Fluxo!$D:$D,$D159)</f>
        <v>0</v>
      </c>
      <c r="CO159" s="18">
        <f>SUMIFS(Fluxo!$N:$N,Fluxo!$S:$S,"&gt;"&amp;CN$5,Fluxo!$S:$S,"&lt;="&amp;CO$5,Fluxo!$D:$D,$D159)</f>
        <v>0</v>
      </c>
      <c r="CP159" s="18">
        <f>SUMIFS(Fluxo!$N:$N,Fluxo!$S:$S,"&gt;"&amp;CO$5,Fluxo!$S:$S,"&lt;="&amp;CP$5,Fluxo!$D:$D,$D159)</f>
        <v>0</v>
      </c>
      <c r="CQ159" s="18">
        <f>SUMIFS(Fluxo!$N:$N,Fluxo!$S:$S,"&gt;"&amp;CP$5,Fluxo!$S:$S,"&lt;="&amp;CQ$5,Fluxo!$D:$D,$D159)</f>
        <v>0</v>
      </c>
      <c r="CR159" s="18">
        <f>SUMIFS(Fluxo!$N:$N,Fluxo!$S:$S,"&gt;"&amp;CQ$5,Fluxo!$S:$S,"&lt;="&amp;CR$5,Fluxo!$D:$D,$D159)</f>
        <v>0</v>
      </c>
      <c r="CS159" s="18">
        <f>SUMIFS(Fluxo!$N:$N,Fluxo!$S:$S,"&gt;"&amp;CR$5,Fluxo!$S:$S,"&lt;="&amp;CS$5,Fluxo!$D:$D,$D159)</f>
        <v>0</v>
      </c>
      <c r="CT159" s="18">
        <f>SUMIFS(Fluxo!$N:$N,Fluxo!$S:$S,"&gt;"&amp;CS$5,Fluxo!$S:$S,"&lt;="&amp;CT$5,Fluxo!$D:$D,$D159)</f>
        <v>0</v>
      </c>
      <c r="CU159" s="18">
        <f>SUMIFS(Fluxo!$N:$N,Fluxo!$S:$S,"&gt;"&amp;CT$5,Fluxo!$S:$S,"&lt;="&amp;CU$5,Fluxo!$D:$D,$D159)</f>
        <v>0</v>
      </c>
      <c r="CV159" s="18">
        <f>SUMIFS(Fluxo!$N:$N,Fluxo!$S:$S,"&gt;"&amp;CU$5,Fluxo!$S:$S,"&lt;="&amp;CV$5,Fluxo!$D:$D,$D159)</f>
        <v>0</v>
      </c>
      <c r="CW159" s="18">
        <f>SUMIFS(Fluxo!$N:$N,Fluxo!$S:$S,"&gt;"&amp;CV$5,Fluxo!$S:$S,"&lt;="&amp;CW$5,Fluxo!$D:$D,$D159)</f>
        <v>0</v>
      </c>
      <c r="CX159" s="18">
        <f>SUMIFS(Fluxo!$N:$N,Fluxo!$S:$S,"&gt;"&amp;CW$5,Fluxo!$S:$S,"&lt;="&amp;CX$5,Fluxo!$D:$D,$D159)</f>
        <v>0</v>
      </c>
      <c r="CY159" s="18">
        <f>SUMIFS(Fluxo!$N:$N,Fluxo!$S:$S,"&gt;"&amp;CX$5,Fluxo!$S:$S,"&lt;="&amp;CY$5,Fluxo!$D:$D,$D159)</f>
        <v>0</v>
      </c>
      <c r="CZ159" s="18">
        <f>SUMIFS(Fluxo!$N:$N,Fluxo!$S:$S,"&gt;"&amp;CY$5,Fluxo!$S:$S,"&lt;="&amp;CZ$5,Fluxo!$D:$D,$D159)</f>
        <v>0</v>
      </c>
      <c r="DA159" s="18">
        <f>SUMIFS(Fluxo!$N:$N,Fluxo!$S:$S,"&gt;"&amp;CZ$5,Fluxo!$S:$S,"&lt;="&amp;DA$5,Fluxo!$D:$D,$D159)</f>
        <v>0</v>
      </c>
      <c r="DB159" s="18">
        <f>SUMIFS(Fluxo!$N:$N,Fluxo!$S:$S,"&gt;"&amp;DA$5,Fluxo!$S:$S,"&lt;="&amp;DB$5,Fluxo!$D:$D,$D159)</f>
        <v>0</v>
      </c>
      <c r="DC159" s="18">
        <f>SUMIFS(Fluxo!$N:$N,Fluxo!$S:$S,"&gt;"&amp;DB$5,Fluxo!$S:$S,"&lt;="&amp;DC$5,Fluxo!$D:$D,$D159)</f>
        <v>0</v>
      </c>
      <c r="DD159" s="18">
        <f>SUMIFS(Fluxo!$N:$N,Fluxo!$S:$S,"&gt;"&amp;DC$5,Fluxo!$S:$S,"&lt;="&amp;DD$5,Fluxo!$D:$D,$D159)</f>
        <v>0</v>
      </c>
      <c r="DE159" s="18">
        <f>SUMIFS(Fluxo!$N:$N,Fluxo!$S:$S,"&gt;"&amp;DD$5,Fluxo!$S:$S,"&lt;="&amp;DE$5,Fluxo!$D:$D,$D159)</f>
        <v>0</v>
      </c>
      <c r="DF159" s="18">
        <f>SUMIFS(Fluxo!$N:$N,Fluxo!$S:$S,"&gt;"&amp;DE$5,Fluxo!$S:$S,"&lt;="&amp;DF$5,Fluxo!$D:$D,$D159)</f>
        <v>0</v>
      </c>
      <c r="DG159" s="18">
        <f>SUMIFS(Fluxo!$N:$N,Fluxo!$S:$S,"&gt;"&amp;DF$5,Fluxo!$S:$S,"&lt;="&amp;DG$5,Fluxo!$D:$D,$D159)</f>
        <v>0</v>
      </c>
      <c r="DH159" s="18">
        <f>SUMIFS(Fluxo!$N:$N,Fluxo!$S:$S,"&gt;"&amp;DG$5,Fluxo!$S:$S,"&lt;="&amp;DH$5,Fluxo!$D:$D,$D159)</f>
        <v>0</v>
      </c>
      <c r="DI159" s="18">
        <f>SUMIFS(Fluxo!$N:$N,Fluxo!$S:$S,"&gt;"&amp;DH$5,Fluxo!$S:$S,"&lt;="&amp;DI$5,Fluxo!$D:$D,$D159)</f>
        <v>0</v>
      </c>
      <c r="DJ159" s="18">
        <f>SUMIFS(Fluxo!$N:$N,Fluxo!$S:$S,"&gt;"&amp;DI$5,Fluxo!$S:$S,"&lt;="&amp;DJ$5,Fluxo!$D:$D,$D159)</f>
        <v>0</v>
      </c>
      <c r="DK159" s="18">
        <f>SUMIFS(Fluxo!$N:$N,Fluxo!$S:$S,"&gt;"&amp;DJ$5,Fluxo!$S:$S,"&lt;="&amp;DK$5,Fluxo!$D:$D,$D159)</f>
        <v>0</v>
      </c>
      <c r="DL159" s="18">
        <f>SUMIFS(Fluxo!$N:$N,Fluxo!$S:$S,"&gt;"&amp;DK$5,Fluxo!$S:$S,"&lt;="&amp;DL$5,Fluxo!$D:$D,$D159)</f>
        <v>0</v>
      </c>
      <c r="DM159" s="18">
        <f>SUMIFS(Fluxo!$N:$N,Fluxo!$S:$S,"&gt;"&amp;DL$5,Fluxo!$S:$S,"&lt;="&amp;DM$5,Fluxo!$D:$D,$D159)</f>
        <v>0</v>
      </c>
      <c r="DN159" s="18">
        <f>SUMIFS(Fluxo!$N:$N,Fluxo!$S:$S,"&gt;"&amp;DM$5,Fluxo!$S:$S,"&lt;="&amp;DN$5,Fluxo!$D:$D,$D159)</f>
        <v>0</v>
      </c>
      <c r="DO159" s="18">
        <f>SUMIFS(Fluxo!$N:$N,Fluxo!$S:$S,"&gt;"&amp;DN$5,Fluxo!$S:$S,"&lt;="&amp;DO$5,Fluxo!$D:$D,$D159)</f>
        <v>0</v>
      </c>
      <c r="DP159" s="18">
        <f>SUMIFS(Fluxo!$N:$N,Fluxo!$S:$S,"&gt;"&amp;DO$5,Fluxo!$S:$S,"&lt;="&amp;DP$5,Fluxo!$D:$D,$D159)</f>
        <v>0</v>
      </c>
      <c r="DQ159" s="18">
        <f>SUMIFS(Fluxo!$N:$N,Fluxo!$S:$S,"&gt;"&amp;DP$5,Fluxo!$S:$S,"&lt;="&amp;DQ$5,Fluxo!$D:$D,$D159)</f>
        <v>0</v>
      </c>
      <c r="DR159" s="18">
        <f>SUMIFS(Fluxo!$N:$N,Fluxo!$S:$S,"&gt;"&amp;DQ$5,Fluxo!$S:$S,"&lt;="&amp;DR$5,Fluxo!$D:$D,$D159)</f>
        <v>0</v>
      </c>
      <c r="DS159" s="18">
        <f>SUMIFS(Fluxo!$N:$N,Fluxo!$S:$S,"&gt;"&amp;DR$5,Fluxo!$S:$S,"&lt;="&amp;DS$5,Fluxo!$D:$D,$D159)</f>
        <v>0</v>
      </c>
      <c r="DT159" s="18">
        <f>SUMIFS(Fluxo!$N:$N,Fluxo!$S:$S,"&gt;"&amp;DS$5,Fluxo!$S:$S,"&lt;="&amp;DT$5,Fluxo!$D:$D,$D159)</f>
        <v>0</v>
      </c>
      <c r="DU159" s="18">
        <f>SUMIFS(Fluxo!$N:$N,Fluxo!$S:$S,"&gt;"&amp;DT$5,Fluxo!$S:$S,"&lt;="&amp;DU$5,Fluxo!$D:$D,$D159)</f>
        <v>0</v>
      </c>
      <c r="DV159" s="18">
        <f>SUMIFS(Fluxo!$N:$N,Fluxo!$S:$S,"&gt;"&amp;DU$5,Fluxo!$S:$S,"&lt;="&amp;DV$5,Fluxo!$D:$D,$D159)</f>
        <v>0</v>
      </c>
      <c r="DW159" s="18">
        <f>SUMIFS(Fluxo!$N:$N,Fluxo!$S:$S,"&gt;"&amp;DV$5,Fluxo!$S:$S,"&lt;="&amp;DW$5,Fluxo!$D:$D,$D159)</f>
        <v>0</v>
      </c>
      <c r="DX159" s="18">
        <f>SUMIFS(Fluxo!$N:$N,Fluxo!$S:$S,"&gt;"&amp;DW$5,Fluxo!$S:$S,"&lt;="&amp;DX$5,Fluxo!$D:$D,$D159)</f>
        <v>0</v>
      </c>
      <c r="DY159" s="18">
        <f>SUMIFS(Fluxo!$N:$N,Fluxo!$S:$S,"&gt;"&amp;DX$5,Fluxo!$S:$S,"&lt;="&amp;DY$5,Fluxo!$D:$D,$D159)</f>
        <v>0</v>
      </c>
      <c r="DZ159" s="18">
        <f>SUMIFS(Fluxo!$N:$N,Fluxo!$S:$S,"&gt;"&amp;DY$5,Fluxo!$S:$S,"&lt;="&amp;DZ$5,Fluxo!$D:$D,$D159)</f>
        <v>0</v>
      </c>
      <c r="EA159" s="18">
        <f>SUMIFS(Fluxo!$N:$N,Fluxo!$S:$S,"&gt;"&amp;DZ$5,Fluxo!$S:$S,"&lt;="&amp;EA$5,Fluxo!$D:$D,$D159)</f>
        <v>0</v>
      </c>
      <c r="EB159" s="18">
        <f>SUMIFS(Fluxo!$N:$N,Fluxo!$S:$S,"&gt;"&amp;EA$5,Fluxo!$S:$S,"&lt;="&amp;EB$5,Fluxo!$D:$D,$D159)</f>
        <v>0</v>
      </c>
      <c r="EC159" s="18">
        <f>SUMIFS(Fluxo!$N:$N,Fluxo!$S:$S,"&gt;"&amp;EB$5,Fluxo!$S:$S,"&lt;="&amp;EC$5,Fluxo!$D:$D,$D159)</f>
        <v>0</v>
      </c>
      <c r="ED159" s="18">
        <f>SUMIFS(Fluxo!$N:$N,Fluxo!$S:$S,"&gt;"&amp;EC$5,Fluxo!$S:$S,"&lt;="&amp;ED$5,Fluxo!$D:$D,$D159)</f>
        <v>0</v>
      </c>
      <c r="EE159" s="18">
        <f>SUMIFS(Fluxo!$N:$N,Fluxo!$S:$S,"&gt;"&amp;ED$5,Fluxo!$S:$S,"&lt;="&amp;EE$5,Fluxo!$D:$D,$D159)</f>
        <v>0</v>
      </c>
      <c r="EF159" s="18">
        <f>SUMIFS(Fluxo!$N:$N,Fluxo!$S:$S,"&gt;"&amp;EE$5,Fluxo!$S:$S,"&lt;="&amp;EF$5,Fluxo!$D:$D,$D159)</f>
        <v>0</v>
      </c>
      <c r="EG159" s="18">
        <f>SUMIFS(Fluxo!$N:$N,Fluxo!$S:$S,"&gt;"&amp;EF$5,Fluxo!$S:$S,"&lt;="&amp;EG$5,Fluxo!$D:$D,$D159)</f>
        <v>0</v>
      </c>
      <c r="EH159" s="18">
        <f>SUMIFS(Fluxo!$N:$N,Fluxo!$S:$S,"&gt;"&amp;EG$5,Fluxo!$S:$S,"&lt;="&amp;EH$5,Fluxo!$D:$D,$D159)</f>
        <v>0</v>
      </c>
      <c r="EI159" s="18">
        <f>SUMIFS(Fluxo!$N:$N,Fluxo!$S:$S,"&gt;"&amp;EH$5,Fluxo!$S:$S,"&lt;="&amp;EI$5,Fluxo!$D:$D,$D159)</f>
        <v>0</v>
      </c>
      <c r="EJ159" s="18">
        <f>SUMIFS(Fluxo!$N:$N,Fluxo!$S:$S,"&gt;"&amp;EI$5,Fluxo!$S:$S,"&lt;="&amp;EJ$5,Fluxo!$D:$D,$D159)</f>
        <v>0</v>
      </c>
      <c r="EK159" s="18">
        <f>SUMIFS(Fluxo!$N:$N,Fluxo!$S:$S,"&gt;"&amp;EJ$5,Fluxo!$S:$S,"&lt;="&amp;EK$5,Fluxo!$D:$D,$D159)</f>
        <v>0</v>
      </c>
      <c r="EL159" s="18">
        <f>SUMIFS(Fluxo!$N:$N,Fluxo!$S:$S,"&gt;"&amp;EK$5,Fluxo!$S:$S,"&lt;="&amp;EL$5,Fluxo!$D:$D,$D159)</f>
        <v>0</v>
      </c>
      <c r="EM159" s="18">
        <f>SUMIFS(Fluxo!$N:$N,Fluxo!$S:$S,"&gt;"&amp;EL$5,Fluxo!$S:$S,"&lt;="&amp;EM$5,Fluxo!$D:$D,$D159)</f>
        <v>0</v>
      </c>
      <c r="EN159" s="18">
        <f>SUMIFS(Fluxo!$N:$N,Fluxo!$S:$S,"&gt;"&amp;EM$5,Fluxo!$S:$S,"&lt;="&amp;EN$5,Fluxo!$D:$D,$D159)</f>
        <v>0</v>
      </c>
      <c r="EO159" s="18">
        <f>SUMIFS(Fluxo!$N:$N,Fluxo!$S:$S,"&gt;"&amp;EN$5,Fluxo!$S:$S,"&lt;="&amp;EO$5,Fluxo!$D:$D,$D159)</f>
        <v>0</v>
      </c>
      <c r="EP159" s="18">
        <f>SUMIFS(Fluxo!$N:$N,Fluxo!$S:$S,"&gt;"&amp;EO$5,Fluxo!$S:$S,"&lt;="&amp;EP$5,Fluxo!$D:$D,$D159)</f>
        <v>0</v>
      </c>
      <c r="EQ159" s="18">
        <f>SUMIFS(Fluxo!$N:$N,Fluxo!$S:$S,"&gt;"&amp;EP$5,Fluxo!$S:$S,"&lt;="&amp;EQ$5,Fluxo!$D:$D,$D159)</f>
        <v>0</v>
      </c>
      <c r="ER159" s="18">
        <f>SUMIFS(Fluxo!$N:$N,Fluxo!$S:$S,"&gt;"&amp;EQ$5,Fluxo!$S:$S,"&lt;="&amp;ER$5,Fluxo!$D:$D,$D159)</f>
        <v>0</v>
      </c>
      <c r="ES159" s="18">
        <f>SUMIFS(Fluxo!$N:$N,Fluxo!$S:$S,"&gt;"&amp;ER$5,Fluxo!$S:$S,"&lt;="&amp;ES$5,Fluxo!$D:$D,$D159)</f>
        <v>0</v>
      </c>
      <c r="ET159" s="18">
        <f>SUMIFS(Fluxo!$N:$N,Fluxo!$S:$S,"&gt;"&amp;ES$5,Fluxo!$S:$S,"&lt;="&amp;ET$5,Fluxo!$D:$D,$D159)</f>
        <v>0</v>
      </c>
      <c r="EU159" s="18">
        <f>SUMIFS(Fluxo!$N:$N,Fluxo!$S:$S,"&gt;"&amp;ET$5,Fluxo!$S:$S,"&lt;="&amp;EU$5,Fluxo!$D:$D,$D159)</f>
        <v>0</v>
      </c>
      <c r="EV159" s="18">
        <f>SUMIFS(Fluxo!$N:$N,Fluxo!$S:$S,"&gt;"&amp;EU$5,Fluxo!$S:$S,"&lt;="&amp;EV$5,Fluxo!$D:$D,$D159)</f>
        <v>0</v>
      </c>
      <c r="EW159" s="18">
        <f>SUMIFS(Fluxo!$N:$N,Fluxo!$S:$S,"&gt;"&amp;EV$5,Fluxo!$S:$S,"&lt;="&amp;EW$5,Fluxo!$D:$D,$D159)</f>
        <v>0</v>
      </c>
      <c r="EX159" s="18">
        <f>SUMIFS(Fluxo!$N:$N,Fluxo!$S:$S,"&gt;"&amp;EW$5,Fluxo!$S:$S,"&lt;="&amp;EX$5,Fluxo!$D:$D,$D159)</f>
        <v>0</v>
      </c>
      <c r="EY159" s="18">
        <f>SUMIFS(Fluxo!$N:$N,Fluxo!$S:$S,"&gt;"&amp;EX$5,Fluxo!$S:$S,"&lt;="&amp;EY$5,Fluxo!$D:$D,$D159)</f>
        <v>0</v>
      </c>
      <c r="EZ159" s="18">
        <f>SUMIFS(Fluxo!$N:$N,Fluxo!$S:$S,"&gt;"&amp;EY$5,Fluxo!$S:$S,"&lt;="&amp;EZ$5,Fluxo!$D:$D,$D159)</f>
        <v>0</v>
      </c>
      <c r="FA159" s="18">
        <f>SUMIFS(Fluxo!$N:$N,Fluxo!$S:$S,"&gt;"&amp;EZ$5,Fluxo!$S:$S,"&lt;="&amp;FA$5,Fluxo!$D:$D,$D159)</f>
        <v>0</v>
      </c>
      <c r="FB159" s="18">
        <f>SUMIFS(Fluxo!$N:$N,Fluxo!$S:$S,"&gt;"&amp;FA$5,Fluxo!$S:$S,"&lt;="&amp;FB$5,Fluxo!$D:$D,$D159)</f>
        <v>0</v>
      </c>
      <c r="FC159" s="18">
        <f>SUMIFS(Fluxo!$N:$N,Fluxo!$S:$S,"&gt;"&amp;FB$5,Fluxo!$S:$S,"&lt;="&amp;FC$5,Fluxo!$D:$D,$D159)</f>
        <v>0</v>
      </c>
      <c r="FD159" s="18">
        <f>SUMIFS(Fluxo!$N:$N,Fluxo!$S:$S,"&gt;"&amp;FC$5,Fluxo!$S:$S,"&lt;="&amp;FD$5,Fluxo!$D:$D,$D159)</f>
        <v>0</v>
      </c>
      <c r="FE159" s="18">
        <f>SUMIFS(Fluxo!$N:$N,Fluxo!$S:$S,"&gt;"&amp;FD$5,Fluxo!$S:$S,"&lt;="&amp;FE$5,Fluxo!$D:$D,$D159)</f>
        <v>0</v>
      </c>
      <c r="FF159" s="18">
        <f>SUMIFS(Fluxo!$N:$N,Fluxo!$S:$S,"&gt;"&amp;FE$5,Fluxo!$S:$S,"&lt;="&amp;FF$5,Fluxo!$D:$D,$D159)</f>
        <v>0</v>
      </c>
      <c r="FG159" s="18">
        <f>SUMIFS(Fluxo!$N:$N,Fluxo!$S:$S,"&gt;"&amp;FF$5,Fluxo!$S:$S,"&lt;="&amp;FG$5,Fluxo!$D:$D,$D159)</f>
        <v>0</v>
      </c>
      <c r="FH159" s="18">
        <f>SUMIFS(Fluxo!$N:$N,Fluxo!$S:$S,"&gt;"&amp;FG$5,Fluxo!$S:$S,"&lt;="&amp;FH$5,Fluxo!$D:$D,$D159)</f>
        <v>0</v>
      </c>
      <c r="FI159" s="18">
        <f>SUMIFS(Fluxo!$N:$N,Fluxo!$S:$S,"&gt;"&amp;FH$5,Fluxo!$S:$S,"&lt;="&amp;FI$5,Fluxo!$D:$D,$D159)</f>
        <v>0</v>
      </c>
      <c r="FJ159" s="18">
        <f>SUMIFS(Fluxo!$N:$N,Fluxo!$S:$S,"&gt;"&amp;FI$5,Fluxo!$S:$S,"&lt;="&amp;FJ$5,Fluxo!$D:$D,$D159)</f>
        <v>0</v>
      </c>
      <c r="FK159" s="18">
        <f>SUMIFS(Fluxo!$N:$N,Fluxo!$S:$S,"&gt;"&amp;FJ$5,Fluxo!$S:$S,"&lt;="&amp;FK$5,Fluxo!$D:$D,$D159)</f>
        <v>0</v>
      </c>
      <c r="FL159" s="18">
        <f>SUMIFS(Fluxo!$N:$N,Fluxo!$S:$S,"&gt;"&amp;FK$5,Fluxo!$S:$S,"&lt;="&amp;FL$5,Fluxo!$D:$D,$D159)</f>
        <v>0</v>
      </c>
      <c r="FM159" s="18">
        <f>SUMIFS(Fluxo!$N:$N,Fluxo!$S:$S,"&gt;"&amp;FL$5,Fluxo!$S:$S,"&lt;="&amp;FM$5,Fluxo!$D:$D,$D159)</f>
        <v>0</v>
      </c>
      <c r="FN159" s="18">
        <f>SUMIFS(Fluxo!$N:$N,Fluxo!$S:$S,"&gt;"&amp;FM$5,Fluxo!$S:$S,"&lt;="&amp;FN$5,Fluxo!$D:$D,$D159)</f>
        <v>0</v>
      </c>
      <c r="FO159" s="18">
        <f>SUMIFS(Fluxo!$N:$N,Fluxo!$S:$S,"&gt;"&amp;FN$5,Fluxo!$S:$S,"&lt;="&amp;FO$5,Fluxo!$D:$D,$D159)</f>
        <v>0</v>
      </c>
      <c r="FP159" s="18">
        <f>SUMIFS(Fluxo!$N:$N,Fluxo!$S:$S,"&gt;"&amp;FO$5,Fluxo!$S:$S,"&lt;="&amp;FP$5,Fluxo!$D:$D,$D159)</f>
        <v>0</v>
      </c>
      <c r="FQ159" s="18">
        <f>SUMIFS(Fluxo!$N:$N,Fluxo!$S:$S,"&gt;"&amp;FP$5,Fluxo!$S:$S,"&lt;="&amp;FQ$5,Fluxo!$D:$D,$D159)</f>
        <v>0</v>
      </c>
      <c r="FR159" s="18">
        <f>SUMIFS(Fluxo!$N:$N,Fluxo!$S:$S,"&gt;"&amp;FQ$5,Fluxo!$S:$S,"&lt;="&amp;FR$5,Fluxo!$D:$D,$D159)</f>
        <v>0</v>
      </c>
      <c r="FS159" s="18">
        <f>SUMIFS(Fluxo!$N:$N,Fluxo!$S:$S,"&gt;"&amp;FR$5,Fluxo!$S:$S,"&lt;="&amp;FS$5,Fluxo!$D:$D,$D159)</f>
        <v>0</v>
      </c>
      <c r="FT159" s="18">
        <f>SUMIFS(Fluxo!$N:$N,Fluxo!$S:$S,"&gt;"&amp;FS$5,Fluxo!$S:$S,"&lt;="&amp;FT$5,Fluxo!$D:$D,$D159)</f>
        <v>0</v>
      </c>
      <c r="FU159" s="18">
        <f>SUMIFS(Fluxo!$N:$N,Fluxo!$S:$S,"&gt;"&amp;FT$5,Fluxo!$S:$S,"&lt;="&amp;FU$5,Fluxo!$D:$D,$D159)</f>
        <v>0</v>
      </c>
      <c r="FV159" s="18">
        <f>SUMIFS(Fluxo!$N:$N,Fluxo!$S:$S,"&gt;"&amp;FU$5,Fluxo!$S:$S,"&lt;="&amp;FV$5,Fluxo!$D:$D,$D159)</f>
        <v>0</v>
      </c>
      <c r="FW159" s="18">
        <f>SUMIFS(Fluxo!$N:$N,Fluxo!$S:$S,"&gt;"&amp;FV$5,Fluxo!$S:$S,"&lt;="&amp;FW$5,Fluxo!$D:$D,$D159)</f>
        <v>0</v>
      </c>
      <c r="FX159" s="18">
        <f>SUMIFS(Fluxo!$N:$N,Fluxo!$S:$S,"&gt;"&amp;FW$5,Fluxo!$S:$S,"&lt;="&amp;FX$5,Fluxo!$D:$D,$D159)</f>
        <v>0</v>
      </c>
      <c r="FY159" s="18">
        <f>SUMIFS(Fluxo!$N:$N,Fluxo!$S:$S,"&gt;"&amp;FX$5,Fluxo!$S:$S,"&lt;="&amp;FY$5,Fluxo!$D:$D,$D159)</f>
        <v>0</v>
      </c>
      <c r="FZ159" s="18">
        <f>SUMIFS(Fluxo!$N:$N,Fluxo!$S:$S,"&gt;"&amp;FY$5,Fluxo!$S:$S,"&lt;="&amp;FZ$5,Fluxo!$D:$D,$D159)</f>
        <v>0</v>
      </c>
      <c r="GA159" s="18">
        <f>SUMIFS(Fluxo!$N:$N,Fluxo!$S:$S,"&gt;"&amp;FZ$5,Fluxo!$S:$S,"&lt;="&amp;GA$5,Fluxo!$D:$D,$D159)</f>
        <v>0</v>
      </c>
      <c r="GB159" s="18">
        <f>SUMIFS(Fluxo!$N:$N,Fluxo!$S:$S,"&gt;"&amp;GA$5,Fluxo!$S:$S,"&lt;="&amp;GB$5,Fluxo!$D:$D,$D159)</f>
        <v>0</v>
      </c>
      <c r="GC159" s="18">
        <f>SUMIFS(Fluxo!$N:$N,Fluxo!$S:$S,"&gt;"&amp;GB$5,Fluxo!$S:$S,"&lt;="&amp;GC$5,Fluxo!$D:$D,$D159)</f>
        <v>0</v>
      </c>
      <c r="GD159" s="18">
        <f>SUMIFS(Fluxo!$N:$N,Fluxo!$S:$S,"&gt;"&amp;GC$5,Fluxo!$S:$S,"&lt;="&amp;GD$5,Fluxo!$D:$D,$D159)</f>
        <v>0</v>
      </c>
      <c r="GE159" s="18">
        <f>SUMIFS(Fluxo!$N:$N,Fluxo!$S:$S,"&gt;"&amp;GD$5,Fluxo!$S:$S,"&lt;="&amp;GE$5,Fluxo!$D:$D,$D159)</f>
        <v>0</v>
      </c>
      <c r="GF159" s="18">
        <f>SUMIFS(Fluxo!$N:$N,Fluxo!$S:$S,"&gt;"&amp;GE$5,Fluxo!$S:$S,"&lt;="&amp;GF$5,Fluxo!$D:$D,$D159)</f>
        <v>0</v>
      </c>
      <c r="GG159" s="18">
        <f>SUMIFS(Fluxo!$N:$N,Fluxo!$S:$S,"&gt;"&amp;GF$5,Fluxo!$S:$S,"&lt;="&amp;GG$5,Fluxo!$D:$D,$D159)</f>
        <v>0</v>
      </c>
      <c r="GH159" s="18">
        <f>SUMIFS(Fluxo!$N:$N,Fluxo!$S:$S,"&gt;"&amp;GG$5,Fluxo!$S:$S,"&lt;="&amp;GH$5,Fluxo!$D:$D,$D159)</f>
        <v>0</v>
      </c>
      <c r="GI159" s="18">
        <f>SUMIFS(Fluxo!$N:$N,Fluxo!$S:$S,"&gt;"&amp;GH$5,Fluxo!$S:$S,"&lt;="&amp;GI$5,Fluxo!$D:$D,$D159)</f>
        <v>0</v>
      </c>
      <c r="GJ159" s="18">
        <f>SUMIFS(Fluxo!$N:$N,Fluxo!$S:$S,"&gt;"&amp;GI$5,Fluxo!$S:$S,"&lt;="&amp;GJ$5,Fluxo!$D:$D,$D159)</f>
        <v>0</v>
      </c>
      <c r="GK159" s="18">
        <f>SUMIFS(Fluxo!$N:$N,Fluxo!$S:$S,"&gt;"&amp;GJ$5,Fluxo!$S:$S,"&lt;="&amp;GK$5,Fluxo!$D:$D,$D159)</f>
        <v>0</v>
      </c>
      <c r="GL159" s="18">
        <f>SUMIFS(Fluxo!$N:$N,Fluxo!$S:$S,"&gt;"&amp;GK$5,Fluxo!$S:$S,"&lt;="&amp;GL$5,Fluxo!$D:$D,$D159)</f>
        <v>0</v>
      </c>
      <c r="GM159" s="18">
        <f>SUMIFS(Fluxo!$N:$N,Fluxo!$S:$S,"&gt;"&amp;GL$5,Fluxo!$S:$S,"&lt;="&amp;GM$5,Fluxo!$D:$D,$D159)</f>
        <v>0</v>
      </c>
      <c r="GN159" s="18">
        <f>SUMIFS(Fluxo!$N:$N,Fluxo!$S:$S,"&gt;"&amp;GM$5,Fluxo!$S:$S,"&lt;="&amp;GN$5,Fluxo!$D:$D,$D159)</f>
        <v>0</v>
      </c>
      <c r="GO159" s="18">
        <f>SUMIFS(Fluxo!$N:$N,Fluxo!$S:$S,"&gt;"&amp;GN$5,Fluxo!$S:$S,"&lt;="&amp;GO$5,Fluxo!$D:$D,$D159)</f>
        <v>0</v>
      </c>
      <c r="GP159" s="18">
        <f>SUMIFS(Fluxo!$N:$N,Fluxo!$S:$S,"&gt;"&amp;GO$5,Fluxo!$S:$S,"&lt;="&amp;GP$5,Fluxo!$D:$D,$D159)</f>
        <v>0</v>
      </c>
      <c r="GQ159" s="18">
        <f>SUMIFS(Fluxo!$N:$N,Fluxo!$S:$S,"&gt;"&amp;GP$5,Fluxo!$S:$S,"&lt;="&amp;GQ$5,Fluxo!$D:$D,$D159)</f>
        <v>0</v>
      </c>
      <c r="GR159" s="18">
        <f>SUMIFS(Fluxo!$N:$N,Fluxo!$S:$S,"&gt;"&amp;GQ$5,Fluxo!$S:$S,"&lt;="&amp;GR$5,Fluxo!$D:$D,$D159)</f>
        <v>0</v>
      </c>
      <c r="GS159" s="18">
        <f>SUMIFS(Fluxo!$N:$N,Fluxo!$S:$S,"&gt;"&amp;GR$5,Fluxo!$S:$S,"&lt;="&amp;GS$5,Fluxo!$D:$D,$D159)</f>
        <v>0</v>
      </c>
      <c r="GT159" s="18">
        <f>SUMIFS(Fluxo!$N:$N,Fluxo!$S:$S,"&gt;"&amp;GS$5,Fluxo!$S:$S,"&lt;="&amp;GT$5,Fluxo!$D:$D,$D159)</f>
        <v>0</v>
      </c>
      <c r="GU159" s="18">
        <f>SUMIFS(Fluxo!$N:$N,Fluxo!$S:$S,"&gt;"&amp;GT$5,Fluxo!$S:$S,"&lt;="&amp;GU$5,Fluxo!$D:$D,$D159)</f>
        <v>0</v>
      </c>
      <c r="GV159" s="18">
        <f>SUMIFS(Fluxo!$N:$N,Fluxo!$S:$S,"&gt;"&amp;GU$5,Fluxo!$S:$S,"&lt;="&amp;GV$5,Fluxo!$D:$D,$D159)</f>
        <v>0</v>
      </c>
      <c r="GW159" s="18">
        <f>SUMIFS(Fluxo!$N:$N,Fluxo!$S:$S,"&gt;"&amp;GV$5,Fluxo!$S:$S,"&lt;="&amp;GW$5,Fluxo!$D:$D,$D159)</f>
        <v>0</v>
      </c>
      <c r="GX159" s="18">
        <f>SUMIFS(Fluxo!$N:$N,Fluxo!$S:$S,"&gt;"&amp;GW$5,Fluxo!$S:$S,"&lt;="&amp;GX$5,Fluxo!$D:$D,$D159)</f>
        <v>0</v>
      </c>
      <c r="GY159" s="18">
        <f>SUMIFS(Fluxo!$N:$N,Fluxo!$S:$S,"&gt;"&amp;GX$5,Fluxo!$S:$S,"&lt;="&amp;GY$5,Fluxo!$D:$D,$D159)</f>
        <v>0</v>
      </c>
      <c r="GZ159" s="18">
        <f>SUMIFS(Fluxo!$N:$N,Fluxo!$S:$S,"&gt;"&amp;GY$5,Fluxo!$S:$S,"&lt;="&amp;GZ$5,Fluxo!$D:$D,$D159)</f>
        <v>0</v>
      </c>
      <c r="HA159" s="18">
        <f>SUMIFS(Fluxo!$N:$N,Fluxo!$S:$S,"&gt;"&amp;GZ$5,Fluxo!$S:$S,"&lt;="&amp;HA$5,Fluxo!$D:$D,$D159)</f>
        <v>0</v>
      </c>
      <c r="HB159" s="18">
        <f>SUMIFS(Fluxo!$N:$N,Fluxo!$S:$S,"&gt;"&amp;HA$5,Fluxo!$S:$S,"&lt;="&amp;HB$5,Fluxo!$D:$D,$D159)</f>
        <v>0</v>
      </c>
      <c r="HC159" s="18">
        <f>SUMIFS(Fluxo!$N:$N,Fluxo!$S:$S,"&gt;"&amp;HB$5,Fluxo!$S:$S,"&lt;="&amp;HC$5,Fluxo!$D:$D,$D159)</f>
        <v>0</v>
      </c>
      <c r="HD159" s="18">
        <f>SUMIFS(Fluxo!$N:$N,Fluxo!$S:$S,"&gt;"&amp;HC$5,Fluxo!$S:$S,"&lt;="&amp;HD$5,Fluxo!$D:$D,$D159)</f>
        <v>0</v>
      </c>
      <c r="HE159" s="18">
        <f>SUMIFS(Fluxo!$N:$N,Fluxo!$S:$S,"&gt;"&amp;HD$5,Fluxo!$S:$S,"&lt;="&amp;HE$5,Fluxo!$D:$D,$D159)</f>
        <v>0</v>
      </c>
      <c r="HF159" s="18">
        <f>SUMIFS(Fluxo!$N:$N,Fluxo!$S:$S,"&gt;"&amp;HE$5,Fluxo!$S:$S,"&lt;="&amp;HF$5,Fluxo!$D:$D,$D159)</f>
        <v>0</v>
      </c>
    </row>
    <row r="160" spans="1:214">
      <c r="A160" s="20">
        <f t="shared" si="21"/>
        <v>150</v>
      </c>
      <c r="B160" s="140" t="str">
        <f>'Check Carteira'!C152</f>
        <v>E.1016.99.03.3015</v>
      </c>
      <c r="C160" s="141">
        <v>1</v>
      </c>
      <c r="D160" s="129" t="str">
        <f>'Check Carteira'!F152</f>
        <v>S-3015</v>
      </c>
      <c r="E160" s="21" t="str">
        <f>IFERROR(INDEX(Contratos!L:L,MATCH(D160,Contratos!R:R,0)),"")</f>
        <v/>
      </c>
      <c r="F160" s="139" t="str">
        <f>IFERROR(INDEX(Contratos!G:G,MATCH(D160,Contratos!R:R,0)),"")</f>
        <v/>
      </c>
      <c r="H160" s="83">
        <f t="shared" si="22"/>
        <v>1</v>
      </c>
      <c r="J160" s="18">
        <f>SUMIFS(Fluxo!$N:$N,Fluxo!$S:$S,"&gt;"&amp;I$5,Fluxo!$S:$S,"&lt;="&amp;J$5,Fluxo!$D:$D,$D160)</f>
        <v>0</v>
      </c>
      <c r="K160" s="18">
        <f>SUMIFS(Fluxo!$N:$N,Fluxo!$S:$S,"&gt;"&amp;J$5,Fluxo!$S:$S,"&lt;="&amp;K$5,Fluxo!$D:$D,$D160)</f>
        <v>1</v>
      </c>
      <c r="L160" s="18">
        <f>SUMIFS(Fluxo!$N:$N,Fluxo!$S:$S,"&gt;"&amp;K$5,Fluxo!$S:$S,"&lt;="&amp;L$5,Fluxo!$D:$D,$D160)</f>
        <v>0</v>
      </c>
      <c r="M160" s="18">
        <f>SUMIFS(Fluxo!$N:$N,Fluxo!$S:$S,"&gt;"&amp;L$5,Fluxo!$S:$S,"&lt;="&amp;M$5,Fluxo!$D:$D,$D160)</f>
        <v>0</v>
      </c>
      <c r="N160" s="18">
        <f>SUMIFS(Fluxo!$N:$N,Fluxo!$S:$S,"&gt;"&amp;M$5,Fluxo!$S:$S,"&lt;="&amp;N$5,Fluxo!$D:$D,$D160)</f>
        <v>0</v>
      </c>
      <c r="O160" s="18">
        <f>SUMIFS(Fluxo!$N:$N,Fluxo!$S:$S,"&gt;"&amp;N$5,Fluxo!$S:$S,"&lt;="&amp;O$5,Fluxo!$D:$D,$D160)</f>
        <v>0</v>
      </c>
      <c r="P160" s="18">
        <f>SUMIFS(Fluxo!$N:$N,Fluxo!$S:$S,"&gt;"&amp;O$5,Fluxo!$S:$S,"&lt;="&amp;P$5,Fluxo!$D:$D,$D160)</f>
        <v>0</v>
      </c>
      <c r="Q160" s="18">
        <f>SUMIFS(Fluxo!$N:$N,Fluxo!$S:$S,"&gt;"&amp;P$5,Fluxo!$S:$S,"&lt;="&amp;Q$5,Fluxo!$D:$D,$D160)</f>
        <v>0</v>
      </c>
      <c r="R160" s="18">
        <f>SUMIFS(Fluxo!$N:$N,Fluxo!$S:$S,"&gt;"&amp;Q$5,Fluxo!$S:$S,"&lt;="&amp;R$5,Fluxo!$D:$D,$D160)</f>
        <v>0</v>
      </c>
      <c r="S160" s="18">
        <f>SUMIFS(Fluxo!$N:$N,Fluxo!$S:$S,"&gt;"&amp;R$5,Fluxo!$S:$S,"&lt;="&amp;S$5,Fluxo!$D:$D,$D160)</f>
        <v>0</v>
      </c>
      <c r="T160" s="18">
        <f>SUMIFS(Fluxo!$N:$N,Fluxo!$S:$S,"&gt;"&amp;S$5,Fluxo!$S:$S,"&lt;="&amp;T$5,Fluxo!$D:$D,$D160)</f>
        <v>0</v>
      </c>
      <c r="U160" s="18">
        <f>SUMIFS(Fluxo!$N:$N,Fluxo!$S:$S,"&gt;"&amp;T$5,Fluxo!$S:$S,"&lt;="&amp;U$5,Fluxo!$D:$D,$D160)</f>
        <v>0</v>
      </c>
      <c r="V160" s="18">
        <f>SUMIFS(Fluxo!$N:$N,Fluxo!$S:$S,"&gt;"&amp;U$5,Fluxo!$S:$S,"&lt;="&amp;V$5,Fluxo!$D:$D,$D160)</f>
        <v>0</v>
      </c>
      <c r="W160" s="18">
        <f>SUMIFS(Fluxo!$N:$N,Fluxo!$S:$S,"&gt;"&amp;V$5,Fluxo!$S:$S,"&lt;="&amp;W$5,Fluxo!$D:$D,$D160)</f>
        <v>0</v>
      </c>
      <c r="X160" s="18">
        <f>SUMIFS(Fluxo!$N:$N,Fluxo!$S:$S,"&gt;"&amp;W$5,Fluxo!$S:$S,"&lt;="&amp;X$5,Fluxo!$D:$D,$D160)</f>
        <v>0</v>
      </c>
      <c r="Y160" s="18">
        <f>SUMIFS(Fluxo!$N:$N,Fluxo!$S:$S,"&gt;"&amp;X$5,Fluxo!$S:$S,"&lt;="&amp;Y$5,Fluxo!$D:$D,$D160)</f>
        <v>0</v>
      </c>
      <c r="Z160" s="18">
        <f>SUMIFS(Fluxo!$N:$N,Fluxo!$S:$S,"&gt;"&amp;Y$5,Fluxo!$S:$S,"&lt;="&amp;Z$5,Fluxo!$D:$D,$D160)</f>
        <v>0</v>
      </c>
      <c r="AA160" s="18">
        <f>SUMIFS(Fluxo!$N:$N,Fluxo!$S:$S,"&gt;"&amp;Z$5,Fluxo!$S:$S,"&lt;="&amp;AA$5,Fluxo!$D:$D,$D160)</f>
        <v>0</v>
      </c>
      <c r="AB160" s="18">
        <f>SUMIFS(Fluxo!$N:$N,Fluxo!$S:$S,"&gt;"&amp;AA$5,Fluxo!$S:$S,"&lt;="&amp;AB$5,Fluxo!$D:$D,$D160)</f>
        <v>0</v>
      </c>
      <c r="AC160" s="18">
        <f>SUMIFS(Fluxo!$N:$N,Fluxo!$S:$S,"&gt;"&amp;AB$5,Fluxo!$S:$S,"&lt;="&amp;AC$5,Fluxo!$D:$D,$D160)</f>
        <v>0</v>
      </c>
      <c r="AD160" s="18">
        <f>SUMIFS(Fluxo!$N:$N,Fluxo!$S:$S,"&gt;"&amp;AC$5,Fluxo!$S:$S,"&lt;="&amp;AD$5,Fluxo!$D:$D,$D160)</f>
        <v>0</v>
      </c>
      <c r="AE160" s="18">
        <f>SUMIFS(Fluxo!$N:$N,Fluxo!$S:$S,"&gt;"&amp;AD$5,Fluxo!$S:$S,"&lt;="&amp;AE$5,Fluxo!$D:$D,$D160)</f>
        <v>0</v>
      </c>
      <c r="AF160" s="18">
        <f>SUMIFS(Fluxo!$N:$N,Fluxo!$S:$S,"&gt;"&amp;AE$5,Fluxo!$S:$S,"&lt;="&amp;AF$5,Fluxo!$D:$D,$D160)</f>
        <v>0</v>
      </c>
      <c r="AG160" s="18">
        <f>SUMIFS(Fluxo!$N:$N,Fluxo!$S:$S,"&gt;"&amp;AF$5,Fluxo!$S:$S,"&lt;="&amp;AG$5,Fluxo!$D:$D,$D160)</f>
        <v>0</v>
      </c>
      <c r="AH160" s="18">
        <f>SUMIFS(Fluxo!$N:$N,Fluxo!$S:$S,"&gt;"&amp;AG$5,Fluxo!$S:$S,"&lt;="&amp;AH$5,Fluxo!$D:$D,$D160)</f>
        <v>0</v>
      </c>
      <c r="AI160" s="18">
        <f>SUMIFS(Fluxo!$N:$N,Fluxo!$S:$S,"&gt;"&amp;AH$5,Fluxo!$S:$S,"&lt;="&amp;AI$5,Fluxo!$D:$D,$D160)</f>
        <v>0</v>
      </c>
      <c r="AJ160" s="18">
        <f>SUMIFS(Fluxo!$N:$N,Fluxo!$S:$S,"&gt;"&amp;AI$5,Fluxo!$S:$S,"&lt;="&amp;AJ$5,Fluxo!$D:$D,$D160)</f>
        <v>0</v>
      </c>
      <c r="AK160" s="18">
        <f>SUMIFS(Fluxo!$N:$N,Fluxo!$S:$S,"&gt;"&amp;AJ$5,Fluxo!$S:$S,"&lt;="&amp;AK$5,Fluxo!$D:$D,$D160)</f>
        <v>0</v>
      </c>
      <c r="AL160" s="18">
        <f>SUMIFS(Fluxo!$N:$N,Fluxo!$S:$S,"&gt;"&amp;AK$5,Fluxo!$S:$S,"&lt;="&amp;AL$5,Fluxo!$D:$D,$D160)</f>
        <v>0</v>
      </c>
      <c r="AM160" s="18">
        <f>SUMIFS(Fluxo!$N:$N,Fluxo!$S:$S,"&gt;"&amp;AL$5,Fluxo!$S:$S,"&lt;="&amp;AM$5,Fluxo!$D:$D,$D160)</f>
        <v>0</v>
      </c>
      <c r="AN160" s="18">
        <f>SUMIFS(Fluxo!$N:$N,Fluxo!$S:$S,"&gt;"&amp;AM$5,Fluxo!$S:$S,"&lt;="&amp;AN$5,Fluxo!$D:$D,$D160)</f>
        <v>0</v>
      </c>
      <c r="AO160" s="18">
        <f>SUMIFS(Fluxo!$N:$N,Fluxo!$S:$S,"&gt;"&amp;AN$5,Fluxo!$S:$S,"&lt;="&amp;AO$5,Fluxo!$D:$D,$D160)</f>
        <v>0</v>
      </c>
      <c r="AP160" s="18">
        <f>SUMIFS(Fluxo!$N:$N,Fluxo!$S:$S,"&gt;"&amp;AO$5,Fluxo!$S:$S,"&lt;="&amp;AP$5,Fluxo!$D:$D,$D160)</f>
        <v>0</v>
      </c>
      <c r="AQ160" s="18">
        <f>SUMIFS(Fluxo!$N:$N,Fluxo!$S:$S,"&gt;"&amp;AP$5,Fluxo!$S:$S,"&lt;="&amp;AQ$5,Fluxo!$D:$D,$D160)</f>
        <v>0</v>
      </c>
      <c r="AR160" s="18">
        <f>SUMIFS(Fluxo!$N:$N,Fluxo!$S:$S,"&gt;"&amp;AQ$5,Fluxo!$S:$S,"&lt;="&amp;AR$5,Fluxo!$D:$D,$D160)</f>
        <v>0</v>
      </c>
      <c r="AS160" s="18">
        <f>SUMIFS(Fluxo!$N:$N,Fluxo!$S:$S,"&gt;"&amp;AR$5,Fluxo!$S:$S,"&lt;="&amp;AS$5,Fluxo!$D:$D,$D160)</f>
        <v>0</v>
      </c>
      <c r="AT160" s="18">
        <f>SUMIFS(Fluxo!$N:$N,Fluxo!$S:$S,"&gt;"&amp;AS$5,Fluxo!$S:$S,"&lt;="&amp;AT$5,Fluxo!$D:$D,$D160)</f>
        <v>0</v>
      </c>
      <c r="AU160" s="18">
        <f>SUMIFS(Fluxo!$N:$N,Fluxo!$S:$S,"&gt;"&amp;AT$5,Fluxo!$S:$S,"&lt;="&amp;AU$5,Fluxo!$D:$D,$D160)</f>
        <v>0</v>
      </c>
      <c r="AV160" s="18">
        <f>SUMIFS(Fluxo!$N:$N,Fluxo!$S:$S,"&gt;"&amp;AU$5,Fluxo!$S:$S,"&lt;="&amp;AV$5,Fluxo!$D:$D,$D160)</f>
        <v>0</v>
      </c>
      <c r="AW160" s="18">
        <f>SUMIFS(Fluxo!$N:$N,Fluxo!$S:$S,"&gt;"&amp;AV$5,Fluxo!$S:$S,"&lt;="&amp;AW$5,Fluxo!$D:$D,$D160)</f>
        <v>0</v>
      </c>
      <c r="AX160" s="18">
        <f>SUMIFS(Fluxo!$N:$N,Fluxo!$S:$S,"&gt;"&amp;AW$5,Fluxo!$S:$S,"&lt;="&amp;AX$5,Fluxo!$D:$D,$D160)</f>
        <v>0</v>
      </c>
      <c r="AY160" s="18">
        <f>SUMIFS(Fluxo!$N:$N,Fluxo!$S:$S,"&gt;"&amp;AX$5,Fluxo!$S:$S,"&lt;="&amp;AY$5,Fluxo!$D:$D,$D160)</f>
        <v>0</v>
      </c>
      <c r="AZ160" s="18">
        <f>SUMIFS(Fluxo!$N:$N,Fluxo!$S:$S,"&gt;"&amp;AY$5,Fluxo!$S:$S,"&lt;="&amp;AZ$5,Fluxo!$D:$D,$D160)</f>
        <v>0</v>
      </c>
      <c r="BA160" s="18">
        <f>SUMIFS(Fluxo!$N:$N,Fluxo!$S:$S,"&gt;"&amp;AZ$5,Fluxo!$S:$S,"&lt;="&amp;BA$5,Fluxo!$D:$D,$D160)</f>
        <v>0</v>
      </c>
      <c r="BB160" s="18">
        <f>SUMIFS(Fluxo!$N:$N,Fluxo!$S:$S,"&gt;"&amp;BA$5,Fluxo!$S:$S,"&lt;="&amp;BB$5,Fluxo!$D:$D,$D160)</f>
        <v>0</v>
      </c>
      <c r="BC160" s="18">
        <f>SUMIFS(Fluxo!$N:$N,Fluxo!$S:$S,"&gt;"&amp;BB$5,Fluxo!$S:$S,"&lt;="&amp;BC$5,Fluxo!$D:$D,$D160)</f>
        <v>0</v>
      </c>
      <c r="BD160" s="18">
        <f>SUMIFS(Fluxo!$N:$N,Fluxo!$S:$S,"&gt;"&amp;BC$5,Fluxo!$S:$S,"&lt;="&amp;BD$5,Fluxo!$D:$D,$D160)</f>
        <v>0</v>
      </c>
      <c r="BE160" s="18">
        <f>SUMIFS(Fluxo!$N:$N,Fluxo!$S:$S,"&gt;"&amp;BD$5,Fluxo!$S:$S,"&lt;="&amp;BE$5,Fluxo!$D:$D,$D160)</f>
        <v>0</v>
      </c>
      <c r="BF160" s="18">
        <f>SUMIFS(Fluxo!$N:$N,Fluxo!$S:$S,"&gt;"&amp;BE$5,Fluxo!$S:$S,"&lt;="&amp;BF$5,Fluxo!$D:$D,$D160)</f>
        <v>0</v>
      </c>
      <c r="BG160" s="18">
        <f>SUMIFS(Fluxo!$N:$N,Fluxo!$S:$S,"&gt;"&amp;BF$5,Fluxo!$S:$S,"&lt;="&amp;BG$5,Fluxo!$D:$D,$D160)</f>
        <v>0</v>
      </c>
      <c r="BH160" s="18">
        <f>SUMIFS(Fluxo!$N:$N,Fluxo!$S:$S,"&gt;"&amp;BG$5,Fluxo!$S:$S,"&lt;="&amp;BH$5,Fluxo!$D:$D,$D160)</f>
        <v>0</v>
      </c>
      <c r="BI160" s="18">
        <f>SUMIFS(Fluxo!$N:$N,Fluxo!$S:$S,"&gt;"&amp;BH$5,Fluxo!$S:$S,"&lt;="&amp;BI$5,Fluxo!$D:$D,$D160)</f>
        <v>0</v>
      </c>
      <c r="BJ160" s="18">
        <f>SUMIFS(Fluxo!$N:$N,Fluxo!$S:$S,"&gt;"&amp;BI$5,Fluxo!$S:$S,"&lt;="&amp;BJ$5,Fluxo!$D:$D,$D160)</f>
        <v>0</v>
      </c>
      <c r="BK160" s="18">
        <f>SUMIFS(Fluxo!$N:$N,Fluxo!$S:$S,"&gt;"&amp;BJ$5,Fluxo!$S:$S,"&lt;="&amp;BK$5,Fluxo!$D:$D,$D160)</f>
        <v>0</v>
      </c>
      <c r="BL160" s="18">
        <f>SUMIFS(Fluxo!$N:$N,Fluxo!$S:$S,"&gt;"&amp;BK$5,Fluxo!$S:$S,"&lt;="&amp;BL$5,Fluxo!$D:$D,$D160)</f>
        <v>0</v>
      </c>
      <c r="BM160" s="18">
        <f>SUMIFS(Fluxo!$N:$N,Fluxo!$S:$S,"&gt;"&amp;BL$5,Fluxo!$S:$S,"&lt;="&amp;BM$5,Fluxo!$D:$D,$D160)</f>
        <v>0</v>
      </c>
      <c r="BN160" s="18">
        <f>SUMIFS(Fluxo!$N:$N,Fluxo!$S:$S,"&gt;"&amp;BM$5,Fluxo!$S:$S,"&lt;="&amp;BN$5,Fluxo!$D:$D,$D160)</f>
        <v>0</v>
      </c>
      <c r="BO160" s="18">
        <f>SUMIFS(Fluxo!$N:$N,Fluxo!$S:$S,"&gt;"&amp;BN$5,Fluxo!$S:$S,"&lt;="&amp;BO$5,Fluxo!$D:$D,$D160)</f>
        <v>0</v>
      </c>
      <c r="BP160" s="18">
        <f>SUMIFS(Fluxo!$N:$N,Fluxo!$S:$S,"&gt;"&amp;BO$5,Fluxo!$S:$S,"&lt;="&amp;BP$5,Fluxo!$D:$D,$D160)</f>
        <v>0</v>
      </c>
      <c r="BQ160" s="18">
        <f>SUMIFS(Fluxo!$N:$N,Fluxo!$S:$S,"&gt;"&amp;BP$5,Fluxo!$S:$S,"&lt;="&amp;BQ$5,Fluxo!$D:$D,$D160)</f>
        <v>0</v>
      </c>
      <c r="BR160" s="18">
        <f>SUMIFS(Fluxo!$N:$N,Fluxo!$S:$S,"&gt;"&amp;BQ$5,Fluxo!$S:$S,"&lt;="&amp;BR$5,Fluxo!$D:$D,$D160)</f>
        <v>0</v>
      </c>
      <c r="BS160" s="18">
        <f>SUMIFS(Fluxo!$N:$N,Fluxo!$S:$S,"&gt;"&amp;BR$5,Fluxo!$S:$S,"&lt;="&amp;BS$5,Fluxo!$D:$D,$D160)</f>
        <v>0</v>
      </c>
      <c r="BT160" s="18">
        <f>SUMIFS(Fluxo!$N:$N,Fluxo!$S:$S,"&gt;"&amp;BS$5,Fluxo!$S:$S,"&lt;="&amp;BT$5,Fluxo!$D:$D,$D160)</f>
        <v>0</v>
      </c>
      <c r="BU160" s="18">
        <f>SUMIFS(Fluxo!$N:$N,Fluxo!$S:$S,"&gt;"&amp;BT$5,Fluxo!$S:$S,"&lt;="&amp;BU$5,Fluxo!$D:$D,$D160)</f>
        <v>0</v>
      </c>
      <c r="BV160" s="18">
        <f>SUMIFS(Fluxo!$N:$N,Fluxo!$S:$S,"&gt;"&amp;BU$5,Fluxo!$S:$S,"&lt;="&amp;BV$5,Fluxo!$D:$D,$D160)</f>
        <v>0</v>
      </c>
      <c r="BW160" s="18">
        <f>SUMIFS(Fluxo!$N:$N,Fluxo!$S:$S,"&gt;"&amp;BV$5,Fluxo!$S:$S,"&lt;="&amp;BW$5,Fluxo!$D:$D,$D160)</f>
        <v>0</v>
      </c>
      <c r="BX160" s="18">
        <f>SUMIFS(Fluxo!$N:$N,Fluxo!$S:$S,"&gt;"&amp;BW$5,Fluxo!$S:$S,"&lt;="&amp;BX$5,Fluxo!$D:$D,$D160)</f>
        <v>0</v>
      </c>
      <c r="BY160" s="18">
        <f>SUMIFS(Fluxo!$N:$N,Fluxo!$S:$S,"&gt;"&amp;BX$5,Fluxo!$S:$S,"&lt;="&amp;BY$5,Fluxo!$D:$D,$D160)</f>
        <v>0</v>
      </c>
      <c r="BZ160" s="18">
        <f>SUMIFS(Fluxo!$N:$N,Fluxo!$S:$S,"&gt;"&amp;BY$5,Fluxo!$S:$S,"&lt;="&amp;BZ$5,Fluxo!$D:$D,$D160)</f>
        <v>0</v>
      </c>
      <c r="CA160" s="18">
        <f>SUMIFS(Fluxo!$N:$N,Fluxo!$S:$S,"&gt;"&amp;BZ$5,Fluxo!$S:$S,"&lt;="&amp;CA$5,Fluxo!$D:$D,$D160)</f>
        <v>0</v>
      </c>
      <c r="CB160" s="18">
        <f>SUMIFS(Fluxo!$N:$N,Fluxo!$S:$S,"&gt;"&amp;CA$5,Fluxo!$S:$S,"&lt;="&amp;CB$5,Fluxo!$D:$D,$D160)</f>
        <v>0</v>
      </c>
      <c r="CC160" s="18">
        <f>SUMIFS(Fluxo!$N:$N,Fluxo!$S:$S,"&gt;"&amp;CB$5,Fluxo!$S:$S,"&lt;="&amp;CC$5,Fluxo!$D:$D,$D160)</f>
        <v>0</v>
      </c>
      <c r="CD160" s="18">
        <f>SUMIFS(Fluxo!$N:$N,Fluxo!$S:$S,"&gt;"&amp;CC$5,Fluxo!$S:$S,"&lt;="&amp;CD$5,Fluxo!$D:$D,$D160)</f>
        <v>0</v>
      </c>
      <c r="CE160" s="18">
        <f>SUMIFS(Fluxo!$N:$N,Fluxo!$S:$S,"&gt;"&amp;CD$5,Fluxo!$S:$S,"&lt;="&amp;CE$5,Fluxo!$D:$D,$D160)</f>
        <v>0</v>
      </c>
      <c r="CF160" s="18">
        <f>SUMIFS(Fluxo!$N:$N,Fluxo!$S:$S,"&gt;"&amp;CE$5,Fluxo!$S:$S,"&lt;="&amp;CF$5,Fluxo!$D:$D,$D160)</f>
        <v>0</v>
      </c>
      <c r="CG160" s="18">
        <f>SUMIFS(Fluxo!$N:$N,Fluxo!$S:$S,"&gt;"&amp;CF$5,Fluxo!$S:$S,"&lt;="&amp;CG$5,Fluxo!$D:$D,$D160)</f>
        <v>0</v>
      </c>
      <c r="CH160" s="18">
        <f>SUMIFS(Fluxo!$N:$N,Fluxo!$S:$S,"&gt;"&amp;CG$5,Fluxo!$S:$S,"&lt;="&amp;CH$5,Fluxo!$D:$D,$D160)</f>
        <v>0</v>
      </c>
      <c r="CI160" s="18">
        <f>SUMIFS(Fluxo!$N:$N,Fluxo!$S:$S,"&gt;"&amp;CH$5,Fluxo!$S:$S,"&lt;="&amp;CI$5,Fluxo!$D:$D,$D160)</f>
        <v>0</v>
      </c>
      <c r="CJ160" s="18">
        <f>SUMIFS(Fluxo!$N:$N,Fluxo!$S:$S,"&gt;"&amp;CI$5,Fluxo!$S:$S,"&lt;="&amp;CJ$5,Fluxo!$D:$D,$D160)</f>
        <v>0</v>
      </c>
      <c r="CK160" s="18">
        <f>SUMIFS(Fluxo!$N:$N,Fluxo!$S:$S,"&gt;"&amp;CJ$5,Fluxo!$S:$S,"&lt;="&amp;CK$5,Fluxo!$D:$D,$D160)</f>
        <v>0</v>
      </c>
      <c r="CL160" s="18">
        <f>SUMIFS(Fluxo!$N:$N,Fluxo!$S:$S,"&gt;"&amp;CK$5,Fluxo!$S:$S,"&lt;="&amp;CL$5,Fluxo!$D:$D,$D160)</f>
        <v>0</v>
      </c>
      <c r="CM160" s="18">
        <f>SUMIFS(Fluxo!$N:$N,Fluxo!$S:$S,"&gt;"&amp;CL$5,Fluxo!$S:$S,"&lt;="&amp;CM$5,Fluxo!$D:$D,$D160)</f>
        <v>0</v>
      </c>
      <c r="CN160" s="18">
        <f>SUMIFS(Fluxo!$N:$N,Fluxo!$S:$S,"&gt;"&amp;CM$5,Fluxo!$S:$S,"&lt;="&amp;CN$5,Fluxo!$D:$D,$D160)</f>
        <v>0</v>
      </c>
      <c r="CO160" s="18">
        <f>SUMIFS(Fluxo!$N:$N,Fluxo!$S:$S,"&gt;"&amp;CN$5,Fluxo!$S:$S,"&lt;="&amp;CO$5,Fluxo!$D:$D,$D160)</f>
        <v>0</v>
      </c>
      <c r="CP160" s="18">
        <f>SUMIFS(Fluxo!$N:$N,Fluxo!$S:$S,"&gt;"&amp;CO$5,Fluxo!$S:$S,"&lt;="&amp;CP$5,Fluxo!$D:$D,$D160)</f>
        <v>0</v>
      </c>
      <c r="CQ160" s="18">
        <f>SUMIFS(Fluxo!$N:$N,Fluxo!$S:$S,"&gt;"&amp;CP$5,Fluxo!$S:$S,"&lt;="&amp;CQ$5,Fluxo!$D:$D,$D160)</f>
        <v>0</v>
      </c>
      <c r="CR160" s="18">
        <f>SUMIFS(Fluxo!$N:$N,Fluxo!$S:$S,"&gt;"&amp;CQ$5,Fluxo!$S:$S,"&lt;="&amp;CR$5,Fluxo!$D:$D,$D160)</f>
        <v>0</v>
      </c>
      <c r="CS160" s="18">
        <f>SUMIFS(Fluxo!$N:$N,Fluxo!$S:$S,"&gt;"&amp;CR$5,Fluxo!$S:$S,"&lt;="&amp;CS$5,Fluxo!$D:$D,$D160)</f>
        <v>0</v>
      </c>
      <c r="CT160" s="18">
        <f>SUMIFS(Fluxo!$N:$N,Fluxo!$S:$S,"&gt;"&amp;CS$5,Fluxo!$S:$S,"&lt;="&amp;CT$5,Fluxo!$D:$D,$D160)</f>
        <v>0</v>
      </c>
      <c r="CU160" s="18">
        <f>SUMIFS(Fluxo!$N:$N,Fluxo!$S:$S,"&gt;"&amp;CT$5,Fluxo!$S:$S,"&lt;="&amp;CU$5,Fluxo!$D:$D,$D160)</f>
        <v>0</v>
      </c>
      <c r="CV160" s="18">
        <f>SUMIFS(Fluxo!$N:$N,Fluxo!$S:$S,"&gt;"&amp;CU$5,Fluxo!$S:$S,"&lt;="&amp;CV$5,Fluxo!$D:$D,$D160)</f>
        <v>0</v>
      </c>
      <c r="CW160" s="18">
        <f>SUMIFS(Fluxo!$N:$N,Fluxo!$S:$S,"&gt;"&amp;CV$5,Fluxo!$S:$S,"&lt;="&amp;CW$5,Fluxo!$D:$D,$D160)</f>
        <v>0</v>
      </c>
      <c r="CX160" s="18">
        <f>SUMIFS(Fluxo!$N:$N,Fluxo!$S:$S,"&gt;"&amp;CW$5,Fluxo!$S:$S,"&lt;="&amp;CX$5,Fluxo!$D:$D,$D160)</f>
        <v>0</v>
      </c>
      <c r="CY160" s="18">
        <f>SUMIFS(Fluxo!$N:$N,Fluxo!$S:$S,"&gt;"&amp;CX$5,Fluxo!$S:$S,"&lt;="&amp;CY$5,Fluxo!$D:$D,$D160)</f>
        <v>0</v>
      </c>
      <c r="CZ160" s="18">
        <f>SUMIFS(Fluxo!$N:$N,Fluxo!$S:$S,"&gt;"&amp;CY$5,Fluxo!$S:$S,"&lt;="&amp;CZ$5,Fluxo!$D:$D,$D160)</f>
        <v>0</v>
      </c>
      <c r="DA160" s="18">
        <f>SUMIFS(Fluxo!$N:$N,Fluxo!$S:$S,"&gt;"&amp;CZ$5,Fluxo!$S:$S,"&lt;="&amp;DA$5,Fluxo!$D:$D,$D160)</f>
        <v>0</v>
      </c>
      <c r="DB160" s="18">
        <f>SUMIFS(Fluxo!$N:$N,Fluxo!$S:$S,"&gt;"&amp;DA$5,Fluxo!$S:$S,"&lt;="&amp;DB$5,Fluxo!$D:$D,$D160)</f>
        <v>0</v>
      </c>
      <c r="DC160" s="18">
        <f>SUMIFS(Fluxo!$N:$N,Fluxo!$S:$S,"&gt;"&amp;DB$5,Fluxo!$S:$S,"&lt;="&amp;DC$5,Fluxo!$D:$D,$D160)</f>
        <v>0</v>
      </c>
      <c r="DD160" s="18">
        <f>SUMIFS(Fluxo!$N:$N,Fluxo!$S:$S,"&gt;"&amp;DC$5,Fluxo!$S:$S,"&lt;="&amp;DD$5,Fluxo!$D:$D,$D160)</f>
        <v>0</v>
      </c>
      <c r="DE160" s="18">
        <f>SUMIFS(Fluxo!$N:$N,Fluxo!$S:$S,"&gt;"&amp;DD$5,Fluxo!$S:$S,"&lt;="&amp;DE$5,Fluxo!$D:$D,$D160)</f>
        <v>0</v>
      </c>
      <c r="DF160" s="18">
        <f>SUMIFS(Fluxo!$N:$N,Fluxo!$S:$S,"&gt;"&amp;DE$5,Fluxo!$S:$S,"&lt;="&amp;DF$5,Fluxo!$D:$D,$D160)</f>
        <v>0</v>
      </c>
      <c r="DG160" s="18">
        <f>SUMIFS(Fluxo!$N:$N,Fluxo!$S:$S,"&gt;"&amp;DF$5,Fluxo!$S:$S,"&lt;="&amp;DG$5,Fluxo!$D:$D,$D160)</f>
        <v>0</v>
      </c>
      <c r="DH160" s="18">
        <f>SUMIFS(Fluxo!$N:$N,Fluxo!$S:$S,"&gt;"&amp;DG$5,Fluxo!$S:$S,"&lt;="&amp;DH$5,Fluxo!$D:$D,$D160)</f>
        <v>0</v>
      </c>
      <c r="DI160" s="18">
        <f>SUMIFS(Fluxo!$N:$N,Fluxo!$S:$S,"&gt;"&amp;DH$5,Fluxo!$S:$S,"&lt;="&amp;DI$5,Fluxo!$D:$D,$D160)</f>
        <v>0</v>
      </c>
      <c r="DJ160" s="18">
        <f>SUMIFS(Fluxo!$N:$N,Fluxo!$S:$S,"&gt;"&amp;DI$5,Fluxo!$S:$S,"&lt;="&amp;DJ$5,Fluxo!$D:$D,$D160)</f>
        <v>0</v>
      </c>
      <c r="DK160" s="18">
        <f>SUMIFS(Fluxo!$N:$N,Fluxo!$S:$S,"&gt;"&amp;DJ$5,Fluxo!$S:$S,"&lt;="&amp;DK$5,Fluxo!$D:$D,$D160)</f>
        <v>0</v>
      </c>
      <c r="DL160" s="18">
        <f>SUMIFS(Fluxo!$N:$N,Fluxo!$S:$S,"&gt;"&amp;DK$5,Fluxo!$S:$S,"&lt;="&amp;DL$5,Fluxo!$D:$D,$D160)</f>
        <v>0</v>
      </c>
      <c r="DM160" s="18">
        <f>SUMIFS(Fluxo!$N:$N,Fluxo!$S:$S,"&gt;"&amp;DL$5,Fluxo!$S:$S,"&lt;="&amp;DM$5,Fluxo!$D:$D,$D160)</f>
        <v>0</v>
      </c>
      <c r="DN160" s="18">
        <f>SUMIFS(Fluxo!$N:$N,Fluxo!$S:$S,"&gt;"&amp;DM$5,Fluxo!$S:$S,"&lt;="&amp;DN$5,Fluxo!$D:$D,$D160)</f>
        <v>0</v>
      </c>
      <c r="DO160" s="18">
        <f>SUMIFS(Fluxo!$N:$N,Fluxo!$S:$S,"&gt;"&amp;DN$5,Fluxo!$S:$S,"&lt;="&amp;DO$5,Fluxo!$D:$D,$D160)</f>
        <v>0</v>
      </c>
      <c r="DP160" s="18">
        <f>SUMIFS(Fluxo!$N:$N,Fluxo!$S:$S,"&gt;"&amp;DO$5,Fluxo!$S:$S,"&lt;="&amp;DP$5,Fluxo!$D:$D,$D160)</f>
        <v>0</v>
      </c>
      <c r="DQ160" s="18">
        <f>SUMIFS(Fluxo!$N:$N,Fluxo!$S:$S,"&gt;"&amp;DP$5,Fluxo!$S:$S,"&lt;="&amp;DQ$5,Fluxo!$D:$D,$D160)</f>
        <v>0</v>
      </c>
      <c r="DR160" s="18">
        <f>SUMIFS(Fluxo!$N:$N,Fluxo!$S:$S,"&gt;"&amp;DQ$5,Fluxo!$S:$S,"&lt;="&amp;DR$5,Fluxo!$D:$D,$D160)</f>
        <v>0</v>
      </c>
      <c r="DS160" s="18">
        <f>SUMIFS(Fluxo!$N:$N,Fluxo!$S:$S,"&gt;"&amp;DR$5,Fluxo!$S:$S,"&lt;="&amp;DS$5,Fluxo!$D:$D,$D160)</f>
        <v>0</v>
      </c>
      <c r="DT160" s="18">
        <f>SUMIFS(Fluxo!$N:$N,Fluxo!$S:$S,"&gt;"&amp;DS$5,Fluxo!$S:$S,"&lt;="&amp;DT$5,Fluxo!$D:$D,$D160)</f>
        <v>0</v>
      </c>
      <c r="DU160" s="18">
        <f>SUMIFS(Fluxo!$N:$N,Fluxo!$S:$S,"&gt;"&amp;DT$5,Fluxo!$S:$S,"&lt;="&amp;DU$5,Fluxo!$D:$D,$D160)</f>
        <v>0</v>
      </c>
      <c r="DV160" s="18">
        <f>SUMIFS(Fluxo!$N:$N,Fluxo!$S:$S,"&gt;"&amp;DU$5,Fluxo!$S:$S,"&lt;="&amp;DV$5,Fluxo!$D:$D,$D160)</f>
        <v>0</v>
      </c>
      <c r="DW160" s="18">
        <f>SUMIFS(Fluxo!$N:$N,Fluxo!$S:$S,"&gt;"&amp;DV$5,Fluxo!$S:$S,"&lt;="&amp;DW$5,Fluxo!$D:$D,$D160)</f>
        <v>0</v>
      </c>
      <c r="DX160" s="18">
        <f>SUMIFS(Fluxo!$N:$N,Fluxo!$S:$S,"&gt;"&amp;DW$5,Fluxo!$S:$S,"&lt;="&amp;DX$5,Fluxo!$D:$D,$D160)</f>
        <v>0</v>
      </c>
      <c r="DY160" s="18">
        <f>SUMIFS(Fluxo!$N:$N,Fluxo!$S:$S,"&gt;"&amp;DX$5,Fluxo!$S:$S,"&lt;="&amp;DY$5,Fluxo!$D:$D,$D160)</f>
        <v>0</v>
      </c>
      <c r="DZ160" s="18">
        <f>SUMIFS(Fluxo!$N:$N,Fluxo!$S:$S,"&gt;"&amp;DY$5,Fluxo!$S:$S,"&lt;="&amp;DZ$5,Fluxo!$D:$D,$D160)</f>
        <v>0</v>
      </c>
      <c r="EA160" s="18">
        <f>SUMIFS(Fluxo!$N:$N,Fluxo!$S:$S,"&gt;"&amp;DZ$5,Fluxo!$S:$S,"&lt;="&amp;EA$5,Fluxo!$D:$D,$D160)</f>
        <v>0</v>
      </c>
      <c r="EB160" s="18">
        <f>SUMIFS(Fluxo!$N:$N,Fluxo!$S:$S,"&gt;"&amp;EA$5,Fluxo!$S:$S,"&lt;="&amp;EB$5,Fluxo!$D:$D,$D160)</f>
        <v>0</v>
      </c>
      <c r="EC160" s="18">
        <f>SUMIFS(Fluxo!$N:$N,Fluxo!$S:$S,"&gt;"&amp;EB$5,Fluxo!$S:$S,"&lt;="&amp;EC$5,Fluxo!$D:$D,$D160)</f>
        <v>0</v>
      </c>
      <c r="ED160" s="18">
        <f>SUMIFS(Fluxo!$N:$N,Fluxo!$S:$S,"&gt;"&amp;EC$5,Fluxo!$S:$S,"&lt;="&amp;ED$5,Fluxo!$D:$D,$D160)</f>
        <v>0</v>
      </c>
      <c r="EE160" s="18">
        <f>SUMIFS(Fluxo!$N:$N,Fluxo!$S:$S,"&gt;"&amp;ED$5,Fluxo!$S:$S,"&lt;="&amp;EE$5,Fluxo!$D:$D,$D160)</f>
        <v>0</v>
      </c>
      <c r="EF160" s="18">
        <f>SUMIFS(Fluxo!$N:$N,Fluxo!$S:$S,"&gt;"&amp;EE$5,Fluxo!$S:$S,"&lt;="&amp;EF$5,Fluxo!$D:$D,$D160)</f>
        <v>0</v>
      </c>
      <c r="EG160" s="18">
        <f>SUMIFS(Fluxo!$N:$N,Fluxo!$S:$S,"&gt;"&amp;EF$5,Fluxo!$S:$S,"&lt;="&amp;EG$5,Fluxo!$D:$D,$D160)</f>
        <v>0</v>
      </c>
      <c r="EH160" s="18">
        <f>SUMIFS(Fluxo!$N:$N,Fluxo!$S:$S,"&gt;"&amp;EG$5,Fluxo!$S:$S,"&lt;="&amp;EH$5,Fluxo!$D:$D,$D160)</f>
        <v>0</v>
      </c>
      <c r="EI160" s="18">
        <f>SUMIFS(Fluxo!$N:$N,Fluxo!$S:$S,"&gt;"&amp;EH$5,Fluxo!$S:$S,"&lt;="&amp;EI$5,Fluxo!$D:$D,$D160)</f>
        <v>0</v>
      </c>
      <c r="EJ160" s="18">
        <f>SUMIFS(Fluxo!$N:$N,Fluxo!$S:$S,"&gt;"&amp;EI$5,Fluxo!$S:$S,"&lt;="&amp;EJ$5,Fluxo!$D:$D,$D160)</f>
        <v>0</v>
      </c>
      <c r="EK160" s="18">
        <f>SUMIFS(Fluxo!$N:$N,Fluxo!$S:$S,"&gt;"&amp;EJ$5,Fluxo!$S:$S,"&lt;="&amp;EK$5,Fluxo!$D:$D,$D160)</f>
        <v>0</v>
      </c>
      <c r="EL160" s="18">
        <f>SUMIFS(Fluxo!$N:$N,Fluxo!$S:$S,"&gt;"&amp;EK$5,Fluxo!$S:$S,"&lt;="&amp;EL$5,Fluxo!$D:$D,$D160)</f>
        <v>0</v>
      </c>
      <c r="EM160" s="18">
        <f>SUMIFS(Fluxo!$N:$N,Fluxo!$S:$S,"&gt;"&amp;EL$5,Fluxo!$S:$S,"&lt;="&amp;EM$5,Fluxo!$D:$D,$D160)</f>
        <v>0</v>
      </c>
      <c r="EN160" s="18">
        <f>SUMIFS(Fluxo!$N:$N,Fluxo!$S:$S,"&gt;"&amp;EM$5,Fluxo!$S:$S,"&lt;="&amp;EN$5,Fluxo!$D:$D,$D160)</f>
        <v>0</v>
      </c>
      <c r="EO160" s="18">
        <f>SUMIFS(Fluxo!$N:$N,Fluxo!$S:$S,"&gt;"&amp;EN$5,Fluxo!$S:$S,"&lt;="&amp;EO$5,Fluxo!$D:$D,$D160)</f>
        <v>0</v>
      </c>
      <c r="EP160" s="18">
        <f>SUMIFS(Fluxo!$N:$N,Fluxo!$S:$S,"&gt;"&amp;EO$5,Fluxo!$S:$S,"&lt;="&amp;EP$5,Fluxo!$D:$D,$D160)</f>
        <v>0</v>
      </c>
      <c r="EQ160" s="18">
        <f>SUMIFS(Fluxo!$N:$N,Fluxo!$S:$S,"&gt;"&amp;EP$5,Fluxo!$S:$S,"&lt;="&amp;EQ$5,Fluxo!$D:$D,$D160)</f>
        <v>0</v>
      </c>
      <c r="ER160" s="18">
        <f>SUMIFS(Fluxo!$N:$N,Fluxo!$S:$S,"&gt;"&amp;EQ$5,Fluxo!$S:$S,"&lt;="&amp;ER$5,Fluxo!$D:$D,$D160)</f>
        <v>0</v>
      </c>
      <c r="ES160" s="18">
        <f>SUMIFS(Fluxo!$N:$N,Fluxo!$S:$S,"&gt;"&amp;ER$5,Fluxo!$S:$S,"&lt;="&amp;ES$5,Fluxo!$D:$D,$D160)</f>
        <v>0</v>
      </c>
      <c r="ET160" s="18">
        <f>SUMIFS(Fluxo!$N:$N,Fluxo!$S:$S,"&gt;"&amp;ES$5,Fluxo!$S:$S,"&lt;="&amp;ET$5,Fluxo!$D:$D,$D160)</f>
        <v>0</v>
      </c>
      <c r="EU160" s="18">
        <f>SUMIFS(Fluxo!$N:$N,Fluxo!$S:$S,"&gt;"&amp;ET$5,Fluxo!$S:$S,"&lt;="&amp;EU$5,Fluxo!$D:$D,$D160)</f>
        <v>0</v>
      </c>
      <c r="EV160" s="18">
        <f>SUMIFS(Fluxo!$N:$N,Fluxo!$S:$S,"&gt;"&amp;EU$5,Fluxo!$S:$S,"&lt;="&amp;EV$5,Fluxo!$D:$D,$D160)</f>
        <v>0</v>
      </c>
      <c r="EW160" s="18">
        <f>SUMIFS(Fluxo!$N:$N,Fluxo!$S:$S,"&gt;"&amp;EV$5,Fluxo!$S:$S,"&lt;="&amp;EW$5,Fluxo!$D:$D,$D160)</f>
        <v>0</v>
      </c>
      <c r="EX160" s="18">
        <f>SUMIFS(Fluxo!$N:$N,Fluxo!$S:$S,"&gt;"&amp;EW$5,Fluxo!$S:$S,"&lt;="&amp;EX$5,Fluxo!$D:$D,$D160)</f>
        <v>0</v>
      </c>
      <c r="EY160" s="18">
        <f>SUMIFS(Fluxo!$N:$N,Fluxo!$S:$S,"&gt;"&amp;EX$5,Fluxo!$S:$S,"&lt;="&amp;EY$5,Fluxo!$D:$D,$D160)</f>
        <v>0</v>
      </c>
      <c r="EZ160" s="18">
        <f>SUMIFS(Fluxo!$N:$N,Fluxo!$S:$S,"&gt;"&amp;EY$5,Fluxo!$S:$S,"&lt;="&amp;EZ$5,Fluxo!$D:$D,$D160)</f>
        <v>0</v>
      </c>
      <c r="FA160" s="18">
        <f>SUMIFS(Fluxo!$N:$N,Fluxo!$S:$S,"&gt;"&amp;EZ$5,Fluxo!$S:$S,"&lt;="&amp;FA$5,Fluxo!$D:$D,$D160)</f>
        <v>0</v>
      </c>
      <c r="FB160" s="18">
        <f>SUMIFS(Fluxo!$N:$N,Fluxo!$S:$S,"&gt;"&amp;FA$5,Fluxo!$S:$S,"&lt;="&amp;FB$5,Fluxo!$D:$D,$D160)</f>
        <v>0</v>
      </c>
      <c r="FC160" s="18">
        <f>SUMIFS(Fluxo!$N:$N,Fluxo!$S:$S,"&gt;"&amp;FB$5,Fluxo!$S:$S,"&lt;="&amp;FC$5,Fluxo!$D:$D,$D160)</f>
        <v>0</v>
      </c>
      <c r="FD160" s="18">
        <f>SUMIFS(Fluxo!$N:$N,Fluxo!$S:$S,"&gt;"&amp;FC$5,Fluxo!$S:$S,"&lt;="&amp;FD$5,Fluxo!$D:$D,$D160)</f>
        <v>0</v>
      </c>
      <c r="FE160" s="18">
        <f>SUMIFS(Fluxo!$N:$N,Fluxo!$S:$S,"&gt;"&amp;FD$5,Fluxo!$S:$S,"&lt;="&amp;FE$5,Fluxo!$D:$D,$D160)</f>
        <v>0</v>
      </c>
      <c r="FF160" s="18">
        <f>SUMIFS(Fluxo!$N:$N,Fluxo!$S:$S,"&gt;"&amp;FE$5,Fluxo!$S:$S,"&lt;="&amp;FF$5,Fluxo!$D:$D,$D160)</f>
        <v>0</v>
      </c>
      <c r="FG160" s="18">
        <f>SUMIFS(Fluxo!$N:$N,Fluxo!$S:$S,"&gt;"&amp;FF$5,Fluxo!$S:$S,"&lt;="&amp;FG$5,Fluxo!$D:$D,$D160)</f>
        <v>0</v>
      </c>
      <c r="FH160" s="18">
        <f>SUMIFS(Fluxo!$N:$N,Fluxo!$S:$S,"&gt;"&amp;FG$5,Fluxo!$S:$S,"&lt;="&amp;FH$5,Fluxo!$D:$D,$D160)</f>
        <v>0</v>
      </c>
      <c r="FI160" s="18">
        <f>SUMIFS(Fluxo!$N:$N,Fluxo!$S:$S,"&gt;"&amp;FH$5,Fluxo!$S:$S,"&lt;="&amp;FI$5,Fluxo!$D:$D,$D160)</f>
        <v>0</v>
      </c>
      <c r="FJ160" s="18">
        <f>SUMIFS(Fluxo!$N:$N,Fluxo!$S:$S,"&gt;"&amp;FI$5,Fluxo!$S:$S,"&lt;="&amp;FJ$5,Fluxo!$D:$D,$D160)</f>
        <v>0</v>
      </c>
      <c r="FK160" s="18">
        <f>SUMIFS(Fluxo!$N:$N,Fluxo!$S:$S,"&gt;"&amp;FJ$5,Fluxo!$S:$S,"&lt;="&amp;FK$5,Fluxo!$D:$D,$D160)</f>
        <v>0</v>
      </c>
      <c r="FL160" s="18">
        <f>SUMIFS(Fluxo!$N:$N,Fluxo!$S:$S,"&gt;"&amp;FK$5,Fluxo!$S:$S,"&lt;="&amp;FL$5,Fluxo!$D:$D,$D160)</f>
        <v>0</v>
      </c>
      <c r="FM160" s="18">
        <f>SUMIFS(Fluxo!$N:$N,Fluxo!$S:$S,"&gt;"&amp;FL$5,Fluxo!$S:$S,"&lt;="&amp;FM$5,Fluxo!$D:$D,$D160)</f>
        <v>0</v>
      </c>
      <c r="FN160" s="18">
        <f>SUMIFS(Fluxo!$N:$N,Fluxo!$S:$S,"&gt;"&amp;FM$5,Fluxo!$S:$S,"&lt;="&amp;FN$5,Fluxo!$D:$D,$D160)</f>
        <v>0</v>
      </c>
      <c r="FO160" s="18">
        <f>SUMIFS(Fluxo!$N:$N,Fluxo!$S:$S,"&gt;"&amp;FN$5,Fluxo!$S:$S,"&lt;="&amp;FO$5,Fluxo!$D:$D,$D160)</f>
        <v>0</v>
      </c>
      <c r="FP160" s="18">
        <f>SUMIFS(Fluxo!$N:$N,Fluxo!$S:$S,"&gt;"&amp;FO$5,Fluxo!$S:$S,"&lt;="&amp;FP$5,Fluxo!$D:$D,$D160)</f>
        <v>0</v>
      </c>
      <c r="FQ160" s="18">
        <f>SUMIFS(Fluxo!$N:$N,Fluxo!$S:$S,"&gt;"&amp;FP$5,Fluxo!$S:$S,"&lt;="&amp;FQ$5,Fluxo!$D:$D,$D160)</f>
        <v>0</v>
      </c>
      <c r="FR160" s="18">
        <f>SUMIFS(Fluxo!$N:$N,Fluxo!$S:$S,"&gt;"&amp;FQ$5,Fluxo!$S:$S,"&lt;="&amp;FR$5,Fluxo!$D:$D,$D160)</f>
        <v>0</v>
      </c>
      <c r="FS160" s="18">
        <f>SUMIFS(Fluxo!$N:$N,Fluxo!$S:$S,"&gt;"&amp;FR$5,Fluxo!$S:$S,"&lt;="&amp;FS$5,Fluxo!$D:$D,$D160)</f>
        <v>0</v>
      </c>
      <c r="FT160" s="18">
        <f>SUMIFS(Fluxo!$N:$N,Fluxo!$S:$S,"&gt;"&amp;FS$5,Fluxo!$S:$S,"&lt;="&amp;FT$5,Fluxo!$D:$D,$D160)</f>
        <v>0</v>
      </c>
      <c r="FU160" s="18">
        <f>SUMIFS(Fluxo!$N:$N,Fluxo!$S:$S,"&gt;"&amp;FT$5,Fluxo!$S:$S,"&lt;="&amp;FU$5,Fluxo!$D:$D,$D160)</f>
        <v>0</v>
      </c>
      <c r="FV160" s="18">
        <f>SUMIFS(Fluxo!$N:$N,Fluxo!$S:$S,"&gt;"&amp;FU$5,Fluxo!$S:$S,"&lt;="&amp;FV$5,Fluxo!$D:$D,$D160)</f>
        <v>0</v>
      </c>
      <c r="FW160" s="18">
        <f>SUMIFS(Fluxo!$N:$N,Fluxo!$S:$S,"&gt;"&amp;FV$5,Fluxo!$S:$S,"&lt;="&amp;FW$5,Fluxo!$D:$D,$D160)</f>
        <v>0</v>
      </c>
      <c r="FX160" s="18">
        <f>SUMIFS(Fluxo!$N:$N,Fluxo!$S:$S,"&gt;"&amp;FW$5,Fluxo!$S:$S,"&lt;="&amp;FX$5,Fluxo!$D:$D,$D160)</f>
        <v>0</v>
      </c>
      <c r="FY160" s="18">
        <f>SUMIFS(Fluxo!$N:$N,Fluxo!$S:$S,"&gt;"&amp;FX$5,Fluxo!$S:$S,"&lt;="&amp;FY$5,Fluxo!$D:$D,$D160)</f>
        <v>0</v>
      </c>
      <c r="FZ160" s="18">
        <f>SUMIFS(Fluxo!$N:$N,Fluxo!$S:$S,"&gt;"&amp;FY$5,Fluxo!$S:$S,"&lt;="&amp;FZ$5,Fluxo!$D:$D,$D160)</f>
        <v>0</v>
      </c>
      <c r="GA160" s="18">
        <f>SUMIFS(Fluxo!$N:$N,Fluxo!$S:$S,"&gt;"&amp;FZ$5,Fluxo!$S:$S,"&lt;="&amp;GA$5,Fluxo!$D:$D,$D160)</f>
        <v>0</v>
      </c>
      <c r="GB160" s="18">
        <f>SUMIFS(Fluxo!$N:$N,Fluxo!$S:$S,"&gt;"&amp;GA$5,Fluxo!$S:$S,"&lt;="&amp;GB$5,Fluxo!$D:$D,$D160)</f>
        <v>0</v>
      </c>
      <c r="GC160" s="18">
        <f>SUMIFS(Fluxo!$N:$N,Fluxo!$S:$S,"&gt;"&amp;GB$5,Fluxo!$S:$S,"&lt;="&amp;GC$5,Fluxo!$D:$D,$D160)</f>
        <v>0</v>
      </c>
      <c r="GD160" s="18">
        <f>SUMIFS(Fluxo!$N:$N,Fluxo!$S:$S,"&gt;"&amp;GC$5,Fluxo!$S:$S,"&lt;="&amp;GD$5,Fluxo!$D:$D,$D160)</f>
        <v>0</v>
      </c>
      <c r="GE160" s="18">
        <f>SUMIFS(Fluxo!$N:$N,Fluxo!$S:$S,"&gt;"&amp;GD$5,Fluxo!$S:$S,"&lt;="&amp;GE$5,Fluxo!$D:$D,$D160)</f>
        <v>0</v>
      </c>
      <c r="GF160" s="18">
        <f>SUMIFS(Fluxo!$N:$N,Fluxo!$S:$S,"&gt;"&amp;GE$5,Fluxo!$S:$S,"&lt;="&amp;GF$5,Fluxo!$D:$D,$D160)</f>
        <v>0</v>
      </c>
      <c r="GG160" s="18">
        <f>SUMIFS(Fluxo!$N:$N,Fluxo!$S:$S,"&gt;"&amp;GF$5,Fluxo!$S:$S,"&lt;="&amp;GG$5,Fluxo!$D:$D,$D160)</f>
        <v>0</v>
      </c>
      <c r="GH160" s="18">
        <f>SUMIFS(Fluxo!$N:$N,Fluxo!$S:$S,"&gt;"&amp;GG$5,Fluxo!$S:$S,"&lt;="&amp;GH$5,Fluxo!$D:$D,$D160)</f>
        <v>0</v>
      </c>
      <c r="GI160" s="18">
        <f>SUMIFS(Fluxo!$N:$N,Fluxo!$S:$S,"&gt;"&amp;GH$5,Fluxo!$S:$S,"&lt;="&amp;GI$5,Fluxo!$D:$D,$D160)</f>
        <v>0</v>
      </c>
      <c r="GJ160" s="18">
        <f>SUMIFS(Fluxo!$N:$N,Fluxo!$S:$S,"&gt;"&amp;GI$5,Fluxo!$S:$S,"&lt;="&amp;GJ$5,Fluxo!$D:$D,$D160)</f>
        <v>0</v>
      </c>
      <c r="GK160" s="18">
        <f>SUMIFS(Fluxo!$N:$N,Fluxo!$S:$S,"&gt;"&amp;GJ$5,Fluxo!$S:$S,"&lt;="&amp;GK$5,Fluxo!$D:$D,$D160)</f>
        <v>0</v>
      </c>
      <c r="GL160" s="18">
        <f>SUMIFS(Fluxo!$N:$N,Fluxo!$S:$S,"&gt;"&amp;GK$5,Fluxo!$S:$S,"&lt;="&amp;GL$5,Fluxo!$D:$D,$D160)</f>
        <v>0</v>
      </c>
      <c r="GM160" s="18">
        <f>SUMIFS(Fluxo!$N:$N,Fluxo!$S:$S,"&gt;"&amp;GL$5,Fluxo!$S:$S,"&lt;="&amp;GM$5,Fluxo!$D:$D,$D160)</f>
        <v>0</v>
      </c>
      <c r="GN160" s="18">
        <f>SUMIFS(Fluxo!$N:$N,Fluxo!$S:$S,"&gt;"&amp;GM$5,Fluxo!$S:$S,"&lt;="&amp;GN$5,Fluxo!$D:$D,$D160)</f>
        <v>0</v>
      </c>
      <c r="GO160" s="18">
        <f>SUMIFS(Fluxo!$N:$N,Fluxo!$S:$S,"&gt;"&amp;GN$5,Fluxo!$S:$S,"&lt;="&amp;GO$5,Fluxo!$D:$D,$D160)</f>
        <v>0</v>
      </c>
      <c r="GP160" s="18">
        <f>SUMIFS(Fluxo!$N:$N,Fluxo!$S:$S,"&gt;"&amp;GO$5,Fluxo!$S:$S,"&lt;="&amp;GP$5,Fluxo!$D:$D,$D160)</f>
        <v>0</v>
      </c>
      <c r="GQ160" s="18">
        <f>SUMIFS(Fluxo!$N:$N,Fluxo!$S:$S,"&gt;"&amp;GP$5,Fluxo!$S:$S,"&lt;="&amp;GQ$5,Fluxo!$D:$D,$D160)</f>
        <v>0</v>
      </c>
      <c r="GR160" s="18">
        <f>SUMIFS(Fluxo!$N:$N,Fluxo!$S:$S,"&gt;"&amp;GQ$5,Fluxo!$S:$S,"&lt;="&amp;GR$5,Fluxo!$D:$D,$D160)</f>
        <v>0</v>
      </c>
      <c r="GS160" s="18">
        <f>SUMIFS(Fluxo!$N:$N,Fluxo!$S:$S,"&gt;"&amp;GR$5,Fluxo!$S:$S,"&lt;="&amp;GS$5,Fluxo!$D:$D,$D160)</f>
        <v>0</v>
      </c>
      <c r="GT160" s="18">
        <f>SUMIFS(Fluxo!$N:$N,Fluxo!$S:$S,"&gt;"&amp;GS$5,Fluxo!$S:$S,"&lt;="&amp;GT$5,Fluxo!$D:$D,$D160)</f>
        <v>0</v>
      </c>
      <c r="GU160" s="18">
        <f>SUMIFS(Fluxo!$N:$N,Fluxo!$S:$S,"&gt;"&amp;GT$5,Fluxo!$S:$S,"&lt;="&amp;GU$5,Fluxo!$D:$D,$D160)</f>
        <v>0</v>
      </c>
      <c r="GV160" s="18">
        <f>SUMIFS(Fluxo!$N:$N,Fluxo!$S:$S,"&gt;"&amp;GU$5,Fluxo!$S:$S,"&lt;="&amp;GV$5,Fluxo!$D:$D,$D160)</f>
        <v>0</v>
      </c>
      <c r="GW160" s="18">
        <f>SUMIFS(Fluxo!$N:$N,Fluxo!$S:$S,"&gt;"&amp;GV$5,Fluxo!$S:$S,"&lt;="&amp;GW$5,Fluxo!$D:$D,$D160)</f>
        <v>0</v>
      </c>
      <c r="GX160" s="18">
        <f>SUMIFS(Fluxo!$N:$N,Fluxo!$S:$S,"&gt;"&amp;GW$5,Fluxo!$S:$S,"&lt;="&amp;GX$5,Fluxo!$D:$D,$D160)</f>
        <v>0</v>
      </c>
      <c r="GY160" s="18">
        <f>SUMIFS(Fluxo!$N:$N,Fluxo!$S:$S,"&gt;"&amp;GX$5,Fluxo!$S:$S,"&lt;="&amp;GY$5,Fluxo!$D:$D,$D160)</f>
        <v>0</v>
      </c>
      <c r="GZ160" s="18">
        <f>SUMIFS(Fluxo!$N:$N,Fluxo!$S:$S,"&gt;"&amp;GY$5,Fluxo!$S:$S,"&lt;="&amp;GZ$5,Fluxo!$D:$D,$D160)</f>
        <v>0</v>
      </c>
      <c r="HA160" s="18">
        <f>SUMIFS(Fluxo!$N:$N,Fluxo!$S:$S,"&gt;"&amp;GZ$5,Fluxo!$S:$S,"&lt;="&amp;HA$5,Fluxo!$D:$D,$D160)</f>
        <v>0</v>
      </c>
      <c r="HB160" s="18">
        <f>SUMIFS(Fluxo!$N:$N,Fluxo!$S:$S,"&gt;"&amp;HA$5,Fluxo!$S:$S,"&lt;="&amp;HB$5,Fluxo!$D:$D,$D160)</f>
        <v>0</v>
      </c>
      <c r="HC160" s="18">
        <f>SUMIFS(Fluxo!$N:$N,Fluxo!$S:$S,"&gt;"&amp;HB$5,Fluxo!$S:$S,"&lt;="&amp;HC$5,Fluxo!$D:$D,$D160)</f>
        <v>0</v>
      </c>
      <c r="HD160" s="18">
        <f>SUMIFS(Fluxo!$N:$N,Fluxo!$S:$S,"&gt;"&amp;HC$5,Fluxo!$S:$S,"&lt;="&amp;HD$5,Fluxo!$D:$D,$D160)</f>
        <v>0</v>
      </c>
      <c r="HE160" s="18">
        <f>SUMIFS(Fluxo!$N:$N,Fluxo!$S:$S,"&gt;"&amp;HD$5,Fluxo!$S:$S,"&lt;="&amp;HE$5,Fluxo!$D:$D,$D160)</f>
        <v>0</v>
      </c>
      <c r="HF160" s="18">
        <f>SUMIFS(Fluxo!$N:$N,Fluxo!$S:$S,"&gt;"&amp;HE$5,Fluxo!$S:$S,"&lt;="&amp;HF$5,Fluxo!$D:$D,$D160)</f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A9389-7EA8-4E48-A96B-6BBCE10D3782}">
  <sheetPr codeName="Planilha16">
    <tabColor rgb="FF00B050"/>
  </sheetPr>
  <dimension ref="A1:HF160"/>
  <sheetViews>
    <sheetView showGridLines="0" zoomScale="85" zoomScaleNormal="85" workbookViewId="0">
      <pane xSplit="8" ySplit="5" topLeftCell="S6" activePane="bottomRight" state="frozen"/>
      <selection pane="bottomRight" activeCell="Y24" sqref="Y24"/>
      <selection pane="bottomLeft" activeCell="A6" sqref="A6"/>
      <selection pane="topRight" activeCell="I1" sqref="I1"/>
    </sheetView>
  </sheetViews>
  <sheetFormatPr defaultRowHeight="15"/>
  <cols>
    <col min="1" max="1" width="5.42578125" style="70" bestFit="1" customWidth="1"/>
    <col min="2" max="2" width="18.42578125" style="70" bestFit="1" customWidth="1"/>
    <col min="3" max="3" width="2.28515625" style="70" bestFit="1" customWidth="1"/>
    <col min="4" max="4" width="11.5703125" style="70" customWidth="1"/>
    <col min="5" max="5" width="16.5703125" customWidth="1"/>
    <col min="6" max="6" width="14.85546875" customWidth="1"/>
    <col min="7" max="7" width="8" bestFit="1" customWidth="1"/>
    <col min="8" max="8" width="16.42578125" bestFit="1" customWidth="1"/>
    <col min="9" max="9" width="7.28515625" hidden="1" customWidth="1"/>
    <col min="10" max="10" width="14.42578125" customWidth="1"/>
    <col min="11" max="11" width="15.85546875" bestFit="1" customWidth="1"/>
    <col min="12" max="12" width="16.7109375" customWidth="1"/>
    <col min="13" max="13" width="16" bestFit="1" customWidth="1"/>
    <col min="14" max="15" width="14.42578125" bestFit="1" customWidth="1"/>
    <col min="16" max="16" width="14.28515625" bestFit="1" customWidth="1"/>
    <col min="17" max="17" width="15.7109375" customWidth="1"/>
    <col min="18" max="18" width="14.28515625" bestFit="1" customWidth="1"/>
    <col min="19" max="19" width="14.42578125" bestFit="1" customWidth="1"/>
    <col min="20" max="21" width="15.85546875" bestFit="1" customWidth="1"/>
    <col min="22" max="22" width="14.28515625" bestFit="1" customWidth="1"/>
    <col min="23" max="23" width="13" bestFit="1" customWidth="1"/>
    <col min="24" max="24" width="13.140625" bestFit="1" customWidth="1"/>
    <col min="25" max="25" width="13.7109375" bestFit="1" customWidth="1"/>
    <col min="26" max="26" width="13" bestFit="1" customWidth="1"/>
    <col min="27" max="27" width="13.42578125" bestFit="1" customWidth="1"/>
    <col min="28" max="28" width="13.140625" bestFit="1" customWidth="1"/>
    <col min="29" max="29" width="13" bestFit="1" customWidth="1"/>
    <col min="30" max="31" width="13.140625" bestFit="1" customWidth="1"/>
    <col min="32" max="32" width="12.7109375" bestFit="1" customWidth="1"/>
    <col min="33" max="33" width="13.42578125" bestFit="1" customWidth="1"/>
    <col min="34" max="34" width="13.7109375" bestFit="1" customWidth="1"/>
    <col min="35" max="35" width="12.7109375" bestFit="1" customWidth="1"/>
    <col min="36" max="36" width="13.140625" bestFit="1" customWidth="1"/>
    <col min="37" max="37" width="13.7109375" bestFit="1" customWidth="1"/>
    <col min="38" max="38" width="13.140625" bestFit="1" customWidth="1"/>
    <col min="39" max="39" width="15.140625" bestFit="1" customWidth="1"/>
    <col min="40" max="40" width="16.140625" bestFit="1" customWidth="1"/>
    <col min="41" max="41" width="12.7109375" bestFit="1" customWidth="1"/>
    <col min="42" max="42" width="12.42578125" bestFit="1" customWidth="1"/>
    <col min="43" max="43" width="12.7109375" bestFit="1" customWidth="1"/>
    <col min="44" max="44" width="12.42578125" bestFit="1" customWidth="1"/>
    <col min="45" max="46" width="12.7109375" bestFit="1" customWidth="1"/>
    <col min="47" max="47" width="12.140625" bestFit="1" customWidth="1"/>
    <col min="48" max="48" width="11.5703125" bestFit="1" customWidth="1"/>
    <col min="49" max="50" width="12.140625" bestFit="1" customWidth="1"/>
    <col min="51" max="53" width="12.7109375" bestFit="1" customWidth="1"/>
    <col min="54" max="54" width="12.42578125" bestFit="1" customWidth="1"/>
    <col min="55" max="55" width="12.7109375" bestFit="1" customWidth="1"/>
    <col min="56" max="56" width="12.42578125" bestFit="1" customWidth="1"/>
    <col min="57" max="58" width="12.7109375" bestFit="1" customWidth="1"/>
    <col min="59" max="59" width="12.140625" bestFit="1" customWidth="1"/>
    <col min="60" max="60" width="11.5703125" bestFit="1" customWidth="1"/>
    <col min="61" max="61" width="12.140625" bestFit="1" customWidth="1"/>
    <col min="62" max="62" width="11.85546875" bestFit="1" customWidth="1"/>
    <col min="63" max="65" width="12.42578125" bestFit="1" customWidth="1"/>
    <col min="66" max="66" width="12.140625" bestFit="1" customWidth="1"/>
    <col min="67" max="67" width="12.42578125" bestFit="1" customWidth="1"/>
    <col min="68" max="68" width="12.140625" bestFit="1" customWidth="1"/>
    <col min="69" max="70" width="12.42578125" bestFit="1" customWidth="1"/>
    <col min="71" max="71" width="11.85546875" bestFit="1" customWidth="1"/>
    <col min="72" max="72" width="11.42578125" bestFit="1" customWidth="1"/>
    <col min="73" max="73" width="11.85546875" bestFit="1" customWidth="1"/>
    <col min="74" max="74" width="12.140625" bestFit="1" customWidth="1"/>
    <col min="75" max="77" width="12.7109375" bestFit="1" customWidth="1"/>
    <col min="78" max="78" width="12.42578125" bestFit="1" customWidth="1"/>
    <col min="79" max="79" width="12.7109375" bestFit="1" customWidth="1"/>
    <col min="80" max="80" width="12.42578125" bestFit="1" customWidth="1"/>
    <col min="81" max="82" width="12.7109375" bestFit="1" customWidth="1"/>
    <col min="83" max="83" width="12.140625" bestFit="1" customWidth="1"/>
    <col min="84" max="84" width="11.5703125" bestFit="1" customWidth="1"/>
    <col min="85" max="85" width="12.140625" bestFit="1" customWidth="1"/>
    <col min="86" max="86" width="11.85546875" bestFit="1" customWidth="1"/>
    <col min="87" max="89" width="12.42578125" bestFit="1" customWidth="1"/>
    <col min="90" max="90" width="12.140625" bestFit="1" customWidth="1"/>
    <col min="91" max="91" width="12.42578125" bestFit="1" customWidth="1"/>
    <col min="92" max="92" width="12.140625" bestFit="1" customWidth="1"/>
    <col min="93" max="94" width="12.42578125" bestFit="1" customWidth="1"/>
    <col min="95" max="95" width="11.85546875" bestFit="1" customWidth="1"/>
    <col min="96" max="96" width="11.42578125" bestFit="1" customWidth="1"/>
    <col min="97" max="97" width="11.85546875" bestFit="1" customWidth="1"/>
    <col min="98" max="98" width="12.140625" bestFit="1" customWidth="1"/>
    <col min="99" max="101" width="12.7109375" bestFit="1" customWidth="1"/>
    <col min="102" max="102" width="12.42578125" bestFit="1" customWidth="1"/>
    <col min="103" max="103" width="12.7109375" bestFit="1" customWidth="1"/>
    <col min="104" max="104" width="12.42578125" bestFit="1" customWidth="1"/>
    <col min="105" max="106" width="12.7109375" bestFit="1" customWidth="1"/>
    <col min="107" max="107" width="12.140625" bestFit="1" customWidth="1"/>
    <col min="108" max="108" width="11.5703125" bestFit="1" customWidth="1"/>
    <col min="109" max="110" width="12.140625" bestFit="1" customWidth="1"/>
    <col min="111" max="113" width="12.7109375" bestFit="1" customWidth="1"/>
    <col min="114" max="114" width="12.42578125" bestFit="1" customWidth="1"/>
    <col min="115" max="115" width="12.7109375" bestFit="1" customWidth="1"/>
    <col min="116" max="116" width="12.42578125" bestFit="1" customWidth="1"/>
    <col min="117" max="118" width="12.7109375" bestFit="1" customWidth="1"/>
    <col min="119" max="119" width="12.140625" bestFit="1" customWidth="1"/>
    <col min="120" max="120" width="11.5703125" bestFit="1" customWidth="1"/>
    <col min="121" max="122" width="12.140625" bestFit="1" customWidth="1"/>
    <col min="123" max="125" width="12.7109375" bestFit="1" customWidth="1"/>
    <col min="126" max="126" width="12.42578125" bestFit="1" customWidth="1"/>
    <col min="127" max="127" width="12.7109375" bestFit="1" customWidth="1"/>
    <col min="128" max="128" width="12.42578125" bestFit="1" customWidth="1"/>
    <col min="129" max="130" width="12.7109375" bestFit="1" customWidth="1"/>
    <col min="131" max="131" width="12.140625" bestFit="1" customWidth="1"/>
    <col min="132" max="132" width="11.5703125" bestFit="1" customWidth="1"/>
    <col min="133" max="133" width="12.140625" bestFit="1" customWidth="1"/>
    <col min="134" max="134" width="11.5703125" bestFit="1" customWidth="1"/>
    <col min="135" max="137" width="12.140625" bestFit="1" customWidth="1"/>
    <col min="138" max="138" width="11.85546875" bestFit="1" customWidth="1"/>
    <col min="139" max="139" width="12.140625" bestFit="1" customWidth="1"/>
    <col min="140" max="140" width="11.85546875" bestFit="1" customWidth="1"/>
    <col min="141" max="142" width="12.140625" bestFit="1" customWidth="1"/>
    <col min="143" max="143" width="11.5703125" bestFit="1" customWidth="1"/>
    <col min="144" max="144" width="11.28515625" bestFit="1" customWidth="1"/>
    <col min="145" max="145" width="11.5703125" bestFit="1" customWidth="1"/>
    <col min="146" max="146" width="12.140625" bestFit="1" customWidth="1"/>
    <col min="147" max="149" width="12.7109375" bestFit="1" customWidth="1"/>
    <col min="150" max="150" width="12.42578125" bestFit="1" customWidth="1"/>
    <col min="151" max="151" width="12.7109375" bestFit="1" customWidth="1"/>
    <col min="152" max="152" width="12.42578125" bestFit="1" customWidth="1"/>
    <col min="153" max="154" width="12.7109375" bestFit="1" customWidth="1"/>
    <col min="155" max="155" width="12.140625" bestFit="1" customWidth="1"/>
    <col min="156" max="156" width="11.5703125" bestFit="1" customWidth="1"/>
    <col min="157" max="158" width="12.140625" bestFit="1" customWidth="1"/>
    <col min="159" max="161" width="12.7109375" bestFit="1" customWidth="1"/>
    <col min="162" max="162" width="12.42578125" bestFit="1" customWidth="1"/>
    <col min="163" max="163" width="12.7109375" bestFit="1" customWidth="1"/>
    <col min="164" max="164" width="12.42578125" bestFit="1" customWidth="1"/>
    <col min="165" max="166" width="12.7109375" bestFit="1" customWidth="1"/>
    <col min="167" max="167" width="12.140625" bestFit="1" customWidth="1"/>
    <col min="168" max="168" width="11.5703125" bestFit="1" customWidth="1"/>
    <col min="169" max="170" width="12.140625" bestFit="1" customWidth="1"/>
    <col min="171" max="173" width="12.7109375" bestFit="1" customWidth="1"/>
    <col min="174" max="174" width="12.42578125" bestFit="1" customWidth="1"/>
    <col min="175" max="175" width="12.7109375" bestFit="1" customWidth="1"/>
    <col min="176" max="176" width="12.42578125" bestFit="1" customWidth="1"/>
    <col min="177" max="178" width="12.7109375" bestFit="1" customWidth="1"/>
    <col min="179" max="179" width="12.140625" bestFit="1" customWidth="1"/>
    <col min="180" max="180" width="11.5703125" bestFit="1" customWidth="1"/>
    <col min="181" max="181" width="12.140625" bestFit="1" customWidth="1"/>
    <col min="182" max="182" width="11.85546875" bestFit="1" customWidth="1"/>
    <col min="183" max="185" width="12.42578125" bestFit="1" customWidth="1"/>
    <col min="186" max="186" width="12.140625" bestFit="1" customWidth="1"/>
    <col min="187" max="187" width="12.42578125" bestFit="1" customWidth="1"/>
    <col min="188" max="188" width="12.140625" bestFit="1" customWidth="1"/>
    <col min="189" max="190" width="12.42578125" bestFit="1" customWidth="1"/>
    <col min="191" max="191" width="11.85546875" bestFit="1" customWidth="1"/>
    <col min="192" max="192" width="11.42578125" bestFit="1" customWidth="1"/>
    <col min="193" max="193" width="11.85546875" bestFit="1" customWidth="1"/>
    <col min="194" max="194" width="12.140625" bestFit="1" customWidth="1"/>
    <col min="195" max="197" width="12.7109375" bestFit="1" customWidth="1"/>
    <col min="198" max="198" width="12.42578125" bestFit="1" customWidth="1"/>
    <col min="199" max="199" width="12.7109375" bestFit="1" customWidth="1"/>
    <col min="200" max="200" width="12.42578125" bestFit="1" customWidth="1"/>
    <col min="201" max="202" width="12.7109375" bestFit="1" customWidth="1"/>
    <col min="203" max="203" width="12.140625" bestFit="1" customWidth="1"/>
    <col min="204" max="204" width="11.5703125" bestFit="1" customWidth="1"/>
    <col min="205" max="205" width="12.140625" bestFit="1" customWidth="1"/>
    <col min="206" max="206" width="11.85546875" bestFit="1" customWidth="1"/>
    <col min="207" max="209" width="12.42578125" bestFit="1" customWidth="1"/>
    <col min="210" max="210" width="12.140625" bestFit="1" customWidth="1"/>
    <col min="211" max="211" width="12.42578125" bestFit="1" customWidth="1"/>
    <col min="212" max="212" width="12.140625" bestFit="1" customWidth="1"/>
    <col min="213" max="214" width="12.42578125" bestFit="1" customWidth="1"/>
  </cols>
  <sheetData>
    <row r="1" spans="1:214" s="16" customFormat="1">
      <c r="A1" s="121"/>
      <c r="B1" s="122"/>
      <c r="C1" s="122"/>
      <c r="D1" s="123"/>
      <c r="E1" s="17"/>
      <c r="F1" s="21"/>
    </row>
    <row r="2" spans="1:214" s="16" customFormat="1" ht="15.75">
      <c r="A2" s="121"/>
      <c r="B2" s="122"/>
      <c r="C2" s="122"/>
      <c r="D2" s="123"/>
      <c r="E2" s="17"/>
      <c r="F2" s="32" t="s">
        <v>45</v>
      </c>
      <c r="J2" s="158"/>
    </row>
    <row r="3" spans="1:214" s="16" customFormat="1">
      <c r="A3" s="121"/>
      <c r="B3" s="122"/>
      <c r="C3" s="122"/>
      <c r="D3" s="123"/>
      <c r="E3" s="17"/>
      <c r="F3" s="21" t="s">
        <v>46</v>
      </c>
      <c r="K3" s="161"/>
      <c r="L3" s="161"/>
      <c r="M3" s="78"/>
      <c r="N3" s="78"/>
      <c r="O3" s="78"/>
      <c r="P3" s="161"/>
      <c r="Q3" s="161"/>
      <c r="R3" s="161"/>
      <c r="S3" s="161"/>
      <c r="T3" s="161"/>
      <c r="U3" s="161"/>
      <c r="V3" s="161"/>
    </row>
    <row r="4" spans="1:214" s="16" customFormat="1">
      <c r="A4" s="121"/>
      <c r="B4" s="122"/>
      <c r="C4" s="122"/>
      <c r="D4" s="123"/>
      <c r="E4" s="17"/>
      <c r="F4" s="21" t="s">
        <v>47</v>
      </c>
      <c r="G4" s="29">
        <f>EOMONTH(Dados!$E$6,0)</f>
        <v>45565</v>
      </c>
      <c r="J4"/>
      <c r="K4" s="159"/>
      <c r="L4" s="159"/>
      <c r="M4" s="159"/>
      <c r="N4" s="159"/>
      <c r="O4" s="159"/>
      <c r="P4" s="159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</row>
    <row r="5" spans="1:214" s="16" customFormat="1" ht="15.75" thickBot="1">
      <c r="A5" s="121"/>
      <c r="B5" s="122"/>
      <c r="C5" s="122"/>
      <c r="D5" s="123"/>
      <c r="E5" s="17"/>
      <c r="F5" s="21"/>
      <c r="I5" s="30">
        <v>1</v>
      </c>
      <c r="J5" s="31">
        <v>45046</v>
      </c>
      <c r="K5" s="31">
        <f>EOMONTH(J5,1)</f>
        <v>45077</v>
      </c>
      <c r="L5" s="31">
        <f t="shared" ref="L5:BW5" si="0">EOMONTH(K5,1)</f>
        <v>45107</v>
      </c>
      <c r="M5" s="31">
        <f t="shared" si="0"/>
        <v>45138</v>
      </c>
      <c r="N5" s="31">
        <f t="shared" si="0"/>
        <v>45169</v>
      </c>
      <c r="O5" s="31">
        <f t="shared" si="0"/>
        <v>45199</v>
      </c>
      <c r="P5" s="31">
        <f t="shared" si="0"/>
        <v>45230</v>
      </c>
      <c r="Q5" s="31">
        <f t="shared" si="0"/>
        <v>45260</v>
      </c>
      <c r="R5" s="31">
        <f t="shared" si="0"/>
        <v>45291</v>
      </c>
      <c r="S5" s="31">
        <f t="shared" si="0"/>
        <v>45322</v>
      </c>
      <c r="T5" s="31">
        <f t="shared" si="0"/>
        <v>45351</v>
      </c>
      <c r="U5" s="31">
        <f t="shared" si="0"/>
        <v>45382</v>
      </c>
      <c r="V5" s="31">
        <f t="shared" si="0"/>
        <v>45412</v>
      </c>
      <c r="W5" s="31">
        <f t="shared" si="0"/>
        <v>45443</v>
      </c>
      <c r="X5" s="31">
        <f t="shared" si="0"/>
        <v>45473</v>
      </c>
      <c r="Y5" s="31">
        <f t="shared" si="0"/>
        <v>45504</v>
      </c>
      <c r="Z5" s="31">
        <f t="shared" si="0"/>
        <v>45535</v>
      </c>
      <c r="AA5" s="31">
        <f t="shared" si="0"/>
        <v>45565</v>
      </c>
      <c r="AB5" s="31">
        <f t="shared" si="0"/>
        <v>45596</v>
      </c>
      <c r="AC5" s="31">
        <f t="shared" si="0"/>
        <v>45626</v>
      </c>
      <c r="AD5" s="31">
        <f t="shared" si="0"/>
        <v>45657</v>
      </c>
      <c r="AE5" s="31">
        <f t="shared" si="0"/>
        <v>45688</v>
      </c>
      <c r="AF5" s="31">
        <f t="shared" si="0"/>
        <v>45716</v>
      </c>
      <c r="AG5" s="31">
        <f t="shared" si="0"/>
        <v>45747</v>
      </c>
      <c r="AH5" s="31">
        <f t="shared" si="0"/>
        <v>45777</v>
      </c>
      <c r="AI5" s="31">
        <f t="shared" si="0"/>
        <v>45808</v>
      </c>
      <c r="AJ5" s="31">
        <f t="shared" si="0"/>
        <v>45838</v>
      </c>
      <c r="AK5" s="31">
        <f t="shared" si="0"/>
        <v>45869</v>
      </c>
      <c r="AL5" s="31">
        <f t="shared" si="0"/>
        <v>45900</v>
      </c>
      <c r="AM5" s="31">
        <f t="shared" si="0"/>
        <v>45930</v>
      </c>
      <c r="AN5" s="31">
        <f t="shared" si="0"/>
        <v>45961</v>
      </c>
      <c r="AO5" s="31">
        <f t="shared" si="0"/>
        <v>45991</v>
      </c>
      <c r="AP5" s="31">
        <f t="shared" si="0"/>
        <v>46022</v>
      </c>
      <c r="AQ5" s="31">
        <f t="shared" si="0"/>
        <v>46053</v>
      </c>
      <c r="AR5" s="31">
        <f t="shared" si="0"/>
        <v>46081</v>
      </c>
      <c r="AS5" s="31">
        <f t="shared" si="0"/>
        <v>46112</v>
      </c>
      <c r="AT5" s="31">
        <f t="shared" si="0"/>
        <v>46142</v>
      </c>
      <c r="AU5" s="31">
        <f t="shared" si="0"/>
        <v>46173</v>
      </c>
      <c r="AV5" s="31">
        <f t="shared" si="0"/>
        <v>46203</v>
      </c>
      <c r="AW5" s="31">
        <f t="shared" si="0"/>
        <v>46234</v>
      </c>
      <c r="AX5" s="31">
        <f t="shared" si="0"/>
        <v>46265</v>
      </c>
      <c r="AY5" s="31">
        <f t="shared" si="0"/>
        <v>46295</v>
      </c>
      <c r="AZ5" s="31">
        <f t="shared" si="0"/>
        <v>46326</v>
      </c>
      <c r="BA5" s="31">
        <f t="shared" si="0"/>
        <v>46356</v>
      </c>
      <c r="BB5" s="31">
        <f t="shared" si="0"/>
        <v>46387</v>
      </c>
      <c r="BC5" s="31">
        <f t="shared" si="0"/>
        <v>46418</v>
      </c>
      <c r="BD5" s="31">
        <f t="shared" si="0"/>
        <v>46446</v>
      </c>
      <c r="BE5" s="31">
        <f t="shared" si="0"/>
        <v>46477</v>
      </c>
      <c r="BF5" s="31">
        <f t="shared" si="0"/>
        <v>46507</v>
      </c>
      <c r="BG5" s="31">
        <f t="shared" si="0"/>
        <v>46538</v>
      </c>
      <c r="BH5" s="31">
        <f t="shared" si="0"/>
        <v>46568</v>
      </c>
      <c r="BI5" s="31">
        <f t="shared" si="0"/>
        <v>46599</v>
      </c>
      <c r="BJ5" s="31">
        <f t="shared" si="0"/>
        <v>46630</v>
      </c>
      <c r="BK5" s="31">
        <f t="shared" si="0"/>
        <v>46660</v>
      </c>
      <c r="BL5" s="31">
        <f t="shared" si="0"/>
        <v>46691</v>
      </c>
      <c r="BM5" s="31">
        <f t="shared" si="0"/>
        <v>46721</v>
      </c>
      <c r="BN5" s="31">
        <f t="shared" si="0"/>
        <v>46752</v>
      </c>
      <c r="BO5" s="31">
        <f t="shared" si="0"/>
        <v>46783</v>
      </c>
      <c r="BP5" s="31">
        <f t="shared" si="0"/>
        <v>46812</v>
      </c>
      <c r="BQ5" s="31">
        <f t="shared" si="0"/>
        <v>46843</v>
      </c>
      <c r="BR5" s="31">
        <f t="shared" si="0"/>
        <v>46873</v>
      </c>
      <c r="BS5" s="31">
        <f t="shared" si="0"/>
        <v>46904</v>
      </c>
      <c r="BT5" s="31">
        <f t="shared" si="0"/>
        <v>46934</v>
      </c>
      <c r="BU5" s="31">
        <f t="shared" si="0"/>
        <v>46965</v>
      </c>
      <c r="BV5" s="31">
        <f t="shared" si="0"/>
        <v>46996</v>
      </c>
      <c r="BW5" s="31">
        <f t="shared" si="0"/>
        <v>47026</v>
      </c>
      <c r="BX5" s="31">
        <f t="shared" ref="BX5:EI5" si="1">EOMONTH(BW5,1)</f>
        <v>47057</v>
      </c>
      <c r="BY5" s="31">
        <f t="shared" si="1"/>
        <v>47087</v>
      </c>
      <c r="BZ5" s="31">
        <f t="shared" si="1"/>
        <v>47118</v>
      </c>
      <c r="CA5" s="31">
        <f t="shared" si="1"/>
        <v>47149</v>
      </c>
      <c r="CB5" s="31">
        <f t="shared" si="1"/>
        <v>47177</v>
      </c>
      <c r="CC5" s="31">
        <f t="shared" si="1"/>
        <v>47208</v>
      </c>
      <c r="CD5" s="31">
        <f t="shared" si="1"/>
        <v>47238</v>
      </c>
      <c r="CE5" s="31">
        <f t="shared" si="1"/>
        <v>47269</v>
      </c>
      <c r="CF5" s="31">
        <f t="shared" si="1"/>
        <v>47299</v>
      </c>
      <c r="CG5" s="31">
        <f t="shared" si="1"/>
        <v>47330</v>
      </c>
      <c r="CH5" s="31">
        <f t="shared" si="1"/>
        <v>47361</v>
      </c>
      <c r="CI5" s="31">
        <f t="shared" si="1"/>
        <v>47391</v>
      </c>
      <c r="CJ5" s="31">
        <f t="shared" si="1"/>
        <v>47422</v>
      </c>
      <c r="CK5" s="31">
        <f t="shared" si="1"/>
        <v>47452</v>
      </c>
      <c r="CL5" s="31">
        <f t="shared" si="1"/>
        <v>47483</v>
      </c>
      <c r="CM5" s="31">
        <f t="shared" si="1"/>
        <v>47514</v>
      </c>
      <c r="CN5" s="31">
        <f t="shared" si="1"/>
        <v>47542</v>
      </c>
      <c r="CO5" s="31">
        <f t="shared" si="1"/>
        <v>47573</v>
      </c>
      <c r="CP5" s="31">
        <f t="shared" si="1"/>
        <v>47603</v>
      </c>
      <c r="CQ5" s="31">
        <f t="shared" si="1"/>
        <v>47634</v>
      </c>
      <c r="CR5" s="31">
        <f t="shared" si="1"/>
        <v>47664</v>
      </c>
      <c r="CS5" s="31">
        <f t="shared" si="1"/>
        <v>47695</v>
      </c>
      <c r="CT5" s="31">
        <f t="shared" si="1"/>
        <v>47726</v>
      </c>
      <c r="CU5" s="31">
        <f t="shared" si="1"/>
        <v>47756</v>
      </c>
      <c r="CV5" s="31">
        <f t="shared" si="1"/>
        <v>47787</v>
      </c>
      <c r="CW5" s="31">
        <f t="shared" si="1"/>
        <v>47817</v>
      </c>
      <c r="CX5" s="31">
        <f t="shared" si="1"/>
        <v>47848</v>
      </c>
      <c r="CY5" s="31">
        <f t="shared" si="1"/>
        <v>47879</v>
      </c>
      <c r="CZ5" s="31">
        <f t="shared" si="1"/>
        <v>47907</v>
      </c>
      <c r="DA5" s="31">
        <f t="shared" si="1"/>
        <v>47938</v>
      </c>
      <c r="DB5" s="31">
        <f t="shared" si="1"/>
        <v>47968</v>
      </c>
      <c r="DC5" s="31">
        <f t="shared" si="1"/>
        <v>47999</v>
      </c>
      <c r="DD5" s="31">
        <f t="shared" si="1"/>
        <v>48029</v>
      </c>
      <c r="DE5" s="31">
        <f t="shared" si="1"/>
        <v>48060</v>
      </c>
      <c r="DF5" s="31">
        <f t="shared" si="1"/>
        <v>48091</v>
      </c>
      <c r="DG5" s="31">
        <f t="shared" si="1"/>
        <v>48121</v>
      </c>
      <c r="DH5" s="31">
        <f t="shared" si="1"/>
        <v>48152</v>
      </c>
      <c r="DI5" s="31">
        <f t="shared" si="1"/>
        <v>48182</v>
      </c>
      <c r="DJ5" s="31">
        <f t="shared" si="1"/>
        <v>48213</v>
      </c>
      <c r="DK5" s="31">
        <f t="shared" si="1"/>
        <v>48244</v>
      </c>
      <c r="DL5" s="31">
        <f t="shared" si="1"/>
        <v>48273</v>
      </c>
      <c r="DM5" s="31">
        <f t="shared" si="1"/>
        <v>48304</v>
      </c>
      <c r="DN5" s="31">
        <f t="shared" si="1"/>
        <v>48334</v>
      </c>
      <c r="DO5" s="31">
        <f t="shared" si="1"/>
        <v>48365</v>
      </c>
      <c r="DP5" s="31">
        <f t="shared" si="1"/>
        <v>48395</v>
      </c>
      <c r="DQ5" s="31">
        <f t="shared" si="1"/>
        <v>48426</v>
      </c>
      <c r="DR5" s="31">
        <f t="shared" si="1"/>
        <v>48457</v>
      </c>
      <c r="DS5" s="31">
        <f t="shared" si="1"/>
        <v>48487</v>
      </c>
      <c r="DT5" s="31">
        <f t="shared" si="1"/>
        <v>48518</v>
      </c>
      <c r="DU5" s="31">
        <f t="shared" si="1"/>
        <v>48548</v>
      </c>
      <c r="DV5" s="31">
        <f t="shared" si="1"/>
        <v>48579</v>
      </c>
      <c r="DW5" s="31">
        <f t="shared" si="1"/>
        <v>48610</v>
      </c>
      <c r="DX5" s="31">
        <f t="shared" si="1"/>
        <v>48638</v>
      </c>
      <c r="DY5" s="31">
        <f t="shared" si="1"/>
        <v>48669</v>
      </c>
      <c r="DZ5" s="31">
        <f t="shared" si="1"/>
        <v>48699</v>
      </c>
      <c r="EA5" s="31">
        <f t="shared" si="1"/>
        <v>48730</v>
      </c>
      <c r="EB5" s="31">
        <f t="shared" si="1"/>
        <v>48760</v>
      </c>
      <c r="EC5" s="31">
        <f t="shared" si="1"/>
        <v>48791</v>
      </c>
      <c r="ED5" s="31">
        <f t="shared" si="1"/>
        <v>48822</v>
      </c>
      <c r="EE5" s="31">
        <f t="shared" si="1"/>
        <v>48852</v>
      </c>
      <c r="EF5" s="31">
        <f t="shared" si="1"/>
        <v>48883</v>
      </c>
      <c r="EG5" s="31">
        <f t="shared" si="1"/>
        <v>48913</v>
      </c>
      <c r="EH5" s="31">
        <f t="shared" si="1"/>
        <v>48944</v>
      </c>
      <c r="EI5" s="31">
        <f t="shared" si="1"/>
        <v>48975</v>
      </c>
      <c r="EJ5" s="31">
        <f t="shared" ref="EJ5:GU5" si="2">EOMONTH(EI5,1)</f>
        <v>49003</v>
      </c>
      <c r="EK5" s="31">
        <f t="shared" si="2"/>
        <v>49034</v>
      </c>
      <c r="EL5" s="31">
        <f t="shared" si="2"/>
        <v>49064</v>
      </c>
      <c r="EM5" s="31">
        <f t="shared" si="2"/>
        <v>49095</v>
      </c>
      <c r="EN5" s="31">
        <f t="shared" si="2"/>
        <v>49125</v>
      </c>
      <c r="EO5" s="31">
        <f t="shared" si="2"/>
        <v>49156</v>
      </c>
      <c r="EP5" s="31">
        <f t="shared" si="2"/>
        <v>49187</v>
      </c>
      <c r="EQ5" s="31">
        <f t="shared" si="2"/>
        <v>49217</v>
      </c>
      <c r="ER5" s="31">
        <f t="shared" si="2"/>
        <v>49248</v>
      </c>
      <c r="ES5" s="31">
        <f t="shared" si="2"/>
        <v>49278</v>
      </c>
      <c r="ET5" s="31">
        <f t="shared" si="2"/>
        <v>49309</v>
      </c>
      <c r="EU5" s="31">
        <f t="shared" si="2"/>
        <v>49340</v>
      </c>
      <c r="EV5" s="31">
        <f t="shared" si="2"/>
        <v>49368</v>
      </c>
      <c r="EW5" s="31">
        <f t="shared" si="2"/>
        <v>49399</v>
      </c>
      <c r="EX5" s="31">
        <f t="shared" si="2"/>
        <v>49429</v>
      </c>
      <c r="EY5" s="31">
        <f t="shared" si="2"/>
        <v>49460</v>
      </c>
      <c r="EZ5" s="31">
        <f t="shared" si="2"/>
        <v>49490</v>
      </c>
      <c r="FA5" s="31">
        <f t="shared" si="2"/>
        <v>49521</v>
      </c>
      <c r="FB5" s="31">
        <f t="shared" si="2"/>
        <v>49552</v>
      </c>
      <c r="FC5" s="31">
        <f t="shared" si="2"/>
        <v>49582</v>
      </c>
      <c r="FD5" s="31">
        <f t="shared" si="2"/>
        <v>49613</v>
      </c>
      <c r="FE5" s="31">
        <f t="shared" si="2"/>
        <v>49643</v>
      </c>
      <c r="FF5" s="31">
        <f t="shared" si="2"/>
        <v>49674</v>
      </c>
      <c r="FG5" s="31">
        <f t="shared" si="2"/>
        <v>49705</v>
      </c>
      <c r="FH5" s="31">
        <f t="shared" si="2"/>
        <v>49734</v>
      </c>
      <c r="FI5" s="31">
        <f t="shared" si="2"/>
        <v>49765</v>
      </c>
      <c r="FJ5" s="31">
        <f t="shared" si="2"/>
        <v>49795</v>
      </c>
      <c r="FK5" s="31">
        <f t="shared" si="2"/>
        <v>49826</v>
      </c>
      <c r="FL5" s="31">
        <f t="shared" si="2"/>
        <v>49856</v>
      </c>
      <c r="FM5" s="31">
        <f t="shared" si="2"/>
        <v>49887</v>
      </c>
      <c r="FN5" s="31">
        <f t="shared" si="2"/>
        <v>49918</v>
      </c>
      <c r="FO5" s="31">
        <f t="shared" si="2"/>
        <v>49948</v>
      </c>
      <c r="FP5" s="31">
        <f t="shared" si="2"/>
        <v>49979</v>
      </c>
      <c r="FQ5" s="31">
        <f t="shared" si="2"/>
        <v>50009</v>
      </c>
      <c r="FR5" s="31">
        <f t="shared" si="2"/>
        <v>50040</v>
      </c>
      <c r="FS5" s="31">
        <f t="shared" si="2"/>
        <v>50071</v>
      </c>
      <c r="FT5" s="31">
        <f t="shared" si="2"/>
        <v>50099</v>
      </c>
      <c r="FU5" s="31">
        <f t="shared" si="2"/>
        <v>50130</v>
      </c>
      <c r="FV5" s="31">
        <f t="shared" si="2"/>
        <v>50160</v>
      </c>
      <c r="FW5" s="31">
        <f t="shared" si="2"/>
        <v>50191</v>
      </c>
      <c r="FX5" s="31">
        <f t="shared" si="2"/>
        <v>50221</v>
      </c>
      <c r="FY5" s="31">
        <f t="shared" si="2"/>
        <v>50252</v>
      </c>
      <c r="FZ5" s="31">
        <f t="shared" si="2"/>
        <v>50283</v>
      </c>
      <c r="GA5" s="31">
        <f t="shared" si="2"/>
        <v>50313</v>
      </c>
      <c r="GB5" s="31">
        <f t="shared" si="2"/>
        <v>50344</v>
      </c>
      <c r="GC5" s="31">
        <f t="shared" si="2"/>
        <v>50374</v>
      </c>
      <c r="GD5" s="31">
        <f t="shared" si="2"/>
        <v>50405</v>
      </c>
      <c r="GE5" s="31">
        <f t="shared" si="2"/>
        <v>50436</v>
      </c>
      <c r="GF5" s="31">
        <f t="shared" si="2"/>
        <v>50464</v>
      </c>
      <c r="GG5" s="31">
        <f t="shared" si="2"/>
        <v>50495</v>
      </c>
      <c r="GH5" s="31">
        <f t="shared" si="2"/>
        <v>50525</v>
      </c>
      <c r="GI5" s="31">
        <f t="shared" si="2"/>
        <v>50556</v>
      </c>
      <c r="GJ5" s="31">
        <f t="shared" si="2"/>
        <v>50586</v>
      </c>
      <c r="GK5" s="31">
        <f t="shared" si="2"/>
        <v>50617</v>
      </c>
      <c r="GL5" s="31">
        <f t="shared" si="2"/>
        <v>50648</v>
      </c>
      <c r="GM5" s="31">
        <f t="shared" si="2"/>
        <v>50678</v>
      </c>
      <c r="GN5" s="31">
        <f t="shared" si="2"/>
        <v>50709</v>
      </c>
      <c r="GO5" s="31">
        <f t="shared" si="2"/>
        <v>50739</v>
      </c>
      <c r="GP5" s="31">
        <f t="shared" si="2"/>
        <v>50770</v>
      </c>
      <c r="GQ5" s="31">
        <f t="shared" si="2"/>
        <v>50801</v>
      </c>
      <c r="GR5" s="31">
        <f t="shared" si="2"/>
        <v>50829</v>
      </c>
      <c r="GS5" s="31">
        <f t="shared" si="2"/>
        <v>50860</v>
      </c>
      <c r="GT5" s="31">
        <f t="shared" si="2"/>
        <v>50890</v>
      </c>
      <c r="GU5" s="31">
        <f t="shared" si="2"/>
        <v>50921</v>
      </c>
      <c r="GV5" s="31">
        <f t="shared" ref="GV5:HF5" si="3">EOMONTH(GU5,1)</f>
        <v>50951</v>
      </c>
      <c r="GW5" s="31">
        <f t="shared" si="3"/>
        <v>50982</v>
      </c>
      <c r="GX5" s="31">
        <f t="shared" si="3"/>
        <v>51013</v>
      </c>
      <c r="GY5" s="31">
        <f t="shared" si="3"/>
        <v>51043</v>
      </c>
      <c r="GZ5" s="31">
        <f t="shared" si="3"/>
        <v>51074</v>
      </c>
      <c r="HA5" s="31">
        <f t="shared" si="3"/>
        <v>51104</v>
      </c>
      <c r="HB5" s="31">
        <f t="shared" si="3"/>
        <v>51135</v>
      </c>
      <c r="HC5" s="31">
        <f t="shared" si="3"/>
        <v>51166</v>
      </c>
      <c r="HD5" s="31">
        <f t="shared" si="3"/>
        <v>51195</v>
      </c>
      <c r="HE5" s="31">
        <f t="shared" si="3"/>
        <v>51226</v>
      </c>
      <c r="HF5" s="31">
        <f t="shared" si="3"/>
        <v>51256</v>
      </c>
    </row>
    <row r="6" spans="1:214" s="16" customFormat="1" ht="15.75" thickTop="1">
      <c r="A6" s="121"/>
      <c r="B6" s="122"/>
      <c r="C6" s="122"/>
      <c r="D6" s="123"/>
      <c r="E6" s="17"/>
      <c r="F6" s="21"/>
      <c r="I6"/>
      <c r="J6" s="76">
        <f>INDEX(Índices!$G$49:$QH$49,MATCH(Realizado!J5,Índices!$G$41:$QH$41,0))</f>
        <v>2.2871392100366079</v>
      </c>
      <c r="K6" s="76">
        <f>INDEX(Índices!$G$49:$QH$49,MATCH(Realizado!K5,Índices!$G$41:$QH$41,0))</f>
        <v>2.2937053550650521</v>
      </c>
      <c r="L6" s="76">
        <f>INDEX(Índices!$G$49:$QH$49,MATCH(Realizado!L5,Índices!$G$41:$QH$41,0))</f>
        <v>2.3002903508308474</v>
      </c>
      <c r="M6" s="76">
        <f>INDEX(Índices!$G$49:$QH$49,MATCH(Realizado!M5,Índices!$G$41:$QH$41,0))</f>
        <v>2.3068942514525519</v>
      </c>
      <c r="N6" s="76">
        <f>INDEX(Índices!$G$49:$QH$49,MATCH(Realizado!N5,Índices!$G$41:$QH$41,0))</f>
        <v>2.3135171112040922</v>
      </c>
      <c r="O6" s="76">
        <f>INDEX(Índices!$G$49:$QH$49,MATCH(Realizado!O5,Índices!$G$41:$QH$41,0))</f>
        <v>2.32015898451521</v>
      </c>
      <c r="P6" s="76">
        <f>INDEX(Índices!$G$49:$QH$49,MATCH(Realizado!P5,Índices!$G$41:$QH$41,0))</f>
        <v>2.3268199259719089</v>
      </c>
      <c r="Q6" s="76">
        <f>INDEX(Índices!$G$49:$QH$49,MATCH(Realizado!Q5,Índices!$G$41:$QH$41,0))</f>
        <v>2.3334999903169038</v>
      </c>
      <c r="R6" s="76">
        <f>INDEX(Índices!$G$49:$QH$49,MATCH(Realizado!R5,Índices!$G$41:$QH$41,0))</f>
        <v>2.34019923245007</v>
      </c>
      <c r="S6" s="76">
        <f>INDEX(Índices!$G$49:$QH$49,MATCH(Realizado!S5,Índices!$G$41:$QH$41,0))</f>
        <v>2.3469177074288949</v>
      </c>
      <c r="T6" s="76">
        <f>INDEX(Índices!$G$49:$QH$49,MATCH(Realizado!T5,Índices!$G$41:$QH$41,0))</f>
        <v>2.3536554704689308</v>
      </c>
      <c r="U6" s="76">
        <f>INDEX(Índices!$G$49:$QH$49,MATCH(Realizado!U5,Índices!$G$41:$QH$41,0))</f>
        <v>2.3604125769442477</v>
      </c>
      <c r="V6" s="76">
        <f>INDEX(Índices!$G$49:$QH$49,MATCH(Realizado!V5,Índices!$G$41:$QH$41,0))</f>
        <v>2.3671890823878892</v>
      </c>
      <c r="W6" s="76">
        <f>INDEX(Índices!$G$49:$QH$49,MATCH(Realizado!W5,Índices!$G$41:$QH$41,0))</f>
        <v>2.3739850424923286</v>
      </c>
      <c r="X6" s="76">
        <f>INDEX(Índices!$G$49:$QH$49,MATCH(Realizado!X5,Índices!$G$41:$QH$41,0))</f>
        <v>2.3808005131099268</v>
      </c>
      <c r="Y6" s="76">
        <f>INDEX(Índices!$G$49:$QH$49,MATCH(Realizado!Y5,Índices!$G$41:$QH$41,0))</f>
        <v>2.3876355502533912</v>
      </c>
      <c r="Z6" s="76">
        <f>INDEX(Índices!$G$49:$QH$49,MATCH(Realizado!Z5,Índices!$G$41:$QH$41,0))</f>
        <v>2.3944902100962357</v>
      </c>
      <c r="AA6" s="76">
        <f>INDEX(Índices!$G$49:$QH$49,MATCH(Realizado!AA5,Índices!$G$41:$QH$41,0))</f>
        <v>2.4013645489732425</v>
      </c>
      <c r="AB6" s="76">
        <f>INDEX(Índices!$G$49:$QH$49,MATCH(Realizado!AB5,Índices!$G$41:$QH$41,0))</f>
        <v>2.408258623380926</v>
      </c>
      <c r="AC6" s="76">
        <f>INDEX(Índices!$G$49:$QH$49,MATCH(Realizado!AC5,Índices!$G$41:$QH$41,0))</f>
        <v>2.4151724899779956</v>
      </c>
      <c r="AD6" s="76">
        <f>INDEX(Índices!$G$49:$QH$49,MATCH(Realizado!AD5,Índices!$G$41:$QH$41,0))</f>
        <v>2.4221062055858225</v>
      </c>
      <c r="AE6" s="76">
        <f>INDEX(Índices!$G$49:$QH$49,MATCH(Realizado!AE5,Índices!$G$41:$QH$41,0))</f>
        <v>2.4290598271889063</v>
      </c>
      <c r="AF6" s="76">
        <f>INDEX(Índices!$G$49:$QH$49,MATCH(Realizado!AF5,Índices!$G$41:$QH$41,0))</f>
        <v>2.4360334119353433</v>
      </c>
      <c r="AG6" s="76">
        <f>INDEX(Índices!$G$49:$QH$49,MATCH(Realizado!AG5,Índices!$G$41:$QH$41,0))</f>
        <v>2.4430270171372963</v>
      </c>
      <c r="AH6" s="76">
        <f>INDEX(Índices!$G$49:$QH$49,MATCH(Realizado!AH5,Índices!$G$41:$QH$41,0))</f>
        <v>2.4500407002714653</v>
      </c>
      <c r="AI6" s="76">
        <f>INDEX(Índices!$G$49:$QH$49,MATCH(Realizado!AI5,Índices!$G$41:$QH$41,0))</f>
        <v>2.4570745189795602</v>
      </c>
      <c r="AJ6" s="76">
        <f>INDEX(Índices!$G$49:$QH$49,MATCH(Realizado!AJ5,Índices!$G$41:$QH$41,0))</f>
        <v>2.4641285310687744</v>
      </c>
      <c r="AK6" s="76">
        <f>INDEX(Índices!$G$49:$QH$49,MATCH(Realizado!AK5,Índices!$G$41:$QH$41,0))</f>
        <v>2.4712027945122599</v>
      </c>
      <c r="AL6" s="76">
        <f>INDEX(Índices!$G$49:$QH$49,MATCH(Realizado!AL5,Índices!$G$41:$QH$41,0))</f>
        <v>2.4782973674496036</v>
      </c>
      <c r="AM6" s="76">
        <f>INDEX(Índices!$G$49:$QH$49,MATCH(Realizado!AM5,Índices!$G$41:$QH$41,0))</f>
        <v>2.4854123081873056</v>
      </c>
      <c r="AN6" s="76">
        <f>INDEX(Índices!$G$49:$QH$49,MATCH(Realizado!AN5,Índices!$G$41:$QH$41,0))</f>
        <v>2.4925476751992579</v>
      </c>
      <c r="AO6" s="76">
        <f>INDEX(Índices!$G$49:$QH$49,MATCH(Realizado!AO5,Índices!$G$41:$QH$41,0))</f>
        <v>2.4997035271272248</v>
      </c>
      <c r="AP6" s="76">
        <f>INDEX(Índices!$G$49:$QH$49,MATCH(Realizado!AP5,Índices!$G$41:$QH$41,0))</f>
        <v>2.5068799227813257</v>
      </c>
      <c r="AQ6" s="76">
        <f>INDEX(Índices!$G$49:$QH$49,MATCH(Realizado!AQ5,Índices!$G$41:$QH$41,0))</f>
        <v>2.5140769211405174</v>
      </c>
      <c r="AR6" s="76">
        <f>INDEX(Índices!$G$49:$QH$49,MATCH(Realizado!AR5,Índices!$G$41:$QH$41,0))</f>
        <v>2.52129458135308</v>
      </c>
      <c r="AS6" s="76">
        <f>INDEX(Índices!$G$49:$QH$49,MATCH(Realizado!AS5,Índices!$G$41:$QH$41,0))</f>
        <v>2.5285329627371014</v>
      </c>
      <c r="AT6" s="76">
        <f>INDEX(Índices!$G$49:$QH$49,MATCH(Realizado!AT5,Índices!$G$41:$QH$41,0))</f>
        <v>2.5357921247809663</v>
      </c>
      <c r="AU6" s="76">
        <f>INDEX(Índices!$G$49:$QH$49,MATCH(Realizado!AU5,Índices!$G$41:$QH$41,0))</f>
        <v>2.5430721271438448</v>
      </c>
      <c r="AV6" s="76">
        <f>INDEX(Índices!$G$49:$QH$49,MATCH(Realizado!AV5,Índices!$G$41:$QH$41,0))</f>
        <v>2.5503730296561815</v>
      </c>
      <c r="AW6" s="76">
        <f>INDEX(Índices!$G$49:$QH$49,MATCH(Realizado!AW5,Índices!$G$41:$QH$41,0))</f>
        <v>2.557694892320189</v>
      </c>
      <c r="AX6" s="76">
        <f>INDEX(Índices!$G$49:$QH$49,MATCH(Realizado!AX5,Índices!$G$41:$QH$41,0))</f>
        <v>2.5650377753103397</v>
      </c>
      <c r="AY6" s="76">
        <f>INDEX(Índices!$G$49:$QH$49,MATCH(Realizado!AY5,Índices!$G$41:$QH$41,0))</f>
        <v>2.5724017389738614</v>
      </c>
      <c r="AZ6" s="76">
        <f>INDEX(Índices!$G$49:$QH$49,MATCH(Realizado!AZ5,Índices!$G$41:$QH$41,0))</f>
        <v>2.5797868438312319</v>
      </c>
      <c r="BA6" s="76">
        <f>INDEX(Índices!$G$49:$QH$49,MATCH(Realizado!BA5,Índices!$G$41:$QH$41,0))</f>
        <v>2.5871931505766779</v>
      </c>
      <c r="BB6" s="76">
        <f>INDEX(Índices!$G$49:$QH$49,MATCH(Realizado!BB5,Índices!$G$41:$QH$41,0))</f>
        <v>2.5946207200786722</v>
      </c>
      <c r="BC6" s="76">
        <f>INDEX(Índices!$G$49:$QH$49,MATCH(Realizado!BC5,Índices!$G$41:$QH$41,0))</f>
        <v>2.602069613380436</v>
      </c>
      <c r="BD6" s="76">
        <f>INDEX(Índices!$G$49:$QH$49,MATCH(Realizado!BD5,Índices!$G$41:$QH$41,0))</f>
        <v>2.6095398917004382</v>
      </c>
      <c r="BE6" s="76">
        <f>INDEX(Índices!$G$49:$QH$49,MATCH(Realizado!BE5,Índices!$G$41:$QH$41,0))</f>
        <v>2.6170316164329006</v>
      </c>
      <c r="BF6" s="76">
        <f>INDEX(Índices!$G$49:$QH$49,MATCH(Realizado!BF5,Índices!$G$41:$QH$41,0))</f>
        <v>2.6245448491483008</v>
      </c>
      <c r="BG6" s="76">
        <f>INDEX(Índices!$G$49:$QH$49,MATCH(Realizado!BG5,Índices!$G$41:$QH$41,0))</f>
        <v>2.6320796515938798</v>
      </c>
      <c r="BH6" s="76">
        <f>INDEX(Índices!$G$49:$QH$49,MATCH(Realizado!BH5,Índices!$G$41:$QH$41,0))</f>
        <v>2.6396360856941485</v>
      </c>
      <c r="BI6" s="76">
        <f>INDEX(Índices!$G$49:$QH$49,MATCH(Realizado!BI5,Índices!$G$41:$QH$41,0))</f>
        <v>2.6472142135513965</v>
      </c>
      <c r="BJ6" s="76">
        <f>INDEX(Índices!$G$49:$QH$49,MATCH(Realizado!BJ5,Índices!$G$41:$QH$41,0))</f>
        <v>2.6548140974462027</v>
      </c>
      <c r="BK6" s="76">
        <f>INDEX(Índices!$G$49:$QH$49,MATCH(Realizado!BK5,Índices!$G$41:$QH$41,0))</f>
        <v>2.6624357998379478</v>
      </c>
      <c r="BL6" s="76">
        <f>INDEX(Índices!$G$49:$QH$49,MATCH(Realizado!BL5,Índices!$G$41:$QH$41,0))</f>
        <v>2.6700793833653265</v>
      </c>
      <c r="BM6" s="76">
        <f>INDEX(Índices!$G$49:$QH$49,MATCH(Realizado!BM5,Índices!$G$41:$QH$41,0))</f>
        <v>2.6777449108468629</v>
      </c>
      <c r="BN6" s="76">
        <f>INDEX(Índices!$G$49:$QH$49,MATCH(Realizado!BN5,Índices!$G$41:$QH$41,0))</f>
        <v>2.6854324452814273</v>
      </c>
      <c r="BO6" s="76">
        <f>INDEX(Índices!$G$49:$QH$49,MATCH(Realizado!BO5,Índices!$G$41:$QH$41,0))</f>
        <v>2.6931420498487526</v>
      </c>
      <c r="BP6" s="76">
        <f>INDEX(Índices!$G$49:$QH$49,MATCH(Realizado!BP5,Índices!$G$41:$QH$41,0))</f>
        <v>2.7008737879099547</v>
      </c>
      <c r="BQ6" s="76">
        <f>INDEX(Índices!$G$49:$QH$49,MATCH(Realizado!BQ5,Índices!$G$41:$QH$41,0))</f>
        <v>2.7086277230080529</v>
      </c>
      <c r="BR6" s="76">
        <f>INDEX(Índices!$G$49:$QH$49,MATCH(Realizado!BR5,Índices!$G$41:$QH$41,0))</f>
        <v>2.7164039188684921</v>
      </c>
      <c r="BS6" s="76">
        <f>INDEX(Índices!$G$49:$QH$49,MATCH(Realizado!BS5,Índices!$G$41:$QH$41,0))</f>
        <v>2.7242024393996664</v>
      </c>
      <c r="BT6" s="76">
        <f>INDEX(Índices!$G$49:$QH$49,MATCH(Realizado!BT5,Índices!$G$41:$QH$41,0))</f>
        <v>2.7320233486934442</v>
      </c>
      <c r="BU6" s="76">
        <f>INDEX(Índices!$G$49:$QH$49,MATCH(Realizado!BU5,Índices!$G$41:$QH$41,0))</f>
        <v>2.7398667110256958</v>
      </c>
      <c r="BV6" s="76">
        <f>INDEX(Índices!$G$49:$QH$49,MATCH(Realizado!BV5,Índices!$G$41:$QH$41,0))</f>
        <v>2.74773259085682</v>
      </c>
      <c r="BW6" s="76">
        <f>INDEX(Índices!$G$49:$QH$49,MATCH(Realizado!BW5,Índices!$G$41:$QH$41,0))</f>
        <v>2.755621052832276</v>
      </c>
      <c r="BX6" s="76">
        <f>INDEX(Índices!$G$49:$QH$49,MATCH(Realizado!BX5,Índices!$G$41:$QH$41,0))</f>
        <v>2.7635321617831128</v>
      </c>
      <c r="BY6" s="76">
        <f>INDEX(Índices!$G$49:$QH$49,MATCH(Realizado!BY5,Índices!$G$41:$QH$41,0))</f>
        <v>2.7714659827265029</v>
      </c>
      <c r="BZ6" s="76">
        <f>INDEX(Índices!$G$49:$QH$49,MATCH(Realizado!BZ5,Índices!$G$41:$QH$41,0))</f>
        <v>2.7794225808662767</v>
      </c>
      <c r="CA6" s="76">
        <f>INDEX(Índices!$G$49:$QH$49,MATCH(Realizado!CA5,Índices!$G$41:$QH$41,0))</f>
        <v>2.7874020215934583</v>
      </c>
      <c r="CB6" s="76">
        <f>INDEX(Índices!$G$49:$QH$49,MATCH(Realizado!CB5,Índices!$G$41:$QH$41,0))</f>
        <v>2.7954043704868026</v>
      </c>
      <c r="CC6" s="76">
        <f>INDEX(Índices!$G$49:$QH$49,MATCH(Realizado!CC5,Índices!$G$41:$QH$41,0))</f>
        <v>2.8034296933133342</v>
      </c>
      <c r="CD6" s="76">
        <f>INDEX(Índices!$G$49:$QH$49,MATCH(Realizado!CD5,Índices!$G$41:$QH$41,0))</f>
        <v>2.8114780560288888</v>
      </c>
      <c r="CE6" s="76">
        <f>INDEX(Índices!$G$49:$QH$49,MATCH(Realizado!CE5,Índices!$G$41:$QH$41,0))</f>
        <v>2.8195495247786542</v>
      </c>
      <c r="CF6" s="76">
        <f>INDEX(Índices!$G$49:$QH$49,MATCH(Realizado!CF5,Índices!$G$41:$QH$41,0))</f>
        <v>2.8276441658977145</v>
      </c>
      <c r="CG6" s="76">
        <f>INDEX(Índices!$G$49:$QH$49,MATCH(Realizado!CG5,Índices!$G$41:$QH$41,0))</f>
        <v>2.8357620459115949</v>
      </c>
      <c r="CH6" s="76">
        <f>INDEX(Índices!$G$49:$QH$49,MATCH(Realizado!CH5,Índices!$G$41:$QH$41,0))</f>
        <v>2.8439032315368085</v>
      </c>
      <c r="CI6" s="76">
        <f>INDEX(Índices!$G$49:$QH$49,MATCH(Realizado!CI5,Índices!$G$41:$QH$41,0))</f>
        <v>2.8520677896814055</v>
      </c>
      <c r="CJ6" s="76">
        <f>INDEX(Índices!$G$49:$QH$49,MATCH(Realizado!CJ5,Índices!$G$41:$QH$41,0))</f>
        <v>2.8602557874455217</v>
      </c>
      <c r="CK6" s="76">
        <f>INDEX(Índices!$G$49:$QH$49,MATCH(Realizado!CK5,Índices!$G$41:$QH$41,0))</f>
        <v>2.8684672921219305</v>
      </c>
      <c r="CL6" s="76">
        <f>INDEX(Índices!$G$49:$QH$49,MATCH(Realizado!CL5,Índices!$G$41:$QH$41,0))</f>
        <v>2.8767023711965964</v>
      </c>
      <c r="CM6" s="76">
        <f>INDEX(Índices!$G$49:$QH$49,MATCH(Realizado!CM5,Índices!$G$41:$QH$41,0))</f>
        <v>2.8849610923492297</v>
      </c>
      <c r="CN6" s="76">
        <f>INDEX(Índices!$G$49:$QH$49,MATCH(Realizado!CN5,Índices!$G$41:$QH$41,0))</f>
        <v>2.8932435234538412</v>
      </c>
      <c r="CO6" s="76">
        <f>INDEX(Índices!$G$49:$QH$49,MATCH(Realizado!CO5,Índices!$G$41:$QH$41,0))</f>
        <v>2.9015497325793014</v>
      </c>
      <c r="CP6" s="76">
        <f>INDEX(Índices!$G$49:$QH$49,MATCH(Realizado!CP5,Índices!$G$41:$QH$41,0))</f>
        <v>2.9098797879899005</v>
      </c>
      <c r="CQ6" s="76">
        <f>INDEX(Índices!$G$49:$QH$49,MATCH(Realizado!CQ5,Índices!$G$41:$QH$41,0))</f>
        <v>2.9182337581459077</v>
      </c>
      <c r="CR6" s="76">
        <f>INDEX(Índices!$G$49:$QH$49,MATCH(Realizado!CR5,Índices!$G$41:$QH$41,0))</f>
        <v>2.926611711704135</v>
      </c>
      <c r="CS6" s="76">
        <f>INDEX(Índices!$G$49:$QH$49,MATCH(Realizado!CS5,Índices!$G$41:$QH$41,0))</f>
        <v>2.9350137175185012</v>
      </c>
      <c r="CT6" s="76">
        <f>INDEX(Índices!$G$49:$QH$49,MATCH(Realizado!CT5,Índices!$G$41:$QH$41,0))</f>
        <v>2.9434398446405976</v>
      </c>
      <c r="CU6" s="76">
        <f>INDEX(Índices!$G$49:$QH$49,MATCH(Realizado!CU5,Índices!$G$41:$QH$41,0))</f>
        <v>2.9518901623202556</v>
      </c>
      <c r="CV6" s="76">
        <f>INDEX(Índices!$G$49:$QH$49,MATCH(Realizado!CV5,Índices!$G$41:$QH$41,0))</f>
        <v>2.9603647400061157</v>
      </c>
      <c r="CW6" s="76">
        <f>INDEX(Índices!$G$49:$QH$49,MATCH(Realizado!CW5,Índices!$G$41:$QH$41,0))</f>
        <v>2.9688636473461991</v>
      </c>
      <c r="CX6" s="76">
        <f>INDEX(Índices!$G$49:$QH$49,MATCH(Realizado!CX5,Índices!$G$41:$QH$41,0))</f>
        <v>2.9773869541884785</v>
      </c>
      <c r="CY6" s="76">
        <f>INDEX(Índices!$G$49:$QH$49,MATCH(Realizado!CY5,Índices!$G$41:$QH$41,0))</f>
        <v>2.9859347305814539</v>
      </c>
      <c r="CZ6" s="76">
        <f>INDEX(Índices!$G$49:$QH$49,MATCH(Realizado!CZ5,Índices!$G$41:$QH$41,0))</f>
        <v>2.9945070467747268</v>
      </c>
      <c r="DA6" s="76">
        <f>INDEX(Índices!$G$49:$QH$49,MATCH(Realizado!DA5,Índices!$G$41:$QH$41,0))</f>
        <v>3.0031039732195781</v>
      </c>
      <c r="DB6" s="76">
        <f>INDEX(Índices!$G$49:$QH$49,MATCH(Realizado!DB5,Índices!$G$41:$QH$41,0))</f>
        <v>3.0117255805695482</v>
      </c>
      <c r="DC6" s="76">
        <f>INDEX(Índices!$G$49:$QH$49,MATCH(Realizado!DC5,Índices!$G$41:$QH$41,0))</f>
        <v>3.0203719396810156</v>
      </c>
      <c r="DD6" s="76">
        <f>INDEX(Índices!$G$49:$QH$49,MATCH(Realizado!DD5,Índices!$G$41:$QH$41,0))</f>
        <v>3.029043121613781</v>
      </c>
      <c r="DE6" s="76">
        <f>INDEX(Índices!$G$49:$QH$49,MATCH(Realizado!DE5,Índices!$G$41:$QH$41,0))</f>
        <v>3.0377391976316499</v>
      </c>
      <c r="DF6" s="76">
        <f>INDEX(Índices!$G$49:$QH$49,MATCH(Realizado!DF5,Índices!$G$41:$QH$41,0))</f>
        <v>3.0464602392030193</v>
      </c>
      <c r="DG6" s="76">
        <f>INDEX(Índices!$G$49:$QH$49,MATCH(Realizado!DG5,Índices!$G$41:$QH$41,0))</f>
        <v>3.0552063180014652</v>
      </c>
      <c r="DH6" s="76">
        <f>INDEX(Índices!$G$49:$QH$49,MATCH(Realizado!DH5,Índices!$G$41:$QH$41,0))</f>
        <v>3.0639775059063306</v>
      </c>
      <c r="DI6" s="76">
        <f>INDEX(Índices!$G$49:$QH$49,MATCH(Realizado!DI5,Índices!$G$41:$QH$41,0))</f>
        <v>3.0727738750033167</v>
      </c>
      <c r="DJ6" s="76">
        <f>INDEX(Índices!$G$49:$QH$49,MATCH(Realizado!DJ5,Índices!$G$41:$QH$41,0))</f>
        <v>3.0815954975850759</v>
      </c>
      <c r="DK6" s="76">
        <f>INDEX(Índices!$G$49:$QH$49,MATCH(Realizado!DK5,Índices!$G$41:$QH$41,0))</f>
        <v>3.0904424461518052</v>
      </c>
      <c r="DL6" s="76">
        <f>INDEX(Índices!$G$49:$QH$49,MATCH(Realizado!DL5,Índices!$G$41:$QH$41,0))</f>
        <v>3.0993147934118426</v>
      </c>
      <c r="DM6" s="76">
        <f>INDEX(Índices!$G$49:$QH$49,MATCH(Realizado!DM5,Índices!$G$41:$QH$41,0))</f>
        <v>3.108212612282264</v>
      </c>
      <c r="DN6" s="76">
        <f>INDEX(Índices!$G$49:$QH$49,MATCH(Realizado!DN5,Índices!$G$41:$QH$41,0))</f>
        <v>3.1171359758894832</v>
      </c>
      <c r="DO6" s="76">
        <f>INDEX(Índices!$G$49:$QH$49,MATCH(Realizado!DO5,Índices!$G$41:$QH$41,0))</f>
        <v>3.1260849575698519</v>
      </c>
      <c r="DP6" s="76">
        <f>INDEX(Índices!$G$49:$QH$49,MATCH(Realizado!DP5,Índices!$G$41:$QH$41,0))</f>
        <v>3.1350596308702641</v>
      </c>
      <c r="DQ6" s="76">
        <f>INDEX(Índices!$G$49:$QH$49,MATCH(Realizado!DQ5,Índices!$G$41:$QH$41,0))</f>
        <v>3.1440600695487584</v>
      </c>
      <c r="DR6" s="76">
        <f>INDEX(Índices!$G$49:$QH$49,MATCH(Realizado!DR5,Índices!$G$41:$QH$41,0))</f>
        <v>3.1530863475751261</v>
      </c>
      <c r="DS6" s="76">
        <f>INDEX(Índices!$G$49:$QH$49,MATCH(Realizado!DS5,Índices!$G$41:$QH$41,0))</f>
        <v>3.1621385391315178</v>
      </c>
      <c r="DT6" s="76">
        <f>INDEX(Índices!$G$49:$QH$49,MATCH(Realizado!DT5,Índices!$G$41:$QH$41,0))</f>
        <v>3.1712167186130533</v>
      </c>
      <c r="DU6" s="76">
        <f>INDEX(Índices!$G$49:$QH$49,MATCH(Realizado!DU5,Índices!$G$41:$QH$41,0))</f>
        <v>3.1803209606284342</v>
      </c>
      <c r="DV6" s="76">
        <f>INDEX(Índices!$G$49:$QH$49,MATCH(Realizado!DV5,Índices!$G$41:$QH$41,0))</f>
        <v>3.1894513400005549</v>
      </c>
      <c r="DW6" s="76">
        <f>INDEX(Índices!$G$49:$QH$49,MATCH(Realizado!DW5,Índices!$G$41:$QH$41,0))</f>
        <v>3.1986079317671199</v>
      </c>
      <c r="DX6" s="76">
        <f>INDEX(Índices!$G$49:$QH$49,MATCH(Realizado!DX5,Índices!$G$41:$QH$41,0))</f>
        <v>3.2077908111812583</v>
      </c>
      <c r="DY6" s="76">
        <f>INDEX(Índices!$G$49:$QH$49,MATCH(Realizado!DY5,Índices!$G$41:$QH$41,0))</f>
        <v>3.2170000537121446</v>
      </c>
      <c r="DZ6" s="76">
        <f>INDEX(Índices!$G$49:$QH$49,MATCH(Realizado!DZ5,Índices!$G$41:$QH$41,0))</f>
        <v>3.2262357350456163</v>
      </c>
      <c r="EA6" s="76">
        <f>INDEX(Índices!$G$49:$QH$49,MATCH(Realizado!EA5,Índices!$G$41:$QH$41,0))</f>
        <v>3.2354979310847982</v>
      </c>
      <c r="EB6" s="76">
        <f>INDEX(Índices!$G$49:$QH$49,MATCH(Realizado!EB5,Índices!$G$41:$QH$41,0))</f>
        <v>3.2447867179507246</v>
      </c>
      <c r="EC6" s="76">
        <f>INDEX(Índices!$G$49:$QH$49,MATCH(Realizado!EC5,Índices!$G$41:$QH$41,0))</f>
        <v>3.2541021719829661</v>
      </c>
      <c r="ED6" s="76">
        <f>INDEX(Índices!$G$49:$QH$49,MATCH(Realizado!ED5,Índices!$G$41:$QH$41,0))</f>
        <v>3.2634443697402564</v>
      </c>
      <c r="EE6" s="76">
        <f>INDEX(Índices!$G$49:$QH$49,MATCH(Realizado!EE5,Índices!$G$41:$QH$41,0))</f>
        <v>3.2728133880011216</v>
      </c>
      <c r="EF6" s="76">
        <f>INDEX(Índices!$G$49:$QH$49,MATCH(Realizado!EF5,Índices!$G$41:$QH$41,0))</f>
        <v>3.2822093037645108</v>
      </c>
      <c r="EG6" s="76">
        <f>INDEX(Índices!$G$49:$QH$49,MATCH(Realizado!EG5,Índices!$G$41:$QH$41,0))</f>
        <v>3.2916321942504299</v>
      </c>
      <c r="EH6" s="76">
        <f>INDEX(Índices!$G$49:$QH$49,MATCH(Realizado!EH5,Índices!$G$41:$QH$41,0))</f>
        <v>3.3010821369005749</v>
      </c>
      <c r="EI6" s="76">
        <f>INDEX(Índices!$G$49:$QH$49,MATCH(Realizado!EI5,Índices!$G$41:$QH$41,0))</f>
        <v>3.3105592093789697</v>
      </c>
      <c r="EJ6" s="76">
        <f>INDEX(Índices!$G$49:$QH$49,MATCH(Realizado!EJ5,Índices!$G$41:$QH$41,0))</f>
        <v>3.3200634895726031</v>
      </c>
      <c r="EK6" s="76">
        <f>INDEX(Índices!$G$49:$QH$49,MATCH(Realizado!EK5,Índices!$G$41:$QH$41,0))</f>
        <v>3.3295950555920704</v>
      </c>
      <c r="EL6" s="76">
        <f>INDEX(Índices!$G$49:$QH$49,MATCH(Realizado!EL5,Índices!$G$41:$QH$41,0))</f>
        <v>3.3391539857722137</v>
      </c>
      <c r="EM6" s="76">
        <f>INDEX(Índices!$G$49:$QH$49,MATCH(Realizado!EM5,Índices!$G$41:$QH$41,0))</f>
        <v>3.3487403586727669</v>
      </c>
      <c r="EN6" s="76">
        <f>INDEX(Índices!$G$49:$QH$49,MATCH(Realizado!EN5,Índices!$G$41:$QH$41,0))</f>
        <v>3.3583542530790007</v>
      </c>
      <c r="EO6" s="76">
        <f>INDEX(Índices!$G$49:$QH$49,MATCH(Realizado!EO5,Índices!$G$41:$QH$41,0))</f>
        <v>3.3679957480023708</v>
      </c>
      <c r="EP6" s="76">
        <f>INDEX(Índices!$G$49:$QH$49,MATCH(Realizado!EP5,Índices!$G$41:$QH$41,0))</f>
        <v>3.3776649226811664</v>
      </c>
      <c r="EQ6" s="76">
        <f>INDEX(Índices!$G$49:$QH$49,MATCH(Realizado!EQ5,Índices!$G$41:$QH$41,0))</f>
        <v>3.3873618565811618</v>
      </c>
      <c r="ER6" s="76">
        <f>INDEX(Índices!$G$49:$QH$49,MATCH(Realizado!ER5,Índices!$G$41:$QH$41,0))</f>
        <v>3.3970866293962696</v>
      </c>
      <c r="ES6" s="76">
        <f>INDEX(Índices!$G$49:$QH$49,MATCH(Realizado!ES5,Índices!$G$41:$QH$41,0))</f>
        <v>3.4068393210491958</v>
      </c>
      <c r="ET6" s="76">
        <f>INDEX(Índices!$G$49:$QH$49,MATCH(Realizado!ET5,Índices!$G$41:$QH$41,0))</f>
        <v>3.4166200116920957</v>
      </c>
      <c r="EU6" s="76">
        <f>INDEX(Índices!$G$49:$QH$49,MATCH(Realizado!EU5,Índices!$G$41:$QH$41,0))</f>
        <v>3.4264287817072341</v>
      </c>
      <c r="EV6" s="76">
        <f>INDEX(Índices!$G$49:$QH$49,MATCH(Realizado!EV5,Índices!$G$41:$QH$41,0))</f>
        <v>3.4362657117076449</v>
      </c>
      <c r="EW6" s="76">
        <f>INDEX(Índices!$G$49:$QH$49,MATCH(Realizado!EW5,Índices!$G$41:$QH$41,0))</f>
        <v>3.4461308825377932</v>
      </c>
      <c r="EX6" s="76">
        <f>INDEX(Índices!$G$49:$QH$49,MATCH(Realizado!EX5,Índices!$G$41:$QH$41,0))</f>
        <v>3.4560243752742412</v>
      </c>
      <c r="EY6" s="76">
        <f>INDEX(Índices!$G$49:$QH$49,MATCH(Realizado!EY5,Índices!$G$41:$QH$41,0))</f>
        <v>3.4659462712263136</v>
      </c>
      <c r="EZ6" s="76">
        <f>INDEX(Índices!$G$49:$QH$49,MATCH(Realizado!EZ5,Índices!$G$41:$QH$41,0))</f>
        <v>3.4758966519367656</v>
      </c>
      <c r="FA6" s="76">
        <f>INDEX(Índices!$G$49:$QH$49,MATCH(Realizado!FA5,Índices!$G$41:$QH$41,0))</f>
        <v>3.4858755991824535</v>
      </c>
      <c r="FB6" s="76">
        <f>INDEX(Índices!$G$49:$QH$49,MATCH(Realizado!FB5,Índices!$G$41:$QH$41,0))</f>
        <v>3.4958831949750069</v>
      </c>
      <c r="FC6" s="76">
        <f>INDEX(Índices!$G$49:$QH$49,MATCH(Realizado!FC5,Índices!$G$41:$QH$41,0))</f>
        <v>3.505919521561502</v>
      </c>
      <c r="FD6" s="76">
        <f>INDEX(Índices!$G$49:$QH$49,MATCH(Realizado!FD5,Índices!$G$41:$QH$41,0))</f>
        <v>3.5159846614251387</v>
      </c>
      <c r="FE6" s="76">
        <f>INDEX(Índices!$G$49:$QH$49,MATCH(Realizado!FE5,Índices!$G$41:$QH$41,0))</f>
        <v>3.5260786972859171</v>
      </c>
      <c r="FF6" s="76">
        <f>INDEX(Índices!$G$49:$QH$49,MATCH(Realizado!FF5,Índices!$G$41:$QH$41,0))</f>
        <v>3.5362017121013185</v>
      </c>
      <c r="FG6" s="76">
        <f>INDEX(Índices!$G$49:$QH$49,MATCH(Realizado!FG5,Índices!$G$41:$QH$41,0))</f>
        <v>3.5463537890669867</v>
      </c>
      <c r="FH6" s="76">
        <f>INDEX(Índices!$G$49:$QH$49,MATCH(Realizado!FH5,Índices!$G$41:$QH$41,0))</f>
        <v>3.5565350116174117</v>
      </c>
      <c r="FI6" s="76">
        <f>INDEX(Índices!$G$49:$QH$49,MATCH(Realizado!FI5,Índices!$G$41:$QH$41,0))</f>
        <v>3.5667454634266154</v>
      </c>
      <c r="FJ6" s="76">
        <f>INDEX(Índices!$G$49:$QH$49,MATCH(Realizado!FJ5,Índices!$G$41:$QH$41,0))</f>
        <v>3.576985228408839</v>
      </c>
      <c r="FK6" s="76">
        <f>INDEX(Índices!$G$49:$QH$49,MATCH(Realizado!FK5,Índices!$G$41:$QH$41,0))</f>
        <v>3.587254390719234</v>
      </c>
      <c r="FL6" s="76">
        <f>INDEX(Índices!$G$49:$QH$49,MATCH(Realizado!FL5,Índices!$G$41:$QH$41,0))</f>
        <v>3.5975530347545521</v>
      </c>
      <c r="FM6" s="76">
        <f>INDEX(Índices!$G$49:$QH$49,MATCH(Realizado!FM5,Índices!$G$41:$QH$41,0))</f>
        <v>3.6078812451538393</v>
      </c>
      <c r="FN6" s="76">
        <f>INDEX(Índices!$G$49:$QH$49,MATCH(Realizado!FN5,Índices!$G$41:$QH$41,0))</f>
        <v>3.6182391067991322</v>
      </c>
      <c r="FO6" s="76">
        <f>INDEX(Índices!$G$49:$QH$49,MATCH(Realizado!FO5,Índices!$G$41:$QH$41,0))</f>
        <v>3.6286267048161549</v>
      </c>
      <c r="FP6" s="76">
        <f>INDEX(Índices!$G$49:$QH$49,MATCH(Realizado!FP5,Índices!$G$41:$QH$41,0))</f>
        <v>3.6390441245750189</v>
      </c>
      <c r="FQ6" s="76">
        <f>INDEX(Índices!$G$49:$QH$49,MATCH(Realizado!FQ5,Índices!$G$41:$QH$41,0))</f>
        <v>3.6494914516909249</v>
      </c>
      <c r="FR6" s="76">
        <f>INDEX(Índices!$G$49:$QH$49,MATCH(Realizado!FR5,Índices!$G$41:$QH$41,0))</f>
        <v>3.6599687720248655</v>
      </c>
      <c r="FS6" s="76">
        <f>INDEX(Índices!$G$49:$QH$49,MATCH(Realizado!FS5,Índices!$G$41:$QH$41,0))</f>
        <v>3.6704761716843324</v>
      </c>
      <c r="FT6" s="76">
        <f>INDEX(Índices!$G$49:$QH$49,MATCH(Realizado!FT5,Índices!$G$41:$QH$41,0))</f>
        <v>3.6810137370240223</v>
      </c>
      <c r="FU6" s="76">
        <f>INDEX(Índices!$G$49:$QH$49,MATCH(Realizado!FU5,Índices!$G$41:$QH$41,0))</f>
        <v>3.691581554646548</v>
      </c>
      <c r="FV6" s="76">
        <f>INDEX(Índices!$G$49:$QH$49,MATCH(Realizado!FV5,Índices!$G$41:$QH$41,0))</f>
        <v>3.7021797114031498</v>
      </c>
      <c r="FW6" s="76">
        <f>INDEX(Índices!$G$49:$QH$49,MATCH(Realizado!FW5,Índices!$G$41:$QH$41,0))</f>
        <v>3.7128082943944087</v>
      </c>
      <c r="FX6" s="76">
        <f>INDEX(Índices!$G$49:$QH$49,MATCH(Realizado!FX5,Índices!$G$41:$QH$41,0))</f>
        <v>3.7234673909709626</v>
      </c>
      <c r="FY6" s="76">
        <f>INDEX(Índices!$G$49:$QH$49,MATCH(Realizado!FY5,Índices!$G$41:$QH$41,0))</f>
        <v>3.7341570887342246</v>
      </c>
      <c r="FZ6" s="76">
        <f>INDEX(Índices!$G$49:$QH$49,MATCH(Realizado!FZ5,Índices!$G$41:$QH$41,0))</f>
        <v>3.7448774755371028</v>
      </c>
      <c r="GA6" s="76">
        <f>INDEX(Índices!$G$49:$QH$49,MATCH(Realizado!GA5,Índices!$G$41:$QH$41,0))</f>
        <v>3.7556286394847214</v>
      </c>
      <c r="GB6" s="76">
        <f>INDEX(Índices!$G$49:$QH$49,MATCH(Realizado!GB5,Índices!$G$41:$QH$41,0))</f>
        <v>3.7664106689351455</v>
      </c>
      <c r="GC6" s="76">
        <f>INDEX(Índices!$G$49:$QH$49,MATCH(Realizado!GC5,Índices!$G$41:$QH$41,0))</f>
        <v>3.7772236525001079</v>
      </c>
      <c r="GD6" s="76">
        <f>INDEX(Índices!$G$49:$QH$49,MATCH(Realizado!GD5,Índices!$G$41:$QH$41,0))</f>
        <v>3.7880676790457364</v>
      </c>
      <c r="GE6" s="76">
        <f>INDEX(Índices!$G$49:$QH$49,MATCH(Realizado!GE5,Índices!$G$41:$QH$41,0))</f>
        <v>3.7989428376932843</v>
      </c>
      <c r="GF6" s="76">
        <f>INDEX(Índices!$G$49:$QH$49,MATCH(Realizado!GF5,Índices!$G$41:$QH$41,0))</f>
        <v>3.8098492178198633</v>
      </c>
      <c r="GG6" s="76">
        <f>INDEX(Índices!$G$49:$QH$49,MATCH(Realizado!GG5,Índices!$G$41:$QH$41,0))</f>
        <v>3.8207869090591773</v>
      </c>
      <c r="GH6" s="76">
        <f>INDEX(Índices!$G$49:$QH$49,MATCH(Realizado!GH5,Índices!$G$41:$QH$41,0))</f>
        <v>3.83175600130226</v>
      </c>
      <c r="GI6" s="76">
        <f>INDEX(Índices!$G$49:$QH$49,MATCH(Realizado!GI5,Índices!$G$41:$QH$41,0))</f>
        <v>3.842756584698213</v>
      </c>
      <c r="GJ6" s="76">
        <f>INDEX(Índices!$G$49:$QH$49,MATCH(Realizado!GJ5,Índices!$G$41:$QH$41,0))</f>
        <v>3.8537887496549463</v>
      </c>
      <c r="GK6" s="76">
        <f>INDEX(Índices!$G$49:$QH$49,MATCH(Realizado!GK5,Índices!$G$41:$QH$41,0))</f>
        <v>3.8648525868399228</v>
      </c>
      <c r="GL6" s="76">
        <f>INDEX(Índices!$G$49:$QH$49,MATCH(Realizado!GL5,Índices!$G$41:$QH$41,0))</f>
        <v>3.8759481871809016</v>
      </c>
      <c r="GM6" s="76">
        <f>INDEX(Índices!$G$49:$QH$49,MATCH(Realizado!GM5,Índices!$G$41:$QH$41,0))</f>
        <v>3.8870756418666867</v>
      </c>
      <c r="GN6" s="76">
        <f>INDEX(Índices!$G$49:$QH$49,MATCH(Realizado!GN5,Índices!$G$41:$QH$41,0))</f>
        <v>3.898235042347876</v>
      </c>
      <c r="GO6" s="76">
        <f>INDEX(Índices!$G$49:$QH$49,MATCH(Realizado!GO5,Índices!$G$41:$QH$41,0))</f>
        <v>3.9094264803376122</v>
      </c>
      <c r="GP6" s="76">
        <f>INDEX(Índices!$G$49:$QH$49,MATCH(Realizado!GP5,Índices!$G$41:$QH$41,0))</f>
        <v>3.9206500478123378</v>
      </c>
      <c r="GQ6" s="76">
        <f>INDEX(Índices!$G$49:$QH$49,MATCH(Realizado!GQ5,Índices!$G$41:$QH$41,0))</f>
        <v>3.9319058370125499</v>
      </c>
      <c r="GR6" s="76">
        <f>INDEX(Índices!$G$49:$QH$49,MATCH(Realizado!GR5,Índices!$G$41:$QH$41,0))</f>
        <v>3.9431939404435594</v>
      </c>
      <c r="GS6" s="76">
        <f>INDEX(Índices!$G$49:$QH$49,MATCH(Realizado!GS5,Índices!$G$41:$QH$41,0))</f>
        <v>3.9545144508762498</v>
      </c>
      <c r="GT6" s="76">
        <f>INDEX(Índices!$G$49:$QH$49,MATCH(Realizado!GT5,Índices!$G$41:$QH$41,0))</f>
        <v>3.9658674613478406</v>
      </c>
      <c r="GU6" s="76">
        <f>INDEX(Índices!$G$49:$QH$49,MATCH(Realizado!GU5,Índices!$G$41:$QH$41,0))</f>
        <v>3.9772530651626519</v>
      </c>
      <c r="GV6" s="76">
        <f>INDEX(Índices!$G$49:$QH$49,MATCH(Realizado!GV5,Índices!$G$41:$QH$41,0))</f>
        <v>3.9886713558928708</v>
      </c>
      <c r="GW6" s="76">
        <f>INDEX(Índices!$G$49:$QH$49,MATCH(Realizado!GW5,Índices!$G$41:$QH$41,0))</f>
        <v>4.0001224273793214</v>
      </c>
      <c r="GX6" s="76">
        <f>INDEX(Índices!$G$49:$QH$49,MATCH(Realizado!GX5,Índices!$G$41:$QH$41,0))</f>
        <v>4.0116063737322341</v>
      </c>
      <c r="GY6" s="76">
        <f>INDEX(Índices!$G$49:$QH$49,MATCH(Realizado!GY5,Índices!$G$41:$QH$41,0))</f>
        <v>4.0231232893320215</v>
      </c>
      <c r="GZ6" s="76">
        <f>INDEX(Índices!$G$49:$QH$49,MATCH(Realizado!GZ5,Índices!$G$41:$QH$41,0))</f>
        <v>4.0346732688300522</v>
      </c>
      <c r="HA6" s="76">
        <f>INDEX(Índices!$G$49:$QH$49,MATCH(Realizado!HA5,Índices!$G$41:$QH$41,0))</f>
        <v>4.0462564071494294</v>
      </c>
      <c r="HB6" s="76">
        <f>INDEX(Índices!$G$49:$QH$49,MATCH(Realizado!HB5,Índices!$G$41:$QH$41,0))</f>
        <v>4.0578727994857706</v>
      </c>
      <c r="HC6" s="76">
        <f>INDEX(Índices!$G$49:$QH$49,MATCH(Realizado!HC5,Índices!$G$41:$QH$41,0))</f>
        <v>4.0695225413079905</v>
      </c>
      <c r="HD6" s="76">
        <f>INDEX(Índices!$G$49:$QH$49,MATCH(Realizado!HD5,Índices!$G$41:$QH$41,0))</f>
        <v>4.0812057283590848</v>
      </c>
      <c r="HE6" s="76">
        <f>INDEX(Índices!$G$49:$QH$49,MATCH(Realizado!HE5,Índices!$G$41:$QH$41,0))</f>
        <v>4.0929224566569191</v>
      </c>
      <c r="HF6" s="76">
        <f>INDEX(Índices!$G$49:$QH$49,MATCH(Realizado!HF5,Índices!$G$41:$QH$41,0))</f>
        <v>4.1046728224950151</v>
      </c>
    </row>
    <row r="7" spans="1:214" s="16" customFormat="1">
      <c r="A7" s="121"/>
      <c r="B7" s="122"/>
      <c r="C7" s="122"/>
      <c r="D7" s="123"/>
      <c r="E7" s="17"/>
      <c r="F7" s="21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  <c r="AM7" s="28"/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8"/>
      <c r="BO7" s="28"/>
      <c r="BP7" s="28"/>
      <c r="BQ7" s="28"/>
      <c r="BR7" s="28"/>
      <c r="BS7" s="28"/>
      <c r="BT7" s="28"/>
      <c r="BU7" s="28"/>
      <c r="BV7" s="28"/>
      <c r="BW7" s="28"/>
      <c r="BX7" s="28"/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  <c r="CN7" s="28"/>
      <c r="CO7" s="28"/>
      <c r="CP7" s="28"/>
      <c r="CQ7" s="28"/>
      <c r="CR7" s="28"/>
      <c r="CS7" s="28"/>
      <c r="CT7" s="28"/>
      <c r="CU7" s="28"/>
      <c r="CV7" s="28"/>
      <c r="CW7" s="28"/>
      <c r="CX7" s="28"/>
      <c r="CY7" s="28"/>
      <c r="CZ7" s="28"/>
      <c r="DA7" s="28"/>
      <c r="DB7" s="28"/>
      <c r="DC7" s="28"/>
      <c r="DD7" s="28"/>
      <c r="DE7" s="28"/>
      <c r="DF7" s="28"/>
      <c r="DG7" s="28"/>
      <c r="DH7" s="28"/>
      <c r="DI7" s="28"/>
      <c r="DJ7" s="28"/>
      <c r="DK7" s="28"/>
      <c r="DL7" s="28"/>
      <c r="DM7" s="28"/>
      <c r="DN7" s="28"/>
      <c r="DO7" s="28"/>
      <c r="DP7" s="28"/>
      <c r="DQ7" s="28"/>
      <c r="DR7" s="28"/>
      <c r="DS7" s="28"/>
      <c r="DT7" s="28"/>
      <c r="DU7" s="28"/>
      <c r="DV7" s="28"/>
      <c r="DW7" s="28"/>
      <c r="DX7" s="28"/>
      <c r="DY7" s="28"/>
      <c r="DZ7" s="28"/>
      <c r="EA7" s="28"/>
      <c r="EB7" s="28"/>
      <c r="EC7" s="28"/>
      <c r="ED7" s="28"/>
      <c r="EE7" s="28"/>
      <c r="EF7" s="28"/>
      <c r="EG7" s="28"/>
      <c r="EH7" s="28"/>
      <c r="EI7" s="28"/>
      <c r="EJ7" s="28"/>
      <c r="EK7" s="28"/>
      <c r="EL7" s="28"/>
      <c r="EM7" s="28"/>
      <c r="EN7" s="28"/>
      <c r="EO7" s="28"/>
      <c r="EP7" s="28"/>
      <c r="EQ7" s="28"/>
      <c r="ER7" s="28"/>
      <c r="ES7" s="28"/>
      <c r="ET7" s="28"/>
      <c r="EU7" s="28"/>
      <c r="EV7" s="28"/>
      <c r="EW7" s="28"/>
      <c r="EX7" s="28"/>
      <c r="EY7" s="28"/>
      <c r="EZ7" s="28"/>
      <c r="FA7" s="28"/>
      <c r="FB7" s="28"/>
      <c r="FC7" s="28"/>
      <c r="FD7" s="28"/>
      <c r="FE7" s="28"/>
      <c r="FF7" s="28"/>
      <c r="FG7" s="28"/>
      <c r="FH7" s="28"/>
      <c r="FI7" s="28"/>
      <c r="FJ7" s="28"/>
      <c r="FK7" s="28"/>
      <c r="FL7" s="28"/>
      <c r="FM7" s="28"/>
      <c r="FN7" s="28"/>
      <c r="FO7" s="28"/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  <c r="GJ7" s="28"/>
      <c r="GK7" s="28"/>
      <c r="GL7" s="28"/>
      <c r="GM7" s="28"/>
      <c r="GN7" s="28"/>
      <c r="GO7" s="28"/>
      <c r="GP7" s="28"/>
      <c r="GQ7" s="28"/>
      <c r="GR7" s="28"/>
      <c r="GS7" s="28"/>
      <c r="GT7" s="28"/>
      <c r="GU7" s="28"/>
      <c r="GV7" s="28"/>
      <c r="GW7" s="28"/>
      <c r="GX7" s="28"/>
      <c r="GY7" s="28"/>
      <c r="GZ7" s="28"/>
      <c r="HA7" s="28"/>
      <c r="HB7" s="28"/>
      <c r="HC7" s="28"/>
      <c r="HD7" s="28"/>
      <c r="HE7" s="28"/>
      <c r="HF7" s="28"/>
    </row>
    <row r="8" spans="1:214" s="22" customFormat="1">
      <c r="A8" s="124"/>
      <c r="B8" s="142" t="s">
        <v>19</v>
      </c>
      <c r="C8" s="142"/>
      <c r="D8" s="126">
        <f>COUNTIF(D11:D55,"&lt;&gt;""")</f>
        <v>45</v>
      </c>
      <c r="E8" s="25"/>
      <c r="F8" s="33"/>
      <c r="G8" s="81">
        <f ca="1">SUM(G11:G54)</f>
        <v>0</v>
      </c>
      <c r="H8" s="81">
        <f>SUM(H11:H54)</f>
        <v>6548041.9400000023</v>
      </c>
      <c r="I8" s="24"/>
      <c r="J8" s="23">
        <f t="shared" ref="J8:BU8" si="4">SUM(J11:J999914)</f>
        <v>0</v>
      </c>
      <c r="K8" s="23">
        <f t="shared" si="4"/>
        <v>940424</v>
      </c>
      <c r="L8" s="23">
        <f t="shared" si="4"/>
        <v>1105545.1299999999</v>
      </c>
      <c r="M8" s="23">
        <f t="shared" si="4"/>
        <v>436530.98</v>
      </c>
      <c r="N8" s="23">
        <f t="shared" si="4"/>
        <v>655797.34</v>
      </c>
      <c r="O8" s="23">
        <f t="shared" si="4"/>
        <v>356177.55</v>
      </c>
      <c r="P8" s="23">
        <f t="shared" si="4"/>
        <v>145155.27000000002</v>
      </c>
      <c r="Q8" s="23">
        <f t="shared" si="4"/>
        <v>628661.17000000004</v>
      </c>
      <c r="R8" s="23">
        <f t="shared" si="4"/>
        <v>106583.43</v>
      </c>
      <c r="S8" s="23">
        <f t="shared" si="4"/>
        <v>982471.46000000008</v>
      </c>
      <c r="T8" s="23">
        <f t="shared" si="4"/>
        <v>405357.69</v>
      </c>
      <c r="U8" s="23">
        <f t="shared" si="4"/>
        <v>613026.15</v>
      </c>
      <c r="V8" s="23">
        <f t="shared" si="4"/>
        <v>1030214.84</v>
      </c>
      <c r="W8" s="23">
        <f t="shared" si="4"/>
        <v>791702.39</v>
      </c>
      <c r="X8" s="23">
        <f t="shared" si="4"/>
        <v>528260.5199999999</v>
      </c>
      <c r="Y8" s="23">
        <f t="shared" si="4"/>
        <v>400229.72000000009</v>
      </c>
      <c r="Z8" s="23">
        <f t="shared" si="4"/>
        <v>523663.24</v>
      </c>
      <c r="AA8" s="23">
        <f t="shared" si="4"/>
        <v>1093461.1200000001</v>
      </c>
      <c r="AB8" s="23">
        <f t="shared" si="4"/>
        <v>0</v>
      </c>
      <c r="AC8" s="23">
        <f t="shared" si="4"/>
        <v>0</v>
      </c>
      <c r="AD8" s="23">
        <f t="shared" si="4"/>
        <v>0</v>
      </c>
      <c r="AE8" s="23">
        <f t="shared" si="4"/>
        <v>0</v>
      </c>
      <c r="AF8" s="23">
        <f t="shared" si="4"/>
        <v>0</v>
      </c>
      <c r="AG8" s="23">
        <f t="shared" si="4"/>
        <v>0</v>
      </c>
      <c r="AH8" s="23">
        <f t="shared" si="4"/>
        <v>0</v>
      </c>
      <c r="AI8" s="23">
        <f t="shared" si="4"/>
        <v>0</v>
      </c>
      <c r="AJ8" s="23">
        <f t="shared" si="4"/>
        <v>0</v>
      </c>
      <c r="AK8" s="23">
        <f t="shared" si="4"/>
        <v>0</v>
      </c>
      <c r="AL8" s="23">
        <f t="shared" si="4"/>
        <v>0</v>
      </c>
      <c r="AM8" s="23">
        <f t="shared" si="4"/>
        <v>0</v>
      </c>
      <c r="AN8" s="23">
        <f t="shared" si="4"/>
        <v>0</v>
      </c>
      <c r="AO8" s="23">
        <f t="shared" si="4"/>
        <v>0</v>
      </c>
      <c r="AP8" s="23">
        <f t="shared" si="4"/>
        <v>0</v>
      </c>
      <c r="AQ8" s="23">
        <f t="shared" si="4"/>
        <v>0</v>
      </c>
      <c r="AR8" s="23">
        <f t="shared" si="4"/>
        <v>0</v>
      </c>
      <c r="AS8" s="23">
        <f t="shared" si="4"/>
        <v>0</v>
      </c>
      <c r="AT8" s="23">
        <f t="shared" si="4"/>
        <v>0</v>
      </c>
      <c r="AU8" s="23">
        <f t="shared" si="4"/>
        <v>0</v>
      </c>
      <c r="AV8" s="23">
        <f t="shared" si="4"/>
        <v>0</v>
      </c>
      <c r="AW8" s="23">
        <f t="shared" si="4"/>
        <v>0</v>
      </c>
      <c r="AX8" s="23">
        <f t="shared" si="4"/>
        <v>0</v>
      </c>
      <c r="AY8" s="23">
        <f t="shared" si="4"/>
        <v>0</v>
      </c>
      <c r="AZ8" s="23">
        <f t="shared" si="4"/>
        <v>0</v>
      </c>
      <c r="BA8" s="23">
        <f t="shared" si="4"/>
        <v>0</v>
      </c>
      <c r="BB8" s="23">
        <f t="shared" si="4"/>
        <v>0</v>
      </c>
      <c r="BC8" s="23">
        <f t="shared" si="4"/>
        <v>0</v>
      </c>
      <c r="BD8" s="23">
        <f t="shared" si="4"/>
        <v>0</v>
      </c>
      <c r="BE8" s="23">
        <f t="shared" si="4"/>
        <v>0</v>
      </c>
      <c r="BF8" s="23">
        <f t="shared" si="4"/>
        <v>0</v>
      </c>
      <c r="BG8" s="23">
        <f t="shared" si="4"/>
        <v>0</v>
      </c>
      <c r="BH8" s="23">
        <f t="shared" si="4"/>
        <v>0</v>
      </c>
      <c r="BI8" s="23">
        <f t="shared" si="4"/>
        <v>0</v>
      </c>
      <c r="BJ8" s="23">
        <f t="shared" si="4"/>
        <v>0</v>
      </c>
      <c r="BK8" s="23">
        <f t="shared" si="4"/>
        <v>0</v>
      </c>
      <c r="BL8" s="23">
        <f t="shared" si="4"/>
        <v>0</v>
      </c>
      <c r="BM8" s="23">
        <f t="shared" si="4"/>
        <v>0</v>
      </c>
      <c r="BN8" s="23">
        <f t="shared" si="4"/>
        <v>0</v>
      </c>
      <c r="BO8" s="23">
        <f t="shared" si="4"/>
        <v>0</v>
      </c>
      <c r="BP8" s="23">
        <f t="shared" si="4"/>
        <v>0</v>
      </c>
      <c r="BQ8" s="23">
        <f t="shared" si="4"/>
        <v>0</v>
      </c>
      <c r="BR8" s="23">
        <f t="shared" si="4"/>
        <v>0</v>
      </c>
      <c r="BS8" s="23">
        <f t="shared" si="4"/>
        <v>0</v>
      </c>
      <c r="BT8" s="23">
        <f t="shared" si="4"/>
        <v>0</v>
      </c>
      <c r="BU8" s="23">
        <f t="shared" si="4"/>
        <v>0</v>
      </c>
      <c r="BV8" s="23">
        <f t="shared" ref="BV8:EG8" si="5">SUM(BV11:BV999914)</f>
        <v>0</v>
      </c>
      <c r="BW8" s="23">
        <f t="shared" si="5"/>
        <v>0</v>
      </c>
      <c r="BX8" s="23">
        <f t="shared" si="5"/>
        <v>0</v>
      </c>
      <c r="BY8" s="23">
        <f t="shared" si="5"/>
        <v>0</v>
      </c>
      <c r="BZ8" s="23">
        <f t="shared" si="5"/>
        <v>0</v>
      </c>
      <c r="CA8" s="23">
        <f t="shared" si="5"/>
        <v>0</v>
      </c>
      <c r="CB8" s="23">
        <f t="shared" si="5"/>
        <v>0</v>
      </c>
      <c r="CC8" s="23">
        <f t="shared" si="5"/>
        <v>0</v>
      </c>
      <c r="CD8" s="23">
        <f t="shared" si="5"/>
        <v>0</v>
      </c>
      <c r="CE8" s="23">
        <f t="shared" si="5"/>
        <v>0</v>
      </c>
      <c r="CF8" s="23">
        <f t="shared" si="5"/>
        <v>0</v>
      </c>
      <c r="CG8" s="23">
        <f t="shared" si="5"/>
        <v>0</v>
      </c>
      <c r="CH8" s="23">
        <f t="shared" si="5"/>
        <v>0</v>
      </c>
      <c r="CI8" s="23">
        <f t="shared" si="5"/>
        <v>0</v>
      </c>
      <c r="CJ8" s="23">
        <f t="shared" si="5"/>
        <v>0</v>
      </c>
      <c r="CK8" s="23">
        <f t="shared" si="5"/>
        <v>0</v>
      </c>
      <c r="CL8" s="23">
        <f t="shared" si="5"/>
        <v>0</v>
      </c>
      <c r="CM8" s="23">
        <f t="shared" si="5"/>
        <v>0</v>
      </c>
      <c r="CN8" s="23">
        <f t="shared" si="5"/>
        <v>0</v>
      </c>
      <c r="CO8" s="23">
        <f t="shared" si="5"/>
        <v>0</v>
      </c>
      <c r="CP8" s="23">
        <f t="shared" si="5"/>
        <v>0</v>
      </c>
      <c r="CQ8" s="23">
        <f t="shared" si="5"/>
        <v>0</v>
      </c>
      <c r="CR8" s="23">
        <f t="shared" si="5"/>
        <v>0</v>
      </c>
      <c r="CS8" s="23">
        <f t="shared" si="5"/>
        <v>0</v>
      </c>
      <c r="CT8" s="23">
        <f t="shared" si="5"/>
        <v>0</v>
      </c>
      <c r="CU8" s="23">
        <f t="shared" si="5"/>
        <v>0</v>
      </c>
      <c r="CV8" s="23">
        <f t="shared" si="5"/>
        <v>0</v>
      </c>
      <c r="CW8" s="23">
        <f t="shared" si="5"/>
        <v>0</v>
      </c>
      <c r="CX8" s="23">
        <f t="shared" si="5"/>
        <v>0</v>
      </c>
      <c r="CY8" s="23">
        <f t="shared" si="5"/>
        <v>0</v>
      </c>
      <c r="CZ8" s="23">
        <f t="shared" si="5"/>
        <v>0</v>
      </c>
      <c r="DA8" s="23">
        <f t="shared" si="5"/>
        <v>0</v>
      </c>
      <c r="DB8" s="23">
        <f t="shared" si="5"/>
        <v>0</v>
      </c>
      <c r="DC8" s="23">
        <f t="shared" si="5"/>
        <v>0</v>
      </c>
      <c r="DD8" s="23">
        <f t="shared" si="5"/>
        <v>0</v>
      </c>
      <c r="DE8" s="23">
        <f t="shared" si="5"/>
        <v>0</v>
      </c>
      <c r="DF8" s="23">
        <f t="shared" si="5"/>
        <v>0</v>
      </c>
      <c r="DG8" s="23">
        <f t="shared" si="5"/>
        <v>0</v>
      </c>
      <c r="DH8" s="23">
        <f t="shared" si="5"/>
        <v>0</v>
      </c>
      <c r="DI8" s="23">
        <f t="shared" si="5"/>
        <v>0</v>
      </c>
      <c r="DJ8" s="23">
        <f t="shared" si="5"/>
        <v>0</v>
      </c>
      <c r="DK8" s="23">
        <f t="shared" si="5"/>
        <v>0</v>
      </c>
      <c r="DL8" s="23">
        <f t="shared" si="5"/>
        <v>0</v>
      </c>
      <c r="DM8" s="23">
        <f t="shared" si="5"/>
        <v>0</v>
      </c>
      <c r="DN8" s="23">
        <f t="shared" si="5"/>
        <v>0</v>
      </c>
      <c r="DO8" s="23">
        <f t="shared" si="5"/>
        <v>0</v>
      </c>
      <c r="DP8" s="23">
        <f t="shared" si="5"/>
        <v>0</v>
      </c>
      <c r="DQ8" s="23">
        <f t="shared" si="5"/>
        <v>0</v>
      </c>
      <c r="DR8" s="23">
        <f t="shared" si="5"/>
        <v>0</v>
      </c>
      <c r="DS8" s="23">
        <f t="shared" si="5"/>
        <v>0</v>
      </c>
      <c r="DT8" s="23">
        <f t="shared" si="5"/>
        <v>0</v>
      </c>
      <c r="DU8" s="23">
        <f t="shared" si="5"/>
        <v>0</v>
      </c>
      <c r="DV8" s="23">
        <f t="shared" si="5"/>
        <v>0</v>
      </c>
      <c r="DW8" s="23">
        <f t="shared" si="5"/>
        <v>0</v>
      </c>
      <c r="DX8" s="23">
        <f t="shared" si="5"/>
        <v>0</v>
      </c>
      <c r="DY8" s="23">
        <f t="shared" si="5"/>
        <v>0</v>
      </c>
      <c r="DZ8" s="23">
        <f t="shared" si="5"/>
        <v>0</v>
      </c>
      <c r="EA8" s="23">
        <f t="shared" si="5"/>
        <v>0</v>
      </c>
      <c r="EB8" s="23">
        <f t="shared" si="5"/>
        <v>0</v>
      </c>
      <c r="EC8" s="23">
        <f t="shared" si="5"/>
        <v>0</v>
      </c>
      <c r="ED8" s="23">
        <f t="shared" si="5"/>
        <v>0</v>
      </c>
      <c r="EE8" s="23">
        <f t="shared" si="5"/>
        <v>0</v>
      </c>
      <c r="EF8" s="23">
        <f t="shared" si="5"/>
        <v>0</v>
      </c>
      <c r="EG8" s="23">
        <f t="shared" si="5"/>
        <v>0</v>
      </c>
      <c r="EH8" s="23">
        <f t="shared" ref="EH8:GS8" si="6">SUM(EH11:EH999914)</f>
        <v>0</v>
      </c>
      <c r="EI8" s="23">
        <f t="shared" si="6"/>
        <v>0</v>
      </c>
      <c r="EJ8" s="23">
        <f t="shared" si="6"/>
        <v>0</v>
      </c>
      <c r="EK8" s="23">
        <f t="shared" si="6"/>
        <v>0</v>
      </c>
      <c r="EL8" s="23">
        <f t="shared" si="6"/>
        <v>0</v>
      </c>
      <c r="EM8" s="23">
        <f t="shared" si="6"/>
        <v>0</v>
      </c>
      <c r="EN8" s="23">
        <f t="shared" si="6"/>
        <v>0</v>
      </c>
      <c r="EO8" s="23">
        <f t="shared" si="6"/>
        <v>0</v>
      </c>
      <c r="EP8" s="23">
        <f t="shared" si="6"/>
        <v>0</v>
      </c>
      <c r="EQ8" s="23">
        <f t="shared" si="6"/>
        <v>0</v>
      </c>
      <c r="ER8" s="23">
        <f t="shared" si="6"/>
        <v>0</v>
      </c>
      <c r="ES8" s="23">
        <f t="shared" si="6"/>
        <v>0</v>
      </c>
      <c r="ET8" s="23">
        <f t="shared" si="6"/>
        <v>0</v>
      </c>
      <c r="EU8" s="23">
        <f t="shared" si="6"/>
        <v>0</v>
      </c>
      <c r="EV8" s="23">
        <f t="shared" si="6"/>
        <v>0</v>
      </c>
      <c r="EW8" s="23">
        <f t="shared" si="6"/>
        <v>0</v>
      </c>
      <c r="EX8" s="23">
        <f t="shared" si="6"/>
        <v>0</v>
      </c>
      <c r="EY8" s="23">
        <f t="shared" si="6"/>
        <v>0</v>
      </c>
      <c r="EZ8" s="23">
        <f t="shared" si="6"/>
        <v>0</v>
      </c>
      <c r="FA8" s="23">
        <f t="shared" si="6"/>
        <v>0</v>
      </c>
      <c r="FB8" s="23">
        <f t="shared" si="6"/>
        <v>0</v>
      </c>
      <c r="FC8" s="23">
        <f t="shared" si="6"/>
        <v>0</v>
      </c>
      <c r="FD8" s="23">
        <f t="shared" si="6"/>
        <v>0</v>
      </c>
      <c r="FE8" s="23">
        <f t="shared" si="6"/>
        <v>0</v>
      </c>
      <c r="FF8" s="23">
        <f t="shared" si="6"/>
        <v>0</v>
      </c>
      <c r="FG8" s="23">
        <f t="shared" si="6"/>
        <v>0</v>
      </c>
      <c r="FH8" s="23">
        <f t="shared" si="6"/>
        <v>0</v>
      </c>
      <c r="FI8" s="23">
        <f t="shared" si="6"/>
        <v>0</v>
      </c>
      <c r="FJ8" s="23">
        <f t="shared" si="6"/>
        <v>0</v>
      </c>
      <c r="FK8" s="23">
        <f t="shared" si="6"/>
        <v>0</v>
      </c>
      <c r="FL8" s="23">
        <f t="shared" si="6"/>
        <v>0</v>
      </c>
      <c r="FM8" s="23">
        <f t="shared" si="6"/>
        <v>0</v>
      </c>
      <c r="FN8" s="23">
        <f t="shared" si="6"/>
        <v>0</v>
      </c>
      <c r="FO8" s="23">
        <f t="shared" si="6"/>
        <v>0</v>
      </c>
      <c r="FP8" s="23">
        <f t="shared" si="6"/>
        <v>0</v>
      </c>
      <c r="FQ8" s="23">
        <f t="shared" si="6"/>
        <v>0</v>
      </c>
      <c r="FR8" s="23">
        <f t="shared" si="6"/>
        <v>0</v>
      </c>
      <c r="FS8" s="23">
        <f t="shared" si="6"/>
        <v>0</v>
      </c>
      <c r="FT8" s="23">
        <f t="shared" si="6"/>
        <v>0</v>
      </c>
      <c r="FU8" s="23">
        <f t="shared" si="6"/>
        <v>0</v>
      </c>
      <c r="FV8" s="23">
        <f t="shared" si="6"/>
        <v>0</v>
      </c>
      <c r="FW8" s="23">
        <f t="shared" si="6"/>
        <v>0</v>
      </c>
      <c r="FX8" s="23">
        <f t="shared" si="6"/>
        <v>0</v>
      </c>
      <c r="FY8" s="23">
        <f t="shared" si="6"/>
        <v>0</v>
      </c>
      <c r="FZ8" s="23">
        <f t="shared" si="6"/>
        <v>0</v>
      </c>
      <c r="GA8" s="23">
        <f t="shared" si="6"/>
        <v>0</v>
      </c>
      <c r="GB8" s="23">
        <f t="shared" si="6"/>
        <v>0</v>
      </c>
      <c r="GC8" s="23">
        <f t="shared" si="6"/>
        <v>0</v>
      </c>
      <c r="GD8" s="23">
        <f t="shared" si="6"/>
        <v>0</v>
      </c>
      <c r="GE8" s="23">
        <f t="shared" si="6"/>
        <v>0</v>
      </c>
      <c r="GF8" s="23">
        <f t="shared" si="6"/>
        <v>0</v>
      </c>
      <c r="GG8" s="23">
        <f t="shared" si="6"/>
        <v>0</v>
      </c>
      <c r="GH8" s="23">
        <f t="shared" si="6"/>
        <v>0</v>
      </c>
      <c r="GI8" s="23">
        <f t="shared" si="6"/>
        <v>0</v>
      </c>
      <c r="GJ8" s="23">
        <f t="shared" si="6"/>
        <v>0</v>
      </c>
      <c r="GK8" s="23">
        <f t="shared" si="6"/>
        <v>0</v>
      </c>
      <c r="GL8" s="23">
        <f t="shared" si="6"/>
        <v>0</v>
      </c>
      <c r="GM8" s="23">
        <f t="shared" si="6"/>
        <v>0</v>
      </c>
      <c r="GN8" s="23">
        <f t="shared" si="6"/>
        <v>0</v>
      </c>
      <c r="GO8" s="23">
        <f t="shared" si="6"/>
        <v>0</v>
      </c>
      <c r="GP8" s="23">
        <f t="shared" si="6"/>
        <v>0</v>
      </c>
      <c r="GQ8" s="23">
        <f t="shared" si="6"/>
        <v>0</v>
      </c>
      <c r="GR8" s="23">
        <f t="shared" si="6"/>
        <v>0</v>
      </c>
      <c r="GS8" s="23">
        <f t="shared" si="6"/>
        <v>0</v>
      </c>
      <c r="GT8" s="23">
        <f t="shared" ref="GT8:HF8" si="7">SUM(GT11:GT999914)</f>
        <v>0</v>
      </c>
      <c r="GU8" s="23">
        <f t="shared" si="7"/>
        <v>0</v>
      </c>
      <c r="GV8" s="23">
        <f t="shared" si="7"/>
        <v>0</v>
      </c>
      <c r="GW8" s="23">
        <f t="shared" si="7"/>
        <v>0</v>
      </c>
      <c r="GX8" s="23">
        <f t="shared" si="7"/>
        <v>0</v>
      </c>
      <c r="GY8" s="23">
        <f t="shared" si="7"/>
        <v>0</v>
      </c>
      <c r="GZ8" s="23">
        <f t="shared" si="7"/>
        <v>0</v>
      </c>
      <c r="HA8" s="23">
        <f t="shared" si="7"/>
        <v>0</v>
      </c>
      <c r="HB8" s="23">
        <f t="shared" si="7"/>
        <v>0</v>
      </c>
      <c r="HC8" s="23">
        <f t="shared" si="7"/>
        <v>0</v>
      </c>
      <c r="HD8" s="23">
        <f t="shared" si="7"/>
        <v>0</v>
      </c>
      <c r="HE8" s="23">
        <f t="shared" si="7"/>
        <v>0</v>
      </c>
      <c r="HF8" s="23">
        <f t="shared" si="7"/>
        <v>0</v>
      </c>
    </row>
    <row r="9" spans="1:214" s="22" customFormat="1">
      <c r="A9" s="124"/>
      <c r="B9" s="125"/>
      <c r="C9" s="125"/>
      <c r="D9" s="127"/>
      <c r="E9" s="27"/>
      <c r="F9" s="34"/>
      <c r="G9" s="82"/>
      <c r="H9" s="82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</row>
    <row r="10" spans="1:214" s="16" customFormat="1">
      <c r="A10" s="121"/>
      <c r="B10" s="122"/>
      <c r="C10" s="122"/>
      <c r="D10" s="138" t="s">
        <v>35</v>
      </c>
      <c r="E10" s="34" t="s">
        <v>38</v>
      </c>
      <c r="F10" s="34" t="s">
        <v>48</v>
      </c>
      <c r="G10" s="34" t="s">
        <v>49</v>
      </c>
      <c r="H10" s="34" t="s">
        <v>19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</row>
    <row r="11" spans="1:214" s="16" customFormat="1">
      <c r="A11" s="20">
        <v>1</v>
      </c>
      <c r="B11" s="140" t="str">
        <f>'Check Carteira'!C3</f>
        <v>E.1016.99.01.0041</v>
      </c>
      <c r="C11" s="19">
        <v>1</v>
      </c>
      <c r="D11" s="129" t="str">
        <f>'Check Carteira'!F3</f>
        <v>A-0041</v>
      </c>
      <c r="E11" s="21" t="str">
        <f>IFERROR(INDEX(Contratos!L:L,MATCH(D11,Contratos!R:R,0)),"")</f>
        <v/>
      </c>
      <c r="F11" s="139" t="str">
        <f>IFERROR(INDEX(Contratos!G:G,MATCH(D11,Contratos!R:R,0)),"")</f>
        <v/>
      </c>
      <c r="G11" s="83" t="str">
        <f ca="1">IFERROR(XNPV(#REF!,OFFSET(J11,0,MATCH(EOMONTH(E11,0),$J$5:$HF$5,0)-1,1,COUNT($J$5:$HF$5)-MATCH(EOMONTH(E11,0),$J$5:$HF$5,0)+1),OFFSET($J$5,0,MATCH(EOMONTH(E11,0),$J$5:$HF$5,0)-1,1,COUNT($J$5:$HF$5)-MATCH(EOMONTH(E11,0),$J$5:$HF$5,0)+1)),"")</f>
        <v/>
      </c>
      <c r="H11" s="83">
        <f>SUM(J11:HF11)</f>
        <v>0</v>
      </c>
      <c r="I11" s="18"/>
      <c r="J11" s="18">
        <f>IF(J$5&gt;$G$4,0,SUMIFS(Fluxo!$O:$O,Fluxo!$U:$U,"&gt;"&amp;I$5,Fluxo!$U:$U,"&lt;="&amp;J$5,Fluxo!$D:$D,$D11))</f>
        <v>0</v>
      </c>
      <c r="K11" s="18">
        <f>IF(K$5&gt;$G$4,0,SUMIFS(Fluxo!$O:$O,Fluxo!$U:$U,"&gt;"&amp;J$5,Fluxo!$U:$U,"&lt;="&amp;K$5,Fluxo!$D:$D,$D11))</f>
        <v>0</v>
      </c>
      <c r="L11" s="18">
        <f>IF(L$5&gt;$G$4,0,SUMIFS(Fluxo!$O:$O,Fluxo!$U:$U,"&gt;"&amp;K$5,Fluxo!$U:$U,"&lt;="&amp;L$5,Fluxo!$D:$D,$D11))</f>
        <v>0</v>
      </c>
      <c r="M11" s="18">
        <f>IF(M$5&gt;$G$4,0,SUMIFS(Fluxo!$O:$O,Fluxo!$U:$U,"&gt;"&amp;L$5,Fluxo!$U:$U,"&lt;="&amp;M$5,Fluxo!$D:$D,$D11))</f>
        <v>0</v>
      </c>
      <c r="N11" s="18">
        <f>IF(N$5&gt;$G$4,0,SUMIFS(Fluxo!$O:$O,Fluxo!$U:$U,"&gt;"&amp;M$5,Fluxo!$U:$U,"&lt;="&amp;N$5,Fluxo!$D:$D,$D11))</f>
        <v>0</v>
      </c>
      <c r="O11" s="18">
        <f>IF(O$5&gt;$G$4,0,SUMIFS(Fluxo!$O:$O,Fluxo!$U:$U,"&gt;"&amp;N$5,Fluxo!$U:$U,"&lt;="&amp;O$5,Fluxo!$D:$D,$D11))</f>
        <v>0</v>
      </c>
      <c r="P11" s="18">
        <f>IF(P$5&gt;$G$4,0,SUMIFS(Fluxo!$O:$O,Fluxo!$U:$U,"&gt;"&amp;O$5,Fluxo!$U:$U,"&lt;="&amp;P$5,Fluxo!$D:$D,$D11))</f>
        <v>0</v>
      </c>
      <c r="Q11" s="18">
        <f>IF(Q$5&gt;$G$4,0,SUMIFS(Fluxo!$O:$O,Fluxo!$U:$U,"&gt;"&amp;P$5,Fluxo!$U:$U,"&lt;="&amp;Q$5,Fluxo!$D:$D,$D11))</f>
        <v>0</v>
      </c>
      <c r="R11" s="18">
        <f>IF(R$5&gt;$G$4,0,SUMIFS(Fluxo!$O:$O,Fluxo!$U:$U,"&gt;"&amp;Q$5,Fluxo!$U:$U,"&lt;="&amp;R$5,Fluxo!$D:$D,$D11))</f>
        <v>0</v>
      </c>
      <c r="S11" s="18">
        <f>IF(S$5&gt;$G$4,0,SUMIFS(Fluxo!$O:$O,Fluxo!$U:$U,"&gt;"&amp;R$5,Fluxo!$U:$U,"&lt;="&amp;S$5,Fluxo!$D:$D,$D11,Fluxo!$E:$E,"&lt;&gt;"&amp;"PERMUTANTE"))</f>
        <v>0</v>
      </c>
      <c r="T11" s="18">
        <f>IF(T$5&gt;$G$4,0,SUMIFS(Fluxo!$O:$O,Fluxo!$U:$U,"&gt;"&amp;S$5,Fluxo!$U:$U,"&lt;="&amp;T$5,Fluxo!$D:$D,$D11,Fluxo!$E:$E,"&lt;&gt;"&amp;"PERMUTANTE"))</f>
        <v>0</v>
      </c>
      <c r="U11" s="18">
        <f>IF(U$5&gt;$G$4,0,SUMIFS(Fluxo!$O:$O,Fluxo!$U:$U,"&gt;"&amp;T$5,Fluxo!$U:$U,"&lt;="&amp;U$5,Fluxo!$D:$D,$D11,Fluxo!$E:$E,"&lt;&gt;"&amp;"PERMUTANTE"))</f>
        <v>0</v>
      </c>
      <c r="V11" s="18">
        <f>IF(V$5&gt;$G$4,0,SUMIFS(Fluxo!$O:$O,Fluxo!$U:$U,"&gt;"&amp;U$5,Fluxo!$U:$U,"&lt;="&amp;V$5,Fluxo!$D:$D,$D11,Fluxo!$E:$E,"&lt;&gt;"&amp;"PERMUTANTE"))</f>
        <v>0</v>
      </c>
      <c r="W11" s="18">
        <f>IF(W$5&gt;$G$4,0,SUMIFS(Fluxo!$O:$O,Fluxo!$U:$U,"&gt;"&amp;V$5,Fluxo!$U:$U,"&lt;="&amp;W$5,Fluxo!$D:$D,$D11,Fluxo!$E:$E,"&lt;&gt;"&amp;"PERMUTANTE"))</f>
        <v>0</v>
      </c>
      <c r="X11" s="18">
        <f>IF(X$5&gt;$G$4,0,SUMIFS(Fluxo!$O:$O,Fluxo!$U:$U,"&gt;"&amp;W$5,Fluxo!$U:$U,"&lt;="&amp;X$5,Fluxo!$D:$D,$D11,Fluxo!$E:$E,"&lt;&gt;"&amp;"PERMUTANTE"))</f>
        <v>0</v>
      </c>
      <c r="Y11" s="18">
        <f>IF(Y$5&gt;$G$4,0,SUMIFS(Fluxo!$O:$O,Fluxo!$U:$U,"&gt;"&amp;X$5,Fluxo!$U:$U,"&lt;="&amp;Y$5,Fluxo!$D:$D,$D11,Fluxo!$E:$E,"&lt;&gt;"&amp;"PERMUTANTE"))</f>
        <v>0</v>
      </c>
      <c r="Z11" s="18">
        <f>IF(Z$5&gt;$G$4,0,SUMIFS(Fluxo!$O:$O,Fluxo!$U:$U,"&gt;"&amp;Y$5,Fluxo!$U:$U,"&lt;="&amp;Z$5,Fluxo!$D:$D,$D11,Fluxo!$E:$E,"&lt;&gt;"&amp;"PERMUTANTE"))</f>
        <v>0</v>
      </c>
      <c r="AA11" s="18">
        <f>IF(AA$5&gt;$G$4,0,SUMIFS(Fluxo!$O:$O,Fluxo!$U:$U,"&gt;"&amp;Z$5,Fluxo!$U:$U,"&lt;="&amp;AA$5,Fluxo!$D:$D,$D11,Fluxo!$E:$E,"&lt;&gt;"&amp;"PERMUTANTE"))</f>
        <v>0</v>
      </c>
      <c r="AB11" s="18">
        <f>IF(AB$5&gt;$G$4,0,SUMIFS(Fluxo!$O:$O,Fluxo!$U:$U,"&gt;"&amp;AA$5,Fluxo!$U:$U,"&lt;="&amp;AB$5,Fluxo!$D:$D,$D11,Fluxo!$E:$E,"&lt;&gt;"&amp;"PERMUTANTE"))</f>
        <v>0</v>
      </c>
      <c r="AC11" s="18">
        <f>IF(AC$5&gt;$G$4,0,SUMIFS(Fluxo!$O:$O,Fluxo!$U:$U,"&gt;"&amp;AB$5,Fluxo!$U:$U,"&lt;="&amp;AC$5,Fluxo!$D:$D,$D11,Fluxo!$E:$E,"&lt;&gt;"&amp;"PERMUTANTE"))</f>
        <v>0</v>
      </c>
      <c r="AD11" s="18">
        <f>IF(AD$5&gt;$G$4,0,SUMIFS(Fluxo!$O:$O,Fluxo!$U:$U,"&gt;"&amp;AC$5,Fluxo!$U:$U,"&lt;="&amp;AD$5,Fluxo!$D:$D,$D11,Fluxo!$E:$E,"&lt;&gt;"&amp;"PERMUTANTE"))</f>
        <v>0</v>
      </c>
      <c r="AE11" s="18">
        <f>IF(AE$5&gt;$G$4,0,SUMIFS(Fluxo!$O:$O,Fluxo!$U:$U,"&gt;"&amp;AD$5,Fluxo!$U:$U,"&lt;="&amp;AE$5,Fluxo!$D:$D,$D11,Fluxo!$E:$E,"&lt;&gt;"&amp;"PERMUTANTE"))</f>
        <v>0</v>
      </c>
      <c r="AF11" s="18">
        <f>IF(AF$5&gt;$G$4,0,SUMIFS(Fluxo!$O:$O,Fluxo!$U:$U,"&gt;"&amp;AE$5,Fluxo!$U:$U,"&lt;="&amp;AF$5,Fluxo!$D:$D,$D11,Fluxo!$E:$E,"&lt;&gt;"&amp;"PERMUTANTE"))</f>
        <v>0</v>
      </c>
      <c r="AG11" s="18">
        <f>IF(AG$5&gt;$G$4,0,SUMIFS(Fluxo!$O:$O,Fluxo!$U:$U,"&gt;"&amp;AF$5,Fluxo!$U:$U,"&lt;="&amp;AG$5,Fluxo!$D:$D,$D11,Fluxo!$E:$E,"&lt;&gt;"&amp;"PERMUTANTE"))</f>
        <v>0</v>
      </c>
      <c r="AH11" s="18">
        <f>IF(AH$5&gt;$G$4,0,SUMIFS(Fluxo!$O:$O,Fluxo!$U:$U,"&gt;"&amp;AG$5,Fluxo!$U:$U,"&lt;="&amp;AH$5,Fluxo!$D:$D,$D11,Fluxo!$E:$E,"&lt;&gt;"&amp;"PERMUTANTE"))</f>
        <v>0</v>
      </c>
      <c r="AI11" s="18">
        <f>IF(AI$5&gt;$G$4,0,SUMIFS(Fluxo!$O:$O,Fluxo!$U:$U,"&gt;"&amp;AH$5,Fluxo!$U:$U,"&lt;="&amp;AI$5,Fluxo!$D:$D,$D11,Fluxo!$E:$E,"&lt;&gt;"&amp;"PERMUTANTE"))</f>
        <v>0</v>
      </c>
      <c r="AJ11" s="18">
        <f>IF(AJ$5&gt;$G$4,0,SUMIFS(Fluxo!$O:$O,Fluxo!$U:$U,"&gt;"&amp;AI$5,Fluxo!$U:$U,"&lt;="&amp;AJ$5,Fluxo!$D:$D,$D11,Fluxo!$E:$E,"&lt;&gt;"&amp;"PERMUTANTE"))</f>
        <v>0</v>
      </c>
      <c r="AK11" s="18">
        <f>IF(AK$5&gt;$G$4,0,SUMIFS(Fluxo!$O:$O,Fluxo!$U:$U,"&gt;"&amp;AJ$5,Fluxo!$U:$U,"&lt;="&amp;AK$5,Fluxo!$D:$D,$D11,Fluxo!$E:$E,"&lt;&gt;"&amp;"PERMUTANTE"))</f>
        <v>0</v>
      </c>
      <c r="AL11" s="18">
        <f>IF(AL$5&gt;$G$4,0,SUMIFS(Fluxo!$O:$O,Fluxo!$U:$U,"&gt;"&amp;AK$5,Fluxo!$U:$U,"&lt;="&amp;AL$5,Fluxo!$D:$D,$D11,Fluxo!$E:$E,"&lt;&gt;"&amp;"PERMUTANTE"))</f>
        <v>0</v>
      </c>
      <c r="AM11" s="18">
        <f>IF(AM$5&gt;$G$4,0,SUMIFS(Fluxo!$O:$O,Fluxo!$U:$U,"&gt;"&amp;AL$5,Fluxo!$U:$U,"&lt;="&amp;AM$5,Fluxo!$D:$D,$D11,Fluxo!$E:$E,"&lt;&gt;"&amp;"PERMUTANTE"))</f>
        <v>0</v>
      </c>
      <c r="AN11" s="18">
        <f>IF(AN$5&gt;$G$4,0,SUMIFS(Fluxo!$O:$O,Fluxo!$U:$U,"&gt;"&amp;AM$5,Fluxo!$U:$U,"&lt;="&amp;AN$5,Fluxo!$D:$D,$D11,Fluxo!$E:$E,"&lt;&gt;"&amp;"PERMUTANTE"))</f>
        <v>0</v>
      </c>
      <c r="AO11" s="18">
        <f>IF(AO$5&gt;$G$4,0,SUMIFS(Fluxo!$O:$O,Fluxo!$U:$U,"&gt;"&amp;AN$5,Fluxo!$U:$U,"&lt;="&amp;AO$5,Fluxo!$D:$D,$D11,Fluxo!$E:$E,"&lt;&gt;"&amp;"PERMUTANTE"))</f>
        <v>0</v>
      </c>
      <c r="AP11" s="18">
        <f>IF(AP$5&gt;$G$4,0,SUMIFS(Fluxo!$O:$O,Fluxo!$U:$U,"&gt;"&amp;AO$5,Fluxo!$U:$U,"&lt;="&amp;AP$5,Fluxo!$D:$D,$D11,Fluxo!$E:$E,"&lt;&gt;"&amp;"PERMUTANTE"))</f>
        <v>0</v>
      </c>
      <c r="AQ11" s="18">
        <f>IF(AQ$5&gt;$G$4,0,SUMIFS(Fluxo!$O:$O,Fluxo!$U:$U,"&gt;"&amp;AP$5,Fluxo!$U:$U,"&lt;="&amp;AQ$5,Fluxo!$D:$D,$D11,Fluxo!$E:$E,"&lt;&gt;"&amp;"PERMUTANTE"))</f>
        <v>0</v>
      </c>
      <c r="AR11" s="18">
        <f>IF(AR$5&gt;$G$4,0,SUMIFS(Fluxo!$O:$O,Fluxo!$U:$U,"&gt;"&amp;AQ$5,Fluxo!$U:$U,"&lt;="&amp;AR$5,Fluxo!$D:$D,$D11,Fluxo!$E:$E,"&lt;&gt;"&amp;"PERMUTANTE"))</f>
        <v>0</v>
      </c>
      <c r="AS11" s="18">
        <f>IF(AS$5&gt;$G$4,0,SUMIFS(Fluxo!$O:$O,Fluxo!$U:$U,"&gt;"&amp;AR$5,Fluxo!$U:$U,"&lt;="&amp;AS$5,Fluxo!$D:$D,$D11,Fluxo!$E:$E,"&lt;&gt;"&amp;"PERMUTANTE"))</f>
        <v>0</v>
      </c>
      <c r="AT11" s="18">
        <f>IF(AT$5&gt;$G$4,0,SUMIFS(Fluxo!$O:$O,Fluxo!$U:$U,"&gt;"&amp;AS$5,Fluxo!$U:$U,"&lt;="&amp;AT$5,Fluxo!$D:$D,$D11,Fluxo!$E:$E,"&lt;&gt;"&amp;"PERMUTANTE"))</f>
        <v>0</v>
      </c>
      <c r="AU11" s="18">
        <f>IF(AU$5&gt;$G$4,0,SUMIFS(Fluxo!$O:$O,Fluxo!$U:$U,"&gt;"&amp;AT$5,Fluxo!$U:$U,"&lt;="&amp;AU$5,Fluxo!$D:$D,$D11,Fluxo!$E:$E,"&lt;&gt;"&amp;"PERMUTANTE"))</f>
        <v>0</v>
      </c>
      <c r="AV11" s="18">
        <f>IF(AV$5&gt;$G$4,0,SUMIFS(Fluxo!$O:$O,Fluxo!$U:$U,"&gt;"&amp;AU$5,Fluxo!$U:$U,"&lt;="&amp;AV$5,Fluxo!$D:$D,$D11,Fluxo!$E:$E,"&lt;&gt;"&amp;"PERMUTANTE"))</f>
        <v>0</v>
      </c>
      <c r="AW11" s="18">
        <f>IF(AW$5&gt;$G$4,0,SUMIFS(Fluxo!$O:$O,Fluxo!$U:$U,"&gt;"&amp;AV$5,Fluxo!$U:$U,"&lt;="&amp;AW$5,Fluxo!$D:$D,$D11,Fluxo!$E:$E,"&lt;&gt;"&amp;"PERMUTANTE"))</f>
        <v>0</v>
      </c>
      <c r="AX11" s="18">
        <f>IF(AX$5&gt;$G$4,0,SUMIFS(Fluxo!$O:$O,Fluxo!$U:$U,"&gt;"&amp;AW$5,Fluxo!$U:$U,"&lt;="&amp;AX$5,Fluxo!$D:$D,$D11,Fluxo!$E:$E,"&lt;&gt;"&amp;"PERMUTANTE"))</f>
        <v>0</v>
      </c>
      <c r="AY11" s="18">
        <f>IF(AY$5&gt;$G$4,0,SUMIFS(Fluxo!$O:$O,Fluxo!$U:$U,"&gt;"&amp;AX$5,Fluxo!$U:$U,"&lt;="&amp;AY$5,Fluxo!$D:$D,$D11,Fluxo!$E:$E,"&lt;&gt;"&amp;"PERMUTANTE"))</f>
        <v>0</v>
      </c>
      <c r="AZ11" s="18">
        <f>IF(AZ$5&gt;$G$4,0,SUMIFS(Fluxo!$O:$O,Fluxo!$U:$U,"&gt;"&amp;AY$5,Fluxo!$U:$U,"&lt;="&amp;AZ$5,Fluxo!$D:$D,$D11,Fluxo!$E:$E,"&lt;&gt;"&amp;"PERMUTANTE"))</f>
        <v>0</v>
      </c>
      <c r="BA11" s="18">
        <f>IF(BA$5&gt;$G$4,0,SUMIFS(Fluxo!$O:$O,Fluxo!$U:$U,"&gt;"&amp;AZ$5,Fluxo!$U:$U,"&lt;="&amp;BA$5,Fluxo!$D:$D,$D11,Fluxo!$E:$E,"&lt;&gt;"&amp;"PERMUTANTE"))</f>
        <v>0</v>
      </c>
      <c r="BB11" s="18">
        <f>IF(BB$5&gt;$G$4,0,SUMIFS(Fluxo!$O:$O,Fluxo!$U:$U,"&gt;"&amp;BA$5,Fluxo!$U:$U,"&lt;="&amp;BB$5,Fluxo!$D:$D,$D11,Fluxo!$E:$E,"&lt;&gt;"&amp;"PERMUTANTE"))</f>
        <v>0</v>
      </c>
      <c r="BC11" s="18">
        <f>IF(BC$5&gt;$G$4,0,SUMIFS(Fluxo!$O:$O,Fluxo!$U:$U,"&gt;"&amp;BB$5,Fluxo!$U:$U,"&lt;="&amp;BC$5,Fluxo!$D:$D,$D11,Fluxo!$E:$E,"&lt;&gt;"&amp;"PERMUTANTE"))</f>
        <v>0</v>
      </c>
      <c r="BD11" s="18">
        <f>IF(BD$5&gt;$G$4,0,SUMIFS(Fluxo!$O:$O,Fluxo!$U:$U,"&gt;"&amp;BC$5,Fluxo!$U:$U,"&lt;="&amp;BD$5,Fluxo!$D:$D,$D11,Fluxo!$E:$E,"&lt;&gt;"&amp;"PERMUTANTE"))</f>
        <v>0</v>
      </c>
      <c r="BE11" s="18">
        <f>IF(BE$5&gt;$G$4,0,SUMIFS(Fluxo!$O:$O,Fluxo!$U:$U,"&gt;"&amp;BD$5,Fluxo!$U:$U,"&lt;="&amp;BE$5,Fluxo!$D:$D,$D11,Fluxo!$E:$E,"&lt;&gt;"&amp;"PERMUTANTE"))</f>
        <v>0</v>
      </c>
      <c r="BF11" s="18">
        <f>IF(BF$5&gt;$G$4,0,SUMIFS(Fluxo!$O:$O,Fluxo!$U:$U,"&gt;"&amp;BE$5,Fluxo!$U:$U,"&lt;="&amp;BF$5,Fluxo!$D:$D,$D11,Fluxo!$E:$E,"&lt;&gt;"&amp;"PERMUTANTE"))</f>
        <v>0</v>
      </c>
      <c r="BG11" s="18">
        <f>IF(BG$5&gt;$G$4,0,SUMIFS(Fluxo!$O:$O,Fluxo!$U:$U,"&gt;"&amp;BF$5,Fluxo!$U:$U,"&lt;="&amp;BG$5,Fluxo!$D:$D,$D11,Fluxo!$E:$E,"&lt;&gt;"&amp;"PERMUTANTE"))</f>
        <v>0</v>
      </c>
      <c r="BH11" s="18">
        <f>IF(BH$5&gt;$G$4,0,SUMIFS(Fluxo!$O:$O,Fluxo!$U:$U,"&gt;"&amp;BG$5,Fluxo!$U:$U,"&lt;="&amp;BH$5,Fluxo!$D:$D,$D11,Fluxo!$E:$E,"&lt;&gt;"&amp;"PERMUTANTE"))</f>
        <v>0</v>
      </c>
      <c r="BI11" s="18">
        <f>IF(BI$5&gt;$G$4,0,SUMIFS(Fluxo!$O:$O,Fluxo!$U:$U,"&gt;"&amp;BH$5,Fluxo!$U:$U,"&lt;="&amp;BI$5,Fluxo!$D:$D,$D11,Fluxo!$E:$E,"&lt;&gt;"&amp;"PERMUTANTE"))</f>
        <v>0</v>
      </c>
      <c r="BJ11" s="18">
        <f>IF(BJ$5&gt;$G$4,0,SUMIFS(Fluxo!$O:$O,Fluxo!$U:$U,"&gt;"&amp;BI$5,Fluxo!$U:$U,"&lt;="&amp;BJ$5,Fluxo!$D:$D,$D11,Fluxo!$E:$E,"&lt;&gt;"&amp;"PERMUTANTE"))</f>
        <v>0</v>
      </c>
      <c r="BK11" s="18">
        <f>IF(BK$5&gt;$G$4,0,SUMIFS(Fluxo!$O:$O,Fluxo!$U:$U,"&gt;"&amp;BJ$5,Fluxo!$U:$U,"&lt;="&amp;BK$5,Fluxo!$D:$D,$D11,Fluxo!$E:$E,"&lt;&gt;"&amp;"PERMUTANTE"))</f>
        <v>0</v>
      </c>
      <c r="BL11" s="18">
        <f>IF(BL$5&gt;$G$4,0,SUMIFS(Fluxo!$O:$O,Fluxo!$U:$U,"&gt;"&amp;BK$5,Fluxo!$U:$U,"&lt;="&amp;BL$5,Fluxo!$D:$D,$D11,Fluxo!$E:$E,"&lt;&gt;"&amp;"PERMUTANTE"))</f>
        <v>0</v>
      </c>
      <c r="BM11" s="18">
        <f>IF(BM$5&gt;$G$4,0,SUMIFS(Fluxo!$O:$O,Fluxo!$U:$U,"&gt;"&amp;BL$5,Fluxo!$U:$U,"&lt;="&amp;BM$5,Fluxo!$D:$D,$D11,Fluxo!$E:$E,"&lt;&gt;"&amp;"PERMUTANTE"))</f>
        <v>0</v>
      </c>
      <c r="BN11" s="18">
        <f>IF(BN$5&gt;$G$4,0,SUMIFS(Fluxo!$O:$O,Fluxo!$U:$U,"&gt;"&amp;BM$5,Fluxo!$U:$U,"&lt;="&amp;BN$5,Fluxo!$D:$D,$D11,Fluxo!$E:$E,"&lt;&gt;"&amp;"PERMUTANTE"))</f>
        <v>0</v>
      </c>
      <c r="BO11" s="18">
        <f>IF(BO$5&gt;$G$4,0,SUMIFS(Fluxo!$O:$O,Fluxo!$U:$U,"&gt;"&amp;BN$5,Fluxo!$U:$U,"&lt;="&amp;BO$5,Fluxo!$D:$D,$D11,Fluxo!$E:$E,"&lt;&gt;"&amp;"PERMUTANTE"))</f>
        <v>0</v>
      </c>
      <c r="BP11" s="18">
        <f>IF(BP$5&gt;$G$4,0,SUMIFS(Fluxo!$O:$O,Fluxo!$U:$U,"&gt;"&amp;BO$5,Fluxo!$U:$U,"&lt;="&amp;BP$5,Fluxo!$D:$D,$D11,Fluxo!$E:$E,"&lt;&gt;"&amp;"PERMUTANTE"))</f>
        <v>0</v>
      </c>
      <c r="BQ11" s="18">
        <f>IF(BQ$5&gt;$G$4,0,SUMIFS(Fluxo!$O:$O,Fluxo!$U:$U,"&gt;"&amp;BP$5,Fluxo!$U:$U,"&lt;="&amp;BQ$5,Fluxo!$D:$D,$D11,Fluxo!$E:$E,"&lt;&gt;"&amp;"PERMUTANTE"))</f>
        <v>0</v>
      </c>
      <c r="BR11" s="18">
        <f>IF(BR$5&gt;$G$4,0,SUMIFS(Fluxo!$O:$O,Fluxo!$U:$U,"&gt;"&amp;BQ$5,Fluxo!$U:$U,"&lt;="&amp;BR$5,Fluxo!$D:$D,$D11,Fluxo!$E:$E,"&lt;&gt;"&amp;"PERMUTANTE"))</f>
        <v>0</v>
      </c>
      <c r="BS11" s="18">
        <f>IF(BS$5&gt;$G$4,0,SUMIFS(Fluxo!$O:$O,Fluxo!$U:$U,"&gt;"&amp;BR$5,Fluxo!$U:$U,"&lt;="&amp;BS$5,Fluxo!$D:$D,$D11,Fluxo!$E:$E,"&lt;&gt;"&amp;"PERMUTANTE"))</f>
        <v>0</v>
      </c>
      <c r="BT11" s="18">
        <f>IF(BT$5&gt;$G$4,0,SUMIFS(Fluxo!$O:$O,Fluxo!$U:$U,"&gt;"&amp;BS$5,Fluxo!$U:$U,"&lt;="&amp;BT$5,Fluxo!$D:$D,$D11,Fluxo!$E:$E,"&lt;&gt;"&amp;"PERMUTANTE"))</f>
        <v>0</v>
      </c>
      <c r="BU11" s="18">
        <f>IF(BU$5&gt;$G$4,0,SUMIFS(Fluxo!$O:$O,Fluxo!$U:$U,"&gt;"&amp;BT$5,Fluxo!$U:$U,"&lt;="&amp;BU$5,Fluxo!$D:$D,$D11,Fluxo!$E:$E,"&lt;&gt;"&amp;"PERMUTANTE"))</f>
        <v>0</v>
      </c>
      <c r="BV11" s="18">
        <f>IF(BV$5&gt;$G$4,0,SUMIFS(Fluxo!$O:$O,Fluxo!$U:$U,"&gt;"&amp;BU$5,Fluxo!$U:$U,"&lt;="&amp;BV$5,Fluxo!$D:$D,$D11,Fluxo!$E:$E,"&lt;&gt;"&amp;"PERMUTANTE"))</f>
        <v>0</v>
      </c>
      <c r="BW11" s="18">
        <f>IF(BW$5&gt;$G$4,0,SUMIFS(Fluxo!$O:$O,Fluxo!$U:$U,"&gt;"&amp;BV$5,Fluxo!$U:$U,"&lt;="&amp;BW$5,Fluxo!$D:$D,$D11,Fluxo!$E:$E,"&lt;&gt;"&amp;"PERMUTANTE"))</f>
        <v>0</v>
      </c>
      <c r="BX11" s="18">
        <f>IF(BX$5&gt;$G$4,0,SUMIFS(Fluxo!$O:$O,Fluxo!$U:$U,"&gt;"&amp;BW$5,Fluxo!$U:$U,"&lt;="&amp;BX$5,Fluxo!$D:$D,$D11,Fluxo!$E:$E,"&lt;&gt;"&amp;"PERMUTANTE"))</f>
        <v>0</v>
      </c>
      <c r="BY11" s="18">
        <f>IF(BY$5&gt;$G$4,0,SUMIFS(Fluxo!$O:$O,Fluxo!$U:$U,"&gt;"&amp;BX$5,Fluxo!$U:$U,"&lt;="&amp;BY$5,Fluxo!$D:$D,$D11,Fluxo!$E:$E,"&lt;&gt;"&amp;"PERMUTANTE"))</f>
        <v>0</v>
      </c>
      <c r="BZ11" s="18">
        <f>IF(BZ$5&gt;$G$4,0,SUMIFS(Fluxo!$O:$O,Fluxo!$U:$U,"&gt;"&amp;BY$5,Fluxo!$U:$U,"&lt;="&amp;BZ$5,Fluxo!$D:$D,$D11,Fluxo!$E:$E,"&lt;&gt;"&amp;"PERMUTANTE"))</f>
        <v>0</v>
      </c>
      <c r="CA11" s="18">
        <f>IF(CA$5&gt;$G$4,0,SUMIFS(Fluxo!$O:$O,Fluxo!$U:$U,"&gt;"&amp;BZ$5,Fluxo!$U:$U,"&lt;="&amp;CA$5,Fluxo!$D:$D,$D11,Fluxo!$E:$E,"&lt;&gt;"&amp;"PERMUTANTE"))</f>
        <v>0</v>
      </c>
      <c r="CB11" s="18">
        <f>IF(CB$5&gt;$G$4,0,SUMIFS(Fluxo!$O:$O,Fluxo!$U:$U,"&gt;"&amp;CA$5,Fluxo!$U:$U,"&lt;="&amp;CB$5,Fluxo!$D:$D,$D11,Fluxo!$E:$E,"&lt;&gt;"&amp;"PERMUTANTE"))</f>
        <v>0</v>
      </c>
      <c r="CC11" s="18">
        <f>IF(CC$5&gt;$G$4,0,SUMIFS(Fluxo!$O:$O,Fluxo!$U:$U,"&gt;"&amp;CB$5,Fluxo!$U:$U,"&lt;="&amp;CC$5,Fluxo!$D:$D,$D11,Fluxo!$E:$E,"&lt;&gt;"&amp;"PERMUTANTE"))</f>
        <v>0</v>
      </c>
      <c r="CD11" s="18">
        <f>IF(CD$5&gt;$G$4,0,SUMIFS(Fluxo!$O:$O,Fluxo!$U:$U,"&gt;"&amp;CC$5,Fluxo!$U:$U,"&lt;="&amp;CD$5,Fluxo!$D:$D,$D11,Fluxo!$E:$E,"&lt;&gt;"&amp;"PERMUTANTE"))</f>
        <v>0</v>
      </c>
      <c r="CE11" s="18">
        <f>IF(CE$5&gt;$G$4,0,SUMIFS(Fluxo!$O:$O,Fluxo!$U:$U,"&gt;"&amp;CD$5,Fluxo!$U:$U,"&lt;="&amp;CE$5,Fluxo!$D:$D,$D11,Fluxo!$E:$E,"&lt;&gt;"&amp;"PERMUTANTE"))</f>
        <v>0</v>
      </c>
      <c r="CF11" s="18">
        <f>IF(CF$5&gt;$G$4,0,SUMIFS(Fluxo!$O:$O,Fluxo!$U:$U,"&gt;"&amp;CE$5,Fluxo!$U:$U,"&lt;="&amp;CF$5,Fluxo!$D:$D,$D11,Fluxo!$E:$E,"&lt;&gt;"&amp;"PERMUTANTE"))</f>
        <v>0</v>
      </c>
      <c r="CG11" s="18">
        <f>IF(CG$5&gt;$G$4,0,SUMIFS(Fluxo!$O:$O,Fluxo!$U:$U,"&gt;"&amp;CF$5,Fluxo!$U:$U,"&lt;="&amp;CG$5,Fluxo!$D:$D,$D11,Fluxo!$E:$E,"&lt;&gt;"&amp;"PERMUTANTE"))</f>
        <v>0</v>
      </c>
      <c r="CH11" s="18">
        <f>IF(CH$5&gt;$G$4,0,SUMIFS(Fluxo!$O:$O,Fluxo!$U:$U,"&gt;"&amp;CG$5,Fluxo!$U:$U,"&lt;="&amp;CH$5,Fluxo!$D:$D,$D11,Fluxo!$E:$E,"&lt;&gt;"&amp;"PERMUTANTE"))</f>
        <v>0</v>
      </c>
      <c r="CI11" s="18">
        <f>IF(CI$5&gt;$G$4,0,SUMIFS(Fluxo!$O:$O,Fluxo!$U:$U,"&gt;"&amp;CH$5,Fluxo!$U:$U,"&lt;="&amp;CI$5,Fluxo!$D:$D,$D11,Fluxo!$E:$E,"&lt;&gt;"&amp;"PERMUTANTE"))</f>
        <v>0</v>
      </c>
      <c r="CJ11" s="18">
        <f>IF(CJ$5&gt;$G$4,0,SUMIFS(Fluxo!$O:$O,Fluxo!$U:$U,"&gt;"&amp;CI$5,Fluxo!$U:$U,"&lt;="&amp;CJ$5,Fluxo!$D:$D,$D11,Fluxo!$E:$E,"&lt;&gt;"&amp;"PERMUTANTE"))</f>
        <v>0</v>
      </c>
      <c r="CK11" s="18">
        <f>IF(CK$5&gt;$G$4,0,SUMIFS(Fluxo!$O:$O,Fluxo!$U:$U,"&gt;"&amp;CJ$5,Fluxo!$U:$U,"&lt;="&amp;CK$5,Fluxo!$D:$D,$D11,Fluxo!$E:$E,"&lt;&gt;"&amp;"PERMUTANTE"))</f>
        <v>0</v>
      </c>
      <c r="CL11" s="18">
        <f>IF(CL$5&gt;$G$4,0,SUMIFS(Fluxo!$O:$O,Fluxo!$U:$U,"&gt;"&amp;CK$5,Fluxo!$U:$U,"&lt;="&amp;CL$5,Fluxo!$D:$D,$D11,Fluxo!$E:$E,"&lt;&gt;"&amp;"PERMUTANTE"))</f>
        <v>0</v>
      </c>
      <c r="CM11" s="18">
        <f>IF(CM$5&gt;$G$4,0,SUMIFS(Fluxo!$O:$O,Fluxo!$U:$U,"&gt;"&amp;CL$5,Fluxo!$U:$U,"&lt;="&amp;CM$5,Fluxo!$D:$D,$D11,Fluxo!$E:$E,"&lt;&gt;"&amp;"PERMUTANTE"))</f>
        <v>0</v>
      </c>
      <c r="CN11" s="18">
        <f>IF(CN$5&gt;$G$4,0,SUMIFS(Fluxo!$O:$O,Fluxo!$U:$U,"&gt;"&amp;CM$5,Fluxo!$U:$U,"&lt;="&amp;CN$5,Fluxo!$D:$D,$D11,Fluxo!$E:$E,"&lt;&gt;"&amp;"PERMUTANTE"))</f>
        <v>0</v>
      </c>
      <c r="CO11" s="18">
        <f>IF(CO$5&gt;$G$4,0,SUMIFS(Fluxo!$O:$O,Fluxo!$U:$U,"&gt;"&amp;CN$5,Fluxo!$U:$U,"&lt;="&amp;CO$5,Fluxo!$D:$D,$D11,Fluxo!$E:$E,"&lt;&gt;"&amp;"PERMUTANTE"))</f>
        <v>0</v>
      </c>
      <c r="CP11" s="18">
        <f>IF(CP$5&gt;$G$4,0,SUMIFS(Fluxo!$O:$O,Fluxo!$U:$U,"&gt;"&amp;CO$5,Fluxo!$U:$U,"&lt;="&amp;CP$5,Fluxo!$D:$D,$D11,Fluxo!$E:$E,"&lt;&gt;"&amp;"PERMUTANTE"))</f>
        <v>0</v>
      </c>
      <c r="CQ11" s="18">
        <f>IF(CQ$5&gt;$G$4,0,SUMIFS(Fluxo!$O:$O,Fluxo!$U:$U,"&gt;"&amp;CP$5,Fluxo!$U:$U,"&lt;="&amp;CQ$5,Fluxo!$D:$D,$D11,Fluxo!$E:$E,"&lt;&gt;"&amp;"PERMUTANTE"))</f>
        <v>0</v>
      </c>
      <c r="CR11" s="18">
        <f>IF(CR$5&gt;$G$4,0,SUMIFS(Fluxo!$O:$O,Fluxo!$U:$U,"&gt;"&amp;CQ$5,Fluxo!$U:$U,"&lt;="&amp;CR$5,Fluxo!$D:$D,$D11,Fluxo!$E:$E,"&lt;&gt;"&amp;"PERMUTANTE"))</f>
        <v>0</v>
      </c>
      <c r="CS11" s="18">
        <f>IF(CS$5&gt;$G$4,0,SUMIFS(Fluxo!$O:$O,Fluxo!$U:$U,"&gt;"&amp;CR$5,Fluxo!$U:$U,"&lt;="&amp;CS$5,Fluxo!$D:$D,$D11,Fluxo!$E:$E,"&lt;&gt;"&amp;"PERMUTANTE"))</f>
        <v>0</v>
      </c>
      <c r="CT11" s="18">
        <f>IF(CT$5&gt;$G$4,0,SUMIFS(Fluxo!$O:$O,Fluxo!$U:$U,"&gt;"&amp;CS$5,Fluxo!$U:$U,"&lt;="&amp;CT$5,Fluxo!$D:$D,$D11,Fluxo!$E:$E,"&lt;&gt;"&amp;"PERMUTANTE"))</f>
        <v>0</v>
      </c>
      <c r="CU11" s="18">
        <f>IF(CU$5&gt;$G$4,0,SUMIFS(Fluxo!$O:$O,Fluxo!$U:$U,"&gt;"&amp;CT$5,Fluxo!$U:$U,"&lt;="&amp;CU$5,Fluxo!$D:$D,$D11,Fluxo!$E:$E,"&lt;&gt;"&amp;"PERMUTANTE"))</f>
        <v>0</v>
      </c>
      <c r="CV11" s="18">
        <f>IF(CV$5&gt;$G$4,0,SUMIFS(Fluxo!$O:$O,Fluxo!$U:$U,"&gt;"&amp;CU$5,Fluxo!$U:$U,"&lt;="&amp;CV$5,Fluxo!$D:$D,$D11,Fluxo!$E:$E,"&lt;&gt;"&amp;"PERMUTANTE"))</f>
        <v>0</v>
      </c>
      <c r="CW11" s="18">
        <f>IF(CW$5&gt;$G$4,0,SUMIFS(Fluxo!$O:$O,Fluxo!$U:$U,"&gt;"&amp;CV$5,Fluxo!$U:$U,"&lt;="&amp;CW$5,Fluxo!$D:$D,$D11,Fluxo!$E:$E,"&lt;&gt;"&amp;"PERMUTANTE"))</f>
        <v>0</v>
      </c>
      <c r="CX11" s="18">
        <f>IF(CX$5&gt;$G$4,0,SUMIFS(Fluxo!$O:$O,Fluxo!$U:$U,"&gt;"&amp;CW$5,Fluxo!$U:$U,"&lt;="&amp;CX$5,Fluxo!$D:$D,$D11,Fluxo!$E:$E,"&lt;&gt;"&amp;"PERMUTANTE"))</f>
        <v>0</v>
      </c>
      <c r="CY11" s="18">
        <f>IF(CY$5&gt;$G$4,0,SUMIFS(Fluxo!$O:$O,Fluxo!$U:$U,"&gt;"&amp;CX$5,Fluxo!$U:$U,"&lt;="&amp;CY$5,Fluxo!$D:$D,$D11,Fluxo!$E:$E,"&lt;&gt;"&amp;"PERMUTANTE"))</f>
        <v>0</v>
      </c>
      <c r="CZ11" s="18">
        <f>IF(CZ$5&gt;$G$4,0,SUMIFS(Fluxo!$O:$O,Fluxo!$U:$U,"&gt;"&amp;CY$5,Fluxo!$U:$U,"&lt;="&amp;CZ$5,Fluxo!$D:$D,$D11,Fluxo!$E:$E,"&lt;&gt;"&amp;"PERMUTANTE"))</f>
        <v>0</v>
      </c>
      <c r="DA11" s="18">
        <f>IF(DA$5&gt;$G$4,0,SUMIFS(Fluxo!$O:$O,Fluxo!$U:$U,"&gt;"&amp;CZ$5,Fluxo!$U:$U,"&lt;="&amp;DA$5,Fluxo!$D:$D,$D11,Fluxo!$E:$E,"&lt;&gt;"&amp;"PERMUTANTE"))</f>
        <v>0</v>
      </c>
      <c r="DB11" s="18">
        <f>IF(DB$5&gt;$G$4,0,SUMIFS(Fluxo!$O:$O,Fluxo!$U:$U,"&gt;"&amp;DA$5,Fluxo!$U:$U,"&lt;="&amp;DB$5,Fluxo!$D:$D,$D11,Fluxo!$E:$E,"&lt;&gt;"&amp;"PERMUTANTE"))</f>
        <v>0</v>
      </c>
      <c r="DC11" s="18">
        <f>IF(DC$5&gt;$G$4,0,SUMIFS(Fluxo!$O:$O,Fluxo!$U:$U,"&gt;"&amp;DB$5,Fluxo!$U:$U,"&lt;="&amp;DC$5,Fluxo!$D:$D,$D11,Fluxo!$E:$E,"&lt;&gt;"&amp;"PERMUTANTE"))</f>
        <v>0</v>
      </c>
      <c r="DD11" s="18">
        <f>IF(DD$5&gt;$G$4,0,SUMIFS(Fluxo!$O:$O,Fluxo!$U:$U,"&gt;"&amp;DC$5,Fluxo!$U:$U,"&lt;="&amp;DD$5,Fluxo!$D:$D,$D11,Fluxo!$E:$E,"&lt;&gt;"&amp;"PERMUTANTE"))</f>
        <v>0</v>
      </c>
      <c r="DE11" s="18">
        <f>IF(DE$5&gt;$G$4,0,SUMIFS(Fluxo!$O:$O,Fluxo!$U:$U,"&gt;"&amp;DD$5,Fluxo!$U:$U,"&lt;="&amp;DE$5,Fluxo!$D:$D,$D11,Fluxo!$E:$E,"&lt;&gt;"&amp;"PERMUTANTE"))</f>
        <v>0</v>
      </c>
      <c r="DF11" s="18">
        <f>IF(DF$5&gt;$G$4,0,SUMIFS(Fluxo!$O:$O,Fluxo!$U:$U,"&gt;"&amp;DE$5,Fluxo!$U:$U,"&lt;="&amp;DF$5,Fluxo!$D:$D,$D11,Fluxo!$E:$E,"&lt;&gt;"&amp;"PERMUTANTE"))</f>
        <v>0</v>
      </c>
      <c r="DG11" s="18">
        <f>IF(DG$5&gt;$G$4,0,SUMIFS(Fluxo!$O:$O,Fluxo!$U:$U,"&gt;"&amp;DF$5,Fluxo!$U:$U,"&lt;="&amp;DG$5,Fluxo!$D:$D,$D11,Fluxo!$E:$E,"&lt;&gt;"&amp;"PERMUTANTE"))</f>
        <v>0</v>
      </c>
      <c r="DH11" s="18">
        <f>IF(DH$5&gt;$G$4,0,SUMIFS(Fluxo!$O:$O,Fluxo!$U:$U,"&gt;"&amp;DG$5,Fluxo!$U:$U,"&lt;="&amp;DH$5,Fluxo!$D:$D,$D11,Fluxo!$E:$E,"&lt;&gt;"&amp;"PERMUTANTE"))</f>
        <v>0</v>
      </c>
      <c r="DI11" s="18">
        <f>IF(DI$5&gt;$G$4,0,SUMIFS(Fluxo!$O:$O,Fluxo!$U:$U,"&gt;"&amp;DH$5,Fluxo!$U:$U,"&lt;="&amp;DI$5,Fluxo!$D:$D,$D11,Fluxo!$E:$E,"&lt;&gt;"&amp;"PERMUTANTE"))</f>
        <v>0</v>
      </c>
      <c r="DJ11" s="18">
        <f>IF(DJ$5&gt;$G$4,0,SUMIFS(Fluxo!$O:$O,Fluxo!$U:$U,"&gt;"&amp;DI$5,Fluxo!$U:$U,"&lt;="&amp;DJ$5,Fluxo!$D:$D,$D11,Fluxo!$E:$E,"&lt;&gt;"&amp;"PERMUTANTE"))</f>
        <v>0</v>
      </c>
      <c r="DK11" s="18">
        <f>IF(DK$5&gt;$G$4,0,SUMIFS(Fluxo!$O:$O,Fluxo!$U:$U,"&gt;"&amp;DJ$5,Fluxo!$U:$U,"&lt;="&amp;DK$5,Fluxo!$D:$D,$D11,Fluxo!$E:$E,"&lt;&gt;"&amp;"PERMUTANTE"))</f>
        <v>0</v>
      </c>
      <c r="DL11" s="18">
        <f>IF(DL$5&gt;$G$4,0,SUMIFS(Fluxo!$O:$O,Fluxo!$U:$U,"&gt;"&amp;DK$5,Fluxo!$U:$U,"&lt;="&amp;DL$5,Fluxo!$D:$D,$D11,Fluxo!$E:$E,"&lt;&gt;"&amp;"PERMUTANTE"))</f>
        <v>0</v>
      </c>
      <c r="DM11" s="18">
        <f>IF(DM$5&gt;$G$4,0,SUMIFS(Fluxo!$O:$O,Fluxo!$U:$U,"&gt;"&amp;DL$5,Fluxo!$U:$U,"&lt;="&amp;DM$5,Fluxo!$D:$D,$D11,Fluxo!$E:$E,"&lt;&gt;"&amp;"PERMUTANTE"))</f>
        <v>0</v>
      </c>
      <c r="DN11" s="18">
        <f>IF(DN$5&gt;$G$4,0,SUMIFS(Fluxo!$O:$O,Fluxo!$U:$U,"&gt;"&amp;DM$5,Fluxo!$U:$U,"&lt;="&amp;DN$5,Fluxo!$D:$D,$D11,Fluxo!$E:$E,"&lt;&gt;"&amp;"PERMUTANTE"))</f>
        <v>0</v>
      </c>
      <c r="DO11" s="18">
        <f>IF(DO$5&gt;$G$4,0,SUMIFS(Fluxo!$O:$O,Fluxo!$U:$U,"&gt;"&amp;DN$5,Fluxo!$U:$U,"&lt;="&amp;DO$5,Fluxo!$D:$D,$D11,Fluxo!$E:$E,"&lt;&gt;"&amp;"PERMUTANTE"))</f>
        <v>0</v>
      </c>
      <c r="DP11" s="18">
        <f>IF(DP$5&gt;$G$4,0,SUMIFS(Fluxo!$O:$O,Fluxo!$U:$U,"&gt;"&amp;DO$5,Fluxo!$U:$U,"&lt;="&amp;DP$5,Fluxo!$D:$D,$D11,Fluxo!$E:$E,"&lt;&gt;"&amp;"PERMUTANTE"))</f>
        <v>0</v>
      </c>
      <c r="DQ11" s="18">
        <f>IF(DQ$5&gt;$G$4,0,SUMIFS(Fluxo!$O:$O,Fluxo!$U:$U,"&gt;"&amp;DP$5,Fluxo!$U:$U,"&lt;="&amp;DQ$5,Fluxo!$D:$D,$D11,Fluxo!$E:$E,"&lt;&gt;"&amp;"PERMUTANTE"))</f>
        <v>0</v>
      </c>
      <c r="DR11" s="18">
        <f>IF(DR$5&gt;$G$4,0,SUMIFS(Fluxo!$O:$O,Fluxo!$U:$U,"&gt;"&amp;DQ$5,Fluxo!$U:$U,"&lt;="&amp;DR$5,Fluxo!$D:$D,$D11,Fluxo!$E:$E,"&lt;&gt;"&amp;"PERMUTANTE"))</f>
        <v>0</v>
      </c>
      <c r="DS11" s="18">
        <f>IF(DS$5&gt;$G$4,0,SUMIFS(Fluxo!$O:$O,Fluxo!$U:$U,"&gt;"&amp;DR$5,Fluxo!$U:$U,"&lt;="&amp;DS$5,Fluxo!$D:$D,$D11,Fluxo!$E:$E,"&lt;&gt;"&amp;"PERMUTANTE"))</f>
        <v>0</v>
      </c>
      <c r="DT11" s="18">
        <f>IF(DT$5&gt;$G$4,0,SUMIFS(Fluxo!$O:$O,Fluxo!$U:$U,"&gt;"&amp;DS$5,Fluxo!$U:$U,"&lt;="&amp;DT$5,Fluxo!$D:$D,$D11,Fluxo!$E:$E,"&lt;&gt;"&amp;"PERMUTANTE"))</f>
        <v>0</v>
      </c>
      <c r="DU11" s="18">
        <f>IF(DU$5&gt;$G$4,0,SUMIFS(Fluxo!$O:$O,Fluxo!$U:$U,"&gt;"&amp;DT$5,Fluxo!$U:$U,"&lt;="&amp;DU$5,Fluxo!$D:$D,$D11,Fluxo!$E:$E,"&lt;&gt;"&amp;"PERMUTANTE"))</f>
        <v>0</v>
      </c>
      <c r="DV11" s="18">
        <f>IF(DV$5&gt;$G$4,0,SUMIFS(Fluxo!$O:$O,Fluxo!$U:$U,"&gt;"&amp;DU$5,Fluxo!$U:$U,"&lt;="&amp;DV$5,Fluxo!$D:$D,$D11,Fluxo!$E:$E,"&lt;&gt;"&amp;"PERMUTANTE"))</f>
        <v>0</v>
      </c>
      <c r="DW11" s="18">
        <f>IF(DW$5&gt;$G$4,0,SUMIFS(Fluxo!$O:$O,Fluxo!$U:$U,"&gt;"&amp;DV$5,Fluxo!$U:$U,"&lt;="&amp;DW$5,Fluxo!$D:$D,$D11,Fluxo!$E:$E,"&lt;&gt;"&amp;"PERMUTANTE"))</f>
        <v>0</v>
      </c>
      <c r="DX11" s="18">
        <f>IF(DX$5&gt;$G$4,0,SUMIFS(Fluxo!$O:$O,Fluxo!$U:$U,"&gt;"&amp;DW$5,Fluxo!$U:$U,"&lt;="&amp;DX$5,Fluxo!$D:$D,$D11,Fluxo!$E:$E,"&lt;&gt;"&amp;"PERMUTANTE"))</f>
        <v>0</v>
      </c>
      <c r="DY11" s="18">
        <f>IF(DY$5&gt;$G$4,0,SUMIFS(Fluxo!$O:$O,Fluxo!$U:$U,"&gt;"&amp;DX$5,Fluxo!$U:$U,"&lt;="&amp;DY$5,Fluxo!$D:$D,$D11,Fluxo!$E:$E,"&lt;&gt;"&amp;"PERMUTANTE"))</f>
        <v>0</v>
      </c>
      <c r="DZ11" s="18">
        <f>IF(DZ$5&gt;$G$4,0,SUMIFS(Fluxo!$O:$O,Fluxo!$U:$U,"&gt;"&amp;DY$5,Fluxo!$U:$U,"&lt;="&amp;DZ$5,Fluxo!$D:$D,$D11,Fluxo!$E:$E,"&lt;&gt;"&amp;"PERMUTANTE"))</f>
        <v>0</v>
      </c>
      <c r="EA11" s="18">
        <f>IF(EA$5&gt;$G$4,0,SUMIFS(Fluxo!$O:$O,Fluxo!$U:$U,"&gt;"&amp;DZ$5,Fluxo!$U:$U,"&lt;="&amp;EA$5,Fluxo!$D:$D,$D11,Fluxo!$E:$E,"&lt;&gt;"&amp;"PERMUTANTE"))</f>
        <v>0</v>
      </c>
      <c r="EB11" s="18">
        <f>IF(EB$5&gt;$G$4,0,SUMIFS(Fluxo!$O:$O,Fluxo!$U:$U,"&gt;"&amp;EA$5,Fluxo!$U:$U,"&lt;="&amp;EB$5,Fluxo!$D:$D,$D11,Fluxo!$E:$E,"&lt;&gt;"&amp;"PERMUTANTE"))</f>
        <v>0</v>
      </c>
      <c r="EC11" s="18">
        <f>IF(EC$5&gt;$G$4,0,SUMIFS(Fluxo!$O:$O,Fluxo!$U:$U,"&gt;"&amp;EB$5,Fluxo!$U:$U,"&lt;="&amp;EC$5,Fluxo!$D:$D,$D11,Fluxo!$E:$E,"&lt;&gt;"&amp;"PERMUTANTE"))</f>
        <v>0</v>
      </c>
      <c r="ED11" s="18">
        <f>IF(ED$5&gt;$G$4,0,SUMIFS(Fluxo!$O:$O,Fluxo!$U:$U,"&gt;"&amp;EC$5,Fluxo!$U:$U,"&lt;="&amp;ED$5,Fluxo!$D:$D,$D11,Fluxo!$E:$E,"&lt;&gt;"&amp;"PERMUTANTE"))</f>
        <v>0</v>
      </c>
      <c r="EE11" s="18">
        <f>IF(EE$5&gt;$G$4,0,SUMIFS(Fluxo!$O:$O,Fluxo!$U:$U,"&gt;"&amp;ED$5,Fluxo!$U:$U,"&lt;="&amp;EE$5,Fluxo!$D:$D,$D11,Fluxo!$E:$E,"&lt;&gt;"&amp;"PERMUTANTE"))</f>
        <v>0</v>
      </c>
      <c r="EF11" s="18">
        <f>IF(EF$5&gt;$G$4,0,SUMIFS(Fluxo!$O:$O,Fluxo!$U:$U,"&gt;"&amp;EE$5,Fluxo!$U:$U,"&lt;="&amp;EF$5,Fluxo!$D:$D,$D11,Fluxo!$E:$E,"&lt;&gt;"&amp;"PERMUTANTE"))</f>
        <v>0</v>
      </c>
      <c r="EG11" s="18">
        <f>IF(EG$5&gt;$G$4,0,SUMIFS(Fluxo!$O:$O,Fluxo!$U:$U,"&gt;"&amp;EF$5,Fluxo!$U:$U,"&lt;="&amp;EG$5,Fluxo!$D:$D,$D11,Fluxo!$E:$E,"&lt;&gt;"&amp;"PERMUTANTE"))</f>
        <v>0</v>
      </c>
      <c r="EH11" s="18">
        <f>IF(EH$5&gt;$G$4,0,SUMIFS(Fluxo!$O:$O,Fluxo!$U:$U,"&gt;"&amp;EG$5,Fluxo!$U:$U,"&lt;="&amp;EH$5,Fluxo!$D:$D,$D11,Fluxo!$E:$E,"&lt;&gt;"&amp;"PERMUTANTE"))</f>
        <v>0</v>
      </c>
      <c r="EI11" s="18">
        <f>IF(EI$5&gt;$G$4,0,SUMIFS(Fluxo!$O:$O,Fluxo!$U:$U,"&gt;"&amp;EH$5,Fluxo!$U:$U,"&lt;="&amp;EI$5,Fluxo!$D:$D,$D11,Fluxo!$E:$E,"&lt;&gt;"&amp;"PERMUTANTE"))</f>
        <v>0</v>
      </c>
      <c r="EJ11" s="18">
        <f>IF(EJ$5&gt;$G$4,0,SUMIFS(Fluxo!$O:$O,Fluxo!$U:$U,"&gt;"&amp;EI$5,Fluxo!$U:$U,"&lt;="&amp;EJ$5,Fluxo!$D:$D,$D11,Fluxo!$E:$E,"&lt;&gt;"&amp;"PERMUTANTE"))</f>
        <v>0</v>
      </c>
      <c r="EK11" s="18">
        <f>IF(EK$5&gt;$G$4,0,SUMIFS(Fluxo!$O:$O,Fluxo!$U:$U,"&gt;"&amp;EJ$5,Fluxo!$U:$U,"&lt;="&amp;EK$5,Fluxo!$D:$D,$D11,Fluxo!$E:$E,"&lt;&gt;"&amp;"PERMUTANTE"))</f>
        <v>0</v>
      </c>
      <c r="EL11" s="18">
        <f>IF(EL$5&gt;$G$4,0,SUMIFS(Fluxo!$O:$O,Fluxo!$U:$U,"&gt;"&amp;EK$5,Fluxo!$U:$U,"&lt;="&amp;EL$5,Fluxo!$D:$D,$D11,Fluxo!$E:$E,"&lt;&gt;"&amp;"PERMUTANTE"))</f>
        <v>0</v>
      </c>
      <c r="EM11" s="18">
        <f>IF(EM$5&gt;$G$4,0,SUMIFS(Fluxo!$O:$O,Fluxo!$U:$U,"&gt;"&amp;EL$5,Fluxo!$U:$U,"&lt;="&amp;EM$5,Fluxo!$D:$D,$D11,Fluxo!$E:$E,"&lt;&gt;"&amp;"PERMUTANTE"))</f>
        <v>0</v>
      </c>
      <c r="EN11" s="18">
        <f>IF(EN$5&gt;$G$4,0,SUMIFS(Fluxo!$O:$O,Fluxo!$U:$U,"&gt;"&amp;EM$5,Fluxo!$U:$U,"&lt;="&amp;EN$5,Fluxo!$D:$D,$D11,Fluxo!$E:$E,"&lt;&gt;"&amp;"PERMUTANTE"))</f>
        <v>0</v>
      </c>
      <c r="EO11" s="18">
        <f>IF(EO$5&gt;$G$4,0,SUMIFS(Fluxo!$O:$O,Fluxo!$U:$U,"&gt;"&amp;EN$5,Fluxo!$U:$U,"&lt;="&amp;EO$5,Fluxo!$D:$D,$D11,Fluxo!$E:$E,"&lt;&gt;"&amp;"PERMUTANTE"))</f>
        <v>0</v>
      </c>
      <c r="EP11" s="18">
        <f>IF(EP$5&gt;$G$4,0,SUMIFS(Fluxo!$O:$O,Fluxo!$U:$U,"&gt;"&amp;EO$5,Fluxo!$U:$U,"&lt;="&amp;EP$5,Fluxo!$D:$D,$D11,Fluxo!$E:$E,"&lt;&gt;"&amp;"PERMUTANTE"))</f>
        <v>0</v>
      </c>
      <c r="EQ11" s="18">
        <f>IF(EQ$5&gt;$G$4,0,SUMIFS(Fluxo!$O:$O,Fluxo!$U:$U,"&gt;"&amp;EP$5,Fluxo!$U:$U,"&lt;="&amp;EQ$5,Fluxo!$D:$D,$D11,Fluxo!$E:$E,"&lt;&gt;"&amp;"PERMUTANTE"))</f>
        <v>0</v>
      </c>
      <c r="ER11" s="18">
        <f>IF(ER$5&gt;$G$4,0,SUMIFS(Fluxo!$O:$O,Fluxo!$U:$U,"&gt;"&amp;EQ$5,Fluxo!$U:$U,"&lt;="&amp;ER$5,Fluxo!$D:$D,$D11,Fluxo!$E:$E,"&lt;&gt;"&amp;"PERMUTANTE"))</f>
        <v>0</v>
      </c>
      <c r="ES11" s="18">
        <f>IF(ES$5&gt;$G$4,0,SUMIFS(Fluxo!$O:$O,Fluxo!$U:$U,"&gt;"&amp;ER$5,Fluxo!$U:$U,"&lt;="&amp;ES$5,Fluxo!$D:$D,$D11,Fluxo!$E:$E,"&lt;&gt;"&amp;"PERMUTANTE"))</f>
        <v>0</v>
      </c>
      <c r="ET11" s="18">
        <f>IF(ET$5&gt;$G$4,0,SUMIFS(Fluxo!$O:$O,Fluxo!$U:$U,"&gt;"&amp;ES$5,Fluxo!$U:$U,"&lt;="&amp;ET$5,Fluxo!$D:$D,$D11,Fluxo!$E:$E,"&lt;&gt;"&amp;"PERMUTANTE"))</f>
        <v>0</v>
      </c>
      <c r="EU11" s="18">
        <f>IF(EU$5&gt;$G$4,0,SUMIFS(Fluxo!$O:$O,Fluxo!$U:$U,"&gt;"&amp;ET$5,Fluxo!$U:$U,"&lt;="&amp;EU$5,Fluxo!$D:$D,$D11,Fluxo!$E:$E,"&lt;&gt;"&amp;"PERMUTANTE"))</f>
        <v>0</v>
      </c>
      <c r="EV11" s="18">
        <f>IF(EV$5&gt;$G$4,0,SUMIFS(Fluxo!$O:$O,Fluxo!$U:$U,"&gt;"&amp;EU$5,Fluxo!$U:$U,"&lt;="&amp;EV$5,Fluxo!$D:$D,$D11,Fluxo!$E:$E,"&lt;&gt;"&amp;"PERMUTANTE"))</f>
        <v>0</v>
      </c>
      <c r="EW11" s="18">
        <f>IF(EW$5&gt;$G$4,0,SUMIFS(Fluxo!$O:$O,Fluxo!$U:$U,"&gt;"&amp;EV$5,Fluxo!$U:$U,"&lt;="&amp;EW$5,Fluxo!$D:$D,$D11,Fluxo!$E:$E,"&lt;&gt;"&amp;"PERMUTANTE"))</f>
        <v>0</v>
      </c>
      <c r="EX11" s="18">
        <f>IF(EX$5&gt;$G$4,0,SUMIFS(Fluxo!$O:$O,Fluxo!$U:$U,"&gt;"&amp;EW$5,Fluxo!$U:$U,"&lt;="&amp;EX$5,Fluxo!$D:$D,$D11,Fluxo!$E:$E,"&lt;&gt;"&amp;"PERMUTANTE"))</f>
        <v>0</v>
      </c>
      <c r="EY11" s="18">
        <f>IF(EY$5&gt;$G$4,0,SUMIFS(Fluxo!$O:$O,Fluxo!$U:$U,"&gt;"&amp;EX$5,Fluxo!$U:$U,"&lt;="&amp;EY$5,Fluxo!$D:$D,$D11,Fluxo!$E:$E,"&lt;&gt;"&amp;"PERMUTANTE"))</f>
        <v>0</v>
      </c>
      <c r="EZ11" s="18">
        <f>IF(EZ$5&gt;$G$4,0,SUMIFS(Fluxo!$O:$O,Fluxo!$U:$U,"&gt;"&amp;EY$5,Fluxo!$U:$U,"&lt;="&amp;EZ$5,Fluxo!$D:$D,$D11,Fluxo!$E:$E,"&lt;&gt;"&amp;"PERMUTANTE"))</f>
        <v>0</v>
      </c>
      <c r="FA11" s="18">
        <f>IF(FA$5&gt;$G$4,0,SUMIFS(Fluxo!$O:$O,Fluxo!$U:$U,"&gt;"&amp;EZ$5,Fluxo!$U:$U,"&lt;="&amp;FA$5,Fluxo!$D:$D,$D11,Fluxo!$E:$E,"&lt;&gt;"&amp;"PERMUTANTE"))</f>
        <v>0</v>
      </c>
      <c r="FB11" s="18">
        <f>IF(FB$5&gt;$G$4,0,SUMIFS(Fluxo!$O:$O,Fluxo!$U:$U,"&gt;"&amp;FA$5,Fluxo!$U:$U,"&lt;="&amp;FB$5,Fluxo!$D:$D,$D11,Fluxo!$E:$E,"&lt;&gt;"&amp;"PERMUTANTE"))</f>
        <v>0</v>
      </c>
      <c r="FC11" s="18">
        <f>IF(FC$5&gt;$G$4,0,SUMIFS(Fluxo!$O:$O,Fluxo!$U:$U,"&gt;"&amp;FB$5,Fluxo!$U:$U,"&lt;="&amp;FC$5,Fluxo!$D:$D,$D11,Fluxo!$E:$E,"&lt;&gt;"&amp;"PERMUTANTE"))</f>
        <v>0</v>
      </c>
      <c r="FD11" s="18">
        <f>IF(FD$5&gt;$G$4,0,SUMIFS(Fluxo!$O:$O,Fluxo!$U:$U,"&gt;"&amp;FC$5,Fluxo!$U:$U,"&lt;="&amp;FD$5,Fluxo!$D:$D,$D11,Fluxo!$E:$E,"&lt;&gt;"&amp;"PERMUTANTE"))</f>
        <v>0</v>
      </c>
      <c r="FE11" s="18">
        <f>IF(FE$5&gt;$G$4,0,SUMIFS(Fluxo!$O:$O,Fluxo!$U:$U,"&gt;"&amp;FD$5,Fluxo!$U:$U,"&lt;="&amp;FE$5,Fluxo!$D:$D,$D11,Fluxo!$E:$E,"&lt;&gt;"&amp;"PERMUTANTE"))</f>
        <v>0</v>
      </c>
      <c r="FF11" s="18">
        <f>IF(FF$5&gt;$G$4,0,SUMIFS(Fluxo!$O:$O,Fluxo!$U:$U,"&gt;"&amp;FE$5,Fluxo!$U:$U,"&lt;="&amp;FF$5,Fluxo!$D:$D,$D11,Fluxo!$E:$E,"&lt;&gt;"&amp;"PERMUTANTE"))</f>
        <v>0</v>
      </c>
      <c r="FG11" s="18">
        <f>IF(FG$5&gt;$G$4,0,SUMIFS(Fluxo!$O:$O,Fluxo!$U:$U,"&gt;"&amp;FF$5,Fluxo!$U:$U,"&lt;="&amp;FG$5,Fluxo!$D:$D,$D11,Fluxo!$E:$E,"&lt;&gt;"&amp;"PERMUTANTE"))</f>
        <v>0</v>
      </c>
      <c r="FH11" s="18">
        <f>IF(FH$5&gt;$G$4,0,SUMIFS(Fluxo!$O:$O,Fluxo!$U:$U,"&gt;"&amp;FG$5,Fluxo!$U:$U,"&lt;="&amp;FH$5,Fluxo!$D:$D,$D11,Fluxo!$E:$E,"&lt;&gt;"&amp;"PERMUTANTE"))</f>
        <v>0</v>
      </c>
      <c r="FI11" s="18">
        <f>IF(FI$5&gt;$G$4,0,SUMIFS(Fluxo!$O:$O,Fluxo!$U:$U,"&gt;"&amp;FH$5,Fluxo!$U:$U,"&lt;="&amp;FI$5,Fluxo!$D:$D,$D11,Fluxo!$E:$E,"&lt;&gt;"&amp;"PERMUTANTE"))</f>
        <v>0</v>
      </c>
      <c r="FJ11" s="18">
        <f>IF(FJ$5&gt;$G$4,0,SUMIFS(Fluxo!$O:$O,Fluxo!$U:$U,"&gt;"&amp;FI$5,Fluxo!$U:$U,"&lt;="&amp;FJ$5,Fluxo!$D:$D,$D11,Fluxo!$E:$E,"&lt;&gt;"&amp;"PERMUTANTE"))</f>
        <v>0</v>
      </c>
      <c r="FK11" s="18">
        <f>IF(FK$5&gt;$G$4,0,SUMIFS(Fluxo!$O:$O,Fluxo!$U:$U,"&gt;"&amp;FJ$5,Fluxo!$U:$U,"&lt;="&amp;FK$5,Fluxo!$D:$D,$D11,Fluxo!$E:$E,"&lt;&gt;"&amp;"PERMUTANTE"))</f>
        <v>0</v>
      </c>
      <c r="FL11" s="18">
        <f>IF(FL$5&gt;$G$4,0,SUMIFS(Fluxo!$O:$O,Fluxo!$U:$U,"&gt;"&amp;FK$5,Fluxo!$U:$U,"&lt;="&amp;FL$5,Fluxo!$D:$D,$D11,Fluxo!$E:$E,"&lt;&gt;"&amp;"PERMUTANTE"))</f>
        <v>0</v>
      </c>
      <c r="FM11" s="18">
        <f>IF(FM$5&gt;$G$4,0,SUMIFS(Fluxo!$O:$O,Fluxo!$U:$U,"&gt;"&amp;FL$5,Fluxo!$U:$U,"&lt;="&amp;FM$5,Fluxo!$D:$D,$D11,Fluxo!$E:$E,"&lt;&gt;"&amp;"PERMUTANTE"))</f>
        <v>0</v>
      </c>
      <c r="FN11" s="18">
        <f>IF(FN$5&gt;$G$4,0,SUMIFS(Fluxo!$O:$O,Fluxo!$U:$U,"&gt;"&amp;FM$5,Fluxo!$U:$U,"&lt;="&amp;FN$5,Fluxo!$D:$D,$D11,Fluxo!$E:$E,"&lt;&gt;"&amp;"PERMUTANTE"))</f>
        <v>0</v>
      </c>
      <c r="FO11" s="18">
        <f>IF(FO$5&gt;$G$4,0,SUMIFS(Fluxo!$O:$O,Fluxo!$U:$U,"&gt;"&amp;FN$5,Fluxo!$U:$U,"&lt;="&amp;FO$5,Fluxo!$D:$D,$D11,Fluxo!$E:$E,"&lt;&gt;"&amp;"PERMUTANTE"))</f>
        <v>0</v>
      </c>
      <c r="FP11" s="18">
        <f>IF(FP$5&gt;$G$4,0,SUMIFS(Fluxo!$O:$O,Fluxo!$U:$U,"&gt;"&amp;FO$5,Fluxo!$U:$U,"&lt;="&amp;FP$5,Fluxo!$D:$D,$D11,Fluxo!$E:$E,"&lt;&gt;"&amp;"PERMUTANTE"))</f>
        <v>0</v>
      </c>
      <c r="FQ11" s="18">
        <f>IF(FQ$5&gt;$G$4,0,SUMIFS(Fluxo!$O:$O,Fluxo!$U:$U,"&gt;"&amp;FP$5,Fluxo!$U:$U,"&lt;="&amp;FQ$5,Fluxo!$D:$D,$D11,Fluxo!$E:$E,"&lt;&gt;"&amp;"PERMUTANTE"))</f>
        <v>0</v>
      </c>
      <c r="FR11" s="18">
        <f>IF(FR$5&gt;$G$4,0,SUMIFS(Fluxo!$O:$O,Fluxo!$U:$U,"&gt;"&amp;FQ$5,Fluxo!$U:$U,"&lt;="&amp;FR$5,Fluxo!$D:$D,$D11,Fluxo!$E:$E,"&lt;&gt;"&amp;"PERMUTANTE"))</f>
        <v>0</v>
      </c>
      <c r="FS11" s="18">
        <f>IF(FS$5&gt;$G$4,0,SUMIFS(Fluxo!$O:$O,Fluxo!$U:$U,"&gt;"&amp;FR$5,Fluxo!$U:$U,"&lt;="&amp;FS$5,Fluxo!$D:$D,$D11,Fluxo!$E:$E,"&lt;&gt;"&amp;"PERMUTANTE"))</f>
        <v>0</v>
      </c>
      <c r="FT11" s="18">
        <f>IF(FT$5&gt;$G$4,0,SUMIFS(Fluxo!$O:$O,Fluxo!$U:$U,"&gt;"&amp;FS$5,Fluxo!$U:$U,"&lt;="&amp;FT$5,Fluxo!$D:$D,$D11,Fluxo!$E:$E,"&lt;&gt;"&amp;"PERMUTANTE"))</f>
        <v>0</v>
      </c>
      <c r="FU11" s="18">
        <f>IF(FU$5&gt;$G$4,0,SUMIFS(Fluxo!$O:$O,Fluxo!$U:$U,"&gt;"&amp;FT$5,Fluxo!$U:$U,"&lt;="&amp;FU$5,Fluxo!$D:$D,$D11,Fluxo!$E:$E,"&lt;&gt;"&amp;"PERMUTANTE"))</f>
        <v>0</v>
      </c>
      <c r="FV11" s="18">
        <f>IF(FV$5&gt;$G$4,0,SUMIFS(Fluxo!$O:$O,Fluxo!$U:$U,"&gt;"&amp;FU$5,Fluxo!$U:$U,"&lt;="&amp;FV$5,Fluxo!$D:$D,$D11,Fluxo!$E:$E,"&lt;&gt;"&amp;"PERMUTANTE"))</f>
        <v>0</v>
      </c>
      <c r="FW11" s="18">
        <f>IF(FW$5&gt;$G$4,0,SUMIFS(Fluxo!$O:$O,Fluxo!$U:$U,"&gt;"&amp;FV$5,Fluxo!$U:$U,"&lt;="&amp;FW$5,Fluxo!$D:$D,$D11,Fluxo!$E:$E,"&lt;&gt;"&amp;"PERMUTANTE"))</f>
        <v>0</v>
      </c>
      <c r="FX11" s="18">
        <f>IF(FX$5&gt;$G$4,0,SUMIFS(Fluxo!$O:$O,Fluxo!$U:$U,"&gt;"&amp;FW$5,Fluxo!$U:$U,"&lt;="&amp;FX$5,Fluxo!$D:$D,$D11,Fluxo!$E:$E,"&lt;&gt;"&amp;"PERMUTANTE"))</f>
        <v>0</v>
      </c>
      <c r="FY11" s="18">
        <f>IF(FY$5&gt;$G$4,0,SUMIFS(Fluxo!$O:$O,Fluxo!$U:$U,"&gt;"&amp;FX$5,Fluxo!$U:$U,"&lt;="&amp;FY$5,Fluxo!$D:$D,$D11,Fluxo!$E:$E,"&lt;&gt;"&amp;"PERMUTANTE"))</f>
        <v>0</v>
      </c>
      <c r="FZ11" s="18">
        <f>IF(FZ$5&gt;$G$4,0,SUMIFS(Fluxo!$O:$O,Fluxo!$U:$U,"&gt;"&amp;FY$5,Fluxo!$U:$U,"&lt;="&amp;FZ$5,Fluxo!$D:$D,$D11,Fluxo!$E:$E,"&lt;&gt;"&amp;"PERMUTANTE"))</f>
        <v>0</v>
      </c>
      <c r="GA11" s="18">
        <f>IF(GA$5&gt;$G$4,0,SUMIFS(Fluxo!$O:$O,Fluxo!$U:$U,"&gt;"&amp;FZ$5,Fluxo!$U:$U,"&lt;="&amp;GA$5,Fluxo!$D:$D,$D11,Fluxo!$E:$E,"&lt;&gt;"&amp;"PERMUTANTE"))</f>
        <v>0</v>
      </c>
      <c r="GB11" s="18">
        <f>IF(GB$5&gt;$G$4,0,SUMIFS(Fluxo!$O:$O,Fluxo!$U:$U,"&gt;"&amp;GA$5,Fluxo!$U:$U,"&lt;="&amp;GB$5,Fluxo!$D:$D,$D11,Fluxo!$E:$E,"&lt;&gt;"&amp;"PERMUTANTE"))</f>
        <v>0</v>
      </c>
      <c r="GC11" s="18">
        <f>IF(GC$5&gt;$G$4,0,SUMIFS(Fluxo!$O:$O,Fluxo!$U:$U,"&gt;"&amp;GB$5,Fluxo!$U:$U,"&lt;="&amp;GC$5,Fluxo!$D:$D,$D11,Fluxo!$E:$E,"&lt;&gt;"&amp;"PERMUTANTE"))</f>
        <v>0</v>
      </c>
      <c r="GD11" s="18">
        <f>IF(GD$5&gt;$G$4,0,SUMIFS(Fluxo!$O:$O,Fluxo!$U:$U,"&gt;"&amp;GC$5,Fluxo!$U:$U,"&lt;="&amp;GD$5,Fluxo!$D:$D,$D11,Fluxo!$E:$E,"&lt;&gt;"&amp;"PERMUTANTE"))</f>
        <v>0</v>
      </c>
      <c r="GE11" s="18">
        <f>IF(GE$5&gt;$G$4,0,SUMIFS(Fluxo!$O:$O,Fluxo!$U:$U,"&gt;"&amp;GD$5,Fluxo!$U:$U,"&lt;="&amp;GE$5,Fluxo!$D:$D,$D11,Fluxo!$E:$E,"&lt;&gt;"&amp;"PERMUTANTE"))</f>
        <v>0</v>
      </c>
      <c r="GF11" s="18">
        <f>IF(GF$5&gt;$G$4,0,SUMIFS(Fluxo!$O:$O,Fluxo!$U:$U,"&gt;"&amp;GE$5,Fluxo!$U:$U,"&lt;="&amp;GF$5,Fluxo!$D:$D,$D11,Fluxo!$E:$E,"&lt;&gt;"&amp;"PERMUTANTE"))</f>
        <v>0</v>
      </c>
      <c r="GG11" s="18">
        <f>IF(GG$5&gt;$G$4,0,SUMIFS(Fluxo!$O:$O,Fluxo!$U:$U,"&gt;"&amp;GF$5,Fluxo!$U:$U,"&lt;="&amp;GG$5,Fluxo!$D:$D,$D11,Fluxo!$E:$E,"&lt;&gt;"&amp;"PERMUTANTE"))</f>
        <v>0</v>
      </c>
      <c r="GH11" s="18">
        <f>IF(GH$5&gt;$G$4,0,SUMIFS(Fluxo!$O:$O,Fluxo!$U:$U,"&gt;"&amp;GG$5,Fluxo!$U:$U,"&lt;="&amp;GH$5,Fluxo!$D:$D,$D11,Fluxo!$E:$E,"&lt;&gt;"&amp;"PERMUTANTE"))</f>
        <v>0</v>
      </c>
      <c r="GI11" s="18">
        <f>IF(GI$5&gt;$G$4,0,SUMIFS(Fluxo!$O:$O,Fluxo!$U:$U,"&gt;"&amp;GH$5,Fluxo!$U:$U,"&lt;="&amp;GI$5,Fluxo!$D:$D,$D11,Fluxo!$E:$E,"&lt;&gt;"&amp;"PERMUTANTE"))</f>
        <v>0</v>
      </c>
      <c r="GJ11" s="18">
        <f>IF(GJ$5&gt;$G$4,0,SUMIFS(Fluxo!$O:$O,Fluxo!$U:$U,"&gt;"&amp;GI$5,Fluxo!$U:$U,"&lt;="&amp;GJ$5,Fluxo!$D:$D,$D11,Fluxo!$E:$E,"&lt;&gt;"&amp;"PERMUTANTE"))</f>
        <v>0</v>
      </c>
      <c r="GK11" s="18">
        <f>IF(GK$5&gt;$G$4,0,SUMIFS(Fluxo!$O:$O,Fluxo!$U:$U,"&gt;"&amp;GJ$5,Fluxo!$U:$U,"&lt;="&amp;GK$5,Fluxo!$D:$D,$D11,Fluxo!$E:$E,"&lt;&gt;"&amp;"PERMUTANTE"))</f>
        <v>0</v>
      </c>
      <c r="GL11" s="18">
        <f>IF(GL$5&gt;$G$4,0,SUMIFS(Fluxo!$O:$O,Fluxo!$U:$U,"&gt;"&amp;GK$5,Fluxo!$U:$U,"&lt;="&amp;GL$5,Fluxo!$D:$D,$D11,Fluxo!$E:$E,"&lt;&gt;"&amp;"PERMUTANTE"))</f>
        <v>0</v>
      </c>
      <c r="GM11" s="18">
        <f>IF(GM$5&gt;$G$4,0,SUMIFS(Fluxo!$O:$O,Fluxo!$U:$U,"&gt;"&amp;GL$5,Fluxo!$U:$U,"&lt;="&amp;GM$5,Fluxo!$D:$D,$D11,Fluxo!$E:$E,"&lt;&gt;"&amp;"PERMUTANTE"))</f>
        <v>0</v>
      </c>
      <c r="GN11" s="18">
        <f>IF(GN$5&gt;$G$4,0,SUMIFS(Fluxo!$O:$O,Fluxo!$U:$U,"&gt;"&amp;GM$5,Fluxo!$U:$U,"&lt;="&amp;GN$5,Fluxo!$D:$D,$D11,Fluxo!$E:$E,"&lt;&gt;"&amp;"PERMUTANTE"))</f>
        <v>0</v>
      </c>
      <c r="GO11" s="18">
        <f>IF(GO$5&gt;$G$4,0,SUMIFS(Fluxo!$O:$O,Fluxo!$U:$U,"&gt;"&amp;GN$5,Fluxo!$U:$U,"&lt;="&amp;GO$5,Fluxo!$D:$D,$D11,Fluxo!$E:$E,"&lt;&gt;"&amp;"PERMUTANTE"))</f>
        <v>0</v>
      </c>
      <c r="GP11" s="18">
        <f>IF(GP$5&gt;$G$4,0,SUMIFS(Fluxo!$O:$O,Fluxo!$U:$U,"&gt;"&amp;GO$5,Fluxo!$U:$U,"&lt;="&amp;GP$5,Fluxo!$D:$D,$D11,Fluxo!$E:$E,"&lt;&gt;"&amp;"PERMUTANTE"))</f>
        <v>0</v>
      </c>
      <c r="GQ11" s="18">
        <f>IF(GQ$5&gt;$G$4,0,SUMIFS(Fluxo!$O:$O,Fluxo!$U:$U,"&gt;"&amp;GP$5,Fluxo!$U:$U,"&lt;="&amp;GQ$5,Fluxo!$D:$D,$D11,Fluxo!$E:$E,"&lt;&gt;"&amp;"PERMUTANTE"))</f>
        <v>0</v>
      </c>
      <c r="GR11" s="18">
        <f>IF(GR$5&gt;$G$4,0,SUMIFS(Fluxo!$O:$O,Fluxo!$U:$U,"&gt;"&amp;GQ$5,Fluxo!$U:$U,"&lt;="&amp;GR$5,Fluxo!$D:$D,$D11,Fluxo!$E:$E,"&lt;&gt;"&amp;"PERMUTANTE"))</f>
        <v>0</v>
      </c>
      <c r="GS11" s="18">
        <f>IF(GS$5&gt;$G$4,0,SUMIFS(Fluxo!$O:$O,Fluxo!$U:$U,"&gt;"&amp;GR$5,Fluxo!$U:$U,"&lt;="&amp;GS$5,Fluxo!$D:$D,$D11,Fluxo!$E:$E,"&lt;&gt;"&amp;"PERMUTANTE"))</f>
        <v>0</v>
      </c>
      <c r="GT11" s="18">
        <f>IF(GT$5&gt;$G$4,0,SUMIFS(Fluxo!$O:$O,Fluxo!$U:$U,"&gt;"&amp;GS$5,Fluxo!$U:$U,"&lt;="&amp;GT$5,Fluxo!$D:$D,$D11,Fluxo!$E:$E,"&lt;&gt;"&amp;"PERMUTANTE"))</f>
        <v>0</v>
      </c>
      <c r="GU11" s="18">
        <f>IF(GU$5&gt;$G$4,0,SUMIFS(Fluxo!$O:$O,Fluxo!$U:$U,"&gt;"&amp;GT$5,Fluxo!$U:$U,"&lt;="&amp;GU$5,Fluxo!$D:$D,$D11,Fluxo!$E:$E,"&lt;&gt;"&amp;"PERMUTANTE"))</f>
        <v>0</v>
      </c>
      <c r="GV11" s="18">
        <f>IF(GV$5&gt;$G$4,0,SUMIFS(Fluxo!$O:$O,Fluxo!$U:$U,"&gt;"&amp;GU$5,Fluxo!$U:$U,"&lt;="&amp;GV$5,Fluxo!$D:$D,$D11,Fluxo!$E:$E,"&lt;&gt;"&amp;"PERMUTANTE"))</f>
        <v>0</v>
      </c>
      <c r="GW11" s="18">
        <f>IF(GW$5&gt;$G$4,0,SUMIFS(Fluxo!$O:$O,Fluxo!$U:$U,"&gt;"&amp;GV$5,Fluxo!$U:$U,"&lt;="&amp;GW$5,Fluxo!$D:$D,$D11,Fluxo!$E:$E,"&lt;&gt;"&amp;"PERMUTANTE"))</f>
        <v>0</v>
      </c>
      <c r="GX11" s="18">
        <f>IF(GX$5&gt;$G$4,0,SUMIFS(Fluxo!$O:$O,Fluxo!$U:$U,"&gt;"&amp;GW$5,Fluxo!$U:$U,"&lt;="&amp;GX$5,Fluxo!$D:$D,$D11,Fluxo!$E:$E,"&lt;&gt;"&amp;"PERMUTANTE"))</f>
        <v>0</v>
      </c>
      <c r="GY11" s="18">
        <f>IF(GY$5&gt;$G$4,0,SUMIFS(Fluxo!$O:$O,Fluxo!$U:$U,"&gt;"&amp;GX$5,Fluxo!$U:$U,"&lt;="&amp;GY$5,Fluxo!$D:$D,$D11,Fluxo!$E:$E,"&lt;&gt;"&amp;"PERMUTANTE"))</f>
        <v>0</v>
      </c>
      <c r="GZ11" s="18">
        <f>IF(GZ$5&gt;$G$4,0,SUMIFS(Fluxo!$O:$O,Fluxo!$U:$U,"&gt;"&amp;GY$5,Fluxo!$U:$U,"&lt;="&amp;GZ$5,Fluxo!$D:$D,$D11,Fluxo!$E:$E,"&lt;&gt;"&amp;"PERMUTANTE"))</f>
        <v>0</v>
      </c>
      <c r="HA11" s="18">
        <f>IF(HA$5&gt;$G$4,0,SUMIFS(Fluxo!$O:$O,Fluxo!$U:$U,"&gt;"&amp;GZ$5,Fluxo!$U:$U,"&lt;="&amp;HA$5,Fluxo!$D:$D,$D11,Fluxo!$E:$E,"&lt;&gt;"&amp;"PERMUTANTE"))</f>
        <v>0</v>
      </c>
      <c r="HB11" s="18">
        <f>IF(HB$5&gt;$G$4,0,SUMIFS(Fluxo!$O:$O,Fluxo!$U:$U,"&gt;"&amp;HA$5,Fluxo!$U:$U,"&lt;="&amp;HB$5,Fluxo!$D:$D,$D11,Fluxo!$E:$E,"&lt;&gt;"&amp;"PERMUTANTE"))</f>
        <v>0</v>
      </c>
      <c r="HC11" s="18">
        <f>IF(HC$5&gt;$G$4,0,SUMIFS(Fluxo!$O:$O,Fluxo!$U:$U,"&gt;"&amp;HB$5,Fluxo!$U:$U,"&lt;="&amp;HC$5,Fluxo!$D:$D,$D11,Fluxo!$E:$E,"&lt;&gt;"&amp;"PERMUTANTE"))</f>
        <v>0</v>
      </c>
      <c r="HD11" s="18">
        <f>IF(HD$5&gt;$G$4,0,SUMIFS(Fluxo!$O:$O,Fluxo!$U:$U,"&gt;"&amp;HC$5,Fluxo!$U:$U,"&lt;="&amp;HD$5,Fluxo!$D:$D,$D11,Fluxo!$E:$E,"&lt;&gt;"&amp;"PERMUTANTE"))</f>
        <v>0</v>
      </c>
      <c r="HE11" s="18">
        <f>IF(HE$5&gt;$G$4,0,SUMIFS(Fluxo!$O:$O,Fluxo!$U:$U,"&gt;"&amp;HD$5,Fluxo!$U:$U,"&lt;="&amp;HE$5,Fluxo!$D:$D,$D11,Fluxo!$E:$E,"&lt;&gt;"&amp;"PERMUTANTE"))</f>
        <v>0</v>
      </c>
      <c r="HF11" s="18">
        <f>IF(HF$5&gt;$G$4,0,SUMIFS(Fluxo!$O:$O,Fluxo!$U:$U,"&gt;"&amp;HE$5,Fluxo!$U:$U,"&lt;="&amp;HF$5,Fluxo!$D:$D,$D11,Fluxo!$E:$E,"&lt;&gt;"&amp;"PERMUTANTE"))</f>
        <v>0</v>
      </c>
    </row>
    <row r="12" spans="1:214" s="16" customFormat="1">
      <c r="A12" s="20">
        <f t="shared" ref="A12:A75" si="8">A11+1</f>
        <v>2</v>
      </c>
      <c r="B12" s="140" t="str">
        <f>'Check Carteira'!C4</f>
        <v>E.1016.99.01.0042</v>
      </c>
      <c r="C12" s="19">
        <v>1</v>
      </c>
      <c r="D12" s="129" t="str">
        <f>'Check Carteira'!F4</f>
        <v>A-0042</v>
      </c>
      <c r="E12" s="21">
        <f>IFERROR(INDEX(Contratos!L:L,MATCH(D12,Contratos!R:R,0)),"")</f>
        <v>45522</v>
      </c>
      <c r="F12" s="139">
        <f>IFERROR(INDEX(Contratos!G:G,MATCH(D12,Contratos!R:R,0)),"")</f>
        <v>1132000</v>
      </c>
      <c r="G12" s="83" t="str">
        <f ca="1">IFERROR(XNPV(#REF!,OFFSET(J12,0,MATCH(EOMONTH(E12,0),$J$5:$HF$5,0)-1,1,COUNT($J$5:$HF$5)-MATCH(EOMONTH(E12,0),$J$5:$HF$5,0)+1),OFFSET($J$5,0,MATCH(EOMONTH(E12,0),$J$5:$HF$5,0)-1,1,COUNT($J$5:$HF$5)-MATCH(EOMONTH(E12,0),$J$5:$HF$5,0)+1)),"")</f>
        <v/>
      </c>
      <c r="H12" s="83">
        <f>SUM(J12:HF12)</f>
        <v>60000</v>
      </c>
      <c r="I12" s="18"/>
      <c r="J12" s="18">
        <f>IF(J$5&gt;$G$4,0,SUMIFS(Fluxo!$O:$O,Fluxo!$U:$U,"&gt;"&amp;I$5,Fluxo!$U:$U,"&lt;="&amp;J$5,Fluxo!$D:$D,$D12))</f>
        <v>0</v>
      </c>
      <c r="K12" s="18">
        <f>IF(K$5&gt;$G$4,0,SUMIFS(Fluxo!$O:$O,Fluxo!$U:$U,"&gt;"&amp;J$5,Fluxo!$U:$U,"&lt;="&amp;K$5,Fluxo!$D:$D,$D12))</f>
        <v>0</v>
      </c>
      <c r="L12" s="18">
        <f>IF(L$5&gt;$G$4,0,SUMIFS(Fluxo!$O:$O,Fluxo!$U:$U,"&gt;"&amp;K$5,Fluxo!$U:$U,"&lt;="&amp;L$5,Fluxo!$D:$D,$D12))</f>
        <v>0</v>
      </c>
      <c r="M12" s="18">
        <f>IF(M$5&gt;$G$4,0,SUMIFS(Fluxo!$O:$O,Fluxo!$U:$U,"&gt;"&amp;L$5,Fluxo!$U:$U,"&lt;="&amp;M$5,Fluxo!$D:$D,$D12))</f>
        <v>0</v>
      </c>
      <c r="N12" s="18">
        <f>IF(N$5&gt;$G$4,0,SUMIFS(Fluxo!$O:$O,Fluxo!$U:$U,"&gt;"&amp;M$5,Fluxo!$U:$U,"&lt;="&amp;N$5,Fluxo!$D:$D,$D12))</f>
        <v>0</v>
      </c>
      <c r="O12" s="18">
        <f>IF(O$5&gt;$G$4,0,SUMIFS(Fluxo!$O:$O,Fluxo!$U:$U,"&gt;"&amp;N$5,Fluxo!$U:$U,"&lt;="&amp;O$5,Fluxo!$D:$D,$D12))</f>
        <v>0</v>
      </c>
      <c r="P12" s="18">
        <f>IF(P$5&gt;$G$4,0,SUMIFS(Fluxo!$O:$O,Fluxo!$U:$U,"&gt;"&amp;O$5,Fluxo!$U:$U,"&lt;="&amp;P$5,Fluxo!$D:$D,$D12))</f>
        <v>0</v>
      </c>
      <c r="Q12" s="18">
        <f>IF(Q$5&gt;$G$4,0,SUMIFS(Fluxo!$O:$O,Fluxo!$U:$U,"&gt;"&amp;P$5,Fluxo!$U:$U,"&lt;="&amp;Q$5,Fluxo!$D:$D,$D12))</f>
        <v>0</v>
      </c>
      <c r="R12" s="18">
        <f>IF(R$5&gt;$G$4,0,SUMIFS(Fluxo!$O:$O,Fluxo!$U:$U,"&gt;"&amp;Q$5,Fluxo!$U:$U,"&lt;="&amp;R$5,Fluxo!$D:$D,$D12))</f>
        <v>0</v>
      </c>
      <c r="S12" s="18">
        <f>IF(S$5&gt;$G$4,0,SUMIFS(Fluxo!$O:$O,Fluxo!$U:$U,"&gt;"&amp;R$5,Fluxo!$U:$U,"&lt;="&amp;S$5,Fluxo!$D:$D,$D12,Fluxo!$E:$E,"&lt;&gt;"&amp;"PERMUTANTE"))</f>
        <v>0</v>
      </c>
      <c r="T12" s="18">
        <f>IF(T$5&gt;$G$4,0,SUMIFS(Fluxo!$O:$O,Fluxo!$U:$U,"&gt;"&amp;S$5,Fluxo!$U:$U,"&lt;="&amp;T$5,Fluxo!$D:$D,$D12,Fluxo!$E:$E,"&lt;&gt;"&amp;"PERMUTANTE"))</f>
        <v>0</v>
      </c>
      <c r="U12" s="18">
        <f>IF(U$5&gt;$G$4,0,SUMIFS(Fluxo!$O:$O,Fluxo!$U:$U,"&gt;"&amp;T$5,Fluxo!$U:$U,"&lt;="&amp;U$5,Fluxo!$D:$D,$D12,Fluxo!$E:$E,"&lt;&gt;"&amp;"PERMUTANTE"))</f>
        <v>0</v>
      </c>
      <c r="V12" s="18">
        <f>IF(V$5&gt;$G$4,0,SUMIFS(Fluxo!$O:$O,Fluxo!$U:$U,"&gt;"&amp;U$5,Fluxo!$U:$U,"&lt;="&amp;V$5,Fluxo!$D:$D,$D12,Fluxo!$E:$E,"&lt;&gt;"&amp;"PERMUTANTE"))</f>
        <v>0</v>
      </c>
      <c r="W12" s="18">
        <f>IF(W$5&gt;$G$4,0,SUMIFS(Fluxo!$O:$O,Fluxo!$U:$U,"&gt;"&amp;V$5,Fluxo!$U:$U,"&lt;="&amp;W$5,Fluxo!$D:$D,$D12,Fluxo!$E:$E,"&lt;&gt;"&amp;"PERMUTANTE"))</f>
        <v>0</v>
      </c>
      <c r="X12" s="18">
        <f>IF(X$5&gt;$G$4,0,SUMIFS(Fluxo!$O:$O,Fluxo!$U:$U,"&gt;"&amp;W$5,Fluxo!$U:$U,"&lt;="&amp;X$5,Fluxo!$D:$D,$D12,Fluxo!$E:$E,"&lt;&gt;"&amp;"PERMUTANTE"))</f>
        <v>0</v>
      </c>
      <c r="Y12" s="18">
        <f>IF(Y$5&gt;$G$4,0,SUMIFS(Fluxo!$O:$O,Fluxo!$U:$U,"&gt;"&amp;X$5,Fluxo!$U:$U,"&lt;="&amp;Y$5,Fluxo!$D:$D,$D12,Fluxo!$E:$E,"&lt;&gt;"&amp;"PERMUTANTE"))</f>
        <v>0</v>
      </c>
      <c r="Z12" s="18">
        <f>IF(Z$5&gt;$G$4,0,SUMIFS(Fluxo!$O:$O,Fluxo!$U:$U,"&gt;"&amp;Y$5,Fluxo!$U:$U,"&lt;="&amp;Z$5,Fluxo!$D:$D,$D12,Fluxo!$E:$E,"&lt;&gt;"&amp;"PERMUTANTE"))</f>
        <v>60000</v>
      </c>
      <c r="AA12" s="18">
        <f>IF(AA$5&gt;$G$4,0,SUMIFS(Fluxo!$O:$O,Fluxo!$U:$U,"&gt;"&amp;Z$5,Fluxo!$U:$U,"&lt;="&amp;AA$5,Fluxo!$D:$D,$D12,Fluxo!$E:$E,"&lt;&gt;"&amp;"PERMUTANTE"))</f>
        <v>0</v>
      </c>
      <c r="AB12" s="18">
        <f>IF(AB$5&gt;$G$4,0,SUMIFS(Fluxo!$O:$O,Fluxo!$U:$U,"&gt;"&amp;AA$5,Fluxo!$U:$U,"&lt;="&amp;AB$5,Fluxo!$D:$D,$D12,Fluxo!$E:$E,"&lt;&gt;"&amp;"PERMUTANTE"))</f>
        <v>0</v>
      </c>
      <c r="AC12" s="18">
        <f>IF(AC$5&gt;$G$4,0,SUMIFS(Fluxo!$O:$O,Fluxo!$U:$U,"&gt;"&amp;AB$5,Fluxo!$U:$U,"&lt;="&amp;AC$5,Fluxo!$D:$D,$D12,Fluxo!$E:$E,"&lt;&gt;"&amp;"PERMUTANTE"))</f>
        <v>0</v>
      </c>
      <c r="AD12" s="18">
        <f>IF(AD$5&gt;$G$4,0,SUMIFS(Fluxo!$O:$O,Fluxo!$U:$U,"&gt;"&amp;AC$5,Fluxo!$U:$U,"&lt;="&amp;AD$5,Fluxo!$D:$D,$D12,Fluxo!$E:$E,"&lt;&gt;"&amp;"PERMUTANTE"))</f>
        <v>0</v>
      </c>
      <c r="AE12" s="18">
        <f>IF(AE$5&gt;$G$4,0,SUMIFS(Fluxo!$O:$O,Fluxo!$U:$U,"&gt;"&amp;AD$5,Fluxo!$U:$U,"&lt;="&amp;AE$5,Fluxo!$D:$D,$D12,Fluxo!$E:$E,"&lt;&gt;"&amp;"PERMUTANTE"))</f>
        <v>0</v>
      </c>
      <c r="AF12" s="18">
        <f>IF(AF$5&gt;$G$4,0,SUMIFS(Fluxo!$O:$O,Fluxo!$U:$U,"&gt;"&amp;AE$5,Fluxo!$U:$U,"&lt;="&amp;AF$5,Fluxo!$D:$D,$D12,Fluxo!$E:$E,"&lt;&gt;"&amp;"PERMUTANTE"))</f>
        <v>0</v>
      </c>
      <c r="AG12" s="18">
        <f>IF(AG$5&gt;$G$4,0,SUMIFS(Fluxo!$O:$O,Fluxo!$U:$U,"&gt;"&amp;AF$5,Fluxo!$U:$U,"&lt;="&amp;AG$5,Fluxo!$D:$D,$D12,Fluxo!$E:$E,"&lt;&gt;"&amp;"PERMUTANTE"))</f>
        <v>0</v>
      </c>
      <c r="AH12" s="18">
        <f>IF(AH$5&gt;$G$4,0,SUMIFS(Fluxo!$O:$O,Fluxo!$U:$U,"&gt;"&amp;AG$5,Fluxo!$U:$U,"&lt;="&amp;AH$5,Fluxo!$D:$D,$D12,Fluxo!$E:$E,"&lt;&gt;"&amp;"PERMUTANTE"))</f>
        <v>0</v>
      </c>
      <c r="AI12" s="18">
        <f>IF(AI$5&gt;$G$4,0,SUMIFS(Fluxo!$O:$O,Fluxo!$U:$U,"&gt;"&amp;AH$5,Fluxo!$U:$U,"&lt;="&amp;AI$5,Fluxo!$D:$D,$D12,Fluxo!$E:$E,"&lt;&gt;"&amp;"PERMUTANTE"))</f>
        <v>0</v>
      </c>
      <c r="AJ12" s="18">
        <f>IF(AJ$5&gt;$G$4,0,SUMIFS(Fluxo!$O:$O,Fluxo!$U:$U,"&gt;"&amp;AI$5,Fluxo!$U:$U,"&lt;="&amp;AJ$5,Fluxo!$D:$D,$D12,Fluxo!$E:$E,"&lt;&gt;"&amp;"PERMUTANTE"))</f>
        <v>0</v>
      </c>
      <c r="AK12" s="18">
        <f>IF(AK$5&gt;$G$4,0,SUMIFS(Fluxo!$O:$O,Fluxo!$U:$U,"&gt;"&amp;AJ$5,Fluxo!$U:$U,"&lt;="&amp;AK$5,Fluxo!$D:$D,$D12,Fluxo!$E:$E,"&lt;&gt;"&amp;"PERMUTANTE"))</f>
        <v>0</v>
      </c>
      <c r="AL12" s="18">
        <f>IF(AL$5&gt;$G$4,0,SUMIFS(Fluxo!$O:$O,Fluxo!$U:$U,"&gt;"&amp;AK$5,Fluxo!$U:$U,"&lt;="&amp;AL$5,Fluxo!$D:$D,$D12,Fluxo!$E:$E,"&lt;&gt;"&amp;"PERMUTANTE"))</f>
        <v>0</v>
      </c>
      <c r="AM12" s="18">
        <f>IF(AM$5&gt;$G$4,0,SUMIFS(Fluxo!$O:$O,Fluxo!$U:$U,"&gt;"&amp;AL$5,Fluxo!$U:$U,"&lt;="&amp;AM$5,Fluxo!$D:$D,$D12,Fluxo!$E:$E,"&lt;&gt;"&amp;"PERMUTANTE"))</f>
        <v>0</v>
      </c>
      <c r="AN12" s="18">
        <f>IF(AN$5&gt;$G$4,0,SUMIFS(Fluxo!$O:$O,Fluxo!$U:$U,"&gt;"&amp;AM$5,Fluxo!$U:$U,"&lt;="&amp;AN$5,Fluxo!$D:$D,$D12,Fluxo!$E:$E,"&lt;&gt;"&amp;"PERMUTANTE"))</f>
        <v>0</v>
      </c>
      <c r="AO12" s="18">
        <f>IF(AO$5&gt;$G$4,0,SUMIFS(Fluxo!$O:$O,Fluxo!$U:$U,"&gt;"&amp;AN$5,Fluxo!$U:$U,"&lt;="&amp;AO$5,Fluxo!$D:$D,$D12,Fluxo!$E:$E,"&lt;&gt;"&amp;"PERMUTANTE"))</f>
        <v>0</v>
      </c>
      <c r="AP12" s="18">
        <f>IF(AP$5&gt;$G$4,0,SUMIFS(Fluxo!$O:$O,Fluxo!$U:$U,"&gt;"&amp;AO$5,Fluxo!$U:$U,"&lt;="&amp;AP$5,Fluxo!$D:$D,$D12,Fluxo!$E:$E,"&lt;&gt;"&amp;"PERMUTANTE"))</f>
        <v>0</v>
      </c>
      <c r="AQ12" s="18">
        <f>IF(AQ$5&gt;$G$4,0,SUMIFS(Fluxo!$O:$O,Fluxo!$U:$U,"&gt;"&amp;AP$5,Fluxo!$U:$U,"&lt;="&amp;AQ$5,Fluxo!$D:$D,$D12,Fluxo!$E:$E,"&lt;&gt;"&amp;"PERMUTANTE"))</f>
        <v>0</v>
      </c>
      <c r="AR12" s="18">
        <f>IF(AR$5&gt;$G$4,0,SUMIFS(Fluxo!$O:$O,Fluxo!$U:$U,"&gt;"&amp;AQ$5,Fluxo!$U:$U,"&lt;="&amp;AR$5,Fluxo!$D:$D,$D12,Fluxo!$E:$E,"&lt;&gt;"&amp;"PERMUTANTE"))</f>
        <v>0</v>
      </c>
      <c r="AS12" s="18">
        <f>IF(AS$5&gt;$G$4,0,SUMIFS(Fluxo!$O:$O,Fluxo!$U:$U,"&gt;"&amp;AR$5,Fluxo!$U:$U,"&lt;="&amp;AS$5,Fluxo!$D:$D,$D12,Fluxo!$E:$E,"&lt;&gt;"&amp;"PERMUTANTE"))</f>
        <v>0</v>
      </c>
      <c r="AT12" s="18">
        <f>IF(AT$5&gt;$G$4,0,SUMIFS(Fluxo!$O:$O,Fluxo!$U:$U,"&gt;"&amp;AS$5,Fluxo!$U:$U,"&lt;="&amp;AT$5,Fluxo!$D:$D,$D12,Fluxo!$E:$E,"&lt;&gt;"&amp;"PERMUTANTE"))</f>
        <v>0</v>
      </c>
      <c r="AU12" s="18">
        <f>IF(AU$5&gt;$G$4,0,SUMIFS(Fluxo!$O:$O,Fluxo!$U:$U,"&gt;"&amp;AT$5,Fluxo!$U:$U,"&lt;="&amp;AU$5,Fluxo!$D:$D,$D12,Fluxo!$E:$E,"&lt;&gt;"&amp;"PERMUTANTE"))</f>
        <v>0</v>
      </c>
      <c r="AV12" s="18">
        <f>IF(AV$5&gt;$G$4,0,SUMIFS(Fluxo!$O:$O,Fluxo!$U:$U,"&gt;"&amp;AU$5,Fluxo!$U:$U,"&lt;="&amp;AV$5,Fluxo!$D:$D,$D12,Fluxo!$E:$E,"&lt;&gt;"&amp;"PERMUTANTE"))</f>
        <v>0</v>
      </c>
      <c r="AW12" s="18">
        <f>IF(AW$5&gt;$G$4,0,SUMIFS(Fluxo!$O:$O,Fluxo!$U:$U,"&gt;"&amp;AV$5,Fluxo!$U:$U,"&lt;="&amp;AW$5,Fluxo!$D:$D,$D12,Fluxo!$E:$E,"&lt;&gt;"&amp;"PERMUTANTE"))</f>
        <v>0</v>
      </c>
      <c r="AX12" s="18">
        <f>IF(AX$5&gt;$G$4,0,SUMIFS(Fluxo!$O:$O,Fluxo!$U:$U,"&gt;"&amp;AW$5,Fluxo!$U:$U,"&lt;="&amp;AX$5,Fluxo!$D:$D,$D12,Fluxo!$E:$E,"&lt;&gt;"&amp;"PERMUTANTE"))</f>
        <v>0</v>
      </c>
      <c r="AY12" s="18">
        <f>IF(AY$5&gt;$G$4,0,SUMIFS(Fluxo!$O:$O,Fluxo!$U:$U,"&gt;"&amp;AX$5,Fluxo!$U:$U,"&lt;="&amp;AY$5,Fluxo!$D:$D,$D12,Fluxo!$E:$E,"&lt;&gt;"&amp;"PERMUTANTE"))</f>
        <v>0</v>
      </c>
      <c r="AZ12" s="18">
        <f>IF(AZ$5&gt;$G$4,0,SUMIFS(Fluxo!$O:$O,Fluxo!$U:$U,"&gt;"&amp;AY$5,Fluxo!$U:$U,"&lt;="&amp;AZ$5,Fluxo!$D:$D,$D12,Fluxo!$E:$E,"&lt;&gt;"&amp;"PERMUTANTE"))</f>
        <v>0</v>
      </c>
      <c r="BA12" s="18">
        <f>IF(BA$5&gt;$G$4,0,SUMIFS(Fluxo!$O:$O,Fluxo!$U:$U,"&gt;"&amp;AZ$5,Fluxo!$U:$U,"&lt;="&amp;BA$5,Fluxo!$D:$D,$D12,Fluxo!$E:$E,"&lt;&gt;"&amp;"PERMUTANTE"))</f>
        <v>0</v>
      </c>
      <c r="BB12" s="18">
        <f>IF(BB$5&gt;$G$4,0,SUMIFS(Fluxo!$O:$O,Fluxo!$U:$U,"&gt;"&amp;BA$5,Fluxo!$U:$U,"&lt;="&amp;BB$5,Fluxo!$D:$D,$D12,Fluxo!$E:$E,"&lt;&gt;"&amp;"PERMUTANTE"))</f>
        <v>0</v>
      </c>
      <c r="BC12" s="18">
        <f>IF(BC$5&gt;$G$4,0,SUMIFS(Fluxo!$O:$O,Fluxo!$U:$U,"&gt;"&amp;BB$5,Fluxo!$U:$U,"&lt;="&amp;BC$5,Fluxo!$D:$D,$D12,Fluxo!$E:$E,"&lt;&gt;"&amp;"PERMUTANTE"))</f>
        <v>0</v>
      </c>
      <c r="BD12" s="18">
        <f>IF(BD$5&gt;$G$4,0,SUMIFS(Fluxo!$O:$O,Fluxo!$U:$U,"&gt;"&amp;BC$5,Fluxo!$U:$U,"&lt;="&amp;BD$5,Fluxo!$D:$D,$D12,Fluxo!$E:$E,"&lt;&gt;"&amp;"PERMUTANTE"))</f>
        <v>0</v>
      </c>
      <c r="BE12" s="18">
        <f>IF(BE$5&gt;$G$4,0,SUMIFS(Fluxo!$O:$O,Fluxo!$U:$U,"&gt;"&amp;BD$5,Fluxo!$U:$U,"&lt;="&amp;BE$5,Fluxo!$D:$D,$D12,Fluxo!$E:$E,"&lt;&gt;"&amp;"PERMUTANTE"))</f>
        <v>0</v>
      </c>
      <c r="BF12" s="18">
        <f>IF(BF$5&gt;$G$4,0,SUMIFS(Fluxo!$O:$O,Fluxo!$U:$U,"&gt;"&amp;BE$5,Fluxo!$U:$U,"&lt;="&amp;BF$5,Fluxo!$D:$D,$D12,Fluxo!$E:$E,"&lt;&gt;"&amp;"PERMUTANTE"))</f>
        <v>0</v>
      </c>
      <c r="BG12" s="18">
        <f>IF(BG$5&gt;$G$4,0,SUMIFS(Fluxo!$O:$O,Fluxo!$U:$U,"&gt;"&amp;BF$5,Fluxo!$U:$U,"&lt;="&amp;BG$5,Fluxo!$D:$D,$D12,Fluxo!$E:$E,"&lt;&gt;"&amp;"PERMUTANTE"))</f>
        <v>0</v>
      </c>
      <c r="BH12" s="18">
        <f>IF(BH$5&gt;$G$4,0,SUMIFS(Fluxo!$O:$O,Fluxo!$U:$U,"&gt;"&amp;BG$5,Fluxo!$U:$U,"&lt;="&amp;BH$5,Fluxo!$D:$D,$D12,Fluxo!$E:$E,"&lt;&gt;"&amp;"PERMUTANTE"))</f>
        <v>0</v>
      </c>
      <c r="BI12" s="18">
        <f>IF(BI$5&gt;$G$4,0,SUMIFS(Fluxo!$O:$O,Fluxo!$U:$U,"&gt;"&amp;BH$5,Fluxo!$U:$U,"&lt;="&amp;BI$5,Fluxo!$D:$D,$D12,Fluxo!$E:$E,"&lt;&gt;"&amp;"PERMUTANTE"))</f>
        <v>0</v>
      </c>
      <c r="BJ12" s="18">
        <f>IF(BJ$5&gt;$G$4,0,SUMIFS(Fluxo!$O:$O,Fluxo!$U:$U,"&gt;"&amp;BI$5,Fluxo!$U:$U,"&lt;="&amp;BJ$5,Fluxo!$D:$D,$D12,Fluxo!$E:$E,"&lt;&gt;"&amp;"PERMUTANTE"))</f>
        <v>0</v>
      </c>
      <c r="BK12" s="18">
        <f>IF(BK$5&gt;$G$4,0,SUMIFS(Fluxo!$O:$O,Fluxo!$U:$U,"&gt;"&amp;BJ$5,Fluxo!$U:$U,"&lt;="&amp;BK$5,Fluxo!$D:$D,$D12,Fluxo!$E:$E,"&lt;&gt;"&amp;"PERMUTANTE"))</f>
        <v>0</v>
      </c>
      <c r="BL12" s="18">
        <f>IF(BL$5&gt;$G$4,0,SUMIFS(Fluxo!$O:$O,Fluxo!$U:$U,"&gt;"&amp;BK$5,Fluxo!$U:$U,"&lt;="&amp;BL$5,Fluxo!$D:$D,$D12,Fluxo!$E:$E,"&lt;&gt;"&amp;"PERMUTANTE"))</f>
        <v>0</v>
      </c>
      <c r="BM12" s="18">
        <f>IF(BM$5&gt;$G$4,0,SUMIFS(Fluxo!$O:$O,Fluxo!$U:$U,"&gt;"&amp;BL$5,Fluxo!$U:$U,"&lt;="&amp;BM$5,Fluxo!$D:$D,$D12,Fluxo!$E:$E,"&lt;&gt;"&amp;"PERMUTANTE"))</f>
        <v>0</v>
      </c>
      <c r="BN12" s="18">
        <f>IF(BN$5&gt;$G$4,0,SUMIFS(Fluxo!$O:$O,Fluxo!$U:$U,"&gt;"&amp;BM$5,Fluxo!$U:$U,"&lt;="&amp;BN$5,Fluxo!$D:$D,$D12,Fluxo!$E:$E,"&lt;&gt;"&amp;"PERMUTANTE"))</f>
        <v>0</v>
      </c>
      <c r="BO12" s="18">
        <f>IF(BO$5&gt;$G$4,0,SUMIFS(Fluxo!$O:$O,Fluxo!$U:$U,"&gt;"&amp;BN$5,Fluxo!$U:$U,"&lt;="&amp;BO$5,Fluxo!$D:$D,$D12,Fluxo!$E:$E,"&lt;&gt;"&amp;"PERMUTANTE"))</f>
        <v>0</v>
      </c>
      <c r="BP12" s="18">
        <f>IF(BP$5&gt;$G$4,0,SUMIFS(Fluxo!$O:$O,Fluxo!$U:$U,"&gt;"&amp;BO$5,Fluxo!$U:$U,"&lt;="&amp;BP$5,Fluxo!$D:$D,$D12,Fluxo!$E:$E,"&lt;&gt;"&amp;"PERMUTANTE"))</f>
        <v>0</v>
      </c>
      <c r="BQ12" s="18">
        <f>IF(BQ$5&gt;$G$4,0,SUMIFS(Fluxo!$O:$O,Fluxo!$U:$U,"&gt;"&amp;BP$5,Fluxo!$U:$U,"&lt;="&amp;BQ$5,Fluxo!$D:$D,$D12,Fluxo!$E:$E,"&lt;&gt;"&amp;"PERMUTANTE"))</f>
        <v>0</v>
      </c>
      <c r="BR12" s="18">
        <f>IF(BR$5&gt;$G$4,0,SUMIFS(Fluxo!$O:$O,Fluxo!$U:$U,"&gt;"&amp;BQ$5,Fluxo!$U:$U,"&lt;="&amp;BR$5,Fluxo!$D:$D,$D12,Fluxo!$E:$E,"&lt;&gt;"&amp;"PERMUTANTE"))</f>
        <v>0</v>
      </c>
      <c r="BS12" s="18">
        <f>IF(BS$5&gt;$G$4,0,SUMIFS(Fluxo!$O:$O,Fluxo!$U:$U,"&gt;"&amp;BR$5,Fluxo!$U:$U,"&lt;="&amp;BS$5,Fluxo!$D:$D,$D12,Fluxo!$E:$E,"&lt;&gt;"&amp;"PERMUTANTE"))</f>
        <v>0</v>
      </c>
      <c r="BT12" s="18">
        <f>IF(BT$5&gt;$G$4,0,SUMIFS(Fluxo!$O:$O,Fluxo!$U:$U,"&gt;"&amp;BS$5,Fluxo!$U:$U,"&lt;="&amp;BT$5,Fluxo!$D:$D,$D12,Fluxo!$E:$E,"&lt;&gt;"&amp;"PERMUTANTE"))</f>
        <v>0</v>
      </c>
      <c r="BU12" s="18">
        <f>IF(BU$5&gt;$G$4,0,SUMIFS(Fluxo!$O:$O,Fluxo!$U:$U,"&gt;"&amp;BT$5,Fluxo!$U:$U,"&lt;="&amp;BU$5,Fluxo!$D:$D,$D12,Fluxo!$E:$E,"&lt;&gt;"&amp;"PERMUTANTE"))</f>
        <v>0</v>
      </c>
      <c r="BV12" s="18">
        <f>IF(BV$5&gt;$G$4,0,SUMIFS(Fluxo!$O:$O,Fluxo!$U:$U,"&gt;"&amp;BU$5,Fluxo!$U:$U,"&lt;="&amp;BV$5,Fluxo!$D:$D,$D12,Fluxo!$E:$E,"&lt;&gt;"&amp;"PERMUTANTE"))</f>
        <v>0</v>
      </c>
      <c r="BW12" s="18">
        <f>IF(BW$5&gt;$G$4,0,SUMIFS(Fluxo!$O:$O,Fluxo!$U:$U,"&gt;"&amp;BV$5,Fluxo!$U:$U,"&lt;="&amp;BW$5,Fluxo!$D:$D,$D12,Fluxo!$E:$E,"&lt;&gt;"&amp;"PERMUTANTE"))</f>
        <v>0</v>
      </c>
      <c r="BX12" s="18">
        <f>IF(BX$5&gt;$G$4,0,SUMIFS(Fluxo!$O:$O,Fluxo!$U:$U,"&gt;"&amp;BW$5,Fluxo!$U:$U,"&lt;="&amp;BX$5,Fluxo!$D:$D,$D12,Fluxo!$E:$E,"&lt;&gt;"&amp;"PERMUTANTE"))</f>
        <v>0</v>
      </c>
      <c r="BY12" s="18">
        <f>IF(BY$5&gt;$G$4,0,SUMIFS(Fluxo!$O:$O,Fluxo!$U:$U,"&gt;"&amp;BX$5,Fluxo!$U:$U,"&lt;="&amp;BY$5,Fluxo!$D:$D,$D12,Fluxo!$E:$E,"&lt;&gt;"&amp;"PERMUTANTE"))</f>
        <v>0</v>
      </c>
      <c r="BZ12" s="18">
        <f>IF(BZ$5&gt;$G$4,0,SUMIFS(Fluxo!$O:$O,Fluxo!$U:$U,"&gt;"&amp;BY$5,Fluxo!$U:$U,"&lt;="&amp;BZ$5,Fluxo!$D:$D,$D12,Fluxo!$E:$E,"&lt;&gt;"&amp;"PERMUTANTE"))</f>
        <v>0</v>
      </c>
      <c r="CA12" s="18">
        <f>IF(CA$5&gt;$G$4,0,SUMIFS(Fluxo!$O:$O,Fluxo!$U:$U,"&gt;"&amp;BZ$5,Fluxo!$U:$U,"&lt;="&amp;CA$5,Fluxo!$D:$D,$D12,Fluxo!$E:$E,"&lt;&gt;"&amp;"PERMUTANTE"))</f>
        <v>0</v>
      </c>
      <c r="CB12" s="18">
        <f>IF(CB$5&gt;$G$4,0,SUMIFS(Fluxo!$O:$O,Fluxo!$U:$U,"&gt;"&amp;CA$5,Fluxo!$U:$U,"&lt;="&amp;CB$5,Fluxo!$D:$D,$D12,Fluxo!$E:$E,"&lt;&gt;"&amp;"PERMUTANTE"))</f>
        <v>0</v>
      </c>
      <c r="CC12" s="18">
        <f>IF(CC$5&gt;$G$4,0,SUMIFS(Fluxo!$O:$O,Fluxo!$U:$U,"&gt;"&amp;CB$5,Fluxo!$U:$U,"&lt;="&amp;CC$5,Fluxo!$D:$D,$D12,Fluxo!$E:$E,"&lt;&gt;"&amp;"PERMUTANTE"))</f>
        <v>0</v>
      </c>
      <c r="CD12" s="18">
        <f>IF(CD$5&gt;$G$4,0,SUMIFS(Fluxo!$O:$O,Fluxo!$U:$U,"&gt;"&amp;CC$5,Fluxo!$U:$U,"&lt;="&amp;CD$5,Fluxo!$D:$D,$D12,Fluxo!$E:$E,"&lt;&gt;"&amp;"PERMUTANTE"))</f>
        <v>0</v>
      </c>
      <c r="CE12" s="18">
        <f>IF(CE$5&gt;$G$4,0,SUMIFS(Fluxo!$O:$O,Fluxo!$U:$U,"&gt;"&amp;CD$5,Fluxo!$U:$U,"&lt;="&amp;CE$5,Fluxo!$D:$D,$D12,Fluxo!$E:$E,"&lt;&gt;"&amp;"PERMUTANTE"))</f>
        <v>0</v>
      </c>
      <c r="CF12" s="18">
        <f>IF(CF$5&gt;$G$4,0,SUMIFS(Fluxo!$O:$O,Fluxo!$U:$U,"&gt;"&amp;CE$5,Fluxo!$U:$U,"&lt;="&amp;CF$5,Fluxo!$D:$D,$D12,Fluxo!$E:$E,"&lt;&gt;"&amp;"PERMUTANTE"))</f>
        <v>0</v>
      </c>
      <c r="CG12" s="18">
        <f>IF(CG$5&gt;$G$4,0,SUMIFS(Fluxo!$O:$O,Fluxo!$U:$U,"&gt;"&amp;CF$5,Fluxo!$U:$U,"&lt;="&amp;CG$5,Fluxo!$D:$D,$D12,Fluxo!$E:$E,"&lt;&gt;"&amp;"PERMUTANTE"))</f>
        <v>0</v>
      </c>
      <c r="CH12" s="18">
        <f>IF(CH$5&gt;$G$4,0,SUMIFS(Fluxo!$O:$O,Fluxo!$U:$U,"&gt;"&amp;CG$5,Fluxo!$U:$U,"&lt;="&amp;CH$5,Fluxo!$D:$D,$D12,Fluxo!$E:$E,"&lt;&gt;"&amp;"PERMUTANTE"))</f>
        <v>0</v>
      </c>
      <c r="CI12" s="18">
        <f>IF(CI$5&gt;$G$4,0,SUMIFS(Fluxo!$O:$O,Fluxo!$U:$U,"&gt;"&amp;CH$5,Fluxo!$U:$U,"&lt;="&amp;CI$5,Fluxo!$D:$D,$D12,Fluxo!$E:$E,"&lt;&gt;"&amp;"PERMUTANTE"))</f>
        <v>0</v>
      </c>
      <c r="CJ12" s="18">
        <f>IF(CJ$5&gt;$G$4,0,SUMIFS(Fluxo!$O:$O,Fluxo!$U:$U,"&gt;"&amp;CI$5,Fluxo!$U:$U,"&lt;="&amp;CJ$5,Fluxo!$D:$D,$D12,Fluxo!$E:$E,"&lt;&gt;"&amp;"PERMUTANTE"))</f>
        <v>0</v>
      </c>
      <c r="CK12" s="18">
        <f>IF(CK$5&gt;$G$4,0,SUMIFS(Fluxo!$O:$O,Fluxo!$U:$U,"&gt;"&amp;CJ$5,Fluxo!$U:$U,"&lt;="&amp;CK$5,Fluxo!$D:$D,$D12,Fluxo!$E:$E,"&lt;&gt;"&amp;"PERMUTANTE"))</f>
        <v>0</v>
      </c>
      <c r="CL12" s="18">
        <f>IF(CL$5&gt;$G$4,0,SUMIFS(Fluxo!$O:$O,Fluxo!$U:$U,"&gt;"&amp;CK$5,Fluxo!$U:$U,"&lt;="&amp;CL$5,Fluxo!$D:$D,$D12,Fluxo!$E:$E,"&lt;&gt;"&amp;"PERMUTANTE"))</f>
        <v>0</v>
      </c>
      <c r="CM12" s="18">
        <f>IF(CM$5&gt;$G$4,0,SUMIFS(Fluxo!$O:$O,Fluxo!$U:$U,"&gt;"&amp;CL$5,Fluxo!$U:$U,"&lt;="&amp;CM$5,Fluxo!$D:$D,$D12,Fluxo!$E:$E,"&lt;&gt;"&amp;"PERMUTANTE"))</f>
        <v>0</v>
      </c>
      <c r="CN12" s="18">
        <f>IF(CN$5&gt;$G$4,0,SUMIFS(Fluxo!$O:$O,Fluxo!$U:$U,"&gt;"&amp;CM$5,Fluxo!$U:$U,"&lt;="&amp;CN$5,Fluxo!$D:$D,$D12,Fluxo!$E:$E,"&lt;&gt;"&amp;"PERMUTANTE"))</f>
        <v>0</v>
      </c>
      <c r="CO12" s="18">
        <f>IF(CO$5&gt;$G$4,0,SUMIFS(Fluxo!$O:$O,Fluxo!$U:$U,"&gt;"&amp;CN$5,Fluxo!$U:$U,"&lt;="&amp;CO$5,Fluxo!$D:$D,$D12,Fluxo!$E:$E,"&lt;&gt;"&amp;"PERMUTANTE"))</f>
        <v>0</v>
      </c>
      <c r="CP12" s="18">
        <f>IF(CP$5&gt;$G$4,0,SUMIFS(Fluxo!$O:$O,Fluxo!$U:$U,"&gt;"&amp;CO$5,Fluxo!$U:$U,"&lt;="&amp;CP$5,Fluxo!$D:$D,$D12,Fluxo!$E:$E,"&lt;&gt;"&amp;"PERMUTANTE"))</f>
        <v>0</v>
      </c>
      <c r="CQ12" s="18">
        <f>IF(CQ$5&gt;$G$4,0,SUMIFS(Fluxo!$O:$O,Fluxo!$U:$U,"&gt;"&amp;CP$5,Fluxo!$U:$U,"&lt;="&amp;CQ$5,Fluxo!$D:$D,$D12,Fluxo!$E:$E,"&lt;&gt;"&amp;"PERMUTANTE"))</f>
        <v>0</v>
      </c>
      <c r="CR12" s="18">
        <f>IF(CR$5&gt;$G$4,0,SUMIFS(Fluxo!$O:$O,Fluxo!$U:$U,"&gt;"&amp;CQ$5,Fluxo!$U:$U,"&lt;="&amp;CR$5,Fluxo!$D:$D,$D12,Fluxo!$E:$E,"&lt;&gt;"&amp;"PERMUTANTE"))</f>
        <v>0</v>
      </c>
      <c r="CS12" s="18">
        <f>IF(CS$5&gt;$G$4,0,SUMIFS(Fluxo!$O:$O,Fluxo!$U:$U,"&gt;"&amp;CR$5,Fluxo!$U:$U,"&lt;="&amp;CS$5,Fluxo!$D:$D,$D12,Fluxo!$E:$E,"&lt;&gt;"&amp;"PERMUTANTE"))</f>
        <v>0</v>
      </c>
      <c r="CT12" s="18">
        <f>IF(CT$5&gt;$G$4,0,SUMIFS(Fluxo!$O:$O,Fluxo!$U:$U,"&gt;"&amp;CS$5,Fluxo!$U:$U,"&lt;="&amp;CT$5,Fluxo!$D:$D,$D12,Fluxo!$E:$E,"&lt;&gt;"&amp;"PERMUTANTE"))</f>
        <v>0</v>
      </c>
      <c r="CU12" s="18">
        <f>IF(CU$5&gt;$G$4,0,SUMIFS(Fluxo!$O:$O,Fluxo!$U:$U,"&gt;"&amp;CT$5,Fluxo!$U:$U,"&lt;="&amp;CU$5,Fluxo!$D:$D,$D12,Fluxo!$E:$E,"&lt;&gt;"&amp;"PERMUTANTE"))</f>
        <v>0</v>
      </c>
      <c r="CV12" s="18">
        <f>IF(CV$5&gt;$G$4,0,SUMIFS(Fluxo!$O:$O,Fluxo!$U:$U,"&gt;"&amp;CU$5,Fluxo!$U:$U,"&lt;="&amp;CV$5,Fluxo!$D:$D,$D12,Fluxo!$E:$E,"&lt;&gt;"&amp;"PERMUTANTE"))</f>
        <v>0</v>
      </c>
      <c r="CW12" s="18">
        <f>IF(CW$5&gt;$G$4,0,SUMIFS(Fluxo!$O:$O,Fluxo!$U:$U,"&gt;"&amp;CV$5,Fluxo!$U:$U,"&lt;="&amp;CW$5,Fluxo!$D:$D,$D12,Fluxo!$E:$E,"&lt;&gt;"&amp;"PERMUTANTE"))</f>
        <v>0</v>
      </c>
      <c r="CX12" s="18">
        <f>IF(CX$5&gt;$G$4,0,SUMIFS(Fluxo!$O:$O,Fluxo!$U:$U,"&gt;"&amp;CW$5,Fluxo!$U:$U,"&lt;="&amp;CX$5,Fluxo!$D:$D,$D12,Fluxo!$E:$E,"&lt;&gt;"&amp;"PERMUTANTE"))</f>
        <v>0</v>
      </c>
      <c r="CY12" s="18">
        <f>IF(CY$5&gt;$G$4,0,SUMIFS(Fluxo!$O:$O,Fluxo!$U:$U,"&gt;"&amp;CX$5,Fluxo!$U:$U,"&lt;="&amp;CY$5,Fluxo!$D:$D,$D12,Fluxo!$E:$E,"&lt;&gt;"&amp;"PERMUTANTE"))</f>
        <v>0</v>
      </c>
      <c r="CZ12" s="18">
        <f>IF(CZ$5&gt;$G$4,0,SUMIFS(Fluxo!$O:$O,Fluxo!$U:$U,"&gt;"&amp;CY$5,Fluxo!$U:$U,"&lt;="&amp;CZ$5,Fluxo!$D:$D,$D12,Fluxo!$E:$E,"&lt;&gt;"&amp;"PERMUTANTE"))</f>
        <v>0</v>
      </c>
      <c r="DA12" s="18">
        <f>IF(DA$5&gt;$G$4,0,SUMIFS(Fluxo!$O:$O,Fluxo!$U:$U,"&gt;"&amp;CZ$5,Fluxo!$U:$U,"&lt;="&amp;DA$5,Fluxo!$D:$D,$D12,Fluxo!$E:$E,"&lt;&gt;"&amp;"PERMUTANTE"))</f>
        <v>0</v>
      </c>
      <c r="DB12" s="18">
        <f>IF(DB$5&gt;$G$4,0,SUMIFS(Fluxo!$O:$O,Fluxo!$U:$U,"&gt;"&amp;DA$5,Fluxo!$U:$U,"&lt;="&amp;DB$5,Fluxo!$D:$D,$D12,Fluxo!$E:$E,"&lt;&gt;"&amp;"PERMUTANTE"))</f>
        <v>0</v>
      </c>
      <c r="DC12" s="18">
        <f>IF(DC$5&gt;$G$4,0,SUMIFS(Fluxo!$O:$O,Fluxo!$U:$U,"&gt;"&amp;DB$5,Fluxo!$U:$U,"&lt;="&amp;DC$5,Fluxo!$D:$D,$D12,Fluxo!$E:$E,"&lt;&gt;"&amp;"PERMUTANTE"))</f>
        <v>0</v>
      </c>
      <c r="DD12" s="18">
        <f>IF(DD$5&gt;$G$4,0,SUMIFS(Fluxo!$O:$O,Fluxo!$U:$U,"&gt;"&amp;DC$5,Fluxo!$U:$U,"&lt;="&amp;DD$5,Fluxo!$D:$D,$D12,Fluxo!$E:$E,"&lt;&gt;"&amp;"PERMUTANTE"))</f>
        <v>0</v>
      </c>
      <c r="DE12" s="18">
        <f>IF(DE$5&gt;$G$4,0,SUMIFS(Fluxo!$O:$O,Fluxo!$U:$U,"&gt;"&amp;DD$5,Fluxo!$U:$U,"&lt;="&amp;DE$5,Fluxo!$D:$D,$D12,Fluxo!$E:$E,"&lt;&gt;"&amp;"PERMUTANTE"))</f>
        <v>0</v>
      </c>
      <c r="DF12" s="18">
        <f>IF(DF$5&gt;$G$4,0,SUMIFS(Fluxo!$O:$O,Fluxo!$U:$U,"&gt;"&amp;DE$5,Fluxo!$U:$U,"&lt;="&amp;DF$5,Fluxo!$D:$D,$D12,Fluxo!$E:$E,"&lt;&gt;"&amp;"PERMUTANTE"))</f>
        <v>0</v>
      </c>
      <c r="DG12" s="18">
        <f>IF(DG$5&gt;$G$4,0,SUMIFS(Fluxo!$O:$O,Fluxo!$U:$U,"&gt;"&amp;DF$5,Fluxo!$U:$U,"&lt;="&amp;DG$5,Fluxo!$D:$D,$D12,Fluxo!$E:$E,"&lt;&gt;"&amp;"PERMUTANTE"))</f>
        <v>0</v>
      </c>
      <c r="DH12" s="18">
        <f>IF(DH$5&gt;$G$4,0,SUMIFS(Fluxo!$O:$O,Fluxo!$U:$U,"&gt;"&amp;DG$5,Fluxo!$U:$U,"&lt;="&amp;DH$5,Fluxo!$D:$D,$D12,Fluxo!$E:$E,"&lt;&gt;"&amp;"PERMUTANTE"))</f>
        <v>0</v>
      </c>
      <c r="DI12" s="18">
        <f>IF(DI$5&gt;$G$4,0,SUMIFS(Fluxo!$O:$O,Fluxo!$U:$U,"&gt;"&amp;DH$5,Fluxo!$U:$U,"&lt;="&amp;DI$5,Fluxo!$D:$D,$D12,Fluxo!$E:$E,"&lt;&gt;"&amp;"PERMUTANTE"))</f>
        <v>0</v>
      </c>
      <c r="DJ12" s="18">
        <f>IF(DJ$5&gt;$G$4,0,SUMIFS(Fluxo!$O:$O,Fluxo!$U:$U,"&gt;"&amp;DI$5,Fluxo!$U:$U,"&lt;="&amp;DJ$5,Fluxo!$D:$D,$D12,Fluxo!$E:$E,"&lt;&gt;"&amp;"PERMUTANTE"))</f>
        <v>0</v>
      </c>
      <c r="DK12" s="18">
        <f>IF(DK$5&gt;$G$4,0,SUMIFS(Fluxo!$O:$O,Fluxo!$U:$U,"&gt;"&amp;DJ$5,Fluxo!$U:$U,"&lt;="&amp;DK$5,Fluxo!$D:$D,$D12,Fluxo!$E:$E,"&lt;&gt;"&amp;"PERMUTANTE"))</f>
        <v>0</v>
      </c>
      <c r="DL12" s="18">
        <f>IF(DL$5&gt;$G$4,0,SUMIFS(Fluxo!$O:$O,Fluxo!$U:$U,"&gt;"&amp;DK$5,Fluxo!$U:$U,"&lt;="&amp;DL$5,Fluxo!$D:$D,$D12,Fluxo!$E:$E,"&lt;&gt;"&amp;"PERMUTANTE"))</f>
        <v>0</v>
      </c>
      <c r="DM12" s="18">
        <f>IF(DM$5&gt;$G$4,0,SUMIFS(Fluxo!$O:$O,Fluxo!$U:$U,"&gt;"&amp;DL$5,Fluxo!$U:$U,"&lt;="&amp;DM$5,Fluxo!$D:$D,$D12,Fluxo!$E:$E,"&lt;&gt;"&amp;"PERMUTANTE"))</f>
        <v>0</v>
      </c>
      <c r="DN12" s="18">
        <f>IF(DN$5&gt;$G$4,0,SUMIFS(Fluxo!$O:$O,Fluxo!$U:$U,"&gt;"&amp;DM$5,Fluxo!$U:$U,"&lt;="&amp;DN$5,Fluxo!$D:$D,$D12,Fluxo!$E:$E,"&lt;&gt;"&amp;"PERMUTANTE"))</f>
        <v>0</v>
      </c>
      <c r="DO12" s="18">
        <f>IF(DO$5&gt;$G$4,0,SUMIFS(Fluxo!$O:$O,Fluxo!$U:$U,"&gt;"&amp;DN$5,Fluxo!$U:$U,"&lt;="&amp;DO$5,Fluxo!$D:$D,$D12,Fluxo!$E:$E,"&lt;&gt;"&amp;"PERMUTANTE"))</f>
        <v>0</v>
      </c>
      <c r="DP12" s="18">
        <f>IF(DP$5&gt;$G$4,0,SUMIFS(Fluxo!$O:$O,Fluxo!$U:$U,"&gt;"&amp;DO$5,Fluxo!$U:$U,"&lt;="&amp;DP$5,Fluxo!$D:$D,$D12,Fluxo!$E:$E,"&lt;&gt;"&amp;"PERMUTANTE"))</f>
        <v>0</v>
      </c>
      <c r="DQ12" s="18">
        <f>IF(DQ$5&gt;$G$4,0,SUMIFS(Fluxo!$O:$O,Fluxo!$U:$U,"&gt;"&amp;DP$5,Fluxo!$U:$U,"&lt;="&amp;DQ$5,Fluxo!$D:$D,$D12,Fluxo!$E:$E,"&lt;&gt;"&amp;"PERMUTANTE"))</f>
        <v>0</v>
      </c>
      <c r="DR12" s="18">
        <f>IF(DR$5&gt;$G$4,0,SUMIFS(Fluxo!$O:$O,Fluxo!$U:$U,"&gt;"&amp;DQ$5,Fluxo!$U:$U,"&lt;="&amp;DR$5,Fluxo!$D:$D,$D12,Fluxo!$E:$E,"&lt;&gt;"&amp;"PERMUTANTE"))</f>
        <v>0</v>
      </c>
      <c r="DS12" s="18">
        <f>IF(DS$5&gt;$G$4,0,SUMIFS(Fluxo!$O:$O,Fluxo!$U:$U,"&gt;"&amp;DR$5,Fluxo!$U:$U,"&lt;="&amp;DS$5,Fluxo!$D:$D,$D12,Fluxo!$E:$E,"&lt;&gt;"&amp;"PERMUTANTE"))</f>
        <v>0</v>
      </c>
      <c r="DT12" s="18">
        <f>IF(DT$5&gt;$G$4,0,SUMIFS(Fluxo!$O:$O,Fluxo!$U:$U,"&gt;"&amp;DS$5,Fluxo!$U:$U,"&lt;="&amp;DT$5,Fluxo!$D:$D,$D12,Fluxo!$E:$E,"&lt;&gt;"&amp;"PERMUTANTE"))</f>
        <v>0</v>
      </c>
      <c r="DU12" s="18">
        <f>IF(DU$5&gt;$G$4,0,SUMIFS(Fluxo!$O:$O,Fluxo!$U:$U,"&gt;"&amp;DT$5,Fluxo!$U:$U,"&lt;="&amp;DU$5,Fluxo!$D:$D,$D12,Fluxo!$E:$E,"&lt;&gt;"&amp;"PERMUTANTE"))</f>
        <v>0</v>
      </c>
      <c r="DV12" s="18">
        <f>IF(DV$5&gt;$G$4,0,SUMIFS(Fluxo!$O:$O,Fluxo!$U:$U,"&gt;"&amp;DU$5,Fluxo!$U:$U,"&lt;="&amp;DV$5,Fluxo!$D:$D,$D12,Fluxo!$E:$E,"&lt;&gt;"&amp;"PERMUTANTE"))</f>
        <v>0</v>
      </c>
      <c r="DW12" s="18">
        <f>IF(DW$5&gt;$G$4,0,SUMIFS(Fluxo!$O:$O,Fluxo!$U:$U,"&gt;"&amp;DV$5,Fluxo!$U:$U,"&lt;="&amp;DW$5,Fluxo!$D:$D,$D12,Fluxo!$E:$E,"&lt;&gt;"&amp;"PERMUTANTE"))</f>
        <v>0</v>
      </c>
      <c r="DX12" s="18">
        <f>IF(DX$5&gt;$G$4,0,SUMIFS(Fluxo!$O:$O,Fluxo!$U:$U,"&gt;"&amp;DW$5,Fluxo!$U:$U,"&lt;="&amp;DX$5,Fluxo!$D:$D,$D12,Fluxo!$E:$E,"&lt;&gt;"&amp;"PERMUTANTE"))</f>
        <v>0</v>
      </c>
      <c r="DY12" s="18">
        <f>IF(DY$5&gt;$G$4,0,SUMIFS(Fluxo!$O:$O,Fluxo!$U:$U,"&gt;"&amp;DX$5,Fluxo!$U:$U,"&lt;="&amp;DY$5,Fluxo!$D:$D,$D12,Fluxo!$E:$E,"&lt;&gt;"&amp;"PERMUTANTE"))</f>
        <v>0</v>
      </c>
      <c r="DZ12" s="18">
        <f>IF(DZ$5&gt;$G$4,0,SUMIFS(Fluxo!$O:$O,Fluxo!$U:$U,"&gt;"&amp;DY$5,Fluxo!$U:$U,"&lt;="&amp;DZ$5,Fluxo!$D:$D,$D12,Fluxo!$E:$E,"&lt;&gt;"&amp;"PERMUTANTE"))</f>
        <v>0</v>
      </c>
      <c r="EA12" s="18">
        <f>IF(EA$5&gt;$G$4,0,SUMIFS(Fluxo!$O:$O,Fluxo!$U:$U,"&gt;"&amp;DZ$5,Fluxo!$U:$U,"&lt;="&amp;EA$5,Fluxo!$D:$D,$D12,Fluxo!$E:$E,"&lt;&gt;"&amp;"PERMUTANTE"))</f>
        <v>0</v>
      </c>
      <c r="EB12" s="18">
        <f>IF(EB$5&gt;$G$4,0,SUMIFS(Fluxo!$O:$O,Fluxo!$U:$U,"&gt;"&amp;EA$5,Fluxo!$U:$U,"&lt;="&amp;EB$5,Fluxo!$D:$D,$D12,Fluxo!$E:$E,"&lt;&gt;"&amp;"PERMUTANTE"))</f>
        <v>0</v>
      </c>
      <c r="EC12" s="18">
        <f>IF(EC$5&gt;$G$4,0,SUMIFS(Fluxo!$O:$O,Fluxo!$U:$U,"&gt;"&amp;EB$5,Fluxo!$U:$U,"&lt;="&amp;EC$5,Fluxo!$D:$D,$D12,Fluxo!$E:$E,"&lt;&gt;"&amp;"PERMUTANTE"))</f>
        <v>0</v>
      </c>
      <c r="ED12" s="18">
        <f>IF(ED$5&gt;$G$4,0,SUMIFS(Fluxo!$O:$O,Fluxo!$U:$U,"&gt;"&amp;EC$5,Fluxo!$U:$U,"&lt;="&amp;ED$5,Fluxo!$D:$D,$D12,Fluxo!$E:$E,"&lt;&gt;"&amp;"PERMUTANTE"))</f>
        <v>0</v>
      </c>
      <c r="EE12" s="18">
        <f>IF(EE$5&gt;$G$4,0,SUMIFS(Fluxo!$O:$O,Fluxo!$U:$U,"&gt;"&amp;ED$5,Fluxo!$U:$U,"&lt;="&amp;EE$5,Fluxo!$D:$D,$D12,Fluxo!$E:$E,"&lt;&gt;"&amp;"PERMUTANTE"))</f>
        <v>0</v>
      </c>
      <c r="EF12" s="18">
        <f>IF(EF$5&gt;$G$4,0,SUMIFS(Fluxo!$O:$O,Fluxo!$U:$U,"&gt;"&amp;EE$5,Fluxo!$U:$U,"&lt;="&amp;EF$5,Fluxo!$D:$D,$D12,Fluxo!$E:$E,"&lt;&gt;"&amp;"PERMUTANTE"))</f>
        <v>0</v>
      </c>
      <c r="EG12" s="18">
        <f>IF(EG$5&gt;$G$4,0,SUMIFS(Fluxo!$O:$O,Fluxo!$U:$U,"&gt;"&amp;EF$5,Fluxo!$U:$U,"&lt;="&amp;EG$5,Fluxo!$D:$D,$D12,Fluxo!$E:$E,"&lt;&gt;"&amp;"PERMUTANTE"))</f>
        <v>0</v>
      </c>
      <c r="EH12" s="18">
        <f>IF(EH$5&gt;$G$4,0,SUMIFS(Fluxo!$O:$O,Fluxo!$U:$U,"&gt;"&amp;EG$5,Fluxo!$U:$U,"&lt;="&amp;EH$5,Fluxo!$D:$D,$D12,Fluxo!$E:$E,"&lt;&gt;"&amp;"PERMUTANTE"))</f>
        <v>0</v>
      </c>
      <c r="EI12" s="18">
        <f>IF(EI$5&gt;$G$4,0,SUMIFS(Fluxo!$O:$O,Fluxo!$U:$U,"&gt;"&amp;EH$5,Fluxo!$U:$U,"&lt;="&amp;EI$5,Fluxo!$D:$D,$D12,Fluxo!$E:$E,"&lt;&gt;"&amp;"PERMUTANTE"))</f>
        <v>0</v>
      </c>
      <c r="EJ12" s="18">
        <f>IF(EJ$5&gt;$G$4,0,SUMIFS(Fluxo!$O:$O,Fluxo!$U:$U,"&gt;"&amp;EI$5,Fluxo!$U:$U,"&lt;="&amp;EJ$5,Fluxo!$D:$D,$D12,Fluxo!$E:$E,"&lt;&gt;"&amp;"PERMUTANTE"))</f>
        <v>0</v>
      </c>
      <c r="EK12" s="18">
        <f>IF(EK$5&gt;$G$4,0,SUMIFS(Fluxo!$O:$O,Fluxo!$U:$U,"&gt;"&amp;EJ$5,Fluxo!$U:$U,"&lt;="&amp;EK$5,Fluxo!$D:$D,$D12,Fluxo!$E:$E,"&lt;&gt;"&amp;"PERMUTANTE"))</f>
        <v>0</v>
      </c>
      <c r="EL12" s="18">
        <f>IF(EL$5&gt;$G$4,0,SUMIFS(Fluxo!$O:$O,Fluxo!$U:$U,"&gt;"&amp;EK$5,Fluxo!$U:$U,"&lt;="&amp;EL$5,Fluxo!$D:$D,$D12,Fluxo!$E:$E,"&lt;&gt;"&amp;"PERMUTANTE"))</f>
        <v>0</v>
      </c>
      <c r="EM12" s="18">
        <f>IF(EM$5&gt;$G$4,0,SUMIFS(Fluxo!$O:$O,Fluxo!$U:$U,"&gt;"&amp;EL$5,Fluxo!$U:$U,"&lt;="&amp;EM$5,Fluxo!$D:$D,$D12,Fluxo!$E:$E,"&lt;&gt;"&amp;"PERMUTANTE"))</f>
        <v>0</v>
      </c>
      <c r="EN12" s="18">
        <f>IF(EN$5&gt;$G$4,0,SUMIFS(Fluxo!$O:$O,Fluxo!$U:$U,"&gt;"&amp;EM$5,Fluxo!$U:$U,"&lt;="&amp;EN$5,Fluxo!$D:$D,$D12,Fluxo!$E:$E,"&lt;&gt;"&amp;"PERMUTANTE"))</f>
        <v>0</v>
      </c>
      <c r="EO12" s="18">
        <f>IF(EO$5&gt;$G$4,0,SUMIFS(Fluxo!$O:$O,Fluxo!$U:$U,"&gt;"&amp;EN$5,Fluxo!$U:$U,"&lt;="&amp;EO$5,Fluxo!$D:$D,$D12,Fluxo!$E:$E,"&lt;&gt;"&amp;"PERMUTANTE"))</f>
        <v>0</v>
      </c>
      <c r="EP12" s="18">
        <f>IF(EP$5&gt;$G$4,0,SUMIFS(Fluxo!$O:$O,Fluxo!$U:$U,"&gt;"&amp;EO$5,Fluxo!$U:$U,"&lt;="&amp;EP$5,Fluxo!$D:$D,$D12,Fluxo!$E:$E,"&lt;&gt;"&amp;"PERMUTANTE"))</f>
        <v>0</v>
      </c>
      <c r="EQ12" s="18">
        <f>IF(EQ$5&gt;$G$4,0,SUMIFS(Fluxo!$O:$O,Fluxo!$U:$U,"&gt;"&amp;EP$5,Fluxo!$U:$U,"&lt;="&amp;EQ$5,Fluxo!$D:$D,$D12,Fluxo!$E:$E,"&lt;&gt;"&amp;"PERMUTANTE"))</f>
        <v>0</v>
      </c>
      <c r="ER12" s="18">
        <f>IF(ER$5&gt;$G$4,0,SUMIFS(Fluxo!$O:$O,Fluxo!$U:$U,"&gt;"&amp;EQ$5,Fluxo!$U:$U,"&lt;="&amp;ER$5,Fluxo!$D:$D,$D12,Fluxo!$E:$E,"&lt;&gt;"&amp;"PERMUTANTE"))</f>
        <v>0</v>
      </c>
      <c r="ES12" s="18">
        <f>IF(ES$5&gt;$G$4,0,SUMIFS(Fluxo!$O:$O,Fluxo!$U:$U,"&gt;"&amp;ER$5,Fluxo!$U:$U,"&lt;="&amp;ES$5,Fluxo!$D:$D,$D12,Fluxo!$E:$E,"&lt;&gt;"&amp;"PERMUTANTE"))</f>
        <v>0</v>
      </c>
      <c r="ET12" s="18">
        <f>IF(ET$5&gt;$G$4,0,SUMIFS(Fluxo!$O:$O,Fluxo!$U:$U,"&gt;"&amp;ES$5,Fluxo!$U:$U,"&lt;="&amp;ET$5,Fluxo!$D:$D,$D12,Fluxo!$E:$E,"&lt;&gt;"&amp;"PERMUTANTE"))</f>
        <v>0</v>
      </c>
      <c r="EU12" s="18">
        <f>IF(EU$5&gt;$G$4,0,SUMIFS(Fluxo!$O:$O,Fluxo!$U:$U,"&gt;"&amp;ET$5,Fluxo!$U:$U,"&lt;="&amp;EU$5,Fluxo!$D:$D,$D12,Fluxo!$E:$E,"&lt;&gt;"&amp;"PERMUTANTE"))</f>
        <v>0</v>
      </c>
      <c r="EV12" s="18">
        <f>IF(EV$5&gt;$G$4,0,SUMIFS(Fluxo!$O:$O,Fluxo!$U:$U,"&gt;"&amp;EU$5,Fluxo!$U:$U,"&lt;="&amp;EV$5,Fluxo!$D:$D,$D12,Fluxo!$E:$E,"&lt;&gt;"&amp;"PERMUTANTE"))</f>
        <v>0</v>
      </c>
      <c r="EW12" s="18">
        <f>IF(EW$5&gt;$G$4,0,SUMIFS(Fluxo!$O:$O,Fluxo!$U:$U,"&gt;"&amp;EV$5,Fluxo!$U:$U,"&lt;="&amp;EW$5,Fluxo!$D:$D,$D12,Fluxo!$E:$E,"&lt;&gt;"&amp;"PERMUTANTE"))</f>
        <v>0</v>
      </c>
      <c r="EX12" s="18">
        <f>IF(EX$5&gt;$G$4,0,SUMIFS(Fluxo!$O:$O,Fluxo!$U:$U,"&gt;"&amp;EW$5,Fluxo!$U:$U,"&lt;="&amp;EX$5,Fluxo!$D:$D,$D12,Fluxo!$E:$E,"&lt;&gt;"&amp;"PERMUTANTE"))</f>
        <v>0</v>
      </c>
      <c r="EY12" s="18">
        <f>IF(EY$5&gt;$G$4,0,SUMIFS(Fluxo!$O:$O,Fluxo!$U:$U,"&gt;"&amp;EX$5,Fluxo!$U:$U,"&lt;="&amp;EY$5,Fluxo!$D:$D,$D12,Fluxo!$E:$E,"&lt;&gt;"&amp;"PERMUTANTE"))</f>
        <v>0</v>
      </c>
      <c r="EZ12" s="18">
        <f>IF(EZ$5&gt;$G$4,0,SUMIFS(Fluxo!$O:$O,Fluxo!$U:$U,"&gt;"&amp;EY$5,Fluxo!$U:$U,"&lt;="&amp;EZ$5,Fluxo!$D:$D,$D12,Fluxo!$E:$E,"&lt;&gt;"&amp;"PERMUTANTE"))</f>
        <v>0</v>
      </c>
      <c r="FA12" s="18">
        <f>IF(FA$5&gt;$G$4,0,SUMIFS(Fluxo!$O:$O,Fluxo!$U:$U,"&gt;"&amp;EZ$5,Fluxo!$U:$U,"&lt;="&amp;FA$5,Fluxo!$D:$D,$D12,Fluxo!$E:$E,"&lt;&gt;"&amp;"PERMUTANTE"))</f>
        <v>0</v>
      </c>
      <c r="FB12" s="18">
        <f>IF(FB$5&gt;$G$4,0,SUMIFS(Fluxo!$O:$O,Fluxo!$U:$U,"&gt;"&amp;FA$5,Fluxo!$U:$U,"&lt;="&amp;FB$5,Fluxo!$D:$D,$D12,Fluxo!$E:$E,"&lt;&gt;"&amp;"PERMUTANTE"))</f>
        <v>0</v>
      </c>
      <c r="FC12" s="18">
        <f>IF(FC$5&gt;$G$4,0,SUMIFS(Fluxo!$O:$O,Fluxo!$U:$U,"&gt;"&amp;FB$5,Fluxo!$U:$U,"&lt;="&amp;FC$5,Fluxo!$D:$D,$D12,Fluxo!$E:$E,"&lt;&gt;"&amp;"PERMUTANTE"))</f>
        <v>0</v>
      </c>
      <c r="FD12" s="18">
        <f>IF(FD$5&gt;$G$4,0,SUMIFS(Fluxo!$O:$O,Fluxo!$U:$U,"&gt;"&amp;FC$5,Fluxo!$U:$U,"&lt;="&amp;FD$5,Fluxo!$D:$D,$D12,Fluxo!$E:$E,"&lt;&gt;"&amp;"PERMUTANTE"))</f>
        <v>0</v>
      </c>
      <c r="FE12" s="18">
        <f>IF(FE$5&gt;$G$4,0,SUMIFS(Fluxo!$O:$O,Fluxo!$U:$U,"&gt;"&amp;FD$5,Fluxo!$U:$U,"&lt;="&amp;FE$5,Fluxo!$D:$D,$D12,Fluxo!$E:$E,"&lt;&gt;"&amp;"PERMUTANTE"))</f>
        <v>0</v>
      </c>
      <c r="FF12" s="18">
        <f>IF(FF$5&gt;$G$4,0,SUMIFS(Fluxo!$O:$O,Fluxo!$U:$U,"&gt;"&amp;FE$5,Fluxo!$U:$U,"&lt;="&amp;FF$5,Fluxo!$D:$D,$D12,Fluxo!$E:$E,"&lt;&gt;"&amp;"PERMUTANTE"))</f>
        <v>0</v>
      </c>
      <c r="FG12" s="18">
        <f>IF(FG$5&gt;$G$4,0,SUMIFS(Fluxo!$O:$O,Fluxo!$U:$U,"&gt;"&amp;FF$5,Fluxo!$U:$U,"&lt;="&amp;FG$5,Fluxo!$D:$D,$D12,Fluxo!$E:$E,"&lt;&gt;"&amp;"PERMUTANTE"))</f>
        <v>0</v>
      </c>
      <c r="FH12" s="18">
        <f>IF(FH$5&gt;$G$4,0,SUMIFS(Fluxo!$O:$O,Fluxo!$U:$U,"&gt;"&amp;FG$5,Fluxo!$U:$U,"&lt;="&amp;FH$5,Fluxo!$D:$D,$D12,Fluxo!$E:$E,"&lt;&gt;"&amp;"PERMUTANTE"))</f>
        <v>0</v>
      </c>
      <c r="FI12" s="18">
        <f>IF(FI$5&gt;$G$4,0,SUMIFS(Fluxo!$O:$O,Fluxo!$U:$U,"&gt;"&amp;FH$5,Fluxo!$U:$U,"&lt;="&amp;FI$5,Fluxo!$D:$D,$D12,Fluxo!$E:$E,"&lt;&gt;"&amp;"PERMUTANTE"))</f>
        <v>0</v>
      </c>
      <c r="FJ12" s="18">
        <f>IF(FJ$5&gt;$G$4,0,SUMIFS(Fluxo!$O:$O,Fluxo!$U:$U,"&gt;"&amp;FI$5,Fluxo!$U:$U,"&lt;="&amp;FJ$5,Fluxo!$D:$D,$D12,Fluxo!$E:$E,"&lt;&gt;"&amp;"PERMUTANTE"))</f>
        <v>0</v>
      </c>
      <c r="FK12" s="18">
        <f>IF(FK$5&gt;$G$4,0,SUMIFS(Fluxo!$O:$O,Fluxo!$U:$U,"&gt;"&amp;FJ$5,Fluxo!$U:$U,"&lt;="&amp;FK$5,Fluxo!$D:$D,$D12,Fluxo!$E:$E,"&lt;&gt;"&amp;"PERMUTANTE"))</f>
        <v>0</v>
      </c>
      <c r="FL12" s="18">
        <f>IF(FL$5&gt;$G$4,0,SUMIFS(Fluxo!$O:$O,Fluxo!$U:$U,"&gt;"&amp;FK$5,Fluxo!$U:$U,"&lt;="&amp;FL$5,Fluxo!$D:$D,$D12,Fluxo!$E:$E,"&lt;&gt;"&amp;"PERMUTANTE"))</f>
        <v>0</v>
      </c>
      <c r="FM12" s="18">
        <f>IF(FM$5&gt;$G$4,0,SUMIFS(Fluxo!$O:$O,Fluxo!$U:$U,"&gt;"&amp;FL$5,Fluxo!$U:$U,"&lt;="&amp;FM$5,Fluxo!$D:$D,$D12,Fluxo!$E:$E,"&lt;&gt;"&amp;"PERMUTANTE"))</f>
        <v>0</v>
      </c>
      <c r="FN12" s="18">
        <f>IF(FN$5&gt;$G$4,0,SUMIFS(Fluxo!$O:$O,Fluxo!$U:$U,"&gt;"&amp;FM$5,Fluxo!$U:$U,"&lt;="&amp;FN$5,Fluxo!$D:$D,$D12,Fluxo!$E:$E,"&lt;&gt;"&amp;"PERMUTANTE"))</f>
        <v>0</v>
      </c>
      <c r="FO12" s="18">
        <f>IF(FO$5&gt;$G$4,0,SUMIFS(Fluxo!$O:$O,Fluxo!$U:$U,"&gt;"&amp;FN$5,Fluxo!$U:$U,"&lt;="&amp;FO$5,Fluxo!$D:$D,$D12,Fluxo!$E:$E,"&lt;&gt;"&amp;"PERMUTANTE"))</f>
        <v>0</v>
      </c>
      <c r="FP12" s="18">
        <f>IF(FP$5&gt;$G$4,0,SUMIFS(Fluxo!$O:$O,Fluxo!$U:$U,"&gt;"&amp;FO$5,Fluxo!$U:$U,"&lt;="&amp;FP$5,Fluxo!$D:$D,$D12,Fluxo!$E:$E,"&lt;&gt;"&amp;"PERMUTANTE"))</f>
        <v>0</v>
      </c>
      <c r="FQ12" s="18">
        <f>IF(FQ$5&gt;$G$4,0,SUMIFS(Fluxo!$O:$O,Fluxo!$U:$U,"&gt;"&amp;FP$5,Fluxo!$U:$U,"&lt;="&amp;FQ$5,Fluxo!$D:$D,$D12,Fluxo!$E:$E,"&lt;&gt;"&amp;"PERMUTANTE"))</f>
        <v>0</v>
      </c>
      <c r="FR12" s="18">
        <f>IF(FR$5&gt;$G$4,0,SUMIFS(Fluxo!$O:$O,Fluxo!$U:$U,"&gt;"&amp;FQ$5,Fluxo!$U:$U,"&lt;="&amp;FR$5,Fluxo!$D:$D,$D12,Fluxo!$E:$E,"&lt;&gt;"&amp;"PERMUTANTE"))</f>
        <v>0</v>
      </c>
      <c r="FS12" s="18">
        <f>IF(FS$5&gt;$G$4,0,SUMIFS(Fluxo!$O:$O,Fluxo!$U:$U,"&gt;"&amp;FR$5,Fluxo!$U:$U,"&lt;="&amp;FS$5,Fluxo!$D:$D,$D12,Fluxo!$E:$E,"&lt;&gt;"&amp;"PERMUTANTE"))</f>
        <v>0</v>
      </c>
      <c r="FT12" s="18">
        <f>IF(FT$5&gt;$G$4,0,SUMIFS(Fluxo!$O:$O,Fluxo!$U:$U,"&gt;"&amp;FS$5,Fluxo!$U:$U,"&lt;="&amp;FT$5,Fluxo!$D:$D,$D12,Fluxo!$E:$E,"&lt;&gt;"&amp;"PERMUTANTE"))</f>
        <v>0</v>
      </c>
      <c r="FU12" s="18">
        <f>IF(FU$5&gt;$G$4,0,SUMIFS(Fluxo!$O:$O,Fluxo!$U:$U,"&gt;"&amp;FT$5,Fluxo!$U:$U,"&lt;="&amp;FU$5,Fluxo!$D:$D,$D12,Fluxo!$E:$E,"&lt;&gt;"&amp;"PERMUTANTE"))</f>
        <v>0</v>
      </c>
      <c r="FV12" s="18">
        <f>IF(FV$5&gt;$G$4,0,SUMIFS(Fluxo!$O:$O,Fluxo!$U:$U,"&gt;"&amp;FU$5,Fluxo!$U:$U,"&lt;="&amp;FV$5,Fluxo!$D:$D,$D12,Fluxo!$E:$E,"&lt;&gt;"&amp;"PERMUTANTE"))</f>
        <v>0</v>
      </c>
      <c r="FW12" s="18">
        <f>IF(FW$5&gt;$G$4,0,SUMIFS(Fluxo!$O:$O,Fluxo!$U:$U,"&gt;"&amp;FV$5,Fluxo!$U:$U,"&lt;="&amp;FW$5,Fluxo!$D:$D,$D12,Fluxo!$E:$E,"&lt;&gt;"&amp;"PERMUTANTE"))</f>
        <v>0</v>
      </c>
      <c r="FX12" s="18">
        <f>IF(FX$5&gt;$G$4,0,SUMIFS(Fluxo!$O:$O,Fluxo!$U:$U,"&gt;"&amp;FW$5,Fluxo!$U:$U,"&lt;="&amp;FX$5,Fluxo!$D:$D,$D12,Fluxo!$E:$E,"&lt;&gt;"&amp;"PERMUTANTE"))</f>
        <v>0</v>
      </c>
      <c r="FY12" s="18">
        <f>IF(FY$5&gt;$G$4,0,SUMIFS(Fluxo!$O:$O,Fluxo!$U:$U,"&gt;"&amp;FX$5,Fluxo!$U:$U,"&lt;="&amp;FY$5,Fluxo!$D:$D,$D12,Fluxo!$E:$E,"&lt;&gt;"&amp;"PERMUTANTE"))</f>
        <v>0</v>
      </c>
      <c r="FZ12" s="18">
        <f>IF(FZ$5&gt;$G$4,0,SUMIFS(Fluxo!$O:$O,Fluxo!$U:$U,"&gt;"&amp;FY$5,Fluxo!$U:$U,"&lt;="&amp;FZ$5,Fluxo!$D:$D,$D12,Fluxo!$E:$E,"&lt;&gt;"&amp;"PERMUTANTE"))</f>
        <v>0</v>
      </c>
      <c r="GA12" s="18">
        <f>IF(GA$5&gt;$G$4,0,SUMIFS(Fluxo!$O:$O,Fluxo!$U:$U,"&gt;"&amp;FZ$5,Fluxo!$U:$U,"&lt;="&amp;GA$5,Fluxo!$D:$D,$D12,Fluxo!$E:$E,"&lt;&gt;"&amp;"PERMUTANTE"))</f>
        <v>0</v>
      </c>
      <c r="GB12" s="18">
        <f>IF(GB$5&gt;$G$4,0,SUMIFS(Fluxo!$O:$O,Fluxo!$U:$U,"&gt;"&amp;GA$5,Fluxo!$U:$U,"&lt;="&amp;GB$5,Fluxo!$D:$D,$D12,Fluxo!$E:$E,"&lt;&gt;"&amp;"PERMUTANTE"))</f>
        <v>0</v>
      </c>
      <c r="GC12" s="18">
        <f>IF(GC$5&gt;$G$4,0,SUMIFS(Fluxo!$O:$O,Fluxo!$U:$U,"&gt;"&amp;GB$5,Fluxo!$U:$U,"&lt;="&amp;GC$5,Fluxo!$D:$D,$D12,Fluxo!$E:$E,"&lt;&gt;"&amp;"PERMUTANTE"))</f>
        <v>0</v>
      </c>
      <c r="GD12" s="18">
        <f>IF(GD$5&gt;$G$4,0,SUMIFS(Fluxo!$O:$O,Fluxo!$U:$U,"&gt;"&amp;GC$5,Fluxo!$U:$U,"&lt;="&amp;GD$5,Fluxo!$D:$D,$D12,Fluxo!$E:$E,"&lt;&gt;"&amp;"PERMUTANTE"))</f>
        <v>0</v>
      </c>
      <c r="GE12" s="18">
        <f>IF(GE$5&gt;$G$4,0,SUMIFS(Fluxo!$O:$O,Fluxo!$U:$U,"&gt;"&amp;GD$5,Fluxo!$U:$U,"&lt;="&amp;GE$5,Fluxo!$D:$D,$D12,Fluxo!$E:$E,"&lt;&gt;"&amp;"PERMUTANTE"))</f>
        <v>0</v>
      </c>
      <c r="GF12" s="18">
        <f>IF(GF$5&gt;$G$4,0,SUMIFS(Fluxo!$O:$O,Fluxo!$U:$U,"&gt;"&amp;GE$5,Fluxo!$U:$U,"&lt;="&amp;GF$5,Fluxo!$D:$D,$D12,Fluxo!$E:$E,"&lt;&gt;"&amp;"PERMUTANTE"))</f>
        <v>0</v>
      </c>
      <c r="GG12" s="18">
        <f>IF(GG$5&gt;$G$4,0,SUMIFS(Fluxo!$O:$O,Fluxo!$U:$U,"&gt;"&amp;GF$5,Fluxo!$U:$U,"&lt;="&amp;GG$5,Fluxo!$D:$D,$D12,Fluxo!$E:$E,"&lt;&gt;"&amp;"PERMUTANTE"))</f>
        <v>0</v>
      </c>
      <c r="GH12" s="18">
        <f>IF(GH$5&gt;$G$4,0,SUMIFS(Fluxo!$O:$O,Fluxo!$U:$U,"&gt;"&amp;GG$5,Fluxo!$U:$U,"&lt;="&amp;GH$5,Fluxo!$D:$D,$D12,Fluxo!$E:$E,"&lt;&gt;"&amp;"PERMUTANTE"))</f>
        <v>0</v>
      </c>
      <c r="GI12" s="18">
        <f>IF(GI$5&gt;$G$4,0,SUMIFS(Fluxo!$O:$O,Fluxo!$U:$U,"&gt;"&amp;GH$5,Fluxo!$U:$U,"&lt;="&amp;GI$5,Fluxo!$D:$D,$D12,Fluxo!$E:$E,"&lt;&gt;"&amp;"PERMUTANTE"))</f>
        <v>0</v>
      </c>
      <c r="GJ12" s="18">
        <f>IF(GJ$5&gt;$G$4,0,SUMIFS(Fluxo!$O:$O,Fluxo!$U:$U,"&gt;"&amp;GI$5,Fluxo!$U:$U,"&lt;="&amp;GJ$5,Fluxo!$D:$D,$D12,Fluxo!$E:$E,"&lt;&gt;"&amp;"PERMUTANTE"))</f>
        <v>0</v>
      </c>
      <c r="GK12" s="18">
        <f>IF(GK$5&gt;$G$4,0,SUMIFS(Fluxo!$O:$O,Fluxo!$U:$U,"&gt;"&amp;GJ$5,Fluxo!$U:$U,"&lt;="&amp;GK$5,Fluxo!$D:$D,$D12,Fluxo!$E:$E,"&lt;&gt;"&amp;"PERMUTANTE"))</f>
        <v>0</v>
      </c>
      <c r="GL12" s="18">
        <f>IF(GL$5&gt;$G$4,0,SUMIFS(Fluxo!$O:$O,Fluxo!$U:$U,"&gt;"&amp;GK$5,Fluxo!$U:$U,"&lt;="&amp;GL$5,Fluxo!$D:$D,$D12,Fluxo!$E:$E,"&lt;&gt;"&amp;"PERMUTANTE"))</f>
        <v>0</v>
      </c>
      <c r="GM12" s="18">
        <f>IF(GM$5&gt;$G$4,0,SUMIFS(Fluxo!$O:$O,Fluxo!$U:$U,"&gt;"&amp;GL$5,Fluxo!$U:$U,"&lt;="&amp;GM$5,Fluxo!$D:$D,$D12,Fluxo!$E:$E,"&lt;&gt;"&amp;"PERMUTANTE"))</f>
        <v>0</v>
      </c>
      <c r="GN12" s="18">
        <f>IF(GN$5&gt;$G$4,0,SUMIFS(Fluxo!$O:$O,Fluxo!$U:$U,"&gt;"&amp;GM$5,Fluxo!$U:$U,"&lt;="&amp;GN$5,Fluxo!$D:$D,$D12,Fluxo!$E:$E,"&lt;&gt;"&amp;"PERMUTANTE"))</f>
        <v>0</v>
      </c>
      <c r="GO12" s="18">
        <f>IF(GO$5&gt;$G$4,0,SUMIFS(Fluxo!$O:$O,Fluxo!$U:$U,"&gt;"&amp;GN$5,Fluxo!$U:$U,"&lt;="&amp;GO$5,Fluxo!$D:$D,$D12,Fluxo!$E:$E,"&lt;&gt;"&amp;"PERMUTANTE"))</f>
        <v>0</v>
      </c>
      <c r="GP12" s="18">
        <f>IF(GP$5&gt;$G$4,0,SUMIFS(Fluxo!$O:$O,Fluxo!$U:$U,"&gt;"&amp;GO$5,Fluxo!$U:$U,"&lt;="&amp;GP$5,Fluxo!$D:$D,$D12,Fluxo!$E:$E,"&lt;&gt;"&amp;"PERMUTANTE"))</f>
        <v>0</v>
      </c>
      <c r="GQ12" s="18">
        <f>IF(GQ$5&gt;$G$4,0,SUMIFS(Fluxo!$O:$O,Fluxo!$U:$U,"&gt;"&amp;GP$5,Fluxo!$U:$U,"&lt;="&amp;GQ$5,Fluxo!$D:$D,$D12,Fluxo!$E:$E,"&lt;&gt;"&amp;"PERMUTANTE"))</f>
        <v>0</v>
      </c>
      <c r="GR12" s="18">
        <f>IF(GR$5&gt;$G$4,0,SUMIFS(Fluxo!$O:$O,Fluxo!$U:$U,"&gt;"&amp;GQ$5,Fluxo!$U:$U,"&lt;="&amp;GR$5,Fluxo!$D:$D,$D12,Fluxo!$E:$E,"&lt;&gt;"&amp;"PERMUTANTE"))</f>
        <v>0</v>
      </c>
      <c r="GS12" s="18">
        <f>IF(GS$5&gt;$G$4,0,SUMIFS(Fluxo!$O:$O,Fluxo!$U:$U,"&gt;"&amp;GR$5,Fluxo!$U:$U,"&lt;="&amp;GS$5,Fluxo!$D:$D,$D12,Fluxo!$E:$E,"&lt;&gt;"&amp;"PERMUTANTE"))</f>
        <v>0</v>
      </c>
      <c r="GT12" s="18">
        <f>IF(GT$5&gt;$G$4,0,SUMIFS(Fluxo!$O:$O,Fluxo!$U:$U,"&gt;"&amp;GS$5,Fluxo!$U:$U,"&lt;="&amp;GT$5,Fluxo!$D:$D,$D12,Fluxo!$E:$E,"&lt;&gt;"&amp;"PERMUTANTE"))</f>
        <v>0</v>
      </c>
      <c r="GU12" s="18">
        <f>IF(GU$5&gt;$G$4,0,SUMIFS(Fluxo!$O:$O,Fluxo!$U:$U,"&gt;"&amp;GT$5,Fluxo!$U:$U,"&lt;="&amp;GU$5,Fluxo!$D:$D,$D12,Fluxo!$E:$E,"&lt;&gt;"&amp;"PERMUTANTE"))</f>
        <v>0</v>
      </c>
      <c r="GV12" s="18">
        <f>IF(GV$5&gt;$G$4,0,SUMIFS(Fluxo!$O:$O,Fluxo!$U:$U,"&gt;"&amp;GU$5,Fluxo!$U:$U,"&lt;="&amp;GV$5,Fluxo!$D:$D,$D12,Fluxo!$E:$E,"&lt;&gt;"&amp;"PERMUTANTE"))</f>
        <v>0</v>
      </c>
      <c r="GW12" s="18">
        <f>IF(GW$5&gt;$G$4,0,SUMIFS(Fluxo!$O:$O,Fluxo!$U:$U,"&gt;"&amp;GV$5,Fluxo!$U:$U,"&lt;="&amp;GW$5,Fluxo!$D:$D,$D12,Fluxo!$E:$E,"&lt;&gt;"&amp;"PERMUTANTE"))</f>
        <v>0</v>
      </c>
      <c r="GX12" s="18">
        <f>IF(GX$5&gt;$G$4,0,SUMIFS(Fluxo!$O:$O,Fluxo!$U:$U,"&gt;"&amp;GW$5,Fluxo!$U:$U,"&lt;="&amp;GX$5,Fluxo!$D:$D,$D12,Fluxo!$E:$E,"&lt;&gt;"&amp;"PERMUTANTE"))</f>
        <v>0</v>
      </c>
      <c r="GY12" s="18">
        <f>IF(GY$5&gt;$G$4,0,SUMIFS(Fluxo!$O:$O,Fluxo!$U:$U,"&gt;"&amp;GX$5,Fluxo!$U:$U,"&lt;="&amp;GY$5,Fluxo!$D:$D,$D12,Fluxo!$E:$E,"&lt;&gt;"&amp;"PERMUTANTE"))</f>
        <v>0</v>
      </c>
      <c r="GZ12" s="18">
        <f>IF(GZ$5&gt;$G$4,0,SUMIFS(Fluxo!$O:$O,Fluxo!$U:$U,"&gt;"&amp;GY$5,Fluxo!$U:$U,"&lt;="&amp;GZ$5,Fluxo!$D:$D,$D12,Fluxo!$E:$E,"&lt;&gt;"&amp;"PERMUTANTE"))</f>
        <v>0</v>
      </c>
      <c r="HA12" s="18">
        <f>IF(HA$5&gt;$G$4,0,SUMIFS(Fluxo!$O:$O,Fluxo!$U:$U,"&gt;"&amp;GZ$5,Fluxo!$U:$U,"&lt;="&amp;HA$5,Fluxo!$D:$D,$D12,Fluxo!$E:$E,"&lt;&gt;"&amp;"PERMUTANTE"))</f>
        <v>0</v>
      </c>
      <c r="HB12" s="18">
        <f>IF(HB$5&gt;$G$4,0,SUMIFS(Fluxo!$O:$O,Fluxo!$U:$U,"&gt;"&amp;HA$5,Fluxo!$U:$U,"&lt;="&amp;HB$5,Fluxo!$D:$D,$D12,Fluxo!$E:$E,"&lt;&gt;"&amp;"PERMUTANTE"))</f>
        <v>0</v>
      </c>
      <c r="HC12" s="18">
        <f>IF(HC$5&gt;$G$4,0,SUMIFS(Fluxo!$O:$O,Fluxo!$U:$U,"&gt;"&amp;HB$5,Fluxo!$U:$U,"&lt;="&amp;HC$5,Fluxo!$D:$D,$D12,Fluxo!$E:$E,"&lt;&gt;"&amp;"PERMUTANTE"))</f>
        <v>0</v>
      </c>
      <c r="HD12" s="18">
        <f>IF(HD$5&gt;$G$4,0,SUMIFS(Fluxo!$O:$O,Fluxo!$U:$U,"&gt;"&amp;HC$5,Fluxo!$U:$U,"&lt;="&amp;HD$5,Fluxo!$D:$D,$D12,Fluxo!$E:$E,"&lt;&gt;"&amp;"PERMUTANTE"))</f>
        <v>0</v>
      </c>
      <c r="HE12" s="18">
        <f>IF(HE$5&gt;$G$4,0,SUMIFS(Fluxo!$O:$O,Fluxo!$U:$U,"&gt;"&amp;HD$5,Fluxo!$U:$U,"&lt;="&amp;HE$5,Fluxo!$D:$D,$D12,Fluxo!$E:$E,"&lt;&gt;"&amp;"PERMUTANTE"))</f>
        <v>0</v>
      </c>
      <c r="HF12" s="18">
        <f>IF(HF$5&gt;$G$4,0,SUMIFS(Fluxo!$O:$O,Fluxo!$U:$U,"&gt;"&amp;HE$5,Fluxo!$U:$U,"&lt;="&amp;HF$5,Fluxo!$D:$D,$D12,Fluxo!$E:$E,"&lt;&gt;"&amp;"PERMUTANTE"))</f>
        <v>0</v>
      </c>
    </row>
    <row r="13" spans="1:214" s="16" customFormat="1">
      <c r="A13" s="20">
        <f t="shared" si="8"/>
        <v>3</v>
      </c>
      <c r="B13" s="140" t="str">
        <f>'Check Carteira'!C5</f>
        <v>E.1016.99.01.0043</v>
      </c>
      <c r="C13" s="19">
        <v>1</v>
      </c>
      <c r="D13" s="129" t="str">
        <f>'Check Carteira'!F5</f>
        <v>A-0043</v>
      </c>
      <c r="E13" s="21">
        <f>IFERROR(INDEX(Contratos!L:L,MATCH(D13,Contratos!R:R,0)),"")</f>
        <v>45052</v>
      </c>
      <c r="F13" s="139">
        <f>IFERROR(INDEX(Contratos!G:G,MATCH(D13,Contratos!R:R,0)),"")</f>
        <v>687600</v>
      </c>
      <c r="G13" s="83" t="str">
        <f ca="1">IFERROR(XNPV(#REF!,OFFSET(J13,0,MATCH(EOMONTH(E13,0),$J$5:$HF$5,0)-1,1,COUNT($J$5:$HF$5)-MATCH(EOMONTH(E13,0),$J$5:$HF$5,0)+1),OFFSET($J$5,0,MATCH(EOMONTH(E13,0),$J$5:$HF$5,0)-1,1,COUNT($J$5:$HF$5)-MATCH(EOMONTH(E13,0),$J$5:$HF$5,0)+1)),"")</f>
        <v/>
      </c>
      <c r="H13" s="83">
        <f t="shared" ref="H13:H55" si="9">SUM(J13:HF13)</f>
        <v>160993.30000000002</v>
      </c>
      <c r="I13" s="18"/>
      <c r="J13" s="18">
        <f>IF(J$5&gt;$G$4,0,SUMIFS(Fluxo!$O:$O,Fluxo!$U:$U,"&gt;"&amp;I$5,Fluxo!$U:$U,"&lt;="&amp;J$5,Fluxo!$D:$D,$D13))</f>
        <v>0</v>
      </c>
      <c r="K13" s="18">
        <f>IF(K$5&gt;$G$4,0,SUMIFS(Fluxo!$O:$O,Fluxo!$U:$U,"&gt;"&amp;J$5,Fluxo!$U:$U,"&lt;="&amp;K$5,Fluxo!$D:$D,$D13))</f>
        <v>109600</v>
      </c>
      <c r="L13" s="18">
        <f>IF(L$5&gt;$G$4,0,SUMIFS(Fluxo!$O:$O,Fluxo!$U:$U,"&gt;"&amp;K$5,Fluxo!$U:$U,"&lt;="&amp;L$5,Fluxo!$D:$D,$D13))</f>
        <v>2503.58</v>
      </c>
      <c r="M13" s="18">
        <f>IF(M$5&gt;$G$4,0,SUMIFS(Fluxo!$O:$O,Fluxo!$U:$U,"&gt;"&amp;L$5,Fluxo!$U:$U,"&lt;="&amp;M$5,Fluxo!$D:$D,$D13))</f>
        <v>2518.4</v>
      </c>
      <c r="N13" s="18">
        <f>IF(N$5&gt;$G$4,0,SUMIFS(Fluxo!$O:$O,Fluxo!$U:$U,"&gt;"&amp;M$5,Fluxo!$U:$U,"&lt;="&amp;N$5,Fluxo!$D:$D,$D13))</f>
        <v>2536.37</v>
      </c>
      <c r="O13" s="18">
        <f>IF(O$5&gt;$G$4,0,SUMIFS(Fluxo!$O:$O,Fluxo!$U:$U,"&gt;"&amp;N$5,Fluxo!$U:$U,"&lt;="&amp;O$5,Fluxo!$D:$D,$D13))</f>
        <v>5082.08</v>
      </c>
      <c r="P13" s="18">
        <f>IF(P$5&gt;$G$4,0,SUMIFS(Fluxo!$O:$O,Fluxo!$U:$U,"&gt;"&amp;O$5,Fluxo!$U:$U,"&lt;="&amp;P$5,Fluxo!$D:$D,$D13))</f>
        <v>0</v>
      </c>
      <c r="Q13" s="18">
        <f>IF(Q$5&gt;$G$4,0,SUMIFS(Fluxo!$O:$O,Fluxo!$U:$U,"&gt;"&amp;P$5,Fluxo!$U:$U,"&lt;="&amp;Q$5,Fluxo!$D:$D,$D13))</f>
        <v>7655.5599999999995</v>
      </c>
      <c r="R13" s="18">
        <f>IF(R$5&gt;$G$4,0,SUMIFS(Fluxo!$O:$O,Fluxo!$U:$U,"&gt;"&amp;Q$5,Fluxo!$U:$U,"&lt;="&amp;R$5,Fluxo!$D:$D,$D13))</f>
        <v>2556.89</v>
      </c>
      <c r="S13" s="18">
        <f>IF(S$5&gt;$G$4,0,SUMIFS(Fluxo!$O:$O,Fluxo!$U:$U,"&gt;"&amp;R$5,Fluxo!$U:$U,"&lt;="&amp;S$5,Fluxo!$D:$D,$D13,Fluxo!$E:$E,"&lt;&gt;"&amp;"PERMUTANTE"))</f>
        <v>2558.65</v>
      </c>
      <c r="T13" s="18">
        <f>IF(T$5&gt;$G$4,0,SUMIFS(Fluxo!$O:$O,Fluxo!$U:$U,"&gt;"&amp;S$5,Fluxo!$U:$U,"&lt;="&amp;T$5,Fluxo!$D:$D,$D13,Fluxo!$E:$E,"&lt;&gt;"&amp;"PERMUTANTE"))</f>
        <v>2566.4899999999998</v>
      </c>
      <c r="U13" s="18">
        <f>IF(U$5&gt;$G$4,0,SUMIFS(Fluxo!$O:$O,Fluxo!$U:$U,"&gt;"&amp;T$5,Fluxo!$U:$U,"&lt;="&amp;U$5,Fluxo!$D:$D,$D13,Fluxo!$E:$E,"&lt;&gt;"&amp;"PERMUTANTE"))</f>
        <v>2573.42</v>
      </c>
      <c r="V13" s="18">
        <f>IF(V$5&gt;$G$4,0,SUMIFS(Fluxo!$O:$O,Fluxo!$U:$U,"&gt;"&amp;U$5,Fluxo!$U:$U,"&lt;="&amp;V$5,Fluxo!$D:$D,$D13,Fluxo!$E:$E,"&lt;&gt;"&amp;"PERMUTANTE"))</f>
        <v>2576.81</v>
      </c>
      <c r="W13" s="18">
        <f>IF(W$5&gt;$G$4,0,SUMIFS(Fluxo!$O:$O,Fluxo!$U:$U,"&gt;"&amp;V$5,Fluxo!$U:$U,"&lt;="&amp;W$5,Fluxo!$D:$D,$D13,Fluxo!$E:$E,"&lt;&gt;"&amp;"PERMUTANTE"))</f>
        <v>7752.01</v>
      </c>
      <c r="X13" s="18">
        <f>IF(X$5&gt;$G$4,0,SUMIFS(Fluxo!$O:$O,Fluxo!$U:$U,"&gt;"&amp;W$5,Fluxo!$U:$U,"&lt;="&amp;X$5,Fluxo!$D:$D,$D13,Fluxo!$E:$E,"&lt;&gt;"&amp;"PERMUTANTE"))</f>
        <v>2597.33</v>
      </c>
      <c r="Y13" s="18">
        <f>IF(Y$5&gt;$G$4,0,SUMIFS(Fluxo!$O:$O,Fluxo!$U:$U,"&gt;"&amp;X$5,Fluxo!$U:$U,"&lt;="&amp;Y$5,Fluxo!$D:$D,$D13,Fluxo!$E:$E,"&lt;&gt;"&amp;"PERMUTANTE"))</f>
        <v>2619.73</v>
      </c>
      <c r="Z13" s="18">
        <f>IF(Z$5&gt;$G$4,0,SUMIFS(Fluxo!$O:$O,Fluxo!$U:$U,"&gt;"&amp;Y$5,Fluxo!$U:$U,"&lt;="&amp;Z$5,Fluxo!$D:$D,$D13,Fluxo!$E:$E,"&lt;&gt;"&amp;"PERMUTANTE"))</f>
        <v>2638.45</v>
      </c>
      <c r="AA13" s="18">
        <f>IF(AA$5&gt;$G$4,0,SUMIFS(Fluxo!$O:$O,Fluxo!$U:$U,"&gt;"&amp;Z$5,Fluxo!$U:$U,"&lt;="&amp;AA$5,Fluxo!$D:$D,$D13,Fluxo!$E:$E,"&lt;&gt;"&amp;"PERMUTANTE"))</f>
        <v>2657.53</v>
      </c>
      <c r="AB13" s="18">
        <f>IF(AB$5&gt;$G$4,0,SUMIFS(Fluxo!$O:$O,Fluxo!$U:$U,"&gt;"&amp;AA$5,Fluxo!$U:$U,"&lt;="&amp;AB$5,Fluxo!$D:$D,$D13,Fluxo!$E:$E,"&lt;&gt;"&amp;"PERMUTANTE"))</f>
        <v>0</v>
      </c>
      <c r="AC13" s="18">
        <f>IF(AC$5&gt;$G$4,0,SUMIFS(Fluxo!$O:$O,Fluxo!$U:$U,"&gt;"&amp;AB$5,Fluxo!$U:$U,"&lt;="&amp;AC$5,Fluxo!$D:$D,$D13,Fluxo!$E:$E,"&lt;&gt;"&amp;"PERMUTANTE"))</f>
        <v>0</v>
      </c>
      <c r="AD13" s="18">
        <f>IF(AD$5&gt;$G$4,0,SUMIFS(Fluxo!$O:$O,Fluxo!$U:$U,"&gt;"&amp;AC$5,Fluxo!$U:$U,"&lt;="&amp;AD$5,Fluxo!$D:$D,$D13,Fluxo!$E:$E,"&lt;&gt;"&amp;"PERMUTANTE"))</f>
        <v>0</v>
      </c>
      <c r="AE13" s="18">
        <f>IF(AE$5&gt;$G$4,0,SUMIFS(Fluxo!$O:$O,Fluxo!$U:$U,"&gt;"&amp;AD$5,Fluxo!$U:$U,"&lt;="&amp;AE$5,Fluxo!$D:$D,$D13,Fluxo!$E:$E,"&lt;&gt;"&amp;"PERMUTANTE"))</f>
        <v>0</v>
      </c>
      <c r="AF13" s="18">
        <f>IF(AF$5&gt;$G$4,0,SUMIFS(Fluxo!$O:$O,Fluxo!$U:$U,"&gt;"&amp;AE$5,Fluxo!$U:$U,"&lt;="&amp;AF$5,Fluxo!$D:$D,$D13,Fluxo!$E:$E,"&lt;&gt;"&amp;"PERMUTANTE"))</f>
        <v>0</v>
      </c>
      <c r="AG13" s="18">
        <f>IF(AG$5&gt;$G$4,0,SUMIFS(Fluxo!$O:$O,Fluxo!$U:$U,"&gt;"&amp;AF$5,Fluxo!$U:$U,"&lt;="&amp;AG$5,Fluxo!$D:$D,$D13,Fluxo!$E:$E,"&lt;&gt;"&amp;"PERMUTANTE"))</f>
        <v>0</v>
      </c>
      <c r="AH13" s="18">
        <f>IF(AH$5&gt;$G$4,0,SUMIFS(Fluxo!$O:$O,Fluxo!$U:$U,"&gt;"&amp;AG$5,Fluxo!$U:$U,"&lt;="&amp;AH$5,Fluxo!$D:$D,$D13,Fluxo!$E:$E,"&lt;&gt;"&amp;"PERMUTANTE"))</f>
        <v>0</v>
      </c>
      <c r="AI13" s="18">
        <f>IF(AI$5&gt;$G$4,0,SUMIFS(Fluxo!$O:$O,Fluxo!$U:$U,"&gt;"&amp;AH$5,Fluxo!$U:$U,"&lt;="&amp;AI$5,Fluxo!$D:$D,$D13,Fluxo!$E:$E,"&lt;&gt;"&amp;"PERMUTANTE"))</f>
        <v>0</v>
      </c>
      <c r="AJ13" s="18">
        <f>IF(AJ$5&gt;$G$4,0,SUMIFS(Fluxo!$O:$O,Fluxo!$U:$U,"&gt;"&amp;AI$5,Fluxo!$U:$U,"&lt;="&amp;AJ$5,Fluxo!$D:$D,$D13,Fluxo!$E:$E,"&lt;&gt;"&amp;"PERMUTANTE"))</f>
        <v>0</v>
      </c>
      <c r="AK13" s="18">
        <f>IF(AK$5&gt;$G$4,0,SUMIFS(Fluxo!$O:$O,Fluxo!$U:$U,"&gt;"&amp;AJ$5,Fluxo!$U:$U,"&lt;="&amp;AK$5,Fluxo!$D:$D,$D13,Fluxo!$E:$E,"&lt;&gt;"&amp;"PERMUTANTE"))</f>
        <v>0</v>
      </c>
      <c r="AL13" s="18">
        <f>IF(AL$5&gt;$G$4,0,SUMIFS(Fluxo!$O:$O,Fluxo!$U:$U,"&gt;"&amp;AK$5,Fluxo!$U:$U,"&lt;="&amp;AL$5,Fluxo!$D:$D,$D13,Fluxo!$E:$E,"&lt;&gt;"&amp;"PERMUTANTE"))</f>
        <v>0</v>
      </c>
      <c r="AM13" s="18">
        <f>IF(AM$5&gt;$G$4,0,SUMIFS(Fluxo!$O:$O,Fluxo!$U:$U,"&gt;"&amp;AL$5,Fluxo!$U:$U,"&lt;="&amp;AM$5,Fluxo!$D:$D,$D13,Fluxo!$E:$E,"&lt;&gt;"&amp;"PERMUTANTE"))</f>
        <v>0</v>
      </c>
      <c r="AN13" s="18">
        <f>IF(AN$5&gt;$G$4,0,SUMIFS(Fluxo!$O:$O,Fluxo!$U:$U,"&gt;"&amp;AM$5,Fluxo!$U:$U,"&lt;="&amp;AN$5,Fluxo!$D:$D,$D13,Fluxo!$E:$E,"&lt;&gt;"&amp;"PERMUTANTE"))</f>
        <v>0</v>
      </c>
      <c r="AO13" s="18">
        <f>IF(AO$5&gt;$G$4,0,SUMIFS(Fluxo!$O:$O,Fluxo!$U:$U,"&gt;"&amp;AN$5,Fluxo!$U:$U,"&lt;="&amp;AO$5,Fluxo!$D:$D,$D13,Fluxo!$E:$E,"&lt;&gt;"&amp;"PERMUTANTE"))</f>
        <v>0</v>
      </c>
      <c r="AP13" s="18">
        <f>IF(AP$5&gt;$G$4,0,SUMIFS(Fluxo!$O:$O,Fluxo!$U:$U,"&gt;"&amp;AO$5,Fluxo!$U:$U,"&lt;="&amp;AP$5,Fluxo!$D:$D,$D13,Fluxo!$E:$E,"&lt;&gt;"&amp;"PERMUTANTE"))</f>
        <v>0</v>
      </c>
      <c r="AQ13" s="18">
        <f>IF(AQ$5&gt;$G$4,0,SUMIFS(Fluxo!$O:$O,Fluxo!$U:$U,"&gt;"&amp;AP$5,Fluxo!$U:$U,"&lt;="&amp;AQ$5,Fluxo!$D:$D,$D13,Fluxo!$E:$E,"&lt;&gt;"&amp;"PERMUTANTE"))</f>
        <v>0</v>
      </c>
      <c r="AR13" s="18">
        <f>IF(AR$5&gt;$G$4,0,SUMIFS(Fluxo!$O:$O,Fluxo!$U:$U,"&gt;"&amp;AQ$5,Fluxo!$U:$U,"&lt;="&amp;AR$5,Fluxo!$D:$D,$D13,Fluxo!$E:$E,"&lt;&gt;"&amp;"PERMUTANTE"))</f>
        <v>0</v>
      </c>
      <c r="AS13" s="18">
        <f>IF(AS$5&gt;$G$4,0,SUMIFS(Fluxo!$O:$O,Fluxo!$U:$U,"&gt;"&amp;AR$5,Fluxo!$U:$U,"&lt;="&amp;AS$5,Fluxo!$D:$D,$D13,Fluxo!$E:$E,"&lt;&gt;"&amp;"PERMUTANTE"))</f>
        <v>0</v>
      </c>
      <c r="AT13" s="18">
        <f>IF(AT$5&gt;$G$4,0,SUMIFS(Fluxo!$O:$O,Fluxo!$U:$U,"&gt;"&amp;AS$5,Fluxo!$U:$U,"&lt;="&amp;AT$5,Fluxo!$D:$D,$D13,Fluxo!$E:$E,"&lt;&gt;"&amp;"PERMUTANTE"))</f>
        <v>0</v>
      </c>
      <c r="AU13" s="18">
        <f>IF(AU$5&gt;$G$4,0,SUMIFS(Fluxo!$O:$O,Fluxo!$U:$U,"&gt;"&amp;AT$5,Fluxo!$U:$U,"&lt;="&amp;AU$5,Fluxo!$D:$D,$D13,Fluxo!$E:$E,"&lt;&gt;"&amp;"PERMUTANTE"))</f>
        <v>0</v>
      </c>
      <c r="AV13" s="18">
        <f>IF(AV$5&gt;$G$4,0,SUMIFS(Fluxo!$O:$O,Fluxo!$U:$U,"&gt;"&amp;AU$5,Fluxo!$U:$U,"&lt;="&amp;AV$5,Fluxo!$D:$D,$D13,Fluxo!$E:$E,"&lt;&gt;"&amp;"PERMUTANTE"))</f>
        <v>0</v>
      </c>
      <c r="AW13" s="18">
        <f>IF(AW$5&gt;$G$4,0,SUMIFS(Fluxo!$O:$O,Fluxo!$U:$U,"&gt;"&amp;AV$5,Fluxo!$U:$U,"&lt;="&amp;AW$5,Fluxo!$D:$D,$D13,Fluxo!$E:$E,"&lt;&gt;"&amp;"PERMUTANTE"))</f>
        <v>0</v>
      </c>
      <c r="AX13" s="18">
        <f>IF(AX$5&gt;$G$4,0,SUMIFS(Fluxo!$O:$O,Fluxo!$U:$U,"&gt;"&amp;AW$5,Fluxo!$U:$U,"&lt;="&amp;AX$5,Fluxo!$D:$D,$D13,Fluxo!$E:$E,"&lt;&gt;"&amp;"PERMUTANTE"))</f>
        <v>0</v>
      </c>
      <c r="AY13" s="18">
        <f>IF(AY$5&gt;$G$4,0,SUMIFS(Fluxo!$O:$O,Fluxo!$U:$U,"&gt;"&amp;AX$5,Fluxo!$U:$U,"&lt;="&amp;AY$5,Fluxo!$D:$D,$D13,Fluxo!$E:$E,"&lt;&gt;"&amp;"PERMUTANTE"))</f>
        <v>0</v>
      </c>
      <c r="AZ13" s="18">
        <f>IF(AZ$5&gt;$G$4,0,SUMIFS(Fluxo!$O:$O,Fluxo!$U:$U,"&gt;"&amp;AY$5,Fluxo!$U:$U,"&lt;="&amp;AZ$5,Fluxo!$D:$D,$D13,Fluxo!$E:$E,"&lt;&gt;"&amp;"PERMUTANTE"))</f>
        <v>0</v>
      </c>
      <c r="BA13" s="18">
        <f>IF(BA$5&gt;$G$4,0,SUMIFS(Fluxo!$O:$O,Fluxo!$U:$U,"&gt;"&amp;AZ$5,Fluxo!$U:$U,"&lt;="&amp;BA$5,Fluxo!$D:$D,$D13,Fluxo!$E:$E,"&lt;&gt;"&amp;"PERMUTANTE"))</f>
        <v>0</v>
      </c>
      <c r="BB13" s="18">
        <f>IF(BB$5&gt;$G$4,0,SUMIFS(Fluxo!$O:$O,Fluxo!$U:$U,"&gt;"&amp;BA$5,Fluxo!$U:$U,"&lt;="&amp;BB$5,Fluxo!$D:$D,$D13,Fluxo!$E:$E,"&lt;&gt;"&amp;"PERMUTANTE"))</f>
        <v>0</v>
      </c>
      <c r="BC13" s="18">
        <f>IF(BC$5&gt;$G$4,0,SUMIFS(Fluxo!$O:$O,Fluxo!$U:$U,"&gt;"&amp;BB$5,Fluxo!$U:$U,"&lt;="&amp;BC$5,Fluxo!$D:$D,$D13,Fluxo!$E:$E,"&lt;&gt;"&amp;"PERMUTANTE"))</f>
        <v>0</v>
      </c>
      <c r="BD13" s="18">
        <f>IF(BD$5&gt;$G$4,0,SUMIFS(Fluxo!$O:$O,Fluxo!$U:$U,"&gt;"&amp;BC$5,Fluxo!$U:$U,"&lt;="&amp;BD$5,Fluxo!$D:$D,$D13,Fluxo!$E:$E,"&lt;&gt;"&amp;"PERMUTANTE"))</f>
        <v>0</v>
      </c>
      <c r="BE13" s="18">
        <f>IF(BE$5&gt;$G$4,0,SUMIFS(Fluxo!$O:$O,Fluxo!$U:$U,"&gt;"&amp;BD$5,Fluxo!$U:$U,"&lt;="&amp;BE$5,Fluxo!$D:$D,$D13,Fluxo!$E:$E,"&lt;&gt;"&amp;"PERMUTANTE"))</f>
        <v>0</v>
      </c>
      <c r="BF13" s="18">
        <f>IF(BF$5&gt;$G$4,0,SUMIFS(Fluxo!$O:$O,Fluxo!$U:$U,"&gt;"&amp;BE$5,Fluxo!$U:$U,"&lt;="&amp;BF$5,Fluxo!$D:$D,$D13,Fluxo!$E:$E,"&lt;&gt;"&amp;"PERMUTANTE"))</f>
        <v>0</v>
      </c>
      <c r="BG13" s="18">
        <f>IF(BG$5&gt;$G$4,0,SUMIFS(Fluxo!$O:$O,Fluxo!$U:$U,"&gt;"&amp;BF$5,Fluxo!$U:$U,"&lt;="&amp;BG$5,Fluxo!$D:$D,$D13,Fluxo!$E:$E,"&lt;&gt;"&amp;"PERMUTANTE"))</f>
        <v>0</v>
      </c>
      <c r="BH13" s="18">
        <f>IF(BH$5&gt;$G$4,0,SUMIFS(Fluxo!$O:$O,Fluxo!$U:$U,"&gt;"&amp;BG$5,Fluxo!$U:$U,"&lt;="&amp;BH$5,Fluxo!$D:$D,$D13,Fluxo!$E:$E,"&lt;&gt;"&amp;"PERMUTANTE"))</f>
        <v>0</v>
      </c>
      <c r="BI13" s="18">
        <f>IF(BI$5&gt;$G$4,0,SUMIFS(Fluxo!$O:$O,Fluxo!$U:$U,"&gt;"&amp;BH$5,Fluxo!$U:$U,"&lt;="&amp;BI$5,Fluxo!$D:$D,$D13,Fluxo!$E:$E,"&lt;&gt;"&amp;"PERMUTANTE"))</f>
        <v>0</v>
      </c>
      <c r="BJ13" s="18">
        <f>IF(BJ$5&gt;$G$4,0,SUMIFS(Fluxo!$O:$O,Fluxo!$U:$U,"&gt;"&amp;BI$5,Fluxo!$U:$U,"&lt;="&amp;BJ$5,Fluxo!$D:$D,$D13,Fluxo!$E:$E,"&lt;&gt;"&amp;"PERMUTANTE"))</f>
        <v>0</v>
      </c>
      <c r="BK13" s="18">
        <f>IF(BK$5&gt;$G$4,0,SUMIFS(Fluxo!$O:$O,Fluxo!$U:$U,"&gt;"&amp;BJ$5,Fluxo!$U:$U,"&lt;="&amp;BK$5,Fluxo!$D:$D,$D13,Fluxo!$E:$E,"&lt;&gt;"&amp;"PERMUTANTE"))</f>
        <v>0</v>
      </c>
      <c r="BL13" s="18">
        <f>IF(BL$5&gt;$G$4,0,SUMIFS(Fluxo!$O:$O,Fluxo!$U:$U,"&gt;"&amp;BK$5,Fluxo!$U:$U,"&lt;="&amp;BL$5,Fluxo!$D:$D,$D13,Fluxo!$E:$E,"&lt;&gt;"&amp;"PERMUTANTE"))</f>
        <v>0</v>
      </c>
      <c r="BM13" s="18">
        <f>IF(BM$5&gt;$G$4,0,SUMIFS(Fluxo!$O:$O,Fluxo!$U:$U,"&gt;"&amp;BL$5,Fluxo!$U:$U,"&lt;="&amp;BM$5,Fluxo!$D:$D,$D13,Fluxo!$E:$E,"&lt;&gt;"&amp;"PERMUTANTE"))</f>
        <v>0</v>
      </c>
      <c r="BN13" s="18">
        <f>IF(BN$5&gt;$G$4,0,SUMIFS(Fluxo!$O:$O,Fluxo!$U:$U,"&gt;"&amp;BM$5,Fluxo!$U:$U,"&lt;="&amp;BN$5,Fluxo!$D:$D,$D13,Fluxo!$E:$E,"&lt;&gt;"&amp;"PERMUTANTE"))</f>
        <v>0</v>
      </c>
      <c r="BO13" s="18">
        <f>IF(BO$5&gt;$G$4,0,SUMIFS(Fluxo!$O:$O,Fluxo!$U:$U,"&gt;"&amp;BN$5,Fluxo!$U:$U,"&lt;="&amp;BO$5,Fluxo!$D:$D,$D13,Fluxo!$E:$E,"&lt;&gt;"&amp;"PERMUTANTE"))</f>
        <v>0</v>
      </c>
      <c r="BP13" s="18">
        <f>IF(BP$5&gt;$G$4,0,SUMIFS(Fluxo!$O:$O,Fluxo!$U:$U,"&gt;"&amp;BO$5,Fluxo!$U:$U,"&lt;="&amp;BP$5,Fluxo!$D:$D,$D13,Fluxo!$E:$E,"&lt;&gt;"&amp;"PERMUTANTE"))</f>
        <v>0</v>
      </c>
      <c r="BQ13" s="18">
        <f>IF(BQ$5&gt;$G$4,0,SUMIFS(Fluxo!$O:$O,Fluxo!$U:$U,"&gt;"&amp;BP$5,Fluxo!$U:$U,"&lt;="&amp;BQ$5,Fluxo!$D:$D,$D13,Fluxo!$E:$E,"&lt;&gt;"&amp;"PERMUTANTE"))</f>
        <v>0</v>
      </c>
      <c r="BR13" s="18">
        <f>IF(BR$5&gt;$G$4,0,SUMIFS(Fluxo!$O:$O,Fluxo!$U:$U,"&gt;"&amp;BQ$5,Fluxo!$U:$U,"&lt;="&amp;BR$5,Fluxo!$D:$D,$D13,Fluxo!$E:$E,"&lt;&gt;"&amp;"PERMUTANTE"))</f>
        <v>0</v>
      </c>
      <c r="BS13" s="18">
        <f>IF(BS$5&gt;$G$4,0,SUMIFS(Fluxo!$O:$O,Fluxo!$U:$U,"&gt;"&amp;BR$5,Fluxo!$U:$U,"&lt;="&amp;BS$5,Fluxo!$D:$D,$D13,Fluxo!$E:$E,"&lt;&gt;"&amp;"PERMUTANTE"))</f>
        <v>0</v>
      </c>
      <c r="BT13" s="18">
        <f>IF(BT$5&gt;$G$4,0,SUMIFS(Fluxo!$O:$O,Fluxo!$U:$U,"&gt;"&amp;BS$5,Fluxo!$U:$U,"&lt;="&amp;BT$5,Fluxo!$D:$D,$D13,Fluxo!$E:$E,"&lt;&gt;"&amp;"PERMUTANTE"))</f>
        <v>0</v>
      </c>
      <c r="BU13" s="18">
        <f>IF(BU$5&gt;$G$4,0,SUMIFS(Fluxo!$O:$O,Fluxo!$U:$U,"&gt;"&amp;BT$5,Fluxo!$U:$U,"&lt;="&amp;BU$5,Fluxo!$D:$D,$D13,Fluxo!$E:$E,"&lt;&gt;"&amp;"PERMUTANTE"))</f>
        <v>0</v>
      </c>
      <c r="BV13" s="18">
        <f>IF(BV$5&gt;$G$4,0,SUMIFS(Fluxo!$O:$O,Fluxo!$U:$U,"&gt;"&amp;BU$5,Fluxo!$U:$U,"&lt;="&amp;BV$5,Fluxo!$D:$D,$D13,Fluxo!$E:$E,"&lt;&gt;"&amp;"PERMUTANTE"))</f>
        <v>0</v>
      </c>
      <c r="BW13" s="18">
        <f>IF(BW$5&gt;$G$4,0,SUMIFS(Fluxo!$O:$O,Fluxo!$U:$U,"&gt;"&amp;BV$5,Fluxo!$U:$U,"&lt;="&amp;BW$5,Fluxo!$D:$D,$D13,Fluxo!$E:$E,"&lt;&gt;"&amp;"PERMUTANTE"))</f>
        <v>0</v>
      </c>
      <c r="BX13" s="18">
        <f>IF(BX$5&gt;$G$4,0,SUMIFS(Fluxo!$O:$O,Fluxo!$U:$U,"&gt;"&amp;BW$5,Fluxo!$U:$U,"&lt;="&amp;BX$5,Fluxo!$D:$D,$D13,Fluxo!$E:$E,"&lt;&gt;"&amp;"PERMUTANTE"))</f>
        <v>0</v>
      </c>
      <c r="BY13" s="18">
        <f>IF(BY$5&gt;$G$4,0,SUMIFS(Fluxo!$O:$O,Fluxo!$U:$U,"&gt;"&amp;BX$5,Fluxo!$U:$U,"&lt;="&amp;BY$5,Fluxo!$D:$D,$D13,Fluxo!$E:$E,"&lt;&gt;"&amp;"PERMUTANTE"))</f>
        <v>0</v>
      </c>
      <c r="BZ13" s="18">
        <f>IF(BZ$5&gt;$G$4,0,SUMIFS(Fluxo!$O:$O,Fluxo!$U:$U,"&gt;"&amp;BY$5,Fluxo!$U:$U,"&lt;="&amp;BZ$5,Fluxo!$D:$D,$D13,Fluxo!$E:$E,"&lt;&gt;"&amp;"PERMUTANTE"))</f>
        <v>0</v>
      </c>
      <c r="CA13" s="18">
        <f>IF(CA$5&gt;$G$4,0,SUMIFS(Fluxo!$O:$O,Fluxo!$U:$U,"&gt;"&amp;BZ$5,Fluxo!$U:$U,"&lt;="&amp;CA$5,Fluxo!$D:$D,$D13,Fluxo!$E:$E,"&lt;&gt;"&amp;"PERMUTANTE"))</f>
        <v>0</v>
      </c>
      <c r="CB13" s="18">
        <f>IF(CB$5&gt;$G$4,0,SUMIFS(Fluxo!$O:$O,Fluxo!$U:$U,"&gt;"&amp;CA$5,Fluxo!$U:$U,"&lt;="&amp;CB$5,Fluxo!$D:$D,$D13,Fluxo!$E:$E,"&lt;&gt;"&amp;"PERMUTANTE"))</f>
        <v>0</v>
      </c>
      <c r="CC13" s="18">
        <f>IF(CC$5&gt;$G$4,0,SUMIFS(Fluxo!$O:$O,Fluxo!$U:$U,"&gt;"&amp;CB$5,Fluxo!$U:$U,"&lt;="&amp;CC$5,Fluxo!$D:$D,$D13,Fluxo!$E:$E,"&lt;&gt;"&amp;"PERMUTANTE"))</f>
        <v>0</v>
      </c>
      <c r="CD13" s="18">
        <f>IF(CD$5&gt;$G$4,0,SUMIFS(Fluxo!$O:$O,Fluxo!$U:$U,"&gt;"&amp;CC$5,Fluxo!$U:$U,"&lt;="&amp;CD$5,Fluxo!$D:$D,$D13,Fluxo!$E:$E,"&lt;&gt;"&amp;"PERMUTANTE"))</f>
        <v>0</v>
      </c>
      <c r="CE13" s="18">
        <f>IF(CE$5&gt;$G$4,0,SUMIFS(Fluxo!$O:$O,Fluxo!$U:$U,"&gt;"&amp;CD$5,Fluxo!$U:$U,"&lt;="&amp;CE$5,Fluxo!$D:$D,$D13,Fluxo!$E:$E,"&lt;&gt;"&amp;"PERMUTANTE"))</f>
        <v>0</v>
      </c>
      <c r="CF13" s="18">
        <f>IF(CF$5&gt;$G$4,0,SUMIFS(Fluxo!$O:$O,Fluxo!$U:$U,"&gt;"&amp;CE$5,Fluxo!$U:$U,"&lt;="&amp;CF$5,Fluxo!$D:$D,$D13,Fluxo!$E:$E,"&lt;&gt;"&amp;"PERMUTANTE"))</f>
        <v>0</v>
      </c>
      <c r="CG13" s="18">
        <f>IF(CG$5&gt;$G$4,0,SUMIFS(Fluxo!$O:$O,Fluxo!$U:$U,"&gt;"&amp;CF$5,Fluxo!$U:$U,"&lt;="&amp;CG$5,Fluxo!$D:$D,$D13,Fluxo!$E:$E,"&lt;&gt;"&amp;"PERMUTANTE"))</f>
        <v>0</v>
      </c>
      <c r="CH13" s="18">
        <f>IF(CH$5&gt;$G$4,0,SUMIFS(Fluxo!$O:$O,Fluxo!$U:$U,"&gt;"&amp;CG$5,Fluxo!$U:$U,"&lt;="&amp;CH$5,Fluxo!$D:$D,$D13,Fluxo!$E:$E,"&lt;&gt;"&amp;"PERMUTANTE"))</f>
        <v>0</v>
      </c>
      <c r="CI13" s="18">
        <f>IF(CI$5&gt;$G$4,0,SUMIFS(Fluxo!$O:$O,Fluxo!$U:$U,"&gt;"&amp;CH$5,Fluxo!$U:$U,"&lt;="&amp;CI$5,Fluxo!$D:$D,$D13,Fluxo!$E:$E,"&lt;&gt;"&amp;"PERMUTANTE"))</f>
        <v>0</v>
      </c>
      <c r="CJ13" s="18">
        <f>IF(CJ$5&gt;$G$4,0,SUMIFS(Fluxo!$O:$O,Fluxo!$U:$U,"&gt;"&amp;CI$5,Fluxo!$U:$U,"&lt;="&amp;CJ$5,Fluxo!$D:$D,$D13,Fluxo!$E:$E,"&lt;&gt;"&amp;"PERMUTANTE"))</f>
        <v>0</v>
      </c>
      <c r="CK13" s="18">
        <f>IF(CK$5&gt;$G$4,0,SUMIFS(Fluxo!$O:$O,Fluxo!$U:$U,"&gt;"&amp;CJ$5,Fluxo!$U:$U,"&lt;="&amp;CK$5,Fluxo!$D:$D,$D13,Fluxo!$E:$E,"&lt;&gt;"&amp;"PERMUTANTE"))</f>
        <v>0</v>
      </c>
      <c r="CL13" s="18">
        <f>IF(CL$5&gt;$G$4,0,SUMIFS(Fluxo!$O:$O,Fluxo!$U:$U,"&gt;"&amp;CK$5,Fluxo!$U:$U,"&lt;="&amp;CL$5,Fluxo!$D:$D,$D13,Fluxo!$E:$E,"&lt;&gt;"&amp;"PERMUTANTE"))</f>
        <v>0</v>
      </c>
      <c r="CM13" s="18">
        <f>IF(CM$5&gt;$G$4,0,SUMIFS(Fluxo!$O:$O,Fluxo!$U:$U,"&gt;"&amp;CL$5,Fluxo!$U:$U,"&lt;="&amp;CM$5,Fluxo!$D:$D,$D13,Fluxo!$E:$E,"&lt;&gt;"&amp;"PERMUTANTE"))</f>
        <v>0</v>
      </c>
      <c r="CN13" s="18">
        <f>IF(CN$5&gt;$G$4,0,SUMIFS(Fluxo!$O:$O,Fluxo!$U:$U,"&gt;"&amp;CM$5,Fluxo!$U:$U,"&lt;="&amp;CN$5,Fluxo!$D:$D,$D13,Fluxo!$E:$E,"&lt;&gt;"&amp;"PERMUTANTE"))</f>
        <v>0</v>
      </c>
      <c r="CO13" s="18">
        <f>IF(CO$5&gt;$G$4,0,SUMIFS(Fluxo!$O:$O,Fluxo!$U:$U,"&gt;"&amp;CN$5,Fluxo!$U:$U,"&lt;="&amp;CO$5,Fluxo!$D:$D,$D13,Fluxo!$E:$E,"&lt;&gt;"&amp;"PERMUTANTE"))</f>
        <v>0</v>
      </c>
      <c r="CP13" s="18">
        <f>IF(CP$5&gt;$G$4,0,SUMIFS(Fluxo!$O:$O,Fluxo!$U:$U,"&gt;"&amp;CO$5,Fluxo!$U:$U,"&lt;="&amp;CP$5,Fluxo!$D:$D,$D13,Fluxo!$E:$E,"&lt;&gt;"&amp;"PERMUTANTE"))</f>
        <v>0</v>
      </c>
      <c r="CQ13" s="18">
        <f>IF(CQ$5&gt;$G$4,0,SUMIFS(Fluxo!$O:$O,Fluxo!$U:$U,"&gt;"&amp;CP$5,Fluxo!$U:$U,"&lt;="&amp;CQ$5,Fluxo!$D:$D,$D13,Fluxo!$E:$E,"&lt;&gt;"&amp;"PERMUTANTE"))</f>
        <v>0</v>
      </c>
      <c r="CR13" s="18">
        <f>IF(CR$5&gt;$G$4,0,SUMIFS(Fluxo!$O:$O,Fluxo!$U:$U,"&gt;"&amp;CQ$5,Fluxo!$U:$U,"&lt;="&amp;CR$5,Fluxo!$D:$D,$D13,Fluxo!$E:$E,"&lt;&gt;"&amp;"PERMUTANTE"))</f>
        <v>0</v>
      </c>
      <c r="CS13" s="18">
        <f>IF(CS$5&gt;$G$4,0,SUMIFS(Fluxo!$O:$O,Fluxo!$U:$U,"&gt;"&amp;CR$5,Fluxo!$U:$U,"&lt;="&amp;CS$5,Fluxo!$D:$D,$D13,Fluxo!$E:$E,"&lt;&gt;"&amp;"PERMUTANTE"))</f>
        <v>0</v>
      </c>
      <c r="CT13" s="18">
        <f>IF(CT$5&gt;$G$4,0,SUMIFS(Fluxo!$O:$O,Fluxo!$U:$U,"&gt;"&amp;CS$5,Fluxo!$U:$U,"&lt;="&amp;CT$5,Fluxo!$D:$D,$D13,Fluxo!$E:$E,"&lt;&gt;"&amp;"PERMUTANTE"))</f>
        <v>0</v>
      </c>
      <c r="CU13" s="18">
        <f>IF(CU$5&gt;$G$4,0,SUMIFS(Fluxo!$O:$O,Fluxo!$U:$U,"&gt;"&amp;CT$5,Fluxo!$U:$U,"&lt;="&amp;CU$5,Fluxo!$D:$D,$D13,Fluxo!$E:$E,"&lt;&gt;"&amp;"PERMUTANTE"))</f>
        <v>0</v>
      </c>
      <c r="CV13" s="18">
        <f>IF(CV$5&gt;$G$4,0,SUMIFS(Fluxo!$O:$O,Fluxo!$U:$U,"&gt;"&amp;CU$5,Fluxo!$U:$U,"&lt;="&amp;CV$5,Fluxo!$D:$D,$D13,Fluxo!$E:$E,"&lt;&gt;"&amp;"PERMUTANTE"))</f>
        <v>0</v>
      </c>
      <c r="CW13" s="18">
        <f>IF(CW$5&gt;$G$4,0,SUMIFS(Fluxo!$O:$O,Fluxo!$U:$U,"&gt;"&amp;CV$5,Fluxo!$U:$U,"&lt;="&amp;CW$5,Fluxo!$D:$D,$D13,Fluxo!$E:$E,"&lt;&gt;"&amp;"PERMUTANTE"))</f>
        <v>0</v>
      </c>
      <c r="CX13" s="18">
        <f>IF(CX$5&gt;$G$4,0,SUMIFS(Fluxo!$O:$O,Fluxo!$U:$U,"&gt;"&amp;CW$5,Fluxo!$U:$U,"&lt;="&amp;CX$5,Fluxo!$D:$D,$D13,Fluxo!$E:$E,"&lt;&gt;"&amp;"PERMUTANTE"))</f>
        <v>0</v>
      </c>
      <c r="CY13" s="18">
        <f>IF(CY$5&gt;$G$4,0,SUMIFS(Fluxo!$O:$O,Fluxo!$U:$U,"&gt;"&amp;CX$5,Fluxo!$U:$U,"&lt;="&amp;CY$5,Fluxo!$D:$D,$D13,Fluxo!$E:$E,"&lt;&gt;"&amp;"PERMUTANTE"))</f>
        <v>0</v>
      </c>
      <c r="CZ13" s="18">
        <f>IF(CZ$5&gt;$G$4,0,SUMIFS(Fluxo!$O:$O,Fluxo!$U:$U,"&gt;"&amp;CY$5,Fluxo!$U:$U,"&lt;="&amp;CZ$5,Fluxo!$D:$D,$D13,Fluxo!$E:$E,"&lt;&gt;"&amp;"PERMUTANTE"))</f>
        <v>0</v>
      </c>
      <c r="DA13" s="18">
        <f>IF(DA$5&gt;$G$4,0,SUMIFS(Fluxo!$O:$O,Fluxo!$U:$U,"&gt;"&amp;CZ$5,Fluxo!$U:$U,"&lt;="&amp;DA$5,Fluxo!$D:$D,$D13,Fluxo!$E:$E,"&lt;&gt;"&amp;"PERMUTANTE"))</f>
        <v>0</v>
      </c>
      <c r="DB13" s="18">
        <f>IF(DB$5&gt;$G$4,0,SUMIFS(Fluxo!$O:$O,Fluxo!$U:$U,"&gt;"&amp;DA$5,Fluxo!$U:$U,"&lt;="&amp;DB$5,Fluxo!$D:$D,$D13,Fluxo!$E:$E,"&lt;&gt;"&amp;"PERMUTANTE"))</f>
        <v>0</v>
      </c>
      <c r="DC13" s="18">
        <f>IF(DC$5&gt;$G$4,0,SUMIFS(Fluxo!$O:$O,Fluxo!$U:$U,"&gt;"&amp;DB$5,Fluxo!$U:$U,"&lt;="&amp;DC$5,Fluxo!$D:$D,$D13,Fluxo!$E:$E,"&lt;&gt;"&amp;"PERMUTANTE"))</f>
        <v>0</v>
      </c>
      <c r="DD13" s="18">
        <f>IF(DD$5&gt;$G$4,0,SUMIFS(Fluxo!$O:$O,Fluxo!$U:$U,"&gt;"&amp;DC$5,Fluxo!$U:$U,"&lt;="&amp;DD$5,Fluxo!$D:$D,$D13,Fluxo!$E:$E,"&lt;&gt;"&amp;"PERMUTANTE"))</f>
        <v>0</v>
      </c>
      <c r="DE13" s="18">
        <f>IF(DE$5&gt;$G$4,0,SUMIFS(Fluxo!$O:$O,Fluxo!$U:$U,"&gt;"&amp;DD$5,Fluxo!$U:$U,"&lt;="&amp;DE$5,Fluxo!$D:$D,$D13,Fluxo!$E:$E,"&lt;&gt;"&amp;"PERMUTANTE"))</f>
        <v>0</v>
      </c>
      <c r="DF13" s="18">
        <f>IF(DF$5&gt;$G$4,0,SUMIFS(Fluxo!$O:$O,Fluxo!$U:$U,"&gt;"&amp;DE$5,Fluxo!$U:$U,"&lt;="&amp;DF$5,Fluxo!$D:$D,$D13,Fluxo!$E:$E,"&lt;&gt;"&amp;"PERMUTANTE"))</f>
        <v>0</v>
      </c>
      <c r="DG13" s="18">
        <f>IF(DG$5&gt;$G$4,0,SUMIFS(Fluxo!$O:$O,Fluxo!$U:$U,"&gt;"&amp;DF$5,Fluxo!$U:$U,"&lt;="&amp;DG$5,Fluxo!$D:$D,$D13,Fluxo!$E:$E,"&lt;&gt;"&amp;"PERMUTANTE"))</f>
        <v>0</v>
      </c>
      <c r="DH13" s="18">
        <f>IF(DH$5&gt;$G$4,0,SUMIFS(Fluxo!$O:$O,Fluxo!$U:$U,"&gt;"&amp;DG$5,Fluxo!$U:$U,"&lt;="&amp;DH$5,Fluxo!$D:$D,$D13,Fluxo!$E:$E,"&lt;&gt;"&amp;"PERMUTANTE"))</f>
        <v>0</v>
      </c>
      <c r="DI13" s="18">
        <f>IF(DI$5&gt;$G$4,0,SUMIFS(Fluxo!$O:$O,Fluxo!$U:$U,"&gt;"&amp;DH$5,Fluxo!$U:$U,"&lt;="&amp;DI$5,Fluxo!$D:$D,$D13,Fluxo!$E:$E,"&lt;&gt;"&amp;"PERMUTANTE"))</f>
        <v>0</v>
      </c>
      <c r="DJ13" s="18">
        <f>IF(DJ$5&gt;$G$4,0,SUMIFS(Fluxo!$O:$O,Fluxo!$U:$U,"&gt;"&amp;DI$5,Fluxo!$U:$U,"&lt;="&amp;DJ$5,Fluxo!$D:$D,$D13,Fluxo!$E:$E,"&lt;&gt;"&amp;"PERMUTANTE"))</f>
        <v>0</v>
      </c>
      <c r="DK13" s="18">
        <f>IF(DK$5&gt;$G$4,0,SUMIFS(Fluxo!$O:$O,Fluxo!$U:$U,"&gt;"&amp;DJ$5,Fluxo!$U:$U,"&lt;="&amp;DK$5,Fluxo!$D:$D,$D13,Fluxo!$E:$E,"&lt;&gt;"&amp;"PERMUTANTE"))</f>
        <v>0</v>
      </c>
      <c r="DL13" s="18">
        <f>IF(DL$5&gt;$G$4,0,SUMIFS(Fluxo!$O:$O,Fluxo!$U:$U,"&gt;"&amp;DK$5,Fluxo!$U:$U,"&lt;="&amp;DL$5,Fluxo!$D:$D,$D13,Fluxo!$E:$E,"&lt;&gt;"&amp;"PERMUTANTE"))</f>
        <v>0</v>
      </c>
      <c r="DM13" s="18">
        <f>IF(DM$5&gt;$G$4,0,SUMIFS(Fluxo!$O:$O,Fluxo!$U:$U,"&gt;"&amp;DL$5,Fluxo!$U:$U,"&lt;="&amp;DM$5,Fluxo!$D:$D,$D13,Fluxo!$E:$E,"&lt;&gt;"&amp;"PERMUTANTE"))</f>
        <v>0</v>
      </c>
      <c r="DN13" s="18">
        <f>IF(DN$5&gt;$G$4,0,SUMIFS(Fluxo!$O:$O,Fluxo!$U:$U,"&gt;"&amp;DM$5,Fluxo!$U:$U,"&lt;="&amp;DN$5,Fluxo!$D:$D,$D13,Fluxo!$E:$E,"&lt;&gt;"&amp;"PERMUTANTE"))</f>
        <v>0</v>
      </c>
      <c r="DO13" s="18">
        <f>IF(DO$5&gt;$G$4,0,SUMIFS(Fluxo!$O:$O,Fluxo!$U:$U,"&gt;"&amp;DN$5,Fluxo!$U:$U,"&lt;="&amp;DO$5,Fluxo!$D:$D,$D13,Fluxo!$E:$E,"&lt;&gt;"&amp;"PERMUTANTE"))</f>
        <v>0</v>
      </c>
      <c r="DP13" s="18">
        <f>IF(DP$5&gt;$G$4,0,SUMIFS(Fluxo!$O:$O,Fluxo!$U:$U,"&gt;"&amp;DO$5,Fluxo!$U:$U,"&lt;="&amp;DP$5,Fluxo!$D:$D,$D13,Fluxo!$E:$E,"&lt;&gt;"&amp;"PERMUTANTE"))</f>
        <v>0</v>
      </c>
      <c r="DQ13" s="18">
        <f>IF(DQ$5&gt;$G$4,0,SUMIFS(Fluxo!$O:$O,Fluxo!$U:$U,"&gt;"&amp;DP$5,Fluxo!$U:$U,"&lt;="&amp;DQ$5,Fluxo!$D:$D,$D13,Fluxo!$E:$E,"&lt;&gt;"&amp;"PERMUTANTE"))</f>
        <v>0</v>
      </c>
      <c r="DR13" s="18">
        <f>IF(DR$5&gt;$G$4,0,SUMIFS(Fluxo!$O:$O,Fluxo!$U:$U,"&gt;"&amp;DQ$5,Fluxo!$U:$U,"&lt;="&amp;DR$5,Fluxo!$D:$D,$D13,Fluxo!$E:$E,"&lt;&gt;"&amp;"PERMUTANTE"))</f>
        <v>0</v>
      </c>
      <c r="DS13" s="18">
        <f>IF(DS$5&gt;$G$4,0,SUMIFS(Fluxo!$O:$O,Fluxo!$U:$U,"&gt;"&amp;DR$5,Fluxo!$U:$U,"&lt;="&amp;DS$5,Fluxo!$D:$D,$D13,Fluxo!$E:$E,"&lt;&gt;"&amp;"PERMUTANTE"))</f>
        <v>0</v>
      </c>
      <c r="DT13" s="18">
        <f>IF(DT$5&gt;$G$4,0,SUMIFS(Fluxo!$O:$O,Fluxo!$U:$U,"&gt;"&amp;DS$5,Fluxo!$U:$U,"&lt;="&amp;DT$5,Fluxo!$D:$D,$D13,Fluxo!$E:$E,"&lt;&gt;"&amp;"PERMUTANTE"))</f>
        <v>0</v>
      </c>
      <c r="DU13" s="18">
        <f>IF(DU$5&gt;$G$4,0,SUMIFS(Fluxo!$O:$O,Fluxo!$U:$U,"&gt;"&amp;DT$5,Fluxo!$U:$U,"&lt;="&amp;DU$5,Fluxo!$D:$D,$D13,Fluxo!$E:$E,"&lt;&gt;"&amp;"PERMUTANTE"))</f>
        <v>0</v>
      </c>
      <c r="DV13" s="18">
        <f>IF(DV$5&gt;$G$4,0,SUMIFS(Fluxo!$O:$O,Fluxo!$U:$U,"&gt;"&amp;DU$5,Fluxo!$U:$U,"&lt;="&amp;DV$5,Fluxo!$D:$D,$D13,Fluxo!$E:$E,"&lt;&gt;"&amp;"PERMUTANTE"))</f>
        <v>0</v>
      </c>
      <c r="DW13" s="18">
        <f>IF(DW$5&gt;$G$4,0,SUMIFS(Fluxo!$O:$O,Fluxo!$U:$U,"&gt;"&amp;DV$5,Fluxo!$U:$U,"&lt;="&amp;DW$5,Fluxo!$D:$D,$D13,Fluxo!$E:$E,"&lt;&gt;"&amp;"PERMUTANTE"))</f>
        <v>0</v>
      </c>
      <c r="DX13" s="18">
        <f>IF(DX$5&gt;$G$4,0,SUMIFS(Fluxo!$O:$O,Fluxo!$U:$U,"&gt;"&amp;DW$5,Fluxo!$U:$U,"&lt;="&amp;DX$5,Fluxo!$D:$D,$D13,Fluxo!$E:$E,"&lt;&gt;"&amp;"PERMUTANTE"))</f>
        <v>0</v>
      </c>
      <c r="DY13" s="18">
        <f>IF(DY$5&gt;$G$4,0,SUMIFS(Fluxo!$O:$O,Fluxo!$U:$U,"&gt;"&amp;DX$5,Fluxo!$U:$U,"&lt;="&amp;DY$5,Fluxo!$D:$D,$D13,Fluxo!$E:$E,"&lt;&gt;"&amp;"PERMUTANTE"))</f>
        <v>0</v>
      </c>
      <c r="DZ13" s="18">
        <f>IF(DZ$5&gt;$G$4,0,SUMIFS(Fluxo!$O:$O,Fluxo!$U:$U,"&gt;"&amp;DY$5,Fluxo!$U:$U,"&lt;="&amp;DZ$5,Fluxo!$D:$D,$D13,Fluxo!$E:$E,"&lt;&gt;"&amp;"PERMUTANTE"))</f>
        <v>0</v>
      </c>
      <c r="EA13" s="18">
        <f>IF(EA$5&gt;$G$4,0,SUMIFS(Fluxo!$O:$O,Fluxo!$U:$U,"&gt;"&amp;DZ$5,Fluxo!$U:$U,"&lt;="&amp;EA$5,Fluxo!$D:$D,$D13,Fluxo!$E:$E,"&lt;&gt;"&amp;"PERMUTANTE"))</f>
        <v>0</v>
      </c>
      <c r="EB13" s="18">
        <f>IF(EB$5&gt;$G$4,0,SUMIFS(Fluxo!$O:$O,Fluxo!$U:$U,"&gt;"&amp;EA$5,Fluxo!$U:$U,"&lt;="&amp;EB$5,Fluxo!$D:$D,$D13,Fluxo!$E:$E,"&lt;&gt;"&amp;"PERMUTANTE"))</f>
        <v>0</v>
      </c>
      <c r="EC13" s="18">
        <f>IF(EC$5&gt;$G$4,0,SUMIFS(Fluxo!$O:$O,Fluxo!$U:$U,"&gt;"&amp;EB$5,Fluxo!$U:$U,"&lt;="&amp;EC$5,Fluxo!$D:$D,$D13,Fluxo!$E:$E,"&lt;&gt;"&amp;"PERMUTANTE"))</f>
        <v>0</v>
      </c>
      <c r="ED13" s="18">
        <f>IF(ED$5&gt;$G$4,0,SUMIFS(Fluxo!$O:$O,Fluxo!$U:$U,"&gt;"&amp;EC$5,Fluxo!$U:$U,"&lt;="&amp;ED$5,Fluxo!$D:$D,$D13,Fluxo!$E:$E,"&lt;&gt;"&amp;"PERMUTANTE"))</f>
        <v>0</v>
      </c>
      <c r="EE13" s="18">
        <f>IF(EE$5&gt;$G$4,0,SUMIFS(Fluxo!$O:$O,Fluxo!$U:$U,"&gt;"&amp;ED$5,Fluxo!$U:$U,"&lt;="&amp;EE$5,Fluxo!$D:$D,$D13,Fluxo!$E:$E,"&lt;&gt;"&amp;"PERMUTANTE"))</f>
        <v>0</v>
      </c>
      <c r="EF13" s="18">
        <f>IF(EF$5&gt;$G$4,0,SUMIFS(Fluxo!$O:$O,Fluxo!$U:$U,"&gt;"&amp;EE$5,Fluxo!$U:$U,"&lt;="&amp;EF$5,Fluxo!$D:$D,$D13,Fluxo!$E:$E,"&lt;&gt;"&amp;"PERMUTANTE"))</f>
        <v>0</v>
      </c>
      <c r="EG13" s="18">
        <f>IF(EG$5&gt;$G$4,0,SUMIFS(Fluxo!$O:$O,Fluxo!$U:$U,"&gt;"&amp;EF$5,Fluxo!$U:$U,"&lt;="&amp;EG$5,Fluxo!$D:$D,$D13,Fluxo!$E:$E,"&lt;&gt;"&amp;"PERMUTANTE"))</f>
        <v>0</v>
      </c>
      <c r="EH13" s="18">
        <f>IF(EH$5&gt;$G$4,0,SUMIFS(Fluxo!$O:$O,Fluxo!$U:$U,"&gt;"&amp;EG$5,Fluxo!$U:$U,"&lt;="&amp;EH$5,Fluxo!$D:$D,$D13,Fluxo!$E:$E,"&lt;&gt;"&amp;"PERMUTANTE"))</f>
        <v>0</v>
      </c>
      <c r="EI13" s="18">
        <f>IF(EI$5&gt;$G$4,0,SUMIFS(Fluxo!$O:$O,Fluxo!$U:$U,"&gt;"&amp;EH$5,Fluxo!$U:$U,"&lt;="&amp;EI$5,Fluxo!$D:$D,$D13,Fluxo!$E:$E,"&lt;&gt;"&amp;"PERMUTANTE"))</f>
        <v>0</v>
      </c>
      <c r="EJ13" s="18">
        <f>IF(EJ$5&gt;$G$4,0,SUMIFS(Fluxo!$O:$O,Fluxo!$U:$U,"&gt;"&amp;EI$5,Fluxo!$U:$U,"&lt;="&amp;EJ$5,Fluxo!$D:$D,$D13,Fluxo!$E:$E,"&lt;&gt;"&amp;"PERMUTANTE"))</f>
        <v>0</v>
      </c>
      <c r="EK13" s="18">
        <f>IF(EK$5&gt;$G$4,0,SUMIFS(Fluxo!$O:$O,Fluxo!$U:$U,"&gt;"&amp;EJ$5,Fluxo!$U:$U,"&lt;="&amp;EK$5,Fluxo!$D:$D,$D13,Fluxo!$E:$E,"&lt;&gt;"&amp;"PERMUTANTE"))</f>
        <v>0</v>
      </c>
      <c r="EL13" s="18">
        <f>IF(EL$5&gt;$G$4,0,SUMIFS(Fluxo!$O:$O,Fluxo!$U:$U,"&gt;"&amp;EK$5,Fluxo!$U:$U,"&lt;="&amp;EL$5,Fluxo!$D:$D,$D13,Fluxo!$E:$E,"&lt;&gt;"&amp;"PERMUTANTE"))</f>
        <v>0</v>
      </c>
      <c r="EM13" s="18">
        <f>IF(EM$5&gt;$G$4,0,SUMIFS(Fluxo!$O:$O,Fluxo!$U:$U,"&gt;"&amp;EL$5,Fluxo!$U:$U,"&lt;="&amp;EM$5,Fluxo!$D:$D,$D13,Fluxo!$E:$E,"&lt;&gt;"&amp;"PERMUTANTE"))</f>
        <v>0</v>
      </c>
      <c r="EN13" s="18">
        <f>IF(EN$5&gt;$G$4,0,SUMIFS(Fluxo!$O:$O,Fluxo!$U:$U,"&gt;"&amp;EM$5,Fluxo!$U:$U,"&lt;="&amp;EN$5,Fluxo!$D:$D,$D13,Fluxo!$E:$E,"&lt;&gt;"&amp;"PERMUTANTE"))</f>
        <v>0</v>
      </c>
      <c r="EO13" s="18">
        <f>IF(EO$5&gt;$G$4,0,SUMIFS(Fluxo!$O:$O,Fluxo!$U:$U,"&gt;"&amp;EN$5,Fluxo!$U:$U,"&lt;="&amp;EO$5,Fluxo!$D:$D,$D13,Fluxo!$E:$E,"&lt;&gt;"&amp;"PERMUTANTE"))</f>
        <v>0</v>
      </c>
      <c r="EP13" s="18">
        <f>IF(EP$5&gt;$G$4,0,SUMIFS(Fluxo!$O:$O,Fluxo!$U:$U,"&gt;"&amp;EO$5,Fluxo!$U:$U,"&lt;="&amp;EP$5,Fluxo!$D:$D,$D13,Fluxo!$E:$E,"&lt;&gt;"&amp;"PERMUTANTE"))</f>
        <v>0</v>
      </c>
      <c r="EQ13" s="18">
        <f>IF(EQ$5&gt;$G$4,0,SUMIFS(Fluxo!$O:$O,Fluxo!$U:$U,"&gt;"&amp;EP$5,Fluxo!$U:$U,"&lt;="&amp;EQ$5,Fluxo!$D:$D,$D13,Fluxo!$E:$E,"&lt;&gt;"&amp;"PERMUTANTE"))</f>
        <v>0</v>
      </c>
      <c r="ER13" s="18">
        <f>IF(ER$5&gt;$G$4,0,SUMIFS(Fluxo!$O:$O,Fluxo!$U:$U,"&gt;"&amp;EQ$5,Fluxo!$U:$U,"&lt;="&amp;ER$5,Fluxo!$D:$D,$D13,Fluxo!$E:$E,"&lt;&gt;"&amp;"PERMUTANTE"))</f>
        <v>0</v>
      </c>
      <c r="ES13" s="18">
        <f>IF(ES$5&gt;$G$4,0,SUMIFS(Fluxo!$O:$O,Fluxo!$U:$U,"&gt;"&amp;ER$5,Fluxo!$U:$U,"&lt;="&amp;ES$5,Fluxo!$D:$D,$D13,Fluxo!$E:$E,"&lt;&gt;"&amp;"PERMUTANTE"))</f>
        <v>0</v>
      </c>
      <c r="ET13" s="18">
        <f>IF(ET$5&gt;$G$4,0,SUMIFS(Fluxo!$O:$O,Fluxo!$U:$U,"&gt;"&amp;ES$5,Fluxo!$U:$U,"&lt;="&amp;ET$5,Fluxo!$D:$D,$D13,Fluxo!$E:$E,"&lt;&gt;"&amp;"PERMUTANTE"))</f>
        <v>0</v>
      </c>
      <c r="EU13" s="18">
        <f>IF(EU$5&gt;$G$4,0,SUMIFS(Fluxo!$O:$O,Fluxo!$U:$U,"&gt;"&amp;ET$5,Fluxo!$U:$U,"&lt;="&amp;EU$5,Fluxo!$D:$D,$D13,Fluxo!$E:$E,"&lt;&gt;"&amp;"PERMUTANTE"))</f>
        <v>0</v>
      </c>
      <c r="EV13" s="18">
        <f>IF(EV$5&gt;$G$4,0,SUMIFS(Fluxo!$O:$O,Fluxo!$U:$U,"&gt;"&amp;EU$5,Fluxo!$U:$U,"&lt;="&amp;EV$5,Fluxo!$D:$D,$D13,Fluxo!$E:$E,"&lt;&gt;"&amp;"PERMUTANTE"))</f>
        <v>0</v>
      </c>
      <c r="EW13" s="18">
        <f>IF(EW$5&gt;$G$4,0,SUMIFS(Fluxo!$O:$O,Fluxo!$U:$U,"&gt;"&amp;EV$5,Fluxo!$U:$U,"&lt;="&amp;EW$5,Fluxo!$D:$D,$D13,Fluxo!$E:$E,"&lt;&gt;"&amp;"PERMUTANTE"))</f>
        <v>0</v>
      </c>
      <c r="EX13" s="18">
        <f>IF(EX$5&gt;$G$4,0,SUMIFS(Fluxo!$O:$O,Fluxo!$U:$U,"&gt;"&amp;EW$5,Fluxo!$U:$U,"&lt;="&amp;EX$5,Fluxo!$D:$D,$D13,Fluxo!$E:$E,"&lt;&gt;"&amp;"PERMUTANTE"))</f>
        <v>0</v>
      </c>
      <c r="EY13" s="18">
        <f>IF(EY$5&gt;$G$4,0,SUMIFS(Fluxo!$O:$O,Fluxo!$U:$U,"&gt;"&amp;EX$5,Fluxo!$U:$U,"&lt;="&amp;EY$5,Fluxo!$D:$D,$D13,Fluxo!$E:$E,"&lt;&gt;"&amp;"PERMUTANTE"))</f>
        <v>0</v>
      </c>
      <c r="EZ13" s="18">
        <f>IF(EZ$5&gt;$G$4,0,SUMIFS(Fluxo!$O:$O,Fluxo!$U:$U,"&gt;"&amp;EY$5,Fluxo!$U:$U,"&lt;="&amp;EZ$5,Fluxo!$D:$D,$D13,Fluxo!$E:$E,"&lt;&gt;"&amp;"PERMUTANTE"))</f>
        <v>0</v>
      </c>
      <c r="FA13" s="18">
        <f>IF(FA$5&gt;$G$4,0,SUMIFS(Fluxo!$O:$O,Fluxo!$U:$U,"&gt;"&amp;EZ$5,Fluxo!$U:$U,"&lt;="&amp;FA$5,Fluxo!$D:$D,$D13,Fluxo!$E:$E,"&lt;&gt;"&amp;"PERMUTANTE"))</f>
        <v>0</v>
      </c>
      <c r="FB13" s="18">
        <f>IF(FB$5&gt;$G$4,0,SUMIFS(Fluxo!$O:$O,Fluxo!$U:$U,"&gt;"&amp;FA$5,Fluxo!$U:$U,"&lt;="&amp;FB$5,Fluxo!$D:$D,$D13,Fluxo!$E:$E,"&lt;&gt;"&amp;"PERMUTANTE"))</f>
        <v>0</v>
      </c>
      <c r="FC13" s="18">
        <f>IF(FC$5&gt;$G$4,0,SUMIFS(Fluxo!$O:$O,Fluxo!$U:$U,"&gt;"&amp;FB$5,Fluxo!$U:$U,"&lt;="&amp;FC$5,Fluxo!$D:$D,$D13,Fluxo!$E:$E,"&lt;&gt;"&amp;"PERMUTANTE"))</f>
        <v>0</v>
      </c>
      <c r="FD13" s="18">
        <f>IF(FD$5&gt;$G$4,0,SUMIFS(Fluxo!$O:$O,Fluxo!$U:$U,"&gt;"&amp;FC$5,Fluxo!$U:$U,"&lt;="&amp;FD$5,Fluxo!$D:$D,$D13,Fluxo!$E:$E,"&lt;&gt;"&amp;"PERMUTANTE"))</f>
        <v>0</v>
      </c>
      <c r="FE13" s="18">
        <f>IF(FE$5&gt;$G$4,0,SUMIFS(Fluxo!$O:$O,Fluxo!$U:$U,"&gt;"&amp;FD$5,Fluxo!$U:$U,"&lt;="&amp;FE$5,Fluxo!$D:$D,$D13,Fluxo!$E:$E,"&lt;&gt;"&amp;"PERMUTANTE"))</f>
        <v>0</v>
      </c>
      <c r="FF13" s="18">
        <f>IF(FF$5&gt;$G$4,0,SUMIFS(Fluxo!$O:$O,Fluxo!$U:$U,"&gt;"&amp;FE$5,Fluxo!$U:$U,"&lt;="&amp;FF$5,Fluxo!$D:$D,$D13,Fluxo!$E:$E,"&lt;&gt;"&amp;"PERMUTANTE"))</f>
        <v>0</v>
      </c>
      <c r="FG13" s="18">
        <f>IF(FG$5&gt;$G$4,0,SUMIFS(Fluxo!$O:$O,Fluxo!$U:$U,"&gt;"&amp;FF$5,Fluxo!$U:$U,"&lt;="&amp;FG$5,Fluxo!$D:$D,$D13,Fluxo!$E:$E,"&lt;&gt;"&amp;"PERMUTANTE"))</f>
        <v>0</v>
      </c>
      <c r="FH13" s="18">
        <f>IF(FH$5&gt;$G$4,0,SUMIFS(Fluxo!$O:$O,Fluxo!$U:$U,"&gt;"&amp;FG$5,Fluxo!$U:$U,"&lt;="&amp;FH$5,Fluxo!$D:$D,$D13,Fluxo!$E:$E,"&lt;&gt;"&amp;"PERMUTANTE"))</f>
        <v>0</v>
      </c>
      <c r="FI13" s="18">
        <f>IF(FI$5&gt;$G$4,0,SUMIFS(Fluxo!$O:$O,Fluxo!$U:$U,"&gt;"&amp;FH$5,Fluxo!$U:$U,"&lt;="&amp;FI$5,Fluxo!$D:$D,$D13,Fluxo!$E:$E,"&lt;&gt;"&amp;"PERMUTANTE"))</f>
        <v>0</v>
      </c>
      <c r="FJ13" s="18">
        <f>IF(FJ$5&gt;$G$4,0,SUMIFS(Fluxo!$O:$O,Fluxo!$U:$U,"&gt;"&amp;FI$5,Fluxo!$U:$U,"&lt;="&amp;FJ$5,Fluxo!$D:$D,$D13,Fluxo!$E:$E,"&lt;&gt;"&amp;"PERMUTANTE"))</f>
        <v>0</v>
      </c>
      <c r="FK13" s="18">
        <f>IF(FK$5&gt;$G$4,0,SUMIFS(Fluxo!$O:$O,Fluxo!$U:$U,"&gt;"&amp;FJ$5,Fluxo!$U:$U,"&lt;="&amp;FK$5,Fluxo!$D:$D,$D13,Fluxo!$E:$E,"&lt;&gt;"&amp;"PERMUTANTE"))</f>
        <v>0</v>
      </c>
      <c r="FL13" s="18">
        <f>IF(FL$5&gt;$G$4,0,SUMIFS(Fluxo!$O:$O,Fluxo!$U:$U,"&gt;"&amp;FK$5,Fluxo!$U:$U,"&lt;="&amp;FL$5,Fluxo!$D:$D,$D13,Fluxo!$E:$E,"&lt;&gt;"&amp;"PERMUTANTE"))</f>
        <v>0</v>
      </c>
      <c r="FM13" s="18">
        <f>IF(FM$5&gt;$G$4,0,SUMIFS(Fluxo!$O:$O,Fluxo!$U:$U,"&gt;"&amp;FL$5,Fluxo!$U:$U,"&lt;="&amp;FM$5,Fluxo!$D:$D,$D13,Fluxo!$E:$E,"&lt;&gt;"&amp;"PERMUTANTE"))</f>
        <v>0</v>
      </c>
      <c r="FN13" s="18">
        <f>IF(FN$5&gt;$G$4,0,SUMIFS(Fluxo!$O:$O,Fluxo!$U:$U,"&gt;"&amp;FM$5,Fluxo!$U:$U,"&lt;="&amp;FN$5,Fluxo!$D:$D,$D13,Fluxo!$E:$E,"&lt;&gt;"&amp;"PERMUTANTE"))</f>
        <v>0</v>
      </c>
      <c r="FO13" s="18">
        <f>IF(FO$5&gt;$G$4,0,SUMIFS(Fluxo!$O:$O,Fluxo!$U:$U,"&gt;"&amp;FN$5,Fluxo!$U:$U,"&lt;="&amp;FO$5,Fluxo!$D:$D,$D13,Fluxo!$E:$E,"&lt;&gt;"&amp;"PERMUTANTE"))</f>
        <v>0</v>
      </c>
      <c r="FP13" s="18">
        <f>IF(FP$5&gt;$G$4,0,SUMIFS(Fluxo!$O:$O,Fluxo!$U:$U,"&gt;"&amp;FO$5,Fluxo!$U:$U,"&lt;="&amp;FP$5,Fluxo!$D:$D,$D13,Fluxo!$E:$E,"&lt;&gt;"&amp;"PERMUTANTE"))</f>
        <v>0</v>
      </c>
      <c r="FQ13" s="18">
        <f>IF(FQ$5&gt;$G$4,0,SUMIFS(Fluxo!$O:$O,Fluxo!$U:$U,"&gt;"&amp;FP$5,Fluxo!$U:$U,"&lt;="&amp;FQ$5,Fluxo!$D:$D,$D13,Fluxo!$E:$E,"&lt;&gt;"&amp;"PERMUTANTE"))</f>
        <v>0</v>
      </c>
      <c r="FR13" s="18">
        <f>IF(FR$5&gt;$G$4,0,SUMIFS(Fluxo!$O:$O,Fluxo!$U:$U,"&gt;"&amp;FQ$5,Fluxo!$U:$U,"&lt;="&amp;FR$5,Fluxo!$D:$D,$D13,Fluxo!$E:$E,"&lt;&gt;"&amp;"PERMUTANTE"))</f>
        <v>0</v>
      </c>
      <c r="FS13" s="18">
        <f>IF(FS$5&gt;$G$4,0,SUMIFS(Fluxo!$O:$O,Fluxo!$U:$U,"&gt;"&amp;FR$5,Fluxo!$U:$U,"&lt;="&amp;FS$5,Fluxo!$D:$D,$D13,Fluxo!$E:$E,"&lt;&gt;"&amp;"PERMUTANTE"))</f>
        <v>0</v>
      </c>
      <c r="FT13" s="18">
        <f>IF(FT$5&gt;$G$4,0,SUMIFS(Fluxo!$O:$O,Fluxo!$U:$U,"&gt;"&amp;FS$5,Fluxo!$U:$U,"&lt;="&amp;FT$5,Fluxo!$D:$D,$D13,Fluxo!$E:$E,"&lt;&gt;"&amp;"PERMUTANTE"))</f>
        <v>0</v>
      </c>
      <c r="FU13" s="18">
        <f>IF(FU$5&gt;$G$4,0,SUMIFS(Fluxo!$O:$O,Fluxo!$U:$U,"&gt;"&amp;FT$5,Fluxo!$U:$U,"&lt;="&amp;FU$5,Fluxo!$D:$D,$D13,Fluxo!$E:$E,"&lt;&gt;"&amp;"PERMUTANTE"))</f>
        <v>0</v>
      </c>
      <c r="FV13" s="18">
        <f>IF(FV$5&gt;$G$4,0,SUMIFS(Fluxo!$O:$O,Fluxo!$U:$U,"&gt;"&amp;FU$5,Fluxo!$U:$U,"&lt;="&amp;FV$5,Fluxo!$D:$D,$D13,Fluxo!$E:$E,"&lt;&gt;"&amp;"PERMUTANTE"))</f>
        <v>0</v>
      </c>
      <c r="FW13" s="18">
        <f>IF(FW$5&gt;$G$4,0,SUMIFS(Fluxo!$O:$O,Fluxo!$U:$U,"&gt;"&amp;FV$5,Fluxo!$U:$U,"&lt;="&amp;FW$5,Fluxo!$D:$D,$D13,Fluxo!$E:$E,"&lt;&gt;"&amp;"PERMUTANTE"))</f>
        <v>0</v>
      </c>
      <c r="FX13" s="18">
        <f>IF(FX$5&gt;$G$4,0,SUMIFS(Fluxo!$O:$O,Fluxo!$U:$U,"&gt;"&amp;FW$5,Fluxo!$U:$U,"&lt;="&amp;FX$5,Fluxo!$D:$D,$D13,Fluxo!$E:$E,"&lt;&gt;"&amp;"PERMUTANTE"))</f>
        <v>0</v>
      </c>
      <c r="FY13" s="18">
        <f>IF(FY$5&gt;$G$4,0,SUMIFS(Fluxo!$O:$O,Fluxo!$U:$U,"&gt;"&amp;FX$5,Fluxo!$U:$U,"&lt;="&amp;FY$5,Fluxo!$D:$D,$D13,Fluxo!$E:$E,"&lt;&gt;"&amp;"PERMUTANTE"))</f>
        <v>0</v>
      </c>
      <c r="FZ13" s="18">
        <f>IF(FZ$5&gt;$G$4,0,SUMIFS(Fluxo!$O:$O,Fluxo!$U:$U,"&gt;"&amp;FY$5,Fluxo!$U:$U,"&lt;="&amp;FZ$5,Fluxo!$D:$D,$D13,Fluxo!$E:$E,"&lt;&gt;"&amp;"PERMUTANTE"))</f>
        <v>0</v>
      </c>
      <c r="GA13" s="18">
        <f>IF(GA$5&gt;$G$4,0,SUMIFS(Fluxo!$O:$O,Fluxo!$U:$U,"&gt;"&amp;FZ$5,Fluxo!$U:$U,"&lt;="&amp;GA$5,Fluxo!$D:$D,$D13,Fluxo!$E:$E,"&lt;&gt;"&amp;"PERMUTANTE"))</f>
        <v>0</v>
      </c>
      <c r="GB13" s="18">
        <f>IF(GB$5&gt;$G$4,0,SUMIFS(Fluxo!$O:$O,Fluxo!$U:$U,"&gt;"&amp;GA$5,Fluxo!$U:$U,"&lt;="&amp;GB$5,Fluxo!$D:$D,$D13,Fluxo!$E:$E,"&lt;&gt;"&amp;"PERMUTANTE"))</f>
        <v>0</v>
      </c>
      <c r="GC13" s="18">
        <f>IF(GC$5&gt;$G$4,0,SUMIFS(Fluxo!$O:$O,Fluxo!$U:$U,"&gt;"&amp;GB$5,Fluxo!$U:$U,"&lt;="&amp;GC$5,Fluxo!$D:$D,$D13,Fluxo!$E:$E,"&lt;&gt;"&amp;"PERMUTANTE"))</f>
        <v>0</v>
      </c>
      <c r="GD13" s="18">
        <f>IF(GD$5&gt;$G$4,0,SUMIFS(Fluxo!$O:$O,Fluxo!$U:$U,"&gt;"&amp;GC$5,Fluxo!$U:$U,"&lt;="&amp;GD$5,Fluxo!$D:$D,$D13,Fluxo!$E:$E,"&lt;&gt;"&amp;"PERMUTANTE"))</f>
        <v>0</v>
      </c>
      <c r="GE13" s="18">
        <f>IF(GE$5&gt;$G$4,0,SUMIFS(Fluxo!$O:$O,Fluxo!$U:$U,"&gt;"&amp;GD$5,Fluxo!$U:$U,"&lt;="&amp;GE$5,Fluxo!$D:$D,$D13,Fluxo!$E:$E,"&lt;&gt;"&amp;"PERMUTANTE"))</f>
        <v>0</v>
      </c>
      <c r="GF13" s="18">
        <f>IF(GF$5&gt;$G$4,0,SUMIFS(Fluxo!$O:$O,Fluxo!$U:$U,"&gt;"&amp;GE$5,Fluxo!$U:$U,"&lt;="&amp;GF$5,Fluxo!$D:$D,$D13,Fluxo!$E:$E,"&lt;&gt;"&amp;"PERMUTANTE"))</f>
        <v>0</v>
      </c>
      <c r="GG13" s="18">
        <f>IF(GG$5&gt;$G$4,0,SUMIFS(Fluxo!$O:$O,Fluxo!$U:$U,"&gt;"&amp;GF$5,Fluxo!$U:$U,"&lt;="&amp;GG$5,Fluxo!$D:$D,$D13,Fluxo!$E:$E,"&lt;&gt;"&amp;"PERMUTANTE"))</f>
        <v>0</v>
      </c>
      <c r="GH13" s="18">
        <f>IF(GH$5&gt;$G$4,0,SUMIFS(Fluxo!$O:$O,Fluxo!$U:$U,"&gt;"&amp;GG$5,Fluxo!$U:$U,"&lt;="&amp;GH$5,Fluxo!$D:$D,$D13,Fluxo!$E:$E,"&lt;&gt;"&amp;"PERMUTANTE"))</f>
        <v>0</v>
      </c>
      <c r="GI13" s="18">
        <f>IF(GI$5&gt;$G$4,0,SUMIFS(Fluxo!$O:$O,Fluxo!$U:$U,"&gt;"&amp;GH$5,Fluxo!$U:$U,"&lt;="&amp;GI$5,Fluxo!$D:$D,$D13,Fluxo!$E:$E,"&lt;&gt;"&amp;"PERMUTANTE"))</f>
        <v>0</v>
      </c>
      <c r="GJ13" s="18">
        <f>IF(GJ$5&gt;$G$4,0,SUMIFS(Fluxo!$O:$O,Fluxo!$U:$U,"&gt;"&amp;GI$5,Fluxo!$U:$U,"&lt;="&amp;GJ$5,Fluxo!$D:$D,$D13,Fluxo!$E:$E,"&lt;&gt;"&amp;"PERMUTANTE"))</f>
        <v>0</v>
      </c>
      <c r="GK13" s="18">
        <f>IF(GK$5&gt;$G$4,0,SUMIFS(Fluxo!$O:$O,Fluxo!$U:$U,"&gt;"&amp;GJ$5,Fluxo!$U:$U,"&lt;="&amp;GK$5,Fluxo!$D:$D,$D13,Fluxo!$E:$E,"&lt;&gt;"&amp;"PERMUTANTE"))</f>
        <v>0</v>
      </c>
      <c r="GL13" s="18">
        <f>IF(GL$5&gt;$G$4,0,SUMIFS(Fluxo!$O:$O,Fluxo!$U:$U,"&gt;"&amp;GK$5,Fluxo!$U:$U,"&lt;="&amp;GL$5,Fluxo!$D:$D,$D13,Fluxo!$E:$E,"&lt;&gt;"&amp;"PERMUTANTE"))</f>
        <v>0</v>
      </c>
      <c r="GM13" s="18">
        <f>IF(GM$5&gt;$G$4,0,SUMIFS(Fluxo!$O:$O,Fluxo!$U:$U,"&gt;"&amp;GL$5,Fluxo!$U:$U,"&lt;="&amp;GM$5,Fluxo!$D:$D,$D13,Fluxo!$E:$E,"&lt;&gt;"&amp;"PERMUTANTE"))</f>
        <v>0</v>
      </c>
      <c r="GN13" s="18">
        <f>IF(GN$5&gt;$G$4,0,SUMIFS(Fluxo!$O:$O,Fluxo!$U:$U,"&gt;"&amp;GM$5,Fluxo!$U:$U,"&lt;="&amp;GN$5,Fluxo!$D:$D,$D13,Fluxo!$E:$E,"&lt;&gt;"&amp;"PERMUTANTE"))</f>
        <v>0</v>
      </c>
      <c r="GO13" s="18">
        <f>IF(GO$5&gt;$G$4,0,SUMIFS(Fluxo!$O:$O,Fluxo!$U:$U,"&gt;"&amp;GN$5,Fluxo!$U:$U,"&lt;="&amp;GO$5,Fluxo!$D:$D,$D13,Fluxo!$E:$E,"&lt;&gt;"&amp;"PERMUTANTE"))</f>
        <v>0</v>
      </c>
      <c r="GP13" s="18">
        <f>IF(GP$5&gt;$G$4,0,SUMIFS(Fluxo!$O:$O,Fluxo!$U:$U,"&gt;"&amp;GO$5,Fluxo!$U:$U,"&lt;="&amp;GP$5,Fluxo!$D:$D,$D13,Fluxo!$E:$E,"&lt;&gt;"&amp;"PERMUTANTE"))</f>
        <v>0</v>
      </c>
      <c r="GQ13" s="18">
        <f>IF(GQ$5&gt;$G$4,0,SUMIFS(Fluxo!$O:$O,Fluxo!$U:$U,"&gt;"&amp;GP$5,Fluxo!$U:$U,"&lt;="&amp;GQ$5,Fluxo!$D:$D,$D13,Fluxo!$E:$E,"&lt;&gt;"&amp;"PERMUTANTE"))</f>
        <v>0</v>
      </c>
      <c r="GR13" s="18">
        <f>IF(GR$5&gt;$G$4,0,SUMIFS(Fluxo!$O:$O,Fluxo!$U:$U,"&gt;"&amp;GQ$5,Fluxo!$U:$U,"&lt;="&amp;GR$5,Fluxo!$D:$D,$D13,Fluxo!$E:$E,"&lt;&gt;"&amp;"PERMUTANTE"))</f>
        <v>0</v>
      </c>
      <c r="GS13" s="18">
        <f>IF(GS$5&gt;$G$4,0,SUMIFS(Fluxo!$O:$O,Fluxo!$U:$U,"&gt;"&amp;GR$5,Fluxo!$U:$U,"&lt;="&amp;GS$5,Fluxo!$D:$D,$D13,Fluxo!$E:$E,"&lt;&gt;"&amp;"PERMUTANTE"))</f>
        <v>0</v>
      </c>
      <c r="GT13" s="18">
        <f>IF(GT$5&gt;$G$4,0,SUMIFS(Fluxo!$O:$O,Fluxo!$U:$U,"&gt;"&amp;GS$5,Fluxo!$U:$U,"&lt;="&amp;GT$5,Fluxo!$D:$D,$D13,Fluxo!$E:$E,"&lt;&gt;"&amp;"PERMUTANTE"))</f>
        <v>0</v>
      </c>
      <c r="GU13" s="18">
        <f>IF(GU$5&gt;$G$4,0,SUMIFS(Fluxo!$O:$O,Fluxo!$U:$U,"&gt;"&amp;GT$5,Fluxo!$U:$U,"&lt;="&amp;GU$5,Fluxo!$D:$D,$D13,Fluxo!$E:$E,"&lt;&gt;"&amp;"PERMUTANTE"))</f>
        <v>0</v>
      </c>
      <c r="GV13" s="18">
        <f>IF(GV$5&gt;$G$4,0,SUMIFS(Fluxo!$O:$O,Fluxo!$U:$U,"&gt;"&amp;GU$5,Fluxo!$U:$U,"&lt;="&amp;GV$5,Fluxo!$D:$D,$D13,Fluxo!$E:$E,"&lt;&gt;"&amp;"PERMUTANTE"))</f>
        <v>0</v>
      </c>
      <c r="GW13" s="18">
        <f>IF(GW$5&gt;$G$4,0,SUMIFS(Fluxo!$O:$O,Fluxo!$U:$U,"&gt;"&amp;GV$5,Fluxo!$U:$U,"&lt;="&amp;GW$5,Fluxo!$D:$D,$D13,Fluxo!$E:$E,"&lt;&gt;"&amp;"PERMUTANTE"))</f>
        <v>0</v>
      </c>
      <c r="GX13" s="18">
        <f>IF(GX$5&gt;$G$4,0,SUMIFS(Fluxo!$O:$O,Fluxo!$U:$U,"&gt;"&amp;GW$5,Fluxo!$U:$U,"&lt;="&amp;GX$5,Fluxo!$D:$D,$D13,Fluxo!$E:$E,"&lt;&gt;"&amp;"PERMUTANTE"))</f>
        <v>0</v>
      </c>
      <c r="GY13" s="18">
        <f>IF(GY$5&gt;$G$4,0,SUMIFS(Fluxo!$O:$O,Fluxo!$U:$U,"&gt;"&amp;GX$5,Fluxo!$U:$U,"&lt;="&amp;GY$5,Fluxo!$D:$D,$D13,Fluxo!$E:$E,"&lt;&gt;"&amp;"PERMUTANTE"))</f>
        <v>0</v>
      </c>
      <c r="GZ13" s="18">
        <f>IF(GZ$5&gt;$G$4,0,SUMIFS(Fluxo!$O:$O,Fluxo!$U:$U,"&gt;"&amp;GY$5,Fluxo!$U:$U,"&lt;="&amp;GZ$5,Fluxo!$D:$D,$D13,Fluxo!$E:$E,"&lt;&gt;"&amp;"PERMUTANTE"))</f>
        <v>0</v>
      </c>
      <c r="HA13" s="18">
        <f>IF(HA$5&gt;$G$4,0,SUMIFS(Fluxo!$O:$O,Fluxo!$U:$U,"&gt;"&amp;GZ$5,Fluxo!$U:$U,"&lt;="&amp;HA$5,Fluxo!$D:$D,$D13,Fluxo!$E:$E,"&lt;&gt;"&amp;"PERMUTANTE"))</f>
        <v>0</v>
      </c>
      <c r="HB13" s="18">
        <f>IF(HB$5&gt;$G$4,0,SUMIFS(Fluxo!$O:$O,Fluxo!$U:$U,"&gt;"&amp;HA$5,Fluxo!$U:$U,"&lt;="&amp;HB$5,Fluxo!$D:$D,$D13,Fluxo!$E:$E,"&lt;&gt;"&amp;"PERMUTANTE"))</f>
        <v>0</v>
      </c>
      <c r="HC13" s="18">
        <f>IF(HC$5&gt;$G$4,0,SUMIFS(Fluxo!$O:$O,Fluxo!$U:$U,"&gt;"&amp;HB$5,Fluxo!$U:$U,"&lt;="&amp;HC$5,Fluxo!$D:$D,$D13,Fluxo!$E:$E,"&lt;&gt;"&amp;"PERMUTANTE"))</f>
        <v>0</v>
      </c>
      <c r="HD13" s="18">
        <f>IF(HD$5&gt;$G$4,0,SUMIFS(Fluxo!$O:$O,Fluxo!$U:$U,"&gt;"&amp;HC$5,Fluxo!$U:$U,"&lt;="&amp;HD$5,Fluxo!$D:$D,$D13,Fluxo!$E:$E,"&lt;&gt;"&amp;"PERMUTANTE"))</f>
        <v>0</v>
      </c>
      <c r="HE13" s="18">
        <f>IF(HE$5&gt;$G$4,0,SUMIFS(Fluxo!$O:$O,Fluxo!$U:$U,"&gt;"&amp;HD$5,Fluxo!$U:$U,"&lt;="&amp;HE$5,Fluxo!$D:$D,$D13,Fluxo!$E:$E,"&lt;&gt;"&amp;"PERMUTANTE"))</f>
        <v>0</v>
      </c>
      <c r="HF13" s="18">
        <f>IF(HF$5&gt;$G$4,0,SUMIFS(Fluxo!$O:$O,Fluxo!$U:$U,"&gt;"&amp;HE$5,Fluxo!$U:$U,"&lt;="&amp;HF$5,Fluxo!$D:$D,$D13,Fluxo!$E:$E,"&lt;&gt;"&amp;"PERMUTANTE"))</f>
        <v>0</v>
      </c>
    </row>
    <row r="14" spans="1:214" s="16" customFormat="1">
      <c r="A14" s="20">
        <f t="shared" si="8"/>
        <v>4</v>
      </c>
      <c r="B14" s="140" t="str">
        <f>'Check Carteira'!C6</f>
        <v>E.1016.99.01.0044</v>
      </c>
      <c r="C14" s="19">
        <v>1</v>
      </c>
      <c r="D14" s="129" t="str">
        <f>'Check Carteira'!F6</f>
        <v>A-0044</v>
      </c>
      <c r="E14" s="21">
        <f>IFERROR(INDEX(Contratos!L:L,MATCH(D14,Contratos!R:R,0)),"")</f>
        <v>45052</v>
      </c>
      <c r="F14" s="139">
        <f>IFERROR(INDEX(Contratos!G:G,MATCH(D14,Contratos!R:R,0)),"")</f>
        <v>956692</v>
      </c>
      <c r="G14" s="83" t="str">
        <f ca="1">IFERROR(XNPV(#REF!,OFFSET(J14,0,MATCH(EOMONTH(E14,0),$J$5:$HF$5,0)-1,1,COUNT($J$5:$HF$5)-MATCH(EOMONTH(E14,0),$J$5:$HF$5,0)+1),OFFSET($J$5,0,MATCH(EOMONTH(E14,0),$J$5:$HF$5,0)-1,1,COUNT($J$5:$HF$5)-MATCH(EOMONTH(E14,0),$J$5:$HF$5,0)+1)),"")</f>
        <v/>
      </c>
      <c r="H14" s="83">
        <f t="shared" si="9"/>
        <v>193423.90000000008</v>
      </c>
      <c r="I14" s="18"/>
      <c r="J14" s="18">
        <f>IF(J$5&gt;$G$4,0,SUMIFS(Fluxo!$O:$O,Fluxo!$U:$U,"&gt;"&amp;I$5,Fluxo!$U:$U,"&lt;="&amp;J$5,Fluxo!$D:$D,$D14))</f>
        <v>0</v>
      </c>
      <c r="K14" s="18">
        <f>IF(K$5&gt;$G$4,0,SUMIFS(Fluxo!$O:$O,Fluxo!$U:$U,"&gt;"&amp;J$5,Fluxo!$U:$U,"&lt;="&amp;K$5,Fluxo!$D:$D,$D14))</f>
        <v>133492</v>
      </c>
      <c r="L14" s="18">
        <f>IF(L$5&gt;$G$4,0,SUMIFS(Fluxo!$O:$O,Fluxo!$U:$U,"&gt;"&amp;K$5,Fluxo!$U:$U,"&lt;="&amp;L$5,Fluxo!$D:$D,$D14))</f>
        <v>2403.44</v>
      </c>
      <c r="M14" s="18">
        <f>IF(M$5&gt;$G$4,0,SUMIFS(Fluxo!$O:$O,Fluxo!$U:$U,"&gt;"&amp;L$5,Fluxo!$U:$U,"&lt;="&amp;M$5,Fluxo!$D:$D,$D14))</f>
        <v>2417.67</v>
      </c>
      <c r="N14" s="18">
        <f>IF(N$5&gt;$G$4,0,SUMIFS(Fluxo!$O:$O,Fluxo!$U:$U,"&gt;"&amp;M$5,Fluxo!$U:$U,"&lt;="&amp;N$5,Fluxo!$D:$D,$D14))</f>
        <v>2434.92</v>
      </c>
      <c r="O14" s="18">
        <f>IF(O$5&gt;$G$4,0,SUMIFS(Fluxo!$O:$O,Fluxo!$U:$U,"&gt;"&amp;N$5,Fluxo!$U:$U,"&lt;="&amp;O$5,Fluxo!$D:$D,$D14))</f>
        <v>2437.38</v>
      </c>
      <c r="P14" s="18">
        <f>IF(P$5&gt;$G$4,0,SUMIFS(Fluxo!$O:$O,Fluxo!$U:$U,"&gt;"&amp;O$5,Fluxo!$U:$U,"&lt;="&amp;P$5,Fluxo!$D:$D,$D14))</f>
        <v>2441.42</v>
      </c>
      <c r="Q14" s="18">
        <f>IF(Q$5&gt;$G$4,0,SUMIFS(Fluxo!$O:$O,Fluxo!$U:$U,"&gt;"&amp;P$5,Fluxo!$U:$U,"&lt;="&amp;Q$5,Fluxo!$D:$D,$D14))</f>
        <v>2449.7800000000002</v>
      </c>
      <c r="R14" s="18">
        <f>IF(R$5&gt;$G$4,0,SUMIFS(Fluxo!$O:$O,Fluxo!$U:$U,"&gt;"&amp;Q$5,Fluxo!$U:$U,"&lt;="&amp;R$5,Fluxo!$D:$D,$D14))</f>
        <v>22909.78</v>
      </c>
      <c r="S14" s="18">
        <f>IF(S$5&gt;$G$4,0,SUMIFS(Fluxo!$O:$O,Fluxo!$U:$U,"&gt;"&amp;R$5,Fluxo!$U:$U,"&lt;="&amp;S$5,Fluxo!$D:$D,$D14,Fluxo!$E:$E,"&lt;&gt;"&amp;"PERMUTANTE"))</f>
        <v>2456.3000000000002</v>
      </c>
      <c r="T14" s="18">
        <f>IF(T$5&gt;$G$4,0,SUMIFS(Fluxo!$O:$O,Fluxo!$U:$U,"&gt;"&amp;S$5,Fluxo!$U:$U,"&lt;="&amp;T$5,Fluxo!$D:$D,$D14,Fluxo!$E:$E,"&lt;&gt;"&amp;"PERMUTANTE"))</f>
        <v>2463.83</v>
      </c>
      <c r="U14" s="18">
        <f>IF(U$5&gt;$G$4,0,SUMIFS(Fluxo!$O:$O,Fluxo!$U:$U,"&gt;"&amp;T$5,Fluxo!$U:$U,"&lt;="&amp;U$5,Fluxo!$D:$D,$D14,Fluxo!$E:$E,"&lt;&gt;"&amp;"PERMUTANTE"))</f>
        <v>2470.48</v>
      </c>
      <c r="V14" s="18">
        <f>IF(V$5&gt;$G$4,0,SUMIFS(Fluxo!$O:$O,Fluxo!$U:$U,"&gt;"&amp;U$5,Fluxo!$U:$U,"&lt;="&amp;V$5,Fluxo!$D:$D,$D14,Fluxo!$E:$E,"&lt;&gt;"&amp;"PERMUTANTE"))</f>
        <v>2473.73</v>
      </c>
      <c r="W14" s="18">
        <f>IF(W$5&gt;$G$4,0,SUMIFS(Fluxo!$O:$O,Fluxo!$U:$U,"&gt;"&amp;V$5,Fluxo!$U:$U,"&lt;="&amp;W$5,Fluxo!$D:$D,$D14,Fluxo!$E:$E,"&lt;&gt;"&amp;"PERMUTANTE"))</f>
        <v>2480.64</v>
      </c>
      <c r="X14" s="18">
        <f>IF(X$5&gt;$G$4,0,SUMIFS(Fluxo!$O:$O,Fluxo!$U:$U,"&gt;"&amp;W$5,Fluxo!$U:$U,"&lt;="&amp;X$5,Fluxo!$D:$D,$D14,Fluxo!$E:$E,"&lt;&gt;"&amp;"PERMUTANTE"))</f>
        <v>2493.44</v>
      </c>
      <c r="Y14" s="18">
        <f>IF(Y$5&gt;$G$4,0,SUMIFS(Fluxo!$O:$O,Fluxo!$U:$U,"&gt;"&amp;X$5,Fluxo!$U:$U,"&lt;="&amp;Y$5,Fluxo!$D:$D,$D14,Fluxo!$E:$E,"&lt;&gt;"&amp;"PERMUTANTE"))</f>
        <v>2514.94</v>
      </c>
      <c r="Z14" s="18">
        <f>IF(Z$5&gt;$G$4,0,SUMIFS(Fluxo!$O:$O,Fluxo!$U:$U,"&gt;"&amp;Y$5,Fluxo!$U:$U,"&lt;="&amp;Z$5,Fluxo!$D:$D,$D14,Fluxo!$E:$E,"&lt;&gt;"&amp;"PERMUTANTE"))</f>
        <v>2532.92</v>
      </c>
      <c r="AA14" s="18">
        <f>IF(AA$5&gt;$G$4,0,SUMIFS(Fluxo!$O:$O,Fluxo!$U:$U,"&gt;"&amp;Z$5,Fluxo!$U:$U,"&lt;="&amp;AA$5,Fluxo!$D:$D,$D14,Fluxo!$E:$E,"&lt;&gt;"&amp;"PERMUTANTE"))</f>
        <v>2551.23</v>
      </c>
      <c r="AB14" s="18">
        <f>IF(AB$5&gt;$G$4,0,SUMIFS(Fluxo!$O:$O,Fluxo!$U:$U,"&gt;"&amp;AA$5,Fluxo!$U:$U,"&lt;="&amp;AB$5,Fluxo!$D:$D,$D14,Fluxo!$E:$E,"&lt;&gt;"&amp;"PERMUTANTE"))</f>
        <v>0</v>
      </c>
      <c r="AC14" s="18">
        <f>IF(AC$5&gt;$G$4,0,SUMIFS(Fluxo!$O:$O,Fluxo!$U:$U,"&gt;"&amp;AB$5,Fluxo!$U:$U,"&lt;="&amp;AC$5,Fluxo!$D:$D,$D14,Fluxo!$E:$E,"&lt;&gt;"&amp;"PERMUTANTE"))</f>
        <v>0</v>
      </c>
      <c r="AD14" s="18">
        <f>IF(AD$5&gt;$G$4,0,SUMIFS(Fluxo!$O:$O,Fluxo!$U:$U,"&gt;"&amp;AC$5,Fluxo!$U:$U,"&lt;="&amp;AD$5,Fluxo!$D:$D,$D14,Fluxo!$E:$E,"&lt;&gt;"&amp;"PERMUTANTE"))</f>
        <v>0</v>
      </c>
      <c r="AE14" s="18">
        <f>IF(AE$5&gt;$G$4,0,SUMIFS(Fluxo!$O:$O,Fluxo!$U:$U,"&gt;"&amp;AD$5,Fluxo!$U:$U,"&lt;="&amp;AE$5,Fluxo!$D:$D,$D14,Fluxo!$E:$E,"&lt;&gt;"&amp;"PERMUTANTE"))</f>
        <v>0</v>
      </c>
      <c r="AF14" s="18">
        <f>IF(AF$5&gt;$G$4,0,SUMIFS(Fluxo!$O:$O,Fluxo!$U:$U,"&gt;"&amp;AE$5,Fluxo!$U:$U,"&lt;="&amp;AF$5,Fluxo!$D:$D,$D14,Fluxo!$E:$E,"&lt;&gt;"&amp;"PERMUTANTE"))</f>
        <v>0</v>
      </c>
      <c r="AG14" s="18">
        <f>IF(AG$5&gt;$G$4,0,SUMIFS(Fluxo!$O:$O,Fluxo!$U:$U,"&gt;"&amp;AF$5,Fluxo!$U:$U,"&lt;="&amp;AG$5,Fluxo!$D:$D,$D14,Fluxo!$E:$E,"&lt;&gt;"&amp;"PERMUTANTE"))</f>
        <v>0</v>
      </c>
      <c r="AH14" s="18">
        <f>IF(AH$5&gt;$G$4,0,SUMIFS(Fluxo!$O:$O,Fluxo!$U:$U,"&gt;"&amp;AG$5,Fluxo!$U:$U,"&lt;="&amp;AH$5,Fluxo!$D:$D,$D14,Fluxo!$E:$E,"&lt;&gt;"&amp;"PERMUTANTE"))</f>
        <v>0</v>
      </c>
      <c r="AI14" s="18">
        <f>IF(AI$5&gt;$G$4,0,SUMIFS(Fluxo!$O:$O,Fluxo!$U:$U,"&gt;"&amp;AH$5,Fluxo!$U:$U,"&lt;="&amp;AI$5,Fluxo!$D:$D,$D14,Fluxo!$E:$E,"&lt;&gt;"&amp;"PERMUTANTE"))</f>
        <v>0</v>
      </c>
      <c r="AJ14" s="18">
        <f>IF(AJ$5&gt;$G$4,0,SUMIFS(Fluxo!$O:$O,Fluxo!$U:$U,"&gt;"&amp;AI$5,Fluxo!$U:$U,"&lt;="&amp;AJ$5,Fluxo!$D:$D,$D14,Fluxo!$E:$E,"&lt;&gt;"&amp;"PERMUTANTE"))</f>
        <v>0</v>
      </c>
      <c r="AK14" s="18">
        <f>IF(AK$5&gt;$G$4,0,SUMIFS(Fluxo!$O:$O,Fluxo!$U:$U,"&gt;"&amp;AJ$5,Fluxo!$U:$U,"&lt;="&amp;AK$5,Fluxo!$D:$D,$D14,Fluxo!$E:$E,"&lt;&gt;"&amp;"PERMUTANTE"))</f>
        <v>0</v>
      </c>
      <c r="AL14" s="18">
        <f>IF(AL$5&gt;$G$4,0,SUMIFS(Fluxo!$O:$O,Fluxo!$U:$U,"&gt;"&amp;AK$5,Fluxo!$U:$U,"&lt;="&amp;AL$5,Fluxo!$D:$D,$D14,Fluxo!$E:$E,"&lt;&gt;"&amp;"PERMUTANTE"))</f>
        <v>0</v>
      </c>
      <c r="AM14" s="18">
        <f>IF(AM$5&gt;$G$4,0,SUMIFS(Fluxo!$O:$O,Fluxo!$U:$U,"&gt;"&amp;AL$5,Fluxo!$U:$U,"&lt;="&amp;AM$5,Fluxo!$D:$D,$D14,Fluxo!$E:$E,"&lt;&gt;"&amp;"PERMUTANTE"))</f>
        <v>0</v>
      </c>
      <c r="AN14" s="18">
        <f>IF(AN$5&gt;$G$4,0,SUMIFS(Fluxo!$O:$O,Fluxo!$U:$U,"&gt;"&amp;AM$5,Fluxo!$U:$U,"&lt;="&amp;AN$5,Fluxo!$D:$D,$D14,Fluxo!$E:$E,"&lt;&gt;"&amp;"PERMUTANTE"))</f>
        <v>0</v>
      </c>
      <c r="AO14" s="18">
        <f>IF(AO$5&gt;$G$4,0,SUMIFS(Fluxo!$O:$O,Fluxo!$U:$U,"&gt;"&amp;AN$5,Fluxo!$U:$U,"&lt;="&amp;AO$5,Fluxo!$D:$D,$D14,Fluxo!$E:$E,"&lt;&gt;"&amp;"PERMUTANTE"))</f>
        <v>0</v>
      </c>
      <c r="AP14" s="18">
        <f>IF(AP$5&gt;$G$4,0,SUMIFS(Fluxo!$O:$O,Fluxo!$U:$U,"&gt;"&amp;AO$5,Fluxo!$U:$U,"&lt;="&amp;AP$5,Fluxo!$D:$D,$D14,Fluxo!$E:$E,"&lt;&gt;"&amp;"PERMUTANTE"))</f>
        <v>0</v>
      </c>
      <c r="AQ14" s="18">
        <f>IF(AQ$5&gt;$G$4,0,SUMIFS(Fluxo!$O:$O,Fluxo!$U:$U,"&gt;"&amp;AP$5,Fluxo!$U:$U,"&lt;="&amp;AQ$5,Fluxo!$D:$D,$D14,Fluxo!$E:$E,"&lt;&gt;"&amp;"PERMUTANTE"))</f>
        <v>0</v>
      </c>
      <c r="AR14" s="18">
        <f>IF(AR$5&gt;$G$4,0,SUMIFS(Fluxo!$O:$O,Fluxo!$U:$U,"&gt;"&amp;AQ$5,Fluxo!$U:$U,"&lt;="&amp;AR$5,Fluxo!$D:$D,$D14,Fluxo!$E:$E,"&lt;&gt;"&amp;"PERMUTANTE"))</f>
        <v>0</v>
      </c>
      <c r="AS14" s="18">
        <f>IF(AS$5&gt;$G$4,0,SUMIFS(Fluxo!$O:$O,Fluxo!$U:$U,"&gt;"&amp;AR$5,Fluxo!$U:$U,"&lt;="&amp;AS$5,Fluxo!$D:$D,$D14,Fluxo!$E:$E,"&lt;&gt;"&amp;"PERMUTANTE"))</f>
        <v>0</v>
      </c>
      <c r="AT14" s="18">
        <f>IF(AT$5&gt;$G$4,0,SUMIFS(Fluxo!$O:$O,Fluxo!$U:$U,"&gt;"&amp;AS$5,Fluxo!$U:$U,"&lt;="&amp;AT$5,Fluxo!$D:$D,$D14,Fluxo!$E:$E,"&lt;&gt;"&amp;"PERMUTANTE"))</f>
        <v>0</v>
      </c>
      <c r="AU14" s="18">
        <f>IF(AU$5&gt;$G$4,0,SUMIFS(Fluxo!$O:$O,Fluxo!$U:$U,"&gt;"&amp;AT$5,Fluxo!$U:$U,"&lt;="&amp;AU$5,Fluxo!$D:$D,$D14,Fluxo!$E:$E,"&lt;&gt;"&amp;"PERMUTANTE"))</f>
        <v>0</v>
      </c>
      <c r="AV14" s="18">
        <f>IF(AV$5&gt;$G$4,0,SUMIFS(Fluxo!$O:$O,Fluxo!$U:$U,"&gt;"&amp;AU$5,Fluxo!$U:$U,"&lt;="&amp;AV$5,Fluxo!$D:$D,$D14,Fluxo!$E:$E,"&lt;&gt;"&amp;"PERMUTANTE"))</f>
        <v>0</v>
      </c>
      <c r="AW14" s="18">
        <f>IF(AW$5&gt;$G$4,0,SUMIFS(Fluxo!$O:$O,Fluxo!$U:$U,"&gt;"&amp;AV$5,Fluxo!$U:$U,"&lt;="&amp;AW$5,Fluxo!$D:$D,$D14,Fluxo!$E:$E,"&lt;&gt;"&amp;"PERMUTANTE"))</f>
        <v>0</v>
      </c>
      <c r="AX14" s="18">
        <f>IF(AX$5&gt;$G$4,0,SUMIFS(Fluxo!$O:$O,Fluxo!$U:$U,"&gt;"&amp;AW$5,Fluxo!$U:$U,"&lt;="&amp;AX$5,Fluxo!$D:$D,$D14,Fluxo!$E:$E,"&lt;&gt;"&amp;"PERMUTANTE"))</f>
        <v>0</v>
      </c>
      <c r="AY14" s="18">
        <f>IF(AY$5&gt;$G$4,0,SUMIFS(Fluxo!$O:$O,Fluxo!$U:$U,"&gt;"&amp;AX$5,Fluxo!$U:$U,"&lt;="&amp;AY$5,Fluxo!$D:$D,$D14,Fluxo!$E:$E,"&lt;&gt;"&amp;"PERMUTANTE"))</f>
        <v>0</v>
      </c>
      <c r="AZ14" s="18">
        <f>IF(AZ$5&gt;$G$4,0,SUMIFS(Fluxo!$O:$O,Fluxo!$U:$U,"&gt;"&amp;AY$5,Fluxo!$U:$U,"&lt;="&amp;AZ$5,Fluxo!$D:$D,$D14,Fluxo!$E:$E,"&lt;&gt;"&amp;"PERMUTANTE"))</f>
        <v>0</v>
      </c>
      <c r="BA14" s="18">
        <f>IF(BA$5&gt;$G$4,0,SUMIFS(Fluxo!$O:$O,Fluxo!$U:$U,"&gt;"&amp;AZ$5,Fluxo!$U:$U,"&lt;="&amp;BA$5,Fluxo!$D:$D,$D14,Fluxo!$E:$E,"&lt;&gt;"&amp;"PERMUTANTE"))</f>
        <v>0</v>
      </c>
      <c r="BB14" s="18">
        <f>IF(BB$5&gt;$G$4,0,SUMIFS(Fluxo!$O:$O,Fluxo!$U:$U,"&gt;"&amp;BA$5,Fluxo!$U:$U,"&lt;="&amp;BB$5,Fluxo!$D:$D,$D14,Fluxo!$E:$E,"&lt;&gt;"&amp;"PERMUTANTE"))</f>
        <v>0</v>
      </c>
      <c r="BC14" s="18">
        <f>IF(BC$5&gt;$G$4,0,SUMIFS(Fluxo!$O:$O,Fluxo!$U:$U,"&gt;"&amp;BB$5,Fluxo!$U:$U,"&lt;="&amp;BC$5,Fluxo!$D:$D,$D14,Fluxo!$E:$E,"&lt;&gt;"&amp;"PERMUTANTE"))</f>
        <v>0</v>
      </c>
      <c r="BD14" s="18">
        <f>IF(BD$5&gt;$G$4,0,SUMIFS(Fluxo!$O:$O,Fluxo!$U:$U,"&gt;"&amp;BC$5,Fluxo!$U:$U,"&lt;="&amp;BD$5,Fluxo!$D:$D,$D14,Fluxo!$E:$E,"&lt;&gt;"&amp;"PERMUTANTE"))</f>
        <v>0</v>
      </c>
      <c r="BE14" s="18">
        <f>IF(BE$5&gt;$G$4,0,SUMIFS(Fluxo!$O:$O,Fluxo!$U:$U,"&gt;"&amp;BD$5,Fluxo!$U:$U,"&lt;="&amp;BE$5,Fluxo!$D:$D,$D14,Fluxo!$E:$E,"&lt;&gt;"&amp;"PERMUTANTE"))</f>
        <v>0</v>
      </c>
      <c r="BF14" s="18">
        <f>IF(BF$5&gt;$G$4,0,SUMIFS(Fluxo!$O:$O,Fluxo!$U:$U,"&gt;"&amp;BE$5,Fluxo!$U:$U,"&lt;="&amp;BF$5,Fluxo!$D:$D,$D14,Fluxo!$E:$E,"&lt;&gt;"&amp;"PERMUTANTE"))</f>
        <v>0</v>
      </c>
      <c r="BG14" s="18">
        <f>IF(BG$5&gt;$G$4,0,SUMIFS(Fluxo!$O:$O,Fluxo!$U:$U,"&gt;"&amp;BF$5,Fluxo!$U:$U,"&lt;="&amp;BG$5,Fluxo!$D:$D,$D14,Fluxo!$E:$E,"&lt;&gt;"&amp;"PERMUTANTE"))</f>
        <v>0</v>
      </c>
      <c r="BH14" s="18">
        <f>IF(BH$5&gt;$G$4,0,SUMIFS(Fluxo!$O:$O,Fluxo!$U:$U,"&gt;"&amp;BG$5,Fluxo!$U:$U,"&lt;="&amp;BH$5,Fluxo!$D:$D,$D14,Fluxo!$E:$E,"&lt;&gt;"&amp;"PERMUTANTE"))</f>
        <v>0</v>
      </c>
      <c r="BI14" s="18">
        <f>IF(BI$5&gt;$G$4,0,SUMIFS(Fluxo!$O:$O,Fluxo!$U:$U,"&gt;"&amp;BH$5,Fluxo!$U:$U,"&lt;="&amp;BI$5,Fluxo!$D:$D,$D14,Fluxo!$E:$E,"&lt;&gt;"&amp;"PERMUTANTE"))</f>
        <v>0</v>
      </c>
      <c r="BJ14" s="18">
        <f>IF(BJ$5&gt;$G$4,0,SUMIFS(Fluxo!$O:$O,Fluxo!$U:$U,"&gt;"&amp;BI$5,Fluxo!$U:$U,"&lt;="&amp;BJ$5,Fluxo!$D:$D,$D14,Fluxo!$E:$E,"&lt;&gt;"&amp;"PERMUTANTE"))</f>
        <v>0</v>
      </c>
      <c r="BK14" s="18">
        <f>IF(BK$5&gt;$G$4,0,SUMIFS(Fluxo!$O:$O,Fluxo!$U:$U,"&gt;"&amp;BJ$5,Fluxo!$U:$U,"&lt;="&amp;BK$5,Fluxo!$D:$D,$D14,Fluxo!$E:$E,"&lt;&gt;"&amp;"PERMUTANTE"))</f>
        <v>0</v>
      </c>
      <c r="BL14" s="18">
        <f>IF(BL$5&gt;$G$4,0,SUMIFS(Fluxo!$O:$O,Fluxo!$U:$U,"&gt;"&amp;BK$5,Fluxo!$U:$U,"&lt;="&amp;BL$5,Fluxo!$D:$D,$D14,Fluxo!$E:$E,"&lt;&gt;"&amp;"PERMUTANTE"))</f>
        <v>0</v>
      </c>
      <c r="BM14" s="18">
        <f>IF(BM$5&gt;$G$4,0,SUMIFS(Fluxo!$O:$O,Fluxo!$U:$U,"&gt;"&amp;BL$5,Fluxo!$U:$U,"&lt;="&amp;BM$5,Fluxo!$D:$D,$D14,Fluxo!$E:$E,"&lt;&gt;"&amp;"PERMUTANTE"))</f>
        <v>0</v>
      </c>
      <c r="BN14" s="18">
        <f>IF(BN$5&gt;$G$4,0,SUMIFS(Fluxo!$O:$O,Fluxo!$U:$U,"&gt;"&amp;BM$5,Fluxo!$U:$U,"&lt;="&amp;BN$5,Fluxo!$D:$D,$D14,Fluxo!$E:$E,"&lt;&gt;"&amp;"PERMUTANTE"))</f>
        <v>0</v>
      </c>
      <c r="BO14" s="18">
        <f>IF(BO$5&gt;$G$4,0,SUMIFS(Fluxo!$O:$O,Fluxo!$U:$U,"&gt;"&amp;BN$5,Fluxo!$U:$U,"&lt;="&amp;BO$5,Fluxo!$D:$D,$D14,Fluxo!$E:$E,"&lt;&gt;"&amp;"PERMUTANTE"))</f>
        <v>0</v>
      </c>
      <c r="BP14" s="18">
        <f>IF(BP$5&gt;$G$4,0,SUMIFS(Fluxo!$O:$O,Fluxo!$U:$U,"&gt;"&amp;BO$5,Fluxo!$U:$U,"&lt;="&amp;BP$5,Fluxo!$D:$D,$D14,Fluxo!$E:$E,"&lt;&gt;"&amp;"PERMUTANTE"))</f>
        <v>0</v>
      </c>
      <c r="BQ14" s="18">
        <f>IF(BQ$5&gt;$G$4,0,SUMIFS(Fluxo!$O:$O,Fluxo!$U:$U,"&gt;"&amp;BP$5,Fluxo!$U:$U,"&lt;="&amp;BQ$5,Fluxo!$D:$D,$D14,Fluxo!$E:$E,"&lt;&gt;"&amp;"PERMUTANTE"))</f>
        <v>0</v>
      </c>
      <c r="BR14" s="18">
        <f>IF(BR$5&gt;$G$4,0,SUMIFS(Fluxo!$O:$O,Fluxo!$U:$U,"&gt;"&amp;BQ$5,Fluxo!$U:$U,"&lt;="&amp;BR$5,Fluxo!$D:$D,$D14,Fluxo!$E:$E,"&lt;&gt;"&amp;"PERMUTANTE"))</f>
        <v>0</v>
      </c>
      <c r="BS14" s="18">
        <f>IF(BS$5&gt;$G$4,0,SUMIFS(Fluxo!$O:$O,Fluxo!$U:$U,"&gt;"&amp;BR$5,Fluxo!$U:$U,"&lt;="&amp;BS$5,Fluxo!$D:$D,$D14,Fluxo!$E:$E,"&lt;&gt;"&amp;"PERMUTANTE"))</f>
        <v>0</v>
      </c>
      <c r="BT14" s="18">
        <f>IF(BT$5&gt;$G$4,0,SUMIFS(Fluxo!$O:$O,Fluxo!$U:$U,"&gt;"&amp;BS$5,Fluxo!$U:$U,"&lt;="&amp;BT$5,Fluxo!$D:$D,$D14,Fluxo!$E:$E,"&lt;&gt;"&amp;"PERMUTANTE"))</f>
        <v>0</v>
      </c>
      <c r="BU14" s="18">
        <f>IF(BU$5&gt;$G$4,0,SUMIFS(Fluxo!$O:$O,Fluxo!$U:$U,"&gt;"&amp;BT$5,Fluxo!$U:$U,"&lt;="&amp;BU$5,Fluxo!$D:$D,$D14,Fluxo!$E:$E,"&lt;&gt;"&amp;"PERMUTANTE"))</f>
        <v>0</v>
      </c>
      <c r="BV14" s="18">
        <f>IF(BV$5&gt;$G$4,0,SUMIFS(Fluxo!$O:$O,Fluxo!$U:$U,"&gt;"&amp;BU$5,Fluxo!$U:$U,"&lt;="&amp;BV$5,Fluxo!$D:$D,$D14,Fluxo!$E:$E,"&lt;&gt;"&amp;"PERMUTANTE"))</f>
        <v>0</v>
      </c>
      <c r="BW14" s="18">
        <f>IF(BW$5&gt;$G$4,0,SUMIFS(Fluxo!$O:$O,Fluxo!$U:$U,"&gt;"&amp;BV$5,Fluxo!$U:$U,"&lt;="&amp;BW$5,Fluxo!$D:$D,$D14,Fluxo!$E:$E,"&lt;&gt;"&amp;"PERMUTANTE"))</f>
        <v>0</v>
      </c>
      <c r="BX14" s="18">
        <f>IF(BX$5&gt;$G$4,0,SUMIFS(Fluxo!$O:$O,Fluxo!$U:$U,"&gt;"&amp;BW$5,Fluxo!$U:$U,"&lt;="&amp;BX$5,Fluxo!$D:$D,$D14,Fluxo!$E:$E,"&lt;&gt;"&amp;"PERMUTANTE"))</f>
        <v>0</v>
      </c>
      <c r="BY14" s="18">
        <f>IF(BY$5&gt;$G$4,0,SUMIFS(Fluxo!$O:$O,Fluxo!$U:$U,"&gt;"&amp;BX$5,Fluxo!$U:$U,"&lt;="&amp;BY$5,Fluxo!$D:$D,$D14,Fluxo!$E:$E,"&lt;&gt;"&amp;"PERMUTANTE"))</f>
        <v>0</v>
      </c>
      <c r="BZ14" s="18">
        <f>IF(BZ$5&gt;$G$4,0,SUMIFS(Fluxo!$O:$O,Fluxo!$U:$U,"&gt;"&amp;BY$5,Fluxo!$U:$U,"&lt;="&amp;BZ$5,Fluxo!$D:$D,$D14,Fluxo!$E:$E,"&lt;&gt;"&amp;"PERMUTANTE"))</f>
        <v>0</v>
      </c>
      <c r="CA14" s="18">
        <f>IF(CA$5&gt;$G$4,0,SUMIFS(Fluxo!$O:$O,Fluxo!$U:$U,"&gt;"&amp;BZ$5,Fluxo!$U:$U,"&lt;="&amp;CA$5,Fluxo!$D:$D,$D14,Fluxo!$E:$E,"&lt;&gt;"&amp;"PERMUTANTE"))</f>
        <v>0</v>
      </c>
      <c r="CB14" s="18">
        <f>IF(CB$5&gt;$G$4,0,SUMIFS(Fluxo!$O:$O,Fluxo!$U:$U,"&gt;"&amp;CA$5,Fluxo!$U:$U,"&lt;="&amp;CB$5,Fluxo!$D:$D,$D14,Fluxo!$E:$E,"&lt;&gt;"&amp;"PERMUTANTE"))</f>
        <v>0</v>
      </c>
      <c r="CC14" s="18">
        <f>IF(CC$5&gt;$G$4,0,SUMIFS(Fluxo!$O:$O,Fluxo!$U:$U,"&gt;"&amp;CB$5,Fluxo!$U:$U,"&lt;="&amp;CC$5,Fluxo!$D:$D,$D14,Fluxo!$E:$E,"&lt;&gt;"&amp;"PERMUTANTE"))</f>
        <v>0</v>
      </c>
      <c r="CD14" s="18">
        <f>IF(CD$5&gt;$G$4,0,SUMIFS(Fluxo!$O:$O,Fluxo!$U:$U,"&gt;"&amp;CC$5,Fluxo!$U:$U,"&lt;="&amp;CD$5,Fluxo!$D:$D,$D14,Fluxo!$E:$E,"&lt;&gt;"&amp;"PERMUTANTE"))</f>
        <v>0</v>
      </c>
      <c r="CE14" s="18">
        <f>IF(CE$5&gt;$G$4,0,SUMIFS(Fluxo!$O:$O,Fluxo!$U:$U,"&gt;"&amp;CD$5,Fluxo!$U:$U,"&lt;="&amp;CE$5,Fluxo!$D:$D,$D14,Fluxo!$E:$E,"&lt;&gt;"&amp;"PERMUTANTE"))</f>
        <v>0</v>
      </c>
      <c r="CF14" s="18">
        <f>IF(CF$5&gt;$G$4,0,SUMIFS(Fluxo!$O:$O,Fluxo!$U:$U,"&gt;"&amp;CE$5,Fluxo!$U:$U,"&lt;="&amp;CF$5,Fluxo!$D:$D,$D14,Fluxo!$E:$E,"&lt;&gt;"&amp;"PERMUTANTE"))</f>
        <v>0</v>
      </c>
      <c r="CG14" s="18">
        <f>IF(CG$5&gt;$G$4,0,SUMIFS(Fluxo!$O:$O,Fluxo!$U:$U,"&gt;"&amp;CF$5,Fluxo!$U:$U,"&lt;="&amp;CG$5,Fluxo!$D:$D,$D14,Fluxo!$E:$E,"&lt;&gt;"&amp;"PERMUTANTE"))</f>
        <v>0</v>
      </c>
      <c r="CH14" s="18">
        <f>IF(CH$5&gt;$G$4,0,SUMIFS(Fluxo!$O:$O,Fluxo!$U:$U,"&gt;"&amp;CG$5,Fluxo!$U:$U,"&lt;="&amp;CH$5,Fluxo!$D:$D,$D14,Fluxo!$E:$E,"&lt;&gt;"&amp;"PERMUTANTE"))</f>
        <v>0</v>
      </c>
      <c r="CI14" s="18">
        <f>IF(CI$5&gt;$G$4,0,SUMIFS(Fluxo!$O:$O,Fluxo!$U:$U,"&gt;"&amp;CH$5,Fluxo!$U:$U,"&lt;="&amp;CI$5,Fluxo!$D:$D,$D14,Fluxo!$E:$E,"&lt;&gt;"&amp;"PERMUTANTE"))</f>
        <v>0</v>
      </c>
      <c r="CJ14" s="18">
        <f>IF(CJ$5&gt;$G$4,0,SUMIFS(Fluxo!$O:$O,Fluxo!$U:$U,"&gt;"&amp;CI$5,Fluxo!$U:$U,"&lt;="&amp;CJ$5,Fluxo!$D:$D,$D14,Fluxo!$E:$E,"&lt;&gt;"&amp;"PERMUTANTE"))</f>
        <v>0</v>
      </c>
      <c r="CK14" s="18">
        <f>IF(CK$5&gt;$G$4,0,SUMIFS(Fluxo!$O:$O,Fluxo!$U:$U,"&gt;"&amp;CJ$5,Fluxo!$U:$U,"&lt;="&amp;CK$5,Fluxo!$D:$D,$D14,Fluxo!$E:$E,"&lt;&gt;"&amp;"PERMUTANTE"))</f>
        <v>0</v>
      </c>
      <c r="CL14" s="18">
        <f>IF(CL$5&gt;$G$4,0,SUMIFS(Fluxo!$O:$O,Fluxo!$U:$U,"&gt;"&amp;CK$5,Fluxo!$U:$U,"&lt;="&amp;CL$5,Fluxo!$D:$D,$D14,Fluxo!$E:$E,"&lt;&gt;"&amp;"PERMUTANTE"))</f>
        <v>0</v>
      </c>
      <c r="CM14" s="18">
        <f>IF(CM$5&gt;$G$4,0,SUMIFS(Fluxo!$O:$O,Fluxo!$U:$U,"&gt;"&amp;CL$5,Fluxo!$U:$U,"&lt;="&amp;CM$5,Fluxo!$D:$D,$D14,Fluxo!$E:$E,"&lt;&gt;"&amp;"PERMUTANTE"))</f>
        <v>0</v>
      </c>
      <c r="CN14" s="18">
        <f>IF(CN$5&gt;$G$4,0,SUMIFS(Fluxo!$O:$O,Fluxo!$U:$U,"&gt;"&amp;CM$5,Fluxo!$U:$U,"&lt;="&amp;CN$5,Fluxo!$D:$D,$D14,Fluxo!$E:$E,"&lt;&gt;"&amp;"PERMUTANTE"))</f>
        <v>0</v>
      </c>
      <c r="CO14" s="18">
        <f>IF(CO$5&gt;$G$4,0,SUMIFS(Fluxo!$O:$O,Fluxo!$U:$U,"&gt;"&amp;CN$5,Fluxo!$U:$U,"&lt;="&amp;CO$5,Fluxo!$D:$D,$D14,Fluxo!$E:$E,"&lt;&gt;"&amp;"PERMUTANTE"))</f>
        <v>0</v>
      </c>
      <c r="CP14" s="18">
        <f>IF(CP$5&gt;$G$4,0,SUMIFS(Fluxo!$O:$O,Fluxo!$U:$U,"&gt;"&amp;CO$5,Fluxo!$U:$U,"&lt;="&amp;CP$5,Fluxo!$D:$D,$D14,Fluxo!$E:$E,"&lt;&gt;"&amp;"PERMUTANTE"))</f>
        <v>0</v>
      </c>
      <c r="CQ14" s="18">
        <f>IF(CQ$5&gt;$G$4,0,SUMIFS(Fluxo!$O:$O,Fluxo!$U:$U,"&gt;"&amp;CP$5,Fluxo!$U:$U,"&lt;="&amp;CQ$5,Fluxo!$D:$D,$D14,Fluxo!$E:$E,"&lt;&gt;"&amp;"PERMUTANTE"))</f>
        <v>0</v>
      </c>
      <c r="CR14" s="18">
        <f>IF(CR$5&gt;$G$4,0,SUMIFS(Fluxo!$O:$O,Fluxo!$U:$U,"&gt;"&amp;CQ$5,Fluxo!$U:$U,"&lt;="&amp;CR$5,Fluxo!$D:$D,$D14,Fluxo!$E:$E,"&lt;&gt;"&amp;"PERMUTANTE"))</f>
        <v>0</v>
      </c>
      <c r="CS14" s="18">
        <f>IF(CS$5&gt;$G$4,0,SUMIFS(Fluxo!$O:$O,Fluxo!$U:$U,"&gt;"&amp;CR$5,Fluxo!$U:$U,"&lt;="&amp;CS$5,Fluxo!$D:$D,$D14,Fluxo!$E:$E,"&lt;&gt;"&amp;"PERMUTANTE"))</f>
        <v>0</v>
      </c>
      <c r="CT14" s="18">
        <f>IF(CT$5&gt;$G$4,0,SUMIFS(Fluxo!$O:$O,Fluxo!$U:$U,"&gt;"&amp;CS$5,Fluxo!$U:$U,"&lt;="&amp;CT$5,Fluxo!$D:$D,$D14,Fluxo!$E:$E,"&lt;&gt;"&amp;"PERMUTANTE"))</f>
        <v>0</v>
      </c>
      <c r="CU14" s="18">
        <f>IF(CU$5&gt;$G$4,0,SUMIFS(Fluxo!$O:$O,Fluxo!$U:$U,"&gt;"&amp;CT$5,Fluxo!$U:$U,"&lt;="&amp;CU$5,Fluxo!$D:$D,$D14,Fluxo!$E:$E,"&lt;&gt;"&amp;"PERMUTANTE"))</f>
        <v>0</v>
      </c>
      <c r="CV14" s="18">
        <f>IF(CV$5&gt;$G$4,0,SUMIFS(Fluxo!$O:$O,Fluxo!$U:$U,"&gt;"&amp;CU$5,Fluxo!$U:$U,"&lt;="&amp;CV$5,Fluxo!$D:$D,$D14,Fluxo!$E:$E,"&lt;&gt;"&amp;"PERMUTANTE"))</f>
        <v>0</v>
      </c>
      <c r="CW14" s="18">
        <f>IF(CW$5&gt;$G$4,0,SUMIFS(Fluxo!$O:$O,Fluxo!$U:$U,"&gt;"&amp;CV$5,Fluxo!$U:$U,"&lt;="&amp;CW$5,Fluxo!$D:$D,$D14,Fluxo!$E:$E,"&lt;&gt;"&amp;"PERMUTANTE"))</f>
        <v>0</v>
      </c>
      <c r="CX14" s="18">
        <f>IF(CX$5&gt;$G$4,0,SUMIFS(Fluxo!$O:$O,Fluxo!$U:$U,"&gt;"&amp;CW$5,Fluxo!$U:$U,"&lt;="&amp;CX$5,Fluxo!$D:$D,$D14,Fluxo!$E:$E,"&lt;&gt;"&amp;"PERMUTANTE"))</f>
        <v>0</v>
      </c>
      <c r="CY14" s="18">
        <f>IF(CY$5&gt;$G$4,0,SUMIFS(Fluxo!$O:$O,Fluxo!$U:$U,"&gt;"&amp;CX$5,Fluxo!$U:$U,"&lt;="&amp;CY$5,Fluxo!$D:$D,$D14,Fluxo!$E:$E,"&lt;&gt;"&amp;"PERMUTANTE"))</f>
        <v>0</v>
      </c>
      <c r="CZ14" s="18">
        <f>IF(CZ$5&gt;$G$4,0,SUMIFS(Fluxo!$O:$O,Fluxo!$U:$U,"&gt;"&amp;CY$5,Fluxo!$U:$U,"&lt;="&amp;CZ$5,Fluxo!$D:$D,$D14,Fluxo!$E:$E,"&lt;&gt;"&amp;"PERMUTANTE"))</f>
        <v>0</v>
      </c>
      <c r="DA14" s="18">
        <f>IF(DA$5&gt;$G$4,0,SUMIFS(Fluxo!$O:$O,Fluxo!$U:$U,"&gt;"&amp;CZ$5,Fluxo!$U:$U,"&lt;="&amp;DA$5,Fluxo!$D:$D,$D14,Fluxo!$E:$E,"&lt;&gt;"&amp;"PERMUTANTE"))</f>
        <v>0</v>
      </c>
      <c r="DB14" s="18">
        <f>IF(DB$5&gt;$G$4,0,SUMIFS(Fluxo!$O:$O,Fluxo!$U:$U,"&gt;"&amp;DA$5,Fluxo!$U:$U,"&lt;="&amp;DB$5,Fluxo!$D:$D,$D14,Fluxo!$E:$E,"&lt;&gt;"&amp;"PERMUTANTE"))</f>
        <v>0</v>
      </c>
      <c r="DC14" s="18">
        <f>IF(DC$5&gt;$G$4,0,SUMIFS(Fluxo!$O:$O,Fluxo!$U:$U,"&gt;"&amp;DB$5,Fluxo!$U:$U,"&lt;="&amp;DC$5,Fluxo!$D:$D,$D14,Fluxo!$E:$E,"&lt;&gt;"&amp;"PERMUTANTE"))</f>
        <v>0</v>
      </c>
      <c r="DD14" s="18">
        <f>IF(DD$5&gt;$G$4,0,SUMIFS(Fluxo!$O:$O,Fluxo!$U:$U,"&gt;"&amp;DC$5,Fluxo!$U:$U,"&lt;="&amp;DD$5,Fluxo!$D:$D,$D14,Fluxo!$E:$E,"&lt;&gt;"&amp;"PERMUTANTE"))</f>
        <v>0</v>
      </c>
      <c r="DE14" s="18">
        <f>IF(DE$5&gt;$G$4,0,SUMIFS(Fluxo!$O:$O,Fluxo!$U:$U,"&gt;"&amp;DD$5,Fluxo!$U:$U,"&lt;="&amp;DE$5,Fluxo!$D:$D,$D14,Fluxo!$E:$E,"&lt;&gt;"&amp;"PERMUTANTE"))</f>
        <v>0</v>
      </c>
      <c r="DF14" s="18">
        <f>IF(DF$5&gt;$G$4,0,SUMIFS(Fluxo!$O:$O,Fluxo!$U:$U,"&gt;"&amp;DE$5,Fluxo!$U:$U,"&lt;="&amp;DF$5,Fluxo!$D:$D,$D14,Fluxo!$E:$E,"&lt;&gt;"&amp;"PERMUTANTE"))</f>
        <v>0</v>
      </c>
      <c r="DG14" s="18">
        <f>IF(DG$5&gt;$G$4,0,SUMIFS(Fluxo!$O:$O,Fluxo!$U:$U,"&gt;"&amp;DF$5,Fluxo!$U:$U,"&lt;="&amp;DG$5,Fluxo!$D:$D,$D14,Fluxo!$E:$E,"&lt;&gt;"&amp;"PERMUTANTE"))</f>
        <v>0</v>
      </c>
      <c r="DH14" s="18">
        <f>IF(DH$5&gt;$G$4,0,SUMIFS(Fluxo!$O:$O,Fluxo!$U:$U,"&gt;"&amp;DG$5,Fluxo!$U:$U,"&lt;="&amp;DH$5,Fluxo!$D:$D,$D14,Fluxo!$E:$E,"&lt;&gt;"&amp;"PERMUTANTE"))</f>
        <v>0</v>
      </c>
      <c r="DI14" s="18">
        <f>IF(DI$5&gt;$G$4,0,SUMIFS(Fluxo!$O:$O,Fluxo!$U:$U,"&gt;"&amp;DH$5,Fluxo!$U:$U,"&lt;="&amp;DI$5,Fluxo!$D:$D,$D14,Fluxo!$E:$E,"&lt;&gt;"&amp;"PERMUTANTE"))</f>
        <v>0</v>
      </c>
      <c r="DJ14" s="18">
        <f>IF(DJ$5&gt;$G$4,0,SUMIFS(Fluxo!$O:$O,Fluxo!$U:$U,"&gt;"&amp;DI$5,Fluxo!$U:$U,"&lt;="&amp;DJ$5,Fluxo!$D:$D,$D14,Fluxo!$E:$E,"&lt;&gt;"&amp;"PERMUTANTE"))</f>
        <v>0</v>
      </c>
      <c r="DK14" s="18">
        <f>IF(DK$5&gt;$G$4,0,SUMIFS(Fluxo!$O:$O,Fluxo!$U:$U,"&gt;"&amp;DJ$5,Fluxo!$U:$U,"&lt;="&amp;DK$5,Fluxo!$D:$D,$D14,Fluxo!$E:$E,"&lt;&gt;"&amp;"PERMUTANTE"))</f>
        <v>0</v>
      </c>
      <c r="DL14" s="18">
        <f>IF(DL$5&gt;$G$4,0,SUMIFS(Fluxo!$O:$O,Fluxo!$U:$U,"&gt;"&amp;DK$5,Fluxo!$U:$U,"&lt;="&amp;DL$5,Fluxo!$D:$D,$D14,Fluxo!$E:$E,"&lt;&gt;"&amp;"PERMUTANTE"))</f>
        <v>0</v>
      </c>
      <c r="DM14" s="18">
        <f>IF(DM$5&gt;$G$4,0,SUMIFS(Fluxo!$O:$O,Fluxo!$U:$U,"&gt;"&amp;DL$5,Fluxo!$U:$U,"&lt;="&amp;DM$5,Fluxo!$D:$D,$D14,Fluxo!$E:$E,"&lt;&gt;"&amp;"PERMUTANTE"))</f>
        <v>0</v>
      </c>
      <c r="DN14" s="18">
        <f>IF(DN$5&gt;$G$4,0,SUMIFS(Fluxo!$O:$O,Fluxo!$U:$U,"&gt;"&amp;DM$5,Fluxo!$U:$U,"&lt;="&amp;DN$5,Fluxo!$D:$D,$D14,Fluxo!$E:$E,"&lt;&gt;"&amp;"PERMUTANTE"))</f>
        <v>0</v>
      </c>
      <c r="DO14" s="18">
        <f>IF(DO$5&gt;$G$4,0,SUMIFS(Fluxo!$O:$O,Fluxo!$U:$U,"&gt;"&amp;DN$5,Fluxo!$U:$U,"&lt;="&amp;DO$5,Fluxo!$D:$D,$D14,Fluxo!$E:$E,"&lt;&gt;"&amp;"PERMUTANTE"))</f>
        <v>0</v>
      </c>
      <c r="DP14" s="18">
        <f>IF(DP$5&gt;$G$4,0,SUMIFS(Fluxo!$O:$O,Fluxo!$U:$U,"&gt;"&amp;DO$5,Fluxo!$U:$U,"&lt;="&amp;DP$5,Fluxo!$D:$D,$D14,Fluxo!$E:$E,"&lt;&gt;"&amp;"PERMUTANTE"))</f>
        <v>0</v>
      </c>
      <c r="DQ14" s="18">
        <f>IF(DQ$5&gt;$G$4,0,SUMIFS(Fluxo!$O:$O,Fluxo!$U:$U,"&gt;"&amp;DP$5,Fluxo!$U:$U,"&lt;="&amp;DQ$5,Fluxo!$D:$D,$D14,Fluxo!$E:$E,"&lt;&gt;"&amp;"PERMUTANTE"))</f>
        <v>0</v>
      </c>
      <c r="DR14" s="18">
        <f>IF(DR$5&gt;$G$4,0,SUMIFS(Fluxo!$O:$O,Fluxo!$U:$U,"&gt;"&amp;DQ$5,Fluxo!$U:$U,"&lt;="&amp;DR$5,Fluxo!$D:$D,$D14,Fluxo!$E:$E,"&lt;&gt;"&amp;"PERMUTANTE"))</f>
        <v>0</v>
      </c>
      <c r="DS14" s="18">
        <f>IF(DS$5&gt;$G$4,0,SUMIFS(Fluxo!$O:$O,Fluxo!$U:$U,"&gt;"&amp;DR$5,Fluxo!$U:$U,"&lt;="&amp;DS$5,Fluxo!$D:$D,$D14,Fluxo!$E:$E,"&lt;&gt;"&amp;"PERMUTANTE"))</f>
        <v>0</v>
      </c>
      <c r="DT14" s="18">
        <f>IF(DT$5&gt;$G$4,0,SUMIFS(Fluxo!$O:$O,Fluxo!$U:$U,"&gt;"&amp;DS$5,Fluxo!$U:$U,"&lt;="&amp;DT$5,Fluxo!$D:$D,$D14,Fluxo!$E:$E,"&lt;&gt;"&amp;"PERMUTANTE"))</f>
        <v>0</v>
      </c>
      <c r="DU14" s="18">
        <f>IF(DU$5&gt;$G$4,0,SUMIFS(Fluxo!$O:$O,Fluxo!$U:$U,"&gt;"&amp;DT$5,Fluxo!$U:$U,"&lt;="&amp;DU$5,Fluxo!$D:$D,$D14,Fluxo!$E:$E,"&lt;&gt;"&amp;"PERMUTANTE"))</f>
        <v>0</v>
      </c>
      <c r="DV14" s="18">
        <f>IF(DV$5&gt;$G$4,0,SUMIFS(Fluxo!$O:$O,Fluxo!$U:$U,"&gt;"&amp;DU$5,Fluxo!$U:$U,"&lt;="&amp;DV$5,Fluxo!$D:$D,$D14,Fluxo!$E:$E,"&lt;&gt;"&amp;"PERMUTANTE"))</f>
        <v>0</v>
      </c>
      <c r="DW14" s="18">
        <f>IF(DW$5&gt;$G$4,0,SUMIFS(Fluxo!$O:$O,Fluxo!$U:$U,"&gt;"&amp;DV$5,Fluxo!$U:$U,"&lt;="&amp;DW$5,Fluxo!$D:$D,$D14,Fluxo!$E:$E,"&lt;&gt;"&amp;"PERMUTANTE"))</f>
        <v>0</v>
      </c>
      <c r="DX14" s="18">
        <f>IF(DX$5&gt;$G$4,0,SUMIFS(Fluxo!$O:$O,Fluxo!$U:$U,"&gt;"&amp;DW$5,Fluxo!$U:$U,"&lt;="&amp;DX$5,Fluxo!$D:$D,$D14,Fluxo!$E:$E,"&lt;&gt;"&amp;"PERMUTANTE"))</f>
        <v>0</v>
      </c>
      <c r="DY14" s="18">
        <f>IF(DY$5&gt;$G$4,0,SUMIFS(Fluxo!$O:$O,Fluxo!$U:$U,"&gt;"&amp;DX$5,Fluxo!$U:$U,"&lt;="&amp;DY$5,Fluxo!$D:$D,$D14,Fluxo!$E:$E,"&lt;&gt;"&amp;"PERMUTANTE"))</f>
        <v>0</v>
      </c>
      <c r="DZ14" s="18">
        <f>IF(DZ$5&gt;$G$4,0,SUMIFS(Fluxo!$O:$O,Fluxo!$U:$U,"&gt;"&amp;DY$5,Fluxo!$U:$U,"&lt;="&amp;DZ$5,Fluxo!$D:$D,$D14,Fluxo!$E:$E,"&lt;&gt;"&amp;"PERMUTANTE"))</f>
        <v>0</v>
      </c>
      <c r="EA14" s="18">
        <f>IF(EA$5&gt;$G$4,0,SUMIFS(Fluxo!$O:$O,Fluxo!$U:$U,"&gt;"&amp;DZ$5,Fluxo!$U:$U,"&lt;="&amp;EA$5,Fluxo!$D:$D,$D14,Fluxo!$E:$E,"&lt;&gt;"&amp;"PERMUTANTE"))</f>
        <v>0</v>
      </c>
      <c r="EB14" s="18">
        <f>IF(EB$5&gt;$G$4,0,SUMIFS(Fluxo!$O:$O,Fluxo!$U:$U,"&gt;"&amp;EA$5,Fluxo!$U:$U,"&lt;="&amp;EB$5,Fluxo!$D:$D,$D14,Fluxo!$E:$E,"&lt;&gt;"&amp;"PERMUTANTE"))</f>
        <v>0</v>
      </c>
      <c r="EC14" s="18">
        <f>IF(EC$5&gt;$G$4,0,SUMIFS(Fluxo!$O:$O,Fluxo!$U:$U,"&gt;"&amp;EB$5,Fluxo!$U:$U,"&lt;="&amp;EC$5,Fluxo!$D:$D,$D14,Fluxo!$E:$E,"&lt;&gt;"&amp;"PERMUTANTE"))</f>
        <v>0</v>
      </c>
      <c r="ED14" s="18">
        <f>IF(ED$5&gt;$G$4,0,SUMIFS(Fluxo!$O:$O,Fluxo!$U:$U,"&gt;"&amp;EC$5,Fluxo!$U:$U,"&lt;="&amp;ED$5,Fluxo!$D:$D,$D14,Fluxo!$E:$E,"&lt;&gt;"&amp;"PERMUTANTE"))</f>
        <v>0</v>
      </c>
      <c r="EE14" s="18">
        <f>IF(EE$5&gt;$G$4,0,SUMIFS(Fluxo!$O:$O,Fluxo!$U:$U,"&gt;"&amp;ED$5,Fluxo!$U:$U,"&lt;="&amp;EE$5,Fluxo!$D:$D,$D14,Fluxo!$E:$E,"&lt;&gt;"&amp;"PERMUTANTE"))</f>
        <v>0</v>
      </c>
      <c r="EF14" s="18">
        <f>IF(EF$5&gt;$G$4,0,SUMIFS(Fluxo!$O:$O,Fluxo!$U:$U,"&gt;"&amp;EE$5,Fluxo!$U:$U,"&lt;="&amp;EF$5,Fluxo!$D:$D,$D14,Fluxo!$E:$E,"&lt;&gt;"&amp;"PERMUTANTE"))</f>
        <v>0</v>
      </c>
      <c r="EG14" s="18">
        <f>IF(EG$5&gt;$G$4,0,SUMIFS(Fluxo!$O:$O,Fluxo!$U:$U,"&gt;"&amp;EF$5,Fluxo!$U:$U,"&lt;="&amp;EG$5,Fluxo!$D:$D,$D14,Fluxo!$E:$E,"&lt;&gt;"&amp;"PERMUTANTE"))</f>
        <v>0</v>
      </c>
      <c r="EH14" s="18">
        <f>IF(EH$5&gt;$G$4,0,SUMIFS(Fluxo!$O:$O,Fluxo!$U:$U,"&gt;"&amp;EG$5,Fluxo!$U:$U,"&lt;="&amp;EH$5,Fluxo!$D:$D,$D14,Fluxo!$E:$E,"&lt;&gt;"&amp;"PERMUTANTE"))</f>
        <v>0</v>
      </c>
      <c r="EI14" s="18">
        <f>IF(EI$5&gt;$G$4,0,SUMIFS(Fluxo!$O:$O,Fluxo!$U:$U,"&gt;"&amp;EH$5,Fluxo!$U:$U,"&lt;="&amp;EI$5,Fluxo!$D:$D,$D14,Fluxo!$E:$E,"&lt;&gt;"&amp;"PERMUTANTE"))</f>
        <v>0</v>
      </c>
      <c r="EJ14" s="18">
        <f>IF(EJ$5&gt;$G$4,0,SUMIFS(Fluxo!$O:$O,Fluxo!$U:$U,"&gt;"&amp;EI$5,Fluxo!$U:$U,"&lt;="&amp;EJ$5,Fluxo!$D:$D,$D14,Fluxo!$E:$E,"&lt;&gt;"&amp;"PERMUTANTE"))</f>
        <v>0</v>
      </c>
      <c r="EK14" s="18">
        <f>IF(EK$5&gt;$G$4,0,SUMIFS(Fluxo!$O:$O,Fluxo!$U:$U,"&gt;"&amp;EJ$5,Fluxo!$U:$U,"&lt;="&amp;EK$5,Fluxo!$D:$D,$D14,Fluxo!$E:$E,"&lt;&gt;"&amp;"PERMUTANTE"))</f>
        <v>0</v>
      </c>
      <c r="EL14" s="18">
        <f>IF(EL$5&gt;$G$4,0,SUMIFS(Fluxo!$O:$O,Fluxo!$U:$U,"&gt;"&amp;EK$5,Fluxo!$U:$U,"&lt;="&amp;EL$5,Fluxo!$D:$D,$D14,Fluxo!$E:$E,"&lt;&gt;"&amp;"PERMUTANTE"))</f>
        <v>0</v>
      </c>
      <c r="EM14" s="18">
        <f>IF(EM$5&gt;$G$4,0,SUMIFS(Fluxo!$O:$O,Fluxo!$U:$U,"&gt;"&amp;EL$5,Fluxo!$U:$U,"&lt;="&amp;EM$5,Fluxo!$D:$D,$D14,Fluxo!$E:$E,"&lt;&gt;"&amp;"PERMUTANTE"))</f>
        <v>0</v>
      </c>
      <c r="EN14" s="18">
        <f>IF(EN$5&gt;$G$4,0,SUMIFS(Fluxo!$O:$O,Fluxo!$U:$U,"&gt;"&amp;EM$5,Fluxo!$U:$U,"&lt;="&amp;EN$5,Fluxo!$D:$D,$D14,Fluxo!$E:$E,"&lt;&gt;"&amp;"PERMUTANTE"))</f>
        <v>0</v>
      </c>
      <c r="EO14" s="18">
        <f>IF(EO$5&gt;$G$4,0,SUMIFS(Fluxo!$O:$O,Fluxo!$U:$U,"&gt;"&amp;EN$5,Fluxo!$U:$U,"&lt;="&amp;EO$5,Fluxo!$D:$D,$D14,Fluxo!$E:$E,"&lt;&gt;"&amp;"PERMUTANTE"))</f>
        <v>0</v>
      </c>
      <c r="EP14" s="18">
        <f>IF(EP$5&gt;$G$4,0,SUMIFS(Fluxo!$O:$O,Fluxo!$U:$U,"&gt;"&amp;EO$5,Fluxo!$U:$U,"&lt;="&amp;EP$5,Fluxo!$D:$D,$D14,Fluxo!$E:$E,"&lt;&gt;"&amp;"PERMUTANTE"))</f>
        <v>0</v>
      </c>
      <c r="EQ14" s="18">
        <f>IF(EQ$5&gt;$G$4,0,SUMIFS(Fluxo!$O:$O,Fluxo!$U:$U,"&gt;"&amp;EP$5,Fluxo!$U:$U,"&lt;="&amp;EQ$5,Fluxo!$D:$D,$D14,Fluxo!$E:$E,"&lt;&gt;"&amp;"PERMUTANTE"))</f>
        <v>0</v>
      </c>
      <c r="ER14" s="18">
        <f>IF(ER$5&gt;$G$4,0,SUMIFS(Fluxo!$O:$O,Fluxo!$U:$U,"&gt;"&amp;EQ$5,Fluxo!$U:$U,"&lt;="&amp;ER$5,Fluxo!$D:$D,$D14,Fluxo!$E:$E,"&lt;&gt;"&amp;"PERMUTANTE"))</f>
        <v>0</v>
      </c>
      <c r="ES14" s="18">
        <f>IF(ES$5&gt;$G$4,0,SUMIFS(Fluxo!$O:$O,Fluxo!$U:$U,"&gt;"&amp;ER$5,Fluxo!$U:$U,"&lt;="&amp;ES$5,Fluxo!$D:$D,$D14,Fluxo!$E:$E,"&lt;&gt;"&amp;"PERMUTANTE"))</f>
        <v>0</v>
      </c>
      <c r="ET14" s="18">
        <f>IF(ET$5&gt;$G$4,0,SUMIFS(Fluxo!$O:$O,Fluxo!$U:$U,"&gt;"&amp;ES$5,Fluxo!$U:$U,"&lt;="&amp;ET$5,Fluxo!$D:$D,$D14,Fluxo!$E:$E,"&lt;&gt;"&amp;"PERMUTANTE"))</f>
        <v>0</v>
      </c>
      <c r="EU14" s="18">
        <f>IF(EU$5&gt;$G$4,0,SUMIFS(Fluxo!$O:$O,Fluxo!$U:$U,"&gt;"&amp;ET$5,Fluxo!$U:$U,"&lt;="&amp;EU$5,Fluxo!$D:$D,$D14,Fluxo!$E:$E,"&lt;&gt;"&amp;"PERMUTANTE"))</f>
        <v>0</v>
      </c>
      <c r="EV14" s="18">
        <f>IF(EV$5&gt;$G$4,0,SUMIFS(Fluxo!$O:$O,Fluxo!$U:$U,"&gt;"&amp;EU$5,Fluxo!$U:$U,"&lt;="&amp;EV$5,Fluxo!$D:$D,$D14,Fluxo!$E:$E,"&lt;&gt;"&amp;"PERMUTANTE"))</f>
        <v>0</v>
      </c>
      <c r="EW14" s="18">
        <f>IF(EW$5&gt;$G$4,0,SUMIFS(Fluxo!$O:$O,Fluxo!$U:$U,"&gt;"&amp;EV$5,Fluxo!$U:$U,"&lt;="&amp;EW$5,Fluxo!$D:$D,$D14,Fluxo!$E:$E,"&lt;&gt;"&amp;"PERMUTANTE"))</f>
        <v>0</v>
      </c>
      <c r="EX14" s="18">
        <f>IF(EX$5&gt;$G$4,0,SUMIFS(Fluxo!$O:$O,Fluxo!$U:$U,"&gt;"&amp;EW$5,Fluxo!$U:$U,"&lt;="&amp;EX$5,Fluxo!$D:$D,$D14,Fluxo!$E:$E,"&lt;&gt;"&amp;"PERMUTANTE"))</f>
        <v>0</v>
      </c>
      <c r="EY14" s="18">
        <f>IF(EY$5&gt;$G$4,0,SUMIFS(Fluxo!$O:$O,Fluxo!$U:$U,"&gt;"&amp;EX$5,Fluxo!$U:$U,"&lt;="&amp;EY$5,Fluxo!$D:$D,$D14,Fluxo!$E:$E,"&lt;&gt;"&amp;"PERMUTANTE"))</f>
        <v>0</v>
      </c>
      <c r="EZ14" s="18">
        <f>IF(EZ$5&gt;$G$4,0,SUMIFS(Fluxo!$O:$O,Fluxo!$U:$U,"&gt;"&amp;EY$5,Fluxo!$U:$U,"&lt;="&amp;EZ$5,Fluxo!$D:$D,$D14,Fluxo!$E:$E,"&lt;&gt;"&amp;"PERMUTANTE"))</f>
        <v>0</v>
      </c>
      <c r="FA14" s="18">
        <f>IF(FA$5&gt;$G$4,0,SUMIFS(Fluxo!$O:$O,Fluxo!$U:$U,"&gt;"&amp;EZ$5,Fluxo!$U:$U,"&lt;="&amp;FA$5,Fluxo!$D:$D,$D14,Fluxo!$E:$E,"&lt;&gt;"&amp;"PERMUTANTE"))</f>
        <v>0</v>
      </c>
      <c r="FB14" s="18">
        <f>IF(FB$5&gt;$G$4,0,SUMIFS(Fluxo!$O:$O,Fluxo!$U:$U,"&gt;"&amp;FA$5,Fluxo!$U:$U,"&lt;="&amp;FB$5,Fluxo!$D:$D,$D14,Fluxo!$E:$E,"&lt;&gt;"&amp;"PERMUTANTE"))</f>
        <v>0</v>
      </c>
      <c r="FC14" s="18">
        <f>IF(FC$5&gt;$G$4,0,SUMIFS(Fluxo!$O:$O,Fluxo!$U:$U,"&gt;"&amp;FB$5,Fluxo!$U:$U,"&lt;="&amp;FC$5,Fluxo!$D:$D,$D14,Fluxo!$E:$E,"&lt;&gt;"&amp;"PERMUTANTE"))</f>
        <v>0</v>
      </c>
      <c r="FD14" s="18">
        <f>IF(FD$5&gt;$G$4,0,SUMIFS(Fluxo!$O:$O,Fluxo!$U:$U,"&gt;"&amp;FC$5,Fluxo!$U:$U,"&lt;="&amp;FD$5,Fluxo!$D:$D,$D14,Fluxo!$E:$E,"&lt;&gt;"&amp;"PERMUTANTE"))</f>
        <v>0</v>
      </c>
      <c r="FE14" s="18">
        <f>IF(FE$5&gt;$G$4,0,SUMIFS(Fluxo!$O:$O,Fluxo!$U:$U,"&gt;"&amp;FD$5,Fluxo!$U:$U,"&lt;="&amp;FE$5,Fluxo!$D:$D,$D14,Fluxo!$E:$E,"&lt;&gt;"&amp;"PERMUTANTE"))</f>
        <v>0</v>
      </c>
      <c r="FF14" s="18">
        <f>IF(FF$5&gt;$G$4,0,SUMIFS(Fluxo!$O:$O,Fluxo!$U:$U,"&gt;"&amp;FE$5,Fluxo!$U:$U,"&lt;="&amp;FF$5,Fluxo!$D:$D,$D14,Fluxo!$E:$E,"&lt;&gt;"&amp;"PERMUTANTE"))</f>
        <v>0</v>
      </c>
      <c r="FG14" s="18">
        <f>IF(FG$5&gt;$G$4,0,SUMIFS(Fluxo!$O:$O,Fluxo!$U:$U,"&gt;"&amp;FF$5,Fluxo!$U:$U,"&lt;="&amp;FG$5,Fluxo!$D:$D,$D14,Fluxo!$E:$E,"&lt;&gt;"&amp;"PERMUTANTE"))</f>
        <v>0</v>
      </c>
      <c r="FH14" s="18">
        <f>IF(FH$5&gt;$G$4,0,SUMIFS(Fluxo!$O:$O,Fluxo!$U:$U,"&gt;"&amp;FG$5,Fluxo!$U:$U,"&lt;="&amp;FH$5,Fluxo!$D:$D,$D14,Fluxo!$E:$E,"&lt;&gt;"&amp;"PERMUTANTE"))</f>
        <v>0</v>
      </c>
      <c r="FI14" s="18">
        <f>IF(FI$5&gt;$G$4,0,SUMIFS(Fluxo!$O:$O,Fluxo!$U:$U,"&gt;"&amp;FH$5,Fluxo!$U:$U,"&lt;="&amp;FI$5,Fluxo!$D:$D,$D14,Fluxo!$E:$E,"&lt;&gt;"&amp;"PERMUTANTE"))</f>
        <v>0</v>
      </c>
      <c r="FJ14" s="18">
        <f>IF(FJ$5&gt;$G$4,0,SUMIFS(Fluxo!$O:$O,Fluxo!$U:$U,"&gt;"&amp;FI$5,Fluxo!$U:$U,"&lt;="&amp;FJ$5,Fluxo!$D:$D,$D14,Fluxo!$E:$E,"&lt;&gt;"&amp;"PERMUTANTE"))</f>
        <v>0</v>
      </c>
      <c r="FK14" s="18">
        <f>IF(FK$5&gt;$G$4,0,SUMIFS(Fluxo!$O:$O,Fluxo!$U:$U,"&gt;"&amp;FJ$5,Fluxo!$U:$U,"&lt;="&amp;FK$5,Fluxo!$D:$D,$D14,Fluxo!$E:$E,"&lt;&gt;"&amp;"PERMUTANTE"))</f>
        <v>0</v>
      </c>
      <c r="FL14" s="18">
        <f>IF(FL$5&gt;$G$4,0,SUMIFS(Fluxo!$O:$O,Fluxo!$U:$U,"&gt;"&amp;FK$5,Fluxo!$U:$U,"&lt;="&amp;FL$5,Fluxo!$D:$D,$D14,Fluxo!$E:$E,"&lt;&gt;"&amp;"PERMUTANTE"))</f>
        <v>0</v>
      </c>
      <c r="FM14" s="18">
        <f>IF(FM$5&gt;$G$4,0,SUMIFS(Fluxo!$O:$O,Fluxo!$U:$U,"&gt;"&amp;FL$5,Fluxo!$U:$U,"&lt;="&amp;FM$5,Fluxo!$D:$D,$D14,Fluxo!$E:$E,"&lt;&gt;"&amp;"PERMUTANTE"))</f>
        <v>0</v>
      </c>
      <c r="FN14" s="18">
        <f>IF(FN$5&gt;$G$4,0,SUMIFS(Fluxo!$O:$O,Fluxo!$U:$U,"&gt;"&amp;FM$5,Fluxo!$U:$U,"&lt;="&amp;FN$5,Fluxo!$D:$D,$D14,Fluxo!$E:$E,"&lt;&gt;"&amp;"PERMUTANTE"))</f>
        <v>0</v>
      </c>
      <c r="FO14" s="18">
        <f>IF(FO$5&gt;$G$4,0,SUMIFS(Fluxo!$O:$O,Fluxo!$U:$U,"&gt;"&amp;FN$5,Fluxo!$U:$U,"&lt;="&amp;FO$5,Fluxo!$D:$D,$D14,Fluxo!$E:$E,"&lt;&gt;"&amp;"PERMUTANTE"))</f>
        <v>0</v>
      </c>
      <c r="FP14" s="18">
        <f>IF(FP$5&gt;$G$4,0,SUMIFS(Fluxo!$O:$O,Fluxo!$U:$U,"&gt;"&amp;FO$5,Fluxo!$U:$U,"&lt;="&amp;FP$5,Fluxo!$D:$D,$D14,Fluxo!$E:$E,"&lt;&gt;"&amp;"PERMUTANTE"))</f>
        <v>0</v>
      </c>
      <c r="FQ14" s="18">
        <f>IF(FQ$5&gt;$G$4,0,SUMIFS(Fluxo!$O:$O,Fluxo!$U:$U,"&gt;"&amp;FP$5,Fluxo!$U:$U,"&lt;="&amp;FQ$5,Fluxo!$D:$D,$D14,Fluxo!$E:$E,"&lt;&gt;"&amp;"PERMUTANTE"))</f>
        <v>0</v>
      </c>
      <c r="FR14" s="18">
        <f>IF(FR$5&gt;$G$4,0,SUMIFS(Fluxo!$O:$O,Fluxo!$U:$U,"&gt;"&amp;FQ$5,Fluxo!$U:$U,"&lt;="&amp;FR$5,Fluxo!$D:$D,$D14,Fluxo!$E:$E,"&lt;&gt;"&amp;"PERMUTANTE"))</f>
        <v>0</v>
      </c>
      <c r="FS14" s="18">
        <f>IF(FS$5&gt;$G$4,0,SUMIFS(Fluxo!$O:$O,Fluxo!$U:$U,"&gt;"&amp;FR$5,Fluxo!$U:$U,"&lt;="&amp;FS$5,Fluxo!$D:$D,$D14,Fluxo!$E:$E,"&lt;&gt;"&amp;"PERMUTANTE"))</f>
        <v>0</v>
      </c>
      <c r="FT14" s="18">
        <f>IF(FT$5&gt;$G$4,0,SUMIFS(Fluxo!$O:$O,Fluxo!$U:$U,"&gt;"&amp;FS$5,Fluxo!$U:$U,"&lt;="&amp;FT$5,Fluxo!$D:$D,$D14,Fluxo!$E:$E,"&lt;&gt;"&amp;"PERMUTANTE"))</f>
        <v>0</v>
      </c>
      <c r="FU14" s="18">
        <f>IF(FU$5&gt;$G$4,0,SUMIFS(Fluxo!$O:$O,Fluxo!$U:$U,"&gt;"&amp;FT$5,Fluxo!$U:$U,"&lt;="&amp;FU$5,Fluxo!$D:$D,$D14,Fluxo!$E:$E,"&lt;&gt;"&amp;"PERMUTANTE"))</f>
        <v>0</v>
      </c>
      <c r="FV14" s="18">
        <f>IF(FV$5&gt;$G$4,0,SUMIFS(Fluxo!$O:$O,Fluxo!$U:$U,"&gt;"&amp;FU$5,Fluxo!$U:$U,"&lt;="&amp;FV$5,Fluxo!$D:$D,$D14,Fluxo!$E:$E,"&lt;&gt;"&amp;"PERMUTANTE"))</f>
        <v>0</v>
      </c>
      <c r="FW14" s="18">
        <f>IF(FW$5&gt;$G$4,0,SUMIFS(Fluxo!$O:$O,Fluxo!$U:$U,"&gt;"&amp;FV$5,Fluxo!$U:$U,"&lt;="&amp;FW$5,Fluxo!$D:$D,$D14,Fluxo!$E:$E,"&lt;&gt;"&amp;"PERMUTANTE"))</f>
        <v>0</v>
      </c>
      <c r="FX14" s="18">
        <f>IF(FX$5&gt;$G$4,0,SUMIFS(Fluxo!$O:$O,Fluxo!$U:$U,"&gt;"&amp;FW$5,Fluxo!$U:$U,"&lt;="&amp;FX$5,Fluxo!$D:$D,$D14,Fluxo!$E:$E,"&lt;&gt;"&amp;"PERMUTANTE"))</f>
        <v>0</v>
      </c>
      <c r="FY14" s="18">
        <f>IF(FY$5&gt;$G$4,0,SUMIFS(Fluxo!$O:$O,Fluxo!$U:$U,"&gt;"&amp;FX$5,Fluxo!$U:$U,"&lt;="&amp;FY$5,Fluxo!$D:$D,$D14,Fluxo!$E:$E,"&lt;&gt;"&amp;"PERMUTANTE"))</f>
        <v>0</v>
      </c>
      <c r="FZ14" s="18">
        <f>IF(FZ$5&gt;$G$4,0,SUMIFS(Fluxo!$O:$O,Fluxo!$U:$U,"&gt;"&amp;FY$5,Fluxo!$U:$U,"&lt;="&amp;FZ$5,Fluxo!$D:$D,$D14,Fluxo!$E:$E,"&lt;&gt;"&amp;"PERMUTANTE"))</f>
        <v>0</v>
      </c>
      <c r="GA14" s="18">
        <f>IF(GA$5&gt;$G$4,0,SUMIFS(Fluxo!$O:$O,Fluxo!$U:$U,"&gt;"&amp;FZ$5,Fluxo!$U:$U,"&lt;="&amp;GA$5,Fluxo!$D:$D,$D14,Fluxo!$E:$E,"&lt;&gt;"&amp;"PERMUTANTE"))</f>
        <v>0</v>
      </c>
      <c r="GB14" s="18">
        <f>IF(GB$5&gt;$G$4,0,SUMIFS(Fluxo!$O:$O,Fluxo!$U:$U,"&gt;"&amp;GA$5,Fluxo!$U:$U,"&lt;="&amp;GB$5,Fluxo!$D:$D,$D14,Fluxo!$E:$E,"&lt;&gt;"&amp;"PERMUTANTE"))</f>
        <v>0</v>
      </c>
      <c r="GC14" s="18">
        <f>IF(GC$5&gt;$G$4,0,SUMIFS(Fluxo!$O:$O,Fluxo!$U:$U,"&gt;"&amp;GB$5,Fluxo!$U:$U,"&lt;="&amp;GC$5,Fluxo!$D:$D,$D14,Fluxo!$E:$E,"&lt;&gt;"&amp;"PERMUTANTE"))</f>
        <v>0</v>
      </c>
      <c r="GD14" s="18">
        <f>IF(GD$5&gt;$G$4,0,SUMIFS(Fluxo!$O:$O,Fluxo!$U:$U,"&gt;"&amp;GC$5,Fluxo!$U:$U,"&lt;="&amp;GD$5,Fluxo!$D:$D,$D14,Fluxo!$E:$E,"&lt;&gt;"&amp;"PERMUTANTE"))</f>
        <v>0</v>
      </c>
      <c r="GE14" s="18">
        <f>IF(GE$5&gt;$G$4,0,SUMIFS(Fluxo!$O:$O,Fluxo!$U:$U,"&gt;"&amp;GD$5,Fluxo!$U:$U,"&lt;="&amp;GE$5,Fluxo!$D:$D,$D14,Fluxo!$E:$E,"&lt;&gt;"&amp;"PERMUTANTE"))</f>
        <v>0</v>
      </c>
      <c r="GF14" s="18">
        <f>IF(GF$5&gt;$G$4,0,SUMIFS(Fluxo!$O:$O,Fluxo!$U:$U,"&gt;"&amp;GE$5,Fluxo!$U:$U,"&lt;="&amp;GF$5,Fluxo!$D:$D,$D14,Fluxo!$E:$E,"&lt;&gt;"&amp;"PERMUTANTE"))</f>
        <v>0</v>
      </c>
      <c r="GG14" s="18">
        <f>IF(GG$5&gt;$G$4,0,SUMIFS(Fluxo!$O:$O,Fluxo!$U:$U,"&gt;"&amp;GF$5,Fluxo!$U:$U,"&lt;="&amp;GG$5,Fluxo!$D:$D,$D14,Fluxo!$E:$E,"&lt;&gt;"&amp;"PERMUTANTE"))</f>
        <v>0</v>
      </c>
      <c r="GH14" s="18">
        <f>IF(GH$5&gt;$G$4,0,SUMIFS(Fluxo!$O:$O,Fluxo!$U:$U,"&gt;"&amp;GG$5,Fluxo!$U:$U,"&lt;="&amp;GH$5,Fluxo!$D:$D,$D14,Fluxo!$E:$E,"&lt;&gt;"&amp;"PERMUTANTE"))</f>
        <v>0</v>
      </c>
      <c r="GI14" s="18">
        <f>IF(GI$5&gt;$G$4,0,SUMIFS(Fluxo!$O:$O,Fluxo!$U:$U,"&gt;"&amp;GH$5,Fluxo!$U:$U,"&lt;="&amp;GI$5,Fluxo!$D:$D,$D14,Fluxo!$E:$E,"&lt;&gt;"&amp;"PERMUTANTE"))</f>
        <v>0</v>
      </c>
      <c r="GJ14" s="18">
        <f>IF(GJ$5&gt;$G$4,0,SUMIFS(Fluxo!$O:$O,Fluxo!$U:$U,"&gt;"&amp;GI$5,Fluxo!$U:$U,"&lt;="&amp;GJ$5,Fluxo!$D:$D,$D14,Fluxo!$E:$E,"&lt;&gt;"&amp;"PERMUTANTE"))</f>
        <v>0</v>
      </c>
      <c r="GK14" s="18">
        <f>IF(GK$5&gt;$G$4,0,SUMIFS(Fluxo!$O:$O,Fluxo!$U:$U,"&gt;"&amp;GJ$5,Fluxo!$U:$U,"&lt;="&amp;GK$5,Fluxo!$D:$D,$D14,Fluxo!$E:$E,"&lt;&gt;"&amp;"PERMUTANTE"))</f>
        <v>0</v>
      </c>
      <c r="GL14" s="18">
        <f>IF(GL$5&gt;$G$4,0,SUMIFS(Fluxo!$O:$O,Fluxo!$U:$U,"&gt;"&amp;GK$5,Fluxo!$U:$U,"&lt;="&amp;GL$5,Fluxo!$D:$D,$D14,Fluxo!$E:$E,"&lt;&gt;"&amp;"PERMUTANTE"))</f>
        <v>0</v>
      </c>
      <c r="GM14" s="18">
        <f>IF(GM$5&gt;$G$4,0,SUMIFS(Fluxo!$O:$O,Fluxo!$U:$U,"&gt;"&amp;GL$5,Fluxo!$U:$U,"&lt;="&amp;GM$5,Fluxo!$D:$D,$D14,Fluxo!$E:$E,"&lt;&gt;"&amp;"PERMUTANTE"))</f>
        <v>0</v>
      </c>
      <c r="GN14" s="18">
        <f>IF(GN$5&gt;$G$4,0,SUMIFS(Fluxo!$O:$O,Fluxo!$U:$U,"&gt;"&amp;GM$5,Fluxo!$U:$U,"&lt;="&amp;GN$5,Fluxo!$D:$D,$D14,Fluxo!$E:$E,"&lt;&gt;"&amp;"PERMUTANTE"))</f>
        <v>0</v>
      </c>
      <c r="GO14" s="18">
        <f>IF(GO$5&gt;$G$4,0,SUMIFS(Fluxo!$O:$O,Fluxo!$U:$U,"&gt;"&amp;GN$5,Fluxo!$U:$U,"&lt;="&amp;GO$5,Fluxo!$D:$D,$D14,Fluxo!$E:$E,"&lt;&gt;"&amp;"PERMUTANTE"))</f>
        <v>0</v>
      </c>
      <c r="GP14" s="18">
        <f>IF(GP$5&gt;$G$4,0,SUMIFS(Fluxo!$O:$O,Fluxo!$U:$U,"&gt;"&amp;GO$5,Fluxo!$U:$U,"&lt;="&amp;GP$5,Fluxo!$D:$D,$D14,Fluxo!$E:$E,"&lt;&gt;"&amp;"PERMUTANTE"))</f>
        <v>0</v>
      </c>
      <c r="GQ14" s="18">
        <f>IF(GQ$5&gt;$G$4,0,SUMIFS(Fluxo!$O:$O,Fluxo!$U:$U,"&gt;"&amp;GP$5,Fluxo!$U:$U,"&lt;="&amp;GQ$5,Fluxo!$D:$D,$D14,Fluxo!$E:$E,"&lt;&gt;"&amp;"PERMUTANTE"))</f>
        <v>0</v>
      </c>
      <c r="GR14" s="18">
        <f>IF(GR$5&gt;$G$4,0,SUMIFS(Fluxo!$O:$O,Fluxo!$U:$U,"&gt;"&amp;GQ$5,Fluxo!$U:$U,"&lt;="&amp;GR$5,Fluxo!$D:$D,$D14,Fluxo!$E:$E,"&lt;&gt;"&amp;"PERMUTANTE"))</f>
        <v>0</v>
      </c>
      <c r="GS14" s="18">
        <f>IF(GS$5&gt;$G$4,0,SUMIFS(Fluxo!$O:$O,Fluxo!$U:$U,"&gt;"&amp;GR$5,Fluxo!$U:$U,"&lt;="&amp;GS$5,Fluxo!$D:$D,$D14,Fluxo!$E:$E,"&lt;&gt;"&amp;"PERMUTANTE"))</f>
        <v>0</v>
      </c>
      <c r="GT14" s="18">
        <f>IF(GT$5&gt;$G$4,0,SUMIFS(Fluxo!$O:$O,Fluxo!$U:$U,"&gt;"&amp;GS$5,Fluxo!$U:$U,"&lt;="&amp;GT$5,Fluxo!$D:$D,$D14,Fluxo!$E:$E,"&lt;&gt;"&amp;"PERMUTANTE"))</f>
        <v>0</v>
      </c>
      <c r="GU14" s="18">
        <f>IF(GU$5&gt;$G$4,0,SUMIFS(Fluxo!$O:$O,Fluxo!$U:$U,"&gt;"&amp;GT$5,Fluxo!$U:$U,"&lt;="&amp;GU$5,Fluxo!$D:$D,$D14,Fluxo!$E:$E,"&lt;&gt;"&amp;"PERMUTANTE"))</f>
        <v>0</v>
      </c>
      <c r="GV14" s="18">
        <f>IF(GV$5&gt;$G$4,0,SUMIFS(Fluxo!$O:$O,Fluxo!$U:$U,"&gt;"&amp;GU$5,Fluxo!$U:$U,"&lt;="&amp;GV$5,Fluxo!$D:$D,$D14,Fluxo!$E:$E,"&lt;&gt;"&amp;"PERMUTANTE"))</f>
        <v>0</v>
      </c>
      <c r="GW14" s="18">
        <f>IF(GW$5&gt;$G$4,0,SUMIFS(Fluxo!$O:$O,Fluxo!$U:$U,"&gt;"&amp;GV$5,Fluxo!$U:$U,"&lt;="&amp;GW$5,Fluxo!$D:$D,$D14,Fluxo!$E:$E,"&lt;&gt;"&amp;"PERMUTANTE"))</f>
        <v>0</v>
      </c>
      <c r="GX14" s="18">
        <f>IF(GX$5&gt;$G$4,0,SUMIFS(Fluxo!$O:$O,Fluxo!$U:$U,"&gt;"&amp;GW$5,Fluxo!$U:$U,"&lt;="&amp;GX$5,Fluxo!$D:$D,$D14,Fluxo!$E:$E,"&lt;&gt;"&amp;"PERMUTANTE"))</f>
        <v>0</v>
      </c>
      <c r="GY14" s="18">
        <f>IF(GY$5&gt;$G$4,0,SUMIFS(Fluxo!$O:$O,Fluxo!$U:$U,"&gt;"&amp;GX$5,Fluxo!$U:$U,"&lt;="&amp;GY$5,Fluxo!$D:$D,$D14,Fluxo!$E:$E,"&lt;&gt;"&amp;"PERMUTANTE"))</f>
        <v>0</v>
      </c>
      <c r="GZ14" s="18">
        <f>IF(GZ$5&gt;$G$4,0,SUMIFS(Fluxo!$O:$O,Fluxo!$U:$U,"&gt;"&amp;GY$5,Fluxo!$U:$U,"&lt;="&amp;GZ$5,Fluxo!$D:$D,$D14,Fluxo!$E:$E,"&lt;&gt;"&amp;"PERMUTANTE"))</f>
        <v>0</v>
      </c>
      <c r="HA14" s="18">
        <f>IF(HA$5&gt;$G$4,0,SUMIFS(Fluxo!$O:$O,Fluxo!$U:$U,"&gt;"&amp;GZ$5,Fluxo!$U:$U,"&lt;="&amp;HA$5,Fluxo!$D:$D,$D14,Fluxo!$E:$E,"&lt;&gt;"&amp;"PERMUTANTE"))</f>
        <v>0</v>
      </c>
      <c r="HB14" s="18">
        <f>IF(HB$5&gt;$G$4,0,SUMIFS(Fluxo!$O:$O,Fluxo!$U:$U,"&gt;"&amp;HA$5,Fluxo!$U:$U,"&lt;="&amp;HB$5,Fluxo!$D:$D,$D14,Fluxo!$E:$E,"&lt;&gt;"&amp;"PERMUTANTE"))</f>
        <v>0</v>
      </c>
      <c r="HC14" s="18">
        <f>IF(HC$5&gt;$G$4,0,SUMIFS(Fluxo!$O:$O,Fluxo!$U:$U,"&gt;"&amp;HB$5,Fluxo!$U:$U,"&lt;="&amp;HC$5,Fluxo!$D:$D,$D14,Fluxo!$E:$E,"&lt;&gt;"&amp;"PERMUTANTE"))</f>
        <v>0</v>
      </c>
      <c r="HD14" s="18">
        <f>IF(HD$5&gt;$G$4,0,SUMIFS(Fluxo!$O:$O,Fluxo!$U:$U,"&gt;"&amp;HC$5,Fluxo!$U:$U,"&lt;="&amp;HD$5,Fluxo!$D:$D,$D14,Fluxo!$E:$E,"&lt;&gt;"&amp;"PERMUTANTE"))</f>
        <v>0</v>
      </c>
      <c r="HE14" s="18">
        <f>IF(HE$5&gt;$G$4,0,SUMIFS(Fluxo!$O:$O,Fluxo!$U:$U,"&gt;"&amp;HD$5,Fluxo!$U:$U,"&lt;="&amp;HE$5,Fluxo!$D:$D,$D14,Fluxo!$E:$E,"&lt;&gt;"&amp;"PERMUTANTE"))</f>
        <v>0</v>
      </c>
      <c r="HF14" s="18">
        <f>IF(HF$5&gt;$G$4,0,SUMIFS(Fluxo!$O:$O,Fluxo!$U:$U,"&gt;"&amp;HE$5,Fluxo!$U:$U,"&lt;="&amp;HF$5,Fluxo!$D:$D,$D14,Fluxo!$E:$E,"&lt;&gt;"&amp;"PERMUTANTE"))</f>
        <v>0</v>
      </c>
    </row>
    <row r="15" spans="1:214" s="16" customFormat="1">
      <c r="A15" s="20">
        <f t="shared" si="8"/>
        <v>5</v>
      </c>
      <c r="B15" s="140" t="str">
        <f>'Check Carteira'!C7</f>
        <v>E.1016.99.01.0045</v>
      </c>
      <c r="C15" s="19">
        <v>1</v>
      </c>
      <c r="D15" s="129" t="str">
        <f>'Check Carteira'!F7</f>
        <v>A-0045</v>
      </c>
      <c r="E15" s="21" t="str">
        <f>IFERROR(INDEX(Contratos!L:L,MATCH(D15,Contratos!R:R,0)),"")</f>
        <v/>
      </c>
      <c r="F15" s="139" t="str">
        <f>IFERROR(INDEX(Contratos!G:G,MATCH(D15,Contratos!R:R,0)),"")</f>
        <v/>
      </c>
      <c r="G15" s="83" t="str">
        <f ca="1">IFERROR(XNPV(#REF!,OFFSET(J15,0,MATCH(EOMONTH(E15,0),$J$5:$HF$5,0)-1,1,COUNT($J$5:$HF$5)-MATCH(EOMONTH(E15,0),$J$5:$HF$5,0)+1),OFFSET($J$5,0,MATCH(EOMONTH(E15,0),$J$5:$HF$5,0)-1,1,COUNT($J$5:$HF$5)-MATCH(EOMONTH(E15,0),$J$5:$HF$5,0)+1)),"")</f>
        <v/>
      </c>
      <c r="H15" s="83">
        <f t="shared" si="9"/>
        <v>0</v>
      </c>
      <c r="I15" s="18"/>
      <c r="J15" s="18">
        <f>IF(J$5&gt;$G$4,0,SUMIFS(Fluxo!$O:$O,Fluxo!$U:$U,"&gt;"&amp;I$5,Fluxo!$U:$U,"&lt;="&amp;J$5,Fluxo!$D:$D,$D15))</f>
        <v>0</v>
      </c>
      <c r="K15" s="18">
        <f>IF(K$5&gt;$G$4,0,SUMIFS(Fluxo!$O:$O,Fluxo!$U:$U,"&gt;"&amp;J$5,Fluxo!$U:$U,"&lt;="&amp;K$5,Fluxo!$D:$D,$D15))</f>
        <v>0</v>
      </c>
      <c r="L15" s="18">
        <f>IF(L$5&gt;$G$4,0,SUMIFS(Fluxo!$O:$O,Fluxo!$U:$U,"&gt;"&amp;K$5,Fluxo!$U:$U,"&lt;="&amp;L$5,Fluxo!$D:$D,$D15))</f>
        <v>0</v>
      </c>
      <c r="M15" s="18">
        <f>IF(M$5&gt;$G$4,0,SUMIFS(Fluxo!$O:$O,Fluxo!$U:$U,"&gt;"&amp;L$5,Fluxo!$U:$U,"&lt;="&amp;M$5,Fluxo!$D:$D,$D15))</f>
        <v>0</v>
      </c>
      <c r="N15" s="18">
        <f>IF(N$5&gt;$G$4,0,SUMIFS(Fluxo!$O:$O,Fluxo!$U:$U,"&gt;"&amp;M$5,Fluxo!$U:$U,"&lt;="&amp;N$5,Fluxo!$D:$D,$D15))</f>
        <v>0</v>
      </c>
      <c r="O15" s="18">
        <f>IF(O$5&gt;$G$4,0,SUMIFS(Fluxo!$O:$O,Fluxo!$U:$U,"&gt;"&amp;N$5,Fluxo!$U:$U,"&lt;="&amp;O$5,Fluxo!$D:$D,$D15))</f>
        <v>0</v>
      </c>
      <c r="P15" s="18">
        <f>IF(P$5&gt;$G$4,0,SUMIFS(Fluxo!$O:$O,Fluxo!$U:$U,"&gt;"&amp;O$5,Fluxo!$U:$U,"&lt;="&amp;P$5,Fluxo!$D:$D,$D15))</f>
        <v>0</v>
      </c>
      <c r="Q15" s="18">
        <f>IF(Q$5&gt;$G$4,0,SUMIFS(Fluxo!$O:$O,Fluxo!$U:$U,"&gt;"&amp;P$5,Fluxo!$U:$U,"&lt;="&amp;Q$5,Fluxo!$D:$D,$D15))</f>
        <v>0</v>
      </c>
      <c r="R15" s="18">
        <f>IF(R$5&gt;$G$4,0,SUMIFS(Fluxo!$O:$O,Fluxo!$U:$U,"&gt;"&amp;Q$5,Fluxo!$U:$U,"&lt;="&amp;R$5,Fluxo!$D:$D,$D15))</f>
        <v>0</v>
      </c>
      <c r="S15" s="18">
        <f>IF(S$5&gt;$G$4,0,SUMIFS(Fluxo!$O:$O,Fluxo!$U:$U,"&gt;"&amp;R$5,Fluxo!$U:$U,"&lt;="&amp;S$5,Fluxo!$D:$D,$D15,Fluxo!$E:$E,"&lt;&gt;"&amp;"PERMUTANTE"))</f>
        <v>0</v>
      </c>
      <c r="T15" s="18">
        <f>IF(T$5&gt;$G$4,0,SUMIFS(Fluxo!$O:$O,Fluxo!$U:$U,"&gt;"&amp;S$5,Fluxo!$U:$U,"&lt;="&amp;T$5,Fluxo!$D:$D,$D15,Fluxo!$E:$E,"&lt;&gt;"&amp;"PERMUTANTE"))</f>
        <v>0</v>
      </c>
      <c r="U15" s="18">
        <f>IF(U$5&gt;$G$4,0,SUMIFS(Fluxo!$O:$O,Fluxo!$U:$U,"&gt;"&amp;T$5,Fluxo!$U:$U,"&lt;="&amp;U$5,Fluxo!$D:$D,$D15,Fluxo!$E:$E,"&lt;&gt;"&amp;"PERMUTANTE"))</f>
        <v>0</v>
      </c>
      <c r="V15" s="18">
        <f>IF(V$5&gt;$G$4,0,SUMIFS(Fluxo!$O:$O,Fluxo!$U:$U,"&gt;"&amp;U$5,Fluxo!$U:$U,"&lt;="&amp;V$5,Fluxo!$D:$D,$D15,Fluxo!$E:$E,"&lt;&gt;"&amp;"PERMUTANTE"))</f>
        <v>0</v>
      </c>
      <c r="W15" s="18">
        <f>IF(W$5&gt;$G$4,0,SUMIFS(Fluxo!$O:$O,Fluxo!$U:$U,"&gt;"&amp;V$5,Fluxo!$U:$U,"&lt;="&amp;W$5,Fluxo!$D:$D,$D15,Fluxo!$E:$E,"&lt;&gt;"&amp;"PERMUTANTE"))</f>
        <v>0</v>
      </c>
      <c r="X15" s="18">
        <f>IF(X$5&gt;$G$4,0,SUMIFS(Fluxo!$O:$O,Fluxo!$U:$U,"&gt;"&amp;W$5,Fluxo!$U:$U,"&lt;="&amp;X$5,Fluxo!$D:$D,$D15,Fluxo!$E:$E,"&lt;&gt;"&amp;"PERMUTANTE"))</f>
        <v>0</v>
      </c>
      <c r="Y15" s="18">
        <f>IF(Y$5&gt;$G$4,0,SUMIFS(Fluxo!$O:$O,Fluxo!$U:$U,"&gt;"&amp;X$5,Fluxo!$U:$U,"&lt;="&amp;Y$5,Fluxo!$D:$D,$D15,Fluxo!$E:$E,"&lt;&gt;"&amp;"PERMUTANTE"))</f>
        <v>0</v>
      </c>
      <c r="Z15" s="18">
        <f>IF(Z$5&gt;$G$4,0,SUMIFS(Fluxo!$O:$O,Fluxo!$U:$U,"&gt;"&amp;Y$5,Fluxo!$U:$U,"&lt;="&amp;Z$5,Fluxo!$D:$D,$D15,Fluxo!$E:$E,"&lt;&gt;"&amp;"PERMUTANTE"))</f>
        <v>0</v>
      </c>
      <c r="AA15" s="18">
        <f>IF(AA$5&gt;$G$4,0,SUMIFS(Fluxo!$O:$O,Fluxo!$U:$U,"&gt;"&amp;Z$5,Fluxo!$U:$U,"&lt;="&amp;AA$5,Fluxo!$D:$D,$D15,Fluxo!$E:$E,"&lt;&gt;"&amp;"PERMUTANTE"))</f>
        <v>0</v>
      </c>
      <c r="AB15" s="18">
        <f>IF(AB$5&gt;$G$4,0,SUMIFS(Fluxo!$O:$O,Fluxo!$U:$U,"&gt;"&amp;AA$5,Fluxo!$U:$U,"&lt;="&amp;AB$5,Fluxo!$D:$D,$D15,Fluxo!$E:$E,"&lt;&gt;"&amp;"PERMUTANTE"))</f>
        <v>0</v>
      </c>
      <c r="AC15" s="18">
        <f>IF(AC$5&gt;$G$4,0,SUMIFS(Fluxo!$O:$O,Fluxo!$U:$U,"&gt;"&amp;AB$5,Fluxo!$U:$U,"&lt;="&amp;AC$5,Fluxo!$D:$D,$D15,Fluxo!$E:$E,"&lt;&gt;"&amp;"PERMUTANTE"))</f>
        <v>0</v>
      </c>
      <c r="AD15" s="18">
        <f>IF(AD$5&gt;$G$4,0,SUMIFS(Fluxo!$O:$O,Fluxo!$U:$U,"&gt;"&amp;AC$5,Fluxo!$U:$U,"&lt;="&amp;AD$5,Fluxo!$D:$D,$D15,Fluxo!$E:$E,"&lt;&gt;"&amp;"PERMUTANTE"))</f>
        <v>0</v>
      </c>
      <c r="AE15" s="18">
        <f>IF(AE$5&gt;$G$4,0,SUMIFS(Fluxo!$O:$O,Fluxo!$U:$U,"&gt;"&amp;AD$5,Fluxo!$U:$U,"&lt;="&amp;AE$5,Fluxo!$D:$D,$D15,Fluxo!$E:$E,"&lt;&gt;"&amp;"PERMUTANTE"))</f>
        <v>0</v>
      </c>
      <c r="AF15" s="18">
        <f>IF(AF$5&gt;$G$4,0,SUMIFS(Fluxo!$O:$O,Fluxo!$U:$U,"&gt;"&amp;AE$5,Fluxo!$U:$U,"&lt;="&amp;AF$5,Fluxo!$D:$D,$D15,Fluxo!$E:$E,"&lt;&gt;"&amp;"PERMUTANTE"))</f>
        <v>0</v>
      </c>
      <c r="AG15" s="18">
        <f>IF(AG$5&gt;$G$4,0,SUMIFS(Fluxo!$O:$O,Fluxo!$U:$U,"&gt;"&amp;AF$5,Fluxo!$U:$U,"&lt;="&amp;AG$5,Fluxo!$D:$D,$D15,Fluxo!$E:$E,"&lt;&gt;"&amp;"PERMUTANTE"))</f>
        <v>0</v>
      </c>
      <c r="AH15" s="18">
        <f>IF(AH$5&gt;$G$4,0,SUMIFS(Fluxo!$O:$O,Fluxo!$U:$U,"&gt;"&amp;AG$5,Fluxo!$U:$U,"&lt;="&amp;AH$5,Fluxo!$D:$D,$D15,Fluxo!$E:$E,"&lt;&gt;"&amp;"PERMUTANTE"))</f>
        <v>0</v>
      </c>
      <c r="AI15" s="18">
        <f>IF(AI$5&gt;$G$4,0,SUMIFS(Fluxo!$O:$O,Fluxo!$U:$U,"&gt;"&amp;AH$5,Fluxo!$U:$U,"&lt;="&amp;AI$5,Fluxo!$D:$D,$D15,Fluxo!$E:$E,"&lt;&gt;"&amp;"PERMUTANTE"))</f>
        <v>0</v>
      </c>
      <c r="AJ15" s="18">
        <f>IF(AJ$5&gt;$G$4,0,SUMIFS(Fluxo!$O:$O,Fluxo!$U:$U,"&gt;"&amp;AI$5,Fluxo!$U:$U,"&lt;="&amp;AJ$5,Fluxo!$D:$D,$D15,Fluxo!$E:$E,"&lt;&gt;"&amp;"PERMUTANTE"))</f>
        <v>0</v>
      </c>
      <c r="AK15" s="18">
        <f>IF(AK$5&gt;$G$4,0,SUMIFS(Fluxo!$O:$O,Fluxo!$U:$U,"&gt;"&amp;AJ$5,Fluxo!$U:$U,"&lt;="&amp;AK$5,Fluxo!$D:$D,$D15,Fluxo!$E:$E,"&lt;&gt;"&amp;"PERMUTANTE"))</f>
        <v>0</v>
      </c>
      <c r="AL15" s="18">
        <f>IF(AL$5&gt;$G$4,0,SUMIFS(Fluxo!$O:$O,Fluxo!$U:$U,"&gt;"&amp;AK$5,Fluxo!$U:$U,"&lt;="&amp;AL$5,Fluxo!$D:$D,$D15,Fluxo!$E:$E,"&lt;&gt;"&amp;"PERMUTANTE"))</f>
        <v>0</v>
      </c>
      <c r="AM15" s="18">
        <f>IF(AM$5&gt;$G$4,0,SUMIFS(Fluxo!$O:$O,Fluxo!$U:$U,"&gt;"&amp;AL$5,Fluxo!$U:$U,"&lt;="&amp;AM$5,Fluxo!$D:$D,$D15,Fluxo!$E:$E,"&lt;&gt;"&amp;"PERMUTANTE"))</f>
        <v>0</v>
      </c>
      <c r="AN15" s="18">
        <f>IF(AN$5&gt;$G$4,0,SUMIFS(Fluxo!$O:$O,Fluxo!$U:$U,"&gt;"&amp;AM$5,Fluxo!$U:$U,"&lt;="&amp;AN$5,Fluxo!$D:$D,$D15,Fluxo!$E:$E,"&lt;&gt;"&amp;"PERMUTANTE"))</f>
        <v>0</v>
      </c>
      <c r="AO15" s="18">
        <f>IF(AO$5&gt;$G$4,0,SUMIFS(Fluxo!$O:$O,Fluxo!$U:$U,"&gt;"&amp;AN$5,Fluxo!$U:$U,"&lt;="&amp;AO$5,Fluxo!$D:$D,$D15,Fluxo!$E:$E,"&lt;&gt;"&amp;"PERMUTANTE"))</f>
        <v>0</v>
      </c>
      <c r="AP15" s="18">
        <f>IF(AP$5&gt;$G$4,0,SUMIFS(Fluxo!$O:$O,Fluxo!$U:$U,"&gt;"&amp;AO$5,Fluxo!$U:$U,"&lt;="&amp;AP$5,Fluxo!$D:$D,$D15,Fluxo!$E:$E,"&lt;&gt;"&amp;"PERMUTANTE"))</f>
        <v>0</v>
      </c>
      <c r="AQ15" s="18">
        <f>IF(AQ$5&gt;$G$4,0,SUMIFS(Fluxo!$O:$O,Fluxo!$U:$U,"&gt;"&amp;AP$5,Fluxo!$U:$U,"&lt;="&amp;AQ$5,Fluxo!$D:$D,$D15,Fluxo!$E:$E,"&lt;&gt;"&amp;"PERMUTANTE"))</f>
        <v>0</v>
      </c>
      <c r="AR15" s="18">
        <f>IF(AR$5&gt;$G$4,0,SUMIFS(Fluxo!$O:$O,Fluxo!$U:$U,"&gt;"&amp;AQ$5,Fluxo!$U:$U,"&lt;="&amp;AR$5,Fluxo!$D:$D,$D15,Fluxo!$E:$E,"&lt;&gt;"&amp;"PERMUTANTE"))</f>
        <v>0</v>
      </c>
      <c r="AS15" s="18">
        <f>IF(AS$5&gt;$G$4,0,SUMIFS(Fluxo!$O:$O,Fluxo!$U:$U,"&gt;"&amp;AR$5,Fluxo!$U:$U,"&lt;="&amp;AS$5,Fluxo!$D:$D,$D15,Fluxo!$E:$E,"&lt;&gt;"&amp;"PERMUTANTE"))</f>
        <v>0</v>
      </c>
      <c r="AT15" s="18">
        <f>IF(AT$5&gt;$G$4,0,SUMIFS(Fluxo!$O:$O,Fluxo!$U:$U,"&gt;"&amp;AS$5,Fluxo!$U:$U,"&lt;="&amp;AT$5,Fluxo!$D:$D,$D15,Fluxo!$E:$E,"&lt;&gt;"&amp;"PERMUTANTE"))</f>
        <v>0</v>
      </c>
      <c r="AU15" s="18">
        <f>IF(AU$5&gt;$G$4,0,SUMIFS(Fluxo!$O:$O,Fluxo!$U:$U,"&gt;"&amp;AT$5,Fluxo!$U:$U,"&lt;="&amp;AU$5,Fluxo!$D:$D,$D15,Fluxo!$E:$E,"&lt;&gt;"&amp;"PERMUTANTE"))</f>
        <v>0</v>
      </c>
      <c r="AV15" s="18">
        <f>IF(AV$5&gt;$G$4,0,SUMIFS(Fluxo!$O:$O,Fluxo!$U:$U,"&gt;"&amp;AU$5,Fluxo!$U:$U,"&lt;="&amp;AV$5,Fluxo!$D:$D,$D15,Fluxo!$E:$E,"&lt;&gt;"&amp;"PERMUTANTE"))</f>
        <v>0</v>
      </c>
      <c r="AW15" s="18">
        <f>IF(AW$5&gt;$G$4,0,SUMIFS(Fluxo!$O:$O,Fluxo!$U:$U,"&gt;"&amp;AV$5,Fluxo!$U:$U,"&lt;="&amp;AW$5,Fluxo!$D:$D,$D15,Fluxo!$E:$E,"&lt;&gt;"&amp;"PERMUTANTE"))</f>
        <v>0</v>
      </c>
      <c r="AX15" s="18">
        <f>IF(AX$5&gt;$G$4,0,SUMIFS(Fluxo!$O:$O,Fluxo!$U:$U,"&gt;"&amp;AW$5,Fluxo!$U:$U,"&lt;="&amp;AX$5,Fluxo!$D:$D,$D15,Fluxo!$E:$E,"&lt;&gt;"&amp;"PERMUTANTE"))</f>
        <v>0</v>
      </c>
      <c r="AY15" s="18">
        <f>IF(AY$5&gt;$G$4,0,SUMIFS(Fluxo!$O:$O,Fluxo!$U:$U,"&gt;"&amp;AX$5,Fluxo!$U:$U,"&lt;="&amp;AY$5,Fluxo!$D:$D,$D15,Fluxo!$E:$E,"&lt;&gt;"&amp;"PERMUTANTE"))</f>
        <v>0</v>
      </c>
      <c r="AZ15" s="18">
        <f>IF(AZ$5&gt;$G$4,0,SUMIFS(Fluxo!$O:$O,Fluxo!$U:$U,"&gt;"&amp;AY$5,Fluxo!$U:$U,"&lt;="&amp;AZ$5,Fluxo!$D:$D,$D15,Fluxo!$E:$E,"&lt;&gt;"&amp;"PERMUTANTE"))</f>
        <v>0</v>
      </c>
      <c r="BA15" s="18">
        <f>IF(BA$5&gt;$G$4,0,SUMIFS(Fluxo!$O:$O,Fluxo!$U:$U,"&gt;"&amp;AZ$5,Fluxo!$U:$U,"&lt;="&amp;BA$5,Fluxo!$D:$D,$D15,Fluxo!$E:$E,"&lt;&gt;"&amp;"PERMUTANTE"))</f>
        <v>0</v>
      </c>
      <c r="BB15" s="18">
        <f>IF(BB$5&gt;$G$4,0,SUMIFS(Fluxo!$O:$O,Fluxo!$U:$U,"&gt;"&amp;BA$5,Fluxo!$U:$U,"&lt;="&amp;BB$5,Fluxo!$D:$D,$D15,Fluxo!$E:$E,"&lt;&gt;"&amp;"PERMUTANTE"))</f>
        <v>0</v>
      </c>
      <c r="BC15" s="18">
        <f>IF(BC$5&gt;$G$4,0,SUMIFS(Fluxo!$O:$O,Fluxo!$U:$U,"&gt;"&amp;BB$5,Fluxo!$U:$U,"&lt;="&amp;BC$5,Fluxo!$D:$D,$D15,Fluxo!$E:$E,"&lt;&gt;"&amp;"PERMUTANTE"))</f>
        <v>0</v>
      </c>
      <c r="BD15" s="18">
        <f>IF(BD$5&gt;$G$4,0,SUMIFS(Fluxo!$O:$O,Fluxo!$U:$U,"&gt;"&amp;BC$5,Fluxo!$U:$U,"&lt;="&amp;BD$5,Fluxo!$D:$D,$D15,Fluxo!$E:$E,"&lt;&gt;"&amp;"PERMUTANTE"))</f>
        <v>0</v>
      </c>
      <c r="BE15" s="18">
        <f>IF(BE$5&gt;$G$4,0,SUMIFS(Fluxo!$O:$O,Fluxo!$U:$U,"&gt;"&amp;BD$5,Fluxo!$U:$U,"&lt;="&amp;BE$5,Fluxo!$D:$D,$D15,Fluxo!$E:$E,"&lt;&gt;"&amp;"PERMUTANTE"))</f>
        <v>0</v>
      </c>
      <c r="BF15" s="18">
        <f>IF(BF$5&gt;$G$4,0,SUMIFS(Fluxo!$O:$O,Fluxo!$U:$U,"&gt;"&amp;BE$5,Fluxo!$U:$U,"&lt;="&amp;BF$5,Fluxo!$D:$D,$D15,Fluxo!$E:$E,"&lt;&gt;"&amp;"PERMUTANTE"))</f>
        <v>0</v>
      </c>
      <c r="BG15" s="18">
        <f>IF(BG$5&gt;$G$4,0,SUMIFS(Fluxo!$O:$O,Fluxo!$U:$U,"&gt;"&amp;BF$5,Fluxo!$U:$U,"&lt;="&amp;BG$5,Fluxo!$D:$D,$D15,Fluxo!$E:$E,"&lt;&gt;"&amp;"PERMUTANTE"))</f>
        <v>0</v>
      </c>
      <c r="BH15" s="18">
        <f>IF(BH$5&gt;$G$4,0,SUMIFS(Fluxo!$O:$O,Fluxo!$U:$U,"&gt;"&amp;BG$5,Fluxo!$U:$U,"&lt;="&amp;BH$5,Fluxo!$D:$D,$D15,Fluxo!$E:$E,"&lt;&gt;"&amp;"PERMUTANTE"))</f>
        <v>0</v>
      </c>
      <c r="BI15" s="18">
        <f>IF(BI$5&gt;$G$4,0,SUMIFS(Fluxo!$O:$O,Fluxo!$U:$U,"&gt;"&amp;BH$5,Fluxo!$U:$U,"&lt;="&amp;BI$5,Fluxo!$D:$D,$D15,Fluxo!$E:$E,"&lt;&gt;"&amp;"PERMUTANTE"))</f>
        <v>0</v>
      </c>
      <c r="BJ15" s="18">
        <f>IF(BJ$5&gt;$G$4,0,SUMIFS(Fluxo!$O:$O,Fluxo!$U:$U,"&gt;"&amp;BI$5,Fluxo!$U:$U,"&lt;="&amp;BJ$5,Fluxo!$D:$D,$D15,Fluxo!$E:$E,"&lt;&gt;"&amp;"PERMUTANTE"))</f>
        <v>0</v>
      </c>
      <c r="BK15" s="18">
        <f>IF(BK$5&gt;$G$4,0,SUMIFS(Fluxo!$O:$O,Fluxo!$U:$U,"&gt;"&amp;BJ$5,Fluxo!$U:$U,"&lt;="&amp;BK$5,Fluxo!$D:$D,$D15,Fluxo!$E:$E,"&lt;&gt;"&amp;"PERMUTANTE"))</f>
        <v>0</v>
      </c>
      <c r="BL15" s="18">
        <f>IF(BL$5&gt;$G$4,0,SUMIFS(Fluxo!$O:$O,Fluxo!$U:$U,"&gt;"&amp;BK$5,Fluxo!$U:$U,"&lt;="&amp;BL$5,Fluxo!$D:$D,$D15,Fluxo!$E:$E,"&lt;&gt;"&amp;"PERMUTANTE"))</f>
        <v>0</v>
      </c>
      <c r="BM15" s="18">
        <f>IF(BM$5&gt;$G$4,0,SUMIFS(Fluxo!$O:$O,Fluxo!$U:$U,"&gt;"&amp;BL$5,Fluxo!$U:$U,"&lt;="&amp;BM$5,Fluxo!$D:$D,$D15,Fluxo!$E:$E,"&lt;&gt;"&amp;"PERMUTANTE"))</f>
        <v>0</v>
      </c>
      <c r="BN15" s="18">
        <f>IF(BN$5&gt;$G$4,0,SUMIFS(Fluxo!$O:$O,Fluxo!$U:$U,"&gt;"&amp;BM$5,Fluxo!$U:$U,"&lt;="&amp;BN$5,Fluxo!$D:$D,$D15,Fluxo!$E:$E,"&lt;&gt;"&amp;"PERMUTANTE"))</f>
        <v>0</v>
      </c>
      <c r="BO15" s="18">
        <f>IF(BO$5&gt;$G$4,0,SUMIFS(Fluxo!$O:$O,Fluxo!$U:$U,"&gt;"&amp;BN$5,Fluxo!$U:$U,"&lt;="&amp;BO$5,Fluxo!$D:$D,$D15,Fluxo!$E:$E,"&lt;&gt;"&amp;"PERMUTANTE"))</f>
        <v>0</v>
      </c>
      <c r="BP15" s="18">
        <f>IF(BP$5&gt;$G$4,0,SUMIFS(Fluxo!$O:$O,Fluxo!$U:$U,"&gt;"&amp;BO$5,Fluxo!$U:$U,"&lt;="&amp;BP$5,Fluxo!$D:$D,$D15,Fluxo!$E:$E,"&lt;&gt;"&amp;"PERMUTANTE"))</f>
        <v>0</v>
      </c>
      <c r="BQ15" s="18">
        <f>IF(BQ$5&gt;$G$4,0,SUMIFS(Fluxo!$O:$O,Fluxo!$U:$U,"&gt;"&amp;BP$5,Fluxo!$U:$U,"&lt;="&amp;BQ$5,Fluxo!$D:$D,$D15,Fluxo!$E:$E,"&lt;&gt;"&amp;"PERMUTANTE"))</f>
        <v>0</v>
      </c>
      <c r="BR15" s="18">
        <f>IF(BR$5&gt;$G$4,0,SUMIFS(Fluxo!$O:$O,Fluxo!$U:$U,"&gt;"&amp;BQ$5,Fluxo!$U:$U,"&lt;="&amp;BR$5,Fluxo!$D:$D,$D15,Fluxo!$E:$E,"&lt;&gt;"&amp;"PERMUTANTE"))</f>
        <v>0</v>
      </c>
      <c r="BS15" s="18">
        <f>IF(BS$5&gt;$G$4,0,SUMIFS(Fluxo!$O:$O,Fluxo!$U:$U,"&gt;"&amp;BR$5,Fluxo!$U:$U,"&lt;="&amp;BS$5,Fluxo!$D:$D,$D15,Fluxo!$E:$E,"&lt;&gt;"&amp;"PERMUTANTE"))</f>
        <v>0</v>
      </c>
      <c r="BT15" s="18">
        <f>IF(BT$5&gt;$G$4,0,SUMIFS(Fluxo!$O:$O,Fluxo!$U:$U,"&gt;"&amp;BS$5,Fluxo!$U:$U,"&lt;="&amp;BT$5,Fluxo!$D:$D,$D15,Fluxo!$E:$E,"&lt;&gt;"&amp;"PERMUTANTE"))</f>
        <v>0</v>
      </c>
      <c r="BU15" s="18">
        <f>IF(BU$5&gt;$G$4,0,SUMIFS(Fluxo!$O:$O,Fluxo!$U:$U,"&gt;"&amp;BT$5,Fluxo!$U:$U,"&lt;="&amp;BU$5,Fluxo!$D:$D,$D15,Fluxo!$E:$E,"&lt;&gt;"&amp;"PERMUTANTE"))</f>
        <v>0</v>
      </c>
      <c r="BV15" s="18">
        <f>IF(BV$5&gt;$G$4,0,SUMIFS(Fluxo!$O:$O,Fluxo!$U:$U,"&gt;"&amp;BU$5,Fluxo!$U:$U,"&lt;="&amp;BV$5,Fluxo!$D:$D,$D15,Fluxo!$E:$E,"&lt;&gt;"&amp;"PERMUTANTE"))</f>
        <v>0</v>
      </c>
      <c r="BW15" s="18">
        <f>IF(BW$5&gt;$G$4,0,SUMIFS(Fluxo!$O:$O,Fluxo!$U:$U,"&gt;"&amp;BV$5,Fluxo!$U:$U,"&lt;="&amp;BW$5,Fluxo!$D:$D,$D15,Fluxo!$E:$E,"&lt;&gt;"&amp;"PERMUTANTE"))</f>
        <v>0</v>
      </c>
      <c r="BX15" s="18">
        <f>IF(BX$5&gt;$G$4,0,SUMIFS(Fluxo!$O:$O,Fluxo!$U:$U,"&gt;"&amp;BW$5,Fluxo!$U:$U,"&lt;="&amp;BX$5,Fluxo!$D:$D,$D15,Fluxo!$E:$E,"&lt;&gt;"&amp;"PERMUTANTE"))</f>
        <v>0</v>
      </c>
      <c r="BY15" s="18">
        <f>IF(BY$5&gt;$G$4,0,SUMIFS(Fluxo!$O:$O,Fluxo!$U:$U,"&gt;"&amp;BX$5,Fluxo!$U:$U,"&lt;="&amp;BY$5,Fluxo!$D:$D,$D15,Fluxo!$E:$E,"&lt;&gt;"&amp;"PERMUTANTE"))</f>
        <v>0</v>
      </c>
      <c r="BZ15" s="18">
        <f>IF(BZ$5&gt;$G$4,0,SUMIFS(Fluxo!$O:$O,Fluxo!$U:$U,"&gt;"&amp;BY$5,Fluxo!$U:$U,"&lt;="&amp;BZ$5,Fluxo!$D:$D,$D15,Fluxo!$E:$E,"&lt;&gt;"&amp;"PERMUTANTE"))</f>
        <v>0</v>
      </c>
      <c r="CA15" s="18">
        <f>IF(CA$5&gt;$G$4,0,SUMIFS(Fluxo!$O:$O,Fluxo!$U:$U,"&gt;"&amp;BZ$5,Fluxo!$U:$U,"&lt;="&amp;CA$5,Fluxo!$D:$D,$D15,Fluxo!$E:$E,"&lt;&gt;"&amp;"PERMUTANTE"))</f>
        <v>0</v>
      </c>
      <c r="CB15" s="18">
        <f>IF(CB$5&gt;$G$4,0,SUMIFS(Fluxo!$O:$O,Fluxo!$U:$U,"&gt;"&amp;CA$5,Fluxo!$U:$U,"&lt;="&amp;CB$5,Fluxo!$D:$D,$D15,Fluxo!$E:$E,"&lt;&gt;"&amp;"PERMUTANTE"))</f>
        <v>0</v>
      </c>
      <c r="CC15" s="18">
        <f>IF(CC$5&gt;$G$4,0,SUMIFS(Fluxo!$O:$O,Fluxo!$U:$U,"&gt;"&amp;CB$5,Fluxo!$U:$U,"&lt;="&amp;CC$5,Fluxo!$D:$D,$D15,Fluxo!$E:$E,"&lt;&gt;"&amp;"PERMUTANTE"))</f>
        <v>0</v>
      </c>
      <c r="CD15" s="18">
        <f>IF(CD$5&gt;$G$4,0,SUMIFS(Fluxo!$O:$O,Fluxo!$U:$U,"&gt;"&amp;CC$5,Fluxo!$U:$U,"&lt;="&amp;CD$5,Fluxo!$D:$D,$D15,Fluxo!$E:$E,"&lt;&gt;"&amp;"PERMUTANTE"))</f>
        <v>0</v>
      </c>
      <c r="CE15" s="18">
        <f>IF(CE$5&gt;$G$4,0,SUMIFS(Fluxo!$O:$O,Fluxo!$U:$U,"&gt;"&amp;CD$5,Fluxo!$U:$U,"&lt;="&amp;CE$5,Fluxo!$D:$D,$D15,Fluxo!$E:$E,"&lt;&gt;"&amp;"PERMUTANTE"))</f>
        <v>0</v>
      </c>
      <c r="CF15" s="18">
        <f>IF(CF$5&gt;$G$4,0,SUMIFS(Fluxo!$O:$O,Fluxo!$U:$U,"&gt;"&amp;CE$5,Fluxo!$U:$U,"&lt;="&amp;CF$5,Fluxo!$D:$D,$D15,Fluxo!$E:$E,"&lt;&gt;"&amp;"PERMUTANTE"))</f>
        <v>0</v>
      </c>
      <c r="CG15" s="18">
        <f>IF(CG$5&gt;$G$4,0,SUMIFS(Fluxo!$O:$O,Fluxo!$U:$U,"&gt;"&amp;CF$5,Fluxo!$U:$U,"&lt;="&amp;CG$5,Fluxo!$D:$D,$D15,Fluxo!$E:$E,"&lt;&gt;"&amp;"PERMUTANTE"))</f>
        <v>0</v>
      </c>
      <c r="CH15" s="18">
        <f>IF(CH$5&gt;$G$4,0,SUMIFS(Fluxo!$O:$O,Fluxo!$U:$U,"&gt;"&amp;CG$5,Fluxo!$U:$U,"&lt;="&amp;CH$5,Fluxo!$D:$D,$D15,Fluxo!$E:$E,"&lt;&gt;"&amp;"PERMUTANTE"))</f>
        <v>0</v>
      </c>
      <c r="CI15" s="18">
        <f>IF(CI$5&gt;$G$4,0,SUMIFS(Fluxo!$O:$O,Fluxo!$U:$U,"&gt;"&amp;CH$5,Fluxo!$U:$U,"&lt;="&amp;CI$5,Fluxo!$D:$D,$D15,Fluxo!$E:$E,"&lt;&gt;"&amp;"PERMUTANTE"))</f>
        <v>0</v>
      </c>
      <c r="CJ15" s="18">
        <f>IF(CJ$5&gt;$G$4,0,SUMIFS(Fluxo!$O:$O,Fluxo!$U:$U,"&gt;"&amp;CI$5,Fluxo!$U:$U,"&lt;="&amp;CJ$5,Fluxo!$D:$D,$D15,Fluxo!$E:$E,"&lt;&gt;"&amp;"PERMUTANTE"))</f>
        <v>0</v>
      </c>
      <c r="CK15" s="18">
        <f>IF(CK$5&gt;$G$4,0,SUMIFS(Fluxo!$O:$O,Fluxo!$U:$U,"&gt;"&amp;CJ$5,Fluxo!$U:$U,"&lt;="&amp;CK$5,Fluxo!$D:$D,$D15,Fluxo!$E:$E,"&lt;&gt;"&amp;"PERMUTANTE"))</f>
        <v>0</v>
      </c>
      <c r="CL15" s="18">
        <f>IF(CL$5&gt;$G$4,0,SUMIFS(Fluxo!$O:$O,Fluxo!$U:$U,"&gt;"&amp;CK$5,Fluxo!$U:$U,"&lt;="&amp;CL$5,Fluxo!$D:$D,$D15,Fluxo!$E:$E,"&lt;&gt;"&amp;"PERMUTANTE"))</f>
        <v>0</v>
      </c>
      <c r="CM15" s="18">
        <f>IF(CM$5&gt;$G$4,0,SUMIFS(Fluxo!$O:$O,Fluxo!$U:$U,"&gt;"&amp;CL$5,Fluxo!$U:$U,"&lt;="&amp;CM$5,Fluxo!$D:$D,$D15,Fluxo!$E:$E,"&lt;&gt;"&amp;"PERMUTANTE"))</f>
        <v>0</v>
      </c>
      <c r="CN15" s="18">
        <f>IF(CN$5&gt;$G$4,0,SUMIFS(Fluxo!$O:$O,Fluxo!$U:$U,"&gt;"&amp;CM$5,Fluxo!$U:$U,"&lt;="&amp;CN$5,Fluxo!$D:$D,$D15,Fluxo!$E:$E,"&lt;&gt;"&amp;"PERMUTANTE"))</f>
        <v>0</v>
      </c>
      <c r="CO15" s="18">
        <f>IF(CO$5&gt;$G$4,0,SUMIFS(Fluxo!$O:$O,Fluxo!$U:$U,"&gt;"&amp;CN$5,Fluxo!$U:$U,"&lt;="&amp;CO$5,Fluxo!$D:$D,$D15,Fluxo!$E:$E,"&lt;&gt;"&amp;"PERMUTANTE"))</f>
        <v>0</v>
      </c>
      <c r="CP15" s="18">
        <f>IF(CP$5&gt;$G$4,0,SUMIFS(Fluxo!$O:$O,Fluxo!$U:$U,"&gt;"&amp;CO$5,Fluxo!$U:$U,"&lt;="&amp;CP$5,Fluxo!$D:$D,$D15,Fluxo!$E:$E,"&lt;&gt;"&amp;"PERMUTANTE"))</f>
        <v>0</v>
      </c>
      <c r="CQ15" s="18">
        <f>IF(CQ$5&gt;$G$4,0,SUMIFS(Fluxo!$O:$O,Fluxo!$U:$U,"&gt;"&amp;CP$5,Fluxo!$U:$U,"&lt;="&amp;CQ$5,Fluxo!$D:$D,$D15,Fluxo!$E:$E,"&lt;&gt;"&amp;"PERMUTANTE"))</f>
        <v>0</v>
      </c>
      <c r="CR15" s="18">
        <f>IF(CR$5&gt;$G$4,0,SUMIFS(Fluxo!$O:$O,Fluxo!$U:$U,"&gt;"&amp;CQ$5,Fluxo!$U:$U,"&lt;="&amp;CR$5,Fluxo!$D:$D,$D15,Fluxo!$E:$E,"&lt;&gt;"&amp;"PERMUTANTE"))</f>
        <v>0</v>
      </c>
      <c r="CS15" s="18">
        <f>IF(CS$5&gt;$G$4,0,SUMIFS(Fluxo!$O:$O,Fluxo!$U:$U,"&gt;"&amp;CR$5,Fluxo!$U:$U,"&lt;="&amp;CS$5,Fluxo!$D:$D,$D15,Fluxo!$E:$E,"&lt;&gt;"&amp;"PERMUTANTE"))</f>
        <v>0</v>
      </c>
      <c r="CT15" s="18">
        <f>IF(CT$5&gt;$G$4,0,SUMIFS(Fluxo!$O:$O,Fluxo!$U:$U,"&gt;"&amp;CS$5,Fluxo!$U:$U,"&lt;="&amp;CT$5,Fluxo!$D:$D,$D15,Fluxo!$E:$E,"&lt;&gt;"&amp;"PERMUTANTE"))</f>
        <v>0</v>
      </c>
      <c r="CU15" s="18">
        <f>IF(CU$5&gt;$G$4,0,SUMIFS(Fluxo!$O:$O,Fluxo!$U:$U,"&gt;"&amp;CT$5,Fluxo!$U:$U,"&lt;="&amp;CU$5,Fluxo!$D:$D,$D15,Fluxo!$E:$E,"&lt;&gt;"&amp;"PERMUTANTE"))</f>
        <v>0</v>
      </c>
      <c r="CV15" s="18">
        <f>IF(CV$5&gt;$G$4,0,SUMIFS(Fluxo!$O:$O,Fluxo!$U:$U,"&gt;"&amp;CU$5,Fluxo!$U:$U,"&lt;="&amp;CV$5,Fluxo!$D:$D,$D15,Fluxo!$E:$E,"&lt;&gt;"&amp;"PERMUTANTE"))</f>
        <v>0</v>
      </c>
      <c r="CW15" s="18">
        <f>IF(CW$5&gt;$G$4,0,SUMIFS(Fluxo!$O:$O,Fluxo!$U:$U,"&gt;"&amp;CV$5,Fluxo!$U:$U,"&lt;="&amp;CW$5,Fluxo!$D:$D,$D15,Fluxo!$E:$E,"&lt;&gt;"&amp;"PERMUTANTE"))</f>
        <v>0</v>
      </c>
      <c r="CX15" s="18">
        <f>IF(CX$5&gt;$G$4,0,SUMIFS(Fluxo!$O:$O,Fluxo!$U:$U,"&gt;"&amp;CW$5,Fluxo!$U:$U,"&lt;="&amp;CX$5,Fluxo!$D:$D,$D15,Fluxo!$E:$E,"&lt;&gt;"&amp;"PERMUTANTE"))</f>
        <v>0</v>
      </c>
      <c r="CY15" s="18">
        <f>IF(CY$5&gt;$G$4,0,SUMIFS(Fluxo!$O:$O,Fluxo!$U:$U,"&gt;"&amp;CX$5,Fluxo!$U:$U,"&lt;="&amp;CY$5,Fluxo!$D:$D,$D15,Fluxo!$E:$E,"&lt;&gt;"&amp;"PERMUTANTE"))</f>
        <v>0</v>
      </c>
      <c r="CZ15" s="18">
        <f>IF(CZ$5&gt;$G$4,0,SUMIFS(Fluxo!$O:$O,Fluxo!$U:$U,"&gt;"&amp;CY$5,Fluxo!$U:$U,"&lt;="&amp;CZ$5,Fluxo!$D:$D,$D15,Fluxo!$E:$E,"&lt;&gt;"&amp;"PERMUTANTE"))</f>
        <v>0</v>
      </c>
      <c r="DA15" s="18">
        <f>IF(DA$5&gt;$G$4,0,SUMIFS(Fluxo!$O:$O,Fluxo!$U:$U,"&gt;"&amp;CZ$5,Fluxo!$U:$U,"&lt;="&amp;DA$5,Fluxo!$D:$D,$D15,Fluxo!$E:$E,"&lt;&gt;"&amp;"PERMUTANTE"))</f>
        <v>0</v>
      </c>
      <c r="DB15" s="18">
        <f>IF(DB$5&gt;$G$4,0,SUMIFS(Fluxo!$O:$O,Fluxo!$U:$U,"&gt;"&amp;DA$5,Fluxo!$U:$U,"&lt;="&amp;DB$5,Fluxo!$D:$D,$D15,Fluxo!$E:$E,"&lt;&gt;"&amp;"PERMUTANTE"))</f>
        <v>0</v>
      </c>
      <c r="DC15" s="18">
        <f>IF(DC$5&gt;$G$4,0,SUMIFS(Fluxo!$O:$O,Fluxo!$U:$U,"&gt;"&amp;DB$5,Fluxo!$U:$U,"&lt;="&amp;DC$5,Fluxo!$D:$D,$D15,Fluxo!$E:$E,"&lt;&gt;"&amp;"PERMUTANTE"))</f>
        <v>0</v>
      </c>
      <c r="DD15" s="18">
        <f>IF(DD$5&gt;$G$4,0,SUMIFS(Fluxo!$O:$O,Fluxo!$U:$U,"&gt;"&amp;DC$5,Fluxo!$U:$U,"&lt;="&amp;DD$5,Fluxo!$D:$D,$D15,Fluxo!$E:$E,"&lt;&gt;"&amp;"PERMUTANTE"))</f>
        <v>0</v>
      </c>
      <c r="DE15" s="18">
        <f>IF(DE$5&gt;$G$4,0,SUMIFS(Fluxo!$O:$O,Fluxo!$U:$U,"&gt;"&amp;DD$5,Fluxo!$U:$U,"&lt;="&amp;DE$5,Fluxo!$D:$D,$D15,Fluxo!$E:$E,"&lt;&gt;"&amp;"PERMUTANTE"))</f>
        <v>0</v>
      </c>
      <c r="DF15" s="18">
        <f>IF(DF$5&gt;$G$4,0,SUMIFS(Fluxo!$O:$O,Fluxo!$U:$U,"&gt;"&amp;DE$5,Fluxo!$U:$U,"&lt;="&amp;DF$5,Fluxo!$D:$D,$D15,Fluxo!$E:$E,"&lt;&gt;"&amp;"PERMUTANTE"))</f>
        <v>0</v>
      </c>
      <c r="DG15" s="18">
        <f>IF(DG$5&gt;$G$4,0,SUMIFS(Fluxo!$O:$O,Fluxo!$U:$U,"&gt;"&amp;DF$5,Fluxo!$U:$U,"&lt;="&amp;DG$5,Fluxo!$D:$D,$D15,Fluxo!$E:$E,"&lt;&gt;"&amp;"PERMUTANTE"))</f>
        <v>0</v>
      </c>
      <c r="DH15" s="18">
        <f>IF(DH$5&gt;$G$4,0,SUMIFS(Fluxo!$O:$O,Fluxo!$U:$U,"&gt;"&amp;DG$5,Fluxo!$U:$U,"&lt;="&amp;DH$5,Fluxo!$D:$D,$D15,Fluxo!$E:$E,"&lt;&gt;"&amp;"PERMUTANTE"))</f>
        <v>0</v>
      </c>
      <c r="DI15" s="18">
        <f>IF(DI$5&gt;$G$4,0,SUMIFS(Fluxo!$O:$O,Fluxo!$U:$U,"&gt;"&amp;DH$5,Fluxo!$U:$U,"&lt;="&amp;DI$5,Fluxo!$D:$D,$D15,Fluxo!$E:$E,"&lt;&gt;"&amp;"PERMUTANTE"))</f>
        <v>0</v>
      </c>
      <c r="DJ15" s="18">
        <f>IF(DJ$5&gt;$G$4,0,SUMIFS(Fluxo!$O:$O,Fluxo!$U:$U,"&gt;"&amp;DI$5,Fluxo!$U:$U,"&lt;="&amp;DJ$5,Fluxo!$D:$D,$D15,Fluxo!$E:$E,"&lt;&gt;"&amp;"PERMUTANTE"))</f>
        <v>0</v>
      </c>
      <c r="DK15" s="18">
        <f>IF(DK$5&gt;$G$4,0,SUMIFS(Fluxo!$O:$O,Fluxo!$U:$U,"&gt;"&amp;DJ$5,Fluxo!$U:$U,"&lt;="&amp;DK$5,Fluxo!$D:$D,$D15,Fluxo!$E:$E,"&lt;&gt;"&amp;"PERMUTANTE"))</f>
        <v>0</v>
      </c>
      <c r="DL15" s="18">
        <f>IF(DL$5&gt;$G$4,0,SUMIFS(Fluxo!$O:$O,Fluxo!$U:$U,"&gt;"&amp;DK$5,Fluxo!$U:$U,"&lt;="&amp;DL$5,Fluxo!$D:$D,$D15,Fluxo!$E:$E,"&lt;&gt;"&amp;"PERMUTANTE"))</f>
        <v>0</v>
      </c>
      <c r="DM15" s="18">
        <f>IF(DM$5&gt;$G$4,0,SUMIFS(Fluxo!$O:$O,Fluxo!$U:$U,"&gt;"&amp;DL$5,Fluxo!$U:$U,"&lt;="&amp;DM$5,Fluxo!$D:$D,$D15,Fluxo!$E:$E,"&lt;&gt;"&amp;"PERMUTANTE"))</f>
        <v>0</v>
      </c>
      <c r="DN15" s="18">
        <f>IF(DN$5&gt;$G$4,0,SUMIFS(Fluxo!$O:$O,Fluxo!$U:$U,"&gt;"&amp;DM$5,Fluxo!$U:$U,"&lt;="&amp;DN$5,Fluxo!$D:$D,$D15,Fluxo!$E:$E,"&lt;&gt;"&amp;"PERMUTANTE"))</f>
        <v>0</v>
      </c>
      <c r="DO15" s="18">
        <f>IF(DO$5&gt;$G$4,0,SUMIFS(Fluxo!$O:$O,Fluxo!$U:$U,"&gt;"&amp;DN$5,Fluxo!$U:$U,"&lt;="&amp;DO$5,Fluxo!$D:$D,$D15,Fluxo!$E:$E,"&lt;&gt;"&amp;"PERMUTANTE"))</f>
        <v>0</v>
      </c>
      <c r="DP15" s="18">
        <f>IF(DP$5&gt;$G$4,0,SUMIFS(Fluxo!$O:$O,Fluxo!$U:$U,"&gt;"&amp;DO$5,Fluxo!$U:$U,"&lt;="&amp;DP$5,Fluxo!$D:$D,$D15,Fluxo!$E:$E,"&lt;&gt;"&amp;"PERMUTANTE"))</f>
        <v>0</v>
      </c>
      <c r="DQ15" s="18">
        <f>IF(DQ$5&gt;$G$4,0,SUMIFS(Fluxo!$O:$O,Fluxo!$U:$U,"&gt;"&amp;DP$5,Fluxo!$U:$U,"&lt;="&amp;DQ$5,Fluxo!$D:$D,$D15,Fluxo!$E:$E,"&lt;&gt;"&amp;"PERMUTANTE"))</f>
        <v>0</v>
      </c>
      <c r="DR15" s="18">
        <f>IF(DR$5&gt;$G$4,0,SUMIFS(Fluxo!$O:$O,Fluxo!$U:$U,"&gt;"&amp;DQ$5,Fluxo!$U:$U,"&lt;="&amp;DR$5,Fluxo!$D:$D,$D15,Fluxo!$E:$E,"&lt;&gt;"&amp;"PERMUTANTE"))</f>
        <v>0</v>
      </c>
      <c r="DS15" s="18">
        <f>IF(DS$5&gt;$G$4,0,SUMIFS(Fluxo!$O:$O,Fluxo!$U:$U,"&gt;"&amp;DR$5,Fluxo!$U:$U,"&lt;="&amp;DS$5,Fluxo!$D:$D,$D15,Fluxo!$E:$E,"&lt;&gt;"&amp;"PERMUTANTE"))</f>
        <v>0</v>
      </c>
      <c r="DT15" s="18">
        <f>IF(DT$5&gt;$G$4,0,SUMIFS(Fluxo!$O:$O,Fluxo!$U:$U,"&gt;"&amp;DS$5,Fluxo!$U:$U,"&lt;="&amp;DT$5,Fluxo!$D:$D,$D15,Fluxo!$E:$E,"&lt;&gt;"&amp;"PERMUTANTE"))</f>
        <v>0</v>
      </c>
      <c r="DU15" s="18">
        <f>IF(DU$5&gt;$G$4,0,SUMIFS(Fluxo!$O:$O,Fluxo!$U:$U,"&gt;"&amp;DT$5,Fluxo!$U:$U,"&lt;="&amp;DU$5,Fluxo!$D:$D,$D15,Fluxo!$E:$E,"&lt;&gt;"&amp;"PERMUTANTE"))</f>
        <v>0</v>
      </c>
      <c r="DV15" s="18">
        <f>IF(DV$5&gt;$G$4,0,SUMIFS(Fluxo!$O:$O,Fluxo!$U:$U,"&gt;"&amp;DU$5,Fluxo!$U:$U,"&lt;="&amp;DV$5,Fluxo!$D:$D,$D15,Fluxo!$E:$E,"&lt;&gt;"&amp;"PERMUTANTE"))</f>
        <v>0</v>
      </c>
      <c r="DW15" s="18">
        <f>IF(DW$5&gt;$G$4,0,SUMIFS(Fluxo!$O:$O,Fluxo!$U:$U,"&gt;"&amp;DV$5,Fluxo!$U:$U,"&lt;="&amp;DW$5,Fluxo!$D:$D,$D15,Fluxo!$E:$E,"&lt;&gt;"&amp;"PERMUTANTE"))</f>
        <v>0</v>
      </c>
      <c r="DX15" s="18">
        <f>IF(DX$5&gt;$G$4,0,SUMIFS(Fluxo!$O:$O,Fluxo!$U:$U,"&gt;"&amp;DW$5,Fluxo!$U:$U,"&lt;="&amp;DX$5,Fluxo!$D:$D,$D15,Fluxo!$E:$E,"&lt;&gt;"&amp;"PERMUTANTE"))</f>
        <v>0</v>
      </c>
      <c r="DY15" s="18">
        <f>IF(DY$5&gt;$G$4,0,SUMIFS(Fluxo!$O:$O,Fluxo!$U:$U,"&gt;"&amp;DX$5,Fluxo!$U:$U,"&lt;="&amp;DY$5,Fluxo!$D:$D,$D15,Fluxo!$E:$E,"&lt;&gt;"&amp;"PERMUTANTE"))</f>
        <v>0</v>
      </c>
      <c r="DZ15" s="18">
        <f>IF(DZ$5&gt;$G$4,0,SUMIFS(Fluxo!$O:$O,Fluxo!$U:$U,"&gt;"&amp;DY$5,Fluxo!$U:$U,"&lt;="&amp;DZ$5,Fluxo!$D:$D,$D15,Fluxo!$E:$E,"&lt;&gt;"&amp;"PERMUTANTE"))</f>
        <v>0</v>
      </c>
      <c r="EA15" s="18">
        <f>IF(EA$5&gt;$G$4,0,SUMIFS(Fluxo!$O:$O,Fluxo!$U:$U,"&gt;"&amp;DZ$5,Fluxo!$U:$U,"&lt;="&amp;EA$5,Fluxo!$D:$D,$D15,Fluxo!$E:$E,"&lt;&gt;"&amp;"PERMUTANTE"))</f>
        <v>0</v>
      </c>
      <c r="EB15" s="18">
        <f>IF(EB$5&gt;$G$4,0,SUMIFS(Fluxo!$O:$O,Fluxo!$U:$U,"&gt;"&amp;EA$5,Fluxo!$U:$U,"&lt;="&amp;EB$5,Fluxo!$D:$D,$D15,Fluxo!$E:$E,"&lt;&gt;"&amp;"PERMUTANTE"))</f>
        <v>0</v>
      </c>
      <c r="EC15" s="18">
        <f>IF(EC$5&gt;$G$4,0,SUMIFS(Fluxo!$O:$O,Fluxo!$U:$U,"&gt;"&amp;EB$5,Fluxo!$U:$U,"&lt;="&amp;EC$5,Fluxo!$D:$D,$D15,Fluxo!$E:$E,"&lt;&gt;"&amp;"PERMUTANTE"))</f>
        <v>0</v>
      </c>
      <c r="ED15" s="18">
        <f>IF(ED$5&gt;$G$4,0,SUMIFS(Fluxo!$O:$O,Fluxo!$U:$U,"&gt;"&amp;EC$5,Fluxo!$U:$U,"&lt;="&amp;ED$5,Fluxo!$D:$D,$D15,Fluxo!$E:$E,"&lt;&gt;"&amp;"PERMUTANTE"))</f>
        <v>0</v>
      </c>
      <c r="EE15" s="18">
        <f>IF(EE$5&gt;$G$4,0,SUMIFS(Fluxo!$O:$O,Fluxo!$U:$U,"&gt;"&amp;ED$5,Fluxo!$U:$U,"&lt;="&amp;EE$5,Fluxo!$D:$D,$D15,Fluxo!$E:$E,"&lt;&gt;"&amp;"PERMUTANTE"))</f>
        <v>0</v>
      </c>
      <c r="EF15" s="18">
        <f>IF(EF$5&gt;$G$4,0,SUMIFS(Fluxo!$O:$O,Fluxo!$U:$U,"&gt;"&amp;EE$5,Fluxo!$U:$U,"&lt;="&amp;EF$5,Fluxo!$D:$D,$D15,Fluxo!$E:$E,"&lt;&gt;"&amp;"PERMUTANTE"))</f>
        <v>0</v>
      </c>
      <c r="EG15" s="18">
        <f>IF(EG$5&gt;$G$4,0,SUMIFS(Fluxo!$O:$O,Fluxo!$U:$U,"&gt;"&amp;EF$5,Fluxo!$U:$U,"&lt;="&amp;EG$5,Fluxo!$D:$D,$D15,Fluxo!$E:$E,"&lt;&gt;"&amp;"PERMUTANTE"))</f>
        <v>0</v>
      </c>
      <c r="EH15" s="18">
        <f>IF(EH$5&gt;$G$4,0,SUMIFS(Fluxo!$O:$O,Fluxo!$U:$U,"&gt;"&amp;EG$5,Fluxo!$U:$U,"&lt;="&amp;EH$5,Fluxo!$D:$D,$D15,Fluxo!$E:$E,"&lt;&gt;"&amp;"PERMUTANTE"))</f>
        <v>0</v>
      </c>
      <c r="EI15" s="18">
        <f>IF(EI$5&gt;$G$4,0,SUMIFS(Fluxo!$O:$O,Fluxo!$U:$U,"&gt;"&amp;EH$5,Fluxo!$U:$U,"&lt;="&amp;EI$5,Fluxo!$D:$D,$D15,Fluxo!$E:$E,"&lt;&gt;"&amp;"PERMUTANTE"))</f>
        <v>0</v>
      </c>
      <c r="EJ15" s="18">
        <f>IF(EJ$5&gt;$G$4,0,SUMIFS(Fluxo!$O:$O,Fluxo!$U:$U,"&gt;"&amp;EI$5,Fluxo!$U:$U,"&lt;="&amp;EJ$5,Fluxo!$D:$D,$D15,Fluxo!$E:$E,"&lt;&gt;"&amp;"PERMUTANTE"))</f>
        <v>0</v>
      </c>
      <c r="EK15" s="18">
        <f>IF(EK$5&gt;$G$4,0,SUMIFS(Fluxo!$O:$O,Fluxo!$U:$U,"&gt;"&amp;EJ$5,Fluxo!$U:$U,"&lt;="&amp;EK$5,Fluxo!$D:$D,$D15,Fluxo!$E:$E,"&lt;&gt;"&amp;"PERMUTANTE"))</f>
        <v>0</v>
      </c>
      <c r="EL15" s="18">
        <f>IF(EL$5&gt;$G$4,0,SUMIFS(Fluxo!$O:$O,Fluxo!$U:$U,"&gt;"&amp;EK$5,Fluxo!$U:$U,"&lt;="&amp;EL$5,Fluxo!$D:$D,$D15,Fluxo!$E:$E,"&lt;&gt;"&amp;"PERMUTANTE"))</f>
        <v>0</v>
      </c>
      <c r="EM15" s="18">
        <f>IF(EM$5&gt;$G$4,0,SUMIFS(Fluxo!$O:$O,Fluxo!$U:$U,"&gt;"&amp;EL$5,Fluxo!$U:$U,"&lt;="&amp;EM$5,Fluxo!$D:$D,$D15,Fluxo!$E:$E,"&lt;&gt;"&amp;"PERMUTANTE"))</f>
        <v>0</v>
      </c>
      <c r="EN15" s="18">
        <f>IF(EN$5&gt;$G$4,0,SUMIFS(Fluxo!$O:$O,Fluxo!$U:$U,"&gt;"&amp;EM$5,Fluxo!$U:$U,"&lt;="&amp;EN$5,Fluxo!$D:$D,$D15,Fluxo!$E:$E,"&lt;&gt;"&amp;"PERMUTANTE"))</f>
        <v>0</v>
      </c>
      <c r="EO15" s="18">
        <f>IF(EO$5&gt;$G$4,0,SUMIFS(Fluxo!$O:$O,Fluxo!$U:$U,"&gt;"&amp;EN$5,Fluxo!$U:$U,"&lt;="&amp;EO$5,Fluxo!$D:$D,$D15,Fluxo!$E:$E,"&lt;&gt;"&amp;"PERMUTANTE"))</f>
        <v>0</v>
      </c>
      <c r="EP15" s="18">
        <f>IF(EP$5&gt;$G$4,0,SUMIFS(Fluxo!$O:$O,Fluxo!$U:$U,"&gt;"&amp;EO$5,Fluxo!$U:$U,"&lt;="&amp;EP$5,Fluxo!$D:$D,$D15,Fluxo!$E:$E,"&lt;&gt;"&amp;"PERMUTANTE"))</f>
        <v>0</v>
      </c>
      <c r="EQ15" s="18">
        <f>IF(EQ$5&gt;$G$4,0,SUMIFS(Fluxo!$O:$O,Fluxo!$U:$U,"&gt;"&amp;EP$5,Fluxo!$U:$U,"&lt;="&amp;EQ$5,Fluxo!$D:$D,$D15,Fluxo!$E:$E,"&lt;&gt;"&amp;"PERMUTANTE"))</f>
        <v>0</v>
      </c>
      <c r="ER15" s="18">
        <f>IF(ER$5&gt;$G$4,0,SUMIFS(Fluxo!$O:$O,Fluxo!$U:$U,"&gt;"&amp;EQ$5,Fluxo!$U:$U,"&lt;="&amp;ER$5,Fluxo!$D:$D,$D15,Fluxo!$E:$E,"&lt;&gt;"&amp;"PERMUTANTE"))</f>
        <v>0</v>
      </c>
      <c r="ES15" s="18">
        <f>IF(ES$5&gt;$G$4,0,SUMIFS(Fluxo!$O:$O,Fluxo!$U:$U,"&gt;"&amp;ER$5,Fluxo!$U:$U,"&lt;="&amp;ES$5,Fluxo!$D:$D,$D15,Fluxo!$E:$E,"&lt;&gt;"&amp;"PERMUTANTE"))</f>
        <v>0</v>
      </c>
      <c r="ET15" s="18">
        <f>IF(ET$5&gt;$G$4,0,SUMIFS(Fluxo!$O:$O,Fluxo!$U:$U,"&gt;"&amp;ES$5,Fluxo!$U:$U,"&lt;="&amp;ET$5,Fluxo!$D:$D,$D15,Fluxo!$E:$E,"&lt;&gt;"&amp;"PERMUTANTE"))</f>
        <v>0</v>
      </c>
      <c r="EU15" s="18">
        <f>IF(EU$5&gt;$G$4,0,SUMIFS(Fluxo!$O:$O,Fluxo!$U:$U,"&gt;"&amp;ET$5,Fluxo!$U:$U,"&lt;="&amp;EU$5,Fluxo!$D:$D,$D15,Fluxo!$E:$E,"&lt;&gt;"&amp;"PERMUTANTE"))</f>
        <v>0</v>
      </c>
      <c r="EV15" s="18">
        <f>IF(EV$5&gt;$G$4,0,SUMIFS(Fluxo!$O:$O,Fluxo!$U:$U,"&gt;"&amp;EU$5,Fluxo!$U:$U,"&lt;="&amp;EV$5,Fluxo!$D:$D,$D15,Fluxo!$E:$E,"&lt;&gt;"&amp;"PERMUTANTE"))</f>
        <v>0</v>
      </c>
      <c r="EW15" s="18">
        <f>IF(EW$5&gt;$G$4,0,SUMIFS(Fluxo!$O:$O,Fluxo!$U:$U,"&gt;"&amp;EV$5,Fluxo!$U:$U,"&lt;="&amp;EW$5,Fluxo!$D:$D,$D15,Fluxo!$E:$E,"&lt;&gt;"&amp;"PERMUTANTE"))</f>
        <v>0</v>
      </c>
      <c r="EX15" s="18">
        <f>IF(EX$5&gt;$G$4,0,SUMIFS(Fluxo!$O:$O,Fluxo!$U:$U,"&gt;"&amp;EW$5,Fluxo!$U:$U,"&lt;="&amp;EX$5,Fluxo!$D:$D,$D15,Fluxo!$E:$E,"&lt;&gt;"&amp;"PERMUTANTE"))</f>
        <v>0</v>
      </c>
      <c r="EY15" s="18">
        <f>IF(EY$5&gt;$G$4,0,SUMIFS(Fluxo!$O:$O,Fluxo!$U:$U,"&gt;"&amp;EX$5,Fluxo!$U:$U,"&lt;="&amp;EY$5,Fluxo!$D:$D,$D15,Fluxo!$E:$E,"&lt;&gt;"&amp;"PERMUTANTE"))</f>
        <v>0</v>
      </c>
      <c r="EZ15" s="18">
        <f>IF(EZ$5&gt;$G$4,0,SUMIFS(Fluxo!$O:$O,Fluxo!$U:$U,"&gt;"&amp;EY$5,Fluxo!$U:$U,"&lt;="&amp;EZ$5,Fluxo!$D:$D,$D15,Fluxo!$E:$E,"&lt;&gt;"&amp;"PERMUTANTE"))</f>
        <v>0</v>
      </c>
      <c r="FA15" s="18">
        <f>IF(FA$5&gt;$G$4,0,SUMIFS(Fluxo!$O:$O,Fluxo!$U:$U,"&gt;"&amp;EZ$5,Fluxo!$U:$U,"&lt;="&amp;FA$5,Fluxo!$D:$D,$D15,Fluxo!$E:$E,"&lt;&gt;"&amp;"PERMUTANTE"))</f>
        <v>0</v>
      </c>
      <c r="FB15" s="18">
        <f>IF(FB$5&gt;$G$4,0,SUMIFS(Fluxo!$O:$O,Fluxo!$U:$U,"&gt;"&amp;FA$5,Fluxo!$U:$U,"&lt;="&amp;FB$5,Fluxo!$D:$D,$D15,Fluxo!$E:$E,"&lt;&gt;"&amp;"PERMUTANTE"))</f>
        <v>0</v>
      </c>
      <c r="FC15" s="18">
        <f>IF(FC$5&gt;$G$4,0,SUMIFS(Fluxo!$O:$O,Fluxo!$U:$U,"&gt;"&amp;FB$5,Fluxo!$U:$U,"&lt;="&amp;FC$5,Fluxo!$D:$D,$D15,Fluxo!$E:$E,"&lt;&gt;"&amp;"PERMUTANTE"))</f>
        <v>0</v>
      </c>
      <c r="FD15" s="18">
        <f>IF(FD$5&gt;$G$4,0,SUMIFS(Fluxo!$O:$O,Fluxo!$U:$U,"&gt;"&amp;FC$5,Fluxo!$U:$U,"&lt;="&amp;FD$5,Fluxo!$D:$D,$D15,Fluxo!$E:$E,"&lt;&gt;"&amp;"PERMUTANTE"))</f>
        <v>0</v>
      </c>
      <c r="FE15" s="18">
        <f>IF(FE$5&gt;$G$4,0,SUMIFS(Fluxo!$O:$O,Fluxo!$U:$U,"&gt;"&amp;FD$5,Fluxo!$U:$U,"&lt;="&amp;FE$5,Fluxo!$D:$D,$D15,Fluxo!$E:$E,"&lt;&gt;"&amp;"PERMUTANTE"))</f>
        <v>0</v>
      </c>
      <c r="FF15" s="18">
        <f>IF(FF$5&gt;$G$4,0,SUMIFS(Fluxo!$O:$O,Fluxo!$U:$U,"&gt;"&amp;FE$5,Fluxo!$U:$U,"&lt;="&amp;FF$5,Fluxo!$D:$D,$D15,Fluxo!$E:$E,"&lt;&gt;"&amp;"PERMUTANTE"))</f>
        <v>0</v>
      </c>
      <c r="FG15" s="18">
        <f>IF(FG$5&gt;$G$4,0,SUMIFS(Fluxo!$O:$O,Fluxo!$U:$U,"&gt;"&amp;FF$5,Fluxo!$U:$U,"&lt;="&amp;FG$5,Fluxo!$D:$D,$D15,Fluxo!$E:$E,"&lt;&gt;"&amp;"PERMUTANTE"))</f>
        <v>0</v>
      </c>
      <c r="FH15" s="18">
        <f>IF(FH$5&gt;$G$4,0,SUMIFS(Fluxo!$O:$O,Fluxo!$U:$U,"&gt;"&amp;FG$5,Fluxo!$U:$U,"&lt;="&amp;FH$5,Fluxo!$D:$D,$D15,Fluxo!$E:$E,"&lt;&gt;"&amp;"PERMUTANTE"))</f>
        <v>0</v>
      </c>
      <c r="FI15" s="18">
        <f>IF(FI$5&gt;$G$4,0,SUMIFS(Fluxo!$O:$O,Fluxo!$U:$U,"&gt;"&amp;FH$5,Fluxo!$U:$U,"&lt;="&amp;FI$5,Fluxo!$D:$D,$D15,Fluxo!$E:$E,"&lt;&gt;"&amp;"PERMUTANTE"))</f>
        <v>0</v>
      </c>
      <c r="FJ15" s="18">
        <f>IF(FJ$5&gt;$G$4,0,SUMIFS(Fluxo!$O:$O,Fluxo!$U:$U,"&gt;"&amp;FI$5,Fluxo!$U:$U,"&lt;="&amp;FJ$5,Fluxo!$D:$D,$D15,Fluxo!$E:$E,"&lt;&gt;"&amp;"PERMUTANTE"))</f>
        <v>0</v>
      </c>
      <c r="FK15" s="18">
        <f>IF(FK$5&gt;$G$4,0,SUMIFS(Fluxo!$O:$O,Fluxo!$U:$U,"&gt;"&amp;FJ$5,Fluxo!$U:$U,"&lt;="&amp;FK$5,Fluxo!$D:$D,$D15,Fluxo!$E:$E,"&lt;&gt;"&amp;"PERMUTANTE"))</f>
        <v>0</v>
      </c>
      <c r="FL15" s="18">
        <f>IF(FL$5&gt;$G$4,0,SUMIFS(Fluxo!$O:$O,Fluxo!$U:$U,"&gt;"&amp;FK$5,Fluxo!$U:$U,"&lt;="&amp;FL$5,Fluxo!$D:$D,$D15,Fluxo!$E:$E,"&lt;&gt;"&amp;"PERMUTANTE"))</f>
        <v>0</v>
      </c>
      <c r="FM15" s="18">
        <f>IF(FM$5&gt;$G$4,0,SUMIFS(Fluxo!$O:$O,Fluxo!$U:$U,"&gt;"&amp;FL$5,Fluxo!$U:$U,"&lt;="&amp;FM$5,Fluxo!$D:$D,$D15,Fluxo!$E:$E,"&lt;&gt;"&amp;"PERMUTANTE"))</f>
        <v>0</v>
      </c>
      <c r="FN15" s="18">
        <f>IF(FN$5&gt;$G$4,0,SUMIFS(Fluxo!$O:$O,Fluxo!$U:$U,"&gt;"&amp;FM$5,Fluxo!$U:$U,"&lt;="&amp;FN$5,Fluxo!$D:$D,$D15,Fluxo!$E:$E,"&lt;&gt;"&amp;"PERMUTANTE"))</f>
        <v>0</v>
      </c>
      <c r="FO15" s="18">
        <f>IF(FO$5&gt;$G$4,0,SUMIFS(Fluxo!$O:$O,Fluxo!$U:$U,"&gt;"&amp;FN$5,Fluxo!$U:$U,"&lt;="&amp;FO$5,Fluxo!$D:$D,$D15,Fluxo!$E:$E,"&lt;&gt;"&amp;"PERMUTANTE"))</f>
        <v>0</v>
      </c>
      <c r="FP15" s="18">
        <f>IF(FP$5&gt;$G$4,0,SUMIFS(Fluxo!$O:$O,Fluxo!$U:$U,"&gt;"&amp;FO$5,Fluxo!$U:$U,"&lt;="&amp;FP$5,Fluxo!$D:$D,$D15,Fluxo!$E:$E,"&lt;&gt;"&amp;"PERMUTANTE"))</f>
        <v>0</v>
      </c>
      <c r="FQ15" s="18">
        <f>IF(FQ$5&gt;$G$4,0,SUMIFS(Fluxo!$O:$O,Fluxo!$U:$U,"&gt;"&amp;FP$5,Fluxo!$U:$U,"&lt;="&amp;FQ$5,Fluxo!$D:$D,$D15,Fluxo!$E:$E,"&lt;&gt;"&amp;"PERMUTANTE"))</f>
        <v>0</v>
      </c>
      <c r="FR15" s="18">
        <f>IF(FR$5&gt;$G$4,0,SUMIFS(Fluxo!$O:$O,Fluxo!$U:$U,"&gt;"&amp;FQ$5,Fluxo!$U:$U,"&lt;="&amp;FR$5,Fluxo!$D:$D,$D15,Fluxo!$E:$E,"&lt;&gt;"&amp;"PERMUTANTE"))</f>
        <v>0</v>
      </c>
      <c r="FS15" s="18">
        <f>IF(FS$5&gt;$G$4,0,SUMIFS(Fluxo!$O:$O,Fluxo!$U:$U,"&gt;"&amp;FR$5,Fluxo!$U:$U,"&lt;="&amp;FS$5,Fluxo!$D:$D,$D15,Fluxo!$E:$E,"&lt;&gt;"&amp;"PERMUTANTE"))</f>
        <v>0</v>
      </c>
      <c r="FT15" s="18">
        <f>IF(FT$5&gt;$G$4,0,SUMIFS(Fluxo!$O:$O,Fluxo!$U:$U,"&gt;"&amp;FS$5,Fluxo!$U:$U,"&lt;="&amp;FT$5,Fluxo!$D:$D,$D15,Fluxo!$E:$E,"&lt;&gt;"&amp;"PERMUTANTE"))</f>
        <v>0</v>
      </c>
      <c r="FU15" s="18">
        <f>IF(FU$5&gt;$G$4,0,SUMIFS(Fluxo!$O:$O,Fluxo!$U:$U,"&gt;"&amp;FT$5,Fluxo!$U:$U,"&lt;="&amp;FU$5,Fluxo!$D:$D,$D15,Fluxo!$E:$E,"&lt;&gt;"&amp;"PERMUTANTE"))</f>
        <v>0</v>
      </c>
      <c r="FV15" s="18">
        <f>IF(FV$5&gt;$G$4,0,SUMIFS(Fluxo!$O:$O,Fluxo!$U:$U,"&gt;"&amp;FU$5,Fluxo!$U:$U,"&lt;="&amp;FV$5,Fluxo!$D:$D,$D15,Fluxo!$E:$E,"&lt;&gt;"&amp;"PERMUTANTE"))</f>
        <v>0</v>
      </c>
      <c r="FW15" s="18">
        <f>IF(FW$5&gt;$G$4,0,SUMIFS(Fluxo!$O:$O,Fluxo!$U:$U,"&gt;"&amp;FV$5,Fluxo!$U:$U,"&lt;="&amp;FW$5,Fluxo!$D:$D,$D15,Fluxo!$E:$E,"&lt;&gt;"&amp;"PERMUTANTE"))</f>
        <v>0</v>
      </c>
      <c r="FX15" s="18">
        <f>IF(FX$5&gt;$G$4,0,SUMIFS(Fluxo!$O:$O,Fluxo!$U:$U,"&gt;"&amp;FW$5,Fluxo!$U:$U,"&lt;="&amp;FX$5,Fluxo!$D:$D,$D15,Fluxo!$E:$E,"&lt;&gt;"&amp;"PERMUTANTE"))</f>
        <v>0</v>
      </c>
      <c r="FY15" s="18">
        <f>IF(FY$5&gt;$G$4,0,SUMIFS(Fluxo!$O:$O,Fluxo!$U:$U,"&gt;"&amp;FX$5,Fluxo!$U:$U,"&lt;="&amp;FY$5,Fluxo!$D:$D,$D15,Fluxo!$E:$E,"&lt;&gt;"&amp;"PERMUTANTE"))</f>
        <v>0</v>
      </c>
      <c r="FZ15" s="18">
        <f>IF(FZ$5&gt;$G$4,0,SUMIFS(Fluxo!$O:$O,Fluxo!$U:$U,"&gt;"&amp;FY$5,Fluxo!$U:$U,"&lt;="&amp;FZ$5,Fluxo!$D:$D,$D15,Fluxo!$E:$E,"&lt;&gt;"&amp;"PERMUTANTE"))</f>
        <v>0</v>
      </c>
      <c r="GA15" s="18">
        <f>IF(GA$5&gt;$G$4,0,SUMIFS(Fluxo!$O:$O,Fluxo!$U:$U,"&gt;"&amp;FZ$5,Fluxo!$U:$U,"&lt;="&amp;GA$5,Fluxo!$D:$D,$D15,Fluxo!$E:$E,"&lt;&gt;"&amp;"PERMUTANTE"))</f>
        <v>0</v>
      </c>
      <c r="GB15" s="18">
        <f>IF(GB$5&gt;$G$4,0,SUMIFS(Fluxo!$O:$O,Fluxo!$U:$U,"&gt;"&amp;GA$5,Fluxo!$U:$U,"&lt;="&amp;GB$5,Fluxo!$D:$D,$D15,Fluxo!$E:$E,"&lt;&gt;"&amp;"PERMUTANTE"))</f>
        <v>0</v>
      </c>
      <c r="GC15" s="18">
        <f>IF(GC$5&gt;$G$4,0,SUMIFS(Fluxo!$O:$O,Fluxo!$U:$U,"&gt;"&amp;GB$5,Fluxo!$U:$U,"&lt;="&amp;GC$5,Fluxo!$D:$D,$D15,Fluxo!$E:$E,"&lt;&gt;"&amp;"PERMUTANTE"))</f>
        <v>0</v>
      </c>
      <c r="GD15" s="18">
        <f>IF(GD$5&gt;$G$4,0,SUMIFS(Fluxo!$O:$O,Fluxo!$U:$U,"&gt;"&amp;GC$5,Fluxo!$U:$U,"&lt;="&amp;GD$5,Fluxo!$D:$D,$D15,Fluxo!$E:$E,"&lt;&gt;"&amp;"PERMUTANTE"))</f>
        <v>0</v>
      </c>
      <c r="GE15" s="18">
        <f>IF(GE$5&gt;$G$4,0,SUMIFS(Fluxo!$O:$O,Fluxo!$U:$U,"&gt;"&amp;GD$5,Fluxo!$U:$U,"&lt;="&amp;GE$5,Fluxo!$D:$D,$D15,Fluxo!$E:$E,"&lt;&gt;"&amp;"PERMUTANTE"))</f>
        <v>0</v>
      </c>
      <c r="GF15" s="18">
        <f>IF(GF$5&gt;$G$4,0,SUMIFS(Fluxo!$O:$O,Fluxo!$U:$U,"&gt;"&amp;GE$5,Fluxo!$U:$U,"&lt;="&amp;GF$5,Fluxo!$D:$D,$D15,Fluxo!$E:$E,"&lt;&gt;"&amp;"PERMUTANTE"))</f>
        <v>0</v>
      </c>
      <c r="GG15" s="18">
        <f>IF(GG$5&gt;$G$4,0,SUMIFS(Fluxo!$O:$O,Fluxo!$U:$U,"&gt;"&amp;GF$5,Fluxo!$U:$U,"&lt;="&amp;GG$5,Fluxo!$D:$D,$D15,Fluxo!$E:$E,"&lt;&gt;"&amp;"PERMUTANTE"))</f>
        <v>0</v>
      </c>
      <c r="GH15" s="18">
        <f>IF(GH$5&gt;$G$4,0,SUMIFS(Fluxo!$O:$O,Fluxo!$U:$U,"&gt;"&amp;GG$5,Fluxo!$U:$U,"&lt;="&amp;GH$5,Fluxo!$D:$D,$D15,Fluxo!$E:$E,"&lt;&gt;"&amp;"PERMUTANTE"))</f>
        <v>0</v>
      </c>
      <c r="GI15" s="18">
        <f>IF(GI$5&gt;$G$4,0,SUMIFS(Fluxo!$O:$O,Fluxo!$U:$U,"&gt;"&amp;GH$5,Fluxo!$U:$U,"&lt;="&amp;GI$5,Fluxo!$D:$D,$D15,Fluxo!$E:$E,"&lt;&gt;"&amp;"PERMUTANTE"))</f>
        <v>0</v>
      </c>
      <c r="GJ15" s="18">
        <f>IF(GJ$5&gt;$G$4,0,SUMIFS(Fluxo!$O:$O,Fluxo!$U:$U,"&gt;"&amp;GI$5,Fluxo!$U:$U,"&lt;="&amp;GJ$5,Fluxo!$D:$D,$D15,Fluxo!$E:$E,"&lt;&gt;"&amp;"PERMUTANTE"))</f>
        <v>0</v>
      </c>
      <c r="GK15" s="18">
        <f>IF(GK$5&gt;$G$4,0,SUMIFS(Fluxo!$O:$O,Fluxo!$U:$U,"&gt;"&amp;GJ$5,Fluxo!$U:$U,"&lt;="&amp;GK$5,Fluxo!$D:$D,$D15,Fluxo!$E:$E,"&lt;&gt;"&amp;"PERMUTANTE"))</f>
        <v>0</v>
      </c>
      <c r="GL15" s="18">
        <f>IF(GL$5&gt;$G$4,0,SUMIFS(Fluxo!$O:$O,Fluxo!$U:$U,"&gt;"&amp;GK$5,Fluxo!$U:$U,"&lt;="&amp;GL$5,Fluxo!$D:$D,$D15,Fluxo!$E:$E,"&lt;&gt;"&amp;"PERMUTANTE"))</f>
        <v>0</v>
      </c>
      <c r="GM15" s="18">
        <f>IF(GM$5&gt;$G$4,0,SUMIFS(Fluxo!$O:$O,Fluxo!$U:$U,"&gt;"&amp;GL$5,Fluxo!$U:$U,"&lt;="&amp;GM$5,Fluxo!$D:$D,$D15,Fluxo!$E:$E,"&lt;&gt;"&amp;"PERMUTANTE"))</f>
        <v>0</v>
      </c>
      <c r="GN15" s="18">
        <f>IF(GN$5&gt;$G$4,0,SUMIFS(Fluxo!$O:$O,Fluxo!$U:$U,"&gt;"&amp;GM$5,Fluxo!$U:$U,"&lt;="&amp;GN$5,Fluxo!$D:$D,$D15,Fluxo!$E:$E,"&lt;&gt;"&amp;"PERMUTANTE"))</f>
        <v>0</v>
      </c>
      <c r="GO15" s="18">
        <f>IF(GO$5&gt;$G$4,0,SUMIFS(Fluxo!$O:$O,Fluxo!$U:$U,"&gt;"&amp;GN$5,Fluxo!$U:$U,"&lt;="&amp;GO$5,Fluxo!$D:$D,$D15,Fluxo!$E:$E,"&lt;&gt;"&amp;"PERMUTANTE"))</f>
        <v>0</v>
      </c>
      <c r="GP15" s="18">
        <f>IF(GP$5&gt;$G$4,0,SUMIFS(Fluxo!$O:$O,Fluxo!$U:$U,"&gt;"&amp;GO$5,Fluxo!$U:$U,"&lt;="&amp;GP$5,Fluxo!$D:$D,$D15,Fluxo!$E:$E,"&lt;&gt;"&amp;"PERMUTANTE"))</f>
        <v>0</v>
      </c>
      <c r="GQ15" s="18">
        <f>IF(GQ$5&gt;$G$4,0,SUMIFS(Fluxo!$O:$O,Fluxo!$U:$U,"&gt;"&amp;GP$5,Fluxo!$U:$U,"&lt;="&amp;GQ$5,Fluxo!$D:$D,$D15,Fluxo!$E:$E,"&lt;&gt;"&amp;"PERMUTANTE"))</f>
        <v>0</v>
      </c>
      <c r="GR15" s="18">
        <f>IF(GR$5&gt;$G$4,0,SUMIFS(Fluxo!$O:$O,Fluxo!$U:$U,"&gt;"&amp;GQ$5,Fluxo!$U:$U,"&lt;="&amp;GR$5,Fluxo!$D:$D,$D15,Fluxo!$E:$E,"&lt;&gt;"&amp;"PERMUTANTE"))</f>
        <v>0</v>
      </c>
      <c r="GS15" s="18">
        <f>IF(GS$5&gt;$G$4,0,SUMIFS(Fluxo!$O:$O,Fluxo!$U:$U,"&gt;"&amp;GR$5,Fluxo!$U:$U,"&lt;="&amp;GS$5,Fluxo!$D:$D,$D15,Fluxo!$E:$E,"&lt;&gt;"&amp;"PERMUTANTE"))</f>
        <v>0</v>
      </c>
      <c r="GT15" s="18">
        <f>IF(GT$5&gt;$G$4,0,SUMIFS(Fluxo!$O:$O,Fluxo!$U:$U,"&gt;"&amp;GS$5,Fluxo!$U:$U,"&lt;="&amp;GT$5,Fluxo!$D:$D,$D15,Fluxo!$E:$E,"&lt;&gt;"&amp;"PERMUTANTE"))</f>
        <v>0</v>
      </c>
      <c r="GU15" s="18">
        <f>IF(GU$5&gt;$G$4,0,SUMIFS(Fluxo!$O:$O,Fluxo!$U:$U,"&gt;"&amp;GT$5,Fluxo!$U:$U,"&lt;="&amp;GU$5,Fluxo!$D:$D,$D15,Fluxo!$E:$E,"&lt;&gt;"&amp;"PERMUTANTE"))</f>
        <v>0</v>
      </c>
      <c r="GV15" s="18">
        <f>IF(GV$5&gt;$G$4,0,SUMIFS(Fluxo!$O:$O,Fluxo!$U:$U,"&gt;"&amp;GU$5,Fluxo!$U:$U,"&lt;="&amp;GV$5,Fluxo!$D:$D,$D15,Fluxo!$E:$E,"&lt;&gt;"&amp;"PERMUTANTE"))</f>
        <v>0</v>
      </c>
      <c r="GW15" s="18">
        <f>IF(GW$5&gt;$G$4,0,SUMIFS(Fluxo!$O:$O,Fluxo!$U:$U,"&gt;"&amp;GV$5,Fluxo!$U:$U,"&lt;="&amp;GW$5,Fluxo!$D:$D,$D15,Fluxo!$E:$E,"&lt;&gt;"&amp;"PERMUTANTE"))</f>
        <v>0</v>
      </c>
      <c r="GX15" s="18">
        <f>IF(GX$5&gt;$G$4,0,SUMIFS(Fluxo!$O:$O,Fluxo!$U:$U,"&gt;"&amp;GW$5,Fluxo!$U:$U,"&lt;="&amp;GX$5,Fluxo!$D:$D,$D15,Fluxo!$E:$E,"&lt;&gt;"&amp;"PERMUTANTE"))</f>
        <v>0</v>
      </c>
      <c r="GY15" s="18">
        <f>IF(GY$5&gt;$G$4,0,SUMIFS(Fluxo!$O:$O,Fluxo!$U:$U,"&gt;"&amp;GX$5,Fluxo!$U:$U,"&lt;="&amp;GY$5,Fluxo!$D:$D,$D15,Fluxo!$E:$E,"&lt;&gt;"&amp;"PERMUTANTE"))</f>
        <v>0</v>
      </c>
      <c r="GZ15" s="18">
        <f>IF(GZ$5&gt;$G$4,0,SUMIFS(Fluxo!$O:$O,Fluxo!$U:$U,"&gt;"&amp;GY$5,Fluxo!$U:$U,"&lt;="&amp;GZ$5,Fluxo!$D:$D,$D15,Fluxo!$E:$E,"&lt;&gt;"&amp;"PERMUTANTE"))</f>
        <v>0</v>
      </c>
      <c r="HA15" s="18">
        <f>IF(HA$5&gt;$G$4,0,SUMIFS(Fluxo!$O:$O,Fluxo!$U:$U,"&gt;"&amp;GZ$5,Fluxo!$U:$U,"&lt;="&amp;HA$5,Fluxo!$D:$D,$D15,Fluxo!$E:$E,"&lt;&gt;"&amp;"PERMUTANTE"))</f>
        <v>0</v>
      </c>
      <c r="HB15" s="18">
        <f>IF(HB$5&gt;$G$4,0,SUMIFS(Fluxo!$O:$O,Fluxo!$U:$U,"&gt;"&amp;HA$5,Fluxo!$U:$U,"&lt;="&amp;HB$5,Fluxo!$D:$D,$D15,Fluxo!$E:$E,"&lt;&gt;"&amp;"PERMUTANTE"))</f>
        <v>0</v>
      </c>
      <c r="HC15" s="18">
        <f>IF(HC$5&gt;$G$4,0,SUMIFS(Fluxo!$O:$O,Fluxo!$U:$U,"&gt;"&amp;HB$5,Fluxo!$U:$U,"&lt;="&amp;HC$5,Fluxo!$D:$D,$D15,Fluxo!$E:$E,"&lt;&gt;"&amp;"PERMUTANTE"))</f>
        <v>0</v>
      </c>
      <c r="HD15" s="18">
        <f>IF(HD$5&gt;$G$4,0,SUMIFS(Fluxo!$O:$O,Fluxo!$U:$U,"&gt;"&amp;HC$5,Fluxo!$U:$U,"&lt;="&amp;HD$5,Fluxo!$D:$D,$D15,Fluxo!$E:$E,"&lt;&gt;"&amp;"PERMUTANTE"))</f>
        <v>0</v>
      </c>
      <c r="HE15" s="18">
        <f>IF(HE$5&gt;$G$4,0,SUMIFS(Fluxo!$O:$O,Fluxo!$U:$U,"&gt;"&amp;HD$5,Fluxo!$U:$U,"&lt;="&amp;HE$5,Fluxo!$D:$D,$D15,Fluxo!$E:$E,"&lt;&gt;"&amp;"PERMUTANTE"))</f>
        <v>0</v>
      </c>
      <c r="HF15" s="18">
        <f>IF(HF$5&gt;$G$4,0,SUMIFS(Fluxo!$O:$O,Fluxo!$U:$U,"&gt;"&amp;HE$5,Fluxo!$U:$U,"&lt;="&amp;HF$5,Fluxo!$D:$D,$D15,Fluxo!$E:$E,"&lt;&gt;"&amp;"PERMUTANTE"))</f>
        <v>0</v>
      </c>
    </row>
    <row r="16" spans="1:214" s="16" customFormat="1">
      <c r="A16" s="20">
        <f t="shared" si="8"/>
        <v>6</v>
      </c>
      <c r="B16" s="140" t="str">
        <f>'Check Carteira'!C8</f>
        <v>E.1016.99.01.0051</v>
      </c>
      <c r="C16" s="19">
        <v>1</v>
      </c>
      <c r="D16" s="129" t="str">
        <f>'Check Carteira'!F8</f>
        <v>A-0051</v>
      </c>
      <c r="E16" s="21" t="str">
        <f>IFERROR(INDEX(Contratos!L:L,MATCH(D16,Contratos!R:R,0)),"")</f>
        <v/>
      </c>
      <c r="F16" s="139" t="str">
        <f>IFERROR(INDEX(Contratos!G:G,MATCH(D16,Contratos!R:R,0)),"")</f>
        <v/>
      </c>
      <c r="G16" s="83" t="str">
        <f ca="1">IFERROR(XNPV(#REF!,OFFSET(J16,0,MATCH(EOMONTH(E16,0),$J$5:$HF$5,0)-1,1,COUNT($J$5:$HF$5)-MATCH(EOMONTH(E16,0),$J$5:$HF$5,0)+1),OFFSET($J$5,0,MATCH(EOMONTH(E16,0),$J$5:$HF$5,0)-1,1,COUNT($J$5:$HF$5)-MATCH(EOMONTH(E16,0),$J$5:$HF$5,0)+1)),"")</f>
        <v/>
      </c>
      <c r="H16" s="83">
        <f t="shared" si="9"/>
        <v>0</v>
      </c>
      <c r="I16" s="18"/>
      <c r="J16" s="18">
        <f>IF(J$5&gt;$G$4,0,SUMIFS(Fluxo!$O:$O,Fluxo!$U:$U,"&gt;"&amp;I$5,Fluxo!$U:$U,"&lt;="&amp;J$5,Fluxo!$D:$D,$D16))</f>
        <v>0</v>
      </c>
      <c r="K16" s="18">
        <f>IF(K$5&gt;$G$4,0,SUMIFS(Fluxo!$O:$O,Fluxo!$U:$U,"&gt;"&amp;J$5,Fluxo!$U:$U,"&lt;="&amp;K$5,Fluxo!$D:$D,$D16))</f>
        <v>0</v>
      </c>
      <c r="L16" s="18">
        <f>IF(L$5&gt;$G$4,0,SUMIFS(Fluxo!$O:$O,Fluxo!$U:$U,"&gt;"&amp;K$5,Fluxo!$U:$U,"&lt;="&amp;L$5,Fluxo!$D:$D,$D16))</f>
        <v>0</v>
      </c>
      <c r="M16" s="18">
        <f>IF(M$5&gt;$G$4,0,SUMIFS(Fluxo!$O:$O,Fluxo!$U:$U,"&gt;"&amp;L$5,Fluxo!$U:$U,"&lt;="&amp;M$5,Fluxo!$D:$D,$D16))</f>
        <v>0</v>
      </c>
      <c r="N16" s="18">
        <f>IF(N$5&gt;$G$4,0,SUMIFS(Fluxo!$O:$O,Fluxo!$U:$U,"&gt;"&amp;M$5,Fluxo!$U:$U,"&lt;="&amp;N$5,Fluxo!$D:$D,$D16))</f>
        <v>0</v>
      </c>
      <c r="O16" s="18">
        <f>IF(O$5&gt;$G$4,0,SUMIFS(Fluxo!$O:$O,Fluxo!$U:$U,"&gt;"&amp;N$5,Fluxo!$U:$U,"&lt;="&amp;O$5,Fluxo!$D:$D,$D16))</f>
        <v>0</v>
      </c>
      <c r="P16" s="18">
        <f>IF(P$5&gt;$G$4,0,SUMIFS(Fluxo!$O:$O,Fluxo!$U:$U,"&gt;"&amp;O$5,Fluxo!$U:$U,"&lt;="&amp;P$5,Fluxo!$D:$D,$D16))</f>
        <v>0</v>
      </c>
      <c r="Q16" s="18">
        <f>IF(Q$5&gt;$G$4,0,SUMIFS(Fluxo!$O:$O,Fluxo!$U:$U,"&gt;"&amp;P$5,Fluxo!$U:$U,"&lt;="&amp;Q$5,Fluxo!$D:$D,$D16))</f>
        <v>0</v>
      </c>
      <c r="R16" s="18">
        <f>IF(R$5&gt;$G$4,0,SUMIFS(Fluxo!$O:$O,Fluxo!$U:$U,"&gt;"&amp;Q$5,Fluxo!$U:$U,"&lt;="&amp;R$5,Fluxo!$D:$D,$D16))</f>
        <v>0</v>
      </c>
      <c r="S16" s="18">
        <f>IF(S$5&gt;$G$4,0,SUMIFS(Fluxo!$O:$O,Fluxo!$U:$U,"&gt;"&amp;R$5,Fluxo!$U:$U,"&lt;="&amp;S$5,Fluxo!$D:$D,$D16,Fluxo!$E:$E,"&lt;&gt;"&amp;"PERMUTANTE"))</f>
        <v>0</v>
      </c>
      <c r="T16" s="18">
        <f>IF(T$5&gt;$G$4,0,SUMIFS(Fluxo!$O:$O,Fluxo!$U:$U,"&gt;"&amp;S$5,Fluxo!$U:$U,"&lt;="&amp;T$5,Fluxo!$D:$D,$D16,Fluxo!$E:$E,"&lt;&gt;"&amp;"PERMUTANTE"))</f>
        <v>0</v>
      </c>
      <c r="U16" s="18">
        <f>IF(U$5&gt;$G$4,0,SUMIFS(Fluxo!$O:$O,Fluxo!$U:$U,"&gt;"&amp;T$5,Fluxo!$U:$U,"&lt;="&amp;U$5,Fluxo!$D:$D,$D16,Fluxo!$E:$E,"&lt;&gt;"&amp;"PERMUTANTE"))</f>
        <v>0</v>
      </c>
      <c r="V16" s="18">
        <f>IF(V$5&gt;$G$4,0,SUMIFS(Fluxo!$O:$O,Fluxo!$U:$U,"&gt;"&amp;U$5,Fluxo!$U:$U,"&lt;="&amp;V$5,Fluxo!$D:$D,$D16,Fluxo!$E:$E,"&lt;&gt;"&amp;"PERMUTANTE"))</f>
        <v>0</v>
      </c>
      <c r="W16" s="18">
        <f>IF(W$5&gt;$G$4,0,SUMIFS(Fluxo!$O:$O,Fluxo!$U:$U,"&gt;"&amp;V$5,Fluxo!$U:$U,"&lt;="&amp;W$5,Fluxo!$D:$D,$D16,Fluxo!$E:$E,"&lt;&gt;"&amp;"PERMUTANTE"))</f>
        <v>0</v>
      </c>
      <c r="X16" s="18">
        <f>IF(X$5&gt;$G$4,0,SUMIFS(Fluxo!$O:$O,Fluxo!$U:$U,"&gt;"&amp;W$5,Fluxo!$U:$U,"&lt;="&amp;X$5,Fluxo!$D:$D,$D16,Fluxo!$E:$E,"&lt;&gt;"&amp;"PERMUTANTE"))</f>
        <v>0</v>
      </c>
      <c r="Y16" s="18">
        <f>IF(Y$5&gt;$G$4,0,SUMIFS(Fluxo!$O:$O,Fluxo!$U:$U,"&gt;"&amp;X$5,Fluxo!$U:$U,"&lt;="&amp;Y$5,Fluxo!$D:$D,$D16,Fluxo!$E:$E,"&lt;&gt;"&amp;"PERMUTANTE"))</f>
        <v>0</v>
      </c>
      <c r="Z16" s="18">
        <f>IF(Z$5&gt;$G$4,0,SUMIFS(Fluxo!$O:$O,Fluxo!$U:$U,"&gt;"&amp;Y$5,Fluxo!$U:$U,"&lt;="&amp;Z$5,Fluxo!$D:$D,$D16,Fluxo!$E:$E,"&lt;&gt;"&amp;"PERMUTANTE"))</f>
        <v>0</v>
      </c>
      <c r="AA16" s="18">
        <f>IF(AA$5&gt;$G$4,0,SUMIFS(Fluxo!$O:$O,Fluxo!$U:$U,"&gt;"&amp;Z$5,Fluxo!$U:$U,"&lt;="&amp;AA$5,Fluxo!$D:$D,$D16,Fluxo!$E:$E,"&lt;&gt;"&amp;"PERMUTANTE"))</f>
        <v>0</v>
      </c>
      <c r="AB16" s="18">
        <f>IF(AB$5&gt;$G$4,0,SUMIFS(Fluxo!$O:$O,Fluxo!$U:$U,"&gt;"&amp;AA$5,Fluxo!$U:$U,"&lt;="&amp;AB$5,Fluxo!$D:$D,$D16,Fluxo!$E:$E,"&lt;&gt;"&amp;"PERMUTANTE"))</f>
        <v>0</v>
      </c>
      <c r="AC16" s="18">
        <f>IF(AC$5&gt;$G$4,0,SUMIFS(Fluxo!$O:$O,Fluxo!$U:$U,"&gt;"&amp;AB$5,Fluxo!$U:$U,"&lt;="&amp;AC$5,Fluxo!$D:$D,$D16,Fluxo!$E:$E,"&lt;&gt;"&amp;"PERMUTANTE"))</f>
        <v>0</v>
      </c>
      <c r="AD16" s="18">
        <f>IF(AD$5&gt;$G$4,0,SUMIFS(Fluxo!$O:$O,Fluxo!$U:$U,"&gt;"&amp;AC$5,Fluxo!$U:$U,"&lt;="&amp;AD$5,Fluxo!$D:$D,$D16,Fluxo!$E:$E,"&lt;&gt;"&amp;"PERMUTANTE"))</f>
        <v>0</v>
      </c>
      <c r="AE16" s="18">
        <f>IF(AE$5&gt;$G$4,0,SUMIFS(Fluxo!$O:$O,Fluxo!$U:$U,"&gt;"&amp;AD$5,Fluxo!$U:$U,"&lt;="&amp;AE$5,Fluxo!$D:$D,$D16,Fluxo!$E:$E,"&lt;&gt;"&amp;"PERMUTANTE"))</f>
        <v>0</v>
      </c>
      <c r="AF16" s="18">
        <f>IF(AF$5&gt;$G$4,0,SUMIFS(Fluxo!$O:$O,Fluxo!$U:$U,"&gt;"&amp;AE$5,Fluxo!$U:$U,"&lt;="&amp;AF$5,Fluxo!$D:$D,$D16,Fluxo!$E:$E,"&lt;&gt;"&amp;"PERMUTANTE"))</f>
        <v>0</v>
      </c>
      <c r="AG16" s="18">
        <f>IF(AG$5&gt;$G$4,0,SUMIFS(Fluxo!$O:$O,Fluxo!$U:$U,"&gt;"&amp;AF$5,Fluxo!$U:$U,"&lt;="&amp;AG$5,Fluxo!$D:$D,$D16,Fluxo!$E:$E,"&lt;&gt;"&amp;"PERMUTANTE"))</f>
        <v>0</v>
      </c>
      <c r="AH16" s="18">
        <f>IF(AH$5&gt;$G$4,0,SUMIFS(Fluxo!$O:$O,Fluxo!$U:$U,"&gt;"&amp;AG$5,Fluxo!$U:$U,"&lt;="&amp;AH$5,Fluxo!$D:$D,$D16,Fluxo!$E:$E,"&lt;&gt;"&amp;"PERMUTANTE"))</f>
        <v>0</v>
      </c>
      <c r="AI16" s="18">
        <f>IF(AI$5&gt;$G$4,0,SUMIFS(Fluxo!$O:$O,Fluxo!$U:$U,"&gt;"&amp;AH$5,Fluxo!$U:$U,"&lt;="&amp;AI$5,Fluxo!$D:$D,$D16,Fluxo!$E:$E,"&lt;&gt;"&amp;"PERMUTANTE"))</f>
        <v>0</v>
      </c>
      <c r="AJ16" s="18">
        <f>IF(AJ$5&gt;$G$4,0,SUMIFS(Fluxo!$O:$O,Fluxo!$U:$U,"&gt;"&amp;AI$5,Fluxo!$U:$U,"&lt;="&amp;AJ$5,Fluxo!$D:$D,$D16,Fluxo!$E:$E,"&lt;&gt;"&amp;"PERMUTANTE"))</f>
        <v>0</v>
      </c>
      <c r="AK16" s="18">
        <f>IF(AK$5&gt;$G$4,0,SUMIFS(Fluxo!$O:$O,Fluxo!$U:$U,"&gt;"&amp;AJ$5,Fluxo!$U:$U,"&lt;="&amp;AK$5,Fluxo!$D:$D,$D16,Fluxo!$E:$E,"&lt;&gt;"&amp;"PERMUTANTE"))</f>
        <v>0</v>
      </c>
      <c r="AL16" s="18">
        <f>IF(AL$5&gt;$G$4,0,SUMIFS(Fluxo!$O:$O,Fluxo!$U:$U,"&gt;"&amp;AK$5,Fluxo!$U:$U,"&lt;="&amp;AL$5,Fluxo!$D:$D,$D16,Fluxo!$E:$E,"&lt;&gt;"&amp;"PERMUTANTE"))</f>
        <v>0</v>
      </c>
      <c r="AM16" s="18">
        <f>IF(AM$5&gt;$G$4,0,SUMIFS(Fluxo!$O:$O,Fluxo!$U:$U,"&gt;"&amp;AL$5,Fluxo!$U:$U,"&lt;="&amp;AM$5,Fluxo!$D:$D,$D16,Fluxo!$E:$E,"&lt;&gt;"&amp;"PERMUTANTE"))</f>
        <v>0</v>
      </c>
      <c r="AN16" s="18">
        <f>IF(AN$5&gt;$G$4,0,SUMIFS(Fluxo!$O:$O,Fluxo!$U:$U,"&gt;"&amp;AM$5,Fluxo!$U:$U,"&lt;="&amp;AN$5,Fluxo!$D:$D,$D16,Fluxo!$E:$E,"&lt;&gt;"&amp;"PERMUTANTE"))</f>
        <v>0</v>
      </c>
      <c r="AO16" s="18">
        <f>IF(AO$5&gt;$G$4,0,SUMIFS(Fluxo!$O:$O,Fluxo!$U:$U,"&gt;"&amp;AN$5,Fluxo!$U:$U,"&lt;="&amp;AO$5,Fluxo!$D:$D,$D16,Fluxo!$E:$E,"&lt;&gt;"&amp;"PERMUTANTE"))</f>
        <v>0</v>
      </c>
      <c r="AP16" s="18">
        <f>IF(AP$5&gt;$G$4,0,SUMIFS(Fluxo!$O:$O,Fluxo!$U:$U,"&gt;"&amp;AO$5,Fluxo!$U:$U,"&lt;="&amp;AP$5,Fluxo!$D:$D,$D16,Fluxo!$E:$E,"&lt;&gt;"&amp;"PERMUTANTE"))</f>
        <v>0</v>
      </c>
      <c r="AQ16" s="18">
        <f>IF(AQ$5&gt;$G$4,0,SUMIFS(Fluxo!$O:$O,Fluxo!$U:$U,"&gt;"&amp;AP$5,Fluxo!$U:$U,"&lt;="&amp;AQ$5,Fluxo!$D:$D,$D16,Fluxo!$E:$E,"&lt;&gt;"&amp;"PERMUTANTE"))</f>
        <v>0</v>
      </c>
      <c r="AR16" s="18">
        <f>IF(AR$5&gt;$G$4,0,SUMIFS(Fluxo!$O:$O,Fluxo!$U:$U,"&gt;"&amp;AQ$5,Fluxo!$U:$U,"&lt;="&amp;AR$5,Fluxo!$D:$D,$D16,Fluxo!$E:$E,"&lt;&gt;"&amp;"PERMUTANTE"))</f>
        <v>0</v>
      </c>
      <c r="AS16" s="18">
        <f>IF(AS$5&gt;$G$4,0,SUMIFS(Fluxo!$O:$O,Fluxo!$U:$U,"&gt;"&amp;AR$5,Fluxo!$U:$U,"&lt;="&amp;AS$5,Fluxo!$D:$D,$D16,Fluxo!$E:$E,"&lt;&gt;"&amp;"PERMUTANTE"))</f>
        <v>0</v>
      </c>
      <c r="AT16" s="18">
        <f>IF(AT$5&gt;$G$4,0,SUMIFS(Fluxo!$O:$O,Fluxo!$U:$U,"&gt;"&amp;AS$5,Fluxo!$U:$U,"&lt;="&amp;AT$5,Fluxo!$D:$D,$D16,Fluxo!$E:$E,"&lt;&gt;"&amp;"PERMUTANTE"))</f>
        <v>0</v>
      </c>
      <c r="AU16" s="18">
        <f>IF(AU$5&gt;$G$4,0,SUMIFS(Fluxo!$O:$O,Fluxo!$U:$U,"&gt;"&amp;AT$5,Fluxo!$U:$U,"&lt;="&amp;AU$5,Fluxo!$D:$D,$D16,Fluxo!$E:$E,"&lt;&gt;"&amp;"PERMUTANTE"))</f>
        <v>0</v>
      </c>
      <c r="AV16" s="18">
        <f>IF(AV$5&gt;$G$4,0,SUMIFS(Fluxo!$O:$O,Fluxo!$U:$U,"&gt;"&amp;AU$5,Fluxo!$U:$U,"&lt;="&amp;AV$5,Fluxo!$D:$D,$D16,Fluxo!$E:$E,"&lt;&gt;"&amp;"PERMUTANTE"))</f>
        <v>0</v>
      </c>
      <c r="AW16" s="18">
        <f>IF(AW$5&gt;$G$4,0,SUMIFS(Fluxo!$O:$O,Fluxo!$U:$U,"&gt;"&amp;AV$5,Fluxo!$U:$U,"&lt;="&amp;AW$5,Fluxo!$D:$D,$D16,Fluxo!$E:$E,"&lt;&gt;"&amp;"PERMUTANTE"))</f>
        <v>0</v>
      </c>
      <c r="AX16" s="18">
        <f>IF(AX$5&gt;$G$4,0,SUMIFS(Fluxo!$O:$O,Fluxo!$U:$U,"&gt;"&amp;AW$5,Fluxo!$U:$U,"&lt;="&amp;AX$5,Fluxo!$D:$D,$D16,Fluxo!$E:$E,"&lt;&gt;"&amp;"PERMUTANTE"))</f>
        <v>0</v>
      </c>
      <c r="AY16" s="18">
        <f>IF(AY$5&gt;$G$4,0,SUMIFS(Fluxo!$O:$O,Fluxo!$U:$U,"&gt;"&amp;AX$5,Fluxo!$U:$U,"&lt;="&amp;AY$5,Fluxo!$D:$D,$D16,Fluxo!$E:$E,"&lt;&gt;"&amp;"PERMUTANTE"))</f>
        <v>0</v>
      </c>
      <c r="AZ16" s="18">
        <f>IF(AZ$5&gt;$G$4,0,SUMIFS(Fluxo!$O:$O,Fluxo!$U:$U,"&gt;"&amp;AY$5,Fluxo!$U:$U,"&lt;="&amp;AZ$5,Fluxo!$D:$D,$D16,Fluxo!$E:$E,"&lt;&gt;"&amp;"PERMUTANTE"))</f>
        <v>0</v>
      </c>
      <c r="BA16" s="18">
        <f>IF(BA$5&gt;$G$4,0,SUMIFS(Fluxo!$O:$O,Fluxo!$U:$U,"&gt;"&amp;AZ$5,Fluxo!$U:$U,"&lt;="&amp;BA$5,Fluxo!$D:$D,$D16,Fluxo!$E:$E,"&lt;&gt;"&amp;"PERMUTANTE"))</f>
        <v>0</v>
      </c>
      <c r="BB16" s="18">
        <f>IF(BB$5&gt;$G$4,0,SUMIFS(Fluxo!$O:$O,Fluxo!$U:$U,"&gt;"&amp;BA$5,Fluxo!$U:$U,"&lt;="&amp;BB$5,Fluxo!$D:$D,$D16,Fluxo!$E:$E,"&lt;&gt;"&amp;"PERMUTANTE"))</f>
        <v>0</v>
      </c>
      <c r="BC16" s="18">
        <f>IF(BC$5&gt;$G$4,0,SUMIFS(Fluxo!$O:$O,Fluxo!$U:$U,"&gt;"&amp;BB$5,Fluxo!$U:$U,"&lt;="&amp;BC$5,Fluxo!$D:$D,$D16,Fluxo!$E:$E,"&lt;&gt;"&amp;"PERMUTANTE"))</f>
        <v>0</v>
      </c>
      <c r="BD16" s="18">
        <f>IF(BD$5&gt;$G$4,0,SUMIFS(Fluxo!$O:$O,Fluxo!$U:$U,"&gt;"&amp;BC$5,Fluxo!$U:$U,"&lt;="&amp;BD$5,Fluxo!$D:$D,$D16,Fluxo!$E:$E,"&lt;&gt;"&amp;"PERMUTANTE"))</f>
        <v>0</v>
      </c>
      <c r="BE16" s="18">
        <f>IF(BE$5&gt;$G$4,0,SUMIFS(Fluxo!$O:$O,Fluxo!$U:$U,"&gt;"&amp;BD$5,Fluxo!$U:$U,"&lt;="&amp;BE$5,Fluxo!$D:$D,$D16,Fluxo!$E:$E,"&lt;&gt;"&amp;"PERMUTANTE"))</f>
        <v>0</v>
      </c>
      <c r="BF16" s="18">
        <f>IF(BF$5&gt;$G$4,0,SUMIFS(Fluxo!$O:$O,Fluxo!$U:$U,"&gt;"&amp;BE$5,Fluxo!$U:$U,"&lt;="&amp;BF$5,Fluxo!$D:$D,$D16,Fluxo!$E:$E,"&lt;&gt;"&amp;"PERMUTANTE"))</f>
        <v>0</v>
      </c>
      <c r="BG16" s="18">
        <f>IF(BG$5&gt;$G$4,0,SUMIFS(Fluxo!$O:$O,Fluxo!$U:$U,"&gt;"&amp;BF$5,Fluxo!$U:$U,"&lt;="&amp;BG$5,Fluxo!$D:$D,$D16,Fluxo!$E:$E,"&lt;&gt;"&amp;"PERMUTANTE"))</f>
        <v>0</v>
      </c>
      <c r="BH16" s="18">
        <f>IF(BH$5&gt;$G$4,0,SUMIFS(Fluxo!$O:$O,Fluxo!$U:$U,"&gt;"&amp;BG$5,Fluxo!$U:$U,"&lt;="&amp;BH$5,Fluxo!$D:$D,$D16,Fluxo!$E:$E,"&lt;&gt;"&amp;"PERMUTANTE"))</f>
        <v>0</v>
      </c>
      <c r="BI16" s="18">
        <f>IF(BI$5&gt;$G$4,0,SUMIFS(Fluxo!$O:$O,Fluxo!$U:$U,"&gt;"&amp;BH$5,Fluxo!$U:$U,"&lt;="&amp;BI$5,Fluxo!$D:$D,$D16,Fluxo!$E:$E,"&lt;&gt;"&amp;"PERMUTANTE"))</f>
        <v>0</v>
      </c>
      <c r="BJ16" s="18">
        <f>IF(BJ$5&gt;$G$4,0,SUMIFS(Fluxo!$O:$O,Fluxo!$U:$U,"&gt;"&amp;BI$5,Fluxo!$U:$U,"&lt;="&amp;BJ$5,Fluxo!$D:$D,$D16,Fluxo!$E:$E,"&lt;&gt;"&amp;"PERMUTANTE"))</f>
        <v>0</v>
      </c>
      <c r="BK16" s="18">
        <f>IF(BK$5&gt;$G$4,0,SUMIFS(Fluxo!$O:$O,Fluxo!$U:$U,"&gt;"&amp;BJ$5,Fluxo!$U:$U,"&lt;="&amp;BK$5,Fluxo!$D:$D,$D16,Fluxo!$E:$E,"&lt;&gt;"&amp;"PERMUTANTE"))</f>
        <v>0</v>
      </c>
      <c r="BL16" s="18">
        <f>IF(BL$5&gt;$G$4,0,SUMIFS(Fluxo!$O:$O,Fluxo!$U:$U,"&gt;"&amp;BK$5,Fluxo!$U:$U,"&lt;="&amp;BL$5,Fluxo!$D:$D,$D16,Fluxo!$E:$E,"&lt;&gt;"&amp;"PERMUTANTE"))</f>
        <v>0</v>
      </c>
      <c r="BM16" s="18">
        <f>IF(BM$5&gt;$G$4,0,SUMIFS(Fluxo!$O:$O,Fluxo!$U:$U,"&gt;"&amp;BL$5,Fluxo!$U:$U,"&lt;="&amp;BM$5,Fluxo!$D:$D,$D16,Fluxo!$E:$E,"&lt;&gt;"&amp;"PERMUTANTE"))</f>
        <v>0</v>
      </c>
      <c r="BN16" s="18">
        <f>IF(BN$5&gt;$G$4,0,SUMIFS(Fluxo!$O:$O,Fluxo!$U:$U,"&gt;"&amp;BM$5,Fluxo!$U:$U,"&lt;="&amp;BN$5,Fluxo!$D:$D,$D16,Fluxo!$E:$E,"&lt;&gt;"&amp;"PERMUTANTE"))</f>
        <v>0</v>
      </c>
      <c r="BO16" s="18">
        <f>IF(BO$5&gt;$G$4,0,SUMIFS(Fluxo!$O:$O,Fluxo!$U:$U,"&gt;"&amp;BN$5,Fluxo!$U:$U,"&lt;="&amp;BO$5,Fluxo!$D:$D,$D16,Fluxo!$E:$E,"&lt;&gt;"&amp;"PERMUTANTE"))</f>
        <v>0</v>
      </c>
      <c r="BP16" s="18">
        <f>IF(BP$5&gt;$G$4,0,SUMIFS(Fluxo!$O:$O,Fluxo!$U:$U,"&gt;"&amp;BO$5,Fluxo!$U:$U,"&lt;="&amp;BP$5,Fluxo!$D:$D,$D16,Fluxo!$E:$E,"&lt;&gt;"&amp;"PERMUTANTE"))</f>
        <v>0</v>
      </c>
      <c r="BQ16" s="18">
        <f>IF(BQ$5&gt;$G$4,0,SUMIFS(Fluxo!$O:$O,Fluxo!$U:$U,"&gt;"&amp;BP$5,Fluxo!$U:$U,"&lt;="&amp;BQ$5,Fluxo!$D:$D,$D16,Fluxo!$E:$E,"&lt;&gt;"&amp;"PERMUTANTE"))</f>
        <v>0</v>
      </c>
      <c r="BR16" s="18">
        <f>IF(BR$5&gt;$G$4,0,SUMIFS(Fluxo!$O:$O,Fluxo!$U:$U,"&gt;"&amp;BQ$5,Fluxo!$U:$U,"&lt;="&amp;BR$5,Fluxo!$D:$D,$D16,Fluxo!$E:$E,"&lt;&gt;"&amp;"PERMUTANTE"))</f>
        <v>0</v>
      </c>
      <c r="BS16" s="18">
        <f>IF(BS$5&gt;$G$4,0,SUMIFS(Fluxo!$O:$O,Fluxo!$U:$U,"&gt;"&amp;BR$5,Fluxo!$U:$U,"&lt;="&amp;BS$5,Fluxo!$D:$D,$D16,Fluxo!$E:$E,"&lt;&gt;"&amp;"PERMUTANTE"))</f>
        <v>0</v>
      </c>
      <c r="BT16" s="18">
        <f>IF(BT$5&gt;$G$4,0,SUMIFS(Fluxo!$O:$O,Fluxo!$U:$U,"&gt;"&amp;BS$5,Fluxo!$U:$U,"&lt;="&amp;BT$5,Fluxo!$D:$D,$D16,Fluxo!$E:$E,"&lt;&gt;"&amp;"PERMUTANTE"))</f>
        <v>0</v>
      </c>
      <c r="BU16" s="18">
        <f>IF(BU$5&gt;$G$4,0,SUMIFS(Fluxo!$O:$O,Fluxo!$U:$U,"&gt;"&amp;BT$5,Fluxo!$U:$U,"&lt;="&amp;BU$5,Fluxo!$D:$D,$D16,Fluxo!$E:$E,"&lt;&gt;"&amp;"PERMUTANTE"))</f>
        <v>0</v>
      </c>
      <c r="BV16" s="18">
        <f>IF(BV$5&gt;$G$4,0,SUMIFS(Fluxo!$O:$O,Fluxo!$U:$U,"&gt;"&amp;BU$5,Fluxo!$U:$U,"&lt;="&amp;BV$5,Fluxo!$D:$D,$D16,Fluxo!$E:$E,"&lt;&gt;"&amp;"PERMUTANTE"))</f>
        <v>0</v>
      </c>
      <c r="BW16" s="18">
        <f>IF(BW$5&gt;$G$4,0,SUMIFS(Fluxo!$O:$O,Fluxo!$U:$U,"&gt;"&amp;BV$5,Fluxo!$U:$U,"&lt;="&amp;BW$5,Fluxo!$D:$D,$D16,Fluxo!$E:$E,"&lt;&gt;"&amp;"PERMUTANTE"))</f>
        <v>0</v>
      </c>
      <c r="BX16" s="18">
        <f>IF(BX$5&gt;$G$4,0,SUMIFS(Fluxo!$O:$O,Fluxo!$U:$U,"&gt;"&amp;BW$5,Fluxo!$U:$U,"&lt;="&amp;BX$5,Fluxo!$D:$D,$D16,Fluxo!$E:$E,"&lt;&gt;"&amp;"PERMUTANTE"))</f>
        <v>0</v>
      </c>
      <c r="BY16" s="18">
        <f>IF(BY$5&gt;$G$4,0,SUMIFS(Fluxo!$O:$O,Fluxo!$U:$U,"&gt;"&amp;BX$5,Fluxo!$U:$U,"&lt;="&amp;BY$5,Fluxo!$D:$D,$D16,Fluxo!$E:$E,"&lt;&gt;"&amp;"PERMUTANTE"))</f>
        <v>0</v>
      </c>
      <c r="BZ16" s="18">
        <f>IF(BZ$5&gt;$G$4,0,SUMIFS(Fluxo!$O:$O,Fluxo!$U:$U,"&gt;"&amp;BY$5,Fluxo!$U:$U,"&lt;="&amp;BZ$5,Fluxo!$D:$D,$D16,Fluxo!$E:$E,"&lt;&gt;"&amp;"PERMUTANTE"))</f>
        <v>0</v>
      </c>
      <c r="CA16" s="18">
        <f>IF(CA$5&gt;$G$4,0,SUMIFS(Fluxo!$O:$O,Fluxo!$U:$U,"&gt;"&amp;BZ$5,Fluxo!$U:$U,"&lt;="&amp;CA$5,Fluxo!$D:$D,$D16,Fluxo!$E:$E,"&lt;&gt;"&amp;"PERMUTANTE"))</f>
        <v>0</v>
      </c>
      <c r="CB16" s="18">
        <f>IF(CB$5&gt;$G$4,0,SUMIFS(Fluxo!$O:$O,Fluxo!$U:$U,"&gt;"&amp;CA$5,Fluxo!$U:$U,"&lt;="&amp;CB$5,Fluxo!$D:$D,$D16,Fluxo!$E:$E,"&lt;&gt;"&amp;"PERMUTANTE"))</f>
        <v>0</v>
      </c>
      <c r="CC16" s="18">
        <f>IF(CC$5&gt;$G$4,0,SUMIFS(Fluxo!$O:$O,Fluxo!$U:$U,"&gt;"&amp;CB$5,Fluxo!$U:$U,"&lt;="&amp;CC$5,Fluxo!$D:$D,$D16,Fluxo!$E:$E,"&lt;&gt;"&amp;"PERMUTANTE"))</f>
        <v>0</v>
      </c>
      <c r="CD16" s="18">
        <f>IF(CD$5&gt;$G$4,0,SUMIFS(Fluxo!$O:$O,Fluxo!$U:$U,"&gt;"&amp;CC$5,Fluxo!$U:$U,"&lt;="&amp;CD$5,Fluxo!$D:$D,$D16,Fluxo!$E:$E,"&lt;&gt;"&amp;"PERMUTANTE"))</f>
        <v>0</v>
      </c>
      <c r="CE16" s="18">
        <f>IF(CE$5&gt;$G$4,0,SUMIFS(Fluxo!$O:$O,Fluxo!$U:$U,"&gt;"&amp;CD$5,Fluxo!$U:$U,"&lt;="&amp;CE$5,Fluxo!$D:$D,$D16,Fluxo!$E:$E,"&lt;&gt;"&amp;"PERMUTANTE"))</f>
        <v>0</v>
      </c>
      <c r="CF16" s="18">
        <f>IF(CF$5&gt;$G$4,0,SUMIFS(Fluxo!$O:$O,Fluxo!$U:$U,"&gt;"&amp;CE$5,Fluxo!$U:$U,"&lt;="&amp;CF$5,Fluxo!$D:$D,$D16,Fluxo!$E:$E,"&lt;&gt;"&amp;"PERMUTANTE"))</f>
        <v>0</v>
      </c>
      <c r="CG16" s="18">
        <f>IF(CG$5&gt;$G$4,0,SUMIFS(Fluxo!$O:$O,Fluxo!$U:$U,"&gt;"&amp;CF$5,Fluxo!$U:$U,"&lt;="&amp;CG$5,Fluxo!$D:$D,$D16,Fluxo!$E:$E,"&lt;&gt;"&amp;"PERMUTANTE"))</f>
        <v>0</v>
      </c>
      <c r="CH16" s="18">
        <f>IF(CH$5&gt;$G$4,0,SUMIFS(Fluxo!$O:$O,Fluxo!$U:$U,"&gt;"&amp;CG$5,Fluxo!$U:$U,"&lt;="&amp;CH$5,Fluxo!$D:$D,$D16,Fluxo!$E:$E,"&lt;&gt;"&amp;"PERMUTANTE"))</f>
        <v>0</v>
      </c>
      <c r="CI16" s="18">
        <f>IF(CI$5&gt;$G$4,0,SUMIFS(Fluxo!$O:$O,Fluxo!$U:$U,"&gt;"&amp;CH$5,Fluxo!$U:$U,"&lt;="&amp;CI$5,Fluxo!$D:$D,$D16,Fluxo!$E:$E,"&lt;&gt;"&amp;"PERMUTANTE"))</f>
        <v>0</v>
      </c>
      <c r="CJ16" s="18">
        <f>IF(CJ$5&gt;$G$4,0,SUMIFS(Fluxo!$O:$O,Fluxo!$U:$U,"&gt;"&amp;CI$5,Fluxo!$U:$U,"&lt;="&amp;CJ$5,Fluxo!$D:$D,$D16,Fluxo!$E:$E,"&lt;&gt;"&amp;"PERMUTANTE"))</f>
        <v>0</v>
      </c>
      <c r="CK16" s="18">
        <f>IF(CK$5&gt;$G$4,0,SUMIFS(Fluxo!$O:$O,Fluxo!$U:$U,"&gt;"&amp;CJ$5,Fluxo!$U:$U,"&lt;="&amp;CK$5,Fluxo!$D:$D,$D16,Fluxo!$E:$E,"&lt;&gt;"&amp;"PERMUTANTE"))</f>
        <v>0</v>
      </c>
      <c r="CL16" s="18">
        <f>IF(CL$5&gt;$G$4,0,SUMIFS(Fluxo!$O:$O,Fluxo!$U:$U,"&gt;"&amp;CK$5,Fluxo!$U:$U,"&lt;="&amp;CL$5,Fluxo!$D:$D,$D16,Fluxo!$E:$E,"&lt;&gt;"&amp;"PERMUTANTE"))</f>
        <v>0</v>
      </c>
      <c r="CM16" s="18">
        <f>IF(CM$5&gt;$G$4,0,SUMIFS(Fluxo!$O:$O,Fluxo!$U:$U,"&gt;"&amp;CL$5,Fluxo!$U:$U,"&lt;="&amp;CM$5,Fluxo!$D:$D,$D16,Fluxo!$E:$E,"&lt;&gt;"&amp;"PERMUTANTE"))</f>
        <v>0</v>
      </c>
      <c r="CN16" s="18">
        <f>IF(CN$5&gt;$G$4,0,SUMIFS(Fluxo!$O:$O,Fluxo!$U:$U,"&gt;"&amp;CM$5,Fluxo!$U:$U,"&lt;="&amp;CN$5,Fluxo!$D:$D,$D16,Fluxo!$E:$E,"&lt;&gt;"&amp;"PERMUTANTE"))</f>
        <v>0</v>
      </c>
      <c r="CO16" s="18">
        <f>IF(CO$5&gt;$G$4,0,SUMIFS(Fluxo!$O:$O,Fluxo!$U:$U,"&gt;"&amp;CN$5,Fluxo!$U:$U,"&lt;="&amp;CO$5,Fluxo!$D:$D,$D16,Fluxo!$E:$E,"&lt;&gt;"&amp;"PERMUTANTE"))</f>
        <v>0</v>
      </c>
      <c r="CP16" s="18">
        <f>IF(CP$5&gt;$G$4,0,SUMIFS(Fluxo!$O:$O,Fluxo!$U:$U,"&gt;"&amp;CO$5,Fluxo!$U:$U,"&lt;="&amp;CP$5,Fluxo!$D:$D,$D16,Fluxo!$E:$E,"&lt;&gt;"&amp;"PERMUTANTE"))</f>
        <v>0</v>
      </c>
      <c r="CQ16" s="18">
        <f>IF(CQ$5&gt;$G$4,0,SUMIFS(Fluxo!$O:$O,Fluxo!$U:$U,"&gt;"&amp;CP$5,Fluxo!$U:$U,"&lt;="&amp;CQ$5,Fluxo!$D:$D,$D16,Fluxo!$E:$E,"&lt;&gt;"&amp;"PERMUTANTE"))</f>
        <v>0</v>
      </c>
      <c r="CR16" s="18">
        <f>IF(CR$5&gt;$G$4,0,SUMIFS(Fluxo!$O:$O,Fluxo!$U:$U,"&gt;"&amp;CQ$5,Fluxo!$U:$U,"&lt;="&amp;CR$5,Fluxo!$D:$D,$D16,Fluxo!$E:$E,"&lt;&gt;"&amp;"PERMUTANTE"))</f>
        <v>0</v>
      </c>
      <c r="CS16" s="18">
        <f>IF(CS$5&gt;$G$4,0,SUMIFS(Fluxo!$O:$O,Fluxo!$U:$U,"&gt;"&amp;CR$5,Fluxo!$U:$U,"&lt;="&amp;CS$5,Fluxo!$D:$D,$D16,Fluxo!$E:$E,"&lt;&gt;"&amp;"PERMUTANTE"))</f>
        <v>0</v>
      </c>
      <c r="CT16" s="18">
        <f>IF(CT$5&gt;$G$4,0,SUMIFS(Fluxo!$O:$O,Fluxo!$U:$U,"&gt;"&amp;CS$5,Fluxo!$U:$U,"&lt;="&amp;CT$5,Fluxo!$D:$D,$D16,Fluxo!$E:$E,"&lt;&gt;"&amp;"PERMUTANTE"))</f>
        <v>0</v>
      </c>
      <c r="CU16" s="18">
        <f>IF(CU$5&gt;$G$4,0,SUMIFS(Fluxo!$O:$O,Fluxo!$U:$U,"&gt;"&amp;CT$5,Fluxo!$U:$U,"&lt;="&amp;CU$5,Fluxo!$D:$D,$D16,Fluxo!$E:$E,"&lt;&gt;"&amp;"PERMUTANTE"))</f>
        <v>0</v>
      </c>
      <c r="CV16" s="18">
        <f>IF(CV$5&gt;$G$4,0,SUMIFS(Fluxo!$O:$O,Fluxo!$U:$U,"&gt;"&amp;CU$5,Fluxo!$U:$U,"&lt;="&amp;CV$5,Fluxo!$D:$D,$D16,Fluxo!$E:$E,"&lt;&gt;"&amp;"PERMUTANTE"))</f>
        <v>0</v>
      </c>
      <c r="CW16" s="18">
        <f>IF(CW$5&gt;$G$4,0,SUMIFS(Fluxo!$O:$O,Fluxo!$U:$U,"&gt;"&amp;CV$5,Fluxo!$U:$U,"&lt;="&amp;CW$5,Fluxo!$D:$D,$D16,Fluxo!$E:$E,"&lt;&gt;"&amp;"PERMUTANTE"))</f>
        <v>0</v>
      </c>
      <c r="CX16" s="18">
        <f>IF(CX$5&gt;$G$4,0,SUMIFS(Fluxo!$O:$O,Fluxo!$U:$U,"&gt;"&amp;CW$5,Fluxo!$U:$U,"&lt;="&amp;CX$5,Fluxo!$D:$D,$D16,Fluxo!$E:$E,"&lt;&gt;"&amp;"PERMUTANTE"))</f>
        <v>0</v>
      </c>
      <c r="CY16" s="18">
        <f>IF(CY$5&gt;$G$4,0,SUMIFS(Fluxo!$O:$O,Fluxo!$U:$U,"&gt;"&amp;CX$5,Fluxo!$U:$U,"&lt;="&amp;CY$5,Fluxo!$D:$D,$D16,Fluxo!$E:$E,"&lt;&gt;"&amp;"PERMUTANTE"))</f>
        <v>0</v>
      </c>
      <c r="CZ16" s="18">
        <f>IF(CZ$5&gt;$G$4,0,SUMIFS(Fluxo!$O:$O,Fluxo!$U:$U,"&gt;"&amp;CY$5,Fluxo!$U:$U,"&lt;="&amp;CZ$5,Fluxo!$D:$D,$D16,Fluxo!$E:$E,"&lt;&gt;"&amp;"PERMUTANTE"))</f>
        <v>0</v>
      </c>
      <c r="DA16" s="18">
        <f>IF(DA$5&gt;$G$4,0,SUMIFS(Fluxo!$O:$O,Fluxo!$U:$U,"&gt;"&amp;CZ$5,Fluxo!$U:$U,"&lt;="&amp;DA$5,Fluxo!$D:$D,$D16,Fluxo!$E:$E,"&lt;&gt;"&amp;"PERMUTANTE"))</f>
        <v>0</v>
      </c>
      <c r="DB16" s="18">
        <f>IF(DB$5&gt;$G$4,0,SUMIFS(Fluxo!$O:$O,Fluxo!$U:$U,"&gt;"&amp;DA$5,Fluxo!$U:$U,"&lt;="&amp;DB$5,Fluxo!$D:$D,$D16,Fluxo!$E:$E,"&lt;&gt;"&amp;"PERMUTANTE"))</f>
        <v>0</v>
      </c>
      <c r="DC16" s="18">
        <f>IF(DC$5&gt;$G$4,0,SUMIFS(Fluxo!$O:$O,Fluxo!$U:$U,"&gt;"&amp;DB$5,Fluxo!$U:$U,"&lt;="&amp;DC$5,Fluxo!$D:$D,$D16,Fluxo!$E:$E,"&lt;&gt;"&amp;"PERMUTANTE"))</f>
        <v>0</v>
      </c>
      <c r="DD16" s="18">
        <f>IF(DD$5&gt;$G$4,0,SUMIFS(Fluxo!$O:$O,Fluxo!$U:$U,"&gt;"&amp;DC$5,Fluxo!$U:$U,"&lt;="&amp;DD$5,Fluxo!$D:$D,$D16,Fluxo!$E:$E,"&lt;&gt;"&amp;"PERMUTANTE"))</f>
        <v>0</v>
      </c>
      <c r="DE16" s="18">
        <f>IF(DE$5&gt;$G$4,0,SUMIFS(Fluxo!$O:$O,Fluxo!$U:$U,"&gt;"&amp;DD$5,Fluxo!$U:$U,"&lt;="&amp;DE$5,Fluxo!$D:$D,$D16,Fluxo!$E:$E,"&lt;&gt;"&amp;"PERMUTANTE"))</f>
        <v>0</v>
      </c>
      <c r="DF16" s="18">
        <f>IF(DF$5&gt;$G$4,0,SUMIFS(Fluxo!$O:$O,Fluxo!$U:$U,"&gt;"&amp;DE$5,Fluxo!$U:$U,"&lt;="&amp;DF$5,Fluxo!$D:$D,$D16,Fluxo!$E:$E,"&lt;&gt;"&amp;"PERMUTANTE"))</f>
        <v>0</v>
      </c>
      <c r="DG16" s="18">
        <f>IF(DG$5&gt;$G$4,0,SUMIFS(Fluxo!$O:$O,Fluxo!$U:$U,"&gt;"&amp;DF$5,Fluxo!$U:$U,"&lt;="&amp;DG$5,Fluxo!$D:$D,$D16,Fluxo!$E:$E,"&lt;&gt;"&amp;"PERMUTANTE"))</f>
        <v>0</v>
      </c>
      <c r="DH16" s="18">
        <f>IF(DH$5&gt;$G$4,0,SUMIFS(Fluxo!$O:$O,Fluxo!$U:$U,"&gt;"&amp;DG$5,Fluxo!$U:$U,"&lt;="&amp;DH$5,Fluxo!$D:$D,$D16,Fluxo!$E:$E,"&lt;&gt;"&amp;"PERMUTANTE"))</f>
        <v>0</v>
      </c>
      <c r="DI16" s="18">
        <f>IF(DI$5&gt;$G$4,0,SUMIFS(Fluxo!$O:$O,Fluxo!$U:$U,"&gt;"&amp;DH$5,Fluxo!$U:$U,"&lt;="&amp;DI$5,Fluxo!$D:$D,$D16,Fluxo!$E:$E,"&lt;&gt;"&amp;"PERMUTANTE"))</f>
        <v>0</v>
      </c>
      <c r="DJ16" s="18">
        <f>IF(DJ$5&gt;$G$4,0,SUMIFS(Fluxo!$O:$O,Fluxo!$U:$U,"&gt;"&amp;DI$5,Fluxo!$U:$U,"&lt;="&amp;DJ$5,Fluxo!$D:$D,$D16,Fluxo!$E:$E,"&lt;&gt;"&amp;"PERMUTANTE"))</f>
        <v>0</v>
      </c>
      <c r="DK16" s="18">
        <f>IF(DK$5&gt;$G$4,0,SUMIFS(Fluxo!$O:$O,Fluxo!$U:$U,"&gt;"&amp;DJ$5,Fluxo!$U:$U,"&lt;="&amp;DK$5,Fluxo!$D:$D,$D16,Fluxo!$E:$E,"&lt;&gt;"&amp;"PERMUTANTE"))</f>
        <v>0</v>
      </c>
      <c r="DL16" s="18">
        <f>IF(DL$5&gt;$G$4,0,SUMIFS(Fluxo!$O:$O,Fluxo!$U:$U,"&gt;"&amp;DK$5,Fluxo!$U:$U,"&lt;="&amp;DL$5,Fluxo!$D:$D,$D16,Fluxo!$E:$E,"&lt;&gt;"&amp;"PERMUTANTE"))</f>
        <v>0</v>
      </c>
      <c r="DM16" s="18">
        <f>IF(DM$5&gt;$G$4,0,SUMIFS(Fluxo!$O:$O,Fluxo!$U:$U,"&gt;"&amp;DL$5,Fluxo!$U:$U,"&lt;="&amp;DM$5,Fluxo!$D:$D,$D16,Fluxo!$E:$E,"&lt;&gt;"&amp;"PERMUTANTE"))</f>
        <v>0</v>
      </c>
      <c r="DN16" s="18">
        <f>IF(DN$5&gt;$G$4,0,SUMIFS(Fluxo!$O:$O,Fluxo!$U:$U,"&gt;"&amp;DM$5,Fluxo!$U:$U,"&lt;="&amp;DN$5,Fluxo!$D:$D,$D16,Fluxo!$E:$E,"&lt;&gt;"&amp;"PERMUTANTE"))</f>
        <v>0</v>
      </c>
      <c r="DO16" s="18">
        <f>IF(DO$5&gt;$G$4,0,SUMIFS(Fluxo!$O:$O,Fluxo!$U:$U,"&gt;"&amp;DN$5,Fluxo!$U:$U,"&lt;="&amp;DO$5,Fluxo!$D:$D,$D16,Fluxo!$E:$E,"&lt;&gt;"&amp;"PERMUTANTE"))</f>
        <v>0</v>
      </c>
      <c r="DP16" s="18">
        <f>IF(DP$5&gt;$G$4,0,SUMIFS(Fluxo!$O:$O,Fluxo!$U:$U,"&gt;"&amp;DO$5,Fluxo!$U:$U,"&lt;="&amp;DP$5,Fluxo!$D:$D,$D16,Fluxo!$E:$E,"&lt;&gt;"&amp;"PERMUTANTE"))</f>
        <v>0</v>
      </c>
      <c r="DQ16" s="18">
        <f>IF(DQ$5&gt;$G$4,0,SUMIFS(Fluxo!$O:$O,Fluxo!$U:$U,"&gt;"&amp;DP$5,Fluxo!$U:$U,"&lt;="&amp;DQ$5,Fluxo!$D:$D,$D16,Fluxo!$E:$E,"&lt;&gt;"&amp;"PERMUTANTE"))</f>
        <v>0</v>
      </c>
      <c r="DR16" s="18">
        <f>IF(DR$5&gt;$G$4,0,SUMIFS(Fluxo!$O:$O,Fluxo!$U:$U,"&gt;"&amp;DQ$5,Fluxo!$U:$U,"&lt;="&amp;DR$5,Fluxo!$D:$D,$D16,Fluxo!$E:$E,"&lt;&gt;"&amp;"PERMUTANTE"))</f>
        <v>0</v>
      </c>
      <c r="DS16" s="18">
        <f>IF(DS$5&gt;$G$4,0,SUMIFS(Fluxo!$O:$O,Fluxo!$U:$U,"&gt;"&amp;DR$5,Fluxo!$U:$U,"&lt;="&amp;DS$5,Fluxo!$D:$D,$D16,Fluxo!$E:$E,"&lt;&gt;"&amp;"PERMUTANTE"))</f>
        <v>0</v>
      </c>
      <c r="DT16" s="18">
        <f>IF(DT$5&gt;$G$4,0,SUMIFS(Fluxo!$O:$O,Fluxo!$U:$U,"&gt;"&amp;DS$5,Fluxo!$U:$U,"&lt;="&amp;DT$5,Fluxo!$D:$D,$D16,Fluxo!$E:$E,"&lt;&gt;"&amp;"PERMUTANTE"))</f>
        <v>0</v>
      </c>
      <c r="DU16" s="18">
        <f>IF(DU$5&gt;$G$4,0,SUMIFS(Fluxo!$O:$O,Fluxo!$U:$U,"&gt;"&amp;DT$5,Fluxo!$U:$U,"&lt;="&amp;DU$5,Fluxo!$D:$D,$D16,Fluxo!$E:$E,"&lt;&gt;"&amp;"PERMUTANTE"))</f>
        <v>0</v>
      </c>
      <c r="DV16" s="18">
        <f>IF(DV$5&gt;$G$4,0,SUMIFS(Fluxo!$O:$O,Fluxo!$U:$U,"&gt;"&amp;DU$5,Fluxo!$U:$U,"&lt;="&amp;DV$5,Fluxo!$D:$D,$D16,Fluxo!$E:$E,"&lt;&gt;"&amp;"PERMUTANTE"))</f>
        <v>0</v>
      </c>
      <c r="DW16" s="18">
        <f>IF(DW$5&gt;$G$4,0,SUMIFS(Fluxo!$O:$O,Fluxo!$U:$U,"&gt;"&amp;DV$5,Fluxo!$U:$U,"&lt;="&amp;DW$5,Fluxo!$D:$D,$D16,Fluxo!$E:$E,"&lt;&gt;"&amp;"PERMUTANTE"))</f>
        <v>0</v>
      </c>
      <c r="DX16" s="18">
        <f>IF(DX$5&gt;$G$4,0,SUMIFS(Fluxo!$O:$O,Fluxo!$U:$U,"&gt;"&amp;DW$5,Fluxo!$U:$U,"&lt;="&amp;DX$5,Fluxo!$D:$D,$D16,Fluxo!$E:$E,"&lt;&gt;"&amp;"PERMUTANTE"))</f>
        <v>0</v>
      </c>
      <c r="DY16" s="18">
        <f>IF(DY$5&gt;$G$4,0,SUMIFS(Fluxo!$O:$O,Fluxo!$U:$U,"&gt;"&amp;DX$5,Fluxo!$U:$U,"&lt;="&amp;DY$5,Fluxo!$D:$D,$D16,Fluxo!$E:$E,"&lt;&gt;"&amp;"PERMUTANTE"))</f>
        <v>0</v>
      </c>
      <c r="DZ16" s="18">
        <f>IF(DZ$5&gt;$G$4,0,SUMIFS(Fluxo!$O:$O,Fluxo!$U:$U,"&gt;"&amp;DY$5,Fluxo!$U:$U,"&lt;="&amp;DZ$5,Fluxo!$D:$D,$D16,Fluxo!$E:$E,"&lt;&gt;"&amp;"PERMUTANTE"))</f>
        <v>0</v>
      </c>
      <c r="EA16" s="18">
        <f>IF(EA$5&gt;$G$4,0,SUMIFS(Fluxo!$O:$O,Fluxo!$U:$U,"&gt;"&amp;DZ$5,Fluxo!$U:$U,"&lt;="&amp;EA$5,Fluxo!$D:$D,$D16,Fluxo!$E:$E,"&lt;&gt;"&amp;"PERMUTANTE"))</f>
        <v>0</v>
      </c>
      <c r="EB16" s="18">
        <f>IF(EB$5&gt;$G$4,0,SUMIFS(Fluxo!$O:$O,Fluxo!$U:$U,"&gt;"&amp;EA$5,Fluxo!$U:$U,"&lt;="&amp;EB$5,Fluxo!$D:$D,$D16,Fluxo!$E:$E,"&lt;&gt;"&amp;"PERMUTANTE"))</f>
        <v>0</v>
      </c>
      <c r="EC16" s="18">
        <f>IF(EC$5&gt;$G$4,0,SUMIFS(Fluxo!$O:$O,Fluxo!$U:$U,"&gt;"&amp;EB$5,Fluxo!$U:$U,"&lt;="&amp;EC$5,Fluxo!$D:$D,$D16,Fluxo!$E:$E,"&lt;&gt;"&amp;"PERMUTANTE"))</f>
        <v>0</v>
      </c>
      <c r="ED16" s="18">
        <f>IF(ED$5&gt;$G$4,0,SUMIFS(Fluxo!$O:$O,Fluxo!$U:$U,"&gt;"&amp;EC$5,Fluxo!$U:$U,"&lt;="&amp;ED$5,Fluxo!$D:$D,$D16,Fluxo!$E:$E,"&lt;&gt;"&amp;"PERMUTANTE"))</f>
        <v>0</v>
      </c>
      <c r="EE16" s="18">
        <f>IF(EE$5&gt;$G$4,0,SUMIFS(Fluxo!$O:$O,Fluxo!$U:$U,"&gt;"&amp;ED$5,Fluxo!$U:$U,"&lt;="&amp;EE$5,Fluxo!$D:$D,$D16,Fluxo!$E:$E,"&lt;&gt;"&amp;"PERMUTANTE"))</f>
        <v>0</v>
      </c>
      <c r="EF16" s="18">
        <f>IF(EF$5&gt;$G$4,0,SUMIFS(Fluxo!$O:$O,Fluxo!$U:$U,"&gt;"&amp;EE$5,Fluxo!$U:$U,"&lt;="&amp;EF$5,Fluxo!$D:$D,$D16,Fluxo!$E:$E,"&lt;&gt;"&amp;"PERMUTANTE"))</f>
        <v>0</v>
      </c>
      <c r="EG16" s="18">
        <f>IF(EG$5&gt;$G$4,0,SUMIFS(Fluxo!$O:$O,Fluxo!$U:$U,"&gt;"&amp;EF$5,Fluxo!$U:$U,"&lt;="&amp;EG$5,Fluxo!$D:$D,$D16,Fluxo!$E:$E,"&lt;&gt;"&amp;"PERMUTANTE"))</f>
        <v>0</v>
      </c>
      <c r="EH16" s="18">
        <f>IF(EH$5&gt;$G$4,0,SUMIFS(Fluxo!$O:$O,Fluxo!$U:$U,"&gt;"&amp;EG$5,Fluxo!$U:$U,"&lt;="&amp;EH$5,Fluxo!$D:$D,$D16,Fluxo!$E:$E,"&lt;&gt;"&amp;"PERMUTANTE"))</f>
        <v>0</v>
      </c>
      <c r="EI16" s="18">
        <f>IF(EI$5&gt;$G$4,0,SUMIFS(Fluxo!$O:$O,Fluxo!$U:$U,"&gt;"&amp;EH$5,Fluxo!$U:$U,"&lt;="&amp;EI$5,Fluxo!$D:$D,$D16,Fluxo!$E:$E,"&lt;&gt;"&amp;"PERMUTANTE"))</f>
        <v>0</v>
      </c>
      <c r="EJ16" s="18">
        <f>IF(EJ$5&gt;$G$4,0,SUMIFS(Fluxo!$O:$O,Fluxo!$U:$U,"&gt;"&amp;EI$5,Fluxo!$U:$U,"&lt;="&amp;EJ$5,Fluxo!$D:$D,$D16,Fluxo!$E:$E,"&lt;&gt;"&amp;"PERMUTANTE"))</f>
        <v>0</v>
      </c>
      <c r="EK16" s="18">
        <f>IF(EK$5&gt;$G$4,0,SUMIFS(Fluxo!$O:$O,Fluxo!$U:$U,"&gt;"&amp;EJ$5,Fluxo!$U:$U,"&lt;="&amp;EK$5,Fluxo!$D:$D,$D16,Fluxo!$E:$E,"&lt;&gt;"&amp;"PERMUTANTE"))</f>
        <v>0</v>
      </c>
      <c r="EL16" s="18">
        <f>IF(EL$5&gt;$G$4,0,SUMIFS(Fluxo!$O:$O,Fluxo!$U:$U,"&gt;"&amp;EK$5,Fluxo!$U:$U,"&lt;="&amp;EL$5,Fluxo!$D:$D,$D16,Fluxo!$E:$E,"&lt;&gt;"&amp;"PERMUTANTE"))</f>
        <v>0</v>
      </c>
      <c r="EM16" s="18">
        <f>IF(EM$5&gt;$G$4,0,SUMIFS(Fluxo!$O:$O,Fluxo!$U:$U,"&gt;"&amp;EL$5,Fluxo!$U:$U,"&lt;="&amp;EM$5,Fluxo!$D:$D,$D16,Fluxo!$E:$E,"&lt;&gt;"&amp;"PERMUTANTE"))</f>
        <v>0</v>
      </c>
      <c r="EN16" s="18">
        <f>IF(EN$5&gt;$G$4,0,SUMIFS(Fluxo!$O:$O,Fluxo!$U:$U,"&gt;"&amp;EM$5,Fluxo!$U:$U,"&lt;="&amp;EN$5,Fluxo!$D:$D,$D16,Fluxo!$E:$E,"&lt;&gt;"&amp;"PERMUTANTE"))</f>
        <v>0</v>
      </c>
      <c r="EO16" s="18">
        <f>IF(EO$5&gt;$G$4,0,SUMIFS(Fluxo!$O:$O,Fluxo!$U:$U,"&gt;"&amp;EN$5,Fluxo!$U:$U,"&lt;="&amp;EO$5,Fluxo!$D:$D,$D16,Fluxo!$E:$E,"&lt;&gt;"&amp;"PERMUTANTE"))</f>
        <v>0</v>
      </c>
      <c r="EP16" s="18">
        <f>IF(EP$5&gt;$G$4,0,SUMIFS(Fluxo!$O:$O,Fluxo!$U:$U,"&gt;"&amp;EO$5,Fluxo!$U:$U,"&lt;="&amp;EP$5,Fluxo!$D:$D,$D16,Fluxo!$E:$E,"&lt;&gt;"&amp;"PERMUTANTE"))</f>
        <v>0</v>
      </c>
      <c r="EQ16" s="18">
        <f>IF(EQ$5&gt;$G$4,0,SUMIFS(Fluxo!$O:$O,Fluxo!$U:$U,"&gt;"&amp;EP$5,Fluxo!$U:$U,"&lt;="&amp;EQ$5,Fluxo!$D:$D,$D16,Fluxo!$E:$E,"&lt;&gt;"&amp;"PERMUTANTE"))</f>
        <v>0</v>
      </c>
      <c r="ER16" s="18">
        <f>IF(ER$5&gt;$G$4,0,SUMIFS(Fluxo!$O:$O,Fluxo!$U:$U,"&gt;"&amp;EQ$5,Fluxo!$U:$U,"&lt;="&amp;ER$5,Fluxo!$D:$D,$D16,Fluxo!$E:$E,"&lt;&gt;"&amp;"PERMUTANTE"))</f>
        <v>0</v>
      </c>
      <c r="ES16" s="18">
        <f>IF(ES$5&gt;$G$4,0,SUMIFS(Fluxo!$O:$O,Fluxo!$U:$U,"&gt;"&amp;ER$5,Fluxo!$U:$U,"&lt;="&amp;ES$5,Fluxo!$D:$D,$D16,Fluxo!$E:$E,"&lt;&gt;"&amp;"PERMUTANTE"))</f>
        <v>0</v>
      </c>
      <c r="ET16" s="18">
        <f>IF(ET$5&gt;$G$4,0,SUMIFS(Fluxo!$O:$O,Fluxo!$U:$U,"&gt;"&amp;ES$5,Fluxo!$U:$U,"&lt;="&amp;ET$5,Fluxo!$D:$D,$D16,Fluxo!$E:$E,"&lt;&gt;"&amp;"PERMUTANTE"))</f>
        <v>0</v>
      </c>
      <c r="EU16" s="18">
        <f>IF(EU$5&gt;$G$4,0,SUMIFS(Fluxo!$O:$O,Fluxo!$U:$U,"&gt;"&amp;ET$5,Fluxo!$U:$U,"&lt;="&amp;EU$5,Fluxo!$D:$D,$D16,Fluxo!$E:$E,"&lt;&gt;"&amp;"PERMUTANTE"))</f>
        <v>0</v>
      </c>
      <c r="EV16" s="18">
        <f>IF(EV$5&gt;$G$4,0,SUMIFS(Fluxo!$O:$O,Fluxo!$U:$U,"&gt;"&amp;EU$5,Fluxo!$U:$U,"&lt;="&amp;EV$5,Fluxo!$D:$D,$D16,Fluxo!$E:$E,"&lt;&gt;"&amp;"PERMUTANTE"))</f>
        <v>0</v>
      </c>
      <c r="EW16" s="18">
        <f>IF(EW$5&gt;$G$4,0,SUMIFS(Fluxo!$O:$O,Fluxo!$U:$U,"&gt;"&amp;EV$5,Fluxo!$U:$U,"&lt;="&amp;EW$5,Fluxo!$D:$D,$D16,Fluxo!$E:$E,"&lt;&gt;"&amp;"PERMUTANTE"))</f>
        <v>0</v>
      </c>
      <c r="EX16" s="18">
        <f>IF(EX$5&gt;$G$4,0,SUMIFS(Fluxo!$O:$O,Fluxo!$U:$U,"&gt;"&amp;EW$5,Fluxo!$U:$U,"&lt;="&amp;EX$5,Fluxo!$D:$D,$D16,Fluxo!$E:$E,"&lt;&gt;"&amp;"PERMUTANTE"))</f>
        <v>0</v>
      </c>
      <c r="EY16" s="18">
        <f>IF(EY$5&gt;$G$4,0,SUMIFS(Fluxo!$O:$O,Fluxo!$U:$U,"&gt;"&amp;EX$5,Fluxo!$U:$U,"&lt;="&amp;EY$5,Fluxo!$D:$D,$D16,Fluxo!$E:$E,"&lt;&gt;"&amp;"PERMUTANTE"))</f>
        <v>0</v>
      </c>
      <c r="EZ16" s="18">
        <f>IF(EZ$5&gt;$G$4,0,SUMIFS(Fluxo!$O:$O,Fluxo!$U:$U,"&gt;"&amp;EY$5,Fluxo!$U:$U,"&lt;="&amp;EZ$5,Fluxo!$D:$D,$D16,Fluxo!$E:$E,"&lt;&gt;"&amp;"PERMUTANTE"))</f>
        <v>0</v>
      </c>
      <c r="FA16" s="18">
        <f>IF(FA$5&gt;$G$4,0,SUMIFS(Fluxo!$O:$O,Fluxo!$U:$U,"&gt;"&amp;EZ$5,Fluxo!$U:$U,"&lt;="&amp;FA$5,Fluxo!$D:$D,$D16,Fluxo!$E:$E,"&lt;&gt;"&amp;"PERMUTANTE"))</f>
        <v>0</v>
      </c>
      <c r="FB16" s="18">
        <f>IF(FB$5&gt;$G$4,0,SUMIFS(Fluxo!$O:$O,Fluxo!$U:$U,"&gt;"&amp;FA$5,Fluxo!$U:$U,"&lt;="&amp;FB$5,Fluxo!$D:$D,$D16,Fluxo!$E:$E,"&lt;&gt;"&amp;"PERMUTANTE"))</f>
        <v>0</v>
      </c>
      <c r="FC16" s="18">
        <f>IF(FC$5&gt;$G$4,0,SUMIFS(Fluxo!$O:$O,Fluxo!$U:$U,"&gt;"&amp;FB$5,Fluxo!$U:$U,"&lt;="&amp;FC$5,Fluxo!$D:$D,$D16,Fluxo!$E:$E,"&lt;&gt;"&amp;"PERMUTANTE"))</f>
        <v>0</v>
      </c>
      <c r="FD16" s="18">
        <f>IF(FD$5&gt;$G$4,0,SUMIFS(Fluxo!$O:$O,Fluxo!$U:$U,"&gt;"&amp;FC$5,Fluxo!$U:$U,"&lt;="&amp;FD$5,Fluxo!$D:$D,$D16,Fluxo!$E:$E,"&lt;&gt;"&amp;"PERMUTANTE"))</f>
        <v>0</v>
      </c>
      <c r="FE16" s="18">
        <f>IF(FE$5&gt;$G$4,0,SUMIFS(Fluxo!$O:$O,Fluxo!$U:$U,"&gt;"&amp;FD$5,Fluxo!$U:$U,"&lt;="&amp;FE$5,Fluxo!$D:$D,$D16,Fluxo!$E:$E,"&lt;&gt;"&amp;"PERMUTANTE"))</f>
        <v>0</v>
      </c>
      <c r="FF16" s="18">
        <f>IF(FF$5&gt;$G$4,0,SUMIFS(Fluxo!$O:$O,Fluxo!$U:$U,"&gt;"&amp;FE$5,Fluxo!$U:$U,"&lt;="&amp;FF$5,Fluxo!$D:$D,$D16,Fluxo!$E:$E,"&lt;&gt;"&amp;"PERMUTANTE"))</f>
        <v>0</v>
      </c>
      <c r="FG16" s="18">
        <f>IF(FG$5&gt;$G$4,0,SUMIFS(Fluxo!$O:$O,Fluxo!$U:$U,"&gt;"&amp;FF$5,Fluxo!$U:$U,"&lt;="&amp;FG$5,Fluxo!$D:$D,$D16,Fluxo!$E:$E,"&lt;&gt;"&amp;"PERMUTANTE"))</f>
        <v>0</v>
      </c>
      <c r="FH16" s="18">
        <f>IF(FH$5&gt;$G$4,0,SUMIFS(Fluxo!$O:$O,Fluxo!$U:$U,"&gt;"&amp;FG$5,Fluxo!$U:$U,"&lt;="&amp;FH$5,Fluxo!$D:$D,$D16,Fluxo!$E:$E,"&lt;&gt;"&amp;"PERMUTANTE"))</f>
        <v>0</v>
      </c>
      <c r="FI16" s="18">
        <f>IF(FI$5&gt;$G$4,0,SUMIFS(Fluxo!$O:$O,Fluxo!$U:$U,"&gt;"&amp;FH$5,Fluxo!$U:$U,"&lt;="&amp;FI$5,Fluxo!$D:$D,$D16,Fluxo!$E:$E,"&lt;&gt;"&amp;"PERMUTANTE"))</f>
        <v>0</v>
      </c>
      <c r="FJ16" s="18">
        <f>IF(FJ$5&gt;$G$4,0,SUMIFS(Fluxo!$O:$O,Fluxo!$U:$U,"&gt;"&amp;FI$5,Fluxo!$U:$U,"&lt;="&amp;FJ$5,Fluxo!$D:$D,$D16,Fluxo!$E:$E,"&lt;&gt;"&amp;"PERMUTANTE"))</f>
        <v>0</v>
      </c>
      <c r="FK16" s="18">
        <f>IF(FK$5&gt;$G$4,0,SUMIFS(Fluxo!$O:$O,Fluxo!$U:$U,"&gt;"&amp;FJ$5,Fluxo!$U:$U,"&lt;="&amp;FK$5,Fluxo!$D:$D,$D16,Fluxo!$E:$E,"&lt;&gt;"&amp;"PERMUTANTE"))</f>
        <v>0</v>
      </c>
      <c r="FL16" s="18">
        <f>IF(FL$5&gt;$G$4,0,SUMIFS(Fluxo!$O:$O,Fluxo!$U:$U,"&gt;"&amp;FK$5,Fluxo!$U:$U,"&lt;="&amp;FL$5,Fluxo!$D:$D,$D16,Fluxo!$E:$E,"&lt;&gt;"&amp;"PERMUTANTE"))</f>
        <v>0</v>
      </c>
      <c r="FM16" s="18">
        <f>IF(FM$5&gt;$G$4,0,SUMIFS(Fluxo!$O:$O,Fluxo!$U:$U,"&gt;"&amp;FL$5,Fluxo!$U:$U,"&lt;="&amp;FM$5,Fluxo!$D:$D,$D16,Fluxo!$E:$E,"&lt;&gt;"&amp;"PERMUTANTE"))</f>
        <v>0</v>
      </c>
      <c r="FN16" s="18">
        <f>IF(FN$5&gt;$G$4,0,SUMIFS(Fluxo!$O:$O,Fluxo!$U:$U,"&gt;"&amp;FM$5,Fluxo!$U:$U,"&lt;="&amp;FN$5,Fluxo!$D:$D,$D16,Fluxo!$E:$E,"&lt;&gt;"&amp;"PERMUTANTE"))</f>
        <v>0</v>
      </c>
      <c r="FO16" s="18">
        <f>IF(FO$5&gt;$G$4,0,SUMIFS(Fluxo!$O:$O,Fluxo!$U:$U,"&gt;"&amp;FN$5,Fluxo!$U:$U,"&lt;="&amp;FO$5,Fluxo!$D:$D,$D16,Fluxo!$E:$E,"&lt;&gt;"&amp;"PERMUTANTE"))</f>
        <v>0</v>
      </c>
      <c r="FP16" s="18">
        <f>IF(FP$5&gt;$G$4,0,SUMIFS(Fluxo!$O:$O,Fluxo!$U:$U,"&gt;"&amp;FO$5,Fluxo!$U:$U,"&lt;="&amp;FP$5,Fluxo!$D:$D,$D16,Fluxo!$E:$E,"&lt;&gt;"&amp;"PERMUTANTE"))</f>
        <v>0</v>
      </c>
      <c r="FQ16" s="18">
        <f>IF(FQ$5&gt;$G$4,0,SUMIFS(Fluxo!$O:$O,Fluxo!$U:$U,"&gt;"&amp;FP$5,Fluxo!$U:$U,"&lt;="&amp;FQ$5,Fluxo!$D:$D,$D16,Fluxo!$E:$E,"&lt;&gt;"&amp;"PERMUTANTE"))</f>
        <v>0</v>
      </c>
      <c r="FR16" s="18">
        <f>IF(FR$5&gt;$G$4,0,SUMIFS(Fluxo!$O:$O,Fluxo!$U:$U,"&gt;"&amp;FQ$5,Fluxo!$U:$U,"&lt;="&amp;FR$5,Fluxo!$D:$D,$D16,Fluxo!$E:$E,"&lt;&gt;"&amp;"PERMUTANTE"))</f>
        <v>0</v>
      </c>
      <c r="FS16" s="18">
        <f>IF(FS$5&gt;$G$4,0,SUMIFS(Fluxo!$O:$O,Fluxo!$U:$U,"&gt;"&amp;FR$5,Fluxo!$U:$U,"&lt;="&amp;FS$5,Fluxo!$D:$D,$D16,Fluxo!$E:$E,"&lt;&gt;"&amp;"PERMUTANTE"))</f>
        <v>0</v>
      </c>
      <c r="FT16" s="18">
        <f>IF(FT$5&gt;$G$4,0,SUMIFS(Fluxo!$O:$O,Fluxo!$U:$U,"&gt;"&amp;FS$5,Fluxo!$U:$U,"&lt;="&amp;FT$5,Fluxo!$D:$D,$D16,Fluxo!$E:$E,"&lt;&gt;"&amp;"PERMUTANTE"))</f>
        <v>0</v>
      </c>
      <c r="FU16" s="18">
        <f>IF(FU$5&gt;$G$4,0,SUMIFS(Fluxo!$O:$O,Fluxo!$U:$U,"&gt;"&amp;FT$5,Fluxo!$U:$U,"&lt;="&amp;FU$5,Fluxo!$D:$D,$D16,Fluxo!$E:$E,"&lt;&gt;"&amp;"PERMUTANTE"))</f>
        <v>0</v>
      </c>
      <c r="FV16" s="18">
        <f>IF(FV$5&gt;$G$4,0,SUMIFS(Fluxo!$O:$O,Fluxo!$U:$U,"&gt;"&amp;FU$5,Fluxo!$U:$U,"&lt;="&amp;FV$5,Fluxo!$D:$D,$D16,Fluxo!$E:$E,"&lt;&gt;"&amp;"PERMUTANTE"))</f>
        <v>0</v>
      </c>
      <c r="FW16" s="18">
        <f>IF(FW$5&gt;$G$4,0,SUMIFS(Fluxo!$O:$O,Fluxo!$U:$U,"&gt;"&amp;FV$5,Fluxo!$U:$U,"&lt;="&amp;FW$5,Fluxo!$D:$D,$D16,Fluxo!$E:$E,"&lt;&gt;"&amp;"PERMUTANTE"))</f>
        <v>0</v>
      </c>
      <c r="FX16" s="18">
        <f>IF(FX$5&gt;$G$4,0,SUMIFS(Fluxo!$O:$O,Fluxo!$U:$U,"&gt;"&amp;FW$5,Fluxo!$U:$U,"&lt;="&amp;FX$5,Fluxo!$D:$D,$D16,Fluxo!$E:$E,"&lt;&gt;"&amp;"PERMUTANTE"))</f>
        <v>0</v>
      </c>
      <c r="FY16" s="18">
        <f>IF(FY$5&gt;$G$4,0,SUMIFS(Fluxo!$O:$O,Fluxo!$U:$U,"&gt;"&amp;FX$5,Fluxo!$U:$U,"&lt;="&amp;FY$5,Fluxo!$D:$D,$D16,Fluxo!$E:$E,"&lt;&gt;"&amp;"PERMUTANTE"))</f>
        <v>0</v>
      </c>
      <c r="FZ16" s="18">
        <f>IF(FZ$5&gt;$G$4,0,SUMIFS(Fluxo!$O:$O,Fluxo!$U:$U,"&gt;"&amp;FY$5,Fluxo!$U:$U,"&lt;="&amp;FZ$5,Fluxo!$D:$D,$D16,Fluxo!$E:$E,"&lt;&gt;"&amp;"PERMUTANTE"))</f>
        <v>0</v>
      </c>
      <c r="GA16" s="18">
        <f>IF(GA$5&gt;$G$4,0,SUMIFS(Fluxo!$O:$O,Fluxo!$U:$U,"&gt;"&amp;FZ$5,Fluxo!$U:$U,"&lt;="&amp;GA$5,Fluxo!$D:$D,$D16,Fluxo!$E:$E,"&lt;&gt;"&amp;"PERMUTANTE"))</f>
        <v>0</v>
      </c>
      <c r="GB16" s="18">
        <f>IF(GB$5&gt;$G$4,0,SUMIFS(Fluxo!$O:$O,Fluxo!$U:$U,"&gt;"&amp;GA$5,Fluxo!$U:$U,"&lt;="&amp;GB$5,Fluxo!$D:$D,$D16,Fluxo!$E:$E,"&lt;&gt;"&amp;"PERMUTANTE"))</f>
        <v>0</v>
      </c>
      <c r="GC16" s="18">
        <f>IF(GC$5&gt;$G$4,0,SUMIFS(Fluxo!$O:$O,Fluxo!$U:$U,"&gt;"&amp;GB$5,Fluxo!$U:$U,"&lt;="&amp;GC$5,Fluxo!$D:$D,$D16,Fluxo!$E:$E,"&lt;&gt;"&amp;"PERMUTANTE"))</f>
        <v>0</v>
      </c>
      <c r="GD16" s="18">
        <f>IF(GD$5&gt;$G$4,0,SUMIFS(Fluxo!$O:$O,Fluxo!$U:$U,"&gt;"&amp;GC$5,Fluxo!$U:$U,"&lt;="&amp;GD$5,Fluxo!$D:$D,$D16,Fluxo!$E:$E,"&lt;&gt;"&amp;"PERMUTANTE"))</f>
        <v>0</v>
      </c>
      <c r="GE16" s="18">
        <f>IF(GE$5&gt;$G$4,0,SUMIFS(Fluxo!$O:$O,Fluxo!$U:$U,"&gt;"&amp;GD$5,Fluxo!$U:$U,"&lt;="&amp;GE$5,Fluxo!$D:$D,$D16,Fluxo!$E:$E,"&lt;&gt;"&amp;"PERMUTANTE"))</f>
        <v>0</v>
      </c>
      <c r="GF16" s="18">
        <f>IF(GF$5&gt;$G$4,0,SUMIFS(Fluxo!$O:$O,Fluxo!$U:$U,"&gt;"&amp;GE$5,Fluxo!$U:$U,"&lt;="&amp;GF$5,Fluxo!$D:$D,$D16,Fluxo!$E:$E,"&lt;&gt;"&amp;"PERMUTANTE"))</f>
        <v>0</v>
      </c>
      <c r="GG16" s="18">
        <f>IF(GG$5&gt;$G$4,0,SUMIFS(Fluxo!$O:$O,Fluxo!$U:$U,"&gt;"&amp;GF$5,Fluxo!$U:$U,"&lt;="&amp;GG$5,Fluxo!$D:$D,$D16,Fluxo!$E:$E,"&lt;&gt;"&amp;"PERMUTANTE"))</f>
        <v>0</v>
      </c>
      <c r="GH16" s="18">
        <f>IF(GH$5&gt;$G$4,0,SUMIFS(Fluxo!$O:$O,Fluxo!$U:$U,"&gt;"&amp;GG$5,Fluxo!$U:$U,"&lt;="&amp;GH$5,Fluxo!$D:$D,$D16,Fluxo!$E:$E,"&lt;&gt;"&amp;"PERMUTANTE"))</f>
        <v>0</v>
      </c>
      <c r="GI16" s="18">
        <f>IF(GI$5&gt;$G$4,0,SUMIFS(Fluxo!$O:$O,Fluxo!$U:$U,"&gt;"&amp;GH$5,Fluxo!$U:$U,"&lt;="&amp;GI$5,Fluxo!$D:$D,$D16,Fluxo!$E:$E,"&lt;&gt;"&amp;"PERMUTANTE"))</f>
        <v>0</v>
      </c>
      <c r="GJ16" s="18">
        <f>IF(GJ$5&gt;$G$4,0,SUMIFS(Fluxo!$O:$O,Fluxo!$U:$U,"&gt;"&amp;GI$5,Fluxo!$U:$U,"&lt;="&amp;GJ$5,Fluxo!$D:$D,$D16,Fluxo!$E:$E,"&lt;&gt;"&amp;"PERMUTANTE"))</f>
        <v>0</v>
      </c>
      <c r="GK16" s="18">
        <f>IF(GK$5&gt;$G$4,0,SUMIFS(Fluxo!$O:$O,Fluxo!$U:$U,"&gt;"&amp;GJ$5,Fluxo!$U:$U,"&lt;="&amp;GK$5,Fluxo!$D:$D,$D16,Fluxo!$E:$E,"&lt;&gt;"&amp;"PERMUTANTE"))</f>
        <v>0</v>
      </c>
      <c r="GL16" s="18">
        <f>IF(GL$5&gt;$G$4,0,SUMIFS(Fluxo!$O:$O,Fluxo!$U:$U,"&gt;"&amp;GK$5,Fluxo!$U:$U,"&lt;="&amp;GL$5,Fluxo!$D:$D,$D16,Fluxo!$E:$E,"&lt;&gt;"&amp;"PERMUTANTE"))</f>
        <v>0</v>
      </c>
      <c r="GM16" s="18">
        <f>IF(GM$5&gt;$G$4,0,SUMIFS(Fluxo!$O:$O,Fluxo!$U:$U,"&gt;"&amp;GL$5,Fluxo!$U:$U,"&lt;="&amp;GM$5,Fluxo!$D:$D,$D16,Fluxo!$E:$E,"&lt;&gt;"&amp;"PERMUTANTE"))</f>
        <v>0</v>
      </c>
      <c r="GN16" s="18">
        <f>IF(GN$5&gt;$G$4,0,SUMIFS(Fluxo!$O:$O,Fluxo!$U:$U,"&gt;"&amp;GM$5,Fluxo!$U:$U,"&lt;="&amp;GN$5,Fluxo!$D:$D,$D16,Fluxo!$E:$E,"&lt;&gt;"&amp;"PERMUTANTE"))</f>
        <v>0</v>
      </c>
      <c r="GO16" s="18">
        <f>IF(GO$5&gt;$G$4,0,SUMIFS(Fluxo!$O:$O,Fluxo!$U:$U,"&gt;"&amp;GN$5,Fluxo!$U:$U,"&lt;="&amp;GO$5,Fluxo!$D:$D,$D16,Fluxo!$E:$E,"&lt;&gt;"&amp;"PERMUTANTE"))</f>
        <v>0</v>
      </c>
      <c r="GP16" s="18">
        <f>IF(GP$5&gt;$G$4,0,SUMIFS(Fluxo!$O:$O,Fluxo!$U:$U,"&gt;"&amp;GO$5,Fluxo!$U:$U,"&lt;="&amp;GP$5,Fluxo!$D:$D,$D16,Fluxo!$E:$E,"&lt;&gt;"&amp;"PERMUTANTE"))</f>
        <v>0</v>
      </c>
      <c r="GQ16" s="18">
        <f>IF(GQ$5&gt;$G$4,0,SUMIFS(Fluxo!$O:$O,Fluxo!$U:$U,"&gt;"&amp;GP$5,Fluxo!$U:$U,"&lt;="&amp;GQ$5,Fluxo!$D:$D,$D16,Fluxo!$E:$E,"&lt;&gt;"&amp;"PERMUTANTE"))</f>
        <v>0</v>
      </c>
      <c r="GR16" s="18">
        <f>IF(GR$5&gt;$G$4,0,SUMIFS(Fluxo!$O:$O,Fluxo!$U:$U,"&gt;"&amp;GQ$5,Fluxo!$U:$U,"&lt;="&amp;GR$5,Fluxo!$D:$D,$D16,Fluxo!$E:$E,"&lt;&gt;"&amp;"PERMUTANTE"))</f>
        <v>0</v>
      </c>
      <c r="GS16" s="18">
        <f>IF(GS$5&gt;$G$4,0,SUMIFS(Fluxo!$O:$O,Fluxo!$U:$U,"&gt;"&amp;GR$5,Fluxo!$U:$U,"&lt;="&amp;GS$5,Fluxo!$D:$D,$D16,Fluxo!$E:$E,"&lt;&gt;"&amp;"PERMUTANTE"))</f>
        <v>0</v>
      </c>
      <c r="GT16" s="18">
        <f>IF(GT$5&gt;$G$4,0,SUMIFS(Fluxo!$O:$O,Fluxo!$U:$U,"&gt;"&amp;GS$5,Fluxo!$U:$U,"&lt;="&amp;GT$5,Fluxo!$D:$D,$D16,Fluxo!$E:$E,"&lt;&gt;"&amp;"PERMUTANTE"))</f>
        <v>0</v>
      </c>
      <c r="GU16" s="18">
        <f>IF(GU$5&gt;$G$4,0,SUMIFS(Fluxo!$O:$O,Fluxo!$U:$U,"&gt;"&amp;GT$5,Fluxo!$U:$U,"&lt;="&amp;GU$5,Fluxo!$D:$D,$D16,Fluxo!$E:$E,"&lt;&gt;"&amp;"PERMUTANTE"))</f>
        <v>0</v>
      </c>
      <c r="GV16" s="18">
        <f>IF(GV$5&gt;$G$4,0,SUMIFS(Fluxo!$O:$O,Fluxo!$U:$U,"&gt;"&amp;GU$5,Fluxo!$U:$U,"&lt;="&amp;GV$5,Fluxo!$D:$D,$D16,Fluxo!$E:$E,"&lt;&gt;"&amp;"PERMUTANTE"))</f>
        <v>0</v>
      </c>
      <c r="GW16" s="18">
        <f>IF(GW$5&gt;$G$4,0,SUMIFS(Fluxo!$O:$O,Fluxo!$U:$U,"&gt;"&amp;GV$5,Fluxo!$U:$U,"&lt;="&amp;GW$5,Fluxo!$D:$D,$D16,Fluxo!$E:$E,"&lt;&gt;"&amp;"PERMUTANTE"))</f>
        <v>0</v>
      </c>
      <c r="GX16" s="18">
        <f>IF(GX$5&gt;$G$4,0,SUMIFS(Fluxo!$O:$O,Fluxo!$U:$U,"&gt;"&amp;GW$5,Fluxo!$U:$U,"&lt;="&amp;GX$5,Fluxo!$D:$D,$D16,Fluxo!$E:$E,"&lt;&gt;"&amp;"PERMUTANTE"))</f>
        <v>0</v>
      </c>
      <c r="GY16" s="18">
        <f>IF(GY$5&gt;$G$4,0,SUMIFS(Fluxo!$O:$O,Fluxo!$U:$U,"&gt;"&amp;GX$5,Fluxo!$U:$U,"&lt;="&amp;GY$5,Fluxo!$D:$D,$D16,Fluxo!$E:$E,"&lt;&gt;"&amp;"PERMUTANTE"))</f>
        <v>0</v>
      </c>
      <c r="GZ16" s="18">
        <f>IF(GZ$5&gt;$G$4,0,SUMIFS(Fluxo!$O:$O,Fluxo!$U:$U,"&gt;"&amp;GY$5,Fluxo!$U:$U,"&lt;="&amp;GZ$5,Fluxo!$D:$D,$D16,Fluxo!$E:$E,"&lt;&gt;"&amp;"PERMUTANTE"))</f>
        <v>0</v>
      </c>
      <c r="HA16" s="18">
        <f>IF(HA$5&gt;$G$4,0,SUMIFS(Fluxo!$O:$O,Fluxo!$U:$U,"&gt;"&amp;GZ$5,Fluxo!$U:$U,"&lt;="&amp;HA$5,Fluxo!$D:$D,$D16,Fluxo!$E:$E,"&lt;&gt;"&amp;"PERMUTANTE"))</f>
        <v>0</v>
      </c>
      <c r="HB16" s="18">
        <f>IF(HB$5&gt;$G$4,0,SUMIFS(Fluxo!$O:$O,Fluxo!$U:$U,"&gt;"&amp;HA$5,Fluxo!$U:$U,"&lt;="&amp;HB$5,Fluxo!$D:$D,$D16,Fluxo!$E:$E,"&lt;&gt;"&amp;"PERMUTANTE"))</f>
        <v>0</v>
      </c>
      <c r="HC16" s="18">
        <f>IF(HC$5&gt;$G$4,0,SUMIFS(Fluxo!$O:$O,Fluxo!$U:$U,"&gt;"&amp;HB$5,Fluxo!$U:$U,"&lt;="&amp;HC$5,Fluxo!$D:$D,$D16,Fluxo!$E:$E,"&lt;&gt;"&amp;"PERMUTANTE"))</f>
        <v>0</v>
      </c>
      <c r="HD16" s="18">
        <f>IF(HD$5&gt;$G$4,0,SUMIFS(Fluxo!$O:$O,Fluxo!$U:$U,"&gt;"&amp;HC$5,Fluxo!$U:$U,"&lt;="&amp;HD$5,Fluxo!$D:$D,$D16,Fluxo!$E:$E,"&lt;&gt;"&amp;"PERMUTANTE"))</f>
        <v>0</v>
      </c>
      <c r="HE16" s="18">
        <f>IF(HE$5&gt;$G$4,0,SUMIFS(Fluxo!$O:$O,Fluxo!$U:$U,"&gt;"&amp;HD$5,Fluxo!$U:$U,"&lt;="&amp;HE$5,Fluxo!$D:$D,$D16,Fluxo!$E:$E,"&lt;&gt;"&amp;"PERMUTANTE"))</f>
        <v>0</v>
      </c>
      <c r="HF16" s="18">
        <f>IF(HF$5&gt;$G$4,0,SUMIFS(Fluxo!$O:$O,Fluxo!$U:$U,"&gt;"&amp;HE$5,Fluxo!$U:$U,"&lt;="&amp;HF$5,Fluxo!$D:$D,$D16,Fluxo!$E:$E,"&lt;&gt;"&amp;"PERMUTANTE"))</f>
        <v>0</v>
      </c>
    </row>
    <row r="17" spans="1:214" s="16" customFormat="1">
      <c r="A17" s="20">
        <f t="shared" si="8"/>
        <v>7</v>
      </c>
      <c r="B17" s="140" t="str">
        <f>'Check Carteira'!C9</f>
        <v>E.1016.99.01.0052</v>
      </c>
      <c r="C17" s="19">
        <v>1</v>
      </c>
      <c r="D17" s="129" t="str">
        <f>'Check Carteira'!F9</f>
        <v>A-0052</v>
      </c>
      <c r="E17" s="21">
        <f>IFERROR(INDEX(Contratos!L:L,MATCH(D17,Contratos!R:R,0)),"")</f>
        <v>45052</v>
      </c>
      <c r="F17" s="139">
        <f>IFERROR(INDEX(Contratos!G:G,MATCH(D17,Contratos!R:R,0)),"")</f>
        <v>1024124.55</v>
      </c>
      <c r="G17" s="83" t="str">
        <f ca="1">IFERROR(XNPV(#REF!,OFFSET(J17,0,MATCH(EOMONTH(E17,0),$J$5:$HF$5,0)-1,1,COUNT($J$5:$HF$5)-MATCH(EOMONTH(E17,0),$J$5:$HF$5,0)+1),OFFSET($J$5,0,MATCH(EOMONTH(E17,0),$J$5:$HF$5,0)-1,1,COUNT($J$5:$HF$5)-MATCH(EOMONTH(E17,0),$J$5:$HF$5,0)+1)),"")</f>
        <v/>
      </c>
      <c r="H17" s="83">
        <f t="shared" si="9"/>
        <v>172838.74</v>
      </c>
      <c r="I17" s="18"/>
      <c r="J17" s="18">
        <f>IF(J$5&gt;$G$4,0,SUMIFS(Fluxo!$O:$O,Fluxo!$U:$U,"&gt;"&amp;I$5,Fluxo!$U:$U,"&lt;="&amp;J$5,Fluxo!$D:$D,$D17))</f>
        <v>0</v>
      </c>
      <c r="K17" s="18">
        <f>IF(K$5&gt;$G$4,0,SUMIFS(Fluxo!$O:$O,Fluxo!$U:$U,"&gt;"&amp;J$5,Fluxo!$U:$U,"&lt;="&amp;K$5,Fluxo!$D:$D,$D17))</f>
        <v>20000</v>
      </c>
      <c r="L17" s="18">
        <f>IF(L$5&gt;$G$4,0,SUMIFS(Fluxo!$O:$O,Fluxo!$U:$U,"&gt;"&amp;K$5,Fluxo!$U:$U,"&lt;="&amp;L$5,Fluxo!$D:$D,$D17))</f>
        <v>33472.44</v>
      </c>
      <c r="M17" s="18">
        <f>IF(M$5&gt;$G$4,0,SUMIFS(Fluxo!$O:$O,Fluxo!$U:$U,"&gt;"&amp;L$5,Fluxo!$U:$U,"&lt;="&amp;M$5,Fluxo!$D:$D,$D17))</f>
        <v>1511.04</v>
      </c>
      <c r="N17" s="18">
        <f>IF(N$5&gt;$G$4,0,SUMIFS(Fluxo!$O:$O,Fluxo!$U:$U,"&gt;"&amp;M$5,Fluxo!$U:$U,"&lt;="&amp;N$5,Fluxo!$D:$D,$D17))</f>
        <v>1521.82</v>
      </c>
      <c r="O17" s="18">
        <f>IF(O$5&gt;$G$4,0,SUMIFS(Fluxo!$O:$O,Fluxo!$U:$U,"&gt;"&amp;N$5,Fluxo!$U:$U,"&lt;="&amp;O$5,Fluxo!$D:$D,$D17))</f>
        <v>1523.36</v>
      </c>
      <c r="P17" s="18">
        <f>IF(P$5&gt;$G$4,0,SUMIFS(Fluxo!$O:$O,Fluxo!$U:$U,"&gt;"&amp;O$5,Fluxo!$U:$U,"&lt;="&amp;P$5,Fluxo!$D:$D,$D17))</f>
        <v>1525.89</v>
      </c>
      <c r="Q17" s="18">
        <f>IF(Q$5&gt;$G$4,0,SUMIFS(Fluxo!$O:$O,Fluxo!$U:$U,"&gt;"&amp;P$5,Fluxo!$U:$U,"&lt;="&amp;Q$5,Fluxo!$D:$D,$D17))</f>
        <v>0</v>
      </c>
      <c r="R17" s="18">
        <f>IF(R$5&gt;$G$4,0,SUMIFS(Fluxo!$O:$O,Fluxo!$U:$U,"&gt;"&amp;Q$5,Fluxo!$U:$U,"&lt;="&amp;R$5,Fluxo!$D:$D,$D17))</f>
        <v>3065.25</v>
      </c>
      <c r="S17" s="18">
        <f>IF(S$5&gt;$G$4,0,SUMIFS(Fluxo!$O:$O,Fluxo!$U:$U,"&gt;"&amp;R$5,Fluxo!$U:$U,"&lt;="&amp;S$5,Fluxo!$D:$D,$D17,Fluxo!$E:$E,"&lt;&gt;"&amp;"PERMUTANTE"))</f>
        <v>1535.19</v>
      </c>
      <c r="T17" s="18">
        <f>IF(T$5&gt;$G$4,0,SUMIFS(Fluxo!$O:$O,Fluxo!$U:$U,"&gt;"&amp;S$5,Fluxo!$U:$U,"&lt;="&amp;T$5,Fluxo!$D:$D,$D17,Fluxo!$E:$E,"&lt;&gt;"&amp;"PERMUTANTE"))</f>
        <v>1539.9</v>
      </c>
      <c r="U17" s="18">
        <f>IF(U$5&gt;$G$4,0,SUMIFS(Fluxo!$O:$O,Fluxo!$U:$U,"&gt;"&amp;T$5,Fluxo!$U:$U,"&lt;="&amp;U$5,Fluxo!$D:$D,$D17,Fluxo!$E:$E,"&lt;&gt;"&amp;"PERMUTANTE"))</f>
        <v>99334.06</v>
      </c>
      <c r="V17" s="18">
        <f>IF(V$5&gt;$G$4,0,SUMIFS(Fluxo!$O:$O,Fluxo!$U:$U,"&gt;"&amp;U$5,Fluxo!$U:$U,"&lt;="&amp;V$5,Fluxo!$D:$D,$D17,Fluxo!$E:$E,"&lt;&gt;"&amp;"PERMUTANTE"))</f>
        <v>1546.08</v>
      </c>
      <c r="W17" s="18">
        <f>IF(W$5&gt;$G$4,0,SUMIFS(Fluxo!$O:$O,Fluxo!$U:$U,"&gt;"&amp;V$5,Fluxo!$U:$U,"&lt;="&amp;W$5,Fluxo!$D:$D,$D17,Fluxo!$E:$E,"&lt;&gt;"&amp;"PERMUTANTE"))</f>
        <v>1550.4</v>
      </c>
      <c r="X17" s="18">
        <f>IF(X$5&gt;$G$4,0,SUMIFS(Fluxo!$O:$O,Fluxo!$U:$U,"&gt;"&amp;W$5,Fluxo!$U:$U,"&lt;="&amp;X$5,Fluxo!$D:$D,$D17,Fluxo!$E:$E,"&lt;&gt;"&amp;"PERMUTANTE"))</f>
        <v>1558.4</v>
      </c>
      <c r="Y17" s="18">
        <f>IF(Y$5&gt;$G$4,0,SUMIFS(Fluxo!$O:$O,Fluxo!$U:$U,"&gt;"&amp;X$5,Fluxo!$U:$U,"&lt;="&amp;Y$5,Fluxo!$D:$D,$D17,Fluxo!$E:$E,"&lt;&gt;"&amp;"PERMUTANTE"))</f>
        <v>1571.84</v>
      </c>
      <c r="Z17" s="18">
        <f>IF(Z$5&gt;$G$4,0,SUMIFS(Fluxo!$O:$O,Fluxo!$U:$U,"&gt;"&amp;Y$5,Fluxo!$U:$U,"&lt;="&amp;Z$5,Fluxo!$D:$D,$D17,Fluxo!$E:$E,"&lt;&gt;"&amp;"PERMUTANTE"))</f>
        <v>1583.07</v>
      </c>
      <c r="AA17" s="18">
        <f>IF(AA$5&gt;$G$4,0,SUMIFS(Fluxo!$O:$O,Fluxo!$U:$U,"&gt;"&amp;Z$5,Fluxo!$U:$U,"&lt;="&amp;AA$5,Fluxo!$D:$D,$D17,Fluxo!$E:$E,"&lt;&gt;"&amp;"PERMUTANTE"))</f>
        <v>0</v>
      </c>
      <c r="AB17" s="18">
        <f>IF(AB$5&gt;$G$4,0,SUMIFS(Fluxo!$O:$O,Fluxo!$U:$U,"&gt;"&amp;AA$5,Fluxo!$U:$U,"&lt;="&amp;AB$5,Fluxo!$D:$D,$D17,Fluxo!$E:$E,"&lt;&gt;"&amp;"PERMUTANTE"))</f>
        <v>0</v>
      </c>
      <c r="AC17" s="18">
        <f>IF(AC$5&gt;$G$4,0,SUMIFS(Fluxo!$O:$O,Fluxo!$U:$U,"&gt;"&amp;AB$5,Fluxo!$U:$U,"&lt;="&amp;AC$5,Fluxo!$D:$D,$D17,Fluxo!$E:$E,"&lt;&gt;"&amp;"PERMUTANTE"))</f>
        <v>0</v>
      </c>
      <c r="AD17" s="18">
        <f>IF(AD$5&gt;$G$4,0,SUMIFS(Fluxo!$O:$O,Fluxo!$U:$U,"&gt;"&amp;AC$5,Fluxo!$U:$U,"&lt;="&amp;AD$5,Fluxo!$D:$D,$D17,Fluxo!$E:$E,"&lt;&gt;"&amp;"PERMUTANTE"))</f>
        <v>0</v>
      </c>
      <c r="AE17" s="18">
        <f>IF(AE$5&gt;$G$4,0,SUMIFS(Fluxo!$O:$O,Fluxo!$U:$U,"&gt;"&amp;AD$5,Fluxo!$U:$U,"&lt;="&amp;AE$5,Fluxo!$D:$D,$D17,Fluxo!$E:$E,"&lt;&gt;"&amp;"PERMUTANTE"))</f>
        <v>0</v>
      </c>
      <c r="AF17" s="18">
        <f>IF(AF$5&gt;$G$4,0,SUMIFS(Fluxo!$O:$O,Fluxo!$U:$U,"&gt;"&amp;AE$5,Fluxo!$U:$U,"&lt;="&amp;AF$5,Fluxo!$D:$D,$D17,Fluxo!$E:$E,"&lt;&gt;"&amp;"PERMUTANTE"))</f>
        <v>0</v>
      </c>
      <c r="AG17" s="18">
        <f>IF(AG$5&gt;$G$4,0,SUMIFS(Fluxo!$O:$O,Fluxo!$U:$U,"&gt;"&amp;AF$5,Fluxo!$U:$U,"&lt;="&amp;AG$5,Fluxo!$D:$D,$D17,Fluxo!$E:$E,"&lt;&gt;"&amp;"PERMUTANTE"))</f>
        <v>0</v>
      </c>
      <c r="AH17" s="18">
        <f>IF(AH$5&gt;$G$4,0,SUMIFS(Fluxo!$O:$O,Fluxo!$U:$U,"&gt;"&amp;AG$5,Fluxo!$U:$U,"&lt;="&amp;AH$5,Fluxo!$D:$D,$D17,Fluxo!$E:$E,"&lt;&gt;"&amp;"PERMUTANTE"))</f>
        <v>0</v>
      </c>
      <c r="AI17" s="18">
        <f>IF(AI$5&gt;$G$4,0,SUMIFS(Fluxo!$O:$O,Fluxo!$U:$U,"&gt;"&amp;AH$5,Fluxo!$U:$U,"&lt;="&amp;AI$5,Fluxo!$D:$D,$D17,Fluxo!$E:$E,"&lt;&gt;"&amp;"PERMUTANTE"))</f>
        <v>0</v>
      </c>
      <c r="AJ17" s="18">
        <f>IF(AJ$5&gt;$G$4,0,SUMIFS(Fluxo!$O:$O,Fluxo!$U:$U,"&gt;"&amp;AI$5,Fluxo!$U:$U,"&lt;="&amp;AJ$5,Fluxo!$D:$D,$D17,Fluxo!$E:$E,"&lt;&gt;"&amp;"PERMUTANTE"))</f>
        <v>0</v>
      </c>
      <c r="AK17" s="18">
        <f>IF(AK$5&gt;$G$4,0,SUMIFS(Fluxo!$O:$O,Fluxo!$U:$U,"&gt;"&amp;AJ$5,Fluxo!$U:$U,"&lt;="&amp;AK$5,Fluxo!$D:$D,$D17,Fluxo!$E:$E,"&lt;&gt;"&amp;"PERMUTANTE"))</f>
        <v>0</v>
      </c>
      <c r="AL17" s="18">
        <f>IF(AL$5&gt;$G$4,0,SUMIFS(Fluxo!$O:$O,Fluxo!$U:$U,"&gt;"&amp;AK$5,Fluxo!$U:$U,"&lt;="&amp;AL$5,Fluxo!$D:$D,$D17,Fluxo!$E:$E,"&lt;&gt;"&amp;"PERMUTANTE"))</f>
        <v>0</v>
      </c>
      <c r="AM17" s="18">
        <f>IF(AM$5&gt;$G$4,0,SUMIFS(Fluxo!$O:$O,Fluxo!$U:$U,"&gt;"&amp;AL$5,Fluxo!$U:$U,"&lt;="&amp;AM$5,Fluxo!$D:$D,$D17,Fluxo!$E:$E,"&lt;&gt;"&amp;"PERMUTANTE"))</f>
        <v>0</v>
      </c>
      <c r="AN17" s="18">
        <f>IF(AN$5&gt;$G$4,0,SUMIFS(Fluxo!$O:$O,Fluxo!$U:$U,"&gt;"&amp;AM$5,Fluxo!$U:$U,"&lt;="&amp;AN$5,Fluxo!$D:$D,$D17,Fluxo!$E:$E,"&lt;&gt;"&amp;"PERMUTANTE"))</f>
        <v>0</v>
      </c>
      <c r="AO17" s="18">
        <f>IF(AO$5&gt;$G$4,0,SUMIFS(Fluxo!$O:$O,Fluxo!$U:$U,"&gt;"&amp;AN$5,Fluxo!$U:$U,"&lt;="&amp;AO$5,Fluxo!$D:$D,$D17,Fluxo!$E:$E,"&lt;&gt;"&amp;"PERMUTANTE"))</f>
        <v>0</v>
      </c>
      <c r="AP17" s="18">
        <f>IF(AP$5&gt;$G$4,0,SUMIFS(Fluxo!$O:$O,Fluxo!$U:$U,"&gt;"&amp;AO$5,Fluxo!$U:$U,"&lt;="&amp;AP$5,Fluxo!$D:$D,$D17,Fluxo!$E:$E,"&lt;&gt;"&amp;"PERMUTANTE"))</f>
        <v>0</v>
      </c>
      <c r="AQ17" s="18">
        <f>IF(AQ$5&gt;$G$4,0,SUMIFS(Fluxo!$O:$O,Fluxo!$U:$U,"&gt;"&amp;AP$5,Fluxo!$U:$U,"&lt;="&amp;AQ$5,Fluxo!$D:$D,$D17,Fluxo!$E:$E,"&lt;&gt;"&amp;"PERMUTANTE"))</f>
        <v>0</v>
      </c>
      <c r="AR17" s="18">
        <f>IF(AR$5&gt;$G$4,0,SUMIFS(Fluxo!$O:$O,Fluxo!$U:$U,"&gt;"&amp;AQ$5,Fluxo!$U:$U,"&lt;="&amp;AR$5,Fluxo!$D:$D,$D17,Fluxo!$E:$E,"&lt;&gt;"&amp;"PERMUTANTE"))</f>
        <v>0</v>
      </c>
      <c r="AS17" s="18">
        <f>IF(AS$5&gt;$G$4,0,SUMIFS(Fluxo!$O:$O,Fluxo!$U:$U,"&gt;"&amp;AR$5,Fluxo!$U:$U,"&lt;="&amp;AS$5,Fluxo!$D:$D,$D17,Fluxo!$E:$E,"&lt;&gt;"&amp;"PERMUTANTE"))</f>
        <v>0</v>
      </c>
      <c r="AT17" s="18">
        <f>IF(AT$5&gt;$G$4,0,SUMIFS(Fluxo!$O:$O,Fluxo!$U:$U,"&gt;"&amp;AS$5,Fluxo!$U:$U,"&lt;="&amp;AT$5,Fluxo!$D:$D,$D17,Fluxo!$E:$E,"&lt;&gt;"&amp;"PERMUTANTE"))</f>
        <v>0</v>
      </c>
      <c r="AU17" s="18">
        <f>IF(AU$5&gt;$G$4,0,SUMIFS(Fluxo!$O:$O,Fluxo!$U:$U,"&gt;"&amp;AT$5,Fluxo!$U:$U,"&lt;="&amp;AU$5,Fluxo!$D:$D,$D17,Fluxo!$E:$E,"&lt;&gt;"&amp;"PERMUTANTE"))</f>
        <v>0</v>
      </c>
      <c r="AV17" s="18">
        <f>IF(AV$5&gt;$G$4,0,SUMIFS(Fluxo!$O:$O,Fluxo!$U:$U,"&gt;"&amp;AU$5,Fluxo!$U:$U,"&lt;="&amp;AV$5,Fluxo!$D:$D,$D17,Fluxo!$E:$E,"&lt;&gt;"&amp;"PERMUTANTE"))</f>
        <v>0</v>
      </c>
      <c r="AW17" s="18">
        <f>IF(AW$5&gt;$G$4,0,SUMIFS(Fluxo!$O:$O,Fluxo!$U:$U,"&gt;"&amp;AV$5,Fluxo!$U:$U,"&lt;="&amp;AW$5,Fluxo!$D:$D,$D17,Fluxo!$E:$E,"&lt;&gt;"&amp;"PERMUTANTE"))</f>
        <v>0</v>
      </c>
      <c r="AX17" s="18">
        <f>IF(AX$5&gt;$G$4,0,SUMIFS(Fluxo!$O:$O,Fluxo!$U:$U,"&gt;"&amp;AW$5,Fluxo!$U:$U,"&lt;="&amp;AX$5,Fluxo!$D:$D,$D17,Fluxo!$E:$E,"&lt;&gt;"&amp;"PERMUTANTE"))</f>
        <v>0</v>
      </c>
      <c r="AY17" s="18">
        <f>IF(AY$5&gt;$G$4,0,SUMIFS(Fluxo!$O:$O,Fluxo!$U:$U,"&gt;"&amp;AX$5,Fluxo!$U:$U,"&lt;="&amp;AY$5,Fluxo!$D:$D,$D17,Fluxo!$E:$E,"&lt;&gt;"&amp;"PERMUTANTE"))</f>
        <v>0</v>
      </c>
      <c r="AZ17" s="18">
        <f>IF(AZ$5&gt;$G$4,0,SUMIFS(Fluxo!$O:$O,Fluxo!$U:$U,"&gt;"&amp;AY$5,Fluxo!$U:$U,"&lt;="&amp;AZ$5,Fluxo!$D:$D,$D17,Fluxo!$E:$E,"&lt;&gt;"&amp;"PERMUTANTE"))</f>
        <v>0</v>
      </c>
      <c r="BA17" s="18">
        <f>IF(BA$5&gt;$G$4,0,SUMIFS(Fluxo!$O:$O,Fluxo!$U:$U,"&gt;"&amp;AZ$5,Fluxo!$U:$U,"&lt;="&amp;BA$5,Fluxo!$D:$D,$D17,Fluxo!$E:$E,"&lt;&gt;"&amp;"PERMUTANTE"))</f>
        <v>0</v>
      </c>
      <c r="BB17" s="18">
        <f>IF(BB$5&gt;$G$4,0,SUMIFS(Fluxo!$O:$O,Fluxo!$U:$U,"&gt;"&amp;BA$5,Fluxo!$U:$U,"&lt;="&amp;BB$5,Fluxo!$D:$D,$D17,Fluxo!$E:$E,"&lt;&gt;"&amp;"PERMUTANTE"))</f>
        <v>0</v>
      </c>
      <c r="BC17" s="18">
        <f>IF(BC$5&gt;$G$4,0,SUMIFS(Fluxo!$O:$O,Fluxo!$U:$U,"&gt;"&amp;BB$5,Fluxo!$U:$U,"&lt;="&amp;BC$5,Fluxo!$D:$D,$D17,Fluxo!$E:$E,"&lt;&gt;"&amp;"PERMUTANTE"))</f>
        <v>0</v>
      </c>
      <c r="BD17" s="18">
        <f>IF(BD$5&gt;$G$4,0,SUMIFS(Fluxo!$O:$O,Fluxo!$U:$U,"&gt;"&amp;BC$5,Fluxo!$U:$U,"&lt;="&amp;BD$5,Fluxo!$D:$D,$D17,Fluxo!$E:$E,"&lt;&gt;"&amp;"PERMUTANTE"))</f>
        <v>0</v>
      </c>
      <c r="BE17" s="18">
        <f>IF(BE$5&gt;$G$4,0,SUMIFS(Fluxo!$O:$O,Fluxo!$U:$U,"&gt;"&amp;BD$5,Fluxo!$U:$U,"&lt;="&amp;BE$5,Fluxo!$D:$D,$D17,Fluxo!$E:$E,"&lt;&gt;"&amp;"PERMUTANTE"))</f>
        <v>0</v>
      </c>
      <c r="BF17" s="18">
        <f>IF(BF$5&gt;$G$4,0,SUMIFS(Fluxo!$O:$O,Fluxo!$U:$U,"&gt;"&amp;BE$5,Fluxo!$U:$U,"&lt;="&amp;BF$5,Fluxo!$D:$D,$D17,Fluxo!$E:$E,"&lt;&gt;"&amp;"PERMUTANTE"))</f>
        <v>0</v>
      </c>
      <c r="BG17" s="18">
        <f>IF(BG$5&gt;$G$4,0,SUMIFS(Fluxo!$O:$O,Fluxo!$U:$U,"&gt;"&amp;BF$5,Fluxo!$U:$U,"&lt;="&amp;BG$5,Fluxo!$D:$D,$D17,Fluxo!$E:$E,"&lt;&gt;"&amp;"PERMUTANTE"))</f>
        <v>0</v>
      </c>
      <c r="BH17" s="18">
        <f>IF(BH$5&gt;$G$4,0,SUMIFS(Fluxo!$O:$O,Fluxo!$U:$U,"&gt;"&amp;BG$5,Fluxo!$U:$U,"&lt;="&amp;BH$5,Fluxo!$D:$D,$D17,Fluxo!$E:$E,"&lt;&gt;"&amp;"PERMUTANTE"))</f>
        <v>0</v>
      </c>
      <c r="BI17" s="18">
        <f>IF(BI$5&gt;$G$4,0,SUMIFS(Fluxo!$O:$O,Fluxo!$U:$U,"&gt;"&amp;BH$5,Fluxo!$U:$U,"&lt;="&amp;BI$5,Fluxo!$D:$D,$D17,Fluxo!$E:$E,"&lt;&gt;"&amp;"PERMUTANTE"))</f>
        <v>0</v>
      </c>
      <c r="BJ17" s="18">
        <f>IF(BJ$5&gt;$G$4,0,SUMIFS(Fluxo!$O:$O,Fluxo!$U:$U,"&gt;"&amp;BI$5,Fluxo!$U:$U,"&lt;="&amp;BJ$5,Fluxo!$D:$D,$D17,Fluxo!$E:$E,"&lt;&gt;"&amp;"PERMUTANTE"))</f>
        <v>0</v>
      </c>
      <c r="BK17" s="18">
        <f>IF(BK$5&gt;$G$4,0,SUMIFS(Fluxo!$O:$O,Fluxo!$U:$U,"&gt;"&amp;BJ$5,Fluxo!$U:$U,"&lt;="&amp;BK$5,Fluxo!$D:$D,$D17,Fluxo!$E:$E,"&lt;&gt;"&amp;"PERMUTANTE"))</f>
        <v>0</v>
      </c>
      <c r="BL17" s="18">
        <f>IF(BL$5&gt;$G$4,0,SUMIFS(Fluxo!$O:$O,Fluxo!$U:$U,"&gt;"&amp;BK$5,Fluxo!$U:$U,"&lt;="&amp;BL$5,Fluxo!$D:$D,$D17,Fluxo!$E:$E,"&lt;&gt;"&amp;"PERMUTANTE"))</f>
        <v>0</v>
      </c>
      <c r="BM17" s="18">
        <f>IF(BM$5&gt;$G$4,0,SUMIFS(Fluxo!$O:$O,Fluxo!$U:$U,"&gt;"&amp;BL$5,Fluxo!$U:$U,"&lt;="&amp;BM$5,Fluxo!$D:$D,$D17,Fluxo!$E:$E,"&lt;&gt;"&amp;"PERMUTANTE"))</f>
        <v>0</v>
      </c>
      <c r="BN17" s="18">
        <f>IF(BN$5&gt;$G$4,0,SUMIFS(Fluxo!$O:$O,Fluxo!$U:$U,"&gt;"&amp;BM$5,Fluxo!$U:$U,"&lt;="&amp;BN$5,Fluxo!$D:$D,$D17,Fluxo!$E:$E,"&lt;&gt;"&amp;"PERMUTANTE"))</f>
        <v>0</v>
      </c>
      <c r="BO17" s="18">
        <f>IF(BO$5&gt;$G$4,0,SUMIFS(Fluxo!$O:$O,Fluxo!$U:$U,"&gt;"&amp;BN$5,Fluxo!$U:$U,"&lt;="&amp;BO$5,Fluxo!$D:$D,$D17,Fluxo!$E:$E,"&lt;&gt;"&amp;"PERMUTANTE"))</f>
        <v>0</v>
      </c>
      <c r="BP17" s="18">
        <f>IF(BP$5&gt;$G$4,0,SUMIFS(Fluxo!$O:$O,Fluxo!$U:$U,"&gt;"&amp;BO$5,Fluxo!$U:$U,"&lt;="&amp;BP$5,Fluxo!$D:$D,$D17,Fluxo!$E:$E,"&lt;&gt;"&amp;"PERMUTANTE"))</f>
        <v>0</v>
      </c>
      <c r="BQ17" s="18">
        <f>IF(BQ$5&gt;$G$4,0,SUMIFS(Fluxo!$O:$O,Fluxo!$U:$U,"&gt;"&amp;BP$5,Fluxo!$U:$U,"&lt;="&amp;BQ$5,Fluxo!$D:$D,$D17,Fluxo!$E:$E,"&lt;&gt;"&amp;"PERMUTANTE"))</f>
        <v>0</v>
      </c>
      <c r="BR17" s="18">
        <f>IF(BR$5&gt;$G$4,0,SUMIFS(Fluxo!$O:$O,Fluxo!$U:$U,"&gt;"&amp;BQ$5,Fluxo!$U:$U,"&lt;="&amp;BR$5,Fluxo!$D:$D,$D17,Fluxo!$E:$E,"&lt;&gt;"&amp;"PERMUTANTE"))</f>
        <v>0</v>
      </c>
      <c r="BS17" s="18">
        <f>IF(BS$5&gt;$G$4,0,SUMIFS(Fluxo!$O:$O,Fluxo!$U:$U,"&gt;"&amp;BR$5,Fluxo!$U:$U,"&lt;="&amp;BS$5,Fluxo!$D:$D,$D17,Fluxo!$E:$E,"&lt;&gt;"&amp;"PERMUTANTE"))</f>
        <v>0</v>
      </c>
      <c r="BT17" s="18">
        <f>IF(BT$5&gt;$G$4,0,SUMIFS(Fluxo!$O:$O,Fluxo!$U:$U,"&gt;"&amp;BS$5,Fluxo!$U:$U,"&lt;="&amp;BT$5,Fluxo!$D:$D,$D17,Fluxo!$E:$E,"&lt;&gt;"&amp;"PERMUTANTE"))</f>
        <v>0</v>
      </c>
      <c r="BU17" s="18">
        <f>IF(BU$5&gt;$G$4,0,SUMIFS(Fluxo!$O:$O,Fluxo!$U:$U,"&gt;"&amp;BT$5,Fluxo!$U:$U,"&lt;="&amp;BU$5,Fluxo!$D:$D,$D17,Fluxo!$E:$E,"&lt;&gt;"&amp;"PERMUTANTE"))</f>
        <v>0</v>
      </c>
      <c r="BV17" s="18">
        <f>IF(BV$5&gt;$G$4,0,SUMIFS(Fluxo!$O:$O,Fluxo!$U:$U,"&gt;"&amp;BU$5,Fluxo!$U:$U,"&lt;="&amp;BV$5,Fluxo!$D:$D,$D17,Fluxo!$E:$E,"&lt;&gt;"&amp;"PERMUTANTE"))</f>
        <v>0</v>
      </c>
      <c r="BW17" s="18">
        <f>IF(BW$5&gt;$G$4,0,SUMIFS(Fluxo!$O:$O,Fluxo!$U:$U,"&gt;"&amp;BV$5,Fluxo!$U:$U,"&lt;="&amp;BW$5,Fluxo!$D:$D,$D17,Fluxo!$E:$E,"&lt;&gt;"&amp;"PERMUTANTE"))</f>
        <v>0</v>
      </c>
      <c r="BX17" s="18">
        <f>IF(BX$5&gt;$G$4,0,SUMIFS(Fluxo!$O:$O,Fluxo!$U:$U,"&gt;"&amp;BW$5,Fluxo!$U:$U,"&lt;="&amp;BX$5,Fluxo!$D:$D,$D17,Fluxo!$E:$E,"&lt;&gt;"&amp;"PERMUTANTE"))</f>
        <v>0</v>
      </c>
      <c r="BY17" s="18">
        <f>IF(BY$5&gt;$G$4,0,SUMIFS(Fluxo!$O:$O,Fluxo!$U:$U,"&gt;"&amp;BX$5,Fluxo!$U:$U,"&lt;="&amp;BY$5,Fluxo!$D:$D,$D17,Fluxo!$E:$E,"&lt;&gt;"&amp;"PERMUTANTE"))</f>
        <v>0</v>
      </c>
      <c r="BZ17" s="18">
        <f>IF(BZ$5&gt;$G$4,0,SUMIFS(Fluxo!$O:$O,Fluxo!$U:$U,"&gt;"&amp;BY$5,Fluxo!$U:$U,"&lt;="&amp;BZ$5,Fluxo!$D:$D,$D17,Fluxo!$E:$E,"&lt;&gt;"&amp;"PERMUTANTE"))</f>
        <v>0</v>
      </c>
      <c r="CA17" s="18">
        <f>IF(CA$5&gt;$G$4,0,SUMIFS(Fluxo!$O:$O,Fluxo!$U:$U,"&gt;"&amp;BZ$5,Fluxo!$U:$U,"&lt;="&amp;CA$5,Fluxo!$D:$D,$D17,Fluxo!$E:$E,"&lt;&gt;"&amp;"PERMUTANTE"))</f>
        <v>0</v>
      </c>
      <c r="CB17" s="18">
        <f>IF(CB$5&gt;$G$4,0,SUMIFS(Fluxo!$O:$O,Fluxo!$U:$U,"&gt;"&amp;CA$5,Fluxo!$U:$U,"&lt;="&amp;CB$5,Fluxo!$D:$D,$D17,Fluxo!$E:$E,"&lt;&gt;"&amp;"PERMUTANTE"))</f>
        <v>0</v>
      </c>
      <c r="CC17" s="18">
        <f>IF(CC$5&gt;$G$4,0,SUMIFS(Fluxo!$O:$O,Fluxo!$U:$U,"&gt;"&amp;CB$5,Fluxo!$U:$U,"&lt;="&amp;CC$5,Fluxo!$D:$D,$D17,Fluxo!$E:$E,"&lt;&gt;"&amp;"PERMUTANTE"))</f>
        <v>0</v>
      </c>
      <c r="CD17" s="18">
        <f>IF(CD$5&gt;$G$4,0,SUMIFS(Fluxo!$O:$O,Fluxo!$U:$U,"&gt;"&amp;CC$5,Fluxo!$U:$U,"&lt;="&amp;CD$5,Fluxo!$D:$D,$D17,Fluxo!$E:$E,"&lt;&gt;"&amp;"PERMUTANTE"))</f>
        <v>0</v>
      </c>
      <c r="CE17" s="18">
        <f>IF(CE$5&gt;$G$4,0,SUMIFS(Fluxo!$O:$O,Fluxo!$U:$U,"&gt;"&amp;CD$5,Fluxo!$U:$U,"&lt;="&amp;CE$5,Fluxo!$D:$D,$D17,Fluxo!$E:$E,"&lt;&gt;"&amp;"PERMUTANTE"))</f>
        <v>0</v>
      </c>
      <c r="CF17" s="18">
        <f>IF(CF$5&gt;$G$4,0,SUMIFS(Fluxo!$O:$O,Fluxo!$U:$U,"&gt;"&amp;CE$5,Fluxo!$U:$U,"&lt;="&amp;CF$5,Fluxo!$D:$D,$D17,Fluxo!$E:$E,"&lt;&gt;"&amp;"PERMUTANTE"))</f>
        <v>0</v>
      </c>
      <c r="CG17" s="18">
        <f>IF(CG$5&gt;$G$4,0,SUMIFS(Fluxo!$O:$O,Fluxo!$U:$U,"&gt;"&amp;CF$5,Fluxo!$U:$U,"&lt;="&amp;CG$5,Fluxo!$D:$D,$D17,Fluxo!$E:$E,"&lt;&gt;"&amp;"PERMUTANTE"))</f>
        <v>0</v>
      </c>
      <c r="CH17" s="18">
        <f>IF(CH$5&gt;$G$4,0,SUMIFS(Fluxo!$O:$O,Fluxo!$U:$U,"&gt;"&amp;CG$5,Fluxo!$U:$U,"&lt;="&amp;CH$5,Fluxo!$D:$D,$D17,Fluxo!$E:$E,"&lt;&gt;"&amp;"PERMUTANTE"))</f>
        <v>0</v>
      </c>
      <c r="CI17" s="18">
        <f>IF(CI$5&gt;$G$4,0,SUMIFS(Fluxo!$O:$O,Fluxo!$U:$U,"&gt;"&amp;CH$5,Fluxo!$U:$U,"&lt;="&amp;CI$5,Fluxo!$D:$D,$D17,Fluxo!$E:$E,"&lt;&gt;"&amp;"PERMUTANTE"))</f>
        <v>0</v>
      </c>
      <c r="CJ17" s="18">
        <f>IF(CJ$5&gt;$G$4,0,SUMIFS(Fluxo!$O:$O,Fluxo!$U:$U,"&gt;"&amp;CI$5,Fluxo!$U:$U,"&lt;="&amp;CJ$5,Fluxo!$D:$D,$D17,Fluxo!$E:$E,"&lt;&gt;"&amp;"PERMUTANTE"))</f>
        <v>0</v>
      </c>
      <c r="CK17" s="18">
        <f>IF(CK$5&gt;$G$4,0,SUMIFS(Fluxo!$O:$O,Fluxo!$U:$U,"&gt;"&amp;CJ$5,Fluxo!$U:$U,"&lt;="&amp;CK$5,Fluxo!$D:$D,$D17,Fluxo!$E:$E,"&lt;&gt;"&amp;"PERMUTANTE"))</f>
        <v>0</v>
      </c>
      <c r="CL17" s="18">
        <f>IF(CL$5&gt;$G$4,0,SUMIFS(Fluxo!$O:$O,Fluxo!$U:$U,"&gt;"&amp;CK$5,Fluxo!$U:$U,"&lt;="&amp;CL$5,Fluxo!$D:$D,$D17,Fluxo!$E:$E,"&lt;&gt;"&amp;"PERMUTANTE"))</f>
        <v>0</v>
      </c>
      <c r="CM17" s="18">
        <f>IF(CM$5&gt;$G$4,0,SUMIFS(Fluxo!$O:$O,Fluxo!$U:$U,"&gt;"&amp;CL$5,Fluxo!$U:$U,"&lt;="&amp;CM$5,Fluxo!$D:$D,$D17,Fluxo!$E:$E,"&lt;&gt;"&amp;"PERMUTANTE"))</f>
        <v>0</v>
      </c>
      <c r="CN17" s="18">
        <f>IF(CN$5&gt;$G$4,0,SUMIFS(Fluxo!$O:$O,Fluxo!$U:$U,"&gt;"&amp;CM$5,Fluxo!$U:$U,"&lt;="&amp;CN$5,Fluxo!$D:$D,$D17,Fluxo!$E:$E,"&lt;&gt;"&amp;"PERMUTANTE"))</f>
        <v>0</v>
      </c>
      <c r="CO17" s="18">
        <f>IF(CO$5&gt;$G$4,0,SUMIFS(Fluxo!$O:$O,Fluxo!$U:$U,"&gt;"&amp;CN$5,Fluxo!$U:$U,"&lt;="&amp;CO$5,Fluxo!$D:$D,$D17,Fluxo!$E:$E,"&lt;&gt;"&amp;"PERMUTANTE"))</f>
        <v>0</v>
      </c>
      <c r="CP17" s="18">
        <f>IF(CP$5&gt;$G$4,0,SUMIFS(Fluxo!$O:$O,Fluxo!$U:$U,"&gt;"&amp;CO$5,Fluxo!$U:$U,"&lt;="&amp;CP$5,Fluxo!$D:$D,$D17,Fluxo!$E:$E,"&lt;&gt;"&amp;"PERMUTANTE"))</f>
        <v>0</v>
      </c>
      <c r="CQ17" s="18">
        <f>IF(CQ$5&gt;$G$4,0,SUMIFS(Fluxo!$O:$O,Fluxo!$U:$U,"&gt;"&amp;CP$5,Fluxo!$U:$U,"&lt;="&amp;CQ$5,Fluxo!$D:$D,$D17,Fluxo!$E:$E,"&lt;&gt;"&amp;"PERMUTANTE"))</f>
        <v>0</v>
      </c>
      <c r="CR17" s="18">
        <f>IF(CR$5&gt;$G$4,0,SUMIFS(Fluxo!$O:$O,Fluxo!$U:$U,"&gt;"&amp;CQ$5,Fluxo!$U:$U,"&lt;="&amp;CR$5,Fluxo!$D:$D,$D17,Fluxo!$E:$E,"&lt;&gt;"&amp;"PERMUTANTE"))</f>
        <v>0</v>
      </c>
      <c r="CS17" s="18">
        <f>IF(CS$5&gt;$G$4,0,SUMIFS(Fluxo!$O:$O,Fluxo!$U:$U,"&gt;"&amp;CR$5,Fluxo!$U:$U,"&lt;="&amp;CS$5,Fluxo!$D:$D,$D17,Fluxo!$E:$E,"&lt;&gt;"&amp;"PERMUTANTE"))</f>
        <v>0</v>
      </c>
      <c r="CT17" s="18">
        <f>IF(CT$5&gt;$G$4,0,SUMIFS(Fluxo!$O:$O,Fluxo!$U:$U,"&gt;"&amp;CS$5,Fluxo!$U:$U,"&lt;="&amp;CT$5,Fluxo!$D:$D,$D17,Fluxo!$E:$E,"&lt;&gt;"&amp;"PERMUTANTE"))</f>
        <v>0</v>
      </c>
      <c r="CU17" s="18">
        <f>IF(CU$5&gt;$G$4,0,SUMIFS(Fluxo!$O:$O,Fluxo!$U:$U,"&gt;"&amp;CT$5,Fluxo!$U:$U,"&lt;="&amp;CU$5,Fluxo!$D:$D,$D17,Fluxo!$E:$E,"&lt;&gt;"&amp;"PERMUTANTE"))</f>
        <v>0</v>
      </c>
      <c r="CV17" s="18">
        <f>IF(CV$5&gt;$G$4,0,SUMIFS(Fluxo!$O:$O,Fluxo!$U:$U,"&gt;"&amp;CU$5,Fluxo!$U:$U,"&lt;="&amp;CV$5,Fluxo!$D:$D,$D17,Fluxo!$E:$E,"&lt;&gt;"&amp;"PERMUTANTE"))</f>
        <v>0</v>
      </c>
      <c r="CW17" s="18">
        <f>IF(CW$5&gt;$G$4,0,SUMIFS(Fluxo!$O:$O,Fluxo!$U:$U,"&gt;"&amp;CV$5,Fluxo!$U:$U,"&lt;="&amp;CW$5,Fluxo!$D:$D,$D17,Fluxo!$E:$E,"&lt;&gt;"&amp;"PERMUTANTE"))</f>
        <v>0</v>
      </c>
      <c r="CX17" s="18">
        <f>IF(CX$5&gt;$G$4,0,SUMIFS(Fluxo!$O:$O,Fluxo!$U:$U,"&gt;"&amp;CW$5,Fluxo!$U:$U,"&lt;="&amp;CX$5,Fluxo!$D:$D,$D17,Fluxo!$E:$E,"&lt;&gt;"&amp;"PERMUTANTE"))</f>
        <v>0</v>
      </c>
      <c r="CY17" s="18">
        <f>IF(CY$5&gt;$G$4,0,SUMIFS(Fluxo!$O:$O,Fluxo!$U:$U,"&gt;"&amp;CX$5,Fluxo!$U:$U,"&lt;="&amp;CY$5,Fluxo!$D:$D,$D17,Fluxo!$E:$E,"&lt;&gt;"&amp;"PERMUTANTE"))</f>
        <v>0</v>
      </c>
      <c r="CZ17" s="18">
        <f>IF(CZ$5&gt;$G$4,0,SUMIFS(Fluxo!$O:$O,Fluxo!$U:$U,"&gt;"&amp;CY$5,Fluxo!$U:$U,"&lt;="&amp;CZ$5,Fluxo!$D:$D,$D17,Fluxo!$E:$E,"&lt;&gt;"&amp;"PERMUTANTE"))</f>
        <v>0</v>
      </c>
      <c r="DA17" s="18">
        <f>IF(DA$5&gt;$G$4,0,SUMIFS(Fluxo!$O:$O,Fluxo!$U:$U,"&gt;"&amp;CZ$5,Fluxo!$U:$U,"&lt;="&amp;DA$5,Fluxo!$D:$D,$D17,Fluxo!$E:$E,"&lt;&gt;"&amp;"PERMUTANTE"))</f>
        <v>0</v>
      </c>
      <c r="DB17" s="18">
        <f>IF(DB$5&gt;$G$4,0,SUMIFS(Fluxo!$O:$O,Fluxo!$U:$U,"&gt;"&amp;DA$5,Fluxo!$U:$U,"&lt;="&amp;DB$5,Fluxo!$D:$D,$D17,Fluxo!$E:$E,"&lt;&gt;"&amp;"PERMUTANTE"))</f>
        <v>0</v>
      </c>
      <c r="DC17" s="18">
        <f>IF(DC$5&gt;$G$4,0,SUMIFS(Fluxo!$O:$O,Fluxo!$U:$U,"&gt;"&amp;DB$5,Fluxo!$U:$U,"&lt;="&amp;DC$5,Fluxo!$D:$D,$D17,Fluxo!$E:$E,"&lt;&gt;"&amp;"PERMUTANTE"))</f>
        <v>0</v>
      </c>
      <c r="DD17" s="18">
        <f>IF(DD$5&gt;$G$4,0,SUMIFS(Fluxo!$O:$O,Fluxo!$U:$U,"&gt;"&amp;DC$5,Fluxo!$U:$U,"&lt;="&amp;DD$5,Fluxo!$D:$D,$D17,Fluxo!$E:$E,"&lt;&gt;"&amp;"PERMUTANTE"))</f>
        <v>0</v>
      </c>
      <c r="DE17" s="18">
        <f>IF(DE$5&gt;$G$4,0,SUMIFS(Fluxo!$O:$O,Fluxo!$U:$U,"&gt;"&amp;DD$5,Fluxo!$U:$U,"&lt;="&amp;DE$5,Fluxo!$D:$D,$D17,Fluxo!$E:$E,"&lt;&gt;"&amp;"PERMUTANTE"))</f>
        <v>0</v>
      </c>
      <c r="DF17" s="18">
        <f>IF(DF$5&gt;$G$4,0,SUMIFS(Fluxo!$O:$O,Fluxo!$U:$U,"&gt;"&amp;DE$5,Fluxo!$U:$U,"&lt;="&amp;DF$5,Fluxo!$D:$D,$D17,Fluxo!$E:$E,"&lt;&gt;"&amp;"PERMUTANTE"))</f>
        <v>0</v>
      </c>
      <c r="DG17" s="18">
        <f>IF(DG$5&gt;$G$4,0,SUMIFS(Fluxo!$O:$O,Fluxo!$U:$U,"&gt;"&amp;DF$5,Fluxo!$U:$U,"&lt;="&amp;DG$5,Fluxo!$D:$D,$D17,Fluxo!$E:$E,"&lt;&gt;"&amp;"PERMUTANTE"))</f>
        <v>0</v>
      </c>
      <c r="DH17" s="18">
        <f>IF(DH$5&gt;$G$4,0,SUMIFS(Fluxo!$O:$O,Fluxo!$U:$U,"&gt;"&amp;DG$5,Fluxo!$U:$U,"&lt;="&amp;DH$5,Fluxo!$D:$D,$D17,Fluxo!$E:$E,"&lt;&gt;"&amp;"PERMUTANTE"))</f>
        <v>0</v>
      </c>
      <c r="DI17" s="18">
        <f>IF(DI$5&gt;$G$4,0,SUMIFS(Fluxo!$O:$O,Fluxo!$U:$U,"&gt;"&amp;DH$5,Fluxo!$U:$U,"&lt;="&amp;DI$5,Fluxo!$D:$D,$D17,Fluxo!$E:$E,"&lt;&gt;"&amp;"PERMUTANTE"))</f>
        <v>0</v>
      </c>
      <c r="DJ17" s="18">
        <f>IF(DJ$5&gt;$G$4,0,SUMIFS(Fluxo!$O:$O,Fluxo!$U:$U,"&gt;"&amp;DI$5,Fluxo!$U:$U,"&lt;="&amp;DJ$5,Fluxo!$D:$D,$D17,Fluxo!$E:$E,"&lt;&gt;"&amp;"PERMUTANTE"))</f>
        <v>0</v>
      </c>
      <c r="DK17" s="18">
        <f>IF(DK$5&gt;$G$4,0,SUMIFS(Fluxo!$O:$O,Fluxo!$U:$U,"&gt;"&amp;DJ$5,Fluxo!$U:$U,"&lt;="&amp;DK$5,Fluxo!$D:$D,$D17,Fluxo!$E:$E,"&lt;&gt;"&amp;"PERMUTANTE"))</f>
        <v>0</v>
      </c>
      <c r="DL17" s="18">
        <f>IF(DL$5&gt;$G$4,0,SUMIFS(Fluxo!$O:$O,Fluxo!$U:$U,"&gt;"&amp;DK$5,Fluxo!$U:$U,"&lt;="&amp;DL$5,Fluxo!$D:$D,$D17,Fluxo!$E:$E,"&lt;&gt;"&amp;"PERMUTANTE"))</f>
        <v>0</v>
      </c>
      <c r="DM17" s="18">
        <f>IF(DM$5&gt;$G$4,0,SUMIFS(Fluxo!$O:$O,Fluxo!$U:$U,"&gt;"&amp;DL$5,Fluxo!$U:$U,"&lt;="&amp;DM$5,Fluxo!$D:$D,$D17,Fluxo!$E:$E,"&lt;&gt;"&amp;"PERMUTANTE"))</f>
        <v>0</v>
      </c>
      <c r="DN17" s="18">
        <f>IF(DN$5&gt;$G$4,0,SUMIFS(Fluxo!$O:$O,Fluxo!$U:$U,"&gt;"&amp;DM$5,Fluxo!$U:$U,"&lt;="&amp;DN$5,Fluxo!$D:$D,$D17,Fluxo!$E:$E,"&lt;&gt;"&amp;"PERMUTANTE"))</f>
        <v>0</v>
      </c>
      <c r="DO17" s="18">
        <f>IF(DO$5&gt;$G$4,0,SUMIFS(Fluxo!$O:$O,Fluxo!$U:$U,"&gt;"&amp;DN$5,Fluxo!$U:$U,"&lt;="&amp;DO$5,Fluxo!$D:$D,$D17,Fluxo!$E:$E,"&lt;&gt;"&amp;"PERMUTANTE"))</f>
        <v>0</v>
      </c>
      <c r="DP17" s="18">
        <f>IF(DP$5&gt;$G$4,0,SUMIFS(Fluxo!$O:$O,Fluxo!$U:$U,"&gt;"&amp;DO$5,Fluxo!$U:$U,"&lt;="&amp;DP$5,Fluxo!$D:$D,$D17,Fluxo!$E:$E,"&lt;&gt;"&amp;"PERMUTANTE"))</f>
        <v>0</v>
      </c>
      <c r="DQ17" s="18">
        <f>IF(DQ$5&gt;$G$4,0,SUMIFS(Fluxo!$O:$O,Fluxo!$U:$U,"&gt;"&amp;DP$5,Fluxo!$U:$U,"&lt;="&amp;DQ$5,Fluxo!$D:$D,$D17,Fluxo!$E:$E,"&lt;&gt;"&amp;"PERMUTANTE"))</f>
        <v>0</v>
      </c>
      <c r="DR17" s="18">
        <f>IF(DR$5&gt;$G$4,0,SUMIFS(Fluxo!$O:$O,Fluxo!$U:$U,"&gt;"&amp;DQ$5,Fluxo!$U:$U,"&lt;="&amp;DR$5,Fluxo!$D:$D,$D17,Fluxo!$E:$E,"&lt;&gt;"&amp;"PERMUTANTE"))</f>
        <v>0</v>
      </c>
      <c r="DS17" s="18">
        <f>IF(DS$5&gt;$G$4,0,SUMIFS(Fluxo!$O:$O,Fluxo!$U:$U,"&gt;"&amp;DR$5,Fluxo!$U:$U,"&lt;="&amp;DS$5,Fluxo!$D:$D,$D17,Fluxo!$E:$E,"&lt;&gt;"&amp;"PERMUTANTE"))</f>
        <v>0</v>
      </c>
      <c r="DT17" s="18">
        <f>IF(DT$5&gt;$G$4,0,SUMIFS(Fluxo!$O:$O,Fluxo!$U:$U,"&gt;"&amp;DS$5,Fluxo!$U:$U,"&lt;="&amp;DT$5,Fluxo!$D:$D,$D17,Fluxo!$E:$E,"&lt;&gt;"&amp;"PERMUTANTE"))</f>
        <v>0</v>
      </c>
      <c r="DU17" s="18">
        <f>IF(DU$5&gt;$G$4,0,SUMIFS(Fluxo!$O:$O,Fluxo!$U:$U,"&gt;"&amp;DT$5,Fluxo!$U:$U,"&lt;="&amp;DU$5,Fluxo!$D:$D,$D17,Fluxo!$E:$E,"&lt;&gt;"&amp;"PERMUTANTE"))</f>
        <v>0</v>
      </c>
      <c r="DV17" s="18">
        <f>IF(DV$5&gt;$G$4,0,SUMIFS(Fluxo!$O:$O,Fluxo!$U:$U,"&gt;"&amp;DU$5,Fluxo!$U:$U,"&lt;="&amp;DV$5,Fluxo!$D:$D,$D17,Fluxo!$E:$E,"&lt;&gt;"&amp;"PERMUTANTE"))</f>
        <v>0</v>
      </c>
      <c r="DW17" s="18">
        <f>IF(DW$5&gt;$G$4,0,SUMIFS(Fluxo!$O:$O,Fluxo!$U:$U,"&gt;"&amp;DV$5,Fluxo!$U:$U,"&lt;="&amp;DW$5,Fluxo!$D:$D,$D17,Fluxo!$E:$E,"&lt;&gt;"&amp;"PERMUTANTE"))</f>
        <v>0</v>
      </c>
      <c r="DX17" s="18">
        <f>IF(DX$5&gt;$G$4,0,SUMIFS(Fluxo!$O:$O,Fluxo!$U:$U,"&gt;"&amp;DW$5,Fluxo!$U:$U,"&lt;="&amp;DX$5,Fluxo!$D:$D,$D17,Fluxo!$E:$E,"&lt;&gt;"&amp;"PERMUTANTE"))</f>
        <v>0</v>
      </c>
      <c r="DY17" s="18">
        <f>IF(DY$5&gt;$G$4,0,SUMIFS(Fluxo!$O:$O,Fluxo!$U:$U,"&gt;"&amp;DX$5,Fluxo!$U:$U,"&lt;="&amp;DY$5,Fluxo!$D:$D,$D17,Fluxo!$E:$E,"&lt;&gt;"&amp;"PERMUTANTE"))</f>
        <v>0</v>
      </c>
      <c r="DZ17" s="18">
        <f>IF(DZ$5&gt;$G$4,0,SUMIFS(Fluxo!$O:$O,Fluxo!$U:$U,"&gt;"&amp;DY$5,Fluxo!$U:$U,"&lt;="&amp;DZ$5,Fluxo!$D:$D,$D17,Fluxo!$E:$E,"&lt;&gt;"&amp;"PERMUTANTE"))</f>
        <v>0</v>
      </c>
      <c r="EA17" s="18">
        <f>IF(EA$5&gt;$G$4,0,SUMIFS(Fluxo!$O:$O,Fluxo!$U:$U,"&gt;"&amp;DZ$5,Fluxo!$U:$U,"&lt;="&amp;EA$5,Fluxo!$D:$D,$D17,Fluxo!$E:$E,"&lt;&gt;"&amp;"PERMUTANTE"))</f>
        <v>0</v>
      </c>
      <c r="EB17" s="18">
        <f>IF(EB$5&gt;$G$4,0,SUMIFS(Fluxo!$O:$O,Fluxo!$U:$U,"&gt;"&amp;EA$5,Fluxo!$U:$U,"&lt;="&amp;EB$5,Fluxo!$D:$D,$D17,Fluxo!$E:$E,"&lt;&gt;"&amp;"PERMUTANTE"))</f>
        <v>0</v>
      </c>
      <c r="EC17" s="18">
        <f>IF(EC$5&gt;$G$4,0,SUMIFS(Fluxo!$O:$O,Fluxo!$U:$U,"&gt;"&amp;EB$5,Fluxo!$U:$U,"&lt;="&amp;EC$5,Fluxo!$D:$D,$D17,Fluxo!$E:$E,"&lt;&gt;"&amp;"PERMUTANTE"))</f>
        <v>0</v>
      </c>
      <c r="ED17" s="18">
        <f>IF(ED$5&gt;$G$4,0,SUMIFS(Fluxo!$O:$O,Fluxo!$U:$U,"&gt;"&amp;EC$5,Fluxo!$U:$U,"&lt;="&amp;ED$5,Fluxo!$D:$D,$D17,Fluxo!$E:$E,"&lt;&gt;"&amp;"PERMUTANTE"))</f>
        <v>0</v>
      </c>
      <c r="EE17" s="18">
        <f>IF(EE$5&gt;$G$4,0,SUMIFS(Fluxo!$O:$O,Fluxo!$U:$U,"&gt;"&amp;ED$5,Fluxo!$U:$U,"&lt;="&amp;EE$5,Fluxo!$D:$D,$D17,Fluxo!$E:$E,"&lt;&gt;"&amp;"PERMUTANTE"))</f>
        <v>0</v>
      </c>
      <c r="EF17" s="18">
        <f>IF(EF$5&gt;$G$4,0,SUMIFS(Fluxo!$O:$O,Fluxo!$U:$U,"&gt;"&amp;EE$5,Fluxo!$U:$U,"&lt;="&amp;EF$5,Fluxo!$D:$D,$D17,Fluxo!$E:$E,"&lt;&gt;"&amp;"PERMUTANTE"))</f>
        <v>0</v>
      </c>
      <c r="EG17" s="18">
        <f>IF(EG$5&gt;$G$4,0,SUMIFS(Fluxo!$O:$O,Fluxo!$U:$U,"&gt;"&amp;EF$5,Fluxo!$U:$U,"&lt;="&amp;EG$5,Fluxo!$D:$D,$D17,Fluxo!$E:$E,"&lt;&gt;"&amp;"PERMUTANTE"))</f>
        <v>0</v>
      </c>
      <c r="EH17" s="18">
        <f>IF(EH$5&gt;$G$4,0,SUMIFS(Fluxo!$O:$O,Fluxo!$U:$U,"&gt;"&amp;EG$5,Fluxo!$U:$U,"&lt;="&amp;EH$5,Fluxo!$D:$D,$D17,Fluxo!$E:$E,"&lt;&gt;"&amp;"PERMUTANTE"))</f>
        <v>0</v>
      </c>
      <c r="EI17" s="18">
        <f>IF(EI$5&gt;$G$4,0,SUMIFS(Fluxo!$O:$O,Fluxo!$U:$U,"&gt;"&amp;EH$5,Fluxo!$U:$U,"&lt;="&amp;EI$5,Fluxo!$D:$D,$D17,Fluxo!$E:$E,"&lt;&gt;"&amp;"PERMUTANTE"))</f>
        <v>0</v>
      </c>
      <c r="EJ17" s="18">
        <f>IF(EJ$5&gt;$G$4,0,SUMIFS(Fluxo!$O:$O,Fluxo!$U:$U,"&gt;"&amp;EI$5,Fluxo!$U:$U,"&lt;="&amp;EJ$5,Fluxo!$D:$D,$D17,Fluxo!$E:$E,"&lt;&gt;"&amp;"PERMUTANTE"))</f>
        <v>0</v>
      </c>
      <c r="EK17" s="18">
        <f>IF(EK$5&gt;$G$4,0,SUMIFS(Fluxo!$O:$O,Fluxo!$U:$U,"&gt;"&amp;EJ$5,Fluxo!$U:$U,"&lt;="&amp;EK$5,Fluxo!$D:$D,$D17,Fluxo!$E:$E,"&lt;&gt;"&amp;"PERMUTANTE"))</f>
        <v>0</v>
      </c>
      <c r="EL17" s="18">
        <f>IF(EL$5&gt;$G$4,0,SUMIFS(Fluxo!$O:$O,Fluxo!$U:$U,"&gt;"&amp;EK$5,Fluxo!$U:$U,"&lt;="&amp;EL$5,Fluxo!$D:$D,$D17,Fluxo!$E:$E,"&lt;&gt;"&amp;"PERMUTANTE"))</f>
        <v>0</v>
      </c>
      <c r="EM17" s="18">
        <f>IF(EM$5&gt;$G$4,0,SUMIFS(Fluxo!$O:$O,Fluxo!$U:$U,"&gt;"&amp;EL$5,Fluxo!$U:$U,"&lt;="&amp;EM$5,Fluxo!$D:$D,$D17,Fluxo!$E:$E,"&lt;&gt;"&amp;"PERMUTANTE"))</f>
        <v>0</v>
      </c>
      <c r="EN17" s="18">
        <f>IF(EN$5&gt;$G$4,0,SUMIFS(Fluxo!$O:$O,Fluxo!$U:$U,"&gt;"&amp;EM$5,Fluxo!$U:$U,"&lt;="&amp;EN$5,Fluxo!$D:$D,$D17,Fluxo!$E:$E,"&lt;&gt;"&amp;"PERMUTANTE"))</f>
        <v>0</v>
      </c>
      <c r="EO17" s="18">
        <f>IF(EO$5&gt;$G$4,0,SUMIFS(Fluxo!$O:$O,Fluxo!$U:$U,"&gt;"&amp;EN$5,Fluxo!$U:$U,"&lt;="&amp;EO$5,Fluxo!$D:$D,$D17,Fluxo!$E:$E,"&lt;&gt;"&amp;"PERMUTANTE"))</f>
        <v>0</v>
      </c>
      <c r="EP17" s="18">
        <f>IF(EP$5&gt;$G$4,0,SUMIFS(Fluxo!$O:$O,Fluxo!$U:$U,"&gt;"&amp;EO$5,Fluxo!$U:$U,"&lt;="&amp;EP$5,Fluxo!$D:$D,$D17,Fluxo!$E:$E,"&lt;&gt;"&amp;"PERMUTANTE"))</f>
        <v>0</v>
      </c>
      <c r="EQ17" s="18">
        <f>IF(EQ$5&gt;$G$4,0,SUMIFS(Fluxo!$O:$O,Fluxo!$U:$U,"&gt;"&amp;EP$5,Fluxo!$U:$U,"&lt;="&amp;EQ$5,Fluxo!$D:$D,$D17,Fluxo!$E:$E,"&lt;&gt;"&amp;"PERMUTANTE"))</f>
        <v>0</v>
      </c>
      <c r="ER17" s="18">
        <f>IF(ER$5&gt;$G$4,0,SUMIFS(Fluxo!$O:$O,Fluxo!$U:$U,"&gt;"&amp;EQ$5,Fluxo!$U:$U,"&lt;="&amp;ER$5,Fluxo!$D:$D,$D17,Fluxo!$E:$E,"&lt;&gt;"&amp;"PERMUTANTE"))</f>
        <v>0</v>
      </c>
      <c r="ES17" s="18">
        <f>IF(ES$5&gt;$G$4,0,SUMIFS(Fluxo!$O:$O,Fluxo!$U:$U,"&gt;"&amp;ER$5,Fluxo!$U:$U,"&lt;="&amp;ES$5,Fluxo!$D:$D,$D17,Fluxo!$E:$E,"&lt;&gt;"&amp;"PERMUTANTE"))</f>
        <v>0</v>
      </c>
      <c r="ET17" s="18">
        <f>IF(ET$5&gt;$G$4,0,SUMIFS(Fluxo!$O:$O,Fluxo!$U:$U,"&gt;"&amp;ES$5,Fluxo!$U:$U,"&lt;="&amp;ET$5,Fluxo!$D:$D,$D17,Fluxo!$E:$E,"&lt;&gt;"&amp;"PERMUTANTE"))</f>
        <v>0</v>
      </c>
      <c r="EU17" s="18">
        <f>IF(EU$5&gt;$G$4,0,SUMIFS(Fluxo!$O:$O,Fluxo!$U:$U,"&gt;"&amp;ET$5,Fluxo!$U:$U,"&lt;="&amp;EU$5,Fluxo!$D:$D,$D17,Fluxo!$E:$E,"&lt;&gt;"&amp;"PERMUTANTE"))</f>
        <v>0</v>
      </c>
      <c r="EV17" s="18">
        <f>IF(EV$5&gt;$G$4,0,SUMIFS(Fluxo!$O:$O,Fluxo!$U:$U,"&gt;"&amp;EU$5,Fluxo!$U:$U,"&lt;="&amp;EV$5,Fluxo!$D:$D,$D17,Fluxo!$E:$E,"&lt;&gt;"&amp;"PERMUTANTE"))</f>
        <v>0</v>
      </c>
      <c r="EW17" s="18">
        <f>IF(EW$5&gt;$G$4,0,SUMIFS(Fluxo!$O:$O,Fluxo!$U:$U,"&gt;"&amp;EV$5,Fluxo!$U:$U,"&lt;="&amp;EW$5,Fluxo!$D:$D,$D17,Fluxo!$E:$E,"&lt;&gt;"&amp;"PERMUTANTE"))</f>
        <v>0</v>
      </c>
      <c r="EX17" s="18">
        <f>IF(EX$5&gt;$G$4,0,SUMIFS(Fluxo!$O:$O,Fluxo!$U:$U,"&gt;"&amp;EW$5,Fluxo!$U:$U,"&lt;="&amp;EX$5,Fluxo!$D:$D,$D17,Fluxo!$E:$E,"&lt;&gt;"&amp;"PERMUTANTE"))</f>
        <v>0</v>
      </c>
      <c r="EY17" s="18">
        <f>IF(EY$5&gt;$G$4,0,SUMIFS(Fluxo!$O:$O,Fluxo!$U:$U,"&gt;"&amp;EX$5,Fluxo!$U:$U,"&lt;="&amp;EY$5,Fluxo!$D:$D,$D17,Fluxo!$E:$E,"&lt;&gt;"&amp;"PERMUTANTE"))</f>
        <v>0</v>
      </c>
      <c r="EZ17" s="18">
        <f>IF(EZ$5&gt;$G$4,0,SUMIFS(Fluxo!$O:$O,Fluxo!$U:$U,"&gt;"&amp;EY$5,Fluxo!$U:$U,"&lt;="&amp;EZ$5,Fluxo!$D:$D,$D17,Fluxo!$E:$E,"&lt;&gt;"&amp;"PERMUTANTE"))</f>
        <v>0</v>
      </c>
      <c r="FA17" s="18">
        <f>IF(FA$5&gt;$G$4,0,SUMIFS(Fluxo!$O:$O,Fluxo!$U:$U,"&gt;"&amp;EZ$5,Fluxo!$U:$U,"&lt;="&amp;FA$5,Fluxo!$D:$D,$D17,Fluxo!$E:$E,"&lt;&gt;"&amp;"PERMUTANTE"))</f>
        <v>0</v>
      </c>
      <c r="FB17" s="18">
        <f>IF(FB$5&gt;$G$4,0,SUMIFS(Fluxo!$O:$O,Fluxo!$U:$U,"&gt;"&amp;FA$5,Fluxo!$U:$U,"&lt;="&amp;FB$5,Fluxo!$D:$D,$D17,Fluxo!$E:$E,"&lt;&gt;"&amp;"PERMUTANTE"))</f>
        <v>0</v>
      </c>
      <c r="FC17" s="18">
        <f>IF(FC$5&gt;$G$4,0,SUMIFS(Fluxo!$O:$O,Fluxo!$U:$U,"&gt;"&amp;FB$5,Fluxo!$U:$U,"&lt;="&amp;FC$5,Fluxo!$D:$D,$D17,Fluxo!$E:$E,"&lt;&gt;"&amp;"PERMUTANTE"))</f>
        <v>0</v>
      </c>
      <c r="FD17" s="18">
        <f>IF(FD$5&gt;$G$4,0,SUMIFS(Fluxo!$O:$O,Fluxo!$U:$U,"&gt;"&amp;FC$5,Fluxo!$U:$U,"&lt;="&amp;FD$5,Fluxo!$D:$D,$D17,Fluxo!$E:$E,"&lt;&gt;"&amp;"PERMUTANTE"))</f>
        <v>0</v>
      </c>
      <c r="FE17" s="18">
        <f>IF(FE$5&gt;$G$4,0,SUMIFS(Fluxo!$O:$O,Fluxo!$U:$U,"&gt;"&amp;FD$5,Fluxo!$U:$U,"&lt;="&amp;FE$5,Fluxo!$D:$D,$D17,Fluxo!$E:$E,"&lt;&gt;"&amp;"PERMUTANTE"))</f>
        <v>0</v>
      </c>
      <c r="FF17" s="18">
        <f>IF(FF$5&gt;$G$4,0,SUMIFS(Fluxo!$O:$O,Fluxo!$U:$U,"&gt;"&amp;FE$5,Fluxo!$U:$U,"&lt;="&amp;FF$5,Fluxo!$D:$D,$D17,Fluxo!$E:$E,"&lt;&gt;"&amp;"PERMUTANTE"))</f>
        <v>0</v>
      </c>
      <c r="FG17" s="18">
        <f>IF(FG$5&gt;$G$4,0,SUMIFS(Fluxo!$O:$O,Fluxo!$U:$U,"&gt;"&amp;FF$5,Fluxo!$U:$U,"&lt;="&amp;FG$5,Fluxo!$D:$D,$D17,Fluxo!$E:$E,"&lt;&gt;"&amp;"PERMUTANTE"))</f>
        <v>0</v>
      </c>
      <c r="FH17" s="18">
        <f>IF(FH$5&gt;$G$4,0,SUMIFS(Fluxo!$O:$O,Fluxo!$U:$U,"&gt;"&amp;FG$5,Fluxo!$U:$U,"&lt;="&amp;FH$5,Fluxo!$D:$D,$D17,Fluxo!$E:$E,"&lt;&gt;"&amp;"PERMUTANTE"))</f>
        <v>0</v>
      </c>
      <c r="FI17" s="18">
        <f>IF(FI$5&gt;$G$4,0,SUMIFS(Fluxo!$O:$O,Fluxo!$U:$U,"&gt;"&amp;FH$5,Fluxo!$U:$U,"&lt;="&amp;FI$5,Fluxo!$D:$D,$D17,Fluxo!$E:$E,"&lt;&gt;"&amp;"PERMUTANTE"))</f>
        <v>0</v>
      </c>
      <c r="FJ17" s="18">
        <f>IF(FJ$5&gt;$G$4,0,SUMIFS(Fluxo!$O:$O,Fluxo!$U:$U,"&gt;"&amp;FI$5,Fluxo!$U:$U,"&lt;="&amp;FJ$5,Fluxo!$D:$D,$D17,Fluxo!$E:$E,"&lt;&gt;"&amp;"PERMUTANTE"))</f>
        <v>0</v>
      </c>
      <c r="FK17" s="18">
        <f>IF(FK$5&gt;$G$4,0,SUMIFS(Fluxo!$O:$O,Fluxo!$U:$U,"&gt;"&amp;FJ$5,Fluxo!$U:$U,"&lt;="&amp;FK$5,Fluxo!$D:$D,$D17,Fluxo!$E:$E,"&lt;&gt;"&amp;"PERMUTANTE"))</f>
        <v>0</v>
      </c>
      <c r="FL17" s="18">
        <f>IF(FL$5&gt;$G$4,0,SUMIFS(Fluxo!$O:$O,Fluxo!$U:$U,"&gt;"&amp;FK$5,Fluxo!$U:$U,"&lt;="&amp;FL$5,Fluxo!$D:$D,$D17,Fluxo!$E:$E,"&lt;&gt;"&amp;"PERMUTANTE"))</f>
        <v>0</v>
      </c>
      <c r="FM17" s="18">
        <f>IF(FM$5&gt;$G$4,0,SUMIFS(Fluxo!$O:$O,Fluxo!$U:$U,"&gt;"&amp;FL$5,Fluxo!$U:$U,"&lt;="&amp;FM$5,Fluxo!$D:$D,$D17,Fluxo!$E:$E,"&lt;&gt;"&amp;"PERMUTANTE"))</f>
        <v>0</v>
      </c>
      <c r="FN17" s="18">
        <f>IF(FN$5&gt;$G$4,0,SUMIFS(Fluxo!$O:$O,Fluxo!$U:$U,"&gt;"&amp;FM$5,Fluxo!$U:$U,"&lt;="&amp;FN$5,Fluxo!$D:$D,$D17,Fluxo!$E:$E,"&lt;&gt;"&amp;"PERMUTANTE"))</f>
        <v>0</v>
      </c>
      <c r="FO17" s="18">
        <f>IF(FO$5&gt;$G$4,0,SUMIFS(Fluxo!$O:$O,Fluxo!$U:$U,"&gt;"&amp;FN$5,Fluxo!$U:$U,"&lt;="&amp;FO$5,Fluxo!$D:$D,$D17,Fluxo!$E:$E,"&lt;&gt;"&amp;"PERMUTANTE"))</f>
        <v>0</v>
      </c>
      <c r="FP17" s="18">
        <f>IF(FP$5&gt;$G$4,0,SUMIFS(Fluxo!$O:$O,Fluxo!$U:$U,"&gt;"&amp;FO$5,Fluxo!$U:$U,"&lt;="&amp;FP$5,Fluxo!$D:$D,$D17,Fluxo!$E:$E,"&lt;&gt;"&amp;"PERMUTANTE"))</f>
        <v>0</v>
      </c>
      <c r="FQ17" s="18">
        <f>IF(FQ$5&gt;$G$4,0,SUMIFS(Fluxo!$O:$O,Fluxo!$U:$U,"&gt;"&amp;FP$5,Fluxo!$U:$U,"&lt;="&amp;FQ$5,Fluxo!$D:$D,$D17,Fluxo!$E:$E,"&lt;&gt;"&amp;"PERMUTANTE"))</f>
        <v>0</v>
      </c>
      <c r="FR17" s="18">
        <f>IF(FR$5&gt;$G$4,0,SUMIFS(Fluxo!$O:$O,Fluxo!$U:$U,"&gt;"&amp;FQ$5,Fluxo!$U:$U,"&lt;="&amp;FR$5,Fluxo!$D:$D,$D17,Fluxo!$E:$E,"&lt;&gt;"&amp;"PERMUTANTE"))</f>
        <v>0</v>
      </c>
      <c r="FS17" s="18">
        <f>IF(FS$5&gt;$G$4,0,SUMIFS(Fluxo!$O:$O,Fluxo!$U:$U,"&gt;"&amp;FR$5,Fluxo!$U:$U,"&lt;="&amp;FS$5,Fluxo!$D:$D,$D17,Fluxo!$E:$E,"&lt;&gt;"&amp;"PERMUTANTE"))</f>
        <v>0</v>
      </c>
      <c r="FT17" s="18">
        <f>IF(FT$5&gt;$G$4,0,SUMIFS(Fluxo!$O:$O,Fluxo!$U:$U,"&gt;"&amp;FS$5,Fluxo!$U:$U,"&lt;="&amp;FT$5,Fluxo!$D:$D,$D17,Fluxo!$E:$E,"&lt;&gt;"&amp;"PERMUTANTE"))</f>
        <v>0</v>
      </c>
      <c r="FU17" s="18">
        <f>IF(FU$5&gt;$G$4,0,SUMIFS(Fluxo!$O:$O,Fluxo!$U:$U,"&gt;"&amp;FT$5,Fluxo!$U:$U,"&lt;="&amp;FU$5,Fluxo!$D:$D,$D17,Fluxo!$E:$E,"&lt;&gt;"&amp;"PERMUTANTE"))</f>
        <v>0</v>
      </c>
      <c r="FV17" s="18">
        <f>IF(FV$5&gt;$G$4,0,SUMIFS(Fluxo!$O:$O,Fluxo!$U:$U,"&gt;"&amp;FU$5,Fluxo!$U:$U,"&lt;="&amp;FV$5,Fluxo!$D:$D,$D17,Fluxo!$E:$E,"&lt;&gt;"&amp;"PERMUTANTE"))</f>
        <v>0</v>
      </c>
      <c r="FW17" s="18">
        <f>IF(FW$5&gt;$G$4,0,SUMIFS(Fluxo!$O:$O,Fluxo!$U:$U,"&gt;"&amp;FV$5,Fluxo!$U:$U,"&lt;="&amp;FW$5,Fluxo!$D:$D,$D17,Fluxo!$E:$E,"&lt;&gt;"&amp;"PERMUTANTE"))</f>
        <v>0</v>
      </c>
      <c r="FX17" s="18">
        <f>IF(FX$5&gt;$G$4,0,SUMIFS(Fluxo!$O:$O,Fluxo!$U:$U,"&gt;"&amp;FW$5,Fluxo!$U:$U,"&lt;="&amp;FX$5,Fluxo!$D:$D,$D17,Fluxo!$E:$E,"&lt;&gt;"&amp;"PERMUTANTE"))</f>
        <v>0</v>
      </c>
      <c r="FY17" s="18">
        <f>IF(FY$5&gt;$G$4,0,SUMIFS(Fluxo!$O:$O,Fluxo!$U:$U,"&gt;"&amp;FX$5,Fluxo!$U:$U,"&lt;="&amp;FY$5,Fluxo!$D:$D,$D17,Fluxo!$E:$E,"&lt;&gt;"&amp;"PERMUTANTE"))</f>
        <v>0</v>
      </c>
      <c r="FZ17" s="18">
        <f>IF(FZ$5&gt;$G$4,0,SUMIFS(Fluxo!$O:$O,Fluxo!$U:$U,"&gt;"&amp;FY$5,Fluxo!$U:$U,"&lt;="&amp;FZ$5,Fluxo!$D:$D,$D17,Fluxo!$E:$E,"&lt;&gt;"&amp;"PERMUTANTE"))</f>
        <v>0</v>
      </c>
      <c r="GA17" s="18">
        <f>IF(GA$5&gt;$G$4,0,SUMIFS(Fluxo!$O:$O,Fluxo!$U:$U,"&gt;"&amp;FZ$5,Fluxo!$U:$U,"&lt;="&amp;GA$5,Fluxo!$D:$D,$D17,Fluxo!$E:$E,"&lt;&gt;"&amp;"PERMUTANTE"))</f>
        <v>0</v>
      </c>
      <c r="GB17" s="18">
        <f>IF(GB$5&gt;$G$4,0,SUMIFS(Fluxo!$O:$O,Fluxo!$U:$U,"&gt;"&amp;GA$5,Fluxo!$U:$U,"&lt;="&amp;GB$5,Fluxo!$D:$D,$D17,Fluxo!$E:$E,"&lt;&gt;"&amp;"PERMUTANTE"))</f>
        <v>0</v>
      </c>
      <c r="GC17" s="18">
        <f>IF(GC$5&gt;$G$4,0,SUMIFS(Fluxo!$O:$O,Fluxo!$U:$U,"&gt;"&amp;GB$5,Fluxo!$U:$U,"&lt;="&amp;GC$5,Fluxo!$D:$D,$D17,Fluxo!$E:$E,"&lt;&gt;"&amp;"PERMUTANTE"))</f>
        <v>0</v>
      </c>
      <c r="GD17" s="18">
        <f>IF(GD$5&gt;$G$4,0,SUMIFS(Fluxo!$O:$O,Fluxo!$U:$U,"&gt;"&amp;GC$5,Fluxo!$U:$U,"&lt;="&amp;GD$5,Fluxo!$D:$D,$D17,Fluxo!$E:$E,"&lt;&gt;"&amp;"PERMUTANTE"))</f>
        <v>0</v>
      </c>
      <c r="GE17" s="18">
        <f>IF(GE$5&gt;$G$4,0,SUMIFS(Fluxo!$O:$O,Fluxo!$U:$U,"&gt;"&amp;GD$5,Fluxo!$U:$U,"&lt;="&amp;GE$5,Fluxo!$D:$D,$D17,Fluxo!$E:$E,"&lt;&gt;"&amp;"PERMUTANTE"))</f>
        <v>0</v>
      </c>
      <c r="GF17" s="18">
        <f>IF(GF$5&gt;$G$4,0,SUMIFS(Fluxo!$O:$O,Fluxo!$U:$U,"&gt;"&amp;GE$5,Fluxo!$U:$U,"&lt;="&amp;GF$5,Fluxo!$D:$D,$D17,Fluxo!$E:$E,"&lt;&gt;"&amp;"PERMUTANTE"))</f>
        <v>0</v>
      </c>
      <c r="GG17" s="18">
        <f>IF(GG$5&gt;$G$4,0,SUMIFS(Fluxo!$O:$O,Fluxo!$U:$U,"&gt;"&amp;GF$5,Fluxo!$U:$U,"&lt;="&amp;GG$5,Fluxo!$D:$D,$D17,Fluxo!$E:$E,"&lt;&gt;"&amp;"PERMUTANTE"))</f>
        <v>0</v>
      </c>
      <c r="GH17" s="18">
        <f>IF(GH$5&gt;$G$4,0,SUMIFS(Fluxo!$O:$O,Fluxo!$U:$U,"&gt;"&amp;GG$5,Fluxo!$U:$U,"&lt;="&amp;GH$5,Fluxo!$D:$D,$D17,Fluxo!$E:$E,"&lt;&gt;"&amp;"PERMUTANTE"))</f>
        <v>0</v>
      </c>
      <c r="GI17" s="18">
        <f>IF(GI$5&gt;$G$4,0,SUMIFS(Fluxo!$O:$O,Fluxo!$U:$U,"&gt;"&amp;GH$5,Fluxo!$U:$U,"&lt;="&amp;GI$5,Fluxo!$D:$D,$D17,Fluxo!$E:$E,"&lt;&gt;"&amp;"PERMUTANTE"))</f>
        <v>0</v>
      </c>
      <c r="GJ17" s="18">
        <f>IF(GJ$5&gt;$G$4,0,SUMIFS(Fluxo!$O:$O,Fluxo!$U:$U,"&gt;"&amp;GI$5,Fluxo!$U:$U,"&lt;="&amp;GJ$5,Fluxo!$D:$D,$D17,Fluxo!$E:$E,"&lt;&gt;"&amp;"PERMUTANTE"))</f>
        <v>0</v>
      </c>
      <c r="GK17" s="18">
        <f>IF(GK$5&gt;$G$4,0,SUMIFS(Fluxo!$O:$O,Fluxo!$U:$U,"&gt;"&amp;GJ$5,Fluxo!$U:$U,"&lt;="&amp;GK$5,Fluxo!$D:$D,$D17,Fluxo!$E:$E,"&lt;&gt;"&amp;"PERMUTANTE"))</f>
        <v>0</v>
      </c>
      <c r="GL17" s="18">
        <f>IF(GL$5&gt;$G$4,0,SUMIFS(Fluxo!$O:$O,Fluxo!$U:$U,"&gt;"&amp;GK$5,Fluxo!$U:$U,"&lt;="&amp;GL$5,Fluxo!$D:$D,$D17,Fluxo!$E:$E,"&lt;&gt;"&amp;"PERMUTANTE"))</f>
        <v>0</v>
      </c>
      <c r="GM17" s="18">
        <f>IF(GM$5&gt;$G$4,0,SUMIFS(Fluxo!$O:$O,Fluxo!$U:$U,"&gt;"&amp;GL$5,Fluxo!$U:$U,"&lt;="&amp;GM$5,Fluxo!$D:$D,$D17,Fluxo!$E:$E,"&lt;&gt;"&amp;"PERMUTANTE"))</f>
        <v>0</v>
      </c>
      <c r="GN17" s="18">
        <f>IF(GN$5&gt;$G$4,0,SUMIFS(Fluxo!$O:$O,Fluxo!$U:$U,"&gt;"&amp;GM$5,Fluxo!$U:$U,"&lt;="&amp;GN$5,Fluxo!$D:$D,$D17,Fluxo!$E:$E,"&lt;&gt;"&amp;"PERMUTANTE"))</f>
        <v>0</v>
      </c>
      <c r="GO17" s="18">
        <f>IF(GO$5&gt;$G$4,0,SUMIFS(Fluxo!$O:$O,Fluxo!$U:$U,"&gt;"&amp;GN$5,Fluxo!$U:$U,"&lt;="&amp;GO$5,Fluxo!$D:$D,$D17,Fluxo!$E:$E,"&lt;&gt;"&amp;"PERMUTANTE"))</f>
        <v>0</v>
      </c>
      <c r="GP17" s="18">
        <f>IF(GP$5&gt;$G$4,0,SUMIFS(Fluxo!$O:$O,Fluxo!$U:$U,"&gt;"&amp;GO$5,Fluxo!$U:$U,"&lt;="&amp;GP$5,Fluxo!$D:$D,$D17,Fluxo!$E:$E,"&lt;&gt;"&amp;"PERMUTANTE"))</f>
        <v>0</v>
      </c>
      <c r="GQ17" s="18">
        <f>IF(GQ$5&gt;$G$4,0,SUMIFS(Fluxo!$O:$O,Fluxo!$U:$U,"&gt;"&amp;GP$5,Fluxo!$U:$U,"&lt;="&amp;GQ$5,Fluxo!$D:$D,$D17,Fluxo!$E:$E,"&lt;&gt;"&amp;"PERMUTANTE"))</f>
        <v>0</v>
      </c>
      <c r="GR17" s="18">
        <f>IF(GR$5&gt;$G$4,0,SUMIFS(Fluxo!$O:$O,Fluxo!$U:$U,"&gt;"&amp;GQ$5,Fluxo!$U:$U,"&lt;="&amp;GR$5,Fluxo!$D:$D,$D17,Fluxo!$E:$E,"&lt;&gt;"&amp;"PERMUTANTE"))</f>
        <v>0</v>
      </c>
      <c r="GS17" s="18">
        <f>IF(GS$5&gt;$G$4,0,SUMIFS(Fluxo!$O:$O,Fluxo!$U:$U,"&gt;"&amp;GR$5,Fluxo!$U:$U,"&lt;="&amp;GS$5,Fluxo!$D:$D,$D17,Fluxo!$E:$E,"&lt;&gt;"&amp;"PERMUTANTE"))</f>
        <v>0</v>
      </c>
      <c r="GT17" s="18">
        <f>IF(GT$5&gt;$G$4,0,SUMIFS(Fluxo!$O:$O,Fluxo!$U:$U,"&gt;"&amp;GS$5,Fluxo!$U:$U,"&lt;="&amp;GT$5,Fluxo!$D:$D,$D17,Fluxo!$E:$E,"&lt;&gt;"&amp;"PERMUTANTE"))</f>
        <v>0</v>
      </c>
      <c r="GU17" s="18">
        <f>IF(GU$5&gt;$G$4,0,SUMIFS(Fluxo!$O:$O,Fluxo!$U:$U,"&gt;"&amp;GT$5,Fluxo!$U:$U,"&lt;="&amp;GU$5,Fluxo!$D:$D,$D17,Fluxo!$E:$E,"&lt;&gt;"&amp;"PERMUTANTE"))</f>
        <v>0</v>
      </c>
      <c r="GV17" s="18">
        <f>IF(GV$5&gt;$G$4,0,SUMIFS(Fluxo!$O:$O,Fluxo!$U:$U,"&gt;"&amp;GU$5,Fluxo!$U:$U,"&lt;="&amp;GV$5,Fluxo!$D:$D,$D17,Fluxo!$E:$E,"&lt;&gt;"&amp;"PERMUTANTE"))</f>
        <v>0</v>
      </c>
      <c r="GW17" s="18">
        <f>IF(GW$5&gt;$G$4,0,SUMIFS(Fluxo!$O:$O,Fluxo!$U:$U,"&gt;"&amp;GV$5,Fluxo!$U:$U,"&lt;="&amp;GW$5,Fluxo!$D:$D,$D17,Fluxo!$E:$E,"&lt;&gt;"&amp;"PERMUTANTE"))</f>
        <v>0</v>
      </c>
      <c r="GX17" s="18">
        <f>IF(GX$5&gt;$G$4,0,SUMIFS(Fluxo!$O:$O,Fluxo!$U:$U,"&gt;"&amp;GW$5,Fluxo!$U:$U,"&lt;="&amp;GX$5,Fluxo!$D:$D,$D17,Fluxo!$E:$E,"&lt;&gt;"&amp;"PERMUTANTE"))</f>
        <v>0</v>
      </c>
      <c r="GY17" s="18">
        <f>IF(GY$5&gt;$G$4,0,SUMIFS(Fluxo!$O:$O,Fluxo!$U:$U,"&gt;"&amp;GX$5,Fluxo!$U:$U,"&lt;="&amp;GY$5,Fluxo!$D:$D,$D17,Fluxo!$E:$E,"&lt;&gt;"&amp;"PERMUTANTE"))</f>
        <v>0</v>
      </c>
      <c r="GZ17" s="18">
        <f>IF(GZ$5&gt;$G$4,0,SUMIFS(Fluxo!$O:$O,Fluxo!$U:$U,"&gt;"&amp;GY$5,Fluxo!$U:$U,"&lt;="&amp;GZ$5,Fluxo!$D:$D,$D17,Fluxo!$E:$E,"&lt;&gt;"&amp;"PERMUTANTE"))</f>
        <v>0</v>
      </c>
      <c r="HA17" s="18">
        <f>IF(HA$5&gt;$G$4,0,SUMIFS(Fluxo!$O:$O,Fluxo!$U:$U,"&gt;"&amp;GZ$5,Fluxo!$U:$U,"&lt;="&amp;HA$5,Fluxo!$D:$D,$D17,Fluxo!$E:$E,"&lt;&gt;"&amp;"PERMUTANTE"))</f>
        <v>0</v>
      </c>
      <c r="HB17" s="18">
        <f>IF(HB$5&gt;$G$4,0,SUMIFS(Fluxo!$O:$O,Fluxo!$U:$U,"&gt;"&amp;HA$5,Fluxo!$U:$U,"&lt;="&amp;HB$5,Fluxo!$D:$D,$D17,Fluxo!$E:$E,"&lt;&gt;"&amp;"PERMUTANTE"))</f>
        <v>0</v>
      </c>
      <c r="HC17" s="18">
        <f>IF(HC$5&gt;$G$4,0,SUMIFS(Fluxo!$O:$O,Fluxo!$U:$U,"&gt;"&amp;HB$5,Fluxo!$U:$U,"&lt;="&amp;HC$5,Fluxo!$D:$D,$D17,Fluxo!$E:$E,"&lt;&gt;"&amp;"PERMUTANTE"))</f>
        <v>0</v>
      </c>
      <c r="HD17" s="18">
        <f>IF(HD$5&gt;$G$4,0,SUMIFS(Fluxo!$O:$O,Fluxo!$U:$U,"&gt;"&amp;HC$5,Fluxo!$U:$U,"&lt;="&amp;HD$5,Fluxo!$D:$D,$D17,Fluxo!$E:$E,"&lt;&gt;"&amp;"PERMUTANTE"))</f>
        <v>0</v>
      </c>
      <c r="HE17" s="18">
        <f>IF(HE$5&gt;$G$4,0,SUMIFS(Fluxo!$O:$O,Fluxo!$U:$U,"&gt;"&amp;HD$5,Fluxo!$U:$U,"&lt;="&amp;HE$5,Fluxo!$D:$D,$D17,Fluxo!$E:$E,"&lt;&gt;"&amp;"PERMUTANTE"))</f>
        <v>0</v>
      </c>
      <c r="HF17" s="18">
        <f>IF(HF$5&gt;$G$4,0,SUMIFS(Fluxo!$O:$O,Fluxo!$U:$U,"&gt;"&amp;HE$5,Fluxo!$U:$U,"&lt;="&amp;HF$5,Fluxo!$D:$D,$D17,Fluxo!$E:$E,"&lt;&gt;"&amp;"PERMUTANTE"))</f>
        <v>0</v>
      </c>
    </row>
    <row r="18" spans="1:214" s="16" customFormat="1">
      <c r="A18" s="20">
        <f t="shared" si="8"/>
        <v>8</v>
      </c>
      <c r="B18" s="140" t="str">
        <f>'Check Carteira'!C10</f>
        <v>E.1016.99.01.0053</v>
      </c>
      <c r="C18" s="19">
        <v>1</v>
      </c>
      <c r="D18" s="129" t="str">
        <f>'Check Carteira'!F10</f>
        <v>A-0053</v>
      </c>
      <c r="E18" s="21">
        <f>IFERROR(INDEX(Contratos!L:L,MATCH(D18,Contratos!R:R,0)),"")</f>
        <v>45106</v>
      </c>
      <c r="F18" s="139">
        <f>IFERROR(INDEX(Contratos!G:G,MATCH(D18,Contratos!R:R,0)),"")</f>
        <v>598727.25</v>
      </c>
      <c r="G18" s="83" t="str">
        <f ca="1">IFERROR(XNPV(#REF!,OFFSET(J18,0,MATCH(EOMONTH(E18,0),$J$5:$HF$5,0)-1,1,COUNT($J$5:$HF$5)-MATCH(EOMONTH(E18,0),$J$5:$HF$5,0)+1),OFFSET($J$5,0,MATCH(EOMONTH(E18,0),$J$5:$HF$5,0)-1,1,COUNT($J$5:$HF$5)-MATCH(EOMONTH(E18,0),$J$5:$HF$5,0)+1)),"")</f>
        <v/>
      </c>
      <c r="H18" s="83">
        <f t="shared" si="9"/>
        <v>598727.25</v>
      </c>
      <c r="I18" s="18"/>
      <c r="J18" s="18">
        <f>IF(J$5&gt;$G$4,0,SUMIFS(Fluxo!$O:$O,Fluxo!$U:$U,"&gt;"&amp;I$5,Fluxo!$U:$U,"&lt;="&amp;J$5,Fluxo!$D:$D,$D18))</f>
        <v>0</v>
      </c>
      <c r="K18" s="18">
        <f>IF(K$5&gt;$G$4,0,SUMIFS(Fluxo!$O:$O,Fluxo!$U:$U,"&gt;"&amp;J$5,Fluxo!$U:$U,"&lt;="&amp;K$5,Fluxo!$D:$D,$D18))</f>
        <v>0</v>
      </c>
      <c r="L18" s="18">
        <f>IF(L$5&gt;$G$4,0,SUMIFS(Fluxo!$O:$O,Fluxo!$U:$U,"&gt;"&amp;K$5,Fluxo!$U:$U,"&lt;="&amp;L$5,Fluxo!$D:$D,$D18))</f>
        <v>108377.25</v>
      </c>
      <c r="M18" s="18">
        <f>IF(M$5&gt;$G$4,0,SUMIFS(Fluxo!$O:$O,Fluxo!$U:$U,"&gt;"&amp;L$5,Fluxo!$U:$U,"&lt;="&amp;M$5,Fluxo!$D:$D,$D18))</f>
        <v>0</v>
      </c>
      <c r="N18" s="18">
        <f>IF(N$5&gt;$G$4,0,SUMIFS(Fluxo!$O:$O,Fluxo!$U:$U,"&gt;"&amp;M$5,Fluxo!$U:$U,"&lt;="&amp;N$5,Fluxo!$D:$D,$D18))</f>
        <v>490350</v>
      </c>
      <c r="O18" s="18">
        <f>IF(O$5&gt;$G$4,0,SUMIFS(Fluxo!$O:$O,Fluxo!$U:$U,"&gt;"&amp;N$5,Fluxo!$U:$U,"&lt;="&amp;O$5,Fluxo!$D:$D,$D18))</f>
        <v>0</v>
      </c>
      <c r="P18" s="18">
        <f>IF(P$5&gt;$G$4,0,SUMIFS(Fluxo!$O:$O,Fluxo!$U:$U,"&gt;"&amp;O$5,Fluxo!$U:$U,"&lt;="&amp;P$5,Fluxo!$D:$D,$D18))</f>
        <v>0</v>
      </c>
      <c r="Q18" s="18">
        <f>IF(Q$5&gt;$G$4,0,SUMIFS(Fluxo!$O:$O,Fluxo!$U:$U,"&gt;"&amp;P$5,Fluxo!$U:$U,"&lt;="&amp;Q$5,Fluxo!$D:$D,$D18))</f>
        <v>0</v>
      </c>
      <c r="R18" s="18">
        <f>IF(R$5&gt;$G$4,0,SUMIFS(Fluxo!$O:$O,Fluxo!$U:$U,"&gt;"&amp;Q$5,Fluxo!$U:$U,"&lt;="&amp;R$5,Fluxo!$D:$D,$D18))</f>
        <v>0</v>
      </c>
      <c r="S18" s="18">
        <f>IF(S$5&gt;$G$4,0,SUMIFS(Fluxo!$O:$O,Fluxo!$U:$U,"&gt;"&amp;R$5,Fluxo!$U:$U,"&lt;="&amp;S$5,Fluxo!$D:$D,$D18,Fluxo!$E:$E,"&lt;&gt;"&amp;"PERMUTANTE"))</f>
        <v>0</v>
      </c>
      <c r="T18" s="18">
        <f>IF(T$5&gt;$G$4,0,SUMIFS(Fluxo!$O:$O,Fluxo!$U:$U,"&gt;"&amp;S$5,Fluxo!$U:$U,"&lt;="&amp;T$5,Fluxo!$D:$D,$D18,Fluxo!$E:$E,"&lt;&gt;"&amp;"PERMUTANTE"))</f>
        <v>0</v>
      </c>
      <c r="U18" s="18">
        <f>IF(U$5&gt;$G$4,0,SUMIFS(Fluxo!$O:$O,Fluxo!$U:$U,"&gt;"&amp;T$5,Fluxo!$U:$U,"&lt;="&amp;U$5,Fluxo!$D:$D,$D18,Fluxo!$E:$E,"&lt;&gt;"&amp;"PERMUTANTE"))</f>
        <v>0</v>
      </c>
      <c r="V18" s="18">
        <f>IF(V$5&gt;$G$4,0,SUMIFS(Fluxo!$O:$O,Fluxo!$U:$U,"&gt;"&amp;U$5,Fluxo!$U:$U,"&lt;="&amp;V$5,Fluxo!$D:$D,$D18,Fluxo!$E:$E,"&lt;&gt;"&amp;"PERMUTANTE"))</f>
        <v>0</v>
      </c>
      <c r="W18" s="18">
        <f>IF(W$5&gt;$G$4,0,SUMIFS(Fluxo!$O:$O,Fluxo!$U:$U,"&gt;"&amp;V$5,Fluxo!$U:$U,"&lt;="&amp;W$5,Fluxo!$D:$D,$D18,Fluxo!$E:$E,"&lt;&gt;"&amp;"PERMUTANTE"))</f>
        <v>0</v>
      </c>
      <c r="X18" s="18">
        <f>IF(X$5&gt;$G$4,0,SUMIFS(Fluxo!$O:$O,Fluxo!$U:$U,"&gt;"&amp;W$5,Fluxo!$U:$U,"&lt;="&amp;X$5,Fluxo!$D:$D,$D18,Fluxo!$E:$E,"&lt;&gt;"&amp;"PERMUTANTE"))</f>
        <v>0</v>
      </c>
      <c r="Y18" s="18">
        <f>IF(Y$5&gt;$G$4,0,SUMIFS(Fluxo!$O:$O,Fluxo!$U:$U,"&gt;"&amp;X$5,Fluxo!$U:$U,"&lt;="&amp;Y$5,Fluxo!$D:$D,$D18,Fluxo!$E:$E,"&lt;&gt;"&amp;"PERMUTANTE"))</f>
        <v>0</v>
      </c>
      <c r="Z18" s="18">
        <f>IF(Z$5&gt;$G$4,0,SUMIFS(Fluxo!$O:$O,Fluxo!$U:$U,"&gt;"&amp;Y$5,Fluxo!$U:$U,"&lt;="&amp;Z$5,Fluxo!$D:$D,$D18,Fluxo!$E:$E,"&lt;&gt;"&amp;"PERMUTANTE"))</f>
        <v>0</v>
      </c>
      <c r="AA18" s="18">
        <f>IF(AA$5&gt;$G$4,0,SUMIFS(Fluxo!$O:$O,Fluxo!$U:$U,"&gt;"&amp;Z$5,Fluxo!$U:$U,"&lt;="&amp;AA$5,Fluxo!$D:$D,$D18,Fluxo!$E:$E,"&lt;&gt;"&amp;"PERMUTANTE"))</f>
        <v>0</v>
      </c>
      <c r="AB18" s="18">
        <f>IF(AB$5&gt;$G$4,0,SUMIFS(Fluxo!$O:$O,Fluxo!$U:$U,"&gt;"&amp;AA$5,Fluxo!$U:$U,"&lt;="&amp;AB$5,Fluxo!$D:$D,$D18,Fluxo!$E:$E,"&lt;&gt;"&amp;"PERMUTANTE"))</f>
        <v>0</v>
      </c>
      <c r="AC18" s="18">
        <f>IF(AC$5&gt;$G$4,0,SUMIFS(Fluxo!$O:$O,Fluxo!$U:$U,"&gt;"&amp;AB$5,Fluxo!$U:$U,"&lt;="&amp;AC$5,Fluxo!$D:$D,$D18,Fluxo!$E:$E,"&lt;&gt;"&amp;"PERMUTANTE"))</f>
        <v>0</v>
      </c>
      <c r="AD18" s="18">
        <f>IF(AD$5&gt;$G$4,0,SUMIFS(Fluxo!$O:$O,Fluxo!$U:$U,"&gt;"&amp;AC$5,Fluxo!$U:$U,"&lt;="&amp;AD$5,Fluxo!$D:$D,$D18,Fluxo!$E:$E,"&lt;&gt;"&amp;"PERMUTANTE"))</f>
        <v>0</v>
      </c>
      <c r="AE18" s="18">
        <f>IF(AE$5&gt;$G$4,0,SUMIFS(Fluxo!$O:$O,Fluxo!$U:$U,"&gt;"&amp;AD$5,Fluxo!$U:$U,"&lt;="&amp;AE$5,Fluxo!$D:$D,$D18,Fluxo!$E:$E,"&lt;&gt;"&amp;"PERMUTANTE"))</f>
        <v>0</v>
      </c>
      <c r="AF18" s="18">
        <f>IF(AF$5&gt;$G$4,0,SUMIFS(Fluxo!$O:$O,Fluxo!$U:$U,"&gt;"&amp;AE$5,Fluxo!$U:$U,"&lt;="&amp;AF$5,Fluxo!$D:$D,$D18,Fluxo!$E:$E,"&lt;&gt;"&amp;"PERMUTANTE"))</f>
        <v>0</v>
      </c>
      <c r="AG18" s="18">
        <f>IF(AG$5&gt;$G$4,0,SUMIFS(Fluxo!$O:$O,Fluxo!$U:$U,"&gt;"&amp;AF$5,Fluxo!$U:$U,"&lt;="&amp;AG$5,Fluxo!$D:$D,$D18,Fluxo!$E:$E,"&lt;&gt;"&amp;"PERMUTANTE"))</f>
        <v>0</v>
      </c>
      <c r="AH18" s="18">
        <f>IF(AH$5&gt;$G$4,0,SUMIFS(Fluxo!$O:$O,Fluxo!$U:$U,"&gt;"&amp;AG$5,Fluxo!$U:$U,"&lt;="&amp;AH$5,Fluxo!$D:$D,$D18,Fluxo!$E:$E,"&lt;&gt;"&amp;"PERMUTANTE"))</f>
        <v>0</v>
      </c>
      <c r="AI18" s="18">
        <f>IF(AI$5&gt;$G$4,0,SUMIFS(Fluxo!$O:$O,Fluxo!$U:$U,"&gt;"&amp;AH$5,Fluxo!$U:$U,"&lt;="&amp;AI$5,Fluxo!$D:$D,$D18,Fluxo!$E:$E,"&lt;&gt;"&amp;"PERMUTANTE"))</f>
        <v>0</v>
      </c>
      <c r="AJ18" s="18">
        <f>IF(AJ$5&gt;$G$4,0,SUMIFS(Fluxo!$O:$O,Fluxo!$U:$U,"&gt;"&amp;AI$5,Fluxo!$U:$U,"&lt;="&amp;AJ$5,Fluxo!$D:$D,$D18,Fluxo!$E:$E,"&lt;&gt;"&amp;"PERMUTANTE"))</f>
        <v>0</v>
      </c>
      <c r="AK18" s="18">
        <f>IF(AK$5&gt;$G$4,0,SUMIFS(Fluxo!$O:$O,Fluxo!$U:$U,"&gt;"&amp;AJ$5,Fluxo!$U:$U,"&lt;="&amp;AK$5,Fluxo!$D:$D,$D18,Fluxo!$E:$E,"&lt;&gt;"&amp;"PERMUTANTE"))</f>
        <v>0</v>
      </c>
      <c r="AL18" s="18">
        <f>IF(AL$5&gt;$G$4,0,SUMIFS(Fluxo!$O:$O,Fluxo!$U:$U,"&gt;"&amp;AK$5,Fluxo!$U:$U,"&lt;="&amp;AL$5,Fluxo!$D:$D,$D18,Fluxo!$E:$E,"&lt;&gt;"&amp;"PERMUTANTE"))</f>
        <v>0</v>
      </c>
      <c r="AM18" s="18">
        <f>IF(AM$5&gt;$G$4,0,SUMIFS(Fluxo!$O:$O,Fluxo!$U:$U,"&gt;"&amp;AL$5,Fluxo!$U:$U,"&lt;="&amp;AM$5,Fluxo!$D:$D,$D18,Fluxo!$E:$E,"&lt;&gt;"&amp;"PERMUTANTE"))</f>
        <v>0</v>
      </c>
      <c r="AN18" s="18">
        <f>IF(AN$5&gt;$G$4,0,SUMIFS(Fluxo!$O:$O,Fluxo!$U:$U,"&gt;"&amp;AM$5,Fluxo!$U:$U,"&lt;="&amp;AN$5,Fluxo!$D:$D,$D18,Fluxo!$E:$E,"&lt;&gt;"&amp;"PERMUTANTE"))</f>
        <v>0</v>
      </c>
      <c r="AO18" s="18">
        <f>IF(AO$5&gt;$G$4,0,SUMIFS(Fluxo!$O:$O,Fluxo!$U:$U,"&gt;"&amp;AN$5,Fluxo!$U:$U,"&lt;="&amp;AO$5,Fluxo!$D:$D,$D18,Fluxo!$E:$E,"&lt;&gt;"&amp;"PERMUTANTE"))</f>
        <v>0</v>
      </c>
      <c r="AP18" s="18">
        <f>IF(AP$5&gt;$G$4,0,SUMIFS(Fluxo!$O:$O,Fluxo!$U:$U,"&gt;"&amp;AO$5,Fluxo!$U:$U,"&lt;="&amp;AP$5,Fluxo!$D:$D,$D18,Fluxo!$E:$E,"&lt;&gt;"&amp;"PERMUTANTE"))</f>
        <v>0</v>
      </c>
      <c r="AQ18" s="18">
        <f>IF(AQ$5&gt;$G$4,0,SUMIFS(Fluxo!$O:$O,Fluxo!$U:$U,"&gt;"&amp;AP$5,Fluxo!$U:$U,"&lt;="&amp;AQ$5,Fluxo!$D:$D,$D18,Fluxo!$E:$E,"&lt;&gt;"&amp;"PERMUTANTE"))</f>
        <v>0</v>
      </c>
      <c r="AR18" s="18">
        <f>IF(AR$5&gt;$G$4,0,SUMIFS(Fluxo!$O:$O,Fluxo!$U:$U,"&gt;"&amp;AQ$5,Fluxo!$U:$U,"&lt;="&amp;AR$5,Fluxo!$D:$D,$D18,Fluxo!$E:$E,"&lt;&gt;"&amp;"PERMUTANTE"))</f>
        <v>0</v>
      </c>
      <c r="AS18" s="18">
        <f>IF(AS$5&gt;$G$4,0,SUMIFS(Fluxo!$O:$O,Fluxo!$U:$U,"&gt;"&amp;AR$5,Fluxo!$U:$U,"&lt;="&amp;AS$5,Fluxo!$D:$D,$D18,Fluxo!$E:$E,"&lt;&gt;"&amp;"PERMUTANTE"))</f>
        <v>0</v>
      </c>
      <c r="AT18" s="18">
        <f>IF(AT$5&gt;$G$4,0,SUMIFS(Fluxo!$O:$O,Fluxo!$U:$U,"&gt;"&amp;AS$5,Fluxo!$U:$U,"&lt;="&amp;AT$5,Fluxo!$D:$D,$D18,Fluxo!$E:$E,"&lt;&gt;"&amp;"PERMUTANTE"))</f>
        <v>0</v>
      </c>
      <c r="AU18" s="18">
        <f>IF(AU$5&gt;$G$4,0,SUMIFS(Fluxo!$O:$O,Fluxo!$U:$U,"&gt;"&amp;AT$5,Fluxo!$U:$U,"&lt;="&amp;AU$5,Fluxo!$D:$D,$D18,Fluxo!$E:$E,"&lt;&gt;"&amp;"PERMUTANTE"))</f>
        <v>0</v>
      </c>
      <c r="AV18" s="18">
        <f>IF(AV$5&gt;$G$4,0,SUMIFS(Fluxo!$O:$O,Fluxo!$U:$U,"&gt;"&amp;AU$5,Fluxo!$U:$U,"&lt;="&amp;AV$5,Fluxo!$D:$D,$D18,Fluxo!$E:$E,"&lt;&gt;"&amp;"PERMUTANTE"))</f>
        <v>0</v>
      </c>
      <c r="AW18" s="18">
        <f>IF(AW$5&gt;$G$4,0,SUMIFS(Fluxo!$O:$O,Fluxo!$U:$U,"&gt;"&amp;AV$5,Fluxo!$U:$U,"&lt;="&amp;AW$5,Fluxo!$D:$D,$D18,Fluxo!$E:$E,"&lt;&gt;"&amp;"PERMUTANTE"))</f>
        <v>0</v>
      </c>
      <c r="AX18" s="18">
        <f>IF(AX$5&gt;$G$4,0,SUMIFS(Fluxo!$O:$O,Fluxo!$U:$U,"&gt;"&amp;AW$5,Fluxo!$U:$U,"&lt;="&amp;AX$5,Fluxo!$D:$D,$D18,Fluxo!$E:$E,"&lt;&gt;"&amp;"PERMUTANTE"))</f>
        <v>0</v>
      </c>
      <c r="AY18" s="18">
        <f>IF(AY$5&gt;$G$4,0,SUMIFS(Fluxo!$O:$O,Fluxo!$U:$U,"&gt;"&amp;AX$5,Fluxo!$U:$U,"&lt;="&amp;AY$5,Fluxo!$D:$D,$D18,Fluxo!$E:$E,"&lt;&gt;"&amp;"PERMUTANTE"))</f>
        <v>0</v>
      </c>
      <c r="AZ18" s="18">
        <f>IF(AZ$5&gt;$G$4,0,SUMIFS(Fluxo!$O:$O,Fluxo!$U:$U,"&gt;"&amp;AY$5,Fluxo!$U:$U,"&lt;="&amp;AZ$5,Fluxo!$D:$D,$D18,Fluxo!$E:$E,"&lt;&gt;"&amp;"PERMUTANTE"))</f>
        <v>0</v>
      </c>
      <c r="BA18" s="18">
        <f>IF(BA$5&gt;$G$4,0,SUMIFS(Fluxo!$O:$O,Fluxo!$U:$U,"&gt;"&amp;AZ$5,Fluxo!$U:$U,"&lt;="&amp;BA$5,Fluxo!$D:$D,$D18,Fluxo!$E:$E,"&lt;&gt;"&amp;"PERMUTANTE"))</f>
        <v>0</v>
      </c>
      <c r="BB18" s="18">
        <f>IF(BB$5&gt;$G$4,0,SUMIFS(Fluxo!$O:$O,Fluxo!$U:$U,"&gt;"&amp;BA$5,Fluxo!$U:$U,"&lt;="&amp;BB$5,Fluxo!$D:$D,$D18,Fluxo!$E:$E,"&lt;&gt;"&amp;"PERMUTANTE"))</f>
        <v>0</v>
      </c>
      <c r="BC18" s="18">
        <f>IF(BC$5&gt;$G$4,0,SUMIFS(Fluxo!$O:$O,Fluxo!$U:$U,"&gt;"&amp;BB$5,Fluxo!$U:$U,"&lt;="&amp;BC$5,Fluxo!$D:$D,$D18,Fluxo!$E:$E,"&lt;&gt;"&amp;"PERMUTANTE"))</f>
        <v>0</v>
      </c>
      <c r="BD18" s="18">
        <f>IF(BD$5&gt;$G$4,0,SUMIFS(Fluxo!$O:$O,Fluxo!$U:$U,"&gt;"&amp;BC$5,Fluxo!$U:$U,"&lt;="&amp;BD$5,Fluxo!$D:$D,$D18,Fluxo!$E:$E,"&lt;&gt;"&amp;"PERMUTANTE"))</f>
        <v>0</v>
      </c>
      <c r="BE18" s="18">
        <f>IF(BE$5&gt;$G$4,0,SUMIFS(Fluxo!$O:$O,Fluxo!$U:$U,"&gt;"&amp;BD$5,Fluxo!$U:$U,"&lt;="&amp;BE$5,Fluxo!$D:$D,$D18,Fluxo!$E:$E,"&lt;&gt;"&amp;"PERMUTANTE"))</f>
        <v>0</v>
      </c>
      <c r="BF18" s="18">
        <f>IF(BF$5&gt;$G$4,0,SUMIFS(Fluxo!$O:$O,Fluxo!$U:$U,"&gt;"&amp;BE$5,Fluxo!$U:$U,"&lt;="&amp;BF$5,Fluxo!$D:$D,$D18,Fluxo!$E:$E,"&lt;&gt;"&amp;"PERMUTANTE"))</f>
        <v>0</v>
      </c>
      <c r="BG18" s="18">
        <f>IF(BG$5&gt;$G$4,0,SUMIFS(Fluxo!$O:$O,Fluxo!$U:$U,"&gt;"&amp;BF$5,Fluxo!$U:$U,"&lt;="&amp;BG$5,Fluxo!$D:$D,$D18,Fluxo!$E:$E,"&lt;&gt;"&amp;"PERMUTANTE"))</f>
        <v>0</v>
      </c>
      <c r="BH18" s="18">
        <f>IF(BH$5&gt;$G$4,0,SUMIFS(Fluxo!$O:$O,Fluxo!$U:$U,"&gt;"&amp;BG$5,Fluxo!$U:$U,"&lt;="&amp;BH$5,Fluxo!$D:$D,$D18,Fluxo!$E:$E,"&lt;&gt;"&amp;"PERMUTANTE"))</f>
        <v>0</v>
      </c>
      <c r="BI18" s="18">
        <f>IF(BI$5&gt;$G$4,0,SUMIFS(Fluxo!$O:$O,Fluxo!$U:$U,"&gt;"&amp;BH$5,Fluxo!$U:$U,"&lt;="&amp;BI$5,Fluxo!$D:$D,$D18,Fluxo!$E:$E,"&lt;&gt;"&amp;"PERMUTANTE"))</f>
        <v>0</v>
      </c>
      <c r="BJ18" s="18">
        <f>IF(BJ$5&gt;$G$4,0,SUMIFS(Fluxo!$O:$O,Fluxo!$U:$U,"&gt;"&amp;BI$5,Fluxo!$U:$U,"&lt;="&amp;BJ$5,Fluxo!$D:$D,$D18,Fluxo!$E:$E,"&lt;&gt;"&amp;"PERMUTANTE"))</f>
        <v>0</v>
      </c>
      <c r="BK18" s="18">
        <f>IF(BK$5&gt;$G$4,0,SUMIFS(Fluxo!$O:$O,Fluxo!$U:$U,"&gt;"&amp;BJ$5,Fluxo!$U:$U,"&lt;="&amp;BK$5,Fluxo!$D:$D,$D18,Fluxo!$E:$E,"&lt;&gt;"&amp;"PERMUTANTE"))</f>
        <v>0</v>
      </c>
      <c r="BL18" s="18">
        <f>IF(BL$5&gt;$G$4,0,SUMIFS(Fluxo!$O:$O,Fluxo!$U:$U,"&gt;"&amp;BK$5,Fluxo!$U:$U,"&lt;="&amp;BL$5,Fluxo!$D:$D,$D18,Fluxo!$E:$E,"&lt;&gt;"&amp;"PERMUTANTE"))</f>
        <v>0</v>
      </c>
      <c r="BM18" s="18">
        <f>IF(BM$5&gt;$G$4,0,SUMIFS(Fluxo!$O:$O,Fluxo!$U:$U,"&gt;"&amp;BL$5,Fluxo!$U:$U,"&lt;="&amp;BM$5,Fluxo!$D:$D,$D18,Fluxo!$E:$E,"&lt;&gt;"&amp;"PERMUTANTE"))</f>
        <v>0</v>
      </c>
      <c r="BN18" s="18">
        <f>IF(BN$5&gt;$G$4,0,SUMIFS(Fluxo!$O:$O,Fluxo!$U:$U,"&gt;"&amp;BM$5,Fluxo!$U:$U,"&lt;="&amp;BN$5,Fluxo!$D:$D,$D18,Fluxo!$E:$E,"&lt;&gt;"&amp;"PERMUTANTE"))</f>
        <v>0</v>
      </c>
      <c r="BO18" s="18">
        <f>IF(BO$5&gt;$G$4,0,SUMIFS(Fluxo!$O:$O,Fluxo!$U:$U,"&gt;"&amp;BN$5,Fluxo!$U:$U,"&lt;="&amp;BO$5,Fluxo!$D:$D,$D18,Fluxo!$E:$E,"&lt;&gt;"&amp;"PERMUTANTE"))</f>
        <v>0</v>
      </c>
      <c r="BP18" s="18">
        <f>IF(BP$5&gt;$G$4,0,SUMIFS(Fluxo!$O:$O,Fluxo!$U:$U,"&gt;"&amp;BO$5,Fluxo!$U:$U,"&lt;="&amp;BP$5,Fluxo!$D:$D,$D18,Fluxo!$E:$E,"&lt;&gt;"&amp;"PERMUTANTE"))</f>
        <v>0</v>
      </c>
      <c r="BQ18" s="18">
        <f>IF(BQ$5&gt;$G$4,0,SUMIFS(Fluxo!$O:$O,Fluxo!$U:$U,"&gt;"&amp;BP$5,Fluxo!$U:$U,"&lt;="&amp;BQ$5,Fluxo!$D:$D,$D18,Fluxo!$E:$E,"&lt;&gt;"&amp;"PERMUTANTE"))</f>
        <v>0</v>
      </c>
      <c r="BR18" s="18">
        <f>IF(BR$5&gt;$G$4,0,SUMIFS(Fluxo!$O:$O,Fluxo!$U:$U,"&gt;"&amp;BQ$5,Fluxo!$U:$U,"&lt;="&amp;BR$5,Fluxo!$D:$D,$D18,Fluxo!$E:$E,"&lt;&gt;"&amp;"PERMUTANTE"))</f>
        <v>0</v>
      </c>
      <c r="BS18" s="18">
        <f>IF(BS$5&gt;$G$4,0,SUMIFS(Fluxo!$O:$O,Fluxo!$U:$U,"&gt;"&amp;BR$5,Fluxo!$U:$U,"&lt;="&amp;BS$5,Fluxo!$D:$D,$D18,Fluxo!$E:$E,"&lt;&gt;"&amp;"PERMUTANTE"))</f>
        <v>0</v>
      </c>
      <c r="BT18" s="18">
        <f>IF(BT$5&gt;$G$4,0,SUMIFS(Fluxo!$O:$O,Fluxo!$U:$U,"&gt;"&amp;BS$5,Fluxo!$U:$U,"&lt;="&amp;BT$5,Fluxo!$D:$D,$D18,Fluxo!$E:$E,"&lt;&gt;"&amp;"PERMUTANTE"))</f>
        <v>0</v>
      </c>
      <c r="BU18" s="18">
        <f>IF(BU$5&gt;$G$4,0,SUMIFS(Fluxo!$O:$O,Fluxo!$U:$U,"&gt;"&amp;BT$5,Fluxo!$U:$U,"&lt;="&amp;BU$5,Fluxo!$D:$D,$D18,Fluxo!$E:$E,"&lt;&gt;"&amp;"PERMUTANTE"))</f>
        <v>0</v>
      </c>
      <c r="BV18" s="18">
        <f>IF(BV$5&gt;$G$4,0,SUMIFS(Fluxo!$O:$O,Fluxo!$U:$U,"&gt;"&amp;BU$5,Fluxo!$U:$U,"&lt;="&amp;BV$5,Fluxo!$D:$D,$D18,Fluxo!$E:$E,"&lt;&gt;"&amp;"PERMUTANTE"))</f>
        <v>0</v>
      </c>
      <c r="BW18" s="18">
        <f>IF(BW$5&gt;$G$4,0,SUMIFS(Fluxo!$O:$O,Fluxo!$U:$U,"&gt;"&amp;BV$5,Fluxo!$U:$U,"&lt;="&amp;BW$5,Fluxo!$D:$D,$D18,Fluxo!$E:$E,"&lt;&gt;"&amp;"PERMUTANTE"))</f>
        <v>0</v>
      </c>
      <c r="BX18" s="18">
        <f>IF(BX$5&gt;$G$4,0,SUMIFS(Fluxo!$O:$O,Fluxo!$U:$U,"&gt;"&amp;BW$5,Fluxo!$U:$U,"&lt;="&amp;BX$5,Fluxo!$D:$D,$D18,Fluxo!$E:$E,"&lt;&gt;"&amp;"PERMUTANTE"))</f>
        <v>0</v>
      </c>
      <c r="BY18" s="18">
        <f>IF(BY$5&gt;$G$4,0,SUMIFS(Fluxo!$O:$O,Fluxo!$U:$U,"&gt;"&amp;BX$5,Fluxo!$U:$U,"&lt;="&amp;BY$5,Fluxo!$D:$D,$D18,Fluxo!$E:$E,"&lt;&gt;"&amp;"PERMUTANTE"))</f>
        <v>0</v>
      </c>
      <c r="BZ18" s="18">
        <f>IF(BZ$5&gt;$G$4,0,SUMIFS(Fluxo!$O:$O,Fluxo!$U:$U,"&gt;"&amp;BY$5,Fluxo!$U:$U,"&lt;="&amp;BZ$5,Fluxo!$D:$D,$D18,Fluxo!$E:$E,"&lt;&gt;"&amp;"PERMUTANTE"))</f>
        <v>0</v>
      </c>
      <c r="CA18" s="18">
        <f>IF(CA$5&gt;$G$4,0,SUMIFS(Fluxo!$O:$O,Fluxo!$U:$U,"&gt;"&amp;BZ$5,Fluxo!$U:$U,"&lt;="&amp;CA$5,Fluxo!$D:$D,$D18,Fluxo!$E:$E,"&lt;&gt;"&amp;"PERMUTANTE"))</f>
        <v>0</v>
      </c>
      <c r="CB18" s="18">
        <f>IF(CB$5&gt;$G$4,0,SUMIFS(Fluxo!$O:$O,Fluxo!$U:$U,"&gt;"&amp;CA$5,Fluxo!$U:$U,"&lt;="&amp;CB$5,Fluxo!$D:$D,$D18,Fluxo!$E:$E,"&lt;&gt;"&amp;"PERMUTANTE"))</f>
        <v>0</v>
      </c>
      <c r="CC18" s="18">
        <f>IF(CC$5&gt;$G$4,0,SUMIFS(Fluxo!$O:$O,Fluxo!$U:$U,"&gt;"&amp;CB$5,Fluxo!$U:$U,"&lt;="&amp;CC$5,Fluxo!$D:$D,$D18,Fluxo!$E:$E,"&lt;&gt;"&amp;"PERMUTANTE"))</f>
        <v>0</v>
      </c>
      <c r="CD18" s="18">
        <f>IF(CD$5&gt;$G$4,0,SUMIFS(Fluxo!$O:$O,Fluxo!$U:$U,"&gt;"&amp;CC$5,Fluxo!$U:$U,"&lt;="&amp;CD$5,Fluxo!$D:$D,$D18,Fluxo!$E:$E,"&lt;&gt;"&amp;"PERMUTANTE"))</f>
        <v>0</v>
      </c>
      <c r="CE18" s="18">
        <f>IF(CE$5&gt;$G$4,0,SUMIFS(Fluxo!$O:$O,Fluxo!$U:$U,"&gt;"&amp;CD$5,Fluxo!$U:$U,"&lt;="&amp;CE$5,Fluxo!$D:$D,$D18,Fluxo!$E:$E,"&lt;&gt;"&amp;"PERMUTANTE"))</f>
        <v>0</v>
      </c>
      <c r="CF18" s="18">
        <f>IF(CF$5&gt;$G$4,0,SUMIFS(Fluxo!$O:$O,Fluxo!$U:$U,"&gt;"&amp;CE$5,Fluxo!$U:$U,"&lt;="&amp;CF$5,Fluxo!$D:$D,$D18,Fluxo!$E:$E,"&lt;&gt;"&amp;"PERMUTANTE"))</f>
        <v>0</v>
      </c>
      <c r="CG18" s="18">
        <f>IF(CG$5&gt;$G$4,0,SUMIFS(Fluxo!$O:$O,Fluxo!$U:$U,"&gt;"&amp;CF$5,Fluxo!$U:$U,"&lt;="&amp;CG$5,Fluxo!$D:$D,$D18,Fluxo!$E:$E,"&lt;&gt;"&amp;"PERMUTANTE"))</f>
        <v>0</v>
      </c>
      <c r="CH18" s="18">
        <f>IF(CH$5&gt;$G$4,0,SUMIFS(Fluxo!$O:$O,Fluxo!$U:$U,"&gt;"&amp;CG$5,Fluxo!$U:$U,"&lt;="&amp;CH$5,Fluxo!$D:$D,$D18,Fluxo!$E:$E,"&lt;&gt;"&amp;"PERMUTANTE"))</f>
        <v>0</v>
      </c>
      <c r="CI18" s="18">
        <f>IF(CI$5&gt;$G$4,0,SUMIFS(Fluxo!$O:$O,Fluxo!$U:$U,"&gt;"&amp;CH$5,Fluxo!$U:$U,"&lt;="&amp;CI$5,Fluxo!$D:$D,$D18,Fluxo!$E:$E,"&lt;&gt;"&amp;"PERMUTANTE"))</f>
        <v>0</v>
      </c>
      <c r="CJ18" s="18">
        <f>IF(CJ$5&gt;$G$4,0,SUMIFS(Fluxo!$O:$O,Fluxo!$U:$U,"&gt;"&amp;CI$5,Fluxo!$U:$U,"&lt;="&amp;CJ$5,Fluxo!$D:$D,$D18,Fluxo!$E:$E,"&lt;&gt;"&amp;"PERMUTANTE"))</f>
        <v>0</v>
      </c>
      <c r="CK18" s="18">
        <f>IF(CK$5&gt;$G$4,0,SUMIFS(Fluxo!$O:$O,Fluxo!$U:$U,"&gt;"&amp;CJ$5,Fluxo!$U:$U,"&lt;="&amp;CK$5,Fluxo!$D:$D,$D18,Fluxo!$E:$E,"&lt;&gt;"&amp;"PERMUTANTE"))</f>
        <v>0</v>
      </c>
      <c r="CL18" s="18">
        <f>IF(CL$5&gt;$G$4,0,SUMIFS(Fluxo!$O:$O,Fluxo!$U:$U,"&gt;"&amp;CK$5,Fluxo!$U:$U,"&lt;="&amp;CL$5,Fluxo!$D:$D,$D18,Fluxo!$E:$E,"&lt;&gt;"&amp;"PERMUTANTE"))</f>
        <v>0</v>
      </c>
      <c r="CM18" s="18">
        <f>IF(CM$5&gt;$G$4,0,SUMIFS(Fluxo!$O:$O,Fluxo!$U:$U,"&gt;"&amp;CL$5,Fluxo!$U:$U,"&lt;="&amp;CM$5,Fluxo!$D:$D,$D18,Fluxo!$E:$E,"&lt;&gt;"&amp;"PERMUTANTE"))</f>
        <v>0</v>
      </c>
      <c r="CN18" s="18">
        <f>IF(CN$5&gt;$G$4,0,SUMIFS(Fluxo!$O:$O,Fluxo!$U:$U,"&gt;"&amp;CM$5,Fluxo!$U:$U,"&lt;="&amp;CN$5,Fluxo!$D:$D,$D18,Fluxo!$E:$E,"&lt;&gt;"&amp;"PERMUTANTE"))</f>
        <v>0</v>
      </c>
      <c r="CO18" s="18">
        <f>IF(CO$5&gt;$G$4,0,SUMIFS(Fluxo!$O:$O,Fluxo!$U:$U,"&gt;"&amp;CN$5,Fluxo!$U:$U,"&lt;="&amp;CO$5,Fluxo!$D:$D,$D18,Fluxo!$E:$E,"&lt;&gt;"&amp;"PERMUTANTE"))</f>
        <v>0</v>
      </c>
      <c r="CP18" s="18">
        <f>IF(CP$5&gt;$G$4,0,SUMIFS(Fluxo!$O:$O,Fluxo!$U:$U,"&gt;"&amp;CO$5,Fluxo!$U:$U,"&lt;="&amp;CP$5,Fluxo!$D:$D,$D18,Fluxo!$E:$E,"&lt;&gt;"&amp;"PERMUTANTE"))</f>
        <v>0</v>
      </c>
      <c r="CQ18" s="18">
        <f>IF(CQ$5&gt;$G$4,0,SUMIFS(Fluxo!$O:$O,Fluxo!$U:$U,"&gt;"&amp;CP$5,Fluxo!$U:$U,"&lt;="&amp;CQ$5,Fluxo!$D:$D,$D18,Fluxo!$E:$E,"&lt;&gt;"&amp;"PERMUTANTE"))</f>
        <v>0</v>
      </c>
      <c r="CR18" s="18">
        <f>IF(CR$5&gt;$G$4,0,SUMIFS(Fluxo!$O:$O,Fluxo!$U:$U,"&gt;"&amp;CQ$5,Fluxo!$U:$U,"&lt;="&amp;CR$5,Fluxo!$D:$D,$D18,Fluxo!$E:$E,"&lt;&gt;"&amp;"PERMUTANTE"))</f>
        <v>0</v>
      </c>
      <c r="CS18" s="18">
        <f>IF(CS$5&gt;$G$4,0,SUMIFS(Fluxo!$O:$O,Fluxo!$U:$U,"&gt;"&amp;CR$5,Fluxo!$U:$U,"&lt;="&amp;CS$5,Fluxo!$D:$D,$D18,Fluxo!$E:$E,"&lt;&gt;"&amp;"PERMUTANTE"))</f>
        <v>0</v>
      </c>
      <c r="CT18" s="18">
        <f>IF(CT$5&gt;$G$4,0,SUMIFS(Fluxo!$O:$O,Fluxo!$U:$U,"&gt;"&amp;CS$5,Fluxo!$U:$U,"&lt;="&amp;CT$5,Fluxo!$D:$D,$D18,Fluxo!$E:$E,"&lt;&gt;"&amp;"PERMUTANTE"))</f>
        <v>0</v>
      </c>
      <c r="CU18" s="18">
        <f>IF(CU$5&gt;$G$4,0,SUMIFS(Fluxo!$O:$O,Fluxo!$U:$U,"&gt;"&amp;CT$5,Fluxo!$U:$U,"&lt;="&amp;CU$5,Fluxo!$D:$D,$D18,Fluxo!$E:$E,"&lt;&gt;"&amp;"PERMUTANTE"))</f>
        <v>0</v>
      </c>
      <c r="CV18" s="18">
        <f>IF(CV$5&gt;$G$4,0,SUMIFS(Fluxo!$O:$O,Fluxo!$U:$U,"&gt;"&amp;CU$5,Fluxo!$U:$U,"&lt;="&amp;CV$5,Fluxo!$D:$D,$D18,Fluxo!$E:$E,"&lt;&gt;"&amp;"PERMUTANTE"))</f>
        <v>0</v>
      </c>
      <c r="CW18" s="18">
        <f>IF(CW$5&gt;$G$4,0,SUMIFS(Fluxo!$O:$O,Fluxo!$U:$U,"&gt;"&amp;CV$5,Fluxo!$U:$U,"&lt;="&amp;CW$5,Fluxo!$D:$D,$D18,Fluxo!$E:$E,"&lt;&gt;"&amp;"PERMUTANTE"))</f>
        <v>0</v>
      </c>
      <c r="CX18" s="18">
        <f>IF(CX$5&gt;$G$4,0,SUMIFS(Fluxo!$O:$O,Fluxo!$U:$U,"&gt;"&amp;CW$5,Fluxo!$U:$U,"&lt;="&amp;CX$5,Fluxo!$D:$D,$D18,Fluxo!$E:$E,"&lt;&gt;"&amp;"PERMUTANTE"))</f>
        <v>0</v>
      </c>
      <c r="CY18" s="18">
        <f>IF(CY$5&gt;$G$4,0,SUMIFS(Fluxo!$O:$O,Fluxo!$U:$U,"&gt;"&amp;CX$5,Fluxo!$U:$U,"&lt;="&amp;CY$5,Fluxo!$D:$D,$D18,Fluxo!$E:$E,"&lt;&gt;"&amp;"PERMUTANTE"))</f>
        <v>0</v>
      </c>
      <c r="CZ18" s="18">
        <f>IF(CZ$5&gt;$G$4,0,SUMIFS(Fluxo!$O:$O,Fluxo!$U:$U,"&gt;"&amp;CY$5,Fluxo!$U:$U,"&lt;="&amp;CZ$5,Fluxo!$D:$D,$D18,Fluxo!$E:$E,"&lt;&gt;"&amp;"PERMUTANTE"))</f>
        <v>0</v>
      </c>
      <c r="DA18" s="18">
        <f>IF(DA$5&gt;$G$4,0,SUMIFS(Fluxo!$O:$O,Fluxo!$U:$U,"&gt;"&amp;CZ$5,Fluxo!$U:$U,"&lt;="&amp;DA$5,Fluxo!$D:$D,$D18,Fluxo!$E:$E,"&lt;&gt;"&amp;"PERMUTANTE"))</f>
        <v>0</v>
      </c>
      <c r="DB18" s="18">
        <f>IF(DB$5&gt;$G$4,0,SUMIFS(Fluxo!$O:$O,Fluxo!$U:$U,"&gt;"&amp;DA$5,Fluxo!$U:$U,"&lt;="&amp;DB$5,Fluxo!$D:$D,$D18,Fluxo!$E:$E,"&lt;&gt;"&amp;"PERMUTANTE"))</f>
        <v>0</v>
      </c>
      <c r="DC18" s="18">
        <f>IF(DC$5&gt;$G$4,0,SUMIFS(Fluxo!$O:$O,Fluxo!$U:$U,"&gt;"&amp;DB$5,Fluxo!$U:$U,"&lt;="&amp;DC$5,Fluxo!$D:$D,$D18,Fluxo!$E:$E,"&lt;&gt;"&amp;"PERMUTANTE"))</f>
        <v>0</v>
      </c>
      <c r="DD18" s="18">
        <f>IF(DD$5&gt;$G$4,0,SUMIFS(Fluxo!$O:$O,Fluxo!$U:$U,"&gt;"&amp;DC$5,Fluxo!$U:$U,"&lt;="&amp;DD$5,Fluxo!$D:$D,$D18,Fluxo!$E:$E,"&lt;&gt;"&amp;"PERMUTANTE"))</f>
        <v>0</v>
      </c>
      <c r="DE18" s="18">
        <f>IF(DE$5&gt;$G$4,0,SUMIFS(Fluxo!$O:$O,Fluxo!$U:$U,"&gt;"&amp;DD$5,Fluxo!$U:$U,"&lt;="&amp;DE$5,Fluxo!$D:$D,$D18,Fluxo!$E:$E,"&lt;&gt;"&amp;"PERMUTANTE"))</f>
        <v>0</v>
      </c>
      <c r="DF18" s="18">
        <f>IF(DF$5&gt;$G$4,0,SUMIFS(Fluxo!$O:$O,Fluxo!$U:$U,"&gt;"&amp;DE$5,Fluxo!$U:$U,"&lt;="&amp;DF$5,Fluxo!$D:$D,$D18,Fluxo!$E:$E,"&lt;&gt;"&amp;"PERMUTANTE"))</f>
        <v>0</v>
      </c>
      <c r="DG18" s="18">
        <f>IF(DG$5&gt;$G$4,0,SUMIFS(Fluxo!$O:$O,Fluxo!$U:$U,"&gt;"&amp;DF$5,Fluxo!$U:$U,"&lt;="&amp;DG$5,Fluxo!$D:$D,$D18,Fluxo!$E:$E,"&lt;&gt;"&amp;"PERMUTANTE"))</f>
        <v>0</v>
      </c>
      <c r="DH18" s="18">
        <f>IF(DH$5&gt;$G$4,0,SUMIFS(Fluxo!$O:$O,Fluxo!$U:$U,"&gt;"&amp;DG$5,Fluxo!$U:$U,"&lt;="&amp;DH$5,Fluxo!$D:$D,$D18,Fluxo!$E:$E,"&lt;&gt;"&amp;"PERMUTANTE"))</f>
        <v>0</v>
      </c>
      <c r="DI18" s="18">
        <f>IF(DI$5&gt;$G$4,0,SUMIFS(Fluxo!$O:$O,Fluxo!$U:$U,"&gt;"&amp;DH$5,Fluxo!$U:$U,"&lt;="&amp;DI$5,Fluxo!$D:$D,$D18,Fluxo!$E:$E,"&lt;&gt;"&amp;"PERMUTANTE"))</f>
        <v>0</v>
      </c>
      <c r="DJ18" s="18">
        <f>IF(DJ$5&gt;$G$4,0,SUMIFS(Fluxo!$O:$O,Fluxo!$U:$U,"&gt;"&amp;DI$5,Fluxo!$U:$U,"&lt;="&amp;DJ$5,Fluxo!$D:$D,$D18,Fluxo!$E:$E,"&lt;&gt;"&amp;"PERMUTANTE"))</f>
        <v>0</v>
      </c>
      <c r="DK18" s="18">
        <f>IF(DK$5&gt;$G$4,0,SUMIFS(Fluxo!$O:$O,Fluxo!$U:$U,"&gt;"&amp;DJ$5,Fluxo!$U:$U,"&lt;="&amp;DK$5,Fluxo!$D:$D,$D18,Fluxo!$E:$E,"&lt;&gt;"&amp;"PERMUTANTE"))</f>
        <v>0</v>
      </c>
      <c r="DL18" s="18">
        <f>IF(DL$5&gt;$G$4,0,SUMIFS(Fluxo!$O:$O,Fluxo!$U:$U,"&gt;"&amp;DK$5,Fluxo!$U:$U,"&lt;="&amp;DL$5,Fluxo!$D:$D,$D18,Fluxo!$E:$E,"&lt;&gt;"&amp;"PERMUTANTE"))</f>
        <v>0</v>
      </c>
      <c r="DM18" s="18">
        <f>IF(DM$5&gt;$G$4,0,SUMIFS(Fluxo!$O:$O,Fluxo!$U:$U,"&gt;"&amp;DL$5,Fluxo!$U:$U,"&lt;="&amp;DM$5,Fluxo!$D:$D,$D18,Fluxo!$E:$E,"&lt;&gt;"&amp;"PERMUTANTE"))</f>
        <v>0</v>
      </c>
      <c r="DN18" s="18">
        <f>IF(DN$5&gt;$G$4,0,SUMIFS(Fluxo!$O:$O,Fluxo!$U:$U,"&gt;"&amp;DM$5,Fluxo!$U:$U,"&lt;="&amp;DN$5,Fluxo!$D:$D,$D18,Fluxo!$E:$E,"&lt;&gt;"&amp;"PERMUTANTE"))</f>
        <v>0</v>
      </c>
      <c r="DO18" s="18">
        <f>IF(DO$5&gt;$G$4,0,SUMIFS(Fluxo!$O:$O,Fluxo!$U:$U,"&gt;"&amp;DN$5,Fluxo!$U:$U,"&lt;="&amp;DO$5,Fluxo!$D:$D,$D18,Fluxo!$E:$E,"&lt;&gt;"&amp;"PERMUTANTE"))</f>
        <v>0</v>
      </c>
      <c r="DP18" s="18">
        <f>IF(DP$5&gt;$G$4,0,SUMIFS(Fluxo!$O:$O,Fluxo!$U:$U,"&gt;"&amp;DO$5,Fluxo!$U:$U,"&lt;="&amp;DP$5,Fluxo!$D:$D,$D18,Fluxo!$E:$E,"&lt;&gt;"&amp;"PERMUTANTE"))</f>
        <v>0</v>
      </c>
      <c r="DQ18" s="18">
        <f>IF(DQ$5&gt;$G$4,0,SUMIFS(Fluxo!$O:$O,Fluxo!$U:$U,"&gt;"&amp;DP$5,Fluxo!$U:$U,"&lt;="&amp;DQ$5,Fluxo!$D:$D,$D18,Fluxo!$E:$E,"&lt;&gt;"&amp;"PERMUTANTE"))</f>
        <v>0</v>
      </c>
      <c r="DR18" s="18">
        <f>IF(DR$5&gt;$G$4,0,SUMIFS(Fluxo!$O:$O,Fluxo!$U:$U,"&gt;"&amp;DQ$5,Fluxo!$U:$U,"&lt;="&amp;DR$5,Fluxo!$D:$D,$D18,Fluxo!$E:$E,"&lt;&gt;"&amp;"PERMUTANTE"))</f>
        <v>0</v>
      </c>
      <c r="DS18" s="18">
        <f>IF(DS$5&gt;$G$4,0,SUMIFS(Fluxo!$O:$O,Fluxo!$U:$U,"&gt;"&amp;DR$5,Fluxo!$U:$U,"&lt;="&amp;DS$5,Fluxo!$D:$D,$D18,Fluxo!$E:$E,"&lt;&gt;"&amp;"PERMUTANTE"))</f>
        <v>0</v>
      </c>
      <c r="DT18" s="18">
        <f>IF(DT$5&gt;$G$4,0,SUMIFS(Fluxo!$O:$O,Fluxo!$U:$U,"&gt;"&amp;DS$5,Fluxo!$U:$U,"&lt;="&amp;DT$5,Fluxo!$D:$D,$D18,Fluxo!$E:$E,"&lt;&gt;"&amp;"PERMUTANTE"))</f>
        <v>0</v>
      </c>
      <c r="DU18" s="18">
        <f>IF(DU$5&gt;$G$4,0,SUMIFS(Fluxo!$O:$O,Fluxo!$U:$U,"&gt;"&amp;DT$5,Fluxo!$U:$U,"&lt;="&amp;DU$5,Fluxo!$D:$D,$D18,Fluxo!$E:$E,"&lt;&gt;"&amp;"PERMUTANTE"))</f>
        <v>0</v>
      </c>
      <c r="DV18" s="18">
        <f>IF(DV$5&gt;$G$4,0,SUMIFS(Fluxo!$O:$O,Fluxo!$U:$U,"&gt;"&amp;DU$5,Fluxo!$U:$U,"&lt;="&amp;DV$5,Fluxo!$D:$D,$D18,Fluxo!$E:$E,"&lt;&gt;"&amp;"PERMUTANTE"))</f>
        <v>0</v>
      </c>
      <c r="DW18" s="18">
        <f>IF(DW$5&gt;$G$4,0,SUMIFS(Fluxo!$O:$O,Fluxo!$U:$U,"&gt;"&amp;DV$5,Fluxo!$U:$U,"&lt;="&amp;DW$5,Fluxo!$D:$D,$D18,Fluxo!$E:$E,"&lt;&gt;"&amp;"PERMUTANTE"))</f>
        <v>0</v>
      </c>
      <c r="DX18" s="18">
        <f>IF(DX$5&gt;$G$4,0,SUMIFS(Fluxo!$O:$O,Fluxo!$U:$U,"&gt;"&amp;DW$5,Fluxo!$U:$U,"&lt;="&amp;DX$5,Fluxo!$D:$D,$D18,Fluxo!$E:$E,"&lt;&gt;"&amp;"PERMUTANTE"))</f>
        <v>0</v>
      </c>
      <c r="DY18" s="18">
        <f>IF(DY$5&gt;$G$4,0,SUMIFS(Fluxo!$O:$O,Fluxo!$U:$U,"&gt;"&amp;DX$5,Fluxo!$U:$U,"&lt;="&amp;DY$5,Fluxo!$D:$D,$D18,Fluxo!$E:$E,"&lt;&gt;"&amp;"PERMUTANTE"))</f>
        <v>0</v>
      </c>
      <c r="DZ18" s="18">
        <f>IF(DZ$5&gt;$G$4,0,SUMIFS(Fluxo!$O:$O,Fluxo!$U:$U,"&gt;"&amp;DY$5,Fluxo!$U:$U,"&lt;="&amp;DZ$5,Fluxo!$D:$D,$D18,Fluxo!$E:$E,"&lt;&gt;"&amp;"PERMUTANTE"))</f>
        <v>0</v>
      </c>
      <c r="EA18" s="18">
        <f>IF(EA$5&gt;$G$4,0,SUMIFS(Fluxo!$O:$O,Fluxo!$U:$U,"&gt;"&amp;DZ$5,Fluxo!$U:$U,"&lt;="&amp;EA$5,Fluxo!$D:$D,$D18,Fluxo!$E:$E,"&lt;&gt;"&amp;"PERMUTANTE"))</f>
        <v>0</v>
      </c>
      <c r="EB18" s="18">
        <f>IF(EB$5&gt;$G$4,0,SUMIFS(Fluxo!$O:$O,Fluxo!$U:$U,"&gt;"&amp;EA$5,Fluxo!$U:$U,"&lt;="&amp;EB$5,Fluxo!$D:$D,$D18,Fluxo!$E:$E,"&lt;&gt;"&amp;"PERMUTANTE"))</f>
        <v>0</v>
      </c>
      <c r="EC18" s="18">
        <f>IF(EC$5&gt;$G$4,0,SUMIFS(Fluxo!$O:$O,Fluxo!$U:$U,"&gt;"&amp;EB$5,Fluxo!$U:$U,"&lt;="&amp;EC$5,Fluxo!$D:$D,$D18,Fluxo!$E:$E,"&lt;&gt;"&amp;"PERMUTANTE"))</f>
        <v>0</v>
      </c>
      <c r="ED18" s="18">
        <f>IF(ED$5&gt;$G$4,0,SUMIFS(Fluxo!$O:$O,Fluxo!$U:$U,"&gt;"&amp;EC$5,Fluxo!$U:$U,"&lt;="&amp;ED$5,Fluxo!$D:$D,$D18,Fluxo!$E:$E,"&lt;&gt;"&amp;"PERMUTANTE"))</f>
        <v>0</v>
      </c>
      <c r="EE18" s="18">
        <f>IF(EE$5&gt;$G$4,0,SUMIFS(Fluxo!$O:$O,Fluxo!$U:$U,"&gt;"&amp;ED$5,Fluxo!$U:$U,"&lt;="&amp;EE$5,Fluxo!$D:$D,$D18,Fluxo!$E:$E,"&lt;&gt;"&amp;"PERMUTANTE"))</f>
        <v>0</v>
      </c>
      <c r="EF18" s="18">
        <f>IF(EF$5&gt;$G$4,0,SUMIFS(Fluxo!$O:$O,Fluxo!$U:$U,"&gt;"&amp;EE$5,Fluxo!$U:$U,"&lt;="&amp;EF$5,Fluxo!$D:$D,$D18,Fluxo!$E:$E,"&lt;&gt;"&amp;"PERMUTANTE"))</f>
        <v>0</v>
      </c>
      <c r="EG18" s="18">
        <f>IF(EG$5&gt;$G$4,0,SUMIFS(Fluxo!$O:$O,Fluxo!$U:$U,"&gt;"&amp;EF$5,Fluxo!$U:$U,"&lt;="&amp;EG$5,Fluxo!$D:$D,$D18,Fluxo!$E:$E,"&lt;&gt;"&amp;"PERMUTANTE"))</f>
        <v>0</v>
      </c>
      <c r="EH18" s="18">
        <f>IF(EH$5&gt;$G$4,0,SUMIFS(Fluxo!$O:$O,Fluxo!$U:$U,"&gt;"&amp;EG$5,Fluxo!$U:$U,"&lt;="&amp;EH$5,Fluxo!$D:$D,$D18,Fluxo!$E:$E,"&lt;&gt;"&amp;"PERMUTANTE"))</f>
        <v>0</v>
      </c>
      <c r="EI18" s="18">
        <f>IF(EI$5&gt;$G$4,0,SUMIFS(Fluxo!$O:$O,Fluxo!$U:$U,"&gt;"&amp;EH$5,Fluxo!$U:$U,"&lt;="&amp;EI$5,Fluxo!$D:$D,$D18,Fluxo!$E:$E,"&lt;&gt;"&amp;"PERMUTANTE"))</f>
        <v>0</v>
      </c>
      <c r="EJ18" s="18">
        <f>IF(EJ$5&gt;$G$4,0,SUMIFS(Fluxo!$O:$O,Fluxo!$U:$U,"&gt;"&amp;EI$5,Fluxo!$U:$U,"&lt;="&amp;EJ$5,Fluxo!$D:$D,$D18,Fluxo!$E:$E,"&lt;&gt;"&amp;"PERMUTANTE"))</f>
        <v>0</v>
      </c>
      <c r="EK18" s="18">
        <f>IF(EK$5&gt;$G$4,0,SUMIFS(Fluxo!$O:$O,Fluxo!$U:$U,"&gt;"&amp;EJ$5,Fluxo!$U:$U,"&lt;="&amp;EK$5,Fluxo!$D:$D,$D18,Fluxo!$E:$E,"&lt;&gt;"&amp;"PERMUTANTE"))</f>
        <v>0</v>
      </c>
      <c r="EL18" s="18">
        <f>IF(EL$5&gt;$G$4,0,SUMIFS(Fluxo!$O:$O,Fluxo!$U:$U,"&gt;"&amp;EK$5,Fluxo!$U:$U,"&lt;="&amp;EL$5,Fluxo!$D:$D,$D18,Fluxo!$E:$E,"&lt;&gt;"&amp;"PERMUTANTE"))</f>
        <v>0</v>
      </c>
      <c r="EM18" s="18">
        <f>IF(EM$5&gt;$G$4,0,SUMIFS(Fluxo!$O:$O,Fluxo!$U:$U,"&gt;"&amp;EL$5,Fluxo!$U:$U,"&lt;="&amp;EM$5,Fluxo!$D:$D,$D18,Fluxo!$E:$E,"&lt;&gt;"&amp;"PERMUTANTE"))</f>
        <v>0</v>
      </c>
      <c r="EN18" s="18">
        <f>IF(EN$5&gt;$G$4,0,SUMIFS(Fluxo!$O:$O,Fluxo!$U:$U,"&gt;"&amp;EM$5,Fluxo!$U:$U,"&lt;="&amp;EN$5,Fluxo!$D:$D,$D18,Fluxo!$E:$E,"&lt;&gt;"&amp;"PERMUTANTE"))</f>
        <v>0</v>
      </c>
      <c r="EO18" s="18">
        <f>IF(EO$5&gt;$G$4,0,SUMIFS(Fluxo!$O:$O,Fluxo!$U:$U,"&gt;"&amp;EN$5,Fluxo!$U:$U,"&lt;="&amp;EO$5,Fluxo!$D:$D,$D18,Fluxo!$E:$E,"&lt;&gt;"&amp;"PERMUTANTE"))</f>
        <v>0</v>
      </c>
      <c r="EP18" s="18">
        <f>IF(EP$5&gt;$G$4,0,SUMIFS(Fluxo!$O:$O,Fluxo!$U:$U,"&gt;"&amp;EO$5,Fluxo!$U:$U,"&lt;="&amp;EP$5,Fluxo!$D:$D,$D18,Fluxo!$E:$E,"&lt;&gt;"&amp;"PERMUTANTE"))</f>
        <v>0</v>
      </c>
      <c r="EQ18" s="18">
        <f>IF(EQ$5&gt;$G$4,0,SUMIFS(Fluxo!$O:$O,Fluxo!$U:$U,"&gt;"&amp;EP$5,Fluxo!$U:$U,"&lt;="&amp;EQ$5,Fluxo!$D:$D,$D18,Fluxo!$E:$E,"&lt;&gt;"&amp;"PERMUTANTE"))</f>
        <v>0</v>
      </c>
      <c r="ER18" s="18">
        <f>IF(ER$5&gt;$G$4,0,SUMIFS(Fluxo!$O:$O,Fluxo!$U:$U,"&gt;"&amp;EQ$5,Fluxo!$U:$U,"&lt;="&amp;ER$5,Fluxo!$D:$D,$D18,Fluxo!$E:$E,"&lt;&gt;"&amp;"PERMUTANTE"))</f>
        <v>0</v>
      </c>
      <c r="ES18" s="18">
        <f>IF(ES$5&gt;$G$4,0,SUMIFS(Fluxo!$O:$O,Fluxo!$U:$U,"&gt;"&amp;ER$5,Fluxo!$U:$U,"&lt;="&amp;ES$5,Fluxo!$D:$D,$D18,Fluxo!$E:$E,"&lt;&gt;"&amp;"PERMUTANTE"))</f>
        <v>0</v>
      </c>
      <c r="ET18" s="18">
        <f>IF(ET$5&gt;$G$4,0,SUMIFS(Fluxo!$O:$O,Fluxo!$U:$U,"&gt;"&amp;ES$5,Fluxo!$U:$U,"&lt;="&amp;ET$5,Fluxo!$D:$D,$D18,Fluxo!$E:$E,"&lt;&gt;"&amp;"PERMUTANTE"))</f>
        <v>0</v>
      </c>
      <c r="EU18" s="18">
        <f>IF(EU$5&gt;$G$4,0,SUMIFS(Fluxo!$O:$O,Fluxo!$U:$U,"&gt;"&amp;ET$5,Fluxo!$U:$U,"&lt;="&amp;EU$5,Fluxo!$D:$D,$D18,Fluxo!$E:$E,"&lt;&gt;"&amp;"PERMUTANTE"))</f>
        <v>0</v>
      </c>
      <c r="EV18" s="18">
        <f>IF(EV$5&gt;$G$4,0,SUMIFS(Fluxo!$O:$O,Fluxo!$U:$U,"&gt;"&amp;EU$5,Fluxo!$U:$U,"&lt;="&amp;EV$5,Fluxo!$D:$D,$D18,Fluxo!$E:$E,"&lt;&gt;"&amp;"PERMUTANTE"))</f>
        <v>0</v>
      </c>
      <c r="EW18" s="18">
        <f>IF(EW$5&gt;$G$4,0,SUMIFS(Fluxo!$O:$O,Fluxo!$U:$U,"&gt;"&amp;EV$5,Fluxo!$U:$U,"&lt;="&amp;EW$5,Fluxo!$D:$D,$D18,Fluxo!$E:$E,"&lt;&gt;"&amp;"PERMUTANTE"))</f>
        <v>0</v>
      </c>
      <c r="EX18" s="18">
        <f>IF(EX$5&gt;$G$4,0,SUMIFS(Fluxo!$O:$O,Fluxo!$U:$U,"&gt;"&amp;EW$5,Fluxo!$U:$U,"&lt;="&amp;EX$5,Fluxo!$D:$D,$D18,Fluxo!$E:$E,"&lt;&gt;"&amp;"PERMUTANTE"))</f>
        <v>0</v>
      </c>
      <c r="EY18" s="18">
        <f>IF(EY$5&gt;$G$4,0,SUMIFS(Fluxo!$O:$O,Fluxo!$U:$U,"&gt;"&amp;EX$5,Fluxo!$U:$U,"&lt;="&amp;EY$5,Fluxo!$D:$D,$D18,Fluxo!$E:$E,"&lt;&gt;"&amp;"PERMUTANTE"))</f>
        <v>0</v>
      </c>
      <c r="EZ18" s="18">
        <f>IF(EZ$5&gt;$G$4,0,SUMIFS(Fluxo!$O:$O,Fluxo!$U:$U,"&gt;"&amp;EY$5,Fluxo!$U:$U,"&lt;="&amp;EZ$5,Fluxo!$D:$D,$D18,Fluxo!$E:$E,"&lt;&gt;"&amp;"PERMUTANTE"))</f>
        <v>0</v>
      </c>
      <c r="FA18" s="18">
        <f>IF(FA$5&gt;$G$4,0,SUMIFS(Fluxo!$O:$O,Fluxo!$U:$U,"&gt;"&amp;EZ$5,Fluxo!$U:$U,"&lt;="&amp;FA$5,Fluxo!$D:$D,$D18,Fluxo!$E:$E,"&lt;&gt;"&amp;"PERMUTANTE"))</f>
        <v>0</v>
      </c>
      <c r="FB18" s="18">
        <f>IF(FB$5&gt;$G$4,0,SUMIFS(Fluxo!$O:$O,Fluxo!$U:$U,"&gt;"&amp;FA$5,Fluxo!$U:$U,"&lt;="&amp;FB$5,Fluxo!$D:$D,$D18,Fluxo!$E:$E,"&lt;&gt;"&amp;"PERMUTANTE"))</f>
        <v>0</v>
      </c>
      <c r="FC18" s="18">
        <f>IF(FC$5&gt;$G$4,0,SUMIFS(Fluxo!$O:$O,Fluxo!$U:$U,"&gt;"&amp;FB$5,Fluxo!$U:$U,"&lt;="&amp;FC$5,Fluxo!$D:$D,$D18,Fluxo!$E:$E,"&lt;&gt;"&amp;"PERMUTANTE"))</f>
        <v>0</v>
      </c>
      <c r="FD18" s="18">
        <f>IF(FD$5&gt;$G$4,0,SUMIFS(Fluxo!$O:$O,Fluxo!$U:$U,"&gt;"&amp;FC$5,Fluxo!$U:$U,"&lt;="&amp;FD$5,Fluxo!$D:$D,$D18,Fluxo!$E:$E,"&lt;&gt;"&amp;"PERMUTANTE"))</f>
        <v>0</v>
      </c>
      <c r="FE18" s="18">
        <f>IF(FE$5&gt;$G$4,0,SUMIFS(Fluxo!$O:$O,Fluxo!$U:$U,"&gt;"&amp;FD$5,Fluxo!$U:$U,"&lt;="&amp;FE$5,Fluxo!$D:$D,$D18,Fluxo!$E:$E,"&lt;&gt;"&amp;"PERMUTANTE"))</f>
        <v>0</v>
      </c>
      <c r="FF18" s="18">
        <f>IF(FF$5&gt;$G$4,0,SUMIFS(Fluxo!$O:$O,Fluxo!$U:$U,"&gt;"&amp;FE$5,Fluxo!$U:$U,"&lt;="&amp;FF$5,Fluxo!$D:$D,$D18,Fluxo!$E:$E,"&lt;&gt;"&amp;"PERMUTANTE"))</f>
        <v>0</v>
      </c>
      <c r="FG18" s="18">
        <f>IF(FG$5&gt;$G$4,0,SUMIFS(Fluxo!$O:$O,Fluxo!$U:$U,"&gt;"&amp;FF$5,Fluxo!$U:$U,"&lt;="&amp;FG$5,Fluxo!$D:$D,$D18,Fluxo!$E:$E,"&lt;&gt;"&amp;"PERMUTANTE"))</f>
        <v>0</v>
      </c>
      <c r="FH18" s="18">
        <f>IF(FH$5&gt;$G$4,0,SUMIFS(Fluxo!$O:$O,Fluxo!$U:$U,"&gt;"&amp;FG$5,Fluxo!$U:$U,"&lt;="&amp;FH$5,Fluxo!$D:$D,$D18,Fluxo!$E:$E,"&lt;&gt;"&amp;"PERMUTANTE"))</f>
        <v>0</v>
      </c>
      <c r="FI18" s="18">
        <f>IF(FI$5&gt;$G$4,0,SUMIFS(Fluxo!$O:$O,Fluxo!$U:$U,"&gt;"&amp;FH$5,Fluxo!$U:$U,"&lt;="&amp;FI$5,Fluxo!$D:$D,$D18,Fluxo!$E:$E,"&lt;&gt;"&amp;"PERMUTANTE"))</f>
        <v>0</v>
      </c>
      <c r="FJ18" s="18">
        <f>IF(FJ$5&gt;$G$4,0,SUMIFS(Fluxo!$O:$O,Fluxo!$U:$U,"&gt;"&amp;FI$5,Fluxo!$U:$U,"&lt;="&amp;FJ$5,Fluxo!$D:$D,$D18,Fluxo!$E:$E,"&lt;&gt;"&amp;"PERMUTANTE"))</f>
        <v>0</v>
      </c>
      <c r="FK18" s="18">
        <f>IF(FK$5&gt;$G$4,0,SUMIFS(Fluxo!$O:$O,Fluxo!$U:$U,"&gt;"&amp;FJ$5,Fluxo!$U:$U,"&lt;="&amp;FK$5,Fluxo!$D:$D,$D18,Fluxo!$E:$E,"&lt;&gt;"&amp;"PERMUTANTE"))</f>
        <v>0</v>
      </c>
      <c r="FL18" s="18">
        <f>IF(FL$5&gt;$G$4,0,SUMIFS(Fluxo!$O:$O,Fluxo!$U:$U,"&gt;"&amp;FK$5,Fluxo!$U:$U,"&lt;="&amp;FL$5,Fluxo!$D:$D,$D18,Fluxo!$E:$E,"&lt;&gt;"&amp;"PERMUTANTE"))</f>
        <v>0</v>
      </c>
      <c r="FM18" s="18">
        <f>IF(FM$5&gt;$G$4,0,SUMIFS(Fluxo!$O:$O,Fluxo!$U:$U,"&gt;"&amp;FL$5,Fluxo!$U:$U,"&lt;="&amp;FM$5,Fluxo!$D:$D,$D18,Fluxo!$E:$E,"&lt;&gt;"&amp;"PERMUTANTE"))</f>
        <v>0</v>
      </c>
      <c r="FN18" s="18">
        <f>IF(FN$5&gt;$G$4,0,SUMIFS(Fluxo!$O:$O,Fluxo!$U:$U,"&gt;"&amp;FM$5,Fluxo!$U:$U,"&lt;="&amp;FN$5,Fluxo!$D:$D,$D18,Fluxo!$E:$E,"&lt;&gt;"&amp;"PERMUTANTE"))</f>
        <v>0</v>
      </c>
      <c r="FO18" s="18">
        <f>IF(FO$5&gt;$G$4,0,SUMIFS(Fluxo!$O:$O,Fluxo!$U:$U,"&gt;"&amp;FN$5,Fluxo!$U:$U,"&lt;="&amp;FO$5,Fluxo!$D:$D,$D18,Fluxo!$E:$E,"&lt;&gt;"&amp;"PERMUTANTE"))</f>
        <v>0</v>
      </c>
      <c r="FP18" s="18">
        <f>IF(FP$5&gt;$G$4,0,SUMIFS(Fluxo!$O:$O,Fluxo!$U:$U,"&gt;"&amp;FO$5,Fluxo!$U:$U,"&lt;="&amp;FP$5,Fluxo!$D:$D,$D18,Fluxo!$E:$E,"&lt;&gt;"&amp;"PERMUTANTE"))</f>
        <v>0</v>
      </c>
      <c r="FQ18" s="18">
        <f>IF(FQ$5&gt;$G$4,0,SUMIFS(Fluxo!$O:$O,Fluxo!$U:$U,"&gt;"&amp;FP$5,Fluxo!$U:$U,"&lt;="&amp;FQ$5,Fluxo!$D:$D,$D18,Fluxo!$E:$E,"&lt;&gt;"&amp;"PERMUTANTE"))</f>
        <v>0</v>
      </c>
      <c r="FR18" s="18">
        <f>IF(FR$5&gt;$G$4,0,SUMIFS(Fluxo!$O:$O,Fluxo!$U:$U,"&gt;"&amp;FQ$5,Fluxo!$U:$U,"&lt;="&amp;FR$5,Fluxo!$D:$D,$D18,Fluxo!$E:$E,"&lt;&gt;"&amp;"PERMUTANTE"))</f>
        <v>0</v>
      </c>
      <c r="FS18" s="18">
        <f>IF(FS$5&gt;$G$4,0,SUMIFS(Fluxo!$O:$O,Fluxo!$U:$U,"&gt;"&amp;FR$5,Fluxo!$U:$U,"&lt;="&amp;FS$5,Fluxo!$D:$D,$D18,Fluxo!$E:$E,"&lt;&gt;"&amp;"PERMUTANTE"))</f>
        <v>0</v>
      </c>
      <c r="FT18" s="18">
        <f>IF(FT$5&gt;$G$4,0,SUMIFS(Fluxo!$O:$O,Fluxo!$U:$U,"&gt;"&amp;FS$5,Fluxo!$U:$U,"&lt;="&amp;FT$5,Fluxo!$D:$D,$D18,Fluxo!$E:$E,"&lt;&gt;"&amp;"PERMUTANTE"))</f>
        <v>0</v>
      </c>
      <c r="FU18" s="18">
        <f>IF(FU$5&gt;$G$4,0,SUMIFS(Fluxo!$O:$O,Fluxo!$U:$U,"&gt;"&amp;FT$5,Fluxo!$U:$U,"&lt;="&amp;FU$5,Fluxo!$D:$D,$D18,Fluxo!$E:$E,"&lt;&gt;"&amp;"PERMUTANTE"))</f>
        <v>0</v>
      </c>
      <c r="FV18" s="18">
        <f>IF(FV$5&gt;$G$4,0,SUMIFS(Fluxo!$O:$O,Fluxo!$U:$U,"&gt;"&amp;FU$5,Fluxo!$U:$U,"&lt;="&amp;FV$5,Fluxo!$D:$D,$D18,Fluxo!$E:$E,"&lt;&gt;"&amp;"PERMUTANTE"))</f>
        <v>0</v>
      </c>
      <c r="FW18" s="18">
        <f>IF(FW$5&gt;$G$4,0,SUMIFS(Fluxo!$O:$O,Fluxo!$U:$U,"&gt;"&amp;FV$5,Fluxo!$U:$U,"&lt;="&amp;FW$5,Fluxo!$D:$D,$D18,Fluxo!$E:$E,"&lt;&gt;"&amp;"PERMUTANTE"))</f>
        <v>0</v>
      </c>
      <c r="FX18" s="18">
        <f>IF(FX$5&gt;$G$4,0,SUMIFS(Fluxo!$O:$O,Fluxo!$U:$U,"&gt;"&amp;FW$5,Fluxo!$U:$U,"&lt;="&amp;FX$5,Fluxo!$D:$D,$D18,Fluxo!$E:$E,"&lt;&gt;"&amp;"PERMUTANTE"))</f>
        <v>0</v>
      </c>
      <c r="FY18" s="18">
        <f>IF(FY$5&gt;$G$4,0,SUMIFS(Fluxo!$O:$O,Fluxo!$U:$U,"&gt;"&amp;FX$5,Fluxo!$U:$U,"&lt;="&amp;FY$5,Fluxo!$D:$D,$D18,Fluxo!$E:$E,"&lt;&gt;"&amp;"PERMUTANTE"))</f>
        <v>0</v>
      </c>
      <c r="FZ18" s="18">
        <f>IF(FZ$5&gt;$G$4,0,SUMIFS(Fluxo!$O:$O,Fluxo!$U:$U,"&gt;"&amp;FY$5,Fluxo!$U:$U,"&lt;="&amp;FZ$5,Fluxo!$D:$D,$D18,Fluxo!$E:$E,"&lt;&gt;"&amp;"PERMUTANTE"))</f>
        <v>0</v>
      </c>
      <c r="GA18" s="18">
        <f>IF(GA$5&gt;$G$4,0,SUMIFS(Fluxo!$O:$O,Fluxo!$U:$U,"&gt;"&amp;FZ$5,Fluxo!$U:$U,"&lt;="&amp;GA$5,Fluxo!$D:$D,$D18,Fluxo!$E:$E,"&lt;&gt;"&amp;"PERMUTANTE"))</f>
        <v>0</v>
      </c>
      <c r="GB18" s="18">
        <f>IF(GB$5&gt;$G$4,0,SUMIFS(Fluxo!$O:$O,Fluxo!$U:$U,"&gt;"&amp;GA$5,Fluxo!$U:$U,"&lt;="&amp;GB$5,Fluxo!$D:$D,$D18,Fluxo!$E:$E,"&lt;&gt;"&amp;"PERMUTANTE"))</f>
        <v>0</v>
      </c>
      <c r="GC18" s="18">
        <f>IF(GC$5&gt;$G$4,0,SUMIFS(Fluxo!$O:$O,Fluxo!$U:$U,"&gt;"&amp;GB$5,Fluxo!$U:$U,"&lt;="&amp;GC$5,Fluxo!$D:$D,$D18,Fluxo!$E:$E,"&lt;&gt;"&amp;"PERMUTANTE"))</f>
        <v>0</v>
      </c>
      <c r="GD18" s="18">
        <f>IF(GD$5&gt;$G$4,0,SUMIFS(Fluxo!$O:$O,Fluxo!$U:$U,"&gt;"&amp;GC$5,Fluxo!$U:$U,"&lt;="&amp;GD$5,Fluxo!$D:$D,$D18,Fluxo!$E:$E,"&lt;&gt;"&amp;"PERMUTANTE"))</f>
        <v>0</v>
      </c>
      <c r="GE18" s="18">
        <f>IF(GE$5&gt;$G$4,0,SUMIFS(Fluxo!$O:$O,Fluxo!$U:$U,"&gt;"&amp;GD$5,Fluxo!$U:$U,"&lt;="&amp;GE$5,Fluxo!$D:$D,$D18,Fluxo!$E:$E,"&lt;&gt;"&amp;"PERMUTANTE"))</f>
        <v>0</v>
      </c>
      <c r="GF18" s="18">
        <f>IF(GF$5&gt;$G$4,0,SUMIFS(Fluxo!$O:$O,Fluxo!$U:$U,"&gt;"&amp;GE$5,Fluxo!$U:$U,"&lt;="&amp;GF$5,Fluxo!$D:$D,$D18,Fluxo!$E:$E,"&lt;&gt;"&amp;"PERMUTANTE"))</f>
        <v>0</v>
      </c>
      <c r="GG18" s="18">
        <f>IF(GG$5&gt;$G$4,0,SUMIFS(Fluxo!$O:$O,Fluxo!$U:$U,"&gt;"&amp;GF$5,Fluxo!$U:$U,"&lt;="&amp;GG$5,Fluxo!$D:$D,$D18,Fluxo!$E:$E,"&lt;&gt;"&amp;"PERMUTANTE"))</f>
        <v>0</v>
      </c>
      <c r="GH18" s="18">
        <f>IF(GH$5&gt;$G$4,0,SUMIFS(Fluxo!$O:$O,Fluxo!$U:$U,"&gt;"&amp;GG$5,Fluxo!$U:$U,"&lt;="&amp;GH$5,Fluxo!$D:$D,$D18,Fluxo!$E:$E,"&lt;&gt;"&amp;"PERMUTANTE"))</f>
        <v>0</v>
      </c>
      <c r="GI18" s="18">
        <f>IF(GI$5&gt;$G$4,0,SUMIFS(Fluxo!$O:$O,Fluxo!$U:$U,"&gt;"&amp;GH$5,Fluxo!$U:$U,"&lt;="&amp;GI$5,Fluxo!$D:$D,$D18,Fluxo!$E:$E,"&lt;&gt;"&amp;"PERMUTANTE"))</f>
        <v>0</v>
      </c>
      <c r="GJ18" s="18">
        <f>IF(GJ$5&gt;$G$4,0,SUMIFS(Fluxo!$O:$O,Fluxo!$U:$U,"&gt;"&amp;GI$5,Fluxo!$U:$U,"&lt;="&amp;GJ$5,Fluxo!$D:$D,$D18,Fluxo!$E:$E,"&lt;&gt;"&amp;"PERMUTANTE"))</f>
        <v>0</v>
      </c>
      <c r="GK18" s="18">
        <f>IF(GK$5&gt;$G$4,0,SUMIFS(Fluxo!$O:$O,Fluxo!$U:$U,"&gt;"&amp;GJ$5,Fluxo!$U:$U,"&lt;="&amp;GK$5,Fluxo!$D:$D,$D18,Fluxo!$E:$E,"&lt;&gt;"&amp;"PERMUTANTE"))</f>
        <v>0</v>
      </c>
      <c r="GL18" s="18">
        <f>IF(GL$5&gt;$G$4,0,SUMIFS(Fluxo!$O:$O,Fluxo!$U:$U,"&gt;"&amp;GK$5,Fluxo!$U:$U,"&lt;="&amp;GL$5,Fluxo!$D:$D,$D18,Fluxo!$E:$E,"&lt;&gt;"&amp;"PERMUTANTE"))</f>
        <v>0</v>
      </c>
      <c r="GM18" s="18">
        <f>IF(GM$5&gt;$G$4,0,SUMIFS(Fluxo!$O:$O,Fluxo!$U:$U,"&gt;"&amp;GL$5,Fluxo!$U:$U,"&lt;="&amp;GM$5,Fluxo!$D:$D,$D18,Fluxo!$E:$E,"&lt;&gt;"&amp;"PERMUTANTE"))</f>
        <v>0</v>
      </c>
      <c r="GN18" s="18">
        <f>IF(GN$5&gt;$G$4,0,SUMIFS(Fluxo!$O:$O,Fluxo!$U:$U,"&gt;"&amp;GM$5,Fluxo!$U:$U,"&lt;="&amp;GN$5,Fluxo!$D:$D,$D18,Fluxo!$E:$E,"&lt;&gt;"&amp;"PERMUTANTE"))</f>
        <v>0</v>
      </c>
      <c r="GO18" s="18">
        <f>IF(GO$5&gt;$G$4,0,SUMIFS(Fluxo!$O:$O,Fluxo!$U:$U,"&gt;"&amp;GN$5,Fluxo!$U:$U,"&lt;="&amp;GO$5,Fluxo!$D:$D,$D18,Fluxo!$E:$E,"&lt;&gt;"&amp;"PERMUTANTE"))</f>
        <v>0</v>
      </c>
      <c r="GP18" s="18">
        <f>IF(GP$5&gt;$G$4,0,SUMIFS(Fluxo!$O:$O,Fluxo!$U:$U,"&gt;"&amp;GO$5,Fluxo!$U:$U,"&lt;="&amp;GP$5,Fluxo!$D:$D,$D18,Fluxo!$E:$E,"&lt;&gt;"&amp;"PERMUTANTE"))</f>
        <v>0</v>
      </c>
      <c r="GQ18" s="18">
        <f>IF(GQ$5&gt;$G$4,0,SUMIFS(Fluxo!$O:$O,Fluxo!$U:$U,"&gt;"&amp;GP$5,Fluxo!$U:$U,"&lt;="&amp;GQ$5,Fluxo!$D:$D,$D18,Fluxo!$E:$E,"&lt;&gt;"&amp;"PERMUTANTE"))</f>
        <v>0</v>
      </c>
      <c r="GR18" s="18">
        <f>IF(GR$5&gt;$G$4,0,SUMIFS(Fluxo!$O:$O,Fluxo!$U:$U,"&gt;"&amp;GQ$5,Fluxo!$U:$U,"&lt;="&amp;GR$5,Fluxo!$D:$D,$D18,Fluxo!$E:$E,"&lt;&gt;"&amp;"PERMUTANTE"))</f>
        <v>0</v>
      </c>
      <c r="GS18" s="18">
        <f>IF(GS$5&gt;$G$4,0,SUMIFS(Fluxo!$O:$O,Fluxo!$U:$U,"&gt;"&amp;GR$5,Fluxo!$U:$U,"&lt;="&amp;GS$5,Fluxo!$D:$D,$D18,Fluxo!$E:$E,"&lt;&gt;"&amp;"PERMUTANTE"))</f>
        <v>0</v>
      </c>
      <c r="GT18" s="18">
        <f>IF(GT$5&gt;$G$4,0,SUMIFS(Fluxo!$O:$O,Fluxo!$U:$U,"&gt;"&amp;GS$5,Fluxo!$U:$U,"&lt;="&amp;GT$5,Fluxo!$D:$D,$D18,Fluxo!$E:$E,"&lt;&gt;"&amp;"PERMUTANTE"))</f>
        <v>0</v>
      </c>
      <c r="GU18" s="18">
        <f>IF(GU$5&gt;$G$4,0,SUMIFS(Fluxo!$O:$O,Fluxo!$U:$U,"&gt;"&amp;GT$5,Fluxo!$U:$U,"&lt;="&amp;GU$5,Fluxo!$D:$D,$D18,Fluxo!$E:$E,"&lt;&gt;"&amp;"PERMUTANTE"))</f>
        <v>0</v>
      </c>
      <c r="GV18" s="18">
        <f>IF(GV$5&gt;$G$4,0,SUMIFS(Fluxo!$O:$O,Fluxo!$U:$U,"&gt;"&amp;GU$5,Fluxo!$U:$U,"&lt;="&amp;GV$5,Fluxo!$D:$D,$D18,Fluxo!$E:$E,"&lt;&gt;"&amp;"PERMUTANTE"))</f>
        <v>0</v>
      </c>
      <c r="GW18" s="18">
        <f>IF(GW$5&gt;$G$4,0,SUMIFS(Fluxo!$O:$O,Fluxo!$U:$U,"&gt;"&amp;GV$5,Fluxo!$U:$U,"&lt;="&amp;GW$5,Fluxo!$D:$D,$D18,Fluxo!$E:$E,"&lt;&gt;"&amp;"PERMUTANTE"))</f>
        <v>0</v>
      </c>
      <c r="GX18" s="18">
        <f>IF(GX$5&gt;$G$4,0,SUMIFS(Fluxo!$O:$O,Fluxo!$U:$U,"&gt;"&amp;GW$5,Fluxo!$U:$U,"&lt;="&amp;GX$5,Fluxo!$D:$D,$D18,Fluxo!$E:$E,"&lt;&gt;"&amp;"PERMUTANTE"))</f>
        <v>0</v>
      </c>
      <c r="GY18" s="18">
        <f>IF(GY$5&gt;$G$4,0,SUMIFS(Fluxo!$O:$O,Fluxo!$U:$U,"&gt;"&amp;GX$5,Fluxo!$U:$U,"&lt;="&amp;GY$5,Fluxo!$D:$D,$D18,Fluxo!$E:$E,"&lt;&gt;"&amp;"PERMUTANTE"))</f>
        <v>0</v>
      </c>
      <c r="GZ18" s="18">
        <f>IF(GZ$5&gt;$G$4,0,SUMIFS(Fluxo!$O:$O,Fluxo!$U:$U,"&gt;"&amp;GY$5,Fluxo!$U:$U,"&lt;="&amp;GZ$5,Fluxo!$D:$D,$D18,Fluxo!$E:$E,"&lt;&gt;"&amp;"PERMUTANTE"))</f>
        <v>0</v>
      </c>
      <c r="HA18" s="18">
        <f>IF(HA$5&gt;$G$4,0,SUMIFS(Fluxo!$O:$O,Fluxo!$U:$U,"&gt;"&amp;GZ$5,Fluxo!$U:$U,"&lt;="&amp;HA$5,Fluxo!$D:$D,$D18,Fluxo!$E:$E,"&lt;&gt;"&amp;"PERMUTANTE"))</f>
        <v>0</v>
      </c>
      <c r="HB18" s="18">
        <f>IF(HB$5&gt;$G$4,0,SUMIFS(Fluxo!$O:$O,Fluxo!$U:$U,"&gt;"&amp;HA$5,Fluxo!$U:$U,"&lt;="&amp;HB$5,Fluxo!$D:$D,$D18,Fluxo!$E:$E,"&lt;&gt;"&amp;"PERMUTANTE"))</f>
        <v>0</v>
      </c>
      <c r="HC18" s="18">
        <f>IF(HC$5&gt;$G$4,0,SUMIFS(Fluxo!$O:$O,Fluxo!$U:$U,"&gt;"&amp;HB$5,Fluxo!$U:$U,"&lt;="&amp;HC$5,Fluxo!$D:$D,$D18,Fluxo!$E:$E,"&lt;&gt;"&amp;"PERMUTANTE"))</f>
        <v>0</v>
      </c>
      <c r="HD18" s="18">
        <f>IF(HD$5&gt;$G$4,0,SUMIFS(Fluxo!$O:$O,Fluxo!$U:$U,"&gt;"&amp;HC$5,Fluxo!$U:$U,"&lt;="&amp;HD$5,Fluxo!$D:$D,$D18,Fluxo!$E:$E,"&lt;&gt;"&amp;"PERMUTANTE"))</f>
        <v>0</v>
      </c>
      <c r="HE18" s="18">
        <f>IF(HE$5&gt;$G$4,0,SUMIFS(Fluxo!$O:$O,Fluxo!$U:$U,"&gt;"&amp;HD$5,Fluxo!$U:$U,"&lt;="&amp;HE$5,Fluxo!$D:$D,$D18,Fluxo!$E:$E,"&lt;&gt;"&amp;"PERMUTANTE"))</f>
        <v>0</v>
      </c>
      <c r="HF18" s="18">
        <f>IF(HF$5&gt;$G$4,0,SUMIFS(Fluxo!$O:$O,Fluxo!$U:$U,"&gt;"&amp;HE$5,Fluxo!$U:$U,"&lt;="&amp;HF$5,Fluxo!$D:$D,$D18,Fluxo!$E:$E,"&lt;&gt;"&amp;"PERMUTANTE"))</f>
        <v>0</v>
      </c>
    </row>
    <row r="19" spans="1:214" s="16" customFormat="1">
      <c r="A19" s="20">
        <f t="shared" si="8"/>
        <v>9</v>
      </c>
      <c r="B19" s="140" t="str">
        <f>'Check Carteira'!C11</f>
        <v>E.1016.99.01.0054</v>
      </c>
      <c r="C19" s="19">
        <v>1</v>
      </c>
      <c r="D19" s="129" t="str">
        <f>'Check Carteira'!F11</f>
        <v>A-0054</v>
      </c>
      <c r="E19" s="21">
        <f>IFERROR(INDEX(Contratos!L:L,MATCH(D19,Contratos!R:R,0)),"")</f>
        <v>45240</v>
      </c>
      <c r="F19" s="139">
        <f>IFERROR(INDEX(Contratos!G:G,MATCH(D19,Contratos!R:R,0)),"")</f>
        <v>1046089.75</v>
      </c>
      <c r="G19" s="83" t="str">
        <f ca="1">IFERROR(XNPV(#REF!,OFFSET(J19,0,MATCH(EOMONTH(E19,0),$J$5:$HF$5,0)-1,1,COUNT($J$5:$HF$5)-MATCH(EOMONTH(E19,0),$J$5:$HF$5,0)+1),OFFSET($J$5,0,MATCH(EOMONTH(E19,0),$J$5:$HF$5,0)-1,1,COUNT($J$5:$HF$5)-MATCH(EOMONTH(E19,0),$J$5:$HF$5,0)+1)),"")</f>
        <v/>
      </c>
      <c r="H19" s="83">
        <f t="shared" si="9"/>
        <v>90853.35</v>
      </c>
      <c r="I19" s="18"/>
      <c r="J19" s="18">
        <f>IF(J$5&gt;$G$4,0,SUMIFS(Fluxo!$O:$O,Fluxo!$U:$U,"&gt;"&amp;I$5,Fluxo!$U:$U,"&lt;="&amp;J$5,Fluxo!$D:$D,$D19))</f>
        <v>0</v>
      </c>
      <c r="K19" s="18">
        <f>IF(K$5&gt;$G$4,0,SUMIFS(Fluxo!$O:$O,Fluxo!$U:$U,"&gt;"&amp;J$5,Fluxo!$U:$U,"&lt;="&amp;K$5,Fluxo!$D:$D,$D19))</f>
        <v>0</v>
      </c>
      <c r="L19" s="18">
        <f>IF(L$5&gt;$G$4,0,SUMIFS(Fluxo!$O:$O,Fluxo!$U:$U,"&gt;"&amp;K$5,Fluxo!$U:$U,"&lt;="&amp;L$5,Fluxo!$D:$D,$D19))</f>
        <v>0</v>
      </c>
      <c r="M19" s="18">
        <f>IF(M$5&gt;$G$4,0,SUMIFS(Fluxo!$O:$O,Fluxo!$U:$U,"&gt;"&amp;L$5,Fluxo!$U:$U,"&lt;="&amp;M$5,Fluxo!$D:$D,$D19))</f>
        <v>0</v>
      </c>
      <c r="N19" s="18">
        <f>IF(N$5&gt;$G$4,0,SUMIFS(Fluxo!$O:$O,Fluxo!$U:$U,"&gt;"&amp;M$5,Fluxo!$U:$U,"&lt;="&amp;N$5,Fluxo!$D:$D,$D19))</f>
        <v>0</v>
      </c>
      <c r="O19" s="18">
        <f>IF(O$5&gt;$G$4,0,SUMIFS(Fluxo!$O:$O,Fluxo!$U:$U,"&gt;"&amp;N$5,Fluxo!$U:$U,"&lt;="&amp;O$5,Fluxo!$D:$D,$D19))</f>
        <v>0</v>
      </c>
      <c r="P19" s="18">
        <f>IF(P$5&gt;$G$4,0,SUMIFS(Fluxo!$O:$O,Fluxo!$U:$U,"&gt;"&amp;O$5,Fluxo!$U:$U,"&lt;="&amp;P$5,Fluxo!$D:$D,$D19))</f>
        <v>0</v>
      </c>
      <c r="Q19" s="18">
        <f>IF(Q$5&gt;$G$4,0,SUMIFS(Fluxo!$O:$O,Fluxo!$U:$U,"&gt;"&amp;P$5,Fluxo!$U:$U,"&lt;="&amp;Q$5,Fluxo!$D:$D,$D19))</f>
        <v>17500</v>
      </c>
      <c r="R19" s="18">
        <f>IF(R$5&gt;$G$4,0,SUMIFS(Fluxo!$O:$O,Fluxo!$U:$U,"&gt;"&amp;Q$5,Fluxo!$U:$U,"&lt;="&amp;R$5,Fluxo!$D:$D,$D19))</f>
        <v>2755.43</v>
      </c>
      <c r="S19" s="18">
        <f>IF(S$5&gt;$G$4,0,SUMIFS(Fluxo!$O:$O,Fluxo!$U:$U,"&gt;"&amp;R$5,Fluxo!$U:$U,"&lt;="&amp;S$5,Fluxo!$D:$D,$D19,Fluxo!$E:$E,"&lt;&gt;"&amp;"PERMUTANTE"))</f>
        <v>12783.949999999999</v>
      </c>
      <c r="T19" s="18">
        <f>IF(T$5&gt;$G$4,0,SUMIFS(Fluxo!$O:$O,Fluxo!$U:$U,"&gt;"&amp;S$5,Fluxo!$U:$U,"&lt;="&amp;T$5,Fluxo!$D:$D,$D19,Fluxo!$E:$E,"&lt;&gt;"&amp;"PERMUTANTE"))</f>
        <v>2765.78</v>
      </c>
      <c r="U19" s="18">
        <f>IF(U$5&gt;$G$4,0,SUMIFS(Fluxo!$O:$O,Fluxo!$U:$U,"&gt;"&amp;T$5,Fluxo!$U:$U,"&lt;="&amp;U$5,Fluxo!$D:$D,$D19,Fluxo!$E:$E,"&lt;&gt;"&amp;"PERMUTANTE"))</f>
        <v>2773.24</v>
      </c>
      <c r="V19" s="18">
        <f>IF(V$5&gt;$G$4,0,SUMIFS(Fluxo!$O:$O,Fluxo!$U:$U,"&gt;"&amp;U$5,Fluxo!$U:$U,"&lt;="&amp;V$5,Fluxo!$D:$D,$D19,Fluxo!$E:$E,"&lt;&gt;"&amp;"PERMUTANTE"))</f>
        <v>24046.91</v>
      </c>
      <c r="W19" s="18">
        <f>IF(W$5&gt;$G$4,0,SUMIFS(Fluxo!$O:$O,Fluxo!$U:$U,"&gt;"&amp;V$5,Fluxo!$U:$U,"&lt;="&amp;W$5,Fluxo!$D:$D,$D19,Fluxo!$E:$E,"&lt;&gt;"&amp;"PERMUTANTE"))</f>
        <v>5569.3</v>
      </c>
      <c r="X19" s="18">
        <f>IF(X$5&gt;$G$4,0,SUMIFS(Fluxo!$O:$O,Fluxo!$U:$U,"&gt;"&amp;W$5,Fluxo!$U:$U,"&lt;="&amp;X$5,Fluxo!$D:$D,$D19,Fluxo!$E:$E,"&lt;&gt;"&amp;"PERMUTANTE"))</f>
        <v>5598.02</v>
      </c>
      <c r="Y19" s="18">
        <f>IF(Y$5&gt;$G$4,0,SUMIFS(Fluxo!$O:$O,Fluxo!$U:$U,"&gt;"&amp;X$5,Fluxo!$U:$U,"&lt;="&amp;Y$5,Fluxo!$D:$D,$D19,Fluxo!$E:$E,"&lt;&gt;"&amp;"PERMUTANTE"))</f>
        <v>5646.3</v>
      </c>
      <c r="Z19" s="18">
        <f>IF(Z$5&gt;$G$4,0,SUMIFS(Fluxo!$O:$O,Fluxo!$U:$U,"&gt;"&amp;Y$5,Fluxo!$U:$U,"&lt;="&amp;Z$5,Fluxo!$D:$D,$D19,Fluxo!$E:$E,"&lt;&gt;"&amp;"PERMUTANTE"))</f>
        <v>5686.65</v>
      </c>
      <c r="AA19" s="18">
        <f>IF(AA$5&gt;$G$4,0,SUMIFS(Fluxo!$O:$O,Fluxo!$U:$U,"&gt;"&amp;Z$5,Fluxo!$U:$U,"&lt;="&amp;AA$5,Fluxo!$D:$D,$D19,Fluxo!$E:$E,"&lt;&gt;"&amp;"PERMUTANTE"))</f>
        <v>5727.77</v>
      </c>
      <c r="AB19" s="18">
        <f>IF(AB$5&gt;$G$4,0,SUMIFS(Fluxo!$O:$O,Fluxo!$U:$U,"&gt;"&amp;AA$5,Fluxo!$U:$U,"&lt;="&amp;AB$5,Fluxo!$D:$D,$D19,Fluxo!$E:$E,"&lt;&gt;"&amp;"PERMUTANTE"))</f>
        <v>0</v>
      </c>
      <c r="AC19" s="18">
        <f>IF(AC$5&gt;$G$4,0,SUMIFS(Fluxo!$O:$O,Fluxo!$U:$U,"&gt;"&amp;AB$5,Fluxo!$U:$U,"&lt;="&amp;AC$5,Fluxo!$D:$D,$D19,Fluxo!$E:$E,"&lt;&gt;"&amp;"PERMUTANTE"))</f>
        <v>0</v>
      </c>
      <c r="AD19" s="18">
        <f>IF(AD$5&gt;$G$4,0,SUMIFS(Fluxo!$O:$O,Fluxo!$U:$U,"&gt;"&amp;AC$5,Fluxo!$U:$U,"&lt;="&amp;AD$5,Fluxo!$D:$D,$D19,Fluxo!$E:$E,"&lt;&gt;"&amp;"PERMUTANTE"))</f>
        <v>0</v>
      </c>
      <c r="AE19" s="18">
        <f>IF(AE$5&gt;$G$4,0,SUMIFS(Fluxo!$O:$O,Fluxo!$U:$U,"&gt;"&amp;AD$5,Fluxo!$U:$U,"&lt;="&amp;AE$5,Fluxo!$D:$D,$D19,Fluxo!$E:$E,"&lt;&gt;"&amp;"PERMUTANTE"))</f>
        <v>0</v>
      </c>
      <c r="AF19" s="18">
        <f>IF(AF$5&gt;$G$4,0,SUMIFS(Fluxo!$O:$O,Fluxo!$U:$U,"&gt;"&amp;AE$5,Fluxo!$U:$U,"&lt;="&amp;AF$5,Fluxo!$D:$D,$D19,Fluxo!$E:$E,"&lt;&gt;"&amp;"PERMUTANTE"))</f>
        <v>0</v>
      </c>
      <c r="AG19" s="18">
        <f>IF(AG$5&gt;$G$4,0,SUMIFS(Fluxo!$O:$O,Fluxo!$U:$U,"&gt;"&amp;AF$5,Fluxo!$U:$U,"&lt;="&amp;AG$5,Fluxo!$D:$D,$D19,Fluxo!$E:$E,"&lt;&gt;"&amp;"PERMUTANTE"))</f>
        <v>0</v>
      </c>
      <c r="AH19" s="18">
        <f>IF(AH$5&gt;$G$4,0,SUMIFS(Fluxo!$O:$O,Fluxo!$U:$U,"&gt;"&amp;AG$5,Fluxo!$U:$U,"&lt;="&amp;AH$5,Fluxo!$D:$D,$D19,Fluxo!$E:$E,"&lt;&gt;"&amp;"PERMUTANTE"))</f>
        <v>0</v>
      </c>
      <c r="AI19" s="18">
        <f>IF(AI$5&gt;$G$4,0,SUMIFS(Fluxo!$O:$O,Fluxo!$U:$U,"&gt;"&amp;AH$5,Fluxo!$U:$U,"&lt;="&amp;AI$5,Fluxo!$D:$D,$D19,Fluxo!$E:$E,"&lt;&gt;"&amp;"PERMUTANTE"))</f>
        <v>0</v>
      </c>
      <c r="AJ19" s="18">
        <f>IF(AJ$5&gt;$G$4,0,SUMIFS(Fluxo!$O:$O,Fluxo!$U:$U,"&gt;"&amp;AI$5,Fluxo!$U:$U,"&lt;="&amp;AJ$5,Fluxo!$D:$D,$D19,Fluxo!$E:$E,"&lt;&gt;"&amp;"PERMUTANTE"))</f>
        <v>0</v>
      </c>
      <c r="AK19" s="18">
        <f>IF(AK$5&gt;$G$4,0,SUMIFS(Fluxo!$O:$O,Fluxo!$U:$U,"&gt;"&amp;AJ$5,Fluxo!$U:$U,"&lt;="&amp;AK$5,Fluxo!$D:$D,$D19,Fluxo!$E:$E,"&lt;&gt;"&amp;"PERMUTANTE"))</f>
        <v>0</v>
      </c>
      <c r="AL19" s="18">
        <f>IF(AL$5&gt;$G$4,0,SUMIFS(Fluxo!$O:$O,Fluxo!$U:$U,"&gt;"&amp;AK$5,Fluxo!$U:$U,"&lt;="&amp;AL$5,Fluxo!$D:$D,$D19,Fluxo!$E:$E,"&lt;&gt;"&amp;"PERMUTANTE"))</f>
        <v>0</v>
      </c>
      <c r="AM19" s="18">
        <f>IF(AM$5&gt;$G$4,0,SUMIFS(Fluxo!$O:$O,Fluxo!$U:$U,"&gt;"&amp;AL$5,Fluxo!$U:$U,"&lt;="&amp;AM$5,Fluxo!$D:$D,$D19,Fluxo!$E:$E,"&lt;&gt;"&amp;"PERMUTANTE"))</f>
        <v>0</v>
      </c>
      <c r="AN19" s="18">
        <f>IF(AN$5&gt;$G$4,0,SUMIFS(Fluxo!$O:$O,Fluxo!$U:$U,"&gt;"&amp;AM$5,Fluxo!$U:$U,"&lt;="&amp;AN$5,Fluxo!$D:$D,$D19,Fluxo!$E:$E,"&lt;&gt;"&amp;"PERMUTANTE"))</f>
        <v>0</v>
      </c>
      <c r="AO19" s="18">
        <f>IF(AO$5&gt;$G$4,0,SUMIFS(Fluxo!$O:$O,Fluxo!$U:$U,"&gt;"&amp;AN$5,Fluxo!$U:$U,"&lt;="&amp;AO$5,Fluxo!$D:$D,$D19,Fluxo!$E:$E,"&lt;&gt;"&amp;"PERMUTANTE"))</f>
        <v>0</v>
      </c>
      <c r="AP19" s="18">
        <f>IF(AP$5&gt;$G$4,0,SUMIFS(Fluxo!$O:$O,Fluxo!$U:$U,"&gt;"&amp;AO$5,Fluxo!$U:$U,"&lt;="&amp;AP$5,Fluxo!$D:$D,$D19,Fluxo!$E:$E,"&lt;&gt;"&amp;"PERMUTANTE"))</f>
        <v>0</v>
      </c>
      <c r="AQ19" s="18">
        <f>IF(AQ$5&gt;$G$4,0,SUMIFS(Fluxo!$O:$O,Fluxo!$U:$U,"&gt;"&amp;AP$5,Fluxo!$U:$U,"&lt;="&amp;AQ$5,Fluxo!$D:$D,$D19,Fluxo!$E:$E,"&lt;&gt;"&amp;"PERMUTANTE"))</f>
        <v>0</v>
      </c>
      <c r="AR19" s="18">
        <f>IF(AR$5&gt;$G$4,0,SUMIFS(Fluxo!$O:$O,Fluxo!$U:$U,"&gt;"&amp;AQ$5,Fluxo!$U:$U,"&lt;="&amp;AR$5,Fluxo!$D:$D,$D19,Fluxo!$E:$E,"&lt;&gt;"&amp;"PERMUTANTE"))</f>
        <v>0</v>
      </c>
      <c r="AS19" s="18">
        <f>IF(AS$5&gt;$G$4,0,SUMIFS(Fluxo!$O:$O,Fluxo!$U:$U,"&gt;"&amp;AR$5,Fluxo!$U:$U,"&lt;="&amp;AS$5,Fluxo!$D:$D,$D19,Fluxo!$E:$E,"&lt;&gt;"&amp;"PERMUTANTE"))</f>
        <v>0</v>
      </c>
      <c r="AT19" s="18">
        <f>IF(AT$5&gt;$G$4,0,SUMIFS(Fluxo!$O:$O,Fluxo!$U:$U,"&gt;"&amp;AS$5,Fluxo!$U:$U,"&lt;="&amp;AT$5,Fluxo!$D:$D,$D19,Fluxo!$E:$E,"&lt;&gt;"&amp;"PERMUTANTE"))</f>
        <v>0</v>
      </c>
      <c r="AU19" s="18">
        <f>IF(AU$5&gt;$G$4,0,SUMIFS(Fluxo!$O:$O,Fluxo!$U:$U,"&gt;"&amp;AT$5,Fluxo!$U:$U,"&lt;="&amp;AU$5,Fluxo!$D:$D,$D19,Fluxo!$E:$E,"&lt;&gt;"&amp;"PERMUTANTE"))</f>
        <v>0</v>
      </c>
      <c r="AV19" s="18">
        <f>IF(AV$5&gt;$G$4,0,SUMIFS(Fluxo!$O:$O,Fluxo!$U:$U,"&gt;"&amp;AU$5,Fluxo!$U:$U,"&lt;="&amp;AV$5,Fluxo!$D:$D,$D19,Fluxo!$E:$E,"&lt;&gt;"&amp;"PERMUTANTE"))</f>
        <v>0</v>
      </c>
      <c r="AW19" s="18">
        <f>IF(AW$5&gt;$G$4,0,SUMIFS(Fluxo!$O:$O,Fluxo!$U:$U,"&gt;"&amp;AV$5,Fluxo!$U:$U,"&lt;="&amp;AW$5,Fluxo!$D:$D,$D19,Fluxo!$E:$E,"&lt;&gt;"&amp;"PERMUTANTE"))</f>
        <v>0</v>
      </c>
      <c r="AX19" s="18">
        <f>IF(AX$5&gt;$G$4,0,SUMIFS(Fluxo!$O:$O,Fluxo!$U:$U,"&gt;"&amp;AW$5,Fluxo!$U:$U,"&lt;="&amp;AX$5,Fluxo!$D:$D,$D19,Fluxo!$E:$E,"&lt;&gt;"&amp;"PERMUTANTE"))</f>
        <v>0</v>
      </c>
      <c r="AY19" s="18">
        <f>IF(AY$5&gt;$G$4,0,SUMIFS(Fluxo!$O:$O,Fluxo!$U:$U,"&gt;"&amp;AX$5,Fluxo!$U:$U,"&lt;="&amp;AY$5,Fluxo!$D:$D,$D19,Fluxo!$E:$E,"&lt;&gt;"&amp;"PERMUTANTE"))</f>
        <v>0</v>
      </c>
      <c r="AZ19" s="18">
        <f>IF(AZ$5&gt;$G$4,0,SUMIFS(Fluxo!$O:$O,Fluxo!$U:$U,"&gt;"&amp;AY$5,Fluxo!$U:$U,"&lt;="&amp;AZ$5,Fluxo!$D:$D,$D19,Fluxo!$E:$E,"&lt;&gt;"&amp;"PERMUTANTE"))</f>
        <v>0</v>
      </c>
      <c r="BA19" s="18">
        <f>IF(BA$5&gt;$G$4,0,SUMIFS(Fluxo!$O:$O,Fluxo!$U:$U,"&gt;"&amp;AZ$5,Fluxo!$U:$U,"&lt;="&amp;BA$5,Fluxo!$D:$D,$D19,Fluxo!$E:$E,"&lt;&gt;"&amp;"PERMUTANTE"))</f>
        <v>0</v>
      </c>
      <c r="BB19" s="18">
        <f>IF(BB$5&gt;$G$4,0,SUMIFS(Fluxo!$O:$O,Fluxo!$U:$U,"&gt;"&amp;BA$5,Fluxo!$U:$U,"&lt;="&amp;BB$5,Fluxo!$D:$D,$D19,Fluxo!$E:$E,"&lt;&gt;"&amp;"PERMUTANTE"))</f>
        <v>0</v>
      </c>
      <c r="BC19" s="18">
        <f>IF(BC$5&gt;$G$4,0,SUMIFS(Fluxo!$O:$O,Fluxo!$U:$U,"&gt;"&amp;BB$5,Fluxo!$U:$U,"&lt;="&amp;BC$5,Fluxo!$D:$D,$D19,Fluxo!$E:$E,"&lt;&gt;"&amp;"PERMUTANTE"))</f>
        <v>0</v>
      </c>
      <c r="BD19" s="18">
        <f>IF(BD$5&gt;$G$4,0,SUMIFS(Fluxo!$O:$O,Fluxo!$U:$U,"&gt;"&amp;BC$5,Fluxo!$U:$U,"&lt;="&amp;BD$5,Fluxo!$D:$D,$D19,Fluxo!$E:$E,"&lt;&gt;"&amp;"PERMUTANTE"))</f>
        <v>0</v>
      </c>
      <c r="BE19" s="18">
        <f>IF(BE$5&gt;$G$4,0,SUMIFS(Fluxo!$O:$O,Fluxo!$U:$U,"&gt;"&amp;BD$5,Fluxo!$U:$U,"&lt;="&amp;BE$5,Fluxo!$D:$D,$D19,Fluxo!$E:$E,"&lt;&gt;"&amp;"PERMUTANTE"))</f>
        <v>0</v>
      </c>
      <c r="BF19" s="18">
        <f>IF(BF$5&gt;$G$4,0,SUMIFS(Fluxo!$O:$O,Fluxo!$U:$U,"&gt;"&amp;BE$5,Fluxo!$U:$U,"&lt;="&amp;BF$5,Fluxo!$D:$D,$D19,Fluxo!$E:$E,"&lt;&gt;"&amp;"PERMUTANTE"))</f>
        <v>0</v>
      </c>
      <c r="BG19" s="18">
        <f>IF(BG$5&gt;$G$4,0,SUMIFS(Fluxo!$O:$O,Fluxo!$U:$U,"&gt;"&amp;BF$5,Fluxo!$U:$U,"&lt;="&amp;BG$5,Fluxo!$D:$D,$D19,Fluxo!$E:$E,"&lt;&gt;"&amp;"PERMUTANTE"))</f>
        <v>0</v>
      </c>
      <c r="BH19" s="18">
        <f>IF(BH$5&gt;$G$4,0,SUMIFS(Fluxo!$O:$O,Fluxo!$U:$U,"&gt;"&amp;BG$5,Fluxo!$U:$U,"&lt;="&amp;BH$5,Fluxo!$D:$D,$D19,Fluxo!$E:$E,"&lt;&gt;"&amp;"PERMUTANTE"))</f>
        <v>0</v>
      </c>
      <c r="BI19" s="18">
        <f>IF(BI$5&gt;$G$4,0,SUMIFS(Fluxo!$O:$O,Fluxo!$U:$U,"&gt;"&amp;BH$5,Fluxo!$U:$U,"&lt;="&amp;BI$5,Fluxo!$D:$D,$D19,Fluxo!$E:$E,"&lt;&gt;"&amp;"PERMUTANTE"))</f>
        <v>0</v>
      </c>
      <c r="BJ19" s="18">
        <f>IF(BJ$5&gt;$G$4,0,SUMIFS(Fluxo!$O:$O,Fluxo!$U:$U,"&gt;"&amp;BI$5,Fluxo!$U:$U,"&lt;="&amp;BJ$5,Fluxo!$D:$D,$D19,Fluxo!$E:$E,"&lt;&gt;"&amp;"PERMUTANTE"))</f>
        <v>0</v>
      </c>
      <c r="BK19" s="18">
        <f>IF(BK$5&gt;$G$4,0,SUMIFS(Fluxo!$O:$O,Fluxo!$U:$U,"&gt;"&amp;BJ$5,Fluxo!$U:$U,"&lt;="&amp;BK$5,Fluxo!$D:$D,$D19,Fluxo!$E:$E,"&lt;&gt;"&amp;"PERMUTANTE"))</f>
        <v>0</v>
      </c>
      <c r="BL19" s="18">
        <f>IF(BL$5&gt;$G$4,0,SUMIFS(Fluxo!$O:$O,Fluxo!$U:$U,"&gt;"&amp;BK$5,Fluxo!$U:$U,"&lt;="&amp;BL$5,Fluxo!$D:$D,$D19,Fluxo!$E:$E,"&lt;&gt;"&amp;"PERMUTANTE"))</f>
        <v>0</v>
      </c>
      <c r="BM19" s="18">
        <f>IF(BM$5&gt;$G$4,0,SUMIFS(Fluxo!$O:$O,Fluxo!$U:$U,"&gt;"&amp;BL$5,Fluxo!$U:$U,"&lt;="&amp;BM$5,Fluxo!$D:$D,$D19,Fluxo!$E:$E,"&lt;&gt;"&amp;"PERMUTANTE"))</f>
        <v>0</v>
      </c>
      <c r="BN19" s="18">
        <f>IF(BN$5&gt;$G$4,0,SUMIFS(Fluxo!$O:$O,Fluxo!$U:$U,"&gt;"&amp;BM$5,Fluxo!$U:$U,"&lt;="&amp;BN$5,Fluxo!$D:$D,$D19,Fluxo!$E:$E,"&lt;&gt;"&amp;"PERMUTANTE"))</f>
        <v>0</v>
      </c>
      <c r="BO19" s="18">
        <f>IF(BO$5&gt;$G$4,0,SUMIFS(Fluxo!$O:$O,Fluxo!$U:$U,"&gt;"&amp;BN$5,Fluxo!$U:$U,"&lt;="&amp;BO$5,Fluxo!$D:$D,$D19,Fluxo!$E:$E,"&lt;&gt;"&amp;"PERMUTANTE"))</f>
        <v>0</v>
      </c>
      <c r="BP19" s="18">
        <f>IF(BP$5&gt;$G$4,0,SUMIFS(Fluxo!$O:$O,Fluxo!$U:$U,"&gt;"&amp;BO$5,Fluxo!$U:$U,"&lt;="&amp;BP$5,Fluxo!$D:$D,$D19,Fluxo!$E:$E,"&lt;&gt;"&amp;"PERMUTANTE"))</f>
        <v>0</v>
      </c>
      <c r="BQ19" s="18">
        <f>IF(BQ$5&gt;$G$4,0,SUMIFS(Fluxo!$O:$O,Fluxo!$U:$U,"&gt;"&amp;BP$5,Fluxo!$U:$U,"&lt;="&amp;BQ$5,Fluxo!$D:$D,$D19,Fluxo!$E:$E,"&lt;&gt;"&amp;"PERMUTANTE"))</f>
        <v>0</v>
      </c>
      <c r="BR19" s="18">
        <f>IF(BR$5&gt;$G$4,0,SUMIFS(Fluxo!$O:$O,Fluxo!$U:$U,"&gt;"&amp;BQ$5,Fluxo!$U:$U,"&lt;="&amp;BR$5,Fluxo!$D:$D,$D19,Fluxo!$E:$E,"&lt;&gt;"&amp;"PERMUTANTE"))</f>
        <v>0</v>
      </c>
      <c r="BS19" s="18">
        <f>IF(BS$5&gt;$G$4,0,SUMIFS(Fluxo!$O:$O,Fluxo!$U:$U,"&gt;"&amp;BR$5,Fluxo!$U:$U,"&lt;="&amp;BS$5,Fluxo!$D:$D,$D19,Fluxo!$E:$E,"&lt;&gt;"&amp;"PERMUTANTE"))</f>
        <v>0</v>
      </c>
      <c r="BT19" s="18">
        <f>IF(BT$5&gt;$G$4,0,SUMIFS(Fluxo!$O:$O,Fluxo!$U:$U,"&gt;"&amp;BS$5,Fluxo!$U:$U,"&lt;="&amp;BT$5,Fluxo!$D:$D,$D19,Fluxo!$E:$E,"&lt;&gt;"&amp;"PERMUTANTE"))</f>
        <v>0</v>
      </c>
      <c r="BU19" s="18">
        <f>IF(BU$5&gt;$G$4,0,SUMIFS(Fluxo!$O:$O,Fluxo!$U:$U,"&gt;"&amp;BT$5,Fluxo!$U:$U,"&lt;="&amp;BU$5,Fluxo!$D:$D,$D19,Fluxo!$E:$E,"&lt;&gt;"&amp;"PERMUTANTE"))</f>
        <v>0</v>
      </c>
      <c r="BV19" s="18">
        <f>IF(BV$5&gt;$G$4,0,SUMIFS(Fluxo!$O:$O,Fluxo!$U:$U,"&gt;"&amp;BU$5,Fluxo!$U:$U,"&lt;="&amp;BV$5,Fluxo!$D:$D,$D19,Fluxo!$E:$E,"&lt;&gt;"&amp;"PERMUTANTE"))</f>
        <v>0</v>
      </c>
      <c r="BW19" s="18">
        <f>IF(BW$5&gt;$G$4,0,SUMIFS(Fluxo!$O:$O,Fluxo!$U:$U,"&gt;"&amp;BV$5,Fluxo!$U:$U,"&lt;="&amp;BW$5,Fluxo!$D:$D,$D19,Fluxo!$E:$E,"&lt;&gt;"&amp;"PERMUTANTE"))</f>
        <v>0</v>
      </c>
      <c r="BX19" s="18">
        <f>IF(BX$5&gt;$G$4,0,SUMIFS(Fluxo!$O:$O,Fluxo!$U:$U,"&gt;"&amp;BW$5,Fluxo!$U:$U,"&lt;="&amp;BX$5,Fluxo!$D:$D,$D19,Fluxo!$E:$E,"&lt;&gt;"&amp;"PERMUTANTE"))</f>
        <v>0</v>
      </c>
      <c r="BY19" s="18">
        <f>IF(BY$5&gt;$G$4,0,SUMIFS(Fluxo!$O:$O,Fluxo!$U:$U,"&gt;"&amp;BX$5,Fluxo!$U:$U,"&lt;="&amp;BY$5,Fluxo!$D:$D,$D19,Fluxo!$E:$E,"&lt;&gt;"&amp;"PERMUTANTE"))</f>
        <v>0</v>
      </c>
      <c r="BZ19" s="18">
        <f>IF(BZ$5&gt;$G$4,0,SUMIFS(Fluxo!$O:$O,Fluxo!$U:$U,"&gt;"&amp;BY$5,Fluxo!$U:$U,"&lt;="&amp;BZ$5,Fluxo!$D:$D,$D19,Fluxo!$E:$E,"&lt;&gt;"&amp;"PERMUTANTE"))</f>
        <v>0</v>
      </c>
      <c r="CA19" s="18">
        <f>IF(CA$5&gt;$G$4,0,SUMIFS(Fluxo!$O:$O,Fluxo!$U:$U,"&gt;"&amp;BZ$5,Fluxo!$U:$U,"&lt;="&amp;CA$5,Fluxo!$D:$D,$D19,Fluxo!$E:$E,"&lt;&gt;"&amp;"PERMUTANTE"))</f>
        <v>0</v>
      </c>
      <c r="CB19" s="18">
        <f>IF(CB$5&gt;$G$4,0,SUMIFS(Fluxo!$O:$O,Fluxo!$U:$U,"&gt;"&amp;CA$5,Fluxo!$U:$U,"&lt;="&amp;CB$5,Fluxo!$D:$D,$D19,Fluxo!$E:$E,"&lt;&gt;"&amp;"PERMUTANTE"))</f>
        <v>0</v>
      </c>
      <c r="CC19" s="18">
        <f>IF(CC$5&gt;$G$4,0,SUMIFS(Fluxo!$O:$O,Fluxo!$U:$U,"&gt;"&amp;CB$5,Fluxo!$U:$U,"&lt;="&amp;CC$5,Fluxo!$D:$D,$D19,Fluxo!$E:$E,"&lt;&gt;"&amp;"PERMUTANTE"))</f>
        <v>0</v>
      </c>
      <c r="CD19" s="18">
        <f>IF(CD$5&gt;$G$4,0,SUMIFS(Fluxo!$O:$O,Fluxo!$U:$U,"&gt;"&amp;CC$5,Fluxo!$U:$U,"&lt;="&amp;CD$5,Fluxo!$D:$D,$D19,Fluxo!$E:$E,"&lt;&gt;"&amp;"PERMUTANTE"))</f>
        <v>0</v>
      </c>
      <c r="CE19" s="18">
        <f>IF(CE$5&gt;$G$4,0,SUMIFS(Fluxo!$O:$O,Fluxo!$U:$U,"&gt;"&amp;CD$5,Fluxo!$U:$U,"&lt;="&amp;CE$5,Fluxo!$D:$D,$D19,Fluxo!$E:$E,"&lt;&gt;"&amp;"PERMUTANTE"))</f>
        <v>0</v>
      </c>
      <c r="CF19" s="18">
        <f>IF(CF$5&gt;$G$4,0,SUMIFS(Fluxo!$O:$O,Fluxo!$U:$U,"&gt;"&amp;CE$5,Fluxo!$U:$U,"&lt;="&amp;CF$5,Fluxo!$D:$D,$D19,Fluxo!$E:$E,"&lt;&gt;"&amp;"PERMUTANTE"))</f>
        <v>0</v>
      </c>
      <c r="CG19" s="18">
        <f>IF(CG$5&gt;$G$4,0,SUMIFS(Fluxo!$O:$O,Fluxo!$U:$U,"&gt;"&amp;CF$5,Fluxo!$U:$U,"&lt;="&amp;CG$5,Fluxo!$D:$D,$D19,Fluxo!$E:$E,"&lt;&gt;"&amp;"PERMUTANTE"))</f>
        <v>0</v>
      </c>
      <c r="CH19" s="18">
        <f>IF(CH$5&gt;$G$4,0,SUMIFS(Fluxo!$O:$O,Fluxo!$U:$U,"&gt;"&amp;CG$5,Fluxo!$U:$U,"&lt;="&amp;CH$5,Fluxo!$D:$D,$D19,Fluxo!$E:$E,"&lt;&gt;"&amp;"PERMUTANTE"))</f>
        <v>0</v>
      </c>
      <c r="CI19" s="18">
        <f>IF(CI$5&gt;$G$4,0,SUMIFS(Fluxo!$O:$O,Fluxo!$U:$U,"&gt;"&amp;CH$5,Fluxo!$U:$U,"&lt;="&amp;CI$5,Fluxo!$D:$D,$D19,Fluxo!$E:$E,"&lt;&gt;"&amp;"PERMUTANTE"))</f>
        <v>0</v>
      </c>
      <c r="CJ19" s="18">
        <f>IF(CJ$5&gt;$G$4,0,SUMIFS(Fluxo!$O:$O,Fluxo!$U:$U,"&gt;"&amp;CI$5,Fluxo!$U:$U,"&lt;="&amp;CJ$5,Fluxo!$D:$D,$D19,Fluxo!$E:$E,"&lt;&gt;"&amp;"PERMUTANTE"))</f>
        <v>0</v>
      </c>
      <c r="CK19" s="18">
        <f>IF(CK$5&gt;$G$4,0,SUMIFS(Fluxo!$O:$O,Fluxo!$U:$U,"&gt;"&amp;CJ$5,Fluxo!$U:$U,"&lt;="&amp;CK$5,Fluxo!$D:$D,$D19,Fluxo!$E:$E,"&lt;&gt;"&amp;"PERMUTANTE"))</f>
        <v>0</v>
      </c>
      <c r="CL19" s="18">
        <f>IF(CL$5&gt;$G$4,0,SUMIFS(Fluxo!$O:$O,Fluxo!$U:$U,"&gt;"&amp;CK$5,Fluxo!$U:$U,"&lt;="&amp;CL$5,Fluxo!$D:$D,$D19,Fluxo!$E:$E,"&lt;&gt;"&amp;"PERMUTANTE"))</f>
        <v>0</v>
      </c>
      <c r="CM19" s="18">
        <f>IF(CM$5&gt;$G$4,0,SUMIFS(Fluxo!$O:$O,Fluxo!$U:$U,"&gt;"&amp;CL$5,Fluxo!$U:$U,"&lt;="&amp;CM$5,Fluxo!$D:$D,$D19,Fluxo!$E:$E,"&lt;&gt;"&amp;"PERMUTANTE"))</f>
        <v>0</v>
      </c>
      <c r="CN19" s="18">
        <f>IF(CN$5&gt;$G$4,0,SUMIFS(Fluxo!$O:$O,Fluxo!$U:$U,"&gt;"&amp;CM$5,Fluxo!$U:$U,"&lt;="&amp;CN$5,Fluxo!$D:$D,$D19,Fluxo!$E:$E,"&lt;&gt;"&amp;"PERMUTANTE"))</f>
        <v>0</v>
      </c>
      <c r="CO19" s="18">
        <f>IF(CO$5&gt;$G$4,0,SUMIFS(Fluxo!$O:$O,Fluxo!$U:$U,"&gt;"&amp;CN$5,Fluxo!$U:$U,"&lt;="&amp;CO$5,Fluxo!$D:$D,$D19,Fluxo!$E:$E,"&lt;&gt;"&amp;"PERMUTANTE"))</f>
        <v>0</v>
      </c>
      <c r="CP19" s="18">
        <f>IF(CP$5&gt;$G$4,0,SUMIFS(Fluxo!$O:$O,Fluxo!$U:$U,"&gt;"&amp;CO$5,Fluxo!$U:$U,"&lt;="&amp;CP$5,Fluxo!$D:$D,$D19,Fluxo!$E:$E,"&lt;&gt;"&amp;"PERMUTANTE"))</f>
        <v>0</v>
      </c>
      <c r="CQ19" s="18">
        <f>IF(CQ$5&gt;$G$4,0,SUMIFS(Fluxo!$O:$O,Fluxo!$U:$U,"&gt;"&amp;CP$5,Fluxo!$U:$U,"&lt;="&amp;CQ$5,Fluxo!$D:$D,$D19,Fluxo!$E:$E,"&lt;&gt;"&amp;"PERMUTANTE"))</f>
        <v>0</v>
      </c>
      <c r="CR19" s="18">
        <f>IF(CR$5&gt;$G$4,0,SUMIFS(Fluxo!$O:$O,Fluxo!$U:$U,"&gt;"&amp;CQ$5,Fluxo!$U:$U,"&lt;="&amp;CR$5,Fluxo!$D:$D,$D19,Fluxo!$E:$E,"&lt;&gt;"&amp;"PERMUTANTE"))</f>
        <v>0</v>
      </c>
      <c r="CS19" s="18">
        <f>IF(CS$5&gt;$G$4,0,SUMIFS(Fluxo!$O:$O,Fluxo!$U:$U,"&gt;"&amp;CR$5,Fluxo!$U:$U,"&lt;="&amp;CS$5,Fluxo!$D:$D,$D19,Fluxo!$E:$E,"&lt;&gt;"&amp;"PERMUTANTE"))</f>
        <v>0</v>
      </c>
      <c r="CT19" s="18">
        <f>IF(CT$5&gt;$G$4,0,SUMIFS(Fluxo!$O:$O,Fluxo!$U:$U,"&gt;"&amp;CS$5,Fluxo!$U:$U,"&lt;="&amp;CT$5,Fluxo!$D:$D,$D19,Fluxo!$E:$E,"&lt;&gt;"&amp;"PERMUTANTE"))</f>
        <v>0</v>
      </c>
      <c r="CU19" s="18">
        <f>IF(CU$5&gt;$G$4,0,SUMIFS(Fluxo!$O:$O,Fluxo!$U:$U,"&gt;"&amp;CT$5,Fluxo!$U:$U,"&lt;="&amp;CU$5,Fluxo!$D:$D,$D19,Fluxo!$E:$E,"&lt;&gt;"&amp;"PERMUTANTE"))</f>
        <v>0</v>
      </c>
      <c r="CV19" s="18">
        <f>IF(CV$5&gt;$G$4,0,SUMIFS(Fluxo!$O:$O,Fluxo!$U:$U,"&gt;"&amp;CU$5,Fluxo!$U:$U,"&lt;="&amp;CV$5,Fluxo!$D:$D,$D19,Fluxo!$E:$E,"&lt;&gt;"&amp;"PERMUTANTE"))</f>
        <v>0</v>
      </c>
      <c r="CW19" s="18">
        <f>IF(CW$5&gt;$G$4,0,SUMIFS(Fluxo!$O:$O,Fluxo!$U:$U,"&gt;"&amp;CV$5,Fluxo!$U:$U,"&lt;="&amp;CW$5,Fluxo!$D:$D,$D19,Fluxo!$E:$E,"&lt;&gt;"&amp;"PERMUTANTE"))</f>
        <v>0</v>
      </c>
      <c r="CX19" s="18">
        <f>IF(CX$5&gt;$G$4,0,SUMIFS(Fluxo!$O:$O,Fluxo!$U:$U,"&gt;"&amp;CW$5,Fluxo!$U:$U,"&lt;="&amp;CX$5,Fluxo!$D:$D,$D19,Fluxo!$E:$E,"&lt;&gt;"&amp;"PERMUTANTE"))</f>
        <v>0</v>
      </c>
      <c r="CY19" s="18">
        <f>IF(CY$5&gt;$G$4,0,SUMIFS(Fluxo!$O:$O,Fluxo!$U:$U,"&gt;"&amp;CX$5,Fluxo!$U:$U,"&lt;="&amp;CY$5,Fluxo!$D:$D,$D19,Fluxo!$E:$E,"&lt;&gt;"&amp;"PERMUTANTE"))</f>
        <v>0</v>
      </c>
      <c r="CZ19" s="18">
        <f>IF(CZ$5&gt;$G$4,0,SUMIFS(Fluxo!$O:$O,Fluxo!$U:$U,"&gt;"&amp;CY$5,Fluxo!$U:$U,"&lt;="&amp;CZ$5,Fluxo!$D:$D,$D19,Fluxo!$E:$E,"&lt;&gt;"&amp;"PERMUTANTE"))</f>
        <v>0</v>
      </c>
      <c r="DA19" s="18">
        <f>IF(DA$5&gt;$G$4,0,SUMIFS(Fluxo!$O:$O,Fluxo!$U:$U,"&gt;"&amp;CZ$5,Fluxo!$U:$U,"&lt;="&amp;DA$5,Fluxo!$D:$D,$D19,Fluxo!$E:$E,"&lt;&gt;"&amp;"PERMUTANTE"))</f>
        <v>0</v>
      </c>
      <c r="DB19" s="18">
        <f>IF(DB$5&gt;$G$4,0,SUMIFS(Fluxo!$O:$O,Fluxo!$U:$U,"&gt;"&amp;DA$5,Fluxo!$U:$U,"&lt;="&amp;DB$5,Fluxo!$D:$D,$D19,Fluxo!$E:$E,"&lt;&gt;"&amp;"PERMUTANTE"))</f>
        <v>0</v>
      </c>
      <c r="DC19" s="18">
        <f>IF(DC$5&gt;$G$4,0,SUMIFS(Fluxo!$O:$O,Fluxo!$U:$U,"&gt;"&amp;DB$5,Fluxo!$U:$U,"&lt;="&amp;DC$5,Fluxo!$D:$D,$D19,Fluxo!$E:$E,"&lt;&gt;"&amp;"PERMUTANTE"))</f>
        <v>0</v>
      </c>
      <c r="DD19" s="18">
        <f>IF(DD$5&gt;$G$4,0,SUMIFS(Fluxo!$O:$O,Fluxo!$U:$U,"&gt;"&amp;DC$5,Fluxo!$U:$U,"&lt;="&amp;DD$5,Fluxo!$D:$D,$D19,Fluxo!$E:$E,"&lt;&gt;"&amp;"PERMUTANTE"))</f>
        <v>0</v>
      </c>
      <c r="DE19" s="18">
        <f>IF(DE$5&gt;$G$4,0,SUMIFS(Fluxo!$O:$O,Fluxo!$U:$U,"&gt;"&amp;DD$5,Fluxo!$U:$U,"&lt;="&amp;DE$5,Fluxo!$D:$D,$D19,Fluxo!$E:$E,"&lt;&gt;"&amp;"PERMUTANTE"))</f>
        <v>0</v>
      </c>
      <c r="DF19" s="18">
        <f>IF(DF$5&gt;$G$4,0,SUMIFS(Fluxo!$O:$O,Fluxo!$U:$U,"&gt;"&amp;DE$5,Fluxo!$U:$U,"&lt;="&amp;DF$5,Fluxo!$D:$D,$D19,Fluxo!$E:$E,"&lt;&gt;"&amp;"PERMUTANTE"))</f>
        <v>0</v>
      </c>
      <c r="DG19" s="18">
        <f>IF(DG$5&gt;$G$4,0,SUMIFS(Fluxo!$O:$O,Fluxo!$U:$U,"&gt;"&amp;DF$5,Fluxo!$U:$U,"&lt;="&amp;DG$5,Fluxo!$D:$D,$D19,Fluxo!$E:$E,"&lt;&gt;"&amp;"PERMUTANTE"))</f>
        <v>0</v>
      </c>
      <c r="DH19" s="18">
        <f>IF(DH$5&gt;$G$4,0,SUMIFS(Fluxo!$O:$O,Fluxo!$U:$U,"&gt;"&amp;DG$5,Fluxo!$U:$U,"&lt;="&amp;DH$5,Fluxo!$D:$D,$D19,Fluxo!$E:$E,"&lt;&gt;"&amp;"PERMUTANTE"))</f>
        <v>0</v>
      </c>
      <c r="DI19" s="18">
        <f>IF(DI$5&gt;$G$4,0,SUMIFS(Fluxo!$O:$O,Fluxo!$U:$U,"&gt;"&amp;DH$5,Fluxo!$U:$U,"&lt;="&amp;DI$5,Fluxo!$D:$D,$D19,Fluxo!$E:$E,"&lt;&gt;"&amp;"PERMUTANTE"))</f>
        <v>0</v>
      </c>
      <c r="DJ19" s="18">
        <f>IF(DJ$5&gt;$G$4,0,SUMIFS(Fluxo!$O:$O,Fluxo!$U:$U,"&gt;"&amp;DI$5,Fluxo!$U:$U,"&lt;="&amp;DJ$5,Fluxo!$D:$D,$D19,Fluxo!$E:$E,"&lt;&gt;"&amp;"PERMUTANTE"))</f>
        <v>0</v>
      </c>
      <c r="DK19" s="18">
        <f>IF(DK$5&gt;$G$4,0,SUMIFS(Fluxo!$O:$O,Fluxo!$U:$U,"&gt;"&amp;DJ$5,Fluxo!$U:$U,"&lt;="&amp;DK$5,Fluxo!$D:$D,$D19,Fluxo!$E:$E,"&lt;&gt;"&amp;"PERMUTANTE"))</f>
        <v>0</v>
      </c>
      <c r="DL19" s="18">
        <f>IF(DL$5&gt;$G$4,0,SUMIFS(Fluxo!$O:$O,Fluxo!$U:$U,"&gt;"&amp;DK$5,Fluxo!$U:$U,"&lt;="&amp;DL$5,Fluxo!$D:$D,$D19,Fluxo!$E:$E,"&lt;&gt;"&amp;"PERMUTANTE"))</f>
        <v>0</v>
      </c>
      <c r="DM19" s="18">
        <f>IF(DM$5&gt;$G$4,0,SUMIFS(Fluxo!$O:$O,Fluxo!$U:$U,"&gt;"&amp;DL$5,Fluxo!$U:$U,"&lt;="&amp;DM$5,Fluxo!$D:$D,$D19,Fluxo!$E:$E,"&lt;&gt;"&amp;"PERMUTANTE"))</f>
        <v>0</v>
      </c>
      <c r="DN19" s="18">
        <f>IF(DN$5&gt;$G$4,0,SUMIFS(Fluxo!$O:$O,Fluxo!$U:$U,"&gt;"&amp;DM$5,Fluxo!$U:$U,"&lt;="&amp;DN$5,Fluxo!$D:$D,$D19,Fluxo!$E:$E,"&lt;&gt;"&amp;"PERMUTANTE"))</f>
        <v>0</v>
      </c>
      <c r="DO19" s="18">
        <f>IF(DO$5&gt;$G$4,0,SUMIFS(Fluxo!$O:$O,Fluxo!$U:$U,"&gt;"&amp;DN$5,Fluxo!$U:$U,"&lt;="&amp;DO$5,Fluxo!$D:$D,$D19,Fluxo!$E:$E,"&lt;&gt;"&amp;"PERMUTANTE"))</f>
        <v>0</v>
      </c>
      <c r="DP19" s="18">
        <f>IF(DP$5&gt;$G$4,0,SUMIFS(Fluxo!$O:$O,Fluxo!$U:$U,"&gt;"&amp;DO$5,Fluxo!$U:$U,"&lt;="&amp;DP$5,Fluxo!$D:$D,$D19,Fluxo!$E:$E,"&lt;&gt;"&amp;"PERMUTANTE"))</f>
        <v>0</v>
      </c>
      <c r="DQ19" s="18">
        <f>IF(DQ$5&gt;$G$4,0,SUMIFS(Fluxo!$O:$O,Fluxo!$U:$U,"&gt;"&amp;DP$5,Fluxo!$U:$U,"&lt;="&amp;DQ$5,Fluxo!$D:$D,$D19,Fluxo!$E:$E,"&lt;&gt;"&amp;"PERMUTANTE"))</f>
        <v>0</v>
      </c>
      <c r="DR19" s="18">
        <f>IF(DR$5&gt;$G$4,0,SUMIFS(Fluxo!$O:$O,Fluxo!$U:$U,"&gt;"&amp;DQ$5,Fluxo!$U:$U,"&lt;="&amp;DR$5,Fluxo!$D:$D,$D19,Fluxo!$E:$E,"&lt;&gt;"&amp;"PERMUTANTE"))</f>
        <v>0</v>
      </c>
      <c r="DS19" s="18">
        <f>IF(DS$5&gt;$G$4,0,SUMIFS(Fluxo!$O:$O,Fluxo!$U:$U,"&gt;"&amp;DR$5,Fluxo!$U:$U,"&lt;="&amp;DS$5,Fluxo!$D:$D,$D19,Fluxo!$E:$E,"&lt;&gt;"&amp;"PERMUTANTE"))</f>
        <v>0</v>
      </c>
      <c r="DT19" s="18">
        <f>IF(DT$5&gt;$G$4,0,SUMIFS(Fluxo!$O:$O,Fluxo!$U:$U,"&gt;"&amp;DS$5,Fluxo!$U:$U,"&lt;="&amp;DT$5,Fluxo!$D:$D,$D19,Fluxo!$E:$E,"&lt;&gt;"&amp;"PERMUTANTE"))</f>
        <v>0</v>
      </c>
      <c r="DU19" s="18">
        <f>IF(DU$5&gt;$G$4,0,SUMIFS(Fluxo!$O:$O,Fluxo!$U:$U,"&gt;"&amp;DT$5,Fluxo!$U:$U,"&lt;="&amp;DU$5,Fluxo!$D:$D,$D19,Fluxo!$E:$E,"&lt;&gt;"&amp;"PERMUTANTE"))</f>
        <v>0</v>
      </c>
      <c r="DV19" s="18">
        <f>IF(DV$5&gt;$G$4,0,SUMIFS(Fluxo!$O:$O,Fluxo!$U:$U,"&gt;"&amp;DU$5,Fluxo!$U:$U,"&lt;="&amp;DV$5,Fluxo!$D:$D,$D19,Fluxo!$E:$E,"&lt;&gt;"&amp;"PERMUTANTE"))</f>
        <v>0</v>
      </c>
      <c r="DW19" s="18">
        <f>IF(DW$5&gt;$G$4,0,SUMIFS(Fluxo!$O:$O,Fluxo!$U:$U,"&gt;"&amp;DV$5,Fluxo!$U:$U,"&lt;="&amp;DW$5,Fluxo!$D:$D,$D19,Fluxo!$E:$E,"&lt;&gt;"&amp;"PERMUTANTE"))</f>
        <v>0</v>
      </c>
      <c r="DX19" s="18">
        <f>IF(DX$5&gt;$G$4,0,SUMIFS(Fluxo!$O:$O,Fluxo!$U:$U,"&gt;"&amp;DW$5,Fluxo!$U:$U,"&lt;="&amp;DX$5,Fluxo!$D:$D,$D19,Fluxo!$E:$E,"&lt;&gt;"&amp;"PERMUTANTE"))</f>
        <v>0</v>
      </c>
      <c r="DY19" s="18">
        <f>IF(DY$5&gt;$G$4,0,SUMIFS(Fluxo!$O:$O,Fluxo!$U:$U,"&gt;"&amp;DX$5,Fluxo!$U:$U,"&lt;="&amp;DY$5,Fluxo!$D:$D,$D19,Fluxo!$E:$E,"&lt;&gt;"&amp;"PERMUTANTE"))</f>
        <v>0</v>
      </c>
      <c r="DZ19" s="18">
        <f>IF(DZ$5&gt;$G$4,0,SUMIFS(Fluxo!$O:$O,Fluxo!$U:$U,"&gt;"&amp;DY$5,Fluxo!$U:$U,"&lt;="&amp;DZ$5,Fluxo!$D:$D,$D19,Fluxo!$E:$E,"&lt;&gt;"&amp;"PERMUTANTE"))</f>
        <v>0</v>
      </c>
      <c r="EA19" s="18">
        <f>IF(EA$5&gt;$G$4,0,SUMIFS(Fluxo!$O:$O,Fluxo!$U:$U,"&gt;"&amp;DZ$5,Fluxo!$U:$U,"&lt;="&amp;EA$5,Fluxo!$D:$D,$D19,Fluxo!$E:$E,"&lt;&gt;"&amp;"PERMUTANTE"))</f>
        <v>0</v>
      </c>
      <c r="EB19" s="18">
        <f>IF(EB$5&gt;$G$4,0,SUMIFS(Fluxo!$O:$O,Fluxo!$U:$U,"&gt;"&amp;EA$5,Fluxo!$U:$U,"&lt;="&amp;EB$5,Fluxo!$D:$D,$D19,Fluxo!$E:$E,"&lt;&gt;"&amp;"PERMUTANTE"))</f>
        <v>0</v>
      </c>
      <c r="EC19" s="18">
        <f>IF(EC$5&gt;$G$4,0,SUMIFS(Fluxo!$O:$O,Fluxo!$U:$U,"&gt;"&amp;EB$5,Fluxo!$U:$U,"&lt;="&amp;EC$5,Fluxo!$D:$D,$D19,Fluxo!$E:$E,"&lt;&gt;"&amp;"PERMUTANTE"))</f>
        <v>0</v>
      </c>
      <c r="ED19" s="18">
        <f>IF(ED$5&gt;$G$4,0,SUMIFS(Fluxo!$O:$O,Fluxo!$U:$U,"&gt;"&amp;EC$5,Fluxo!$U:$U,"&lt;="&amp;ED$5,Fluxo!$D:$D,$D19,Fluxo!$E:$E,"&lt;&gt;"&amp;"PERMUTANTE"))</f>
        <v>0</v>
      </c>
      <c r="EE19" s="18">
        <f>IF(EE$5&gt;$G$4,0,SUMIFS(Fluxo!$O:$O,Fluxo!$U:$U,"&gt;"&amp;ED$5,Fluxo!$U:$U,"&lt;="&amp;EE$5,Fluxo!$D:$D,$D19,Fluxo!$E:$E,"&lt;&gt;"&amp;"PERMUTANTE"))</f>
        <v>0</v>
      </c>
      <c r="EF19" s="18">
        <f>IF(EF$5&gt;$G$4,0,SUMIFS(Fluxo!$O:$O,Fluxo!$U:$U,"&gt;"&amp;EE$5,Fluxo!$U:$U,"&lt;="&amp;EF$5,Fluxo!$D:$D,$D19,Fluxo!$E:$E,"&lt;&gt;"&amp;"PERMUTANTE"))</f>
        <v>0</v>
      </c>
      <c r="EG19" s="18">
        <f>IF(EG$5&gt;$G$4,0,SUMIFS(Fluxo!$O:$O,Fluxo!$U:$U,"&gt;"&amp;EF$5,Fluxo!$U:$U,"&lt;="&amp;EG$5,Fluxo!$D:$D,$D19,Fluxo!$E:$E,"&lt;&gt;"&amp;"PERMUTANTE"))</f>
        <v>0</v>
      </c>
      <c r="EH19" s="18">
        <f>IF(EH$5&gt;$G$4,0,SUMIFS(Fluxo!$O:$O,Fluxo!$U:$U,"&gt;"&amp;EG$5,Fluxo!$U:$U,"&lt;="&amp;EH$5,Fluxo!$D:$D,$D19,Fluxo!$E:$E,"&lt;&gt;"&amp;"PERMUTANTE"))</f>
        <v>0</v>
      </c>
      <c r="EI19" s="18">
        <f>IF(EI$5&gt;$G$4,0,SUMIFS(Fluxo!$O:$O,Fluxo!$U:$U,"&gt;"&amp;EH$5,Fluxo!$U:$U,"&lt;="&amp;EI$5,Fluxo!$D:$D,$D19,Fluxo!$E:$E,"&lt;&gt;"&amp;"PERMUTANTE"))</f>
        <v>0</v>
      </c>
      <c r="EJ19" s="18">
        <f>IF(EJ$5&gt;$G$4,0,SUMIFS(Fluxo!$O:$O,Fluxo!$U:$U,"&gt;"&amp;EI$5,Fluxo!$U:$U,"&lt;="&amp;EJ$5,Fluxo!$D:$D,$D19,Fluxo!$E:$E,"&lt;&gt;"&amp;"PERMUTANTE"))</f>
        <v>0</v>
      </c>
      <c r="EK19" s="18">
        <f>IF(EK$5&gt;$G$4,0,SUMIFS(Fluxo!$O:$O,Fluxo!$U:$U,"&gt;"&amp;EJ$5,Fluxo!$U:$U,"&lt;="&amp;EK$5,Fluxo!$D:$D,$D19,Fluxo!$E:$E,"&lt;&gt;"&amp;"PERMUTANTE"))</f>
        <v>0</v>
      </c>
      <c r="EL19" s="18">
        <f>IF(EL$5&gt;$G$4,0,SUMIFS(Fluxo!$O:$O,Fluxo!$U:$U,"&gt;"&amp;EK$5,Fluxo!$U:$U,"&lt;="&amp;EL$5,Fluxo!$D:$D,$D19,Fluxo!$E:$E,"&lt;&gt;"&amp;"PERMUTANTE"))</f>
        <v>0</v>
      </c>
      <c r="EM19" s="18">
        <f>IF(EM$5&gt;$G$4,0,SUMIFS(Fluxo!$O:$O,Fluxo!$U:$U,"&gt;"&amp;EL$5,Fluxo!$U:$U,"&lt;="&amp;EM$5,Fluxo!$D:$D,$D19,Fluxo!$E:$E,"&lt;&gt;"&amp;"PERMUTANTE"))</f>
        <v>0</v>
      </c>
      <c r="EN19" s="18">
        <f>IF(EN$5&gt;$G$4,0,SUMIFS(Fluxo!$O:$O,Fluxo!$U:$U,"&gt;"&amp;EM$5,Fluxo!$U:$U,"&lt;="&amp;EN$5,Fluxo!$D:$D,$D19,Fluxo!$E:$E,"&lt;&gt;"&amp;"PERMUTANTE"))</f>
        <v>0</v>
      </c>
      <c r="EO19" s="18">
        <f>IF(EO$5&gt;$G$4,0,SUMIFS(Fluxo!$O:$O,Fluxo!$U:$U,"&gt;"&amp;EN$5,Fluxo!$U:$U,"&lt;="&amp;EO$5,Fluxo!$D:$D,$D19,Fluxo!$E:$E,"&lt;&gt;"&amp;"PERMUTANTE"))</f>
        <v>0</v>
      </c>
      <c r="EP19" s="18">
        <f>IF(EP$5&gt;$G$4,0,SUMIFS(Fluxo!$O:$O,Fluxo!$U:$U,"&gt;"&amp;EO$5,Fluxo!$U:$U,"&lt;="&amp;EP$5,Fluxo!$D:$D,$D19,Fluxo!$E:$E,"&lt;&gt;"&amp;"PERMUTANTE"))</f>
        <v>0</v>
      </c>
      <c r="EQ19" s="18">
        <f>IF(EQ$5&gt;$G$4,0,SUMIFS(Fluxo!$O:$O,Fluxo!$U:$U,"&gt;"&amp;EP$5,Fluxo!$U:$U,"&lt;="&amp;EQ$5,Fluxo!$D:$D,$D19,Fluxo!$E:$E,"&lt;&gt;"&amp;"PERMUTANTE"))</f>
        <v>0</v>
      </c>
      <c r="ER19" s="18">
        <f>IF(ER$5&gt;$G$4,0,SUMIFS(Fluxo!$O:$O,Fluxo!$U:$U,"&gt;"&amp;EQ$5,Fluxo!$U:$U,"&lt;="&amp;ER$5,Fluxo!$D:$D,$D19,Fluxo!$E:$E,"&lt;&gt;"&amp;"PERMUTANTE"))</f>
        <v>0</v>
      </c>
      <c r="ES19" s="18">
        <f>IF(ES$5&gt;$G$4,0,SUMIFS(Fluxo!$O:$O,Fluxo!$U:$U,"&gt;"&amp;ER$5,Fluxo!$U:$U,"&lt;="&amp;ES$5,Fluxo!$D:$D,$D19,Fluxo!$E:$E,"&lt;&gt;"&amp;"PERMUTANTE"))</f>
        <v>0</v>
      </c>
      <c r="ET19" s="18">
        <f>IF(ET$5&gt;$G$4,0,SUMIFS(Fluxo!$O:$O,Fluxo!$U:$U,"&gt;"&amp;ES$5,Fluxo!$U:$U,"&lt;="&amp;ET$5,Fluxo!$D:$D,$D19,Fluxo!$E:$E,"&lt;&gt;"&amp;"PERMUTANTE"))</f>
        <v>0</v>
      </c>
      <c r="EU19" s="18">
        <f>IF(EU$5&gt;$G$4,0,SUMIFS(Fluxo!$O:$O,Fluxo!$U:$U,"&gt;"&amp;ET$5,Fluxo!$U:$U,"&lt;="&amp;EU$5,Fluxo!$D:$D,$D19,Fluxo!$E:$E,"&lt;&gt;"&amp;"PERMUTANTE"))</f>
        <v>0</v>
      </c>
      <c r="EV19" s="18">
        <f>IF(EV$5&gt;$G$4,0,SUMIFS(Fluxo!$O:$O,Fluxo!$U:$U,"&gt;"&amp;EU$5,Fluxo!$U:$U,"&lt;="&amp;EV$5,Fluxo!$D:$D,$D19,Fluxo!$E:$E,"&lt;&gt;"&amp;"PERMUTANTE"))</f>
        <v>0</v>
      </c>
      <c r="EW19" s="18">
        <f>IF(EW$5&gt;$G$4,0,SUMIFS(Fluxo!$O:$O,Fluxo!$U:$U,"&gt;"&amp;EV$5,Fluxo!$U:$U,"&lt;="&amp;EW$5,Fluxo!$D:$D,$D19,Fluxo!$E:$E,"&lt;&gt;"&amp;"PERMUTANTE"))</f>
        <v>0</v>
      </c>
      <c r="EX19" s="18">
        <f>IF(EX$5&gt;$G$4,0,SUMIFS(Fluxo!$O:$O,Fluxo!$U:$U,"&gt;"&amp;EW$5,Fluxo!$U:$U,"&lt;="&amp;EX$5,Fluxo!$D:$D,$D19,Fluxo!$E:$E,"&lt;&gt;"&amp;"PERMUTANTE"))</f>
        <v>0</v>
      </c>
      <c r="EY19" s="18">
        <f>IF(EY$5&gt;$G$4,0,SUMIFS(Fluxo!$O:$O,Fluxo!$U:$U,"&gt;"&amp;EX$5,Fluxo!$U:$U,"&lt;="&amp;EY$5,Fluxo!$D:$D,$D19,Fluxo!$E:$E,"&lt;&gt;"&amp;"PERMUTANTE"))</f>
        <v>0</v>
      </c>
      <c r="EZ19" s="18">
        <f>IF(EZ$5&gt;$G$4,0,SUMIFS(Fluxo!$O:$O,Fluxo!$U:$U,"&gt;"&amp;EY$5,Fluxo!$U:$U,"&lt;="&amp;EZ$5,Fluxo!$D:$D,$D19,Fluxo!$E:$E,"&lt;&gt;"&amp;"PERMUTANTE"))</f>
        <v>0</v>
      </c>
      <c r="FA19" s="18">
        <f>IF(FA$5&gt;$G$4,0,SUMIFS(Fluxo!$O:$O,Fluxo!$U:$U,"&gt;"&amp;EZ$5,Fluxo!$U:$U,"&lt;="&amp;FA$5,Fluxo!$D:$D,$D19,Fluxo!$E:$E,"&lt;&gt;"&amp;"PERMUTANTE"))</f>
        <v>0</v>
      </c>
      <c r="FB19" s="18">
        <f>IF(FB$5&gt;$G$4,0,SUMIFS(Fluxo!$O:$O,Fluxo!$U:$U,"&gt;"&amp;FA$5,Fluxo!$U:$U,"&lt;="&amp;FB$5,Fluxo!$D:$D,$D19,Fluxo!$E:$E,"&lt;&gt;"&amp;"PERMUTANTE"))</f>
        <v>0</v>
      </c>
      <c r="FC19" s="18">
        <f>IF(FC$5&gt;$G$4,0,SUMIFS(Fluxo!$O:$O,Fluxo!$U:$U,"&gt;"&amp;FB$5,Fluxo!$U:$U,"&lt;="&amp;FC$5,Fluxo!$D:$D,$D19,Fluxo!$E:$E,"&lt;&gt;"&amp;"PERMUTANTE"))</f>
        <v>0</v>
      </c>
      <c r="FD19" s="18">
        <f>IF(FD$5&gt;$G$4,0,SUMIFS(Fluxo!$O:$O,Fluxo!$U:$U,"&gt;"&amp;FC$5,Fluxo!$U:$U,"&lt;="&amp;FD$5,Fluxo!$D:$D,$D19,Fluxo!$E:$E,"&lt;&gt;"&amp;"PERMUTANTE"))</f>
        <v>0</v>
      </c>
      <c r="FE19" s="18">
        <f>IF(FE$5&gt;$G$4,0,SUMIFS(Fluxo!$O:$O,Fluxo!$U:$U,"&gt;"&amp;FD$5,Fluxo!$U:$U,"&lt;="&amp;FE$5,Fluxo!$D:$D,$D19,Fluxo!$E:$E,"&lt;&gt;"&amp;"PERMUTANTE"))</f>
        <v>0</v>
      </c>
      <c r="FF19" s="18">
        <f>IF(FF$5&gt;$G$4,0,SUMIFS(Fluxo!$O:$O,Fluxo!$U:$U,"&gt;"&amp;FE$5,Fluxo!$U:$U,"&lt;="&amp;FF$5,Fluxo!$D:$D,$D19,Fluxo!$E:$E,"&lt;&gt;"&amp;"PERMUTANTE"))</f>
        <v>0</v>
      </c>
      <c r="FG19" s="18">
        <f>IF(FG$5&gt;$G$4,0,SUMIFS(Fluxo!$O:$O,Fluxo!$U:$U,"&gt;"&amp;FF$5,Fluxo!$U:$U,"&lt;="&amp;FG$5,Fluxo!$D:$D,$D19,Fluxo!$E:$E,"&lt;&gt;"&amp;"PERMUTANTE"))</f>
        <v>0</v>
      </c>
      <c r="FH19" s="18">
        <f>IF(FH$5&gt;$G$4,0,SUMIFS(Fluxo!$O:$O,Fluxo!$U:$U,"&gt;"&amp;FG$5,Fluxo!$U:$U,"&lt;="&amp;FH$5,Fluxo!$D:$D,$D19,Fluxo!$E:$E,"&lt;&gt;"&amp;"PERMUTANTE"))</f>
        <v>0</v>
      </c>
      <c r="FI19" s="18">
        <f>IF(FI$5&gt;$G$4,0,SUMIFS(Fluxo!$O:$O,Fluxo!$U:$U,"&gt;"&amp;FH$5,Fluxo!$U:$U,"&lt;="&amp;FI$5,Fluxo!$D:$D,$D19,Fluxo!$E:$E,"&lt;&gt;"&amp;"PERMUTANTE"))</f>
        <v>0</v>
      </c>
      <c r="FJ19" s="18">
        <f>IF(FJ$5&gt;$G$4,0,SUMIFS(Fluxo!$O:$O,Fluxo!$U:$U,"&gt;"&amp;FI$5,Fluxo!$U:$U,"&lt;="&amp;FJ$5,Fluxo!$D:$D,$D19,Fluxo!$E:$E,"&lt;&gt;"&amp;"PERMUTANTE"))</f>
        <v>0</v>
      </c>
      <c r="FK19" s="18">
        <f>IF(FK$5&gt;$G$4,0,SUMIFS(Fluxo!$O:$O,Fluxo!$U:$U,"&gt;"&amp;FJ$5,Fluxo!$U:$U,"&lt;="&amp;FK$5,Fluxo!$D:$D,$D19,Fluxo!$E:$E,"&lt;&gt;"&amp;"PERMUTANTE"))</f>
        <v>0</v>
      </c>
      <c r="FL19" s="18">
        <f>IF(FL$5&gt;$G$4,0,SUMIFS(Fluxo!$O:$O,Fluxo!$U:$U,"&gt;"&amp;FK$5,Fluxo!$U:$U,"&lt;="&amp;FL$5,Fluxo!$D:$D,$D19,Fluxo!$E:$E,"&lt;&gt;"&amp;"PERMUTANTE"))</f>
        <v>0</v>
      </c>
      <c r="FM19" s="18">
        <f>IF(FM$5&gt;$G$4,0,SUMIFS(Fluxo!$O:$O,Fluxo!$U:$U,"&gt;"&amp;FL$5,Fluxo!$U:$U,"&lt;="&amp;FM$5,Fluxo!$D:$D,$D19,Fluxo!$E:$E,"&lt;&gt;"&amp;"PERMUTANTE"))</f>
        <v>0</v>
      </c>
      <c r="FN19" s="18">
        <f>IF(FN$5&gt;$G$4,0,SUMIFS(Fluxo!$O:$O,Fluxo!$U:$U,"&gt;"&amp;FM$5,Fluxo!$U:$U,"&lt;="&amp;FN$5,Fluxo!$D:$D,$D19,Fluxo!$E:$E,"&lt;&gt;"&amp;"PERMUTANTE"))</f>
        <v>0</v>
      </c>
      <c r="FO19" s="18">
        <f>IF(FO$5&gt;$G$4,0,SUMIFS(Fluxo!$O:$O,Fluxo!$U:$U,"&gt;"&amp;FN$5,Fluxo!$U:$U,"&lt;="&amp;FO$5,Fluxo!$D:$D,$D19,Fluxo!$E:$E,"&lt;&gt;"&amp;"PERMUTANTE"))</f>
        <v>0</v>
      </c>
      <c r="FP19" s="18">
        <f>IF(FP$5&gt;$G$4,0,SUMIFS(Fluxo!$O:$O,Fluxo!$U:$U,"&gt;"&amp;FO$5,Fluxo!$U:$U,"&lt;="&amp;FP$5,Fluxo!$D:$D,$D19,Fluxo!$E:$E,"&lt;&gt;"&amp;"PERMUTANTE"))</f>
        <v>0</v>
      </c>
      <c r="FQ19" s="18">
        <f>IF(FQ$5&gt;$G$4,0,SUMIFS(Fluxo!$O:$O,Fluxo!$U:$U,"&gt;"&amp;FP$5,Fluxo!$U:$U,"&lt;="&amp;FQ$5,Fluxo!$D:$D,$D19,Fluxo!$E:$E,"&lt;&gt;"&amp;"PERMUTANTE"))</f>
        <v>0</v>
      </c>
      <c r="FR19" s="18">
        <f>IF(FR$5&gt;$G$4,0,SUMIFS(Fluxo!$O:$O,Fluxo!$U:$U,"&gt;"&amp;FQ$5,Fluxo!$U:$U,"&lt;="&amp;FR$5,Fluxo!$D:$D,$D19,Fluxo!$E:$E,"&lt;&gt;"&amp;"PERMUTANTE"))</f>
        <v>0</v>
      </c>
      <c r="FS19" s="18">
        <f>IF(FS$5&gt;$G$4,0,SUMIFS(Fluxo!$O:$O,Fluxo!$U:$U,"&gt;"&amp;FR$5,Fluxo!$U:$U,"&lt;="&amp;FS$5,Fluxo!$D:$D,$D19,Fluxo!$E:$E,"&lt;&gt;"&amp;"PERMUTANTE"))</f>
        <v>0</v>
      </c>
      <c r="FT19" s="18">
        <f>IF(FT$5&gt;$G$4,0,SUMIFS(Fluxo!$O:$O,Fluxo!$U:$U,"&gt;"&amp;FS$5,Fluxo!$U:$U,"&lt;="&amp;FT$5,Fluxo!$D:$D,$D19,Fluxo!$E:$E,"&lt;&gt;"&amp;"PERMUTANTE"))</f>
        <v>0</v>
      </c>
      <c r="FU19" s="18">
        <f>IF(FU$5&gt;$G$4,0,SUMIFS(Fluxo!$O:$O,Fluxo!$U:$U,"&gt;"&amp;FT$5,Fluxo!$U:$U,"&lt;="&amp;FU$5,Fluxo!$D:$D,$D19,Fluxo!$E:$E,"&lt;&gt;"&amp;"PERMUTANTE"))</f>
        <v>0</v>
      </c>
      <c r="FV19" s="18">
        <f>IF(FV$5&gt;$G$4,0,SUMIFS(Fluxo!$O:$O,Fluxo!$U:$U,"&gt;"&amp;FU$5,Fluxo!$U:$U,"&lt;="&amp;FV$5,Fluxo!$D:$D,$D19,Fluxo!$E:$E,"&lt;&gt;"&amp;"PERMUTANTE"))</f>
        <v>0</v>
      </c>
      <c r="FW19" s="18">
        <f>IF(FW$5&gt;$G$4,0,SUMIFS(Fluxo!$O:$O,Fluxo!$U:$U,"&gt;"&amp;FV$5,Fluxo!$U:$U,"&lt;="&amp;FW$5,Fluxo!$D:$D,$D19,Fluxo!$E:$E,"&lt;&gt;"&amp;"PERMUTANTE"))</f>
        <v>0</v>
      </c>
      <c r="FX19" s="18">
        <f>IF(FX$5&gt;$G$4,0,SUMIFS(Fluxo!$O:$O,Fluxo!$U:$U,"&gt;"&amp;FW$5,Fluxo!$U:$U,"&lt;="&amp;FX$5,Fluxo!$D:$D,$D19,Fluxo!$E:$E,"&lt;&gt;"&amp;"PERMUTANTE"))</f>
        <v>0</v>
      </c>
      <c r="FY19" s="18">
        <f>IF(FY$5&gt;$G$4,0,SUMIFS(Fluxo!$O:$O,Fluxo!$U:$U,"&gt;"&amp;FX$5,Fluxo!$U:$U,"&lt;="&amp;FY$5,Fluxo!$D:$D,$D19,Fluxo!$E:$E,"&lt;&gt;"&amp;"PERMUTANTE"))</f>
        <v>0</v>
      </c>
      <c r="FZ19" s="18">
        <f>IF(FZ$5&gt;$G$4,0,SUMIFS(Fluxo!$O:$O,Fluxo!$U:$U,"&gt;"&amp;FY$5,Fluxo!$U:$U,"&lt;="&amp;FZ$5,Fluxo!$D:$D,$D19,Fluxo!$E:$E,"&lt;&gt;"&amp;"PERMUTANTE"))</f>
        <v>0</v>
      </c>
      <c r="GA19" s="18">
        <f>IF(GA$5&gt;$G$4,0,SUMIFS(Fluxo!$O:$O,Fluxo!$U:$U,"&gt;"&amp;FZ$5,Fluxo!$U:$U,"&lt;="&amp;GA$5,Fluxo!$D:$D,$D19,Fluxo!$E:$E,"&lt;&gt;"&amp;"PERMUTANTE"))</f>
        <v>0</v>
      </c>
      <c r="GB19" s="18">
        <f>IF(GB$5&gt;$G$4,0,SUMIFS(Fluxo!$O:$O,Fluxo!$U:$U,"&gt;"&amp;GA$5,Fluxo!$U:$U,"&lt;="&amp;GB$5,Fluxo!$D:$D,$D19,Fluxo!$E:$E,"&lt;&gt;"&amp;"PERMUTANTE"))</f>
        <v>0</v>
      </c>
      <c r="GC19" s="18">
        <f>IF(GC$5&gt;$G$4,0,SUMIFS(Fluxo!$O:$O,Fluxo!$U:$U,"&gt;"&amp;GB$5,Fluxo!$U:$U,"&lt;="&amp;GC$5,Fluxo!$D:$D,$D19,Fluxo!$E:$E,"&lt;&gt;"&amp;"PERMUTANTE"))</f>
        <v>0</v>
      </c>
      <c r="GD19" s="18">
        <f>IF(GD$5&gt;$G$4,0,SUMIFS(Fluxo!$O:$O,Fluxo!$U:$U,"&gt;"&amp;GC$5,Fluxo!$U:$U,"&lt;="&amp;GD$5,Fluxo!$D:$D,$D19,Fluxo!$E:$E,"&lt;&gt;"&amp;"PERMUTANTE"))</f>
        <v>0</v>
      </c>
      <c r="GE19" s="18">
        <f>IF(GE$5&gt;$G$4,0,SUMIFS(Fluxo!$O:$O,Fluxo!$U:$U,"&gt;"&amp;GD$5,Fluxo!$U:$U,"&lt;="&amp;GE$5,Fluxo!$D:$D,$D19,Fluxo!$E:$E,"&lt;&gt;"&amp;"PERMUTANTE"))</f>
        <v>0</v>
      </c>
      <c r="GF19" s="18">
        <f>IF(GF$5&gt;$G$4,0,SUMIFS(Fluxo!$O:$O,Fluxo!$U:$U,"&gt;"&amp;GE$5,Fluxo!$U:$U,"&lt;="&amp;GF$5,Fluxo!$D:$D,$D19,Fluxo!$E:$E,"&lt;&gt;"&amp;"PERMUTANTE"))</f>
        <v>0</v>
      </c>
      <c r="GG19" s="18">
        <f>IF(GG$5&gt;$G$4,0,SUMIFS(Fluxo!$O:$O,Fluxo!$U:$U,"&gt;"&amp;GF$5,Fluxo!$U:$U,"&lt;="&amp;GG$5,Fluxo!$D:$D,$D19,Fluxo!$E:$E,"&lt;&gt;"&amp;"PERMUTANTE"))</f>
        <v>0</v>
      </c>
      <c r="GH19" s="18">
        <f>IF(GH$5&gt;$G$4,0,SUMIFS(Fluxo!$O:$O,Fluxo!$U:$U,"&gt;"&amp;GG$5,Fluxo!$U:$U,"&lt;="&amp;GH$5,Fluxo!$D:$D,$D19,Fluxo!$E:$E,"&lt;&gt;"&amp;"PERMUTANTE"))</f>
        <v>0</v>
      </c>
      <c r="GI19" s="18">
        <f>IF(GI$5&gt;$G$4,0,SUMIFS(Fluxo!$O:$O,Fluxo!$U:$U,"&gt;"&amp;GH$5,Fluxo!$U:$U,"&lt;="&amp;GI$5,Fluxo!$D:$D,$D19,Fluxo!$E:$E,"&lt;&gt;"&amp;"PERMUTANTE"))</f>
        <v>0</v>
      </c>
      <c r="GJ19" s="18">
        <f>IF(GJ$5&gt;$G$4,0,SUMIFS(Fluxo!$O:$O,Fluxo!$U:$U,"&gt;"&amp;GI$5,Fluxo!$U:$U,"&lt;="&amp;GJ$5,Fluxo!$D:$D,$D19,Fluxo!$E:$E,"&lt;&gt;"&amp;"PERMUTANTE"))</f>
        <v>0</v>
      </c>
      <c r="GK19" s="18">
        <f>IF(GK$5&gt;$G$4,0,SUMIFS(Fluxo!$O:$O,Fluxo!$U:$U,"&gt;"&amp;GJ$5,Fluxo!$U:$U,"&lt;="&amp;GK$5,Fluxo!$D:$D,$D19,Fluxo!$E:$E,"&lt;&gt;"&amp;"PERMUTANTE"))</f>
        <v>0</v>
      </c>
      <c r="GL19" s="18">
        <f>IF(GL$5&gt;$G$4,0,SUMIFS(Fluxo!$O:$O,Fluxo!$U:$U,"&gt;"&amp;GK$5,Fluxo!$U:$U,"&lt;="&amp;GL$5,Fluxo!$D:$D,$D19,Fluxo!$E:$E,"&lt;&gt;"&amp;"PERMUTANTE"))</f>
        <v>0</v>
      </c>
      <c r="GM19" s="18">
        <f>IF(GM$5&gt;$G$4,0,SUMIFS(Fluxo!$O:$O,Fluxo!$U:$U,"&gt;"&amp;GL$5,Fluxo!$U:$U,"&lt;="&amp;GM$5,Fluxo!$D:$D,$D19,Fluxo!$E:$E,"&lt;&gt;"&amp;"PERMUTANTE"))</f>
        <v>0</v>
      </c>
      <c r="GN19" s="18">
        <f>IF(GN$5&gt;$G$4,0,SUMIFS(Fluxo!$O:$O,Fluxo!$U:$U,"&gt;"&amp;GM$5,Fluxo!$U:$U,"&lt;="&amp;GN$5,Fluxo!$D:$D,$D19,Fluxo!$E:$E,"&lt;&gt;"&amp;"PERMUTANTE"))</f>
        <v>0</v>
      </c>
      <c r="GO19" s="18">
        <f>IF(GO$5&gt;$G$4,0,SUMIFS(Fluxo!$O:$O,Fluxo!$U:$U,"&gt;"&amp;GN$5,Fluxo!$U:$U,"&lt;="&amp;GO$5,Fluxo!$D:$D,$D19,Fluxo!$E:$E,"&lt;&gt;"&amp;"PERMUTANTE"))</f>
        <v>0</v>
      </c>
      <c r="GP19" s="18">
        <f>IF(GP$5&gt;$G$4,0,SUMIFS(Fluxo!$O:$O,Fluxo!$U:$U,"&gt;"&amp;GO$5,Fluxo!$U:$U,"&lt;="&amp;GP$5,Fluxo!$D:$D,$D19,Fluxo!$E:$E,"&lt;&gt;"&amp;"PERMUTANTE"))</f>
        <v>0</v>
      </c>
      <c r="GQ19" s="18">
        <f>IF(GQ$5&gt;$G$4,0,SUMIFS(Fluxo!$O:$O,Fluxo!$U:$U,"&gt;"&amp;GP$5,Fluxo!$U:$U,"&lt;="&amp;GQ$5,Fluxo!$D:$D,$D19,Fluxo!$E:$E,"&lt;&gt;"&amp;"PERMUTANTE"))</f>
        <v>0</v>
      </c>
      <c r="GR19" s="18">
        <f>IF(GR$5&gt;$G$4,0,SUMIFS(Fluxo!$O:$O,Fluxo!$U:$U,"&gt;"&amp;GQ$5,Fluxo!$U:$U,"&lt;="&amp;GR$5,Fluxo!$D:$D,$D19,Fluxo!$E:$E,"&lt;&gt;"&amp;"PERMUTANTE"))</f>
        <v>0</v>
      </c>
      <c r="GS19" s="18">
        <f>IF(GS$5&gt;$G$4,0,SUMIFS(Fluxo!$O:$O,Fluxo!$U:$U,"&gt;"&amp;GR$5,Fluxo!$U:$U,"&lt;="&amp;GS$5,Fluxo!$D:$D,$D19,Fluxo!$E:$E,"&lt;&gt;"&amp;"PERMUTANTE"))</f>
        <v>0</v>
      </c>
      <c r="GT19" s="18">
        <f>IF(GT$5&gt;$G$4,0,SUMIFS(Fluxo!$O:$O,Fluxo!$U:$U,"&gt;"&amp;GS$5,Fluxo!$U:$U,"&lt;="&amp;GT$5,Fluxo!$D:$D,$D19,Fluxo!$E:$E,"&lt;&gt;"&amp;"PERMUTANTE"))</f>
        <v>0</v>
      </c>
      <c r="GU19" s="18">
        <f>IF(GU$5&gt;$G$4,0,SUMIFS(Fluxo!$O:$O,Fluxo!$U:$U,"&gt;"&amp;GT$5,Fluxo!$U:$U,"&lt;="&amp;GU$5,Fluxo!$D:$D,$D19,Fluxo!$E:$E,"&lt;&gt;"&amp;"PERMUTANTE"))</f>
        <v>0</v>
      </c>
      <c r="GV19" s="18">
        <f>IF(GV$5&gt;$G$4,0,SUMIFS(Fluxo!$O:$O,Fluxo!$U:$U,"&gt;"&amp;GU$5,Fluxo!$U:$U,"&lt;="&amp;GV$5,Fluxo!$D:$D,$D19,Fluxo!$E:$E,"&lt;&gt;"&amp;"PERMUTANTE"))</f>
        <v>0</v>
      </c>
      <c r="GW19" s="18">
        <f>IF(GW$5&gt;$G$4,0,SUMIFS(Fluxo!$O:$O,Fluxo!$U:$U,"&gt;"&amp;GV$5,Fluxo!$U:$U,"&lt;="&amp;GW$5,Fluxo!$D:$D,$D19,Fluxo!$E:$E,"&lt;&gt;"&amp;"PERMUTANTE"))</f>
        <v>0</v>
      </c>
      <c r="GX19" s="18">
        <f>IF(GX$5&gt;$G$4,0,SUMIFS(Fluxo!$O:$O,Fluxo!$U:$U,"&gt;"&amp;GW$5,Fluxo!$U:$U,"&lt;="&amp;GX$5,Fluxo!$D:$D,$D19,Fluxo!$E:$E,"&lt;&gt;"&amp;"PERMUTANTE"))</f>
        <v>0</v>
      </c>
      <c r="GY19" s="18">
        <f>IF(GY$5&gt;$G$4,0,SUMIFS(Fluxo!$O:$O,Fluxo!$U:$U,"&gt;"&amp;GX$5,Fluxo!$U:$U,"&lt;="&amp;GY$5,Fluxo!$D:$D,$D19,Fluxo!$E:$E,"&lt;&gt;"&amp;"PERMUTANTE"))</f>
        <v>0</v>
      </c>
      <c r="GZ19" s="18">
        <f>IF(GZ$5&gt;$G$4,0,SUMIFS(Fluxo!$O:$O,Fluxo!$U:$U,"&gt;"&amp;GY$5,Fluxo!$U:$U,"&lt;="&amp;GZ$5,Fluxo!$D:$D,$D19,Fluxo!$E:$E,"&lt;&gt;"&amp;"PERMUTANTE"))</f>
        <v>0</v>
      </c>
      <c r="HA19" s="18">
        <f>IF(HA$5&gt;$G$4,0,SUMIFS(Fluxo!$O:$O,Fluxo!$U:$U,"&gt;"&amp;GZ$5,Fluxo!$U:$U,"&lt;="&amp;HA$5,Fluxo!$D:$D,$D19,Fluxo!$E:$E,"&lt;&gt;"&amp;"PERMUTANTE"))</f>
        <v>0</v>
      </c>
      <c r="HB19" s="18">
        <f>IF(HB$5&gt;$G$4,0,SUMIFS(Fluxo!$O:$O,Fluxo!$U:$U,"&gt;"&amp;HA$5,Fluxo!$U:$U,"&lt;="&amp;HB$5,Fluxo!$D:$D,$D19,Fluxo!$E:$E,"&lt;&gt;"&amp;"PERMUTANTE"))</f>
        <v>0</v>
      </c>
      <c r="HC19" s="18">
        <f>IF(HC$5&gt;$G$4,0,SUMIFS(Fluxo!$O:$O,Fluxo!$U:$U,"&gt;"&amp;HB$5,Fluxo!$U:$U,"&lt;="&amp;HC$5,Fluxo!$D:$D,$D19,Fluxo!$E:$E,"&lt;&gt;"&amp;"PERMUTANTE"))</f>
        <v>0</v>
      </c>
      <c r="HD19" s="18">
        <f>IF(HD$5&gt;$G$4,0,SUMIFS(Fluxo!$O:$O,Fluxo!$U:$U,"&gt;"&amp;HC$5,Fluxo!$U:$U,"&lt;="&amp;HD$5,Fluxo!$D:$D,$D19,Fluxo!$E:$E,"&lt;&gt;"&amp;"PERMUTANTE"))</f>
        <v>0</v>
      </c>
      <c r="HE19" s="18">
        <f>IF(HE$5&gt;$G$4,0,SUMIFS(Fluxo!$O:$O,Fluxo!$U:$U,"&gt;"&amp;HD$5,Fluxo!$U:$U,"&lt;="&amp;HE$5,Fluxo!$D:$D,$D19,Fluxo!$E:$E,"&lt;&gt;"&amp;"PERMUTANTE"))</f>
        <v>0</v>
      </c>
      <c r="HF19" s="18">
        <f>IF(HF$5&gt;$G$4,0,SUMIFS(Fluxo!$O:$O,Fluxo!$U:$U,"&gt;"&amp;HE$5,Fluxo!$U:$U,"&lt;="&amp;HF$5,Fluxo!$D:$D,$D19,Fluxo!$E:$E,"&lt;&gt;"&amp;"PERMUTANTE"))</f>
        <v>0</v>
      </c>
    </row>
    <row r="20" spans="1:214" s="16" customFormat="1">
      <c r="A20" s="20">
        <f t="shared" si="8"/>
        <v>10</v>
      </c>
      <c r="B20" s="140" t="str">
        <f>'Check Carteira'!C12</f>
        <v>E.1016.99.01.0055</v>
      </c>
      <c r="C20" s="19">
        <v>1</v>
      </c>
      <c r="D20" s="129" t="str">
        <f>'Check Carteira'!F12</f>
        <v>A-0055</v>
      </c>
      <c r="E20" s="21">
        <f>IFERROR(INDEX(Contratos!L:L,MATCH(D20,Contratos!R:R,0)),"")</f>
        <v>45471</v>
      </c>
      <c r="F20" s="139">
        <f>IFERROR(INDEX(Contratos!G:G,MATCH(D20,Contratos!R:R,0)),"")</f>
        <v>1025368</v>
      </c>
      <c r="G20" s="83" t="str">
        <f ca="1">IFERROR(XNPV(#REF!,OFFSET(J20,0,MATCH(EOMONTH(E20,0),$J$5:$HF$5,0)-1,1,COUNT($J$5:$HF$5)-MATCH(EOMONTH(E20,0),$J$5:$HF$5,0)+1),OFFSET($J$5,0,MATCH(EOMONTH(E20,0),$J$5:$HF$5,0)-1,1,COUNT($J$5:$HF$5)-MATCH(EOMONTH(E20,0),$J$5:$HF$5,0)+1)),"")</f>
        <v/>
      </c>
      <c r="H20" s="83">
        <f t="shared" si="9"/>
        <v>64001.3</v>
      </c>
      <c r="I20" s="18"/>
      <c r="J20" s="18">
        <f>IF(J$5&gt;$G$4,0,SUMIFS(Fluxo!$O:$O,Fluxo!$U:$U,"&gt;"&amp;I$5,Fluxo!$U:$U,"&lt;="&amp;J$5,Fluxo!$D:$D,$D20))</f>
        <v>0</v>
      </c>
      <c r="K20" s="18">
        <f>IF(K$5&gt;$G$4,0,SUMIFS(Fluxo!$O:$O,Fluxo!$U:$U,"&gt;"&amp;J$5,Fluxo!$U:$U,"&lt;="&amp;K$5,Fluxo!$D:$D,$D20))</f>
        <v>0</v>
      </c>
      <c r="L20" s="18">
        <f>IF(L$5&gt;$G$4,0,SUMIFS(Fluxo!$O:$O,Fluxo!$U:$U,"&gt;"&amp;K$5,Fluxo!$U:$U,"&lt;="&amp;L$5,Fluxo!$D:$D,$D20))</f>
        <v>0</v>
      </c>
      <c r="M20" s="18">
        <f>IF(M$5&gt;$G$4,0,SUMIFS(Fluxo!$O:$O,Fluxo!$U:$U,"&gt;"&amp;L$5,Fluxo!$U:$U,"&lt;="&amp;M$5,Fluxo!$D:$D,$D20))</f>
        <v>0</v>
      </c>
      <c r="N20" s="18">
        <f>IF(N$5&gt;$G$4,0,SUMIFS(Fluxo!$O:$O,Fluxo!$U:$U,"&gt;"&amp;M$5,Fluxo!$U:$U,"&lt;="&amp;N$5,Fluxo!$D:$D,$D20))</f>
        <v>0</v>
      </c>
      <c r="O20" s="18">
        <f>IF(O$5&gt;$G$4,0,SUMIFS(Fluxo!$O:$O,Fluxo!$U:$U,"&gt;"&amp;N$5,Fluxo!$U:$U,"&lt;="&amp;O$5,Fluxo!$D:$D,$D20))</f>
        <v>0</v>
      </c>
      <c r="P20" s="18">
        <f>IF(P$5&gt;$G$4,0,SUMIFS(Fluxo!$O:$O,Fluxo!$U:$U,"&gt;"&amp;O$5,Fluxo!$U:$U,"&lt;="&amp;P$5,Fluxo!$D:$D,$D20))</f>
        <v>0</v>
      </c>
      <c r="Q20" s="18">
        <f>IF(Q$5&gt;$G$4,0,SUMIFS(Fluxo!$O:$O,Fluxo!$U:$U,"&gt;"&amp;P$5,Fluxo!$U:$U,"&lt;="&amp;Q$5,Fluxo!$D:$D,$D20))</f>
        <v>0</v>
      </c>
      <c r="R20" s="18">
        <f>IF(R$5&gt;$G$4,0,SUMIFS(Fluxo!$O:$O,Fluxo!$U:$U,"&gt;"&amp;Q$5,Fluxo!$U:$U,"&lt;="&amp;R$5,Fluxo!$D:$D,$D20))</f>
        <v>0</v>
      </c>
      <c r="S20" s="18">
        <f>IF(S$5&gt;$G$4,0,SUMIFS(Fluxo!$O:$O,Fluxo!$U:$U,"&gt;"&amp;R$5,Fluxo!$U:$U,"&lt;="&amp;S$5,Fluxo!$D:$D,$D20,Fluxo!$E:$E,"&lt;&gt;"&amp;"PERMUTANTE"))</f>
        <v>0</v>
      </c>
      <c r="T20" s="18">
        <f>IF(T$5&gt;$G$4,0,SUMIFS(Fluxo!$O:$O,Fluxo!$U:$U,"&gt;"&amp;S$5,Fluxo!$U:$U,"&lt;="&amp;T$5,Fluxo!$D:$D,$D20,Fluxo!$E:$E,"&lt;&gt;"&amp;"PERMUTANTE"))</f>
        <v>0</v>
      </c>
      <c r="U20" s="18">
        <f>IF(U$5&gt;$G$4,0,SUMIFS(Fluxo!$O:$O,Fluxo!$U:$U,"&gt;"&amp;T$5,Fluxo!$U:$U,"&lt;="&amp;U$5,Fluxo!$D:$D,$D20,Fluxo!$E:$E,"&lt;&gt;"&amp;"PERMUTANTE"))</f>
        <v>0</v>
      </c>
      <c r="V20" s="18">
        <f>IF(V$5&gt;$G$4,0,SUMIFS(Fluxo!$O:$O,Fluxo!$U:$U,"&gt;"&amp;U$5,Fluxo!$U:$U,"&lt;="&amp;V$5,Fluxo!$D:$D,$D20,Fluxo!$E:$E,"&lt;&gt;"&amp;"PERMUTANTE"))</f>
        <v>0</v>
      </c>
      <c r="W20" s="18">
        <f>IF(W$5&gt;$G$4,0,SUMIFS(Fluxo!$O:$O,Fluxo!$U:$U,"&gt;"&amp;V$5,Fluxo!$U:$U,"&lt;="&amp;W$5,Fluxo!$D:$D,$D20,Fluxo!$E:$E,"&lt;&gt;"&amp;"PERMUTANTE"))</f>
        <v>0</v>
      </c>
      <c r="X20" s="18">
        <f>IF(X$5&gt;$G$4,0,SUMIFS(Fluxo!$O:$O,Fluxo!$U:$U,"&gt;"&amp;W$5,Fluxo!$U:$U,"&lt;="&amp;X$5,Fluxo!$D:$D,$D20,Fluxo!$E:$E,"&lt;&gt;"&amp;"PERMUTANTE"))</f>
        <v>0</v>
      </c>
      <c r="Y20" s="18">
        <f>IF(Y$5&gt;$G$4,0,SUMIFS(Fluxo!$O:$O,Fluxo!$U:$U,"&gt;"&amp;X$5,Fluxo!$U:$U,"&lt;="&amp;Y$5,Fluxo!$D:$D,$D20,Fluxo!$E:$E,"&lt;&gt;"&amp;"PERMUTANTE"))</f>
        <v>23368</v>
      </c>
      <c r="Z20" s="18">
        <f>IF(Z$5&gt;$G$4,0,SUMIFS(Fluxo!$O:$O,Fluxo!$U:$U,"&gt;"&amp;Y$5,Fluxo!$U:$U,"&lt;="&amp;Z$5,Fluxo!$D:$D,$D20,Fluxo!$E:$E,"&lt;&gt;"&amp;"PERMUTANTE"))</f>
        <v>20316.650000000001</v>
      </c>
      <c r="AA20" s="18">
        <f>IF(AA$5&gt;$G$4,0,SUMIFS(Fluxo!$O:$O,Fluxo!$U:$U,"&gt;"&amp;Z$5,Fluxo!$U:$U,"&lt;="&amp;AA$5,Fluxo!$D:$D,$D20,Fluxo!$E:$E,"&lt;&gt;"&amp;"PERMUTANTE"))</f>
        <v>20316.650000000001</v>
      </c>
      <c r="AB20" s="18">
        <f>IF(AB$5&gt;$G$4,0,SUMIFS(Fluxo!$O:$O,Fluxo!$U:$U,"&gt;"&amp;AA$5,Fluxo!$U:$U,"&lt;="&amp;AB$5,Fluxo!$D:$D,$D20,Fluxo!$E:$E,"&lt;&gt;"&amp;"PERMUTANTE"))</f>
        <v>0</v>
      </c>
      <c r="AC20" s="18">
        <f>IF(AC$5&gt;$G$4,0,SUMIFS(Fluxo!$O:$O,Fluxo!$U:$U,"&gt;"&amp;AB$5,Fluxo!$U:$U,"&lt;="&amp;AC$5,Fluxo!$D:$D,$D20,Fluxo!$E:$E,"&lt;&gt;"&amp;"PERMUTANTE"))</f>
        <v>0</v>
      </c>
      <c r="AD20" s="18">
        <f>IF(AD$5&gt;$G$4,0,SUMIFS(Fluxo!$O:$O,Fluxo!$U:$U,"&gt;"&amp;AC$5,Fluxo!$U:$U,"&lt;="&amp;AD$5,Fluxo!$D:$D,$D20,Fluxo!$E:$E,"&lt;&gt;"&amp;"PERMUTANTE"))</f>
        <v>0</v>
      </c>
      <c r="AE20" s="18">
        <f>IF(AE$5&gt;$G$4,0,SUMIFS(Fluxo!$O:$O,Fluxo!$U:$U,"&gt;"&amp;AD$5,Fluxo!$U:$U,"&lt;="&amp;AE$5,Fluxo!$D:$D,$D20,Fluxo!$E:$E,"&lt;&gt;"&amp;"PERMUTANTE"))</f>
        <v>0</v>
      </c>
      <c r="AF20" s="18">
        <f>IF(AF$5&gt;$G$4,0,SUMIFS(Fluxo!$O:$O,Fluxo!$U:$U,"&gt;"&amp;AE$5,Fluxo!$U:$U,"&lt;="&amp;AF$5,Fluxo!$D:$D,$D20,Fluxo!$E:$E,"&lt;&gt;"&amp;"PERMUTANTE"))</f>
        <v>0</v>
      </c>
      <c r="AG20" s="18">
        <f>IF(AG$5&gt;$G$4,0,SUMIFS(Fluxo!$O:$O,Fluxo!$U:$U,"&gt;"&amp;AF$5,Fluxo!$U:$U,"&lt;="&amp;AG$5,Fluxo!$D:$D,$D20,Fluxo!$E:$E,"&lt;&gt;"&amp;"PERMUTANTE"))</f>
        <v>0</v>
      </c>
      <c r="AH20" s="18">
        <f>IF(AH$5&gt;$G$4,0,SUMIFS(Fluxo!$O:$O,Fluxo!$U:$U,"&gt;"&amp;AG$5,Fluxo!$U:$U,"&lt;="&amp;AH$5,Fluxo!$D:$D,$D20,Fluxo!$E:$E,"&lt;&gt;"&amp;"PERMUTANTE"))</f>
        <v>0</v>
      </c>
      <c r="AI20" s="18">
        <f>IF(AI$5&gt;$G$4,0,SUMIFS(Fluxo!$O:$O,Fluxo!$U:$U,"&gt;"&amp;AH$5,Fluxo!$U:$U,"&lt;="&amp;AI$5,Fluxo!$D:$D,$D20,Fluxo!$E:$E,"&lt;&gt;"&amp;"PERMUTANTE"))</f>
        <v>0</v>
      </c>
      <c r="AJ20" s="18">
        <f>IF(AJ$5&gt;$G$4,0,SUMIFS(Fluxo!$O:$O,Fluxo!$U:$U,"&gt;"&amp;AI$5,Fluxo!$U:$U,"&lt;="&amp;AJ$5,Fluxo!$D:$D,$D20,Fluxo!$E:$E,"&lt;&gt;"&amp;"PERMUTANTE"))</f>
        <v>0</v>
      </c>
      <c r="AK20" s="18">
        <f>IF(AK$5&gt;$G$4,0,SUMIFS(Fluxo!$O:$O,Fluxo!$U:$U,"&gt;"&amp;AJ$5,Fluxo!$U:$U,"&lt;="&amp;AK$5,Fluxo!$D:$D,$D20,Fluxo!$E:$E,"&lt;&gt;"&amp;"PERMUTANTE"))</f>
        <v>0</v>
      </c>
      <c r="AL20" s="18">
        <f>IF(AL$5&gt;$G$4,0,SUMIFS(Fluxo!$O:$O,Fluxo!$U:$U,"&gt;"&amp;AK$5,Fluxo!$U:$U,"&lt;="&amp;AL$5,Fluxo!$D:$D,$D20,Fluxo!$E:$E,"&lt;&gt;"&amp;"PERMUTANTE"))</f>
        <v>0</v>
      </c>
      <c r="AM20" s="18">
        <f>IF(AM$5&gt;$G$4,0,SUMIFS(Fluxo!$O:$O,Fluxo!$U:$U,"&gt;"&amp;AL$5,Fluxo!$U:$U,"&lt;="&amp;AM$5,Fluxo!$D:$D,$D20,Fluxo!$E:$E,"&lt;&gt;"&amp;"PERMUTANTE"))</f>
        <v>0</v>
      </c>
      <c r="AN20" s="18">
        <f>IF(AN$5&gt;$G$4,0,SUMIFS(Fluxo!$O:$O,Fluxo!$U:$U,"&gt;"&amp;AM$5,Fluxo!$U:$U,"&lt;="&amp;AN$5,Fluxo!$D:$D,$D20,Fluxo!$E:$E,"&lt;&gt;"&amp;"PERMUTANTE"))</f>
        <v>0</v>
      </c>
      <c r="AO20" s="18">
        <f>IF(AO$5&gt;$G$4,0,SUMIFS(Fluxo!$O:$O,Fluxo!$U:$U,"&gt;"&amp;AN$5,Fluxo!$U:$U,"&lt;="&amp;AO$5,Fluxo!$D:$D,$D20,Fluxo!$E:$E,"&lt;&gt;"&amp;"PERMUTANTE"))</f>
        <v>0</v>
      </c>
      <c r="AP20" s="18">
        <f>IF(AP$5&gt;$G$4,0,SUMIFS(Fluxo!$O:$O,Fluxo!$U:$U,"&gt;"&amp;AO$5,Fluxo!$U:$U,"&lt;="&amp;AP$5,Fluxo!$D:$D,$D20,Fluxo!$E:$E,"&lt;&gt;"&amp;"PERMUTANTE"))</f>
        <v>0</v>
      </c>
      <c r="AQ20" s="18">
        <f>IF(AQ$5&gt;$G$4,0,SUMIFS(Fluxo!$O:$O,Fluxo!$U:$U,"&gt;"&amp;AP$5,Fluxo!$U:$U,"&lt;="&amp;AQ$5,Fluxo!$D:$D,$D20,Fluxo!$E:$E,"&lt;&gt;"&amp;"PERMUTANTE"))</f>
        <v>0</v>
      </c>
      <c r="AR20" s="18">
        <f>IF(AR$5&gt;$G$4,0,SUMIFS(Fluxo!$O:$O,Fluxo!$U:$U,"&gt;"&amp;AQ$5,Fluxo!$U:$U,"&lt;="&amp;AR$5,Fluxo!$D:$D,$D20,Fluxo!$E:$E,"&lt;&gt;"&amp;"PERMUTANTE"))</f>
        <v>0</v>
      </c>
      <c r="AS20" s="18">
        <f>IF(AS$5&gt;$G$4,0,SUMIFS(Fluxo!$O:$O,Fluxo!$U:$U,"&gt;"&amp;AR$5,Fluxo!$U:$U,"&lt;="&amp;AS$5,Fluxo!$D:$D,$D20,Fluxo!$E:$E,"&lt;&gt;"&amp;"PERMUTANTE"))</f>
        <v>0</v>
      </c>
      <c r="AT20" s="18">
        <f>IF(AT$5&gt;$G$4,0,SUMIFS(Fluxo!$O:$O,Fluxo!$U:$U,"&gt;"&amp;AS$5,Fluxo!$U:$U,"&lt;="&amp;AT$5,Fluxo!$D:$D,$D20,Fluxo!$E:$E,"&lt;&gt;"&amp;"PERMUTANTE"))</f>
        <v>0</v>
      </c>
      <c r="AU20" s="18">
        <f>IF(AU$5&gt;$G$4,0,SUMIFS(Fluxo!$O:$O,Fluxo!$U:$U,"&gt;"&amp;AT$5,Fluxo!$U:$U,"&lt;="&amp;AU$5,Fluxo!$D:$D,$D20,Fluxo!$E:$E,"&lt;&gt;"&amp;"PERMUTANTE"))</f>
        <v>0</v>
      </c>
      <c r="AV20" s="18">
        <f>IF(AV$5&gt;$G$4,0,SUMIFS(Fluxo!$O:$O,Fluxo!$U:$U,"&gt;"&amp;AU$5,Fluxo!$U:$U,"&lt;="&amp;AV$5,Fluxo!$D:$D,$D20,Fluxo!$E:$E,"&lt;&gt;"&amp;"PERMUTANTE"))</f>
        <v>0</v>
      </c>
      <c r="AW20" s="18">
        <f>IF(AW$5&gt;$G$4,0,SUMIFS(Fluxo!$O:$O,Fluxo!$U:$U,"&gt;"&amp;AV$5,Fluxo!$U:$U,"&lt;="&amp;AW$5,Fluxo!$D:$D,$D20,Fluxo!$E:$E,"&lt;&gt;"&amp;"PERMUTANTE"))</f>
        <v>0</v>
      </c>
      <c r="AX20" s="18">
        <f>IF(AX$5&gt;$G$4,0,SUMIFS(Fluxo!$O:$O,Fluxo!$U:$U,"&gt;"&amp;AW$5,Fluxo!$U:$U,"&lt;="&amp;AX$5,Fluxo!$D:$D,$D20,Fluxo!$E:$E,"&lt;&gt;"&amp;"PERMUTANTE"))</f>
        <v>0</v>
      </c>
      <c r="AY20" s="18">
        <f>IF(AY$5&gt;$G$4,0,SUMIFS(Fluxo!$O:$O,Fluxo!$U:$U,"&gt;"&amp;AX$5,Fluxo!$U:$U,"&lt;="&amp;AY$5,Fluxo!$D:$D,$D20,Fluxo!$E:$E,"&lt;&gt;"&amp;"PERMUTANTE"))</f>
        <v>0</v>
      </c>
      <c r="AZ20" s="18">
        <f>IF(AZ$5&gt;$G$4,0,SUMIFS(Fluxo!$O:$O,Fluxo!$U:$U,"&gt;"&amp;AY$5,Fluxo!$U:$U,"&lt;="&amp;AZ$5,Fluxo!$D:$D,$D20,Fluxo!$E:$E,"&lt;&gt;"&amp;"PERMUTANTE"))</f>
        <v>0</v>
      </c>
      <c r="BA20" s="18">
        <f>IF(BA$5&gt;$G$4,0,SUMIFS(Fluxo!$O:$O,Fluxo!$U:$U,"&gt;"&amp;AZ$5,Fluxo!$U:$U,"&lt;="&amp;BA$5,Fluxo!$D:$D,$D20,Fluxo!$E:$E,"&lt;&gt;"&amp;"PERMUTANTE"))</f>
        <v>0</v>
      </c>
      <c r="BB20" s="18">
        <f>IF(BB$5&gt;$G$4,0,SUMIFS(Fluxo!$O:$O,Fluxo!$U:$U,"&gt;"&amp;BA$5,Fluxo!$U:$U,"&lt;="&amp;BB$5,Fluxo!$D:$D,$D20,Fluxo!$E:$E,"&lt;&gt;"&amp;"PERMUTANTE"))</f>
        <v>0</v>
      </c>
      <c r="BC20" s="18">
        <f>IF(BC$5&gt;$G$4,0,SUMIFS(Fluxo!$O:$O,Fluxo!$U:$U,"&gt;"&amp;BB$5,Fluxo!$U:$U,"&lt;="&amp;BC$5,Fluxo!$D:$D,$D20,Fluxo!$E:$E,"&lt;&gt;"&amp;"PERMUTANTE"))</f>
        <v>0</v>
      </c>
      <c r="BD20" s="18">
        <f>IF(BD$5&gt;$G$4,0,SUMIFS(Fluxo!$O:$O,Fluxo!$U:$U,"&gt;"&amp;BC$5,Fluxo!$U:$U,"&lt;="&amp;BD$5,Fluxo!$D:$D,$D20,Fluxo!$E:$E,"&lt;&gt;"&amp;"PERMUTANTE"))</f>
        <v>0</v>
      </c>
      <c r="BE20" s="18">
        <f>IF(BE$5&gt;$G$4,0,SUMIFS(Fluxo!$O:$O,Fluxo!$U:$U,"&gt;"&amp;BD$5,Fluxo!$U:$U,"&lt;="&amp;BE$5,Fluxo!$D:$D,$D20,Fluxo!$E:$E,"&lt;&gt;"&amp;"PERMUTANTE"))</f>
        <v>0</v>
      </c>
      <c r="BF20" s="18">
        <f>IF(BF$5&gt;$G$4,0,SUMIFS(Fluxo!$O:$O,Fluxo!$U:$U,"&gt;"&amp;BE$5,Fluxo!$U:$U,"&lt;="&amp;BF$5,Fluxo!$D:$D,$D20,Fluxo!$E:$E,"&lt;&gt;"&amp;"PERMUTANTE"))</f>
        <v>0</v>
      </c>
      <c r="BG20" s="18">
        <f>IF(BG$5&gt;$G$4,0,SUMIFS(Fluxo!$O:$O,Fluxo!$U:$U,"&gt;"&amp;BF$5,Fluxo!$U:$U,"&lt;="&amp;BG$5,Fluxo!$D:$D,$D20,Fluxo!$E:$E,"&lt;&gt;"&amp;"PERMUTANTE"))</f>
        <v>0</v>
      </c>
      <c r="BH20" s="18">
        <f>IF(BH$5&gt;$G$4,0,SUMIFS(Fluxo!$O:$O,Fluxo!$U:$U,"&gt;"&amp;BG$5,Fluxo!$U:$U,"&lt;="&amp;BH$5,Fluxo!$D:$D,$D20,Fluxo!$E:$E,"&lt;&gt;"&amp;"PERMUTANTE"))</f>
        <v>0</v>
      </c>
      <c r="BI20" s="18">
        <f>IF(BI$5&gt;$G$4,0,SUMIFS(Fluxo!$O:$O,Fluxo!$U:$U,"&gt;"&amp;BH$5,Fluxo!$U:$U,"&lt;="&amp;BI$5,Fluxo!$D:$D,$D20,Fluxo!$E:$E,"&lt;&gt;"&amp;"PERMUTANTE"))</f>
        <v>0</v>
      </c>
      <c r="BJ20" s="18">
        <f>IF(BJ$5&gt;$G$4,0,SUMIFS(Fluxo!$O:$O,Fluxo!$U:$U,"&gt;"&amp;BI$5,Fluxo!$U:$U,"&lt;="&amp;BJ$5,Fluxo!$D:$D,$D20,Fluxo!$E:$E,"&lt;&gt;"&amp;"PERMUTANTE"))</f>
        <v>0</v>
      </c>
      <c r="BK20" s="18">
        <f>IF(BK$5&gt;$G$4,0,SUMIFS(Fluxo!$O:$O,Fluxo!$U:$U,"&gt;"&amp;BJ$5,Fluxo!$U:$U,"&lt;="&amp;BK$5,Fluxo!$D:$D,$D20,Fluxo!$E:$E,"&lt;&gt;"&amp;"PERMUTANTE"))</f>
        <v>0</v>
      </c>
      <c r="BL20" s="18">
        <f>IF(BL$5&gt;$G$4,0,SUMIFS(Fluxo!$O:$O,Fluxo!$U:$U,"&gt;"&amp;BK$5,Fluxo!$U:$U,"&lt;="&amp;BL$5,Fluxo!$D:$D,$D20,Fluxo!$E:$E,"&lt;&gt;"&amp;"PERMUTANTE"))</f>
        <v>0</v>
      </c>
      <c r="BM20" s="18">
        <f>IF(BM$5&gt;$G$4,0,SUMIFS(Fluxo!$O:$O,Fluxo!$U:$U,"&gt;"&amp;BL$5,Fluxo!$U:$U,"&lt;="&amp;BM$5,Fluxo!$D:$D,$D20,Fluxo!$E:$E,"&lt;&gt;"&amp;"PERMUTANTE"))</f>
        <v>0</v>
      </c>
      <c r="BN20" s="18">
        <f>IF(BN$5&gt;$G$4,0,SUMIFS(Fluxo!$O:$O,Fluxo!$U:$U,"&gt;"&amp;BM$5,Fluxo!$U:$U,"&lt;="&amp;BN$5,Fluxo!$D:$D,$D20,Fluxo!$E:$E,"&lt;&gt;"&amp;"PERMUTANTE"))</f>
        <v>0</v>
      </c>
      <c r="BO20" s="18">
        <f>IF(BO$5&gt;$G$4,0,SUMIFS(Fluxo!$O:$O,Fluxo!$U:$U,"&gt;"&amp;BN$5,Fluxo!$U:$U,"&lt;="&amp;BO$5,Fluxo!$D:$D,$D20,Fluxo!$E:$E,"&lt;&gt;"&amp;"PERMUTANTE"))</f>
        <v>0</v>
      </c>
      <c r="BP20" s="18">
        <f>IF(BP$5&gt;$G$4,0,SUMIFS(Fluxo!$O:$O,Fluxo!$U:$U,"&gt;"&amp;BO$5,Fluxo!$U:$U,"&lt;="&amp;BP$5,Fluxo!$D:$D,$D20,Fluxo!$E:$E,"&lt;&gt;"&amp;"PERMUTANTE"))</f>
        <v>0</v>
      </c>
      <c r="BQ20" s="18">
        <f>IF(BQ$5&gt;$G$4,0,SUMIFS(Fluxo!$O:$O,Fluxo!$U:$U,"&gt;"&amp;BP$5,Fluxo!$U:$U,"&lt;="&amp;BQ$5,Fluxo!$D:$D,$D20,Fluxo!$E:$E,"&lt;&gt;"&amp;"PERMUTANTE"))</f>
        <v>0</v>
      </c>
      <c r="BR20" s="18">
        <f>IF(BR$5&gt;$G$4,0,SUMIFS(Fluxo!$O:$O,Fluxo!$U:$U,"&gt;"&amp;BQ$5,Fluxo!$U:$U,"&lt;="&amp;BR$5,Fluxo!$D:$D,$D20,Fluxo!$E:$E,"&lt;&gt;"&amp;"PERMUTANTE"))</f>
        <v>0</v>
      </c>
      <c r="BS20" s="18">
        <f>IF(BS$5&gt;$G$4,0,SUMIFS(Fluxo!$O:$O,Fluxo!$U:$U,"&gt;"&amp;BR$5,Fluxo!$U:$U,"&lt;="&amp;BS$5,Fluxo!$D:$D,$D20,Fluxo!$E:$E,"&lt;&gt;"&amp;"PERMUTANTE"))</f>
        <v>0</v>
      </c>
      <c r="BT20" s="18">
        <f>IF(BT$5&gt;$G$4,0,SUMIFS(Fluxo!$O:$O,Fluxo!$U:$U,"&gt;"&amp;BS$5,Fluxo!$U:$U,"&lt;="&amp;BT$5,Fluxo!$D:$D,$D20,Fluxo!$E:$E,"&lt;&gt;"&amp;"PERMUTANTE"))</f>
        <v>0</v>
      </c>
      <c r="BU20" s="18">
        <f>IF(BU$5&gt;$G$4,0,SUMIFS(Fluxo!$O:$O,Fluxo!$U:$U,"&gt;"&amp;BT$5,Fluxo!$U:$U,"&lt;="&amp;BU$5,Fluxo!$D:$D,$D20,Fluxo!$E:$E,"&lt;&gt;"&amp;"PERMUTANTE"))</f>
        <v>0</v>
      </c>
      <c r="BV20" s="18">
        <f>IF(BV$5&gt;$G$4,0,SUMIFS(Fluxo!$O:$O,Fluxo!$U:$U,"&gt;"&amp;BU$5,Fluxo!$U:$U,"&lt;="&amp;BV$5,Fluxo!$D:$D,$D20,Fluxo!$E:$E,"&lt;&gt;"&amp;"PERMUTANTE"))</f>
        <v>0</v>
      </c>
      <c r="BW20" s="18">
        <f>IF(BW$5&gt;$G$4,0,SUMIFS(Fluxo!$O:$O,Fluxo!$U:$U,"&gt;"&amp;BV$5,Fluxo!$U:$U,"&lt;="&amp;BW$5,Fluxo!$D:$D,$D20,Fluxo!$E:$E,"&lt;&gt;"&amp;"PERMUTANTE"))</f>
        <v>0</v>
      </c>
      <c r="BX20" s="18">
        <f>IF(BX$5&gt;$G$4,0,SUMIFS(Fluxo!$O:$O,Fluxo!$U:$U,"&gt;"&amp;BW$5,Fluxo!$U:$U,"&lt;="&amp;BX$5,Fluxo!$D:$D,$D20,Fluxo!$E:$E,"&lt;&gt;"&amp;"PERMUTANTE"))</f>
        <v>0</v>
      </c>
      <c r="BY20" s="18">
        <f>IF(BY$5&gt;$G$4,0,SUMIFS(Fluxo!$O:$O,Fluxo!$U:$U,"&gt;"&amp;BX$5,Fluxo!$U:$U,"&lt;="&amp;BY$5,Fluxo!$D:$D,$D20,Fluxo!$E:$E,"&lt;&gt;"&amp;"PERMUTANTE"))</f>
        <v>0</v>
      </c>
      <c r="BZ20" s="18">
        <f>IF(BZ$5&gt;$G$4,0,SUMIFS(Fluxo!$O:$O,Fluxo!$U:$U,"&gt;"&amp;BY$5,Fluxo!$U:$U,"&lt;="&amp;BZ$5,Fluxo!$D:$D,$D20,Fluxo!$E:$E,"&lt;&gt;"&amp;"PERMUTANTE"))</f>
        <v>0</v>
      </c>
      <c r="CA20" s="18">
        <f>IF(CA$5&gt;$G$4,0,SUMIFS(Fluxo!$O:$O,Fluxo!$U:$U,"&gt;"&amp;BZ$5,Fluxo!$U:$U,"&lt;="&amp;CA$5,Fluxo!$D:$D,$D20,Fluxo!$E:$E,"&lt;&gt;"&amp;"PERMUTANTE"))</f>
        <v>0</v>
      </c>
      <c r="CB20" s="18">
        <f>IF(CB$5&gt;$G$4,0,SUMIFS(Fluxo!$O:$O,Fluxo!$U:$U,"&gt;"&amp;CA$5,Fluxo!$U:$U,"&lt;="&amp;CB$5,Fluxo!$D:$D,$D20,Fluxo!$E:$E,"&lt;&gt;"&amp;"PERMUTANTE"))</f>
        <v>0</v>
      </c>
      <c r="CC20" s="18">
        <f>IF(CC$5&gt;$G$4,0,SUMIFS(Fluxo!$O:$O,Fluxo!$U:$U,"&gt;"&amp;CB$5,Fluxo!$U:$U,"&lt;="&amp;CC$5,Fluxo!$D:$D,$D20,Fluxo!$E:$E,"&lt;&gt;"&amp;"PERMUTANTE"))</f>
        <v>0</v>
      </c>
      <c r="CD20" s="18">
        <f>IF(CD$5&gt;$G$4,0,SUMIFS(Fluxo!$O:$O,Fluxo!$U:$U,"&gt;"&amp;CC$5,Fluxo!$U:$U,"&lt;="&amp;CD$5,Fluxo!$D:$D,$D20,Fluxo!$E:$E,"&lt;&gt;"&amp;"PERMUTANTE"))</f>
        <v>0</v>
      </c>
      <c r="CE20" s="18">
        <f>IF(CE$5&gt;$G$4,0,SUMIFS(Fluxo!$O:$O,Fluxo!$U:$U,"&gt;"&amp;CD$5,Fluxo!$U:$U,"&lt;="&amp;CE$5,Fluxo!$D:$D,$D20,Fluxo!$E:$E,"&lt;&gt;"&amp;"PERMUTANTE"))</f>
        <v>0</v>
      </c>
      <c r="CF20" s="18">
        <f>IF(CF$5&gt;$G$4,0,SUMIFS(Fluxo!$O:$O,Fluxo!$U:$U,"&gt;"&amp;CE$5,Fluxo!$U:$U,"&lt;="&amp;CF$5,Fluxo!$D:$D,$D20,Fluxo!$E:$E,"&lt;&gt;"&amp;"PERMUTANTE"))</f>
        <v>0</v>
      </c>
      <c r="CG20" s="18">
        <f>IF(CG$5&gt;$G$4,0,SUMIFS(Fluxo!$O:$O,Fluxo!$U:$U,"&gt;"&amp;CF$5,Fluxo!$U:$U,"&lt;="&amp;CG$5,Fluxo!$D:$D,$D20,Fluxo!$E:$E,"&lt;&gt;"&amp;"PERMUTANTE"))</f>
        <v>0</v>
      </c>
      <c r="CH20" s="18">
        <f>IF(CH$5&gt;$G$4,0,SUMIFS(Fluxo!$O:$O,Fluxo!$U:$U,"&gt;"&amp;CG$5,Fluxo!$U:$U,"&lt;="&amp;CH$5,Fluxo!$D:$D,$D20,Fluxo!$E:$E,"&lt;&gt;"&amp;"PERMUTANTE"))</f>
        <v>0</v>
      </c>
      <c r="CI20" s="18">
        <f>IF(CI$5&gt;$G$4,0,SUMIFS(Fluxo!$O:$O,Fluxo!$U:$U,"&gt;"&amp;CH$5,Fluxo!$U:$U,"&lt;="&amp;CI$5,Fluxo!$D:$D,$D20,Fluxo!$E:$E,"&lt;&gt;"&amp;"PERMUTANTE"))</f>
        <v>0</v>
      </c>
      <c r="CJ20" s="18">
        <f>IF(CJ$5&gt;$G$4,0,SUMIFS(Fluxo!$O:$O,Fluxo!$U:$U,"&gt;"&amp;CI$5,Fluxo!$U:$U,"&lt;="&amp;CJ$5,Fluxo!$D:$D,$D20,Fluxo!$E:$E,"&lt;&gt;"&amp;"PERMUTANTE"))</f>
        <v>0</v>
      </c>
      <c r="CK20" s="18">
        <f>IF(CK$5&gt;$G$4,0,SUMIFS(Fluxo!$O:$O,Fluxo!$U:$U,"&gt;"&amp;CJ$5,Fluxo!$U:$U,"&lt;="&amp;CK$5,Fluxo!$D:$D,$D20,Fluxo!$E:$E,"&lt;&gt;"&amp;"PERMUTANTE"))</f>
        <v>0</v>
      </c>
      <c r="CL20" s="18">
        <f>IF(CL$5&gt;$G$4,0,SUMIFS(Fluxo!$O:$O,Fluxo!$U:$U,"&gt;"&amp;CK$5,Fluxo!$U:$U,"&lt;="&amp;CL$5,Fluxo!$D:$D,$D20,Fluxo!$E:$E,"&lt;&gt;"&amp;"PERMUTANTE"))</f>
        <v>0</v>
      </c>
      <c r="CM20" s="18">
        <f>IF(CM$5&gt;$G$4,0,SUMIFS(Fluxo!$O:$O,Fluxo!$U:$U,"&gt;"&amp;CL$5,Fluxo!$U:$U,"&lt;="&amp;CM$5,Fluxo!$D:$D,$D20,Fluxo!$E:$E,"&lt;&gt;"&amp;"PERMUTANTE"))</f>
        <v>0</v>
      </c>
      <c r="CN20" s="18">
        <f>IF(CN$5&gt;$G$4,0,SUMIFS(Fluxo!$O:$O,Fluxo!$U:$U,"&gt;"&amp;CM$5,Fluxo!$U:$U,"&lt;="&amp;CN$5,Fluxo!$D:$D,$D20,Fluxo!$E:$E,"&lt;&gt;"&amp;"PERMUTANTE"))</f>
        <v>0</v>
      </c>
      <c r="CO20" s="18">
        <f>IF(CO$5&gt;$G$4,0,SUMIFS(Fluxo!$O:$O,Fluxo!$U:$U,"&gt;"&amp;CN$5,Fluxo!$U:$U,"&lt;="&amp;CO$5,Fluxo!$D:$D,$D20,Fluxo!$E:$E,"&lt;&gt;"&amp;"PERMUTANTE"))</f>
        <v>0</v>
      </c>
      <c r="CP20" s="18">
        <f>IF(CP$5&gt;$G$4,0,SUMIFS(Fluxo!$O:$O,Fluxo!$U:$U,"&gt;"&amp;CO$5,Fluxo!$U:$U,"&lt;="&amp;CP$5,Fluxo!$D:$D,$D20,Fluxo!$E:$E,"&lt;&gt;"&amp;"PERMUTANTE"))</f>
        <v>0</v>
      </c>
      <c r="CQ20" s="18">
        <f>IF(CQ$5&gt;$G$4,0,SUMIFS(Fluxo!$O:$O,Fluxo!$U:$U,"&gt;"&amp;CP$5,Fluxo!$U:$U,"&lt;="&amp;CQ$5,Fluxo!$D:$D,$D20,Fluxo!$E:$E,"&lt;&gt;"&amp;"PERMUTANTE"))</f>
        <v>0</v>
      </c>
      <c r="CR20" s="18">
        <f>IF(CR$5&gt;$G$4,0,SUMIFS(Fluxo!$O:$O,Fluxo!$U:$U,"&gt;"&amp;CQ$5,Fluxo!$U:$U,"&lt;="&amp;CR$5,Fluxo!$D:$D,$D20,Fluxo!$E:$E,"&lt;&gt;"&amp;"PERMUTANTE"))</f>
        <v>0</v>
      </c>
      <c r="CS20" s="18">
        <f>IF(CS$5&gt;$G$4,0,SUMIFS(Fluxo!$O:$O,Fluxo!$U:$U,"&gt;"&amp;CR$5,Fluxo!$U:$U,"&lt;="&amp;CS$5,Fluxo!$D:$D,$D20,Fluxo!$E:$E,"&lt;&gt;"&amp;"PERMUTANTE"))</f>
        <v>0</v>
      </c>
      <c r="CT20" s="18">
        <f>IF(CT$5&gt;$G$4,0,SUMIFS(Fluxo!$O:$O,Fluxo!$U:$U,"&gt;"&amp;CS$5,Fluxo!$U:$U,"&lt;="&amp;CT$5,Fluxo!$D:$D,$D20,Fluxo!$E:$E,"&lt;&gt;"&amp;"PERMUTANTE"))</f>
        <v>0</v>
      </c>
      <c r="CU20" s="18">
        <f>IF(CU$5&gt;$G$4,0,SUMIFS(Fluxo!$O:$O,Fluxo!$U:$U,"&gt;"&amp;CT$5,Fluxo!$U:$U,"&lt;="&amp;CU$5,Fluxo!$D:$D,$D20,Fluxo!$E:$E,"&lt;&gt;"&amp;"PERMUTANTE"))</f>
        <v>0</v>
      </c>
      <c r="CV20" s="18">
        <f>IF(CV$5&gt;$G$4,0,SUMIFS(Fluxo!$O:$O,Fluxo!$U:$U,"&gt;"&amp;CU$5,Fluxo!$U:$U,"&lt;="&amp;CV$5,Fluxo!$D:$D,$D20,Fluxo!$E:$E,"&lt;&gt;"&amp;"PERMUTANTE"))</f>
        <v>0</v>
      </c>
      <c r="CW20" s="18">
        <f>IF(CW$5&gt;$G$4,0,SUMIFS(Fluxo!$O:$O,Fluxo!$U:$U,"&gt;"&amp;CV$5,Fluxo!$U:$U,"&lt;="&amp;CW$5,Fluxo!$D:$D,$D20,Fluxo!$E:$E,"&lt;&gt;"&amp;"PERMUTANTE"))</f>
        <v>0</v>
      </c>
      <c r="CX20" s="18">
        <f>IF(CX$5&gt;$G$4,0,SUMIFS(Fluxo!$O:$O,Fluxo!$U:$U,"&gt;"&amp;CW$5,Fluxo!$U:$U,"&lt;="&amp;CX$5,Fluxo!$D:$D,$D20,Fluxo!$E:$E,"&lt;&gt;"&amp;"PERMUTANTE"))</f>
        <v>0</v>
      </c>
      <c r="CY20" s="18">
        <f>IF(CY$5&gt;$G$4,0,SUMIFS(Fluxo!$O:$O,Fluxo!$U:$U,"&gt;"&amp;CX$5,Fluxo!$U:$U,"&lt;="&amp;CY$5,Fluxo!$D:$D,$D20,Fluxo!$E:$E,"&lt;&gt;"&amp;"PERMUTANTE"))</f>
        <v>0</v>
      </c>
      <c r="CZ20" s="18">
        <f>IF(CZ$5&gt;$G$4,0,SUMIFS(Fluxo!$O:$O,Fluxo!$U:$U,"&gt;"&amp;CY$5,Fluxo!$U:$U,"&lt;="&amp;CZ$5,Fluxo!$D:$D,$D20,Fluxo!$E:$E,"&lt;&gt;"&amp;"PERMUTANTE"))</f>
        <v>0</v>
      </c>
      <c r="DA20" s="18">
        <f>IF(DA$5&gt;$G$4,0,SUMIFS(Fluxo!$O:$O,Fluxo!$U:$U,"&gt;"&amp;CZ$5,Fluxo!$U:$U,"&lt;="&amp;DA$5,Fluxo!$D:$D,$D20,Fluxo!$E:$E,"&lt;&gt;"&amp;"PERMUTANTE"))</f>
        <v>0</v>
      </c>
      <c r="DB20" s="18">
        <f>IF(DB$5&gt;$G$4,0,SUMIFS(Fluxo!$O:$O,Fluxo!$U:$U,"&gt;"&amp;DA$5,Fluxo!$U:$U,"&lt;="&amp;DB$5,Fluxo!$D:$D,$D20,Fluxo!$E:$E,"&lt;&gt;"&amp;"PERMUTANTE"))</f>
        <v>0</v>
      </c>
      <c r="DC20" s="18">
        <f>IF(DC$5&gt;$G$4,0,SUMIFS(Fluxo!$O:$O,Fluxo!$U:$U,"&gt;"&amp;DB$5,Fluxo!$U:$U,"&lt;="&amp;DC$5,Fluxo!$D:$D,$D20,Fluxo!$E:$E,"&lt;&gt;"&amp;"PERMUTANTE"))</f>
        <v>0</v>
      </c>
      <c r="DD20" s="18">
        <f>IF(DD$5&gt;$G$4,0,SUMIFS(Fluxo!$O:$O,Fluxo!$U:$U,"&gt;"&amp;DC$5,Fluxo!$U:$U,"&lt;="&amp;DD$5,Fluxo!$D:$D,$D20,Fluxo!$E:$E,"&lt;&gt;"&amp;"PERMUTANTE"))</f>
        <v>0</v>
      </c>
      <c r="DE20" s="18">
        <f>IF(DE$5&gt;$G$4,0,SUMIFS(Fluxo!$O:$O,Fluxo!$U:$U,"&gt;"&amp;DD$5,Fluxo!$U:$U,"&lt;="&amp;DE$5,Fluxo!$D:$D,$D20,Fluxo!$E:$E,"&lt;&gt;"&amp;"PERMUTANTE"))</f>
        <v>0</v>
      </c>
      <c r="DF20" s="18">
        <f>IF(DF$5&gt;$G$4,0,SUMIFS(Fluxo!$O:$O,Fluxo!$U:$U,"&gt;"&amp;DE$5,Fluxo!$U:$U,"&lt;="&amp;DF$5,Fluxo!$D:$D,$D20,Fluxo!$E:$E,"&lt;&gt;"&amp;"PERMUTANTE"))</f>
        <v>0</v>
      </c>
      <c r="DG20" s="18">
        <f>IF(DG$5&gt;$G$4,0,SUMIFS(Fluxo!$O:$O,Fluxo!$U:$U,"&gt;"&amp;DF$5,Fluxo!$U:$U,"&lt;="&amp;DG$5,Fluxo!$D:$D,$D20,Fluxo!$E:$E,"&lt;&gt;"&amp;"PERMUTANTE"))</f>
        <v>0</v>
      </c>
      <c r="DH20" s="18">
        <f>IF(DH$5&gt;$G$4,0,SUMIFS(Fluxo!$O:$O,Fluxo!$U:$U,"&gt;"&amp;DG$5,Fluxo!$U:$U,"&lt;="&amp;DH$5,Fluxo!$D:$D,$D20,Fluxo!$E:$E,"&lt;&gt;"&amp;"PERMUTANTE"))</f>
        <v>0</v>
      </c>
      <c r="DI20" s="18">
        <f>IF(DI$5&gt;$G$4,0,SUMIFS(Fluxo!$O:$O,Fluxo!$U:$U,"&gt;"&amp;DH$5,Fluxo!$U:$U,"&lt;="&amp;DI$5,Fluxo!$D:$D,$D20,Fluxo!$E:$E,"&lt;&gt;"&amp;"PERMUTANTE"))</f>
        <v>0</v>
      </c>
      <c r="DJ20" s="18">
        <f>IF(DJ$5&gt;$G$4,0,SUMIFS(Fluxo!$O:$O,Fluxo!$U:$U,"&gt;"&amp;DI$5,Fluxo!$U:$U,"&lt;="&amp;DJ$5,Fluxo!$D:$D,$D20,Fluxo!$E:$E,"&lt;&gt;"&amp;"PERMUTANTE"))</f>
        <v>0</v>
      </c>
      <c r="DK20" s="18">
        <f>IF(DK$5&gt;$G$4,0,SUMIFS(Fluxo!$O:$O,Fluxo!$U:$U,"&gt;"&amp;DJ$5,Fluxo!$U:$U,"&lt;="&amp;DK$5,Fluxo!$D:$D,$D20,Fluxo!$E:$E,"&lt;&gt;"&amp;"PERMUTANTE"))</f>
        <v>0</v>
      </c>
      <c r="DL20" s="18">
        <f>IF(DL$5&gt;$G$4,0,SUMIFS(Fluxo!$O:$O,Fluxo!$U:$U,"&gt;"&amp;DK$5,Fluxo!$U:$U,"&lt;="&amp;DL$5,Fluxo!$D:$D,$D20,Fluxo!$E:$E,"&lt;&gt;"&amp;"PERMUTANTE"))</f>
        <v>0</v>
      </c>
      <c r="DM20" s="18">
        <f>IF(DM$5&gt;$G$4,0,SUMIFS(Fluxo!$O:$O,Fluxo!$U:$U,"&gt;"&amp;DL$5,Fluxo!$U:$U,"&lt;="&amp;DM$5,Fluxo!$D:$D,$D20,Fluxo!$E:$E,"&lt;&gt;"&amp;"PERMUTANTE"))</f>
        <v>0</v>
      </c>
      <c r="DN20" s="18">
        <f>IF(DN$5&gt;$G$4,0,SUMIFS(Fluxo!$O:$O,Fluxo!$U:$U,"&gt;"&amp;DM$5,Fluxo!$U:$U,"&lt;="&amp;DN$5,Fluxo!$D:$D,$D20,Fluxo!$E:$E,"&lt;&gt;"&amp;"PERMUTANTE"))</f>
        <v>0</v>
      </c>
      <c r="DO20" s="18">
        <f>IF(DO$5&gt;$G$4,0,SUMIFS(Fluxo!$O:$O,Fluxo!$U:$U,"&gt;"&amp;DN$5,Fluxo!$U:$U,"&lt;="&amp;DO$5,Fluxo!$D:$D,$D20,Fluxo!$E:$E,"&lt;&gt;"&amp;"PERMUTANTE"))</f>
        <v>0</v>
      </c>
      <c r="DP20" s="18">
        <f>IF(DP$5&gt;$G$4,0,SUMIFS(Fluxo!$O:$O,Fluxo!$U:$U,"&gt;"&amp;DO$5,Fluxo!$U:$U,"&lt;="&amp;DP$5,Fluxo!$D:$D,$D20,Fluxo!$E:$E,"&lt;&gt;"&amp;"PERMUTANTE"))</f>
        <v>0</v>
      </c>
      <c r="DQ20" s="18">
        <f>IF(DQ$5&gt;$G$4,0,SUMIFS(Fluxo!$O:$O,Fluxo!$U:$U,"&gt;"&amp;DP$5,Fluxo!$U:$U,"&lt;="&amp;DQ$5,Fluxo!$D:$D,$D20,Fluxo!$E:$E,"&lt;&gt;"&amp;"PERMUTANTE"))</f>
        <v>0</v>
      </c>
      <c r="DR20" s="18">
        <f>IF(DR$5&gt;$G$4,0,SUMIFS(Fluxo!$O:$O,Fluxo!$U:$U,"&gt;"&amp;DQ$5,Fluxo!$U:$U,"&lt;="&amp;DR$5,Fluxo!$D:$D,$D20,Fluxo!$E:$E,"&lt;&gt;"&amp;"PERMUTANTE"))</f>
        <v>0</v>
      </c>
      <c r="DS20" s="18">
        <f>IF(DS$5&gt;$G$4,0,SUMIFS(Fluxo!$O:$O,Fluxo!$U:$U,"&gt;"&amp;DR$5,Fluxo!$U:$U,"&lt;="&amp;DS$5,Fluxo!$D:$D,$D20,Fluxo!$E:$E,"&lt;&gt;"&amp;"PERMUTANTE"))</f>
        <v>0</v>
      </c>
      <c r="DT20" s="18">
        <f>IF(DT$5&gt;$G$4,0,SUMIFS(Fluxo!$O:$O,Fluxo!$U:$U,"&gt;"&amp;DS$5,Fluxo!$U:$U,"&lt;="&amp;DT$5,Fluxo!$D:$D,$D20,Fluxo!$E:$E,"&lt;&gt;"&amp;"PERMUTANTE"))</f>
        <v>0</v>
      </c>
      <c r="DU20" s="18">
        <f>IF(DU$5&gt;$G$4,0,SUMIFS(Fluxo!$O:$O,Fluxo!$U:$U,"&gt;"&amp;DT$5,Fluxo!$U:$U,"&lt;="&amp;DU$5,Fluxo!$D:$D,$D20,Fluxo!$E:$E,"&lt;&gt;"&amp;"PERMUTANTE"))</f>
        <v>0</v>
      </c>
      <c r="DV20" s="18">
        <f>IF(DV$5&gt;$G$4,0,SUMIFS(Fluxo!$O:$O,Fluxo!$U:$U,"&gt;"&amp;DU$5,Fluxo!$U:$U,"&lt;="&amp;DV$5,Fluxo!$D:$D,$D20,Fluxo!$E:$E,"&lt;&gt;"&amp;"PERMUTANTE"))</f>
        <v>0</v>
      </c>
      <c r="DW20" s="18">
        <f>IF(DW$5&gt;$G$4,0,SUMIFS(Fluxo!$O:$O,Fluxo!$U:$U,"&gt;"&amp;DV$5,Fluxo!$U:$U,"&lt;="&amp;DW$5,Fluxo!$D:$D,$D20,Fluxo!$E:$E,"&lt;&gt;"&amp;"PERMUTANTE"))</f>
        <v>0</v>
      </c>
      <c r="DX20" s="18">
        <f>IF(DX$5&gt;$G$4,0,SUMIFS(Fluxo!$O:$O,Fluxo!$U:$U,"&gt;"&amp;DW$5,Fluxo!$U:$U,"&lt;="&amp;DX$5,Fluxo!$D:$D,$D20,Fluxo!$E:$E,"&lt;&gt;"&amp;"PERMUTANTE"))</f>
        <v>0</v>
      </c>
      <c r="DY20" s="18">
        <f>IF(DY$5&gt;$G$4,0,SUMIFS(Fluxo!$O:$O,Fluxo!$U:$U,"&gt;"&amp;DX$5,Fluxo!$U:$U,"&lt;="&amp;DY$5,Fluxo!$D:$D,$D20,Fluxo!$E:$E,"&lt;&gt;"&amp;"PERMUTANTE"))</f>
        <v>0</v>
      </c>
      <c r="DZ20" s="18">
        <f>IF(DZ$5&gt;$G$4,0,SUMIFS(Fluxo!$O:$O,Fluxo!$U:$U,"&gt;"&amp;DY$5,Fluxo!$U:$U,"&lt;="&amp;DZ$5,Fluxo!$D:$D,$D20,Fluxo!$E:$E,"&lt;&gt;"&amp;"PERMUTANTE"))</f>
        <v>0</v>
      </c>
      <c r="EA20" s="18">
        <f>IF(EA$5&gt;$G$4,0,SUMIFS(Fluxo!$O:$O,Fluxo!$U:$U,"&gt;"&amp;DZ$5,Fluxo!$U:$U,"&lt;="&amp;EA$5,Fluxo!$D:$D,$D20,Fluxo!$E:$E,"&lt;&gt;"&amp;"PERMUTANTE"))</f>
        <v>0</v>
      </c>
      <c r="EB20" s="18">
        <f>IF(EB$5&gt;$G$4,0,SUMIFS(Fluxo!$O:$O,Fluxo!$U:$U,"&gt;"&amp;EA$5,Fluxo!$U:$U,"&lt;="&amp;EB$5,Fluxo!$D:$D,$D20,Fluxo!$E:$E,"&lt;&gt;"&amp;"PERMUTANTE"))</f>
        <v>0</v>
      </c>
      <c r="EC20" s="18">
        <f>IF(EC$5&gt;$G$4,0,SUMIFS(Fluxo!$O:$O,Fluxo!$U:$U,"&gt;"&amp;EB$5,Fluxo!$U:$U,"&lt;="&amp;EC$5,Fluxo!$D:$D,$D20,Fluxo!$E:$E,"&lt;&gt;"&amp;"PERMUTANTE"))</f>
        <v>0</v>
      </c>
      <c r="ED20" s="18">
        <f>IF(ED$5&gt;$G$4,0,SUMIFS(Fluxo!$O:$O,Fluxo!$U:$U,"&gt;"&amp;EC$5,Fluxo!$U:$U,"&lt;="&amp;ED$5,Fluxo!$D:$D,$D20,Fluxo!$E:$E,"&lt;&gt;"&amp;"PERMUTANTE"))</f>
        <v>0</v>
      </c>
      <c r="EE20" s="18">
        <f>IF(EE$5&gt;$G$4,0,SUMIFS(Fluxo!$O:$O,Fluxo!$U:$U,"&gt;"&amp;ED$5,Fluxo!$U:$U,"&lt;="&amp;EE$5,Fluxo!$D:$D,$D20,Fluxo!$E:$E,"&lt;&gt;"&amp;"PERMUTANTE"))</f>
        <v>0</v>
      </c>
      <c r="EF20" s="18">
        <f>IF(EF$5&gt;$G$4,0,SUMIFS(Fluxo!$O:$O,Fluxo!$U:$U,"&gt;"&amp;EE$5,Fluxo!$U:$U,"&lt;="&amp;EF$5,Fluxo!$D:$D,$D20,Fluxo!$E:$E,"&lt;&gt;"&amp;"PERMUTANTE"))</f>
        <v>0</v>
      </c>
      <c r="EG20" s="18">
        <f>IF(EG$5&gt;$G$4,0,SUMIFS(Fluxo!$O:$O,Fluxo!$U:$U,"&gt;"&amp;EF$5,Fluxo!$U:$U,"&lt;="&amp;EG$5,Fluxo!$D:$D,$D20,Fluxo!$E:$E,"&lt;&gt;"&amp;"PERMUTANTE"))</f>
        <v>0</v>
      </c>
      <c r="EH20" s="18">
        <f>IF(EH$5&gt;$G$4,0,SUMIFS(Fluxo!$O:$O,Fluxo!$U:$U,"&gt;"&amp;EG$5,Fluxo!$U:$U,"&lt;="&amp;EH$5,Fluxo!$D:$D,$D20,Fluxo!$E:$E,"&lt;&gt;"&amp;"PERMUTANTE"))</f>
        <v>0</v>
      </c>
      <c r="EI20" s="18">
        <f>IF(EI$5&gt;$G$4,0,SUMIFS(Fluxo!$O:$O,Fluxo!$U:$U,"&gt;"&amp;EH$5,Fluxo!$U:$U,"&lt;="&amp;EI$5,Fluxo!$D:$D,$D20,Fluxo!$E:$E,"&lt;&gt;"&amp;"PERMUTANTE"))</f>
        <v>0</v>
      </c>
      <c r="EJ20" s="18">
        <f>IF(EJ$5&gt;$G$4,0,SUMIFS(Fluxo!$O:$O,Fluxo!$U:$U,"&gt;"&amp;EI$5,Fluxo!$U:$U,"&lt;="&amp;EJ$5,Fluxo!$D:$D,$D20,Fluxo!$E:$E,"&lt;&gt;"&amp;"PERMUTANTE"))</f>
        <v>0</v>
      </c>
      <c r="EK20" s="18">
        <f>IF(EK$5&gt;$G$4,0,SUMIFS(Fluxo!$O:$O,Fluxo!$U:$U,"&gt;"&amp;EJ$5,Fluxo!$U:$U,"&lt;="&amp;EK$5,Fluxo!$D:$D,$D20,Fluxo!$E:$E,"&lt;&gt;"&amp;"PERMUTANTE"))</f>
        <v>0</v>
      </c>
      <c r="EL20" s="18">
        <f>IF(EL$5&gt;$G$4,0,SUMIFS(Fluxo!$O:$O,Fluxo!$U:$U,"&gt;"&amp;EK$5,Fluxo!$U:$U,"&lt;="&amp;EL$5,Fluxo!$D:$D,$D20,Fluxo!$E:$E,"&lt;&gt;"&amp;"PERMUTANTE"))</f>
        <v>0</v>
      </c>
      <c r="EM20" s="18">
        <f>IF(EM$5&gt;$G$4,0,SUMIFS(Fluxo!$O:$O,Fluxo!$U:$U,"&gt;"&amp;EL$5,Fluxo!$U:$U,"&lt;="&amp;EM$5,Fluxo!$D:$D,$D20,Fluxo!$E:$E,"&lt;&gt;"&amp;"PERMUTANTE"))</f>
        <v>0</v>
      </c>
      <c r="EN20" s="18">
        <f>IF(EN$5&gt;$G$4,0,SUMIFS(Fluxo!$O:$O,Fluxo!$U:$U,"&gt;"&amp;EM$5,Fluxo!$U:$U,"&lt;="&amp;EN$5,Fluxo!$D:$D,$D20,Fluxo!$E:$E,"&lt;&gt;"&amp;"PERMUTANTE"))</f>
        <v>0</v>
      </c>
      <c r="EO20" s="18">
        <f>IF(EO$5&gt;$G$4,0,SUMIFS(Fluxo!$O:$O,Fluxo!$U:$U,"&gt;"&amp;EN$5,Fluxo!$U:$U,"&lt;="&amp;EO$5,Fluxo!$D:$D,$D20,Fluxo!$E:$E,"&lt;&gt;"&amp;"PERMUTANTE"))</f>
        <v>0</v>
      </c>
      <c r="EP20" s="18">
        <f>IF(EP$5&gt;$G$4,0,SUMIFS(Fluxo!$O:$O,Fluxo!$U:$U,"&gt;"&amp;EO$5,Fluxo!$U:$U,"&lt;="&amp;EP$5,Fluxo!$D:$D,$D20,Fluxo!$E:$E,"&lt;&gt;"&amp;"PERMUTANTE"))</f>
        <v>0</v>
      </c>
      <c r="EQ20" s="18">
        <f>IF(EQ$5&gt;$G$4,0,SUMIFS(Fluxo!$O:$O,Fluxo!$U:$U,"&gt;"&amp;EP$5,Fluxo!$U:$U,"&lt;="&amp;EQ$5,Fluxo!$D:$D,$D20,Fluxo!$E:$E,"&lt;&gt;"&amp;"PERMUTANTE"))</f>
        <v>0</v>
      </c>
      <c r="ER20" s="18">
        <f>IF(ER$5&gt;$G$4,0,SUMIFS(Fluxo!$O:$O,Fluxo!$U:$U,"&gt;"&amp;EQ$5,Fluxo!$U:$U,"&lt;="&amp;ER$5,Fluxo!$D:$D,$D20,Fluxo!$E:$E,"&lt;&gt;"&amp;"PERMUTANTE"))</f>
        <v>0</v>
      </c>
      <c r="ES20" s="18">
        <f>IF(ES$5&gt;$G$4,0,SUMIFS(Fluxo!$O:$O,Fluxo!$U:$U,"&gt;"&amp;ER$5,Fluxo!$U:$U,"&lt;="&amp;ES$5,Fluxo!$D:$D,$D20,Fluxo!$E:$E,"&lt;&gt;"&amp;"PERMUTANTE"))</f>
        <v>0</v>
      </c>
      <c r="ET20" s="18">
        <f>IF(ET$5&gt;$G$4,0,SUMIFS(Fluxo!$O:$O,Fluxo!$U:$U,"&gt;"&amp;ES$5,Fluxo!$U:$U,"&lt;="&amp;ET$5,Fluxo!$D:$D,$D20,Fluxo!$E:$E,"&lt;&gt;"&amp;"PERMUTANTE"))</f>
        <v>0</v>
      </c>
      <c r="EU20" s="18">
        <f>IF(EU$5&gt;$G$4,0,SUMIFS(Fluxo!$O:$O,Fluxo!$U:$U,"&gt;"&amp;ET$5,Fluxo!$U:$U,"&lt;="&amp;EU$5,Fluxo!$D:$D,$D20,Fluxo!$E:$E,"&lt;&gt;"&amp;"PERMUTANTE"))</f>
        <v>0</v>
      </c>
      <c r="EV20" s="18">
        <f>IF(EV$5&gt;$G$4,0,SUMIFS(Fluxo!$O:$O,Fluxo!$U:$U,"&gt;"&amp;EU$5,Fluxo!$U:$U,"&lt;="&amp;EV$5,Fluxo!$D:$D,$D20,Fluxo!$E:$E,"&lt;&gt;"&amp;"PERMUTANTE"))</f>
        <v>0</v>
      </c>
      <c r="EW20" s="18">
        <f>IF(EW$5&gt;$G$4,0,SUMIFS(Fluxo!$O:$O,Fluxo!$U:$U,"&gt;"&amp;EV$5,Fluxo!$U:$U,"&lt;="&amp;EW$5,Fluxo!$D:$D,$D20,Fluxo!$E:$E,"&lt;&gt;"&amp;"PERMUTANTE"))</f>
        <v>0</v>
      </c>
      <c r="EX20" s="18">
        <f>IF(EX$5&gt;$G$4,0,SUMIFS(Fluxo!$O:$O,Fluxo!$U:$U,"&gt;"&amp;EW$5,Fluxo!$U:$U,"&lt;="&amp;EX$5,Fluxo!$D:$D,$D20,Fluxo!$E:$E,"&lt;&gt;"&amp;"PERMUTANTE"))</f>
        <v>0</v>
      </c>
      <c r="EY20" s="18">
        <f>IF(EY$5&gt;$G$4,0,SUMIFS(Fluxo!$O:$O,Fluxo!$U:$U,"&gt;"&amp;EX$5,Fluxo!$U:$U,"&lt;="&amp;EY$5,Fluxo!$D:$D,$D20,Fluxo!$E:$E,"&lt;&gt;"&amp;"PERMUTANTE"))</f>
        <v>0</v>
      </c>
      <c r="EZ20" s="18">
        <f>IF(EZ$5&gt;$G$4,0,SUMIFS(Fluxo!$O:$O,Fluxo!$U:$U,"&gt;"&amp;EY$5,Fluxo!$U:$U,"&lt;="&amp;EZ$5,Fluxo!$D:$D,$D20,Fluxo!$E:$E,"&lt;&gt;"&amp;"PERMUTANTE"))</f>
        <v>0</v>
      </c>
      <c r="FA20" s="18">
        <f>IF(FA$5&gt;$G$4,0,SUMIFS(Fluxo!$O:$O,Fluxo!$U:$U,"&gt;"&amp;EZ$5,Fluxo!$U:$U,"&lt;="&amp;FA$5,Fluxo!$D:$D,$D20,Fluxo!$E:$E,"&lt;&gt;"&amp;"PERMUTANTE"))</f>
        <v>0</v>
      </c>
      <c r="FB20" s="18">
        <f>IF(FB$5&gt;$G$4,0,SUMIFS(Fluxo!$O:$O,Fluxo!$U:$U,"&gt;"&amp;FA$5,Fluxo!$U:$U,"&lt;="&amp;FB$5,Fluxo!$D:$D,$D20,Fluxo!$E:$E,"&lt;&gt;"&amp;"PERMUTANTE"))</f>
        <v>0</v>
      </c>
      <c r="FC20" s="18">
        <f>IF(FC$5&gt;$G$4,0,SUMIFS(Fluxo!$O:$O,Fluxo!$U:$U,"&gt;"&amp;FB$5,Fluxo!$U:$U,"&lt;="&amp;FC$5,Fluxo!$D:$D,$D20,Fluxo!$E:$E,"&lt;&gt;"&amp;"PERMUTANTE"))</f>
        <v>0</v>
      </c>
      <c r="FD20" s="18">
        <f>IF(FD$5&gt;$G$4,0,SUMIFS(Fluxo!$O:$O,Fluxo!$U:$U,"&gt;"&amp;FC$5,Fluxo!$U:$U,"&lt;="&amp;FD$5,Fluxo!$D:$D,$D20,Fluxo!$E:$E,"&lt;&gt;"&amp;"PERMUTANTE"))</f>
        <v>0</v>
      </c>
      <c r="FE20" s="18">
        <f>IF(FE$5&gt;$G$4,0,SUMIFS(Fluxo!$O:$O,Fluxo!$U:$U,"&gt;"&amp;FD$5,Fluxo!$U:$U,"&lt;="&amp;FE$5,Fluxo!$D:$D,$D20,Fluxo!$E:$E,"&lt;&gt;"&amp;"PERMUTANTE"))</f>
        <v>0</v>
      </c>
      <c r="FF20" s="18">
        <f>IF(FF$5&gt;$G$4,0,SUMIFS(Fluxo!$O:$O,Fluxo!$U:$U,"&gt;"&amp;FE$5,Fluxo!$U:$U,"&lt;="&amp;FF$5,Fluxo!$D:$D,$D20,Fluxo!$E:$E,"&lt;&gt;"&amp;"PERMUTANTE"))</f>
        <v>0</v>
      </c>
      <c r="FG20" s="18">
        <f>IF(FG$5&gt;$G$4,0,SUMIFS(Fluxo!$O:$O,Fluxo!$U:$U,"&gt;"&amp;FF$5,Fluxo!$U:$U,"&lt;="&amp;FG$5,Fluxo!$D:$D,$D20,Fluxo!$E:$E,"&lt;&gt;"&amp;"PERMUTANTE"))</f>
        <v>0</v>
      </c>
      <c r="FH20" s="18">
        <f>IF(FH$5&gt;$G$4,0,SUMIFS(Fluxo!$O:$O,Fluxo!$U:$U,"&gt;"&amp;FG$5,Fluxo!$U:$U,"&lt;="&amp;FH$5,Fluxo!$D:$D,$D20,Fluxo!$E:$E,"&lt;&gt;"&amp;"PERMUTANTE"))</f>
        <v>0</v>
      </c>
      <c r="FI20" s="18">
        <f>IF(FI$5&gt;$G$4,0,SUMIFS(Fluxo!$O:$O,Fluxo!$U:$U,"&gt;"&amp;FH$5,Fluxo!$U:$U,"&lt;="&amp;FI$5,Fluxo!$D:$D,$D20,Fluxo!$E:$E,"&lt;&gt;"&amp;"PERMUTANTE"))</f>
        <v>0</v>
      </c>
      <c r="FJ20" s="18">
        <f>IF(FJ$5&gt;$G$4,0,SUMIFS(Fluxo!$O:$O,Fluxo!$U:$U,"&gt;"&amp;FI$5,Fluxo!$U:$U,"&lt;="&amp;FJ$5,Fluxo!$D:$D,$D20,Fluxo!$E:$E,"&lt;&gt;"&amp;"PERMUTANTE"))</f>
        <v>0</v>
      </c>
      <c r="FK20" s="18">
        <f>IF(FK$5&gt;$G$4,0,SUMIFS(Fluxo!$O:$O,Fluxo!$U:$U,"&gt;"&amp;FJ$5,Fluxo!$U:$U,"&lt;="&amp;FK$5,Fluxo!$D:$D,$D20,Fluxo!$E:$E,"&lt;&gt;"&amp;"PERMUTANTE"))</f>
        <v>0</v>
      </c>
      <c r="FL20" s="18">
        <f>IF(FL$5&gt;$G$4,0,SUMIFS(Fluxo!$O:$O,Fluxo!$U:$U,"&gt;"&amp;FK$5,Fluxo!$U:$U,"&lt;="&amp;FL$5,Fluxo!$D:$D,$D20,Fluxo!$E:$E,"&lt;&gt;"&amp;"PERMUTANTE"))</f>
        <v>0</v>
      </c>
      <c r="FM20" s="18">
        <f>IF(FM$5&gt;$G$4,0,SUMIFS(Fluxo!$O:$O,Fluxo!$U:$U,"&gt;"&amp;FL$5,Fluxo!$U:$U,"&lt;="&amp;FM$5,Fluxo!$D:$D,$D20,Fluxo!$E:$E,"&lt;&gt;"&amp;"PERMUTANTE"))</f>
        <v>0</v>
      </c>
      <c r="FN20" s="18">
        <f>IF(FN$5&gt;$G$4,0,SUMIFS(Fluxo!$O:$O,Fluxo!$U:$U,"&gt;"&amp;FM$5,Fluxo!$U:$U,"&lt;="&amp;FN$5,Fluxo!$D:$D,$D20,Fluxo!$E:$E,"&lt;&gt;"&amp;"PERMUTANTE"))</f>
        <v>0</v>
      </c>
      <c r="FO20" s="18">
        <f>IF(FO$5&gt;$G$4,0,SUMIFS(Fluxo!$O:$O,Fluxo!$U:$U,"&gt;"&amp;FN$5,Fluxo!$U:$U,"&lt;="&amp;FO$5,Fluxo!$D:$D,$D20,Fluxo!$E:$E,"&lt;&gt;"&amp;"PERMUTANTE"))</f>
        <v>0</v>
      </c>
      <c r="FP20" s="18">
        <f>IF(FP$5&gt;$G$4,0,SUMIFS(Fluxo!$O:$O,Fluxo!$U:$U,"&gt;"&amp;FO$5,Fluxo!$U:$U,"&lt;="&amp;FP$5,Fluxo!$D:$D,$D20,Fluxo!$E:$E,"&lt;&gt;"&amp;"PERMUTANTE"))</f>
        <v>0</v>
      </c>
      <c r="FQ20" s="18">
        <f>IF(FQ$5&gt;$G$4,0,SUMIFS(Fluxo!$O:$O,Fluxo!$U:$U,"&gt;"&amp;FP$5,Fluxo!$U:$U,"&lt;="&amp;FQ$5,Fluxo!$D:$D,$D20,Fluxo!$E:$E,"&lt;&gt;"&amp;"PERMUTANTE"))</f>
        <v>0</v>
      </c>
      <c r="FR20" s="18">
        <f>IF(FR$5&gt;$G$4,0,SUMIFS(Fluxo!$O:$O,Fluxo!$U:$U,"&gt;"&amp;FQ$5,Fluxo!$U:$U,"&lt;="&amp;FR$5,Fluxo!$D:$D,$D20,Fluxo!$E:$E,"&lt;&gt;"&amp;"PERMUTANTE"))</f>
        <v>0</v>
      </c>
      <c r="FS20" s="18">
        <f>IF(FS$5&gt;$G$4,0,SUMIFS(Fluxo!$O:$O,Fluxo!$U:$U,"&gt;"&amp;FR$5,Fluxo!$U:$U,"&lt;="&amp;FS$5,Fluxo!$D:$D,$D20,Fluxo!$E:$E,"&lt;&gt;"&amp;"PERMUTANTE"))</f>
        <v>0</v>
      </c>
      <c r="FT20" s="18">
        <f>IF(FT$5&gt;$G$4,0,SUMIFS(Fluxo!$O:$O,Fluxo!$U:$U,"&gt;"&amp;FS$5,Fluxo!$U:$U,"&lt;="&amp;FT$5,Fluxo!$D:$D,$D20,Fluxo!$E:$E,"&lt;&gt;"&amp;"PERMUTANTE"))</f>
        <v>0</v>
      </c>
      <c r="FU20" s="18">
        <f>IF(FU$5&gt;$G$4,0,SUMIFS(Fluxo!$O:$O,Fluxo!$U:$U,"&gt;"&amp;FT$5,Fluxo!$U:$U,"&lt;="&amp;FU$5,Fluxo!$D:$D,$D20,Fluxo!$E:$E,"&lt;&gt;"&amp;"PERMUTANTE"))</f>
        <v>0</v>
      </c>
      <c r="FV20" s="18">
        <f>IF(FV$5&gt;$G$4,0,SUMIFS(Fluxo!$O:$O,Fluxo!$U:$U,"&gt;"&amp;FU$5,Fluxo!$U:$U,"&lt;="&amp;FV$5,Fluxo!$D:$D,$D20,Fluxo!$E:$E,"&lt;&gt;"&amp;"PERMUTANTE"))</f>
        <v>0</v>
      </c>
      <c r="FW20" s="18">
        <f>IF(FW$5&gt;$G$4,0,SUMIFS(Fluxo!$O:$O,Fluxo!$U:$U,"&gt;"&amp;FV$5,Fluxo!$U:$U,"&lt;="&amp;FW$5,Fluxo!$D:$D,$D20,Fluxo!$E:$E,"&lt;&gt;"&amp;"PERMUTANTE"))</f>
        <v>0</v>
      </c>
      <c r="FX20" s="18">
        <f>IF(FX$5&gt;$G$4,0,SUMIFS(Fluxo!$O:$O,Fluxo!$U:$U,"&gt;"&amp;FW$5,Fluxo!$U:$U,"&lt;="&amp;FX$5,Fluxo!$D:$D,$D20,Fluxo!$E:$E,"&lt;&gt;"&amp;"PERMUTANTE"))</f>
        <v>0</v>
      </c>
      <c r="FY20" s="18">
        <f>IF(FY$5&gt;$G$4,0,SUMIFS(Fluxo!$O:$O,Fluxo!$U:$U,"&gt;"&amp;FX$5,Fluxo!$U:$U,"&lt;="&amp;FY$5,Fluxo!$D:$D,$D20,Fluxo!$E:$E,"&lt;&gt;"&amp;"PERMUTANTE"))</f>
        <v>0</v>
      </c>
      <c r="FZ20" s="18">
        <f>IF(FZ$5&gt;$G$4,0,SUMIFS(Fluxo!$O:$O,Fluxo!$U:$U,"&gt;"&amp;FY$5,Fluxo!$U:$U,"&lt;="&amp;FZ$5,Fluxo!$D:$D,$D20,Fluxo!$E:$E,"&lt;&gt;"&amp;"PERMUTANTE"))</f>
        <v>0</v>
      </c>
      <c r="GA20" s="18">
        <f>IF(GA$5&gt;$G$4,0,SUMIFS(Fluxo!$O:$O,Fluxo!$U:$U,"&gt;"&amp;FZ$5,Fluxo!$U:$U,"&lt;="&amp;GA$5,Fluxo!$D:$D,$D20,Fluxo!$E:$E,"&lt;&gt;"&amp;"PERMUTANTE"))</f>
        <v>0</v>
      </c>
      <c r="GB20" s="18">
        <f>IF(GB$5&gt;$G$4,0,SUMIFS(Fluxo!$O:$O,Fluxo!$U:$U,"&gt;"&amp;GA$5,Fluxo!$U:$U,"&lt;="&amp;GB$5,Fluxo!$D:$D,$D20,Fluxo!$E:$E,"&lt;&gt;"&amp;"PERMUTANTE"))</f>
        <v>0</v>
      </c>
      <c r="GC20" s="18">
        <f>IF(GC$5&gt;$G$4,0,SUMIFS(Fluxo!$O:$O,Fluxo!$U:$U,"&gt;"&amp;GB$5,Fluxo!$U:$U,"&lt;="&amp;GC$5,Fluxo!$D:$D,$D20,Fluxo!$E:$E,"&lt;&gt;"&amp;"PERMUTANTE"))</f>
        <v>0</v>
      </c>
      <c r="GD20" s="18">
        <f>IF(GD$5&gt;$G$4,0,SUMIFS(Fluxo!$O:$O,Fluxo!$U:$U,"&gt;"&amp;GC$5,Fluxo!$U:$U,"&lt;="&amp;GD$5,Fluxo!$D:$D,$D20,Fluxo!$E:$E,"&lt;&gt;"&amp;"PERMUTANTE"))</f>
        <v>0</v>
      </c>
      <c r="GE20" s="18">
        <f>IF(GE$5&gt;$G$4,0,SUMIFS(Fluxo!$O:$O,Fluxo!$U:$U,"&gt;"&amp;GD$5,Fluxo!$U:$U,"&lt;="&amp;GE$5,Fluxo!$D:$D,$D20,Fluxo!$E:$E,"&lt;&gt;"&amp;"PERMUTANTE"))</f>
        <v>0</v>
      </c>
      <c r="GF20" s="18">
        <f>IF(GF$5&gt;$G$4,0,SUMIFS(Fluxo!$O:$O,Fluxo!$U:$U,"&gt;"&amp;GE$5,Fluxo!$U:$U,"&lt;="&amp;GF$5,Fluxo!$D:$D,$D20,Fluxo!$E:$E,"&lt;&gt;"&amp;"PERMUTANTE"))</f>
        <v>0</v>
      </c>
      <c r="GG20" s="18">
        <f>IF(GG$5&gt;$G$4,0,SUMIFS(Fluxo!$O:$O,Fluxo!$U:$U,"&gt;"&amp;GF$5,Fluxo!$U:$U,"&lt;="&amp;GG$5,Fluxo!$D:$D,$D20,Fluxo!$E:$E,"&lt;&gt;"&amp;"PERMUTANTE"))</f>
        <v>0</v>
      </c>
      <c r="GH20" s="18">
        <f>IF(GH$5&gt;$G$4,0,SUMIFS(Fluxo!$O:$O,Fluxo!$U:$U,"&gt;"&amp;GG$5,Fluxo!$U:$U,"&lt;="&amp;GH$5,Fluxo!$D:$D,$D20,Fluxo!$E:$E,"&lt;&gt;"&amp;"PERMUTANTE"))</f>
        <v>0</v>
      </c>
      <c r="GI20" s="18">
        <f>IF(GI$5&gt;$G$4,0,SUMIFS(Fluxo!$O:$O,Fluxo!$U:$U,"&gt;"&amp;GH$5,Fluxo!$U:$U,"&lt;="&amp;GI$5,Fluxo!$D:$D,$D20,Fluxo!$E:$E,"&lt;&gt;"&amp;"PERMUTANTE"))</f>
        <v>0</v>
      </c>
      <c r="GJ20" s="18">
        <f>IF(GJ$5&gt;$G$4,0,SUMIFS(Fluxo!$O:$O,Fluxo!$U:$U,"&gt;"&amp;GI$5,Fluxo!$U:$U,"&lt;="&amp;GJ$5,Fluxo!$D:$D,$D20,Fluxo!$E:$E,"&lt;&gt;"&amp;"PERMUTANTE"))</f>
        <v>0</v>
      </c>
      <c r="GK20" s="18">
        <f>IF(GK$5&gt;$G$4,0,SUMIFS(Fluxo!$O:$O,Fluxo!$U:$U,"&gt;"&amp;GJ$5,Fluxo!$U:$U,"&lt;="&amp;GK$5,Fluxo!$D:$D,$D20,Fluxo!$E:$E,"&lt;&gt;"&amp;"PERMUTANTE"))</f>
        <v>0</v>
      </c>
      <c r="GL20" s="18">
        <f>IF(GL$5&gt;$G$4,0,SUMIFS(Fluxo!$O:$O,Fluxo!$U:$U,"&gt;"&amp;GK$5,Fluxo!$U:$U,"&lt;="&amp;GL$5,Fluxo!$D:$D,$D20,Fluxo!$E:$E,"&lt;&gt;"&amp;"PERMUTANTE"))</f>
        <v>0</v>
      </c>
      <c r="GM20" s="18">
        <f>IF(GM$5&gt;$G$4,0,SUMIFS(Fluxo!$O:$O,Fluxo!$U:$U,"&gt;"&amp;GL$5,Fluxo!$U:$U,"&lt;="&amp;GM$5,Fluxo!$D:$D,$D20,Fluxo!$E:$E,"&lt;&gt;"&amp;"PERMUTANTE"))</f>
        <v>0</v>
      </c>
      <c r="GN20" s="18">
        <f>IF(GN$5&gt;$G$4,0,SUMIFS(Fluxo!$O:$O,Fluxo!$U:$U,"&gt;"&amp;GM$5,Fluxo!$U:$U,"&lt;="&amp;GN$5,Fluxo!$D:$D,$D20,Fluxo!$E:$E,"&lt;&gt;"&amp;"PERMUTANTE"))</f>
        <v>0</v>
      </c>
      <c r="GO20" s="18">
        <f>IF(GO$5&gt;$G$4,0,SUMIFS(Fluxo!$O:$O,Fluxo!$U:$U,"&gt;"&amp;GN$5,Fluxo!$U:$U,"&lt;="&amp;GO$5,Fluxo!$D:$D,$D20,Fluxo!$E:$E,"&lt;&gt;"&amp;"PERMUTANTE"))</f>
        <v>0</v>
      </c>
      <c r="GP20" s="18">
        <f>IF(GP$5&gt;$G$4,0,SUMIFS(Fluxo!$O:$O,Fluxo!$U:$U,"&gt;"&amp;GO$5,Fluxo!$U:$U,"&lt;="&amp;GP$5,Fluxo!$D:$D,$D20,Fluxo!$E:$E,"&lt;&gt;"&amp;"PERMUTANTE"))</f>
        <v>0</v>
      </c>
      <c r="GQ20" s="18">
        <f>IF(GQ$5&gt;$G$4,0,SUMIFS(Fluxo!$O:$O,Fluxo!$U:$U,"&gt;"&amp;GP$5,Fluxo!$U:$U,"&lt;="&amp;GQ$5,Fluxo!$D:$D,$D20,Fluxo!$E:$E,"&lt;&gt;"&amp;"PERMUTANTE"))</f>
        <v>0</v>
      </c>
      <c r="GR20" s="18">
        <f>IF(GR$5&gt;$G$4,0,SUMIFS(Fluxo!$O:$O,Fluxo!$U:$U,"&gt;"&amp;GQ$5,Fluxo!$U:$U,"&lt;="&amp;GR$5,Fluxo!$D:$D,$D20,Fluxo!$E:$E,"&lt;&gt;"&amp;"PERMUTANTE"))</f>
        <v>0</v>
      </c>
      <c r="GS20" s="18">
        <f>IF(GS$5&gt;$G$4,0,SUMIFS(Fluxo!$O:$O,Fluxo!$U:$U,"&gt;"&amp;GR$5,Fluxo!$U:$U,"&lt;="&amp;GS$5,Fluxo!$D:$D,$D20,Fluxo!$E:$E,"&lt;&gt;"&amp;"PERMUTANTE"))</f>
        <v>0</v>
      </c>
      <c r="GT20" s="18">
        <f>IF(GT$5&gt;$G$4,0,SUMIFS(Fluxo!$O:$O,Fluxo!$U:$U,"&gt;"&amp;GS$5,Fluxo!$U:$U,"&lt;="&amp;GT$5,Fluxo!$D:$D,$D20,Fluxo!$E:$E,"&lt;&gt;"&amp;"PERMUTANTE"))</f>
        <v>0</v>
      </c>
      <c r="GU20" s="18">
        <f>IF(GU$5&gt;$G$4,0,SUMIFS(Fluxo!$O:$O,Fluxo!$U:$U,"&gt;"&amp;GT$5,Fluxo!$U:$U,"&lt;="&amp;GU$5,Fluxo!$D:$D,$D20,Fluxo!$E:$E,"&lt;&gt;"&amp;"PERMUTANTE"))</f>
        <v>0</v>
      </c>
      <c r="GV20" s="18">
        <f>IF(GV$5&gt;$G$4,0,SUMIFS(Fluxo!$O:$O,Fluxo!$U:$U,"&gt;"&amp;GU$5,Fluxo!$U:$U,"&lt;="&amp;GV$5,Fluxo!$D:$D,$D20,Fluxo!$E:$E,"&lt;&gt;"&amp;"PERMUTANTE"))</f>
        <v>0</v>
      </c>
      <c r="GW20" s="18">
        <f>IF(GW$5&gt;$G$4,0,SUMIFS(Fluxo!$O:$O,Fluxo!$U:$U,"&gt;"&amp;GV$5,Fluxo!$U:$U,"&lt;="&amp;GW$5,Fluxo!$D:$D,$D20,Fluxo!$E:$E,"&lt;&gt;"&amp;"PERMUTANTE"))</f>
        <v>0</v>
      </c>
      <c r="GX20" s="18">
        <f>IF(GX$5&gt;$G$4,0,SUMIFS(Fluxo!$O:$O,Fluxo!$U:$U,"&gt;"&amp;GW$5,Fluxo!$U:$U,"&lt;="&amp;GX$5,Fluxo!$D:$D,$D20,Fluxo!$E:$E,"&lt;&gt;"&amp;"PERMUTANTE"))</f>
        <v>0</v>
      </c>
      <c r="GY20" s="18">
        <f>IF(GY$5&gt;$G$4,0,SUMIFS(Fluxo!$O:$O,Fluxo!$U:$U,"&gt;"&amp;GX$5,Fluxo!$U:$U,"&lt;="&amp;GY$5,Fluxo!$D:$D,$D20,Fluxo!$E:$E,"&lt;&gt;"&amp;"PERMUTANTE"))</f>
        <v>0</v>
      </c>
      <c r="GZ20" s="18">
        <f>IF(GZ$5&gt;$G$4,0,SUMIFS(Fluxo!$O:$O,Fluxo!$U:$U,"&gt;"&amp;GY$5,Fluxo!$U:$U,"&lt;="&amp;GZ$5,Fluxo!$D:$D,$D20,Fluxo!$E:$E,"&lt;&gt;"&amp;"PERMUTANTE"))</f>
        <v>0</v>
      </c>
      <c r="HA20" s="18">
        <f>IF(HA$5&gt;$G$4,0,SUMIFS(Fluxo!$O:$O,Fluxo!$U:$U,"&gt;"&amp;GZ$5,Fluxo!$U:$U,"&lt;="&amp;HA$5,Fluxo!$D:$D,$D20,Fluxo!$E:$E,"&lt;&gt;"&amp;"PERMUTANTE"))</f>
        <v>0</v>
      </c>
      <c r="HB20" s="18">
        <f>IF(HB$5&gt;$G$4,0,SUMIFS(Fluxo!$O:$O,Fluxo!$U:$U,"&gt;"&amp;HA$5,Fluxo!$U:$U,"&lt;="&amp;HB$5,Fluxo!$D:$D,$D20,Fluxo!$E:$E,"&lt;&gt;"&amp;"PERMUTANTE"))</f>
        <v>0</v>
      </c>
      <c r="HC20" s="18">
        <f>IF(HC$5&gt;$G$4,0,SUMIFS(Fluxo!$O:$O,Fluxo!$U:$U,"&gt;"&amp;HB$5,Fluxo!$U:$U,"&lt;="&amp;HC$5,Fluxo!$D:$D,$D20,Fluxo!$E:$E,"&lt;&gt;"&amp;"PERMUTANTE"))</f>
        <v>0</v>
      </c>
      <c r="HD20" s="18">
        <f>IF(HD$5&gt;$G$4,0,SUMIFS(Fluxo!$O:$O,Fluxo!$U:$U,"&gt;"&amp;HC$5,Fluxo!$U:$U,"&lt;="&amp;HD$5,Fluxo!$D:$D,$D20,Fluxo!$E:$E,"&lt;&gt;"&amp;"PERMUTANTE"))</f>
        <v>0</v>
      </c>
      <c r="HE20" s="18">
        <f>IF(HE$5&gt;$G$4,0,SUMIFS(Fluxo!$O:$O,Fluxo!$U:$U,"&gt;"&amp;HD$5,Fluxo!$U:$U,"&lt;="&amp;HE$5,Fluxo!$D:$D,$D20,Fluxo!$E:$E,"&lt;&gt;"&amp;"PERMUTANTE"))</f>
        <v>0</v>
      </c>
      <c r="HF20" s="18">
        <f>IF(HF$5&gt;$G$4,0,SUMIFS(Fluxo!$O:$O,Fluxo!$U:$U,"&gt;"&amp;HE$5,Fluxo!$U:$U,"&lt;="&amp;HF$5,Fluxo!$D:$D,$D20,Fluxo!$E:$E,"&lt;&gt;"&amp;"PERMUTANTE"))</f>
        <v>0</v>
      </c>
    </row>
    <row r="21" spans="1:214" s="16" customFormat="1">
      <c r="A21" s="20">
        <f t="shared" si="8"/>
        <v>11</v>
      </c>
      <c r="B21" s="140" t="str">
        <f>'Check Carteira'!C13</f>
        <v>E.1016.99.01.0061</v>
      </c>
      <c r="C21" s="19">
        <v>1</v>
      </c>
      <c r="D21" s="129" t="str">
        <f>'Check Carteira'!F13</f>
        <v>A-0061</v>
      </c>
      <c r="E21" s="21" t="str">
        <f>IFERROR(INDEX(Contratos!L:L,MATCH(D21,Contratos!R:R,0)),"")</f>
        <v/>
      </c>
      <c r="F21" s="139" t="str">
        <f>IFERROR(INDEX(Contratos!G:G,MATCH(D21,Contratos!R:R,0)),"")</f>
        <v/>
      </c>
      <c r="G21" s="83" t="str">
        <f ca="1">IFERROR(XNPV(#REF!,OFFSET(J21,0,MATCH(EOMONTH(E21,0),$J$5:$HF$5,0)-1,1,COUNT($J$5:$HF$5)-MATCH(EOMONTH(E21,0),$J$5:$HF$5,0)+1),OFFSET($J$5,0,MATCH(EOMONTH(E21,0),$J$5:$HF$5,0)-1,1,COUNT($J$5:$HF$5)-MATCH(EOMONTH(E21,0),$J$5:$HF$5,0)+1)),"")</f>
        <v/>
      </c>
      <c r="H21" s="83">
        <f t="shared" si="9"/>
        <v>0</v>
      </c>
      <c r="I21" s="18"/>
      <c r="J21" s="18">
        <f>IF(J$5&gt;$G$4,0,SUMIFS(Fluxo!$O:$O,Fluxo!$U:$U,"&gt;"&amp;I$5,Fluxo!$U:$U,"&lt;="&amp;J$5,Fluxo!$D:$D,$D21))</f>
        <v>0</v>
      </c>
      <c r="K21" s="18">
        <f>IF(K$5&gt;$G$4,0,SUMIFS(Fluxo!$O:$O,Fluxo!$U:$U,"&gt;"&amp;J$5,Fluxo!$U:$U,"&lt;="&amp;K$5,Fluxo!$D:$D,$D21))</f>
        <v>0</v>
      </c>
      <c r="L21" s="18">
        <f>IF(L$5&gt;$G$4,0,SUMIFS(Fluxo!$O:$O,Fluxo!$U:$U,"&gt;"&amp;K$5,Fluxo!$U:$U,"&lt;="&amp;L$5,Fluxo!$D:$D,$D21))</f>
        <v>0</v>
      </c>
      <c r="M21" s="18">
        <f>IF(M$5&gt;$G$4,0,SUMIFS(Fluxo!$O:$O,Fluxo!$U:$U,"&gt;"&amp;L$5,Fluxo!$U:$U,"&lt;="&amp;M$5,Fluxo!$D:$D,$D21))</f>
        <v>0</v>
      </c>
      <c r="N21" s="18">
        <f>IF(N$5&gt;$G$4,0,SUMIFS(Fluxo!$O:$O,Fluxo!$U:$U,"&gt;"&amp;M$5,Fluxo!$U:$U,"&lt;="&amp;N$5,Fluxo!$D:$D,$D21))</f>
        <v>0</v>
      </c>
      <c r="O21" s="18">
        <f>IF(O$5&gt;$G$4,0,SUMIFS(Fluxo!$O:$O,Fluxo!$U:$U,"&gt;"&amp;N$5,Fluxo!$U:$U,"&lt;="&amp;O$5,Fluxo!$D:$D,$D21))</f>
        <v>0</v>
      </c>
      <c r="P21" s="18">
        <f>IF(P$5&gt;$G$4,0,SUMIFS(Fluxo!$O:$O,Fluxo!$U:$U,"&gt;"&amp;O$5,Fluxo!$U:$U,"&lt;="&amp;P$5,Fluxo!$D:$D,$D21))</f>
        <v>0</v>
      </c>
      <c r="Q21" s="18">
        <f>IF(Q$5&gt;$G$4,0,SUMIFS(Fluxo!$O:$O,Fluxo!$U:$U,"&gt;"&amp;P$5,Fluxo!$U:$U,"&lt;="&amp;Q$5,Fluxo!$D:$D,$D21))</f>
        <v>0</v>
      </c>
      <c r="R21" s="18">
        <f>IF(R$5&gt;$G$4,0,SUMIFS(Fluxo!$O:$O,Fluxo!$U:$U,"&gt;"&amp;Q$5,Fluxo!$U:$U,"&lt;="&amp;R$5,Fluxo!$D:$D,$D21))</f>
        <v>0</v>
      </c>
      <c r="S21" s="18">
        <f>IF(S$5&gt;$G$4,0,SUMIFS(Fluxo!$O:$O,Fluxo!$U:$U,"&gt;"&amp;R$5,Fluxo!$U:$U,"&lt;="&amp;S$5,Fluxo!$D:$D,$D21,Fluxo!$E:$E,"&lt;&gt;"&amp;"PERMUTANTE"))</f>
        <v>0</v>
      </c>
      <c r="T21" s="18">
        <f>IF(T$5&gt;$G$4,0,SUMIFS(Fluxo!$O:$O,Fluxo!$U:$U,"&gt;"&amp;S$5,Fluxo!$U:$U,"&lt;="&amp;T$5,Fluxo!$D:$D,$D21,Fluxo!$E:$E,"&lt;&gt;"&amp;"PERMUTANTE"))</f>
        <v>0</v>
      </c>
      <c r="U21" s="18">
        <f>IF(U$5&gt;$G$4,0,SUMIFS(Fluxo!$O:$O,Fluxo!$U:$U,"&gt;"&amp;T$5,Fluxo!$U:$U,"&lt;="&amp;U$5,Fluxo!$D:$D,$D21,Fluxo!$E:$E,"&lt;&gt;"&amp;"PERMUTANTE"))</f>
        <v>0</v>
      </c>
      <c r="V21" s="18">
        <f>IF(V$5&gt;$G$4,0,SUMIFS(Fluxo!$O:$O,Fluxo!$U:$U,"&gt;"&amp;U$5,Fluxo!$U:$U,"&lt;="&amp;V$5,Fluxo!$D:$D,$D21,Fluxo!$E:$E,"&lt;&gt;"&amp;"PERMUTANTE"))</f>
        <v>0</v>
      </c>
      <c r="W21" s="18">
        <f>IF(W$5&gt;$G$4,0,SUMIFS(Fluxo!$O:$O,Fluxo!$U:$U,"&gt;"&amp;V$5,Fluxo!$U:$U,"&lt;="&amp;W$5,Fluxo!$D:$D,$D21,Fluxo!$E:$E,"&lt;&gt;"&amp;"PERMUTANTE"))</f>
        <v>0</v>
      </c>
      <c r="X21" s="18">
        <f>IF(X$5&gt;$G$4,0,SUMIFS(Fluxo!$O:$O,Fluxo!$U:$U,"&gt;"&amp;W$5,Fluxo!$U:$U,"&lt;="&amp;X$5,Fluxo!$D:$D,$D21,Fluxo!$E:$E,"&lt;&gt;"&amp;"PERMUTANTE"))</f>
        <v>0</v>
      </c>
      <c r="Y21" s="18">
        <f>IF(Y$5&gt;$G$4,0,SUMIFS(Fluxo!$O:$O,Fluxo!$U:$U,"&gt;"&amp;X$5,Fluxo!$U:$U,"&lt;="&amp;Y$5,Fluxo!$D:$D,$D21,Fluxo!$E:$E,"&lt;&gt;"&amp;"PERMUTANTE"))</f>
        <v>0</v>
      </c>
      <c r="Z21" s="18">
        <f>IF(Z$5&gt;$G$4,0,SUMIFS(Fluxo!$O:$O,Fluxo!$U:$U,"&gt;"&amp;Y$5,Fluxo!$U:$U,"&lt;="&amp;Z$5,Fluxo!$D:$D,$D21,Fluxo!$E:$E,"&lt;&gt;"&amp;"PERMUTANTE"))</f>
        <v>0</v>
      </c>
      <c r="AA21" s="18">
        <f>IF(AA$5&gt;$G$4,0,SUMIFS(Fluxo!$O:$O,Fluxo!$U:$U,"&gt;"&amp;Z$5,Fluxo!$U:$U,"&lt;="&amp;AA$5,Fluxo!$D:$D,$D21,Fluxo!$E:$E,"&lt;&gt;"&amp;"PERMUTANTE"))</f>
        <v>0</v>
      </c>
      <c r="AB21" s="18">
        <f>IF(AB$5&gt;$G$4,0,SUMIFS(Fluxo!$O:$O,Fluxo!$U:$U,"&gt;"&amp;AA$5,Fluxo!$U:$U,"&lt;="&amp;AB$5,Fluxo!$D:$D,$D21,Fluxo!$E:$E,"&lt;&gt;"&amp;"PERMUTANTE"))</f>
        <v>0</v>
      </c>
      <c r="AC21" s="18">
        <f>IF(AC$5&gt;$G$4,0,SUMIFS(Fluxo!$O:$O,Fluxo!$U:$U,"&gt;"&amp;AB$5,Fluxo!$U:$U,"&lt;="&amp;AC$5,Fluxo!$D:$D,$D21,Fluxo!$E:$E,"&lt;&gt;"&amp;"PERMUTANTE"))</f>
        <v>0</v>
      </c>
      <c r="AD21" s="18">
        <f>IF(AD$5&gt;$G$4,0,SUMIFS(Fluxo!$O:$O,Fluxo!$U:$U,"&gt;"&amp;AC$5,Fluxo!$U:$U,"&lt;="&amp;AD$5,Fluxo!$D:$D,$D21,Fluxo!$E:$E,"&lt;&gt;"&amp;"PERMUTANTE"))</f>
        <v>0</v>
      </c>
      <c r="AE21" s="18">
        <f>IF(AE$5&gt;$G$4,0,SUMIFS(Fluxo!$O:$O,Fluxo!$U:$U,"&gt;"&amp;AD$5,Fluxo!$U:$U,"&lt;="&amp;AE$5,Fluxo!$D:$D,$D21,Fluxo!$E:$E,"&lt;&gt;"&amp;"PERMUTANTE"))</f>
        <v>0</v>
      </c>
      <c r="AF21" s="18">
        <f>IF(AF$5&gt;$G$4,0,SUMIFS(Fluxo!$O:$O,Fluxo!$U:$U,"&gt;"&amp;AE$5,Fluxo!$U:$U,"&lt;="&amp;AF$5,Fluxo!$D:$D,$D21,Fluxo!$E:$E,"&lt;&gt;"&amp;"PERMUTANTE"))</f>
        <v>0</v>
      </c>
      <c r="AG21" s="18">
        <f>IF(AG$5&gt;$G$4,0,SUMIFS(Fluxo!$O:$O,Fluxo!$U:$U,"&gt;"&amp;AF$5,Fluxo!$U:$U,"&lt;="&amp;AG$5,Fluxo!$D:$D,$D21,Fluxo!$E:$E,"&lt;&gt;"&amp;"PERMUTANTE"))</f>
        <v>0</v>
      </c>
      <c r="AH21" s="18">
        <f>IF(AH$5&gt;$G$4,0,SUMIFS(Fluxo!$O:$O,Fluxo!$U:$U,"&gt;"&amp;AG$5,Fluxo!$U:$U,"&lt;="&amp;AH$5,Fluxo!$D:$D,$D21,Fluxo!$E:$E,"&lt;&gt;"&amp;"PERMUTANTE"))</f>
        <v>0</v>
      </c>
      <c r="AI21" s="18">
        <f>IF(AI$5&gt;$G$4,0,SUMIFS(Fluxo!$O:$O,Fluxo!$U:$U,"&gt;"&amp;AH$5,Fluxo!$U:$U,"&lt;="&amp;AI$5,Fluxo!$D:$D,$D21,Fluxo!$E:$E,"&lt;&gt;"&amp;"PERMUTANTE"))</f>
        <v>0</v>
      </c>
      <c r="AJ21" s="18">
        <f>IF(AJ$5&gt;$G$4,0,SUMIFS(Fluxo!$O:$O,Fluxo!$U:$U,"&gt;"&amp;AI$5,Fluxo!$U:$U,"&lt;="&amp;AJ$5,Fluxo!$D:$D,$D21,Fluxo!$E:$E,"&lt;&gt;"&amp;"PERMUTANTE"))</f>
        <v>0</v>
      </c>
      <c r="AK21" s="18">
        <f>IF(AK$5&gt;$G$4,0,SUMIFS(Fluxo!$O:$O,Fluxo!$U:$U,"&gt;"&amp;AJ$5,Fluxo!$U:$U,"&lt;="&amp;AK$5,Fluxo!$D:$D,$D21,Fluxo!$E:$E,"&lt;&gt;"&amp;"PERMUTANTE"))</f>
        <v>0</v>
      </c>
      <c r="AL21" s="18">
        <f>IF(AL$5&gt;$G$4,0,SUMIFS(Fluxo!$O:$O,Fluxo!$U:$U,"&gt;"&amp;AK$5,Fluxo!$U:$U,"&lt;="&amp;AL$5,Fluxo!$D:$D,$D21,Fluxo!$E:$E,"&lt;&gt;"&amp;"PERMUTANTE"))</f>
        <v>0</v>
      </c>
      <c r="AM21" s="18">
        <f>IF(AM$5&gt;$G$4,0,SUMIFS(Fluxo!$O:$O,Fluxo!$U:$U,"&gt;"&amp;AL$5,Fluxo!$U:$U,"&lt;="&amp;AM$5,Fluxo!$D:$D,$D21,Fluxo!$E:$E,"&lt;&gt;"&amp;"PERMUTANTE"))</f>
        <v>0</v>
      </c>
      <c r="AN21" s="18">
        <f>IF(AN$5&gt;$G$4,0,SUMIFS(Fluxo!$O:$O,Fluxo!$U:$U,"&gt;"&amp;AM$5,Fluxo!$U:$U,"&lt;="&amp;AN$5,Fluxo!$D:$D,$D21,Fluxo!$E:$E,"&lt;&gt;"&amp;"PERMUTANTE"))</f>
        <v>0</v>
      </c>
      <c r="AO21" s="18">
        <f>IF(AO$5&gt;$G$4,0,SUMIFS(Fluxo!$O:$O,Fluxo!$U:$U,"&gt;"&amp;AN$5,Fluxo!$U:$U,"&lt;="&amp;AO$5,Fluxo!$D:$D,$D21,Fluxo!$E:$E,"&lt;&gt;"&amp;"PERMUTANTE"))</f>
        <v>0</v>
      </c>
      <c r="AP21" s="18">
        <f>IF(AP$5&gt;$G$4,0,SUMIFS(Fluxo!$O:$O,Fluxo!$U:$U,"&gt;"&amp;AO$5,Fluxo!$U:$U,"&lt;="&amp;AP$5,Fluxo!$D:$D,$D21,Fluxo!$E:$E,"&lt;&gt;"&amp;"PERMUTANTE"))</f>
        <v>0</v>
      </c>
      <c r="AQ21" s="18">
        <f>IF(AQ$5&gt;$G$4,0,SUMIFS(Fluxo!$O:$O,Fluxo!$U:$U,"&gt;"&amp;AP$5,Fluxo!$U:$U,"&lt;="&amp;AQ$5,Fluxo!$D:$D,$D21,Fluxo!$E:$E,"&lt;&gt;"&amp;"PERMUTANTE"))</f>
        <v>0</v>
      </c>
      <c r="AR21" s="18">
        <f>IF(AR$5&gt;$G$4,0,SUMIFS(Fluxo!$O:$O,Fluxo!$U:$U,"&gt;"&amp;AQ$5,Fluxo!$U:$U,"&lt;="&amp;AR$5,Fluxo!$D:$D,$D21,Fluxo!$E:$E,"&lt;&gt;"&amp;"PERMUTANTE"))</f>
        <v>0</v>
      </c>
      <c r="AS21" s="18">
        <f>IF(AS$5&gt;$G$4,0,SUMIFS(Fluxo!$O:$O,Fluxo!$U:$U,"&gt;"&amp;AR$5,Fluxo!$U:$U,"&lt;="&amp;AS$5,Fluxo!$D:$D,$D21,Fluxo!$E:$E,"&lt;&gt;"&amp;"PERMUTANTE"))</f>
        <v>0</v>
      </c>
      <c r="AT21" s="18">
        <f>IF(AT$5&gt;$G$4,0,SUMIFS(Fluxo!$O:$O,Fluxo!$U:$U,"&gt;"&amp;AS$5,Fluxo!$U:$U,"&lt;="&amp;AT$5,Fluxo!$D:$D,$D21,Fluxo!$E:$E,"&lt;&gt;"&amp;"PERMUTANTE"))</f>
        <v>0</v>
      </c>
      <c r="AU21" s="18">
        <f>IF(AU$5&gt;$G$4,0,SUMIFS(Fluxo!$O:$O,Fluxo!$U:$U,"&gt;"&amp;AT$5,Fluxo!$U:$U,"&lt;="&amp;AU$5,Fluxo!$D:$D,$D21,Fluxo!$E:$E,"&lt;&gt;"&amp;"PERMUTANTE"))</f>
        <v>0</v>
      </c>
      <c r="AV21" s="18">
        <f>IF(AV$5&gt;$G$4,0,SUMIFS(Fluxo!$O:$O,Fluxo!$U:$U,"&gt;"&amp;AU$5,Fluxo!$U:$U,"&lt;="&amp;AV$5,Fluxo!$D:$D,$D21,Fluxo!$E:$E,"&lt;&gt;"&amp;"PERMUTANTE"))</f>
        <v>0</v>
      </c>
      <c r="AW21" s="18">
        <f>IF(AW$5&gt;$G$4,0,SUMIFS(Fluxo!$O:$O,Fluxo!$U:$U,"&gt;"&amp;AV$5,Fluxo!$U:$U,"&lt;="&amp;AW$5,Fluxo!$D:$D,$D21,Fluxo!$E:$E,"&lt;&gt;"&amp;"PERMUTANTE"))</f>
        <v>0</v>
      </c>
      <c r="AX21" s="18">
        <f>IF(AX$5&gt;$G$4,0,SUMIFS(Fluxo!$O:$O,Fluxo!$U:$U,"&gt;"&amp;AW$5,Fluxo!$U:$U,"&lt;="&amp;AX$5,Fluxo!$D:$D,$D21,Fluxo!$E:$E,"&lt;&gt;"&amp;"PERMUTANTE"))</f>
        <v>0</v>
      </c>
      <c r="AY21" s="18">
        <f>IF(AY$5&gt;$G$4,0,SUMIFS(Fluxo!$O:$O,Fluxo!$U:$U,"&gt;"&amp;AX$5,Fluxo!$U:$U,"&lt;="&amp;AY$5,Fluxo!$D:$D,$D21,Fluxo!$E:$E,"&lt;&gt;"&amp;"PERMUTANTE"))</f>
        <v>0</v>
      </c>
      <c r="AZ21" s="18">
        <f>IF(AZ$5&gt;$G$4,0,SUMIFS(Fluxo!$O:$O,Fluxo!$U:$U,"&gt;"&amp;AY$5,Fluxo!$U:$U,"&lt;="&amp;AZ$5,Fluxo!$D:$D,$D21,Fluxo!$E:$E,"&lt;&gt;"&amp;"PERMUTANTE"))</f>
        <v>0</v>
      </c>
      <c r="BA21" s="18">
        <f>IF(BA$5&gt;$G$4,0,SUMIFS(Fluxo!$O:$O,Fluxo!$U:$U,"&gt;"&amp;AZ$5,Fluxo!$U:$U,"&lt;="&amp;BA$5,Fluxo!$D:$D,$D21,Fluxo!$E:$E,"&lt;&gt;"&amp;"PERMUTANTE"))</f>
        <v>0</v>
      </c>
      <c r="BB21" s="18">
        <f>IF(BB$5&gt;$G$4,0,SUMIFS(Fluxo!$O:$O,Fluxo!$U:$U,"&gt;"&amp;BA$5,Fluxo!$U:$U,"&lt;="&amp;BB$5,Fluxo!$D:$D,$D21,Fluxo!$E:$E,"&lt;&gt;"&amp;"PERMUTANTE"))</f>
        <v>0</v>
      </c>
      <c r="BC21" s="18">
        <f>IF(BC$5&gt;$G$4,0,SUMIFS(Fluxo!$O:$O,Fluxo!$U:$U,"&gt;"&amp;BB$5,Fluxo!$U:$U,"&lt;="&amp;BC$5,Fluxo!$D:$D,$D21,Fluxo!$E:$E,"&lt;&gt;"&amp;"PERMUTANTE"))</f>
        <v>0</v>
      </c>
      <c r="BD21" s="18">
        <f>IF(BD$5&gt;$G$4,0,SUMIFS(Fluxo!$O:$O,Fluxo!$U:$U,"&gt;"&amp;BC$5,Fluxo!$U:$U,"&lt;="&amp;BD$5,Fluxo!$D:$D,$D21,Fluxo!$E:$E,"&lt;&gt;"&amp;"PERMUTANTE"))</f>
        <v>0</v>
      </c>
      <c r="BE21" s="18">
        <f>IF(BE$5&gt;$G$4,0,SUMIFS(Fluxo!$O:$O,Fluxo!$U:$U,"&gt;"&amp;BD$5,Fluxo!$U:$U,"&lt;="&amp;BE$5,Fluxo!$D:$D,$D21,Fluxo!$E:$E,"&lt;&gt;"&amp;"PERMUTANTE"))</f>
        <v>0</v>
      </c>
      <c r="BF21" s="18">
        <f>IF(BF$5&gt;$G$4,0,SUMIFS(Fluxo!$O:$O,Fluxo!$U:$U,"&gt;"&amp;BE$5,Fluxo!$U:$U,"&lt;="&amp;BF$5,Fluxo!$D:$D,$D21,Fluxo!$E:$E,"&lt;&gt;"&amp;"PERMUTANTE"))</f>
        <v>0</v>
      </c>
      <c r="BG21" s="18">
        <f>IF(BG$5&gt;$G$4,0,SUMIFS(Fluxo!$O:$O,Fluxo!$U:$U,"&gt;"&amp;BF$5,Fluxo!$U:$U,"&lt;="&amp;BG$5,Fluxo!$D:$D,$D21,Fluxo!$E:$E,"&lt;&gt;"&amp;"PERMUTANTE"))</f>
        <v>0</v>
      </c>
      <c r="BH21" s="18">
        <f>IF(BH$5&gt;$G$4,0,SUMIFS(Fluxo!$O:$O,Fluxo!$U:$U,"&gt;"&amp;BG$5,Fluxo!$U:$U,"&lt;="&amp;BH$5,Fluxo!$D:$D,$D21,Fluxo!$E:$E,"&lt;&gt;"&amp;"PERMUTANTE"))</f>
        <v>0</v>
      </c>
      <c r="BI21" s="18">
        <f>IF(BI$5&gt;$G$4,0,SUMIFS(Fluxo!$O:$O,Fluxo!$U:$U,"&gt;"&amp;BH$5,Fluxo!$U:$U,"&lt;="&amp;BI$5,Fluxo!$D:$D,$D21,Fluxo!$E:$E,"&lt;&gt;"&amp;"PERMUTANTE"))</f>
        <v>0</v>
      </c>
      <c r="BJ21" s="18">
        <f>IF(BJ$5&gt;$G$4,0,SUMIFS(Fluxo!$O:$O,Fluxo!$U:$U,"&gt;"&amp;BI$5,Fluxo!$U:$U,"&lt;="&amp;BJ$5,Fluxo!$D:$D,$D21,Fluxo!$E:$E,"&lt;&gt;"&amp;"PERMUTANTE"))</f>
        <v>0</v>
      </c>
      <c r="BK21" s="18">
        <f>IF(BK$5&gt;$G$4,0,SUMIFS(Fluxo!$O:$O,Fluxo!$U:$U,"&gt;"&amp;BJ$5,Fluxo!$U:$U,"&lt;="&amp;BK$5,Fluxo!$D:$D,$D21,Fluxo!$E:$E,"&lt;&gt;"&amp;"PERMUTANTE"))</f>
        <v>0</v>
      </c>
      <c r="BL21" s="18">
        <f>IF(BL$5&gt;$G$4,0,SUMIFS(Fluxo!$O:$O,Fluxo!$U:$U,"&gt;"&amp;BK$5,Fluxo!$U:$U,"&lt;="&amp;BL$5,Fluxo!$D:$D,$D21,Fluxo!$E:$E,"&lt;&gt;"&amp;"PERMUTANTE"))</f>
        <v>0</v>
      </c>
      <c r="BM21" s="18">
        <f>IF(BM$5&gt;$G$4,0,SUMIFS(Fluxo!$O:$O,Fluxo!$U:$U,"&gt;"&amp;BL$5,Fluxo!$U:$U,"&lt;="&amp;BM$5,Fluxo!$D:$D,$D21,Fluxo!$E:$E,"&lt;&gt;"&amp;"PERMUTANTE"))</f>
        <v>0</v>
      </c>
      <c r="BN21" s="18">
        <f>IF(BN$5&gt;$G$4,0,SUMIFS(Fluxo!$O:$O,Fluxo!$U:$U,"&gt;"&amp;BM$5,Fluxo!$U:$U,"&lt;="&amp;BN$5,Fluxo!$D:$D,$D21,Fluxo!$E:$E,"&lt;&gt;"&amp;"PERMUTANTE"))</f>
        <v>0</v>
      </c>
      <c r="BO21" s="18">
        <f>IF(BO$5&gt;$G$4,0,SUMIFS(Fluxo!$O:$O,Fluxo!$U:$U,"&gt;"&amp;BN$5,Fluxo!$U:$U,"&lt;="&amp;BO$5,Fluxo!$D:$D,$D21,Fluxo!$E:$E,"&lt;&gt;"&amp;"PERMUTANTE"))</f>
        <v>0</v>
      </c>
      <c r="BP21" s="18">
        <f>IF(BP$5&gt;$G$4,0,SUMIFS(Fluxo!$O:$O,Fluxo!$U:$U,"&gt;"&amp;BO$5,Fluxo!$U:$U,"&lt;="&amp;BP$5,Fluxo!$D:$D,$D21,Fluxo!$E:$E,"&lt;&gt;"&amp;"PERMUTANTE"))</f>
        <v>0</v>
      </c>
      <c r="BQ21" s="18">
        <f>IF(BQ$5&gt;$G$4,0,SUMIFS(Fluxo!$O:$O,Fluxo!$U:$U,"&gt;"&amp;BP$5,Fluxo!$U:$U,"&lt;="&amp;BQ$5,Fluxo!$D:$D,$D21,Fluxo!$E:$E,"&lt;&gt;"&amp;"PERMUTANTE"))</f>
        <v>0</v>
      </c>
      <c r="BR21" s="18">
        <f>IF(BR$5&gt;$G$4,0,SUMIFS(Fluxo!$O:$O,Fluxo!$U:$U,"&gt;"&amp;BQ$5,Fluxo!$U:$U,"&lt;="&amp;BR$5,Fluxo!$D:$D,$D21,Fluxo!$E:$E,"&lt;&gt;"&amp;"PERMUTANTE"))</f>
        <v>0</v>
      </c>
      <c r="BS21" s="18">
        <f>IF(BS$5&gt;$G$4,0,SUMIFS(Fluxo!$O:$O,Fluxo!$U:$U,"&gt;"&amp;BR$5,Fluxo!$U:$U,"&lt;="&amp;BS$5,Fluxo!$D:$D,$D21,Fluxo!$E:$E,"&lt;&gt;"&amp;"PERMUTANTE"))</f>
        <v>0</v>
      </c>
      <c r="BT21" s="18">
        <f>IF(BT$5&gt;$G$4,0,SUMIFS(Fluxo!$O:$O,Fluxo!$U:$U,"&gt;"&amp;BS$5,Fluxo!$U:$U,"&lt;="&amp;BT$5,Fluxo!$D:$D,$D21,Fluxo!$E:$E,"&lt;&gt;"&amp;"PERMUTANTE"))</f>
        <v>0</v>
      </c>
      <c r="BU21" s="18">
        <f>IF(BU$5&gt;$G$4,0,SUMIFS(Fluxo!$O:$O,Fluxo!$U:$U,"&gt;"&amp;BT$5,Fluxo!$U:$U,"&lt;="&amp;BU$5,Fluxo!$D:$D,$D21,Fluxo!$E:$E,"&lt;&gt;"&amp;"PERMUTANTE"))</f>
        <v>0</v>
      </c>
      <c r="BV21" s="18">
        <f>IF(BV$5&gt;$G$4,0,SUMIFS(Fluxo!$O:$O,Fluxo!$U:$U,"&gt;"&amp;BU$5,Fluxo!$U:$U,"&lt;="&amp;BV$5,Fluxo!$D:$D,$D21,Fluxo!$E:$E,"&lt;&gt;"&amp;"PERMUTANTE"))</f>
        <v>0</v>
      </c>
      <c r="BW21" s="18">
        <f>IF(BW$5&gt;$G$4,0,SUMIFS(Fluxo!$O:$O,Fluxo!$U:$U,"&gt;"&amp;BV$5,Fluxo!$U:$U,"&lt;="&amp;BW$5,Fluxo!$D:$D,$D21,Fluxo!$E:$E,"&lt;&gt;"&amp;"PERMUTANTE"))</f>
        <v>0</v>
      </c>
      <c r="BX21" s="18">
        <f>IF(BX$5&gt;$G$4,0,SUMIFS(Fluxo!$O:$O,Fluxo!$U:$U,"&gt;"&amp;BW$5,Fluxo!$U:$U,"&lt;="&amp;BX$5,Fluxo!$D:$D,$D21,Fluxo!$E:$E,"&lt;&gt;"&amp;"PERMUTANTE"))</f>
        <v>0</v>
      </c>
      <c r="BY21" s="18">
        <f>IF(BY$5&gt;$G$4,0,SUMIFS(Fluxo!$O:$O,Fluxo!$U:$U,"&gt;"&amp;BX$5,Fluxo!$U:$U,"&lt;="&amp;BY$5,Fluxo!$D:$D,$D21,Fluxo!$E:$E,"&lt;&gt;"&amp;"PERMUTANTE"))</f>
        <v>0</v>
      </c>
      <c r="BZ21" s="18">
        <f>IF(BZ$5&gt;$G$4,0,SUMIFS(Fluxo!$O:$O,Fluxo!$U:$U,"&gt;"&amp;BY$5,Fluxo!$U:$U,"&lt;="&amp;BZ$5,Fluxo!$D:$D,$D21,Fluxo!$E:$E,"&lt;&gt;"&amp;"PERMUTANTE"))</f>
        <v>0</v>
      </c>
      <c r="CA21" s="18">
        <f>IF(CA$5&gt;$G$4,0,SUMIFS(Fluxo!$O:$O,Fluxo!$U:$U,"&gt;"&amp;BZ$5,Fluxo!$U:$U,"&lt;="&amp;CA$5,Fluxo!$D:$D,$D21,Fluxo!$E:$E,"&lt;&gt;"&amp;"PERMUTANTE"))</f>
        <v>0</v>
      </c>
      <c r="CB21" s="18">
        <f>IF(CB$5&gt;$G$4,0,SUMIFS(Fluxo!$O:$O,Fluxo!$U:$U,"&gt;"&amp;CA$5,Fluxo!$U:$U,"&lt;="&amp;CB$5,Fluxo!$D:$D,$D21,Fluxo!$E:$E,"&lt;&gt;"&amp;"PERMUTANTE"))</f>
        <v>0</v>
      </c>
      <c r="CC21" s="18">
        <f>IF(CC$5&gt;$G$4,0,SUMIFS(Fluxo!$O:$O,Fluxo!$U:$U,"&gt;"&amp;CB$5,Fluxo!$U:$U,"&lt;="&amp;CC$5,Fluxo!$D:$D,$D21,Fluxo!$E:$E,"&lt;&gt;"&amp;"PERMUTANTE"))</f>
        <v>0</v>
      </c>
      <c r="CD21" s="18">
        <f>IF(CD$5&gt;$G$4,0,SUMIFS(Fluxo!$O:$O,Fluxo!$U:$U,"&gt;"&amp;CC$5,Fluxo!$U:$U,"&lt;="&amp;CD$5,Fluxo!$D:$D,$D21,Fluxo!$E:$E,"&lt;&gt;"&amp;"PERMUTANTE"))</f>
        <v>0</v>
      </c>
      <c r="CE21" s="18">
        <f>IF(CE$5&gt;$G$4,0,SUMIFS(Fluxo!$O:$O,Fluxo!$U:$U,"&gt;"&amp;CD$5,Fluxo!$U:$U,"&lt;="&amp;CE$5,Fluxo!$D:$D,$D21,Fluxo!$E:$E,"&lt;&gt;"&amp;"PERMUTANTE"))</f>
        <v>0</v>
      </c>
      <c r="CF21" s="18">
        <f>IF(CF$5&gt;$G$4,0,SUMIFS(Fluxo!$O:$O,Fluxo!$U:$U,"&gt;"&amp;CE$5,Fluxo!$U:$U,"&lt;="&amp;CF$5,Fluxo!$D:$D,$D21,Fluxo!$E:$E,"&lt;&gt;"&amp;"PERMUTANTE"))</f>
        <v>0</v>
      </c>
      <c r="CG21" s="18">
        <f>IF(CG$5&gt;$G$4,0,SUMIFS(Fluxo!$O:$O,Fluxo!$U:$U,"&gt;"&amp;CF$5,Fluxo!$U:$U,"&lt;="&amp;CG$5,Fluxo!$D:$D,$D21,Fluxo!$E:$E,"&lt;&gt;"&amp;"PERMUTANTE"))</f>
        <v>0</v>
      </c>
      <c r="CH21" s="18">
        <f>IF(CH$5&gt;$G$4,0,SUMIFS(Fluxo!$O:$O,Fluxo!$U:$U,"&gt;"&amp;CG$5,Fluxo!$U:$U,"&lt;="&amp;CH$5,Fluxo!$D:$D,$D21,Fluxo!$E:$E,"&lt;&gt;"&amp;"PERMUTANTE"))</f>
        <v>0</v>
      </c>
      <c r="CI21" s="18">
        <f>IF(CI$5&gt;$G$4,0,SUMIFS(Fluxo!$O:$O,Fluxo!$U:$U,"&gt;"&amp;CH$5,Fluxo!$U:$U,"&lt;="&amp;CI$5,Fluxo!$D:$D,$D21,Fluxo!$E:$E,"&lt;&gt;"&amp;"PERMUTANTE"))</f>
        <v>0</v>
      </c>
      <c r="CJ21" s="18">
        <f>IF(CJ$5&gt;$G$4,0,SUMIFS(Fluxo!$O:$O,Fluxo!$U:$U,"&gt;"&amp;CI$5,Fluxo!$U:$U,"&lt;="&amp;CJ$5,Fluxo!$D:$D,$D21,Fluxo!$E:$E,"&lt;&gt;"&amp;"PERMUTANTE"))</f>
        <v>0</v>
      </c>
      <c r="CK21" s="18">
        <f>IF(CK$5&gt;$G$4,0,SUMIFS(Fluxo!$O:$O,Fluxo!$U:$U,"&gt;"&amp;CJ$5,Fluxo!$U:$U,"&lt;="&amp;CK$5,Fluxo!$D:$D,$D21,Fluxo!$E:$E,"&lt;&gt;"&amp;"PERMUTANTE"))</f>
        <v>0</v>
      </c>
      <c r="CL21" s="18">
        <f>IF(CL$5&gt;$G$4,0,SUMIFS(Fluxo!$O:$O,Fluxo!$U:$U,"&gt;"&amp;CK$5,Fluxo!$U:$U,"&lt;="&amp;CL$5,Fluxo!$D:$D,$D21,Fluxo!$E:$E,"&lt;&gt;"&amp;"PERMUTANTE"))</f>
        <v>0</v>
      </c>
      <c r="CM21" s="18">
        <f>IF(CM$5&gt;$G$4,0,SUMIFS(Fluxo!$O:$O,Fluxo!$U:$U,"&gt;"&amp;CL$5,Fluxo!$U:$U,"&lt;="&amp;CM$5,Fluxo!$D:$D,$D21,Fluxo!$E:$E,"&lt;&gt;"&amp;"PERMUTANTE"))</f>
        <v>0</v>
      </c>
      <c r="CN21" s="18">
        <f>IF(CN$5&gt;$G$4,0,SUMIFS(Fluxo!$O:$O,Fluxo!$U:$U,"&gt;"&amp;CM$5,Fluxo!$U:$U,"&lt;="&amp;CN$5,Fluxo!$D:$D,$D21,Fluxo!$E:$E,"&lt;&gt;"&amp;"PERMUTANTE"))</f>
        <v>0</v>
      </c>
      <c r="CO21" s="18">
        <f>IF(CO$5&gt;$G$4,0,SUMIFS(Fluxo!$O:$O,Fluxo!$U:$U,"&gt;"&amp;CN$5,Fluxo!$U:$U,"&lt;="&amp;CO$5,Fluxo!$D:$D,$D21,Fluxo!$E:$E,"&lt;&gt;"&amp;"PERMUTANTE"))</f>
        <v>0</v>
      </c>
      <c r="CP21" s="18">
        <f>IF(CP$5&gt;$G$4,0,SUMIFS(Fluxo!$O:$O,Fluxo!$U:$U,"&gt;"&amp;CO$5,Fluxo!$U:$U,"&lt;="&amp;CP$5,Fluxo!$D:$D,$D21,Fluxo!$E:$E,"&lt;&gt;"&amp;"PERMUTANTE"))</f>
        <v>0</v>
      </c>
      <c r="CQ21" s="18">
        <f>IF(CQ$5&gt;$G$4,0,SUMIFS(Fluxo!$O:$O,Fluxo!$U:$U,"&gt;"&amp;CP$5,Fluxo!$U:$U,"&lt;="&amp;CQ$5,Fluxo!$D:$D,$D21,Fluxo!$E:$E,"&lt;&gt;"&amp;"PERMUTANTE"))</f>
        <v>0</v>
      </c>
      <c r="CR21" s="18">
        <f>IF(CR$5&gt;$G$4,0,SUMIFS(Fluxo!$O:$O,Fluxo!$U:$U,"&gt;"&amp;CQ$5,Fluxo!$U:$U,"&lt;="&amp;CR$5,Fluxo!$D:$D,$D21,Fluxo!$E:$E,"&lt;&gt;"&amp;"PERMUTANTE"))</f>
        <v>0</v>
      </c>
      <c r="CS21" s="18">
        <f>IF(CS$5&gt;$G$4,0,SUMIFS(Fluxo!$O:$O,Fluxo!$U:$U,"&gt;"&amp;CR$5,Fluxo!$U:$U,"&lt;="&amp;CS$5,Fluxo!$D:$D,$D21,Fluxo!$E:$E,"&lt;&gt;"&amp;"PERMUTANTE"))</f>
        <v>0</v>
      </c>
      <c r="CT21" s="18">
        <f>IF(CT$5&gt;$G$4,0,SUMIFS(Fluxo!$O:$O,Fluxo!$U:$U,"&gt;"&amp;CS$5,Fluxo!$U:$U,"&lt;="&amp;CT$5,Fluxo!$D:$D,$D21,Fluxo!$E:$E,"&lt;&gt;"&amp;"PERMUTANTE"))</f>
        <v>0</v>
      </c>
      <c r="CU21" s="18">
        <f>IF(CU$5&gt;$G$4,0,SUMIFS(Fluxo!$O:$O,Fluxo!$U:$U,"&gt;"&amp;CT$5,Fluxo!$U:$U,"&lt;="&amp;CU$5,Fluxo!$D:$D,$D21,Fluxo!$E:$E,"&lt;&gt;"&amp;"PERMUTANTE"))</f>
        <v>0</v>
      </c>
      <c r="CV21" s="18">
        <f>IF(CV$5&gt;$G$4,0,SUMIFS(Fluxo!$O:$O,Fluxo!$U:$U,"&gt;"&amp;CU$5,Fluxo!$U:$U,"&lt;="&amp;CV$5,Fluxo!$D:$D,$D21,Fluxo!$E:$E,"&lt;&gt;"&amp;"PERMUTANTE"))</f>
        <v>0</v>
      </c>
      <c r="CW21" s="18">
        <f>IF(CW$5&gt;$G$4,0,SUMIFS(Fluxo!$O:$O,Fluxo!$U:$U,"&gt;"&amp;CV$5,Fluxo!$U:$U,"&lt;="&amp;CW$5,Fluxo!$D:$D,$D21,Fluxo!$E:$E,"&lt;&gt;"&amp;"PERMUTANTE"))</f>
        <v>0</v>
      </c>
      <c r="CX21" s="18">
        <f>IF(CX$5&gt;$G$4,0,SUMIFS(Fluxo!$O:$O,Fluxo!$U:$U,"&gt;"&amp;CW$5,Fluxo!$U:$U,"&lt;="&amp;CX$5,Fluxo!$D:$D,$D21,Fluxo!$E:$E,"&lt;&gt;"&amp;"PERMUTANTE"))</f>
        <v>0</v>
      </c>
      <c r="CY21" s="18">
        <f>IF(CY$5&gt;$G$4,0,SUMIFS(Fluxo!$O:$O,Fluxo!$U:$U,"&gt;"&amp;CX$5,Fluxo!$U:$U,"&lt;="&amp;CY$5,Fluxo!$D:$D,$D21,Fluxo!$E:$E,"&lt;&gt;"&amp;"PERMUTANTE"))</f>
        <v>0</v>
      </c>
      <c r="CZ21" s="18">
        <f>IF(CZ$5&gt;$G$4,0,SUMIFS(Fluxo!$O:$O,Fluxo!$U:$U,"&gt;"&amp;CY$5,Fluxo!$U:$U,"&lt;="&amp;CZ$5,Fluxo!$D:$D,$D21,Fluxo!$E:$E,"&lt;&gt;"&amp;"PERMUTANTE"))</f>
        <v>0</v>
      </c>
      <c r="DA21" s="18">
        <f>IF(DA$5&gt;$G$4,0,SUMIFS(Fluxo!$O:$O,Fluxo!$U:$U,"&gt;"&amp;CZ$5,Fluxo!$U:$U,"&lt;="&amp;DA$5,Fluxo!$D:$D,$D21,Fluxo!$E:$E,"&lt;&gt;"&amp;"PERMUTANTE"))</f>
        <v>0</v>
      </c>
      <c r="DB21" s="18">
        <f>IF(DB$5&gt;$G$4,0,SUMIFS(Fluxo!$O:$O,Fluxo!$U:$U,"&gt;"&amp;DA$5,Fluxo!$U:$U,"&lt;="&amp;DB$5,Fluxo!$D:$D,$D21,Fluxo!$E:$E,"&lt;&gt;"&amp;"PERMUTANTE"))</f>
        <v>0</v>
      </c>
      <c r="DC21" s="18">
        <f>IF(DC$5&gt;$G$4,0,SUMIFS(Fluxo!$O:$O,Fluxo!$U:$U,"&gt;"&amp;DB$5,Fluxo!$U:$U,"&lt;="&amp;DC$5,Fluxo!$D:$D,$D21,Fluxo!$E:$E,"&lt;&gt;"&amp;"PERMUTANTE"))</f>
        <v>0</v>
      </c>
      <c r="DD21" s="18">
        <f>IF(DD$5&gt;$G$4,0,SUMIFS(Fluxo!$O:$O,Fluxo!$U:$U,"&gt;"&amp;DC$5,Fluxo!$U:$U,"&lt;="&amp;DD$5,Fluxo!$D:$D,$D21,Fluxo!$E:$E,"&lt;&gt;"&amp;"PERMUTANTE"))</f>
        <v>0</v>
      </c>
      <c r="DE21" s="18">
        <f>IF(DE$5&gt;$G$4,0,SUMIFS(Fluxo!$O:$O,Fluxo!$U:$U,"&gt;"&amp;DD$5,Fluxo!$U:$U,"&lt;="&amp;DE$5,Fluxo!$D:$D,$D21,Fluxo!$E:$E,"&lt;&gt;"&amp;"PERMUTANTE"))</f>
        <v>0</v>
      </c>
      <c r="DF21" s="18">
        <f>IF(DF$5&gt;$G$4,0,SUMIFS(Fluxo!$O:$O,Fluxo!$U:$U,"&gt;"&amp;DE$5,Fluxo!$U:$U,"&lt;="&amp;DF$5,Fluxo!$D:$D,$D21,Fluxo!$E:$E,"&lt;&gt;"&amp;"PERMUTANTE"))</f>
        <v>0</v>
      </c>
      <c r="DG21" s="18">
        <f>IF(DG$5&gt;$G$4,0,SUMIFS(Fluxo!$O:$O,Fluxo!$U:$U,"&gt;"&amp;DF$5,Fluxo!$U:$U,"&lt;="&amp;DG$5,Fluxo!$D:$D,$D21,Fluxo!$E:$E,"&lt;&gt;"&amp;"PERMUTANTE"))</f>
        <v>0</v>
      </c>
      <c r="DH21" s="18">
        <f>IF(DH$5&gt;$G$4,0,SUMIFS(Fluxo!$O:$O,Fluxo!$U:$U,"&gt;"&amp;DG$5,Fluxo!$U:$U,"&lt;="&amp;DH$5,Fluxo!$D:$D,$D21,Fluxo!$E:$E,"&lt;&gt;"&amp;"PERMUTANTE"))</f>
        <v>0</v>
      </c>
      <c r="DI21" s="18">
        <f>IF(DI$5&gt;$G$4,0,SUMIFS(Fluxo!$O:$O,Fluxo!$U:$U,"&gt;"&amp;DH$5,Fluxo!$U:$U,"&lt;="&amp;DI$5,Fluxo!$D:$D,$D21,Fluxo!$E:$E,"&lt;&gt;"&amp;"PERMUTANTE"))</f>
        <v>0</v>
      </c>
      <c r="DJ21" s="18">
        <f>IF(DJ$5&gt;$G$4,0,SUMIFS(Fluxo!$O:$O,Fluxo!$U:$U,"&gt;"&amp;DI$5,Fluxo!$U:$U,"&lt;="&amp;DJ$5,Fluxo!$D:$D,$D21,Fluxo!$E:$E,"&lt;&gt;"&amp;"PERMUTANTE"))</f>
        <v>0</v>
      </c>
      <c r="DK21" s="18">
        <f>IF(DK$5&gt;$G$4,0,SUMIFS(Fluxo!$O:$O,Fluxo!$U:$U,"&gt;"&amp;DJ$5,Fluxo!$U:$U,"&lt;="&amp;DK$5,Fluxo!$D:$D,$D21,Fluxo!$E:$E,"&lt;&gt;"&amp;"PERMUTANTE"))</f>
        <v>0</v>
      </c>
      <c r="DL21" s="18">
        <f>IF(DL$5&gt;$G$4,0,SUMIFS(Fluxo!$O:$O,Fluxo!$U:$U,"&gt;"&amp;DK$5,Fluxo!$U:$U,"&lt;="&amp;DL$5,Fluxo!$D:$D,$D21,Fluxo!$E:$E,"&lt;&gt;"&amp;"PERMUTANTE"))</f>
        <v>0</v>
      </c>
      <c r="DM21" s="18">
        <f>IF(DM$5&gt;$G$4,0,SUMIFS(Fluxo!$O:$O,Fluxo!$U:$U,"&gt;"&amp;DL$5,Fluxo!$U:$U,"&lt;="&amp;DM$5,Fluxo!$D:$D,$D21,Fluxo!$E:$E,"&lt;&gt;"&amp;"PERMUTANTE"))</f>
        <v>0</v>
      </c>
      <c r="DN21" s="18">
        <f>IF(DN$5&gt;$G$4,0,SUMIFS(Fluxo!$O:$O,Fluxo!$U:$U,"&gt;"&amp;DM$5,Fluxo!$U:$U,"&lt;="&amp;DN$5,Fluxo!$D:$D,$D21,Fluxo!$E:$E,"&lt;&gt;"&amp;"PERMUTANTE"))</f>
        <v>0</v>
      </c>
      <c r="DO21" s="18">
        <f>IF(DO$5&gt;$G$4,0,SUMIFS(Fluxo!$O:$O,Fluxo!$U:$U,"&gt;"&amp;DN$5,Fluxo!$U:$U,"&lt;="&amp;DO$5,Fluxo!$D:$D,$D21,Fluxo!$E:$E,"&lt;&gt;"&amp;"PERMUTANTE"))</f>
        <v>0</v>
      </c>
      <c r="DP21" s="18">
        <f>IF(DP$5&gt;$G$4,0,SUMIFS(Fluxo!$O:$O,Fluxo!$U:$U,"&gt;"&amp;DO$5,Fluxo!$U:$U,"&lt;="&amp;DP$5,Fluxo!$D:$D,$D21,Fluxo!$E:$E,"&lt;&gt;"&amp;"PERMUTANTE"))</f>
        <v>0</v>
      </c>
      <c r="DQ21" s="18">
        <f>IF(DQ$5&gt;$G$4,0,SUMIFS(Fluxo!$O:$O,Fluxo!$U:$U,"&gt;"&amp;DP$5,Fluxo!$U:$U,"&lt;="&amp;DQ$5,Fluxo!$D:$D,$D21,Fluxo!$E:$E,"&lt;&gt;"&amp;"PERMUTANTE"))</f>
        <v>0</v>
      </c>
      <c r="DR21" s="18">
        <f>IF(DR$5&gt;$G$4,0,SUMIFS(Fluxo!$O:$O,Fluxo!$U:$U,"&gt;"&amp;DQ$5,Fluxo!$U:$U,"&lt;="&amp;DR$5,Fluxo!$D:$D,$D21,Fluxo!$E:$E,"&lt;&gt;"&amp;"PERMUTANTE"))</f>
        <v>0</v>
      </c>
      <c r="DS21" s="18">
        <f>IF(DS$5&gt;$G$4,0,SUMIFS(Fluxo!$O:$O,Fluxo!$U:$U,"&gt;"&amp;DR$5,Fluxo!$U:$U,"&lt;="&amp;DS$5,Fluxo!$D:$D,$D21,Fluxo!$E:$E,"&lt;&gt;"&amp;"PERMUTANTE"))</f>
        <v>0</v>
      </c>
      <c r="DT21" s="18">
        <f>IF(DT$5&gt;$G$4,0,SUMIFS(Fluxo!$O:$O,Fluxo!$U:$U,"&gt;"&amp;DS$5,Fluxo!$U:$U,"&lt;="&amp;DT$5,Fluxo!$D:$D,$D21,Fluxo!$E:$E,"&lt;&gt;"&amp;"PERMUTANTE"))</f>
        <v>0</v>
      </c>
      <c r="DU21" s="18">
        <f>IF(DU$5&gt;$G$4,0,SUMIFS(Fluxo!$O:$O,Fluxo!$U:$U,"&gt;"&amp;DT$5,Fluxo!$U:$U,"&lt;="&amp;DU$5,Fluxo!$D:$D,$D21,Fluxo!$E:$E,"&lt;&gt;"&amp;"PERMUTANTE"))</f>
        <v>0</v>
      </c>
      <c r="DV21" s="18">
        <f>IF(DV$5&gt;$G$4,0,SUMIFS(Fluxo!$O:$O,Fluxo!$U:$U,"&gt;"&amp;DU$5,Fluxo!$U:$U,"&lt;="&amp;DV$5,Fluxo!$D:$D,$D21,Fluxo!$E:$E,"&lt;&gt;"&amp;"PERMUTANTE"))</f>
        <v>0</v>
      </c>
      <c r="DW21" s="18">
        <f>IF(DW$5&gt;$G$4,0,SUMIFS(Fluxo!$O:$O,Fluxo!$U:$U,"&gt;"&amp;DV$5,Fluxo!$U:$U,"&lt;="&amp;DW$5,Fluxo!$D:$D,$D21,Fluxo!$E:$E,"&lt;&gt;"&amp;"PERMUTANTE"))</f>
        <v>0</v>
      </c>
      <c r="DX21" s="18">
        <f>IF(DX$5&gt;$G$4,0,SUMIFS(Fluxo!$O:$O,Fluxo!$U:$U,"&gt;"&amp;DW$5,Fluxo!$U:$U,"&lt;="&amp;DX$5,Fluxo!$D:$D,$D21,Fluxo!$E:$E,"&lt;&gt;"&amp;"PERMUTANTE"))</f>
        <v>0</v>
      </c>
      <c r="DY21" s="18">
        <f>IF(DY$5&gt;$G$4,0,SUMIFS(Fluxo!$O:$O,Fluxo!$U:$U,"&gt;"&amp;DX$5,Fluxo!$U:$U,"&lt;="&amp;DY$5,Fluxo!$D:$D,$D21,Fluxo!$E:$E,"&lt;&gt;"&amp;"PERMUTANTE"))</f>
        <v>0</v>
      </c>
      <c r="DZ21" s="18">
        <f>IF(DZ$5&gt;$G$4,0,SUMIFS(Fluxo!$O:$O,Fluxo!$U:$U,"&gt;"&amp;DY$5,Fluxo!$U:$U,"&lt;="&amp;DZ$5,Fluxo!$D:$D,$D21,Fluxo!$E:$E,"&lt;&gt;"&amp;"PERMUTANTE"))</f>
        <v>0</v>
      </c>
      <c r="EA21" s="18">
        <f>IF(EA$5&gt;$G$4,0,SUMIFS(Fluxo!$O:$O,Fluxo!$U:$U,"&gt;"&amp;DZ$5,Fluxo!$U:$U,"&lt;="&amp;EA$5,Fluxo!$D:$D,$D21,Fluxo!$E:$E,"&lt;&gt;"&amp;"PERMUTANTE"))</f>
        <v>0</v>
      </c>
      <c r="EB21" s="18">
        <f>IF(EB$5&gt;$G$4,0,SUMIFS(Fluxo!$O:$O,Fluxo!$U:$U,"&gt;"&amp;EA$5,Fluxo!$U:$U,"&lt;="&amp;EB$5,Fluxo!$D:$D,$D21,Fluxo!$E:$E,"&lt;&gt;"&amp;"PERMUTANTE"))</f>
        <v>0</v>
      </c>
      <c r="EC21" s="18">
        <f>IF(EC$5&gt;$G$4,0,SUMIFS(Fluxo!$O:$O,Fluxo!$U:$U,"&gt;"&amp;EB$5,Fluxo!$U:$U,"&lt;="&amp;EC$5,Fluxo!$D:$D,$D21,Fluxo!$E:$E,"&lt;&gt;"&amp;"PERMUTANTE"))</f>
        <v>0</v>
      </c>
      <c r="ED21" s="18">
        <f>IF(ED$5&gt;$G$4,0,SUMIFS(Fluxo!$O:$O,Fluxo!$U:$U,"&gt;"&amp;EC$5,Fluxo!$U:$U,"&lt;="&amp;ED$5,Fluxo!$D:$D,$D21,Fluxo!$E:$E,"&lt;&gt;"&amp;"PERMUTANTE"))</f>
        <v>0</v>
      </c>
      <c r="EE21" s="18">
        <f>IF(EE$5&gt;$G$4,0,SUMIFS(Fluxo!$O:$O,Fluxo!$U:$U,"&gt;"&amp;ED$5,Fluxo!$U:$U,"&lt;="&amp;EE$5,Fluxo!$D:$D,$D21,Fluxo!$E:$E,"&lt;&gt;"&amp;"PERMUTANTE"))</f>
        <v>0</v>
      </c>
      <c r="EF21" s="18">
        <f>IF(EF$5&gt;$G$4,0,SUMIFS(Fluxo!$O:$O,Fluxo!$U:$U,"&gt;"&amp;EE$5,Fluxo!$U:$U,"&lt;="&amp;EF$5,Fluxo!$D:$D,$D21,Fluxo!$E:$E,"&lt;&gt;"&amp;"PERMUTANTE"))</f>
        <v>0</v>
      </c>
      <c r="EG21" s="18">
        <f>IF(EG$5&gt;$G$4,0,SUMIFS(Fluxo!$O:$O,Fluxo!$U:$U,"&gt;"&amp;EF$5,Fluxo!$U:$U,"&lt;="&amp;EG$5,Fluxo!$D:$D,$D21,Fluxo!$E:$E,"&lt;&gt;"&amp;"PERMUTANTE"))</f>
        <v>0</v>
      </c>
      <c r="EH21" s="18">
        <f>IF(EH$5&gt;$G$4,0,SUMIFS(Fluxo!$O:$O,Fluxo!$U:$U,"&gt;"&amp;EG$5,Fluxo!$U:$U,"&lt;="&amp;EH$5,Fluxo!$D:$D,$D21,Fluxo!$E:$E,"&lt;&gt;"&amp;"PERMUTANTE"))</f>
        <v>0</v>
      </c>
      <c r="EI21" s="18">
        <f>IF(EI$5&gt;$G$4,0,SUMIFS(Fluxo!$O:$O,Fluxo!$U:$U,"&gt;"&amp;EH$5,Fluxo!$U:$U,"&lt;="&amp;EI$5,Fluxo!$D:$D,$D21,Fluxo!$E:$E,"&lt;&gt;"&amp;"PERMUTANTE"))</f>
        <v>0</v>
      </c>
      <c r="EJ21" s="18">
        <f>IF(EJ$5&gt;$G$4,0,SUMIFS(Fluxo!$O:$O,Fluxo!$U:$U,"&gt;"&amp;EI$5,Fluxo!$U:$U,"&lt;="&amp;EJ$5,Fluxo!$D:$D,$D21,Fluxo!$E:$E,"&lt;&gt;"&amp;"PERMUTANTE"))</f>
        <v>0</v>
      </c>
      <c r="EK21" s="18">
        <f>IF(EK$5&gt;$G$4,0,SUMIFS(Fluxo!$O:$O,Fluxo!$U:$U,"&gt;"&amp;EJ$5,Fluxo!$U:$U,"&lt;="&amp;EK$5,Fluxo!$D:$D,$D21,Fluxo!$E:$E,"&lt;&gt;"&amp;"PERMUTANTE"))</f>
        <v>0</v>
      </c>
      <c r="EL21" s="18">
        <f>IF(EL$5&gt;$G$4,0,SUMIFS(Fluxo!$O:$O,Fluxo!$U:$U,"&gt;"&amp;EK$5,Fluxo!$U:$U,"&lt;="&amp;EL$5,Fluxo!$D:$D,$D21,Fluxo!$E:$E,"&lt;&gt;"&amp;"PERMUTANTE"))</f>
        <v>0</v>
      </c>
      <c r="EM21" s="18">
        <f>IF(EM$5&gt;$G$4,0,SUMIFS(Fluxo!$O:$O,Fluxo!$U:$U,"&gt;"&amp;EL$5,Fluxo!$U:$U,"&lt;="&amp;EM$5,Fluxo!$D:$D,$D21,Fluxo!$E:$E,"&lt;&gt;"&amp;"PERMUTANTE"))</f>
        <v>0</v>
      </c>
      <c r="EN21" s="18">
        <f>IF(EN$5&gt;$G$4,0,SUMIFS(Fluxo!$O:$O,Fluxo!$U:$U,"&gt;"&amp;EM$5,Fluxo!$U:$U,"&lt;="&amp;EN$5,Fluxo!$D:$D,$D21,Fluxo!$E:$E,"&lt;&gt;"&amp;"PERMUTANTE"))</f>
        <v>0</v>
      </c>
      <c r="EO21" s="18">
        <f>IF(EO$5&gt;$G$4,0,SUMIFS(Fluxo!$O:$O,Fluxo!$U:$U,"&gt;"&amp;EN$5,Fluxo!$U:$U,"&lt;="&amp;EO$5,Fluxo!$D:$D,$D21,Fluxo!$E:$E,"&lt;&gt;"&amp;"PERMUTANTE"))</f>
        <v>0</v>
      </c>
      <c r="EP21" s="18">
        <f>IF(EP$5&gt;$G$4,0,SUMIFS(Fluxo!$O:$O,Fluxo!$U:$U,"&gt;"&amp;EO$5,Fluxo!$U:$U,"&lt;="&amp;EP$5,Fluxo!$D:$D,$D21,Fluxo!$E:$E,"&lt;&gt;"&amp;"PERMUTANTE"))</f>
        <v>0</v>
      </c>
      <c r="EQ21" s="18">
        <f>IF(EQ$5&gt;$G$4,0,SUMIFS(Fluxo!$O:$O,Fluxo!$U:$U,"&gt;"&amp;EP$5,Fluxo!$U:$U,"&lt;="&amp;EQ$5,Fluxo!$D:$D,$D21,Fluxo!$E:$E,"&lt;&gt;"&amp;"PERMUTANTE"))</f>
        <v>0</v>
      </c>
      <c r="ER21" s="18">
        <f>IF(ER$5&gt;$G$4,0,SUMIFS(Fluxo!$O:$O,Fluxo!$U:$U,"&gt;"&amp;EQ$5,Fluxo!$U:$U,"&lt;="&amp;ER$5,Fluxo!$D:$D,$D21,Fluxo!$E:$E,"&lt;&gt;"&amp;"PERMUTANTE"))</f>
        <v>0</v>
      </c>
      <c r="ES21" s="18">
        <f>IF(ES$5&gt;$G$4,0,SUMIFS(Fluxo!$O:$O,Fluxo!$U:$U,"&gt;"&amp;ER$5,Fluxo!$U:$U,"&lt;="&amp;ES$5,Fluxo!$D:$D,$D21,Fluxo!$E:$E,"&lt;&gt;"&amp;"PERMUTANTE"))</f>
        <v>0</v>
      </c>
      <c r="ET21" s="18">
        <f>IF(ET$5&gt;$G$4,0,SUMIFS(Fluxo!$O:$O,Fluxo!$U:$U,"&gt;"&amp;ES$5,Fluxo!$U:$U,"&lt;="&amp;ET$5,Fluxo!$D:$D,$D21,Fluxo!$E:$E,"&lt;&gt;"&amp;"PERMUTANTE"))</f>
        <v>0</v>
      </c>
      <c r="EU21" s="18">
        <f>IF(EU$5&gt;$G$4,0,SUMIFS(Fluxo!$O:$O,Fluxo!$U:$U,"&gt;"&amp;ET$5,Fluxo!$U:$U,"&lt;="&amp;EU$5,Fluxo!$D:$D,$D21,Fluxo!$E:$E,"&lt;&gt;"&amp;"PERMUTANTE"))</f>
        <v>0</v>
      </c>
      <c r="EV21" s="18">
        <f>IF(EV$5&gt;$G$4,0,SUMIFS(Fluxo!$O:$O,Fluxo!$U:$U,"&gt;"&amp;EU$5,Fluxo!$U:$U,"&lt;="&amp;EV$5,Fluxo!$D:$D,$D21,Fluxo!$E:$E,"&lt;&gt;"&amp;"PERMUTANTE"))</f>
        <v>0</v>
      </c>
      <c r="EW21" s="18">
        <f>IF(EW$5&gt;$G$4,0,SUMIFS(Fluxo!$O:$O,Fluxo!$U:$U,"&gt;"&amp;EV$5,Fluxo!$U:$U,"&lt;="&amp;EW$5,Fluxo!$D:$D,$D21,Fluxo!$E:$E,"&lt;&gt;"&amp;"PERMUTANTE"))</f>
        <v>0</v>
      </c>
      <c r="EX21" s="18">
        <f>IF(EX$5&gt;$G$4,0,SUMIFS(Fluxo!$O:$O,Fluxo!$U:$U,"&gt;"&amp;EW$5,Fluxo!$U:$U,"&lt;="&amp;EX$5,Fluxo!$D:$D,$D21,Fluxo!$E:$E,"&lt;&gt;"&amp;"PERMUTANTE"))</f>
        <v>0</v>
      </c>
      <c r="EY21" s="18">
        <f>IF(EY$5&gt;$G$4,0,SUMIFS(Fluxo!$O:$O,Fluxo!$U:$U,"&gt;"&amp;EX$5,Fluxo!$U:$U,"&lt;="&amp;EY$5,Fluxo!$D:$D,$D21,Fluxo!$E:$E,"&lt;&gt;"&amp;"PERMUTANTE"))</f>
        <v>0</v>
      </c>
      <c r="EZ21" s="18">
        <f>IF(EZ$5&gt;$G$4,0,SUMIFS(Fluxo!$O:$O,Fluxo!$U:$U,"&gt;"&amp;EY$5,Fluxo!$U:$U,"&lt;="&amp;EZ$5,Fluxo!$D:$D,$D21,Fluxo!$E:$E,"&lt;&gt;"&amp;"PERMUTANTE"))</f>
        <v>0</v>
      </c>
      <c r="FA21" s="18">
        <f>IF(FA$5&gt;$G$4,0,SUMIFS(Fluxo!$O:$O,Fluxo!$U:$U,"&gt;"&amp;EZ$5,Fluxo!$U:$U,"&lt;="&amp;FA$5,Fluxo!$D:$D,$D21,Fluxo!$E:$E,"&lt;&gt;"&amp;"PERMUTANTE"))</f>
        <v>0</v>
      </c>
      <c r="FB21" s="18">
        <f>IF(FB$5&gt;$G$4,0,SUMIFS(Fluxo!$O:$O,Fluxo!$U:$U,"&gt;"&amp;FA$5,Fluxo!$U:$U,"&lt;="&amp;FB$5,Fluxo!$D:$D,$D21,Fluxo!$E:$E,"&lt;&gt;"&amp;"PERMUTANTE"))</f>
        <v>0</v>
      </c>
      <c r="FC21" s="18">
        <f>IF(FC$5&gt;$G$4,0,SUMIFS(Fluxo!$O:$O,Fluxo!$U:$U,"&gt;"&amp;FB$5,Fluxo!$U:$U,"&lt;="&amp;FC$5,Fluxo!$D:$D,$D21,Fluxo!$E:$E,"&lt;&gt;"&amp;"PERMUTANTE"))</f>
        <v>0</v>
      </c>
      <c r="FD21" s="18">
        <f>IF(FD$5&gt;$G$4,0,SUMIFS(Fluxo!$O:$O,Fluxo!$U:$U,"&gt;"&amp;FC$5,Fluxo!$U:$U,"&lt;="&amp;FD$5,Fluxo!$D:$D,$D21,Fluxo!$E:$E,"&lt;&gt;"&amp;"PERMUTANTE"))</f>
        <v>0</v>
      </c>
      <c r="FE21" s="18">
        <f>IF(FE$5&gt;$G$4,0,SUMIFS(Fluxo!$O:$O,Fluxo!$U:$U,"&gt;"&amp;FD$5,Fluxo!$U:$U,"&lt;="&amp;FE$5,Fluxo!$D:$D,$D21,Fluxo!$E:$E,"&lt;&gt;"&amp;"PERMUTANTE"))</f>
        <v>0</v>
      </c>
      <c r="FF21" s="18">
        <f>IF(FF$5&gt;$G$4,0,SUMIFS(Fluxo!$O:$O,Fluxo!$U:$U,"&gt;"&amp;FE$5,Fluxo!$U:$U,"&lt;="&amp;FF$5,Fluxo!$D:$D,$D21,Fluxo!$E:$E,"&lt;&gt;"&amp;"PERMUTANTE"))</f>
        <v>0</v>
      </c>
      <c r="FG21" s="18">
        <f>IF(FG$5&gt;$G$4,0,SUMIFS(Fluxo!$O:$O,Fluxo!$U:$U,"&gt;"&amp;FF$5,Fluxo!$U:$U,"&lt;="&amp;FG$5,Fluxo!$D:$D,$D21,Fluxo!$E:$E,"&lt;&gt;"&amp;"PERMUTANTE"))</f>
        <v>0</v>
      </c>
      <c r="FH21" s="18">
        <f>IF(FH$5&gt;$G$4,0,SUMIFS(Fluxo!$O:$O,Fluxo!$U:$U,"&gt;"&amp;FG$5,Fluxo!$U:$U,"&lt;="&amp;FH$5,Fluxo!$D:$D,$D21,Fluxo!$E:$E,"&lt;&gt;"&amp;"PERMUTANTE"))</f>
        <v>0</v>
      </c>
      <c r="FI21" s="18">
        <f>IF(FI$5&gt;$G$4,0,SUMIFS(Fluxo!$O:$O,Fluxo!$U:$U,"&gt;"&amp;FH$5,Fluxo!$U:$U,"&lt;="&amp;FI$5,Fluxo!$D:$D,$D21,Fluxo!$E:$E,"&lt;&gt;"&amp;"PERMUTANTE"))</f>
        <v>0</v>
      </c>
      <c r="FJ21" s="18">
        <f>IF(FJ$5&gt;$G$4,0,SUMIFS(Fluxo!$O:$O,Fluxo!$U:$U,"&gt;"&amp;FI$5,Fluxo!$U:$U,"&lt;="&amp;FJ$5,Fluxo!$D:$D,$D21,Fluxo!$E:$E,"&lt;&gt;"&amp;"PERMUTANTE"))</f>
        <v>0</v>
      </c>
      <c r="FK21" s="18">
        <f>IF(FK$5&gt;$G$4,0,SUMIFS(Fluxo!$O:$O,Fluxo!$U:$U,"&gt;"&amp;FJ$5,Fluxo!$U:$U,"&lt;="&amp;FK$5,Fluxo!$D:$D,$D21,Fluxo!$E:$E,"&lt;&gt;"&amp;"PERMUTANTE"))</f>
        <v>0</v>
      </c>
      <c r="FL21" s="18">
        <f>IF(FL$5&gt;$G$4,0,SUMIFS(Fluxo!$O:$O,Fluxo!$U:$U,"&gt;"&amp;FK$5,Fluxo!$U:$U,"&lt;="&amp;FL$5,Fluxo!$D:$D,$D21,Fluxo!$E:$E,"&lt;&gt;"&amp;"PERMUTANTE"))</f>
        <v>0</v>
      </c>
      <c r="FM21" s="18">
        <f>IF(FM$5&gt;$G$4,0,SUMIFS(Fluxo!$O:$O,Fluxo!$U:$U,"&gt;"&amp;FL$5,Fluxo!$U:$U,"&lt;="&amp;FM$5,Fluxo!$D:$D,$D21,Fluxo!$E:$E,"&lt;&gt;"&amp;"PERMUTANTE"))</f>
        <v>0</v>
      </c>
      <c r="FN21" s="18">
        <f>IF(FN$5&gt;$G$4,0,SUMIFS(Fluxo!$O:$O,Fluxo!$U:$U,"&gt;"&amp;FM$5,Fluxo!$U:$U,"&lt;="&amp;FN$5,Fluxo!$D:$D,$D21,Fluxo!$E:$E,"&lt;&gt;"&amp;"PERMUTANTE"))</f>
        <v>0</v>
      </c>
      <c r="FO21" s="18">
        <f>IF(FO$5&gt;$G$4,0,SUMIFS(Fluxo!$O:$O,Fluxo!$U:$U,"&gt;"&amp;FN$5,Fluxo!$U:$U,"&lt;="&amp;FO$5,Fluxo!$D:$D,$D21,Fluxo!$E:$E,"&lt;&gt;"&amp;"PERMUTANTE"))</f>
        <v>0</v>
      </c>
      <c r="FP21" s="18">
        <f>IF(FP$5&gt;$G$4,0,SUMIFS(Fluxo!$O:$O,Fluxo!$U:$U,"&gt;"&amp;FO$5,Fluxo!$U:$U,"&lt;="&amp;FP$5,Fluxo!$D:$D,$D21,Fluxo!$E:$E,"&lt;&gt;"&amp;"PERMUTANTE"))</f>
        <v>0</v>
      </c>
      <c r="FQ21" s="18">
        <f>IF(FQ$5&gt;$G$4,0,SUMIFS(Fluxo!$O:$O,Fluxo!$U:$U,"&gt;"&amp;FP$5,Fluxo!$U:$U,"&lt;="&amp;FQ$5,Fluxo!$D:$D,$D21,Fluxo!$E:$E,"&lt;&gt;"&amp;"PERMUTANTE"))</f>
        <v>0</v>
      </c>
      <c r="FR21" s="18">
        <f>IF(FR$5&gt;$G$4,0,SUMIFS(Fluxo!$O:$O,Fluxo!$U:$U,"&gt;"&amp;FQ$5,Fluxo!$U:$U,"&lt;="&amp;FR$5,Fluxo!$D:$D,$D21,Fluxo!$E:$E,"&lt;&gt;"&amp;"PERMUTANTE"))</f>
        <v>0</v>
      </c>
      <c r="FS21" s="18">
        <f>IF(FS$5&gt;$G$4,0,SUMIFS(Fluxo!$O:$O,Fluxo!$U:$U,"&gt;"&amp;FR$5,Fluxo!$U:$U,"&lt;="&amp;FS$5,Fluxo!$D:$D,$D21,Fluxo!$E:$E,"&lt;&gt;"&amp;"PERMUTANTE"))</f>
        <v>0</v>
      </c>
      <c r="FT21" s="18">
        <f>IF(FT$5&gt;$G$4,0,SUMIFS(Fluxo!$O:$O,Fluxo!$U:$U,"&gt;"&amp;FS$5,Fluxo!$U:$U,"&lt;="&amp;FT$5,Fluxo!$D:$D,$D21,Fluxo!$E:$E,"&lt;&gt;"&amp;"PERMUTANTE"))</f>
        <v>0</v>
      </c>
      <c r="FU21" s="18">
        <f>IF(FU$5&gt;$G$4,0,SUMIFS(Fluxo!$O:$O,Fluxo!$U:$U,"&gt;"&amp;FT$5,Fluxo!$U:$U,"&lt;="&amp;FU$5,Fluxo!$D:$D,$D21,Fluxo!$E:$E,"&lt;&gt;"&amp;"PERMUTANTE"))</f>
        <v>0</v>
      </c>
      <c r="FV21" s="18">
        <f>IF(FV$5&gt;$G$4,0,SUMIFS(Fluxo!$O:$O,Fluxo!$U:$U,"&gt;"&amp;FU$5,Fluxo!$U:$U,"&lt;="&amp;FV$5,Fluxo!$D:$D,$D21,Fluxo!$E:$E,"&lt;&gt;"&amp;"PERMUTANTE"))</f>
        <v>0</v>
      </c>
      <c r="FW21" s="18">
        <f>IF(FW$5&gt;$G$4,0,SUMIFS(Fluxo!$O:$O,Fluxo!$U:$U,"&gt;"&amp;FV$5,Fluxo!$U:$U,"&lt;="&amp;FW$5,Fluxo!$D:$D,$D21,Fluxo!$E:$E,"&lt;&gt;"&amp;"PERMUTANTE"))</f>
        <v>0</v>
      </c>
      <c r="FX21" s="18">
        <f>IF(FX$5&gt;$G$4,0,SUMIFS(Fluxo!$O:$O,Fluxo!$U:$U,"&gt;"&amp;FW$5,Fluxo!$U:$U,"&lt;="&amp;FX$5,Fluxo!$D:$D,$D21,Fluxo!$E:$E,"&lt;&gt;"&amp;"PERMUTANTE"))</f>
        <v>0</v>
      </c>
      <c r="FY21" s="18">
        <f>IF(FY$5&gt;$G$4,0,SUMIFS(Fluxo!$O:$O,Fluxo!$U:$U,"&gt;"&amp;FX$5,Fluxo!$U:$U,"&lt;="&amp;FY$5,Fluxo!$D:$D,$D21,Fluxo!$E:$E,"&lt;&gt;"&amp;"PERMUTANTE"))</f>
        <v>0</v>
      </c>
      <c r="FZ21" s="18">
        <f>IF(FZ$5&gt;$G$4,0,SUMIFS(Fluxo!$O:$O,Fluxo!$U:$U,"&gt;"&amp;FY$5,Fluxo!$U:$U,"&lt;="&amp;FZ$5,Fluxo!$D:$D,$D21,Fluxo!$E:$E,"&lt;&gt;"&amp;"PERMUTANTE"))</f>
        <v>0</v>
      </c>
      <c r="GA21" s="18">
        <f>IF(GA$5&gt;$G$4,0,SUMIFS(Fluxo!$O:$O,Fluxo!$U:$U,"&gt;"&amp;FZ$5,Fluxo!$U:$U,"&lt;="&amp;GA$5,Fluxo!$D:$D,$D21,Fluxo!$E:$E,"&lt;&gt;"&amp;"PERMUTANTE"))</f>
        <v>0</v>
      </c>
      <c r="GB21" s="18">
        <f>IF(GB$5&gt;$G$4,0,SUMIFS(Fluxo!$O:$O,Fluxo!$U:$U,"&gt;"&amp;GA$5,Fluxo!$U:$U,"&lt;="&amp;GB$5,Fluxo!$D:$D,$D21,Fluxo!$E:$E,"&lt;&gt;"&amp;"PERMUTANTE"))</f>
        <v>0</v>
      </c>
      <c r="GC21" s="18">
        <f>IF(GC$5&gt;$G$4,0,SUMIFS(Fluxo!$O:$O,Fluxo!$U:$U,"&gt;"&amp;GB$5,Fluxo!$U:$U,"&lt;="&amp;GC$5,Fluxo!$D:$D,$D21,Fluxo!$E:$E,"&lt;&gt;"&amp;"PERMUTANTE"))</f>
        <v>0</v>
      </c>
      <c r="GD21" s="18">
        <f>IF(GD$5&gt;$G$4,0,SUMIFS(Fluxo!$O:$O,Fluxo!$U:$U,"&gt;"&amp;GC$5,Fluxo!$U:$U,"&lt;="&amp;GD$5,Fluxo!$D:$D,$D21,Fluxo!$E:$E,"&lt;&gt;"&amp;"PERMUTANTE"))</f>
        <v>0</v>
      </c>
      <c r="GE21" s="18">
        <f>IF(GE$5&gt;$G$4,0,SUMIFS(Fluxo!$O:$O,Fluxo!$U:$U,"&gt;"&amp;GD$5,Fluxo!$U:$U,"&lt;="&amp;GE$5,Fluxo!$D:$D,$D21,Fluxo!$E:$E,"&lt;&gt;"&amp;"PERMUTANTE"))</f>
        <v>0</v>
      </c>
      <c r="GF21" s="18">
        <f>IF(GF$5&gt;$G$4,0,SUMIFS(Fluxo!$O:$O,Fluxo!$U:$U,"&gt;"&amp;GE$5,Fluxo!$U:$U,"&lt;="&amp;GF$5,Fluxo!$D:$D,$D21,Fluxo!$E:$E,"&lt;&gt;"&amp;"PERMUTANTE"))</f>
        <v>0</v>
      </c>
      <c r="GG21" s="18">
        <f>IF(GG$5&gt;$G$4,0,SUMIFS(Fluxo!$O:$O,Fluxo!$U:$U,"&gt;"&amp;GF$5,Fluxo!$U:$U,"&lt;="&amp;GG$5,Fluxo!$D:$D,$D21,Fluxo!$E:$E,"&lt;&gt;"&amp;"PERMUTANTE"))</f>
        <v>0</v>
      </c>
      <c r="GH21" s="18">
        <f>IF(GH$5&gt;$G$4,0,SUMIFS(Fluxo!$O:$O,Fluxo!$U:$U,"&gt;"&amp;GG$5,Fluxo!$U:$U,"&lt;="&amp;GH$5,Fluxo!$D:$D,$D21,Fluxo!$E:$E,"&lt;&gt;"&amp;"PERMUTANTE"))</f>
        <v>0</v>
      </c>
      <c r="GI21" s="18">
        <f>IF(GI$5&gt;$G$4,0,SUMIFS(Fluxo!$O:$O,Fluxo!$U:$U,"&gt;"&amp;GH$5,Fluxo!$U:$U,"&lt;="&amp;GI$5,Fluxo!$D:$D,$D21,Fluxo!$E:$E,"&lt;&gt;"&amp;"PERMUTANTE"))</f>
        <v>0</v>
      </c>
      <c r="GJ21" s="18">
        <f>IF(GJ$5&gt;$G$4,0,SUMIFS(Fluxo!$O:$O,Fluxo!$U:$U,"&gt;"&amp;GI$5,Fluxo!$U:$U,"&lt;="&amp;GJ$5,Fluxo!$D:$D,$D21,Fluxo!$E:$E,"&lt;&gt;"&amp;"PERMUTANTE"))</f>
        <v>0</v>
      </c>
      <c r="GK21" s="18">
        <f>IF(GK$5&gt;$G$4,0,SUMIFS(Fluxo!$O:$O,Fluxo!$U:$U,"&gt;"&amp;GJ$5,Fluxo!$U:$U,"&lt;="&amp;GK$5,Fluxo!$D:$D,$D21,Fluxo!$E:$E,"&lt;&gt;"&amp;"PERMUTANTE"))</f>
        <v>0</v>
      </c>
      <c r="GL21" s="18">
        <f>IF(GL$5&gt;$G$4,0,SUMIFS(Fluxo!$O:$O,Fluxo!$U:$U,"&gt;"&amp;GK$5,Fluxo!$U:$U,"&lt;="&amp;GL$5,Fluxo!$D:$D,$D21,Fluxo!$E:$E,"&lt;&gt;"&amp;"PERMUTANTE"))</f>
        <v>0</v>
      </c>
      <c r="GM21" s="18">
        <f>IF(GM$5&gt;$G$4,0,SUMIFS(Fluxo!$O:$O,Fluxo!$U:$U,"&gt;"&amp;GL$5,Fluxo!$U:$U,"&lt;="&amp;GM$5,Fluxo!$D:$D,$D21,Fluxo!$E:$E,"&lt;&gt;"&amp;"PERMUTANTE"))</f>
        <v>0</v>
      </c>
      <c r="GN21" s="18">
        <f>IF(GN$5&gt;$G$4,0,SUMIFS(Fluxo!$O:$O,Fluxo!$U:$U,"&gt;"&amp;GM$5,Fluxo!$U:$U,"&lt;="&amp;GN$5,Fluxo!$D:$D,$D21,Fluxo!$E:$E,"&lt;&gt;"&amp;"PERMUTANTE"))</f>
        <v>0</v>
      </c>
      <c r="GO21" s="18">
        <f>IF(GO$5&gt;$G$4,0,SUMIFS(Fluxo!$O:$O,Fluxo!$U:$U,"&gt;"&amp;GN$5,Fluxo!$U:$U,"&lt;="&amp;GO$5,Fluxo!$D:$D,$D21,Fluxo!$E:$E,"&lt;&gt;"&amp;"PERMUTANTE"))</f>
        <v>0</v>
      </c>
      <c r="GP21" s="18">
        <f>IF(GP$5&gt;$G$4,0,SUMIFS(Fluxo!$O:$O,Fluxo!$U:$U,"&gt;"&amp;GO$5,Fluxo!$U:$U,"&lt;="&amp;GP$5,Fluxo!$D:$D,$D21,Fluxo!$E:$E,"&lt;&gt;"&amp;"PERMUTANTE"))</f>
        <v>0</v>
      </c>
      <c r="GQ21" s="18">
        <f>IF(GQ$5&gt;$G$4,0,SUMIFS(Fluxo!$O:$O,Fluxo!$U:$U,"&gt;"&amp;GP$5,Fluxo!$U:$U,"&lt;="&amp;GQ$5,Fluxo!$D:$D,$D21,Fluxo!$E:$E,"&lt;&gt;"&amp;"PERMUTANTE"))</f>
        <v>0</v>
      </c>
      <c r="GR21" s="18">
        <f>IF(GR$5&gt;$G$4,0,SUMIFS(Fluxo!$O:$O,Fluxo!$U:$U,"&gt;"&amp;GQ$5,Fluxo!$U:$U,"&lt;="&amp;GR$5,Fluxo!$D:$D,$D21,Fluxo!$E:$E,"&lt;&gt;"&amp;"PERMUTANTE"))</f>
        <v>0</v>
      </c>
      <c r="GS21" s="18">
        <f>IF(GS$5&gt;$G$4,0,SUMIFS(Fluxo!$O:$O,Fluxo!$U:$U,"&gt;"&amp;GR$5,Fluxo!$U:$U,"&lt;="&amp;GS$5,Fluxo!$D:$D,$D21,Fluxo!$E:$E,"&lt;&gt;"&amp;"PERMUTANTE"))</f>
        <v>0</v>
      </c>
      <c r="GT21" s="18">
        <f>IF(GT$5&gt;$G$4,0,SUMIFS(Fluxo!$O:$O,Fluxo!$U:$U,"&gt;"&amp;GS$5,Fluxo!$U:$U,"&lt;="&amp;GT$5,Fluxo!$D:$D,$D21,Fluxo!$E:$E,"&lt;&gt;"&amp;"PERMUTANTE"))</f>
        <v>0</v>
      </c>
      <c r="GU21" s="18">
        <f>IF(GU$5&gt;$G$4,0,SUMIFS(Fluxo!$O:$O,Fluxo!$U:$U,"&gt;"&amp;GT$5,Fluxo!$U:$U,"&lt;="&amp;GU$5,Fluxo!$D:$D,$D21,Fluxo!$E:$E,"&lt;&gt;"&amp;"PERMUTANTE"))</f>
        <v>0</v>
      </c>
      <c r="GV21" s="18">
        <f>IF(GV$5&gt;$G$4,0,SUMIFS(Fluxo!$O:$O,Fluxo!$U:$U,"&gt;"&amp;GU$5,Fluxo!$U:$U,"&lt;="&amp;GV$5,Fluxo!$D:$D,$D21,Fluxo!$E:$E,"&lt;&gt;"&amp;"PERMUTANTE"))</f>
        <v>0</v>
      </c>
      <c r="GW21" s="18">
        <f>IF(GW$5&gt;$G$4,0,SUMIFS(Fluxo!$O:$O,Fluxo!$U:$U,"&gt;"&amp;GV$5,Fluxo!$U:$U,"&lt;="&amp;GW$5,Fluxo!$D:$D,$D21,Fluxo!$E:$E,"&lt;&gt;"&amp;"PERMUTANTE"))</f>
        <v>0</v>
      </c>
      <c r="GX21" s="18">
        <f>IF(GX$5&gt;$G$4,0,SUMIFS(Fluxo!$O:$O,Fluxo!$U:$U,"&gt;"&amp;GW$5,Fluxo!$U:$U,"&lt;="&amp;GX$5,Fluxo!$D:$D,$D21,Fluxo!$E:$E,"&lt;&gt;"&amp;"PERMUTANTE"))</f>
        <v>0</v>
      </c>
      <c r="GY21" s="18">
        <f>IF(GY$5&gt;$G$4,0,SUMIFS(Fluxo!$O:$O,Fluxo!$U:$U,"&gt;"&amp;GX$5,Fluxo!$U:$U,"&lt;="&amp;GY$5,Fluxo!$D:$D,$D21,Fluxo!$E:$E,"&lt;&gt;"&amp;"PERMUTANTE"))</f>
        <v>0</v>
      </c>
      <c r="GZ21" s="18">
        <f>IF(GZ$5&gt;$G$4,0,SUMIFS(Fluxo!$O:$O,Fluxo!$U:$U,"&gt;"&amp;GY$5,Fluxo!$U:$U,"&lt;="&amp;GZ$5,Fluxo!$D:$D,$D21,Fluxo!$E:$E,"&lt;&gt;"&amp;"PERMUTANTE"))</f>
        <v>0</v>
      </c>
      <c r="HA21" s="18">
        <f>IF(HA$5&gt;$G$4,0,SUMIFS(Fluxo!$O:$O,Fluxo!$U:$U,"&gt;"&amp;GZ$5,Fluxo!$U:$U,"&lt;="&amp;HA$5,Fluxo!$D:$D,$D21,Fluxo!$E:$E,"&lt;&gt;"&amp;"PERMUTANTE"))</f>
        <v>0</v>
      </c>
      <c r="HB21" s="18">
        <f>IF(HB$5&gt;$G$4,0,SUMIFS(Fluxo!$O:$O,Fluxo!$U:$U,"&gt;"&amp;HA$5,Fluxo!$U:$U,"&lt;="&amp;HB$5,Fluxo!$D:$D,$D21,Fluxo!$E:$E,"&lt;&gt;"&amp;"PERMUTANTE"))</f>
        <v>0</v>
      </c>
      <c r="HC21" s="18">
        <f>IF(HC$5&gt;$G$4,0,SUMIFS(Fluxo!$O:$O,Fluxo!$U:$U,"&gt;"&amp;HB$5,Fluxo!$U:$U,"&lt;="&amp;HC$5,Fluxo!$D:$D,$D21,Fluxo!$E:$E,"&lt;&gt;"&amp;"PERMUTANTE"))</f>
        <v>0</v>
      </c>
      <c r="HD21" s="18">
        <f>IF(HD$5&gt;$G$4,0,SUMIFS(Fluxo!$O:$O,Fluxo!$U:$U,"&gt;"&amp;HC$5,Fluxo!$U:$U,"&lt;="&amp;HD$5,Fluxo!$D:$D,$D21,Fluxo!$E:$E,"&lt;&gt;"&amp;"PERMUTANTE"))</f>
        <v>0</v>
      </c>
      <c r="HE21" s="18">
        <f>IF(HE$5&gt;$G$4,0,SUMIFS(Fluxo!$O:$O,Fluxo!$U:$U,"&gt;"&amp;HD$5,Fluxo!$U:$U,"&lt;="&amp;HE$5,Fluxo!$D:$D,$D21,Fluxo!$E:$E,"&lt;&gt;"&amp;"PERMUTANTE"))</f>
        <v>0</v>
      </c>
      <c r="HF21" s="18">
        <f>IF(HF$5&gt;$G$4,0,SUMIFS(Fluxo!$O:$O,Fluxo!$U:$U,"&gt;"&amp;HE$5,Fluxo!$U:$U,"&lt;="&amp;HF$5,Fluxo!$D:$D,$D21,Fluxo!$E:$E,"&lt;&gt;"&amp;"PERMUTANTE"))</f>
        <v>0</v>
      </c>
    </row>
    <row r="22" spans="1:214" s="16" customFormat="1">
      <c r="A22" s="20">
        <f t="shared" si="8"/>
        <v>12</v>
      </c>
      <c r="B22" s="140" t="str">
        <f>'Check Carteira'!C14</f>
        <v>E.1016.99.01.0062</v>
      </c>
      <c r="C22" s="19">
        <v>1</v>
      </c>
      <c r="D22" s="129" t="str">
        <f>'Check Carteira'!F14</f>
        <v>A-0062</v>
      </c>
      <c r="E22" s="21">
        <f>IFERROR(INDEX(Contratos!L:L,MATCH(D22,Contratos!R:R,0)),"")</f>
        <v>45129</v>
      </c>
      <c r="F22" s="139">
        <f>IFERROR(INDEX(Contratos!G:G,MATCH(D22,Contratos!R:R,0)),"")</f>
        <v>1006928.02</v>
      </c>
      <c r="G22" s="83" t="str">
        <f ca="1">IFERROR(XNPV(#REF!,OFFSET(J22,0,MATCH(EOMONTH(E22,0),$J$5:$HF$5,0)-1,1,COUNT($J$5:$HF$5)-MATCH(EOMONTH(E22,0),$J$5:$HF$5,0)+1),OFFSET($J$5,0,MATCH(EOMONTH(E22,0),$J$5:$HF$5,0)-1,1,COUNT($J$5:$HF$5)-MATCH(EOMONTH(E22,0),$J$5:$HF$5,0)+1)),"")</f>
        <v/>
      </c>
      <c r="H22" s="83">
        <f t="shared" si="9"/>
        <v>269186.26</v>
      </c>
      <c r="I22" s="18"/>
      <c r="J22" s="18">
        <f>IF(J$5&gt;$G$4,0,SUMIFS(Fluxo!$O:$O,Fluxo!$U:$U,"&gt;"&amp;I$5,Fluxo!$U:$U,"&lt;="&amp;J$5,Fluxo!$D:$D,$D22))</f>
        <v>0</v>
      </c>
      <c r="K22" s="18">
        <f>IF(K$5&gt;$G$4,0,SUMIFS(Fluxo!$O:$O,Fluxo!$U:$U,"&gt;"&amp;J$5,Fluxo!$U:$U,"&lt;="&amp;K$5,Fluxo!$D:$D,$D22))</f>
        <v>0</v>
      </c>
      <c r="L22" s="18">
        <f>IF(L$5&gt;$G$4,0,SUMIFS(Fluxo!$O:$O,Fluxo!$U:$U,"&gt;"&amp;K$5,Fluxo!$U:$U,"&lt;="&amp;L$5,Fluxo!$D:$D,$D22))</f>
        <v>0</v>
      </c>
      <c r="M22" s="18">
        <f>IF(M$5&gt;$G$4,0,SUMIFS(Fluxo!$O:$O,Fluxo!$U:$U,"&gt;"&amp;L$5,Fluxo!$U:$U,"&lt;="&amp;M$5,Fluxo!$D:$D,$D22))</f>
        <v>150340.38</v>
      </c>
      <c r="N22" s="18">
        <f>IF(N$5&gt;$G$4,0,SUMIFS(Fluxo!$O:$O,Fluxo!$U:$U,"&gt;"&amp;M$5,Fluxo!$U:$U,"&lt;="&amp;N$5,Fluxo!$D:$D,$D22))</f>
        <v>4028.55</v>
      </c>
      <c r="O22" s="18">
        <f>IF(O$5&gt;$G$4,0,SUMIFS(Fluxo!$O:$O,Fluxo!$U:$U,"&gt;"&amp;N$5,Fluxo!$U:$U,"&lt;="&amp;O$5,Fluxo!$D:$D,$D22))</f>
        <v>4039.3</v>
      </c>
      <c r="P22" s="18">
        <f>IF(P$5&gt;$G$4,0,SUMIFS(Fluxo!$O:$O,Fluxo!$U:$U,"&gt;"&amp;O$5,Fluxo!$U:$U,"&lt;="&amp;P$5,Fluxo!$D:$D,$D22))</f>
        <v>4149.68</v>
      </c>
      <c r="Q22" s="18">
        <f>IF(Q$5&gt;$G$4,0,SUMIFS(Fluxo!$O:$O,Fluxo!$U:$U,"&gt;"&amp;P$5,Fluxo!$U:$U,"&lt;="&amp;Q$5,Fluxo!$D:$D,$D22))</f>
        <v>4053.13</v>
      </c>
      <c r="R22" s="18">
        <f>IF(R$5&gt;$G$4,0,SUMIFS(Fluxo!$O:$O,Fluxo!$U:$U,"&gt;"&amp;Q$5,Fluxo!$U:$U,"&lt;="&amp;R$5,Fluxo!$D:$D,$D22))</f>
        <v>4061.14</v>
      </c>
      <c r="S22" s="18">
        <f>IF(S$5&gt;$G$4,0,SUMIFS(Fluxo!$O:$O,Fluxo!$U:$U,"&gt;"&amp;R$5,Fluxo!$U:$U,"&lt;="&amp;S$5,Fluxo!$D:$D,$D22,Fluxo!$E:$E,"&lt;&gt;"&amp;"PERMUTANTE"))</f>
        <v>4063.93</v>
      </c>
      <c r="T22" s="18">
        <f>IF(T$5&gt;$G$4,0,SUMIFS(Fluxo!$O:$O,Fluxo!$U:$U,"&gt;"&amp;S$5,Fluxo!$U:$U,"&lt;="&amp;T$5,Fluxo!$D:$D,$D22,Fluxo!$E:$E,"&lt;&gt;"&amp;"PERMUTANTE"))</f>
        <v>4076.38</v>
      </c>
      <c r="U22" s="18">
        <f>IF(U$5&gt;$G$4,0,SUMIFS(Fluxo!$O:$O,Fluxo!$U:$U,"&gt;"&amp;T$5,Fluxo!$U:$U,"&lt;="&amp;U$5,Fluxo!$D:$D,$D22,Fluxo!$E:$E,"&lt;&gt;"&amp;"PERMUTANTE"))</f>
        <v>4087.39</v>
      </c>
      <c r="V22" s="18">
        <f>IF(V$5&gt;$G$4,0,SUMIFS(Fluxo!$O:$O,Fluxo!$U:$U,"&gt;"&amp;U$5,Fluxo!$U:$U,"&lt;="&amp;V$5,Fluxo!$D:$D,$D22,Fluxo!$E:$E,"&lt;&gt;"&amp;"PERMUTANTE"))</f>
        <v>65484.21</v>
      </c>
      <c r="W22" s="18">
        <f>IF(W$5&gt;$G$4,0,SUMIFS(Fluxo!$O:$O,Fluxo!$U:$U,"&gt;"&amp;V$5,Fluxo!$U:$U,"&lt;="&amp;W$5,Fluxo!$D:$D,$D22,Fluxo!$E:$E,"&lt;&gt;"&amp;"PERMUTANTE"))</f>
        <v>4104.2</v>
      </c>
      <c r="X22" s="18">
        <f>IF(X$5&gt;$G$4,0,SUMIFS(Fluxo!$O:$O,Fluxo!$U:$U,"&gt;"&amp;W$5,Fluxo!$U:$U,"&lt;="&amp;X$5,Fluxo!$D:$D,$D22,Fluxo!$E:$E,"&lt;&gt;"&amp;"PERMUTANTE"))</f>
        <v>4125.37</v>
      </c>
      <c r="Y22" s="18">
        <f>IF(Y$5&gt;$G$4,0,SUMIFS(Fluxo!$O:$O,Fluxo!$U:$U,"&gt;"&amp;X$5,Fluxo!$U:$U,"&lt;="&amp;Y$5,Fluxo!$D:$D,$D22,Fluxo!$E:$E,"&lt;&gt;"&amp;"PERMUTANTE"))</f>
        <v>4160.9399999999996</v>
      </c>
      <c r="Z22" s="18">
        <f>IF(Z$5&gt;$G$4,0,SUMIFS(Fluxo!$O:$O,Fluxo!$U:$U,"&gt;"&amp;Y$5,Fluxo!$U:$U,"&lt;="&amp;Z$5,Fluxo!$D:$D,$D22,Fluxo!$E:$E,"&lt;&gt;"&amp;"PERMUTANTE"))</f>
        <v>0</v>
      </c>
      <c r="AA22" s="18">
        <f>IF(AA$5&gt;$G$4,0,SUMIFS(Fluxo!$O:$O,Fluxo!$U:$U,"&gt;"&amp;Z$5,Fluxo!$U:$U,"&lt;="&amp;AA$5,Fluxo!$D:$D,$D22,Fluxo!$E:$E,"&lt;&gt;"&amp;"PERMUTANTE"))</f>
        <v>8411.66</v>
      </c>
      <c r="AB22" s="18">
        <f>IF(AB$5&gt;$G$4,0,SUMIFS(Fluxo!$O:$O,Fluxo!$U:$U,"&gt;"&amp;AA$5,Fluxo!$U:$U,"&lt;="&amp;AB$5,Fluxo!$D:$D,$D22,Fluxo!$E:$E,"&lt;&gt;"&amp;"PERMUTANTE"))</f>
        <v>0</v>
      </c>
      <c r="AC22" s="18">
        <f>IF(AC$5&gt;$G$4,0,SUMIFS(Fluxo!$O:$O,Fluxo!$U:$U,"&gt;"&amp;AB$5,Fluxo!$U:$U,"&lt;="&amp;AC$5,Fluxo!$D:$D,$D22,Fluxo!$E:$E,"&lt;&gt;"&amp;"PERMUTANTE"))</f>
        <v>0</v>
      </c>
      <c r="AD22" s="18">
        <f>IF(AD$5&gt;$G$4,0,SUMIFS(Fluxo!$O:$O,Fluxo!$U:$U,"&gt;"&amp;AC$5,Fluxo!$U:$U,"&lt;="&amp;AD$5,Fluxo!$D:$D,$D22,Fluxo!$E:$E,"&lt;&gt;"&amp;"PERMUTANTE"))</f>
        <v>0</v>
      </c>
      <c r="AE22" s="18">
        <f>IF(AE$5&gt;$G$4,0,SUMIFS(Fluxo!$O:$O,Fluxo!$U:$U,"&gt;"&amp;AD$5,Fluxo!$U:$U,"&lt;="&amp;AE$5,Fluxo!$D:$D,$D22,Fluxo!$E:$E,"&lt;&gt;"&amp;"PERMUTANTE"))</f>
        <v>0</v>
      </c>
      <c r="AF22" s="18">
        <f>IF(AF$5&gt;$G$4,0,SUMIFS(Fluxo!$O:$O,Fluxo!$U:$U,"&gt;"&amp;AE$5,Fluxo!$U:$U,"&lt;="&amp;AF$5,Fluxo!$D:$D,$D22,Fluxo!$E:$E,"&lt;&gt;"&amp;"PERMUTANTE"))</f>
        <v>0</v>
      </c>
      <c r="AG22" s="18">
        <f>IF(AG$5&gt;$G$4,0,SUMIFS(Fluxo!$O:$O,Fluxo!$U:$U,"&gt;"&amp;AF$5,Fluxo!$U:$U,"&lt;="&amp;AG$5,Fluxo!$D:$D,$D22,Fluxo!$E:$E,"&lt;&gt;"&amp;"PERMUTANTE"))</f>
        <v>0</v>
      </c>
      <c r="AH22" s="18">
        <f>IF(AH$5&gt;$G$4,0,SUMIFS(Fluxo!$O:$O,Fluxo!$U:$U,"&gt;"&amp;AG$5,Fluxo!$U:$U,"&lt;="&amp;AH$5,Fluxo!$D:$D,$D22,Fluxo!$E:$E,"&lt;&gt;"&amp;"PERMUTANTE"))</f>
        <v>0</v>
      </c>
      <c r="AI22" s="18">
        <f>IF(AI$5&gt;$G$4,0,SUMIFS(Fluxo!$O:$O,Fluxo!$U:$U,"&gt;"&amp;AH$5,Fluxo!$U:$U,"&lt;="&amp;AI$5,Fluxo!$D:$D,$D22,Fluxo!$E:$E,"&lt;&gt;"&amp;"PERMUTANTE"))</f>
        <v>0</v>
      </c>
      <c r="AJ22" s="18">
        <f>IF(AJ$5&gt;$G$4,0,SUMIFS(Fluxo!$O:$O,Fluxo!$U:$U,"&gt;"&amp;AI$5,Fluxo!$U:$U,"&lt;="&amp;AJ$5,Fluxo!$D:$D,$D22,Fluxo!$E:$E,"&lt;&gt;"&amp;"PERMUTANTE"))</f>
        <v>0</v>
      </c>
      <c r="AK22" s="18">
        <f>IF(AK$5&gt;$G$4,0,SUMIFS(Fluxo!$O:$O,Fluxo!$U:$U,"&gt;"&amp;AJ$5,Fluxo!$U:$U,"&lt;="&amp;AK$5,Fluxo!$D:$D,$D22,Fluxo!$E:$E,"&lt;&gt;"&amp;"PERMUTANTE"))</f>
        <v>0</v>
      </c>
      <c r="AL22" s="18">
        <f>IF(AL$5&gt;$G$4,0,SUMIFS(Fluxo!$O:$O,Fluxo!$U:$U,"&gt;"&amp;AK$5,Fluxo!$U:$U,"&lt;="&amp;AL$5,Fluxo!$D:$D,$D22,Fluxo!$E:$E,"&lt;&gt;"&amp;"PERMUTANTE"))</f>
        <v>0</v>
      </c>
      <c r="AM22" s="18">
        <f>IF(AM$5&gt;$G$4,0,SUMIFS(Fluxo!$O:$O,Fluxo!$U:$U,"&gt;"&amp;AL$5,Fluxo!$U:$U,"&lt;="&amp;AM$5,Fluxo!$D:$D,$D22,Fluxo!$E:$E,"&lt;&gt;"&amp;"PERMUTANTE"))</f>
        <v>0</v>
      </c>
      <c r="AN22" s="18">
        <f>IF(AN$5&gt;$G$4,0,SUMIFS(Fluxo!$O:$O,Fluxo!$U:$U,"&gt;"&amp;AM$5,Fluxo!$U:$U,"&lt;="&amp;AN$5,Fluxo!$D:$D,$D22,Fluxo!$E:$E,"&lt;&gt;"&amp;"PERMUTANTE"))</f>
        <v>0</v>
      </c>
      <c r="AO22" s="18">
        <f>IF(AO$5&gt;$G$4,0,SUMIFS(Fluxo!$O:$O,Fluxo!$U:$U,"&gt;"&amp;AN$5,Fluxo!$U:$U,"&lt;="&amp;AO$5,Fluxo!$D:$D,$D22,Fluxo!$E:$E,"&lt;&gt;"&amp;"PERMUTANTE"))</f>
        <v>0</v>
      </c>
      <c r="AP22" s="18">
        <f>IF(AP$5&gt;$G$4,0,SUMIFS(Fluxo!$O:$O,Fluxo!$U:$U,"&gt;"&amp;AO$5,Fluxo!$U:$U,"&lt;="&amp;AP$5,Fluxo!$D:$D,$D22,Fluxo!$E:$E,"&lt;&gt;"&amp;"PERMUTANTE"))</f>
        <v>0</v>
      </c>
      <c r="AQ22" s="18">
        <f>IF(AQ$5&gt;$G$4,0,SUMIFS(Fluxo!$O:$O,Fluxo!$U:$U,"&gt;"&amp;AP$5,Fluxo!$U:$U,"&lt;="&amp;AQ$5,Fluxo!$D:$D,$D22,Fluxo!$E:$E,"&lt;&gt;"&amp;"PERMUTANTE"))</f>
        <v>0</v>
      </c>
      <c r="AR22" s="18">
        <f>IF(AR$5&gt;$G$4,0,SUMIFS(Fluxo!$O:$O,Fluxo!$U:$U,"&gt;"&amp;AQ$5,Fluxo!$U:$U,"&lt;="&amp;AR$5,Fluxo!$D:$D,$D22,Fluxo!$E:$E,"&lt;&gt;"&amp;"PERMUTANTE"))</f>
        <v>0</v>
      </c>
      <c r="AS22" s="18">
        <f>IF(AS$5&gt;$G$4,0,SUMIFS(Fluxo!$O:$O,Fluxo!$U:$U,"&gt;"&amp;AR$5,Fluxo!$U:$U,"&lt;="&amp;AS$5,Fluxo!$D:$D,$D22,Fluxo!$E:$E,"&lt;&gt;"&amp;"PERMUTANTE"))</f>
        <v>0</v>
      </c>
      <c r="AT22" s="18">
        <f>IF(AT$5&gt;$G$4,0,SUMIFS(Fluxo!$O:$O,Fluxo!$U:$U,"&gt;"&amp;AS$5,Fluxo!$U:$U,"&lt;="&amp;AT$5,Fluxo!$D:$D,$D22,Fluxo!$E:$E,"&lt;&gt;"&amp;"PERMUTANTE"))</f>
        <v>0</v>
      </c>
      <c r="AU22" s="18">
        <f>IF(AU$5&gt;$G$4,0,SUMIFS(Fluxo!$O:$O,Fluxo!$U:$U,"&gt;"&amp;AT$5,Fluxo!$U:$U,"&lt;="&amp;AU$5,Fluxo!$D:$D,$D22,Fluxo!$E:$E,"&lt;&gt;"&amp;"PERMUTANTE"))</f>
        <v>0</v>
      </c>
      <c r="AV22" s="18">
        <f>IF(AV$5&gt;$G$4,0,SUMIFS(Fluxo!$O:$O,Fluxo!$U:$U,"&gt;"&amp;AU$5,Fluxo!$U:$U,"&lt;="&amp;AV$5,Fluxo!$D:$D,$D22,Fluxo!$E:$E,"&lt;&gt;"&amp;"PERMUTANTE"))</f>
        <v>0</v>
      </c>
      <c r="AW22" s="18">
        <f>IF(AW$5&gt;$G$4,0,SUMIFS(Fluxo!$O:$O,Fluxo!$U:$U,"&gt;"&amp;AV$5,Fluxo!$U:$U,"&lt;="&amp;AW$5,Fluxo!$D:$D,$D22,Fluxo!$E:$E,"&lt;&gt;"&amp;"PERMUTANTE"))</f>
        <v>0</v>
      </c>
      <c r="AX22" s="18">
        <f>IF(AX$5&gt;$G$4,0,SUMIFS(Fluxo!$O:$O,Fluxo!$U:$U,"&gt;"&amp;AW$5,Fluxo!$U:$U,"&lt;="&amp;AX$5,Fluxo!$D:$D,$D22,Fluxo!$E:$E,"&lt;&gt;"&amp;"PERMUTANTE"))</f>
        <v>0</v>
      </c>
      <c r="AY22" s="18">
        <f>IF(AY$5&gt;$G$4,0,SUMIFS(Fluxo!$O:$O,Fluxo!$U:$U,"&gt;"&amp;AX$5,Fluxo!$U:$U,"&lt;="&amp;AY$5,Fluxo!$D:$D,$D22,Fluxo!$E:$E,"&lt;&gt;"&amp;"PERMUTANTE"))</f>
        <v>0</v>
      </c>
      <c r="AZ22" s="18">
        <f>IF(AZ$5&gt;$G$4,0,SUMIFS(Fluxo!$O:$O,Fluxo!$U:$U,"&gt;"&amp;AY$5,Fluxo!$U:$U,"&lt;="&amp;AZ$5,Fluxo!$D:$D,$D22,Fluxo!$E:$E,"&lt;&gt;"&amp;"PERMUTANTE"))</f>
        <v>0</v>
      </c>
      <c r="BA22" s="18">
        <f>IF(BA$5&gt;$G$4,0,SUMIFS(Fluxo!$O:$O,Fluxo!$U:$U,"&gt;"&amp;AZ$5,Fluxo!$U:$U,"&lt;="&amp;BA$5,Fluxo!$D:$D,$D22,Fluxo!$E:$E,"&lt;&gt;"&amp;"PERMUTANTE"))</f>
        <v>0</v>
      </c>
      <c r="BB22" s="18">
        <f>IF(BB$5&gt;$G$4,0,SUMIFS(Fluxo!$O:$O,Fluxo!$U:$U,"&gt;"&amp;BA$5,Fluxo!$U:$U,"&lt;="&amp;BB$5,Fluxo!$D:$D,$D22,Fluxo!$E:$E,"&lt;&gt;"&amp;"PERMUTANTE"))</f>
        <v>0</v>
      </c>
      <c r="BC22" s="18">
        <f>IF(BC$5&gt;$G$4,0,SUMIFS(Fluxo!$O:$O,Fluxo!$U:$U,"&gt;"&amp;BB$5,Fluxo!$U:$U,"&lt;="&amp;BC$5,Fluxo!$D:$D,$D22,Fluxo!$E:$E,"&lt;&gt;"&amp;"PERMUTANTE"))</f>
        <v>0</v>
      </c>
      <c r="BD22" s="18">
        <f>IF(BD$5&gt;$G$4,0,SUMIFS(Fluxo!$O:$O,Fluxo!$U:$U,"&gt;"&amp;BC$5,Fluxo!$U:$U,"&lt;="&amp;BD$5,Fluxo!$D:$D,$D22,Fluxo!$E:$E,"&lt;&gt;"&amp;"PERMUTANTE"))</f>
        <v>0</v>
      </c>
      <c r="BE22" s="18">
        <f>IF(BE$5&gt;$G$4,0,SUMIFS(Fluxo!$O:$O,Fluxo!$U:$U,"&gt;"&amp;BD$5,Fluxo!$U:$U,"&lt;="&amp;BE$5,Fluxo!$D:$D,$D22,Fluxo!$E:$E,"&lt;&gt;"&amp;"PERMUTANTE"))</f>
        <v>0</v>
      </c>
      <c r="BF22" s="18">
        <f>IF(BF$5&gt;$G$4,0,SUMIFS(Fluxo!$O:$O,Fluxo!$U:$U,"&gt;"&amp;BE$5,Fluxo!$U:$U,"&lt;="&amp;BF$5,Fluxo!$D:$D,$D22,Fluxo!$E:$E,"&lt;&gt;"&amp;"PERMUTANTE"))</f>
        <v>0</v>
      </c>
      <c r="BG22" s="18">
        <f>IF(BG$5&gt;$G$4,0,SUMIFS(Fluxo!$O:$O,Fluxo!$U:$U,"&gt;"&amp;BF$5,Fluxo!$U:$U,"&lt;="&amp;BG$5,Fluxo!$D:$D,$D22,Fluxo!$E:$E,"&lt;&gt;"&amp;"PERMUTANTE"))</f>
        <v>0</v>
      </c>
      <c r="BH22" s="18">
        <f>IF(BH$5&gt;$G$4,0,SUMIFS(Fluxo!$O:$O,Fluxo!$U:$U,"&gt;"&amp;BG$5,Fluxo!$U:$U,"&lt;="&amp;BH$5,Fluxo!$D:$D,$D22,Fluxo!$E:$E,"&lt;&gt;"&amp;"PERMUTANTE"))</f>
        <v>0</v>
      </c>
      <c r="BI22" s="18">
        <f>IF(BI$5&gt;$G$4,0,SUMIFS(Fluxo!$O:$O,Fluxo!$U:$U,"&gt;"&amp;BH$5,Fluxo!$U:$U,"&lt;="&amp;BI$5,Fluxo!$D:$D,$D22,Fluxo!$E:$E,"&lt;&gt;"&amp;"PERMUTANTE"))</f>
        <v>0</v>
      </c>
      <c r="BJ22" s="18">
        <f>IF(BJ$5&gt;$G$4,0,SUMIFS(Fluxo!$O:$O,Fluxo!$U:$U,"&gt;"&amp;BI$5,Fluxo!$U:$U,"&lt;="&amp;BJ$5,Fluxo!$D:$D,$D22,Fluxo!$E:$E,"&lt;&gt;"&amp;"PERMUTANTE"))</f>
        <v>0</v>
      </c>
      <c r="BK22" s="18">
        <f>IF(BK$5&gt;$G$4,0,SUMIFS(Fluxo!$O:$O,Fluxo!$U:$U,"&gt;"&amp;BJ$5,Fluxo!$U:$U,"&lt;="&amp;BK$5,Fluxo!$D:$D,$D22,Fluxo!$E:$E,"&lt;&gt;"&amp;"PERMUTANTE"))</f>
        <v>0</v>
      </c>
      <c r="BL22" s="18">
        <f>IF(BL$5&gt;$G$4,0,SUMIFS(Fluxo!$O:$O,Fluxo!$U:$U,"&gt;"&amp;BK$5,Fluxo!$U:$U,"&lt;="&amp;BL$5,Fluxo!$D:$D,$D22,Fluxo!$E:$E,"&lt;&gt;"&amp;"PERMUTANTE"))</f>
        <v>0</v>
      </c>
      <c r="BM22" s="18">
        <f>IF(BM$5&gt;$G$4,0,SUMIFS(Fluxo!$O:$O,Fluxo!$U:$U,"&gt;"&amp;BL$5,Fluxo!$U:$U,"&lt;="&amp;BM$5,Fluxo!$D:$D,$D22,Fluxo!$E:$E,"&lt;&gt;"&amp;"PERMUTANTE"))</f>
        <v>0</v>
      </c>
      <c r="BN22" s="18">
        <f>IF(BN$5&gt;$G$4,0,SUMIFS(Fluxo!$O:$O,Fluxo!$U:$U,"&gt;"&amp;BM$5,Fluxo!$U:$U,"&lt;="&amp;BN$5,Fluxo!$D:$D,$D22,Fluxo!$E:$E,"&lt;&gt;"&amp;"PERMUTANTE"))</f>
        <v>0</v>
      </c>
      <c r="BO22" s="18">
        <f>IF(BO$5&gt;$G$4,0,SUMIFS(Fluxo!$O:$O,Fluxo!$U:$U,"&gt;"&amp;BN$5,Fluxo!$U:$U,"&lt;="&amp;BO$5,Fluxo!$D:$D,$D22,Fluxo!$E:$E,"&lt;&gt;"&amp;"PERMUTANTE"))</f>
        <v>0</v>
      </c>
      <c r="BP22" s="18">
        <f>IF(BP$5&gt;$G$4,0,SUMIFS(Fluxo!$O:$O,Fluxo!$U:$U,"&gt;"&amp;BO$5,Fluxo!$U:$U,"&lt;="&amp;BP$5,Fluxo!$D:$D,$D22,Fluxo!$E:$E,"&lt;&gt;"&amp;"PERMUTANTE"))</f>
        <v>0</v>
      </c>
      <c r="BQ22" s="18">
        <f>IF(BQ$5&gt;$G$4,0,SUMIFS(Fluxo!$O:$O,Fluxo!$U:$U,"&gt;"&amp;BP$5,Fluxo!$U:$U,"&lt;="&amp;BQ$5,Fluxo!$D:$D,$D22,Fluxo!$E:$E,"&lt;&gt;"&amp;"PERMUTANTE"))</f>
        <v>0</v>
      </c>
      <c r="BR22" s="18">
        <f>IF(BR$5&gt;$G$4,0,SUMIFS(Fluxo!$O:$O,Fluxo!$U:$U,"&gt;"&amp;BQ$5,Fluxo!$U:$U,"&lt;="&amp;BR$5,Fluxo!$D:$D,$D22,Fluxo!$E:$E,"&lt;&gt;"&amp;"PERMUTANTE"))</f>
        <v>0</v>
      </c>
      <c r="BS22" s="18">
        <f>IF(BS$5&gt;$G$4,0,SUMIFS(Fluxo!$O:$O,Fluxo!$U:$U,"&gt;"&amp;BR$5,Fluxo!$U:$U,"&lt;="&amp;BS$5,Fluxo!$D:$D,$D22,Fluxo!$E:$E,"&lt;&gt;"&amp;"PERMUTANTE"))</f>
        <v>0</v>
      </c>
      <c r="BT22" s="18">
        <f>IF(BT$5&gt;$G$4,0,SUMIFS(Fluxo!$O:$O,Fluxo!$U:$U,"&gt;"&amp;BS$5,Fluxo!$U:$U,"&lt;="&amp;BT$5,Fluxo!$D:$D,$D22,Fluxo!$E:$E,"&lt;&gt;"&amp;"PERMUTANTE"))</f>
        <v>0</v>
      </c>
      <c r="BU22" s="18">
        <f>IF(BU$5&gt;$G$4,0,SUMIFS(Fluxo!$O:$O,Fluxo!$U:$U,"&gt;"&amp;BT$5,Fluxo!$U:$U,"&lt;="&amp;BU$5,Fluxo!$D:$D,$D22,Fluxo!$E:$E,"&lt;&gt;"&amp;"PERMUTANTE"))</f>
        <v>0</v>
      </c>
      <c r="BV22" s="18">
        <f>IF(BV$5&gt;$G$4,0,SUMIFS(Fluxo!$O:$O,Fluxo!$U:$U,"&gt;"&amp;BU$5,Fluxo!$U:$U,"&lt;="&amp;BV$5,Fluxo!$D:$D,$D22,Fluxo!$E:$E,"&lt;&gt;"&amp;"PERMUTANTE"))</f>
        <v>0</v>
      </c>
      <c r="BW22" s="18">
        <f>IF(BW$5&gt;$G$4,0,SUMIFS(Fluxo!$O:$O,Fluxo!$U:$U,"&gt;"&amp;BV$5,Fluxo!$U:$U,"&lt;="&amp;BW$5,Fluxo!$D:$D,$D22,Fluxo!$E:$E,"&lt;&gt;"&amp;"PERMUTANTE"))</f>
        <v>0</v>
      </c>
      <c r="BX22" s="18">
        <f>IF(BX$5&gt;$G$4,0,SUMIFS(Fluxo!$O:$O,Fluxo!$U:$U,"&gt;"&amp;BW$5,Fluxo!$U:$U,"&lt;="&amp;BX$5,Fluxo!$D:$D,$D22,Fluxo!$E:$E,"&lt;&gt;"&amp;"PERMUTANTE"))</f>
        <v>0</v>
      </c>
      <c r="BY22" s="18">
        <f>IF(BY$5&gt;$G$4,0,SUMIFS(Fluxo!$O:$O,Fluxo!$U:$U,"&gt;"&amp;BX$5,Fluxo!$U:$U,"&lt;="&amp;BY$5,Fluxo!$D:$D,$D22,Fluxo!$E:$E,"&lt;&gt;"&amp;"PERMUTANTE"))</f>
        <v>0</v>
      </c>
      <c r="BZ22" s="18">
        <f>IF(BZ$5&gt;$G$4,0,SUMIFS(Fluxo!$O:$O,Fluxo!$U:$U,"&gt;"&amp;BY$5,Fluxo!$U:$U,"&lt;="&amp;BZ$5,Fluxo!$D:$D,$D22,Fluxo!$E:$E,"&lt;&gt;"&amp;"PERMUTANTE"))</f>
        <v>0</v>
      </c>
      <c r="CA22" s="18">
        <f>IF(CA$5&gt;$G$4,0,SUMIFS(Fluxo!$O:$O,Fluxo!$U:$U,"&gt;"&amp;BZ$5,Fluxo!$U:$U,"&lt;="&amp;CA$5,Fluxo!$D:$D,$D22,Fluxo!$E:$E,"&lt;&gt;"&amp;"PERMUTANTE"))</f>
        <v>0</v>
      </c>
      <c r="CB22" s="18">
        <f>IF(CB$5&gt;$G$4,0,SUMIFS(Fluxo!$O:$O,Fluxo!$U:$U,"&gt;"&amp;CA$5,Fluxo!$U:$U,"&lt;="&amp;CB$5,Fluxo!$D:$D,$D22,Fluxo!$E:$E,"&lt;&gt;"&amp;"PERMUTANTE"))</f>
        <v>0</v>
      </c>
      <c r="CC22" s="18">
        <f>IF(CC$5&gt;$G$4,0,SUMIFS(Fluxo!$O:$O,Fluxo!$U:$U,"&gt;"&amp;CB$5,Fluxo!$U:$U,"&lt;="&amp;CC$5,Fluxo!$D:$D,$D22,Fluxo!$E:$E,"&lt;&gt;"&amp;"PERMUTANTE"))</f>
        <v>0</v>
      </c>
      <c r="CD22" s="18">
        <f>IF(CD$5&gt;$G$4,0,SUMIFS(Fluxo!$O:$O,Fluxo!$U:$U,"&gt;"&amp;CC$5,Fluxo!$U:$U,"&lt;="&amp;CD$5,Fluxo!$D:$D,$D22,Fluxo!$E:$E,"&lt;&gt;"&amp;"PERMUTANTE"))</f>
        <v>0</v>
      </c>
      <c r="CE22" s="18">
        <f>IF(CE$5&gt;$G$4,0,SUMIFS(Fluxo!$O:$O,Fluxo!$U:$U,"&gt;"&amp;CD$5,Fluxo!$U:$U,"&lt;="&amp;CE$5,Fluxo!$D:$D,$D22,Fluxo!$E:$E,"&lt;&gt;"&amp;"PERMUTANTE"))</f>
        <v>0</v>
      </c>
      <c r="CF22" s="18">
        <f>IF(CF$5&gt;$G$4,0,SUMIFS(Fluxo!$O:$O,Fluxo!$U:$U,"&gt;"&amp;CE$5,Fluxo!$U:$U,"&lt;="&amp;CF$5,Fluxo!$D:$D,$D22,Fluxo!$E:$E,"&lt;&gt;"&amp;"PERMUTANTE"))</f>
        <v>0</v>
      </c>
      <c r="CG22" s="18">
        <f>IF(CG$5&gt;$G$4,0,SUMIFS(Fluxo!$O:$O,Fluxo!$U:$U,"&gt;"&amp;CF$5,Fluxo!$U:$U,"&lt;="&amp;CG$5,Fluxo!$D:$D,$D22,Fluxo!$E:$E,"&lt;&gt;"&amp;"PERMUTANTE"))</f>
        <v>0</v>
      </c>
      <c r="CH22" s="18">
        <f>IF(CH$5&gt;$G$4,0,SUMIFS(Fluxo!$O:$O,Fluxo!$U:$U,"&gt;"&amp;CG$5,Fluxo!$U:$U,"&lt;="&amp;CH$5,Fluxo!$D:$D,$D22,Fluxo!$E:$E,"&lt;&gt;"&amp;"PERMUTANTE"))</f>
        <v>0</v>
      </c>
      <c r="CI22" s="18">
        <f>IF(CI$5&gt;$G$4,0,SUMIFS(Fluxo!$O:$O,Fluxo!$U:$U,"&gt;"&amp;CH$5,Fluxo!$U:$U,"&lt;="&amp;CI$5,Fluxo!$D:$D,$D22,Fluxo!$E:$E,"&lt;&gt;"&amp;"PERMUTANTE"))</f>
        <v>0</v>
      </c>
      <c r="CJ22" s="18">
        <f>IF(CJ$5&gt;$G$4,0,SUMIFS(Fluxo!$O:$O,Fluxo!$U:$U,"&gt;"&amp;CI$5,Fluxo!$U:$U,"&lt;="&amp;CJ$5,Fluxo!$D:$D,$D22,Fluxo!$E:$E,"&lt;&gt;"&amp;"PERMUTANTE"))</f>
        <v>0</v>
      </c>
      <c r="CK22" s="18">
        <f>IF(CK$5&gt;$G$4,0,SUMIFS(Fluxo!$O:$O,Fluxo!$U:$U,"&gt;"&amp;CJ$5,Fluxo!$U:$U,"&lt;="&amp;CK$5,Fluxo!$D:$D,$D22,Fluxo!$E:$E,"&lt;&gt;"&amp;"PERMUTANTE"))</f>
        <v>0</v>
      </c>
      <c r="CL22" s="18">
        <f>IF(CL$5&gt;$G$4,0,SUMIFS(Fluxo!$O:$O,Fluxo!$U:$U,"&gt;"&amp;CK$5,Fluxo!$U:$U,"&lt;="&amp;CL$5,Fluxo!$D:$D,$D22,Fluxo!$E:$E,"&lt;&gt;"&amp;"PERMUTANTE"))</f>
        <v>0</v>
      </c>
      <c r="CM22" s="18">
        <f>IF(CM$5&gt;$G$4,0,SUMIFS(Fluxo!$O:$O,Fluxo!$U:$U,"&gt;"&amp;CL$5,Fluxo!$U:$U,"&lt;="&amp;CM$5,Fluxo!$D:$D,$D22,Fluxo!$E:$E,"&lt;&gt;"&amp;"PERMUTANTE"))</f>
        <v>0</v>
      </c>
      <c r="CN22" s="18">
        <f>IF(CN$5&gt;$G$4,0,SUMIFS(Fluxo!$O:$O,Fluxo!$U:$U,"&gt;"&amp;CM$5,Fluxo!$U:$U,"&lt;="&amp;CN$5,Fluxo!$D:$D,$D22,Fluxo!$E:$E,"&lt;&gt;"&amp;"PERMUTANTE"))</f>
        <v>0</v>
      </c>
      <c r="CO22" s="18">
        <f>IF(CO$5&gt;$G$4,0,SUMIFS(Fluxo!$O:$O,Fluxo!$U:$U,"&gt;"&amp;CN$5,Fluxo!$U:$U,"&lt;="&amp;CO$5,Fluxo!$D:$D,$D22,Fluxo!$E:$E,"&lt;&gt;"&amp;"PERMUTANTE"))</f>
        <v>0</v>
      </c>
      <c r="CP22" s="18">
        <f>IF(CP$5&gt;$G$4,0,SUMIFS(Fluxo!$O:$O,Fluxo!$U:$U,"&gt;"&amp;CO$5,Fluxo!$U:$U,"&lt;="&amp;CP$5,Fluxo!$D:$D,$D22,Fluxo!$E:$E,"&lt;&gt;"&amp;"PERMUTANTE"))</f>
        <v>0</v>
      </c>
      <c r="CQ22" s="18">
        <f>IF(CQ$5&gt;$G$4,0,SUMIFS(Fluxo!$O:$O,Fluxo!$U:$U,"&gt;"&amp;CP$5,Fluxo!$U:$U,"&lt;="&amp;CQ$5,Fluxo!$D:$D,$D22,Fluxo!$E:$E,"&lt;&gt;"&amp;"PERMUTANTE"))</f>
        <v>0</v>
      </c>
      <c r="CR22" s="18">
        <f>IF(CR$5&gt;$G$4,0,SUMIFS(Fluxo!$O:$O,Fluxo!$U:$U,"&gt;"&amp;CQ$5,Fluxo!$U:$U,"&lt;="&amp;CR$5,Fluxo!$D:$D,$D22,Fluxo!$E:$E,"&lt;&gt;"&amp;"PERMUTANTE"))</f>
        <v>0</v>
      </c>
      <c r="CS22" s="18">
        <f>IF(CS$5&gt;$G$4,0,SUMIFS(Fluxo!$O:$O,Fluxo!$U:$U,"&gt;"&amp;CR$5,Fluxo!$U:$U,"&lt;="&amp;CS$5,Fluxo!$D:$D,$D22,Fluxo!$E:$E,"&lt;&gt;"&amp;"PERMUTANTE"))</f>
        <v>0</v>
      </c>
      <c r="CT22" s="18">
        <f>IF(CT$5&gt;$G$4,0,SUMIFS(Fluxo!$O:$O,Fluxo!$U:$U,"&gt;"&amp;CS$5,Fluxo!$U:$U,"&lt;="&amp;CT$5,Fluxo!$D:$D,$D22,Fluxo!$E:$E,"&lt;&gt;"&amp;"PERMUTANTE"))</f>
        <v>0</v>
      </c>
      <c r="CU22" s="18">
        <f>IF(CU$5&gt;$G$4,0,SUMIFS(Fluxo!$O:$O,Fluxo!$U:$U,"&gt;"&amp;CT$5,Fluxo!$U:$U,"&lt;="&amp;CU$5,Fluxo!$D:$D,$D22,Fluxo!$E:$E,"&lt;&gt;"&amp;"PERMUTANTE"))</f>
        <v>0</v>
      </c>
      <c r="CV22" s="18">
        <f>IF(CV$5&gt;$G$4,0,SUMIFS(Fluxo!$O:$O,Fluxo!$U:$U,"&gt;"&amp;CU$5,Fluxo!$U:$U,"&lt;="&amp;CV$5,Fluxo!$D:$D,$D22,Fluxo!$E:$E,"&lt;&gt;"&amp;"PERMUTANTE"))</f>
        <v>0</v>
      </c>
      <c r="CW22" s="18">
        <f>IF(CW$5&gt;$G$4,0,SUMIFS(Fluxo!$O:$O,Fluxo!$U:$U,"&gt;"&amp;CV$5,Fluxo!$U:$U,"&lt;="&amp;CW$5,Fluxo!$D:$D,$D22,Fluxo!$E:$E,"&lt;&gt;"&amp;"PERMUTANTE"))</f>
        <v>0</v>
      </c>
      <c r="CX22" s="18">
        <f>IF(CX$5&gt;$G$4,0,SUMIFS(Fluxo!$O:$O,Fluxo!$U:$U,"&gt;"&amp;CW$5,Fluxo!$U:$U,"&lt;="&amp;CX$5,Fluxo!$D:$D,$D22,Fluxo!$E:$E,"&lt;&gt;"&amp;"PERMUTANTE"))</f>
        <v>0</v>
      </c>
      <c r="CY22" s="18">
        <f>IF(CY$5&gt;$G$4,0,SUMIFS(Fluxo!$O:$O,Fluxo!$U:$U,"&gt;"&amp;CX$5,Fluxo!$U:$U,"&lt;="&amp;CY$5,Fluxo!$D:$D,$D22,Fluxo!$E:$E,"&lt;&gt;"&amp;"PERMUTANTE"))</f>
        <v>0</v>
      </c>
      <c r="CZ22" s="18">
        <f>IF(CZ$5&gt;$G$4,0,SUMIFS(Fluxo!$O:$O,Fluxo!$U:$U,"&gt;"&amp;CY$5,Fluxo!$U:$U,"&lt;="&amp;CZ$5,Fluxo!$D:$D,$D22,Fluxo!$E:$E,"&lt;&gt;"&amp;"PERMUTANTE"))</f>
        <v>0</v>
      </c>
      <c r="DA22" s="18">
        <f>IF(DA$5&gt;$G$4,0,SUMIFS(Fluxo!$O:$O,Fluxo!$U:$U,"&gt;"&amp;CZ$5,Fluxo!$U:$U,"&lt;="&amp;DA$5,Fluxo!$D:$D,$D22,Fluxo!$E:$E,"&lt;&gt;"&amp;"PERMUTANTE"))</f>
        <v>0</v>
      </c>
      <c r="DB22" s="18">
        <f>IF(DB$5&gt;$G$4,0,SUMIFS(Fluxo!$O:$O,Fluxo!$U:$U,"&gt;"&amp;DA$5,Fluxo!$U:$U,"&lt;="&amp;DB$5,Fluxo!$D:$D,$D22,Fluxo!$E:$E,"&lt;&gt;"&amp;"PERMUTANTE"))</f>
        <v>0</v>
      </c>
      <c r="DC22" s="18">
        <f>IF(DC$5&gt;$G$4,0,SUMIFS(Fluxo!$O:$O,Fluxo!$U:$U,"&gt;"&amp;DB$5,Fluxo!$U:$U,"&lt;="&amp;DC$5,Fluxo!$D:$D,$D22,Fluxo!$E:$E,"&lt;&gt;"&amp;"PERMUTANTE"))</f>
        <v>0</v>
      </c>
      <c r="DD22" s="18">
        <f>IF(DD$5&gt;$G$4,0,SUMIFS(Fluxo!$O:$O,Fluxo!$U:$U,"&gt;"&amp;DC$5,Fluxo!$U:$U,"&lt;="&amp;DD$5,Fluxo!$D:$D,$D22,Fluxo!$E:$E,"&lt;&gt;"&amp;"PERMUTANTE"))</f>
        <v>0</v>
      </c>
      <c r="DE22" s="18">
        <f>IF(DE$5&gt;$G$4,0,SUMIFS(Fluxo!$O:$O,Fluxo!$U:$U,"&gt;"&amp;DD$5,Fluxo!$U:$U,"&lt;="&amp;DE$5,Fluxo!$D:$D,$D22,Fluxo!$E:$E,"&lt;&gt;"&amp;"PERMUTANTE"))</f>
        <v>0</v>
      </c>
      <c r="DF22" s="18">
        <f>IF(DF$5&gt;$G$4,0,SUMIFS(Fluxo!$O:$O,Fluxo!$U:$U,"&gt;"&amp;DE$5,Fluxo!$U:$U,"&lt;="&amp;DF$5,Fluxo!$D:$D,$D22,Fluxo!$E:$E,"&lt;&gt;"&amp;"PERMUTANTE"))</f>
        <v>0</v>
      </c>
      <c r="DG22" s="18">
        <f>IF(DG$5&gt;$G$4,0,SUMIFS(Fluxo!$O:$O,Fluxo!$U:$U,"&gt;"&amp;DF$5,Fluxo!$U:$U,"&lt;="&amp;DG$5,Fluxo!$D:$D,$D22,Fluxo!$E:$E,"&lt;&gt;"&amp;"PERMUTANTE"))</f>
        <v>0</v>
      </c>
      <c r="DH22" s="18">
        <f>IF(DH$5&gt;$G$4,0,SUMIFS(Fluxo!$O:$O,Fluxo!$U:$U,"&gt;"&amp;DG$5,Fluxo!$U:$U,"&lt;="&amp;DH$5,Fluxo!$D:$D,$D22,Fluxo!$E:$E,"&lt;&gt;"&amp;"PERMUTANTE"))</f>
        <v>0</v>
      </c>
      <c r="DI22" s="18">
        <f>IF(DI$5&gt;$G$4,0,SUMIFS(Fluxo!$O:$O,Fluxo!$U:$U,"&gt;"&amp;DH$5,Fluxo!$U:$U,"&lt;="&amp;DI$5,Fluxo!$D:$D,$D22,Fluxo!$E:$E,"&lt;&gt;"&amp;"PERMUTANTE"))</f>
        <v>0</v>
      </c>
      <c r="DJ22" s="18">
        <f>IF(DJ$5&gt;$G$4,0,SUMIFS(Fluxo!$O:$O,Fluxo!$U:$U,"&gt;"&amp;DI$5,Fluxo!$U:$U,"&lt;="&amp;DJ$5,Fluxo!$D:$D,$D22,Fluxo!$E:$E,"&lt;&gt;"&amp;"PERMUTANTE"))</f>
        <v>0</v>
      </c>
      <c r="DK22" s="18">
        <f>IF(DK$5&gt;$G$4,0,SUMIFS(Fluxo!$O:$O,Fluxo!$U:$U,"&gt;"&amp;DJ$5,Fluxo!$U:$U,"&lt;="&amp;DK$5,Fluxo!$D:$D,$D22,Fluxo!$E:$E,"&lt;&gt;"&amp;"PERMUTANTE"))</f>
        <v>0</v>
      </c>
      <c r="DL22" s="18">
        <f>IF(DL$5&gt;$G$4,0,SUMIFS(Fluxo!$O:$O,Fluxo!$U:$U,"&gt;"&amp;DK$5,Fluxo!$U:$U,"&lt;="&amp;DL$5,Fluxo!$D:$D,$D22,Fluxo!$E:$E,"&lt;&gt;"&amp;"PERMUTANTE"))</f>
        <v>0</v>
      </c>
      <c r="DM22" s="18">
        <f>IF(DM$5&gt;$G$4,0,SUMIFS(Fluxo!$O:$O,Fluxo!$U:$U,"&gt;"&amp;DL$5,Fluxo!$U:$U,"&lt;="&amp;DM$5,Fluxo!$D:$D,$D22,Fluxo!$E:$E,"&lt;&gt;"&amp;"PERMUTANTE"))</f>
        <v>0</v>
      </c>
      <c r="DN22" s="18">
        <f>IF(DN$5&gt;$G$4,0,SUMIFS(Fluxo!$O:$O,Fluxo!$U:$U,"&gt;"&amp;DM$5,Fluxo!$U:$U,"&lt;="&amp;DN$5,Fluxo!$D:$D,$D22,Fluxo!$E:$E,"&lt;&gt;"&amp;"PERMUTANTE"))</f>
        <v>0</v>
      </c>
      <c r="DO22" s="18">
        <f>IF(DO$5&gt;$G$4,0,SUMIFS(Fluxo!$O:$O,Fluxo!$U:$U,"&gt;"&amp;DN$5,Fluxo!$U:$U,"&lt;="&amp;DO$5,Fluxo!$D:$D,$D22,Fluxo!$E:$E,"&lt;&gt;"&amp;"PERMUTANTE"))</f>
        <v>0</v>
      </c>
      <c r="DP22" s="18">
        <f>IF(DP$5&gt;$G$4,0,SUMIFS(Fluxo!$O:$O,Fluxo!$U:$U,"&gt;"&amp;DO$5,Fluxo!$U:$U,"&lt;="&amp;DP$5,Fluxo!$D:$D,$D22,Fluxo!$E:$E,"&lt;&gt;"&amp;"PERMUTANTE"))</f>
        <v>0</v>
      </c>
      <c r="DQ22" s="18">
        <f>IF(DQ$5&gt;$G$4,0,SUMIFS(Fluxo!$O:$O,Fluxo!$U:$U,"&gt;"&amp;DP$5,Fluxo!$U:$U,"&lt;="&amp;DQ$5,Fluxo!$D:$D,$D22,Fluxo!$E:$E,"&lt;&gt;"&amp;"PERMUTANTE"))</f>
        <v>0</v>
      </c>
      <c r="DR22" s="18">
        <f>IF(DR$5&gt;$G$4,0,SUMIFS(Fluxo!$O:$O,Fluxo!$U:$U,"&gt;"&amp;DQ$5,Fluxo!$U:$U,"&lt;="&amp;DR$5,Fluxo!$D:$D,$D22,Fluxo!$E:$E,"&lt;&gt;"&amp;"PERMUTANTE"))</f>
        <v>0</v>
      </c>
      <c r="DS22" s="18">
        <f>IF(DS$5&gt;$G$4,0,SUMIFS(Fluxo!$O:$O,Fluxo!$U:$U,"&gt;"&amp;DR$5,Fluxo!$U:$U,"&lt;="&amp;DS$5,Fluxo!$D:$D,$D22,Fluxo!$E:$E,"&lt;&gt;"&amp;"PERMUTANTE"))</f>
        <v>0</v>
      </c>
      <c r="DT22" s="18">
        <f>IF(DT$5&gt;$G$4,0,SUMIFS(Fluxo!$O:$O,Fluxo!$U:$U,"&gt;"&amp;DS$5,Fluxo!$U:$U,"&lt;="&amp;DT$5,Fluxo!$D:$D,$D22,Fluxo!$E:$E,"&lt;&gt;"&amp;"PERMUTANTE"))</f>
        <v>0</v>
      </c>
      <c r="DU22" s="18">
        <f>IF(DU$5&gt;$G$4,0,SUMIFS(Fluxo!$O:$O,Fluxo!$U:$U,"&gt;"&amp;DT$5,Fluxo!$U:$U,"&lt;="&amp;DU$5,Fluxo!$D:$D,$D22,Fluxo!$E:$E,"&lt;&gt;"&amp;"PERMUTANTE"))</f>
        <v>0</v>
      </c>
      <c r="DV22" s="18">
        <f>IF(DV$5&gt;$G$4,0,SUMIFS(Fluxo!$O:$O,Fluxo!$U:$U,"&gt;"&amp;DU$5,Fluxo!$U:$U,"&lt;="&amp;DV$5,Fluxo!$D:$D,$D22,Fluxo!$E:$E,"&lt;&gt;"&amp;"PERMUTANTE"))</f>
        <v>0</v>
      </c>
      <c r="DW22" s="18">
        <f>IF(DW$5&gt;$G$4,0,SUMIFS(Fluxo!$O:$O,Fluxo!$U:$U,"&gt;"&amp;DV$5,Fluxo!$U:$U,"&lt;="&amp;DW$5,Fluxo!$D:$D,$D22,Fluxo!$E:$E,"&lt;&gt;"&amp;"PERMUTANTE"))</f>
        <v>0</v>
      </c>
      <c r="DX22" s="18">
        <f>IF(DX$5&gt;$G$4,0,SUMIFS(Fluxo!$O:$O,Fluxo!$U:$U,"&gt;"&amp;DW$5,Fluxo!$U:$U,"&lt;="&amp;DX$5,Fluxo!$D:$D,$D22,Fluxo!$E:$E,"&lt;&gt;"&amp;"PERMUTANTE"))</f>
        <v>0</v>
      </c>
      <c r="DY22" s="18">
        <f>IF(DY$5&gt;$G$4,0,SUMIFS(Fluxo!$O:$O,Fluxo!$U:$U,"&gt;"&amp;DX$5,Fluxo!$U:$U,"&lt;="&amp;DY$5,Fluxo!$D:$D,$D22,Fluxo!$E:$E,"&lt;&gt;"&amp;"PERMUTANTE"))</f>
        <v>0</v>
      </c>
      <c r="DZ22" s="18">
        <f>IF(DZ$5&gt;$G$4,0,SUMIFS(Fluxo!$O:$O,Fluxo!$U:$U,"&gt;"&amp;DY$5,Fluxo!$U:$U,"&lt;="&amp;DZ$5,Fluxo!$D:$D,$D22,Fluxo!$E:$E,"&lt;&gt;"&amp;"PERMUTANTE"))</f>
        <v>0</v>
      </c>
      <c r="EA22" s="18">
        <f>IF(EA$5&gt;$G$4,0,SUMIFS(Fluxo!$O:$O,Fluxo!$U:$U,"&gt;"&amp;DZ$5,Fluxo!$U:$U,"&lt;="&amp;EA$5,Fluxo!$D:$D,$D22,Fluxo!$E:$E,"&lt;&gt;"&amp;"PERMUTANTE"))</f>
        <v>0</v>
      </c>
      <c r="EB22" s="18">
        <f>IF(EB$5&gt;$G$4,0,SUMIFS(Fluxo!$O:$O,Fluxo!$U:$U,"&gt;"&amp;EA$5,Fluxo!$U:$U,"&lt;="&amp;EB$5,Fluxo!$D:$D,$D22,Fluxo!$E:$E,"&lt;&gt;"&amp;"PERMUTANTE"))</f>
        <v>0</v>
      </c>
      <c r="EC22" s="18">
        <f>IF(EC$5&gt;$G$4,0,SUMIFS(Fluxo!$O:$O,Fluxo!$U:$U,"&gt;"&amp;EB$5,Fluxo!$U:$U,"&lt;="&amp;EC$5,Fluxo!$D:$D,$D22,Fluxo!$E:$E,"&lt;&gt;"&amp;"PERMUTANTE"))</f>
        <v>0</v>
      </c>
      <c r="ED22" s="18">
        <f>IF(ED$5&gt;$G$4,0,SUMIFS(Fluxo!$O:$O,Fluxo!$U:$U,"&gt;"&amp;EC$5,Fluxo!$U:$U,"&lt;="&amp;ED$5,Fluxo!$D:$D,$D22,Fluxo!$E:$E,"&lt;&gt;"&amp;"PERMUTANTE"))</f>
        <v>0</v>
      </c>
      <c r="EE22" s="18">
        <f>IF(EE$5&gt;$G$4,0,SUMIFS(Fluxo!$O:$O,Fluxo!$U:$U,"&gt;"&amp;ED$5,Fluxo!$U:$U,"&lt;="&amp;EE$5,Fluxo!$D:$D,$D22,Fluxo!$E:$E,"&lt;&gt;"&amp;"PERMUTANTE"))</f>
        <v>0</v>
      </c>
      <c r="EF22" s="18">
        <f>IF(EF$5&gt;$G$4,0,SUMIFS(Fluxo!$O:$O,Fluxo!$U:$U,"&gt;"&amp;EE$5,Fluxo!$U:$U,"&lt;="&amp;EF$5,Fluxo!$D:$D,$D22,Fluxo!$E:$E,"&lt;&gt;"&amp;"PERMUTANTE"))</f>
        <v>0</v>
      </c>
      <c r="EG22" s="18">
        <f>IF(EG$5&gt;$G$4,0,SUMIFS(Fluxo!$O:$O,Fluxo!$U:$U,"&gt;"&amp;EF$5,Fluxo!$U:$U,"&lt;="&amp;EG$5,Fluxo!$D:$D,$D22,Fluxo!$E:$E,"&lt;&gt;"&amp;"PERMUTANTE"))</f>
        <v>0</v>
      </c>
      <c r="EH22" s="18">
        <f>IF(EH$5&gt;$G$4,0,SUMIFS(Fluxo!$O:$O,Fluxo!$U:$U,"&gt;"&amp;EG$5,Fluxo!$U:$U,"&lt;="&amp;EH$5,Fluxo!$D:$D,$D22,Fluxo!$E:$E,"&lt;&gt;"&amp;"PERMUTANTE"))</f>
        <v>0</v>
      </c>
      <c r="EI22" s="18">
        <f>IF(EI$5&gt;$G$4,0,SUMIFS(Fluxo!$O:$O,Fluxo!$U:$U,"&gt;"&amp;EH$5,Fluxo!$U:$U,"&lt;="&amp;EI$5,Fluxo!$D:$D,$D22,Fluxo!$E:$E,"&lt;&gt;"&amp;"PERMUTANTE"))</f>
        <v>0</v>
      </c>
      <c r="EJ22" s="18">
        <f>IF(EJ$5&gt;$G$4,0,SUMIFS(Fluxo!$O:$O,Fluxo!$U:$U,"&gt;"&amp;EI$5,Fluxo!$U:$U,"&lt;="&amp;EJ$5,Fluxo!$D:$D,$D22,Fluxo!$E:$E,"&lt;&gt;"&amp;"PERMUTANTE"))</f>
        <v>0</v>
      </c>
      <c r="EK22" s="18">
        <f>IF(EK$5&gt;$G$4,0,SUMIFS(Fluxo!$O:$O,Fluxo!$U:$U,"&gt;"&amp;EJ$5,Fluxo!$U:$U,"&lt;="&amp;EK$5,Fluxo!$D:$D,$D22,Fluxo!$E:$E,"&lt;&gt;"&amp;"PERMUTANTE"))</f>
        <v>0</v>
      </c>
      <c r="EL22" s="18">
        <f>IF(EL$5&gt;$G$4,0,SUMIFS(Fluxo!$O:$O,Fluxo!$U:$U,"&gt;"&amp;EK$5,Fluxo!$U:$U,"&lt;="&amp;EL$5,Fluxo!$D:$D,$D22,Fluxo!$E:$E,"&lt;&gt;"&amp;"PERMUTANTE"))</f>
        <v>0</v>
      </c>
      <c r="EM22" s="18">
        <f>IF(EM$5&gt;$G$4,0,SUMIFS(Fluxo!$O:$O,Fluxo!$U:$U,"&gt;"&amp;EL$5,Fluxo!$U:$U,"&lt;="&amp;EM$5,Fluxo!$D:$D,$D22,Fluxo!$E:$E,"&lt;&gt;"&amp;"PERMUTANTE"))</f>
        <v>0</v>
      </c>
      <c r="EN22" s="18">
        <f>IF(EN$5&gt;$G$4,0,SUMIFS(Fluxo!$O:$O,Fluxo!$U:$U,"&gt;"&amp;EM$5,Fluxo!$U:$U,"&lt;="&amp;EN$5,Fluxo!$D:$D,$D22,Fluxo!$E:$E,"&lt;&gt;"&amp;"PERMUTANTE"))</f>
        <v>0</v>
      </c>
      <c r="EO22" s="18">
        <f>IF(EO$5&gt;$G$4,0,SUMIFS(Fluxo!$O:$O,Fluxo!$U:$U,"&gt;"&amp;EN$5,Fluxo!$U:$U,"&lt;="&amp;EO$5,Fluxo!$D:$D,$D22,Fluxo!$E:$E,"&lt;&gt;"&amp;"PERMUTANTE"))</f>
        <v>0</v>
      </c>
      <c r="EP22" s="18">
        <f>IF(EP$5&gt;$G$4,0,SUMIFS(Fluxo!$O:$O,Fluxo!$U:$U,"&gt;"&amp;EO$5,Fluxo!$U:$U,"&lt;="&amp;EP$5,Fluxo!$D:$D,$D22,Fluxo!$E:$E,"&lt;&gt;"&amp;"PERMUTANTE"))</f>
        <v>0</v>
      </c>
      <c r="EQ22" s="18">
        <f>IF(EQ$5&gt;$G$4,0,SUMIFS(Fluxo!$O:$O,Fluxo!$U:$U,"&gt;"&amp;EP$5,Fluxo!$U:$U,"&lt;="&amp;EQ$5,Fluxo!$D:$D,$D22,Fluxo!$E:$E,"&lt;&gt;"&amp;"PERMUTANTE"))</f>
        <v>0</v>
      </c>
      <c r="ER22" s="18">
        <f>IF(ER$5&gt;$G$4,0,SUMIFS(Fluxo!$O:$O,Fluxo!$U:$U,"&gt;"&amp;EQ$5,Fluxo!$U:$U,"&lt;="&amp;ER$5,Fluxo!$D:$D,$D22,Fluxo!$E:$E,"&lt;&gt;"&amp;"PERMUTANTE"))</f>
        <v>0</v>
      </c>
      <c r="ES22" s="18">
        <f>IF(ES$5&gt;$G$4,0,SUMIFS(Fluxo!$O:$O,Fluxo!$U:$U,"&gt;"&amp;ER$5,Fluxo!$U:$U,"&lt;="&amp;ES$5,Fluxo!$D:$D,$D22,Fluxo!$E:$E,"&lt;&gt;"&amp;"PERMUTANTE"))</f>
        <v>0</v>
      </c>
      <c r="ET22" s="18">
        <f>IF(ET$5&gt;$G$4,0,SUMIFS(Fluxo!$O:$O,Fluxo!$U:$U,"&gt;"&amp;ES$5,Fluxo!$U:$U,"&lt;="&amp;ET$5,Fluxo!$D:$D,$D22,Fluxo!$E:$E,"&lt;&gt;"&amp;"PERMUTANTE"))</f>
        <v>0</v>
      </c>
      <c r="EU22" s="18">
        <f>IF(EU$5&gt;$G$4,0,SUMIFS(Fluxo!$O:$O,Fluxo!$U:$U,"&gt;"&amp;ET$5,Fluxo!$U:$U,"&lt;="&amp;EU$5,Fluxo!$D:$D,$D22,Fluxo!$E:$E,"&lt;&gt;"&amp;"PERMUTANTE"))</f>
        <v>0</v>
      </c>
      <c r="EV22" s="18">
        <f>IF(EV$5&gt;$G$4,0,SUMIFS(Fluxo!$O:$O,Fluxo!$U:$U,"&gt;"&amp;EU$5,Fluxo!$U:$U,"&lt;="&amp;EV$5,Fluxo!$D:$D,$D22,Fluxo!$E:$E,"&lt;&gt;"&amp;"PERMUTANTE"))</f>
        <v>0</v>
      </c>
      <c r="EW22" s="18">
        <f>IF(EW$5&gt;$G$4,0,SUMIFS(Fluxo!$O:$O,Fluxo!$U:$U,"&gt;"&amp;EV$5,Fluxo!$U:$U,"&lt;="&amp;EW$5,Fluxo!$D:$D,$D22,Fluxo!$E:$E,"&lt;&gt;"&amp;"PERMUTANTE"))</f>
        <v>0</v>
      </c>
      <c r="EX22" s="18">
        <f>IF(EX$5&gt;$G$4,0,SUMIFS(Fluxo!$O:$O,Fluxo!$U:$U,"&gt;"&amp;EW$5,Fluxo!$U:$U,"&lt;="&amp;EX$5,Fluxo!$D:$D,$D22,Fluxo!$E:$E,"&lt;&gt;"&amp;"PERMUTANTE"))</f>
        <v>0</v>
      </c>
      <c r="EY22" s="18">
        <f>IF(EY$5&gt;$G$4,0,SUMIFS(Fluxo!$O:$O,Fluxo!$U:$U,"&gt;"&amp;EX$5,Fluxo!$U:$U,"&lt;="&amp;EY$5,Fluxo!$D:$D,$D22,Fluxo!$E:$E,"&lt;&gt;"&amp;"PERMUTANTE"))</f>
        <v>0</v>
      </c>
      <c r="EZ22" s="18">
        <f>IF(EZ$5&gt;$G$4,0,SUMIFS(Fluxo!$O:$O,Fluxo!$U:$U,"&gt;"&amp;EY$5,Fluxo!$U:$U,"&lt;="&amp;EZ$5,Fluxo!$D:$D,$D22,Fluxo!$E:$E,"&lt;&gt;"&amp;"PERMUTANTE"))</f>
        <v>0</v>
      </c>
      <c r="FA22" s="18">
        <f>IF(FA$5&gt;$G$4,0,SUMIFS(Fluxo!$O:$O,Fluxo!$U:$U,"&gt;"&amp;EZ$5,Fluxo!$U:$U,"&lt;="&amp;FA$5,Fluxo!$D:$D,$D22,Fluxo!$E:$E,"&lt;&gt;"&amp;"PERMUTANTE"))</f>
        <v>0</v>
      </c>
      <c r="FB22" s="18">
        <f>IF(FB$5&gt;$G$4,0,SUMIFS(Fluxo!$O:$O,Fluxo!$U:$U,"&gt;"&amp;FA$5,Fluxo!$U:$U,"&lt;="&amp;FB$5,Fluxo!$D:$D,$D22,Fluxo!$E:$E,"&lt;&gt;"&amp;"PERMUTANTE"))</f>
        <v>0</v>
      </c>
      <c r="FC22" s="18">
        <f>IF(FC$5&gt;$G$4,0,SUMIFS(Fluxo!$O:$O,Fluxo!$U:$U,"&gt;"&amp;FB$5,Fluxo!$U:$U,"&lt;="&amp;FC$5,Fluxo!$D:$D,$D22,Fluxo!$E:$E,"&lt;&gt;"&amp;"PERMUTANTE"))</f>
        <v>0</v>
      </c>
      <c r="FD22" s="18">
        <f>IF(FD$5&gt;$G$4,0,SUMIFS(Fluxo!$O:$O,Fluxo!$U:$U,"&gt;"&amp;FC$5,Fluxo!$U:$U,"&lt;="&amp;FD$5,Fluxo!$D:$D,$D22,Fluxo!$E:$E,"&lt;&gt;"&amp;"PERMUTANTE"))</f>
        <v>0</v>
      </c>
      <c r="FE22" s="18">
        <f>IF(FE$5&gt;$G$4,0,SUMIFS(Fluxo!$O:$O,Fluxo!$U:$U,"&gt;"&amp;FD$5,Fluxo!$U:$U,"&lt;="&amp;FE$5,Fluxo!$D:$D,$D22,Fluxo!$E:$E,"&lt;&gt;"&amp;"PERMUTANTE"))</f>
        <v>0</v>
      </c>
      <c r="FF22" s="18">
        <f>IF(FF$5&gt;$G$4,0,SUMIFS(Fluxo!$O:$O,Fluxo!$U:$U,"&gt;"&amp;FE$5,Fluxo!$U:$U,"&lt;="&amp;FF$5,Fluxo!$D:$D,$D22,Fluxo!$E:$E,"&lt;&gt;"&amp;"PERMUTANTE"))</f>
        <v>0</v>
      </c>
      <c r="FG22" s="18">
        <f>IF(FG$5&gt;$G$4,0,SUMIFS(Fluxo!$O:$O,Fluxo!$U:$U,"&gt;"&amp;FF$5,Fluxo!$U:$U,"&lt;="&amp;FG$5,Fluxo!$D:$D,$D22,Fluxo!$E:$E,"&lt;&gt;"&amp;"PERMUTANTE"))</f>
        <v>0</v>
      </c>
      <c r="FH22" s="18">
        <f>IF(FH$5&gt;$G$4,0,SUMIFS(Fluxo!$O:$O,Fluxo!$U:$U,"&gt;"&amp;FG$5,Fluxo!$U:$U,"&lt;="&amp;FH$5,Fluxo!$D:$D,$D22,Fluxo!$E:$E,"&lt;&gt;"&amp;"PERMUTANTE"))</f>
        <v>0</v>
      </c>
      <c r="FI22" s="18">
        <f>IF(FI$5&gt;$G$4,0,SUMIFS(Fluxo!$O:$O,Fluxo!$U:$U,"&gt;"&amp;FH$5,Fluxo!$U:$U,"&lt;="&amp;FI$5,Fluxo!$D:$D,$D22,Fluxo!$E:$E,"&lt;&gt;"&amp;"PERMUTANTE"))</f>
        <v>0</v>
      </c>
      <c r="FJ22" s="18">
        <f>IF(FJ$5&gt;$G$4,0,SUMIFS(Fluxo!$O:$O,Fluxo!$U:$U,"&gt;"&amp;FI$5,Fluxo!$U:$U,"&lt;="&amp;FJ$5,Fluxo!$D:$D,$D22,Fluxo!$E:$E,"&lt;&gt;"&amp;"PERMUTANTE"))</f>
        <v>0</v>
      </c>
      <c r="FK22" s="18">
        <f>IF(FK$5&gt;$G$4,0,SUMIFS(Fluxo!$O:$O,Fluxo!$U:$U,"&gt;"&amp;FJ$5,Fluxo!$U:$U,"&lt;="&amp;FK$5,Fluxo!$D:$D,$D22,Fluxo!$E:$E,"&lt;&gt;"&amp;"PERMUTANTE"))</f>
        <v>0</v>
      </c>
      <c r="FL22" s="18">
        <f>IF(FL$5&gt;$G$4,0,SUMIFS(Fluxo!$O:$O,Fluxo!$U:$U,"&gt;"&amp;FK$5,Fluxo!$U:$U,"&lt;="&amp;FL$5,Fluxo!$D:$D,$D22,Fluxo!$E:$E,"&lt;&gt;"&amp;"PERMUTANTE"))</f>
        <v>0</v>
      </c>
      <c r="FM22" s="18">
        <f>IF(FM$5&gt;$G$4,0,SUMIFS(Fluxo!$O:$O,Fluxo!$U:$U,"&gt;"&amp;FL$5,Fluxo!$U:$U,"&lt;="&amp;FM$5,Fluxo!$D:$D,$D22,Fluxo!$E:$E,"&lt;&gt;"&amp;"PERMUTANTE"))</f>
        <v>0</v>
      </c>
      <c r="FN22" s="18">
        <f>IF(FN$5&gt;$G$4,0,SUMIFS(Fluxo!$O:$O,Fluxo!$U:$U,"&gt;"&amp;FM$5,Fluxo!$U:$U,"&lt;="&amp;FN$5,Fluxo!$D:$D,$D22,Fluxo!$E:$E,"&lt;&gt;"&amp;"PERMUTANTE"))</f>
        <v>0</v>
      </c>
      <c r="FO22" s="18">
        <f>IF(FO$5&gt;$G$4,0,SUMIFS(Fluxo!$O:$O,Fluxo!$U:$U,"&gt;"&amp;FN$5,Fluxo!$U:$U,"&lt;="&amp;FO$5,Fluxo!$D:$D,$D22,Fluxo!$E:$E,"&lt;&gt;"&amp;"PERMUTANTE"))</f>
        <v>0</v>
      </c>
      <c r="FP22" s="18">
        <f>IF(FP$5&gt;$G$4,0,SUMIFS(Fluxo!$O:$O,Fluxo!$U:$U,"&gt;"&amp;FO$5,Fluxo!$U:$U,"&lt;="&amp;FP$5,Fluxo!$D:$D,$D22,Fluxo!$E:$E,"&lt;&gt;"&amp;"PERMUTANTE"))</f>
        <v>0</v>
      </c>
      <c r="FQ22" s="18">
        <f>IF(FQ$5&gt;$G$4,0,SUMIFS(Fluxo!$O:$O,Fluxo!$U:$U,"&gt;"&amp;FP$5,Fluxo!$U:$U,"&lt;="&amp;FQ$5,Fluxo!$D:$D,$D22,Fluxo!$E:$E,"&lt;&gt;"&amp;"PERMUTANTE"))</f>
        <v>0</v>
      </c>
      <c r="FR22" s="18">
        <f>IF(FR$5&gt;$G$4,0,SUMIFS(Fluxo!$O:$O,Fluxo!$U:$U,"&gt;"&amp;FQ$5,Fluxo!$U:$U,"&lt;="&amp;FR$5,Fluxo!$D:$D,$D22,Fluxo!$E:$E,"&lt;&gt;"&amp;"PERMUTANTE"))</f>
        <v>0</v>
      </c>
      <c r="FS22" s="18">
        <f>IF(FS$5&gt;$G$4,0,SUMIFS(Fluxo!$O:$O,Fluxo!$U:$U,"&gt;"&amp;FR$5,Fluxo!$U:$U,"&lt;="&amp;FS$5,Fluxo!$D:$D,$D22,Fluxo!$E:$E,"&lt;&gt;"&amp;"PERMUTANTE"))</f>
        <v>0</v>
      </c>
      <c r="FT22" s="18">
        <f>IF(FT$5&gt;$G$4,0,SUMIFS(Fluxo!$O:$O,Fluxo!$U:$U,"&gt;"&amp;FS$5,Fluxo!$U:$U,"&lt;="&amp;FT$5,Fluxo!$D:$D,$D22,Fluxo!$E:$E,"&lt;&gt;"&amp;"PERMUTANTE"))</f>
        <v>0</v>
      </c>
      <c r="FU22" s="18">
        <f>IF(FU$5&gt;$G$4,0,SUMIFS(Fluxo!$O:$O,Fluxo!$U:$U,"&gt;"&amp;FT$5,Fluxo!$U:$U,"&lt;="&amp;FU$5,Fluxo!$D:$D,$D22,Fluxo!$E:$E,"&lt;&gt;"&amp;"PERMUTANTE"))</f>
        <v>0</v>
      </c>
      <c r="FV22" s="18">
        <f>IF(FV$5&gt;$G$4,0,SUMIFS(Fluxo!$O:$O,Fluxo!$U:$U,"&gt;"&amp;FU$5,Fluxo!$U:$U,"&lt;="&amp;FV$5,Fluxo!$D:$D,$D22,Fluxo!$E:$E,"&lt;&gt;"&amp;"PERMUTANTE"))</f>
        <v>0</v>
      </c>
      <c r="FW22" s="18">
        <f>IF(FW$5&gt;$G$4,0,SUMIFS(Fluxo!$O:$O,Fluxo!$U:$U,"&gt;"&amp;FV$5,Fluxo!$U:$U,"&lt;="&amp;FW$5,Fluxo!$D:$D,$D22,Fluxo!$E:$E,"&lt;&gt;"&amp;"PERMUTANTE"))</f>
        <v>0</v>
      </c>
      <c r="FX22" s="18">
        <f>IF(FX$5&gt;$G$4,0,SUMIFS(Fluxo!$O:$O,Fluxo!$U:$U,"&gt;"&amp;FW$5,Fluxo!$U:$U,"&lt;="&amp;FX$5,Fluxo!$D:$D,$D22,Fluxo!$E:$E,"&lt;&gt;"&amp;"PERMUTANTE"))</f>
        <v>0</v>
      </c>
      <c r="FY22" s="18">
        <f>IF(FY$5&gt;$G$4,0,SUMIFS(Fluxo!$O:$O,Fluxo!$U:$U,"&gt;"&amp;FX$5,Fluxo!$U:$U,"&lt;="&amp;FY$5,Fluxo!$D:$D,$D22,Fluxo!$E:$E,"&lt;&gt;"&amp;"PERMUTANTE"))</f>
        <v>0</v>
      </c>
      <c r="FZ22" s="18">
        <f>IF(FZ$5&gt;$G$4,0,SUMIFS(Fluxo!$O:$O,Fluxo!$U:$U,"&gt;"&amp;FY$5,Fluxo!$U:$U,"&lt;="&amp;FZ$5,Fluxo!$D:$D,$D22,Fluxo!$E:$E,"&lt;&gt;"&amp;"PERMUTANTE"))</f>
        <v>0</v>
      </c>
      <c r="GA22" s="18">
        <f>IF(GA$5&gt;$G$4,0,SUMIFS(Fluxo!$O:$O,Fluxo!$U:$U,"&gt;"&amp;FZ$5,Fluxo!$U:$U,"&lt;="&amp;GA$5,Fluxo!$D:$D,$D22,Fluxo!$E:$E,"&lt;&gt;"&amp;"PERMUTANTE"))</f>
        <v>0</v>
      </c>
      <c r="GB22" s="18">
        <f>IF(GB$5&gt;$G$4,0,SUMIFS(Fluxo!$O:$O,Fluxo!$U:$U,"&gt;"&amp;GA$5,Fluxo!$U:$U,"&lt;="&amp;GB$5,Fluxo!$D:$D,$D22,Fluxo!$E:$E,"&lt;&gt;"&amp;"PERMUTANTE"))</f>
        <v>0</v>
      </c>
      <c r="GC22" s="18">
        <f>IF(GC$5&gt;$G$4,0,SUMIFS(Fluxo!$O:$O,Fluxo!$U:$U,"&gt;"&amp;GB$5,Fluxo!$U:$U,"&lt;="&amp;GC$5,Fluxo!$D:$D,$D22,Fluxo!$E:$E,"&lt;&gt;"&amp;"PERMUTANTE"))</f>
        <v>0</v>
      </c>
      <c r="GD22" s="18">
        <f>IF(GD$5&gt;$G$4,0,SUMIFS(Fluxo!$O:$O,Fluxo!$U:$U,"&gt;"&amp;GC$5,Fluxo!$U:$U,"&lt;="&amp;GD$5,Fluxo!$D:$D,$D22,Fluxo!$E:$E,"&lt;&gt;"&amp;"PERMUTANTE"))</f>
        <v>0</v>
      </c>
      <c r="GE22" s="18">
        <f>IF(GE$5&gt;$G$4,0,SUMIFS(Fluxo!$O:$O,Fluxo!$U:$U,"&gt;"&amp;GD$5,Fluxo!$U:$U,"&lt;="&amp;GE$5,Fluxo!$D:$D,$D22,Fluxo!$E:$E,"&lt;&gt;"&amp;"PERMUTANTE"))</f>
        <v>0</v>
      </c>
      <c r="GF22" s="18">
        <f>IF(GF$5&gt;$G$4,0,SUMIFS(Fluxo!$O:$O,Fluxo!$U:$U,"&gt;"&amp;GE$5,Fluxo!$U:$U,"&lt;="&amp;GF$5,Fluxo!$D:$D,$D22,Fluxo!$E:$E,"&lt;&gt;"&amp;"PERMUTANTE"))</f>
        <v>0</v>
      </c>
      <c r="GG22" s="18">
        <f>IF(GG$5&gt;$G$4,0,SUMIFS(Fluxo!$O:$O,Fluxo!$U:$U,"&gt;"&amp;GF$5,Fluxo!$U:$U,"&lt;="&amp;GG$5,Fluxo!$D:$D,$D22,Fluxo!$E:$E,"&lt;&gt;"&amp;"PERMUTANTE"))</f>
        <v>0</v>
      </c>
      <c r="GH22" s="18">
        <f>IF(GH$5&gt;$G$4,0,SUMIFS(Fluxo!$O:$O,Fluxo!$U:$U,"&gt;"&amp;GG$5,Fluxo!$U:$U,"&lt;="&amp;GH$5,Fluxo!$D:$D,$D22,Fluxo!$E:$E,"&lt;&gt;"&amp;"PERMUTANTE"))</f>
        <v>0</v>
      </c>
      <c r="GI22" s="18">
        <f>IF(GI$5&gt;$G$4,0,SUMIFS(Fluxo!$O:$O,Fluxo!$U:$U,"&gt;"&amp;GH$5,Fluxo!$U:$U,"&lt;="&amp;GI$5,Fluxo!$D:$D,$D22,Fluxo!$E:$E,"&lt;&gt;"&amp;"PERMUTANTE"))</f>
        <v>0</v>
      </c>
      <c r="GJ22" s="18">
        <f>IF(GJ$5&gt;$G$4,0,SUMIFS(Fluxo!$O:$O,Fluxo!$U:$U,"&gt;"&amp;GI$5,Fluxo!$U:$U,"&lt;="&amp;GJ$5,Fluxo!$D:$D,$D22,Fluxo!$E:$E,"&lt;&gt;"&amp;"PERMUTANTE"))</f>
        <v>0</v>
      </c>
      <c r="GK22" s="18">
        <f>IF(GK$5&gt;$G$4,0,SUMIFS(Fluxo!$O:$O,Fluxo!$U:$U,"&gt;"&amp;GJ$5,Fluxo!$U:$U,"&lt;="&amp;GK$5,Fluxo!$D:$D,$D22,Fluxo!$E:$E,"&lt;&gt;"&amp;"PERMUTANTE"))</f>
        <v>0</v>
      </c>
      <c r="GL22" s="18">
        <f>IF(GL$5&gt;$G$4,0,SUMIFS(Fluxo!$O:$O,Fluxo!$U:$U,"&gt;"&amp;GK$5,Fluxo!$U:$U,"&lt;="&amp;GL$5,Fluxo!$D:$D,$D22,Fluxo!$E:$E,"&lt;&gt;"&amp;"PERMUTANTE"))</f>
        <v>0</v>
      </c>
      <c r="GM22" s="18">
        <f>IF(GM$5&gt;$G$4,0,SUMIFS(Fluxo!$O:$O,Fluxo!$U:$U,"&gt;"&amp;GL$5,Fluxo!$U:$U,"&lt;="&amp;GM$5,Fluxo!$D:$D,$D22,Fluxo!$E:$E,"&lt;&gt;"&amp;"PERMUTANTE"))</f>
        <v>0</v>
      </c>
      <c r="GN22" s="18">
        <f>IF(GN$5&gt;$G$4,0,SUMIFS(Fluxo!$O:$O,Fluxo!$U:$U,"&gt;"&amp;GM$5,Fluxo!$U:$U,"&lt;="&amp;GN$5,Fluxo!$D:$D,$D22,Fluxo!$E:$E,"&lt;&gt;"&amp;"PERMUTANTE"))</f>
        <v>0</v>
      </c>
      <c r="GO22" s="18">
        <f>IF(GO$5&gt;$G$4,0,SUMIFS(Fluxo!$O:$O,Fluxo!$U:$U,"&gt;"&amp;GN$5,Fluxo!$U:$U,"&lt;="&amp;GO$5,Fluxo!$D:$D,$D22,Fluxo!$E:$E,"&lt;&gt;"&amp;"PERMUTANTE"))</f>
        <v>0</v>
      </c>
      <c r="GP22" s="18">
        <f>IF(GP$5&gt;$G$4,0,SUMIFS(Fluxo!$O:$O,Fluxo!$U:$U,"&gt;"&amp;GO$5,Fluxo!$U:$U,"&lt;="&amp;GP$5,Fluxo!$D:$D,$D22,Fluxo!$E:$E,"&lt;&gt;"&amp;"PERMUTANTE"))</f>
        <v>0</v>
      </c>
      <c r="GQ22" s="18">
        <f>IF(GQ$5&gt;$G$4,0,SUMIFS(Fluxo!$O:$O,Fluxo!$U:$U,"&gt;"&amp;GP$5,Fluxo!$U:$U,"&lt;="&amp;GQ$5,Fluxo!$D:$D,$D22,Fluxo!$E:$E,"&lt;&gt;"&amp;"PERMUTANTE"))</f>
        <v>0</v>
      </c>
      <c r="GR22" s="18">
        <f>IF(GR$5&gt;$G$4,0,SUMIFS(Fluxo!$O:$O,Fluxo!$U:$U,"&gt;"&amp;GQ$5,Fluxo!$U:$U,"&lt;="&amp;GR$5,Fluxo!$D:$D,$D22,Fluxo!$E:$E,"&lt;&gt;"&amp;"PERMUTANTE"))</f>
        <v>0</v>
      </c>
      <c r="GS22" s="18">
        <f>IF(GS$5&gt;$G$4,0,SUMIFS(Fluxo!$O:$O,Fluxo!$U:$U,"&gt;"&amp;GR$5,Fluxo!$U:$U,"&lt;="&amp;GS$5,Fluxo!$D:$D,$D22,Fluxo!$E:$E,"&lt;&gt;"&amp;"PERMUTANTE"))</f>
        <v>0</v>
      </c>
      <c r="GT22" s="18">
        <f>IF(GT$5&gt;$G$4,0,SUMIFS(Fluxo!$O:$O,Fluxo!$U:$U,"&gt;"&amp;GS$5,Fluxo!$U:$U,"&lt;="&amp;GT$5,Fluxo!$D:$D,$D22,Fluxo!$E:$E,"&lt;&gt;"&amp;"PERMUTANTE"))</f>
        <v>0</v>
      </c>
      <c r="GU22" s="18">
        <f>IF(GU$5&gt;$G$4,0,SUMIFS(Fluxo!$O:$O,Fluxo!$U:$U,"&gt;"&amp;GT$5,Fluxo!$U:$U,"&lt;="&amp;GU$5,Fluxo!$D:$D,$D22,Fluxo!$E:$E,"&lt;&gt;"&amp;"PERMUTANTE"))</f>
        <v>0</v>
      </c>
      <c r="GV22" s="18">
        <f>IF(GV$5&gt;$G$4,0,SUMIFS(Fluxo!$O:$O,Fluxo!$U:$U,"&gt;"&amp;GU$5,Fluxo!$U:$U,"&lt;="&amp;GV$5,Fluxo!$D:$D,$D22,Fluxo!$E:$E,"&lt;&gt;"&amp;"PERMUTANTE"))</f>
        <v>0</v>
      </c>
      <c r="GW22" s="18">
        <f>IF(GW$5&gt;$G$4,0,SUMIFS(Fluxo!$O:$O,Fluxo!$U:$U,"&gt;"&amp;GV$5,Fluxo!$U:$U,"&lt;="&amp;GW$5,Fluxo!$D:$D,$D22,Fluxo!$E:$E,"&lt;&gt;"&amp;"PERMUTANTE"))</f>
        <v>0</v>
      </c>
      <c r="GX22" s="18">
        <f>IF(GX$5&gt;$G$4,0,SUMIFS(Fluxo!$O:$O,Fluxo!$U:$U,"&gt;"&amp;GW$5,Fluxo!$U:$U,"&lt;="&amp;GX$5,Fluxo!$D:$D,$D22,Fluxo!$E:$E,"&lt;&gt;"&amp;"PERMUTANTE"))</f>
        <v>0</v>
      </c>
      <c r="GY22" s="18">
        <f>IF(GY$5&gt;$G$4,0,SUMIFS(Fluxo!$O:$O,Fluxo!$U:$U,"&gt;"&amp;GX$5,Fluxo!$U:$U,"&lt;="&amp;GY$5,Fluxo!$D:$D,$D22,Fluxo!$E:$E,"&lt;&gt;"&amp;"PERMUTANTE"))</f>
        <v>0</v>
      </c>
      <c r="GZ22" s="18">
        <f>IF(GZ$5&gt;$G$4,0,SUMIFS(Fluxo!$O:$O,Fluxo!$U:$U,"&gt;"&amp;GY$5,Fluxo!$U:$U,"&lt;="&amp;GZ$5,Fluxo!$D:$D,$D22,Fluxo!$E:$E,"&lt;&gt;"&amp;"PERMUTANTE"))</f>
        <v>0</v>
      </c>
      <c r="HA22" s="18">
        <f>IF(HA$5&gt;$G$4,0,SUMIFS(Fluxo!$O:$O,Fluxo!$U:$U,"&gt;"&amp;GZ$5,Fluxo!$U:$U,"&lt;="&amp;HA$5,Fluxo!$D:$D,$D22,Fluxo!$E:$E,"&lt;&gt;"&amp;"PERMUTANTE"))</f>
        <v>0</v>
      </c>
      <c r="HB22" s="18">
        <f>IF(HB$5&gt;$G$4,0,SUMIFS(Fluxo!$O:$O,Fluxo!$U:$U,"&gt;"&amp;HA$5,Fluxo!$U:$U,"&lt;="&amp;HB$5,Fluxo!$D:$D,$D22,Fluxo!$E:$E,"&lt;&gt;"&amp;"PERMUTANTE"))</f>
        <v>0</v>
      </c>
      <c r="HC22" s="18">
        <f>IF(HC$5&gt;$G$4,0,SUMIFS(Fluxo!$O:$O,Fluxo!$U:$U,"&gt;"&amp;HB$5,Fluxo!$U:$U,"&lt;="&amp;HC$5,Fluxo!$D:$D,$D22,Fluxo!$E:$E,"&lt;&gt;"&amp;"PERMUTANTE"))</f>
        <v>0</v>
      </c>
      <c r="HD22" s="18">
        <f>IF(HD$5&gt;$G$4,0,SUMIFS(Fluxo!$O:$O,Fluxo!$U:$U,"&gt;"&amp;HC$5,Fluxo!$U:$U,"&lt;="&amp;HD$5,Fluxo!$D:$D,$D22,Fluxo!$E:$E,"&lt;&gt;"&amp;"PERMUTANTE"))</f>
        <v>0</v>
      </c>
      <c r="HE22" s="18">
        <f>IF(HE$5&gt;$G$4,0,SUMIFS(Fluxo!$O:$O,Fluxo!$U:$U,"&gt;"&amp;HD$5,Fluxo!$U:$U,"&lt;="&amp;HE$5,Fluxo!$D:$D,$D22,Fluxo!$E:$E,"&lt;&gt;"&amp;"PERMUTANTE"))</f>
        <v>0</v>
      </c>
      <c r="HF22" s="18">
        <f>IF(HF$5&gt;$G$4,0,SUMIFS(Fluxo!$O:$O,Fluxo!$U:$U,"&gt;"&amp;HE$5,Fluxo!$U:$U,"&lt;="&amp;HF$5,Fluxo!$D:$D,$D22,Fluxo!$E:$E,"&lt;&gt;"&amp;"PERMUTANTE"))</f>
        <v>0</v>
      </c>
    </row>
    <row r="23" spans="1:214" s="16" customFormat="1">
      <c r="A23" s="20">
        <f t="shared" si="8"/>
        <v>13</v>
      </c>
      <c r="B23" s="140" t="str">
        <f>'Check Carteira'!C15</f>
        <v>E.1016.99.01.0063</v>
      </c>
      <c r="C23" s="19">
        <v>1</v>
      </c>
      <c r="D23" s="129" t="str">
        <f>'Check Carteira'!F15</f>
        <v>A-0063</v>
      </c>
      <c r="E23" s="21">
        <f>IFERROR(INDEX(Contratos!L:L,MATCH(D23,Contratos!R:R,0)),"")</f>
        <v>45436</v>
      </c>
      <c r="F23" s="139">
        <f>IFERROR(INDEX(Contratos!G:G,MATCH(D23,Contratos!R:R,0)),"")</f>
        <v>732375</v>
      </c>
      <c r="G23" s="83" t="str">
        <f ca="1">IFERROR(XNPV(#REF!,OFFSET(J23,0,MATCH(EOMONTH(E23,0),$J$5:$HF$5,0)-1,1,COUNT($J$5:$HF$5)-MATCH(EOMONTH(E23,0),$J$5:$HF$5,0)+1),OFFSET($J$5,0,MATCH(EOMONTH(E23,0),$J$5:$HF$5,0)-1,1,COUNT($J$5:$HF$5)-MATCH(EOMONTH(E23,0),$J$5:$HF$5,0)+1)),"")</f>
        <v/>
      </c>
      <c r="H23" s="83">
        <f t="shared" si="9"/>
        <v>208448.52</v>
      </c>
      <c r="I23" s="18"/>
      <c r="J23" s="18">
        <f>IF(J$5&gt;$G$4,0,SUMIFS(Fluxo!$O:$O,Fluxo!$U:$U,"&gt;"&amp;I$5,Fluxo!$U:$U,"&lt;="&amp;J$5,Fluxo!$D:$D,$D23))</f>
        <v>0</v>
      </c>
      <c r="K23" s="18">
        <f>IF(K$5&gt;$G$4,0,SUMIFS(Fluxo!$O:$O,Fluxo!$U:$U,"&gt;"&amp;J$5,Fluxo!$U:$U,"&lt;="&amp;K$5,Fluxo!$D:$D,$D23))</f>
        <v>0</v>
      </c>
      <c r="L23" s="18">
        <f>IF(L$5&gt;$G$4,0,SUMIFS(Fluxo!$O:$O,Fluxo!$U:$U,"&gt;"&amp;K$5,Fluxo!$U:$U,"&lt;="&amp;L$5,Fluxo!$D:$D,$D23))</f>
        <v>0</v>
      </c>
      <c r="M23" s="18">
        <f>IF(M$5&gt;$G$4,0,SUMIFS(Fluxo!$O:$O,Fluxo!$U:$U,"&gt;"&amp;L$5,Fluxo!$U:$U,"&lt;="&amp;M$5,Fluxo!$D:$D,$D23))</f>
        <v>0</v>
      </c>
      <c r="N23" s="18">
        <f>IF(N$5&gt;$G$4,0,SUMIFS(Fluxo!$O:$O,Fluxo!$U:$U,"&gt;"&amp;M$5,Fluxo!$U:$U,"&lt;="&amp;N$5,Fluxo!$D:$D,$D23))</f>
        <v>0</v>
      </c>
      <c r="O23" s="18">
        <f>IF(O$5&gt;$G$4,0,SUMIFS(Fluxo!$O:$O,Fluxo!$U:$U,"&gt;"&amp;N$5,Fluxo!$U:$U,"&lt;="&amp;O$5,Fluxo!$D:$D,$D23))</f>
        <v>0</v>
      </c>
      <c r="P23" s="18">
        <f>IF(P$5&gt;$G$4,0,SUMIFS(Fluxo!$O:$O,Fluxo!$U:$U,"&gt;"&amp;O$5,Fluxo!$U:$U,"&lt;="&amp;P$5,Fluxo!$D:$D,$D23))</f>
        <v>0</v>
      </c>
      <c r="Q23" s="18">
        <f>IF(Q$5&gt;$G$4,0,SUMIFS(Fluxo!$O:$O,Fluxo!$U:$U,"&gt;"&amp;P$5,Fluxo!$U:$U,"&lt;="&amp;Q$5,Fluxo!$D:$D,$D23))</f>
        <v>0</v>
      </c>
      <c r="R23" s="18">
        <f>IF(R$5&gt;$G$4,0,SUMIFS(Fluxo!$O:$O,Fluxo!$U:$U,"&gt;"&amp;Q$5,Fluxo!$U:$U,"&lt;="&amp;R$5,Fluxo!$D:$D,$D23))</f>
        <v>0</v>
      </c>
      <c r="S23" s="18">
        <f>IF(S$5&gt;$G$4,0,SUMIFS(Fluxo!$O:$O,Fluxo!$U:$U,"&gt;"&amp;R$5,Fluxo!$U:$U,"&lt;="&amp;S$5,Fluxo!$D:$D,$D23,Fluxo!$E:$E,"&lt;&gt;"&amp;"PERMUTANTE"))</f>
        <v>0</v>
      </c>
      <c r="T23" s="18">
        <f>IF(T$5&gt;$G$4,0,SUMIFS(Fluxo!$O:$O,Fluxo!$U:$U,"&gt;"&amp;S$5,Fluxo!$U:$U,"&lt;="&amp;T$5,Fluxo!$D:$D,$D23,Fluxo!$E:$E,"&lt;&gt;"&amp;"PERMUTANTE"))</f>
        <v>0</v>
      </c>
      <c r="U23" s="18">
        <f>IF(U$5&gt;$G$4,0,SUMIFS(Fluxo!$O:$O,Fluxo!$U:$U,"&gt;"&amp;T$5,Fluxo!$U:$U,"&lt;="&amp;U$5,Fluxo!$D:$D,$D23,Fluxo!$E:$E,"&lt;&gt;"&amp;"PERMUTANTE"))</f>
        <v>0</v>
      </c>
      <c r="V23" s="18">
        <f>IF(V$5&gt;$G$4,0,SUMIFS(Fluxo!$O:$O,Fluxo!$U:$U,"&gt;"&amp;U$5,Fluxo!$U:$U,"&lt;="&amp;V$5,Fluxo!$D:$D,$D23,Fluxo!$E:$E,"&lt;&gt;"&amp;"PERMUTANTE"))</f>
        <v>0</v>
      </c>
      <c r="W23" s="18">
        <f>IF(W$5&gt;$G$4,0,SUMIFS(Fluxo!$O:$O,Fluxo!$U:$U,"&gt;"&amp;V$5,Fluxo!$U:$U,"&lt;="&amp;W$5,Fluxo!$D:$D,$D23,Fluxo!$E:$E,"&lt;&gt;"&amp;"PERMUTANTE"))</f>
        <v>202375</v>
      </c>
      <c r="X23" s="18">
        <f>IF(X$5&gt;$G$4,0,SUMIFS(Fluxo!$O:$O,Fluxo!$U:$U,"&gt;"&amp;W$5,Fluxo!$U:$U,"&lt;="&amp;X$5,Fluxo!$D:$D,$D23,Fluxo!$E:$E,"&lt;&gt;"&amp;"PERMUTANTE"))</f>
        <v>0</v>
      </c>
      <c r="Y23" s="18">
        <f>IF(Y$5&gt;$G$4,0,SUMIFS(Fluxo!$O:$O,Fluxo!$U:$U,"&gt;"&amp;X$5,Fluxo!$U:$U,"&lt;="&amp;Y$5,Fluxo!$D:$D,$D23,Fluxo!$E:$E,"&lt;&gt;"&amp;"PERMUTANTE"))</f>
        <v>2018.99</v>
      </c>
      <c r="Z23" s="18">
        <f>IF(Z$5&gt;$G$4,0,SUMIFS(Fluxo!$O:$O,Fluxo!$U:$U,"&gt;"&amp;Y$5,Fluxo!$U:$U,"&lt;="&amp;Z$5,Fluxo!$D:$D,$D23,Fluxo!$E:$E,"&lt;&gt;"&amp;"PERMUTANTE"))</f>
        <v>2029.92</v>
      </c>
      <c r="AA23" s="18">
        <f>IF(AA$5&gt;$G$4,0,SUMIFS(Fluxo!$O:$O,Fluxo!$U:$U,"&gt;"&amp;Z$5,Fluxo!$U:$U,"&lt;="&amp;AA$5,Fluxo!$D:$D,$D23,Fluxo!$E:$E,"&lt;&gt;"&amp;"PERMUTANTE"))</f>
        <v>2024.61</v>
      </c>
      <c r="AB23" s="18">
        <f>IF(AB$5&gt;$G$4,0,SUMIFS(Fluxo!$O:$O,Fluxo!$U:$U,"&gt;"&amp;AA$5,Fluxo!$U:$U,"&lt;="&amp;AB$5,Fluxo!$D:$D,$D23,Fluxo!$E:$E,"&lt;&gt;"&amp;"PERMUTANTE"))</f>
        <v>0</v>
      </c>
      <c r="AC23" s="18">
        <f>IF(AC$5&gt;$G$4,0,SUMIFS(Fluxo!$O:$O,Fluxo!$U:$U,"&gt;"&amp;AB$5,Fluxo!$U:$U,"&lt;="&amp;AC$5,Fluxo!$D:$D,$D23,Fluxo!$E:$E,"&lt;&gt;"&amp;"PERMUTANTE"))</f>
        <v>0</v>
      </c>
      <c r="AD23" s="18">
        <f>IF(AD$5&gt;$G$4,0,SUMIFS(Fluxo!$O:$O,Fluxo!$U:$U,"&gt;"&amp;AC$5,Fluxo!$U:$U,"&lt;="&amp;AD$5,Fluxo!$D:$D,$D23,Fluxo!$E:$E,"&lt;&gt;"&amp;"PERMUTANTE"))</f>
        <v>0</v>
      </c>
      <c r="AE23" s="18">
        <f>IF(AE$5&gt;$G$4,0,SUMIFS(Fluxo!$O:$O,Fluxo!$U:$U,"&gt;"&amp;AD$5,Fluxo!$U:$U,"&lt;="&amp;AE$5,Fluxo!$D:$D,$D23,Fluxo!$E:$E,"&lt;&gt;"&amp;"PERMUTANTE"))</f>
        <v>0</v>
      </c>
      <c r="AF23" s="18">
        <f>IF(AF$5&gt;$G$4,0,SUMIFS(Fluxo!$O:$O,Fluxo!$U:$U,"&gt;"&amp;AE$5,Fluxo!$U:$U,"&lt;="&amp;AF$5,Fluxo!$D:$D,$D23,Fluxo!$E:$E,"&lt;&gt;"&amp;"PERMUTANTE"))</f>
        <v>0</v>
      </c>
      <c r="AG23" s="18">
        <f>IF(AG$5&gt;$G$4,0,SUMIFS(Fluxo!$O:$O,Fluxo!$U:$U,"&gt;"&amp;AF$5,Fluxo!$U:$U,"&lt;="&amp;AG$5,Fluxo!$D:$D,$D23,Fluxo!$E:$E,"&lt;&gt;"&amp;"PERMUTANTE"))</f>
        <v>0</v>
      </c>
      <c r="AH23" s="18">
        <f>IF(AH$5&gt;$G$4,0,SUMIFS(Fluxo!$O:$O,Fluxo!$U:$U,"&gt;"&amp;AG$5,Fluxo!$U:$U,"&lt;="&amp;AH$5,Fluxo!$D:$D,$D23,Fluxo!$E:$E,"&lt;&gt;"&amp;"PERMUTANTE"))</f>
        <v>0</v>
      </c>
      <c r="AI23" s="18">
        <f>IF(AI$5&gt;$G$4,0,SUMIFS(Fluxo!$O:$O,Fluxo!$U:$U,"&gt;"&amp;AH$5,Fluxo!$U:$U,"&lt;="&amp;AI$5,Fluxo!$D:$D,$D23,Fluxo!$E:$E,"&lt;&gt;"&amp;"PERMUTANTE"))</f>
        <v>0</v>
      </c>
      <c r="AJ23" s="18">
        <f>IF(AJ$5&gt;$G$4,0,SUMIFS(Fluxo!$O:$O,Fluxo!$U:$U,"&gt;"&amp;AI$5,Fluxo!$U:$U,"&lt;="&amp;AJ$5,Fluxo!$D:$D,$D23,Fluxo!$E:$E,"&lt;&gt;"&amp;"PERMUTANTE"))</f>
        <v>0</v>
      </c>
      <c r="AK23" s="18">
        <f>IF(AK$5&gt;$G$4,0,SUMIFS(Fluxo!$O:$O,Fluxo!$U:$U,"&gt;"&amp;AJ$5,Fluxo!$U:$U,"&lt;="&amp;AK$5,Fluxo!$D:$D,$D23,Fluxo!$E:$E,"&lt;&gt;"&amp;"PERMUTANTE"))</f>
        <v>0</v>
      </c>
      <c r="AL23" s="18">
        <f>IF(AL$5&gt;$G$4,0,SUMIFS(Fluxo!$O:$O,Fluxo!$U:$U,"&gt;"&amp;AK$5,Fluxo!$U:$U,"&lt;="&amp;AL$5,Fluxo!$D:$D,$D23,Fluxo!$E:$E,"&lt;&gt;"&amp;"PERMUTANTE"))</f>
        <v>0</v>
      </c>
      <c r="AM23" s="18">
        <f>IF(AM$5&gt;$G$4,0,SUMIFS(Fluxo!$O:$O,Fluxo!$U:$U,"&gt;"&amp;AL$5,Fluxo!$U:$U,"&lt;="&amp;AM$5,Fluxo!$D:$D,$D23,Fluxo!$E:$E,"&lt;&gt;"&amp;"PERMUTANTE"))</f>
        <v>0</v>
      </c>
      <c r="AN23" s="18">
        <f>IF(AN$5&gt;$G$4,0,SUMIFS(Fluxo!$O:$O,Fluxo!$U:$U,"&gt;"&amp;AM$5,Fluxo!$U:$U,"&lt;="&amp;AN$5,Fluxo!$D:$D,$D23,Fluxo!$E:$E,"&lt;&gt;"&amp;"PERMUTANTE"))</f>
        <v>0</v>
      </c>
      <c r="AO23" s="18">
        <f>IF(AO$5&gt;$G$4,0,SUMIFS(Fluxo!$O:$O,Fluxo!$U:$U,"&gt;"&amp;AN$5,Fluxo!$U:$U,"&lt;="&amp;AO$5,Fluxo!$D:$D,$D23,Fluxo!$E:$E,"&lt;&gt;"&amp;"PERMUTANTE"))</f>
        <v>0</v>
      </c>
      <c r="AP23" s="18">
        <f>IF(AP$5&gt;$G$4,0,SUMIFS(Fluxo!$O:$O,Fluxo!$U:$U,"&gt;"&amp;AO$5,Fluxo!$U:$U,"&lt;="&amp;AP$5,Fluxo!$D:$D,$D23,Fluxo!$E:$E,"&lt;&gt;"&amp;"PERMUTANTE"))</f>
        <v>0</v>
      </c>
      <c r="AQ23" s="18">
        <f>IF(AQ$5&gt;$G$4,0,SUMIFS(Fluxo!$O:$O,Fluxo!$U:$U,"&gt;"&amp;AP$5,Fluxo!$U:$U,"&lt;="&amp;AQ$5,Fluxo!$D:$D,$D23,Fluxo!$E:$E,"&lt;&gt;"&amp;"PERMUTANTE"))</f>
        <v>0</v>
      </c>
      <c r="AR23" s="18">
        <f>IF(AR$5&gt;$G$4,0,SUMIFS(Fluxo!$O:$O,Fluxo!$U:$U,"&gt;"&amp;AQ$5,Fluxo!$U:$U,"&lt;="&amp;AR$5,Fluxo!$D:$D,$D23,Fluxo!$E:$E,"&lt;&gt;"&amp;"PERMUTANTE"))</f>
        <v>0</v>
      </c>
      <c r="AS23" s="18">
        <f>IF(AS$5&gt;$G$4,0,SUMIFS(Fluxo!$O:$O,Fluxo!$U:$U,"&gt;"&amp;AR$5,Fluxo!$U:$U,"&lt;="&amp;AS$5,Fluxo!$D:$D,$D23,Fluxo!$E:$E,"&lt;&gt;"&amp;"PERMUTANTE"))</f>
        <v>0</v>
      </c>
      <c r="AT23" s="18">
        <f>IF(AT$5&gt;$G$4,0,SUMIFS(Fluxo!$O:$O,Fluxo!$U:$U,"&gt;"&amp;AS$5,Fluxo!$U:$U,"&lt;="&amp;AT$5,Fluxo!$D:$D,$D23,Fluxo!$E:$E,"&lt;&gt;"&amp;"PERMUTANTE"))</f>
        <v>0</v>
      </c>
      <c r="AU23" s="18">
        <f>IF(AU$5&gt;$G$4,0,SUMIFS(Fluxo!$O:$O,Fluxo!$U:$U,"&gt;"&amp;AT$5,Fluxo!$U:$U,"&lt;="&amp;AU$5,Fluxo!$D:$D,$D23,Fluxo!$E:$E,"&lt;&gt;"&amp;"PERMUTANTE"))</f>
        <v>0</v>
      </c>
      <c r="AV23" s="18">
        <f>IF(AV$5&gt;$G$4,0,SUMIFS(Fluxo!$O:$O,Fluxo!$U:$U,"&gt;"&amp;AU$5,Fluxo!$U:$U,"&lt;="&amp;AV$5,Fluxo!$D:$D,$D23,Fluxo!$E:$E,"&lt;&gt;"&amp;"PERMUTANTE"))</f>
        <v>0</v>
      </c>
      <c r="AW23" s="18">
        <f>IF(AW$5&gt;$G$4,0,SUMIFS(Fluxo!$O:$O,Fluxo!$U:$U,"&gt;"&amp;AV$5,Fluxo!$U:$U,"&lt;="&amp;AW$5,Fluxo!$D:$D,$D23,Fluxo!$E:$E,"&lt;&gt;"&amp;"PERMUTANTE"))</f>
        <v>0</v>
      </c>
      <c r="AX23" s="18">
        <f>IF(AX$5&gt;$G$4,0,SUMIFS(Fluxo!$O:$O,Fluxo!$U:$U,"&gt;"&amp;AW$5,Fluxo!$U:$U,"&lt;="&amp;AX$5,Fluxo!$D:$D,$D23,Fluxo!$E:$E,"&lt;&gt;"&amp;"PERMUTANTE"))</f>
        <v>0</v>
      </c>
      <c r="AY23" s="18">
        <f>IF(AY$5&gt;$G$4,0,SUMIFS(Fluxo!$O:$O,Fluxo!$U:$U,"&gt;"&amp;AX$5,Fluxo!$U:$U,"&lt;="&amp;AY$5,Fluxo!$D:$D,$D23,Fluxo!$E:$E,"&lt;&gt;"&amp;"PERMUTANTE"))</f>
        <v>0</v>
      </c>
      <c r="AZ23" s="18">
        <f>IF(AZ$5&gt;$G$4,0,SUMIFS(Fluxo!$O:$O,Fluxo!$U:$U,"&gt;"&amp;AY$5,Fluxo!$U:$U,"&lt;="&amp;AZ$5,Fluxo!$D:$D,$D23,Fluxo!$E:$E,"&lt;&gt;"&amp;"PERMUTANTE"))</f>
        <v>0</v>
      </c>
      <c r="BA23" s="18">
        <f>IF(BA$5&gt;$G$4,0,SUMIFS(Fluxo!$O:$O,Fluxo!$U:$U,"&gt;"&amp;AZ$5,Fluxo!$U:$U,"&lt;="&amp;BA$5,Fluxo!$D:$D,$D23,Fluxo!$E:$E,"&lt;&gt;"&amp;"PERMUTANTE"))</f>
        <v>0</v>
      </c>
      <c r="BB23" s="18">
        <f>IF(BB$5&gt;$G$4,0,SUMIFS(Fluxo!$O:$O,Fluxo!$U:$U,"&gt;"&amp;BA$5,Fluxo!$U:$U,"&lt;="&amp;BB$5,Fluxo!$D:$D,$D23,Fluxo!$E:$E,"&lt;&gt;"&amp;"PERMUTANTE"))</f>
        <v>0</v>
      </c>
      <c r="BC23" s="18">
        <f>IF(BC$5&gt;$G$4,0,SUMIFS(Fluxo!$O:$O,Fluxo!$U:$U,"&gt;"&amp;BB$5,Fluxo!$U:$U,"&lt;="&amp;BC$5,Fluxo!$D:$D,$D23,Fluxo!$E:$E,"&lt;&gt;"&amp;"PERMUTANTE"))</f>
        <v>0</v>
      </c>
      <c r="BD23" s="18">
        <f>IF(BD$5&gt;$G$4,0,SUMIFS(Fluxo!$O:$O,Fluxo!$U:$U,"&gt;"&amp;BC$5,Fluxo!$U:$U,"&lt;="&amp;BD$5,Fluxo!$D:$D,$D23,Fluxo!$E:$E,"&lt;&gt;"&amp;"PERMUTANTE"))</f>
        <v>0</v>
      </c>
      <c r="BE23" s="18">
        <f>IF(BE$5&gt;$G$4,0,SUMIFS(Fluxo!$O:$O,Fluxo!$U:$U,"&gt;"&amp;BD$5,Fluxo!$U:$U,"&lt;="&amp;BE$5,Fluxo!$D:$D,$D23,Fluxo!$E:$E,"&lt;&gt;"&amp;"PERMUTANTE"))</f>
        <v>0</v>
      </c>
      <c r="BF23" s="18">
        <f>IF(BF$5&gt;$G$4,0,SUMIFS(Fluxo!$O:$O,Fluxo!$U:$U,"&gt;"&amp;BE$5,Fluxo!$U:$U,"&lt;="&amp;BF$5,Fluxo!$D:$D,$D23,Fluxo!$E:$E,"&lt;&gt;"&amp;"PERMUTANTE"))</f>
        <v>0</v>
      </c>
      <c r="BG23" s="18">
        <f>IF(BG$5&gt;$G$4,0,SUMIFS(Fluxo!$O:$O,Fluxo!$U:$U,"&gt;"&amp;BF$5,Fluxo!$U:$U,"&lt;="&amp;BG$5,Fluxo!$D:$D,$D23,Fluxo!$E:$E,"&lt;&gt;"&amp;"PERMUTANTE"))</f>
        <v>0</v>
      </c>
      <c r="BH23" s="18">
        <f>IF(BH$5&gt;$G$4,0,SUMIFS(Fluxo!$O:$O,Fluxo!$U:$U,"&gt;"&amp;BG$5,Fluxo!$U:$U,"&lt;="&amp;BH$5,Fluxo!$D:$D,$D23,Fluxo!$E:$E,"&lt;&gt;"&amp;"PERMUTANTE"))</f>
        <v>0</v>
      </c>
      <c r="BI23" s="18">
        <f>IF(BI$5&gt;$G$4,0,SUMIFS(Fluxo!$O:$O,Fluxo!$U:$U,"&gt;"&amp;BH$5,Fluxo!$U:$U,"&lt;="&amp;BI$5,Fluxo!$D:$D,$D23,Fluxo!$E:$E,"&lt;&gt;"&amp;"PERMUTANTE"))</f>
        <v>0</v>
      </c>
      <c r="BJ23" s="18">
        <f>IF(BJ$5&gt;$G$4,0,SUMIFS(Fluxo!$O:$O,Fluxo!$U:$U,"&gt;"&amp;BI$5,Fluxo!$U:$U,"&lt;="&amp;BJ$5,Fluxo!$D:$D,$D23,Fluxo!$E:$E,"&lt;&gt;"&amp;"PERMUTANTE"))</f>
        <v>0</v>
      </c>
      <c r="BK23" s="18">
        <f>IF(BK$5&gt;$G$4,0,SUMIFS(Fluxo!$O:$O,Fluxo!$U:$U,"&gt;"&amp;BJ$5,Fluxo!$U:$U,"&lt;="&amp;BK$5,Fluxo!$D:$D,$D23,Fluxo!$E:$E,"&lt;&gt;"&amp;"PERMUTANTE"))</f>
        <v>0</v>
      </c>
      <c r="BL23" s="18">
        <f>IF(BL$5&gt;$G$4,0,SUMIFS(Fluxo!$O:$O,Fluxo!$U:$U,"&gt;"&amp;BK$5,Fluxo!$U:$U,"&lt;="&amp;BL$5,Fluxo!$D:$D,$D23,Fluxo!$E:$E,"&lt;&gt;"&amp;"PERMUTANTE"))</f>
        <v>0</v>
      </c>
      <c r="BM23" s="18">
        <f>IF(BM$5&gt;$G$4,0,SUMIFS(Fluxo!$O:$O,Fluxo!$U:$U,"&gt;"&amp;BL$5,Fluxo!$U:$U,"&lt;="&amp;BM$5,Fluxo!$D:$D,$D23,Fluxo!$E:$E,"&lt;&gt;"&amp;"PERMUTANTE"))</f>
        <v>0</v>
      </c>
      <c r="BN23" s="18">
        <f>IF(BN$5&gt;$G$4,0,SUMIFS(Fluxo!$O:$O,Fluxo!$U:$U,"&gt;"&amp;BM$5,Fluxo!$U:$U,"&lt;="&amp;BN$5,Fluxo!$D:$D,$D23,Fluxo!$E:$E,"&lt;&gt;"&amp;"PERMUTANTE"))</f>
        <v>0</v>
      </c>
      <c r="BO23" s="18">
        <f>IF(BO$5&gt;$G$4,0,SUMIFS(Fluxo!$O:$O,Fluxo!$U:$U,"&gt;"&amp;BN$5,Fluxo!$U:$U,"&lt;="&amp;BO$5,Fluxo!$D:$D,$D23,Fluxo!$E:$E,"&lt;&gt;"&amp;"PERMUTANTE"))</f>
        <v>0</v>
      </c>
      <c r="BP23" s="18">
        <f>IF(BP$5&gt;$G$4,0,SUMIFS(Fluxo!$O:$O,Fluxo!$U:$U,"&gt;"&amp;BO$5,Fluxo!$U:$U,"&lt;="&amp;BP$5,Fluxo!$D:$D,$D23,Fluxo!$E:$E,"&lt;&gt;"&amp;"PERMUTANTE"))</f>
        <v>0</v>
      </c>
      <c r="BQ23" s="18">
        <f>IF(BQ$5&gt;$G$4,0,SUMIFS(Fluxo!$O:$O,Fluxo!$U:$U,"&gt;"&amp;BP$5,Fluxo!$U:$U,"&lt;="&amp;BQ$5,Fluxo!$D:$D,$D23,Fluxo!$E:$E,"&lt;&gt;"&amp;"PERMUTANTE"))</f>
        <v>0</v>
      </c>
      <c r="BR23" s="18">
        <f>IF(BR$5&gt;$G$4,0,SUMIFS(Fluxo!$O:$O,Fluxo!$U:$U,"&gt;"&amp;BQ$5,Fluxo!$U:$U,"&lt;="&amp;BR$5,Fluxo!$D:$D,$D23,Fluxo!$E:$E,"&lt;&gt;"&amp;"PERMUTANTE"))</f>
        <v>0</v>
      </c>
      <c r="BS23" s="18">
        <f>IF(BS$5&gt;$G$4,0,SUMIFS(Fluxo!$O:$O,Fluxo!$U:$U,"&gt;"&amp;BR$5,Fluxo!$U:$U,"&lt;="&amp;BS$5,Fluxo!$D:$D,$D23,Fluxo!$E:$E,"&lt;&gt;"&amp;"PERMUTANTE"))</f>
        <v>0</v>
      </c>
      <c r="BT23" s="18">
        <f>IF(BT$5&gt;$G$4,0,SUMIFS(Fluxo!$O:$O,Fluxo!$U:$U,"&gt;"&amp;BS$5,Fluxo!$U:$U,"&lt;="&amp;BT$5,Fluxo!$D:$D,$D23,Fluxo!$E:$E,"&lt;&gt;"&amp;"PERMUTANTE"))</f>
        <v>0</v>
      </c>
      <c r="BU23" s="18">
        <f>IF(BU$5&gt;$G$4,0,SUMIFS(Fluxo!$O:$O,Fluxo!$U:$U,"&gt;"&amp;BT$5,Fluxo!$U:$U,"&lt;="&amp;BU$5,Fluxo!$D:$D,$D23,Fluxo!$E:$E,"&lt;&gt;"&amp;"PERMUTANTE"))</f>
        <v>0</v>
      </c>
      <c r="BV23" s="18">
        <f>IF(BV$5&gt;$G$4,0,SUMIFS(Fluxo!$O:$O,Fluxo!$U:$U,"&gt;"&amp;BU$5,Fluxo!$U:$U,"&lt;="&amp;BV$5,Fluxo!$D:$D,$D23,Fluxo!$E:$E,"&lt;&gt;"&amp;"PERMUTANTE"))</f>
        <v>0</v>
      </c>
      <c r="BW23" s="18">
        <f>IF(BW$5&gt;$G$4,0,SUMIFS(Fluxo!$O:$O,Fluxo!$U:$U,"&gt;"&amp;BV$5,Fluxo!$U:$U,"&lt;="&amp;BW$5,Fluxo!$D:$D,$D23,Fluxo!$E:$E,"&lt;&gt;"&amp;"PERMUTANTE"))</f>
        <v>0</v>
      </c>
      <c r="BX23" s="18">
        <f>IF(BX$5&gt;$G$4,0,SUMIFS(Fluxo!$O:$O,Fluxo!$U:$U,"&gt;"&amp;BW$5,Fluxo!$U:$U,"&lt;="&amp;BX$5,Fluxo!$D:$D,$D23,Fluxo!$E:$E,"&lt;&gt;"&amp;"PERMUTANTE"))</f>
        <v>0</v>
      </c>
      <c r="BY23" s="18">
        <f>IF(BY$5&gt;$G$4,0,SUMIFS(Fluxo!$O:$O,Fluxo!$U:$U,"&gt;"&amp;BX$5,Fluxo!$U:$U,"&lt;="&amp;BY$5,Fluxo!$D:$D,$D23,Fluxo!$E:$E,"&lt;&gt;"&amp;"PERMUTANTE"))</f>
        <v>0</v>
      </c>
      <c r="BZ23" s="18">
        <f>IF(BZ$5&gt;$G$4,0,SUMIFS(Fluxo!$O:$O,Fluxo!$U:$U,"&gt;"&amp;BY$5,Fluxo!$U:$U,"&lt;="&amp;BZ$5,Fluxo!$D:$D,$D23,Fluxo!$E:$E,"&lt;&gt;"&amp;"PERMUTANTE"))</f>
        <v>0</v>
      </c>
      <c r="CA23" s="18">
        <f>IF(CA$5&gt;$G$4,0,SUMIFS(Fluxo!$O:$O,Fluxo!$U:$U,"&gt;"&amp;BZ$5,Fluxo!$U:$U,"&lt;="&amp;CA$5,Fluxo!$D:$D,$D23,Fluxo!$E:$E,"&lt;&gt;"&amp;"PERMUTANTE"))</f>
        <v>0</v>
      </c>
      <c r="CB23" s="18">
        <f>IF(CB$5&gt;$G$4,0,SUMIFS(Fluxo!$O:$O,Fluxo!$U:$U,"&gt;"&amp;CA$5,Fluxo!$U:$U,"&lt;="&amp;CB$5,Fluxo!$D:$D,$D23,Fluxo!$E:$E,"&lt;&gt;"&amp;"PERMUTANTE"))</f>
        <v>0</v>
      </c>
      <c r="CC23" s="18">
        <f>IF(CC$5&gt;$G$4,0,SUMIFS(Fluxo!$O:$O,Fluxo!$U:$U,"&gt;"&amp;CB$5,Fluxo!$U:$U,"&lt;="&amp;CC$5,Fluxo!$D:$D,$D23,Fluxo!$E:$E,"&lt;&gt;"&amp;"PERMUTANTE"))</f>
        <v>0</v>
      </c>
      <c r="CD23" s="18">
        <f>IF(CD$5&gt;$G$4,0,SUMIFS(Fluxo!$O:$O,Fluxo!$U:$U,"&gt;"&amp;CC$5,Fluxo!$U:$U,"&lt;="&amp;CD$5,Fluxo!$D:$D,$D23,Fluxo!$E:$E,"&lt;&gt;"&amp;"PERMUTANTE"))</f>
        <v>0</v>
      </c>
      <c r="CE23" s="18">
        <f>IF(CE$5&gt;$G$4,0,SUMIFS(Fluxo!$O:$O,Fluxo!$U:$U,"&gt;"&amp;CD$5,Fluxo!$U:$U,"&lt;="&amp;CE$5,Fluxo!$D:$D,$D23,Fluxo!$E:$E,"&lt;&gt;"&amp;"PERMUTANTE"))</f>
        <v>0</v>
      </c>
      <c r="CF23" s="18">
        <f>IF(CF$5&gt;$G$4,0,SUMIFS(Fluxo!$O:$O,Fluxo!$U:$U,"&gt;"&amp;CE$5,Fluxo!$U:$U,"&lt;="&amp;CF$5,Fluxo!$D:$D,$D23,Fluxo!$E:$E,"&lt;&gt;"&amp;"PERMUTANTE"))</f>
        <v>0</v>
      </c>
      <c r="CG23" s="18">
        <f>IF(CG$5&gt;$G$4,0,SUMIFS(Fluxo!$O:$O,Fluxo!$U:$U,"&gt;"&amp;CF$5,Fluxo!$U:$U,"&lt;="&amp;CG$5,Fluxo!$D:$D,$D23,Fluxo!$E:$E,"&lt;&gt;"&amp;"PERMUTANTE"))</f>
        <v>0</v>
      </c>
      <c r="CH23" s="18">
        <f>IF(CH$5&gt;$G$4,0,SUMIFS(Fluxo!$O:$O,Fluxo!$U:$U,"&gt;"&amp;CG$5,Fluxo!$U:$U,"&lt;="&amp;CH$5,Fluxo!$D:$D,$D23,Fluxo!$E:$E,"&lt;&gt;"&amp;"PERMUTANTE"))</f>
        <v>0</v>
      </c>
      <c r="CI23" s="18">
        <f>IF(CI$5&gt;$G$4,0,SUMIFS(Fluxo!$O:$O,Fluxo!$U:$U,"&gt;"&amp;CH$5,Fluxo!$U:$U,"&lt;="&amp;CI$5,Fluxo!$D:$D,$D23,Fluxo!$E:$E,"&lt;&gt;"&amp;"PERMUTANTE"))</f>
        <v>0</v>
      </c>
      <c r="CJ23" s="18">
        <f>IF(CJ$5&gt;$G$4,0,SUMIFS(Fluxo!$O:$O,Fluxo!$U:$U,"&gt;"&amp;CI$5,Fluxo!$U:$U,"&lt;="&amp;CJ$5,Fluxo!$D:$D,$D23,Fluxo!$E:$E,"&lt;&gt;"&amp;"PERMUTANTE"))</f>
        <v>0</v>
      </c>
      <c r="CK23" s="18">
        <f>IF(CK$5&gt;$G$4,0,SUMIFS(Fluxo!$O:$O,Fluxo!$U:$U,"&gt;"&amp;CJ$5,Fluxo!$U:$U,"&lt;="&amp;CK$5,Fluxo!$D:$D,$D23,Fluxo!$E:$E,"&lt;&gt;"&amp;"PERMUTANTE"))</f>
        <v>0</v>
      </c>
      <c r="CL23" s="18">
        <f>IF(CL$5&gt;$G$4,0,SUMIFS(Fluxo!$O:$O,Fluxo!$U:$U,"&gt;"&amp;CK$5,Fluxo!$U:$U,"&lt;="&amp;CL$5,Fluxo!$D:$D,$D23,Fluxo!$E:$E,"&lt;&gt;"&amp;"PERMUTANTE"))</f>
        <v>0</v>
      </c>
      <c r="CM23" s="18">
        <f>IF(CM$5&gt;$G$4,0,SUMIFS(Fluxo!$O:$O,Fluxo!$U:$U,"&gt;"&amp;CL$5,Fluxo!$U:$U,"&lt;="&amp;CM$5,Fluxo!$D:$D,$D23,Fluxo!$E:$E,"&lt;&gt;"&amp;"PERMUTANTE"))</f>
        <v>0</v>
      </c>
      <c r="CN23" s="18">
        <f>IF(CN$5&gt;$G$4,0,SUMIFS(Fluxo!$O:$O,Fluxo!$U:$U,"&gt;"&amp;CM$5,Fluxo!$U:$U,"&lt;="&amp;CN$5,Fluxo!$D:$D,$D23,Fluxo!$E:$E,"&lt;&gt;"&amp;"PERMUTANTE"))</f>
        <v>0</v>
      </c>
      <c r="CO23" s="18">
        <f>IF(CO$5&gt;$G$4,0,SUMIFS(Fluxo!$O:$O,Fluxo!$U:$U,"&gt;"&amp;CN$5,Fluxo!$U:$U,"&lt;="&amp;CO$5,Fluxo!$D:$D,$D23,Fluxo!$E:$E,"&lt;&gt;"&amp;"PERMUTANTE"))</f>
        <v>0</v>
      </c>
      <c r="CP23" s="18">
        <f>IF(CP$5&gt;$G$4,0,SUMIFS(Fluxo!$O:$O,Fluxo!$U:$U,"&gt;"&amp;CO$5,Fluxo!$U:$U,"&lt;="&amp;CP$5,Fluxo!$D:$D,$D23,Fluxo!$E:$E,"&lt;&gt;"&amp;"PERMUTANTE"))</f>
        <v>0</v>
      </c>
      <c r="CQ23" s="18">
        <f>IF(CQ$5&gt;$G$4,0,SUMIFS(Fluxo!$O:$O,Fluxo!$U:$U,"&gt;"&amp;CP$5,Fluxo!$U:$U,"&lt;="&amp;CQ$5,Fluxo!$D:$D,$D23,Fluxo!$E:$E,"&lt;&gt;"&amp;"PERMUTANTE"))</f>
        <v>0</v>
      </c>
      <c r="CR23" s="18">
        <f>IF(CR$5&gt;$G$4,0,SUMIFS(Fluxo!$O:$O,Fluxo!$U:$U,"&gt;"&amp;CQ$5,Fluxo!$U:$U,"&lt;="&amp;CR$5,Fluxo!$D:$D,$D23,Fluxo!$E:$E,"&lt;&gt;"&amp;"PERMUTANTE"))</f>
        <v>0</v>
      </c>
      <c r="CS23" s="18">
        <f>IF(CS$5&gt;$G$4,0,SUMIFS(Fluxo!$O:$O,Fluxo!$U:$U,"&gt;"&amp;CR$5,Fluxo!$U:$U,"&lt;="&amp;CS$5,Fluxo!$D:$D,$D23,Fluxo!$E:$E,"&lt;&gt;"&amp;"PERMUTANTE"))</f>
        <v>0</v>
      </c>
      <c r="CT23" s="18">
        <f>IF(CT$5&gt;$G$4,0,SUMIFS(Fluxo!$O:$O,Fluxo!$U:$U,"&gt;"&amp;CS$5,Fluxo!$U:$U,"&lt;="&amp;CT$5,Fluxo!$D:$D,$D23,Fluxo!$E:$E,"&lt;&gt;"&amp;"PERMUTANTE"))</f>
        <v>0</v>
      </c>
      <c r="CU23" s="18">
        <f>IF(CU$5&gt;$G$4,0,SUMIFS(Fluxo!$O:$O,Fluxo!$U:$U,"&gt;"&amp;CT$5,Fluxo!$U:$U,"&lt;="&amp;CU$5,Fluxo!$D:$D,$D23,Fluxo!$E:$E,"&lt;&gt;"&amp;"PERMUTANTE"))</f>
        <v>0</v>
      </c>
      <c r="CV23" s="18">
        <f>IF(CV$5&gt;$G$4,0,SUMIFS(Fluxo!$O:$O,Fluxo!$U:$U,"&gt;"&amp;CU$5,Fluxo!$U:$U,"&lt;="&amp;CV$5,Fluxo!$D:$D,$D23,Fluxo!$E:$E,"&lt;&gt;"&amp;"PERMUTANTE"))</f>
        <v>0</v>
      </c>
      <c r="CW23" s="18">
        <f>IF(CW$5&gt;$G$4,0,SUMIFS(Fluxo!$O:$O,Fluxo!$U:$U,"&gt;"&amp;CV$5,Fluxo!$U:$U,"&lt;="&amp;CW$5,Fluxo!$D:$D,$D23,Fluxo!$E:$E,"&lt;&gt;"&amp;"PERMUTANTE"))</f>
        <v>0</v>
      </c>
      <c r="CX23" s="18">
        <f>IF(CX$5&gt;$G$4,0,SUMIFS(Fluxo!$O:$O,Fluxo!$U:$U,"&gt;"&amp;CW$5,Fluxo!$U:$U,"&lt;="&amp;CX$5,Fluxo!$D:$D,$D23,Fluxo!$E:$E,"&lt;&gt;"&amp;"PERMUTANTE"))</f>
        <v>0</v>
      </c>
      <c r="CY23" s="18">
        <f>IF(CY$5&gt;$G$4,0,SUMIFS(Fluxo!$O:$O,Fluxo!$U:$U,"&gt;"&amp;CX$5,Fluxo!$U:$U,"&lt;="&amp;CY$5,Fluxo!$D:$D,$D23,Fluxo!$E:$E,"&lt;&gt;"&amp;"PERMUTANTE"))</f>
        <v>0</v>
      </c>
      <c r="CZ23" s="18">
        <f>IF(CZ$5&gt;$G$4,0,SUMIFS(Fluxo!$O:$O,Fluxo!$U:$U,"&gt;"&amp;CY$5,Fluxo!$U:$U,"&lt;="&amp;CZ$5,Fluxo!$D:$D,$D23,Fluxo!$E:$E,"&lt;&gt;"&amp;"PERMUTANTE"))</f>
        <v>0</v>
      </c>
      <c r="DA23" s="18">
        <f>IF(DA$5&gt;$G$4,0,SUMIFS(Fluxo!$O:$O,Fluxo!$U:$U,"&gt;"&amp;CZ$5,Fluxo!$U:$U,"&lt;="&amp;DA$5,Fluxo!$D:$D,$D23,Fluxo!$E:$E,"&lt;&gt;"&amp;"PERMUTANTE"))</f>
        <v>0</v>
      </c>
      <c r="DB23" s="18">
        <f>IF(DB$5&gt;$G$4,0,SUMIFS(Fluxo!$O:$O,Fluxo!$U:$U,"&gt;"&amp;DA$5,Fluxo!$U:$U,"&lt;="&amp;DB$5,Fluxo!$D:$D,$D23,Fluxo!$E:$E,"&lt;&gt;"&amp;"PERMUTANTE"))</f>
        <v>0</v>
      </c>
      <c r="DC23" s="18">
        <f>IF(DC$5&gt;$G$4,0,SUMIFS(Fluxo!$O:$O,Fluxo!$U:$U,"&gt;"&amp;DB$5,Fluxo!$U:$U,"&lt;="&amp;DC$5,Fluxo!$D:$D,$D23,Fluxo!$E:$E,"&lt;&gt;"&amp;"PERMUTANTE"))</f>
        <v>0</v>
      </c>
      <c r="DD23" s="18">
        <f>IF(DD$5&gt;$G$4,0,SUMIFS(Fluxo!$O:$O,Fluxo!$U:$U,"&gt;"&amp;DC$5,Fluxo!$U:$U,"&lt;="&amp;DD$5,Fluxo!$D:$D,$D23,Fluxo!$E:$E,"&lt;&gt;"&amp;"PERMUTANTE"))</f>
        <v>0</v>
      </c>
      <c r="DE23" s="18">
        <f>IF(DE$5&gt;$G$4,0,SUMIFS(Fluxo!$O:$O,Fluxo!$U:$U,"&gt;"&amp;DD$5,Fluxo!$U:$U,"&lt;="&amp;DE$5,Fluxo!$D:$D,$D23,Fluxo!$E:$E,"&lt;&gt;"&amp;"PERMUTANTE"))</f>
        <v>0</v>
      </c>
      <c r="DF23" s="18">
        <f>IF(DF$5&gt;$G$4,0,SUMIFS(Fluxo!$O:$O,Fluxo!$U:$U,"&gt;"&amp;DE$5,Fluxo!$U:$U,"&lt;="&amp;DF$5,Fluxo!$D:$D,$D23,Fluxo!$E:$E,"&lt;&gt;"&amp;"PERMUTANTE"))</f>
        <v>0</v>
      </c>
      <c r="DG23" s="18">
        <f>IF(DG$5&gt;$G$4,0,SUMIFS(Fluxo!$O:$O,Fluxo!$U:$U,"&gt;"&amp;DF$5,Fluxo!$U:$U,"&lt;="&amp;DG$5,Fluxo!$D:$D,$D23,Fluxo!$E:$E,"&lt;&gt;"&amp;"PERMUTANTE"))</f>
        <v>0</v>
      </c>
      <c r="DH23" s="18">
        <f>IF(DH$5&gt;$G$4,0,SUMIFS(Fluxo!$O:$O,Fluxo!$U:$U,"&gt;"&amp;DG$5,Fluxo!$U:$U,"&lt;="&amp;DH$5,Fluxo!$D:$D,$D23,Fluxo!$E:$E,"&lt;&gt;"&amp;"PERMUTANTE"))</f>
        <v>0</v>
      </c>
      <c r="DI23" s="18">
        <f>IF(DI$5&gt;$G$4,0,SUMIFS(Fluxo!$O:$O,Fluxo!$U:$U,"&gt;"&amp;DH$5,Fluxo!$U:$U,"&lt;="&amp;DI$5,Fluxo!$D:$D,$D23,Fluxo!$E:$E,"&lt;&gt;"&amp;"PERMUTANTE"))</f>
        <v>0</v>
      </c>
      <c r="DJ23" s="18">
        <f>IF(DJ$5&gt;$G$4,0,SUMIFS(Fluxo!$O:$O,Fluxo!$U:$U,"&gt;"&amp;DI$5,Fluxo!$U:$U,"&lt;="&amp;DJ$5,Fluxo!$D:$D,$D23,Fluxo!$E:$E,"&lt;&gt;"&amp;"PERMUTANTE"))</f>
        <v>0</v>
      </c>
      <c r="DK23" s="18">
        <f>IF(DK$5&gt;$G$4,0,SUMIFS(Fluxo!$O:$O,Fluxo!$U:$U,"&gt;"&amp;DJ$5,Fluxo!$U:$U,"&lt;="&amp;DK$5,Fluxo!$D:$D,$D23,Fluxo!$E:$E,"&lt;&gt;"&amp;"PERMUTANTE"))</f>
        <v>0</v>
      </c>
      <c r="DL23" s="18">
        <f>IF(DL$5&gt;$G$4,0,SUMIFS(Fluxo!$O:$O,Fluxo!$U:$U,"&gt;"&amp;DK$5,Fluxo!$U:$U,"&lt;="&amp;DL$5,Fluxo!$D:$D,$D23,Fluxo!$E:$E,"&lt;&gt;"&amp;"PERMUTANTE"))</f>
        <v>0</v>
      </c>
      <c r="DM23" s="18">
        <f>IF(DM$5&gt;$G$4,0,SUMIFS(Fluxo!$O:$O,Fluxo!$U:$U,"&gt;"&amp;DL$5,Fluxo!$U:$U,"&lt;="&amp;DM$5,Fluxo!$D:$D,$D23,Fluxo!$E:$E,"&lt;&gt;"&amp;"PERMUTANTE"))</f>
        <v>0</v>
      </c>
      <c r="DN23" s="18">
        <f>IF(DN$5&gt;$G$4,0,SUMIFS(Fluxo!$O:$O,Fluxo!$U:$U,"&gt;"&amp;DM$5,Fluxo!$U:$U,"&lt;="&amp;DN$5,Fluxo!$D:$D,$D23,Fluxo!$E:$E,"&lt;&gt;"&amp;"PERMUTANTE"))</f>
        <v>0</v>
      </c>
      <c r="DO23" s="18">
        <f>IF(DO$5&gt;$G$4,0,SUMIFS(Fluxo!$O:$O,Fluxo!$U:$U,"&gt;"&amp;DN$5,Fluxo!$U:$U,"&lt;="&amp;DO$5,Fluxo!$D:$D,$D23,Fluxo!$E:$E,"&lt;&gt;"&amp;"PERMUTANTE"))</f>
        <v>0</v>
      </c>
      <c r="DP23" s="18">
        <f>IF(DP$5&gt;$G$4,0,SUMIFS(Fluxo!$O:$O,Fluxo!$U:$U,"&gt;"&amp;DO$5,Fluxo!$U:$U,"&lt;="&amp;DP$5,Fluxo!$D:$D,$D23,Fluxo!$E:$E,"&lt;&gt;"&amp;"PERMUTANTE"))</f>
        <v>0</v>
      </c>
      <c r="DQ23" s="18">
        <f>IF(DQ$5&gt;$G$4,0,SUMIFS(Fluxo!$O:$O,Fluxo!$U:$U,"&gt;"&amp;DP$5,Fluxo!$U:$U,"&lt;="&amp;DQ$5,Fluxo!$D:$D,$D23,Fluxo!$E:$E,"&lt;&gt;"&amp;"PERMUTANTE"))</f>
        <v>0</v>
      </c>
      <c r="DR23" s="18">
        <f>IF(DR$5&gt;$G$4,0,SUMIFS(Fluxo!$O:$O,Fluxo!$U:$U,"&gt;"&amp;DQ$5,Fluxo!$U:$U,"&lt;="&amp;DR$5,Fluxo!$D:$D,$D23,Fluxo!$E:$E,"&lt;&gt;"&amp;"PERMUTANTE"))</f>
        <v>0</v>
      </c>
      <c r="DS23" s="18">
        <f>IF(DS$5&gt;$G$4,0,SUMIFS(Fluxo!$O:$O,Fluxo!$U:$U,"&gt;"&amp;DR$5,Fluxo!$U:$U,"&lt;="&amp;DS$5,Fluxo!$D:$D,$D23,Fluxo!$E:$E,"&lt;&gt;"&amp;"PERMUTANTE"))</f>
        <v>0</v>
      </c>
      <c r="DT23" s="18">
        <f>IF(DT$5&gt;$G$4,0,SUMIFS(Fluxo!$O:$O,Fluxo!$U:$U,"&gt;"&amp;DS$5,Fluxo!$U:$U,"&lt;="&amp;DT$5,Fluxo!$D:$D,$D23,Fluxo!$E:$E,"&lt;&gt;"&amp;"PERMUTANTE"))</f>
        <v>0</v>
      </c>
      <c r="DU23" s="18">
        <f>IF(DU$5&gt;$G$4,0,SUMIFS(Fluxo!$O:$O,Fluxo!$U:$U,"&gt;"&amp;DT$5,Fluxo!$U:$U,"&lt;="&amp;DU$5,Fluxo!$D:$D,$D23,Fluxo!$E:$E,"&lt;&gt;"&amp;"PERMUTANTE"))</f>
        <v>0</v>
      </c>
      <c r="DV23" s="18">
        <f>IF(DV$5&gt;$G$4,0,SUMIFS(Fluxo!$O:$O,Fluxo!$U:$U,"&gt;"&amp;DU$5,Fluxo!$U:$U,"&lt;="&amp;DV$5,Fluxo!$D:$D,$D23,Fluxo!$E:$E,"&lt;&gt;"&amp;"PERMUTANTE"))</f>
        <v>0</v>
      </c>
      <c r="DW23" s="18">
        <f>IF(DW$5&gt;$G$4,0,SUMIFS(Fluxo!$O:$O,Fluxo!$U:$U,"&gt;"&amp;DV$5,Fluxo!$U:$U,"&lt;="&amp;DW$5,Fluxo!$D:$D,$D23,Fluxo!$E:$E,"&lt;&gt;"&amp;"PERMUTANTE"))</f>
        <v>0</v>
      </c>
      <c r="DX23" s="18">
        <f>IF(DX$5&gt;$G$4,0,SUMIFS(Fluxo!$O:$O,Fluxo!$U:$U,"&gt;"&amp;DW$5,Fluxo!$U:$U,"&lt;="&amp;DX$5,Fluxo!$D:$D,$D23,Fluxo!$E:$E,"&lt;&gt;"&amp;"PERMUTANTE"))</f>
        <v>0</v>
      </c>
      <c r="DY23" s="18">
        <f>IF(DY$5&gt;$G$4,0,SUMIFS(Fluxo!$O:$O,Fluxo!$U:$U,"&gt;"&amp;DX$5,Fluxo!$U:$U,"&lt;="&amp;DY$5,Fluxo!$D:$D,$D23,Fluxo!$E:$E,"&lt;&gt;"&amp;"PERMUTANTE"))</f>
        <v>0</v>
      </c>
      <c r="DZ23" s="18">
        <f>IF(DZ$5&gt;$G$4,0,SUMIFS(Fluxo!$O:$O,Fluxo!$U:$U,"&gt;"&amp;DY$5,Fluxo!$U:$U,"&lt;="&amp;DZ$5,Fluxo!$D:$D,$D23,Fluxo!$E:$E,"&lt;&gt;"&amp;"PERMUTANTE"))</f>
        <v>0</v>
      </c>
      <c r="EA23" s="18">
        <f>IF(EA$5&gt;$G$4,0,SUMIFS(Fluxo!$O:$O,Fluxo!$U:$U,"&gt;"&amp;DZ$5,Fluxo!$U:$U,"&lt;="&amp;EA$5,Fluxo!$D:$D,$D23,Fluxo!$E:$E,"&lt;&gt;"&amp;"PERMUTANTE"))</f>
        <v>0</v>
      </c>
      <c r="EB23" s="18">
        <f>IF(EB$5&gt;$G$4,0,SUMIFS(Fluxo!$O:$O,Fluxo!$U:$U,"&gt;"&amp;EA$5,Fluxo!$U:$U,"&lt;="&amp;EB$5,Fluxo!$D:$D,$D23,Fluxo!$E:$E,"&lt;&gt;"&amp;"PERMUTANTE"))</f>
        <v>0</v>
      </c>
      <c r="EC23" s="18">
        <f>IF(EC$5&gt;$G$4,0,SUMIFS(Fluxo!$O:$O,Fluxo!$U:$U,"&gt;"&amp;EB$5,Fluxo!$U:$U,"&lt;="&amp;EC$5,Fluxo!$D:$D,$D23,Fluxo!$E:$E,"&lt;&gt;"&amp;"PERMUTANTE"))</f>
        <v>0</v>
      </c>
      <c r="ED23" s="18">
        <f>IF(ED$5&gt;$G$4,0,SUMIFS(Fluxo!$O:$O,Fluxo!$U:$U,"&gt;"&amp;EC$5,Fluxo!$U:$U,"&lt;="&amp;ED$5,Fluxo!$D:$D,$D23,Fluxo!$E:$E,"&lt;&gt;"&amp;"PERMUTANTE"))</f>
        <v>0</v>
      </c>
      <c r="EE23" s="18">
        <f>IF(EE$5&gt;$G$4,0,SUMIFS(Fluxo!$O:$O,Fluxo!$U:$U,"&gt;"&amp;ED$5,Fluxo!$U:$U,"&lt;="&amp;EE$5,Fluxo!$D:$D,$D23,Fluxo!$E:$E,"&lt;&gt;"&amp;"PERMUTANTE"))</f>
        <v>0</v>
      </c>
      <c r="EF23" s="18">
        <f>IF(EF$5&gt;$G$4,0,SUMIFS(Fluxo!$O:$O,Fluxo!$U:$U,"&gt;"&amp;EE$5,Fluxo!$U:$U,"&lt;="&amp;EF$5,Fluxo!$D:$D,$D23,Fluxo!$E:$E,"&lt;&gt;"&amp;"PERMUTANTE"))</f>
        <v>0</v>
      </c>
      <c r="EG23" s="18">
        <f>IF(EG$5&gt;$G$4,0,SUMIFS(Fluxo!$O:$O,Fluxo!$U:$U,"&gt;"&amp;EF$5,Fluxo!$U:$U,"&lt;="&amp;EG$5,Fluxo!$D:$D,$D23,Fluxo!$E:$E,"&lt;&gt;"&amp;"PERMUTANTE"))</f>
        <v>0</v>
      </c>
      <c r="EH23" s="18">
        <f>IF(EH$5&gt;$G$4,0,SUMIFS(Fluxo!$O:$O,Fluxo!$U:$U,"&gt;"&amp;EG$5,Fluxo!$U:$U,"&lt;="&amp;EH$5,Fluxo!$D:$D,$D23,Fluxo!$E:$E,"&lt;&gt;"&amp;"PERMUTANTE"))</f>
        <v>0</v>
      </c>
      <c r="EI23" s="18">
        <f>IF(EI$5&gt;$G$4,0,SUMIFS(Fluxo!$O:$O,Fluxo!$U:$U,"&gt;"&amp;EH$5,Fluxo!$U:$U,"&lt;="&amp;EI$5,Fluxo!$D:$D,$D23,Fluxo!$E:$E,"&lt;&gt;"&amp;"PERMUTANTE"))</f>
        <v>0</v>
      </c>
      <c r="EJ23" s="18">
        <f>IF(EJ$5&gt;$G$4,0,SUMIFS(Fluxo!$O:$O,Fluxo!$U:$U,"&gt;"&amp;EI$5,Fluxo!$U:$U,"&lt;="&amp;EJ$5,Fluxo!$D:$D,$D23,Fluxo!$E:$E,"&lt;&gt;"&amp;"PERMUTANTE"))</f>
        <v>0</v>
      </c>
      <c r="EK23" s="18">
        <f>IF(EK$5&gt;$G$4,0,SUMIFS(Fluxo!$O:$O,Fluxo!$U:$U,"&gt;"&amp;EJ$5,Fluxo!$U:$U,"&lt;="&amp;EK$5,Fluxo!$D:$D,$D23,Fluxo!$E:$E,"&lt;&gt;"&amp;"PERMUTANTE"))</f>
        <v>0</v>
      </c>
      <c r="EL23" s="18">
        <f>IF(EL$5&gt;$G$4,0,SUMIFS(Fluxo!$O:$O,Fluxo!$U:$U,"&gt;"&amp;EK$5,Fluxo!$U:$U,"&lt;="&amp;EL$5,Fluxo!$D:$D,$D23,Fluxo!$E:$E,"&lt;&gt;"&amp;"PERMUTANTE"))</f>
        <v>0</v>
      </c>
      <c r="EM23" s="18">
        <f>IF(EM$5&gt;$G$4,0,SUMIFS(Fluxo!$O:$O,Fluxo!$U:$U,"&gt;"&amp;EL$5,Fluxo!$U:$U,"&lt;="&amp;EM$5,Fluxo!$D:$D,$D23,Fluxo!$E:$E,"&lt;&gt;"&amp;"PERMUTANTE"))</f>
        <v>0</v>
      </c>
      <c r="EN23" s="18">
        <f>IF(EN$5&gt;$G$4,0,SUMIFS(Fluxo!$O:$O,Fluxo!$U:$U,"&gt;"&amp;EM$5,Fluxo!$U:$U,"&lt;="&amp;EN$5,Fluxo!$D:$D,$D23,Fluxo!$E:$E,"&lt;&gt;"&amp;"PERMUTANTE"))</f>
        <v>0</v>
      </c>
      <c r="EO23" s="18">
        <f>IF(EO$5&gt;$G$4,0,SUMIFS(Fluxo!$O:$O,Fluxo!$U:$U,"&gt;"&amp;EN$5,Fluxo!$U:$U,"&lt;="&amp;EO$5,Fluxo!$D:$D,$D23,Fluxo!$E:$E,"&lt;&gt;"&amp;"PERMUTANTE"))</f>
        <v>0</v>
      </c>
      <c r="EP23" s="18">
        <f>IF(EP$5&gt;$G$4,0,SUMIFS(Fluxo!$O:$O,Fluxo!$U:$U,"&gt;"&amp;EO$5,Fluxo!$U:$U,"&lt;="&amp;EP$5,Fluxo!$D:$D,$D23,Fluxo!$E:$E,"&lt;&gt;"&amp;"PERMUTANTE"))</f>
        <v>0</v>
      </c>
      <c r="EQ23" s="18">
        <f>IF(EQ$5&gt;$G$4,0,SUMIFS(Fluxo!$O:$O,Fluxo!$U:$U,"&gt;"&amp;EP$5,Fluxo!$U:$U,"&lt;="&amp;EQ$5,Fluxo!$D:$D,$D23,Fluxo!$E:$E,"&lt;&gt;"&amp;"PERMUTANTE"))</f>
        <v>0</v>
      </c>
      <c r="ER23" s="18">
        <f>IF(ER$5&gt;$G$4,0,SUMIFS(Fluxo!$O:$O,Fluxo!$U:$U,"&gt;"&amp;EQ$5,Fluxo!$U:$U,"&lt;="&amp;ER$5,Fluxo!$D:$D,$D23,Fluxo!$E:$E,"&lt;&gt;"&amp;"PERMUTANTE"))</f>
        <v>0</v>
      </c>
      <c r="ES23" s="18">
        <f>IF(ES$5&gt;$G$4,0,SUMIFS(Fluxo!$O:$O,Fluxo!$U:$U,"&gt;"&amp;ER$5,Fluxo!$U:$U,"&lt;="&amp;ES$5,Fluxo!$D:$D,$D23,Fluxo!$E:$E,"&lt;&gt;"&amp;"PERMUTANTE"))</f>
        <v>0</v>
      </c>
      <c r="ET23" s="18">
        <f>IF(ET$5&gt;$G$4,0,SUMIFS(Fluxo!$O:$O,Fluxo!$U:$U,"&gt;"&amp;ES$5,Fluxo!$U:$U,"&lt;="&amp;ET$5,Fluxo!$D:$D,$D23,Fluxo!$E:$E,"&lt;&gt;"&amp;"PERMUTANTE"))</f>
        <v>0</v>
      </c>
      <c r="EU23" s="18">
        <f>IF(EU$5&gt;$G$4,0,SUMIFS(Fluxo!$O:$O,Fluxo!$U:$U,"&gt;"&amp;ET$5,Fluxo!$U:$U,"&lt;="&amp;EU$5,Fluxo!$D:$D,$D23,Fluxo!$E:$E,"&lt;&gt;"&amp;"PERMUTANTE"))</f>
        <v>0</v>
      </c>
      <c r="EV23" s="18">
        <f>IF(EV$5&gt;$G$4,0,SUMIFS(Fluxo!$O:$O,Fluxo!$U:$U,"&gt;"&amp;EU$5,Fluxo!$U:$U,"&lt;="&amp;EV$5,Fluxo!$D:$D,$D23,Fluxo!$E:$E,"&lt;&gt;"&amp;"PERMUTANTE"))</f>
        <v>0</v>
      </c>
      <c r="EW23" s="18">
        <f>IF(EW$5&gt;$G$4,0,SUMIFS(Fluxo!$O:$O,Fluxo!$U:$U,"&gt;"&amp;EV$5,Fluxo!$U:$U,"&lt;="&amp;EW$5,Fluxo!$D:$D,$D23,Fluxo!$E:$E,"&lt;&gt;"&amp;"PERMUTANTE"))</f>
        <v>0</v>
      </c>
      <c r="EX23" s="18">
        <f>IF(EX$5&gt;$G$4,0,SUMIFS(Fluxo!$O:$O,Fluxo!$U:$U,"&gt;"&amp;EW$5,Fluxo!$U:$U,"&lt;="&amp;EX$5,Fluxo!$D:$D,$D23,Fluxo!$E:$E,"&lt;&gt;"&amp;"PERMUTANTE"))</f>
        <v>0</v>
      </c>
      <c r="EY23" s="18">
        <f>IF(EY$5&gt;$G$4,0,SUMIFS(Fluxo!$O:$O,Fluxo!$U:$U,"&gt;"&amp;EX$5,Fluxo!$U:$U,"&lt;="&amp;EY$5,Fluxo!$D:$D,$D23,Fluxo!$E:$E,"&lt;&gt;"&amp;"PERMUTANTE"))</f>
        <v>0</v>
      </c>
      <c r="EZ23" s="18">
        <f>IF(EZ$5&gt;$G$4,0,SUMIFS(Fluxo!$O:$O,Fluxo!$U:$U,"&gt;"&amp;EY$5,Fluxo!$U:$U,"&lt;="&amp;EZ$5,Fluxo!$D:$D,$D23,Fluxo!$E:$E,"&lt;&gt;"&amp;"PERMUTANTE"))</f>
        <v>0</v>
      </c>
      <c r="FA23" s="18">
        <f>IF(FA$5&gt;$G$4,0,SUMIFS(Fluxo!$O:$O,Fluxo!$U:$U,"&gt;"&amp;EZ$5,Fluxo!$U:$U,"&lt;="&amp;FA$5,Fluxo!$D:$D,$D23,Fluxo!$E:$E,"&lt;&gt;"&amp;"PERMUTANTE"))</f>
        <v>0</v>
      </c>
      <c r="FB23" s="18">
        <f>IF(FB$5&gt;$G$4,0,SUMIFS(Fluxo!$O:$O,Fluxo!$U:$U,"&gt;"&amp;FA$5,Fluxo!$U:$U,"&lt;="&amp;FB$5,Fluxo!$D:$D,$D23,Fluxo!$E:$E,"&lt;&gt;"&amp;"PERMUTANTE"))</f>
        <v>0</v>
      </c>
      <c r="FC23" s="18">
        <f>IF(FC$5&gt;$G$4,0,SUMIFS(Fluxo!$O:$O,Fluxo!$U:$U,"&gt;"&amp;FB$5,Fluxo!$U:$U,"&lt;="&amp;FC$5,Fluxo!$D:$D,$D23,Fluxo!$E:$E,"&lt;&gt;"&amp;"PERMUTANTE"))</f>
        <v>0</v>
      </c>
      <c r="FD23" s="18">
        <f>IF(FD$5&gt;$G$4,0,SUMIFS(Fluxo!$O:$O,Fluxo!$U:$U,"&gt;"&amp;FC$5,Fluxo!$U:$U,"&lt;="&amp;FD$5,Fluxo!$D:$D,$D23,Fluxo!$E:$E,"&lt;&gt;"&amp;"PERMUTANTE"))</f>
        <v>0</v>
      </c>
      <c r="FE23" s="18">
        <f>IF(FE$5&gt;$G$4,0,SUMIFS(Fluxo!$O:$O,Fluxo!$U:$U,"&gt;"&amp;FD$5,Fluxo!$U:$U,"&lt;="&amp;FE$5,Fluxo!$D:$D,$D23,Fluxo!$E:$E,"&lt;&gt;"&amp;"PERMUTANTE"))</f>
        <v>0</v>
      </c>
      <c r="FF23" s="18">
        <f>IF(FF$5&gt;$G$4,0,SUMIFS(Fluxo!$O:$O,Fluxo!$U:$U,"&gt;"&amp;FE$5,Fluxo!$U:$U,"&lt;="&amp;FF$5,Fluxo!$D:$D,$D23,Fluxo!$E:$E,"&lt;&gt;"&amp;"PERMUTANTE"))</f>
        <v>0</v>
      </c>
      <c r="FG23" s="18">
        <f>IF(FG$5&gt;$G$4,0,SUMIFS(Fluxo!$O:$O,Fluxo!$U:$U,"&gt;"&amp;FF$5,Fluxo!$U:$U,"&lt;="&amp;FG$5,Fluxo!$D:$D,$D23,Fluxo!$E:$E,"&lt;&gt;"&amp;"PERMUTANTE"))</f>
        <v>0</v>
      </c>
      <c r="FH23" s="18">
        <f>IF(FH$5&gt;$G$4,0,SUMIFS(Fluxo!$O:$O,Fluxo!$U:$U,"&gt;"&amp;FG$5,Fluxo!$U:$U,"&lt;="&amp;FH$5,Fluxo!$D:$D,$D23,Fluxo!$E:$E,"&lt;&gt;"&amp;"PERMUTANTE"))</f>
        <v>0</v>
      </c>
      <c r="FI23" s="18">
        <f>IF(FI$5&gt;$G$4,0,SUMIFS(Fluxo!$O:$O,Fluxo!$U:$U,"&gt;"&amp;FH$5,Fluxo!$U:$U,"&lt;="&amp;FI$5,Fluxo!$D:$D,$D23,Fluxo!$E:$E,"&lt;&gt;"&amp;"PERMUTANTE"))</f>
        <v>0</v>
      </c>
      <c r="FJ23" s="18">
        <f>IF(FJ$5&gt;$G$4,0,SUMIFS(Fluxo!$O:$O,Fluxo!$U:$U,"&gt;"&amp;FI$5,Fluxo!$U:$U,"&lt;="&amp;FJ$5,Fluxo!$D:$D,$D23,Fluxo!$E:$E,"&lt;&gt;"&amp;"PERMUTANTE"))</f>
        <v>0</v>
      </c>
      <c r="FK23" s="18">
        <f>IF(FK$5&gt;$G$4,0,SUMIFS(Fluxo!$O:$O,Fluxo!$U:$U,"&gt;"&amp;FJ$5,Fluxo!$U:$U,"&lt;="&amp;FK$5,Fluxo!$D:$D,$D23,Fluxo!$E:$E,"&lt;&gt;"&amp;"PERMUTANTE"))</f>
        <v>0</v>
      </c>
      <c r="FL23" s="18">
        <f>IF(FL$5&gt;$G$4,0,SUMIFS(Fluxo!$O:$O,Fluxo!$U:$U,"&gt;"&amp;FK$5,Fluxo!$U:$U,"&lt;="&amp;FL$5,Fluxo!$D:$D,$D23,Fluxo!$E:$E,"&lt;&gt;"&amp;"PERMUTANTE"))</f>
        <v>0</v>
      </c>
      <c r="FM23" s="18">
        <f>IF(FM$5&gt;$G$4,0,SUMIFS(Fluxo!$O:$O,Fluxo!$U:$U,"&gt;"&amp;FL$5,Fluxo!$U:$U,"&lt;="&amp;FM$5,Fluxo!$D:$D,$D23,Fluxo!$E:$E,"&lt;&gt;"&amp;"PERMUTANTE"))</f>
        <v>0</v>
      </c>
      <c r="FN23" s="18">
        <f>IF(FN$5&gt;$G$4,0,SUMIFS(Fluxo!$O:$O,Fluxo!$U:$U,"&gt;"&amp;FM$5,Fluxo!$U:$U,"&lt;="&amp;FN$5,Fluxo!$D:$D,$D23,Fluxo!$E:$E,"&lt;&gt;"&amp;"PERMUTANTE"))</f>
        <v>0</v>
      </c>
      <c r="FO23" s="18">
        <f>IF(FO$5&gt;$G$4,0,SUMIFS(Fluxo!$O:$O,Fluxo!$U:$U,"&gt;"&amp;FN$5,Fluxo!$U:$U,"&lt;="&amp;FO$5,Fluxo!$D:$D,$D23,Fluxo!$E:$E,"&lt;&gt;"&amp;"PERMUTANTE"))</f>
        <v>0</v>
      </c>
      <c r="FP23" s="18">
        <f>IF(FP$5&gt;$G$4,0,SUMIFS(Fluxo!$O:$O,Fluxo!$U:$U,"&gt;"&amp;FO$5,Fluxo!$U:$U,"&lt;="&amp;FP$5,Fluxo!$D:$D,$D23,Fluxo!$E:$E,"&lt;&gt;"&amp;"PERMUTANTE"))</f>
        <v>0</v>
      </c>
      <c r="FQ23" s="18">
        <f>IF(FQ$5&gt;$G$4,0,SUMIFS(Fluxo!$O:$O,Fluxo!$U:$U,"&gt;"&amp;FP$5,Fluxo!$U:$U,"&lt;="&amp;FQ$5,Fluxo!$D:$D,$D23,Fluxo!$E:$E,"&lt;&gt;"&amp;"PERMUTANTE"))</f>
        <v>0</v>
      </c>
      <c r="FR23" s="18">
        <f>IF(FR$5&gt;$G$4,0,SUMIFS(Fluxo!$O:$O,Fluxo!$U:$U,"&gt;"&amp;FQ$5,Fluxo!$U:$U,"&lt;="&amp;FR$5,Fluxo!$D:$D,$D23,Fluxo!$E:$E,"&lt;&gt;"&amp;"PERMUTANTE"))</f>
        <v>0</v>
      </c>
      <c r="FS23" s="18">
        <f>IF(FS$5&gt;$G$4,0,SUMIFS(Fluxo!$O:$O,Fluxo!$U:$U,"&gt;"&amp;FR$5,Fluxo!$U:$U,"&lt;="&amp;FS$5,Fluxo!$D:$D,$D23,Fluxo!$E:$E,"&lt;&gt;"&amp;"PERMUTANTE"))</f>
        <v>0</v>
      </c>
      <c r="FT23" s="18">
        <f>IF(FT$5&gt;$G$4,0,SUMIFS(Fluxo!$O:$O,Fluxo!$U:$U,"&gt;"&amp;FS$5,Fluxo!$U:$U,"&lt;="&amp;FT$5,Fluxo!$D:$D,$D23,Fluxo!$E:$E,"&lt;&gt;"&amp;"PERMUTANTE"))</f>
        <v>0</v>
      </c>
      <c r="FU23" s="18">
        <f>IF(FU$5&gt;$G$4,0,SUMIFS(Fluxo!$O:$O,Fluxo!$U:$U,"&gt;"&amp;FT$5,Fluxo!$U:$U,"&lt;="&amp;FU$5,Fluxo!$D:$D,$D23,Fluxo!$E:$E,"&lt;&gt;"&amp;"PERMUTANTE"))</f>
        <v>0</v>
      </c>
      <c r="FV23" s="18">
        <f>IF(FV$5&gt;$G$4,0,SUMIFS(Fluxo!$O:$O,Fluxo!$U:$U,"&gt;"&amp;FU$5,Fluxo!$U:$U,"&lt;="&amp;FV$5,Fluxo!$D:$D,$D23,Fluxo!$E:$E,"&lt;&gt;"&amp;"PERMUTANTE"))</f>
        <v>0</v>
      </c>
      <c r="FW23" s="18">
        <f>IF(FW$5&gt;$G$4,0,SUMIFS(Fluxo!$O:$O,Fluxo!$U:$U,"&gt;"&amp;FV$5,Fluxo!$U:$U,"&lt;="&amp;FW$5,Fluxo!$D:$D,$D23,Fluxo!$E:$E,"&lt;&gt;"&amp;"PERMUTANTE"))</f>
        <v>0</v>
      </c>
      <c r="FX23" s="18">
        <f>IF(FX$5&gt;$G$4,0,SUMIFS(Fluxo!$O:$O,Fluxo!$U:$U,"&gt;"&amp;FW$5,Fluxo!$U:$U,"&lt;="&amp;FX$5,Fluxo!$D:$D,$D23,Fluxo!$E:$E,"&lt;&gt;"&amp;"PERMUTANTE"))</f>
        <v>0</v>
      </c>
      <c r="FY23" s="18">
        <f>IF(FY$5&gt;$G$4,0,SUMIFS(Fluxo!$O:$O,Fluxo!$U:$U,"&gt;"&amp;FX$5,Fluxo!$U:$U,"&lt;="&amp;FY$5,Fluxo!$D:$D,$D23,Fluxo!$E:$E,"&lt;&gt;"&amp;"PERMUTANTE"))</f>
        <v>0</v>
      </c>
      <c r="FZ23" s="18">
        <f>IF(FZ$5&gt;$G$4,0,SUMIFS(Fluxo!$O:$O,Fluxo!$U:$U,"&gt;"&amp;FY$5,Fluxo!$U:$U,"&lt;="&amp;FZ$5,Fluxo!$D:$D,$D23,Fluxo!$E:$E,"&lt;&gt;"&amp;"PERMUTANTE"))</f>
        <v>0</v>
      </c>
      <c r="GA23" s="18">
        <f>IF(GA$5&gt;$G$4,0,SUMIFS(Fluxo!$O:$O,Fluxo!$U:$U,"&gt;"&amp;FZ$5,Fluxo!$U:$U,"&lt;="&amp;GA$5,Fluxo!$D:$D,$D23,Fluxo!$E:$E,"&lt;&gt;"&amp;"PERMUTANTE"))</f>
        <v>0</v>
      </c>
      <c r="GB23" s="18">
        <f>IF(GB$5&gt;$G$4,0,SUMIFS(Fluxo!$O:$O,Fluxo!$U:$U,"&gt;"&amp;GA$5,Fluxo!$U:$U,"&lt;="&amp;GB$5,Fluxo!$D:$D,$D23,Fluxo!$E:$E,"&lt;&gt;"&amp;"PERMUTANTE"))</f>
        <v>0</v>
      </c>
      <c r="GC23" s="18">
        <f>IF(GC$5&gt;$G$4,0,SUMIFS(Fluxo!$O:$O,Fluxo!$U:$U,"&gt;"&amp;GB$5,Fluxo!$U:$U,"&lt;="&amp;GC$5,Fluxo!$D:$D,$D23,Fluxo!$E:$E,"&lt;&gt;"&amp;"PERMUTANTE"))</f>
        <v>0</v>
      </c>
      <c r="GD23" s="18">
        <f>IF(GD$5&gt;$G$4,0,SUMIFS(Fluxo!$O:$O,Fluxo!$U:$U,"&gt;"&amp;GC$5,Fluxo!$U:$U,"&lt;="&amp;GD$5,Fluxo!$D:$D,$D23,Fluxo!$E:$E,"&lt;&gt;"&amp;"PERMUTANTE"))</f>
        <v>0</v>
      </c>
      <c r="GE23" s="18">
        <f>IF(GE$5&gt;$G$4,0,SUMIFS(Fluxo!$O:$O,Fluxo!$U:$U,"&gt;"&amp;GD$5,Fluxo!$U:$U,"&lt;="&amp;GE$5,Fluxo!$D:$D,$D23,Fluxo!$E:$E,"&lt;&gt;"&amp;"PERMUTANTE"))</f>
        <v>0</v>
      </c>
      <c r="GF23" s="18">
        <f>IF(GF$5&gt;$G$4,0,SUMIFS(Fluxo!$O:$O,Fluxo!$U:$U,"&gt;"&amp;GE$5,Fluxo!$U:$U,"&lt;="&amp;GF$5,Fluxo!$D:$D,$D23,Fluxo!$E:$E,"&lt;&gt;"&amp;"PERMUTANTE"))</f>
        <v>0</v>
      </c>
      <c r="GG23" s="18">
        <f>IF(GG$5&gt;$G$4,0,SUMIFS(Fluxo!$O:$O,Fluxo!$U:$U,"&gt;"&amp;GF$5,Fluxo!$U:$U,"&lt;="&amp;GG$5,Fluxo!$D:$D,$D23,Fluxo!$E:$E,"&lt;&gt;"&amp;"PERMUTANTE"))</f>
        <v>0</v>
      </c>
      <c r="GH23" s="18">
        <f>IF(GH$5&gt;$G$4,0,SUMIFS(Fluxo!$O:$O,Fluxo!$U:$U,"&gt;"&amp;GG$5,Fluxo!$U:$U,"&lt;="&amp;GH$5,Fluxo!$D:$D,$D23,Fluxo!$E:$E,"&lt;&gt;"&amp;"PERMUTANTE"))</f>
        <v>0</v>
      </c>
      <c r="GI23" s="18">
        <f>IF(GI$5&gt;$G$4,0,SUMIFS(Fluxo!$O:$O,Fluxo!$U:$U,"&gt;"&amp;GH$5,Fluxo!$U:$U,"&lt;="&amp;GI$5,Fluxo!$D:$D,$D23,Fluxo!$E:$E,"&lt;&gt;"&amp;"PERMUTANTE"))</f>
        <v>0</v>
      </c>
      <c r="GJ23" s="18">
        <f>IF(GJ$5&gt;$G$4,0,SUMIFS(Fluxo!$O:$O,Fluxo!$U:$U,"&gt;"&amp;GI$5,Fluxo!$U:$U,"&lt;="&amp;GJ$5,Fluxo!$D:$D,$D23,Fluxo!$E:$E,"&lt;&gt;"&amp;"PERMUTANTE"))</f>
        <v>0</v>
      </c>
      <c r="GK23" s="18">
        <f>IF(GK$5&gt;$G$4,0,SUMIFS(Fluxo!$O:$O,Fluxo!$U:$U,"&gt;"&amp;GJ$5,Fluxo!$U:$U,"&lt;="&amp;GK$5,Fluxo!$D:$D,$D23,Fluxo!$E:$E,"&lt;&gt;"&amp;"PERMUTANTE"))</f>
        <v>0</v>
      </c>
      <c r="GL23" s="18">
        <f>IF(GL$5&gt;$G$4,0,SUMIFS(Fluxo!$O:$O,Fluxo!$U:$U,"&gt;"&amp;GK$5,Fluxo!$U:$U,"&lt;="&amp;GL$5,Fluxo!$D:$D,$D23,Fluxo!$E:$E,"&lt;&gt;"&amp;"PERMUTANTE"))</f>
        <v>0</v>
      </c>
      <c r="GM23" s="18">
        <f>IF(GM$5&gt;$G$4,0,SUMIFS(Fluxo!$O:$O,Fluxo!$U:$U,"&gt;"&amp;GL$5,Fluxo!$U:$U,"&lt;="&amp;GM$5,Fluxo!$D:$D,$D23,Fluxo!$E:$E,"&lt;&gt;"&amp;"PERMUTANTE"))</f>
        <v>0</v>
      </c>
      <c r="GN23" s="18">
        <f>IF(GN$5&gt;$G$4,0,SUMIFS(Fluxo!$O:$O,Fluxo!$U:$U,"&gt;"&amp;GM$5,Fluxo!$U:$U,"&lt;="&amp;GN$5,Fluxo!$D:$D,$D23,Fluxo!$E:$E,"&lt;&gt;"&amp;"PERMUTANTE"))</f>
        <v>0</v>
      </c>
      <c r="GO23" s="18">
        <f>IF(GO$5&gt;$G$4,0,SUMIFS(Fluxo!$O:$O,Fluxo!$U:$U,"&gt;"&amp;GN$5,Fluxo!$U:$U,"&lt;="&amp;GO$5,Fluxo!$D:$D,$D23,Fluxo!$E:$E,"&lt;&gt;"&amp;"PERMUTANTE"))</f>
        <v>0</v>
      </c>
      <c r="GP23" s="18">
        <f>IF(GP$5&gt;$G$4,0,SUMIFS(Fluxo!$O:$O,Fluxo!$U:$U,"&gt;"&amp;GO$5,Fluxo!$U:$U,"&lt;="&amp;GP$5,Fluxo!$D:$D,$D23,Fluxo!$E:$E,"&lt;&gt;"&amp;"PERMUTANTE"))</f>
        <v>0</v>
      </c>
      <c r="GQ23" s="18">
        <f>IF(GQ$5&gt;$G$4,0,SUMIFS(Fluxo!$O:$O,Fluxo!$U:$U,"&gt;"&amp;GP$5,Fluxo!$U:$U,"&lt;="&amp;GQ$5,Fluxo!$D:$D,$D23,Fluxo!$E:$E,"&lt;&gt;"&amp;"PERMUTANTE"))</f>
        <v>0</v>
      </c>
      <c r="GR23" s="18">
        <f>IF(GR$5&gt;$G$4,0,SUMIFS(Fluxo!$O:$O,Fluxo!$U:$U,"&gt;"&amp;GQ$5,Fluxo!$U:$U,"&lt;="&amp;GR$5,Fluxo!$D:$D,$D23,Fluxo!$E:$E,"&lt;&gt;"&amp;"PERMUTANTE"))</f>
        <v>0</v>
      </c>
      <c r="GS23" s="18">
        <f>IF(GS$5&gt;$G$4,0,SUMIFS(Fluxo!$O:$O,Fluxo!$U:$U,"&gt;"&amp;GR$5,Fluxo!$U:$U,"&lt;="&amp;GS$5,Fluxo!$D:$D,$D23,Fluxo!$E:$E,"&lt;&gt;"&amp;"PERMUTANTE"))</f>
        <v>0</v>
      </c>
      <c r="GT23" s="18">
        <f>IF(GT$5&gt;$G$4,0,SUMIFS(Fluxo!$O:$O,Fluxo!$U:$U,"&gt;"&amp;GS$5,Fluxo!$U:$U,"&lt;="&amp;GT$5,Fluxo!$D:$D,$D23,Fluxo!$E:$E,"&lt;&gt;"&amp;"PERMUTANTE"))</f>
        <v>0</v>
      </c>
      <c r="GU23" s="18">
        <f>IF(GU$5&gt;$G$4,0,SUMIFS(Fluxo!$O:$O,Fluxo!$U:$U,"&gt;"&amp;GT$5,Fluxo!$U:$U,"&lt;="&amp;GU$5,Fluxo!$D:$D,$D23,Fluxo!$E:$E,"&lt;&gt;"&amp;"PERMUTANTE"))</f>
        <v>0</v>
      </c>
      <c r="GV23" s="18">
        <f>IF(GV$5&gt;$G$4,0,SUMIFS(Fluxo!$O:$O,Fluxo!$U:$U,"&gt;"&amp;GU$5,Fluxo!$U:$U,"&lt;="&amp;GV$5,Fluxo!$D:$D,$D23,Fluxo!$E:$E,"&lt;&gt;"&amp;"PERMUTANTE"))</f>
        <v>0</v>
      </c>
      <c r="GW23" s="18">
        <f>IF(GW$5&gt;$G$4,0,SUMIFS(Fluxo!$O:$O,Fluxo!$U:$U,"&gt;"&amp;GV$5,Fluxo!$U:$U,"&lt;="&amp;GW$5,Fluxo!$D:$D,$D23,Fluxo!$E:$E,"&lt;&gt;"&amp;"PERMUTANTE"))</f>
        <v>0</v>
      </c>
      <c r="GX23" s="18">
        <f>IF(GX$5&gt;$G$4,0,SUMIFS(Fluxo!$O:$O,Fluxo!$U:$U,"&gt;"&amp;GW$5,Fluxo!$U:$U,"&lt;="&amp;GX$5,Fluxo!$D:$D,$D23,Fluxo!$E:$E,"&lt;&gt;"&amp;"PERMUTANTE"))</f>
        <v>0</v>
      </c>
      <c r="GY23" s="18">
        <f>IF(GY$5&gt;$G$4,0,SUMIFS(Fluxo!$O:$O,Fluxo!$U:$U,"&gt;"&amp;GX$5,Fluxo!$U:$U,"&lt;="&amp;GY$5,Fluxo!$D:$D,$D23,Fluxo!$E:$E,"&lt;&gt;"&amp;"PERMUTANTE"))</f>
        <v>0</v>
      </c>
      <c r="GZ23" s="18">
        <f>IF(GZ$5&gt;$G$4,0,SUMIFS(Fluxo!$O:$O,Fluxo!$U:$U,"&gt;"&amp;GY$5,Fluxo!$U:$U,"&lt;="&amp;GZ$5,Fluxo!$D:$D,$D23,Fluxo!$E:$E,"&lt;&gt;"&amp;"PERMUTANTE"))</f>
        <v>0</v>
      </c>
      <c r="HA23" s="18">
        <f>IF(HA$5&gt;$G$4,0,SUMIFS(Fluxo!$O:$O,Fluxo!$U:$U,"&gt;"&amp;GZ$5,Fluxo!$U:$U,"&lt;="&amp;HA$5,Fluxo!$D:$D,$D23,Fluxo!$E:$E,"&lt;&gt;"&amp;"PERMUTANTE"))</f>
        <v>0</v>
      </c>
      <c r="HB23" s="18">
        <f>IF(HB$5&gt;$G$4,0,SUMIFS(Fluxo!$O:$O,Fluxo!$U:$U,"&gt;"&amp;HA$5,Fluxo!$U:$U,"&lt;="&amp;HB$5,Fluxo!$D:$D,$D23,Fluxo!$E:$E,"&lt;&gt;"&amp;"PERMUTANTE"))</f>
        <v>0</v>
      </c>
      <c r="HC23" s="18">
        <f>IF(HC$5&gt;$G$4,0,SUMIFS(Fluxo!$O:$O,Fluxo!$U:$U,"&gt;"&amp;HB$5,Fluxo!$U:$U,"&lt;="&amp;HC$5,Fluxo!$D:$D,$D23,Fluxo!$E:$E,"&lt;&gt;"&amp;"PERMUTANTE"))</f>
        <v>0</v>
      </c>
      <c r="HD23" s="18">
        <f>IF(HD$5&gt;$G$4,0,SUMIFS(Fluxo!$O:$O,Fluxo!$U:$U,"&gt;"&amp;HC$5,Fluxo!$U:$U,"&lt;="&amp;HD$5,Fluxo!$D:$D,$D23,Fluxo!$E:$E,"&lt;&gt;"&amp;"PERMUTANTE"))</f>
        <v>0</v>
      </c>
      <c r="HE23" s="18">
        <f>IF(HE$5&gt;$G$4,0,SUMIFS(Fluxo!$O:$O,Fluxo!$U:$U,"&gt;"&amp;HD$5,Fluxo!$U:$U,"&lt;="&amp;HE$5,Fluxo!$D:$D,$D23,Fluxo!$E:$E,"&lt;&gt;"&amp;"PERMUTANTE"))</f>
        <v>0</v>
      </c>
      <c r="HF23" s="18">
        <f>IF(HF$5&gt;$G$4,0,SUMIFS(Fluxo!$O:$O,Fluxo!$U:$U,"&gt;"&amp;HE$5,Fluxo!$U:$U,"&lt;="&amp;HF$5,Fluxo!$D:$D,$D23,Fluxo!$E:$E,"&lt;&gt;"&amp;"PERMUTANTE"))</f>
        <v>0</v>
      </c>
    </row>
    <row r="24" spans="1:214" s="16" customFormat="1">
      <c r="A24" s="20">
        <f t="shared" si="8"/>
        <v>14</v>
      </c>
      <c r="B24" s="140" t="str">
        <f>'Check Carteira'!C16</f>
        <v>E.1016.99.01.0064</v>
      </c>
      <c r="C24" s="19">
        <v>1</v>
      </c>
      <c r="D24" s="129" t="str">
        <f>'Check Carteira'!F16</f>
        <v>A-0064</v>
      </c>
      <c r="E24" s="21">
        <f>IFERROR(INDEX(Contratos!L:L,MATCH(D24,Contratos!R:R,0)),"")</f>
        <v>45338</v>
      </c>
      <c r="F24" s="139">
        <f>IFERROR(INDEX(Contratos!G:G,MATCH(D24,Contratos!R:R,0)),"")</f>
        <v>1036175</v>
      </c>
      <c r="G24" s="83" t="str">
        <f ca="1">IFERROR(XNPV(#REF!,OFFSET(J24,0,MATCH(EOMONTH(E24,0),$J$5:$HF$5,0)-1,1,COUNT($J$5:$HF$5)-MATCH(EOMONTH(E24,0),$J$5:$HF$5,0)+1),OFFSET($J$5,0,MATCH(EOMONTH(E24,0),$J$5:$HF$5,0)-1,1,COUNT($J$5:$HF$5)-MATCH(EOMONTH(E24,0),$J$5:$HF$5,0)+1)),"")</f>
        <v/>
      </c>
      <c r="H24" s="83">
        <f t="shared" si="9"/>
        <v>189608.97000000003</v>
      </c>
      <c r="I24" s="18"/>
      <c r="J24" s="18">
        <f>IF(J$5&gt;$G$4,0,SUMIFS(Fluxo!$O:$O,Fluxo!$U:$U,"&gt;"&amp;I$5,Fluxo!$U:$U,"&lt;="&amp;J$5,Fluxo!$D:$D,$D24))</f>
        <v>0</v>
      </c>
      <c r="K24" s="18">
        <f>IF(K$5&gt;$G$4,0,SUMIFS(Fluxo!$O:$O,Fluxo!$U:$U,"&gt;"&amp;J$5,Fluxo!$U:$U,"&lt;="&amp;K$5,Fluxo!$D:$D,$D24))</f>
        <v>0</v>
      </c>
      <c r="L24" s="18">
        <f>IF(L$5&gt;$G$4,0,SUMIFS(Fluxo!$O:$O,Fluxo!$U:$U,"&gt;"&amp;K$5,Fluxo!$U:$U,"&lt;="&amp;L$5,Fluxo!$D:$D,$D24))</f>
        <v>0</v>
      </c>
      <c r="M24" s="18">
        <f>IF(M$5&gt;$G$4,0,SUMIFS(Fluxo!$O:$O,Fluxo!$U:$U,"&gt;"&amp;L$5,Fluxo!$U:$U,"&lt;="&amp;M$5,Fluxo!$D:$D,$D24))</f>
        <v>0</v>
      </c>
      <c r="N24" s="18">
        <f>IF(N$5&gt;$G$4,0,SUMIFS(Fluxo!$O:$O,Fluxo!$U:$U,"&gt;"&amp;M$5,Fluxo!$U:$U,"&lt;="&amp;N$5,Fluxo!$D:$D,$D24))</f>
        <v>0</v>
      </c>
      <c r="O24" s="18">
        <f>IF(O$5&gt;$G$4,0,SUMIFS(Fluxo!$O:$O,Fluxo!$U:$U,"&gt;"&amp;N$5,Fluxo!$U:$U,"&lt;="&amp;O$5,Fluxo!$D:$D,$D24))</f>
        <v>0</v>
      </c>
      <c r="P24" s="18">
        <f>IF(P$5&gt;$G$4,0,SUMIFS(Fluxo!$O:$O,Fluxo!$U:$U,"&gt;"&amp;O$5,Fluxo!$U:$U,"&lt;="&amp;P$5,Fluxo!$D:$D,$D24))</f>
        <v>0</v>
      </c>
      <c r="Q24" s="18">
        <f>IF(Q$5&gt;$G$4,0,SUMIFS(Fluxo!$O:$O,Fluxo!$U:$U,"&gt;"&amp;P$5,Fluxo!$U:$U,"&lt;="&amp;Q$5,Fluxo!$D:$D,$D24))</f>
        <v>0</v>
      </c>
      <c r="R24" s="18">
        <f>IF(R$5&gt;$G$4,0,SUMIFS(Fluxo!$O:$O,Fluxo!$U:$U,"&gt;"&amp;Q$5,Fluxo!$U:$U,"&lt;="&amp;R$5,Fluxo!$D:$D,$D24))</f>
        <v>0</v>
      </c>
      <c r="S24" s="18">
        <f>IF(S$5&gt;$G$4,0,SUMIFS(Fluxo!$O:$O,Fluxo!$U:$U,"&gt;"&amp;R$5,Fluxo!$U:$U,"&lt;="&amp;S$5,Fluxo!$D:$D,$D24,Fluxo!$E:$E,"&lt;&gt;"&amp;"PERMUTANTE"))</f>
        <v>0</v>
      </c>
      <c r="T24" s="18">
        <f>IF(T$5&gt;$G$4,0,SUMIFS(Fluxo!$O:$O,Fluxo!$U:$U,"&gt;"&amp;S$5,Fluxo!$U:$U,"&lt;="&amp;T$5,Fluxo!$D:$D,$D24,Fluxo!$E:$E,"&lt;&gt;"&amp;"PERMUTANTE"))</f>
        <v>101175</v>
      </c>
      <c r="U24" s="18">
        <f>IF(U$5&gt;$G$4,0,SUMIFS(Fluxo!$O:$O,Fluxo!$U:$U,"&gt;"&amp;T$5,Fluxo!$U:$U,"&lt;="&amp;U$5,Fluxo!$D:$D,$D24,Fluxo!$E:$E,"&lt;&gt;"&amp;"PERMUTANTE"))</f>
        <v>4010.8</v>
      </c>
      <c r="V24" s="18">
        <f>IF(V$5&gt;$G$4,0,SUMIFS(Fluxo!$O:$O,Fluxo!$U:$U,"&gt;"&amp;U$5,Fluxo!$U:$U,"&lt;="&amp;V$5,Fluxo!$D:$D,$D24,Fluxo!$E:$E,"&lt;&gt;"&amp;"PERMUTANTE"))</f>
        <v>4010.8</v>
      </c>
      <c r="W24" s="18">
        <f>IF(W$5&gt;$G$4,0,SUMIFS(Fluxo!$O:$O,Fluxo!$U:$U,"&gt;"&amp;V$5,Fluxo!$U:$U,"&lt;="&amp;W$5,Fluxo!$D:$D,$D24,Fluxo!$E:$E,"&lt;&gt;"&amp;"PERMUTANTE"))</f>
        <v>4027.29</v>
      </c>
      <c r="X24" s="18">
        <f>IF(X$5&gt;$G$4,0,SUMIFS(Fluxo!$O:$O,Fluxo!$U:$U,"&gt;"&amp;W$5,Fluxo!$U:$U,"&lt;="&amp;X$5,Fluxo!$D:$D,$D24,Fluxo!$E:$E,"&lt;&gt;"&amp;"PERMUTANTE"))</f>
        <v>4048.06</v>
      </c>
      <c r="Y24" s="18">
        <f>IF(Y$5&gt;$G$4,0,SUMIFS(Fluxo!$O:$O,Fluxo!$U:$U,"&gt;"&amp;X$5,Fluxo!$U:$U,"&lt;="&amp;Y$5,Fluxo!$D:$D,$D24,Fluxo!$E:$E,"&lt;&gt;"&amp;"PERMUTANTE"))</f>
        <v>4082.97</v>
      </c>
      <c r="Z24" s="18">
        <f>IF(Z$5&gt;$G$4,0,SUMIFS(Fluxo!$O:$O,Fluxo!$U:$U,"&gt;"&amp;Y$5,Fluxo!$U:$U,"&lt;="&amp;Z$5,Fluxo!$D:$D,$D24,Fluxo!$E:$E,"&lt;&gt;"&amp;"PERMUTANTE"))</f>
        <v>64112.160000000003</v>
      </c>
      <c r="AA24" s="18">
        <f>IF(AA$5&gt;$G$4,0,SUMIFS(Fluxo!$O:$O,Fluxo!$U:$U,"&gt;"&amp;Z$5,Fluxo!$U:$U,"&lt;="&amp;AA$5,Fluxo!$D:$D,$D24,Fluxo!$E:$E,"&lt;&gt;"&amp;"PERMUTANTE"))</f>
        <v>4141.8900000000003</v>
      </c>
      <c r="AB24" s="18">
        <f>IF(AB$5&gt;$G$4,0,SUMIFS(Fluxo!$O:$O,Fluxo!$U:$U,"&gt;"&amp;AA$5,Fluxo!$U:$U,"&lt;="&amp;AB$5,Fluxo!$D:$D,$D24,Fluxo!$E:$E,"&lt;&gt;"&amp;"PERMUTANTE"))</f>
        <v>0</v>
      </c>
      <c r="AC24" s="18">
        <f>IF(AC$5&gt;$G$4,0,SUMIFS(Fluxo!$O:$O,Fluxo!$U:$U,"&gt;"&amp;AB$5,Fluxo!$U:$U,"&lt;="&amp;AC$5,Fluxo!$D:$D,$D24,Fluxo!$E:$E,"&lt;&gt;"&amp;"PERMUTANTE"))</f>
        <v>0</v>
      </c>
      <c r="AD24" s="18">
        <f>IF(AD$5&gt;$G$4,0,SUMIFS(Fluxo!$O:$O,Fluxo!$U:$U,"&gt;"&amp;AC$5,Fluxo!$U:$U,"&lt;="&amp;AD$5,Fluxo!$D:$D,$D24,Fluxo!$E:$E,"&lt;&gt;"&amp;"PERMUTANTE"))</f>
        <v>0</v>
      </c>
      <c r="AE24" s="18">
        <f>IF(AE$5&gt;$G$4,0,SUMIFS(Fluxo!$O:$O,Fluxo!$U:$U,"&gt;"&amp;AD$5,Fluxo!$U:$U,"&lt;="&amp;AE$5,Fluxo!$D:$D,$D24,Fluxo!$E:$E,"&lt;&gt;"&amp;"PERMUTANTE"))</f>
        <v>0</v>
      </c>
      <c r="AF24" s="18">
        <f>IF(AF$5&gt;$G$4,0,SUMIFS(Fluxo!$O:$O,Fluxo!$U:$U,"&gt;"&amp;AE$5,Fluxo!$U:$U,"&lt;="&amp;AF$5,Fluxo!$D:$D,$D24,Fluxo!$E:$E,"&lt;&gt;"&amp;"PERMUTANTE"))</f>
        <v>0</v>
      </c>
      <c r="AG24" s="18">
        <f>IF(AG$5&gt;$G$4,0,SUMIFS(Fluxo!$O:$O,Fluxo!$U:$U,"&gt;"&amp;AF$5,Fluxo!$U:$U,"&lt;="&amp;AG$5,Fluxo!$D:$D,$D24,Fluxo!$E:$E,"&lt;&gt;"&amp;"PERMUTANTE"))</f>
        <v>0</v>
      </c>
      <c r="AH24" s="18">
        <f>IF(AH$5&gt;$G$4,0,SUMIFS(Fluxo!$O:$O,Fluxo!$U:$U,"&gt;"&amp;AG$5,Fluxo!$U:$U,"&lt;="&amp;AH$5,Fluxo!$D:$D,$D24,Fluxo!$E:$E,"&lt;&gt;"&amp;"PERMUTANTE"))</f>
        <v>0</v>
      </c>
      <c r="AI24" s="18">
        <f>IF(AI$5&gt;$G$4,0,SUMIFS(Fluxo!$O:$O,Fluxo!$U:$U,"&gt;"&amp;AH$5,Fluxo!$U:$U,"&lt;="&amp;AI$5,Fluxo!$D:$D,$D24,Fluxo!$E:$E,"&lt;&gt;"&amp;"PERMUTANTE"))</f>
        <v>0</v>
      </c>
      <c r="AJ24" s="18">
        <f>IF(AJ$5&gt;$G$4,0,SUMIFS(Fluxo!$O:$O,Fluxo!$U:$U,"&gt;"&amp;AI$5,Fluxo!$U:$U,"&lt;="&amp;AJ$5,Fluxo!$D:$D,$D24,Fluxo!$E:$E,"&lt;&gt;"&amp;"PERMUTANTE"))</f>
        <v>0</v>
      </c>
      <c r="AK24" s="18">
        <f>IF(AK$5&gt;$G$4,0,SUMIFS(Fluxo!$O:$O,Fluxo!$U:$U,"&gt;"&amp;AJ$5,Fluxo!$U:$U,"&lt;="&amp;AK$5,Fluxo!$D:$D,$D24,Fluxo!$E:$E,"&lt;&gt;"&amp;"PERMUTANTE"))</f>
        <v>0</v>
      </c>
      <c r="AL24" s="18">
        <f>IF(AL$5&gt;$G$4,0,SUMIFS(Fluxo!$O:$O,Fluxo!$U:$U,"&gt;"&amp;AK$5,Fluxo!$U:$U,"&lt;="&amp;AL$5,Fluxo!$D:$D,$D24,Fluxo!$E:$E,"&lt;&gt;"&amp;"PERMUTANTE"))</f>
        <v>0</v>
      </c>
      <c r="AM24" s="18">
        <f>IF(AM$5&gt;$G$4,0,SUMIFS(Fluxo!$O:$O,Fluxo!$U:$U,"&gt;"&amp;AL$5,Fluxo!$U:$U,"&lt;="&amp;AM$5,Fluxo!$D:$D,$D24,Fluxo!$E:$E,"&lt;&gt;"&amp;"PERMUTANTE"))</f>
        <v>0</v>
      </c>
      <c r="AN24" s="18">
        <f>IF(AN$5&gt;$G$4,0,SUMIFS(Fluxo!$O:$O,Fluxo!$U:$U,"&gt;"&amp;AM$5,Fluxo!$U:$U,"&lt;="&amp;AN$5,Fluxo!$D:$D,$D24,Fluxo!$E:$E,"&lt;&gt;"&amp;"PERMUTANTE"))</f>
        <v>0</v>
      </c>
      <c r="AO24" s="18">
        <f>IF(AO$5&gt;$G$4,0,SUMIFS(Fluxo!$O:$O,Fluxo!$U:$U,"&gt;"&amp;AN$5,Fluxo!$U:$U,"&lt;="&amp;AO$5,Fluxo!$D:$D,$D24,Fluxo!$E:$E,"&lt;&gt;"&amp;"PERMUTANTE"))</f>
        <v>0</v>
      </c>
      <c r="AP24" s="18">
        <f>IF(AP$5&gt;$G$4,0,SUMIFS(Fluxo!$O:$O,Fluxo!$U:$U,"&gt;"&amp;AO$5,Fluxo!$U:$U,"&lt;="&amp;AP$5,Fluxo!$D:$D,$D24,Fluxo!$E:$E,"&lt;&gt;"&amp;"PERMUTANTE"))</f>
        <v>0</v>
      </c>
      <c r="AQ24" s="18">
        <f>IF(AQ$5&gt;$G$4,0,SUMIFS(Fluxo!$O:$O,Fluxo!$U:$U,"&gt;"&amp;AP$5,Fluxo!$U:$U,"&lt;="&amp;AQ$5,Fluxo!$D:$D,$D24,Fluxo!$E:$E,"&lt;&gt;"&amp;"PERMUTANTE"))</f>
        <v>0</v>
      </c>
      <c r="AR24" s="18">
        <f>IF(AR$5&gt;$G$4,0,SUMIFS(Fluxo!$O:$O,Fluxo!$U:$U,"&gt;"&amp;AQ$5,Fluxo!$U:$U,"&lt;="&amp;AR$5,Fluxo!$D:$D,$D24,Fluxo!$E:$E,"&lt;&gt;"&amp;"PERMUTANTE"))</f>
        <v>0</v>
      </c>
      <c r="AS24" s="18">
        <f>IF(AS$5&gt;$G$4,0,SUMIFS(Fluxo!$O:$O,Fluxo!$U:$U,"&gt;"&amp;AR$5,Fluxo!$U:$U,"&lt;="&amp;AS$5,Fluxo!$D:$D,$D24,Fluxo!$E:$E,"&lt;&gt;"&amp;"PERMUTANTE"))</f>
        <v>0</v>
      </c>
      <c r="AT24" s="18">
        <f>IF(AT$5&gt;$G$4,0,SUMIFS(Fluxo!$O:$O,Fluxo!$U:$U,"&gt;"&amp;AS$5,Fluxo!$U:$U,"&lt;="&amp;AT$5,Fluxo!$D:$D,$D24,Fluxo!$E:$E,"&lt;&gt;"&amp;"PERMUTANTE"))</f>
        <v>0</v>
      </c>
      <c r="AU24" s="18">
        <f>IF(AU$5&gt;$G$4,0,SUMIFS(Fluxo!$O:$O,Fluxo!$U:$U,"&gt;"&amp;AT$5,Fluxo!$U:$U,"&lt;="&amp;AU$5,Fluxo!$D:$D,$D24,Fluxo!$E:$E,"&lt;&gt;"&amp;"PERMUTANTE"))</f>
        <v>0</v>
      </c>
      <c r="AV24" s="18">
        <f>IF(AV$5&gt;$G$4,0,SUMIFS(Fluxo!$O:$O,Fluxo!$U:$U,"&gt;"&amp;AU$5,Fluxo!$U:$U,"&lt;="&amp;AV$5,Fluxo!$D:$D,$D24,Fluxo!$E:$E,"&lt;&gt;"&amp;"PERMUTANTE"))</f>
        <v>0</v>
      </c>
      <c r="AW24" s="18">
        <f>IF(AW$5&gt;$G$4,0,SUMIFS(Fluxo!$O:$O,Fluxo!$U:$U,"&gt;"&amp;AV$5,Fluxo!$U:$U,"&lt;="&amp;AW$5,Fluxo!$D:$D,$D24,Fluxo!$E:$E,"&lt;&gt;"&amp;"PERMUTANTE"))</f>
        <v>0</v>
      </c>
      <c r="AX24" s="18">
        <f>IF(AX$5&gt;$G$4,0,SUMIFS(Fluxo!$O:$O,Fluxo!$U:$U,"&gt;"&amp;AW$5,Fluxo!$U:$U,"&lt;="&amp;AX$5,Fluxo!$D:$D,$D24,Fluxo!$E:$E,"&lt;&gt;"&amp;"PERMUTANTE"))</f>
        <v>0</v>
      </c>
      <c r="AY24" s="18">
        <f>IF(AY$5&gt;$G$4,0,SUMIFS(Fluxo!$O:$O,Fluxo!$U:$U,"&gt;"&amp;AX$5,Fluxo!$U:$U,"&lt;="&amp;AY$5,Fluxo!$D:$D,$D24,Fluxo!$E:$E,"&lt;&gt;"&amp;"PERMUTANTE"))</f>
        <v>0</v>
      </c>
      <c r="AZ24" s="18">
        <f>IF(AZ$5&gt;$G$4,0,SUMIFS(Fluxo!$O:$O,Fluxo!$U:$U,"&gt;"&amp;AY$5,Fluxo!$U:$U,"&lt;="&amp;AZ$5,Fluxo!$D:$D,$D24,Fluxo!$E:$E,"&lt;&gt;"&amp;"PERMUTANTE"))</f>
        <v>0</v>
      </c>
      <c r="BA24" s="18">
        <f>IF(BA$5&gt;$G$4,0,SUMIFS(Fluxo!$O:$O,Fluxo!$U:$U,"&gt;"&amp;AZ$5,Fluxo!$U:$U,"&lt;="&amp;BA$5,Fluxo!$D:$D,$D24,Fluxo!$E:$E,"&lt;&gt;"&amp;"PERMUTANTE"))</f>
        <v>0</v>
      </c>
      <c r="BB24" s="18">
        <f>IF(BB$5&gt;$G$4,0,SUMIFS(Fluxo!$O:$O,Fluxo!$U:$U,"&gt;"&amp;BA$5,Fluxo!$U:$U,"&lt;="&amp;BB$5,Fluxo!$D:$D,$D24,Fluxo!$E:$E,"&lt;&gt;"&amp;"PERMUTANTE"))</f>
        <v>0</v>
      </c>
      <c r="BC24" s="18">
        <f>IF(BC$5&gt;$G$4,0,SUMIFS(Fluxo!$O:$O,Fluxo!$U:$U,"&gt;"&amp;BB$5,Fluxo!$U:$U,"&lt;="&amp;BC$5,Fluxo!$D:$D,$D24,Fluxo!$E:$E,"&lt;&gt;"&amp;"PERMUTANTE"))</f>
        <v>0</v>
      </c>
      <c r="BD24" s="18">
        <f>IF(BD$5&gt;$G$4,0,SUMIFS(Fluxo!$O:$O,Fluxo!$U:$U,"&gt;"&amp;BC$5,Fluxo!$U:$U,"&lt;="&amp;BD$5,Fluxo!$D:$D,$D24,Fluxo!$E:$E,"&lt;&gt;"&amp;"PERMUTANTE"))</f>
        <v>0</v>
      </c>
      <c r="BE24" s="18">
        <f>IF(BE$5&gt;$G$4,0,SUMIFS(Fluxo!$O:$O,Fluxo!$U:$U,"&gt;"&amp;BD$5,Fluxo!$U:$U,"&lt;="&amp;BE$5,Fluxo!$D:$D,$D24,Fluxo!$E:$E,"&lt;&gt;"&amp;"PERMUTANTE"))</f>
        <v>0</v>
      </c>
      <c r="BF24" s="18">
        <f>IF(BF$5&gt;$G$4,0,SUMIFS(Fluxo!$O:$O,Fluxo!$U:$U,"&gt;"&amp;BE$5,Fluxo!$U:$U,"&lt;="&amp;BF$5,Fluxo!$D:$D,$D24,Fluxo!$E:$E,"&lt;&gt;"&amp;"PERMUTANTE"))</f>
        <v>0</v>
      </c>
      <c r="BG24" s="18">
        <f>IF(BG$5&gt;$G$4,0,SUMIFS(Fluxo!$O:$O,Fluxo!$U:$U,"&gt;"&amp;BF$5,Fluxo!$U:$U,"&lt;="&amp;BG$5,Fluxo!$D:$D,$D24,Fluxo!$E:$E,"&lt;&gt;"&amp;"PERMUTANTE"))</f>
        <v>0</v>
      </c>
      <c r="BH24" s="18">
        <f>IF(BH$5&gt;$G$4,0,SUMIFS(Fluxo!$O:$O,Fluxo!$U:$U,"&gt;"&amp;BG$5,Fluxo!$U:$U,"&lt;="&amp;BH$5,Fluxo!$D:$D,$D24,Fluxo!$E:$E,"&lt;&gt;"&amp;"PERMUTANTE"))</f>
        <v>0</v>
      </c>
      <c r="BI24" s="18">
        <f>IF(BI$5&gt;$G$4,0,SUMIFS(Fluxo!$O:$O,Fluxo!$U:$U,"&gt;"&amp;BH$5,Fluxo!$U:$U,"&lt;="&amp;BI$5,Fluxo!$D:$D,$D24,Fluxo!$E:$E,"&lt;&gt;"&amp;"PERMUTANTE"))</f>
        <v>0</v>
      </c>
      <c r="BJ24" s="18">
        <f>IF(BJ$5&gt;$G$4,0,SUMIFS(Fluxo!$O:$O,Fluxo!$U:$U,"&gt;"&amp;BI$5,Fluxo!$U:$U,"&lt;="&amp;BJ$5,Fluxo!$D:$D,$D24,Fluxo!$E:$E,"&lt;&gt;"&amp;"PERMUTANTE"))</f>
        <v>0</v>
      </c>
      <c r="BK24" s="18">
        <f>IF(BK$5&gt;$G$4,0,SUMIFS(Fluxo!$O:$O,Fluxo!$U:$U,"&gt;"&amp;BJ$5,Fluxo!$U:$U,"&lt;="&amp;BK$5,Fluxo!$D:$D,$D24,Fluxo!$E:$E,"&lt;&gt;"&amp;"PERMUTANTE"))</f>
        <v>0</v>
      </c>
      <c r="BL24" s="18">
        <f>IF(BL$5&gt;$G$4,0,SUMIFS(Fluxo!$O:$O,Fluxo!$U:$U,"&gt;"&amp;BK$5,Fluxo!$U:$U,"&lt;="&amp;BL$5,Fluxo!$D:$D,$D24,Fluxo!$E:$E,"&lt;&gt;"&amp;"PERMUTANTE"))</f>
        <v>0</v>
      </c>
      <c r="BM24" s="18">
        <f>IF(BM$5&gt;$G$4,0,SUMIFS(Fluxo!$O:$O,Fluxo!$U:$U,"&gt;"&amp;BL$5,Fluxo!$U:$U,"&lt;="&amp;BM$5,Fluxo!$D:$D,$D24,Fluxo!$E:$E,"&lt;&gt;"&amp;"PERMUTANTE"))</f>
        <v>0</v>
      </c>
      <c r="BN24" s="18">
        <f>IF(BN$5&gt;$G$4,0,SUMIFS(Fluxo!$O:$O,Fluxo!$U:$U,"&gt;"&amp;BM$5,Fluxo!$U:$U,"&lt;="&amp;BN$5,Fluxo!$D:$D,$D24,Fluxo!$E:$E,"&lt;&gt;"&amp;"PERMUTANTE"))</f>
        <v>0</v>
      </c>
      <c r="BO24" s="18">
        <f>IF(BO$5&gt;$G$4,0,SUMIFS(Fluxo!$O:$O,Fluxo!$U:$U,"&gt;"&amp;BN$5,Fluxo!$U:$U,"&lt;="&amp;BO$5,Fluxo!$D:$D,$D24,Fluxo!$E:$E,"&lt;&gt;"&amp;"PERMUTANTE"))</f>
        <v>0</v>
      </c>
      <c r="BP24" s="18">
        <f>IF(BP$5&gt;$G$4,0,SUMIFS(Fluxo!$O:$O,Fluxo!$U:$U,"&gt;"&amp;BO$5,Fluxo!$U:$U,"&lt;="&amp;BP$5,Fluxo!$D:$D,$D24,Fluxo!$E:$E,"&lt;&gt;"&amp;"PERMUTANTE"))</f>
        <v>0</v>
      </c>
      <c r="BQ24" s="18">
        <f>IF(BQ$5&gt;$G$4,0,SUMIFS(Fluxo!$O:$O,Fluxo!$U:$U,"&gt;"&amp;BP$5,Fluxo!$U:$U,"&lt;="&amp;BQ$5,Fluxo!$D:$D,$D24,Fluxo!$E:$E,"&lt;&gt;"&amp;"PERMUTANTE"))</f>
        <v>0</v>
      </c>
      <c r="BR24" s="18">
        <f>IF(BR$5&gt;$G$4,0,SUMIFS(Fluxo!$O:$O,Fluxo!$U:$U,"&gt;"&amp;BQ$5,Fluxo!$U:$U,"&lt;="&amp;BR$5,Fluxo!$D:$D,$D24,Fluxo!$E:$E,"&lt;&gt;"&amp;"PERMUTANTE"))</f>
        <v>0</v>
      </c>
      <c r="BS24" s="18">
        <f>IF(BS$5&gt;$G$4,0,SUMIFS(Fluxo!$O:$O,Fluxo!$U:$U,"&gt;"&amp;BR$5,Fluxo!$U:$U,"&lt;="&amp;BS$5,Fluxo!$D:$D,$D24,Fluxo!$E:$E,"&lt;&gt;"&amp;"PERMUTANTE"))</f>
        <v>0</v>
      </c>
      <c r="BT24" s="18">
        <f>IF(BT$5&gt;$G$4,0,SUMIFS(Fluxo!$O:$O,Fluxo!$U:$U,"&gt;"&amp;BS$5,Fluxo!$U:$U,"&lt;="&amp;BT$5,Fluxo!$D:$D,$D24,Fluxo!$E:$E,"&lt;&gt;"&amp;"PERMUTANTE"))</f>
        <v>0</v>
      </c>
      <c r="BU24" s="18">
        <f>IF(BU$5&gt;$G$4,0,SUMIFS(Fluxo!$O:$O,Fluxo!$U:$U,"&gt;"&amp;BT$5,Fluxo!$U:$U,"&lt;="&amp;BU$5,Fluxo!$D:$D,$D24,Fluxo!$E:$E,"&lt;&gt;"&amp;"PERMUTANTE"))</f>
        <v>0</v>
      </c>
      <c r="BV24" s="18">
        <f>IF(BV$5&gt;$G$4,0,SUMIFS(Fluxo!$O:$O,Fluxo!$U:$U,"&gt;"&amp;BU$5,Fluxo!$U:$U,"&lt;="&amp;BV$5,Fluxo!$D:$D,$D24,Fluxo!$E:$E,"&lt;&gt;"&amp;"PERMUTANTE"))</f>
        <v>0</v>
      </c>
      <c r="BW24" s="18">
        <f>IF(BW$5&gt;$G$4,0,SUMIFS(Fluxo!$O:$O,Fluxo!$U:$U,"&gt;"&amp;BV$5,Fluxo!$U:$U,"&lt;="&amp;BW$5,Fluxo!$D:$D,$D24,Fluxo!$E:$E,"&lt;&gt;"&amp;"PERMUTANTE"))</f>
        <v>0</v>
      </c>
      <c r="BX24" s="18">
        <f>IF(BX$5&gt;$G$4,0,SUMIFS(Fluxo!$O:$O,Fluxo!$U:$U,"&gt;"&amp;BW$5,Fluxo!$U:$U,"&lt;="&amp;BX$5,Fluxo!$D:$D,$D24,Fluxo!$E:$E,"&lt;&gt;"&amp;"PERMUTANTE"))</f>
        <v>0</v>
      </c>
      <c r="BY24" s="18">
        <f>IF(BY$5&gt;$G$4,0,SUMIFS(Fluxo!$O:$O,Fluxo!$U:$U,"&gt;"&amp;BX$5,Fluxo!$U:$U,"&lt;="&amp;BY$5,Fluxo!$D:$D,$D24,Fluxo!$E:$E,"&lt;&gt;"&amp;"PERMUTANTE"))</f>
        <v>0</v>
      </c>
      <c r="BZ24" s="18">
        <f>IF(BZ$5&gt;$G$4,0,SUMIFS(Fluxo!$O:$O,Fluxo!$U:$U,"&gt;"&amp;BY$5,Fluxo!$U:$U,"&lt;="&amp;BZ$5,Fluxo!$D:$D,$D24,Fluxo!$E:$E,"&lt;&gt;"&amp;"PERMUTANTE"))</f>
        <v>0</v>
      </c>
      <c r="CA24" s="18">
        <f>IF(CA$5&gt;$G$4,0,SUMIFS(Fluxo!$O:$O,Fluxo!$U:$U,"&gt;"&amp;BZ$5,Fluxo!$U:$U,"&lt;="&amp;CA$5,Fluxo!$D:$D,$D24,Fluxo!$E:$E,"&lt;&gt;"&amp;"PERMUTANTE"))</f>
        <v>0</v>
      </c>
      <c r="CB24" s="18">
        <f>IF(CB$5&gt;$G$4,0,SUMIFS(Fluxo!$O:$O,Fluxo!$U:$U,"&gt;"&amp;CA$5,Fluxo!$U:$U,"&lt;="&amp;CB$5,Fluxo!$D:$D,$D24,Fluxo!$E:$E,"&lt;&gt;"&amp;"PERMUTANTE"))</f>
        <v>0</v>
      </c>
      <c r="CC24" s="18">
        <f>IF(CC$5&gt;$G$4,0,SUMIFS(Fluxo!$O:$O,Fluxo!$U:$U,"&gt;"&amp;CB$5,Fluxo!$U:$U,"&lt;="&amp;CC$5,Fluxo!$D:$D,$D24,Fluxo!$E:$E,"&lt;&gt;"&amp;"PERMUTANTE"))</f>
        <v>0</v>
      </c>
      <c r="CD24" s="18">
        <f>IF(CD$5&gt;$G$4,0,SUMIFS(Fluxo!$O:$O,Fluxo!$U:$U,"&gt;"&amp;CC$5,Fluxo!$U:$U,"&lt;="&amp;CD$5,Fluxo!$D:$D,$D24,Fluxo!$E:$E,"&lt;&gt;"&amp;"PERMUTANTE"))</f>
        <v>0</v>
      </c>
      <c r="CE24" s="18">
        <f>IF(CE$5&gt;$G$4,0,SUMIFS(Fluxo!$O:$O,Fluxo!$U:$U,"&gt;"&amp;CD$5,Fluxo!$U:$U,"&lt;="&amp;CE$5,Fluxo!$D:$D,$D24,Fluxo!$E:$E,"&lt;&gt;"&amp;"PERMUTANTE"))</f>
        <v>0</v>
      </c>
      <c r="CF24" s="18">
        <f>IF(CF$5&gt;$G$4,0,SUMIFS(Fluxo!$O:$O,Fluxo!$U:$U,"&gt;"&amp;CE$5,Fluxo!$U:$U,"&lt;="&amp;CF$5,Fluxo!$D:$D,$D24,Fluxo!$E:$E,"&lt;&gt;"&amp;"PERMUTANTE"))</f>
        <v>0</v>
      </c>
      <c r="CG24" s="18">
        <f>IF(CG$5&gt;$G$4,0,SUMIFS(Fluxo!$O:$O,Fluxo!$U:$U,"&gt;"&amp;CF$5,Fluxo!$U:$U,"&lt;="&amp;CG$5,Fluxo!$D:$D,$D24,Fluxo!$E:$E,"&lt;&gt;"&amp;"PERMUTANTE"))</f>
        <v>0</v>
      </c>
      <c r="CH24" s="18">
        <f>IF(CH$5&gt;$G$4,0,SUMIFS(Fluxo!$O:$O,Fluxo!$U:$U,"&gt;"&amp;CG$5,Fluxo!$U:$U,"&lt;="&amp;CH$5,Fluxo!$D:$D,$D24,Fluxo!$E:$E,"&lt;&gt;"&amp;"PERMUTANTE"))</f>
        <v>0</v>
      </c>
      <c r="CI24" s="18">
        <f>IF(CI$5&gt;$G$4,0,SUMIFS(Fluxo!$O:$O,Fluxo!$U:$U,"&gt;"&amp;CH$5,Fluxo!$U:$U,"&lt;="&amp;CI$5,Fluxo!$D:$D,$D24,Fluxo!$E:$E,"&lt;&gt;"&amp;"PERMUTANTE"))</f>
        <v>0</v>
      </c>
      <c r="CJ24" s="18">
        <f>IF(CJ$5&gt;$G$4,0,SUMIFS(Fluxo!$O:$O,Fluxo!$U:$U,"&gt;"&amp;CI$5,Fluxo!$U:$U,"&lt;="&amp;CJ$5,Fluxo!$D:$D,$D24,Fluxo!$E:$E,"&lt;&gt;"&amp;"PERMUTANTE"))</f>
        <v>0</v>
      </c>
      <c r="CK24" s="18">
        <f>IF(CK$5&gt;$G$4,0,SUMIFS(Fluxo!$O:$O,Fluxo!$U:$U,"&gt;"&amp;CJ$5,Fluxo!$U:$U,"&lt;="&amp;CK$5,Fluxo!$D:$D,$D24,Fluxo!$E:$E,"&lt;&gt;"&amp;"PERMUTANTE"))</f>
        <v>0</v>
      </c>
      <c r="CL24" s="18">
        <f>IF(CL$5&gt;$G$4,0,SUMIFS(Fluxo!$O:$O,Fluxo!$U:$U,"&gt;"&amp;CK$5,Fluxo!$U:$U,"&lt;="&amp;CL$5,Fluxo!$D:$D,$D24,Fluxo!$E:$E,"&lt;&gt;"&amp;"PERMUTANTE"))</f>
        <v>0</v>
      </c>
      <c r="CM24" s="18">
        <f>IF(CM$5&gt;$G$4,0,SUMIFS(Fluxo!$O:$O,Fluxo!$U:$U,"&gt;"&amp;CL$5,Fluxo!$U:$U,"&lt;="&amp;CM$5,Fluxo!$D:$D,$D24,Fluxo!$E:$E,"&lt;&gt;"&amp;"PERMUTANTE"))</f>
        <v>0</v>
      </c>
      <c r="CN24" s="18">
        <f>IF(CN$5&gt;$G$4,0,SUMIFS(Fluxo!$O:$O,Fluxo!$U:$U,"&gt;"&amp;CM$5,Fluxo!$U:$U,"&lt;="&amp;CN$5,Fluxo!$D:$D,$D24,Fluxo!$E:$E,"&lt;&gt;"&amp;"PERMUTANTE"))</f>
        <v>0</v>
      </c>
      <c r="CO24" s="18">
        <f>IF(CO$5&gt;$G$4,0,SUMIFS(Fluxo!$O:$O,Fluxo!$U:$U,"&gt;"&amp;CN$5,Fluxo!$U:$U,"&lt;="&amp;CO$5,Fluxo!$D:$D,$D24,Fluxo!$E:$E,"&lt;&gt;"&amp;"PERMUTANTE"))</f>
        <v>0</v>
      </c>
      <c r="CP24" s="18">
        <f>IF(CP$5&gt;$G$4,0,SUMIFS(Fluxo!$O:$O,Fluxo!$U:$U,"&gt;"&amp;CO$5,Fluxo!$U:$U,"&lt;="&amp;CP$5,Fluxo!$D:$D,$D24,Fluxo!$E:$E,"&lt;&gt;"&amp;"PERMUTANTE"))</f>
        <v>0</v>
      </c>
      <c r="CQ24" s="18">
        <f>IF(CQ$5&gt;$G$4,0,SUMIFS(Fluxo!$O:$O,Fluxo!$U:$U,"&gt;"&amp;CP$5,Fluxo!$U:$U,"&lt;="&amp;CQ$5,Fluxo!$D:$D,$D24,Fluxo!$E:$E,"&lt;&gt;"&amp;"PERMUTANTE"))</f>
        <v>0</v>
      </c>
      <c r="CR24" s="18">
        <f>IF(CR$5&gt;$G$4,0,SUMIFS(Fluxo!$O:$O,Fluxo!$U:$U,"&gt;"&amp;CQ$5,Fluxo!$U:$U,"&lt;="&amp;CR$5,Fluxo!$D:$D,$D24,Fluxo!$E:$E,"&lt;&gt;"&amp;"PERMUTANTE"))</f>
        <v>0</v>
      </c>
      <c r="CS24" s="18">
        <f>IF(CS$5&gt;$G$4,0,SUMIFS(Fluxo!$O:$O,Fluxo!$U:$U,"&gt;"&amp;CR$5,Fluxo!$U:$U,"&lt;="&amp;CS$5,Fluxo!$D:$D,$D24,Fluxo!$E:$E,"&lt;&gt;"&amp;"PERMUTANTE"))</f>
        <v>0</v>
      </c>
      <c r="CT24" s="18">
        <f>IF(CT$5&gt;$G$4,0,SUMIFS(Fluxo!$O:$O,Fluxo!$U:$U,"&gt;"&amp;CS$5,Fluxo!$U:$U,"&lt;="&amp;CT$5,Fluxo!$D:$D,$D24,Fluxo!$E:$E,"&lt;&gt;"&amp;"PERMUTANTE"))</f>
        <v>0</v>
      </c>
      <c r="CU24" s="18">
        <f>IF(CU$5&gt;$G$4,0,SUMIFS(Fluxo!$O:$O,Fluxo!$U:$U,"&gt;"&amp;CT$5,Fluxo!$U:$U,"&lt;="&amp;CU$5,Fluxo!$D:$D,$D24,Fluxo!$E:$E,"&lt;&gt;"&amp;"PERMUTANTE"))</f>
        <v>0</v>
      </c>
      <c r="CV24" s="18">
        <f>IF(CV$5&gt;$G$4,0,SUMIFS(Fluxo!$O:$O,Fluxo!$U:$U,"&gt;"&amp;CU$5,Fluxo!$U:$U,"&lt;="&amp;CV$5,Fluxo!$D:$D,$D24,Fluxo!$E:$E,"&lt;&gt;"&amp;"PERMUTANTE"))</f>
        <v>0</v>
      </c>
      <c r="CW24" s="18">
        <f>IF(CW$5&gt;$G$4,0,SUMIFS(Fluxo!$O:$O,Fluxo!$U:$U,"&gt;"&amp;CV$5,Fluxo!$U:$U,"&lt;="&amp;CW$5,Fluxo!$D:$D,$D24,Fluxo!$E:$E,"&lt;&gt;"&amp;"PERMUTANTE"))</f>
        <v>0</v>
      </c>
      <c r="CX24" s="18">
        <f>IF(CX$5&gt;$G$4,0,SUMIFS(Fluxo!$O:$O,Fluxo!$U:$U,"&gt;"&amp;CW$5,Fluxo!$U:$U,"&lt;="&amp;CX$5,Fluxo!$D:$D,$D24,Fluxo!$E:$E,"&lt;&gt;"&amp;"PERMUTANTE"))</f>
        <v>0</v>
      </c>
      <c r="CY24" s="18">
        <f>IF(CY$5&gt;$G$4,0,SUMIFS(Fluxo!$O:$O,Fluxo!$U:$U,"&gt;"&amp;CX$5,Fluxo!$U:$U,"&lt;="&amp;CY$5,Fluxo!$D:$D,$D24,Fluxo!$E:$E,"&lt;&gt;"&amp;"PERMUTANTE"))</f>
        <v>0</v>
      </c>
      <c r="CZ24" s="18">
        <f>IF(CZ$5&gt;$G$4,0,SUMIFS(Fluxo!$O:$O,Fluxo!$U:$U,"&gt;"&amp;CY$5,Fluxo!$U:$U,"&lt;="&amp;CZ$5,Fluxo!$D:$D,$D24,Fluxo!$E:$E,"&lt;&gt;"&amp;"PERMUTANTE"))</f>
        <v>0</v>
      </c>
      <c r="DA24" s="18">
        <f>IF(DA$5&gt;$G$4,0,SUMIFS(Fluxo!$O:$O,Fluxo!$U:$U,"&gt;"&amp;CZ$5,Fluxo!$U:$U,"&lt;="&amp;DA$5,Fluxo!$D:$D,$D24,Fluxo!$E:$E,"&lt;&gt;"&amp;"PERMUTANTE"))</f>
        <v>0</v>
      </c>
      <c r="DB24" s="18">
        <f>IF(DB$5&gt;$G$4,0,SUMIFS(Fluxo!$O:$O,Fluxo!$U:$U,"&gt;"&amp;DA$5,Fluxo!$U:$U,"&lt;="&amp;DB$5,Fluxo!$D:$D,$D24,Fluxo!$E:$E,"&lt;&gt;"&amp;"PERMUTANTE"))</f>
        <v>0</v>
      </c>
      <c r="DC24" s="18">
        <f>IF(DC$5&gt;$G$4,0,SUMIFS(Fluxo!$O:$O,Fluxo!$U:$U,"&gt;"&amp;DB$5,Fluxo!$U:$U,"&lt;="&amp;DC$5,Fluxo!$D:$D,$D24,Fluxo!$E:$E,"&lt;&gt;"&amp;"PERMUTANTE"))</f>
        <v>0</v>
      </c>
      <c r="DD24" s="18">
        <f>IF(DD$5&gt;$G$4,0,SUMIFS(Fluxo!$O:$O,Fluxo!$U:$U,"&gt;"&amp;DC$5,Fluxo!$U:$U,"&lt;="&amp;DD$5,Fluxo!$D:$D,$D24,Fluxo!$E:$E,"&lt;&gt;"&amp;"PERMUTANTE"))</f>
        <v>0</v>
      </c>
      <c r="DE24" s="18">
        <f>IF(DE$5&gt;$G$4,0,SUMIFS(Fluxo!$O:$O,Fluxo!$U:$U,"&gt;"&amp;DD$5,Fluxo!$U:$U,"&lt;="&amp;DE$5,Fluxo!$D:$D,$D24,Fluxo!$E:$E,"&lt;&gt;"&amp;"PERMUTANTE"))</f>
        <v>0</v>
      </c>
      <c r="DF24" s="18">
        <f>IF(DF$5&gt;$G$4,0,SUMIFS(Fluxo!$O:$O,Fluxo!$U:$U,"&gt;"&amp;DE$5,Fluxo!$U:$U,"&lt;="&amp;DF$5,Fluxo!$D:$D,$D24,Fluxo!$E:$E,"&lt;&gt;"&amp;"PERMUTANTE"))</f>
        <v>0</v>
      </c>
      <c r="DG24" s="18">
        <f>IF(DG$5&gt;$G$4,0,SUMIFS(Fluxo!$O:$O,Fluxo!$U:$U,"&gt;"&amp;DF$5,Fluxo!$U:$U,"&lt;="&amp;DG$5,Fluxo!$D:$D,$D24,Fluxo!$E:$E,"&lt;&gt;"&amp;"PERMUTANTE"))</f>
        <v>0</v>
      </c>
      <c r="DH24" s="18">
        <f>IF(DH$5&gt;$G$4,0,SUMIFS(Fluxo!$O:$O,Fluxo!$U:$U,"&gt;"&amp;DG$5,Fluxo!$U:$U,"&lt;="&amp;DH$5,Fluxo!$D:$D,$D24,Fluxo!$E:$E,"&lt;&gt;"&amp;"PERMUTANTE"))</f>
        <v>0</v>
      </c>
      <c r="DI24" s="18">
        <f>IF(DI$5&gt;$G$4,0,SUMIFS(Fluxo!$O:$O,Fluxo!$U:$U,"&gt;"&amp;DH$5,Fluxo!$U:$U,"&lt;="&amp;DI$5,Fluxo!$D:$D,$D24,Fluxo!$E:$E,"&lt;&gt;"&amp;"PERMUTANTE"))</f>
        <v>0</v>
      </c>
      <c r="DJ24" s="18">
        <f>IF(DJ$5&gt;$G$4,0,SUMIFS(Fluxo!$O:$O,Fluxo!$U:$U,"&gt;"&amp;DI$5,Fluxo!$U:$U,"&lt;="&amp;DJ$5,Fluxo!$D:$D,$D24,Fluxo!$E:$E,"&lt;&gt;"&amp;"PERMUTANTE"))</f>
        <v>0</v>
      </c>
      <c r="DK24" s="18">
        <f>IF(DK$5&gt;$G$4,0,SUMIFS(Fluxo!$O:$O,Fluxo!$U:$U,"&gt;"&amp;DJ$5,Fluxo!$U:$U,"&lt;="&amp;DK$5,Fluxo!$D:$D,$D24,Fluxo!$E:$E,"&lt;&gt;"&amp;"PERMUTANTE"))</f>
        <v>0</v>
      </c>
      <c r="DL24" s="18">
        <f>IF(DL$5&gt;$G$4,0,SUMIFS(Fluxo!$O:$O,Fluxo!$U:$U,"&gt;"&amp;DK$5,Fluxo!$U:$U,"&lt;="&amp;DL$5,Fluxo!$D:$D,$D24,Fluxo!$E:$E,"&lt;&gt;"&amp;"PERMUTANTE"))</f>
        <v>0</v>
      </c>
      <c r="DM24" s="18">
        <f>IF(DM$5&gt;$G$4,0,SUMIFS(Fluxo!$O:$O,Fluxo!$U:$U,"&gt;"&amp;DL$5,Fluxo!$U:$U,"&lt;="&amp;DM$5,Fluxo!$D:$D,$D24,Fluxo!$E:$E,"&lt;&gt;"&amp;"PERMUTANTE"))</f>
        <v>0</v>
      </c>
      <c r="DN24" s="18">
        <f>IF(DN$5&gt;$G$4,0,SUMIFS(Fluxo!$O:$O,Fluxo!$U:$U,"&gt;"&amp;DM$5,Fluxo!$U:$U,"&lt;="&amp;DN$5,Fluxo!$D:$D,$D24,Fluxo!$E:$E,"&lt;&gt;"&amp;"PERMUTANTE"))</f>
        <v>0</v>
      </c>
      <c r="DO24" s="18">
        <f>IF(DO$5&gt;$G$4,0,SUMIFS(Fluxo!$O:$O,Fluxo!$U:$U,"&gt;"&amp;DN$5,Fluxo!$U:$U,"&lt;="&amp;DO$5,Fluxo!$D:$D,$D24,Fluxo!$E:$E,"&lt;&gt;"&amp;"PERMUTANTE"))</f>
        <v>0</v>
      </c>
      <c r="DP24" s="18">
        <f>IF(DP$5&gt;$G$4,0,SUMIFS(Fluxo!$O:$O,Fluxo!$U:$U,"&gt;"&amp;DO$5,Fluxo!$U:$U,"&lt;="&amp;DP$5,Fluxo!$D:$D,$D24,Fluxo!$E:$E,"&lt;&gt;"&amp;"PERMUTANTE"))</f>
        <v>0</v>
      </c>
      <c r="DQ24" s="18">
        <f>IF(DQ$5&gt;$G$4,0,SUMIFS(Fluxo!$O:$O,Fluxo!$U:$U,"&gt;"&amp;DP$5,Fluxo!$U:$U,"&lt;="&amp;DQ$5,Fluxo!$D:$D,$D24,Fluxo!$E:$E,"&lt;&gt;"&amp;"PERMUTANTE"))</f>
        <v>0</v>
      </c>
      <c r="DR24" s="18">
        <f>IF(DR$5&gt;$G$4,0,SUMIFS(Fluxo!$O:$O,Fluxo!$U:$U,"&gt;"&amp;DQ$5,Fluxo!$U:$U,"&lt;="&amp;DR$5,Fluxo!$D:$D,$D24,Fluxo!$E:$E,"&lt;&gt;"&amp;"PERMUTANTE"))</f>
        <v>0</v>
      </c>
      <c r="DS24" s="18">
        <f>IF(DS$5&gt;$G$4,0,SUMIFS(Fluxo!$O:$O,Fluxo!$U:$U,"&gt;"&amp;DR$5,Fluxo!$U:$U,"&lt;="&amp;DS$5,Fluxo!$D:$D,$D24,Fluxo!$E:$E,"&lt;&gt;"&amp;"PERMUTANTE"))</f>
        <v>0</v>
      </c>
      <c r="DT24" s="18">
        <f>IF(DT$5&gt;$G$4,0,SUMIFS(Fluxo!$O:$O,Fluxo!$U:$U,"&gt;"&amp;DS$5,Fluxo!$U:$U,"&lt;="&amp;DT$5,Fluxo!$D:$D,$D24,Fluxo!$E:$E,"&lt;&gt;"&amp;"PERMUTANTE"))</f>
        <v>0</v>
      </c>
      <c r="DU24" s="18">
        <f>IF(DU$5&gt;$G$4,0,SUMIFS(Fluxo!$O:$O,Fluxo!$U:$U,"&gt;"&amp;DT$5,Fluxo!$U:$U,"&lt;="&amp;DU$5,Fluxo!$D:$D,$D24,Fluxo!$E:$E,"&lt;&gt;"&amp;"PERMUTANTE"))</f>
        <v>0</v>
      </c>
      <c r="DV24" s="18">
        <f>IF(DV$5&gt;$G$4,0,SUMIFS(Fluxo!$O:$O,Fluxo!$U:$U,"&gt;"&amp;DU$5,Fluxo!$U:$U,"&lt;="&amp;DV$5,Fluxo!$D:$D,$D24,Fluxo!$E:$E,"&lt;&gt;"&amp;"PERMUTANTE"))</f>
        <v>0</v>
      </c>
      <c r="DW24" s="18">
        <f>IF(DW$5&gt;$G$4,0,SUMIFS(Fluxo!$O:$O,Fluxo!$U:$U,"&gt;"&amp;DV$5,Fluxo!$U:$U,"&lt;="&amp;DW$5,Fluxo!$D:$D,$D24,Fluxo!$E:$E,"&lt;&gt;"&amp;"PERMUTANTE"))</f>
        <v>0</v>
      </c>
      <c r="DX24" s="18">
        <f>IF(DX$5&gt;$G$4,0,SUMIFS(Fluxo!$O:$O,Fluxo!$U:$U,"&gt;"&amp;DW$5,Fluxo!$U:$U,"&lt;="&amp;DX$5,Fluxo!$D:$D,$D24,Fluxo!$E:$E,"&lt;&gt;"&amp;"PERMUTANTE"))</f>
        <v>0</v>
      </c>
      <c r="DY24" s="18">
        <f>IF(DY$5&gt;$G$4,0,SUMIFS(Fluxo!$O:$O,Fluxo!$U:$U,"&gt;"&amp;DX$5,Fluxo!$U:$U,"&lt;="&amp;DY$5,Fluxo!$D:$D,$D24,Fluxo!$E:$E,"&lt;&gt;"&amp;"PERMUTANTE"))</f>
        <v>0</v>
      </c>
      <c r="DZ24" s="18">
        <f>IF(DZ$5&gt;$G$4,0,SUMIFS(Fluxo!$O:$O,Fluxo!$U:$U,"&gt;"&amp;DY$5,Fluxo!$U:$U,"&lt;="&amp;DZ$5,Fluxo!$D:$D,$D24,Fluxo!$E:$E,"&lt;&gt;"&amp;"PERMUTANTE"))</f>
        <v>0</v>
      </c>
      <c r="EA24" s="18">
        <f>IF(EA$5&gt;$G$4,0,SUMIFS(Fluxo!$O:$O,Fluxo!$U:$U,"&gt;"&amp;DZ$5,Fluxo!$U:$U,"&lt;="&amp;EA$5,Fluxo!$D:$D,$D24,Fluxo!$E:$E,"&lt;&gt;"&amp;"PERMUTANTE"))</f>
        <v>0</v>
      </c>
      <c r="EB24" s="18">
        <f>IF(EB$5&gt;$G$4,0,SUMIFS(Fluxo!$O:$O,Fluxo!$U:$U,"&gt;"&amp;EA$5,Fluxo!$U:$U,"&lt;="&amp;EB$5,Fluxo!$D:$D,$D24,Fluxo!$E:$E,"&lt;&gt;"&amp;"PERMUTANTE"))</f>
        <v>0</v>
      </c>
      <c r="EC24" s="18">
        <f>IF(EC$5&gt;$G$4,0,SUMIFS(Fluxo!$O:$O,Fluxo!$U:$U,"&gt;"&amp;EB$5,Fluxo!$U:$U,"&lt;="&amp;EC$5,Fluxo!$D:$D,$D24,Fluxo!$E:$E,"&lt;&gt;"&amp;"PERMUTANTE"))</f>
        <v>0</v>
      </c>
      <c r="ED24" s="18">
        <f>IF(ED$5&gt;$G$4,0,SUMIFS(Fluxo!$O:$O,Fluxo!$U:$U,"&gt;"&amp;EC$5,Fluxo!$U:$U,"&lt;="&amp;ED$5,Fluxo!$D:$D,$D24,Fluxo!$E:$E,"&lt;&gt;"&amp;"PERMUTANTE"))</f>
        <v>0</v>
      </c>
      <c r="EE24" s="18">
        <f>IF(EE$5&gt;$G$4,0,SUMIFS(Fluxo!$O:$O,Fluxo!$U:$U,"&gt;"&amp;ED$5,Fluxo!$U:$U,"&lt;="&amp;EE$5,Fluxo!$D:$D,$D24,Fluxo!$E:$E,"&lt;&gt;"&amp;"PERMUTANTE"))</f>
        <v>0</v>
      </c>
      <c r="EF24" s="18">
        <f>IF(EF$5&gt;$G$4,0,SUMIFS(Fluxo!$O:$O,Fluxo!$U:$U,"&gt;"&amp;EE$5,Fluxo!$U:$U,"&lt;="&amp;EF$5,Fluxo!$D:$D,$D24,Fluxo!$E:$E,"&lt;&gt;"&amp;"PERMUTANTE"))</f>
        <v>0</v>
      </c>
      <c r="EG24" s="18">
        <f>IF(EG$5&gt;$G$4,0,SUMIFS(Fluxo!$O:$O,Fluxo!$U:$U,"&gt;"&amp;EF$5,Fluxo!$U:$U,"&lt;="&amp;EG$5,Fluxo!$D:$D,$D24,Fluxo!$E:$E,"&lt;&gt;"&amp;"PERMUTANTE"))</f>
        <v>0</v>
      </c>
      <c r="EH24" s="18">
        <f>IF(EH$5&gt;$G$4,0,SUMIFS(Fluxo!$O:$O,Fluxo!$U:$U,"&gt;"&amp;EG$5,Fluxo!$U:$U,"&lt;="&amp;EH$5,Fluxo!$D:$D,$D24,Fluxo!$E:$E,"&lt;&gt;"&amp;"PERMUTANTE"))</f>
        <v>0</v>
      </c>
      <c r="EI24" s="18">
        <f>IF(EI$5&gt;$G$4,0,SUMIFS(Fluxo!$O:$O,Fluxo!$U:$U,"&gt;"&amp;EH$5,Fluxo!$U:$U,"&lt;="&amp;EI$5,Fluxo!$D:$D,$D24,Fluxo!$E:$E,"&lt;&gt;"&amp;"PERMUTANTE"))</f>
        <v>0</v>
      </c>
      <c r="EJ24" s="18">
        <f>IF(EJ$5&gt;$G$4,0,SUMIFS(Fluxo!$O:$O,Fluxo!$U:$U,"&gt;"&amp;EI$5,Fluxo!$U:$U,"&lt;="&amp;EJ$5,Fluxo!$D:$D,$D24,Fluxo!$E:$E,"&lt;&gt;"&amp;"PERMUTANTE"))</f>
        <v>0</v>
      </c>
      <c r="EK24" s="18">
        <f>IF(EK$5&gt;$G$4,0,SUMIFS(Fluxo!$O:$O,Fluxo!$U:$U,"&gt;"&amp;EJ$5,Fluxo!$U:$U,"&lt;="&amp;EK$5,Fluxo!$D:$D,$D24,Fluxo!$E:$E,"&lt;&gt;"&amp;"PERMUTANTE"))</f>
        <v>0</v>
      </c>
      <c r="EL24" s="18">
        <f>IF(EL$5&gt;$G$4,0,SUMIFS(Fluxo!$O:$O,Fluxo!$U:$U,"&gt;"&amp;EK$5,Fluxo!$U:$U,"&lt;="&amp;EL$5,Fluxo!$D:$D,$D24,Fluxo!$E:$E,"&lt;&gt;"&amp;"PERMUTANTE"))</f>
        <v>0</v>
      </c>
      <c r="EM24" s="18">
        <f>IF(EM$5&gt;$G$4,0,SUMIFS(Fluxo!$O:$O,Fluxo!$U:$U,"&gt;"&amp;EL$5,Fluxo!$U:$U,"&lt;="&amp;EM$5,Fluxo!$D:$D,$D24,Fluxo!$E:$E,"&lt;&gt;"&amp;"PERMUTANTE"))</f>
        <v>0</v>
      </c>
      <c r="EN24" s="18">
        <f>IF(EN$5&gt;$G$4,0,SUMIFS(Fluxo!$O:$O,Fluxo!$U:$U,"&gt;"&amp;EM$5,Fluxo!$U:$U,"&lt;="&amp;EN$5,Fluxo!$D:$D,$D24,Fluxo!$E:$E,"&lt;&gt;"&amp;"PERMUTANTE"))</f>
        <v>0</v>
      </c>
      <c r="EO24" s="18">
        <f>IF(EO$5&gt;$G$4,0,SUMIFS(Fluxo!$O:$O,Fluxo!$U:$U,"&gt;"&amp;EN$5,Fluxo!$U:$U,"&lt;="&amp;EO$5,Fluxo!$D:$D,$D24,Fluxo!$E:$E,"&lt;&gt;"&amp;"PERMUTANTE"))</f>
        <v>0</v>
      </c>
      <c r="EP24" s="18">
        <f>IF(EP$5&gt;$G$4,0,SUMIFS(Fluxo!$O:$O,Fluxo!$U:$U,"&gt;"&amp;EO$5,Fluxo!$U:$U,"&lt;="&amp;EP$5,Fluxo!$D:$D,$D24,Fluxo!$E:$E,"&lt;&gt;"&amp;"PERMUTANTE"))</f>
        <v>0</v>
      </c>
      <c r="EQ24" s="18">
        <f>IF(EQ$5&gt;$G$4,0,SUMIFS(Fluxo!$O:$O,Fluxo!$U:$U,"&gt;"&amp;EP$5,Fluxo!$U:$U,"&lt;="&amp;EQ$5,Fluxo!$D:$D,$D24,Fluxo!$E:$E,"&lt;&gt;"&amp;"PERMUTANTE"))</f>
        <v>0</v>
      </c>
      <c r="ER24" s="18">
        <f>IF(ER$5&gt;$G$4,0,SUMIFS(Fluxo!$O:$O,Fluxo!$U:$U,"&gt;"&amp;EQ$5,Fluxo!$U:$U,"&lt;="&amp;ER$5,Fluxo!$D:$D,$D24,Fluxo!$E:$E,"&lt;&gt;"&amp;"PERMUTANTE"))</f>
        <v>0</v>
      </c>
      <c r="ES24" s="18">
        <f>IF(ES$5&gt;$G$4,0,SUMIFS(Fluxo!$O:$O,Fluxo!$U:$U,"&gt;"&amp;ER$5,Fluxo!$U:$U,"&lt;="&amp;ES$5,Fluxo!$D:$D,$D24,Fluxo!$E:$E,"&lt;&gt;"&amp;"PERMUTANTE"))</f>
        <v>0</v>
      </c>
      <c r="ET24" s="18">
        <f>IF(ET$5&gt;$G$4,0,SUMIFS(Fluxo!$O:$O,Fluxo!$U:$U,"&gt;"&amp;ES$5,Fluxo!$U:$U,"&lt;="&amp;ET$5,Fluxo!$D:$D,$D24,Fluxo!$E:$E,"&lt;&gt;"&amp;"PERMUTANTE"))</f>
        <v>0</v>
      </c>
      <c r="EU24" s="18">
        <f>IF(EU$5&gt;$G$4,0,SUMIFS(Fluxo!$O:$O,Fluxo!$U:$U,"&gt;"&amp;ET$5,Fluxo!$U:$U,"&lt;="&amp;EU$5,Fluxo!$D:$D,$D24,Fluxo!$E:$E,"&lt;&gt;"&amp;"PERMUTANTE"))</f>
        <v>0</v>
      </c>
      <c r="EV24" s="18">
        <f>IF(EV$5&gt;$G$4,0,SUMIFS(Fluxo!$O:$O,Fluxo!$U:$U,"&gt;"&amp;EU$5,Fluxo!$U:$U,"&lt;="&amp;EV$5,Fluxo!$D:$D,$D24,Fluxo!$E:$E,"&lt;&gt;"&amp;"PERMUTANTE"))</f>
        <v>0</v>
      </c>
      <c r="EW24" s="18">
        <f>IF(EW$5&gt;$G$4,0,SUMIFS(Fluxo!$O:$O,Fluxo!$U:$U,"&gt;"&amp;EV$5,Fluxo!$U:$U,"&lt;="&amp;EW$5,Fluxo!$D:$D,$D24,Fluxo!$E:$E,"&lt;&gt;"&amp;"PERMUTANTE"))</f>
        <v>0</v>
      </c>
      <c r="EX24" s="18">
        <f>IF(EX$5&gt;$G$4,0,SUMIFS(Fluxo!$O:$O,Fluxo!$U:$U,"&gt;"&amp;EW$5,Fluxo!$U:$U,"&lt;="&amp;EX$5,Fluxo!$D:$D,$D24,Fluxo!$E:$E,"&lt;&gt;"&amp;"PERMUTANTE"))</f>
        <v>0</v>
      </c>
      <c r="EY24" s="18">
        <f>IF(EY$5&gt;$G$4,0,SUMIFS(Fluxo!$O:$O,Fluxo!$U:$U,"&gt;"&amp;EX$5,Fluxo!$U:$U,"&lt;="&amp;EY$5,Fluxo!$D:$D,$D24,Fluxo!$E:$E,"&lt;&gt;"&amp;"PERMUTANTE"))</f>
        <v>0</v>
      </c>
      <c r="EZ24" s="18">
        <f>IF(EZ$5&gt;$G$4,0,SUMIFS(Fluxo!$O:$O,Fluxo!$U:$U,"&gt;"&amp;EY$5,Fluxo!$U:$U,"&lt;="&amp;EZ$5,Fluxo!$D:$D,$D24,Fluxo!$E:$E,"&lt;&gt;"&amp;"PERMUTANTE"))</f>
        <v>0</v>
      </c>
      <c r="FA24" s="18">
        <f>IF(FA$5&gt;$G$4,0,SUMIFS(Fluxo!$O:$O,Fluxo!$U:$U,"&gt;"&amp;EZ$5,Fluxo!$U:$U,"&lt;="&amp;FA$5,Fluxo!$D:$D,$D24,Fluxo!$E:$E,"&lt;&gt;"&amp;"PERMUTANTE"))</f>
        <v>0</v>
      </c>
      <c r="FB24" s="18">
        <f>IF(FB$5&gt;$G$4,0,SUMIFS(Fluxo!$O:$O,Fluxo!$U:$U,"&gt;"&amp;FA$5,Fluxo!$U:$U,"&lt;="&amp;FB$5,Fluxo!$D:$D,$D24,Fluxo!$E:$E,"&lt;&gt;"&amp;"PERMUTANTE"))</f>
        <v>0</v>
      </c>
      <c r="FC24" s="18">
        <f>IF(FC$5&gt;$G$4,0,SUMIFS(Fluxo!$O:$O,Fluxo!$U:$U,"&gt;"&amp;FB$5,Fluxo!$U:$U,"&lt;="&amp;FC$5,Fluxo!$D:$D,$D24,Fluxo!$E:$E,"&lt;&gt;"&amp;"PERMUTANTE"))</f>
        <v>0</v>
      </c>
      <c r="FD24" s="18">
        <f>IF(FD$5&gt;$G$4,0,SUMIFS(Fluxo!$O:$O,Fluxo!$U:$U,"&gt;"&amp;FC$5,Fluxo!$U:$U,"&lt;="&amp;FD$5,Fluxo!$D:$D,$D24,Fluxo!$E:$E,"&lt;&gt;"&amp;"PERMUTANTE"))</f>
        <v>0</v>
      </c>
      <c r="FE24" s="18">
        <f>IF(FE$5&gt;$G$4,0,SUMIFS(Fluxo!$O:$O,Fluxo!$U:$U,"&gt;"&amp;FD$5,Fluxo!$U:$U,"&lt;="&amp;FE$5,Fluxo!$D:$D,$D24,Fluxo!$E:$E,"&lt;&gt;"&amp;"PERMUTANTE"))</f>
        <v>0</v>
      </c>
      <c r="FF24" s="18">
        <f>IF(FF$5&gt;$G$4,0,SUMIFS(Fluxo!$O:$O,Fluxo!$U:$U,"&gt;"&amp;FE$5,Fluxo!$U:$U,"&lt;="&amp;FF$5,Fluxo!$D:$D,$D24,Fluxo!$E:$E,"&lt;&gt;"&amp;"PERMUTANTE"))</f>
        <v>0</v>
      </c>
      <c r="FG24" s="18">
        <f>IF(FG$5&gt;$G$4,0,SUMIFS(Fluxo!$O:$O,Fluxo!$U:$U,"&gt;"&amp;FF$5,Fluxo!$U:$U,"&lt;="&amp;FG$5,Fluxo!$D:$D,$D24,Fluxo!$E:$E,"&lt;&gt;"&amp;"PERMUTANTE"))</f>
        <v>0</v>
      </c>
      <c r="FH24" s="18">
        <f>IF(FH$5&gt;$G$4,0,SUMIFS(Fluxo!$O:$O,Fluxo!$U:$U,"&gt;"&amp;FG$5,Fluxo!$U:$U,"&lt;="&amp;FH$5,Fluxo!$D:$D,$D24,Fluxo!$E:$E,"&lt;&gt;"&amp;"PERMUTANTE"))</f>
        <v>0</v>
      </c>
      <c r="FI24" s="18">
        <f>IF(FI$5&gt;$G$4,0,SUMIFS(Fluxo!$O:$O,Fluxo!$U:$U,"&gt;"&amp;FH$5,Fluxo!$U:$U,"&lt;="&amp;FI$5,Fluxo!$D:$D,$D24,Fluxo!$E:$E,"&lt;&gt;"&amp;"PERMUTANTE"))</f>
        <v>0</v>
      </c>
      <c r="FJ24" s="18">
        <f>IF(FJ$5&gt;$G$4,0,SUMIFS(Fluxo!$O:$O,Fluxo!$U:$U,"&gt;"&amp;FI$5,Fluxo!$U:$U,"&lt;="&amp;FJ$5,Fluxo!$D:$D,$D24,Fluxo!$E:$E,"&lt;&gt;"&amp;"PERMUTANTE"))</f>
        <v>0</v>
      </c>
      <c r="FK24" s="18">
        <f>IF(FK$5&gt;$G$4,0,SUMIFS(Fluxo!$O:$O,Fluxo!$U:$U,"&gt;"&amp;FJ$5,Fluxo!$U:$U,"&lt;="&amp;FK$5,Fluxo!$D:$D,$D24,Fluxo!$E:$E,"&lt;&gt;"&amp;"PERMUTANTE"))</f>
        <v>0</v>
      </c>
      <c r="FL24" s="18">
        <f>IF(FL$5&gt;$G$4,0,SUMIFS(Fluxo!$O:$O,Fluxo!$U:$U,"&gt;"&amp;FK$5,Fluxo!$U:$U,"&lt;="&amp;FL$5,Fluxo!$D:$D,$D24,Fluxo!$E:$E,"&lt;&gt;"&amp;"PERMUTANTE"))</f>
        <v>0</v>
      </c>
      <c r="FM24" s="18">
        <f>IF(FM$5&gt;$G$4,0,SUMIFS(Fluxo!$O:$O,Fluxo!$U:$U,"&gt;"&amp;FL$5,Fluxo!$U:$U,"&lt;="&amp;FM$5,Fluxo!$D:$D,$D24,Fluxo!$E:$E,"&lt;&gt;"&amp;"PERMUTANTE"))</f>
        <v>0</v>
      </c>
      <c r="FN24" s="18">
        <f>IF(FN$5&gt;$G$4,0,SUMIFS(Fluxo!$O:$O,Fluxo!$U:$U,"&gt;"&amp;FM$5,Fluxo!$U:$U,"&lt;="&amp;FN$5,Fluxo!$D:$D,$D24,Fluxo!$E:$E,"&lt;&gt;"&amp;"PERMUTANTE"))</f>
        <v>0</v>
      </c>
      <c r="FO24" s="18">
        <f>IF(FO$5&gt;$G$4,0,SUMIFS(Fluxo!$O:$O,Fluxo!$U:$U,"&gt;"&amp;FN$5,Fluxo!$U:$U,"&lt;="&amp;FO$5,Fluxo!$D:$D,$D24,Fluxo!$E:$E,"&lt;&gt;"&amp;"PERMUTANTE"))</f>
        <v>0</v>
      </c>
      <c r="FP24" s="18">
        <f>IF(FP$5&gt;$G$4,0,SUMIFS(Fluxo!$O:$O,Fluxo!$U:$U,"&gt;"&amp;FO$5,Fluxo!$U:$U,"&lt;="&amp;FP$5,Fluxo!$D:$D,$D24,Fluxo!$E:$E,"&lt;&gt;"&amp;"PERMUTANTE"))</f>
        <v>0</v>
      </c>
      <c r="FQ24" s="18">
        <f>IF(FQ$5&gt;$G$4,0,SUMIFS(Fluxo!$O:$O,Fluxo!$U:$U,"&gt;"&amp;FP$5,Fluxo!$U:$U,"&lt;="&amp;FQ$5,Fluxo!$D:$D,$D24,Fluxo!$E:$E,"&lt;&gt;"&amp;"PERMUTANTE"))</f>
        <v>0</v>
      </c>
      <c r="FR24" s="18">
        <f>IF(FR$5&gt;$G$4,0,SUMIFS(Fluxo!$O:$O,Fluxo!$U:$U,"&gt;"&amp;FQ$5,Fluxo!$U:$U,"&lt;="&amp;FR$5,Fluxo!$D:$D,$D24,Fluxo!$E:$E,"&lt;&gt;"&amp;"PERMUTANTE"))</f>
        <v>0</v>
      </c>
      <c r="FS24" s="18">
        <f>IF(FS$5&gt;$G$4,0,SUMIFS(Fluxo!$O:$O,Fluxo!$U:$U,"&gt;"&amp;FR$5,Fluxo!$U:$U,"&lt;="&amp;FS$5,Fluxo!$D:$D,$D24,Fluxo!$E:$E,"&lt;&gt;"&amp;"PERMUTANTE"))</f>
        <v>0</v>
      </c>
      <c r="FT24" s="18">
        <f>IF(FT$5&gt;$G$4,0,SUMIFS(Fluxo!$O:$O,Fluxo!$U:$U,"&gt;"&amp;FS$5,Fluxo!$U:$U,"&lt;="&amp;FT$5,Fluxo!$D:$D,$D24,Fluxo!$E:$E,"&lt;&gt;"&amp;"PERMUTANTE"))</f>
        <v>0</v>
      </c>
      <c r="FU24" s="18">
        <f>IF(FU$5&gt;$G$4,0,SUMIFS(Fluxo!$O:$O,Fluxo!$U:$U,"&gt;"&amp;FT$5,Fluxo!$U:$U,"&lt;="&amp;FU$5,Fluxo!$D:$D,$D24,Fluxo!$E:$E,"&lt;&gt;"&amp;"PERMUTANTE"))</f>
        <v>0</v>
      </c>
      <c r="FV24" s="18">
        <f>IF(FV$5&gt;$G$4,0,SUMIFS(Fluxo!$O:$O,Fluxo!$U:$U,"&gt;"&amp;FU$5,Fluxo!$U:$U,"&lt;="&amp;FV$5,Fluxo!$D:$D,$D24,Fluxo!$E:$E,"&lt;&gt;"&amp;"PERMUTANTE"))</f>
        <v>0</v>
      </c>
      <c r="FW24" s="18">
        <f>IF(FW$5&gt;$G$4,0,SUMIFS(Fluxo!$O:$O,Fluxo!$U:$U,"&gt;"&amp;FV$5,Fluxo!$U:$U,"&lt;="&amp;FW$5,Fluxo!$D:$D,$D24,Fluxo!$E:$E,"&lt;&gt;"&amp;"PERMUTANTE"))</f>
        <v>0</v>
      </c>
      <c r="FX24" s="18">
        <f>IF(FX$5&gt;$G$4,0,SUMIFS(Fluxo!$O:$O,Fluxo!$U:$U,"&gt;"&amp;FW$5,Fluxo!$U:$U,"&lt;="&amp;FX$5,Fluxo!$D:$D,$D24,Fluxo!$E:$E,"&lt;&gt;"&amp;"PERMUTANTE"))</f>
        <v>0</v>
      </c>
      <c r="FY24" s="18">
        <f>IF(FY$5&gt;$G$4,0,SUMIFS(Fluxo!$O:$O,Fluxo!$U:$U,"&gt;"&amp;FX$5,Fluxo!$U:$U,"&lt;="&amp;FY$5,Fluxo!$D:$D,$D24,Fluxo!$E:$E,"&lt;&gt;"&amp;"PERMUTANTE"))</f>
        <v>0</v>
      </c>
      <c r="FZ24" s="18">
        <f>IF(FZ$5&gt;$G$4,0,SUMIFS(Fluxo!$O:$O,Fluxo!$U:$U,"&gt;"&amp;FY$5,Fluxo!$U:$U,"&lt;="&amp;FZ$5,Fluxo!$D:$D,$D24,Fluxo!$E:$E,"&lt;&gt;"&amp;"PERMUTANTE"))</f>
        <v>0</v>
      </c>
      <c r="GA24" s="18">
        <f>IF(GA$5&gt;$G$4,0,SUMIFS(Fluxo!$O:$O,Fluxo!$U:$U,"&gt;"&amp;FZ$5,Fluxo!$U:$U,"&lt;="&amp;GA$5,Fluxo!$D:$D,$D24,Fluxo!$E:$E,"&lt;&gt;"&amp;"PERMUTANTE"))</f>
        <v>0</v>
      </c>
      <c r="GB24" s="18">
        <f>IF(GB$5&gt;$G$4,0,SUMIFS(Fluxo!$O:$O,Fluxo!$U:$U,"&gt;"&amp;GA$5,Fluxo!$U:$U,"&lt;="&amp;GB$5,Fluxo!$D:$D,$D24,Fluxo!$E:$E,"&lt;&gt;"&amp;"PERMUTANTE"))</f>
        <v>0</v>
      </c>
      <c r="GC24" s="18">
        <f>IF(GC$5&gt;$G$4,0,SUMIFS(Fluxo!$O:$O,Fluxo!$U:$U,"&gt;"&amp;GB$5,Fluxo!$U:$U,"&lt;="&amp;GC$5,Fluxo!$D:$D,$D24,Fluxo!$E:$E,"&lt;&gt;"&amp;"PERMUTANTE"))</f>
        <v>0</v>
      </c>
      <c r="GD24" s="18">
        <f>IF(GD$5&gt;$G$4,0,SUMIFS(Fluxo!$O:$O,Fluxo!$U:$U,"&gt;"&amp;GC$5,Fluxo!$U:$U,"&lt;="&amp;GD$5,Fluxo!$D:$D,$D24,Fluxo!$E:$E,"&lt;&gt;"&amp;"PERMUTANTE"))</f>
        <v>0</v>
      </c>
      <c r="GE24" s="18">
        <f>IF(GE$5&gt;$G$4,0,SUMIFS(Fluxo!$O:$O,Fluxo!$U:$U,"&gt;"&amp;GD$5,Fluxo!$U:$U,"&lt;="&amp;GE$5,Fluxo!$D:$D,$D24,Fluxo!$E:$E,"&lt;&gt;"&amp;"PERMUTANTE"))</f>
        <v>0</v>
      </c>
      <c r="GF24" s="18">
        <f>IF(GF$5&gt;$G$4,0,SUMIFS(Fluxo!$O:$O,Fluxo!$U:$U,"&gt;"&amp;GE$5,Fluxo!$U:$U,"&lt;="&amp;GF$5,Fluxo!$D:$D,$D24,Fluxo!$E:$E,"&lt;&gt;"&amp;"PERMUTANTE"))</f>
        <v>0</v>
      </c>
      <c r="GG24" s="18">
        <f>IF(GG$5&gt;$G$4,0,SUMIFS(Fluxo!$O:$O,Fluxo!$U:$U,"&gt;"&amp;GF$5,Fluxo!$U:$U,"&lt;="&amp;GG$5,Fluxo!$D:$D,$D24,Fluxo!$E:$E,"&lt;&gt;"&amp;"PERMUTANTE"))</f>
        <v>0</v>
      </c>
      <c r="GH24" s="18">
        <f>IF(GH$5&gt;$G$4,0,SUMIFS(Fluxo!$O:$O,Fluxo!$U:$U,"&gt;"&amp;GG$5,Fluxo!$U:$U,"&lt;="&amp;GH$5,Fluxo!$D:$D,$D24,Fluxo!$E:$E,"&lt;&gt;"&amp;"PERMUTANTE"))</f>
        <v>0</v>
      </c>
      <c r="GI24" s="18">
        <f>IF(GI$5&gt;$G$4,0,SUMIFS(Fluxo!$O:$O,Fluxo!$U:$U,"&gt;"&amp;GH$5,Fluxo!$U:$U,"&lt;="&amp;GI$5,Fluxo!$D:$D,$D24,Fluxo!$E:$E,"&lt;&gt;"&amp;"PERMUTANTE"))</f>
        <v>0</v>
      </c>
      <c r="GJ24" s="18">
        <f>IF(GJ$5&gt;$G$4,0,SUMIFS(Fluxo!$O:$O,Fluxo!$U:$U,"&gt;"&amp;GI$5,Fluxo!$U:$U,"&lt;="&amp;GJ$5,Fluxo!$D:$D,$D24,Fluxo!$E:$E,"&lt;&gt;"&amp;"PERMUTANTE"))</f>
        <v>0</v>
      </c>
      <c r="GK24" s="18">
        <f>IF(GK$5&gt;$G$4,0,SUMIFS(Fluxo!$O:$O,Fluxo!$U:$U,"&gt;"&amp;GJ$5,Fluxo!$U:$U,"&lt;="&amp;GK$5,Fluxo!$D:$D,$D24,Fluxo!$E:$E,"&lt;&gt;"&amp;"PERMUTANTE"))</f>
        <v>0</v>
      </c>
      <c r="GL24" s="18">
        <f>IF(GL$5&gt;$G$4,0,SUMIFS(Fluxo!$O:$O,Fluxo!$U:$U,"&gt;"&amp;GK$5,Fluxo!$U:$U,"&lt;="&amp;GL$5,Fluxo!$D:$D,$D24,Fluxo!$E:$E,"&lt;&gt;"&amp;"PERMUTANTE"))</f>
        <v>0</v>
      </c>
      <c r="GM24" s="18">
        <f>IF(GM$5&gt;$G$4,0,SUMIFS(Fluxo!$O:$O,Fluxo!$U:$U,"&gt;"&amp;GL$5,Fluxo!$U:$U,"&lt;="&amp;GM$5,Fluxo!$D:$D,$D24,Fluxo!$E:$E,"&lt;&gt;"&amp;"PERMUTANTE"))</f>
        <v>0</v>
      </c>
      <c r="GN24" s="18">
        <f>IF(GN$5&gt;$G$4,0,SUMIFS(Fluxo!$O:$O,Fluxo!$U:$U,"&gt;"&amp;GM$5,Fluxo!$U:$U,"&lt;="&amp;GN$5,Fluxo!$D:$D,$D24,Fluxo!$E:$E,"&lt;&gt;"&amp;"PERMUTANTE"))</f>
        <v>0</v>
      </c>
      <c r="GO24" s="18">
        <f>IF(GO$5&gt;$G$4,0,SUMIFS(Fluxo!$O:$O,Fluxo!$U:$U,"&gt;"&amp;GN$5,Fluxo!$U:$U,"&lt;="&amp;GO$5,Fluxo!$D:$D,$D24,Fluxo!$E:$E,"&lt;&gt;"&amp;"PERMUTANTE"))</f>
        <v>0</v>
      </c>
      <c r="GP24" s="18">
        <f>IF(GP$5&gt;$G$4,0,SUMIFS(Fluxo!$O:$O,Fluxo!$U:$U,"&gt;"&amp;GO$5,Fluxo!$U:$U,"&lt;="&amp;GP$5,Fluxo!$D:$D,$D24,Fluxo!$E:$E,"&lt;&gt;"&amp;"PERMUTANTE"))</f>
        <v>0</v>
      </c>
      <c r="GQ24" s="18">
        <f>IF(GQ$5&gt;$G$4,0,SUMIFS(Fluxo!$O:$O,Fluxo!$U:$U,"&gt;"&amp;GP$5,Fluxo!$U:$U,"&lt;="&amp;GQ$5,Fluxo!$D:$D,$D24,Fluxo!$E:$E,"&lt;&gt;"&amp;"PERMUTANTE"))</f>
        <v>0</v>
      </c>
      <c r="GR24" s="18">
        <f>IF(GR$5&gt;$G$4,0,SUMIFS(Fluxo!$O:$O,Fluxo!$U:$U,"&gt;"&amp;GQ$5,Fluxo!$U:$U,"&lt;="&amp;GR$5,Fluxo!$D:$D,$D24,Fluxo!$E:$E,"&lt;&gt;"&amp;"PERMUTANTE"))</f>
        <v>0</v>
      </c>
      <c r="GS24" s="18">
        <f>IF(GS$5&gt;$G$4,0,SUMIFS(Fluxo!$O:$O,Fluxo!$U:$U,"&gt;"&amp;GR$5,Fluxo!$U:$U,"&lt;="&amp;GS$5,Fluxo!$D:$D,$D24,Fluxo!$E:$E,"&lt;&gt;"&amp;"PERMUTANTE"))</f>
        <v>0</v>
      </c>
      <c r="GT24" s="18">
        <f>IF(GT$5&gt;$G$4,0,SUMIFS(Fluxo!$O:$O,Fluxo!$U:$U,"&gt;"&amp;GS$5,Fluxo!$U:$U,"&lt;="&amp;GT$5,Fluxo!$D:$D,$D24,Fluxo!$E:$E,"&lt;&gt;"&amp;"PERMUTANTE"))</f>
        <v>0</v>
      </c>
      <c r="GU24" s="18">
        <f>IF(GU$5&gt;$G$4,0,SUMIFS(Fluxo!$O:$O,Fluxo!$U:$U,"&gt;"&amp;GT$5,Fluxo!$U:$U,"&lt;="&amp;GU$5,Fluxo!$D:$D,$D24,Fluxo!$E:$E,"&lt;&gt;"&amp;"PERMUTANTE"))</f>
        <v>0</v>
      </c>
      <c r="GV24" s="18">
        <f>IF(GV$5&gt;$G$4,0,SUMIFS(Fluxo!$O:$O,Fluxo!$U:$U,"&gt;"&amp;GU$5,Fluxo!$U:$U,"&lt;="&amp;GV$5,Fluxo!$D:$D,$D24,Fluxo!$E:$E,"&lt;&gt;"&amp;"PERMUTANTE"))</f>
        <v>0</v>
      </c>
      <c r="GW24" s="18">
        <f>IF(GW$5&gt;$G$4,0,SUMIFS(Fluxo!$O:$O,Fluxo!$U:$U,"&gt;"&amp;GV$5,Fluxo!$U:$U,"&lt;="&amp;GW$5,Fluxo!$D:$D,$D24,Fluxo!$E:$E,"&lt;&gt;"&amp;"PERMUTANTE"))</f>
        <v>0</v>
      </c>
      <c r="GX24" s="18">
        <f>IF(GX$5&gt;$G$4,0,SUMIFS(Fluxo!$O:$O,Fluxo!$U:$U,"&gt;"&amp;GW$5,Fluxo!$U:$U,"&lt;="&amp;GX$5,Fluxo!$D:$D,$D24,Fluxo!$E:$E,"&lt;&gt;"&amp;"PERMUTANTE"))</f>
        <v>0</v>
      </c>
      <c r="GY24" s="18">
        <f>IF(GY$5&gt;$G$4,0,SUMIFS(Fluxo!$O:$O,Fluxo!$U:$U,"&gt;"&amp;GX$5,Fluxo!$U:$U,"&lt;="&amp;GY$5,Fluxo!$D:$D,$D24,Fluxo!$E:$E,"&lt;&gt;"&amp;"PERMUTANTE"))</f>
        <v>0</v>
      </c>
      <c r="GZ24" s="18">
        <f>IF(GZ$5&gt;$G$4,0,SUMIFS(Fluxo!$O:$O,Fluxo!$U:$U,"&gt;"&amp;GY$5,Fluxo!$U:$U,"&lt;="&amp;GZ$5,Fluxo!$D:$D,$D24,Fluxo!$E:$E,"&lt;&gt;"&amp;"PERMUTANTE"))</f>
        <v>0</v>
      </c>
      <c r="HA24" s="18">
        <f>IF(HA$5&gt;$G$4,0,SUMIFS(Fluxo!$O:$O,Fluxo!$U:$U,"&gt;"&amp;GZ$5,Fluxo!$U:$U,"&lt;="&amp;HA$5,Fluxo!$D:$D,$D24,Fluxo!$E:$E,"&lt;&gt;"&amp;"PERMUTANTE"))</f>
        <v>0</v>
      </c>
      <c r="HB24" s="18">
        <f>IF(HB$5&gt;$G$4,0,SUMIFS(Fluxo!$O:$O,Fluxo!$U:$U,"&gt;"&amp;HA$5,Fluxo!$U:$U,"&lt;="&amp;HB$5,Fluxo!$D:$D,$D24,Fluxo!$E:$E,"&lt;&gt;"&amp;"PERMUTANTE"))</f>
        <v>0</v>
      </c>
      <c r="HC24" s="18">
        <f>IF(HC$5&gt;$G$4,0,SUMIFS(Fluxo!$O:$O,Fluxo!$U:$U,"&gt;"&amp;HB$5,Fluxo!$U:$U,"&lt;="&amp;HC$5,Fluxo!$D:$D,$D24,Fluxo!$E:$E,"&lt;&gt;"&amp;"PERMUTANTE"))</f>
        <v>0</v>
      </c>
      <c r="HD24" s="18">
        <f>IF(HD$5&gt;$G$4,0,SUMIFS(Fluxo!$O:$O,Fluxo!$U:$U,"&gt;"&amp;HC$5,Fluxo!$U:$U,"&lt;="&amp;HD$5,Fluxo!$D:$D,$D24,Fluxo!$E:$E,"&lt;&gt;"&amp;"PERMUTANTE"))</f>
        <v>0</v>
      </c>
      <c r="HE24" s="18">
        <f>IF(HE$5&gt;$G$4,0,SUMIFS(Fluxo!$O:$O,Fluxo!$U:$U,"&gt;"&amp;HD$5,Fluxo!$U:$U,"&lt;="&amp;HE$5,Fluxo!$D:$D,$D24,Fluxo!$E:$E,"&lt;&gt;"&amp;"PERMUTANTE"))</f>
        <v>0</v>
      </c>
      <c r="HF24" s="18">
        <f>IF(HF$5&gt;$G$4,0,SUMIFS(Fluxo!$O:$O,Fluxo!$U:$U,"&gt;"&amp;HE$5,Fluxo!$U:$U,"&lt;="&amp;HF$5,Fluxo!$D:$D,$D24,Fluxo!$E:$E,"&lt;&gt;"&amp;"PERMUTANTE"))</f>
        <v>0</v>
      </c>
    </row>
    <row r="25" spans="1:214" s="16" customFormat="1">
      <c r="A25" s="20">
        <f t="shared" si="8"/>
        <v>15</v>
      </c>
      <c r="B25" s="140" t="str">
        <f>'Check Carteira'!C17</f>
        <v>E.1016.99.01.0065</v>
      </c>
      <c r="C25" s="19">
        <v>1</v>
      </c>
      <c r="D25" s="129" t="str">
        <f>'Check Carteira'!F17</f>
        <v>A-0065</v>
      </c>
      <c r="E25" s="21" t="str">
        <f>IFERROR(INDEX(Contratos!L:L,MATCH(D25,Contratos!R:R,0)),"")</f>
        <v/>
      </c>
      <c r="F25" s="139" t="str">
        <f>IFERROR(INDEX(Contratos!G:G,MATCH(D25,Contratos!R:R,0)),"")</f>
        <v/>
      </c>
      <c r="G25" s="83" t="str">
        <f ca="1">IFERROR(XNPV(#REF!,OFFSET(J25,0,MATCH(EOMONTH(E25,0),$J$5:$HF$5,0)-1,1,COUNT($J$5:$HF$5)-MATCH(EOMONTH(E25,0),$J$5:$HF$5,0)+1),OFFSET($J$5,0,MATCH(EOMONTH(E25,0),$J$5:$HF$5,0)-1,1,COUNT($J$5:$HF$5)-MATCH(EOMONTH(E25,0),$J$5:$HF$5,0)+1)),"")</f>
        <v/>
      </c>
      <c r="H25" s="83">
        <f t="shared" si="9"/>
        <v>0</v>
      </c>
      <c r="I25" s="18"/>
      <c r="J25" s="18">
        <f>IF(J$5&gt;$G$4,0,SUMIFS(Fluxo!$O:$O,Fluxo!$U:$U,"&gt;"&amp;I$5,Fluxo!$U:$U,"&lt;="&amp;J$5,Fluxo!$D:$D,$D25))</f>
        <v>0</v>
      </c>
      <c r="K25" s="18">
        <f>IF(K$5&gt;$G$4,0,SUMIFS(Fluxo!$O:$O,Fluxo!$U:$U,"&gt;"&amp;J$5,Fluxo!$U:$U,"&lt;="&amp;K$5,Fluxo!$D:$D,$D25))</f>
        <v>0</v>
      </c>
      <c r="L25" s="18">
        <f>IF(L$5&gt;$G$4,0,SUMIFS(Fluxo!$O:$O,Fluxo!$U:$U,"&gt;"&amp;K$5,Fluxo!$U:$U,"&lt;="&amp;L$5,Fluxo!$D:$D,$D25))</f>
        <v>0</v>
      </c>
      <c r="M25" s="18">
        <f>IF(M$5&gt;$G$4,0,SUMIFS(Fluxo!$O:$O,Fluxo!$U:$U,"&gt;"&amp;L$5,Fluxo!$U:$U,"&lt;="&amp;M$5,Fluxo!$D:$D,$D25))</f>
        <v>0</v>
      </c>
      <c r="N25" s="18">
        <f>IF(N$5&gt;$G$4,0,SUMIFS(Fluxo!$O:$O,Fluxo!$U:$U,"&gt;"&amp;M$5,Fluxo!$U:$U,"&lt;="&amp;N$5,Fluxo!$D:$D,$D25))</f>
        <v>0</v>
      </c>
      <c r="O25" s="18">
        <f>IF(O$5&gt;$G$4,0,SUMIFS(Fluxo!$O:$O,Fluxo!$U:$U,"&gt;"&amp;N$5,Fluxo!$U:$U,"&lt;="&amp;O$5,Fluxo!$D:$D,$D25))</f>
        <v>0</v>
      </c>
      <c r="P25" s="18">
        <f>IF(P$5&gt;$G$4,0,SUMIFS(Fluxo!$O:$O,Fluxo!$U:$U,"&gt;"&amp;O$5,Fluxo!$U:$U,"&lt;="&amp;P$5,Fluxo!$D:$D,$D25))</f>
        <v>0</v>
      </c>
      <c r="Q25" s="18">
        <f>IF(Q$5&gt;$G$4,0,SUMIFS(Fluxo!$O:$O,Fluxo!$U:$U,"&gt;"&amp;P$5,Fluxo!$U:$U,"&lt;="&amp;Q$5,Fluxo!$D:$D,$D25))</f>
        <v>0</v>
      </c>
      <c r="R25" s="18">
        <f>IF(R$5&gt;$G$4,0,SUMIFS(Fluxo!$O:$O,Fluxo!$U:$U,"&gt;"&amp;Q$5,Fluxo!$U:$U,"&lt;="&amp;R$5,Fluxo!$D:$D,$D25))</f>
        <v>0</v>
      </c>
      <c r="S25" s="18">
        <f>IF(S$5&gt;$G$4,0,SUMIFS(Fluxo!$O:$O,Fluxo!$U:$U,"&gt;"&amp;R$5,Fluxo!$U:$U,"&lt;="&amp;S$5,Fluxo!$D:$D,$D25,Fluxo!$E:$E,"&lt;&gt;"&amp;"PERMUTANTE"))</f>
        <v>0</v>
      </c>
      <c r="T25" s="18">
        <f>IF(T$5&gt;$G$4,0,SUMIFS(Fluxo!$O:$O,Fluxo!$U:$U,"&gt;"&amp;S$5,Fluxo!$U:$U,"&lt;="&amp;T$5,Fluxo!$D:$D,$D25,Fluxo!$E:$E,"&lt;&gt;"&amp;"PERMUTANTE"))</f>
        <v>0</v>
      </c>
      <c r="U25" s="18">
        <f>IF(U$5&gt;$G$4,0,SUMIFS(Fluxo!$O:$O,Fluxo!$U:$U,"&gt;"&amp;T$5,Fluxo!$U:$U,"&lt;="&amp;U$5,Fluxo!$D:$D,$D25,Fluxo!$E:$E,"&lt;&gt;"&amp;"PERMUTANTE"))</f>
        <v>0</v>
      </c>
      <c r="V25" s="18">
        <f>IF(V$5&gt;$G$4,0,SUMIFS(Fluxo!$O:$O,Fluxo!$U:$U,"&gt;"&amp;U$5,Fluxo!$U:$U,"&lt;="&amp;V$5,Fluxo!$D:$D,$D25,Fluxo!$E:$E,"&lt;&gt;"&amp;"PERMUTANTE"))</f>
        <v>0</v>
      </c>
      <c r="W25" s="18">
        <f>IF(W$5&gt;$G$4,0,SUMIFS(Fluxo!$O:$O,Fluxo!$U:$U,"&gt;"&amp;V$5,Fluxo!$U:$U,"&lt;="&amp;W$5,Fluxo!$D:$D,$D25,Fluxo!$E:$E,"&lt;&gt;"&amp;"PERMUTANTE"))</f>
        <v>0</v>
      </c>
      <c r="X25" s="18">
        <f>IF(X$5&gt;$G$4,0,SUMIFS(Fluxo!$O:$O,Fluxo!$U:$U,"&gt;"&amp;W$5,Fluxo!$U:$U,"&lt;="&amp;X$5,Fluxo!$D:$D,$D25,Fluxo!$E:$E,"&lt;&gt;"&amp;"PERMUTANTE"))</f>
        <v>0</v>
      </c>
      <c r="Y25" s="18">
        <f>IF(Y$5&gt;$G$4,0,SUMIFS(Fluxo!$O:$O,Fluxo!$U:$U,"&gt;"&amp;X$5,Fluxo!$U:$U,"&lt;="&amp;Y$5,Fluxo!$D:$D,$D25,Fluxo!$E:$E,"&lt;&gt;"&amp;"PERMUTANTE"))</f>
        <v>0</v>
      </c>
      <c r="Z25" s="18">
        <f>IF(Z$5&gt;$G$4,0,SUMIFS(Fluxo!$O:$O,Fluxo!$U:$U,"&gt;"&amp;Y$5,Fluxo!$U:$U,"&lt;="&amp;Z$5,Fluxo!$D:$D,$D25,Fluxo!$E:$E,"&lt;&gt;"&amp;"PERMUTANTE"))</f>
        <v>0</v>
      </c>
      <c r="AA25" s="18">
        <f>IF(AA$5&gt;$G$4,0,SUMIFS(Fluxo!$O:$O,Fluxo!$U:$U,"&gt;"&amp;Z$5,Fluxo!$U:$U,"&lt;="&amp;AA$5,Fluxo!$D:$D,$D25,Fluxo!$E:$E,"&lt;&gt;"&amp;"PERMUTANTE"))</f>
        <v>0</v>
      </c>
      <c r="AB25" s="18">
        <f>IF(AB$5&gt;$G$4,0,SUMIFS(Fluxo!$O:$O,Fluxo!$U:$U,"&gt;"&amp;AA$5,Fluxo!$U:$U,"&lt;="&amp;AB$5,Fluxo!$D:$D,$D25,Fluxo!$E:$E,"&lt;&gt;"&amp;"PERMUTANTE"))</f>
        <v>0</v>
      </c>
      <c r="AC25" s="18">
        <f>IF(AC$5&gt;$G$4,0,SUMIFS(Fluxo!$O:$O,Fluxo!$U:$U,"&gt;"&amp;AB$5,Fluxo!$U:$U,"&lt;="&amp;AC$5,Fluxo!$D:$D,$D25,Fluxo!$E:$E,"&lt;&gt;"&amp;"PERMUTANTE"))</f>
        <v>0</v>
      </c>
      <c r="AD25" s="18">
        <f>IF(AD$5&gt;$G$4,0,SUMIFS(Fluxo!$O:$O,Fluxo!$U:$U,"&gt;"&amp;AC$5,Fluxo!$U:$U,"&lt;="&amp;AD$5,Fluxo!$D:$D,$D25,Fluxo!$E:$E,"&lt;&gt;"&amp;"PERMUTANTE"))</f>
        <v>0</v>
      </c>
      <c r="AE25" s="18">
        <f>IF(AE$5&gt;$G$4,0,SUMIFS(Fluxo!$O:$O,Fluxo!$U:$U,"&gt;"&amp;AD$5,Fluxo!$U:$U,"&lt;="&amp;AE$5,Fluxo!$D:$D,$D25,Fluxo!$E:$E,"&lt;&gt;"&amp;"PERMUTANTE"))</f>
        <v>0</v>
      </c>
      <c r="AF25" s="18">
        <f>IF(AF$5&gt;$G$4,0,SUMIFS(Fluxo!$O:$O,Fluxo!$U:$U,"&gt;"&amp;AE$5,Fluxo!$U:$U,"&lt;="&amp;AF$5,Fluxo!$D:$D,$D25,Fluxo!$E:$E,"&lt;&gt;"&amp;"PERMUTANTE"))</f>
        <v>0</v>
      </c>
      <c r="AG25" s="18">
        <f>IF(AG$5&gt;$G$4,0,SUMIFS(Fluxo!$O:$O,Fluxo!$U:$U,"&gt;"&amp;AF$5,Fluxo!$U:$U,"&lt;="&amp;AG$5,Fluxo!$D:$D,$D25,Fluxo!$E:$E,"&lt;&gt;"&amp;"PERMUTANTE"))</f>
        <v>0</v>
      </c>
      <c r="AH25" s="18">
        <f>IF(AH$5&gt;$G$4,0,SUMIFS(Fluxo!$O:$O,Fluxo!$U:$U,"&gt;"&amp;AG$5,Fluxo!$U:$U,"&lt;="&amp;AH$5,Fluxo!$D:$D,$D25,Fluxo!$E:$E,"&lt;&gt;"&amp;"PERMUTANTE"))</f>
        <v>0</v>
      </c>
      <c r="AI25" s="18">
        <f>IF(AI$5&gt;$G$4,0,SUMIFS(Fluxo!$O:$O,Fluxo!$U:$U,"&gt;"&amp;AH$5,Fluxo!$U:$U,"&lt;="&amp;AI$5,Fluxo!$D:$D,$D25,Fluxo!$E:$E,"&lt;&gt;"&amp;"PERMUTANTE"))</f>
        <v>0</v>
      </c>
      <c r="AJ25" s="18">
        <f>IF(AJ$5&gt;$G$4,0,SUMIFS(Fluxo!$O:$O,Fluxo!$U:$U,"&gt;"&amp;AI$5,Fluxo!$U:$U,"&lt;="&amp;AJ$5,Fluxo!$D:$D,$D25,Fluxo!$E:$E,"&lt;&gt;"&amp;"PERMUTANTE"))</f>
        <v>0</v>
      </c>
      <c r="AK25" s="18">
        <f>IF(AK$5&gt;$G$4,0,SUMIFS(Fluxo!$O:$O,Fluxo!$U:$U,"&gt;"&amp;AJ$5,Fluxo!$U:$U,"&lt;="&amp;AK$5,Fluxo!$D:$D,$D25,Fluxo!$E:$E,"&lt;&gt;"&amp;"PERMUTANTE"))</f>
        <v>0</v>
      </c>
      <c r="AL25" s="18">
        <f>IF(AL$5&gt;$G$4,0,SUMIFS(Fluxo!$O:$O,Fluxo!$U:$U,"&gt;"&amp;AK$5,Fluxo!$U:$U,"&lt;="&amp;AL$5,Fluxo!$D:$D,$D25,Fluxo!$E:$E,"&lt;&gt;"&amp;"PERMUTANTE"))</f>
        <v>0</v>
      </c>
      <c r="AM25" s="18">
        <f>IF(AM$5&gt;$G$4,0,SUMIFS(Fluxo!$O:$O,Fluxo!$U:$U,"&gt;"&amp;AL$5,Fluxo!$U:$U,"&lt;="&amp;AM$5,Fluxo!$D:$D,$D25,Fluxo!$E:$E,"&lt;&gt;"&amp;"PERMUTANTE"))</f>
        <v>0</v>
      </c>
      <c r="AN25" s="18">
        <f>IF(AN$5&gt;$G$4,0,SUMIFS(Fluxo!$O:$O,Fluxo!$U:$U,"&gt;"&amp;AM$5,Fluxo!$U:$U,"&lt;="&amp;AN$5,Fluxo!$D:$D,$D25,Fluxo!$E:$E,"&lt;&gt;"&amp;"PERMUTANTE"))</f>
        <v>0</v>
      </c>
      <c r="AO25" s="18">
        <f>IF(AO$5&gt;$G$4,0,SUMIFS(Fluxo!$O:$O,Fluxo!$U:$U,"&gt;"&amp;AN$5,Fluxo!$U:$U,"&lt;="&amp;AO$5,Fluxo!$D:$D,$D25,Fluxo!$E:$E,"&lt;&gt;"&amp;"PERMUTANTE"))</f>
        <v>0</v>
      </c>
      <c r="AP25" s="18">
        <f>IF(AP$5&gt;$G$4,0,SUMIFS(Fluxo!$O:$O,Fluxo!$U:$U,"&gt;"&amp;AO$5,Fluxo!$U:$U,"&lt;="&amp;AP$5,Fluxo!$D:$D,$D25,Fluxo!$E:$E,"&lt;&gt;"&amp;"PERMUTANTE"))</f>
        <v>0</v>
      </c>
      <c r="AQ25" s="18">
        <f>IF(AQ$5&gt;$G$4,0,SUMIFS(Fluxo!$O:$O,Fluxo!$U:$U,"&gt;"&amp;AP$5,Fluxo!$U:$U,"&lt;="&amp;AQ$5,Fluxo!$D:$D,$D25,Fluxo!$E:$E,"&lt;&gt;"&amp;"PERMUTANTE"))</f>
        <v>0</v>
      </c>
      <c r="AR25" s="18">
        <f>IF(AR$5&gt;$G$4,0,SUMIFS(Fluxo!$O:$O,Fluxo!$U:$U,"&gt;"&amp;AQ$5,Fluxo!$U:$U,"&lt;="&amp;AR$5,Fluxo!$D:$D,$D25,Fluxo!$E:$E,"&lt;&gt;"&amp;"PERMUTANTE"))</f>
        <v>0</v>
      </c>
      <c r="AS25" s="18">
        <f>IF(AS$5&gt;$G$4,0,SUMIFS(Fluxo!$O:$O,Fluxo!$U:$U,"&gt;"&amp;AR$5,Fluxo!$U:$U,"&lt;="&amp;AS$5,Fluxo!$D:$D,$D25,Fluxo!$E:$E,"&lt;&gt;"&amp;"PERMUTANTE"))</f>
        <v>0</v>
      </c>
      <c r="AT25" s="18">
        <f>IF(AT$5&gt;$G$4,0,SUMIFS(Fluxo!$O:$O,Fluxo!$U:$U,"&gt;"&amp;AS$5,Fluxo!$U:$U,"&lt;="&amp;AT$5,Fluxo!$D:$D,$D25,Fluxo!$E:$E,"&lt;&gt;"&amp;"PERMUTANTE"))</f>
        <v>0</v>
      </c>
      <c r="AU25" s="18">
        <f>IF(AU$5&gt;$G$4,0,SUMIFS(Fluxo!$O:$O,Fluxo!$U:$U,"&gt;"&amp;AT$5,Fluxo!$U:$U,"&lt;="&amp;AU$5,Fluxo!$D:$D,$D25,Fluxo!$E:$E,"&lt;&gt;"&amp;"PERMUTANTE"))</f>
        <v>0</v>
      </c>
      <c r="AV25" s="18">
        <f>IF(AV$5&gt;$G$4,0,SUMIFS(Fluxo!$O:$O,Fluxo!$U:$U,"&gt;"&amp;AU$5,Fluxo!$U:$U,"&lt;="&amp;AV$5,Fluxo!$D:$D,$D25,Fluxo!$E:$E,"&lt;&gt;"&amp;"PERMUTANTE"))</f>
        <v>0</v>
      </c>
      <c r="AW25" s="18">
        <f>IF(AW$5&gt;$G$4,0,SUMIFS(Fluxo!$O:$O,Fluxo!$U:$U,"&gt;"&amp;AV$5,Fluxo!$U:$U,"&lt;="&amp;AW$5,Fluxo!$D:$D,$D25,Fluxo!$E:$E,"&lt;&gt;"&amp;"PERMUTANTE"))</f>
        <v>0</v>
      </c>
      <c r="AX25" s="18">
        <f>IF(AX$5&gt;$G$4,0,SUMIFS(Fluxo!$O:$O,Fluxo!$U:$U,"&gt;"&amp;AW$5,Fluxo!$U:$U,"&lt;="&amp;AX$5,Fluxo!$D:$D,$D25,Fluxo!$E:$E,"&lt;&gt;"&amp;"PERMUTANTE"))</f>
        <v>0</v>
      </c>
      <c r="AY25" s="18">
        <f>IF(AY$5&gt;$G$4,0,SUMIFS(Fluxo!$O:$O,Fluxo!$U:$U,"&gt;"&amp;AX$5,Fluxo!$U:$U,"&lt;="&amp;AY$5,Fluxo!$D:$D,$D25,Fluxo!$E:$E,"&lt;&gt;"&amp;"PERMUTANTE"))</f>
        <v>0</v>
      </c>
      <c r="AZ25" s="18">
        <f>IF(AZ$5&gt;$G$4,0,SUMIFS(Fluxo!$O:$O,Fluxo!$U:$U,"&gt;"&amp;AY$5,Fluxo!$U:$U,"&lt;="&amp;AZ$5,Fluxo!$D:$D,$D25,Fluxo!$E:$E,"&lt;&gt;"&amp;"PERMUTANTE"))</f>
        <v>0</v>
      </c>
      <c r="BA25" s="18">
        <f>IF(BA$5&gt;$G$4,0,SUMIFS(Fluxo!$O:$O,Fluxo!$U:$U,"&gt;"&amp;AZ$5,Fluxo!$U:$U,"&lt;="&amp;BA$5,Fluxo!$D:$D,$D25,Fluxo!$E:$E,"&lt;&gt;"&amp;"PERMUTANTE"))</f>
        <v>0</v>
      </c>
      <c r="BB25" s="18">
        <f>IF(BB$5&gt;$G$4,0,SUMIFS(Fluxo!$O:$O,Fluxo!$U:$U,"&gt;"&amp;BA$5,Fluxo!$U:$U,"&lt;="&amp;BB$5,Fluxo!$D:$D,$D25,Fluxo!$E:$E,"&lt;&gt;"&amp;"PERMUTANTE"))</f>
        <v>0</v>
      </c>
      <c r="BC25" s="18">
        <f>IF(BC$5&gt;$G$4,0,SUMIFS(Fluxo!$O:$O,Fluxo!$U:$U,"&gt;"&amp;BB$5,Fluxo!$U:$U,"&lt;="&amp;BC$5,Fluxo!$D:$D,$D25,Fluxo!$E:$E,"&lt;&gt;"&amp;"PERMUTANTE"))</f>
        <v>0</v>
      </c>
      <c r="BD25" s="18">
        <f>IF(BD$5&gt;$G$4,0,SUMIFS(Fluxo!$O:$O,Fluxo!$U:$U,"&gt;"&amp;BC$5,Fluxo!$U:$U,"&lt;="&amp;BD$5,Fluxo!$D:$D,$D25,Fluxo!$E:$E,"&lt;&gt;"&amp;"PERMUTANTE"))</f>
        <v>0</v>
      </c>
      <c r="BE25" s="18">
        <f>IF(BE$5&gt;$G$4,0,SUMIFS(Fluxo!$O:$O,Fluxo!$U:$U,"&gt;"&amp;BD$5,Fluxo!$U:$U,"&lt;="&amp;BE$5,Fluxo!$D:$D,$D25,Fluxo!$E:$E,"&lt;&gt;"&amp;"PERMUTANTE"))</f>
        <v>0</v>
      </c>
      <c r="BF25" s="18">
        <f>IF(BF$5&gt;$G$4,0,SUMIFS(Fluxo!$O:$O,Fluxo!$U:$U,"&gt;"&amp;BE$5,Fluxo!$U:$U,"&lt;="&amp;BF$5,Fluxo!$D:$D,$D25,Fluxo!$E:$E,"&lt;&gt;"&amp;"PERMUTANTE"))</f>
        <v>0</v>
      </c>
      <c r="BG25" s="18">
        <f>IF(BG$5&gt;$G$4,0,SUMIFS(Fluxo!$O:$O,Fluxo!$U:$U,"&gt;"&amp;BF$5,Fluxo!$U:$U,"&lt;="&amp;BG$5,Fluxo!$D:$D,$D25,Fluxo!$E:$E,"&lt;&gt;"&amp;"PERMUTANTE"))</f>
        <v>0</v>
      </c>
      <c r="BH25" s="18">
        <f>IF(BH$5&gt;$G$4,0,SUMIFS(Fluxo!$O:$O,Fluxo!$U:$U,"&gt;"&amp;BG$5,Fluxo!$U:$U,"&lt;="&amp;BH$5,Fluxo!$D:$D,$D25,Fluxo!$E:$E,"&lt;&gt;"&amp;"PERMUTANTE"))</f>
        <v>0</v>
      </c>
      <c r="BI25" s="18">
        <f>IF(BI$5&gt;$G$4,0,SUMIFS(Fluxo!$O:$O,Fluxo!$U:$U,"&gt;"&amp;BH$5,Fluxo!$U:$U,"&lt;="&amp;BI$5,Fluxo!$D:$D,$D25,Fluxo!$E:$E,"&lt;&gt;"&amp;"PERMUTANTE"))</f>
        <v>0</v>
      </c>
      <c r="BJ25" s="18">
        <f>IF(BJ$5&gt;$G$4,0,SUMIFS(Fluxo!$O:$O,Fluxo!$U:$U,"&gt;"&amp;BI$5,Fluxo!$U:$U,"&lt;="&amp;BJ$5,Fluxo!$D:$D,$D25,Fluxo!$E:$E,"&lt;&gt;"&amp;"PERMUTANTE"))</f>
        <v>0</v>
      </c>
      <c r="BK25" s="18">
        <f>IF(BK$5&gt;$G$4,0,SUMIFS(Fluxo!$O:$O,Fluxo!$U:$U,"&gt;"&amp;BJ$5,Fluxo!$U:$U,"&lt;="&amp;BK$5,Fluxo!$D:$D,$D25,Fluxo!$E:$E,"&lt;&gt;"&amp;"PERMUTANTE"))</f>
        <v>0</v>
      </c>
      <c r="BL25" s="18">
        <f>IF(BL$5&gt;$G$4,0,SUMIFS(Fluxo!$O:$O,Fluxo!$U:$U,"&gt;"&amp;BK$5,Fluxo!$U:$U,"&lt;="&amp;BL$5,Fluxo!$D:$D,$D25,Fluxo!$E:$E,"&lt;&gt;"&amp;"PERMUTANTE"))</f>
        <v>0</v>
      </c>
      <c r="BM25" s="18">
        <f>IF(BM$5&gt;$G$4,0,SUMIFS(Fluxo!$O:$O,Fluxo!$U:$U,"&gt;"&amp;BL$5,Fluxo!$U:$U,"&lt;="&amp;BM$5,Fluxo!$D:$D,$D25,Fluxo!$E:$E,"&lt;&gt;"&amp;"PERMUTANTE"))</f>
        <v>0</v>
      </c>
      <c r="BN25" s="18">
        <f>IF(BN$5&gt;$G$4,0,SUMIFS(Fluxo!$O:$O,Fluxo!$U:$U,"&gt;"&amp;BM$5,Fluxo!$U:$U,"&lt;="&amp;BN$5,Fluxo!$D:$D,$D25,Fluxo!$E:$E,"&lt;&gt;"&amp;"PERMUTANTE"))</f>
        <v>0</v>
      </c>
      <c r="BO25" s="18">
        <f>IF(BO$5&gt;$G$4,0,SUMIFS(Fluxo!$O:$O,Fluxo!$U:$U,"&gt;"&amp;BN$5,Fluxo!$U:$U,"&lt;="&amp;BO$5,Fluxo!$D:$D,$D25,Fluxo!$E:$E,"&lt;&gt;"&amp;"PERMUTANTE"))</f>
        <v>0</v>
      </c>
      <c r="BP25" s="18">
        <f>IF(BP$5&gt;$G$4,0,SUMIFS(Fluxo!$O:$O,Fluxo!$U:$U,"&gt;"&amp;BO$5,Fluxo!$U:$U,"&lt;="&amp;BP$5,Fluxo!$D:$D,$D25,Fluxo!$E:$E,"&lt;&gt;"&amp;"PERMUTANTE"))</f>
        <v>0</v>
      </c>
      <c r="BQ25" s="18">
        <f>IF(BQ$5&gt;$G$4,0,SUMIFS(Fluxo!$O:$O,Fluxo!$U:$U,"&gt;"&amp;BP$5,Fluxo!$U:$U,"&lt;="&amp;BQ$5,Fluxo!$D:$D,$D25,Fluxo!$E:$E,"&lt;&gt;"&amp;"PERMUTANTE"))</f>
        <v>0</v>
      </c>
      <c r="BR25" s="18">
        <f>IF(BR$5&gt;$G$4,0,SUMIFS(Fluxo!$O:$O,Fluxo!$U:$U,"&gt;"&amp;BQ$5,Fluxo!$U:$U,"&lt;="&amp;BR$5,Fluxo!$D:$D,$D25,Fluxo!$E:$E,"&lt;&gt;"&amp;"PERMUTANTE"))</f>
        <v>0</v>
      </c>
      <c r="BS25" s="18">
        <f>IF(BS$5&gt;$G$4,0,SUMIFS(Fluxo!$O:$O,Fluxo!$U:$U,"&gt;"&amp;BR$5,Fluxo!$U:$U,"&lt;="&amp;BS$5,Fluxo!$D:$D,$D25,Fluxo!$E:$E,"&lt;&gt;"&amp;"PERMUTANTE"))</f>
        <v>0</v>
      </c>
      <c r="BT25" s="18">
        <f>IF(BT$5&gt;$G$4,0,SUMIFS(Fluxo!$O:$O,Fluxo!$U:$U,"&gt;"&amp;BS$5,Fluxo!$U:$U,"&lt;="&amp;BT$5,Fluxo!$D:$D,$D25,Fluxo!$E:$E,"&lt;&gt;"&amp;"PERMUTANTE"))</f>
        <v>0</v>
      </c>
      <c r="BU25" s="18">
        <f>IF(BU$5&gt;$G$4,0,SUMIFS(Fluxo!$O:$O,Fluxo!$U:$U,"&gt;"&amp;BT$5,Fluxo!$U:$U,"&lt;="&amp;BU$5,Fluxo!$D:$D,$D25,Fluxo!$E:$E,"&lt;&gt;"&amp;"PERMUTANTE"))</f>
        <v>0</v>
      </c>
      <c r="BV25" s="18">
        <f>IF(BV$5&gt;$G$4,0,SUMIFS(Fluxo!$O:$O,Fluxo!$U:$U,"&gt;"&amp;BU$5,Fluxo!$U:$U,"&lt;="&amp;BV$5,Fluxo!$D:$D,$D25,Fluxo!$E:$E,"&lt;&gt;"&amp;"PERMUTANTE"))</f>
        <v>0</v>
      </c>
      <c r="BW25" s="18">
        <f>IF(BW$5&gt;$G$4,0,SUMIFS(Fluxo!$O:$O,Fluxo!$U:$U,"&gt;"&amp;BV$5,Fluxo!$U:$U,"&lt;="&amp;BW$5,Fluxo!$D:$D,$D25,Fluxo!$E:$E,"&lt;&gt;"&amp;"PERMUTANTE"))</f>
        <v>0</v>
      </c>
      <c r="BX25" s="18">
        <f>IF(BX$5&gt;$G$4,0,SUMIFS(Fluxo!$O:$O,Fluxo!$U:$U,"&gt;"&amp;BW$5,Fluxo!$U:$U,"&lt;="&amp;BX$5,Fluxo!$D:$D,$D25,Fluxo!$E:$E,"&lt;&gt;"&amp;"PERMUTANTE"))</f>
        <v>0</v>
      </c>
      <c r="BY25" s="18">
        <f>IF(BY$5&gt;$G$4,0,SUMIFS(Fluxo!$O:$O,Fluxo!$U:$U,"&gt;"&amp;BX$5,Fluxo!$U:$U,"&lt;="&amp;BY$5,Fluxo!$D:$D,$D25,Fluxo!$E:$E,"&lt;&gt;"&amp;"PERMUTANTE"))</f>
        <v>0</v>
      </c>
      <c r="BZ25" s="18">
        <f>IF(BZ$5&gt;$G$4,0,SUMIFS(Fluxo!$O:$O,Fluxo!$U:$U,"&gt;"&amp;BY$5,Fluxo!$U:$U,"&lt;="&amp;BZ$5,Fluxo!$D:$D,$D25,Fluxo!$E:$E,"&lt;&gt;"&amp;"PERMUTANTE"))</f>
        <v>0</v>
      </c>
      <c r="CA25" s="18">
        <f>IF(CA$5&gt;$G$4,0,SUMIFS(Fluxo!$O:$O,Fluxo!$U:$U,"&gt;"&amp;BZ$5,Fluxo!$U:$U,"&lt;="&amp;CA$5,Fluxo!$D:$D,$D25,Fluxo!$E:$E,"&lt;&gt;"&amp;"PERMUTANTE"))</f>
        <v>0</v>
      </c>
      <c r="CB25" s="18">
        <f>IF(CB$5&gt;$G$4,0,SUMIFS(Fluxo!$O:$O,Fluxo!$U:$U,"&gt;"&amp;CA$5,Fluxo!$U:$U,"&lt;="&amp;CB$5,Fluxo!$D:$D,$D25,Fluxo!$E:$E,"&lt;&gt;"&amp;"PERMUTANTE"))</f>
        <v>0</v>
      </c>
      <c r="CC25" s="18">
        <f>IF(CC$5&gt;$G$4,0,SUMIFS(Fluxo!$O:$O,Fluxo!$U:$U,"&gt;"&amp;CB$5,Fluxo!$U:$U,"&lt;="&amp;CC$5,Fluxo!$D:$D,$D25,Fluxo!$E:$E,"&lt;&gt;"&amp;"PERMUTANTE"))</f>
        <v>0</v>
      </c>
      <c r="CD25" s="18">
        <f>IF(CD$5&gt;$G$4,0,SUMIFS(Fluxo!$O:$O,Fluxo!$U:$U,"&gt;"&amp;CC$5,Fluxo!$U:$U,"&lt;="&amp;CD$5,Fluxo!$D:$D,$D25,Fluxo!$E:$E,"&lt;&gt;"&amp;"PERMUTANTE"))</f>
        <v>0</v>
      </c>
      <c r="CE25" s="18">
        <f>IF(CE$5&gt;$G$4,0,SUMIFS(Fluxo!$O:$O,Fluxo!$U:$U,"&gt;"&amp;CD$5,Fluxo!$U:$U,"&lt;="&amp;CE$5,Fluxo!$D:$D,$D25,Fluxo!$E:$E,"&lt;&gt;"&amp;"PERMUTANTE"))</f>
        <v>0</v>
      </c>
      <c r="CF25" s="18">
        <f>IF(CF$5&gt;$G$4,0,SUMIFS(Fluxo!$O:$O,Fluxo!$U:$U,"&gt;"&amp;CE$5,Fluxo!$U:$U,"&lt;="&amp;CF$5,Fluxo!$D:$D,$D25,Fluxo!$E:$E,"&lt;&gt;"&amp;"PERMUTANTE"))</f>
        <v>0</v>
      </c>
      <c r="CG25" s="18">
        <f>IF(CG$5&gt;$G$4,0,SUMIFS(Fluxo!$O:$O,Fluxo!$U:$U,"&gt;"&amp;CF$5,Fluxo!$U:$U,"&lt;="&amp;CG$5,Fluxo!$D:$D,$D25,Fluxo!$E:$E,"&lt;&gt;"&amp;"PERMUTANTE"))</f>
        <v>0</v>
      </c>
      <c r="CH25" s="18">
        <f>IF(CH$5&gt;$G$4,0,SUMIFS(Fluxo!$O:$O,Fluxo!$U:$U,"&gt;"&amp;CG$5,Fluxo!$U:$U,"&lt;="&amp;CH$5,Fluxo!$D:$D,$D25,Fluxo!$E:$E,"&lt;&gt;"&amp;"PERMUTANTE"))</f>
        <v>0</v>
      </c>
      <c r="CI25" s="18">
        <f>IF(CI$5&gt;$G$4,0,SUMIFS(Fluxo!$O:$O,Fluxo!$U:$U,"&gt;"&amp;CH$5,Fluxo!$U:$U,"&lt;="&amp;CI$5,Fluxo!$D:$D,$D25,Fluxo!$E:$E,"&lt;&gt;"&amp;"PERMUTANTE"))</f>
        <v>0</v>
      </c>
      <c r="CJ25" s="18">
        <f>IF(CJ$5&gt;$G$4,0,SUMIFS(Fluxo!$O:$O,Fluxo!$U:$U,"&gt;"&amp;CI$5,Fluxo!$U:$U,"&lt;="&amp;CJ$5,Fluxo!$D:$D,$D25,Fluxo!$E:$E,"&lt;&gt;"&amp;"PERMUTANTE"))</f>
        <v>0</v>
      </c>
      <c r="CK25" s="18">
        <f>IF(CK$5&gt;$G$4,0,SUMIFS(Fluxo!$O:$O,Fluxo!$U:$U,"&gt;"&amp;CJ$5,Fluxo!$U:$U,"&lt;="&amp;CK$5,Fluxo!$D:$D,$D25,Fluxo!$E:$E,"&lt;&gt;"&amp;"PERMUTANTE"))</f>
        <v>0</v>
      </c>
      <c r="CL25" s="18">
        <f>IF(CL$5&gt;$G$4,0,SUMIFS(Fluxo!$O:$O,Fluxo!$U:$U,"&gt;"&amp;CK$5,Fluxo!$U:$U,"&lt;="&amp;CL$5,Fluxo!$D:$D,$D25,Fluxo!$E:$E,"&lt;&gt;"&amp;"PERMUTANTE"))</f>
        <v>0</v>
      </c>
      <c r="CM25" s="18">
        <f>IF(CM$5&gt;$G$4,0,SUMIFS(Fluxo!$O:$O,Fluxo!$U:$U,"&gt;"&amp;CL$5,Fluxo!$U:$U,"&lt;="&amp;CM$5,Fluxo!$D:$D,$D25,Fluxo!$E:$E,"&lt;&gt;"&amp;"PERMUTANTE"))</f>
        <v>0</v>
      </c>
      <c r="CN25" s="18">
        <f>IF(CN$5&gt;$G$4,0,SUMIFS(Fluxo!$O:$O,Fluxo!$U:$U,"&gt;"&amp;CM$5,Fluxo!$U:$U,"&lt;="&amp;CN$5,Fluxo!$D:$D,$D25,Fluxo!$E:$E,"&lt;&gt;"&amp;"PERMUTANTE"))</f>
        <v>0</v>
      </c>
      <c r="CO25" s="18">
        <f>IF(CO$5&gt;$G$4,0,SUMIFS(Fluxo!$O:$O,Fluxo!$U:$U,"&gt;"&amp;CN$5,Fluxo!$U:$U,"&lt;="&amp;CO$5,Fluxo!$D:$D,$D25,Fluxo!$E:$E,"&lt;&gt;"&amp;"PERMUTANTE"))</f>
        <v>0</v>
      </c>
      <c r="CP25" s="18">
        <f>IF(CP$5&gt;$G$4,0,SUMIFS(Fluxo!$O:$O,Fluxo!$U:$U,"&gt;"&amp;CO$5,Fluxo!$U:$U,"&lt;="&amp;CP$5,Fluxo!$D:$D,$D25,Fluxo!$E:$E,"&lt;&gt;"&amp;"PERMUTANTE"))</f>
        <v>0</v>
      </c>
      <c r="CQ25" s="18">
        <f>IF(CQ$5&gt;$G$4,0,SUMIFS(Fluxo!$O:$O,Fluxo!$U:$U,"&gt;"&amp;CP$5,Fluxo!$U:$U,"&lt;="&amp;CQ$5,Fluxo!$D:$D,$D25,Fluxo!$E:$E,"&lt;&gt;"&amp;"PERMUTANTE"))</f>
        <v>0</v>
      </c>
      <c r="CR25" s="18">
        <f>IF(CR$5&gt;$G$4,0,SUMIFS(Fluxo!$O:$O,Fluxo!$U:$U,"&gt;"&amp;CQ$5,Fluxo!$U:$U,"&lt;="&amp;CR$5,Fluxo!$D:$D,$D25,Fluxo!$E:$E,"&lt;&gt;"&amp;"PERMUTANTE"))</f>
        <v>0</v>
      </c>
      <c r="CS25" s="18">
        <f>IF(CS$5&gt;$G$4,0,SUMIFS(Fluxo!$O:$O,Fluxo!$U:$U,"&gt;"&amp;CR$5,Fluxo!$U:$U,"&lt;="&amp;CS$5,Fluxo!$D:$D,$D25,Fluxo!$E:$E,"&lt;&gt;"&amp;"PERMUTANTE"))</f>
        <v>0</v>
      </c>
      <c r="CT25" s="18">
        <f>IF(CT$5&gt;$G$4,0,SUMIFS(Fluxo!$O:$O,Fluxo!$U:$U,"&gt;"&amp;CS$5,Fluxo!$U:$U,"&lt;="&amp;CT$5,Fluxo!$D:$D,$D25,Fluxo!$E:$E,"&lt;&gt;"&amp;"PERMUTANTE"))</f>
        <v>0</v>
      </c>
      <c r="CU25" s="18">
        <f>IF(CU$5&gt;$G$4,0,SUMIFS(Fluxo!$O:$O,Fluxo!$U:$U,"&gt;"&amp;CT$5,Fluxo!$U:$U,"&lt;="&amp;CU$5,Fluxo!$D:$D,$D25,Fluxo!$E:$E,"&lt;&gt;"&amp;"PERMUTANTE"))</f>
        <v>0</v>
      </c>
      <c r="CV25" s="18">
        <f>IF(CV$5&gt;$G$4,0,SUMIFS(Fluxo!$O:$O,Fluxo!$U:$U,"&gt;"&amp;CU$5,Fluxo!$U:$U,"&lt;="&amp;CV$5,Fluxo!$D:$D,$D25,Fluxo!$E:$E,"&lt;&gt;"&amp;"PERMUTANTE"))</f>
        <v>0</v>
      </c>
      <c r="CW25" s="18">
        <f>IF(CW$5&gt;$G$4,0,SUMIFS(Fluxo!$O:$O,Fluxo!$U:$U,"&gt;"&amp;CV$5,Fluxo!$U:$U,"&lt;="&amp;CW$5,Fluxo!$D:$D,$D25,Fluxo!$E:$E,"&lt;&gt;"&amp;"PERMUTANTE"))</f>
        <v>0</v>
      </c>
      <c r="CX25" s="18">
        <f>IF(CX$5&gt;$G$4,0,SUMIFS(Fluxo!$O:$O,Fluxo!$U:$U,"&gt;"&amp;CW$5,Fluxo!$U:$U,"&lt;="&amp;CX$5,Fluxo!$D:$D,$D25,Fluxo!$E:$E,"&lt;&gt;"&amp;"PERMUTANTE"))</f>
        <v>0</v>
      </c>
      <c r="CY25" s="18">
        <f>IF(CY$5&gt;$G$4,0,SUMIFS(Fluxo!$O:$O,Fluxo!$U:$U,"&gt;"&amp;CX$5,Fluxo!$U:$U,"&lt;="&amp;CY$5,Fluxo!$D:$D,$D25,Fluxo!$E:$E,"&lt;&gt;"&amp;"PERMUTANTE"))</f>
        <v>0</v>
      </c>
      <c r="CZ25" s="18">
        <f>IF(CZ$5&gt;$G$4,0,SUMIFS(Fluxo!$O:$O,Fluxo!$U:$U,"&gt;"&amp;CY$5,Fluxo!$U:$U,"&lt;="&amp;CZ$5,Fluxo!$D:$D,$D25,Fluxo!$E:$E,"&lt;&gt;"&amp;"PERMUTANTE"))</f>
        <v>0</v>
      </c>
      <c r="DA25" s="18">
        <f>IF(DA$5&gt;$G$4,0,SUMIFS(Fluxo!$O:$O,Fluxo!$U:$U,"&gt;"&amp;CZ$5,Fluxo!$U:$U,"&lt;="&amp;DA$5,Fluxo!$D:$D,$D25,Fluxo!$E:$E,"&lt;&gt;"&amp;"PERMUTANTE"))</f>
        <v>0</v>
      </c>
      <c r="DB25" s="18">
        <f>IF(DB$5&gt;$G$4,0,SUMIFS(Fluxo!$O:$O,Fluxo!$U:$U,"&gt;"&amp;DA$5,Fluxo!$U:$U,"&lt;="&amp;DB$5,Fluxo!$D:$D,$D25,Fluxo!$E:$E,"&lt;&gt;"&amp;"PERMUTANTE"))</f>
        <v>0</v>
      </c>
      <c r="DC25" s="18">
        <f>IF(DC$5&gt;$G$4,0,SUMIFS(Fluxo!$O:$O,Fluxo!$U:$U,"&gt;"&amp;DB$5,Fluxo!$U:$U,"&lt;="&amp;DC$5,Fluxo!$D:$D,$D25,Fluxo!$E:$E,"&lt;&gt;"&amp;"PERMUTANTE"))</f>
        <v>0</v>
      </c>
      <c r="DD25" s="18">
        <f>IF(DD$5&gt;$G$4,0,SUMIFS(Fluxo!$O:$O,Fluxo!$U:$U,"&gt;"&amp;DC$5,Fluxo!$U:$U,"&lt;="&amp;DD$5,Fluxo!$D:$D,$D25,Fluxo!$E:$E,"&lt;&gt;"&amp;"PERMUTANTE"))</f>
        <v>0</v>
      </c>
      <c r="DE25" s="18">
        <f>IF(DE$5&gt;$G$4,0,SUMIFS(Fluxo!$O:$O,Fluxo!$U:$U,"&gt;"&amp;DD$5,Fluxo!$U:$U,"&lt;="&amp;DE$5,Fluxo!$D:$D,$D25,Fluxo!$E:$E,"&lt;&gt;"&amp;"PERMUTANTE"))</f>
        <v>0</v>
      </c>
      <c r="DF25" s="18">
        <f>IF(DF$5&gt;$G$4,0,SUMIFS(Fluxo!$O:$O,Fluxo!$U:$U,"&gt;"&amp;DE$5,Fluxo!$U:$U,"&lt;="&amp;DF$5,Fluxo!$D:$D,$D25,Fluxo!$E:$E,"&lt;&gt;"&amp;"PERMUTANTE"))</f>
        <v>0</v>
      </c>
      <c r="DG25" s="18">
        <f>IF(DG$5&gt;$G$4,0,SUMIFS(Fluxo!$O:$O,Fluxo!$U:$U,"&gt;"&amp;DF$5,Fluxo!$U:$U,"&lt;="&amp;DG$5,Fluxo!$D:$D,$D25,Fluxo!$E:$E,"&lt;&gt;"&amp;"PERMUTANTE"))</f>
        <v>0</v>
      </c>
      <c r="DH25" s="18">
        <f>IF(DH$5&gt;$G$4,0,SUMIFS(Fluxo!$O:$O,Fluxo!$U:$U,"&gt;"&amp;DG$5,Fluxo!$U:$U,"&lt;="&amp;DH$5,Fluxo!$D:$D,$D25,Fluxo!$E:$E,"&lt;&gt;"&amp;"PERMUTANTE"))</f>
        <v>0</v>
      </c>
      <c r="DI25" s="18">
        <f>IF(DI$5&gt;$G$4,0,SUMIFS(Fluxo!$O:$O,Fluxo!$U:$U,"&gt;"&amp;DH$5,Fluxo!$U:$U,"&lt;="&amp;DI$5,Fluxo!$D:$D,$D25,Fluxo!$E:$E,"&lt;&gt;"&amp;"PERMUTANTE"))</f>
        <v>0</v>
      </c>
      <c r="DJ25" s="18">
        <f>IF(DJ$5&gt;$G$4,0,SUMIFS(Fluxo!$O:$O,Fluxo!$U:$U,"&gt;"&amp;DI$5,Fluxo!$U:$U,"&lt;="&amp;DJ$5,Fluxo!$D:$D,$D25,Fluxo!$E:$E,"&lt;&gt;"&amp;"PERMUTANTE"))</f>
        <v>0</v>
      </c>
      <c r="DK25" s="18">
        <f>IF(DK$5&gt;$G$4,0,SUMIFS(Fluxo!$O:$O,Fluxo!$U:$U,"&gt;"&amp;DJ$5,Fluxo!$U:$U,"&lt;="&amp;DK$5,Fluxo!$D:$D,$D25,Fluxo!$E:$E,"&lt;&gt;"&amp;"PERMUTANTE"))</f>
        <v>0</v>
      </c>
      <c r="DL25" s="18">
        <f>IF(DL$5&gt;$G$4,0,SUMIFS(Fluxo!$O:$O,Fluxo!$U:$U,"&gt;"&amp;DK$5,Fluxo!$U:$U,"&lt;="&amp;DL$5,Fluxo!$D:$D,$D25,Fluxo!$E:$E,"&lt;&gt;"&amp;"PERMUTANTE"))</f>
        <v>0</v>
      </c>
      <c r="DM25" s="18">
        <f>IF(DM$5&gt;$G$4,0,SUMIFS(Fluxo!$O:$O,Fluxo!$U:$U,"&gt;"&amp;DL$5,Fluxo!$U:$U,"&lt;="&amp;DM$5,Fluxo!$D:$D,$D25,Fluxo!$E:$E,"&lt;&gt;"&amp;"PERMUTANTE"))</f>
        <v>0</v>
      </c>
      <c r="DN25" s="18">
        <f>IF(DN$5&gt;$G$4,0,SUMIFS(Fluxo!$O:$O,Fluxo!$U:$U,"&gt;"&amp;DM$5,Fluxo!$U:$U,"&lt;="&amp;DN$5,Fluxo!$D:$D,$D25,Fluxo!$E:$E,"&lt;&gt;"&amp;"PERMUTANTE"))</f>
        <v>0</v>
      </c>
      <c r="DO25" s="18">
        <f>IF(DO$5&gt;$G$4,0,SUMIFS(Fluxo!$O:$O,Fluxo!$U:$U,"&gt;"&amp;DN$5,Fluxo!$U:$U,"&lt;="&amp;DO$5,Fluxo!$D:$D,$D25,Fluxo!$E:$E,"&lt;&gt;"&amp;"PERMUTANTE"))</f>
        <v>0</v>
      </c>
      <c r="DP25" s="18">
        <f>IF(DP$5&gt;$G$4,0,SUMIFS(Fluxo!$O:$O,Fluxo!$U:$U,"&gt;"&amp;DO$5,Fluxo!$U:$U,"&lt;="&amp;DP$5,Fluxo!$D:$D,$D25,Fluxo!$E:$E,"&lt;&gt;"&amp;"PERMUTANTE"))</f>
        <v>0</v>
      </c>
      <c r="DQ25" s="18">
        <f>IF(DQ$5&gt;$G$4,0,SUMIFS(Fluxo!$O:$O,Fluxo!$U:$U,"&gt;"&amp;DP$5,Fluxo!$U:$U,"&lt;="&amp;DQ$5,Fluxo!$D:$D,$D25,Fluxo!$E:$E,"&lt;&gt;"&amp;"PERMUTANTE"))</f>
        <v>0</v>
      </c>
      <c r="DR25" s="18">
        <f>IF(DR$5&gt;$G$4,0,SUMIFS(Fluxo!$O:$O,Fluxo!$U:$U,"&gt;"&amp;DQ$5,Fluxo!$U:$U,"&lt;="&amp;DR$5,Fluxo!$D:$D,$D25,Fluxo!$E:$E,"&lt;&gt;"&amp;"PERMUTANTE"))</f>
        <v>0</v>
      </c>
      <c r="DS25" s="18">
        <f>IF(DS$5&gt;$G$4,0,SUMIFS(Fluxo!$O:$O,Fluxo!$U:$U,"&gt;"&amp;DR$5,Fluxo!$U:$U,"&lt;="&amp;DS$5,Fluxo!$D:$D,$D25,Fluxo!$E:$E,"&lt;&gt;"&amp;"PERMUTANTE"))</f>
        <v>0</v>
      </c>
      <c r="DT25" s="18">
        <f>IF(DT$5&gt;$G$4,0,SUMIFS(Fluxo!$O:$O,Fluxo!$U:$U,"&gt;"&amp;DS$5,Fluxo!$U:$U,"&lt;="&amp;DT$5,Fluxo!$D:$D,$D25,Fluxo!$E:$E,"&lt;&gt;"&amp;"PERMUTANTE"))</f>
        <v>0</v>
      </c>
      <c r="DU25" s="18">
        <f>IF(DU$5&gt;$G$4,0,SUMIFS(Fluxo!$O:$O,Fluxo!$U:$U,"&gt;"&amp;DT$5,Fluxo!$U:$U,"&lt;="&amp;DU$5,Fluxo!$D:$D,$D25,Fluxo!$E:$E,"&lt;&gt;"&amp;"PERMUTANTE"))</f>
        <v>0</v>
      </c>
      <c r="DV25" s="18">
        <f>IF(DV$5&gt;$G$4,0,SUMIFS(Fluxo!$O:$O,Fluxo!$U:$U,"&gt;"&amp;DU$5,Fluxo!$U:$U,"&lt;="&amp;DV$5,Fluxo!$D:$D,$D25,Fluxo!$E:$E,"&lt;&gt;"&amp;"PERMUTANTE"))</f>
        <v>0</v>
      </c>
      <c r="DW25" s="18">
        <f>IF(DW$5&gt;$G$4,0,SUMIFS(Fluxo!$O:$O,Fluxo!$U:$U,"&gt;"&amp;DV$5,Fluxo!$U:$U,"&lt;="&amp;DW$5,Fluxo!$D:$D,$D25,Fluxo!$E:$E,"&lt;&gt;"&amp;"PERMUTANTE"))</f>
        <v>0</v>
      </c>
      <c r="DX25" s="18">
        <f>IF(DX$5&gt;$G$4,0,SUMIFS(Fluxo!$O:$O,Fluxo!$U:$U,"&gt;"&amp;DW$5,Fluxo!$U:$U,"&lt;="&amp;DX$5,Fluxo!$D:$D,$D25,Fluxo!$E:$E,"&lt;&gt;"&amp;"PERMUTANTE"))</f>
        <v>0</v>
      </c>
      <c r="DY25" s="18">
        <f>IF(DY$5&gt;$G$4,0,SUMIFS(Fluxo!$O:$O,Fluxo!$U:$U,"&gt;"&amp;DX$5,Fluxo!$U:$U,"&lt;="&amp;DY$5,Fluxo!$D:$D,$D25,Fluxo!$E:$E,"&lt;&gt;"&amp;"PERMUTANTE"))</f>
        <v>0</v>
      </c>
      <c r="DZ25" s="18">
        <f>IF(DZ$5&gt;$G$4,0,SUMIFS(Fluxo!$O:$O,Fluxo!$U:$U,"&gt;"&amp;DY$5,Fluxo!$U:$U,"&lt;="&amp;DZ$5,Fluxo!$D:$D,$D25,Fluxo!$E:$E,"&lt;&gt;"&amp;"PERMUTANTE"))</f>
        <v>0</v>
      </c>
      <c r="EA25" s="18">
        <f>IF(EA$5&gt;$G$4,0,SUMIFS(Fluxo!$O:$O,Fluxo!$U:$U,"&gt;"&amp;DZ$5,Fluxo!$U:$U,"&lt;="&amp;EA$5,Fluxo!$D:$D,$D25,Fluxo!$E:$E,"&lt;&gt;"&amp;"PERMUTANTE"))</f>
        <v>0</v>
      </c>
      <c r="EB25" s="18">
        <f>IF(EB$5&gt;$G$4,0,SUMIFS(Fluxo!$O:$O,Fluxo!$U:$U,"&gt;"&amp;EA$5,Fluxo!$U:$U,"&lt;="&amp;EB$5,Fluxo!$D:$D,$D25,Fluxo!$E:$E,"&lt;&gt;"&amp;"PERMUTANTE"))</f>
        <v>0</v>
      </c>
      <c r="EC25" s="18">
        <f>IF(EC$5&gt;$G$4,0,SUMIFS(Fluxo!$O:$O,Fluxo!$U:$U,"&gt;"&amp;EB$5,Fluxo!$U:$U,"&lt;="&amp;EC$5,Fluxo!$D:$D,$D25,Fluxo!$E:$E,"&lt;&gt;"&amp;"PERMUTANTE"))</f>
        <v>0</v>
      </c>
      <c r="ED25" s="18">
        <f>IF(ED$5&gt;$G$4,0,SUMIFS(Fluxo!$O:$O,Fluxo!$U:$U,"&gt;"&amp;EC$5,Fluxo!$U:$U,"&lt;="&amp;ED$5,Fluxo!$D:$D,$D25,Fluxo!$E:$E,"&lt;&gt;"&amp;"PERMUTANTE"))</f>
        <v>0</v>
      </c>
      <c r="EE25" s="18">
        <f>IF(EE$5&gt;$G$4,0,SUMIFS(Fluxo!$O:$O,Fluxo!$U:$U,"&gt;"&amp;ED$5,Fluxo!$U:$U,"&lt;="&amp;EE$5,Fluxo!$D:$D,$D25,Fluxo!$E:$E,"&lt;&gt;"&amp;"PERMUTANTE"))</f>
        <v>0</v>
      </c>
      <c r="EF25" s="18">
        <f>IF(EF$5&gt;$G$4,0,SUMIFS(Fluxo!$O:$O,Fluxo!$U:$U,"&gt;"&amp;EE$5,Fluxo!$U:$U,"&lt;="&amp;EF$5,Fluxo!$D:$D,$D25,Fluxo!$E:$E,"&lt;&gt;"&amp;"PERMUTANTE"))</f>
        <v>0</v>
      </c>
      <c r="EG25" s="18">
        <f>IF(EG$5&gt;$G$4,0,SUMIFS(Fluxo!$O:$O,Fluxo!$U:$U,"&gt;"&amp;EF$5,Fluxo!$U:$U,"&lt;="&amp;EG$5,Fluxo!$D:$D,$D25,Fluxo!$E:$E,"&lt;&gt;"&amp;"PERMUTANTE"))</f>
        <v>0</v>
      </c>
      <c r="EH25" s="18">
        <f>IF(EH$5&gt;$G$4,0,SUMIFS(Fluxo!$O:$O,Fluxo!$U:$U,"&gt;"&amp;EG$5,Fluxo!$U:$U,"&lt;="&amp;EH$5,Fluxo!$D:$D,$D25,Fluxo!$E:$E,"&lt;&gt;"&amp;"PERMUTANTE"))</f>
        <v>0</v>
      </c>
      <c r="EI25" s="18">
        <f>IF(EI$5&gt;$G$4,0,SUMIFS(Fluxo!$O:$O,Fluxo!$U:$U,"&gt;"&amp;EH$5,Fluxo!$U:$U,"&lt;="&amp;EI$5,Fluxo!$D:$D,$D25,Fluxo!$E:$E,"&lt;&gt;"&amp;"PERMUTANTE"))</f>
        <v>0</v>
      </c>
      <c r="EJ25" s="18">
        <f>IF(EJ$5&gt;$G$4,0,SUMIFS(Fluxo!$O:$O,Fluxo!$U:$U,"&gt;"&amp;EI$5,Fluxo!$U:$U,"&lt;="&amp;EJ$5,Fluxo!$D:$D,$D25,Fluxo!$E:$E,"&lt;&gt;"&amp;"PERMUTANTE"))</f>
        <v>0</v>
      </c>
      <c r="EK25" s="18">
        <f>IF(EK$5&gt;$G$4,0,SUMIFS(Fluxo!$O:$O,Fluxo!$U:$U,"&gt;"&amp;EJ$5,Fluxo!$U:$U,"&lt;="&amp;EK$5,Fluxo!$D:$D,$D25,Fluxo!$E:$E,"&lt;&gt;"&amp;"PERMUTANTE"))</f>
        <v>0</v>
      </c>
      <c r="EL25" s="18">
        <f>IF(EL$5&gt;$G$4,0,SUMIFS(Fluxo!$O:$O,Fluxo!$U:$U,"&gt;"&amp;EK$5,Fluxo!$U:$U,"&lt;="&amp;EL$5,Fluxo!$D:$D,$D25,Fluxo!$E:$E,"&lt;&gt;"&amp;"PERMUTANTE"))</f>
        <v>0</v>
      </c>
      <c r="EM25" s="18">
        <f>IF(EM$5&gt;$G$4,0,SUMIFS(Fluxo!$O:$O,Fluxo!$U:$U,"&gt;"&amp;EL$5,Fluxo!$U:$U,"&lt;="&amp;EM$5,Fluxo!$D:$D,$D25,Fluxo!$E:$E,"&lt;&gt;"&amp;"PERMUTANTE"))</f>
        <v>0</v>
      </c>
      <c r="EN25" s="18">
        <f>IF(EN$5&gt;$G$4,0,SUMIFS(Fluxo!$O:$O,Fluxo!$U:$U,"&gt;"&amp;EM$5,Fluxo!$U:$U,"&lt;="&amp;EN$5,Fluxo!$D:$D,$D25,Fluxo!$E:$E,"&lt;&gt;"&amp;"PERMUTANTE"))</f>
        <v>0</v>
      </c>
      <c r="EO25" s="18">
        <f>IF(EO$5&gt;$G$4,0,SUMIFS(Fluxo!$O:$O,Fluxo!$U:$U,"&gt;"&amp;EN$5,Fluxo!$U:$U,"&lt;="&amp;EO$5,Fluxo!$D:$D,$D25,Fluxo!$E:$E,"&lt;&gt;"&amp;"PERMUTANTE"))</f>
        <v>0</v>
      </c>
      <c r="EP25" s="18">
        <f>IF(EP$5&gt;$G$4,0,SUMIFS(Fluxo!$O:$O,Fluxo!$U:$U,"&gt;"&amp;EO$5,Fluxo!$U:$U,"&lt;="&amp;EP$5,Fluxo!$D:$D,$D25,Fluxo!$E:$E,"&lt;&gt;"&amp;"PERMUTANTE"))</f>
        <v>0</v>
      </c>
      <c r="EQ25" s="18">
        <f>IF(EQ$5&gt;$G$4,0,SUMIFS(Fluxo!$O:$O,Fluxo!$U:$U,"&gt;"&amp;EP$5,Fluxo!$U:$U,"&lt;="&amp;EQ$5,Fluxo!$D:$D,$D25,Fluxo!$E:$E,"&lt;&gt;"&amp;"PERMUTANTE"))</f>
        <v>0</v>
      </c>
      <c r="ER25" s="18">
        <f>IF(ER$5&gt;$G$4,0,SUMIFS(Fluxo!$O:$O,Fluxo!$U:$U,"&gt;"&amp;EQ$5,Fluxo!$U:$U,"&lt;="&amp;ER$5,Fluxo!$D:$D,$D25,Fluxo!$E:$E,"&lt;&gt;"&amp;"PERMUTANTE"))</f>
        <v>0</v>
      </c>
      <c r="ES25" s="18">
        <f>IF(ES$5&gt;$G$4,0,SUMIFS(Fluxo!$O:$O,Fluxo!$U:$U,"&gt;"&amp;ER$5,Fluxo!$U:$U,"&lt;="&amp;ES$5,Fluxo!$D:$D,$D25,Fluxo!$E:$E,"&lt;&gt;"&amp;"PERMUTANTE"))</f>
        <v>0</v>
      </c>
      <c r="ET25" s="18">
        <f>IF(ET$5&gt;$G$4,0,SUMIFS(Fluxo!$O:$O,Fluxo!$U:$U,"&gt;"&amp;ES$5,Fluxo!$U:$U,"&lt;="&amp;ET$5,Fluxo!$D:$D,$D25,Fluxo!$E:$E,"&lt;&gt;"&amp;"PERMUTANTE"))</f>
        <v>0</v>
      </c>
      <c r="EU25" s="18">
        <f>IF(EU$5&gt;$G$4,0,SUMIFS(Fluxo!$O:$O,Fluxo!$U:$U,"&gt;"&amp;ET$5,Fluxo!$U:$U,"&lt;="&amp;EU$5,Fluxo!$D:$D,$D25,Fluxo!$E:$E,"&lt;&gt;"&amp;"PERMUTANTE"))</f>
        <v>0</v>
      </c>
      <c r="EV25" s="18">
        <f>IF(EV$5&gt;$G$4,0,SUMIFS(Fluxo!$O:$O,Fluxo!$U:$U,"&gt;"&amp;EU$5,Fluxo!$U:$U,"&lt;="&amp;EV$5,Fluxo!$D:$D,$D25,Fluxo!$E:$E,"&lt;&gt;"&amp;"PERMUTANTE"))</f>
        <v>0</v>
      </c>
      <c r="EW25" s="18">
        <f>IF(EW$5&gt;$G$4,0,SUMIFS(Fluxo!$O:$O,Fluxo!$U:$U,"&gt;"&amp;EV$5,Fluxo!$U:$U,"&lt;="&amp;EW$5,Fluxo!$D:$D,$D25,Fluxo!$E:$E,"&lt;&gt;"&amp;"PERMUTANTE"))</f>
        <v>0</v>
      </c>
      <c r="EX25" s="18">
        <f>IF(EX$5&gt;$G$4,0,SUMIFS(Fluxo!$O:$O,Fluxo!$U:$U,"&gt;"&amp;EW$5,Fluxo!$U:$U,"&lt;="&amp;EX$5,Fluxo!$D:$D,$D25,Fluxo!$E:$E,"&lt;&gt;"&amp;"PERMUTANTE"))</f>
        <v>0</v>
      </c>
      <c r="EY25" s="18">
        <f>IF(EY$5&gt;$G$4,0,SUMIFS(Fluxo!$O:$O,Fluxo!$U:$U,"&gt;"&amp;EX$5,Fluxo!$U:$U,"&lt;="&amp;EY$5,Fluxo!$D:$D,$D25,Fluxo!$E:$E,"&lt;&gt;"&amp;"PERMUTANTE"))</f>
        <v>0</v>
      </c>
      <c r="EZ25" s="18">
        <f>IF(EZ$5&gt;$G$4,0,SUMIFS(Fluxo!$O:$O,Fluxo!$U:$U,"&gt;"&amp;EY$5,Fluxo!$U:$U,"&lt;="&amp;EZ$5,Fluxo!$D:$D,$D25,Fluxo!$E:$E,"&lt;&gt;"&amp;"PERMUTANTE"))</f>
        <v>0</v>
      </c>
      <c r="FA25" s="18">
        <f>IF(FA$5&gt;$G$4,0,SUMIFS(Fluxo!$O:$O,Fluxo!$U:$U,"&gt;"&amp;EZ$5,Fluxo!$U:$U,"&lt;="&amp;FA$5,Fluxo!$D:$D,$D25,Fluxo!$E:$E,"&lt;&gt;"&amp;"PERMUTANTE"))</f>
        <v>0</v>
      </c>
      <c r="FB25" s="18">
        <f>IF(FB$5&gt;$G$4,0,SUMIFS(Fluxo!$O:$O,Fluxo!$U:$U,"&gt;"&amp;FA$5,Fluxo!$U:$U,"&lt;="&amp;FB$5,Fluxo!$D:$D,$D25,Fluxo!$E:$E,"&lt;&gt;"&amp;"PERMUTANTE"))</f>
        <v>0</v>
      </c>
      <c r="FC25" s="18">
        <f>IF(FC$5&gt;$G$4,0,SUMIFS(Fluxo!$O:$O,Fluxo!$U:$U,"&gt;"&amp;FB$5,Fluxo!$U:$U,"&lt;="&amp;FC$5,Fluxo!$D:$D,$D25,Fluxo!$E:$E,"&lt;&gt;"&amp;"PERMUTANTE"))</f>
        <v>0</v>
      </c>
      <c r="FD25" s="18">
        <f>IF(FD$5&gt;$G$4,0,SUMIFS(Fluxo!$O:$O,Fluxo!$U:$U,"&gt;"&amp;FC$5,Fluxo!$U:$U,"&lt;="&amp;FD$5,Fluxo!$D:$D,$D25,Fluxo!$E:$E,"&lt;&gt;"&amp;"PERMUTANTE"))</f>
        <v>0</v>
      </c>
      <c r="FE25" s="18">
        <f>IF(FE$5&gt;$G$4,0,SUMIFS(Fluxo!$O:$O,Fluxo!$U:$U,"&gt;"&amp;FD$5,Fluxo!$U:$U,"&lt;="&amp;FE$5,Fluxo!$D:$D,$D25,Fluxo!$E:$E,"&lt;&gt;"&amp;"PERMUTANTE"))</f>
        <v>0</v>
      </c>
      <c r="FF25" s="18">
        <f>IF(FF$5&gt;$G$4,0,SUMIFS(Fluxo!$O:$O,Fluxo!$U:$U,"&gt;"&amp;FE$5,Fluxo!$U:$U,"&lt;="&amp;FF$5,Fluxo!$D:$D,$D25,Fluxo!$E:$E,"&lt;&gt;"&amp;"PERMUTANTE"))</f>
        <v>0</v>
      </c>
      <c r="FG25" s="18">
        <f>IF(FG$5&gt;$G$4,0,SUMIFS(Fluxo!$O:$O,Fluxo!$U:$U,"&gt;"&amp;FF$5,Fluxo!$U:$U,"&lt;="&amp;FG$5,Fluxo!$D:$D,$D25,Fluxo!$E:$E,"&lt;&gt;"&amp;"PERMUTANTE"))</f>
        <v>0</v>
      </c>
      <c r="FH25" s="18">
        <f>IF(FH$5&gt;$G$4,0,SUMIFS(Fluxo!$O:$O,Fluxo!$U:$U,"&gt;"&amp;FG$5,Fluxo!$U:$U,"&lt;="&amp;FH$5,Fluxo!$D:$D,$D25,Fluxo!$E:$E,"&lt;&gt;"&amp;"PERMUTANTE"))</f>
        <v>0</v>
      </c>
      <c r="FI25" s="18">
        <f>IF(FI$5&gt;$G$4,0,SUMIFS(Fluxo!$O:$O,Fluxo!$U:$U,"&gt;"&amp;FH$5,Fluxo!$U:$U,"&lt;="&amp;FI$5,Fluxo!$D:$D,$D25,Fluxo!$E:$E,"&lt;&gt;"&amp;"PERMUTANTE"))</f>
        <v>0</v>
      </c>
      <c r="FJ25" s="18">
        <f>IF(FJ$5&gt;$G$4,0,SUMIFS(Fluxo!$O:$O,Fluxo!$U:$U,"&gt;"&amp;FI$5,Fluxo!$U:$U,"&lt;="&amp;FJ$5,Fluxo!$D:$D,$D25,Fluxo!$E:$E,"&lt;&gt;"&amp;"PERMUTANTE"))</f>
        <v>0</v>
      </c>
      <c r="FK25" s="18">
        <f>IF(FK$5&gt;$G$4,0,SUMIFS(Fluxo!$O:$O,Fluxo!$U:$U,"&gt;"&amp;FJ$5,Fluxo!$U:$U,"&lt;="&amp;FK$5,Fluxo!$D:$D,$D25,Fluxo!$E:$E,"&lt;&gt;"&amp;"PERMUTANTE"))</f>
        <v>0</v>
      </c>
      <c r="FL25" s="18">
        <f>IF(FL$5&gt;$G$4,0,SUMIFS(Fluxo!$O:$O,Fluxo!$U:$U,"&gt;"&amp;FK$5,Fluxo!$U:$U,"&lt;="&amp;FL$5,Fluxo!$D:$D,$D25,Fluxo!$E:$E,"&lt;&gt;"&amp;"PERMUTANTE"))</f>
        <v>0</v>
      </c>
      <c r="FM25" s="18">
        <f>IF(FM$5&gt;$G$4,0,SUMIFS(Fluxo!$O:$O,Fluxo!$U:$U,"&gt;"&amp;FL$5,Fluxo!$U:$U,"&lt;="&amp;FM$5,Fluxo!$D:$D,$D25,Fluxo!$E:$E,"&lt;&gt;"&amp;"PERMUTANTE"))</f>
        <v>0</v>
      </c>
      <c r="FN25" s="18">
        <f>IF(FN$5&gt;$G$4,0,SUMIFS(Fluxo!$O:$O,Fluxo!$U:$U,"&gt;"&amp;FM$5,Fluxo!$U:$U,"&lt;="&amp;FN$5,Fluxo!$D:$D,$D25,Fluxo!$E:$E,"&lt;&gt;"&amp;"PERMUTANTE"))</f>
        <v>0</v>
      </c>
      <c r="FO25" s="18">
        <f>IF(FO$5&gt;$G$4,0,SUMIFS(Fluxo!$O:$O,Fluxo!$U:$U,"&gt;"&amp;FN$5,Fluxo!$U:$U,"&lt;="&amp;FO$5,Fluxo!$D:$D,$D25,Fluxo!$E:$E,"&lt;&gt;"&amp;"PERMUTANTE"))</f>
        <v>0</v>
      </c>
      <c r="FP25" s="18">
        <f>IF(FP$5&gt;$G$4,0,SUMIFS(Fluxo!$O:$O,Fluxo!$U:$U,"&gt;"&amp;FO$5,Fluxo!$U:$U,"&lt;="&amp;FP$5,Fluxo!$D:$D,$D25,Fluxo!$E:$E,"&lt;&gt;"&amp;"PERMUTANTE"))</f>
        <v>0</v>
      </c>
      <c r="FQ25" s="18">
        <f>IF(FQ$5&gt;$G$4,0,SUMIFS(Fluxo!$O:$O,Fluxo!$U:$U,"&gt;"&amp;FP$5,Fluxo!$U:$U,"&lt;="&amp;FQ$5,Fluxo!$D:$D,$D25,Fluxo!$E:$E,"&lt;&gt;"&amp;"PERMUTANTE"))</f>
        <v>0</v>
      </c>
      <c r="FR25" s="18">
        <f>IF(FR$5&gt;$G$4,0,SUMIFS(Fluxo!$O:$O,Fluxo!$U:$U,"&gt;"&amp;FQ$5,Fluxo!$U:$U,"&lt;="&amp;FR$5,Fluxo!$D:$D,$D25,Fluxo!$E:$E,"&lt;&gt;"&amp;"PERMUTANTE"))</f>
        <v>0</v>
      </c>
      <c r="FS25" s="18">
        <f>IF(FS$5&gt;$G$4,0,SUMIFS(Fluxo!$O:$O,Fluxo!$U:$U,"&gt;"&amp;FR$5,Fluxo!$U:$U,"&lt;="&amp;FS$5,Fluxo!$D:$D,$D25,Fluxo!$E:$E,"&lt;&gt;"&amp;"PERMUTANTE"))</f>
        <v>0</v>
      </c>
      <c r="FT25" s="18">
        <f>IF(FT$5&gt;$G$4,0,SUMIFS(Fluxo!$O:$O,Fluxo!$U:$U,"&gt;"&amp;FS$5,Fluxo!$U:$U,"&lt;="&amp;FT$5,Fluxo!$D:$D,$D25,Fluxo!$E:$E,"&lt;&gt;"&amp;"PERMUTANTE"))</f>
        <v>0</v>
      </c>
      <c r="FU25" s="18">
        <f>IF(FU$5&gt;$G$4,0,SUMIFS(Fluxo!$O:$O,Fluxo!$U:$U,"&gt;"&amp;FT$5,Fluxo!$U:$U,"&lt;="&amp;FU$5,Fluxo!$D:$D,$D25,Fluxo!$E:$E,"&lt;&gt;"&amp;"PERMUTANTE"))</f>
        <v>0</v>
      </c>
      <c r="FV25" s="18">
        <f>IF(FV$5&gt;$G$4,0,SUMIFS(Fluxo!$O:$O,Fluxo!$U:$U,"&gt;"&amp;FU$5,Fluxo!$U:$U,"&lt;="&amp;FV$5,Fluxo!$D:$D,$D25,Fluxo!$E:$E,"&lt;&gt;"&amp;"PERMUTANTE"))</f>
        <v>0</v>
      </c>
      <c r="FW25" s="18">
        <f>IF(FW$5&gt;$G$4,0,SUMIFS(Fluxo!$O:$O,Fluxo!$U:$U,"&gt;"&amp;FV$5,Fluxo!$U:$U,"&lt;="&amp;FW$5,Fluxo!$D:$D,$D25,Fluxo!$E:$E,"&lt;&gt;"&amp;"PERMUTANTE"))</f>
        <v>0</v>
      </c>
      <c r="FX25" s="18">
        <f>IF(FX$5&gt;$G$4,0,SUMIFS(Fluxo!$O:$O,Fluxo!$U:$U,"&gt;"&amp;FW$5,Fluxo!$U:$U,"&lt;="&amp;FX$5,Fluxo!$D:$D,$D25,Fluxo!$E:$E,"&lt;&gt;"&amp;"PERMUTANTE"))</f>
        <v>0</v>
      </c>
      <c r="FY25" s="18">
        <f>IF(FY$5&gt;$G$4,0,SUMIFS(Fluxo!$O:$O,Fluxo!$U:$U,"&gt;"&amp;FX$5,Fluxo!$U:$U,"&lt;="&amp;FY$5,Fluxo!$D:$D,$D25,Fluxo!$E:$E,"&lt;&gt;"&amp;"PERMUTANTE"))</f>
        <v>0</v>
      </c>
      <c r="FZ25" s="18">
        <f>IF(FZ$5&gt;$G$4,0,SUMIFS(Fluxo!$O:$O,Fluxo!$U:$U,"&gt;"&amp;FY$5,Fluxo!$U:$U,"&lt;="&amp;FZ$5,Fluxo!$D:$D,$D25,Fluxo!$E:$E,"&lt;&gt;"&amp;"PERMUTANTE"))</f>
        <v>0</v>
      </c>
      <c r="GA25" s="18">
        <f>IF(GA$5&gt;$G$4,0,SUMIFS(Fluxo!$O:$O,Fluxo!$U:$U,"&gt;"&amp;FZ$5,Fluxo!$U:$U,"&lt;="&amp;GA$5,Fluxo!$D:$D,$D25,Fluxo!$E:$E,"&lt;&gt;"&amp;"PERMUTANTE"))</f>
        <v>0</v>
      </c>
      <c r="GB25" s="18">
        <f>IF(GB$5&gt;$G$4,0,SUMIFS(Fluxo!$O:$O,Fluxo!$U:$U,"&gt;"&amp;GA$5,Fluxo!$U:$U,"&lt;="&amp;GB$5,Fluxo!$D:$D,$D25,Fluxo!$E:$E,"&lt;&gt;"&amp;"PERMUTANTE"))</f>
        <v>0</v>
      </c>
      <c r="GC25" s="18">
        <f>IF(GC$5&gt;$G$4,0,SUMIFS(Fluxo!$O:$O,Fluxo!$U:$U,"&gt;"&amp;GB$5,Fluxo!$U:$U,"&lt;="&amp;GC$5,Fluxo!$D:$D,$D25,Fluxo!$E:$E,"&lt;&gt;"&amp;"PERMUTANTE"))</f>
        <v>0</v>
      </c>
      <c r="GD25" s="18">
        <f>IF(GD$5&gt;$G$4,0,SUMIFS(Fluxo!$O:$O,Fluxo!$U:$U,"&gt;"&amp;GC$5,Fluxo!$U:$U,"&lt;="&amp;GD$5,Fluxo!$D:$D,$D25,Fluxo!$E:$E,"&lt;&gt;"&amp;"PERMUTANTE"))</f>
        <v>0</v>
      </c>
      <c r="GE25" s="18">
        <f>IF(GE$5&gt;$G$4,0,SUMIFS(Fluxo!$O:$O,Fluxo!$U:$U,"&gt;"&amp;GD$5,Fluxo!$U:$U,"&lt;="&amp;GE$5,Fluxo!$D:$D,$D25,Fluxo!$E:$E,"&lt;&gt;"&amp;"PERMUTANTE"))</f>
        <v>0</v>
      </c>
      <c r="GF25" s="18">
        <f>IF(GF$5&gt;$G$4,0,SUMIFS(Fluxo!$O:$O,Fluxo!$U:$U,"&gt;"&amp;GE$5,Fluxo!$U:$U,"&lt;="&amp;GF$5,Fluxo!$D:$D,$D25,Fluxo!$E:$E,"&lt;&gt;"&amp;"PERMUTANTE"))</f>
        <v>0</v>
      </c>
      <c r="GG25" s="18">
        <f>IF(GG$5&gt;$G$4,0,SUMIFS(Fluxo!$O:$O,Fluxo!$U:$U,"&gt;"&amp;GF$5,Fluxo!$U:$U,"&lt;="&amp;GG$5,Fluxo!$D:$D,$D25,Fluxo!$E:$E,"&lt;&gt;"&amp;"PERMUTANTE"))</f>
        <v>0</v>
      </c>
      <c r="GH25" s="18">
        <f>IF(GH$5&gt;$G$4,0,SUMIFS(Fluxo!$O:$O,Fluxo!$U:$U,"&gt;"&amp;GG$5,Fluxo!$U:$U,"&lt;="&amp;GH$5,Fluxo!$D:$D,$D25,Fluxo!$E:$E,"&lt;&gt;"&amp;"PERMUTANTE"))</f>
        <v>0</v>
      </c>
      <c r="GI25" s="18">
        <f>IF(GI$5&gt;$G$4,0,SUMIFS(Fluxo!$O:$O,Fluxo!$U:$U,"&gt;"&amp;GH$5,Fluxo!$U:$U,"&lt;="&amp;GI$5,Fluxo!$D:$D,$D25,Fluxo!$E:$E,"&lt;&gt;"&amp;"PERMUTANTE"))</f>
        <v>0</v>
      </c>
      <c r="GJ25" s="18">
        <f>IF(GJ$5&gt;$G$4,0,SUMIFS(Fluxo!$O:$O,Fluxo!$U:$U,"&gt;"&amp;GI$5,Fluxo!$U:$U,"&lt;="&amp;GJ$5,Fluxo!$D:$D,$D25,Fluxo!$E:$E,"&lt;&gt;"&amp;"PERMUTANTE"))</f>
        <v>0</v>
      </c>
      <c r="GK25" s="18">
        <f>IF(GK$5&gt;$G$4,0,SUMIFS(Fluxo!$O:$O,Fluxo!$U:$U,"&gt;"&amp;GJ$5,Fluxo!$U:$U,"&lt;="&amp;GK$5,Fluxo!$D:$D,$D25,Fluxo!$E:$E,"&lt;&gt;"&amp;"PERMUTANTE"))</f>
        <v>0</v>
      </c>
      <c r="GL25" s="18">
        <f>IF(GL$5&gt;$G$4,0,SUMIFS(Fluxo!$O:$O,Fluxo!$U:$U,"&gt;"&amp;GK$5,Fluxo!$U:$U,"&lt;="&amp;GL$5,Fluxo!$D:$D,$D25,Fluxo!$E:$E,"&lt;&gt;"&amp;"PERMUTANTE"))</f>
        <v>0</v>
      </c>
      <c r="GM25" s="18">
        <f>IF(GM$5&gt;$G$4,0,SUMIFS(Fluxo!$O:$O,Fluxo!$U:$U,"&gt;"&amp;GL$5,Fluxo!$U:$U,"&lt;="&amp;GM$5,Fluxo!$D:$D,$D25,Fluxo!$E:$E,"&lt;&gt;"&amp;"PERMUTANTE"))</f>
        <v>0</v>
      </c>
      <c r="GN25" s="18">
        <f>IF(GN$5&gt;$G$4,0,SUMIFS(Fluxo!$O:$O,Fluxo!$U:$U,"&gt;"&amp;GM$5,Fluxo!$U:$U,"&lt;="&amp;GN$5,Fluxo!$D:$D,$D25,Fluxo!$E:$E,"&lt;&gt;"&amp;"PERMUTANTE"))</f>
        <v>0</v>
      </c>
      <c r="GO25" s="18">
        <f>IF(GO$5&gt;$G$4,0,SUMIFS(Fluxo!$O:$O,Fluxo!$U:$U,"&gt;"&amp;GN$5,Fluxo!$U:$U,"&lt;="&amp;GO$5,Fluxo!$D:$D,$D25,Fluxo!$E:$E,"&lt;&gt;"&amp;"PERMUTANTE"))</f>
        <v>0</v>
      </c>
      <c r="GP25" s="18">
        <f>IF(GP$5&gt;$G$4,0,SUMIFS(Fluxo!$O:$O,Fluxo!$U:$U,"&gt;"&amp;GO$5,Fluxo!$U:$U,"&lt;="&amp;GP$5,Fluxo!$D:$D,$D25,Fluxo!$E:$E,"&lt;&gt;"&amp;"PERMUTANTE"))</f>
        <v>0</v>
      </c>
      <c r="GQ25" s="18">
        <f>IF(GQ$5&gt;$G$4,0,SUMIFS(Fluxo!$O:$O,Fluxo!$U:$U,"&gt;"&amp;GP$5,Fluxo!$U:$U,"&lt;="&amp;GQ$5,Fluxo!$D:$D,$D25,Fluxo!$E:$E,"&lt;&gt;"&amp;"PERMUTANTE"))</f>
        <v>0</v>
      </c>
      <c r="GR25" s="18">
        <f>IF(GR$5&gt;$G$4,0,SUMIFS(Fluxo!$O:$O,Fluxo!$U:$U,"&gt;"&amp;GQ$5,Fluxo!$U:$U,"&lt;="&amp;GR$5,Fluxo!$D:$D,$D25,Fluxo!$E:$E,"&lt;&gt;"&amp;"PERMUTANTE"))</f>
        <v>0</v>
      </c>
      <c r="GS25" s="18">
        <f>IF(GS$5&gt;$G$4,0,SUMIFS(Fluxo!$O:$O,Fluxo!$U:$U,"&gt;"&amp;GR$5,Fluxo!$U:$U,"&lt;="&amp;GS$5,Fluxo!$D:$D,$D25,Fluxo!$E:$E,"&lt;&gt;"&amp;"PERMUTANTE"))</f>
        <v>0</v>
      </c>
      <c r="GT25" s="18">
        <f>IF(GT$5&gt;$G$4,0,SUMIFS(Fluxo!$O:$O,Fluxo!$U:$U,"&gt;"&amp;GS$5,Fluxo!$U:$U,"&lt;="&amp;GT$5,Fluxo!$D:$D,$D25,Fluxo!$E:$E,"&lt;&gt;"&amp;"PERMUTANTE"))</f>
        <v>0</v>
      </c>
      <c r="GU25" s="18">
        <f>IF(GU$5&gt;$G$4,0,SUMIFS(Fluxo!$O:$O,Fluxo!$U:$U,"&gt;"&amp;GT$5,Fluxo!$U:$U,"&lt;="&amp;GU$5,Fluxo!$D:$D,$D25,Fluxo!$E:$E,"&lt;&gt;"&amp;"PERMUTANTE"))</f>
        <v>0</v>
      </c>
      <c r="GV25" s="18">
        <f>IF(GV$5&gt;$G$4,0,SUMIFS(Fluxo!$O:$O,Fluxo!$U:$U,"&gt;"&amp;GU$5,Fluxo!$U:$U,"&lt;="&amp;GV$5,Fluxo!$D:$D,$D25,Fluxo!$E:$E,"&lt;&gt;"&amp;"PERMUTANTE"))</f>
        <v>0</v>
      </c>
      <c r="GW25" s="18">
        <f>IF(GW$5&gt;$G$4,0,SUMIFS(Fluxo!$O:$O,Fluxo!$U:$U,"&gt;"&amp;GV$5,Fluxo!$U:$U,"&lt;="&amp;GW$5,Fluxo!$D:$D,$D25,Fluxo!$E:$E,"&lt;&gt;"&amp;"PERMUTANTE"))</f>
        <v>0</v>
      </c>
      <c r="GX25" s="18">
        <f>IF(GX$5&gt;$G$4,0,SUMIFS(Fluxo!$O:$O,Fluxo!$U:$U,"&gt;"&amp;GW$5,Fluxo!$U:$U,"&lt;="&amp;GX$5,Fluxo!$D:$D,$D25,Fluxo!$E:$E,"&lt;&gt;"&amp;"PERMUTANTE"))</f>
        <v>0</v>
      </c>
      <c r="GY25" s="18">
        <f>IF(GY$5&gt;$G$4,0,SUMIFS(Fluxo!$O:$O,Fluxo!$U:$U,"&gt;"&amp;GX$5,Fluxo!$U:$U,"&lt;="&amp;GY$5,Fluxo!$D:$D,$D25,Fluxo!$E:$E,"&lt;&gt;"&amp;"PERMUTANTE"))</f>
        <v>0</v>
      </c>
      <c r="GZ25" s="18">
        <f>IF(GZ$5&gt;$G$4,0,SUMIFS(Fluxo!$O:$O,Fluxo!$U:$U,"&gt;"&amp;GY$5,Fluxo!$U:$U,"&lt;="&amp;GZ$5,Fluxo!$D:$D,$D25,Fluxo!$E:$E,"&lt;&gt;"&amp;"PERMUTANTE"))</f>
        <v>0</v>
      </c>
      <c r="HA25" s="18">
        <f>IF(HA$5&gt;$G$4,0,SUMIFS(Fluxo!$O:$O,Fluxo!$U:$U,"&gt;"&amp;GZ$5,Fluxo!$U:$U,"&lt;="&amp;HA$5,Fluxo!$D:$D,$D25,Fluxo!$E:$E,"&lt;&gt;"&amp;"PERMUTANTE"))</f>
        <v>0</v>
      </c>
      <c r="HB25" s="18">
        <f>IF(HB$5&gt;$G$4,0,SUMIFS(Fluxo!$O:$O,Fluxo!$U:$U,"&gt;"&amp;HA$5,Fluxo!$U:$U,"&lt;="&amp;HB$5,Fluxo!$D:$D,$D25,Fluxo!$E:$E,"&lt;&gt;"&amp;"PERMUTANTE"))</f>
        <v>0</v>
      </c>
      <c r="HC25" s="18">
        <f>IF(HC$5&gt;$G$4,0,SUMIFS(Fluxo!$O:$O,Fluxo!$U:$U,"&gt;"&amp;HB$5,Fluxo!$U:$U,"&lt;="&amp;HC$5,Fluxo!$D:$D,$D25,Fluxo!$E:$E,"&lt;&gt;"&amp;"PERMUTANTE"))</f>
        <v>0</v>
      </c>
      <c r="HD25" s="18">
        <f>IF(HD$5&gt;$G$4,0,SUMIFS(Fluxo!$O:$O,Fluxo!$U:$U,"&gt;"&amp;HC$5,Fluxo!$U:$U,"&lt;="&amp;HD$5,Fluxo!$D:$D,$D25,Fluxo!$E:$E,"&lt;&gt;"&amp;"PERMUTANTE"))</f>
        <v>0</v>
      </c>
      <c r="HE25" s="18">
        <f>IF(HE$5&gt;$G$4,0,SUMIFS(Fluxo!$O:$O,Fluxo!$U:$U,"&gt;"&amp;HD$5,Fluxo!$U:$U,"&lt;="&amp;HE$5,Fluxo!$D:$D,$D25,Fluxo!$E:$E,"&lt;&gt;"&amp;"PERMUTANTE"))</f>
        <v>0</v>
      </c>
      <c r="HF25" s="18">
        <f>IF(HF$5&gt;$G$4,0,SUMIFS(Fluxo!$O:$O,Fluxo!$U:$U,"&gt;"&amp;HE$5,Fluxo!$U:$U,"&lt;="&amp;HF$5,Fluxo!$D:$D,$D25,Fluxo!$E:$E,"&lt;&gt;"&amp;"PERMUTANTE"))</f>
        <v>0</v>
      </c>
    </row>
    <row r="26" spans="1:214" s="16" customFormat="1">
      <c r="A26" s="20">
        <f t="shared" si="8"/>
        <v>16</v>
      </c>
      <c r="B26" s="140" t="str">
        <f>'Check Carteira'!C18</f>
        <v>E.1016.99.01.0071</v>
      </c>
      <c r="C26" s="19">
        <v>1</v>
      </c>
      <c r="D26" s="129" t="str">
        <f>'Check Carteira'!F18</f>
        <v>A-0071</v>
      </c>
      <c r="E26" s="21" t="str">
        <f>IFERROR(INDEX(Contratos!L:L,MATCH(D26,Contratos!R:R,0)),"")</f>
        <v/>
      </c>
      <c r="F26" s="139" t="str">
        <f>IFERROR(INDEX(Contratos!G:G,MATCH(D26,Contratos!R:R,0)),"")</f>
        <v/>
      </c>
      <c r="G26" s="83" t="str">
        <f ca="1">IFERROR(XNPV(#REF!,OFFSET(J26,0,MATCH(EOMONTH(E26,0),$J$5:$HF$5,0)-1,1,COUNT($J$5:$HF$5)-MATCH(EOMONTH(E26,0),$J$5:$HF$5,0)+1),OFFSET($J$5,0,MATCH(EOMONTH(E26,0),$J$5:$HF$5,0)-1,1,COUNT($J$5:$HF$5)-MATCH(EOMONTH(E26,0),$J$5:$HF$5,0)+1)),"")</f>
        <v/>
      </c>
      <c r="H26" s="83">
        <f t="shared" si="9"/>
        <v>0</v>
      </c>
      <c r="I26" s="18"/>
      <c r="J26" s="18">
        <f>IF(J$5&gt;$G$4,0,SUMIFS(Fluxo!$O:$O,Fluxo!$U:$U,"&gt;"&amp;I$5,Fluxo!$U:$U,"&lt;="&amp;J$5,Fluxo!$D:$D,$D26))</f>
        <v>0</v>
      </c>
      <c r="K26" s="18">
        <f>IF(K$5&gt;$G$4,0,SUMIFS(Fluxo!$O:$O,Fluxo!$U:$U,"&gt;"&amp;J$5,Fluxo!$U:$U,"&lt;="&amp;K$5,Fluxo!$D:$D,$D26))</f>
        <v>0</v>
      </c>
      <c r="L26" s="18">
        <f>IF(L$5&gt;$G$4,0,SUMIFS(Fluxo!$O:$O,Fluxo!$U:$U,"&gt;"&amp;K$5,Fluxo!$U:$U,"&lt;="&amp;L$5,Fluxo!$D:$D,$D26))</f>
        <v>0</v>
      </c>
      <c r="M26" s="18">
        <f>IF(M$5&gt;$G$4,0,SUMIFS(Fluxo!$O:$O,Fluxo!$U:$U,"&gt;"&amp;L$5,Fluxo!$U:$U,"&lt;="&amp;M$5,Fluxo!$D:$D,$D26))</f>
        <v>0</v>
      </c>
      <c r="N26" s="18">
        <f>IF(N$5&gt;$G$4,0,SUMIFS(Fluxo!$O:$O,Fluxo!$U:$U,"&gt;"&amp;M$5,Fluxo!$U:$U,"&lt;="&amp;N$5,Fluxo!$D:$D,$D26))</f>
        <v>0</v>
      </c>
      <c r="O26" s="18">
        <f>IF(O$5&gt;$G$4,0,SUMIFS(Fluxo!$O:$O,Fluxo!$U:$U,"&gt;"&amp;N$5,Fluxo!$U:$U,"&lt;="&amp;O$5,Fluxo!$D:$D,$D26))</f>
        <v>0</v>
      </c>
      <c r="P26" s="18">
        <f>IF(P$5&gt;$G$4,0,SUMIFS(Fluxo!$O:$O,Fluxo!$U:$U,"&gt;"&amp;O$5,Fluxo!$U:$U,"&lt;="&amp;P$5,Fluxo!$D:$D,$D26))</f>
        <v>0</v>
      </c>
      <c r="Q26" s="18">
        <f>IF(Q$5&gt;$G$4,0,SUMIFS(Fluxo!$O:$O,Fluxo!$U:$U,"&gt;"&amp;P$5,Fluxo!$U:$U,"&lt;="&amp;Q$5,Fluxo!$D:$D,$D26))</f>
        <v>0</v>
      </c>
      <c r="R26" s="18">
        <f>IF(R$5&gt;$G$4,0,SUMIFS(Fluxo!$O:$O,Fluxo!$U:$U,"&gt;"&amp;Q$5,Fluxo!$U:$U,"&lt;="&amp;R$5,Fluxo!$D:$D,$D26))</f>
        <v>0</v>
      </c>
      <c r="S26" s="18">
        <f>IF(S$5&gt;$G$4,0,SUMIFS(Fluxo!$O:$O,Fluxo!$U:$U,"&gt;"&amp;R$5,Fluxo!$U:$U,"&lt;="&amp;S$5,Fluxo!$D:$D,$D26,Fluxo!$E:$E,"&lt;&gt;"&amp;"PERMUTANTE"))</f>
        <v>0</v>
      </c>
      <c r="T26" s="18">
        <f>IF(T$5&gt;$G$4,0,SUMIFS(Fluxo!$O:$O,Fluxo!$U:$U,"&gt;"&amp;S$5,Fluxo!$U:$U,"&lt;="&amp;T$5,Fluxo!$D:$D,$D26,Fluxo!$E:$E,"&lt;&gt;"&amp;"PERMUTANTE"))</f>
        <v>0</v>
      </c>
      <c r="U26" s="18">
        <f>IF(U$5&gt;$G$4,0,SUMIFS(Fluxo!$O:$O,Fluxo!$U:$U,"&gt;"&amp;T$5,Fluxo!$U:$U,"&lt;="&amp;U$5,Fluxo!$D:$D,$D26,Fluxo!$E:$E,"&lt;&gt;"&amp;"PERMUTANTE"))</f>
        <v>0</v>
      </c>
      <c r="V26" s="18">
        <f>IF(V$5&gt;$G$4,0,SUMIFS(Fluxo!$O:$O,Fluxo!$U:$U,"&gt;"&amp;U$5,Fluxo!$U:$U,"&lt;="&amp;V$5,Fluxo!$D:$D,$D26,Fluxo!$E:$E,"&lt;&gt;"&amp;"PERMUTANTE"))</f>
        <v>0</v>
      </c>
      <c r="W26" s="18">
        <f>IF(W$5&gt;$G$4,0,SUMIFS(Fluxo!$O:$O,Fluxo!$U:$U,"&gt;"&amp;V$5,Fluxo!$U:$U,"&lt;="&amp;W$5,Fluxo!$D:$D,$D26,Fluxo!$E:$E,"&lt;&gt;"&amp;"PERMUTANTE"))</f>
        <v>0</v>
      </c>
      <c r="X26" s="18">
        <f>IF(X$5&gt;$G$4,0,SUMIFS(Fluxo!$O:$O,Fluxo!$U:$U,"&gt;"&amp;W$5,Fluxo!$U:$U,"&lt;="&amp;X$5,Fluxo!$D:$D,$D26,Fluxo!$E:$E,"&lt;&gt;"&amp;"PERMUTANTE"))</f>
        <v>0</v>
      </c>
      <c r="Y26" s="18">
        <f>IF(Y$5&gt;$G$4,0,SUMIFS(Fluxo!$O:$O,Fluxo!$U:$U,"&gt;"&amp;X$5,Fluxo!$U:$U,"&lt;="&amp;Y$5,Fluxo!$D:$D,$D26,Fluxo!$E:$E,"&lt;&gt;"&amp;"PERMUTANTE"))</f>
        <v>0</v>
      </c>
      <c r="Z26" s="18">
        <f>IF(Z$5&gt;$G$4,0,SUMIFS(Fluxo!$O:$O,Fluxo!$U:$U,"&gt;"&amp;Y$5,Fluxo!$U:$U,"&lt;="&amp;Z$5,Fluxo!$D:$D,$D26,Fluxo!$E:$E,"&lt;&gt;"&amp;"PERMUTANTE"))</f>
        <v>0</v>
      </c>
      <c r="AA26" s="18">
        <f>IF(AA$5&gt;$G$4,0,SUMIFS(Fluxo!$O:$O,Fluxo!$U:$U,"&gt;"&amp;Z$5,Fluxo!$U:$U,"&lt;="&amp;AA$5,Fluxo!$D:$D,$D26,Fluxo!$E:$E,"&lt;&gt;"&amp;"PERMUTANTE"))</f>
        <v>0</v>
      </c>
      <c r="AB26" s="18">
        <f>IF(AB$5&gt;$G$4,0,SUMIFS(Fluxo!$O:$O,Fluxo!$U:$U,"&gt;"&amp;AA$5,Fluxo!$U:$U,"&lt;="&amp;AB$5,Fluxo!$D:$D,$D26,Fluxo!$E:$E,"&lt;&gt;"&amp;"PERMUTANTE"))</f>
        <v>0</v>
      </c>
      <c r="AC26" s="18">
        <f>IF(AC$5&gt;$G$4,0,SUMIFS(Fluxo!$O:$O,Fluxo!$U:$U,"&gt;"&amp;AB$5,Fluxo!$U:$U,"&lt;="&amp;AC$5,Fluxo!$D:$D,$D26,Fluxo!$E:$E,"&lt;&gt;"&amp;"PERMUTANTE"))</f>
        <v>0</v>
      </c>
      <c r="AD26" s="18">
        <f>IF(AD$5&gt;$G$4,0,SUMIFS(Fluxo!$O:$O,Fluxo!$U:$U,"&gt;"&amp;AC$5,Fluxo!$U:$U,"&lt;="&amp;AD$5,Fluxo!$D:$D,$D26,Fluxo!$E:$E,"&lt;&gt;"&amp;"PERMUTANTE"))</f>
        <v>0</v>
      </c>
      <c r="AE26" s="18">
        <f>IF(AE$5&gt;$G$4,0,SUMIFS(Fluxo!$O:$O,Fluxo!$U:$U,"&gt;"&amp;AD$5,Fluxo!$U:$U,"&lt;="&amp;AE$5,Fluxo!$D:$D,$D26,Fluxo!$E:$E,"&lt;&gt;"&amp;"PERMUTANTE"))</f>
        <v>0</v>
      </c>
      <c r="AF26" s="18">
        <f>IF(AF$5&gt;$G$4,0,SUMIFS(Fluxo!$O:$O,Fluxo!$U:$U,"&gt;"&amp;AE$5,Fluxo!$U:$U,"&lt;="&amp;AF$5,Fluxo!$D:$D,$D26,Fluxo!$E:$E,"&lt;&gt;"&amp;"PERMUTANTE"))</f>
        <v>0</v>
      </c>
      <c r="AG26" s="18">
        <f>IF(AG$5&gt;$G$4,0,SUMIFS(Fluxo!$O:$O,Fluxo!$U:$U,"&gt;"&amp;AF$5,Fluxo!$U:$U,"&lt;="&amp;AG$5,Fluxo!$D:$D,$D26,Fluxo!$E:$E,"&lt;&gt;"&amp;"PERMUTANTE"))</f>
        <v>0</v>
      </c>
      <c r="AH26" s="18">
        <f>IF(AH$5&gt;$G$4,0,SUMIFS(Fluxo!$O:$O,Fluxo!$U:$U,"&gt;"&amp;AG$5,Fluxo!$U:$U,"&lt;="&amp;AH$5,Fluxo!$D:$D,$D26,Fluxo!$E:$E,"&lt;&gt;"&amp;"PERMUTANTE"))</f>
        <v>0</v>
      </c>
      <c r="AI26" s="18">
        <f>IF(AI$5&gt;$G$4,0,SUMIFS(Fluxo!$O:$O,Fluxo!$U:$U,"&gt;"&amp;AH$5,Fluxo!$U:$U,"&lt;="&amp;AI$5,Fluxo!$D:$D,$D26,Fluxo!$E:$E,"&lt;&gt;"&amp;"PERMUTANTE"))</f>
        <v>0</v>
      </c>
      <c r="AJ26" s="18">
        <f>IF(AJ$5&gt;$G$4,0,SUMIFS(Fluxo!$O:$O,Fluxo!$U:$U,"&gt;"&amp;AI$5,Fluxo!$U:$U,"&lt;="&amp;AJ$5,Fluxo!$D:$D,$D26,Fluxo!$E:$E,"&lt;&gt;"&amp;"PERMUTANTE"))</f>
        <v>0</v>
      </c>
      <c r="AK26" s="18">
        <f>IF(AK$5&gt;$G$4,0,SUMIFS(Fluxo!$O:$O,Fluxo!$U:$U,"&gt;"&amp;AJ$5,Fluxo!$U:$U,"&lt;="&amp;AK$5,Fluxo!$D:$D,$D26,Fluxo!$E:$E,"&lt;&gt;"&amp;"PERMUTANTE"))</f>
        <v>0</v>
      </c>
      <c r="AL26" s="18">
        <f>IF(AL$5&gt;$G$4,0,SUMIFS(Fluxo!$O:$O,Fluxo!$U:$U,"&gt;"&amp;AK$5,Fluxo!$U:$U,"&lt;="&amp;AL$5,Fluxo!$D:$D,$D26,Fluxo!$E:$E,"&lt;&gt;"&amp;"PERMUTANTE"))</f>
        <v>0</v>
      </c>
      <c r="AM26" s="18">
        <f>IF(AM$5&gt;$G$4,0,SUMIFS(Fluxo!$O:$O,Fluxo!$U:$U,"&gt;"&amp;AL$5,Fluxo!$U:$U,"&lt;="&amp;AM$5,Fluxo!$D:$D,$D26,Fluxo!$E:$E,"&lt;&gt;"&amp;"PERMUTANTE"))</f>
        <v>0</v>
      </c>
      <c r="AN26" s="18">
        <f>IF(AN$5&gt;$G$4,0,SUMIFS(Fluxo!$O:$O,Fluxo!$U:$U,"&gt;"&amp;AM$5,Fluxo!$U:$U,"&lt;="&amp;AN$5,Fluxo!$D:$D,$D26,Fluxo!$E:$E,"&lt;&gt;"&amp;"PERMUTANTE"))</f>
        <v>0</v>
      </c>
      <c r="AO26" s="18">
        <f>IF(AO$5&gt;$G$4,0,SUMIFS(Fluxo!$O:$O,Fluxo!$U:$U,"&gt;"&amp;AN$5,Fluxo!$U:$U,"&lt;="&amp;AO$5,Fluxo!$D:$D,$D26,Fluxo!$E:$E,"&lt;&gt;"&amp;"PERMUTANTE"))</f>
        <v>0</v>
      </c>
      <c r="AP26" s="18">
        <f>IF(AP$5&gt;$G$4,0,SUMIFS(Fluxo!$O:$O,Fluxo!$U:$U,"&gt;"&amp;AO$5,Fluxo!$U:$U,"&lt;="&amp;AP$5,Fluxo!$D:$D,$D26,Fluxo!$E:$E,"&lt;&gt;"&amp;"PERMUTANTE"))</f>
        <v>0</v>
      </c>
      <c r="AQ26" s="18">
        <f>IF(AQ$5&gt;$G$4,0,SUMIFS(Fluxo!$O:$O,Fluxo!$U:$U,"&gt;"&amp;AP$5,Fluxo!$U:$U,"&lt;="&amp;AQ$5,Fluxo!$D:$D,$D26,Fluxo!$E:$E,"&lt;&gt;"&amp;"PERMUTANTE"))</f>
        <v>0</v>
      </c>
      <c r="AR26" s="18">
        <f>IF(AR$5&gt;$G$4,0,SUMIFS(Fluxo!$O:$O,Fluxo!$U:$U,"&gt;"&amp;AQ$5,Fluxo!$U:$U,"&lt;="&amp;AR$5,Fluxo!$D:$D,$D26,Fluxo!$E:$E,"&lt;&gt;"&amp;"PERMUTANTE"))</f>
        <v>0</v>
      </c>
      <c r="AS26" s="18">
        <f>IF(AS$5&gt;$G$4,0,SUMIFS(Fluxo!$O:$O,Fluxo!$U:$U,"&gt;"&amp;AR$5,Fluxo!$U:$U,"&lt;="&amp;AS$5,Fluxo!$D:$D,$D26,Fluxo!$E:$E,"&lt;&gt;"&amp;"PERMUTANTE"))</f>
        <v>0</v>
      </c>
      <c r="AT26" s="18">
        <f>IF(AT$5&gt;$G$4,0,SUMIFS(Fluxo!$O:$O,Fluxo!$U:$U,"&gt;"&amp;AS$5,Fluxo!$U:$U,"&lt;="&amp;AT$5,Fluxo!$D:$D,$D26,Fluxo!$E:$E,"&lt;&gt;"&amp;"PERMUTANTE"))</f>
        <v>0</v>
      </c>
      <c r="AU26" s="18">
        <f>IF(AU$5&gt;$G$4,0,SUMIFS(Fluxo!$O:$O,Fluxo!$U:$U,"&gt;"&amp;AT$5,Fluxo!$U:$U,"&lt;="&amp;AU$5,Fluxo!$D:$D,$D26,Fluxo!$E:$E,"&lt;&gt;"&amp;"PERMUTANTE"))</f>
        <v>0</v>
      </c>
      <c r="AV26" s="18">
        <f>IF(AV$5&gt;$G$4,0,SUMIFS(Fluxo!$O:$O,Fluxo!$U:$U,"&gt;"&amp;AU$5,Fluxo!$U:$U,"&lt;="&amp;AV$5,Fluxo!$D:$D,$D26,Fluxo!$E:$E,"&lt;&gt;"&amp;"PERMUTANTE"))</f>
        <v>0</v>
      </c>
      <c r="AW26" s="18">
        <f>IF(AW$5&gt;$G$4,0,SUMIFS(Fluxo!$O:$O,Fluxo!$U:$U,"&gt;"&amp;AV$5,Fluxo!$U:$U,"&lt;="&amp;AW$5,Fluxo!$D:$D,$D26,Fluxo!$E:$E,"&lt;&gt;"&amp;"PERMUTANTE"))</f>
        <v>0</v>
      </c>
      <c r="AX26" s="18">
        <f>IF(AX$5&gt;$G$4,0,SUMIFS(Fluxo!$O:$O,Fluxo!$U:$U,"&gt;"&amp;AW$5,Fluxo!$U:$U,"&lt;="&amp;AX$5,Fluxo!$D:$D,$D26,Fluxo!$E:$E,"&lt;&gt;"&amp;"PERMUTANTE"))</f>
        <v>0</v>
      </c>
      <c r="AY26" s="18">
        <f>IF(AY$5&gt;$G$4,0,SUMIFS(Fluxo!$O:$O,Fluxo!$U:$U,"&gt;"&amp;AX$5,Fluxo!$U:$U,"&lt;="&amp;AY$5,Fluxo!$D:$D,$D26,Fluxo!$E:$E,"&lt;&gt;"&amp;"PERMUTANTE"))</f>
        <v>0</v>
      </c>
      <c r="AZ26" s="18">
        <f>IF(AZ$5&gt;$G$4,0,SUMIFS(Fluxo!$O:$O,Fluxo!$U:$U,"&gt;"&amp;AY$5,Fluxo!$U:$U,"&lt;="&amp;AZ$5,Fluxo!$D:$D,$D26,Fluxo!$E:$E,"&lt;&gt;"&amp;"PERMUTANTE"))</f>
        <v>0</v>
      </c>
      <c r="BA26" s="18">
        <f>IF(BA$5&gt;$G$4,0,SUMIFS(Fluxo!$O:$O,Fluxo!$U:$U,"&gt;"&amp;AZ$5,Fluxo!$U:$U,"&lt;="&amp;BA$5,Fluxo!$D:$D,$D26,Fluxo!$E:$E,"&lt;&gt;"&amp;"PERMUTANTE"))</f>
        <v>0</v>
      </c>
      <c r="BB26" s="18">
        <f>IF(BB$5&gt;$G$4,0,SUMIFS(Fluxo!$O:$O,Fluxo!$U:$U,"&gt;"&amp;BA$5,Fluxo!$U:$U,"&lt;="&amp;BB$5,Fluxo!$D:$D,$D26,Fluxo!$E:$E,"&lt;&gt;"&amp;"PERMUTANTE"))</f>
        <v>0</v>
      </c>
      <c r="BC26" s="18">
        <f>IF(BC$5&gt;$G$4,0,SUMIFS(Fluxo!$O:$O,Fluxo!$U:$U,"&gt;"&amp;BB$5,Fluxo!$U:$U,"&lt;="&amp;BC$5,Fluxo!$D:$D,$D26,Fluxo!$E:$E,"&lt;&gt;"&amp;"PERMUTANTE"))</f>
        <v>0</v>
      </c>
      <c r="BD26" s="18">
        <f>IF(BD$5&gt;$G$4,0,SUMIFS(Fluxo!$O:$O,Fluxo!$U:$U,"&gt;"&amp;BC$5,Fluxo!$U:$U,"&lt;="&amp;BD$5,Fluxo!$D:$D,$D26,Fluxo!$E:$E,"&lt;&gt;"&amp;"PERMUTANTE"))</f>
        <v>0</v>
      </c>
      <c r="BE26" s="18">
        <f>IF(BE$5&gt;$G$4,0,SUMIFS(Fluxo!$O:$O,Fluxo!$U:$U,"&gt;"&amp;BD$5,Fluxo!$U:$U,"&lt;="&amp;BE$5,Fluxo!$D:$D,$D26,Fluxo!$E:$E,"&lt;&gt;"&amp;"PERMUTANTE"))</f>
        <v>0</v>
      </c>
      <c r="BF26" s="18">
        <f>IF(BF$5&gt;$G$4,0,SUMIFS(Fluxo!$O:$O,Fluxo!$U:$U,"&gt;"&amp;BE$5,Fluxo!$U:$U,"&lt;="&amp;BF$5,Fluxo!$D:$D,$D26,Fluxo!$E:$E,"&lt;&gt;"&amp;"PERMUTANTE"))</f>
        <v>0</v>
      </c>
      <c r="BG26" s="18">
        <f>IF(BG$5&gt;$G$4,0,SUMIFS(Fluxo!$O:$O,Fluxo!$U:$U,"&gt;"&amp;BF$5,Fluxo!$U:$U,"&lt;="&amp;BG$5,Fluxo!$D:$D,$D26,Fluxo!$E:$E,"&lt;&gt;"&amp;"PERMUTANTE"))</f>
        <v>0</v>
      </c>
      <c r="BH26" s="18">
        <f>IF(BH$5&gt;$G$4,0,SUMIFS(Fluxo!$O:$O,Fluxo!$U:$U,"&gt;"&amp;BG$5,Fluxo!$U:$U,"&lt;="&amp;BH$5,Fluxo!$D:$D,$D26,Fluxo!$E:$E,"&lt;&gt;"&amp;"PERMUTANTE"))</f>
        <v>0</v>
      </c>
      <c r="BI26" s="18">
        <f>IF(BI$5&gt;$G$4,0,SUMIFS(Fluxo!$O:$O,Fluxo!$U:$U,"&gt;"&amp;BH$5,Fluxo!$U:$U,"&lt;="&amp;BI$5,Fluxo!$D:$D,$D26,Fluxo!$E:$E,"&lt;&gt;"&amp;"PERMUTANTE"))</f>
        <v>0</v>
      </c>
      <c r="BJ26" s="18">
        <f>IF(BJ$5&gt;$G$4,0,SUMIFS(Fluxo!$O:$O,Fluxo!$U:$U,"&gt;"&amp;BI$5,Fluxo!$U:$U,"&lt;="&amp;BJ$5,Fluxo!$D:$D,$D26,Fluxo!$E:$E,"&lt;&gt;"&amp;"PERMUTANTE"))</f>
        <v>0</v>
      </c>
      <c r="BK26" s="18">
        <f>IF(BK$5&gt;$G$4,0,SUMIFS(Fluxo!$O:$O,Fluxo!$U:$U,"&gt;"&amp;BJ$5,Fluxo!$U:$U,"&lt;="&amp;BK$5,Fluxo!$D:$D,$D26,Fluxo!$E:$E,"&lt;&gt;"&amp;"PERMUTANTE"))</f>
        <v>0</v>
      </c>
      <c r="BL26" s="18">
        <f>IF(BL$5&gt;$G$4,0,SUMIFS(Fluxo!$O:$O,Fluxo!$U:$U,"&gt;"&amp;BK$5,Fluxo!$U:$U,"&lt;="&amp;BL$5,Fluxo!$D:$D,$D26,Fluxo!$E:$E,"&lt;&gt;"&amp;"PERMUTANTE"))</f>
        <v>0</v>
      </c>
      <c r="BM26" s="18">
        <f>IF(BM$5&gt;$G$4,0,SUMIFS(Fluxo!$O:$O,Fluxo!$U:$U,"&gt;"&amp;BL$5,Fluxo!$U:$U,"&lt;="&amp;BM$5,Fluxo!$D:$D,$D26,Fluxo!$E:$E,"&lt;&gt;"&amp;"PERMUTANTE"))</f>
        <v>0</v>
      </c>
      <c r="BN26" s="18">
        <f>IF(BN$5&gt;$G$4,0,SUMIFS(Fluxo!$O:$O,Fluxo!$U:$U,"&gt;"&amp;BM$5,Fluxo!$U:$U,"&lt;="&amp;BN$5,Fluxo!$D:$D,$D26,Fluxo!$E:$E,"&lt;&gt;"&amp;"PERMUTANTE"))</f>
        <v>0</v>
      </c>
      <c r="BO26" s="18">
        <f>IF(BO$5&gt;$G$4,0,SUMIFS(Fluxo!$O:$O,Fluxo!$U:$U,"&gt;"&amp;BN$5,Fluxo!$U:$U,"&lt;="&amp;BO$5,Fluxo!$D:$D,$D26,Fluxo!$E:$E,"&lt;&gt;"&amp;"PERMUTANTE"))</f>
        <v>0</v>
      </c>
      <c r="BP26" s="18">
        <f>IF(BP$5&gt;$G$4,0,SUMIFS(Fluxo!$O:$O,Fluxo!$U:$U,"&gt;"&amp;BO$5,Fluxo!$U:$U,"&lt;="&amp;BP$5,Fluxo!$D:$D,$D26,Fluxo!$E:$E,"&lt;&gt;"&amp;"PERMUTANTE"))</f>
        <v>0</v>
      </c>
      <c r="BQ26" s="18">
        <f>IF(BQ$5&gt;$G$4,0,SUMIFS(Fluxo!$O:$O,Fluxo!$U:$U,"&gt;"&amp;BP$5,Fluxo!$U:$U,"&lt;="&amp;BQ$5,Fluxo!$D:$D,$D26,Fluxo!$E:$E,"&lt;&gt;"&amp;"PERMUTANTE"))</f>
        <v>0</v>
      </c>
      <c r="BR26" s="18">
        <f>IF(BR$5&gt;$G$4,0,SUMIFS(Fluxo!$O:$O,Fluxo!$U:$U,"&gt;"&amp;BQ$5,Fluxo!$U:$U,"&lt;="&amp;BR$5,Fluxo!$D:$D,$D26,Fluxo!$E:$E,"&lt;&gt;"&amp;"PERMUTANTE"))</f>
        <v>0</v>
      </c>
      <c r="BS26" s="18">
        <f>IF(BS$5&gt;$G$4,0,SUMIFS(Fluxo!$O:$O,Fluxo!$U:$U,"&gt;"&amp;BR$5,Fluxo!$U:$U,"&lt;="&amp;BS$5,Fluxo!$D:$D,$D26,Fluxo!$E:$E,"&lt;&gt;"&amp;"PERMUTANTE"))</f>
        <v>0</v>
      </c>
      <c r="BT26" s="18">
        <f>IF(BT$5&gt;$G$4,0,SUMIFS(Fluxo!$O:$O,Fluxo!$U:$U,"&gt;"&amp;BS$5,Fluxo!$U:$U,"&lt;="&amp;BT$5,Fluxo!$D:$D,$D26,Fluxo!$E:$E,"&lt;&gt;"&amp;"PERMUTANTE"))</f>
        <v>0</v>
      </c>
      <c r="BU26" s="18">
        <f>IF(BU$5&gt;$G$4,0,SUMIFS(Fluxo!$O:$O,Fluxo!$U:$U,"&gt;"&amp;BT$5,Fluxo!$U:$U,"&lt;="&amp;BU$5,Fluxo!$D:$D,$D26,Fluxo!$E:$E,"&lt;&gt;"&amp;"PERMUTANTE"))</f>
        <v>0</v>
      </c>
      <c r="BV26" s="18">
        <f>IF(BV$5&gt;$G$4,0,SUMIFS(Fluxo!$O:$O,Fluxo!$U:$U,"&gt;"&amp;BU$5,Fluxo!$U:$U,"&lt;="&amp;BV$5,Fluxo!$D:$D,$D26,Fluxo!$E:$E,"&lt;&gt;"&amp;"PERMUTANTE"))</f>
        <v>0</v>
      </c>
      <c r="BW26" s="18">
        <f>IF(BW$5&gt;$G$4,0,SUMIFS(Fluxo!$O:$O,Fluxo!$U:$U,"&gt;"&amp;BV$5,Fluxo!$U:$U,"&lt;="&amp;BW$5,Fluxo!$D:$D,$D26,Fluxo!$E:$E,"&lt;&gt;"&amp;"PERMUTANTE"))</f>
        <v>0</v>
      </c>
      <c r="BX26" s="18">
        <f>IF(BX$5&gt;$G$4,0,SUMIFS(Fluxo!$O:$O,Fluxo!$U:$U,"&gt;"&amp;BW$5,Fluxo!$U:$U,"&lt;="&amp;BX$5,Fluxo!$D:$D,$D26,Fluxo!$E:$E,"&lt;&gt;"&amp;"PERMUTANTE"))</f>
        <v>0</v>
      </c>
      <c r="BY26" s="18">
        <f>IF(BY$5&gt;$G$4,0,SUMIFS(Fluxo!$O:$O,Fluxo!$U:$U,"&gt;"&amp;BX$5,Fluxo!$U:$U,"&lt;="&amp;BY$5,Fluxo!$D:$D,$D26,Fluxo!$E:$E,"&lt;&gt;"&amp;"PERMUTANTE"))</f>
        <v>0</v>
      </c>
      <c r="BZ26" s="18">
        <f>IF(BZ$5&gt;$G$4,0,SUMIFS(Fluxo!$O:$O,Fluxo!$U:$U,"&gt;"&amp;BY$5,Fluxo!$U:$U,"&lt;="&amp;BZ$5,Fluxo!$D:$D,$D26,Fluxo!$E:$E,"&lt;&gt;"&amp;"PERMUTANTE"))</f>
        <v>0</v>
      </c>
      <c r="CA26" s="18">
        <f>IF(CA$5&gt;$G$4,0,SUMIFS(Fluxo!$O:$O,Fluxo!$U:$U,"&gt;"&amp;BZ$5,Fluxo!$U:$U,"&lt;="&amp;CA$5,Fluxo!$D:$D,$D26,Fluxo!$E:$E,"&lt;&gt;"&amp;"PERMUTANTE"))</f>
        <v>0</v>
      </c>
      <c r="CB26" s="18">
        <f>IF(CB$5&gt;$G$4,0,SUMIFS(Fluxo!$O:$O,Fluxo!$U:$U,"&gt;"&amp;CA$5,Fluxo!$U:$U,"&lt;="&amp;CB$5,Fluxo!$D:$D,$D26,Fluxo!$E:$E,"&lt;&gt;"&amp;"PERMUTANTE"))</f>
        <v>0</v>
      </c>
      <c r="CC26" s="18">
        <f>IF(CC$5&gt;$G$4,0,SUMIFS(Fluxo!$O:$O,Fluxo!$U:$U,"&gt;"&amp;CB$5,Fluxo!$U:$U,"&lt;="&amp;CC$5,Fluxo!$D:$D,$D26,Fluxo!$E:$E,"&lt;&gt;"&amp;"PERMUTANTE"))</f>
        <v>0</v>
      </c>
      <c r="CD26" s="18">
        <f>IF(CD$5&gt;$G$4,0,SUMIFS(Fluxo!$O:$O,Fluxo!$U:$U,"&gt;"&amp;CC$5,Fluxo!$U:$U,"&lt;="&amp;CD$5,Fluxo!$D:$D,$D26,Fluxo!$E:$E,"&lt;&gt;"&amp;"PERMUTANTE"))</f>
        <v>0</v>
      </c>
      <c r="CE26" s="18">
        <f>IF(CE$5&gt;$G$4,0,SUMIFS(Fluxo!$O:$O,Fluxo!$U:$U,"&gt;"&amp;CD$5,Fluxo!$U:$U,"&lt;="&amp;CE$5,Fluxo!$D:$D,$D26,Fluxo!$E:$E,"&lt;&gt;"&amp;"PERMUTANTE"))</f>
        <v>0</v>
      </c>
      <c r="CF26" s="18">
        <f>IF(CF$5&gt;$G$4,0,SUMIFS(Fluxo!$O:$O,Fluxo!$U:$U,"&gt;"&amp;CE$5,Fluxo!$U:$U,"&lt;="&amp;CF$5,Fluxo!$D:$D,$D26,Fluxo!$E:$E,"&lt;&gt;"&amp;"PERMUTANTE"))</f>
        <v>0</v>
      </c>
      <c r="CG26" s="18">
        <f>IF(CG$5&gt;$G$4,0,SUMIFS(Fluxo!$O:$O,Fluxo!$U:$U,"&gt;"&amp;CF$5,Fluxo!$U:$U,"&lt;="&amp;CG$5,Fluxo!$D:$D,$D26,Fluxo!$E:$E,"&lt;&gt;"&amp;"PERMUTANTE"))</f>
        <v>0</v>
      </c>
      <c r="CH26" s="18">
        <f>IF(CH$5&gt;$G$4,0,SUMIFS(Fluxo!$O:$O,Fluxo!$U:$U,"&gt;"&amp;CG$5,Fluxo!$U:$U,"&lt;="&amp;CH$5,Fluxo!$D:$D,$D26,Fluxo!$E:$E,"&lt;&gt;"&amp;"PERMUTANTE"))</f>
        <v>0</v>
      </c>
      <c r="CI26" s="18">
        <f>IF(CI$5&gt;$G$4,0,SUMIFS(Fluxo!$O:$O,Fluxo!$U:$U,"&gt;"&amp;CH$5,Fluxo!$U:$U,"&lt;="&amp;CI$5,Fluxo!$D:$D,$D26,Fluxo!$E:$E,"&lt;&gt;"&amp;"PERMUTANTE"))</f>
        <v>0</v>
      </c>
      <c r="CJ26" s="18">
        <f>IF(CJ$5&gt;$G$4,0,SUMIFS(Fluxo!$O:$O,Fluxo!$U:$U,"&gt;"&amp;CI$5,Fluxo!$U:$U,"&lt;="&amp;CJ$5,Fluxo!$D:$D,$D26,Fluxo!$E:$E,"&lt;&gt;"&amp;"PERMUTANTE"))</f>
        <v>0</v>
      </c>
      <c r="CK26" s="18">
        <f>IF(CK$5&gt;$G$4,0,SUMIFS(Fluxo!$O:$O,Fluxo!$U:$U,"&gt;"&amp;CJ$5,Fluxo!$U:$U,"&lt;="&amp;CK$5,Fluxo!$D:$D,$D26,Fluxo!$E:$E,"&lt;&gt;"&amp;"PERMUTANTE"))</f>
        <v>0</v>
      </c>
      <c r="CL26" s="18">
        <f>IF(CL$5&gt;$G$4,0,SUMIFS(Fluxo!$O:$O,Fluxo!$U:$U,"&gt;"&amp;CK$5,Fluxo!$U:$U,"&lt;="&amp;CL$5,Fluxo!$D:$D,$D26,Fluxo!$E:$E,"&lt;&gt;"&amp;"PERMUTANTE"))</f>
        <v>0</v>
      </c>
      <c r="CM26" s="18">
        <f>IF(CM$5&gt;$G$4,0,SUMIFS(Fluxo!$O:$O,Fluxo!$U:$U,"&gt;"&amp;CL$5,Fluxo!$U:$U,"&lt;="&amp;CM$5,Fluxo!$D:$D,$D26,Fluxo!$E:$E,"&lt;&gt;"&amp;"PERMUTANTE"))</f>
        <v>0</v>
      </c>
      <c r="CN26" s="18">
        <f>IF(CN$5&gt;$G$4,0,SUMIFS(Fluxo!$O:$O,Fluxo!$U:$U,"&gt;"&amp;CM$5,Fluxo!$U:$U,"&lt;="&amp;CN$5,Fluxo!$D:$D,$D26,Fluxo!$E:$E,"&lt;&gt;"&amp;"PERMUTANTE"))</f>
        <v>0</v>
      </c>
      <c r="CO26" s="18">
        <f>IF(CO$5&gt;$G$4,0,SUMIFS(Fluxo!$O:$O,Fluxo!$U:$U,"&gt;"&amp;CN$5,Fluxo!$U:$U,"&lt;="&amp;CO$5,Fluxo!$D:$D,$D26,Fluxo!$E:$E,"&lt;&gt;"&amp;"PERMUTANTE"))</f>
        <v>0</v>
      </c>
      <c r="CP26" s="18">
        <f>IF(CP$5&gt;$G$4,0,SUMIFS(Fluxo!$O:$O,Fluxo!$U:$U,"&gt;"&amp;CO$5,Fluxo!$U:$U,"&lt;="&amp;CP$5,Fluxo!$D:$D,$D26,Fluxo!$E:$E,"&lt;&gt;"&amp;"PERMUTANTE"))</f>
        <v>0</v>
      </c>
      <c r="CQ26" s="18">
        <f>IF(CQ$5&gt;$G$4,0,SUMIFS(Fluxo!$O:$O,Fluxo!$U:$U,"&gt;"&amp;CP$5,Fluxo!$U:$U,"&lt;="&amp;CQ$5,Fluxo!$D:$D,$D26,Fluxo!$E:$E,"&lt;&gt;"&amp;"PERMUTANTE"))</f>
        <v>0</v>
      </c>
      <c r="CR26" s="18">
        <f>IF(CR$5&gt;$G$4,0,SUMIFS(Fluxo!$O:$O,Fluxo!$U:$U,"&gt;"&amp;CQ$5,Fluxo!$U:$U,"&lt;="&amp;CR$5,Fluxo!$D:$D,$D26,Fluxo!$E:$E,"&lt;&gt;"&amp;"PERMUTANTE"))</f>
        <v>0</v>
      </c>
      <c r="CS26" s="18">
        <f>IF(CS$5&gt;$G$4,0,SUMIFS(Fluxo!$O:$O,Fluxo!$U:$U,"&gt;"&amp;CR$5,Fluxo!$U:$U,"&lt;="&amp;CS$5,Fluxo!$D:$D,$D26,Fluxo!$E:$E,"&lt;&gt;"&amp;"PERMUTANTE"))</f>
        <v>0</v>
      </c>
      <c r="CT26" s="18">
        <f>IF(CT$5&gt;$G$4,0,SUMIFS(Fluxo!$O:$O,Fluxo!$U:$U,"&gt;"&amp;CS$5,Fluxo!$U:$U,"&lt;="&amp;CT$5,Fluxo!$D:$D,$D26,Fluxo!$E:$E,"&lt;&gt;"&amp;"PERMUTANTE"))</f>
        <v>0</v>
      </c>
      <c r="CU26" s="18">
        <f>IF(CU$5&gt;$G$4,0,SUMIFS(Fluxo!$O:$O,Fluxo!$U:$U,"&gt;"&amp;CT$5,Fluxo!$U:$U,"&lt;="&amp;CU$5,Fluxo!$D:$D,$D26,Fluxo!$E:$E,"&lt;&gt;"&amp;"PERMUTANTE"))</f>
        <v>0</v>
      </c>
      <c r="CV26" s="18">
        <f>IF(CV$5&gt;$G$4,0,SUMIFS(Fluxo!$O:$O,Fluxo!$U:$U,"&gt;"&amp;CU$5,Fluxo!$U:$U,"&lt;="&amp;CV$5,Fluxo!$D:$D,$D26,Fluxo!$E:$E,"&lt;&gt;"&amp;"PERMUTANTE"))</f>
        <v>0</v>
      </c>
      <c r="CW26" s="18">
        <f>IF(CW$5&gt;$G$4,0,SUMIFS(Fluxo!$O:$O,Fluxo!$U:$U,"&gt;"&amp;CV$5,Fluxo!$U:$U,"&lt;="&amp;CW$5,Fluxo!$D:$D,$D26,Fluxo!$E:$E,"&lt;&gt;"&amp;"PERMUTANTE"))</f>
        <v>0</v>
      </c>
      <c r="CX26" s="18">
        <f>IF(CX$5&gt;$G$4,0,SUMIFS(Fluxo!$O:$O,Fluxo!$U:$U,"&gt;"&amp;CW$5,Fluxo!$U:$U,"&lt;="&amp;CX$5,Fluxo!$D:$D,$D26,Fluxo!$E:$E,"&lt;&gt;"&amp;"PERMUTANTE"))</f>
        <v>0</v>
      </c>
      <c r="CY26" s="18">
        <f>IF(CY$5&gt;$G$4,0,SUMIFS(Fluxo!$O:$O,Fluxo!$U:$U,"&gt;"&amp;CX$5,Fluxo!$U:$U,"&lt;="&amp;CY$5,Fluxo!$D:$D,$D26,Fluxo!$E:$E,"&lt;&gt;"&amp;"PERMUTANTE"))</f>
        <v>0</v>
      </c>
      <c r="CZ26" s="18">
        <f>IF(CZ$5&gt;$G$4,0,SUMIFS(Fluxo!$O:$O,Fluxo!$U:$U,"&gt;"&amp;CY$5,Fluxo!$U:$U,"&lt;="&amp;CZ$5,Fluxo!$D:$D,$D26,Fluxo!$E:$E,"&lt;&gt;"&amp;"PERMUTANTE"))</f>
        <v>0</v>
      </c>
      <c r="DA26" s="18">
        <f>IF(DA$5&gt;$G$4,0,SUMIFS(Fluxo!$O:$O,Fluxo!$U:$U,"&gt;"&amp;CZ$5,Fluxo!$U:$U,"&lt;="&amp;DA$5,Fluxo!$D:$D,$D26,Fluxo!$E:$E,"&lt;&gt;"&amp;"PERMUTANTE"))</f>
        <v>0</v>
      </c>
      <c r="DB26" s="18">
        <f>IF(DB$5&gt;$G$4,0,SUMIFS(Fluxo!$O:$O,Fluxo!$U:$U,"&gt;"&amp;DA$5,Fluxo!$U:$U,"&lt;="&amp;DB$5,Fluxo!$D:$D,$D26,Fluxo!$E:$E,"&lt;&gt;"&amp;"PERMUTANTE"))</f>
        <v>0</v>
      </c>
      <c r="DC26" s="18">
        <f>IF(DC$5&gt;$G$4,0,SUMIFS(Fluxo!$O:$O,Fluxo!$U:$U,"&gt;"&amp;DB$5,Fluxo!$U:$U,"&lt;="&amp;DC$5,Fluxo!$D:$D,$D26,Fluxo!$E:$E,"&lt;&gt;"&amp;"PERMUTANTE"))</f>
        <v>0</v>
      </c>
      <c r="DD26" s="18">
        <f>IF(DD$5&gt;$G$4,0,SUMIFS(Fluxo!$O:$O,Fluxo!$U:$U,"&gt;"&amp;DC$5,Fluxo!$U:$U,"&lt;="&amp;DD$5,Fluxo!$D:$D,$D26,Fluxo!$E:$E,"&lt;&gt;"&amp;"PERMUTANTE"))</f>
        <v>0</v>
      </c>
      <c r="DE26" s="18">
        <f>IF(DE$5&gt;$G$4,0,SUMIFS(Fluxo!$O:$O,Fluxo!$U:$U,"&gt;"&amp;DD$5,Fluxo!$U:$U,"&lt;="&amp;DE$5,Fluxo!$D:$D,$D26,Fluxo!$E:$E,"&lt;&gt;"&amp;"PERMUTANTE"))</f>
        <v>0</v>
      </c>
      <c r="DF26" s="18">
        <f>IF(DF$5&gt;$G$4,0,SUMIFS(Fluxo!$O:$O,Fluxo!$U:$U,"&gt;"&amp;DE$5,Fluxo!$U:$U,"&lt;="&amp;DF$5,Fluxo!$D:$D,$D26,Fluxo!$E:$E,"&lt;&gt;"&amp;"PERMUTANTE"))</f>
        <v>0</v>
      </c>
      <c r="DG26" s="18">
        <f>IF(DG$5&gt;$G$4,0,SUMIFS(Fluxo!$O:$O,Fluxo!$U:$U,"&gt;"&amp;DF$5,Fluxo!$U:$U,"&lt;="&amp;DG$5,Fluxo!$D:$D,$D26,Fluxo!$E:$E,"&lt;&gt;"&amp;"PERMUTANTE"))</f>
        <v>0</v>
      </c>
      <c r="DH26" s="18">
        <f>IF(DH$5&gt;$G$4,0,SUMIFS(Fluxo!$O:$O,Fluxo!$U:$U,"&gt;"&amp;DG$5,Fluxo!$U:$U,"&lt;="&amp;DH$5,Fluxo!$D:$D,$D26,Fluxo!$E:$E,"&lt;&gt;"&amp;"PERMUTANTE"))</f>
        <v>0</v>
      </c>
      <c r="DI26" s="18">
        <f>IF(DI$5&gt;$G$4,0,SUMIFS(Fluxo!$O:$O,Fluxo!$U:$U,"&gt;"&amp;DH$5,Fluxo!$U:$U,"&lt;="&amp;DI$5,Fluxo!$D:$D,$D26,Fluxo!$E:$E,"&lt;&gt;"&amp;"PERMUTANTE"))</f>
        <v>0</v>
      </c>
      <c r="DJ26" s="18">
        <f>IF(DJ$5&gt;$G$4,0,SUMIFS(Fluxo!$O:$O,Fluxo!$U:$U,"&gt;"&amp;DI$5,Fluxo!$U:$U,"&lt;="&amp;DJ$5,Fluxo!$D:$D,$D26,Fluxo!$E:$E,"&lt;&gt;"&amp;"PERMUTANTE"))</f>
        <v>0</v>
      </c>
      <c r="DK26" s="18">
        <f>IF(DK$5&gt;$G$4,0,SUMIFS(Fluxo!$O:$O,Fluxo!$U:$U,"&gt;"&amp;DJ$5,Fluxo!$U:$U,"&lt;="&amp;DK$5,Fluxo!$D:$D,$D26,Fluxo!$E:$E,"&lt;&gt;"&amp;"PERMUTANTE"))</f>
        <v>0</v>
      </c>
      <c r="DL26" s="18">
        <f>IF(DL$5&gt;$G$4,0,SUMIFS(Fluxo!$O:$O,Fluxo!$U:$U,"&gt;"&amp;DK$5,Fluxo!$U:$U,"&lt;="&amp;DL$5,Fluxo!$D:$D,$D26,Fluxo!$E:$E,"&lt;&gt;"&amp;"PERMUTANTE"))</f>
        <v>0</v>
      </c>
      <c r="DM26" s="18">
        <f>IF(DM$5&gt;$G$4,0,SUMIFS(Fluxo!$O:$O,Fluxo!$U:$U,"&gt;"&amp;DL$5,Fluxo!$U:$U,"&lt;="&amp;DM$5,Fluxo!$D:$D,$D26,Fluxo!$E:$E,"&lt;&gt;"&amp;"PERMUTANTE"))</f>
        <v>0</v>
      </c>
      <c r="DN26" s="18">
        <f>IF(DN$5&gt;$G$4,0,SUMIFS(Fluxo!$O:$O,Fluxo!$U:$U,"&gt;"&amp;DM$5,Fluxo!$U:$U,"&lt;="&amp;DN$5,Fluxo!$D:$D,$D26,Fluxo!$E:$E,"&lt;&gt;"&amp;"PERMUTANTE"))</f>
        <v>0</v>
      </c>
      <c r="DO26" s="18">
        <f>IF(DO$5&gt;$G$4,0,SUMIFS(Fluxo!$O:$O,Fluxo!$U:$U,"&gt;"&amp;DN$5,Fluxo!$U:$U,"&lt;="&amp;DO$5,Fluxo!$D:$D,$D26,Fluxo!$E:$E,"&lt;&gt;"&amp;"PERMUTANTE"))</f>
        <v>0</v>
      </c>
      <c r="DP26" s="18">
        <f>IF(DP$5&gt;$G$4,0,SUMIFS(Fluxo!$O:$O,Fluxo!$U:$U,"&gt;"&amp;DO$5,Fluxo!$U:$U,"&lt;="&amp;DP$5,Fluxo!$D:$D,$D26,Fluxo!$E:$E,"&lt;&gt;"&amp;"PERMUTANTE"))</f>
        <v>0</v>
      </c>
      <c r="DQ26" s="18">
        <f>IF(DQ$5&gt;$G$4,0,SUMIFS(Fluxo!$O:$O,Fluxo!$U:$U,"&gt;"&amp;DP$5,Fluxo!$U:$U,"&lt;="&amp;DQ$5,Fluxo!$D:$D,$D26,Fluxo!$E:$E,"&lt;&gt;"&amp;"PERMUTANTE"))</f>
        <v>0</v>
      </c>
      <c r="DR26" s="18">
        <f>IF(DR$5&gt;$G$4,0,SUMIFS(Fluxo!$O:$O,Fluxo!$U:$U,"&gt;"&amp;DQ$5,Fluxo!$U:$U,"&lt;="&amp;DR$5,Fluxo!$D:$D,$D26,Fluxo!$E:$E,"&lt;&gt;"&amp;"PERMUTANTE"))</f>
        <v>0</v>
      </c>
      <c r="DS26" s="18">
        <f>IF(DS$5&gt;$G$4,0,SUMIFS(Fluxo!$O:$O,Fluxo!$U:$U,"&gt;"&amp;DR$5,Fluxo!$U:$U,"&lt;="&amp;DS$5,Fluxo!$D:$D,$D26,Fluxo!$E:$E,"&lt;&gt;"&amp;"PERMUTANTE"))</f>
        <v>0</v>
      </c>
      <c r="DT26" s="18">
        <f>IF(DT$5&gt;$G$4,0,SUMIFS(Fluxo!$O:$O,Fluxo!$U:$U,"&gt;"&amp;DS$5,Fluxo!$U:$U,"&lt;="&amp;DT$5,Fluxo!$D:$D,$D26,Fluxo!$E:$E,"&lt;&gt;"&amp;"PERMUTANTE"))</f>
        <v>0</v>
      </c>
      <c r="DU26" s="18">
        <f>IF(DU$5&gt;$G$4,0,SUMIFS(Fluxo!$O:$O,Fluxo!$U:$U,"&gt;"&amp;DT$5,Fluxo!$U:$U,"&lt;="&amp;DU$5,Fluxo!$D:$D,$D26,Fluxo!$E:$E,"&lt;&gt;"&amp;"PERMUTANTE"))</f>
        <v>0</v>
      </c>
      <c r="DV26" s="18">
        <f>IF(DV$5&gt;$G$4,0,SUMIFS(Fluxo!$O:$O,Fluxo!$U:$U,"&gt;"&amp;DU$5,Fluxo!$U:$U,"&lt;="&amp;DV$5,Fluxo!$D:$D,$D26,Fluxo!$E:$E,"&lt;&gt;"&amp;"PERMUTANTE"))</f>
        <v>0</v>
      </c>
      <c r="DW26" s="18">
        <f>IF(DW$5&gt;$G$4,0,SUMIFS(Fluxo!$O:$O,Fluxo!$U:$U,"&gt;"&amp;DV$5,Fluxo!$U:$U,"&lt;="&amp;DW$5,Fluxo!$D:$D,$D26,Fluxo!$E:$E,"&lt;&gt;"&amp;"PERMUTANTE"))</f>
        <v>0</v>
      </c>
      <c r="DX26" s="18">
        <f>IF(DX$5&gt;$G$4,0,SUMIFS(Fluxo!$O:$O,Fluxo!$U:$U,"&gt;"&amp;DW$5,Fluxo!$U:$U,"&lt;="&amp;DX$5,Fluxo!$D:$D,$D26,Fluxo!$E:$E,"&lt;&gt;"&amp;"PERMUTANTE"))</f>
        <v>0</v>
      </c>
      <c r="DY26" s="18">
        <f>IF(DY$5&gt;$G$4,0,SUMIFS(Fluxo!$O:$O,Fluxo!$U:$U,"&gt;"&amp;DX$5,Fluxo!$U:$U,"&lt;="&amp;DY$5,Fluxo!$D:$D,$D26,Fluxo!$E:$E,"&lt;&gt;"&amp;"PERMUTANTE"))</f>
        <v>0</v>
      </c>
      <c r="DZ26" s="18">
        <f>IF(DZ$5&gt;$G$4,0,SUMIFS(Fluxo!$O:$O,Fluxo!$U:$U,"&gt;"&amp;DY$5,Fluxo!$U:$U,"&lt;="&amp;DZ$5,Fluxo!$D:$D,$D26,Fluxo!$E:$E,"&lt;&gt;"&amp;"PERMUTANTE"))</f>
        <v>0</v>
      </c>
      <c r="EA26" s="18">
        <f>IF(EA$5&gt;$G$4,0,SUMIFS(Fluxo!$O:$O,Fluxo!$U:$U,"&gt;"&amp;DZ$5,Fluxo!$U:$U,"&lt;="&amp;EA$5,Fluxo!$D:$D,$D26,Fluxo!$E:$E,"&lt;&gt;"&amp;"PERMUTANTE"))</f>
        <v>0</v>
      </c>
      <c r="EB26" s="18">
        <f>IF(EB$5&gt;$G$4,0,SUMIFS(Fluxo!$O:$O,Fluxo!$U:$U,"&gt;"&amp;EA$5,Fluxo!$U:$U,"&lt;="&amp;EB$5,Fluxo!$D:$D,$D26,Fluxo!$E:$E,"&lt;&gt;"&amp;"PERMUTANTE"))</f>
        <v>0</v>
      </c>
      <c r="EC26" s="18">
        <f>IF(EC$5&gt;$G$4,0,SUMIFS(Fluxo!$O:$O,Fluxo!$U:$U,"&gt;"&amp;EB$5,Fluxo!$U:$U,"&lt;="&amp;EC$5,Fluxo!$D:$D,$D26,Fluxo!$E:$E,"&lt;&gt;"&amp;"PERMUTANTE"))</f>
        <v>0</v>
      </c>
      <c r="ED26" s="18">
        <f>IF(ED$5&gt;$G$4,0,SUMIFS(Fluxo!$O:$O,Fluxo!$U:$U,"&gt;"&amp;EC$5,Fluxo!$U:$U,"&lt;="&amp;ED$5,Fluxo!$D:$D,$D26,Fluxo!$E:$E,"&lt;&gt;"&amp;"PERMUTANTE"))</f>
        <v>0</v>
      </c>
      <c r="EE26" s="18">
        <f>IF(EE$5&gt;$G$4,0,SUMIFS(Fluxo!$O:$O,Fluxo!$U:$U,"&gt;"&amp;ED$5,Fluxo!$U:$U,"&lt;="&amp;EE$5,Fluxo!$D:$D,$D26,Fluxo!$E:$E,"&lt;&gt;"&amp;"PERMUTANTE"))</f>
        <v>0</v>
      </c>
      <c r="EF26" s="18">
        <f>IF(EF$5&gt;$G$4,0,SUMIFS(Fluxo!$O:$O,Fluxo!$U:$U,"&gt;"&amp;EE$5,Fluxo!$U:$U,"&lt;="&amp;EF$5,Fluxo!$D:$D,$D26,Fluxo!$E:$E,"&lt;&gt;"&amp;"PERMUTANTE"))</f>
        <v>0</v>
      </c>
      <c r="EG26" s="18">
        <f>IF(EG$5&gt;$G$4,0,SUMIFS(Fluxo!$O:$O,Fluxo!$U:$U,"&gt;"&amp;EF$5,Fluxo!$U:$U,"&lt;="&amp;EG$5,Fluxo!$D:$D,$D26,Fluxo!$E:$E,"&lt;&gt;"&amp;"PERMUTANTE"))</f>
        <v>0</v>
      </c>
      <c r="EH26" s="18">
        <f>IF(EH$5&gt;$G$4,0,SUMIFS(Fluxo!$O:$O,Fluxo!$U:$U,"&gt;"&amp;EG$5,Fluxo!$U:$U,"&lt;="&amp;EH$5,Fluxo!$D:$D,$D26,Fluxo!$E:$E,"&lt;&gt;"&amp;"PERMUTANTE"))</f>
        <v>0</v>
      </c>
      <c r="EI26" s="18">
        <f>IF(EI$5&gt;$G$4,0,SUMIFS(Fluxo!$O:$O,Fluxo!$U:$U,"&gt;"&amp;EH$5,Fluxo!$U:$U,"&lt;="&amp;EI$5,Fluxo!$D:$D,$D26,Fluxo!$E:$E,"&lt;&gt;"&amp;"PERMUTANTE"))</f>
        <v>0</v>
      </c>
      <c r="EJ26" s="18">
        <f>IF(EJ$5&gt;$G$4,0,SUMIFS(Fluxo!$O:$O,Fluxo!$U:$U,"&gt;"&amp;EI$5,Fluxo!$U:$U,"&lt;="&amp;EJ$5,Fluxo!$D:$D,$D26,Fluxo!$E:$E,"&lt;&gt;"&amp;"PERMUTANTE"))</f>
        <v>0</v>
      </c>
      <c r="EK26" s="18">
        <f>IF(EK$5&gt;$G$4,0,SUMIFS(Fluxo!$O:$O,Fluxo!$U:$U,"&gt;"&amp;EJ$5,Fluxo!$U:$U,"&lt;="&amp;EK$5,Fluxo!$D:$D,$D26,Fluxo!$E:$E,"&lt;&gt;"&amp;"PERMUTANTE"))</f>
        <v>0</v>
      </c>
      <c r="EL26" s="18">
        <f>IF(EL$5&gt;$G$4,0,SUMIFS(Fluxo!$O:$O,Fluxo!$U:$U,"&gt;"&amp;EK$5,Fluxo!$U:$U,"&lt;="&amp;EL$5,Fluxo!$D:$D,$D26,Fluxo!$E:$E,"&lt;&gt;"&amp;"PERMUTANTE"))</f>
        <v>0</v>
      </c>
      <c r="EM26" s="18">
        <f>IF(EM$5&gt;$G$4,0,SUMIFS(Fluxo!$O:$O,Fluxo!$U:$U,"&gt;"&amp;EL$5,Fluxo!$U:$U,"&lt;="&amp;EM$5,Fluxo!$D:$D,$D26,Fluxo!$E:$E,"&lt;&gt;"&amp;"PERMUTANTE"))</f>
        <v>0</v>
      </c>
      <c r="EN26" s="18">
        <f>IF(EN$5&gt;$G$4,0,SUMIFS(Fluxo!$O:$O,Fluxo!$U:$U,"&gt;"&amp;EM$5,Fluxo!$U:$U,"&lt;="&amp;EN$5,Fluxo!$D:$D,$D26,Fluxo!$E:$E,"&lt;&gt;"&amp;"PERMUTANTE"))</f>
        <v>0</v>
      </c>
      <c r="EO26" s="18">
        <f>IF(EO$5&gt;$G$4,0,SUMIFS(Fluxo!$O:$O,Fluxo!$U:$U,"&gt;"&amp;EN$5,Fluxo!$U:$U,"&lt;="&amp;EO$5,Fluxo!$D:$D,$D26,Fluxo!$E:$E,"&lt;&gt;"&amp;"PERMUTANTE"))</f>
        <v>0</v>
      </c>
      <c r="EP26" s="18">
        <f>IF(EP$5&gt;$G$4,0,SUMIFS(Fluxo!$O:$O,Fluxo!$U:$U,"&gt;"&amp;EO$5,Fluxo!$U:$U,"&lt;="&amp;EP$5,Fluxo!$D:$D,$D26,Fluxo!$E:$E,"&lt;&gt;"&amp;"PERMUTANTE"))</f>
        <v>0</v>
      </c>
      <c r="EQ26" s="18">
        <f>IF(EQ$5&gt;$G$4,0,SUMIFS(Fluxo!$O:$O,Fluxo!$U:$U,"&gt;"&amp;EP$5,Fluxo!$U:$U,"&lt;="&amp;EQ$5,Fluxo!$D:$D,$D26,Fluxo!$E:$E,"&lt;&gt;"&amp;"PERMUTANTE"))</f>
        <v>0</v>
      </c>
      <c r="ER26" s="18">
        <f>IF(ER$5&gt;$G$4,0,SUMIFS(Fluxo!$O:$O,Fluxo!$U:$U,"&gt;"&amp;EQ$5,Fluxo!$U:$U,"&lt;="&amp;ER$5,Fluxo!$D:$D,$D26,Fluxo!$E:$E,"&lt;&gt;"&amp;"PERMUTANTE"))</f>
        <v>0</v>
      </c>
      <c r="ES26" s="18">
        <f>IF(ES$5&gt;$G$4,0,SUMIFS(Fluxo!$O:$O,Fluxo!$U:$U,"&gt;"&amp;ER$5,Fluxo!$U:$U,"&lt;="&amp;ES$5,Fluxo!$D:$D,$D26,Fluxo!$E:$E,"&lt;&gt;"&amp;"PERMUTANTE"))</f>
        <v>0</v>
      </c>
      <c r="ET26" s="18">
        <f>IF(ET$5&gt;$G$4,0,SUMIFS(Fluxo!$O:$O,Fluxo!$U:$U,"&gt;"&amp;ES$5,Fluxo!$U:$U,"&lt;="&amp;ET$5,Fluxo!$D:$D,$D26,Fluxo!$E:$E,"&lt;&gt;"&amp;"PERMUTANTE"))</f>
        <v>0</v>
      </c>
      <c r="EU26" s="18">
        <f>IF(EU$5&gt;$G$4,0,SUMIFS(Fluxo!$O:$O,Fluxo!$U:$U,"&gt;"&amp;ET$5,Fluxo!$U:$U,"&lt;="&amp;EU$5,Fluxo!$D:$D,$D26,Fluxo!$E:$E,"&lt;&gt;"&amp;"PERMUTANTE"))</f>
        <v>0</v>
      </c>
      <c r="EV26" s="18">
        <f>IF(EV$5&gt;$G$4,0,SUMIFS(Fluxo!$O:$O,Fluxo!$U:$U,"&gt;"&amp;EU$5,Fluxo!$U:$U,"&lt;="&amp;EV$5,Fluxo!$D:$D,$D26,Fluxo!$E:$E,"&lt;&gt;"&amp;"PERMUTANTE"))</f>
        <v>0</v>
      </c>
      <c r="EW26" s="18">
        <f>IF(EW$5&gt;$G$4,0,SUMIFS(Fluxo!$O:$O,Fluxo!$U:$U,"&gt;"&amp;EV$5,Fluxo!$U:$U,"&lt;="&amp;EW$5,Fluxo!$D:$D,$D26,Fluxo!$E:$E,"&lt;&gt;"&amp;"PERMUTANTE"))</f>
        <v>0</v>
      </c>
      <c r="EX26" s="18">
        <f>IF(EX$5&gt;$G$4,0,SUMIFS(Fluxo!$O:$O,Fluxo!$U:$U,"&gt;"&amp;EW$5,Fluxo!$U:$U,"&lt;="&amp;EX$5,Fluxo!$D:$D,$D26,Fluxo!$E:$E,"&lt;&gt;"&amp;"PERMUTANTE"))</f>
        <v>0</v>
      </c>
      <c r="EY26" s="18">
        <f>IF(EY$5&gt;$G$4,0,SUMIFS(Fluxo!$O:$O,Fluxo!$U:$U,"&gt;"&amp;EX$5,Fluxo!$U:$U,"&lt;="&amp;EY$5,Fluxo!$D:$D,$D26,Fluxo!$E:$E,"&lt;&gt;"&amp;"PERMUTANTE"))</f>
        <v>0</v>
      </c>
      <c r="EZ26" s="18">
        <f>IF(EZ$5&gt;$G$4,0,SUMIFS(Fluxo!$O:$O,Fluxo!$U:$U,"&gt;"&amp;EY$5,Fluxo!$U:$U,"&lt;="&amp;EZ$5,Fluxo!$D:$D,$D26,Fluxo!$E:$E,"&lt;&gt;"&amp;"PERMUTANTE"))</f>
        <v>0</v>
      </c>
      <c r="FA26" s="18">
        <f>IF(FA$5&gt;$G$4,0,SUMIFS(Fluxo!$O:$O,Fluxo!$U:$U,"&gt;"&amp;EZ$5,Fluxo!$U:$U,"&lt;="&amp;FA$5,Fluxo!$D:$D,$D26,Fluxo!$E:$E,"&lt;&gt;"&amp;"PERMUTANTE"))</f>
        <v>0</v>
      </c>
      <c r="FB26" s="18">
        <f>IF(FB$5&gt;$G$4,0,SUMIFS(Fluxo!$O:$O,Fluxo!$U:$U,"&gt;"&amp;FA$5,Fluxo!$U:$U,"&lt;="&amp;FB$5,Fluxo!$D:$D,$D26,Fluxo!$E:$E,"&lt;&gt;"&amp;"PERMUTANTE"))</f>
        <v>0</v>
      </c>
      <c r="FC26" s="18">
        <f>IF(FC$5&gt;$G$4,0,SUMIFS(Fluxo!$O:$O,Fluxo!$U:$U,"&gt;"&amp;FB$5,Fluxo!$U:$U,"&lt;="&amp;FC$5,Fluxo!$D:$D,$D26,Fluxo!$E:$E,"&lt;&gt;"&amp;"PERMUTANTE"))</f>
        <v>0</v>
      </c>
      <c r="FD26" s="18">
        <f>IF(FD$5&gt;$G$4,0,SUMIFS(Fluxo!$O:$O,Fluxo!$U:$U,"&gt;"&amp;FC$5,Fluxo!$U:$U,"&lt;="&amp;FD$5,Fluxo!$D:$D,$D26,Fluxo!$E:$E,"&lt;&gt;"&amp;"PERMUTANTE"))</f>
        <v>0</v>
      </c>
      <c r="FE26" s="18">
        <f>IF(FE$5&gt;$G$4,0,SUMIFS(Fluxo!$O:$O,Fluxo!$U:$U,"&gt;"&amp;FD$5,Fluxo!$U:$U,"&lt;="&amp;FE$5,Fluxo!$D:$D,$D26,Fluxo!$E:$E,"&lt;&gt;"&amp;"PERMUTANTE"))</f>
        <v>0</v>
      </c>
      <c r="FF26" s="18">
        <f>IF(FF$5&gt;$G$4,0,SUMIFS(Fluxo!$O:$O,Fluxo!$U:$U,"&gt;"&amp;FE$5,Fluxo!$U:$U,"&lt;="&amp;FF$5,Fluxo!$D:$D,$D26,Fluxo!$E:$E,"&lt;&gt;"&amp;"PERMUTANTE"))</f>
        <v>0</v>
      </c>
      <c r="FG26" s="18">
        <f>IF(FG$5&gt;$G$4,0,SUMIFS(Fluxo!$O:$O,Fluxo!$U:$U,"&gt;"&amp;FF$5,Fluxo!$U:$U,"&lt;="&amp;FG$5,Fluxo!$D:$D,$D26,Fluxo!$E:$E,"&lt;&gt;"&amp;"PERMUTANTE"))</f>
        <v>0</v>
      </c>
      <c r="FH26" s="18">
        <f>IF(FH$5&gt;$G$4,0,SUMIFS(Fluxo!$O:$O,Fluxo!$U:$U,"&gt;"&amp;FG$5,Fluxo!$U:$U,"&lt;="&amp;FH$5,Fluxo!$D:$D,$D26,Fluxo!$E:$E,"&lt;&gt;"&amp;"PERMUTANTE"))</f>
        <v>0</v>
      </c>
      <c r="FI26" s="18">
        <f>IF(FI$5&gt;$G$4,0,SUMIFS(Fluxo!$O:$O,Fluxo!$U:$U,"&gt;"&amp;FH$5,Fluxo!$U:$U,"&lt;="&amp;FI$5,Fluxo!$D:$D,$D26,Fluxo!$E:$E,"&lt;&gt;"&amp;"PERMUTANTE"))</f>
        <v>0</v>
      </c>
      <c r="FJ26" s="18">
        <f>IF(FJ$5&gt;$G$4,0,SUMIFS(Fluxo!$O:$O,Fluxo!$U:$U,"&gt;"&amp;FI$5,Fluxo!$U:$U,"&lt;="&amp;FJ$5,Fluxo!$D:$D,$D26,Fluxo!$E:$E,"&lt;&gt;"&amp;"PERMUTANTE"))</f>
        <v>0</v>
      </c>
      <c r="FK26" s="18">
        <f>IF(FK$5&gt;$G$4,0,SUMIFS(Fluxo!$O:$O,Fluxo!$U:$U,"&gt;"&amp;FJ$5,Fluxo!$U:$U,"&lt;="&amp;FK$5,Fluxo!$D:$D,$D26,Fluxo!$E:$E,"&lt;&gt;"&amp;"PERMUTANTE"))</f>
        <v>0</v>
      </c>
      <c r="FL26" s="18">
        <f>IF(FL$5&gt;$G$4,0,SUMIFS(Fluxo!$O:$O,Fluxo!$U:$U,"&gt;"&amp;FK$5,Fluxo!$U:$U,"&lt;="&amp;FL$5,Fluxo!$D:$D,$D26,Fluxo!$E:$E,"&lt;&gt;"&amp;"PERMUTANTE"))</f>
        <v>0</v>
      </c>
      <c r="FM26" s="18">
        <f>IF(FM$5&gt;$G$4,0,SUMIFS(Fluxo!$O:$O,Fluxo!$U:$U,"&gt;"&amp;FL$5,Fluxo!$U:$U,"&lt;="&amp;FM$5,Fluxo!$D:$D,$D26,Fluxo!$E:$E,"&lt;&gt;"&amp;"PERMUTANTE"))</f>
        <v>0</v>
      </c>
      <c r="FN26" s="18">
        <f>IF(FN$5&gt;$G$4,0,SUMIFS(Fluxo!$O:$O,Fluxo!$U:$U,"&gt;"&amp;FM$5,Fluxo!$U:$U,"&lt;="&amp;FN$5,Fluxo!$D:$D,$D26,Fluxo!$E:$E,"&lt;&gt;"&amp;"PERMUTANTE"))</f>
        <v>0</v>
      </c>
      <c r="FO26" s="18">
        <f>IF(FO$5&gt;$G$4,0,SUMIFS(Fluxo!$O:$O,Fluxo!$U:$U,"&gt;"&amp;FN$5,Fluxo!$U:$U,"&lt;="&amp;FO$5,Fluxo!$D:$D,$D26,Fluxo!$E:$E,"&lt;&gt;"&amp;"PERMUTANTE"))</f>
        <v>0</v>
      </c>
      <c r="FP26" s="18">
        <f>IF(FP$5&gt;$G$4,0,SUMIFS(Fluxo!$O:$O,Fluxo!$U:$U,"&gt;"&amp;FO$5,Fluxo!$U:$U,"&lt;="&amp;FP$5,Fluxo!$D:$D,$D26,Fluxo!$E:$E,"&lt;&gt;"&amp;"PERMUTANTE"))</f>
        <v>0</v>
      </c>
      <c r="FQ26" s="18">
        <f>IF(FQ$5&gt;$G$4,0,SUMIFS(Fluxo!$O:$O,Fluxo!$U:$U,"&gt;"&amp;FP$5,Fluxo!$U:$U,"&lt;="&amp;FQ$5,Fluxo!$D:$D,$D26,Fluxo!$E:$E,"&lt;&gt;"&amp;"PERMUTANTE"))</f>
        <v>0</v>
      </c>
      <c r="FR26" s="18">
        <f>IF(FR$5&gt;$G$4,0,SUMIFS(Fluxo!$O:$O,Fluxo!$U:$U,"&gt;"&amp;FQ$5,Fluxo!$U:$U,"&lt;="&amp;FR$5,Fluxo!$D:$D,$D26,Fluxo!$E:$E,"&lt;&gt;"&amp;"PERMUTANTE"))</f>
        <v>0</v>
      </c>
      <c r="FS26" s="18">
        <f>IF(FS$5&gt;$G$4,0,SUMIFS(Fluxo!$O:$O,Fluxo!$U:$U,"&gt;"&amp;FR$5,Fluxo!$U:$U,"&lt;="&amp;FS$5,Fluxo!$D:$D,$D26,Fluxo!$E:$E,"&lt;&gt;"&amp;"PERMUTANTE"))</f>
        <v>0</v>
      </c>
      <c r="FT26" s="18">
        <f>IF(FT$5&gt;$G$4,0,SUMIFS(Fluxo!$O:$O,Fluxo!$U:$U,"&gt;"&amp;FS$5,Fluxo!$U:$U,"&lt;="&amp;FT$5,Fluxo!$D:$D,$D26,Fluxo!$E:$E,"&lt;&gt;"&amp;"PERMUTANTE"))</f>
        <v>0</v>
      </c>
      <c r="FU26" s="18">
        <f>IF(FU$5&gt;$G$4,0,SUMIFS(Fluxo!$O:$O,Fluxo!$U:$U,"&gt;"&amp;FT$5,Fluxo!$U:$U,"&lt;="&amp;FU$5,Fluxo!$D:$D,$D26,Fluxo!$E:$E,"&lt;&gt;"&amp;"PERMUTANTE"))</f>
        <v>0</v>
      </c>
      <c r="FV26" s="18">
        <f>IF(FV$5&gt;$G$4,0,SUMIFS(Fluxo!$O:$O,Fluxo!$U:$U,"&gt;"&amp;FU$5,Fluxo!$U:$U,"&lt;="&amp;FV$5,Fluxo!$D:$D,$D26,Fluxo!$E:$E,"&lt;&gt;"&amp;"PERMUTANTE"))</f>
        <v>0</v>
      </c>
      <c r="FW26" s="18">
        <f>IF(FW$5&gt;$G$4,0,SUMIFS(Fluxo!$O:$O,Fluxo!$U:$U,"&gt;"&amp;FV$5,Fluxo!$U:$U,"&lt;="&amp;FW$5,Fluxo!$D:$D,$D26,Fluxo!$E:$E,"&lt;&gt;"&amp;"PERMUTANTE"))</f>
        <v>0</v>
      </c>
      <c r="FX26" s="18">
        <f>IF(FX$5&gt;$G$4,0,SUMIFS(Fluxo!$O:$O,Fluxo!$U:$U,"&gt;"&amp;FW$5,Fluxo!$U:$U,"&lt;="&amp;FX$5,Fluxo!$D:$D,$D26,Fluxo!$E:$E,"&lt;&gt;"&amp;"PERMUTANTE"))</f>
        <v>0</v>
      </c>
      <c r="FY26" s="18">
        <f>IF(FY$5&gt;$G$4,0,SUMIFS(Fluxo!$O:$O,Fluxo!$U:$U,"&gt;"&amp;FX$5,Fluxo!$U:$U,"&lt;="&amp;FY$5,Fluxo!$D:$D,$D26,Fluxo!$E:$E,"&lt;&gt;"&amp;"PERMUTANTE"))</f>
        <v>0</v>
      </c>
      <c r="FZ26" s="18">
        <f>IF(FZ$5&gt;$G$4,0,SUMIFS(Fluxo!$O:$O,Fluxo!$U:$U,"&gt;"&amp;FY$5,Fluxo!$U:$U,"&lt;="&amp;FZ$5,Fluxo!$D:$D,$D26,Fluxo!$E:$E,"&lt;&gt;"&amp;"PERMUTANTE"))</f>
        <v>0</v>
      </c>
      <c r="GA26" s="18">
        <f>IF(GA$5&gt;$G$4,0,SUMIFS(Fluxo!$O:$O,Fluxo!$U:$U,"&gt;"&amp;FZ$5,Fluxo!$U:$U,"&lt;="&amp;GA$5,Fluxo!$D:$D,$D26,Fluxo!$E:$E,"&lt;&gt;"&amp;"PERMUTANTE"))</f>
        <v>0</v>
      </c>
      <c r="GB26" s="18">
        <f>IF(GB$5&gt;$G$4,0,SUMIFS(Fluxo!$O:$O,Fluxo!$U:$U,"&gt;"&amp;GA$5,Fluxo!$U:$U,"&lt;="&amp;GB$5,Fluxo!$D:$D,$D26,Fluxo!$E:$E,"&lt;&gt;"&amp;"PERMUTANTE"))</f>
        <v>0</v>
      </c>
      <c r="GC26" s="18">
        <f>IF(GC$5&gt;$G$4,0,SUMIFS(Fluxo!$O:$O,Fluxo!$U:$U,"&gt;"&amp;GB$5,Fluxo!$U:$U,"&lt;="&amp;GC$5,Fluxo!$D:$D,$D26,Fluxo!$E:$E,"&lt;&gt;"&amp;"PERMUTANTE"))</f>
        <v>0</v>
      </c>
      <c r="GD26" s="18">
        <f>IF(GD$5&gt;$G$4,0,SUMIFS(Fluxo!$O:$O,Fluxo!$U:$U,"&gt;"&amp;GC$5,Fluxo!$U:$U,"&lt;="&amp;GD$5,Fluxo!$D:$D,$D26,Fluxo!$E:$E,"&lt;&gt;"&amp;"PERMUTANTE"))</f>
        <v>0</v>
      </c>
      <c r="GE26" s="18">
        <f>IF(GE$5&gt;$G$4,0,SUMIFS(Fluxo!$O:$O,Fluxo!$U:$U,"&gt;"&amp;GD$5,Fluxo!$U:$U,"&lt;="&amp;GE$5,Fluxo!$D:$D,$D26,Fluxo!$E:$E,"&lt;&gt;"&amp;"PERMUTANTE"))</f>
        <v>0</v>
      </c>
      <c r="GF26" s="18">
        <f>IF(GF$5&gt;$G$4,0,SUMIFS(Fluxo!$O:$O,Fluxo!$U:$U,"&gt;"&amp;GE$5,Fluxo!$U:$U,"&lt;="&amp;GF$5,Fluxo!$D:$D,$D26,Fluxo!$E:$E,"&lt;&gt;"&amp;"PERMUTANTE"))</f>
        <v>0</v>
      </c>
      <c r="GG26" s="18">
        <f>IF(GG$5&gt;$G$4,0,SUMIFS(Fluxo!$O:$O,Fluxo!$U:$U,"&gt;"&amp;GF$5,Fluxo!$U:$U,"&lt;="&amp;GG$5,Fluxo!$D:$D,$D26,Fluxo!$E:$E,"&lt;&gt;"&amp;"PERMUTANTE"))</f>
        <v>0</v>
      </c>
      <c r="GH26" s="18">
        <f>IF(GH$5&gt;$G$4,0,SUMIFS(Fluxo!$O:$O,Fluxo!$U:$U,"&gt;"&amp;GG$5,Fluxo!$U:$U,"&lt;="&amp;GH$5,Fluxo!$D:$D,$D26,Fluxo!$E:$E,"&lt;&gt;"&amp;"PERMUTANTE"))</f>
        <v>0</v>
      </c>
      <c r="GI26" s="18">
        <f>IF(GI$5&gt;$G$4,0,SUMIFS(Fluxo!$O:$O,Fluxo!$U:$U,"&gt;"&amp;GH$5,Fluxo!$U:$U,"&lt;="&amp;GI$5,Fluxo!$D:$D,$D26,Fluxo!$E:$E,"&lt;&gt;"&amp;"PERMUTANTE"))</f>
        <v>0</v>
      </c>
      <c r="GJ26" s="18">
        <f>IF(GJ$5&gt;$G$4,0,SUMIFS(Fluxo!$O:$O,Fluxo!$U:$U,"&gt;"&amp;GI$5,Fluxo!$U:$U,"&lt;="&amp;GJ$5,Fluxo!$D:$D,$D26,Fluxo!$E:$E,"&lt;&gt;"&amp;"PERMUTANTE"))</f>
        <v>0</v>
      </c>
      <c r="GK26" s="18">
        <f>IF(GK$5&gt;$G$4,0,SUMIFS(Fluxo!$O:$O,Fluxo!$U:$U,"&gt;"&amp;GJ$5,Fluxo!$U:$U,"&lt;="&amp;GK$5,Fluxo!$D:$D,$D26,Fluxo!$E:$E,"&lt;&gt;"&amp;"PERMUTANTE"))</f>
        <v>0</v>
      </c>
      <c r="GL26" s="18">
        <f>IF(GL$5&gt;$G$4,0,SUMIFS(Fluxo!$O:$O,Fluxo!$U:$U,"&gt;"&amp;GK$5,Fluxo!$U:$U,"&lt;="&amp;GL$5,Fluxo!$D:$D,$D26,Fluxo!$E:$E,"&lt;&gt;"&amp;"PERMUTANTE"))</f>
        <v>0</v>
      </c>
      <c r="GM26" s="18">
        <f>IF(GM$5&gt;$G$4,0,SUMIFS(Fluxo!$O:$O,Fluxo!$U:$U,"&gt;"&amp;GL$5,Fluxo!$U:$U,"&lt;="&amp;GM$5,Fluxo!$D:$D,$D26,Fluxo!$E:$E,"&lt;&gt;"&amp;"PERMUTANTE"))</f>
        <v>0</v>
      </c>
      <c r="GN26" s="18">
        <f>IF(GN$5&gt;$G$4,0,SUMIFS(Fluxo!$O:$O,Fluxo!$U:$U,"&gt;"&amp;GM$5,Fluxo!$U:$U,"&lt;="&amp;GN$5,Fluxo!$D:$D,$D26,Fluxo!$E:$E,"&lt;&gt;"&amp;"PERMUTANTE"))</f>
        <v>0</v>
      </c>
      <c r="GO26" s="18">
        <f>IF(GO$5&gt;$G$4,0,SUMIFS(Fluxo!$O:$O,Fluxo!$U:$U,"&gt;"&amp;GN$5,Fluxo!$U:$U,"&lt;="&amp;GO$5,Fluxo!$D:$D,$D26,Fluxo!$E:$E,"&lt;&gt;"&amp;"PERMUTANTE"))</f>
        <v>0</v>
      </c>
      <c r="GP26" s="18">
        <f>IF(GP$5&gt;$G$4,0,SUMIFS(Fluxo!$O:$O,Fluxo!$U:$U,"&gt;"&amp;GO$5,Fluxo!$U:$U,"&lt;="&amp;GP$5,Fluxo!$D:$D,$D26,Fluxo!$E:$E,"&lt;&gt;"&amp;"PERMUTANTE"))</f>
        <v>0</v>
      </c>
      <c r="GQ26" s="18">
        <f>IF(GQ$5&gt;$G$4,0,SUMIFS(Fluxo!$O:$O,Fluxo!$U:$U,"&gt;"&amp;GP$5,Fluxo!$U:$U,"&lt;="&amp;GQ$5,Fluxo!$D:$D,$D26,Fluxo!$E:$E,"&lt;&gt;"&amp;"PERMUTANTE"))</f>
        <v>0</v>
      </c>
      <c r="GR26" s="18">
        <f>IF(GR$5&gt;$G$4,0,SUMIFS(Fluxo!$O:$O,Fluxo!$U:$U,"&gt;"&amp;GQ$5,Fluxo!$U:$U,"&lt;="&amp;GR$5,Fluxo!$D:$D,$D26,Fluxo!$E:$E,"&lt;&gt;"&amp;"PERMUTANTE"))</f>
        <v>0</v>
      </c>
      <c r="GS26" s="18">
        <f>IF(GS$5&gt;$G$4,0,SUMIFS(Fluxo!$O:$O,Fluxo!$U:$U,"&gt;"&amp;GR$5,Fluxo!$U:$U,"&lt;="&amp;GS$5,Fluxo!$D:$D,$D26,Fluxo!$E:$E,"&lt;&gt;"&amp;"PERMUTANTE"))</f>
        <v>0</v>
      </c>
      <c r="GT26" s="18">
        <f>IF(GT$5&gt;$G$4,0,SUMIFS(Fluxo!$O:$O,Fluxo!$U:$U,"&gt;"&amp;GS$5,Fluxo!$U:$U,"&lt;="&amp;GT$5,Fluxo!$D:$D,$D26,Fluxo!$E:$E,"&lt;&gt;"&amp;"PERMUTANTE"))</f>
        <v>0</v>
      </c>
      <c r="GU26" s="18">
        <f>IF(GU$5&gt;$G$4,0,SUMIFS(Fluxo!$O:$O,Fluxo!$U:$U,"&gt;"&amp;GT$5,Fluxo!$U:$U,"&lt;="&amp;GU$5,Fluxo!$D:$D,$D26,Fluxo!$E:$E,"&lt;&gt;"&amp;"PERMUTANTE"))</f>
        <v>0</v>
      </c>
      <c r="GV26" s="18">
        <f>IF(GV$5&gt;$G$4,0,SUMIFS(Fluxo!$O:$O,Fluxo!$U:$U,"&gt;"&amp;GU$5,Fluxo!$U:$U,"&lt;="&amp;GV$5,Fluxo!$D:$D,$D26,Fluxo!$E:$E,"&lt;&gt;"&amp;"PERMUTANTE"))</f>
        <v>0</v>
      </c>
      <c r="GW26" s="18">
        <f>IF(GW$5&gt;$G$4,0,SUMIFS(Fluxo!$O:$O,Fluxo!$U:$U,"&gt;"&amp;GV$5,Fluxo!$U:$U,"&lt;="&amp;GW$5,Fluxo!$D:$D,$D26,Fluxo!$E:$E,"&lt;&gt;"&amp;"PERMUTANTE"))</f>
        <v>0</v>
      </c>
      <c r="GX26" s="18">
        <f>IF(GX$5&gt;$G$4,0,SUMIFS(Fluxo!$O:$O,Fluxo!$U:$U,"&gt;"&amp;GW$5,Fluxo!$U:$U,"&lt;="&amp;GX$5,Fluxo!$D:$D,$D26,Fluxo!$E:$E,"&lt;&gt;"&amp;"PERMUTANTE"))</f>
        <v>0</v>
      </c>
      <c r="GY26" s="18">
        <f>IF(GY$5&gt;$G$4,0,SUMIFS(Fluxo!$O:$O,Fluxo!$U:$U,"&gt;"&amp;GX$5,Fluxo!$U:$U,"&lt;="&amp;GY$5,Fluxo!$D:$D,$D26,Fluxo!$E:$E,"&lt;&gt;"&amp;"PERMUTANTE"))</f>
        <v>0</v>
      </c>
      <c r="GZ26" s="18">
        <f>IF(GZ$5&gt;$G$4,0,SUMIFS(Fluxo!$O:$O,Fluxo!$U:$U,"&gt;"&amp;GY$5,Fluxo!$U:$U,"&lt;="&amp;GZ$5,Fluxo!$D:$D,$D26,Fluxo!$E:$E,"&lt;&gt;"&amp;"PERMUTANTE"))</f>
        <v>0</v>
      </c>
      <c r="HA26" s="18">
        <f>IF(HA$5&gt;$G$4,0,SUMIFS(Fluxo!$O:$O,Fluxo!$U:$U,"&gt;"&amp;GZ$5,Fluxo!$U:$U,"&lt;="&amp;HA$5,Fluxo!$D:$D,$D26,Fluxo!$E:$E,"&lt;&gt;"&amp;"PERMUTANTE"))</f>
        <v>0</v>
      </c>
      <c r="HB26" s="18">
        <f>IF(HB$5&gt;$G$4,0,SUMIFS(Fluxo!$O:$O,Fluxo!$U:$U,"&gt;"&amp;HA$5,Fluxo!$U:$U,"&lt;="&amp;HB$5,Fluxo!$D:$D,$D26,Fluxo!$E:$E,"&lt;&gt;"&amp;"PERMUTANTE"))</f>
        <v>0</v>
      </c>
      <c r="HC26" s="18">
        <f>IF(HC$5&gt;$G$4,0,SUMIFS(Fluxo!$O:$O,Fluxo!$U:$U,"&gt;"&amp;HB$5,Fluxo!$U:$U,"&lt;="&amp;HC$5,Fluxo!$D:$D,$D26,Fluxo!$E:$E,"&lt;&gt;"&amp;"PERMUTANTE"))</f>
        <v>0</v>
      </c>
      <c r="HD26" s="18">
        <f>IF(HD$5&gt;$G$4,0,SUMIFS(Fluxo!$O:$O,Fluxo!$U:$U,"&gt;"&amp;HC$5,Fluxo!$U:$U,"&lt;="&amp;HD$5,Fluxo!$D:$D,$D26,Fluxo!$E:$E,"&lt;&gt;"&amp;"PERMUTANTE"))</f>
        <v>0</v>
      </c>
      <c r="HE26" s="18">
        <f>IF(HE$5&gt;$G$4,0,SUMIFS(Fluxo!$O:$O,Fluxo!$U:$U,"&gt;"&amp;HD$5,Fluxo!$U:$U,"&lt;="&amp;HE$5,Fluxo!$D:$D,$D26,Fluxo!$E:$E,"&lt;&gt;"&amp;"PERMUTANTE"))</f>
        <v>0</v>
      </c>
      <c r="HF26" s="18">
        <f>IF(HF$5&gt;$G$4,0,SUMIFS(Fluxo!$O:$O,Fluxo!$U:$U,"&gt;"&amp;HE$5,Fluxo!$U:$U,"&lt;="&amp;HF$5,Fluxo!$D:$D,$D26,Fluxo!$E:$E,"&lt;&gt;"&amp;"PERMUTANTE"))</f>
        <v>0</v>
      </c>
    </row>
    <row r="27" spans="1:214" s="16" customFormat="1">
      <c r="A27" s="20">
        <f t="shared" si="8"/>
        <v>17</v>
      </c>
      <c r="B27" s="140" t="str">
        <f>'Check Carteira'!C19</f>
        <v>E.1016.99.01.0072</v>
      </c>
      <c r="C27" s="19">
        <v>1</v>
      </c>
      <c r="D27" s="129" t="str">
        <f>'Check Carteira'!F19</f>
        <v>A-0072</v>
      </c>
      <c r="E27" s="21">
        <f>IFERROR(INDEX(Contratos!L:L,MATCH(D27,Contratos!R:R,0)),"")</f>
        <v>45063</v>
      </c>
      <c r="F27" s="139">
        <f>IFERROR(INDEX(Contratos!G:G,MATCH(D27,Contratos!R:R,0)),"")</f>
        <v>875000</v>
      </c>
      <c r="G27" s="83" t="str">
        <f ca="1">IFERROR(XNPV(#REF!,OFFSET(J27,0,MATCH(EOMONTH(E27,0),$J$5:$HF$5,0)-1,1,COUNT($J$5:$HF$5)-MATCH(EOMONTH(E27,0),$J$5:$HF$5,0)+1),OFFSET($J$5,0,MATCH(EOMONTH(E27,0),$J$5:$HF$5,0)-1,1,COUNT($J$5:$HF$5)-MATCH(EOMONTH(E27,0),$J$5:$HF$5,0)+1)),"")</f>
        <v/>
      </c>
      <c r="H27" s="83">
        <f t="shared" si="9"/>
        <v>699345.9500000003</v>
      </c>
      <c r="I27" s="18"/>
      <c r="J27" s="18">
        <f>IF(J$5&gt;$G$4,0,SUMIFS(Fluxo!$O:$O,Fluxo!$U:$U,"&gt;"&amp;I$5,Fluxo!$U:$U,"&lt;="&amp;J$5,Fluxo!$D:$D,$D27))</f>
        <v>0</v>
      </c>
      <c r="K27" s="18">
        <f>IF(K$5&gt;$G$4,0,SUMIFS(Fluxo!$O:$O,Fluxo!$U:$U,"&gt;"&amp;J$5,Fluxo!$U:$U,"&lt;="&amp;K$5,Fluxo!$D:$D,$D27))</f>
        <v>650000</v>
      </c>
      <c r="L27" s="18">
        <f>IF(L$5&gt;$G$4,0,SUMIFS(Fluxo!$O:$O,Fluxo!$U:$U,"&gt;"&amp;K$5,Fluxo!$U:$U,"&lt;="&amp;L$5,Fluxo!$D:$D,$D27))</f>
        <v>3004.3</v>
      </c>
      <c r="M27" s="18">
        <f>IF(M$5&gt;$G$4,0,SUMIFS(Fluxo!$O:$O,Fluxo!$U:$U,"&gt;"&amp;L$5,Fluxo!$U:$U,"&lt;="&amp;M$5,Fluxo!$D:$D,$D27))</f>
        <v>3022.08</v>
      </c>
      <c r="N27" s="18">
        <f>IF(N$5&gt;$G$4,0,SUMIFS(Fluxo!$O:$O,Fluxo!$U:$U,"&gt;"&amp;M$5,Fluxo!$U:$U,"&lt;="&amp;N$5,Fluxo!$D:$D,$D27))</f>
        <v>3043.65</v>
      </c>
      <c r="O27" s="18">
        <f>IF(O$5&gt;$G$4,0,SUMIFS(Fluxo!$O:$O,Fluxo!$U:$U,"&gt;"&amp;N$5,Fluxo!$U:$U,"&lt;="&amp;O$5,Fluxo!$D:$D,$D27))</f>
        <v>3046.72</v>
      </c>
      <c r="P27" s="18">
        <f>IF(P$5&gt;$G$4,0,SUMIFS(Fluxo!$O:$O,Fluxo!$U:$U,"&gt;"&amp;O$5,Fluxo!$U:$U,"&lt;="&amp;P$5,Fluxo!$D:$D,$D27))</f>
        <v>3051.78</v>
      </c>
      <c r="Q27" s="18">
        <f>IF(Q$5&gt;$G$4,0,SUMIFS(Fluxo!$O:$O,Fluxo!$U:$U,"&gt;"&amp;P$5,Fluxo!$U:$U,"&lt;="&amp;Q$5,Fluxo!$D:$D,$D27))</f>
        <v>3062.22</v>
      </c>
      <c r="R27" s="18">
        <f>IF(R$5&gt;$G$4,0,SUMIFS(Fluxo!$O:$O,Fluxo!$U:$U,"&gt;"&amp;Q$5,Fluxo!$U:$U,"&lt;="&amp;R$5,Fluxo!$D:$D,$D27))</f>
        <v>3068.27</v>
      </c>
      <c r="S27" s="18">
        <f>IF(S$5&gt;$G$4,0,SUMIFS(Fluxo!$O:$O,Fluxo!$U:$U,"&gt;"&amp;R$5,Fluxo!$U:$U,"&lt;="&amp;S$5,Fluxo!$D:$D,$D27,Fluxo!$E:$E,"&lt;&gt;"&amp;"PERMUTANTE"))</f>
        <v>3070.38</v>
      </c>
      <c r="T27" s="18">
        <f>IF(T$5&gt;$G$4,0,SUMIFS(Fluxo!$O:$O,Fluxo!$U:$U,"&gt;"&amp;S$5,Fluxo!$U:$U,"&lt;="&amp;T$5,Fluxo!$D:$D,$D27,Fluxo!$E:$E,"&lt;&gt;"&amp;"PERMUTANTE"))</f>
        <v>3079.79</v>
      </c>
      <c r="U27" s="18">
        <f>IF(U$5&gt;$G$4,0,SUMIFS(Fluxo!$O:$O,Fluxo!$U:$U,"&gt;"&amp;T$5,Fluxo!$U:$U,"&lt;="&amp;U$5,Fluxo!$D:$D,$D27,Fluxo!$E:$E,"&lt;&gt;"&amp;"PERMUTANTE"))</f>
        <v>3088.11</v>
      </c>
      <c r="V27" s="18">
        <f>IF(V$5&gt;$G$4,0,SUMIFS(Fluxo!$O:$O,Fluxo!$U:$U,"&gt;"&amp;U$5,Fluxo!$U:$U,"&lt;="&amp;V$5,Fluxo!$D:$D,$D27,Fluxo!$E:$E,"&lt;&gt;"&amp;"PERMUTANTE"))</f>
        <v>3092.17</v>
      </c>
      <c r="W27" s="18">
        <f>IF(W$5&gt;$G$4,0,SUMIFS(Fluxo!$O:$O,Fluxo!$U:$U,"&gt;"&amp;V$5,Fluxo!$U:$U,"&lt;="&amp;W$5,Fluxo!$D:$D,$D27,Fluxo!$E:$E,"&lt;&gt;"&amp;"PERMUTANTE"))</f>
        <v>3100.81</v>
      </c>
      <c r="X27" s="18">
        <f>IF(X$5&gt;$G$4,0,SUMIFS(Fluxo!$O:$O,Fluxo!$U:$U,"&gt;"&amp;W$5,Fluxo!$U:$U,"&lt;="&amp;X$5,Fluxo!$D:$D,$D27,Fluxo!$E:$E,"&lt;&gt;"&amp;"PERMUTANTE"))</f>
        <v>3116.8</v>
      </c>
      <c r="Y27" s="18">
        <f>IF(Y$5&gt;$G$4,0,SUMIFS(Fluxo!$O:$O,Fluxo!$U:$U,"&gt;"&amp;X$5,Fluxo!$U:$U,"&lt;="&amp;Y$5,Fluxo!$D:$D,$D27,Fluxo!$E:$E,"&lt;&gt;"&amp;"PERMUTANTE"))</f>
        <v>3143.68</v>
      </c>
      <c r="Z27" s="18">
        <f>IF(Z$5&gt;$G$4,0,SUMIFS(Fluxo!$O:$O,Fluxo!$U:$U,"&gt;"&amp;Y$5,Fluxo!$U:$U,"&lt;="&amp;Z$5,Fluxo!$D:$D,$D27,Fluxo!$E:$E,"&lt;&gt;"&amp;"PERMUTANTE"))</f>
        <v>3166.15</v>
      </c>
      <c r="AA27" s="18">
        <f>IF(AA$5&gt;$G$4,0,SUMIFS(Fluxo!$O:$O,Fluxo!$U:$U,"&gt;"&amp;Z$5,Fluxo!$U:$U,"&lt;="&amp;AA$5,Fluxo!$D:$D,$D27,Fluxo!$E:$E,"&lt;&gt;"&amp;"PERMUTANTE"))</f>
        <v>3189.04</v>
      </c>
      <c r="AB27" s="18">
        <f>IF(AB$5&gt;$G$4,0,SUMIFS(Fluxo!$O:$O,Fluxo!$U:$U,"&gt;"&amp;AA$5,Fluxo!$U:$U,"&lt;="&amp;AB$5,Fluxo!$D:$D,$D27,Fluxo!$E:$E,"&lt;&gt;"&amp;"PERMUTANTE"))</f>
        <v>0</v>
      </c>
      <c r="AC27" s="18">
        <f>IF(AC$5&gt;$G$4,0,SUMIFS(Fluxo!$O:$O,Fluxo!$U:$U,"&gt;"&amp;AB$5,Fluxo!$U:$U,"&lt;="&amp;AC$5,Fluxo!$D:$D,$D27,Fluxo!$E:$E,"&lt;&gt;"&amp;"PERMUTANTE"))</f>
        <v>0</v>
      </c>
      <c r="AD27" s="18">
        <f>IF(AD$5&gt;$G$4,0,SUMIFS(Fluxo!$O:$O,Fluxo!$U:$U,"&gt;"&amp;AC$5,Fluxo!$U:$U,"&lt;="&amp;AD$5,Fluxo!$D:$D,$D27,Fluxo!$E:$E,"&lt;&gt;"&amp;"PERMUTANTE"))</f>
        <v>0</v>
      </c>
      <c r="AE27" s="18">
        <f>IF(AE$5&gt;$G$4,0,SUMIFS(Fluxo!$O:$O,Fluxo!$U:$U,"&gt;"&amp;AD$5,Fluxo!$U:$U,"&lt;="&amp;AE$5,Fluxo!$D:$D,$D27,Fluxo!$E:$E,"&lt;&gt;"&amp;"PERMUTANTE"))</f>
        <v>0</v>
      </c>
      <c r="AF27" s="18">
        <f>IF(AF$5&gt;$G$4,0,SUMIFS(Fluxo!$O:$O,Fluxo!$U:$U,"&gt;"&amp;AE$5,Fluxo!$U:$U,"&lt;="&amp;AF$5,Fluxo!$D:$D,$D27,Fluxo!$E:$E,"&lt;&gt;"&amp;"PERMUTANTE"))</f>
        <v>0</v>
      </c>
      <c r="AG27" s="18">
        <f>IF(AG$5&gt;$G$4,0,SUMIFS(Fluxo!$O:$O,Fluxo!$U:$U,"&gt;"&amp;AF$5,Fluxo!$U:$U,"&lt;="&amp;AG$5,Fluxo!$D:$D,$D27,Fluxo!$E:$E,"&lt;&gt;"&amp;"PERMUTANTE"))</f>
        <v>0</v>
      </c>
      <c r="AH27" s="18">
        <f>IF(AH$5&gt;$G$4,0,SUMIFS(Fluxo!$O:$O,Fluxo!$U:$U,"&gt;"&amp;AG$5,Fluxo!$U:$U,"&lt;="&amp;AH$5,Fluxo!$D:$D,$D27,Fluxo!$E:$E,"&lt;&gt;"&amp;"PERMUTANTE"))</f>
        <v>0</v>
      </c>
      <c r="AI27" s="18">
        <f>IF(AI$5&gt;$G$4,0,SUMIFS(Fluxo!$O:$O,Fluxo!$U:$U,"&gt;"&amp;AH$5,Fluxo!$U:$U,"&lt;="&amp;AI$5,Fluxo!$D:$D,$D27,Fluxo!$E:$E,"&lt;&gt;"&amp;"PERMUTANTE"))</f>
        <v>0</v>
      </c>
      <c r="AJ27" s="18">
        <f>IF(AJ$5&gt;$G$4,0,SUMIFS(Fluxo!$O:$O,Fluxo!$U:$U,"&gt;"&amp;AI$5,Fluxo!$U:$U,"&lt;="&amp;AJ$5,Fluxo!$D:$D,$D27,Fluxo!$E:$E,"&lt;&gt;"&amp;"PERMUTANTE"))</f>
        <v>0</v>
      </c>
      <c r="AK27" s="18">
        <f>IF(AK$5&gt;$G$4,0,SUMIFS(Fluxo!$O:$O,Fluxo!$U:$U,"&gt;"&amp;AJ$5,Fluxo!$U:$U,"&lt;="&amp;AK$5,Fluxo!$D:$D,$D27,Fluxo!$E:$E,"&lt;&gt;"&amp;"PERMUTANTE"))</f>
        <v>0</v>
      </c>
      <c r="AL27" s="18">
        <f>IF(AL$5&gt;$G$4,0,SUMIFS(Fluxo!$O:$O,Fluxo!$U:$U,"&gt;"&amp;AK$5,Fluxo!$U:$U,"&lt;="&amp;AL$5,Fluxo!$D:$D,$D27,Fluxo!$E:$E,"&lt;&gt;"&amp;"PERMUTANTE"))</f>
        <v>0</v>
      </c>
      <c r="AM27" s="18">
        <f>IF(AM$5&gt;$G$4,0,SUMIFS(Fluxo!$O:$O,Fluxo!$U:$U,"&gt;"&amp;AL$5,Fluxo!$U:$U,"&lt;="&amp;AM$5,Fluxo!$D:$D,$D27,Fluxo!$E:$E,"&lt;&gt;"&amp;"PERMUTANTE"))</f>
        <v>0</v>
      </c>
      <c r="AN27" s="18">
        <f>IF(AN$5&gt;$G$4,0,SUMIFS(Fluxo!$O:$O,Fluxo!$U:$U,"&gt;"&amp;AM$5,Fluxo!$U:$U,"&lt;="&amp;AN$5,Fluxo!$D:$D,$D27,Fluxo!$E:$E,"&lt;&gt;"&amp;"PERMUTANTE"))</f>
        <v>0</v>
      </c>
      <c r="AO27" s="18">
        <f>IF(AO$5&gt;$G$4,0,SUMIFS(Fluxo!$O:$O,Fluxo!$U:$U,"&gt;"&amp;AN$5,Fluxo!$U:$U,"&lt;="&amp;AO$5,Fluxo!$D:$D,$D27,Fluxo!$E:$E,"&lt;&gt;"&amp;"PERMUTANTE"))</f>
        <v>0</v>
      </c>
      <c r="AP27" s="18">
        <f>IF(AP$5&gt;$G$4,0,SUMIFS(Fluxo!$O:$O,Fluxo!$U:$U,"&gt;"&amp;AO$5,Fluxo!$U:$U,"&lt;="&amp;AP$5,Fluxo!$D:$D,$D27,Fluxo!$E:$E,"&lt;&gt;"&amp;"PERMUTANTE"))</f>
        <v>0</v>
      </c>
      <c r="AQ27" s="18">
        <f>IF(AQ$5&gt;$G$4,0,SUMIFS(Fluxo!$O:$O,Fluxo!$U:$U,"&gt;"&amp;AP$5,Fluxo!$U:$U,"&lt;="&amp;AQ$5,Fluxo!$D:$D,$D27,Fluxo!$E:$E,"&lt;&gt;"&amp;"PERMUTANTE"))</f>
        <v>0</v>
      </c>
      <c r="AR27" s="18">
        <f>IF(AR$5&gt;$G$4,0,SUMIFS(Fluxo!$O:$O,Fluxo!$U:$U,"&gt;"&amp;AQ$5,Fluxo!$U:$U,"&lt;="&amp;AR$5,Fluxo!$D:$D,$D27,Fluxo!$E:$E,"&lt;&gt;"&amp;"PERMUTANTE"))</f>
        <v>0</v>
      </c>
      <c r="AS27" s="18">
        <f>IF(AS$5&gt;$G$4,0,SUMIFS(Fluxo!$O:$O,Fluxo!$U:$U,"&gt;"&amp;AR$5,Fluxo!$U:$U,"&lt;="&amp;AS$5,Fluxo!$D:$D,$D27,Fluxo!$E:$E,"&lt;&gt;"&amp;"PERMUTANTE"))</f>
        <v>0</v>
      </c>
      <c r="AT27" s="18">
        <f>IF(AT$5&gt;$G$4,0,SUMIFS(Fluxo!$O:$O,Fluxo!$U:$U,"&gt;"&amp;AS$5,Fluxo!$U:$U,"&lt;="&amp;AT$5,Fluxo!$D:$D,$D27,Fluxo!$E:$E,"&lt;&gt;"&amp;"PERMUTANTE"))</f>
        <v>0</v>
      </c>
      <c r="AU27" s="18">
        <f>IF(AU$5&gt;$G$4,0,SUMIFS(Fluxo!$O:$O,Fluxo!$U:$U,"&gt;"&amp;AT$5,Fluxo!$U:$U,"&lt;="&amp;AU$5,Fluxo!$D:$D,$D27,Fluxo!$E:$E,"&lt;&gt;"&amp;"PERMUTANTE"))</f>
        <v>0</v>
      </c>
      <c r="AV27" s="18">
        <f>IF(AV$5&gt;$G$4,0,SUMIFS(Fluxo!$O:$O,Fluxo!$U:$U,"&gt;"&amp;AU$5,Fluxo!$U:$U,"&lt;="&amp;AV$5,Fluxo!$D:$D,$D27,Fluxo!$E:$E,"&lt;&gt;"&amp;"PERMUTANTE"))</f>
        <v>0</v>
      </c>
      <c r="AW27" s="18">
        <f>IF(AW$5&gt;$G$4,0,SUMIFS(Fluxo!$O:$O,Fluxo!$U:$U,"&gt;"&amp;AV$5,Fluxo!$U:$U,"&lt;="&amp;AW$5,Fluxo!$D:$D,$D27,Fluxo!$E:$E,"&lt;&gt;"&amp;"PERMUTANTE"))</f>
        <v>0</v>
      </c>
      <c r="AX27" s="18">
        <f>IF(AX$5&gt;$G$4,0,SUMIFS(Fluxo!$O:$O,Fluxo!$U:$U,"&gt;"&amp;AW$5,Fluxo!$U:$U,"&lt;="&amp;AX$5,Fluxo!$D:$D,$D27,Fluxo!$E:$E,"&lt;&gt;"&amp;"PERMUTANTE"))</f>
        <v>0</v>
      </c>
      <c r="AY27" s="18">
        <f>IF(AY$5&gt;$G$4,0,SUMIFS(Fluxo!$O:$O,Fluxo!$U:$U,"&gt;"&amp;AX$5,Fluxo!$U:$U,"&lt;="&amp;AY$5,Fluxo!$D:$D,$D27,Fluxo!$E:$E,"&lt;&gt;"&amp;"PERMUTANTE"))</f>
        <v>0</v>
      </c>
      <c r="AZ27" s="18">
        <f>IF(AZ$5&gt;$G$4,0,SUMIFS(Fluxo!$O:$O,Fluxo!$U:$U,"&gt;"&amp;AY$5,Fluxo!$U:$U,"&lt;="&amp;AZ$5,Fluxo!$D:$D,$D27,Fluxo!$E:$E,"&lt;&gt;"&amp;"PERMUTANTE"))</f>
        <v>0</v>
      </c>
      <c r="BA27" s="18">
        <f>IF(BA$5&gt;$G$4,0,SUMIFS(Fluxo!$O:$O,Fluxo!$U:$U,"&gt;"&amp;AZ$5,Fluxo!$U:$U,"&lt;="&amp;BA$5,Fluxo!$D:$D,$D27,Fluxo!$E:$E,"&lt;&gt;"&amp;"PERMUTANTE"))</f>
        <v>0</v>
      </c>
      <c r="BB27" s="18">
        <f>IF(BB$5&gt;$G$4,0,SUMIFS(Fluxo!$O:$O,Fluxo!$U:$U,"&gt;"&amp;BA$5,Fluxo!$U:$U,"&lt;="&amp;BB$5,Fluxo!$D:$D,$D27,Fluxo!$E:$E,"&lt;&gt;"&amp;"PERMUTANTE"))</f>
        <v>0</v>
      </c>
      <c r="BC27" s="18">
        <f>IF(BC$5&gt;$G$4,0,SUMIFS(Fluxo!$O:$O,Fluxo!$U:$U,"&gt;"&amp;BB$5,Fluxo!$U:$U,"&lt;="&amp;BC$5,Fluxo!$D:$D,$D27,Fluxo!$E:$E,"&lt;&gt;"&amp;"PERMUTANTE"))</f>
        <v>0</v>
      </c>
      <c r="BD27" s="18">
        <f>IF(BD$5&gt;$G$4,0,SUMIFS(Fluxo!$O:$O,Fluxo!$U:$U,"&gt;"&amp;BC$5,Fluxo!$U:$U,"&lt;="&amp;BD$5,Fluxo!$D:$D,$D27,Fluxo!$E:$E,"&lt;&gt;"&amp;"PERMUTANTE"))</f>
        <v>0</v>
      </c>
      <c r="BE27" s="18">
        <f>IF(BE$5&gt;$G$4,0,SUMIFS(Fluxo!$O:$O,Fluxo!$U:$U,"&gt;"&amp;BD$5,Fluxo!$U:$U,"&lt;="&amp;BE$5,Fluxo!$D:$D,$D27,Fluxo!$E:$E,"&lt;&gt;"&amp;"PERMUTANTE"))</f>
        <v>0</v>
      </c>
      <c r="BF27" s="18">
        <f>IF(BF$5&gt;$G$4,0,SUMIFS(Fluxo!$O:$O,Fluxo!$U:$U,"&gt;"&amp;BE$5,Fluxo!$U:$U,"&lt;="&amp;BF$5,Fluxo!$D:$D,$D27,Fluxo!$E:$E,"&lt;&gt;"&amp;"PERMUTANTE"))</f>
        <v>0</v>
      </c>
      <c r="BG27" s="18">
        <f>IF(BG$5&gt;$G$4,0,SUMIFS(Fluxo!$O:$O,Fluxo!$U:$U,"&gt;"&amp;BF$5,Fluxo!$U:$U,"&lt;="&amp;BG$5,Fluxo!$D:$D,$D27,Fluxo!$E:$E,"&lt;&gt;"&amp;"PERMUTANTE"))</f>
        <v>0</v>
      </c>
      <c r="BH27" s="18">
        <f>IF(BH$5&gt;$G$4,0,SUMIFS(Fluxo!$O:$O,Fluxo!$U:$U,"&gt;"&amp;BG$5,Fluxo!$U:$U,"&lt;="&amp;BH$5,Fluxo!$D:$D,$D27,Fluxo!$E:$E,"&lt;&gt;"&amp;"PERMUTANTE"))</f>
        <v>0</v>
      </c>
      <c r="BI27" s="18">
        <f>IF(BI$5&gt;$G$4,0,SUMIFS(Fluxo!$O:$O,Fluxo!$U:$U,"&gt;"&amp;BH$5,Fluxo!$U:$U,"&lt;="&amp;BI$5,Fluxo!$D:$D,$D27,Fluxo!$E:$E,"&lt;&gt;"&amp;"PERMUTANTE"))</f>
        <v>0</v>
      </c>
      <c r="BJ27" s="18">
        <f>IF(BJ$5&gt;$G$4,0,SUMIFS(Fluxo!$O:$O,Fluxo!$U:$U,"&gt;"&amp;BI$5,Fluxo!$U:$U,"&lt;="&amp;BJ$5,Fluxo!$D:$D,$D27,Fluxo!$E:$E,"&lt;&gt;"&amp;"PERMUTANTE"))</f>
        <v>0</v>
      </c>
      <c r="BK27" s="18">
        <f>IF(BK$5&gt;$G$4,0,SUMIFS(Fluxo!$O:$O,Fluxo!$U:$U,"&gt;"&amp;BJ$5,Fluxo!$U:$U,"&lt;="&amp;BK$5,Fluxo!$D:$D,$D27,Fluxo!$E:$E,"&lt;&gt;"&amp;"PERMUTANTE"))</f>
        <v>0</v>
      </c>
      <c r="BL27" s="18">
        <f>IF(BL$5&gt;$G$4,0,SUMIFS(Fluxo!$O:$O,Fluxo!$U:$U,"&gt;"&amp;BK$5,Fluxo!$U:$U,"&lt;="&amp;BL$5,Fluxo!$D:$D,$D27,Fluxo!$E:$E,"&lt;&gt;"&amp;"PERMUTANTE"))</f>
        <v>0</v>
      </c>
      <c r="BM27" s="18">
        <f>IF(BM$5&gt;$G$4,0,SUMIFS(Fluxo!$O:$O,Fluxo!$U:$U,"&gt;"&amp;BL$5,Fluxo!$U:$U,"&lt;="&amp;BM$5,Fluxo!$D:$D,$D27,Fluxo!$E:$E,"&lt;&gt;"&amp;"PERMUTANTE"))</f>
        <v>0</v>
      </c>
      <c r="BN27" s="18">
        <f>IF(BN$5&gt;$G$4,0,SUMIFS(Fluxo!$O:$O,Fluxo!$U:$U,"&gt;"&amp;BM$5,Fluxo!$U:$U,"&lt;="&amp;BN$5,Fluxo!$D:$D,$D27,Fluxo!$E:$E,"&lt;&gt;"&amp;"PERMUTANTE"))</f>
        <v>0</v>
      </c>
      <c r="BO27" s="18">
        <f>IF(BO$5&gt;$G$4,0,SUMIFS(Fluxo!$O:$O,Fluxo!$U:$U,"&gt;"&amp;BN$5,Fluxo!$U:$U,"&lt;="&amp;BO$5,Fluxo!$D:$D,$D27,Fluxo!$E:$E,"&lt;&gt;"&amp;"PERMUTANTE"))</f>
        <v>0</v>
      </c>
      <c r="BP27" s="18">
        <f>IF(BP$5&gt;$G$4,0,SUMIFS(Fluxo!$O:$O,Fluxo!$U:$U,"&gt;"&amp;BO$5,Fluxo!$U:$U,"&lt;="&amp;BP$5,Fluxo!$D:$D,$D27,Fluxo!$E:$E,"&lt;&gt;"&amp;"PERMUTANTE"))</f>
        <v>0</v>
      </c>
      <c r="BQ27" s="18">
        <f>IF(BQ$5&gt;$G$4,0,SUMIFS(Fluxo!$O:$O,Fluxo!$U:$U,"&gt;"&amp;BP$5,Fluxo!$U:$U,"&lt;="&amp;BQ$5,Fluxo!$D:$D,$D27,Fluxo!$E:$E,"&lt;&gt;"&amp;"PERMUTANTE"))</f>
        <v>0</v>
      </c>
      <c r="BR27" s="18">
        <f>IF(BR$5&gt;$G$4,0,SUMIFS(Fluxo!$O:$O,Fluxo!$U:$U,"&gt;"&amp;BQ$5,Fluxo!$U:$U,"&lt;="&amp;BR$5,Fluxo!$D:$D,$D27,Fluxo!$E:$E,"&lt;&gt;"&amp;"PERMUTANTE"))</f>
        <v>0</v>
      </c>
      <c r="BS27" s="18">
        <f>IF(BS$5&gt;$G$4,0,SUMIFS(Fluxo!$O:$O,Fluxo!$U:$U,"&gt;"&amp;BR$5,Fluxo!$U:$U,"&lt;="&amp;BS$5,Fluxo!$D:$D,$D27,Fluxo!$E:$E,"&lt;&gt;"&amp;"PERMUTANTE"))</f>
        <v>0</v>
      </c>
      <c r="BT27" s="18">
        <f>IF(BT$5&gt;$G$4,0,SUMIFS(Fluxo!$O:$O,Fluxo!$U:$U,"&gt;"&amp;BS$5,Fluxo!$U:$U,"&lt;="&amp;BT$5,Fluxo!$D:$D,$D27,Fluxo!$E:$E,"&lt;&gt;"&amp;"PERMUTANTE"))</f>
        <v>0</v>
      </c>
      <c r="BU27" s="18">
        <f>IF(BU$5&gt;$G$4,0,SUMIFS(Fluxo!$O:$O,Fluxo!$U:$U,"&gt;"&amp;BT$5,Fluxo!$U:$U,"&lt;="&amp;BU$5,Fluxo!$D:$D,$D27,Fluxo!$E:$E,"&lt;&gt;"&amp;"PERMUTANTE"))</f>
        <v>0</v>
      </c>
      <c r="BV27" s="18">
        <f>IF(BV$5&gt;$G$4,0,SUMIFS(Fluxo!$O:$O,Fluxo!$U:$U,"&gt;"&amp;BU$5,Fluxo!$U:$U,"&lt;="&amp;BV$5,Fluxo!$D:$D,$D27,Fluxo!$E:$E,"&lt;&gt;"&amp;"PERMUTANTE"))</f>
        <v>0</v>
      </c>
      <c r="BW27" s="18">
        <f>IF(BW$5&gt;$G$4,0,SUMIFS(Fluxo!$O:$O,Fluxo!$U:$U,"&gt;"&amp;BV$5,Fluxo!$U:$U,"&lt;="&amp;BW$5,Fluxo!$D:$D,$D27,Fluxo!$E:$E,"&lt;&gt;"&amp;"PERMUTANTE"))</f>
        <v>0</v>
      </c>
      <c r="BX27" s="18">
        <f>IF(BX$5&gt;$G$4,0,SUMIFS(Fluxo!$O:$O,Fluxo!$U:$U,"&gt;"&amp;BW$5,Fluxo!$U:$U,"&lt;="&amp;BX$5,Fluxo!$D:$D,$D27,Fluxo!$E:$E,"&lt;&gt;"&amp;"PERMUTANTE"))</f>
        <v>0</v>
      </c>
      <c r="BY27" s="18">
        <f>IF(BY$5&gt;$G$4,0,SUMIFS(Fluxo!$O:$O,Fluxo!$U:$U,"&gt;"&amp;BX$5,Fluxo!$U:$U,"&lt;="&amp;BY$5,Fluxo!$D:$D,$D27,Fluxo!$E:$E,"&lt;&gt;"&amp;"PERMUTANTE"))</f>
        <v>0</v>
      </c>
      <c r="BZ27" s="18">
        <f>IF(BZ$5&gt;$G$4,0,SUMIFS(Fluxo!$O:$O,Fluxo!$U:$U,"&gt;"&amp;BY$5,Fluxo!$U:$U,"&lt;="&amp;BZ$5,Fluxo!$D:$D,$D27,Fluxo!$E:$E,"&lt;&gt;"&amp;"PERMUTANTE"))</f>
        <v>0</v>
      </c>
      <c r="CA27" s="18">
        <f>IF(CA$5&gt;$G$4,0,SUMIFS(Fluxo!$O:$O,Fluxo!$U:$U,"&gt;"&amp;BZ$5,Fluxo!$U:$U,"&lt;="&amp;CA$5,Fluxo!$D:$D,$D27,Fluxo!$E:$E,"&lt;&gt;"&amp;"PERMUTANTE"))</f>
        <v>0</v>
      </c>
      <c r="CB27" s="18">
        <f>IF(CB$5&gt;$G$4,0,SUMIFS(Fluxo!$O:$O,Fluxo!$U:$U,"&gt;"&amp;CA$5,Fluxo!$U:$U,"&lt;="&amp;CB$5,Fluxo!$D:$D,$D27,Fluxo!$E:$E,"&lt;&gt;"&amp;"PERMUTANTE"))</f>
        <v>0</v>
      </c>
      <c r="CC27" s="18">
        <f>IF(CC$5&gt;$G$4,0,SUMIFS(Fluxo!$O:$O,Fluxo!$U:$U,"&gt;"&amp;CB$5,Fluxo!$U:$U,"&lt;="&amp;CC$5,Fluxo!$D:$D,$D27,Fluxo!$E:$E,"&lt;&gt;"&amp;"PERMUTANTE"))</f>
        <v>0</v>
      </c>
      <c r="CD27" s="18">
        <f>IF(CD$5&gt;$G$4,0,SUMIFS(Fluxo!$O:$O,Fluxo!$U:$U,"&gt;"&amp;CC$5,Fluxo!$U:$U,"&lt;="&amp;CD$5,Fluxo!$D:$D,$D27,Fluxo!$E:$E,"&lt;&gt;"&amp;"PERMUTANTE"))</f>
        <v>0</v>
      </c>
      <c r="CE27" s="18">
        <f>IF(CE$5&gt;$G$4,0,SUMIFS(Fluxo!$O:$O,Fluxo!$U:$U,"&gt;"&amp;CD$5,Fluxo!$U:$U,"&lt;="&amp;CE$5,Fluxo!$D:$D,$D27,Fluxo!$E:$E,"&lt;&gt;"&amp;"PERMUTANTE"))</f>
        <v>0</v>
      </c>
      <c r="CF27" s="18">
        <f>IF(CF$5&gt;$G$4,0,SUMIFS(Fluxo!$O:$O,Fluxo!$U:$U,"&gt;"&amp;CE$5,Fluxo!$U:$U,"&lt;="&amp;CF$5,Fluxo!$D:$D,$D27,Fluxo!$E:$E,"&lt;&gt;"&amp;"PERMUTANTE"))</f>
        <v>0</v>
      </c>
      <c r="CG27" s="18">
        <f>IF(CG$5&gt;$G$4,0,SUMIFS(Fluxo!$O:$O,Fluxo!$U:$U,"&gt;"&amp;CF$5,Fluxo!$U:$U,"&lt;="&amp;CG$5,Fluxo!$D:$D,$D27,Fluxo!$E:$E,"&lt;&gt;"&amp;"PERMUTANTE"))</f>
        <v>0</v>
      </c>
      <c r="CH27" s="18">
        <f>IF(CH$5&gt;$G$4,0,SUMIFS(Fluxo!$O:$O,Fluxo!$U:$U,"&gt;"&amp;CG$5,Fluxo!$U:$U,"&lt;="&amp;CH$5,Fluxo!$D:$D,$D27,Fluxo!$E:$E,"&lt;&gt;"&amp;"PERMUTANTE"))</f>
        <v>0</v>
      </c>
      <c r="CI27" s="18">
        <f>IF(CI$5&gt;$G$4,0,SUMIFS(Fluxo!$O:$O,Fluxo!$U:$U,"&gt;"&amp;CH$5,Fluxo!$U:$U,"&lt;="&amp;CI$5,Fluxo!$D:$D,$D27,Fluxo!$E:$E,"&lt;&gt;"&amp;"PERMUTANTE"))</f>
        <v>0</v>
      </c>
      <c r="CJ27" s="18">
        <f>IF(CJ$5&gt;$G$4,0,SUMIFS(Fluxo!$O:$O,Fluxo!$U:$U,"&gt;"&amp;CI$5,Fluxo!$U:$U,"&lt;="&amp;CJ$5,Fluxo!$D:$D,$D27,Fluxo!$E:$E,"&lt;&gt;"&amp;"PERMUTANTE"))</f>
        <v>0</v>
      </c>
      <c r="CK27" s="18">
        <f>IF(CK$5&gt;$G$4,0,SUMIFS(Fluxo!$O:$O,Fluxo!$U:$U,"&gt;"&amp;CJ$5,Fluxo!$U:$U,"&lt;="&amp;CK$5,Fluxo!$D:$D,$D27,Fluxo!$E:$E,"&lt;&gt;"&amp;"PERMUTANTE"))</f>
        <v>0</v>
      </c>
      <c r="CL27" s="18">
        <f>IF(CL$5&gt;$G$4,0,SUMIFS(Fluxo!$O:$O,Fluxo!$U:$U,"&gt;"&amp;CK$5,Fluxo!$U:$U,"&lt;="&amp;CL$5,Fluxo!$D:$D,$D27,Fluxo!$E:$E,"&lt;&gt;"&amp;"PERMUTANTE"))</f>
        <v>0</v>
      </c>
      <c r="CM27" s="18">
        <f>IF(CM$5&gt;$G$4,0,SUMIFS(Fluxo!$O:$O,Fluxo!$U:$U,"&gt;"&amp;CL$5,Fluxo!$U:$U,"&lt;="&amp;CM$5,Fluxo!$D:$D,$D27,Fluxo!$E:$E,"&lt;&gt;"&amp;"PERMUTANTE"))</f>
        <v>0</v>
      </c>
      <c r="CN27" s="18">
        <f>IF(CN$5&gt;$G$4,0,SUMIFS(Fluxo!$O:$O,Fluxo!$U:$U,"&gt;"&amp;CM$5,Fluxo!$U:$U,"&lt;="&amp;CN$5,Fluxo!$D:$D,$D27,Fluxo!$E:$E,"&lt;&gt;"&amp;"PERMUTANTE"))</f>
        <v>0</v>
      </c>
      <c r="CO27" s="18">
        <f>IF(CO$5&gt;$G$4,0,SUMIFS(Fluxo!$O:$O,Fluxo!$U:$U,"&gt;"&amp;CN$5,Fluxo!$U:$U,"&lt;="&amp;CO$5,Fluxo!$D:$D,$D27,Fluxo!$E:$E,"&lt;&gt;"&amp;"PERMUTANTE"))</f>
        <v>0</v>
      </c>
      <c r="CP27" s="18">
        <f>IF(CP$5&gt;$G$4,0,SUMIFS(Fluxo!$O:$O,Fluxo!$U:$U,"&gt;"&amp;CO$5,Fluxo!$U:$U,"&lt;="&amp;CP$5,Fluxo!$D:$D,$D27,Fluxo!$E:$E,"&lt;&gt;"&amp;"PERMUTANTE"))</f>
        <v>0</v>
      </c>
      <c r="CQ27" s="18">
        <f>IF(CQ$5&gt;$G$4,0,SUMIFS(Fluxo!$O:$O,Fluxo!$U:$U,"&gt;"&amp;CP$5,Fluxo!$U:$U,"&lt;="&amp;CQ$5,Fluxo!$D:$D,$D27,Fluxo!$E:$E,"&lt;&gt;"&amp;"PERMUTANTE"))</f>
        <v>0</v>
      </c>
      <c r="CR27" s="18">
        <f>IF(CR$5&gt;$G$4,0,SUMIFS(Fluxo!$O:$O,Fluxo!$U:$U,"&gt;"&amp;CQ$5,Fluxo!$U:$U,"&lt;="&amp;CR$5,Fluxo!$D:$D,$D27,Fluxo!$E:$E,"&lt;&gt;"&amp;"PERMUTANTE"))</f>
        <v>0</v>
      </c>
      <c r="CS27" s="18">
        <f>IF(CS$5&gt;$G$4,0,SUMIFS(Fluxo!$O:$O,Fluxo!$U:$U,"&gt;"&amp;CR$5,Fluxo!$U:$U,"&lt;="&amp;CS$5,Fluxo!$D:$D,$D27,Fluxo!$E:$E,"&lt;&gt;"&amp;"PERMUTANTE"))</f>
        <v>0</v>
      </c>
      <c r="CT27" s="18">
        <f>IF(CT$5&gt;$G$4,0,SUMIFS(Fluxo!$O:$O,Fluxo!$U:$U,"&gt;"&amp;CS$5,Fluxo!$U:$U,"&lt;="&amp;CT$5,Fluxo!$D:$D,$D27,Fluxo!$E:$E,"&lt;&gt;"&amp;"PERMUTANTE"))</f>
        <v>0</v>
      </c>
      <c r="CU27" s="18">
        <f>IF(CU$5&gt;$G$4,0,SUMIFS(Fluxo!$O:$O,Fluxo!$U:$U,"&gt;"&amp;CT$5,Fluxo!$U:$U,"&lt;="&amp;CU$5,Fluxo!$D:$D,$D27,Fluxo!$E:$E,"&lt;&gt;"&amp;"PERMUTANTE"))</f>
        <v>0</v>
      </c>
      <c r="CV27" s="18">
        <f>IF(CV$5&gt;$G$4,0,SUMIFS(Fluxo!$O:$O,Fluxo!$U:$U,"&gt;"&amp;CU$5,Fluxo!$U:$U,"&lt;="&amp;CV$5,Fluxo!$D:$D,$D27,Fluxo!$E:$E,"&lt;&gt;"&amp;"PERMUTANTE"))</f>
        <v>0</v>
      </c>
      <c r="CW27" s="18">
        <f>IF(CW$5&gt;$G$4,0,SUMIFS(Fluxo!$O:$O,Fluxo!$U:$U,"&gt;"&amp;CV$5,Fluxo!$U:$U,"&lt;="&amp;CW$5,Fluxo!$D:$D,$D27,Fluxo!$E:$E,"&lt;&gt;"&amp;"PERMUTANTE"))</f>
        <v>0</v>
      </c>
      <c r="CX27" s="18">
        <f>IF(CX$5&gt;$G$4,0,SUMIFS(Fluxo!$O:$O,Fluxo!$U:$U,"&gt;"&amp;CW$5,Fluxo!$U:$U,"&lt;="&amp;CX$5,Fluxo!$D:$D,$D27,Fluxo!$E:$E,"&lt;&gt;"&amp;"PERMUTANTE"))</f>
        <v>0</v>
      </c>
      <c r="CY27" s="18">
        <f>IF(CY$5&gt;$G$4,0,SUMIFS(Fluxo!$O:$O,Fluxo!$U:$U,"&gt;"&amp;CX$5,Fluxo!$U:$U,"&lt;="&amp;CY$5,Fluxo!$D:$D,$D27,Fluxo!$E:$E,"&lt;&gt;"&amp;"PERMUTANTE"))</f>
        <v>0</v>
      </c>
      <c r="CZ27" s="18">
        <f>IF(CZ$5&gt;$G$4,0,SUMIFS(Fluxo!$O:$O,Fluxo!$U:$U,"&gt;"&amp;CY$5,Fluxo!$U:$U,"&lt;="&amp;CZ$5,Fluxo!$D:$D,$D27,Fluxo!$E:$E,"&lt;&gt;"&amp;"PERMUTANTE"))</f>
        <v>0</v>
      </c>
      <c r="DA27" s="18">
        <f>IF(DA$5&gt;$G$4,0,SUMIFS(Fluxo!$O:$O,Fluxo!$U:$U,"&gt;"&amp;CZ$5,Fluxo!$U:$U,"&lt;="&amp;DA$5,Fluxo!$D:$D,$D27,Fluxo!$E:$E,"&lt;&gt;"&amp;"PERMUTANTE"))</f>
        <v>0</v>
      </c>
      <c r="DB27" s="18">
        <f>IF(DB$5&gt;$G$4,0,SUMIFS(Fluxo!$O:$O,Fluxo!$U:$U,"&gt;"&amp;DA$5,Fluxo!$U:$U,"&lt;="&amp;DB$5,Fluxo!$D:$D,$D27,Fluxo!$E:$E,"&lt;&gt;"&amp;"PERMUTANTE"))</f>
        <v>0</v>
      </c>
      <c r="DC27" s="18">
        <f>IF(DC$5&gt;$G$4,0,SUMIFS(Fluxo!$O:$O,Fluxo!$U:$U,"&gt;"&amp;DB$5,Fluxo!$U:$U,"&lt;="&amp;DC$5,Fluxo!$D:$D,$D27,Fluxo!$E:$E,"&lt;&gt;"&amp;"PERMUTANTE"))</f>
        <v>0</v>
      </c>
      <c r="DD27" s="18">
        <f>IF(DD$5&gt;$G$4,0,SUMIFS(Fluxo!$O:$O,Fluxo!$U:$U,"&gt;"&amp;DC$5,Fluxo!$U:$U,"&lt;="&amp;DD$5,Fluxo!$D:$D,$D27,Fluxo!$E:$E,"&lt;&gt;"&amp;"PERMUTANTE"))</f>
        <v>0</v>
      </c>
      <c r="DE27" s="18">
        <f>IF(DE$5&gt;$G$4,0,SUMIFS(Fluxo!$O:$O,Fluxo!$U:$U,"&gt;"&amp;DD$5,Fluxo!$U:$U,"&lt;="&amp;DE$5,Fluxo!$D:$D,$D27,Fluxo!$E:$E,"&lt;&gt;"&amp;"PERMUTANTE"))</f>
        <v>0</v>
      </c>
      <c r="DF27" s="18">
        <f>IF(DF$5&gt;$G$4,0,SUMIFS(Fluxo!$O:$O,Fluxo!$U:$U,"&gt;"&amp;DE$5,Fluxo!$U:$U,"&lt;="&amp;DF$5,Fluxo!$D:$D,$D27,Fluxo!$E:$E,"&lt;&gt;"&amp;"PERMUTANTE"))</f>
        <v>0</v>
      </c>
      <c r="DG27" s="18">
        <f>IF(DG$5&gt;$G$4,0,SUMIFS(Fluxo!$O:$O,Fluxo!$U:$U,"&gt;"&amp;DF$5,Fluxo!$U:$U,"&lt;="&amp;DG$5,Fluxo!$D:$D,$D27,Fluxo!$E:$E,"&lt;&gt;"&amp;"PERMUTANTE"))</f>
        <v>0</v>
      </c>
      <c r="DH27" s="18">
        <f>IF(DH$5&gt;$G$4,0,SUMIFS(Fluxo!$O:$O,Fluxo!$U:$U,"&gt;"&amp;DG$5,Fluxo!$U:$U,"&lt;="&amp;DH$5,Fluxo!$D:$D,$D27,Fluxo!$E:$E,"&lt;&gt;"&amp;"PERMUTANTE"))</f>
        <v>0</v>
      </c>
      <c r="DI27" s="18">
        <f>IF(DI$5&gt;$G$4,0,SUMIFS(Fluxo!$O:$O,Fluxo!$U:$U,"&gt;"&amp;DH$5,Fluxo!$U:$U,"&lt;="&amp;DI$5,Fluxo!$D:$D,$D27,Fluxo!$E:$E,"&lt;&gt;"&amp;"PERMUTANTE"))</f>
        <v>0</v>
      </c>
      <c r="DJ27" s="18">
        <f>IF(DJ$5&gt;$G$4,0,SUMIFS(Fluxo!$O:$O,Fluxo!$U:$U,"&gt;"&amp;DI$5,Fluxo!$U:$U,"&lt;="&amp;DJ$5,Fluxo!$D:$D,$D27,Fluxo!$E:$E,"&lt;&gt;"&amp;"PERMUTANTE"))</f>
        <v>0</v>
      </c>
      <c r="DK27" s="18">
        <f>IF(DK$5&gt;$G$4,0,SUMIFS(Fluxo!$O:$O,Fluxo!$U:$U,"&gt;"&amp;DJ$5,Fluxo!$U:$U,"&lt;="&amp;DK$5,Fluxo!$D:$D,$D27,Fluxo!$E:$E,"&lt;&gt;"&amp;"PERMUTANTE"))</f>
        <v>0</v>
      </c>
      <c r="DL27" s="18">
        <f>IF(DL$5&gt;$G$4,0,SUMIFS(Fluxo!$O:$O,Fluxo!$U:$U,"&gt;"&amp;DK$5,Fluxo!$U:$U,"&lt;="&amp;DL$5,Fluxo!$D:$D,$D27,Fluxo!$E:$E,"&lt;&gt;"&amp;"PERMUTANTE"))</f>
        <v>0</v>
      </c>
      <c r="DM27" s="18">
        <f>IF(DM$5&gt;$G$4,0,SUMIFS(Fluxo!$O:$O,Fluxo!$U:$U,"&gt;"&amp;DL$5,Fluxo!$U:$U,"&lt;="&amp;DM$5,Fluxo!$D:$D,$D27,Fluxo!$E:$E,"&lt;&gt;"&amp;"PERMUTANTE"))</f>
        <v>0</v>
      </c>
      <c r="DN27" s="18">
        <f>IF(DN$5&gt;$G$4,0,SUMIFS(Fluxo!$O:$O,Fluxo!$U:$U,"&gt;"&amp;DM$5,Fluxo!$U:$U,"&lt;="&amp;DN$5,Fluxo!$D:$D,$D27,Fluxo!$E:$E,"&lt;&gt;"&amp;"PERMUTANTE"))</f>
        <v>0</v>
      </c>
      <c r="DO27" s="18">
        <f>IF(DO$5&gt;$G$4,0,SUMIFS(Fluxo!$O:$O,Fluxo!$U:$U,"&gt;"&amp;DN$5,Fluxo!$U:$U,"&lt;="&amp;DO$5,Fluxo!$D:$D,$D27,Fluxo!$E:$E,"&lt;&gt;"&amp;"PERMUTANTE"))</f>
        <v>0</v>
      </c>
      <c r="DP27" s="18">
        <f>IF(DP$5&gt;$G$4,0,SUMIFS(Fluxo!$O:$O,Fluxo!$U:$U,"&gt;"&amp;DO$5,Fluxo!$U:$U,"&lt;="&amp;DP$5,Fluxo!$D:$D,$D27,Fluxo!$E:$E,"&lt;&gt;"&amp;"PERMUTANTE"))</f>
        <v>0</v>
      </c>
      <c r="DQ27" s="18">
        <f>IF(DQ$5&gt;$G$4,0,SUMIFS(Fluxo!$O:$O,Fluxo!$U:$U,"&gt;"&amp;DP$5,Fluxo!$U:$U,"&lt;="&amp;DQ$5,Fluxo!$D:$D,$D27,Fluxo!$E:$E,"&lt;&gt;"&amp;"PERMUTANTE"))</f>
        <v>0</v>
      </c>
      <c r="DR27" s="18">
        <f>IF(DR$5&gt;$G$4,0,SUMIFS(Fluxo!$O:$O,Fluxo!$U:$U,"&gt;"&amp;DQ$5,Fluxo!$U:$U,"&lt;="&amp;DR$5,Fluxo!$D:$D,$D27,Fluxo!$E:$E,"&lt;&gt;"&amp;"PERMUTANTE"))</f>
        <v>0</v>
      </c>
      <c r="DS27" s="18">
        <f>IF(DS$5&gt;$G$4,0,SUMIFS(Fluxo!$O:$O,Fluxo!$U:$U,"&gt;"&amp;DR$5,Fluxo!$U:$U,"&lt;="&amp;DS$5,Fluxo!$D:$D,$D27,Fluxo!$E:$E,"&lt;&gt;"&amp;"PERMUTANTE"))</f>
        <v>0</v>
      </c>
      <c r="DT27" s="18">
        <f>IF(DT$5&gt;$G$4,0,SUMIFS(Fluxo!$O:$O,Fluxo!$U:$U,"&gt;"&amp;DS$5,Fluxo!$U:$U,"&lt;="&amp;DT$5,Fluxo!$D:$D,$D27,Fluxo!$E:$E,"&lt;&gt;"&amp;"PERMUTANTE"))</f>
        <v>0</v>
      </c>
      <c r="DU27" s="18">
        <f>IF(DU$5&gt;$G$4,0,SUMIFS(Fluxo!$O:$O,Fluxo!$U:$U,"&gt;"&amp;DT$5,Fluxo!$U:$U,"&lt;="&amp;DU$5,Fluxo!$D:$D,$D27,Fluxo!$E:$E,"&lt;&gt;"&amp;"PERMUTANTE"))</f>
        <v>0</v>
      </c>
      <c r="DV27" s="18">
        <f>IF(DV$5&gt;$G$4,0,SUMIFS(Fluxo!$O:$O,Fluxo!$U:$U,"&gt;"&amp;DU$5,Fluxo!$U:$U,"&lt;="&amp;DV$5,Fluxo!$D:$D,$D27,Fluxo!$E:$E,"&lt;&gt;"&amp;"PERMUTANTE"))</f>
        <v>0</v>
      </c>
      <c r="DW27" s="18">
        <f>IF(DW$5&gt;$G$4,0,SUMIFS(Fluxo!$O:$O,Fluxo!$U:$U,"&gt;"&amp;DV$5,Fluxo!$U:$U,"&lt;="&amp;DW$5,Fluxo!$D:$D,$D27,Fluxo!$E:$E,"&lt;&gt;"&amp;"PERMUTANTE"))</f>
        <v>0</v>
      </c>
      <c r="DX27" s="18">
        <f>IF(DX$5&gt;$G$4,0,SUMIFS(Fluxo!$O:$O,Fluxo!$U:$U,"&gt;"&amp;DW$5,Fluxo!$U:$U,"&lt;="&amp;DX$5,Fluxo!$D:$D,$D27,Fluxo!$E:$E,"&lt;&gt;"&amp;"PERMUTANTE"))</f>
        <v>0</v>
      </c>
      <c r="DY27" s="18">
        <f>IF(DY$5&gt;$G$4,0,SUMIFS(Fluxo!$O:$O,Fluxo!$U:$U,"&gt;"&amp;DX$5,Fluxo!$U:$U,"&lt;="&amp;DY$5,Fluxo!$D:$D,$D27,Fluxo!$E:$E,"&lt;&gt;"&amp;"PERMUTANTE"))</f>
        <v>0</v>
      </c>
      <c r="DZ27" s="18">
        <f>IF(DZ$5&gt;$G$4,0,SUMIFS(Fluxo!$O:$O,Fluxo!$U:$U,"&gt;"&amp;DY$5,Fluxo!$U:$U,"&lt;="&amp;DZ$5,Fluxo!$D:$D,$D27,Fluxo!$E:$E,"&lt;&gt;"&amp;"PERMUTANTE"))</f>
        <v>0</v>
      </c>
      <c r="EA27" s="18">
        <f>IF(EA$5&gt;$G$4,0,SUMIFS(Fluxo!$O:$O,Fluxo!$U:$U,"&gt;"&amp;DZ$5,Fluxo!$U:$U,"&lt;="&amp;EA$5,Fluxo!$D:$D,$D27,Fluxo!$E:$E,"&lt;&gt;"&amp;"PERMUTANTE"))</f>
        <v>0</v>
      </c>
      <c r="EB27" s="18">
        <f>IF(EB$5&gt;$G$4,0,SUMIFS(Fluxo!$O:$O,Fluxo!$U:$U,"&gt;"&amp;EA$5,Fluxo!$U:$U,"&lt;="&amp;EB$5,Fluxo!$D:$D,$D27,Fluxo!$E:$E,"&lt;&gt;"&amp;"PERMUTANTE"))</f>
        <v>0</v>
      </c>
      <c r="EC27" s="18">
        <f>IF(EC$5&gt;$G$4,0,SUMIFS(Fluxo!$O:$O,Fluxo!$U:$U,"&gt;"&amp;EB$5,Fluxo!$U:$U,"&lt;="&amp;EC$5,Fluxo!$D:$D,$D27,Fluxo!$E:$E,"&lt;&gt;"&amp;"PERMUTANTE"))</f>
        <v>0</v>
      </c>
      <c r="ED27" s="18">
        <f>IF(ED$5&gt;$G$4,0,SUMIFS(Fluxo!$O:$O,Fluxo!$U:$U,"&gt;"&amp;EC$5,Fluxo!$U:$U,"&lt;="&amp;ED$5,Fluxo!$D:$D,$D27,Fluxo!$E:$E,"&lt;&gt;"&amp;"PERMUTANTE"))</f>
        <v>0</v>
      </c>
      <c r="EE27" s="18">
        <f>IF(EE$5&gt;$G$4,0,SUMIFS(Fluxo!$O:$O,Fluxo!$U:$U,"&gt;"&amp;ED$5,Fluxo!$U:$U,"&lt;="&amp;EE$5,Fluxo!$D:$D,$D27,Fluxo!$E:$E,"&lt;&gt;"&amp;"PERMUTANTE"))</f>
        <v>0</v>
      </c>
      <c r="EF27" s="18">
        <f>IF(EF$5&gt;$G$4,0,SUMIFS(Fluxo!$O:$O,Fluxo!$U:$U,"&gt;"&amp;EE$5,Fluxo!$U:$U,"&lt;="&amp;EF$5,Fluxo!$D:$D,$D27,Fluxo!$E:$E,"&lt;&gt;"&amp;"PERMUTANTE"))</f>
        <v>0</v>
      </c>
      <c r="EG27" s="18">
        <f>IF(EG$5&gt;$G$4,0,SUMIFS(Fluxo!$O:$O,Fluxo!$U:$U,"&gt;"&amp;EF$5,Fluxo!$U:$U,"&lt;="&amp;EG$5,Fluxo!$D:$D,$D27,Fluxo!$E:$E,"&lt;&gt;"&amp;"PERMUTANTE"))</f>
        <v>0</v>
      </c>
      <c r="EH27" s="18">
        <f>IF(EH$5&gt;$G$4,0,SUMIFS(Fluxo!$O:$O,Fluxo!$U:$U,"&gt;"&amp;EG$5,Fluxo!$U:$U,"&lt;="&amp;EH$5,Fluxo!$D:$D,$D27,Fluxo!$E:$E,"&lt;&gt;"&amp;"PERMUTANTE"))</f>
        <v>0</v>
      </c>
      <c r="EI27" s="18">
        <f>IF(EI$5&gt;$G$4,0,SUMIFS(Fluxo!$O:$O,Fluxo!$U:$U,"&gt;"&amp;EH$5,Fluxo!$U:$U,"&lt;="&amp;EI$5,Fluxo!$D:$D,$D27,Fluxo!$E:$E,"&lt;&gt;"&amp;"PERMUTANTE"))</f>
        <v>0</v>
      </c>
      <c r="EJ27" s="18">
        <f>IF(EJ$5&gt;$G$4,0,SUMIFS(Fluxo!$O:$O,Fluxo!$U:$U,"&gt;"&amp;EI$5,Fluxo!$U:$U,"&lt;="&amp;EJ$5,Fluxo!$D:$D,$D27,Fluxo!$E:$E,"&lt;&gt;"&amp;"PERMUTANTE"))</f>
        <v>0</v>
      </c>
      <c r="EK27" s="18">
        <f>IF(EK$5&gt;$G$4,0,SUMIFS(Fluxo!$O:$O,Fluxo!$U:$U,"&gt;"&amp;EJ$5,Fluxo!$U:$U,"&lt;="&amp;EK$5,Fluxo!$D:$D,$D27,Fluxo!$E:$E,"&lt;&gt;"&amp;"PERMUTANTE"))</f>
        <v>0</v>
      </c>
      <c r="EL27" s="18">
        <f>IF(EL$5&gt;$G$4,0,SUMIFS(Fluxo!$O:$O,Fluxo!$U:$U,"&gt;"&amp;EK$5,Fluxo!$U:$U,"&lt;="&amp;EL$5,Fluxo!$D:$D,$D27,Fluxo!$E:$E,"&lt;&gt;"&amp;"PERMUTANTE"))</f>
        <v>0</v>
      </c>
      <c r="EM27" s="18">
        <f>IF(EM$5&gt;$G$4,0,SUMIFS(Fluxo!$O:$O,Fluxo!$U:$U,"&gt;"&amp;EL$5,Fluxo!$U:$U,"&lt;="&amp;EM$5,Fluxo!$D:$D,$D27,Fluxo!$E:$E,"&lt;&gt;"&amp;"PERMUTANTE"))</f>
        <v>0</v>
      </c>
      <c r="EN27" s="18">
        <f>IF(EN$5&gt;$G$4,0,SUMIFS(Fluxo!$O:$O,Fluxo!$U:$U,"&gt;"&amp;EM$5,Fluxo!$U:$U,"&lt;="&amp;EN$5,Fluxo!$D:$D,$D27,Fluxo!$E:$E,"&lt;&gt;"&amp;"PERMUTANTE"))</f>
        <v>0</v>
      </c>
      <c r="EO27" s="18">
        <f>IF(EO$5&gt;$G$4,0,SUMIFS(Fluxo!$O:$O,Fluxo!$U:$U,"&gt;"&amp;EN$5,Fluxo!$U:$U,"&lt;="&amp;EO$5,Fluxo!$D:$D,$D27,Fluxo!$E:$E,"&lt;&gt;"&amp;"PERMUTANTE"))</f>
        <v>0</v>
      </c>
      <c r="EP27" s="18">
        <f>IF(EP$5&gt;$G$4,0,SUMIFS(Fluxo!$O:$O,Fluxo!$U:$U,"&gt;"&amp;EO$5,Fluxo!$U:$U,"&lt;="&amp;EP$5,Fluxo!$D:$D,$D27,Fluxo!$E:$E,"&lt;&gt;"&amp;"PERMUTANTE"))</f>
        <v>0</v>
      </c>
      <c r="EQ27" s="18">
        <f>IF(EQ$5&gt;$G$4,0,SUMIFS(Fluxo!$O:$O,Fluxo!$U:$U,"&gt;"&amp;EP$5,Fluxo!$U:$U,"&lt;="&amp;EQ$5,Fluxo!$D:$D,$D27,Fluxo!$E:$E,"&lt;&gt;"&amp;"PERMUTANTE"))</f>
        <v>0</v>
      </c>
      <c r="ER27" s="18">
        <f>IF(ER$5&gt;$G$4,0,SUMIFS(Fluxo!$O:$O,Fluxo!$U:$U,"&gt;"&amp;EQ$5,Fluxo!$U:$U,"&lt;="&amp;ER$5,Fluxo!$D:$D,$D27,Fluxo!$E:$E,"&lt;&gt;"&amp;"PERMUTANTE"))</f>
        <v>0</v>
      </c>
      <c r="ES27" s="18">
        <f>IF(ES$5&gt;$G$4,0,SUMIFS(Fluxo!$O:$O,Fluxo!$U:$U,"&gt;"&amp;ER$5,Fluxo!$U:$U,"&lt;="&amp;ES$5,Fluxo!$D:$D,$D27,Fluxo!$E:$E,"&lt;&gt;"&amp;"PERMUTANTE"))</f>
        <v>0</v>
      </c>
      <c r="ET27" s="18">
        <f>IF(ET$5&gt;$G$4,0,SUMIFS(Fluxo!$O:$O,Fluxo!$U:$U,"&gt;"&amp;ES$5,Fluxo!$U:$U,"&lt;="&amp;ET$5,Fluxo!$D:$D,$D27,Fluxo!$E:$E,"&lt;&gt;"&amp;"PERMUTANTE"))</f>
        <v>0</v>
      </c>
      <c r="EU27" s="18">
        <f>IF(EU$5&gt;$G$4,0,SUMIFS(Fluxo!$O:$O,Fluxo!$U:$U,"&gt;"&amp;ET$5,Fluxo!$U:$U,"&lt;="&amp;EU$5,Fluxo!$D:$D,$D27,Fluxo!$E:$E,"&lt;&gt;"&amp;"PERMUTANTE"))</f>
        <v>0</v>
      </c>
      <c r="EV27" s="18">
        <f>IF(EV$5&gt;$G$4,0,SUMIFS(Fluxo!$O:$O,Fluxo!$U:$U,"&gt;"&amp;EU$5,Fluxo!$U:$U,"&lt;="&amp;EV$5,Fluxo!$D:$D,$D27,Fluxo!$E:$E,"&lt;&gt;"&amp;"PERMUTANTE"))</f>
        <v>0</v>
      </c>
      <c r="EW27" s="18">
        <f>IF(EW$5&gt;$G$4,0,SUMIFS(Fluxo!$O:$O,Fluxo!$U:$U,"&gt;"&amp;EV$5,Fluxo!$U:$U,"&lt;="&amp;EW$5,Fluxo!$D:$D,$D27,Fluxo!$E:$E,"&lt;&gt;"&amp;"PERMUTANTE"))</f>
        <v>0</v>
      </c>
      <c r="EX27" s="18">
        <f>IF(EX$5&gt;$G$4,0,SUMIFS(Fluxo!$O:$O,Fluxo!$U:$U,"&gt;"&amp;EW$5,Fluxo!$U:$U,"&lt;="&amp;EX$5,Fluxo!$D:$D,$D27,Fluxo!$E:$E,"&lt;&gt;"&amp;"PERMUTANTE"))</f>
        <v>0</v>
      </c>
      <c r="EY27" s="18">
        <f>IF(EY$5&gt;$G$4,0,SUMIFS(Fluxo!$O:$O,Fluxo!$U:$U,"&gt;"&amp;EX$5,Fluxo!$U:$U,"&lt;="&amp;EY$5,Fluxo!$D:$D,$D27,Fluxo!$E:$E,"&lt;&gt;"&amp;"PERMUTANTE"))</f>
        <v>0</v>
      </c>
      <c r="EZ27" s="18">
        <f>IF(EZ$5&gt;$G$4,0,SUMIFS(Fluxo!$O:$O,Fluxo!$U:$U,"&gt;"&amp;EY$5,Fluxo!$U:$U,"&lt;="&amp;EZ$5,Fluxo!$D:$D,$D27,Fluxo!$E:$E,"&lt;&gt;"&amp;"PERMUTANTE"))</f>
        <v>0</v>
      </c>
      <c r="FA27" s="18">
        <f>IF(FA$5&gt;$G$4,0,SUMIFS(Fluxo!$O:$O,Fluxo!$U:$U,"&gt;"&amp;EZ$5,Fluxo!$U:$U,"&lt;="&amp;FA$5,Fluxo!$D:$D,$D27,Fluxo!$E:$E,"&lt;&gt;"&amp;"PERMUTANTE"))</f>
        <v>0</v>
      </c>
      <c r="FB27" s="18">
        <f>IF(FB$5&gt;$G$4,0,SUMIFS(Fluxo!$O:$O,Fluxo!$U:$U,"&gt;"&amp;FA$5,Fluxo!$U:$U,"&lt;="&amp;FB$5,Fluxo!$D:$D,$D27,Fluxo!$E:$E,"&lt;&gt;"&amp;"PERMUTANTE"))</f>
        <v>0</v>
      </c>
      <c r="FC27" s="18">
        <f>IF(FC$5&gt;$G$4,0,SUMIFS(Fluxo!$O:$O,Fluxo!$U:$U,"&gt;"&amp;FB$5,Fluxo!$U:$U,"&lt;="&amp;FC$5,Fluxo!$D:$D,$D27,Fluxo!$E:$E,"&lt;&gt;"&amp;"PERMUTANTE"))</f>
        <v>0</v>
      </c>
      <c r="FD27" s="18">
        <f>IF(FD$5&gt;$G$4,0,SUMIFS(Fluxo!$O:$O,Fluxo!$U:$U,"&gt;"&amp;FC$5,Fluxo!$U:$U,"&lt;="&amp;FD$5,Fluxo!$D:$D,$D27,Fluxo!$E:$E,"&lt;&gt;"&amp;"PERMUTANTE"))</f>
        <v>0</v>
      </c>
      <c r="FE27" s="18">
        <f>IF(FE$5&gt;$G$4,0,SUMIFS(Fluxo!$O:$O,Fluxo!$U:$U,"&gt;"&amp;FD$5,Fluxo!$U:$U,"&lt;="&amp;FE$5,Fluxo!$D:$D,$D27,Fluxo!$E:$E,"&lt;&gt;"&amp;"PERMUTANTE"))</f>
        <v>0</v>
      </c>
      <c r="FF27" s="18">
        <f>IF(FF$5&gt;$G$4,0,SUMIFS(Fluxo!$O:$O,Fluxo!$U:$U,"&gt;"&amp;FE$5,Fluxo!$U:$U,"&lt;="&amp;FF$5,Fluxo!$D:$D,$D27,Fluxo!$E:$E,"&lt;&gt;"&amp;"PERMUTANTE"))</f>
        <v>0</v>
      </c>
      <c r="FG27" s="18">
        <f>IF(FG$5&gt;$G$4,0,SUMIFS(Fluxo!$O:$O,Fluxo!$U:$U,"&gt;"&amp;FF$5,Fluxo!$U:$U,"&lt;="&amp;FG$5,Fluxo!$D:$D,$D27,Fluxo!$E:$E,"&lt;&gt;"&amp;"PERMUTANTE"))</f>
        <v>0</v>
      </c>
      <c r="FH27" s="18">
        <f>IF(FH$5&gt;$G$4,0,SUMIFS(Fluxo!$O:$O,Fluxo!$U:$U,"&gt;"&amp;FG$5,Fluxo!$U:$U,"&lt;="&amp;FH$5,Fluxo!$D:$D,$D27,Fluxo!$E:$E,"&lt;&gt;"&amp;"PERMUTANTE"))</f>
        <v>0</v>
      </c>
      <c r="FI27" s="18">
        <f>IF(FI$5&gt;$G$4,0,SUMIFS(Fluxo!$O:$O,Fluxo!$U:$U,"&gt;"&amp;FH$5,Fluxo!$U:$U,"&lt;="&amp;FI$5,Fluxo!$D:$D,$D27,Fluxo!$E:$E,"&lt;&gt;"&amp;"PERMUTANTE"))</f>
        <v>0</v>
      </c>
      <c r="FJ27" s="18">
        <f>IF(FJ$5&gt;$G$4,0,SUMIFS(Fluxo!$O:$O,Fluxo!$U:$U,"&gt;"&amp;FI$5,Fluxo!$U:$U,"&lt;="&amp;FJ$5,Fluxo!$D:$D,$D27,Fluxo!$E:$E,"&lt;&gt;"&amp;"PERMUTANTE"))</f>
        <v>0</v>
      </c>
      <c r="FK27" s="18">
        <f>IF(FK$5&gt;$G$4,0,SUMIFS(Fluxo!$O:$O,Fluxo!$U:$U,"&gt;"&amp;FJ$5,Fluxo!$U:$U,"&lt;="&amp;FK$5,Fluxo!$D:$D,$D27,Fluxo!$E:$E,"&lt;&gt;"&amp;"PERMUTANTE"))</f>
        <v>0</v>
      </c>
      <c r="FL27" s="18">
        <f>IF(FL$5&gt;$G$4,0,SUMIFS(Fluxo!$O:$O,Fluxo!$U:$U,"&gt;"&amp;FK$5,Fluxo!$U:$U,"&lt;="&amp;FL$5,Fluxo!$D:$D,$D27,Fluxo!$E:$E,"&lt;&gt;"&amp;"PERMUTANTE"))</f>
        <v>0</v>
      </c>
      <c r="FM27" s="18">
        <f>IF(FM$5&gt;$G$4,0,SUMIFS(Fluxo!$O:$O,Fluxo!$U:$U,"&gt;"&amp;FL$5,Fluxo!$U:$U,"&lt;="&amp;FM$5,Fluxo!$D:$D,$D27,Fluxo!$E:$E,"&lt;&gt;"&amp;"PERMUTANTE"))</f>
        <v>0</v>
      </c>
      <c r="FN27" s="18">
        <f>IF(FN$5&gt;$G$4,0,SUMIFS(Fluxo!$O:$O,Fluxo!$U:$U,"&gt;"&amp;FM$5,Fluxo!$U:$U,"&lt;="&amp;FN$5,Fluxo!$D:$D,$D27,Fluxo!$E:$E,"&lt;&gt;"&amp;"PERMUTANTE"))</f>
        <v>0</v>
      </c>
      <c r="FO27" s="18">
        <f>IF(FO$5&gt;$G$4,0,SUMIFS(Fluxo!$O:$O,Fluxo!$U:$U,"&gt;"&amp;FN$5,Fluxo!$U:$U,"&lt;="&amp;FO$5,Fluxo!$D:$D,$D27,Fluxo!$E:$E,"&lt;&gt;"&amp;"PERMUTANTE"))</f>
        <v>0</v>
      </c>
      <c r="FP27" s="18">
        <f>IF(FP$5&gt;$G$4,0,SUMIFS(Fluxo!$O:$O,Fluxo!$U:$U,"&gt;"&amp;FO$5,Fluxo!$U:$U,"&lt;="&amp;FP$5,Fluxo!$D:$D,$D27,Fluxo!$E:$E,"&lt;&gt;"&amp;"PERMUTANTE"))</f>
        <v>0</v>
      </c>
      <c r="FQ27" s="18">
        <f>IF(FQ$5&gt;$G$4,0,SUMIFS(Fluxo!$O:$O,Fluxo!$U:$U,"&gt;"&amp;FP$5,Fluxo!$U:$U,"&lt;="&amp;FQ$5,Fluxo!$D:$D,$D27,Fluxo!$E:$E,"&lt;&gt;"&amp;"PERMUTANTE"))</f>
        <v>0</v>
      </c>
      <c r="FR27" s="18">
        <f>IF(FR$5&gt;$G$4,0,SUMIFS(Fluxo!$O:$O,Fluxo!$U:$U,"&gt;"&amp;FQ$5,Fluxo!$U:$U,"&lt;="&amp;FR$5,Fluxo!$D:$D,$D27,Fluxo!$E:$E,"&lt;&gt;"&amp;"PERMUTANTE"))</f>
        <v>0</v>
      </c>
      <c r="FS27" s="18">
        <f>IF(FS$5&gt;$G$4,0,SUMIFS(Fluxo!$O:$O,Fluxo!$U:$U,"&gt;"&amp;FR$5,Fluxo!$U:$U,"&lt;="&amp;FS$5,Fluxo!$D:$D,$D27,Fluxo!$E:$E,"&lt;&gt;"&amp;"PERMUTANTE"))</f>
        <v>0</v>
      </c>
      <c r="FT27" s="18">
        <f>IF(FT$5&gt;$G$4,0,SUMIFS(Fluxo!$O:$O,Fluxo!$U:$U,"&gt;"&amp;FS$5,Fluxo!$U:$U,"&lt;="&amp;FT$5,Fluxo!$D:$D,$D27,Fluxo!$E:$E,"&lt;&gt;"&amp;"PERMUTANTE"))</f>
        <v>0</v>
      </c>
      <c r="FU27" s="18">
        <f>IF(FU$5&gt;$G$4,0,SUMIFS(Fluxo!$O:$O,Fluxo!$U:$U,"&gt;"&amp;FT$5,Fluxo!$U:$U,"&lt;="&amp;FU$5,Fluxo!$D:$D,$D27,Fluxo!$E:$E,"&lt;&gt;"&amp;"PERMUTANTE"))</f>
        <v>0</v>
      </c>
      <c r="FV27" s="18">
        <f>IF(FV$5&gt;$G$4,0,SUMIFS(Fluxo!$O:$O,Fluxo!$U:$U,"&gt;"&amp;FU$5,Fluxo!$U:$U,"&lt;="&amp;FV$5,Fluxo!$D:$D,$D27,Fluxo!$E:$E,"&lt;&gt;"&amp;"PERMUTANTE"))</f>
        <v>0</v>
      </c>
      <c r="FW27" s="18">
        <f>IF(FW$5&gt;$G$4,0,SUMIFS(Fluxo!$O:$O,Fluxo!$U:$U,"&gt;"&amp;FV$5,Fluxo!$U:$U,"&lt;="&amp;FW$5,Fluxo!$D:$D,$D27,Fluxo!$E:$E,"&lt;&gt;"&amp;"PERMUTANTE"))</f>
        <v>0</v>
      </c>
      <c r="FX27" s="18">
        <f>IF(FX$5&gt;$G$4,0,SUMIFS(Fluxo!$O:$O,Fluxo!$U:$U,"&gt;"&amp;FW$5,Fluxo!$U:$U,"&lt;="&amp;FX$5,Fluxo!$D:$D,$D27,Fluxo!$E:$E,"&lt;&gt;"&amp;"PERMUTANTE"))</f>
        <v>0</v>
      </c>
      <c r="FY27" s="18">
        <f>IF(FY$5&gt;$G$4,0,SUMIFS(Fluxo!$O:$O,Fluxo!$U:$U,"&gt;"&amp;FX$5,Fluxo!$U:$U,"&lt;="&amp;FY$5,Fluxo!$D:$D,$D27,Fluxo!$E:$E,"&lt;&gt;"&amp;"PERMUTANTE"))</f>
        <v>0</v>
      </c>
      <c r="FZ27" s="18">
        <f>IF(FZ$5&gt;$G$4,0,SUMIFS(Fluxo!$O:$O,Fluxo!$U:$U,"&gt;"&amp;FY$5,Fluxo!$U:$U,"&lt;="&amp;FZ$5,Fluxo!$D:$D,$D27,Fluxo!$E:$E,"&lt;&gt;"&amp;"PERMUTANTE"))</f>
        <v>0</v>
      </c>
      <c r="GA27" s="18">
        <f>IF(GA$5&gt;$G$4,0,SUMIFS(Fluxo!$O:$O,Fluxo!$U:$U,"&gt;"&amp;FZ$5,Fluxo!$U:$U,"&lt;="&amp;GA$5,Fluxo!$D:$D,$D27,Fluxo!$E:$E,"&lt;&gt;"&amp;"PERMUTANTE"))</f>
        <v>0</v>
      </c>
      <c r="GB27" s="18">
        <f>IF(GB$5&gt;$G$4,0,SUMIFS(Fluxo!$O:$O,Fluxo!$U:$U,"&gt;"&amp;GA$5,Fluxo!$U:$U,"&lt;="&amp;GB$5,Fluxo!$D:$D,$D27,Fluxo!$E:$E,"&lt;&gt;"&amp;"PERMUTANTE"))</f>
        <v>0</v>
      </c>
      <c r="GC27" s="18">
        <f>IF(GC$5&gt;$G$4,0,SUMIFS(Fluxo!$O:$O,Fluxo!$U:$U,"&gt;"&amp;GB$5,Fluxo!$U:$U,"&lt;="&amp;GC$5,Fluxo!$D:$D,$D27,Fluxo!$E:$E,"&lt;&gt;"&amp;"PERMUTANTE"))</f>
        <v>0</v>
      </c>
      <c r="GD27" s="18">
        <f>IF(GD$5&gt;$G$4,0,SUMIFS(Fluxo!$O:$O,Fluxo!$U:$U,"&gt;"&amp;GC$5,Fluxo!$U:$U,"&lt;="&amp;GD$5,Fluxo!$D:$D,$D27,Fluxo!$E:$E,"&lt;&gt;"&amp;"PERMUTANTE"))</f>
        <v>0</v>
      </c>
      <c r="GE27" s="18">
        <f>IF(GE$5&gt;$G$4,0,SUMIFS(Fluxo!$O:$O,Fluxo!$U:$U,"&gt;"&amp;GD$5,Fluxo!$U:$U,"&lt;="&amp;GE$5,Fluxo!$D:$D,$D27,Fluxo!$E:$E,"&lt;&gt;"&amp;"PERMUTANTE"))</f>
        <v>0</v>
      </c>
      <c r="GF27" s="18">
        <f>IF(GF$5&gt;$G$4,0,SUMIFS(Fluxo!$O:$O,Fluxo!$U:$U,"&gt;"&amp;GE$5,Fluxo!$U:$U,"&lt;="&amp;GF$5,Fluxo!$D:$D,$D27,Fluxo!$E:$E,"&lt;&gt;"&amp;"PERMUTANTE"))</f>
        <v>0</v>
      </c>
      <c r="GG27" s="18">
        <f>IF(GG$5&gt;$G$4,0,SUMIFS(Fluxo!$O:$O,Fluxo!$U:$U,"&gt;"&amp;GF$5,Fluxo!$U:$U,"&lt;="&amp;GG$5,Fluxo!$D:$D,$D27,Fluxo!$E:$E,"&lt;&gt;"&amp;"PERMUTANTE"))</f>
        <v>0</v>
      </c>
      <c r="GH27" s="18">
        <f>IF(GH$5&gt;$G$4,0,SUMIFS(Fluxo!$O:$O,Fluxo!$U:$U,"&gt;"&amp;GG$5,Fluxo!$U:$U,"&lt;="&amp;GH$5,Fluxo!$D:$D,$D27,Fluxo!$E:$E,"&lt;&gt;"&amp;"PERMUTANTE"))</f>
        <v>0</v>
      </c>
      <c r="GI27" s="18">
        <f>IF(GI$5&gt;$G$4,0,SUMIFS(Fluxo!$O:$O,Fluxo!$U:$U,"&gt;"&amp;GH$5,Fluxo!$U:$U,"&lt;="&amp;GI$5,Fluxo!$D:$D,$D27,Fluxo!$E:$E,"&lt;&gt;"&amp;"PERMUTANTE"))</f>
        <v>0</v>
      </c>
      <c r="GJ27" s="18">
        <f>IF(GJ$5&gt;$G$4,0,SUMIFS(Fluxo!$O:$O,Fluxo!$U:$U,"&gt;"&amp;GI$5,Fluxo!$U:$U,"&lt;="&amp;GJ$5,Fluxo!$D:$D,$D27,Fluxo!$E:$E,"&lt;&gt;"&amp;"PERMUTANTE"))</f>
        <v>0</v>
      </c>
      <c r="GK27" s="18">
        <f>IF(GK$5&gt;$G$4,0,SUMIFS(Fluxo!$O:$O,Fluxo!$U:$U,"&gt;"&amp;GJ$5,Fluxo!$U:$U,"&lt;="&amp;GK$5,Fluxo!$D:$D,$D27,Fluxo!$E:$E,"&lt;&gt;"&amp;"PERMUTANTE"))</f>
        <v>0</v>
      </c>
      <c r="GL27" s="18">
        <f>IF(GL$5&gt;$G$4,0,SUMIFS(Fluxo!$O:$O,Fluxo!$U:$U,"&gt;"&amp;GK$5,Fluxo!$U:$U,"&lt;="&amp;GL$5,Fluxo!$D:$D,$D27,Fluxo!$E:$E,"&lt;&gt;"&amp;"PERMUTANTE"))</f>
        <v>0</v>
      </c>
      <c r="GM27" s="18">
        <f>IF(GM$5&gt;$G$4,0,SUMIFS(Fluxo!$O:$O,Fluxo!$U:$U,"&gt;"&amp;GL$5,Fluxo!$U:$U,"&lt;="&amp;GM$5,Fluxo!$D:$D,$D27,Fluxo!$E:$E,"&lt;&gt;"&amp;"PERMUTANTE"))</f>
        <v>0</v>
      </c>
      <c r="GN27" s="18">
        <f>IF(GN$5&gt;$G$4,0,SUMIFS(Fluxo!$O:$O,Fluxo!$U:$U,"&gt;"&amp;GM$5,Fluxo!$U:$U,"&lt;="&amp;GN$5,Fluxo!$D:$D,$D27,Fluxo!$E:$E,"&lt;&gt;"&amp;"PERMUTANTE"))</f>
        <v>0</v>
      </c>
      <c r="GO27" s="18">
        <f>IF(GO$5&gt;$G$4,0,SUMIFS(Fluxo!$O:$O,Fluxo!$U:$U,"&gt;"&amp;GN$5,Fluxo!$U:$U,"&lt;="&amp;GO$5,Fluxo!$D:$D,$D27,Fluxo!$E:$E,"&lt;&gt;"&amp;"PERMUTANTE"))</f>
        <v>0</v>
      </c>
      <c r="GP27" s="18">
        <f>IF(GP$5&gt;$G$4,0,SUMIFS(Fluxo!$O:$O,Fluxo!$U:$U,"&gt;"&amp;GO$5,Fluxo!$U:$U,"&lt;="&amp;GP$5,Fluxo!$D:$D,$D27,Fluxo!$E:$E,"&lt;&gt;"&amp;"PERMUTANTE"))</f>
        <v>0</v>
      </c>
      <c r="GQ27" s="18">
        <f>IF(GQ$5&gt;$G$4,0,SUMIFS(Fluxo!$O:$O,Fluxo!$U:$U,"&gt;"&amp;GP$5,Fluxo!$U:$U,"&lt;="&amp;GQ$5,Fluxo!$D:$D,$D27,Fluxo!$E:$E,"&lt;&gt;"&amp;"PERMUTANTE"))</f>
        <v>0</v>
      </c>
      <c r="GR27" s="18">
        <f>IF(GR$5&gt;$G$4,0,SUMIFS(Fluxo!$O:$O,Fluxo!$U:$U,"&gt;"&amp;GQ$5,Fluxo!$U:$U,"&lt;="&amp;GR$5,Fluxo!$D:$D,$D27,Fluxo!$E:$E,"&lt;&gt;"&amp;"PERMUTANTE"))</f>
        <v>0</v>
      </c>
      <c r="GS27" s="18">
        <f>IF(GS$5&gt;$G$4,0,SUMIFS(Fluxo!$O:$O,Fluxo!$U:$U,"&gt;"&amp;GR$5,Fluxo!$U:$U,"&lt;="&amp;GS$5,Fluxo!$D:$D,$D27,Fluxo!$E:$E,"&lt;&gt;"&amp;"PERMUTANTE"))</f>
        <v>0</v>
      </c>
      <c r="GT27" s="18">
        <f>IF(GT$5&gt;$G$4,0,SUMIFS(Fluxo!$O:$O,Fluxo!$U:$U,"&gt;"&amp;GS$5,Fluxo!$U:$U,"&lt;="&amp;GT$5,Fluxo!$D:$D,$D27,Fluxo!$E:$E,"&lt;&gt;"&amp;"PERMUTANTE"))</f>
        <v>0</v>
      </c>
      <c r="GU27" s="18">
        <f>IF(GU$5&gt;$G$4,0,SUMIFS(Fluxo!$O:$O,Fluxo!$U:$U,"&gt;"&amp;GT$5,Fluxo!$U:$U,"&lt;="&amp;GU$5,Fluxo!$D:$D,$D27,Fluxo!$E:$E,"&lt;&gt;"&amp;"PERMUTANTE"))</f>
        <v>0</v>
      </c>
      <c r="GV27" s="18">
        <f>IF(GV$5&gt;$G$4,0,SUMIFS(Fluxo!$O:$O,Fluxo!$U:$U,"&gt;"&amp;GU$5,Fluxo!$U:$U,"&lt;="&amp;GV$5,Fluxo!$D:$D,$D27,Fluxo!$E:$E,"&lt;&gt;"&amp;"PERMUTANTE"))</f>
        <v>0</v>
      </c>
      <c r="GW27" s="18">
        <f>IF(GW$5&gt;$G$4,0,SUMIFS(Fluxo!$O:$O,Fluxo!$U:$U,"&gt;"&amp;GV$5,Fluxo!$U:$U,"&lt;="&amp;GW$5,Fluxo!$D:$D,$D27,Fluxo!$E:$E,"&lt;&gt;"&amp;"PERMUTANTE"))</f>
        <v>0</v>
      </c>
      <c r="GX27" s="18">
        <f>IF(GX$5&gt;$G$4,0,SUMIFS(Fluxo!$O:$O,Fluxo!$U:$U,"&gt;"&amp;GW$5,Fluxo!$U:$U,"&lt;="&amp;GX$5,Fluxo!$D:$D,$D27,Fluxo!$E:$E,"&lt;&gt;"&amp;"PERMUTANTE"))</f>
        <v>0</v>
      </c>
      <c r="GY27" s="18">
        <f>IF(GY$5&gt;$G$4,0,SUMIFS(Fluxo!$O:$O,Fluxo!$U:$U,"&gt;"&amp;GX$5,Fluxo!$U:$U,"&lt;="&amp;GY$5,Fluxo!$D:$D,$D27,Fluxo!$E:$E,"&lt;&gt;"&amp;"PERMUTANTE"))</f>
        <v>0</v>
      </c>
      <c r="GZ27" s="18">
        <f>IF(GZ$5&gt;$G$4,0,SUMIFS(Fluxo!$O:$O,Fluxo!$U:$U,"&gt;"&amp;GY$5,Fluxo!$U:$U,"&lt;="&amp;GZ$5,Fluxo!$D:$D,$D27,Fluxo!$E:$E,"&lt;&gt;"&amp;"PERMUTANTE"))</f>
        <v>0</v>
      </c>
      <c r="HA27" s="18">
        <f>IF(HA$5&gt;$G$4,0,SUMIFS(Fluxo!$O:$O,Fluxo!$U:$U,"&gt;"&amp;GZ$5,Fluxo!$U:$U,"&lt;="&amp;HA$5,Fluxo!$D:$D,$D27,Fluxo!$E:$E,"&lt;&gt;"&amp;"PERMUTANTE"))</f>
        <v>0</v>
      </c>
      <c r="HB27" s="18">
        <f>IF(HB$5&gt;$G$4,0,SUMIFS(Fluxo!$O:$O,Fluxo!$U:$U,"&gt;"&amp;HA$5,Fluxo!$U:$U,"&lt;="&amp;HB$5,Fluxo!$D:$D,$D27,Fluxo!$E:$E,"&lt;&gt;"&amp;"PERMUTANTE"))</f>
        <v>0</v>
      </c>
      <c r="HC27" s="18">
        <f>IF(HC$5&gt;$G$4,0,SUMIFS(Fluxo!$O:$O,Fluxo!$U:$U,"&gt;"&amp;HB$5,Fluxo!$U:$U,"&lt;="&amp;HC$5,Fluxo!$D:$D,$D27,Fluxo!$E:$E,"&lt;&gt;"&amp;"PERMUTANTE"))</f>
        <v>0</v>
      </c>
      <c r="HD27" s="18">
        <f>IF(HD$5&gt;$G$4,0,SUMIFS(Fluxo!$O:$O,Fluxo!$U:$U,"&gt;"&amp;HC$5,Fluxo!$U:$U,"&lt;="&amp;HD$5,Fluxo!$D:$D,$D27,Fluxo!$E:$E,"&lt;&gt;"&amp;"PERMUTANTE"))</f>
        <v>0</v>
      </c>
      <c r="HE27" s="18">
        <f>IF(HE$5&gt;$G$4,0,SUMIFS(Fluxo!$O:$O,Fluxo!$U:$U,"&gt;"&amp;HD$5,Fluxo!$U:$U,"&lt;="&amp;HE$5,Fluxo!$D:$D,$D27,Fluxo!$E:$E,"&lt;&gt;"&amp;"PERMUTANTE"))</f>
        <v>0</v>
      </c>
      <c r="HF27" s="18">
        <f>IF(HF$5&gt;$G$4,0,SUMIFS(Fluxo!$O:$O,Fluxo!$U:$U,"&gt;"&amp;HE$5,Fluxo!$U:$U,"&lt;="&amp;HF$5,Fluxo!$D:$D,$D27,Fluxo!$E:$E,"&lt;&gt;"&amp;"PERMUTANTE"))</f>
        <v>0</v>
      </c>
    </row>
    <row r="28" spans="1:214" s="16" customFormat="1">
      <c r="A28" s="20">
        <f t="shared" si="8"/>
        <v>18</v>
      </c>
      <c r="B28" s="140" t="str">
        <f>'Check Carteira'!C20</f>
        <v>E.1016.99.01.0073</v>
      </c>
      <c r="C28" s="19">
        <v>1</v>
      </c>
      <c r="D28" s="129" t="str">
        <f>'Check Carteira'!F20</f>
        <v>A-0073</v>
      </c>
      <c r="E28" s="21">
        <f>IFERROR(INDEX(Contratos!L:L,MATCH(D28,Contratos!R:R,0)),"")</f>
        <v>45464</v>
      </c>
      <c r="F28" s="139">
        <f>IFERROR(INDEX(Contratos!G:G,MATCH(D28,Contratos!R:R,0)),"")</f>
        <v>707082</v>
      </c>
      <c r="G28" s="83" t="str">
        <f ca="1">IFERROR(XNPV(#REF!,OFFSET(J28,0,MATCH(EOMONTH(E28,0),$J$5:$HF$5,0)-1,1,COUNT($J$5:$HF$5)-MATCH(EOMONTH(E28,0),$J$5:$HF$5,0)+1),OFFSET($J$5,0,MATCH(EOMONTH(E28,0),$J$5:$HF$5,0)-1,1,COUNT($J$5:$HF$5)-MATCH(EOMONTH(E28,0),$J$5:$HF$5,0)+1)),"")</f>
        <v/>
      </c>
      <c r="H28" s="83">
        <f t="shared" si="9"/>
        <v>306817.01999999996</v>
      </c>
      <c r="I28" s="18"/>
      <c r="J28" s="18">
        <f>IF(J$5&gt;$G$4,0,SUMIFS(Fluxo!$O:$O,Fluxo!$U:$U,"&gt;"&amp;I$5,Fluxo!$U:$U,"&lt;="&amp;J$5,Fluxo!$D:$D,$D28))</f>
        <v>0</v>
      </c>
      <c r="K28" s="18">
        <f>IF(K$5&gt;$G$4,0,SUMIFS(Fluxo!$O:$O,Fluxo!$U:$U,"&gt;"&amp;J$5,Fluxo!$U:$U,"&lt;="&amp;K$5,Fluxo!$D:$D,$D28))</f>
        <v>0</v>
      </c>
      <c r="L28" s="18">
        <f>IF(L$5&gt;$G$4,0,SUMIFS(Fluxo!$O:$O,Fluxo!$U:$U,"&gt;"&amp;K$5,Fluxo!$U:$U,"&lt;="&amp;L$5,Fluxo!$D:$D,$D28))</f>
        <v>0</v>
      </c>
      <c r="M28" s="18">
        <f>IF(M$5&gt;$G$4,0,SUMIFS(Fluxo!$O:$O,Fluxo!$U:$U,"&gt;"&amp;L$5,Fluxo!$U:$U,"&lt;="&amp;M$5,Fluxo!$D:$D,$D28))</f>
        <v>0</v>
      </c>
      <c r="N28" s="18">
        <f>IF(N$5&gt;$G$4,0,SUMIFS(Fluxo!$O:$O,Fluxo!$U:$U,"&gt;"&amp;M$5,Fluxo!$U:$U,"&lt;="&amp;N$5,Fluxo!$D:$D,$D28))</f>
        <v>0</v>
      </c>
      <c r="O28" s="18">
        <f>IF(O$5&gt;$G$4,0,SUMIFS(Fluxo!$O:$O,Fluxo!$U:$U,"&gt;"&amp;N$5,Fluxo!$U:$U,"&lt;="&amp;O$5,Fluxo!$D:$D,$D28))</f>
        <v>19400</v>
      </c>
      <c r="P28" s="18">
        <f>IF(P$5&gt;$G$4,0,SUMIFS(Fluxo!$O:$O,Fluxo!$U:$U,"&gt;"&amp;O$5,Fluxo!$U:$U,"&lt;="&amp;P$5,Fluxo!$D:$D,$D28))</f>
        <v>3515.3500000000004</v>
      </c>
      <c r="Q28" s="18">
        <f>IF(Q$5&gt;$G$4,0,SUMIFS(Fluxo!$O:$O,Fluxo!$U:$U,"&gt;"&amp;P$5,Fluxo!$U:$U,"&lt;="&amp;Q$5,Fluxo!$D:$D,$D28))</f>
        <v>0</v>
      </c>
      <c r="R28" s="18">
        <f>IF(R$5&gt;$G$4,0,SUMIFS(Fluxo!$O:$O,Fluxo!$U:$U,"&gt;"&amp;Q$5,Fluxo!$U:$U,"&lt;="&amp;R$5,Fluxo!$D:$D,$D28))</f>
        <v>1760.68</v>
      </c>
      <c r="S28" s="18">
        <f>IF(S$5&gt;$G$4,0,SUMIFS(Fluxo!$O:$O,Fluxo!$U:$U,"&gt;"&amp;R$5,Fluxo!$U:$U,"&lt;="&amp;S$5,Fluxo!$D:$D,$D28,Fluxo!$E:$E,"&lt;&gt;"&amp;"PERMUTANTE"))</f>
        <v>1764.16</v>
      </c>
      <c r="T28" s="18">
        <f>IF(T$5&gt;$G$4,0,SUMIFS(Fluxo!$O:$O,Fluxo!$U:$U,"&gt;"&amp;S$5,Fluxo!$U:$U,"&lt;="&amp;T$5,Fluxo!$D:$D,$D28,Fluxo!$E:$E,"&lt;&gt;"&amp;"PERMUTANTE"))</f>
        <v>11379.27</v>
      </c>
      <c r="U28" s="18">
        <f>IF(U$5&gt;$G$4,0,SUMIFS(Fluxo!$O:$O,Fluxo!$U:$U,"&gt;"&amp;T$5,Fluxo!$U:$U,"&lt;="&amp;U$5,Fluxo!$D:$D,$D28,Fluxo!$E:$E,"&lt;&gt;"&amp;"PERMUTANTE"))</f>
        <v>0</v>
      </c>
      <c r="V28" s="18">
        <f>IF(V$5&gt;$G$4,0,SUMIFS(Fluxo!$O:$O,Fluxo!$U:$U,"&gt;"&amp;U$5,Fluxo!$U:$U,"&lt;="&amp;V$5,Fluxo!$D:$D,$D28,Fluxo!$E:$E,"&lt;&gt;"&amp;"PERMUTANTE"))</f>
        <v>1775.56</v>
      </c>
      <c r="W28" s="18">
        <f>IF(W$5&gt;$G$4,0,SUMIFS(Fluxo!$O:$O,Fluxo!$U:$U,"&gt;"&amp;V$5,Fluxo!$U:$U,"&lt;="&amp;W$5,Fluxo!$D:$D,$D28,Fluxo!$E:$E,"&lt;&gt;"&amp;"PERMUTANTE"))</f>
        <v>0</v>
      </c>
      <c r="X28" s="18">
        <f>IF(X$5&gt;$G$4,0,SUMIFS(Fluxo!$O:$O,Fluxo!$U:$U,"&gt;"&amp;W$5,Fluxo!$U:$U,"&lt;="&amp;X$5,Fluxo!$D:$D,$D28,Fluxo!$E:$E,"&lt;&gt;"&amp;"PERMUTANTE"))</f>
        <v>216682</v>
      </c>
      <c r="Y28" s="18">
        <f>IF(Y$5&gt;$G$4,0,SUMIFS(Fluxo!$O:$O,Fluxo!$U:$U,"&gt;"&amp;X$5,Fluxo!$U:$U,"&lt;="&amp;Y$5,Fluxo!$D:$D,$D28,Fluxo!$E:$E,"&lt;&gt;"&amp;"PERMUTANTE"))</f>
        <v>40344.949999999997</v>
      </c>
      <c r="Z28" s="18">
        <f>IF(Z$5&gt;$G$4,0,SUMIFS(Fluxo!$O:$O,Fluxo!$U:$U,"&gt;"&amp;Y$5,Fluxo!$U:$U,"&lt;="&amp;Z$5,Fluxo!$D:$D,$D28,Fluxo!$E:$E,"&lt;&gt;"&amp;"PERMUTANTE"))</f>
        <v>5079.16</v>
      </c>
      <c r="AA28" s="18">
        <f>IF(AA$5&gt;$G$4,0,SUMIFS(Fluxo!$O:$O,Fluxo!$U:$U,"&gt;"&amp;Z$5,Fluxo!$U:$U,"&lt;="&amp;AA$5,Fluxo!$D:$D,$D28,Fluxo!$E:$E,"&lt;&gt;"&amp;"PERMUTANTE"))</f>
        <v>5115.8900000000003</v>
      </c>
      <c r="AB28" s="18">
        <f>IF(AB$5&gt;$G$4,0,SUMIFS(Fluxo!$O:$O,Fluxo!$U:$U,"&gt;"&amp;AA$5,Fluxo!$U:$U,"&lt;="&amp;AB$5,Fluxo!$D:$D,$D28,Fluxo!$E:$E,"&lt;&gt;"&amp;"PERMUTANTE"))</f>
        <v>0</v>
      </c>
      <c r="AC28" s="18">
        <f>IF(AC$5&gt;$G$4,0,SUMIFS(Fluxo!$O:$O,Fluxo!$U:$U,"&gt;"&amp;AB$5,Fluxo!$U:$U,"&lt;="&amp;AC$5,Fluxo!$D:$D,$D28,Fluxo!$E:$E,"&lt;&gt;"&amp;"PERMUTANTE"))</f>
        <v>0</v>
      </c>
      <c r="AD28" s="18">
        <f>IF(AD$5&gt;$G$4,0,SUMIFS(Fluxo!$O:$O,Fluxo!$U:$U,"&gt;"&amp;AC$5,Fluxo!$U:$U,"&lt;="&amp;AD$5,Fluxo!$D:$D,$D28,Fluxo!$E:$E,"&lt;&gt;"&amp;"PERMUTANTE"))</f>
        <v>0</v>
      </c>
      <c r="AE28" s="18">
        <f>IF(AE$5&gt;$G$4,0,SUMIFS(Fluxo!$O:$O,Fluxo!$U:$U,"&gt;"&amp;AD$5,Fluxo!$U:$U,"&lt;="&amp;AE$5,Fluxo!$D:$D,$D28,Fluxo!$E:$E,"&lt;&gt;"&amp;"PERMUTANTE"))</f>
        <v>0</v>
      </c>
      <c r="AF28" s="18">
        <f>IF(AF$5&gt;$G$4,0,SUMIFS(Fluxo!$O:$O,Fluxo!$U:$U,"&gt;"&amp;AE$5,Fluxo!$U:$U,"&lt;="&amp;AF$5,Fluxo!$D:$D,$D28,Fluxo!$E:$E,"&lt;&gt;"&amp;"PERMUTANTE"))</f>
        <v>0</v>
      </c>
      <c r="AG28" s="18">
        <f>IF(AG$5&gt;$G$4,0,SUMIFS(Fluxo!$O:$O,Fluxo!$U:$U,"&gt;"&amp;AF$5,Fluxo!$U:$U,"&lt;="&amp;AG$5,Fluxo!$D:$D,$D28,Fluxo!$E:$E,"&lt;&gt;"&amp;"PERMUTANTE"))</f>
        <v>0</v>
      </c>
      <c r="AH28" s="18">
        <f>IF(AH$5&gt;$G$4,0,SUMIFS(Fluxo!$O:$O,Fluxo!$U:$U,"&gt;"&amp;AG$5,Fluxo!$U:$U,"&lt;="&amp;AH$5,Fluxo!$D:$D,$D28,Fluxo!$E:$E,"&lt;&gt;"&amp;"PERMUTANTE"))</f>
        <v>0</v>
      </c>
      <c r="AI28" s="18">
        <f>IF(AI$5&gt;$G$4,0,SUMIFS(Fluxo!$O:$O,Fluxo!$U:$U,"&gt;"&amp;AH$5,Fluxo!$U:$U,"&lt;="&amp;AI$5,Fluxo!$D:$D,$D28,Fluxo!$E:$E,"&lt;&gt;"&amp;"PERMUTANTE"))</f>
        <v>0</v>
      </c>
      <c r="AJ28" s="18">
        <f>IF(AJ$5&gt;$G$4,0,SUMIFS(Fluxo!$O:$O,Fluxo!$U:$U,"&gt;"&amp;AI$5,Fluxo!$U:$U,"&lt;="&amp;AJ$5,Fluxo!$D:$D,$D28,Fluxo!$E:$E,"&lt;&gt;"&amp;"PERMUTANTE"))</f>
        <v>0</v>
      </c>
      <c r="AK28" s="18">
        <f>IF(AK$5&gt;$G$4,0,SUMIFS(Fluxo!$O:$O,Fluxo!$U:$U,"&gt;"&amp;AJ$5,Fluxo!$U:$U,"&lt;="&amp;AK$5,Fluxo!$D:$D,$D28,Fluxo!$E:$E,"&lt;&gt;"&amp;"PERMUTANTE"))</f>
        <v>0</v>
      </c>
      <c r="AL28" s="18">
        <f>IF(AL$5&gt;$G$4,0,SUMIFS(Fluxo!$O:$O,Fluxo!$U:$U,"&gt;"&amp;AK$5,Fluxo!$U:$U,"&lt;="&amp;AL$5,Fluxo!$D:$D,$D28,Fluxo!$E:$E,"&lt;&gt;"&amp;"PERMUTANTE"))</f>
        <v>0</v>
      </c>
      <c r="AM28" s="18">
        <f>IF(AM$5&gt;$G$4,0,SUMIFS(Fluxo!$O:$O,Fluxo!$U:$U,"&gt;"&amp;AL$5,Fluxo!$U:$U,"&lt;="&amp;AM$5,Fluxo!$D:$D,$D28,Fluxo!$E:$E,"&lt;&gt;"&amp;"PERMUTANTE"))</f>
        <v>0</v>
      </c>
      <c r="AN28" s="18">
        <f>IF(AN$5&gt;$G$4,0,SUMIFS(Fluxo!$O:$O,Fluxo!$U:$U,"&gt;"&amp;AM$5,Fluxo!$U:$U,"&lt;="&amp;AN$5,Fluxo!$D:$D,$D28,Fluxo!$E:$E,"&lt;&gt;"&amp;"PERMUTANTE"))</f>
        <v>0</v>
      </c>
      <c r="AO28" s="18">
        <f>IF(AO$5&gt;$G$4,0,SUMIFS(Fluxo!$O:$O,Fluxo!$U:$U,"&gt;"&amp;AN$5,Fluxo!$U:$U,"&lt;="&amp;AO$5,Fluxo!$D:$D,$D28,Fluxo!$E:$E,"&lt;&gt;"&amp;"PERMUTANTE"))</f>
        <v>0</v>
      </c>
      <c r="AP28" s="18">
        <f>IF(AP$5&gt;$G$4,0,SUMIFS(Fluxo!$O:$O,Fluxo!$U:$U,"&gt;"&amp;AO$5,Fluxo!$U:$U,"&lt;="&amp;AP$5,Fluxo!$D:$D,$D28,Fluxo!$E:$E,"&lt;&gt;"&amp;"PERMUTANTE"))</f>
        <v>0</v>
      </c>
      <c r="AQ28" s="18">
        <f>IF(AQ$5&gt;$G$4,0,SUMIFS(Fluxo!$O:$O,Fluxo!$U:$U,"&gt;"&amp;AP$5,Fluxo!$U:$U,"&lt;="&amp;AQ$5,Fluxo!$D:$D,$D28,Fluxo!$E:$E,"&lt;&gt;"&amp;"PERMUTANTE"))</f>
        <v>0</v>
      </c>
      <c r="AR28" s="18">
        <f>IF(AR$5&gt;$G$4,0,SUMIFS(Fluxo!$O:$O,Fluxo!$U:$U,"&gt;"&amp;AQ$5,Fluxo!$U:$U,"&lt;="&amp;AR$5,Fluxo!$D:$D,$D28,Fluxo!$E:$E,"&lt;&gt;"&amp;"PERMUTANTE"))</f>
        <v>0</v>
      </c>
      <c r="AS28" s="18">
        <f>IF(AS$5&gt;$G$4,0,SUMIFS(Fluxo!$O:$O,Fluxo!$U:$U,"&gt;"&amp;AR$5,Fluxo!$U:$U,"&lt;="&amp;AS$5,Fluxo!$D:$D,$D28,Fluxo!$E:$E,"&lt;&gt;"&amp;"PERMUTANTE"))</f>
        <v>0</v>
      </c>
      <c r="AT28" s="18">
        <f>IF(AT$5&gt;$G$4,0,SUMIFS(Fluxo!$O:$O,Fluxo!$U:$U,"&gt;"&amp;AS$5,Fluxo!$U:$U,"&lt;="&amp;AT$5,Fluxo!$D:$D,$D28,Fluxo!$E:$E,"&lt;&gt;"&amp;"PERMUTANTE"))</f>
        <v>0</v>
      </c>
      <c r="AU28" s="18">
        <f>IF(AU$5&gt;$G$4,0,SUMIFS(Fluxo!$O:$O,Fluxo!$U:$U,"&gt;"&amp;AT$5,Fluxo!$U:$U,"&lt;="&amp;AU$5,Fluxo!$D:$D,$D28,Fluxo!$E:$E,"&lt;&gt;"&amp;"PERMUTANTE"))</f>
        <v>0</v>
      </c>
      <c r="AV28" s="18">
        <f>IF(AV$5&gt;$G$4,0,SUMIFS(Fluxo!$O:$O,Fluxo!$U:$U,"&gt;"&amp;AU$5,Fluxo!$U:$U,"&lt;="&amp;AV$5,Fluxo!$D:$D,$D28,Fluxo!$E:$E,"&lt;&gt;"&amp;"PERMUTANTE"))</f>
        <v>0</v>
      </c>
      <c r="AW28" s="18">
        <f>IF(AW$5&gt;$G$4,0,SUMIFS(Fluxo!$O:$O,Fluxo!$U:$U,"&gt;"&amp;AV$5,Fluxo!$U:$U,"&lt;="&amp;AW$5,Fluxo!$D:$D,$D28,Fluxo!$E:$E,"&lt;&gt;"&amp;"PERMUTANTE"))</f>
        <v>0</v>
      </c>
      <c r="AX28" s="18">
        <f>IF(AX$5&gt;$G$4,0,SUMIFS(Fluxo!$O:$O,Fluxo!$U:$U,"&gt;"&amp;AW$5,Fluxo!$U:$U,"&lt;="&amp;AX$5,Fluxo!$D:$D,$D28,Fluxo!$E:$E,"&lt;&gt;"&amp;"PERMUTANTE"))</f>
        <v>0</v>
      </c>
      <c r="AY28" s="18">
        <f>IF(AY$5&gt;$G$4,0,SUMIFS(Fluxo!$O:$O,Fluxo!$U:$U,"&gt;"&amp;AX$5,Fluxo!$U:$U,"&lt;="&amp;AY$5,Fluxo!$D:$D,$D28,Fluxo!$E:$E,"&lt;&gt;"&amp;"PERMUTANTE"))</f>
        <v>0</v>
      </c>
      <c r="AZ28" s="18">
        <f>IF(AZ$5&gt;$G$4,0,SUMIFS(Fluxo!$O:$O,Fluxo!$U:$U,"&gt;"&amp;AY$5,Fluxo!$U:$U,"&lt;="&amp;AZ$5,Fluxo!$D:$D,$D28,Fluxo!$E:$E,"&lt;&gt;"&amp;"PERMUTANTE"))</f>
        <v>0</v>
      </c>
      <c r="BA28" s="18">
        <f>IF(BA$5&gt;$G$4,0,SUMIFS(Fluxo!$O:$O,Fluxo!$U:$U,"&gt;"&amp;AZ$5,Fluxo!$U:$U,"&lt;="&amp;BA$5,Fluxo!$D:$D,$D28,Fluxo!$E:$E,"&lt;&gt;"&amp;"PERMUTANTE"))</f>
        <v>0</v>
      </c>
      <c r="BB28" s="18">
        <f>IF(BB$5&gt;$G$4,0,SUMIFS(Fluxo!$O:$O,Fluxo!$U:$U,"&gt;"&amp;BA$5,Fluxo!$U:$U,"&lt;="&amp;BB$5,Fluxo!$D:$D,$D28,Fluxo!$E:$E,"&lt;&gt;"&amp;"PERMUTANTE"))</f>
        <v>0</v>
      </c>
      <c r="BC28" s="18">
        <f>IF(BC$5&gt;$G$4,0,SUMIFS(Fluxo!$O:$O,Fluxo!$U:$U,"&gt;"&amp;BB$5,Fluxo!$U:$U,"&lt;="&amp;BC$5,Fluxo!$D:$D,$D28,Fluxo!$E:$E,"&lt;&gt;"&amp;"PERMUTANTE"))</f>
        <v>0</v>
      </c>
      <c r="BD28" s="18">
        <f>IF(BD$5&gt;$G$4,0,SUMIFS(Fluxo!$O:$O,Fluxo!$U:$U,"&gt;"&amp;BC$5,Fluxo!$U:$U,"&lt;="&amp;BD$5,Fluxo!$D:$D,$D28,Fluxo!$E:$E,"&lt;&gt;"&amp;"PERMUTANTE"))</f>
        <v>0</v>
      </c>
      <c r="BE28" s="18">
        <f>IF(BE$5&gt;$G$4,0,SUMIFS(Fluxo!$O:$O,Fluxo!$U:$U,"&gt;"&amp;BD$5,Fluxo!$U:$U,"&lt;="&amp;BE$5,Fluxo!$D:$D,$D28,Fluxo!$E:$E,"&lt;&gt;"&amp;"PERMUTANTE"))</f>
        <v>0</v>
      </c>
      <c r="BF28" s="18">
        <f>IF(BF$5&gt;$G$4,0,SUMIFS(Fluxo!$O:$O,Fluxo!$U:$U,"&gt;"&amp;BE$5,Fluxo!$U:$U,"&lt;="&amp;BF$5,Fluxo!$D:$D,$D28,Fluxo!$E:$E,"&lt;&gt;"&amp;"PERMUTANTE"))</f>
        <v>0</v>
      </c>
      <c r="BG28" s="18">
        <f>IF(BG$5&gt;$G$4,0,SUMIFS(Fluxo!$O:$O,Fluxo!$U:$U,"&gt;"&amp;BF$5,Fluxo!$U:$U,"&lt;="&amp;BG$5,Fluxo!$D:$D,$D28,Fluxo!$E:$E,"&lt;&gt;"&amp;"PERMUTANTE"))</f>
        <v>0</v>
      </c>
      <c r="BH28" s="18">
        <f>IF(BH$5&gt;$G$4,0,SUMIFS(Fluxo!$O:$O,Fluxo!$U:$U,"&gt;"&amp;BG$5,Fluxo!$U:$U,"&lt;="&amp;BH$5,Fluxo!$D:$D,$D28,Fluxo!$E:$E,"&lt;&gt;"&amp;"PERMUTANTE"))</f>
        <v>0</v>
      </c>
      <c r="BI28" s="18">
        <f>IF(BI$5&gt;$G$4,0,SUMIFS(Fluxo!$O:$O,Fluxo!$U:$U,"&gt;"&amp;BH$5,Fluxo!$U:$U,"&lt;="&amp;BI$5,Fluxo!$D:$D,$D28,Fluxo!$E:$E,"&lt;&gt;"&amp;"PERMUTANTE"))</f>
        <v>0</v>
      </c>
      <c r="BJ28" s="18">
        <f>IF(BJ$5&gt;$G$4,0,SUMIFS(Fluxo!$O:$O,Fluxo!$U:$U,"&gt;"&amp;BI$5,Fluxo!$U:$U,"&lt;="&amp;BJ$5,Fluxo!$D:$D,$D28,Fluxo!$E:$E,"&lt;&gt;"&amp;"PERMUTANTE"))</f>
        <v>0</v>
      </c>
      <c r="BK28" s="18">
        <f>IF(BK$5&gt;$G$4,0,SUMIFS(Fluxo!$O:$O,Fluxo!$U:$U,"&gt;"&amp;BJ$5,Fluxo!$U:$U,"&lt;="&amp;BK$5,Fluxo!$D:$D,$D28,Fluxo!$E:$E,"&lt;&gt;"&amp;"PERMUTANTE"))</f>
        <v>0</v>
      </c>
      <c r="BL28" s="18">
        <f>IF(BL$5&gt;$G$4,0,SUMIFS(Fluxo!$O:$O,Fluxo!$U:$U,"&gt;"&amp;BK$5,Fluxo!$U:$U,"&lt;="&amp;BL$5,Fluxo!$D:$D,$D28,Fluxo!$E:$E,"&lt;&gt;"&amp;"PERMUTANTE"))</f>
        <v>0</v>
      </c>
      <c r="BM28" s="18">
        <f>IF(BM$5&gt;$G$4,0,SUMIFS(Fluxo!$O:$O,Fluxo!$U:$U,"&gt;"&amp;BL$5,Fluxo!$U:$U,"&lt;="&amp;BM$5,Fluxo!$D:$D,$D28,Fluxo!$E:$E,"&lt;&gt;"&amp;"PERMUTANTE"))</f>
        <v>0</v>
      </c>
      <c r="BN28" s="18">
        <f>IF(BN$5&gt;$G$4,0,SUMIFS(Fluxo!$O:$O,Fluxo!$U:$U,"&gt;"&amp;BM$5,Fluxo!$U:$U,"&lt;="&amp;BN$5,Fluxo!$D:$D,$D28,Fluxo!$E:$E,"&lt;&gt;"&amp;"PERMUTANTE"))</f>
        <v>0</v>
      </c>
      <c r="BO28" s="18">
        <f>IF(BO$5&gt;$G$4,0,SUMIFS(Fluxo!$O:$O,Fluxo!$U:$U,"&gt;"&amp;BN$5,Fluxo!$U:$U,"&lt;="&amp;BO$5,Fluxo!$D:$D,$D28,Fluxo!$E:$E,"&lt;&gt;"&amp;"PERMUTANTE"))</f>
        <v>0</v>
      </c>
      <c r="BP28" s="18">
        <f>IF(BP$5&gt;$G$4,0,SUMIFS(Fluxo!$O:$O,Fluxo!$U:$U,"&gt;"&amp;BO$5,Fluxo!$U:$U,"&lt;="&amp;BP$5,Fluxo!$D:$D,$D28,Fluxo!$E:$E,"&lt;&gt;"&amp;"PERMUTANTE"))</f>
        <v>0</v>
      </c>
      <c r="BQ28" s="18">
        <f>IF(BQ$5&gt;$G$4,0,SUMIFS(Fluxo!$O:$O,Fluxo!$U:$U,"&gt;"&amp;BP$5,Fluxo!$U:$U,"&lt;="&amp;BQ$5,Fluxo!$D:$D,$D28,Fluxo!$E:$E,"&lt;&gt;"&amp;"PERMUTANTE"))</f>
        <v>0</v>
      </c>
      <c r="BR28" s="18">
        <f>IF(BR$5&gt;$G$4,0,SUMIFS(Fluxo!$O:$O,Fluxo!$U:$U,"&gt;"&amp;BQ$5,Fluxo!$U:$U,"&lt;="&amp;BR$5,Fluxo!$D:$D,$D28,Fluxo!$E:$E,"&lt;&gt;"&amp;"PERMUTANTE"))</f>
        <v>0</v>
      </c>
      <c r="BS28" s="18">
        <f>IF(BS$5&gt;$G$4,0,SUMIFS(Fluxo!$O:$O,Fluxo!$U:$U,"&gt;"&amp;BR$5,Fluxo!$U:$U,"&lt;="&amp;BS$5,Fluxo!$D:$D,$D28,Fluxo!$E:$E,"&lt;&gt;"&amp;"PERMUTANTE"))</f>
        <v>0</v>
      </c>
      <c r="BT28" s="18">
        <f>IF(BT$5&gt;$G$4,0,SUMIFS(Fluxo!$O:$O,Fluxo!$U:$U,"&gt;"&amp;BS$5,Fluxo!$U:$U,"&lt;="&amp;BT$5,Fluxo!$D:$D,$D28,Fluxo!$E:$E,"&lt;&gt;"&amp;"PERMUTANTE"))</f>
        <v>0</v>
      </c>
      <c r="BU28" s="18">
        <f>IF(BU$5&gt;$G$4,0,SUMIFS(Fluxo!$O:$O,Fluxo!$U:$U,"&gt;"&amp;BT$5,Fluxo!$U:$U,"&lt;="&amp;BU$5,Fluxo!$D:$D,$D28,Fluxo!$E:$E,"&lt;&gt;"&amp;"PERMUTANTE"))</f>
        <v>0</v>
      </c>
      <c r="BV28" s="18">
        <f>IF(BV$5&gt;$G$4,0,SUMIFS(Fluxo!$O:$O,Fluxo!$U:$U,"&gt;"&amp;BU$5,Fluxo!$U:$U,"&lt;="&amp;BV$5,Fluxo!$D:$D,$D28,Fluxo!$E:$E,"&lt;&gt;"&amp;"PERMUTANTE"))</f>
        <v>0</v>
      </c>
      <c r="BW28" s="18">
        <f>IF(BW$5&gt;$G$4,0,SUMIFS(Fluxo!$O:$O,Fluxo!$U:$U,"&gt;"&amp;BV$5,Fluxo!$U:$U,"&lt;="&amp;BW$5,Fluxo!$D:$D,$D28,Fluxo!$E:$E,"&lt;&gt;"&amp;"PERMUTANTE"))</f>
        <v>0</v>
      </c>
      <c r="BX28" s="18">
        <f>IF(BX$5&gt;$G$4,0,SUMIFS(Fluxo!$O:$O,Fluxo!$U:$U,"&gt;"&amp;BW$5,Fluxo!$U:$U,"&lt;="&amp;BX$5,Fluxo!$D:$D,$D28,Fluxo!$E:$E,"&lt;&gt;"&amp;"PERMUTANTE"))</f>
        <v>0</v>
      </c>
      <c r="BY28" s="18">
        <f>IF(BY$5&gt;$G$4,0,SUMIFS(Fluxo!$O:$O,Fluxo!$U:$U,"&gt;"&amp;BX$5,Fluxo!$U:$U,"&lt;="&amp;BY$5,Fluxo!$D:$D,$D28,Fluxo!$E:$E,"&lt;&gt;"&amp;"PERMUTANTE"))</f>
        <v>0</v>
      </c>
      <c r="BZ28" s="18">
        <f>IF(BZ$5&gt;$G$4,0,SUMIFS(Fluxo!$O:$O,Fluxo!$U:$U,"&gt;"&amp;BY$5,Fluxo!$U:$U,"&lt;="&amp;BZ$5,Fluxo!$D:$D,$D28,Fluxo!$E:$E,"&lt;&gt;"&amp;"PERMUTANTE"))</f>
        <v>0</v>
      </c>
      <c r="CA28" s="18">
        <f>IF(CA$5&gt;$G$4,0,SUMIFS(Fluxo!$O:$O,Fluxo!$U:$U,"&gt;"&amp;BZ$5,Fluxo!$U:$U,"&lt;="&amp;CA$5,Fluxo!$D:$D,$D28,Fluxo!$E:$E,"&lt;&gt;"&amp;"PERMUTANTE"))</f>
        <v>0</v>
      </c>
      <c r="CB28" s="18">
        <f>IF(CB$5&gt;$G$4,0,SUMIFS(Fluxo!$O:$O,Fluxo!$U:$U,"&gt;"&amp;CA$5,Fluxo!$U:$U,"&lt;="&amp;CB$5,Fluxo!$D:$D,$D28,Fluxo!$E:$E,"&lt;&gt;"&amp;"PERMUTANTE"))</f>
        <v>0</v>
      </c>
      <c r="CC28" s="18">
        <f>IF(CC$5&gt;$G$4,0,SUMIFS(Fluxo!$O:$O,Fluxo!$U:$U,"&gt;"&amp;CB$5,Fluxo!$U:$U,"&lt;="&amp;CC$5,Fluxo!$D:$D,$D28,Fluxo!$E:$E,"&lt;&gt;"&amp;"PERMUTANTE"))</f>
        <v>0</v>
      </c>
      <c r="CD28" s="18">
        <f>IF(CD$5&gt;$G$4,0,SUMIFS(Fluxo!$O:$O,Fluxo!$U:$U,"&gt;"&amp;CC$5,Fluxo!$U:$U,"&lt;="&amp;CD$5,Fluxo!$D:$D,$D28,Fluxo!$E:$E,"&lt;&gt;"&amp;"PERMUTANTE"))</f>
        <v>0</v>
      </c>
      <c r="CE28" s="18">
        <f>IF(CE$5&gt;$G$4,0,SUMIFS(Fluxo!$O:$O,Fluxo!$U:$U,"&gt;"&amp;CD$5,Fluxo!$U:$U,"&lt;="&amp;CE$5,Fluxo!$D:$D,$D28,Fluxo!$E:$E,"&lt;&gt;"&amp;"PERMUTANTE"))</f>
        <v>0</v>
      </c>
      <c r="CF28" s="18">
        <f>IF(CF$5&gt;$G$4,0,SUMIFS(Fluxo!$O:$O,Fluxo!$U:$U,"&gt;"&amp;CE$5,Fluxo!$U:$U,"&lt;="&amp;CF$5,Fluxo!$D:$D,$D28,Fluxo!$E:$E,"&lt;&gt;"&amp;"PERMUTANTE"))</f>
        <v>0</v>
      </c>
      <c r="CG28" s="18">
        <f>IF(CG$5&gt;$G$4,0,SUMIFS(Fluxo!$O:$O,Fluxo!$U:$U,"&gt;"&amp;CF$5,Fluxo!$U:$U,"&lt;="&amp;CG$5,Fluxo!$D:$D,$D28,Fluxo!$E:$E,"&lt;&gt;"&amp;"PERMUTANTE"))</f>
        <v>0</v>
      </c>
      <c r="CH28" s="18">
        <f>IF(CH$5&gt;$G$4,0,SUMIFS(Fluxo!$O:$O,Fluxo!$U:$U,"&gt;"&amp;CG$5,Fluxo!$U:$U,"&lt;="&amp;CH$5,Fluxo!$D:$D,$D28,Fluxo!$E:$E,"&lt;&gt;"&amp;"PERMUTANTE"))</f>
        <v>0</v>
      </c>
      <c r="CI28" s="18">
        <f>IF(CI$5&gt;$G$4,0,SUMIFS(Fluxo!$O:$O,Fluxo!$U:$U,"&gt;"&amp;CH$5,Fluxo!$U:$U,"&lt;="&amp;CI$5,Fluxo!$D:$D,$D28,Fluxo!$E:$E,"&lt;&gt;"&amp;"PERMUTANTE"))</f>
        <v>0</v>
      </c>
      <c r="CJ28" s="18">
        <f>IF(CJ$5&gt;$G$4,0,SUMIFS(Fluxo!$O:$O,Fluxo!$U:$U,"&gt;"&amp;CI$5,Fluxo!$U:$U,"&lt;="&amp;CJ$5,Fluxo!$D:$D,$D28,Fluxo!$E:$E,"&lt;&gt;"&amp;"PERMUTANTE"))</f>
        <v>0</v>
      </c>
      <c r="CK28" s="18">
        <f>IF(CK$5&gt;$G$4,0,SUMIFS(Fluxo!$O:$O,Fluxo!$U:$U,"&gt;"&amp;CJ$5,Fluxo!$U:$U,"&lt;="&amp;CK$5,Fluxo!$D:$D,$D28,Fluxo!$E:$E,"&lt;&gt;"&amp;"PERMUTANTE"))</f>
        <v>0</v>
      </c>
      <c r="CL28" s="18">
        <f>IF(CL$5&gt;$G$4,0,SUMIFS(Fluxo!$O:$O,Fluxo!$U:$U,"&gt;"&amp;CK$5,Fluxo!$U:$U,"&lt;="&amp;CL$5,Fluxo!$D:$D,$D28,Fluxo!$E:$E,"&lt;&gt;"&amp;"PERMUTANTE"))</f>
        <v>0</v>
      </c>
      <c r="CM28" s="18">
        <f>IF(CM$5&gt;$G$4,0,SUMIFS(Fluxo!$O:$O,Fluxo!$U:$U,"&gt;"&amp;CL$5,Fluxo!$U:$U,"&lt;="&amp;CM$5,Fluxo!$D:$D,$D28,Fluxo!$E:$E,"&lt;&gt;"&amp;"PERMUTANTE"))</f>
        <v>0</v>
      </c>
      <c r="CN28" s="18">
        <f>IF(CN$5&gt;$G$4,0,SUMIFS(Fluxo!$O:$O,Fluxo!$U:$U,"&gt;"&amp;CM$5,Fluxo!$U:$U,"&lt;="&amp;CN$5,Fluxo!$D:$D,$D28,Fluxo!$E:$E,"&lt;&gt;"&amp;"PERMUTANTE"))</f>
        <v>0</v>
      </c>
      <c r="CO28" s="18">
        <f>IF(CO$5&gt;$G$4,0,SUMIFS(Fluxo!$O:$O,Fluxo!$U:$U,"&gt;"&amp;CN$5,Fluxo!$U:$U,"&lt;="&amp;CO$5,Fluxo!$D:$D,$D28,Fluxo!$E:$E,"&lt;&gt;"&amp;"PERMUTANTE"))</f>
        <v>0</v>
      </c>
      <c r="CP28" s="18">
        <f>IF(CP$5&gt;$G$4,0,SUMIFS(Fluxo!$O:$O,Fluxo!$U:$U,"&gt;"&amp;CO$5,Fluxo!$U:$U,"&lt;="&amp;CP$5,Fluxo!$D:$D,$D28,Fluxo!$E:$E,"&lt;&gt;"&amp;"PERMUTANTE"))</f>
        <v>0</v>
      </c>
      <c r="CQ28" s="18">
        <f>IF(CQ$5&gt;$G$4,0,SUMIFS(Fluxo!$O:$O,Fluxo!$U:$U,"&gt;"&amp;CP$5,Fluxo!$U:$U,"&lt;="&amp;CQ$5,Fluxo!$D:$D,$D28,Fluxo!$E:$E,"&lt;&gt;"&amp;"PERMUTANTE"))</f>
        <v>0</v>
      </c>
      <c r="CR28" s="18">
        <f>IF(CR$5&gt;$G$4,0,SUMIFS(Fluxo!$O:$O,Fluxo!$U:$U,"&gt;"&amp;CQ$5,Fluxo!$U:$U,"&lt;="&amp;CR$5,Fluxo!$D:$D,$D28,Fluxo!$E:$E,"&lt;&gt;"&amp;"PERMUTANTE"))</f>
        <v>0</v>
      </c>
      <c r="CS28" s="18">
        <f>IF(CS$5&gt;$G$4,0,SUMIFS(Fluxo!$O:$O,Fluxo!$U:$U,"&gt;"&amp;CR$5,Fluxo!$U:$U,"&lt;="&amp;CS$5,Fluxo!$D:$D,$D28,Fluxo!$E:$E,"&lt;&gt;"&amp;"PERMUTANTE"))</f>
        <v>0</v>
      </c>
      <c r="CT28" s="18">
        <f>IF(CT$5&gt;$G$4,0,SUMIFS(Fluxo!$O:$O,Fluxo!$U:$U,"&gt;"&amp;CS$5,Fluxo!$U:$U,"&lt;="&amp;CT$5,Fluxo!$D:$D,$D28,Fluxo!$E:$E,"&lt;&gt;"&amp;"PERMUTANTE"))</f>
        <v>0</v>
      </c>
      <c r="CU28" s="18">
        <f>IF(CU$5&gt;$G$4,0,SUMIFS(Fluxo!$O:$O,Fluxo!$U:$U,"&gt;"&amp;CT$5,Fluxo!$U:$U,"&lt;="&amp;CU$5,Fluxo!$D:$D,$D28,Fluxo!$E:$E,"&lt;&gt;"&amp;"PERMUTANTE"))</f>
        <v>0</v>
      </c>
      <c r="CV28" s="18">
        <f>IF(CV$5&gt;$G$4,0,SUMIFS(Fluxo!$O:$O,Fluxo!$U:$U,"&gt;"&amp;CU$5,Fluxo!$U:$U,"&lt;="&amp;CV$5,Fluxo!$D:$D,$D28,Fluxo!$E:$E,"&lt;&gt;"&amp;"PERMUTANTE"))</f>
        <v>0</v>
      </c>
      <c r="CW28" s="18">
        <f>IF(CW$5&gt;$G$4,0,SUMIFS(Fluxo!$O:$O,Fluxo!$U:$U,"&gt;"&amp;CV$5,Fluxo!$U:$U,"&lt;="&amp;CW$5,Fluxo!$D:$D,$D28,Fluxo!$E:$E,"&lt;&gt;"&amp;"PERMUTANTE"))</f>
        <v>0</v>
      </c>
      <c r="CX28" s="18">
        <f>IF(CX$5&gt;$G$4,0,SUMIFS(Fluxo!$O:$O,Fluxo!$U:$U,"&gt;"&amp;CW$5,Fluxo!$U:$U,"&lt;="&amp;CX$5,Fluxo!$D:$D,$D28,Fluxo!$E:$E,"&lt;&gt;"&amp;"PERMUTANTE"))</f>
        <v>0</v>
      </c>
      <c r="CY28" s="18">
        <f>IF(CY$5&gt;$G$4,0,SUMIFS(Fluxo!$O:$O,Fluxo!$U:$U,"&gt;"&amp;CX$5,Fluxo!$U:$U,"&lt;="&amp;CY$5,Fluxo!$D:$D,$D28,Fluxo!$E:$E,"&lt;&gt;"&amp;"PERMUTANTE"))</f>
        <v>0</v>
      </c>
      <c r="CZ28" s="18">
        <f>IF(CZ$5&gt;$G$4,0,SUMIFS(Fluxo!$O:$O,Fluxo!$U:$U,"&gt;"&amp;CY$5,Fluxo!$U:$U,"&lt;="&amp;CZ$5,Fluxo!$D:$D,$D28,Fluxo!$E:$E,"&lt;&gt;"&amp;"PERMUTANTE"))</f>
        <v>0</v>
      </c>
      <c r="DA28" s="18">
        <f>IF(DA$5&gt;$G$4,0,SUMIFS(Fluxo!$O:$O,Fluxo!$U:$U,"&gt;"&amp;CZ$5,Fluxo!$U:$U,"&lt;="&amp;DA$5,Fluxo!$D:$D,$D28,Fluxo!$E:$E,"&lt;&gt;"&amp;"PERMUTANTE"))</f>
        <v>0</v>
      </c>
      <c r="DB28" s="18">
        <f>IF(DB$5&gt;$G$4,0,SUMIFS(Fluxo!$O:$O,Fluxo!$U:$U,"&gt;"&amp;DA$5,Fluxo!$U:$U,"&lt;="&amp;DB$5,Fluxo!$D:$D,$D28,Fluxo!$E:$E,"&lt;&gt;"&amp;"PERMUTANTE"))</f>
        <v>0</v>
      </c>
      <c r="DC28" s="18">
        <f>IF(DC$5&gt;$G$4,0,SUMIFS(Fluxo!$O:$O,Fluxo!$U:$U,"&gt;"&amp;DB$5,Fluxo!$U:$U,"&lt;="&amp;DC$5,Fluxo!$D:$D,$D28,Fluxo!$E:$E,"&lt;&gt;"&amp;"PERMUTANTE"))</f>
        <v>0</v>
      </c>
      <c r="DD28" s="18">
        <f>IF(DD$5&gt;$G$4,0,SUMIFS(Fluxo!$O:$O,Fluxo!$U:$U,"&gt;"&amp;DC$5,Fluxo!$U:$U,"&lt;="&amp;DD$5,Fluxo!$D:$D,$D28,Fluxo!$E:$E,"&lt;&gt;"&amp;"PERMUTANTE"))</f>
        <v>0</v>
      </c>
      <c r="DE28" s="18">
        <f>IF(DE$5&gt;$G$4,0,SUMIFS(Fluxo!$O:$O,Fluxo!$U:$U,"&gt;"&amp;DD$5,Fluxo!$U:$U,"&lt;="&amp;DE$5,Fluxo!$D:$D,$D28,Fluxo!$E:$E,"&lt;&gt;"&amp;"PERMUTANTE"))</f>
        <v>0</v>
      </c>
      <c r="DF28" s="18">
        <f>IF(DF$5&gt;$G$4,0,SUMIFS(Fluxo!$O:$O,Fluxo!$U:$U,"&gt;"&amp;DE$5,Fluxo!$U:$U,"&lt;="&amp;DF$5,Fluxo!$D:$D,$D28,Fluxo!$E:$E,"&lt;&gt;"&amp;"PERMUTANTE"))</f>
        <v>0</v>
      </c>
      <c r="DG28" s="18">
        <f>IF(DG$5&gt;$G$4,0,SUMIFS(Fluxo!$O:$O,Fluxo!$U:$U,"&gt;"&amp;DF$5,Fluxo!$U:$U,"&lt;="&amp;DG$5,Fluxo!$D:$D,$D28,Fluxo!$E:$E,"&lt;&gt;"&amp;"PERMUTANTE"))</f>
        <v>0</v>
      </c>
      <c r="DH28" s="18">
        <f>IF(DH$5&gt;$G$4,0,SUMIFS(Fluxo!$O:$O,Fluxo!$U:$U,"&gt;"&amp;DG$5,Fluxo!$U:$U,"&lt;="&amp;DH$5,Fluxo!$D:$D,$D28,Fluxo!$E:$E,"&lt;&gt;"&amp;"PERMUTANTE"))</f>
        <v>0</v>
      </c>
      <c r="DI28" s="18">
        <f>IF(DI$5&gt;$G$4,0,SUMIFS(Fluxo!$O:$O,Fluxo!$U:$U,"&gt;"&amp;DH$5,Fluxo!$U:$U,"&lt;="&amp;DI$5,Fluxo!$D:$D,$D28,Fluxo!$E:$E,"&lt;&gt;"&amp;"PERMUTANTE"))</f>
        <v>0</v>
      </c>
      <c r="DJ28" s="18">
        <f>IF(DJ$5&gt;$G$4,0,SUMIFS(Fluxo!$O:$O,Fluxo!$U:$U,"&gt;"&amp;DI$5,Fluxo!$U:$U,"&lt;="&amp;DJ$5,Fluxo!$D:$D,$D28,Fluxo!$E:$E,"&lt;&gt;"&amp;"PERMUTANTE"))</f>
        <v>0</v>
      </c>
      <c r="DK28" s="18">
        <f>IF(DK$5&gt;$G$4,0,SUMIFS(Fluxo!$O:$O,Fluxo!$U:$U,"&gt;"&amp;DJ$5,Fluxo!$U:$U,"&lt;="&amp;DK$5,Fluxo!$D:$D,$D28,Fluxo!$E:$E,"&lt;&gt;"&amp;"PERMUTANTE"))</f>
        <v>0</v>
      </c>
      <c r="DL28" s="18">
        <f>IF(DL$5&gt;$G$4,0,SUMIFS(Fluxo!$O:$O,Fluxo!$U:$U,"&gt;"&amp;DK$5,Fluxo!$U:$U,"&lt;="&amp;DL$5,Fluxo!$D:$D,$D28,Fluxo!$E:$E,"&lt;&gt;"&amp;"PERMUTANTE"))</f>
        <v>0</v>
      </c>
      <c r="DM28" s="18">
        <f>IF(DM$5&gt;$G$4,0,SUMIFS(Fluxo!$O:$O,Fluxo!$U:$U,"&gt;"&amp;DL$5,Fluxo!$U:$U,"&lt;="&amp;DM$5,Fluxo!$D:$D,$D28,Fluxo!$E:$E,"&lt;&gt;"&amp;"PERMUTANTE"))</f>
        <v>0</v>
      </c>
      <c r="DN28" s="18">
        <f>IF(DN$5&gt;$G$4,0,SUMIFS(Fluxo!$O:$O,Fluxo!$U:$U,"&gt;"&amp;DM$5,Fluxo!$U:$U,"&lt;="&amp;DN$5,Fluxo!$D:$D,$D28,Fluxo!$E:$E,"&lt;&gt;"&amp;"PERMUTANTE"))</f>
        <v>0</v>
      </c>
      <c r="DO28" s="18">
        <f>IF(DO$5&gt;$G$4,0,SUMIFS(Fluxo!$O:$O,Fluxo!$U:$U,"&gt;"&amp;DN$5,Fluxo!$U:$U,"&lt;="&amp;DO$5,Fluxo!$D:$D,$D28,Fluxo!$E:$E,"&lt;&gt;"&amp;"PERMUTANTE"))</f>
        <v>0</v>
      </c>
      <c r="DP28" s="18">
        <f>IF(DP$5&gt;$G$4,0,SUMIFS(Fluxo!$O:$O,Fluxo!$U:$U,"&gt;"&amp;DO$5,Fluxo!$U:$U,"&lt;="&amp;DP$5,Fluxo!$D:$D,$D28,Fluxo!$E:$E,"&lt;&gt;"&amp;"PERMUTANTE"))</f>
        <v>0</v>
      </c>
      <c r="DQ28" s="18">
        <f>IF(DQ$5&gt;$G$4,0,SUMIFS(Fluxo!$O:$O,Fluxo!$U:$U,"&gt;"&amp;DP$5,Fluxo!$U:$U,"&lt;="&amp;DQ$5,Fluxo!$D:$D,$D28,Fluxo!$E:$E,"&lt;&gt;"&amp;"PERMUTANTE"))</f>
        <v>0</v>
      </c>
      <c r="DR28" s="18">
        <f>IF(DR$5&gt;$G$4,0,SUMIFS(Fluxo!$O:$O,Fluxo!$U:$U,"&gt;"&amp;DQ$5,Fluxo!$U:$U,"&lt;="&amp;DR$5,Fluxo!$D:$D,$D28,Fluxo!$E:$E,"&lt;&gt;"&amp;"PERMUTANTE"))</f>
        <v>0</v>
      </c>
      <c r="DS28" s="18">
        <f>IF(DS$5&gt;$G$4,0,SUMIFS(Fluxo!$O:$O,Fluxo!$U:$U,"&gt;"&amp;DR$5,Fluxo!$U:$U,"&lt;="&amp;DS$5,Fluxo!$D:$D,$D28,Fluxo!$E:$E,"&lt;&gt;"&amp;"PERMUTANTE"))</f>
        <v>0</v>
      </c>
      <c r="DT28" s="18">
        <f>IF(DT$5&gt;$G$4,0,SUMIFS(Fluxo!$O:$O,Fluxo!$U:$U,"&gt;"&amp;DS$5,Fluxo!$U:$U,"&lt;="&amp;DT$5,Fluxo!$D:$D,$D28,Fluxo!$E:$E,"&lt;&gt;"&amp;"PERMUTANTE"))</f>
        <v>0</v>
      </c>
      <c r="DU28" s="18">
        <f>IF(DU$5&gt;$G$4,0,SUMIFS(Fluxo!$O:$O,Fluxo!$U:$U,"&gt;"&amp;DT$5,Fluxo!$U:$U,"&lt;="&amp;DU$5,Fluxo!$D:$D,$D28,Fluxo!$E:$E,"&lt;&gt;"&amp;"PERMUTANTE"))</f>
        <v>0</v>
      </c>
      <c r="DV28" s="18">
        <f>IF(DV$5&gt;$G$4,0,SUMIFS(Fluxo!$O:$O,Fluxo!$U:$U,"&gt;"&amp;DU$5,Fluxo!$U:$U,"&lt;="&amp;DV$5,Fluxo!$D:$D,$D28,Fluxo!$E:$E,"&lt;&gt;"&amp;"PERMUTANTE"))</f>
        <v>0</v>
      </c>
      <c r="DW28" s="18">
        <f>IF(DW$5&gt;$G$4,0,SUMIFS(Fluxo!$O:$O,Fluxo!$U:$U,"&gt;"&amp;DV$5,Fluxo!$U:$U,"&lt;="&amp;DW$5,Fluxo!$D:$D,$D28,Fluxo!$E:$E,"&lt;&gt;"&amp;"PERMUTANTE"))</f>
        <v>0</v>
      </c>
      <c r="DX28" s="18">
        <f>IF(DX$5&gt;$G$4,0,SUMIFS(Fluxo!$O:$O,Fluxo!$U:$U,"&gt;"&amp;DW$5,Fluxo!$U:$U,"&lt;="&amp;DX$5,Fluxo!$D:$D,$D28,Fluxo!$E:$E,"&lt;&gt;"&amp;"PERMUTANTE"))</f>
        <v>0</v>
      </c>
      <c r="DY28" s="18">
        <f>IF(DY$5&gt;$G$4,0,SUMIFS(Fluxo!$O:$O,Fluxo!$U:$U,"&gt;"&amp;DX$5,Fluxo!$U:$U,"&lt;="&amp;DY$5,Fluxo!$D:$D,$D28,Fluxo!$E:$E,"&lt;&gt;"&amp;"PERMUTANTE"))</f>
        <v>0</v>
      </c>
      <c r="DZ28" s="18">
        <f>IF(DZ$5&gt;$G$4,0,SUMIFS(Fluxo!$O:$O,Fluxo!$U:$U,"&gt;"&amp;DY$5,Fluxo!$U:$U,"&lt;="&amp;DZ$5,Fluxo!$D:$D,$D28,Fluxo!$E:$E,"&lt;&gt;"&amp;"PERMUTANTE"))</f>
        <v>0</v>
      </c>
      <c r="EA28" s="18">
        <f>IF(EA$5&gt;$G$4,0,SUMIFS(Fluxo!$O:$O,Fluxo!$U:$U,"&gt;"&amp;DZ$5,Fluxo!$U:$U,"&lt;="&amp;EA$5,Fluxo!$D:$D,$D28,Fluxo!$E:$E,"&lt;&gt;"&amp;"PERMUTANTE"))</f>
        <v>0</v>
      </c>
      <c r="EB28" s="18">
        <f>IF(EB$5&gt;$G$4,0,SUMIFS(Fluxo!$O:$O,Fluxo!$U:$U,"&gt;"&amp;EA$5,Fluxo!$U:$U,"&lt;="&amp;EB$5,Fluxo!$D:$D,$D28,Fluxo!$E:$E,"&lt;&gt;"&amp;"PERMUTANTE"))</f>
        <v>0</v>
      </c>
      <c r="EC28" s="18">
        <f>IF(EC$5&gt;$G$4,0,SUMIFS(Fluxo!$O:$O,Fluxo!$U:$U,"&gt;"&amp;EB$5,Fluxo!$U:$U,"&lt;="&amp;EC$5,Fluxo!$D:$D,$D28,Fluxo!$E:$E,"&lt;&gt;"&amp;"PERMUTANTE"))</f>
        <v>0</v>
      </c>
      <c r="ED28" s="18">
        <f>IF(ED$5&gt;$G$4,0,SUMIFS(Fluxo!$O:$O,Fluxo!$U:$U,"&gt;"&amp;EC$5,Fluxo!$U:$U,"&lt;="&amp;ED$5,Fluxo!$D:$D,$D28,Fluxo!$E:$E,"&lt;&gt;"&amp;"PERMUTANTE"))</f>
        <v>0</v>
      </c>
      <c r="EE28" s="18">
        <f>IF(EE$5&gt;$G$4,0,SUMIFS(Fluxo!$O:$O,Fluxo!$U:$U,"&gt;"&amp;ED$5,Fluxo!$U:$U,"&lt;="&amp;EE$5,Fluxo!$D:$D,$D28,Fluxo!$E:$E,"&lt;&gt;"&amp;"PERMUTANTE"))</f>
        <v>0</v>
      </c>
      <c r="EF28" s="18">
        <f>IF(EF$5&gt;$G$4,0,SUMIFS(Fluxo!$O:$O,Fluxo!$U:$U,"&gt;"&amp;EE$5,Fluxo!$U:$U,"&lt;="&amp;EF$5,Fluxo!$D:$D,$D28,Fluxo!$E:$E,"&lt;&gt;"&amp;"PERMUTANTE"))</f>
        <v>0</v>
      </c>
      <c r="EG28" s="18">
        <f>IF(EG$5&gt;$G$4,0,SUMIFS(Fluxo!$O:$O,Fluxo!$U:$U,"&gt;"&amp;EF$5,Fluxo!$U:$U,"&lt;="&amp;EG$5,Fluxo!$D:$D,$D28,Fluxo!$E:$E,"&lt;&gt;"&amp;"PERMUTANTE"))</f>
        <v>0</v>
      </c>
      <c r="EH28" s="18">
        <f>IF(EH$5&gt;$G$4,0,SUMIFS(Fluxo!$O:$O,Fluxo!$U:$U,"&gt;"&amp;EG$5,Fluxo!$U:$U,"&lt;="&amp;EH$5,Fluxo!$D:$D,$D28,Fluxo!$E:$E,"&lt;&gt;"&amp;"PERMUTANTE"))</f>
        <v>0</v>
      </c>
      <c r="EI28" s="18">
        <f>IF(EI$5&gt;$G$4,0,SUMIFS(Fluxo!$O:$O,Fluxo!$U:$U,"&gt;"&amp;EH$5,Fluxo!$U:$U,"&lt;="&amp;EI$5,Fluxo!$D:$D,$D28,Fluxo!$E:$E,"&lt;&gt;"&amp;"PERMUTANTE"))</f>
        <v>0</v>
      </c>
      <c r="EJ28" s="18">
        <f>IF(EJ$5&gt;$G$4,0,SUMIFS(Fluxo!$O:$O,Fluxo!$U:$U,"&gt;"&amp;EI$5,Fluxo!$U:$U,"&lt;="&amp;EJ$5,Fluxo!$D:$D,$D28,Fluxo!$E:$E,"&lt;&gt;"&amp;"PERMUTANTE"))</f>
        <v>0</v>
      </c>
      <c r="EK28" s="18">
        <f>IF(EK$5&gt;$G$4,0,SUMIFS(Fluxo!$O:$O,Fluxo!$U:$U,"&gt;"&amp;EJ$5,Fluxo!$U:$U,"&lt;="&amp;EK$5,Fluxo!$D:$D,$D28,Fluxo!$E:$E,"&lt;&gt;"&amp;"PERMUTANTE"))</f>
        <v>0</v>
      </c>
      <c r="EL28" s="18">
        <f>IF(EL$5&gt;$G$4,0,SUMIFS(Fluxo!$O:$O,Fluxo!$U:$U,"&gt;"&amp;EK$5,Fluxo!$U:$U,"&lt;="&amp;EL$5,Fluxo!$D:$D,$D28,Fluxo!$E:$E,"&lt;&gt;"&amp;"PERMUTANTE"))</f>
        <v>0</v>
      </c>
      <c r="EM28" s="18">
        <f>IF(EM$5&gt;$G$4,0,SUMIFS(Fluxo!$O:$O,Fluxo!$U:$U,"&gt;"&amp;EL$5,Fluxo!$U:$U,"&lt;="&amp;EM$5,Fluxo!$D:$D,$D28,Fluxo!$E:$E,"&lt;&gt;"&amp;"PERMUTANTE"))</f>
        <v>0</v>
      </c>
      <c r="EN28" s="18">
        <f>IF(EN$5&gt;$G$4,0,SUMIFS(Fluxo!$O:$O,Fluxo!$U:$U,"&gt;"&amp;EM$5,Fluxo!$U:$U,"&lt;="&amp;EN$5,Fluxo!$D:$D,$D28,Fluxo!$E:$E,"&lt;&gt;"&amp;"PERMUTANTE"))</f>
        <v>0</v>
      </c>
      <c r="EO28" s="18">
        <f>IF(EO$5&gt;$G$4,0,SUMIFS(Fluxo!$O:$O,Fluxo!$U:$U,"&gt;"&amp;EN$5,Fluxo!$U:$U,"&lt;="&amp;EO$5,Fluxo!$D:$D,$D28,Fluxo!$E:$E,"&lt;&gt;"&amp;"PERMUTANTE"))</f>
        <v>0</v>
      </c>
      <c r="EP28" s="18">
        <f>IF(EP$5&gt;$G$4,0,SUMIFS(Fluxo!$O:$O,Fluxo!$U:$U,"&gt;"&amp;EO$5,Fluxo!$U:$U,"&lt;="&amp;EP$5,Fluxo!$D:$D,$D28,Fluxo!$E:$E,"&lt;&gt;"&amp;"PERMUTANTE"))</f>
        <v>0</v>
      </c>
      <c r="EQ28" s="18">
        <f>IF(EQ$5&gt;$G$4,0,SUMIFS(Fluxo!$O:$O,Fluxo!$U:$U,"&gt;"&amp;EP$5,Fluxo!$U:$U,"&lt;="&amp;EQ$5,Fluxo!$D:$D,$D28,Fluxo!$E:$E,"&lt;&gt;"&amp;"PERMUTANTE"))</f>
        <v>0</v>
      </c>
      <c r="ER28" s="18">
        <f>IF(ER$5&gt;$G$4,0,SUMIFS(Fluxo!$O:$O,Fluxo!$U:$U,"&gt;"&amp;EQ$5,Fluxo!$U:$U,"&lt;="&amp;ER$5,Fluxo!$D:$D,$D28,Fluxo!$E:$E,"&lt;&gt;"&amp;"PERMUTANTE"))</f>
        <v>0</v>
      </c>
      <c r="ES28" s="18">
        <f>IF(ES$5&gt;$G$4,0,SUMIFS(Fluxo!$O:$O,Fluxo!$U:$U,"&gt;"&amp;ER$5,Fluxo!$U:$U,"&lt;="&amp;ES$5,Fluxo!$D:$D,$D28,Fluxo!$E:$E,"&lt;&gt;"&amp;"PERMUTANTE"))</f>
        <v>0</v>
      </c>
      <c r="ET28" s="18">
        <f>IF(ET$5&gt;$G$4,0,SUMIFS(Fluxo!$O:$O,Fluxo!$U:$U,"&gt;"&amp;ES$5,Fluxo!$U:$U,"&lt;="&amp;ET$5,Fluxo!$D:$D,$D28,Fluxo!$E:$E,"&lt;&gt;"&amp;"PERMUTANTE"))</f>
        <v>0</v>
      </c>
      <c r="EU28" s="18">
        <f>IF(EU$5&gt;$G$4,0,SUMIFS(Fluxo!$O:$O,Fluxo!$U:$U,"&gt;"&amp;ET$5,Fluxo!$U:$U,"&lt;="&amp;EU$5,Fluxo!$D:$D,$D28,Fluxo!$E:$E,"&lt;&gt;"&amp;"PERMUTANTE"))</f>
        <v>0</v>
      </c>
      <c r="EV28" s="18">
        <f>IF(EV$5&gt;$G$4,0,SUMIFS(Fluxo!$O:$O,Fluxo!$U:$U,"&gt;"&amp;EU$5,Fluxo!$U:$U,"&lt;="&amp;EV$5,Fluxo!$D:$D,$D28,Fluxo!$E:$E,"&lt;&gt;"&amp;"PERMUTANTE"))</f>
        <v>0</v>
      </c>
      <c r="EW28" s="18">
        <f>IF(EW$5&gt;$G$4,0,SUMIFS(Fluxo!$O:$O,Fluxo!$U:$U,"&gt;"&amp;EV$5,Fluxo!$U:$U,"&lt;="&amp;EW$5,Fluxo!$D:$D,$D28,Fluxo!$E:$E,"&lt;&gt;"&amp;"PERMUTANTE"))</f>
        <v>0</v>
      </c>
      <c r="EX28" s="18">
        <f>IF(EX$5&gt;$G$4,0,SUMIFS(Fluxo!$O:$O,Fluxo!$U:$U,"&gt;"&amp;EW$5,Fluxo!$U:$U,"&lt;="&amp;EX$5,Fluxo!$D:$D,$D28,Fluxo!$E:$E,"&lt;&gt;"&amp;"PERMUTANTE"))</f>
        <v>0</v>
      </c>
      <c r="EY28" s="18">
        <f>IF(EY$5&gt;$G$4,0,SUMIFS(Fluxo!$O:$O,Fluxo!$U:$U,"&gt;"&amp;EX$5,Fluxo!$U:$U,"&lt;="&amp;EY$5,Fluxo!$D:$D,$D28,Fluxo!$E:$E,"&lt;&gt;"&amp;"PERMUTANTE"))</f>
        <v>0</v>
      </c>
      <c r="EZ28" s="18">
        <f>IF(EZ$5&gt;$G$4,0,SUMIFS(Fluxo!$O:$O,Fluxo!$U:$U,"&gt;"&amp;EY$5,Fluxo!$U:$U,"&lt;="&amp;EZ$5,Fluxo!$D:$D,$D28,Fluxo!$E:$E,"&lt;&gt;"&amp;"PERMUTANTE"))</f>
        <v>0</v>
      </c>
      <c r="FA28" s="18">
        <f>IF(FA$5&gt;$G$4,0,SUMIFS(Fluxo!$O:$O,Fluxo!$U:$U,"&gt;"&amp;EZ$5,Fluxo!$U:$U,"&lt;="&amp;FA$5,Fluxo!$D:$D,$D28,Fluxo!$E:$E,"&lt;&gt;"&amp;"PERMUTANTE"))</f>
        <v>0</v>
      </c>
      <c r="FB28" s="18">
        <f>IF(FB$5&gt;$G$4,0,SUMIFS(Fluxo!$O:$O,Fluxo!$U:$U,"&gt;"&amp;FA$5,Fluxo!$U:$U,"&lt;="&amp;FB$5,Fluxo!$D:$D,$D28,Fluxo!$E:$E,"&lt;&gt;"&amp;"PERMUTANTE"))</f>
        <v>0</v>
      </c>
      <c r="FC28" s="18">
        <f>IF(FC$5&gt;$G$4,0,SUMIFS(Fluxo!$O:$O,Fluxo!$U:$U,"&gt;"&amp;FB$5,Fluxo!$U:$U,"&lt;="&amp;FC$5,Fluxo!$D:$D,$D28,Fluxo!$E:$E,"&lt;&gt;"&amp;"PERMUTANTE"))</f>
        <v>0</v>
      </c>
      <c r="FD28" s="18">
        <f>IF(FD$5&gt;$G$4,0,SUMIFS(Fluxo!$O:$O,Fluxo!$U:$U,"&gt;"&amp;FC$5,Fluxo!$U:$U,"&lt;="&amp;FD$5,Fluxo!$D:$D,$D28,Fluxo!$E:$E,"&lt;&gt;"&amp;"PERMUTANTE"))</f>
        <v>0</v>
      </c>
      <c r="FE28" s="18">
        <f>IF(FE$5&gt;$G$4,0,SUMIFS(Fluxo!$O:$O,Fluxo!$U:$U,"&gt;"&amp;FD$5,Fluxo!$U:$U,"&lt;="&amp;FE$5,Fluxo!$D:$D,$D28,Fluxo!$E:$E,"&lt;&gt;"&amp;"PERMUTANTE"))</f>
        <v>0</v>
      </c>
      <c r="FF28" s="18">
        <f>IF(FF$5&gt;$G$4,0,SUMIFS(Fluxo!$O:$O,Fluxo!$U:$U,"&gt;"&amp;FE$5,Fluxo!$U:$U,"&lt;="&amp;FF$5,Fluxo!$D:$D,$D28,Fluxo!$E:$E,"&lt;&gt;"&amp;"PERMUTANTE"))</f>
        <v>0</v>
      </c>
      <c r="FG28" s="18">
        <f>IF(FG$5&gt;$G$4,0,SUMIFS(Fluxo!$O:$O,Fluxo!$U:$U,"&gt;"&amp;FF$5,Fluxo!$U:$U,"&lt;="&amp;FG$5,Fluxo!$D:$D,$D28,Fluxo!$E:$E,"&lt;&gt;"&amp;"PERMUTANTE"))</f>
        <v>0</v>
      </c>
      <c r="FH28" s="18">
        <f>IF(FH$5&gt;$G$4,0,SUMIFS(Fluxo!$O:$O,Fluxo!$U:$U,"&gt;"&amp;FG$5,Fluxo!$U:$U,"&lt;="&amp;FH$5,Fluxo!$D:$D,$D28,Fluxo!$E:$E,"&lt;&gt;"&amp;"PERMUTANTE"))</f>
        <v>0</v>
      </c>
      <c r="FI28" s="18">
        <f>IF(FI$5&gt;$G$4,0,SUMIFS(Fluxo!$O:$O,Fluxo!$U:$U,"&gt;"&amp;FH$5,Fluxo!$U:$U,"&lt;="&amp;FI$5,Fluxo!$D:$D,$D28,Fluxo!$E:$E,"&lt;&gt;"&amp;"PERMUTANTE"))</f>
        <v>0</v>
      </c>
      <c r="FJ28" s="18">
        <f>IF(FJ$5&gt;$G$4,0,SUMIFS(Fluxo!$O:$O,Fluxo!$U:$U,"&gt;"&amp;FI$5,Fluxo!$U:$U,"&lt;="&amp;FJ$5,Fluxo!$D:$D,$D28,Fluxo!$E:$E,"&lt;&gt;"&amp;"PERMUTANTE"))</f>
        <v>0</v>
      </c>
      <c r="FK28" s="18">
        <f>IF(FK$5&gt;$G$4,0,SUMIFS(Fluxo!$O:$O,Fluxo!$U:$U,"&gt;"&amp;FJ$5,Fluxo!$U:$U,"&lt;="&amp;FK$5,Fluxo!$D:$D,$D28,Fluxo!$E:$E,"&lt;&gt;"&amp;"PERMUTANTE"))</f>
        <v>0</v>
      </c>
      <c r="FL28" s="18">
        <f>IF(FL$5&gt;$G$4,0,SUMIFS(Fluxo!$O:$O,Fluxo!$U:$U,"&gt;"&amp;FK$5,Fluxo!$U:$U,"&lt;="&amp;FL$5,Fluxo!$D:$D,$D28,Fluxo!$E:$E,"&lt;&gt;"&amp;"PERMUTANTE"))</f>
        <v>0</v>
      </c>
      <c r="FM28" s="18">
        <f>IF(FM$5&gt;$G$4,0,SUMIFS(Fluxo!$O:$O,Fluxo!$U:$U,"&gt;"&amp;FL$5,Fluxo!$U:$U,"&lt;="&amp;FM$5,Fluxo!$D:$D,$D28,Fluxo!$E:$E,"&lt;&gt;"&amp;"PERMUTANTE"))</f>
        <v>0</v>
      </c>
      <c r="FN28" s="18">
        <f>IF(FN$5&gt;$G$4,0,SUMIFS(Fluxo!$O:$O,Fluxo!$U:$U,"&gt;"&amp;FM$5,Fluxo!$U:$U,"&lt;="&amp;FN$5,Fluxo!$D:$D,$D28,Fluxo!$E:$E,"&lt;&gt;"&amp;"PERMUTANTE"))</f>
        <v>0</v>
      </c>
      <c r="FO28" s="18">
        <f>IF(FO$5&gt;$G$4,0,SUMIFS(Fluxo!$O:$O,Fluxo!$U:$U,"&gt;"&amp;FN$5,Fluxo!$U:$U,"&lt;="&amp;FO$5,Fluxo!$D:$D,$D28,Fluxo!$E:$E,"&lt;&gt;"&amp;"PERMUTANTE"))</f>
        <v>0</v>
      </c>
      <c r="FP28" s="18">
        <f>IF(FP$5&gt;$G$4,0,SUMIFS(Fluxo!$O:$O,Fluxo!$U:$U,"&gt;"&amp;FO$5,Fluxo!$U:$U,"&lt;="&amp;FP$5,Fluxo!$D:$D,$D28,Fluxo!$E:$E,"&lt;&gt;"&amp;"PERMUTANTE"))</f>
        <v>0</v>
      </c>
      <c r="FQ28" s="18">
        <f>IF(FQ$5&gt;$G$4,0,SUMIFS(Fluxo!$O:$O,Fluxo!$U:$U,"&gt;"&amp;FP$5,Fluxo!$U:$U,"&lt;="&amp;FQ$5,Fluxo!$D:$D,$D28,Fluxo!$E:$E,"&lt;&gt;"&amp;"PERMUTANTE"))</f>
        <v>0</v>
      </c>
      <c r="FR28" s="18">
        <f>IF(FR$5&gt;$G$4,0,SUMIFS(Fluxo!$O:$O,Fluxo!$U:$U,"&gt;"&amp;FQ$5,Fluxo!$U:$U,"&lt;="&amp;FR$5,Fluxo!$D:$D,$D28,Fluxo!$E:$E,"&lt;&gt;"&amp;"PERMUTANTE"))</f>
        <v>0</v>
      </c>
      <c r="FS28" s="18">
        <f>IF(FS$5&gt;$G$4,0,SUMIFS(Fluxo!$O:$O,Fluxo!$U:$U,"&gt;"&amp;FR$5,Fluxo!$U:$U,"&lt;="&amp;FS$5,Fluxo!$D:$D,$D28,Fluxo!$E:$E,"&lt;&gt;"&amp;"PERMUTANTE"))</f>
        <v>0</v>
      </c>
      <c r="FT28" s="18">
        <f>IF(FT$5&gt;$G$4,0,SUMIFS(Fluxo!$O:$O,Fluxo!$U:$U,"&gt;"&amp;FS$5,Fluxo!$U:$U,"&lt;="&amp;FT$5,Fluxo!$D:$D,$D28,Fluxo!$E:$E,"&lt;&gt;"&amp;"PERMUTANTE"))</f>
        <v>0</v>
      </c>
      <c r="FU28" s="18">
        <f>IF(FU$5&gt;$G$4,0,SUMIFS(Fluxo!$O:$O,Fluxo!$U:$U,"&gt;"&amp;FT$5,Fluxo!$U:$U,"&lt;="&amp;FU$5,Fluxo!$D:$D,$D28,Fluxo!$E:$E,"&lt;&gt;"&amp;"PERMUTANTE"))</f>
        <v>0</v>
      </c>
      <c r="FV28" s="18">
        <f>IF(FV$5&gt;$G$4,0,SUMIFS(Fluxo!$O:$O,Fluxo!$U:$U,"&gt;"&amp;FU$5,Fluxo!$U:$U,"&lt;="&amp;FV$5,Fluxo!$D:$D,$D28,Fluxo!$E:$E,"&lt;&gt;"&amp;"PERMUTANTE"))</f>
        <v>0</v>
      </c>
      <c r="FW28" s="18">
        <f>IF(FW$5&gt;$G$4,0,SUMIFS(Fluxo!$O:$O,Fluxo!$U:$U,"&gt;"&amp;FV$5,Fluxo!$U:$U,"&lt;="&amp;FW$5,Fluxo!$D:$D,$D28,Fluxo!$E:$E,"&lt;&gt;"&amp;"PERMUTANTE"))</f>
        <v>0</v>
      </c>
      <c r="FX28" s="18">
        <f>IF(FX$5&gt;$G$4,0,SUMIFS(Fluxo!$O:$O,Fluxo!$U:$U,"&gt;"&amp;FW$5,Fluxo!$U:$U,"&lt;="&amp;FX$5,Fluxo!$D:$D,$D28,Fluxo!$E:$E,"&lt;&gt;"&amp;"PERMUTANTE"))</f>
        <v>0</v>
      </c>
      <c r="FY28" s="18">
        <f>IF(FY$5&gt;$G$4,0,SUMIFS(Fluxo!$O:$O,Fluxo!$U:$U,"&gt;"&amp;FX$5,Fluxo!$U:$U,"&lt;="&amp;FY$5,Fluxo!$D:$D,$D28,Fluxo!$E:$E,"&lt;&gt;"&amp;"PERMUTANTE"))</f>
        <v>0</v>
      </c>
      <c r="FZ28" s="18">
        <f>IF(FZ$5&gt;$G$4,0,SUMIFS(Fluxo!$O:$O,Fluxo!$U:$U,"&gt;"&amp;FY$5,Fluxo!$U:$U,"&lt;="&amp;FZ$5,Fluxo!$D:$D,$D28,Fluxo!$E:$E,"&lt;&gt;"&amp;"PERMUTANTE"))</f>
        <v>0</v>
      </c>
      <c r="GA28" s="18">
        <f>IF(GA$5&gt;$G$4,0,SUMIFS(Fluxo!$O:$O,Fluxo!$U:$U,"&gt;"&amp;FZ$5,Fluxo!$U:$U,"&lt;="&amp;GA$5,Fluxo!$D:$D,$D28,Fluxo!$E:$E,"&lt;&gt;"&amp;"PERMUTANTE"))</f>
        <v>0</v>
      </c>
      <c r="GB28" s="18">
        <f>IF(GB$5&gt;$G$4,0,SUMIFS(Fluxo!$O:$O,Fluxo!$U:$U,"&gt;"&amp;GA$5,Fluxo!$U:$U,"&lt;="&amp;GB$5,Fluxo!$D:$D,$D28,Fluxo!$E:$E,"&lt;&gt;"&amp;"PERMUTANTE"))</f>
        <v>0</v>
      </c>
      <c r="GC28" s="18">
        <f>IF(GC$5&gt;$G$4,0,SUMIFS(Fluxo!$O:$O,Fluxo!$U:$U,"&gt;"&amp;GB$5,Fluxo!$U:$U,"&lt;="&amp;GC$5,Fluxo!$D:$D,$D28,Fluxo!$E:$E,"&lt;&gt;"&amp;"PERMUTANTE"))</f>
        <v>0</v>
      </c>
      <c r="GD28" s="18">
        <f>IF(GD$5&gt;$G$4,0,SUMIFS(Fluxo!$O:$O,Fluxo!$U:$U,"&gt;"&amp;GC$5,Fluxo!$U:$U,"&lt;="&amp;GD$5,Fluxo!$D:$D,$D28,Fluxo!$E:$E,"&lt;&gt;"&amp;"PERMUTANTE"))</f>
        <v>0</v>
      </c>
      <c r="GE28" s="18">
        <f>IF(GE$5&gt;$G$4,0,SUMIFS(Fluxo!$O:$O,Fluxo!$U:$U,"&gt;"&amp;GD$5,Fluxo!$U:$U,"&lt;="&amp;GE$5,Fluxo!$D:$D,$D28,Fluxo!$E:$E,"&lt;&gt;"&amp;"PERMUTANTE"))</f>
        <v>0</v>
      </c>
      <c r="GF28" s="18">
        <f>IF(GF$5&gt;$G$4,0,SUMIFS(Fluxo!$O:$O,Fluxo!$U:$U,"&gt;"&amp;GE$5,Fluxo!$U:$U,"&lt;="&amp;GF$5,Fluxo!$D:$D,$D28,Fluxo!$E:$E,"&lt;&gt;"&amp;"PERMUTANTE"))</f>
        <v>0</v>
      </c>
      <c r="GG28" s="18">
        <f>IF(GG$5&gt;$G$4,0,SUMIFS(Fluxo!$O:$O,Fluxo!$U:$U,"&gt;"&amp;GF$5,Fluxo!$U:$U,"&lt;="&amp;GG$5,Fluxo!$D:$D,$D28,Fluxo!$E:$E,"&lt;&gt;"&amp;"PERMUTANTE"))</f>
        <v>0</v>
      </c>
      <c r="GH28" s="18">
        <f>IF(GH$5&gt;$G$4,0,SUMIFS(Fluxo!$O:$O,Fluxo!$U:$U,"&gt;"&amp;GG$5,Fluxo!$U:$U,"&lt;="&amp;GH$5,Fluxo!$D:$D,$D28,Fluxo!$E:$E,"&lt;&gt;"&amp;"PERMUTANTE"))</f>
        <v>0</v>
      </c>
      <c r="GI28" s="18">
        <f>IF(GI$5&gt;$G$4,0,SUMIFS(Fluxo!$O:$O,Fluxo!$U:$U,"&gt;"&amp;GH$5,Fluxo!$U:$U,"&lt;="&amp;GI$5,Fluxo!$D:$D,$D28,Fluxo!$E:$E,"&lt;&gt;"&amp;"PERMUTANTE"))</f>
        <v>0</v>
      </c>
      <c r="GJ28" s="18">
        <f>IF(GJ$5&gt;$G$4,0,SUMIFS(Fluxo!$O:$O,Fluxo!$U:$U,"&gt;"&amp;GI$5,Fluxo!$U:$U,"&lt;="&amp;GJ$5,Fluxo!$D:$D,$D28,Fluxo!$E:$E,"&lt;&gt;"&amp;"PERMUTANTE"))</f>
        <v>0</v>
      </c>
      <c r="GK28" s="18">
        <f>IF(GK$5&gt;$G$4,0,SUMIFS(Fluxo!$O:$O,Fluxo!$U:$U,"&gt;"&amp;GJ$5,Fluxo!$U:$U,"&lt;="&amp;GK$5,Fluxo!$D:$D,$D28,Fluxo!$E:$E,"&lt;&gt;"&amp;"PERMUTANTE"))</f>
        <v>0</v>
      </c>
      <c r="GL28" s="18">
        <f>IF(GL$5&gt;$G$4,0,SUMIFS(Fluxo!$O:$O,Fluxo!$U:$U,"&gt;"&amp;GK$5,Fluxo!$U:$U,"&lt;="&amp;GL$5,Fluxo!$D:$D,$D28,Fluxo!$E:$E,"&lt;&gt;"&amp;"PERMUTANTE"))</f>
        <v>0</v>
      </c>
      <c r="GM28" s="18">
        <f>IF(GM$5&gt;$G$4,0,SUMIFS(Fluxo!$O:$O,Fluxo!$U:$U,"&gt;"&amp;GL$5,Fluxo!$U:$U,"&lt;="&amp;GM$5,Fluxo!$D:$D,$D28,Fluxo!$E:$E,"&lt;&gt;"&amp;"PERMUTANTE"))</f>
        <v>0</v>
      </c>
      <c r="GN28" s="18">
        <f>IF(GN$5&gt;$G$4,0,SUMIFS(Fluxo!$O:$O,Fluxo!$U:$U,"&gt;"&amp;GM$5,Fluxo!$U:$U,"&lt;="&amp;GN$5,Fluxo!$D:$D,$D28,Fluxo!$E:$E,"&lt;&gt;"&amp;"PERMUTANTE"))</f>
        <v>0</v>
      </c>
      <c r="GO28" s="18">
        <f>IF(GO$5&gt;$G$4,0,SUMIFS(Fluxo!$O:$O,Fluxo!$U:$U,"&gt;"&amp;GN$5,Fluxo!$U:$U,"&lt;="&amp;GO$5,Fluxo!$D:$D,$D28,Fluxo!$E:$E,"&lt;&gt;"&amp;"PERMUTANTE"))</f>
        <v>0</v>
      </c>
      <c r="GP28" s="18">
        <f>IF(GP$5&gt;$G$4,0,SUMIFS(Fluxo!$O:$O,Fluxo!$U:$U,"&gt;"&amp;GO$5,Fluxo!$U:$U,"&lt;="&amp;GP$5,Fluxo!$D:$D,$D28,Fluxo!$E:$E,"&lt;&gt;"&amp;"PERMUTANTE"))</f>
        <v>0</v>
      </c>
      <c r="GQ28" s="18">
        <f>IF(GQ$5&gt;$G$4,0,SUMIFS(Fluxo!$O:$O,Fluxo!$U:$U,"&gt;"&amp;GP$5,Fluxo!$U:$U,"&lt;="&amp;GQ$5,Fluxo!$D:$D,$D28,Fluxo!$E:$E,"&lt;&gt;"&amp;"PERMUTANTE"))</f>
        <v>0</v>
      </c>
      <c r="GR28" s="18">
        <f>IF(GR$5&gt;$G$4,0,SUMIFS(Fluxo!$O:$O,Fluxo!$U:$U,"&gt;"&amp;GQ$5,Fluxo!$U:$U,"&lt;="&amp;GR$5,Fluxo!$D:$D,$D28,Fluxo!$E:$E,"&lt;&gt;"&amp;"PERMUTANTE"))</f>
        <v>0</v>
      </c>
      <c r="GS28" s="18">
        <f>IF(GS$5&gt;$G$4,0,SUMIFS(Fluxo!$O:$O,Fluxo!$U:$U,"&gt;"&amp;GR$5,Fluxo!$U:$U,"&lt;="&amp;GS$5,Fluxo!$D:$D,$D28,Fluxo!$E:$E,"&lt;&gt;"&amp;"PERMUTANTE"))</f>
        <v>0</v>
      </c>
      <c r="GT28" s="18">
        <f>IF(GT$5&gt;$G$4,0,SUMIFS(Fluxo!$O:$O,Fluxo!$U:$U,"&gt;"&amp;GS$5,Fluxo!$U:$U,"&lt;="&amp;GT$5,Fluxo!$D:$D,$D28,Fluxo!$E:$E,"&lt;&gt;"&amp;"PERMUTANTE"))</f>
        <v>0</v>
      </c>
      <c r="GU28" s="18">
        <f>IF(GU$5&gt;$G$4,0,SUMIFS(Fluxo!$O:$O,Fluxo!$U:$U,"&gt;"&amp;GT$5,Fluxo!$U:$U,"&lt;="&amp;GU$5,Fluxo!$D:$D,$D28,Fluxo!$E:$E,"&lt;&gt;"&amp;"PERMUTANTE"))</f>
        <v>0</v>
      </c>
      <c r="GV28" s="18">
        <f>IF(GV$5&gt;$G$4,0,SUMIFS(Fluxo!$O:$O,Fluxo!$U:$U,"&gt;"&amp;GU$5,Fluxo!$U:$U,"&lt;="&amp;GV$5,Fluxo!$D:$D,$D28,Fluxo!$E:$E,"&lt;&gt;"&amp;"PERMUTANTE"))</f>
        <v>0</v>
      </c>
      <c r="GW28" s="18">
        <f>IF(GW$5&gt;$G$4,0,SUMIFS(Fluxo!$O:$O,Fluxo!$U:$U,"&gt;"&amp;GV$5,Fluxo!$U:$U,"&lt;="&amp;GW$5,Fluxo!$D:$D,$D28,Fluxo!$E:$E,"&lt;&gt;"&amp;"PERMUTANTE"))</f>
        <v>0</v>
      </c>
      <c r="GX28" s="18">
        <f>IF(GX$5&gt;$G$4,0,SUMIFS(Fluxo!$O:$O,Fluxo!$U:$U,"&gt;"&amp;GW$5,Fluxo!$U:$U,"&lt;="&amp;GX$5,Fluxo!$D:$D,$D28,Fluxo!$E:$E,"&lt;&gt;"&amp;"PERMUTANTE"))</f>
        <v>0</v>
      </c>
      <c r="GY28" s="18">
        <f>IF(GY$5&gt;$G$4,0,SUMIFS(Fluxo!$O:$O,Fluxo!$U:$U,"&gt;"&amp;GX$5,Fluxo!$U:$U,"&lt;="&amp;GY$5,Fluxo!$D:$D,$D28,Fluxo!$E:$E,"&lt;&gt;"&amp;"PERMUTANTE"))</f>
        <v>0</v>
      </c>
      <c r="GZ28" s="18">
        <f>IF(GZ$5&gt;$G$4,0,SUMIFS(Fluxo!$O:$O,Fluxo!$U:$U,"&gt;"&amp;GY$5,Fluxo!$U:$U,"&lt;="&amp;GZ$5,Fluxo!$D:$D,$D28,Fluxo!$E:$E,"&lt;&gt;"&amp;"PERMUTANTE"))</f>
        <v>0</v>
      </c>
      <c r="HA28" s="18">
        <f>IF(HA$5&gt;$G$4,0,SUMIFS(Fluxo!$O:$O,Fluxo!$U:$U,"&gt;"&amp;GZ$5,Fluxo!$U:$U,"&lt;="&amp;HA$5,Fluxo!$D:$D,$D28,Fluxo!$E:$E,"&lt;&gt;"&amp;"PERMUTANTE"))</f>
        <v>0</v>
      </c>
      <c r="HB28" s="18">
        <f>IF(HB$5&gt;$G$4,0,SUMIFS(Fluxo!$O:$O,Fluxo!$U:$U,"&gt;"&amp;HA$5,Fluxo!$U:$U,"&lt;="&amp;HB$5,Fluxo!$D:$D,$D28,Fluxo!$E:$E,"&lt;&gt;"&amp;"PERMUTANTE"))</f>
        <v>0</v>
      </c>
      <c r="HC28" s="18">
        <f>IF(HC$5&gt;$G$4,0,SUMIFS(Fluxo!$O:$O,Fluxo!$U:$U,"&gt;"&amp;HB$5,Fluxo!$U:$U,"&lt;="&amp;HC$5,Fluxo!$D:$D,$D28,Fluxo!$E:$E,"&lt;&gt;"&amp;"PERMUTANTE"))</f>
        <v>0</v>
      </c>
      <c r="HD28" s="18">
        <f>IF(HD$5&gt;$G$4,0,SUMIFS(Fluxo!$O:$O,Fluxo!$U:$U,"&gt;"&amp;HC$5,Fluxo!$U:$U,"&lt;="&amp;HD$5,Fluxo!$D:$D,$D28,Fluxo!$E:$E,"&lt;&gt;"&amp;"PERMUTANTE"))</f>
        <v>0</v>
      </c>
      <c r="HE28" s="18">
        <f>IF(HE$5&gt;$G$4,0,SUMIFS(Fluxo!$O:$O,Fluxo!$U:$U,"&gt;"&amp;HD$5,Fluxo!$U:$U,"&lt;="&amp;HE$5,Fluxo!$D:$D,$D28,Fluxo!$E:$E,"&lt;&gt;"&amp;"PERMUTANTE"))</f>
        <v>0</v>
      </c>
      <c r="HF28" s="18">
        <f>IF(HF$5&gt;$G$4,0,SUMIFS(Fluxo!$O:$O,Fluxo!$U:$U,"&gt;"&amp;HE$5,Fluxo!$U:$U,"&lt;="&amp;HF$5,Fluxo!$D:$D,$D28,Fluxo!$E:$E,"&lt;&gt;"&amp;"PERMUTANTE"))</f>
        <v>0</v>
      </c>
    </row>
    <row r="29" spans="1:214" s="16" customFormat="1">
      <c r="A29" s="20">
        <f t="shared" si="8"/>
        <v>19</v>
      </c>
      <c r="B29" s="140" t="str">
        <f>'Check Carteira'!C21</f>
        <v>E.1016.99.01.0074</v>
      </c>
      <c r="C29" s="19">
        <v>1</v>
      </c>
      <c r="D29" s="129" t="str">
        <f>'Check Carteira'!F21</f>
        <v>A-0074</v>
      </c>
      <c r="E29" s="21">
        <f>IFERROR(INDEX(Contratos!L:L,MATCH(D29,Contratos!R:R,0)),"")</f>
        <v>45314</v>
      </c>
      <c r="F29" s="139">
        <f>IFERROR(INDEX(Contratos!G:G,MATCH(D29,Contratos!R:R,0)),"")</f>
        <v>938705</v>
      </c>
      <c r="G29" s="83" t="str">
        <f ca="1">IFERROR(XNPV(#REF!,OFFSET(J29,0,MATCH(EOMONTH(E29,0),$J$5:$HF$5,0)-1,1,COUNT($J$5:$HF$5)-MATCH(EOMONTH(E29,0),$J$5:$HF$5,0)+1),OFFSET($J$5,0,MATCH(EOMONTH(E29,0),$J$5:$HF$5,0)-1,1,COUNT($J$5:$HF$5)-MATCH(EOMONTH(E29,0),$J$5:$HF$5,0)+1)),"")</f>
        <v/>
      </c>
      <c r="H29" s="83">
        <f t="shared" si="9"/>
        <v>210500.26999999996</v>
      </c>
      <c r="I29" s="18"/>
      <c r="J29" s="18">
        <f>IF(J$5&gt;$G$4,0,SUMIFS(Fluxo!$O:$O,Fluxo!$U:$U,"&gt;"&amp;I$5,Fluxo!$U:$U,"&lt;="&amp;J$5,Fluxo!$D:$D,$D29))</f>
        <v>0</v>
      </c>
      <c r="K29" s="18">
        <f>IF(K$5&gt;$G$4,0,SUMIFS(Fluxo!$O:$O,Fluxo!$U:$U,"&gt;"&amp;J$5,Fluxo!$U:$U,"&lt;="&amp;K$5,Fluxo!$D:$D,$D29))</f>
        <v>0</v>
      </c>
      <c r="L29" s="18">
        <f>IF(L$5&gt;$G$4,0,SUMIFS(Fluxo!$O:$O,Fluxo!$U:$U,"&gt;"&amp;K$5,Fluxo!$U:$U,"&lt;="&amp;L$5,Fluxo!$D:$D,$D29))</f>
        <v>0</v>
      </c>
      <c r="M29" s="18">
        <f>IF(M$5&gt;$G$4,0,SUMIFS(Fluxo!$O:$O,Fluxo!$U:$U,"&gt;"&amp;L$5,Fluxo!$U:$U,"&lt;="&amp;M$5,Fluxo!$D:$D,$D29))</f>
        <v>0</v>
      </c>
      <c r="N29" s="18">
        <f>IF(N$5&gt;$G$4,0,SUMIFS(Fluxo!$O:$O,Fluxo!$U:$U,"&gt;"&amp;M$5,Fluxo!$U:$U,"&lt;="&amp;N$5,Fluxo!$D:$D,$D29))</f>
        <v>0</v>
      </c>
      <c r="O29" s="18">
        <f>IF(O$5&gt;$G$4,0,SUMIFS(Fluxo!$O:$O,Fluxo!$U:$U,"&gt;"&amp;N$5,Fluxo!$U:$U,"&lt;="&amp;O$5,Fluxo!$D:$D,$D29))</f>
        <v>0</v>
      </c>
      <c r="P29" s="18">
        <f>IF(P$5&gt;$G$4,0,SUMIFS(Fluxo!$O:$O,Fluxo!$U:$U,"&gt;"&amp;O$5,Fluxo!$U:$U,"&lt;="&amp;P$5,Fluxo!$D:$D,$D29))</f>
        <v>0</v>
      </c>
      <c r="Q29" s="18">
        <f>IF(Q$5&gt;$G$4,0,SUMIFS(Fluxo!$O:$O,Fluxo!$U:$U,"&gt;"&amp;P$5,Fluxo!$U:$U,"&lt;="&amp;Q$5,Fluxo!$D:$D,$D29))</f>
        <v>0</v>
      </c>
      <c r="R29" s="18">
        <f>IF(R$5&gt;$G$4,0,SUMIFS(Fluxo!$O:$O,Fluxo!$U:$U,"&gt;"&amp;Q$5,Fluxo!$U:$U,"&lt;="&amp;R$5,Fluxo!$D:$D,$D29))</f>
        <v>0</v>
      </c>
      <c r="S29" s="18">
        <f>IF(S$5&gt;$G$4,0,SUMIFS(Fluxo!$O:$O,Fluxo!$U:$U,"&gt;"&amp;R$5,Fluxo!$U:$U,"&lt;="&amp;S$5,Fluxo!$D:$D,$D29,Fluxo!$E:$E,"&lt;&gt;"&amp;"PERMUTANTE"))</f>
        <v>123705</v>
      </c>
      <c r="T29" s="18">
        <f>IF(T$5&gt;$G$4,0,SUMIFS(Fluxo!$O:$O,Fluxo!$U:$U,"&gt;"&amp;S$5,Fluxo!$U:$U,"&lt;="&amp;T$5,Fluxo!$D:$D,$D29,Fluxo!$E:$E,"&lt;&gt;"&amp;"PERMUTANTE"))</f>
        <v>7021.46</v>
      </c>
      <c r="U29" s="18">
        <f>IF(U$5&gt;$G$4,0,SUMIFS(Fluxo!$O:$O,Fluxo!$U:$U,"&gt;"&amp;T$5,Fluxo!$U:$U,"&lt;="&amp;U$5,Fluxo!$D:$D,$D29,Fluxo!$E:$E,"&lt;&gt;"&amp;"PERMUTANTE"))</f>
        <v>7040.41</v>
      </c>
      <c r="V29" s="18">
        <f>IF(V$5&gt;$G$4,0,SUMIFS(Fluxo!$O:$O,Fluxo!$U:$U,"&gt;"&amp;U$5,Fluxo!$U:$U,"&lt;="&amp;V$5,Fluxo!$D:$D,$D29,Fluxo!$E:$E,"&lt;&gt;"&amp;"PERMUTANTE"))</f>
        <v>7049.67</v>
      </c>
      <c r="W29" s="18">
        <f>IF(W$5&gt;$G$4,0,SUMIFS(Fluxo!$O:$O,Fluxo!$U:$U,"&gt;"&amp;V$5,Fluxo!$U:$U,"&lt;="&amp;W$5,Fluxo!$D:$D,$D29,Fluxo!$E:$E,"&lt;&gt;"&amp;"PERMUTANTE"))</f>
        <v>36921.94</v>
      </c>
      <c r="X29" s="18">
        <f>IF(X$5&gt;$G$4,0,SUMIFS(Fluxo!$O:$O,Fluxo!$U:$U,"&gt;"&amp;W$5,Fluxo!$U:$U,"&lt;="&amp;X$5,Fluxo!$D:$D,$D29,Fluxo!$E:$E,"&lt;&gt;"&amp;"PERMUTANTE"))</f>
        <v>7105.83</v>
      </c>
      <c r="Y29" s="18">
        <f>IF(Y$5&gt;$G$4,0,SUMIFS(Fluxo!$O:$O,Fluxo!$U:$U,"&gt;"&amp;X$5,Fluxo!$U:$U,"&lt;="&amp;Y$5,Fluxo!$D:$D,$D29,Fluxo!$E:$E,"&lt;&gt;"&amp;"PERMUTANTE"))</f>
        <v>7167.11</v>
      </c>
      <c r="Z29" s="18">
        <f>IF(Z$5&gt;$G$4,0,SUMIFS(Fluxo!$O:$O,Fluxo!$U:$U,"&gt;"&amp;Y$5,Fluxo!$U:$U,"&lt;="&amp;Z$5,Fluxo!$D:$D,$D29,Fluxo!$E:$E,"&lt;&gt;"&amp;"PERMUTANTE"))</f>
        <v>7218.33</v>
      </c>
      <c r="AA29" s="18">
        <f>IF(AA$5&gt;$G$4,0,SUMIFS(Fluxo!$O:$O,Fluxo!$U:$U,"&gt;"&amp;Z$5,Fluxo!$U:$U,"&lt;="&amp;AA$5,Fluxo!$D:$D,$D29,Fluxo!$E:$E,"&lt;&gt;"&amp;"PERMUTANTE"))</f>
        <v>7270.52</v>
      </c>
      <c r="AB29" s="18">
        <f>IF(AB$5&gt;$G$4,0,SUMIFS(Fluxo!$O:$O,Fluxo!$U:$U,"&gt;"&amp;AA$5,Fluxo!$U:$U,"&lt;="&amp;AB$5,Fluxo!$D:$D,$D29,Fluxo!$E:$E,"&lt;&gt;"&amp;"PERMUTANTE"))</f>
        <v>0</v>
      </c>
      <c r="AC29" s="18">
        <f>IF(AC$5&gt;$G$4,0,SUMIFS(Fluxo!$O:$O,Fluxo!$U:$U,"&gt;"&amp;AB$5,Fluxo!$U:$U,"&lt;="&amp;AC$5,Fluxo!$D:$D,$D29,Fluxo!$E:$E,"&lt;&gt;"&amp;"PERMUTANTE"))</f>
        <v>0</v>
      </c>
      <c r="AD29" s="18">
        <f>IF(AD$5&gt;$G$4,0,SUMIFS(Fluxo!$O:$O,Fluxo!$U:$U,"&gt;"&amp;AC$5,Fluxo!$U:$U,"&lt;="&amp;AD$5,Fluxo!$D:$D,$D29,Fluxo!$E:$E,"&lt;&gt;"&amp;"PERMUTANTE"))</f>
        <v>0</v>
      </c>
      <c r="AE29" s="18">
        <f>IF(AE$5&gt;$G$4,0,SUMIFS(Fluxo!$O:$O,Fluxo!$U:$U,"&gt;"&amp;AD$5,Fluxo!$U:$U,"&lt;="&amp;AE$5,Fluxo!$D:$D,$D29,Fluxo!$E:$E,"&lt;&gt;"&amp;"PERMUTANTE"))</f>
        <v>0</v>
      </c>
      <c r="AF29" s="18">
        <f>IF(AF$5&gt;$G$4,0,SUMIFS(Fluxo!$O:$O,Fluxo!$U:$U,"&gt;"&amp;AE$5,Fluxo!$U:$U,"&lt;="&amp;AF$5,Fluxo!$D:$D,$D29,Fluxo!$E:$E,"&lt;&gt;"&amp;"PERMUTANTE"))</f>
        <v>0</v>
      </c>
      <c r="AG29" s="18">
        <f>IF(AG$5&gt;$G$4,0,SUMIFS(Fluxo!$O:$O,Fluxo!$U:$U,"&gt;"&amp;AF$5,Fluxo!$U:$U,"&lt;="&amp;AG$5,Fluxo!$D:$D,$D29,Fluxo!$E:$E,"&lt;&gt;"&amp;"PERMUTANTE"))</f>
        <v>0</v>
      </c>
      <c r="AH29" s="18">
        <f>IF(AH$5&gt;$G$4,0,SUMIFS(Fluxo!$O:$O,Fluxo!$U:$U,"&gt;"&amp;AG$5,Fluxo!$U:$U,"&lt;="&amp;AH$5,Fluxo!$D:$D,$D29,Fluxo!$E:$E,"&lt;&gt;"&amp;"PERMUTANTE"))</f>
        <v>0</v>
      </c>
      <c r="AI29" s="18">
        <f>IF(AI$5&gt;$G$4,0,SUMIFS(Fluxo!$O:$O,Fluxo!$U:$U,"&gt;"&amp;AH$5,Fluxo!$U:$U,"&lt;="&amp;AI$5,Fluxo!$D:$D,$D29,Fluxo!$E:$E,"&lt;&gt;"&amp;"PERMUTANTE"))</f>
        <v>0</v>
      </c>
      <c r="AJ29" s="18">
        <f>IF(AJ$5&gt;$G$4,0,SUMIFS(Fluxo!$O:$O,Fluxo!$U:$U,"&gt;"&amp;AI$5,Fluxo!$U:$U,"&lt;="&amp;AJ$5,Fluxo!$D:$D,$D29,Fluxo!$E:$E,"&lt;&gt;"&amp;"PERMUTANTE"))</f>
        <v>0</v>
      </c>
      <c r="AK29" s="18">
        <f>IF(AK$5&gt;$G$4,0,SUMIFS(Fluxo!$O:$O,Fluxo!$U:$U,"&gt;"&amp;AJ$5,Fluxo!$U:$U,"&lt;="&amp;AK$5,Fluxo!$D:$D,$D29,Fluxo!$E:$E,"&lt;&gt;"&amp;"PERMUTANTE"))</f>
        <v>0</v>
      </c>
      <c r="AL29" s="18">
        <f>IF(AL$5&gt;$G$4,0,SUMIFS(Fluxo!$O:$O,Fluxo!$U:$U,"&gt;"&amp;AK$5,Fluxo!$U:$U,"&lt;="&amp;AL$5,Fluxo!$D:$D,$D29,Fluxo!$E:$E,"&lt;&gt;"&amp;"PERMUTANTE"))</f>
        <v>0</v>
      </c>
      <c r="AM29" s="18">
        <f>IF(AM$5&gt;$G$4,0,SUMIFS(Fluxo!$O:$O,Fluxo!$U:$U,"&gt;"&amp;AL$5,Fluxo!$U:$U,"&lt;="&amp;AM$5,Fluxo!$D:$D,$D29,Fluxo!$E:$E,"&lt;&gt;"&amp;"PERMUTANTE"))</f>
        <v>0</v>
      </c>
      <c r="AN29" s="18">
        <f>IF(AN$5&gt;$G$4,0,SUMIFS(Fluxo!$O:$O,Fluxo!$U:$U,"&gt;"&amp;AM$5,Fluxo!$U:$U,"&lt;="&amp;AN$5,Fluxo!$D:$D,$D29,Fluxo!$E:$E,"&lt;&gt;"&amp;"PERMUTANTE"))</f>
        <v>0</v>
      </c>
      <c r="AO29" s="18">
        <f>IF(AO$5&gt;$G$4,0,SUMIFS(Fluxo!$O:$O,Fluxo!$U:$U,"&gt;"&amp;AN$5,Fluxo!$U:$U,"&lt;="&amp;AO$5,Fluxo!$D:$D,$D29,Fluxo!$E:$E,"&lt;&gt;"&amp;"PERMUTANTE"))</f>
        <v>0</v>
      </c>
      <c r="AP29" s="18">
        <f>IF(AP$5&gt;$G$4,0,SUMIFS(Fluxo!$O:$O,Fluxo!$U:$U,"&gt;"&amp;AO$5,Fluxo!$U:$U,"&lt;="&amp;AP$5,Fluxo!$D:$D,$D29,Fluxo!$E:$E,"&lt;&gt;"&amp;"PERMUTANTE"))</f>
        <v>0</v>
      </c>
      <c r="AQ29" s="18">
        <f>IF(AQ$5&gt;$G$4,0,SUMIFS(Fluxo!$O:$O,Fluxo!$U:$U,"&gt;"&amp;AP$5,Fluxo!$U:$U,"&lt;="&amp;AQ$5,Fluxo!$D:$D,$D29,Fluxo!$E:$E,"&lt;&gt;"&amp;"PERMUTANTE"))</f>
        <v>0</v>
      </c>
      <c r="AR29" s="18">
        <f>IF(AR$5&gt;$G$4,0,SUMIFS(Fluxo!$O:$O,Fluxo!$U:$U,"&gt;"&amp;AQ$5,Fluxo!$U:$U,"&lt;="&amp;AR$5,Fluxo!$D:$D,$D29,Fluxo!$E:$E,"&lt;&gt;"&amp;"PERMUTANTE"))</f>
        <v>0</v>
      </c>
      <c r="AS29" s="18">
        <f>IF(AS$5&gt;$G$4,0,SUMIFS(Fluxo!$O:$O,Fluxo!$U:$U,"&gt;"&amp;AR$5,Fluxo!$U:$U,"&lt;="&amp;AS$5,Fluxo!$D:$D,$D29,Fluxo!$E:$E,"&lt;&gt;"&amp;"PERMUTANTE"))</f>
        <v>0</v>
      </c>
      <c r="AT29" s="18">
        <f>IF(AT$5&gt;$G$4,0,SUMIFS(Fluxo!$O:$O,Fluxo!$U:$U,"&gt;"&amp;AS$5,Fluxo!$U:$U,"&lt;="&amp;AT$5,Fluxo!$D:$D,$D29,Fluxo!$E:$E,"&lt;&gt;"&amp;"PERMUTANTE"))</f>
        <v>0</v>
      </c>
      <c r="AU29" s="18">
        <f>IF(AU$5&gt;$G$4,0,SUMIFS(Fluxo!$O:$O,Fluxo!$U:$U,"&gt;"&amp;AT$5,Fluxo!$U:$U,"&lt;="&amp;AU$5,Fluxo!$D:$D,$D29,Fluxo!$E:$E,"&lt;&gt;"&amp;"PERMUTANTE"))</f>
        <v>0</v>
      </c>
      <c r="AV29" s="18">
        <f>IF(AV$5&gt;$G$4,0,SUMIFS(Fluxo!$O:$O,Fluxo!$U:$U,"&gt;"&amp;AU$5,Fluxo!$U:$U,"&lt;="&amp;AV$5,Fluxo!$D:$D,$D29,Fluxo!$E:$E,"&lt;&gt;"&amp;"PERMUTANTE"))</f>
        <v>0</v>
      </c>
      <c r="AW29" s="18">
        <f>IF(AW$5&gt;$G$4,0,SUMIFS(Fluxo!$O:$O,Fluxo!$U:$U,"&gt;"&amp;AV$5,Fluxo!$U:$U,"&lt;="&amp;AW$5,Fluxo!$D:$D,$D29,Fluxo!$E:$E,"&lt;&gt;"&amp;"PERMUTANTE"))</f>
        <v>0</v>
      </c>
      <c r="AX29" s="18">
        <f>IF(AX$5&gt;$G$4,0,SUMIFS(Fluxo!$O:$O,Fluxo!$U:$U,"&gt;"&amp;AW$5,Fluxo!$U:$U,"&lt;="&amp;AX$5,Fluxo!$D:$D,$D29,Fluxo!$E:$E,"&lt;&gt;"&amp;"PERMUTANTE"))</f>
        <v>0</v>
      </c>
      <c r="AY29" s="18">
        <f>IF(AY$5&gt;$G$4,0,SUMIFS(Fluxo!$O:$O,Fluxo!$U:$U,"&gt;"&amp;AX$5,Fluxo!$U:$U,"&lt;="&amp;AY$5,Fluxo!$D:$D,$D29,Fluxo!$E:$E,"&lt;&gt;"&amp;"PERMUTANTE"))</f>
        <v>0</v>
      </c>
      <c r="AZ29" s="18">
        <f>IF(AZ$5&gt;$G$4,0,SUMIFS(Fluxo!$O:$O,Fluxo!$U:$U,"&gt;"&amp;AY$5,Fluxo!$U:$U,"&lt;="&amp;AZ$5,Fluxo!$D:$D,$D29,Fluxo!$E:$E,"&lt;&gt;"&amp;"PERMUTANTE"))</f>
        <v>0</v>
      </c>
      <c r="BA29" s="18">
        <f>IF(BA$5&gt;$G$4,0,SUMIFS(Fluxo!$O:$O,Fluxo!$U:$U,"&gt;"&amp;AZ$5,Fluxo!$U:$U,"&lt;="&amp;BA$5,Fluxo!$D:$D,$D29,Fluxo!$E:$E,"&lt;&gt;"&amp;"PERMUTANTE"))</f>
        <v>0</v>
      </c>
      <c r="BB29" s="18">
        <f>IF(BB$5&gt;$G$4,0,SUMIFS(Fluxo!$O:$O,Fluxo!$U:$U,"&gt;"&amp;BA$5,Fluxo!$U:$U,"&lt;="&amp;BB$5,Fluxo!$D:$D,$D29,Fluxo!$E:$E,"&lt;&gt;"&amp;"PERMUTANTE"))</f>
        <v>0</v>
      </c>
      <c r="BC29" s="18">
        <f>IF(BC$5&gt;$G$4,0,SUMIFS(Fluxo!$O:$O,Fluxo!$U:$U,"&gt;"&amp;BB$5,Fluxo!$U:$U,"&lt;="&amp;BC$5,Fluxo!$D:$D,$D29,Fluxo!$E:$E,"&lt;&gt;"&amp;"PERMUTANTE"))</f>
        <v>0</v>
      </c>
      <c r="BD29" s="18">
        <f>IF(BD$5&gt;$G$4,0,SUMIFS(Fluxo!$O:$O,Fluxo!$U:$U,"&gt;"&amp;BC$5,Fluxo!$U:$U,"&lt;="&amp;BD$5,Fluxo!$D:$D,$D29,Fluxo!$E:$E,"&lt;&gt;"&amp;"PERMUTANTE"))</f>
        <v>0</v>
      </c>
      <c r="BE29" s="18">
        <f>IF(BE$5&gt;$G$4,0,SUMIFS(Fluxo!$O:$O,Fluxo!$U:$U,"&gt;"&amp;BD$5,Fluxo!$U:$U,"&lt;="&amp;BE$5,Fluxo!$D:$D,$D29,Fluxo!$E:$E,"&lt;&gt;"&amp;"PERMUTANTE"))</f>
        <v>0</v>
      </c>
      <c r="BF29" s="18">
        <f>IF(BF$5&gt;$G$4,0,SUMIFS(Fluxo!$O:$O,Fluxo!$U:$U,"&gt;"&amp;BE$5,Fluxo!$U:$U,"&lt;="&amp;BF$5,Fluxo!$D:$D,$D29,Fluxo!$E:$E,"&lt;&gt;"&amp;"PERMUTANTE"))</f>
        <v>0</v>
      </c>
      <c r="BG29" s="18">
        <f>IF(BG$5&gt;$G$4,0,SUMIFS(Fluxo!$O:$O,Fluxo!$U:$U,"&gt;"&amp;BF$5,Fluxo!$U:$U,"&lt;="&amp;BG$5,Fluxo!$D:$D,$D29,Fluxo!$E:$E,"&lt;&gt;"&amp;"PERMUTANTE"))</f>
        <v>0</v>
      </c>
      <c r="BH29" s="18">
        <f>IF(BH$5&gt;$G$4,0,SUMIFS(Fluxo!$O:$O,Fluxo!$U:$U,"&gt;"&amp;BG$5,Fluxo!$U:$U,"&lt;="&amp;BH$5,Fluxo!$D:$D,$D29,Fluxo!$E:$E,"&lt;&gt;"&amp;"PERMUTANTE"))</f>
        <v>0</v>
      </c>
      <c r="BI29" s="18">
        <f>IF(BI$5&gt;$G$4,0,SUMIFS(Fluxo!$O:$O,Fluxo!$U:$U,"&gt;"&amp;BH$5,Fluxo!$U:$U,"&lt;="&amp;BI$5,Fluxo!$D:$D,$D29,Fluxo!$E:$E,"&lt;&gt;"&amp;"PERMUTANTE"))</f>
        <v>0</v>
      </c>
      <c r="BJ29" s="18">
        <f>IF(BJ$5&gt;$G$4,0,SUMIFS(Fluxo!$O:$O,Fluxo!$U:$U,"&gt;"&amp;BI$5,Fluxo!$U:$U,"&lt;="&amp;BJ$5,Fluxo!$D:$D,$D29,Fluxo!$E:$E,"&lt;&gt;"&amp;"PERMUTANTE"))</f>
        <v>0</v>
      </c>
      <c r="BK29" s="18">
        <f>IF(BK$5&gt;$G$4,0,SUMIFS(Fluxo!$O:$O,Fluxo!$U:$U,"&gt;"&amp;BJ$5,Fluxo!$U:$U,"&lt;="&amp;BK$5,Fluxo!$D:$D,$D29,Fluxo!$E:$E,"&lt;&gt;"&amp;"PERMUTANTE"))</f>
        <v>0</v>
      </c>
      <c r="BL29" s="18">
        <f>IF(BL$5&gt;$G$4,0,SUMIFS(Fluxo!$O:$O,Fluxo!$U:$U,"&gt;"&amp;BK$5,Fluxo!$U:$U,"&lt;="&amp;BL$5,Fluxo!$D:$D,$D29,Fluxo!$E:$E,"&lt;&gt;"&amp;"PERMUTANTE"))</f>
        <v>0</v>
      </c>
      <c r="BM29" s="18">
        <f>IF(BM$5&gt;$G$4,0,SUMIFS(Fluxo!$O:$O,Fluxo!$U:$U,"&gt;"&amp;BL$5,Fluxo!$U:$U,"&lt;="&amp;BM$5,Fluxo!$D:$D,$D29,Fluxo!$E:$E,"&lt;&gt;"&amp;"PERMUTANTE"))</f>
        <v>0</v>
      </c>
      <c r="BN29" s="18">
        <f>IF(BN$5&gt;$G$4,0,SUMIFS(Fluxo!$O:$O,Fluxo!$U:$U,"&gt;"&amp;BM$5,Fluxo!$U:$U,"&lt;="&amp;BN$5,Fluxo!$D:$D,$D29,Fluxo!$E:$E,"&lt;&gt;"&amp;"PERMUTANTE"))</f>
        <v>0</v>
      </c>
      <c r="BO29" s="18">
        <f>IF(BO$5&gt;$G$4,0,SUMIFS(Fluxo!$O:$O,Fluxo!$U:$U,"&gt;"&amp;BN$5,Fluxo!$U:$U,"&lt;="&amp;BO$5,Fluxo!$D:$D,$D29,Fluxo!$E:$E,"&lt;&gt;"&amp;"PERMUTANTE"))</f>
        <v>0</v>
      </c>
      <c r="BP29" s="18">
        <f>IF(BP$5&gt;$G$4,0,SUMIFS(Fluxo!$O:$O,Fluxo!$U:$U,"&gt;"&amp;BO$5,Fluxo!$U:$U,"&lt;="&amp;BP$5,Fluxo!$D:$D,$D29,Fluxo!$E:$E,"&lt;&gt;"&amp;"PERMUTANTE"))</f>
        <v>0</v>
      </c>
      <c r="BQ29" s="18">
        <f>IF(BQ$5&gt;$G$4,0,SUMIFS(Fluxo!$O:$O,Fluxo!$U:$U,"&gt;"&amp;BP$5,Fluxo!$U:$U,"&lt;="&amp;BQ$5,Fluxo!$D:$D,$D29,Fluxo!$E:$E,"&lt;&gt;"&amp;"PERMUTANTE"))</f>
        <v>0</v>
      </c>
      <c r="BR29" s="18">
        <f>IF(BR$5&gt;$G$4,0,SUMIFS(Fluxo!$O:$O,Fluxo!$U:$U,"&gt;"&amp;BQ$5,Fluxo!$U:$U,"&lt;="&amp;BR$5,Fluxo!$D:$D,$D29,Fluxo!$E:$E,"&lt;&gt;"&amp;"PERMUTANTE"))</f>
        <v>0</v>
      </c>
      <c r="BS29" s="18">
        <f>IF(BS$5&gt;$G$4,0,SUMIFS(Fluxo!$O:$O,Fluxo!$U:$U,"&gt;"&amp;BR$5,Fluxo!$U:$U,"&lt;="&amp;BS$5,Fluxo!$D:$D,$D29,Fluxo!$E:$E,"&lt;&gt;"&amp;"PERMUTANTE"))</f>
        <v>0</v>
      </c>
      <c r="BT29" s="18">
        <f>IF(BT$5&gt;$G$4,0,SUMIFS(Fluxo!$O:$O,Fluxo!$U:$U,"&gt;"&amp;BS$5,Fluxo!$U:$U,"&lt;="&amp;BT$5,Fluxo!$D:$D,$D29,Fluxo!$E:$E,"&lt;&gt;"&amp;"PERMUTANTE"))</f>
        <v>0</v>
      </c>
      <c r="BU29" s="18">
        <f>IF(BU$5&gt;$G$4,0,SUMIFS(Fluxo!$O:$O,Fluxo!$U:$U,"&gt;"&amp;BT$5,Fluxo!$U:$U,"&lt;="&amp;BU$5,Fluxo!$D:$D,$D29,Fluxo!$E:$E,"&lt;&gt;"&amp;"PERMUTANTE"))</f>
        <v>0</v>
      </c>
      <c r="BV29" s="18">
        <f>IF(BV$5&gt;$G$4,0,SUMIFS(Fluxo!$O:$O,Fluxo!$U:$U,"&gt;"&amp;BU$5,Fluxo!$U:$U,"&lt;="&amp;BV$5,Fluxo!$D:$D,$D29,Fluxo!$E:$E,"&lt;&gt;"&amp;"PERMUTANTE"))</f>
        <v>0</v>
      </c>
      <c r="BW29" s="18">
        <f>IF(BW$5&gt;$G$4,0,SUMIFS(Fluxo!$O:$O,Fluxo!$U:$U,"&gt;"&amp;BV$5,Fluxo!$U:$U,"&lt;="&amp;BW$5,Fluxo!$D:$D,$D29,Fluxo!$E:$E,"&lt;&gt;"&amp;"PERMUTANTE"))</f>
        <v>0</v>
      </c>
      <c r="BX29" s="18">
        <f>IF(BX$5&gt;$G$4,0,SUMIFS(Fluxo!$O:$O,Fluxo!$U:$U,"&gt;"&amp;BW$5,Fluxo!$U:$U,"&lt;="&amp;BX$5,Fluxo!$D:$D,$D29,Fluxo!$E:$E,"&lt;&gt;"&amp;"PERMUTANTE"))</f>
        <v>0</v>
      </c>
      <c r="BY29" s="18">
        <f>IF(BY$5&gt;$G$4,0,SUMIFS(Fluxo!$O:$O,Fluxo!$U:$U,"&gt;"&amp;BX$5,Fluxo!$U:$U,"&lt;="&amp;BY$5,Fluxo!$D:$D,$D29,Fluxo!$E:$E,"&lt;&gt;"&amp;"PERMUTANTE"))</f>
        <v>0</v>
      </c>
      <c r="BZ29" s="18">
        <f>IF(BZ$5&gt;$G$4,0,SUMIFS(Fluxo!$O:$O,Fluxo!$U:$U,"&gt;"&amp;BY$5,Fluxo!$U:$U,"&lt;="&amp;BZ$5,Fluxo!$D:$D,$D29,Fluxo!$E:$E,"&lt;&gt;"&amp;"PERMUTANTE"))</f>
        <v>0</v>
      </c>
      <c r="CA29" s="18">
        <f>IF(CA$5&gt;$G$4,0,SUMIFS(Fluxo!$O:$O,Fluxo!$U:$U,"&gt;"&amp;BZ$5,Fluxo!$U:$U,"&lt;="&amp;CA$5,Fluxo!$D:$D,$D29,Fluxo!$E:$E,"&lt;&gt;"&amp;"PERMUTANTE"))</f>
        <v>0</v>
      </c>
      <c r="CB29" s="18">
        <f>IF(CB$5&gt;$G$4,0,SUMIFS(Fluxo!$O:$O,Fluxo!$U:$U,"&gt;"&amp;CA$5,Fluxo!$U:$U,"&lt;="&amp;CB$5,Fluxo!$D:$D,$D29,Fluxo!$E:$E,"&lt;&gt;"&amp;"PERMUTANTE"))</f>
        <v>0</v>
      </c>
      <c r="CC29" s="18">
        <f>IF(CC$5&gt;$G$4,0,SUMIFS(Fluxo!$O:$O,Fluxo!$U:$U,"&gt;"&amp;CB$5,Fluxo!$U:$U,"&lt;="&amp;CC$5,Fluxo!$D:$D,$D29,Fluxo!$E:$E,"&lt;&gt;"&amp;"PERMUTANTE"))</f>
        <v>0</v>
      </c>
      <c r="CD29" s="18">
        <f>IF(CD$5&gt;$G$4,0,SUMIFS(Fluxo!$O:$O,Fluxo!$U:$U,"&gt;"&amp;CC$5,Fluxo!$U:$U,"&lt;="&amp;CD$5,Fluxo!$D:$D,$D29,Fluxo!$E:$E,"&lt;&gt;"&amp;"PERMUTANTE"))</f>
        <v>0</v>
      </c>
      <c r="CE29" s="18">
        <f>IF(CE$5&gt;$G$4,0,SUMIFS(Fluxo!$O:$O,Fluxo!$U:$U,"&gt;"&amp;CD$5,Fluxo!$U:$U,"&lt;="&amp;CE$5,Fluxo!$D:$D,$D29,Fluxo!$E:$E,"&lt;&gt;"&amp;"PERMUTANTE"))</f>
        <v>0</v>
      </c>
      <c r="CF29" s="18">
        <f>IF(CF$5&gt;$G$4,0,SUMIFS(Fluxo!$O:$O,Fluxo!$U:$U,"&gt;"&amp;CE$5,Fluxo!$U:$U,"&lt;="&amp;CF$5,Fluxo!$D:$D,$D29,Fluxo!$E:$E,"&lt;&gt;"&amp;"PERMUTANTE"))</f>
        <v>0</v>
      </c>
      <c r="CG29" s="18">
        <f>IF(CG$5&gt;$G$4,0,SUMIFS(Fluxo!$O:$O,Fluxo!$U:$U,"&gt;"&amp;CF$5,Fluxo!$U:$U,"&lt;="&amp;CG$5,Fluxo!$D:$D,$D29,Fluxo!$E:$E,"&lt;&gt;"&amp;"PERMUTANTE"))</f>
        <v>0</v>
      </c>
      <c r="CH29" s="18">
        <f>IF(CH$5&gt;$G$4,0,SUMIFS(Fluxo!$O:$O,Fluxo!$U:$U,"&gt;"&amp;CG$5,Fluxo!$U:$U,"&lt;="&amp;CH$5,Fluxo!$D:$D,$D29,Fluxo!$E:$E,"&lt;&gt;"&amp;"PERMUTANTE"))</f>
        <v>0</v>
      </c>
      <c r="CI29" s="18">
        <f>IF(CI$5&gt;$G$4,0,SUMIFS(Fluxo!$O:$O,Fluxo!$U:$U,"&gt;"&amp;CH$5,Fluxo!$U:$U,"&lt;="&amp;CI$5,Fluxo!$D:$D,$D29,Fluxo!$E:$E,"&lt;&gt;"&amp;"PERMUTANTE"))</f>
        <v>0</v>
      </c>
      <c r="CJ29" s="18">
        <f>IF(CJ$5&gt;$G$4,0,SUMIFS(Fluxo!$O:$O,Fluxo!$U:$U,"&gt;"&amp;CI$5,Fluxo!$U:$U,"&lt;="&amp;CJ$5,Fluxo!$D:$D,$D29,Fluxo!$E:$E,"&lt;&gt;"&amp;"PERMUTANTE"))</f>
        <v>0</v>
      </c>
      <c r="CK29" s="18">
        <f>IF(CK$5&gt;$G$4,0,SUMIFS(Fluxo!$O:$O,Fluxo!$U:$U,"&gt;"&amp;CJ$5,Fluxo!$U:$U,"&lt;="&amp;CK$5,Fluxo!$D:$D,$D29,Fluxo!$E:$E,"&lt;&gt;"&amp;"PERMUTANTE"))</f>
        <v>0</v>
      </c>
      <c r="CL29" s="18">
        <f>IF(CL$5&gt;$G$4,0,SUMIFS(Fluxo!$O:$O,Fluxo!$U:$U,"&gt;"&amp;CK$5,Fluxo!$U:$U,"&lt;="&amp;CL$5,Fluxo!$D:$D,$D29,Fluxo!$E:$E,"&lt;&gt;"&amp;"PERMUTANTE"))</f>
        <v>0</v>
      </c>
      <c r="CM29" s="18">
        <f>IF(CM$5&gt;$G$4,0,SUMIFS(Fluxo!$O:$O,Fluxo!$U:$U,"&gt;"&amp;CL$5,Fluxo!$U:$U,"&lt;="&amp;CM$5,Fluxo!$D:$D,$D29,Fluxo!$E:$E,"&lt;&gt;"&amp;"PERMUTANTE"))</f>
        <v>0</v>
      </c>
      <c r="CN29" s="18">
        <f>IF(CN$5&gt;$G$4,0,SUMIFS(Fluxo!$O:$O,Fluxo!$U:$U,"&gt;"&amp;CM$5,Fluxo!$U:$U,"&lt;="&amp;CN$5,Fluxo!$D:$D,$D29,Fluxo!$E:$E,"&lt;&gt;"&amp;"PERMUTANTE"))</f>
        <v>0</v>
      </c>
      <c r="CO29" s="18">
        <f>IF(CO$5&gt;$G$4,0,SUMIFS(Fluxo!$O:$O,Fluxo!$U:$U,"&gt;"&amp;CN$5,Fluxo!$U:$U,"&lt;="&amp;CO$5,Fluxo!$D:$D,$D29,Fluxo!$E:$E,"&lt;&gt;"&amp;"PERMUTANTE"))</f>
        <v>0</v>
      </c>
      <c r="CP29" s="18">
        <f>IF(CP$5&gt;$G$4,0,SUMIFS(Fluxo!$O:$O,Fluxo!$U:$U,"&gt;"&amp;CO$5,Fluxo!$U:$U,"&lt;="&amp;CP$5,Fluxo!$D:$D,$D29,Fluxo!$E:$E,"&lt;&gt;"&amp;"PERMUTANTE"))</f>
        <v>0</v>
      </c>
      <c r="CQ29" s="18">
        <f>IF(CQ$5&gt;$G$4,0,SUMIFS(Fluxo!$O:$O,Fluxo!$U:$U,"&gt;"&amp;CP$5,Fluxo!$U:$U,"&lt;="&amp;CQ$5,Fluxo!$D:$D,$D29,Fluxo!$E:$E,"&lt;&gt;"&amp;"PERMUTANTE"))</f>
        <v>0</v>
      </c>
      <c r="CR29" s="18">
        <f>IF(CR$5&gt;$G$4,0,SUMIFS(Fluxo!$O:$O,Fluxo!$U:$U,"&gt;"&amp;CQ$5,Fluxo!$U:$U,"&lt;="&amp;CR$5,Fluxo!$D:$D,$D29,Fluxo!$E:$E,"&lt;&gt;"&amp;"PERMUTANTE"))</f>
        <v>0</v>
      </c>
      <c r="CS29" s="18">
        <f>IF(CS$5&gt;$G$4,0,SUMIFS(Fluxo!$O:$O,Fluxo!$U:$U,"&gt;"&amp;CR$5,Fluxo!$U:$U,"&lt;="&amp;CS$5,Fluxo!$D:$D,$D29,Fluxo!$E:$E,"&lt;&gt;"&amp;"PERMUTANTE"))</f>
        <v>0</v>
      </c>
      <c r="CT29" s="18">
        <f>IF(CT$5&gt;$G$4,0,SUMIFS(Fluxo!$O:$O,Fluxo!$U:$U,"&gt;"&amp;CS$5,Fluxo!$U:$U,"&lt;="&amp;CT$5,Fluxo!$D:$D,$D29,Fluxo!$E:$E,"&lt;&gt;"&amp;"PERMUTANTE"))</f>
        <v>0</v>
      </c>
      <c r="CU29" s="18">
        <f>IF(CU$5&gt;$G$4,0,SUMIFS(Fluxo!$O:$O,Fluxo!$U:$U,"&gt;"&amp;CT$5,Fluxo!$U:$U,"&lt;="&amp;CU$5,Fluxo!$D:$D,$D29,Fluxo!$E:$E,"&lt;&gt;"&amp;"PERMUTANTE"))</f>
        <v>0</v>
      </c>
      <c r="CV29" s="18">
        <f>IF(CV$5&gt;$G$4,0,SUMIFS(Fluxo!$O:$O,Fluxo!$U:$U,"&gt;"&amp;CU$5,Fluxo!$U:$U,"&lt;="&amp;CV$5,Fluxo!$D:$D,$D29,Fluxo!$E:$E,"&lt;&gt;"&amp;"PERMUTANTE"))</f>
        <v>0</v>
      </c>
      <c r="CW29" s="18">
        <f>IF(CW$5&gt;$G$4,0,SUMIFS(Fluxo!$O:$O,Fluxo!$U:$U,"&gt;"&amp;CV$5,Fluxo!$U:$U,"&lt;="&amp;CW$5,Fluxo!$D:$D,$D29,Fluxo!$E:$E,"&lt;&gt;"&amp;"PERMUTANTE"))</f>
        <v>0</v>
      </c>
      <c r="CX29" s="18">
        <f>IF(CX$5&gt;$G$4,0,SUMIFS(Fluxo!$O:$O,Fluxo!$U:$U,"&gt;"&amp;CW$5,Fluxo!$U:$U,"&lt;="&amp;CX$5,Fluxo!$D:$D,$D29,Fluxo!$E:$E,"&lt;&gt;"&amp;"PERMUTANTE"))</f>
        <v>0</v>
      </c>
      <c r="CY29" s="18">
        <f>IF(CY$5&gt;$G$4,0,SUMIFS(Fluxo!$O:$O,Fluxo!$U:$U,"&gt;"&amp;CX$5,Fluxo!$U:$U,"&lt;="&amp;CY$5,Fluxo!$D:$D,$D29,Fluxo!$E:$E,"&lt;&gt;"&amp;"PERMUTANTE"))</f>
        <v>0</v>
      </c>
      <c r="CZ29" s="18">
        <f>IF(CZ$5&gt;$G$4,0,SUMIFS(Fluxo!$O:$O,Fluxo!$U:$U,"&gt;"&amp;CY$5,Fluxo!$U:$U,"&lt;="&amp;CZ$5,Fluxo!$D:$D,$D29,Fluxo!$E:$E,"&lt;&gt;"&amp;"PERMUTANTE"))</f>
        <v>0</v>
      </c>
      <c r="DA29" s="18">
        <f>IF(DA$5&gt;$G$4,0,SUMIFS(Fluxo!$O:$O,Fluxo!$U:$U,"&gt;"&amp;CZ$5,Fluxo!$U:$U,"&lt;="&amp;DA$5,Fluxo!$D:$D,$D29,Fluxo!$E:$E,"&lt;&gt;"&amp;"PERMUTANTE"))</f>
        <v>0</v>
      </c>
      <c r="DB29" s="18">
        <f>IF(DB$5&gt;$G$4,0,SUMIFS(Fluxo!$O:$O,Fluxo!$U:$U,"&gt;"&amp;DA$5,Fluxo!$U:$U,"&lt;="&amp;DB$5,Fluxo!$D:$D,$D29,Fluxo!$E:$E,"&lt;&gt;"&amp;"PERMUTANTE"))</f>
        <v>0</v>
      </c>
      <c r="DC29" s="18">
        <f>IF(DC$5&gt;$G$4,0,SUMIFS(Fluxo!$O:$O,Fluxo!$U:$U,"&gt;"&amp;DB$5,Fluxo!$U:$U,"&lt;="&amp;DC$5,Fluxo!$D:$D,$D29,Fluxo!$E:$E,"&lt;&gt;"&amp;"PERMUTANTE"))</f>
        <v>0</v>
      </c>
      <c r="DD29" s="18">
        <f>IF(DD$5&gt;$G$4,0,SUMIFS(Fluxo!$O:$O,Fluxo!$U:$U,"&gt;"&amp;DC$5,Fluxo!$U:$U,"&lt;="&amp;DD$5,Fluxo!$D:$D,$D29,Fluxo!$E:$E,"&lt;&gt;"&amp;"PERMUTANTE"))</f>
        <v>0</v>
      </c>
      <c r="DE29" s="18">
        <f>IF(DE$5&gt;$G$4,0,SUMIFS(Fluxo!$O:$O,Fluxo!$U:$U,"&gt;"&amp;DD$5,Fluxo!$U:$U,"&lt;="&amp;DE$5,Fluxo!$D:$D,$D29,Fluxo!$E:$E,"&lt;&gt;"&amp;"PERMUTANTE"))</f>
        <v>0</v>
      </c>
      <c r="DF29" s="18">
        <f>IF(DF$5&gt;$G$4,0,SUMIFS(Fluxo!$O:$O,Fluxo!$U:$U,"&gt;"&amp;DE$5,Fluxo!$U:$U,"&lt;="&amp;DF$5,Fluxo!$D:$D,$D29,Fluxo!$E:$E,"&lt;&gt;"&amp;"PERMUTANTE"))</f>
        <v>0</v>
      </c>
      <c r="DG29" s="18">
        <f>IF(DG$5&gt;$G$4,0,SUMIFS(Fluxo!$O:$O,Fluxo!$U:$U,"&gt;"&amp;DF$5,Fluxo!$U:$U,"&lt;="&amp;DG$5,Fluxo!$D:$D,$D29,Fluxo!$E:$E,"&lt;&gt;"&amp;"PERMUTANTE"))</f>
        <v>0</v>
      </c>
      <c r="DH29" s="18">
        <f>IF(DH$5&gt;$G$4,0,SUMIFS(Fluxo!$O:$O,Fluxo!$U:$U,"&gt;"&amp;DG$5,Fluxo!$U:$U,"&lt;="&amp;DH$5,Fluxo!$D:$D,$D29,Fluxo!$E:$E,"&lt;&gt;"&amp;"PERMUTANTE"))</f>
        <v>0</v>
      </c>
      <c r="DI29" s="18">
        <f>IF(DI$5&gt;$G$4,0,SUMIFS(Fluxo!$O:$O,Fluxo!$U:$U,"&gt;"&amp;DH$5,Fluxo!$U:$U,"&lt;="&amp;DI$5,Fluxo!$D:$D,$D29,Fluxo!$E:$E,"&lt;&gt;"&amp;"PERMUTANTE"))</f>
        <v>0</v>
      </c>
      <c r="DJ29" s="18">
        <f>IF(DJ$5&gt;$G$4,0,SUMIFS(Fluxo!$O:$O,Fluxo!$U:$U,"&gt;"&amp;DI$5,Fluxo!$U:$U,"&lt;="&amp;DJ$5,Fluxo!$D:$D,$D29,Fluxo!$E:$E,"&lt;&gt;"&amp;"PERMUTANTE"))</f>
        <v>0</v>
      </c>
      <c r="DK29" s="18">
        <f>IF(DK$5&gt;$G$4,0,SUMIFS(Fluxo!$O:$O,Fluxo!$U:$U,"&gt;"&amp;DJ$5,Fluxo!$U:$U,"&lt;="&amp;DK$5,Fluxo!$D:$D,$D29,Fluxo!$E:$E,"&lt;&gt;"&amp;"PERMUTANTE"))</f>
        <v>0</v>
      </c>
      <c r="DL29" s="18">
        <f>IF(DL$5&gt;$G$4,0,SUMIFS(Fluxo!$O:$O,Fluxo!$U:$U,"&gt;"&amp;DK$5,Fluxo!$U:$U,"&lt;="&amp;DL$5,Fluxo!$D:$D,$D29,Fluxo!$E:$E,"&lt;&gt;"&amp;"PERMUTANTE"))</f>
        <v>0</v>
      </c>
      <c r="DM29" s="18">
        <f>IF(DM$5&gt;$G$4,0,SUMIFS(Fluxo!$O:$O,Fluxo!$U:$U,"&gt;"&amp;DL$5,Fluxo!$U:$U,"&lt;="&amp;DM$5,Fluxo!$D:$D,$D29,Fluxo!$E:$E,"&lt;&gt;"&amp;"PERMUTANTE"))</f>
        <v>0</v>
      </c>
      <c r="DN29" s="18">
        <f>IF(DN$5&gt;$G$4,0,SUMIFS(Fluxo!$O:$O,Fluxo!$U:$U,"&gt;"&amp;DM$5,Fluxo!$U:$U,"&lt;="&amp;DN$5,Fluxo!$D:$D,$D29,Fluxo!$E:$E,"&lt;&gt;"&amp;"PERMUTANTE"))</f>
        <v>0</v>
      </c>
      <c r="DO29" s="18">
        <f>IF(DO$5&gt;$G$4,0,SUMIFS(Fluxo!$O:$O,Fluxo!$U:$U,"&gt;"&amp;DN$5,Fluxo!$U:$U,"&lt;="&amp;DO$5,Fluxo!$D:$D,$D29,Fluxo!$E:$E,"&lt;&gt;"&amp;"PERMUTANTE"))</f>
        <v>0</v>
      </c>
      <c r="DP29" s="18">
        <f>IF(DP$5&gt;$G$4,0,SUMIFS(Fluxo!$O:$O,Fluxo!$U:$U,"&gt;"&amp;DO$5,Fluxo!$U:$U,"&lt;="&amp;DP$5,Fluxo!$D:$D,$D29,Fluxo!$E:$E,"&lt;&gt;"&amp;"PERMUTANTE"))</f>
        <v>0</v>
      </c>
      <c r="DQ29" s="18">
        <f>IF(DQ$5&gt;$G$4,0,SUMIFS(Fluxo!$O:$O,Fluxo!$U:$U,"&gt;"&amp;DP$5,Fluxo!$U:$U,"&lt;="&amp;DQ$5,Fluxo!$D:$D,$D29,Fluxo!$E:$E,"&lt;&gt;"&amp;"PERMUTANTE"))</f>
        <v>0</v>
      </c>
      <c r="DR29" s="18">
        <f>IF(DR$5&gt;$G$4,0,SUMIFS(Fluxo!$O:$O,Fluxo!$U:$U,"&gt;"&amp;DQ$5,Fluxo!$U:$U,"&lt;="&amp;DR$5,Fluxo!$D:$D,$D29,Fluxo!$E:$E,"&lt;&gt;"&amp;"PERMUTANTE"))</f>
        <v>0</v>
      </c>
      <c r="DS29" s="18">
        <f>IF(DS$5&gt;$G$4,0,SUMIFS(Fluxo!$O:$O,Fluxo!$U:$U,"&gt;"&amp;DR$5,Fluxo!$U:$U,"&lt;="&amp;DS$5,Fluxo!$D:$D,$D29,Fluxo!$E:$E,"&lt;&gt;"&amp;"PERMUTANTE"))</f>
        <v>0</v>
      </c>
      <c r="DT29" s="18">
        <f>IF(DT$5&gt;$G$4,0,SUMIFS(Fluxo!$O:$O,Fluxo!$U:$U,"&gt;"&amp;DS$5,Fluxo!$U:$U,"&lt;="&amp;DT$5,Fluxo!$D:$D,$D29,Fluxo!$E:$E,"&lt;&gt;"&amp;"PERMUTANTE"))</f>
        <v>0</v>
      </c>
      <c r="DU29" s="18">
        <f>IF(DU$5&gt;$G$4,0,SUMIFS(Fluxo!$O:$O,Fluxo!$U:$U,"&gt;"&amp;DT$5,Fluxo!$U:$U,"&lt;="&amp;DU$5,Fluxo!$D:$D,$D29,Fluxo!$E:$E,"&lt;&gt;"&amp;"PERMUTANTE"))</f>
        <v>0</v>
      </c>
      <c r="DV29" s="18">
        <f>IF(DV$5&gt;$G$4,0,SUMIFS(Fluxo!$O:$O,Fluxo!$U:$U,"&gt;"&amp;DU$5,Fluxo!$U:$U,"&lt;="&amp;DV$5,Fluxo!$D:$D,$D29,Fluxo!$E:$E,"&lt;&gt;"&amp;"PERMUTANTE"))</f>
        <v>0</v>
      </c>
      <c r="DW29" s="18">
        <f>IF(DW$5&gt;$G$4,0,SUMIFS(Fluxo!$O:$O,Fluxo!$U:$U,"&gt;"&amp;DV$5,Fluxo!$U:$U,"&lt;="&amp;DW$5,Fluxo!$D:$D,$D29,Fluxo!$E:$E,"&lt;&gt;"&amp;"PERMUTANTE"))</f>
        <v>0</v>
      </c>
      <c r="DX29" s="18">
        <f>IF(DX$5&gt;$G$4,0,SUMIFS(Fluxo!$O:$O,Fluxo!$U:$U,"&gt;"&amp;DW$5,Fluxo!$U:$U,"&lt;="&amp;DX$5,Fluxo!$D:$D,$D29,Fluxo!$E:$E,"&lt;&gt;"&amp;"PERMUTANTE"))</f>
        <v>0</v>
      </c>
      <c r="DY29" s="18">
        <f>IF(DY$5&gt;$G$4,0,SUMIFS(Fluxo!$O:$O,Fluxo!$U:$U,"&gt;"&amp;DX$5,Fluxo!$U:$U,"&lt;="&amp;DY$5,Fluxo!$D:$D,$D29,Fluxo!$E:$E,"&lt;&gt;"&amp;"PERMUTANTE"))</f>
        <v>0</v>
      </c>
      <c r="DZ29" s="18">
        <f>IF(DZ$5&gt;$G$4,0,SUMIFS(Fluxo!$O:$O,Fluxo!$U:$U,"&gt;"&amp;DY$5,Fluxo!$U:$U,"&lt;="&amp;DZ$5,Fluxo!$D:$D,$D29,Fluxo!$E:$E,"&lt;&gt;"&amp;"PERMUTANTE"))</f>
        <v>0</v>
      </c>
      <c r="EA29" s="18">
        <f>IF(EA$5&gt;$G$4,0,SUMIFS(Fluxo!$O:$O,Fluxo!$U:$U,"&gt;"&amp;DZ$5,Fluxo!$U:$U,"&lt;="&amp;EA$5,Fluxo!$D:$D,$D29,Fluxo!$E:$E,"&lt;&gt;"&amp;"PERMUTANTE"))</f>
        <v>0</v>
      </c>
      <c r="EB29" s="18">
        <f>IF(EB$5&gt;$G$4,0,SUMIFS(Fluxo!$O:$O,Fluxo!$U:$U,"&gt;"&amp;EA$5,Fluxo!$U:$U,"&lt;="&amp;EB$5,Fluxo!$D:$D,$D29,Fluxo!$E:$E,"&lt;&gt;"&amp;"PERMUTANTE"))</f>
        <v>0</v>
      </c>
      <c r="EC29" s="18">
        <f>IF(EC$5&gt;$G$4,0,SUMIFS(Fluxo!$O:$O,Fluxo!$U:$U,"&gt;"&amp;EB$5,Fluxo!$U:$U,"&lt;="&amp;EC$5,Fluxo!$D:$D,$D29,Fluxo!$E:$E,"&lt;&gt;"&amp;"PERMUTANTE"))</f>
        <v>0</v>
      </c>
      <c r="ED29" s="18">
        <f>IF(ED$5&gt;$G$4,0,SUMIFS(Fluxo!$O:$O,Fluxo!$U:$U,"&gt;"&amp;EC$5,Fluxo!$U:$U,"&lt;="&amp;ED$5,Fluxo!$D:$D,$D29,Fluxo!$E:$E,"&lt;&gt;"&amp;"PERMUTANTE"))</f>
        <v>0</v>
      </c>
      <c r="EE29" s="18">
        <f>IF(EE$5&gt;$G$4,0,SUMIFS(Fluxo!$O:$O,Fluxo!$U:$U,"&gt;"&amp;ED$5,Fluxo!$U:$U,"&lt;="&amp;EE$5,Fluxo!$D:$D,$D29,Fluxo!$E:$E,"&lt;&gt;"&amp;"PERMUTANTE"))</f>
        <v>0</v>
      </c>
      <c r="EF29" s="18">
        <f>IF(EF$5&gt;$G$4,0,SUMIFS(Fluxo!$O:$O,Fluxo!$U:$U,"&gt;"&amp;EE$5,Fluxo!$U:$U,"&lt;="&amp;EF$5,Fluxo!$D:$D,$D29,Fluxo!$E:$E,"&lt;&gt;"&amp;"PERMUTANTE"))</f>
        <v>0</v>
      </c>
      <c r="EG29" s="18">
        <f>IF(EG$5&gt;$G$4,0,SUMIFS(Fluxo!$O:$O,Fluxo!$U:$U,"&gt;"&amp;EF$5,Fluxo!$U:$U,"&lt;="&amp;EG$5,Fluxo!$D:$D,$D29,Fluxo!$E:$E,"&lt;&gt;"&amp;"PERMUTANTE"))</f>
        <v>0</v>
      </c>
      <c r="EH29" s="18">
        <f>IF(EH$5&gt;$G$4,0,SUMIFS(Fluxo!$O:$O,Fluxo!$U:$U,"&gt;"&amp;EG$5,Fluxo!$U:$U,"&lt;="&amp;EH$5,Fluxo!$D:$D,$D29,Fluxo!$E:$E,"&lt;&gt;"&amp;"PERMUTANTE"))</f>
        <v>0</v>
      </c>
      <c r="EI29" s="18">
        <f>IF(EI$5&gt;$G$4,0,SUMIFS(Fluxo!$O:$O,Fluxo!$U:$U,"&gt;"&amp;EH$5,Fluxo!$U:$U,"&lt;="&amp;EI$5,Fluxo!$D:$D,$D29,Fluxo!$E:$E,"&lt;&gt;"&amp;"PERMUTANTE"))</f>
        <v>0</v>
      </c>
      <c r="EJ29" s="18">
        <f>IF(EJ$5&gt;$G$4,0,SUMIFS(Fluxo!$O:$O,Fluxo!$U:$U,"&gt;"&amp;EI$5,Fluxo!$U:$U,"&lt;="&amp;EJ$5,Fluxo!$D:$D,$D29,Fluxo!$E:$E,"&lt;&gt;"&amp;"PERMUTANTE"))</f>
        <v>0</v>
      </c>
      <c r="EK29" s="18">
        <f>IF(EK$5&gt;$G$4,0,SUMIFS(Fluxo!$O:$O,Fluxo!$U:$U,"&gt;"&amp;EJ$5,Fluxo!$U:$U,"&lt;="&amp;EK$5,Fluxo!$D:$D,$D29,Fluxo!$E:$E,"&lt;&gt;"&amp;"PERMUTANTE"))</f>
        <v>0</v>
      </c>
      <c r="EL29" s="18">
        <f>IF(EL$5&gt;$G$4,0,SUMIFS(Fluxo!$O:$O,Fluxo!$U:$U,"&gt;"&amp;EK$5,Fluxo!$U:$U,"&lt;="&amp;EL$5,Fluxo!$D:$D,$D29,Fluxo!$E:$E,"&lt;&gt;"&amp;"PERMUTANTE"))</f>
        <v>0</v>
      </c>
      <c r="EM29" s="18">
        <f>IF(EM$5&gt;$G$4,0,SUMIFS(Fluxo!$O:$O,Fluxo!$U:$U,"&gt;"&amp;EL$5,Fluxo!$U:$U,"&lt;="&amp;EM$5,Fluxo!$D:$D,$D29,Fluxo!$E:$E,"&lt;&gt;"&amp;"PERMUTANTE"))</f>
        <v>0</v>
      </c>
      <c r="EN29" s="18">
        <f>IF(EN$5&gt;$G$4,0,SUMIFS(Fluxo!$O:$O,Fluxo!$U:$U,"&gt;"&amp;EM$5,Fluxo!$U:$U,"&lt;="&amp;EN$5,Fluxo!$D:$D,$D29,Fluxo!$E:$E,"&lt;&gt;"&amp;"PERMUTANTE"))</f>
        <v>0</v>
      </c>
      <c r="EO29" s="18">
        <f>IF(EO$5&gt;$G$4,0,SUMIFS(Fluxo!$O:$O,Fluxo!$U:$U,"&gt;"&amp;EN$5,Fluxo!$U:$U,"&lt;="&amp;EO$5,Fluxo!$D:$D,$D29,Fluxo!$E:$E,"&lt;&gt;"&amp;"PERMUTANTE"))</f>
        <v>0</v>
      </c>
      <c r="EP29" s="18">
        <f>IF(EP$5&gt;$G$4,0,SUMIFS(Fluxo!$O:$O,Fluxo!$U:$U,"&gt;"&amp;EO$5,Fluxo!$U:$U,"&lt;="&amp;EP$5,Fluxo!$D:$D,$D29,Fluxo!$E:$E,"&lt;&gt;"&amp;"PERMUTANTE"))</f>
        <v>0</v>
      </c>
      <c r="EQ29" s="18">
        <f>IF(EQ$5&gt;$G$4,0,SUMIFS(Fluxo!$O:$O,Fluxo!$U:$U,"&gt;"&amp;EP$5,Fluxo!$U:$U,"&lt;="&amp;EQ$5,Fluxo!$D:$D,$D29,Fluxo!$E:$E,"&lt;&gt;"&amp;"PERMUTANTE"))</f>
        <v>0</v>
      </c>
      <c r="ER29" s="18">
        <f>IF(ER$5&gt;$G$4,0,SUMIFS(Fluxo!$O:$O,Fluxo!$U:$U,"&gt;"&amp;EQ$5,Fluxo!$U:$U,"&lt;="&amp;ER$5,Fluxo!$D:$D,$D29,Fluxo!$E:$E,"&lt;&gt;"&amp;"PERMUTANTE"))</f>
        <v>0</v>
      </c>
      <c r="ES29" s="18">
        <f>IF(ES$5&gt;$G$4,0,SUMIFS(Fluxo!$O:$O,Fluxo!$U:$U,"&gt;"&amp;ER$5,Fluxo!$U:$U,"&lt;="&amp;ES$5,Fluxo!$D:$D,$D29,Fluxo!$E:$E,"&lt;&gt;"&amp;"PERMUTANTE"))</f>
        <v>0</v>
      </c>
      <c r="ET29" s="18">
        <f>IF(ET$5&gt;$G$4,0,SUMIFS(Fluxo!$O:$O,Fluxo!$U:$U,"&gt;"&amp;ES$5,Fluxo!$U:$U,"&lt;="&amp;ET$5,Fluxo!$D:$D,$D29,Fluxo!$E:$E,"&lt;&gt;"&amp;"PERMUTANTE"))</f>
        <v>0</v>
      </c>
      <c r="EU29" s="18">
        <f>IF(EU$5&gt;$G$4,0,SUMIFS(Fluxo!$O:$O,Fluxo!$U:$U,"&gt;"&amp;ET$5,Fluxo!$U:$U,"&lt;="&amp;EU$5,Fluxo!$D:$D,$D29,Fluxo!$E:$E,"&lt;&gt;"&amp;"PERMUTANTE"))</f>
        <v>0</v>
      </c>
      <c r="EV29" s="18">
        <f>IF(EV$5&gt;$G$4,0,SUMIFS(Fluxo!$O:$O,Fluxo!$U:$U,"&gt;"&amp;EU$5,Fluxo!$U:$U,"&lt;="&amp;EV$5,Fluxo!$D:$D,$D29,Fluxo!$E:$E,"&lt;&gt;"&amp;"PERMUTANTE"))</f>
        <v>0</v>
      </c>
      <c r="EW29" s="18">
        <f>IF(EW$5&gt;$G$4,0,SUMIFS(Fluxo!$O:$O,Fluxo!$U:$U,"&gt;"&amp;EV$5,Fluxo!$U:$U,"&lt;="&amp;EW$5,Fluxo!$D:$D,$D29,Fluxo!$E:$E,"&lt;&gt;"&amp;"PERMUTANTE"))</f>
        <v>0</v>
      </c>
      <c r="EX29" s="18">
        <f>IF(EX$5&gt;$G$4,0,SUMIFS(Fluxo!$O:$O,Fluxo!$U:$U,"&gt;"&amp;EW$5,Fluxo!$U:$U,"&lt;="&amp;EX$5,Fluxo!$D:$D,$D29,Fluxo!$E:$E,"&lt;&gt;"&amp;"PERMUTANTE"))</f>
        <v>0</v>
      </c>
      <c r="EY29" s="18">
        <f>IF(EY$5&gt;$G$4,0,SUMIFS(Fluxo!$O:$O,Fluxo!$U:$U,"&gt;"&amp;EX$5,Fluxo!$U:$U,"&lt;="&amp;EY$5,Fluxo!$D:$D,$D29,Fluxo!$E:$E,"&lt;&gt;"&amp;"PERMUTANTE"))</f>
        <v>0</v>
      </c>
      <c r="EZ29" s="18">
        <f>IF(EZ$5&gt;$G$4,0,SUMIFS(Fluxo!$O:$O,Fluxo!$U:$U,"&gt;"&amp;EY$5,Fluxo!$U:$U,"&lt;="&amp;EZ$5,Fluxo!$D:$D,$D29,Fluxo!$E:$E,"&lt;&gt;"&amp;"PERMUTANTE"))</f>
        <v>0</v>
      </c>
      <c r="FA29" s="18">
        <f>IF(FA$5&gt;$G$4,0,SUMIFS(Fluxo!$O:$O,Fluxo!$U:$U,"&gt;"&amp;EZ$5,Fluxo!$U:$U,"&lt;="&amp;FA$5,Fluxo!$D:$D,$D29,Fluxo!$E:$E,"&lt;&gt;"&amp;"PERMUTANTE"))</f>
        <v>0</v>
      </c>
      <c r="FB29" s="18">
        <f>IF(FB$5&gt;$G$4,0,SUMIFS(Fluxo!$O:$O,Fluxo!$U:$U,"&gt;"&amp;FA$5,Fluxo!$U:$U,"&lt;="&amp;FB$5,Fluxo!$D:$D,$D29,Fluxo!$E:$E,"&lt;&gt;"&amp;"PERMUTANTE"))</f>
        <v>0</v>
      </c>
      <c r="FC29" s="18">
        <f>IF(FC$5&gt;$G$4,0,SUMIFS(Fluxo!$O:$O,Fluxo!$U:$U,"&gt;"&amp;FB$5,Fluxo!$U:$U,"&lt;="&amp;FC$5,Fluxo!$D:$D,$D29,Fluxo!$E:$E,"&lt;&gt;"&amp;"PERMUTANTE"))</f>
        <v>0</v>
      </c>
      <c r="FD29" s="18">
        <f>IF(FD$5&gt;$G$4,0,SUMIFS(Fluxo!$O:$O,Fluxo!$U:$U,"&gt;"&amp;FC$5,Fluxo!$U:$U,"&lt;="&amp;FD$5,Fluxo!$D:$D,$D29,Fluxo!$E:$E,"&lt;&gt;"&amp;"PERMUTANTE"))</f>
        <v>0</v>
      </c>
      <c r="FE29" s="18">
        <f>IF(FE$5&gt;$G$4,0,SUMIFS(Fluxo!$O:$O,Fluxo!$U:$U,"&gt;"&amp;FD$5,Fluxo!$U:$U,"&lt;="&amp;FE$5,Fluxo!$D:$D,$D29,Fluxo!$E:$E,"&lt;&gt;"&amp;"PERMUTANTE"))</f>
        <v>0</v>
      </c>
      <c r="FF29" s="18">
        <f>IF(FF$5&gt;$G$4,0,SUMIFS(Fluxo!$O:$O,Fluxo!$U:$U,"&gt;"&amp;FE$5,Fluxo!$U:$U,"&lt;="&amp;FF$5,Fluxo!$D:$D,$D29,Fluxo!$E:$E,"&lt;&gt;"&amp;"PERMUTANTE"))</f>
        <v>0</v>
      </c>
      <c r="FG29" s="18">
        <f>IF(FG$5&gt;$G$4,0,SUMIFS(Fluxo!$O:$O,Fluxo!$U:$U,"&gt;"&amp;FF$5,Fluxo!$U:$U,"&lt;="&amp;FG$5,Fluxo!$D:$D,$D29,Fluxo!$E:$E,"&lt;&gt;"&amp;"PERMUTANTE"))</f>
        <v>0</v>
      </c>
      <c r="FH29" s="18">
        <f>IF(FH$5&gt;$G$4,0,SUMIFS(Fluxo!$O:$O,Fluxo!$U:$U,"&gt;"&amp;FG$5,Fluxo!$U:$U,"&lt;="&amp;FH$5,Fluxo!$D:$D,$D29,Fluxo!$E:$E,"&lt;&gt;"&amp;"PERMUTANTE"))</f>
        <v>0</v>
      </c>
      <c r="FI29" s="18">
        <f>IF(FI$5&gt;$G$4,0,SUMIFS(Fluxo!$O:$O,Fluxo!$U:$U,"&gt;"&amp;FH$5,Fluxo!$U:$U,"&lt;="&amp;FI$5,Fluxo!$D:$D,$D29,Fluxo!$E:$E,"&lt;&gt;"&amp;"PERMUTANTE"))</f>
        <v>0</v>
      </c>
      <c r="FJ29" s="18">
        <f>IF(FJ$5&gt;$G$4,0,SUMIFS(Fluxo!$O:$O,Fluxo!$U:$U,"&gt;"&amp;FI$5,Fluxo!$U:$U,"&lt;="&amp;FJ$5,Fluxo!$D:$D,$D29,Fluxo!$E:$E,"&lt;&gt;"&amp;"PERMUTANTE"))</f>
        <v>0</v>
      </c>
      <c r="FK29" s="18">
        <f>IF(FK$5&gt;$G$4,0,SUMIFS(Fluxo!$O:$O,Fluxo!$U:$U,"&gt;"&amp;FJ$5,Fluxo!$U:$U,"&lt;="&amp;FK$5,Fluxo!$D:$D,$D29,Fluxo!$E:$E,"&lt;&gt;"&amp;"PERMUTANTE"))</f>
        <v>0</v>
      </c>
      <c r="FL29" s="18">
        <f>IF(FL$5&gt;$G$4,0,SUMIFS(Fluxo!$O:$O,Fluxo!$U:$U,"&gt;"&amp;FK$5,Fluxo!$U:$U,"&lt;="&amp;FL$5,Fluxo!$D:$D,$D29,Fluxo!$E:$E,"&lt;&gt;"&amp;"PERMUTANTE"))</f>
        <v>0</v>
      </c>
      <c r="FM29" s="18">
        <f>IF(FM$5&gt;$G$4,0,SUMIFS(Fluxo!$O:$O,Fluxo!$U:$U,"&gt;"&amp;FL$5,Fluxo!$U:$U,"&lt;="&amp;FM$5,Fluxo!$D:$D,$D29,Fluxo!$E:$E,"&lt;&gt;"&amp;"PERMUTANTE"))</f>
        <v>0</v>
      </c>
      <c r="FN29" s="18">
        <f>IF(FN$5&gt;$G$4,0,SUMIFS(Fluxo!$O:$O,Fluxo!$U:$U,"&gt;"&amp;FM$5,Fluxo!$U:$U,"&lt;="&amp;FN$5,Fluxo!$D:$D,$D29,Fluxo!$E:$E,"&lt;&gt;"&amp;"PERMUTANTE"))</f>
        <v>0</v>
      </c>
      <c r="FO29" s="18">
        <f>IF(FO$5&gt;$G$4,0,SUMIFS(Fluxo!$O:$O,Fluxo!$U:$U,"&gt;"&amp;FN$5,Fluxo!$U:$U,"&lt;="&amp;FO$5,Fluxo!$D:$D,$D29,Fluxo!$E:$E,"&lt;&gt;"&amp;"PERMUTANTE"))</f>
        <v>0</v>
      </c>
      <c r="FP29" s="18">
        <f>IF(FP$5&gt;$G$4,0,SUMIFS(Fluxo!$O:$O,Fluxo!$U:$U,"&gt;"&amp;FO$5,Fluxo!$U:$U,"&lt;="&amp;FP$5,Fluxo!$D:$D,$D29,Fluxo!$E:$E,"&lt;&gt;"&amp;"PERMUTANTE"))</f>
        <v>0</v>
      </c>
      <c r="FQ29" s="18">
        <f>IF(FQ$5&gt;$G$4,0,SUMIFS(Fluxo!$O:$O,Fluxo!$U:$U,"&gt;"&amp;FP$5,Fluxo!$U:$U,"&lt;="&amp;FQ$5,Fluxo!$D:$D,$D29,Fluxo!$E:$E,"&lt;&gt;"&amp;"PERMUTANTE"))</f>
        <v>0</v>
      </c>
      <c r="FR29" s="18">
        <f>IF(FR$5&gt;$G$4,0,SUMIFS(Fluxo!$O:$O,Fluxo!$U:$U,"&gt;"&amp;FQ$5,Fluxo!$U:$U,"&lt;="&amp;FR$5,Fluxo!$D:$D,$D29,Fluxo!$E:$E,"&lt;&gt;"&amp;"PERMUTANTE"))</f>
        <v>0</v>
      </c>
      <c r="FS29" s="18">
        <f>IF(FS$5&gt;$G$4,0,SUMIFS(Fluxo!$O:$O,Fluxo!$U:$U,"&gt;"&amp;FR$5,Fluxo!$U:$U,"&lt;="&amp;FS$5,Fluxo!$D:$D,$D29,Fluxo!$E:$E,"&lt;&gt;"&amp;"PERMUTANTE"))</f>
        <v>0</v>
      </c>
      <c r="FT29" s="18">
        <f>IF(FT$5&gt;$G$4,0,SUMIFS(Fluxo!$O:$O,Fluxo!$U:$U,"&gt;"&amp;FS$5,Fluxo!$U:$U,"&lt;="&amp;FT$5,Fluxo!$D:$D,$D29,Fluxo!$E:$E,"&lt;&gt;"&amp;"PERMUTANTE"))</f>
        <v>0</v>
      </c>
      <c r="FU29" s="18">
        <f>IF(FU$5&gt;$G$4,0,SUMIFS(Fluxo!$O:$O,Fluxo!$U:$U,"&gt;"&amp;FT$5,Fluxo!$U:$U,"&lt;="&amp;FU$5,Fluxo!$D:$D,$D29,Fluxo!$E:$E,"&lt;&gt;"&amp;"PERMUTANTE"))</f>
        <v>0</v>
      </c>
      <c r="FV29" s="18">
        <f>IF(FV$5&gt;$G$4,0,SUMIFS(Fluxo!$O:$O,Fluxo!$U:$U,"&gt;"&amp;FU$5,Fluxo!$U:$U,"&lt;="&amp;FV$5,Fluxo!$D:$D,$D29,Fluxo!$E:$E,"&lt;&gt;"&amp;"PERMUTANTE"))</f>
        <v>0</v>
      </c>
      <c r="FW29" s="18">
        <f>IF(FW$5&gt;$G$4,0,SUMIFS(Fluxo!$O:$O,Fluxo!$U:$U,"&gt;"&amp;FV$5,Fluxo!$U:$U,"&lt;="&amp;FW$5,Fluxo!$D:$D,$D29,Fluxo!$E:$E,"&lt;&gt;"&amp;"PERMUTANTE"))</f>
        <v>0</v>
      </c>
      <c r="FX29" s="18">
        <f>IF(FX$5&gt;$G$4,0,SUMIFS(Fluxo!$O:$O,Fluxo!$U:$U,"&gt;"&amp;FW$5,Fluxo!$U:$U,"&lt;="&amp;FX$5,Fluxo!$D:$D,$D29,Fluxo!$E:$E,"&lt;&gt;"&amp;"PERMUTANTE"))</f>
        <v>0</v>
      </c>
      <c r="FY29" s="18">
        <f>IF(FY$5&gt;$G$4,0,SUMIFS(Fluxo!$O:$O,Fluxo!$U:$U,"&gt;"&amp;FX$5,Fluxo!$U:$U,"&lt;="&amp;FY$5,Fluxo!$D:$D,$D29,Fluxo!$E:$E,"&lt;&gt;"&amp;"PERMUTANTE"))</f>
        <v>0</v>
      </c>
      <c r="FZ29" s="18">
        <f>IF(FZ$5&gt;$G$4,0,SUMIFS(Fluxo!$O:$O,Fluxo!$U:$U,"&gt;"&amp;FY$5,Fluxo!$U:$U,"&lt;="&amp;FZ$5,Fluxo!$D:$D,$D29,Fluxo!$E:$E,"&lt;&gt;"&amp;"PERMUTANTE"))</f>
        <v>0</v>
      </c>
      <c r="GA29" s="18">
        <f>IF(GA$5&gt;$G$4,0,SUMIFS(Fluxo!$O:$O,Fluxo!$U:$U,"&gt;"&amp;FZ$5,Fluxo!$U:$U,"&lt;="&amp;GA$5,Fluxo!$D:$D,$D29,Fluxo!$E:$E,"&lt;&gt;"&amp;"PERMUTANTE"))</f>
        <v>0</v>
      </c>
      <c r="GB29" s="18">
        <f>IF(GB$5&gt;$G$4,0,SUMIFS(Fluxo!$O:$O,Fluxo!$U:$U,"&gt;"&amp;GA$5,Fluxo!$U:$U,"&lt;="&amp;GB$5,Fluxo!$D:$D,$D29,Fluxo!$E:$E,"&lt;&gt;"&amp;"PERMUTANTE"))</f>
        <v>0</v>
      </c>
      <c r="GC29" s="18">
        <f>IF(GC$5&gt;$G$4,0,SUMIFS(Fluxo!$O:$O,Fluxo!$U:$U,"&gt;"&amp;GB$5,Fluxo!$U:$U,"&lt;="&amp;GC$5,Fluxo!$D:$D,$D29,Fluxo!$E:$E,"&lt;&gt;"&amp;"PERMUTANTE"))</f>
        <v>0</v>
      </c>
      <c r="GD29" s="18">
        <f>IF(GD$5&gt;$G$4,0,SUMIFS(Fluxo!$O:$O,Fluxo!$U:$U,"&gt;"&amp;GC$5,Fluxo!$U:$U,"&lt;="&amp;GD$5,Fluxo!$D:$D,$D29,Fluxo!$E:$E,"&lt;&gt;"&amp;"PERMUTANTE"))</f>
        <v>0</v>
      </c>
      <c r="GE29" s="18">
        <f>IF(GE$5&gt;$G$4,0,SUMIFS(Fluxo!$O:$O,Fluxo!$U:$U,"&gt;"&amp;GD$5,Fluxo!$U:$U,"&lt;="&amp;GE$5,Fluxo!$D:$D,$D29,Fluxo!$E:$E,"&lt;&gt;"&amp;"PERMUTANTE"))</f>
        <v>0</v>
      </c>
      <c r="GF29" s="18">
        <f>IF(GF$5&gt;$G$4,0,SUMIFS(Fluxo!$O:$O,Fluxo!$U:$U,"&gt;"&amp;GE$5,Fluxo!$U:$U,"&lt;="&amp;GF$5,Fluxo!$D:$D,$D29,Fluxo!$E:$E,"&lt;&gt;"&amp;"PERMUTANTE"))</f>
        <v>0</v>
      </c>
      <c r="GG29" s="18">
        <f>IF(GG$5&gt;$G$4,0,SUMIFS(Fluxo!$O:$O,Fluxo!$U:$U,"&gt;"&amp;GF$5,Fluxo!$U:$U,"&lt;="&amp;GG$5,Fluxo!$D:$D,$D29,Fluxo!$E:$E,"&lt;&gt;"&amp;"PERMUTANTE"))</f>
        <v>0</v>
      </c>
      <c r="GH29" s="18">
        <f>IF(GH$5&gt;$G$4,0,SUMIFS(Fluxo!$O:$O,Fluxo!$U:$U,"&gt;"&amp;GG$5,Fluxo!$U:$U,"&lt;="&amp;GH$5,Fluxo!$D:$D,$D29,Fluxo!$E:$E,"&lt;&gt;"&amp;"PERMUTANTE"))</f>
        <v>0</v>
      </c>
      <c r="GI29" s="18">
        <f>IF(GI$5&gt;$G$4,0,SUMIFS(Fluxo!$O:$O,Fluxo!$U:$U,"&gt;"&amp;GH$5,Fluxo!$U:$U,"&lt;="&amp;GI$5,Fluxo!$D:$D,$D29,Fluxo!$E:$E,"&lt;&gt;"&amp;"PERMUTANTE"))</f>
        <v>0</v>
      </c>
      <c r="GJ29" s="18">
        <f>IF(GJ$5&gt;$G$4,0,SUMIFS(Fluxo!$O:$O,Fluxo!$U:$U,"&gt;"&amp;GI$5,Fluxo!$U:$U,"&lt;="&amp;GJ$5,Fluxo!$D:$D,$D29,Fluxo!$E:$E,"&lt;&gt;"&amp;"PERMUTANTE"))</f>
        <v>0</v>
      </c>
      <c r="GK29" s="18">
        <f>IF(GK$5&gt;$G$4,0,SUMIFS(Fluxo!$O:$O,Fluxo!$U:$U,"&gt;"&amp;GJ$5,Fluxo!$U:$U,"&lt;="&amp;GK$5,Fluxo!$D:$D,$D29,Fluxo!$E:$E,"&lt;&gt;"&amp;"PERMUTANTE"))</f>
        <v>0</v>
      </c>
      <c r="GL29" s="18">
        <f>IF(GL$5&gt;$G$4,0,SUMIFS(Fluxo!$O:$O,Fluxo!$U:$U,"&gt;"&amp;GK$5,Fluxo!$U:$U,"&lt;="&amp;GL$5,Fluxo!$D:$D,$D29,Fluxo!$E:$E,"&lt;&gt;"&amp;"PERMUTANTE"))</f>
        <v>0</v>
      </c>
      <c r="GM29" s="18">
        <f>IF(GM$5&gt;$G$4,0,SUMIFS(Fluxo!$O:$O,Fluxo!$U:$U,"&gt;"&amp;GL$5,Fluxo!$U:$U,"&lt;="&amp;GM$5,Fluxo!$D:$D,$D29,Fluxo!$E:$E,"&lt;&gt;"&amp;"PERMUTANTE"))</f>
        <v>0</v>
      </c>
      <c r="GN29" s="18">
        <f>IF(GN$5&gt;$G$4,0,SUMIFS(Fluxo!$O:$O,Fluxo!$U:$U,"&gt;"&amp;GM$5,Fluxo!$U:$U,"&lt;="&amp;GN$5,Fluxo!$D:$D,$D29,Fluxo!$E:$E,"&lt;&gt;"&amp;"PERMUTANTE"))</f>
        <v>0</v>
      </c>
      <c r="GO29" s="18">
        <f>IF(GO$5&gt;$G$4,0,SUMIFS(Fluxo!$O:$O,Fluxo!$U:$U,"&gt;"&amp;GN$5,Fluxo!$U:$U,"&lt;="&amp;GO$5,Fluxo!$D:$D,$D29,Fluxo!$E:$E,"&lt;&gt;"&amp;"PERMUTANTE"))</f>
        <v>0</v>
      </c>
      <c r="GP29" s="18">
        <f>IF(GP$5&gt;$G$4,0,SUMIFS(Fluxo!$O:$O,Fluxo!$U:$U,"&gt;"&amp;GO$5,Fluxo!$U:$U,"&lt;="&amp;GP$5,Fluxo!$D:$D,$D29,Fluxo!$E:$E,"&lt;&gt;"&amp;"PERMUTANTE"))</f>
        <v>0</v>
      </c>
      <c r="GQ29" s="18">
        <f>IF(GQ$5&gt;$G$4,0,SUMIFS(Fluxo!$O:$O,Fluxo!$U:$U,"&gt;"&amp;GP$5,Fluxo!$U:$U,"&lt;="&amp;GQ$5,Fluxo!$D:$D,$D29,Fluxo!$E:$E,"&lt;&gt;"&amp;"PERMUTANTE"))</f>
        <v>0</v>
      </c>
      <c r="GR29" s="18">
        <f>IF(GR$5&gt;$G$4,0,SUMIFS(Fluxo!$O:$O,Fluxo!$U:$U,"&gt;"&amp;GQ$5,Fluxo!$U:$U,"&lt;="&amp;GR$5,Fluxo!$D:$D,$D29,Fluxo!$E:$E,"&lt;&gt;"&amp;"PERMUTANTE"))</f>
        <v>0</v>
      </c>
      <c r="GS29" s="18">
        <f>IF(GS$5&gt;$G$4,0,SUMIFS(Fluxo!$O:$O,Fluxo!$U:$U,"&gt;"&amp;GR$5,Fluxo!$U:$U,"&lt;="&amp;GS$5,Fluxo!$D:$D,$D29,Fluxo!$E:$E,"&lt;&gt;"&amp;"PERMUTANTE"))</f>
        <v>0</v>
      </c>
      <c r="GT29" s="18">
        <f>IF(GT$5&gt;$G$4,0,SUMIFS(Fluxo!$O:$O,Fluxo!$U:$U,"&gt;"&amp;GS$5,Fluxo!$U:$U,"&lt;="&amp;GT$5,Fluxo!$D:$D,$D29,Fluxo!$E:$E,"&lt;&gt;"&amp;"PERMUTANTE"))</f>
        <v>0</v>
      </c>
      <c r="GU29" s="18">
        <f>IF(GU$5&gt;$G$4,0,SUMIFS(Fluxo!$O:$O,Fluxo!$U:$U,"&gt;"&amp;GT$5,Fluxo!$U:$U,"&lt;="&amp;GU$5,Fluxo!$D:$D,$D29,Fluxo!$E:$E,"&lt;&gt;"&amp;"PERMUTANTE"))</f>
        <v>0</v>
      </c>
      <c r="GV29" s="18">
        <f>IF(GV$5&gt;$G$4,0,SUMIFS(Fluxo!$O:$O,Fluxo!$U:$U,"&gt;"&amp;GU$5,Fluxo!$U:$U,"&lt;="&amp;GV$5,Fluxo!$D:$D,$D29,Fluxo!$E:$E,"&lt;&gt;"&amp;"PERMUTANTE"))</f>
        <v>0</v>
      </c>
      <c r="GW29" s="18">
        <f>IF(GW$5&gt;$G$4,0,SUMIFS(Fluxo!$O:$O,Fluxo!$U:$U,"&gt;"&amp;GV$5,Fluxo!$U:$U,"&lt;="&amp;GW$5,Fluxo!$D:$D,$D29,Fluxo!$E:$E,"&lt;&gt;"&amp;"PERMUTANTE"))</f>
        <v>0</v>
      </c>
      <c r="GX29" s="18">
        <f>IF(GX$5&gt;$G$4,0,SUMIFS(Fluxo!$O:$O,Fluxo!$U:$U,"&gt;"&amp;GW$5,Fluxo!$U:$U,"&lt;="&amp;GX$5,Fluxo!$D:$D,$D29,Fluxo!$E:$E,"&lt;&gt;"&amp;"PERMUTANTE"))</f>
        <v>0</v>
      </c>
      <c r="GY29" s="18">
        <f>IF(GY$5&gt;$G$4,0,SUMIFS(Fluxo!$O:$O,Fluxo!$U:$U,"&gt;"&amp;GX$5,Fluxo!$U:$U,"&lt;="&amp;GY$5,Fluxo!$D:$D,$D29,Fluxo!$E:$E,"&lt;&gt;"&amp;"PERMUTANTE"))</f>
        <v>0</v>
      </c>
      <c r="GZ29" s="18">
        <f>IF(GZ$5&gt;$G$4,0,SUMIFS(Fluxo!$O:$O,Fluxo!$U:$U,"&gt;"&amp;GY$5,Fluxo!$U:$U,"&lt;="&amp;GZ$5,Fluxo!$D:$D,$D29,Fluxo!$E:$E,"&lt;&gt;"&amp;"PERMUTANTE"))</f>
        <v>0</v>
      </c>
      <c r="HA29" s="18">
        <f>IF(HA$5&gt;$G$4,0,SUMIFS(Fluxo!$O:$O,Fluxo!$U:$U,"&gt;"&amp;GZ$5,Fluxo!$U:$U,"&lt;="&amp;HA$5,Fluxo!$D:$D,$D29,Fluxo!$E:$E,"&lt;&gt;"&amp;"PERMUTANTE"))</f>
        <v>0</v>
      </c>
      <c r="HB29" s="18">
        <f>IF(HB$5&gt;$G$4,0,SUMIFS(Fluxo!$O:$O,Fluxo!$U:$U,"&gt;"&amp;HA$5,Fluxo!$U:$U,"&lt;="&amp;HB$5,Fluxo!$D:$D,$D29,Fluxo!$E:$E,"&lt;&gt;"&amp;"PERMUTANTE"))</f>
        <v>0</v>
      </c>
      <c r="HC29" s="18">
        <f>IF(HC$5&gt;$G$4,0,SUMIFS(Fluxo!$O:$O,Fluxo!$U:$U,"&gt;"&amp;HB$5,Fluxo!$U:$U,"&lt;="&amp;HC$5,Fluxo!$D:$D,$D29,Fluxo!$E:$E,"&lt;&gt;"&amp;"PERMUTANTE"))</f>
        <v>0</v>
      </c>
      <c r="HD29" s="18">
        <f>IF(HD$5&gt;$G$4,0,SUMIFS(Fluxo!$O:$O,Fluxo!$U:$U,"&gt;"&amp;HC$5,Fluxo!$U:$U,"&lt;="&amp;HD$5,Fluxo!$D:$D,$D29,Fluxo!$E:$E,"&lt;&gt;"&amp;"PERMUTANTE"))</f>
        <v>0</v>
      </c>
      <c r="HE29" s="18">
        <f>IF(HE$5&gt;$G$4,0,SUMIFS(Fluxo!$O:$O,Fluxo!$U:$U,"&gt;"&amp;HD$5,Fluxo!$U:$U,"&lt;="&amp;HE$5,Fluxo!$D:$D,$D29,Fluxo!$E:$E,"&lt;&gt;"&amp;"PERMUTANTE"))</f>
        <v>0</v>
      </c>
      <c r="HF29" s="18">
        <f>IF(HF$5&gt;$G$4,0,SUMIFS(Fluxo!$O:$O,Fluxo!$U:$U,"&gt;"&amp;HE$5,Fluxo!$U:$U,"&lt;="&amp;HF$5,Fluxo!$D:$D,$D29,Fluxo!$E:$E,"&lt;&gt;"&amp;"PERMUTANTE"))</f>
        <v>0</v>
      </c>
    </row>
    <row r="30" spans="1:214" s="16" customFormat="1">
      <c r="A30" s="20">
        <f t="shared" si="8"/>
        <v>20</v>
      </c>
      <c r="B30" s="140" t="str">
        <f>'Check Carteira'!C22</f>
        <v>E.1016.99.01.0075</v>
      </c>
      <c r="C30" s="19">
        <v>1</v>
      </c>
      <c r="D30" s="129" t="str">
        <f>'Check Carteira'!F22</f>
        <v>A-0075</v>
      </c>
      <c r="E30" s="21" t="str">
        <f>IFERROR(INDEX(Contratos!L:L,MATCH(D30,Contratos!R:R,0)),"")</f>
        <v/>
      </c>
      <c r="F30" s="139" t="str">
        <f>IFERROR(INDEX(Contratos!G:G,MATCH(D30,Contratos!R:R,0)),"")</f>
        <v/>
      </c>
      <c r="G30" s="83" t="str">
        <f ca="1">IFERROR(XNPV(#REF!,OFFSET(J30,0,MATCH(EOMONTH(E30,0),$J$5:$HF$5,0)-1,1,COUNT($J$5:$HF$5)-MATCH(EOMONTH(E30,0),$J$5:$HF$5,0)+1),OFFSET($J$5,0,MATCH(EOMONTH(E30,0),$J$5:$HF$5,0)-1,1,COUNT($J$5:$HF$5)-MATCH(EOMONTH(E30,0),$J$5:$HF$5,0)+1)),"")</f>
        <v/>
      </c>
      <c r="H30" s="83">
        <f t="shared" si="9"/>
        <v>0</v>
      </c>
      <c r="I30" s="18"/>
      <c r="J30" s="18">
        <f>IF(J$5&gt;$G$4,0,SUMIFS(Fluxo!$O:$O,Fluxo!$U:$U,"&gt;"&amp;I$5,Fluxo!$U:$U,"&lt;="&amp;J$5,Fluxo!$D:$D,$D30))</f>
        <v>0</v>
      </c>
      <c r="K30" s="18">
        <f>IF(K$5&gt;$G$4,0,SUMIFS(Fluxo!$O:$O,Fluxo!$U:$U,"&gt;"&amp;J$5,Fluxo!$U:$U,"&lt;="&amp;K$5,Fluxo!$D:$D,$D30))</f>
        <v>0</v>
      </c>
      <c r="L30" s="18">
        <f>IF(L$5&gt;$G$4,0,SUMIFS(Fluxo!$O:$O,Fluxo!$U:$U,"&gt;"&amp;K$5,Fluxo!$U:$U,"&lt;="&amp;L$5,Fluxo!$D:$D,$D30))</f>
        <v>0</v>
      </c>
      <c r="M30" s="18">
        <f>IF(M$5&gt;$G$4,0,SUMIFS(Fluxo!$O:$O,Fluxo!$U:$U,"&gt;"&amp;L$5,Fluxo!$U:$U,"&lt;="&amp;M$5,Fluxo!$D:$D,$D30))</f>
        <v>0</v>
      </c>
      <c r="N30" s="18">
        <f>IF(N$5&gt;$G$4,0,SUMIFS(Fluxo!$O:$O,Fluxo!$U:$U,"&gt;"&amp;M$5,Fluxo!$U:$U,"&lt;="&amp;N$5,Fluxo!$D:$D,$D30))</f>
        <v>0</v>
      </c>
      <c r="O30" s="18">
        <f>IF(O$5&gt;$G$4,0,SUMIFS(Fluxo!$O:$O,Fluxo!$U:$U,"&gt;"&amp;N$5,Fluxo!$U:$U,"&lt;="&amp;O$5,Fluxo!$D:$D,$D30))</f>
        <v>0</v>
      </c>
      <c r="P30" s="18">
        <f>IF(P$5&gt;$G$4,0,SUMIFS(Fluxo!$O:$O,Fluxo!$U:$U,"&gt;"&amp;O$5,Fluxo!$U:$U,"&lt;="&amp;P$5,Fluxo!$D:$D,$D30))</f>
        <v>0</v>
      </c>
      <c r="Q30" s="18">
        <f>IF(Q$5&gt;$G$4,0,SUMIFS(Fluxo!$O:$O,Fluxo!$U:$U,"&gt;"&amp;P$5,Fluxo!$U:$U,"&lt;="&amp;Q$5,Fluxo!$D:$D,$D30))</f>
        <v>0</v>
      </c>
      <c r="R30" s="18">
        <f>IF(R$5&gt;$G$4,0,SUMIFS(Fluxo!$O:$O,Fluxo!$U:$U,"&gt;"&amp;Q$5,Fluxo!$U:$U,"&lt;="&amp;R$5,Fluxo!$D:$D,$D30))</f>
        <v>0</v>
      </c>
      <c r="S30" s="18">
        <f>IF(S$5&gt;$G$4,0,SUMIFS(Fluxo!$O:$O,Fluxo!$U:$U,"&gt;"&amp;R$5,Fluxo!$U:$U,"&lt;="&amp;S$5,Fluxo!$D:$D,$D30,Fluxo!$E:$E,"&lt;&gt;"&amp;"PERMUTANTE"))</f>
        <v>0</v>
      </c>
      <c r="T30" s="18">
        <f>IF(T$5&gt;$G$4,0,SUMIFS(Fluxo!$O:$O,Fluxo!$U:$U,"&gt;"&amp;S$5,Fluxo!$U:$U,"&lt;="&amp;T$5,Fluxo!$D:$D,$D30,Fluxo!$E:$E,"&lt;&gt;"&amp;"PERMUTANTE"))</f>
        <v>0</v>
      </c>
      <c r="U30" s="18">
        <f>IF(U$5&gt;$G$4,0,SUMIFS(Fluxo!$O:$O,Fluxo!$U:$U,"&gt;"&amp;T$5,Fluxo!$U:$U,"&lt;="&amp;U$5,Fluxo!$D:$D,$D30,Fluxo!$E:$E,"&lt;&gt;"&amp;"PERMUTANTE"))</f>
        <v>0</v>
      </c>
      <c r="V30" s="18">
        <f>IF(V$5&gt;$G$4,0,SUMIFS(Fluxo!$O:$O,Fluxo!$U:$U,"&gt;"&amp;U$5,Fluxo!$U:$U,"&lt;="&amp;V$5,Fluxo!$D:$D,$D30,Fluxo!$E:$E,"&lt;&gt;"&amp;"PERMUTANTE"))</f>
        <v>0</v>
      </c>
      <c r="W30" s="18">
        <f>IF(W$5&gt;$G$4,0,SUMIFS(Fluxo!$O:$O,Fluxo!$U:$U,"&gt;"&amp;V$5,Fluxo!$U:$U,"&lt;="&amp;W$5,Fluxo!$D:$D,$D30,Fluxo!$E:$E,"&lt;&gt;"&amp;"PERMUTANTE"))</f>
        <v>0</v>
      </c>
      <c r="X30" s="18">
        <f>IF(X$5&gt;$G$4,0,SUMIFS(Fluxo!$O:$O,Fluxo!$U:$U,"&gt;"&amp;W$5,Fluxo!$U:$U,"&lt;="&amp;X$5,Fluxo!$D:$D,$D30,Fluxo!$E:$E,"&lt;&gt;"&amp;"PERMUTANTE"))</f>
        <v>0</v>
      </c>
      <c r="Y30" s="18">
        <f>IF(Y$5&gt;$G$4,0,SUMIFS(Fluxo!$O:$O,Fluxo!$U:$U,"&gt;"&amp;X$5,Fluxo!$U:$U,"&lt;="&amp;Y$5,Fluxo!$D:$D,$D30,Fluxo!$E:$E,"&lt;&gt;"&amp;"PERMUTANTE"))</f>
        <v>0</v>
      </c>
      <c r="Z30" s="18">
        <f>IF(Z$5&gt;$G$4,0,SUMIFS(Fluxo!$O:$O,Fluxo!$U:$U,"&gt;"&amp;Y$5,Fluxo!$U:$U,"&lt;="&amp;Z$5,Fluxo!$D:$D,$D30,Fluxo!$E:$E,"&lt;&gt;"&amp;"PERMUTANTE"))</f>
        <v>0</v>
      </c>
      <c r="AA30" s="18">
        <f>IF(AA$5&gt;$G$4,0,SUMIFS(Fluxo!$O:$O,Fluxo!$U:$U,"&gt;"&amp;Z$5,Fluxo!$U:$U,"&lt;="&amp;AA$5,Fluxo!$D:$D,$D30,Fluxo!$E:$E,"&lt;&gt;"&amp;"PERMUTANTE"))</f>
        <v>0</v>
      </c>
      <c r="AB30" s="18">
        <f>IF(AB$5&gt;$G$4,0,SUMIFS(Fluxo!$O:$O,Fluxo!$U:$U,"&gt;"&amp;AA$5,Fluxo!$U:$U,"&lt;="&amp;AB$5,Fluxo!$D:$D,$D30,Fluxo!$E:$E,"&lt;&gt;"&amp;"PERMUTANTE"))</f>
        <v>0</v>
      </c>
      <c r="AC30" s="18">
        <f>IF(AC$5&gt;$G$4,0,SUMIFS(Fluxo!$O:$O,Fluxo!$U:$U,"&gt;"&amp;AB$5,Fluxo!$U:$U,"&lt;="&amp;AC$5,Fluxo!$D:$D,$D30,Fluxo!$E:$E,"&lt;&gt;"&amp;"PERMUTANTE"))</f>
        <v>0</v>
      </c>
      <c r="AD30" s="18">
        <f>IF(AD$5&gt;$G$4,0,SUMIFS(Fluxo!$O:$O,Fluxo!$U:$U,"&gt;"&amp;AC$5,Fluxo!$U:$U,"&lt;="&amp;AD$5,Fluxo!$D:$D,$D30,Fluxo!$E:$E,"&lt;&gt;"&amp;"PERMUTANTE"))</f>
        <v>0</v>
      </c>
      <c r="AE30" s="18">
        <f>IF(AE$5&gt;$G$4,0,SUMIFS(Fluxo!$O:$O,Fluxo!$U:$U,"&gt;"&amp;AD$5,Fluxo!$U:$U,"&lt;="&amp;AE$5,Fluxo!$D:$D,$D30,Fluxo!$E:$E,"&lt;&gt;"&amp;"PERMUTANTE"))</f>
        <v>0</v>
      </c>
      <c r="AF30" s="18">
        <f>IF(AF$5&gt;$G$4,0,SUMIFS(Fluxo!$O:$O,Fluxo!$U:$U,"&gt;"&amp;AE$5,Fluxo!$U:$U,"&lt;="&amp;AF$5,Fluxo!$D:$D,$D30,Fluxo!$E:$E,"&lt;&gt;"&amp;"PERMUTANTE"))</f>
        <v>0</v>
      </c>
      <c r="AG30" s="18">
        <f>IF(AG$5&gt;$G$4,0,SUMIFS(Fluxo!$O:$O,Fluxo!$U:$U,"&gt;"&amp;AF$5,Fluxo!$U:$U,"&lt;="&amp;AG$5,Fluxo!$D:$D,$D30,Fluxo!$E:$E,"&lt;&gt;"&amp;"PERMUTANTE"))</f>
        <v>0</v>
      </c>
      <c r="AH30" s="18">
        <f>IF(AH$5&gt;$G$4,0,SUMIFS(Fluxo!$O:$O,Fluxo!$U:$U,"&gt;"&amp;AG$5,Fluxo!$U:$U,"&lt;="&amp;AH$5,Fluxo!$D:$D,$D30,Fluxo!$E:$E,"&lt;&gt;"&amp;"PERMUTANTE"))</f>
        <v>0</v>
      </c>
      <c r="AI30" s="18">
        <f>IF(AI$5&gt;$G$4,0,SUMIFS(Fluxo!$O:$O,Fluxo!$U:$U,"&gt;"&amp;AH$5,Fluxo!$U:$U,"&lt;="&amp;AI$5,Fluxo!$D:$D,$D30,Fluxo!$E:$E,"&lt;&gt;"&amp;"PERMUTANTE"))</f>
        <v>0</v>
      </c>
      <c r="AJ30" s="18">
        <f>IF(AJ$5&gt;$G$4,0,SUMIFS(Fluxo!$O:$O,Fluxo!$U:$U,"&gt;"&amp;AI$5,Fluxo!$U:$U,"&lt;="&amp;AJ$5,Fluxo!$D:$D,$D30,Fluxo!$E:$E,"&lt;&gt;"&amp;"PERMUTANTE"))</f>
        <v>0</v>
      </c>
      <c r="AK30" s="18">
        <f>IF(AK$5&gt;$G$4,0,SUMIFS(Fluxo!$O:$O,Fluxo!$U:$U,"&gt;"&amp;AJ$5,Fluxo!$U:$U,"&lt;="&amp;AK$5,Fluxo!$D:$D,$D30,Fluxo!$E:$E,"&lt;&gt;"&amp;"PERMUTANTE"))</f>
        <v>0</v>
      </c>
      <c r="AL30" s="18">
        <f>IF(AL$5&gt;$G$4,0,SUMIFS(Fluxo!$O:$O,Fluxo!$U:$U,"&gt;"&amp;AK$5,Fluxo!$U:$U,"&lt;="&amp;AL$5,Fluxo!$D:$D,$D30,Fluxo!$E:$E,"&lt;&gt;"&amp;"PERMUTANTE"))</f>
        <v>0</v>
      </c>
      <c r="AM30" s="18">
        <f>IF(AM$5&gt;$G$4,0,SUMIFS(Fluxo!$O:$O,Fluxo!$U:$U,"&gt;"&amp;AL$5,Fluxo!$U:$U,"&lt;="&amp;AM$5,Fluxo!$D:$D,$D30,Fluxo!$E:$E,"&lt;&gt;"&amp;"PERMUTANTE"))</f>
        <v>0</v>
      </c>
      <c r="AN30" s="18">
        <f>IF(AN$5&gt;$G$4,0,SUMIFS(Fluxo!$O:$O,Fluxo!$U:$U,"&gt;"&amp;AM$5,Fluxo!$U:$U,"&lt;="&amp;AN$5,Fluxo!$D:$D,$D30,Fluxo!$E:$E,"&lt;&gt;"&amp;"PERMUTANTE"))</f>
        <v>0</v>
      </c>
      <c r="AO30" s="18">
        <f>IF(AO$5&gt;$G$4,0,SUMIFS(Fluxo!$O:$O,Fluxo!$U:$U,"&gt;"&amp;AN$5,Fluxo!$U:$U,"&lt;="&amp;AO$5,Fluxo!$D:$D,$D30,Fluxo!$E:$E,"&lt;&gt;"&amp;"PERMUTANTE"))</f>
        <v>0</v>
      </c>
      <c r="AP30" s="18">
        <f>IF(AP$5&gt;$G$4,0,SUMIFS(Fluxo!$O:$O,Fluxo!$U:$U,"&gt;"&amp;AO$5,Fluxo!$U:$U,"&lt;="&amp;AP$5,Fluxo!$D:$D,$D30,Fluxo!$E:$E,"&lt;&gt;"&amp;"PERMUTANTE"))</f>
        <v>0</v>
      </c>
      <c r="AQ30" s="18">
        <f>IF(AQ$5&gt;$G$4,0,SUMIFS(Fluxo!$O:$O,Fluxo!$U:$U,"&gt;"&amp;AP$5,Fluxo!$U:$U,"&lt;="&amp;AQ$5,Fluxo!$D:$D,$D30,Fluxo!$E:$E,"&lt;&gt;"&amp;"PERMUTANTE"))</f>
        <v>0</v>
      </c>
      <c r="AR30" s="18">
        <f>IF(AR$5&gt;$G$4,0,SUMIFS(Fluxo!$O:$O,Fluxo!$U:$U,"&gt;"&amp;AQ$5,Fluxo!$U:$U,"&lt;="&amp;AR$5,Fluxo!$D:$D,$D30,Fluxo!$E:$E,"&lt;&gt;"&amp;"PERMUTANTE"))</f>
        <v>0</v>
      </c>
      <c r="AS30" s="18">
        <f>IF(AS$5&gt;$G$4,0,SUMIFS(Fluxo!$O:$O,Fluxo!$U:$U,"&gt;"&amp;AR$5,Fluxo!$U:$U,"&lt;="&amp;AS$5,Fluxo!$D:$D,$D30,Fluxo!$E:$E,"&lt;&gt;"&amp;"PERMUTANTE"))</f>
        <v>0</v>
      </c>
      <c r="AT30" s="18">
        <f>IF(AT$5&gt;$G$4,0,SUMIFS(Fluxo!$O:$O,Fluxo!$U:$U,"&gt;"&amp;AS$5,Fluxo!$U:$U,"&lt;="&amp;AT$5,Fluxo!$D:$D,$D30,Fluxo!$E:$E,"&lt;&gt;"&amp;"PERMUTANTE"))</f>
        <v>0</v>
      </c>
      <c r="AU30" s="18">
        <f>IF(AU$5&gt;$G$4,0,SUMIFS(Fluxo!$O:$O,Fluxo!$U:$U,"&gt;"&amp;AT$5,Fluxo!$U:$U,"&lt;="&amp;AU$5,Fluxo!$D:$D,$D30,Fluxo!$E:$E,"&lt;&gt;"&amp;"PERMUTANTE"))</f>
        <v>0</v>
      </c>
      <c r="AV30" s="18">
        <f>IF(AV$5&gt;$G$4,0,SUMIFS(Fluxo!$O:$O,Fluxo!$U:$U,"&gt;"&amp;AU$5,Fluxo!$U:$U,"&lt;="&amp;AV$5,Fluxo!$D:$D,$D30,Fluxo!$E:$E,"&lt;&gt;"&amp;"PERMUTANTE"))</f>
        <v>0</v>
      </c>
      <c r="AW30" s="18">
        <f>IF(AW$5&gt;$G$4,0,SUMIFS(Fluxo!$O:$O,Fluxo!$U:$U,"&gt;"&amp;AV$5,Fluxo!$U:$U,"&lt;="&amp;AW$5,Fluxo!$D:$D,$D30,Fluxo!$E:$E,"&lt;&gt;"&amp;"PERMUTANTE"))</f>
        <v>0</v>
      </c>
      <c r="AX30" s="18">
        <f>IF(AX$5&gt;$G$4,0,SUMIFS(Fluxo!$O:$O,Fluxo!$U:$U,"&gt;"&amp;AW$5,Fluxo!$U:$U,"&lt;="&amp;AX$5,Fluxo!$D:$D,$D30,Fluxo!$E:$E,"&lt;&gt;"&amp;"PERMUTANTE"))</f>
        <v>0</v>
      </c>
      <c r="AY30" s="18">
        <f>IF(AY$5&gt;$G$4,0,SUMIFS(Fluxo!$O:$O,Fluxo!$U:$U,"&gt;"&amp;AX$5,Fluxo!$U:$U,"&lt;="&amp;AY$5,Fluxo!$D:$D,$D30,Fluxo!$E:$E,"&lt;&gt;"&amp;"PERMUTANTE"))</f>
        <v>0</v>
      </c>
      <c r="AZ30" s="18">
        <f>IF(AZ$5&gt;$G$4,0,SUMIFS(Fluxo!$O:$O,Fluxo!$U:$U,"&gt;"&amp;AY$5,Fluxo!$U:$U,"&lt;="&amp;AZ$5,Fluxo!$D:$D,$D30,Fluxo!$E:$E,"&lt;&gt;"&amp;"PERMUTANTE"))</f>
        <v>0</v>
      </c>
      <c r="BA30" s="18">
        <f>IF(BA$5&gt;$G$4,0,SUMIFS(Fluxo!$O:$O,Fluxo!$U:$U,"&gt;"&amp;AZ$5,Fluxo!$U:$U,"&lt;="&amp;BA$5,Fluxo!$D:$D,$D30,Fluxo!$E:$E,"&lt;&gt;"&amp;"PERMUTANTE"))</f>
        <v>0</v>
      </c>
      <c r="BB30" s="18">
        <f>IF(BB$5&gt;$G$4,0,SUMIFS(Fluxo!$O:$O,Fluxo!$U:$U,"&gt;"&amp;BA$5,Fluxo!$U:$U,"&lt;="&amp;BB$5,Fluxo!$D:$D,$D30,Fluxo!$E:$E,"&lt;&gt;"&amp;"PERMUTANTE"))</f>
        <v>0</v>
      </c>
      <c r="BC30" s="18">
        <f>IF(BC$5&gt;$G$4,0,SUMIFS(Fluxo!$O:$O,Fluxo!$U:$U,"&gt;"&amp;BB$5,Fluxo!$U:$U,"&lt;="&amp;BC$5,Fluxo!$D:$D,$D30,Fluxo!$E:$E,"&lt;&gt;"&amp;"PERMUTANTE"))</f>
        <v>0</v>
      </c>
      <c r="BD30" s="18">
        <f>IF(BD$5&gt;$G$4,0,SUMIFS(Fluxo!$O:$O,Fluxo!$U:$U,"&gt;"&amp;BC$5,Fluxo!$U:$U,"&lt;="&amp;BD$5,Fluxo!$D:$D,$D30,Fluxo!$E:$E,"&lt;&gt;"&amp;"PERMUTANTE"))</f>
        <v>0</v>
      </c>
      <c r="BE30" s="18">
        <f>IF(BE$5&gt;$G$4,0,SUMIFS(Fluxo!$O:$O,Fluxo!$U:$U,"&gt;"&amp;BD$5,Fluxo!$U:$U,"&lt;="&amp;BE$5,Fluxo!$D:$D,$D30,Fluxo!$E:$E,"&lt;&gt;"&amp;"PERMUTANTE"))</f>
        <v>0</v>
      </c>
      <c r="BF30" s="18">
        <f>IF(BF$5&gt;$G$4,0,SUMIFS(Fluxo!$O:$O,Fluxo!$U:$U,"&gt;"&amp;BE$5,Fluxo!$U:$U,"&lt;="&amp;BF$5,Fluxo!$D:$D,$D30,Fluxo!$E:$E,"&lt;&gt;"&amp;"PERMUTANTE"))</f>
        <v>0</v>
      </c>
      <c r="BG30" s="18">
        <f>IF(BG$5&gt;$G$4,0,SUMIFS(Fluxo!$O:$O,Fluxo!$U:$U,"&gt;"&amp;BF$5,Fluxo!$U:$U,"&lt;="&amp;BG$5,Fluxo!$D:$D,$D30,Fluxo!$E:$E,"&lt;&gt;"&amp;"PERMUTANTE"))</f>
        <v>0</v>
      </c>
      <c r="BH30" s="18">
        <f>IF(BH$5&gt;$G$4,0,SUMIFS(Fluxo!$O:$O,Fluxo!$U:$U,"&gt;"&amp;BG$5,Fluxo!$U:$U,"&lt;="&amp;BH$5,Fluxo!$D:$D,$D30,Fluxo!$E:$E,"&lt;&gt;"&amp;"PERMUTANTE"))</f>
        <v>0</v>
      </c>
      <c r="BI30" s="18">
        <f>IF(BI$5&gt;$G$4,0,SUMIFS(Fluxo!$O:$O,Fluxo!$U:$U,"&gt;"&amp;BH$5,Fluxo!$U:$U,"&lt;="&amp;BI$5,Fluxo!$D:$D,$D30,Fluxo!$E:$E,"&lt;&gt;"&amp;"PERMUTANTE"))</f>
        <v>0</v>
      </c>
      <c r="BJ30" s="18">
        <f>IF(BJ$5&gt;$G$4,0,SUMIFS(Fluxo!$O:$O,Fluxo!$U:$U,"&gt;"&amp;BI$5,Fluxo!$U:$U,"&lt;="&amp;BJ$5,Fluxo!$D:$D,$D30,Fluxo!$E:$E,"&lt;&gt;"&amp;"PERMUTANTE"))</f>
        <v>0</v>
      </c>
      <c r="BK30" s="18">
        <f>IF(BK$5&gt;$G$4,0,SUMIFS(Fluxo!$O:$O,Fluxo!$U:$U,"&gt;"&amp;BJ$5,Fluxo!$U:$U,"&lt;="&amp;BK$5,Fluxo!$D:$D,$D30,Fluxo!$E:$E,"&lt;&gt;"&amp;"PERMUTANTE"))</f>
        <v>0</v>
      </c>
      <c r="BL30" s="18">
        <f>IF(BL$5&gt;$G$4,0,SUMIFS(Fluxo!$O:$O,Fluxo!$U:$U,"&gt;"&amp;BK$5,Fluxo!$U:$U,"&lt;="&amp;BL$5,Fluxo!$D:$D,$D30,Fluxo!$E:$E,"&lt;&gt;"&amp;"PERMUTANTE"))</f>
        <v>0</v>
      </c>
      <c r="BM30" s="18">
        <f>IF(BM$5&gt;$G$4,0,SUMIFS(Fluxo!$O:$O,Fluxo!$U:$U,"&gt;"&amp;BL$5,Fluxo!$U:$U,"&lt;="&amp;BM$5,Fluxo!$D:$D,$D30,Fluxo!$E:$E,"&lt;&gt;"&amp;"PERMUTANTE"))</f>
        <v>0</v>
      </c>
      <c r="BN30" s="18">
        <f>IF(BN$5&gt;$G$4,0,SUMIFS(Fluxo!$O:$O,Fluxo!$U:$U,"&gt;"&amp;BM$5,Fluxo!$U:$U,"&lt;="&amp;BN$5,Fluxo!$D:$D,$D30,Fluxo!$E:$E,"&lt;&gt;"&amp;"PERMUTANTE"))</f>
        <v>0</v>
      </c>
      <c r="BO30" s="18">
        <f>IF(BO$5&gt;$G$4,0,SUMIFS(Fluxo!$O:$O,Fluxo!$U:$U,"&gt;"&amp;BN$5,Fluxo!$U:$U,"&lt;="&amp;BO$5,Fluxo!$D:$D,$D30,Fluxo!$E:$E,"&lt;&gt;"&amp;"PERMUTANTE"))</f>
        <v>0</v>
      </c>
      <c r="BP30" s="18">
        <f>IF(BP$5&gt;$G$4,0,SUMIFS(Fluxo!$O:$O,Fluxo!$U:$U,"&gt;"&amp;BO$5,Fluxo!$U:$U,"&lt;="&amp;BP$5,Fluxo!$D:$D,$D30,Fluxo!$E:$E,"&lt;&gt;"&amp;"PERMUTANTE"))</f>
        <v>0</v>
      </c>
      <c r="BQ30" s="18">
        <f>IF(BQ$5&gt;$G$4,0,SUMIFS(Fluxo!$O:$O,Fluxo!$U:$U,"&gt;"&amp;BP$5,Fluxo!$U:$U,"&lt;="&amp;BQ$5,Fluxo!$D:$D,$D30,Fluxo!$E:$E,"&lt;&gt;"&amp;"PERMUTANTE"))</f>
        <v>0</v>
      </c>
      <c r="BR30" s="18">
        <f>IF(BR$5&gt;$G$4,0,SUMIFS(Fluxo!$O:$O,Fluxo!$U:$U,"&gt;"&amp;BQ$5,Fluxo!$U:$U,"&lt;="&amp;BR$5,Fluxo!$D:$D,$D30,Fluxo!$E:$E,"&lt;&gt;"&amp;"PERMUTANTE"))</f>
        <v>0</v>
      </c>
      <c r="BS30" s="18">
        <f>IF(BS$5&gt;$G$4,0,SUMIFS(Fluxo!$O:$O,Fluxo!$U:$U,"&gt;"&amp;BR$5,Fluxo!$U:$U,"&lt;="&amp;BS$5,Fluxo!$D:$D,$D30,Fluxo!$E:$E,"&lt;&gt;"&amp;"PERMUTANTE"))</f>
        <v>0</v>
      </c>
      <c r="BT30" s="18">
        <f>IF(BT$5&gt;$G$4,0,SUMIFS(Fluxo!$O:$O,Fluxo!$U:$U,"&gt;"&amp;BS$5,Fluxo!$U:$U,"&lt;="&amp;BT$5,Fluxo!$D:$D,$D30,Fluxo!$E:$E,"&lt;&gt;"&amp;"PERMUTANTE"))</f>
        <v>0</v>
      </c>
      <c r="BU30" s="18">
        <f>IF(BU$5&gt;$G$4,0,SUMIFS(Fluxo!$O:$O,Fluxo!$U:$U,"&gt;"&amp;BT$5,Fluxo!$U:$U,"&lt;="&amp;BU$5,Fluxo!$D:$D,$D30,Fluxo!$E:$E,"&lt;&gt;"&amp;"PERMUTANTE"))</f>
        <v>0</v>
      </c>
      <c r="BV30" s="18">
        <f>IF(BV$5&gt;$G$4,0,SUMIFS(Fluxo!$O:$O,Fluxo!$U:$U,"&gt;"&amp;BU$5,Fluxo!$U:$U,"&lt;="&amp;BV$5,Fluxo!$D:$D,$D30,Fluxo!$E:$E,"&lt;&gt;"&amp;"PERMUTANTE"))</f>
        <v>0</v>
      </c>
      <c r="BW30" s="18">
        <f>IF(BW$5&gt;$G$4,0,SUMIFS(Fluxo!$O:$O,Fluxo!$U:$U,"&gt;"&amp;BV$5,Fluxo!$U:$U,"&lt;="&amp;BW$5,Fluxo!$D:$D,$D30,Fluxo!$E:$E,"&lt;&gt;"&amp;"PERMUTANTE"))</f>
        <v>0</v>
      </c>
      <c r="BX30" s="18">
        <f>IF(BX$5&gt;$G$4,0,SUMIFS(Fluxo!$O:$O,Fluxo!$U:$U,"&gt;"&amp;BW$5,Fluxo!$U:$U,"&lt;="&amp;BX$5,Fluxo!$D:$D,$D30,Fluxo!$E:$E,"&lt;&gt;"&amp;"PERMUTANTE"))</f>
        <v>0</v>
      </c>
      <c r="BY30" s="18">
        <f>IF(BY$5&gt;$G$4,0,SUMIFS(Fluxo!$O:$O,Fluxo!$U:$U,"&gt;"&amp;BX$5,Fluxo!$U:$U,"&lt;="&amp;BY$5,Fluxo!$D:$D,$D30,Fluxo!$E:$E,"&lt;&gt;"&amp;"PERMUTANTE"))</f>
        <v>0</v>
      </c>
      <c r="BZ30" s="18">
        <f>IF(BZ$5&gt;$G$4,0,SUMIFS(Fluxo!$O:$O,Fluxo!$U:$U,"&gt;"&amp;BY$5,Fluxo!$U:$U,"&lt;="&amp;BZ$5,Fluxo!$D:$D,$D30,Fluxo!$E:$E,"&lt;&gt;"&amp;"PERMUTANTE"))</f>
        <v>0</v>
      </c>
      <c r="CA30" s="18">
        <f>IF(CA$5&gt;$G$4,0,SUMIFS(Fluxo!$O:$O,Fluxo!$U:$U,"&gt;"&amp;BZ$5,Fluxo!$U:$U,"&lt;="&amp;CA$5,Fluxo!$D:$D,$D30,Fluxo!$E:$E,"&lt;&gt;"&amp;"PERMUTANTE"))</f>
        <v>0</v>
      </c>
      <c r="CB30" s="18">
        <f>IF(CB$5&gt;$G$4,0,SUMIFS(Fluxo!$O:$O,Fluxo!$U:$U,"&gt;"&amp;CA$5,Fluxo!$U:$U,"&lt;="&amp;CB$5,Fluxo!$D:$D,$D30,Fluxo!$E:$E,"&lt;&gt;"&amp;"PERMUTANTE"))</f>
        <v>0</v>
      </c>
      <c r="CC30" s="18">
        <f>IF(CC$5&gt;$G$4,0,SUMIFS(Fluxo!$O:$O,Fluxo!$U:$U,"&gt;"&amp;CB$5,Fluxo!$U:$U,"&lt;="&amp;CC$5,Fluxo!$D:$D,$D30,Fluxo!$E:$E,"&lt;&gt;"&amp;"PERMUTANTE"))</f>
        <v>0</v>
      </c>
      <c r="CD30" s="18">
        <f>IF(CD$5&gt;$G$4,0,SUMIFS(Fluxo!$O:$O,Fluxo!$U:$U,"&gt;"&amp;CC$5,Fluxo!$U:$U,"&lt;="&amp;CD$5,Fluxo!$D:$D,$D30,Fluxo!$E:$E,"&lt;&gt;"&amp;"PERMUTANTE"))</f>
        <v>0</v>
      </c>
      <c r="CE30" s="18">
        <f>IF(CE$5&gt;$G$4,0,SUMIFS(Fluxo!$O:$O,Fluxo!$U:$U,"&gt;"&amp;CD$5,Fluxo!$U:$U,"&lt;="&amp;CE$5,Fluxo!$D:$D,$D30,Fluxo!$E:$E,"&lt;&gt;"&amp;"PERMUTANTE"))</f>
        <v>0</v>
      </c>
      <c r="CF30" s="18">
        <f>IF(CF$5&gt;$G$4,0,SUMIFS(Fluxo!$O:$O,Fluxo!$U:$U,"&gt;"&amp;CE$5,Fluxo!$U:$U,"&lt;="&amp;CF$5,Fluxo!$D:$D,$D30,Fluxo!$E:$E,"&lt;&gt;"&amp;"PERMUTANTE"))</f>
        <v>0</v>
      </c>
      <c r="CG30" s="18">
        <f>IF(CG$5&gt;$G$4,0,SUMIFS(Fluxo!$O:$O,Fluxo!$U:$U,"&gt;"&amp;CF$5,Fluxo!$U:$U,"&lt;="&amp;CG$5,Fluxo!$D:$D,$D30,Fluxo!$E:$E,"&lt;&gt;"&amp;"PERMUTANTE"))</f>
        <v>0</v>
      </c>
      <c r="CH30" s="18">
        <f>IF(CH$5&gt;$G$4,0,SUMIFS(Fluxo!$O:$O,Fluxo!$U:$U,"&gt;"&amp;CG$5,Fluxo!$U:$U,"&lt;="&amp;CH$5,Fluxo!$D:$D,$D30,Fluxo!$E:$E,"&lt;&gt;"&amp;"PERMUTANTE"))</f>
        <v>0</v>
      </c>
      <c r="CI30" s="18">
        <f>IF(CI$5&gt;$G$4,0,SUMIFS(Fluxo!$O:$O,Fluxo!$U:$U,"&gt;"&amp;CH$5,Fluxo!$U:$U,"&lt;="&amp;CI$5,Fluxo!$D:$D,$D30,Fluxo!$E:$E,"&lt;&gt;"&amp;"PERMUTANTE"))</f>
        <v>0</v>
      </c>
      <c r="CJ30" s="18">
        <f>IF(CJ$5&gt;$G$4,0,SUMIFS(Fluxo!$O:$O,Fluxo!$U:$U,"&gt;"&amp;CI$5,Fluxo!$U:$U,"&lt;="&amp;CJ$5,Fluxo!$D:$D,$D30,Fluxo!$E:$E,"&lt;&gt;"&amp;"PERMUTANTE"))</f>
        <v>0</v>
      </c>
      <c r="CK30" s="18">
        <f>IF(CK$5&gt;$G$4,0,SUMIFS(Fluxo!$O:$O,Fluxo!$U:$U,"&gt;"&amp;CJ$5,Fluxo!$U:$U,"&lt;="&amp;CK$5,Fluxo!$D:$D,$D30,Fluxo!$E:$E,"&lt;&gt;"&amp;"PERMUTANTE"))</f>
        <v>0</v>
      </c>
      <c r="CL30" s="18">
        <f>IF(CL$5&gt;$G$4,0,SUMIFS(Fluxo!$O:$O,Fluxo!$U:$U,"&gt;"&amp;CK$5,Fluxo!$U:$U,"&lt;="&amp;CL$5,Fluxo!$D:$D,$D30,Fluxo!$E:$E,"&lt;&gt;"&amp;"PERMUTANTE"))</f>
        <v>0</v>
      </c>
      <c r="CM30" s="18">
        <f>IF(CM$5&gt;$G$4,0,SUMIFS(Fluxo!$O:$O,Fluxo!$U:$U,"&gt;"&amp;CL$5,Fluxo!$U:$U,"&lt;="&amp;CM$5,Fluxo!$D:$D,$D30,Fluxo!$E:$E,"&lt;&gt;"&amp;"PERMUTANTE"))</f>
        <v>0</v>
      </c>
      <c r="CN30" s="18">
        <f>IF(CN$5&gt;$G$4,0,SUMIFS(Fluxo!$O:$O,Fluxo!$U:$U,"&gt;"&amp;CM$5,Fluxo!$U:$U,"&lt;="&amp;CN$5,Fluxo!$D:$D,$D30,Fluxo!$E:$E,"&lt;&gt;"&amp;"PERMUTANTE"))</f>
        <v>0</v>
      </c>
      <c r="CO30" s="18">
        <f>IF(CO$5&gt;$G$4,0,SUMIFS(Fluxo!$O:$O,Fluxo!$U:$U,"&gt;"&amp;CN$5,Fluxo!$U:$U,"&lt;="&amp;CO$5,Fluxo!$D:$D,$D30,Fluxo!$E:$E,"&lt;&gt;"&amp;"PERMUTANTE"))</f>
        <v>0</v>
      </c>
      <c r="CP30" s="18">
        <f>IF(CP$5&gt;$G$4,0,SUMIFS(Fluxo!$O:$O,Fluxo!$U:$U,"&gt;"&amp;CO$5,Fluxo!$U:$U,"&lt;="&amp;CP$5,Fluxo!$D:$D,$D30,Fluxo!$E:$E,"&lt;&gt;"&amp;"PERMUTANTE"))</f>
        <v>0</v>
      </c>
      <c r="CQ30" s="18">
        <f>IF(CQ$5&gt;$G$4,0,SUMIFS(Fluxo!$O:$O,Fluxo!$U:$U,"&gt;"&amp;CP$5,Fluxo!$U:$U,"&lt;="&amp;CQ$5,Fluxo!$D:$D,$D30,Fluxo!$E:$E,"&lt;&gt;"&amp;"PERMUTANTE"))</f>
        <v>0</v>
      </c>
      <c r="CR30" s="18">
        <f>IF(CR$5&gt;$G$4,0,SUMIFS(Fluxo!$O:$O,Fluxo!$U:$U,"&gt;"&amp;CQ$5,Fluxo!$U:$U,"&lt;="&amp;CR$5,Fluxo!$D:$D,$D30,Fluxo!$E:$E,"&lt;&gt;"&amp;"PERMUTANTE"))</f>
        <v>0</v>
      </c>
      <c r="CS30" s="18">
        <f>IF(CS$5&gt;$G$4,0,SUMIFS(Fluxo!$O:$O,Fluxo!$U:$U,"&gt;"&amp;CR$5,Fluxo!$U:$U,"&lt;="&amp;CS$5,Fluxo!$D:$D,$D30,Fluxo!$E:$E,"&lt;&gt;"&amp;"PERMUTANTE"))</f>
        <v>0</v>
      </c>
      <c r="CT30" s="18">
        <f>IF(CT$5&gt;$G$4,0,SUMIFS(Fluxo!$O:$O,Fluxo!$U:$U,"&gt;"&amp;CS$5,Fluxo!$U:$U,"&lt;="&amp;CT$5,Fluxo!$D:$D,$D30,Fluxo!$E:$E,"&lt;&gt;"&amp;"PERMUTANTE"))</f>
        <v>0</v>
      </c>
      <c r="CU30" s="18">
        <f>IF(CU$5&gt;$G$4,0,SUMIFS(Fluxo!$O:$O,Fluxo!$U:$U,"&gt;"&amp;CT$5,Fluxo!$U:$U,"&lt;="&amp;CU$5,Fluxo!$D:$D,$D30,Fluxo!$E:$E,"&lt;&gt;"&amp;"PERMUTANTE"))</f>
        <v>0</v>
      </c>
      <c r="CV30" s="18">
        <f>IF(CV$5&gt;$G$4,0,SUMIFS(Fluxo!$O:$O,Fluxo!$U:$U,"&gt;"&amp;CU$5,Fluxo!$U:$U,"&lt;="&amp;CV$5,Fluxo!$D:$D,$D30,Fluxo!$E:$E,"&lt;&gt;"&amp;"PERMUTANTE"))</f>
        <v>0</v>
      </c>
      <c r="CW30" s="18">
        <f>IF(CW$5&gt;$G$4,0,SUMIFS(Fluxo!$O:$O,Fluxo!$U:$U,"&gt;"&amp;CV$5,Fluxo!$U:$U,"&lt;="&amp;CW$5,Fluxo!$D:$D,$D30,Fluxo!$E:$E,"&lt;&gt;"&amp;"PERMUTANTE"))</f>
        <v>0</v>
      </c>
      <c r="CX30" s="18">
        <f>IF(CX$5&gt;$G$4,0,SUMIFS(Fluxo!$O:$O,Fluxo!$U:$U,"&gt;"&amp;CW$5,Fluxo!$U:$U,"&lt;="&amp;CX$5,Fluxo!$D:$D,$D30,Fluxo!$E:$E,"&lt;&gt;"&amp;"PERMUTANTE"))</f>
        <v>0</v>
      </c>
      <c r="CY30" s="18">
        <f>IF(CY$5&gt;$G$4,0,SUMIFS(Fluxo!$O:$O,Fluxo!$U:$U,"&gt;"&amp;CX$5,Fluxo!$U:$U,"&lt;="&amp;CY$5,Fluxo!$D:$D,$D30,Fluxo!$E:$E,"&lt;&gt;"&amp;"PERMUTANTE"))</f>
        <v>0</v>
      </c>
      <c r="CZ30" s="18">
        <f>IF(CZ$5&gt;$G$4,0,SUMIFS(Fluxo!$O:$O,Fluxo!$U:$U,"&gt;"&amp;CY$5,Fluxo!$U:$U,"&lt;="&amp;CZ$5,Fluxo!$D:$D,$D30,Fluxo!$E:$E,"&lt;&gt;"&amp;"PERMUTANTE"))</f>
        <v>0</v>
      </c>
      <c r="DA30" s="18">
        <f>IF(DA$5&gt;$G$4,0,SUMIFS(Fluxo!$O:$O,Fluxo!$U:$U,"&gt;"&amp;CZ$5,Fluxo!$U:$U,"&lt;="&amp;DA$5,Fluxo!$D:$D,$D30,Fluxo!$E:$E,"&lt;&gt;"&amp;"PERMUTANTE"))</f>
        <v>0</v>
      </c>
      <c r="DB30" s="18">
        <f>IF(DB$5&gt;$G$4,0,SUMIFS(Fluxo!$O:$O,Fluxo!$U:$U,"&gt;"&amp;DA$5,Fluxo!$U:$U,"&lt;="&amp;DB$5,Fluxo!$D:$D,$D30,Fluxo!$E:$E,"&lt;&gt;"&amp;"PERMUTANTE"))</f>
        <v>0</v>
      </c>
      <c r="DC30" s="18">
        <f>IF(DC$5&gt;$G$4,0,SUMIFS(Fluxo!$O:$O,Fluxo!$U:$U,"&gt;"&amp;DB$5,Fluxo!$U:$U,"&lt;="&amp;DC$5,Fluxo!$D:$D,$D30,Fluxo!$E:$E,"&lt;&gt;"&amp;"PERMUTANTE"))</f>
        <v>0</v>
      </c>
      <c r="DD30" s="18">
        <f>IF(DD$5&gt;$G$4,0,SUMIFS(Fluxo!$O:$O,Fluxo!$U:$U,"&gt;"&amp;DC$5,Fluxo!$U:$U,"&lt;="&amp;DD$5,Fluxo!$D:$D,$D30,Fluxo!$E:$E,"&lt;&gt;"&amp;"PERMUTANTE"))</f>
        <v>0</v>
      </c>
      <c r="DE30" s="18">
        <f>IF(DE$5&gt;$G$4,0,SUMIFS(Fluxo!$O:$O,Fluxo!$U:$U,"&gt;"&amp;DD$5,Fluxo!$U:$U,"&lt;="&amp;DE$5,Fluxo!$D:$D,$D30,Fluxo!$E:$E,"&lt;&gt;"&amp;"PERMUTANTE"))</f>
        <v>0</v>
      </c>
      <c r="DF30" s="18">
        <f>IF(DF$5&gt;$G$4,0,SUMIFS(Fluxo!$O:$O,Fluxo!$U:$U,"&gt;"&amp;DE$5,Fluxo!$U:$U,"&lt;="&amp;DF$5,Fluxo!$D:$D,$D30,Fluxo!$E:$E,"&lt;&gt;"&amp;"PERMUTANTE"))</f>
        <v>0</v>
      </c>
      <c r="DG30" s="18">
        <f>IF(DG$5&gt;$G$4,0,SUMIFS(Fluxo!$O:$O,Fluxo!$U:$U,"&gt;"&amp;DF$5,Fluxo!$U:$U,"&lt;="&amp;DG$5,Fluxo!$D:$D,$D30,Fluxo!$E:$E,"&lt;&gt;"&amp;"PERMUTANTE"))</f>
        <v>0</v>
      </c>
      <c r="DH30" s="18">
        <f>IF(DH$5&gt;$G$4,0,SUMIFS(Fluxo!$O:$O,Fluxo!$U:$U,"&gt;"&amp;DG$5,Fluxo!$U:$U,"&lt;="&amp;DH$5,Fluxo!$D:$D,$D30,Fluxo!$E:$E,"&lt;&gt;"&amp;"PERMUTANTE"))</f>
        <v>0</v>
      </c>
      <c r="DI30" s="18">
        <f>IF(DI$5&gt;$G$4,0,SUMIFS(Fluxo!$O:$O,Fluxo!$U:$U,"&gt;"&amp;DH$5,Fluxo!$U:$U,"&lt;="&amp;DI$5,Fluxo!$D:$D,$D30,Fluxo!$E:$E,"&lt;&gt;"&amp;"PERMUTANTE"))</f>
        <v>0</v>
      </c>
      <c r="DJ30" s="18">
        <f>IF(DJ$5&gt;$G$4,0,SUMIFS(Fluxo!$O:$O,Fluxo!$U:$U,"&gt;"&amp;DI$5,Fluxo!$U:$U,"&lt;="&amp;DJ$5,Fluxo!$D:$D,$D30,Fluxo!$E:$E,"&lt;&gt;"&amp;"PERMUTANTE"))</f>
        <v>0</v>
      </c>
      <c r="DK30" s="18">
        <f>IF(DK$5&gt;$G$4,0,SUMIFS(Fluxo!$O:$O,Fluxo!$U:$U,"&gt;"&amp;DJ$5,Fluxo!$U:$U,"&lt;="&amp;DK$5,Fluxo!$D:$D,$D30,Fluxo!$E:$E,"&lt;&gt;"&amp;"PERMUTANTE"))</f>
        <v>0</v>
      </c>
      <c r="DL30" s="18">
        <f>IF(DL$5&gt;$G$4,0,SUMIFS(Fluxo!$O:$O,Fluxo!$U:$U,"&gt;"&amp;DK$5,Fluxo!$U:$U,"&lt;="&amp;DL$5,Fluxo!$D:$D,$D30,Fluxo!$E:$E,"&lt;&gt;"&amp;"PERMUTANTE"))</f>
        <v>0</v>
      </c>
      <c r="DM30" s="18">
        <f>IF(DM$5&gt;$G$4,0,SUMIFS(Fluxo!$O:$O,Fluxo!$U:$U,"&gt;"&amp;DL$5,Fluxo!$U:$U,"&lt;="&amp;DM$5,Fluxo!$D:$D,$D30,Fluxo!$E:$E,"&lt;&gt;"&amp;"PERMUTANTE"))</f>
        <v>0</v>
      </c>
      <c r="DN30" s="18">
        <f>IF(DN$5&gt;$G$4,0,SUMIFS(Fluxo!$O:$O,Fluxo!$U:$U,"&gt;"&amp;DM$5,Fluxo!$U:$U,"&lt;="&amp;DN$5,Fluxo!$D:$D,$D30,Fluxo!$E:$E,"&lt;&gt;"&amp;"PERMUTANTE"))</f>
        <v>0</v>
      </c>
      <c r="DO30" s="18">
        <f>IF(DO$5&gt;$G$4,0,SUMIFS(Fluxo!$O:$O,Fluxo!$U:$U,"&gt;"&amp;DN$5,Fluxo!$U:$U,"&lt;="&amp;DO$5,Fluxo!$D:$D,$D30,Fluxo!$E:$E,"&lt;&gt;"&amp;"PERMUTANTE"))</f>
        <v>0</v>
      </c>
      <c r="DP30" s="18">
        <f>IF(DP$5&gt;$G$4,0,SUMIFS(Fluxo!$O:$O,Fluxo!$U:$U,"&gt;"&amp;DO$5,Fluxo!$U:$U,"&lt;="&amp;DP$5,Fluxo!$D:$D,$D30,Fluxo!$E:$E,"&lt;&gt;"&amp;"PERMUTANTE"))</f>
        <v>0</v>
      </c>
      <c r="DQ30" s="18">
        <f>IF(DQ$5&gt;$G$4,0,SUMIFS(Fluxo!$O:$O,Fluxo!$U:$U,"&gt;"&amp;DP$5,Fluxo!$U:$U,"&lt;="&amp;DQ$5,Fluxo!$D:$D,$D30,Fluxo!$E:$E,"&lt;&gt;"&amp;"PERMUTANTE"))</f>
        <v>0</v>
      </c>
      <c r="DR30" s="18">
        <f>IF(DR$5&gt;$G$4,0,SUMIFS(Fluxo!$O:$O,Fluxo!$U:$U,"&gt;"&amp;DQ$5,Fluxo!$U:$U,"&lt;="&amp;DR$5,Fluxo!$D:$D,$D30,Fluxo!$E:$E,"&lt;&gt;"&amp;"PERMUTANTE"))</f>
        <v>0</v>
      </c>
      <c r="DS30" s="18">
        <f>IF(DS$5&gt;$G$4,0,SUMIFS(Fluxo!$O:$O,Fluxo!$U:$U,"&gt;"&amp;DR$5,Fluxo!$U:$U,"&lt;="&amp;DS$5,Fluxo!$D:$D,$D30,Fluxo!$E:$E,"&lt;&gt;"&amp;"PERMUTANTE"))</f>
        <v>0</v>
      </c>
      <c r="DT30" s="18">
        <f>IF(DT$5&gt;$G$4,0,SUMIFS(Fluxo!$O:$O,Fluxo!$U:$U,"&gt;"&amp;DS$5,Fluxo!$U:$U,"&lt;="&amp;DT$5,Fluxo!$D:$D,$D30,Fluxo!$E:$E,"&lt;&gt;"&amp;"PERMUTANTE"))</f>
        <v>0</v>
      </c>
      <c r="DU30" s="18">
        <f>IF(DU$5&gt;$G$4,0,SUMIFS(Fluxo!$O:$O,Fluxo!$U:$U,"&gt;"&amp;DT$5,Fluxo!$U:$U,"&lt;="&amp;DU$5,Fluxo!$D:$D,$D30,Fluxo!$E:$E,"&lt;&gt;"&amp;"PERMUTANTE"))</f>
        <v>0</v>
      </c>
      <c r="DV30" s="18">
        <f>IF(DV$5&gt;$G$4,0,SUMIFS(Fluxo!$O:$O,Fluxo!$U:$U,"&gt;"&amp;DU$5,Fluxo!$U:$U,"&lt;="&amp;DV$5,Fluxo!$D:$D,$D30,Fluxo!$E:$E,"&lt;&gt;"&amp;"PERMUTANTE"))</f>
        <v>0</v>
      </c>
      <c r="DW30" s="18">
        <f>IF(DW$5&gt;$G$4,0,SUMIFS(Fluxo!$O:$O,Fluxo!$U:$U,"&gt;"&amp;DV$5,Fluxo!$U:$U,"&lt;="&amp;DW$5,Fluxo!$D:$D,$D30,Fluxo!$E:$E,"&lt;&gt;"&amp;"PERMUTANTE"))</f>
        <v>0</v>
      </c>
      <c r="DX30" s="18">
        <f>IF(DX$5&gt;$G$4,0,SUMIFS(Fluxo!$O:$O,Fluxo!$U:$U,"&gt;"&amp;DW$5,Fluxo!$U:$U,"&lt;="&amp;DX$5,Fluxo!$D:$D,$D30,Fluxo!$E:$E,"&lt;&gt;"&amp;"PERMUTANTE"))</f>
        <v>0</v>
      </c>
      <c r="DY30" s="18">
        <f>IF(DY$5&gt;$G$4,0,SUMIFS(Fluxo!$O:$O,Fluxo!$U:$U,"&gt;"&amp;DX$5,Fluxo!$U:$U,"&lt;="&amp;DY$5,Fluxo!$D:$D,$D30,Fluxo!$E:$E,"&lt;&gt;"&amp;"PERMUTANTE"))</f>
        <v>0</v>
      </c>
      <c r="DZ30" s="18">
        <f>IF(DZ$5&gt;$G$4,0,SUMIFS(Fluxo!$O:$O,Fluxo!$U:$U,"&gt;"&amp;DY$5,Fluxo!$U:$U,"&lt;="&amp;DZ$5,Fluxo!$D:$D,$D30,Fluxo!$E:$E,"&lt;&gt;"&amp;"PERMUTANTE"))</f>
        <v>0</v>
      </c>
      <c r="EA30" s="18">
        <f>IF(EA$5&gt;$G$4,0,SUMIFS(Fluxo!$O:$O,Fluxo!$U:$U,"&gt;"&amp;DZ$5,Fluxo!$U:$U,"&lt;="&amp;EA$5,Fluxo!$D:$D,$D30,Fluxo!$E:$E,"&lt;&gt;"&amp;"PERMUTANTE"))</f>
        <v>0</v>
      </c>
      <c r="EB30" s="18">
        <f>IF(EB$5&gt;$G$4,0,SUMIFS(Fluxo!$O:$O,Fluxo!$U:$U,"&gt;"&amp;EA$5,Fluxo!$U:$U,"&lt;="&amp;EB$5,Fluxo!$D:$D,$D30,Fluxo!$E:$E,"&lt;&gt;"&amp;"PERMUTANTE"))</f>
        <v>0</v>
      </c>
      <c r="EC30" s="18">
        <f>IF(EC$5&gt;$G$4,0,SUMIFS(Fluxo!$O:$O,Fluxo!$U:$U,"&gt;"&amp;EB$5,Fluxo!$U:$U,"&lt;="&amp;EC$5,Fluxo!$D:$D,$D30,Fluxo!$E:$E,"&lt;&gt;"&amp;"PERMUTANTE"))</f>
        <v>0</v>
      </c>
      <c r="ED30" s="18">
        <f>IF(ED$5&gt;$G$4,0,SUMIFS(Fluxo!$O:$O,Fluxo!$U:$U,"&gt;"&amp;EC$5,Fluxo!$U:$U,"&lt;="&amp;ED$5,Fluxo!$D:$D,$D30,Fluxo!$E:$E,"&lt;&gt;"&amp;"PERMUTANTE"))</f>
        <v>0</v>
      </c>
      <c r="EE30" s="18">
        <f>IF(EE$5&gt;$G$4,0,SUMIFS(Fluxo!$O:$O,Fluxo!$U:$U,"&gt;"&amp;ED$5,Fluxo!$U:$U,"&lt;="&amp;EE$5,Fluxo!$D:$D,$D30,Fluxo!$E:$E,"&lt;&gt;"&amp;"PERMUTANTE"))</f>
        <v>0</v>
      </c>
      <c r="EF30" s="18">
        <f>IF(EF$5&gt;$G$4,0,SUMIFS(Fluxo!$O:$O,Fluxo!$U:$U,"&gt;"&amp;EE$5,Fluxo!$U:$U,"&lt;="&amp;EF$5,Fluxo!$D:$D,$D30,Fluxo!$E:$E,"&lt;&gt;"&amp;"PERMUTANTE"))</f>
        <v>0</v>
      </c>
      <c r="EG30" s="18">
        <f>IF(EG$5&gt;$G$4,0,SUMIFS(Fluxo!$O:$O,Fluxo!$U:$U,"&gt;"&amp;EF$5,Fluxo!$U:$U,"&lt;="&amp;EG$5,Fluxo!$D:$D,$D30,Fluxo!$E:$E,"&lt;&gt;"&amp;"PERMUTANTE"))</f>
        <v>0</v>
      </c>
      <c r="EH30" s="18">
        <f>IF(EH$5&gt;$G$4,0,SUMIFS(Fluxo!$O:$O,Fluxo!$U:$U,"&gt;"&amp;EG$5,Fluxo!$U:$U,"&lt;="&amp;EH$5,Fluxo!$D:$D,$D30,Fluxo!$E:$E,"&lt;&gt;"&amp;"PERMUTANTE"))</f>
        <v>0</v>
      </c>
      <c r="EI30" s="18">
        <f>IF(EI$5&gt;$G$4,0,SUMIFS(Fluxo!$O:$O,Fluxo!$U:$U,"&gt;"&amp;EH$5,Fluxo!$U:$U,"&lt;="&amp;EI$5,Fluxo!$D:$D,$D30,Fluxo!$E:$E,"&lt;&gt;"&amp;"PERMUTANTE"))</f>
        <v>0</v>
      </c>
      <c r="EJ30" s="18">
        <f>IF(EJ$5&gt;$G$4,0,SUMIFS(Fluxo!$O:$O,Fluxo!$U:$U,"&gt;"&amp;EI$5,Fluxo!$U:$U,"&lt;="&amp;EJ$5,Fluxo!$D:$D,$D30,Fluxo!$E:$E,"&lt;&gt;"&amp;"PERMUTANTE"))</f>
        <v>0</v>
      </c>
      <c r="EK30" s="18">
        <f>IF(EK$5&gt;$G$4,0,SUMIFS(Fluxo!$O:$O,Fluxo!$U:$U,"&gt;"&amp;EJ$5,Fluxo!$U:$U,"&lt;="&amp;EK$5,Fluxo!$D:$D,$D30,Fluxo!$E:$E,"&lt;&gt;"&amp;"PERMUTANTE"))</f>
        <v>0</v>
      </c>
      <c r="EL30" s="18">
        <f>IF(EL$5&gt;$G$4,0,SUMIFS(Fluxo!$O:$O,Fluxo!$U:$U,"&gt;"&amp;EK$5,Fluxo!$U:$U,"&lt;="&amp;EL$5,Fluxo!$D:$D,$D30,Fluxo!$E:$E,"&lt;&gt;"&amp;"PERMUTANTE"))</f>
        <v>0</v>
      </c>
      <c r="EM30" s="18">
        <f>IF(EM$5&gt;$G$4,0,SUMIFS(Fluxo!$O:$O,Fluxo!$U:$U,"&gt;"&amp;EL$5,Fluxo!$U:$U,"&lt;="&amp;EM$5,Fluxo!$D:$D,$D30,Fluxo!$E:$E,"&lt;&gt;"&amp;"PERMUTANTE"))</f>
        <v>0</v>
      </c>
      <c r="EN30" s="18">
        <f>IF(EN$5&gt;$G$4,0,SUMIFS(Fluxo!$O:$O,Fluxo!$U:$U,"&gt;"&amp;EM$5,Fluxo!$U:$U,"&lt;="&amp;EN$5,Fluxo!$D:$D,$D30,Fluxo!$E:$E,"&lt;&gt;"&amp;"PERMUTANTE"))</f>
        <v>0</v>
      </c>
      <c r="EO30" s="18">
        <f>IF(EO$5&gt;$G$4,0,SUMIFS(Fluxo!$O:$O,Fluxo!$U:$U,"&gt;"&amp;EN$5,Fluxo!$U:$U,"&lt;="&amp;EO$5,Fluxo!$D:$D,$D30,Fluxo!$E:$E,"&lt;&gt;"&amp;"PERMUTANTE"))</f>
        <v>0</v>
      </c>
      <c r="EP30" s="18">
        <f>IF(EP$5&gt;$G$4,0,SUMIFS(Fluxo!$O:$O,Fluxo!$U:$U,"&gt;"&amp;EO$5,Fluxo!$U:$U,"&lt;="&amp;EP$5,Fluxo!$D:$D,$D30,Fluxo!$E:$E,"&lt;&gt;"&amp;"PERMUTANTE"))</f>
        <v>0</v>
      </c>
      <c r="EQ30" s="18">
        <f>IF(EQ$5&gt;$G$4,0,SUMIFS(Fluxo!$O:$O,Fluxo!$U:$U,"&gt;"&amp;EP$5,Fluxo!$U:$U,"&lt;="&amp;EQ$5,Fluxo!$D:$D,$D30,Fluxo!$E:$E,"&lt;&gt;"&amp;"PERMUTANTE"))</f>
        <v>0</v>
      </c>
      <c r="ER30" s="18">
        <f>IF(ER$5&gt;$G$4,0,SUMIFS(Fluxo!$O:$O,Fluxo!$U:$U,"&gt;"&amp;EQ$5,Fluxo!$U:$U,"&lt;="&amp;ER$5,Fluxo!$D:$D,$D30,Fluxo!$E:$E,"&lt;&gt;"&amp;"PERMUTANTE"))</f>
        <v>0</v>
      </c>
      <c r="ES30" s="18">
        <f>IF(ES$5&gt;$G$4,0,SUMIFS(Fluxo!$O:$O,Fluxo!$U:$U,"&gt;"&amp;ER$5,Fluxo!$U:$U,"&lt;="&amp;ES$5,Fluxo!$D:$D,$D30,Fluxo!$E:$E,"&lt;&gt;"&amp;"PERMUTANTE"))</f>
        <v>0</v>
      </c>
      <c r="ET30" s="18">
        <f>IF(ET$5&gt;$G$4,0,SUMIFS(Fluxo!$O:$O,Fluxo!$U:$U,"&gt;"&amp;ES$5,Fluxo!$U:$U,"&lt;="&amp;ET$5,Fluxo!$D:$D,$D30,Fluxo!$E:$E,"&lt;&gt;"&amp;"PERMUTANTE"))</f>
        <v>0</v>
      </c>
      <c r="EU30" s="18">
        <f>IF(EU$5&gt;$G$4,0,SUMIFS(Fluxo!$O:$O,Fluxo!$U:$U,"&gt;"&amp;ET$5,Fluxo!$U:$U,"&lt;="&amp;EU$5,Fluxo!$D:$D,$D30,Fluxo!$E:$E,"&lt;&gt;"&amp;"PERMUTANTE"))</f>
        <v>0</v>
      </c>
      <c r="EV30" s="18">
        <f>IF(EV$5&gt;$G$4,0,SUMIFS(Fluxo!$O:$O,Fluxo!$U:$U,"&gt;"&amp;EU$5,Fluxo!$U:$U,"&lt;="&amp;EV$5,Fluxo!$D:$D,$D30,Fluxo!$E:$E,"&lt;&gt;"&amp;"PERMUTANTE"))</f>
        <v>0</v>
      </c>
      <c r="EW30" s="18">
        <f>IF(EW$5&gt;$G$4,0,SUMIFS(Fluxo!$O:$O,Fluxo!$U:$U,"&gt;"&amp;EV$5,Fluxo!$U:$U,"&lt;="&amp;EW$5,Fluxo!$D:$D,$D30,Fluxo!$E:$E,"&lt;&gt;"&amp;"PERMUTANTE"))</f>
        <v>0</v>
      </c>
      <c r="EX30" s="18">
        <f>IF(EX$5&gt;$G$4,0,SUMIFS(Fluxo!$O:$O,Fluxo!$U:$U,"&gt;"&amp;EW$5,Fluxo!$U:$U,"&lt;="&amp;EX$5,Fluxo!$D:$D,$D30,Fluxo!$E:$E,"&lt;&gt;"&amp;"PERMUTANTE"))</f>
        <v>0</v>
      </c>
      <c r="EY30" s="18">
        <f>IF(EY$5&gt;$G$4,0,SUMIFS(Fluxo!$O:$O,Fluxo!$U:$U,"&gt;"&amp;EX$5,Fluxo!$U:$U,"&lt;="&amp;EY$5,Fluxo!$D:$D,$D30,Fluxo!$E:$E,"&lt;&gt;"&amp;"PERMUTANTE"))</f>
        <v>0</v>
      </c>
      <c r="EZ30" s="18">
        <f>IF(EZ$5&gt;$G$4,0,SUMIFS(Fluxo!$O:$O,Fluxo!$U:$U,"&gt;"&amp;EY$5,Fluxo!$U:$U,"&lt;="&amp;EZ$5,Fluxo!$D:$D,$D30,Fluxo!$E:$E,"&lt;&gt;"&amp;"PERMUTANTE"))</f>
        <v>0</v>
      </c>
      <c r="FA30" s="18">
        <f>IF(FA$5&gt;$G$4,0,SUMIFS(Fluxo!$O:$O,Fluxo!$U:$U,"&gt;"&amp;EZ$5,Fluxo!$U:$U,"&lt;="&amp;FA$5,Fluxo!$D:$D,$D30,Fluxo!$E:$E,"&lt;&gt;"&amp;"PERMUTANTE"))</f>
        <v>0</v>
      </c>
      <c r="FB30" s="18">
        <f>IF(FB$5&gt;$G$4,0,SUMIFS(Fluxo!$O:$O,Fluxo!$U:$U,"&gt;"&amp;FA$5,Fluxo!$U:$U,"&lt;="&amp;FB$5,Fluxo!$D:$D,$D30,Fluxo!$E:$E,"&lt;&gt;"&amp;"PERMUTANTE"))</f>
        <v>0</v>
      </c>
      <c r="FC30" s="18">
        <f>IF(FC$5&gt;$G$4,0,SUMIFS(Fluxo!$O:$O,Fluxo!$U:$U,"&gt;"&amp;FB$5,Fluxo!$U:$U,"&lt;="&amp;FC$5,Fluxo!$D:$D,$D30,Fluxo!$E:$E,"&lt;&gt;"&amp;"PERMUTANTE"))</f>
        <v>0</v>
      </c>
      <c r="FD30" s="18">
        <f>IF(FD$5&gt;$G$4,0,SUMIFS(Fluxo!$O:$O,Fluxo!$U:$U,"&gt;"&amp;FC$5,Fluxo!$U:$U,"&lt;="&amp;FD$5,Fluxo!$D:$D,$D30,Fluxo!$E:$E,"&lt;&gt;"&amp;"PERMUTANTE"))</f>
        <v>0</v>
      </c>
      <c r="FE30" s="18">
        <f>IF(FE$5&gt;$G$4,0,SUMIFS(Fluxo!$O:$O,Fluxo!$U:$U,"&gt;"&amp;FD$5,Fluxo!$U:$U,"&lt;="&amp;FE$5,Fluxo!$D:$D,$D30,Fluxo!$E:$E,"&lt;&gt;"&amp;"PERMUTANTE"))</f>
        <v>0</v>
      </c>
      <c r="FF30" s="18">
        <f>IF(FF$5&gt;$G$4,0,SUMIFS(Fluxo!$O:$O,Fluxo!$U:$U,"&gt;"&amp;FE$5,Fluxo!$U:$U,"&lt;="&amp;FF$5,Fluxo!$D:$D,$D30,Fluxo!$E:$E,"&lt;&gt;"&amp;"PERMUTANTE"))</f>
        <v>0</v>
      </c>
      <c r="FG30" s="18">
        <f>IF(FG$5&gt;$G$4,0,SUMIFS(Fluxo!$O:$O,Fluxo!$U:$U,"&gt;"&amp;FF$5,Fluxo!$U:$U,"&lt;="&amp;FG$5,Fluxo!$D:$D,$D30,Fluxo!$E:$E,"&lt;&gt;"&amp;"PERMUTANTE"))</f>
        <v>0</v>
      </c>
      <c r="FH30" s="18">
        <f>IF(FH$5&gt;$G$4,0,SUMIFS(Fluxo!$O:$O,Fluxo!$U:$U,"&gt;"&amp;FG$5,Fluxo!$U:$U,"&lt;="&amp;FH$5,Fluxo!$D:$D,$D30,Fluxo!$E:$E,"&lt;&gt;"&amp;"PERMUTANTE"))</f>
        <v>0</v>
      </c>
      <c r="FI30" s="18">
        <f>IF(FI$5&gt;$G$4,0,SUMIFS(Fluxo!$O:$O,Fluxo!$U:$U,"&gt;"&amp;FH$5,Fluxo!$U:$U,"&lt;="&amp;FI$5,Fluxo!$D:$D,$D30,Fluxo!$E:$E,"&lt;&gt;"&amp;"PERMUTANTE"))</f>
        <v>0</v>
      </c>
      <c r="FJ30" s="18">
        <f>IF(FJ$5&gt;$G$4,0,SUMIFS(Fluxo!$O:$O,Fluxo!$U:$U,"&gt;"&amp;FI$5,Fluxo!$U:$U,"&lt;="&amp;FJ$5,Fluxo!$D:$D,$D30,Fluxo!$E:$E,"&lt;&gt;"&amp;"PERMUTANTE"))</f>
        <v>0</v>
      </c>
      <c r="FK30" s="18">
        <f>IF(FK$5&gt;$G$4,0,SUMIFS(Fluxo!$O:$O,Fluxo!$U:$U,"&gt;"&amp;FJ$5,Fluxo!$U:$U,"&lt;="&amp;FK$5,Fluxo!$D:$D,$D30,Fluxo!$E:$E,"&lt;&gt;"&amp;"PERMUTANTE"))</f>
        <v>0</v>
      </c>
      <c r="FL30" s="18">
        <f>IF(FL$5&gt;$G$4,0,SUMIFS(Fluxo!$O:$O,Fluxo!$U:$U,"&gt;"&amp;FK$5,Fluxo!$U:$U,"&lt;="&amp;FL$5,Fluxo!$D:$D,$D30,Fluxo!$E:$E,"&lt;&gt;"&amp;"PERMUTANTE"))</f>
        <v>0</v>
      </c>
      <c r="FM30" s="18">
        <f>IF(FM$5&gt;$G$4,0,SUMIFS(Fluxo!$O:$O,Fluxo!$U:$U,"&gt;"&amp;FL$5,Fluxo!$U:$U,"&lt;="&amp;FM$5,Fluxo!$D:$D,$D30,Fluxo!$E:$E,"&lt;&gt;"&amp;"PERMUTANTE"))</f>
        <v>0</v>
      </c>
      <c r="FN30" s="18">
        <f>IF(FN$5&gt;$G$4,0,SUMIFS(Fluxo!$O:$O,Fluxo!$U:$U,"&gt;"&amp;FM$5,Fluxo!$U:$U,"&lt;="&amp;FN$5,Fluxo!$D:$D,$D30,Fluxo!$E:$E,"&lt;&gt;"&amp;"PERMUTANTE"))</f>
        <v>0</v>
      </c>
      <c r="FO30" s="18">
        <f>IF(FO$5&gt;$G$4,0,SUMIFS(Fluxo!$O:$O,Fluxo!$U:$U,"&gt;"&amp;FN$5,Fluxo!$U:$U,"&lt;="&amp;FO$5,Fluxo!$D:$D,$D30,Fluxo!$E:$E,"&lt;&gt;"&amp;"PERMUTANTE"))</f>
        <v>0</v>
      </c>
      <c r="FP30" s="18">
        <f>IF(FP$5&gt;$G$4,0,SUMIFS(Fluxo!$O:$O,Fluxo!$U:$U,"&gt;"&amp;FO$5,Fluxo!$U:$U,"&lt;="&amp;FP$5,Fluxo!$D:$D,$D30,Fluxo!$E:$E,"&lt;&gt;"&amp;"PERMUTANTE"))</f>
        <v>0</v>
      </c>
      <c r="FQ30" s="18">
        <f>IF(FQ$5&gt;$G$4,0,SUMIFS(Fluxo!$O:$O,Fluxo!$U:$U,"&gt;"&amp;FP$5,Fluxo!$U:$U,"&lt;="&amp;FQ$5,Fluxo!$D:$D,$D30,Fluxo!$E:$E,"&lt;&gt;"&amp;"PERMUTANTE"))</f>
        <v>0</v>
      </c>
      <c r="FR30" s="18">
        <f>IF(FR$5&gt;$G$4,0,SUMIFS(Fluxo!$O:$O,Fluxo!$U:$U,"&gt;"&amp;FQ$5,Fluxo!$U:$U,"&lt;="&amp;FR$5,Fluxo!$D:$D,$D30,Fluxo!$E:$E,"&lt;&gt;"&amp;"PERMUTANTE"))</f>
        <v>0</v>
      </c>
      <c r="FS30" s="18">
        <f>IF(FS$5&gt;$G$4,0,SUMIFS(Fluxo!$O:$O,Fluxo!$U:$U,"&gt;"&amp;FR$5,Fluxo!$U:$U,"&lt;="&amp;FS$5,Fluxo!$D:$D,$D30,Fluxo!$E:$E,"&lt;&gt;"&amp;"PERMUTANTE"))</f>
        <v>0</v>
      </c>
      <c r="FT30" s="18">
        <f>IF(FT$5&gt;$G$4,0,SUMIFS(Fluxo!$O:$O,Fluxo!$U:$U,"&gt;"&amp;FS$5,Fluxo!$U:$U,"&lt;="&amp;FT$5,Fluxo!$D:$D,$D30,Fluxo!$E:$E,"&lt;&gt;"&amp;"PERMUTANTE"))</f>
        <v>0</v>
      </c>
      <c r="FU30" s="18">
        <f>IF(FU$5&gt;$G$4,0,SUMIFS(Fluxo!$O:$O,Fluxo!$U:$U,"&gt;"&amp;FT$5,Fluxo!$U:$U,"&lt;="&amp;FU$5,Fluxo!$D:$D,$D30,Fluxo!$E:$E,"&lt;&gt;"&amp;"PERMUTANTE"))</f>
        <v>0</v>
      </c>
      <c r="FV30" s="18">
        <f>IF(FV$5&gt;$G$4,0,SUMIFS(Fluxo!$O:$O,Fluxo!$U:$U,"&gt;"&amp;FU$5,Fluxo!$U:$U,"&lt;="&amp;FV$5,Fluxo!$D:$D,$D30,Fluxo!$E:$E,"&lt;&gt;"&amp;"PERMUTANTE"))</f>
        <v>0</v>
      </c>
      <c r="FW30" s="18">
        <f>IF(FW$5&gt;$G$4,0,SUMIFS(Fluxo!$O:$O,Fluxo!$U:$U,"&gt;"&amp;FV$5,Fluxo!$U:$U,"&lt;="&amp;FW$5,Fluxo!$D:$D,$D30,Fluxo!$E:$E,"&lt;&gt;"&amp;"PERMUTANTE"))</f>
        <v>0</v>
      </c>
      <c r="FX30" s="18">
        <f>IF(FX$5&gt;$G$4,0,SUMIFS(Fluxo!$O:$O,Fluxo!$U:$U,"&gt;"&amp;FW$5,Fluxo!$U:$U,"&lt;="&amp;FX$5,Fluxo!$D:$D,$D30,Fluxo!$E:$E,"&lt;&gt;"&amp;"PERMUTANTE"))</f>
        <v>0</v>
      </c>
      <c r="FY30" s="18">
        <f>IF(FY$5&gt;$G$4,0,SUMIFS(Fluxo!$O:$O,Fluxo!$U:$U,"&gt;"&amp;FX$5,Fluxo!$U:$U,"&lt;="&amp;FY$5,Fluxo!$D:$D,$D30,Fluxo!$E:$E,"&lt;&gt;"&amp;"PERMUTANTE"))</f>
        <v>0</v>
      </c>
      <c r="FZ30" s="18">
        <f>IF(FZ$5&gt;$G$4,0,SUMIFS(Fluxo!$O:$O,Fluxo!$U:$U,"&gt;"&amp;FY$5,Fluxo!$U:$U,"&lt;="&amp;FZ$5,Fluxo!$D:$D,$D30,Fluxo!$E:$E,"&lt;&gt;"&amp;"PERMUTANTE"))</f>
        <v>0</v>
      </c>
      <c r="GA30" s="18">
        <f>IF(GA$5&gt;$G$4,0,SUMIFS(Fluxo!$O:$O,Fluxo!$U:$U,"&gt;"&amp;FZ$5,Fluxo!$U:$U,"&lt;="&amp;GA$5,Fluxo!$D:$D,$D30,Fluxo!$E:$E,"&lt;&gt;"&amp;"PERMUTANTE"))</f>
        <v>0</v>
      </c>
      <c r="GB30" s="18">
        <f>IF(GB$5&gt;$G$4,0,SUMIFS(Fluxo!$O:$O,Fluxo!$U:$U,"&gt;"&amp;GA$5,Fluxo!$U:$U,"&lt;="&amp;GB$5,Fluxo!$D:$D,$D30,Fluxo!$E:$E,"&lt;&gt;"&amp;"PERMUTANTE"))</f>
        <v>0</v>
      </c>
      <c r="GC30" s="18">
        <f>IF(GC$5&gt;$G$4,0,SUMIFS(Fluxo!$O:$O,Fluxo!$U:$U,"&gt;"&amp;GB$5,Fluxo!$U:$U,"&lt;="&amp;GC$5,Fluxo!$D:$D,$D30,Fluxo!$E:$E,"&lt;&gt;"&amp;"PERMUTANTE"))</f>
        <v>0</v>
      </c>
      <c r="GD30" s="18">
        <f>IF(GD$5&gt;$G$4,0,SUMIFS(Fluxo!$O:$O,Fluxo!$U:$U,"&gt;"&amp;GC$5,Fluxo!$U:$U,"&lt;="&amp;GD$5,Fluxo!$D:$D,$D30,Fluxo!$E:$E,"&lt;&gt;"&amp;"PERMUTANTE"))</f>
        <v>0</v>
      </c>
      <c r="GE30" s="18">
        <f>IF(GE$5&gt;$G$4,0,SUMIFS(Fluxo!$O:$O,Fluxo!$U:$U,"&gt;"&amp;GD$5,Fluxo!$U:$U,"&lt;="&amp;GE$5,Fluxo!$D:$D,$D30,Fluxo!$E:$E,"&lt;&gt;"&amp;"PERMUTANTE"))</f>
        <v>0</v>
      </c>
      <c r="GF30" s="18">
        <f>IF(GF$5&gt;$G$4,0,SUMIFS(Fluxo!$O:$O,Fluxo!$U:$U,"&gt;"&amp;GE$5,Fluxo!$U:$U,"&lt;="&amp;GF$5,Fluxo!$D:$D,$D30,Fluxo!$E:$E,"&lt;&gt;"&amp;"PERMUTANTE"))</f>
        <v>0</v>
      </c>
      <c r="GG30" s="18">
        <f>IF(GG$5&gt;$G$4,0,SUMIFS(Fluxo!$O:$O,Fluxo!$U:$U,"&gt;"&amp;GF$5,Fluxo!$U:$U,"&lt;="&amp;GG$5,Fluxo!$D:$D,$D30,Fluxo!$E:$E,"&lt;&gt;"&amp;"PERMUTANTE"))</f>
        <v>0</v>
      </c>
      <c r="GH30" s="18">
        <f>IF(GH$5&gt;$G$4,0,SUMIFS(Fluxo!$O:$O,Fluxo!$U:$U,"&gt;"&amp;GG$5,Fluxo!$U:$U,"&lt;="&amp;GH$5,Fluxo!$D:$D,$D30,Fluxo!$E:$E,"&lt;&gt;"&amp;"PERMUTANTE"))</f>
        <v>0</v>
      </c>
      <c r="GI30" s="18">
        <f>IF(GI$5&gt;$G$4,0,SUMIFS(Fluxo!$O:$O,Fluxo!$U:$U,"&gt;"&amp;GH$5,Fluxo!$U:$U,"&lt;="&amp;GI$5,Fluxo!$D:$D,$D30,Fluxo!$E:$E,"&lt;&gt;"&amp;"PERMUTANTE"))</f>
        <v>0</v>
      </c>
      <c r="GJ30" s="18">
        <f>IF(GJ$5&gt;$G$4,0,SUMIFS(Fluxo!$O:$O,Fluxo!$U:$U,"&gt;"&amp;GI$5,Fluxo!$U:$U,"&lt;="&amp;GJ$5,Fluxo!$D:$D,$D30,Fluxo!$E:$E,"&lt;&gt;"&amp;"PERMUTANTE"))</f>
        <v>0</v>
      </c>
      <c r="GK30" s="18">
        <f>IF(GK$5&gt;$G$4,0,SUMIFS(Fluxo!$O:$O,Fluxo!$U:$U,"&gt;"&amp;GJ$5,Fluxo!$U:$U,"&lt;="&amp;GK$5,Fluxo!$D:$D,$D30,Fluxo!$E:$E,"&lt;&gt;"&amp;"PERMUTANTE"))</f>
        <v>0</v>
      </c>
      <c r="GL30" s="18">
        <f>IF(GL$5&gt;$G$4,0,SUMIFS(Fluxo!$O:$O,Fluxo!$U:$U,"&gt;"&amp;GK$5,Fluxo!$U:$U,"&lt;="&amp;GL$5,Fluxo!$D:$D,$D30,Fluxo!$E:$E,"&lt;&gt;"&amp;"PERMUTANTE"))</f>
        <v>0</v>
      </c>
      <c r="GM30" s="18">
        <f>IF(GM$5&gt;$G$4,0,SUMIFS(Fluxo!$O:$O,Fluxo!$U:$U,"&gt;"&amp;GL$5,Fluxo!$U:$U,"&lt;="&amp;GM$5,Fluxo!$D:$D,$D30,Fluxo!$E:$E,"&lt;&gt;"&amp;"PERMUTANTE"))</f>
        <v>0</v>
      </c>
      <c r="GN30" s="18">
        <f>IF(GN$5&gt;$G$4,0,SUMIFS(Fluxo!$O:$O,Fluxo!$U:$U,"&gt;"&amp;GM$5,Fluxo!$U:$U,"&lt;="&amp;GN$5,Fluxo!$D:$D,$D30,Fluxo!$E:$E,"&lt;&gt;"&amp;"PERMUTANTE"))</f>
        <v>0</v>
      </c>
      <c r="GO30" s="18">
        <f>IF(GO$5&gt;$G$4,0,SUMIFS(Fluxo!$O:$O,Fluxo!$U:$U,"&gt;"&amp;GN$5,Fluxo!$U:$U,"&lt;="&amp;GO$5,Fluxo!$D:$D,$D30,Fluxo!$E:$E,"&lt;&gt;"&amp;"PERMUTANTE"))</f>
        <v>0</v>
      </c>
      <c r="GP30" s="18">
        <f>IF(GP$5&gt;$G$4,0,SUMIFS(Fluxo!$O:$O,Fluxo!$U:$U,"&gt;"&amp;GO$5,Fluxo!$U:$U,"&lt;="&amp;GP$5,Fluxo!$D:$D,$D30,Fluxo!$E:$E,"&lt;&gt;"&amp;"PERMUTANTE"))</f>
        <v>0</v>
      </c>
      <c r="GQ30" s="18">
        <f>IF(GQ$5&gt;$G$4,0,SUMIFS(Fluxo!$O:$O,Fluxo!$U:$U,"&gt;"&amp;GP$5,Fluxo!$U:$U,"&lt;="&amp;GQ$5,Fluxo!$D:$D,$D30,Fluxo!$E:$E,"&lt;&gt;"&amp;"PERMUTANTE"))</f>
        <v>0</v>
      </c>
      <c r="GR30" s="18">
        <f>IF(GR$5&gt;$G$4,0,SUMIFS(Fluxo!$O:$O,Fluxo!$U:$U,"&gt;"&amp;GQ$5,Fluxo!$U:$U,"&lt;="&amp;GR$5,Fluxo!$D:$D,$D30,Fluxo!$E:$E,"&lt;&gt;"&amp;"PERMUTANTE"))</f>
        <v>0</v>
      </c>
      <c r="GS30" s="18">
        <f>IF(GS$5&gt;$G$4,0,SUMIFS(Fluxo!$O:$O,Fluxo!$U:$U,"&gt;"&amp;GR$5,Fluxo!$U:$U,"&lt;="&amp;GS$5,Fluxo!$D:$D,$D30,Fluxo!$E:$E,"&lt;&gt;"&amp;"PERMUTANTE"))</f>
        <v>0</v>
      </c>
      <c r="GT30" s="18">
        <f>IF(GT$5&gt;$G$4,0,SUMIFS(Fluxo!$O:$O,Fluxo!$U:$U,"&gt;"&amp;GS$5,Fluxo!$U:$U,"&lt;="&amp;GT$5,Fluxo!$D:$D,$D30,Fluxo!$E:$E,"&lt;&gt;"&amp;"PERMUTANTE"))</f>
        <v>0</v>
      </c>
      <c r="GU30" s="18">
        <f>IF(GU$5&gt;$G$4,0,SUMIFS(Fluxo!$O:$O,Fluxo!$U:$U,"&gt;"&amp;GT$5,Fluxo!$U:$U,"&lt;="&amp;GU$5,Fluxo!$D:$D,$D30,Fluxo!$E:$E,"&lt;&gt;"&amp;"PERMUTANTE"))</f>
        <v>0</v>
      </c>
      <c r="GV30" s="18">
        <f>IF(GV$5&gt;$G$4,0,SUMIFS(Fluxo!$O:$O,Fluxo!$U:$U,"&gt;"&amp;GU$5,Fluxo!$U:$U,"&lt;="&amp;GV$5,Fluxo!$D:$D,$D30,Fluxo!$E:$E,"&lt;&gt;"&amp;"PERMUTANTE"))</f>
        <v>0</v>
      </c>
      <c r="GW30" s="18">
        <f>IF(GW$5&gt;$G$4,0,SUMIFS(Fluxo!$O:$O,Fluxo!$U:$U,"&gt;"&amp;GV$5,Fluxo!$U:$U,"&lt;="&amp;GW$5,Fluxo!$D:$D,$D30,Fluxo!$E:$E,"&lt;&gt;"&amp;"PERMUTANTE"))</f>
        <v>0</v>
      </c>
      <c r="GX30" s="18">
        <f>IF(GX$5&gt;$G$4,0,SUMIFS(Fluxo!$O:$O,Fluxo!$U:$U,"&gt;"&amp;GW$5,Fluxo!$U:$U,"&lt;="&amp;GX$5,Fluxo!$D:$D,$D30,Fluxo!$E:$E,"&lt;&gt;"&amp;"PERMUTANTE"))</f>
        <v>0</v>
      </c>
      <c r="GY30" s="18">
        <f>IF(GY$5&gt;$G$4,0,SUMIFS(Fluxo!$O:$O,Fluxo!$U:$U,"&gt;"&amp;GX$5,Fluxo!$U:$U,"&lt;="&amp;GY$5,Fluxo!$D:$D,$D30,Fluxo!$E:$E,"&lt;&gt;"&amp;"PERMUTANTE"))</f>
        <v>0</v>
      </c>
      <c r="GZ30" s="18">
        <f>IF(GZ$5&gt;$G$4,0,SUMIFS(Fluxo!$O:$O,Fluxo!$U:$U,"&gt;"&amp;GY$5,Fluxo!$U:$U,"&lt;="&amp;GZ$5,Fluxo!$D:$D,$D30,Fluxo!$E:$E,"&lt;&gt;"&amp;"PERMUTANTE"))</f>
        <v>0</v>
      </c>
      <c r="HA30" s="18">
        <f>IF(HA$5&gt;$G$4,0,SUMIFS(Fluxo!$O:$O,Fluxo!$U:$U,"&gt;"&amp;GZ$5,Fluxo!$U:$U,"&lt;="&amp;HA$5,Fluxo!$D:$D,$D30,Fluxo!$E:$E,"&lt;&gt;"&amp;"PERMUTANTE"))</f>
        <v>0</v>
      </c>
      <c r="HB30" s="18">
        <f>IF(HB$5&gt;$G$4,0,SUMIFS(Fluxo!$O:$O,Fluxo!$U:$U,"&gt;"&amp;HA$5,Fluxo!$U:$U,"&lt;="&amp;HB$5,Fluxo!$D:$D,$D30,Fluxo!$E:$E,"&lt;&gt;"&amp;"PERMUTANTE"))</f>
        <v>0</v>
      </c>
      <c r="HC30" s="18">
        <f>IF(HC$5&gt;$G$4,0,SUMIFS(Fluxo!$O:$O,Fluxo!$U:$U,"&gt;"&amp;HB$5,Fluxo!$U:$U,"&lt;="&amp;HC$5,Fluxo!$D:$D,$D30,Fluxo!$E:$E,"&lt;&gt;"&amp;"PERMUTANTE"))</f>
        <v>0</v>
      </c>
      <c r="HD30" s="18">
        <f>IF(HD$5&gt;$G$4,0,SUMIFS(Fluxo!$O:$O,Fluxo!$U:$U,"&gt;"&amp;HC$5,Fluxo!$U:$U,"&lt;="&amp;HD$5,Fluxo!$D:$D,$D30,Fluxo!$E:$E,"&lt;&gt;"&amp;"PERMUTANTE"))</f>
        <v>0</v>
      </c>
      <c r="HE30" s="18">
        <f>IF(HE$5&gt;$G$4,0,SUMIFS(Fluxo!$O:$O,Fluxo!$U:$U,"&gt;"&amp;HD$5,Fluxo!$U:$U,"&lt;="&amp;HE$5,Fluxo!$D:$D,$D30,Fluxo!$E:$E,"&lt;&gt;"&amp;"PERMUTANTE"))</f>
        <v>0</v>
      </c>
      <c r="HF30" s="18">
        <f>IF(HF$5&gt;$G$4,0,SUMIFS(Fluxo!$O:$O,Fluxo!$U:$U,"&gt;"&amp;HE$5,Fluxo!$U:$U,"&lt;="&amp;HF$5,Fluxo!$D:$D,$D30,Fluxo!$E:$E,"&lt;&gt;"&amp;"PERMUTANTE"))</f>
        <v>0</v>
      </c>
    </row>
    <row r="31" spans="1:214" s="16" customFormat="1">
      <c r="A31" s="20">
        <f t="shared" si="8"/>
        <v>21</v>
      </c>
      <c r="B31" s="140" t="str">
        <f>'Check Carteira'!C23</f>
        <v>E.1016.99.01.0081</v>
      </c>
      <c r="C31" s="19">
        <v>1</v>
      </c>
      <c r="D31" s="129" t="str">
        <f>'Check Carteira'!F23</f>
        <v>A-0081</v>
      </c>
      <c r="E31" s="21" t="str">
        <f>IFERROR(INDEX(Contratos!L:L,MATCH(D31,Contratos!R:R,0)),"")</f>
        <v/>
      </c>
      <c r="F31" s="139" t="str">
        <f>IFERROR(INDEX(Contratos!G:G,MATCH(D31,Contratos!R:R,0)),"")</f>
        <v/>
      </c>
      <c r="G31" s="83" t="str">
        <f ca="1">IFERROR(XNPV(#REF!,OFFSET(J31,0,MATCH(EOMONTH(E31,0),$J$5:$HF$5,0)-1,1,COUNT($J$5:$HF$5)-MATCH(EOMONTH(E31,0),$J$5:$HF$5,0)+1),OFFSET($J$5,0,MATCH(EOMONTH(E31,0),$J$5:$HF$5,0)-1,1,COUNT($J$5:$HF$5)-MATCH(EOMONTH(E31,0),$J$5:$HF$5,0)+1)),"")</f>
        <v/>
      </c>
      <c r="H31" s="83">
        <f t="shared" si="9"/>
        <v>0</v>
      </c>
      <c r="I31" s="18"/>
      <c r="J31" s="18">
        <f>IF(J$5&gt;$G$4,0,SUMIFS(Fluxo!$O:$O,Fluxo!$U:$U,"&gt;"&amp;I$5,Fluxo!$U:$U,"&lt;="&amp;J$5,Fluxo!$D:$D,$D31))</f>
        <v>0</v>
      </c>
      <c r="K31" s="18">
        <f>IF(K$5&gt;$G$4,0,SUMIFS(Fluxo!$O:$O,Fluxo!$U:$U,"&gt;"&amp;J$5,Fluxo!$U:$U,"&lt;="&amp;K$5,Fluxo!$D:$D,$D31))</f>
        <v>0</v>
      </c>
      <c r="L31" s="18">
        <f>IF(L$5&gt;$G$4,0,SUMIFS(Fluxo!$O:$O,Fluxo!$U:$U,"&gt;"&amp;K$5,Fluxo!$U:$U,"&lt;="&amp;L$5,Fluxo!$D:$D,$D31))</f>
        <v>0</v>
      </c>
      <c r="M31" s="18">
        <f>IF(M$5&gt;$G$4,0,SUMIFS(Fluxo!$O:$O,Fluxo!$U:$U,"&gt;"&amp;L$5,Fluxo!$U:$U,"&lt;="&amp;M$5,Fluxo!$D:$D,$D31))</f>
        <v>0</v>
      </c>
      <c r="N31" s="18">
        <f>IF(N$5&gt;$G$4,0,SUMIFS(Fluxo!$O:$O,Fluxo!$U:$U,"&gt;"&amp;M$5,Fluxo!$U:$U,"&lt;="&amp;N$5,Fluxo!$D:$D,$D31))</f>
        <v>0</v>
      </c>
      <c r="O31" s="18">
        <f>IF(O$5&gt;$G$4,0,SUMIFS(Fluxo!$O:$O,Fluxo!$U:$U,"&gt;"&amp;N$5,Fluxo!$U:$U,"&lt;="&amp;O$5,Fluxo!$D:$D,$D31))</f>
        <v>0</v>
      </c>
      <c r="P31" s="18">
        <f>IF(P$5&gt;$G$4,0,SUMIFS(Fluxo!$O:$O,Fluxo!$U:$U,"&gt;"&amp;O$5,Fluxo!$U:$U,"&lt;="&amp;P$5,Fluxo!$D:$D,$D31))</f>
        <v>0</v>
      </c>
      <c r="Q31" s="18">
        <f>IF(Q$5&gt;$G$4,0,SUMIFS(Fluxo!$O:$O,Fluxo!$U:$U,"&gt;"&amp;P$5,Fluxo!$U:$U,"&lt;="&amp;Q$5,Fluxo!$D:$D,$D31))</f>
        <v>0</v>
      </c>
      <c r="R31" s="18">
        <f>IF(R$5&gt;$G$4,0,SUMIFS(Fluxo!$O:$O,Fluxo!$U:$U,"&gt;"&amp;Q$5,Fluxo!$U:$U,"&lt;="&amp;R$5,Fluxo!$D:$D,$D31))</f>
        <v>0</v>
      </c>
      <c r="S31" s="18">
        <f>IF(S$5&gt;$G$4,0,SUMIFS(Fluxo!$O:$O,Fluxo!$U:$U,"&gt;"&amp;R$5,Fluxo!$U:$U,"&lt;="&amp;S$5,Fluxo!$D:$D,$D31,Fluxo!$E:$E,"&lt;&gt;"&amp;"PERMUTANTE"))</f>
        <v>0</v>
      </c>
      <c r="T31" s="18">
        <f>IF(T$5&gt;$G$4,0,SUMIFS(Fluxo!$O:$O,Fluxo!$U:$U,"&gt;"&amp;S$5,Fluxo!$U:$U,"&lt;="&amp;T$5,Fluxo!$D:$D,$D31,Fluxo!$E:$E,"&lt;&gt;"&amp;"PERMUTANTE"))</f>
        <v>0</v>
      </c>
      <c r="U31" s="18">
        <f>IF(U$5&gt;$G$4,0,SUMIFS(Fluxo!$O:$O,Fluxo!$U:$U,"&gt;"&amp;T$5,Fluxo!$U:$U,"&lt;="&amp;U$5,Fluxo!$D:$D,$D31,Fluxo!$E:$E,"&lt;&gt;"&amp;"PERMUTANTE"))</f>
        <v>0</v>
      </c>
      <c r="V31" s="18">
        <f>IF(V$5&gt;$G$4,0,SUMIFS(Fluxo!$O:$O,Fluxo!$U:$U,"&gt;"&amp;U$5,Fluxo!$U:$U,"&lt;="&amp;V$5,Fluxo!$D:$D,$D31,Fluxo!$E:$E,"&lt;&gt;"&amp;"PERMUTANTE"))</f>
        <v>0</v>
      </c>
      <c r="W31" s="18">
        <f>IF(W$5&gt;$G$4,0,SUMIFS(Fluxo!$O:$O,Fluxo!$U:$U,"&gt;"&amp;V$5,Fluxo!$U:$U,"&lt;="&amp;W$5,Fluxo!$D:$D,$D31,Fluxo!$E:$E,"&lt;&gt;"&amp;"PERMUTANTE"))</f>
        <v>0</v>
      </c>
      <c r="X31" s="18">
        <f>IF(X$5&gt;$G$4,0,SUMIFS(Fluxo!$O:$O,Fluxo!$U:$U,"&gt;"&amp;W$5,Fluxo!$U:$U,"&lt;="&amp;X$5,Fluxo!$D:$D,$D31,Fluxo!$E:$E,"&lt;&gt;"&amp;"PERMUTANTE"))</f>
        <v>0</v>
      </c>
      <c r="Y31" s="18">
        <f>IF(Y$5&gt;$G$4,0,SUMIFS(Fluxo!$O:$O,Fluxo!$U:$U,"&gt;"&amp;X$5,Fluxo!$U:$U,"&lt;="&amp;Y$5,Fluxo!$D:$D,$D31,Fluxo!$E:$E,"&lt;&gt;"&amp;"PERMUTANTE"))</f>
        <v>0</v>
      </c>
      <c r="Z31" s="18">
        <f>IF(Z$5&gt;$G$4,0,SUMIFS(Fluxo!$O:$O,Fluxo!$U:$U,"&gt;"&amp;Y$5,Fluxo!$U:$U,"&lt;="&amp;Z$5,Fluxo!$D:$D,$D31,Fluxo!$E:$E,"&lt;&gt;"&amp;"PERMUTANTE"))</f>
        <v>0</v>
      </c>
      <c r="AA31" s="18">
        <f>IF(AA$5&gt;$G$4,0,SUMIFS(Fluxo!$O:$O,Fluxo!$U:$U,"&gt;"&amp;Z$5,Fluxo!$U:$U,"&lt;="&amp;AA$5,Fluxo!$D:$D,$D31,Fluxo!$E:$E,"&lt;&gt;"&amp;"PERMUTANTE"))</f>
        <v>0</v>
      </c>
      <c r="AB31" s="18">
        <f>IF(AB$5&gt;$G$4,0,SUMIFS(Fluxo!$O:$O,Fluxo!$U:$U,"&gt;"&amp;AA$5,Fluxo!$U:$U,"&lt;="&amp;AB$5,Fluxo!$D:$D,$D31,Fluxo!$E:$E,"&lt;&gt;"&amp;"PERMUTANTE"))</f>
        <v>0</v>
      </c>
      <c r="AC31" s="18">
        <f>IF(AC$5&gt;$G$4,0,SUMIFS(Fluxo!$O:$O,Fluxo!$U:$U,"&gt;"&amp;AB$5,Fluxo!$U:$U,"&lt;="&amp;AC$5,Fluxo!$D:$D,$D31,Fluxo!$E:$E,"&lt;&gt;"&amp;"PERMUTANTE"))</f>
        <v>0</v>
      </c>
      <c r="AD31" s="18">
        <f>IF(AD$5&gt;$G$4,0,SUMIFS(Fluxo!$O:$O,Fluxo!$U:$U,"&gt;"&amp;AC$5,Fluxo!$U:$U,"&lt;="&amp;AD$5,Fluxo!$D:$D,$D31,Fluxo!$E:$E,"&lt;&gt;"&amp;"PERMUTANTE"))</f>
        <v>0</v>
      </c>
      <c r="AE31" s="18">
        <f>IF(AE$5&gt;$G$4,0,SUMIFS(Fluxo!$O:$O,Fluxo!$U:$U,"&gt;"&amp;AD$5,Fluxo!$U:$U,"&lt;="&amp;AE$5,Fluxo!$D:$D,$D31,Fluxo!$E:$E,"&lt;&gt;"&amp;"PERMUTANTE"))</f>
        <v>0</v>
      </c>
      <c r="AF31" s="18">
        <f>IF(AF$5&gt;$G$4,0,SUMIFS(Fluxo!$O:$O,Fluxo!$U:$U,"&gt;"&amp;AE$5,Fluxo!$U:$U,"&lt;="&amp;AF$5,Fluxo!$D:$D,$D31,Fluxo!$E:$E,"&lt;&gt;"&amp;"PERMUTANTE"))</f>
        <v>0</v>
      </c>
      <c r="AG31" s="18">
        <f>IF(AG$5&gt;$G$4,0,SUMIFS(Fluxo!$O:$O,Fluxo!$U:$U,"&gt;"&amp;AF$5,Fluxo!$U:$U,"&lt;="&amp;AG$5,Fluxo!$D:$D,$D31,Fluxo!$E:$E,"&lt;&gt;"&amp;"PERMUTANTE"))</f>
        <v>0</v>
      </c>
      <c r="AH31" s="18">
        <f>IF(AH$5&gt;$G$4,0,SUMIFS(Fluxo!$O:$O,Fluxo!$U:$U,"&gt;"&amp;AG$5,Fluxo!$U:$U,"&lt;="&amp;AH$5,Fluxo!$D:$D,$D31,Fluxo!$E:$E,"&lt;&gt;"&amp;"PERMUTANTE"))</f>
        <v>0</v>
      </c>
      <c r="AI31" s="18">
        <f>IF(AI$5&gt;$G$4,0,SUMIFS(Fluxo!$O:$O,Fluxo!$U:$U,"&gt;"&amp;AH$5,Fluxo!$U:$U,"&lt;="&amp;AI$5,Fluxo!$D:$D,$D31,Fluxo!$E:$E,"&lt;&gt;"&amp;"PERMUTANTE"))</f>
        <v>0</v>
      </c>
      <c r="AJ31" s="18">
        <f>IF(AJ$5&gt;$G$4,0,SUMIFS(Fluxo!$O:$O,Fluxo!$U:$U,"&gt;"&amp;AI$5,Fluxo!$U:$U,"&lt;="&amp;AJ$5,Fluxo!$D:$D,$D31,Fluxo!$E:$E,"&lt;&gt;"&amp;"PERMUTANTE"))</f>
        <v>0</v>
      </c>
      <c r="AK31" s="18">
        <f>IF(AK$5&gt;$G$4,0,SUMIFS(Fluxo!$O:$O,Fluxo!$U:$U,"&gt;"&amp;AJ$5,Fluxo!$U:$U,"&lt;="&amp;AK$5,Fluxo!$D:$D,$D31,Fluxo!$E:$E,"&lt;&gt;"&amp;"PERMUTANTE"))</f>
        <v>0</v>
      </c>
      <c r="AL31" s="18">
        <f>IF(AL$5&gt;$G$4,0,SUMIFS(Fluxo!$O:$O,Fluxo!$U:$U,"&gt;"&amp;AK$5,Fluxo!$U:$U,"&lt;="&amp;AL$5,Fluxo!$D:$D,$D31,Fluxo!$E:$E,"&lt;&gt;"&amp;"PERMUTANTE"))</f>
        <v>0</v>
      </c>
      <c r="AM31" s="18">
        <f>IF(AM$5&gt;$G$4,0,SUMIFS(Fluxo!$O:$O,Fluxo!$U:$U,"&gt;"&amp;AL$5,Fluxo!$U:$U,"&lt;="&amp;AM$5,Fluxo!$D:$D,$D31,Fluxo!$E:$E,"&lt;&gt;"&amp;"PERMUTANTE"))</f>
        <v>0</v>
      </c>
      <c r="AN31" s="18">
        <f>IF(AN$5&gt;$G$4,0,SUMIFS(Fluxo!$O:$O,Fluxo!$U:$U,"&gt;"&amp;AM$5,Fluxo!$U:$U,"&lt;="&amp;AN$5,Fluxo!$D:$D,$D31,Fluxo!$E:$E,"&lt;&gt;"&amp;"PERMUTANTE"))</f>
        <v>0</v>
      </c>
      <c r="AO31" s="18">
        <f>IF(AO$5&gt;$G$4,0,SUMIFS(Fluxo!$O:$O,Fluxo!$U:$U,"&gt;"&amp;AN$5,Fluxo!$U:$U,"&lt;="&amp;AO$5,Fluxo!$D:$D,$D31,Fluxo!$E:$E,"&lt;&gt;"&amp;"PERMUTANTE"))</f>
        <v>0</v>
      </c>
      <c r="AP31" s="18">
        <f>IF(AP$5&gt;$G$4,0,SUMIFS(Fluxo!$O:$O,Fluxo!$U:$U,"&gt;"&amp;AO$5,Fluxo!$U:$U,"&lt;="&amp;AP$5,Fluxo!$D:$D,$D31,Fluxo!$E:$E,"&lt;&gt;"&amp;"PERMUTANTE"))</f>
        <v>0</v>
      </c>
      <c r="AQ31" s="18">
        <f>IF(AQ$5&gt;$G$4,0,SUMIFS(Fluxo!$O:$O,Fluxo!$U:$U,"&gt;"&amp;AP$5,Fluxo!$U:$U,"&lt;="&amp;AQ$5,Fluxo!$D:$D,$D31,Fluxo!$E:$E,"&lt;&gt;"&amp;"PERMUTANTE"))</f>
        <v>0</v>
      </c>
      <c r="AR31" s="18">
        <f>IF(AR$5&gt;$G$4,0,SUMIFS(Fluxo!$O:$O,Fluxo!$U:$U,"&gt;"&amp;AQ$5,Fluxo!$U:$U,"&lt;="&amp;AR$5,Fluxo!$D:$D,$D31,Fluxo!$E:$E,"&lt;&gt;"&amp;"PERMUTANTE"))</f>
        <v>0</v>
      </c>
      <c r="AS31" s="18">
        <f>IF(AS$5&gt;$G$4,0,SUMIFS(Fluxo!$O:$O,Fluxo!$U:$U,"&gt;"&amp;AR$5,Fluxo!$U:$U,"&lt;="&amp;AS$5,Fluxo!$D:$D,$D31,Fluxo!$E:$E,"&lt;&gt;"&amp;"PERMUTANTE"))</f>
        <v>0</v>
      </c>
      <c r="AT31" s="18">
        <f>IF(AT$5&gt;$G$4,0,SUMIFS(Fluxo!$O:$O,Fluxo!$U:$U,"&gt;"&amp;AS$5,Fluxo!$U:$U,"&lt;="&amp;AT$5,Fluxo!$D:$D,$D31,Fluxo!$E:$E,"&lt;&gt;"&amp;"PERMUTANTE"))</f>
        <v>0</v>
      </c>
      <c r="AU31" s="18">
        <f>IF(AU$5&gt;$G$4,0,SUMIFS(Fluxo!$O:$O,Fluxo!$U:$U,"&gt;"&amp;AT$5,Fluxo!$U:$U,"&lt;="&amp;AU$5,Fluxo!$D:$D,$D31,Fluxo!$E:$E,"&lt;&gt;"&amp;"PERMUTANTE"))</f>
        <v>0</v>
      </c>
      <c r="AV31" s="18">
        <f>IF(AV$5&gt;$G$4,0,SUMIFS(Fluxo!$O:$O,Fluxo!$U:$U,"&gt;"&amp;AU$5,Fluxo!$U:$U,"&lt;="&amp;AV$5,Fluxo!$D:$D,$D31,Fluxo!$E:$E,"&lt;&gt;"&amp;"PERMUTANTE"))</f>
        <v>0</v>
      </c>
      <c r="AW31" s="18">
        <f>IF(AW$5&gt;$G$4,0,SUMIFS(Fluxo!$O:$O,Fluxo!$U:$U,"&gt;"&amp;AV$5,Fluxo!$U:$U,"&lt;="&amp;AW$5,Fluxo!$D:$D,$D31,Fluxo!$E:$E,"&lt;&gt;"&amp;"PERMUTANTE"))</f>
        <v>0</v>
      </c>
      <c r="AX31" s="18">
        <f>IF(AX$5&gt;$G$4,0,SUMIFS(Fluxo!$O:$O,Fluxo!$U:$U,"&gt;"&amp;AW$5,Fluxo!$U:$U,"&lt;="&amp;AX$5,Fluxo!$D:$D,$D31,Fluxo!$E:$E,"&lt;&gt;"&amp;"PERMUTANTE"))</f>
        <v>0</v>
      </c>
      <c r="AY31" s="18">
        <f>IF(AY$5&gt;$G$4,0,SUMIFS(Fluxo!$O:$O,Fluxo!$U:$U,"&gt;"&amp;AX$5,Fluxo!$U:$U,"&lt;="&amp;AY$5,Fluxo!$D:$D,$D31,Fluxo!$E:$E,"&lt;&gt;"&amp;"PERMUTANTE"))</f>
        <v>0</v>
      </c>
      <c r="AZ31" s="18">
        <f>IF(AZ$5&gt;$G$4,0,SUMIFS(Fluxo!$O:$O,Fluxo!$U:$U,"&gt;"&amp;AY$5,Fluxo!$U:$U,"&lt;="&amp;AZ$5,Fluxo!$D:$D,$D31,Fluxo!$E:$E,"&lt;&gt;"&amp;"PERMUTANTE"))</f>
        <v>0</v>
      </c>
      <c r="BA31" s="18">
        <f>IF(BA$5&gt;$G$4,0,SUMIFS(Fluxo!$O:$O,Fluxo!$U:$U,"&gt;"&amp;AZ$5,Fluxo!$U:$U,"&lt;="&amp;BA$5,Fluxo!$D:$D,$D31,Fluxo!$E:$E,"&lt;&gt;"&amp;"PERMUTANTE"))</f>
        <v>0</v>
      </c>
      <c r="BB31" s="18">
        <f>IF(BB$5&gt;$G$4,0,SUMIFS(Fluxo!$O:$O,Fluxo!$U:$U,"&gt;"&amp;BA$5,Fluxo!$U:$U,"&lt;="&amp;BB$5,Fluxo!$D:$D,$D31,Fluxo!$E:$E,"&lt;&gt;"&amp;"PERMUTANTE"))</f>
        <v>0</v>
      </c>
      <c r="BC31" s="18">
        <f>IF(BC$5&gt;$G$4,0,SUMIFS(Fluxo!$O:$O,Fluxo!$U:$U,"&gt;"&amp;BB$5,Fluxo!$U:$U,"&lt;="&amp;BC$5,Fluxo!$D:$D,$D31,Fluxo!$E:$E,"&lt;&gt;"&amp;"PERMUTANTE"))</f>
        <v>0</v>
      </c>
      <c r="BD31" s="18">
        <f>IF(BD$5&gt;$G$4,0,SUMIFS(Fluxo!$O:$O,Fluxo!$U:$U,"&gt;"&amp;BC$5,Fluxo!$U:$U,"&lt;="&amp;BD$5,Fluxo!$D:$D,$D31,Fluxo!$E:$E,"&lt;&gt;"&amp;"PERMUTANTE"))</f>
        <v>0</v>
      </c>
      <c r="BE31" s="18">
        <f>IF(BE$5&gt;$G$4,0,SUMIFS(Fluxo!$O:$O,Fluxo!$U:$U,"&gt;"&amp;BD$5,Fluxo!$U:$U,"&lt;="&amp;BE$5,Fluxo!$D:$D,$D31,Fluxo!$E:$E,"&lt;&gt;"&amp;"PERMUTANTE"))</f>
        <v>0</v>
      </c>
      <c r="BF31" s="18">
        <f>IF(BF$5&gt;$G$4,0,SUMIFS(Fluxo!$O:$O,Fluxo!$U:$U,"&gt;"&amp;BE$5,Fluxo!$U:$U,"&lt;="&amp;BF$5,Fluxo!$D:$D,$D31,Fluxo!$E:$E,"&lt;&gt;"&amp;"PERMUTANTE"))</f>
        <v>0</v>
      </c>
      <c r="BG31" s="18">
        <f>IF(BG$5&gt;$G$4,0,SUMIFS(Fluxo!$O:$O,Fluxo!$U:$U,"&gt;"&amp;BF$5,Fluxo!$U:$U,"&lt;="&amp;BG$5,Fluxo!$D:$D,$D31,Fluxo!$E:$E,"&lt;&gt;"&amp;"PERMUTANTE"))</f>
        <v>0</v>
      </c>
      <c r="BH31" s="18">
        <f>IF(BH$5&gt;$G$4,0,SUMIFS(Fluxo!$O:$O,Fluxo!$U:$U,"&gt;"&amp;BG$5,Fluxo!$U:$U,"&lt;="&amp;BH$5,Fluxo!$D:$D,$D31,Fluxo!$E:$E,"&lt;&gt;"&amp;"PERMUTANTE"))</f>
        <v>0</v>
      </c>
      <c r="BI31" s="18">
        <f>IF(BI$5&gt;$G$4,0,SUMIFS(Fluxo!$O:$O,Fluxo!$U:$U,"&gt;"&amp;BH$5,Fluxo!$U:$U,"&lt;="&amp;BI$5,Fluxo!$D:$D,$D31,Fluxo!$E:$E,"&lt;&gt;"&amp;"PERMUTANTE"))</f>
        <v>0</v>
      </c>
      <c r="BJ31" s="18">
        <f>IF(BJ$5&gt;$G$4,0,SUMIFS(Fluxo!$O:$O,Fluxo!$U:$U,"&gt;"&amp;BI$5,Fluxo!$U:$U,"&lt;="&amp;BJ$5,Fluxo!$D:$D,$D31,Fluxo!$E:$E,"&lt;&gt;"&amp;"PERMUTANTE"))</f>
        <v>0</v>
      </c>
      <c r="BK31" s="18">
        <f>IF(BK$5&gt;$G$4,0,SUMIFS(Fluxo!$O:$O,Fluxo!$U:$U,"&gt;"&amp;BJ$5,Fluxo!$U:$U,"&lt;="&amp;BK$5,Fluxo!$D:$D,$D31,Fluxo!$E:$E,"&lt;&gt;"&amp;"PERMUTANTE"))</f>
        <v>0</v>
      </c>
      <c r="BL31" s="18">
        <f>IF(BL$5&gt;$G$4,0,SUMIFS(Fluxo!$O:$O,Fluxo!$U:$U,"&gt;"&amp;BK$5,Fluxo!$U:$U,"&lt;="&amp;BL$5,Fluxo!$D:$D,$D31,Fluxo!$E:$E,"&lt;&gt;"&amp;"PERMUTANTE"))</f>
        <v>0</v>
      </c>
      <c r="BM31" s="18">
        <f>IF(BM$5&gt;$G$4,0,SUMIFS(Fluxo!$O:$O,Fluxo!$U:$U,"&gt;"&amp;BL$5,Fluxo!$U:$U,"&lt;="&amp;BM$5,Fluxo!$D:$D,$D31,Fluxo!$E:$E,"&lt;&gt;"&amp;"PERMUTANTE"))</f>
        <v>0</v>
      </c>
      <c r="BN31" s="18">
        <f>IF(BN$5&gt;$G$4,0,SUMIFS(Fluxo!$O:$O,Fluxo!$U:$U,"&gt;"&amp;BM$5,Fluxo!$U:$U,"&lt;="&amp;BN$5,Fluxo!$D:$D,$D31,Fluxo!$E:$E,"&lt;&gt;"&amp;"PERMUTANTE"))</f>
        <v>0</v>
      </c>
      <c r="BO31" s="18">
        <f>IF(BO$5&gt;$G$4,0,SUMIFS(Fluxo!$O:$O,Fluxo!$U:$U,"&gt;"&amp;BN$5,Fluxo!$U:$U,"&lt;="&amp;BO$5,Fluxo!$D:$D,$D31,Fluxo!$E:$E,"&lt;&gt;"&amp;"PERMUTANTE"))</f>
        <v>0</v>
      </c>
      <c r="BP31" s="18">
        <f>IF(BP$5&gt;$G$4,0,SUMIFS(Fluxo!$O:$O,Fluxo!$U:$U,"&gt;"&amp;BO$5,Fluxo!$U:$U,"&lt;="&amp;BP$5,Fluxo!$D:$D,$D31,Fluxo!$E:$E,"&lt;&gt;"&amp;"PERMUTANTE"))</f>
        <v>0</v>
      </c>
      <c r="BQ31" s="18">
        <f>IF(BQ$5&gt;$G$4,0,SUMIFS(Fluxo!$O:$O,Fluxo!$U:$U,"&gt;"&amp;BP$5,Fluxo!$U:$U,"&lt;="&amp;BQ$5,Fluxo!$D:$D,$D31,Fluxo!$E:$E,"&lt;&gt;"&amp;"PERMUTANTE"))</f>
        <v>0</v>
      </c>
      <c r="BR31" s="18">
        <f>IF(BR$5&gt;$G$4,0,SUMIFS(Fluxo!$O:$O,Fluxo!$U:$U,"&gt;"&amp;BQ$5,Fluxo!$U:$U,"&lt;="&amp;BR$5,Fluxo!$D:$D,$D31,Fluxo!$E:$E,"&lt;&gt;"&amp;"PERMUTANTE"))</f>
        <v>0</v>
      </c>
      <c r="BS31" s="18">
        <f>IF(BS$5&gt;$G$4,0,SUMIFS(Fluxo!$O:$O,Fluxo!$U:$U,"&gt;"&amp;BR$5,Fluxo!$U:$U,"&lt;="&amp;BS$5,Fluxo!$D:$D,$D31,Fluxo!$E:$E,"&lt;&gt;"&amp;"PERMUTANTE"))</f>
        <v>0</v>
      </c>
      <c r="BT31" s="18">
        <f>IF(BT$5&gt;$G$4,0,SUMIFS(Fluxo!$O:$O,Fluxo!$U:$U,"&gt;"&amp;BS$5,Fluxo!$U:$U,"&lt;="&amp;BT$5,Fluxo!$D:$D,$D31,Fluxo!$E:$E,"&lt;&gt;"&amp;"PERMUTANTE"))</f>
        <v>0</v>
      </c>
      <c r="BU31" s="18">
        <f>IF(BU$5&gt;$G$4,0,SUMIFS(Fluxo!$O:$O,Fluxo!$U:$U,"&gt;"&amp;BT$5,Fluxo!$U:$U,"&lt;="&amp;BU$5,Fluxo!$D:$D,$D31,Fluxo!$E:$E,"&lt;&gt;"&amp;"PERMUTANTE"))</f>
        <v>0</v>
      </c>
      <c r="BV31" s="18">
        <f>IF(BV$5&gt;$G$4,0,SUMIFS(Fluxo!$O:$O,Fluxo!$U:$U,"&gt;"&amp;BU$5,Fluxo!$U:$U,"&lt;="&amp;BV$5,Fluxo!$D:$D,$D31,Fluxo!$E:$E,"&lt;&gt;"&amp;"PERMUTANTE"))</f>
        <v>0</v>
      </c>
      <c r="BW31" s="18">
        <f>IF(BW$5&gt;$G$4,0,SUMIFS(Fluxo!$O:$O,Fluxo!$U:$U,"&gt;"&amp;BV$5,Fluxo!$U:$U,"&lt;="&amp;BW$5,Fluxo!$D:$D,$D31,Fluxo!$E:$E,"&lt;&gt;"&amp;"PERMUTANTE"))</f>
        <v>0</v>
      </c>
      <c r="BX31" s="18">
        <f>IF(BX$5&gt;$G$4,0,SUMIFS(Fluxo!$O:$O,Fluxo!$U:$U,"&gt;"&amp;BW$5,Fluxo!$U:$U,"&lt;="&amp;BX$5,Fluxo!$D:$D,$D31,Fluxo!$E:$E,"&lt;&gt;"&amp;"PERMUTANTE"))</f>
        <v>0</v>
      </c>
      <c r="BY31" s="18">
        <f>IF(BY$5&gt;$G$4,0,SUMIFS(Fluxo!$O:$O,Fluxo!$U:$U,"&gt;"&amp;BX$5,Fluxo!$U:$U,"&lt;="&amp;BY$5,Fluxo!$D:$D,$D31,Fluxo!$E:$E,"&lt;&gt;"&amp;"PERMUTANTE"))</f>
        <v>0</v>
      </c>
      <c r="BZ31" s="18">
        <f>IF(BZ$5&gt;$G$4,0,SUMIFS(Fluxo!$O:$O,Fluxo!$U:$U,"&gt;"&amp;BY$5,Fluxo!$U:$U,"&lt;="&amp;BZ$5,Fluxo!$D:$D,$D31,Fluxo!$E:$E,"&lt;&gt;"&amp;"PERMUTANTE"))</f>
        <v>0</v>
      </c>
      <c r="CA31" s="18">
        <f>IF(CA$5&gt;$G$4,0,SUMIFS(Fluxo!$O:$O,Fluxo!$U:$U,"&gt;"&amp;BZ$5,Fluxo!$U:$U,"&lt;="&amp;CA$5,Fluxo!$D:$D,$D31,Fluxo!$E:$E,"&lt;&gt;"&amp;"PERMUTANTE"))</f>
        <v>0</v>
      </c>
      <c r="CB31" s="18">
        <f>IF(CB$5&gt;$G$4,0,SUMIFS(Fluxo!$O:$O,Fluxo!$U:$U,"&gt;"&amp;CA$5,Fluxo!$U:$U,"&lt;="&amp;CB$5,Fluxo!$D:$D,$D31,Fluxo!$E:$E,"&lt;&gt;"&amp;"PERMUTANTE"))</f>
        <v>0</v>
      </c>
      <c r="CC31" s="18">
        <f>IF(CC$5&gt;$G$4,0,SUMIFS(Fluxo!$O:$O,Fluxo!$U:$U,"&gt;"&amp;CB$5,Fluxo!$U:$U,"&lt;="&amp;CC$5,Fluxo!$D:$D,$D31,Fluxo!$E:$E,"&lt;&gt;"&amp;"PERMUTANTE"))</f>
        <v>0</v>
      </c>
      <c r="CD31" s="18">
        <f>IF(CD$5&gt;$G$4,0,SUMIFS(Fluxo!$O:$O,Fluxo!$U:$U,"&gt;"&amp;CC$5,Fluxo!$U:$U,"&lt;="&amp;CD$5,Fluxo!$D:$D,$D31,Fluxo!$E:$E,"&lt;&gt;"&amp;"PERMUTANTE"))</f>
        <v>0</v>
      </c>
      <c r="CE31" s="18">
        <f>IF(CE$5&gt;$G$4,0,SUMIFS(Fluxo!$O:$O,Fluxo!$U:$U,"&gt;"&amp;CD$5,Fluxo!$U:$U,"&lt;="&amp;CE$5,Fluxo!$D:$D,$D31,Fluxo!$E:$E,"&lt;&gt;"&amp;"PERMUTANTE"))</f>
        <v>0</v>
      </c>
      <c r="CF31" s="18">
        <f>IF(CF$5&gt;$G$4,0,SUMIFS(Fluxo!$O:$O,Fluxo!$U:$U,"&gt;"&amp;CE$5,Fluxo!$U:$U,"&lt;="&amp;CF$5,Fluxo!$D:$D,$D31,Fluxo!$E:$E,"&lt;&gt;"&amp;"PERMUTANTE"))</f>
        <v>0</v>
      </c>
      <c r="CG31" s="18">
        <f>IF(CG$5&gt;$G$4,0,SUMIFS(Fluxo!$O:$O,Fluxo!$U:$U,"&gt;"&amp;CF$5,Fluxo!$U:$U,"&lt;="&amp;CG$5,Fluxo!$D:$D,$D31,Fluxo!$E:$E,"&lt;&gt;"&amp;"PERMUTANTE"))</f>
        <v>0</v>
      </c>
      <c r="CH31" s="18">
        <f>IF(CH$5&gt;$G$4,0,SUMIFS(Fluxo!$O:$O,Fluxo!$U:$U,"&gt;"&amp;CG$5,Fluxo!$U:$U,"&lt;="&amp;CH$5,Fluxo!$D:$D,$D31,Fluxo!$E:$E,"&lt;&gt;"&amp;"PERMUTANTE"))</f>
        <v>0</v>
      </c>
      <c r="CI31" s="18">
        <f>IF(CI$5&gt;$G$4,0,SUMIFS(Fluxo!$O:$O,Fluxo!$U:$U,"&gt;"&amp;CH$5,Fluxo!$U:$U,"&lt;="&amp;CI$5,Fluxo!$D:$D,$D31,Fluxo!$E:$E,"&lt;&gt;"&amp;"PERMUTANTE"))</f>
        <v>0</v>
      </c>
      <c r="CJ31" s="18">
        <f>IF(CJ$5&gt;$G$4,0,SUMIFS(Fluxo!$O:$O,Fluxo!$U:$U,"&gt;"&amp;CI$5,Fluxo!$U:$U,"&lt;="&amp;CJ$5,Fluxo!$D:$D,$D31,Fluxo!$E:$E,"&lt;&gt;"&amp;"PERMUTANTE"))</f>
        <v>0</v>
      </c>
      <c r="CK31" s="18">
        <f>IF(CK$5&gt;$G$4,0,SUMIFS(Fluxo!$O:$O,Fluxo!$U:$U,"&gt;"&amp;CJ$5,Fluxo!$U:$U,"&lt;="&amp;CK$5,Fluxo!$D:$D,$D31,Fluxo!$E:$E,"&lt;&gt;"&amp;"PERMUTANTE"))</f>
        <v>0</v>
      </c>
      <c r="CL31" s="18">
        <f>IF(CL$5&gt;$G$4,0,SUMIFS(Fluxo!$O:$O,Fluxo!$U:$U,"&gt;"&amp;CK$5,Fluxo!$U:$U,"&lt;="&amp;CL$5,Fluxo!$D:$D,$D31,Fluxo!$E:$E,"&lt;&gt;"&amp;"PERMUTANTE"))</f>
        <v>0</v>
      </c>
      <c r="CM31" s="18">
        <f>IF(CM$5&gt;$G$4,0,SUMIFS(Fluxo!$O:$O,Fluxo!$U:$U,"&gt;"&amp;CL$5,Fluxo!$U:$U,"&lt;="&amp;CM$5,Fluxo!$D:$D,$D31,Fluxo!$E:$E,"&lt;&gt;"&amp;"PERMUTANTE"))</f>
        <v>0</v>
      </c>
      <c r="CN31" s="18">
        <f>IF(CN$5&gt;$G$4,0,SUMIFS(Fluxo!$O:$O,Fluxo!$U:$U,"&gt;"&amp;CM$5,Fluxo!$U:$U,"&lt;="&amp;CN$5,Fluxo!$D:$D,$D31,Fluxo!$E:$E,"&lt;&gt;"&amp;"PERMUTANTE"))</f>
        <v>0</v>
      </c>
      <c r="CO31" s="18">
        <f>IF(CO$5&gt;$G$4,0,SUMIFS(Fluxo!$O:$O,Fluxo!$U:$U,"&gt;"&amp;CN$5,Fluxo!$U:$U,"&lt;="&amp;CO$5,Fluxo!$D:$D,$D31,Fluxo!$E:$E,"&lt;&gt;"&amp;"PERMUTANTE"))</f>
        <v>0</v>
      </c>
      <c r="CP31" s="18">
        <f>IF(CP$5&gt;$G$4,0,SUMIFS(Fluxo!$O:$O,Fluxo!$U:$U,"&gt;"&amp;CO$5,Fluxo!$U:$U,"&lt;="&amp;CP$5,Fluxo!$D:$D,$D31,Fluxo!$E:$E,"&lt;&gt;"&amp;"PERMUTANTE"))</f>
        <v>0</v>
      </c>
      <c r="CQ31" s="18">
        <f>IF(CQ$5&gt;$G$4,0,SUMIFS(Fluxo!$O:$O,Fluxo!$U:$U,"&gt;"&amp;CP$5,Fluxo!$U:$U,"&lt;="&amp;CQ$5,Fluxo!$D:$D,$D31,Fluxo!$E:$E,"&lt;&gt;"&amp;"PERMUTANTE"))</f>
        <v>0</v>
      </c>
      <c r="CR31" s="18">
        <f>IF(CR$5&gt;$G$4,0,SUMIFS(Fluxo!$O:$O,Fluxo!$U:$U,"&gt;"&amp;CQ$5,Fluxo!$U:$U,"&lt;="&amp;CR$5,Fluxo!$D:$D,$D31,Fluxo!$E:$E,"&lt;&gt;"&amp;"PERMUTANTE"))</f>
        <v>0</v>
      </c>
      <c r="CS31" s="18">
        <f>IF(CS$5&gt;$G$4,0,SUMIFS(Fluxo!$O:$O,Fluxo!$U:$U,"&gt;"&amp;CR$5,Fluxo!$U:$U,"&lt;="&amp;CS$5,Fluxo!$D:$D,$D31,Fluxo!$E:$E,"&lt;&gt;"&amp;"PERMUTANTE"))</f>
        <v>0</v>
      </c>
      <c r="CT31" s="18">
        <f>IF(CT$5&gt;$G$4,0,SUMIFS(Fluxo!$O:$O,Fluxo!$U:$U,"&gt;"&amp;CS$5,Fluxo!$U:$U,"&lt;="&amp;CT$5,Fluxo!$D:$D,$D31,Fluxo!$E:$E,"&lt;&gt;"&amp;"PERMUTANTE"))</f>
        <v>0</v>
      </c>
      <c r="CU31" s="18">
        <f>IF(CU$5&gt;$G$4,0,SUMIFS(Fluxo!$O:$O,Fluxo!$U:$U,"&gt;"&amp;CT$5,Fluxo!$U:$U,"&lt;="&amp;CU$5,Fluxo!$D:$D,$D31,Fluxo!$E:$E,"&lt;&gt;"&amp;"PERMUTANTE"))</f>
        <v>0</v>
      </c>
      <c r="CV31" s="18">
        <f>IF(CV$5&gt;$G$4,0,SUMIFS(Fluxo!$O:$O,Fluxo!$U:$U,"&gt;"&amp;CU$5,Fluxo!$U:$U,"&lt;="&amp;CV$5,Fluxo!$D:$D,$D31,Fluxo!$E:$E,"&lt;&gt;"&amp;"PERMUTANTE"))</f>
        <v>0</v>
      </c>
      <c r="CW31" s="18">
        <f>IF(CW$5&gt;$G$4,0,SUMIFS(Fluxo!$O:$O,Fluxo!$U:$U,"&gt;"&amp;CV$5,Fluxo!$U:$U,"&lt;="&amp;CW$5,Fluxo!$D:$D,$D31,Fluxo!$E:$E,"&lt;&gt;"&amp;"PERMUTANTE"))</f>
        <v>0</v>
      </c>
      <c r="CX31" s="18">
        <f>IF(CX$5&gt;$G$4,0,SUMIFS(Fluxo!$O:$O,Fluxo!$U:$U,"&gt;"&amp;CW$5,Fluxo!$U:$U,"&lt;="&amp;CX$5,Fluxo!$D:$D,$D31,Fluxo!$E:$E,"&lt;&gt;"&amp;"PERMUTANTE"))</f>
        <v>0</v>
      </c>
      <c r="CY31" s="18">
        <f>IF(CY$5&gt;$G$4,0,SUMIFS(Fluxo!$O:$O,Fluxo!$U:$U,"&gt;"&amp;CX$5,Fluxo!$U:$U,"&lt;="&amp;CY$5,Fluxo!$D:$D,$D31,Fluxo!$E:$E,"&lt;&gt;"&amp;"PERMUTANTE"))</f>
        <v>0</v>
      </c>
      <c r="CZ31" s="18">
        <f>IF(CZ$5&gt;$G$4,0,SUMIFS(Fluxo!$O:$O,Fluxo!$U:$U,"&gt;"&amp;CY$5,Fluxo!$U:$U,"&lt;="&amp;CZ$5,Fluxo!$D:$D,$D31,Fluxo!$E:$E,"&lt;&gt;"&amp;"PERMUTANTE"))</f>
        <v>0</v>
      </c>
      <c r="DA31" s="18">
        <f>IF(DA$5&gt;$G$4,0,SUMIFS(Fluxo!$O:$O,Fluxo!$U:$U,"&gt;"&amp;CZ$5,Fluxo!$U:$U,"&lt;="&amp;DA$5,Fluxo!$D:$D,$D31,Fluxo!$E:$E,"&lt;&gt;"&amp;"PERMUTANTE"))</f>
        <v>0</v>
      </c>
      <c r="DB31" s="18">
        <f>IF(DB$5&gt;$G$4,0,SUMIFS(Fluxo!$O:$O,Fluxo!$U:$U,"&gt;"&amp;DA$5,Fluxo!$U:$U,"&lt;="&amp;DB$5,Fluxo!$D:$D,$D31,Fluxo!$E:$E,"&lt;&gt;"&amp;"PERMUTANTE"))</f>
        <v>0</v>
      </c>
      <c r="DC31" s="18">
        <f>IF(DC$5&gt;$G$4,0,SUMIFS(Fluxo!$O:$O,Fluxo!$U:$U,"&gt;"&amp;DB$5,Fluxo!$U:$U,"&lt;="&amp;DC$5,Fluxo!$D:$D,$D31,Fluxo!$E:$E,"&lt;&gt;"&amp;"PERMUTANTE"))</f>
        <v>0</v>
      </c>
      <c r="DD31" s="18">
        <f>IF(DD$5&gt;$G$4,0,SUMIFS(Fluxo!$O:$O,Fluxo!$U:$U,"&gt;"&amp;DC$5,Fluxo!$U:$U,"&lt;="&amp;DD$5,Fluxo!$D:$D,$D31,Fluxo!$E:$E,"&lt;&gt;"&amp;"PERMUTANTE"))</f>
        <v>0</v>
      </c>
      <c r="DE31" s="18">
        <f>IF(DE$5&gt;$G$4,0,SUMIFS(Fluxo!$O:$O,Fluxo!$U:$U,"&gt;"&amp;DD$5,Fluxo!$U:$U,"&lt;="&amp;DE$5,Fluxo!$D:$D,$D31,Fluxo!$E:$E,"&lt;&gt;"&amp;"PERMUTANTE"))</f>
        <v>0</v>
      </c>
      <c r="DF31" s="18">
        <f>IF(DF$5&gt;$G$4,0,SUMIFS(Fluxo!$O:$O,Fluxo!$U:$U,"&gt;"&amp;DE$5,Fluxo!$U:$U,"&lt;="&amp;DF$5,Fluxo!$D:$D,$D31,Fluxo!$E:$E,"&lt;&gt;"&amp;"PERMUTANTE"))</f>
        <v>0</v>
      </c>
      <c r="DG31" s="18">
        <f>IF(DG$5&gt;$G$4,0,SUMIFS(Fluxo!$O:$O,Fluxo!$U:$U,"&gt;"&amp;DF$5,Fluxo!$U:$U,"&lt;="&amp;DG$5,Fluxo!$D:$D,$D31,Fluxo!$E:$E,"&lt;&gt;"&amp;"PERMUTANTE"))</f>
        <v>0</v>
      </c>
      <c r="DH31" s="18">
        <f>IF(DH$5&gt;$G$4,0,SUMIFS(Fluxo!$O:$O,Fluxo!$U:$U,"&gt;"&amp;DG$5,Fluxo!$U:$U,"&lt;="&amp;DH$5,Fluxo!$D:$D,$D31,Fluxo!$E:$E,"&lt;&gt;"&amp;"PERMUTANTE"))</f>
        <v>0</v>
      </c>
      <c r="DI31" s="18">
        <f>IF(DI$5&gt;$G$4,0,SUMIFS(Fluxo!$O:$O,Fluxo!$U:$U,"&gt;"&amp;DH$5,Fluxo!$U:$U,"&lt;="&amp;DI$5,Fluxo!$D:$D,$D31,Fluxo!$E:$E,"&lt;&gt;"&amp;"PERMUTANTE"))</f>
        <v>0</v>
      </c>
      <c r="DJ31" s="18">
        <f>IF(DJ$5&gt;$G$4,0,SUMIFS(Fluxo!$O:$O,Fluxo!$U:$U,"&gt;"&amp;DI$5,Fluxo!$U:$U,"&lt;="&amp;DJ$5,Fluxo!$D:$D,$D31,Fluxo!$E:$E,"&lt;&gt;"&amp;"PERMUTANTE"))</f>
        <v>0</v>
      </c>
      <c r="DK31" s="18">
        <f>IF(DK$5&gt;$G$4,0,SUMIFS(Fluxo!$O:$O,Fluxo!$U:$U,"&gt;"&amp;DJ$5,Fluxo!$U:$U,"&lt;="&amp;DK$5,Fluxo!$D:$D,$D31,Fluxo!$E:$E,"&lt;&gt;"&amp;"PERMUTANTE"))</f>
        <v>0</v>
      </c>
      <c r="DL31" s="18">
        <f>IF(DL$5&gt;$G$4,0,SUMIFS(Fluxo!$O:$O,Fluxo!$U:$U,"&gt;"&amp;DK$5,Fluxo!$U:$U,"&lt;="&amp;DL$5,Fluxo!$D:$D,$D31,Fluxo!$E:$E,"&lt;&gt;"&amp;"PERMUTANTE"))</f>
        <v>0</v>
      </c>
      <c r="DM31" s="18">
        <f>IF(DM$5&gt;$G$4,0,SUMIFS(Fluxo!$O:$O,Fluxo!$U:$U,"&gt;"&amp;DL$5,Fluxo!$U:$U,"&lt;="&amp;DM$5,Fluxo!$D:$D,$D31,Fluxo!$E:$E,"&lt;&gt;"&amp;"PERMUTANTE"))</f>
        <v>0</v>
      </c>
      <c r="DN31" s="18">
        <f>IF(DN$5&gt;$G$4,0,SUMIFS(Fluxo!$O:$O,Fluxo!$U:$U,"&gt;"&amp;DM$5,Fluxo!$U:$U,"&lt;="&amp;DN$5,Fluxo!$D:$D,$D31,Fluxo!$E:$E,"&lt;&gt;"&amp;"PERMUTANTE"))</f>
        <v>0</v>
      </c>
      <c r="DO31" s="18">
        <f>IF(DO$5&gt;$G$4,0,SUMIFS(Fluxo!$O:$O,Fluxo!$U:$U,"&gt;"&amp;DN$5,Fluxo!$U:$U,"&lt;="&amp;DO$5,Fluxo!$D:$D,$D31,Fluxo!$E:$E,"&lt;&gt;"&amp;"PERMUTANTE"))</f>
        <v>0</v>
      </c>
      <c r="DP31" s="18">
        <f>IF(DP$5&gt;$G$4,0,SUMIFS(Fluxo!$O:$O,Fluxo!$U:$U,"&gt;"&amp;DO$5,Fluxo!$U:$U,"&lt;="&amp;DP$5,Fluxo!$D:$D,$D31,Fluxo!$E:$E,"&lt;&gt;"&amp;"PERMUTANTE"))</f>
        <v>0</v>
      </c>
      <c r="DQ31" s="18">
        <f>IF(DQ$5&gt;$G$4,0,SUMIFS(Fluxo!$O:$O,Fluxo!$U:$U,"&gt;"&amp;DP$5,Fluxo!$U:$U,"&lt;="&amp;DQ$5,Fluxo!$D:$D,$D31,Fluxo!$E:$E,"&lt;&gt;"&amp;"PERMUTANTE"))</f>
        <v>0</v>
      </c>
      <c r="DR31" s="18">
        <f>IF(DR$5&gt;$G$4,0,SUMIFS(Fluxo!$O:$O,Fluxo!$U:$U,"&gt;"&amp;DQ$5,Fluxo!$U:$U,"&lt;="&amp;DR$5,Fluxo!$D:$D,$D31,Fluxo!$E:$E,"&lt;&gt;"&amp;"PERMUTANTE"))</f>
        <v>0</v>
      </c>
      <c r="DS31" s="18">
        <f>IF(DS$5&gt;$G$4,0,SUMIFS(Fluxo!$O:$O,Fluxo!$U:$U,"&gt;"&amp;DR$5,Fluxo!$U:$U,"&lt;="&amp;DS$5,Fluxo!$D:$D,$D31,Fluxo!$E:$E,"&lt;&gt;"&amp;"PERMUTANTE"))</f>
        <v>0</v>
      </c>
      <c r="DT31" s="18">
        <f>IF(DT$5&gt;$G$4,0,SUMIFS(Fluxo!$O:$O,Fluxo!$U:$U,"&gt;"&amp;DS$5,Fluxo!$U:$U,"&lt;="&amp;DT$5,Fluxo!$D:$D,$D31,Fluxo!$E:$E,"&lt;&gt;"&amp;"PERMUTANTE"))</f>
        <v>0</v>
      </c>
      <c r="DU31" s="18">
        <f>IF(DU$5&gt;$G$4,0,SUMIFS(Fluxo!$O:$O,Fluxo!$U:$U,"&gt;"&amp;DT$5,Fluxo!$U:$U,"&lt;="&amp;DU$5,Fluxo!$D:$D,$D31,Fluxo!$E:$E,"&lt;&gt;"&amp;"PERMUTANTE"))</f>
        <v>0</v>
      </c>
      <c r="DV31" s="18">
        <f>IF(DV$5&gt;$G$4,0,SUMIFS(Fluxo!$O:$O,Fluxo!$U:$U,"&gt;"&amp;DU$5,Fluxo!$U:$U,"&lt;="&amp;DV$5,Fluxo!$D:$D,$D31,Fluxo!$E:$E,"&lt;&gt;"&amp;"PERMUTANTE"))</f>
        <v>0</v>
      </c>
      <c r="DW31" s="18">
        <f>IF(DW$5&gt;$G$4,0,SUMIFS(Fluxo!$O:$O,Fluxo!$U:$U,"&gt;"&amp;DV$5,Fluxo!$U:$U,"&lt;="&amp;DW$5,Fluxo!$D:$D,$D31,Fluxo!$E:$E,"&lt;&gt;"&amp;"PERMUTANTE"))</f>
        <v>0</v>
      </c>
      <c r="DX31" s="18">
        <f>IF(DX$5&gt;$G$4,0,SUMIFS(Fluxo!$O:$O,Fluxo!$U:$U,"&gt;"&amp;DW$5,Fluxo!$U:$U,"&lt;="&amp;DX$5,Fluxo!$D:$D,$D31,Fluxo!$E:$E,"&lt;&gt;"&amp;"PERMUTANTE"))</f>
        <v>0</v>
      </c>
      <c r="DY31" s="18">
        <f>IF(DY$5&gt;$G$4,0,SUMIFS(Fluxo!$O:$O,Fluxo!$U:$U,"&gt;"&amp;DX$5,Fluxo!$U:$U,"&lt;="&amp;DY$5,Fluxo!$D:$D,$D31,Fluxo!$E:$E,"&lt;&gt;"&amp;"PERMUTANTE"))</f>
        <v>0</v>
      </c>
      <c r="DZ31" s="18">
        <f>IF(DZ$5&gt;$G$4,0,SUMIFS(Fluxo!$O:$O,Fluxo!$U:$U,"&gt;"&amp;DY$5,Fluxo!$U:$U,"&lt;="&amp;DZ$5,Fluxo!$D:$D,$D31,Fluxo!$E:$E,"&lt;&gt;"&amp;"PERMUTANTE"))</f>
        <v>0</v>
      </c>
      <c r="EA31" s="18">
        <f>IF(EA$5&gt;$G$4,0,SUMIFS(Fluxo!$O:$O,Fluxo!$U:$U,"&gt;"&amp;DZ$5,Fluxo!$U:$U,"&lt;="&amp;EA$5,Fluxo!$D:$D,$D31,Fluxo!$E:$E,"&lt;&gt;"&amp;"PERMUTANTE"))</f>
        <v>0</v>
      </c>
      <c r="EB31" s="18">
        <f>IF(EB$5&gt;$G$4,0,SUMIFS(Fluxo!$O:$O,Fluxo!$U:$U,"&gt;"&amp;EA$5,Fluxo!$U:$U,"&lt;="&amp;EB$5,Fluxo!$D:$D,$D31,Fluxo!$E:$E,"&lt;&gt;"&amp;"PERMUTANTE"))</f>
        <v>0</v>
      </c>
      <c r="EC31" s="18">
        <f>IF(EC$5&gt;$G$4,0,SUMIFS(Fluxo!$O:$O,Fluxo!$U:$U,"&gt;"&amp;EB$5,Fluxo!$U:$U,"&lt;="&amp;EC$5,Fluxo!$D:$D,$D31,Fluxo!$E:$E,"&lt;&gt;"&amp;"PERMUTANTE"))</f>
        <v>0</v>
      </c>
      <c r="ED31" s="18">
        <f>IF(ED$5&gt;$G$4,0,SUMIFS(Fluxo!$O:$O,Fluxo!$U:$U,"&gt;"&amp;EC$5,Fluxo!$U:$U,"&lt;="&amp;ED$5,Fluxo!$D:$D,$D31,Fluxo!$E:$E,"&lt;&gt;"&amp;"PERMUTANTE"))</f>
        <v>0</v>
      </c>
      <c r="EE31" s="18">
        <f>IF(EE$5&gt;$G$4,0,SUMIFS(Fluxo!$O:$O,Fluxo!$U:$U,"&gt;"&amp;ED$5,Fluxo!$U:$U,"&lt;="&amp;EE$5,Fluxo!$D:$D,$D31,Fluxo!$E:$E,"&lt;&gt;"&amp;"PERMUTANTE"))</f>
        <v>0</v>
      </c>
      <c r="EF31" s="18">
        <f>IF(EF$5&gt;$G$4,0,SUMIFS(Fluxo!$O:$O,Fluxo!$U:$U,"&gt;"&amp;EE$5,Fluxo!$U:$U,"&lt;="&amp;EF$5,Fluxo!$D:$D,$D31,Fluxo!$E:$E,"&lt;&gt;"&amp;"PERMUTANTE"))</f>
        <v>0</v>
      </c>
      <c r="EG31" s="18">
        <f>IF(EG$5&gt;$G$4,0,SUMIFS(Fluxo!$O:$O,Fluxo!$U:$U,"&gt;"&amp;EF$5,Fluxo!$U:$U,"&lt;="&amp;EG$5,Fluxo!$D:$D,$D31,Fluxo!$E:$E,"&lt;&gt;"&amp;"PERMUTANTE"))</f>
        <v>0</v>
      </c>
      <c r="EH31" s="18">
        <f>IF(EH$5&gt;$G$4,0,SUMIFS(Fluxo!$O:$O,Fluxo!$U:$U,"&gt;"&amp;EG$5,Fluxo!$U:$U,"&lt;="&amp;EH$5,Fluxo!$D:$D,$D31,Fluxo!$E:$E,"&lt;&gt;"&amp;"PERMUTANTE"))</f>
        <v>0</v>
      </c>
      <c r="EI31" s="18">
        <f>IF(EI$5&gt;$G$4,0,SUMIFS(Fluxo!$O:$O,Fluxo!$U:$U,"&gt;"&amp;EH$5,Fluxo!$U:$U,"&lt;="&amp;EI$5,Fluxo!$D:$D,$D31,Fluxo!$E:$E,"&lt;&gt;"&amp;"PERMUTANTE"))</f>
        <v>0</v>
      </c>
      <c r="EJ31" s="18">
        <f>IF(EJ$5&gt;$G$4,0,SUMIFS(Fluxo!$O:$O,Fluxo!$U:$U,"&gt;"&amp;EI$5,Fluxo!$U:$U,"&lt;="&amp;EJ$5,Fluxo!$D:$D,$D31,Fluxo!$E:$E,"&lt;&gt;"&amp;"PERMUTANTE"))</f>
        <v>0</v>
      </c>
      <c r="EK31" s="18">
        <f>IF(EK$5&gt;$G$4,0,SUMIFS(Fluxo!$O:$O,Fluxo!$U:$U,"&gt;"&amp;EJ$5,Fluxo!$U:$U,"&lt;="&amp;EK$5,Fluxo!$D:$D,$D31,Fluxo!$E:$E,"&lt;&gt;"&amp;"PERMUTANTE"))</f>
        <v>0</v>
      </c>
      <c r="EL31" s="18">
        <f>IF(EL$5&gt;$G$4,0,SUMIFS(Fluxo!$O:$O,Fluxo!$U:$U,"&gt;"&amp;EK$5,Fluxo!$U:$U,"&lt;="&amp;EL$5,Fluxo!$D:$D,$D31,Fluxo!$E:$E,"&lt;&gt;"&amp;"PERMUTANTE"))</f>
        <v>0</v>
      </c>
      <c r="EM31" s="18">
        <f>IF(EM$5&gt;$G$4,0,SUMIFS(Fluxo!$O:$O,Fluxo!$U:$U,"&gt;"&amp;EL$5,Fluxo!$U:$U,"&lt;="&amp;EM$5,Fluxo!$D:$D,$D31,Fluxo!$E:$E,"&lt;&gt;"&amp;"PERMUTANTE"))</f>
        <v>0</v>
      </c>
      <c r="EN31" s="18">
        <f>IF(EN$5&gt;$G$4,0,SUMIFS(Fluxo!$O:$O,Fluxo!$U:$U,"&gt;"&amp;EM$5,Fluxo!$U:$U,"&lt;="&amp;EN$5,Fluxo!$D:$D,$D31,Fluxo!$E:$E,"&lt;&gt;"&amp;"PERMUTANTE"))</f>
        <v>0</v>
      </c>
      <c r="EO31" s="18">
        <f>IF(EO$5&gt;$G$4,0,SUMIFS(Fluxo!$O:$O,Fluxo!$U:$U,"&gt;"&amp;EN$5,Fluxo!$U:$U,"&lt;="&amp;EO$5,Fluxo!$D:$D,$D31,Fluxo!$E:$E,"&lt;&gt;"&amp;"PERMUTANTE"))</f>
        <v>0</v>
      </c>
      <c r="EP31" s="18">
        <f>IF(EP$5&gt;$G$4,0,SUMIFS(Fluxo!$O:$O,Fluxo!$U:$U,"&gt;"&amp;EO$5,Fluxo!$U:$U,"&lt;="&amp;EP$5,Fluxo!$D:$D,$D31,Fluxo!$E:$E,"&lt;&gt;"&amp;"PERMUTANTE"))</f>
        <v>0</v>
      </c>
      <c r="EQ31" s="18">
        <f>IF(EQ$5&gt;$G$4,0,SUMIFS(Fluxo!$O:$O,Fluxo!$U:$U,"&gt;"&amp;EP$5,Fluxo!$U:$U,"&lt;="&amp;EQ$5,Fluxo!$D:$D,$D31,Fluxo!$E:$E,"&lt;&gt;"&amp;"PERMUTANTE"))</f>
        <v>0</v>
      </c>
      <c r="ER31" s="18">
        <f>IF(ER$5&gt;$G$4,0,SUMIFS(Fluxo!$O:$O,Fluxo!$U:$U,"&gt;"&amp;EQ$5,Fluxo!$U:$U,"&lt;="&amp;ER$5,Fluxo!$D:$D,$D31,Fluxo!$E:$E,"&lt;&gt;"&amp;"PERMUTANTE"))</f>
        <v>0</v>
      </c>
      <c r="ES31" s="18">
        <f>IF(ES$5&gt;$G$4,0,SUMIFS(Fluxo!$O:$O,Fluxo!$U:$U,"&gt;"&amp;ER$5,Fluxo!$U:$U,"&lt;="&amp;ES$5,Fluxo!$D:$D,$D31,Fluxo!$E:$E,"&lt;&gt;"&amp;"PERMUTANTE"))</f>
        <v>0</v>
      </c>
      <c r="ET31" s="18">
        <f>IF(ET$5&gt;$G$4,0,SUMIFS(Fluxo!$O:$O,Fluxo!$U:$U,"&gt;"&amp;ES$5,Fluxo!$U:$U,"&lt;="&amp;ET$5,Fluxo!$D:$D,$D31,Fluxo!$E:$E,"&lt;&gt;"&amp;"PERMUTANTE"))</f>
        <v>0</v>
      </c>
      <c r="EU31" s="18">
        <f>IF(EU$5&gt;$G$4,0,SUMIFS(Fluxo!$O:$O,Fluxo!$U:$U,"&gt;"&amp;ET$5,Fluxo!$U:$U,"&lt;="&amp;EU$5,Fluxo!$D:$D,$D31,Fluxo!$E:$E,"&lt;&gt;"&amp;"PERMUTANTE"))</f>
        <v>0</v>
      </c>
      <c r="EV31" s="18">
        <f>IF(EV$5&gt;$G$4,0,SUMIFS(Fluxo!$O:$O,Fluxo!$U:$U,"&gt;"&amp;EU$5,Fluxo!$U:$U,"&lt;="&amp;EV$5,Fluxo!$D:$D,$D31,Fluxo!$E:$E,"&lt;&gt;"&amp;"PERMUTANTE"))</f>
        <v>0</v>
      </c>
      <c r="EW31" s="18">
        <f>IF(EW$5&gt;$G$4,0,SUMIFS(Fluxo!$O:$O,Fluxo!$U:$U,"&gt;"&amp;EV$5,Fluxo!$U:$U,"&lt;="&amp;EW$5,Fluxo!$D:$D,$D31,Fluxo!$E:$E,"&lt;&gt;"&amp;"PERMUTANTE"))</f>
        <v>0</v>
      </c>
      <c r="EX31" s="18">
        <f>IF(EX$5&gt;$G$4,0,SUMIFS(Fluxo!$O:$O,Fluxo!$U:$U,"&gt;"&amp;EW$5,Fluxo!$U:$U,"&lt;="&amp;EX$5,Fluxo!$D:$D,$D31,Fluxo!$E:$E,"&lt;&gt;"&amp;"PERMUTANTE"))</f>
        <v>0</v>
      </c>
      <c r="EY31" s="18">
        <f>IF(EY$5&gt;$G$4,0,SUMIFS(Fluxo!$O:$O,Fluxo!$U:$U,"&gt;"&amp;EX$5,Fluxo!$U:$U,"&lt;="&amp;EY$5,Fluxo!$D:$D,$D31,Fluxo!$E:$E,"&lt;&gt;"&amp;"PERMUTANTE"))</f>
        <v>0</v>
      </c>
      <c r="EZ31" s="18">
        <f>IF(EZ$5&gt;$G$4,0,SUMIFS(Fluxo!$O:$O,Fluxo!$U:$U,"&gt;"&amp;EY$5,Fluxo!$U:$U,"&lt;="&amp;EZ$5,Fluxo!$D:$D,$D31,Fluxo!$E:$E,"&lt;&gt;"&amp;"PERMUTANTE"))</f>
        <v>0</v>
      </c>
      <c r="FA31" s="18">
        <f>IF(FA$5&gt;$G$4,0,SUMIFS(Fluxo!$O:$O,Fluxo!$U:$U,"&gt;"&amp;EZ$5,Fluxo!$U:$U,"&lt;="&amp;FA$5,Fluxo!$D:$D,$D31,Fluxo!$E:$E,"&lt;&gt;"&amp;"PERMUTANTE"))</f>
        <v>0</v>
      </c>
      <c r="FB31" s="18">
        <f>IF(FB$5&gt;$G$4,0,SUMIFS(Fluxo!$O:$O,Fluxo!$U:$U,"&gt;"&amp;FA$5,Fluxo!$U:$U,"&lt;="&amp;FB$5,Fluxo!$D:$D,$D31,Fluxo!$E:$E,"&lt;&gt;"&amp;"PERMUTANTE"))</f>
        <v>0</v>
      </c>
      <c r="FC31" s="18">
        <f>IF(FC$5&gt;$G$4,0,SUMIFS(Fluxo!$O:$O,Fluxo!$U:$U,"&gt;"&amp;FB$5,Fluxo!$U:$U,"&lt;="&amp;FC$5,Fluxo!$D:$D,$D31,Fluxo!$E:$E,"&lt;&gt;"&amp;"PERMUTANTE"))</f>
        <v>0</v>
      </c>
      <c r="FD31" s="18">
        <f>IF(FD$5&gt;$G$4,0,SUMIFS(Fluxo!$O:$O,Fluxo!$U:$U,"&gt;"&amp;FC$5,Fluxo!$U:$U,"&lt;="&amp;FD$5,Fluxo!$D:$D,$D31,Fluxo!$E:$E,"&lt;&gt;"&amp;"PERMUTANTE"))</f>
        <v>0</v>
      </c>
      <c r="FE31" s="18">
        <f>IF(FE$5&gt;$G$4,0,SUMIFS(Fluxo!$O:$O,Fluxo!$U:$U,"&gt;"&amp;FD$5,Fluxo!$U:$U,"&lt;="&amp;FE$5,Fluxo!$D:$D,$D31,Fluxo!$E:$E,"&lt;&gt;"&amp;"PERMUTANTE"))</f>
        <v>0</v>
      </c>
      <c r="FF31" s="18">
        <f>IF(FF$5&gt;$G$4,0,SUMIFS(Fluxo!$O:$O,Fluxo!$U:$U,"&gt;"&amp;FE$5,Fluxo!$U:$U,"&lt;="&amp;FF$5,Fluxo!$D:$D,$D31,Fluxo!$E:$E,"&lt;&gt;"&amp;"PERMUTANTE"))</f>
        <v>0</v>
      </c>
      <c r="FG31" s="18">
        <f>IF(FG$5&gt;$G$4,0,SUMIFS(Fluxo!$O:$O,Fluxo!$U:$U,"&gt;"&amp;FF$5,Fluxo!$U:$U,"&lt;="&amp;FG$5,Fluxo!$D:$D,$D31,Fluxo!$E:$E,"&lt;&gt;"&amp;"PERMUTANTE"))</f>
        <v>0</v>
      </c>
      <c r="FH31" s="18">
        <f>IF(FH$5&gt;$G$4,0,SUMIFS(Fluxo!$O:$O,Fluxo!$U:$U,"&gt;"&amp;FG$5,Fluxo!$U:$U,"&lt;="&amp;FH$5,Fluxo!$D:$D,$D31,Fluxo!$E:$E,"&lt;&gt;"&amp;"PERMUTANTE"))</f>
        <v>0</v>
      </c>
      <c r="FI31" s="18">
        <f>IF(FI$5&gt;$G$4,0,SUMIFS(Fluxo!$O:$O,Fluxo!$U:$U,"&gt;"&amp;FH$5,Fluxo!$U:$U,"&lt;="&amp;FI$5,Fluxo!$D:$D,$D31,Fluxo!$E:$E,"&lt;&gt;"&amp;"PERMUTANTE"))</f>
        <v>0</v>
      </c>
      <c r="FJ31" s="18">
        <f>IF(FJ$5&gt;$G$4,0,SUMIFS(Fluxo!$O:$O,Fluxo!$U:$U,"&gt;"&amp;FI$5,Fluxo!$U:$U,"&lt;="&amp;FJ$5,Fluxo!$D:$D,$D31,Fluxo!$E:$E,"&lt;&gt;"&amp;"PERMUTANTE"))</f>
        <v>0</v>
      </c>
      <c r="FK31" s="18">
        <f>IF(FK$5&gt;$G$4,0,SUMIFS(Fluxo!$O:$O,Fluxo!$U:$U,"&gt;"&amp;FJ$5,Fluxo!$U:$U,"&lt;="&amp;FK$5,Fluxo!$D:$D,$D31,Fluxo!$E:$E,"&lt;&gt;"&amp;"PERMUTANTE"))</f>
        <v>0</v>
      </c>
      <c r="FL31" s="18">
        <f>IF(FL$5&gt;$G$4,0,SUMIFS(Fluxo!$O:$O,Fluxo!$U:$U,"&gt;"&amp;FK$5,Fluxo!$U:$U,"&lt;="&amp;FL$5,Fluxo!$D:$D,$D31,Fluxo!$E:$E,"&lt;&gt;"&amp;"PERMUTANTE"))</f>
        <v>0</v>
      </c>
      <c r="FM31" s="18">
        <f>IF(FM$5&gt;$G$4,0,SUMIFS(Fluxo!$O:$O,Fluxo!$U:$U,"&gt;"&amp;FL$5,Fluxo!$U:$U,"&lt;="&amp;FM$5,Fluxo!$D:$D,$D31,Fluxo!$E:$E,"&lt;&gt;"&amp;"PERMUTANTE"))</f>
        <v>0</v>
      </c>
      <c r="FN31" s="18">
        <f>IF(FN$5&gt;$G$4,0,SUMIFS(Fluxo!$O:$O,Fluxo!$U:$U,"&gt;"&amp;FM$5,Fluxo!$U:$U,"&lt;="&amp;FN$5,Fluxo!$D:$D,$D31,Fluxo!$E:$E,"&lt;&gt;"&amp;"PERMUTANTE"))</f>
        <v>0</v>
      </c>
      <c r="FO31" s="18">
        <f>IF(FO$5&gt;$G$4,0,SUMIFS(Fluxo!$O:$O,Fluxo!$U:$U,"&gt;"&amp;FN$5,Fluxo!$U:$U,"&lt;="&amp;FO$5,Fluxo!$D:$D,$D31,Fluxo!$E:$E,"&lt;&gt;"&amp;"PERMUTANTE"))</f>
        <v>0</v>
      </c>
      <c r="FP31" s="18">
        <f>IF(FP$5&gt;$G$4,0,SUMIFS(Fluxo!$O:$O,Fluxo!$U:$U,"&gt;"&amp;FO$5,Fluxo!$U:$U,"&lt;="&amp;FP$5,Fluxo!$D:$D,$D31,Fluxo!$E:$E,"&lt;&gt;"&amp;"PERMUTANTE"))</f>
        <v>0</v>
      </c>
      <c r="FQ31" s="18">
        <f>IF(FQ$5&gt;$G$4,0,SUMIFS(Fluxo!$O:$O,Fluxo!$U:$U,"&gt;"&amp;FP$5,Fluxo!$U:$U,"&lt;="&amp;FQ$5,Fluxo!$D:$D,$D31,Fluxo!$E:$E,"&lt;&gt;"&amp;"PERMUTANTE"))</f>
        <v>0</v>
      </c>
      <c r="FR31" s="18">
        <f>IF(FR$5&gt;$G$4,0,SUMIFS(Fluxo!$O:$O,Fluxo!$U:$U,"&gt;"&amp;FQ$5,Fluxo!$U:$U,"&lt;="&amp;FR$5,Fluxo!$D:$D,$D31,Fluxo!$E:$E,"&lt;&gt;"&amp;"PERMUTANTE"))</f>
        <v>0</v>
      </c>
      <c r="FS31" s="18">
        <f>IF(FS$5&gt;$G$4,0,SUMIFS(Fluxo!$O:$O,Fluxo!$U:$U,"&gt;"&amp;FR$5,Fluxo!$U:$U,"&lt;="&amp;FS$5,Fluxo!$D:$D,$D31,Fluxo!$E:$E,"&lt;&gt;"&amp;"PERMUTANTE"))</f>
        <v>0</v>
      </c>
      <c r="FT31" s="18">
        <f>IF(FT$5&gt;$G$4,0,SUMIFS(Fluxo!$O:$O,Fluxo!$U:$U,"&gt;"&amp;FS$5,Fluxo!$U:$U,"&lt;="&amp;FT$5,Fluxo!$D:$D,$D31,Fluxo!$E:$E,"&lt;&gt;"&amp;"PERMUTANTE"))</f>
        <v>0</v>
      </c>
      <c r="FU31" s="18">
        <f>IF(FU$5&gt;$G$4,0,SUMIFS(Fluxo!$O:$O,Fluxo!$U:$U,"&gt;"&amp;FT$5,Fluxo!$U:$U,"&lt;="&amp;FU$5,Fluxo!$D:$D,$D31,Fluxo!$E:$E,"&lt;&gt;"&amp;"PERMUTANTE"))</f>
        <v>0</v>
      </c>
      <c r="FV31" s="18">
        <f>IF(FV$5&gt;$G$4,0,SUMIFS(Fluxo!$O:$O,Fluxo!$U:$U,"&gt;"&amp;FU$5,Fluxo!$U:$U,"&lt;="&amp;FV$5,Fluxo!$D:$D,$D31,Fluxo!$E:$E,"&lt;&gt;"&amp;"PERMUTANTE"))</f>
        <v>0</v>
      </c>
      <c r="FW31" s="18">
        <f>IF(FW$5&gt;$G$4,0,SUMIFS(Fluxo!$O:$O,Fluxo!$U:$U,"&gt;"&amp;FV$5,Fluxo!$U:$U,"&lt;="&amp;FW$5,Fluxo!$D:$D,$D31,Fluxo!$E:$E,"&lt;&gt;"&amp;"PERMUTANTE"))</f>
        <v>0</v>
      </c>
      <c r="FX31" s="18">
        <f>IF(FX$5&gt;$G$4,0,SUMIFS(Fluxo!$O:$O,Fluxo!$U:$U,"&gt;"&amp;FW$5,Fluxo!$U:$U,"&lt;="&amp;FX$5,Fluxo!$D:$D,$D31,Fluxo!$E:$E,"&lt;&gt;"&amp;"PERMUTANTE"))</f>
        <v>0</v>
      </c>
      <c r="FY31" s="18">
        <f>IF(FY$5&gt;$G$4,0,SUMIFS(Fluxo!$O:$O,Fluxo!$U:$U,"&gt;"&amp;FX$5,Fluxo!$U:$U,"&lt;="&amp;FY$5,Fluxo!$D:$D,$D31,Fluxo!$E:$E,"&lt;&gt;"&amp;"PERMUTANTE"))</f>
        <v>0</v>
      </c>
      <c r="FZ31" s="18">
        <f>IF(FZ$5&gt;$G$4,0,SUMIFS(Fluxo!$O:$O,Fluxo!$U:$U,"&gt;"&amp;FY$5,Fluxo!$U:$U,"&lt;="&amp;FZ$5,Fluxo!$D:$D,$D31,Fluxo!$E:$E,"&lt;&gt;"&amp;"PERMUTANTE"))</f>
        <v>0</v>
      </c>
      <c r="GA31" s="18">
        <f>IF(GA$5&gt;$G$4,0,SUMIFS(Fluxo!$O:$O,Fluxo!$U:$U,"&gt;"&amp;FZ$5,Fluxo!$U:$U,"&lt;="&amp;GA$5,Fluxo!$D:$D,$D31,Fluxo!$E:$E,"&lt;&gt;"&amp;"PERMUTANTE"))</f>
        <v>0</v>
      </c>
      <c r="GB31" s="18">
        <f>IF(GB$5&gt;$G$4,0,SUMIFS(Fluxo!$O:$O,Fluxo!$U:$U,"&gt;"&amp;GA$5,Fluxo!$U:$U,"&lt;="&amp;GB$5,Fluxo!$D:$D,$D31,Fluxo!$E:$E,"&lt;&gt;"&amp;"PERMUTANTE"))</f>
        <v>0</v>
      </c>
      <c r="GC31" s="18">
        <f>IF(GC$5&gt;$G$4,0,SUMIFS(Fluxo!$O:$O,Fluxo!$U:$U,"&gt;"&amp;GB$5,Fluxo!$U:$U,"&lt;="&amp;GC$5,Fluxo!$D:$D,$D31,Fluxo!$E:$E,"&lt;&gt;"&amp;"PERMUTANTE"))</f>
        <v>0</v>
      </c>
      <c r="GD31" s="18">
        <f>IF(GD$5&gt;$G$4,0,SUMIFS(Fluxo!$O:$O,Fluxo!$U:$U,"&gt;"&amp;GC$5,Fluxo!$U:$U,"&lt;="&amp;GD$5,Fluxo!$D:$D,$D31,Fluxo!$E:$E,"&lt;&gt;"&amp;"PERMUTANTE"))</f>
        <v>0</v>
      </c>
      <c r="GE31" s="18">
        <f>IF(GE$5&gt;$G$4,0,SUMIFS(Fluxo!$O:$O,Fluxo!$U:$U,"&gt;"&amp;GD$5,Fluxo!$U:$U,"&lt;="&amp;GE$5,Fluxo!$D:$D,$D31,Fluxo!$E:$E,"&lt;&gt;"&amp;"PERMUTANTE"))</f>
        <v>0</v>
      </c>
      <c r="GF31" s="18">
        <f>IF(GF$5&gt;$G$4,0,SUMIFS(Fluxo!$O:$O,Fluxo!$U:$U,"&gt;"&amp;GE$5,Fluxo!$U:$U,"&lt;="&amp;GF$5,Fluxo!$D:$D,$D31,Fluxo!$E:$E,"&lt;&gt;"&amp;"PERMUTANTE"))</f>
        <v>0</v>
      </c>
      <c r="GG31" s="18">
        <f>IF(GG$5&gt;$G$4,0,SUMIFS(Fluxo!$O:$O,Fluxo!$U:$U,"&gt;"&amp;GF$5,Fluxo!$U:$U,"&lt;="&amp;GG$5,Fluxo!$D:$D,$D31,Fluxo!$E:$E,"&lt;&gt;"&amp;"PERMUTANTE"))</f>
        <v>0</v>
      </c>
      <c r="GH31" s="18">
        <f>IF(GH$5&gt;$G$4,0,SUMIFS(Fluxo!$O:$O,Fluxo!$U:$U,"&gt;"&amp;GG$5,Fluxo!$U:$U,"&lt;="&amp;GH$5,Fluxo!$D:$D,$D31,Fluxo!$E:$E,"&lt;&gt;"&amp;"PERMUTANTE"))</f>
        <v>0</v>
      </c>
      <c r="GI31" s="18">
        <f>IF(GI$5&gt;$G$4,0,SUMIFS(Fluxo!$O:$O,Fluxo!$U:$U,"&gt;"&amp;GH$5,Fluxo!$U:$U,"&lt;="&amp;GI$5,Fluxo!$D:$D,$D31,Fluxo!$E:$E,"&lt;&gt;"&amp;"PERMUTANTE"))</f>
        <v>0</v>
      </c>
      <c r="GJ31" s="18">
        <f>IF(GJ$5&gt;$G$4,0,SUMIFS(Fluxo!$O:$O,Fluxo!$U:$U,"&gt;"&amp;GI$5,Fluxo!$U:$U,"&lt;="&amp;GJ$5,Fluxo!$D:$D,$D31,Fluxo!$E:$E,"&lt;&gt;"&amp;"PERMUTANTE"))</f>
        <v>0</v>
      </c>
      <c r="GK31" s="18">
        <f>IF(GK$5&gt;$G$4,0,SUMIFS(Fluxo!$O:$O,Fluxo!$U:$U,"&gt;"&amp;GJ$5,Fluxo!$U:$U,"&lt;="&amp;GK$5,Fluxo!$D:$D,$D31,Fluxo!$E:$E,"&lt;&gt;"&amp;"PERMUTANTE"))</f>
        <v>0</v>
      </c>
      <c r="GL31" s="18">
        <f>IF(GL$5&gt;$G$4,0,SUMIFS(Fluxo!$O:$O,Fluxo!$U:$U,"&gt;"&amp;GK$5,Fluxo!$U:$U,"&lt;="&amp;GL$5,Fluxo!$D:$D,$D31,Fluxo!$E:$E,"&lt;&gt;"&amp;"PERMUTANTE"))</f>
        <v>0</v>
      </c>
      <c r="GM31" s="18">
        <f>IF(GM$5&gt;$G$4,0,SUMIFS(Fluxo!$O:$O,Fluxo!$U:$U,"&gt;"&amp;GL$5,Fluxo!$U:$U,"&lt;="&amp;GM$5,Fluxo!$D:$D,$D31,Fluxo!$E:$E,"&lt;&gt;"&amp;"PERMUTANTE"))</f>
        <v>0</v>
      </c>
      <c r="GN31" s="18">
        <f>IF(GN$5&gt;$G$4,0,SUMIFS(Fluxo!$O:$O,Fluxo!$U:$U,"&gt;"&amp;GM$5,Fluxo!$U:$U,"&lt;="&amp;GN$5,Fluxo!$D:$D,$D31,Fluxo!$E:$E,"&lt;&gt;"&amp;"PERMUTANTE"))</f>
        <v>0</v>
      </c>
      <c r="GO31" s="18">
        <f>IF(GO$5&gt;$G$4,0,SUMIFS(Fluxo!$O:$O,Fluxo!$U:$U,"&gt;"&amp;GN$5,Fluxo!$U:$U,"&lt;="&amp;GO$5,Fluxo!$D:$D,$D31,Fluxo!$E:$E,"&lt;&gt;"&amp;"PERMUTANTE"))</f>
        <v>0</v>
      </c>
      <c r="GP31" s="18">
        <f>IF(GP$5&gt;$G$4,0,SUMIFS(Fluxo!$O:$O,Fluxo!$U:$U,"&gt;"&amp;GO$5,Fluxo!$U:$U,"&lt;="&amp;GP$5,Fluxo!$D:$D,$D31,Fluxo!$E:$E,"&lt;&gt;"&amp;"PERMUTANTE"))</f>
        <v>0</v>
      </c>
      <c r="GQ31" s="18">
        <f>IF(GQ$5&gt;$G$4,0,SUMIFS(Fluxo!$O:$O,Fluxo!$U:$U,"&gt;"&amp;GP$5,Fluxo!$U:$U,"&lt;="&amp;GQ$5,Fluxo!$D:$D,$D31,Fluxo!$E:$E,"&lt;&gt;"&amp;"PERMUTANTE"))</f>
        <v>0</v>
      </c>
      <c r="GR31" s="18">
        <f>IF(GR$5&gt;$G$4,0,SUMIFS(Fluxo!$O:$O,Fluxo!$U:$U,"&gt;"&amp;GQ$5,Fluxo!$U:$U,"&lt;="&amp;GR$5,Fluxo!$D:$D,$D31,Fluxo!$E:$E,"&lt;&gt;"&amp;"PERMUTANTE"))</f>
        <v>0</v>
      </c>
      <c r="GS31" s="18">
        <f>IF(GS$5&gt;$G$4,0,SUMIFS(Fluxo!$O:$O,Fluxo!$U:$U,"&gt;"&amp;GR$5,Fluxo!$U:$U,"&lt;="&amp;GS$5,Fluxo!$D:$D,$D31,Fluxo!$E:$E,"&lt;&gt;"&amp;"PERMUTANTE"))</f>
        <v>0</v>
      </c>
      <c r="GT31" s="18">
        <f>IF(GT$5&gt;$G$4,0,SUMIFS(Fluxo!$O:$O,Fluxo!$U:$U,"&gt;"&amp;GS$5,Fluxo!$U:$U,"&lt;="&amp;GT$5,Fluxo!$D:$D,$D31,Fluxo!$E:$E,"&lt;&gt;"&amp;"PERMUTANTE"))</f>
        <v>0</v>
      </c>
      <c r="GU31" s="18">
        <f>IF(GU$5&gt;$G$4,0,SUMIFS(Fluxo!$O:$O,Fluxo!$U:$U,"&gt;"&amp;GT$5,Fluxo!$U:$U,"&lt;="&amp;GU$5,Fluxo!$D:$D,$D31,Fluxo!$E:$E,"&lt;&gt;"&amp;"PERMUTANTE"))</f>
        <v>0</v>
      </c>
      <c r="GV31" s="18">
        <f>IF(GV$5&gt;$G$4,0,SUMIFS(Fluxo!$O:$O,Fluxo!$U:$U,"&gt;"&amp;GU$5,Fluxo!$U:$U,"&lt;="&amp;GV$5,Fluxo!$D:$D,$D31,Fluxo!$E:$E,"&lt;&gt;"&amp;"PERMUTANTE"))</f>
        <v>0</v>
      </c>
      <c r="GW31" s="18">
        <f>IF(GW$5&gt;$G$4,0,SUMIFS(Fluxo!$O:$O,Fluxo!$U:$U,"&gt;"&amp;GV$5,Fluxo!$U:$U,"&lt;="&amp;GW$5,Fluxo!$D:$D,$D31,Fluxo!$E:$E,"&lt;&gt;"&amp;"PERMUTANTE"))</f>
        <v>0</v>
      </c>
      <c r="GX31" s="18">
        <f>IF(GX$5&gt;$G$4,0,SUMIFS(Fluxo!$O:$O,Fluxo!$U:$U,"&gt;"&amp;GW$5,Fluxo!$U:$U,"&lt;="&amp;GX$5,Fluxo!$D:$D,$D31,Fluxo!$E:$E,"&lt;&gt;"&amp;"PERMUTANTE"))</f>
        <v>0</v>
      </c>
      <c r="GY31" s="18">
        <f>IF(GY$5&gt;$G$4,0,SUMIFS(Fluxo!$O:$O,Fluxo!$U:$U,"&gt;"&amp;GX$5,Fluxo!$U:$U,"&lt;="&amp;GY$5,Fluxo!$D:$D,$D31,Fluxo!$E:$E,"&lt;&gt;"&amp;"PERMUTANTE"))</f>
        <v>0</v>
      </c>
      <c r="GZ31" s="18">
        <f>IF(GZ$5&gt;$G$4,0,SUMIFS(Fluxo!$O:$O,Fluxo!$U:$U,"&gt;"&amp;GY$5,Fluxo!$U:$U,"&lt;="&amp;GZ$5,Fluxo!$D:$D,$D31,Fluxo!$E:$E,"&lt;&gt;"&amp;"PERMUTANTE"))</f>
        <v>0</v>
      </c>
      <c r="HA31" s="18">
        <f>IF(HA$5&gt;$G$4,0,SUMIFS(Fluxo!$O:$O,Fluxo!$U:$U,"&gt;"&amp;GZ$5,Fluxo!$U:$U,"&lt;="&amp;HA$5,Fluxo!$D:$D,$D31,Fluxo!$E:$E,"&lt;&gt;"&amp;"PERMUTANTE"))</f>
        <v>0</v>
      </c>
      <c r="HB31" s="18">
        <f>IF(HB$5&gt;$G$4,0,SUMIFS(Fluxo!$O:$O,Fluxo!$U:$U,"&gt;"&amp;HA$5,Fluxo!$U:$U,"&lt;="&amp;HB$5,Fluxo!$D:$D,$D31,Fluxo!$E:$E,"&lt;&gt;"&amp;"PERMUTANTE"))</f>
        <v>0</v>
      </c>
      <c r="HC31" s="18">
        <f>IF(HC$5&gt;$G$4,0,SUMIFS(Fluxo!$O:$O,Fluxo!$U:$U,"&gt;"&amp;HB$5,Fluxo!$U:$U,"&lt;="&amp;HC$5,Fluxo!$D:$D,$D31,Fluxo!$E:$E,"&lt;&gt;"&amp;"PERMUTANTE"))</f>
        <v>0</v>
      </c>
      <c r="HD31" s="18">
        <f>IF(HD$5&gt;$G$4,0,SUMIFS(Fluxo!$O:$O,Fluxo!$U:$U,"&gt;"&amp;HC$5,Fluxo!$U:$U,"&lt;="&amp;HD$5,Fluxo!$D:$D,$D31,Fluxo!$E:$E,"&lt;&gt;"&amp;"PERMUTANTE"))</f>
        <v>0</v>
      </c>
      <c r="HE31" s="18">
        <f>IF(HE$5&gt;$G$4,0,SUMIFS(Fluxo!$O:$O,Fluxo!$U:$U,"&gt;"&amp;HD$5,Fluxo!$U:$U,"&lt;="&amp;HE$5,Fluxo!$D:$D,$D31,Fluxo!$E:$E,"&lt;&gt;"&amp;"PERMUTANTE"))</f>
        <v>0</v>
      </c>
      <c r="HF31" s="18">
        <f>IF(HF$5&gt;$G$4,0,SUMIFS(Fluxo!$O:$O,Fluxo!$U:$U,"&gt;"&amp;HE$5,Fluxo!$U:$U,"&lt;="&amp;HF$5,Fluxo!$D:$D,$D31,Fluxo!$E:$E,"&lt;&gt;"&amp;"PERMUTANTE"))</f>
        <v>0</v>
      </c>
    </row>
    <row r="32" spans="1:214" s="16" customFormat="1">
      <c r="A32" s="20">
        <f t="shared" si="8"/>
        <v>22</v>
      </c>
      <c r="B32" s="140" t="str">
        <f>'Check Carteira'!C24</f>
        <v>E.1016.99.01.0082</v>
      </c>
      <c r="C32" s="19">
        <v>1</v>
      </c>
      <c r="D32" s="129" t="str">
        <f>'Check Carteira'!F24</f>
        <v>A-0082</v>
      </c>
      <c r="E32" s="21">
        <f>IFERROR(INDEX(Contratos!L:L,MATCH(D32,Contratos!R:R,0)),"")</f>
        <v>45062</v>
      </c>
      <c r="F32" s="139">
        <f>IFERROR(INDEX(Contratos!G:G,MATCH(D32,Contratos!R:R,0)),"")</f>
        <v>1028279.53</v>
      </c>
      <c r="G32" s="83" t="str">
        <f ca="1">IFERROR(XNPV(#REF!,OFFSET(J32,0,MATCH(EOMONTH(E32,0),$J$5:$HF$5,0)-1,1,COUNT($J$5:$HF$5)-MATCH(EOMONTH(E32,0),$J$5:$HF$5,0)+1),OFFSET($J$5,0,MATCH(EOMONTH(E32,0),$J$5:$HF$5,0)-1,1,COUNT($J$5:$HF$5)-MATCH(EOMONTH(E32,0),$J$5:$HF$5,0)+1)),"")</f>
        <v/>
      </c>
      <c r="H32" s="83">
        <f t="shared" si="9"/>
        <v>156628.16</v>
      </c>
      <c r="I32" s="18"/>
      <c r="J32" s="18">
        <f>IF(J$5&gt;$G$4,0,SUMIFS(Fluxo!$O:$O,Fluxo!$U:$U,"&gt;"&amp;I$5,Fluxo!$U:$U,"&lt;="&amp;J$5,Fluxo!$D:$D,$D32))</f>
        <v>0</v>
      </c>
      <c r="K32" s="18">
        <f>IF(K$5&gt;$G$4,0,SUMIFS(Fluxo!$O:$O,Fluxo!$U:$U,"&gt;"&amp;J$5,Fluxo!$U:$U,"&lt;="&amp;K$5,Fluxo!$D:$D,$D32))</f>
        <v>0</v>
      </c>
      <c r="L32" s="18">
        <f>IF(L$5&gt;$G$4,0,SUMIFS(Fluxo!$O:$O,Fluxo!$U:$U,"&gt;"&amp;K$5,Fluxo!$U:$U,"&lt;="&amp;L$5,Fluxo!$D:$D,$D32))</f>
        <v>141180.96</v>
      </c>
      <c r="M32" s="18">
        <f>IF(M$5&gt;$G$4,0,SUMIFS(Fluxo!$O:$O,Fluxo!$U:$U,"&gt;"&amp;L$5,Fluxo!$U:$U,"&lt;="&amp;M$5,Fluxo!$D:$D,$D32))</f>
        <v>1007.36</v>
      </c>
      <c r="N32" s="18">
        <f>IF(N$5&gt;$G$4,0,SUMIFS(Fluxo!$O:$O,Fluxo!$U:$U,"&gt;"&amp;M$5,Fluxo!$U:$U,"&lt;="&amp;N$5,Fluxo!$D:$D,$D32))</f>
        <v>1014.55</v>
      </c>
      <c r="O32" s="18">
        <f>IF(O$5&gt;$G$4,0,SUMIFS(Fluxo!$O:$O,Fluxo!$U:$U,"&gt;"&amp;N$5,Fluxo!$U:$U,"&lt;="&amp;O$5,Fluxo!$D:$D,$D32))</f>
        <v>1015.57</v>
      </c>
      <c r="P32" s="18">
        <f>IF(P$5&gt;$G$4,0,SUMIFS(Fluxo!$O:$O,Fluxo!$U:$U,"&gt;"&amp;O$5,Fluxo!$U:$U,"&lt;="&amp;P$5,Fluxo!$D:$D,$D32))</f>
        <v>1017.26</v>
      </c>
      <c r="Q32" s="18">
        <f>IF(Q$5&gt;$G$4,0,SUMIFS(Fluxo!$O:$O,Fluxo!$U:$U,"&gt;"&amp;P$5,Fluxo!$U:$U,"&lt;="&amp;Q$5,Fluxo!$D:$D,$D32))</f>
        <v>1020.74</v>
      </c>
      <c r="R32" s="18">
        <f>IF(R$5&gt;$G$4,0,SUMIFS(Fluxo!$O:$O,Fluxo!$U:$U,"&gt;"&amp;Q$5,Fluxo!$U:$U,"&lt;="&amp;R$5,Fluxo!$D:$D,$D32))</f>
        <v>1022.76</v>
      </c>
      <c r="S32" s="18">
        <f>IF(S$5&gt;$G$4,0,SUMIFS(Fluxo!$O:$O,Fluxo!$U:$U,"&gt;"&amp;R$5,Fluxo!$U:$U,"&lt;="&amp;S$5,Fluxo!$D:$D,$D32,Fluxo!$E:$E,"&lt;&gt;"&amp;"PERMUTANTE"))</f>
        <v>1023.46</v>
      </c>
      <c r="T32" s="18">
        <f>IF(T$5&gt;$G$4,0,SUMIFS(Fluxo!$O:$O,Fluxo!$U:$U,"&gt;"&amp;S$5,Fluxo!$U:$U,"&lt;="&amp;T$5,Fluxo!$D:$D,$D32,Fluxo!$E:$E,"&lt;&gt;"&amp;"PERMUTANTE"))</f>
        <v>1026.5999999999999</v>
      </c>
      <c r="U32" s="18">
        <f>IF(U$5&gt;$G$4,0,SUMIFS(Fluxo!$O:$O,Fluxo!$U:$U,"&gt;"&amp;T$5,Fluxo!$U:$U,"&lt;="&amp;U$5,Fluxo!$D:$D,$D32,Fluxo!$E:$E,"&lt;&gt;"&amp;"PERMUTANTE"))</f>
        <v>1029.3699999999999</v>
      </c>
      <c r="V32" s="18">
        <f>IF(V$5&gt;$G$4,0,SUMIFS(Fluxo!$O:$O,Fluxo!$U:$U,"&gt;"&amp;U$5,Fluxo!$U:$U,"&lt;="&amp;V$5,Fluxo!$D:$D,$D32,Fluxo!$E:$E,"&lt;&gt;"&amp;"PERMUTANTE"))</f>
        <v>1030.72</v>
      </c>
      <c r="W32" s="18">
        <f>IF(W$5&gt;$G$4,0,SUMIFS(Fluxo!$O:$O,Fluxo!$U:$U,"&gt;"&amp;V$5,Fluxo!$U:$U,"&lt;="&amp;W$5,Fluxo!$D:$D,$D32,Fluxo!$E:$E,"&lt;&gt;"&amp;"PERMUTANTE"))</f>
        <v>1033.5999999999999</v>
      </c>
      <c r="X32" s="18">
        <f>IF(X$5&gt;$G$4,0,SUMIFS(Fluxo!$O:$O,Fluxo!$U:$U,"&gt;"&amp;W$5,Fluxo!$U:$U,"&lt;="&amp;X$5,Fluxo!$D:$D,$D32,Fluxo!$E:$E,"&lt;&gt;"&amp;"PERMUTANTE"))</f>
        <v>1038.93</v>
      </c>
      <c r="Y32" s="18">
        <f>IF(Y$5&gt;$G$4,0,SUMIFS(Fluxo!$O:$O,Fluxo!$U:$U,"&gt;"&amp;X$5,Fluxo!$U:$U,"&lt;="&amp;Y$5,Fluxo!$D:$D,$D32,Fluxo!$E:$E,"&lt;&gt;"&amp;"PERMUTANTE"))</f>
        <v>1047.8900000000001</v>
      </c>
      <c r="Z32" s="18">
        <f>IF(Z$5&gt;$G$4,0,SUMIFS(Fluxo!$O:$O,Fluxo!$U:$U,"&gt;"&amp;Y$5,Fluxo!$U:$U,"&lt;="&amp;Z$5,Fluxo!$D:$D,$D32,Fluxo!$E:$E,"&lt;&gt;"&amp;"PERMUTANTE"))</f>
        <v>1055.3800000000001</v>
      </c>
      <c r="AA32" s="18">
        <f>IF(AA$5&gt;$G$4,0,SUMIFS(Fluxo!$O:$O,Fluxo!$U:$U,"&gt;"&amp;Z$5,Fluxo!$U:$U,"&lt;="&amp;AA$5,Fluxo!$D:$D,$D32,Fluxo!$E:$E,"&lt;&gt;"&amp;"PERMUTANTE"))</f>
        <v>1063.01</v>
      </c>
      <c r="AB32" s="18">
        <f>IF(AB$5&gt;$G$4,0,SUMIFS(Fluxo!$O:$O,Fluxo!$U:$U,"&gt;"&amp;AA$5,Fluxo!$U:$U,"&lt;="&amp;AB$5,Fluxo!$D:$D,$D32,Fluxo!$E:$E,"&lt;&gt;"&amp;"PERMUTANTE"))</f>
        <v>0</v>
      </c>
      <c r="AC32" s="18">
        <f>IF(AC$5&gt;$G$4,0,SUMIFS(Fluxo!$O:$O,Fluxo!$U:$U,"&gt;"&amp;AB$5,Fluxo!$U:$U,"&lt;="&amp;AC$5,Fluxo!$D:$D,$D32,Fluxo!$E:$E,"&lt;&gt;"&amp;"PERMUTANTE"))</f>
        <v>0</v>
      </c>
      <c r="AD32" s="18">
        <f>IF(AD$5&gt;$G$4,0,SUMIFS(Fluxo!$O:$O,Fluxo!$U:$U,"&gt;"&amp;AC$5,Fluxo!$U:$U,"&lt;="&amp;AD$5,Fluxo!$D:$D,$D32,Fluxo!$E:$E,"&lt;&gt;"&amp;"PERMUTANTE"))</f>
        <v>0</v>
      </c>
      <c r="AE32" s="18">
        <f>IF(AE$5&gt;$G$4,0,SUMIFS(Fluxo!$O:$O,Fluxo!$U:$U,"&gt;"&amp;AD$5,Fluxo!$U:$U,"&lt;="&amp;AE$5,Fluxo!$D:$D,$D32,Fluxo!$E:$E,"&lt;&gt;"&amp;"PERMUTANTE"))</f>
        <v>0</v>
      </c>
      <c r="AF32" s="18">
        <f>IF(AF$5&gt;$G$4,0,SUMIFS(Fluxo!$O:$O,Fluxo!$U:$U,"&gt;"&amp;AE$5,Fluxo!$U:$U,"&lt;="&amp;AF$5,Fluxo!$D:$D,$D32,Fluxo!$E:$E,"&lt;&gt;"&amp;"PERMUTANTE"))</f>
        <v>0</v>
      </c>
      <c r="AG32" s="18">
        <f>IF(AG$5&gt;$G$4,0,SUMIFS(Fluxo!$O:$O,Fluxo!$U:$U,"&gt;"&amp;AF$5,Fluxo!$U:$U,"&lt;="&amp;AG$5,Fluxo!$D:$D,$D32,Fluxo!$E:$E,"&lt;&gt;"&amp;"PERMUTANTE"))</f>
        <v>0</v>
      </c>
      <c r="AH32" s="18">
        <f>IF(AH$5&gt;$G$4,0,SUMIFS(Fluxo!$O:$O,Fluxo!$U:$U,"&gt;"&amp;AG$5,Fluxo!$U:$U,"&lt;="&amp;AH$5,Fluxo!$D:$D,$D32,Fluxo!$E:$E,"&lt;&gt;"&amp;"PERMUTANTE"))</f>
        <v>0</v>
      </c>
      <c r="AI32" s="18">
        <f>IF(AI$5&gt;$G$4,0,SUMIFS(Fluxo!$O:$O,Fluxo!$U:$U,"&gt;"&amp;AH$5,Fluxo!$U:$U,"&lt;="&amp;AI$5,Fluxo!$D:$D,$D32,Fluxo!$E:$E,"&lt;&gt;"&amp;"PERMUTANTE"))</f>
        <v>0</v>
      </c>
      <c r="AJ32" s="18">
        <f>IF(AJ$5&gt;$G$4,0,SUMIFS(Fluxo!$O:$O,Fluxo!$U:$U,"&gt;"&amp;AI$5,Fluxo!$U:$U,"&lt;="&amp;AJ$5,Fluxo!$D:$D,$D32,Fluxo!$E:$E,"&lt;&gt;"&amp;"PERMUTANTE"))</f>
        <v>0</v>
      </c>
      <c r="AK32" s="18">
        <f>IF(AK$5&gt;$G$4,0,SUMIFS(Fluxo!$O:$O,Fluxo!$U:$U,"&gt;"&amp;AJ$5,Fluxo!$U:$U,"&lt;="&amp;AK$5,Fluxo!$D:$D,$D32,Fluxo!$E:$E,"&lt;&gt;"&amp;"PERMUTANTE"))</f>
        <v>0</v>
      </c>
      <c r="AL32" s="18">
        <f>IF(AL$5&gt;$G$4,0,SUMIFS(Fluxo!$O:$O,Fluxo!$U:$U,"&gt;"&amp;AK$5,Fluxo!$U:$U,"&lt;="&amp;AL$5,Fluxo!$D:$D,$D32,Fluxo!$E:$E,"&lt;&gt;"&amp;"PERMUTANTE"))</f>
        <v>0</v>
      </c>
      <c r="AM32" s="18">
        <f>IF(AM$5&gt;$G$4,0,SUMIFS(Fluxo!$O:$O,Fluxo!$U:$U,"&gt;"&amp;AL$5,Fluxo!$U:$U,"&lt;="&amp;AM$5,Fluxo!$D:$D,$D32,Fluxo!$E:$E,"&lt;&gt;"&amp;"PERMUTANTE"))</f>
        <v>0</v>
      </c>
      <c r="AN32" s="18">
        <f>IF(AN$5&gt;$G$4,0,SUMIFS(Fluxo!$O:$O,Fluxo!$U:$U,"&gt;"&amp;AM$5,Fluxo!$U:$U,"&lt;="&amp;AN$5,Fluxo!$D:$D,$D32,Fluxo!$E:$E,"&lt;&gt;"&amp;"PERMUTANTE"))</f>
        <v>0</v>
      </c>
      <c r="AO32" s="18">
        <f>IF(AO$5&gt;$G$4,0,SUMIFS(Fluxo!$O:$O,Fluxo!$U:$U,"&gt;"&amp;AN$5,Fluxo!$U:$U,"&lt;="&amp;AO$5,Fluxo!$D:$D,$D32,Fluxo!$E:$E,"&lt;&gt;"&amp;"PERMUTANTE"))</f>
        <v>0</v>
      </c>
      <c r="AP32" s="18">
        <f>IF(AP$5&gt;$G$4,0,SUMIFS(Fluxo!$O:$O,Fluxo!$U:$U,"&gt;"&amp;AO$5,Fluxo!$U:$U,"&lt;="&amp;AP$5,Fluxo!$D:$D,$D32,Fluxo!$E:$E,"&lt;&gt;"&amp;"PERMUTANTE"))</f>
        <v>0</v>
      </c>
      <c r="AQ32" s="18">
        <f>IF(AQ$5&gt;$G$4,0,SUMIFS(Fluxo!$O:$O,Fluxo!$U:$U,"&gt;"&amp;AP$5,Fluxo!$U:$U,"&lt;="&amp;AQ$5,Fluxo!$D:$D,$D32,Fluxo!$E:$E,"&lt;&gt;"&amp;"PERMUTANTE"))</f>
        <v>0</v>
      </c>
      <c r="AR32" s="18">
        <f>IF(AR$5&gt;$G$4,0,SUMIFS(Fluxo!$O:$O,Fluxo!$U:$U,"&gt;"&amp;AQ$5,Fluxo!$U:$U,"&lt;="&amp;AR$5,Fluxo!$D:$D,$D32,Fluxo!$E:$E,"&lt;&gt;"&amp;"PERMUTANTE"))</f>
        <v>0</v>
      </c>
      <c r="AS32" s="18">
        <f>IF(AS$5&gt;$G$4,0,SUMIFS(Fluxo!$O:$O,Fluxo!$U:$U,"&gt;"&amp;AR$5,Fluxo!$U:$U,"&lt;="&amp;AS$5,Fluxo!$D:$D,$D32,Fluxo!$E:$E,"&lt;&gt;"&amp;"PERMUTANTE"))</f>
        <v>0</v>
      </c>
      <c r="AT32" s="18">
        <f>IF(AT$5&gt;$G$4,0,SUMIFS(Fluxo!$O:$O,Fluxo!$U:$U,"&gt;"&amp;AS$5,Fluxo!$U:$U,"&lt;="&amp;AT$5,Fluxo!$D:$D,$D32,Fluxo!$E:$E,"&lt;&gt;"&amp;"PERMUTANTE"))</f>
        <v>0</v>
      </c>
      <c r="AU32" s="18">
        <f>IF(AU$5&gt;$G$4,0,SUMIFS(Fluxo!$O:$O,Fluxo!$U:$U,"&gt;"&amp;AT$5,Fluxo!$U:$U,"&lt;="&amp;AU$5,Fluxo!$D:$D,$D32,Fluxo!$E:$E,"&lt;&gt;"&amp;"PERMUTANTE"))</f>
        <v>0</v>
      </c>
      <c r="AV32" s="18">
        <f>IF(AV$5&gt;$G$4,0,SUMIFS(Fluxo!$O:$O,Fluxo!$U:$U,"&gt;"&amp;AU$5,Fluxo!$U:$U,"&lt;="&amp;AV$5,Fluxo!$D:$D,$D32,Fluxo!$E:$E,"&lt;&gt;"&amp;"PERMUTANTE"))</f>
        <v>0</v>
      </c>
      <c r="AW32" s="18">
        <f>IF(AW$5&gt;$G$4,0,SUMIFS(Fluxo!$O:$O,Fluxo!$U:$U,"&gt;"&amp;AV$5,Fluxo!$U:$U,"&lt;="&amp;AW$5,Fluxo!$D:$D,$D32,Fluxo!$E:$E,"&lt;&gt;"&amp;"PERMUTANTE"))</f>
        <v>0</v>
      </c>
      <c r="AX32" s="18">
        <f>IF(AX$5&gt;$G$4,0,SUMIFS(Fluxo!$O:$O,Fluxo!$U:$U,"&gt;"&amp;AW$5,Fluxo!$U:$U,"&lt;="&amp;AX$5,Fluxo!$D:$D,$D32,Fluxo!$E:$E,"&lt;&gt;"&amp;"PERMUTANTE"))</f>
        <v>0</v>
      </c>
      <c r="AY32" s="18">
        <f>IF(AY$5&gt;$G$4,0,SUMIFS(Fluxo!$O:$O,Fluxo!$U:$U,"&gt;"&amp;AX$5,Fluxo!$U:$U,"&lt;="&amp;AY$5,Fluxo!$D:$D,$D32,Fluxo!$E:$E,"&lt;&gt;"&amp;"PERMUTANTE"))</f>
        <v>0</v>
      </c>
      <c r="AZ32" s="18">
        <f>IF(AZ$5&gt;$G$4,0,SUMIFS(Fluxo!$O:$O,Fluxo!$U:$U,"&gt;"&amp;AY$5,Fluxo!$U:$U,"&lt;="&amp;AZ$5,Fluxo!$D:$D,$D32,Fluxo!$E:$E,"&lt;&gt;"&amp;"PERMUTANTE"))</f>
        <v>0</v>
      </c>
      <c r="BA32" s="18">
        <f>IF(BA$5&gt;$G$4,0,SUMIFS(Fluxo!$O:$O,Fluxo!$U:$U,"&gt;"&amp;AZ$5,Fluxo!$U:$U,"&lt;="&amp;BA$5,Fluxo!$D:$D,$D32,Fluxo!$E:$E,"&lt;&gt;"&amp;"PERMUTANTE"))</f>
        <v>0</v>
      </c>
      <c r="BB32" s="18">
        <f>IF(BB$5&gt;$G$4,0,SUMIFS(Fluxo!$O:$O,Fluxo!$U:$U,"&gt;"&amp;BA$5,Fluxo!$U:$U,"&lt;="&amp;BB$5,Fluxo!$D:$D,$D32,Fluxo!$E:$E,"&lt;&gt;"&amp;"PERMUTANTE"))</f>
        <v>0</v>
      </c>
      <c r="BC32" s="18">
        <f>IF(BC$5&gt;$G$4,0,SUMIFS(Fluxo!$O:$O,Fluxo!$U:$U,"&gt;"&amp;BB$5,Fluxo!$U:$U,"&lt;="&amp;BC$5,Fluxo!$D:$D,$D32,Fluxo!$E:$E,"&lt;&gt;"&amp;"PERMUTANTE"))</f>
        <v>0</v>
      </c>
      <c r="BD32" s="18">
        <f>IF(BD$5&gt;$G$4,0,SUMIFS(Fluxo!$O:$O,Fluxo!$U:$U,"&gt;"&amp;BC$5,Fluxo!$U:$U,"&lt;="&amp;BD$5,Fluxo!$D:$D,$D32,Fluxo!$E:$E,"&lt;&gt;"&amp;"PERMUTANTE"))</f>
        <v>0</v>
      </c>
      <c r="BE32" s="18">
        <f>IF(BE$5&gt;$G$4,0,SUMIFS(Fluxo!$O:$O,Fluxo!$U:$U,"&gt;"&amp;BD$5,Fluxo!$U:$U,"&lt;="&amp;BE$5,Fluxo!$D:$D,$D32,Fluxo!$E:$E,"&lt;&gt;"&amp;"PERMUTANTE"))</f>
        <v>0</v>
      </c>
      <c r="BF32" s="18">
        <f>IF(BF$5&gt;$G$4,0,SUMIFS(Fluxo!$O:$O,Fluxo!$U:$U,"&gt;"&amp;BE$5,Fluxo!$U:$U,"&lt;="&amp;BF$5,Fluxo!$D:$D,$D32,Fluxo!$E:$E,"&lt;&gt;"&amp;"PERMUTANTE"))</f>
        <v>0</v>
      </c>
      <c r="BG32" s="18">
        <f>IF(BG$5&gt;$G$4,0,SUMIFS(Fluxo!$O:$O,Fluxo!$U:$U,"&gt;"&amp;BF$5,Fluxo!$U:$U,"&lt;="&amp;BG$5,Fluxo!$D:$D,$D32,Fluxo!$E:$E,"&lt;&gt;"&amp;"PERMUTANTE"))</f>
        <v>0</v>
      </c>
      <c r="BH32" s="18">
        <f>IF(BH$5&gt;$G$4,0,SUMIFS(Fluxo!$O:$O,Fluxo!$U:$U,"&gt;"&amp;BG$5,Fluxo!$U:$U,"&lt;="&amp;BH$5,Fluxo!$D:$D,$D32,Fluxo!$E:$E,"&lt;&gt;"&amp;"PERMUTANTE"))</f>
        <v>0</v>
      </c>
      <c r="BI32" s="18">
        <f>IF(BI$5&gt;$G$4,0,SUMIFS(Fluxo!$O:$O,Fluxo!$U:$U,"&gt;"&amp;BH$5,Fluxo!$U:$U,"&lt;="&amp;BI$5,Fluxo!$D:$D,$D32,Fluxo!$E:$E,"&lt;&gt;"&amp;"PERMUTANTE"))</f>
        <v>0</v>
      </c>
      <c r="BJ32" s="18">
        <f>IF(BJ$5&gt;$G$4,0,SUMIFS(Fluxo!$O:$O,Fluxo!$U:$U,"&gt;"&amp;BI$5,Fluxo!$U:$U,"&lt;="&amp;BJ$5,Fluxo!$D:$D,$D32,Fluxo!$E:$E,"&lt;&gt;"&amp;"PERMUTANTE"))</f>
        <v>0</v>
      </c>
      <c r="BK32" s="18">
        <f>IF(BK$5&gt;$G$4,0,SUMIFS(Fluxo!$O:$O,Fluxo!$U:$U,"&gt;"&amp;BJ$5,Fluxo!$U:$U,"&lt;="&amp;BK$5,Fluxo!$D:$D,$D32,Fluxo!$E:$E,"&lt;&gt;"&amp;"PERMUTANTE"))</f>
        <v>0</v>
      </c>
      <c r="BL32" s="18">
        <f>IF(BL$5&gt;$G$4,0,SUMIFS(Fluxo!$O:$O,Fluxo!$U:$U,"&gt;"&amp;BK$5,Fluxo!$U:$U,"&lt;="&amp;BL$5,Fluxo!$D:$D,$D32,Fluxo!$E:$E,"&lt;&gt;"&amp;"PERMUTANTE"))</f>
        <v>0</v>
      </c>
      <c r="BM32" s="18">
        <f>IF(BM$5&gt;$G$4,0,SUMIFS(Fluxo!$O:$O,Fluxo!$U:$U,"&gt;"&amp;BL$5,Fluxo!$U:$U,"&lt;="&amp;BM$5,Fluxo!$D:$D,$D32,Fluxo!$E:$E,"&lt;&gt;"&amp;"PERMUTANTE"))</f>
        <v>0</v>
      </c>
      <c r="BN32" s="18">
        <f>IF(BN$5&gt;$G$4,0,SUMIFS(Fluxo!$O:$O,Fluxo!$U:$U,"&gt;"&amp;BM$5,Fluxo!$U:$U,"&lt;="&amp;BN$5,Fluxo!$D:$D,$D32,Fluxo!$E:$E,"&lt;&gt;"&amp;"PERMUTANTE"))</f>
        <v>0</v>
      </c>
      <c r="BO32" s="18">
        <f>IF(BO$5&gt;$G$4,0,SUMIFS(Fluxo!$O:$O,Fluxo!$U:$U,"&gt;"&amp;BN$5,Fluxo!$U:$U,"&lt;="&amp;BO$5,Fluxo!$D:$D,$D32,Fluxo!$E:$E,"&lt;&gt;"&amp;"PERMUTANTE"))</f>
        <v>0</v>
      </c>
      <c r="BP32" s="18">
        <f>IF(BP$5&gt;$G$4,0,SUMIFS(Fluxo!$O:$O,Fluxo!$U:$U,"&gt;"&amp;BO$5,Fluxo!$U:$U,"&lt;="&amp;BP$5,Fluxo!$D:$D,$D32,Fluxo!$E:$E,"&lt;&gt;"&amp;"PERMUTANTE"))</f>
        <v>0</v>
      </c>
      <c r="BQ32" s="18">
        <f>IF(BQ$5&gt;$G$4,0,SUMIFS(Fluxo!$O:$O,Fluxo!$U:$U,"&gt;"&amp;BP$5,Fluxo!$U:$U,"&lt;="&amp;BQ$5,Fluxo!$D:$D,$D32,Fluxo!$E:$E,"&lt;&gt;"&amp;"PERMUTANTE"))</f>
        <v>0</v>
      </c>
      <c r="BR32" s="18">
        <f>IF(BR$5&gt;$G$4,0,SUMIFS(Fluxo!$O:$O,Fluxo!$U:$U,"&gt;"&amp;BQ$5,Fluxo!$U:$U,"&lt;="&amp;BR$5,Fluxo!$D:$D,$D32,Fluxo!$E:$E,"&lt;&gt;"&amp;"PERMUTANTE"))</f>
        <v>0</v>
      </c>
      <c r="BS32" s="18">
        <f>IF(BS$5&gt;$G$4,0,SUMIFS(Fluxo!$O:$O,Fluxo!$U:$U,"&gt;"&amp;BR$5,Fluxo!$U:$U,"&lt;="&amp;BS$5,Fluxo!$D:$D,$D32,Fluxo!$E:$E,"&lt;&gt;"&amp;"PERMUTANTE"))</f>
        <v>0</v>
      </c>
      <c r="BT32" s="18">
        <f>IF(BT$5&gt;$G$4,0,SUMIFS(Fluxo!$O:$O,Fluxo!$U:$U,"&gt;"&amp;BS$5,Fluxo!$U:$U,"&lt;="&amp;BT$5,Fluxo!$D:$D,$D32,Fluxo!$E:$E,"&lt;&gt;"&amp;"PERMUTANTE"))</f>
        <v>0</v>
      </c>
      <c r="BU32" s="18">
        <f>IF(BU$5&gt;$G$4,0,SUMIFS(Fluxo!$O:$O,Fluxo!$U:$U,"&gt;"&amp;BT$5,Fluxo!$U:$U,"&lt;="&amp;BU$5,Fluxo!$D:$D,$D32,Fluxo!$E:$E,"&lt;&gt;"&amp;"PERMUTANTE"))</f>
        <v>0</v>
      </c>
      <c r="BV32" s="18">
        <f>IF(BV$5&gt;$G$4,0,SUMIFS(Fluxo!$O:$O,Fluxo!$U:$U,"&gt;"&amp;BU$5,Fluxo!$U:$U,"&lt;="&amp;BV$5,Fluxo!$D:$D,$D32,Fluxo!$E:$E,"&lt;&gt;"&amp;"PERMUTANTE"))</f>
        <v>0</v>
      </c>
      <c r="BW32" s="18">
        <f>IF(BW$5&gt;$G$4,0,SUMIFS(Fluxo!$O:$O,Fluxo!$U:$U,"&gt;"&amp;BV$5,Fluxo!$U:$U,"&lt;="&amp;BW$5,Fluxo!$D:$D,$D32,Fluxo!$E:$E,"&lt;&gt;"&amp;"PERMUTANTE"))</f>
        <v>0</v>
      </c>
      <c r="BX32" s="18">
        <f>IF(BX$5&gt;$G$4,0,SUMIFS(Fluxo!$O:$O,Fluxo!$U:$U,"&gt;"&amp;BW$5,Fluxo!$U:$U,"&lt;="&amp;BX$5,Fluxo!$D:$D,$D32,Fluxo!$E:$E,"&lt;&gt;"&amp;"PERMUTANTE"))</f>
        <v>0</v>
      </c>
      <c r="BY32" s="18">
        <f>IF(BY$5&gt;$G$4,0,SUMIFS(Fluxo!$O:$O,Fluxo!$U:$U,"&gt;"&amp;BX$5,Fluxo!$U:$U,"&lt;="&amp;BY$5,Fluxo!$D:$D,$D32,Fluxo!$E:$E,"&lt;&gt;"&amp;"PERMUTANTE"))</f>
        <v>0</v>
      </c>
      <c r="BZ32" s="18">
        <f>IF(BZ$5&gt;$G$4,0,SUMIFS(Fluxo!$O:$O,Fluxo!$U:$U,"&gt;"&amp;BY$5,Fluxo!$U:$U,"&lt;="&amp;BZ$5,Fluxo!$D:$D,$D32,Fluxo!$E:$E,"&lt;&gt;"&amp;"PERMUTANTE"))</f>
        <v>0</v>
      </c>
      <c r="CA32" s="18">
        <f>IF(CA$5&gt;$G$4,0,SUMIFS(Fluxo!$O:$O,Fluxo!$U:$U,"&gt;"&amp;BZ$5,Fluxo!$U:$U,"&lt;="&amp;CA$5,Fluxo!$D:$D,$D32,Fluxo!$E:$E,"&lt;&gt;"&amp;"PERMUTANTE"))</f>
        <v>0</v>
      </c>
      <c r="CB32" s="18">
        <f>IF(CB$5&gt;$G$4,0,SUMIFS(Fluxo!$O:$O,Fluxo!$U:$U,"&gt;"&amp;CA$5,Fluxo!$U:$U,"&lt;="&amp;CB$5,Fluxo!$D:$D,$D32,Fluxo!$E:$E,"&lt;&gt;"&amp;"PERMUTANTE"))</f>
        <v>0</v>
      </c>
      <c r="CC32" s="18">
        <f>IF(CC$5&gt;$G$4,0,SUMIFS(Fluxo!$O:$O,Fluxo!$U:$U,"&gt;"&amp;CB$5,Fluxo!$U:$U,"&lt;="&amp;CC$5,Fluxo!$D:$D,$D32,Fluxo!$E:$E,"&lt;&gt;"&amp;"PERMUTANTE"))</f>
        <v>0</v>
      </c>
      <c r="CD32" s="18">
        <f>IF(CD$5&gt;$G$4,0,SUMIFS(Fluxo!$O:$O,Fluxo!$U:$U,"&gt;"&amp;CC$5,Fluxo!$U:$U,"&lt;="&amp;CD$5,Fluxo!$D:$D,$D32,Fluxo!$E:$E,"&lt;&gt;"&amp;"PERMUTANTE"))</f>
        <v>0</v>
      </c>
      <c r="CE32" s="18">
        <f>IF(CE$5&gt;$G$4,0,SUMIFS(Fluxo!$O:$O,Fluxo!$U:$U,"&gt;"&amp;CD$5,Fluxo!$U:$U,"&lt;="&amp;CE$5,Fluxo!$D:$D,$D32,Fluxo!$E:$E,"&lt;&gt;"&amp;"PERMUTANTE"))</f>
        <v>0</v>
      </c>
      <c r="CF32" s="18">
        <f>IF(CF$5&gt;$G$4,0,SUMIFS(Fluxo!$O:$O,Fluxo!$U:$U,"&gt;"&amp;CE$5,Fluxo!$U:$U,"&lt;="&amp;CF$5,Fluxo!$D:$D,$D32,Fluxo!$E:$E,"&lt;&gt;"&amp;"PERMUTANTE"))</f>
        <v>0</v>
      </c>
      <c r="CG32" s="18">
        <f>IF(CG$5&gt;$G$4,0,SUMIFS(Fluxo!$O:$O,Fluxo!$U:$U,"&gt;"&amp;CF$5,Fluxo!$U:$U,"&lt;="&amp;CG$5,Fluxo!$D:$D,$D32,Fluxo!$E:$E,"&lt;&gt;"&amp;"PERMUTANTE"))</f>
        <v>0</v>
      </c>
      <c r="CH32" s="18">
        <f>IF(CH$5&gt;$G$4,0,SUMIFS(Fluxo!$O:$O,Fluxo!$U:$U,"&gt;"&amp;CG$5,Fluxo!$U:$U,"&lt;="&amp;CH$5,Fluxo!$D:$D,$D32,Fluxo!$E:$E,"&lt;&gt;"&amp;"PERMUTANTE"))</f>
        <v>0</v>
      </c>
      <c r="CI32" s="18">
        <f>IF(CI$5&gt;$G$4,0,SUMIFS(Fluxo!$O:$O,Fluxo!$U:$U,"&gt;"&amp;CH$5,Fluxo!$U:$U,"&lt;="&amp;CI$5,Fluxo!$D:$D,$D32,Fluxo!$E:$E,"&lt;&gt;"&amp;"PERMUTANTE"))</f>
        <v>0</v>
      </c>
      <c r="CJ32" s="18">
        <f>IF(CJ$5&gt;$G$4,0,SUMIFS(Fluxo!$O:$O,Fluxo!$U:$U,"&gt;"&amp;CI$5,Fluxo!$U:$U,"&lt;="&amp;CJ$5,Fluxo!$D:$D,$D32,Fluxo!$E:$E,"&lt;&gt;"&amp;"PERMUTANTE"))</f>
        <v>0</v>
      </c>
      <c r="CK32" s="18">
        <f>IF(CK$5&gt;$G$4,0,SUMIFS(Fluxo!$O:$O,Fluxo!$U:$U,"&gt;"&amp;CJ$5,Fluxo!$U:$U,"&lt;="&amp;CK$5,Fluxo!$D:$D,$D32,Fluxo!$E:$E,"&lt;&gt;"&amp;"PERMUTANTE"))</f>
        <v>0</v>
      </c>
      <c r="CL32" s="18">
        <f>IF(CL$5&gt;$G$4,0,SUMIFS(Fluxo!$O:$O,Fluxo!$U:$U,"&gt;"&amp;CK$5,Fluxo!$U:$U,"&lt;="&amp;CL$5,Fluxo!$D:$D,$D32,Fluxo!$E:$E,"&lt;&gt;"&amp;"PERMUTANTE"))</f>
        <v>0</v>
      </c>
      <c r="CM32" s="18">
        <f>IF(CM$5&gt;$G$4,0,SUMIFS(Fluxo!$O:$O,Fluxo!$U:$U,"&gt;"&amp;CL$5,Fluxo!$U:$U,"&lt;="&amp;CM$5,Fluxo!$D:$D,$D32,Fluxo!$E:$E,"&lt;&gt;"&amp;"PERMUTANTE"))</f>
        <v>0</v>
      </c>
      <c r="CN32" s="18">
        <f>IF(CN$5&gt;$G$4,0,SUMIFS(Fluxo!$O:$O,Fluxo!$U:$U,"&gt;"&amp;CM$5,Fluxo!$U:$U,"&lt;="&amp;CN$5,Fluxo!$D:$D,$D32,Fluxo!$E:$E,"&lt;&gt;"&amp;"PERMUTANTE"))</f>
        <v>0</v>
      </c>
      <c r="CO32" s="18">
        <f>IF(CO$5&gt;$G$4,0,SUMIFS(Fluxo!$O:$O,Fluxo!$U:$U,"&gt;"&amp;CN$5,Fluxo!$U:$U,"&lt;="&amp;CO$5,Fluxo!$D:$D,$D32,Fluxo!$E:$E,"&lt;&gt;"&amp;"PERMUTANTE"))</f>
        <v>0</v>
      </c>
      <c r="CP32" s="18">
        <f>IF(CP$5&gt;$G$4,0,SUMIFS(Fluxo!$O:$O,Fluxo!$U:$U,"&gt;"&amp;CO$5,Fluxo!$U:$U,"&lt;="&amp;CP$5,Fluxo!$D:$D,$D32,Fluxo!$E:$E,"&lt;&gt;"&amp;"PERMUTANTE"))</f>
        <v>0</v>
      </c>
      <c r="CQ32" s="18">
        <f>IF(CQ$5&gt;$G$4,0,SUMIFS(Fluxo!$O:$O,Fluxo!$U:$U,"&gt;"&amp;CP$5,Fluxo!$U:$U,"&lt;="&amp;CQ$5,Fluxo!$D:$D,$D32,Fluxo!$E:$E,"&lt;&gt;"&amp;"PERMUTANTE"))</f>
        <v>0</v>
      </c>
      <c r="CR32" s="18">
        <f>IF(CR$5&gt;$G$4,0,SUMIFS(Fluxo!$O:$O,Fluxo!$U:$U,"&gt;"&amp;CQ$5,Fluxo!$U:$U,"&lt;="&amp;CR$5,Fluxo!$D:$D,$D32,Fluxo!$E:$E,"&lt;&gt;"&amp;"PERMUTANTE"))</f>
        <v>0</v>
      </c>
      <c r="CS32" s="18">
        <f>IF(CS$5&gt;$G$4,0,SUMIFS(Fluxo!$O:$O,Fluxo!$U:$U,"&gt;"&amp;CR$5,Fluxo!$U:$U,"&lt;="&amp;CS$5,Fluxo!$D:$D,$D32,Fluxo!$E:$E,"&lt;&gt;"&amp;"PERMUTANTE"))</f>
        <v>0</v>
      </c>
      <c r="CT32" s="18">
        <f>IF(CT$5&gt;$G$4,0,SUMIFS(Fluxo!$O:$O,Fluxo!$U:$U,"&gt;"&amp;CS$5,Fluxo!$U:$U,"&lt;="&amp;CT$5,Fluxo!$D:$D,$D32,Fluxo!$E:$E,"&lt;&gt;"&amp;"PERMUTANTE"))</f>
        <v>0</v>
      </c>
      <c r="CU32" s="18">
        <f>IF(CU$5&gt;$G$4,0,SUMIFS(Fluxo!$O:$O,Fluxo!$U:$U,"&gt;"&amp;CT$5,Fluxo!$U:$U,"&lt;="&amp;CU$5,Fluxo!$D:$D,$D32,Fluxo!$E:$E,"&lt;&gt;"&amp;"PERMUTANTE"))</f>
        <v>0</v>
      </c>
      <c r="CV32" s="18">
        <f>IF(CV$5&gt;$G$4,0,SUMIFS(Fluxo!$O:$O,Fluxo!$U:$U,"&gt;"&amp;CU$5,Fluxo!$U:$U,"&lt;="&amp;CV$5,Fluxo!$D:$D,$D32,Fluxo!$E:$E,"&lt;&gt;"&amp;"PERMUTANTE"))</f>
        <v>0</v>
      </c>
      <c r="CW32" s="18">
        <f>IF(CW$5&gt;$G$4,0,SUMIFS(Fluxo!$O:$O,Fluxo!$U:$U,"&gt;"&amp;CV$5,Fluxo!$U:$U,"&lt;="&amp;CW$5,Fluxo!$D:$D,$D32,Fluxo!$E:$E,"&lt;&gt;"&amp;"PERMUTANTE"))</f>
        <v>0</v>
      </c>
      <c r="CX32" s="18">
        <f>IF(CX$5&gt;$G$4,0,SUMIFS(Fluxo!$O:$O,Fluxo!$U:$U,"&gt;"&amp;CW$5,Fluxo!$U:$U,"&lt;="&amp;CX$5,Fluxo!$D:$D,$D32,Fluxo!$E:$E,"&lt;&gt;"&amp;"PERMUTANTE"))</f>
        <v>0</v>
      </c>
      <c r="CY32" s="18">
        <f>IF(CY$5&gt;$G$4,0,SUMIFS(Fluxo!$O:$O,Fluxo!$U:$U,"&gt;"&amp;CX$5,Fluxo!$U:$U,"&lt;="&amp;CY$5,Fluxo!$D:$D,$D32,Fluxo!$E:$E,"&lt;&gt;"&amp;"PERMUTANTE"))</f>
        <v>0</v>
      </c>
      <c r="CZ32" s="18">
        <f>IF(CZ$5&gt;$G$4,0,SUMIFS(Fluxo!$O:$O,Fluxo!$U:$U,"&gt;"&amp;CY$5,Fluxo!$U:$U,"&lt;="&amp;CZ$5,Fluxo!$D:$D,$D32,Fluxo!$E:$E,"&lt;&gt;"&amp;"PERMUTANTE"))</f>
        <v>0</v>
      </c>
      <c r="DA32" s="18">
        <f>IF(DA$5&gt;$G$4,0,SUMIFS(Fluxo!$O:$O,Fluxo!$U:$U,"&gt;"&amp;CZ$5,Fluxo!$U:$U,"&lt;="&amp;DA$5,Fluxo!$D:$D,$D32,Fluxo!$E:$E,"&lt;&gt;"&amp;"PERMUTANTE"))</f>
        <v>0</v>
      </c>
      <c r="DB32" s="18">
        <f>IF(DB$5&gt;$G$4,0,SUMIFS(Fluxo!$O:$O,Fluxo!$U:$U,"&gt;"&amp;DA$5,Fluxo!$U:$U,"&lt;="&amp;DB$5,Fluxo!$D:$D,$D32,Fluxo!$E:$E,"&lt;&gt;"&amp;"PERMUTANTE"))</f>
        <v>0</v>
      </c>
      <c r="DC32" s="18">
        <f>IF(DC$5&gt;$G$4,0,SUMIFS(Fluxo!$O:$O,Fluxo!$U:$U,"&gt;"&amp;DB$5,Fluxo!$U:$U,"&lt;="&amp;DC$5,Fluxo!$D:$D,$D32,Fluxo!$E:$E,"&lt;&gt;"&amp;"PERMUTANTE"))</f>
        <v>0</v>
      </c>
      <c r="DD32" s="18">
        <f>IF(DD$5&gt;$G$4,0,SUMIFS(Fluxo!$O:$O,Fluxo!$U:$U,"&gt;"&amp;DC$5,Fluxo!$U:$U,"&lt;="&amp;DD$5,Fluxo!$D:$D,$D32,Fluxo!$E:$E,"&lt;&gt;"&amp;"PERMUTANTE"))</f>
        <v>0</v>
      </c>
      <c r="DE32" s="18">
        <f>IF(DE$5&gt;$G$4,0,SUMIFS(Fluxo!$O:$O,Fluxo!$U:$U,"&gt;"&amp;DD$5,Fluxo!$U:$U,"&lt;="&amp;DE$5,Fluxo!$D:$D,$D32,Fluxo!$E:$E,"&lt;&gt;"&amp;"PERMUTANTE"))</f>
        <v>0</v>
      </c>
      <c r="DF32" s="18">
        <f>IF(DF$5&gt;$G$4,0,SUMIFS(Fluxo!$O:$O,Fluxo!$U:$U,"&gt;"&amp;DE$5,Fluxo!$U:$U,"&lt;="&amp;DF$5,Fluxo!$D:$D,$D32,Fluxo!$E:$E,"&lt;&gt;"&amp;"PERMUTANTE"))</f>
        <v>0</v>
      </c>
      <c r="DG32" s="18">
        <f>IF(DG$5&gt;$G$4,0,SUMIFS(Fluxo!$O:$O,Fluxo!$U:$U,"&gt;"&amp;DF$5,Fluxo!$U:$U,"&lt;="&amp;DG$5,Fluxo!$D:$D,$D32,Fluxo!$E:$E,"&lt;&gt;"&amp;"PERMUTANTE"))</f>
        <v>0</v>
      </c>
      <c r="DH32" s="18">
        <f>IF(DH$5&gt;$G$4,0,SUMIFS(Fluxo!$O:$O,Fluxo!$U:$U,"&gt;"&amp;DG$5,Fluxo!$U:$U,"&lt;="&amp;DH$5,Fluxo!$D:$D,$D32,Fluxo!$E:$E,"&lt;&gt;"&amp;"PERMUTANTE"))</f>
        <v>0</v>
      </c>
      <c r="DI32" s="18">
        <f>IF(DI$5&gt;$G$4,0,SUMIFS(Fluxo!$O:$O,Fluxo!$U:$U,"&gt;"&amp;DH$5,Fluxo!$U:$U,"&lt;="&amp;DI$5,Fluxo!$D:$D,$D32,Fluxo!$E:$E,"&lt;&gt;"&amp;"PERMUTANTE"))</f>
        <v>0</v>
      </c>
      <c r="DJ32" s="18">
        <f>IF(DJ$5&gt;$G$4,0,SUMIFS(Fluxo!$O:$O,Fluxo!$U:$U,"&gt;"&amp;DI$5,Fluxo!$U:$U,"&lt;="&amp;DJ$5,Fluxo!$D:$D,$D32,Fluxo!$E:$E,"&lt;&gt;"&amp;"PERMUTANTE"))</f>
        <v>0</v>
      </c>
      <c r="DK32" s="18">
        <f>IF(DK$5&gt;$G$4,0,SUMIFS(Fluxo!$O:$O,Fluxo!$U:$U,"&gt;"&amp;DJ$5,Fluxo!$U:$U,"&lt;="&amp;DK$5,Fluxo!$D:$D,$D32,Fluxo!$E:$E,"&lt;&gt;"&amp;"PERMUTANTE"))</f>
        <v>0</v>
      </c>
      <c r="DL32" s="18">
        <f>IF(DL$5&gt;$G$4,0,SUMIFS(Fluxo!$O:$O,Fluxo!$U:$U,"&gt;"&amp;DK$5,Fluxo!$U:$U,"&lt;="&amp;DL$5,Fluxo!$D:$D,$D32,Fluxo!$E:$E,"&lt;&gt;"&amp;"PERMUTANTE"))</f>
        <v>0</v>
      </c>
      <c r="DM32" s="18">
        <f>IF(DM$5&gt;$G$4,0,SUMIFS(Fluxo!$O:$O,Fluxo!$U:$U,"&gt;"&amp;DL$5,Fluxo!$U:$U,"&lt;="&amp;DM$5,Fluxo!$D:$D,$D32,Fluxo!$E:$E,"&lt;&gt;"&amp;"PERMUTANTE"))</f>
        <v>0</v>
      </c>
      <c r="DN32" s="18">
        <f>IF(DN$5&gt;$G$4,0,SUMIFS(Fluxo!$O:$O,Fluxo!$U:$U,"&gt;"&amp;DM$5,Fluxo!$U:$U,"&lt;="&amp;DN$5,Fluxo!$D:$D,$D32,Fluxo!$E:$E,"&lt;&gt;"&amp;"PERMUTANTE"))</f>
        <v>0</v>
      </c>
      <c r="DO32" s="18">
        <f>IF(DO$5&gt;$G$4,0,SUMIFS(Fluxo!$O:$O,Fluxo!$U:$U,"&gt;"&amp;DN$5,Fluxo!$U:$U,"&lt;="&amp;DO$5,Fluxo!$D:$D,$D32,Fluxo!$E:$E,"&lt;&gt;"&amp;"PERMUTANTE"))</f>
        <v>0</v>
      </c>
      <c r="DP32" s="18">
        <f>IF(DP$5&gt;$G$4,0,SUMIFS(Fluxo!$O:$O,Fluxo!$U:$U,"&gt;"&amp;DO$5,Fluxo!$U:$U,"&lt;="&amp;DP$5,Fluxo!$D:$D,$D32,Fluxo!$E:$E,"&lt;&gt;"&amp;"PERMUTANTE"))</f>
        <v>0</v>
      </c>
      <c r="DQ32" s="18">
        <f>IF(DQ$5&gt;$G$4,0,SUMIFS(Fluxo!$O:$O,Fluxo!$U:$U,"&gt;"&amp;DP$5,Fluxo!$U:$U,"&lt;="&amp;DQ$5,Fluxo!$D:$D,$D32,Fluxo!$E:$E,"&lt;&gt;"&amp;"PERMUTANTE"))</f>
        <v>0</v>
      </c>
      <c r="DR32" s="18">
        <f>IF(DR$5&gt;$G$4,0,SUMIFS(Fluxo!$O:$O,Fluxo!$U:$U,"&gt;"&amp;DQ$5,Fluxo!$U:$U,"&lt;="&amp;DR$5,Fluxo!$D:$D,$D32,Fluxo!$E:$E,"&lt;&gt;"&amp;"PERMUTANTE"))</f>
        <v>0</v>
      </c>
      <c r="DS32" s="18">
        <f>IF(DS$5&gt;$G$4,0,SUMIFS(Fluxo!$O:$O,Fluxo!$U:$U,"&gt;"&amp;DR$5,Fluxo!$U:$U,"&lt;="&amp;DS$5,Fluxo!$D:$D,$D32,Fluxo!$E:$E,"&lt;&gt;"&amp;"PERMUTANTE"))</f>
        <v>0</v>
      </c>
      <c r="DT32" s="18">
        <f>IF(DT$5&gt;$G$4,0,SUMIFS(Fluxo!$O:$O,Fluxo!$U:$U,"&gt;"&amp;DS$5,Fluxo!$U:$U,"&lt;="&amp;DT$5,Fluxo!$D:$D,$D32,Fluxo!$E:$E,"&lt;&gt;"&amp;"PERMUTANTE"))</f>
        <v>0</v>
      </c>
      <c r="DU32" s="18">
        <f>IF(DU$5&gt;$G$4,0,SUMIFS(Fluxo!$O:$O,Fluxo!$U:$U,"&gt;"&amp;DT$5,Fluxo!$U:$U,"&lt;="&amp;DU$5,Fluxo!$D:$D,$D32,Fluxo!$E:$E,"&lt;&gt;"&amp;"PERMUTANTE"))</f>
        <v>0</v>
      </c>
      <c r="DV32" s="18">
        <f>IF(DV$5&gt;$G$4,0,SUMIFS(Fluxo!$O:$O,Fluxo!$U:$U,"&gt;"&amp;DU$5,Fluxo!$U:$U,"&lt;="&amp;DV$5,Fluxo!$D:$D,$D32,Fluxo!$E:$E,"&lt;&gt;"&amp;"PERMUTANTE"))</f>
        <v>0</v>
      </c>
      <c r="DW32" s="18">
        <f>IF(DW$5&gt;$G$4,0,SUMIFS(Fluxo!$O:$O,Fluxo!$U:$U,"&gt;"&amp;DV$5,Fluxo!$U:$U,"&lt;="&amp;DW$5,Fluxo!$D:$D,$D32,Fluxo!$E:$E,"&lt;&gt;"&amp;"PERMUTANTE"))</f>
        <v>0</v>
      </c>
      <c r="DX32" s="18">
        <f>IF(DX$5&gt;$G$4,0,SUMIFS(Fluxo!$O:$O,Fluxo!$U:$U,"&gt;"&amp;DW$5,Fluxo!$U:$U,"&lt;="&amp;DX$5,Fluxo!$D:$D,$D32,Fluxo!$E:$E,"&lt;&gt;"&amp;"PERMUTANTE"))</f>
        <v>0</v>
      </c>
      <c r="DY32" s="18">
        <f>IF(DY$5&gt;$G$4,0,SUMIFS(Fluxo!$O:$O,Fluxo!$U:$U,"&gt;"&amp;DX$5,Fluxo!$U:$U,"&lt;="&amp;DY$5,Fluxo!$D:$D,$D32,Fluxo!$E:$E,"&lt;&gt;"&amp;"PERMUTANTE"))</f>
        <v>0</v>
      </c>
      <c r="DZ32" s="18">
        <f>IF(DZ$5&gt;$G$4,0,SUMIFS(Fluxo!$O:$O,Fluxo!$U:$U,"&gt;"&amp;DY$5,Fluxo!$U:$U,"&lt;="&amp;DZ$5,Fluxo!$D:$D,$D32,Fluxo!$E:$E,"&lt;&gt;"&amp;"PERMUTANTE"))</f>
        <v>0</v>
      </c>
      <c r="EA32" s="18">
        <f>IF(EA$5&gt;$G$4,0,SUMIFS(Fluxo!$O:$O,Fluxo!$U:$U,"&gt;"&amp;DZ$5,Fluxo!$U:$U,"&lt;="&amp;EA$5,Fluxo!$D:$D,$D32,Fluxo!$E:$E,"&lt;&gt;"&amp;"PERMUTANTE"))</f>
        <v>0</v>
      </c>
      <c r="EB32" s="18">
        <f>IF(EB$5&gt;$G$4,0,SUMIFS(Fluxo!$O:$O,Fluxo!$U:$U,"&gt;"&amp;EA$5,Fluxo!$U:$U,"&lt;="&amp;EB$5,Fluxo!$D:$D,$D32,Fluxo!$E:$E,"&lt;&gt;"&amp;"PERMUTANTE"))</f>
        <v>0</v>
      </c>
      <c r="EC32" s="18">
        <f>IF(EC$5&gt;$G$4,0,SUMIFS(Fluxo!$O:$O,Fluxo!$U:$U,"&gt;"&amp;EB$5,Fluxo!$U:$U,"&lt;="&amp;EC$5,Fluxo!$D:$D,$D32,Fluxo!$E:$E,"&lt;&gt;"&amp;"PERMUTANTE"))</f>
        <v>0</v>
      </c>
      <c r="ED32" s="18">
        <f>IF(ED$5&gt;$G$4,0,SUMIFS(Fluxo!$O:$O,Fluxo!$U:$U,"&gt;"&amp;EC$5,Fluxo!$U:$U,"&lt;="&amp;ED$5,Fluxo!$D:$D,$D32,Fluxo!$E:$E,"&lt;&gt;"&amp;"PERMUTANTE"))</f>
        <v>0</v>
      </c>
      <c r="EE32" s="18">
        <f>IF(EE$5&gt;$G$4,0,SUMIFS(Fluxo!$O:$O,Fluxo!$U:$U,"&gt;"&amp;ED$5,Fluxo!$U:$U,"&lt;="&amp;EE$5,Fluxo!$D:$D,$D32,Fluxo!$E:$E,"&lt;&gt;"&amp;"PERMUTANTE"))</f>
        <v>0</v>
      </c>
      <c r="EF32" s="18">
        <f>IF(EF$5&gt;$G$4,0,SUMIFS(Fluxo!$O:$O,Fluxo!$U:$U,"&gt;"&amp;EE$5,Fluxo!$U:$U,"&lt;="&amp;EF$5,Fluxo!$D:$D,$D32,Fluxo!$E:$E,"&lt;&gt;"&amp;"PERMUTANTE"))</f>
        <v>0</v>
      </c>
      <c r="EG32" s="18">
        <f>IF(EG$5&gt;$G$4,0,SUMIFS(Fluxo!$O:$O,Fluxo!$U:$U,"&gt;"&amp;EF$5,Fluxo!$U:$U,"&lt;="&amp;EG$5,Fluxo!$D:$D,$D32,Fluxo!$E:$E,"&lt;&gt;"&amp;"PERMUTANTE"))</f>
        <v>0</v>
      </c>
      <c r="EH32" s="18">
        <f>IF(EH$5&gt;$G$4,0,SUMIFS(Fluxo!$O:$O,Fluxo!$U:$U,"&gt;"&amp;EG$5,Fluxo!$U:$U,"&lt;="&amp;EH$5,Fluxo!$D:$D,$D32,Fluxo!$E:$E,"&lt;&gt;"&amp;"PERMUTANTE"))</f>
        <v>0</v>
      </c>
      <c r="EI32" s="18">
        <f>IF(EI$5&gt;$G$4,0,SUMIFS(Fluxo!$O:$O,Fluxo!$U:$U,"&gt;"&amp;EH$5,Fluxo!$U:$U,"&lt;="&amp;EI$5,Fluxo!$D:$D,$D32,Fluxo!$E:$E,"&lt;&gt;"&amp;"PERMUTANTE"))</f>
        <v>0</v>
      </c>
      <c r="EJ32" s="18">
        <f>IF(EJ$5&gt;$G$4,0,SUMIFS(Fluxo!$O:$O,Fluxo!$U:$U,"&gt;"&amp;EI$5,Fluxo!$U:$U,"&lt;="&amp;EJ$5,Fluxo!$D:$D,$D32,Fluxo!$E:$E,"&lt;&gt;"&amp;"PERMUTANTE"))</f>
        <v>0</v>
      </c>
      <c r="EK32" s="18">
        <f>IF(EK$5&gt;$G$4,0,SUMIFS(Fluxo!$O:$O,Fluxo!$U:$U,"&gt;"&amp;EJ$5,Fluxo!$U:$U,"&lt;="&amp;EK$5,Fluxo!$D:$D,$D32,Fluxo!$E:$E,"&lt;&gt;"&amp;"PERMUTANTE"))</f>
        <v>0</v>
      </c>
      <c r="EL32" s="18">
        <f>IF(EL$5&gt;$G$4,0,SUMIFS(Fluxo!$O:$O,Fluxo!$U:$U,"&gt;"&amp;EK$5,Fluxo!$U:$U,"&lt;="&amp;EL$5,Fluxo!$D:$D,$D32,Fluxo!$E:$E,"&lt;&gt;"&amp;"PERMUTANTE"))</f>
        <v>0</v>
      </c>
      <c r="EM32" s="18">
        <f>IF(EM$5&gt;$G$4,0,SUMIFS(Fluxo!$O:$O,Fluxo!$U:$U,"&gt;"&amp;EL$5,Fluxo!$U:$U,"&lt;="&amp;EM$5,Fluxo!$D:$D,$D32,Fluxo!$E:$E,"&lt;&gt;"&amp;"PERMUTANTE"))</f>
        <v>0</v>
      </c>
      <c r="EN32" s="18">
        <f>IF(EN$5&gt;$G$4,0,SUMIFS(Fluxo!$O:$O,Fluxo!$U:$U,"&gt;"&amp;EM$5,Fluxo!$U:$U,"&lt;="&amp;EN$5,Fluxo!$D:$D,$D32,Fluxo!$E:$E,"&lt;&gt;"&amp;"PERMUTANTE"))</f>
        <v>0</v>
      </c>
      <c r="EO32" s="18">
        <f>IF(EO$5&gt;$G$4,0,SUMIFS(Fluxo!$O:$O,Fluxo!$U:$U,"&gt;"&amp;EN$5,Fluxo!$U:$U,"&lt;="&amp;EO$5,Fluxo!$D:$D,$D32,Fluxo!$E:$E,"&lt;&gt;"&amp;"PERMUTANTE"))</f>
        <v>0</v>
      </c>
      <c r="EP32" s="18">
        <f>IF(EP$5&gt;$G$4,0,SUMIFS(Fluxo!$O:$O,Fluxo!$U:$U,"&gt;"&amp;EO$5,Fluxo!$U:$U,"&lt;="&amp;EP$5,Fluxo!$D:$D,$D32,Fluxo!$E:$E,"&lt;&gt;"&amp;"PERMUTANTE"))</f>
        <v>0</v>
      </c>
      <c r="EQ32" s="18">
        <f>IF(EQ$5&gt;$G$4,0,SUMIFS(Fluxo!$O:$O,Fluxo!$U:$U,"&gt;"&amp;EP$5,Fluxo!$U:$U,"&lt;="&amp;EQ$5,Fluxo!$D:$D,$D32,Fluxo!$E:$E,"&lt;&gt;"&amp;"PERMUTANTE"))</f>
        <v>0</v>
      </c>
      <c r="ER32" s="18">
        <f>IF(ER$5&gt;$G$4,0,SUMIFS(Fluxo!$O:$O,Fluxo!$U:$U,"&gt;"&amp;EQ$5,Fluxo!$U:$U,"&lt;="&amp;ER$5,Fluxo!$D:$D,$D32,Fluxo!$E:$E,"&lt;&gt;"&amp;"PERMUTANTE"))</f>
        <v>0</v>
      </c>
      <c r="ES32" s="18">
        <f>IF(ES$5&gt;$G$4,0,SUMIFS(Fluxo!$O:$O,Fluxo!$U:$U,"&gt;"&amp;ER$5,Fluxo!$U:$U,"&lt;="&amp;ES$5,Fluxo!$D:$D,$D32,Fluxo!$E:$E,"&lt;&gt;"&amp;"PERMUTANTE"))</f>
        <v>0</v>
      </c>
      <c r="ET32" s="18">
        <f>IF(ET$5&gt;$G$4,0,SUMIFS(Fluxo!$O:$O,Fluxo!$U:$U,"&gt;"&amp;ES$5,Fluxo!$U:$U,"&lt;="&amp;ET$5,Fluxo!$D:$D,$D32,Fluxo!$E:$E,"&lt;&gt;"&amp;"PERMUTANTE"))</f>
        <v>0</v>
      </c>
      <c r="EU32" s="18">
        <f>IF(EU$5&gt;$G$4,0,SUMIFS(Fluxo!$O:$O,Fluxo!$U:$U,"&gt;"&amp;ET$5,Fluxo!$U:$U,"&lt;="&amp;EU$5,Fluxo!$D:$D,$D32,Fluxo!$E:$E,"&lt;&gt;"&amp;"PERMUTANTE"))</f>
        <v>0</v>
      </c>
      <c r="EV32" s="18">
        <f>IF(EV$5&gt;$G$4,0,SUMIFS(Fluxo!$O:$O,Fluxo!$U:$U,"&gt;"&amp;EU$5,Fluxo!$U:$U,"&lt;="&amp;EV$5,Fluxo!$D:$D,$D32,Fluxo!$E:$E,"&lt;&gt;"&amp;"PERMUTANTE"))</f>
        <v>0</v>
      </c>
      <c r="EW32" s="18">
        <f>IF(EW$5&gt;$G$4,0,SUMIFS(Fluxo!$O:$O,Fluxo!$U:$U,"&gt;"&amp;EV$5,Fluxo!$U:$U,"&lt;="&amp;EW$5,Fluxo!$D:$D,$D32,Fluxo!$E:$E,"&lt;&gt;"&amp;"PERMUTANTE"))</f>
        <v>0</v>
      </c>
      <c r="EX32" s="18">
        <f>IF(EX$5&gt;$G$4,0,SUMIFS(Fluxo!$O:$O,Fluxo!$U:$U,"&gt;"&amp;EW$5,Fluxo!$U:$U,"&lt;="&amp;EX$5,Fluxo!$D:$D,$D32,Fluxo!$E:$E,"&lt;&gt;"&amp;"PERMUTANTE"))</f>
        <v>0</v>
      </c>
      <c r="EY32" s="18">
        <f>IF(EY$5&gt;$G$4,0,SUMIFS(Fluxo!$O:$O,Fluxo!$U:$U,"&gt;"&amp;EX$5,Fluxo!$U:$U,"&lt;="&amp;EY$5,Fluxo!$D:$D,$D32,Fluxo!$E:$E,"&lt;&gt;"&amp;"PERMUTANTE"))</f>
        <v>0</v>
      </c>
      <c r="EZ32" s="18">
        <f>IF(EZ$5&gt;$G$4,0,SUMIFS(Fluxo!$O:$O,Fluxo!$U:$U,"&gt;"&amp;EY$5,Fluxo!$U:$U,"&lt;="&amp;EZ$5,Fluxo!$D:$D,$D32,Fluxo!$E:$E,"&lt;&gt;"&amp;"PERMUTANTE"))</f>
        <v>0</v>
      </c>
      <c r="FA32" s="18">
        <f>IF(FA$5&gt;$G$4,0,SUMIFS(Fluxo!$O:$O,Fluxo!$U:$U,"&gt;"&amp;EZ$5,Fluxo!$U:$U,"&lt;="&amp;FA$5,Fluxo!$D:$D,$D32,Fluxo!$E:$E,"&lt;&gt;"&amp;"PERMUTANTE"))</f>
        <v>0</v>
      </c>
      <c r="FB32" s="18">
        <f>IF(FB$5&gt;$G$4,0,SUMIFS(Fluxo!$O:$O,Fluxo!$U:$U,"&gt;"&amp;FA$5,Fluxo!$U:$U,"&lt;="&amp;FB$5,Fluxo!$D:$D,$D32,Fluxo!$E:$E,"&lt;&gt;"&amp;"PERMUTANTE"))</f>
        <v>0</v>
      </c>
      <c r="FC32" s="18">
        <f>IF(FC$5&gt;$G$4,0,SUMIFS(Fluxo!$O:$O,Fluxo!$U:$U,"&gt;"&amp;FB$5,Fluxo!$U:$U,"&lt;="&amp;FC$5,Fluxo!$D:$D,$D32,Fluxo!$E:$E,"&lt;&gt;"&amp;"PERMUTANTE"))</f>
        <v>0</v>
      </c>
      <c r="FD32" s="18">
        <f>IF(FD$5&gt;$G$4,0,SUMIFS(Fluxo!$O:$O,Fluxo!$U:$U,"&gt;"&amp;FC$5,Fluxo!$U:$U,"&lt;="&amp;FD$5,Fluxo!$D:$D,$D32,Fluxo!$E:$E,"&lt;&gt;"&amp;"PERMUTANTE"))</f>
        <v>0</v>
      </c>
      <c r="FE32" s="18">
        <f>IF(FE$5&gt;$G$4,0,SUMIFS(Fluxo!$O:$O,Fluxo!$U:$U,"&gt;"&amp;FD$5,Fluxo!$U:$U,"&lt;="&amp;FE$5,Fluxo!$D:$D,$D32,Fluxo!$E:$E,"&lt;&gt;"&amp;"PERMUTANTE"))</f>
        <v>0</v>
      </c>
      <c r="FF32" s="18">
        <f>IF(FF$5&gt;$G$4,0,SUMIFS(Fluxo!$O:$O,Fluxo!$U:$U,"&gt;"&amp;FE$5,Fluxo!$U:$U,"&lt;="&amp;FF$5,Fluxo!$D:$D,$D32,Fluxo!$E:$E,"&lt;&gt;"&amp;"PERMUTANTE"))</f>
        <v>0</v>
      </c>
      <c r="FG32" s="18">
        <f>IF(FG$5&gt;$G$4,0,SUMIFS(Fluxo!$O:$O,Fluxo!$U:$U,"&gt;"&amp;FF$5,Fluxo!$U:$U,"&lt;="&amp;FG$5,Fluxo!$D:$D,$D32,Fluxo!$E:$E,"&lt;&gt;"&amp;"PERMUTANTE"))</f>
        <v>0</v>
      </c>
      <c r="FH32" s="18">
        <f>IF(FH$5&gt;$G$4,0,SUMIFS(Fluxo!$O:$O,Fluxo!$U:$U,"&gt;"&amp;FG$5,Fluxo!$U:$U,"&lt;="&amp;FH$5,Fluxo!$D:$D,$D32,Fluxo!$E:$E,"&lt;&gt;"&amp;"PERMUTANTE"))</f>
        <v>0</v>
      </c>
      <c r="FI32" s="18">
        <f>IF(FI$5&gt;$G$4,0,SUMIFS(Fluxo!$O:$O,Fluxo!$U:$U,"&gt;"&amp;FH$5,Fluxo!$U:$U,"&lt;="&amp;FI$5,Fluxo!$D:$D,$D32,Fluxo!$E:$E,"&lt;&gt;"&amp;"PERMUTANTE"))</f>
        <v>0</v>
      </c>
      <c r="FJ32" s="18">
        <f>IF(FJ$5&gt;$G$4,0,SUMIFS(Fluxo!$O:$O,Fluxo!$U:$U,"&gt;"&amp;FI$5,Fluxo!$U:$U,"&lt;="&amp;FJ$5,Fluxo!$D:$D,$D32,Fluxo!$E:$E,"&lt;&gt;"&amp;"PERMUTANTE"))</f>
        <v>0</v>
      </c>
      <c r="FK32" s="18">
        <f>IF(FK$5&gt;$G$4,0,SUMIFS(Fluxo!$O:$O,Fluxo!$U:$U,"&gt;"&amp;FJ$5,Fluxo!$U:$U,"&lt;="&amp;FK$5,Fluxo!$D:$D,$D32,Fluxo!$E:$E,"&lt;&gt;"&amp;"PERMUTANTE"))</f>
        <v>0</v>
      </c>
      <c r="FL32" s="18">
        <f>IF(FL$5&gt;$G$4,0,SUMIFS(Fluxo!$O:$O,Fluxo!$U:$U,"&gt;"&amp;FK$5,Fluxo!$U:$U,"&lt;="&amp;FL$5,Fluxo!$D:$D,$D32,Fluxo!$E:$E,"&lt;&gt;"&amp;"PERMUTANTE"))</f>
        <v>0</v>
      </c>
      <c r="FM32" s="18">
        <f>IF(FM$5&gt;$G$4,0,SUMIFS(Fluxo!$O:$O,Fluxo!$U:$U,"&gt;"&amp;FL$5,Fluxo!$U:$U,"&lt;="&amp;FM$5,Fluxo!$D:$D,$D32,Fluxo!$E:$E,"&lt;&gt;"&amp;"PERMUTANTE"))</f>
        <v>0</v>
      </c>
      <c r="FN32" s="18">
        <f>IF(FN$5&gt;$G$4,0,SUMIFS(Fluxo!$O:$O,Fluxo!$U:$U,"&gt;"&amp;FM$5,Fluxo!$U:$U,"&lt;="&amp;FN$5,Fluxo!$D:$D,$D32,Fluxo!$E:$E,"&lt;&gt;"&amp;"PERMUTANTE"))</f>
        <v>0</v>
      </c>
      <c r="FO32" s="18">
        <f>IF(FO$5&gt;$G$4,0,SUMIFS(Fluxo!$O:$O,Fluxo!$U:$U,"&gt;"&amp;FN$5,Fluxo!$U:$U,"&lt;="&amp;FO$5,Fluxo!$D:$D,$D32,Fluxo!$E:$E,"&lt;&gt;"&amp;"PERMUTANTE"))</f>
        <v>0</v>
      </c>
      <c r="FP32" s="18">
        <f>IF(FP$5&gt;$G$4,0,SUMIFS(Fluxo!$O:$O,Fluxo!$U:$U,"&gt;"&amp;FO$5,Fluxo!$U:$U,"&lt;="&amp;FP$5,Fluxo!$D:$D,$D32,Fluxo!$E:$E,"&lt;&gt;"&amp;"PERMUTANTE"))</f>
        <v>0</v>
      </c>
      <c r="FQ32" s="18">
        <f>IF(FQ$5&gt;$G$4,0,SUMIFS(Fluxo!$O:$O,Fluxo!$U:$U,"&gt;"&amp;FP$5,Fluxo!$U:$U,"&lt;="&amp;FQ$5,Fluxo!$D:$D,$D32,Fluxo!$E:$E,"&lt;&gt;"&amp;"PERMUTANTE"))</f>
        <v>0</v>
      </c>
      <c r="FR32" s="18">
        <f>IF(FR$5&gt;$G$4,0,SUMIFS(Fluxo!$O:$O,Fluxo!$U:$U,"&gt;"&amp;FQ$5,Fluxo!$U:$U,"&lt;="&amp;FR$5,Fluxo!$D:$D,$D32,Fluxo!$E:$E,"&lt;&gt;"&amp;"PERMUTANTE"))</f>
        <v>0</v>
      </c>
      <c r="FS32" s="18">
        <f>IF(FS$5&gt;$G$4,0,SUMIFS(Fluxo!$O:$O,Fluxo!$U:$U,"&gt;"&amp;FR$5,Fluxo!$U:$U,"&lt;="&amp;FS$5,Fluxo!$D:$D,$D32,Fluxo!$E:$E,"&lt;&gt;"&amp;"PERMUTANTE"))</f>
        <v>0</v>
      </c>
      <c r="FT32" s="18">
        <f>IF(FT$5&gt;$G$4,0,SUMIFS(Fluxo!$O:$O,Fluxo!$U:$U,"&gt;"&amp;FS$5,Fluxo!$U:$U,"&lt;="&amp;FT$5,Fluxo!$D:$D,$D32,Fluxo!$E:$E,"&lt;&gt;"&amp;"PERMUTANTE"))</f>
        <v>0</v>
      </c>
      <c r="FU32" s="18">
        <f>IF(FU$5&gt;$G$4,0,SUMIFS(Fluxo!$O:$O,Fluxo!$U:$U,"&gt;"&amp;FT$5,Fluxo!$U:$U,"&lt;="&amp;FU$5,Fluxo!$D:$D,$D32,Fluxo!$E:$E,"&lt;&gt;"&amp;"PERMUTANTE"))</f>
        <v>0</v>
      </c>
      <c r="FV32" s="18">
        <f>IF(FV$5&gt;$G$4,0,SUMIFS(Fluxo!$O:$O,Fluxo!$U:$U,"&gt;"&amp;FU$5,Fluxo!$U:$U,"&lt;="&amp;FV$5,Fluxo!$D:$D,$D32,Fluxo!$E:$E,"&lt;&gt;"&amp;"PERMUTANTE"))</f>
        <v>0</v>
      </c>
      <c r="FW32" s="18">
        <f>IF(FW$5&gt;$G$4,0,SUMIFS(Fluxo!$O:$O,Fluxo!$U:$U,"&gt;"&amp;FV$5,Fluxo!$U:$U,"&lt;="&amp;FW$5,Fluxo!$D:$D,$D32,Fluxo!$E:$E,"&lt;&gt;"&amp;"PERMUTANTE"))</f>
        <v>0</v>
      </c>
      <c r="FX32" s="18">
        <f>IF(FX$5&gt;$G$4,0,SUMIFS(Fluxo!$O:$O,Fluxo!$U:$U,"&gt;"&amp;FW$5,Fluxo!$U:$U,"&lt;="&amp;FX$5,Fluxo!$D:$D,$D32,Fluxo!$E:$E,"&lt;&gt;"&amp;"PERMUTANTE"))</f>
        <v>0</v>
      </c>
      <c r="FY32" s="18">
        <f>IF(FY$5&gt;$G$4,0,SUMIFS(Fluxo!$O:$O,Fluxo!$U:$U,"&gt;"&amp;FX$5,Fluxo!$U:$U,"&lt;="&amp;FY$5,Fluxo!$D:$D,$D32,Fluxo!$E:$E,"&lt;&gt;"&amp;"PERMUTANTE"))</f>
        <v>0</v>
      </c>
      <c r="FZ32" s="18">
        <f>IF(FZ$5&gt;$G$4,0,SUMIFS(Fluxo!$O:$O,Fluxo!$U:$U,"&gt;"&amp;FY$5,Fluxo!$U:$U,"&lt;="&amp;FZ$5,Fluxo!$D:$D,$D32,Fluxo!$E:$E,"&lt;&gt;"&amp;"PERMUTANTE"))</f>
        <v>0</v>
      </c>
      <c r="GA32" s="18">
        <f>IF(GA$5&gt;$G$4,0,SUMIFS(Fluxo!$O:$O,Fluxo!$U:$U,"&gt;"&amp;FZ$5,Fluxo!$U:$U,"&lt;="&amp;GA$5,Fluxo!$D:$D,$D32,Fluxo!$E:$E,"&lt;&gt;"&amp;"PERMUTANTE"))</f>
        <v>0</v>
      </c>
      <c r="GB32" s="18">
        <f>IF(GB$5&gt;$G$4,0,SUMIFS(Fluxo!$O:$O,Fluxo!$U:$U,"&gt;"&amp;GA$5,Fluxo!$U:$U,"&lt;="&amp;GB$5,Fluxo!$D:$D,$D32,Fluxo!$E:$E,"&lt;&gt;"&amp;"PERMUTANTE"))</f>
        <v>0</v>
      </c>
      <c r="GC32" s="18">
        <f>IF(GC$5&gt;$G$4,0,SUMIFS(Fluxo!$O:$O,Fluxo!$U:$U,"&gt;"&amp;GB$5,Fluxo!$U:$U,"&lt;="&amp;GC$5,Fluxo!$D:$D,$D32,Fluxo!$E:$E,"&lt;&gt;"&amp;"PERMUTANTE"))</f>
        <v>0</v>
      </c>
      <c r="GD32" s="18">
        <f>IF(GD$5&gt;$G$4,0,SUMIFS(Fluxo!$O:$O,Fluxo!$U:$U,"&gt;"&amp;GC$5,Fluxo!$U:$U,"&lt;="&amp;GD$5,Fluxo!$D:$D,$D32,Fluxo!$E:$E,"&lt;&gt;"&amp;"PERMUTANTE"))</f>
        <v>0</v>
      </c>
      <c r="GE32" s="18">
        <f>IF(GE$5&gt;$G$4,0,SUMIFS(Fluxo!$O:$O,Fluxo!$U:$U,"&gt;"&amp;GD$5,Fluxo!$U:$U,"&lt;="&amp;GE$5,Fluxo!$D:$D,$D32,Fluxo!$E:$E,"&lt;&gt;"&amp;"PERMUTANTE"))</f>
        <v>0</v>
      </c>
      <c r="GF32" s="18">
        <f>IF(GF$5&gt;$G$4,0,SUMIFS(Fluxo!$O:$O,Fluxo!$U:$U,"&gt;"&amp;GE$5,Fluxo!$U:$U,"&lt;="&amp;GF$5,Fluxo!$D:$D,$D32,Fluxo!$E:$E,"&lt;&gt;"&amp;"PERMUTANTE"))</f>
        <v>0</v>
      </c>
      <c r="GG32" s="18">
        <f>IF(GG$5&gt;$G$4,0,SUMIFS(Fluxo!$O:$O,Fluxo!$U:$U,"&gt;"&amp;GF$5,Fluxo!$U:$U,"&lt;="&amp;GG$5,Fluxo!$D:$D,$D32,Fluxo!$E:$E,"&lt;&gt;"&amp;"PERMUTANTE"))</f>
        <v>0</v>
      </c>
      <c r="GH32" s="18">
        <f>IF(GH$5&gt;$G$4,0,SUMIFS(Fluxo!$O:$O,Fluxo!$U:$U,"&gt;"&amp;GG$5,Fluxo!$U:$U,"&lt;="&amp;GH$5,Fluxo!$D:$D,$D32,Fluxo!$E:$E,"&lt;&gt;"&amp;"PERMUTANTE"))</f>
        <v>0</v>
      </c>
      <c r="GI32" s="18">
        <f>IF(GI$5&gt;$G$4,0,SUMIFS(Fluxo!$O:$O,Fluxo!$U:$U,"&gt;"&amp;GH$5,Fluxo!$U:$U,"&lt;="&amp;GI$5,Fluxo!$D:$D,$D32,Fluxo!$E:$E,"&lt;&gt;"&amp;"PERMUTANTE"))</f>
        <v>0</v>
      </c>
      <c r="GJ32" s="18">
        <f>IF(GJ$5&gt;$G$4,0,SUMIFS(Fluxo!$O:$O,Fluxo!$U:$U,"&gt;"&amp;GI$5,Fluxo!$U:$U,"&lt;="&amp;GJ$5,Fluxo!$D:$D,$D32,Fluxo!$E:$E,"&lt;&gt;"&amp;"PERMUTANTE"))</f>
        <v>0</v>
      </c>
      <c r="GK32" s="18">
        <f>IF(GK$5&gt;$G$4,0,SUMIFS(Fluxo!$O:$O,Fluxo!$U:$U,"&gt;"&amp;GJ$5,Fluxo!$U:$U,"&lt;="&amp;GK$5,Fluxo!$D:$D,$D32,Fluxo!$E:$E,"&lt;&gt;"&amp;"PERMUTANTE"))</f>
        <v>0</v>
      </c>
      <c r="GL32" s="18">
        <f>IF(GL$5&gt;$G$4,0,SUMIFS(Fluxo!$O:$O,Fluxo!$U:$U,"&gt;"&amp;GK$5,Fluxo!$U:$U,"&lt;="&amp;GL$5,Fluxo!$D:$D,$D32,Fluxo!$E:$E,"&lt;&gt;"&amp;"PERMUTANTE"))</f>
        <v>0</v>
      </c>
      <c r="GM32" s="18">
        <f>IF(GM$5&gt;$G$4,0,SUMIFS(Fluxo!$O:$O,Fluxo!$U:$U,"&gt;"&amp;GL$5,Fluxo!$U:$U,"&lt;="&amp;GM$5,Fluxo!$D:$D,$D32,Fluxo!$E:$E,"&lt;&gt;"&amp;"PERMUTANTE"))</f>
        <v>0</v>
      </c>
      <c r="GN32" s="18">
        <f>IF(GN$5&gt;$G$4,0,SUMIFS(Fluxo!$O:$O,Fluxo!$U:$U,"&gt;"&amp;GM$5,Fluxo!$U:$U,"&lt;="&amp;GN$5,Fluxo!$D:$D,$D32,Fluxo!$E:$E,"&lt;&gt;"&amp;"PERMUTANTE"))</f>
        <v>0</v>
      </c>
      <c r="GO32" s="18">
        <f>IF(GO$5&gt;$G$4,0,SUMIFS(Fluxo!$O:$O,Fluxo!$U:$U,"&gt;"&amp;GN$5,Fluxo!$U:$U,"&lt;="&amp;GO$5,Fluxo!$D:$D,$D32,Fluxo!$E:$E,"&lt;&gt;"&amp;"PERMUTANTE"))</f>
        <v>0</v>
      </c>
      <c r="GP32" s="18">
        <f>IF(GP$5&gt;$G$4,0,SUMIFS(Fluxo!$O:$O,Fluxo!$U:$U,"&gt;"&amp;GO$5,Fluxo!$U:$U,"&lt;="&amp;GP$5,Fluxo!$D:$D,$D32,Fluxo!$E:$E,"&lt;&gt;"&amp;"PERMUTANTE"))</f>
        <v>0</v>
      </c>
      <c r="GQ32" s="18">
        <f>IF(GQ$5&gt;$G$4,0,SUMIFS(Fluxo!$O:$O,Fluxo!$U:$U,"&gt;"&amp;GP$5,Fluxo!$U:$U,"&lt;="&amp;GQ$5,Fluxo!$D:$D,$D32,Fluxo!$E:$E,"&lt;&gt;"&amp;"PERMUTANTE"))</f>
        <v>0</v>
      </c>
      <c r="GR32" s="18">
        <f>IF(GR$5&gt;$G$4,0,SUMIFS(Fluxo!$O:$O,Fluxo!$U:$U,"&gt;"&amp;GQ$5,Fluxo!$U:$U,"&lt;="&amp;GR$5,Fluxo!$D:$D,$D32,Fluxo!$E:$E,"&lt;&gt;"&amp;"PERMUTANTE"))</f>
        <v>0</v>
      </c>
      <c r="GS32" s="18">
        <f>IF(GS$5&gt;$G$4,0,SUMIFS(Fluxo!$O:$O,Fluxo!$U:$U,"&gt;"&amp;GR$5,Fluxo!$U:$U,"&lt;="&amp;GS$5,Fluxo!$D:$D,$D32,Fluxo!$E:$E,"&lt;&gt;"&amp;"PERMUTANTE"))</f>
        <v>0</v>
      </c>
      <c r="GT32" s="18">
        <f>IF(GT$5&gt;$G$4,0,SUMIFS(Fluxo!$O:$O,Fluxo!$U:$U,"&gt;"&amp;GS$5,Fluxo!$U:$U,"&lt;="&amp;GT$5,Fluxo!$D:$D,$D32,Fluxo!$E:$E,"&lt;&gt;"&amp;"PERMUTANTE"))</f>
        <v>0</v>
      </c>
      <c r="GU32" s="18">
        <f>IF(GU$5&gt;$G$4,0,SUMIFS(Fluxo!$O:$O,Fluxo!$U:$U,"&gt;"&amp;GT$5,Fluxo!$U:$U,"&lt;="&amp;GU$5,Fluxo!$D:$D,$D32,Fluxo!$E:$E,"&lt;&gt;"&amp;"PERMUTANTE"))</f>
        <v>0</v>
      </c>
      <c r="GV32" s="18">
        <f>IF(GV$5&gt;$G$4,0,SUMIFS(Fluxo!$O:$O,Fluxo!$U:$U,"&gt;"&amp;GU$5,Fluxo!$U:$U,"&lt;="&amp;GV$5,Fluxo!$D:$D,$D32,Fluxo!$E:$E,"&lt;&gt;"&amp;"PERMUTANTE"))</f>
        <v>0</v>
      </c>
      <c r="GW32" s="18">
        <f>IF(GW$5&gt;$G$4,0,SUMIFS(Fluxo!$O:$O,Fluxo!$U:$U,"&gt;"&amp;GV$5,Fluxo!$U:$U,"&lt;="&amp;GW$5,Fluxo!$D:$D,$D32,Fluxo!$E:$E,"&lt;&gt;"&amp;"PERMUTANTE"))</f>
        <v>0</v>
      </c>
      <c r="GX32" s="18">
        <f>IF(GX$5&gt;$G$4,0,SUMIFS(Fluxo!$O:$O,Fluxo!$U:$U,"&gt;"&amp;GW$5,Fluxo!$U:$U,"&lt;="&amp;GX$5,Fluxo!$D:$D,$D32,Fluxo!$E:$E,"&lt;&gt;"&amp;"PERMUTANTE"))</f>
        <v>0</v>
      </c>
      <c r="GY32" s="18">
        <f>IF(GY$5&gt;$G$4,0,SUMIFS(Fluxo!$O:$O,Fluxo!$U:$U,"&gt;"&amp;GX$5,Fluxo!$U:$U,"&lt;="&amp;GY$5,Fluxo!$D:$D,$D32,Fluxo!$E:$E,"&lt;&gt;"&amp;"PERMUTANTE"))</f>
        <v>0</v>
      </c>
      <c r="GZ32" s="18">
        <f>IF(GZ$5&gt;$G$4,0,SUMIFS(Fluxo!$O:$O,Fluxo!$U:$U,"&gt;"&amp;GY$5,Fluxo!$U:$U,"&lt;="&amp;GZ$5,Fluxo!$D:$D,$D32,Fluxo!$E:$E,"&lt;&gt;"&amp;"PERMUTANTE"))</f>
        <v>0</v>
      </c>
      <c r="HA32" s="18">
        <f>IF(HA$5&gt;$G$4,0,SUMIFS(Fluxo!$O:$O,Fluxo!$U:$U,"&gt;"&amp;GZ$5,Fluxo!$U:$U,"&lt;="&amp;HA$5,Fluxo!$D:$D,$D32,Fluxo!$E:$E,"&lt;&gt;"&amp;"PERMUTANTE"))</f>
        <v>0</v>
      </c>
      <c r="HB32" s="18">
        <f>IF(HB$5&gt;$G$4,0,SUMIFS(Fluxo!$O:$O,Fluxo!$U:$U,"&gt;"&amp;HA$5,Fluxo!$U:$U,"&lt;="&amp;HB$5,Fluxo!$D:$D,$D32,Fluxo!$E:$E,"&lt;&gt;"&amp;"PERMUTANTE"))</f>
        <v>0</v>
      </c>
      <c r="HC32" s="18">
        <f>IF(HC$5&gt;$G$4,0,SUMIFS(Fluxo!$O:$O,Fluxo!$U:$U,"&gt;"&amp;HB$5,Fluxo!$U:$U,"&lt;="&amp;HC$5,Fluxo!$D:$D,$D32,Fluxo!$E:$E,"&lt;&gt;"&amp;"PERMUTANTE"))</f>
        <v>0</v>
      </c>
      <c r="HD32" s="18">
        <f>IF(HD$5&gt;$G$4,0,SUMIFS(Fluxo!$O:$O,Fluxo!$U:$U,"&gt;"&amp;HC$5,Fluxo!$U:$U,"&lt;="&amp;HD$5,Fluxo!$D:$D,$D32,Fluxo!$E:$E,"&lt;&gt;"&amp;"PERMUTANTE"))</f>
        <v>0</v>
      </c>
      <c r="HE32" s="18">
        <f>IF(HE$5&gt;$G$4,0,SUMIFS(Fluxo!$O:$O,Fluxo!$U:$U,"&gt;"&amp;HD$5,Fluxo!$U:$U,"&lt;="&amp;HE$5,Fluxo!$D:$D,$D32,Fluxo!$E:$E,"&lt;&gt;"&amp;"PERMUTANTE"))</f>
        <v>0</v>
      </c>
      <c r="HF32" s="18">
        <f>IF(HF$5&gt;$G$4,0,SUMIFS(Fluxo!$O:$O,Fluxo!$U:$U,"&gt;"&amp;HE$5,Fluxo!$U:$U,"&lt;="&amp;HF$5,Fluxo!$D:$D,$D32,Fluxo!$E:$E,"&lt;&gt;"&amp;"PERMUTANTE"))</f>
        <v>0</v>
      </c>
    </row>
    <row r="33" spans="1:214" s="16" customFormat="1">
      <c r="A33" s="20">
        <f t="shared" si="8"/>
        <v>23</v>
      </c>
      <c r="B33" s="140" t="str">
        <f>'Check Carteira'!C25</f>
        <v>E.1016.99.01.0083</v>
      </c>
      <c r="C33" s="19">
        <v>1</v>
      </c>
      <c r="D33" s="129" t="str">
        <f>'Check Carteira'!F25</f>
        <v>A-0083</v>
      </c>
      <c r="E33" s="21">
        <f>IFERROR(INDEX(Contratos!L:L,MATCH(D33,Contratos!R:R,0)),"")</f>
        <v>45405</v>
      </c>
      <c r="F33" s="139">
        <f>IFERROR(INDEX(Contratos!G:G,MATCH(D33,Contratos!R:R,0)),"")</f>
        <v>747900</v>
      </c>
      <c r="G33" s="83" t="str">
        <f ca="1">IFERROR(XNPV(#REF!,OFFSET(J33,0,MATCH(EOMONTH(E33,0),$J$5:$HF$5,0)-1,1,COUNT($J$5:$HF$5)-MATCH(EOMONTH(E33,0),$J$5:$HF$5,0)+1),OFFSET($J$5,0,MATCH(EOMONTH(E33,0),$J$5:$HF$5,0)-1,1,COUNT($J$5:$HF$5)-MATCH(EOMONTH(E33,0),$J$5:$HF$5,0)+1)),"")</f>
        <v/>
      </c>
      <c r="H33" s="83">
        <f t="shared" si="9"/>
        <v>204074.21000000002</v>
      </c>
      <c r="I33" s="18"/>
      <c r="J33" s="18">
        <f>IF(J$5&gt;$G$4,0,SUMIFS(Fluxo!$O:$O,Fluxo!$U:$U,"&gt;"&amp;I$5,Fluxo!$U:$U,"&lt;="&amp;J$5,Fluxo!$D:$D,$D33))</f>
        <v>0</v>
      </c>
      <c r="K33" s="18">
        <f>IF(K$5&gt;$G$4,0,SUMIFS(Fluxo!$O:$O,Fluxo!$U:$U,"&gt;"&amp;J$5,Fluxo!$U:$U,"&lt;="&amp;K$5,Fluxo!$D:$D,$D33))</f>
        <v>0</v>
      </c>
      <c r="L33" s="18">
        <f>IF(L$5&gt;$G$4,0,SUMIFS(Fluxo!$O:$O,Fluxo!$U:$U,"&gt;"&amp;K$5,Fluxo!$U:$U,"&lt;="&amp;L$5,Fluxo!$D:$D,$D33))</f>
        <v>0</v>
      </c>
      <c r="M33" s="18">
        <f>IF(M$5&gt;$G$4,0,SUMIFS(Fluxo!$O:$O,Fluxo!$U:$U,"&gt;"&amp;L$5,Fluxo!$U:$U,"&lt;="&amp;M$5,Fluxo!$D:$D,$D33))</f>
        <v>0</v>
      </c>
      <c r="N33" s="18">
        <f>IF(N$5&gt;$G$4,0,SUMIFS(Fluxo!$O:$O,Fluxo!$U:$U,"&gt;"&amp;M$5,Fluxo!$U:$U,"&lt;="&amp;N$5,Fluxo!$D:$D,$D33))</f>
        <v>0</v>
      </c>
      <c r="O33" s="18">
        <f>IF(O$5&gt;$G$4,0,SUMIFS(Fluxo!$O:$O,Fluxo!$U:$U,"&gt;"&amp;N$5,Fluxo!$U:$U,"&lt;="&amp;O$5,Fluxo!$D:$D,$D33))</f>
        <v>0</v>
      </c>
      <c r="P33" s="18">
        <f>IF(P$5&gt;$G$4,0,SUMIFS(Fluxo!$O:$O,Fluxo!$U:$U,"&gt;"&amp;O$5,Fluxo!$U:$U,"&lt;="&amp;P$5,Fluxo!$D:$D,$D33))</f>
        <v>0</v>
      </c>
      <c r="Q33" s="18">
        <f>IF(Q$5&gt;$G$4,0,SUMIFS(Fluxo!$O:$O,Fluxo!$U:$U,"&gt;"&amp;P$5,Fluxo!$U:$U,"&lt;="&amp;Q$5,Fluxo!$D:$D,$D33))</f>
        <v>0</v>
      </c>
      <c r="R33" s="18">
        <f>IF(R$5&gt;$G$4,0,SUMIFS(Fluxo!$O:$O,Fluxo!$U:$U,"&gt;"&amp;Q$5,Fluxo!$U:$U,"&lt;="&amp;R$5,Fluxo!$D:$D,$D33))</f>
        <v>0</v>
      </c>
      <c r="S33" s="18">
        <f>IF(S$5&gt;$G$4,0,SUMIFS(Fluxo!$O:$O,Fluxo!$U:$U,"&gt;"&amp;R$5,Fluxo!$U:$U,"&lt;="&amp;S$5,Fluxo!$D:$D,$D33,Fluxo!$E:$E,"&lt;&gt;"&amp;"PERMUTANTE"))</f>
        <v>0</v>
      </c>
      <c r="T33" s="18">
        <f>IF(T$5&gt;$G$4,0,SUMIFS(Fluxo!$O:$O,Fluxo!$U:$U,"&gt;"&amp;S$5,Fluxo!$U:$U,"&lt;="&amp;T$5,Fluxo!$D:$D,$D33,Fluxo!$E:$E,"&lt;&gt;"&amp;"PERMUTANTE"))</f>
        <v>0</v>
      </c>
      <c r="U33" s="18">
        <f>IF(U$5&gt;$G$4,0,SUMIFS(Fluxo!$O:$O,Fluxo!$U:$U,"&gt;"&amp;T$5,Fluxo!$U:$U,"&lt;="&amp;U$5,Fluxo!$D:$D,$D33,Fluxo!$E:$E,"&lt;&gt;"&amp;"PERMUTANTE"))</f>
        <v>0</v>
      </c>
      <c r="V33" s="18">
        <f>IF(V$5&gt;$G$4,0,SUMIFS(Fluxo!$O:$O,Fluxo!$U:$U,"&gt;"&amp;U$5,Fluxo!$U:$U,"&lt;="&amp;V$5,Fluxo!$D:$D,$D33,Fluxo!$E:$E,"&lt;&gt;"&amp;"PERMUTANTE"))</f>
        <v>200000</v>
      </c>
      <c r="W33" s="18">
        <f>IF(W$5&gt;$G$4,0,SUMIFS(Fluxo!$O:$O,Fluxo!$U:$U,"&gt;"&amp;V$5,Fluxo!$U:$U,"&lt;="&amp;W$5,Fluxo!$D:$D,$D33,Fluxo!$E:$E,"&lt;&gt;"&amp;"PERMUTANTE"))</f>
        <v>1002.79</v>
      </c>
      <c r="X33" s="18">
        <f>IF(X$5&gt;$G$4,0,SUMIFS(Fluxo!$O:$O,Fluxo!$U:$U,"&gt;"&amp;W$5,Fluxo!$U:$U,"&lt;="&amp;X$5,Fluxo!$D:$D,$D33,Fluxo!$E:$E,"&lt;&gt;"&amp;"PERMUTANTE"))</f>
        <v>1016.66</v>
      </c>
      <c r="Y33" s="18">
        <f>IF(Y$5&gt;$G$4,0,SUMIFS(Fluxo!$O:$O,Fluxo!$U:$U,"&gt;"&amp;X$5,Fluxo!$U:$U,"&lt;="&amp;Y$5,Fluxo!$D:$D,$D33,Fluxo!$E:$E,"&lt;&gt;"&amp;"PERMUTANTE"))</f>
        <v>1030.8399999999999</v>
      </c>
      <c r="Z33" s="18">
        <f>IF(Z$5&gt;$G$4,0,SUMIFS(Fluxo!$O:$O,Fluxo!$U:$U,"&gt;"&amp;Y$5,Fluxo!$U:$U,"&lt;="&amp;Z$5,Fluxo!$D:$D,$D33,Fluxo!$E:$E,"&lt;&gt;"&amp;"PERMUTANTE"))</f>
        <v>1023.92</v>
      </c>
      <c r="AA33" s="18">
        <f>IF(AA$5&gt;$G$4,0,SUMIFS(Fluxo!$O:$O,Fluxo!$U:$U,"&gt;"&amp;Z$5,Fluxo!$U:$U,"&lt;="&amp;AA$5,Fluxo!$D:$D,$D33,Fluxo!$E:$E,"&lt;&gt;"&amp;"PERMUTANTE"))</f>
        <v>0</v>
      </c>
      <c r="AB33" s="18">
        <f>IF(AB$5&gt;$G$4,0,SUMIFS(Fluxo!$O:$O,Fluxo!$U:$U,"&gt;"&amp;AA$5,Fluxo!$U:$U,"&lt;="&amp;AB$5,Fluxo!$D:$D,$D33,Fluxo!$E:$E,"&lt;&gt;"&amp;"PERMUTANTE"))</f>
        <v>0</v>
      </c>
      <c r="AC33" s="18">
        <f>IF(AC$5&gt;$G$4,0,SUMIFS(Fluxo!$O:$O,Fluxo!$U:$U,"&gt;"&amp;AB$5,Fluxo!$U:$U,"&lt;="&amp;AC$5,Fluxo!$D:$D,$D33,Fluxo!$E:$E,"&lt;&gt;"&amp;"PERMUTANTE"))</f>
        <v>0</v>
      </c>
      <c r="AD33" s="18">
        <f>IF(AD$5&gt;$G$4,0,SUMIFS(Fluxo!$O:$O,Fluxo!$U:$U,"&gt;"&amp;AC$5,Fluxo!$U:$U,"&lt;="&amp;AD$5,Fluxo!$D:$D,$D33,Fluxo!$E:$E,"&lt;&gt;"&amp;"PERMUTANTE"))</f>
        <v>0</v>
      </c>
      <c r="AE33" s="18">
        <f>IF(AE$5&gt;$G$4,0,SUMIFS(Fluxo!$O:$O,Fluxo!$U:$U,"&gt;"&amp;AD$5,Fluxo!$U:$U,"&lt;="&amp;AE$5,Fluxo!$D:$D,$D33,Fluxo!$E:$E,"&lt;&gt;"&amp;"PERMUTANTE"))</f>
        <v>0</v>
      </c>
      <c r="AF33" s="18">
        <f>IF(AF$5&gt;$G$4,0,SUMIFS(Fluxo!$O:$O,Fluxo!$U:$U,"&gt;"&amp;AE$5,Fluxo!$U:$U,"&lt;="&amp;AF$5,Fluxo!$D:$D,$D33,Fluxo!$E:$E,"&lt;&gt;"&amp;"PERMUTANTE"))</f>
        <v>0</v>
      </c>
      <c r="AG33" s="18">
        <f>IF(AG$5&gt;$G$4,0,SUMIFS(Fluxo!$O:$O,Fluxo!$U:$U,"&gt;"&amp;AF$5,Fluxo!$U:$U,"&lt;="&amp;AG$5,Fluxo!$D:$D,$D33,Fluxo!$E:$E,"&lt;&gt;"&amp;"PERMUTANTE"))</f>
        <v>0</v>
      </c>
      <c r="AH33" s="18">
        <f>IF(AH$5&gt;$G$4,0,SUMIFS(Fluxo!$O:$O,Fluxo!$U:$U,"&gt;"&amp;AG$5,Fluxo!$U:$U,"&lt;="&amp;AH$5,Fluxo!$D:$D,$D33,Fluxo!$E:$E,"&lt;&gt;"&amp;"PERMUTANTE"))</f>
        <v>0</v>
      </c>
      <c r="AI33" s="18">
        <f>IF(AI$5&gt;$G$4,0,SUMIFS(Fluxo!$O:$O,Fluxo!$U:$U,"&gt;"&amp;AH$5,Fluxo!$U:$U,"&lt;="&amp;AI$5,Fluxo!$D:$D,$D33,Fluxo!$E:$E,"&lt;&gt;"&amp;"PERMUTANTE"))</f>
        <v>0</v>
      </c>
      <c r="AJ33" s="18">
        <f>IF(AJ$5&gt;$G$4,0,SUMIFS(Fluxo!$O:$O,Fluxo!$U:$U,"&gt;"&amp;AI$5,Fluxo!$U:$U,"&lt;="&amp;AJ$5,Fluxo!$D:$D,$D33,Fluxo!$E:$E,"&lt;&gt;"&amp;"PERMUTANTE"))</f>
        <v>0</v>
      </c>
      <c r="AK33" s="18">
        <f>IF(AK$5&gt;$G$4,0,SUMIFS(Fluxo!$O:$O,Fluxo!$U:$U,"&gt;"&amp;AJ$5,Fluxo!$U:$U,"&lt;="&amp;AK$5,Fluxo!$D:$D,$D33,Fluxo!$E:$E,"&lt;&gt;"&amp;"PERMUTANTE"))</f>
        <v>0</v>
      </c>
      <c r="AL33" s="18">
        <f>IF(AL$5&gt;$G$4,0,SUMIFS(Fluxo!$O:$O,Fluxo!$U:$U,"&gt;"&amp;AK$5,Fluxo!$U:$U,"&lt;="&amp;AL$5,Fluxo!$D:$D,$D33,Fluxo!$E:$E,"&lt;&gt;"&amp;"PERMUTANTE"))</f>
        <v>0</v>
      </c>
      <c r="AM33" s="18">
        <f>IF(AM$5&gt;$G$4,0,SUMIFS(Fluxo!$O:$O,Fluxo!$U:$U,"&gt;"&amp;AL$5,Fluxo!$U:$U,"&lt;="&amp;AM$5,Fluxo!$D:$D,$D33,Fluxo!$E:$E,"&lt;&gt;"&amp;"PERMUTANTE"))</f>
        <v>0</v>
      </c>
      <c r="AN33" s="18">
        <f>IF(AN$5&gt;$G$4,0,SUMIFS(Fluxo!$O:$O,Fluxo!$U:$U,"&gt;"&amp;AM$5,Fluxo!$U:$U,"&lt;="&amp;AN$5,Fluxo!$D:$D,$D33,Fluxo!$E:$E,"&lt;&gt;"&amp;"PERMUTANTE"))</f>
        <v>0</v>
      </c>
      <c r="AO33" s="18">
        <f>IF(AO$5&gt;$G$4,0,SUMIFS(Fluxo!$O:$O,Fluxo!$U:$U,"&gt;"&amp;AN$5,Fluxo!$U:$U,"&lt;="&amp;AO$5,Fluxo!$D:$D,$D33,Fluxo!$E:$E,"&lt;&gt;"&amp;"PERMUTANTE"))</f>
        <v>0</v>
      </c>
      <c r="AP33" s="18">
        <f>IF(AP$5&gt;$G$4,0,SUMIFS(Fluxo!$O:$O,Fluxo!$U:$U,"&gt;"&amp;AO$5,Fluxo!$U:$U,"&lt;="&amp;AP$5,Fluxo!$D:$D,$D33,Fluxo!$E:$E,"&lt;&gt;"&amp;"PERMUTANTE"))</f>
        <v>0</v>
      </c>
      <c r="AQ33" s="18">
        <f>IF(AQ$5&gt;$G$4,0,SUMIFS(Fluxo!$O:$O,Fluxo!$U:$U,"&gt;"&amp;AP$5,Fluxo!$U:$U,"&lt;="&amp;AQ$5,Fluxo!$D:$D,$D33,Fluxo!$E:$E,"&lt;&gt;"&amp;"PERMUTANTE"))</f>
        <v>0</v>
      </c>
      <c r="AR33" s="18">
        <f>IF(AR$5&gt;$G$4,0,SUMIFS(Fluxo!$O:$O,Fluxo!$U:$U,"&gt;"&amp;AQ$5,Fluxo!$U:$U,"&lt;="&amp;AR$5,Fluxo!$D:$D,$D33,Fluxo!$E:$E,"&lt;&gt;"&amp;"PERMUTANTE"))</f>
        <v>0</v>
      </c>
      <c r="AS33" s="18">
        <f>IF(AS$5&gt;$G$4,0,SUMIFS(Fluxo!$O:$O,Fluxo!$U:$U,"&gt;"&amp;AR$5,Fluxo!$U:$U,"&lt;="&amp;AS$5,Fluxo!$D:$D,$D33,Fluxo!$E:$E,"&lt;&gt;"&amp;"PERMUTANTE"))</f>
        <v>0</v>
      </c>
      <c r="AT33" s="18">
        <f>IF(AT$5&gt;$G$4,0,SUMIFS(Fluxo!$O:$O,Fluxo!$U:$U,"&gt;"&amp;AS$5,Fluxo!$U:$U,"&lt;="&amp;AT$5,Fluxo!$D:$D,$D33,Fluxo!$E:$E,"&lt;&gt;"&amp;"PERMUTANTE"))</f>
        <v>0</v>
      </c>
      <c r="AU33" s="18">
        <f>IF(AU$5&gt;$G$4,0,SUMIFS(Fluxo!$O:$O,Fluxo!$U:$U,"&gt;"&amp;AT$5,Fluxo!$U:$U,"&lt;="&amp;AU$5,Fluxo!$D:$D,$D33,Fluxo!$E:$E,"&lt;&gt;"&amp;"PERMUTANTE"))</f>
        <v>0</v>
      </c>
      <c r="AV33" s="18">
        <f>IF(AV$5&gt;$G$4,0,SUMIFS(Fluxo!$O:$O,Fluxo!$U:$U,"&gt;"&amp;AU$5,Fluxo!$U:$U,"&lt;="&amp;AV$5,Fluxo!$D:$D,$D33,Fluxo!$E:$E,"&lt;&gt;"&amp;"PERMUTANTE"))</f>
        <v>0</v>
      </c>
      <c r="AW33" s="18">
        <f>IF(AW$5&gt;$G$4,0,SUMIFS(Fluxo!$O:$O,Fluxo!$U:$U,"&gt;"&amp;AV$5,Fluxo!$U:$U,"&lt;="&amp;AW$5,Fluxo!$D:$D,$D33,Fluxo!$E:$E,"&lt;&gt;"&amp;"PERMUTANTE"))</f>
        <v>0</v>
      </c>
      <c r="AX33" s="18">
        <f>IF(AX$5&gt;$G$4,0,SUMIFS(Fluxo!$O:$O,Fluxo!$U:$U,"&gt;"&amp;AW$5,Fluxo!$U:$U,"&lt;="&amp;AX$5,Fluxo!$D:$D,$D33,Fluxo!$E:$E,"&lt;&gt;"&amp;"PERMUTANTE"))</f>
        <v>0</v>
      </c>
      <c r="AY33" s="18">
        <f>IF(AY$5&gt;$G$4,0,SUMIFS(Fluxo!$O:$O,Fluxo!$U:$U,"&gt;"&amp;AX$5,Fluxo!$U:$U,"&lt;="&amp;AY$5,Fluxo!$D:$D,$D33,Fluxo!$E:$E,"&lt;&gt;"&amp;"PERMUTANTE"))</f>
        <v>0</v>
      </c>
      <c r="AZ33" s="18">
        <f>IF(AZ$5&gt;$G$4,0,SUMIFS(Fluxo!$O:$O,Fluxo!$U:$U,"&gt;"&amp;AY$5,Fluxo!$U:$U,"&lt;="&amp;AZ$5,Fluxo!$D:$D,$D33,Fluxo!$E:$E,"&lt;&gt;"&amp;"PERMUTANTE"))</f>
        <v>0</v>
      </c>
      <c r="BA33" s="18">
        <f>IF(BA$5&gt;$G$4,0,SUMIFS(Fluxo!$O:$O,Fluxo!$U:$U,"&gt;"&amp;AZ$5,Fluxo!$U:$U,"&lt;="&amp;BA$5,Fluxo!$D:$D,$D33,Fluxo!$E:$E,"&lt;&gt;"&amp;"PERMUTANTE"))</f>
        <v>0</v>
      </c>
      <c r="BB33" s="18">
        <f>IF(BB$5&gt;$G$4,0,SUMIFS(Fluxo!$O:$O,Fluxo!$U:$U,"&gt;"&amp;BA$5,Fluxo!$U:$U,"&lt;="&amp;BB$5,Fluxo!$D:$D,$D33,Fluxo!$E:$E,"&lt;&gt;"&amp;"PERMUTANTE"))</f>
        <v>0</v>
      </c>
      <c r="BC33" s="18">
        <f>IF(BC$5&gt;$G$4,0,SUMIFS(Fluxo!$O:$O,Fluxo!$U:$U,"&gt;"&amp;BB$5,Fluxo!$U:$U,"&lt;="&amp;BC$5,Fluxo!$D:$D,$D33,Fluxo!$E:$E,"&lt;&gt;"&amp;"PERMUTANTE"))</f>
        <v>0</v>
      </c>
      <c r="BD33" s="18">
        <f>IF(BD$5&gt;$G$4,0,SUMIFS(Fluxo!$O:$O,Fluxo!$U:$U,"&gt;"&amp;BC$5,Fluxo!$U:$U,"&lt;="&amp;BD$5,Fluxo!$D:$D,$D33,Fluxo!$E:$E,"&lt;&gt;"&amp;"PERMUTANTE"))</f>
        <v>0</v>
      </c>
      <c r="BE33" s="18">
        <f>IF(BE$5&gt;$G$4,0,SUMIFS(Fluxo!$O:$O,Fluxo!$U:$U,"&gt;"&amp;BD$5,Fluxo!$U:$U,"&lt;="&amp;BE$5,Fluxo!$D:$D,$D33,Fluxo!$E:$E,"&lt;&gt;"&amp;"PERMUTANTE"))</f>
        <v>0</v>
      </c>
      <c r="BF33" s="18">
        <f>IF(BF$5&gt;$G$4,0,SUMIFS(Fluxo!$O:$O,Fluxo!$U:$U,"&gt;"&amp;BE$5,Fluxo!$U:$U,"&lt;="&amp;BF$5,Fluxo!$D:$D,$D33,Fluxo!$E:$E,"&lt;&gt;"&amp;"PERMUTANTE"))</f>
        <v>0</v>
      </c>
      <c r="BG33" s="18">
        <f>IF(BG$5&gt;$G$4,0,SUMIFS(Fluxo!$O:$O,Fluxo!$U:$U,"&gt;"&amp;BF$5,Fluxo!$U:$U,"&lt;="&amp;BG$5,Fluxo!$D:$D,$D33,Fluxo!$E:$E,"&lt;&gt;"&amp;"PERMUTANTE"))</f>
        <v>0</v>
      </c>
      <c r="BH33" s="18">
        <f>IF(BH$5&gt;$G$4,0,SUMIFS(Fluxo!$O:$O,Fluxo!$U:$U,"&gt;"&amp;BG$5,Fluxo!$U:$U,"&lt;="&amp;BH$5,Fluxo!$D:$D,$D33,Fluxo!$E:$E,"&lt;&gt;"&amp;"PERMUTANTE"))</f>
        <v>0</v>
      </c>
      <c r="BI33" s="18">
        <f>IF(BI$5&gt;$G$4,0,SUMIFS(Fluxo!$O:$O,Fluxo!$U:$U,"&gt;"&amp;BH$5,Fluxo!$U:$U,"&lt;="&amp;BI$5,Fluxo!$D:$D,$D33,Fluxo!$E:$E,"&lt;&gt;"&amp;"PERMUTANTE"))</f>
        <v>0</v>
      </c>
      <c r="BJ33" s="18">
        <f>IF(BJ$5&gt;$G$4,0,SUMIFS(Fluxo!$O:$O,Fluxo!$U:$U,"&gt;"&amp;BI$5,Fluxo!$U:$U,"&lt;="&amp;BJ$5,Fluxo!$D:$D,$D33,Fluxo!$E:$E,"&lt;&gt;"&amp;"PERMUTANTE"))</f>
        <v>0</v>
      </c>
      <c r="BK33" s="18">
        <f>IF(BK$5&gt;$G$4,0,SUMIFS(Fluxo!$O:$O,Fluxo!$U:$U,"&gt;"&amp;BJ$5,Fluxo!$U:$U,"&lt;="&amp;BK$5,Fluxo!$D:$D,$D33,Fluxo!$E:$E,"&lt;&gt;"&amp;"PERMUTANTE"))</f>
        <v>0</v>
      </c>
      <c r="BL33" s="18">
        <f>IF(BL$5&gt;$G$4,0,SUMIFS(Fluxo!$O:$O,Fluxo!$U:$U,"&gt;"&amp;BK$5,Fluxo!$U:$U,"&lt;="&amp;BL$5,Fluxo!$D:$D,$D33,Fluxo!$E:$E,"&lt;&gt;"&amp;"PERMUTANTE"))</f>
        <v>0</v>
      </c>
      <c r="BM33" s="18">
        <f>IF(BM$5&gt;$G$4,0,SUMIFS(Fluxo!$O:$O,Fluxo!$U:$U,"&gt;"&amp;BL$5,Fluxo!$U:$U,"&lt;="&amp;BM$5,Fluxo!$D:$D,$D33,Fluxo!$E:$E,"&lt;&gt;"&amp;"PERMUTANTE"))</f>
        <v>0</v>
      </c>
      <c r="BN33" s="18">
        <f>IF(BN$5&gt;$G$4,0,SUMIFS(Fluxo!$O:$O,Fluxo!$U:$U,"&gt;"&amp;BM$5,Fluxo!$U:$U,"&lt;="&amp;BN$5,Fluxo!$D:$D,$D33,Fluxo!$E:$E,"&lt;&gt;"&amp;"PERMUTANTE"))</f>
        <v>0</v>
      </c>
      <c r="BO33" s="18">
        <f>IF(BO$5&gt;$G$4,0,SUMIFS(Fluxo!$O:$O,Fluxo!$U:$U,"&gt;"&amp;BN$5,Fluxo!$U:$U,"&lt;="&amp;BO$5,Fluxo!$D:$D,$D33,Fluxo!$E:$E,"&lt;&gt;"&amp;"PERMUTANTE"))</f>
        <v>0</v>
      </c>
      <c r="BP33" s="18">
        <f>IF(BP$5&gt;$G$4,0,SUMIFS(Fluxo!$O:$O,Fluxo!$U:$U,"&gt;"&amp;BO$5,Fluxo!$U:$U,"&lt;="&amp;BP$5,Fluxo!$D:$D,$D33,Fluxo!$E:$E,"&lt;&gt;"&amp;"PERMUTANTE"))</f>
        <v>0</v>
      </c>
      <c r="BQ33" s="18">
        <f>IF(BQ$5&gt;$G$4,0,SUMIFS(Fluxo!$O:$O,Fluxo!$U:$U,"&gt;"&amp;BP$5,Fluxo!$U:$U,"&lt;="&amp;BQ$5,Fluxo!$D:$D,$D33,Fluxo!$E:$E,"&lt;&gt;"&amp;"PERMUTANTE"))</f>
        <v>0</v>
      </c>
      <c r="BR33" s="18">
        <f>IF(BR$5&gt;$G$4,0,SUMIFS(Fluxo!$O:$O,Fluxo!$U:$U,"&gt;"&amp;BQ$5,Fluxo!$U:$U,"&lt;="&amp;BR$5,Fluxo!$D:$D,$D33,Fluxo!$E:$E,"&lt;&gt;"&amp;"PERMUTANTE"))</f>
        <v>0</v>
      </c>
      <c r="BS33" s="18">
        <f>IF(BS$5&gt;$G$4,0,SUMIFS(Fluxo!$O:$O,Fluxo!$U:$U,"&gt;"&amp;BR$5,Fluxo!$U:$U,"&lt;="&amp;BS$5,Fluxo!$D:$D,$D33,Fluxo!$E:$E,"&lt;&gt;"&amp;"PERMUTANTE"))</f>
        <v>0</v>
      </c>
      <c r="BT33" s="18">
        <f>IF(BT$5&gt;$G$4,0,SUMIFS(Fluxo!$O:$O,Fluxo!$U:$U,"&gt;"&amp;BS$5,Fluxo!$U:$U,"&lt;="&amp;BT$5,Fluxo!$D:$D,$D33,Fluxo!$E:$E,"&lt;&gt;"&amp;"PERMUTANTE"))</f>
        <v>0</v>
      </c>
      <c r="BU33" s="18">
        <f>IF(BU$5&gt;$G$4,0,SUMIFS(Fluxo!$O:$O,Fluxo!$U:$U,"&gt;"&amp;BT$5,Fluxo!$U:$U,"&lt;="&amp;BU$5,Fluxo!$D:$D,$D33,Fluxo!$E:$E,"&lt;&gt;"&amp;"PERMUTANTE"))</f>
        <v>0</v>
      </c>
      <c r="BV33" s="18">
        <f>IF(BV$5&gt;$G$4,0,SUMIFS(Fluxo!$O:$O,Fluxo!$U:$U,"&gt;"&amp;BU$5,Fluxo!$U:$U,"&lt;="&amp;BV$5,Fluxo!$D:$D,$D33,Fluxo!$E:$E,"&lt;&gt;"&amp;"PERMUTANTE"))</f>
        <v>0</v>
      </c>
      <c r="BW33" s="18">
        <f>IF(BW$5&gt;$G$4,0,SUMIFS(Fluxo!$O:$O,Fluxo!$U:$U,"&gt;"&amp;BV$5,Fluxo!$U:$U,"&lt;="&amp;BW$5,Fluxo!$D:$D,$D33,Fluxo!$E:$E,"&lt;&gt;"&amp;"PERMUTANTE"))</f>
        <v>0</v>
      </c>
      <c r="BX33" s="18">
        <f>IF(BX$5&gt;$G$4,0,SUMIFS(Fluxo!$O:$O,Fluxo!$U:$U,"&gt;"&amp;BW$5,Fluxo!$U:$U,"&lt;="&amp;BX$5,Fluxo!$D:$D,$D33,Fluxo!$E:$E,"&lt;&gt;"&amp;"PERMUTANTE"))</f>
        <v>0</v>
      </c>
      <c r="BY33" s="18">
        <f>IF(BY$5&gt;$G$4,0,SUMIFS(Fluxo!$O:$O,Fluxo!$U:$U,"&gt;"&amp;BX$5,Fluxo!$U:$U,"&lt;="&amp;BY$5,Fluxo!$D:$D,$D33,Fluxo!$E:$E,"&lt;&gt;"&amp;"PERMUTANTE"))</f>
        <v>0</v>
      </c>
      <c r="BZ33" s="18">
        <f>IF(BZ$5&gt;$G$4,0,SUMIFS(Fluxo!$O:$O,Fluxo!$U:$U,"&gt;"&amp;BY$5,Fluxo!$U:$U,"&lt;="&amp;BZ$5,Fluxo!$D:$D,$D33,Fluxo!$E:$E,"&lt;&gt;"&amp;"PERMUTANTE"))</f>
        <v>0</v>
      </c>
      <c r="CA33" s="18">
        <f>IF(CA$5&gt;$G$4,0,SUMIFS(Fluxo!$O:$O,Fluxo!$U:$U,"&gt;"&amp;BZ$5,Fluxo!$U:$U,"&lt;="&amp;CA$5,Fluxo!$D:$D,$D33,Fluxo!$E:$E,"&lt;&gt;"&amp;"PERMUTANTE"))</f>
        <v>0</v>
      </c>
      <c r="CB33" s="18">
        <f>IF(CB$5&gt;$G$4,0,SUMIFS(Fluxo!$O:$O,Fluxo!$U:$U,"&gt;"&amp;CA$5,Fluxo!$U:$U,"&lt;="&amp;CB$5,Fluxo!$D:$D,$D33,Fluxo!$E:$E,"&lt;&gt;"&amp;"PERMUTANTE"))</f>
        <v>0</v>
      </c>
      <c r="CC33" s="18">
        <f>IF(CC$5&gt;$G$4,0,SUMIFS(Fluxo!$O:$O,Fluxo!$U:$U,"&gt;"&amp;CB$5,Fluxo!$U:$U,"&lt;="&amp;CC$5,Fluxo!$D:$D,$D33,Fluxo!$E:$E,"&lt;&gt;"&amp;"PERMUTANTE"))</f>
        <v>0</v>
      </c>
      <c r="CD33" s="18">
        <f>IF(CD$5&gt;$G$4,0,SUMIFS(Fluxo!$O:$O,Fluxo!$U:$U,"&gt;"&amp;CC$5,Fluxo!$U:$U,"&lt;="&amp;CD$5,Fluxo!$D:$D,$D33,Fluxo!$E:$E,"&lt;&gt;"&amp;"PERMUTANTE"))</f>
        <v>0</v>
      </c>
      <c r="CE33" s="18">
        <f>IF(CE$5&gt;$G$4,0,SUMIFS(Fluxo!$O:$O,Fluxo!$U:$U,"&gt;"&amp;CD$5,Fluxo!$U:$U,"&lt;="&amp;CE$5,Fluxo!$D:$D,$D33,Fluxo!$E:$E,"&lt;&gt;"&amp;"PERMUTANTE"))</f>
        <v>0</v>
      </c>
      <c r="CF33" s="18">
        <f>IF(CF$5&gt;$G$4,0,SUMIFS(Fluxo!$O:$O,Fluxo!$U:$U,"&gt;"&amp;CE$5,Fluxo!$U:$U,"&lt;="&amp;CF$5,Fluxo!$D:$D,$D33,Fluxo!$E:$E,"&lt;&gt;"&amp;"PERMUTANTE"))</f>
        <v>0</v>
      </c>
      <c r="CG33" s="18">
        <f>IF(CG$5&gt;$G$4,0,SUMIFS(Fluxo!$O:$O,Fluxo!$U:$U,"&gt;"&amp;CF$5,Fluxo!$U:$U,"&lt;="&amp;CG$5,Fluxo!$D:$D,$D33,Fluxo!$E:$E,"&lt;&gt;"&amp;"PERMUTANTE"))</f>
        <v>0</v>
      </c>
      <c r="CH33" s="18">
        <f>IF(CH$5&gt;$G$4,0,SUMIFS(Fluxo!$O:$O,Fluxo!$U:$U,"&gt;"&amp;CG$5,Fluxo!$U:$U,"&lt;="&amp;CH$5,Fluxo!$D:$D,$D33,Fluxo!$E:$E,"&lt;&gt;"&amp;"PERMUTANTE"))</f>
        <v>0</v>
      </c>
      <c r="CI33" s="18">
        <f>IF(CI$5&gt;$G$4,0,SUMIFS(Fluxo!$O:$O,Fluxo!$U:$U,"&gt;"&amp;CH$5,Fluxo!$U:$U,"&lt;="&amp;CI$5,Fluxo!$D:$D,$D33,Fluxo!$E:$E,"&lt;&gt;"&amp;"PERMUTANTE"))</f>
        <v>0</v>
      </c>
      <c r="CJ33" s="18">
        <f>IF(CJ$5&gt;$G$4,0,SUMIFS(Fluxo!$O:$O,Fluxo!$U:$U,"&gt;"&amp;CI$5,Fluxo!$U:$U,"&lt;="&amp;CJ$5,Fluxo!$D:$D,$D33,Fluxo!$E:$E,"&lt;&gt;"&amp;"PERMUTANTE"))</f>
        <v>0</v>
      </c>
      <c r="CK33" s="18">
        <f>IF(CK$5&gt;$G$4,0,SUMIFS(Fluxo!$O:$O,Fluxo!$U:$U,"&gt;"&amp;CJ$5,Fluxo!$U:$U,"&lt;="&amp;CK$5,Fluxo!$D:$D,$D33,Fluxo!$E:$E,"&lt;&gt;"&amp;"PERMUTANTE"))</f>
        <v>0</v>
      </c>
      <c r="CL33" s="18">
        <f>IF(CL$5&gt;$G$4,0,SUMIFS(Fluxo!$O:$O,Fluxo!$U:$U,"&gt;"&amp;CK$5,Fluxo!$U:$U,"&lt;="&amp;CL$5,Fluxo!$D:$D,$D33,Fluxo!$E:$E,"&lt;&gt;"&amp;"PERMUTANTE"))</f>
        <v>0</v>
      </c>
      <c r="CM33" s="18">
        <f>IF(CM$5&gt;$G$4,0,SUMIFS(Fluxo!$O:$O,Fluxo!$U:$U,"&gt;"&amp;CL$5,Fluxo!$U:$U,"&lt;="&amp;CM$5,Fluxo!$D:$D,$D33,Fluxo!$E:$E,"&lt;&gt;"&amp;"PERMUTANTE"))</f>
        <v>0</v>
      </c>
      <c r="CN33" s="18">
        <f>IF(CN$5&gt;$G$4,0,SUMIFS(Fluxo!$O:$O,Fluxo!$U:$U,"&gt;"&amp;CM$5,Fluxo!$U:$U,"&lt;="&amp;CN$5,Fluxo!$D:$D,$D33,Fluxo!$E:$E,"&lt;&gt;"&amp;"PERMUTANTE"))</f>
        <v>0</v>
      </c>
      <c r="CO33" s="18">
        <f>IF(CO$5&gt;$G$4,0,SUMIFS(Fluxo!$O:$O,Fluxo!$U:$U,"&gt;"&amp;CN$5,Fluxo!$U:$U,"&lt;="&amp;CO$5,Fluxo!$D:$D,$D33,Fluxo!$E:$E,"&lt;&gt;"&amp;"PERMUTANTE"))</f>
        <v>0</v>
      </c>
      <c r="CP33" s="18">
        <f>IF(CP$5&gt;$G$4,0,SUMIFS(Fluxo!$O:$O,Fluxo!$U:$U,"&gt;"&amp;CO$5,Fluxo!$U:$U,"&lt;="&amp;CP$5,Fluxo!$D:$D,$D33,Fluxo!$E:$E,"&lt;&gt;"&amp;"PERMUTANTE"))</f>
        <v>0</v>
      </c>
      <c r="CQ33" s="18">
        <f>IF(CQ$5&gt;$G$4,0,SUMIFS(Fluxo!$O:$O,Fluxo!$U:$U,"&gt;"&amp;CP$5,Fluxo!$U:$U,"&lt;="&amp;CQ$5,Fluxo!$D:$D,$D33,Fluxo!$E:$E,"&lt;&gt;"&amp;"PERMUTANTE"))</f>
        <v>0</v>
      </c>
      <c r="CR33" s="18">
        <f>IF(CR$5&gt;$G$4,0,SUMIFS(Fluxo!$O:$O,Fluxo!$U:$U,"&gt;"&amp;CQ$5,Fluxo!$U:$U,"&lt;="&amp;CR$5,Fluxo!$D:$D,$D33,Fluxo!$E:$E,"&lt;&gt;"&amp;"PERMUTANTE"))</f>
        <v>0</v>
      </c>
      <c r="CS33" s="18">
        <f>IF(CS$5&gt;$G$4,0,SUMIFS(Fluxo!$O:$O,Fluxo!$U:$U,"&gt;"&amp;CR$5,Fluxo!$U:$U,"&lt;="&amp;CS$5,Fluxo!$D:$D,$D33,Fluxo!$E:$E,"&lt;&gt;"&amp;"PERMUTANTE"))</f>
        <v>0</v>
      </c>
      <c r="CT33" s="18">
        <f>IF(CT$5&gt;$G$4,0,SUMIFS(Fluxo!$O:$O,Fluxo!$U:$U,"&gt;"&amp;CS$5,Fluxo!$U:$U,"&lt;="&amp;CT$5,Fluxo!$D:$D,$D33,Fluxo!$E:$E,"&lt;&gt;"&amp;"PERMUTANTE"))</f>
        <v>0</v>
      </c>
      <c r="CU33" s="18">
        <f>IF(CU$5&gt;$G$4,0,SUMIFS(Fluxo!$O:$O,Fluxo!$U:$U,"&gt;"&amp;CT$5,Fluxo!$U:$U,"&lt;="&amp;CU$5,Fluxo!$D:$D,$D33,Fluxo!$E:$E,"&lt;&gt;"&amp;"PERMUTANTE"))</f>
        <v>0</v>
      </c>
      <c r="CV33" s="18">
        <f>IF(CV$5&gt;$G$4,0,SUMIFS(Fluxo!$O:$O,Fluxo!$U:$U,"&gt;"&amp;CU$5,Fluxo!$U:$U,"&lt;="&amp;CV$5,Fluxo!$D:$D,$D33,Fluxo!$E:$E,"&lt;&gt;"&amp;"PERMUTANTE"))</f>
        <v>0</v>
      </c>
      <c r="CW33" s="18">
        <f>IF(CW$5&gt;$G$4,0,SUMIFS(Fluxo!$O:$O,Fluxo!$U:$U,"&gt;"&amp;CV$5,Fluxo!$U:$U,"&lt;="&amp;CW$5,Fluxo!$D:$D,$D33,Fluxo!$E:$E,"&lt;&gt;"&amp;"PERMUTANTE"))</f>
        <v>0</v>
      </c>
      <c r="CX33" s="18">
        <f>IF(CX$5&gt;$G$4,0,SUMIFS(Fluxo!$O:$O,Fluxo!$U:$U,"&gt;"&amp;CW$5,Fluxo!$U:$U,"&lt;="&amp;CX$5,Fluxo!$D:$D,$D33,Fluxo!$E:$E,"&lt;&gt;"&amp;"PERMUTANTE"))</f>
        <v>0</v>
      </c>
      <c r="CY33" s="18">
        <f>IF(CY$5&gt;$G$4,0,SUMIFS(Fluxo!$O:$O,Fluxo!$U:$U,"&gt;"&amp;CX$5,Fluxo!$U:$U,"&lt;="&amp;CY$5,Fluxo!$D:$D,$D33,Fluxo!$E:$E,"&lt;&gt;"&amp;"PERMUTANTE"))</f>
        <v>0</v>
      </c>
      <c r="CZ33" s="18">
        <f>IF(CZ$5&gt;$G$4,0,SUMIFS(Fluxo!$O:$O,Fluxo!$U:$U,"&gt;"&amp;CY$5,Fluxo!$U:$U,"&lt;="&amp;CZ$5,Fluxo!$D:$D,$D33,Fluxo!$E:$E,"&lt;&gt;"&amp;"PERMUTANTE"))</f>
        <v>0</v>
      </c>
      <c r="DA33" s="18">
        <f>IF(DA$5&gt;$G$4,0,SUMIFS(Fluxo!$O:$O,Fluxo!$U:$U,"&gt;"&amp;CZ$5,Fluxo!$U:$U,"&lt;="&amp;DA$5,Fluxo!$D:$D,$D33,Fluxo!$E:$E,"&lt;&gt;"&amp;"PERMUTANTE"))</f>
        <v>0</v>
      </c>
      <c r="DB33" s="18">
        <f>IF(DB$5&gt;$G$4,0,SUMIFS(Fluxo!$O:$O,Fluxo!$U:$U,"&gt;"&amp;DA$5,Fluxo!$U:$U,"&lt;="&amp;DB$5,Fluxo!$D:$D,$D33,Fluxo!$E:$E,"&lt;&gt;"&amp;"PERMUTANTE"))</f>
        <v>0</v>
      </c>
      <c r="DC33" s="18">
        <f>IF(DC$5&gt;$G$4,0,SUMIFS(Fluxo!$O:$O,Fluxo!$U:$U,"&gt;"&amp;DB$5,Fluxo!$U:$U,"&lt;="&amp;DC$5,Fluxo!$D:$D,$D33,Fluxo!$E:$E,"&lt;&gt;"&amp;"PERMUTANTE"))</f>
        <v>0</v>
      </c>
      <c r="DD33" s="18">
        <f>IF(DD$5&gt;$G$4,0,SUMIFS(Fluxo!$O:$O,Fluxo!$U:$U,"&gt;"&amp;DC$5,Fluxo!$U:$U,"&lt;="&amp;DD$5,Fluxo!$D:$D,$D33,Fluxo!$E:$E,"&lt;&gt;"&amp;"PERMUTANTE"))</f>
        <v>0</v>
      </c>
      <c r="DE33" s="18">
        <f>IF(DE$5&gt;$G$4,0,SUMIFS(Fluxo!$O:$O,Fluxo!$U:$U,"&gt;"&amp;DD$5,Fluxo!$U:$U,"&lt;="&amp;DE$5,Fluxo!$D:$D,$D33,Fluxo!$E:$E,"&lt;&gt;"&amp;"PERMUTANTE"))</f>
        <v>0</v>
      </c>
      <c r="DF33" s="18">
        <f>IF(DF$5&gt;$G$4,0,SUMIFS(Fluxo!$O:$O,Fluxo!$U:$U,"&gt;"&amp;DE$5,Fluxo!$U:$U,"&lt;="&amp;DF$5,Fluxo!$D:$D,$D33,Fluxo!$E:$E,"&lt;&gt;"&amp;"PERMUTANTE"))</f>
        <v>0</v>
      </c>
      <c r="DG33" s="18">
        <f>IF(DG$5&gt;$G$4,0,SUMIFS(Fluxo!$O:$O,Fluxo!$U:$U,"&gt;"&amp;DF$5,Fluxo!$U:$U,"&lt;="&amp;DG$5,Fluxo!$D:$D,$D33,Fluxo!$E:$E,"&lt;&gt;"&amp;"PERMUTANTE"))</f>
        <v>0</v>
      </c>
      <c r="DH33" s="18">
        <f>IF(DH$5&gt;$G$4,0,SUMIFS(Fluxo!$O:$O,Fluxo!$U:$U,"&gt;"&amp;DG$5,Fluxo!$U:$U,"&lt;="&amp;DH$5,Fluxo!$D:$D,$D33,Fluxo!$E:$E,"&lt;&gt;"&amp;"PERMUTANTE"))</f>
        <v>0</v>
      </c>
      <c r="DI33" s="18">
        <f>IF(DI$5&gt;$G$4,0,SUMIFS(Fluxo!$O:$O,Fluxo!$U:$U,"&gt;"&amp;DH$5,Fluxo!$U:$U,"&lt;="&amp;DI$5,Fluxo!$D:$D,$D33,Fluxo!$E:$E,"&lt;&gt;"&amp;"PERMUTANTE"))</f>
        <v>0</v>
      </c>
      <c r="DJ33" s="18">
        <f>IF(DJ$5&gt;$G$4,0,SUMIFS(Fluxo!$O:$O,Fluxo!$U:$U,"&gt;"&amp;DI$5,Fluxo!$U:$U,"&lt;="&amp;DJ$5,Fluxo!$D:$D,$D33,Fluxo!$E:$E,"&lt;&gt;"&amp;"PERMUTANTE"))</f>
        <v>0</v>
      </c>
      <c r="DK33" s="18">
        <f>IF(DK$5&gt;$G$4,0,SUMIFS(Fluxo!$O:$O,Fluxo!$U:$U,"&gt;"&amp;DJ$5,Fluxo!$U:$U,"&lt;="&amp;DK$5,Fluxo!$D:$D,$D33,Fluxo!$E:$E,"&lt;&gt;"&amp;"PERMUTANTE"))</f>
        <v>0</v>
      </c>
      <c r="DL33" s="18">
        <f>IF(DL$5&gt;$G$4,0,SUMIFS(Fluxo!$O:$O,Fluxo!$U:$U,"&gt;"&amp;DK$5,Fluxo!$U:$U,"&lt;="&amp;DL$5,Fluxo!$D:$D,$D33,Fluxo!$E:$E,"&lt;&gt;"&amp;"PERMUTANTE"))</f>
        <v>0</v>
      </c>
      <c r="DM33" s="18">
        <f>IF(DM$5&gt;$G$4,0,SUMIFS(Fluxo!$O:$O,Fluxo!$U:$U,"&gt;"&amp;DL$5,Fluxo!$U:$U,"&lt;="&amp;DM$5,Fluxo!$D:$D,$D33,Fluxo!$E:$E,"&lt;&gt;"&amp;"PERMUTANTE"))</f>
        <v>0</v>
      </c>
      <c r="DN33" s="18">
        <f>IF(DN$5&gt;$G$4,0,SUMIFS(Fluxo!$O:$O,Fluxo!$U:$U,"&gt;"&amp;DM$5,Fluxo!$U:$U,"&lt;="&amp;DN$5,Fluxo!$D:$D,$D33,Fluxo!$E:$E,"&lt;&gt;"&amp;"PERMUTANTE"))</f>
        <v>0</v>
      </c>
      <c r="DO33" s="18">
        <f>IF(DO$5&gt;$G$4,0,SUMIFS(Fluxo!$O:$O,Fluxo!$U:$U,"&gt;"&amp;DN$5,Fluxo!$U:$U,"&lt;="&amp;DO$5,Fluxo!$D:$D,$D33,Fluxo!$E:$E,"&lt;&gt;"&amp;"PERMUTANTE"))</f>
        <v>0</v>
      </c>
      <c r="DP33" s="18">
        <f>IF(DP$5&gt;$G$4,0,SUMIFS(Fluxo!$O:$O,Fluxo!$U:$U,"&gt;"&amp;DO$5,Fluxo!$U:$U,"&lt;="&amp;DP$5,Fluxo!$D:$D,$D33,Fluxo!$E:$E,"&lt;&gt;"&amp;"PERMUTANTE"))</f>
        <v>0</v>
      </c>
      <c r="DQ33" s="18">
        <f>IF(DQ$5&gt;$G$4,0,SUMIFS(Fluxo!$O:$O,Fluxo!$U:$U,"&gt;"&amp;DP$5,Fluxo!$U:$U,"&lt;="&amp;DQ$5,Fluxo!$D:$D,$D33,Fluxo!$E:$E,"&lt;&gt;"&amp;"PERMUTANTE"))</f>
        <v>0</v>
      </c>
      <c r="DR33" s="18">
        <f>IF(DR$5&gt;$G$4,0,SUMIFS(Fluxo!$O:$O,Fluxo!$U:$U,"&gt;"&amp;DQ$5,Fluxo!$U:$U,"&lt;="&amp;DR$5,Fluxo!$D:$D,$D33,Fluxo!$E:$E,"&lt;&gt;"&amp;"PERMUTANTE"))</f>
        <v>0</v>
      </c>
      <c r="DS33" s="18">
        <f>IF(DS$5&gt;$G$4,0,SUMIFS(Fluxo!$O:$O,Fluxo!$U:$U,"&gt;"&amp;DR$5,Fluxo!$U:$U,"&lt;="&amp;DS$5,Fluxo!$D:$D,$D33,Fluxo!$E:$E,"&lt;&gt;"&amp;"PERMUTANTE"))</f>
        <v>0</v>
      </c>
      <c r="DT33" s="18">
        <f>IF(DT$5&gt;$G$4,0,SUMIFS(Fluxo!$O:$O,Fluxo!$U:$U,"&gt;"&amp;DS$5,Fluxo!$U:$U,"&lt;="&amp;DT$5,Fluxo!$D:$D,$D33,Fluxo!$E:$E,"&lt;&gt;"&amp;"PERMUTANTE"))</f>
        <v>0</v>
      </c>
      <c r="DU33" s="18">
        <f>IF(DU$5&gt;$G$4,0,SUMIFS(Fluxo!$O:$O,Fluxo!$U:$U,"&gt;"&amp;DT$5,Fluxo!$U:$U,"&lt;="&amp;DU$5,Fluxo!$D:$D,$D33,Fluxo!$E:$E,"&lt;&gt;"&amp;"PERMUTANTE"))</f>
        <v>0</v>
      </c>
      <c r="DV33" s="18">
        <f>IF(DV$5&gt;$G$4,0,SUMIFS(Fluxo!$O:$O,Fluxo!$U:$U,"&gt;"&amp;DU$5,Fluxo!$U:$U,"&lt;="&amp;DV$5,Fluxo!$D:$D,$D33,Fluxo!$E:$E,"&lt;&gt;"&amp;"PERMUTANTE"))</f>
        <v>0</v>
      </c>
      <c r="DW33" s="18">
        <f>IF(DW$5&gt;$G$4,0,SUMIFS(Fluxo!$O:$O,Fluxo!$U:$U,"&gt;"&amp;DV$5,Fluxo!$U:$U,"&lt;="&amp;DW$5,Fluxo!$D:$D,$D33,Fluxo!$E:$E,"&lt;&gt;"&amp;"PERMUTANTE"))</f>
        <v>0</v>
      </c>
      <c r="DX33" s="18">
        <f>IF(DX$5&gt;$G$4,0,SUMIFS(Fluxo!$O:$O,Fluxo!$U:$U,"&gt;"&amp;DW$5,Fluxo!$U:$U,"&lt;="&amp;DX$5,Fluxo!$D:$D,$D33,Fluxo!$E:$E,"&lt;&gt;"&amp;"PERMUTANTE"))</f>
        <v>0</v>
      </c>
      <c r="DY33" s="18">
        <f>IF(DY$5&gt;$G$4,0,SUMIFS(Fluxo!$O:$O,Fluxo!$U:$U,"&gt;"&amp;DX$5,Fluxo!$U:$U,"&lt;="&amp;DY$5,Fluxo!$D:$D,$D33,Fluxo!$E:$E,"&lt;&gt;"&amp;"PERMUTANTE"))</f>
        <v>0</v>
      </c>
      <c r="DZ33" s="18">
        <f>IF(DZ$5&gt;$G$4,0,SUMIFS(Fluxo!$O:$O,Fluxo!$U:$U,"&gt;"&amp;DY$5,Fluxo!$U:$U,"&lt;="&amp;DZ$5,Fluxo!$D:$D,$D33,Fluxo!$E:$E,"&lt;&gt;"&amp;"PERMUTANTE"))</f>
        <v>0</v>
      </c>
      <c r="EA33" s="18">
        <f>IF(EA$5&gt;$G$4,0,SUMIFS(Fluxo!$O:$O,Fluxo!$U:$U,"&gt;"&amp;DZ$5,Fluxo!$U:$U,"&lt;="&amp;EA$5,Fluxo!$D:$D,$D33,Fluxo!$E:$E,"&lt;&gt;"&amp;"PERMUTANTE"))</f>
        <v>0</v>
      </c>
      <c r="EB33" s="18">
        <f>IF(EB$5&gt;$G$4,0,SUMIFS(Fluxo!$O:$O,Fluxo!$U:$U,"&gt;"&amp;EA$5,Fluxo!$U:$U,"&lt;="&amp;EB$5,Fluxo!$D:$D,$D33,Fluxo!$E:$E,"&lt;&gt;"&amp;"PERMUTANTE"))</f>
        <v>0</v>
      </c>
      <c r="EC33" s="18">
        <f>IF(EC$5&gt;$G$4,0,SUMIFS(Fluxo!$O:$O,Fluxo!$U:$U,"&gt;"&amp;EB$5,Fluxo!$U:$U,"&lt;="&amp;EC$5,Fluxo!$D:$D,$D33,Fluxo!$E:$E,"&lt;&gt;"&amp;"PERMUTANTE"))</f>
        <v>0</v>
      </c>
      <c r="ED33" s="18">
        <f>IF(ED$5&gt;$G$4,0,SUMIFS(Fluxo!$O:$O,Fluxo!$U:$U,"&gt;"&amp;EC$5,Fluxo!$U:$U,"&lt;="&amp;ED$5,Fluxo!$D:$D,$D33,Fluxo!$E:$E,"&lt;&gt;"&amp;"PERMUTANTE"))</f>
        <v>0</v>
      </c>
      <c r="EE33" s="18">
        <f>IF(EE$5&gt;$G$4,0,SUMIFS(Fluxo!$O:$O,Fluxo!$U:$U,"&gt;"&amp;ED$5,Fluxo!$U:$U,"&lt;="&amp;EE$5,Fluxo!$D:$D,$D33,Fluxo!$E:$E,"&lt;&gt;"&amp;"PERMUTANTE"))</f>
        <v>0</v>
      </c>
      <c r="EF33" s="18">
        <f>IF(EF$5&gt;$G$4,0,SUMIFS(Fluxo!$O:$O,Fluxo!$U:$U,"&gt;"&amp;EE$5,Fluxo!$U:$U,"&lt;="&amp;EF$5,Fluxo!$D:$D,$D33,Fluxo!$E:$E,"&lt;&gt;"&amp;"PERMUTANTE"))</f>
        <v>0</v>
      </c>
      <c r="EG33" s="18">
        <f>IF(EG$5&gt;$G$4,0,SUMIFS(Fluxo!$O:$O,Fluxo!$U:$U,"&gt;"&amp;EF$5,Fluxo!$U:$U,"&lt;="&amp;EG$5,Fluxo!$D:$D,$D33,Fluxo!$E:$E,"&lt;&gt;"&amp;"PERMUTANTE"))</f>
        <v>0</v>
      </c>
      <c r="EH33" s="18">
        <f>IF(EH$5&gt;$G$4,0,SUMIFS(Fluxo!$O:$O,Fluxo!$U:$U,"&gt;"&amp;EG$5,Fluxo!$U:$U,"&lt;="&amp;EH$5,Fluxo!$D:$D,$D33,Fluxo!$E:$E,"&lt;&gt;"&amp;"PERMUTANTE"))</f>
        <v>0</v>
      </c>
      <c r="EI33" s="18">
        <f>IF(EI$5&gt;$G$4,0,SUMIFS(Fluxo!$O:$O,Fluxo!$U:$U,"&gt;"&amp;EH$5,Fluxo!$U:$U,"&lt;="&amp;EI$5,Fluxo!$D:$D,$D33,Fluxo!$E:$E,"&lt;&gt;"&amp;"PERMUTANTE"))</f>
        <v>0</v>
      </c>
      <c r="EJ33" s="18">
        <f>IF(EJ$5&gt;$G$4,0,SUMIFS(Fluxo!$O:$O,Fluxo!$U:$U,"&gt;"&amp;EI$5,Fluxo!$U:$U,"&lt;="&amp;EJ$5,Fluxo!$D:$D,$D33,Fluxo!$E:$E,"&lt;&gt;"&amp;"PERMUTANTE"))</f>
        <v>0</v>
      </c>
      <c r="EK33" s="18">
        <f>IF(EK$5&gt;$G$4,0,SUMIFS(Fluxo!$O:$O,Fluxo!$U:$U,"&gt;"&amp;EJ$5,Fluxo!$U:$U,"&lt;="&amp;EK$5,Fluxo!$D:$D,$D33,Fluxo!$E:$E,"&lt;&gt;"&amp;"PERMUTANTE"))</f>
        <v>0</v>
      </c>
      <c r="EL33" s="18">
        <f>IF(EL$5&gt;$G$4,0,SUMIFS(Fluxo!$O:$O,Fluxo!$U:$U,"&gt;"&amp;EK$5,Fluxo!$U:$U,"&lt;="&amp;EL$5,Fluxo!$D:$D,$D33,Fluxo!$E:$E,"&lt;&gt;"&amp;"PERMUTANTE"))</f>
        <v>0</v>
      </c>
      <c r="EM33" s="18">
        <f>IF(EM$5&gt;$G$4,0,SUMIFS(Fluxo!$O:$O,Fluxo!$U:$U,"&gt;"&amp;EL$5,Fluxo!$U:$U,"&lt;="&amp;EM$5,Fluxo!$D:$D,$D33,Fluxo!$E:$E,"&lt;&gt;"&amp;"PERMUTANTE"))</f>
        <v>0</v>
      </c>
      <c r="EN33" s="18">
        <f>IF(EN$5&gt;$G$4,0,SUMIFS(Fluxo!$O:$O,Fluxo!$U:$U,"&gt;"&amp;EM$5,Fluxo!$U:$U,"&lt;="&amp;EN$5,Fluxo!$D:$D,$D33,Fluxo!$E:$E,"&lt;&gt;"&amp;"PERMUTANTE"))</f>
        <v>0</v>
      </c>
      <c r="EO33" s="18">
        <f>IF(EO$5&gt;$G$4,0,SUMIFS(Fluxo!$O:$O,Fluxo!$U:$U,"&gt;"&amp;EN$5,Fluxo!$U:$U,"&lt;="&amp;EO$5,Fluxo!$D:$D,$D33,Fluxo!$E:$E,"&lt;&gt;"&amp;"PERMUTANTE"))</f>
        <v>0</v>
      </c>
      <c r="EP33" s="18">
        <f>IF(EP$5&gt;$G$4,0,SUMIFS(Fluxo!$O:$O,Fluxo!$U:$U,"&gt;"&amp;EO$5,Fluxo!$U:$U,"&lt;="&amp;EP$5,Fluxo!$D:$D,$D33,Fluxo!$E:$E,"&lt;&gt;"&amp;"PERMUTANTE"))</f>
        <v>0</v>
      </c>
      <c r="EQ33" s="18">
        <f>IF(EQ$5&gt;$G$4,0,SUMIFS(Fluxo!$O:$O,Fluxo!$U:$U,"&gt;"&amp;EP$5,Fluxo!$U:$U,"&lt;="&amp;EQ$5,Fluxo!$D:$D,$D33,Fluxo!$E:$E,"&lt;&gt;"&amp;"PERMUTANTE"))</f>
        <v>0</v>
      </c>
      <c r="ER33" s="18">
        <f>IF(ER$5&gt;$G$4,0,SUMIFS(Fluxo!$O:$O,Fluxo!$U:$U,"&gt;"&amp;EQ$5,Fluxo!$U:$U,"&lt;="&amp;ER$5,Fluxo!$D:$D,$D33,Fluxo!$E:$E,"&lt;&gt;"&amp;"PERMUTANTE"))</f>
        <v>0</v>
      </c>
      <c r="ES33" s="18">
        <f>IF(ES$5&gt;$G$4,0,SUMIFS(Fluxo!$O:$O,Fluxo!$U:$U,"&gt;"&amp;ER$5,Fluxo!$U:$U,"&lt;="&amp;ES$5,Fluxo!$D:$D,$D33,Fluxo!$E:$E,"&lt;&gt;"&amp;"PERMUTANTE"))</f>
        <v>0</v>
      </c>
      <c r="ET33" s="18">
        <f>IF(ET$5&gt;$G$4,0,SUMIFS(Fluxo!$O:$O,Fluxo!$U:$U,"&gt;"&amp;ES$5,Fluxo!$U:$U,"&lt;="&amp;ET$5,Fluxo!$D:$D,$D33,Fluxo!$E:$E,"&lt;&gt;"&amp;"PERMUTANTE"))</f>
        <v>0</v>
      </c>
      <c r="EU33" s="18">
        <f>IF(EU$5&gt;$G$4,0,SUMIFS(Fluxo!$O:$O,Fluxo!$U:$U,"&gt;"&amp;ET$5,Fluxo!$U:$U,"&lt;="&amp;EU$5,Fluxo!$D:$D,$D33,Fluxo!$E:$E,"&lt;&gt;"&amp;"PERMUTANTE"))</f>
        <v>0</v>
      </c>
      <c r="EV33" s="18">
        <f>IF(EV$5&gt;$G$4,0,SUMIFS(Fluxo!$O:$O,Fluxo!$U:$U,"&gt;"&amp;EU$5,Fluxo!$U:$U,"&lt;="&amp;EV$5,Fluxo!$D:$D,$D33,Fluxo!$E:$E,"&lt;&gt;"&amp;"PERMUTANTE"))</f>
        <v>0</v>
      </c>
      <c r="EW33" s="18">
        <f>IF(EW$5&gt;$G$4,0,SUMIFS(Fluxo!$O:$O,Fluxo!$U:$U,"&gt;"&amp;EV$5,Fluxo!$U:$U,"&lt;="&amp;EW$5,Fluxo!$D:$D,$D33,Fluxo!$E:$E,"&lt;&gt;"&amp;"PERMUTANTE"))</f>
        <v>0</v>
      </c>
      <c r="EX33" s="18">
        <f>IF(EX$5&gt;$G$4,0,SUMIFS(Fluxo!$O:$O,Fluxo!$U:$U,"&gt;"&amp;EW$5,Fluxo!$U:$U,"&lt;="&amp;EX$5,Fluxo!$D:$D,$D33,Fluxo!$E:$E,"&lt;&gt;"&amp;"PERMUTANTE"))</f>
        <v>0</v>
      </c>
      <c r="EY33" s="18">
        <f>IF(EY$5&gt;$G$4,0,SUMIFS(Fluxo!$O:$O,Fluxo!$U:$U,"&gt;"&amp;EX$5,Fluxo!$U:$U,"&lt;="&amp;EY$5,Fluxo!$D:$D,$D33,Fluxo!$E:$E,"&lt;&gt;"&amp;"PERMUTANTE"))</f>
        <v>0</v>
      </c>
      <c r="EZ33" s="18">
        <f>IF(EZ$5&gt;$G$4,0,SUMIFS(Fluxo!$O:$O,Fluxo!$U:$U,"&gt;"&amp;EY$5,Fluxo!$U:$U,"&lt;="&amp;EZ$5,Fluxo!$D:$D,$D33,Fluxo!$E:$E,"&lt;&gt;"&amp;"PERMUTANTE"))</f>
        <v>0</v>
      </c>
      <c r="FA33" s="18">
        <f>IF(FA$5&gt;$G$4,0,SUMIFS(Fluxo!$O:$O,Fluxo!$U:$U,"&gt;"&amp;EZ$5,Fluxo!$U:$U,"&lt;="&amp;FA$5,Fluxo!$D:$D,$D33,Fluxo!$E:$E,"&lt;&gt;"&amp;"PERMUTANTE"))</f>
        <v>0</v>
      </c>
      <c r="FB33" s="18">
        <f>IF(FB$5&gt;$G$4,0,SUMIFS(Fluxo!$O:$O,Fluxo!$U:$U,"&gt;"&amp;FA$5,Fluxo!$U:$U,"&lt;="&amp;FB$5,Fluxo!$D:$D,$D33,Fluxo!$E:$E,"&lt;&gt;"&amp;"PERMUTANTE"))</f>
        <v>0</v>
      </c>
      <c r="FC33" s="18">
        <f>IF(FC$5&gt;$G$4,0,SUMIFS(Fluxo!$O:$O,Fluxo!$U:$U,"&gt;"&amp;FB$5,Fluxo!$U:$U,"&lt;="&amp;FC$5,Fluxo!$D:$D,$D33,Fluxo!$E:$E,"&lt;&gt;"&amp;"PERMUTANTE"))</f>
        <v>0</v>
      </c>
      <c r="FD33" s="18">
        <f>IF(FD$5&gt;$G$4,0,SUMIFS(Fluxo!$O:$O,Fluxo!$U:$U,"&gt;"&amp;FC$5,Fluxo!$U:$U,"&lt;="&amp;FD$5,Fluxo!$D:$D,$D33,Fluxo!$E:$E,"&lt;&gt;"&amp;"PERMUTANTE"))</f>
        <v>0</v>
      </c>
      <c r="FE33" s="18">
        <f>IF(FE$5&gt;$G$4,0,SUMIFS(Fluxo!$O:$O,Fluxo!$U:$U,"&gt;"&amp;FD$5,Fluxo!$U:$U,"&lt;="&amp;FE$5,Fluxo!$D:$D,$D33,Fluxo!$E:$E,"&lt;&gt;"&amp;"PERMUTANTE"))</f>
        <v>0</v>
      </c>
      <c r="FF33" s="18">
        <f>IF(FF$5&gt;$G$4,0,SUMIFS(Fluxo!$O:$O,Fluxo!$U:$U,"&gt;"&amp;FE$5,Fluxo!$U:$U,"&lt;="&amp;FF$5,Fluxo!$D:$D,$D33,Fluxo!$E:$E,"&lt;&gt;"&amp;"PERMUTANTE"))</f>
        <v>0</v>
      </c>
      <c r="FG33" s="18">
        <f>IF(FG$5&gt;$G$4,0,SUMIFS(Fluxo!$O:$O,Fluxo!$U:$U,"&gt;"&amp;FF$5,Fluxo!$U:$U,"&lt;="&amp;FG$5,Fluxo!$D:$D,$D33,Fluxo!$E:$E,"&lt;&gt;"&amp;"PERMUTANTE"))</f>
        <v>0</v>
      </c>
      <c r="FH33" s="18">
        <f>IF(FH$5&gt;$G$4,0,SUMIFS(Fluxo!$O:$O,Fluxo!$U:$U,"&gt;"&amp;FG$5,Fluxo!$U:$U,"&lt;="&amp;FH$5,Fluxo!$D:$D,$D33,Fluxo!$E:$E,"&lt;&gt;"&amp;"PERMUTANTE"))</f>
        <v>0</v>
      </c>
      <c r="FI33" s="18">
        <f>IF(FI$5&gt;$G$4,0,SUMIFS(Fluxo!$O:$O,Fluxo!$U:$U,"&gt;"&amp;FH$5,Fluxo!$U:$U,"&lt;="&amp;FI$5,Fluxo!$D:$D,$D33,Fluxo!$E:$E,"&lt;&gt;"&amp;"PERMUTANTE"))</f>
        <v>0</v>
      </c>
      <c r="FJ33" s="18">
        <f>IF(FJ$5&gt;$G$4,0,SUMIFS(Fluxo!$O:$O,Fluxo!$U:$U,"&gt;"&amp;FI$5,Fluxo!$U:$U,"&lt;="&amp;FJ$5,Fluxo!$D:$D,$D33,Fluxo!$E:$E,"&lt;&gt;"&amp;"PERMUTANTE"))</f>
        <v>0</v>
      </c>
      <c r="FK33" s="18">
        <f>IF(FK$5&gt;$G$4,0,SUMIFS(Fluxo!$O:$O,Fluxo!$U:$U,"&gt;"&amp;FJ$5,Fluxo!$U:$U,"&lt;="&amp;FK$5,Fluxo!$D:$D,$D33,Fluxo!$E:$E,"&lt;&gt;"&amp;"PERMUTANTE"))</f>
        <v>0</v>
      </c>
      <c r="FL33" s="18">
        <f>IF(FL$5&gt;$G$4,0,SUMIFS(Fluxo!$O:$O,Fluxo!$U:$U,"&gt;"&amp;FK$5,Fluxo!$U:$U,"&lt;="&amp;FL$5,Fluxo!$D:$D,$D33,Fluxo!$E:$E,"&lt;&gt;"&amp;"PERMUTANTE"))</f>
        <v>0</v>
      </c>
      <c r="FM33" s="18">
        <f>IF(FM$5&gt;$G$4,0,SUMIFS(Fluxo!$O:$O,Fluxo!$U:$U,"&gt;"&amp;FL$5,Fluxo!$U:$U,"&lt;="&amp;FM$5,Fluxo!$D:$D,$D33,Fluxo!$E:$E,"&lt;&gt;"&amp;"PERMUTANTE"))</f>
        <v>0</v>
      </c>
      <c r="FN33" s="18">
        <f>IF(FN$5&gt;$G$4,0,SUMIFS(Fluxo!$O:$O,Fluxo!$U:$U,"&gt;"&amp;FM$5,Fluxo!$U:$U,"&lt;="&amp;FN$5,Fluxo!$D:$D,$D33,Fluxo!$E:$E,"&lt;&gt;"&amp;"PERMUTANTE"))</f>
        <v>0</v>
      </c>
      <c r="FO33" s="18">
        <f>IF(FO$5&gt;$G$4,0,SUMIFS(Fluxo!$O:$O,Fluxo!$U:$U,"&gt;"&amp;FN$5,Fluxo!$U:$U,"&lt;="&amp;FO$5,Fluxo!$D:$D,$D33,Fluxo!$E:$E,"&lt;&gt;"&amp;"PERMUTANTE"))</f>
        <v>0</v>
      </c>
      <c r="FP33" s="18">
        <f>IF(FP$5&gt;$G$4,0,SUMIFS(Fluxo!$O:$O,Fluxo!$U:$U,"&gt;"&amp;FO$5,Fluxo!$U:$U,"&lt;="&amp;FP$5,Fluxo!$D:$D,$D33,Fluxo!$E:$E,"&lt;&gt;"&amp;"PERMUTANTE"))</f>
        <v>0</v>
      </c>
      <c r="FQ33" s="18">
        <f>IF(FQ$5&gt;$G$4,0,SUMIFS(Fluxo!$O:$O,Fluxo!$U:$U,"&gt;"&amp;FP$5,Fluxo!$U:$U,"&lt;="&amp;FQ$5,Fluxo!$D:$D,$D33,Fluxo!$E:$E,"&lt;&gt;"&amp;"PERMUTANTE"))</f>
        <v>0</v>
      </c>
      <c r="FR33" s="18">
        <f>IF(FR$5&gt;$G$4,0,SUMIFS(Fluxo!$O:$O,Fluxo!$U:$U,"&gt;"&amp;FQ$5,Fluxo!$U:$U,"&lt;="&amp;FR$5,Fluxo!$D:$D,$D33,Fluxo!$E:$E,"&lt;&gt;"&amp;"PERMUTANTE"))</f>
        <v>0</v>
      </c>
      <c r="FS33" s="18">
        <f>IF(FS$5&gt;$G$4,0,SUMIFS(Fluxo!$O:$O,Fluxo!$U:$U,"&gt;"&amp;FR$5,Fluxo!$U:$U,"&lt;="&amp;FS$5,Fluxo!$D:$D,$D33,Fluxo!$E:$E,"&lt;&gt;"&amp;"PERMUTANTE"))</f>
        <v>0</v>
      </c>
      <c r="FT33" s="18">
        <f>IF(FT$5&gt;$G$4,0,SUMIFS(Fluxo!$O:$O,Fluxo!$U:$U,"&gt;"&amp;FS$5,Fluxo!$U:$U,"&lt;="&amp;FT$5,Fluxo!$D:$D,$D33,Fluxo!$E:$E,"&lt;&gt;"&amp;"PERMUTANTE"))</f>
        <v>0</v>
      </c>
      <c r="FU33" s="18">
        <f>IF(FU$5&gt;$G$4,0,SUMIFS(Fluxo!$O:$O,Fluxo!$U:$U,"&gt;"&amp;FT$5,Fluxo!$U:$U,"&lt;="&amp;FU$5,Fluxo!$D:$D,$D33,Fluxo!$E:$E,"&lt;&gt;"&amp;"PERMUTANTE"))</f>
        <v>0</v>
      </c>
      <c r="FV33" s="18">
        <f>IF(FV$5&gt;$G$4,0,SUMIFS(Fluxo!$O:$O,Fluxo!$U:$U,"&gt;"&amp;FU$5,Fluxo!$U:$U,"&lt;="&amp;FV$5,Fluxo!$D:$D,$D33,Fluxo!$E:$E,"&lt;&gt;"&amp;"PERMUTANTE"))</f>
        <v>0</v>
      </c>
      <c r="FW33" s="18">
        <f>IF(FW$5&gt;$G$4,0,SUMIFS(Fluxo!$O:$O,Fluxo!$U:$U,"&gt;"&amp;FV$5,Fluxo!$U:$U,"&lt;="&amp;FW$5,Fluxo!$D:$D,$D33,Fluxo!$E:$E,"&lt;&gt;"&amp;"PERMUTANTE"))</f>
        <v>0</v>
      </c>
      <c r="FX33" s="18">
        <f>IF(FX$5&gt;$G$4,0,SUMIFS(Fluxo!$O:$O,Fluxo!$U:$U,"&gt;"&amp;FW$5,Fluxo!$U:$U,"&lt;="&amp;FX$5,Fluxo!$D:$D,$D33,Fluxo!$E:$E,"&lt;&gt;"&amp;"PERMUTANTE"))</f>
        <v>0</v>
      </c>
      <c r="FY33" s="18">
        <f>IF(FY$5&gt;$G$4,0,SUMIFS(Fluxo!$O:$O,Fluxo!$U:$U,"&gt;"&amp;FX$5,Fluxo!$U:$U,"&lt;="&amp;FY$5,Fluxo!$D:$D,$D33,Fluxo!$E:$E,"&lt;&gt;"&amp;"PERMUTANTE"))</f>
        <v>0</v>
      </c>
      <c r="FZ33" s="18">
        <f>IF(FZ$5&gt;$G$4,0,SUMIFS(Fluxo!$O:$O,Fluxo!$U:$U,"&gt;"&amp;FY$5,Fluxo!$U:$U,"&lt;="&amp;FZ$5,Fluxo!$D:$D,$D33,Fluxo!$E:$E,"&lt;&gt;"&amp;"PERMUTANTE"))</f>
        <v>0</v>
      </c>
      <c r="GA33" s="18">
        <f>IF(GA$5&gt;$G$4,0,SUMIFS(Fluxo!$O:$O,Fluxo!$U:$U,"&gt;"&amp;FZ$5,Fluxo!$U:$U,"&lt;="&amp;GA$5,Fluxo!$D:$D,$D33,Fluxo!$E:$E,"&lt;&gt;"&amp;"PERMUTANTE"))</f>
        <v>0</v>
      </c>
      <c r="GB33" s="18">
        <f>IF(GB$5&gt;$G$4,0,SUMIFS(Fluxo!$O:$O,Fluxo!$U:$U,"&gt;"&amp;GA$5,Fluxo!$U:$U,"&lt;="&amp;GB$5,Fluxo!$D:$D,$D33,Fluxo!$E:$E,"&lt;&gt;"&amp;"PERMUTANTE"))</f>
        <v>0</v>
      </c>
      <c r="GC33" s="18">
        <f>IF(GC$5&gt;$G$4,0,SUMIFS(Fluxo!$O:$O,Fluxo!$U:$U,"&gt;"&amp;GB$5,Fluxo!$U:$U,"&lt;="&amp;GC$5,Fluxo!$D:$D,$D33,Fluxo!$E:$E,"&lt;&gt;"&amp;"PERMUTANTE"))</f>
        <v>0</v>
      </c>
      <c r="GD33" s="18">
        <f>IF(GD$5&gt;$G$4,0,SUMIFS(Fluxo!$O:$O,Fluxo!$U:$U,"&gt;"&amp;GC$5,Fluxo!$U:$U,"&lt;="&amp;GD$5,Fluxo!$D:$D,$D33,Fluxo!$E:$E,"&lt;&gt;"&amp;"PERMUTANTE"))</f>
        <v>0</v>
      </c>
      <c r="GE33" s="18">
        <f>IF(GE$5&gt;$G$4,0,SUMIFS(Fluxo!$O:$O,Fluxo!$U:$U,"&gt;"&amp;GD$5,Fluxo!$U:$U,"&lt;="&amp;GE$5,Fluxo!$D:$D,$D33,Fluxo!$E:$E,"&lt;&gt;"&amp;"PERMUTANTE"))</f>
        <v>0</v>
      </c>
      <c r="GF33" s="18">
        <f>IF(GF$5&gt;$G$4,0,SUMIFS(Fluxo!$O:$O,Fluxo!$U:$U,"&gt;"&amp;GE$5,Fluxo!$U:$U,"&lt;="&amp;GF$5,Fluxo!$D:$D,$D33,Fluxo!$E:$E,"&lt;&gt;"&amp;"PERMUTANTE"))</f>
        <v>0</v>
      </c>
      <c r="GG33" s="18">
        <f>IF(GG$5&gt;$G$4,0,SUMIFS(Fluxo!$O:$O,Fluxo!$U:$U,"&gt;"&amp;GF$5,Fluxo!$U:$U,"&lt;="&amp;GG$5,Fluxo!$D:$D,$D33,Fluxo!$E:$E,"&lt;&gt;"&amp;"PERMUTANTE"))</f>
        <v>0</v>
      </c>
      <c r="GH33" s="18">
        <f>IF(GH$5&gt;$G$4,0,SUMIFS(Fluxo!$O:$O,Fluxo!$U:$U,"&gt;"&amp;GG$5,Fluxo!$U:$U,"&lt;="&amp;GH$5,Fluxo!$D:$D,$D33,Fluxo!$E:$E,"&lt;&gt;"&amp;"PERMUTANTE"))</f>
        <v>0</v>
      </c>
      <c r="GI33" s="18">
        <f>IF(GI$5&gt;$G$4,0,SUMIFS(Fluxo!$O:$O,Fluxo!$U:$U,"&gt;"&amp;GH$5,Fluxo!$U:$U,"&lt;="&amp;GI$5,Fluxo!$D:$D,$D33,Fluxo!$E:$E,"&lt;&gt;"&amp;"PERMUTANTE"))</f>
        <v>0</v>
      </c>
      <c r="GJ33" s="18">
        <f>IF(GJ$5&gt;$G$4,0,SUMIFS(Fluxo!$O:$O,Fluxo!$U:$U,"&gt;"&amp;GI$5,Fluxo!$U:$U,"&lt;="&amp;GJ$5,Fluxo!$D:$D,$D33,Fluxo!$E:$E,"&lt;&gt;"&amp;"PERMUTANTE"))</f>
        <v>0</v>
      </c>
      <c r="GK33" s="18">
        <f>IF(GK$5&gt;$G$4,0,SUMIFS(Fluxo!$O:$O,Fluxo!$U:$U,"&gt;"&amp;GJ$5,Fluxo!$U:$U,"&lt;="&amp;GK$5,Fluxo!$D:$D,$D33,Fluxo!$E:$E,"&lt;&gt;"&amp;"PERMUTANTE"))</f>
        <v>0</v>
      </c>
      <c r="GL33" s="18">
        <f>IF(GL$5&gt;$G$4,0,SUMIFS(Fluxo!$O:$O,Fluxo!$U:$U,"&gt;"&amp;GK$5,Fluxo!$U:$U,"&lt;="&amp;GL$5,Fluxo!$D:$D,$D33,Fluxo!$E:$E,"&lt;&gt;"&amp;"PERMUTANTE"))</f>
        <v>0</v>
      </c>
      <c r="GM33" s="18">
        <f>IF(GM$5&gt;$G$4,0,SUMIFS(Fluxo!$O:$O,Fluxo!$U:$U,"&gt;"&amp;GL$5,Fluxo!$U:$U,"&lt;="&amp;GM$5,Fluxo!$D:$D,$D33,Fluxo!$E:$E,"&lt;&gt;"&amp;"PERMUTANTE"))</f>
        <v>0</v>
      </c>
      <c r="GN33" s="18">
        <f>IF(GN$5&gt;$G$4,0,SUMIFS(Fluxo!$O:$O,Fluxo!$U:$U,"&gt;"&amp;GM$5,Fluxo!$U:$U,"&lt;="&amp;GN$5,Fluxo!$D:$D,$D33,Fluxo!$E:$E,"&lt;&gt;"&amp;"PERMUTANTE"))</f>
        <v>0</v>
      </c>
      <c r="GO33" s="18">
        <f>IF(GO$5&gt;$G$4,0,SUMIFS(Fluxo!$O:$O,Fluxo!$U:$U,"&gt;"&amp;GN$5,Fluxo!$U:$U,"&lt;="&amp;GO$5,Fluxo!$D:$D,$D33,Fluxo!$E:$E,"&lt;&gt;"&amp;"PERMUTANTE"))</f>
        <v>0</v>
      </c>
      <c r="GP33" s="18">
        <f>IF(GP$5&gt;$G$4,0,SUMIFS(Fluxo!$O:$O,Fluxo!$U:$U,"&gt;"&amp;GO$5,Fluxo!$U:$U,"&lt;="&amp;GP$5,Fluxo!$D:$D,$D33,Fluxo!$E:$E,"&lt;&gt;"&amp;"PERMUTANTE"))</f>
        <v>0</v>
      </c>
      <c r="GQ33" s="18">
        <f>IF(GQ$5&gt;$G$4,0,SUMIFS(Fluxo!$O:$O,Fluxo!$U:$U,"&gt;"&amp;GP$5,Fluxo!$U:$U,"&lt;="&amp;GQ$5,Fluxo!$D:$D,$D33,Fluxo!$E:$E,"&lt;&gt;"&amp;"PERMUTANTE"))</f>
        <v>0</v>
      </c>
      <c r="GR33" s="18">
        <f>IF(GR$5&gt;$G$4,0,SUMIFS(Fluxo!$O:$O,Fluxo!$U:$U,"&gt;"&amp;GQ$5,Fluxo!$U:$U,"&lt;="&amp;GR$5,Fluxo!$D:$D,$D33,Fluxo!$E:$E,"&lt;&gt;"&amp;"PERMUTANTE"))</f>
        <v>0</v>
      </c>
      <c r="GS33" s="18">
        <f>IF(GS$5&gt;$G$4,0,SUMIFS(Fluxo!$O:$O,Fluxo!$U:$U,"&gt;"&amp;GR$5,Fluxo!$U:$U,"&lt;="&amp;GS$5,Fluxo!$D:$D,$D33,Fluxo!$E:$E,"&lt;&gt;"&amp;"PERMUTANTE"))</f>
        <v>0</v>
      </c>
      <c r="GT33" s="18">
        <f>IF(GT$5&gt;$G$4,0,SUMIFS(Fluxo!$O:$O,Fluxo!$U:$U,"&gt;"&amp;GS$5,Fluxo!$U:$U,"&lt;="&amp;GT$5,Fluxo!$D:$D,$D33,Fluxo!$E:$E,"&lt;&gt;"&amp;"PERMUTANTE"))</f>
        <v>0</v>
      </c>
      <c r="GU33" s="18">
        <f>IF(GU$5&gt;$G$4,0,SUMIFS(Fluxo!$O:$O,Fluxo!$U:$U,"&gt;"&amp;GT$5,Fluxo!$U:$U,"&lt;="&amp;GU$5,Fluxo!$D:$D,$D33,Fluxo!$E:$E,"&lt;&gt;"&amp;"PERMUTANTE"))</f>
        <v>0</v>
      </c>
      <c r="GV33" s="18">
        <f>IF(GV$5&gt;$G$4,0,SUMIFS(Fluxo!$O:$O,Fluxo!$U:$U,"&gt;"&amp;GU$5,Fluxo!$U:$U,"&lt;="&amp;GV$5,Fluxo!$D:$D,$D33,Fluxo!$E:$E,"&lt;&gt;"&amp;"PERMUTANTE"))</f>
        <v>0</v>
      </c>
      <c r="GW33" s="18">
        <f>IF(GW$5&gt;$G$4,0,SUMIFS(Fluxo!$O:$O,Fluxo!$U:$U,"&gt;"&amp;GV$5,Fluxo!$U:$U,"&lt;="&amp;GW$5,Fluxo!$D:$D,$D33,Fluxo!$E:$E,"&lt;&gt;"&amp;"PERMUTANTE"))</f>
        <v>0</v>
      </c>
      <c r="GX33" s="18">
        <f>IF(GX$5&gt;$G$4,0,SUMIFS(Fluxo!$O:$O,Fluxo!$U:$U,"&gt;"&amp;GW$5,Fluxo!$U:$U,"&lt;="&amp;GX$5,Fluxo!$D:$D,$D33,Fluxo!$E:$E,"&lt;&gt;"&amp;"PERMUTANTE"))</f>
        <v>0</v>
      </c>
      <c r="GY33" s="18">
        <f>IF(GY$5&gt;$G$4,0,SUMIFS(Fluxo!$O:$O,Fluxo!$U:$U,"&gt;"&amp;GX$5,Fluxo!$U:$U,"&lt;="&amp;GY$5,Fluxo!$D:$D,$D33,Fluxo!$E:$E,"&lt;&gt;"&amp;"PERMUTANTE"))</f>
        <v>0</v>
      </c>
      <c r="GZ33" s="18">
        <f>IF(GZ$5&gt;$G$4,0,SUMIFS(Fluxo!$O:$O,Fluxo!$U:$U,"&gt;"&amp;GY$5,Fluxo!$U:$U,"&lt;="&amp;GZ$5,Fluxo!$D:$D,$D33,Fluxo!$E:$E,"&lt;&gt;"&amp;"PERMUTANTE"))</f>
        <v>0</v>
      </c>
      <c r="HA33" s="18">
        <f>IF(HA$5&gt;$G$4,0,SUMIFS(Fluxo!$O:$O,Fluxo!$U:$U,"&gt;"&amp;GZ$5,Fluxo!$U:$U,"&lt;="&amp;HA$5,Fluxo!$D:$D,$D33,Fluxo!$E:$E,"&lt;&gt;"&amp;"PERMUTANTE"))</f>
        <v>0</v>
      </c>
      <c r="HB33" s="18">
        <f>IF(HB$5&gt;$G$4,0,SUMIFS(Fluxo!$O:$O,Fluxo!$U:$U,"&gt;"&amp;HA$5,Fluxo!$U:$U,"&lt;="&amp;HB$5,Fluxo!$D:$D,$D33,Fluxo!$E:$E,"&lt;&gt;"&amp;"PERMUTANTE"))</f>
        <v>0</v>
      </c>
      <c r="HC33" s="18">
        <f>IF(HC$5&gt;$G$4,0,SUMIFS(Fluxo!$O:$O,Fluxo!$U:$U,"&gt;"&amp;HB$5,Fluxo!$U:$U,"&lt;="&amp;HC$5,Fluxo!$D:$D,$D33,Fluxo!$E:$E,"&lt;&gt;"&amp;"PERMUTANTE"))</f>
        <v>0</v>
      </c>
      <c r="HD33" s="18">
        <f>IF(HD$5&gt;$G$4,0,SUMIFS(Fluxo!$O:$O,Fluxo!$U:$U,"&gt;"&amp;HC$5,Fluxo!$U:$U,"&lt;="&amp;HD$5,Fluxo!$D:$D,$D33,Fluxo!$E:$E,"&lt;&gt;"&amp;"PERMUTANTE"))</f>
        <v>0</v>
      </c>
      <c r="HE33" s="18">
        <f>IF(HE$5&gt;$G$4,0,SUMIFS(Fluxo!$O:$O,Fluxo!$U:$U,"&gt;"&amp;HD$5,Fluxo!$U:$U,"&lt;="&amp;HE$5,Fluxo!$D:$D,$D33,Fluxo!$E:$E,"&lt;&gt;"&amp;"PERMUTANTE"))</f>
        <v>0</v>
      </c>
      <c r="HF33" s="18">
        <f>IF(HF$5&gt;$G$4,0,SUMIFS(Fluxo!$O:$O,Fluxo!$U:$U,"&gt;"&amp;HE$5,Fluxo!$U:$U,"&lt;="&amp;HF$5,Fluxo!$D:$D,$D33,Fluxo!$E:$E,"&lt;&gt;"&amp;"PERMUTANTE"))</f>
        <v>0</v>
      </c>
    </row>
    <row r="34" spans="1:214" s="16" customFormat="1">
      <c r="A34" s="20">
        <f t="shared" si="8"/>
        <v>24</v>
      </c>
      <c r="B34" s="140" t="str">
        <f>'Check Carteira'!C26</f>
        <v>E.1016.99.01.0084</v>
      </c>
      <c r="C34" s="19">
        <v>1</v>
      </c>
      <c r="D34" s="129" t="str">
        <f>'Check Carteira'!F26</f>
        <v>A-0084</v>
      </c>
      <c r="E34" s="21">
        <f>IFERROR(INDEX(Contratos!L:L,MATCH(D34,Contratos!R:R,0)),"")</f>
        <v>45365</v>
      </c>
      <c r="F34" s="139">
        <f>IFERROR(INDEX(Contratos!G:G,MATCH(D34,Contratos!R:R,0)),"")</f>
        <v>1060038.26</v>
      </c>
      <c r="G34" s="83" t="str">
        <f ca="1">IFERROR(XNPV(#REF!,OFFSET(J34,0,MATCH(EOMONTH(E34,0),$J$5:$HF$5,0)-1,1,COUNT($J$5:$HF$5)-MATCH(EOMONTH(E34,0),$J$5:$HF$5,0)+1),OFFSET($J$5,0,MATCH(EOMONTH(E34,0),$J$5:$HF$5,0)-1,1,COUNT($J$5:$HF$5)-MATCH(EOMONTH(E34,0),$J$5:$HF$5,0)+1)),"")</f>
        <v/>
      </c>
      <c r="H34" s="83">
        <f t="shared" si="9"/>
        <v>100602.71</v>
      </c>
      <c r="I34" s="18"/>
      <c r="J34" s="18">
        <f>IF(J$5&gt;$G$4,0,SUMIFS(Fluxo!$O:$O,Fluxo!$U:$U,"&gt;"&amp;I$5,Fluxo!$U:$U,"&lt;="&amp;J$5,Fluxo!$D:$D,$D34))</f>
        <v>0</v>
      </c>
      <c r="K34" s="18">
        <f>IF(K$5&gt;$G$4,0,SUMIFS(Fluxo!$O:$O,Fluxo!$U:$U,"&gt;"&amp;J$5,Fluxo!$U:$U,"&lt;="&amp;K$5,Fluxo!$D:$D,$D34))</f>
        <v>0</v>
      </c>
      <c r="L34" s="18">
        <f>IF(L$5&gt;$G$4,0,SUMIFS(Fluxo!$O:$O,Fluxo!$U:$U,"&gt;"&amp;K$5,Fluxo!$U:$U,"&lt;="&amp;L$5,Fluxo!$D:$D,$D34))</f>
        <v>0</v>
      </c>
      <c r="M34" s="18">
        <f>IF(M$5&gt;$G$4,0,SUMIFS(Fluxo!$O:$O,Fluxo!$U:$U,"&gt;"&amp;L$5,Fluxo!$U:$U,"&lt;="&amp;M$5,Fluxo!$D:$D,$D34))</f>
        <v>0</v>
      </c>
      <c r="N34" s="18">
        <f>IF(N$5&gt;$G$4,0,SUMIFS(Fluxo!$O:$O,Fluxo!$U:$U,"&gt;"&amp;M$5,Fluxo!$U:$U,"&lt;="&amp;N$5,Fluxo!$D:$D,$D34))</f>
        <v>0</v>
      </c>
      <c r="O34" s="18">
        <f>IF(O$5&gt;$G$4,0,SUMIFS(Fluxo!$O:$O,Fluxo!$U:$U,"&gt;"&amp;N$5,Fluxo!$U:$U,"&lt;="&amp;O$5,Fluxo!$D:$D,$D34))</f>
        <v>0</v>
      </c>
      <c r="P34" s="18">
        <f>IF(P$5&gt;$G$4,0,SUMIFS(Fluxo!$O:$O,Fluxo!$U:$U,"&gt;"&amp;O$5,Fluxo!$U:$U,"&lt;="&amp;P$5,Fluxo!$D:$D,$D34))</f>
        <v>0</v>
      </c>
      <c r="Q34" s="18">
        <f>IF(Q$5&gt;$G$4,0,SUMIFS(Fluxo!$O:$O,Fluxo!$U:$U,"&gt;"&amp;P$5,Fluxo!$U:$U,"&lt;="&amp;Q$5,Fluxo!$D:$D,$D34))</f>
        <v>0</v>
      </c>
      <c r="R34" s="18">
        <f>IF(R$5&gt;$G$4,0,SUMIFS(Fluxo!$O:$O,Fluxo!$U:$U,"&gt;"&amp;Q$5,Fluxo!$U:$U,"&lt;="&amp;R$5,Fluxo!$D:$D,$D34))</f>
        <v>0</v>
      </c>
      <c r="S34" s="18">
        <f>IF(S$5&gt;$G$4,0,SUMIFS(Fluxo!$O:$O,Fluxo!$U:$U,"&gt;"&amp;R$5,Fluxo!$U:$U,"&lt;="&amp;S$5,Fluxo!$D:$D,$D34,Fluxo!$E:$E,"&lt;&gt;"&amp;"PERMUTANTE"))</f>
        <v>0</v>
      </c>
      <c r="T34" s="18">
        <f>IF(T$5&gt;$G$4,0,SUMIFS(Fluxo!$O:$O,Fluxo!$U:$U,"&gt;"&amp;S$5,Fluxo!$U:$U,"&lt;="&amp;T$5,Fluxo!$D:$D,$D34,Fluxo!$E:$E,"&lt;&gt;"&amp;"PERMUTANTE"))</f>
        <v>0</v>
      </c>
      <c r="U34" s="18">
        <f>IF(U$5&gt;$G$4,0,SUMIFS(Fluxo!$O:$O,Fluxo!$U:$U,"&gt;"&amp;T$5,Fluxo!$U:$U,"&lt;="&amp;U$5,Fluxo!$D:$D,$D34,Fluxo!$E:$E,"&lt;&gt;"&amp;"PERMUTANTE"))</f>
        <v>100050.55</v>
      </c>
      <c r="V34" s="18">
        <f>IF(V$5&gt;$G$4,0,SUMIFS(Fluxo!$O:$O,Fluxo!$U:$U,"&gt;"&amp;U$5,Fluxo!$U:$U,"&lt;="&amp;V$5,Fluxo!$D:$D,$D34,Fluxo!$E:$E,"&lt;&gt;"&amp;"PERMUTANTE"))</f>
        <v>0</v>
      </c>
      <c r="W34" s="18">
        <f>IF(W$5&gt;$G$4,0,SUMIFS(Fluxo!$O:$O,Fluxo!$U:$U,"&gt;"&amp;V$5,Fluxo!$U:$U,"&lt;="&amp;W$5,Fluxo!$D:$D,$D34,Fluxo!$E:$E,"&lt;&gt;"&amp;"PERMUTANTE"))</f>
        <v>552.16</v>
      </c>
      <c r="X34" s="18">
        <f>IF(X$5&gt;$G$4,0,SUMIFS(Fluxo!$O:$O,Fluxo!$U:$U,"&gt;"&amp;W$5,Fluxo!$U:$U,"&lt;="&amp;X$5,Fluxo!$D:$D,$D34,Fluxo!$E:$E,"&lt;&gt;"&amp;"PERMUTANTE"))</f>
        <v>0</v>
      </c>
      <c r="Y34" s="18">
        <f>IF(Y$5&gt;$G$4,0,SUMIFS(Fluxo!$O:$O,Fluxo!$U:$U,"&gt;"&amp;X$5,Fluxo!$U:$U,"&lt;="&amp;Y$5,Fluxo!$D:$D,$D34,Fluxo!$E:$E,"&lt;&gt;"&amp;"PERMUTANTE"))</f>
        <v>0</v>
      </c>
      <c r="Z34" s="18">
        <f>IF(Z$5&gt;$G$4,0,SUMIFS(Fluxo!$O:$O,Fluxo!$U:$U,"&gt;"&amp;Y$5,Fluxo!$U:$U,"&lt;="&amp;Z$5,Fluxo!$D:$D,$D34,Fluxo!$E:$E,"&lt;&gt;"&amp;"PERMUTANTE"))</f>
        <v>0</v>
      </c>
      <c r="AA34" s="18">
        <f>IF(AA$5&gt;$G$4,0,SUMIFS(Fluxo!$O:$O,Fluxo!$U:$U,"&gt;"&amp;Z$5,Fluxo!$U:$U,"&lt;="&amp;AA$5,Fluxo!$D:$D,$D34,Fluxo!$E:$E,"&lt;&gt;"&amp;"PERMUTANTE"))</f>
        <v>0</v>
      </c>
      <c r="AB34" s="18">
        <f>IF(AB$5&gt;$G$4,0,SUMIFS(Fluxo!$O:$O,Fluxo!$U:$U,"&gt;"&amp;AA$5,Fluxo!$U:$U,"&lt;="&amp;AB$5,Fluxo!$D:$D,$D34,Fluxo!$E:$E,"&lt;&gt;"&amp;"PERMUTANTE"))</f>
        <v>0</v>
      </c>
      <c r="AC34" s="18">
        <f>IF(AC$5&gt;$G$4,0,SUMIFS(Fluxo!$O:$O,Fluxo!$U:$U,"&gt;"&amp;AB$5,Fluxo!$U:$U,"&lt;="&amp;AC$5,Fluxo!$D:$D,$D34,Fluxo!$E:$E,"&lt;&gt;"&amp;"PERMUTANTE"))</f>
        <v>0</v>
      </c>
      <c r="AD34" s="18">
        <f>IF(AD$5&gt;$G$4,0,SUMIFS(Fluxo!$O:$O,Fluxo!$U:$U,"&gt;"&amp;AC$5,Fluxo!$U:$U,"&lt;="&amp;AD$5,Fluxo!$D:$D,$D34,Fluxo!$E:$E,"&lt;&gt;"&amp;"PERMUTANTE"))</f>
        <v>0</v>
      </c>
      <c r="AE34" s="18">
        <f>IF(AE$5&gt;$G$4,0,SUMIFS(Fluxo!$O:$O,Fluxo!$U:$U,"&gt;"&amp;AD$5,Fluxo!$U:$U,"&lt;="&amp;AE$5,Fluxo!$D:$D,$D34,Fluxo!$E:$E,"&lt;&gt;"&amp;"PERMUTANTE"))</f>
        <v>0</v>
      </c>
      <c r="AF34" s="18">
        <f>IF(AF$5&gt;$G$4,0,SUMIFS(Fluxo!$O:$O,Fluxo!$U:$U,"&gt;"&amp;AE$5,Fluxo!$U:$U,"&lt;="&amp;AF$5,Fluxo!$D:$D,$D34,Fluxo!$E:$E,"&lt;&gt;"&amp;"PERMUTANTE"))</f>
        <v>0</v>
      </c>
      <c r="AG34" s="18">
        <f>IF(AG$5&gt;$G$4,0,SUMIFS(Fluxo!$O:$O,Fluxo!$U:$U,"&gt;"&amp;AF$5,Fluxo!$U:$U,"&lt;="&amp;AG$5,Fluxo!$D:$D,$D34,Fluxo!$E:$E,"&lt;&gt;"&amp;"PERMUTANTE"))</f>
        <v>0</v>
      </c>
      <c r="AH34" s="18">
        <f>IF(AH$5&gt;$G$4,0,SUMIFS(Fluxo!$O:$O,Fluxo!$U:$U,"&gt;"&amp;AG$5,Fluxo!$U:$U,"&lt;="&amp;AH$5,Fluxo!$D:$D,$D34,Fluxo!$E:$E,"&lt;&gt;"&amp;"PERMUTANTE"))</f>
        <v>0</v>
      </c>
      <c r="AI34" s="18">
        <f>IF(AI$5&gt;$G$4,0,SUMIFS(Fluxo!$O:$O,Fluxo!$U:$U,"&gt;"&amp;AH$5,Fluxo!$U:$U,"&lt;="&amp;AI$5,Fluxo!$D:$D,$D34,Fluxo!$E:$E,"&lt;&gt;"&amp;"PERMUTANTE"))</f>
        <v>0</v>
      </c>
      <c r="AJ34" s="18">
        <f>IF(AJ$5&gt;$G$4,0,SUMIFS(Fluxo!$O:$O,Fluxo!$U:$U,"&gt;"&amp;AI$5,Fluxo!$U:$U,"&lt;="&amp;AJ$5,Fluxo!$D:$D,$D34,Fluxo!$E:$E,"&lt;&gt;"&amp;"PERMUTANTE"))</f>
        <v>0</v>
      </c>
      <c r="AK34" s="18">
        <f>IF(AK$5&gt;$G$4,0,SUMIFS(Fluxo!$O:$O,Fluxo!$U:$U,"&gt;"&amp;AJ$5,Fluxo!$U:$U,"&lt;="&amp;AK$5,Fluxo!$D:$D,$D34,Fluxo!$E:$E,"&lt;&gt;"&amp;"PERMUTANTE"))</f>
        <v>0</v>
      </c>
      <c r="AL34" s="18">
        <f>IF(AL$5&gt;$G$4,0,SUMIFS(Fluxo!$O:$O,Fluxo!$U:$U,"&gt;"&amp;AK$5,Fluxo!$U:$U,"&lt;="&amp;AL$5,Fluxo!$D:$D,$D34,Fluxo!$E:$E,"&lt;&gt;"&amp;"PERMUTANTE"))</f>
        <v>0</v>
      </c>
      <c r="AM34" s="18">
        <f>IF(AM$5&gt;$G$4,0,SUMIFS(Fluxo!$O:$O,Fluxo!$U:$U,"&gt;"&amp;AL$5,Fluxo!$U:$U,"&lt;="&amp;AM$5,Fluxo!$D:$D,$D34,Fluxo!$E:$E,"&lt;&gt;"&amp;"PERMUTANTE"))</f>
        <v>0</v>
      </c>
      <c r="AN34" s="18">
        <f>IF(AN$5&gt;$G$4,0,SUMIFS(Fluxo!$O:$O,Fluxo!$U:$U,"&gt;"&amp;AM$5,Fluxo!$U:$U,"&lt;="&amp;AN$5,Fluxo!$D:$D,$D34,Fluxo!$E:$E,"&lt;&gt;"&amp;"PERMUTANTE"))</f>
        <v>0</v>
      </c>
      <c r="AO34" s="18">
        <f>IF(AO$5&gt;$G$4,0,SUMIFS(Fluxo!$O:$O,Fluxo!$U:$U,"&gt;"&amp;AN$5,Fluxo!$U:$U,"&lt;="&amp;AO$5,Fluxo!$D:$D,$D34,Fluxo!$E:$E,"&lt;&gt;"&amp;"PERMUTANTE"))</f>
        <v>0</v>
      </c>
      <c r="AP34" s="18">
        <f>IF(AP$5&gt;$G$4,0,SUMIFS(Fluxo!$O:$O,Fluxo!$U:$U,"&gt;"&amp;AO$5,Fluxo!$U:$U,"&lt;="&amp;AP$5,Fluxo!$D:$D,$D34,Fluxo!$E:$E,"&lt;&gt;"&amp;"PERMUTANTE"))</f>
        <v>0</v>
      </c>
      <c r="AQ34" s="18">
        <f>IF(AQ$5&gt;$G$4,0,SUMIFS(Fluxo!$O:$O,Fluxo!$U:$U,"&gt;"&amp;AP$5,Fluxo!$U:$U,"&lt;="&amp;AQ$5,Fluxo!$D:$D,$D34,Fluxo!$E:$E,"&lt;&gt;"&amp;"PERMUTANTE"))</f>
        <v>0</v>
      </c>
      <c r="AR34" s="18">
        <f>IF(AR$5&gt;$G$4,0,SUMIFS(Fluxo!$O:$O,Fluxo!$U:$U,"&gt;"&amp;AQ$5,Fluxo!$U:$U,"&lt;="&amp;AR$5,Fluxo!$D:$D,$D34,Fluxo!$E:$E,"&lt;&gt;"&amp;"PERMUTANTE"))</f>
        <v>0</v>
      </c>
      <c r="AS34" s="18">
        <f>IF(AS$5&gt;$G$4,0,SUMIFS(Fluxo!$O:$O,Fluxo!$U:$U,"&gt;"&amp;AR$5,Fluxo!$U:$U,"&lt;="&amp;AS$5,Fluxo!$D:$D,$D34,Fluxo!$E:$E,"&lt;&gt;"&amp;"PERMUTANTE"))</f>
        <v>0</v>
      </c>
      <c r="AT34" s="18">
        <f>IF(AT$5&gt;$G$4,0,SUMIFS(Fluxo!$O:$O,Fluxo!$U:$U,"&gt;"&amp;AS$5,Fluxo!$U:$U,"&lt;="&amp;AT$5,Fluxo!$D:$D,$D34,Fluxo!$E:$E,"&lt;&gt;"&amp;"PERMUTANTE"))</f>
        <v>0</v>
      </c>
      <c r="AU34" s="18">
        <f>IF(AU$5&gt;$G$4,0,SUMIFS(Fluxo!$O:$O,Fluxo!$U:$U,"&gt;"&amp;AT$5,Fluxo!$U:$U,"&lt;="&amp;AU$5,Fluxo!$D:$D,$D34,Fluxo!$E:$E,"&lt;&gt;"&amp;"PERMUTANTE"))</f>
        <v>0</v>
      </c>
      <c r="AV34" s="18">
        <f>IF(AV$5&gt;$G$4,0,SUMIFS(Fluxo!$O:$O,Fluxo!$U:$U,"&gt;"&amp;AU$5,Fluxo!$U:$U,"&lt;="&amp;AV$5,Fluxo!$D:$D,$D34,Fluxo!$E:$E,"&lt;&gt;"&amp;"PERMUTANTE"))</f>
        <v>0</v>
      </c>
      <c r="AW34" s="18">
        <f>IF(AW$5&gt;$G$4,0,SUMIFS(Fluxo!$O:$O,Fluxo!$U:$U,"&gt;"&amp;AV$5,Fluxo!$U:$U,"&lt;="&amp;AW$5,Fluxo!$D:$D,$D34,Fluxo!$E:$E,"&lt;&gt;"&amp;"PERMUTANTE"))</f>
        <v>0</v>
      </c>
      <c r="AX34" s="18">
        <f>IF(AX$5&gt;$G$4,0,SUMIFS(Fluxo!$O:$O,Fluxo!$U:$U,"&gt;"&amp;AW$5,Fluxo!$U:$U,"&lt;="&amp;AX$5,Fluxo!$D:$D,$D34,Fluxo!$E:$E,"&lt;&gt;"&amp;"PERMUTANTE"))</f>
        <v>0</v>
      </c>
      <c r="AY34" s="18">
        <f>IF(AY$5&gt;$G$4,0,SUMIFS(Fluxo!$O:$O,Fluxo!$U:$U,"&gt;"&amp;AX$5,Fluxo!$U:$U,"&lt;="&amp;AY$5,Fluxo!$D:$D,$D34,Fluxo!$E:$E,"&lt;&gt;"&amp;"PERMUTANTE"))</f>
        <v>0</v>
      </c>
      <c r="AZ34" s="18">
        <f>IF(AZ$5&gt;$G$4,0,SUMIFS(Fluxo!$O:$O,Fluxo!$U:$U,"&gt;"&amp;AY$5,Fluxo!$U:$U,"&lt;="&amp;AZ$5,Fluxo!$D:$D,$D34,Fluxo!$E:$E,"&lt;&gt;"&amp;"PERMUTANTE"))</f>
        <v>0</v>
      </c>
      <c r="BA34" s="18">
        <f>IF(BA$5&gt;$G$4,0,SUMIFS(Fluxo!$O:$O,Fluxo!$U:$U,"&gt;"&amp;AZ$5,Fluxo!$U:$U,"&lt;="&amp;BA$5,Fluxo!$D:$D,$D34,Fluxo!$E:$E,"&lt;&gt;"&amp;"PERMUTANTE"))</f>
        <v>0</v>
      </c>
      <c r="BB34" s="18">
        <f>IF(BB$5&gt;$G$4,0,SUMIFS(Fluxo!$O:$O,Fluxo!$U:$U,"&gt;"&amp;BA$5,Fluxo!$U:$U,"&lt;="&amp;BB$5,Fluxo!$D:$D,$D34,Fluxo!$E:$E,"&lt;&gt;"&amp;"PERMUTANTE"))</f>
        <v>0</v>
      </c>
      <c r="BC34" s="18">
        <f>IF(BC$5&gt;$G$4,0,SUMIFS(Fluxo!$O:$O,Fluxo!$U:$U,"&gt;"&amp;BB$5,Fluxo!$U:$U,"&lt;="&amp;BC$5,Fluxo!$D:$D,$D34,Fluxo!$E:$E,"&lt;&gt;"&amp;"PERMUTANTE"))</f>
        <v>0</v>
      </c>
      <c r="BD34" s="18">
        <f>IF(BD$5&gt;$G$4,0,SUMIFS(Fluxo!$O:$O,Fluxo!$U:$U,"&gt;"&amp;BC$5,Fluxo!$U:$U,"&lt;="&amp;BD$5,Fluxo!$D:$D,$D34,Fluxo!$E:$E,"&lt;&gt;"&amp;"PERMUTANTE"))</f>
        <v>0</v>
      </c>
      <c r="BE34" s="18">
        <f>IF(BE$5&gt;$G$4,0,SUMIFS(Fluxo!$O:$O,Fluxo!$U:$U,"&gt;"&amp;BD$5,Fluxo!$U:$U,"&lt;="&amp;BE$5,Fluxo!$D:$D,$D34,Fluxo!$E:$E,"&lt;&gt;"&amp;"PERMUTANTE"))</f>
        <v>0</v>
      </c>
      <c r="BF34" s="18">
        <f>IF(BF$5&gt;$G$4,0,SUMIFS(Fluxo!$O:$O,Fluxo!$U:$U,"&gt;"&amp;BE$5,Fluxo!$U:$U,"&lt;="&amp;BF$5,Fluxo!$D:$D,$D34,Fluxo!$E:$E,"&lt;&gt;"&amp;"PERMUTANTE"))</f>
        <v>0</v>
      </c>
      <c r="BG34" s="18">
        <f>IF(BG$5&gt;$G$4,0,SUMIFS(Fluxo!$O:$O,Fluxo!$U:$U,"&gt;"&amp;BF$5,Fluxo!$U:$U,"&lt;="&amp;BG$5,Fluxo!$D:$D,$D34,Fluxo!$E:$E,"&lt;&gt;"&amp;"PERMUTANTE"))</f>
        <v>0</v>
      </c>
      <c r="BH34" s="18">
        <f>IF(BH$5&gt;$G$4,0,SUMIFS(Fluxo!$O:$O,Fluxo!$U:$U,"&gt;"&amp;BG$5,Fluxo!$U:$U,"&lt;="&amp;BH$5,Fluxo!$D:$D,$D34,Fluxo!$E:$E,"&lt;&gt;"&amp;"PERMUTANTE"))</f>
        <v>0</v>
      </c>
      <c r="BI34" s="18">
        <f>IF(BI$5&gt;$G$4,0,SUMIFS(Fluxo!$O:$O,Fluxo!$U:$U,"&gt;"&amp;BH$5,Fluxo!$U:$U,"&lt;="&amp;BI$5,Fluxo!$D:$D,$D34,Fluxo!$E:$E,"&lt;&gt;"&amp;"PERMUTANTE"))</f>
        <v>0</v>
      </c>
      <c r="BJ34" s="18">
        <f>IF(BJ$5&gt;$G$4,0,SUMIFS(Fluxo!$O:$O,Fluxo!$U:$U,"&gt;"&amp;BI$5,Fluxo!$U:$U,"&lt;="&amp;BJ$5,Fluxo!$D:$D,$D34,Fluxo!$E:$E,"&lt;&gt;"&amp;"PERMUTANTE"))</f>
        <v>0</v>
      </c>
      <c r="BK34" s="18">
        <f>IF(BK$5&gt;$G$4,0,SUMIFS(Fluxo!$O:$O,Fluxo!$U:$U,"&gt;"&amp;BJ$5,Fluxo!$U:$U,"&lt;="&amp;BK$5,Fluxo!$D:$D,$D34,Fluxo!$E:$E,"&lt;&gt;"&amp;"PERMUTANTE"))</f>
        <v>0</v>
      </c>
      <c r="BL34" s="18">
        <f>IF(BL$5&gt;$G$4,0,SUMIFS(Fluxo!$O:$O,Fluxo!$U:$U,"&gt;"&amp;BK$5,Fluxo!$U:$U,"&lt;="&amp;BL$5,Fluxo!$D:$D,$D34,Fluxo!$E:$E,"&lt;&gt;"&amp;"PERMUTANTE"))</f>
        <v>0</v>
      </c>
      <c r="BM34" s="18">
        <f>IF(BM$5&gt;$G$4,0,SUMIFS(Fluxo!$O:$O,Fluxo!$U:$U,"&gt;"&amp;BL$5,Fluxo!$U:$U,"&lt;="&amp;BM$5,Fluxo!$D:$D,$D34,Fluxo!$E:$E,"&lt;&gt;"&amp;"PERMUTANTE"))</f>
        <v>0</v>
      </c>
      <c r="BN34" s="18">
        <f>IF(BN$5&gt;$G$4,0,SUMIFS(Fluxo!$O:$O,Fluxo!$U:$U,"&gt;"&amp;BM$5,Fluxo!$U:$U,"&lt;="&amp;BN$5,Fluxo!$D:$D,$D34,Fluxo!$E:$E,"&lt;&gt;"&amp;"PERMUTANTE"))</f>
        <v>0</v>
      </c>
      <c r="BO34" s="18">
        <f>IF(BO$5&gt;$G$4,0,SUMIFS(Fluxo!$O:$O,Fluxo!$U:$U,"&gt;"&amp;BN$5,Fluxo!$U:$U,"&lt;="&amp;BO$5,Fluxo!$D:$D,$D34,Fluxo!$E:$E,"&lt;&gt;"&amp;"PERMUTANTE"))</f>
        <v>0</v>
      </c>
      <c r="BP34" s="18">
        <f>IF(BP$5&gt;$G$4,0,SUMIFS(Fluxo!$O:$O,Fluxo!$U:$U,"&gt;"&amp;BO$5,Fluxo!$U:$U,"&lt;="&amp;BP$5,Fluxo!$D:$D,$D34,Fluxo!$E:$E,"&lt;&gt;"&amp;"PERMUTANTE"))</f>
        <v>0</v>
      </c>
      <c r="BQ34" s="18">
        <f>IF(BQ$5&gt;$G$4,0,SUMIFS(Fluxo!$O:$O,Fluxo!$U:$U,"&gt;"&amp;BP$5,Fluxo!$U:$U,"&lt;="&amp;BQ$5,Fluxo!$D:$D,$D34,Fluxo!$E:$E,"&lt;&gt;"&amp;"PERMUTANTE"))</f>
        <v>0</v>
      </c>
      <c r="BR34" s="18">
        <f>IF(BR$5&gt;$G$4,0,SUMIFS(Fluxo!$O:$O,Fluxo!$U:$U,"&gt;"&amp;BQ$5,Fluxo!$U:$U,"&lt;="&amp;BR$5,Fluxo!$D:$D,$D34,Fluxo!$E:$E,"&lt;&gt;"&amp;"PERMUTANTE"))</f>
        <v>0</v>
      </c>
      <c r="BS34" s="18">
        <f>IF(BS$5&gt;$G$4,0,SUMIFS(Fluxo!$O:$O,Fluxo!$U:$U,"&gt;"&amp;BR$5,Fluxo!$U:$U,"&lt;="&amp;BS$5,Fluxo!$D:$D,$D34,Fluxo!$E:$E,"&lt;&gt;"&amp;"PERMUTANTE"))</f>
        <v>0</v>
      </c>
      <c r="BT34" s="18">
        <f>IF(BT$5&gt;$G$4,0,SUMIFS(Fluxo!$O:$O,Fluxo!$U:$U,"&gt;"&amp;BS$5,Fluxo!$U:$U,"&lt;="&amp;BT$5,Fluxo!$D:$D,$D34,Fluxo!$E:$E,"&lt;&gt;"&amp;"PERMUTANTE"))</f>
        <v>0</v>
      </c>
      <c r="BU34" s="18">
        <f>IF(BU$5&gt;$G$4,0,SUMIFS(Fluxo!$O:$O,Fluxo!$U:$U,"&gt;"&amp;BT$5,Fluxo!$U:$U,"&lt;="&amp;BU$5,Fluxo!$D:$D,$D34,Fluxo!$E:$E,"&lt;&gt;"&amp;"PERMUTANTE"))</f>
        <v>0</v>
      </c>
      <c r="BV34" s="18">
        <f>IF(BV$5&gt;$G$4,0,SUMIFS(Fluxo!$O:$O,Fluxo!$U:$U,"&gt;"&amp;BU$5,Fluxo!$U:$U,"&lt;="&amp;BV$5,Fluxo!$D:$D,$D34,Fluxo!$E:$E,"&lt;&gt;"&amp;"PERMUTANTE"))</f>
        <v>0</v>
      </c>
      <c r="BW34" s="18">
        <f>IF(BW$5&gt;$G$4,0,SUMIFS(Fluxo!$O:$O,Fluxo!$U:$U,"&gt;"&amp;BV$5,Fluxo!$U:$U,"&lt;="&amp;BW$5,Fluxo!$D:$D,$D34,Fluxo!$E:$E,"&lt;&gt;"&amp;"PERMUTANTE"))</f>
        <v>0</v>
      </c>
      <c r="BX34" s="18">
        <f>IF(BX$5&gt;$G$4,0,SUMIFS(Fluxo!$O:$O,Fluxo!$U:$U,"&gt;"&amp;BW$5,Fluxo!$U:$U,"&lt;="&amp;BX$5,Fluxo!$D:$D,$D34,Fluxo!$E:$E,"&lt;&gt;"&amp;"PERMUTANTE"))</f>
        <v>0</v>
      </c>
      <c r="BY34" s="18">
        <f>IF(BY$5&gt;$G$4,0,SUMIFS(Fluxo!$O:$O,Fluxo!$U:$U,"&gt;"&amp;BX$5,Fluxo!$U:$U,"&lt;="&amp;BY$5,Fluxo!$D:$D,$D34,Fluxo!$E:$E,"&lt;&gt;"&amp;"PERMUTANTE"))</f>
        <v>0</v>
      </c>
      <c r="BZ34" s="18">
        <f>IF(BZ$5&gt;$G$4,0,SUMIFS(Fluxo!$O:$O,Fluxo!$U:$U,"&gt;"&amp;BY$5,Fluxo!$U:$U,"&lt;="&amp;BZ$5,Fluxo!$D:$D,$D34,Fluxo!$E:$E,"&lt;&gt;"&amp;"PERMUTANTE"))</f>
        <v>0</v>
      </c>
      <c r="CA34" s="18">
        <f>IF(CA$5&gt;$G$4,0,SUMIFS(Fluxo!$O:$O,Fluxo!$U:$U,"&gt;"&amp;BZ$5,Fluxo!$U:$U,"&lt;="&amp;CA$5,Fluxo!$D:$D,$D34,Fluxo!$E:$E,"&lt;&gt;"&amp;"PERMUTANTE"))</f>
        <v>0</v>
      </c>
      <c r="CB34" s="18">
        <f>IF(CB$5&gt;$G$4,0,SUMIFS(Fluxo!$O:$O,Fluxo!$U:$U,"&gt;"&amp;CA$5,Fluxo!$U:$U,"&lt;="&amp;CB$5,Fluxo!$D:$D,$D34,Fluxo!$E:$E,"&lt;&gt;"&amp;"PERMUTANTE"))</f>
        <v>0</v>
      </c>
      <c r="CC34" s="18">
        <f>IF(CC$5&gt;$G$4,0,SUMIFS(Fluxo!$O:$O,Fluxo!$U:$U,"&gt;"&amp;CB$5,Fluxo!$U:$U,"&lt;="&amp;CC$5,Fluxo!$D:$D,$D34,Fluxo!$E:$E,"&lt;&gt;"&amp;"PERMUTANTE"))</f>
        <v>0</v>
      </c>
      <c r="CD34" s="18">
        <f>IF(CD$5&gt;$G$4,0,SUMIFS(Fluxo!$O:$O,Fluxo!$U:$U,"&gt;"&amp;CC$5,Fluxo!$U:$U,"&lt;="&amp;CD$5,Fluxo!$D:$D,$D34,Fluxo!$E:$E,"&lt;&gt;"&amp;"PERMUTANTE"))</f>
        <v>0</v>
      </c>
      <c r="CE34" s="18">
        <f>IF(CE$5&gt;$G$4,0,SUMIFS(Fluxo!$O:$O,Fluxo!$U:$U,"&gt;"&amp;CD$5,Fluxo!$U:$U,"&lt;="&amp;CE$5,Fluxo!$D:$D,$D34,Fluxo!$E:$E,"&lt;&gt;"&amp;"PERMUTANTE"))</f>
        <v>0</v>
      </c>
      <c r="CF34" s="18">
        <f>IF(CF$5&gt;$G$4,0,SUMIFS(Fluxo!$O:$O,Fluxo!$U:$U,"&gt;"&amp;CE$5,Fluxo!$U:$U,"&lt;="&amp;CF$5,Fluxo!$D:$D,$D34,Fluxo!$E:$E,"&lt;&gt;"&amp;"PERMUTANTE"))</f>
        <v>0</v>
      </c>
      <c r="CG34" s="18">
        <f>IF(CG$5&gt;$G$4,0,SUMIFS(Fluxo!$O:$O,Fluxo!$U:$U,"&gt;"&amp;CF$5,Fluxo!$U:$U,"&lt;="&amp;CG$5,Fluxo!$D:$D,$D34,Fluxo!$E:$E,"&lt;&gt;"&amp;"PERMUTANTE"))</f>
        <v>0</v>
      </c>
      <c r="CH34" s="18">
        <f>IF(CH$5&gt;$G$4,0,SUMIFS(Fluxo!$O:$O,Fluxo!$U:$U,"&gt;"&amp;CG$5,Fluxo!$U:$U,"&lt;="&amp;CH$5,Fluxo!$D:$D,$D34,Fluxo!$E:$E,"&lt;&gt;"&amp;"PERMUTANTE"))</f>
        <v>0</v>
      </c>
      <c r="CI34" s="18">
        <f>IF(CI$5&gt;$G$4,0,SUMIFS(Fluxo!$O:$O,Fluxo!$U:$U,"&gt;"&amp;CH$5,Fluxo!$U:$U,"&lt;="&amp;CI$5,Fluxo!$D:$D,$D34,Fluxo!$E:$E,"&lt;&gt;"&amp;"PERMUTANTE"))</f>
        <v>0</v>
      </c>
      <c r="CJ34" s="18">
        <f>IF(CJ$5&gt;$G$4,0,SUMIFS(Fluxo!$O:$O,Fluxo!$U:$U,"&gt;"&amp;CI$5,Fluxo!$U:$U,"&lt;="&amp;CJ$5,Fluxo!$D:$D,$D34,Fluxo!$E:$E,"&lt;&gt;"&amp;"PERMUTANTE"))</f>
        <v>0</v>
      </c>
      <c r="CK34" s="18">
        <f>IF(CK$5&gt;$G$4,0,SUMIFS(Fluxo!$O:$O,Fluxo!$U:$U,"&gt;"&amp;CJ$5,Fluxo!$U:$U,"&lt;="&amp;CK$5,Fluxo!$D:$D,$D34,Fluxo!$E:$E,"&lt;&gt;"&amp;"PERMUTANTE"))</f>
        <v>0</v>
      </c>
      <c r="CL34" s="18">
        <f>IF(CL$5&gt;$G$4,0,SUMIFS(Fluxo!$O:$O,Fluxo!$U:$U,"&gt;"&amp;CK$5,Fluxo!$U:$U,"&lt;="&amp;CL$5,Fluxo!$D:$D,$D34,Fluxo!$E:$E,"&lt;&gt;"&amp;"PERMUTANTE"))</f>
        <v>0</v>
      </c>
      <c r="CM34" s="18">
        <f>IF(CM$5&gt;$G$4,0,SUMIFS(Fluxo!$O:$O,Fluxo!$U:$U,"&gt;"&amp;CL$5,Fluxo!$U:$U,"&lt;="&amp;CM$5,Fluxo!$D:$D,$D34,Fluxo!$E:$E,"&lt;&gt;"&amp;"PERMUTANTE"))</f>
        <v>0</v>
      </c>
      <c r="CN34" s="18">
        <f>IF(CN$5&gt;$G$4,0,SUMIFS(Fluxo!$O:$O,Fluxo!$U:$U,"&gt;"&amp;CM$5,Fluxo!$U:$U,"&lt;="&amp;CN$5,Fluxo!$D:$D,$D34,Fluxo!$E:$E,"&lt;&gt;"&amp;"PERMUTANTE"))</f>
        <v>0</v>
      </c>
      <c r="CO34" s="18">
        <f>IF(CO$5&gt;$G$4,0,SUMIFS(Fluxo!$O:$O,Fluxo!$U:$U,"&gt;"&amp;CN$5,Fluxo!$U:$U,"&lt;="&amp;CO$5,Fluxo!$D:$D,$D34,Fluxo!$E:$E,"&lt;&gt;"&amp;"PERMUTANTE"))</f>
        <v>0</v>
      </c>
      <c r="CP34" s="18">
        <f>IF(CP$5&gt;$G$4,0,SUMIFS(Fluxo!$O:$O,Fluxo!$U:$U,"&gt;"&amp;CO$5,Fluxo!$U:$U,"&lt;="&amp;CP$5,Fluxo!$D:$D,$D34,Fluxo!$E:$E,"&lt;&gt;"&amp;"PERMUTANTE"))</f>
        <v>0</v>
      </c>
      <c r="CQ34" s="18">
        <f>IF(CQ$5&gt;$G$4,0,SUMIFS(Fluxo!$O:$O,Fluxo!$U:$U,"&gt;"&amp;CP$5,Fluxo!$U:$U,"&lt;="&amp;CQ$5,Fluxo!$D:$D,$D34,Fluxo!$E:$E,"&lt;&gt;"&amp;"PERMUTANTE"))</f>
        <v>0</v>
      </c>
      <c r="CR34" s="18">
        <f>IF(CR$5&gt;$G$4,0,SUMIFS(Fluxo!$O:$O,Fluxo!$U:$U,"&gt;"&amp;CQ$5,Fluxo!$U:$U,"&lt;="&amp;CR$5,Fluxo!$D:$D,$D34,Fluxo!$E:$E,"&lt;&gt;"&amp;"PERMUTANTE"))</f>
        <v>0</v>
      </c>
      <c r="CS34" s="18">
        <f>IF(CS$5&gt;$G$4,0,SUMIFS(Fluxo!$O:$O,Fluxo!$U:$U,"&gt;"&amp;CR$5,Fluxo!$U:$U,"&lt;="&amp;CS$5,Fluxo!$D:$D,$D34,Fluxo!$E:$E,"&lt;&gt;"&amp;"PERMUTANTE"))</f>
        <v>0</v>
      </c>
      <c r="CT34" s="18">
        <f>IF(CT$5&gt;$G$4,0,SUMIFS(Fluxo!$O:$O,Fluxo!$U:$U,"&gt;"&amp;CS$5,Fluxo!$U:$U,"&lt;="&amp;CT$5,Fluxo!$D:$D,$D34,Fluxo!$E:$E,"&lt;&gt;"&amp;"PERMUTANTE"))</f>
        <v>0</v>
      </c>
      <c r="CU34" s="18">
        <f>IF(CU$5&gt;$G$4,0,SUMIFS(Fluxo!$O:$O,Fluxo!$U:$U,"&gt;"&amp;CT$5,Fluxo!$U:$U,"&lt;="&amp;CU$5,Fluxo!$D:$D,$D34,Fluxo!$E:$E,"&lt;&gt;"&amp;"PERMUTANTE"))</f>
        <v>0</v>
      </c>
      <c r="CV34" s="18">
        <f>IF(CV$5&gt;$G$4,0,SUMIFS(Fluxo!$O:$O,Fluxo!$U:$U,"&gt;"&amp;CU$5,Fluxo!$U:$U,"&lt;="&amp;CV$5,Fluxo!$D:$D,$D34,Fluxo!$E:$E,"&lt;&gt;"&amp;"PERMUTANTE"))</f>
        <v>0</v>
      </c>
      <c r="CW34" s="18">
        <f>IF(CW$5&gt;$G$4,0,SUMIFS(Fluxo!$O:$O,Fluxo!$U:$U,"&gt;"&amp;CV$5,Fluxo!$U:$U,"&lt;="&amp;CW$5,Fluxo!$D:$D,$D34,Fluxo!$E:$E,"&lt;&gt;"&amp;"PERMUTANTE"))</f>
        <v>0</v>
      </c>
      <c r="CX34" s="18">
        <f>IF(CX$5&gt;$G$4,0,SUMIFS(Fluxo!$O:$O,Fluxo!$U:$U,"&gt;"&amp;CW$5,Fluxo!$U:$U,"&lt;="&amp;CX$5,Fluxo!$D:$D,$D34,Fluxo!$E:$E,"&lt;&gt;"&amp;"PERMUTANTE"))</f>
        <v>0</v>
      </c>
      <c r="CY34" s="18">
        <f>IF(CY$5&gt;$G$4,0,SUMIFS(Fluxo!$O:$O,Fluxo!$U:$U,"&gt;"&amp;CX$5,Fluxo!$U:$U,"&lt;="&amp;CY$5,Fluxo!$D:$D,$D34,Fluxo!$E:$E,"&lt;&gt;"&amp;"PERMUTANTE"))</f>
        <v>0</v>
      </c>
      <c r="CZ34" s="18">
        <f>IF(CZ$5&gt;$G$4,0,SUMIFS(Fluxo!$O:$O,Fluxo!$U:$U,"&gt;"&amp;CY$5,Fluxo!$U:$U,"&lt;="&amp;CZ$5,Fluxo!$D:$D,$D34,Fluxo!$E:$E,"&lt;&gt;"&amp;"PERMUTANTE"))</f>
        <v>0</v>
      </c>
      <c r="DA34" s="18">
        <f>IF(DA$5&gt;$G$4,0,SUMIFS(Fluxo!$O:$O,Fluxo!$U:$U,"&gt;"&amp;CZ$5,Fluxo!$U:$U,"&lt;="&amp;DA$5,Fluxo!$D:$D,$D34,Fluxo!$E:$E,"&lt;&gt;"&amp;"PERMUTANTE"))</f>
        <v>0</v>
      </c>
      <c r="DB34" s="18">
        <f>IF(DB$5&gt;$G$4,0,SUMIFS(Fluxo!$O:$O,Fluxo!$U:$U,"&gt;"&amp;DA$5,Fluxo!$U:$U,"&lt;="&amp;DB$5,Fluxo!$D:$D,$D34,Fluxo!$E:$E,"&lt;&gt;"&amp;"PERMUTANTE"))</f>
        <v>0</v>
      </c>
      <c r="DC34" s="18">
        <f>IF(DC$5&gt;$G$4,0,SUMIFS(Fluxo!$O:$O,Fluxo!$U:$U,"&gt;"&amp;DB$5,Fluxo!$U:$U,"&lt;="&amp;DC$5,Fluxo!$D:$D,$D34,Fluxo!$E:$E,"&lt;&gt;"&amp;"PERMUTANTE"))</f>
        <v>0</v>
      </c>
      <c r="DD34" s="18">
        <f>IF(DD$5&gt;$G$4,0,SUMIFS(Fluxo!$O:$O,Fluxo!$U:$U,"&gt;"&amp;DC$5,Fluxo!$U:$U,"&lt;="&amp;DD$5,Fluxo!$D:$D,$D34,Fluxo!$E:$E,"&lt;&gt;"&amp;"PERMUTANTE"))</f>
        <v>0</v>
      </c>
      <c r="DE34" s="18">
        <f>IF(DE$5&gt;$G$4,0,SUMIFS(Fluxo!$O:$O,Fluxo!$U:$U,"&gt;"&amp;DD$5,Fluxo!$U:$U,"&lt;="&amp;DE$5,Fluxo!$D:$D,$D34,Fluxo!$E:$E,"&lt;&gt;"&amp;"PERMUTANTE"))</f>
        <v>0</v>
      </c>
      <c r="DF34" s="18">
        <f>IF(DF$5&gt;$G$4,0,SUMIFS(Fluxo!$O:$O,Fluxo!$U:$U,"&gt;"&amp;DE$5,Fluxo!$U:$U,"&lt;="&amp;DF$5,Fluxo!$D:$D,$D34,Fluxo!$E:$E,"&lt;&gt;"&amp;"PERMUTANTE"))</f>
        <v>0</v>
      </c>
      <c r="DG34" s="18">
        <f>IF(DG$5&gt;$G$4,0,SUMIFS(Fluxo!$O:$O,Fluxo!$U:$U,"&gt;"&amp;DF$5,Fluxo!$U:$U,"&lt;="&amp;DG$5,Fluxo!$D:$D,$D34,Fluxo!$E:$E,"&lt;&gt;"&amp;"PERMUTANTE"))</f>
        <v>0</v>
      </c>
      <c r="DH34" s="18">
        <f>IF(DH$5&gt;$G$4,0,SUMIFS(Fluxo!$O:$O,Fluxo!$U:$U,"&gt;"&amp;DG$5,Fluxo!$U:$U,"&lt;="&amp;DH$5,Fluxo!$D:$D,$D34,Fluxo!$E:$E,"&lt;&gt;"&amp;"PERMUTANTE"))</f>
        <v>0</v>
      </c>
      <c r="DI34" s="18">
        <f>IF(DI$5&gt;$G$4,0,SUMIFS(Fluxo!$O:$O,Fluxo!$U:$U,"&gt;"&amp;DH$5,Fluxo!$U:$U,"&lt;="&amp;DI$5,Fluxo!$D:$D,$D34,Fluxo!$E:$E,"&lt;&gt;"&amp;"PERMUTANTE"))</f>
        <v>0</v>
      </c>
      <c r="DJ34" s="18">
        <f>IF(DJ$5&gt;$G$4,0,SUMIFS(Fluxo!$O:$O,Fluxo!$U:$U,"&gt;"&amp;DI$5,Fluxo!$U:$U,"&lt;="&amp;DJ$5,Fluxo!$D:$D,$D34,Fluxo!$E:$E,"&lt;&gt;"&amp;"PERMUTANTE"))</f>
        <v>0</v>
      </c>
      <c r="DK34" s="18">
        <f>IF(DK$5&gt;$G$4,0,SUMIFS(Fluxo!$O:$O,Fluxo!$U:$U,"&gt;"&amp;DJ$5,Fluxo!$U:$U,"&lt;="&amp;DK$5,Fluxo!$D:$D,$D34,Fluxo!$E:$E,"&lt;&gt;"&amp;"PERMUTANTE"))</f>
        <v>0</v>
      </c>
      <c r="DL34" s="18">
        <f>IF(DL$5&gt;$G$4,0,SUMIFS(Fluxo!$O:$O,Fluxo!$U:$U,"&gt;"&amp;DK$5,Fluxo!$U:$U,"&lt;="&amp;DL$5,Fluxo!$D:$D,$D34,Fluxo!$E:$E,"&lt;&gt;"&amp;"PERMUTANTE"))</f>
        <v>0</v>
      </c>
      <c r="DM34" s="18">
        <f>IF(DM$5&gt;$G$4,0,SUMIFS(Fluxo!$O:$O,Fluxo!$U:$U,"&gt;"&amp;DL$5,Fluxo!$U:$U,"&lt;="&amp;DM$5,Fluxo!$D:$D,$D34,Fluxo!$E:$E,"&lt;&gt;"&amp;"PERMUTANTE"))</f>
        <v>0</v>
      </c>
      <c r="DN34" s="18">
        <f>IF(DN$5&gt;$G$4,0,SUMIFS(Fluxo!$O:$O,Fluxo!$U:$U,"&gt;"&amp;DM$5,Fluxo!$U:$U,"&lt;="&amp;DN$5,Fluxo!$D:$D,$D34,Fluxo!$E:$E,"&lt;&gt;"&amp;"PERMUTANTE"))</f>
        <v>0</v>
      </c>
      <c r="DO34" s="18">
        <f>IF(DO$5&gt;$G$4,0,SUMIFS(Fluxo!$O:$O,Fluxo!$U:$U,"&gt;"&amp;DN$5,Fluxo!$U:$U,"&lt;="&amp;DO$5,Fluxo!$D:$D,$D34,Fluxo!$E:$E,"&lt;&gt;"&amp;"PERMUTANTE"))</f>
        <v>0</v>
      </c>
      <c r="DP34" s="18">
        <f>IF(DP$5&gt;$G$4,0,SUMIFS(Fluxo!$O:$O,Fluxo!$U:$U,"&gt;"&amp;DO$5,Fluxo!$U:$U,"&lt;="&amp;DP$5,Fluxo!$D:$D,$D34,Fluxo!$E:$E,"&lt;&gt;"&amp;"PERMUTANTE"))</f>
        <v>0</v>
      </c>
      <c r="DQ34" s="18">
        <f>IF(DQ$5&gt;$G$4,0,SUMIFS(Fluxo!$O:$O,Fluxo!$U:$U,"&gt;"&amp;DP$5,Fluxo!$U:$U,"&lt;="&amp;DQ$5,Fluxo!$D:$D,$D34,Fluxo!$E:$E,"&lt;&gt;"&amp;"PERMUTANTE"))</f>
        <v>0</v>
      </c>
      <c r="DR34" s="18">
        <f>IF(DR$5&gt;$G$4,0,SUMIFS(Fluxo!$O:$O,Fluxo!$U:$U,"&gt;"&amp;DQ$5,Fluxo!$U:$U,"&lt;="&amp;DR$5,Fluxo!$D:$D,$D34,Fluxo!$E:$E,"&lt;&gt;"&amp;"PERMUTANTE"))</f>
        <v>0</v>
      </c>
      <c r="DS34" s="18">
        <f>IF(DS$5&gt;$G$4,0,SUMIFS(Fluxo!$O:$O,Fluxo!$U:$U,"&gt;"&amp;DR$5,Fluxo!$U:$U,"&lt;="&amp;DS$5,Fluxo!$D:$D,$D34,Fluxo!$E:$E,"&lt;&gt;"&amp;"PERMUTANTE"))</f>
        <v>0</v>
      </c>
      <c r="DT34" s="18">
        <f>IF(DT$5&gt;$G$4,0,SUMIFS(Fluxo!$O:$O,Fluxo!$U:$U,"&gt;"&amp;DS$5,Fluxo!$U:$U,"&lt;="&amp;DT$5,Fluxo!$D:$D,$D34,Fluxo!$E:$E,"&lt;&gt;"&amp;"PERMUTANTE"))</f>
        <v>0</v>
      </c>
      <c r="DU34" s="18">
        <f>IF(DU$5&gt;$G$4,0,SUMIFS(Fluxo!$O:$O,Fluxo!$U:$U,"&gt;"&amp;DT$5,Fluxo!$U:$U,"&lt;="&amp;DU$5,Fluxo!$D:$D,$D34,Fluxo!$E:$E,"&lt;&gt;"&amp;"PERMUTANTE"))</f>
        <v>0</v>
      </c>
      <c r="DV34" s="18">
        <f>IF(DV$5&gt;$G$4,0,SUMIFS(Fluxo!$O:$O,Fluxo!$U:$U,"&gt;"&amp;DU$5,Fluxo!$U:$U,"&lt;="&amp;DV$5,Fluxo!$D:$D,$D34,Fluxo!$E:$E,"&lt;&gt;"&amp;"PERMUTANTE"))</f>
        <v>0</v>
      </c>
      <c r="DW34" s="18">
        <f>IF(DW$5&gt;$G$4,0,SUMIFS(Fluxo!$O:$O,Fluxo!$U:$U,"&gt;"&amp;DV$5,Fluxo!$U:$U,"&lt;="&amp;DW$5,Fluxo!$D:$D,$D34,Fluxo!$E:$E,"&lt;&gt;"&amp;"PERMUTANTE"))</f>
        <v>0</v>
      </c>
      <c r="DX34" s="18">
        <f>IF(DX$5&gt;$G$4,0,SUMIFS(Fluxo!$O:$O,Fluxo!$U:$U,"&gt;"&amp;DW$5,Fluxo!$U:$U,"&lt;="&amp;DX$5,Fluxo!$D:$D,$D34,Fluxo!$E:$E,"&lt;&gt;"&amp;"PERMUTANTE"))</f>
        <v>0</v>
      </c>
      <c r="DY34" s="18">
        <f>IF(DY$5&gt;$G$4,0,SUMIFS(Fluxo!$O:$O,Fluxo!$U:$U,"&gt;"&amp;DX$5,Fluxo!$U:$U,"&lt;="&amp;DY$5,Fluxo!$D:$D,$D34,Fluxo!$E:$E,"&lt;&gt;"&amp;"PERMUTANTE"))</f>
        <v>0</v>
      </c>
      <c r="DZ34" s="18">
        <f>IF(DZ$5&gt;$G$4,0,SUMIFS(Fluxo!$O:$O,Fluxo!$U:$U,"&gt;"&amp;DY$5,Fluxo!$U:$U,"&lt;="&amp;DZ$5,Fluxo!$D:$D,$D34,Fluxo!$E:$E,"&lt;&gt;"&amp;"PERMUTANTE"))</f>
        <v>0</v>
      </c>
      <c r="EA34" s="18">
        <f>IF(EA$5&gt;$G$4,0,SUMIFS(Fluxo!$O:$O,Fluxo!$U:$U,"&gt;"&amp;DZ$5,Fluxo!$U:$U,"&lt;="&amp;EA$5,Fluxo!$D:$D,$D34,Fluxo!$E:$E,"&lt;&gt;"&amp;"PERMUTANTE"))</f>
        <v>0</v>
      </c>
      <c r="EB34" s="18">
        <f>IF(EB$5&gt;$G$4,0,SUMIFS(Fluxo!$O:$O,Fluxo!$U:$U,"&gt;"&amp;EA$5,Fluxo!$U:$U,"&lt;="&amp;EB$5,Fluxo!$D:$D,$D34,Fluxo!$E:$E,"&lt;&gt;"&amp;"PERMUTANTE"))</f>
        <v>0</v>
      </c>
      <c r="EC34" s="18">
        <f>IF(EC$5&gt;$G$4,0,SUMIFS(Fluxo!$O:$O,Fluxo!$U:$U,"&gt;"&amp;EB$5,Fluxo!$U:$U,"&lt;="&amp;EC$5,Fluxo!$D:$D,$D34,Fluxo!$E:$E,"&lt;&gt;"&amp;"PERMUTANTE"))</f>
        <v>0</v>
      </c>
      <c r="ED34" s="18">
        <f>IF(ED$5&gt;$G$4,0,SUMIFS(Fluxo!$O:$O,Fluxo!$U:$U,"&gt;"&amp;EC$5,Fluxo!$U:$U,"&lt;="&amp;ED$5,Fluxo!$D:$D,$D34,Fluxo!$E:$E,"&lt;&gt;"&amp;"PERMUTANTE"))</f>
        <v>0</v>
      </c>
      <c r="EE34" s="18">
        <f>IF(EE$5&gt;$G$4,0,SUMIFS(Fluxo!$O:$O,Fluxo!$U:$U,"&gt;"&amp;ED$5,Fluxo!$U:$U,"&lt;="&amp;EE$5,Fluxo!$D:$D,$D34,Fluxo!$E:$E,"&lt;&gt;"&amp;"PERMUTANTE"))</f>
        <v>0</v>
      </c>
      <c r="EF34" s="18">
        <f>IF(EF$5&gt;$G$4,0,SUMIFS(Fluxo!$O:$O,Fluxo!$U:$U,"&gt;"&amp;EE$5,Fluxo!$U:$U,"&lt;="&amp;EF$5,Fluxo!$D:$D,$D34,Fluxo!$E:$E,"&lt;&gt;"&amp;"PERMUTANTE"))</f>
        <v>0</v>
      </c>
      <c r="EG34" s="18">
        <f>IF(EG$5&gt;$G$4,0,SUMIFS(Fluxo!$O:$O,Fluxo!$U:$U,"&gt;"&amp;EF$5,Fluxo!$U:$U,"&lt;="&amp;EG$5,Fluxo!$D:$D,$D34,Fluxo!$E:$E,"&lt;&gt;"&amp;"PERMUTANTE"))</f>
        <v>0</v>
      </c>
      <c r="EH34" s="18">
        <f>IF(EH$5&gt;$G$4,0,SUMIFS(Fluxo!$O:$O,Fluxo!$U:$U,"&gt;"&amp;EG$5,Fluxo!$U:$U,"&lt;="&amp;EH$5,Fluxo!$D:$D,$D34,Fluxo!$E:$E,"&lt;&gt;"&amp;"PERMUTANTE"))</f>
        <v>0</v>
      </c>
      <c r="EI34" s="18">
        <f>IF(EI$5&gt;$G$4,0,SUMIFS(Fluxo!$O:$O,Fluxo!$U:$U,"&gt;"&amp;EH$5,Fluxo!$U:$U,"&lt;="&amp;EI$5,Fluxo!$D:$D,$D34,Fluxo!$E:$E,"&lt;&gt;"&amp;"PERMUTANTE"))</f>
        <v>0</v>
      </c>
      <c r="EJ34" s="18">
        <f>IF(EJ$5&gt;$G$4,0,SUMIFS(Fluxo!$O:$O,Fluxo!$U:$U,"&gt;"&amp;EI$5,Fluxo!$U:$U,"&lt;="&amp;EJ$5,Fluxo!$D:$D,$D34,Fluxo!$E:$E,"&lt;&gt;"&amp;"PERMUTANTE"))</f>
        <v>0</v>
      </c>
      <c r="EK34" s="18">
        <f>IF(EK$5&gt;$G$4,0,SUMIFS(Fluxo!$O:$O,Fluxo!$U:$U,"&gt;"&amp;EJ$5,Fluxo!$U:$U,"&lt;="&amp;EK$5,Fluxo!$D:$D,$D34,Fluxo!$E:$E,"&lt;&gt;"&amp;"PERMUTANTE"))</f>
        <v>0</v>
      </c>
      <c r="EL34" s="18">
        <f>IF(EL$5&gt;$G$4,0,SUMIFS(Fluxo!$O:$O,Fluxo!$U:$U,"&gt;"&amp;EK$5,Fluxo!$U:$U,"&lt;="&amp;EL$5,Fluxo!$D:$D,$D34,Fluxo!$E:$E,"&lt;&gt;"&amp;"PERMUTANTE"))</f>
        <v>0</v>
      </c>
      <c r="EM34" s="18">
        <f>IF(EM$5&gt;$G$4,0,SUMIFS(Fluxo!$O:$O,Fluxo!$U:$U,"&gt;"&amp;EL$5,Fluxo!$U:$U,"&lt;="&amp;EM$5,Fluxo!$D:$D,$D34,Fluxo!$E:$E,"&lt;&gt;"&amp;"PERMUTANTE"))</f>
        <v>0</v>
      </c>
      <c r="EN34" s="18">
        <f>IF(EN$5&gt;$G$4,0,SUMIFS(Fluxo!$O:$O,Fluxo!$U:$U,"&gt;"&amp;EM$5,Fluxo!$U:$U,"&lt;="&amp;EN$5,Fluxo!$D:$D,$D34,Fluxo!$E:$E,"&lt;&gt;"&amp;"PERMUTANTE"))</f>
        <v>0</v>
      </c>
      <c r="EO34" s="18">
        <f>IF(EO$5&gt;$G$4,0,SUMIFS(Fluxo!$O:$O,Fluxo!$U:$U,"&gt;"&amp;EN$5,Fluxo!$U:$U,"&lt;="&amp;EO$5,Fluxo!$D:$D,$D34,Fluxo!$E:$E,"&lt;&gt;"&amp;"PERMUTANTE"))</f>
        <v>0</v>
      </c>
      <c r="EP34" s="18">
        <f>IF(EP$5&gt;$G$4,0,SUMIFS(Fluxo!$O:$O,Fluxo!$U:$U,"&gt;"&amp;EO$5,Fluxo!$U:$U,"&lt;="&amp;EP$5,Fluxo!$D:$D,$D34,Fluxo!$E:$E,"&lt;&gt;"&amp;"PERMUTANTE"))</f>
        <v>0</v>
      </c>
      <c r="EQ34" s="18">
        <f>IF(EQ$5&gt;$G$4,0,SUMIFS(Fluxo!$O:$O,Fluxo!$U:$U,"&gt;"&amp;EP$5,Fluxo!$U:$U,"&lt;="&amp;EQ$5,Fluxo!$D:$D,$D34,Fluxo!$E:$E,"&lt;&gt;"&amp;"PERMUTANTE"))</f>
        <v>0</v>
      </c>
      <c r="ER34" s="18">
        <f>IF(ER$5&gt;$G$4,0,SUMIFS(Fluxo!$O:$O,Fluxo!$U:$U,"&gt;"&amp;EQ$5,Fluxo!$U:$U,"&lt;="&amp;ER$5,Fluxo!$D:$D,$D34,Fluxo!$E:$E,"&lt;&gt;"&amp;"PERMUTANTE"))</f>
        <v>0</v>
      </c>
      <c r="ES34" s="18">
        <f>IF(ES$5&gt;$G$4,0,SUMIFS(Fluxo!$O:$O,Fluxo!$U:$U,"&gt;"&amp;ER$5,Fluxo!$U:$U,"&lt;="&amp;ES$5,Fluxo!$D:$D,$D34,Fluxo!$E:$E,"&lt;&gt;"&amp;"PERMUTANTE"))</f>
        <v>0</v>
      </c>
      <c r="ET34" s="18">
        <f>IF(ET$5&gt;$G$4,0,SUMIFS(Fluxo!$O:$O,Fluxo!$U:$U,"&gt;"&amp;ES$5,Fluxo!$U:$U,"&lt;="&amp;ET$5,Fluxo!$D:$D,$D34,Fluxo!$E:$E,"&lt;&gt;"&amp;"PERMUTANTE"))</f>
        <v>0</v>
      </c>
      <c r="EU34" s="18">
        <f>IF(EU$5&gt;$G$4,0,SUMIFS(Fluxo!$O:$O,Fluxo!$U:$U,"&gt;"&amp;ET$5,Fluxo!$U:$U,"&lt;="&amp;EU$5,Fluxo!$D:$D,$D34,Fluxo!$E:$E,"&lt;&gt;"&amp;"PERMUTANTE"))</f>
        <v>0</v>
      </c>
      <c r="EV34" s="18">
        <f>IF(EV$5&gt;$G$4,0,SUMIFS(Fluxo!$O:$O,Fluxo!$U:$U,"&gt;"&amp;EU$5,Fluxo!$U:$U,"&lt;="&amp;EV$5,Fluxo!$D:$D,$D34,Fluxo!$E:$E,"&lt;&gt;"&amp;"PERMUTANTE"))</f>
        <v>0</v>
      </c>
      <c r="EW34" s="18">
        <f>IF(EW$5&gt;$G$4,0,SUMIFS(Fluxo!$O:$O,Fluxo!$U:$U,"&gt;"&amp;EV$5,Fluxo!$U:$U,"&lt;="&amp;EW$5,Fluxo!$D:$D,$D34,Fluxo!$E:$E,"&lt;&gt;"&amp;"PERMUTANTE"))</f>
        <v>0</v>
      </c>
      <c r="EX34" s="18">
        <f>IF(EX$5&gt;$G$4,0,SUMIFS(Fluxo!$O:$O,Fluxo!$U:$U,"&gt;"&amp;EW$5,Fluxo!$U:$U,"&lt;="&amp;EX$5,Fluxo!$D:$D,$D34,Fluxo!$E:$E,"&lt;&gt;"&amp;"PERMUTANTE"))</f>
        <v>0</v>
      </c>
      <c r="EY34" s="18">
        <f>IF(EY$5&gt;$G$4,0,SUMIFS(Fluxo!$O:$O,Fluxo!$U:$U,"&gt;"&amp;EX$5,Fluxo!$U:$U,"&lt;="&amp;EY$5,Fluxo!$D:$D,$D34,Fluxo!$E:$E,"&lt;&gt;"&amp;"PERMUTANTE"))</f>
        <v>0</v>
      </c>
      <c r="EZ34" s="18">
        <f>IF(EZ$5&gt;$G$4,0,SUMIFS(Fluxo!$O:$O,Fluxo!$U:$U,"&gt;"&amp;EY$5,Fluxo!$U:$U,"&lt;="&amp;EZ$5,Fluxo!$D:$D,$D34,Fluxo!$E:$E,"&lt;&gt;"&amp;"PERMUTANTE"))</f>
        <v>0</v>
      </c>
      <c r="FA34" s="18">
        <f>IF(FA$5&gt;$G$4,0,SUMIFS(Fluxo!$O:$O,Fluxo!$U:$U,"&gt;"&amp;EZ$5,Fluxo!$U:$U,"&lt;="&amp;FA$5,Fluxo!$D:$D,$D34,Fluxo!$E:$E,"&lt;&gt;"&amp;"PERMUTANTE"))</f>
        <v>0</v>
      </c>
      <c r="FB34" s="18">
        <f>IF(FB$5&gt;$G$4,0,SUMIFS(Fluxo!$O:$O,Fluxo!$U:$U,"&gt;"&amp;FA$5,Fluxo!$U:$U,"&lt;="&amp;FB$5,Fluxo!$D:$D,$D34,Fluxo!$E:$E,"&lt;&gt;"&amp;"PERMUTANTE"))</f>
        <v>0</v>
      </c>
      <c r="FC34" s="18">
        <f>IF(FC$5&gt;$G$4,0,SUMIFS(Fluxo!$O:$O,Fluxo!$U:$U,"&gt;"&amp;FB$5,Fluxo!$U:$U,"&lt;="&amp;FC$5,Fluxo!$D:$D,$D34,Fluxo!$E:$E,"&lt;&gt;"&amp;"PERMUTANTE"))</f>
        <v>0</v>
      </c>
      <c r="FD34" s="18">
        <f>IF(FD$5&gt;$G$4,0,SUMIFS(Fluxo!$O:$O,Fluxo!$U:$U,"&gt;"&amp;FC$5,Fluxo!$U:$U,"&lt;="&amp;FD$5,Fluxo!$D:$D,$D34,Fluxo!$E:$E,"&lt;&gt;"&amp;"PERMUTANTE"))</f>
        <v>0</v>
      </c>
      <c r="FE34" s="18">
        <f>IF(FE$5&gt;$G$4,0,SUMIFS(Fluxo!$O:$O,Fluxo!$U:$U,"&gt;"&amp;FD$5,Fluxo!$U:$U,"&lt;="&amp;FE$5,Fluxo!$D:$D,$D34,Fluxo!$E:$E,"&lt;&gt;"&amp;"PERMUTANTE"))</f>
        <v>0</v>
      </c>
      <c r="FF34" s="18">
        <f>IF(FF$5&gt;$G$4,0,SUMIFS(Fluxo!$O:$O,Fluxo!$U:$U,"&gt;"&amp;FE$5,Fluxo!$U:$U,"&lt;="&amp;FF$5,Fluxo!$D:$D,$D34,Fluxo!$E:$E,"&lt;&gt;"&amp;"PERMUTANTE"))</f>
        <v>0</v>
      </c>
      <c r="FG34" s="18">
        <f>IF(FG$5&gt;$G$4,0,SUMIFS(Fluxo!$O:$O,Fluxo!$U:$U,"&gt;"&amp;FF$5,Fluxo!$U:$U,"&lt;="&amp;FG$5,Fluxo!$D:$D,$D34,Fluxo!$E:$E,"&lt;&gt;"&amp;"PERMUTANTE"))</f>
        <v>0</v>
      </c>
      <c r="FH34" s="18">
        <f>IF(FH$5&gt;$G$4,0,SUMIFS(Fluxo!$O:$O,Fluxo!$U:$U,"&gt;"&amp;FG$5,Fluxo!$U:$U,"&lt;="&amp;FH$5,Fluxo!$D:$D,$D34,Fluxo!$E:$E,"&lt;&gt;"&amp;"PERMUTANTE"))</f>
        <v>0</v>
      </c>
      <c r="FI34" s="18">
        <f>IF(FI$5&gt;$G$4,0,SUMIFS(Fluxo!$O:$O,Fluxo!$U:$U,"&gt;"&amp;FH$5,Fluxo!$U:$U,"&lt;="&amp;FI$5,Fluxo!$D:$D,$D34,Fluxo!$E:$E,"&lt;&gt;"&amp;"PERMUTANTE"))</f>
        <v>0</v>
      </c>
      <c r="FJ34" s="18">
        <f>IF(FJ$5&gt;$G$4,0,SUMIFS(Fluxo!$O:$O,Fluxo!$U:$U,"&gt;"&amp;FI$5,Fluxo!$U:$U,"&lt;="&amp;FJ$5,Fluxo!$D:$D,$D34,Fluxo!$E:$E,"&lt;&gt;"&amp;"PERMUTANTE"))</f>
        <v>0</v>
      </c>
      <c r="FK34" s="18">
        <f>IF(FK$5&gt;$G$4,0,SUMIFS(Fluxo!$O:$O,Fluxo!$U:$U,"&gt;"&amp;FJ$5,Fluxo!$U:$U,"&lt;="&amp;FK$5,Fluxo!$D:$D,$D34,Fluxo!$E:$E,"&lt;&gt;"&amp;"PERMUTANTE"))</f>
        <v>0</v>
      </c>
      <c r="FL34" s="18">
        <f>IF(FL$5&gt;$G$4,0,SUMIFS(Fluxo!$O:$O,Fluxo!$U:$U,"&gt;"&amp;FK$5,Fluxo!$U:$U,"&lt;="&amp;FL$5,Fluxo!$D:$D,$D34,Fluxo!$E:$E,"&lt;&gt;"&amp;"PERMUTANTE"))</f>
        <v>0</v>
      </c>
      <c r="FM34" s="18">
        <f>IF(FM$5&gt;$G$4,0,SUMIFS(Fluxo!$O:$O,Fluxo!$U:$U,"&gt;"&amp;FL$5,Fluxo!$U:$U,"&lt;="&amp;FM$5,Fluxo!$D:$D,$D34,Fluxo!$E:$E,"&lt;&gt;"&amp;"PERMUTANTE"))</f>
        <v>0</v>
      </c>
      <c r="FN34" s="18">
        <f>IF(FN$5&gt;$G$4,0,SUMIFS(Fluxo!$O:$O,Fluxo!$U:$U,"&gt;"&amp;FM$5,Fluxo!$U:$U,"&lt;="&amp;FN$5,Fluxo!$D:$D,$D34,Fluxo!$E:$E,"&lt;&gt;"&amp;"PERMUTANTE"))</f>
        <v>0</v>
      </c>
      <c r="FO34" s="18">
        <f>IF(FO$5&gt;$G$4,0,SUMIFS(Fluxo!$O:$O,Fluxo!$U:$U,"&gt;"&amp;FN$5,Fluxo!$U:$U,"&lt;="&amp;FO$5,Fluxo!$D:$D,$D34,Fluxo!$E:$E,"&lt;&gt;"&amp;"PERMUTANTE"))</f>
        <v>0</v>
      </c>
      <c r="FP34" s="18">
        <f>IF(FP$5&gt;$G$4,0,SUMIFS(Fluxo!$O:$O,Fluxo!$U:$U,"&gt;"&amp;FO$5,Fluxo!$U:$U,"&lt;="&amp;FP$5,Fluxo!$D:$D,$D34,Fluxo!$E:$E,"&lt;&gt;"&amp;"PERMUTANTE"))</f>
        <v>0</v>
      </c>
      <c r="FQ34" s="18">
        <f>IF(FQ$5&gt;$G$4,0,SUMIFS(Fluxo!$O:$O,Fluxo!$U:$U,"&gt;"&amp;FP$5,Fluxo!$U:$U,"&lt;="&amp;FQ$5,Fluxo!$D:$D,$D34,Fluxo!$E:$E,"&lt;&gt;"&amp;"PERMUTANTE"))</f>
        <v>0</v>
      </c>
      <c r="FR34" s="18">
        <f>IF(FR$5&gt;$G$4,0,SUMIFS(Fluxo!$O:$O,Fluxo!$U:$U,"&gt;"&amp;FQ$5,Fluxo!$U:$U,"&lt;="&amp;FR$5,Fluxo!$D:$D,$D34,Fluxo!$E:$E,"&lt;&gt;"&amp;"PERMUTANTE"))</f>
        <v>0</v>
      </c>
      <c r="FS34" s="18">
        <f>IF(FS$5&gt;$G$4,0,SUMIFS(Fluxo!$O:$O,Fluxo!$U:$U,"&gt;"&amp;FR$5,Fluxo!$U:$U,"&lt;="&amp;FS$5,Fluxo!$D:$D,$D34,Fluxo!$E:$E,"&lt;&gt;"&amp;"PERMUTANTE"))</f>
        <v>0</v>
      </c>
      <c r="FT34" s="18">
        <f>IF(FT$5&gt;$G$4,0,SUMIFS(Fluxo!$O:$O,Fluxo!$U:$U,"&gt;"&amp;FS$5,Fluxo!$U:$U,"&lt;="&amp;FT$5,Fluxo!$D:$D,$D34,Fluxo!$E:$E,"&lt;&gt;"&amp;"PERMUTANTE"))</f>
        <v>0</v>
      </c>
      <c r="FU34" s="18">
        <f>IF(FU$5&gt;$G$4,0,SUMIFS(Fluxo!$O:$O,Fluxo!$U:$U,"&gt;"&amp;FT$5,Fluxo!$U:$U,"&lt;="&amp;FU$5,Fluxo!$D:$D,$D34,Fluxo!$E:$E,"&lt;&gt;"&amp;"PERMUTANTE"))</f>
        <v>0</v>
      </c>
      <c r="FV34" s="18">
        <f>IF(FV$5&gt;$G$4,0,SUMIFS(Fluxo!$O:$O,Fluxo!$U:$U,"&gt;"&amp;FU$5,Fluxo!$U:$U,"&lt;="&amp;FV$5,Fluxo!$D:$D,$D34,Fluxo!$E:$E,"&lt;&gt;"&amp;"PERMUTANTE"))</f>
        <v>0</v>
      </c>
      <c r="FW34" s="18">
        <f>IF(FW$5&gt;$G$4,0,SUMIFS(Fluxo!$O:$O,Fluxo!$U:$U,"&gt;"&amp;FV$5,Fluxo!$U:$U,"&lt;="&amp;FW$5,Fluxo!$D:$D,$D34,Fluxo!$E:$E,"&lt;&gt;"&amp;"PERMUTANTE"))</f>
        <v>0</v>
      </c>
      <c r="FX34" s="18">
        <f>IF(FX$5&gt;$G$4,0,SUMIFS(Fluxo!$O:$O,Fluxo!$U:$U,"&gt;"&amp;FW$5,Fluxo!$U:$U,"&lt;="&amp;FX$5,Fluxo!$D:$D,$D34,Fluxo!$E:$E,"&lt;&gt;"&amp;"PERMUTANTE"))</f>
        <v>0</v>
      </c>
      <c r="FY34" s="18">
        <f>IF(FY$5&gt;$G$4,0,SUMIFS(Fluxo!$O:$O,Fluxo!$U:$U,"&gt;"&amp;FX$5,Fluxo!$U:$U,"&lt;="&amp;FY$5,Fluxo!$D:$D,$D34,Fluxo!$E:$E,"&lt;&gt;"&amp;"PERMUTANTE"))</f>
        <v>0</v>
      </c>
      <c r="FZ34" s="18">
        <f>IF(FZ$5&gt;$G$4,0,SUMIFS(Fluxo!$O:$O,Fluxo!$U:$U,"&gt;"&amp;FY$5,Fluxo!$U:$U,"&lt;="&amp;FZ$5,Fluxo!$D:$D,$D34,Fluxo!$E:$E,"&lt;&gt;"&amp;"PERMUTANTE"))</f>
        <v>0</v>
      </c>
      <c r="GA34" s="18">
        <f>IF(GA$5&gt;$G$4,0,SUMIFS(Fluxo!$O:$O,Fluxo!$U:$U,"&gt;"&amp;FZ$5,Fluxo!$U:$U,"&lt;="&amp;GA$5,Fluxo!$D:$D,$D34,Fluxo!$E:$E,"&lt;&gt;"&amp;"PERMUTANTE"))</f>
        <v>0</v>
      </c>
      <c r="GB34" s="18">
        <f>IF(GB$5&gt;$G$4,0,SUMIFS(Fluxo!$O:$O,Fluxo!$U:$U,"&gt;"&amp;GA$5,Fluxo!$U:$U,"&lt;="&amp;GB$5,Fluxo!$D:$D,$D34,Fluxo!$E:$E,"&lt;&gt;"&amp;"PERMUTANTE"))</f>
        <v>0</v>
      </c>
      <c r="GC34" s="18">
        <f>IF(GC$5&gt;$G$4,0,SUMIFS(Fluxo!$O:$O,Fluxo!$U:$U,"&gt;"&amp;GB$5,Fluxo!$U:$U,"&lt;="&amp;GC$5,Fluxo!$D:$D,$D34,Fluxo!$E:$E,"&lt;&gt;"&amp;"PERMUTANTE"))</f>
        <v>0</v>
      </c>
      <c r="GD34" s="18">
        <f>IF(GD$5&gt;$G$4,0,SUMIFS(Fluxo!$O:$O,Fluxo!$U:$U,"&gt;"&amp;GC$5,Fluxo!$U:$U,"&lt;="&amp;GD$5,Fluxo!$D:$D,$D34,Fluxo!$E:$E,"&lt;&gt;"&amp;"PERMUTANTE"))</f>
        <v>0</v>
      </c>
      <c r="GE34" s="18">
        <f>IF(GE$5&gt;$G$4,0,SUMIFS(Fluxo!$O:$O,Fluxo!$U:$U,"&gt;"&amp;GD$5,Fluxo!$U:$U,"&lt;="&amp;GE$5,Fluxo!$D:$D,$D34,Fluxo!$E:$E,"&lt;&gt;"&amp;"PERMUTANTE"))</f>
        <v>0</v>
      </c>
      <c r="GF34" s="18">
        <f>IF(GF$5&gt;$G$4,0,SUMIFS(Fluxo!$O:$O,Fluxo!$U:$U,"&gt;"&amp;GE$5,Fluxo!$U:$U,"&lt;="&amp;GF$5,Fluxo!$D:$D,$D34,Fluxo!$E:$E,"&lt;&gt;"&amp;"PERMUTANTE"))</f>
        <v>0</v>
      </c>
      <c r="GG34" s="18">
        <f>IF(GG$5&gt;$G$4,0,SUMIFS(Fluxo!$O:$O,Fluxo!$U:$U,"&gt;"&amp;GF$5,Fluxo!$U:$U,"&lt;="&amp;GG$5,Fluxo!$D:$D,$D34,Fluxo!$E:$E,"&lt;&gt;"&amp;"PERMUTANTE"))</f>
        <v>0</v>
      </c>
      <c r="GH34" s="18">
        <f>IF(GH$5&gt;$G$4,0,SUMIFS(Fluxo!$O:$O,Fluxo!$U:$U,"&gt;"&amp;GG$5,Fluxo!$U:$U,"&lt;="&amp;GH$5,Fluxo!$D:$D,$D34,Fluxo!$E:$E,"&lt;&gt;"&amp;"PERMUTANTE"))</f>
        <v>0</v>
      </c>
      <c r="GI34" s="18">
        <f>IF(GI$5&gt;$G$4,0,SUMIFS(Fluxo!$O:$O,Fluxo!$U:$U,"&gt;"&amp;GH$5,Fluxo!$U:$U,"&lt;="&amp;GI$5,Fluxo!$D:$D,$D34,Fluxo!$E:$E,"&lt;&gt;"&amp;"PERMUTANTE"))</f>
        <v>0</v>
      </c>
      <c r="GJ34" s="18">
        <f>IF(GJ$5&gt;$G$4,0,SUMIFS(Fluxo!$O:$O,Fluxo!$U:$U,"&gt;"&amp;GI$5,Fluxo!$U:$U,"&lt;="&amp;GJ$5,Fluxo!$D:$D,$D34,Fluxo!$E:$E,"&lt;&gt;"&amp;"PERMUTANTE"))</f>
        <v>0</v>
      </c>
      <c r="GK34" s="18">
        <f>IF(GK$5&gt;$G$4,0,SUMIFS(Fluxo!$O:$O,Fluxo!$U:$U,"&gt;"&amp;GJ$5,Fluxo!$U:$U,"&lt;="&amp;GK$5,Fluxo!$D:$D,$D34,Fluxo!$E:$E,"&lt;&gt;"&amp;"PERMUTANTE"))</f>
        <v>0</v>
      </c>
      <c r="GL34" s="18">
        <f>IF(GL$5&gt;$G$4,0,SUMIFS(Fluxo!$O:$O,Fluxo!$U:$U,"&gt;"&amp;GK$5,Fluxo!$U:$U,"&lt;="&amp;GL$5,Fluxo!$D:$D,$D34,Fluxo!$E:$E,"&lt;&gt;"&amp;"PERMUTANTE"))</f>
        <v>0</v>
      </c>
      <c r="GM34" s="18">
        <f>IF(GM$5&gt;$G$4,0,SUMIFS(Fluxo!$O:$O,Fluxo!$U:$U,"&gt;"&amp;GL$5,Fluxo!$U:$U,"&lt;="&amp;GM$5,Fluxo!$D:$D,$D34,Fluxo!$E:$E,"&lt;&gt;"&amp;"PERMUTANTE"))</f>
        <v>0</v>
      </c>
      <c r="GN34" s="18">
        <f>IF(GN$5&gt;$G$4,0,SUMIFS(Fluxo!$O:$O,Fluxo!$U:$U,"&gt;"&amp;GM$5,Fluxo!$U:$U,"&lt;="&amp;GN$5,Fluxo!$D:$D,$D34,Fluxo!$E:$E,"&lt;&gt;"&amp;"PERMUTANTE"))</f>
        <v>0</v>
      </c>
      <c r="GO34" s="18">
        <f>IF(GO$5&gt;$G$4,0,SUMIFS(Fluxo!$O:$O,Fluxo!$U:$U,"&gt;"&amp;GN$5,Fluxo!$U:$U,"&lt;="&amp;GO$5,Fluxo!$D:$D,$D34,Fluxo!$E:$E,"&lt;&gt;"&amp;"PERMUTANTE"))</f>
        <v>0</v>
      </c>
      <c r="GP34" s="18">
        <f>IF(GP$5&gt;$G$4,0,SUMIFS(Fluxo!$O:$O,Fluxo!$U:$U,"&gt;"&amp;GO$5,Fluxo!$U:$U,"&lt;="&amp;GP$5,Fluxo!$D:$D,$D34,Fluxo!$E:$E,"&lt;&gt;"&amp;"PERMUTANTE"))</f>
        <v>0</v>
      </c>
      <c r="GQ34" s="18">
        <f>IF(GQ$5&gt;$G$4,0,SUMIFS(Fluxo!$O:$O,Fluxo!$U:$U,"&gt;"&amp;GP$5,Fluxo!$U:$U,"&lt;="&amp;GQ$5,Fluxo!$D:$D,$D34,Fluxo!$E:$E,"&lt;&gt;"&amp;"PERMUTANTE"))</f>
        <v>0</v>
      </c>
      <c r="GR34" s="18">
        <f>IF(GR$5&gt;$G$4,0,SUMIFS(Fluxo!$O:$O,Fluxo!$U:$U,"&gt;"&amp;GQ$5,Fluxo!$U:$U,"&lt;="&amp;GR$5,Fluxo!$D:$D,$D34,Fluxo!$E:$E,"&lt;&gt;"&amp;"PERMUTANTE"))</f>
        <v>0</v>
      </c>
      <c r="GS34" s="18">
        <f>IF(GS$5&gt;$G$4,0,SUMIFS(Fluxo!$O:$O,Fluxo!$U:$U,"&gt;"&amp;GR$5,Fluxo!$U:$U,"&lt;="&amp;GS$5,Fluxo!$D:$D,$D34,Fluxo!$E:$E,"&lt;&gt;"&amp;"PERMUTANTE"))</f>
        <v>0</v>
      </c>
      <c r="GT34" s="18">
        <f>IF(GT$5&gt;$G$4,0,SUMIFS(Fluxo!$O:$O,Fluxo!$U:$U,"&gt;"&amp;GS$5,Fluxo!$U:$U,"&lt;="&amp;GT$5,Fluxo!$D:$D,$D34,Fluxo!$E:$E,"&lt;&gt;"&amp;"PERMUTANTE"))</f>
        <v>0</v>
      </c>
      <c r="GU34" s="18">
        <f>IF(GU$5&gt;$G$4,0,SUMIFS(Fluxo!$O:$O,Fluxo!$U:$U,"&gt;"&amp;GT$5,Fluxo!$U:$U,"&lt;="&amp;GU$5,Fluxo!$D:$D,$D34,Fluxo!$E:$E,"&lt;&gt;"&amp;"PERMUTANTE"))</f>
        <v>0</v>
      </c>
      <c r="GV34" s="18">
        <f>IF(GV$5&gt;$G$4,0,SUMIFS(Fluxo!$O:$O,Fluxo!$U:$U,"&gt;"&amp;GU$5,Fluxo!$U:$U,"&lt;="&amp;GV$5,Fluxo!$D:$D,$D34,Fluxo!$E:$E,"&lt;&gt;"&amp;"PERMUTANTE"))</f>
        <v>0</v>
      </c>
      <c r="GW34" s="18">
        <f>IF(GW$5&gt;$G$4,0,SUMIFS(Fluxo!$O:$O,Fluxo!$U:$U,"&gt;"&amp;GV$5,Fluxo!$U:$U,"&lt;="&amp;GW$5,Fluxo!$D:$D,$D34,Fluxo!$E:$E,"&lt;&gt;"&amp;"PERMUTANTE"))</f>
        <v>0</v>
      </c>
      <c r="GX34" s="18">
        <f>IF(GX$5&gt;$G$4,0,SUMIFS(Fluxo!$O:$O,Fluxo!$U:$U,"&gt;"&amp;GW$5,Fluxo!$U:$U,"&lt;="&amp;GX$5,Fluxo!$D:$D,$D34,Fluxo!$E:$E,"&lt;&gt;"&amp;"PERMUTANTE"))</f>
        <v>0</v>
      </c>
      <c r="GY34" s="18">
        <f>IF(GY$5&gt;$G$4,0,SUMIFS(Fluxo!$O:$O,Fluxo!$U:$U,"&gt;"&amp;GX$5,Fluxo!$U:$U,"&lt;="&amp;GY$5,Fluxo!$D:$D,$D34,Fluxo!$E:$E,"&lt;&gt;"&amp;"PERMUTANTE"))</f>
        <v>0</v>
      </c>
      <c r="GZ34" s="18">
        <f>IF(GZ$5&gt;$G$4,0,SUMIFS(Fluxo!$O:$O,Fluxo!$U:$U,"&gt;"&amp;GY$5,Fluxo!$U:$U,"&lt;="&amp;GZ$5,Fluxo!$D:$D,$D34,Fluxo!$E:$E,"&lt;&gt;"&amp;"PERMUTANTE"))</f>
        <v>0</v>
      </c>
      <c r="HA34" s="18">
        <f>IF(HA$5&gt;$G$4,0,SUMIFS(Fluxo!$O:$O,Fluxo!$U:$U,"&gt;"&amp;GZ$5,Fluxo!$U:$U,"&lt;="&amp;HA$5,Fluxo!$D:$D,$D34,Fluxo!$E:$E,"&lt;&gt;"&amp;"PERMUTANTE"))</f>
        <v>0</v>
      </c>
      <c r="HB34" s="18">
        <f>IF(HB$5&gt;$G$4,0,SUMIFS(Fluxo!$O:$O,Fluxo!$U:$U,"&gt;"&amp;HA$5,Fluxo!$U:$U,"&lt;="&amp;HB$5,Fluxo!$D:$D,$D34,Fluxo!$E:$E,"&lt;&gt;"&amp;"PERMUTANTE"))</f>
        <v>0</v>
      </c>
      <c r="HC34" s="18">
        <f>IF(HC$5&gt;$G$4,0,SUMIFS(Fluxo!$O:$O,Fluxo!$U:$U,"&gt;"&amp;HB$5,Fluxo!$U:$U,"&lt;="&amp;HC$5,Fluxo!$D:$D,$D34,Fluxo!$E:$E,"&lt;&gt;"&amp;"PERMUTANTE"))</f>
        <v>0</v>
      </c>
      <c r="HD34" s="18">
        <f>IF(HD$5&gt;$G$4,0,SUMIFS(Fluxo!$O:$O,Fluxo!$U:$U,"&gt;"&amp;HC$5,Fluxo!$U:$U,"&lt;="&amp;HD$5,Fluxo!$D:$D,$D34,Fluxo!$E:$E,"&lt;&gt;"&amp;"PERMUTANTE"))</f>
        <v>0</v>
      </c>
      <c r="HE34" s="18">
        <f>IF(HE$5&gt;$G$4,0,SUMIFS(Fluxo!$O:$O,Fluxo!$U:$U,"&gt;"&amp;HD$5,Fluxo!$U:$U,"&lt;="&amp;HE$5,Fluxo!$D:$D,$D34,Fluxo!$E:$E,"&lt;&gt;"&amp;"PERMUTANTE"))</f>
        <v>0</v>
      </c>
      <c r="HF34" s="18">
        <f>IF(HF$5&gt;$G$4,0,SUMIFS(Fluxo!$O:$O,Fluxo!$U:$U,"&gt;"&amp;HE$5,Fluxo!$U:$U,"&lt;="&amp;HF$5,Fluxo!$D:$D,$D34,Fluxo!$E:$E,"&lt;&gt;"&amp;"PERMUTANTE"))</f>
        <v>0</v>
      </c>
    </row>
    <row r="35" spans="1:214" s="16" customFormat="1">
      <c r="A35" s="20">
        <f t="shared" si="8"/>
        <v>25</v>
      </c>
      <c r="B35" s="140" t="str">
        <f>'Check Carteira'!C27</f>
        <v>E.1016.99.01.0085</v>
      </c>
      <c r="C35" s="19">
        <v>1</v>
      </c>
      <c r="D35" s="129" t="str">
        <f>'Check Carteira'!F27</f>
        <v>A-0085</v>
      </c>
      <c r="E35" s="21" t="str">
        <f>IFERROR(INDEX(Contratos!L:L,MATCH(D35,Contratos!R:R,0)),"")</f>
        <v/>
      </c>
      <c r="F35" s="139" t="str">
        <f>IFERROR(INDEX(Contratos!G:G,MATCH(D35,Contratos!R:R,0)),"")</f>
        <v/>
      </c>
      <c r="G35" s="83" t="str">
        <f ca="1">IFERROR(XNPV(#REF!,OFFSET(J35,0,MATCH(EOMONTH(E35,0),$J$5:$HF$5,0)-1,1,COUNT($J$5:$HF$5)-MATCH(EOMONTH(E35,0),$J$5:$HF$5,0)+1),OFFSET($J$5,0,MATCH(EOMONTH(E35,0),$J$5:$HF$5,0)-1,1,COUNT($J$5:$HF$5)-MATCH(EOMONTH(E35,0),$J$5:$HF$5,0)+1)),"")</f>
        <v/>
      </c>
      <c r="H35" s="83">
        <f t="shared" si="9"/>
        <v>0</v>
      </c>
      <c r="I35" s="18"/>
      <c r="J35" s="18">
        <f>IF(J$5&gt;$G$4,0,SUMIFS(Fluxo!$O:$O,Fluxo!$U:$U,"&gt;"&amp;I$5,Fluxo!$U:$U,"&lt;="&amp;J$5,Fluxo!$D:$D,$D35))</f>
        <v>0</v>
      </c>
      <c r="K35" s="18">
        <f>IF(K$5&gt;$G$4,0,SUMIFS(Fluxo!$O:$O,Fluxo!$U:$U,"&gt;"&amp;J$5,Fluxo!$U:$U,"&lt;="&amp;K$5,Fluxo!$D:$D,$D35))</f>
        <v>0</v>
      </c>
      <c r="L35" s="18">
        <f>IF(L$5&gt;$G$4,0,SUMIFS(Fluxo!$O:$O,Fluxo!$U:$U,"&gt;"&amp;K$5,Fluxo!$U:$U,"&lt;="&amp;L$5,Fluxo!$D:$D,$D35))</f>
        <v>0</v>
      </c>
      <c r="M35" s="18">
        <f>IF(M$5&gt;$G$4,0,SUMIFS(Fluxo!$O:$O,Fluxo!$U:$U,"&gt;"&amp;L$5,Fluxo!$U:$U,"&lt;="&amp;M$5,Fluxo!$D:$D,$D35))</f>
        <v>0</v>
      </c>
      <c r="N35" s="18">
        <f>IF(N$5&gt;$G$4,0,SUMIFS(Fluxo!$O:$O,Fluxo!$U:$U,"&gt;"&amp;M$5,Fluxo!$U:$U,"&lt;="&amp;N$5,Fluxo!$D:$D,$D35))</f>
        <v>0</v>
      </c>
      <c r="O35" s="18">
        <f>IF(O$5&gt;$G$4,0,SUMIFS(Fluxo!$O:$O,Fluxo!$U:$U,"&gt;"&amp;N$5,Fluxo!$U:$U,"&lt;="&amp;O$5,Fluxo!$D:$D,$D35))</f>
        <v>0</v>
      </c>
      <c r="P35" s="18">
        <f>IF(P$5&gt;$G$4,0,SUMIFS(Fluxo!$O:$O,Fluxo!$U:$U,"&gt;"&amp;O$5,Fluxo!$U:$U,"&lt;="&amp;P$5,Fluxo!$D:$D,$D35))</f>
        <v>0</v>
      </c>
      <c r="Q35" s="18">
        <f>IF(Q$5&gt;$G$4,0,SUMIFS(Fluxo!$O:$O,Fluxo!$U:$U,"&gt;"&amp;P$5,Fluxo!$U:$U,"&lt;="&amp;Q$5,Fluxo!$D:$D,$D35))</f>
        <v>0</v>
      </c>
      <c r="R35" s="18">
        <f>IF(R$5&gt;$G$4,0,SUMIFS(Fluxo!$O:$O,Fluxo!$U:$U,"&gt;"&amp;Q$5,Fluxo!$U:$U,"&lt;="&amp;R$5,Fluxo!$D:$D,$D35))</f>
        <v>0</v>
      </c>
      <c r="S35" s="18">
        <f>IF(S$5&gt;$G$4,0,SUMIFS(Fluxo!$O:$O,Fluxo!$U:$U,"&gt;"&amp;R$5,Fluxo!$U:$U,"&lt;="&amp;S$5,Fluxo!$D:$D,$D35,Fluxo!$E:$E,"&lt;&gt;"&amp;"PERMUTANTE"))</f>
        <v>0</v>
      </c>
      <c r="T35" s="18">
        <f>IF(T$5&gt;$G$4,0,SUMIFS(Fluxo!$O:$O,Fluxo!$U:$U,"&gt;"&amp;S$5,Fluxo!$U:$U,"&lt;="&amp;T$5,Fluxo!$D:$D,$D35,Fluxo!$E:$E,"&lt;&gt;"&amp;"PERMUTANTE"))</f>
        <v>0</v>
      </c>
      <c r="U35" s="18">
        <f>IF(U$5&gt;$G$4,0,SUMIFS(Fluxo!$O:$O,Fluxo!$U:$U,"&gt;"&amp;T$5,Fluxo!$U:$U,"&lt;="&amp;U$5,Fluxo!$D:$D,$D35,Fluxo!$E:$E,"&lt;&gt;"&amp;"PERMUTANTE"))</f>
        <v>0</v>
      </c>
      <c r="V35" s="18">
        <f>IF(V$5&gt;$G$4,0,SUMIFS(Fluxo!$O:$O,Fluxo!$U:$U,"&gt;"&amp;U$5,Fluxo!$U:$U,"&lt;="&amp;V$5,Fluxo!$D:$D,$D35,Fluxo!$E:$E,"&lt;&gt;"&amp;"PERMUTANTE"))</f>
        <v>0</v>
      </c>
      <c r="W35" s="18">
        <f>IF(W$5&gt;$G$4,0,SUMIFS(Fluxo!$O:$O,Fluxo!$U:$U,"&gt;"&amp;V$5,Fluxo!$U:$U,"&lt;="&amp;W$5,Fluxo!$D:$D,$D35,Fluxo!$E:$E,"&lt;&gt;"&amp;"PERMUTANTE"))</f>
        <v>0</v>
      </c>
      <c r="X35" s="18">
        <f>IF(X$5&gt;$G$4,0,SUMIFS(Fluxo!$O:$O,Fluxo!$U:$U,"&gt;"&amp;W$5,Fluxo!$U:$U,"&lt;="&amp;X$5,Fluxo!$D:$D,$D35,Fluxo!$E:$E,"&lt;&gt;"&amp;"PERMUTANTE"))</f>
        <v>0</v>
      </c>
      <c r="Y35" s="18">
        <f>IF(Y$5&gt;$G$4,0,SUMIFS(Fluxo!$O:$O,Fluxo!$U:$U,"&gt;"&amp;X$5,Fluxo!$U:$U,"&lt;="&amp;Y$5,Fluxo!$D:$D,$D35,Fluxo!$E:$E,"&lt;&gt;"&amp;"PERMUTANTE"))</f>
        <v>0</v>
      </c>
      <c r="Z35" s="18">
        <f>IF(Z$5&gt;$G$4,0,SUMIFS(Fluxo!$O:$O,Fluxo!$U:$U,"&gt;"&amp;Y$5,Fluxo!$U:$U,"&lt;="&amp;Z$5,Fluxo!$D:$D,$D35,Fluxo!$E:$E,"&lt;&gt;"&amp;"PERMUTANTE"))</f>
        <v>0</v>
      </c>
      <c r="AA35" s="18">
        <f>IF(AA$5&gt;$G$4,0,SUMIFS(Fluxo!$O:$O,Fluxo!$U:$U,"&gt;"&amp;Z$5,Fluxo!$U:$U,"&lt;="&amp;AA$5,Fluxo!$D:$D,$D35,Fluxo!$E:$E,"&lt;&gt;"&amp;"PERMUTANTE"))</f>
        <v>0</v>
      </c>
      <c r="AB35" s="18">
        <f>IF(AB$5&gt;$G$4,0,SUMIFS(Fluxo!$O:$O,Fluxo!$U:$U,"&gt;"&amp;AA$5,Fluxo!$U:$U,"&lt;="&amp;AB$5,Fluxo!$D:$D,$D35,Fluxo!$E:$E,"&lt;&gt;"&amp;"PERMUTANTE"))</f>
        <v>0</v>
      </c>
      <c r="AC35" s="18">
        <f>IF(AC$5&gt;$G$4,0,SUMIFS(Fluxo!$O:$O,Fluxo!$U:$U,"&gt;"&amp;AB$5,Fluxo!$U:$U,"&lt;="&amp;AC$5,Fluxo!$D:$D,$D35,Fluxo!$E:$E,"&lt;&gt;"&amp;"PERMUTANTE"))</f>
        <v>0</v>
      </c>
      <c r="AD35" s="18">
        <f>IF(AD$5&gt;$G$4,0,SUMIFS(Fluxo!$O:$O,Fluxo!$U:$U,"&gt;"&amp;AC$5,Fluxo!$U:$U,"&lt;="&amp;AD$5,Fluxo!$D:$D,$D35,Fluxo!$E:$E,"&lt;&gt;"&amp;"PERMUTANTE"))</f>
        <v>0</v>
      </c>
      <c r="AE35" s="18">
        <f>IF(AE$5&gt;$G$4,0,SUMIFS(Fluxo!$O:$O,Fluxo!$U:$U,"&gt;"&amp;AD$5,Fluxo!$U:$U,"&lt;="&amp;AE$5,Fluxo!$D:$D,$D35,Fluxo!$E:$E,"&lt;&gt;"&amp;"PERMUTANTE"))</f>
        <v>0</v>
      </c>
      <c r="AF35" s="18">
        <f>IF(AF$5&gt;$G$4,0,SUMIFS(Fluxo!$O:$O,Fluxo!$U:$U,"&gt;"&amp;AE$5,Fluxo!$U:$U,"&lt;="&amp;AF$5,Fluxo!$D:$D,$D35,Fluxo!$E:$E,"&lt;&gt;"&amp;"PERMUTANTE"))</f>
        <v>0</v>
      </c>
      <c r="AG35" s="18">
        <f>IF(AG$5&gt;$G$4,0,SUMIFS(Fluxo!$O:$O,Fluxo!$U:$U,"&gt;"&amp;AF$5,Fluxo!$U:$U,"&lt;="&amp;AG$5,Fluxo!$D:$D,$D35,Fluxo!$E:$E,"&lt;&gt;"&amp;"PERMUTANTE"))</f>
        <v>0</v>
      </c>
      <c r="AH35" s="18">
        <f>IF(AH$5&gt;$G$4,0,SUMIFS(Fluxo!$O:$O,Fluxo!$U:$U,"&gt;"&amp;AG$5,Fluxo!$U:$U,"&lt;="&amp;AH$5,Fluxo!$D:$D,$D35,Fluxo!$E:$E,"&lt;&gt;"&amp;"PERMUTANTE"))</f>
        <v>0</v>
      </c>
      <c r="AI35" s="18">
        <f>IF(AI$5&gt;$G$4,0,SUMIFS(Fluxo!$O:$O,Fluxo!$U:$U,"&gt;"&amp;AH$5,Fluxo!$U:$U,"&lt;="&amp;AI$5,Fluxo!$D:$D,$D35,Fluxo!$E:$E,"&lt;&gt;"&amp;"PERMUTANTE"))</f>
        <v>0</v>
      </c>
      <c r="AJ35" s="18">
        <f>IF(AJ$5&gt;$G$4,0,SUMIFS(Fluxo!$O:$O,Fluxo!$U:$U,"&gt;"&amp;AI$5,Fluxo!$U:$U,"&lt;="&amp;AJ$5,Fluxo!$D:$D,$D35,Fluxo!$E:$E,"&lt;&gt;"&amp;"PERMUTANTE"))</f>
        <v>0</v>
      </c>
      <c r="AK35" s="18">
        <f>IF(AK$5&gt;$G$4,0,SUMIFS(Fluxo!$O:$O,Fluxo!$U:$U,"&gt;"&amp;AJ$5,Fluxo!$U:$U,"&lt;="&amp;AK$5,Fluxo!$D:$D,$D35,Fluxo!$E:$E,"&lt;&gt;"&amp;"PERMUTANTE"))</f>
        <v>0</v>
      </c>
      <c r="AL35" s="18">
        <f>IF(AL$5&gt;$G$4,0,SUMIFS(Fluxo!$O:$O,Fluxo!$U:$U,"&gt;"&amp;AK$5,Fluxo!$U:$U,"&lt;="&amp;AL$5,Fluxo!$D:$D,$D35,Fluxo!$E:$E,"&lt;&gt;"&amp;"PERMUTANTE"))</f>
        <v>0</v>
      </c>
      <c r="AM35" s="18">
        <f>IF(AM$5&gt;$G$4,0,SUMIFS(Fluxo!$O:$O,Fluxo!$U:$U,"&gt;"&amp;AL$5,Fluxo!$U:$U,"&lt;="&amp;AM$5,Fluxo!$D:$D,$D35,Fluxo!$E:$E,"&lt;&gt;"&amp;"PERMUTANTE"))</f>
        <v>0</v>
      </c>
      <c r="AN35" s="18">
        <f>IF(AN$5&gt;$G$4,0,SUMIFS(Fluxo!$O:$O,Fluxo!$U:$U,"&gt;"&amp;AM$5,Fluxo!$U:$U,"&lt;="&amp;AN$5,Fluxo!$D:$D,$D35,Fluxo!$E:$E,"&lt;&gt;"&amp;"PERMUTANTE"))</f>
        <v>0</v>
      </c>
      <c r="AO35" s="18">
        <f>IF(AO$5&gt;$G$4,0,SUMIFS(Fluxo!$O:$O,Fluxo!$U:$U,"&gt;"&amp;AN$5,Fluxo!$U:$U,"&lt;="&amp;AO$5,Fluxo!$D:$D,$D35,Fluxo!$E:$E,"&lt;&gt;"&amp;"PERMUTANTE"))</f>
        <v>0</v>
      </c>
      <c r="AP35" s="18">
        <f>IF(AP$5&gt;$G$4,0,SUMIFS(Fluxo!$O:$O,Fluxo!$U:$U,"&gt;"&amp;AO$5,Fluxo!$U:$U,"&lt;="&amp;AP$5,Fluxo!$D:$D,$D35,Fluxo!$E:$E,"&lt;&gt;"&amp;"PERMUTANTE"))</f>
        <v>0</v>
      </c>
      <c r="AQ35" s="18">
        <f>IF(AQ$5&gt;$G$4,0,SUMIFS(Fluxo!$O:$O,Fluxo!$U:$U,"&gt;"&amp;AP$5,Fluxo!$U:$U,"&lt;="&amp;AQ$5,Fluxo!$D:$D,$D35,Fluxo!$E:$E,"&lt;&gt;"&amp;"PERMUTANTE"))</f>
        <v>0</v>
      </c>
      <c r="AR35" s="18">
        <f>IF(AR$5&gt;$G$4,0,SUMIFS(Fluxo!$O:$O,Fluxo!$U:$U,"&gt;"&amp;AQ$5,Fluxo!$U:$U,"&lt;="&amp;AR$5,Fluxo!$D:$D,$D35,Fluxo!$E:$E,"&lt;&gt;"&amp;"PERMUTANTE"))</f>
        <v>0</v>
      </c>
      <c r="AS35" s="18">
        <f>IF(AS$5&gt;$G$4,0,SUMIFS(Fluxo!$O:$O,Fluxo!$U:$U,"&gt;"&amp;AR$5,Fluxo!$U:$U,"&lt;="&amp;AS$5,Fluxo!$D:$D,$D35,Fluxo!$E:$E,"&lt;&gt;"&amp;"PERMUTANTE"))</f>
        <v>0</v>
      </c>
      <c r="AT35" s="18">
        <f>IF(AT$5&gt;$G$4,0,SUMIFS(Fluxo!$O:$O,Fluxo!$U:$U,"&gt;"&amp;AS$5,Fluxo!$U:$U,"&lt;="&amp;AT$5,Fluxo!$D:$D,$D35,Fluxo!$E:$E,"&lt;&gt;"&amp;"PERMUTANTE"))</f>
        <v>0</v>
      </c>
      <c r="AU35" s="18">
        <f>IF(AU$5&gt;$G$4,0,SUMIFS(Fluxo!$O:$O,Fluxo!$U:$U,"&gt;"&amp;AT$5,Fluxo!$U:$U,"&lt;="&amp;AU$5,Fluxo!$D:$D,$D35,Fluxo!$E:$E,"&lt;&gt;"&amp;"PERMUTANTE"))</f>
        <v>0</v>
      </c>
      <c r="AV35" s="18">
        <f>IF(AV$5&gt;$G$4,0,SUMIFS(Fluxo!$O:$O,Fluxo!$U:$U,"&gt;"&amp;AU$5,Fluxo!$U:$U,"&lt;="&amp;AV$5,Fluxo!$D:$D,$D35,Fluxo!$E:$E,"&lt;&gt;"&amp;"PERMUTANTE"))</f>
        <v>0</v>
      </c>
      <c r="AW35" s="18">
        <f>IF(AW$5&gt;$G$4,0,SUMIFS(Fluxo!$O:$O,Fluxo!$U:$U,"&gt;"&amp;AV$5,Fluxo!$U:$U,"&lt;="&amp;AW$5,Fluxo!$D:$D,$D35,Fluxo!$E:$E,"&lt;&gt;"&amp;"PERMUTANTE"))</f>
        <v>0</v>
      </c>
      <c r="AX35" s="18">
        <f>IF(AX$5&gt;$G$4,0,SUMIFS(Fluxo!$O:$O,Fluxo!$U:$U,"&gt;"&amp;AW$5,Fluxo!$U:$U,"&lt;="&amp;AX$5,Fluxo!$D:$D,$D35,Fluxo!$E:$E,"&lt;&gt;"&amp;"PERMUTANTE"))</f>
        <v>0</v>
      </c>
      <c r="AY35" s="18">
        <f>IF(AY$5&gt;$G$4,0,SUMIFS(Fluxo!$O:$O,Fluxo!$U:$U,"&gt;"&amp;AX$5,Fluxo!$U:$U,"&lt;="&amp;AY$5,Fluxo!$D:$D,$D35,Fluxo!$E:$E,"&lt;&gt;"&amp;"PERMUTANTE"))</f>
        <v>0</v>
      </c>
      <c r="AZ35" s="18">
        <f>IF(AZ$5&gt;$G$4,0,SUMIFS(Fluxo!$O:$O,Fluxo!$U:$U,"&gt;"&amp;AY$5,Fluxo!$U:$U,"&lt;="&amp;AZ$5,Fluxo!$D:$D,$D35,Fluxo!$E:$E,"&lt;&gt;"&amp;"PERMUTANTE"))</f>
        <v>0</v>
      </c>
      <c r="BA35" s="18">
        <f>IF(BA$5&gt;$G$4,0,SUMIFS(Fluxo!$O:$O,Fluxo!$U:$U,"&gt;"&amp;AZ$5,Fluxo!$U:$U,"&lt;="&amp;BA$5,Fluxo!$D:$D,$D35,Fluxo!$E:$E,"&lt;&gt;"&amp;"PERMUTANTE"))</f>
        <v>0</v>
      </c>
      <c r="BB35" s="18">
        <f>IF(BB$5&gt;$G$4,0,SUMIFS(Fluxo!$O:$O,Fluxo!$U:$U,"&gt;"&amp;BA$5,Fluxo!$U:$U,"&lt;="&amp;BB$5,Fluxo!$D:$D,$D35,Fluxo!$E:$E,"&lt;&gt;"&amp;"PERMUTANTE"))</f>
        <v>0</v>
      </c>
      <c r="BC35" s="18">
        <f>IF(BC$5&gt;$G$4,0,SUMIFS(Fluxo!$O:$O,Fluxo!$U:$U,"&gt;"&amp;BB$5,Fluxo!$U:$U,"&lt;="&amp;BC$5,Fluxo!$D:$D,$D35,Fluxo!$E:$E,"&lt;&gt;"&amp;"PERMUTANTE"))</f>
        <v>0</v>
      </c>
      <c r="BD35" s="18">
        <f>IF(BD$5&gt;$G$4,0,SUMIFS(Fluxo!$O:$O,Fluxo!$U:$U,"&gt;"&amp;BC$5,Fluxo!$U:$U,"&lt;="&amp;BD$5,Fluxo!$D:$D,$D35,Fluxo!$E:$E,"&lt;&gt;"&amp;"PERMUTANTE"))</f>
        <v>0</v>
      </c>
      <c r="BE35" s="18">
        <f>IF(BE$5&gt;$G$4,0,SUMIFS(Fluxo!$O:$O,Fluxo!$U:$U,"&gt;"&amp;BD$5,Fluxo!$U:$U,"&lt;="&amp;BE$5,Fluxo!$D:$D,$D35,Fluxo!$E:$E,"&lt;&gt;"&amp;"PERMUTANTE"))</f>
        <v>0</v>
      </c>
      <c r="BF35" s="18">
        <f>IF(BF$5&gt;$G$4,0,SUMIFS(Fluxo!$O:$O,Fluxo!$U:$U,"&gt;"&amp;BE$5,Fluxo!$U:$U,"&lt;="&amp;BF$5,Fluxo!$D:$D,$D35,Fluxo!$E:$E,"&lt;&gt;"&amp;"PERMUTANTE"))</f>
        <v>0</v>
      </c>
      <c r="BG35" s="18">
        <f>IF(BG$5&gt;$G$4,0,SUMIFS(Fluxo!$O:$O,Fluxo!$U:$U,"&gt;"&amp;BF$5,Fluxo!$U:$U,"&lt;="&amp;BG$5,Fluxo!$D:$D,$D35,Fluxo!$E:$E,"&lt;&gt;"&amp;"PERMUTANTE"))</f>
        <v>0</v>
      </c>
      <c r="BH35" s="18">
        <f>IF(BH$5&gt;$G$4,0,SUMIFS(Fluxo!$O:$O,Fluxo!$U:$U,"&gt;"&amp;BG$5,Fluxo!$U:$U,"&lt;="&amp;BH$5,Fluxo!$D:$D,$D35,Fluxo!$E:$E,"&lt;&gt;"&amp;"PERMUTANTE"))</f>
        <v>0</v>
      </c>
      <c r="BI35" s="18">
        <f>IF(BI$5&gt;$G$4,0,SUMIFS(Fluxo!$O:$O,Fluxo!$U:$U,"&gt;"&amp;BH$5,Fluxo!$U:$U,"&lt;="&amp;BI$5,Fluxo!$D:$D,$D35,Fluxo!$E:$E,"&lt;&gt;"&amp;"PERMUTANTE"))</f>
        <v>0</v>
      </c>
      <c r="BJ35" s="18">
        <f>IF(BJ$5&gt;$G$4,0,SUMIFS(Fluxo!$O:$O,Fluxo!$U:$U,"&gt;"&amp;BI$5,Fluxo!$U:$U,"&lt;="&amp;BJ$5,Fluxo!$D:$D,$D35,Fluxo!$E:$E,"&lt;&gt;"&amp;"PERMUTANTE"))</f>
        <v>0</v>
      </c>
      <c r="BK35" s="18">
        <f>IF(BK$5&gt;$G$4,0,SUMIFS(Fluxo!$O:$O,Fluxo!$U:$U,"&gt;"&amp;BJ$5,Fluxo!$U:$U,"&lt;="&amp;BK$5,Fluxo!$D:$D,$D35,Fluxo!$E:$E,"&lt;&gt;"&amp;"PERMUTANTE"))</f>
        <v>0</v>
      </c>
      <c r="BL35" s="18">
        <f>IF(BL$5&gt;$G$4,0,SUMIFS(Fluxo!$O:$O,Fluxo!$U:$U,"&gt;"&amp;BK$5,Fluxo!$U:$U,"&lt;="&amp;BL$5,Fluxo!$D:$D,$D35,Fluxo!$E:$E,"&lt;&gt;"&amp;"PERMUTANTE"))</f>
        <v>0</v>
      </c>
      <c r="BM35" s="18">
        <f>IF(BM$5&gt;$G$4,0,SUMIFS(Fluxo!$O:$O,Fluxo!$U:$U,"&gt;"&amp;BL$5,Fluxo!$U:$U,"&lt;="&amp;BM$5,Fluxo!$D:$D,$D35,Fluxo!$E:$E,"&lt;&gt;"&amp;"PERMUTANTE"))</f>
        <v>0</v>
      </c>
      <c r="BN35" s="18">
        <f>IF(BN$5&gt;$G$4,0,SUMIFS(Fluxo!$O:$O,Fluxo!$U:$U,"&gt;"&amp;BM$5,Fluxo!$U:$U,"&lt;="&amp;BN$5,Fluxo!$D:$D,$D35,Fluxo!$E:$E,"&lt;&gt;"&amp;"PERMUTANTE"))</f>
        <v>0</v>
      </c>
      <c r="BO35" s="18">
        <f>IF(BO$5&gt;$G$4,0,SUMIFS(Fluxo!$O:$O,Fluxo!$U:$U,"&gt;"&amp;BN$5,Fluxo!$U:$U,"&lt;="&amp;BO$5,Fluxo!$D:$D,$D35,Fluxo!$E:$E,"&lt;&gt;"&amp;"PERMUTANTE"))</f>
        <v>0</v>
      </c>
      <c r="BP35" s="18">
        <f>IF(BP$5&gt;$G$4,0,SUMIFS(Fluxo!$O:$O,Fluxo!$U:$U,"&gt;"&amp;BO$5,Fluxo!$U:$U,"&lt;="&amp;BP$5,Fluxo!$D:$D,$D35,Fluxo!$E:$E,"&lt;&gt;"&amp;"PERMUTANTE"))</f>
        <v>0</v>
      </c>
      <c r="BQ35" s="18">
        <f>IF(BQ$5&gt;$G$4,0,SUMIFS(Fluxo!$O:$O,Fluxo!$U:$U,"&gt;"&amp;BP$5,Fluxo!$U:$U,"&lt;="&amp;BQ$5,Fluxo!$D:$D,$D35,Fluxo!$E:$E,"&lt;&gt;"&amp;"PERMUTANTE"))</f>
        <v>0</v>
      </c>
      <c r="BR35" s="18">
        <f>IF(BR$5&gt;$G$4,0,SUMIFS(Fluxo!$O:$O,Fluxo!$U:$U,"&gt;"&amp;BQ$5,Fluxo!$U:$U,"&lt;="&amp;BR$5,Fluxo!$D:$D,$D35,Fluxo!$E:$E,"&lt;&gt;"&amp;"PERMUTANTE"))</f>
        <v>0</v>
      </c>
      <c r="BS35" s="18">
        <f>IF(BS$5&gt;$G$4,0,SUMIFS(Fluxo!$O:$O,Fluxo!$U:$U,"&gt;"&amp;BR$5,Fluxo!$U:$U,"&lt;="&amp;BS$5,Fluxo!$D:$D,$D35,Fluxo!$E:$E,"&lt;&gt;"&amp;"PERMUTANTE"))</f>
        <v>0</v>
      </c>
      <c r="BT35" s="18">
        <f>IF(BT$5&gt;$G$4,0,SUMIFS(Fluxo!$O:$O,Fluxo!$U:$U,"&gt;"&amp;BS$5,Fluxo!$U:$U,"&lt;="&amp;BT$5,Fluxo!$D:$D,$D35,Fluxo!$E:$E,"&lt;&gt;"&amp;"PERMUTANTE"))</f>
        <v>0</v>
      </c>
      <c r="BU35" s="18">
        <f>IF(BU$5&gt;$G$4,0,SUMIFS(Fluxo!$O:$O,Fluxo!$U:$U,"&gt;"&amp;BT$5,Fluxo!$U:$U,"&lt;="&amp;BU$5,Fluxo!$D:$D,$D35,Fluxo!$E:$E,"&lt;&gt;"&amp;"PERMUTANTE"))</f>
        <v>0</v>
      </c>
      <c r="BV35" s="18">
        <f>IF(BV$5&gt;$G$4,0,SUMIFS(Fluxo!$O:$O,Fluxo!$U:$U,"&gt;"&amp;BU$5,Fluxo!$U:$U,"&lt;="&amp;BV$5,Fluxo!$D:$D,$D35,Fluxo!$E:$E,"&lt;&gt;"&amp;"PERMUTANTE"))</f>
        <v>0</v>
      </c>
      <c r="BW35" s="18">
        <f>IF(BW$5&gt;$G$4,0,SUMIFS(Fluxo!$O:$O,Fluxo!$U:$U,"&gt;"&amp;BV$5,Fluxo!$U:$U,"&lt;="&amp;BW$5,Fluxo!$D:$D,$D35,Fluxo!$E:$E,"&lt;&gt;"&amp;"PERMUTANTE"))</f>
        <v>0</v>
      </c>
      <c r="BX35" s="18">
        <f>IF(BX$5&gt;$G$4,0,SUMIFS(Fluxo!$O:$O,Fluxo!$U:$U,"&gt;"&amp;BW$5,Fluxo!$U:$U,"&lt;="&amp;BX$5,Fluxo!$D:$D,$D35,Fluxo!$E:$E,"&lt;&gt;"&amp;"PERMUTANTE"))</f>
        <v>0</v>
      </c>
      <c r="BY35" s="18">
        <f>IF(BY$5&gt;$G$4,0,SUMIFS(Fluxo!$O:$O,Fluxo!$U:$U,"&gt;"&amp;BX$5,Fluxo!$U:$U,"&lt;="&amp;BY$5,Fluxo!$D:$D,$D35,Fluxo!$E:$E,"&lt;&gt;"&amp;"PERMUTANTE"))</f>
        <v>0</v>
      </c>
      <c r="BZ35" s="18">
        <f>IF(BZ$5&gt;$G$4,0,SUMIFS(Fluxo!$O:$O,Fluxo!$U:$U,"&gt;"&amp;BY$5,Fluxo!$U:$U,"&lt;="&amp;BZ$5,Fluxo!$D:$D,$D35,Fluxo!$E:$E,"&lt;&gt;"&amp;"PERMUTANTE"))</f>
        <v>0</v>
      </c>
      <c r="CA35" s="18">
        <f>IF(CA$5&gt;$G$4,0,SUMIFS(Fluxo!$O:$O,Fluxo!$U:$U,"&gt;"&amp;BZ$5,Fluxo!$U:$U,"&lt;="&amp;CA$5,Fluxo!$D:$D,$D35,Fluxo!$E:$E,"&lt;&gt;"&amp;"PERMUTANTE"))</f>
        <v>0</v>
      </c>
      <c r="CB35" s="18">
        <f>IF(CB$5&gt;$G$4,0,SUMIFS(Fluxo!$O:$O,Fluxo!$U:$U,"&gt;"&amp;CA$5,Fluxo!$U:$U,"&lt;="&amp;CB$5,Fluxo!$D:$D,$D35,Fluxo!$E:$E,"&lt;&gt;"&amp;"PERMUTANTE"))</f>
        <v>0</v>
      </c>
      <c r="CC35" s="18">
        <f>IF(CC$5&gt;$G$4,0,SUMIFS(Fluxo!$O:$O,Fluxo!$U:$U,"&gt;"&amp;CB$5,Fluxo!$U:$U,"&lt;="&amp;CC$5,Fluxo!$D:$D,$D35,Fluxo!$E:$E,"&lt;&gt;"&amp;"PERMUTANTE"))</f>
        <v>0</v>
      </c>
      <c r="CD35" s="18">
        <f>IF(CD$5&gt;$G$4,0,SUMIFS(Fluxo!$O:$O,Fluxo!$U:$U,"&gt;"&amp;CC$5,Fluxo!$U:$U,"&lt;="&amp;CD$5,Fluxo!$D:$D,$D35,Fluxo!$E:$E,"&lt;&gt;"&amp;"PERMUTANTE"))</f>
        <v>0</v>
      </c>
      <c r="CE35" s="18">
        <f>IF(CE$5&gt;$G$4,0,SUMIFS(Fluxo!$O:$O,Fluxo!$U:$U,"&gt;"&amp;CD$5,Fluxo!$U:$U,"&lt;="&amp;CE$5,Fluxo!$D:$D,$D35,Fluxo!$E:$E,"&lt;&gt;"&amp;"PERMUTANTE"))</f>
        <v>0</v>
      </c>
      <c r="CF35" s="18">
        <f>IF(CF$5&gt;$G$4,0,SUMIFS(Fluxo!$O:$O,Fluxo!$U:$U,"&gt;"&amp;CE$5,Fluxo!$U:$U,"&lt;="&amp;CF$5,Fluxo!$D:$D,$D35,Fluxo!$E:$E,"&lt;&gt;"&amp;"PERMUTANTE"))</f>
        <v>0</v>
      </c>
      <c r="CG35" s="18">
        <f>IF(CG$5&gt;$G$4,0,SUMIFS(Fluxo!$O:$O,Fluxo!$U:$U,"&gt;"&amp;CF$5,Fluxo!$U:$U,"&lt;="&amp;CG$5,Fluxo!$D:$D,$D35,Fluxo!$E:$E,"&lt;&gt;"&amp;"PERMUTANTE"))</f>
        <v>0</v>
      </c>
      <c r="CH35" s="18">
        <f>IF(CH$5&gt;$G$4,0,SUMIFS(Fluxo!$O:$O,Fluxo!$U:$U,"&gt;"&amp;CG$5,Fluxo!$U:$U,"&lt;="&amp;CH$5,Fluxo!$D:$D,$D35,Fluxo!$E:$E,"&lt;&gt;"&amp;"PERMUTANTE"))</f>
        <v>0</v>
      </c>
      <c r="CI35" s="18">
        <f>IF(CI$5&gt;$G$4,0,SUMIFS(Fluxo!$O:$O,Fluxo!$U:$U,"&gt;"&amp;CH$5,Fluxo!$U:$U,"&lt;="&amp;CI$5,Fluxo!$D:$D,$D35,Fluxo!$E:$E,"&lt;&gt;"&amp;"PERMUTANTE"))</f>
        <v>0</v>
      </c>
      <c r="CJ35" s="18">
        <f>IF(CJ$5&gt;$G$4,0,SUMIFS(Fluxo!$O:$O,Fluxo!$U:$U,"&gt;"&amp;CI$5,Fluxo!$U:$U,"&lt;="&amp;CJ$5,Fluxo!$D:$D,$D35,Fluxo!$E:$E,"&lt;&gt;"&amp;"PERMUTANTE"))</f>
        <v>0</v>
      </c>
      <c r="CK35" s="18">
        <f>IF(CK$5&gt;$G$4,0,SUMIFS(Fluxo!$O:$O,Fluxo!$U:$U,"&gt;"&amp;CJ$5,Fluxo!$U:$U,"&lt;="&amp;CK$5,Fluxo!$D:$D,$D35,Fluxo!$E:$E,"&lt;&gt;"&amp;"PERMUTANTE"))</f>
        <v>0</v>
      </c>
      <c r="CL35" s="18">
        <f>IF(CL$5&gt;$G$4,0,SUMIFS(Fluxo!$O:$O,Fluxo!$U:$U,"&gt;"&amp;CK$5,Fluxo!$U:$U,"&lt;="&amp;CL$5,Fluxo!$D:$D,$D35,Fluxo!$E:$E,"&lt;&gt;"&amp;"PERMUTANTE"))</f>
        <v>0</v>
      </c>
      <c r="CM35" s="18">
        <f>IF(CM$5&gt;$G$4,0,SUMIFS(Fluxo!$O:$O,Fluxo!$U:$U,"&gt;"&amp;CL$5,Fluxo!$U:$U,"&lt;="&amp;CM$5,Fluxo!$D:$D,$D35,Fluxo!$E:$E,"&lt;&gt;"&amp;"PERMUTANTE"))</f>
        <v>0</v>
      </c>
      <c r="CN35" s="18">
        <f>IF(CN$5&gt;$G$4,0,SUMIFS(Fluxo!$O:$O,Fluxo!$U:$U,"&gt;"&amp;CM$5,Fluxo!$U:$U,"&lt;="&amp;CN$5,Fluxo!$D:$D,$D35,Fluxo!$E:$E,"&lt;&gt;"&amp;"PERMUTANTE"))</f>
        <v>0</v>
      </c>
      <c r="CO35" s="18">
        <f>IF(CO$5&gt;$G$4,0,SUMIFS(Fluxo!$O:$O,Fluxo!$U:$U,"&gt;"&amp;CN$5,Fluxo!$U:$U,"&lt;="&amp;CO$5,Fluxo!$D:$D,$D35,Fluxo!$E:$E,"&lt;&gt;"&amp;"PERMUTANTE"))</f>
        <v>0</v>
      </c>
      <c r="CP35" s="18">
        <f>IF(CP$5&gt;$G$4,0,SUMIFS(Fluxo!$O:$O,Fluxo!$U:$U,"&gt;"&amp;CO$5,Fluxo!$U:$U,"&lt;="&amp;CP$5,Fluxo!$D:$D,$D35,Fluxo!$E:$E,"&lt;&gt;"&amp;"PERMUTANTE"))</f>
        <v>0</v>
      </c>
      <c r="CQ35" s="18">
        <f>IF(CQ$5&gt;$G$4,0,SUMIFS(Fluxo!$O:$O,Fluxo!$U:$U,"&gt;"&amp;CP$5,Fluxo!$U:$U,"&lt;="&amp;CQ$5,Fluxo!$D:$D,$D35,Fluxo!$E:$E,"&lt;&gt;"&amp;"PERMUTANTE"))</f>
        <v>0</v>
      </c>
      <c r="CR35" s="18">
        <f>IF(CR$5&gt;$G$4,0,SUMIFS(Fluxo!$O:$O,Fluxo!$U:$U,"&gt;"&amp;CQ$5,Fluxo!$U:$U,"&lt;="&amp;CR$5,Fluxo!$D:$D,$D35,Fluxo!$E:$E,"&lt;&gt;"&amp;"PERMUTANTE"))</f>
        <v>0</v>
      </c>
      <c r="CS35" s="18">
        <f>IF(CS$5&gt;$G$4,0,SUMIFS(Fluxo!$O:$O,Fluxo!$U:$U,"&gt;"&amp;CR$5,Fluxo!$U:$U,"&lt;="&amp;CS$5,Fluxo!$D:$D,$D35,Fluxo!$E:$E,"&lt;&gt;"&amp;"PERMUTANTE"))</f>
        <v>0</v>
      </c>
      <c r="CT35" s="18">
        <f>IF(CT$5&gt;$G$4,0,SUMIFS(Fluxo!$O:$O,Fluxo!$U:$U,"&gt;"&amp;CS$5,Fluxo!$U:$U,"&lt;="&amp;CT$5,Fluxo!$D:$D,$D35,Fluxo!$E:$E,"&lt;&gt;"&amp;"PERMUTANTE"))</f>
        <v>0</v>
      </c>
      <c r="CU35" s="18">
        <f>IF(CU$5&gt;$G$4,0,SUMIFS(Fluxo!$O:$O,Fluxo!$U:$U,"&gt;"&amp;CT$5,Fluxo!$U:$U,"&lt;="&amp;CU$5,Fluxo!$D:$D,$D35,Fluxo!$E:$E,"&lt;&gt;"&amp;"PERMUTANTE"))</f>
        <v>0</v>
      </c>
      <c r="CV35" s="18">
        <f>IF(CV$5&gt;$G$4,0,SUMIFS(Fluxo!$O:$O,Fluxo!$U:$U,"&gt;"&amp;CU$5,Fluxo!$U:$U,"&lt;="&amp;CV$5,Fluxo!$D:$D,$D35,Fluxo!$E:$E,"&lt;&gt;"&amp;"PERMUTANTE"))</f>
        <v>0</v>
      </c>
      <c r="CW35" s="18">
        <f>IF(CW$5&gt;$G$4,0,SUMIFS(Fluxo!$O:$O,Fluxo!$U:$U,"&gt;"&amp;CV$5,Fluxo!$U:$U,"&lt;="&amp;CW$5,Fluxo!$D:$D,$D35,Fluxo!$E:$E,"&lt;&gt;"&amp;"PERMUTANTE"))</f>
        <v>0</v>
      </c>
      <c r="CX35" s="18">
        <f>IF(CX$5&gt;$G$4,0,SUMIFS(Fluxo!$O:$O,Fluxo!$U:$U,"&gt;"&amp;CW$5,Fluxo!$U:$U,"&lt;="&amp;CX$5,Fluxo!$D:$D,$D35,Fluxo!$E:$E,"&lt;&gt;"&amp;"PERMUTANTE"))</f>
        <v>0</v>
      </c>
      <c r="CY35" s="18">
        <f>IF(CY$5&gt;$G$4,0,SUMIFS(Fluxo!$O:$O,Fluxo!$U:$U,"&gt;"&amp;CX$5,Fluxo!$U:$U,"&lt;="&amp;CY$5,Fluxo!$D:$D,$D35,Fluxo!$E:$E,"&lt;&gt;"&amp;"PERMUTANTE"))</f>
        <v>0</v>
      </c>
      <c r="CZ35" s="18">
        <f>IF(CZ$5&gt;$G$4,0,SUMIFS(Fluxo!$O:$O,Fluxo!$U:$U,"&gt;"&amp;CY$5,Fluxo!$U:$U,"&lt;="&amp;CZ$5,Fluxo!$D:$D,$D35,Fluxo!$E:$E,"&lt;&gt;"&amp;"PERMUTANTE"))</f>
        <v>0</v>
      </c>
      <c r="DA35" s="18">
        <f>IF(DA$5&gt;$G$4,0,SUMIFS(Fluxo!$O:$O,Fluxo!$U:$U,"&gt;"&amp;CZ$5,Fluxo!$U:$U,"&lt;="&amp;DA$5,Fluxo!$D:$D,$D35,Fluxo!$E:$E,"&lt;&gt;"&amp;"PERMUTANTE"))</f>
        <v>0</v>
      </c>
      <c r="DB35" s="18">
        <f>IF(DB$5&gt;$G$4,0,SUMIFS(Fluxo!$O:$O,Fluxo!$U:$U,"&gt;"&amp;DA$5,Fluxo!$U:$U,"&lt;="&amp;DB$5,Fluxo!$D:$D,$D35,Fluxo!$E:$E,"&lt;&gt;"&amp;"PERMUTANTE"))</f>
        <v>0</v>
      </c>
      <c r="DC35" s="18">
        <f>IF(DC$5&gt;$G$4,0,SUMIFS(Fluxo!$O:$O,Fluxo!$U:$U,"&gt;"&amp;DB$5,Fluxo!$U:$U,"&lt;="&amp;DC$5,Fluxo!$D:$D,$D35,Fluxo!$E:$E,"&lt;&gt;"&amp;"PERMUTANTE"))</f>
        <v>0</v>
      </c>
      <c r="DD35" s="18">
        <f>IF(DD$5&gt;$G$4,0,SUMIFS(Fluxo!$O:$O,Fluxo!$U:$U,"&gt;"&amp;DC$5,Fluxo!$U:$U,"&lt;="&amp;DD$5,Fluxo!$D:$D,$D35,Fluxo!$E:$E,"&lt;&gt;"&amp;"PERMUTANTE"))</f>
        <v>0</v>
      </c>
      <c r="DE35" s="18">
        <f>IF(DE$5&gt;$G$4,0,SUMIFS(Fluxo!$O:$O,Fluxo!$U:$U,"&gt;"&amp;DD$5,Fluxo!$U:$U,"&lt;="&amp;DE$5,Fluxo!$D:$D,$D35,Fluxo!$E:$E,"&lt;&gt;"&amp;"PERMUTANTE"))</f>
        <v>0</v>
      </c>
      <c r="DF35" s="18">
        <f>IF(DF$5&gt;$G$4,0,SUMIFS(Fluxo!$O:$O,Fluxo!$U:$U,"&gt;"&amp;DE$5,Fluxo!$U:$U,"&lt;="&amp;DF$5,Fluxo!$D:$D,$D35,Fluxo!$E:$E,"&lt;&gt;"&amp;"PERMUTANTE"))</f>
        <v>0</v>
      </c>
      <c r="DG35" s="18">
        <f>IF(DG$5&gt;$G$4,0,SUMIFS(Fluxo!$O:$O,Fluxo!$U:$U,"&gt;"&amp;DF$5,Fluxo!$U:$U,"&lt;="&amp;DG$5,Fluxo!$D:$D,$D35,Fluxo!$E:$E,"&lt;&gt;"&amp;"PERMUTANTE"))</f>
        <v>0</v>
      </c>
      <c r="DH35" s="18">
        <f>IF(DH$5&gt;$G$4,0,SUMIFS(Fluxo!$O:$O,Fluxo!$U:$U,"&gt;"&amp;DG$5,Fluxo!$U:$U,"&lt;="&amp;DH$5,Fluxo!$D:$D,$D35,Fluxo!$E:$E,"&lt;&gt;"&amp;"PERMUTANTE"))</f>
        <v>0</v>
      </c>
      <c r="DI35" s="18">
        <f>IF(DI$5&gt;$G$4,0,SUMIFS(Fluxo!$O:$O,Fluxo!$U:$U,"&gt;"&amp;DH$5,Fluxo!$U:$U,"&lt;="&amp;DI$5,Fluxo!$D:$D,$D35,Fluxo!$E:$E,"&lt;&gt;"&amp;"PERMUTANTE"))</f>
        <v>0</v>
      </c>
      <c r="DJ35" s="18">
        <f>IF(DJ$5&gt;$G$4,0,SUMIFS(Fluxo!$O:$O,Fluxo!$U:$U,"&gt;"&amp;DI$5,Fluxo!$U:$U,"&lt;="&amp;DJ$5,Fluxo!$D:$D,$D35,Fluxo!$E:$E,"&lt;&gt;"&amp;"PERMUTANTE"))</f>
        <v>0</v>
      </c>
      <c r="DK35" s="18">
        <f>IF(DK$5&gt;$G$4,0,SUMIFS(Fluxo!$O:$O,Fluxo!$U:$U,"&gt;"&amp;DJ$5,Fluxo!$U:$U,"&lt;="&amp;DK$5,Fluxo!$D:$D,$D35,Fluxo!$E:$E,"&lt;&gt;"&amp;"PERMUTANTE"))</f>
        <v>0</v>
      </c>
      <c r="DL35" s="18">
        <f>IF(DL$5&gt;$G$4,0,SUMIFS(Fluxo!$O:$O,Fluxo!$U:$U,"&gt;"&amp;DK$5,Fluxo!$U:$U,"&lt;="&amp;DL$5,Fluxo!$D:$D,$D35,Fluxo!$E:$E,"&lt;&gt;"&amp;"PERMUTANTE"))</f>
        <v>0</v>
      </c>
      <c r="DM35" s="18">
        <f>IF(DM$5&gt;$G$4,0,SUMIFS(Fluxo!$O:$O,Fluxo!$U:$U,"&gt;"&amp;DL$5,Fluxo!$U:$U,"&lt;="&amp;DM$5,Fluxo!$D:$D,$D35,Fluxo!$E:$E,"&lt;&gt;"&amp;"PERMUTANTE"))</f>
        <v>0</v>
      </c>
      <c r="DN35" s="18">
        <f>IF(DN$5&gt;$G$4,0,SUMIFS(Fluxo!$O:$O,Fluxo!$U:$U,"&gt;"&amp;DM$5,Fluxo!$U:$U,"&lt;="&amp;DN$5,Fluxo!$D:$D,$D35,Fluxo!$E:$E,"&lt;&gt;"&amp;"PERMUTANTE"))</f>
        <v>0</v>
      </c>
      <c r="DO35" s="18">
        <f>IF(DO$5&gt;$G$4,0,SUMIFS(Fluxo!$O:$O,Fluxo!$U:$U,"&gt;"&amp;DN$5,Fluxo!$U:$U,"&lt;="&amp;DO$5,Fluxo!$D:$D,$D35,Fluxo!$E:$E,"&lt;&gt;"&amp;"PERMUTANTE"))</f>
        <v>0</v>
      </c>
      <c r="DP35" s="18">
        <f>IF(DP$5&gt;$G$4,0,SUMIFS(Fluxo!$O:$O,Fluxo!$U:$U,"&gt;"&amp;DO$5,Fluxo!$U:$U,"&lt;="&amp;DP$5,Fluxo!$D:$D,$D35,Fluxo!$E:$E,"&lt;&gt;"&amp;"PERMUTANTE"))</f>
        <v>0</v>
      </c>
      <c r="DQ35" s="18">
        <f>IF(DQ$5&gt;$G$4,0,SUMIFS(Fluxo!$O:$O,Fluxo!$U:$U,"&gt;"&amp;DP$5,Fluxo!$U:$U,"&lt;="&amp;DQ$5,Fluxo!$D:$D,$D35,Fluxo!$E:$E,"&lt;&gt;"&amp;"PERMUTANTE"))</f>
        <v>0</v>
      </c>
      <c r="DR35" s="18">
        <f>IF(DR$5&gt;$G$4,0,SUMIFS(Fluxo!$O:$O,Fluxo!$U:$U,"&gt;"&amp;DQ$5,Fluxo!$U:$U,"&lt;="&amp;DR$5,Fluxo!$D:$D,$D35,Fluxo!$E:$E,"&lt;&gt;"&amp;"PERMUTANTE"))</f>
        <v>0</v>
      </c>
      <c r="DS35" s="18">
        <f>IF(DS$5&gt;$G$4,0,SUMIFS(Fluxo!$O:$O,Fluxo!$U:$U,"&gt;"&amp;DR$5,Fluxo!$U:$U,"&lt;="&amp;DS$5,Fluxo!$D:$D,$D35,Fluxo!$E:$E,"&lt;&gt;"&amp;"PERMUTANTE"))</f>
        <v>0</v>
      </c>
      <c r="DT35" s="18">
        <f>IF(DT$5&gt;$G$4,0,SUMIFS(Fluxo!$O:$O,Fluxo!$U:$U,"&gt;"&amp;DS$5,Fluxo!$U:$U,"&lt;="&amp;DT$5,Fluxo!$D:$D,$D35,Fluxo!$E:$E,"&lt;&gt;"&amp;"PERMUTANTE"))</f>
        <v>0</v>
      </c>
      <c r="DU35" s="18">
        <f>IF(DU$5&gt;$G$4,0,SUMIFS(Fluxo!$O:$O,Fluxo!$U:$U,"&gt;"&amp;DT$5,Fluxo!$U:$U,"&lt;="&amp;DU$5,Fluxo!$D:$D,$D35,Fluxo!$E:$E,"&lt;&gt;"&amp;"PERMUTANTE"))</f>
        <v>0</v>
      </c>
      <c r="DV35" s="18">
        <f>IF(DV$5&gt;$G$4,0,SUMIFS(Fluxo!$O:$O,Fluxo!$U:$U,"&gt;"&amp;DU$5,Fluxo!$U:$U,"&lt;="&amp;DV$5,Fluxo!$D:$D,$D35,Fluxo!$E:$E,"&lt;&gt;"&amp;"PERMUTANTE"))</f>
        <v>0</v>
      </c>
      <c r="DW35" s="18">
        <f>IF(DW$5&gt;$G$4,0,SUMIFS(Fluxo!$O:$O,Fluxo!$U:$U,"&gt;"&amp;DV$5,Fluxo!$U:$U,"&lt;="&amp;DW$5,Fluxo!$D:$D,$D35,Fluxo!$E:$E,"&lt;&gt;"&amp;"PERMUTANTE"))</f>
        <v>0</v>
      </c>
      <c r="DX35" s="18">
        <f>IF(DX$5&gt;$G$4,0,SUMIFS(Fluxo!$O:$O,Fluxo!$U:$U,"&gt;"&amp;DW$5,Fluxo!$U:$U,"&lt;="&amp;DX$5,Fluxo!$D:$D,$D35,Fluxo!$E:$E,"&lt;&gt;"&amp;"PERMUTANTE"))</f>
        <v>0</v>
      </c>
      <c r="DY35" s="18">
        <f>IF(DY$5&gt;$G$4,0,SUMIFS(Fluxo!$O:$O,Fluxo!$U:$U,"&gt;"&amp;DX$5,Fluxo!$U:$U,"&lt;="&amp;DY$5,Fluxo!$D:$D,$D35,Fluxo!$E:$E,"&lt;&gt;"&amp;"PERMUTANTE"))</f>
        <v>0</v>
      </c>
      <c r="DZ35" s="18">
        <f>IF(DZ$5&gt;$G$4,0,SUMIFS(Fluxo!$O:$O,Fluxo!$U:$U,"&gt;"&amp;DY$5,Fluxo!$U:$U,"&lt;="&amp;DZ$5,Fluxo!$D:$D,$D35,Fluxo!$E:$E,"&lt;&gt;"&amp;"PERMUTANTE"))</f>
        <v>0</v>
      </c>
      <c r="EA35" s="18">
        <f>IF(EA$5&gt;$G$4,0,SUMIFS(Fluxo!$O:$O,Fluxo!$U:$U,"&gt;"&amp;DZ$5,Fluxo!$U:$U,"&lt;="&amp;EA$5,Fluxo!$D:$D,$D35,Fluxo!$E:$E,"&lt;&gt;"&amp;"PERMUTANTE"))</f>
        <v>0</v>
      </c>
      <c r="EB35" s="18">
        <f>IF(EB$5&gt;$G$4,0,SUMIFS(Fluxo!$O:$O,Fluxo!$U:$U,"&gt;"&amp;EA$5,Fluxo!$U:$U,"&lt;="&amp;EB$5,Fluxo!$D:$D,$D35,Fluxo!$E:$E,"&lt;&gt;"&amp;"PERMUTANTE"))</f>
        <v>0</v>
      </c>
      <c r="EC35" s="18">
        <f>IF(EC$5&gt;$G$4,0,SUMIFS(Fluxo!$O:$O,Fluxo!$U:$U,"&gt;"&amp;EB$5,Fluxo!$U:$U,"&lt;="&amp;EC$5,Fluxo!$D:$D,$D35,Fluxo!$E:$E,"&lt;&gt;"&amp;"PERMUTANTE"))</f>
        <v>0</v>
      </c>
      <c r="ED35" s="18">
        <f>IF(ED$5&gt;$G$4,0,SUMIFS(Fluxo!$O:$O,Fluxo!$U:$U,"&gt;"&amp;EC$5,Fluxo!$U:$U,"&lt;="&amp;ED$5,Fluxo!$D:$D,$D35,Fluxo!$E:$E,"&lt;&gt;"&amp;"PERMUTANTE"))</f>
        <v>0</v>
      </c>
      <c r="EE35" s="18">
        <f>IF(EE$5&gt;$G$4,0,SUMIFS(Fluxo!$O:$O,Fluxo!$U:$U,"&gt;"&amp;ED$5,Fluxo!$U:$U,"&lt;="&amp;EE$5,Fluxo!$D:$D,$D35,Fluxo!$E:$E,"&lt;&gt;"&amp;"PERMUTANTE"))</f>
        <v>0</v>
      </c>
      <c r="EF35" s="18">
        <f>IF(EF$5&gt;$G$4,0,SUMIFS(Fluxo!$O:$O,Fluxo!$U:$U,"&gt;"&amp;EE$5,Fluxo!$U:$U,"&lt;="&amp;EF$5,Fluxo!$D:$D,$D35,Fluxo!$E:$E,"&lt;&gt;"&amp;"PERMUTANTE"))</f>
        <v>0</v>
      </c>
      <c r="EG35" s="18">
        <f>IF(EG$5&gt;$G$4,0,SUMIFS(Fluxo!$O:$O,Fluxo!$U:$U,"&gt;"&amp;EF$5,Fluxo!$U:$U,"&lt;="&amp;EG$5,Fluxo!$D:$D,$D35,Fluxo!$E:$E,"&lt;&gt;"&amp;"PERMUTANTE"))</f>
        <v>0</v>
      </c>
      <c r="EH35" s="18">
        <f>IF(EH$5&gt;$G$4,0,SUMIFS(Fluxo!$O:$O,Fluxo!$U:$U,"&gt;"&amp;EG$5,Fluxo!$U:$U,"&lt;="&amp;EH$5,Fluxo!$D:$D,$D35,Fluxo!$E:$E,"&lt;&gt;"&amp;"PERMUTANTE"))</f>
        <v>0</v>
      </c>
      <c r="EI35" s="18">
        <f>IF(EI$5&gt;$G$4,0,SUMIFS(Fluxo!$O:$O,Fluxo!$U:$U,"&gt;"&amp;EH$5,Fluxo!$U:$U,"&lt;="&amp;EI$5,Fluxo!$D:$D,$D35,Fluxo!$E:$E,"&lt;&gt;"&amp;"PERMUTANTE"))</f>
        <v>0</v>
      </c>
      <c r="EJ35" s="18">
        <f>IF(EJ$5&gt;$G$4,0,SUMIFS(Fluxo!$O:$O,Fluxo!$U:$U,"&gt;"&amp;EI$5,Fluxo!$U:$U,"&lt;="&amp;EJ$5,Fluxo!$D:$D,$D35,Fluxo!$E:$E,"&lt;&gt;"&amp;"PERMUTANTE"))</f>
        <v>0</v>
      </c>
      <c r="EK35" s="18">
        <f>IF(EK$5&gt;$G$4,0,SUMIFS(Fluxo!$O:$O,Fluxo!$U:$U,"&gt;"&amp;EJ$5,Fluxo!$U:$U,"&lt;="&amp;EK$5,Fluxo!$D:$D,$D35,Fluxo!$E:$E,"&lt;&gt;"&amp;"PERMUTANTE"))</f>
        <v>0</v>
      </c>
      <c r="EL35" s="18">
        <f>IF(EL$5&gt;$G$4,0,SUMIFS(Fluxo!$O:$O,Fluxo!$U:$U,"&gt;"&amp;EK$5,Fluxo!$U:$U,"&lt;="&amp;EL$5,Fluxo!$D:$D,$D35,Fluxo!$E:$E,"&lt;&gt;"&amp;"PERMUTANTE"))</f>
        <v>0</v>
      </c>
      <c r="EM35" s="18">
        <f>IF(EM$5&gt;$G$4,0,SUMIFS(Fluxo!$O:$O,Fluxo!$U:$U,"&gt;"&amp;EL$5,Fluxo!$U:$U,"&lt;="&amp;EM$5,Fluxo!$D:$D,$D35,Fluxo!$E:$E,"&lt;&gt;"&amp;"PERMUTANTE"))</f>
        <v>0</v>
      </c>
      <c r="EN35" s="18">
        <f>IF(EN$5&gt;$G$4,0,SUMIFS(Fluxo!$O:$O,Fluxo!$U:$U,"&gt;"&amp;EM$5,Fluxo!$U:$U,"&lt;="&amp;EN$5,Fluxo!$D:$D,$D35,Fluxo!$E:$E,"&lt;&gt;"&amp;"PERMUTANTE"))</f>
        <v>0</v>
      </c>
      <c r="EO35" s="18">
        <f>IF(EO$5&gt;$G$4,0,SUMIFS(Fluxo!$O:$O,Fluxo!$U:$U,"&gt;"&amp;EN$5,Fluxo!$U:$U,"&lt;="&amp;EO$5,Fluxo!$D:$D,$D35,Fluxo!$E:$E,"&lt;&gt;"&amp;"PERMUTANTE"))</f>
        <v>0</v>
      </c>
      <c r="EP35" s="18">
        <f>IF(EP$5&gt;$G$4,0,SUMIFS(Fluxo!$O:$O,Fluxo!$U:$U,"&gt;"&amp;EO$5,Fluxo!$U:$U,"&lt;="&amp;EP$5,Fluxo!$D:$D,$D35,Fluxo!$E:$E,"&lt;&gt;"&amp;"PERMUTANTE"))</f>
        <v>0</v>
      </c>
      <c r="EQ35" s="18">
        <f>IF(EQ$5&gt;$G$4,0,SUMIFS(Fluxo!$O:$O,Fluxo!$U:$U,"&gt;"&amp;EP$5,Fluxo!$U:$U,"&lt;="&amp;EQ$5,Fluxo!$D:$D,$D35,Fluxo!$E:$E,"&lt;&gt;"&amp;"PERMUTANTE"))</f>
        <v>0</v>
      </c>
      <c r="ER35" s="18">
        <f>IF(ER$5&gt;$G$4,0,SUMIFS(Fluxo!$O:$O,Fluxo!$U:$U,"&gt;"&amp;EQ$5,Fluxo!$U:$U,"&lt;="&amp;ER$5,Fluxo!$D:$D,$D35,Fluxo!$E:$E,"&lt;&gt;"&amp;"PERMUTANTE"))</f>
        <v>0</v>
      </c>
      <c r="ES35" s="18">
        <f>IF(ES$5&gt;$G$4,0,SUMIFS(Fluxo!$O:$O,Fluxo!$U:$U,"&gt;"&amp;ER$5,Fluxo!$U:$U,"&lt;="&amp;ES$5,Fluxo!$D:$D,$D35,Fluxo!$E:$E,"&lt;&gt;"&amp;"PERMUTANTE"))</f>
        <v>0</v>
      </c>
      <c r="ET35" s="18">
        <f>IF(ET$5&gt;$G$4,0,SUMIFS(Fluxo!$O:$O,Fluxo!$U:$U,"&gt;"&amp;ES$5,Fluxo!$U:$U,"&lt;="&amp;ET$5,Fluxo!$D:$D,$D35,Fluxo!$E:$E,"&lt;&gt;"&amp;"PERMUTANTE"))</f>
        <v>0</v>
      </c>
      <c r="EU35" s="18">
        <f>IF(EU$5&gt;$G$4,0,SUMIFS(Fluxo!$O:$O,Fluxo!$U:$U,"&gt;"&amp;ET$5,Fluxo!$U:$U,"&lt;="&amp;EU$5,Fluxo!$D:$D,$D35,Fluxo!$E:$E,"&lt;&gt;"&amp;"PERMUTANTE"))</f>
        <v>0</v>
      </c>
      <c r="EV35" s="18">
        <f>IF(EV$5&gt;$G$4,0,SUMIFS(Fluxo!$O:$O,Fluxo!$U:$U,"&gt;"&amp;EU$5,Fluxo!$U:$U,"&lt;="&amp;EV$5,Fluxo!$D:$D,$D35,Fluxo!$E:$E,"&lt;&gt;"&amp;"PERMUTANTE"))</f>
        <v>0</v>
      </c>
      <c r="EW35" s="18">
        <f>IF(EW$5&gt;$G$4,0,SUMIFS(Fluxo!$O:$O,Fluxo!$U:$U,"&gt;"&amp;EV$5,Fluxo!$U:$U,"&lt;="&amp;EW$5,Fluxo!$D:$D,$D35,Fluxo!$E:$E,"&lt;&gt;"&amp;"PERMUTANTE"))</f>
        <v>0</v>
      </c>
      <c r="EX35" s="18">
        <f>IF(EX$5&gt;$G$4,0,SUMIFS(Fluxo!$O:$O,Fluxo!$U:$U,"&gt;"&amp;EW$5,Fluxo!$U:$U,"&lt;="&amp;EX$5,Fluxo!$D:$D,$D35,Fluxo!$E:$E,"&lt;&gt;"&amp;"PERMUTANTE"))</f>
        <v>0</v>
      </c>
      <c r="EY35" s="18">
        <f>IF(EY$5&gt;$G$4,0,SUMIFS(Fluxo!$O:$O,Fluxo!$U:$U,"&gt;"&amp;EX$5,Fluxo!$U:$U,"&lt;="&amp;EY$5,Fluxo!$D:$D,$D35,Fluxo!$E:$E,"&lt;&gt;"&amp;"PERMUTANTE"))</f>
        <v>0</v>
      </c>
      <c r="EZ35" s="18">
        <f>IF(EZ$5&gt;$G$4,0,SUMIFS(Fluxo!$O:$O,Fluxo!$U:$U,"&gt;"&amp;EY$5,Fluxo!$U:$U,"&lt;="&amp;EZ$5,Fluxo!$D:$D,$D35,Fluxo!$E:$E,"&lt;&gt;"&amp;"PERMUTANTE"))</f>
        <v>0</v>
      </c>
      <c r="FA35" s="18">
        <f>IF(FA$5&gt;$G$4,0,SUMIFS(Fluxo!$O:$O,Fluxo!$U:$U,"&gt;"&amp;EZ$5,Fluxo!$U:$U,"&lt;="&amp;FA$5,Fluxo!$D:$D,$D35,Fluxo!$E:$E,"&lt;&gt;"&amp;"PERMUTANTE"))</f>
        <v>0</v>
      </c>
      <c r="FB35" s="18">
        <f>IF(FB$5&gt;$G$4,0,SUMIFS(Fluxo!$O:$O,Fluxo!$U:$U,"&gt;"&amp;FA$5,Fluxo!$U:$U,"&lt;="&amp;FB$5,Fluxo!$D:$D,$D35,Fluxo!$E:$E,"&lt;&gt;"&amp;"PERMUTANTE"))</f>
        <v>0</v>
      </c>
      <c r="FC35" s="18">
        <f>IF(FC$5&gt;$G$4,0,SUMIFS(Fluxo!$O:$O,Fluxo!$U:$U,"&gt;"&amp;FB$5,Fluxo!$U:$U,"&lt;="&amp;FC$5,Fluxo!$D:$D,$D35,Fluxo!$E:$E,"&lt;&gt;"&amp;"PERMUTANTE"))</f>
        <v>0</v>
      </c>
      <c r="FD35" s="18">
        <f>IF(FD$5&gt;$G$4,0,SUMIFS(Fluxo!$O:$O,Fluxo!$U:$U,"&gt;"&amp;FC$5,Fluxo!$U:$U,"&lt;="&amp;FD$5,Fluxo!$D:$D,$D35,Fluxo!$E:$E,"&lt;&gt;"&amp;"PERMUTANTE"))</f>
        <v>0</v>
      </c>
      <c r="FE35" s="18">
        <f>IF(FE$5&gt;$G$4,0,SUMIFS(Fluxo!$O:$O,Fluxo!$U:$U,"&gt;"&amp;FD$5,Fluxo!$U:$U,"&lt;="&amp;FE$5,Fluxo!$D:$D,$D35,Fluxo!$E:$E,"&lt;&gt;"&amp;"PERMUTANTE"))</f>
        <v>0</v>
      </c>
      <c r="FF35" s="18">
        <f>IF(FF$5&gt;$G$4,0,SUMIFS(Fluxo!$O:$O,Fluxo!$U:$U,"&gt;"&amp;FE$5,Fluxo!$U:$U,"&lt;="&amp;FF$5,Fluxo!$D:$D,$D35,Fluxo!$E:$E,"&lt;&gt;"&amp;"PERMUTANTE"))</f>
        <v>0</v>
      </c>
      <c r="FG35" s="18">
        <f>IF(FG$5&gt;$G$4,0,SUMIFS(Fluxo!$O:$O,Fluxo!$U:$U,"&gt;"&amp;FF$5,Fluxo!$U:$U,"&lt;="&amp;FG$5,Fluxo!$D:$D,$D35,Fluxo!$E:$E,"&lt;&gt;"&amp;"PERMUTANTE"))</f>
        <v>0</v>
      </c>
      <c r="FH35" s="18">
        <f>IF(FH$5&gt;$G$4,0,SUMIFS(Fluxo!$O:$O,Fluxo!$U:$U,"&gt;"&amp;FG$5,Fluxo!$U:$U,"&lt;="&amp;FH$5,Fluxo!$D:$D,$D35,Fluxo!$E:$E,"&lt;&gt;"&amp;"PERMUTANTE"))</f>
        <v>0</v>
      </c>
      <c r="FI35" s="18">
        <f>IF(FI$5&gt;$G$4,0,SUMIFS(Fluxo!$O:$O,Fluxo!$U:$U,"&gt;"&amp;FH$5,Fluxo!$U:$U,"&lt;="&amp;FI$5,Fluxo!$D:$D,$D35,Fluxo!$E:$E,"&lt;&gt;"&amp;"PERMUTANTE"))</f>
        <v>0</v>
      </c>
      <c r="FJ35" s="18">
        <f>IF(FJ$5&gt;$G$4,0,SUMIFS(Fluxo!$O:$O,Fluxo!$U:$U,"&gt;"&amp;FI$5,Fluxo!$U:$U,"&lt;="&amp;FJ$5,Fluxo!$D:$D,$D35,Fluxo!$E:$E,"&lt;&gt;"&amp;"PERMUTANTE"))</f>
        <v>0</v>
      </c>
      <c r="FK35" s="18">
        <f>IF(FK$5&gt;$G$4,0,SUMIFS(Fluxo!$O:$O,Fluxo!$U:$U,"&gt;"&amp;FJ$5,Fluxo!$U:$U,"&lt;="&amp;FK$5,Fluxo!$D:$D,$D35,Fluxo!$E:$E,"&lt;&gt;"&amp;"PERMUTANTE"))</f>
        <v>0</v>
      </c>
      <c r="FL35" s="18">
        <f>IF(FL$5&gt;$G$4,0,SUMIFS(Fluxo!$O:$O,Fluxo!$U:$U,"&gt;"&amp;FK$5,Fluxo!$U:$U,"&lt;="&amp;FL$5,Fluxo!$D:$D,$D35,Fluxo!$E:$E,"&lt;&gt;"&amp;"PERMUTANTE"))</f>
        <v>0</v>
      </c>
      <c r="FM35" s="18">
        <f>IF(FM$5&gt;$G$4,0,SUMIFS(Fluxo!$O:$O,Fluxo!$U:$U,"&gt;"&amp;FL$5,Fluxo!$U:$U,"&lt;="&amp;FM$5,Fluxo!$D:$D,$D35,Fluxo!$E:$E,"&lt;&gt;"&amp;"PERMUTANTE"))</f>
        <v>0</v>
      </c>
      <c r="FN35" s="18">
        <f>IF(FN$5&gt;$G$4,0,SUMIFS(Fluxo!$O:$O,Fluxo!$U:$U,"&gt;"&amp;FM$5,Fluxo!$U:$U,"&lt;="&amp;FN$5,Fluxo!$D:$D,$D35,Fluxo!$E:$E,"&lt;&gt;"&amp;"PERMUTANTE"))</f>
        <v>0</v>
      </c>
      <c r="FO35" s="18">
        <f>IF(FO$5&gt;$G$4,0,SUMIFS(Fluxo!$O:$O,Fluxo!$U:$U,"&gt;"&amp;FN$5,Fluxo!$U:$U,"&lt;="&amp;FO$5,Fluxo!$D:$D,$D35,Fluxo!$E:$E,"&lt;&gt;"&amp;"PERMUTANTE"))</f>
        <v>0</v>
      </c>
      <c r="FP35" s="18">
        <f>IF(FP$5&gt;$G$4,0,SUMIFS(Fluxo!$O:$O,Fluxo!$U:$U,"&gt;"&amp;FO$5,Fluxo!$U:$U,"&lt;="&amp;FP$5,Fluxo!$D:$D,$D35,Fluxo!$E:$E,"&lt;&gt;"&amp;"PERMUTANTE"))</f>
        <v>0</v>
      </c>
      <c r="FQ35" s="18">
        <f>IF(FQ$5&gt;$G$4,0,SUMIFS(Fluxo!$O:$O,Fluxo!$U:$U,"&gt;"&amp;FP$5,Fluxo!$U:$U,"&lt;="&amp;FQ$5,Fluxo!$D:$D,$D35,Fluxo!$E:$E,"&lt;&gt;"&amp;"PERMUTANTE"))</f>
        <v>0</v>
      </c>
      <c r="FR35" s="18">
        <f>IF(FR$5&gt;$G$4,0,SUMIFS(Fluxo!$O:$O,Fluxo!$U:$U,"&gt;"&amp;FQ$5,Fluxo!$U:$U,"&lt;="&amp;FR$5,Fluxo!$D:$D,$D35,Fluxo!$E:$E,"&lt;&gt;"&amp;"PERMUTANTE"))</f>
        <v>0</v>
      </c>
      <c r="FS35" s="18">
        <f>IF(FS$5&gt;$G$4,0,SUMIFS(Fluxo!$O:$O,Fluxo!$U:$U,"&gt;"&amp;FR$5,Fluxo!$U:$U,"&lt;="&amp;FS$5,Fluxo!$D:$D,$D35,Fluxo!$E:$E,"&lt;&gt;"&amp;"PERMUTANTE"))</f>
        <v>0</v>
      </c>
      <c r="FT35" s="18">
        <f>IF(FT$5&gt;$G$4,0,SUMIFS(Fluxo!$O:$O,Fluxo!$U:$U,"&gt;"&amp;FS$5,Fluxo!$U:$U,"&lt;="&amp;FT$5,Fluxo!$D:$D,$D35,Fluxo!$E:$E,"&lt;&gt;"&amp;"PERMUTANTE"))</f>
        <v>0</v>
      </c>
      <c r="FU35" s="18">
        <f>IF(FU$5&gt;$G$4,0,SUMIFS(Fluxo!$O:$O,Fluxo!$U:$U,"&gt;"&amp;FT$5,Fluxo!$U:$U,"&lt;="&amp;FU$5,Fluxo!$D:$D,$D35,Fluxo!$E:$E,"&lt;&gt;"&amp;"PERMUTANTE"))</f>
        <v>0</v>
      </c>
      <c r="FV35" s="18">
        <f>IF(FV$5&gt;$G$4,0,SUMIFS(Fluxo!$O:$O,Fluxo!$U:$U,"&gt;"&amp;FU$5,Fluxo!$U:$U,"&lt;="&amp;FV$5,Fluxo!$D:$D,$D35,Fluxo!$E:$E,"&lt;&gt;"&amp;"PERMUTANTE"))</f>
        <v>0</v>
      </c>
      <c r="FW35" s="18">
        <f>IF(FW$5&gt;$G$4,0,SUMIFS(Fluxo!$O:$O,Fluxo!$U:$U,"&gt;"&amp;FV$5,Fluxo!$U:$U,"&lt;="&amp;FW$5,Fluxo!$D:$D,$D35,Fluxo!$E:$E,"&lt;&gt;"&amp;"PERMUTANTE"))</f>
        <v>0</v>
      </c>
      <c r="FX35" s="18">
        <f>IF(FX$5&gt;$G$4,0,SUMIFS(Fluxo!$O:$O,Fluxo!$U:$U,"&gt;"&amp;FW$5,Fluxo!$U:$U,"&lt;="&amp;FX$5,Fluxo!$D:$D,$D35,Fluxo!$E:$E,"&lt;&gt;"&amp;"PERMUTANTE"))</f>
        <v>0</v>
      </c>
      <c r="FY35" s="18">
        <f>IF(FY$5&gt;$G$4,0,SUMIFS(Fluxo!$O:$O,Fluxo!$U:$U,"&gt;"&amp;FX$5,Fluxo!$U:$U,"&lt;="&amp;FY$5,Fluxo!$D:$D,$D35,Fluxo!$E:$E,"&lt;&gt;"&amp;"PERMUTANTE"))</f>
        <v>0</v>
      </c>
      <c r="FZ35" s="18">
        <f>IF(FZ$5&gt;$G$4,0,SUMIFS(Fluxo!$O:$O,Fluxo!$U:$U,"&gt;"&amp;FY$5,Fluxo!$U:$U,"&lt;="&amp;FZ$5,Fluxo!$D:$D,$D35,Fluxo!$E:$E,"&lt;&gt;"&amp;"PERMUTANTE"))</f>
        <v>0</v>
      </c>
      <c r="GA35" s="18">
        <f>IF(GA$5&gt;$G$4,0,SUMIFS(Fluxo!$O:$O,Fluxo!$U:$U,"&gt;"&amp;FZ$5,Fluxo!$U:$U,"&lt;="&amp;GA$5,Fluxo!$D:$D,$D35,Fluxo!$E:$E,"&lt;&gt;"&amp;"PERMUTANTE"))</f>
        <v>0</v>
      </c>
      <c r="GB35" s="18">
        <f>IF(GB$5&gt;$G$4,0,SUMIFS(Fluxo!$O:$O,Fluxo!$U:$U,"&gt;"&amp;GA$5,Fluxo!$U:$U,"&lt;="&amp;GB$5,Fluxo!$D:$D,$D35,Fluxo!$E:$E,"&lt;&gt;"&amp;"PERMUTANTE"))</f>
        <v>0</v>
      </c>
      <c r="GC35" s="18">
        <f>IF(GC$5&gt;$G$4,0,SUMIFS(Fluxo!$O:$O,Fluxo!$U:$U,"&gt;"&amp;GB$5,Fluxo!$U:$U,"&lt;="&amp;GC$5,Fluxo!$D:$D,$D35,Fluxo!$E:$E,"&lt;&gt;"&amp;"PERMUTANTE"))</f>
        <v>0</v>
      </c>
      <c r="GD35" s="18">
        <f>IF(GD$5&gt;$G$4,0,SUMIFS(Fluxo!$O:$O,Fluxo!$U:$U,"&gt;"&amp;GC$5,Fluxo!$U:$U,"&lt;="&amp;GD$5,Fluxo!$D:$D,$D35,Fluxo!$E:$E,"&lt;&gt;"&amp;"PERMUTANTE"))</f>
        <v>0</v>
      </c>
      <c r="GE35" s="18">
        <f>IF(GE$5&gt;$G$4,0,SUMIFS(Fluxo!$O:$O,Fluxo!$U:$U,"&gt;"&amp;GD$5,Fluxo!$U:$U,"&lt;="&amp;GE$5,Fluxo!$D:$D,$D35,Fluxo!$E:$E,"&lt;&gt;"&amp;"PERMUTANTE"))</f>
        <v>0</v>
      </c>
      <c r="GF35" s="18">
        <f>IF(GF$5&gt;$G$4,0,SUMIFS(Fluxo!$O:$O,Fluxo!$U:$U,"&gt;"&amp;GE$5,Fluxo!$U:$U,"&lt;="&amp;GF$5,Fluxo!$D:$D,$D35,Fluxo!$E:$E,"&lt;&gt;"&amp;"PERMUTANTE"))</f>
        <v>0</v>
      </c>
      <c r="GG35" s="18">
        <f>IF(GG$5&gt;$G$4,0,SUMIFS(Fluxo!$O:$O,Fluxo!$U:$U,"&gt;"&amp;GF$5,Fluxo!$U:$U,"&lt;="&amp;GG$5,Fluxo!$D:$D,$D35,Fluxo!$E:$E,"&lt;&gt;"&amp;"PERMUTANTE"))</f>
        <v>0</v>
      </c>
      <c r="GH35" s="18">
        <f>IF(GH$5&gt;$G$4,0,SUMIFS(Fluxo!$O:$O,Fluxo!$U:$U,"&gt;"&amp;GG$5,Fluxo!$U:$U,"&lt;="&amp;GH$5,Fluxo!$D:$D,$D35,Fluxo!$E:$E,"&lt;&gt;"&amp;"PERMUTANTE"))</f>
        <v>0</v>
      </c>
      <c r="GI35" s="18">
        <f>IF(GI$5&gt;$G$4,0,SUMIFS(Fluxo!$O:$O,Fluxo!$U:$U,"&gt;"&amp;GH$5,Fluxo!$U:$U,"&lt;="&amp;GI$5,Fluxo!$D:$D,$D35,Fluxo!$E:$E,"&lt;&gt;"&amp;"PERMUTANTE"))</f>
        <v>0</v>
      </c>
      <c r="GJ35" s="18">
        <f>IF(GJ$5&gt;$G$4,0,SUMIFS(Fluxo!$O:$O,Fluxo!$U:$U,"&gt;"&amp;GI$5,Fluxo!$U:$U,"&lt;="&amp;GJ$5,Fluxo!$D:$D,$D35,Fluxo!$E:$E,"&lt;&gt;"&amp;"PERMUTANTE"))</f>
        <v>0</v>
      </c>
      <c r="GK35" s="18">
        <f>IF(GK$5&gt;$G$4,0,SUMIFS(Fluxo!$O:$O,Fluxo!$U:$U,"&gt;"&amp;GJ$5,Fluxo!$U:$U,"&lt;="&amp;GK$5,Fluxo!$D:$D,$D35,Fluxo!$E:$E,"&lt;&gt;"&amp;"PERMUTANTE"))</f>
        <v>0</v>
      </c>
      <c r="GL35" s="18">
        <f>IF(GL$5&gt;$G$4,0,SUMIFS(Fluxo!$O:$O,Fluxo!$U:$U,"&gt;"&amp;GK$5,Fluxo!$U:$U,"&lt;="&amp;GL$5,Fluxo!$D:$D,$D35,Fluxo!$E:$E,"&lt;&gt;"&amp;"PERMUTANTE"))</f>
        <v>0</v>
      </c>
      <c r="GM35" s="18">
        <f>IF(GM$5&gt;$G$4,0,SUMIFS(Fluxo!$O:$O,Fluxo!$U:$U,"&gt;"&amp;GL$5,Fluxo!$U:$U,"&lt;="&amp;GM$5,Fluxo!$D:$D,$D35,Fluxo!$E:$E,"&lt;&gt;"&amp;"PERMUTANTE"))</f>
        <v>0</v>
      </c>
      <c r="GN35" s="18">
        <f>IF(GN$5&gt;$G$4,0,SUMIFS(Fluxo!$O:$O,Fluxo!$U:$U,"&gt;"&amp;GM$5,Fluxo!$U:$U,"&lt;="&amp;GN$5,Fluxo!$D:$D,$D35,Fluxo!$E:$E,"&lt;&gt;"&amp;"PERMUTANTE"))</f>
        <v>0</v>
      </c>
      <c r="GO35" s="18">
        <f>IF(GO$5&gt;$G$4,0,SUMIFS(Fluxo!$O:$O,Fluxo!$U:$U,"&gt;"&amp;GN$5,Fluxo!$U:$U,"&lt;="&amp;GO$5,Fluxo!$D:$D,$D35,Fluxo!$E:$E,"&lt;&gt;"&amp;"PERMUTANTE"))</f>
        <v>0</v>
      </c>
      <c r="GP35" s="18">
        <f>IF(GP$5&gt;$G$4,0,SUMIFS(Fluxo!$O:$O,Fluxo!$U:$U,"&gt;"&amp;GO$5,Fluxo!$U:$U,"&lt;="&amp;GP$5,Fluxo!$D:$D,$D35,Fluxo!$E:$E,"&lt;&gt;"&amp;"PERMUTANTE"))</f>
        <v>0</v>
      </c>
      <c r="GQ35" s="18">
        <f>IF(GQ$5&gt;$G$4,0,SUMIFS(Fluxo!$O:$O,Fluxo!$U:$U,"&gt;"&amp;GP$5,Fluxo!$U:$U,"&lt;="&amp;GQ$5,Fluxo!$D:$D,$D35,Fluxo!$E:$E,"&lt;&gt;"&amp;"PERMUTANTE"))</f>
        <v>0</v>
      </c>
      <c r="GR35" s="18">
        <f>IF(GR$5&gt;$G$4,0,SUMIFS(Fluxo!$O:$O,Fluxo!$U:$U,"&gt;"&amp;GQ$5,Fluxo!$U:$U,"&lt;="&amp;GR$5,Fluxo!$D:$D,$D35,Fluxo!$E:$E,"&lt;&gt;"&amp;"PERMUTANTE"))</f>
        <v>0</v>
      </c>
      <c r="GS35" s="18">
        <f>IF(GS$5&gt;$G$4,0,SUMIFS(Fluxo!$O:$O,Fluxo!$U:$U,"&gt;"&amp;GR$5,Fluxo!$U:$U,"&lt;="&amp;GS$5,Fluxo!$D:$D,$D35,Fluxo!$E:$E,"&lt;&gt;"&amp;"PERMUTANTE"))</f>
        <v>0</v>
      </c>
      <c r="GT35" s="18">
        <f>IF(GT$5&gt;$G$4,0,SUMIFS(Fluxo!$O:$O,Fluxo!$U:$U,"&gt;"&amp;GS$5,Fluxo!$U:$U,"&lt;="&amp;GT$5,Fluxo!$D:$D,$D35,Fluxo!$E:$E,"&lt;&gt;"&amp;"PERMUTANTE"))</f>
        <v>0</v>
      </c>
      <c r="GU35" s="18">
        <f>IF(GU$5&gt;$G$4,0,SUMIFS(Fluxo!$O:$O,Fluxo!$U:$U,"&gt;"&amp;GT$5,Fluxo!$U:$U,"&lt;="&amp;GU$5,Fluxo!$D:$D,$D35,Fluxo!$E:$E,"&lt;&gt;"&amp;"PERMUTANTE"))</f>
        <v>0</v>
      </c>
      <c r="GV35" s="18">
        <f>IF(GV$5&gt;$G$4,0,SUMIFS(Fluxo!$O:$O,Fluxo!$U:$U,"&gt;"&amp;GU$5,Fluxo!$U:$U,"&lt;="&amp;GV$5,Fluxo!$D:$D,$D35,Fluxo!$E:$E,"&lt;&gt;"&amp;"PERMUTANTE"))</f>
        <v>0</v>
      </c>
      <c r="GW35" s="18">
        <f>IF(GW$5&gt;$G$4,0,SUMIFS(Fluxo!$O:$O,Fluxo!$U:$U,"&gt;"&amp;GV$5,Fluxo!$U:$U,"&lt;="&amp;GW$5,Fluxo!$D:$D,$D35,Fluxo!$E:$E,"&lt;&gt;"&amp;"PERMUTANTE"))</f>
        <v>0</v>
      </c>
      <c r="GX35" s="18">
        <f>IF(GX$5&gt;$G$4,0,SUMIFS(Fluxo!$O:$O,Fluxo!$U:$U,"&gt;"&amp;GW$5,Fluxo!$U:$U,"&lt;="&amp;GX$5,Fluxo!$D:$D,$D35,Fluxo!$E:$E,"&lt;&gt;"&amp;"PERMUTANTE"))</f>
        <v>0</v>
      </c>
      <c r="GY35" s="18">
        <f>IF(GY$5&gt;$G$4,0,SUMIFS(Fluxo!$O:$O,Fluxo!$U:$U,"&gt;"&amp;GX$5,Fluxo!$U:$U,"&lt;="&amp;GY$5,Fluxo!$D:$D,$D35,Fluxo!$E:$E,"&lt;&gt;"&amp;"PERMUTANTE"))</f>
        <v>0</v>
      </c>
      <c r="GZ35" s="18">
        <f>IF(GZ$5&gt;$G$4,0,SUMIFS(Fluxo!$O:$O,Fluxo!$U:$U,"&gt;"&amp;GY$5,Fluxo!$U:$U,"&lt;="&amp;GZ$5,Fluxo!$D:$D,$D35,Fluxo!$E:$E,"&lt;&gt;"&amp;"PERMUTANTE"))</f>
        <v>0</v>
      </c>
      <c r="HA35" s="18">
        <f>IF(HA$5&gt;$G$4,0,SUMIFS(Fluxo!$O:$O,Fluxo!$U:$U,"&gt;"&amp;GZ$5,Fluxo!$U:$U,"&lt;="&amp;HA$5,Fluxo!$D:$D,$D35,Fluxo!$E:$E,"&lt;&gt;"&amp;"PERMUTANTE"))</f>
        <v>0</v>
      </c>
      <c r="HB35" s="18">
        <f>IF(HB$5&gt;$G$4,0,SUMIFS(Fluxo!$O:$O,Fluxo!$U:$U,"&gt;"&amp;HA$5,Fluxo!$U:$U,"&lt;="&amp;HB$5,Fluxo!$D:$D,$D35,Fluxo!$E:$E,"&lt;&gt;"&amp;"PERMUTANTE"))</f>
        <v>0</v>
      </c>
      <c r="HC35" s="18">
        <f>IF(HC$5&gt;$G$4,0,SUMIFS(Fluxo!$O:$O,Fluxo!$U:$U,"&gt;"&amp;HB$5,Fluxo!$U:$U,"&lt;="&amp;HC$5,Fluxo!$D:$D,$D35,Fluxo!$E:$E,"&lt;&gt;"&amp;"PERMUTANTE"))</f>
        <v>0</v>
      </c>
      <c r="HD35" s="18">
        <f>IF(HD$5&gt;$G$4,0,SUMIFS(Fluxo!$O:$O,Fluxo!$U:$U,"&gt;"&amp;HC$5,Fluxo!$U:$U,"&lt;="&amp;HD$5,Fluxo!$D:$D,$D35,Fluxo!$E:$E,"&lt;&gt;"&amp;"PERMUTANTE"))</f>
        <v>0</v>
      </c>
      <c r="HE35" s="18">
        <f>IF(HE$5&gt;$G$4,0,SUMIFS(Fluxo!$O:$O,Fluxo!$U:$U,"&gt;"&amp;HD$5,Fluxo!$U:$U,"&lt;="&amp;HE$5,Fluxo!$D:$D,$D35,Fluxo!$E:$E,"&lt;&gt;"&amp;"PERMUTANTE"))</f>
        <v>0</v>
      </c>
      <c r="HF35" s="18">
        <f>IF(HF$5&gt;$G$4,0,SUMIFS(Fluxo!$O:$O,Fluxo!$U:$U,"&gt;"&amp;HE$5,Fluxo!$U:$U,"&lt;="&amp;HF$5,Fluxo!$D:$D,$D35,Fluxo!$E:$E,"&lt;&gt;"&amp;"PERMUTANTE"))</f>
        <v>0</v>
      </c>
    </row>
    <row r="36" spans="1:214" s="16" customFormat="1">
      <c r="A36" s="20">
        <f t="shared" si="8"/>
        <v>26</v>
      </c>
      <c r="B36" s="140" t="str">
        <f>'Check Carteira'!C28</f>
        <v>E.1016.99.01.0091</v>
      </c>
      <c r="C36" s="19">
        <v>1</v>
      </c>
      <c r="D36" s="129" t="str">
        <f>'Check Carteira'!F28</f>
        <v>A-0091</v>
      </c>
      <c r="E36" s="21" t="str">
        <f>IFERROR(INDEX(Contratos!L:L,MATCH(D36,Contratos!R:R,0)),"")</f>
        <v/>
      </c>
      <c r="F36" s="139" t="str">
        <f>IFERROR(INDEX(Contratos!G:G,MATCH(D36,Contratos!R:R,0)),"")</f>
        <v/>
      </c>
      <c r="G36" s="83" t="str">
        <f ca="1">IFERROR(XNPV(#REF!,OFFSET(J36,0,MATCH(EOMONTH(E36,0),$J$5:$HF$5,0)-1,1,COUNT($J$5:$HF$5)-MATCH(EOMONTH(E36,0),$J$5:$HF$5,0)+1),OFFSET($J$5,0,MATCH(EOMONTH(E36,0),$J$5:$HF$5,0)-1,1,COUNT($J$5:$HF$5)-MATCH(EOMONTH(E36,0),$J$5:$HF$5,0)+1)),"")</f>
        <v/>
      </c>
      <c r="H36" s="83">
        <f t="shared" si="9"/>
        <v>0</v>
      </c>
      <c r="I36" s="18"/>
      <c r="J36" s="18">
        <f>IF(J$5&gt;$G$4,0,SUMIFS(Fluxo!$O:$O,Fluxo!$U:$U,"&gt;"&amp;I$5,Fluxo!$U:$U,"&lt;="&amp;J$5,Fluxo!$D:$D,$D36))</f>
        <v>0</v>
      </c>
      <c r="K36" s="18">
        <f>IF(K$5&gt;$G$4,0,SUMIFS(Fluxo!$O:$O,Fluxo!$U:$U,"&gt;"&amp;J$5,Fluxo!$U:$U,"&lt;="&amp;K$5,Fluxo!$D:$D,$D36))</f>
        <v>0</v>
      </c>
      <c r="L36" s="18">
        <f>IF(L$5&gt;$G$4,0,SUMIFS(Fluxo!$O:$O,Fluxo!$U:$U,"&gt;"&amp;K$5,Fluxo!$U:$U,"&lt;="&amp;L$5,Fluxo!$D:$D,$D36))</f>
        <v>0</v>
      </c>
      <c r="M36" s="18">
        <f>IF(M$5&gt;$G$4,0,SUMIFS(Fluxo!$O:$O,Fluxo!$U:$U,"&gt;"&amp;L$5,Fluxo!$U:$U,"&lt;="&amp;M$5,Fluxo!$D:$D,$D36))</f>
        <v>0</v>
      </c>
      <c r="N36" s="18">
        <f>IF(N$5&gt;$G$4,0,SUMIFS(Fluxo!$O:$O,Fluxo!$U:$U,"&gt;"&amp;M$5,Fluxo!$U:$U,"&lt;="&amp;N$5,Fluxo!$D:$D,$D36))</f>
        <v>0</v>
      </c>
      <c r="O36" s="18">
        <f>IF(O$5&gt;$G$4,0,SUMIFS(Fluxo!$O:$O,Fluxo!$U:$U,"&gt;"&amp;N$5,Fluxo!$U:$U,"&lt;="&amp;O$5,Fluxo!$D:$D,$D36))</f>
        <v>0</v>
      </c>
      <c r="P36" s="18">
        <f>IF(P$5&gt;$G$4,0,SUMIFS(Fluxo!$O:$O,Fluxo!$U:$U,"&gt;"&amp;O$5,Fluxo!$U:$U,"&lt;="&amp;P$5,Fluxo!$D:$D,$D36))</f>
        <v>0</v>
      </c>
      <c r="Q36" s="18">
        <f>IF(Q$5&gt;$G$4,0,SUMIFS(Fluxo!$O:$O,Fluxo!$U:$U,"&gt;"&amp;P$5,Fluxo!$U:$U,"&lt;="&amp;Q$5,Fluxo!$D:$D,$D36))</f>
        <v>0</v>
      </c>
      <c r="R36" s="18">
        <f>IF(R$5&gt;$G$4,0,SUMIFS(Fluxo!$O:$O,Fluxo!$U:$U,"&gt;"&amp;Q$5,Fluxo!$U:$U,"&lt;="&amp;R$5,Fluxo!$D:$D,$D36))</f>
        <v>0</v>
      </c>
      <c r="S36" s="18">
        <f>IF(S$5&gt;$G$4,0,SUMIFS(Fluxo!$O:$O,Fluxo!$U:$U,"&gt;"&amp;R$5,Fluxo!$U:$U,"&lt;="&amp;S$5,Fluxo!$D:$D,$D36,Fluxo!$E:$E,"&lt;&gt;"&amp;"PERMUTANTE"))</f>
        <v>0</v>
      </c>
      <c r="T36" s="18">
        <f>IF(T$5&gt;$G$4,0,SUMIFS(Fluxo!$O:$O,Fluxo!$U:$U,"&gt;"&amp;S$5,Fluxo!$U:$U,"&lt;="&amp;T$5,Fluxo!$D:$D,$D36,Fluxo!$E:$E,"&lt;&gt;"&amp;"PERMUTANTE"))</f>
        <v>0</v>
      </c>
      <c r="U36" s="18">
        <f>IF(U$5&gt;$G$4,0,SUMIFS(Fluxo!$O:$O,Fluxo!$U:$U,"&gt;"&amp;T$5,Fluxo!$U:$U,"&lt;="&amp;U$5,Fluxo!$D:$D,$D36,Fluxo!$E:$E,"&lt;&gt;"&amp;"PERMUTANTE"))</f>
        <v>0</v>
      </c>
      <c r="V36" s="18">
        <f>IF(V$5&gt;$G$4,0,SUMIFS(Fluxo!$O:$O,Fluxo!$U:$U,"&gt;"&amp;U$5,Fluxo!$U:$U,"&lt;="&amp;V$5,Fluxo!$D:$D,$D36,Fluxo!$E:$E,"&lt;&gt;"&amp;"PERMUTANTE"))</f>
        <v>0</v>
      </c>
      <c r="W36" s="18">
        <f>IF(W$5&gt;$G$4,0,SUMIFS(Fluxo!$O:$O,Fluxo!$U:$U,"&gt;"&amp;V$5,Fluxo!$U:$U,"&lt;="&amp;W$5,Fluxo!$D:$D,$D36,Fluxo!$E:$E,"&lt;&gt;"&amp;"PERMUTANTE"))</f>
        <v>0</v>
      </c>
      <c r="X36" s="18">
        <f>IF(X$5&gt;$G$4,0,SUMIFS(Fluxo!$O:$O,Fluxo!$U:$U,"&gt;"&amp;W$5,Fluxo!$U:$U,"&lt;="&amp;X$5,Fluxo!$D:$D,$D36,Fluxo!$E:$E,"&lt;&gt;"&amp;"PERMUTANTE"))</f>
        <v>0</v>
      </c>
      <c r="Y36" s="18">
        <f>IF(Y$5&gt;$G$4,0,SUMIFS(Fluxo!$O:$O,Fluxo!$U:$U,"&gt;"&amp;X$5,Fluxo!$U:$U,"&lt;="&amp;Y$5,Fluxo!$D:$D,$D36,Fluxo!$E:$E,"&lt;&gt;"&amp;"PERMUTANTE"))</f>
        <v>0</v>
      </c>
      <c r="Z36" s="18">
        <f>IF(Z$5&gt;$G$4,0,SUMIFS(Fluxo!$O:$O,Fluxo!$U:$U,"&gt;"&amp;Y$5,Fluxo!$U:$U,"&lt;="&amp;Z$5,Fluxo!$D:$D,$D36,Fluxo!$E:$E,"&lt;&gt;"&amp;"PERMUTANTE"))</f>
        <v>0</v>
      </c>
      <c r="AA36" s="18">
        <f>IF(AA$5&gt;$G$4,0,SUMIFS(Fluxo!$O:$O,Fluxo!$U:$U,"&gt;"&amp;Z$5,Fluxo!$U:$U,"&lt;="&amp;AA$5,Fluxo!$D:$D,$D36,Fluxo!$E:$E,"&lt;&gt;"&amp;"PERMUTANTE"))</f>
        <v>0</v>
      </c>
      <c r="AB36" s="18">
        <f>IF(AB$5&gt;$G$4,0,SUMIFS(Fluxo!$O:$O,Fluxo!$U:$U,"&gt;"&amp;AA$5,Fluxo!$U:$U,"&lt;="&amp;AB$5,Fluxo!$D:$D,$D36,Fluxo!$E:$E,"&lt;&gt;"&amp;"PERMUTANTE"))</f>
        <v>0</v>
      </c>
      <c r="AC36" s="18">
        <f>IF(AC$5&gt;$G$4,0,SUMIFS(Fluxo!$O:$O,Fluxo!$U:$U,"&gt;"&amp;AB$5,Fluxo!$U:$U,"&lt;="&amp;AC$5,Fluxo!$D:$D,$D36,Fluxo!$E:$E,"&lt;&gt;"&amp;"PERMUTANTE"))</f>
        <v>0</v>
      </c>
      <c r="AD36" s="18">
        <f>IF(AD$5&gt;$G$4,0,SUMIFS(Fluxo!$O:$O,Fluxo!$U:$U,"&gt;"&amp;AC$5,Fluxo!$U:$U,"&lt;="&amp;AD$5,Fluxo!$D:$D,$D36,Fluxo!$E:$E,"&lt;&gt;"&amp;"PERMUTANTE"))</f>
        <v>0</v>
      </c>
      <c r="AE36" s="18">
        <f>IF(AE$5&gt;$G$4,0,SUMIFS(Fluxo!$O:$O,Fluxo!$U:$U,"&gt;"&amp;AD$5,Fluxo!$U:$U,"&lt;="&amp;AE$5,Fluxo!$D:$D,$D36,Fluxo!$E:$E,"&lt;&gt;"&amp;"PERMUTANTE"))</f>
        <v>0</v>
      </c>
      <c r="AF36" s="18">
        <f>IF(AF$5&gt;$G$4,0,SUMIFS(Fluxo!$O:$O,Fluxo!$U:$U,"&gt;"&amp;AE$5,Fluxo!$U:$U,"&lt;="&amp;AF$5,Fluxo!$D:$D,$D36,Fluxo!$E:$E,"&lt;&gt;"&amp;"PERMUTANTE"))</f>
        <v>0</v>
      </c>
      <c r="AG36" s="18">
        <f>IF(AG$5&gt;$G$4,0,SUMIFS(Fluxo!$O:$O,Fluxo!$U:$U,"&gt;"&amp;AF$5,Fluxo!$U:$U,"&lt;="&amp;AG$5,Fluxo!$D:$D,$D36,Fluxo!$E:$E,"&lt;&gt;"&amp;"PERMUTANTE"))</f>
        <v>0</v>
      </c>
      <c r="AH36" s="18">
        <f>IF(AH$5&gt;$G$4,0,SUMIFS(Fluxo!$O:$O,Fluxo!$U:$U,"&gt;"&amp;AG$5,Fluxo!$U:$U,"&lt;="&amp;AH$5,Fluxo!$D:$D,$D36,Fluxo!$E:$E,"&lt;&gt;"&amp;"PERMUTANTE"))</f>
        <v>0</v>
      </c>
      <c r="AI36" s="18">
        <f>IF(AI$5&gt;$G$4,0,SUMIFS(Fluxo!$O:$O,Fluxo!$U:$U,"&gt;"&amp;AH$5,Fluxo!$U:$U,"&lt;="&amp;AI$5,Fluxo!$D:$D,$D36,Fluxo!$E:$E,"&lt;&gt;"&amp;"PERMUTANTE"))</f>
        <v>0</v>
      </c>
      <c r="AJ36" s="18">
        <f>IF(AJ$5&gt;$G$4,0,SUMIFS(Fluxo!$O:$O,Fluxo!$U:$U,"&gt;"&amp;AI$5,Fluxo!$U:$U,"&lt;="&amp;AJ$5,Fluxo!$D:$D,$D36,Fluxo!$E:$E,"&lt;&gt;"&amp;"PERMUTANTE"))</f>
        <v>0</v>
      </c>
      <c r="AK36" s="18">
        <f>IF(AK$5&gt;$G$4,0,SUMIFS(Fluxo!$O:$O,Fluxo!$U:$U,"&gt;"&amp;AJ$5,Fluxo!$U:$U,"&lt;="&amp;AK$5,Fluxo!$D:$D,$D36,Fluxo!$E:$E,"&lt;&gt;"&amp;"PERMUTANTE"))</f>
        <v>0</v>
      </c>
      <c r="AL36" s="18">
        <f>IF(AL$5&gt;$G$4,0,SUMIFS(Fluxo!$O:$O,Fluxo!$U:$U,"&gt;"&amp;AK$5,Fluxo!$U:$U,"&lt;="&amp;AL$5,Fluxo!$D:$D,$D36,Fluxo!$E:$E,"&lt;&gt;"&amp;"PERMUTANTE"))</f>
        <v>0</v>
      </c>
      <c r="AM36" s="18">
        <f>IF(AM$5&gt;$G$4,0,SUMIFS(Fluxo!$O:$O,Fluxo!$U:$U,"&gt;"&amp;AL$5,Fluxo!$U:$U,"&lt;="&amp;AM$5,Fluxo!$D:$D,$D36,Fluxo!$E:$E,"&lt;&gt;"&amp;"PERMUTANTE"))</f>
        <v>0</v>
      </c>
      <c r="AN36" s="18">
        <f>IF(AN$5&gt;$G$4,0,SUMIFS(Fluxo!$O:$O,Fluxo!$U:$U,"&gt;"&amp;AM$5,Fluxo!$U:$U,"&lt;="&amp;AN$5,Fluxo!$D:$D,$D36,Fluxo!$E:$E,"&lt;&gt;"&amp;"PERMUTANTE"))</f>
        <v>0</v>
      </c>
      <c r="AO36" s="18">
        <f>IF(AO$5&gt;$G$4,0,SUMIFS(Fluxo!$O:$O,Fluxo!$U:$U,"&gt;"&amp;AN$5,Fluxo!$U:$U,"&lt;="&amp;AO$5,Fluxo!$D:$D,$D36,Fluxo!$E:$E,"&lt;&gt;"&amp;"PERMUTANTE"))</f>
        <v>0</v>
      </c>
      <c r="AP36" s="18">
        <f>IF(AP$5&gt;$G$4,0,SUMIFS(Fluxo!$O:$O,Fluxo!$U:$U,"&gt;"&amp;AO$5,Fluxo!$U:$U,"&lt;="&amp;AP$5,Fluxo!$D:$D,$D36,Fluxo!$E:$E,"&lt;&gt;"&amp;"PERMUTANTE"))</f>
        <v>0</v>
      </c>
      <c r="AQ36" s="18">
        <f>IF(AQ$5&gt;$G$4,0,SUMIFS(Fluxo!$O:$O,Fluxo!$U:$U,"&gt;"&amp;AP$5,Fluxo!$U:$U,"&lt;="&amp;AQ$5,Fluxo!$D:$D,$D36,Fluxo!$E:$E,"&lt;&gt;"&amp;"PERMUTANTE"))</f>
        <v>0</v>
      </c>
      <c r="AR36" s="18">
        <f>IF(AR$5&gt;$G$4,0,SUMIFS(Fluxo!$O:$O,Fluxo!$U:$U,"&gt;"&amp;AQ$5,Fluxo!$U:$U,"&lt;="&amp;AR$5,Fluxo!$D:$D,$D36,Fluxo!$E:$E,"&lt;&gt;"&amp;"PERMUTANTE"))</f>
        <v>0</v>
      </c>
      <c r="AS36" s="18">
        <f>IF(AS$5&gt;$G$4,0,SUMIFS(Fluxo!$O:$O,Fluxo!$U:$U,"&gt;"&amp;AR$5,Fluxo!$U:$U,"&lt;="&amp;AS$5,Fluxo!$D:$D,$D36,Fluxo!$E:$E,"&lt;&gt;"&amp;"PERMUTANTE"))</f>
        <v>0</v>
      </c>
      <c r="AT36" s="18">
        <f>IF(AT$5&gt;$G$4,0,SUMIFS(Fluxo!$O:$O,Fluxo!$U:$U,"&gt;"&amp;AS$5,Fluxo!$U:$U,"&lt;="&amp;AT$5,Fluxo!$D:$D,$D36,Fluxo!$E:$E,"&lt;&gt;"&amp;"PERMUTANTE"))</f>
        <v>0</v>
      </c>
      <c r="AU36" s="18">
        <f>IF(AU$5&gt;$G$4,0,SUMIFS(Fluxo!$O:$O,Fluxo!$U:$U,"&gt;"&amp;AT$5,Fluxo!$U:$U,"&lt;="&amp;AU$5,Fluxo!$D:$D,$D36,Fluxo!$E:$E,"&lt;&gt;"&amp;"PERMUTANTE"))</f>
        <v>0</v>
      </c>
      <c r="AV36" s="18">
        <f>IF(AV$5&gt;$G$4,0,SUMIFS(Fluxo!$O:$O,Fluxo!$U:$U,"&gt;"&amp;AU$5,Fluxo!$U:$U,"&lt;="&amp;AV$5,Fluxo!$D:$D,$D36,Fluxo!$E:$E,"&lt;&gt;"&amp;"PERMUTANTE"))</f>
        <v>0</v>
      </c>
      <c r="AW36" s="18">
        <f>IF(AW$5&gt;$G$4,0,SUMIFS(Fluxo!$O:$O,Fluxo!$U:$U,"&gt;"&amp;AV$5,Fluxo!$U:$U,"&lt;="&amp;AW$5,Fluxo!$D:$D,$D36,Fluxo!$E:$E,"&lt;&gt;"&amp;"PERMUTANTE"))</f>
        <v>0</v>
      </c>
      <c r="AX36" s="18">
        <f>IF(AX$5&gt;$G$4,0,SUMIFS(Fluxo!$O:$O,Fluxo!$U:$U,"&gt;"&amp;AW$5,Fluxo!$U:$U,"&lt;="&amp;AX$5,Fluxo!$D:$D,$D36,Fluxo!$E:$E,"&lt;&gt;"&amp;"PERMUTANTE"))</f>
        <v>0</v>
      </c>
      <c r="AY36" s="18">
        <f>IF(AY$5&gt;$G$4,0,SUMIFS(Fluxo!$O:$O,Fluxo!$U:$U,"&gt;"&amp;AX$5,Fluxo!$U:$U,"&lt;="&amp;AY$5,Fluxo!$D:$D,$D36,Fluxo!$E:$E,"&lt;&gt;"&amp;"PERMUTANTE"))</f>
        <v>0</v>
      </c>
      <c r="AZ36" s="18">
        <f>IF(AZ$5&gt;$G$4,0,SUMIFS(Fluxo!$O:$O,Fluxo!$U:$U,"&gt;"&amp;AY$5,Fluxo!$U:$U,"&lt;="&amp;AZ$5,Fluxo!$D:$D,$D36,Fluxo!$E:$E,"&lt;&gt;"&amp;"PERMUTANTE"))</f>
        <v>0</v>
      </c>
      <c r="BA36" s="18">
        <f>IF(BA$5&gt;$G$4,0,SUMIFS(Fluxo!$O:$O,Fluxo!$U:$U,"&gt;"&amp;AZ$5,Fluxo!$U:$U,"&lt;="&amp;BA$5,Fluxo!$D:$D,$D36,Fluxo!$E:$E,"&lt;&gt;"&amp;"PERMUTANTE"))</f>
        <v>0</v>
      </c>
      <c r="BB36" s="18">
        <f>IF(BB$5&gt;$G$4,0,SUMIFS(Fluxo!$O:$O,Fluxo!$U:$U,"&gt;"&amp;BA$5,Fluxo!$U:$U,"&lt;="&amp;BB$5,Fluxo!$D:$D,$D36,Fluxo!$E:$E,"&lt;&gt;"&amp;"PERMUTANTE"))</f>
        <v>0</v>
      </c>
      <c r="BC36" s="18">
        <f>IF(BC$5&gt;$G$4,0,SUMIFS(Fluxo!$O:$O,Fluxo!$U:$U,"&gt;"&amp;BB$5,Fluxo!$U:$U,"&lt;="&amp;BC$5,Fluxo!$D:$D,$D36,Fluxo!$E:$E,"&lt;&gt;"&amp;"PERMUTANTE"))</f>
        <v>0</v>
      </c>
      <c r="BD36" s="18">
        <f>IF(BD$5&gt;$G$4,0,SUMIFS(Fluxo!$O:$O,Fluxo!$U:$U,"&gt;"&amp;BC$5,Fluxo!$U:$U,"&lt;="&amp;BD$5,Fluxo!$D:$D,$D36,Fluxo!$E:$E,"&lt;&gt;"&amp;"PERMUTANTE"))</f>
        <v>0</v>
      </c>
      <c r="BE36" s="18">
        <f>IF(BE$5&gt;$G$4,0,SUMIFS(Fluxo!$O:$O,Fluxo!$U:$U,"&gt;"&amp;BD$5,Fluxo!$U:$U,"&lt;="&amp;BE$5,Fluxo!$D:$D,$D36,Fluxo!$E:$E,"&lt;&gt;"&amp;"PERMUTANTE"))</f>
        <v>0</v>
      </c>
      <c r="BF36" s="18">
        <f>IF(BF$5&gt;$G$4,0,SUMIFS(Fluxo!$O:$O,Fluxo!$U:$U,"&gt;"&amp;BE$5,Fluxo!$U:$U,"&lt;="&amp;BF$5,Fluxo!$D:$D,$D36,Fluxo!$E:$E,"&lt;&gt;"&amp;"PERMUTANTE"))</f>
        <v>0</v>
      </c>
      <c r="BG36" s="18">
        <f>IF(BG$5&gt;$G$4,0,SUMIFS(Fluxo!$O:$O,Fluxo!$U:$U,"&gt;"&amp;BF$5,Fluxo!$U:$U,"&lt;="&amp;BG$5,Fluxo!$D:$D,$D36,Fluxo!$E:$E,"&lt;&gt;"&amp;"PERMUTANTE"))</f>
        <v>0</v>
      </c>
      <c r="BH36" s="18">
        <f>IF(BH$5&gt;$G$4,0,SUMIFS(Fluxo!$O:$O,Fluxo!$U:$U,"&gt;"&amp;BG$5,Fluxo!$U:$U,"&lt;="&amp;BH$5,Fluxo!$D:$D,$D36,Fluxo!$E:$E,"&lt;&gt;"&amp;"PERMUTANTE"))</f>
        <v>0</v>
      </c>
      <c r="BI36" s="18">
        <f>IF(BI$5&gt;$G$4,0,SUMIFS(Fluxo!$O:$O,Fluxo!$U:$U,"&gt;"&amp;BH$5,Fluxo!$U:$U,"&lt;="&amp;BI$5,Fluxo!$D:$D,$D36,Fluxo!$E:$E,"&lt;&gt;"&amp;"PERMUTANTE"))</f>
        <v>0</v>
      </c>
      <c r="BJ36" s="18">
        <f>IF(BJ$5&gt;$G$4,0,SUMIFS(Fluxo!$O:$O,Fluxo!$U:$U,"&gt;"&amp;BI$5,Fluxo!$U:$U,"&lt;="&amp;BJ$5,Fluxo!$D:$D,$D36,Fluxo!$E:$E,"&lt;&gt;"&amp;"PERMUTANTE"))</f>
        <v>0</v>
      </c>
      <c r="BK36" s="18">
        <f>IF(BK$5&gt;$G$4,0,SUMIFS(Fluxo!$O:$O,Fluxo!$U:$U,"&gt;"&amp;BJ$5,Fluxo!$U:$U,"&lt;="&amp;BK$5,Fluxo!$D:$D,$D36,Fluxo!$E:$E,"&lt;&gt;"&amp;"PERMUTANTE"))</f>
        <v>0</v>
      </c>
      <c r="BL36" s="18">
        <f>IF(BL$5&gt;$G$4,0,SUMIFS(Fluxo!$O:$O,Fluxo!$U:$U,"&gt;"&amp;BK$5,Fluxo!$U:$U,"&lt;="&amp;BL$5,Fluxo!$D:$D,$D36,Fluxo!$E:$E,"&lt;&gt;"&amp;"PERMUTANTE"))</f>
        <v>0</v>
      </c>
      <c r="BM36" s="18">
        <f>IF(BM$5&gt;$G$4,0,SUMIFS(Fluxo!$O:$O,Fluxo!$U:$U,"&gt;"&amp;BL$5,Fluxo!$U:$U,"&lt;="&amp;BM$5,Fluxo!$D:$D,$D36,Fluxo!$E:$E,"&lt;&gt;"&amp;"PERMUTANTE"))</f>
        <v>0</v>
      </c>
      <c r="BN36" s="18">
        <f>IF(BN$5&gt;$G$4,0,SUMIFS(Fluxo!$O:$O,Fluxo!$U:$U,"&gt;"&amp;BM$5,Fluxo!$U:$U,"&lt;="&amp;BN$5,Fluxo!$D:$D,$D36,Fluxo!$E:$E,"&lt;&gt;"&amp;"PERMUTANTE"))</f>
        <v>0</v>
      </c>
      <c r="BO36" s="18">
        <f>IF(BO$5&gt;$G$4,0,SUMIFS(Fluxo!$O:$O,Fluxo!$U:$U,"&gt;"&amp;BN$5,Fluxo!$U:$U,"&lt;="&amp;BO$5,Fluxo!$D:$D,$D36,Fluxo!$E:$E,"&lt;&gt;"&amp;"PERMUTANTE"))</f>
        <v>0</v>
      </c>
      <c r="BP36" s="18">
        <f>IF(BP$5&gt;$G$4,0,SUMIFS(Fluxo!$O:$O,Fluxo!$U:$U,"&gt;"&amp;BO$5,Fluxo!$U:$U,"&lt;="&amp;BP$5,Fluxo!$D:$D,$D36,Fluxo!$E:$E,"&lt;&gt;"&amp;"PERMUTANTE"))</f>
        <v>0</v>
      </c>
      <c r="BQ36" s="18">
        <f>IF(BQ$5&gt;$G$4,0,SUMIFS(Fluxo!$O:$O,Fluxo!$U:$U,"&gt;"&amp;BP$5,Fluxo!$U:$U,"&lt;="&amp;BQ$5,Fluxo!$D:$D,$D36,Fluxo!$E:$E,"&lt;&gt;"&amp;"PERMUTANTE"))</f>
        <v>0</v>
      </c>
      <c r="BR36" s="18">
        <f>IF(BR$5&gt;$G$4,0,SUMIFS(Fluxo!$O:$O,Fluxo!$U:$U,"&gt;"&amp;BQ$5,Fluxo!$U:$U,"&lt;="&amp;BR$5,Fluxo!$D:$D,$D36,Fluxo!$E:$E,"&lt;&gt;"&amp;"PERMUTANTE"))</f>
        <v>0</v>
      </c>
      <c r="BS36" s="18">
        <f>IF(BS$5&gt;$G$4,0,SUMIFS(Fluxo!$O:$O,Fluxo!$U:$U,"&gt;"&amp;BR$5,Fluxo!$U:$U,"&lt;="&amp;BS$5,Fluxo!$D:$D,$D36,Fluxo!$E:$E,"&lt;&gt;"&amp;"PERMUTANTE"))</f>
        <v>0</v>
      </c>
      <c r="BT36" s="18">
        <f>IF(BT$5&gt;$G$4,0,SUMIFS(Fluxo!$O:$O,Fluxo!$U:$U,"&gt;"&amp;BS$5,Fluxo!$U:$U,"&lt;="&amp;BT$5,Fluxo!$D:$D,$D36,Fluxo!$E:$E,"&lt;&gt;"&amp;"PERMUTANTE"))</f>
        <v>0</v>
      </c>
      <c r="BU36" s="18">
        <f>IF(BU$5&gt;$G$4,0,SUMIFS(Fluxo!$O:$O,Fluxo!$U:$U,"&gt;"&amp;BT$5,Fluxo!$U:$U,"&lt;="&amp;BU$5,Fluxo!$D:$D,$D36,Fluxo!$E:$E,"&lt;&gt;"&amp;"PERMUTANTE"))</f>
        <v>0</v>
      </c>
      <c r="BV36" s="18">
        <f>IF(BV$5&gt;$G$4,0,SUMIFS(Fluxo!$O:$O,Fluxo!$U:$U,"&gt;"&amp;BU$5,Fluxo!$U:$U,"&lt;="&amp;BV$5,Fluxo!$D:$D,$D36,Fluxo!$E:$E,"&lt;&gt;"&amp;"PERMUTANTE"))</f>
        <v>0</v>
      </c>
      <c r="BW36" s="18">
        <f>IF(BW$5&gt;$G$4,0,SUMIFS(Fluxo!$O:$O,Fluxo!$U:$U,"&gt;"&amp;BV$5,Fluxo!$U:$U,"&lt;="&amp;BW$5,Fluxo!$D:$D,$D36,Fluxo!$E:$E,"&lt;&gt;"&amp;"PERMUTANTE"))</f>
        <v>0</v>
      </c>
      <c r="BX36" s="18">
        <f>IF(BX$5&gt;$G$4,0,SUMIFS(Fluxo!$O:$O,Fluxo!$U:$U,"&gt;"&amp;BW$5,Fluxo!$U:$U,"&lt;="&amp;BX$5,Fluxo!$D:$D,$D36,Fluxo!$E:$E,"&lt;&gt;"&amp;"PERMUTANTE"))</f>
        <v>0</v>
      </c>
      <c r="BY36" s="18">
        <f>IF(BY$5&gt;$G$4,0,SUMIFS(Fluxo!$O:$O,Fluxo!$U:$U,"&gt;"&amp;BX$5,Fluxo!$U:$U,"&lt;="&amp;BY$5,Fluxo!$D:$D,$D36,Fluxo!$E:$E,"&lt;&gt;"&amp;"PERMUTANTE"))</f>
        <v>0</v>
      </c>
      <c r="BZ36" s="18">
        <f>IF(BZ$5&gt;$G$4,0,SUMIFS(Fluxo!$O:$O,Fluxo!$U:$U,"&gt;"&amp;BY$5,Fluxo!$U:$U,"&lt;="&amp;BZ$5,Fluxo!$D:$D,$D36,Fluxo!$E:$E,"&lt;&gt;"&amp;"PERMUTANTE"))</f>
        <v>0</v>
      </c>
      <c r="CA36" s="18">
        <f>IF(CA$5&gt;$G$4,0,SUMIFS(Fluxo!$O:$O,Fluxo!$U:$U,"&gt;"&amp;BZ$5,Fluxo!$U:$U,"&lt;="&amp;CA$5,Fluxo!$D:$D,$D36,Fluxo!$E:$E,"&lt;&gt;"&amp;"PERMUTANTE"))</f>
        <v>0</v>
      </c>
      <c r="CB36" s="18">
        <f>IF(CB$5&gt;$G$4,0,SUMIFS(Fluxo!$O:$O,Fluxo!$U:$U,"&gt;"&amp;CA$5,Fluxo!$U:$U,"&lt;="&amp;CB$5,Fluxo!$D:$D,$D36,Fluxo!$E:$E,"&lt;&gt;"&amp;"PERMUTANTE"))</f>
        <v>0</v>
      </c>
      <c r="CC36" s="18">
        <f>IF(CC$5&gt;$G$4,0,SUMIFS(Fluxo!$O:$O,Fluxo!$U:$U,"&gt;"&amp;CB$5,Fluxo!$U:$U,"&lt;="&amp;CC$5,Fluxo!$D:$D,$D36,Fluxo!$E:$E,"&lt;&gt;"&amp;"PERMUTANTE"))</f>
        <v>0</v>
      </c>
      <c r="CD36" s="18">
        <f>IF(CD$5&gt;$G$4,0,SUMIFS(Fluxo!$O:$O,Fluxo!$U:$U,"&gt;"&amp;CC$5,Fluxo!$U:$U,"&lt;="&amp;CD$5,Fluxo!$D:$D,$D36,Fluxo!$E:$E,"&lt;&gt;"&amp;"PERMUTANTE"))</f>
        <v>0</v>
      </c>
      <c r="CE36" s="18">
        <f>IF(CE$5&gt;$G$4,0,SUMIFS(Fluxo!$O:$O,Fluxo!$U:$U,"&gt;"&amp;CD$5,Fluxo!$U:$U,"&lt;="&amp;CE$5,Fluxo!$D:$D,$D36,Fluxo!$E:$E,"&lt;&gt;"&amp;"PERMUTANTE"))</f>
        <v>0</v>
      </c>
      <c r="CF36" s="18">
        <f>IF(CF$5&gt;$G$4,0,SUMIFS(Fluxo!$O:$O,Fluxo!$U:$U,"&gt;"&amp;CE$5,Fluxo!$U:$U,"&lt;="&amp;CF$5,Fluxo!$D:$D,$D36,Fluxo!$E:$E,"&lt;&gt;"&amp;"PERMUTANTE"))</f>
        <v>0</v>
      </c>
      <c r="CG36" s="18">
        <f>IF(CG$5&gt;$G$4,0,SUMIFS(Fluxo!$O:$O,Fluxo!$U:$U,"&gt;"&amp;CF$5,Fluxo!$U:$U,"&lt;="&amp;CG$5,Fluxo!$D:$D,$D36,Fluxo!$E:$E,"&lt;&gt;"&amp;"PERMUTANTE"))</f>
        <v>0</v>
      </c>
      <c r="CH36" s="18">
        <f>IF(CH$5&gt;$G$4,0,SUMIFS(Fluxo!$O:$O,Fluxo!$U:$U,"&gt;"&amp;CG$5,Fluxo!$U:$U,"&lt;="&amp;CH$5,Fluxo!$D:$D,$D36,Fluxo!$E:$E,"&lt;&gt;"&amp;"PERMUTANTE"))</f>
        <v>0</v>
      </c>
      <c r="CI36" s="18">
        <f>IF(CI$5&gt;$G$4,0,SUMIFS(Fluxo!$O:$O,Fluxo!$U:$U,"&gt;"&amp;CH$5,Fluxo!$U:$U,"&lt;="&amp;CI$5,Fluxo!$D:$D,$D36,Fluxo!$E:$E,"&lt;&gt;"&amp;"PERMUTANTE"))</f>
        <v>0</v>
      </c>
      <c r="CJ36" s="18">
        <f>IF(CJ$5&gt;$G$4,0,SUMIFS(Fluxo!$O:$O,Fluxo!$U:$U,"&gt;"&amp;CI$5,Fluxo!$U:$U,"&lt;="&amp;CJ$5,Fluxo!$D:$D,$D36,Fluxo!$E:$E,"&lt;&gt;"&amp;"PERMUTANTE"))</f>
        <v>0</v>
      </c>
      <c r="CK36" s="18">
        <f>IF(CK$5&gt;$G$4,0,SUMIFS(Fluxo!$O:$O,Fluxo!$U:$U,"&gt;"&amp;CJ$5,Fluxo!$U:$U,"&lt;="&amp;CK$5,Fluxo!$D:$D,$D36,Fluxo!$E:$E,"&lt;&gt;"&amp;"PERMUTANTE"))</f>
        <v>0</v>
      </c>
      <c r="CL36" s="18">
        <f>IF(CL$5&gt;$G$4,0,SUMIFS(Fluxo!$O:$O,Fluxo!$U:$U,"&gt;"&amp;CK$5,Fluxo!$U:$U,"&lt;="&amp;CL$5,Fluxo!$D:$D,$D36,Fluxo!$E:$E,"&lt;&gt;"&amp;"PERMUTANTE"))</f>
        <v>0</v>
      </c>
      <c r="CM36" s="18">
        <f>IF(CM$5&gt;$G$4,0,SUMIFS(Fluxo!$O:$O,Fluxo!$U:$U,"&gt;"&amp;CL$5,Fluxo!$U:$U,"&lt;="&amp;CM$5,Fluxo!$D:$D,$D36,Fluxo!$E:$E,"&lt;&gt;"&amp;"PERMUTANTE"))</f>
        <v>0</v>
      </c>
      <c r="CN36" s="18">
        <f>IF(CN$5&gt;$G$4,0,SUMIFS(Fluxo!$O:$O,Fluxo!$U:$U,"&gt;"&amp;CM$5,Fluxo!$U:$U,"&lt;="&amp;CN$5,Fluxo!$D:$D,$D36,Fluxo!$E:$E,"&lt;&gt;"&amp;"PERMUTANTE"))</f>
        <v>0</v>
      </c>
      <c r="CO36" s="18">
        <f>IF(CO$5&gt;$G$4,0,SUMIFS(Fluxo!$O:$O,Fluxo!$U:$U,"&gt;"&amp;CN$5,Fluxo!$U:$U,"&lt;="&amp;CO$5,Fluxo!$D:$D,$D36,Fluxo!$E:$E,"&lt;&gt;"&amp;"PERMUTANTE"))</f>
        <v>0</v>
      </c>
      <c r="CP36" s="18">
        <f>IF(CP$5&gt;$G$4,0,SUMIFS(Fluxo!$O:$O,Fluxo!$U:$U,"&gt;"&amp;CO$5,Fluxo!$U:$U,"&lt;="&amp;CP$5,Fluxo!$D:$D,$D36,Fluxo!$E:$E,"&lt;&gt;"&amp;"PERMUTANTE"))</f>
        <v>0</v>
      </c>
      <c r="CQ36" s="18">
        <f>IF(CQ$5&gt;$G$4,0,SUMIFS(Fluxo!$O:$O,Fluxo!$U:$U,"&gt;"&amp;CP$5,Fluxo!$U:$U,"&lt;="&amp;CQ$5,Fluxo!$D:$D,$D36,Fluxo!$E:$E,"&lt;&gt;"&amp;"PERMUTANTE"))</f>
        <v>0</v>
      </c>
      <c r="CR36" s="18">
        <f>IF(CR$5&gt;$G$4,0,SUMIFS(Fluxo!$O:$O,Fluxo!$U:$U,"&gt;"&amp;CQ$5,Fluxo!$U:$U,"&lt;="&amp;CR$5,Fluxo!$D:$D,$D36,Fluxo!$E:$E,"&lt;&gt;"&amp;"PERMUTANTE"))</f>
        <v>0</v>
      </c>
      <c r="CS36" s="18">
        <f>IF(CS$5&gt;$G$4,0,SUMIFS(Fluxo!$O:$O,Fluxo!$U:$U,"&gt;"&amp;CR$5,Fluxo!$U:$U,"&lt;="&amp;CS$5,Fluxo!$D:$D,$D36,Fluxo!$E:$E,"&lt;&gt;"&amp;"PERMUTANTE"))</f>
        <v>0</v>
      </c>
      <c r="CT36" s="18">
        <f>IF(CT$5&gt;$G$4,0,SUMIFS(Fluxo!$O:$O,Fluxo!$U:$U,"&gt;"&amp;CS$5,Fluxo!$U:$U,"&lt;="&amp;CT$5,Fluxo!$D:$D,$D36,Fluxo!$E:$E,"&lt;&gt;"&amp;"PERMUTANTE"))</f>
        <v>0</v>
      </c>
      <c r="CU36" s="18">
        <f>IF(CU$5&gt;$G$4,0,SUMIFS(Fluxo!$O:$O,Fluxo!$U:$U,"&gt;"&amp;CT$5,Fluxo!$U:$U,"&lt;="&amp;CU$5,Fluxo!$D:$D,$D36,Fluxo!$E:$E,"&lt;&gt;"&amp;"PERMUTANTE"))</f>
        <v>0</v>
      </c>
      <c r="CV36" s="18">
        <f>IF(CV$5&gt;$G$4,0,SUMIFS(Fluxo!$O:$O,Fluxo!$U:$U,"&gt;"&amp;CU$5,Fluxo!$U:$U,"&lt;="&amp;CV$5,Fluxo!$D:$D,$D36,Fluxo!$E:$E,"&lt;&gt;"&amp;"PERMUTANTE"))</f>
        <v>0</v>
      </c>
      <c r="CW36" s="18">
        <f>IF(CW$5&gt;$G$4,0,SUMIFS(Fluxo!$O:$O,Fluxo!$U:$U,"&gt;"&amp;CV$5,Fluxo!$U:$U,"&lt;="&amp;CW$5,Fluxo!$D:$D,$D36,Fluxo!$E:$E,"&lt;&gt;"&amp;"PERMUTANTE"))</f>
        <v>0</v>
      </c>
      <c r="CX36" s="18">
        <f>IF(CX$5&gt;$G$4,0,SUMIFS(Fluxo!$O:$O,Fluxo!$U:$U,"&gt;"&amp;CW$5,Fluxo!$U:$U,"&lt;="&amp;CX$5,Fluxo!$D:$D,$D36,Fluxo!$E:$E,"&lt;&gt;"&amp;"PERMUTANTE"))</f>
        <v>0</v>
      </c>
      <c r="CY36" s="18">
        <f>IF(CY$5&gt;$G$4,0,SUMIFS(Fluxo!$O:$O,Fluxo!$U:$U,"&gt;"&amp;CX$5,Fluxo!$U:$U,"&lt;="&amp;CY$5,Fluxo!$D:$D,$D36,Fluxo!$E:$E,"&lt;&gt;"&amp;"PERMUTANTE"))</f>
        <v>0</v>
      </c>
      <c r="CZ36" s="18">
        <f>IF(CZ$5&gt;$G$4,0,SUMIFS(Fluxo!$O:$O,Fluxo!$U:$U,"&gt;"&amp;CY$5,Fluxo!$U:$U,"&lt;="&amp;CZ$5,Fluxo!$D:$D,$D36,Fluxo!$E:$E,"&lt;&gt;"&amp;"PERMUTANTE"))</f>
        <v>0</v>
      </c>
      <c r="DA36" s="18">
        <f>IF(DA$5&gt;$G$4,0,SUMIFS(Fluxo!$O:$O,Fluxo!$U:$U,"&gt;"&amp;CZ$5,Fluxo!$U:$U,"&lt;="&amp;DA$5,Fluxo!$D:$D,$D36,Fluxo!$E:$E,"&lt;&gt;"&amp;"PERMUTANTE"))</f>
        <v>0</v>
      </c>
      <c r="DB36" s="18">
        <f>IF(DB$5&gt;$G$4,0,SUMIFS(Fluxo!$O:$O,Fluxo!$U:$U,"&gt;"&amp;DA$5,Fluxo!$U:$U,"&lt;="&amp;DB$5,Fluxo!$D:$D,$D36,Fluxo!$E:$E,"&lt;&gt;"&amp;"PERMUTANTE"))</f>
        <v>0</v>
      </c>
      <c r="DC36" s="18">
        <f>IF(DC$5&gt;$G$4,0,SUMIFS(Fluxo!$O:$O,Fluxo!$U:$U,"&gt;"&amp;DB$5,Fluxo!$U:$U,"&lt;="&amp;DC$5,Fluxo!$D:$D,$D36,Fluxo!$E:$E,"&lt;&gt;"&amp;"PERMUTANTE"))</f>
        <v>0</v>
      </c>
      <c r="DD36" s="18">
        <f>IF(DD$5&gt;$G$4,0,SUMIFS(Fluxo!$O:$O,Fluxo!$U:$U,"&gt;"&amp;DC$5,Fluxo!$U:$U,"&lt;="&amp;DD$5,Fluxo!$D:$D,$D36,Fluxo!$E:$E,"&lt;&gt;"&amp;"PERMUTANTE"))</f>
        <v>0</v>
      </c>
      <c r="DE36" s="18">
        <f>IF(DE$5&gt;$G$4,0,SUMIFS(Fluxo!$O:$O,Fluxo!$U:$U,"&gt;"&amp;DD$5,Fluxo!$U:$U,"&lt;="&amp;DE$5,Fluxo!$D:$D,$D36,Fluxo!$E:$E,"&lt;&gt;"&amp;"PERMUTANTE"))</f>
        <v>0</v>
      </c>
      <c r="DF36" s="18">
        <f>IF(DF$5&gt;$G$4,0,SUMIFS(Fluxo!$O:$O,Fluxo!$U:$U,"&gt;"&amp;DE$5,Fluxo!$U:$U,"&lt;="&amp;DF$5,Fluxo!$D:$D,$D36,Fluxo!$E:$E,"&lt;&gt;"&amp;"PERMUTANTE"))</f>
        <v>0</v>
      </c>
      <c r="DG36" s="18">
        <f>IF(DG$5&gt;$G$4,0,SUMIFS(Fluxo!$O:$O,Fluxo!$U:$U,"&gt;"&amp;DF$5,Fluxo!$U:$U,"&lt;="&amp;DG$5,Fluxo!$D:$D,$D36,Fluxo!$E:$E,"&lt;&gt;"&amp;"PERMUTANTE"))</f>
        <v>0</v>
      </c>
      <c r="DH36" s="18">
        <f>IF(DH$5&gt;$G$4,0,SUMIFS(Fluxo!$O:$O,Fluxo!$U:$U,"&gt;"&amp;DG$5,Fluxo!$U:$U,"&lt;="&amp;DH$5,Fluxo!$D:$D,$D36,Fluxo!$E:$E,"&lt;&gt;"&amp;"PERMUTANTE"))</f>
        <v>0</v>
      </c>
      <c r="DI36" s="18">
        <f>IF(DI$5&gt;$G$4,0,SUMIFS(Fluxo!$O:$O,Fluxo!$U:$U,"&gt;"&amp;DH$5,Fluxo!$U:$U,"&lt;="&amp;DI$5,Fluxo!$D:$D,$D36,Fluxo!$E:$E,"&lt;&gt;"&amp;"PERMUTANTE"))</f>
        <v>0</v>
      </c>
      <c r="DJ36" s="18">
        <f>IF(DJ$5&gt;$G$4,0,SUMIFS(Fluxo!$O:$O,Fluxo!$U:$U,"&gt;"&amp;DI$5,Fluxo!$U:$U,"&lt;="&amp;DJ$5,Fluxo!$D:$D,$D36,Fluxo!$E:$E,"&lt;&gt;"&amp;"PERMUTANTE"))</f>
        <v>0</v>
      </c>
      <c r="DK36" s="18">
        <f>IF(DK$5&gt;$G$4,0,SUMIFS(Fluxo!$O:$O,Fluxo!$U:$U,"&gt;"&amp;DJ$5,Fluxo!$U:$U,"&lt;="&amp;DK$5,Fluxo!$D:$D,$D36,Fluxo!$E:$E,"&lt;&gt;"&amp;"PERMUTANTE"))</f>
        <v>0</v>
      </c>
      <c r="DL36" s="18">
        <f>IF(DL$5&gt;$G$4,0,SUMIFS(Fluxo!$O:$O,Fluxo!$U:$U,"&gt;"&amp;DK$5,Fluxo!$U:$U,"&lt;="&amp;DL$5,Fluxo!$D:$D,$D36,Fluxo!$E:$E,"&lt;&gt;"&amp;"PERMUTANTE"))</f>
        <v>0</v>
      </c>
      <c r="DM36" s="18">
        <f>IF(DM$5&gt;$G$4,0,SUMIFS(Fluxo!$O:$O,Fluxo!$U:$U,"&gt;"&amp;DL$5,Fluxo!$U:$U,"&lt;="&amp;DM$5,Fluxo!$D:$D,$D36,Fluxo!$E:$E,"&lt;&gt;"&amp;"PERMUTANTE"))</f>
        <v>0</v>
      </c>
      <c r="DN36" s="18">
        <f>IF(DN$5&gt;$G$4,0,SUMIFS(Fluxo!$O:$O,Fluxo!$U:$U,"&gt;"&amp;DM$5,Fluxo!$U:$U,"&lt;="&amp;DN$5,Fluxo!$D:$D,$D36,Fluxo!$E:$E,"&lt;&gt;"&amp;"PERMUTANTE"))</f>
        <v>0</v>
      </c>
      <c r="DO36" s="18">
        <f>IF(DO$5&gt;$G$4,0,SUMIFS(Fluxo!$O:$O,Fluxo!$U:$U,"&gt;"&amp;DN$5,Fluxo!$U:$U,"&lt;="&amp;DO$5,Fluxo!$D:$D,$D36,Fluxo!$E:$E,"&lt;&gt;"&amp;"PERMUTANTE"))</f>
        <v>0</v>
      </c>
      <c r="DP36" s="18">
        <f>IF(DP$5&gt;$G$4,0,SUMIFS(Fluxo!$O:$O,Fluxo!$U:$U,"&gt;"&amp;DO$5,Fluxo!$U:$U,"&lt;="&amp;DP$5,Fluxo!$D:$D,$D36,Fluxo!$E:$E,"&lt;&gt;"&amp;"PERMUTANTE"))</f>
        <v>0</v>
      </c>
      <c r="DQ36" s="18">
        <f>IF(DQ$5&gt;$G$4,0,SUMIFS(Fluxo!$O:$O,Fluxo!$U:$U,"&gt;"&amp;DP$5,Fluxo!$U:$U,"&lt;="&amp;DQ$5,Fluxo!$D:$D,$D36,Fluxo!$E:$E,"&lt;&gt;"&amp;"PERMUTANTE"))</f>
        <v>0</v>
      </c>
      <c r="DR36" s="18">
        <f>IF(DR$5&gt;$G$4,0,SUMIFS(Fluxo!$O:$O,Fluxo!$U:$U,"&gt;"&amp;DQ$5,Fluxo!$U:$U,"&lt;="&amp;DR$5,Fluxo!$D:$D,$D36,Fluxo!$E:$E,"&lt;&gt;"&amp;"PERMUTANTE"))</f>
        <v>0</v>
      </c>
      <c r="DS36" s="18">
        <f>IF(DS$5&gt;$G$4,0,SUMIFS(Fluxo!$O:$O,Fluxo!$U:$U,"&gt;"&amp;DR$5,Fluxo!$U:$U,"&lt;="&amp;DS$5,Fluxo!$D:$D,$D36,Fluxo!$E:$E,"&lt;&gt;"&amp;"PERMUTANTE"))</f>
        <v>0</v>
      </c>
      <c r="DT36" s="18">
        <f>IF(DT$5&gt;$G$4,0,SUMIFS(Fluxo!$O:$O,Fluxo!$U:$U,"&gt;"&amp;DS$5,Fluxo!$U:$U,"&lt;="&amp;DT$5,Fluxo!$D:$D,$D36,Fluxo!$E:$E,"&lt;&gt;"&amp;"PERMUTANTE"))</f>
        <v>0</v>
      </c>
      <c r="DU36" s="18">
        <f>IF(DU$5&gt;$G$4,0,SUMIFS(Fluxo!$O:$O,Fluxo!$U:$U,"&gt;"&amp;DT$5,Fluxo!$U:$U,"&lt;="&amp;DU$5,Fluxo!$D:$D,$D36,Fluxo!$E:$E,"&lt;&gt;"&amp;"PERMUTANTE"))</f>
        <v>0</v>
      </c>
      <c r="DV36" s="18">
        <f>IF(DV$5&gt;$G$4,0,SUMIFS(Fluxo!$O:$O,Fluxo!$U:$U,"&gt;"&amp;DU$5,Fluxo!$U:$U,"&lt;="&amp;DV$5,Fluxo!$D:$D,$D36,Fluxo!$E:$E,"&lt;&gt;"&amp;"PERMUTANTE"))</f>
        <v>0</v>
      </c>
      <c r="DW36" s="18">
        <f>IF(DW$5&gt;$G$4,0,SUMIFS(Fluxo!$O:$O,Fluxo!$U:$U,"&gt;"&amp;DV$5,Fluxo!$U:$U,"&lt;="&amp;DW$5,Fluxo!$D:$D,$D36,Fluxo!$E:$E,"&lt;&gt;"&amp;"PERMUTANTE"))</f>
        <v>0</v>
      </c>
      <c r="DX36" s="18">
        <f>IF(DX$5&gt;$G$4,0,SUMIFS(Fluxo!$O:$O,Fluxo!$U:$U,"&gt;"&amp;DW$5,Fluxo!$U:$U,"&lt;="&amp;DX$5,Fluxo!$D:$D,$D36,Fluxo!$E:$E,"&lt;&gt;"&amp;"PERMUTANTE"))</f>
        <v>0</v>
      </c>
      <c r="DY36" s="18">
        <f>IF(DY$5&gt;$G$4,0,SUMIFS(Fluxo!$O:$O,Fluxo!$U:$U,"&gt;"&amp;DX$5,Fluxo!$U:$U,"&lt;="&amp;DY$5,Fluxo!$D:$D,$D36,Fluxo!$E:$E,"&lt;&gt;"&amp;"PERMUTANTE"))</f>
        <v>0</v>
      </c>
      <c r="DZ36" s="18">
        <f>IF(DZ$5&gt;$G$4,0,SUMIFS(Fluxo!$O:$O,Fluxo!$U:$U,"&gt;"&amp;DY$5,Fluxo!$U:$U,"&lt;="&amp;DZ$5,Fluxo!$D:$D,$D36,Fluxo!$E:$E,"&lt;&gt;"&amp;"PERMUTANTE"))</f>
        <v>0</v>
      </c>
      <c r="EA36" s="18">
        <f>IF(EA$5&gt;$G$4,0,SUMIFS(Fluxo!$O:$O,Fluxo!$U:$U,"&gt;"&amp;DZ$5,Fluxo!$U:$U,"&lt;="&amp;EA$5,Fluxo!$D:$D,$D36,Fluxo!$E:$E,"&lt;&gt;"&amp;"PERMUTANTE"))</f>
        <v>0</v>
      </c>
      <c r="EB36" s="18">
        <f>IF(EB$5&gt;$G$4,0,SUMIFS(Fluxo!$O:$O,Fluxo!$U:$U,"&gt;"&amp;EA$5,Fluxo!$U:$U,"&lt;="&amp;EB$5,Fluxo!$D:$D,$D36,Fluxo!$E:$E,"&lt;&gt;"&amp;"PERMUTANTE"))</f>
        <v>0</v>
      </c>
      <c r="EC36" s="18">
        <f>IF(EC$5&gt;$G$4,0,SUMIFS(Fluxo!$O:$O,Fluxo!$U:$U,"&gt;"&amp;EB$5,Fluxo!$U:$U,"&lt;="&amp;EC$5,Fluxo!$D:$D,$D36,Fluxo!$E:$E,"&lt;&gt;"&amp;"PERMUTANTE"))</f>
        <v>0</v>
      </c>
      <c r="ED36" s="18">
        <f>IF(ED$5&gt;$G$4,0,SUMIFS(Fluxo!$O:$O,Fluxo!$U:$U,"&gt;"&amp;EC$5,Fluxo!$U:$U,"&lt;="&amp;ED$5,Fluxo!$D:$D,$D36,Fluxo!$E:$E,"&lt;&gt;"&amp;"PERMUTANTE"))</f>
        <v>0</v>
      </c>
      <c r="EE36" s="18">
        <f>IF(EE$5&gt;$G$4,0,SUMIFS(Fluxo!$O:$O,Fluxo!$U:$U,"&gt;"&amp;ED$5,Fluxo!$U:$U,"&lt;="&amp;EE$5,Fluxo!$D:$D,$D36,Fluxo!$E:$E,"&lt;&gt;"&amp;"PERMUTANTE"))</f>
        <v>0</v>
      </c>
      <c r="EF36" s="18">
        <f>IF(EF$5&gt;$G$4,0,SUMIFS(Fluxo!$O:$O,Fluxo!$U:$U,"&gt;"&amp;EE$5,Fluxo!$U:$U,"&lt;="&amp;EF$5,Fluxo!$D:$D,$D36,Fluxo!$E:$E,"&lt;&gt;"&amp;"PERMUTANTE"))</f>
        <v>0</v>
      </c>
      <c r="EG36" s="18">
        <f>IF(EG$5&gt;$G$4,0,SUMIFS(Fluxo!$O:$O,Fluxo!$U:$U,"&gt;"&amp;EF$5,Fluxo!$U:$U,"&lt;="&amp;EG$5,Fluxo!$D:$D,$D36,Fluxo!$E:$E,"&lt;&gt;"&amp;"PERMUTANTE"))</f>
        <v>0</v>
      </c>
      <c r="EH36" s="18">
        <f>IF(EH$5&gt;$G$4,0,SUMIFS(Fluxo!$O:$O,Fluxo!$U:$U,"&gt;"&amp;EG$5,Fluxo!$U:$U,"&lt;="&amp;EH$5,Fluxo!$D:$D,$D36,Fluxo!$E:$E,"&lt;&gt;"&amp;"PERMUTANTE"))</f>
        <v>0</v>
      </c>
      <c r="EI36" s="18">
        <f>IF(EI$5&gt;$G$4,0,SUMIFS(Fluxo!$O:$O,Fluxo!$U:$U,"&gt;"&amp;EH$5,Fluxo!$U:$U,"&lt;="&amp;EI$5,Fluxo!$D:$D,$D36,Fluxo!$E:$E,"&lt;&gt;"&amp;"PERMUTANTE"))</f>
        <v>0</v>
      </c>
      <c r="EJ36" s="18">
        <f>IF(EJ$5&gt;$G$4,0,SUMIFS(Fluxo!$O:$O,Fluxo!$U:$U,"&gt;"&amp;EI$5,Fluxo!$U:$U,"&lt;="&amp;EJ$5,Fluxo!$D:$D,$D36,Fluxo!$E:$E,"&lt;&gt;"&amp;"PERMUTANTE"))</f>
        <v>0</v>
      </c>
      <c r="EK36" s="18">
        <f>IF(EK$5&gt;$G$4,0,SUMIFS(Fluxo!$O:$O,Fluxo!$U:$U,"&gt;"&amp;EJ$5,Fluxo!$U:$U,"&lt;="&amp;EK$5,Fluxo!$D:$D,$D36,Fluxo!$E:$E,"&lt;&gt;"&amp;"PERMUTANTE"))</f>
        <v>0</v>
      </c>
      <c r="EL36" s="18">
        <f>IF(EL$5&gt;$G$4,0,SUMIFS(Fluxo!$O:$O,Fluxo!$U:$U,"&gt;"&amp;EK$5,Fluxo!$U:$U,"&lt;="&amp;EL$5,Fluxo!$D:$D,$D36,Fluxo!$E:$E,"&lt;&gt;"&amp;"PERMUTANTE"))</f>
        <v>0</v>
      </c>
      <c r="EM36" s="18">
        <f>IF(EM$5&gt;$G$4,0,SUMIFS(Fluxo!$O:$O,Fluxo!$U:$U,"&gt;"&amp;EL$5,Fluxo!$U:$U,"&lt;="&amp;EM$5,Fluxo!$D:$D,$D36,Fluxo!$E:$E,"&lt;&gt;"&amp;"PERMUTANTE"))</f>
        <v>0</v>
      </c>
      <c r="EN36" s="18">
        <f>IF(EN$5&gt;$G$4,0,SUMIFS(Fluxo!$O:$O,Fluxo!$U:$U,"&gt;"&amp;EM$5,Fluxo!$U:$U,"&lt;="&amp;EN$5,Fluxo!$D:$D,$D36,Fluxo!$E:$E,"&lt;&gt;"&amp;"PERMUTANTE"))</f>
        <v>0</v>
      </c>
      <c r="EO36" s="18">
        <f>IF(EO$5&gt;$G$4,0,SUMIFS(Fluxo!$O:$O,Fluxo!$U:$U,"&gt;"&amp;EN$5,Fluxo!$U:$U,"&lt;="&amp;EO$5,Fluxo!$D:$D,$D36,Fluxo!$E:$E,"&lt;&gt;"&amp;"PERMUTANTE"))</f>
        <v>0</v>
      </c>
      <c r="EP36" s="18">
        <f>IF(EP$5&gt;$G$4,0,SUMIFS(Fluxo!$O:$O,Fluxo!$U:$U,"&gt;"&amp;EO$5,Fluxo!$U:$U,"&lt;="&amp;EP$5,Fluxo!$D:$D,$D36,Fluxo!$E:$E,"&lt;&gt;"&amp;"PERMUTANTE"))</f>
        <v>0</v>
      </c>
      <c r="EQ36" s="18">
        <f>IF(EQ$5&gt;$G$4,0,SUMIFS(Fluxo!$O:$O,Fluxo!$U:$U,"&gt;"&amp;EP$5,Fluxo!$U:$U,"&lt;="&amp;EQ$5,Fluxo!$D:$D,$D36,Fluxo!$E:$E,"&lt;&gt;"&amp;"PERMUTANTE"))</f>
        <v>0</v>
      </c>
      <c r="ER36" s="18">
        <f>IF(ER$5&gt;$G$4,0,SUMIFS(Fluxo!$O:$O,Fluxo!$U:$U,"&gt;"&amp;EQ$5,Fluxo!$U:$U,"&lt;="&amp;ER$5,Fluxo!$D:$D,$D36,Fluxo!$E:$E,"&lt;&gt;"&amp;"PERMUTANTE"))</f>
        <v>0</v>
      </c>
      <c r="ES36" s="18">
        <f>IF(ES$5&gt;$G$4,0,SUMIFS(Fluxo!$O:$O,Fluxo!$U:$U,"&gt;"&amp;ER$5,Fluxo!$U:$U,"&lt;="&amp;ES$5,Fluxo!$D:$D,$D36,Fluxo!$E:$E,"&lt;&gt;"&amp;"PERMUTANTE"))</f>
        <v>0</v>
      </c>
      <c r="ET36" s="18">
        <f>IF(ET$5&gt;$G$4,0,SUMIFS(Fluxo!$O:$O,Fluxo!$U:$U,"&gt;"&amp;ES$5,Fluxo!$U:$U,"&lt;="&amp;ET$5,Fluxo!$D:$D,$D36,Fluxo!$E:$E,"&lt;&gt;"&amp;"PERMUTANTE"))</f>
        <v>0</v>
      </c>
      <c r="EU36" s="18">
        <f>IF(EU$5&gt;$G$4,0,SUMIFS(Fluxo!$O:$O,Fluxo!$U:$U,"&gt;"&amp;ET$5,Fluxo!$U:$U,"&lt;="&amp;EU$5,Fluxo!$D:$D,$D36,Fluxo!$E:$E,"&lt;&gt;"&amp;"PERMUTANTE"))</f>
        <v>0</v>
      </c>
      <c r="EV36" s="18">
        <f>IF(EV$5&gt;$G$4,0,SUMIFS(Fluxo!$O:$O,Fluxo!$U:$U,"&gt;"&amp;EU$5,Fluxo!$U:$U,"&lt;="&amp;EV$5,Fluxo!$D:$D,$D36,Fluxo!$E:$E,"&lt;&gt;"&amp;"PERMUTANTE"))</f>
        <v>0</v>
      </c>
      <c r="EW36" s="18">
        <f>IF(EW$5&gt;$G$4,0,SUMIFS(Fluxo!$O:$O,Fluxo!$U:$U,"&gt;"&amp;EV$5,Fluxo!$U:$U,"&lt;="&amp;EW$5,Fluxo!$D:$D,$D36,Fluxo!$E:$E,"&lt;&gt;"&amp;"PERMUTANTE"))</f>
        <v>0</v>
      </c>
      <c r="EX36" s="18">
        <f>IF(EX$5&gt;$G$4,0,SUMIFS(Fluxo!$O:$O,Fluxo!$U:$U,"&gt;"&amp;EW$5,Fluxo!$U:$U,"&lt;="&amp;EX$5,Fluxo!$D:$D,$D36,Fluxo!$E:$E,"&lt;&gt;"&amp;"PERMUTANTE"))</f>
        <v>0</v>
      </c>
      <c r="EY36" s="18">
        <f>IF(EY$5&gt;$G$4,0,SUMIFS(Fluxo!$O:$O,Fluxo!$U:$U,"&gt;"&amp;EX$5,Fluxo!$U:$U,"&lt;="&amp;EY$5,Fluxo!$D:$D,$D36,Fluxo!$E:$E,"&lt;&gt;"&amp;"PERMUTANTE"))</f>
        <v>0</v>
      </c>
      <c r="EZ36" s="18">
        <f>IF(EZ$5&gt;$G$4,0,SUMIFS(Fluxo!$O:$O,Fluxo!$U:$U,"&gt;"&amp;EY$5,Fluxo!$U:$U,"&lt;="&amp;EZ$5,Fluxo!$D:$D,$D36,Fluxo!$E:$E,"&lt;&gt;"&amp;"PERMUTANTE"))</f>
        <v>0</v>
      </c>
      <c r="FA36" s="18">
        <f>IF(FA$5&gt;$G$4,0,SUMIFS(Fluxo!$O:$O,Fluxo!$U:$U,"&gt;"&amp;EZ$5,Fluxo!$U:$U,"&lt;="&amp;FA$5,Fluxo!$D:$D,$D36,Fluxo!$E:$E,"&lt;&gt;"&amp;"PERMUTANTE"))</f>
        <v>0</v>
      </c>
      <c r="FB36" s="18">
        <f>IF(FB$5&gt;$G$4,0,SUMIFS(Fluxo!$O:$O,Fluxo!$U:$U,"&gt;"&amp;FA$5,Fluxo!$U:$U,"&lt;="&amp;FB$5,Fluxo!$D:$D,$D36,Fluxo!$E:$E,"&lt;&gt;"&amp;"PERMUTANTE"))</f>
        <v>0</v>
      </c>
      <c r="FC36" s="18">
        <f>IF(FC$5&gt;$G$4,0,SUMIFS(Fluxo!$O:$O,Fluxo!$U:$U,"&gt;"&amp;FB$5,Fluxo!$U:$U,"&lt;="&amp;FC$5,Fluxo!$D:$D,$D36,Fluxo!$E:$E,"&lt;&gt;"&amp;"PERMUTANTE"))</f>
        <v>0</v>
      </c>
      <c r="FD36" s="18">
        <f>IF(FD$5&gt;$G$4,0,SUMIFS(Fluxo!$O:$O,Fluxo!$U:$U,"&gt;"&amp;FC$5,Fluxo!$U:$U,"&lt;="&amp;FD$5,Fluxo!$D:$D,$D36,Fluxo!$E:$E,"&lt;&gt;"&amp;"PERMUTANTE"))</f>
        <v>0</v>
      </c>
      <c r="FE36" s="18">
        <f>IF(FE$5&gt;$G$4,0,SUMIFS(Fluxo!$O:$O,Fluxo!$U:$U,"&gt;"&amp;FD$5,Fluxo!$U:$U,"&lt;="&amp;FE$5,Fluxo!$D:$D,$D36,Fluxo!$E:$E,"&lt;&gt;"&amp;"PERMUTANTE"))</f>
        <v>0</v>
      </c>
      <c r="FF36" s="18">
        <f>IF(FF$5&gt;$G$4,0,SUMIFS(Fluxo!$O:$O,Fluxo!$U:$U,"&gt;"&amp;FE$5,Fluxo!$U:$U,"&lt;="&amp;FF$5,Fluxo!$D:$D,$D36,Fluxo!$E:$E,"&lt;&gt;"&amp;"PERMUTANTE"))</f>
        <v>0</v>
      </c>
      <c r="FG36" s="18">
        <f>IF(FG$5&gt;$G$4,0,SUMIFS(Fluxo!$O:$O,Fluxo!$U:$U,"&gt;"&amp;FF$5,Fluxo!$U:$U,"&lt;="&amp;FG$5,Fluxo!$D:$D,$D36,Fluxo!$E:$E,"&lt;&gt;"&amp;"PERMUTANTE"))</f>
        <v>0</v>
      </c>
      <c r="FH36" s="18">
        <f>IF(FH$5&gt;$G$4,0,SUMIFS(Fluxo!$O:$O,Fluxo!$U:$U,"&gt;"&amp;FG$5,Fluxo!$U:$U,"&lt;="&amp;FH$5,Fluxo!$D:$D,$D36,Fluxo!$E:$E,"&lt;&gt;"&amp;"PERMUTANTE"))</f>
        <v>0</v>
      </c>
      <c r="FI36" s="18">
        <f>IF(FI$5&gt;$G$4,0,SUMIFS(Fluxo!$O:$O,Fluxo!$U:$U,"&gt;"&amp;FH$5,Fluxo!$U:$U,"&lt;="&amp;FI$5,Fluxo!$D:$D,$D36,Fluxo!$E:$E,"&lt;&gt;"&amp;"PERMUTANTE"))</f>
        <v>0</v>
      </c>
      <c r="FJ36" s="18">
        <f>IF(FJ$5&gt;$G$4,0,SUMIFS(Fluxo!$O:$O,Fluxo!$U:$U,"&gt;"&amp;FI$5,Fluxo!$U:$U,"&lt;="&amp;FJ$5,Fluxo!$D:$D,$D36,Fluxo!$E:$E,"&lt;&gt;"&amp;"PERMUTANTE"))</f>
        <v>0</v>
      </c>
      <c r="FK36" s="18">
        <f>IF(FK$5&gt;$G$4,0,SUMIFS(Fluxo!$O:$O,Fluxo!$U:$U,"&gt;"&amp;FJ$5,Fluxo!$U:$U,"&lt;="&amp;FK$5,Fluxo!$D:$D,$D36,Fluxo!$E:$E,"&lt;&gt;"&amp;"PERMUTANTE"))</f>
        <v>0</v>
      </c>
      <c r="FL36" s="18">
        <f>IF(FL$5&gt;$G$4,0,SUMIFS(Fluxo!$O:$O,Fluxo!$U:$U,"&gt;"&amp;FK$5,Fluxo!$U:$U,"&lt;="&amp;FL$5,Fluxo!$D:$D,$D36,Fluxo!$E:$E,"&lt;&gt;"&amp;"PERMUTANTE"))</f>
        <v>0</v>
      </c>
      <c r="FM36" s="18">
        <f>IF(FM$5&gt;$G$4,0,SUMIFS(Fluxo!$O:$O,Fluxo!$U:$U,"&gt;"&amp;FL$5,Fluxo!$U:$U,"&lt;="&amp;FM$5,Fluxo!$D:$D,$D36,Fluxo!$E:$E,"&lt;&gt;"&amp;"PERMUTANTE"))</f>
        <v>0</v>
      </c>
      <c r="FN36" s="18">
        <f>IF(FN$5&gt;$G$4,0,SUMIFS(Fluxo!$O:$O,Fluxo!$U:$U,"&gt;"&amp;FM$5,Fluxo!$U:$U,"&lt;="&amp;FN$5,Fluxo!$D:$D,$D36,Fluxo!$E:$E,"&lt;&gt;"&amp;"PERMUTANTE"))</f>
        <v>0</v>
      </c>
      <c r="FO36" s="18">
        <f>IF(FO$5&gt;$G$4,0,SUMIFS(Fluxo!$O:$O,Fluxo!$U:$U,"&gt;"&amp;FN$5,Fluxo!$U:$U,"&lt;="&amp;FO$5,Fluxo!$D:$D,$D36,Fluxo!$E:$E,"&lt;&gt;"&amp;"PERMUTANTE"))</f>
        <v>0</v>
      </c>
      <c r="FP36" s="18">
        <f>IF(FP$5&gt;$G$4,0,SUMIFS(Fluxo!$O:$O,Fluxo!$U:$U,"&gt;"&amp;FO$5,Fluxo!$U:$U,"&lt;="&amp;FP$5,Fluxo!$D:$D,$D36,Fluxo!$E:$E,"&lt;&gt;"&amp;"PERMUTANTE"))</f>
        <v>0</v>
      </c>
      <c r="FQ36" s="18">
        <f>IF(FQ$5&gt;$G$4,0,SUMIFS(Fluxo!$O:$O,Fluxo!$U:$U,"&gt;"&amp;FP$5,Fluxo!$U:$U,"&lt;="&amp;FQ$5,Fluxo!$D:$D,$D36,Fluxo!$E:$E,"&lt;&gt;"&amp;"PERMUTANTE"))</f>
        <v>0</v>
      </c>
      <c r="FR36" s="18">
        <f>IF(FR$5&gt;$G$4,0,SUMIFS(Fluxo!$O:$O,Fluxo!$U:$U,"&gt;"&amp;FQ$5,Fluxo!$U:$U,"&lt;="&amp;FR$5,Fluxo!$D:$D,$D36,Fluxo!$E:$E,"&lt;&gt;"&amp;"PERMUTANTE"))</f>
        <v>0</v>
      </c>
      <c r="FS36" s="18">
        <f>IF(FS$5&gt;$G$4,0,SUMIFS(Fluxo!$O:$O,Fluxo!$U:$U,"&gt;"&amp;FR$5,Fluxo!$U:$U,"&lt;="&amp;FS$5,Fluxo!$D:$D,$D36,Fluxo!$E:$E,"&lt;&gt;"&amp;"PERMUTANTE"))</f>
        <v>0</v>
      </c>
      <c r="FT36" s="18">
        <f>IF(FT$5&gt;$G$4,0,SUMIFS(Fluxo!$O:$O,Fluxo!$U:$U,"&gt;"&amp;FS$5,Fluxo!$U:$U,"&lt;="&amp;FT$5,Fluxo!$D:$D,$D36,Fluxo!$E:$E,"&lt;&gt;"&amp;"PERMUTANTE"))</f>
        <v>0</v>
      </c>
      <c r="FU36" s="18">
        <f>IF(FU$5&gt;$G$4,0,SUMIFS(Fluxo!$O:$O,Fluxo!$U:$U,"&gt;"&amp;FT$5,Fluxo!$U:$U,"&lt;="&amp;FU$5,Fluxo!$D:$D,$D36,Fluxo!$E:$E,"&lt;&gt;"&amp;"PERMUTANTE"))</f>
        <v>0</v>
      </c>
      <c r="FV36" s="18">
        <f>IF(FV$5&gt;$G$4,0,SUMIFS(Fluxo!$O:$O,Fluxo!$U:$U,"&gt;"&amp;FU$5,Fluxo!$U:$U,"&lt;="&amp;FV$5,Fluxo!$D:$D,$D36,Fluxo!$E:$E,"&lt;&gt;"&amp;"PERMUTANTE"))</f>
        <v>0</v>
      </c>
      <c r="FW36" s="18">
        <f>IF(FW$5&gt;$G$4,0,SUMIFS(Fluxo!$O:$O,Fluxo!$U:$U,"&gt;"&amp;FV$5,Fluxo!$U:$U,"&lt;="&amp;FW$5,Fluxo!$D:$D,$D36,Fluxo!$E:$E,"&lt;&gt;"&amp;"PERMUTANTE"))</f>
        <v>0</v>
      </c>
      <c r="FX36" s="18">
        <f>IF(FX$5&gt;$G$4,0,SUMIFS(Fluxo!$O:$O,Fluxo!$U:$U,"&gt;"&amp;FW$5,Fluxo!$U:$U,"&lt;="&amp;FX$5,Fluxo!$D:$D,$D36,Fluxo!$E:$E,"&lt;&gt;"&amp;"PERMUTANTE"))</f>
        <v>0</v>
      </c>
      <c r="FY36" s="18">
        <f>IF(FY$5&gt;$G$4,0,SUMIFS(Fluxo!$O:$O,Fluxo!$U:$U,"&gt;"&amp;FX$5,Fluxo!$U:$U,"&lt;="&amp;FY$5,Fluxo!$D:$D,$D36,Fluxo!$E:$E,"&lt;&gt;"&amp;"PERMUTANTE"))</f>
        <v>0</v>
      </c>
      <c r="FZ36" s="18">
        <f>IF(FZ$5&gt;$G$4,0,SUMIFS(Fluxo!$O:$O,Fluxo!$U:$U,"&gt;"&amp;FY$5,Fluxo!$U:$U,"&lt;="&amp;FZ$5,Fluxo!$D:$D,$D36,Fluxo!$E:$E,"&lt;&gt;"&amp;"PERMUTANTE"))</f>
        <v>0</v>
      </c>
      <c r="GA36" s="18">
        <f>IF(GA$5&gt;$G$4,0,SUMIFS(Fluxo!$O:$O,Fluxo!$U:$U,"&gt;"&amp;FZ$5,Fluxo!$U:$U,"&lt;="&amp;GA$5,Fluxo!$D:$D,$D36,Fluxo!$E:$E,"&lt;&gt;"&amp;"PERMUTANTE"))</f>
        <v>0</v>
      </c>
      <c r="GB36" s="18">
        <f>IF(GB$5&gt;$G$4,0,SUMIFS(Fluxo!$O:$O,Fluxo!$U:$U,"&gt;"&amp;GA$5,Fluxo!$U:$U,"&lt;="&amp;GB$5,Fluxo!$D:$D,$D36,Fluxo!$E:$E,"&lt;&gt;"&amp;"PERMUTANTE"))</f>
        <v>0</v>
      </c>
      <c r="GC36" s="18">
        <f>IF(GC$5&gt;$G$4,0,SUMIFS(Fluxo!$O:$O,Fluxo!$U:$U,"&gt;"&amp;GB$5,Fluxo!$U:$U,"&lt;="&amp;GC$5,Fluxo!$D:$D,$D36,Fluxo!$E:$E,"&lt;&gt;"&amp;"PERMUTANTE"))</f>
        <v>0</v>
      </c>
      <c r="GD36" s="18">
        <f>IF(GD$5&gt;$G$4,0,SUMIFS(Fluxo!$O:$O,Fluxo!$U:$U,"&gt;"&amp;GC$5,Fluxo!$U:$U,"&lt;="&amp;GD$5,Fluxo!$D:$D,$D36,Fluxo!$E:$E,"&lt;&gt;"&amp;"PERMUTANTE"))</f>
        <v>0</v>
      </c>
      <c r="GE36" s="18">
        <f>IF(GE$5&gt;$G$4,0,SUMIFS(Fluxo!$O:$O,Fluxo!$U:$U,"&gt;"&amp;GD$5,Fluxo!$U:$U,"&lt;="&amp;GE$5,Fluxo!$D:$D,$D36,Fluxo!$E:$E,"&lt;&gt;"&amp;"PERMUTANTE"))</f>
        <v>0</v>
      </c>
      <c r="GF36" s="18">
        <f>IF(GF$5&gt;$G$4,0,SUMIFS(Fluxo!$O:$O,Fluxo!$U:$U,"&gt;"&amp;GE$5,Fluxo!$U:$U,"&lt;="&amp;GF$5,Fluxo!$D:$D,$D36,Fluxo!$E:$E,"&lt;&gt;"&amp;"PERMUTANTE"))</f>
        <v>0</v>
      </c>
      <c r="GG36" s="18">
        <f>IF(GG$5&gt;$G$4,0,SUMIFS(Fluxo!$O:$O,Fluxo!$U:$U,"&gt;"&amp;GF$5,Fluxo!$U:$U,"&lt;="&amp;GG$5,Fluxo!$D:$D,$D36,Fluxo!$E:$E,"&lt;&gt;"&amp;"PERMUTANTE"))</f>
        <v>0</v>
      </c>
      <c r="GH36" s="18">
        <f>IF(GH$5&gt;$G$4,0,SUMIFS(Fluxo!$O:$O,Fluxo!$U:$U,"&gt;"&amp;GG$5,Fluxo!$U:$U,"&lt;="&amp;GH$5,Fluxo!$D:$D,$D36,Fluxo!$E:$E,"&lt;&gt;"&amp;"PERMUTANTE"))</f>
        <v>0</v>
      </c>
      <c r="GI36" s="18">
        <f>IF(GI$5&gt;$G$4,0,SUMIFS(Fluxo!$O:$O,Fluxo!$U:$U,"&gt;"&amp;GH$5,Fluxo!$U:$U,"&lt;="&amp;GI$5,Fluxo!$D:$D,$D36,Fluxo!$E:$E,"&lt;&gt;"&amp;"PERMUTANTE"))</f>
        <v>0</v>
      </c>
      <c r="GJ36" s="18">
        <f>IF(GJ$5&gt;$G$4,0,SUMIFS(Fluxo!$O:$O,Fluxo!$U:$U,"&gt;"&amp;GI$5,Fluxo!$U:$U,"&lt;="&amp;GJ$5,Fluxo!$D:$D,$D36,Fluxo!$E:$E,"&lt;&gt;"&amp;"PERMUTANTE"))</f>
        <v>0</v>
      </c>
      <c r="GK36" s="18">
        <f>IF(GK$5&gt;$G$4,0,SUMIFS(Fluxo!$O:$O,Fluxo!$U:$U,"&gt;"&amp;GJ$5,Fluxo!$U:$U,"&lt;="&amp;GK$5,Fluxo!$D:$D,$D36,Fluxo!$E:$E,"&lt;&gt;"&amp;"PERMUTANTE"))</f>
        <v>0</v>
      </c>
      <c r="GL36" s="18">
        <f>IF(GL$5&gt;$G$4,0,SUMIFS(Fluxo!$O:$O,Fluxo!$U:$U,"&gt;"&amp;GK$5,Fluxo!$U:$U,"&lt;="&amp;GL$5,Fluxo!$D:$D,$D36,Fluxo!$E:$E,"&lt;&gt;"&amp;"PERMUTANTE"))</f>
        <v>0</v>
      </c>
      <c r="GM36" s="18">
        <f>IF(GM$5&gt;$G$4,0,SUMIFS(Fluxo!$O:$O,Fluxo!$U:$U,"&gt;"&amp;GL$5,Fluxo!$U:$U,"&lt;="&amp;GM$5,Fluxo!$D:$D,$D36,Fluxo!$E:$E,"&lt;&gt;"&amp;"PERMUTANTE"))</f>
        <v>0</v>
      </c>
      <c r="GN36" s="18">
        <f>IF(GN$5&gt;$G$4,0,SUMIFS(Fluxo!$O:$O,Fluxo!$U:$U,"&gt;"&amp;GM$5,Fluxo!$U:$U,"&lt;="&amp;GN$5,Fluxo!$D:$D,$D36,Fluxo!$E:$E,"&lt;&gt;"&amp;"PERMUTANTE"))</f>
        <v>0</v>
      </c>
      <c r="GO36" s="18">
        <f>IF(GO$5&gt;$G$4,0,SUMIFS(Fluxo!$O:$O,Fluxo!$U:$U,"&gt;"&amp;GN$5,Fluxo!$U:$U,"&lt;="&amp;GO$5,Fluxo!$D:$D,$D36,Fluxo!$E:$E,"&lt;&gt;"&amp;"PERMUTANTE"))</f>
        <v>0</v>
      </c>
      <c r="GP36" s="18">
        <f>IF(GP$5&gt;$G$4,0,SUMIFS(Fluxo!$O:$O,Fluxo!$U:$U,"&gt;"&amp;GO$5,Fluxo!$U:$U,"&lt;="&amp;GP$5,Fluxo!$D:$D,$D36,Fluxo!$E:$E,"&lt;&gt;"&amp;"PERMUTANTE"))</f>
        <v>0</v>
      </c>
      <c r="GQ36" s="18">
        <f>IF(GQ$5&gt;$G$4,0,SUMIFS(Fluxo!$O:$O,Fluxo!$U:$U,"&gt;"&amp;GP$5,Fluxo!$U:$U,"&lt;="&amp;GQ$5,Fluxo!$D:$D,$D36,Fluxo!$E:$E,"&lt;&gt;"&amp;"PERMUTANTE"))</f>
        <v>0</v>
      </c>
      <c r="GR36" s="18">
        <f>IF(GR$5&gt;$G$4,0,SUMIFS(Fluxo!$O:$O,Fluxo!$U:$U,"&gt;"&amp;GQ$5,Fluxo!$U:$U,"&lt;="&amp;GR$5,Fluxo!$D:$D,$D36,Fluxo!$E:$E,"&lt;&gt;"&amp;"PERMUTANTE"))</f>
        <v>0</v>
      </c>
      <c r="GS36" s="18">
        <f>IF(GS$5&gt;$G$4,0,SUMIFS(Fluxo!$O:$O,Fluxo!$U:$U,"&gt;"&amp;GR$5,Fluxo!$U:$U,"&lt;="&amp;GS$5,Fluxo!$D:$D,$D36,Fluxo!$E:$E,"&lt;&gt;"&amp;"PERMUTANTE"))</f>
        <v>0</v>
      </c>
      <c r="GT36" s="18">
        <f>IF(GT$5&gt;$G$4,0,SUMIFS(Fluxo!$O:$O,Fluxo!$U:$U,"&gt;"&amp;GS$5,Fluxo!$U:$U,"&lt;="&amp;GT$5,Fluxo!$D:$D,$D36,Fluxo!$E:$E,"&lt;&gt;"&amp;"PERMUTANTE"))</f>
        <v>0</v>
      </c>
      <c r="GU36" s="18">
        <f>IF(GU$5&gt;$G$4,0,SUMIFS(Fluxo!$O:$O,Fluxo!$U:$U,"&gt;"&amp;GT$5,Fluxo!$U:$U,"&lt;="&amp;GU$5,Fluxo!$D:$D,$D36,Fluxo!$E:$E,"&lt;&gt;"&amp;"PERMUTANTE"))</f>
        <v>0</v>
      </c>
      <c r="GV36" s="18">
        <f>IF(GV$5&gt;$G$4,0,SUMIFS(Fluxo!$O:$O,Fluxo!$U:$U,"&gt;"&amp;GU$5,Fluxo!$U:$U,"&lt;="&amp;GV$5,Fluxo!$D:$D,$D36,Fluxo!$E:$E,"&lt;&gt;"&amp;"PERMUTANTE"))</f>
        <v>0</v>
      </c>
      <c r="GW36" s="18">
        <f>IF(GW$5&gt;$G$4,0,SUMIFS(Fluxo!$O:$O,Fluxo!$U:$U,"&gt;"&amp;GV$5,Fluxo!$U:$U,"&lt;="&amp;GW$5,Fluxo!$D:$D,$D36,Fluxo!$E:$E,"&lt;&gt;"&amp;"PERMUTANTE"))</f>
        <v>0</v>
      </c>
      <c r="GX36" s="18">
        <f>IF(GX$5&gt;$G$4,0,SUMIFS(Fluxo!$O:$O,Fluxo!$U:$U,"&gt;"&amp;GW$5,Fluxo!$U:$U,"&lt;="&amp;GX$5,Fluxo!$D:$D,$D36,Fluxo!$E:$E,"&lt;&gt;"&amp;"PERMUTANTE"))</f>
        <v>0</v>
      </c>
      <c r="GY36" s="18">
        <f>IF(GY$5&gt;$G$4,0,SUMIFS(Fluxo!$O:$O,Fluxo!$U:$U,"&gt;"&amp;GX$5,Fluxo!$U:$U,"&lt;="&amp;GY$5,Fluxo!$D:$D,$D36,Fluxo!$E:$E,"&lt;&gt;"&amp;"PERMUTANTE"))</f>
        <v>0</v>
      </c>
      <c r="GZ36" s="18">
        <f>IF(GZ$5&gt;$G$4,0,SUMIFS(Fluxo!$O:$O,Fluxo!$U:$U,"&gt;"&amp;GY$5,Fluxo!$U:$U,"&lt;="&amp;GZ$5,Fluxo!$D:$D,$D36,Fluxo!$E:$E,"&lt;&gt;"&amp;"PERMUTANTE"))</f>
        <v>0</v>
      </c>
      <c r="HA36" s="18">
        <f>IF(HA$5&gt;$G$4,0,SUMIFS(Fluxo!$O:$O,Fluxo!$U:$U,"&gt;"&amp;GZ$5,Fluxo!$U:$U,"&lt;="&amp;HA$5,Fluxo!$D:$D,$D36,Fluxo!$E:$E,"&lt;&gt;"&amp;"PERMUTANTE"))</f>
        <v>0</v>
      </c>
      <c r="HB36" s="18">
        <f>IF(HB$5&gt;$G$4,0,SUMIFS(Fluxo!$O:$O,Fluxo!$U:$U,"&gt;"&amp;HA$5,Fluxo!$U:$U,"&lt;="&amp;HB$5,Fluxo!$D:$D,$D36,Fluxo!$E:$E,"&lt;&gt;"&amp;"PERMUTANTE"))</f>
        <v>0</v>
      </c>
      <c r="HC36" s="18">
        <f>IF(HC$5&gt;$G$4,0,SUMIFS(Fluxo!$O:$O,Fluxo!$U:$U,"&gt;"&amp;HB$5,Fluxo!$U:$U,"&lt;="&amp;HC$5,Fluxo!$D:$D,$D36,Fluxo!$E:$E,"&lt;&gt;"&amp;"PERMUTANTE"))</f>
        <v>0</v>
      </c>
      <c r="HD36" s="18">
        <f>IF(HD$5&gt;$G$4,0,SUMIFS(Fluxo!$O:$O,Fluxo!$U:$U,"&gt;"&amp;HC$5,Fluxo!$U:$U,"&lt;="&amp;HD$5,Fluxo!$D:$D,$D36,Fluxo!$E:$E,"&lt;&gt;"&amp;"PERMUTANTE"))</f>
        <v>0</v>
      </c>
      <c r="HE36" s="18">
        <f>IF(HE$5&gt;$G$4,0,SUMIFS(Fluxo!$O:$O,Fluxo!$U:$U,"&gt;"&amp;HD$5,Fluxo!$U:$U,"&lt;="&amp;HE$5,Fluxo!$D:$D,$D36,Fluxo!$E:$E,"&lt;&gt;"&amp;"PERMUTANTE"))</f>
        <v>0</v>
      </c>
      <c r="HF36" s="18">
        <f>IF(HF$5&gt;$G$4,0,SUMIFS(Fluxo!$O:$O,Fluxo!$U:$U,"&gt;"&amp;HE$5,Fluxo!$U:$U,"&lt;="&amp;HF$5,Fluxo!$D:$D,$D36,Fluxo!$E:$E,"&lt;&gt;"&amp;"PERMUTANTE"))</f>
        <v>0</v>
      </c>
    </row>
    <row r="37" spans="1:214" s="16" customFormat="1">
      <c r="A37" s="20">
        <f t="shared" si="8"/>
        <v>27</v>
      </c>
      <c r="B37" s="140" t="str">
        <f>'Check Carteira'!C29</f>
        <v>E.1016.99.01.0092</v>
      </c>
      <c r="C37" s="19">
        <v>1</v>
      </c>
      <c r="D37" s="129" t="str">
        <f>'Check Carteira'!F29</f>
        <v>A-0092</v>
      </c>
      <c r="E37" s="21">
        <f>IFERROR(INDEX(Contratos!L:L,MATCH(D37,Contratos!R:R,0)),"")</f>
        <v>45145</v>
      </c>
      <c r="F37" s="139">
        <f>IFERROR(INDEX(Contratos!G:G,MATCH(D37,Contratos!R:R,0)),"")</f>
        <v>1080311.6499999999</v>
      </c>
      <c r="G37" s="83" t="str">
        <f ca="1">IFERROR(XNPV(#REF!,OFFSET(J37,0,MATCH(EOMONTH(E37,0),$J$5:$HF$5,0)-1,1,COUNT($J$5:$HF$5)-MATCH(EOMONTH(E37,0),$J$5:$HF$5,0)+1),OFFSET($J$5,0,MATCH(EOMONTH(E37,0),$J$5:$HF$5,0)-1,1,COUNT($J$5:$HF$5)-MATCH(EOMONTH(E37,0),$J$5:$HF$5,0)+1)),"")</f>
        <v/>
      </c>
      <c r="H37" s="83">
        <f t="shared" si="9"/>
        <v>138100.87</v>
      </c>
      <c r="I37" s="18"/>
      <c r="J37" s="18">
        <f>IF(J$5&gt;$G$4,0,SUMIFS(Fluxo!$O:$O,Fluxo!$U:$U,"&gt;"&amp;I$5,Fluxo!$U:$U,"&lt;="&amp;J$5,Fluxo!$D:$D,$D37))</f>
        <v>0</v>
      </c>
      <c r="K37" s="18">
        <f>IF(K$5&gt;$G$4,0,SUMIFS(Fluxo!$O:$O,Fluxo!$U:$U,"&gt;"&amp;J$5,Fluxo!$U:$U,"&lt;="&amp;K$5,Fluxo!$D:$D,$D37))</f>
        <v>0</v>
      </c>
      <c r="L37" s="18">
        <f>IF(L$5&gt;$G$4,0,SUMIFS(Fluxo!$O:$O,Fluxo!$U:$U,"&gt;"&amp;K$5,Fluxo!$U:$U,"&lt;="&amp;L$5,Fluxo!$D:$D,$D37))</f>
        <v>0</v>
      </c>
      <c r="M37" s="18">
        <f>IF(M$5&gt;$G$4,0,SUMIFS(Fluxo!$O:$O,Fluxo!$U:$U,"&gt;"&amp;L$5,Fluxo!$U:$U,"&lt;="&amp;M$5,Fluxo!$D:$D,$D37))</f>
        <v>0</v>
      </c>
      <c r="N37" s="18">
        <f>IF(N$5&gt;$G$4,0,SUMIFS(Fluxo!$O:$O,Fluxo!$U:$U,"&gt;"&amp;M$5,Fluxo!$U:$U,"&lt;="&amp;N$5,Fluxo!$D:$D,$D37))</f>
        <v>49095.26</v>
      </c>
      <c r="O37" s="18">
        <f>IF(O$5&gt;$G$4,0,SUMIFS(Fluxo!$O:$O,Fluxo!$U:$U,"&gt;"&amp;N$5,Fluxo!$U:$U,"&lt;="&amp;O$5,Fluxo!$D:$D,$D37))</f>
        <v>1001.01</v>
      </c>
      <c r="P37" s="18">
        <f>IF(P$5&gt;$G$4,0,SUMIFS(Fluxo!$O:$O,Fluxo!$U:$U,"&gt;"&amp;O$5,Fluxo!$U:$U,"&lt;="&amp;P$5,Fluxo!$D:$D,$D37))</f>
        <v>1002.67</v>
      </c>
      <c r="Q37" s="18">
        <f>IF(Q$5&gt;$G$4,0,SUMIFS(Fluxo!$O:$O,Fluxo!$U:$U,"&gt;"&amp;P$5,Fluxo!$U:$U,"&lt;="&amp;Q$5,Fluxo!$D:$D,$D37))</f>
        <v>1006.1</v>
      </c>
      <c r="R37" s="18">
        <f>IF(R$5&gt;$G$4,0,SUMIFS(Fluxo!$O:$O,Fluxo!$U:$U,"&gt;"&amp;Q$5,Fluxo!$U:$U,"&lt;="&amp;R$5,Fluxo!$D:$D,$D37))</f>
        <v>1008.09</v>
      </c>
      <c r="S37" s="18">
        <f>IF(S$5&gt;$G$4,0,SUMIFS(Fluxo!$O:$O,Fluxo!$U:$U,"&gt;"&amp;R$5,Fluxo!$U:$U,"&lt;="&amp;S$5,Fluxo!$D:$D,$D37,Fluxo!$E:$E,"&lt;&gt;"&amp;"PERMUTANTE"))</f>
        <v>5043.91</v>
      </c>
      <c r="T37" s="18">
        <f>IF(T$5&gt;$G$4,0,SUMIFS(Fluxo!$O:$O,Fluxo!$U:$U,"&gt;"&amp;S$5,Fluxo!$U:$U,"&lt;="&amp;T$5,Fluxo!$D:$D,$D37,Fluxo!$E:$E,"&lt;&gt;"&amp;"PERMUTANTE"))</f>
        <v>5059.37</v>
      </c>
      <c r="U37" s="18">
        <f>IF(U$5&gt;$G$4,0,SUMIFS(Fluxo!$O:$O,Fluxo!$U:$U,"&gt;"&amp;T$5,Fluxo!$U:$U,"&lt;="&amp;U$5,Fluxo!$D:$D,$D37,Fluxo!$E:$E,"&lt;&gt;"&amp;"PERMUTANTE"))</f>
        <v>5073.03</v>
      </c>
      <c r="V37" s="18">
        <f>IF(V$5&gt;$G$4,0,SUMIFS(Fluxo!$O:$O,Fluxo!$U:$U,"&gt;"&amp;U$5,Fluxo!$U:$U,"&lt;="&amp;V$5,Fluxo!$D:$D,$D37,Fluxo!$E:$E,"&lt;&gt;"&amp;"PERMUTANTE"))</f>
        <v>5079.7</v>
      </c>
      <c r="W37" s="18">
        <f>IF(W$5&gt;$G$4,0,SUMIFS(Fluxo!$O:$O,Fluxo!$U:$U,"&gt;"&amp;V$5,Fluxo!$U:$U,"&lt;="&amp;W$5,Fluxo!$D:$D,$D37,Fluxo!$E:$E,"&lt;&gt;"&amp;"PERMUTANTE"))</f>
        <v>5093.8999999999996</v>
      </c>
      <c r="X37" s="18">
        <f>IF(X$5&gt;$G$4,0,SUMIFS(Fluxo!$O:$O,Fluxo!$U:$U,"&gt;"&amp;W$5,Fluxo!$U:$U,"&lt;="&amp;X$5,Fluxo!$D:$D,$D37,Fluxo!$E:$E,"&lt;&gt;"&amp;"PERMUTANTE"))</f>
        <v>44033.439999999995</v>
      </c>
      <c r="Y37" s="18">
        <f>IF(Y$5&gt;$G$4,0,SUMIFS(Fluxo!$O:$O,Fluxo!$U:$U,"&gt;"&amp;X$5,Fluxo!$U:$U,"&lt;="&amp;Y$5,Fluxo!$D:$D,$D37,Fluxo!$E:$E,"&lt;&gt;"&amp;"PERMUTANTE"))</f>
        <v>5164.32</v>
      </c>
      <c r="Z37" s="18">
        <f>IF(Z$5&gt;$G$4,0,SUMIFS(Fluxo!$O:$O,Fluxo!$U:$U,"&gt;"&amp;Y$5,Fluxo!$U:$U,"&lt;="&amp;Z$5,Fluxo!$D:$D,$D37,Fluxo!$E:$E,"&lt;&gt;"&amp;"PERMUTANTE"))</f>
        <v>5201.2299999999996</v>
      </c>
      <c r="AA37" s="18">
        <f>IF(AA$5&gt;$G$4,0,SUMIFS(Fluxo!$O:$O,Fluxo!$U:$U,"&gt;"&amp;Z$5,Fluxo!$U:$U,"&lt;="&amp;AA$5,Fluxo!$D:$D,$D37,Fluxo!$E:$E,"&lt;&gt;"&amp;"PERMUTANTE"))</f>
        <v>5238.84</v>
      </c>
      <c r="AB37" s="18">
        <f>IF(AB$5&gt;$G$4,0,SUMIFS(Fluxo!$O:$O,Fluxo!$U:$U,"&gt;"&amp;AA$5,Fluxo!$U:$U,"&lt;="&amp;AB$5,Fluxo!$D:$D,$D37,Fluxo!$E:$E,"&lt;&gt;"&amp;"PERMUTANTE"))</f>
        <v>0</v>
      </c>
      <c r="AC37" s="18">
        <f>IF(AC$5&gt;$G$4,0,SUMIFS(Fluxo!$O:$O,Fluxo!$U:$U,"&gt;"&amp;AB$5,Fluxo!$U:$U,"&lt;="&amp;AC$5,Fluxo!$D:$D,$D37,Fluxo!$E:$E,"&lt;&gt;"&amp;"PERMUTANTE"))</f>
        <v>0</v>
      </c>
      <c r="AD37" s="18">
        <f>IF(AD$5&gt;$G$4,0,SUMIFS(Fluxo!$O:$O,Fluxo!$U:$U,"&gt;"&amp;AC$5,Fluxo!$U:$U,"&lt;="&amp;AD$5,Fluxo!$D:$D,$D37,Fluxo!$E:$E,"&lt;&gt;"&amp;"PERMUTANTE"))</f>
        <v>0</v>
      </c>
      <c r="AE37" s="18">
        <f>IF(AE$5&gt;$G$4,0,SUMIFS(Fluxo!$O:$O,Fluxo!$U:$U,"&gt;"&amp;AD$5,Fluxo!$U:$U,"&lt;="&amp;AE$5,Fluxo!$D:$D,$D37,Fluxo!$E:$E,"&lt;&gt;"&amp;"PERMUTANTE"))</f>
        <v>0</v>
      </c>
      <c r="AF37" s="18">
        <f>IF(AF$5&gt;$G$4,0,SUMIFS(Fluxo!$O:$O,Fluxo!$U:$U,"&gt;"&amp;AE$5,Fluxo!$U:$U,"&lt;="&amp;AF$5,Fluxo!$D:$D,$D37,Fluxo!$E:$E,"&lt;&gt;"&amp;"PERMUTANTE"))</f>
        <v>0</v>
      </c>
      <c r="AG37" s="18">
        <f>IF(AG$5&gt;$G$4,0,SUMIFS(Fluxo!$O:$O,Fluxo!$U:$U,"&gt;"&amp;AF$5,Fluxo!$U:$U,"&lt;="&amp;AG$5,Fluxo!$D:$D,$D37,Fluxo!$E:$E,"&lt;&gt;"&amp;"PERMUTANTE"))</f>
        <v>0</v>
      </c>
      <c r="AH37" s="18">
        <f>IF(AH$5&gt;$G$4,0,SUMIFS(Fluxo!$O:$O,Fluxo!$U:$U,"&gt;"&amp;AG$5,Fluxo!$U:$U,"&lt;="&amp;AH$5,Fluxo!$D:$D,$D37,Fluxo!$E:$E,"&lt;&gt;"&amp;"PERMUTANTE"))</f>
        <v>0</v>
      </c>
      <c r="AI37" s="18">
        <f>IF(AI$5&gt;$G$4,0,SUMIFS(Fluxo!$O:$O,Fluxo!$U:$U,"&gt;"&amp;AH$5,Fluxo!$U:$U,"&lt;="&amp;AI$5,Fluxo!$D:$D,$D37,Fluxo!$E:$E,"&lt;&gt;"&amp;"PERMUTANTE"))</f>
        <v>0</v>
      </c>
      <c r="AJ37" s="18">
        <f>IF(AJ$5&gt;$G$4,0,SUMIFS(Fluxo!$O:$O,Fluxo!$U:$U,"&gt;"&amp;AI$5,Fluxo!$U:$U,"&lt;="&amp;AJ$5,Fluxo!$D:$D,$D37,Fluxo!$E:$E,"&lt;&gt;"&amp;"PERMUTANTE"))</f>
        <v>0</v>
      </c>
      <c r="AK37" s="18">
        <f>IF(AK$5&gt;$G$4,0,SUMIFS(Fluxo!$O:$O,Fluxo!$U:$U,"&gt;"&amp;AJ$5,Fluxo!$U:$U,"&lt;="&amp;AK$5,Fluxo!$D:$D,$D37,Fluxo!$E:$E,"&lt;&gt;"&amp;"PERMUTANTE"))</f>
        <v>0</v>
      </c>
      <c r="AL37" s="18">
        <f>IF(AL$5&gt;$G$4,0,SUMIFS(Fluxo!$O:$O,Fluxo!$U:$U,"&gt;"&amp;AK$5,Fluxo!$U:$U,"&lt;="&amp;AL$5,Fluxo!$D:$D,$D37,Fluxo!$E:$E,"&lt;&gt;"&amp;"PERMUTANTE"))</f>
        <v>0</v>
      </c>
      <c r="AM37" s="18">
        <f>IF(AM$5&gt;$G$4,0,SUMIFS(Fluxo!$O:$O,Fluxo!$U:$U,"&gt;"&amp;AL$5,Fluxo!$U:$U,"&lt;="&amp;AM$5,Fluxo!$D:$D,$D37,Fluxo!$E:$E,"&lt;&gt;"&amp;"PERMUTANTE"))</f>
        <v>0</v>
      </c>
      <c r="AN37" s="18">
        <f>IF(AN$5&gt;$G$4,0,SUMIFS(Fluxo!$O:$O,Fluxo!$U:$U,"&gt;"&amp;AM$5,Fluxo!$U:$U,"&lt;="&amp;AN$5,Fluxo!$D:$D,$D37,Fluxo!$E:$E,"&lt;&gt;"&amp;"PERMUTANTE"))</f>
        <v>0</v>
      </c>
      <c r="AO37" s="18">
        <f>IF(AO$5&gt;$G$4,0,SUMIFS(Fluxo!$O:$O,Fluxo!$U:$U,"&gt;"&amp;AN$5,Fluxo!$U:$U,"&lt;="&amp;AO$5,Fluxo!$D:$D,$D37,Fluxo!$E:$E,"&lt;&gt;"&amp;"PERMUTANTE"))</f>
        <v>0</v>
      </c>
      <c r="AP37" s="18">
        <f>IF(AP$5&gt;$G$4,0,SUMIFS(Fluxo!$O:$O,Fluxo!$U:$U,"&gt;"&amp;AO$5,Fluxo!$U:$U,"&lt;="&amp;AP$5,Fluxo!$D:$D,$D37,Fluxo!$E:$E,"&lt;&gt;"&amp;"PERMUTANTE"))</f>
        <v>0</v>
      </c>
      <c r="AQ37" s="18">
        <f>IF(AQ$5&gt;$G$4,0,SUMIFS(Fluxo!$O:$O,Fluxo!$U:$U,"&gt;"&amp;AP$5,Fluxo!$U:$U,"&lt;="&amp;AQ$5,Fluxo!$D:$D,$D37,Fluxo!$E:$E,"&lt;&gt;"&amp;"PERMUTANTE"))</f>
        <v>0</v>
      </c>
      <c r="AR37" s="18">
        <f>IF(AR$5&gt;$G$4,0,SUMIFS(Fluxo!$O:$O,Fluxo!$U:$U,"&gt;"&amp;AQ$5,Fluxo!$U:$U,"&lt;="&amp;AR$5,Fluxo!$D:$D,$D37,Fluxo!$E:$E,"&lt;&gt;"&amp;"PERMUTANTE"))</f>
        <v>0</v>
      </c>
      <c r="AS37" s="18">
        <f>IF(AS$5&gt;$G$4,0,SUMIFS(Fluxo!$O:$O,Fluxo!$U:$U,"&gt;"&amp;AR$5,Fluxo!$U:$U,"&lt;="&amp;AS$5,Fluxo!$D:$D,$D37,Fluxo!$E:$E,"&lt;&gt;"&amp;"PERMUTANTE"))</f>
        <v>0</v>
      </c>
      <c r="AT37" s="18">
        <f>IF(AT$5&gt;$G$4,0,SUMIFS(Fluxo!$O:$O,Fluxo!$U:$U,"&gt;"&amp;AS$5,Fluxo!$U:$U,"&lt;="&amp;AT$5,Fluxo!$D:$D,$D37,Fluxo!$E:$E,"&lt;&gt;"&amp;"PERMUTANTE"))</f>
        <v>0</v>
      </c>
      <c r="AU37" s="18">
        <f>IF(AU$5&gt;$G$4,0,SUMIFS(Fluxo!$O:$O,Fluxo!$U:$U,"&gt;"&amp;AT$5,Fluxo!$U:$U,"&lt;="&amp;AU$5,Fluxo!$D:$D,$D37,Fluxo!$E:$E,"&lt;&gt;"&amp;"PERMUTANTE"))</f>
        <v>0</v>
      </c>
      <c r="AV37" s="18">
        <f>IF(AV$5&gt;$G$4,0,SUMIFS(Fluxo!$O:$O,Fluxo!$U:$U,"&gt;"&amp;AU$5,Fluxo!$U:$U,"&lt;="&amp;AV$5,Fluxo!$D:$D,$D37,Fluxo!$E:$E,"&lt;&gt;"&amp;"PERMUTANTE"))</f>
        <v>0</v>
      </c>
      <c r="AW37" s="18">
        <f>IF(AW$5&gt;$G$4,0,SUMIFS(Fluxo!$O:$O,Fluxo!$U:$U,"&gt;"&amp;AV$5,Fluxo!$U:$U,"&lt;="&amp;AW$5,Fluxo!$D:$D,$D37,Fluxo!$E:$E,"&lt;&gt;"&amp;"PERMUTANTE"))</f>
        <v>0</v>
      </c>
      <c r="AX37" s="18">
        <f>IF(AX$5&gt;$G$4,0,SUMIFS(Fluxo!$O:$O,Fluxo!$U:$U,"&gt;"&amp;AW$5,Fluxo!$U:$U,"&lt;="&amp;AX$5,Fluxo!$D:$D,$D37,Fluxo!$E:$E,"&lt;&gt;"&amp;"PERMUTANTE"))</f>
        <v>0</v>
      </c>
      <c r="AY37" s="18">
        <f>IF(AY$5&gt;$G$4,0,SUMIFS(Fluxo!$O:$O,Fluxo!$U:$U,"&gt;"&amp;AX$5,Fluxo!$U:$U,"&lt;="&amp;AY$5,Fluxo!$D:$D,$D37,Fluxo!$E:$E,"&lt;&gt;"&amp;"PERMUTANTE"))</f>
        <v>0</v>
      </c>
      <c r="AZ37" s="18">
        <f>IF(AZ$5&gt;$G$4,0,SUMIFS(Fluxo!$O:$O,Fluxo!$U:$U,"&gt;"&amp;AY$5,Fluxo!$U:$U,"&lt;="&amp;AZ$5,Fluxo!$D:$D,$D37,Fluxo!$E:$E,"&lt;&gt;"&amp;"PERMUTANTE"))</f>
        <v>0</v>
      </c>
      <c r="BA37" s="18">
        <f>IF(BA$5&gt;$G$4,0,SUMIFS(Fluxo!$O:$O,Fluxo!$U:$U,"&gt;"&amp;AZ$5,Fluxo!$U:$U,"&lt;="&amp;BA$5,Fluxo!$D:$D,$D37,Fluxo!$E:$E,"&lt;&gt;"&amp;"PERMUTANTE"))</f>
        <v>0</v>
      </c>
      <c r="BB37" s="18">
        <f>IF(BB$5&gt;$G$4,0,SUMIFS(Fluxo!$O:$O,Fluxo!$U:$U,"&gt;"&amp;BA$5,Fluxo!$U:$U,"&lt;="&amp;BB$5,Fluxo!$D:$D,$D37,Fluxo!$E:$E,"&lt;&gt;"&amp;"PERMUTANTE"))</f>
        <v>0</v>
      </c>
      <c r="BC37" s="18">
        <f>IF(BC$5&gt;$G$4,0,SUMIFS(Fluxo!$O:$O,Fluxo!$U:$U,"&gt;"&amp;BB$5,Fluxo!$U:$U,"&lt;="&amp;BC$5,Fluxo!$D:$D,$D37,Fluxo!$E:$E,"&lt;&gt;"&amp;"PERMUTANTE"))</f>
        <v>0</v>
      </c>
      <c r="BD37" s="18">
        <f>IF(BD$5&gt;$G$4,0,SUMIFS(Fluxo!$O:$O,Fluxo!$U:$U,"&gt;"&amp;BC$5,Fluxo!$U:$U,"&lt;="&amp;BD$5,Fluxo!$D:$D,$D37,Fluxo!$E:$E,"&lt;&gt;"&amp;"PERMUTANTE"))</f>
        <v>0</v>
      </c>
      <c r="BE37" s="18">
        <f>IF(BE$5&gt;$G$4,0,SUMIFS(Fluxo!$O:$O,Fluxo!$U:$U,"&gt;"&amp;BD$5,Fluxo!$U:$U,"&lt;="&amp;BE$5,Fluxo!$D:$D,$D37,Fluxo!$E:$E,"&lt;&gt;"&amp;"PERMUTANTE"))</f>
        <v>0</v>
      </c>
      <c r="BF37" s="18">
        <f>IF(BF$5&gt;$G$4,0,SUMIFS(Fluxo!$O:$O,Fluxo!$U:$U,"&gt;"&amp;BE$5,Fluxo!$U:$U,"&lt;="&amp;BF$5,Fluxo!$D:$D,$D37,Fluxo!$E:$E,"&lt;&gt;"&amp;"PERMUTANTE"))</f>
        <v>0</v>
      </c>
      <c r="BG37" s="18">
        <f>IF(BG$5&gt;$G$4,0,SUMIFS(Fluxo!$O:$O,Fluxo!$U:$U,"&gt;"&amp;BF$5,Fluxo!$U:$U,"&lt;="&amp;BG$5,Fluxo!$D:$D,$D37,Fluxo!$E:$E,"&lt;&gt;"&amp;"PERMUTANTE"))</f>
        <v>0</v>
      </c>
      <c r="BH37" s="18">
        <f>IF(BH$5&gt;$G$4,0,SUMIFS(Fluxo!$O:$O,Fluxo!$U:$U,"&gt;"&amp;BG$5,Fluxo!$U:$U,"&lt;="&amp;BH$5,Fluxo!$D:$D,$D37,Fluxo!$E:$E,"&lt;&gt;"&amp;"PERMUTANTE"))</f>
        <v>0</v>
      </c>
      <c r="BI37" s="18">
        <f>IF(BI$5&gt;$G$4,0,SUMIFS(Fluxo!$O:$O,Fluxo!$U:$U,"&gt;"&amp;BH$5,Fluxo!$U:$U,"&lt;="&amp;BI$5,Fluxo!$D:$D,$D37,Fluxo!$E:$E,"&lt;&gt;"&amp;"PERMUTANTE"))</f>
        <v>0</v>
      </c>
      <c r="BJ37" s="18">
        <f>IF(BJ$5&gt;$G$4,0,SUMIFS(Fluxo!$O:$O,Fluxo!$U:$U,"&gt;"&amp;BI$5,Fluxo!$U:$U,"&lt;="&amp;BJ$5,Fluxo!$D:$D,$D37,Fluxo!$E:$E,"&lt;&gt;"&amp;"PERMUTANTE"))</f>
        <v>0</v>
      </c>
      <c r="BK37" s="18">
        <f>IF(BK$5&gt;$G$4,0,SUMIFS(Fluxo!$O:$O,Fluxo!$U:$U,"&gt;"&amp;BJ$5,Fluxo!$U:$U,"&lt;="&amp;BK$5,Fluxo!$D:$D,$D37,Fluxo!$E:$E,"&lt;&gt;"&amp;"PERMUTANTE"))</f>
        <v>0</v>
      </c>
      <c r="BL37" s="18">
        <f>IF(BL$5&gt;$G$4,0,SUMIFS(Fluxo!$O:$O,Fluxo!$U:$U,"&gt;"&amp;BK$5,Fluxo!$U:$U,"&lt;="&amp;BL$5,Fluxo!$D:$D,$D37,Fluxo!$E:$E,"&lt;&gt;"&amp;"PERMUTANTE"))</f>
        <v>0</v>
      </c>
      <c r="BM37" s="18">
        <f>IF(BM$5&gt;$G$4,0,SUMIFS(Fluxo!$O:$O,Fluxo!$U:$U,"&gt;"&amp;BL$5,Fluxo!$U:$U,"&lt;="&amp;BM$5,Fluxo!$D:$D,$D37,Fluxo!$E:$E,"&lt;&gt;"&amp;"PERMUTANTE"))</f>
        <v>0</v>
      </c>
      <c r="BN37" s="18">
        <f>IF(BN$5&gt;$G$4,0,SUMIFS(Fluxo!$O:$O,Fluxo!$U:$U,"&gt;"&amp;BM$5,Fluxo!$U:$U,"&lt;="&amp;BN$5,Fluxo!$D:$D,$D37,Fluxo!$E:$E,"&lt;&gt;"&amp;"PERMUTANTE"))</f>
        <v>0</v>
      </c>
      <c r="BO37" s="18">
        <f>IF(BO$5&gt;$G$4,0,SUMIFS(Fluxo!$O:$O,Fluxo!$U:$U,"&gt;"&amp;BN$5,Fluxo!$U:$U,"&lt;="&amp;BO$5,Fluxo!$D:$D,$D37,Fluxo!$E:$E,"&lt;&gt;"&amp;"PERMUTANTE"))</f>
        <v>0</v>
      </c>
      <c r="BP37" s="18">
        <f>IF(BP$5&gt;$G$4,0,SUMIFS(Fluxo!$O:$O,Fluxo!$U:$U,"&gt;"&amp;BO$5,Fluxo!$U:$U,"&lt;="&amp;BP$5,Fluxo!$D:$D,$D37,Fluxo!$E:$E,"&lt;&gt;"&amp;"PERMUTANTE"))</f>
        <v>0</v>
      </c>
      <c r="BQ37" s="18">
        <f>IF(BQ$5&gt;$G$4,0,SUMIFS(Fluxo!$O:$O,Fluxo!$U:$U,"&gt;"&amp;BP$5,Fluxo!$U:$U,"&lt;="&amp;BQ$5,Fluxo!$D:$D,$D37,Fluxo!$E:$E,"&lt;&gt;"&amp;"PERMUTANTE"))</f>
        <v>0</v>
      </c>
      <c r="BR37" s="18">
        <f>IF(BR$5&gt;$G$4,0,SUMIFS(Fluxo!$O:$O,Fluxo!$U:$U,"&gt;"&amp;BQ$5,Fluxo!$U:$U,"&lt;="&amp;BR$5,Fluxo!$D:$D,$D37,Fluxo!$E:$E,"&lt;&gt;"&amp;"PERMUTANTE"))</f>
        <v>0</v>
      </c>
      <c r="BS37" s="18">
        <f>IF(BS$5&gt;$G$4,0,SUMIFS(Fluxo!$O:$O,Fluxo!$U:$U,"&gt;"&amp;BR$5,Fluxo!$U:$U,"&lt;="&amp;BS$5,Fluxo!$D:$D,$D37,Fluxo!$E:$E,"&lt;&gt;"&amp;"PERMUTANTE"))</f>
        <v>0</v>
      </c>
      <c r="BT37" s="18">
        <f>IF(BT$5&gt;$G$4,0,SUMIFS(Fluxo!$O:$O,Fluxo!$U:$U,"&gt;"&amp;BS$5,Fluxo!$U:$U,"&lt;="&amp;BT$5,Fluxo!$D:$D,$D37,Fluxo!$E:$E,"&lt;&gt;"&amp;"PERMUTANTE"))</f>
        <v>0</v>
      </c>
      <c r="BU37" s="18">
        <f>IF(BU$5&gt;$G$4,0,SUMIFS(Fluxo!$O:$O,Fluxo!$U:$U,"&gt;"&amp;BT$5,Fluxo!$U:$U,"&lt;="&amp;BU$5,Fluxo!$D:$D,$D37,Fluxo!$E:$E,"&lt;&gt;"&amp;"PERMUTANTE"))</f>
        <v>0</v>
      </c>
      <c r="BV37" s="18">
        <f>IF(BV$5&gt;$G$4,0,SUMIFS(Fluxo!$O:$O,Fluxo!$U:$U,"&gt;"&amp;BU$5,Fluxo!$U:$U,"&lt;="&amp;BV$5,Fluxo!$D:$D,$D37,Fluxo!$E:$E,"&lt;&gt;"&amp;"PERMUTANTE"))</f>
        <v>0</v>
      </c>
      <c r="BW37" s="18">
        <f>IF(BW$5&gt;$G$4,0,SUMIFS(Fluxo!$O:$O,Fluxo!$U:$U,"&gt;"&amp;BV$5,Fluxo!$U:$U,"&lt;="&amp;BW$5,Fluxo!$D:$D,$D37,Fluxo!$E:$E,"&lt;&gt;"&amp;"PERMUTANTE"))</f>
        <v>0</v>
      </c>
      <c r="BX37" s="18">
        <f>IF(BX$5&gt;$G$4,0,SUMIFS(Fluxo!$O:$O,Fluxo!$U:$U,"&gt;"&amp;BW$5,Fluxo!$U:$U,"&lt;="&amp;BX$5,Fluxo!$D:$D,$D37,Fluxo!$E:$E,"&lt;&gt;"&amp;"PERMUTANTE"))</f>
        <v>0</v>
      </c>
      <c r="BY37" s="18">
        <f>IF(BY$5&gt;$G$4,0,SUMIFS(Fluxo!$O:$O,Fluxo!$U:$U,"&gt;"&amp;BX$5,Fluxo!$U:$U,"&lt;="&amp;BY$5,Fluxo!$D:$D,$D37,Fluxo!$E:$E,"&lt;&gt;"&amp;"PERMUTANTE"))</f>
        <v>0</v>
      </c>
      <c r="BZ37" s="18">
        <f>IF(BZ$5&gt;$G$4,0,SUMIFS(Fluxo!$O:$O,Fluxo!$U:$U,"&gt;"&amp;BY$5,Fluxo!$U:$U,"&lt;="&amp;BZ$5,Fluxo!$D:$D,$D37,Fluxo!$E:$E,"&lt;&gt;"&amp;"PERMUTANTE"))</f>
        <v>0</v>
      </c>
      <c r="CA37" s="18">
        <f>IF(CA$5&gt;$G$4,0,SUMIFS(Fluxo!$O:$O,Fluxo!$U:$U,"&gt;"&amp;BZ$5,Fluxo!$U:$U,"&lt;="&amp;CA$5,Fluxo!$D:$D,$D37,Fluxo!$E:$E,"&lt;&gt;"&amp;"PERMUTANTE"))</f>
        <v>0</v>
      </c>
      <c r="CB37" s="18">
        <f>IF(CB$5&gt;$G$4,0,SUMIFS(Fluxo!$O:$O,Fluxo!$U:$U,"&gt;"&amp;CA$5,Fluxo!$U:$U,"&lt;="&amp;CB$5,Fluxo!$D:$D,$D37,Fluxo!$E:$E,"&lt;&gt;"&amp;"PERMUTANTE"))</f>
        <v>0</v>
      </c>
      <c r="CC37" s="18">
        <f>IF(CC$5&gt;$G$4,0,SUMIFS(Fluxo!$O:$O,Fluxo!$U:$U,"&gt;"&amp;CB$5,Fluxo!$U:$U,"&lt;="&amp;CC$5,Fluxo!$D:$D,$D37,Fluxo!$E:$E,"&lt;&gt;"&amp;"PERMUTANTE"))</f>
        <v>0</v>
      </c>
      <c r="CD37" s="18">
        <f>IF(CD$5&gt;$G$4,0,SUMIFS(Fluxo!$O:$O,Fluxo!$U:$U,"&gt;"&amp;CC$5,Fluxo!$U:$U,"&lt;="&amp;CD$5,Fluxo!$D:$D,$D37,Fluxo!$E:$E,"&lt;&gt;"&amp;"PERMUTANTE"))</f>
        <v>0</v>
      </c>
      <c r="CE37" s="18">
        <f>IF(CE$5&gt;$G$4,0,SUMIFS(Fluxo!$O:$O,Fluxo!$U:$U,"&gt;"&amp;CD$5,Fluxo!$U:$U,"&lt;="&amp;CE$5,Fluxo!$D:$D,$D37,Fluxo!$E:$E,"&lt;&gt;"&amp;"PERMUTANTE"))</f>
        <v>0</v>
      </c>
      <c r="CF37" s="18">
        <f>IF(CF$5&gt;$G$4,0,SUMIFS(Fluxo!$O:$O,Fluxo!$U:$U,"&gt;"&amp;CE$5,Fluxo!$U:$U,"&lt;="&amp;CF$5,Fluxo!$D:$D,$D37,Fluxo!$E:$E,"&lt;&gt;"&amp;"PERMUTANTE"))</f>
        <v>0</v>
      </c>
      <c r="CG37" s="18">
        <f>IF(CG$5&gt;$G$4,0,SUMIFS(Fluxo!$O:$O,Fluxo!$U:$U,"&gt;"&amp;CF$5,Fluxo!$U:$U,"&lt;="&amp;CG$5,Fluxo!$D:$D,$D37,Fluxo!$E:$E,"&lt;&gt;"&amp;"PERMUTANTE"))</f>
        <v>0</v>
      </c>
      <c r="CH37" s="18">
        <f>IF(CH$5&gt;$G$4,0,SUMIFS(Fluxo!$O:$O,Fluxo!$U:$U,"&gt;"&amp;CG$5,Fluxo!$U:$U,"&lt;="&amp;CH$5,Fluxo!$D:$D,$D37,Fluxo!$E:$E,"&lt;&gt;"&amp;"PERMUTANTE"))</f>
        <v>0</v>
      </c>
      <c r="CI37" s="18">
        <f>IF(CI$5&gt;$G$4,0,SUMIFS(Fluxo!$O:$O,Fluxo!$U:$U,"&gt;"&amp;CH$5,Fluxo!$U:$U,"&lt;="&amp;CI$5,Fluxo!$D:$D,$D37,Fluxo!$E:$E,"&lt;&gt;"&amp;"PERMUTANTE"))</f>
        <v>0</v>
      </c>
      <c r="CJ37" s="18">
        <f>IF(CJ$5&gt;$G$4,0,SUMIFS(Fluxo!$O:$O,Fluxo!$U:$U,"&gt;"&amp;CI$5,Fluxo!$U:$U,"&lt;="&amp;CJ$5,Fluxo!$D:$D,$D37,Fluxo!$E:$E,"&lt;&gt;"&amp;"PERMUTANTE"))</f>
        <v>0</v>
      </c>
      <c r="CK37" s="18">
        <f>IF(CK$5&gt;$G$4,0,SUMIFS(Fluxo!$O:$O,Fluxo!$U:$U,"&gt;"&amp;CJ$5,Fluxo!$U:$U,"&lt;="&amp;CK$5,Fluxo!$D:$D,$D37,Fluxo!$E:$E,"&lt;&gt;"&amp;"PERMUTANTE"))</f>
        <v>0</v>
      </c>
      <c r="CL37" s="18">
        <f>IF(CL$5&gt;$G$4,0,SUMIFS(Fluxo!$O:$O,Fluxo!$U:$U,"&gt;"&amp;CK$5,Fluxo!$U:$U,"&lt;="&amp;CL$5,Fluxo!$D:$D,$D37,Fluxo!$E:$E,"&lt;&gt;"&amp;"PERMUTANTE"))</f>
        <v>0</v>
      </c>
      <c r="CM37" s="18">
        <f>IF(CM$5&gt;$G$4,0,SUMIFS(Fluxo!$O:$O,Fluxo!$U:$U,"&gt;"&amp;CL$5,Fluxo!$U:$U,"&lt;="&amp;CM$5,Fluxo!$D:$D,$D37,Fluxo!$E:$E,"&lt;&gt;"&amp;"PERMUTANTE"))</f>
        <v>0</v>
      </c>
      <c r="CN37" s="18">
        <f>IF(CN$5&gt;$G$4,0,SUMIFS(Fluxo!$O:$O,Fluxo!$U:$U,"&gt;"&amp;CM$5,Fluxo!$U:$U,"&lt;="&amp;CN$5,Fluxo!$D:$D,$D37,Fluxo!$E:$E,"&lt;&gt;"&amp;"PERMUTANTE"))</f>
        <v>0</v>
      </c>
      <c r="CO37" s="18">
        <f>IF(CO$5&gt;$G$4,0,SUMIFS(Fluxo!$O:$O,Fluxo!$U:$U,"&gt;"&amp;CN$5,Fluxo!$U:$U,"&lt;="&amp;CO$5,Fluxo!$D:$D,$D37,Fluxo!$E:$E,"&lt;&gt;"&amp;"PERMUTANTE"))</f>
        <v>0</v>
      </c>
      <c r="CP37" s="18">
        <f>IF(CP$5&gt;$G$4,0,SUMIFS(Fluxo!$O:$O,Fluxo!$U:$U,"&gt;"&amp;CO$5,Fluxo!$U:$U,"&lt;="&amp;CP$5,Fluxo!$D:$D,$D37,Fluxo!$E:$E,"&lt;&gt;"&amp;"PERMUTANTE"))</f>
        <v>0</v>
      </c>
      <c r="CQ37" s="18">
        <f>IF(CQ$5&gt;$G$4,0,SUMIFS(Fluxo!$O:$O,Fluxo!$U:$U,"&gt;"&amp;CP$5,Fluxo!$U:$U,"&lt;="&amp;CQ$5,Fluxo!$D:$D,$D37,Fluxo!$E:$E,"&lt;&gt;"&amp;"PERMUTANTE"))</f>
        <v>0</v>
      </c>
      <c r="CR37" s="18">
        <f>IF(CR$5&gt;$G$4,0,SUMIFS(Fluxo!$O:$O,Fluxo!$U:$U,"&gt;"&amp;CQ$5,Fluxo!$U:$U,"&lt;="&amp;CR$5,Fluxo!$D:$D,$D37,Fluxo!$E:$E,"&lt;&gt;"&amp;"PERMUTANTE"))</f>
        <v>0</v>
      </c>
      <c r="CS37" s="18">
        <f>IF(CS$5&gt;$G$4,0,SUMIFS(Fluxo!$O:$O,Fluxo!$U:$U,"&gt;"&amp;CR$5,Fluxo!$U:$U,"&lt;="&amp;CS$5,Fluxo!$D:$D,$D37,Fluxo!$E:$E,"&lt;&gt;"&amp;"PERMUTANTE"))</f>
        <v>0</v>
      </c>
      <c r="CT37" s="18">
        <f>IF(CT$5&gt;$G$4,0,SUMIFS(Fluxo!$O:$O,Fluxo!$U:$U,"&gt;"&amp;CS$5,Fluxo!$U:$U,"&lt;="&amp;CT$5,Fluxo!$D:$D,$D37,Fluxo!$E:$E,"&lt;&gt;"&amp;"PERMUTANTE"))</f>
        <v>0</v>
      </c>
      <c r="CU37" s="18">
        <f>IF(CU$5&gt;$G$4,0,SUMIFS(Fluxo!$O:$O,Fluxo!$U:$U,"&gt;"&amp;CT$5,Fluxo!$U:$U,"&lt;="&amp;CU$5,Fluxo!$D:$D,$D37,Fluxo!$E:$E,"&lt;&gt;"&amp;"PERMUTANTE"))</f>
        <v>0</v>
      </c>
      <c r="CV37" s="18">
        <f>IF(CV$5&gt;$G$4,0,SUMIFS(Fluxo!$O:$O,Fluxo!$U:$U,"&gt;"&amp;CU$5,Fluxo!$U:$U,"&lt;="&amp;CV$5,Fluxo!$D:$D,$D37,Fluxo!$E:$E,"&lt;&gt;"&amp;"PERMUTANTE"))</f>
        <v>0</v>
      </c>
      <c r="CW37" s="18">
        <f>IF(CW$5&gt;$G$4,0,SUMIFS(Fluxo!$O:$O,Fluxo!$U:$U,"&gt;"&amp;CV$5,Fluxo!$U:$U,"&lt;="&amp;CW$5,Fluxo!$D:$D,$D37,Fluxo!$E:$E,"&lt;&gt;"&amp;"PERMUTANTE"))</f>
        <v>0</v>
      </c>
      <c r="CX37" s="18">
        <f>IF(CX$5&gt;$G$4,0,SUMIFS(Fluxo!$O:$O,Fluxo!$U:$U,"&gt;"&amp;CW$5,Fluxo!$U:$U,"&lt;="&amp;CX$5,Fluxo!$D:$D,$D37,Fluxo!$E:$E,"&lt;&gt;"&amp;"PERMUTANTE"))</f>
        <v>0</v>
      </c>
      <c r="CY37" s="18">
        <f>IF(CY$5&gt;$G$4,0,SUMIFS(Fluxo!$O:$O,Fluxo!$U:$U,"&gt;"&amp;CX$5,Fluxo!$U:$U,"&lt;="&amp;CY$5,Fluxo!$D:$D,$D37,Fluxo!$E:$E,"&lt;&gt;"&amp;"PERMUTANTE"))</f>
        <v>0</v>
      </c>
      <c r="CZ37" s="18">
        <f>IF(CZ$5&gt;$G$4,0,SUMIFS(Fluxo!$O:$O,Fluxo!$U:$U,"&gt;"&amp;CY$5,Fluxo!$U:$U,"&lt;="&amp;CZ$5,Fluxo!$D:$D,$D37,Fluxo!$E:$E,"&lt;&gt;"&amp;"PERMUTANTE"))</f>
        <v>0</v>
      </c>
      <c r="DA37" s="18">
        <f>IF(DA$5&gt;$G$4,0,SUMIFS(Fluxo!$O:$O,Fluxo!$U:$U,"&gt;"&amp;CZ$5,Fluxo!$U:$U,"&lt;="&amp;DA$5,Fluxo!$D:$D,$D37,Fluxo!$E:$E,"&lt;&gt;"&amp;"PERMUTANTE"))</f>
        <v>0</v>
      </c>
      <c r="DB37" s="18">
        <f>IF(DB$5&gt;$G$4,0,SUMIFS(Fluxo!$O:$O,Fluxo!$U:$U,"&gt;"&amp;DA$5,Fluxo!$U:$U,"&lt;="&amp;DB$5,Fluxo!$D:$D,$D37,Fluxo!$E:$E,"&lt;&gt;"&amp;"PERMUTANTE"))</f>
        <v>0</v>
      </c>
      <c r="DC37" s="18">
        <f>IF(DC$5&gt;$G$4,0,SUMIFS(Fluxo!$O:$O,Fluxo!$U:$U,"&gt;"&amp;DB$5,Fluxo!$U:$U,"&lt;="&amp;DC$5,Fluxo!$D:$D,$D37,Fluxo!$E:$E,"&lt;&gt;"&amp;"PERMUTANTE"))</f>
        <v>0</v>
      </c>
      <c r="DD37" s="18">
        <f>IF(DD$5&gt;$G$4,0,SUMIFS(Fluxo!$O:$O,Fluxo!$U:$U,"&gt;"&amp;DC$5,Fluxo!$U:$U,"&lt;="&amp;DD$5,Fluxo!$D:$D,$D37,Fluxo!$E:$E,"&lt;&gt;"&amp;"PERMUTANTE"))</f>
        <v>0</v>
      </c>
      <c r="DE37" s="18">
        <f>IF(DE$5&gt;$G$4,0,SUMIFS(Fluxo!$O:$O,Fluxo!$U:$U,"&gt;"&amp;DD$5,Fluxo!$U:$U,"&lt;="&amp;DE$5,Fluxo!$D:$D,$D37,Fluxo!$E:$E,"&lt;&gt;"&amp;"PERMUTANTE"))</f>
        <v>0</v>
      </c>
      <c r="DF37" s="18">
        <f>IF(DF$5&gt;$G$4,0,SUMIFS(Fluxo!$O:$O,Fluxo!$U:$U,"&gt;"&amp;DE$5,Fluxo!$U:$U,"&lt;="&amp;DF$5,Fluxo!$D:$D,$D37,Fluxo!$E:$E,"&lt;&gt;"&amp;"PERMUTANTE"))</f>
        <v>0</v>
      </c>
      <c r="DG37" s="18">
        <f>IF(DG$5&gt;$G$4,0,SUMIFS(Fluxo!$O:$O,Fluxo!$U:$U,"&gt;"&amp;DF$5,Fluxo!$U:$U,"&lt;="&amp;DG$5,Fluxo!$D:$D,$D37,Fluxo!$E:$E,"&lt;&gt;"&amp;"PERMUTANTE"))</f>
        <v>0</v>
      </c>
      <c r="DH37" s="18">
        <f>IF(DH$5&gt;$G$4,0,SUMIFS(Fluxo!$O:$O,Fluxo!$U:$U,"&gt;"&amp;DG$5,Fluxo!$U:$U,"&lt;="&amp;DH$5,Fluxo!$D:$D,$D37,Fluxo!$E:$E,"&lt;&gt;"&amp;"PERMUTANTE"))</f>
        <v>0</v>
      </c>
      <c r="DI37" s="18">
        <f>IF(DI$5&gt;$G$4,0,SUMIFS(Fluxo!$O:$O,Fluxo!$U:$U,"&gt;"&amp;DH$5,Fluxo!$U:$U,"&lt;="&amp;DI$5,Fluxo!$D:$D,$D37,Fluxo!$E:$E,"&lt;&gt;"&amp;"PERMUTANTE"))</f>
        <v>0</v>
      </c>
      <c r="DJ37" s="18">
        <f>IF(DJ$5&gt;$G$4,0,SUMIFS(Fluxo!$O:$O,Fluxo!$U:$U,"&gt;"&amp;DI$5,Fluxo!$U:$U,"&lt;="&amp;DJ$5,Fluxo!$D:$D,$D37,Fluxo!$E:$E,"&lt;&gt;"&amp;"PERMUTANTE"))</f>
        <v>0</v>
      </c>
      <c r="DK37" s="18">
        <f>IF(DK$5&gt;$G$4,0,SUMIFS(Fluxo!$O:$O,Fluxo!$U:$U,"&gt;"&amp;DJ$5,Fluxo!$U:$U,"&lt;="&amp;DK$5,Fluxo!$D:$D,$D37,Fluxo!$E:$E,"&lt;&gt;"&amp;"PERMUTANTE"))</f>
        <v>0</v>
      </c>
      <c r="DL37" s="18">
        <f>IF(DL$5&gt;$G$4,0,SUMIFS(Fluxo!$O:$O,Fluxo!$U:$U,"&gt;"&amp;DK$5,Fluxo!$U:$U,"&lt;="&amp;DL$5,Fluxo!$D:$D,$D37,Fluxo!$E:$E,"&lt;&gt;"&amp;"PERMUTANTE"))</f>
        <v>0</v>
      </c>
      <c r="DM37" s="18">
        <f>IF(DM$5&gt;$G$4,0,SUMIFS(Fluxo!$O:$O,Fluxo!$U:$U,"&gt;"&amp;DL$5,Fluxo!$U:$U,"&lt;="&amp;DM$5,Fluxo!$D:$D,$D37,Fluxo!$E:$E,"&lt;&gt;"&amp;"PERMUTANTE"))</f>
        <v>0</v>
      </c>
      <c r="DN37" s="18">
        <f>IF(DN$5&gt;$G$4,0,SUMIFS(Fluxo!$O:$O,Fluxo!$U:$U,"&gt;"&amp;DM$5,Fluxo!$U:$U,"&lt;="&amp;DN$5,Fluxo!$D:$D,$D37,Fluxo!$E:$E,"&lt;&gt;"&amp;"PERMUTANTE"))</f>
        <v>0</v>
      </c>
      <c r="DO37" s="18">
        <f>IF(DO$5&gt;$G$4,0,SUMIFS(Fluxo!$O:$O,Fluxo!$U:$U,"&gt;"&amp;DN$5,Fluxo!$U:$U,"&lt;="&amp;DO$5,Fluxo!$D:$D,$D37,Fluxo!$E:$E,"&lt;&gt;"&amp;"PERMUTANTE"))</f>
        <v>0</v>
      </c>
      <c r="DP37" s="18">
        <f>IF(DP$5&gt;$G$4,0,SUMIFS(Fluxo!$O:$O,Fluxo!$U:$U,"&gt;"&amp;DO$5,Fluxo!$U:$U,"&lt;="&amp;DP$5,Fluxo!$D:$D,$D37,Fluxo!$E:$E,"&lt;&gt;"&amp;"PERMUTANTE"))</f>
        <v>0</v>
      </c>
      <c r="DQ37" s="18">
        <f>IF(DQ$5&gt;$G$4,0,SUMIFS(Fluxo!$O:$O,Fluxo!$U:$U,"&gt;"&amp;DP$5,Fluxo!$U:$U,"&lt;="&amp;DQ$5,Fluxo!$D:$D,$D37,Fluxo!$E:$E,"&lt;&gt;"&amp;"PERMUTANTE"))</f>
        <v>0</v>
      </c>
      <c r="DR37" s="18">
        <f>IF(DR$5&gt;$G$4,0,SUMIFS(Fluxo!$O:$O,Fluxo!$U:$U,"&gt;"&amp;DQ$5,Fluxo!$U:$U,"&lt;="&amp;DR$5,Fluxo!$D:$D,$D37,Fluxo!$E:$E,"&lt;&gt;"&amp;"PERMUTANTE"))</f>
        <v>0</v>
      </c>
      <c r="DS37" s="18">
        <f>IF(DS$5&gt;$G$4,0,SUMIFS(Fluxo!$O:$O,Fluxo!$U:$U,"&gt;"&amp;DR$5,Fluxo!$U:$U,"&lt;="&amp;DS$5,Fluxo!$D:$D,$D37,Fluxo!$E:$E,"&lt;&gt;"&amp;"PERMUTANTE"))</f>
        <v>0</v>
      </c>
      <c r="DT37" s="18">
        <f>IF(DT$5&gt;$G$4,0,SUMIFS(Fluxo!$O:$O,Fluxo!$U:$U,"&gt;"&amp;DS$5,Fluxo!$U:$U,"&lt;="&amp;DT$5,Fluxo!$D:$D,$D37,Fluxo!$E:$E,"&lt;&gt;"&amp;"PERMUTANTE"))</f>
        <v>0</v>
      </c>
      <c r="DU37" s="18">
        <f>IF(DU$5&gt;$G$4,0,SUMIFS(Fluxo!$O:$O,Fluxo!$U:$U,"&gt;"&amp;DT$5,Fluxo!$U:$U,"&lt;="&amp;DU$5,Fluxo!$D:$D,$D37,Fluxo!$E:$E,"&lt;&gt;"&amp;"PERMUTANTE"))</f>
        <v>0</v>
      </c>
      <c r="DV37" s="18">
        <f>IF(DV$5&gt;$G$4,0,SUMIFS(Fluxo!$O:$O,Fluxo!$U:$U,"&gt;"&amp;DU$5,Fluxo!$U:$U,"&lt;="&amp;DV$5,Fluxo!$D:$D,$D37,Fluxo!$E:$E,"&lt;&gt;"&amp;"PERMUTANTE"))</f>
        <v>0</v>
      </c>
      <c r="DW37" s="18">
        <f>IF(DW$5&gt;$G$4,0,SUMIFS(Fluxo!$O:$O,Fluxo!$U:$U,"&gt;"&amp;DV$5,Fluxo!$U:$U,"&lt;="&amp;DW$5,Fluxo!$D:$D,$D37,Fluxo!$E:$E,"&lt;&gt;"&amp;"PERMUTANTE"))</f>
        <v>0</v>
      </c>
      <c r="DX37" s="18">
        <f>IF(DX$5&gt;$G$4,0,SUMIFS(Fluxo!$O:$O,Fluxo!$U:$U,"&gt;"&amp;DW$5,Fluxo!$U:$U,"&lt;="&amp;DX$5,Fluxo!$D:$D,$D37,Fluxo!$E:$E,"&lt;&gt;"&amp;"PERMUTANTE"))</f>
        <v>0</v>
      </c>
      <c r="DY37" s="18">
        <f>IF(DY$5&gt;$G$4,0,SUMIFS(Fluxo!$O:$O,Fluxo!$U:$U,"&gt;"&amp;DX$5,Fluxo!$U:$U,"&lt;="&amp;DY$5,Fluxo!$D:$D,$D37,Fluxo!$E:$E,"&lt;&gt;"&amp;"PERMUTANTE"))</f>
        <v>0</v>
      </c>
      <c r="DZ37" s="18">
        <f>IF(DZ$5&gt;$G$4,0,SUMIFS(Fluxo!$O:$O,Fluxo!$U:$U,"&gt;"&amp;DY$5,Fluxo!$U:$U,"&lt;="&amp;DZ$5,Fluxo!$D:$D,$D37,Fluxo!$E:$E,"&lt;&gt;"&amp;"PERMUTANTE"))</f>
        <v>0</v>
      </c>
      <c r="EA37" s="18">
        <f>IF(EA$5&gt;$G$4,0,SUMIFS(Fluxo!$O:$O,Fluxo!$U:$U,"&gt;"&amp;DZ$5,Fluxo!$U:$U,"&lt;="&amp;EA$5,Fluxo!$D:$D,$D37,Fluxo!$E:$E,"&lt;&gt;"&amp;"PERMUTANTE"))</f>
        <v>0</v>
      </c>
      <c r="EB37" s="18">
        <f>IF(EB$5&gt;$G$4,0,SUMIFS(Fluxo!$O:$O,Fluxo!$U:$U,"&gt;"&amp;EA$5,Fluxo!$U:$U,"&lt;="&amp;EB$5,Fluxo!$D:$D,$D37,Fluxo!$E:$E,"&lt;&gt;"&amp;"PERMUTANTE"))</f>
        <v>0</v>
      </c>
      <c r="EC37" s="18">
        <f>IF(EC$5&gt;$G$4,0,SUMIFS(Fluxo!$O:$O,Fluxo!$U:$U,"&gt;"&amp;EB$5,Fluxo!$U:$U,"&lt;="&amp;EC$5,Fluxo!$D:$D,$D37,Fluxo!$E:$E,"&lt;&gt;"&amp;"PERMUTANTE"))</f>
        <v>0</v>
      </c>
      <c r="ED37" s="18">
        <f>IF(ED$5&gt;$G$4,0,SUMIFS(Fluxo!$O:$O,Fluxo!$U:$U,"&gt;"&amp;EC$5,Fluxo!$U:$U,"&lt;="&amp;ED$5,Fluxo!$D:$D,$D37,Fluxo!$E:$E,"&lt;&gt;"&amp;"PERMUTANTE"))</f>
        <v>0</v>
      </c>
      <c r="EE37" s="18">
        <f>IF(EE$5&gt;$G$4,0,SUMIFS(Fluxo!$O:$O,Fluxo!$U:$U,"&gt;"&amp;ED$5,Fluxo!$U:$U,"&lt;="&amp;EE$5,Fluxo!$D:$D,$D37,Fluxo!$E:$E,"&lt;&gt;"&amp;"PERMUTANTE"))</f>
        <v>0</v>
      </c>
      <c r="EF37" s="18">
        <f>IF(EF$5&gt;$G$4,0,SUMIFS(Fluxo!$O:$O,Fluxo!$U:$U,"&gt;"&amp;EE$5,Fluxo!$U:$U,"&lt;="&amp;EF$5,Fluxo!$D:$D,$D37,Fluxo!$E:$E,"&lt;&gt;"&amp;"PERMUTANTE"))</f>
        <v>0</v>
      </c>
      <c r="EG37" s="18">
        <f>IF(EG$5&gt;$G$4,0,SUMIFS(Fluxo!$O:$O,Fluxo!$U:$U,"&gt;"&amp;EF$5,Fluxo!$U:$U,"&lt;="&amp;EG$5,Fluxo!$D:$D,$D37,Fluxo!$E:$E,"&lt;&gt;"&amp;"PERMUTANTE"))</f>
        <v>0</v>
      </c>
      <c r="EH37" s="18">
        <f>IF(EH$5&gt;$G$4,0,SUMIFS(Fluxo!$O:$O,Fluxo!$U:$U,"&gt;"&amp;EG$5,Fluxo!$U:$U,"&lt;="&amp;EH$5,Fluxo!$D:$D,$D37,Fluxo!$E:$E,"&lt;&gt;"&amp;"PERMUTANTE"))</f>
        <v>0</v>
      </c>
      <c r="EI37" s="18">
        <f>IF(EI$5&gt;$G$4,0,SUMIFS(Fluxo!$O:$O,Fluxo!$U:$U,"&gt;"&amp;EH$5,Fluxo!$U:$U,"&lt;="&amp;EI$5,Fluxo!$D:$D,$D37,Fluxo!$E:$E,"&lt;&gt;"&amp;"PERMUTANTE"))</f>
        <v>0</v>
      </c>
      <c r="EJ37" s="18">
        <f>IF(EJ$5&gt;$G$4,0,SUMIFS(Fluxo!$O:$O,Fluxo!$U:$U,"&gt;"&amp;EI$5,Fluxo!$U:$U,"&lt;="&amp;EJ$5,Fluxo!$D:$D,$D37,Fluxo!$E:$E,"&lt;&gt;"&amp;"PERMUTANTE"))</f>
        <v>0</v>
      </c>
      <c r="EK37" s="18">
        <f>IF(EK$5&gt;$G$4,0,SUMIFS(Fluxo!$O:$O,Fluxo!$U:$U,"&gt;"&amp;EJ$5,Fluxo!$U:$U,"&lt;="&amp;EK$5,Fluxo!$D:$D,$D37,Fluxo!$E:$E,"&lt;&gt;"&amp;"PERMUTANTE"))</f>
        <v>0</v>
      </c>
      <c r="EL37" s="18">
        <f>IF(EL$5&gt;$G$4,0,SUMIFS(Fluxo!$O:$O,Fluxo!$U:$U,"&gt;"&amp;EK$5,Fluxo!$U:$U,"&lt;="&amp;EL$5,Fluxo!$D:$D,$D37,Fluxo!$E:$E,"&lt;&gt;"&amp;"PERMUTANTE"))</f>
        <v>0</v>
      </c>
      <c r="EM37" s="18">
        <f>IF(EM$5&gt;$G$4,0,SUMIFS(Fluxo!$O:$O,Fluxo!$U:$U,"&gt;"&amp;EL$5,Fluxo!$U:$U,"&lt;="&amp;EM$5,Fluxo!$D:$D,$D37,Fluxo!$E:$E,"&lt;&gt;"&amp;"PERMUTANTE"))</f>
        <v>0</v>
      </c>
      <c r="EN37" s="18">
        <f>IF(EN$5&gt;$G$4,0,SUMIFS(Fluxo!$O:$O,Fluxo!$U:$U,"&gt;"&amp;EM$5,Fluxo!$U:$U,"&lt;="&amp;EN$5,Fluxo!$D:$D,$D37,Fluxo!$E:$E,"&lt;&gt;"&amp;"PERMUTANTE"))</f>
        <v>0</v>
      </c>
      <c r="EO37" s="18">
        <f>IF(EO$5&gt;$G$4,0,SUMIFS(Fluxo!$O:$O,Fluxo!$U:$U,"&gt;"&amp;EN$5,Fluxo!$U:$U,"&lt;="&amp;EO$5,Fluxo!$D:$D,$D37,Fluxo!$E:$E,"&lt;&gt;"&amp;"PERMUTANTE"))</f>
        <v>0</v>
      </c>
      <c r="EP37" s="18">
        <f>IF(EP$5&gt;$G$4,0,SUMIFS(Fluxo!$O:$O,Fluxo!$U:$U,"&gt;"&amp;EO$5,Fluxo!$U:$U,"&lt;="&amp;EP$5,Fluxo!$D:$D,$D37,Fluxo!$E:$E,"&lt;&gt;"&amp;"PERMUTANTE"))</f>
        <v>0</v>
      </c>
      <c r="EQ37" s="18">
        <f>IF(EQ$5&gt;$G$4,0,SUMIFS(Fluxo!$O:$O,Fluxo!$U:$U,"&gt;"&amp;EP$5,Fluxo!$U:$U,"&lt;="&amp;EQ$5,Fluxo!$D:$D,$D37,Fluxo!$E:$E,"&lt;&gt;"&amp;"PERMUTANTE"))</f>
        <v>0</v>
      </c>
      <c r="ER37" s="18">
        <f>IF(ER$5&gt;$G$4,0,SUMIFS(Fluxo!$O:$O,Fluxo!$U:$U,"&gt;"&amp;EQ$5,Fluxo!$U:$U,"&lt;="&amp;ER$5,Fluxo!$D:$D,$D37,Fluxo!$E:$E,"&lt;&gt;"&amp;"PERMUTANTE"))</f>
        <v>0</v>
      </c>
      <c r="ES37" s="18">
        <f>IF(ES$5&gt;$G$4,0,SUMIFS(Fluxo!$O:$O,Fluxo!$U:$U,"&gt;"&amp;ER$5,Fluxo!$U:$U,"&lt;="&amp;ES$5,Fluxo!$D:$D,$D37,Fluxo!$E:$E,"&lt;&gt;"&amp;"PERMUTANTE"))</f>
        <v>0</v>
      </c>
      <c r="ET37" s="18">
        <f>IF(ET$5&gt;$G$4,0,SUMIFS(Fluxo!$O:$O,Fluxo!$U:$U,"&gt;"&amp;ES$5,Fluxo!$U:$U,"&lt;="&amp;ET$5,Fluxo!$D:$D,$D37,Fluxo!$E:$E,"&lt;&gt;"&amp;"PERMUTANTE"))</f>
        <v>0</v>
      </c>
      <c r="EU37" s="18">
        <f>IF(EU$5&gt;$G$4,0,SUMIFS(Fluxo!$O:$O,Fluxo!$U:$U,"&gt;"&amp;ET$5,Fluxo!$U:$U,"&lt;="&amp;EU$5,Fluxo!$D:$D,$D37,Fluxo!$E:$E,"&lt;&gt;"&amp;"PERMUTANTE"))</f>
        <v>0</v>
      </c>
      <c r="EV37" s="18">
        <f>IF(EV$5&gt;$G$4,0,SUMIFS(Fluxo!$O:$O,Fluxo!$U:$U,"&gt;"&amp;EU$5,Fluxo!$U:$U,"&lt;="&amp;EV$5,Fluxo!$D:$D,$D37,Fluxo!$E:$E,"&lt;&gt;"&amp;"PERMUTANTE"))</f>
        <v>0</v>
      </c>
      <c r="EW37" s="18">
        <f>IF(EW$5&gt;$G$4,0,SUMIFS(Fluxo!$O:$O,Fluxo!$U:$U,"&gt;"&amp;EV$5,Fluxo!$U:$U,"&lt;="&amp;EW$5,Fluxo!$D:$D,$D37,Fluxo!$E:$E,"&lt;&gt;"&amp;"PERMUTANTE"))</f>
        <v>0</v>
      </c>
      <c r="EX37" s="18">
        <f>IF(EX$5&gt;$G$4,0,SUMIFS(Fluxo!$O:$O,Fluxo!$U:$U,"&gt;"&amp;EW$5,Fluxo!$U:$U,"&lt;="&amp;EX$5,Fluxo!$D:$D,$D37,Fluxo!$E:$E,"&lt;&gt;"&amp;"PERMUTANTE"))</f>
        <v>0</v>
      </c>
      <c r="EY37" s="18">
        <f>IF(EY$5&gt;$G$4,0,SUMIFS(Fluxo!$O:$O,Fluxo!$U:$U,"&gt;"&amp;EX$5,Fluxo!$U:$U,"&lt;="&amp;EY$5,Fluxo!$D:$D,$D37,Fluxo!$E:$E,"&lt;&gt;"&amp;"PERMUTANTE"))</f>
        <v>0</v>
      </c>
      <c r="EZ37" s="18">
        <f>IF(EZ$5&gt;$G$4,0,SUMIFS(Fluxo!$O:$O,Fluxo!$U:$U,"&gt;"&amp;EY$5,Fluxo!$U:$U,"&lt;="&amp;EZ$5,Fluxo!$D:$D,$D37,Fluxo!$E:$E,"&lt;&gt;"&amp;"PERMUTANTE"))</f>
        <v>0</v>
      </c>
      <c r="FA37" s="18">
        <f>IF(FA$5&gt;$G$4,0,SUMIFS(Fluxo!$O:$O,Fluxo!$U:$U,"&gt;"&amp;EZ$5,Fluxo!$U:$U,"&lt;="&amp;FA$5,Fluxo!$D:$D,$D37,Fluxo!$E:$E,"&lt;&gt;"&amp;"PERMUTANTE"))</f>
        <v>0</v>
      </c>
      <c r="FB37" s="18">
        <f>IF(FB$5&gt;$G$4,0,SUMIFS(Fluxo!$O:$O,Fluxo!$U:$U,"&gt;"&amp;FA$5,Fluxo!$U:$U,"&lt;="&amp;FB$5,Fluxo!$D:$D,$D37,Fluxo!$E:$E,"&lt;&gt;"&amp;"PERMUTANTE"))</f>
        <v>0</v>
      </c>
      <c r="FC37" s="18">
        <f>IF(FC$5&gt;$G$4,0,SUMIFS(Fluxo!$O:$O,Fluxo!$U:$U,"&gt;"&amp;FB$5,Fluxo!$U:$U,"&lt;="&amp;FC$5,Fluxo!$D:$D,$D37,Fluxo!$E:$E,"&lt;&gt;"&amp;"PERMUTANTE"))</f>
        <v>0</v>
      </c>
      <c r="FD37" s="18">
        <f>IF(FD$5&gt;$G$4,0,SUMIFS(Fluxo!$O:$O,Fluxo!$U:$U,"&gt;"&amp;FC$5,Fluxo!$U:$U,"&lt;="&amp;FD$5,Fluxo!$D:$D,$D37,Fluxo!$E:$E,"&lt;&gt;"&amp;"PERMUTANTE"))</f>
        <v>0</v>
      </c>
      <c r="FE37" s="18">
        <f>IF(FE$5&gt;$G$4,0,SUMIFS(Fluxo!$O:$O,Fluxo!$U:$U,"&gt;"&amp;FD$5,Fluxo!$U:$U,"&lt;="&amp;FE$5,Fluxo!$D:$D,$D37,Fluxo!$E:$E,"&lt;&gt;"&amp;"PERMUTANTE"))</f>
        <v>0</v>
      </c>
      <c r="FF37" s="18">
        <f>IF(FF$5&gt;$G$4,0,SUMIFS(Fluxo!$O:$O,Fluxo!$U:$U,"&gt;"&amp;FE$5,Fluxo!$U:$U,"&lt;="&amp;FF$5,Fluxo!$D:$D,$D37,Fluxo!$E:$E,"&lt;&gt;"&amp;"PERMUTANTE"))</f>
        <v>0</v>
      </c>
      <c r="FG37" s="18">
        <f>IF(FG$5&gt;$G$4,0,SUMIFS(Fluxo!$O:$O,Fluxo!$U:$U,"&gt;"&amp;FF$5,Fluxo!$U:$U,"&lt;="&amp;FG$5,Fluxo!$D:$D,$D37,Fluxo!$E:$E,"&lt;&gt;"&amp;"PERMUTANTE"))</f>
        <v>0</v>
      </c>
      <c r="FH37" s="18">
        <f>IF(FH$5&gt;$G$4,0,SUMIFS(Fluxo!$O:$O,Fluxo!$U:$U,"&gt;"&amp;FG$5,Fluxo!$U:$U,"&lt;="&amp;FH$5,Fluxo!$D:$D,$D37,Fluxo!$E:$E,"&lt;&gt;"&amp;"PERMUTANTE"))</f>
        <v>0</v>
      </c>
      <c r="FI37" s="18">
        <f>IF(FI$5&gt;$G$4,0,SUMIFS(Fluxo!$O:$O,Fluxo!$U:$U,"&gt;"&amp;FH$5,Fluxo!$U:$U,"&lt;="&amp;FI$5,Fluxo!$D:$D,$D37,Fluxo!$E:$E,"&lt;&gt;"&amp;"PERMUTANTE"))</f>
        <v>0</v>
      </c>
      <c r="FJ37" s="18">
        <f>IF(FJ$5&gt;$G$4,0,SUMIFS(Fluxo!$O:$O,Fluxo!$U:$U,"&gt;"&amp;FI$5,Fluxo!$U:$U,"&lt;="&amp;FJ$5,Fluxo!$D:$D,$D37,Fluxo!$E:$E,"&lt;&gt;"&amp;"PERMUTANTE"))</f>
        <v>0</v>
      </c>
      <c r="FK37" s="18">
        <f>IF(FK$5&gt;$G$4,0,SUMIFS(Fluxo!$O:$O,Fluxo!$U:$U,"&gt;"&amp;FJ$5,Fluxo!$U:$U,"&lt;="&amp;FK$5,Fluxo!$D:$D,$D37,Fluxo!$E:$E,"&lt;&gt;"&amp;"PERMUTANTE"))</f>
        <v>0</v>
      </c>
      <c r="FL37" s="18">
        <f>IF(FL$5&gt;$G$4,0,SUMIFS(Fluxo!$O:$O,Fluxo!$U:$U,"&gt;"&amp;FK$5,Fluxo!$U:$U,"&lt;="&amp;FL$5,Fluxo!$D:$D,$D37,Fluxo!$E:$E,"&lt;&gt;"&amp;"PERMUTANTE"))</f>
        <v>0</v>
      </c>
      <c r="FM37" s="18">
        <f>IF(FM$5&gt;$G$4,0,SUMIFS(Fluxo!$O:$O,Fluxo!$U:$U,"&gt;"&amp;FL$5,Fluxo!$U:$U,"&lt;="&amp;FM$5,Fluxo!$D:$D,$D37,Fluxo!$E:$E,"&lt;&gt;"&amp;"PERMUTANTE"))</f>
        <v>0</v>
      </c>
      <c r="FN37" s="18">
        <f>IF(FN$5&gt;$G$4,0,SUMIFS(Fluxo!$O:$O,Fluxo!$U:$U,"&gt;"&amp;FM$5,Fluxo!$U:$U,"&lt;="&amp;FN$5,Fluxo!$D:$D,$D37,Fluxo!$E:$E,"&lt;&gt;"&amp;"PERMUTANTE"))</f>
        <v>0</v>
      </c>
      <c r="FO37" s="18">
        <f>IF(FO$5&gt;$G$4,0,SUMIFS(Fluxo!$O:$O,Fluxo!$U:$U,"&gt;"&amp;FN$5,Fluxo!$U:$U,"&lt;="&amp;FO$5,Fluxo!$D:$D,$D37,Fluxo!$E:$E,"&lt;&gt;"&amp;"PERMUTANTE"))</f>
        <v>0</v>
      </c>
      <c r="FP37" s="18">
        <f>IF(FP$5&gt;$G$4,0,SUMIFS(Fluxo!$O:$O,Fluxo!$U:$U,"&gt;"&amp;FO$5,Fluxo!$U:$U,"&lt;="&amp;FP$5,Fluxo!$D:$D,$D37,Fluxo!$E:$E,"&lt;&gt;"&amp;"PERMUTANTE"))</f>
        <v>0</v>
      </c>
      <c r="FQ37" s="18">
        <f>IF(FQ$5&gt;$G$4,0,SUMIFS(Fluxo!$O:$O,Fluxo!$U:$U,"&gt;"&amp;FP$5,Fluxo!$U:$U,"&lt;="&amp;FQ$5,Fluxo!$D:$D,$D37,Fluxo!$E:$E,"&lt;&gt;"&amp;"PERMUTANTE"))</f>
        <v>0</v>
      </c>
      <c r="FR37" s="18">
        <f>IF(FR$5&gt;$G$4,0,SUMIFS(Fluxo!$O:$O,Fluxo!$U:$U,"&gt;"&amp;FQ$5,Fluxo!$U:$U,"&lt;="&amp;FR$5,Fluxo!$D:$D,$D37,Fluxo!$E:$E,"&lt;&gt;"&amp;"PERMUTANTE"))</f>
        <v>0</v>
      </c>
      <c r="FS37" s="18">
        <f>IF(FS$5&gt;$G$4,0,SUMIFS(Fluxo!$O:$O,Fluxo!$U:$U,"&gt;"&amp;FR$5,Fluxo!$U:$U,"&lt;="&amp;FS$5,Fluxo!$D:$D,$D37,Fluxo!$E:$E,"&lt;&gt;"&amp;"PERMUTANTE"))</f>
        <v>0</v>
      </c>
      <c r="FT37" s="18">
        <f>IF(FT$5&gt;$G$4,0,SUMIFS(Fluxo!$O:$O,Fluxo!$U:$U,"&gt;"&amp;FS$5,Fluxo!$U:$U,"&lt;="&amp;FT$5,Fluxo!$D:$D,$D37,Fluxo!$E:$E,"&lt;&gt;"&amp;"PERMUTANTE"))</f>
        <v>0</v>
      </c>
      <c r="FU37" s="18">
        <f>IF(FU$5&gt;$G$4,0,SUMIFS(Fluxo!$O:$O,Fluxo!$U:$U,"&gt;"&amp;FT$5,Fluxo!$U:$U,"&lt;="&amp;FU$5,Fluxo!$D:$D,$D37,Fluxo!$E:$E,"&lt;&gt;"&amp;"PERMUTANTE"))</f>
        <v>0</v>
      </c>
      <c r="FV37" s="18">
        <f>IF(FV$5&gt;$G$4,0,SUMIFS(Fluxo!$O:$O,Fluxo!$U:$U,"&gt;"&amp;FU$5,Fluxo!$U:$U,"&lt;="&amp;FV$5,Fluxo!$D:$D,$D37,Fluxo!$E:$E,"&lt;&gt;"&amp;"PERMUTANTE"))</f>
        <v>0</v>
      </c>
      <c r="FW37" s="18">
        <f>IF(FW$5&gt;$G$4,0,SUMIFS(Fluxo!$O:$O,Fluxo!$U:$U,"&gt;"&amp;FV$5,Fluxo!$U:$U,"&lt;="&amp;FW$5,Fluxo!$D:$D,$D37,Fluxo!$E:$E,"&lt;&gt;"&amp;"PERMUTANTE"))</f>
        <v>0</v>
      </c>
      <c r="FX37" s="18">
        <f>IF(FX$5&gt;$G$4,0,SUMIFS(Fluxo!$O:$O,Fluxo!$U:$U,"&gt;"&amp;FW$5,Fluxo!$U:$U,"&lt;="&amp;FX$5,Fluxo!$D:$D,$D37,Fluxo!$E:$E,"&lt;&gt;"&amp;"PERMUTANTE"))</f>
        <v>0</v>
      </c>
      <c r="FY37" s="18">
        <f>IF(FY$5&gt;$G$4,0,SUMIFS(Fluxo!$O:$O,Fluxo!$U:$U,"&gt;"&amp;FX$5,Fluxo!$U:$U,"&lt;="&amp;FY$5,Fluxo!$D:$D,$D37,Fluxo!$E:$E,"&lt;&gt;"&amp;"PERMUTANTE"))</f>
        <v>0</v>
      </c>
      <c r="FZ37" s="18">
        <f>IF(FZ$5&gt;$G$4,0,SUMIFS(Fluxo!$O:$O,Fluxo!$U:$U,"&gt;"&amp;FY$5,Fluxo!$U:$U,"&lt;="&amp;FZ$5,Fluxo!$D:$D,$D37,Fluxo!$E:$E,"&lt;&gt;"&amp;"PERMUTANTE"))</f>
        <v>0</v>
      </c>
      <c r="GA37" s="18">
        <f>IF(GA$5&gt;$G$4,0,SUMIFS(Fluxo!$O:$O,Fluxo!$U:$U,"&gt;"&amp;FZ$5,Fluxo!$U:$U,"&lt;="&amp;GA$5,Fluxo!$D:$D,$D37,Fluxo!$E:$E,"&lt;&gt;"&amp;"PERMUTANTE"))</f>
        <v>0</v>
      </c>
      <c r="GB37" s="18">
        <f>IF(GB$5&gt;$G$4,0,SUMIFS(Fluxo!$O:$O,Fluxo!$U:$U,"&gt;"&amp;GA$5,Fluxo!$U:$U,"&lt;="&amp;GB$5,Fluxo!$D:$D,$D37,Fluxo!$E:$E,"&lt;&gt;"&amp;"PERMUTANTE"))</f>
        <v>0</v>
      </c>
      <c r="GC37" s="18">
        <f>IF(GC$5&gt;$G$4,0,SUMIFS(Fluxo!$O:$O,Fluxo!$U:$U,"&gt;"&amp;GB$5,Fluxo!$U:$U,"&lt;="&amp;GC$5,Fluxo!$D:$D,$D37,Fluxo!$E:$E,"&lt;&gt;"&amp;"PERMUTANTE"))</f>
        <v>0</v>
      </c>
      <c r="GD37" s="18">
        <f>IF(GD$5&gt;$G$4,0,SUMIFS(Fluxo!$O:$O,Fluxo!$U:$U,"&gt;"&amp;GC$5,Fluxo!$U:$U,"&lt;="&amp;GD$5,Fluxo!$D:$D,$D37,Fluxo!$E:$E,"&lt;&gt;"&amp;"PERMUTANTE"))</f>
        <v>0</v>
      </c>
      <c r="GE37" s="18">
        <f>IF(GE$5&gt;$G$4,0,SUMIFS(Fluxo!$O:$O,Fluxo!$U:$U,"&gt;"&amp;GD$5,Fluxo!$U:$U,"&lt;="&amp;GE$5,Fluxo!$D:$D,$D37,Fluxo!$E:$E,"&lt;&gt;"&amp;"PERMUTANTE"))</f>
        <v>0</v>
      </c>
      <c r="GF37" s="18">
        <f>IF(GF$5&gt;$G$4,0,SUMIFS(Fluxo!$O:$O,Fluxo!$U:$U,"&gt;"&amp;GE$5,Fluxo!$U:$U,"&lt;="&amp;GF$5,Fluxo!$D:$D,$D37,Fluxo!$E:$E,"&lt;&gt;"&amp;"PERMUTANTE"))</f>
        <v>0</v>
      </c>
      <c r="GG37" s="18">
        <f>IF(GG$5&gt;$G$4,0,SUMIFS(Fluxo!$O:$O,Fluxo!$U:$U,"&gt;"&amp;GF$5,Fluxo!$U:$U,"&lt;="&amp;GG$5,Fluxo!$D:$D,$D37,Fluxo!$E:$E,"&lt;&gt;"&amp;"PERMUTANTE"))</f>
        <v>0</v>
      </c>
      <c r="GH37" s="18">
        <f>IF(GH$5&gt;$G$4,0,SUMIFS(Fluxo!$O:$O,Fluxo!$U:$U,"&gt;"&amp;GG$5,Fluxo!$U:$U,"&lt;="&amp;GH$5,Fluxo!$D:$D,$D37,Fluxo!$E:$E,"&lt;&gt;"&amp;"PERMUTANTE"))</f>
        <v>0</v>
      </c>
      <c r="GI37" s="18">
        <f>IF(GI$5&gt;$G$4,0,SUMIFS(Fluxo!$O:$O,Fluxo!$U:$U,"&gt;"&amp;GH$5,Fluxo!$U:$U,"&lt;="&amp;GI$5,Fluxo!$D:$D,$D37,Fluxo!$E:$E,"&lt;&gt;"&amp;"PERMUTANTE"))</f>
        <v>0</v>
      </c>
      <c r="GJ37" s="18">
        <f>IF(GJ$5&gt;$G$4,0,SUMIFS(Fluxo!$O:$O,Fluxo!$U:$U,"&gt;"&amp;GI$5,Fluxo!$U:$U,"&lt;="&amp;GJ$5,Fluxo!$D:$D,$D37,Fluxo!$E:$E,"&lt;&gt;"&amp;"PERMUTANTE"))</f>
        <v>0</v>
      </c>
      <c r="GK37" s="18">
        <f>IF(GK$5&gt;$G$4,0,SUMIFS(Fluxo!$O:$O,Fluxo!$U:$U,"&gt;"&amp;GJ$5,Fluxo!$U:$U,"&lt;="&amp;GK$5,Fluxo!$D:$D,$D37,Fluxo!$E:$E,"&lt;&gt;"&amp;"PERMUTANTE"))</f>
        <v>0</v>
      </c>
      <c r="GL37" s="18">
        <f>IF(GL$5&gt;$G$4,0,SUMIFS(Fluxo!$O:$O,Fluxo!$U:$U,"&gt;"&amp;GK$5,Fluxo!$U:$U,"&lt;="&amp;GL$5,Fluxo!$D:$D,$D37,Fluxo!$E:$E,"&lt;&gt;"&amp;"PERMUTANTE"))</f>
        <v>0</v>
      </c>
      <c r="GM37" s="18">
        <f>IF(GM$5&gt;$G$4,0,SUMIFS(Fluxo!$O:$O,Fluxo!$U:$U,"&gt;"&amp;GL$5,Fluxo!$U:$U,"&lt;="&amp;GM$5,Fluxo!$D:$D,$D37,Fluxo!$E:$E,"&lt;&gt;"&amp;"PERMUTANTE"))</f>
        <v>0</v>
      </c>
      <c r="GN37" s="18">
        <f>IF(GN$5&gt;$G$4,0,SUMIFS(Fluxo!$O:$O,Fluxo!$U:$U,"&gt;"&amp;GM$5,Fluxo!$U:$U,"&lt;="&amp;GN$5,Fluxo!$D:$D,$D37,Fluxo!$E:$E,"&lt;&gt;"&amp;"PERMUTANTE"))</f>
        <v>0</v>
      </c>
      <c r="GO37" s="18">
        <f>IF(GO$5&gt;$G$4,0,SUMIFS(Fluxo!$O:$O,Fluxo!$U:$U,"&gt;"&amp;GN$5,Fluxo!$U:$U,"&lt;="&amp;GO$5,Fluxo!$D:$D,$D37,Fluxo!$E:$E,"&lt;&gt;"&amp;"PERMUTANTE"))</f>
        <v>0</v>
      </c>
      <c r="GP37" s="18">
        <f>IF(GP$5&gt;$G$4,0,SUMIFS(Fluxo!$O:$O,Fluxo!$U:$U,"&gt;"&amp;GO$5,Fluxo!$U:$U,"&lt;="&amp;GP$5,Fluxo!$D:$D,$D37,Fluxo!$E:$E,"&lt;&gt;"&amp;"PERMUTANTE"))</f>
        <v>0</v>
      </c>
      <c r="GQ37" s="18">
        <f>IF(GQ$5&gt;$G$4,0,SUMIFS(Fluxo!$O:$O,Fluxo!$U:$U,"&gt;"&amp;GP$5,Fluxo!$U:$U,"&lt;="&amp;GQ$5,Fluxo!$D:$D,$D37,Fluxo!$E:$E,"&lt;&gt;"&amp;"PERMUTANTE"))</f>
        <v>0</v>
      </c>
      <c r="GR37" s="18">
        <f>IF(GR$5&gt;$G$4,0,SUMIFS(Fluxo!$O:$O,Fluxo!$U:$U,"&gt;"&amp;GQ$5,Fluxo!$U:$U,"&lt;="&amp;GR$5,Fluxo!$D:$D,$D37,Fluxo!$E:$E,"&lt;&gt;"&amp;"PERMUTANTE"))</f>
        <v>0</v>
      </c>
      <c r="GS37" s="18">
        <f>IF(GS$5&gt;$G$4,0,SUMIFS(Fluxo!$O:$O,Fluxo!$U:$U,"&gt;"&amp;GR$5,Fluxo!$U:$U,"&lt;="&amp;GS$5,Fluxo!$D:$D,$D37,Fluxo!$E:$E,"&lt;&gt;"&amp;"PERMUTANTE"))</f>
        <v>0</v>
      </c>
      <c r="GT37" s="18">
        <f>IF(GT$5&gt;$G$4,0,SUMIFS(Fluxo!$O:$O,Fluxo!$U:$U,"&gt;"&amp;GS$5,Fluxo!$U:$U,"&lt;="&amp;GT$5,Fluxo!$D:$D,$D37,Fluxo!$E:$E,"&lt;&gt;"&amp;"PERMUTANTE"))</f>
        <v>0</v>
      </c>
      <c r="GU37" s="18">
        <f>IF(GU$5&gt;$G$4,0,SUMIFS(Fluxo!$O:$O,Fluxo!$U:$U,"&gt;"&amp;GT$5,Fluxo!$U:$U,"&lt;="&amp;GU$5,Fluxo!$D:$D,$D37,Fluxo!$E:$E,"&lt;&gt;"&amp;"PERMUTANTE"))</f>
        <v>0</v>
      </c>
      <c r="GV37" s="18">
        <f>IF(GV$5&gt;$G$4,0,SUMIFS(Fluxo!$O:$O,Fluxo!$U:$U,"&gt;"&amp;GU$5,Fluxo!$U:$U,"&lt;="&amp;GV$5,Fluxo!$D:$D,$D37,Fluxo!$E:$E,"&lt;&gt;"&amp;"PERMUTANTE"))</f>
        <v>0</v>
      </c>
      <c r="GW37" s="18">
        <f>IF(GW$5&gt;$G$4,0,SUMIFS(Fluxo!$O:$O,Fluxo!$U:$U,"&gt;"&amp;GV$5,Fluxo!$U:$U,"&lt;="&amp;GW$5,Fluxo!$D:$D,$D37,Fluxo!$E:$E,"&lt;&gt;"&amp;"PERMUTANTE"))</f>
        <v>0</v>
      </c>
      <c r="GX37" s="18">
        <f>IF(GX$5&gt;$G$4,0,SUMIFS(Fluxo!$O:$O,Fluxo!$U:$U,"&gt;"&amp;GW$5,Fluxo!$U:$U,"&lt;="&amp;GX$5,Fluxo!$D:$D,$D37,Fluxo!$E:$E,"&lt;&gt;"&amp;"PERMUTANTE"))</f>
        <v>0</v>
      </c>
      <c r="GY37" s="18">
        <f>IF(GY$5&gt;$G$4,0,SUMIFS(Fluxo!$O:$O,Fluxo!$U:$U,"&gt;"&amp;GX$5,Fluxo!$U:$U,"&lt;="&amp;GY$5,Fluxo!$D:$D,$D37,Fluxo!$E:$E,"&lt;&gt;"&amp;"PERMUTANTE"))</f>
        <v>0</v>
      </c>
      <c r="GZ37" s="18">
        <f>IF(GZ$5&gt;$G$4,0,SUMIFS(Fluxo!$O:$O,Fluxo!$U:$U,"&gt;"&amp;GY$5,Fluxo!$U:$U,"&lt;="&amp;GZ$5,Fluxo!$D:$D,$D37,Fluxo!$E:$E,"&lt;&gt;"&amp;"PERMUTANTE"))</f>
        <v>0</v>
      </c>
      <c r="HA37" s="18">
        <f>IF(HA$5&gt;$G$4,0,SUMIFS(Fluxo!$O:$O,Fluxo!$U:$U,"&gt;"&amp;GZ$5,Fluxo!$U:$U,"&lt;="&amp;HA$5,Fluxo!$D:$D,$D37,Fluxo!$E:$E,"&lt;&gt;"&amp;"PERMUTANTE"))</f>
        <v>0</v>
      </c>
      <c r="HB37" s="18">
        <f>IF(HB$5&gt;$G$4,0,SUMIFS(Fluxo!$O:$O,Fluxo!$U:$U,"&gt;"&amp;HA$5,Fluxo!$U:$U,"&lt;="&amp;HB$5,Fluxo!$D:$D,$D37,Fluxo!$E:$E,"&lt;&gt;"&amp;"PERMUTANTE"))</f>
        <v>0</v>
      </c>
      <c r="HC37" s="18">
        <f>IF(HC$5&gt;$G$4,0,SUMIFS(Fluxo!$O:$O,Fluxo!$U:$U,"&gt;"&amp;HB$5,Fluxo!$U:$U,"&lt;="&amp;HC$5,Fluxo!$D:$D,$D37,Fluxo!$E:$E,"&lt;&gt;"&amp;"PERMUTANTE"))</f>
        <v>0</v>
      </c>
      <c r="HD37" s="18">
        <f>IF(HD$5&gt;$G$4,0,SUMIFS(Fluxo!$O:$O,Fluxo!$U:$U,"&gt;"&amp;HC$5,Fluxo!$U:$U,"&lt;="&amp;HD$5,Fluxo!$D:$D,$D37,Fluxo!$E:$E,"&lt;&gt;"&amp;"PERMUTANTE"))</f>
        <v>0</v>
      </c>
      <c r="HE37" s="18">
        <f>IF(HE$5&gt;$G$4,0,SUMIFS(Fluxo!$O:$O,Fluxo!$U:$U,"&gt;"&amp;HD$5,Fluxo!$U:$U,"&lt;="&amp;HE$5,Fluxo!$D:$D,$D37,Fluxo!$E:$E,"&lt;&gt;"&amp;"PERMUTANTE"))</f>
        <v>0</v>
      </c>
      <c r="HF37" s="18">
        <f>IF(HF$5&gt;$G$4,0,SUMIFS(Fluxo!$O:$O,Fluxo!$U:$U,"&gt;"&amp;HE$5,Fluxo!$U:$U,"&lt;="&amp;HF$5,Fluxo!$D:$D,$D37,Fluxo!$E:$E,"&lt;&gt;"&amp;"PERMUTANTE"))</f>
        <v>0</v>
      </c>
    </row>
    <row r="38" spans="1:214" s="16" customFormat="1">
      <c r="A38" s="20">
        <f t="shared" si="8"/>
        <v>28</v>
      </c>
      <c r="B38" s="140" t="str">
        <f>'Check Carteira'!C30</f>
        <v>E.1016.99.01.0093</v>
      </c>
      <c r="C38" s="19">
        <v>1</v>
      </c>
      <c r="D38" s="129" t="str">
        <f>'Check Carteira'!F30</f>
        <v>A-0093</v>
      </c>
      <c r="E38" s="21">
        <f>IFERROR(INDEX(Contratos!L:L,MATCH(D38,Contratos!R:R,0)),"")</f>
        <v>45221</v>
      </c>
      <c r="F38" s="139">
        <f>IFERROR(INDEX(Contratos!G:G,MATCH(D38,Contratos!R:R,0)),"")</f>
        <v>694531.56</v>
      </c>
      <c r="G38" s="83" t="str">
        <f ca="1">IFERROR(XNPV(#REF!,OFFSET(J38,0,MATCH(EOMONTH(E38,0),$J$5:$HF$5,0)-1,1,COUNT($J$5:$HF$5)-MATCH(EOMONTH(E38,0),$J$5:$HF$5,0)+1),OFFSET($J$5,0,MATCH(EOMONTH(E38,0),$J$5:$HF$5,0)-1,1,COUNT($J$5:$HF$5)-MATCH(EOMONTH(E38,0),$J$5:$HF$5,0)+1)),"")</f>
        <v/>
      </c>
      <c r="H38" s="83">
        <f t="shared" si="9"/>
        <v>354862.31</v>
      </c>
      <c r="I38" s="18"/>
      <c r="J38" s="18">
        <f>IF(J$5&gt;$G$4,0,SUMIFS(Fluxo!$O:$O,Fluxo!$U:$U,"&gt;"&amp;I$5,Fluxo!$U:$U,"&lt;="&amp;J$5,Fluxo!$D:$D,$D38))</f>
        <v>0</v>
      </c>
      <c r="K38" s="18">
        <f>IF(K$5&gt;$G$4,0,SUMIFS(Fluxo!$O:$O,Fluxo!$U:$U,"&gt;"&amp;J$5,Fluxo!$U:$U,"&lt;="&amp;K$5,Fluxo!$D:$D,$D38))</f>
        <v>0</v>
      </c>
      <c r="L38" s="18">
        <f>IF(L$5&gt;$G$4,0,SUMIFS(Fluxo!$O:$O,Fluxo!$U:$U,"&gt;"&amp;K$5,Fluxo!$U:$U,"&lt;="&amp;L$5,Fluxo!$D:$D,$D38))</f>
        <v>0</v>
      </c>
      <c r="M38" s="18">
        <f>IF(M$5&gt;$G$4,0,SUMIFS(Fluxo!$O:$O,Fluxo!$U:$U,"&gt;"&amp;L$5,Fluxo!$U:$U,"&lt;="&amp;M$5,Fluxo!$D:$D,$D38))</f>
        <v>0</v>
      </c>
      <c r="N38" s="18">
        <f>IF(N$5&gt;$G$4,0,SUMIFS(Fluxo!$O:$O,Fluxo!$U:$U,"&gt;"&amp;M$5,Fluxo!$U:$U,"&lt;="&amp;N$5,Fluxo!$D:$D,$D38))</f>
        <v>0</v>
      </c>
      <c r="O38" s="18">
        <f>IF(O$5&gt;$G$4,0,SUMIFS(Fluxo!$O:$O,Fluxo!$U:$U,"&gt;"&amp;N$5,Fluxo!$U:$U,"&lt;="&amp;O$5,Fluxo!$D:$D,$D38))</f>
        <v>0</v>
      </c>
      <c r="P38" s="18">
        <f>IF(P$5&gt;$G$4,0,SUMIFS(Fluxo!$O:$O,Fluxo!$U:$U,"&gt;"&amp;O$5,Fluxo!$U:$U,"&lt;="&amp;P$5,Fluxo!$D:$D,$D38))</f>
        <v>7500</v>
      </c>
      <c r="Q38" s="18">
        <f>IF(Q$5&gt;$G$4,0,SUMIFS(Fluxo!$O:$O,Fluxo!$U:$U,"&gt;"&amp;P$5,Fluxo!$U:$U,"&lt;="&amp;Q$5,Fluxo!$D:$D,$D38))</f>
        <v>297031.43</v>
      </c>
      <c r="R38" s="18">
        <f>IF(R$5&gt;$G$4,0,SUMIFS(Fluxo!$O:$O,Fluxo!$U:$U,"&gt;"&amp;Q$5,Fluxo!$U:$U,"&lt;="&amp;R$5,Fluxo!$D:$D,$D38))</f>
        <v>0</v>
      </c>
      <c r="S38" s="18">
        <f>IF(S$5&gt;$G$4,0,SUMIFS(Fluxo!$O:$O,Fluxo!$U:$U,"&gt;"&amp;R$5,Fluxo!$U:$U,"&lt;="&amp;S$5,Fluxo!$D:$D,$D38,Fluxo!$E:$E,"&lt;&gt;"&amp;"PERMUTANTE"))</f>
        <v>0</v>
      </c>
      <c r="T38" s="18">
        <f>IF(T$5&gt;$G$4,0,SUMIFS(Fluxo!$O:$O,Fluxo!$U:$U,"&gt;"&amp;S$5,Fluxo!$U:$U,"&lt;="&amp;T$5,Fluxo!$D:$D,$D38,Fluxo!$E:$E,"&lt;&gt;"&amp;"PERMUTANTE"))</f>
        <v>0</v>
      </c>
      <c r="U38" s="18">
        <f>IF(U$5&gt;$G$4,0,SUMIFS(Fluxo!$O:$O,Fluxo!$U:$U,"&gt;"&amp;T$5,Fluxo!$U:$U,"&lt;="&amp;U$5,Fluxo!$D:$D,$D38,Fluxo!$E:$E,"&lt;&gt;"&amp;"PERMUTANTE"))</f>
        <v>0</v>
      </c>
      <c r="V38" s="18">
        <f>IF(V$5&gt;$G$4,0,SUMIFS(Fluxo!$O:$O,Fluxo!$U:$U,"&gt;"&amp;U$5,Fluxo!$U:$U,"&lt;="&amp;V$5,Fluxo!$D:$D,$D38,Fluxo!$E:$E,"&lt;&gt;"&amp;"PERMUTANTE"))</f>
        <v>25000</v>
      </c>
      <c r="W38" s="18">
        <f>IF(W$5&gt;$G$4,0,SUMIFS(Fluxo!$O:$O,Fluxo!$U:$U,"&gt;"&amp;V$5,Fluxo!$U:$U,"&lt;="&amp;W$5,Fluxo!$D:$D,$D38,Fluxo!$E:$E,"&lt;&gt;"&amp;"PERMUTANTE"))</f>
        <v>0</v>
      </c>
      <c r="X38" s="18">
        <f>IF(X$5&gt;$G$4,0,SUMIFS(Fluxo!$O:$O,Fluxo!$U:$U,"&gt;"&amp;W$5,Fluxo!$U:$U,"&lt;="&amp;X$5,Fluxo!$D:$D,$D38,Fluxo!$E:$E,"&lt;&gt;"&amp;"PERMUTANTE"))</f>
        <v>0</v>
      </c>
      <c r="Y38" s="18">
        <f>IF(Y$5&gt;$G$4,0,SUMIFS(Fluxo!$O:$O,Fluxo!$U:$U,"&gt;"&amp;X$5,Fluxo!$U:$U,"&lt;="&amp;Y$5,Fluxo!$D:$D,$D38,Fluxo!$E:$E,"&lt;&gt;"&amp;"PERMUTANTE"))</f>
        <v>0</v>
      </c>
      <c r="Z38" s="18">
        <f>IF(Z$5&gt;$G$4,0,SUMIFS(Fluxo!$O:$O,Fluxo!$U:$U,"&gt;"&amp;Y$5,Fluxo!$U:$U,"&lt;="&amp;Z$5,Fluxo!$D:$D,$D38,Fluxo!$E:$E,"&lt;&gt;"&amp;"PERMUTANTE"))</f>
        <v>0</v>
      </c>
      <c r="AA38" s="18">
        <f>IF(AA$5&gt;$G$4,0,SUMIFS(Fluxo!$O:$O,Fluxo!$U:$U,"&gt;"&amp;Z$5,Fluxo!$U:$U,"&lt;="&amp;AA$5,Fluxo!$D:$D,$D38,Fluxo!$E:$E,"&lt;&gt;"&amp;"PERMUTANTE"))</f>
        <v>25330.880000000001</v>
      </c>
      <c r="AB38" s="18">
        <f>IF(AB$5&gt;$G$4,0,SUMIFS(Fluxo!$O:$O,Fluxo!$U:$U,"&gt;"&amp;AA$5,Fluxo!$U:$U,"&lt;="&amp;AB$5,Fluxo!$D:$D,$D38,Fluxo!$E:$E,"&lt;&gt;"&amp;"PERMUTANTE"))</f>
        <v>0</v>
      </c>
      <c r="AC38" s="18">
        <f>IF(AC$5&gt;$G$4,0,SUMIFS(Fluxo!$O:$O,Fluxo!$U:$U,"&gt;"&amp;AB$5,Fluxo!$U:$U,"&lt;="&amp;AC$5,Fluxo!$D:$D,$D38,Fluxo!$E:$E,"&lt;&gt;"&amp;"PERMUTANTE"))</f>
        <v>0</v>
      </c>
      <c r="AD38" s="18">
        <f>IF(AD$5&gt;$G$4,0,SUMIFS(Fluxo!$O:$O,Fluxo!$U:$U,"&gt;"&amp;AC$5,Fluxo!$U:$U,"&lt;="&amp;AD$5,Fluxo!$D:$D,$D38,Fluxo!$E:$E,"&lt;&gt;"&amp;"PERMUTANTE"))</f>
        <v>0</v>
      </c>
      <c r="AE38" s="18">
        <f>IF(AE$5&gt;$G$4,0,SUMIFS(Fluxo!$O:$O,Fluxo!$U:$U,"&gt;"&amp;AD$5,Fluxo!$U:$U,"&lt;="&amp;AE$5,Fluxo!$D:$D,$D38,Fluxo!$E:$E,"&lt;&gt;"&amp;"PERMUTANTE"))</f>
        <v>0</v>
      </c>
      <c r="AF38" s="18">
        <f>IF(AF$5&gt;$G$4,0,SUMIFS(Fluxo!$O:$O,Fluxo!$U:$U,"&gt;"&amp;AE$5,Fluxo!$U:$U,"&lt;="&amp;AF$5,Fluxo!$D:$D,$D38,Fluxo!$E:$E,"&lt;&gt;"&amp;"PERMUTANTE"))</f>
        <v>0</v>
      </c>
      <c r="AG38" s="18">
        <f>IF(AG$5&gt;$G$4,0,SUMIFS(Fluxo!$O:$O,Fluxo!$U:$U,"&gt;"&amp;AF$5,Fluxo!$U:$U,"&lt;="&amp;AG$5,Fluxo!$D:$D,$D38,Fluxo!$E:$E,"&lt;&gt;"&amp;"PERMUTANTE"))</f>
        <v>0</v>
      </c>
      <c r="AH38" s="18">
        <f>IF(AH$5&gt;$G$4,0,SUMIFS(Fluxo!$O:$O,Fluxo!$U:$U,"&gt;"&amp;AG$5,Fluxo!$U:$U,"&lt;="&amp;AH$5,Fluxo!$D:$D,$D38,Fluxo!$E:$E,"&lt;&gt;"&amp;"PERMUTANTE"))</f>
        <v>0</v>
      </c>
      <c r="AI38" s="18">
        <f>IF(AI$5&gt;$G$4,0,SUMIFS(Fluxo!$O:$O,Fluxo!$U:$U,"&gt;"&amp;AH$5,Fluxo!$U:$U,"&lt;="&amp;AI$5,Fluxo!$D:$D,$D38,Fluxo!$E:$E,"&lt;&gt;"&amp;"PERMUTANTE"))</f>
        <v>0</v>
      </c>
      <c r="AJ38" s="18">
        <f>IF(AJ$5&gt;$G$4,0,SUMIFS(Fluxo!$O:$O,Fluxo!$U:$U,"&gt;"&amp;AI$5,Fluxo!$U:$U,"&lt;="&amp;AJ$5,Fluxo!$D:$D,$D38,Fluxo!$E:$E,"&lt;&gt;"&amp;"PERMUTANTE"))</f>
        <v>0</v>
      </c>
      <c r="AK38" s="18">
        <f>IF(AK$5&gt;$G$4,0,SUMIFS(Fluxo!$O:$O,Fluxo!$U:$U,"&gt;"&amp;AJ$5,Fluxo!$U:$U,"&lt;="&amp;AK$5,Fluxo!$D:$D,$D38,Fluxo!$E:$E,"&lt;&gt;"&amp;"PERMUTANTE"))</f>
        <v>0</v>
      </c>
      <c r="AL38" s="18">
        <f>IF(AL$5&gt;$G$4,0,SUMIFS(Fluxo!$O:$O,Fluxo!$U:$U,"&gt;"&amp;AK$5,Fluxo!$U:$U,"&lt;="&amp;AL$5,Fluxo!$D:$D,$D38,Fluxo!$E:$E,"&lt;&gt;"&amp;"PERMUTANTE"))</f>
        <v>0</v>
      </c>
      <c r="AM38" s="18">
        <f>IF(AM$5&gt;$G$4,0,SUMIFS(Fluxo!$O:$O,Fluxo!$U:$U,"&gt;"&amp;AL$5,Fluxo!$U:$U,"&lt;="&amp;AM$5,Fluxo!$D:$D,$D38,Fluxo!$E:$E,"&lt;&gt;"&amp;"PERMUTANTE"))</f>
        <v>0</v>
      </c>
      <c r="AN38" s="18">
        <f>IF(AN$5&gt;$G$4,0,SUMIFS(Fluxo!$O:$O,Fluxo!$U:$U,"&gt;"&amp;AM$5,Fluxo!$U:$U,"&lt;="&amp;AN$5,Fluxo!$D:$D,$D38,Fluxo!$E:$E,"&lt;&gt;"&amp;"PERMUTANTE"))</f>
        <v>0</v>
      </c>
      <c r="AO38" s="18">
        <f>IF(AO$5&gt;$G$4,0,SUMIFS(Fluxo!$O:$O,Fluxo!$U:$U,"&gt;"&amp;AN$5,Fluxo!$U:$U,"&lt;="&amp;AO$5,Fluxo!$D:$D,$D38,Fluxo!$E:$E,"&lt;&gt;"&amp;"PERMUTANTE"))</f>
        <v>0</v>
      </c>
      <c r="AP38" s="18">
        <f>IF(AP$5&gt;$G$4,0,SUMIFS(Fluxo!$O:$O,Fluxo!$U:$U,"&gt;"&amp;AO$5,Fluxo!$U:$U,"&lt;="&amp;AP$5,Fluxo!$D:$D,$D38,Fluxo!$E:$E,"&lt;&gt;"&amp;"PERMUTANTE"))</f>
        <v>0</v>
      </c>
      <c r="AQ38" s="18">
        <f>IF(AQ$5&gt;$G$4,0,SUMIFS(Fluxo!$O:$O,Fluxo!$U:$U,"&gt;"&amp;AP$5,Fluxo!$U:$U,"&lt;="&amp;AQ$5,Fluxo!$D:$D,$D38,Fluxo!$E:$E,"&lt;&gt;"&amp;"PERMUTANTE"))</f>
        <v>0</v>
      </c>
      <c r="AR38" s="18">
        <f>IF(AR$5&gt;$G$4,0,SUMIFS(Fluxo!$O:$O,Fluxo!$U:$U,"&gt;"&amp;AQ$5,Fluxo!$U:$U,"&lt;="&amp;AR$5,Fluxo!$D:$D,$D38,Fluxo!$E:$E,"&lt;&gt;"&amp;"PERMUTANTE"))</f>
        <v>0</v>
      </c>
      <c r="AS38" s="18">
        <f>IF(AS$5&gt;$G$4,0,SUMIFS(Fluxo!$O:$O,Fluxo!$U:$U,"&gt;"&amp;AR$5,Fluxo!$U:$U,"&lt;="&amp;AS$5,Fluxo!$D:$D,$D38,Fluxo!$E:$E,"&lt;&gt;"&amp;"PERMUTANTE"))</f>
        <v>0</v>
      </c>
      <c r="AT38" s="18">
        <f>IF(AT$5&gt;$G$4,0,SUMIFS(Fluxo!$O:$O,Fluxo!$U:$U,"&gt;"&amp;AS$5,Fluxo!$U:$U,"&lt;="&amp;AT$5,Fluxo!$D:$D,$D38,Fluxo!$E:$E,"&lt;&gt;"&amp;"PERMUTANTE"))</f>
        <v>0</v>
      </c>
      <c r="AU38" s="18">
        <f>IF(AU$5&gt;$G$4,0,SUMIFS(Fluxo!$O:$O,Fluxo!$U:$U,"&gt;"&amp;AT$5,Fluxo!$U:$U,"&lt;="&amp;AU$5,Fluxo!$D:$D,$D38,Fluxo!$E:$E,"&lt;&gt;"&amp;"PERMUTANTE"))</f>
        <v>0</v>
      </c>
      <c r="AV38" s="18">
        <f>IF(AV$5&gt;$G$4,0,SUMIFS(Fluxo!$O:$O,Fluxo!$U:$U,"&gt;"&amp;AU$5,Fluxo!$U:$U,"&lt;="&amp;AV$5,Fluxo!$D:$D,$D38,Fluxo!$E:$E,"&lt;&gt;"&amp;"PERMUTANTE"))</f>
        <v>0</v>
      </c>
      <c r="AW38" s="18">
        <f>IF(AW$5&gt;$G$4,0,SUMIFS(Fluxo!$O:$O,Fluxo!$U:$U,"&gt;"&amp;AV$5,Fluxo!$U:$U,"&lt;="&amp;AW$5,Fluxo!$D:$D,$D38,Fluxo!$E:$E,"&lt;&gt;"&amp;"PERMUTANTE"))</f>
        <v>0</v>
      </c>
      <c r="AX38" s="18">
        <f>IF(AX$5&gt;$G$4,0,SUMIFS(Fluxo!$O:$O,Fluxo!$U:$U,"&gt;"&amp;AW$5,Fluxo!$U:$U,"&lt;="&amp;AX$5,Fluxo!$D:$D,$D38,Fluxo!$E:$E,"&lt;&gt;"&amp;"PERMUTANTE"))</f>
        <v>0</v>
      </c>
      <c r="AY38" s="18">
        <f>IF(AY$5&gt;$G$4,0,SUMIFS(Fluxo!$O:$O,Fluxo!$U:$U,"&gt;"&amp;AX$5,Fluxo!$U:$U,"&lt;="&amp;AY$5,Fluxo!$D:$D,$D38,Fluxo!$E:$E,"&lt;&gt;"&amp;"PERMUTANTE"))</f>
        <v>0</v>
      </c>
      <c r="AZ38" s="18">
        <f>IF(AZ$5&gt;$G$4,0,SUMIFS(Fluxo!$O:$O,Fluxo!$U:$U,"&gt;"&amp;AY$5,Fluxo!$U:$U,"&lt;="&amp;AZ$5,Fluxo!$D:$D,$D38,Fluxo!$E:$E,"&lt;&gt;"&amp;"PERMUTANTE"))</f>
        <v>0</v>
      </c>
      <c r="BA38" s="18">
        <f>IF(BA$5&gt;$G$4,0,SUMIFS(Fluxo!$O:$O,Fluxo!$U:$U,"&gt;"&amp;AZ$5,Fluxo!$U:$U,"&lt;="&amp;BA$5,Fluxo!$D:$D,$D38,Fluxo!$E:$E,"&lt;&gt;"&amp;"PERMUTANTE"))</f>
        <v>0</v>
      </c>
      <c r="BB38" s="18">
        <f>IF(BB$5&gt;$G$4,0,SUMIFS(Fluxo!$O:$O,Fluxo!$U:$U,"&gt;"&amp;BA$5,Fluxo!$U:$U,"&lt;="&amp;BB$5,Fluxo!$D:$D,$D38,Fluxo!$E:$E,"&lt;&gt;"&amp;"PERMUTANTE"))</f>
        <v>0</v>
      </c>
      <c r="BC38" s="18">
        <f>IF(BC$5&gt;$G$4,0,SUMIFS(Fluxo!$O:$O,Fluxo!$U:$U,"&gt;"&amp;BB$5,Fluxo!$U:$U,"&lt;="&amp;BC$5,Fluxo!$D:$D,$D38,Fluxo!$E:$E,"&lt;&gt;"&amp;"PERMUTANTE"))</f>
        <v>0</v>
      </c>
      <c r="BD38" s="18">
        <f>IF(BD$5&gt;$G$4,0,SUMIFS(Fluxo!$O:$O,Fluxo!$U:$U,"&gt;"&amp;BC$5,Fluxo!$U:$U,"&lt;="&amp;BD$5,Fluxo!$D:$D,$D38,Fluxo!$E:$E,"&lt;&gt;"&amp;"PERMUTANTE"))</f>
        <v>0</v>
      </c>
      <c r="BE38" s="18">
        <f>IF(BE$5&gt;$G$4,0,SUMIFS(Fluxo!$O:$O,Fluxo!$U:$U,"&gt;"&amp;BD$5,Fluxo!$U:$U,"&lt;="&amp;BE$5,Fluxo!$D:$D,$D38,Fluxo!$E:$E,"&lt;&gt;"&amp;"PERMUTANTE"))</f>
        <v>0</v>
      </c>
      <c r="BF38" s="18">
        <f>IF(BF$5&gt;$G$4,0,SUMIFS(Fluxo!$O:$O,Fluxo!$U:$U,"&gt;"&amp;BE$5,Fluxo!$U:$U,"&lt;="&amp;BF$5,Fluxo!$D:$D,$D38,Fluxo!$E:$E,"&lt;&gt;"&amp;"PERMUTANTE"))</f>
        <v>0</v>
      </c>
      <c r="BG38" s="18">
        <f>IF(BG$5&gt;$G$4,0,SUMIFS(Fluxo!$O:$O,Fluxo!$U:$U,"&gt;"&amp;BF$5,Fluxo!$U:$U,"&lt;="&amp;BG$5,Fluxo!$D:$D,$D38,Fluxo!$E:$E,"&lt;&gt;"&amp;"PERMUTANTE"))</f>
        <v>0</v>
      </c>
      <c r="BH38" s="18">
        <f>IF(BH$5&gt;$G$4,0,SUMIFS(Fluxo!$O:$O,Fluxo!$U:$U,"&gt;"&amp;BG$5,Fluxo!$U:$U,"&lt;="&amp;BH$5,Fluxo!$D:$D,$D38,Fluxo!$E:$E,"&lt;&gt;"&amp;"PERMUTANTE"))</f>
        <v>0</v>
      </c>
      <c r="BI38" s="18">
        <f>IF(BI$5&gt;$G$4,0,SUMIFS(Fluxo!$O:$O,Fluxo!$U:$U,"&gt;"&amp;BH$5,Fluxo!$U:$U,"&lt;="&amp;BI$5,Fluxo!$D:$D,$D38,Fluxo!$E:$E,"&lt;&gt;"&amp;"PERMUTANTE"))</f>
        <v>0</v>
      </c>
      <c r="BJ38" s="18">
        <f>IF(BJ$5&gt;$G$4,0,SUMIFS(Fluxo!$O:$O,Fluxo!$U:$U,"&gt;"&amp;BI$5,Fluxo!$U:$U,"&lt;="&amp;BJ$5,Fluxo!$D:$D,$D38,Fluxo!$E:$E,"&lt;&gt;"&amp;"PERMUTANTE"))</f>
        <v>0</v>
      </c>
      <c r="BK38" s="18">
        <f>IF(BK$5&gt;$G$4,0,SUMIFS(Fluxo!$O:$O,Fluxo!$U:$U,"&gt;"&amp;BJ$5,Fluxo!$U:$U,"&lt;="&amp;BK$5,Fluxo!$D:$D,$D38,Fluxo!$E:$E,"&lt;&gt;"&amp;"PERMUTANTE"))</f>
        <v>0</v>
      </c>
      <c r="BL38" s="18">
        <f>IF(BL$5&gt;$G$4,0,SUMIFS(Fluxo!$O:$O,Fluxo!$U:$U,"&gt;"&amp;BK$5,Fluxo!$U:$U,"&lt;="&amp;BL$5,Fluxo!$D:$D,$D38,Fluxo!$E:$E,"&lt;&gt;"&amp;"PERMUTANTE"))</f>
        <v>0</v>
      </c>
      <c r="BM38" s="18">
        <f>IF(BM$5&gt;$G$4,0,SUMIFS(Fluxo!$O:$O,Fluxo!$U:$U,"&gt;"&amp;BL$5,Fluxo!$U:$U,"&lt;="&amp;BM$5,Fluxo!$D:$D,$D38,Fluxo!$E:$E,"&lt;&gt;"&amp;"PERMUTANTE"))</f>
        <v>0</v>
      </c>
      <c r="BN38" s="18">
        <f>IF(BN$5&gt;$G$4,0,SUMIFS(Fluxo!$O:$O,Fluxo!$U:$U,"&gt;"&amp;BM$5,Fluxo!$U:$U,"&lt;="&amp;BN$5,Fluxo!$D:$D,$D38,Fluxo!$E:$E,"&lt;&gt;"&amp;"PERMUTANTE"))</f>
        <v>0</v>
      </c>
      <c r="BO38" s="18">
        <f>IF(BO$5&gt;$G$4,0,SUMIFS(Fluxo!$O:$O,Fluxo!$U:$U,"&gt;"&amp;BN$5,Fluxo!$U:$U,"&lt;="&amp;BO$5,Fluxo!$D:$D,$D38,Fluxo!$E:$E,"&lt;&gt;"&amp;"PERMUTANTE"))</f>
        <v>0</v>
      </c>
      <c r="BP38" s="18">
        <f>IF(BP$5&gt;$G$4,0,SUMIFS(Fluxo!$O:$O,Fluxo!$U:$U,"&gt;"&amp;BO$5,Fluxo!$U:$U,"&lt;="&amp;BP$5,Fluxo!$D:$D,$D38,Fluxo!$E:$E,"&lt;&gt;"&amp;"PERMUTANTE"))</f>
        <v>0</v>
      </c>
      <c r="BQ38" s="18">
        <f>IF(BQ$5&gt;$G$4,0,SUMIFS(Fluxo!$O:$O,Fluxo!$U:$U,"&gt;"&amp;BP$5,Fluxo!$U:$U,"&lt;="&amp;BQ$5,Fluxo!$D:$D,$D38,Fluxo!$E:$E,"&lt;&gt;"&amp;"PERMUTANTE"))</f>
        <v>0</v>
      </c>
      <c r="BR38" s="18">
        <f>IF(BR$5&gt;$G$4,0,SUMIFS(Fluxo!$O:$O,Fluxo!$U:$U,"&gt;"&amp;BQ$5,Fluxo!$U:$U,"&lt;="&amp;BR$5,Fluxo!$D:$D,$D38,Fluxo!$E:$E,"&lt;&gt;"&amp;"PERMUTANTE"))</f>
        <v>0</v>
      </c>
      <c r="BS38" s="18">
        <f>IF(BS$5&gt;$G$4,0,SUMIFS(Fluxo!$O:$O,Fluxo!$U:$U,"&gt;"&amp;BR$5,Fluxo!$U:$U,"&lt;="&amp;BS$5,Fluxo!$D:$D,$D38,Fluxo!$E:$E,"&lt;&gt;"&amp;"PERMUTANTE"))</f>
        <v>0</v>
      </c>
      <c r="BT38" s="18">
        <f>IF(BT$5&gt;$G$4,0,SUMIFS(Fluxo!$O:$O,Fluxo!$U:$U,"&gt;"&amp;BS$5,Fluxo!$U:$U,"&lt;="&amp;BT$5,Fluxo!$D:$D,$D38,Fluxo!$E:$E,"&lt;&gt;"&amp;"PERMUTANTE"))</f>
        <v>0</v>
      </c>
      <c r="BU38" s="18">
        <f>IF(BU$5&gt;$G$4,0,SUMIFS(Fluxo!$O:$O,Fluxo!$U:$U,"&gt;"&amp;BT$5,Fluxo!$U:$U,"&lt;="&amp;BU$5,Fluxo!$D:$D,$D38,Fluxo!$E:$E,"&lt;&gt;"&amp;"PERMUTANTE"))</f>
        <v>0</v>
      </c>
      <c r="BV38" s="18">
        <f>IF(BV$5&gt;$G$4,0,SUMIFS(Fluxo!$O:$O,Fluxo!$U:$U,"&gt;"&amp;BU$5,Fluxo!$U:$U,"&lt;="&amp;BV$5,Fluxo!$D:$D,$D38,Fluxo!$E:$E,"&lt;&gt;"&amp;"PERMUTANTE"))</f>
        <v>0</v>
      </c>
      <c r="BW38" s="18">
        <f>IF(BW$5&gt;$G$4,0,SUMIFS(Fluxo!$O:$O,Fluxo!$U:$U,"&gt;"&amp;BV$5,Fluxo!$U:$U,"&lt;="&amp;BW$5,Fluxo!$D:$D,$D38,Fluxo!$E:$E,"&lt;&gt;"&amp;"PERMUTANTE"))</f>
        <v>0</v>
      </c>
      <c r="BX38" s="18">
        <f>IF(BX$5&gt;$G$4,0,SUMIFS(Fluxo!$O:$O,Fluxo!$U:$U,"&gt;"&amp;BW$5,Fluxo!$U:$U,"&lt;="&amp;BX$5,Fluxo!$D:$D,$D38,Fluxo!$E:$E,"&lt;&gt;"&amp;"PERMUTANTE"))</f>
        <v>0</v>
      </c>
      <c r="BY38" s="18">
        <f>IF(BY$5&gt;$G$4,0,SUMIFS(Fluxo!$O:$O,Fluxo!$U:$U,"&gt;"&amp;BX$5,Fluxo!$U:$U,"&lt;="&amp;BY$5,Fluxo!$D:$D,$D38,Fluxo!$E:$E,"&lt;&gt;"&amp;"PERMUTANTE"))</f>
        <v>0</v>
      </c>
      <c r="BZ38" s="18">
        <f>IF(BZ$5&gt;$G$4,0,SUMIFS(Fluxo!$O:$O,Fluxo!$U:$U,"&gt;"&amp;BY$5,Fluxo!$U:$U,"&lt;="&amp;BZ$5,Fluxo!$D:$D,$D38,Fluxo!$E:$E,"&lt;&gt;"&amp;"PERMUTANTE"))</f>
        <v>0</v>
      </c>
      <c r="CA38" s="18">
        <f>IF(CA$5&gt;$G$4,0,SUMIFS(Fluxo!$O:$O,Fluxo!$U:$U,"&gt;"&amp;BZ$5,Fluxo!$U:$U,"&lt;="&amp;CA$5,Fluxo!$D:$D,$D38,Fluxo!$E:$E,"&lt;&gt;"&amp;"PERMUTANTE"))</f>
        <v>0</v>
      </c>
      <c r="CB38" s="18">
        <f>IF(CB$5&gt;$G$4,0,SUMIFS(Fluxo!$O:$O,Fluxo!$U:$U,"&gt;"&amp;CA$5,Fluxo!$U:$U,"&lt;="&amp;CB$5,Fluxo!$D:$D,$D38,Fluxo!$E:$E,"&lt;&gt;"&amp;"PERMUTANTE"))</f>
        <v>0</v>
      </c>
      <c r="CC38" s="18">
        <f>IF(CC$5&gt;$G$4,0,SUMIFS(Fluxo!$O:$O,Fluxo!$U:$U,"&gt;"&amp;CB$5,Fluxo!$U:$U,"&lt;="&amp;CC$5,Fluxo!$D:$D,$D38,Fluxo!$E:$E,"&lt;&gt;"&amp;"PERMUTANTE"))</f>
        <v>0</v>
      </c>
      <c r="CD38" s="18">
        <f>IF(CD$5&gt;$G$4,0,SUMIFS(Fluxo!$O:$O,Fluxo!$U:$U,"&gt;"&amp;CC$5,Fluxo!$U:$U,"&lt;="&amp;CD$5,Fluxo!$D:$D,$D38,Fluxo!$E:$E,"&lt;&gt;"&amp;"PERMUTANTE"))</f>
        <v>0</v>
      </c>
      <c r="CE38" s="18">
        <f>IF(CE$5&gt;$G$4,0,SUMIFS(Fluxo!$O:$O,Fluxo!$U:$U,"&gt;"&amp;CD$5,Fluxo!$U:$U,"&lt;="&amp;CE$5,Fluxo!$D:$D,$D38,Fluxo!$E:$E,"&lt;&gt;"&amp;"PERMUTANTE"))</f>
        <v>0</v>
      </c>
      <c r="CF38" s="18">
        <f>IF(CF$5&gt;$G$4,0,SUMIFS(Fluxo!$O:$O,Fluxo!$U:$U,"&gt;"&amp;CE$5,Fluxo!$U:$U,"&lt;="&amp;CF$5,Fluxo!$D:$D,$D38,Fluxo!$E:$E,"&lt;&gt;"&amp;"PERMUTANTE"))</f>
        <v>0</v>
      </c>
      <c r="CG38" s="18">
        <f>IF(CG$5&gt;$G$4,0,SUMIFS(Fluxo!$O:$O,Fluxo!$U:$U,"&gt;"&amp;CF$5,Fluxo!$U:$U,"&lt;="&amp;CG$5,Fluxo!$D:$D,$D38,Fluxo!$E:$E,"&lt;&gt;"&amp;"PERMUTANTE"))</f>
        <v>0</v>
      </c>
      <c r="CH38" s="18">
        <f>IF(CH$5&gt;$G$4,0,SUMIFS(Fluxo!$O:$O,Fluxo!$U:$U,"&gt;"&amp;CG$5,Fluxo!$U:$U,"&lt;="&amp;CH$5,Fluxo!$D:$D,$D38,Fluxo!$E:$E,"&lt;&gt;"&amp;"PERMUTANTE"))</f>
        <v>0</v>
      </c>
      <c r="CI38" s="18">
        <f>IF(CI$5&gt;$G$4,0,SUMIFS(Fluxo!$O:$O,Fluxo!$U:$U,"&gt;"&amp;CH$5,Fluxo!$U:$U,"&lt;="&amp;CI$5,Fluxo!$D:$D,$D38,Fluxo!$E:$E,"&lt;&gt;"&amp;"PERMUTANTE"))</f>
        <v>0</v>
      </c>
      <c r="CJ38" s="18">
        <f>IF(CJ$5&gt;$G$4,0,SUMIFS(Fluxo!$O:$O,Fluxo!$U:$U,"&gt;"&amp;CI$5,Fluxo!$U:$U,"&lt;="&amp;CJ$5,Fluxo!$D:$D,$D38,Fluxo!$E:$E,"&lt;&gt;"&amp;"PERMUTANTE"))</f>
        <v>0</v>
      </c>
      <c r="CK38" s="18">
        <f>IF(CK$5&gt;$G$4,0,SUMIFS(Fluxo!$O:$O,Fluxo!$U:$U,"&gt;"&amp;CJ$5,Fluxo!$U:$U,"&lt;="&amp;CK$5,Fluxo!$D:$D,$D38,Fluxo!$E:$E,"&lt;&gt;"&amp;"PERMUTANTE"))</f>
        <v>0</v>
      </c>
      <c r="CL38" s="18">
        <f>IF(CL$5&gt;$G$4,0,SUMIFS(Fluxo!$O:$O,Fluxo!$U:$U,"&gt;"&amp;CK$5,Fluxo!$U:$U,"&lt;="&amp;CL$5,Fluxo!$D:$D,$D38,Fluxo!$E:$E,"&lt;&gt;"&amp;"PERMUTANTE"))</f>
        <v>0</v>
      </c>
      <c r="CM38" s="18">
        <f>IF(CM$5&gt;$G$4,0,SUMIFS(Fluxo!$O:$O,Fluxo!$U:$U,"&gt;"&amp;CL$5,Fluxo!$U:$U,"&lt;="&amp;CM$5,Fluxo!$D:$D,$D38,Fluxo!$E:$E,"&lt;&gt;"&amp;"PERMUTANTE"))</f>
        <v>0</v>
      </c>
      <c r="CN38" s="18">
        <f>IF(CN$5&gt;$G$4,0,SUMIFS(Fluxo!$O:$O,Fluxo!$U:$U,"&gt;"&amp;CM$5,Fluxo!$U:$U,"&lt;="&amp;CN$5,Fluxo!$D:$D,$D38,Fluxo!$E:$E,"&lt;&gt;"&amp;"PERMUTANTE"))</f>
        <v>0</v>
      </c>
      <c r="CO38" s="18">
        <f>IF(CO$5&gt;$G$4,0,SUMIFS(Fluxo!$O:$O,Fluxo!$U:$U,"&gt;"&amp;CN$5,Fluxo!$U:$U,"&lt;="&amp;CO$5,Fluxo!$D:$D,$D38,Fluxo!$E:$E,"&lt;&gt;"&amp;"PERMUTANTE"))</f>
        <v>0</v>
      </c>
      <c r="CP38" s="18">
        <f>IF(CP$5&gt;$G$4,0,SUMIFS(Fluxo!$O:$O,Fluxo!$U:$U,"&gt;"&amp;CO$5,Fluxo!$U:$U,"&lt;="&amp;CP$5,Fluxo!$D:$D,$D38,Fluxo!$E:$E,"&lt;&gt;"&amp;"PERMUTANTE"))</f>
        <v>0</v>
      </c>
      <c r="CQ38" s="18">
        <f>IF(CQ$5&gt;$G$4,0,SUMIFS(Fluxo!$O:$O,Fluxo!$U:$U,"&gt;"&amp;CP$5,Fluxo!$U:$U,"&lt;="&amp;CQ$5,Fluxo!$D:$D,$D38,Fluxo!$E:$E,"&lt;&gt;"&amp;"PERMUTANTE"))</f>
        <v>0</v>
      </c>
      <c r="CR38" s="18">
        <f>IF(CR$5&gt;$G$4,0,SUMIFS(Fluxo!$O:$O,Fluxo!$U:$U,"&gt;"&amp;CQ$5,Fluxo!$U:$U,"&lt;="&amp;CR$5,Fluxo!$D:$D,$D38,Fluxo!$E:$E,"&lt;&gt;"&amp;"PERMUTANTE"))</f>
        <v>0</v>
      </c>
      <c r="CS38" s="18">
        <f>IF(CS$5&gt;$G$4,0,SUMIFS(Fluxo!$O:$O,Fluxo!$U:$U,"&gt;"&amp;CR$5,Fluxo!$U:$U,"&lt;="&amp;CS$5,Fluxo!$D:$D,$D38,Fluxo!$E:$E,"&lt;&gt;"&amp;"PERMUTANTE"))</f>
        <v>0</v>
      </c>
      <c r="CT38" s="18">
        <f>IF(CT$5&gt;$G$4,0,SUMIFS(Fluxo!$O:$O,Fluxo!$U:$U,"&gt;"&amp;CS$5,Fluxo!$U:$U,"&lt;="&amp;CT$5,Fluxo!$D:$D,$D38,Fluxo!$E:$E,"&lt;&gt;"&amp;"PERMUTANTE"))</f>
        <v>0</v>
      </c>
      <c r="CU38" s="18">
        <f>IF(CU$5&gt;$G$4,0,SUMIFS(Fluxo!$O:$O,Fluxo!$U:$U,"&gt;"&amp;CT$5,Fluxo!$U:$U,"&lt;="&amp;CU$5,Fluxo!$D:$D,$D38,Fluxo!$E:$E,"&lt;&gt;"&amp;"PERMUTANTE"))</f>
        <v>0</v>
      </c>
      <c r="CV38" s="18">
        <f>IF(CV$5&gt;$G$4,0,SUMIFS(Fluxo!$O:$O,Fluxo!$U:$U,"&gt;"&amp;CU$5,Fluxo!$U:$U,"&lt;="&amp;CV$5,Fluxo!$D:$D,$D38,Fluxo!$E:$E,"&lt;&gt;"&amp;"PERMUTANTE"))</f>
        <v>0</v>
      </c>
      <c r="CW38" s="18">
        <f>IF(CW$5&gt;$G$4,0,SUMIFS(Fluxo!$O:$O,Fluxo!$U:$U,"&gt;"&amp;CV$5,Fluxo!$U:$U,"&lt;="&amp;CW$5,Fluxo!$D:$D,$D38,Fluxo!$E:$E,"&lt;&gt;"&amp;"PERMUTANTE"))</f>
        <v>0</v>
      </c>
      <c r="CX38" s="18">
        <f>IF(CX$5&gt;$G$4,0,SUMIFS(Fluxo!$O:$O,Fluxo!$U:$U,"&gt;"&amp;CW$5,Fluxo!$U:$U,"&lt;="&amp;CX$5,Fluxo!$D:$D,$D38,Fluxo!$E:$E,"&lt;&gt;"&amp;"PERMUTANTE"))</f>
        <v>0</v>
      </c>
      <c r="CY38" s="18">
        <f>IF(CY$5&gt;$G$4,0,SUMIFS(Fluxo!$O:$O,Fluxo!$U:$U,"&gt;"&amp;CX$5,Fluxo!$U:$U,"&lt;="&amp;CY$5,Fluxo!$D:$D,$D38,Fluxo!$E:$E,"&lt;&gt;"&amp;"PERMUTANTE"))</f>
        <v>0</v>
      </c>
      <c r="CZ38" s="18">
        <f>IF(CZ$5&gt;$G$4,0,SUMIFS(Fluxo!$O:$O,Fluxo!$U:$U,"&gt;"&amp;CY$5,Fluxo!$U:$U,"&lt;="&amp;CZ$5,Fluxo!$D:$D,$D38,Fluxo!$E:$E,"&lt;&gt;"&amp;"PERMUTANTE"))</f>
        <v>0</v>
      </c>
      <c r="DA38" s="18">
        <f>IF(DA$5&gt;$G$4,0,SUMIFS(Fluxo!$O:$O,Fluxo!$U:$U,"&gt;"&amp;CZ$5,Fluxo!$U:$U,"&lt;="&amp;DA$5,Fluxo!$D:$D,$D38,Fluxo!$E:$E,"&lt;&gt;"&amp;"PERMUTANTE"))</f>
        <v>0</v>
      </c>
      <c r="DB38" s="18">
        <f>IF(DB$5&gt;$G$4,0,SUMIFS(Fluxo!$O:$O,Fluxo!$U:$U,"&gt;"&amp;DA$5,Fluxo!$U:$U,"&lt;="&amp;DB$5,Fluxo!$D:$D,$D38,Fluxo!$E:$E,"&lt;&gt;"&amp;"PERMUTANTE"))</f>
        <v>0</v>
      </c>
      <c r="DC38" s="18">
        <f>IF(DC$5&gt;$G$4,0,SUMIFS(Fluxo!$O:$O,Fluxo!$U:$U,"&gt;"&amp;DB$5,Fluxo!$U:$U,"&lt;="&amp;DC$5,Fluxo!$D:$D,$D38,Fluxo!$E:$E,"&lt;&gt;"&amp;"PERMUTANTE"))</f>
        <v>0</v>
      </c>
      <c r="DD38" s="18">
        <f>IF(DD$5&gt;$G$4,0,SUMIFS(Fluxo!$O:$O,Fluxo!$U:$U,"&gt;"&amp;DC$5,Fluxo!$U:$U,"&lt;="&amp;DD$5,Fluxo!$D:$D,$D38,Fluxo!$E:$E,"&lt;&gt;"&amp;"PERMUTANTE"))</f>
        <v>0</v>
      </c>
      <c r="DE38" s="18">
        <f>IF(DE$5&gt;$G$4,0,SUMIFS(Fluxo!$O:$O,Fluxo!$U:$U,"&gt;"&amp;DD$5,Fluxo!$U:$U,"&lt;="&amp;DE$5,Fluxo!$D:$D,$D38,Fluxo!$E:$E,"&lt;&gt;"&amp;"PERMUTANTE"))</f>
        <v>0</v>
      </c>
      <c r="DF38" s="18">
        <f>IF(DF$5&gt;$G$4,0,SUMIFS(Fluxo!$O:$O,Fluxo!$U:$U,"&gt;"&amp;DE$5,Fluxo!$U:$U,"&lt;="&amp;DF$5,Fluxo!$D:$D,$D38,Fluxo!$E:$E,"&lt;&gt;"&amp;"PERMUTANTE"))</f>
        <v>0</v>
      </c>
      <c r="DG38" s="18">
        <f>IF(DG$5&gt;$G$4,0,SUMIFS(Fluxo!$O:$O,Fluxo!$U:$U,"&gt;"&amp;DF$5,Fluxo!$U:$U,"&lt;="&amp;DG$5,Fluxo!$D:$D,$D38,Fluxo!$E:$E,"&lt;&gt;"&amp;"PERMUTANTE"))</f>
        <v>0</v>
      </c>
      <c r="DH38" s="18">
        <f>IF(DH$5&gt;$G$4,0,SUMIFS(Fluxo!$O:$O,Fluxo!$U:$U,"&gt;"&amp;DG$5,Fluxo!$U:$U,"&lt;="&amp;DH$5,Fluxo!$D:$D,$D38,Fluxo!$E:$E,"&lt;&gt;"&amp;"PERMUTANTE"))</f>
        <v>0</v>
      </c>
      <c r="DI38" s="18">
        <f>IF(DI$5&gt;$G$4,0,SUMIFS(Fluxo!$O:$O,Fluxo!$U:$U,"&gt;"&amp;DH$5,Fluxo!$U:$U,"&lt;="&amp;DI$5,Fluxo!$D:$D,$D38,Fluxo!$E:$E,"&lt;&gt;"&amp;"PERMUTANTE"))</f>
        <v>0</v>
      </c>
      <c r="DJ38" s="18">
        <f>IF(DJ$5&gt;$G$4,0,SUMIFS(Fluxo!$O:$O,Fluxo!$U:$U,"&gt;"&amp;DI$5,Fluxo!$U:$U,"&lt;="&amp;DJ$5,Fluxo!$D:$D,$D38,Fluxo!$E:$E,"&lt;&gt;"&amp;"PERMUTANTE"))</f>
        <v>0</v>
      </c>
      <c r="DK38" s="18">
        <f>IF(DK$5&gt;$G$4,0,SUMIFS(Fluxo!$O:$O,Fluxo!$U:$U,"&gt;"&amp;DJ$5,Fluxo!$U:$U,"&lt;="&amp;DK$5,Fluxo!$D:$D,$D38,Fluxo!$E:$E,"&lt;&gt;"&amp;"PERMUTANTE"))</f>
        <v>0</v>
      </c>
      <c r="DL38" s="18">
        <f>IF(DL$5&gt;$G$4,0,SUMIFS(Fluxo!$O:$O,Fluxo!$U:$U,"&gt;"&amp;DK$5,Fluxo!$U:$U,"&lt;="&amp;DL$5,Fluxo!$D:$D,$D38,Fluxo!$E:$E,"&lt;&gt;"&amp;"PERMUTANTE"))</f>
        <v>0</v>
      </c>
      <c r="DM38" s="18">
        <f>IF(DM$5&gt;$G$4,0,SUMIFS(Fluxo!$O:$O,Fluxo!$U:$U,"&gt;"&amp;DL$5,Fluxo!$U:$U,"&lt;="&amp;DM$5,Fluxo!$D:$D,$D38,Fluxo!$E:$E,"&lt;&gt;"&amp;"PERMUTANTE"))</f>
        <v>0</v>
      </c>
      <c r="DN38" s="18">
        <f>IF(DN$5&gt;$G$4,0,SUMIFS(Fluxo!$O:$O,Fluxo!$U:$U,"&gt;"&amp;DM$5,Fluxo!$U:$U,"&lt;="&amp;DN$5,Fluxo!$D:$D,$D38,Fluxo!$E:$E,"&lt;&gt;"&amp;"PERMUTANTE"))</f>
        <v>0</v>
      </c>
      <c r="DO38" s="18">
        <f>IF(DO$5&gt;$G$4,0,SUMIFS(Fluxo!$O:$O,Fluxo!$U:$U,"&gt;"&amp;DN$5,Fluxo!$U:$U,"&lt;="&amp;DO$5,Fluxo!$D:$D,$D38,Fluxo!$E:$E,"&lt;&gt;"&amp;"PERMUTANTE"))</f>
        <v>0</v>
      </c>
      <c r="DP38" s="18">
        <f>IF(DP$5&gt;$G$4,0,SUMIFS(Fluxo!$O:$O,Fluxo!$U:$U,"&gt;"&amp;DO$5,Fluxo!$U:$U,"&lt;="&amp;DP$5,Fluxo!$D:$D,$D38,Fluxo!$E:$E,"&lt;&gt;"&amp;"PERMUTANTE"))</f>
        <v>0</v>
      </c>
      <c r="DQ38" s="18">
        <f>IF(DQ$5&gt;$G$4,0,SUMIFS(Fluxo!$O:$O,Fluxo!$U:$U,"&gt;"&amp;DP$5,Fluxo!$U:$U,"&lt;="&amp;DQ$5,Fluxo!$D:$D,$D38,Fluxo!$E:$E,"&lt;&gt;"&amp;"PERMUTANTE"))</f>
        <v>0</v>
      </c>
      <c r="DR38" s="18">
        <f>IF(DR$5&gt;$G$4,0,SUMIFS(Fluxo!$O:$O,Fluxo!$U:$U,"&gt;"&amp;DQ$5,Fluxo!$U:$U,"&lt;="&amp;DR$5,Fluxo!$D:$D,$D38,Fluxo!$E:$E,"&lt;&gt;"&amp;"PERMUTANTE"))</f>
        <v>0</v>
      </c>
      <c r="DS38" s="18">
        <f>IF(DS$5&gt;$G$4,0,SUMIFS(Fluxo!$O:$O,Fluxo!$U:$U,"&gt;"&amp;DR$5,Fluxo!$U:$U,"&lt;="&amp;DS$5,Fluxo!$D:$D,$D38,Fluxo!$E:$E,"&lt;&gt;"&amp;"PERMUTANTE"))</f>
        <v>0</v>
      </c>
      <c r="DT38" s="18">
        <f>IF(DT$5&gt;$G$4,0,SUMIFS(Fluxo!$O:$O,Fluxo!$U:$U,"&gt;"&amp;DS$5,Fluxo!$U:$U,"&lt;="&amp;DT$5,Fluxo!$D:$D,$D38,Fluxo!$E:$E,"&lt;&gt;"&amp;"PERMUTANTE"))</f>
        <v>0</v>
      </c>
      <c r="DU38" s="18">
        <f>IF(DU$5&gt;$G$4,0,SUMIFS(Fluxo!$O:$O,Fluxo!$U:$U,"&gt;"&amp;DT$5,Fluxo!$U:$U,"&lt;="&amp;DU$5,Fluxo!$D:$D,$D38,Fluxo!$E:$E,"&lt;&gt;"&amp;"PERMUTANTE"))</f>
        <v>0</v>
      </c>
      <c r="DV38" s="18">
        <f>IF(DV$5&gt;$G$4,0,SUMIFS(Fluxo!$O:$O,Fluxo!$U:$U,"&gt;"&amp;DU$5,Fluxo!$U:$U,"&lt;="&amp;DV$5,Fluxo!$D:$D,$D38,Fluxo!$E:$E,"&lt;&gt;"&amp;"PERMUTANTE"))</f>
        <v>0</v>
      </c>
      <c r="DW38" s="18">
        <f>IF(DW$5&gt;$G$4,0,SUMIFS(Fluxo!$O:$O,Fluxo!$U:$U,"&gt;"&amp;DV$5,Fluxo!$U:$U,"&lt;="&amp;DW$5,Fluxo!$D:$D,$D38,Fluxo!$E:$E,"&lt;&gt;"&amp;"PERMUTANTE"))</f>
        <v>0</v>
      </c>
      <c r="DX38" s="18">
        <f>IF(DX$5&gt;$G$4,0,SUMIFS(Fluxo!$O:$O,Fluxo!$U:$U,"&gt;"&amp;DW$5,Fluxo!$U:$U,"&lt;="&amp;DX$5,Fluxo!$D:$D,$D38,Fluxo!$E:$E,"&lt;&gt;"&amp;"PERMUTANTE"))</f>
        <v>0</v>
      </c>
      <c r="DY38" s="18">
        <f>IF(DY$5&gt;$G$4,0,SUMIFS(Fluxo!$O:$O,Fluxo!$U:$U,"&gt;"&amp;DX$5,Fluxo!$U:$U,"&lt;="&amp;DY$5,Fluxo!$D:$D,$D38,Fluxo!$E:$E,"&lt;&gt;"&amp;"PERMUTANTE"))</f>
        <v>0</v>
      </c>
      <c r="DZ38" s="18">
        <f>IF(DZ$5&gt;$G$4,0,SUMIFS(Fluxo!$O:$O,Fluxo!$U:$U,"&gt;"&amp;DY$5,Fluxo!$U:$U,"&lt;="&amp;DZ$5,Fluxo!$D:$D,$D38,Fluxo!$E:$E,"&lt;&gt;"&amp;"PERMUTANTE"))</f>
        <v>0</v>
      </c>
      <c r="EA38" s="18">
        <f>IF(EA$5&gt;$G$4,0,SUMIFS(Fluxo!$O:$O,Fluxo!$U:$U,"&gt;"&amp;DZ$5,Fluxo!$U:$U,"&lt;="&amp;EA$5,Fluxo!$D:$D,$D38,Fluxo!$E:$E,"&lt;&gt;"&amp;"PERMUTANTE"))</f>
        <v>0</v>
      </c>
      <c r="EB38" s="18">
        <f>IF(EB$5&gt;$G$4,0,SUMIFS(Fluxo!$O:$O,Fluxo!$U:$U,"&gt;"&amp;EA$5,Fluxo!$U:$U,"&lt;="&amp;EB$5,Fluxo!$D:$D,$D38,Fluxo!$E:$E,"&lt;&gt;"&amp;"PERMUTANTE"))</f>
        <v>0</v>
      </c>
      <c r="EC38" s="18">
        <f>IF(EC$5&gt;$G$4,0,SUMIFS(Fluxo!$O:$O,Fluxo!$U:$U,"&gt;"&amp;EB$5,Fluxo!$U:$U,"&lt;="&amp;EC$5,Fluxo!$D:$D,$D38,Fluxo!$E:$E,"&lt;&gt;"&amp;"PERMUTANTE"))</f>
        <v>0</v>
      </c>
      <c r="ED38" s="18">
        <f>IF(ED$5&gt;$G$4,0,SUMIFS(Fluxo!$O:$O,Fluxo!$U:$U,"&gt;"&amp;EC$5,Fluxo!$U:$U,"&lt;="&amp;ED$5,Fluxo!$D:$D,$D38,Fluxo!$E:$E,"&lt;&gt;"&amp;"PERMUTANTE"))</f>
        <v>0</v>
      </c>
      <c r="EE38" s="18">
        <f>IF(EE$5&gt;$G$4,0,SUMIFS(Fluxo!$O:$O,Fluxo!$U:$U,"&gt;"&amp;ED$5,Fluxo!$U:$U,"&lt;="&amp;EE$5,Fluxo!$D:$D,$D38,Fluxo!$E:$E,"&lt;&gt;"&amp;"PERMUTANTE"))</f>
        <v>0</v>
      </c>
      <c r="EF38" s="18">
        <f>IF(EF$5&gt;$G$4,0,SUMIFS(Fluxo!$O:$O,Fluxo!$U:$U,"&gt;"&amp;EE$5,Fluxo!$U:$U,"&lt;="&amp;EF$5,Fluxo!$D:$D,$D38,Fluxo!$E:$E,"&lt;&gt;"&amp;"PERMUTANTE"))</f>
        <v>0</v>
      </c>
      <c r="EG38" s="18">
        <f>IF(EG$5&gt;$G$4,0,SUMIFS(Fluxo!$O:$O,Fluxo!$U:$U,"&gt;"&amp;EF$5,Fluxo!$U:$U,"&lt;="&amp;EG$5,Fluxo!$D:$D,$D38,Fluxo!$E:$E,"&lt;&gt;"&amp;"PERMUTANTE"))</f>
        <v>0</v>
      </c>
      <c r="EH38" s="18">
        <f>IF(EH$5&gt;$G$4,0,SUMIFS(Fluxo!$O:$O,Fluxo!$U:$U,"&gt;"&amp;EG$5,Fluxo!$U:$U,"&lt;="&amp;EH$5,Fluxo!$D:$D,$D38,Fluxo!$E:$E,"&lt;&gt;"&amp;"PERMUTANTE"))</f>
        <v>0</v>
      </c>
      <c r="EI38" s="18">
        <f>IF(EI$5&gt;$G$4,0,SUMIFS(Fluxo!$O:$O,Fluxo!$U:$U,"&gt;"&amp;EH$5,Fluxo!$U:$U,"&lt;="&amp;EI$5,Fluxo!$D:$D,$D38,Fluxo!$E:$E,"&lt;&gt;"&amp;"PERMUTANTE"))</f>
        <v>0</v>
      </c>
      <c r="EJ38" s="18">
        <f>IF(EJ$5&gt;$G$4,0,SUMIFS(Fluxo!$O:$O,Fluxo!$U:$U,"&gt;"&amp;EI$5,Fluxo!$U:$U,"&lt;="&amp;EJ$5,Fluxo!$D:$D,$D38,Fluxo!$E:$E,"&lt;&gt;"&amp;"PERMUTANTE"))</f>
        <v>0</v>
      </c>
      <c r="EK38" s="18">
        <f>IF(EK$5&gt;$G$4,0,SUMIFS(Fluxo!$O:$O,Fluxo!$U:$U,"&gt;"&amp;EJ$5,Fluxo!$U:$U,"&lt;="&amp;EK$5,Fluxo!$D:$D,$D38,Fluxo!$E:$E,"&lt;&gt;"&amp;"PERMUTANTE"))</f>
        <v>0</v>
      </c>
      <c r="EL38" s="18">
        <f>IF(EL$5&gt;$G$4,0,SUMIFS(Fluxo!$O:$O,Fluxo!$U:$U,"&gt;"&amp;EK$5,Fluxo!$U:$U,"&lt;="&amp;EL$5,Fluxo!$D:$D,$D38,Fluxo!$E:$E,"&lt;&gt;"&amp;"PERMUTANTE"))</f>
        <v>0</v>
      </c>
      <c r="EM38" s="18">
        <f>IF(EM$5&gt;$G$4,0,SUMIFS(Fluxo!$O:$O,Fluxo!$U:$U,"&gt;"&amp;EL$5,Fluxo!$U:$U,"&lt;="&amp;EM$5,Fluxo!$D:$D,$D38,Fluxo!$E:$E,"&lt;&gt;"&amp;"PERMUTANTE"))</f>
        <v>0</v>
      </c>
      <c r="EN38" s="18">
        <f>IF(EN$5&gt;$G$4,0,SUMIFS(Fluxo!$O:$O,Fluxo!$U:$U,"&gt;"&amp;EM$5,Fluxo!$U:$U,"&lt;="&amp;EN$5,Fluxo!$D:$D,$D38,Fluxo!$E:$E,"&lt;&gt;"&amp;"PERMUTANTE"))</f>
        <v>0</v>
      </c>
      <c r="EO38" s="18">
        <f>IF(EO$5&gt;$G$4,0,SUMIFS(Fluxo!$O:$O,Fluxo!$U:$U,"&gt;"&amp;EN$5,Fluxo!$U:$U,"&lt;="&amp;EO$5,Fluxo!$D:$D,$D38,Fluxo!$E:$E,"&lt;&gt;"&amp;"PERMUTANTE"))</f>
        <v>0</v>
      </c>
      <c r="EP38" s="18">
        <f>IF(EP$5&gt;$G$4,0,SUMIFS(Fluxo!$O:$O,Fluxo!$U:$U,"&gt;"&amp;EO$5,Fluxo!$U:$U,"&lt;="&amp;EP$5,Fluxo!$D:$D,$D38,Fluxo!$E:$E,"&lt;&gt;"&amp;"PERMUTANTE"))</f>
        <v>0</v>
      </c>
      <c r="EQ38" s="18">
        <f>IF(EQ$5&gt;$G$4,0,SUMIFS(Fluxo!$O:$O,Fluxo!$U:$U,"&gt;"&amp;EP$5,Fluxo!$U:$U,"&lt;="&amp;EQ$5,Fluxo!$D:$D,$D38,Fluxo!$E:$E,"&lt;&gt;"&amp;"PERMUTANTE"))</f>
        <v>0</v>
      </c>
      <c r="ER38" s="18">
        <f>IF(ER$5&gt;$G$4,0,SUMIFS(Fluxo!$O:$O,Fluxo!$U:$U,"&gt;"&amp;EQ$5,Fluxo!$U:$U,"&lt;="&amp;ER$5,Fluxo!$D:$D,$D38,Fluxo!$E:$E,"&lt;&gt;"&amp;"PERMUTANTE"))</f>
        <v>0</v>
      </c>
      <c r="ES38" s="18">
        <f>IF(ES$5&gt;$G$4,0,SUMIFS(Fluxo!$O:$O,Fluxo!$U:$U,"&gt;"&amp;ER$5,Fluxo!$U:$U,"&lt;="&amp;ES$5,Fluxo!$D:$D,$D38,Fluxo!$E:$E,"&lt;&gt;"&amp;"PERMUTANTE"))</f>
        <v>0</v>
      </c>
      <c r="ET38" s="18">
        <f>IF(ET$5&gt;$G$4,0,SUMIFS(Fluxo!$O:$O,Fluxo!$U:$U,"&gt;"&amp;ES$5,Fluxo!$U:$U,"&lt;="&amp;ET$5,Fluxo!$D:$D,$D38,Fluxo!$E:$E,"&lt;&gt;"&amp;"PERMUTANTE"))</f>
        <v>0</v>
      </c>
      <c r="EU38" s="18">
        <f>IF(EU$5&gt;$G$4,0,SUMIFS(Fluxo!$O:$O,Fluxo!$U:$U,"&gt;"&amp;ET$5,Fluxo!$U:$U,"&lt;="&amp;EU$5,Fluxo!$D:$D,$D38,Fluxo!$E:$E,"&lt;&gt;"&amp;"PERMUTANTE"))</f>
        <v>0</v>
      </c>
      <c r="EV38" s="18">
        <f>IF(EV$5&gt;$G$4,0,SUMIFS(Fluxo!$O:$O,Fluxo!$U:$U,"&gt;"&amp;EU$5,Fluxo!$U:$U,"&lt;="&amp;EV$5,Fluxo!$D:$D,$D38,Fluxo!$E:$E,"&lt;&gt;"&amp;"PERMUTANTE"))</f>
        <v>0</v>
      </c>
      <c r="EW38" s="18">
        <f>IF(EW$5&gt;$G$4,0,SUMIFS(Fluxo!$O:$O,Fluxo!$U:$U,"&gt;"&amp;EV$5,Fluxo!$U:$U,"&lt;="&amp;EW$5,Fluxo!$D:$D,$D38,Fluxo!$E:$E,"&lt;&gt;"&amp;"PERMUTANTE"))</f>
        <v>0</v>
      </c>
      <c r="EX38" s="18">
        <f>IF(EX$5&gt;$G$4,0,SUMIFS(Fluxo!$O:$O,Fluxo!$U:$U,"&gt;"&amp;EW$5,Fluxo!$U:$U,"&lt;="&amp;EX$5,Fluxo!$D:$D,$D38,Fluxo!$E:$E,"&lt;&gt;"&amp;"PERMUTANTE"))</f>
        <v>0</v>
      </c>
      <c r="EY38" s="18">
        <f>IF(EY$5&gt;$G$4,0,SUMIFS(Fluxo!$O:$O,Fluxo!$U:$U,"&gt;"&amp;EX$5,Fluxo!$U:$U,"&lt;="&amp;EY$5,Fluxo!$D:$D,$D38,Fluxo!$E:$E,"&lt;&gt;"&amp;"PERMUTANTE"))</f>
        <v>0</v>
      </c>
      <c r="EZ38" s="18">
        <f>IF(EZ$5&gt;$G$4,0,SUMIFS(Fluxo!$O:$O,Fluxo!$U:$U,"&gt;"&amp;EY$5,Fluxo!$U:$U,"&lt;="&amp;EZ$5,Fluxo!$D:$D,$D38,Fluxo!$E:$E,"&lt;&gt;"&amp;"PERMUTANTE"))</f>
        <v>0</v>
      </c>
      <c r="FA38" s="18">
        <f>IF(FA$5&gt;$G$4,0,SUMIFS(Fluxo!$O:$O,Fluxo!$U:$U,"&gt;"&amp;EZ$5,Fluxo!$U:$U,"&lt;="&amp;FA$5,Fluxo!$D:$D,$D38,Fluxo!$E:$E,"&lt;&gt;"&amp;"PERMUTANTE"))</f>
        <v>0</v>
      </c>
      <c r="FB38" s="18">
        <f>IF(FB$5&gt;$G$4,0,SUMIFS(Fluxo!$O:$O,Fluxo!$U:$U,"&gt;"&amp;FA$5,Fluxo!$U:$U,"&lt;="&amp;FB$5,Fluxo!$D:$D,$D38,Fluxo!$E:$E,"&lt;&gt;"&amp;"PERMUTANTE"))</f>
        <v>0</v>
      </c>
      <c r="FC38" s="18">
        <f>IF(FC$5&gt;$G$4,0,SUMIFS(Fluxo!$O:$O,Fluxo!$U:$U,"&gt;"&amp;FB$5,Fluxo!$U:$U,"&lt;="&amp;FC$5,Fluxo!$D:$D,$D38,Fluxo!$E:$E,"&lt;&gt;"&amp;"PERMUTANTE"))</f>
        <v>0</v>
      </c>
      <c r="FD38" s="18">
        <f>IF(FD$5&gt;$G$4,0,SUMIFS(Fluxo!$O:$O,Fluxo!$U:$U,"&gt;"&amp;FC$5,Fluxo!$U:$U,"&lt;="&amp;FD$5,Fluxo!$D:$D,$D38,Fluxo!$E:$E,"&lt;&gt;"&amp;"PERMUTANTE"))</f>
        <v>0</v>
      </c>
      <c r="FE38" s="18">
        <f>IF(FE$5&gt;$G$4,0,SUMIFS(Fluxo!$O:$O,Fluxo!$U:$U,"&gt;"&amp;FD$5,Fluxo!$U:$U,"&lt;="&amp;FE$5,Fluxo!$D:$D,$D38,Fluxo!$E:$E,"&lt;&gt;"&amp;"PERMUTANTE"))</f>
        <v>0</v>
      </c>
      <c r="FF38" s="18">
        <f>IF(FF$5&gt;$G$4,0,SUMIFS(Fluxo!$O:$O,Fluxo!$U:$U,"&gt;"&amp;FE$5,Fluxo!$U:$U,"&lt;="&amp;FF$5,Fluxo!$D:$D,$D38,Fluxo!$E:$E,"&lt;&gt;"&amp;"PERMUTANTE"))</f>
        <v>0</v>
      </c>
      <c r="FG38" s="18">
        <f>IF(FG$5&gt;$G$4,0,SUMIFS(Fluxo!$O:$O,Fluxo!$U:$U,"&gt;"&amp;FF$5,Fluxo!$U:$U,"&lt;="&amp;FG$5,Fluxo!$D:$D,$D38,Fluxo!$E:$E,"&lt;&gt;"&amp;"PERMUTANTE"))</f>
        <v>0</v>
      </c>
      <c r="FH38" s="18">
        <f>IF(FH$5&gt;$G$4,0,SUMIFS(Fluxo!$O:$O,Fluxo!$U:$U,"&gt;"&amp;FG$5,Fluxo!$U:$U,"&lt;="&amp;FH$5,Fluxo!$D:$D,$D38,Fluxo!$E:$E,"&lt;&gt;"&amp;"PERMUTANTE"))</f>
        <v>0</v>
      </c>
      <c r="FI38" s="18">
        <f>IF(FI$5&gt;$G$4,0,SUMIFS(Fluxo!$O:$O,Fluxo!$U:$U,"&gt;"&amp;FH$5,Fluxo!$U:$U,"&lt;="&amp;FI$5,Fluxo!$D:$D,$D38,Fluxo!$E:$E,"&lt;&gt;"&amp;"PERMUTANTE"))</f>
        <v>0</v>
      </c>
      <c r="FJ38" s="18">
        <f>IF(FJ$5&gt;$G$4,0,SUMIFS(Fluxo!$O:$O,Fluxo!$U:$U,"&gt;"&amp;FI$5,Fluxo!$U:$U,"&lt;="&amp;FJ$5,Fluxo!$D:$D,$D38,Fluxo!$E:$E,"&lt;&gt;"&amp;"PERMUTANTE"))</f>
        <v>0</v>
      </c>
      <c r="FK38" s="18">
        <f>IF(FK$5&gt;$G$4,0,SUMIFS(Fluxo!$O:$O,Fluxo!$U:$U,"&gt;"&amp;FJ$5,Fluxo!$U:$U,"&lt;="&amp;FK$5,Fluxo!$D:$D,$D38,Fluxo!$E:$E,"&lt;&gt;"&amp;"PERMUTANTE"))</f>
        <v>0</v>
      </c>
      <c r="FL38" s="18">
        <f>IF(FL$5&gt;$G$4,0,SUMIFS(Fluxo!$O:$O,Fluxo!$U:$U,"&gt;"&amp;FK$5,Fluxo!$U:$U,"&lt;="&amp;FL$5,Fluxo!$D:$D,$D38,Fluxo!$E:$E,"&lt;&gt;"&amp;"PERMUTANTE"))</f>
        <v>0</v>
      </c>
      <c r="FM38" s="18">
        <f>IF(FM$5&gt;$G$4,0,SUMIFS(Fluxo!$O:$O,Fluxo!$U:$U,"&gt;"&amp;FL$5,Fluxo!$U:$U,"&lt;="&amp;FM$5,Fluxo!$D:$D,$D38,Fluxo!$E:$E,"&lt;&gt;"&amp;"PERMUTANTE"))</f>
        <v>0</v>
      </c>
      <c r="FN38" s="18">
        <f>IF(FN$5&gt;$G$4,0,SUMIFS(Fluxo!$O:$O,Fluxo!$U:$U,"&gt;"&amp;FM$5,Fluxo!$U:$U,"&lt;="&amp;FN$5,Fluxo!$D:$D,$D38,Fluxo!$E:$E,"&lt;&gt;"&amp;"PERMUTANTE"))</f>
        <v>0</v>
      </c>
      <c r="FO38" s="18">
        <f>IF(FO$5&gt;$G$4,0,SUMIFS(Fluxo!$O:$O,Fluxo!$U:$U,"&gt;"&amp;FN$5,Fluxo!$U:$U,"&lt;="&amp;FO$5,Fluxo!$D:$D,$D38,Fluxo!$E:$E,"&lt;&gt;"&amp;"PERMUTANTE"))</f>
        <v>0</v>
      </c>
      <c r="FP38" s="18">
        <f>IF(FP$5&gt;$G$4,0,SUMIFS(Fluxo!$O:$O,Fluxo!$U:$U,"&gt;"&amp;FO$5,Fluxo!$U:$U,"&lt;="&amp;FP$5,Fluxo!$D:$D,$D38,Fluxo!$E:$E,"&lt;&gt;"&amp;"PERMUTANTE"))</f>
        <v>0</v>
      </c>
      <c r="FQ38" s="18">
        <f>IF(FQ$5&gt;$G$4,0,SUMIFS(Fluxo!$O:$O,Fluxo!$U:$U,"&gt;"&amp;FP$5,Fluxo!$U:$U,"&lt;="&amp;FQ$5,Fluxo!$D:$D,$D38,Fluxo!$E:$E,"&lt;&gt;"&amp;"PERMUTANTE"))</f>
        <v>0</v>
      </c>
      <c r="FR38" s="18">
        <f>IF(FR$5&gt;$G$4,0,SUMIFS(Fluxo!$O:$O,Fluxo!$U:$U,"&gt;"&amp;FQ$5,Fluxo!$U:$U,"&lt;="&amp;FR$5,Fluxo!$D:$D,$D38,Fluxo!$E:$E,"&lt;&gt;"&amp;"PERMUTANTE"))</f>
        <v>0</v>
      </c>
      <c r="FS38" s="18">
        <f>IF(FS$5&gt;$G$4,0,SUMIFS(Fluxo!$O:$O,Fluxo!$U:$U,"&gt;"&amp;FR$5,Fluxo!$U:$U,"&lt;="&amp;FS$5,Fluxo!$D:$D,$D38,Fluxo!$E:$E,"&lt;&gt;"&amp;"PERMUTANTE"))</f>
        <v>0</v>
      </c>
      <c r="FT38" s="18">
        <f>IF(FT$5&gt;$G$4,0,SUMIFS(Fluxo!$O:$O,Fluxo!$U:$U,"&gt;"&amp;FS$5,Fluxo!$U:$U,"&lt;="&amp;FT$5,Fluxo!$D:$D,$D38,Fluxo!$E:$E,"&lt;&gt;"&amp;"PERMUTANTE"))</f>
        <v>0</v>
      </c>
      <c r="FU38" s="18">
        <f>IF(FU$5&gt;$G$4,0,SUMIFS(Fluxo!$O:$O,Fluxo!$U:$U,"&gt;"&amp;FT$5,Fluxo!$U:$U,"&lt;="&amp;FU$5,Fluxo!$D:$D,$D38,Fluxo!$E:$E,"&lt;&gt;"&amp;"PERMUTANTE"))</f>
        <v>0</v>
      </c>
      <c r="FV38" s="18">
        <f>IF(FV$5&gt;$G$4,0,SUMIFS(Fluxo!$O:$O,Fluxo!$U:$U,"&gt;"&amp;FU$5,Fluxo!$U:$U,"&lt;="&amp;FV$5,Fluxo!$D:$D,$D38,Fluxo!$E:$E,"&lt;&gt;"&amp;"PERMUTANTE"))</f>
        <v>0</v>
      </c>
      <c r="FW38" s="18">
        <f>IF(FW$5&gt;$G$4,0,SUMIFS(Fluxo!$O:$O,Fluxo!$U:$U,"&gt;"&amp;FV$5,Fluxo!$U:$U,"&lt;="&amp;FW$5,Fluxo!$D:$D,$D38,Fluxo!$E:$E,"&lt;&gt;"&amp;"PERMUTANTE"))</f>
        <v>0</v>
      </c>
      <c r="FX38" s="18">
        <f>IF(FX$5&gt;$G$4,0,SUMIFS(Fluxo!$O:$O,Fluxo!$U:$U,"&gt;"&amp;FW$5,Fluxo!$U:$U,"&lt;="&amp;FX$5,Fluxo!$D:$D,$D38,Fluxo!$E:$E,"&lt;&gt;"&amp;"PERMUTANTE"))</f>
        <v>0</v>
      </c>
      <c r="FY38" s="18">
        <f>IF(FY$5&gt;$G$4,0,SUMIFS(Fluxo!$O:$O,Fluxo!$U:$U,"&gt;"&amp;FX$5,Fluxo!$U:$U,"&lt;="&amp;FY$5,Fluxo!$D:$D,$D38,Fluxo!$E:$E,"&lt;&gt;"&amp;"PERMUTANTE"))</f>
        <v>0</v>
      </c>
      <c r="FZ38" s="18">
        <f>IF(FZ$5&gt;$G$4,0,SUMIFS(Fluxo!$O:$O,Fluxo!$U:$U,"&gt;"&amp;FY$5,Fluxo!$U:$U,"&lt;="&amp;FZ$5,Fluxo!$D:$D,$D38,Fluxo!$E:$E,"&lt;&gt;"&amp;"PERMUTANTE"))</f>
        <v>0</v>
      </c>
      <c r="GA38" s="18">
        <f>IF(GA$5&gt;$G$4,0,SUMIFS(Fluxo!$O:$O,Fluxo!$U:$U,"&gt;"&amp;FZ$5,Fluxo!$U:$U,"&lt;="&amp;GA$5,Fluxo!$D:$D,$D38,Fluxo!$E:$E,"&lt;&gt;"&amp;"PERMUTANTE"))</f>
        <v>0</v>
      </c>
      <c r="GB38" s="18">
        <f>IF(GB$5&gt;$G$4,0,SUMIFS(Fluxo!$O:$O,Fluxo!$U:$U,"&gt;"&amp;GA$5,Fluxo!$U:$U,"&lt;="&amp;GB$5,Fluxo!$D:$D,$D38,Fluxo!$E:$E,"&lt;&gt;"&amp;"PERMUTANTE"))</f>
        <v>0</v>
      </c>
      <c r="GC38" s="18">
        <f>IF(GC$5&gt;$G$4,0,SUMIFS(Fluxo!$O:$O,Fluxo!$U:$U,"&gt;"&amp;GB$5,Fluxo!$U:$U,"&lt;="&amp;GC$5,Fluxo!$D:$D,$D38,Fluxo!$E:$E,"&lt;&gt;"&amp;"PERMUTANTE"))</f>
        <v>0</v>
      </c>
      <c r="GD38" s="18">
        <f>IF(GD$5&gt;$G$4,0,SUMIFS(Fluxo!$O:$O,Fluxo!$U:$U,"&gt;"&amp;GC$5,Fluxo!$U:$U,"&lt;="&amp;GD$5,Fluxo!$D:$D,$D38,Fluxo!$E:$E,"&lt;&gt;"&amp;"PERMUTANTE"))</f>
        <v>0</v>
      </c>
      <c r="GE38" s="18">
        <f>IF(GE$5&gt;$G$4,0,SUMIFS(Fluxo!$O:$O,Fluxo!$U:$U,"&gt;"&amp;GD$5,Fluxo!$U:$U,"&lt;="&amp;GE$5,Fluxo!$D:$D,$D38,Fluxo!$E:$E,"&lt;&gt;"&amp;"PERMUTANTE"))</f>
        <v>0</v>
      </c>
      <c r="GF38" s="18">
        <f>IF(GF$5&gt;$G$4,0,SUMIFS(Fluxo!$O:$O,Fluxo!$U:$U,"&gt;"&amp;GE$5,Fluxo!$U:$U,"&lt;="&amp;GF$5,Fluxo!$D:$D,$D38,Fluxo!$E:$E,"&lt;&gt;"&amp;"PERMUTANTE"))</f>
        <v>0</v>
      </c>
      <c r="GG38" s="18">
        <f>IF(GG$5&gt;$G$4,0,SUMIFS(Fluxo!$O:$O,Fluxo!$U:$U,"&gt;"&amp;GF$5,Fluxo!$U:$U,"&lt;="&amp;GG$5,Fluxo!$D:$D,$D38,Fluxo!$E:$E,"&lt;&gt;"&amp;"PERMUTANTE"))</f>
        <v>0</v>
      </c>
      <c r="GH38" s="18">
        <f>IF(GH$5&gt;$G$4,0,SUMIFS(Fluxo!$O:$O,Fluxo!$U:$U,"&gt;"&amp;GG$5,Fluxo!$U:$U,"&lt;="&amp;GH$5,Fluxo!$D:$D,$D38,Fluxo!$E:$E,"&lt;&gt;"&amp;"PERMUTANTE"))</f>
        <v>0</v>
      </c>
      <c r="GI38" s="18">
        <f>IF(GI$5&gt;$G$4,0,SUMIFS(Fluxo!$O:$O,Fluxo!$U:$U,"&gt;"&amp;GH$5,Fluxo!$U:$U,"&lt;="&amp;GI$5,Fluxo!$D:$D,$D38,Fluxo!$E:$E,"&lt;&gt;"&amp;"PERMUTANTE"))</f>
        <v>0</v>
      </c>
      <c r="GJ38" s="18">
        <f>IF(GJ$5&gt;$G$4,0,SUMIFS(Fluxo!$O:$O,Fluxo!$U:$U,"&gt;"&amp;GI$5,Fluxo!$U:$U,"&lt;="&amp;GJ$5,Fluxo!$D:$D,$D38,Fluxo!$E:$E,"&lt;&gt;"&amp;"PERMUTANTE"))</f>
        <v>0</v>
      </c>
      <c r="GK38" s="18">
        <f>IF(GK$5&gt;$G$4,0,SUMIFS(Fluxo!$O:$O,Fluxo!$U:$U,"&gt;"&amp;GJ$5,Fluxo!$U:$U,"&lt;="&amp;GK$5,Fluxo!$D:$D,$D38,Fluxo!$E:$E,"&lt;&gt;"&amp;"PERMUTANTE"))</f>
        <v>0</v>
      </c>
      <c r="GL38" s="18">
        <f>IF(GL$5&gt;$G$4,0,SUMIFS(Fluxo!$O:$O,Fluxo!$U:$U,"&gt;"&amp;GK$5,Fluxo!$U:$U,"&lt;="&amp;GL$5,Fluxo!$D:$D,$D38,Fluxo!$E:$E,"&lt;&gt;"&amp;"PERMUTANTE"))</f>
        <v>0</v>
      </c>
      <c r="GM38" s="18">
        <f>IF(GM$5&gt;$G$4,0,SUMIFS(Fluxo!$O:$O,Fluxo!$U:$U,"&gt;"&amp;GL$5,Fluxo!$U:$U,"&lt;="&amp;GM$5,Fluxo!$D:$D,$D38,Fluxo!$E:$E,"&lt;&gt;"&amp;"PERMUTANTE"))</f>
        <v>0</v>
      </c>
      <c r="GN38" s="18">
        <f>IF(GN$5&gt;$G$4,0,SUMIFS(Fluxo!$O:$O,Fluxo!$U:$U,"&gt;"&amp;GM$5,Fluxo!$U:$U,"&lt;="&amp;GN$5,Fluxo!$D:$D,$D38,Fluxo!$E:$E,"&lt;&gt;"&amp;"PERMUTANTE"))</f>
        <v>0</v>
      </c>
      <c r="GO38" s="18">
        <f>IF(GO$5&gt;$G$4,0,SUMIFS(Fluxo!$O:$O,Fluxo!$U:$U,"&gt;"&amp;GN$5,Fluxo!$U:$U,"&lt;="&amp;GO$5,Fluxo!$D:$D,$D38,Fluxo!$E:$E,"&lt;&gt;"&amp;"PERMUTANTE"))</f>
        <v>0</v>
      </c>
      <c r="GP38" s="18">
        <f>IF(GP$5&gt;$G$4,0,SUMIFS(Fluxo!$O:$O,Fluxo!$U:$U,"&gt;"&amp;GO$5,Fluxo!$U:$U,"&lt;="&amp;GP$5,Fluxo!$D:$D,$D38,Fluxo!$E:$E,"&lt;&gt;"&amp;"PERMUTANTE"))</f>
        <v>0</v>
      </c>
      <c r="GQ38" s="18">
        <f>IF(GQ$5&gt;$G$4,0,SUMIFS(Fluxo!$O:$O,Fluxo!$U:$U,"&gt;"&amp;GP$5,Fluxo!$U:$U,"&lt;="&amp;GQ$5,Fluxo!$D:$D,$D38,Fluxo!$E:$E,"&lt;&gt;"&amp;"PERMUTANTE"))</f>
        <v>0</v>
      </c>
      <c r="GR38" s="18">
        <f>IF(GR$5&gt;$G$4,0,SUMIFS(Fluxo!$O:$O,Fluxo!$U:$U,"&gt;"&amp;GQ$5,Fluxo!$U:$U,"&lt;="&amp;GR$5,Fluxo!$D:$D,$D38,Fluxo!$E:$E,"&lt;&gt;"&amp;"PERMUTANTE"))</f>
        <v>0</v>
      </c>
      <c r="GS38" s="18">
        <f>IF(GS$5&gt;$G$4,0,SUMIFS(Fluxo!$O:$O,Fluxo!$U:$U,"&gt;"&amp;GR$5,Fluxo!$U:$U,"&lt;="&amp;GS$5,Fluxo!$D:$D,$D38,Fluxo!$E:$E,"&lt;&gt;"&amp;"PERMUTANTE"))</f>
        <v>0</v>
      </c>
      <c r="GT38" s="18">
        <f>IF(GT$5&gt;$G$4,0,SUMIFS(Fluxo!$O:$O,Fluxo!$U:$U,"&gt;"&amp;GS$5,Fluxo!$U:$U,"&lt;="&amp;GT$5,Fluxo!$D:$D,$D38,Fluxo!$E:$E,"&lt;&gt;"&amp;"PERMUTANTE"))</f>
        <v>0</v>
      </c>
      <c r="GU38" s="18">
        <f>IF(GU$5&gt;$G$4,0,SUMIFS(Fluxo!$O:$O,Fluxo!$U:$U,"&gt;"&amp;GT$5,Fluxo!$U:$U,"&lt;="&amp;GU$5,Fluxo!$D:$D,$D38,Fluxo!$E:$E,"&lt;&gt;"&amp;"PERMUTANTE"))</f>
        <v>0</v>
      </c>
      <c r="GV38" s="18">
        <f>IF(GV$5&gt;$G$4,0,SUMIFS(Fluxo!$O:$O,Fluxo!$U:$U,"&gt;"&amp;GU$5,Fluxo!$U:$U,"&lt;="&amp;GV$5,Fluxo!$D:$D,$D38,Fluxo!$E:$E,"&lt;&gt;"&amp;"PERMUTANTE"))</f>
        <v>0</v>
      </c>
      <c r="GW38" s="18">
        <f>IF(GW$5&gt;$G$4,0,SUMIFS(Fluxo!$O:$O,Fluxo!$U:$U,"&gt;"&amp;GV$5,Fluxo!$U:$U,"&lt;="&amp;GW$5,Fluxo!$D:$D,$D38,Fluxo!$E:$E,"&lt;&gt;"&amp;"PERMUTANTE"))</f>
        <v>0</v>
      </c>
      <c r="GX38" s="18">
        <f>IF(GX$5&gt;$G$4,0,SUMIFS(Fluxo!$O:$O,Fluxo!$U:$U,"&gt;"&amp;GW$5,Fluxo!$U:$U,"&lt;="&amp;GX$5,Fluxo!$D:$D,$D38,Fluxo!$E:$E,"&lt;&gt;"&amp;"PERMUTANTE"))</f>
        <v>0</v>
      </c>
      <c r="GY38" s="18">
        <f>IF(GY$5&gt;$G$4,0,SUMIFS(Fluxo!$O:$O,Fluxo!$U:$U,"&gt;"&amp;GX$5,Fluxo!$U:$U,"&lt;="&amp;GY$5,Fluxo!$D:$D,$D38,Fluxo!$E:$E,"&lt;&gt;"&amp;"PERMUTANTE"))</f>
        <v>0</v>
      </c>
      <c r="GZ38" s="18">
        <f>IF(GZ$5&gt;$G$4,0,SUMIFS(Fluxo!$O:$O,Fluxo!$U:$U,"&gt;"&amp;GY$5,Fluxo!$U:$U,"&lt;="&amp;GZ$5,Fluxo!$D:$D,$D38,Fluxo!$E:$E,"&lt;&gt;"&amp;"PERMUTANTE"))</f>
        <v>0</v>
      </c>
      <c r="HA38" s="18">
        <f>IF(HA$5&gt;$G$4,0,SUMIFS(Fluxo!$O:$O,Fluxo!$U:$U,"&gt;"&amp;GZ$5,Fluxo!$U:$U,"&lt;="&amp;HA$5,Fluxo!$D:$D,$D38,Fluxo!$E:$E,"&lt;&gt;"&amp;"PERMUTANTE"))</f>
        <v>0</v>
      </c>
      <c r="HB38" s="18">
        <f>IF(HB$5&gt;$G$4,0,SUMIFS(Fluxo!$O:$O,Fluxo!$U:$U,"&gt;"&amp;HA$5,Fluxo!$U:$U,"&lt;="&amp;HB$5,Fluxo!$D:$D,$D38,Fluxo!$E:$E,"&lt;&gt;"&amp;"PERMUTANTE"))</f>
        <v>0</v>
      </c>
      <c r="HC38" s="18">
        <f>IF(HC$5&gt;$G$4,0,SUMIFS(Fluxo!$O:$O,Fluxo!$U:$U,"&gt;"&amp;HB$5,Fluxo!$U:$U,"&lt;="&amp;HC$5,Fluxo!$D:$D,$D38,Fluxo!$E:$E,"&lt;&gt;"&amp;"PERMUTANTE"))</f>
        <v>0</v>
      </c>
      <c r="HD38" s="18">
        <f>IF(HD$5&gt;$G$4,0,SUMIFS(Fluxo!$O:$O,Fluxo!$U:$U,"&gt;"&amp;HC$5,Fluxo!$U:$U,"&lt;="&amp;HD$5,Fluxo!$D:$D,$D38,Fluxo!$E:$E,"&lt;&gt;"&amp;"PERMUTANTE"))</f>
        <v>0</v>
      </c>
      <c r="HE38" s="18">
        <f>IF(HE$5&gt;$G$4,0,SUMIFS(Fluxo!$O:$O,Fluxo!$U:$U,"&gt;"&amp;HD$5,Fluxo!$U:$U,"&lt;="&amp;HE$5,Fluxo!$D:$D,$D38,Fluxo!$E:$E,"&lt;&gt;"&amp;"PERMUTANTE"))</f>
        <v>0</v>
      </c>
      <c r="HF38" s="18">
        <f>IF(HF$5&gt;$G$4,0,SUMIFS(Fluxo!$O:$O,Fluxo!$U:$U,"&gt;"&amp;HE$5,Fluxo!$U:$U,"&lt;="&amp;HF$5,Fluxo!$D:$D,$D38,Fluxo!$E:$E,"&lt;&gt;"&amp;"PERMUTANTE"))</f>
        <v>0</v>
      </c>
    </row>
    <row r="39" spans="1:214" s="16" customFormat="1">
      <c r="A39" s="20">
        <f t="shared" si="8"/>
        <v>29</v>
      </c>
      <c r="B39" s="140" t="str">
        <f>'Check Carteira'!C31</f>
        <v>E.1016.99.01.0094</v>
      </c>
      <c r="C39" s="19">
        <v>1</v>
      </c>
      <c r="D39" s="129" t="str">
        <f>'Check Carteira'!F31</f>
        <v>A-0094</v>
      </c>
      <c r="E39" s="21">
        <f>IFERROR(INDEX(Contratos!L:L,MATCH(D39,Contratos!R:R,0)),"")</f>
        <v>45371</v>
      </c>
      <c r="F39" s="139">
        <f>IFERROR(INDEX(Contratos!G:G,MATCH(D39,Contratos!R:R,0)),"")</f>
        <v>1043766</v>
      </c>
      <c r="G39" s="83" t="str">
        <f ca="1">IFERROR(XNPV(#REF!,OFFSET(J39,0,MATCH(EOMONTH(E39,0),$J$5:$HF$5,0)-1,1,COUNT($J$5:$HF$5)-MATCH(EOMONTH(E39,0),$J$5:$HF$5,0)+1),OFFSET($J$5,0,MATCH(EOMONTH(E39,0),$J$5:$HF$5,0)-1,1,COUNT($J$5:$HF$5)-MATCH(EOMONTH(E39,0),$J$5:$HF$5,0)+1)),"")</f>
        <v/>
      </c>
      <c r="H39" s="83">
        <f t="shared" si="9"/>
        <v>104132.69</v>
      </c>
      <c r="I39" s="18"/>
      <c r="J39" s="18">
        <f>IF(J$5&gt;$G$4,0,SUMIFS(Fluxo!$O:$O,Fluxo!$U:$U,"&gt;"&amp;I$5,Fluxo!$U:$U,"&lt;="&amp;J$5,Fluxo!$D:$D,$D39))</f>
        <v>0</v>
      </c>
      <c r="K39" s="18">
        <f>IF(K$5&gt;$G$4,0,SUMIFS(Fluxo!$O:$O,Fluxo!$U:$U,"&gt;"&amp;J$5,Fluxo!$U:$U,"&lt;="&amp;K$5,Fluxo!$D:$D,$D39))</f>
        <v>0</v>
      </c>
      <c r="L39" s="18">
        <f>IF(L$5&gt;$G$4,0,SUMIFS(Fluxo!$O:$O,Fluxo!$U:$U,"&gt;"&amp;K$5,Fluxo!$U:$U,"&lt;="&amp;L$5,Fluxo!$D:$D,$D39))</f>
        <v>0</v>
      </c>
      <c r="M39" s="18">
        <f>IF(M$5&gt;$G$4,0,SUMIFS(Fluxo!$O:$O,Fluxo!$U:$U,"&gt;"&amp;L$5,Fluxo!$U:$U,"&lt;="&amp;M$5,Fluxo!$D:$D,$D39))</f>
        <v>0</v>
      </c>
      <c r="N39" s="18">
        <f>IF(N$5&gt;$G$4,0,SUMIFS(Fluxo!$O:$O,Fluxo!$U:$U,"&gt;"&amp;M$5,Fluxo!$U:$U,"&lt;="&amp;N$5,Fluxo!$D:$D,$D39))</f>
        <v>0</v>
      </c>
      <c r="O39" s="18">
        <f>IF(O$5&gt;$G$4,0,SUMIFS(Fluxo!$O:$O,Fluxo!$U:$U,"&gt;"&amp;N$5,Fluxo!$U:$U,"&lt;="&amp;O$5,Fluxo!$D:$D,$D39))</f>
        <v>0</v>
      </c>
      <c r="P39" s="18">
        <f>IF(P$5&gt;$G$4,0,SUMIFS(Fluxo!$O:$O,Fluxo!$U:$U,"&gt;"&amp;O$5,Fluxo!$U:$U,"&lt;="&amp;P$5,Fluxo!$D:$D,$D39))</f>
        <v>0</v>
      </c>
      <c r="Q39" s="18">
        <f>IF(Q$5&gt;$G$4,0,SUMIFS(Fluxo!$O:$O,Fluxo!$U:$U,"&gt;"&amp;P$5,Fluxo!$U:$U,"&lt;="&amp;Q$5,Fluxo!$D:$D,$D39))</f>
        <v>0</v>
      </c>
      <c r="R39" s="18">
        <f>IF(R$5&gt;$G$4,0,SUMIFS(Fluxo!$O:$O,Fluxo!$U:$U,"&gt;"&amp;Q$5,Fluxo!$U:$U,"&lt;="&amp;R$5,Fluxo!$D:$D,$D39))</f>
        <v>0</v>
      </c>
      <c r="S39" s="18">
        <f>IF(S$5&gt;$G$4,0,SUMIFS(Fluxo!$O:$O,Fluxo!$U:$U,"&gt;"&amp;R$5,Fluxo!$U:$U,"&lt;="&amp;S$5,Fluxo!$D:$D,$D39,Fluxo!$E:$E,"&lt;&gt;"&amp;"PERMUTANTE"))</f>
        <v>0</v>
      </c>
      <c r="T39" s="18">
        <f>IF(T$5&gt;$G$4,0,SUMIFS(Fluxo!$O:$O,Fluxo!$U:$U,"&gt;"&amp;S$5,Fluxo!$U:$U,"&lt;="&amp;T$5,Fluxo!$D:$D,$D39,Fluxo!$E:$E,"&lt;&gt;"&amp;"PERMUTANTE"))</f>
        <v>0</v>
      </c>
      <c r="U39" s="18">
        <f>IF(U$5&gt;$G$4,0,SUMIFS(Fluxo!$O:$O,Fluxo!$U:$U,"&gt;"&amp;T$5,Fluxo!$U:$U,"&lt;="&amp;U$5,Fluxo!$D:$D,$D39,Fluxo!$E:$E,"&lt;&gt;"&amp;"PERMUTANTE"))</f>
        <v>27500</v>
      </c>
      <c r="V39" s="18">
        <f>IF(V$5&gt;$G$4,0,SUMIFS(Fluxo!$O:$O,Fluxo!$U:$U,"&gt;"&amp;U$5,Fluxo!$U:$U,"&lt;="&amp;V$5,Fluxo!$D:$D,$D39,Fluxo!$E:$E,"&lt;&gt;"&amp;"PERMUTANTE"))</f>
        <v>0</v>
      </c>
      <c r="W39" s="18">
        <f>IF(W$5&gt;$G$4,0,SUMIFS(Fluxo!$O:$O,Fluxo!$U:$U,"&gt;"&amp;V$5,Fluxo!$U:$U,"&lt;="&amp;W$5,Fluxo!$D:$D,$D39,Fluxo!$E:$E,"&lt;&gt;"&amp;"PERMUTANTE"))</f>
        <v>12530.42</v>
      </c>
      <c r="X39" s="18">
        <f>IF(X$5&gt;$G$4,0,SUMIFS(Fluxo!$O:$O,Fluxo!$U:$U,"&gt;"&amp;W$5,Fluxo!$U:$U,"&lt;="&amp;X$5,Fluxo!$D:$D,$D39,Fluxo!$E:$E,"&lt;&gt;"&amp;"PERMUTANTE"))</f>
        <v>2523.23</v>
      </c>
      <c r="Y39" s="18">
        <f>IF(Y$5&gt;$G$4,0,SUMIFS(Fluxo!$O:$O,Fluxo!$U:$U,"&gt;"&amp;X$5,Fluxo!$U:$U,"&lt;="&amp;Y$5,Fluxo!$D:$D,$D39,Fluxo!$E:$E,"&lt;&gt;"&amp;"PERMUTANTE"))</f>
        <v>2563.1799999999998</v>
      </c>
      <c r="Z39" s="18">
        <f>IF(Z$5&gt;$G$4,0,SUMIFS(Fluxo!$O:$O,Fluxo!$U:$U,"&gt;"&amp;Y$5,Fluxo!$U:$U,"&lt;="&amp;Z$5,Fluxo!$D:$D,$D39,Fluxo!$E:$E,"&lt;&gt;"&amp;"PERMUTANTE"))</f>
        <v>2563.1799999999998</v>
      </c>
      <c r="AA39" s="18">
        <f>IF(AA$5&gt;$G$4,0,SUMIFS(Fluxo!$O:$O,Fluxo!$U:$U,"&gt;"&amp;Z$5,Fluxo!$U:$U,"&lt;="&amp;AA$5,Fluxo!$D:$D,$D39,Fluxo!$E:$E,"&lt;&gt;"&amp;"PERMUTANTE"))</f>
        <v>56452.68</v>
      </c>
      <c r="AB39" s="18">
        <f>IF(AB$5&gt;$G$4,0,SUMIFS(Fluxo!$O:$O,Fluxo!$U:$U,"&gt;"&amp;AA$5,Fluxo!$U:$U,"&lt;="&amp;AB$5,Fluxo!$D:$D,$D39,Fluxo!$E:$E,"&lt;&gt;"&amp;"PERMUTANTE"))</f>
        <v>0</v>
      </c>
      <c r="AC39" s="18">
        <f>IF(AC$5&gt;$G$4,0,SUMIFS(Fluxo!$O:$O,Fluxo!$U:$U,"&gt;"&amp;AB$5,Fluxo!$U:$U,"&lt;="&amp;AC$5,Fluxo!$D:$D,$D39,Fluxo!$E:$E,"&lt;&gt;"&amp;"PERMUTANTE"))</f>
        <v>0</v>
      </c>
      <c r="AD39" s="18">
        <f>IF(AD$5&gt;$G$4,0,SUMIFS(Fluxo!$O:$O,Fluxo!$U:$U,"&gt;"&amp;AC$5,Fluxo!$U:$U,"&lt;="&amp;AD$5,Fluxo!$D:$D,$D39,Fluxo!$E:$E,"&lt;&gt;"&amp;"PERMUTANTE"))</f>
        <v>0</v>
      </c>
      <c r="AE39" s="18">
        <f>IF(AE$5&gt;$G$4,0,SUMIFS(Fluxo!$O:$O,Fluxo!$U:$U,"&gt;"&amp;AD$5,Fluxo!$U:$U,"&lt;="&amp;AE$5,Fluxo!$D:$D,$D39,Fluxo!$E:$E,"&lt;&gt;"&amp;"PERMUTANTE"))</f>
        <v>0</v>
      </c>
      <c r="AF39" s="18">
        <f>IF(AF$5&gt;$G$4,0,SUMIFS(Fluxo!$O:$O,Fluxo!$U:$U,"&gt;"&amp;AE$5,Fluxo!$U:$U,"&lt;="&amp;AF$5,Fluxo!$D:$D,$D39,Fluxo!$E:$E,"&lt;&gt;"&amp;"PERMUTANTE"))</f>
        <v>0</v>
      </c>
      <c r="AG39" s="18">
        <f>IF(AG$5&gt;$G$4,0,SUMIFS(Fluxo!$O:$O,Fluxo!$U:$U,"&gt;"&amp;AF$5,Fluxo!$U:$U,"&lt;="&amp;AG$5,Fluxo!$D:$D,$D39,Fluxo!$E:$E,"&lt;&gt;"&amp;"PERMUTANTE"))</f>
        <v>0</v>
      </c>
      <c r="AH39" s="18">
        <f>IF(AH$5&gt;$G$4,0,SUMIFS(Fluxo!$O:$O,Fluxo!$U:$U,"&gt;"&amp;AG$5,Fluxo!$U:$U,"&lt;="&amp;AH$5,Fluxo!$D:$D,$D39,Fluxo!$E:$E,"&lt;&gt;"&amp;"PERMUTANTE"))</f>
        <v>0</v>
      </c>
      <c r="AI39" s="18">
        <f>IF(AI$5&gt;$G$4,0,SUMIFS(Fluxo!$O:$O,Fluxo!$U:$U,"&gt;"&amp;AH$5,Fluxo!$U:$U,"&lt;="&amp;AI$5,Fluxo!$D:$D,$D39,Fluxo!$E:$E,"&lt;&gt;"&amp;"PERMUTANTE"))</f>
        <v>0</v>
      </c>
      <c r="AJ39" s="18">
        <f>IF(AJ$5&gt;$G$4,0,SUMIFS(Fluxo!$O:$O,Fluxo!$U:$U,"&gt;"&amp;AI$5,Fluxo!$U:$U,"&lt;="&amp;AJ$5,Fluxo!$D:$D,$D39,Fluxo!$E:$E,"&lt;&gt;"&amp;"PERMUTANTE"))</f>
        <v>0</v>
      </c>
      <c r="AK39" s="18">
        <f>IF(AK$5&gt;$G$4,0,SUMIFS(Fluxo!$O:$O,Fluxo!$U:$U,"&gt;"&amp;AJ$5,Fluxo!$U:$U,"&lt;="&amp;AK$5,Fluxo!$D:$D,$D39,Fluxo!$E:$E,"&lt;&gt;"&amp;"PERMUTANTE"))</f>
        <v>0</v>
      </c>
      <c r="AL39" s="18">
        <f>IF(AL$5&gt;$G$4,0,SUMIFS(Fluxo!$O:$O,Fluxo!$U:$U,"&gt;"&amp;AK$5,Fluxo!$U:$U,"&lt;="&amp;AL$5,Fluxo!$D:$D,$D39,Fluxo!$E:$E,"&lt;&gt;"&amp;"PERMUTANTE"))</f>
        <v>0</v>
      </c>
      <c r="AM39" s="18">
        <f>IF(AM$5&gt;$G$4,0,SUMIFS(Fluxo!$O:$O,Fluxo!$U:$U,"&gt;"&amp;AL$5,Fluxo!$U:$U,"&lt;="&amp;AM$5,Fluxo!$D:$D,$D39,Fluxo!$E:$E,"&lt;&gt;"&amp;"PERMUTANTE"))</f>
        <v>0</v>
      </c>
      <c r="AN39" s="18">
        <f>IF(AN$5&gt;$G$4,0,SUMIFS(Fluxo!$O:$O,Fluxo!$U:$U,"&gt;"&amp;AM$5,Fluxo!$U:$U,"&lt;="&amp;AN$5,Fluxo!$D:$D,$D39,Fluxo!$E:$E,"&lt;&gt;"&amp;"PERMUTANTE"))</f>
        <v>0</v>
      </c>
      <c r="AO39" s="18">
        <f>IF(AO$5&gt;$G$4,0,SUMIFS(Fluxo!$O:$O,Fluxo!$U:$U,"&gt;"&amp;AN$5,Fluxo!$U:$U,"&lt;="&amp;AO$5,Fluxo!$D:$D,$D39,Fluxo!$E:$E,"&lt;&gt;"&amp;"PERMUTANTE"))</f>
        <v>0</v>
      </c>
      <c r="AP39" s="18">
        <f>IF(AP$5&gt;$G$4,0,SUMIFS(Fluxo!$O:$O,Fluxo!$U:$U,"&gt;"&amp;AO$5,Fluxo!$U:$U,"&lt;="&amp;AP$5,Fluxo!$D:$D,$D39,Fluxo!$E:$E,"&lt;&gt;"&amp;"PERMUTANTE"))</f>
        <v>0</v>
      </c>
      <c r="AQ39" s="18">
        <f>IF(AQ$5&gt;$G$4,0,SUMIFS(Fluxo!$O:$O,Fluxo!$U:$U,"&gt;"&amp;AP$5,Fluxo!$U:$U,"&lt;="&amp;AQ$5,Fluxo!$D:$D,$D39,Fluxo!$E:$E,"&lt;&gt;"&amp;"PERMUTANTE"))</f>
        <v>0</v>
      </c>
      <c r="AR39" s="18">
        <f>IF(AR$5&gt;$G$4,0,SUMIFS(Fluxo!$O:$O,Fluxo!$U:$U,"&gt;"&amp;AQ$5,Fluxo!$U:$U,"&lt;="&amp;AR$5,Fluxo!$D:$D,$D39,Fluxo!$E:$E,"&lt;&gt;"&amp;"PERMUTANTE"))</f>
        <v>0</v>
      </c>
      <c r="AS39" s="18">
        <f>IF(AS$5&gt;$G$4,0,SUMIFS(Fluxo!$O:$O,Fluxo!$U:$U,"&gt;"&amp;AR$5,Fluxo!$U:$U,"&lt;="&amp;AS$5,Fluxo!$D:$D,$D39,Fluxo!$E:$E,"&lt;&gt;"&amp;"PERMUTANTE"))</f>
        <v>0</v>
      </c>
      <c r="AT39" s="18">
        <f>IF(AT$5&gt;$G$4,0,SUMIFS(Fluxo!$O:$O,Fluxo!$U:$U,"&gt;"&amp;AS$5,Fluxo!$U:$U,"&lt;="&amp;AT$5,Fluxo!$D:$D,$D39,Fluxo!$E:$E,"&lt;&gt;"&amp;"PERMUTANTE"))</f>
        <v>0</v>
      </c>
      <c r="AU39" s="18">
        <f>IF(AU$5&gt;$G$4,0,SUMIFS(Fluxo!$O:$O,Fluxo!$U:$U,"&gt;"&amp;AT$5,Fluxo!$U:$U,"&lt;="&amp;AU$5,Fluxo!$D:$D,$D39,Fluxo!$E:$E,"&lt;&gt;"&amp;"PERMUTANTE"))</f>
        <v>0</v>
      </c>
      <c r="AV39" s="18">
        <f>IF(AV$5&gt;$G$4,0,SUMIFS(Fluxo!$O:$O,Fluxo!$U:$U,"&gt;"&amp;AU$5,Fluxo!$U:$U,"&lt;="&amp;AV$5,Fluxo!$D:$D,$D39,Fluxo!$E:$E,"&lt;&gt;"&amp;"PERMUTANTE"))</f>
        <v>0</v>
      </c>
      <c r="AW39" s="18">
        <f>IF(AW$5&gt;$G$4,0,SUMIFS(Fluxo!$O:$O,Fluxo!$U:$U,"&gt;"&amp;AV$5,Fluxo!$U:$U,"&lt;="&amp;AW$5,Fluxo!$D:$D,$D39,Fluxo!$E:$E,"&lt;&gt;"&amp;"PERMUTANTE"))</f>
        <v>0</v>
      </c>
      <c r="AX39" s="18">
        <f>IF(AX$5&gt;$G$4,0,SUMIFS(Fluxo!$O:$O,Fluxo!$U:$U,"&gt;"&amp;AW$5,Fluxo!$U:$U,"&lt;="&amp;AX$5,Fluxo!$D:$D,$D39,Fluxo!$E:$E,"&lt;&gt;"&amp;"PERMUTANTE"))</f>
        <v>0</v>
      </c>
      <c r="AY39" s="18">
        <f>IF(AY$5&gt;$G$4,0,SUMIFS(Fluxo!$O:$O,Fluxo!$U:$U,"&gt;"&amp;AX$5,Fluxo!$U:$U,"&lt;="&amp;AY$5,Fluxo!$D:$D,$D39,Fluxo!$E:$E,"&lt;&gt;"&amp;"PERMUTANTE"))</f>
        <v>0</v>
      </c>
      <c r="AZ39" s="18">
        <f>IF(AZ$5&gt;$G$4,0,SUMIFS(Fluxo!$O:$O,Fluxo!$U:$U,"&gt;"&amp;AY$5,Fluxo!$U:$U,"&lt;="&amp;AZ$5,Fluxo!$D:$D,$D39,Fluxo!$E:$E,"&lt;&gt;"&amp;"PERMUTANTE"))</f>
        <v>0</v>
      </c>
      <c r="BA39" s="18">
        <f>IF(BA$5&gt;$G$4,0,SUMIFS(Fluxo!$O:$O,Fluxo!$U:$U,"&gt;"&amp;AZ$5,Fluxo!$U:$U,"&lt;="&amp;BA$5,Fluxo!$D:$D,$D39,Fluxo!$E:$E,"&lt;&gt;"&amp;"PERMUTANTE"))</f>
        <v>0</v>
      </c>
      <c r="BB39" s="18">
        <f>IF(BB$5&gt;$G$4,0,SUMIFS(Fluxo!$O:$O,Fluxo!$U:$U,"&gt;"&amp;BA$5,Fluxo!$U:$U,"&lt;="&amp;BB$5,Fluxo!$D:$D,$D39,Fluxo!$E:$E,"&lt;&gt;"&amp;"PERMUTANTE"))</f>
        <v>0</v>
      </c>
      <c r="BC39" s="18">
        <f>IF(BC$5&gt;$G$4,0,SUMIFS(Fluxo!$O:$O,Fluxo!$U:$U,"&gt;"&amp;BB$5,Fluxo!$U:$U,"&lt;="&amp;BC$5,Fluxo!$D:$D,$D39,Fluxo!$E:$E,"&lt;&gt;"&amp;"PERMUTANTE"))</f>
        <v>0</v>
      </c>
      <c r="BD39" s="18">
        <f>IF(BD$5&gt;$G$4,0,SUMIFS(Fluxo!$O:$O,Fluxo!$U:$U,"&gt;"&amp;BC$5,Fluxo!$U:$U,"&lt;="&amp;BD$5,Fluxo!$D:$D,$D39,Fluxo!$E:$E,"&lt;&gt;"&amp;"PERMUTANTE"))</f>
        <v>0</v>
      </c>
      <c r="BE39" s="18">
        <f>IF(BE$5&gt;$G$4,0,SUMIFS(Fluxo!$O:$O,Fluxo!$U:$U,"&gt;"&amp;BD$5,Fluxo!$U:$U,"&lt;="&amp;BE$5,Fluxo!$D:$D,$D39,Fluxo!$E:$E,"&lt;&gt;"&amp;"PERMUTANTE"))</f>
        <v>0</v>
      </c>
      <c r="BF39" s="18">
        <f>IF(BF$5&gt;$G$4,0,SUMIFS(Fluxo!$O:$O,Fluxo!$U:$U,"&gt;"&amp;BE$5,Fluxo!$U:$U,"&lt;="&amp;BF$5,Fluxo!$D:$D,$D39,Fluxo!$E:$E,"&lt;&gt;"&amp;"PERMUTANTE"))</f>
        <v>0</v>
      </c>
      <c r="BG39" s="18">
        <f>IF(BG$5&gt;$G$4,0,SUMIFS(Fluxo!$O:$O,Fluxo!$U:$U,"&gt;"&amp;BF$5,Fluxo!$U:$U,"&lt;="&amp;BG$5,Fluxo!$D:$D,$D39,Fluxo!$E:$E,"&lt;&gt;"&amp;"PERMUTANTE"))</f>
        <v>0</v>
      </c>
      <c r="BH39" s="18">
        <f>IF(BH$5&gt;$G$4,0,SUMIFS(Fluxo!$O:$O,Fluxo!$U:$U,"&gt;"&amp;BG$5,Fluxo!$U:$U,"&lt;="&amp;BH$5,Fluxo!$D:$D,$D39,Fluxo!$E:$E,"&lt;&gt;"&amp;"PERMUTANTE"))</f>
        <v>0</v>
      </c>
      <c r="BI39" s="18">
        <f>IF(BI$5&gt;$G$4,0,SUMIFS(Fluxo!$O:$O,Fluxo!$U:$U,"&gt;"&amp;BH$5,Fluxo!$U:$U,"&lt;="&amp;BI$5,Fluxo!$D:$D,$D39,Fluxo!$E:$E,"&lt;&gt;"&amp;"PERMUTANTE"))</f>
        <v>0</v>
      </c>
      <c r="BJ39" s="18">
        <f>IF(BJ$5&gt;$G$4,0,SUMIFS(Fluxo!$O:$O,Fluxo!$U:$U,"&gt;"&amp;BI$5,Fluxo!$U:$U,"&lt;="&amp;BJ$5,Fluxo!$D:$D,$D39,Fluxo!$E:$E,"&lt;&gt;"&amp;"PERMUTANTE"))</f>
        <v>0</v>
      </c>
      <c r="BK39" s="18">
        <f>IF(BK$5&gt;$G$4,0,SUMIFS(Fluxo!$O:$O,Fluxo!$U:$U,"&gt;"&amp;BJ$5,Fluxo!$U:$U,"&lt;="&amp;BK$5,Fluxo!$D:$D,$D39,Fluxo!$E:$E,"&lt;&gt;"&amp;"PERMUTANTE"))</f>
        <v>0</v>
      </c>
      <c r="BL39" s="18">
        <f>IF(BL$5&gt;$G$4,0,SUMIFS(Fluxo!$O:$O,Fluxo!$U:$U,"&gt;"&amp;BK$5,Fluxo!$U:$U,"&lt;="&amp;BL$5,Fluxo!$D:$D,$D39,Fluxo!$E:$E,"&lt;&gt;"&amp;"PERMUTANTE"))</f>
        <v>0</v>
      </c>
      <c r="BM39" s="18">
        <f>IF(BM$5&gt;$G$4,0,SUMIFS(Fluxo!$O:$O,Fluxo!$U:$U,"&gt;"&amp;BL$5,Fluxo!$U:$U,"&lt;="&amp;BM$5,Fluxo!$D:$D,$D39,Fluxo!$E:$E,"&lt;&gt;"&amp;"PERMUTANTE"))</f>
        <v>0</v>
      </c>
      <c r="BN39" s="18">
        <f>IF(BN$5&gt;$G$4,0,SUMIFS(Fluxo!$O:$O,Fluxo!$U:$U,"&gt;"&amp;BM$5,Fluxo!$U:$U,"&lt;="&amp;BN$5,Fluxo!$D:$D,$D39,Fluxo!$E:$E,"&lt;&gt;"&amp;"PERMUTANTE"))</f>
        <v>0</v>
      </c>
      <c r="BO39" s="18">
        <f>IF(BO$5&gt;$G$4,0,SUMIFS(Fluxo!$O:$O,Fluxo!$U:$U,"&gt;"&amp;BN$5,Fluxo!$U:$U,"&lt;="&amp;BO$5,Fluxo!$D:$D,$D39,Fluxo!$E:$E,"&lt;&gt;"&amp;"PERMUTANTE"))</f>
        <v>0</v>
      </c>
      <c r="BP39" s="18">
        <f>IF(BP$5&gt;$G$4,0,SUMIFS(Fluxo!$O:$O,Fluxo!$U:$U,"&gt;"&amp;BO$5,Fluxo!$U:$U,"&lt;="&amp;BP$5,Fluxo!$D:$D,$D39,Fluxo!$E:$E,"&lt;&gt;"&amp;"PERMUTANTE"))</f>
        <v>0</v>
      </c>
      <c r="BQ39" s="18">
        <f>IF(BQ$5&gt;$G$4,0,SUMIFS(Fluxo!$O:$O,Fluxo!$U:$U,"&gt;"&amp;BP$5,Fluxo!$U:$U,"&lt;="&amp;BQ$5,Fluxo!$D:$D,$D39,Fluxo!$E:$E,"&lt;&gt;"&amp;"PERMUTANTE"))</f>
        <v>0</v>
      </c>
      <c r="BR39" s="18">
        <f>IF(BR$5&gt;$G$4,0,SUMIFS(Fluxo!$O:$O,Fluxo!$U:$U,"&gt;"&amp;BQ$5,Fluxo!$U:$U,"&lt;="&amp;BR$5,Fluxo!$D:$D,$D39,Fluxo!$E:$E,"&lt;&gt;"&amp;"PERMUTANTE"))</f>
        <v>0</v>
      </c>
      <c r="BS39" s="18">
        <f>IF(BS$5&gt;$G$4,0,SUMIFS(Fluxo!$O:$O,Fluxo!$U:$U,"&gt;"&amp;BR$5,Fluxo!$U:$U,"&lt;="&amp;BS$5,Fluxo!$D:$D,$D39,Fluxo!$E:$E,"&lt;&gt;"&amp;"PERMUTANTE"))</f>
        <v>0</v>
      </c>
      <c r="BT39" s="18">
        <f>IF(BT$5&gt;$G$4,0,SUMIFS(Fluxo!$O:$O,Fluxo!$U:$U,"&gt;"&amp;BS$5,Fluxo!$U:$U,"&lt;="&amp;BT$5,Fluxo!$D:$D,$D39,Fluxo!$E:$E,"&lt;&gt;"&amp;"PERMUTANTE"))</f>
        <v>0</v>
      </c>
      <c r="BU39" s="18">
        <f>IF(BU$5&gt;$G$4,0,SUMIFS(Fluxo!$O:$O,Fluxo!$U:$U,"&gt;"&amp;BT$5,Fluxo!$U:$U,"&lt;="&amp;BU$5,Fluxo!$D:$D,$D39,Fluxo!$E:$E,"&lt;&gt;"&amp;"PERMUTANTE"))</f>
        <v>0</v>
      </c>
      <c r="BV39" s="18">
        <f>IF(BV$5&gt;$G$4,0,SUMIFS(Fluxo!$O:$O,Fluxo!$U:$U,"&gt;"&amp;BU$5,Fluxo!$U:$U,"&lt;="&amp;BV$5,Fluxo!$D:$D,$D39,Fluxo!$E:$E,"&lt;&gt;"&amp;"PERMUTANTE"))</f>
        <v>0</v>
      </c>
      <c r="BW39" s="18">
        <f>IF(BW$5&gt;$G$4,0,SUMIFS(Fluxo!$O:$O,Fluxo!$U:$U,"&gt;"&amp;BV$5,Fluxo!$U:$U,"&lt;="&amp;BW$5,Fluxo!$D:$D,$D39,Fluxo!$E:$E,"&lt;&gt;"&amp;"PERMUTANTE"))</f>
        <v>0</v>
      </c>
      <c r="BX39" s="18">
        <f>IF(BX$5&gt;$G$4,0,SUMIFS(Fluxo!$O:$O,Fluxo!$U:$U,"&gt;"&amp;BW$5,Fluxo!$U:$U,"&lt;="&amp;BX$5,Fluxo!$D:$D,$D39,Fluxo!$E:$E,"&lt;&gt;"&amp;"PERMUTANTE"))</f>
        <v>0</v>
      </c>
      <c r="BY39" s="18">
        <f>IF(BY$5&gt;$G$4,0,SUMIFS(Fluxo!$O:$O,Fluxo!$U:$U,"&gt;"&amp;BX$5,Fluxo!$U:$U,"&lt;="&amp;BY$5,Fluxo!$D:$D,$D39,Fluxo!$E:$E,"&lt;&gt;"&amp;"PERMUTANTE"))</f>
        <v>0</v>
      </c>
      <c r="BZ39" s="18">
        <f>IF(BZ$5&gt;$G$4,0,SUMIFS(Fluxo!$O:$O,Fluxo!$U:$U,"&gt;"&amp;BY$5,Fluxo!$U:$U,"&lt;="&amp;BZ$5,Fluxo!$D:$D,$D39,Fluxo!$E:$E,"&lt;&gt;"&amp;"PERMUTANTE"))</f>
        <v>0</v>
      </c>
      <c r="CA39" s="18">
        <f>IF(CA$5&gt;$G$4,0,SUMIFS(Fluxo!$O:$O,Fluxo!$U:$U,"&gt;"&amp;BZ$5,Fluxo!$U:$U,"&lt;="&amp;CA$5,Fluxo!$D:$D,$D39,Fluxo!$E:$E,"&lt;&gt;"&amp;"PERMUTANTE"))</f>
        <v>0</v>
      </c>
      <c r="CB39" s="18">
        <f>IF(CB$5&gt;$G$4,0,SUMIFS(Fluxo!$O:$O,Fluxo!$U:$U,"&gt;"&amp;CA$5,Fluxo!$U:$U,"&lt;="&amp;CB$5,Fluxo!$D:$D,$D39,Fluxo!$E:$E,"&lt;&gt;"&amp;"PERMUTANTE"))</f>
        <v>0</v>
      </c>
      <c r="CC39" s="18">
        <f>IF(CC$5&gt;$G$4,0,SUMIFS(Fluxo!$O:$O,Fluxo!$U:$U,"&gt;"&amp;CB$5,Fluxo!$U:$U,"&lt;="&amp;CC$5,Fluxo!$D:$D,$D39,Fluxo!$E:$E,"&lt;&gt;"&amp;"PERMUTANTE"))</f>
        <v>0</v>
      </c>
      <c r="CD39" s="18">
        <f>IF(CD$5&gt;$G$4,0,SUMIFS(Fluxo!$O:$O,Fluxo!$U:$U,"&gt;"&amp;CC$5,Fluxo!$U:$U,"&lt;="&amp;CD$5,Fluxo!$D:$D,$D39,Fluxo!$E:$E,"&lt;&gt;"&amp;"PERMUTANTE"))</f>
        <v>0</v>
      </c>
      <c r="CE39" s="18">
        <f>IF(CE$5&gt;$G$4,0,SUMIFS(Fluxo!$O:$O,Fluxo!$U:$U,"&gt;"&amp;CD$5,Fluxo!$U:$U,"&lt;="&amp;CE$5,Fluxo!$D:$D,$D39,Fluxo!$E:$E,"&lt;&gt;"&amp;"PERMUTANTE"))</f>
        <v>0</v>
      </c>
      <c r="CF39" s="18">
        <f>IF(CF$5&gt;$G$4,0,SUMIFS(Fluxo!$O:$O,Fluxo!$U:$U,"&gt;"&amp;CE$5,Fluxo!$U:$U,"&lt;="&amp;CF$5,Fluxo!$D:$D,$D39,Fluxo!$E:$E,"&lt;&gt;"&amp;"PERMUTANTE"))</f>
        <v>0</v>
      </c>
      <c r="CG39" s="18">
        <f>IF(CG$5&gt;$G$4,0,SUMIFS(Fluxo!$O:$O,Fluxo!$U:$U,"&gt;"&amp;CF$5,Fluxo!$U:$U,"&lt;="&amp;CG$5,Fluxo!$D:$D,$D39,Fluxo!$E:$E,"&lt;&gt;"&amp;"PERMUTANTE"))</f>
        <v>0</v>
      </c>
      <c r="CH39" s="18">
        <f>IF(CH$5&gt;$G$4,0,SUMIFS(Fluxo!$O:$O,Fluxo!$U:$U,"&gt;"&amp;CG$5,Fluxo!$U:$U,"&lt;="&amp;CH$5,Fluxo!$D:$D,$D39,Fluxo!$E:$E,"&lt;&gt;"&amp;"PERMUTANTE"))</f>
        <v>0</v>
      </c>
      <c r="CI39" s="18">
        <f>IF(CI$5&gt;$G$4,0,SUMIFS(Fluxo!$O:$O,Fluxo!$U:$U,"&gt;"&amp;CH$5,Fluxo!$U:$U,"&lt;="&amp;CI$5,Fluxo!$D:$D,$D39,Fluxo!$E:$E,"&lt;&gt;"&amp;"PERMUTANTE"))</f>
        <v>0</v>
      </c>
      <c r="CJ39" s="18">
        <f>IF(CJ$5&gt;$G$4,0,SUMIFS(Fluxo!$O:$O,Fluxo!$U:$U,"&gt;"&amp;CI$5,Fluxo!$U:$U,"&lt;="&amp;CJ$5,Fluxo!$D:$D,$D39,Fluxo!$E:$E,"&lt;&gt;"&amp;"PERMUTANTE"))</f>
        <v>0</v>
      </c>
      <c r="CK39" s="18">
        <f>IF(CK$5&gt;$G$4,0,SUMIFS(Fluxo!$O:$O,Fluxo!$U:$U,"&gt;"&amp;CJ$5,Fluxo!$U:$U,"&lt;="&amp;CK$5,Fluxo!$D:$D,$D39,Fluxo!$E:$E,"&lt;&gt;"&amp;"PERMUTANTE"))</f>
        <v>0</v>
      </c>
      <c r="CL39" s="18">
        <f>IF(CL$5&gt;$G$4,0,SUMIFS(Fluxo!$O:$O,Fluxo!$U:$U,"&gt;"&amp;CK$5,Fluxo!$U:$U,"&lt;="&amp;CL$5,Fluxo!$D:$D,$D39,Fluxo!$E:$E,"&lt;&gt;"&amp;"PERMUTANTE"))</f>
        <v>0</v>
      </c>
      <c r="CM39" s="18">
        <f>IF(CM$5&gt;$G$4,0,SUMIFS(Fluxo!$O:$O,Fluxo!$U:$U,"&gt;"&amp;CL$5,Fluxo!$U:$U,"&lt;="&amp;CM$5,Fluxo!$D:$D,$D39,Fluxo!$E:$E,"&lt;&gt;"&amp;"PERMUTANTE"))</f>
        <v>0</v>
      </c>
      <c r="CN39" s="18">
        <f>IF(CN$5&gt;$G$4,0,SUMIFS(Fluxo!$O:$O,Fluxo!$U:$U,"&gt;"&amp;CM$5,Fluxo!$U:$U,"&lt;="&amp;CN$5,Fluxo!$D:$D,$D39,Fluxo!$E:$E,"&lt;&gt;"&amp;"PERMUTANTE"))</f>
        <v>0</v>
      </c>
      <c r="CO39" s="18">
        <f>IF(CO$5&gt;$G$4,0,SUMIFS(Fluxo!$O:$O,Fluxo!$U:$U,"&gt;"&amp;CN$5,Fluxo!$U:$U,"&lt;="&amp;CO$5,Fluxo!$D:$D,$D39,Fluxo!$E:$E,"&lt;&gt;"&amp;"PERMUTANTE"))</f>
        <v>0</v>
      </c>
      <c r="CP39" s="18">
        <f>IF(CP$5&gt;$G$4,0,SUMIFS(Fluxo!$O:$O,Fluxo!$U:$U,"&gt;"&amp;CO$5,Fluxo!$U:$U,"&lt;="&amp;CP$5,Fluxo!$D:$D,$D39,Fluxo!$E:$E,"&lt;&gt;"&amp;"PERMUTANTE"))</f>
        <v>0</v>
      </c>
      <c r="CQ39" s="18">
        <f>IF(CQ$5&gt;$G$4,0,SUMIFS(Fluxo!$O:$O,Fluxo!$U:$U,"&gt;"&amp;CP$5,Fluxo!$U:$U,"&lt;="&amp;CQ$5,Fluxo!$D:$D,$D39,Fluxo!$E:$E,"&lt;&gt;"&amp;"PERMUTANTE"))</f>
        <v>0</v>
      </c>
      <c r="CR39" s="18">
        <f>IF(CR$5&gt;$G$4,0,SUMIFS(Fluxo!$O:$O,Fluxo!$U:$U,"&gt;"&amp;CQ$5,Fluxo!$U:$U,"&lt;="&amp;CR$5,Fluxo!$D:$D,$D39,Fluxo!$E:$E,"&lt;&gt;"&amp;"PERMUTANTE"))</f>
        <v>0</v>
      </c>
      <c r="CS39" s="18">
        <f>IF(CS$5&gt;$G$4,0,SUMIFS(Fluxo!$O:$O,Fluxo!$U:$U,"&gt;"&amp;CR$5,Fluxo!$U:$U,"&lt;="&amp;CS$5,Fluxo!$D:$D,$D39,Fluxo!$E:$E,"&lt;&gt;"&amp;"PERMUTANTE"))</f>
        <v>0</v>
      </c>
      <c r="CT39" s="18">
        <f>IF(CT$5&gt;$G$4,0,SUMIFS(Fluxo!$O:$O,Fluxo!$U:$U,"&gt;"&amp;CS$5,Fluxo!$U:$U,"&lt;="&amp;CT$5,Fluxo!$D:$D,$D39,Fluxo!$E:$E,"&lt;&gt;"&amp;"PERMUTANTE"))</f>
        <v>0</v>
      </c>
      <c r="CU39" s="18">
        <f>IF(CU$5&gt;$G$4,0,SUMIFS(Fluxo!$O:$O,Fluxo!$U:$U,"&gt;"&amp;CT$5,Fluxo!$U:$U,"&lt;="&amp;CU$5,Fluxo!$D:$D,$D39,Fluxo!$E:$E,"&lt;&gt;"&amp;"PERMUTANTE"))</f>
        <v>0</v>
      </c>
      <c r="CV39" s="18">
        <f>IF(CV$5&gt;$G$4,0,SUMIFS(Fluxo!$O:$O,Fluxo!$U:$U,"&gt;"&amp;CU$5,Fluxo!$U:$U,"&lt;="&amp;CV$5,Fluxo!$D:$D,$D39,Fluxo!$E:$E,"&lt;&gt;"&amp;"PERMUTANTE"))</f>
        <v>0</v>
      </c>
      <c r="CW39" s="18">
        <f>IF(CW$5&gt;$G$4,0,SUMIFS(Fluxo!$O:$O,Fluxo!$U:$U,"&gt;"&amp;CV$5,Fluxo!$U:$U,"&lt;="&amp;CW$5,Fluxo!$D:$D,$D39,Fluxo!$E:$E,"&lt;&gt;"&amp;"PERMUTANTE"))</f>
        <v>0</v>
      </c>
      <c r="CX39" s="18">
        <f>IF(CX$5&gt;$G$4,0,SUMIFS(Fluxo!$O:$O,Fluxo!$U:$U,"&gt;"&amp;CW$5,Fluxo!$U:$U,"&lt;="&amp;CX$5,Fluxo!$D:$D,$D39,Fluxo!$E:$E,"&lt;&gt;"&amp;"PERMUTANTE"))</f>
        <v>0</v>
      </c>
      <c r="CY39" s="18">
        <f>IF(CY$5&gt;$G$4,0,SUMIFS(Fluxo!$O:$O,Fluxo!$U:$U,"&gt;"&amp;CX$5,Fluxo!$U:$U,"&lt;="&amp;CY$5,Fluxo!$D:$D,$D39,Fluxo!$E:$E,"&lt;&gt;"&amp;"PERMUTANTE"))</f>
        <v>0</v>
      </c>
      <c r="CZ39" s="18">
        <f>IF(CZ$5&gt;$G$4,0,SUMIFS(Fluxo!$O:$O,Fluxo!$U:$U,"&gt;"&amp;CY$5,Fluxo!$U:$U,"&lt;="&amp;CZ$5,Fluxo!$D:$D,$D39,Fluxo!$E:$E,"&lt;&gt;"&amp;"PERMUTANTE"))</f>
        <v>0</v>
      </c>
      <c r="DA39" s="18">
        <f>IF(DA$5&gt;$G$4,0,SUMIFS(Fluxo!$O:$O,Fluxo!$U:$U,"&gt;"&amp;CZ$5,Fluxo!$U:$U,"&lt;="&amp;DA$5,Fluxo!$D:$D,$D39,Fluxo!$E:$E,"&lt;&gt;"&amp;"PERMUTANTE"))</f>
        <v>0</v>
      </c>
      <c r="DB39" s="18">
        <f>IF(DB$5&gt;$G$4,0,SUMIFS(Fluxo!$O:$O,Fluxo!$U:$U,"&gt;"&amp;DA$5,Fluxo!$U:$U,"&lt;="&amp;DB$5,Fluxo!$D:$D,$D39,Fluxo!$E:$E,"&lt;&gt;"&amp;"PERMUTANTE"))</f>
        <v>0</v>
      </c>
      <c r="DC39" s="18">
        <f>IF(DC$5&gt;$G$4,0,SUMIFS(Fluxo!$O:$O,Fluxo!$U:$U,"&gt;"&amp;DB$5,Fluxo!$U:$U,"&lt;="&amp;DC$5,Fluxo!$D:$D,$D39,Fluxo!$E:$E,"&lt;&gt;"&amp;"PERMUTANTE"))</f>
        <v>0</v>
      </c>
      <c r="DD39" s="18">
        <f>IF(DD$5&gt;$G$4,0,SUMIFS(Fluxo!$O:$O,Fluxo!$U:$U,"&gt;"&amp;DC$5,Fluxo!$U:$U,"&lt;="&amp;DD$5,Fluxo!$D:$D,$D39,Fluxo!$E:$E,"&lt;&gt;"&amp;"PERMUTANTE"))</f>
        <v>0</v>
      </c>
      <c r="DE39" s="18">
        <f>IF(DE$5&gt;$G$4,0,SUMIFS(Fluxo!$O:$O,Fluxo!$U:$U,"&gt;"&amp;DD$5,Fluxo!$U:$U,"&lt;="&amp;DE$5,Fluxo!$D:$D,$D39,Fluxo!$E:$E,"&lt;&gt;"&amp;"PERMUTANTE"))</f>
        <v>0</v>
      </c>
      <c r="DF39" s="18">
        <f>IF(DF$5&gt;$G$4,0,SUMIFS(Fluxo!$O:$O,Fluxo!$U:$U,"&gt;"&amp;DE$5,Fluxo!$U:$U,"&lt;="&amp;DF$5,Fluxo!$D:$D,$D39,Fluxo!$E:$E,"&lt;&gt;"&amp;"PERMUTANTE"))</f>
        <v>0</v>
      </c>
      <c r="DG39" s="18">
        <f>IF(DG$5&gt;$G$4,0,SUMIFS(Fluxo!$O:$O,Fluxo!$U:$U,"&gt;"&amp;DF$5,Fluxo!$U:$U,"&lt;="&amp;DG$5,Fluxo!$D:$D,$D39,Fluxo!$E:$E,"&lt;&gt;"&amp;"PERMUTANTE"))</f>
        <v>0</v>
      </c>
      <c r="DH39" s="18">
        <f>IF(DH$5&gt;$G$4,0,SUMIFS(Fluxo!$O:$O,Fluxo!$U:$U,"&gt;"&amp;DG$5,Fluxo!$U:$U,"&lt;="&amp;DH$5,Fluxo!$D:$D,$D39,Fluxo!$E:$E,"&lt;&gt;"&amp;"PERMUTANTE"))</f>
        <v>0</v>
      </c>
      <c r="DI39" s="18">
        <f>IF(DI$5&gt;$G$4,0,SUMIFS(Fluxo!$O:$O,Fluxo!$U:$U,"&gt;"&amp;DH$5,Fluxo!$U:$U,"&lt;="&amp;DI$5,Fluxo!$D:$D,$D39,Fluxo!$E:$E,"&lt;&gt;"&amp;"PERMUTANTE"))</f>
        <v>0</v>
      </c>
      <c r="DJ39" s="18">
        <f>IF(DJ$5&gt;$G$4,0,SUMIFS(Fluxo!$O:$O,Fluxo!$U:$U,"&gt;"&amp;DI$5,Fluxo!$U:$U,"&lt;="&amp;DJ$5,Fluxo!$D:$D,$D39,Fluxo!$E:$E,"&lt;&gt;"&amp;"PERMUTANTE"))</f>
        <v>0</v>
      </c>
      <c r="DK39" s="18">
        <f>IF(DK$5&gt;$G$4,0,SUMIFS(Fluxo!$O:$O,Fluxo!$U:$U,"&gt;"&amp;DJ$5,Fluxo!$U:$U,"&lt;="&amp;DK$5,Fluxo!$D:$D,$D39,Fluxo!$E:$E,"&lt;&gt;"&amp;"PERMUTANTE"))</f>
        <v>0</v>
      </c>
      <c r="DL39" s="18">
        <f>IF(DL$5&gt;$G$4,0,SUMIFS(Fluxo!$O:$O,Fluxo!$U:$U,"&gt;"&amp;DK$5,Fluxo!$U:$U,"&lt;="&amp;DL$5,Fluxo!$D:$D,$D39,Fluxo!$E:$E,"&lt;&gt;"&amp;"PERMUTANTE"))</f>
        <v>0</v>
      </c>
      <c r="DM39" s="18">
        <f>IF(DM$5&gt;$G$4,0,SUMIFS(Fluxo!$O:$O,Fluxo!$U:$U,"&gt;"&amp;DL$5,Fluxo!$U:$U,"&lt;="&amp;DM$5,Fluxo!$D:$D,$D39,Fluxo!$E:$E,"&lt;&gt;"&amp;"PERMUTANTE"))</f>
        <v>0</v>
      </c>
      <c r="DN39" s="18">
        <f>IF(DN$5&gt;$G$4,0,SUMIFS(Fluxo!$O:$O,Fluxo!$U:$U,"&gt;"&amp;DM$5,Fluxo!$U:$U,"&lt;="&amp;DN$5,Fluxo!$D:$D,$D39,Fluxo!$E:$E,"&lt;&gt;"&amp;"PERMUTANTE"))</f>
        <v>0</v>
      </c>
      <c r="DO39" s="18">
        <f>IF(DO$5&gt;$G$4,0,SUMIFS(Fluxo!$O:$O,Fluxo!$U:$U,"&gt;"&amp;DN$5,Fluxo!$U:$U,"&lt;="&amp;DO$5,Fluxo!$D:$D,$D39,Fluxo!$E:$E,"&lt;&gt;"&amp;"PERMUTANTE"))</f>
        <v>0</v>
      </c>
      <c r="DP39" s="18">
        <f>IF(DP$5&gt;$G$4,0,SUMIFS(Fluxo!$O:$O,Fluxo!$U:$U,"&gt;"&amp;DO$5,Fluxo!$U:$U,"&lt;="&amp;DP$5,Fluxo!$D:$D,$D39,Fluxo!$E:$E,"&lt;&gt;"&amp;"PERMUTANTE"))</f>
        <v>0</v>
      </c>
      <c r="DQ39" s="18">
        <f>IF(DQ$5&gt;$G$4,0,SUMIFS(Fluxo!$O:$O,Fluxo!$U:$U,"&gt;"&amp;DP$5,Fluxo!$U:$U,"&lt;="&amp;DQ$5,Fluxo!$D:$D,$D39,Fluxo!$E:$E,"&lt;&gt;"&amp;"PERMUTANTE"))</f>
        <v>0</v>
      </c>
      <c r="DR39" s="18">
        <f>IF(DR$5&gt;$G$4,0,SUMIFS(Fluxo!$O:$O,Fluxo!$U:$U,"&gt;"&amp;DQ$5,Fluxo!$U:$U,"&lt;="&amp;DR$5,Fluxo!$D:$D,$D39,Fluxo!$E:$E,"&lt;&gt;"&amp;"PERMUTANTE"))</f>
        <v>0</v>
      </c>
      <c r="DS39" s="18">
        <f>IF(DS$5&gt;$G$4,0,SUMIFS(Fluxo!$O:$O,Fluxo!$U:$U,"&gt;"&amp;DR$5,Fluxo!$U:$U,"&lt;="&amp;DS$5,Fluxo!$D:$D,$D39,Fluxo!$E:$E,"&lt;&gt;"&amp;"PERMUTANTE"))</f>
        <v>0</v>
      </c>
      <c r="DT39" s="18">
        <f>IF(DT$5&gt;$G$4,0,SUMIFS(Fluxo!$O:$O,Fluxo!$U:$U,"&gt;"&amp;DS$5,Fluxo!$U:$U,"&lt;="&amp;DT$5,Fluxo!$D:$D,$D39,Fluxo!$E:$E,"&lt;&gt;"&amp;"PERMUTANTE"))</f>
        <v>0</v>
      </c>
      <c r="DU39" s="18">
        <f>IF(DU$5&gt;$G$4,0,SUMIFS(Fluxo!$O:$O,Fluxo!$U:$U,"&gt;"&amp;DT$5,Fluxo!$U:$U,"&lt;="&amp;DU$5,Fluxo!$D:$D,$D39,Fluxo!$E:$E,"&lt;&gt;"&amp;"PERMUTANTE"))</f>
        <v>0</v>
      </c>
      <c r="DV39" s="18">
        <f>IF(DV$5&gt;$G$4,0,SUMIFS(Fluxo!$O:$O,Fluxo!$U:$U,"&gt;"&amp;DU$5,Fluxo!$U:$U,"&lt;="&amp;DV$5,Fluxo!$D:$D,$D39,Fluxo!$E:$E,"&lt;&gt;"&amp;"PERMUTANTE"))</f>
        <v>0</v>
      </c>
      <c r="DW39" s="18">
        <f>IF(DW$5&gt;$G$4,0,SUMIFS(Fluxo!$O:$O,Fluxo!$U:$U,"&gt;"&amp;DV$5,Fluxo!$U:$U,"&lt;="&amp;DW$5,Fluxo!$D:$D,$D39,Fluxo!$E:$E,"&lt;&gt;"&amp;"PERMUTANTE"))</f>
        <v>0</v>
      </c>
      <c r="DX39" s="18">
        <f>IF(DX$5&gt;$G$4,0,SUMIFS(Fluxo!$O:$O,Fluxo!$U:$U,"&gt;"&amp;DW$5,Fluxo!$U:$U,"&lt;="&amp;DX$5,Fluxo!$D:$D,$D39,Fluxo!$E:$E,"&lt;&gt;"&amp;"PERMUTANTE"))</f>
        <v>0</v>
      </c>
      <c r="DY39" s="18">
        <f>IF(DY$5&gt;$G$4,0,SUMIFS(Fluxo!$O:$O,Fluxo!$U:$U,"&gt;"&amp;DX$5,Fluxo!$U:$U,"&lt;="&amp;DY$5,Fluxo!$D:$D,$D39,Fluxo!$E:$E,"&lt;&gt;"&amp;"PERMUTANTE"))</f>
        <v>0</v>
      </c>
      <c r="DZ39" s="18">
        <f>IF(DZ$5&gt;$G$4,0,SUMIFS(Fluxo!$O:$O,Fluxo!$U:$U,"&gt;"&amp;DY$5,Fluxo!$U:$U,"&lt;="&amp;DZ$5,Fluxo!$D:$D,$D39,Fluxo!$E:$E,"&lt;&gt;"&amp;"PERMUTANTE"))</f>
        <v>0</v>
      </c>
      <c r="EA39" s="18">
        <f>IF(EA$5&gt;$G$4,0,SUMIFS(Fluxo!$O:$O,Fluxo!$U:$U,"&gt;"&amp;DZ$5,Fluxo!$U:$U,"&lt;="&amp;EA$5,Fluxo!$D:$D,$D39,Fluxo!$E:$E,"&lt;&gt;"&amp;"PERMUTANTE"))</f>
        <v>0</v>
      </c>
      <c r="EB39" s="18">
        <f>IF(EB$5&gt;$G$4,0,SUMIFS(Fluxo!$O:$O,Fluxo!$U:$U,"&gt;"&amp;EA$5,Fluxo!$U:$U,"&lt;="&amp;EB$5,Fluxo!$D:$D,$D39,Fluxo!$E:$E,"&lt;&gt;"&amp;"PERMUTANTE"))</f>
        <v>0</v>
      </c>
      <c r="EC39" s="18">
        <f>IF(EC$5&gt;$G$4,0,SUMIFS(Fluxo!$O:$O,Fluxo!$U:$U,"&gt;"&amp;EB$5,Fluxo!$U:$U,"&lt;="&amp;EC$5,Fluxo!$D:$D,$D39,Fluxo!$E:$E,"&lt;&gt;"&amp;"PERMUTANTE"))</f>
        <v>0</v>
      </c>
      <c r="ED39" s="18">
        <f>IF(ED$5&gt;$G$4,0,SUMIFS(Fluxo!$O:$O,Fluxo!$U:$U,"&gt;"&amp;EC$5,Fluxo!$U:$U,"&lt;="&amp;ED$5,Fluxo!$D:$D,$D39,Fluxo!$E:$E,"&lt;&gt;"&amp;"PERMUTANTE"))</f>
        <v>0</v>
      </c>
      <c r="EE39" s="18">
        <f>IF(EE$5&gt;$G$4,0,SUMIFS(Fluxo!$O:$O,Fluxo!$U:$U,"&gt;"&amp;ED$5,Fluxo!$U:$U,"&lt;="&amp;EE$5,Fluxo!$D:$D,$D39,Fluxo!$E:$E,"&lt;&gt;"&amp;"PERMUTANTE"))</f>
        <v>0</v>
      </c>
      <c r="EF39" s="18">
        <f>IF(EF$5&gt;$G$4,0,SUMIFS(Fluxo!$O:$O,Fluxo!$U:$U,"&gt;"&amp;EE$5,Fluxo!$U:$U,"&lt;="&amp;EF$5,Fluxo!$D:$D,$D39,Fluxo!$E:$E,"&lt;&gt;"&amp;"PERMUTANTE"))</f>
        <v>0</v>
      </c>
      <c r="EG39" s="18">
        <f>IF(EG$5&gt;$G$4,0,SUMIFS(Fluxo!$O:$O,Fluxo!$U:$U,"&gt;"&amp;EF$5,Fluxo!$U:$U,"&lt;="&amp;EG$5,Fluxo!$D:$D,$D39,Fluxo!$E:$E,"&lt;&gt;"&amp;"PERMUTANTE"))</f>
        <v>0</v>
      </c>
      <c r="EH39" s="18">
        <f>IF(EH$5&gt;$G$4,0,SUMIFS(Fluxo!$O:$O,Fluxo!$U:$U,"&gt;"&amp;EG$5,Fluxo!$U:$U,"&lt;="&amp;EH$5,Fluxo!$D:$D,$D39,Fluxo!$E:$E,"&lt;&gt;"&amp;"PERMUTANTE"))</f>
        <v>0</v>
      </c>
      <c r="EI39" s="18">
        <f>IF(EI$5&gt;$G$4,0,SUMIFS(Fluxo!$O:$O,Fluxo!$U:$U,"&gt;"&amp;EH$5,Fluxo!$U:$U,"&lt;="&amp;EI$5,Fluxo!$D:$D,$D39,Fluxo!$E:$E,"&lt;&gt;"&amp;"PERMUTANTE"))</f>
        <v>0</v>
      </c>
      <c r="EJ39" s="18">
        <f>IF(EJ$5&gt;$G$4,0,SUMIFS(Fluxo!$O:$O,Fluxo!$U:$U,"&gt;"&amp;EI$5,Fluxo!$U:$U,"&lt;="&amp;EJ$5,Fluxo!$D:$D,$D39,Fluxo!$E:$E,"&lt;&gt;"&amp;"PERMUTANTE"))</f>
        <v>0</v>
      </c>
      <c r="EK39" s="18">
        <f>IF(EK$5&gt;$G$4,0,SUMIFS(Fluxo!$O:$O,Fluxo!$U:$U,"&gt;"&amp;EJ$5,Fluxo!$U:$U,"&lt;="&amp;EK$5,Fluxo!$D:$D,$D39,Fluxo!$E:$E,"&lt;&gt;"&amp;"PERMUTANTE"))</f>
        <v>0</v>
      </c>
      <c r="EL39" s="18">
        <f>IF(EL$5&gt;$G$4,0,SUMIFS(Fluxo!$O:$O,Fluxo!$U:$U,"&gt;"&amp;EK$5,Fluxo!$U:$U,"&lt;="&amp;EL$5,Fluxo!$D:$D,$D39,Fluxo!$E:$E,"&lt;&gt;"&amp;"PERMUTANTE"))</f>
        <v>0</v>
      </c>
      <c r="EM39" s="18">
        <f>IF(EM$5&gt;$G$4,0,SUMIFS(Fluxo!$O:$O,Fluxo!$U:$U,"&gt;"&amp;EL$5,Fluxo!$U:$U,"&lt;="&amp;EM$5,Fluxo!$D:$D,$D39,Fluxo!$E:$E,"&lt;&gt;"&amp;"PERMUTANTE"))</f>
        <v>0</v>
      </c>
      <c r="EN39" s="18">
        <f>IF(EN$5&gt;$G$4,0,SUMIFS(Fluxo!$O:$O,Fluxo!$U:$U,"&gt;"&amp;EM$5,Fluxo!$U:$U,"&lt;="&amp;EN$5,Fluxo!$D:$D,$D39,Fluxo!$E:$E,"&lt;&gt;"&amp;"PERMUTANTE"))</f>
        <v>0</v>
      </c>
      <c r="EO39" s="18">
        <f>IF(EO$5&gt;$G$4,0,SUMIFS(Fluxo!$O:$O,Fluxo!$U:$U,"&gt;"&amp;EN$5,Fluxo!$U:$U,"&lt;="&amp;EO$5,Fluxo!$D:$D,$D39,Fluxo!$E:$E,"&lt;&gt;"&amp;"PERMUTANTE"))</f>
        <v>0</v>
      </c>
      <c r="EP39" s="18">
        <f>IF(EP$5&gt;$G$4,0,SUMIFS(Fluxo!$O:$O,Fluxo!$U:$U,"&gt;"&amp;EO$5,Fluxo!$U:$U,"&lt;="&amp;EP$5,Fluxo!$D:$D,$D39,Fluxo!$E:$E,"&lt;&gt;"&amp;"PERMUTANTE"))</f>
        <v>0</v>
      </c>
      <c r="EQ39" s="18">
        <f>IF(EQ$5&gt;$G$4,0,SUMIFS(Fluxo!$O:$O,Fluxo!$U:$U,"&gt;"&amp;EP$5,Fluxo!$U:$U,"&lt;="&amp;EQ$5,Fluxo!$D:$D,$D39,Fluxo!$E:$E,"&lt;&gt;"&amp;"PERMUTANTE"))</f>
        <v>0</v>
      </c>
      <c r="ER39" s="18">
        <f>IF(ER$5&gt;$G$4,0,SUMIFS(Fluxo!$O:$O,Fluxo!$U:$U,"&gt;"&amp;EQ$5,Fluxo!$U:$U,"&lt;="&amp;ER$5,Fluxo!$D:$D,$D39,Fluxo!$E:$E,"&lt;&gt;"&amp;"PERMUTANTE"))</f>
        <v>0</v>
      </c>
      <c r="ES39" s="18">
        <f>IF(ES$5&gt;$G$4,0,SUMIFS(Fluxo!$O:$O,Fluxo!$U:$U,"&gt;"&amp;ER$5,Fluxo!$U:$U,"&lt;="&amp;ES$5,Fluxo!$D:$D,$D39,Fluxo!$E:$E,"&lt;&gt;"&amp;"PERMUTANTE"))</f>
        <v>0</v>
      </c>
      <c r="ET39" s="18">
        <f>IF(ET$5&gt;$G$4,0,SUMIFS(Fluxo!$O:$O,Fluxo!$U:$U,"&gt;"&amp;ES$5,Fluxo!$U:$U,"&lt;="&amp;ET$5,Fluxo!$D:$D,$D39,Fluxo!$E:$E,"&lt;&gt;"&amp;"PERMUTANTE"))</f>
        <v>0</v>
      </c>
      <c r="EU39" s="18">
        <f>IF(EU$5&gt;$G$4,0,SUMIFS(Fluxo!$O:$O,Fluxo!$U:$U,"&gt;"&amp;ET$5,Fluxo!$U:$U,"&lt;="&amp;EU$5,Fluxo!$D:$D,$D39,Fluxo!$E:$E,"&lt;&gt;"&amp;"PERMUTANTE"))</f>
        <v>0</v>
      </c>
      <c r="EV39" s="18">
        <f>IF(EV$5&gt;$G$4,0,SUMIFS(Fluxo!$O:$O,Fluxo!$U:$U,"&gt;"&amp;EU$5,Fluxo!$U:$U,"&lt;="&amp;EV$5,Fluxo!$D:$D,$D39,Fluxo!$E:$E,"&lt;&gt;"&amp;"PERMUTANTE"))</f>
        <v>0</v>
      </c>
      <c r="EW39" s="18">
        <f>IF(EW$5&gt;$G$4,0,SUMIFS(Fluxo!$O:$O,Fluxo!$U:$U,"&gt;"&amp;EV$5,Fluxo!$U:$U,"&lt;="&amp;EW$5,Fluxo!$D:$D,$D39,Fluxo!$E:$E,"&lt;&gt;"&amp;"PERMUTANTE"))</f>
        <v>0</v>
      </c>
      <c r="EX39" s="18">
        <f>IF(EX$5&gt;$G$4,0,SUMIFS(Fluxo!$O:$O,Fluxo!$U:$U,"&gt;"&amp;EW$5,Fluxo!$U:$U,"&lt;="&amp;EX$5,Fluxo!$D:$D,$D39,Fluxo!$E:$E,"&lt;&gt;"&amp;"PERMUTANTE"))</f>
        <v>0</v>
      </c>
      <c r="EY39" s="18">
        <f>IF(EY$5&gt;$G$4,0,SUMIFS(Fluxo!$O:$O,Fluxo!$U:$U,"&gt;"&amp;EX$5,Fluxo!$U:$U,"&lt;="&amp;EY$5,Fluxo!$D:$D,$D39,Fluxo!$E:$E,"&lt;&gt;"&amp;"PERMUTANTE"))</f>
        <v>0</v>
      </c>
      <c r="EZ39" s="18">
        <f>IF(EZ$5&gt;$G$4,0,SUMIFS(Fluxo!$O:$O,Fluxo!$U:$U,"&gt;"&amp;EY$5,Fluxo!$U:$U,"&lt;="&amp;EZ$5,Fluxo!$D:$D,$D39,Fluxo!$E:$E,"&lt;&gt;"&amp;"PERMUTANTE"))</f>
        <v>0</v>
      </c>
      <c r="FA39" s="18">
        <f>IF(FA$5&gt;$G$4,0,SUMIFS(Fluxo!$O:$O,Fluxo!$U:$U,"&gt;"&amp;EZ$5,Fluxo!$U:$U,"&lt;="&amp;FA$5,Fluxo!$D:$D,$D39,Fluxo!$E:$E,"&lt;&gt;"&amp;"PERMUTANTE"))</f>
        <v>0</v>
      </c>
      <c r="FB39" s="18">
        <f>IF(FB$5&gt;$G$4,0,SUMIFS(Fluxo!$O:$O,Fluxo!$U:$U,"&gt;"&amp;FA$5,Fluxo!$U:$U,"&lt;="&amp;FB$5,Fluxo!$D:$D,$D39,Fluxo!$E:$E,"&lt;&gt;"&amp;"PERMUTANTE"))</f>
        <v>0</v>
      </c>
      <c r="FC39" s="18">
        <f>IF(FC$5&gt;$G$4,0,SUMIFS(Fluxo!$O:$O,Fluxo!$U:$U,"&gt;"&amp;FB$5,Fluxo!$U:$U,"&lt;="&amp;FC$5,Fluxo!$D:$D,$D39,Fluxo!$E:$E,"&lt;&gt;"&amp;"PERMUTANTE"))</f>
        <v>0</v>
      </c>
      <c r="FD39" s="18">
        <f>IF(FD$5&gt;$G$4,0,SUMIFS(Fluxo!$O:$O,Fluxo!$U:$U,"&gt;"&amp;FC$5,Fluxo!$U:$U,"&lt;="&amp;FD$5,Fluxo!$D:$D,$D39,Fluxo!$E:$E,"&lt;&gt;"&amp;"PERMUTANTE"))</f>
        <v>0</v>
      </c>
      <c r="FE39" s="18">
        <f>IF(FE$5&gt;$G$4,0,SUMIFS(Fluxo!$O:$O,Fluxo!$U:$U,"&gt;"&amp;FD$5,Fluxo!$U:$U,"&lt;="&amp;FE$5,Fluxo!$D:$D,$D39,Fluxo!$E:$E,"&lt;&gt;"&amp;"PERMUTANTE"))</f>
        <v>0</v>
      </c>
      <c r="FF39" s="18">
        <f>IF(FF$5&gt;$G$4,0,SUMIFS(Fluxo!$O:$O,Fluxo!$U:$U,"&gt;"&amp;FE$5,Fluxo!$U:$U,"&lt;="&amp;FF$5,Fluxo!$D:$D,$D39,Fluxo!$E:$E,"&lt;&gt;"&amp;"PERMUTANTE"))</f>
        <v>0</v>
      </c>
      <c r="FG39" s="18">
        <f>IF(FG$5&gt;$G$4,0,SUMIFS(Fluxo!$O:$O,Fluxo!$U:$U,"&gt;"&amp;FF$5,Fluxo!$U:$U,"&lt;="&amp;FG$5,Fluxo!$D:$D,$D39,Fluxo!$E:$E,"&lt;&gt;"&amp;"PERMUTANTE"))</f>
        <v>0</v>
      </c>
      <c r="FH39" s="18">
        <f>IF(FH$5&gt;$G$4,0,SUMIFS(Fluxo!$O:$O,Fluxo!$U:$U,"&gt;"&amp;FG$5,Fluxo!$U:$U,"&lt;="&amp;FH$5,Fluxo!$D:$D,$D39,Fluxo!$E:$E,"&lt;&gt;"&amp;"PERMUTANTE"))</f>
        <v>0</v>
      </c>
      <c r="FI39" s="18">
        <f>IF(FI$5&gt;$G$4,0,SUMIFS(Fluxo!$O:$O,Fluxo!$U:$U,"&gt;"&amp;FH$5,Fluxo!$U:$U,"&lt;="&amp;FI$5,Fluxo!$D:$D,$D39,Fluxo!$E:$E,"&lt;&gt;"&amp;"PERMUTANTE"))</f>
        <v>0</v>
      </c>
      <c r="FJ39" s="18">
        <f>IF(FJ$5&gt;$G$4,0,SUMIFS(Fluxo!$O:$O,Fluxo!$U:$U,"&gt;"&amp;FI$5,Fluxo!$U:$U,"&lt;="&amp;FJ$5,Fluxo!$D:$D,$D39,Fluxo!$E:$E,"&lt;&gt;"&amp;"PERMUTANTE"))</f>
        <v>0</v>
      </c>
      <c r="FK39" s="18">
        <f>IF(FK$5&gt;$G$4,0,SUMIFS(Fluxo!$O:$O,Fluxo!$U:$U,"&gt;"&amp;FJ$5,Fluxo!$U:$U,"&lt;="&amp;FK$5,Fluxo!$D:$D,$D39,Fluxo!$E:$E,"&lt;&gt;"&amp;"PERMUTANTE"))</f>
        <v>0</v>
      </c>
      <c r="FL39" s="18">
        <f>IF(FL$5&gt;$G$4,0,SUMIFS(Fluxo!$O:$O,Fluxo!$U:$U,"&gt;"&amp;FK$5,Fluxo!$U:$U,"&lt;="&amp;FL$5,Fluxo!$D:$D,$D39,Fluxo!$E:$E,"&lt;&gt;"&amp;"PERMUTANTE"))</f>
        <v>0</v>
      </c>
      <c r="FM39" s="18">
        <f>IF(FM$5&gt;$G$4,0,SUMIFS(Fluxo!$O:$O,Fluxo!$U:$U,"&gt;"&amp;FL$5,Fluxo!$U:$U,"&lt;="&amp;FM$5,Fluxo!$D:$D,$D39,Fluxo!$E:$E,"&lt;&gt;"&amp;"PERMUTANTE"))</f>
        <v>0</v>
      </c>
      <c r="FN39" s="18">
        <f>IF(FN$5&gt;$G$4,0,SUMIFS(Fluxo!$O:$O,Fluxo!$U:$U,"&gt;"&amp;FM$5,Fluxo!$U:$U,"&lt;="&amp;FN$5,Fluxo!$D:$D,$D39,Fluxo!$E:$E,"&lt;&gt;"&amp;"PERMUTANTE"))</f>
        <v>0</v>
      </c>
      <c r="FO39" s="18">
        <f>IF(FO$5&gt;$G$4,0,SUMIFS(Fluxo!$O:$O,Fluxo!$U:$U,"&gt;"&amp;FN$5,Fluxo!$U:$U,"&lt;="&amp;FO$5,Fluxo!$D:$D,$D39,Fluxo!$E:$E,"&lt;&gt;"&amp;"PERMUTANTE"))</f>
        <v>0</v>
      </c>
      <c r="FP39" s="18">
        <f>IF(FP$5&gt;$G$4,0,SUMIFS(Fluxo!$O:$O,Fluxo!$U:$U,"&gt;"&amp;FO$5,Fluxo!$U:$U,"&lt;="&amp;FP$5,Fluxo!$D:$D,$D39,Fluxo!$E:$E,"&lt;&gt;"&amp;"PERMUTANTE"))</f>
        <v>0</v>
      </c>
      <c r="FQ39" s="18">
        <f>IF(FQ$5&gt;$G$4,0,SUMIFS(Fluxo!$O:$O,Fluxo!$U:$U,"&gt;"&amp;FP$5,Fluxo!$U:$U,"&lt;="&amp;FQ$5,Fluxo!$D:$D,$D39,Fluxo!$E:$E,"&lt;&gt;"&amp;"PERMUTANTE"))</f>
        <v>0</v>
      </c>
      <c r="FR39" s="18">
        <f>IF(FR$5&gt;$G$4,0,SUMIFS(Fluxo!$O:$O,Fluxo!$U:$U,"&gt;"&amp;FQ$5,Fluxo!$U:$U,"&lt;="&amp;FR$5,Fluxo!$D:$D,$D39,Fluxo!$E:$E,"&lt;&gt;"&amp;"PERMUTANTE"))</f>
        <v>0</v>
      </c>
      <c r="FS39" s="18">
        <f>IF(FS$5&gt;$G$4,0,SUMIFS(Fluxo!$O:$O,Fluxo!$U:$U,"&gt;"&amp;FR$5,Fluxo!$U:$U,"&lt;="&amp;FS$5,Fluxo!$D:$D,$D39,Fluxo!$E:$E,"&lt;&gt;"&amp;"PERMUTANTE"))</f>
        <v>0</v>
      </c>
      <c r="FT39" s="18">
        <f>IF(FT$5&gt;$G$4,0,SUMIFS(Fluxo!$O:$O,Fluxo!$U:$U,"&gt;"&amp;FS$5,Fluxo!$U:$U,"&lt;="&amp;FT$5,Fluxo!$D:$D,$D39,Fluxo!$E:$E,"&lt;&gt;"&amp;"PERMUTANTE"))</f>
        <v>0</v>
      </c>
      <c r="FU39" s="18">
        <f>IF(FU$5&gt;$G$4,0,SUMIFS(Fluxo!$O:$O,Fluxo!$U:$U,"&gt;"&amp;FT$5,Fluxo!$U:$U,"&lt;="&amp;FU$5,Fluxo!$D:$D,$D39,Fluxo!$E:$E,"&lt;&gt;"&amp;"PERMUTANTE"))</f>
        <v>0</v>
      </c>
      <c r="FV39" s="18">
        <f>IF(FV$5&gt;$G$4,0,SUMIFS(Fluxo!$O:$O,Fluxo!$U:$U,"&gt;"&amp;FU$5,Fluxo!$U:$U,"&lt;="&amp;FV$5,Fluxo!$D:$D,$D39,Fluxo!$E:$E,"&lt;&gt;"&amp;"PERMUTANTE"))</f>
        <v>0</v>
      </c>
      <c r="FW39" s="18">
        <f>IF(FW$5&gt;$G$4,0,SUMIFS(Fluxo!$O:$O,Fluxo!$U:$U,"&gt;"&amp;FV$5,Fluxo!$U:$U,"&lt;="&amp;FW$5,Fluxo!$D:$D,$D39,Fluxo!$E:$E,"&lt;&gt;"&amp;"PERMUTANTE"))</f>
        <v>0</v>
      </c>
      <c r="FX39" s="18">
        <f>IF(FX$5&gt;$G$4,0,SUMIFS(Fluxo!$O:$O,Fluxo!$U:$U,"&gt;"&amp;FW$5,Fluxo!$U:$U,"&lt;="&amp;FX$5,Fluxo!$D:$D,$D39,Fluxo!$E:$E,"&lt;&gt;"&amp;"PERMUTANTE"))</f>
        <v>0</v>
      </c>
      <c r="FY39" s="18">
        <f>IF(FY$5&gt;$G$4,0,SUMIFS(Fluxo!$O:$O,Fluxo!$U:$U,"&gt;"&amp;FX$5,Fluxo!$U:$U,"&lt;="&amp;FY$5,Fluxo!$D:$D,$D39,Fluxo!$E:$E,"&lt;&gt;"&amp;"PERMUTANTE"))</f>
        <v>0</v>
      </c>
      <c r="FZ39" s="18">
        <f>IF(FZ$5&gt;$G$4,0,SUMIFS(Fluxo!$O:$O,Fluxo!$U:$U,"&gt;"&amp;FY$5,Fluxo!$U:$U,"&lt;="&amp;FZ$5,Fluxo!$D:$D,$D39,Fluxo!$E:$E,"&lt;&gt;"&amp;"PERMUTANTE"))</f>
        <v>0</v>
      </c>
      <c r="GA39" s="18">
        <f>IF(GA$5&gt;$G$4,0,SUMIFS(Fluxo!$O:$O,Fluxo!$U:$U,"&gt;"&amp;FZ$5,Fluxo!$U:$U,"&lt;="&amp;GA$5,Fluxo!$D:$D,$D39,Fluxo!$E:$E,"&lt;&gt;"&amp;"PERMUTANTE"))</f>
        <v>0</v>
      </c>
      <c r="GB39" s="18">
        <f>IF(GB$5&gt;$G$4,0,SUMIFS(Fluxo!$O:$O,Fluxo!$U:$U,"&gt;"&amp;GA$5,Fluxo!$U:$U,"&lt;="&amp;GB$5,Fluxo!$D:$D,$D39,Fluxo!$E:$E,"&lt;&gt;"&amp;"PERMUTANTE"))</f>
        <v>0</v>
      </c>
      <c r="GC39" s="18">
        <f>IF(GC$5&gt;$G$4,0,SUMIFS(Fluxo!$O:$O,Fluxo!$U:$U,"&gt;"&amp;GB$5,Fluxo!$U:$U,"&lt;="&amp;GC$5,Fluxo!$D:$D,$D39,Fluxo!$E:$E,"&lt;&gt;"&amp;"PERMUTANTE"))</f>
        <v>0</v>
      </c>
      <c r="GD39" s="18">
        <f>IF(GD$5&gt;$G$4,0,SUMIFS(Fluxo!$O:$O,Fluxo!$U:$U,"&gt;"&amp;GC$5,Fluxo!$U:$U,"&lt;="&amp;GD$5,Fluxo!$D:$D,$D39,Fluxo!$E:$E,"&lt;&gt;"&amp;"PERMUTANTE"))</f>
        <v>0</v>
      </c>
      <c r="GE39" s="18">
        <f>IF(GE$5&gt;$G$4,0,SUMIFS(Fluxo!$O:$O,Fluxo!$U:$U,"&gt;"&amp;GD$5,Fluxo!$U:$U,"&lt;="&amp;GE$5,Fluxo!$D:$D,$D39,Fluxo!$E:$E,"&lt;&gt;"&amp;"PERMUTANTE"))</f>
        <v>0</v>
      </c>
      <c r="GF39" s="18">
        <f>IF(GF$5&gt;$G$4,0,SUMIFS(Fluxo!$O:$O,Fluxo!$U:$U,"&gt;"&amp;GE$5,Fluxo!$U:$U,"&lt;="&amp;GF$5,Fluxo!$D:$D,$D39,Fluxo!$E:$E,"&lt;&gt;"&amp;"PERMUTANTE"))</f>
        <v>0</v>
      </c>
      <c r="GG39" s="18">
        <f>IF(GG$5&gt;$G$4,0,SUMIFS(Fluxo!$O:$O,Fluxo!$U:$U,"&gt;"&amp;GF$5,Fluxo!$U:$U,"&lt;="&amp;GG$5,Fluxo!$D:$D,$D39,Fluxo!$E:$E,"&lt;&gt;"&amp;"PERMUTANTE"))</f>
        <v>0</v>
      </c>
      <c r="GH39" s="18">
        <f>IF(GH$5&gt;$G$4,0,SUMIFS(Fluxo!$O:$O,Fluxo!$U:$U,"&gt;"&amp;GG$5,Fluxo!$U:$U,"&lt;="&amp;GH$5,Fluxo!$D:$D,$D39,Fluxo!$E:$E,"&lt;&gt;"&amp;"PERMUTANTE"))</f>
        <v>0</v>
      </c>
      <c r="GI39" s="18">
        <f>IF(GI$5&gt;$G$4,0,SUMIFS(Fluxo!$O:$O,Fluxo!$U:$U,"&gt;"&amp;GH$5,Fluxo!$U:$U,"&lt;="&amp;GI$5,Fluxo!$D:$D,$D39,Fluxo!$E:$E,"&lt;&gt;"&amp;"PERMUTANTE"))</f>
        <v>0</v>
      </c>
      <c r="GJ39" s="18">
        <f>IF(GJ$5&gt;$G$4,0,SUMIFS(Fluxo!$O:$O,Fluxo!$U:$U,"&gt;"&amp;GI$5,Fluxo!$U:$U,"&lt;="&amp;GJ$5,Fluxo!$D:$D,$D39,Fluxo!$E:$E,"&lt;&gt;"&amp;"PERMUTANTE"))</f>
        <v>0</v>
      </c>
      <c r="GK39" s="18">
        <f>IF(GK$5&gt;$G$4,0,SUMIFS(Fluxo!$O:$O,Fluxo!$U:$U,"&gt;"&amp;GJ$5,Fluxo!$U:$U,"&lt;="&amp;GK$5,Fluxo!$D:$D,$D39,Fluxo!$E:$E,"&lt;&gt;"&amp;"PERMUTANTE"))</f>
        <v>0</v>
      </c>
      <c r="GL39" s="18">
        <f>IF(GL$5&gt;$G$4,0,SUMIFS(Fluxo!$O:$O,Fluxo!$U:$U,"&gt;"&amp;GK$5,Fluxo!$U:$U,"&lt;="&amp;GL$5,Fluxo!$D:$D,$D39,Fluxo!$E:$E,"&lt;&gt;"&amp;"PERMUTANTE"))</f>
        <v>0</v>
      </c>
      <c r="GM39" s="18">
        <f>IF(GM$5&gt;$G$4,0,SUMIFS(Fluxo!$O:$O,Fluxo!$U:$U,"&gt;"&amp;GL$5,Fluxo!$U:$U,"&lt;="&amp;GM$5,Fluxo!$D:$D,$D39,Fluxo!$E:$E,"&lt;&gt;"&amp;"PERMUTANTE"))</f>
        <v>0</v>
      </c>
      <c r="GN39" s="18">
        <f>IF(GN$5&gt;$G$4,0,SUMIFS(Fluxo!$O:$O,Fluxo!$U:$U,"&gt;"&amp;GM$5,Fluxo!$U:$U,"&lt;="&amp;GN$5,Fluxo!$D:$D,$D39,Fluxo!$E:$E,"&lt;&gt;"&amp;"PERMUTANTE"))</f>
        <v>0</v>
      </c>
      <c r="GO39" s="18">
        <f>IF(GO$5&gt;$G$4,0,SUMIFS(Fluxo!$O:$O,Fluxo!$U:$U,"&gt;"&amp;GN$5,Fluxo!$U:$U,"&lt;="&amp;GO$5,Fluxo!$D:$D,$D39,Fluxo!$E:$E,"&lt;&gt;"&amp;"PERMUTANTE"))</f>
        <v>0</v>
      </c>
      <c r="GP39" s="18">
        <f>IF(GP$5&gt;$G$4,0,SUMIFS(Fluxo!$O:$O,Fluxo!$U:$U,"&gt;"&amp;GO$5,Fluxo!$U:$U,"&lt;="&amp;GP$5,Fluxo!$D:$D,$D39,Fluxo!$E:$E,"&lt;&gt;"&amp;"PERMUTANTE"))</f>
        <v>0</v>
      </c>
      <c r="GQ39" s="18">
        <f>IF(GQ$5&gt;$G$4,0,SUMIFS(Fluxo!$O:$O,Fluxo!$U:$U,"&gt;"&amp;GP$5,Fluxo!$U:$U,"&lt;="&amp;GQ$5,Fluxo!$D:$D,$D39,Fluxo!$E:$E,"&lt;&gt;"&amp;"PERMUTANTE"))</f>
        <v>0</v>
      </c>
      <c r="GR39" s="18">
        <f>IF(GR$5&gt;$G$4,0,SUMIFS(Fluxo!$O:$O,Fluxo!$U:$U,"&gt;"&amp;GQ$5,Fluxo!$U:$U,"&lt;="&amp;GR$5,Fluxo!$D:$D,$D39,Fluxo!$E:$E,"&lt;&gt;"&amp;"PERMUTANTE"))</f>
        <v>0</v>
      </c>
      <c r="GS39" s="18">
        <f>IF(GS$5&gt;$G$4,0,SUMIFS(Fluxo!$O:$O,Fluxo!$U:$U,"&gt;"&amp;GR$5,Fluxo!$U:$U,"&lt;="&amp;GS$5,Fluxo!$D:$D,$D39,Fluxo!$E:$E,"&lt;&gt;"&amp;"PERMUTANTE"))</f>
        <v>0</v>
      </c>
      <c r="GT39" s="18">
        <f>IF(GT$5&gt;$G$4,0,SUMIFS(Fluxo!$O:$O,Fluxo!$U:$U,"&gt;"&amp;GS$5,Fluxo!$U:$U,"&lt;="&amp;GT$5,Fluxo!$D:$D,$D39,Fluxo!$E:$E,"&lt;&gt;"&amp;"PERMUTANTE"))</f>
        <v>0</v>
      </c>
      <c r="GU39" s="18">
        <f>IF(GU$5&gt;$G$4,0,SUMIFS(Fluxo!$O:$O,Fluxo!$U:$U,"&gt;"&amp;GT$5,Fluxo!$U:$U,"&lt;="&amp;GU$5,Fluxo!$D:$D,$D39,Fluxo!$E:$E,"&lt;&gt;"&amp;"PERMUTANTE"))</f>
        <v>0</v>
      </c>
      <c r="GV39" s="18">
        <f>IF(GV$5&gt;$G$4,0,SUMIFS(Fluxo!$O:$O,Fluxo!$U:$U,"&gt;"&amp;GU$5,Fluxo!$U:$U,"&lt;="&amp;GV$5,Fluxo!$D:$D,$D39,Fluxo!$E:$E,"&lt;&gt;"&amp;"PERMUTANTE"))</f>
        <v>0</v>
      </c>
      <c r="GW39" s="18">
        <f>IF(GW$5&gt;$G$4,0,SUMIFS(Fluxo!$O:$O,Fluxo!$U:$U,"&gt;"&amp;GV$5,Fluxo!$U:$U,"&lt;="&amp;GW$5,Fluxo!$D:$D,$D39,Fluxo!$E:$E,"&lt;&gt;"&amp;"PERMUTANTE"))</f>
        <v>0</v>
      </c>
      <c r="GX39" s="18">
        <f>IF(GX$5&gt;$G$4,0,SUMIFS(Fluxo!$O:$O,Fluxo!$U:$U,"&gt;"&amp;GW$5,Fluxo!$U:$U,"&lt;="&amp;GX$5,Fluxo!$D:$D,$D39,Fluxo!$E:$E,"&lt;&gt;"&amp;"PERMUTANTE"))</f>
        <v>0</v>
      </c>
      <c r="GY39" s="18">
        <f>IF(GY$5&gt;$G$4,0,SUMIFS(Fluxo!$O:$O,Fluxo!$U:$U,"&gt;"&amp;GX$5,Fluxo!$U:$U,"&lt;="&amp;GY$5,Fluxo!$D:$D,$D39,Fluxo!$E:$E,"&lt;&gt;"&amp;"PERMUTANTE"))</f>
        <v>0</v>
      </c>
      <c r="GZ39" s="18">
        <f>IF(GZ$5&gt;$G$4,0,SUMIFS(Fluxo!$O:$O,Fluxo!$U:$U,"&gt;"&amp;GY$5,Fluxo!$U:$U,"&lt;="&amp;GZ$5,Fluxo!$D:$D,$D39,Fluxo!$E:$E,"&lt;&gt;"&amp;"PERMUTANTE"))</f>
        <v>0</v>
      </c>
      <c r="HA39" s="18">
        <f>IF(HA$5&gt;$G$4,0,SUMIFS(Fluxo!$O:$O,Fluxo!$U:$U,"&gt;"&amp;GZ$5,Fluxo!$U:$U,"&lt;="&amp;HA$5,Fluxo!$D:$D,$D39,Fluxo!$E:$E,"&lt;&gt;"&amp;"PERMUTANTE"))</f>
        <v>0</v>
      </c>
      <c r="HB39" s="18">
        <f>IF(HB$5&gt;$G$4,0,SUMIFS(Fluxo!$O:$O,Fluxo!$U:$U,"&gt;"&amp;HA$5,Fluxo!$U:$U,"&lt;="&amp;HB$5,Fluxo!$D:$D,$D39,Fluxo!$E:$E,"&lt;&gt;"&amp;"PERMUTANTE"))</f>
        <v>0</v>
      </c>
      <c r="HC39" s="18">
        <f>IF(HC$5&gt;$G$4,0,SUMIFS(Fluxo!$O:$O,Fluxo!$U:$U,"&gt;"&amp;HB$5,Fluxo!$U:$U,"&lt;="&amp;HC$5,Fluxo!$D:$D,$D39,Fluxo!$E:$E,"&lt;&gt;"&amp;"PERMUTANTE"))</f>
        <v>0</v>
      </c>
      <c r="HD39" s="18">
        <f>IF(HD$5&gt;$G$4,0,SUMIFS(Fluxo!$O:$O,Fluxo!$U:$U,"&gt;"&amp;HC$5,Fluxo!$U:$U,"&lt;="&amp;HD$5,Fluxo!$D:$D,$D39,Fluxo!$E:$E,"&lt;&gt;"&amp;"PERMUTANTE"))</f>
        <v>0</v>
      </c>
      <c r="HE39" s="18">
        <f>IF(HE$5&gt;$G$4,0,SUMIFS(Fluxo!$O:$O,Fluxo!$U:$U,"&gt;"&amp;HD$5,Fluxo!$U:$U,"&lt;="&amp;HE$5,Fluxo!$D:$D,$D39,Fluxo!$E:$E,"&lt;&gt;"&amp;"PERMUTANTE"))</f>
        <v>0</v>
      </c>
      <c r="HF39" s="18">
        <f>IF(HF$5&gt;$G$4,0,SUMIFS(Fluxo!$O:$O,Fluxo!$U:$U,"&gt;"&amp;HE$5,Fluxo!$U:$U,"&lt;="&amp;HF$5,Fluxo!$D:$D,$D39,Fluxo!$E:$E,"&lt;&gt;"&amp;"PERMUTANTE"))</f>
        <v>0</v>
      </c>
    </row>
    <row r="40" spans="1:214" s="16" customFormat="1">
      <c r="A40" s="20">
        <f t="shared" si="8"/>
        <v>30</v>
      </c>
      <c r="B40" s="140" t="str">
        <f>'Check Carteira'!C32</f>
        <v>E.1016.99.01.0095</v>
      </c>
      <c r="C40" s="19">
        <v>1</v>
      </c>
      <c r="D40" s="129" t="str">
        <f>'Check Carteira'!F32</f>
        <v>A-0095</v>
      </c>
      <c r="E40" s="21" t="str">
        <f>IFERROR(INDEX(Contratos!L:L,MATCH(D40,Contratos!R:R,0)),"")</f>
        <v/>
      </c>
      <c r="F40" s="139" t="str">
        <f>IFERROR(INDEX(Contratos!G:G,MATCH(D40,Contratos!R:R,0)),"")</f>
        <v/>
      </c>
      <c r="G40" s="83" t="str">
        <f ca="1">IFERROR(XNPV(#REF!,OFFSET(J40,0,MATCH(EOMONTH(E40,0),$J$5:$HF$5,0)-1,1,COUNT($J$5:$HF$5)-MATCH(EOMONTH(E40,0),$J$5:$HF$5,0)+1),OFFSET($J$5,0,MATCH(EOMONTH(E40,0),$J$5:$HF$5,0)-1,1,COUNT($J$5:$HF$5)-MATCH(EOMONTH(E40,0),$J$5:$HF$5,0)+1)),"")</f>
        <v/>
      </c>
      <c r="H40" s="83">
        <f t="shared" si="9"/>
        <v>0</v>
      </c>
      <c r="I40" s="18"/>
      <c r="J40" s="18">
        <f>IF(J$5&gt;$G$4,0,SUMIFS(Fluxo!$O:$O,Fluxo!$U:$U,"&gt;"&amp;I$5,Fluxo!$U:$U,"&lt;="&amp;J$5,Fluxo!$D:$D,$D40))</f>
        <v>0</v>
      </c>
      <c r="K40" s="18">
        <f>IF(K$5&gt;$G$4,0,SUMIFS(Fluxo!$O:$O,Fluxo!$U:$U,"&gt;"&amp;J$5,Fluxo!$U:$U,"&lt;="&amp;K$5,Fluxo!$D:$D,$D40))</f>
        <v>0</v>
      </c>
      <c r="L40" s="18">
        <f>IF(L$5&gt;$G$4,0,SUMIFS(Fluxo!$O:$O,Fluxo!$U:$U,"&gt;"&amp;K$5,Fluxo!$U:$U,"&lt;="&amp;L$5,Fluxo!$D:$D,$D40))</f>
        <v>0</v>
      </c>
      <c r="M40" s="18">
        <f>IF(M$5&gt;$G$4,0,SUMIFS(Fluxo!$O:$O,Fluxo!$U:$U,"&gt;"&amp;L$5,Fluxo!$U:$U,"&lt;="&amp;M$5,Fluxo!$D:$D,$D40))</f>
        <v>0</v>
      </c>
      <c r="N40" s="18">
        <f>IF(N$5&gt;$G$4,0,SUMIFS(Fluxo!$O:$O,Fluxo!$U:$U,"&gt;"&amp;M$5,Fluxo!$U:$U,"&lt;="&amp;N$5,Fluxo!$D:$D,$D40))</f>
        <v>0</v>
      </c>
      <c r="O40" s="18">
        <f>IF(O$5&gt;$G$4,0,SUMIFS(Fluxo!$O:$O,Fluxo!$U:$U,"&gt;"&amp;N$5,Fluxo!$U:$U,"&lt;="&amp;O$5,Fluxo!$D:$D,$D40))</f>
        <v>0</v>
      </c>
      <c r="P40" s="18">
        <f>IF(P$5&gt;$G$4,0,SUMIFS(Fluxo!$O:$O,Fluxo!$U:$U,"&gt;"&amp;O$5,Fluxo!$U:$U,"&lt;="&amp;P$5,Fluxo!$D:$D,$D40))</f>
        <v>0</v>
      </c>
      <c r="Q40" s="18">
        <f>IF(Q$5&gt;$G$4,0,SUMIFS(Fluxo!$O:$O,Fluxo!$U:$U,"&gt;"&amp;P$5,Fluxo!$U:$U,"&lt;="&amp;Q$5,Fluxo!$D:$D,$D40))</f>
        <v>0</v>
      </c>
      <c r="R40" s="18">
        <f>IF(R$5&gt;$G$4,0,SUMIFS(Fluxo!$O:$O,Fluxo!$U:$U,"&gt;"&amp;Q$5,Fluxo!$U:$U,"&lt;="&amp;R$5,Fluxo!$D:$D,$D40))</f>
        <v>0</v>
      </c>
      <c r="S40" s="18">
        <f>IF(S$5&gt;$G$4,0,SUMIFS(Fluxo!$O:$O,Fluxo!$U:$U,"&gt;"&amp;R$5,Fluxo!$U:$U,"&lt;="&amp;S$5,Fluxo!$D:$D,$D40,Fluxo!$E:$E,"&lt;&gt;"&amp;"PERMUTANTE"))</f>
        <v>0</v>
      </c>
      <c r="T40" s="18">
        <f>IF(T$5&gt;$G$4,0,SUMIFS(Fluxo!$O:$O,Fluxo!$U:$U,"&gt;"&amp;S$5,Fluxo!$U:$U,"&lt;="&amp;T$5,Fluxo!$D:$D,$D40,Fluxo!$E:$E,"&lt;&gt;"&amp;"PERMUTANTE"))</f>
        <v>0</v>
      </c>
      <c r="U40" s="18">
        <f>IF(U$5&gt;$G$4,0,SUMIFS(Fluxo!$O:$O,Fluxo!$U:$U,"&gt;"&amp;T$5,Fluxo!$U:$U,"&lt;="&amp;U$5,Fluxo!$D:$D,$D40,Fluxo!$E:$E,"&lt;&gt;"&amp;"PERMUTANTE"))</f>
        <v>0</v>
      </c>
      <c r="V40" s="18">
        <f>IF(V$5&gt;$G$4,0,SUMIFS(Fluxo!$O:$O,Fluxo!$U:$U,"&gt;"&amp;U$5,Fluxo!$U:$U,"&lt;="&amp;V$5,Fluxo!$D:$D,$D40,Fluxo!$E:$E,"&lt;&gt;"&amp;"PERMUTANTE"))</f>
        <v>0</v>
      </c>
      <c r="W40" s="18">
        <f>IF(W$5&gt;$G$4,0,SUMIFS(Fluxo!$O:$O,Fluxo!$U:$U,"&gt;"&amp;V$5,Fluxo!$U:$U,"&lt;="&amp;W$5,Fluxo!$D:$D,$D40,Fluxo!$E:$E,"&lt;&gt;"&amp;"PERMUTANTE"))</f>
        <v>0</v>
      </c>
      <c r="X40" s="18">
        <f>IF(X$5&gt;$G$4,0,SUMIFS(Fluxo!$O:$O,Fluxo!$U:$U,"&gt;"&amp;W$5,Fluxo!$U:$U,"&lt;="&amp;X$5,Fluxo!$D:$D,$D40,Fluxo!$E:$E,"&lt;&gt;"&amp;"PERMUTANTE"))</f>
        <v>0</v>
      </c>
      <c r="Y40" s="18">
        <f>IF(Y$5&gt;$G$4,0,SUMIFS(Fluxo!$O:$O,Fluxo!$U:$U,"&gt;"&amp;X$5,Fluxo!$U:$U,"&lt;="&amp;Y$5,Fluxo!$D:$D,$D40,Fluxo!$E:$E,"&lt;&gt;"&amp;"PERMUTANTE"))</f>
        <v>0</v>
      </c>
      <c r="Z40" s="18">
        <f>IF(Z$5&gt;$G$4,0,SUMIFS(Fluxo!$O:$O,Fluxo!$U:$U,"&gt;"&amp;Y$5,Fluxo!$U:$U,"&lt;="&amp;Z$5,Fluxo!$D:$D,$D40,Fluxo!$E:$E,"&lt;&gt;"&amp;"PERMUTANTE"))</f>
        <v>0</v>
      </c>
      <c r="AA40" s="18">
        <f>IF(AA$5&gt;$G$4,0,SUMIFS(Fluxo!$O:$O,Fluxo!$U:$U,"&gt;"&amp;Z$5,Fluxo!$U:$U,"&lt;="&amp;AA$5,Fluxo!$D:$D,$D40,Fluxo!$E:$E,"&lt;&gt;"&amp;"PERMUTANTE"))</f>
        <v>0</v>
      </c>
      <c r="AB40" s="18">
        <f>IF(AB$5&gt;$G$4,0,SUMIFS(Fluxo!$O:$O,Fluxo!$U:$U,"&gt;"&amp;AA$5,Fluxo!$U:$U,"&lt;="&amp;AB$5,Fluxo!$D:$D,$D40,Fluxo!$E:$E,"&lt;&gt;"&amp;"PERMUTANTE"))</f>
        <v>0</v>
      </c>
      <c r="AC40" s="18">
        <f>IF(AC$5&gt;$G$4,0,SUMIFS(Fluxo!$O:$O,Fluxo!$U:$U,"&gt;"&amp;AB$5,Fluxo!$U:$U,"&lt;="&amp;AC$5,Fluxo!$D:$D,$D40,Fluxo!$E:$E,"&lt;&gt;"&amp;"PERMUTANTE"))</f>
        <v>0</v>
      </c>
      <c r="AD40" s="18">
        <f>IF(AD$5&gt;$G$4,0,SUMIFS(Fluxo!$O:$O,Fluxo!$U:$U,"&gt;"&amp;AC$5,Fluxo!$U:$U,"&lt;="&amp;AD$5,Fluxo!$D:$D,$D40,Fluxo!$E:$E,"&lt;&gt;"&amp;"PERMUTANTE"))</f>
        <v>0</v>
      </c>
      <c r="AE40" s="18">
        <f>IF(AE$5&gt;$G$4,0,SUMIFS(Fluxo!$O:$O,Fluxo!$U:$U,"&gt;"&amp;AD$5,Fluxo!$U:$U,"&lt;="&amp;AE$5,Fluxo!$D:$D,$D40,Fluxo!$E:$E,"&lt;&gt;"&amp;"PERMUTANTE"))</f>
        <v>0</v>
      </c>
      <c r="AF40" s="18">
        <f>IF(AF$5&gt;$G$4,0,SUMIFS(Fluxo!$O:$O,Fluxo!$U:$U,"&gt;"&amp;AE$5,Fluxo!$U:$U,"&lt;="&amp;AF$5,Fluxo!$D:$D,$D40,Fluxo!$E:$E,"&lt;&gt;"&amp;"PERMUTANTE"))</f>
        <v>0</v>
      </c>
      <c r="AG40" s="18">
        <f>IF(AG$5&gt;$G$4,0,SUMIFS(Fluxo!$O:$O,Fluxo!$U:$U,"&gt;"&amp;AF$5,Fluxo!$U:$U,"&lt;="&amp;AG$5,Fluxo!$D:$D,$D40,Fluxo!$E:$E,"&lt;&gt;"&amp;"PERMUTANTE"))</f>
        <v>0</v>
      </c>
      <c r="AH40" s="18">
        <f>IF(AH$5&gt;$G$4,0,SUMIFS(Fluxo!$O:$O,Fluxo!$U:$U,"&gt;"&amp;AG$5,Fluxo!$U:$U,"&lt;="&amp;AH$5,Fluxo!$D:$D,$D40,Fluxo!$E:$E,"&lt;&gt;"&amp;"PERMUTANTE"))</f>
        <v>0</v>
      </c>
      <c r="AI40" s="18">
        <f>IF(AI$5&gt;$G$4,0,SUMIFS(Fluxo!$O:$O,Fluxo!$U:$U,"&gt;"&amp;AH$5,Fluxo!$U:$U,"&lt;="&amp;AI$5,Fluxo!$D:$D,$D40,Fluxo!$E:$E,"&lt;&gt;"&amp;"PERMUTANTE"))</f>
        <v>0</v>
      </c>
      <c r="AJ40" s="18">
        <f>IF(AJ$5&gt;$G$4,0,SUMIFS(Fluxo!$O:$O,Fluxo!$U:$U,"&gt;"&amp;AI$5,Fluxo!$U:$U,"&lt;="&amp;AJ$5,Fluxo!$D:$D,$D40,Fluxo!$E:$E,"&lt;&gt;"&amp;"PERMUTANTE"))</f>
        <v>0</v>
      </c>
      <c r="AK40" s="18">
        <f>IF(AK$5&gt;$G$4,0,SUMIFS(Fluxo!$O:$O,Fluxo!$U:$U,"&gt;"&amp;AJ$5,Fluxo!$U:$U,"&lt;="&amp;AK$5,Fluxo!$D:$D,$D40,Fluxo!$E:$E,"&lt;&gt;"&amp;"PERMUTANTE"))</f>
        <v>0</v>
      </c>
      <c r="AL40" s="18">
        <f>IF(AL$5&gt;$G$4,0,SUMIFS(Fluxo!$O:$O,Fluxo!$U:$U,"&gt;"&amp;AK$5,Fluxo!$U:$U,"&lt;="&amp;AL$5,Fluxo!$D:$D,$D40,Fluxo!$E:$E,"&lt;&gt;"&amp;"PERMUTANTE"))</f>
        <v>0</v>
      </c>
      <c r="AM40" s="18">
        <f>IF(AM$5&gt;$G$4,0,SUMIFS(Fluxo!$O:$O,Fluxo!$U:$U,"&gt;"&amp;AL$5,Fluxo!$U:$U,"&lt;="&amp;AM$5,Fluxo!$D:$D,$D40,Fluxo!$E:$E,"&lt;&gt;"&amp;"PERMUTANTE"))</f>
        <v>0</v>
      </c>
      <c r="AN40" s="18">
        <f>IF(AN$5&gt;$G$4,0,SUMIFS(Fluxo!$O:$O,Fluxo!$U:$U,"&gt;"&amp;AM$5,Fluxo!$U:$U,"&lt;="&amp;AN$5,Fluxo!$D:$D,$D40,Fluxo!$E:$E,"&lt;&gt;"&amp;"PERMUTANTE"))</f>
        <v>0</v>
      </c>
      <c r="AO40" s="18">
        <f>IF(AO$5&gt;$G$4,0,SUMIFS(Fluxo!$O:$O,Fluxo!$U:$U,"&gt;"&amp;AN$5,Fluxo!$U:$U,"&lt;="&amp;AO$5,Fluxo!$D:$D,$D40,Fluxo!$E:$E,"&lt;&gt;"&amp;"PERMUTANTE"))</f>
        <v>0</v>
      </c>
      <c r="AP40" s="18">
        <f>IF(AP$5&gt;$G$4,0,SUMIFS(Fluxo!$O:$O,Fluxo!$U:$U,"&gt;"&amp;AO$5,Fluxo!$U:$U,"&lt;="&amp;AP$5,Fluxo!$D:$D,$D40,Fluxo!$E:$E,"&lt;&gt;"&amp;"PERMUTANTE"))</f>
        <v>0</v>
      </c>
      <c r="AQ40" s="18">
        <f>IF(AQ$5&gt;$G$4,0,SUMIFS(Fluxo!$O:$O,Fluxo!$U:$U,"&gt;"&amp;AP$5,Fluxo!$U:$U,"&lt;="&amp;AQ$5,Fluxo!$D:$D,$D40,Fluxo!$E:$E,"&lt;&gt;"&amp;"PERMUTANTE"))</f>
        <v>0</v>
      </c>
      <c r="AR40" s="18">
        <f>IF(AR$5&gt;$G$4,0,SUMIFS(Fluxo!$O:$O,Fluxo!$U:$U,"&gt;"&amp;AQ$5,Fluxo!$U:$U,"&lt;="&amp;AR$5,Fluxo!$D:$D,$D40,Fluxo!$E:$E,"&lt;&gt;"&amp;"PERMUTANTE"))</f>
        <v>0</v>
      </c>
      <c r="AS40" s="18">
        <f>IF(AS$5&gt;$G$4,0,SUMIFS(Fluxo!$O:$O,Fluxo!$U:$U,"&gt;"&amp;AR$5,Fluxo!$U:$U,"&lt;="&amp;AS$5,Fluxo!$D:$D,$D40,Fluxo!$E:$E,"&lt;&gt;"&amp;"PERMUTANTE"))</f>
        <v>0</v>
      </c>
      <c r="AT40" s="18">
        <f>IF(AT$5&gt;$G$4,0,SUMIFS(Fluxo!$O:$O,Fluxo!$U:$U,"&gt;"&amp;AS$5,Fluxo!$U:$U,"&lt;="&amp;AT$5,Fluxo!$D:$D,$D40,Fluxo!$E:$E,"&lt;&gt;"&amp;"PERMUTANTE"))</f>
        <v>0</v>
      </c>
      <c r="AU40" s="18">
        <f>IF(AU$5&gt;$G$4,0,SUMIFS(Fluxo!$O:$O,Fluxo!$U:$U,"&gt;"&amp;AT$5,Fluxo!$U:$U,"&lt;="&amp;AU$5,Fluxo!$D:$D,$D40,Fluxo!$E:$E,"&lt;&gt;"&amp;"PERMUTANTE"))</f>
        <v>0</v>
      </c>
      <c r="AV40" s="18">
        <f>IF(AV$5&gt;$G$4,0,SUMIFS(Fluxo!$O:$O,Fluxo!$U:$U,"&gt;"&amp;AU$5,Fluxo!$U:$U,"&lt;="&amp;AV$5,Fluxo!$D:$D,$D40,Fluxo!$E:$E,"&lt;&gt;"&amp;"PERMUTANTE"))</f>
        <v>0</v>
      </c>
      <c r="AW40" s="18">
        <f>IF(AW$5&gt;$G$4,0,SUMIFS(Fluxo!$O:$O,Fluxo!$U:$U,"&gt;"&amp;AV$5,Fluxo!$U:$U,"&lt;="&amp;AW$5,Fluxo!$D:$D,$D40,Fluxo!$E:$E,"&lt;&gt;"&amp;"PERMUTANTE"))</f>
        <v>0</v>
      </c>
      <c r="AX40" s="18">
        <f>IF(AX$5&gt;$G$4,0,SUMIFS(Fluxo!$O:$O,Fluxo!$U:$U,"&gt;"&amp;AW$5,Fluxo!$U:$U,"&lt;="&amp;AX$5,Fluxo!$D:$D,$D40,Fluxo!$E:$E,"&lt;&gt;"&amp;"PERMUTANTE"))</f>
        <v>0</v>
      </c>
      <c r="AY40" s="18">
        <f>IF(AY$5&gt;$G$4,0,SUMIFS(Fluxo!$O:$O,Fluxo!$U:$U,"&gt;"&amp;AX$5,Fluxo!$U:$U,"&lt;="&amp;AY$5,Fluxo!$D:$D,$D40,Fluxo!$E:$E,"&lt;&gt;"&amp;"PERMUTANTE"))</f>
        <v>0</v>
      </c>
      <c r="AZ40" s="18">
        <f>IF(AZ$5&gt;$G$4,0,SUMIFS(Fluxo!$O:$O,Fluxo!$U:$U,"&gt;"&amp;AY$5,Fluxo!$U:$U,"&lt;="&amp;AZ$5,Fluxo!$D:$D,$D40,Fluxo!$E:$E,"&lt;&gt;"&amp;"PERMUTANTE"))</f>
        <v>0</v>
      </c>
      <c r="BA40" s="18">
        <f>IF(BA$5&gt;$G$4,0,SUMIFS(Fluxo!$O:$O,Fluxo!$U:$U,"&gt;"&amp;AZ$5,Fluxo!$U:$U,"&lt;="&amp;BA$5,Fluxo!$D:$D,$D40,Fluxo!$E:$E,"&lt;&gt;"&amp;"PERMUTANTE"))</f>
        <v>0</v>
      </c>
      <c r="BB40" s="18">
        <f>IF(BB$5&gt;$G$4,0,SUMIFS(Fluxo!$O:$O,Fluxo!$U:$U,"&gt;"&amp;BA$5,Fluxo!$U:$U,"&lt;="&amp;BB$5,Fluxo!$D:$D,$D40,Fluxo!$E:$E,"&lt;&gt;"&amp;"PERMUTANTE"))</f>
        <v>0</v>
      </c>
      <c r="BC40" s="18">
        <f>IF(BC$5&gt;$G$4,0,SUMIFS(Fluxo!$O:$O,Fluxo!$U:$U,"&gt;"&amp;BB$5,Fluxo!$U:$U,"&lt;="&amp;BC$5,Fluxo!$D:$D,$D40,Fluxo!$E:$E,"&lt;&gt;"&amp;"PERMUTANTE"))</f>
        <v>0</v>
      </c>
      <c r="BD40" s="18">
        <f>IF(BD$5&gt;$G$4,0,SUMIFS(Fluxo!$O:$O,Fluxo!$U:$U,"&gt;"&amp;BC$5,Fluxo!$U:$U,"&lt;="&amp;BD$5,Fluxo!$D:$D,$D40,Fluxo!$E:$E,"&lt;&gt;"&amp;"PERMUTANTE"))</f>
        <v>0</v>
      </c>
      <c r="BE40" s="18">
        <f>IF(BE$5&gt;$G$4,0,SUMIFS(Fluxo!$O:$O,Fluxo!$U:$U,"&gt;"&amp;BD$5,Fluxo!$U:$U,"&lt;="&amp;BE$5,Fluxo!$D:$D,$D40,Fluxo!$E:$E,"&lt;&gt;"&amp;"PERMUTANTE"))</f>
        <v>0</v>
      </c>
      <c r="BF40" s="18">
        <f>IF(BF$5&gt;$G$4,0,SUMIFS(Fluxo!$O:$O,Fluxo!$U:$U,"&gt;"&amp;BE$5,Fluxo!$U:$U,"&lt;="&amp;BF$5,Fluxo!$D:$D,$D40,Fluxo!$E:$E,"&lt;&gt;"&amp;"PERMUTANTE"))</f>
        <v>0</v>
      </c>
      <c r="BG40" s="18">
        <f>IF(BG$5&gt;$G$4,0,SUMIFS(Fluxo!$O:$O,Fluxo!$U:$U,"&gt;"&amp;BF$5,Fluxo!$U:$U,"&lt;="&amp;BG$5,Fluxo!$D:$D,$D40,Fluxo!$E:$E,"&lt;&gt;"&amp;"PERMUTANTE"))</f>
        <v>0</v>
      </c>
      <c r="BH40" s="18">
        <f>IF(BH$5&gt;$G$4,0,SUMIFS(Fluxo!$O:$O,Fluxo!$U:$U,"&gt;"&amp;BG$5,Fluxo!$U:$U,"&lt;="&amp;BH$5,Fluxo!$D:$D,$D40,Fluxo!$E:$E,"&lt;&gt;"&amp;"PERMUTANTE"))</f>
        <v>0</v>
      </c>
      <c r="BI40" s="18">
        <f>IF(BI$5&gt;$G$4,0,SUMIFS(Fluxo!$O:$O,Fluxo!$U:$U,"&gt;"&amp;BH$5,Fluxo!$U:$U,"&lt;="&amp;BI$5,Fluxo!$D:$D,$D40,Fluxo!$E:$E,"&lt;&gt;"&amp;"PERMUTANTE"))</f>
        <v>0</v>
      </c>
      <c r="BJ40" s="18">
        <f>IF(BJ$5&gt;$G$4,0,SUMIFS(Fluxo!$O:$O,Fluxo!$U:$U,"&gt;"&amp;BI$5,Fluxo!$U:$U,"&lt;="&amp;BJ$5,Fluxo!$D:$D,$D40,Fluxo!$E:$E,"&lt;&gt;"&amp;"PERMUTANTE"))</f>
        <v>0</v>
      </c>
      <c r="BK40" s="18">
        <f>IF(BK$5&gt;$G$4,0,SUMIFS(Fluxo!$O:$O,Fluxo!$U:$U,"&gt;"&amp;BJ$5,Fluxo!$U:$U,"&lt;="&amp;BK$5,Fluxo!$D:$D,$D40,Fluxo!$E:$E,"&lt;&gt;"&amp;"PERMUTANTE"))</f>
        <v>0</v>
      </c>
      <c r="BL40" s="18">
        <f>IF(BL$5&gt;$G$4,0,SUMIFS(Fluxo!$O:$O,Fluxo!$U:$U,"&gt;"&amp;BK$5,Fluxo!$U:$U,"&lt;="&amp;BL$5,Fluxo!$D:$D,$D40,Fluxo!$E:$E,"&lt;&gt;"&amp;"PERMUTANTE"))</f>
        <v>0</v>
      </c>
      <c r="BM40" s="18">
        <f>IF(BM$5&gt;$G$4,0,SUMIFS(Fluxo!$O:$O,Fluxo!$U:$U,"&gt;"&amp;BL$5,Fluxo!$U:$U,"&lt;="&amp;BM$5,Fluxo!$D:$D,$D40,Fluxo!$E:$E,"&lt;&gt;"&amp;"PERMUTANTE"))</f>
        <v>0</v>
      </c>
      <c r="BN40" s="18">
        <f>IF(BN$5&gt;$G$4,0,SUMIFS(Fluxo!$O:$O,Fluxo!$U:$U,"&gt;"&amp;BM$5,Fluxo!$U:$U,"&lt;="&amp;BN$5,Fluxo!$D:$D,$D40,Fluxo!$E:$E,"&lt;&gt;"&amp;"PERMUTANTE"))</f>
        <v>0</v>
      </c>
      <c r="BO40" s="18">
        <f>IF(BO$5&gt;$G$4,0,SUMIFS(Fluxo!$O:$O,Fluxo!$U:$U,"&gt;"&amp;BN$5,Fluxo!$U:$U,"&lt;="&amp;BO$5,Fluxo!$D:$D,$D40,Fluxo!$E:$E,"&lt;&gt;"&amp;"PERMUTANTE"))</f>
        <v>0</v>
      </c>
      <c r="BP40" s="18">
        <f>IF(BP$5&gt;$G$4,0,SUMIFS(Fluxo!$O:$O,Fluxo!$U:$U,"&gt;"&amp;BO$5,Fluxo!$U:$U,"&lt;="&amp;BP$5,Fluxo!$D:$D,$D40,Fluxo!$E:$E,"&lt;&gt;"&amp;"PERMUTANTE"))</f>
        <v>0</v>
      </c>
      <c r="BQ40" s="18">
        <f>IF(BQ$5&gt;$G$4,0,SUMIFS(Fluxo!$O:$O,Fluxo!$U:$U,"&gt;"&amp;BP$5,Fluxo!$U:$U,"&lt;="&amp;BQ$5,Fluxo!$D:$D,$D40,Fluxo!$E:$E,"&lt;&gt;"&amp;"PERMUTANTE"))</f>
        <v>0</v>
      </c>
      <c r="BR40" s="18">
        <f>IF(BR$5&gt;$G$4,0,SUMIFS(Fluxo!$O:$O,Fluxo!$U:$U,"&gt;"&amp;BQ$5,Fluxo!$U:$U,"&lt;="&amp;BR$5,Fluxo!$D:$D,$D40,Fluxo!$E:$E,"&lt;&gt;"&amp;"PERMUTANTE"))</f>
        <v>0</v>
      </c>
      <c r="BS40" s="18">
        <f>IF(BS$5&gt;$G$4,0,SUMIFS(Fluxo!$O:$O,Fluxo!$U:$U,"&gt;"&amp;BR$5,Fluxo!$U:$U,"&lt;="&amp;BS$5,Fluxo!$D:$D,$D40,Fluxo!$E:$E,"&lt;&gt;"&amp;"PERMUTANTE"))</f>
        <v>0</v>
      </c>
      <c r="BT40" s="18">
        <f>IF(BT$5&gt;$G$4,0,SUMIFS(Fluxo!$O:$O,Fluxo!$U:$U,"&gt;"&amp;BS$5,Fluxo!$U:$U,"&lt;="&amp;BT$5,Fluxo!$D:$D,$D40,Fluxo!$E:$E,"&lt;&gt;"&amp;"PERMUTANTE"))</f>
        <v>0</v>
      </c>
      <c r="BU40" s="18">
        <f>IF(BU$5&gt;$G$4,0,SUMIFS(Fluxo!$O:$O,Fluxo!$U:$U,"&gt;"&amp;BT$5,Fluxo!$U:$U,"&lt;="&amp;BU$5,Fluxo!$D:$D,$D40,Fluxo!$E:$E,"&lt;&gt;"&amp;"PERMUTANTE"))</f>
        <v>0</v>
      </c>
      <c r="BV40" s="18">
        <f>IF(BV$5&gt;$G$4,0,SUMIFS(Fluxo!$O:$O,Fluxo!$U:$U,"&gt;"&amp;BU$5,Fluxo!$U:$U,"&lt;="&amp;BV$5,Fluxo!$D:$D,$D40,Fluxo!$E:$E,"&lt;&gt;"&amp;"PERMUTANTE"))</f>
        <v>0</v>
      </c>
      <c r="BW40" s="18">
        <f>IF(BW$5&gt;$G$4,0,SUMIFS(Fluxo!$O:$O,Fluxo!$U:$U,"&gt;"&amp;BV$5,Fluxo!$U:$U,"&lt;="&amp;BW$5,Fluxo!$D:$D,$D40,Fluxo!$E:$E,"&lt;&gt;"&amp;"PERMUTANTE"))</f>
        <v>0</v>
      </c>
      <c r="BX40" s="18">
        <f>IF(BX$5&gt;$G$4,0,SUMIFS(Fluxo!$O:$O,Fluxo!$U:$U,"&gt;"&amp;BW$5,Fluxo!$U:$U,"&lt;="&amp;BX$5,Fluxo!$D:$D,$D40,Fluxo!$E:$E,"&lt;&gt;"&amp;"PERMUTANTE"))</f>
        <v>0</v>
      </c>
      <c r="BY40" s="18">
        <f>IF(BY$5&gt;$G$4,0,SUMIFS(Fluxo!$O:$O,Fluxo!$U:$U,"&gt;"&amp;BX$5,Fluxo!$U:$U,"&lt;="&amp;BY$5,Fluxo!$D:$D,$D40,Fluxo!$E:$E,"&lt;&gt;"&amp;"PERMUTANTE"))</f>
        <v>0</v>
      </c>
      <c r="BZ40" s="18">
        <f>IF(BZ$5&gt;$G$4,0,SUMIFS(Fluxo!$O:$O,Fluxo!$U:$U,"&gt;"&amp;BY$5,Fluxo!$U:$U,"&lt;="&amp;BZ$5,Fluxo!$D:$D,$D40,Fluxo!$E:$E,"&lt;&gt;"&amp;"PERMUTANTE"))</f>
        <v>0</v>
      </c>
      <c r="CA40" s="18">
        <f>IF(CA$5&gt;$G$4,0,SUMIFS(Fluxo!$O:$O,Fluxo!$U:$U,"&gt;"&amp;BZ$5,Fluxo!$U:$U,"&lt;="&amp;CA$5,Fluxo!$D:$D,$D40,Fluxo!$E:$E,"&lt;&gt;"&amp;"PERMUTANTE"))</f>
        <v>0</v>
      </c>
      <c r="CB40" s="18">
        <f>IF(CB$5&gt;$G$4,0,SUMIFS(Fluxo!$O:$O,Fluxo!$U:$U,"&gt;"&amp;CA$5,Fluxo!$U:$U,"&lt;="&amp;CB$5,Fluxo!$D:$D,$D40,Fluxo!$E:$E,"&lt;&gt;"&amp;"PERMUTANTE"))</f>
        <v>0</v>
      </c>
      <c r="CC40" s="18">
        <f>IF(CC$5&gt;$G$4,0,SUMIFS(Fluxo!$O:$O,Fluxo!$U:$U,"&gt;"&amp;CB$5,Fluxo!$U:$U,"&lt;="&amp;CC$5,Fluxo!$D:$D,$D40,Fluxo!$E:$E,"&lt;&gt;"&amp;"PERMUTANTE"))</f>
        <v>0</v>
      </c>
      <c r="CD40" s="18">
        <f>IF(CD$5&gt;$G$4,0,SUMIFS(Fluxo!$O:$O,Fluxo!$U:$U,"&gt;"&amp;CC$5,Fluxo!$U:$U,"&lt;="&amp;CD$5,Fluxo!$D:$D,$D40,Fluxo!$E:$E,"&lt;&gt;"&amp;"PERMUTANTE"))</f>
        <v>0</v>
      </c>
      <c r="CE40" s="18">
        <f>IF(CE$5&gt;$G$4,0,SUMIFS(Fluxo!$O:$O,Fluxo!$U:$U,"&gt;"&amp;CD$5,Fluxo!$U:$U,"&lt;="&amp;CE$5,Fluxo!$D:$D,$D40,Fluxo!$E:$E,"&lt;&gt;"&amp;"PERMUTANTE"))</f>
        <v>0</v>
      </c>
      <c r="CF40" s="18">
        <f>IF(CF$5&gt;$G$4,0,SUMIFS(Fluxo!$O:$O,Fluxo!$U:$U,"&gt;"&amp;CE$5,Fluxo!$U:$U,"&lt;="&amp;CF$5,Fluxo!$D:$D,$D40,Fluxo!$E:$E,"&lt;&gt;"&amp;"PERMUTANTE"))</f>
        <v>0</v>
      </c>
      <c r="CG40" s="18">
        <f>IF(CG$5&gt;$G$4,0,SUMIFS(Fluxo!$O:$O,Fluxo!$U:$U,"&gt;"&amp;CF$5,Fluxo!$U:$U,"&lt;="&amp;CG$5,Fluxo!$D:$D,$D40,Fluxo!$E:$E,"&lt;&gt;"&amp;"PERMUTANTE"))</f>
        <v>0</v>
      </c>
      <c r="CH40" s="18">
        <f>IF(CH$5&gt;$G$4,0,SUMIFS(Fluxo!$O:$O,Fluxo!$U:$U,"&gt;"&amp;CG$5,Fluxo!$U:$U,"&lt;="&amp;CH$5,Fluxo!$D:$D,$D40,Fluxo!$E:$E,"&lt;&gt;"&amp;"PERMUTANTE"))</f>
        <v>0</v>
      </c>
      <c r="CI40" s="18">
        <f>IF(CI$5&gt;$G$4,0,SUMIFS(Fluxo!$O:$O,Fluxo!$U:$U,"&gt;"&amp;CH$5,Fluxo!$U:$U,"&lt;="&amp;CI$5,Fluxo!$D:$D,$D40,Fluxo!$E:$E,"&lt;&gt;"&amp;"PERMUTANTE"))</f>
        <v>0</v>
      </c>
      <c r="CJ40" s="18">
        <f>IF(CJ$5&gt;$G$4,0,SUMIFS(Fluxo!$O:$O,Fluxo!$U:$U,"&gt;"&amp;CI$5,Fluxo!$U:$U,"&lt;="&amp;CJ$5,Fluxo!$D:$D,$D40,Fluxo!$E:$E,"&lt;&gt;"&amp;"PERMUTANTE"))</f>
        <v>0</v>
      </c>
      <c r="CK40" s="18">
        <f>IF(CK$5&gt;$G$4,0,SUMIFS(Fluxo!$O:$O,Fluxo!$U:$U,"&gt;"&amp;CJ$5,Fluxo!$U:$U,"&lt;="&amp;CK$5,Fluxo!$D:$D,$D40,Fluxo!$E:$E,"&lt;&gt;"&amp;"PERMUTANTE"))</f>
        <v>0</v>
      </c>
      <c r="CL40" s="18">
        <f>IF(CL$5&gt;$G$4,0,SUMIFS(Fluxo!$O:$O,Fluxo!$U:$U,"&gt;"&amp;CK$5,Fluxo!$U:$U,"&lt;="&amp;CL$5,Fluxo!$D:$D,$D40,Fluxo!$E:$E,"&lt;&gt;"&amp;"PERMUTANTE"))</f>
        <v>0</v>
      </c>
      <c r="CM40" s="18">
        <f>IF(CM$5&gt;$G$4,0,SUMIFS(Fluxo!$O:$O,Fluxo!$U:$U,"&gt;"&amp;CL$5,Fluxo!$U:$U,"&lt;="&amp;CM$5,Fluxo!$D:$D,$D40,Fluxo!$E:$E,"&lt;&gt;"&amp;"PERMUTANTE"))</f>
        <v>0</v>
      </c>
      <c r="CN40" s="18">
        <f>IF(CN$5&gt;$G$4,0,SUMIFS(Fluxo!$O:$O,Fluxo!$U:$U,"&gt;"&amp;CM$5,Fluxo!$U:$U,"&lt;="&amp;CN$5,Fluxo!$D:$D,$D40,Fluxo!$E:$E,"&lt;&gt;"&amp;"PERMUTANTE"))</f>
        <v>0</v>
      </c>
      <c r="CO40" s="18">
        <f>IF(CO$5&gt;$G$4,0,SUMIFS(Fluxo!$O:$O,Fluxo!$U:$U,"&gt;"&amp;CN$5,Fluxo!$U:$U,"&lt;="&amp;CO$5,Fluxo!$D:$D,$D40,Fluxo!$E:$E,"&lt;&gt;"&amp;"PERMUTANTE"))</f>
        <v>0</v>
      </c>
      <c r="CP40" s="18">
        <f>IF(CP$5&gt;$G$4,0,SUMIFS(Fluxo!$O:$O,Fluxo!$U:$U,"&gt;"&amp;CO$5,Fluxo!$U:$U,"&lt;="&amp;CP$5,Fluxo!$D:$D,$D40,Fluxo!$E:$E,"&lt;&gt;"&amp;"PERMUTANTE"))</f>
        <v>0</v>
      </c>
      <c r="CQ40" s="18">
        <f>IF(CQ$5&gt;$G$4,0,SUMIFS(Fluxo!$O:$O,Fluxo!$U:$U,"&gt;"&amp;CP$5,Fluxo!$U:$U,"&lt;="&amp;CQ$5,Fluxo!$D:$D,$D40,Fluxo!$E:$E,"&lt;&gt;"&amp;"PERMUTANTE"))</f>
        <v>0</v>
      </c>
      <c r="CR40" s="18">
        <f>IF(CR$5&gt;$G$4,0,SUMIFS(Fluxo!$O:$O,Fluxo!$U:$U,"&gt;"&amp;CQ$5,Fluxo!$U:$U,"&lt;="&amp;CR$5,Fluxo!$D:$D,$D40,Fluxo!$E:$E,"&lt;&gt;"&amp;"PERMUTANTE"))</f>
        <v>0</v>
      </c>
      <c r="CS40" s="18">
        <f>IF(CS$5&gt;$G$4,0,SUMIFS(Fluxo!$O:$O,Fluxo!$U:$U,"&gt;"&amp;CR$5,Fluxo!$U:$U,"&lt;="&amp;CS$5,Fluxo!$D:$D,$D40,Fluxo!$E:$E,"&lt;&gt;"&amp;"PERMUTANTE"))</f>
        <v>0</v>
      </c>
      <c r="CT40" s="18">
        <f>IF(CT$5&gt;$G$4,0,SUMIFS(Fluxo!$O:$O,Fluxo!$U:$U,"&gt;"&amp;CS$5,Fluxo!$U:$U,"&lt;="&amp;CT$5,Fluxo!$D:$D,$D40,Fluxo!$E:$E,"&lt;&gt;"&amp;"PERMUTANTE"))</f>
        <v>0</v>
      </c>
      <c r="CU40" s="18">
        <f>IF(CU$5&gt;$G$4,0,SUMIFS(Fluxo!$O:$O,Fluxo!$U:$U,"&gt;"&amp;CT$5,Fluxo!$U:$U,"&lt;="&amp;CU$5,Fluxo!$D:$D,$D40,Fluxo!$E:$E,"&lt;&gt;"&amp;"PERMUTANTE"))</f>
        <v>0</v>
      </c>
      <c r="CV40" s="18">
        <f>IF(CV$5&gt;$G$4,0,SUMIFS(Fluxo!$O:$O,Fluxo!$U:$U,"&gt;"&amp;CU$5,Fluxo!$U:$U,"&lt;="&amp;CV$5,Fluxo!$D:$D,$D40,Fluxo!$E:$E,"&lt;&gt;"&amp;"PERMUTANTE"))</f>
        <v>0</v>
      </c>
      <c r="CW40" s="18">
        <f>IF(CW$5&gt;$G$4,0,SUMIFS(Fluxo!$O:$O,Fluxo!$U:$U,"&gt;"&amp;CV$5,Fluxo!$U:$U,"&lt;="&amp;CW$5,Fluxo!$D:$D,$D40,Fluxo!$E:$E,"&lt;&gt;"&amp;"PERMUTANTE"))</f>
        <v>0</v>
      </c>
      <c r="CX40" s="18">
        <f>IF(CX$5&gt;$G$4,0,SUMIFS(Fluxo!$O:$O,Fluxo!$U:$U,"&gt;"&amp;CW$5,Fluxo!$U:$U,"&lt;="&amp;CX$5,Fluxo!$D:$D,$D40,Fluxo!$E:$E,"&lt;&gt;"&amp;"PERMUTANTE"))</f>
        <v>0</v>
      </c>
      <c r="CY40" s="18">
        <f>IF(CY$5&gt;$G$4,0,SUMIFS(Fluxo!$O:$O,Fluxo!$U:$U,"&gt;"&amp;CX$5,Fluxo!$U:$U,"&lt;="&amp;CY$5,Fluxo!$D:$D,$D40,Fluxo!$E:$E,"&lt;&gt;"&amp;"PERMUTANTE"))</f>
        <v>0</v>
      </c>
      <c r="CZ40" s="18">
        <f>IF(CZ$5&gt;$G$4,0,SUMIFS(Fluxo!$O:$O,Fluxo!$U:$U,"&gt;"&amp;CY$5,Fluxo!$U:$U,"&lt;="&amp;CZ$5,Fluxo!$D:$D,$D40,Fluxo!$E:$E,"&lt;&gt;"&amp;"PERMUTANTE"))</f>
        <v>0</v>
      </c>
      <c r="DA40" s="18">
        <f>IF(DA$5&gt;$G$4,0,SUMIFS(Fluxo!$O:$O,Fluxo!$U:$U,"&gt;"&amp;CZ$5,Fluxo!$U:$U,"&lt;="&amp;DA$5,Fluxo!$D:$D,$D40,Fluxo!$E:$E,"&lt;&gt;"&amp;"PERMUTANTE"))</f>
        <v>0</v>
      </c>
      <c r="DB40" s="18">
        <f>IF(DB$5&gt;$G$4,0,SUMIFS(Fluxo!$O:$O,Fluxo!$U:$U,"&gt;"&amp;DA$5,Fluxo!$U:$U,"&lt;="&amp;DB$5,Fluxo!$D:$D,$D40,Fluxo!$E:$E,"&lt;&gt;"&amp;"PERMUTANTE"))</f>
        <v>0</v>
      </c>
      <c r="DC40" s="18">
        <f>IF(DC$5&gt;$G$4,0,SUMIFS(Fluxo!$O:$O,Fluxo!$U:$U,"&gt;"&amp;DB$5,Fluxo!$U:$U,"&lt;="&amp;DC$5,Fluxo!$D:$D,$D40,Fluxo!$E:$E,"&lt;&gt;"&amp;"PERMUTANTE"))</f>
        <v>0</v>
      </c>
      <c r="DD40" s="18">
        <f>IF(DD$5&gt;$G$4,0,SUMIFS(Fluxo!$O:$O,Fluxo!$U:$U,"&gt;"&amp;DC$5,Fluxo!$U:$U,"&lt;="&amp;DD$5,Fluxo!$D:$D,$D40,Fluxo!$E:$E,"&lt;&gt;"&amp;"PERMUTANTE"))</f>
        <v>0</v>
      </c>
      <c r="DE40" s="18">
        <f>IF(DE$5&gt;$G$4,0,SUMIFS(Fluxo!$O:$O,Fluxo!$U:$U,"&gt;"&amp;DD$5,Fluxo!$U:$U,"&lt;="&amp;DE$5,Fluxo!$D:$D,$D40,Fluxo!$E:$E,"&lt;&gt;"&amp;"PERMUTANTE"))</f>
        <v>0</v>
      </c>
      <c r="DF40" s="18">
        <f>IF(DF$5&gt;$G$4,0,SUMIFS(Fluxo!$O:$O,Fluxo!$U:$U,"&gt;"&amp;DE$5,Fluxo!$U:$U,"&lt;="&amp;DF$5,Fluxo!$D:$D,$D40,Fluxo!$E:$E,"&lt;&gt;"&amp;"PERMUTANTE"))</f>
        <v>0</v>
      </c>
      <c r="DG40" s="18">
        <f>IF(DG$5&gt;$G$4,0,SUMIFS(Fluxo!$O:$O,Fluxo!$U:$U,"&gt;"&amp;DF$5,Fluxo!$U:$U,"&lt;="&amp;DG$5,Fluxo!$D:$D,$D40,Fluxo!$E:$E,"&lt;&gt;"&amp;"PERMUTANTE"))</f>
        <v>0</v>
      </c>
      <c r="DH40" s="18">
        <f>IF(DH$5&gt;$G$4,0,SUMIFS(Fluxo!$O:$O,Fluxo!$U:$U,"&gt;"&amp;DG$5,Fluxo!$U:$U,"&lt;="&amp;DH$5,Fluxo!$D:$D,$D40,Fluxo!$E:$E,"&lt;&gt;"&amp;"PERMUTANTE"))</f>
        <v>0</v>
      </c>
      <c r="DI40" s="18">
        <f>IF(DI$5&gt;$G$4,0,SUMIFS(Fluxo!$O:$O,Fluxo!$U:$U,"&gt;"&amp;DH$5,Fluxo!$U:$U,"&lt;="&amp;DI$5,Fluxo!$D:$D,$D40,Fluxo!$E:$E,"&lt;&gt;"&amp;"PERMUTANTE"))</f>
        <v>0</v>
      </c>
      <c r="DJ40" s="18">
        <f>IF(DJ$5&gt;$G$4,0,SUMIFS(Fluxo!$O:$O,Fluxo!$U:$U,"&gt;"&amp;DI$5,Fluxo!$U:$U,"&lt;="&amp;DJ$5,Fluxo!$D:$D,$D40,Fluxo!$E:$E,"&lt;&gt;"&amp;"PERMUTANTE"))</f>
        <v>0</v>
      </c>
      <c r="DK40" s="18">
        <f>IF(DK$5&gt;$G$4,0,SUMIFS(Fluxo!$O:$O,Fluxo!$U:$U,"&gt;"&amp;DJ$5,Fluxo!$U:$U,"&lt;="&amp;DK$5,Fluxo!$D:$D,$D40,Fluxo!$E:$E,"&lt;&gt;"&amp;"PERMUTANTE"))</f>
        <v>0</v>
      </c>
      <c r="DL40" s="18">
        <f>IF(DL$5&gt;$G$4,0,SUMIFS(Fluxo!$O:$O,Fluxo!$U:$U,"&gt;"&amp;DK$5,Fluxo!$U:$U,"&lt;="&amp;DL$5,Fluxo!$D:$D,$D40,Fluxo!$E:$E,"&lt;&gt;"&amp;"PERMUTANTE"))</f>
        <v>0</v>
      </c>
      <c r="DM40" s="18">
        <f>IF(DM$5&gt;$G$4,0,SUMIFS(Fluxo!$O:$O,Fluxo!$U:$U,"&gt;"&amp;DL$5,Fluxo!$U:$U,"&lt;="&amp;DM$5,Fluxo!$D:$D,$D40,Fluxo!$E:$E,"&lt;&gt;"&amp;"PERMUTANTE"))</f>
        <v>0</v>
      </c>
      <c r="DN40" s="18">
        <f>IF(DN$5&gt;$G$4,0,SUMIFS(Fluxo!$O:$O,Fluxo!$U:$U,"&gt;"&amp;DM$5,Fluxo!$U:$U,"&lt;="&amp;DN$5,Fluxo!$D:$D,$D40,Fluxo!$E:$E,"&lt;&gt;"&amp;"PERMUTANTE"))</f>
        <v>0</v>
      </c>
      <c r="DO40" s="18">
        <f>IF(DO$5&gt;$G$4,0,SUMIFS(Fluxo!$O:$O,Fluxo!$U:$U,"&gt;"&amp;DN$5,Fluxo!$U:$U,"&lt;="&amp;DO$5,Fluxo!$D:$D,$D40,Fluxo!$E:$E,"&lt;&gt;"&amp;"PERMUTANTE"))</f>
        <v>0</v>
      </c>
      <c r="DP40" s="18">
        <f>IF(DP$5&gt;$G$4,0,SUMIFS(Fluxo!$O:$O,Fluxo!$U:$U,"&gt;"&amp;DO$5,Fluxo!$U:$U,"&lt;="&amp;DP$5,Fluxo!$D:$D,$D40,Fluxo!$E:$E,"&lt;&gt;"&amp;"PERMUTANTE"))</f>
        <v>0</v>
      </c>
      <c r="DQ40" s="18">
        <f>IF(DQ$5&gt;$G$4,0,SUMIFS(Fluxo!$O:$O,Fluxo!$U:$U,"&gt;"&amp;DP$5,Fluxo!$U:$U,"&lt;="&amp;DQ$5,Fluxo!$D:$D,$D40,Fluxo!$E:$E,"&lt;&gt;"&amp;"PERMUTANTE"))</f>
        <v>0</v>
      </c>
      <c r="DR40" s="18">
        <f>IF(DR$5&gt;$G$4,0,SUMIFS(Fluxo!$O:$O,Fluxo!$U:$U,"&gt;"&amp;DQ$5,Fluxo!$U:$U,"&lt;="&amp;DR$5,Fluxo!$D:$D,$D40,Fluxo!$E:$E,"&lt;&gt;"&amp;"PERMUTANTE"))</f>
        <v>0</v>
      </c>
      <c r="DS40" s="18">
        <f>IF(DS$5&gt;$G$4,0,SUMIFS(Fluxo!$O:$O,Fluxo!$U:$U,"&gt;"&amp;DR$5,Fluxo!$U:$U,"&lt;="&amp;DS$5,Fluxo!$D:$D,$D40,Fluxo!$E:$E,"&lt;&gt;"&amp;"PERMUTANTE"))</f>
        <v>0</v>
      </c>
      <c r="DT40" s="18">
        <f>IF(DT$5&gt;$G$4,0,SUMIFS(Fluxo!$O:$O,Fluxo!$U:$U,"&gt;"&amp;DS$5,Fluxo!$U:$U,"&lt;="&amp;DT$5,Fluxo!$D:$D,$D40,Fluxo!$E:$E,"&lt;&gt;"&amp;"PERMUTANTE"))</f>
        <v>0</v>
      </c>
      <c r="DU40" s="18">
        <f>IF(DU$5&gt;$G$4,0,SUMIFS(Fluxo!$O:$O,Fluxo!$U:$U,"&gt;"&amp;DT$5,Fluxo!$U:$U,"&lt;="&amp;DU$5,Fluxo!$D:$D,$D40,Fluxo!$E:$E,"&lt;&gt;"&amp;"PERMUTANTE"))</f>
        <v>0</v>
      </c>
      <c r="DV40" s="18">
        <f>IF(DV$5&gt;$G$4,0,SUMIFS(Fluxo!$O:$O,Fluxo!$U:$U,"&gt;"&amp;DU$5,Fluxo!$U:$U,"&lt;="&amp;DV$5,Fluxo!$D:$D,$D40,Fluxo!$E:$E,"&lt;&gt;"&amp;"PERMUTANTE"))</f>
        <v>0</v>
      </c>
      <c r="DW40" s="18">
        <f>IF(DW$5&gt;$G$4,0,SUMIFS(Fluxo!$O:$O,Fluxo!$U:$U,"&gt;"&amp;DV$5,Fluxo!$U:$U,"&lt;="&amp;DW$5,Fluxo!$D:$D,$D40,Fluxo!$E:$E,"&lt;&gt;"&amp;"PERMUTANTE"))</f>
        <v>0</v>
      </c>
      <c r="DX40" s="18">
        <f>IF(DX$5&gt;$G$4,0,SUMIFS(Fluxo!$O:$O,Fluxo!$U:$U,"&gt;"&amp;DW$5,Fluxo!$U:$U,"&lt;="&amp;DX$5,Fluxo!$D:$D,$D40,Fluxo!$E:$E,"&lt;&gt;"&amp;"PERMUTANTE"))</f>
        <v>0</v>
      </c>
      <c r="DY40" s="18">
        <f>IF(DY$5&gt;$G$4,0,SUMIFS(Fluxo!$O:$O,Fluxo!$U:$U,"&gt;"&amp;DX$5,Fluxo!$U:$U,"&lt;="&amp;DY$5,Fluxo!$D:$D,$D40,Fluxo!$E:$E,"&lt;&gt;"&amp;"PERMUTANTE"))</f>
        <v>0</v>
      </c>
      <c r="DZ40" s="18">
        <f>IF(DZ$5&gt;$G$4,0,SUMIFS(Fluxo!$O:$O,Fluxo!$U:$U,"&gt;"&amp;DY$5,Fluxo!$U:$U,"&lt;="&amp;DZ$5,Fluxo!$D:$D,$D40,Fluxo!$E:$E,"&lt;&gt;"&amp;"PERMUTANTE"))</f>
        <v>0</v>
      </c>
      <c r="EA40" s="18">
        <f>IF(EA$5&gt;$G$4,0,SUMIFS(Fluxo!$O:$O,Fluxo!$U:$U,"&gt;"&amp;DZ$5,Fluxo!$U:$U,"&lt;="&amp;EA$5,Fluxo!$D:$D,$D40,Fluxo!$E:$E,"&lt;&gt;"&amp;"PERMUTANTE"))</f>
        <v>0</v>
      </c>
      <c r="EB40" s="18">
        <f>IF(EB$5&gt;$G$4,0,SUMIFS(Fluxo!$O:$O,Fluxo!$U:$U,"&gt;"&amp;EA$5,Fluxo!$U:$U,"&lt;="&amp;EB$5,Fluxo!$D:$D,$D40,Fluxo!$E:$E,"&lt;&gt;"&amp;"PERMUTANTE"))</f>
        <v>0</v>
      </c>
      <c r="EC40" s="18">
        <f>IF(EC$5&gt;$G$4,0,SUMIFS(Fluxo!$O:$O,Fluxo!$U:$U,"&gt;"&amp;EB$5,Fluxo!$U:$U,"&lt;="&amp;EC$5,Fluxo!$D:$D,$D40,Fluxo!$E:$E,"&lt;&gt;"&amp;"PERMUTANTE"))</f>
        <v>0</v>
      </c>
      <c r="ED40" s="18">
        <f>IF(ED$5&gt;$G$4,0,SUMIFS(Fluxo!$O:$O,Fluxo!$U:$U,"&gt;"&amp;EC$5,Fluxo!$U:$U,"&lt;="&amp;ED$5,Fluxo!$D:$D,$D40,Fluxo!$E:$E,"&lt;&gt;"&amp;"PERMUTANTE"))</f>
        <v>0</v>
      </c>
      <c r="EE40" s="18">
        <f>IF(EE$5&gt;$G$4,0,SUMIFS(Fluxo!$O:$O,Fluxo!$U:$U,"&gt;"&amp;ED$5,Fluxo!$U:$U,"&lt;="&amp;EE$5,Fluxo!$D:$D,$D40,Fluxo!$E:$E,"&lt;&gt;"&amp;"PERMUTANTE"))</f>
        <v>0</v>
      </c>
      <c r="EF40" s="18">
        <f>IF(EF$5&gt;$G$4,0,SUMIFS(Fluxo!$O:$O,Fluxo!$U:$U,"&gt;"&amp;EE$5,Fluxo!$U:$U,"&lt;="&amp;EF$5,Fluxo!$D:$D,$D40,Fluxo!$E:$E,"&lt;&gt;"&amp;"PERMUTANTE"))</f>
        <v>0</v>
      </c>
      <c r="EG40" s="18">
        <f>IF(EG$5&gt;$G$4,0,SUMIFS(Fluxo!$O:$O,Fluxo!$U:$U,"&gt;"&amp;EF$5,Fluxo!$U:$U,"&lt;="&amp;EG$5,Fluxo!$D:$D,$D40,Fluxo!$E:$E,"&lt;&gt;"&amp;"PERMUTANTE"))</f>
        <v>0</v>
      </c>
      <c r="EH40" s="18">
        <f>IF(EH$5&gt;$G$4,0,SUMIFS(Fluxo!$O:$O,Fluxo!$U:$U,"&gt;"&amp;EG$5,Fluxo!$U:$U,"&lt;="&amp;EH$5,Fluxo!$D:$D,$D40,Fluxo!$E:$E,"&lt;&gt;"&amp;"PERMUTANTE"))</f>
        <v>0</v>
      </c>
      <c r="EI40" s="18">
        <f>IF(EI$5&gt;$G$4,0,SUMIFS(Fluxo!$O:$O,Fluxo!$U:$U,"&gt;"&amp;EH$5,Fluxo!$U:$U,"&lt;="&amp;EI$5,Fluxo!$D:$D,$D40,Fluxo!$E:$E,"&lt;&gt;"&amp;"PERMUTANTE"))</f>
        <v>0</v>
      </c>
      <c r="EJ40" s="18">
        <f>IF(EJ$5&gt;$G$4,0,SUMIFS(Fluxo!$O:$O,Fluxo!$U:$U,"&gt;"&amp;EI$5,Fluxo!$U:$U,"&lt;="&amp;EJ$5,Fluxo!$D:$D,$D40,Fluxo!$E:$E,"&lt;&gt;"&amp;"PERMUTANTE"))</f>
        <v>0</v>
      </c>
      <c r="EK40" s="18">
        <f>IF(EK$5&gt;$G$4,0,SUMIFS(Fluxo!$O:$O,Fluxo!$U:$U,"&gt;"&amp;EJ$5,Fluxo!$U:$U,"&lt;="&amp;EK$5,Fluxo!$D:$D,$D40,Fluxo!$E:$E,"&lt;&gt;"&amp;"PERMUTANTE"))</f>
        <v>0</v>
      </c>
      <c r="EL40" s="18">
        <f>IF(EL$5&gt;$G$4,0,SUMIFS(Fluxo!$O:$O,Fluxo!$U:$U,"&gt;"&amp;EK$5,Fluxo!$U:$U,"&lt;="&amp;EL$5,Fluxo!$D:$D,$D40,Fluxo!$E:$E,"&lt;&gt;"&amp;"PERMUTANTE"))</f>
        <v>0</v>
      </c>
      <c r="EM40" s="18">
        <f>IF(EM$5&gt;$G$4,0,SUMIFS(Fluxo!$O:$O,Fluxo!$U:$U,"&gt;"&amp;EL$5,Fluxo!$U:$U,"&lt;="&amp;EM$5,Fluxo!$D:$D,$D40,Fluxo!$E:$E,"&lt;&gt;"&amp;"PERMUTANTE"))</f>
        <v>0</v>
      </c>
      <c r="EN40" s="18">
        <f>IF(EN$5&gt;$G$4,0,SUMIFS(Fluxo!$O:$O,Fluxo!$U:$U,"&gt;"&amp;EM$5,Fluxo!$U:$U,"&lt;="&amp;EN$5,Fluxo!$D:$D,$D40,Fluxo!$E:$E,"&lt;&gt;"&amp;"PERMUTANTE"))</f>
        <v>0</v>
      </c>
      <c r="EO40" s="18">
        <f>IF(EO$5&gt;$G$4,0,SUMIFS(Fluxo!$O:$O,Fluxo!$U:$U,"&gt;"&amp;EN$5,Fluxo!$U:$U,"&lt;="&amp;EO$5,Fluxo!$D:$D,$D40,Fluxo!$E:$E,"&lt;&gt;"&amp;"PERMUTANTE"))</f>
        <v>0</v>
      </c>
      <c r="EP40" s="18">
        <f>IF(EP$5&gt;$G$4,0,SUMIFS(Fluxo!$O:$O,Fluxo!$U:$U,"&gt;"&amp;EO$5,Fluxo!$U:$U,"&lt;="&amp;EP$5,Fluxo!$D:$D,$D40,Fluxo!$E:$E,"&lt;&gt;"&amp;"PERMUTANTE"))</f>
        <v>0</v>
      </c>
      <c r="EQ40" s="18">
        <f>IF(EQ$5&gt;$G$4,0,SUMIFS(Fluxo!$O:$O,Fluxo!$U:$U,"&gt;"&amp;EP$5,Fluxo!$U:$U,"&lt;="&amp;EQ$5,Fluxo!$D:$D,$D40,Fluxo!$E:$E,"&lt;&gt;"&amp;"PERMUTANTE"))</f>
        <v>0</v>
      </c>
      <c r="ER40" s="18">
        <f>IF(ER$5&gt;$G$4,0,SUMIFS(Fluxo!$O:$O,Fluxo!$U:$U,"&gt;"&amp;EQ$5,Fluxo!$U:$U,"&lt;="&amp;ER$5,Fluxo!$D:$D,$D40,Fluxo!$E:$E,"&lt;&gt;"&amp;"PERMUTANTE"))</f>
        <v>0</v>
      </c>
      <c r="ES40" s="18">
        <f>IF(ES$5&gt;$G$4,0,SUMIFS(Fluxo!$O:$O,Fluxo!$U:$U,"&gt;"&amp;ER$5,Fluxo!$U:$U,"&lt;="&amp;ES$5,Fluxo!$D:$D,$D40,Fluxo!$E:$E,"&lt;&gt;"&amp;"PERMUTANTE"))</f>
        <v>0</v>
      </c>
      <c r="ET40" s="18">
        <f>IF(ET$5&gt;$G$4,0,SUMIFS(Fluxo!$O:$O,Fluxo!$U:$U,"&gt;"&amp;ES$5,Fluxo!$U:$U,"&lt;="&amp;ET$5,Fluxo!$D:$D,$D40,Fluxo!$E:$E,"&lt;&gt;"&amp;"PERMUTANTE"))</f>
        <v>0</v>
      </c>
      <c r="EU40" s="18">
        <f>IF(EU$5&gt;$G$4,0,SUMIFS(Fluxo!$O:$O,Fluxo!$U:$U,"&gt;"&amp;ET$5,Fluxo!$U:$U,"&lt;="&amp;EU$5,Fluxo!$D:$D,$D40,Fluxo!$E:$E,"&lt;&gt;"&amp;"PERMUTANTE"))</f>
        <v>0</v>
      </c>
      <c r="EV40" s="18">
        <f>IF(EV$5&gt;$G$4,0,SUMIFS(Fluxo!$O:$O,Fluxo!$U:$U,"&gt;"&amp;EU$5,Fluxo!$U:$U,"&lt;="&amp;EV$5,Fluxo!$D:$D,$D40,Fluxo!$E:$E,"&lt;&gt;"&amp;"PERMUTANTE"))</f>
        <v>0</v>
      </c>
      <c r="EW40" s="18">
        <f>IF(EW$5&gt;$G$4,0,SUMIFS(Fluxo!$O:$O,Fluxo!$U:$U,"&gt;"&amp;EV$5,Fluxo!$U:$U,"&lt;="&amp;EW$5,Fluxo!$D:$D,$D40,Fluxo!$E:$E,"&lt;&gt;"&amp;"PERMUTANTE"))</f>
        <v>0</v>
      </c>
      <c r="EX40" s="18">
        <f>IF(EX$5&gt;$G$4,0,SUMIFS(Fluxo!$O:$O,Fluxo!$U:$U,"&gt;"&amp;EW$5,Fluxo!$U:$U,"&lt;="&amp;EX$5,Fluxo!$D:$D,$D40,Fluxo!$E:$E,"&lt;&gt;"&amp;"PERMUTANTE"))</f>
        <v>0</v>
      </c>
      <c r="EY40" s="18">
        <f>IF(EY$5&gt;$G$4,0,SUMIFS(Fluxo!$O:$O,Fluxo!$U:$U,"&gt;"&amp;EX$5,Fluxo!$U:$U,"&lt;="&amp;EY$5,Fluxo!$D:$D,$D40,Fluxo!$E:$E,"&lt;&gt;"&amp;"PERMUTANTE"))</f>
        <v>0</v>
      </c>
      <c r="EZ40" s="18">
        <f>IF(EZ$5&gt;$G$4,0,SUMIFS(Fluxo!$O:$O,Fluxo!$U:$U,"&gt;"&amp;EY$5,Fluxo!$U:$U,"&lt;="&amp;EZ$5,Fluxo!$D:$D,$D40,Fluxo!$E:$E,"&lt;&gt;"&amp;"PERMUTANTE"))</f>
        <v>0</v>
      </c>
      <c r="FA40" s="18">
        <f>IF(FA$5&gt;$G$4,0,SUMIFS(Fluxo!$O:$O,Fluxo!$U:$U,"&gt;"&amp;EZ$5,Fluxo!$U:$U,"&lt;="&amp;FA$5,Fluxo!$D:$D,$D40,Fluxo!$E:$E,"&lt;&gt;"&amp;"PERMUTANTE"))</f>
        <v>0</v>
      </c>
      <c r="FB40" s="18">
        <f>IF(FB$5&gt;$G$4,0,SUMIFS(Fluxo!$O:$O,Fluxo!$U:$U,"&gt;"&amp;FA$5,Fluxo!$U:$U,"&lt;="&amp;FB$5,Fluxo!$D:$D,$D40,Fluxo!$E:$E,"&lt;&gt;"&amp;"PERMUTANTE"))</f>
        <v>0</v>
      </c>
      <c r="FC40" s="18">
        <f>IF(FC$5&gt;$G$4,0,SUMIFS(Fluxo!$O:$O,Fluxo!$U:$U,"&gt;"&amp;FB$5,Fluxo!$U:$U,"&lt;="&amp;FC$5,Fluxo!$D:$D,$D40,Fluxo!$E:$E,"&lt;&gt;"&amp;"PERMUTANTE"))</f>
        <v>0</v>
      </c>
      <c r="FD40" s="18">
        <f>IF(FD$5&gt;$G$4,0,SUMIFS(Fluxo!$O:$O,Fluxo!$U:$U,"&gt;"&amp;FC$5,Fluxo!$U:$U,"&lt;="&amp;FD$5,Fluxo!$D:$D,$D40,Fluxo!$E:$E,"&lt;&gt;"&amp;"PERMUTANTE"))</f>
        <v>0</v>
      </c>
      <c r="FE40" s="18">
        <f>IF(FE$5&gt;$G$4,0,SUMIFS(Fluxo!$O:$O,Fluxo!$U:$U,"&gt;"&amp;FD$5,Fluxo!$U:$U,"&lt;="&amp;FE$5,Fluxo!$D:$D,$D40,Fluxo!$E:$E,"&lt;&gt;"&amp;"PERMUTANTE"))</f>
        <v>0</v>
      </c>
      <c r="FF40" s="18">
        <f>IF(FF$5&gt;$G$4,0,SUMIFS(Fluxo!$O:$O,Fluxo!$U:$U,"&gt;"&amp;FE$5,Fluxo!$U:$U,"&lt;="&amp;FF$5,Fluxo!$D:$D,$D40,Fluxo!$E:$E,"&lt;&gt;"&amp;"PERMUTANTE"))</f>
        <v>0</v>
      </c>
      <c r="FG40" s="18">
        <f>IF(FG$5&gt;$G$4,0,SUMIFS(Fluxo!$O:$O,Fluxo!$U:$U,"&gt;"&amp;FF$5,Fluxo!$U:$U,"&lt;="&amp;FG$5,Fluxo!$D:$D,$D40,Fluxo!$E:$E,"&lt;&gt;"&amp;"PERMUTANTE"))</f>
        <v>0</v>
      </c>
      <c r="FH40" s="18">
        <f>IF(FH$5&gt;$G$4,0,SUMIFS(Fluxo!$O:$O,Fluxo!$U:$U,"&gt;"&amp;FG$5,Fluxo!$U:$U,"&lt;="&amp;FH$5,Fluxo!$D:$D,$D40,Fluxo!$E:$E,"&lt;&gt;"&amp;"PERMUTANTE"))</f>
        <v>0</v>
      </c>
      <c r="FI40" s="18">
        <f>IF(FI$5&gt;$G$4,0,SUMIFS(Fluxo!$O:$O,Fluxo!$U:$U,"&gt;"&amp;FH$5,Fluxo!$U:$U,"&lt;="&amp;FI$5,Fluxo!$D:$D,$D40,Fluxo!$E:$E,"&lt;&gt;"&amp;"PERMUTANTE"))</f>
        <v>0</v>
      </c>
      <c r="FJ40" s="18">
        <f>IF(FJ$5&gt;$G$4,0,SUMIFS(Fluxo!$O:$O,Fluxo!$U:$U,"&gt;"&amp;FI$5,Fluxo!$U:$U,"&lt;="&amp;FJ$5,Fluxo!$D:$D,$D40,Fluxo!$E:$E,"&lt;&gt;"&amp;"PERMUTANTE"))</f>
        <v>0</v>
      </c>
      <c r="FK40" s="18">
        <f>IF(FK$5&gt;$G$4,0,SUMIFS(Fluxo!$O:$O,Fluxo!$U:$U,"&gt;"&amp;FJ$5,Fluxo!$U:$U,"&lt;="&amp;FK$5,Fluxo!$D:$D,$D40,Fluxo!$E:$E,"&lt;&gt;"&amp;"PERMUTANTE"))</f>
        <v>0</v>
      </c>
      <c r="FL40" s="18">
        <f>IF(FL$5&gt;$G$4,0,SUMIFS(Fluxo!$O:$O,Fluxo!$U:$U,"&gt;"&amp;FK$5,Fluxo!$U:$U,"&lt;="&amp;FL$5,Fluxo!$D:$D,$D40,Fluxo!$E:$E,"&lt;&gt;"&amp;"PERMUTANTE"))</f>
        <v>0</v>
      </c>
      <c r="FM40" s="18">
        <f>IF(FM$5&gt;$G$4,0,SUMIFS(Fluxo!$O:$O,Fluxo!$U:$U,"&gt;"&amp;FL$5,Fluxo!$U:$U,"&lt;="&amp;FM$5,Fluxo!$D:$D,$D40,Fluxo!$E:$E,"&lt;&gt;"&amp;"PERMUTANTE"))</f>
        <v>0</v>
      </c>
      <c r="FN40" s="18">
        <f>IF(FN$5&gt;$G$4,0,SUMIFS(Fluxo!$O:$O,Fluxo!$U:$U,"&gt;"&amp;FM$5,Fluxo!$U:$U,"&lt;="&amp;FN$5,Fluxo!$D:$D,$D40,Fluxo!$E:$E,"&lt;&gt;"&amp;"PERMUTANTE"))</f>
        <v>0</v>
      </c>
      <c r="FO40" s="18">
        <f>IF(FO$5&gt;$G$4,0,SUMIFS(Fluxo!$O:$O,Fluxo!$U:$U,"&gt;"&amp;FN$5,Fluxo!$U:$U,"&lt;="&amp;FO$5,Fluxo!$D:$D,$D40,Fluxo!$E:$E,"&lt;&gt;"&amp;"PERMUTANTE"))</f>
        <v>0</v>
      </c>
      <c r="FP40" s="18">
        <f>IF(FP$5&gt;$G$4,0,SUMIFS(Fluxo!$O:$O,Fluxo!$U:$U,"&gt;"&amp;FO$5,Fluxo!$U:$U,"&lt;="&amp;FP$5,Fluxo!$D:$D,$D40,Fluxo!$E:$E,"&lt;&gt;"&amp;"PERMUTANTE"))</f>
        <v>0</v>
      </c>
      <c r="FQ40" s="18">
        <f>IF(FQ$5&gt;$G$4,0,SUMIFS(Fluxo!$O:$O,Fluxo!$U:$U,"&gt;"&amp;FP$5,Fluxo!$U:$U,"&lt;="&amp;FQ$5,Fluxo!$D:$D,$D40,Fluxo!$E:$E,"&lt;&gt;"&amp;"PERMUTANTE"))</f>
        <v>0</v>
      </c>
      <c r="FR40" s="18">
        <f>IF(FR$5&gt;$G$4,0,SUMIFS(Fluxo!$O:$O,Fluxo!$U:$U,"&gt;"&amp;FQ$5,Fluxo!$U:$U,"&lt;="&amp;FR$5,Fluxo!$D:$D,$D40,Fluxo!$E:$E,"&lt;&gt;"&amp;"PERMUTANTE"))</f>
        <v>0</v>
      </c>
      <c r="FS40" s="18">
        <f>IF(FS$5&gt;$G$4,0,SUMIFS(Fluxo!$O:$O,Fluxo!$U:$U,"&gt;"&amp;FR$5,Fluxo!$U:$U,"&lt;="&amp;FS$5,Fluxo!$D:$D,$D40,Fluxo!$E:$E,"&lt;&gt;"&amp;"PERMUTANTE"))</f>
        <v>0</v>
      </c>
      <c r="FT40" s="18">
        <f>IF(FT$5&gt;$G$4,0,SUMIFS(Fluxo!$O:$O,Fluxo!$U:$U,"&gt;"&amp;FS$5,Fluxo!$U:$U,"&lt;="&amp;FT$5,Fluxo!$D:$D,$D40,Fluxo!$E:$E,"&lt;&gt;"&amp;"PERMUTANTE"))</f>
        <v>0</v>
      </c>
      <c r="FU40" s="18">
        <f>IF(FU$5&gt;$G$4,0,SUMIFS(Fluxo!$O:$O,Fluxo!$U:$U,"&gt;"&amp;FT$5,Fluxo!$U:$U,"&lt;="&amp;FU$5,Fluxo!$D:$D,$D40,Fluxo!$E:$E,"&lt;&gt;"&amp;"PERMUTANTE"))</f>
        <v>0</v>
      </c>
      <c r="FV40" s="18">
        <f>IF(FV$5&gt;$G$4,0,SUMIFS(Fluxo!$O:$O,Fluxo!$U:$U,"&gt;"&amp;FU$5,Fluxo!$U:$U,"&lt;="&amp;FV$5,Fluxo!$D:$D,$D40,Fluxo!$E:$E,"&lt;&gt;"&amp;"PERMUTANTE"))</f>
        <v>0</v>
      </c>
      <c r="FW40" s="18">
        <f>IF(FW$5&gt;$G$4,0,SUMIFS(Fluxo!$O:$O,Fluxo!$U:$U,"&gt;"&amp;FV$5,Fluxo!$U:$U,"&lt;="&amp;FW$5,Fluxo!$D:$D,$D40,Fluxo!$E:$E,"&lt;&gt;"&amp;"PERMUTANTE"))</f>
        <v>0</v>
      </c>
      <c r="FX40" s="18">
        <f>IF(FX$5&gt;$G$4,0,SUMIFS(Fluxo!$O:$O,Fluxo!$U:$U,"&gt;"&amp;FW$5,Fluxo!$U:$U,"&lt;="&amp;FX$5,Fluxo!$D:$D,$D40,Fluxo!$E:$E,"&lt;&gt;"&amp;"PERMUTANTE"))</f>
        <v>0</v>
      </c>
      <c r="FY40" s="18">
        <f>IF(FY$5&gt;$G$4,0,SUMIFS(Fluxo!$O:$O,Fluxo!$U:$U,"&gt;"&amp;FX$5,Fluxo!$U:$U,"&lt;="&amp;FY$5,Fluxo!$D:$D,$D40,Fluxo!$E:$E,"&lt;&gt;"&amp;"PERMUTANTE"))</f>
        <v>0</v>
      </c>
      <c r="FZ40" s="18">
        <f>IF(FZ$5&gt;$G$4,0,SUMIFS(Fluxo!$O:$O,Fluxo!$U:$U,"&gt;"&amp;FY$5,Fluxo!$U:$U,"&lt;="&amp;FZ$5,Fluxo!$D:$D,$D40,Fluxo!$E:$E,"&lt;&gt;"&amp;"PERMUTANTE"))</f>
        <v>0</v>
      </c>
      <c r="GA40" s="18">
        <f>IF(GA$5&gt;$G$4,0,SUMIFS(Fluxo!$O:$O,Fluxo!$U:$U,"&gt;"&amp;FZ$5,Fluxo!$U:$U,"&lt;="&amp;GA$5,Fluxo!$D:$D,$D40,Fluxo!$E:$E,"&lt;&gt;"&amp;"PERMUTANTE"))</f>
        <v>0</v>
      </c>
      <c r="GB40" s="18">
        <f>IF(GB$5&gt;$G$4,0,SUMIFS(Fluxo!$O:$O,Fluxo!$U:$U,"&gt;"&amp;GA$5,Fluxo!$U:$U,"&lt;="&amp;GB$5,Fluxo!$D:$D,$D40,Fluxo!$E:$E,"&lt;&gt;"&amp;"PERMUTANTE"))</f>
        <v>0</v>
      </c>
      <c r="GC40" s="18">
        <f>IF(GC$5&gt;$G$4,0,SUMIFS(Fluxo!$O:$O,Fluxo!$U:$U,"&gt;"&amp;GB$5,Fluxo!$U:$U,"&lt;="&amp;GC$5,Fluxo!$D:$D,$D40,Fluxo!$E:$E,"&lt;&gt;"&amp;"PERMUTANTE"))</f>
        <v>0</v>
      </c>
      <c r="GD40" s="18">
        <f>IF(GD$5&gt;$G$4,0,SUMIFS(Fluxo!$O:$O,Fluxo!$U:$U,"&gt;"&amp;GC$5,Fluxo!$U:$U,"&lt;="&amp;GD$5,Fluxo!$D:$D,$D40,Fluxo!$E:$E,"&lt;&gt;"&amp;"PERMUTANTE"))</f>
        <v>0</v>
      </c>
      <c r="GE40" s="18">
        <f>IF(GE$5&gt;$G$4,0,SUMIFS(Fluxo!$O:$O,Fluxo!$U:$U,"&gt;"&amp;GD$5,Fluxo!$U:$U,"&lt;="&amp;GE$5,Fluxo!$D:$D,$D40,Fluxo!$E:$E,"&lt;&gt;"&amp;"PERMUTANTE"))</f>
        <v>0</v>
      </c>
      <c r="GF40" s="18">
        <f>IF(GF$5&gt;$G$4,0,SUMIFS(Fluxo!$O:$O,Fluxo!$U:$U,"&gt;"&amp;GE$5,Fluxo!$U:$U,"&lt;="&amp;GF$5,Fluxo!$D:$D,$D40,Fluxo!$E:$E,"&lt;&gt;"&amp;"PERMUTANTE"))</f>
        <v>0</v>
      </c>
      <c r="GG40" s="18">
        <f>IF(GG$5&gt;$G$4,0,SUMIFS(Fluxo!$O:$O,Fluxo!$U:$U,"&gt;"&amp;GF$5,Fluxo!$U:$U,"&lt;="&amp;GG$5,Fluxo!$D:$D,$D40,Fluxo!$E:$E,"&lt;&gt;"&amp;"PERMUTANTE"))</f>
        <v>0</v>
      </c>
      <c r="GH40" s="18">
        <f>IF(GH$5&gt;$G$4,0,SUMIFS(Fluxo!$O:$O,Fluxo!$U:$U,"&gt;"&amp;GG$5,Fluxo!$U:$U,"&lt;="&amp;GH$5,Fluxo!$D:$D,$D40,Fluxo!$E:$E,"&lt;&gt;"&amp;"PERMUTANTE"))</f>
        <v>0</v>
      </c>
      <c r="GI40" s="18">
        <f>IF(GI$5&gt;$G$4,0,SUMIFS(Fluxo!$O:$O,Fluxo!$U:$U,"&gt;"&amp;GH$5,Fluxo!$U:$U,"&lt;="&amp;GI$5,Fluxo!$D:$D,$D40,Fluxo!$E:$E,"&lt;&gt;"&amp;"PERMUTANTE"))</f>
        <v>0</v>
      </c>
      <c r="GJ40" s="18">
        <f>IF(GJ$5&gt;$G$4,0,SUMIFS(Fluxo!$O:$O,Fluxo!$U:$U,"&gt;"&amp;GI$5,Fluxo!$U:$U,"&lt;="&amp;GJ$5,Fluxo!$D:$D,$D40,Fluxo!$E:$E,"&lt;&gt;"&amp;"PERMUTANTE"))</f>
        <v>0</v>
      </c>
      <c r="GK40" s="18">
        <f>IF(GK$5&gt;$G$4,0,SUMIFS(Fluxo!$O:$O,Fluxo!$U:$U,"&gt;"&amp;GJ$5,Fluxo!$U:$U,"&lt;="&amp;GK$5,Fluxo!$D:$D,$D40,Fluxo!$E:$E,"&lt;&gt;"&amp;"PERMUTANTE"))</f>
        <v>0</v>
      </c>
      <c r="GL40" s="18">
        <f>IF(GL$5&gt;$G$4,0,SUMIFS(Fluxo!$O:$O,Fluxo!$U:$U,"&gt;"&amp;GK$5,Fluxo!$U:$U,"&lt;="&amp;GL$5,Fluxo!$D:$D,$D40,Fluxo!$E:$E,"&lt;&gt;"&amp;"PERMUTANTE"))</f>
        <v>0</v>
      </c>
      <c r="GM40" s="18">
        <f>IF(GM$5&gt;$G$4,0,SUMIFS(Fluxo!$O:$O,Fluxo!$U:$U,"&gt;"&amp;GL$5,Fluxo!$U:$U,"&lt;="&amp;GM$5,Fluxo!$D:$D,$D40,Fluxo!$E:$E,"&lt;&gt;"&amp;"PERMUTANTE"))</f>
        <v>0</v>
      </c>
      <c r="GN40" s="18">
        <f>IF(GN$5&gt;$G$4,0,SUMIFS(Fluxo!$O:$O,Fluxo!$U:$U,"&gt;"&amp;GM$5,Fluxo!$U:$U,"&lt;="&amp;GN$5,Fluxo!$D:$D,$D40,Fluxo!$E:$E,"&lt;&gt;"&amp;"PERMUTANTE"))</f>
        <v>0</v>
      </c>
      <c r="GO40" s="18">
        <f>IF(GO$5&gt;$G$4,0,SUMIFS(Fluxo!$O:$O,Fluxo!$U:$U,"&gt;"&amp;GN$5,Fluxo!$U:$U,"&lt;="&amp;GO$5,Fluxo!$D:$D,$D40,Fluxo!$E:$E,"&lt;&gt;"&amp;"PERMUTANTE"))</f>
        <v>0</v>
      </c>
      <c r="GP40" s="18">
        <f>IF(GP$5&gt;$G$4,0,SUMIFS(Fluxo!$O:$O,Fluxo!$U:$U,"&gt;"&amp;GO$5,Fluxo!$U:$U,"&lt;="&amp;GP$5,Fluxo!$D:$D,$D40,Fluxo!$E:$E,"&lt;&gt;"&amp;"PERMUTANTE"))</f>
        <v>0</v>
      </c>
      <c r="GQ40" s="18">
        <f>IF(GQ$5&gt;$G$4,0,SUMIFS(Fluxo!$O:$O,Fluxo!$U:$U,"&gt;"&amp;GP$5,Fluxo!$U:$U,"&lt;="&amp;GQ$5,Fluxo!$D:$D,$D40,Fluxo!$E:$E,"&lt;&gt;"&amp;"PERMUTANTE"))</f>
        <v>0</v>
      </c>
      <c r="GR40" s="18">
        <f>IF(GR$5&gt;$G$4,0,SUMIFS(Fluxo!$O:$O,Fluxo!$U:$U,"&gt;"&amp;GQ$5,Fluxo!$U:$U,"&lt;="&amp;GR$5,Fluxo!$D:$D,$D40,Fluxo!$E:$E,"&lt;&gt;"&amp;"PERMUTANTE"))</f>
        <v>0</v>
      </c>
      <c r="GS40" s="18">
        <f>IF(GS$5&gt;$G$4,0,SUMIFS(Fluxo!$O:$O,Fluxo!$U:$U,"&gt;"&amp;GR$5,Fluxo!$U:$U,"&lt;="&amp;GS$5,Fluxo!$D:$D,$D40,Fluxo!$E:$E,"&lt;&gt;"&amp;"PERMUTANTE"))</f>
        <v>0</v>
      </c>
      <c r="GT40" s="18">
        <f>IF(GT$5&gt;$G$4,0,SUMIFS(Fluxo!$O:$O,Fluxo!$U:$U,"&gt;"&amp;GS$5,Fluxo!$U:$U,"&lt;="&amp;GT$5,Fluxo!$D:$D,$D40,Fluxo!$E:$E,"&lt;&gt;"&amp;"PERMUTANTE"))</f>
        <v>0</v>
      </c>
      <c r="GU40" s="18">
        <f>IF(GU$5&gt;$G$4,0,SUMIFS(Fluxo!$O:$O,Fluxo!$U:$U,"&gt;"&amp;GT$5,Fluxo!$U:$U,"&lt;="&amp;GU$5,Fluxo!$D:$D,$D40,Fluxo!$E:$E,"&lt;&gt;"&amp;"PERMUTANTE"))</f>
        <v>0</v>
      </c>
      <c r="GV40" s="18">
        <f>IF(GV$5&gt;$G$4,0,SUMIFS(Fluxo!$O:$O,Fluxo!$U:$U,"&gt;"&amp;GU$5,Fluxo!$U:$U,"&lt;="&amp;GV$5,Fluxo!$D:$D,$D40,Fluxo!$E:$E,"&lt;&gt;"&amp;"PERMUTANTE"))</f>
        <v>0</v>
      </c>
      <c r="GW40" s="18">
        <f>IF(GW$5&gt;$G$4,0,SUMIFS(Fluxo!$O:$O,Fluxo!$U:$U,"&gt;"&amp;GV$5,Fluxo!$U:$U,"&lt;="&amp;GW$5,Fluxo!$D:$D,$D40,Fluxo!$E:$E,"&lt;&gt;"&amp;"PERMUTANTE"))</f>
        <v>0</v>
      </c>
      <c r="GX40" s="18">
        <f>IF(GX$5&gt;$G$4,0,SUMIFS(Fluxo!$O:$O,Fluxo!$U:$U,"&gt;"&amp;GW$5,Fluxo!$U:$U,"&lt;="&amp;GX$5,Fluxo!$D:$D,$D40,Fluxo!$E:$E,"&lt;&gt;"&amp;"PERMUTANTE"))</f>
        <v>0</v>
      </c>
      <c r="GY40" s="18">
        <f>IF(GY$5&gt;$G$4,0,SUMIFS(Fluxo!$O:$O,Fluxo!$U:$U,"&gt;"&amp;GX$5,Fluxo!$U:$U,"&lt;="&amp;GY$5,Fluxo!$D:$D,$D40,Fluxo!$E:$E,"&lt;&gt;"&amp;"PERMUTANTE"))</f>
        <v>0</v>
      </c>
      <c r="GZ40" s="18">
        <f>IF(GZ$5&gt;$G$4,0,SUMIFS(Fluxo!$O:$O,Fluxo!$U:$U,"&gt;"&amp;GY$5,Fluxo!$U:$U,"&lt;="&amp;GZ$5,Fluxo!$D:$D,$D40,Fluxo!$E:$E,"&lt;&gt;"&amp;"PERMUTANTE"))</f>
        <v>0</v>
      </c>
      <c r="HA40" s="18">
        <f>IF(HA$5&gt;$G$4,0,SUMIFS(Fluxo!$O:$O,Fluxo!$U:$U,"&gt;"&amp;GZ$5,Fluxo!$U:$U,"&lt;="&amp;HA$5,Fluxo!$D:$D,$D40,Fluxo!$E:$E,"&lt;&gt;"&amp;"PERMUTANTE"))</f>
        <v>0</v>
      </c>
      <c r="HB40" s="18">
        <f>IF(HB$5&gt;$G$4,0,SUMIFS(Fluxo!$O:$O,Fluxo!$U:$U,"&gt;"&amp;HA$5,Fluxo!$U:$U,"&lt;="&amp;HB$5,Fluxo!$D:$D,$D40,Fluxo!$E:$E,"&lt;&gt;"&amp;"PERMUTANTE"))</f>
        <v>0</v>
      </c>
      <c r="HC40" s="18">
        <f>IF(HC$5&gt;$G$4,0,SUMIFS(Fluxo!$O:$O,Fluxo!$U:$U,"&gt;"&amp;HB$5,Fluxo!$U:$U,"&lt;="&amp;HC$5,Fluxo!$D:$D,$D40,Fluxo!$E:$E,"&lt;&gt;"&amp;"PERMUTANTE"))</f>
        <v>0</v>
      </c>
      <c r="HD40" s="18">
        <f>IF(HD$5&gt;$G$4,0,SUMIFS(Fluxo!$O:$O,Fluxo!$U:$U,"&gt;"&amp;HC$5,Fluxo!$U:$U,"&lt;="&amp;HD$5,Fluxo!$D:$D,$D40,Fluxo!$E:$E,"&lt;&gt;"&amp;"PERMUTANTE"))</f>
        <v>0</v>
      </c>
      <c r="HE40" s="18">
        <f>IF(HE$5&gt;$G$4,0,SUMIFS(Fluxo!$O:$O,Fluxo!$U:$U,"&gt;"&amp;HD$5,Fluxo!$U:$U,"&lt;="&amp;HE$5,Fluxo!$D:$D,$D40,Fluxo!$E:$E,"&lt;&gt;"&amp;"PERMUTANTE"))</f>
        <v>0</v>
      </c>
      <c r="HF40" s="18">
        <f>IF(HF$5&gt;$G$4,0,SUMIFS(Fluxo!$O:$O,Fluxo!$U:$U,"&gt;"&amp;HE$5,Fluxo!$U:$U,"&lt;="&amp;HF$5,Fluxo!$D:$D,$D40,Fluxo!$E:$E,"&lt;&gt;"&amp;"PERMUTANTE"))</f>
        <v>0</v>
      </c>
    </row>
    <row r="41" spans="1:214" s="16" customFormat="1">
      <c r="A41" s="20">
        <f t="shared" si="8"/>
        <v>31</v>
      </c>
      <c r="B41" s="140" t="str">
        <f>'Check Carteira'!C33</f>
        <v>E.1016.99.01.0101</v>
      </c>
      <c r="C41" s="19">
        <v>1</v>
      </c>
      <c r="D41" s="129" t="str">
        <f>'Check Carteira'!F33</f>
        <v>A-0101</v>
      </c>
      <c r="E41" s="21" t="str">
        <f>IFERROR(INDEX(Contratos!L:L,MATCH(D41,Contratos!R:R,0)),"")</f>
        <v/>
      </c>
      <c r="F41" s="139" t="str">
        <f>IFERROR(INDEX(Contratos!G:G,MATCH(D41,Contratos!R:R,0)),"")</f>
        <v/>
      </c>
      <c r="G41" s="83" t="str">
        <f ca="1">IFERROR(XNPV(#REF!,OFFSET(J41,0,MATCH(EOMONTH(E41,0),$J$5:$HF$5,0)-1,1,COUNT($J$5:$HF$5)-MATCH(EOMONTH(E41,0),$J$5:$HF$5,0)+1),OFFSET($J$5,0,MATCH(EOMONTH(E41,0),$J$5:$HF$5,0)-1,1,COUNT($J$5:$HF$5)-MATCH(EOMONTH(E41,0),$J$5:$HF$5,0)+1)),"")</f>
        <v/>
      </c>
      <c r="H41" s="83">
        <f t="shared" si="9"/>
        <v>0</v>
      </c>
      <c r="I41" s="18"/>
      <c r="J41" s="18">
        <f>IF(J$5&gt;$G$4,0,SUMIFS(Fluxo!$O:$O,Fluxo!$U:$U,"&gt;"&amp;I$5,Fluxo!$U:$U,"&lt;="&amp;J$5,Fluxo!$D:$D,$D41))</f>
        <v>0</v>
      </c>
      <c r="K41" s="18">
        <f>IF(K$5&gt;$G$4,0,SUMIFS(Fluxo!$O:$O,Fluxo!$U:$U,"&gt;"&amp;J$5,Fluxo!$U:$U,"&lt;="&amp;K$5,Fluxo!$D:$D,$D41))</f>
        <v>0</v>
      </c>
      <c r="L41" s="18">
        <f>IF(L$5&gt;$G$4,0,SUMIFS(Fluxo!$O:$O,Fluxo!$U:$U,"&gt;"&amp;K$5,Fluxo!$U:$U,"&lt;="&amp;L$5,Fluxo!$D:$D,$D41))</f>
        <v>0</v>
      </c>
      <c r="M41" s="18">
        <f>IF(M$5&gt;$G$4,0,SUMIFS(Fluxo!$O:$O,Fluxo!$U:$U,"&gt;"&amp;L$5,Fluxo!$U:$U,"&lt;="&amp;M$5,Fluxo!$D:$D,$D41))</f>
        <v>0</v>
      </c>
      <c r="N41" s="18">
        <f>IF(N$5&gt;$G$4,0,SUMIFS(Fluxo!$O:$O,Fluxo!$U:$U,"&gt;"&amp;M$5,Fluxo!$U:$U,"&lt;="&amp;N$5,Fluxo!$D:$D,$D41))</f>
        <v>0</v>
      </c>
      <c r="O41" s="18">
        <f>IF(O$5&gt;$G$4,0,SUMIFS(Fluxo!$O:$O,Fluxo!$U:$U,"&gt;"&amp;N$5,Fluxo!$U:$U,"&lt;="&amp;O$5,Fluxo!$D:$D,$D41))</f>
        <v>0</v>
      </c>
      <c r="P41" s="18">
        <f>IF(P$5&gt;$G$4,0,SUMIFS(Fluxo!$O:$O,Fluxo!$U:$U,"&gt;"&amp;O$5,Fluxo!$U:$U,"&lt;="&amp;P$5,Fluxo!$D:$D,$D41))</f>
        <v>0</v>
      </c>
      <c r="Q41" s="18">
        <f>IF(Q$5&gt;$G$4,0,SUMIFS(Fluxo!$O:$O,Fluxo!$U:$U,"&gt;"&amp;P$5,Fluxo!$U:$U,"&lt;="&amp;Q$5,Fluxo!$D:$D,$D41))</f>
        <v>0</v>
      </c>
      <c r="R41" s="18">
        <f>IF(R$5&gt;$G$4,0,SUMIFS(Fluxo!$O:$O,Fluxo!$U:$U,"&gt;"&amp;Q$5,Fluxo!$U:$U,"&lt;="&amp;R$5,Fluxo!$D:$D,$D41))</f>
        <v>0</v>
      </c>
      <c r="S41" s="18">
        <f>IF(S$5&gt;$G$4,0,SUMIFS(Fluxo!$O:$O,Fluxo!$U:$U,"&gt;"&amp;R$5,Fluxo!$U:$U,"&lt;="&amp;S$5,Fluxo!$D:$D,$D41,Fluxo!$E:$E,"&lt;&gt;"&amp;"PERMUTANTE"))</f>
        <v>0</v>
      </c>
      <c r="T41" s="18">
        <f>IF(T$5&gt;$G$4,0,SUMIFS(Fluxo!$O:$O,Fluxo!$U:$U,"&gt;"&amp;S$5,Fluxo!$U:$U,"&lt;="&amp;T$5,Fluxo!$D:$D,$D41,Fluxo!$E:$E,"&lt;&gt;"&amp;"PERMUTANTE"))</f>
        <v>0</v>
      </c>
      <c r="U41" s="18">
        <f>IF(U$5&gt;$G$4,0,SUMIFS(Fluxo!$O:$O,Fluxo!$U:$U,"&gt;"&amp;T$5,Fluxo!$U:$U,"&lt;="&amp;U$5,Fluxo!$D:$D,$D41,Fluxo!$E:$E,"&lt;&gt;"&amp;"PERMUTANTE"))</f>
        <v>0</v>
      </c>
      <c r="V41" s="18">
        <f>IF(V$5&gt;$G$4,0,SUMIFS(Fluxo!$O:$O,Fluxo!$U:$U,"&gt;"&amp;U$5,Fluxo!$U:$U,"&lt;="&amp;V$5,Fluxo!$D:$D,$D41,Fluxo!$E:$E,"&lt;&gt;"&amp;"PERMUTANTE"))</f>
        <v>0</v>
      </c>
      <c r="W41" s="18">
        <f>IF(W$5&gt;$G$4,0,SUMIFS(Fluxo!$O:$O,Fluxo!$U:$U,"&gt;"&amp;V$5,Fluxo!$U:$U,"&lt;="&amp;W$5,Fluxo!$D:$D,$D41,Fluxo!$E:$E,"&lt;&gt;"&amp;"PERMUTANTE"))</f>
        <v>0</v>
      </c>
      <c r="X41" s="18">
        <f>IF(X$5&gt;$G$4,0,SUMIFS(Fluxo!$O:$O,Fluxo!$U:$U,"&gt;"&amp;W$5,Fluxo!$U:$U,"&lt;="&amp;X$5,Fluxo!$D:$D,$D41,Fluxo!$E:$E,"&lt;&gt;"&amp;"PERMUTANTE"))</f>
        <v>0</v>
      </c>
      <c r="Y41" s="18">
        <f>IF(Y$5&gt;$G$4,0,SUMIFS(Fluxo!$O:$O,Fluxo!$U:$U,"&gt;"&amp;X$5,Fluxo!$U:$U,"&lt;="&amp;Y$5,Fluxo!$D:$D,$D41,Fluxo!$E:$E,"&lt;&gt;"&amp;"PERMUTANTE"))</f>
        <v>0</v>
      </c>
      <c r="Z41" s="18">
        <f>IF(Z$5&gt;$G$4,0,SUMIFS(Fluxo!$O:$O,Fluxo!$U:$U,"&gt;"&amp;Y$5,Fluxo!$U:$U,"&lt;="&amp;Z$5,Fluxo!$D:$D,$D41,Fluxo!$E:$E,"&lt;&gt;"&amp;"PERMUTANTE"))</f>
        <v>0</v>
      </c>
      <c r="AA41" s="18">
        <f>IF(AA$5&gt;$G$4,0,SUMIFS(Fluxo!$O:$O,Fluxo!$U:$U,"&gt;"&amp;Z$5,Fluxo!$U:$U,"&lt;="&amp;AA$5,Fluxo!$D:$D,$D41,Fluxo!$E:$E,"&lt;&gt;"&amp;"PERMUTANTE"))</f>
        <v>0</v>
      </c>
      <c r="AB41" s="18">
        <f>IF(AB$5&gt;$G$4,0,SUMIFS(Fluxo!$O:$O,Fluxo!$U:$U,"&gt;"&amp;AA$5,Fluxo!$U:$U,"&lt;="&amp;AB$5,Fluxo!$D:$D,$D41,Fluxo!$E:$E,"&lt;&gt;"&amp;"PERMUTANTE"))</f>
        <v>0</v>
      </c>
      <c r="AC41" s="18">
        <f>IF(AC$5&gt;$G$4,0,SUMIFS(Fluxo!$O:$O,Fluxo!$U:$U,"&gt;"&amp;AB$5,Fluxo!$U:$U,"&lt;="&amp;AC$5,Fluxo!$D:$D,$D41,Fluxo!$E:$E,"&lt;&gt;"&amp;"PERMUTANTE"))</f>
        <v>0</v>
      </c>
      <c r="AD41" s="18">
        <f>IF(AD$5&gt;$G$4,0,SUMIFS(Fluxo!$O:$O,Fluxo!$U:$U,"&gt;"&amp;AC$5,Fluxo!$U:$U,"&lt;="&amp;AD$5,Fluxo!$D:$D,$D41,Fluxo!$E:$E,"&lt;&gt;"&amp;"PERMUTANTE"))</f>
        <v>0</v>
      </c>
      <c r="AE41" s="18">
        <f>IF(AE$5&gt;$G$4,0,SUMIFS(Fluxo!$O:$O,Fluxo!$U:$U,"&gt;"&amp;AD$5,Fluxo!$U:$U,"&lt;="&amp;AE$5,Fluxo!$D:$D,$D41,Fluxo!$E:$E,"&lt;&gt;"&amp;"PERMUTANTE"))</f>
        <v>0</v>
      </c>
      <c r="AF41" s="18">
        <f>IF(AF$5&gt;$G$4,0,SUMIFS(Fluxo!$O:$O,Fluxo!$U:$U,"&gt;"&amp;AE$5,Fluxo!$U:$U,"&lt;="&amp;AF$5,Fluxo!$D:$D,$D41,Fluxo!$E:$E,"&lt;&gt;"&amp;"PERMUTANTE"))</f>
        <v>0</v>
      </c>
      <c r="AG41" s="18">
        <f>IF(AG$5&gt;$G$4,0,SUMIFS(Fluxo!$O:$O,Fluxo!$U:$U,"&gt;"&amp;AF$5,Fluxo!$U:$U,"&lt;="&amp;AG$5,Fluxo!$D:$D,$D41,Fluxo!$E:$E,"&lt;&gt;"&amp;"PERMUTANTE"))</f>
        <v>0</v>
      </c>
      <c r="AH41" s="18">
        <f>IF(AH$5&gt;$G$4,0,SUMIFS(Fluxo!$O:$O,Fluxo!$U:$U,"&gt;"&amp;AG$5,Fluxo!$U:$U,"&lt;="&amp;AH$5,Fluxo!$D:$D,$D41,Fluxo!$E:$E,"&lt;&gt;"&amp;"PERMUTANTE"))</f>
        <v>0</v>
      </c>
      <c r="AI41" s="18">
        <f>IF(AI$5&gt;$G$4,0,SUMIFS(Fluxo!$O:$O,Fluxo!$U:$U,"&gt;"&amp;AH$5,Fluxo!$U:$U,"&lt;="&amp;AI$5,Fluxo!$D:$D,$D41,Fluxo!$E:$E,"&lt;&gt;"&amp;"PERMUTANTE"))</f>
        <v>0</v>
      </c>
      <c r="AJ41" s="18">
        <f>IF(AJ$5&gt;$G$4,0,SUMIFS(Fluxo!$O:$O,Fluxo!$U:$U,"&gt;"&amp;AI$5,Fluxo!$U:$U,"&lt;="&amp;AJ$5,Fluxo!$D:$D,$D41,Fluxo!$E:$E,"&lt;&gt;"&amp;"PERMUTANTE"))</f>
        <v>0</v>
      </c>
      <c r="AK41" s="18">
        <f>IF(AK$5&gt;$G$4,0,SUMIFS(Fluxo!$O:$O,Fluxo!$U:$U,"&gt;"&amp;AJ$5,Fluxo!$U:$U,"&lt;="&amp;AK$5,Fluxo!$D:$D,$D41,Fluxo!$E:$E,"&lt;&gt;"&amp;"PERMUTANTE"))</f>
        <v>0</v>
      </c>
      <c r="AL41" s="18">
        <f>IF(AL$5&gt;$G$4,0,SUMIFS(Fluxo!$O:$O,Fluxo!$U:$U,"&gt;"&amp;AK$5,Fluxo!$U:$U,"&lt;="&amp;AL$5,Fluxo!$D:$D,$D41,Fluxo!$E:$E,"&lt;&gt;"&amp;"PERMUTANTE"))</f>
        <v>0</v>
      </c>
      <c r="AM41" s="18">
        <f>IF(AM$5&gt;$G$4,0,SUMIFS(Fluxo!$O:$O,Fluxo!$U:$U,"&gt;"&amp;AL$5,Fluxo!$U:$U,"&lt;="&amp;AM$5,Fluxo!$D:$D,$D41,Fluxo!$E:$E,"&lt;&gt;"&amp;"PERMUTANTE"))</f>
        <v>0</v>
      </c>
      <c r="AN41" s="18">
        <f>IF(AN$5&gt;$G$4,0,SUMIFS(Fluxo!$O:$O,Fluxo!$U:$U,"&gt;"&amp;AM$5,Fluxo!$U:$U,"&lt;="&amp;AN$5,Fluxo!$D:$D,$D41,Fluxo!$E:$E,"&lt;&gt;"&amp;"PERMUTANTE"))</f>
        <v>0</v>
      </c>
      <c r="AO41" s="18">
        <f>IF(AO$5&gt;$G$4,0,SUMIFS(Fluxo!$O:$O,Fluxo!$U:$U,"&gt;"&amp;AN$5,Fluxo!$U:$U,"&lt;="&amp;AO$5,Fluxo!$D:$D,$D41,Fluxo!$E:$E,"&lt;&gt;"&amp;"PERMUTANTE"))</f>
        <v>0</v>
      </c>
      <c r="AP41" s="18">
        <f>IF(AP$5&gt;$G$4,0,SUMIFS(Fluxo!$O:$O,Fluxo!$U:$U,"&gt;"&amp;AO$5,Fluxo!$U:$U,"&lt;="&amp;AP$5,Fluxo!$D:$D,$D41,Fluxo!$E:$E,"&lt;&gt;"&amp;"PERMUTANTE"))</f>
        <v>0</v>
      </c>
      <c r="AQ41" s="18">
        <f>IF(AQ$5&gt;$G$4,0,SUMIFS(Fluxo!$O:$O,Fluxo!$U:$U,"&gt;"&amp;AP$5,Fluxo!$U:$U,"&lt;="&amp;AQ$5,Fluxo!$D:$D,$D41,Fluxo!$E:$E,"&lt;&gt;"&amp;"PERMUTANTE"))</f>
        <v>0</v>
      </c>
      <c r="AR41" s="18">
        <f>IF(AR$5&gt;$G$4,0,SUMIFS(Fluxo!$O:$O,Fluxo!$U:$U,"&gt;"&amp;AQ$5,Fluxo!$U:$U,"&lt;="&amp;AR$5,Fluxo!$D:$D,$D41,Fluxo!$E:$E,"&lt;&gt;"&amp;"PERMUTANTE"))</f>
        <v>0</v>
      </c>
      <c r="AS41" s="18">
        <f>IF(AS$5&gt;$G$4,0,SUMIFS(Fluxo!$O:$O,Fluxo!$U:$U,"&gt;"&amp;AR$5,Fluxo!$U:$U,"&lt;="&amp;AS$5,Fluxo!$D:$D,$D41,Fluxo!$E:$E,"&lt;&gt;"&amp;"PERMUTANTE"))</f>
        <v>0</v>
      </c>
      <c r="AT41" s="18">
        <f>IF(AT$5&gt;$G$4,0,SUMIFS(Fluxo!$O:$O,Fluxo!$U:$U,"&gt;"&amp;AS$5,Fluxo!$U:$U,"&lt;="&amp;AT$5,Fluxo!$D:$D,$D41,Fluxo!$E:$E,"&lt;&gt;"&amp;"PERMUTANTE"))</f>
        <v>0</v>
      </c>
      <c r="AU41" s="18">
        <f>IF(AU$5&gt;$G$4,0,SUMIFS(Fluxo!$O:$O,Fluxo!$U:$U,"&gt;"&amp;AT$5,Fluxo!$U:$U,"&lt;="&amp;AU$5,Fluxo!$D:$D,$D41,Fluxo!$E:$E,"&lt;&gt;"&amp;"PERMUTANTE"))</f>
        <v>0</v>
      </c>
      <c r="AV41" s="18">
        <f>IF(AV$5&gt;$G$4,0,SUMIFS(Fluxo!$O:$O,Fluxo!$U:$U,"&gt;"&amp;AU$5,Fluxo!$U:$U,"&lt;="&amp;AV$5,Fluxo!$D:$D,$D41,Fluxo!$E:$E,"&lt;&gt;"&amp;"PERMUTANTE"))</f>
        <v>0</v>
      </c>
      <c r="AW41" s="18">
        <f>IF(AW$5&gt;$G$4,0,SUMIFS(Fluxo!$O:$O,Fluxo!$U:$U,"&gt;"&amp;AV$5,Fluxo!$U:$U,"&lt;="&amp;AW$5,Fluxo!$D:$D,$D41,Fluxo!$E:$E,"&lt;&gt;"&amp;"PERMUTANTE"))</f>
        <v>0</v>
      </c>
      <c r="AX41" s="18">
        <f>IF(AX$5&gt;$G$4,0,SUMIFS(Fluxo!$O:$O,Fluxo!$U:$U,"&gt;"&amp;AW$5,Fluxo!$U:$U,"&lt;="&amp;AX$5,Fluxo!$D:$D,$D41,Fluxo!$E:$E,"&lt;&gt;"&amp;"PERMUTANTE"))</f>
        <v>0</v>
      </c>
      <c r="AY41" s="18">
        <f>IF(AY$5&gt;$G$4,0,SUMIFS(Fluxo!$O:$O,Fluxo!$U:$U,"&gt;"&amp;AX$5,Fluxo!$U:$U,"&lt;="&amp;AY$5,Fluxo!$D:$D,$D41,Fluxo!$E:$E,"&lt;&gt;"&amp;"PERMUTANTE"))</f>
        <v>0</v>
      </c>
      <c r="AZ41" s="18">
        <f>IF(AZ$5&gt;$G$4,0,SUMIFS(Fluxo!$O:$O,Fluxo!$U:$U,"&gt;"&amp;AY$5,Fluxo!$U:$U,"&lt;="&amp;AZ$5,Fluxo!$D:$D,$D41,Fluxo!$E:$E,"&lt;&gt;"&amp;"PERMUTANTE"))</f>
        <v>0</v>
      </c>
      <c r="BA41" s="18">
        <f>IF(BA$5&gt;$G$4,0,SUMIFS(Fluxo!$O:$O,Fluxo!$U:$U,"&gt;"&amp;AZ$5,Fluxo!$U:$U,"&lt;="&amp;BA$5,Fluxo!$D:$D,$D41,Fluxo!$E:$E,"&lt;&gt;"&amp;"PERMUTANTE"))</f>
        <v>0</v>
      </c>
      <c r="BB41" s="18">
        <f>IF(BB$5&gt;$G$4,0,SUMIFS(Fluxo!$O:$O,Fluxo!$U:$U,"&gt;"&amp;BA$5,Fluxo!$U:$U,"&lt;="&amp;BB$5,Fluxo!$D:$D,$D41,Fluxo!$E:$E,"&lt;&gt;"&amp;"PERMUTANTE"))</f>
        <v>0</v>
      </c>
      <c r="BC41" s="18">
        <f>IF(BC$5&gt;$G$4,0,SUMIFS(Fluxo!$O:$O,Fluxo!$U:$U,"&gt;"&amp;BB$5,Fluxo!$U:$U,"&lt;="&amp;BC$5,Fluxo!$D:$D,$D41,Fluxo!$E:$E,"&lt;&gt;"&amp;"PERMUTANTE"))</f>
        <v>0</v>
      </c>
      <c r="BD41" s="18">
        <f>IF(BD$5&gt;$G$4,0,SUMIFS(Fluxo!$O:$O,Fluxo!$U:$U,"&gt;"&amp;BC$5,Fluxo!$U:$U,"&lt;="&amp;BD$5,Fluxo!$D:$D,$D41,Fluxo!$E:$E,"&lt;&gt;"&amp;"PERMUTANTE"))</f>
        <v>0</v>
      </c>
      <c r="BE41" s="18">
        <f>IF(BE$5&gt;$G$4,0,SUMIFS(Fluxo!$O:$O,Fluxo!$U:$U,"&gt;"&amp;BD$5,Fluxo!$U:$U,"&lt;="&amp;BE$5,Fluxo!$D:$D,$D41,Fluxo!$E:$E,"&lt;&gt;"&amp;"PERMUTANTE"))</f>
        <v>0</v>
      </c>
      <c r="BF41" s="18">
        <f>IF(BF$5&gt;$G$4,0,SUMIFS(Fluxo!$O:$O,Fluxo!$U:$U,"&gt;"&amp;BE$5,Fluxo!$U:$U,"&lt;="&amp;BF$5,Fluxo!$D:$D,$D41,Fluxo!$E:$E,"&lt;&gt;"&amp;"PERMUTANTE"))</f>
        <v>0</v>
      </c>
      <c r="BG41" s="18">
        <f>IF(BG$5&gt;$G$4,0,SUMIFS(Fluxo!$O:$O,Fluxo!$U:$U,"&gt;"&amp;BF$5,Fluxo!$U:$U,"&lt;="&amp;BG$5,Fluxo!$D:$D,$D41,Fluxo!$E:$E,"&lt;&gt;"&amp;"PERMUTANTE"))</f>
        <v>0</v>
      </c>
      <c r="BH41" s="18">
        <f>IF(BH$5&gt;$G$4,0,SUMIFS(Fluxo!$O:$O,Fluxo!$U:$U,"&gt;"&amp;BG$5,Fluxo!$U:$U,"&lt;="&amp;BH$5,Fluxo!$D:$D,$D41,Fluxo!$E:$E,"&lt;&gt;"&amp;"PERMUTANTE"))</f>
        <v>0</v>
      </c>
      <c r="BI41" s="18">
        <f>IF(BI$5&gt;$G$4,0,SUMIFS(Fluxo!$O:$O,Fluxo!$U:$U,"&gt;"&amp;BH$5,Fluxo!$U:$U,"&lt;="&amp;BI$5,Fluxo!$D:$D,$D41,Fluxo!$E:$E,"&lt;&gt;"&amp;"PERMUTANTE"))</f>
        <v>0</v>
      </c>
      <c r="BJ41" s="18">
        <f>IF(BJ$5&gt;$G$4,0,SUMIFS(Fluxo!$O:$O,Fluxo!$U:$U,"&gt;"&amp;BI$5,Fluxo!$U:$U,"&lt;="&amp;BJ$5,Fluxo!$D:$D,$D41,Fluxo!$E:$E,"&lt;&gt;"&amp;"PERMUTANTE"))</f>
        <v>0</v>
      </c>
      <c r="BK41" s="18">
        <f>IF(BK$5&gt;$G$4,0,SUMIFS(Fluxo!$O:$O,Fluxo!$U:$U,"&gt;"&amp;BJ$5,Fluxo!$U:$U,"&lt;="&amp;BK$5,Fluxo!$D:$D,$D41,Fluxo!$E:$E,"&lt;&gt;"&amp;"PERMUTANTE"))</f>
        <v>0</v>
      </c>
      <c r="BL41" s="18">
        <f>IF(BL$5&gt;$G$4,0,SUMIFS(Fluxo!$O:$O,Fluxo!$U:$U,"&gt;"&amp;BK$5,Fluxo!$U:$U,"&lt;="&amp;BL$5,Fluxo!$D:$D,$D41,Fluxo!$E:$E,"&lt;&gt;"&amp;"PERMUTANTE"))</f>
        <v>0</v>
      </c>
      <c r="BM41" s="18">
        <f>IF(BM$5&gt;$G$4,0,SUMIFS(Fluxo!$O:$O,Fluxo!$U:$U,"&gt;"&amp;BL$5,Fluxo!$U:$U,"&lt;="&amp;BM$5,Fluxo!$D:$D,$D41,Fluxo!$E:$E,"&lt;&gt;"&amp;"PERMUTANTE"))</f>
        <v>0</v>
      </c>
      <c r="BN41" s="18">
        <f>IF(BN$5&gt;$G$4,0,SUMIFS(Fluxo!$O:$O,Fluxo!$U:$U,"&gt;"&amp;BM$5,Fluxo!$U:$U,"&lt;="&amp;BN$5,Fluxo!$D:$D,$D41,Fluxo!$E:$E,"&lt;&gt;"&amp;"PERMUTANTE"))</f>
        <v>0</v>
      </c>
      <c r="BO41" s="18">
        <f>IF(BO$5&gt;$G$4,0,SUMIFS(Fluxo!$O:$O,Fluxo!$U:$U,"&gt;"&amp;BN$5,Fluxo!$U:$U,"&lt;="&amp;BO$5,Fluxo!$D:$D,$D41,Fluxo!$E:$E,"&lt;&gt;"&amp;"PERMUTANTE"))</f>
        <v>0</v>
      </c>
      <c r="BP41" s="18">
        <f>IF(BP$5&gt;$G$4,0,SUMIFS(Fluxo!$O:$O,Fluxo!$U:$U,"&gt;"&amp;BO$5,Fluxo!$U:$U,"&lt;="&amp;BP$5,Fluxo!$D:$D,$D41,Fluxo!$E:$E,"&lt;&gt;"&amp;"PERMUTANTE"))</f>
        <v>0</v>
      </c>
      <c r="BQ41" s="18">
        <f>IF(BQ$5&gt;$G$4,0,SUMIFS(Fluxo!$O:$O,Fluxo!$U:$U,"&gt;"&amp;BP$5,Fluxo!$U:$U,"&lt;="&amp;BQ$5,Fluxo!$D:$D,$D41,Fluxo!$E:$E,"&lt;&gt;"&amp;"PERMUTANTE"))</f>
        <v>0</v>
      </c>
      <c r="BR41" s="18">
        <f>IF(BR$5&gt;$G$4,0,SUMIFS(Fluxo!$O:$O,Fluxo!$U:$U,"&gt;"&amp;BQ$5,Fluxo!$U:$U,"&lt;="&amp;BR$5,Fluxo!$D:$D,$D41,Fluxo!$E:$E,"&lt;&gt;"&amp;"PERMUTANTE"))</f>
        <v>0</v>
      </c>
      <c r="BS41" s="18">
        <f>IF(BS$5&gt;$G$4,0,SUMIFS(Fluxo!$O:$O,Fluxo!$U:$U,"&gt;"&amp;BR$5,Fluxo!$U:$U,"&lt;="&amp;BS$5,Fluxo!$D:$D,$D41,Fluxo!$E:$E,"&lt;&gt;"&amp;"PERMUTANTE"))</f>
        <v>0</v>
      </c>
      <c r="BT41" s="18">
        <f>IF(BT$5&gt;$G$4,0,SUMIFS(Fluxo!$O:$O,Fluxo!$U:$U,"&gt;"&amp;BS$5,Fluxo!$U:$U,"&lt;="&amp;BT$5,Fluxo!$D:$D,$D41,Fluxo!$E:$E,"&lt;&gt;"&amp;"PERMUTANTE"))</f>
        <v>0</v>
      </c>
      <c r="BU41" s="18">
        <f>IF(BU$5&gt;$G$4,0,SUMIFS(Fluxo!$O:$O,Fluxo!$U:$U,"&gt;"&amp;BT$5,Fluxo!$U:$U,"&lt;="&amp;BU$5,Fluxo!$D:$D,$D41,Fluxo!$E:$E,"&lt;&gt;"&amp;"PERMUTANTE"))</f>
        <v>0</v>
      </c>
      <c r="BV41" s="18">
        <f>IF(BV$5&gt;$G$4,0,SUMIFS(Fluxo!$O:$O,Fluxo!$U:$U,"&gt;"&amp;BU$5,Fluxo!$U:$U,"&lt;="&amp;BV$5,Fluxo!$D:$D,$D41,Fluxo!$E:$E,"&lt;&gt;"&amp;"PERMUTANTE"))</f>
        <v>0</v>
      </c>
      <c r="BW41" s="18">
        <f>IF(BW$5&gt;$G$4,0,SUMIFS(Fluxo!$O:$O,Fluxo!$U:$U,"&gt;"&amp;BV$5,Fluxo!$U:$U,"&lt;="&amp;BW$5,Fluxo!$D:$D,$D41,Fluxo!$E:$E,"&lt;&gt;"&amp;"PERMUTANTE"))</f>
        <v>0</v>
      </c>
      <c r="BX41" s="18">
        <f>IF(BX$5&gt;$G$4,0,SUMIFS(Fluxo!$O:$O,Fluxo!$U:$U,"&gt;"&amp;BW$5,Fluxo!$U:$U,"&lt;="&amp;BX$5,Fluxo!$D:$D,$D41,Fluxo!$E:$E,"&lt;&gt;"&amp;"PERMUTANTE"))</f>
        <v>0</v>
      </c>
      <c r="BY41" s="18">
        <f>IF(BY$5&gt;$G$4,0,SUMIFS(Fluxo!$O:$O,Fluxo!$U:$U,"&gt;"&amp;BX$5,Fluxo!$U:$U,"&lt;="&amp;BY$5,Fluxo!$D:$D,$D41,Fluxo!$E:$E,"&lt;&gt;"&amp;"PERMUTANTE"))</f>
        <v>0</v>
      </c>
      <c r="BZ41" s="18">
        <f>IF(BZ$5&gt;$G$4,0,SUMIFS(Fluxo!$O:$O,Fluxo!$U:$U,"&gt;"&amp;BY$5,Fluxo!$U:$U,"&lt;="&amp;BZ$5,Fluxo!$D:$D,$D41,Fluxo!$E:$E,"&lt;&gt;"&amp;"PERMUTANTE"))</f>
        <v>0</v>
      </c>
      <c r="CA41" s="18">
        <f>IF(CA$5&gt;$G$4,0,SUMIFS(Fluxo!$O:$O,Fluxo!$U:$U,"&gt;"&amp;BZ$5,Fluxo!$U:$U,"&lt;="&amp;CA$5,Fluxo!$D:$D,$D41,Fluxo!$E:$E,"&lt;&gt;"&amp;"PERMUTANTE"))</f>
        <v>0</v>
      </c>
      <c r="CB41" s="18">
        <f>IF(CB$5&gt;$G$4,0,SUMIFS(Fluxo!$O:$O,Fluxo!$U:$U,"&gt;"&amp;CA$5,Fluxo!$U:$U,"&lt;="&amp;CB$5,Fluxo!$D:$D,$D41,Fluxo!$E:$E,"&lt;&gt;"&amp;"PERMUTANTE"))</f>
        <v>0</v>
      </c>
      <c r="CC41" s="18">
        <f>IF(CC$5&gt;$G$4,0,SUMIFS(Fluxo!$O:$O,Fluxo!$U:$U,"&gt;"&amp;CB$5,Fluxo!$U:$U,"&lt;="&amp;CC$5,Fluxo!$D:$D,$D41,Fluxo!$E:$E,"&lt;&gt;"&amp;"PERMUTANTE"))</f>
        <v>0</v>
      </c>
      <c r="CD41" s="18">
        <f>IF(CD$5&gt;$G$4,0,SUMIFS(Fluxo!$O:$O,Fluxo!$U:$U,"&gt;"&amp;CC$5,Fluxo!$U:$U,"&lt;="&amp;CD$5,Fluxo!$D:$D,$D41,Fluxo!$E:$E,"&lt;&gt;"&amp;"PERMUTANTE"))</f>
        <v>0</v>
      </c>
      <c r="CE41" s="18">
        <f>IF(CE$5&gt;$G$4,0,SUMIFS(Fluxo!$O:$O,Fluxo!$U:$U,"&gt;"&amp;CD$5,Fluxo!$U:$U,"&lt;="&amp;CE$5,Fluxo!$D:$D,$D41,Fluxo!$E:$E,"&lt;&gt;"&amp;"PERMUTANTE"))</f>
        <v>0</v>
      </c>
      <c r="CF41" s="18">
        <f>IF(CF$5&gt;$G$4,0,SUMIFS(Fluxo!$O:$O,Fluxo!$U:$U,"&gt;"&amp;CE$5,Fluxo!$U:$U,"&lt;="&amp;CF$5,Fluxo!$D:$D,$D41,Fluxo!$E:$E,"&lt;&gt;"&amp;"PERMUTANTE"))</f>
        <v>0</v>
      </c>
      <c r="CG41" s="18">
        <f>IF(CG$5&gt;$G$4,0,SUMIFS(Fluxo!$O:$O,Fluxo!$U:$U,"&gt;"&amp;CF$5,Fluxo!$U:$U,"&lt;="&amp;CG$5,Fluxo!$D:$D,$D41,Fluxo!$E:$E,"&lt;&gt;"&amp;"PERMUTANTE"))</f>
        <v>0</v>
      </c>
      <c r="CH41" s="18">
        <f>IF(CH$5&gt;$G$4,0,SUMIFS(Fluxo!$O:$O,Fluxo!$U:$U,"&gt;"&amp;CG$5,Fluxo!$U:$U,"&lt;="&amp;CH$5,Fluxo!$D:$D,$D41,Fluxo!$E:$E,"&lt;&gt;"&amp;"PERMUTANTE"))</f>
        <v>0</v>
      </c>
      <c r="CI41" s="18">
        <f>IF(CI$5&gt;$G$4,0,SUMIFS(Fluxo!$O:$O,Fluxo!$U:$U,"&gt;"&amp;CH$5,Fluxo!$U:$U,"&lt;="&amp;CI$5,Fluxo!$D:$D,$D41,Fluxo!$E:$E,"&lt;&gt;"&amp;"PERMUTANTE"))</f>
        <v>0</v>
      </c>
      <c r="CJ41" s="18">
        <f>IF(CJ$5&gt;$G$4,0,SUMIFS(Fluxo!$O:$O,Fluxo!$U:$U,"&gt;"&amp;CI$5,Fluxo!$U:$U,"&lt;="&amp;CJ$5,Fluxo!$D:$D,$D41,Fluxo!$E:$E,"&lt;&gt;"&amp;"PERMUTANTE"))</f>
        <v>0</v>
      </c>
      <c r="CK41" s="18">
        <f>IF(CK$5&gt;$G$4,0,SUMIFS(Fluxo!$O:$O,Fluxo!$U:$U,"&gt;"&amp;CJ$5,Fluxo!$U:$U,"&lt;="&amp;CK$5,Fluxo!$D:$D,$D41,Fluxo!$E:$E,"&lt;&gt;"&amp;"PERMUTANTE"))</f>
        <v>0</v>
      </c>
      <c r="CL41" s="18">
        <f>IF(CL$5&gt;$G$4,0,SUMIFS(Fluxo!$O:$O,Fluxo!$U:$U,"&gt;"&amp;CK$5,Fluxo!$U:$U,"&lt;="&amp;CL$5,Fluxo!$D:$D,$D41,Fluxo!$E:$E,"&lt;&gt;"&amp;"PERMUTANTE"))</f>
        <v>0</v>
      </c>
      <c r="CM41" s="18">
        <f>IF(CM$5&gt;$G$4,0,SUMIFS(Fluxo!$O:$O,Fluxo!$U:$U,"&gt;"&amp;CL$5,Fluxo!$U:$U,"&lt;="&amp;CM$5,Fluxo!$D:$D,$D41,Fluxo!$E:$E,"&lt;&gt;"&amp;"PERMUTANTE"))</f>
        <v>0</v>
      </c>
      <c r="CN41" s="18">
        <f>IF(CN$5&gt;$G$4,0,SUMIFS(Fluxo!$O:$O,Fluxo!$U:$U,"&gt;"&amp;CM$5,Fluxo!$U:$U,"&lt;="&amp;CN$5,Fluxo!$D:$D,$D41,Fluxo!$E:$E,"&lt;&gt;"&amp;"PERMUTANTE"))</f>
        <v>0</v>
      </c>
      <c r="CO41" s="18">
        <f>IF(CO$5&gt;$G$4,0,SUMIFS(Fluxo!$O:$O,Fluxo!$U:$U,"&gt;"&amp;CN$5,Fluxo!$U:$U,"&lt;="&amp;CO$5,Fluxo!$D:$D,$D41,Fluxo!$E:$E,"&lt;&gt;"&amp;"PERMUTANTE"))</f>
        <v>0</v>
      </c>
      <c r="CP41" s="18">
        <f>IF(CP$5&gt;$G$4,0,SUMIFS(Fluxo!$O:$O,Fluxo!$U:$U,"&gt;"&amp;CO$5,Fluxo!$U:$U,"&lt;="&amp;CP$5,Fluxo!$D:$D,$D41,Fluxo!$E:$E,"&lt;&gt;"&amp;"PERMUTANTE"))</f>
        <v>0</v>
      </c>
      <c r="CQ41" s="18">
        <f>IF(CQ$5&gt;$G$4,0,SUMIFS(Fluxo!$O:$O,Fluxo!$U:$U,"&gt;"&amp;CP$5,Fluxo!$U:$U,"&lt;="&amp;CQ$5,Fluxo!$D:$D,$D41,Fluxo!$E:$E,"&lt;&gt;"&amp;"PERMUTANTE"))</f>
        <v>0</v>
      </c>
      <c r="CR41" s="18">
        <f>IF(CR$5&gt;$G$4,0,SUMIFS(Fluxo!$O:$O,Fluxo!$U:$U,"&gt;"&amp;CQ$5,Fluxo!$U:$U,"&lt;="&amp;CR$5,Fluxo!$D:$D,$D41,Fluxo!$E:$E,"&lt;&gt;"&amp;"PERMUTANTE"))</f>
        <v>0</v>
      </c>
      <c r="CS41" s="18">
        <f>IF(CS$5&gt;$G$4,0,SUMIFS(Fluxo!$O:$O,Fluxo!$U:$U,"&gt;"&amp;CR$5,Fluxo!$U:$U,"&lt;="&amp;CS$5,Fluxo!$D:$D,$D41,Fluxo!$E:$E,"&lt;&gt;"&amp;"PERMUTANTE"))</f>
        <v>0</v>
      </c>
      <c r="CT41" s="18">
        <f>IF(CT$5&gt;$G$4,0,SUMIFS(Fluxo!$O:$O,Fluxo!$U:$U,"&gt;"&amp;CS$5,Fluxo!$U:$U,"&lt;="&amp;CT$5,Fluxo!$D:$D,$D41,Fluxo!$E:$E,"&lt;&gt;"&amp;"PERMUTANTE"))</f>
        <v>0</v>
      </c>
      <c r="CU41" s="18">
        <f>IF(CU$5&gt;$G$4,0,SUMIFS(Fluxo!$O:$O,Fluxo!$U:$U,"&gt;"&amp;CT$5,Fluxo!$U:$U,"&lt;="&amp;CU$5,Fluxo!$D:$D,$D41,Fluxo!$E:$E,"&lt;&gt;"&amp;"PERMUTANTE"))</f>
        <v>0</v>
      </c>
      <c r="CV41" s="18">
        <f>IF(CV$5&gt;$G$4,0,SUMIFS(Fluxo!$O:$O,Fluxo!$U:$U,"&gt;"&amp;CU$5,Fluxo!$U:$U,"&lt;="&amp;CV$5,Fluxo!$D:$D,$D41,Fluxo!$E:$E,"&lt;&gt;"&amp;"PERMUTANTE"))</f>
        <v>0</v>
      </c>
      <c r="CW41" s="18">
        <f>IF(CW$5&gt;$G$4,0,SUMIFS(Fluxo!$O:$O,Fluxo!$U:$U,"&gt;"&amp;CV$5,Fluxo!$U:$U,"&lt;="&amp;CW$5,Fluxo!$D:$D,$D41,Fluxo!$E:$E,"&lt;&gt;"&amp;"PERMUTANTE"))</f>
        <v>0</v>
      </c>
      <c r="CX41" s="18">
        <f>IF(CX$5&gt;$G$4,0,SUMIFS(Fluxo!$O:$O,Fluxo!$U:$U,"&gt;"&amp;CW$5,Fluxo!$U:$U,"&lt;="&amp;CX$5,Fluxo!$D:$D,$D41,Fluxo!$E:$E,"&lt;&gt;"&amp;"PERMUTANTE"))</f>
        <v>0</v>
      </c>
      <c r="CY41" s="18">
        <f>IF(CY$5&gt;$G$4,0,SUMIFS(Fluxo!$O:$O,Fluxo!$U:$U,"&gt;"&amp;CX$5,Fluxo!$U:$U,"&lt;="&amp;CY$5,Fluxo!$D:$D,$D41,Fluxo!$E:$E,"&lt;&gt;"&amp;"PERMUTANTE"))</f>
        <v>0</v>
      </c>
      <c r="CZ41" s="18">
        <f>IF(CZ$5&gt;$G$4,0,SUMIFS(Fluxo!$O:$O,Fluxo!$U:$U,"&gt;"&amp;CY$5,Fluxo!$U:$U,"&lt;="&amp;CZ$5,Fluxo!$D:$D,$D41,Fluxo!$E:$E,"&lt;&gt;"&amp;"PERMUTANTE"))</f>
        <v>0</v>
      </c>
      <c r="DA41" s="18">
        <f>IF(DA$5&gt;$G$4,0,SUMIFS(Fluxo!$O:$O,Fluxo!$U:$U,"&gt;"&amp;CZ$5,Fluxo!$U:$U,"&lt;="&amp;DA$5,Fluxo!$D:$D,$D41,Fluxo!$E:$E,"&lt;&gt;"&amp;"PERMUTANTE"))</f>
        <v>0</v>
      </c>
      <c r="DB41" s="18">
        <f>IF(DB$5&gt;$G$4,0,SUMIFS(Fluxo!$O:$O,Fluxo!$U:$U,"&gt;"&amp;DA$5,Fluxo!$U:$U,"&lt;="&amp;DB$5,Fluxo!$D:$D,$D41,Fluxo!$E:$E,"&lt;&gt;"&amp;"PERMUTANTE"))</f>
        <v>0</v>
      </c>
      <c r="DC41" s="18">
        <f>IF(DC$5&gt;$G$4,0,SUMIFS(Fluxo!$O:$O,Fluxo!$U:$U,"&gt;"&amp;DB$5,Fluxo!$U:$U,"&lt;="&amp;DC$5,Fluxo!$D:$D,$D41,Fluxo!$E:$E,"&lt;&gt;"&amp;"PERMUTANTE"))</f>
        <v>0</v>
      </c>
      <c r="DD41" s="18">
        <f>IF(DD$5&gt;$G$4,0,SUMIFS(Fluxo!$O:$O,Fluxo!$U:$U,"&gt;"&amp;DC$5,Fluxo!$U:$U,"&lt;="&amp;DD$5,Fluxo!$D:$D,$D41,Fluxo!$E:$E,"&lt;&gt;"&amp;"PERMUTANTE"))</f>
        <v>0</v>
      </c>
      <c r="DE41" s="18">
        <f>IF(DE$5&gt;$G$4,0,SUMIFS(Fluxo!$O:$O,Fluxo!$U:$U,"&gt;"&amp;DD$5,Fluxo!$U:$U,"&lt;="&amp;DE$5,Fluxo!$D:$D,$D41,Fluxo!$E:$E,"&lt;&gt;"&amp;"PERMUTANTE"))</f>
        <v>0</v>
      </c>
      <c r="DF41" s="18">
        <f>IF(DF$5&gt;$G$4,0,SUMIFS(Fluxo!$O:$O,Fluxo!$U:$U,"&gt;"&amp;DE$5,Fluxo!$U:$U,"&lt;="&amp;DF$5,Fluxo!$D:$D,$D41,Fluxo!$E:$E,"&lt;&gt;"&amp;"PERMUTANTE"))</f>
        <v>0</v>
      </c>
      <c r="DG41" s="18">
        <f>IF(DG$5&gt;$G$4,0,SUMIFS(Fluxo!$O:$O,Fluxo!$U:$U,"&gt;"&amp;DF$5,Fluxo!$U:$U,"&lt;="&amp;DG$5,Fluxo!$D:$D,$D41,Fluxo!$E:$E,"&lt;&gt;"&amp;"PERMUTANTE"))</f>
        <v>0</v>
      </c>
      <c r="DH41" s="18">
        <f>IF(DH$5&gt;$G$4,0,SUMIFS(Fluxo!$O:$O,Fluxo!$U:$U,"&gt;"&amp;DG$5,Fluxo!$U:$U,"&lt;="&amp;DH$5,Fluxo!$D:$D,$D41,Fluxo!$E:$E,"&lt;&gt;"&amp;"PERMUTANTE"))</f>
        <v>0</v>
      </c>
      <c r="DI41" s="18">
        <f>IF(DI$5&gt;$G$4,0,SUMIFS(Fluxo!$O:$O,Fluxo!$U:$U,"&gt;"&amp;DH$5,Fluxo!$U:$U,"&lt;="&amp;DI$5,Fluxo!$D:$D,$D41,Fluxo!$E:$E,"&lt;&gt;"&amp;"PERMUTANTE"))</f>
        <v>0</v>
      </c>
      <c r="DJ41" s="18">
        <f>IF(DJ$5&gt;$G$4,0,SUMIFS(Fluxo!$O:$O,Fluxo!$U:$U,"&gt;"&amp;DI$5,Fluxo!$U:$U,"&lt;="&amp;DJ$5,Fluxo!$D:$D,$D41,Fluxo!$E:$E,"&lt;&gt;"&amp;"PERMUTANTE"))</f>
        <v>0</v>
      </c>
      <c r="DK41" s="18">
        <f>IF(DK$5&gt;$G$4,0,SUMIFS(Fluxo!$O:$O,Fluxo!$U:$U,"&gt;"&amp;DJ$5,Fluxo!$U:$U,"&lt;="&amp;DK$5,Fluxo!$D:$D,$D41,Fluxo!$E:$E,"&lt;&gt;"&amp;"PERMUTANTE"))</f>
        <v>0</v>
      </c>
      <c r="DL41" s="18">
        <f>IF(DL$5&gt;$G$4,0,SUMIFS(Fluxo!$O:$O,Fluxo!$U:$U,"&gt;"&amp;DK$5,Fluxo!$U:$U,"&lt;="&amp;DL$5,Fluxo!$D:$D,$D41,Fluxo!$E:$E,"&lt;&gt;"&amp;"PERMUTANTE"))</f>
        <v>0</v>
      </c>
      <c r="DM41" s="18">
        <f>IF(DM$5&gt;$G$4,0,SUMIFS(Fluxo!$O:$O,Fluxo!$U:$U,"&gt;"&amp;DL$5,Fluxo!$U:$U,"&lt;="&amp;DM$5,Fluxo!$D:$D,$D41,Fluxo!$E:$E,"&lt;&gt;"&amp;"PERMUTANTE"))</f>
        <v>0</v>
      </c>
      <c r="DN41" s="18">
        <f>IF(DN$5&gt;$G$4,0,SUMIFS(Fluxo!$O:$O,Fluxo!$U:$U,"&gt;"&amp;DM$5,Fluxo!$U:$U,"&lt;="&amp;DN$5,Fluxo!$D:$D,$D41,Fluxo!$E:$E,"&lt;&gt;"&amp;"PERMUTANTE"))</f>
        <v>0</v>
      </c>
      <c r="DO41" s="18">
        <f>IF(DO$5&gt;$G$4,0,SUMIFS(Fluxo!$O:$O,Fluxo!$U:$U,"&gt;"&amp;DN$5,Fluxo!$U:$U,"&lt;="&amp;DO$5,Fluxo!$D:$D,$D41,Fluxo!$E:$E,"&lt;&gt;"&amp;"PERMUTANTE"))</f>
        <v>0</v>
      </c>
      <c r="DP41" s="18">
        <f>IF(DP$5&gt;$G$4,0,SUMIFS(Fluxo!$O:$O,Fluxo!$U:$U,"&gt;"&amp;DO$5,Fluxo!$U:$U,"&lt;="&amp;DP$5,Fluxo!$D:$D,$D41,Fluxo!$E:$E,"&lt;&gt;"&amp;"PERMUTANTE"))</f>
        <v>0</v>
      </c>
      <c r="DQ41" s="18">
        <f>IF(DQ$5&gt;$G$4,0,SUMIFS(Fluxo!$O:$O,Fluxo!$U:$U,"&gt;"&amp;DP$5,Fluxo!$U:$U,"&lt;="&amp;DQ$5,Fluxo!$D:$D,$D41,Fluxo!$E:$E,"&lt;&gt;"&amp;"PERMUTANTE"))</f>
        <v>0</v>
      </c>
      <c r="DR41" s="18">
        <f>IF(DR$5&gt;$G$4,0,SUMIFS(Fluxo!$O:$O,Fluxo!$U:$U,"&gt;"&amp;DQ$5,Fluxo!$U:$U,"&lt;="&amp;DR$5,Fluxo!$D:$D,$D41,Fluxo!$E:$E,"&lt;&gt;"&amp;"PERMUTANTE"))</f>
        <v>0</v>
      </c>
      <c r="DS41" s="18">
        <f>IF(DS$5&gt;$G$4,0,SUMIFS(Fluxo!$O:$O,Fluxo!$U:$U,"&gt;"&amp;DR$5,Fluxo!$U:$U,"&lt;="&amp;DS$5,Fluxo!$D:$D,$D41,Fluxo!$E:$E,"&lt;&gt;"&amp;"PERMUTANTE"))</f>
        <v>0</v>
      </c>
      <c r="DT41" s="18">
        <f>IF(DT$5&gt;$G$4,0,SUMIFS(Fluxo!$O:$O,Fluxo!$U:$U,"&gt;"&amp;DS$5,Fluxo!$U:$U,"&lt;="&amp;DT$5,Fluxo!$D:$D,$D41,Fluxo!$E:$E,"&lt;&gt;"&amp;"PERMUTANTE"))</f>
        <v>0</v>
      </c>
      <c r="DU41" s="18">
        <f>IF(DU$5&gt;$G$4,0,SUMIFS(Fluxo!$O:$O,Fluxo!$U:$U,"&gt;"&amp;DT$5,Fluxo!$U:$U,"&lt;="&amp;DU$5,Fluxo!$D:$D,$D41,Fluxo!$E:$E,"&lt;&gt;"&amp;"PERMUTANTE"))</f>
        <v>0</v>
      </c>
      <c r="DV41" s="18">
        <f>IF(DV$5&gt;$G$4,0,SUMIFS(Fluxo!$O:$O,Fluxo!$U:$U,"&gt;"&amp;DU$5,Fluxo!$U:$U,"&lt;="&amp;DV$5,Fluxo!$D:$D,$D41,Fluxo!$E:$E,"&lt;&gt;"&amp;"PERMUTANTE"))</f>
        <v>0</v>
      </c>
      <c r="DW41" s="18">
        <f>IF(DW$5&gt;$G$4,0,SUMIFS(Fluxo!$O:$O,Fluxo!$U:$U,"&gt;"&amp;DV$5,Fluxo!$U:$U,"&lt;="&amp;DW$5,Fluxo!$D:$D,$D41,Fluxo!$E:$E,"&lt;&gt;"&amp;"PERMUTANTE"))</f>
        <v>0</v>
      </c>
      <c r="DX41" s="18">
        <f>IF(DX$5&gt;$G$4,0,SUMIFS(Fluxo!$O:$O,Fluxo!$U:$U,"&gt;"&amp;DW$5,Fluxo!$U:$U,"&lt;="&amp;DX$5,Fluxo!$D:$D,$D41,Fluxo!$E:$E,"&lt;&gt;"&amp;"PERMUTANTE"))</f>
        <v>0</v>
      </c>
      <c r="DY41" s="18">
        <f>IF(DY$5&gt;$G$4,0,SUMIFS(Fluxo!$O:$O,Fluxo!$U:$U,"&gt;"&amp;DX$5,Fluxo!$U:$U,"&lt;="&amp;DY$5,Fluxo!$D:$D,$D41,Fluxo!$E:$E,"&lt;&gt;"&amp;"PERMUTANTE"))</f>
        <v>0</v>
      </c>
      <c r="DZ41" s="18">
        <f>IF(DZ$5&gt;$G$4,0,SUMIFS(Fluxo!$O:$O,Fluxo!$U:$U,"&gt;"&amp;DY$5,Fluxo!$U:$U,"&lt;="&amp;DZ$5,Fluxo!$D:$D,$D41,Fluxo!$E:$E,"&lt;&gt;"&amp;"PERMUTANTE"))</f>
        <v>0</v>
      </c>
      <c r="EA41" s="18">
        <f>IF(EA$5&gt;$G$4,0,SUMIFS(Fluxo!$O:$O,Fluxo!$U:$U,"&gt;"&amp;DZ$5,Fluxo!$U:$U,"&lt;="&amp;EA$5,Fluxo!$D:$D,$D41,Fluxo!$E:$E,"&lt;&gt;"&amp;"PERMUTANTE"))</f>
        <v>0</v>
      </c>
      <c r="EB41" s="18">
        <f>IF(EB$5&gt;$G$4,0,SUMIFS(Fluxo!$O:$O,Fluxo!$U:$U,"&gt;"&amp;EA$5,Fluxo!$U:$U,"&lt;="&amp;EB$5,Fluxo!$D:$D,$D41,Fluxo!$E:$E,"&lt;&gt;"&amp;"PERMUTANTE"))</f>
        <v>0</v>
      </c>
      <c r="EC41" s="18">
        <f>IF(EC$5&gt;$G$4,0,SUMIFS(Fluxo!$O:$O,Fluxo!$U:$U,"&gt;"&amp;EB$5,Fluxo!$U:$U,"&lt;="&amp;EC$5,Fluxo!$D:$D,$D41,Fluxo!$E:$E,"&lt;&gt;"&amp;"PERMUTANTE"))</f>
        <v>0</v>
      </c>
      <c r="ED41" s="18">
        <f>IF(ED$5&gt;$G$4,0,SUMIFS(Fluxo!$O:$O,Fluxo!$U:$U,"&gt;"&amp;EC$5,Fluxo!$U:$U,"&lt;="&amp;ED$5,Fluxo!$D:$D,$D41,Fluxo!$E:$E,"&lt;&gt;"&amp;"PERMUTANTE"))</f>
        <v>0</v>
      </c>
      <c r="EE41" s="18">
        <f>IF(EE$5&gt;$G$4,0,SUMIFS(Fluxo!$O:$O,Fluxo!$U:$U,"&gt;"&amp;ED$5,Fluxo!$U:$U,"&lt;="&amp;EE$5,Fluxo!$D:$D,$D41,Fluxo!$E:$E,"&lt;&gt;"&amp;"PERMUTANTE"))</f>
        <v>0</v>
      </c>
      <c r="EF41" s="18">
        <f>IF(EF$5&gt;$G$4,0,SUMIFS(Fluxo!$O:$O,Fluxo!$U:$U,"&gt;"&amp;EE$5,Fluxo!$U:$U,"&lt;="&amp;EF$5,Fluxo!$D:$D,$D41,Fluxo!$E:$E,"&lt;&gt;"&amp;"PERMUTANTE"))</f>
        <v>0</v>
      </c>
      <c r="EG41" s="18">
        <f>IF(EG$5&gt;$G$4,0,SUMIFS(Fluxo!$O:$O,Fluxo!$U:$U,"&gt;"&amp;EF$5,Fluxo!$U:$U,"&lt;="&amp;EG$5,Fluxo!$D:$D,$D41,Fluxo!$E:$E,"&lt;&gt;"&amp;"PERMUTANTE"))</f>
        <v>0</v>
      </c>
      <c r="EH41" s="18">
        <f>IF(EH$5&gt;$G$4,0,SUMIFS(Fluxo!$O:$O,Fluxo!$U:$U,"&gt;"&amp;EG$5,Fluxo!$U:$U,"&lt;="&amp;EH$5,Fluxo!$D:$D,$D41,Fluxo!$E:$E,"&lt;&gt;"&amp;"PERMUTANTE"))</f>
        <v>0</v>
      </c>
      <c r="EI41" s="18">
        <f>IF(EI$5&gt;$G$4,0,SUMIFS(Fluxo!$O:$O,Fluxo!$U:$U,"&gt;"&amp;EH$5,Fluxo!$U:$U,"&lt;="&amp;EI$5,Fluxo!$D:$D,$D41,Fluxo!$E:$E,"&lt;&gt;"&amp;"PERMUTANTE"))</f>
        <v>0</v>
      </c>
      <c r="EJ41" s="18">
        <f>IF(EJ$5&gt;$G$4,0,SUMIFS(Fluxo!$O:$O,Fluxo!$U:$U,"&gt;"&amp;EI$5,Fluxo!$U:$U,"&lt;="&amp;EJ$5,Fluxo!$D:$D,$D41,Fluxo!$E:$E,"&lt;&gt;"&amp;"PERMUTANTE"))</f>
        <v>0</v>
      </c>
      <c r="EK41" s="18">
        <f>IF(EK$5&gt;$G$4,0,SUMIFS(Fluxo!$O:$O,Fluxo!$U:$U,"&gt;"&amp;EJ$5,Fluxo!$U:$U,"&lt;="&amp;EK$5,Fluxo!$D:$D,$D41,Fluxo!$E:$E,"&lt;&gt;"&amp;"PERMUTANTE"))</f>
        <v>0</v>
      </c>
      <c r="EL41" s="18">
        <f>IF(EL$5&gt;$G$4,0,SUMIFS(Fluxo!$O:$O,Fluxo!$U:$U,"&gt;"&amp;EK$5,Fluxo!$U:$U,"&lt;="&amp;EL$5,Fluxo!$D:$D,$D41,Fluxo!$E:$E,"&lt;&gt;"&amp;"PERMUTANTE"))</f>
        <v>0</v>
      </c>
      <c r="EM41" s="18">
        <f>IF(EM$5&gt;$G$4,0,SUMIFS(Fluxo!$O:$O,Fluxo!$U:$U,"&gt;"&amp;EL$5,Fluxo!$U:$U,"&lt;="&amp;EM$5,Fluxo!$D:$D,$D41,Fluxo!$E:$E,"&lt;&gt;"&amp;"PERMUTANTE"))</f>
        <v>0</v>
      </c>
      <c r="EN41" s="18">
        <f>IF(EN$5&gt;$G$4,0,SUMIFS(Fluxo!$O:$O,Fluxo!$U:$U,"&gt;"&amp;EM$5,Fluxo!$U:$U,"&lt;="&amp;EN$5,Fluxo!$D:$D,$D41,Fluxo!$E:$E,"&lt;&gt;"&amp;"PERMUTANTE"))</f>
        <v>0</v>
      </c>
      <c r="EO41" s="18">
        <f>IF(EO$5&gt;$G$4,0,SUMIFS(Fluxo!$O:$O,Fluxo!$U:$U,"&gt;"&amp;EN$5,Fluxo!$U:$U,"&lt;="&amp;EO$5,Fluxo!$D:$D,$D41,Fluxo!$E:$E,"&lt;&gt;"&amp;"PERMUTANTE"))</f>
        <v>0</v>
      </c>
      <c r="EP41" s="18">
        <f>IF(EP$5&gt;$G$4,0,SUMIFS(Fluxo!$O:$O,Fluxo!$U:$U,"&gt;"&amp;EO$5,Fluxo!$U:$U,"&lt;="&amp;EP$5,Fluxo!$D:$D,$D41,Fluxo!$E:$E,"&lt;&gt;"&amp;"PERMUTANTE"))</f>
        <v>0</v>
      </c>
      <c r="EQ41" s="18">
        <f>IF(EQ$5&gt;$G$4,0,SUMIFS(Fluxo!$O:$O,Fluxo!$U:$U,"&gt;"&amp;EP$5,Fluxo!$U:$U,"&lt;="&amp;EQ$5,Fluxo!$D:$D,$D41,Fluxo!$E:$E,"&lt;&gt;"&amp;"PERMUTANTE"))</f>
        <v>0</v>
      </c>
      <c r="ER41" s="18">
        <f>IF(ER$5&gt;$G$4,0,SUMIFS(Fluxo!$O:$O,Fluxo!$U:$U,"&gt;"&amp;EQ$5,Fluxo!$U:$U,"&lt;="&amp;ER$5,Fluxo!$D:$D,$D41,Fluxo!$E:$E,"&lt;&gt;"&amp;"PERMUTANTE"))</f>
        <v>0</v>
      </c>
      <c r="ES41" s="18">
        <f>IF(ES$5&gt;$G$4,0,SUMIFS(Fluxo!$O:$O,Fluxo!$U:$U,"&gt;"&amp;ER$5,Fluxo!$U:$U,"&lt;="&amp;ES$5,Fluxo!$D:$D,$D41,Fluxo!$E:$E,"&lt;&gt;"&amp;"PERMUTANTE"))</f>
        <v>0</v>
      </c>
      <c r="ET41" s="18">
        <f>IF(ET$5&gt;$G$4,0,SUMIFS(Fluxo!$O:$O,Fluxo!$U:$U,"&gt;"&amp;ES$5,Fluxo!$U:$U,"&lt;="&amp;ET$5,Fluxo!$D:$D,$D41,Fluxo!$E:$E,"&lt;&gt;"&amp;"PERMUTANTE"))</f>
        <v>0</v>
      </c>
      <c r="EU41" s="18">
        <f>IF(EU$5&gt;$G$4,0,SUMIFS(Fluxo!$O:$O,Fluxo!$U:$U,"&gt;"&amp;ET$5,Fluxo!$U:$U,"&lt;="&amp;EU$5,Fluxo!$D:$D,$D41,Fluxo!$E:$E,"&lt;&gt;"&amp;"PERMUTANTE"))</f>
        <v>0</v>
      </c>
      <c r="EV41" s="18">
        <f>IF(EV$5&gt;$G$4,0,SUMIFS(Fluxo!$O:$O,Fluxo!$U:$U,"&gt;"&amp;EU$5,Fluxo!$U:$U,"&lt;="&amp;EV$5,Fluxo!$D:$D,$D41,Fluxo!$E:$E,"&lt;&gt;"&amp;"PERMUTANTE"))</f>
        <v>0</v>
      </c>
      <c r="EW41" s="18">
        <f>IF(EW$5&gt;$G$4,0,SUMIFS(Fluxo!$O:$O,Fluxo!$U:$U,"&gt;"&amp;EV$5,Fluxo!$U:$U,"&lt;="&amp;EW$5,Fluxo!$D:$D,$D41,Fluxo!$E:$E,"&lt;&gt;"&amp;"PERMUTANTE"))</f>
        <v>0</v>
      </c>
      <c r="EX41" s="18">
        <f>IF(EX$5&gt;$G$4,0,SUMIFS(Fluxo!$O:$O,Fluxo!$U:$U,"&gt;"&amp;EW$5,Fluxo!$U:$U,"&lt;="&amp;EX$5,Fluxo!$D:$D,$D41,Fluxo!$E:$E,"&lt;&gt;"&amp;"PERMUTANTE"))</f>
        <v>0</v>
      </c>
      <c r="EY41" s="18">
        <f>IF(EY$5&gt;$G$4,0,SUMIFS(Fluxo!$O:$O,Fluxo!$U:$U,"&gt;"&amp;EX$5,Fluxo!$U:$U,"&lt;="&amp;EY$5,Fluxo!$D:$D,$D41,Fluxo!$E:$E,"&lt;&gt;"&amp;"PERMUTANTE"))</f>
        <v>0</v>
      </c>
      <c r="EZ41" s="18">
        <f>IF(EZ$5&gt;$G$4,0,SUMIFS(Fluxo!$O:$O,Fluxo!$U:$U,"&gt;"&amp;EY$5,Fluxo!$U:$U,"&lt;="&amp;EZ$5,Fluxo!$D:$D,$D41,Fluxo!$E:$E,"&lt;&gt;"&amp;"PERMUTANTE"))</f>
        <v>0</v>
      </c>
      <c r="FA41" s="18">
        <f>IF(FA$5&gt;$G$4,0,SUMIFS(Fluxo!$O:$O,Fluxo!$U:$U,"&gt;"&amp;EZ$5,Fluxo!$U:$U,"&lt;="&amp;FA$5,Fluxo!$D:$D,$D41,Fluxo!$E:$E,"&lt;&gt;"&amp;"PERMUTANTE"))</f>
        <v>0</v>
      </c>
      <c r="FB41" s="18">
        <f>IF(FB$5&gt;$G$4,0,SUMIFS(Fluxo!$O:$O,Fluxo!$U:$U,"&gt;"&amp;FA$5,Fluxo!$U:$U,"&lt;="&amp;FB$5,Fluxo!$D:$D,$D41,Fluxo!$E:$E,"&lt;&gt;"&amp;"PERMUTANTE"))</f>
        <v>0</v>
      </c>
      <c r="FC41" s="18">
        <f>IF(FC$5&gt;$G$4,0,SUMIFS(Fluxo!$O:$O,Fluxo!$U:$U,"&gt;"&amp;FB$5,Fluxo!$U:$U,"&lt;="&amp;FC$5,Fluxo!$D:$D,$D41,Fluxo!$E:$E,"&lt;&gt;"&amp;"PERMUTANTE"))</f>
        <v>0</v>
      </c>
      <c r="FD41" s="18">
        <f>IF(FD$5&gt;$G$4,0,SUMIFS(Fluxo!$O:$O,Fluxo!$U:$U,"&gt;"&amp;FC$5,Fluxo!$U:$U,"&lt;="&amp;FD$5,Fluxo!$D:$D,$D41,Fluxo!$E:$E,"&lt;&gt;"&amp;"PERMUTANTE"))</f>
        <v>0</v>
      </c>
      <c r="FE41" s="18">
        <f>IF(FE$5&gt;$G$4,0,SUMIFS(Fluxo!$O:$O,Fluxo!$U:$U,"&gt;"&amp;FD$5,Fluxo!$U:$U,"&lt;="&amp;FE$5,Fluxo!$D:$D,$D41,Fluxo!$E:$E,"&lt;&gt;"&amp;"PERMUTANTE"))</f>
        <v>0</v>
      </c>
      <c r="FF41" s="18">
        <f>IF(FF$5&gt;$G$4,0,SUMIFS(Fluxo!$O:$O,Fluxo!$U:$U,"&gt;"&amp;FE$5,Fluxo!$U:$U,"&lt;="&amp;FF$5,Fluxo!$D:$D,$D41,Fluxo!$E:$E,"&lt;&gt;"&amp;"PERMUTANTE"))</f>
        <v>0</v>
      </c>
      <c r="FG41" s="18">
        <f>IF(FG$5&gt;$G$4,0,SUMIFS(Fluxo!$O:$O,Fluxo!$U:$U,"&gt;"&amp;FF$5,Fluxo!$U:$U,"&lt;="&amp;FG$5,Fluxo!$D:$D,$D41,Fluxo!$E:$E,"&lt;&gt;"&amp;"PERMUTANTE"))</f>
        <v>0</v>
      </c>
      <c r="FH41" s="18">
        <f>IF(FH$5&gt;$G$4,0,SUMIFS(Fluxo!$O:$O,Fluxo!$U:$U,"&gt;"&amp;FG$5,Fluxo!$U:$U,"&lt;="&amp;FH$5,Fluxo!$D:$D,$D41,Fluxo!$E:$E,"&lt;&gt;"&amp;"PERMUTANTE"))</f>
        <v>0</v>
      </c>
      <c r="FI41" s="18">
        <f>IF(FI$5&gt;$G$4,0,SUMIFS(Fluxo!$O:$O,Fluxo!$U:$U,"&gt;"&amp;FH$5,Fluxo!$U:$U,"&lt;="&amp;FI$5,Fluxo!$D:$D,$D41,Fluxo!$E:$E,"&lt;&gt;"&amp;"PERMUTANTE"))</f>
        <v>0</v>
      </c>
      <c r="FJ41" s="18">
        <f>IF(FJ$5&gt;$G$4,0,SUMIFS(Fluxo!$O:$O,Fluxo!$U:$U,"&gt;"&amp;FI$5,Fluxo!$U:$U,"&lt;="&amp;FJ$5,Fluxo!$D:$D,$D41,Fluxo!$E:$E,"&lt;&gt;"&amp;"PERMUTANTE"))</f>
        <v>0</v>
      </c>
      <c r="FK41" s="18">
        <f>IF(FK$5&gt;$G$4,0,SUMIFS(Fluxo!$O:$O,Fluxo!$U:$U,"&gt;"&amp;FJ$5,Fluxo!$U:$U,"&lt;="&amp;FK$5,Fluxo!$D:$D,$D41,Fluxo!$E:$E,"&lt;&gt;"&amp;"PERMUTANTE"))</f>
        <v>0</v>
      </c>
      <c r="FL41" s="18">
        <f>IF(FL$5&gt;$G$4,0,SUMIFS(Fluxo!$O:$O,Fluxo!$U:$U,"&gt;"&amp;FK$5,Fluxo!$U:$U,"&lt;="&amp;FL$5,Fluxo!$D:$D,$D41,Fluxo!$E:$E,"&lt;&gt;"&amp;"PERMUTANTE"))</f>
        <v>0</v>
      </c>
      <c r="FM41" s="18">
        <f>IF(FM$5&gt;$G$4,0,SUMIFS(Fluxo!$O:$O,Fluxo!$U:$U,"&gt;"&amp;FL$5,Fluxo!$U:$U,"&lt;="&amp;FM$5,Fluxo!$D:$D,$D41,Fluxo!$E:$E,"&lt;&gt;"&amp;"PERMUTANTE"))</f>
        <v>0</v>
      </c>
      <c r="FN41" s="18">
        <f>IF(FN$5&gt;$G$4,0,SUMIFS(Fluxo!$O:$O,Fluxo!$U:$U,"&gt;"&amp;FM$5,Fluxo!$U:$U,"&lt;="&amp;FN$5,Fluxo!$D:$D,$D41,Fluxo!$E:$E,"&lt;&gt;"&amp;"PERMUTANTE"))</f>
        <v>0</v>
      </c>
      <c r="FO41" s="18">
        <f>IF(FO$5&gt;$G$4,0,SUMIFS(Fluxo!$O:$O,Fluxo!$U:$U,"&gt;"&amp;FN$5,Fluxo!$U:$U,"&lt;="&amp;FO$5,Fluxo!$D:$D,$D41,Fluxo!$E:$E,"&lt;&gt;"&amp;"PERMUTANTE"))</f>
        <v>0</v>
      </c>
      <c r="FP41" s="18">
        <f>IF(FP$5&gt;$G$4,0,SUMIFS(Fluxo!$O:$O,Fluxo!$U:$U,"&gt;"&amp;FO$5,Fluxo!$U:$U,"&lt;="&amp;FP$5,Fluxo!$D:$D,$D41,Fluxo!$E:$E,"&lt;&gt;"&amp;"PERMUTANTE"))</f>
        <v>0</v>
      </c>
      <c r="FQ41" s="18">
        <f>IF(FQ$5&gt;$G$4,0,SUMIFS(Fluxo!$O:$O,Fluxo!$U:$U,"&gt;"&amp;FP$5,Fluxo!$U:$U,"&lt;="&amp;FQ$5,Fluxo!$D:$D,$D41,Fluxo!$E:$E,"&lt;&gt;"&amp;"PERMUTANTE"))</f>
        <v>0</v>
      </c>
      <c r="FR41" s="18">
        <f>IF(FR$5&gt;$G$4,0,SUMIFS(Fluxo!$O:$O,Fluxo!$U:$U,"&gt;"&amp;FQ$5,Fluxo!$U:$U,"&lt;="&amp;FR$5,Fluxo!$D:$D,$D41,Fluxo!$E:$E,"&lt;&gt;"&amp;"PERMUTANTE"))</f>
        <v>0</v>
      </c>
      <c r="FS41" s="18">
        <f>IF(FS$5&gt;$G$4,0,SUMIFS(Fluxo!$O:$O,Fluxo!$U:$U,"&gt;"&amp;FR$5,Fluxo!$U:$U,"&lt;="&amp;FS$5,Fluxo!$D:$D,$D41,Fluxo!$E:$E,"&lt;&gt;"&amp;"PERMUTANTE"))</f>
        <v>0</v>
      </c>
      <c r="FT41" s="18">
        <f>IF(FT$5&gt;$G$4,0,SUMIFS(Fluxo!$O:$O,Fluxo!$U:$U,"&gt;"&amp;FS$5,Fluxo!$U:$U,"&lt;="&amp;FT$5,Fluxo!$D:$D,$D41,Fluxo!$E:$E,"&lt;&gt;"&amp;"PERMUTANTE"))</f>
        <v>0</v>
      </c>
      <c r="FU41" s="18">
        <f>IF(FU$5&gt;$G$4,0,SUMIFS(Fluxo!$O:$O,Fluxo!$U:$U,"&gt;"&amp;FT$5,Fluxo!$U:$U,"&lt;="&amp;FU$5,Fluxo!$D:$D,$D41,Fluxo!$E:$E,"&lt;&gt;"&amp;"PERMUTANTE"))</f>
        <v>0</v>
      </c>
      <c r="FV41" s="18">
        <f>IF(FV$5&gt;$G$4,0,SUMIFS(Fluxo!$O:$O,Fluxo!$U:$U,"&gt;"&amp;FU$5,Fluxo!$U:$U,"&lt;="&amp;FV$5,Fluxo!$D:$D,$D41,Fluxo!$E:$E,"&lt;&gt;"&amp;"PERMUTANTE"))</f>
        <v>0</v>
      </c>
      <c r="FW41" s="18">
        <f>IF(FW$5&gt;$G$4,0,SUMIFS(Fluxo!$O:$O,Fluxo!$U:$U,"&gt;"&amp;FV$5,Fluxo!$U:$U,"&lt;="&amp;FW$5,Fluxo!$D:$D,$D41,Fluxo!$E:$E,"&lt;&gt;"&amp;"PERMUTANTE"))</f>
        <v>0</v>
      </c>
      <c r="FX41" s="18">
        <f>IF(FX$5&gt;$G$4,0,SUMIFS(Fluxo!$O:$O,Fluxo!$U:$U,"&gt;"&amp;FW$5,Fluxo!$U:$U,"&lt;="&amp;FX$5,Fluxo!$D:$D,$D41,Fluxo!$E:$E,"&lt;&gt;"&amp;"PERMUTANTE"))</f>
        <v>0</v>
      </c>
      <c r="FY41" s="18">
        <f>IF(FY$5&gt;$G$4,0,SUMIFS(Fluxo!$O:$O,Fluxo!$U:$U,"&gt;"&amp;FX$5,Fluxo!$U:$U,"&lt;="&amp;FY$5,Fluxo!$D:$D,$D41,Fluxo!$E:$E,"&lt;&gt;"&amp;"PERMUTANTE"))</f>
        <v>0</v>
      </c>
      <c r="FZ41" s="18">
        <f>IF(FZ$5&gt;$G$4,0,SUMIFS(Fluxo!$O:$O,Fluxo!$U:$U,"&gt;"&amp;FY$5,Fluxo!$U:$U,"&lt;="&amp;FZ$5,Fluxo!$D:$D,$D41,Fluxo!$E:$E,"&lt;&gt;"&amp;"PERMUTANTE"))</f>
        <v>0</v>
      </c>
      <c r="GA41" s="18">
        <f>IF(GA$5&gt;$G$4,0,SUMIFS(Fluxo!$O:$O,Fluxo!$U:$U,"&gt;"&amp;FZ$5,Fluxo!$U:$U,"&lt;="&amp;GA$5,Fluxo!$D:$D,$D41,Fluxo!$E:$E,"&lt;&gt;"&amp;"PERMUTANTE"))</f>
        <v>0</v>
      </c>
      <c r="GB41" s="18">
        <f>IF(GB$5&gt;$G$4,0,SUMIFS(Fluxo!$O:$O,Fluxo!$U:$U,"&gt;"&amp;GA$5,Fluxo!$U:$U,"&lt;="&amp;GB$5,Fluxo!$D:$D,$D41,Fluxo!$E:$E,"&lt;&gt;"&amp;"PERMUTANTE"))</f>
        <v>0</v>
      </c>
      <c r="GC41" s="18">
        <f>IF(GC$5&gt;$G$4,0,SUMIFS(Fluxo!$O:$O,Fluxo!$U:$U,"&gt;"&amp;GB$5,Fluxo!$U:$U,"&lt;="&amp;GC$5,Fluxo!$D:$D,$D41,Fluxo!$E:$E,"&lt;&gt;"&amp;"PERMUTANTE"))</f>
        <v>0</v>
      </c>
      <c r="GD41" s="18">
        <f>IF(GD$5&gt;$G$4,0,SUMIFS(Fluxo!$O:$O,Fluxo!$U:$U,"&gt;"&amp;GC$5,Fluxo!$U:$U,"&lt;="&amp;GD$5,Fluxo!$D:$D,$D41,Fluxo!$E:$E,"&lt;&gt;"&amp;"PERMUTANTE"))</f>
        <v>0</v>
      </c>
      <c r="GE41" s="18">
        <f>IF(GE$5&gt;$G$4,0,SUMIFS(Fluxo!$O:$O,Fluxo!$U:$U,"&gt;"&amp;GD$5,Fluxo!$U:$U,"&lt;="&amp;GE$5,Fluxo!$D:$D,$D41,Fluxo!$E:$E,"&lt;&gt;"&amp;"PERMUTANTE"))</f>
        <v>0</v>
      </c>
      <c r="GF41" s="18">
        <f>IF(GF$5&gt;$G$4,0,SUMIFS(Fluxo!$O:$O,Fluxo!$U:$U,"&gt;"&amp;GE$5,Fluxo!$U:$U,"&lt;="&amp;GF$5,Fluxo!$D:$D,$D41,Fluxo!$E:$E,"&lt;&gt;"&amp;"PERMUTANTE"))</f>
        <v>0</v>
      </c>
      <c r="GG41" s="18">
        <f>IF(GG$5&gt;$G$4,0,SUMIFS(Fluxo!$O:$O,Fluxo!$U:$U,"&gt;"&amp;GF$5,Fluxo!$U:$U,"&lt;="&amp;GG$5,Fluxo!$D:$D,$D41,Fluxo!$E:$E,"&lt;&gt;"&amp;"PERMUTANTE"))</f>
        <v>0</v>
      </c>
      <c r="GH41" s="18">
        <f>IF(GH$5&gt;$G$4,0,SUMIFS(Fluxo!$O:$O,Fluxo!$U:$U,"&gt;"&amp;GG$5,Fluxo!$U:$U,"&lt;="&amp;GH$5,Fluxo!$D:$D,$D41,Fluxo!$E:$E,"&lt;&gt;"&amp;"PERMUTANTE"))</f>
        <v>0</v>
      </c>
      <c r="GI41" s="18">
        <f>IF(GI$5&gt;$G$4,0,SUMIFS(Fluxo!$O:$O,Fluxo!$U:$U,"&gt;"&amp;GH$5,Fluxo!$U:$U,"&lt;="&amp;GI$5,Fluxo!$D:$D,$D41,Fluxo!$E:$E,"&lt;&gt;"&amp;"PERMUTANTE"))</f>
        <v>0</v>
      </c>
      <c r="GJ41" s="18">
        <f>IF(GJ$5&gt;$G$4,0,SUMIFS(Fluxo!$O:$O,Fluxo!$U:$U,"&gt;"&amp;GI$5,Fluxo!$U:$U,"&lt;="&amp;GJ$5,Fluxo!$D:$D,$D41,Fluxo!$E:$E,"&lt;&gt;"&amp;"PERMUTANTE"))</f>
        <v>0</v>
      </c>
      <c r="GK41" s="18">
        <f>IF(GK$5&gt;$G$4,0,SUMIFS(Fluxo!$O:$O,Fluxo!$U:$U,"&gt;"&amp;GJ$5,Fluxo!$U:$U,"&lt;="&amp;GK$5,Fluxo!$D:$D,$D41,Fluxo!$E:$E,"&lt;&gt;"&amp;"PERMUTANTE"))</f>
        <v>0</v>
      </c>
      <c r="GL41" s="18">
        <f>IF(GL$5&gt;$G$4,0,SUMIFS(Fluxo!$O:$O,Fluxo!$U:$U,"&gt;"&amp;GK$5,Fluxo!$U:$U,"&lt;="&amp;GL$5,Fluxo!$D:$D,$D41,Fluxo!$E:$E,"&lt;&gt;"&amp;"PERMUTANTE"))</f>
        <v>0</v>
      </c>
      <c r="GM41" s="18">
        <f>IF(GM$5&gt;$G$4,0,SUMIFS(Fluxo!$O:$O,Fluxo!$U:$U,"&gt;"&amp;GL$5,Fluxo!$U:$U,"&lt;="&amp;GM$5,Fluxo!$D:$D,$D41,Fluxo!$E:$E,"&lt;&gt;"&amp;"PERMUTANTE"))</f>
        <v>0</v>
      </c>
      <c r="GN41" s="18">
        <f>IF(GN$5&gt;$G$4,0,SUMIFS(Fluxo!$O:$O,Fluxo!$U:$U,"&gt;"&amp;GM$5,Fluxo!$U:$U,"&lt;="&amp;GN$5,Fluxo!$D:$D,$D41,Fluxo!$E:$E,"&lt;&gt;"&amp;"PERMUTANTE"))</f>
        <v>0</v>
      </c>
      <c r="GO41" s="18">
        <f>IF(GO$5&gt;$G$4,0,SUMIFS(Fluxo!$O:$O,Fluxo!$U:$U,"&gt;"&amp;GN$5,Fluxo!$U:$U,"&lt;="&amp;GO$5,Fluxo!$D:$D,$D41,Fluxo!$E:$E,"&lt;&gt;"&amp;"PERMUTANTE"))</f>
        <v>0</v>
      </c>
      <c r="GP41" s="18">
        <f>IF(GP$5&gt;$G$4,0,SUMIFS(Fluxo!$O:$O,Fluxo!$U:$U,"&gt;"&amp;GO$5,Fluxo!$U:$U,"&lt;="&amp;GP$5,Fluxo!$D:$D,$D41,Fluxo!$E:$E,"&lt;&gt;"&amp;"PERMUTANTE"))</f>
        <v>0</v>
      </c>
      <c r="GQ41" s="18">
        <f>IF(GQ$5&gt;$G$4,0,SUMIFS(Fluxo!$O:$O,Fluxo!$U:$U,"&gt;"&amp;GP$5,Fluxo!$U:$U,"&lt;="&amp;GQ$5,Fluxo!$D:$D,$D41,Fluxo!$E:$E,"&lt;&gt;"&amp;"PERMUTANTE"))</f>
        <v>0</v>
      </c>
      <c r="GR41" s="18">
        <f>IF(GR$5&gt;$G$4,0,SUMIFS(Fluxo!$O:$O,Fluxo!$U:$U,"&gt;"&amp;GQ$5,Fluxo!$U:$U,"&lt;="&amp;GR$5,Fluxo!$D:$D,$D41,Fluxo!$E:$E,"&lt;&gt;"&amp;"PERMUTANTE"))</f>
        <v>0</v>
      </c>
      <c r="GS41" s="18">
        <f>IF(GS$5&gt;$G$4,0,SUMIFS(Fluxo!$O:$O,Fluxo!$U:$U,"&gt;"&amp;GR$5,Fluxo!$U:$U,"&lt;="&amp;GS$5,Fluxo!$D:$D,$D41,Fluxo!$E:$E,"&lt;&gt;"&amp;"PERMUTANTE"))</f>
        <v>0</v>
      </c>
      <c r="GT41" s="18">
        <f>IF(GT$5&gt;$G$4,0,SUMIFS(Fluxo!$O:$O,Fluxo!$U:$U,"&gt;"&amp;GS$5,Fluxo!$U:$U,"&lt;="&amp;GT$5,Fluxo!$D:$D,$D41,Fluxo!$E:$E,"&lt;&gt;"&amp;"PERMUTANTE"))</f>
        <v>0</v>
      </c>
      <c r="GU41" s="18">
        <f>IF(GU$5&gt;$G$4,0,SUMIFS(Fluxo!$O:$O,Fluxo!$U:$U,"&gt;"&amp;GT$5,Fluxo!$U:$U,"&lt;="&amp;GU$5,Fluxo!$D:$D,$D41,Fluxo!$E:$E,"&lt;&gt;"&amp;"PERMUTANTE"))</f>
        <v>0</v>
      </c>
      <c r="GV41" s="18">
        <f>IF(GV$5&gt;$G$4,0,SUMIFS(Fluxo!$O:$O,Fluxo!$U:$U,"&gt;"&amp;GU$5,Fluxo!$U:$U,"&lt;="&amp;GV$5,Fluxo!$D:$D,$D41,Fluxo!$E:$E,"&lt;&gt;"&amp;"PERMUTANTE"))</f>
        <v>0</v>
      </c>
      <c r="GW41" s="18">
        <f>IF(GW$5&gt;$G$4,0,SUMIFS(Fluxo!$O:$O,Fluxo!$U:$U,"&gt;"&amp;GV$5,Fluxo!$U:$U,"&lt;="&amp;GW$5,Fluxo!$D:$D,$D41,Fluxo!$E:$E,"&lt;&gt;"&amp;"PERMUTANTE"))</f>
        <v>0</v>
      </c>
      <c r="GX41" s="18">
        <f>IF(GX$5&gt;$G$4,0,SUMIFS(Fluxo!$O:$O,Fluxo!$U:$U,"&gt;"&amp;GW$5,Fluxo!$U:$U,"&lt;="&amp;GX$5,Fluxo!$D:$D,$D41,Fluxo!$E:$E,"&lt;&gt;"&amp;"PERMUTANTE"))</f>
        <v>0</v>
      </c>
      <c r="GY41" s="18">
        <f>IF(GY$5&gt;$G$4,0,SUMIFS(Fluxo!$O:$O,Fluxo!$U:$U,"&gt;"&amp;GX$5,Fluxo!$U:$U,"&lt;="&amp;GY$5,Fluxo!$D:$D,$D41,Fluxo!$E:$E,"&lt;&gt;"&amp;"PERMUTANTE"))</f>
        <v>0</v>
      </c>
      <c r="GZ41" s="18">
        <f>IF(GZ$5&gt;$G$4,0,SUMIFS(Fluxo!$O:$O,Fluxo!$U:$U,"&gt;"&amp;GY$5,Fluxo!$U:$U,"&lt;="&amp;GZ$5,Fluxo!$D:$D,$D41,Fluxo!$E:$E,"&lt;&gt;"&amp;"PERMUTANTE"))</f>
        <v>0</v>
      </c>
      <c r="HA41" s="18">
        <f>IF(HA$5&gt;$G$4,0,SUMIFS(Fluxo!$O:$O,Fluxo!$U:$U,"&gt;"&amp;GZ$5,Fluxo!$U:$U,"&lt;="&amp;HA$5,Fluxo!$D:$D,$D41,Fluxo!$E:$E,"&lt;&gt;"&amp;"PERMUTANTE"))</f>
        <v>0</v>
      </c>
      <c r="HB41" s="18">
        <f>IF(HB$5&gt;$G$4,0,SUMIFS(Fluxo!$O:$O,Fluxo!$U:$U,"&gt;"&amp;HA$5,Fluxo!$U:$U,"&lt;="&amp;HB$5,Fluxo!$D:$D,$D41,Fluxo!$E:$E,"&lt;&gt;"&amp;"PERMUTANTE"))</f>
        <v>0</v>
      </c>
      <c r="HC41" s="18">
        <f>IF(HC$5&gt;$G$4,0,SUMIFS(Fluxo!$O:$O,Fluxo!$U:$U,"&gt;"&amp;HB$5,Fluxo!$U:$U,"&lt;="&amp;HC$5,Fluxo!$D:$D,$D41,Fluxo!$E:$E,"&lt;&gt;"&amp;"PERMUTANTE"))</f>
        <v>0</v>
      </c>
      <c r="HD41" s="18">
        <f>IF(HD$5&gt;$G$4,0,SUMIFS(Fluxo!$O:$O,Fluxo!$U:$U,"&gt;"&amp;HC$5,Fluxo!$U:$U,"&lt;="&amp;HD$5,Fluxo!$D:$D,$D41,Fluxo!$E:$E,"&lt;&gt;"&amp;"PERMUTANTE"))</f>
        <v>0</v>
      </c>
      <c r="HE41" s="18">
        <f>IF(HE$5&gt;$G$4,0,SUMIFS(Fluxo!$O:$O,Fluxo!$U:$U,"&gt;"&amp;HD$5,Fluxo!$U:$U,"&lt;="&amp;HE$5,Fluxo!$D:$D,$D41,Fluxo!$E:$E,"&lt;&gt;"&amp;"PERMUTANTE"))</f>
        <v>0</v>
      </c>
      <c r="HF41" s="18">
        <f>IF(HF$5&gt;$G$4,0,SUMIFS(Fluxo!$O:$O,Fluxo!$U:$U,"&gt;"&amp;HE$5,Fluxo!$U:$U,"&lt;="&amp;HF$5,Fluxo!$D:$D,$D41,Fluxo!$E:$E,"&lt;&gt;"&amp;"PERMUTANTE"))</f>
        <v>0</v>
      </c>
    </row>
    <row r="42" spans="1:214" s="16" customFormat="1">
      <c r="A42" s="20">
        <f t="shared" si="8"/>
        <v>32</v>
      </c>
      <c r="B42" s="140" t="str">
        <f>'Check Carteira'!C34</f>
        <v>E.1016.99.01.0102</v>
      </c>
      <c r="C42" s="19">
        <v>1</v>
      </c>
      <c r="D42" s="129" t="str">
        <f>'Check Carteira'!F34</f>
        <v>A-0102</v>
      </c>
      <c r="E42" s="21">
        <f>IFERROR(INDEX(Contratos!L:L,MATCH(D42,Contratos!R:R,0)),"")</f>
        <v>45534</v>
      </c>
      <c r="F42" s="139">
        <f>IFERROR(INDEX(Contratos!G:G,MATCH(D42,Contratos!R:R,0)),"")</f>
        <v>1092424.5</v>
      </c>
      <c r="G42" s="83" t="str">
        <f ca="1">IFERROR(XNPV(#REF!,OFFSET(J42,0,MATCH(EOMONTH(E42,0),$J$5:$HF$5,0)-1,1,COUNT($J$5:$HF$5)-MATCH(EOMONTH(E42,0),$J$5:$HF$5,0)+1),OFFSET($J$5,0,MATCH(EOMONTH(E42,0),$J$5:$HF$5,0)-1,1,COUNT($J$5:$HF$5)-MATCH(EOMONTH(E42,0),$J$5:$HF$5,0)+1)),"")</f>
        <v/>
      </c>
      <c r="H42" s="83">
        <f t="shared" si="9"/>
        <v>428600</v>
      </c>
      <c r="I42" s="18"/>
      <c r="J42" s="18">
        <f>IF(J$5&gt;$G$4,0,SUMIFS(Fluxo!$O:$O,Fluxo!$U:$U,"&gt;"&amp;I$5,Fluxo!$U:$U,"&lt;="&amp;J$5,Fluxo!$D:$D,$D42))</f>
        <v>0</v>
      </c>
      <c r="K42" s="18">
        <f>IF(K$5&gt;$G$4,0,SUMIFS(Fluxo!$O:$O,Fluxo!$U:$U,"&gt;"&amp;J$5,Fluxo!$U:$U,"&lt;="&amp;K$5,Fluxo!$D:$D,$D42))</f>
        <v>0</v>
      </c>
      <c r="L42" s="18">
        <f>IF(L$5&gt;$G$4,0,SUMIFS(Fluxo!$O:$O,Fluxo!$U:$U,"&gt;"&amp;K$5,Fluxo!$U:$U,"&lt;="&amp;L$5,Fluxo!$D:$D,$D42))</f>
        <v>0</v>
      </c>
      <c r="M42" s="18">
        <f>IF(M$5&gt;$G$4,0,SUMIFS(Fluxo!$O:$O,Fluxo!$U:$U,"&gt;"&amp;L$5,Fluxo!$U:$U,"&lt;="&amp;M$5,Fluxo!$D:$D,$D42))</f>
        <v>0</v>
      </c>
      <c r="N42" s="18">
        <f>IF(N$5&gt;$G$4,0,SUMIFS(Fluxo!$O:$O,Fluxo!$U:$U,"&gt;"&amp;M$5,Fluxo!$U:$U,"&lt;="&amp;N$5,Fluxo!$D:$D,$D42))</f>
        <v>0</v>
      </c>
      <c r="O42" s="18">
        <f>IF(O$5&gt;$G$4,0,SUMIFS(Fluxo!$O:$O,Fluxo!$U:$U,"&gt;"&amp;N$5,Fluxo!$U:$U,"&lt;="&amp;O$5,Fluxo!$D:$D,$D42))</f>
        <v>0</v>
      </c>
      <c r="P42" s="18">
        <f>IF(P$5&gt;$G$4,0,SUMIFS(Fluxo!$O:$O,Fluxo!$U:$U,"&gt;"&amp;O$5,Fluxo!$U:$U,"&lt;="&amp;P$5,Fluxo!$D:$D,$D42))</f>
        <v>0</v>
      </c>
      <c r="Q42" s="18">
        <f>IF(Q$5&gt;$G$4,0,SUMIFS(Fluxo!$O:$O,Fluxo!$U:$U,"&gt;"&amp;P$5,Fluxo!$U:$U,"&lt;="&amp;Q$5,Fluxo!$D:$D,$D42))</f>
        <v>0</v>
      </c>
      <c r="R42" s="18">
        <f>IF(R$5&gt;$G$4,0,SUMIFS(Fluxo!$O:$O,Fluxo!$U:$U,"&gt;"&amp;Q$5,Fluxo!$U:$U,"&lt;="&amp;R$5,Fluxo!$D:$D,$D42))</f>
        <v>0</v>
      </c>
      <c r="S42" s="18">
        <f>IF(S$5&gt;$G$4,0,SUMIFS(Fluxo!$O:$O,Fluxo!$U:$U,"&gt;"&amp;R$5,Fluxo!$U:$U,"&lt;="&amp;S$5,Fluxo!$D:$D,$D42,Fluxo!$E:$E,"&lt;&gt;"&amp;"PERMUTANTE"))</f>
        <v>28600</v>
      </c>
      <c r="T42" s="18">
        <f>IF(T$5&gt;$G$4,0,SUMIFS(Fluxo!$O:$O,Fluxo!$U:$U,"&gt;"&amp;S$5,Fluxo!$U:$U,"&lt;="&amp;T$5,Fluxo!$D:$D,$D42,Fluxo!$E:$E,"&lt;&gt;"&amp;"PERMUTANTE"))</f>
        <v>200000</v>
      </c>
      <c r="U42" s="18">
        <f>IF(U$5&gt;$G$4,0,SUMIFS(Fluxo!$O:$O,Fluxo!$U:$U,"&gt;"&amp;T$5,Fluxo!$U:$U,"&lt;="&amp;U$5,Fluxo!$D:$D,$D42,Fluxo!$E:$E,"&lt;&gt;"&amp;"PERMUTANTE"))</f>
        <v>200000</v>
      </c>
      <c r="V42" s="18">
        <f>IF(V$5&gt;$G$4,0,SUMIFS(Fluxo!$O:$O,Fluxo!$U:$U,"&gt;"&amp;U$5,Fluxo!$U:$U,"&lt;="&amp;V$5,Fluxo!$D:$D,$D42,Fluxo!$E:$E,"&lt;&gt;"&amp;"PERMUTANTE"))</f>
        <v>0</v>
      </c>
      <c r="W42" s="18">
        <f>IF(W$5&gt;$G$4,0,SUMIFS(Fluxo!$O:$O,Fluxo!$U:$U,"&gt;"&amp;V$5,Fluxo!$U:$U,"&lt;="&amp;W$5,Fluxo!$D:$D,$D42,Fluxo!$E:$E,"&lt;&gt;"&amp;"PERMUTANTE"))</f>
        <v>0</v>
      </c>
      <c r="X42" s="18">
        <f>IF(X$5&gt;$G$4,0,SUMIFS(Fluxo!$O:$O,Fluxo!$U:$U,"&gt;"&amp;W$5,Fluxo!$U:$U,"&lt;="&amp;X$5,Fluxo!$D:$D,$D42,Fluxo!$E:$E,"&lt;&gt;"&amp;"PERMUTANTE"))</f>
        <v>0</v>
      </c>
      <c r="Y42" s="18">
        <f>IF(Y$5&gt;$G$4,0,SUMIFS(Fluxo!$O:$O,Fluxo!$U:$U,"&gt;"&amp;X$5,Fluxo!$U:$U,"&lt;="&amp;Y$5,Fluxo!$D:$D,$D42,Fluxo!$E:$E,"&lt;&gt;"&amp;"PERMUTANTE"))</f>
        <v>0</v>
      </c>
      <c r="Z42" s="18">
        <f>IF(Z$5&gt;$G$4,0,SUMIFS(Fluxo!$O:$O,Fluxo!$U:$U,"&gt;"&amp;Y$5,Fluxo!$U:$U,"&lt;="&amp;Z$5,Fluxo!$D:$D,$D42,Fluxo!$E:$E,"&lt;&gt;"&amp;"PERMUTANTE"))</f>
        <v>0</v>
      </c>
      <c r="AA42" s="18">
        <f>IF(AA$5&gt;$G$4,0,SUMIFS(Fluxo!$O:$O,Fluxo!$U:$U,"&gt;"&amp;Z$5,Fluxo!$U:$U,"&lt;="&amp;AA$5,Fluxo!$D:$D,$D42,Fluxo!$E:$E,"&lt;&gt;"&amp;"PERMUTANTE"))</f>
        <v>0</v>
      </c>
      <c r="AB42" s="18">
        <f>IF(AB$5&gt;$G$4,0,SUMIFS(Fluxo!$O:$O,Fluxo!$U:$U,"&gt;"&amp;AA$5,Fluxo!$U:$U,"&lt;="&amp;AB$5,Fluxo!$D:$D,$D42,Fluxo!$E:$E,"&lt;&gt;"&amp;"PERMUTANTE"))</f>
        <v>0</v>
      </c>
      <c r="AC42" s="18">
        <f>IF(AC$5&gt;$G$4,0,SUMIFS(Fluxo!$O:$O,Fluxo!$U:$U,"&gt;"&amp;AB$5,Fluxo!$U:$U,"&lt;="&amp;AC$5,Fluxo!$D:$D,$D42,Fluxo!$E:$E,"&lt;&gt;"&amp;"PERMUTANTE"))</f>
        <v>0</v>
      </c>
      <c r="AD42" s="18">
        <f>IF(AD$5&gt;$G$4,0,SUMIFS(Fluxo!$O:$O,Fluxo!$U:$U,"&gt;"&amp;AC$5,Fluxo!$U:$U,"&lt;="&amp;AD$5,Fluxo!$D:$D,$D42,Fluxo!$E:$E,"&lt;&gt;"&amp;"PERMUTANTE"))</f>
        <v>0</v>
      </c>
      <c r="AE42" s="18">
        <f>IF(AE$5&gt;$G$4,0,SUMIFS(Fluxo!$O:$O,Fluxo!$U:$U,"&gt;"&amp;AD$5,Fluxo!$U:$U,"&lt;="&amp;AE$5,Fluxo!$D:$D,$D42,Fluxo!$E:$E,"&lt;&gt;"&amp;"PERMUTANTE"))</f>
        <v>0</v>
      </c>
      <c r="AF42" s="18">
        <f>IF(AF$5&gt;$G$4,0,SUMIFS(Fluxo!$O:$O,Fluxo!$U:$U,"&gt;"&amp;AE$5,Fluxo!$U:$U,"&lt;="&amp;AF$5,Fluxo!$D:$D,$D42,Fluxo!$E:$E,"&lt;&gt;"&amp;"PERMUTANTE"))</f>
        <v>0</v>
      </c>
      <c r="AG42" s="18">
        <f>IF(AG$5&gt;$G$4,0,SUMIFS(Fluxo!$O:$O,Fluxo!$U:$U,"&gt;"&amp;AF$5,Fluxo!$U:$U,"&lt;="&amp;AG$5,Fluxo!$D:$D,$D42,Fluxo!$E:$E,"&lt;&gt;"&amp;"PERMUTANTE"))</f>
        <v>0</v>
      </c>
      <c r="AH42" s="18">
        <f>IF(AH$5&gt;$G$4,0,SUMIFS(Fluxo!$O:$O,Fluxo!$U:$U,"&gt;"&amp;AG$5,Fluxo!$U:$U,"&lt;="&amp;AH$5,Fluxo!$D:$D,$D42,Fluxo!$E:$E,"&lt;&gt;"&amp;"PERMUTANTE"))</f>
        <v>0</v>
      </c>
      <c r="AI42" s="18">
        <f>IF(AI$5&gt;$G$4,0,SUMIFS(Fluxo!$O:$O,Fluxo!$U:$U,"&gt;"&amp;AH$5,Fluxo!$U:$U,"&lt;="&amp;AI$5,Fluxo!$D:$D,$D42,Fluxo!$E:$E,"&lt;&gt;"&amp;"PERMUTANTE"))</f>
        <v>0</v>
      </c>
      <c r="AJ42" s="18">
        <f>IF(AJ$5&gt;$G$4,0,SUMIFS(Fluxo!$O:$O,Fluxo!$U:$U,"&gt;"&amp;AI$5,Fluxo!$U:$U,"&lt;="&amp;AJ$5,Fluxo!$D:$D,$D42,Fluxo!$E:$E,"&lt;&gt;"&amp;"PERMUTANTE"))</f>
        <v>0</v>
      </c>
      <c r="AK42" s="18">
        <f>IF(AK$5&gt;$G$4,0,SUMIFS(Fluxo!$O:$O,Fluxo!$U:$U,"&gt;"&amp;AJ$5,Fluxo!$U:$U,"&lt;="&amp;AK$5,Fluxo!$D:$D,$D42,Fluxo!$E:$E,"&lt;&gt;"&amp;"PERMUTANTE"))</f>
        <v>0</v>
      </c>
      <c r="AL42" s="18">
        <f>IF(AL$5&gt;$G$4,0,SUMIFS(Fluxo!$O:$O,Fluxo!$U:$U,"&gt;"&amp;AK$5,Fluxo!$U:$U,"&lt;="&amp;AL$5,Fluxo!$D:$D,$D42,Fluxo!$E:$E,"&lt;&gt;"&amp;"PERMUTANTE"))</f>
        <v>0</v>
      </c>
      <c r="AM42" s="18">
        <f>IF(AM$5&gt;$G$4,0,SUMIFS(Fluxo!$O:$O,Fluxo!$U:$U,"&gt;"&amp;AL$5,Fluxo!$U:$U,"&lt;="&amp;AM$5,Fluxo!$D:$D,$D42,Fluxo!$E:$E,"&lt;&gt;"&amp;"PERMUTANTE"))</f>
        <v>0</v>
      </c>
      <c r="AN42" s="18">
        <f>IF(AN$5&gt;$G$4,0,SUMIFS(Fluxo!$O:$O,Fluxo!$U:$U,"&gt;"&amp;AM$5,Fluxo!$U:$U,"&lt;="&amp;AN$5,Fluxo!$D:$D,$D42,Fluxo!$E:$E,"&lt;&gt;"&amp;"PERMUTANTE"))</f>
        <v>0</v>
      </c>
      <c r="AO42" s="18">
        <f>IF(AO$5&gt;$G$4,0,SUMIFS(Fluxo!$O:$O,Fluxo!$U:$U,"&gt;"&amp;AN$5,Fluxo!$U:$U,"&lt;="&amp;AO$5,Fluxo!$D:$D,$D42,Fluxo!$E:$E,"&lt;&gt;"&amp;"PERMUTANTE"))</f>
        <v>0</v>
      </c>
      <c r="AP42" s="18">
        <f>IF(AP$5&gt;$G$4,0,SUMIFS(Fluxo!$O:$O,Fluxo!$U:$U,"&gt;"&amp;AO$5,Fluxo!$U:$U,"&lt;="&amp;AP$5,Fluxo!$D:$D,$D42,Fluxo!$E:$E,"&lt;&gt;"&amp;"PERMUTANTE"))</f>
        <v>0</v>
      </c>
      <c r="AQ42" s="18">
        <f>IF(AQ$5&gt;$G$4,0,SUMIFS(Fluxo!$O:$O,Fluxo!$U:$U,"&gt;"&amp;AP$5,Fluxo!$U:$U,"&lt;="&amp;AQ$5,Fluxo!$D:$D,$D42,Fluxo!$E:$E,"&lt;&gt;"&amp;"PERMUTANTE"))</f>
        <v>0</v>
      </c>
      <c r="AR42" s="18">
        <f>IF(AR$5&gt;$G$4,0,SUMIFS(Fluxo!$O:$O,Fluxo!$U:$U,"&gt;"&amp;AQ$5,Fluxo!$U:$U,"&lt;="&amp;AR$5,Fluxo!$D:$D,$D42,Fluxo!$E:$E,"&lt;&gt;"&amp;"PERMUTANTE"))</f>
        <v>0</v>
      </c>
      <c r="AS42" s="18">
        <f>IF(AS$5&gt;$G$4,0,SUMIFS(Fluxo!$O:$O,Fluxo!$U:$U,"&gt;"&amp;AR$5,Fluxo!$U:$U,"&lt;="&amp;AS$5,Fluxo!$D:$D,$D42,Fluxo!$E:$E,"&lt;&gt;"&amp;"PERMUTANTE"))</f>
        <v>0</v>
      </c>
      <c r="AT42" s="18">
        <f>IF(AT$5&gt;$G$4,0,SUMIFS(Fluxo!$O:$O,Fluxo!$U:$U,"&gt;"&amp;AS$5,Fluxo!$U:$U,"&lt;="&amp;AT$5,Fluxo!$D:$D,$D42,Fluxo!$E:$E,"&lt;&gt;"&amp;"PERMUTANTE"))</f>
        <v>0</v>
      </c>
      <c r="AU42" s="18">
        <f>IF(AU$5&gt;$G$4,0,SUMIFS(Fluxo!$O:$O,Fluxo!$U:$U,"&gt;"&amp;AT$5,Fluxo!$U:$U,"&lt;="&amp;AU$5,Fluxo!$D:$D,$D42,Fluxo!$E:$E,"&lt;&gt;"&amp;"PERMUTANTE"))</f>
        <v>0</v>
      </c>
      <c r="AV42" s="18">
        <f>IF(AV$5&gt;$G$4,0,SUMIFS(Fluxo!$O:$O,Fluxo!$U:$U,"&gt;"&amp;AU$5,Fluxo!$U:$U,"&lt;="&amp;AV$5,Fluxo!$D:$D,$D42,Fluxo!$E:$E,"&lt;&gt;"&amp;"PERMUTANTE"))</f>
        <v>0</v>
      </c>
      <c r="AW42" s="18">
        <f>IF(AW$5&gt;$G$4,0,SUMIFS(Fluxo!$O:$O,Fluxo!$U:$U,"&gt;"&amp;AV$5,Fluxo!$U:$U,"&lt;="&amp;AW$5,Fluxo!$D:$D,$D42,Fluxo!$E:$E,"&lt;&gt;"&amp;"PERMUTANTE"))</f>
        <v>0</v>
      </c>
      <c r="AX42" s="18">
        <f>IF(AX$5&gt;$G$4,0,SUMIFS(Fluxo!$O:$O,Fluxo!$U:$U,"&gt;"&amp;AW$5,Fluxo!$U:$U,"&lt;="&amp;AX$5,Fluxo!$D:$D,$D42,Fluxo!$E:$E,"&lt;&gt;"&amp;"PERMUTANTE"))</f>
        <v>0</v>
      </c>
      <c r="AY42" s="18">
        <f>IF(AY$5&gt;$G$4,0,SUMIFS(Fluxo!$O:$O,Fluxo!$U:$U,"&gt;"&amp;AX$5,Fluxo!$U:$U,"&lt;="&amp;AY$5,Fluxo!$D:$D,$D42,Fluxo!$E:$E,"&lt;&gt;"&amp;"PERMUTANTE"))</f>
        <v>0</v>
      </c>
      <c r="AZ42" s="18">
        <f>IF(AZ$5&gt;$G$4,0,SUMIFS(Fluxo!$O:$O,Fluxo!$U:$U,"&gt;"&amp;AY$5,Fluxo!$U:$U,"&lt;="&amp;AZ$5,Fluxo!$D:$D,$D42,Fluxo!$E:$E,"&lt;&gt;"&amp;"PERMUTANTE"))</f>
        <v>0</v>
      </c>
      <c r="BA42" s="18">
        <f>IF(BA$5&gt;$G$4,0,SUMIFS(Fluxo!$O:$O,Fluxo!$U:$U,"&gt;"&amp;AZ$5,Fluxo!$U:$U,"&lt;="&amp;BA$5,Fluxo!$D:$D,$D42,Fluxo!$E:$E,"&lt;&gt;"&amp;"PERMUTANTE"))</f>
        <v>0</v>
      </c>
      <c r="BB42" s="18">
        <f>IF(BB$5&gt;$G$4,0,SUMIFS(Fluxo!$O:$O,Fluxo!$U:$U,"&gt;"&amp;BA$5,Fluxo!$U:$U,"&lt;="&amp;BB$5,Fluxo!$D:$D,$D42,Fluxo!$E:$E,"&lt;&gt;"&amp;"PERMUTANTE"))</f>
        <v>0</v>
      </c>
      <c r="BC42" s="18">
        <f>IF(BC$5&gt;$G$4,0,SUMIFS(Fluxo!$O:$O,Fluxo!$U:$U,"&gt;"&amp;BB$5,Fluxo!$U:$U,"&lt;="&amp;BC$5,Fluxo!$D:$D,$D42,Fluxo!$E:$E,"&lt;&gt;"&amp;"PERMUTANTE"))</f>
        <v>0</v>
      </c>
      <c r="BD42" s="18">
        <f>IF(BD$5&gt;$G$4,0,SUMIFS(Fluxo!$O:$O,Fluxo!$U:$U,"&gt;"&amp;BC$5,Fluxo!$U:$U,"&lt;="&amp;BD$5,Fluxo!$D:$D,$D42,Fluxo!$E:$E,"&lt;&gt;"&amp;"PERMUTANTE"))</f>
        <v>0</v>
      </c>
      <c r="BE42" s="18">
        <f>IF(BE$5&gt;$G$4,0,SUMIFS(Fluxo!$O:$O,Fluxo!$U:$U,"&gt;"&amp;BD$5,Fluxo!$U:$U,"&lt;="&amp;BE$5,Fluxo!$D:$D,$D42,Fluxo!$E:$E,"&lt;&gt;"&amp;"PERMUTANTE"))</f>
        <v>0</v>
      </c>
      <c r="BF42" s="18">
        <f>IF(BF$5&gt;$G$4,0,SUMIFS(Fluxo!$O:$O,Fluxo!$U:$U,"&gt;"&amp;BE$5,Fluxo!$U:$U,"&lt;="&amp;BF$5,Fluxo!$D:$D,$D42,Fluxo!$E:$E,"&lt;&gt;"&amp;"PERMUTANTE"))</f>
        <v>0</v>
      </c>
      <c r="BG42" s="18">
        <f>IF(BG$5&gt;$G$4,0,SUMIFS(Fluxo!$O:$O,Fluxo!$U:$U,"&gt;"&amp;BF$5,Fluxo!$U:$U,"&lt;="&amp;BG$5,Fluxo!$D:$D,$D42,Fluxo!$E:$E,"&lt;&gt;"&amp;"PERMUTANTE"))</f>
        <v>0</v>
      </c>
      <c r="BH42" s="18">
        <f>IF(BH$5&gt;$G$4,0,SUMIFS(Fluxo!$O:$O,Fluxo!$U:$U,"&gt;"&amp;BG$5,Fluxo!$U:$U,"&lt;="&amp;BH$5,Fluxo!$D:$D,$D42,Fluxo!$E:$E,"&lt;&gt;"&amp;"PERMUTANTE"))</f>
        <v>0</v>
      </c>
      <c r="BI42" s="18">
        <f>IF(BI$5&gt;$G$4,0,SUMIFS(Fluxo!$O:$O,Fluxo!$U:$U,"&gt;"&amp;BH$5,Fluxo!$U:$U,"&lt;="&amp;BI$5,Fluxo!$D:$D,$D42,Fluxo!$E:$E,"&lt;&gt;"&amp;"PERMUTANTE"))</f>
        <v>0</v>
      </c>
      <c r="BJ42" s="18">
        <f>IF(BJ$5&gt;$G$4,0,SUMIFS(Fluxo!$O:$O,Fluxo!$U:$U,"&gt;"&amp;BI$5,Fluxo!$U:$U,"&lt;="&amp;BJ$5,Fluxo!$D:$D,$D42,Fluxo!$E:$E,"&lt;&gt;"&amp;"PERMUTANTE"))</f>
        <v>0</v>
      </c>
      <c r="BK42" s="18">
        <f>IF(BK$5&gt;$G$4,0,SUMIFS(Fluxo!$O:$O,Fluxo!$U:$U,"&gt;"&amp;BJ$5,Fluxo!$U:$U,"&lt;="&amp;BK$5,Fluxo!$D:$D,$D42,Fluxo!$E:$E,"&lt;&gt;"&amp;"PERMUTANTE"))</f>
        <v>0</v>
      </c>
      <c r="BL42" s="18">
        <f>IF(BL$5&gt;$G$4,0,SUMIFS(Fluxo!$O:$O,Fluxo!$U:$U,"&gt;"&amp;BK$5,Fluxo!$U:$U,"&lt;="&amp;BL$5,Fluxo!$D:$D,$D42,Fluxo!$E:$E,"&lt;&gt;"&amp;"PERMUTANTE"))</f>
        <v>0</v>
      </c>
      <c r="BM42" s="18">
        <f>IF(BM$5&gt;$G$4,0,SUMIFS(Fluxo!$O:$O,Fluxo!$U:$U,"&gt;"&amp;BL$5,Fluxo!$U:$U,"&lt;="&amp;BM$5,Fluxo!$D:$D,$D42,Fluxo!$E:$E,"&lt;&gt;"&amp;"PERMUTANTE"))</f>
        <v>0</v>
      </c>
      <c r="BN42" s="18">
        <f>IF(BN$5&gt;$G$4,0,SUMIFS(Fluxo!$O:$O,Fluxo!$U:$U,"&gt;"&amp;BM$5,Fluxo!$U:$U,"&lt;="&amp;BN$5,Fluxo!$D:$D,$D42,Fluxo!$E:$E,"&lt;&gt;"&amp;"PERMUTANTE"))</f>
        <v>0</v>
      </c>
      <c r="BO42" s="18">
        <f>IF(BO$5&gt;$G$4,0,SUMIFS(Fluxo!$O:$O,Fluxo!$U:$U,"&gt;"&amp;BN$5,Fluxo!$U:$U,"&lt;="&amp;BO$5,Fluxo!$D:$D,$D42,Fluxo!$E:$E,"&lt;&gt;"&amp;"PERMUTANTE"))</f>
        <v>0</v>
      </c>
      <c r="BP42" s="18">
        <f>IF(BP$5&gt;$G$4,0,SUMIFS(Fluxo!$O:$O,Fluxo!$U:$U,"&gt;"&amp;BO$5,Fluxo!$U:$U,"&lt;="&amp;BP$5,Fluxo!$D:$D,$D42,Fluxo!$E:$E,"&lt;&gt;"&amp;"PERMUTANTE"))</f>
        <v>0</v>
      </c>
      <c r="BQ42" s="18">
        <f>IF(BQ$5&gt;$G$4,0,SUMIFS(Fluxo!$O:$O,Fluxo!$U:$U,"&gt;"&amp;BP$5,Fluxo!$U:$U,"&lt;="&amp;BQ$5,Fluxo!$D:$D,$D42,Fluxo!$E:$E,"&lt;&gt;"&amp;"PERMUTANTE"))</f>
        <v>0</v>
      </c>
      <c r="BR42" s="18">
        <f>IF(BR$5&gt;$G$4,0,SUMIFS(Fluxo!$O:$O,Fluxo!$U:$U,"&gt;"&amp;BQ$5,Fluxo!$U:$U,"&lt;="&amp;BR$5,Fluxo!$D:$D,$D42,Fluxo!$E:$E,"&lt;&gt;"&amp;"PERMUTANTE"))</f>
        <v>0</v>
      </c>
      <c r="BS42" s="18">
        <f>IF(BS$5&gt;$G$4,0,SUMIFS(Fluxo!$O:$O,Fluxo!$U:$U,"&gt;"&amp;BR$5,Fluxo!$U:$U,"&lt;="&amp;BS$5,Fluxo!$D:$D,$D42,Fluxo!$E:$E,"&lt;&gt;"&amp;"PERMUTANTE"))</f>
        <v>0</v>
      </c>
      <c r="BT42" s="18">
        <f>IF(BT$5&gt;$G$4,0,SUMIFS(Fluxo!$O:$O,Fluxo!$U:$U,"&gt;"&amp;BS$5,Fluxo!$U:$U,"&lt;="&amp;BT$5,Fluxo!$D:$D,$D42,Fluxo!$E:$E,"&lt;&gt;"&amp;"PERMUTANTE"))</f>
        <v>0</v>
      </c>
      <c r="BU42" s="18">
        <f>IF(BU$5&gt;$G$4,0,SUMIFS(Fluxo!$O:$O,Fluxo!$U:$U,"&gt;"&amp;BT$5,Fluxo!$U:$U,"&lt;="&amp;BU$5,Fluxo!$D:$D,$D42,Fluxo!$E:$E,"&lt;&gt;"&amp;"PERMUTANTE"))</f>
        <v>0</v>
      </c>
      <c r="BV42" s="18">
        <f>IF(BV$5&gt;$G$4,0,SUMIFS(Fluxo!$O:$O,Fluxo!$U:$U,"&gt;"&amp;BU$5,Fluxo!$U:$U,"&lt;="&amp;BV$5,Fluxo!$D:$D,$D42,Fluxo!$E:$E,"&lt;&gt;"&amp;"PERMUTANTE"))</f>
        <v>0</v>
      </c>
      <c r="BW42" s="18">
        <f>IF(BW$5&gt;$G$4,0,SUMIFS(Fluxo!$O:$O,Fluxo!$U:$U,"&gt;"&amp;BV$5,Fluxo!$U:$U,"&lt;="&amp;BW$5,Fluxo!$D:$D,$D42,Fluxo!$E:$E,"&lt;&gt;"&amp;"PERMUTANTE"))</f>
        <v>0</v>
      </c>
      <c r="BX42" s="18">
        <f>IF(BX$5&gt;$G$4,0,SUMIFS(Fluxo!$O:$O,Fluxo!$U:$U,"&gt;"&amp;BW$5,Fluxo!$U:$U,"&lt;="&amp;BX$5,Fluxo!$D:$D,$D42,Fluxo!$E:$E,"&lt;&gt;"&amp;"PERMUTANTE"))</f>
        <v>0</v>
      </c>
      <c r="BY42" s="18">
        <f>IF(BY$5&gt;$G$4,0,SUMIFS(Fluxo!$O:$O,Fluxo!$U:$U,"&gt;"&amp;BX$5,Fluxo!$U:$U,"&lt;="&amp;BY$5,Fluxo!$D:$D,$D42,Fluxo!$E:$E,"&lt;&gt;"&amp;"PERMUTANTE"))</f>
        <v>0</v>
      </c>
      <c r="BZ42" s="18">
        <f>IF(BZ$5&gt;$G$4,0,SUMIFS(Fluxo!$O:$O,Fluxo!$U:$U,"&gt;"&amp;BY$5,Fluxo!$U:$U,"&lt;="&amp;BZ$5,Fluxo!$D:$D,$D42,Fluxo!$E:$E,"&lt;&gt;"&amp;"PERMUTANTE"))</f>
        <v>0</v>
      </c>
      <c r="CA42" s="18">
        <f>IF(CA$5&gt;$G$4,0,SUMIFS(Fluxo!$O:$O,Fluxo!$U:$U,"&gt;"&amp;BZ$5,Fluxo!$U:$U,"&lt;="&amp;CA$5,Fluxo!$D:$D,$D42,Fluxo!$E:$E,"&lt;&gt;"&amp;"PERMUTANTE"))</f>
        <v>0</v>
      </c>
      <c r="CB42" s="18">
        <f>IF(CB$5&gt;$G$4,0,SUMIFS(Fluxo!$O:$O,Fluxo!$U:$U,"&gt;"&amp;CA$5,Fluxo!$U:$U,"&lt;="&amp;CB$5,Fluxo!$D:$D,$D42,Fluxo!$E:$E,"&lt;&gt;"&amp;"PERMUTANTE"))</f>
        <v>0</v>
      </c>
      <c r="CC42" s="18">
        <f>IF(CC$5&gt;$G$4,0,SUMIFS(Fluxo!$O:$O,Fluxo!$U:$U,"&gt;"&amp;CB$5,Fluxo!$U:$U,"&lt;="&amp;CC$5,Fluxo!$D:$D,$D42,Fluxo!$E:$E,"&lt;&gt;"&amp;"PERMUTANTE"))</f>
        <v>0</v>
      </c>
      <c r="CD42" s="18">
        <f>IF(CD$5&gt;$G$4,0,SUMIFS(Fluxo!$O:$O,Fluxo!$U:$U,"&gt;"&amp;CC$5,Fluxo!$U:$U,"&lt;="&amp;CD$5,Fluxo!$D:$D,$D42,Fluxo!$E:$E,"&lt;&gt;"&amp;"PERMUTANTE"))</f>
        <v>0</v>
      </c>
      <c r="CE42" s="18">
        <f>IF(CE$5&gt;$G$4,0,SUMIFS(Fluxo!$O:$O,Fluxo!$U:$U,"&gt;"&amp;CD$5,Fluxo!$U:$U,"&lt;="&amp;CE$5,Fluxo!$D:$D,$D42,Fluxo!$E:$E,"&lt;&gt;"&amp;"PERMUTANTE"))</f>
        <v>0</v>
      </c>
      <c r="CF42" s="18">
        <f>IF(CF$5&gt;$G$4,0,SUMIFS(Fluxo!$O:$O,Fluxo!$U:$U,"&gt;"&amp;CE$5,Fluxo!$U:$U,"&lt;="&amp;CF$5,Fluxo!$D:$D,$D42,Fluxo!$E:$E,"&lt;&gt;"&amp;"PERMUTANTE"))</f>
        <v>0</v>
      </c>
      <c r="CG42" s="18">
        <f>IF(CG$5&gt;$G$4,0,SUMIFS(Fluxo!$O:$O,Fluxo!$U:$U,"&gt;"&amp;CF$5,Fluxo!$U:$U,"&lt;="&amp;CG$5,Fluxo!$D:$D,$D42,Fluxo!$E:$E,"&lt;&gt;"&amp;"PERMUTANTE"))</f>
        <v>0</v>
      </c>
      <c r="CH42" s="18">
        <f>IF(CH$5&gt;$G$4,0,SUMIFS(Fluxo!$O:$O,Fluxo!$U:$U,"&gt;"&amp;CG$5,Fluxo!$U:$U,"&lt;="&amp;CH$5,Fluxo!$D:$D,$D42,Fluxo!$E:$E,"&lt;&gt;"&amp;"PERMUTANTE"))</f>
        <v>0</v>
      </c>
      <c r="CI42" s="18">
        <f>IF(CI$5&gt;$G$4,0,SUMIFS(Fluxo!$O:$O,Fluxo!$U:$U,"&gt;"&amp;CH$5,Fluxo!$U:$U,"&lt;="&amp;CI$5,Fluxo!$D:$D,$D42,Fluxo!$E:$E,"&lt;&gt;"&amp;"PERMUTANTE"))</f>
        <v>0</v>
      </c>
      <c r="CJ42" s="18">
        <f>IF(CJ$5&gt;$G$4,0,SUMIFS(Fluxo!$O:$O,Fluxo!$U:$U,"&gt;"&amp;CI$5,Fluxo!$U:$U,"&lt;="&amp;CJ$5,Fluxo!$D:$D,$D42,Fluxo!$E:$E,"&lt;&gt;"&amp;"PERMUTANTE"))</f>
        <v>0</v>
      </c>
      <c r="CK42" s="18">
        <f>IF(CK$5&gt;$G$4,0,SUMIFS(Fluxo!$O:$O,Fluxo!$U:$U,"&gt;"&amp;CJ$5,Fluxo!$U:$U,"&lt;="&amp;CK$5,Fluxo!$D:$D,$D42,Fluxo!$E:$E,"&lt;&gt;"&amp;"PERMUTANTE"))</f>
        <v>0</v>
      </c>
      <c r="CL42" s="18">
        <f>IF(CL$5&gt;$G$4,0,SUMIFS(Fluxo!$O:$O,Fluxo!$U:$U,"&gt;"&amp;CK$5,Fluxo!$U:$U,"&lt;="&amp;CL$5,Fluxo!$D:$D,$D42,Fluxo!$E:$E,"&lt;&gt;"&amp;"PERMUTANTE"))</f>
        <v>0</v>
      </c>
      <c r="CM42" s="18">
        <f>IF(CM$5&gt;$G$4,0,SUMIFS(Fluxo!$O:$O,Fluxo!$U:$U,"&gt;"&amp;CL$5,Fluxo!$U:$U,"&lt;="&amp;CM$5,Fluxo!$D:$D,$D42,Fluxo!$E:$E,"&lt;&gt;"&amp;"PERMUTANTE"))</f>
        <v>0</v>
      </c>
      <c r="CN42" s="18">
        <f>IF(CN$5&gt;$G$4,0,SUMIFS(Fluxo!$O:$O,Fluxo!$U:$U,"&gt;"&amp;CM$5,Fluxo!$U:$U,"&lt;="&amp;CN$5,Fluxo!$D:$D,$D42,Fluxo!$E:$E,"&lt;&gt;"&amp;"PERMUTANTE"))</f>
        <v>0</v>
      </c>
      <c r="CO42" s="18">
        <f>IF(CO$5&gt;$G$4,0,SUMIFS(Fluxo!$O:$O,Fluxo!$U:$U,"&gt;"&amp;CN$5,Fluxo!$U:$U,"&lt;="&amp;CO$5,Fluxo!$D:$D,$D42,Fluxo!$E:$E,"&lt;&gt;"&amp;"PERMUTANTE"))</f>
        <v>0</v>
      </c>
      <c r="CP42" s="18">
        <f>IF(CP$5&gt;$G$4,0,SUMIFS(Fluxo!$O:$O,Fluxo!$U:$U,"&gt;"&amp;CO$5,Fluxo!$U:$U,"&lt;="&amp;CP$5,Fluxo!$D:$D,$D42,Fluxo!$E:$E,"&lt;&gt;"&amp;"PERMUTANTE"))</f>
        <v>0</v>
      </c>
      <c r="CQ42" s="18">
        <f>IF(CQ$5&gt;$G$4,0,SUMIFS(Fluxo!$O:$O,Fluxo!$U:$U,"&gt;"&amp;CP$5,Fluxo!$U:$U,"&lt;="&amp;CQ$5,Fluxo!$D:$D,$D42,Fluxo!$E:$E,"&lt;&gt;"&amp;"PERMUTANTE"))</f>
        <v>0</v>
      </c>
      <c r="CR42" s="18">
        <f>IF(CR$5&gt;$G$4,0,SUMIFS(Fluxo!$O:$O,Fluxo!$U:$U,"&gt;"&amp;CQ$5,Fluxo!$U:$U,"&lt;="&amp;CR$5,Fluxo!$D:$D,$D42,Fluxo!$E:$E,"&lt;&gt;"&amp;"PERMUTANTE"))</f>
        <v>0</v>
      </c>
      <c r="CS42" s="18">
        <f>IF(CS$5&gt;$G$4,0,SUMIFS(Fluxo!$O:$O,Fluxo!$U:$U,"&gt;"&amp;CR$5,Fluxo!$U:$U,"&lt;="&amp;CS$5,Fluxo!$D:$D,$D42,Fluxo!$E:$E,"&lt;&gt;"&amp;"PERMUTANTE"))</f>
        <v>0</v>
      </c>
      <c r="CT42" s="18">
        <f>IF(CT$5&gt;$G$4,0,SUMIFS(Fluxo!$O:$O,Fluxo!$U:$U,"&gt;"&amp;CS$5,Fluxo!$U:$U,"&lt;="&amp;CT$5,Fluxo!$D:$D,$D42,Fluxo!$E:$E,"&lt;&gt;"&amp;"PERMUTANTE"))</f>
        <v>0</v>
      </c>
      <c r="CU42" s="18">
        <f>IF(CU$5&gt;$G$4,0,SUMIFS(Fluxo!$O:$O,Fluxo!$U:$U,"&gt;"&amp;CT$5,Fluxo!$U:$U,"&lt;="&amp;CU$5,Fluxo!$D:$D,$D42,Fluxo!$E:$E,"&lt;&gt;"&amp;"PERMUTANTE"))</f>
        <v>0</v>
      </c>
      <c r="CV42" s="18">
        <f>IF(CV$5&gt;$G$4,0,SUMIFS(Fluxo!$O:$O,Fluxo!$U:$U,"&gt;"&amp;CU$5,Fluxo!$U:$U,"&lt;="&amp;CV$5,Fluxo!$D:$D,$D42,Fluxo!$E:$E,"&lt;&gt;"&amp;"PERMUTANTE"))</f>
        <v>0</v>
      </c>
      <c r="CW42" s="18">
        <f>IF(CW$5&gt;$G$4,0,SUMIFS(Fluxo!$O:$O,Fluxo!$U:$U,"&gt;"&amp;CV$5,Fluxo!$U:$U,"&lt;="&amp;CW$5,Fluxo!$D:$D,$D42,Fluxo!$E:$E,"&lt;&gt;"&amp;"PERMUTANTE"))</f>
        <v>0</v>
      </c>
      <c r="CX42" s="18">
        <f>IF(CX$5&gt;$G$4,0,SUMIFS(Fluxo!$O:$O,Fluxo!$U:$U,"&gt;"&amp;CW$5,Fluxo!$U:$U,"&lt;="&amp;CX$5,Fluxo!$D:$D,$D42,Fluxo!$E:$E,"&lt;&gt;"&amp;"PERMUTANTE"))</f>
        <v>0</v>
      </c>
      <c r="CY42" s="18">
        <f>IF(CY$5&gt;$G$4,0,SUMIFS(Fluxo!$O:$O,Fluxo!$U:$U,"&gt;"&amp;CX$5,Fluxo!$U:$U,"&lt;="&amp;CY$5,Fluxo!$D:$D,$D42,Fluxo!$E:$E,"&lt;&gt;"&amp;"PERMUTANTE"))</f>
        <v>0</v>
      </c>
      <c r="CZ42" s="18">
        <f>IF(CZ$5&gt;$G$4,0,SUMIFS(Fluxo!$O:$O,Fluxo!$U:$U,"&gt;"&amp;CY$5,Fluxo!$U:$U,"&lt;="&amp;CZ$5,Fluxo!$D:$D,$D42,Fluxo!$E:$E,"&lt;&gt;"&amp;"PERMUTANTE"))</f>
        <v>0</v>
      </c>
      <c r="DA42" s="18">
        <f>IF(DA$5&gt;$G$4,0,SUMIFS(Fluxo!$O:$O,Fluxo!$U:$U,"&gt;"&amp;CZ$5,Fluxo!$U:$U,"&lt;="&amp;DA$5,Fluxo!$D:$D,$D42,Fluxo!$E:$E,"&lt;&gt;"&amp;"PERMUTANTE"))</f>
        <v>0</v>
      </c>
      <c r="DB42" s="18">
        <f>IF(DB$5&gt;$G$4,0,SUMIFS(Fluxo!$O:$O,Fluxo!$U:$U,"&gt;"&amp;DA$5,Fluxo!$U:$U,"&lt;="&amp;DB$5,Fluxo!$D:$D,$D42,Fluxo!$E:$E,"&lt;&gt;"&amp;"PERMUTANTE"))</f>
        <v>0</v>
      </c>
      <c r="DC42" s="18">
        <f>IF(DC$5&gt;$G$4,0,SUMIFS(Fluxo!$O:$O,Fluxo!$U:$U,"&gt;"&amp;DB$5,Fluxo!$U:$U,"&lt;="&amp;DC$5,Fluxo!$D:$D,$D42,Fluxo!$E:$E,"&lt;&gt;"&amp;"PERMUTANTE"))</f>
        <v>0</v>
      </c>
      <c r="DD42" s="18">
        <f>IF(DD$5&gt;$G$4,0,SUMIFS(Fluxo!$O:$O,Fluxo!$U:$U,"&gt;"&amp;DC$5,Fluxo!$U:$U,"&lt;="&amp;DD$5,Fluxo!$D:$D,$D42,Fluxo!$E:$E,"&lt;&gt;"&amp;"PERMUTANTE"))</f>
        <v>0</v>
      </c>
      <c r="DE42" s="18">
        <f>IF(DE$5&gt;$G$4,0,SUMIFS(Fluxo!$O:$O,Fluxo!$U:$U,"&gt;"&amp;DD$5,Fluxo!$U:$U,"&lt;="&amp;DE$5,Fluxo!$D:$D,$D42,Fluxo!$E:$E,"&lt;&gt;"&amp;"PERMUTANTE"))</f>
        <v>0</v>
      </c>
      <c r="DF42" s="18">
        <f>IF(DF$5&gt;$G$4,0,SUMIFS(Fluxo!$O:$O,Fluxo!$U:$U,"&gt;"&amp;DE$5,Fluxo!$U:$U,"&lt;="&amp;DF$5,Fluxo!$D:$D,$D42,Fluxo!$E:$E,"&lt;&gt;"&amp;"PERMUTANTE"))</f>
        <v>0</v>
      </c>
      <c r="DG42" s="18">
        <f>IF(DG$5&gt;$G$4,0,SUMIFS(Fluxo!$O:$O,Fluxo!$U:$U,"&gt;"&amp;DF$5,Fluxo!$U:$U,"&lt;="&amp;DG$5,Fluxo!$D:$D,$D42,Fluxo!$E:$E,"&lt;&gt;"&amp;"PERMUTANTE"))</f>
        <v>0</v>
      </c>
      <c r="DH42" s="18">
        <f>IF(DH$5&gt;$G$4,0,SUMIFS(Fluxo!$O:$O,Fluxo!$U:$U,"&gt;"&amp;DG$5,Fluxo!$U:$U,"&lt;="&amp;DH$5,Fluxo!$D:$D,$D42,Fluxo!$E:$E,"&lt;&gt;"&amp;"PERMUTANTE"))</f>
        <v>0</v>
      </c>
      <c r="DI42" s="18">
        <f>IF(DI$5&gt;$G$4,0,SUMIFS(Fluxo!$O:$O,Fluxo!$U:$U,"&gt;"&amp;DH$5,Fluxo!$U:$U,"&lt;="&amp;DI$5,Fluxo!$D:$D,$D42,Fluxo!$E:$E,"&lt;&gt;"&amp;"PERMUTANTE"))</f>
        <v>0</v>
      </c>
      <c r="DJ42" s="18">
        <f>IF(DJ$5&gt;$G$4,0,SUMIFS(Fluxo!$O:$O,Fluxo!$U:$U,"&gt;"&amp;DI$5,Fluxo!$U:$U,"&lt;="&amp;DJ$5,Fluxo!$D:$D,$D42,Fluxo!$E:$E,"&lt;&gt;"&amp;"PERMUTANTE"))</f>
        <v>0</v>
      </c>
      <c r="DK42" s="18">
        <f>IF(DK$5&gt;$G$4,0,SUMIFS(Fluxo!$O:$O,Fluxo!$U:$U,"&gt;"&amp;DJ$5,Fluxo!$U:$U,"&lt;="&amp;DK$5,Fluxo!$D:$D,$D42,Fluxo!$E:$E,"&lt;&gt;"&amp;"PERMUTANTE"))</f>
        <v>0</v>
      </c>
      <c r="DL42" s="18">
        <f>IF(DL$5&gt;$G$4,0,SUMIFS(Fluxo!$O:$O,Fluxo!$U:$U,"&gt;"&amp;DK$5,Fluxo!$U:$U,"&lt;="&amp;DL$5,Fluxo!$D:$D,$D42,Fluxo!$E:$E,"&lt;&gt;"&amp;"PERMUTANTE"))</f>
        <v>0</v>
      </c>
      <c r="DM42" s="18">
        <f>IF(DM$5&gt;$G$4,0,SUMIFS(Fluxo!$O:$O,Fluxo!$U:$U,"&gt;"&amp;DL$5,Fluxo!$U:$U,"&lt;="&amp;DM$5,Fluxo!$D:$D,$D42,Fluxo!$E:$E,"&lt;&gt;"&amp;"PERMUTANTE"))</f>
        <v>0</v>
      </c>
      <c r="DN42" s="18">
        <f>IF(DN$5&gt;$G$4,0,SUMIFS(Fluxo!$O:$O,Fluxo!$U:$U,"&gt;"&amp;DM$5,Fluxo!$U:$U,"&lt;="&amp;DN$5,Fluxo!$D:$D,$D42,Fluxo!$E:$E,"&lt;&gt;"&amp;"PERMUTANTE"))</f>
        <v>0</v>
      </c>
      <c r="DO42" s="18">
        <f>IF(DO$5&gt;$G$4,0,SUMIFS(Fluxo!$O:$O,Fluxo!$U:$U,"&gt;"&amp;DN$5,Fluxo!$U:$U,"&lt;="&amp;DO$5,Fluxo!$D:$D,$D42,Fluxo!$E:$E,"&lt;&gt;"&amp;"PERMUTANTE"))</f>
        <v>0</v>
      </c>
      <c r="DP42" s="18">
        <f>IF(DP$5&gt;$G$4,0,SUMIFS(Fluxo!$O:$O,Fluxo!$U:$U,"&gt;"&amp;DO$5,Fluxo!$U:$U,"&lt;="&amp;DP$5,Fluxo!$D:$D,$D42,Fluxo!$E:$E,"&lt;&gt;"&amp;"PERMUTANTE"))</f>
        <v>0</v>
      </c>
      <c r="DQ42" s="18">
        <f>IF(DQ$5&gt;$G$4,0,SUMIFS(Fluxo!$O:$O,Fluxo!$U:$U,"&gt;"&amp;DP$5,Fluxo!$U:$U,"&lt;="&amp;DQ$5,Fluxo!$D:$D,$D42,Fluxo!$E:$E,"&lt;&gt;"&amp;"PERMUTANTE"))</f>
        <v>0</v>
      </c>
      <c r="DR42" s="18">
        <f>IF(DR$5&gt;$G$4,0,SUMIFS(Fluxo!$O:$O,Fluxo!$U:$U,"&gt;"&amp;DQ$5,Fluxo!$U:$U,"&lt;="&amp;DR$5,Fluxo!$D:$D,$D42,Fluxo!$E:$E,"&lt;&gt;"&amp;"PERMUTANTE"))</f>
        <v>0</v>
      </c>
      <c r="DS42" s="18">
        <f>IF(DS$5&gt;$G$4,0,SUMIFS(Fluxo!$O:$O,Fluxo!$U:$U,"&gt;"&amp;DR$5,Fluxo!$U:$U,"&lt;="&amp;DS$5,Fluxo!$D:$D,$D42,Fluxo!$E:$E,"&lt;&gt;"&amp;"PERMUTANTE"))</f>
        <v>0</v>
      </c>
      <c r="DT42" s="18">
        <f>IF(DT$5&gt;$G$4,0,SUMIFS(Fluxo!$O:$O,Fluxo!$U:$U,"&gt;"&amp;DS$5,Fluxo!$U:$U,"&lt;="&amp;DT$5,Fluxo!$D:$D,$D42,Fluxo!$E:$E,"&lt;&gt;"&amp;"PERMUTANTE"))</f>
        <v>0</v>
      </c>
      <c r="DU42" s="18">
        <f>IF(DU$5&gt;$G$4,0,SUMIFS(Fluxo!$O:$O,Fluxo!$U:$U,"&gt;"&amp;DT$5,Fluxo!$U:$U,"&lt;="&amp;DU$5,Fluxo!$D:$D,$D42,Fluxo!$E:$E,"&lt;&gt;"&amp;"PERMUTANTE"))</f>
        <v>0</v>
      </c>
      <c r="DV42" s="18">
        <f>IF(DV$5&gt;$G$4,0,SUMIFS(Fluxo!$O:$O,Fluxo!$U:$U,"&gt;"&amp;DU$5,Fluxo!$U:$U,"&lt;="&amp;DV$5,Fluxo!$D:$D,$D42,Fluxo!$E:$E,"&lt;&gt;"&amp;"PERMUTANTE"))</f>
        <v>0</v>
      </c>
      <c r="DW42" s="18">
        <f>IF(DW$5&gt;$G$4,0,SUMIFS(Fluxo!$O:$O,Fluxo!$U:$U,"&gt;"&amp;DV$5,Fluxo!$U:$U,"&lt;="&amp;DW$5,Fluxo!$D:$D,$D42,Fluxo!$E:$E,"&lt;&gt;"&amp;"PERMUTANTE"))</f>
        <v>0</v>
      </c>
      <c r="DX42" s="18">
        <f>IF(DX$5&gt;$G$4,0,SUMIFS(Fluxo!$O:$O,Fluxo!$U:$U,"&gt;"&amp;DW$5,Fluxo!$U:$U,"&lt;="&amp;DX$5,Fluxo!$D:$D,$D42,Fluxo!$E:$E,"&lt;&gt;"&amp;"PERMUTANTE"))</f>
        <v>0</v>
      </c>
      <c r="DY42" s="18">
        <f>IF(DY$5&gt;$G$4,0,SUMIFS(Fluxo!$O:$O,Fluxo!$U:$U,"&gt;"&amp;DX$5,Fluxo!$U:$U,"&lt;="&amp;DY$5,Fluxo!$D:$D,$D42,Fluxo!$E:$E,"&lt;&gt;"&amp;"PERMUTANTE"))</f>
        <v>0</v>
      </c>
      <c r="DZ42" s="18">
        <f>IF(DZ$5&gt;$G$4,0,SUMIFS(Fluxo!$O:$O,Fluxo!$U:$U,"&gt;"&amp;DY$5,Fluxo!$U:$U,"&lt;="&amp;DZ$5,Fluxo!$D:$D,$D42,Fluxo!$E:$E,"&lt;&gt;"&amp;"PERMUTANTE"))</f>
        <v>0</v>
      </c>
      <c r="EA42" s="18">
        <f>IF(EA$5&gt;$G$4,0,SUMIFS(Fluxo!$O:$O,Fluxo!$U:$U,"&gt;"&amp;DZ$5,Fluxo!$U:$U,"&lt;="&amp;EA$5,Fluxo!$D:$D,$D42,Fluxo!$E:$E,"&lt;&gt;"&amp;"PERMUTANTE"))</f>
        <v>0</v>
      </c>
      <c r="EB42" s="18">
        <f>IF(EB$5&gt;$G$4,0,SUMIFS(Fluxo!$O:$O,Fluxo!$U:$U,"&gt;"&amp;EA$5,Fluxo!$U:$U,"&lt;="&amp;EB$5,Fluxo!$D:$D,$D42,Fluxo!$E:$E,"&lt;&gt;"&amp;"PERMUTANTE"))</f>
        <v>0</v>
      </c>
      <c r="EC42" s="18">
        <f>IF(EC$5&gt;$G$4,0,SUMIFS(Fluxo!$O:$O,Fluxo!$U:$U,"&gt;"&amp;EB$5,Fluxo!$U:$U,"&lt;="&amp;EC$5,Fluxo!$D:$D,$D42,Fluxo!$E:$E,"&lt;&gt;"&amp;"PERMUTANTE"))</f>
        <v>0</v>
      </c>
      <c r="ED42" s="18">
        <f>IF(ED$5&gt;$G$4,0,SUMIFS(Fluxo!$O:$O,Fluxo!$U:$U,"&gt;"&amp;EC$5,Fluxo!$U:$U,"&lt;="&amp;ED$5,Fluxo!$D:$D,$D42,Fluxo!$E:$E,"&lt;&gt;"&amp;"PERMUTANTE"))</f>
        <v>0</v>
      </c>
      <c r="EE42" s="18">
        <f>IF(EE$5&gt;$G$4,0,SUMIFS(Fluxo!$O:$O,Fluxo!$U:$U,"&gt;"&amp;ED$5,Fluxo!$U:$U,"&lt;="&amp;EE$5,Fluxo!$D:$D,$D42,Fluxo!$E:$E,"&lt;&gt;"&amp;"PERMUTANTE"))</f>
        <v>0</v>
      </c>
      <c r="EF42" s="18">
        <f>IF(EF$5&gt;$G$4,0,SUMIFS(Fluxo!$O:$O,Fluxo!$U:$U,"&gt;"&amp;EE$5,Fluxo!$U:$U,"&lt;="&amp;EF$5,Fluxo!$D:$D,$D42,Fluxo!$E:$E,"&lt;&gt;"&amp;"PERMUTANTE"))</f>
        <v>0</v>
      </c>
      <c r="EG42" s="18">
        <f>IF(EG$5&gt;$G$4,0,SUMIFS(Fluxo!$O:$O,Fluxo!$U:$U,"&gt;"&amp;EF$5,Fluxo!$U:$U,"&lt;="&amp;EG$5,Fluxo!$D:$D,$D42,Fluxo!$E:$E,"&lt;&gt;"&amp;"PERMUTANTE"))</f>
        <v>0</v>
      </c>
      <c r="EH42" s="18">
        <f>IF(EH$5&gt;$G$4,0,SUMIFS(Fluxo!$O:$O,Fluxo!$U:$U,"&gt;"&amp;EG$5,Fluxo!$U:$U,"&lt;="&amp;EH$5,Fluxo!$D:$D,$D42,Fluxo!$E:$E,"&lt;&gt;"&amp;"PERMUTANTE"))</f>
        <v>0</v>
      </c>
      <c r="EI42" s="18">
        <f>IF(EI$5&gt;$G$4,0,SUMIFS(Fluxo!$O:$O,Fluxo!$U:$U,"&gt;"&amp;EH$5,Fluxo!$U:$U,"&lt;="&amp;EI$5,Fluxo!$D:$D,$D42,Fluxo!$E:$E,"&lt;&gt;"&amp;"PERMUTANTE"))</f>
        <v>0</v>
      </c>
      <c r="EJ42" s="18">
        <f>IF(EJ$5&gt;$G$4,0,SUMIFS(Fluxo!$O:$O,Fluxo!$U:$U,"&gt;"&amp;EI$5,Fluxo!$U:$U,"&lt;="&amp;EJ$5,Fluxo!$D:$D,$D42,Fluxo!$E:$E,"&lt;&gt;"&amp;"PERMUTANTE"))</f>
        <v>0</v>
      </c>
      <c r="EK42" s="18">
        <f>IF(EK$5&gt;$G$4,0,SUMIFS(Fluxo!$O:$O,Fluxo!$U:$U,"&gt;"&amp;EJ$5,Fluxo!$U:$U,"&lt;="&amp;EK$5,Fluxo!$D:$D,$D42,Fluxo!$E:$E,"&lt;&gt;"&amp;"PERMUTANTE"))</f>
        <v>0</v>
      </c>
      <c r="EL42" s="18">
        <f>IF(EL$5&gt;$G$4,0,SUMIFS(Fluxo!$O:$O,Fluxo!$U:$U,"&gt;"&amp;EK$5,Fluxo!$U:$U,"&lt;="&amp;EL$5,Fluxo!$D:$D,$D42,Fluxo!$E:$E,"&lt;&gt;"&amp;"PERMUTANTE"))</f>
        <v>0</v>
      </c>
      <c r="EM42" s="18">
        <f>IF(EM$5&gt;$G$4,0,SUMIFS(Fluxo!$O:$O,Fluxo!$U:$U,"&gt;"&amp;EL$5,Fluxo!$U:$U,"&lt;="&amp;EM$5,Fluxo!$D:$D,$D42,Fluxo!$E:$E,"&lt;&gt;"&amp;"PERMUTANTE"))</f>
        <v>0</v>
      </c>
      <c r="EN42" s="18">
        <f>IF(EN$5&gt;$G$4,0,SUMIFS(Fluxo!$O:$O,Fluxo!$U:$U,"&gt;"&amp;EM$5,Fluxo!$U:$U,"&lt;="&amp;EN$5,Fluxo!$D:$D,$D42,Fluxo!$E:$E,"&lt;&gt;"&amp;"PERMUTANTE"))</f>
        <v>0</v>
      </c>
      <c r="EO42" s="18">
        <f>IF(EO$5&gt;$G$4,0,SUMIFS(Fluxo!$O:$O,Fluxo!$U:$U,"&gt;"&amp;EN$5,Fluxo!$U:$U,"&lt;="&amp;EO$5,Fluxo!$D:$D,$D42,Fluxo!$E:$E,"&lt;&gt;"&amp;"PERMUTANTE"))</f>
        <v>0</v>
      </c>
      <c r="EP42" s="18">
        <f>IF(EP$5&gt;$G$4,0,SUMIFS(Fluxo!$O:$O,Fluxo!$U:$U,"&gt;"&amp;EO$5,Fluxo!$U:$U,"&lt;="&amp;EP$5,Fluxo!$D:$D,$D42,Fluxo!$E:$E,"&lt;&gt;"&amp;"PERMUTANTE"))</f>
        <v>0</v>
      </c>
      <c r="EQ42" s="18">
        <f>IF(EQ$5&gt;$G$4,0,SUMIFS(Fluxo!$O:$O,Fluxo!$U:$U,"&gt;"&amp;EP$5,Fluxo!$U:$U,"&lt;="&amp;EQ$5,Fluxo!$D:$D,$D42,Fluxo!$E:$E,"&lt;&gt;"&amp;"PERMUTANTE"))</f>
        <v>0</v>
      </c>
      <c r="ER42" s="18">
        <f>IF(ER$5&gt;$G$4,0,SUMIFS(Fluxo!$O:$O,Fluxo!$U:$U,"&gt;"&amp;EQ$5,Fluxo!$U:$U,"&lt;="&amp;ER$5,Fluxo!$D:$D,$D42,Fluxo!$E:$E,"&lt;&gt;"&amp;"PERMUTANTE"))</f>
        <v>0</v>
      </c>
      <c r="ES42" s="18">
        <f>IF(ES$5&gt;$G$4,0,SUMIFS(Fluxo!$O:$O,Fluxo!$U:$U,"&gt;"&amp;ER$5,Fluxo!$U:$U,"&lt;="&amp;ES$5,Fluxo!$D:$D,$D42,Fluxo!$E:$E,"&lt;&gt;"&amp;"PERMUTANTE"))</f>
        <v>0</v>
      </c>
      <c r="ET42" s="18">
        <f>IF(ET$5&gt;$G$4,0,SUMIFS(Fluxo!$O:$O,Fluxo!$U:$U,"&gt;"&amp;ES$5,Fluxo!$U:$U,"&lt;="&amp;ET$5,Fluxo!$D:$D,$D42,Fluxo!$E:$E,"&lt;&gt;"&amp;"PERMUTANTE"))</f>
        <v>0</v>
      </c>
      <c r="EU42" s="18">
        <f>IF(EU$5&gt;$G$4,0,SUMIFS(Fluxo!$O:$O,Fluxo!$U:$U,"&gt;"&amp;ET$5,Fluxo!$U:$U,"&lt;="&amp;EU$5,Fluxo!$D:$D,$D42,Fluxo!$E:$E,"&lt;&gt;"&amp;"PERMUTANTE"))</f>
        <v>0</v>
      </c>
      <c r="EV42" s="18">
        <f>IF(EV$5&gt;$G$4,0,SUMIFS(Fluxo!$O:$O,Fluxo!$U:$U,"&gt;"&amp;EU$5,Fluxo!$U:$U,"&lt;="&amp;EV$5,Fluxo!$D:$D,$D42,Fluxo!$E:$E,"&lt;&gt;"&amp;"PERMUTANTE"))</f>
        <v>0</v>
      </c>
      <c r="EW42" s="18">
        <f>IF(EW$5&gt;$G$4,0,SUMIFS(Fluxo!$O:$O,Fluxo!$U:$U,"&gt;"&amp;EV$5,Fluxo!$U:$U,"&lt;="&amp;EW$5,Fluxo!$D:$D,$D42,Fluxo!$E:$E,"&lt;&gt;"&amp;"PERMUTANTE"))</f>
        <v>0</v>
      </c>
      <c r="EX42" s="18">
        <f>IF(EX$5&gt;$G$4,0,SUMIFS(Fluxo!$O:$O,Fluxo!$U:$U,"&gt;"&amp;EW$5,Fluxo!$U:$U,"&lt;="&amp;EX$5,Fluxo!$D:$D,$D42,Fluxo!$E:$E,"&lt;&gt;"&amp;"PERMUTANTE"))</f>
        <v>0</v>
      </c>
      <c r="EY42" s="18">
        <f>IF(EY$5&gt;$G$4,0,SUMIFS(Fluxo!$O:$O,Fluxo!$U:$U,"&gt;"&amp;EX$5,Fluxo!$U:$U,"&lt;="&amp;EY$5,Fluxo!$D:$D,$D42,Fluxo!$E:$E,"&lt;&gt;"&amp;"PERMUTANTE"))</f>
        <v>0</v>
      </c>
      <c r="EZ42" s="18">
        <f>IF(EZ$5&gt;$G$4,0,SUMIFS(Fluxo!$O:$O,Fluxo!$U:$U,"&gt;"&amp;EY$5,Fluxo!$U:$U,"&lt;="&amp;EZ$5,Fluxo!$D:$D,$D42,Fluxo!$E:$E,"&lt;&gt;"&amp;"PERMUTANTE"))</f>
        <v>0</v>
      </c>
      <c r="FA42" s="18">
        <f>IF(FA$5&gt;$G$4,0,SUMIFS(Fluxo!$O:$O,Fluxo!$U:$U,"&gt;"&amp;EZ$5,Fluxo!$U:$U,"&lt;="&amp;FA$5,Fluxo!$D:$D,$D42,Fluxo!$E:$E,"&lt;&gt;"&amp;"PERMUTANTE"))</f>
        <v>0</v>
      </c>
      <c r="FB42" s="18">
        <f>IF(FB$5&gt;$G$4,0,SUMIFS(Fluxo!$O:$O,Fluxo!$U:$U,"&gt;"&amp;FA$5,Fluxo!$U:$U,"&lt;="&amp;FB$5,Fluxo!$D:$D,$D42,Fluxo!$E:$E,"&lt;&gt;"&amp;"PERMUTANTE"))</f>
        <v>0</v>
      </c>
      <c r="FC42" s="18">
        <f>IF(FC$5&gt;$G$4,0,SUMIFS(Fluxo!$O:$O,Fluxo!$U:$U,"&gt;"&amp;FB$5,Fluxo!$U:$U,"&lt;="&amp;FC$5,Fluxo!$D:$D,$D42,Fluxo!$E:$E,"&lt;&gt;"&amp;"PERMUTANTE"))</f>
        <v>0</v>
      </c>
      <c r="FD42" s="18">
        <f>IF(FD$5&gt;$G$4,0,SUMIFS(Fluxo!$O:$O,Fluxo!$U:$U,"&gt;"&amp;FC$5,Fluxo!$U:$U,"&lt;="&amp;FD$5,Fluxo!$D:$D,$D42,Fluxo!$E:$E,"&lt;&gt;"&amp;"PERMUTANTE"))</f>
        <v>0</v>
      </c>
      <c r="FE42" s="18">
        <f>IF(FE$5&gt;$G$4,0,SUMIFS(Fluxo!$O:$O,Fluxo!$U:$U,"&gt;"&amp;FD$5,Fluxo!$U:$U,"&lt;="&amp;FE$5,Fluxo!$D:$D,$D42,Fluxo!$E:$E,"&lt;&gt;"&amp;"PERMUTANTE"))</f>
        <v>0</v>
      </c>
      <c r="FF42" s="18">
        <f>IF(FF$5&gt;$G$4,0,SUMIFS(Fluxo!$O:$O,Fluxo!$U:$U,"&gt;"&amp;FE$5,Fluxo!$U:$U,"&lt;="&amp;FF$5,Fluxo!$D:$D,$D42,Fluxo!$E:$E,"&lt;&gt;"&amp;"PERMUTANTE"))</f>
        <v>0</v>
      </c>
      <c r="FG42" s="18">
        <f>IF(FG$5&gt;$G$4,0,SUMIFS(Fluxo!$O:$O,Fluxo!$U:$U,"&gt;"&amp;FF$5,Fluxo!$U:$U,"&lt;="&amp;FG$5,Fluxo!$D:$D,$D42,Fluxo!$E:$E,"&lt;&gt;"&amp;"PERMUTANTE"))</f>
        <v>0</v>
      </c>
      <c r="FH42" s="18">
        <f>IF(FH$5&gt;$G$4,0,SUMIFS(Fluxo!$O:$O,Fluxo!$U:$U,"&gt;"&amp;FG$5,Fluxo!$U:$U,"&lt;="&amp;FH$5,Fluxo!$D:$D,$D42,Fluxo!$E:$E,"&lt;&gt;"&amp;"PERMUTANTE"))</f>
        <v>0</v>
      </c>
      <c r="FI42" s="18">
        <f>IF(FI$5&gt;$G$4,0,SUMIFS(Fluxo!$O:$O,Fluxo!$U:$U,"&gt;"&amp;FH$5,Fluxo!$U:$U,"&lt;="&amp;FI$5,Fluxo!$D:$D,$D42,Fluxo!$E:$E,"&lt;&gt;"&amp;"PERMUTANTE"))</f>
        <v>0</v>
      </c>
      <c r="FJ42" s="18">
        <f>IF(FJ$5&gt;$G$4,0,SUMIFS(Fluxo!$O:$O,Fluxo!$U:$U,"&gt;"&amp;FI$5,Fluxo!$U:$U,"&lt;="&amp;FJ$5,Fluxo!$D:$D,$D42,Fluxo!$E:$E,"&lt;&gt;"&amp;"PERMUTANTE"))</f>
        <v>0</v>
      </c>
      <c r="FK42" s="18">
        <f>IF(FK$5&gt;$G$4,0,SUMIFS(Fluxo!$O:$O,Fluxo!$U:$U,"&gt;"&amp;FJ$5,Fluxo!$U:$U,"&lt;="&amp;FK$5,Fluxo!$D:$D,$D42,Fluxo!$E:$E,"&lt;&gt;"&amp;"PERMUTANTE"))</f>
        <v>0</v>
      </c>
      <c r="FL42" s="18">
        <f>IF(FL$5&gt;$G$4,0,SUMIFS(Fluxo!$O:$O,Fluxo!$U:$U,"&gt;"&amp;FK$5,Fluxo!$U:$U,"&lt;="&amp;FL$5,Fluxo!$D:$D,$D42,Fluxo!$E:$E,"&lt;&gt;"&amp;"PERMUTANTE"))</f>
        <v>0</v>
      </c>
      <c r="FM42" s="18">
        <f>IF(FM$5&gt;$G$4,0,SUMIFS(Fluxo!$O:$O,Fluxo!$U:$U,"&gt;"&amp;FL$5,Fluxo!$U:$U,"&lt;="&amp;FM$5,Fluxo!$D:$D,$D42,Fluxo!$E:$E,"&lt;&gt;"&amp;"PERMUTANTE"))</f>
        <v>0</v>
      </c>
      <c r="FN42" s="18">
        <f>IF(FN$5&gt;$G$4,0,SUMIFS(Fluxo!$O:$O,Fluxo!$U:$U,"&gt;"&amp;FM$5,Fluxo!$U:$U,"&lt;="&amp;FN$5,Fluxo!$D:$D,$D42,Fluxo!$E:$E,"&lt;&gt;"&amp;"PERMUTANTE"))</f>
        <v>0</v>
      </c>
      <c r="FO42" s="18">
        <f>IF(FO$5&gt;$G$4,0,SUMIFS(Fluxo!$O:$O,Fluxo!$U:$U,"&gt;"&amp;FN$5,Fluxo!$U:$U,"&lt;="&amp;FO$5,Fluxo!$D:$D,$D42,Fluxo!$E:$E,"&lt;&gt;"&amp;"PERMUTANTE"))</f>
        <v>0</v>
      </c>
      <c r="FP42" s="18">
        <f>IF(FP$5&gt;$G$4,0,SUMIFS(Fluxo!$O:$O,Fluxo!$U:$U,"&gt;"&amp;FO$5,Fluxo!$U:$U,"&lt;="&amp;FP$5,Fluxo!$D:$D,$D42,Fluxo!$E:$E,"&lt;&gt;"&amp;"PERMUTANTE"))</f>
        <v>0</v>
      </c>
      <c r="FQ42" s="18">
        <f>IF(FQ$5&gt;$G$4,0,SUMIFS(Fluxo!$O:$O,Fluxo!$U:$U,"&gt;"&amp;FP$5,Fluxo!$U:$U,"&lt;="&amp;FQ$5,Fluxo!$D:$D,$D42,Fluxo!$E:$E,"&lt;&gt;"&amp;"PERMUTANTE"))</f>
        <v>0</v>
      </c>
      <c r="FR42" s="18">
        <f>IF(FR$5&gt;$G$4,0,SUMIFS(Fluxo!$O:$O,Fluxo!$U:$U,"&gt;"&amp;FQ$5,Fluxo!$U:$U,"&lt;="&amp;FR$5,Fluxo!$D:$D,$D42,Fluxo!$E:$E,"&lt;&gt;"&amp;"PERMUTANTE"))</f>
        <v>0</v>
      </c>
      <c r="FS42" s="18">
        <f>IF(FS$5&gt;$G$4,0,SUMIFS(Fluxo!$O:$O,Fluxo!$U:$U,"&gt;"&amp;FR$5,Fluxo!$U:$U,"&lt;="&amp;FS$5,Fluxo!$D:$D,$D42,Fluxo!$E:$E,"&lt;&gt;"&amp;"PERMUTANTE"))</f>
        <v>0</v>
      </c>
      <c r="FT42" s="18">
        <f>IF(FT$5&gt;$G$4,0,SUMIFS(Fluxo!$O:$O,Fluxo!$U:$U,"&gt;"&amp;FS$5,Fluxo!$U:$U,"&lt;="&amp;FT$5,Fluxo!$D:$D,$D42,Fluxo!$E:$E,"&lt;&gt;"&amp;"PERMUTANTE"))</f>
        <v>0</v>
      </c>
      <c r="FU42" s="18">
        <f>IF(FU$5&gt;$G$4,0,SUMIFS(Fluxo!$O:$O,Fluxo!$U:$U,"&gt;"&amp;FT$5,Fluxo!$U:$U,"&lt;="&amp;FU$5,Fluxo!$D:$D,$D42,Fluxo!$E:$E,"&lt;&gt;"&amp;"PERMUTANTE"))</f>
        <v>0</v>
      </c>
      <c r="FV42" s="18">
        <f>IF(FV$5&gt;$G$4,0,SUMIFS(Fluxo!$O:$O,Fluxo!$U:$U,"&gt;"&amp;FU$5,Fluxo!$U:$U,"&lt;="&amp;FV$5,Fluxo!$D:$D,$D42,Fluxo!$E:$E,"&lt;&gt;"&amp;"PERMUTANTE"))</f>
        <v>0</v>
      </c>
      <c r="FW42" s="18">
        <f>IF(FW$5&gt;$G$4,0,SUMIFS(Fluxo!$O:$O,Fluxo!$U:$U,"&gt;"&amp;FV$5,Fluxo!$U:$U,"&lt;="&amp;FW$5,Fluxo!$D:$D,$D42,Fluxo!$E:$E,"&lt;&gt;"&amp;"PERMUTANTE"))</f>
        <v>0</v>
      </c>
      <c r="FX42" s="18">
        <f>IF(FX$5&gt;$G$4,0,SUMIFS(Fluxo!$O:$O,Fluxo!$U:$U,"&gt;"&amp;FW$5,Fluxo!$U:$U,"&lt;="&amp;FX$5,Fluxo!$D:$D,$D42,Fluxo!$E:$E,"&lt;&gt;"&amp;"PERMUTANTE"))</f>
        <v>0</v>
      </c>
      <c r="FY42" s="18">
        <f>IF(FY$5&gt;$G$4,0,SUMIFS(Fluxo!$O:$O,Fluxo!$U:$U,"&gt;"&amp;FX$5,Fluxo!$U:$U,"&lt;="&amp;FY$5,Fluxo!$D:$D,$D42,Fluxo!$E:$E,"&lt;&gt;"&amp;"PERMUTANTE"))</f>
        <v>0</v>
      </c>
      <c r="FZ42" s="18">
        <f>IF(FZ$5&gt;$G$4,0,SUMIFS(Fluxo!$O:$O,Fluxo!$U:$U,"&gt;"&amp;FY$5,Fluxo!$U:$U,"&lt;="&amp;FZ$5,Fluxo!$D:$D,$D42,Fluxo!$E:$E,"&lt;&gt;"&amp;"PERMUTANTE"))</f>
        <v>0</v>
      </c>
      <c r="GA42" s="18">
        <f>IF(GA$5&gt;$G$4,0,SUMIFS(Fluxo!$O:$O,Fluxo!$U:$U,"&gt;"&amp;FZ$5,Fluxo!$U:$U,"&lt;="&amp;GA$5,Fluxo!$D:$D,$D42,Fluxo!$E:$E,"&lt;&gt;"&amp;"PERMUTANTE"))</f>
        <v>0</v>
      </c>
      <c r="GB42" s="18">
        <f>IF(GB$5&gt;$G$4,0,SUMIFS(Fluxo!$O:$O,Fluxo!$U:$U,"&gt;"&amp;GA$5,Fluxo!$U:$U,"&lt;="&amp;GB$5,Fluxo!$D:$D,$D42,Fluxo!$E:$E,"&lt;&gt;"&amp;"PERMUTANTE"))</f>
        <v>0</v>
      </c>
      <c r="GC42" s="18">
        <f>IF(GC$5&gt;$G$4,0,SUMIFS(Fluxo!$O:$O,Fluxo!$U:$U,"&gt;"&amp;GB$5,Fluxo!$U:$U,"&lt;="&amp;GC$5,Fluxo!$D:$D,$D42,Fluxo!$E:$E,"&lt;&gt;"&amp;"PERMUTANTE"))</f>
        <v>0</v>
      </c>
      <c r="GD42" s="18">
        <f>IF(GD$5&gt;$G$4,0,SUMIFS(Fluxo!$O:$O,Fluxo!$U:$U,"&gt;"&amp;GC$5,Fluxo!$U:$U,"&lt;="&amp;GD$5,Fluxo!$D:$D,$D42,Fluxo!$E:$E,"&lt;&gt;"&amp;"PERMUTANTE"))</f>
        <v>0</v>
      </c>
      <c r="GE42" s="18">
        <f>IF(GE$5&gt;$G$4,0,SUMIFS(Fluxo!$O:$O,Fluxo!$U:$U,"&gt;"&amp;GD$5,Fluxo!$U:$U,"&lt;="&amp;GE$5,Fluxo!$D:$D,$D42,Fluxo!$E:$E,"&lt;&gt;"&amp;"PERMUTANTE"))</f>
        <v>0</v>
      </c>
      <c r="GF42" s="18">
        <f>IF(GF$5&gt;$G$4,0,SUMIFS(Fluxo!$O:$O,Fluxo!$U:$U,"&gt;"&amp;GE$5,Fluxo!$U:$U,"&lt;="&amp;GF$5,Fluxo!$D:$D,$D42,Fluxo!$E:$E,"&lt;&gt;"&amp;"PERMUTANTE"))</f>
        <v>0</v>
      </c>
      <c r="GG42" s="18">
        <f>IF(GG$5&gt;$G$4,0,SUMIFS(Fluxo!$O:$O,Fluxo!$U:$U,"&gt;"&amp;GF$5,Fluxo!$U:$U,"&lt;="&amp;GG$5,Fluxo!$D:$D,$D42,Fluxo!$E:$E,"&lt;&gt;"&amp;"PERMUTANTE"))</f>
        <v>0</v>
      </c>
      <c r="GH42" s="18">
        <f>IF(GH$5&gt;$G$4,0,SUMIFS(Fluxo!$O:$O,Fluxo!$U:$U,"&gt;"&amp;GG$5,Fluxo!$U:$U,"&lt;="&amp;GH$5,Fluxo!$D:$D,$D42,Fluxo!$E:$E,"&lt;&gt;"&amp;"PERMUTANTE"))</f>
        <v>0</v>
      </c>
      <c r="GI42" s="18">
        <f>IF(GI$5&gt;$G$4,0,SUMIFS(Fluxo!$O:$O,Fluxo!$U:$U,"&gt;"&amp;GH$5,Fluxo!$U:$U,"&lt;="&amp;GI$5,Fluxo!$D:$D,$D42,Fluxo!$E:$E,"&lt;&gt;"&amp;"PERMUTANTE"))</f>
        <v>0</v>
      </c>
      <c r="GJ42" s="18">
        <f>IF(GJ$5&gt;$G$4,0,SUMIFS(Fluxo!$O:$O,Fluxo!$U:$U,"&gt;"&amp;GI$5,Fluxo!$U:$U,"&lt;="&amp;GJ$5,Fluxo!$D:$D,$D42,Fluxo!$E:$E,"&lt;&gt;"&amp;"PERMUTANTE"))</f>
        <v>0</v>
      </c>
      <c r="GK42" s="18">
        <f>IF(GK$5&gt;$G$4,0,SUMIFS(Fluxo!$O:$O,Fluxo!$U:$U,"&gt;"&amp;GJ$5,Fluxo!$U:$U,"&lt;="&amp;GK$5,Fluxo!$D:$D,$D42,Fluxo!$E:$E,"&lt;&gt;"&amp;"PERMUTANTE"))</f>
        <v>0</v>
      </c>
      <c r="GL42" s="18">
        <f>IF(GL$5&gt;$G$4,0,SUMIFS(Fluxo!$O:$O,Fluxo!$U:$U,"&gt;"&amp;GK$5,Fluxo!$U:$U,"&lt;="&amp;GL$5,Fluxo!$D:$D,$D42,Fluxo!$E:$E,"&lt;&gt;"&amp;"PERMUTANTE"))</f>
        <v>0</v>
      </c>
      <c r="GM42" s="18">
        <f>IF(GM$5&gt;$G$4,0,SUMIFS(Fluxo!$O:$O,Fluxo!$U:$U,"&gt;"&amp;GL$5,Fluxo!$U:$U,"&lt;="&amp;GM$5,Fluxo!$D:$D,$D42,Fluxo!$E:$E,"&lt;&gt;"&amp;"PERMUTANTE"))</f>
        <v>0</v>
      </c>
      <c r="GN42" s="18">
        <f>IF(GN$5&gt;$G$4,0,SUMIFS(Fluxo!$O:$O,Fluxo!$U:$U,"&gt;"&amp;GM$5,Fluxo!$U:$U,"&lt;="&amp;GN$5,Fluxo!$D:$D,$D42,Fluxo!$E:$E,"&lt;&gt;"&amp;"PERMUTANTE"))</f>
        <v>0</v>
      </c>
      <c r="GO42" s="18">
        <f>IF(GO$5&gt;$G$4,0,SUMIFS(Fluxo!$O:$O,Fluxo!$U:$U,"&gt;"&amp;GN$5,Fluxo!$U:$U,"&lt;="&amp;GO$5,Fluxo!$D:$D,$D42,Fluxo!$E:$E,"&lt;&gt;"&amp;"PERMUTANTE"))</f>
        <v>0</v>
      </c>
      <c r="GP42" s="18">
        <f>IF(GP$5&gt;$G$4,0,SUMIFS(Fluxo!$O:$O,Fluxo!$U:$U,"&gt;"&amp;GO$5,Fluxo!$U:$U,"&lt;="&amp;GP$5,Fluxo!$D:$D,$D42,Fluxo!$E:$E,"&lt;&gt;"&amp;"PERMUTANTE"))</f>
        <v>0</v>
      </c>
      <c r="GQ42" s="18">
        <f>IF(GQ$5&gt;$G$4,0,SUMIFS(Fluxo!$O:$O,Fluxo!$U:$U,"&gt;"&amp;GP$5,Fluxo!$U:$U,"&lt;="&amp;GQ$5,Fluxo!$D:$D,$D42,Fluxo!$E:$E,"&lt;&gt;"&amp;"PERMUTANTE"))</f>
        <v>0</v>
      </c>
      <c r="GR42" s="18">
        <f>IF(GR$5&gt;$G$4,0,SUMIFS(Fluxo!$O:$O,Fluxo!$U:$U,"&gt;"&amp;GQ$5,Fluxo!$U:$U,"&lt;="&amp;GR$5,Fluxo!$D:$D,$D42,Fluxo!$E:$E,"&lt;&gt;"&amp;"PERMUTANTE"))</f>
        <v>0</v>
      </c>
      <c r="GS42" s="18">
        <f>IF(GS$5&gt;$G$4,0,SUMIFS(Fluxo!$O:$O,Fluxo!$U:$U,"&gt;"&amp;GR$5,Fluxo!$U:$U,"&lt;="&amp;GS$5,Fluxo!$D:$D,$D42,Fluxo!$E:$E,"&lt;&gt;"&amp;"PERMUTANTE"))</f>
        <v>0</v>
      </c>
      <c r="GT42" s="18">
        <f>IF(GT$5&gt;$G$4,0,SUMIFS(Fluxo!$O:$O,Fluxo!$U:$U,"&gt;"&amp;GS$5,Fluxo!$U:$U,"&lt;="&amp;GT$5,Fluxo!$D:$D,$D42,Fluxo!$E:$E,"&lt;&gt;"&amp;"PERMUTANTE"))</f>
        <v>0</v>
      </c>
      <c r="GU42" s="18">
        <f>IF(GU$5&gt;$G$4,0,SUMIFS(Fluxo!$O:$O,Fluxo!$U:$U,"&gt;"&amp;GT$5,Fluxo!$U:$U,"&lt;="&amp;GU$5,Fluxo!$D:$D,$D42,Fluxo!$E:$E,"&lt;&gt;"&amp;"PERMUTANTE"))</f>
        <v>0</v>
      </c>
      <c r="GV42" s="18">
        <f>IF(GV$5&gt;$G$4,0,SUMIFS(Fluxo!$O:$O,Fluxo!$U:$U,"&gt;"&amp;GU$5,Fluxo!$U:$U,"&lt;="&amp;GV$5,Fluxo!$D:$D,$D42,Fluxo!$E:$E,"&lt;&gt;"&amp;"PERMUTANTE"))</f>
        <v>0</v>
      </c>
      <c r="GW42" s="18">
        <f>IF(GW$5&gt;$G$4,0,SUMIFS(Fluxo!$O:$O,Fluxo!$U:$U,"&gt;"&amp;GV$5,Fluxo!$U:$U,"&lt;="&amp;GW$5,Fluxo!$D:$D,$D42,Fluxo!$E:$E,"&lt;&gt;"&amp;"PERMUTANTE"))</f>
        <v>0</v>
      </c>
      <c r="GX42" s="18">
        <f>IF(GX$5&gt;$G$4,0,SUMIFS(Fluxo!$O:$O,Fluxo!$U:$U,"&gt;"&amp;GW$5,Fluxo!$U:$U,"&lt;="&amp;GX$5,Fluxo!$D:$D,$D42,Fluxo!$E:$E,"&lt;&gt;"&amp;"PERMUTANTE"))</f>
        <v>0</v>
      </c>
      <c r="GY42" s="18">
        <f>IF(GY$5&gt;$G$4,0,SUMIFS(Fluxo!$O:$O,Fluxo!$U:$U,"&gt;"&amp;GX$5,Fluxo!$U:$U,"&lt;="&amp;GY$5,Fluxo!$D:$D,$D42,Fluxo!$E:$E,"&lt;&gt;"&amp;"PERMUTANTE"))</f>
        <v>0</v>
      </c>
      <c r="GZ42" s="18">
        <f>IF(GZ$5&gt;$G$4,0,SUMIFS(Fluxo!$O:$O,Fluxo!$U:$U,"&gt;"&amp;GY$5,Fluxo!$U:$U,"&lt;="&amp;GZ$5,Fluxo!$D:$D,$D42,Fluxo!$E:$E,"&lt;&gt;"&amp;"PERMUTANTE"))</f>
        <v>0</v>
      </c>
      <c r="HA42" s="18">
        <f>IF(HA$5&gt;$G$4,0,SUMIFS(Fluxo!$O:$O,Fluxo!$U:$U,"&gt;"&amp;GZ$5,Fluxo!$U:$U,"&lt;="&amp;HA$5,Fluxo!$D:$D,$D42,Fluxo!$E:$E,"&lt;&gt;"&amp;"PERMUTANTE"))</f>
        <v>0</v>
      </c>
      <c r="HB42" s="18">
        <f>IF(HB$5&gt;$G$4,0,SUMIFS(Fluxo!$O:$O,Fluxo!$U:$U,"&gt;"&amp;HA$5,Fluxo!$U:$U,"&lt;="&amp;HB$5,Fluxo!$D:$D,$D42,Fluxo!$E:$E,"&lt;&gt;"&amp;"PERMUTANTE"))</f>
        <v>0</v>
      </c>
      <c r="HC42" s="18">
        <f>IF(HC$5&gt;$G$4,0,SUMIFS(Fluxo!$O:$O,Fluxo!$U:$U,"&gt;"&amp;HB$5,Fluxo!$U:$U,"&lt;="&amp;HC$5,Fluxo!$D:$D,$D42,Fluxo!$E:$E,"&lt;&gt;"&amp;"PERMUTANTE"))</f>
        <v>0</v>
      </c>
      <c r="HD42" s="18">
        <f>IF(HD$5&gt;$G$4,0,SUMIFS(Fluxo!$O:$O,Fluxo!$U:$U,"&gt;"&amp;HC$5,Fluxo!$U:$U,"&lt;="&amp;HD$5,Fluxo!$D:$D,$D42,Fluxo!$E:$E,"&lt;&gt;"&amp;"PERMUTANTE"))</f>
        <v>0</v>
      </c>
      <c r="HE42" s="18">
        <f>IF(HE$5&gt;$G$4,0,SUMIFS(Fluxo!$O:$O,Fluxo!$U:$U,"&gt;"&amp;HD$5,Fluxo!$U:$U,"&lt;="&amp;HE$5,Fluxo!$D:$D,$D42,Fluxo!$E:$E,"&lt;&gt;"&amp;"PERMUTANTE"))</f>
        <v>0</v>
      </c>
      <c r="HF42" s="18">
        <f>IF(HF$5&gt;$G$4,0,SUMIFS(Fluxo!$O:$O,Fluxo!$U:$U,"&gt;"&amp;HE$5,Fluxo!$U:$U,"&lt;="&amp;HF$5,Fluxo!$D:$D,$D42,Fluxo!$E:$E,"&lt;&gt;"&amp;"PERMUTANTE"))</f>
        <v>0</v>
      </c>
    </row>
    <row r="43" spans="1:214" s="16" customFormat="1">
      <c r="A43" s="20">
        <f t="shared" si="8"/>
        <v>33</v>
      </c>
      <c r="B43" s="140" t="str">
        <f>'Check Carteira'!C35</f>
        <v>E.1016.99.01.0103</v>
      </c>
      <c r="C43" s="19">
        <v>1</v>
      </c>
      <c r="D43" s="129" t="str">
        <f>'Check Carteira'!F35</f>
        <v>A-0103</v>
      </c>
      <c r="E43" s="21">
        <f>IFERROR(INDEX(Contratos!L:L,MATCH(D43,Contratos!R:R,0)),"")</f>
        <v>45184</v>
      </c>
      <c r="F43" s="139">
        <f>IFERROR(INDEX(Contratos!G:G,MATCH(D43,Contratos!R:R,0)),"")</f>
        <v>693396.33</v>
      </c>
      <c r="G43" s="83" t="str">
        <f ca="1">IFERROR(XNPV(#REF!,OFFSET(J43,0,MATCH(EOMONTH(E43,0),$J$5:$HF$5,0)-1,1,COUNT($J$5:$HF$5)-MATCH(EOMONTH(E43,0),$J$5:$HF$5,0)+1),OFFSET($J$5,0,MATCH(EOMONTH(E43,0),$J$5:$HF$5,0)-1,1,COUNT($J$5:$HF$5)-MATCH(EOMONTH(E43,0),$J$5:$HF$5,0)+1)),"")</f>
        <v/>
      </c>
      <c r="H43" s="83">
        <f t="shared" si="9"/>
        <v>339642.07</v>
      </c>
      <c r="I43" s="18"/>
      <c r="J43" s="18">
        <f>IF(J$5&gt;$G$4,0,SUMIFS(Fluxo!$O:$O,Fluxo!$U:$U,"&gt;"&amp;I$5,Fluxo!$U:$U,"&lt;="&amp;J$5,Fluxo!$D:$D,$D43))</f>
        <v>0</v>
      </c>
      <c r="K43" s="18">
        <f>IF(K$5&gt;$G$4,0,SUMIFS(Fluxo!$O:$O,Fluxo!$U:$U,"&gt;"&amp;J$5,Fluxo!$U:$U,"&lt;="&amp;K$5,Fluxo!$D:$D,$D43))</f>
        <v>0</v>
      </c>
      <c r="L43" s="18">
        <f>IF(L$5&gt;$G$4,0,SUMIFS(Fluxo!$O:$O,Fluxo!$U:$U,"&gt;"&amp;K$5,Fluxo!$U:$U,"&lt;="&amp;L$5,Fluxo!$D:$D,$D43))</f>
        <v>0</v>
      </c>
      <c r="M43" s="18">
        <f>IF(M$5&gt;$G$4,0,SUMIFS(Fluxo!$O:$O,Fluxo!$U:$U,"&gt;"&amp;L$5,Fluxo!$U:$U,"&lt;="&amp;M$5,Fluxo!$D:$D,$D43))</f>
        <v>0</v>
      </c>
      <c r="N43" s="18">
        <f>IF(N$5&gt;$G$4,0,SUMIFS(Fluxo!$O:$O,Fluxo!$U:$U,"&gt;"&amp;M$5,Fluxo!$U:$U,"&lt;="&amp;N$5,Fluxo!$D:$D,$D43))</f>
        <v>0</v>
      </c>
      <c r="O43" s="18">
        <f>IF(O$5&gt;$G$4,0,SUMIFS(Fluxo!$O:$O,Fluxo!$U:$U,"&gt;"&amp;N$5,Fluxo!$U:$U,"&lt;="&amp;O$5,Fluxo!$D:$D,$D43))</f>
        <v>252983.8</v>
      </c>
      <c r="P43" s="18">
        <f>IF(P$5&gt;$G$4,0,SUMIFS(Fluxo!$O:$O,Fluxo!$U:$U,"&gt;"&amp;O$5,Fluxo!$U:$U,"&lt;="&amp;P$5,Fluxo!$D:$D,$D43))</f>
        <v>3004.98</v>
      </c>
      <c r="Q43" s="18">
        <f>IF(Q$5&gt;$G$4,0,SUMIFS(Fluxo!$O:$O,Fluxo!$U:$U,"&gt;"&amp;P$5,Fluxo!$U:$U,"&lt;="&amp;Q$5,Fluxo!$D:$D,$D43))</f>
        <v>3015.26</v>
      </c>
      <c r="R43" s="18">
        <f>IF(R$5&gt;$G$4,0,SUMIFS(Fluxo!$O:$O,Fluxo!$U:$U,"&gt;"&amp;Q$5,Fluxo!$U:$U,"&lt;="&amp;R$5,Fluxo!$D:$D,$D43))</f>
        <v>3021.22</v>
      </c>
      <c r="S43" s="18">
        <f>IF(S$5&gt;$G$4,0,SUMIFS(Fluxo!$O:$O,Fluxo!$U:$U,"&gt;"&amp;R$5,Fluxo!$U:$U,"&lt;="&amp;S$5,Fluxo!$D:$D,$D43,Fluxo!$E:$E,"&lt;&gt;"&amp;"PERMUTANTE"))</f>
        <v>53023.3</v>
      </c>
      <c r="T43" s="18">
        <f>IF(T$5&gt;$G$4,0,SUMIFS(Fluxo!$O:$O,Fluxo!$U:$U,"&gt;"&amp;S$5,Fluxo!$U:$U,"&lt;="&amp;T$5,Fluxo!$D:$D,$D43,Fluxo!$E:$E,"&lt;&gt;"&amp;"PERMUTANTE"))</f>
        <v>3032.56</v>
      </c>
      <c r="U43" s="18">
        <f>IF(U$5&gt;$G$4,0,SUMIFS(Fluxo!$O:$O,Fluxo!$U:$U,"&gt;"&amp;T$5,Fluxo!$U:$U,"&lt;="&amp;U$5,Fluxo!$D:$D,$D43,Fluxo!$E:$E,"&lt;&gt;"&amp;"PERMUTANTE"))</f>
        <v>3040.75</v>
      </c>
      <c r="V43" s="18">
        <f>IF(V$5&gt;$G$4,0,SUMIFS(Fluxo!$O:$O,Fluxo!$U:$U,"&gt;"&amp;U$5,Fluxo!$U:$U,"&lt;="&amp;V$5,Fluxo!$D:$D,$D43,Fluxo!$E:$E,"&lt;&gt;"&amp;"PERMUTANTE"))</f>
        <v>3044.75</v>
      </c>
      <c r="W43" s="18">
        <f>IF(W$5&gt;$G$4,0,SUMIFS(Fluxo!$O:$O,Fluxo!$U:$U,"&gt;"&amp;V$5,Fluxo!$U:$U,"&lt;="&amp;W$5,Fluxo!$D:$D,$D43,Fluxo!$E:$E,"&lt;&gt;"&amp;"PERMUTANTE"))</f>
        <v>3053.26</v>
      </c>
      <c r="X43" s="18">
        <f>IF(X$5&gt;$G$4,0,SUMIFS(Fluxo!$O:$O,Fluxo!$U:$U,"&gt;"&amp;W$5,Fluxo!$U:$U,"&lt;="&amp;X$5,Fluxo!$D:$D,$D43,Fluxo!$E:$E,"&lt;&gt;"&amp;"PERMUTANTE"))</f>
        <v>3069</v>
      </c>
      <c r="Y43" s="18">
        <f>IF(Y$5&gt;$G$4,0,SUMIFS(Fluxo!$O:$O,Fluxo!$U:$U,"&gt;"&amp;X$5,Fluxo!$U:$U,"&lt;="&amp;Y$5,Fluxo!$D:$D,$D43,Fluxo!$E:$E,"&lt;&gt;"&amp;"PERMUTANTE"))</f>
        <v>3095.47</v>
      </c>
      <c r="Z43" s="18">
        <f>IF(Z$5&gt;$G$4,0,SUMIFS(Fluxo!$O:$O,Fluxo!$U:$U,"&gt;"&amp;Y$5,Fluxo!$U:$U,"&lt;="&amp;Z$5,Fluxo!$D:$D,$D43,Fluxo!$E:$E,"&lt;&gt;"&amp;"PERMUTANTE"))</f>
        <v>3117.59</v>
      </c>
      <c r="AA43" s="18">
        <f>IF(AA$5&gt;$G$4,0,SUMIFS(Fluxo!$O:$O,Fluxo!$U:$U,"&gt;"&amp;Z$5,Fluxo!$U:$U,"&lt;="&amp;AA$5,Fluxo!$D:$D,$D43,Fluxo!$E:$E,"&lt;&gt;"&amp;"PERMUTANTE"))</f>
        <v>3140.13</v>
      </c>
      <c r="AB43" s="18">
        <f>IF(AB$5&gt;$G$4,0,SUMIFS(Fluxo!$O:$O,Fluxo!$U:$U,"&gt;"&amp;AA$5,Fluxo!$U:$U,"&lt;="&amp;AB$5,Fluxo!$D:$D,$D43,Fluxo!$E:$E,"&lt;&gt;"&amp;"PERMUTANTE"))</f>
        <v>0</v>
      </c>
      <c r="AC43" s="18">
        <f>IF(AC$5&gt;$G$4,0,SUMIFS(Fluxo!$O:$O,Fluxo!$U:$U,"&gt;"&amp;AB$5,Fluxo!$U:$U,"&lt;="&amp;AC$5,Fluxo!$D:$D,$D43,Fluxo!$E:$E,"&lt;&gt;"&amp;"PERMUTANTE"))</f>
        <v>0</v>
      </c>
      <c r="AD43" s="18">
        <f>IF(AD$5&gt;$G$4,0,SUMIFS(Fluxo!$O:$O,Fluxo!$U:$U,"&gt;"&amp;AC$5,Fluxo!$U:$U,"&lt;="&amp;AD$5,Fluxo!$D:$D,$D43,Fluxo!$E:$E,"&lt;&gt;"&amp;"PERMUTANTE"))</f>
        <v>0</v>
      </c>
      <c r="AE43" s="18">
        <f>IF(AE$5&gt;$G$4,0,SUMIFS(Fluxo!$O:$O,Fluxo!$U:$U,"&gt;"&amp;AD$5,Fluxo!$U:$U,"&lt;="&amp;AE$5,Fluxo!$D:$D,$D43,Fluxo!$E:$E,"&lt;&gt;"&amp;"PERMUTANTE"))</f>
        <v>0</v>
      </c>
      <c r="AF43" s="18">
        <f>IF(AF$5&gt;$G$4,0,SUMIFS(Fluxo!$O:$O,Fluxo!$U:$U,"&gt;"&amp;AE$5,Fluxo!$U:$U,"&lt;="&amp;AF$5,Fluxo!$D:$D,$D43,Fluxo!$E:$E,"&lt;&gt;"&amp;"PERMUTANTE"))</f>
        <v>0</v>
      </c>
      <c r="AG43" s="18">
        <f>IF(AG$5&gt;$G$4,0,SUMIFS(Fluxo!$O:$O,Fluxo!$U:$U,"&gt;"&amp;AF$5,Fluxo!$U:$U,"&lt;="&amp;AG$5,Fluxo!$D:$D,$D43,Fluxo!$E:$E,"&lt;&gt;"&amp;"PERMUTANTE"))</f>
        <v>0</v>
      </c>
      <c r="AH43" s="18">
        <f>IF(AH$5&gt;$G$4,0,SUMIFS(Fluxo!$O:$O,Fluxo!$U:$U,"&gt;"&amp;AG$5,Fluxo!$U:$U,"&lt;="&amp;AH$5,Fluxo!$D:$D,$D43,Fluxo!$E:$E,"&lt;&gt;"&amp;"PERMUTANTE"))</f>
        <v>0</v>
      </c>
      <c r="AI43" s="18">
        <f>IF(AI$5&gt;$G$4,0,SUMIFS(Fluxo!$O:$O,Fluxo!$U:$U,"&gt;"&amp;AH$5,Fluxo!$U:$U,"&lt;="&amp;AI$5,Fluxo!$D:$D,$D43,Fluxo!$E:$E,"&lt;&gt;"&amp;"PERMUTANTE"))</f>
        <v>0</v>
      </c>
      <c r="AJ43" s="18">
        <f>IF(AJ$5&gt;$G$4,0,SUMIFS(Fluxo!$O:$O,Fluxo!$U:$U,"&gt;"&amp;AI$5,Fluxo!$U:$U,"&lt;="&amp;AJ$5,Fluxo!$D:$D,$D43,Fluxo!$E:$E,"&lt;&gt;"&amp;"PERMUTANTE"))</f>
        <v>0</v>
      </c>
      <c r="AK43" s="18">
        <f>IF(AK$5&gt;$G$4,0,SUMIFS(Fluxo!$O:$O,Fluxo!$U:$U,"&gt;"&amp;AJ$5,Fluxo!$U:$U,"&lt;="&amp;AK$5,Fluxo!$D:$D,$D43,Fluxo!$E:$E,"&lt;&gt;"&amp;"PERMUTANTE"))</f>
        <v>0</v>
      </c>
      <c r="AL43" s="18">
        <f>IF(AL$5&gt;$G$4,0,SUMIFS(Fluxo!$O:$O,Fluxo!$U:$U,"&gt;"&amp;AK$5,Fluxo!$U:$U,"&lt;="&amp;AL$5,Fluxo!$D:$D,$D43,Fluxo!$E:$E,"&lt;&gt;"&amp;"PERMUTANTE"))</f>
        <v>0</v>
      </c>
      <c r="AM43" s="18">
        <f>IF(AM$5&gt;$G$4,0,SUMIFS(Fluxo!$O:$O,Fluxo!$U:$U,"&gt;"&amp;AL$5,Fluxo!$U:$U,"&lt;="&amp;AM$5,Fluxo!$D:$D,$D43,Fluxo!$E:$E,"&lt;&gt;"&amp;"PERMUTANTE"))</f>
        <v>0</v>
      </c>
      <c r="AN43" s="18">
        <f>IF(AN$5&gt;$G$4,0,SUMIFS(Fluxo!$O:$O,Fluxo!$U:$U,"&gt;"&amp;AM$5,Fluxo!$U:$U,"&lt;="&amp;AN$5,Fluxo!$D:$D,$D43,Fluxo!$E:$E,"&lt;&gt;"&amp;"PERMUTANTE"))</f>
        <v>0</v>
      </c>
      <c r="AO43" s="18">
        <f>IF(AO$5&gt;$G$4,0,SUMIFS(Fluxo!$O:$O,Fluxo!$U:$U,"&gt;"&amp;AN$5,Fluxo!$U:$U,"&lt;="&amp;AO$5,Fluxo!$D:$D,$D43,Fluxo!$E:$E,"&lt;&gt;"&amp;"PERMUTANTE"))</f>
        <v>0</v>
      </c>
      <c r="AP43" s="18">
        <f>IF(AP$5&gt;$G$4,0,SUMIFS(Fluxo!$O:$O,Fluxo!$U:$U,"&gt;"&amp;AO$5,Fluxo!$U:$U,"&lt;="&amp;AP$5,Fluxo!$D:$D,$D43,Fluxo!$E:$E,"&lt;&gt;"&amp;"PERMUTANTE"))</f>
        <v>0</v>
      </c>
      <c r="AQ43" s="18">
        <f>IF(AQ$5&gt;$G$4,0,SUMIFS(Fluxo!$O:$O,Fluxo!$U:$U,"&gt;"&amp;AP$5,Fluxo!$U:$U,"&lt;="&amp;AQ$5,Fluxo!$D:$D,$D43,Fluxo!$E:$E,"&lt;&gt;"&amp;"PERMUTANTE"))</f>
        <v>0</v>
      </c>
      <c r="AR43" s="18">
        <f>IF(AR$5&gt;$G$4,0,SUMIFS(Fluxo!$O:$O,Fluxo!$U:$U,"&gt;"&amp;AQ$5,Fluxo!$U:$U,"&lt;="&amp;AR$5,Fluxo!$D:$D,$D43,Fluxo!$E:$E,"&lt;&gt;"&amp;"PERMUTANTE"))</f>
        <v>0</v>
      </c>
      <c r="AS43" s="18">
        <f>IF(AS$5&gt;$G$4,0,SUMIFS(Fluxo!$O:$O,Fluxo!$U:$U,"&gt;"&amp;AR$5,Fluxo!$U:$U,"&lt;="&amp;AS$5,Fluxo!$D:$D,$D43,Fluxo!$E:$E,"&lt;&gt;"&amp;"PERMUTANTE"))</f>
        <v>0</v>
      </c>
      <c r="AT43" s="18">
        <f>IF(AT$5&gt;$G$4,0,SUMIFS(Fluxo!$O:$O,Fluxo!$U:$U,"&gt;"&amp;AS$5,Fluxo!$U:$U,"&lt;="&amp;AT$5,Fluxo!$D:$D,$D43,Fluxo!$E:$E,"&lt;&gt;"&amp;"PERMUTANTE"))</f>
        <v>0</v>
      </c>
      <c r="AU43" s="18">
        <f>IF(AU$5&gt;$G$4,0,SUMIFS(Fluxo!$O:$O,Fluxo!$U:$U,"&gt;"&amp;AT$5,Fluxo!$U:$U,"&lt;="&amp;AU$5,Fluxo!$D:$D,$D43,Fluxo!$E:$E,"&lt;&gt;"&amp;"PERMUTANTE"))</f>
        <v>0</v>
      </c>
      <c r="AV43" s="18">
        <f>IF(AV$5&gt;$G$4,0,SUMIFS(Fluxo!$O:$O,Fluxo!$U:$U,"&gt;"&amp;AU$5,Fluxo!$U:$U,"&lt;="&amp;AV$5,Fluxo!$D:$D,$D43,Fluxo!$E:$E,"&lt;&gt;"&amp;"PERMUTANTE"))</f>
        <v>0</v>
      </c>
      <c r="AW43" s="18">
        <f>IF(AW$5&gt;$G$4,0,SUMIFS(Fluxo!$O:$O,Fluxo!$U:$U,"&gt;"&amp;AV$5,Fluxo!$U:$U,"&lt;="&amp;AW$5,Fluxo!$D:$D,$D43,Fluxo!$E:$E,"&lt;&gt;"&amp;"PERMUTANTE"))</f>
        <v>0</v>
      </c>
      <c r="AX43" s="18">
        <f>IF(AX$5&gt;$G$4,0,SUMIFS(Fluxo!$O:$O,Fluxo!$U:$U,"&gt;"&amp;AW$5,Fluxo!$U:$U,"&lt;="&amp;AX$5,Fluxo!$D:$D,$D43,Fluxo!$E:$E,"&lt;&gt;"&amp;"PERMUTANTE"))</f>
        <v>0</v>
      </c>
      <c r="AY43" s="18">
        <f>IF(AY$5&gt;$G$4,0,SUMIFS(Fluxo!$O:$O,Fluxo!$U:$U,"&gt;"&amp;AX$5,Fluxo!$U:$U,"&lt;="&amp;AY$5,Fluxo!$D:$D,$D43,Fluxo!$E:$E,"&lt;&gt;"&amp;"PERMUTANTE"))</f>
        <v>0</v>
      </c>
      <c r="AZ43" s="18">
        <f>IF(AZ$5&gt;$G$4,0,SUMIFS(Fluxo!$O:$O,Fluxo!$U:$U,"&gt;"&amp;AY$5,Fluxo!$U:$U,"&lt;="&amp;AZ$5,Fluxo!$D:$D,$D43,Fluxo!$E:$E,"&lt;&gt;"&amp;"PERMUTANTE"))</f>
        <v>0</v>
      </c>
      <c r="BA43" s="18">
        <f>IF(BA$5&gt;$G$4,0,SUMIFS(Fluxo!$O:$O,Fluxo!$U:$U,"&gt;"&amp;AZ$5,Fluxo!$U:$U,"&lt;="&amp;BA$5,Fluxo!$D:$D,$D43,Fluxo!$E:$E,"&lt;&gt;"&amp;"PERMUTANTE"))</f>
        <v>0</v>
      </c>
      <c r="BB43" s="18">
        <f>IF(BB$5&gt;$G$4,0,SUMIFS(Fluxo!$O:$O,Fluxo!$U:$U,"&gt;"&amp;BA$5,Fluxo!$U:$U,"&lt;="&amp;BB$5,Fluxo!$D:$D,$D43,Fluxo!$E:$E,"&lt;&gt;"&amp;"PERMUTANTE"))</f>
        <v>0</v>
      </c>
      <c r="BC43" s="18">
        <f>IF(BC$5&gt;$G$4,0,SUMIFS(Fluxo!$O:$O,Fluxo!$U:$U,"&gt;"&amp;BB$5,Fluxo!$U:$U,"&lt;="&amp;BC$5,Fluxo!$D:$D,$D43,Fluxo!$E:$E,"&lt;&gt;"&amp;"PERMUTANTE"))</f>
        <v>0</v>
      </c>
      <c r="BD43" s="18">
        <f>IF(BD$5&gt;$G$4,0,SUMIFS(Fluxo!$O:$O,Fluxo!$U:$U,"&gt;"&amp;BC$5,Fluxo!$U:$U,"&lt;="&amp;BD$5,Fluxo!$D:$D,$D43,Fluxo!$E:$E,"&lt;&gt;"&amp;"PERMUTANTE"))</f>
        <v>0</v>
      </c>
      <c r="BE43" s="18">
        <f>IF(BE$5&gt;$G$4,0,SUMIFS(Fluxo!$O:$O,Fluxo!$U:$U,"&gt;"&amp;BD$5,Fluxo!$U:$U,"&lt;="&amp;BE$5,Fluxo!$D:$D,$D43,Fluxo!$E:$E,"&lt;&gt;"&amp;"PERMUTANTE"))</f>
        <v>0</v>
      </c>
      <c r="BF43" s="18">
        <f>IF(BF$5&gt;$G$4,0,SUMIFS(Fluxo!$O:$O,Fluxo!$U:$U,"&gt;"&amp;BE$5,Fluxo!$U:$U,"&lt;="&amp;BF$5,Fluxo!$D:$D,$D43,Fluxo!$E:$E,"&lt;&gt;"&amp;"PERMUTANTE"))</f>
        <v>0</v>
      </c>
      <c r="BG43" s="18">
        <f>IF(BG$5&gt;$G$4,0,SUMIFS(Fluxo!$O:$O,Fluxo!$U:$U,"&gt;"&amp;BF$5,Fluxo!$U:$U,"&lt;="&amp;BG$5,Fluxo!$D:$D,$D43,Fluxo!$E:$E,"&lt;&gt;"&amp;"PERMUTANTE"))</f>
        <v>0</v>
      </c>
      <c r="BH43" s="18">
        <f>IF(BH$5&gt;$G$4,0,SUMIFS(Fluxo!$O:$O,Fluxo!$U:$U,"&gt;"&amp;BG$5,Fluxo!$U:$U,"&lt;="&amp;BH$5,Fluxo!$D:$D,$D43,Fluxo!$E:$E,"&lt;&gt;"&amp;"PERMUTANTE"))</f>
        <v>0</v>
      </c>
      <c r="BI43" s="18">
        <f>IF(BI$5&gt;$G$4,0,SUMIFS(Fluxo!$O:$O,Fluxo!$U:$U,"&gt;"&amp;BH$5,Fluxo!$U:$U,"&lt;="&amp;BI$5,Fluxo!$D:$D,$D43,Fluxo!$E:$E,"&lt;&gt;"&amp;"PERMUTANTE"))</f>
        <v>0</v>
      </c>
      <c r="BJ43" s="18">
        <f>IF(BJ$5&gt;$G$4,0,SUMIFS(Fluxo!$O:$O,Fluxo!$U:$U,"&gt;"&amp;BI$5,Fluxo!$U:$U,"&lt;="&amp;BJ$5,Fluxo!$D:$D,$D43,Fluxo!$E:$E,"&lt;&gt;"&amp;"PERMUTANTE"))</f>
        <v>0</v>
      </c>
      <c r="BK43" s="18">
        <f>IF(BK$5&gt;$G$4,0,SUMIFS(Fluxo!$O:$O,Fluxo!$U:$U,"&gt;"&amp;BJ$5,Fluxo!$U:$U,"&lt;="&amp;BK$5,Fluxo!$D:$D,$D43,Fluxo!$E:$E,"&lt;&gt;"&amp;"PERMUTANTE"))</f>
        <v>0</v>
      </c>
      <c r="BL43" s="18">
        <f>IF(BL$5&gt;$G$4,0,SUMIFS(Fluxo!$O:$O,Fluxo!$U:$U,"&gt;"&amp;BK$5,Fluxo!$U:$U,"&lt;="&amp;BL$5,Fluxo!$D:$D,$D43,Fluxo!$E:$E,"&lt;&gt;"&amp;"PERMUTANTE"))</f>
        <v>0</v>
      </c>
      <c r="BM43" s="18">
        <f>IF(BM$5&gt;$G$4,0,SUMIFS(Fluxo!$O:$O,Fluxo!$U:$U,"&gt;"&amp;BL$5,Fluxo!$U:$U,"&lt;="&amp;BM$5,Fluxo!$D:$D,$D43,Fluxo!$E:$E,"&lt;&gt;"&amp;"PERMUTANTE"))</f>
        <v>0</v>
      </c>
      <c r="BN43" s="18">
        <f>IF(BN$5&gt;$G$4,0,SUMIFS(Fluxo!$O:$O,Fluxo!$U:$U,"&gt;"&amp;BM$5,Fluxo!$U:$U,"&lt;="&amp;BN$5,Fluxo!$D:$D,$D43,Fluxo!$E:$E,"&lt;&gt;"&amp;"PERMUTANTE"))</f>
        <v>0</v>
      </c>
      <c r="BO43" s="18">
        <f>IF(BO$5&gt;$G$4,0,SUMIFS(Fluxo!$O:$O,Fluxo!$U:$U,"&gt;"&amp;BN$5,Fluxo!$U:$U,"&lt;="&amp;BO$5,Fluxo!$D:$D,$D43,Fluxo!$E:$E,"&lt;&gt;"&amp;"PERMUTANTE"))</f>
        <v>0</v>
      </c>
      <c r="BP43" s="18">
        <f>IF(BP$5&gt;$G$4,0,SUMIFS(Fluxo!$O:$O,Fluxo!$U:$U,"&gt;"&amp;BO$5,Fluxo!$U:$U,"&lt;="&amp;BP$5,Fluxo!$D:$D,$D43,Fluxo!$E:$E,"&lt;&gt;"&amp;"PERMUTANTE"))</f>
        <v>0</v>
      </c>
      <c r="BQ43" s="18">
        <f>IF(BQ$5&gt;$G$4,0,SUMIFS(Fluxo!$O:$O,Fluxo!$U:$U,"&gt;"&amp;BP$5,Fluxo!$U:$U,"&lt;="&amp;BQ$5,Fluxo!$D:$D,$D43,Fluxo!$E:$E,"&lt;&gt;"&amp;"PERMUTANTE"))</f>
        <v>0</v>
      </c>
      <c r="BR43" s="18">
        <f>IF(BR$5&gt;$G$4,0,SUMIFS(Fluxo!$O:$O,Fluxo!$U:$U,"&gt;"&amp;BQ$5,Fluxo!$U:$U,"&lt;="&amp;BR$5,Fluxo!$D:$D,$D43,Fluxo!$E:$E,"&lt;&gt;"&amp;"PERMUTANTE"))</f>
        <v>0</v>
      </c>
      <c r="BS43" s="18">
        <f>IF(BS$5&gt;$G$4,0,SUMIFS(Fluxo!$O:$O,Fluxo!$U:$U,"&gt;"&amp;BR$5,Fluxo!$U:$U,"&lt;="&amp;BS$5,Fluxo!$D:$D,$D43,Fluxo!$E:$E,"&lt;&gt;"&amp;"PERMUTANTE"))</f>
        <v>0</v>
      </c>
      <c r="BT43" s="18">
        <f>IF(BT$5&gt;$G$4,0,SUMIFS(Fluxo!$O:$O,Fluxo!$U:$U,"&gt;"&amp;BS$5,Fluxo!$U:$U,"&lt;="&amp;BT$5,Fluxo!$D:$D,$D43,Fluxo!$E:$E,"&lt;&gt;"&amp;"PERMUTANTE"))</f>
        <v>0</v>
      </c>
      <c r="BU43" s="18">
        <f>IF(BU$5&gt;$G$4,0,SUMIFS(Fluxo!$O:$O,Fluxo!$U:$U,"&gt;"&amp;BT$5,Fluxo!$U:$U,"&lt;="&amp;BU$5,Fluxo!$D:$D,$D43,Fluxo!$E:$E,"&lt;&gt;"&amp;"PERMUTANTE"))</f>
        <v>0</v>
      </c>
      <c r="BV43" s="18">
        <f>IF(BV$5&gt;$G$4,0,SUMIFS(Fluxo!$O:$O,Fluxo!$U:$U,"&gt;"&amp;BU$5,Fluxo!$U:$U,"&lt;="&amp;BV$5,Fluxo!$D:$D,$D43,Fluxo!$E:$E,"&lt;&gt;"&amp;"PERMUTANTE"))</f>
        <v>0</v>
      </c>
      <c r="BW43" s="18">
        <f>IF(BW$5&gt;$G$4,0,SUMIFS(Fluxo!$O:$O,Fluxo!$U:$U,"&gt;"&amp;BV$5,Fluxo!$U:$U,"&lt;="&amp;BW$5,Fluxo!$D:$D,$D43,Fluxo!$E:$E,"&lt;&gt;"&amp;"PERMUTANTE"))</f>
        <v>0</v>
      </c>
      <c r="BX43" s="18">
        <f>IF(BX$5&gt;$G$4,0,SUMIFS(Fluxo!$O:$O,Fluxo!$U:$U,"&gt;"&amp;BW$5,Fluxo!$U:$U,"&lt;="&amp;BX$5,Fluxo!$D:$D,$D43,Fluxo!$E:$E,"&lt;&gt;"&amp;"PERMUTANTE"))</f>
        <v>0</v>
      </c>
      <c r="BY43" s="18">
        <f>IF(BY$5&gt;$G$4,0,SUMIFS(Fluxo!$O:$O,Fluxo!$U:$U,"&gt;"&amp;BX$5,Fluxo!$U:$U,"&lt;="&amp;BY$5,Fluxo!$D:$D,$D43,Fluxo!$E:$E,"&lt;&gt;"&amp;"PERMUTANTE"))</f>
        <v>0</v>
      </c>
      <c r="BZ43" s="18">
        <f>IF(BZ$5&gt;$G$4,0,SUMIFS(Fluxo!$O:$O,Fluxo!$U:$U,"&gt;"&amp;BY$5,Fluxo!$U:$U,"&lt;="&amp;BZ$5,Fluxo!$D:$D,$D43,Fluxo!$E:$E,"&lt;&gt;"&amp;"PERMUTANTE"))</f>
        <v>0</v>
      </c>
      <c r="CA43" s="18">
        <f>IF(CA$5&gt;$G$4,0,SUMIFS(Fluxo!$O:$O,Fluxo!$U:$U,"&gt;"&amp;BZ$5,Fluxo!$U:$U,"&lt;="&amp;CA$5,Fluxo!$D:$D,$D43,Fluxo!$E:$E,"&lt;&gt;"&amp;"PERMUTANTE"))</f>
        <v>0</v>
      </c>
      <c r="CB43" s="18">
        <f>IF(CB$5&gt;$G$4,0,SUMIFS(Fluxo!$O:$O,Fluxo!$U:$U,"&gt;"&amp;CA$5,Fluxo!$U:$U,"&lt;="&amp;CB$5,Fluxo!$D:$D,$D43,Fluxo!$E:$E,"&lt;&gt;"&amp;"PERMUTANTE"))</f>
        <v>0</v>
      </c>
      <c r="CC43" s="18">
        <f>IF(CC$5&gt;$G$4,0,SUMIFS(Fluxo!$O:$O,Fluxo!$U:$U,"&gt;"&amp;CB$5,Fluxo!$U:$U,"&lt;="&amp;CC$5,Fluxo!$D:$D,$D43,Fluxo!$E:$E,"&lt;&gt;"&amp;"PERMUTANTE"))</f>
        <v>0</v>
      </c>
      <c r="CD43" s="18">
        <f>IF(CD$5&gt;$G$4,0,SUMIFS(Fluxo!$O:$O,Fluxo!$U:$U,"&gt;"&amp;CC$5,Fluxo!$U:$U,"&lt;="&amp;CD$5,Fluxo!$D:$D,$D43,Fluxo!$E:$E,"&lt;&gt;"&amp;"PERMUTANTE"))</f>
        <v>0</v>
      </c>
      <c r="CE43" s="18">
        <f>IF(CE$5&gt;$G$4,0,SUMIFS(Fluxo!$O:$O,Fluxo!$U:$U,"&gt;"&amp;CD$5,Fluxo!$U:$U,"&lt;="&amp;CE$5,Fluxo!$D:$D,$D43,Fluxo!$E:$E,"&lt;&gt;"&amp;"PERMUTANTE"))</f>
        <v>0</v>
      </c>
      <c r="CF43" s="18">
        <f>IF(CF$5&gt;$G$4,0,SUMIFS(Fluxo!$O:$O,Fluxo!$U:$U,"&gt;"&amp;CE$5,Fluxo!$U:$U,"&lt;="&amp;CF$5,Fluxo!$D:$D,$D43,Fluxo!$E:$E,"&lt;&gt;"&amp;"PERMUTANTE"))</f>
        <v>0</v>
      </c>
      <c r="CG43" s="18">
        <f>IF(CG$5&gt;$G$4,0,SUMIFS(Fluxo!$O:$O,Fluxo!$U:$U,"&gt;"&amp;CF$5,Fluxo!$U:$U,"&lt;="&amp;CG$5,Fluxo!$D:$D,$D43,Fluxo!$E:$E,"&lt;&gt;"&amp;"PERMUTANTE"))</f>
        <v>0</v>
      </c>
      <c r="CH43" s="18">
        <f>IF(CH$5&gt;$G$4,0,SUMIFS(Fluxo!$O:$O,Fluxo!$U:$U,"&gt;"&amp;CG$5,Fluxo!$U:$U,"&lt;="&amp;CH$5,Fluxo!$D:$D,$D43,Fluxo!$E:$E,"&lt;&gt;"&amp;"PERMUTANTE"))</f>
        <v>0</v>
      </c>
      <c r="CI43" s="18">
        <f>IF(CI$5&gt;$G$4,0,SUMIFS(Fluxo!$O:$O,Fluxo!$U:$U,"&gt;"&amp;CH$5,Fluxo!$U:$U,"&lt;="&amp;CI$5,Fluxo!$D:$D,$D43,Fluxo!$E:$E,"&lt;&gt;"&amp;"PERMUTANTE"))</f>
        <v>0</v>
      </c>
      <c r="CJ43" s="18">
        <f>IF(CJ$5&gt;$G$4,0,SUMIFS(Fluxo!$O:$O,Fluxo!$U:$U,"&gt;"&amp;CI$5,Fluxo!$U:$U,"&lt;="&amp;CJ$5,Fluxo!$D:$D,$D43,Fluxo!$E:$E,"&lt;&gt;"&amp;"PERMUTANTE"))</f>
        <v>0</v>
      </c>
      <c r="CK43" s="18">
        <f>IF(CK$5&gt;$G$4,0,SUMIFS(Fluxo!$O:$O,Fluxo!$U:$U,"&gt;"&amp;CJ$5,Fluxo!$U:$U,"&lt;="&amp;CK$5,Fluxo!$D:$D,$D43,Fluxo!$E:$E,"&lt;&gt;"&amp;"PERMUTANTE"))</f>
        <v>0</v>
      </c>
      <c r="CL43" s="18">
        <f>IF(CL$5&gt;$G$4,0,SUMIFS(Fluxo!$O:$O,Fluxo!$U:$U,"&gt;"&amp;CK$5,Fluxo!$U:$U,"&lt;="&amp;CL$5,Fluxo!$D:$D,$D43,Fluxo!$E:$E,"&lt;&gt;"&amp;"PERMUTANTE"))</f>
        <v>0</v>
      </c>
      <c r="CM43" s="18">
        <f>IF(CM$5&gt;$G$4,0,SUMIFS(Fluxo!$O:$O,Fluxo!$U:$U,"&gt;"&amp;CL$5,Fluxo!$U:$U,"&lt;="&amp;CM$5,Fluxo!$D:$D,$D43,Fluxo!$E:$E,"&lt;&gt;"&amp;"PERMUTANTE"))</f>
        <v>0</v>
      </c>
      <c r="CN43" s="18">
        <f>IF(CN$5&gt;$G$4,0,SUMIFS(Fluxo!$O:$O,Fluxo!$U:$U,"&gt;"&amp;CM$5,Fluxo!$U:$U,"&lt;="&amp;CN$5,Fluxo!$D:$D,$D43,Fluxo!$E:$E,"&lt;&gt;"&amp;"PERMUTANTE"))</f>
        <v>0</v>
      </c>
      <c r="CO43" s="18">
        <f>IF(CO$5&gt;$G$4,0,SUMIFS(Fluxo!$O:$O,Fluxo!$U:$U,"&gt;"&amp;CN$5,Fluxo!$U:$U,"&lt;="&amp;CO$5,Fluxo!$D:$D,$D43,Fluxo!$E:$E,"&lt;&gt;"&amp;"PERMUTANTE"))</f>
        <v>0</v>
      </c>
      <c r="CP43" s="18">
        <f>IF(CP$5&gt;$G$4,0,SUMIFS(Fluxo!$O:$O,Fluxo!$U:$U,"&gt;"&amp;CO$5,Fluxo!$U:$U,"&lt;="&amp;CP$5,Fluxo!$D:$D,$D43,Fluxo!$E:$E,"&lt;&gt;"&amp;"PERMUTANTE"))</f>
        <v>0</v>
      </c>
      <c r="CQ43" s="18">
        <f>IF(CQ$5&gt;$G$4,0,SUMIFS(Fluxo!$O:$O,Fluxo!$U:$U,"&gt;"&amp;CP$5,Fluxo!$U:$U,"&lt;="&amp;CQ$5,Fluxo!$D:$D,$D43,Fluxo!$E:$E,"&lt;&gt;"&amp;"PERMUTANTE"))</f>
        <v>0</v>
      </c>
      <c r="CR43" s="18">
        <f>IF(CR$5&gt;$G$4,0,SUMIFS(Fluxo!$O:$O,Fluxo!$U:$U,"&gt;"&amp;CQ$5,Fluxo!$U:$U,"&lt;="&amp;CR$5,Fluxo!$D:$D,$D43,Fluxo!$E:$E,"&lt;&gt;"&amp;"PERMUTANTE"))</f>
        <v>0</v>
      </c>
      <c r="CS43" s="18">
        <f>IF(CS$5&gt;$G$4,0,SUMIFS(Fluxo!$O:$O,Fluxo!$U:$U,"&gt;"&amp;CR$5,Fluxo!$U:$U,"&lt;="&amp;CS$5,Fluxo!$D:$D,$D43,Fluxo!$E:$E,"&lt;&gt;"&amp;"PERMUTANTE"))</f>
        <v>0</v>
      </c>
      <c r="CT43" s="18">
        <f>IF(CT$5&gt;$G$4,0,SUMIFS(Fluxo!$O:$O,Fluxo!$U:$U,"&gt;"&amp;CS$5,Fluxo!$U:$U,"&lt;="&amp;CT$5,Fluxo!$D:$D,$D43,Fluxo!$E:$E,"&lt;&gt;"&amp;"PERMUTANTE"))</f>
        <v>0</v>
      </c>
      <c r="CU43" s="18">
        <f>IF(CU$5&gt;$G$4,0,SUMIFS(Fluxo!$O:$O,Fluxo!$U:$U,"&gt;"&amp;CT$5,Fluxo!$U:$U,"&lt;="&amp;CU$5,Fluxo!$D:$D,$D43,Fluxo!$E:$E,"&lt;&gt;"&amp;"PERMUTANTE"))</f>
        <v>0</v>
      </c>
      <c r="CV43" s="18">
        <f>IF(CV$5&gt;$G$4,0,SUMIFS(Fluxo!$O:$O,Fluxo!$U:$U,"&gt;"&amp;CU$5,Fluxo!$U:$U,"&lt;="&amp;CV$5,Fluxo!$D:$D,$D43,Fluxo!$E:$E,"&lt;&gt;"&amp;"PERMUTANTE"))</f>
        <v>0</v>
      </c>
      <c r="CW43" s="18">
        <f>IF(CW$5&gt;$G$4,0,SUMIFS(Fluxo!$O:$O,Fluxo!$U:$U,"&gt;"&amp;CV$5,Fluxo!$U:$U,"&lt;="&amp;CW$5,Fluxo!$D:$D,$D43,Fluxo!$E:$E,"&lt;&gt;"&amp;"PERMUTANTE"))</f>
        <v>0</v>
      </c>
      <c r="CX43" s="18">
        <f>IF(CX$5&gt;$G$4,0,SUMIFS(Fluxo!$O:$O,Fluxo!$U:$U,"&gt;"&amp;CW$5,Fluxo!$U:$U,"&lt;="&amp;CX$5,Fluxo!$D:$D,$D43,Fluxo!$E:$E,"&lt;&gt;"&amp;"PERMUTANTE"))</f>
        <v>0</v>
      </c>
      <c r="CY43" s="18">
        <f>IF(CY$5&gt;$G$4,0,SUMIFS(Fluxo!$O:$O,Fluxo!$U:$U,"&gt;"&amp;CX$5,Fluxo!$U:$U,"&lt;="&amp;CY$5,Fluxo!$D:$D,$D43,Fluxo!$E:$E,"&lt;&gt;"&amp;"PERMUTANTE"))</f>
        <v>0</v>
      </c>
      <c r="CZ43" s="18">
        <f>IF(CZ$5&gt;$G$4,0,SUMIFS(Fluxo!$O:$O,Fluxo!$U:$U,"&gt;"&amp;CY$5,Fluxo!$U:$U,"&lt;="&amp;CZ$5,Fluxo!$D:$D,$D43,Fluxo!$E:$E,"&lt;&gt;"&amp;"PERMUTANTE"))</f>
        <v>0</v>
      </c>
      <c r="DA43" s="18">
        <f>IF(DA$5&gt;$G$4,0,SUMIFS(Fluxo!$O:$O,Fluxo!$U:$U,"&gt;"&amp;CZ$5,Fluxo!$U:$U,"&lt;="&amp;DA$5,Fluxo!$D:$D,$D43,Fluxo!$E:$E,"&lt;&gt;"&amp;"PERMUTANTE"))</f>
        <v>0</v>
      </c>
      <c r="DB43" s="18">
        <f>IF(DB$5&gt;$G$4,0,SUMIFS(Fluxo!$O:$O,Fluxo!$U:$U,"&gt;"&amp;DA$5,Fluxo!$U:$U,"&lt;="&amp;DB$5,Fluxo!$D:$D,$D43,Fluxo!$E:$E,"&lt;&gt;"&amp;"PERMUTANTE"))</f>
        <v>0</v>
      </c>
      <c r="DC43" s="18">
        <f>IF(DC$5&gt;$G$4,0,SUMIFS(Fluxo!$O:$O,Fluxo!$U:$U,"&gt;"&amp;DB$5,Fluxo!$U:$U,"&lt;="&amp;DC$5,Fluxo!$D:$D,$D43,Fluxo!$E:$E,"&lt;&gt;"&amp;"PERMUTANTE"))</f>
        <v>0</v>
      </c>
      <c r="DD43" s="18">
        <f>IF(DD$5&gt;$G$4,0,SUMIFS(Fluxo!$O:$O,Fluxo!$U:$U,"&gt;"&amp;DC$5,Fluxo!$U:$U,"&lt;="&amp;DD$5,Fluxo!$D:$D,$D43,Fluxo!$E:$E,"&lt;&gt;"&amp;"PERMUTANTE"))</f>
        <v>0</v>
      </c>
      <c r="DE43" s="18">
        <f>IF(DE$5&gt;$G$4,0,SUMIFS(Fluxo!$O:$O,Fluxo!$U:$U,"&gt;"&amp;DD$5,Fluxo!$U:$U,"&lt;="&amp;DE$5,Fluxo!$D:$D,$D43,Fluxo!$E:$E,"&lt;&gt;"&amp;"PERMUTANTE"))</f>
        <v>0</v>
      </c>
      <c r="DF43" s="18">
        <f>IF(DF$5&gt;$G$4,0,SUMIFS(Fluxo!$O:$O,Fluxo!$U:$U,"&gt;"&amp;DE$5,Fluxo!$U:$U,"&lt;="&amp;DF$5,Fluxo!$D:$D,$D43,Fluxo!$E:$E,"&lt;&gt;"&amp;"PERMUTANTE"))</f>
        <v>0</v>
      </c>
      <c r="DG43" s="18">
        <f>IF(DG$5&gt;$G$4,0,SUMIFS(Fluxo!$O:$O,Fluxo!$U:$U,"&gt;"&amp;DF$5,Fluxo!$U:$U,"&lt;="&amp;DG$5,Fluxo!$D:$D,$D43,Fluxo!$E:$E,"&lt;&gt;"&amp;"PERMUTANTE"))</f>
        <v>0</v>
      </c>
      <c r="DH43" s="18">
        <f>IF(DH$5&gt;$G$4,0,SUMIFS(Fluxo!$O:$O,Fluxo!$U:$U,"&gt;"&amp;DG$5,Fluxo!$U:$U,"&lt;="&amp;DH$5,Fluxo!$D:$D,$D43,Fluxo!$E:$E,"&lt;&gt;"&amp;"PERMUTANTE"))</f>
        <v>0</v>
      </c>
      <c r="DI43" s="18">
        <f>IF(DI$5&gt;$G$4,0,SUMIFS(Fluxo!$O:$O,Fluxo!$U:$U,"&gt;"&amp;DH$5,Fluxo!$U:$U,"&lt;="&amp;DI$5,Fluxo!$D:$D,$D43,Fluxo!$E:$E,"&lt;&gt;"&amp;"PERMUTANTE"))</f>
        <v>0</v>
      </c>
      <c r="DJ43" s="18">
        <f>IF(DJ$5&gt;$G$4,0,SUMIFS(Fluxo!$O:$O,Fluxo!$U:$U,"&gt;"&amp;DI$5,Fluxo!$U:$U,"&lt;="&amp;DJ$5,Fluxo!$D:$D,$D43,Fluxo!$E:$E,"&lt;&gt;"&amp;"PERMUTANTE"))</f>
        <v>0</v>
      </c>
      <c r="DK43" s="18">
        <f>IF(DK$5&gt;$G$4,0,SUMIFS(Fluxo!$O:$O,Fluxo!$U:$U,"&gt;"&amp;DJ$5,Fluxo!$U:$U,"&lt;="&amp;DK$5,Fluxo!$D:$D,$D43,Fluxo!$E:$E,"&lt;&gt;"&amp;"PERMUTANTE"))</f>
        <v>0</v>
      </c>
      <c r="DL43" s="18">
        <f>IF(DL$5&gt;$G$4,0,SUMIFS(Fluxo!$O:$O,Fluxo!$U:$U,"&gt;"&amp;DK$5,Fluxo!$U:$U,"&lt;="&amp;DL$5,Fluxo!$D:$D,$D43,Fluxo!$E:$E,"&lt;&gt;"&amp;"PERMUTANTE"))</f>
        <v>0</v>
      </c>
      <c r="DM43" s="18">
        <f>IF(DM$5&gt;$G$4,0,SUMIFS(Fluxo!$O:$O,Fluxo!$U:$U,"&gt;"&amp;DL$5,Fluxo!$U:$U,"&lt;="&amp;DM$5,Fluxo!$D:$D,$D43,Fluxo!$E:$E,"&lt;&gt;"&amp;"PERMUTANTE"))</f>
        <v>0</v>
      </c>
      <c r="DN43" s="18">
        <f>IF(DN$5&gt;$G$4,0,SUMIFS(Fluxo!$O:$O,Fluxo!$U:$U,"&gt;"&amp;DM$5,Fluxo!$U:$U,"&lt;="&amp;DN$5,Fluxo!$D:$D,$D43,Fluxo!$E:$E,"&lt;&gt;"&amp;"PERMUTANTE"))</f>
        <v>0</v>
      </c>
      <c r="DO43" s="18">
        <f>IF(DO$5&gt;$G$4,0,SUMIFS(Fluxo!$O:$O,Fluxo!$U:$U,"&gt;"&amp;DN$5,Fluxo!$U:$U,"&lt;="&amp;DO$5,Fluxo!$D:$D,$D43,Fluxo!$E:$E,"&lt;&gt;"&amp;"PERMUTANTE"))</f>
        <v>0</v>
      </c>
      <c r="DP43" s="18">
        <f>IF(DP$5&gt;$G$4,0,SUMIFS(Fluxo!$O:$O,Fluxo!$U:$U,"&gt;"&amp;DO$5,Fluxo!$U:$U,"&lt;="&amp;DP$5,Fluxo!$D:$D,$D43,Fluxo!$E:$E,"&lt;&gt;"&amp;"PERMUTANTE"))</f>
        <v>0</v>
      </c>
      <c r="DQ43" s="18">
        <f>IF(DQ$5&gt;$G$4,0,SUMIFS(Fluxo!$O:$O,Fluxo!$U:$U,"&gt;"&amp;DP$5,Fluxo!$U:$U,"&lt;="&amp;DQ$5,Fluxo!$D:$D,$D43,Fluxo!$E:$E,"&lt;&gt;"&amp;"PERMUTANTE"))</f>
        <v>0</v>
      </c>
      <c r="DR43" s="18">
        <f>IF(DR$5&gt;$G$4,0,SUMIFS(Fluxo!$O:$O,Fluxo!$U:$U,"&gt;"&amp;DQ$5,Fluxo!$U:$U,"&lt;="&amp;DR$5,Fluxo!$D:$D,$D43,Fluxo!$E:$E,"&lt;&gt;"&amp;"PERMUTANTE"))</f>
        <v>0</v>
      </c>
      <c r="DS43" s="18">
        <f>IF(DS$5&gt;$G$4,0,SUMIFS(Fluxo!$O:$O,Fluxo!$U:$U,"&gt;"&amp;DR$5,Fluxo!$U:$U,"&lt;="&amp;DS$5,Fluxo!$D:$D,$D43,Fluxo!$E:$E,"&lt;&gt;"&amp;"PERMUTANTE"))</f>
        <v>0</v>
      </c>
      <c r="DT43" s="18">
        <f>IF(DT$5&gt;$G$4,0,SUMIFS(Fluxo!$O:$O,Fluxo!$U:$U,"&gt;"&amp;DS$5,Fluxo!$U:$U,"&lt;="&amp;DT$5,Fluxo!$D:$D,$D43,Fluxo!$E:$E,"&lt;&gt;"&amp;"PERMUTANTE"))</f>
        <v>0</v>
      </c>
      <c r="DU43" s="18">
        <f>IF(DU$5&gt;$G$4,0,SUMIFS(Fluxo!$O:$O,Fluxo!$U:$U,"&gt;"&amp;DT$5,Fluxo!$U:$U,"&lt;="&amp;DU$5,Fluxo!$D:$D,$D43,Fluxo!$E:$E,"&lt;&gt;"&amp;"PERMUTANTE"))</f>
        <v>0</v>
      </c>
      <c r="DV43" s="18">
        <f>IF(DV$5&gt;$G$4,0,SUMIFS(Fluxo!$O:$O,Fluxo!$U:$U,"&gt;"&amp;DU$5,Fluxo!$U:$U,"&lt;="&amp;DV$5,Fluxo!$D:$D,$D43,Fluxo!$E:$E,"&lt;&gt;"&amp;"PERMUTANTE"))</f>
        <v>0</v>
      </c>
      <c r="DW43" s="18">
        <f>IF(DW$5&gt;$G$4,0,SUMIFS(Fluxo!$O:$O,Fluxo!$U:$U,"&gt;"&amp;DV$5,Fluxo!$U:$U,"&lt;="&amp;DW$5,Fluxo!$D:$D,$D43,Fluxo!$E:$E,"&lt;&gt;"&amp;"PERMUTANTE"))</f>
        <v>0</v>
      </c>
      <c r="DX43" s="18">
        <f>IF(DX$5&gt;$G$4,0,SUMIFS(Fluxo!$O:$O,Fluxo!$U:$U,"&gt;"&amp;DW$5,Fluxo!$U:$U,"&lt;="&amp;DX$5,Fluxo!$D:$D,$D43,Fluxo!$E:$E,"&lt;&gt;"&amp;"PERMUTANTE"))</f>
        <v>0</v>
      </c>
      <c r="DY43" s="18">
        <f>IF(DY$5&gt;$G$4,0,SUMIFS(Fluxo!$O:$O,Fluxo!$U:$U,"&gt;"&amp;DX$5,Fluxo!$U:$U,"&lt;="&amp;DY$5,Fluxo!$D:$D,$D43,Fluxo!$E:$E,"&lt;&gt;"&amp;"PERMUTANTE"))</f>
        <v>0</v>
      </c>
      <c r="DZ43" s="18">
        <f>IF(DZ$5&gt;$G$4,0,SUMIFS(Fluxo!$O:$O,Fluxo!$U:$U,"&gt;"&amp;DY$5,Fluxo!$U:$U,"&lt;="&amp;DZ$5,Fluxo!$D:$D,$D43,Fluxo!$E:$E,"&lt;&gt;"&amp;"PERMUTANTE"))</f>
        <v>0</v>
      </c>
      <c r="EA43" s="18">
        <f>IF(EA$5&gt;$G$4,0,SUMIFS(Fluxo!$O:$O,Fluxo!$U:$U,"&gt;"&amp;DZ$5,Fluxo!$U:$U,"&lt;="&amp;EA$5,Fluxo!$D:$D,$D43,Fluxo!$E:$E,"&lt;&gt;"&amp;"PERMUTANTE"))</f>
        <v>0</v>
      </c>
      <c r="EB43" s="18">
        <f>IF(EB$5&gt;$G$4,0,SUMIFS(Fluxo!$O:$O,Fluxo!$U:$U,"&gt;"&amp;EA$5,Fluxo!$U:$U,"&lt;="&amp;EB$5,Fluxo!$D:$D,$D43,Fluxo!$E:$E,"&lt;&gt;"&amp;"PERMUTANTE"))</f>
        <v>0</v>
      </c>
      <c r="EC43" s="18">
        <f>IF(EC$5&gt;$G$4,0,SUMIFS(Fluxo!$O:$O,Fluxo!$U:$U,"&gt;"&amp;EB$5,Fluxo!$U:$U,"&lt;="&amp;EC$5,Fluxo!$D:$D,$D43,Fluxo!$E:$E,"&lt;&gt;"&amp;"PERMUTANTE"))</f>
        <v>0</v>
      </c>
      <c r="ED43" s="18">
        <f>IF(ED$5&gt;$G$4,0,SUMIFS(Fluxo!$O:$O,Fluxo!$U:$U,"&gt;"&amp;EC$5,Fluxo!$U:$U,"&lt;="&amp;ED$5,Fluxo!$D:$D,$D43,Fluxo!$E:$E,"&lt;&gt;"&amp;"PERMUTANTE"))</f>
        <v>0</v>
      </c>
      <c r="EE43" s="18">
        <f>IF(EE$5&gt;$G$4,0,SUMIFS(Fluxo!$O:$O,Fluxo!$U:$U,"&gt;"&amp;ED$5,Fluxo!$U:$U,"&lt;="&amp;EE$5,Fluxo!$D:$D,$D43,Fluxo!$E:$E,"&lt;&gt;"&amp;"PERMUTANTE"))</f>
        <v>0</v>
      </c>
      <c r="EF43" s="18">
        <f>IF(EF$5&gt;$G$4,0,SUMIFS(Fluxo!$O:$O,Fluxo!$U:$U,"&gt;"&amp;EE$5,Fluxo!$U:$U,"&lt;="&amp;EF$5,Fluxo!$D:$D,$D43,Fluxo!$E:$E,"&lt;&gt;"&amp;"PERMUTANTE"))</f>
        <v>0</v>
      </c>
      <c r="EG43" s="18">
        <f>IF(EG$5&gt;$G$4,0,SUMIFS(Fluxo!$O:$O,Fluxo!$U:$U,"&gt;"&amp;EF$5,Fluxo!$U:$U,"&lt;="&amp;EG$5,Fluxo!$D:$D,$D43,Fluxo!$E:$E,"&lt;&gt;"&amp;"PERMUTANTE"))</f>
        <v>0</v>
      </c>
      <c r="EH43" s="18">
        <f>IF(EH$5&gt;$G$4,0,SUMIFS(Fluxo!$O:$O,Fluxo!$U:$U,"&gt;"&amp;EG$5,Fluxo!$U:$U,"&lt;="&amp;EH$5,Fluxo!$D:$D,$D43,Fluxo!$E:$E,"&lt;&gt;"&amp;"PERMUTANTE"))</f>
        <v>0</v>
      </c>
      <c r="EI43" s="18">
        <f>IF(EI$5&gt;$G$4,0,SUMIFS(Fluxo!$O:$O,Fluxo!$U:$U,"&gt;"&amp;EH$5,Fluxo!$U:$U,"&lt;="&amp;EI$5,Fluxo!$D:$D,$D43,Fluxo!$E:$E,"&lt;&gt;"&amp;"PERMUTANTE"))</f>
        <v>0</v>
      </c>
      <c r="EJ43" s="18">
        <f>IF(EJ$5&gt;$G$4,0,SUMIFS(Fluxo!$O:$O,Fluxo!$U:$U,"&gt;"&amp;EI$5,Fluxo!$U:$U,"&lt;="&amp;EJ$5,Fluxo!$D:$D,$D43,Fluxo!$E:$E,"&lt;&gt;"&amp;"PERMUTANTE"))</f>
        <v>0</v>
      </c>
      <c r="EK43" s="18">
        <f>IF(EK$5&gt;$G$4,0,SUMIFS(Fluxo!$O:$O,Fluxo!$U:$U,"&gt;"&amp;EJ$5,Fluxo!$U:$U,"&lt;="&amp;EK$5,Fluxo!$D:$D,$D43,Fluxo!$E:$E,"&lt;&gt;"&amp;"PERMUTANTE"))</f>
        <v>0</v>
      </c>
      <c r="EL43" s="18">
        <f>IF(EL$5&gt;$G$4,0,SUMIFS(Fluxo!$O:$O,Fluxo!$U:$U,"&gt;"&amp;EK$5,Fluxo!$U:$U,"&lt;="&amp;EL$5,Fluxo!$D:$D,$D43,Fluxo!$E:$E,"&lt;&gt;"&amp;"PERMUTANTE"))</f>
        <v>0</v>
      </c>
      <c r="EM43" s="18">
        <f>IF(EM$5&gt;$G$4,0,SUMIFS(Fluxo!$O:$O,Fluxo!$U:$U,"&gt;"&amp;EL$5,Fluxo!$U:$U,"&lt;="&amp;EM$5,Fluxo!$D:$D,$D43,Fluxo!$E:$E,"&lt;&gt;"&amp;"PERMUTANTE"))</f>
        <v>0</v>
      </c>
      <c r="EN43" s="18">
        <f>IF(EN$5&gt;$G$4,0,SUMIFS(Fluxo!$O:$O,Fluxo!$U:$U,"&gt;"&amp;EM$5,Fluxo!$U:$U,"&lt;="&amp;EN$5,Fluxo!$D:$D,$D43,Fluxo!$E:$E,"&lt;&gt;"&amp;"PERMUTANTE"))</f>
        <v>0</v>
      </c>
      <c r="EO43" s="18">
        <f>IF(EO$5&gt;$G$4,0,SUMIFS(Fluxo!$O:$O,Fluxo!$U:$U,"&gt;"&amp;EN$5,Fluxo!$U:$U,"&lt;="&amp;EO$5,Fluxo!$D:$D,$D43,Fluxo!$E:$E,"&lt;&gt;"&amp;"PERMUTANTE"))</f>
        <v>0</v>
      </c>
      <c r="EP43" s="18">
        <f>IF(EP$5&gt;$G$4,0,SUMIFS(Fluxo!$O:$O,Fluxo!$U:$U,"&gt;"&amp;EO$5,Fluxo!$U:$U,"&lt;="&amp;EP$5,Fluxo!$D:$D,$D43,Fluxo!$E:$E,"&lt;&gt;"&amp;"PERMUTANTE"))</f>
        <v>0</v>
      </c>
      <c r="EQ43" s="18">
        <f>IF(EQ$5&gt;$G$4,0,SUMIFS(Fluxo!$O:$O,Fluxo!$U:$U,"&gt;"&amp;EP$5,Fluxo!$U:$U,"&lt;="&amp;EQ$5,Fluxo!$D:$D,$D43,Fluxo!$E:$E,"&lt;&gt;"&amp;"PERMUTANTE"))</f>
        <v>0</v>
      </c>
      <c r="ER43" s="18">
        <f>IF(ER$5&gt;$G$4,0,SUMIFS(Fluxo!$O:$O,Fluxo!$U:$U,"&gt;"&amp;EQ$5,Fluxo!$U:$U,"&lt;="&amp;ER$5,Fluxo!$D:$D,$D43,Fluxo!$E:$E,"&lt;&gt;"&amp;"PERMUTANTE"))</f>
        <v>0</v>
      </c>
      <c r="ES43" s="18">
        <f>IF(ES$5&gt;$G$4,0,SUMIFS(Fluxo!$O:$O,Fluxo!$U:$U,"&gt;"&amp;ER$5,Fluxo!$U:$U,"&lt;="&amp;ES$5,Fluxo!$D:$D,$D43,Fluxo!$E:$E,"&lt;&gt;"&amp;"PERMUTANTE"))</f>
        <v>0</v>
      </c>
      <c r="ET43" s="18">
        <f>IF(ET$5&gt;$G$4,0,SUMIFS(Fluxo!$O:$O,Fluxo!$U:$U,"&gt;"&amp;ES$5,Fluxo!$U:$U,"&lt;="&amp;ET$5,Fluxo!$D:$D,$D43,Fluxo!$E:$E,"&lt;&gt;"&amp;"PERMUTANTE"))</f>
        <v>0</v>
      </c>
      <c r="EU43" s="18">
        <f>IF(EU$5&gt;$G$4,0,SUMIFS(Fluxo!$O:$O,Fluxo!$U:$U,"&gt;"&amp;ET$5,Fluxo!$U:$U,"&lt;="&amp;EU$5,Fluxo!$D:$D,$D43,Fluxo!$E:$E,"&lt;&gt;"&amp;"PERMUTANTE"))</f>
        <v>0</v>
      </c>
      <c r="EV43" s="18">
        <f>IF(EV$5&gt;$G$4,0,SUMIFS(Fluxo!$O:$O,Fluxo!$U:$U,"&gt;"&amp;EU$5,Fluxo!$U:$U,"&lt;="&amp;EV$5,Fluxo!$D:$D,$D43,Fluxo!$E:$E,"&lt;&gt;"&amp;"PERMUTANTE"))</f>
        <v>0</v>
      </c>
      <c r="EW43" s="18">
        <f>IF(EW$5&gt;$G$4,0,SUMIFS(Fluxo!$O:$O,Fluxo!$U:$U,"&gt;"&amp;EV$5,Fluxo!$U:$U,"&lt;="&amp;EW$5,Fluxo!$D:$D,$D43,Fluxo!$E:$E,"&lt;&gt;"&amp;"PERMUTANTE"))</f>
        <v>0</v>
      </c>
      <c r="EX43" s="18">
        <f>IF(EX$5&gt;$G$4,0,SUMIFS(Fluxo!$O:$O,Fluxo!$U:$U,"&gt;"&amp;EW$5,Fluxo!$U:$U,"&lt;="&amp;EX$5,Fluxo!$D:$D,$D43,Fluxo!$E:$E,"&lt;&gt;"&amp;"PERMUTANTE"))</f>
        <v>0</v>
      </c>
      <c r="EY43" s="18">
        <f>IF(EY$5&gt;$G$4,0,SUMIFS(Fluxo!$O:$O,Fluxo!$U:$U,"&gt;"&amp;EX$5,Fluxo!$U:$U,"&lt;="&amp;EY$5,Fluxo!$D:$D,$D43,Fluxo!$E:$E,"&lt;&gt;"&amp;"PERMUTANTE"))</f>
        <v>0</v>
      </c>
      <c r="EZ43" s="18">
        <f>IF(EZ$5&gt;$G$4,0,SUMIFS(Fluxo!$O:$O,Fluxo!$U:$U,"&gt;"&amp;EY$5,Fluxo!$U:$U,"&lt;="&amp;EZ$5,Fluxo!$D:$D,$D43,Fluxo!$E:$E,"&lt;&gt;"&amp;"PERMUTANTE"))</f>
        <v>0</v>
      </c>
      <c r="FA43" s="18">
        <f>IF(FA$5&gt;$G$4,0,SUMIFS(Fluxo!$O:$O,Fluxo!$U:$U,"&gt;"&amp;EZ$5,Fluxo!$U:$U,"&lt;="&amp;FA$5,Fluxo!$D:$D,$D43,Fluxo!$E:$E,"&lt;&gt;"&amp;"PERMUTANTE"))</f>
        <v>0</v>
      </c>
      <c r="FB43" s="18">
        <f>IF(FB$5&gt;$G$4,0,SUMIFS(Fluxo!$O:$O,Fluxo!$U:$U,"&gt;"&amp;FA$5,Fluxo!$U:$U,"&lt;="&amp;FB$5,Fluxo!$D:$D,$D43,Fluxo!$E:$E,"&lt;&gt;"&amp;"PERMUTANTE"))</f>
        <v>0</v>
      </c>
      <c r="FC43" s="18">
        <f>IF(FC$5&gt;$G$4,0,SUMIFS(Fluxo!$O:$O,Fluxo!$U:$U,"&gt;"&amp;FB$5,Fluxo!$U:$U,"&lt;="&amp;FC$5,Fluxo!$D:$D,$D43,Fluxo!$E:$E,"&lt;&gt;"&amp;"PERMUTANTE"))</f>
        <v>0</v>
      </c>
      <c r="FD43" s="18">
        <f>IF(FD$5&gt;$G$4,0,SUMIFS(Fluxo!$O:$O,Fluxo!$U:$U,"&gt;"&amp;FC$5,Fluxo!$U:$U,"&lt;="&amp;FD$5,Fluxo!$D:$D,$D43,Fluxo!$E:$E,"&lt;&gt;"&amp;"PERMUTANTE"))</f>
        <v>0</v>
      </c>
      <c r="FE43" s="18">
        <f>IF(FE$5&gt;$G$4,0,SUMIFS(Fluxo!$O:$O,Fluxo!$U:$U,"&gt;"&amp;FD$5,Fluxo!$U:$U,"&lt;="&amp;FE$5,Fluxo!$D:$D,$D43,Fluxo!$E:$E,"&lt;&gt;"&amp;"PERMUTANTE"))</f>
        <v>0</v>
      </c>
      <c r="FF43" s="18">
        <f>IF(FF$5&gt;$G$4,0,SUMIFS(Fluxo!$O:$O,Fluxo!$U:$U,"&gt;"&amp;FE$5,Fluxo!$U:$U,"&lt;="&amp;FF$5,Fluxo!$D:$D,$D43,Fluxo!$E:$E,"&lt;&gt;"&amp;"PERMUTANTE"))</f>
        <v>0</v>
      </c>
      <c r="FG43" s="18">
        <f>IF(FG$5&gt;$G$4,0,SUMIFS(Fluxo!$O:$O,Fluxo!$U:$U,"&gt;"&amp;FF$5,Fluxo!$U:$U,"&lt;="&amp;FG$5,Fluxo!$D:$D,$D43,Fluxo!$E:$E,"&lt;&gt;"&amp;"PERMUTANTE"))</f>
        <v>0</v>
      </c>
      <c r="FH43" s="18">
        <f>IF(FH$5&gt;$G$4,0,SUMIFS(Fluxo!$O:$O,Fluxo!$U:$U,"&gt;"&amp;FG$5,Fluxo!$U:$U,"&lt;="&amp;FH$5,Fluxo!$D:$D,$D43,Fluxo!$E:$E,"&lt;&gt;"&amp;"PERMUTANTE"))</f>
        <v>0</v>
      </c>
      <c r="FI43" s="18">
        <f>IF(FI$5&gt;$G$4,0,SUMIFS(Fluxo!$O:$O,Fluxo!$U:$U,"&gt;"&amp;FH$5,Fluxo!$U:$U,"&lt;="&amp;FI$5,Fluxo!$D:$D,$D43,Fluxo!$E:$E,"&lt;&gt;"&amp;"PERMUTANTE"))</f>
        <v>0</v>
      </c>
      <c r="FJ43" s="18">
        <f>IF(FJ$5&gt;$G$4,0,SUMIFS(Fluxo!$O:$O,Fluxo!$U:$U,"&gt;"&amp;FI$5,Fluxo!$U:$U,"&lt;="&amp;FJ$5,Fluxo!$D:$D,$D43,Fluxo!$E:$E,"&lt;&gt;"&amp;"PERMUTANTE"))</f>
        <v>0</v>
      </c>
      <c r="FK43" s="18">
        <f>IF(FK$5&gt;$G$4,0,SUMIFS(Fluxo!$O:$O,Fluxo!$U:$U,"&gt;"&amp;FJ$5,Fluxo!$U:$U,"&lt;="&amp;FK$5,Fluxo!$D:$D,$D43,Fluxo!$E:$E,"&lt;&gt;"&amp;"PERMUTANTE"))</f>
        <v>0</v>
      </c>
      <c r="FL43" s="18">
        <f>IF(FL$5&gt;$G$4,0,SUMIFS(Fluxo!$O:$O,Fluxo!$U:$U,"&gt;"&amp;FK$5,Fluxo!$U:$U,"&lt;="&amp;FL$5,Fluxo!$D:$D,$D43,Fluxo!$E:$E,"&lt;&gt;"&amp;"PERMUTANTE"))</f>
        <v>0</v>
      </c>
      <c r="FM43" s="18">
        <f>IF(FM$5&gt;$G$4,0,SUMIFS(Fluxo!$O:$O,Fluxo!$U:$U,"&gt;"&amp;FL$5,Fluxo!$U:$U,"&lt;="&amp;FM$5,Fluxo!$D:$D,$D43,Fluxo!$E:$E,"&lt;&gt;"&amp;"PERMUTANTE"))</f>
        <v>0</v>
      </c>
      <c r="FN43" s="18">
        <f>IF(FN$5&gt;$G$4,0,SUMIFS(Fluxo!$O:$O,Fluxo!$U:$U,"&gt;"&amp;FM$5,Fluxo!$U:$U,"&lt;="&amp;FN$5,Fluxo!$D:$D,$D43,Fluxo!$E:$E,"&lt;&gt;"&amp;"PERMUTANTE"))</f>
        <v>0</v>
      </c>
      <c r="FO43" s="18">
        <f>IF(FO$5&gt;$G$4,0,SUMIFS(Fluxo!$O:$O,Fluxo!$U:$U,"&gt;"&amp;FN$5,Fluxo!$U:$U,"&lt;="&amp;FO$5,Fluxo!$D:$D,$D43,Fluxo!$E:$E,"&lt;&gt;"&amp;"PERMUTANTE"))</f>
        <v>0</v>
      </c>
      <c r="FP43" s="18">
        <f>IF(FP$5&gt;$G$4,0,SUMIFS(Fluxo!$O:$O,Fluxo!$U:$U,"&gt;"&amp;FO$5,Fluxo!$U:$U,"&lt;="&amp;FP$5,Fluxo!$D:$D,$D43,Fluxo!$E:$E,"&lt;&gt;"&amp;"PERMUTANTE"))</f>
        <v>0</v>
      </c>
      <c r="FQ43" s="18">
        <f>IF(FQ$5&gt;$G$4,0,SUMIFS(Fluxo!$O:$O,Fluxo!$U:$U,"&gt;"&amp;FP$5,Fluxo!$U:$U,"&lt;="&amp;FQ$5,Fluxo!$D:$D,$D43,Fluxo!$E:$E,"&lt;&gt;"&amp;"PERMUTANTE"))</f>
        <v>0</v>
      </c>
      <c r="FR43" s="18">
        <f>IF(FR$5&gt;$G$4,0,SUMIFS(Fluxo!$O:$O,Fluxo!$U:$U,"&gt;"&amp;FQ$5,Fluxo!$U:$U,"&lt;="&amp;FR$5,Fluxo!$D:$D,$D43,Fluxo!$E:$E,"&lt;&gt;"&amp;"PERMUTANTE"))</f>
        <v>0</v>
      </c>
      <c r="FS43" s="18">
        <f>IF(FS$5&gt;$G$4,0,SUMIFS(Fluxo!$O:$O,Fluxo!$U:$U,"&gt;"&amp;FR$5,Fluxo!$U:$U,"&lt;="&amp;FS$5,Fluxo!$D:$D,$D43,Fluxo!$E:$E,"&lt;&gt;"&amp;"PERMUTANTE"))</f>
        <v>0</v>
      </c>
      <c r="FT43" s="18">
        <f>IF(FT$5&gt;$G$4,0,SUMIFS(Fluxo!$O:$O,Fluxo!$U:$U,"&gt;"&amp;FS$5,Fluxo!$U:$U,"&lt;="&amp;FT$5,Fluxo!$D:$D,$D43,Fluxo!$E:$E,"&lt;&gt;"&amp;"PERMUTANTE"))</f>
        <v>0</v>
      </c>
      <c r="FU43" s="18">
        <f>IF(FU$5&gt;$G$4,0,SUMIFS(Fluxo!$O:$O,Fluxo!$U:$U,"&gt;"&amp;FT$5,Fluxo!$U:$U,"&lt;="&amp;FU$5,Fluxo!$D:$D,$D43,Fluxo!$E:$E,"&lt;&gt;"&amp;"PERMUTANTE"))</f>
        <v>0</v>
      </c>
      <c r="FV43" s="18">
        <f>IF(FV$5&gt;$G$4,0,SUMIFS(Fluxo!$O:$O,Fluxo!$U:$U,"&gt;"&amp;FU$5,Fluxo!$U:$U,"&lt;="&amp;FV$5,Fluxo!$D:$D,$D43,Fluxo!$E:$E,"&lt;&gt;"&amp;"PERMUTANTE"))</f>
        <v>0</v>
      </c>
      <c r="FW43" s="18">
        <f>IF(FW$5&gt;$G$4,0,SUMIFS(Fluxo!$O:$O,Fluxo!$U:$U,"&gt;"&amp;FV$5,Fluxo!$U:$U,"&lt;="&amp;FW$5,Fluxo!$D:$D,$D43,Fluxo!$E:$E,"&lt;&gt;"&amp;"PERMUTANTE"))</f>
        <v>0</v>
      </c>
      <c r="FX43" s="18">
        <f>IF(FX$5&gt;$G$4,0,SUMIFS(Fluxo!$O:$O,Fluxo!$U:$U,"&gt;"&amp;FW$5,Fluxo!$U:$U,"&lt;="&amp;FX$5,Fluxo!$D:$D,$D43,Fluxo!$E:$E,"&lt;&gt;"&amp;"PERMUTANTE"))</f>
        <v>0</v>
      </c>
      <c r="FY43" s="18">
        <f>IF(FY$5&gt;$G$4,0,SUMIFS(Fluxo!$O:$O,Fluxo!$U:$U,"&gt;"&amp;FX$5,Fluxo!$U:$U,"&lt;="&amp;FY$5,Fluxo!$D:$D,$D43,Fluxo!$E:$E,"&lt;&gt;"&amp;"PERMUTANTE"))</f>
        <v>0</v>
      </c>
      <c r="FZ43" s="18">
        <f>IF(FZ$5&gt;$G$4,0,SUMIFS(Fluxo!$O:$O,Fluxo!$U:$U,"&gt;"&amp;FY$5,Fluxo!$U:$U,"&lt;="&amp;FZ$5,Fluxo!$D:$D,$D43,Fluxo!$E:$E,"&lt;&gt;"&amp;"PERMUTANTE"))</f>
        <v>0</v>
      </c>
      <c r="GA43" s="18">
        <f>IF(GA$5&gt;$G$4,0,SUMIFS(Fluxo!$O:$O,Fluxo!$U:$U,"&gt;"&amp;FZ$5,Fluxo!$U:$U,"&lt;="&amp;GA$5,Fluxo!$D:$D,$D43,Fluxo!$E:$E,"&lt;&gt;"&amp;"PERMUTANTE"))</f>
        <v>0</v>
      </c>
      <c r="GB43" s="18">
        <f>IF(GB$5&gt;$G$4,0,SUMIFS(Fluxo!$O:$O,Fluxo!$U:$U,"&gt;"&amp;GA$5,Fluxo!$U:$U,"&lt;="&amp;GB$5,Fluxo!$D:$D,$D43,Fluxo!$E:$E,"&lt;&gt;"&amp;"PERMUTANTE"))</f>
        <v>0</v>
      </c>
      <c r="GC43" s="18">
        <f>IF(GC$5&gt;$G$4,0,SUMIFS(Fluxo!$O:$O,Fluxo!$U:$U,"&gt;"&amp;GB$5,Fluxo!$U:$U,"&lt;="&amp;GC$5,Fluxo!$D:$D,$D43,Fluxo!$E:$E,"&lt;&gt;"&amp;"PERMUTANTE"))</f>
        <v>0</v>
      </c>
      <c r="GD43" s="18">
        <f>IF(GD$5&gt;$G$4,0,SUMIFS(Fluxo!$O:$O,Fluxo!$U:$U,"&gt;"&amp;GC$5,Fluxo!$U:$U,"&lt;="&amp;GD$5,Fluxo!$D:$D,$D43,Fluxo!$E:$E,"&lt;&gt;"&amp;"PERMUTANTE"))</f>
        <v>0</v>
      </c>
      <c r="GE43" s="18">
        <f>IF(GE$5&gt;$G$4,0,SUMIFS(Fluxo!$O:$O,Fluxo!$U:$U,"&gt;"&amp;GD$5,Fluxo!$U:$U,"&lt;="&amp;GE$5,Fluxo!$D:$D,$D43,Fluxo!$E:$E,"&lt;&gt;"&amp;"PERMUTANTE"))</f>
        <v>0</v>
      </c>
      <c r="GF43" s="18">
        <f>IF(GF$5&gt;$G$4,0,SUMIFS(Fluxo!$O:$O,Fluxo!$U:$U,"&gt;"&amp;GE$5,Fluxo!$U:$U,"&lt;="&amp;GF$5,Fluxo!$D:$D,$D43,Fluxo!$E:$E,"&lt;&gt;"&amp;"PERMUTANTE"))</f>
        <v>0</v>
      </c>
      <c r="GG43" s="18">
        <f>IF(GG$5&gt;$G$4,0,SUMIFS(Fluxo!$O:$O,Fluxo!$U:$U,"&gt;"&amp;GF$5,Fluxo!$U:$U,"&lt;="&amp;GG$5,Fluxo!$D:$D,$D43,Fluxo!$E:$E,"&lt;&gt;"&amp;"PERMUTANTE"))</f>
        <v>0</v>
      </c>
      <c r="GH43" s="18">
        <f>IF(GH$5&gt;$G$4,0,SUMIFS(Fluxo!$O:$O,Fluxo!$U:$U,"&gt;"&amp;GG$5,Fluxo!$U:$U,"&lt;="&amp;GH$5,Fluxo!$D:$D,$D43,Fluxo!$E:$E,"&lt;&gt;"&amp;"PERMUTANTE"))</f>
        <v>0</v>
      </c>
      <c r="GI43" s="18">
        <f>IF(GI$5&gt;$G$4,0,SUMIFS(Fluxo!$O:$O,Fluxo!$U:$U,"&gt;"&amp;GH$5,Fluxo!$U:$U,"&lt;="&amp;GI$5,Fluxo!$D:$D,$D43,Fluxo!$E:$E,"&lt;&gt;"&amp;"PERMUTANTE"))</f>
        <v>0</v>
      </c>
      <c r="GJ43" s="18">
        <f>IF(GJ$5&gt;$G$4,0,SUMIFS(Fluxo!$O:$O,Fluxo!$U:$U,"&gt;"&amp;GI$5,Fluxo!$U:$U,"&lt;="&amp;GJ$5,Fluxo!$D:$D,$D43,Fluxo!$E:$E,"&lt;&gt;"&amp;"PERMUTANTE"))</f>
        <v>0</v>
      </c>
      <c r="GK43" s="18">
        <f>IF(GK$5&gt;$G$4,0,SUMIFS(Fluxo!$O:$O,Fluxo!$U:$U,"&gt;"&amp;GJ$5,Fluxo!$U:$U,"&lt;="&amp;GK$5,Fluxo!$D:$D,$D43,Fluxo!$E:$E,"&lt;&gt;"&amp;"PERMUTANTE"))</f>
        <v>0</v>
      </c>
      <c r="GL43" s="18">
        <f>IF(GL$5&gt;$G$4,0,SUMIFS(Fluxo!$O:$O,Fluxo!$U:$U,"&gt;"&amp;GK$5,Fluxo!$U:$U,"&lt;="&amp;GL$5,Fluxo!$D:$D,$D43,Fluxo!$E:$E,"&lt;&gt;"&amp;"PERMUTANTE"))</f>
        <v>0</v>
      </c>
      <c r="GM43" s="18">
        <f>IF(GM$5&gt;$G$4,0,SUMIFS(Fluxo!$O:$O,Fluxo!$U:$U,"&gt;"&amp;GL$5,Fluxo!$U:$U,"&lt;="&amp;GM$5,Fluxo!$D:$D,$D43,Fluxo!$E:$E,"&lt;&gt;"&amp;"PERMUTANTE"))</f>
        <v>0</v>
      </c>
      <c r="GN43" s="18">
        <f>IF(GN$5&gt;$G$4,0,SUMIFS(Fluxo!$O:$O,Fluxo!$U:$U,"&gt;"&amp;GM$5,Fluxo!$U:$U,"&lt;="&amp;GN$5,Fluxo!$D:$D,$D43,Fluxo!$E:$E,"&lt;&gt;"&amp;"PERMUTANTE"))</f>
        <v>0</v>
      </c>
      <c r="GO43" s="18">
        <f>IF(GO$5&gt;$G$4,0,SUMIFS(Fluxo!$O:$O,Fluxo!$U:$U,"&gt;"&amp;GN$5,Fluxo!$U:$U,"&lt;="&amp;GO$5,Fluxo!$D:$D,$D43,Fluxo!$E:$E,"&lt;&gt;"&amp;"PERMUTANTE"))</f>
        <v>0</v>
      </c>
      <c r="GP43" s="18">
        <f>IF(GP$5&gt;$G$4,0,SUMIFS(Fluxo!$O:$O,Fluxo!$U:$U,"&gt;"&amp;GO$5,Fluxo!$U:$U,"&lt;="&amp;GP$5,Fluxo!$D:$D,$D43,Fluxo!$E:$E,"&lt;&gt;"&amp;"PERMUTANTE"))</f>
        <v>0</v>
      </c>
      <c r="GQ43" s="18">
        <f>IF(GQ$5&gt;$G$4,0,SUMIFS(Fluxo!$O:$O,Fluxo!$U:$U,"&gt;"&amp;GP$5,Fluxo!$U:$U,"&lt;="&amp;GQ$5,Fluxo!$D:$D,$D43,Fluxo!$E:$E,"&lt;&gt;"&amp;"PERMUTANTE"))</f>
        <v>0</v>
      </c>
      <c r="GR43" s="18">
        <f>IF(GR$5&gt;$G$4,0,SUMIFS(Fluxo!$O:$O,Fluxo!$U:$U,"&gt;"&amp;GQ$5,Fluxo!$U:$U,"&lt;="&amp;GR$5,Fluxo!$D:$D,$D43,Fluxo!$E:$E,"&lt;&gt;"&amp;"PERMUTANTE"))</f>
        <v>0</v>
      </c>
      <c r="GS43" s="18">
        <f>IF(GS$5&gt;$G$4,0,SUMIFS(Fluxo!$O:$O,Fluxo!$U:$U,"&gt;"&amp;GR$5,Fluxo!$U:$U,"&lt;="&amp;GS$5,Fluxo!$D:$D,$D43,Fluxo!$E:$E,"&lt;&gt;"&amp;"PERMUTANTE"))</f>
        <v>0</v>
      </c>
      <c r="GT43" s="18">
        <f>IF(GT$5&gt;$G$4,0,SUMIFS(Fluxo!$O:$O,Fluxo!$U:$U,"&gt;"&amp;GS$5,Fluxo!$U:$U,"&lt;="&amp;GT$5,Fluxo!$D:$D,$D43,Fluxo!$E:$E,"&lt;&gt;"&amp;"PERMUTANTE"))</f>
        <v>0</v>
      </c>
      <c r="GU43" s="18">
        <f>IF(GU$5&gt;$G$4,0,SUMIFS(Fluxo!$O:$O,Fluxo!$U:$U,"&gt;"&amp;GT$5,Fluxo!$U:$U,"&lt;="&amp;GU$5,Fluxo!$D:$D,$D43,Fluxo!$E:$E,"&lt;&gt;"&amp;"PERMUTANTE"))</f>
        <v>0</v>
      </c>
      <c r="GV43" s="18">
        <f>IF(GV$5&gt;$G$4,0,SUMIFS(Fluxo!$O:$O,Fluxo!$U:$U,"&gt;"&amp;GU$5,Fluxo!$U:$U,"&lt;="&amp;GV$5,Fluxo!$D:$D,$D43,Fluxo!$E:$E,"&lt;&gt;"&amp;"PERMUTANTE"))</f>
        <v>0</v>
      </c>
      <c r="GW43" s="18">
        <f>IF(GW$5&gt;$G$4,0,SUMIFS(Fluxo!$O:$O,Fluxo!$U:$U,"&gt;"&amp;GV$5,Fluxo!$U:$U,"&lt;="&amp;GW$5,Fluxo!$D:$D,$D43,Fluxo!$E:$E,"&lt;&gt;"&amp;"PERMUTANTE"))</f>
        <v>0</v>
      </c>
      <c r="GX43" s="18">
        <f>IF(GX$5&gt;$G$4,0,SUMIFS(Fluxo!$O:$O,Fluxo!$U:$U,"&gt;"&amp;GW$5,Fluxo!$U:$U,"&lt;="&amp;GX$5,Fluxo!$D:$D,$D43,Fluxo!$E:$E,"&lt;&gt;"&amp;"PERMUTANTE"))</f>
        <v>0</v>
      </c>
      <c r="GY43" s="18">
        <f>IF(GY$5&gt;$G$4,0,SUMIFS(Fluxo!$O:$O,Fluxo!$U:$U,"&gt;"&amp;GX$5,Fluxo!$U:$U,"&lt;="&amp;GY$5,Fluxo!$D:$D,$D43,Fluxo!$E:$E,"&lt;&gt;"&amp;"PERMUTANTE"))</f>
        <v>0</v>
      </c>
      <c r="GZ43" s="18">
        <f>IF(GZ$5&gt;$G$4,0,SUMIFS(Fluxo!$O:$O,Fluxo!$U:$U,"&gt;"&amp;GY$5,Fluxo!$U:$U,"&lt;="&amp;GZ$5,Fluxo!$D:$D,$D43,Fluxo!$E:$E,"&lt;&gt;"&amp;"PERMUTANTE"))</f>
        <v>0</v>
      </c>
      <c r="HA43" s="18">
        <f>IF(HA$5&gt;$G$4,0,SUMIFS(Fluxo!$O:$O,Fluxo!$U:$U,"&gt;"&amp;GZ$5,Fluxo!$U:$U,"&lt;="&amp;HA$5,Fluxo!$D:$D,$D43,Fluxo!$E:$E,"&lt;&gt;"&amp;"PERMUTANTE"))</f>
        <v>0</v>
      </c>
      <c r="HB43" s="18">
        <f>IF(HB$5&gt;$G$4,0,SUMIFS(Fluxo!$O:$O,Fluxo!$U:$U,"&gt;"&amp;HA$5,Fluxo!$U:$U,"&lt;="&amp;HB$5,Fluxo!$D:$D,$D43,Fluxo!$E:$E,"&lt;&gt;"&amp;"PERMUTANTE"))</f>
        <v>0</v>
      </c>
      <c r="HC43" s="18">
        <f>IF(HC$5&gt;$G$4,0,SUMIFS(Fluxo!$O:$O,Fluxo!$U:$U,"&gt;"&amp;HB$5,Fluxo!$U:$U,"&lt;="&amp;HC$5,Fluxo!$D:$D,$D43,Fluxo!$E:$E,"&lt;&gt;"&amp;"PERMUTANTE"))</f>
        <v>0</v>
      </c>
      <c r="HD43" s="18">
        <f>IF(HD$5&gt;$G$4,0,SUMIFS(Fluxo!$O:$O,Fluxo!$U:$U,"&gt;"&amp;HC$5,Fluxo!$U:$U,"&lt;="&amp;HD$5,Fluxo!$D:$D,$D43,Fluxo!$E:$E,"&lt;&gt;"&amp;"PERMUTANTE"))</f>
        <v>0</v>
      </c>
      <c r="HE43" s="18">
        <f>IF(HE$5&gt;$G$4,0,SUMIFS(Fluxo!$O:$O,Fluxo!$U:$U,"&gt;"&amp;HD$5,Fluxo!$U:$U,"&lt;="&amp;HE$5,Fluxo!$D:$D,$D43,Fluxo!$E:$E,"&lt;&gt;"&amp;"PERMUTANTE"))</f>
        <v>0</v>
      </c>
      <c r="HF43" s="18">
        <f>IF(HF$5&gt;$G$4,0,SUMIFS(Fluxo!$O:$O,Fluxo!$U:$U,"&gt;"&amp;HE$5,Fluxo!$U:$U,"&lt;="&amp;HF$5,Fluxo!$D:$D,$D43,Fluxo!$E:$E,"&lt;&gt;"&amp;"PERMUTANTE"))</f>
        <v>0</v>
      </c>
    </row>
    <row r="44" spans="1:214" s="16" customFormat="1">
      <c r="A44" s="20">
        <f t="shared" si="8"/>
        <v>34</v>
      </c>
      <c r="B44" s="140" t="str">
        <f>'Check Carteira'!C36</f>
        <v>E.1016.99.01.0104</v>
      </c>
      <c r="C44" s="19">
        <v>1</v>
      </c>
      <c r="D44" s="129" t="str">
        <f>'Check Carteira'!F36</f>
        <v>A-0104</v>
      </c>
      <c r="E44" s="21">
        <f>IFERROR(INDEX(Contratos!L:L,MATCH(D44,Contratos!R:R,0)),"")</f>
        <v>45373</v>
      </c>
      <c r="F44" s="139">
        <f>IFERROR(INDEX(Contratos!G:G,MATCH(D44,Contratos!R:R,0)),"")</f>
        <v>1055812.29</v>
      </c>
      <c r="G44" s="83" t="str">
        <f ca="1">IFERROR(XNPV(#REF!,OFFSET(J44,0,MATCH(EOMONTH(E44,0),$J$5:$HF$5,0)-1,1,COUNT($J$5:$HF$5)-MATCH(EOMONTH(E44,0),$J$5:$HF$5,0)+1),OFFSET($J$5,0,MATCH(EOMONTH(E44,0),$J$5:$HF$5,0)-1,1,COUNT($J$5:$HF$5)-MATCH(EOMONTH(E44,0),$J$5:$HF$5,0)+1)),"")</f>
        <v/>
      </c>
      <c r="H44" s="83">
        <f t="shared" si="9"/>
        <v>95787.73</v>
      </c>
      <c r="I44" s="18"/>
      <c r="J44" s="18">
        <f>IF(J$5&gt;$G$4,0,SUMIFS(Fluxo!$O:$O,Fluxo!$U:$U,"&gt;"&amp;I$5,Fluxo!$U:$U,"&lt;="&amp;J$5,Fluxo!$D:$D,$D44))</f>
        <v>0</v>
      </c>
      <c r="K44" s="18">
        <f>IF(K$5&gt;$G$4,0,SUMIFS(Fluxo!$O:$O,Fluxo!$U:$U,"&gt;"&amp;J$5,Fluxo!$U:$U,"&lt;="&amp;K$5,Fluxo!$D:$D,$D44))</f>
        <v>0</v>
      </c>
      <c r="L44" s="18">
        <f>IF(L$5&gt;$G$4,0,SUMIFS(Fluxo!$O:$O,Fluxo!$U:$U,"&gt;"&amp;K$5,Fluxo!$U:$U,"&lt;="&amp;L$5,Fluxo!$D:$D,$D44))</f>
        <v>0</v>
      </c>
      <c r="M44" s="18">
        <f>IF(M$5&gt;$G$4,0,SUMIFS(Fluxo!$O:$O,Fluxo!$U:$U,"&gt;"&amp;L$5,Fluxo!$U:$U,"&lt;="&amp;M$5,Fluxo!$D:$D,$D44))</f>
        <v>0</v>
      </c>
      <c r="N44" s="18">
        <f>IF(N$5&gt;$G$4,0,SUMIFS(Fluxo!$O:$O,Fluxo!$U:$U,"&gt;"&amp;M$5,Fluxo!$U:$U,"&lt;="&amp;N$5,Fluxo!$D:$D,$D44))</f>
        <v>0</v>
      </c>
      <c r="O44" s="18">
        <f>IF(O$5&gt;$G$4,0,SUMIFS(Fluxo!$O:$O,Fluxo!$U:$U,"&gt;"&amp;N$5,Fluxo!$U:$U,"&lt;="&amp;O$5,Fluxo!$D:$D,$D44))</f>
        <v>0</v>
      </c>
      <c r="P44" s="18">
        <f>IF(P$5&gt;$G$4,0,SUMIFS(Fluxo!$O:$O,Fluxo!$U:$U,"&gt;"&amp;O$5,Fluxo!$U:$U,"&lt;="&amp;P$5,Fluxo!$D:$D,$D44))</f>
        <v>0</v>
      </c>
      <c r="Q44" s="18">
        <f>IF(Q$5&gt;$G$4,0,SUMIFS(Fluxo!$O:$O,Fluxo!$U:$U,"&gt;"&amp;P$5,Fluxo!$U:$U,"&lt;="&amp;Q$5,Fluxo!$D:$D,$D44))</f>
        <v>0</v>
      </c>
      <c r="R44" s="18">
        <f>IF(R$5&gt;$G$4,0,SUMIFS(Fluxo!$O:$O,Fluxo!$U:$U,"&gt;"&amp;Q$5,Fluxo!$U:$U,"&lt;="&amp;R$5,Fluxo!$D:$D,$D44))</f>
        <v>0</v>
      </c>
      <c r="S44" s="18">
        <f>IF(S$5&gt;$G$4,0,SUMIFS(Fluxo!$O:$O,Fluxo!$U:$U,"&gt;"&amp;R$5,Fluxo!$U:$U,"&lt;="&amp;S$5,Fluxo!$D:$D,$D44,Fluxo!$E:$E,"&lt;&gt;"&amp;"PERMUTANTE"))</f>
        <v>0</v>
      </c>
      <c r="T44" s="18">
        <f>IF(T$5&gt;$G$4,0,SUMIFS(Fluxo!$O:$O,Fluxo!$U:$U,"&gt;"&amp;S$5,Fluxo!$U:$U,"&lt;="&amp;T$5,Fluxo!$D:$D,$D44,Fluxo!$E:$E,"&lt;&gt;"&amp;"PERMUTANTE"))</f>
        <v>0</v>
      </c>
      <c r="U44" s="18">
        <f>IF(U$5&gt;$G$4,0,SUMIFS(Fluxo!$O:$O,Fluxo!$U:$U,"&gt;"&amp;T$5,Fluxo!$U:$U,"&lt;="&amp;U$5,Fluxo!$D:$D,$D44,Fluxo!$E:$E,"&lt;&gt;"&amp;"PERMUTANTE"))</f>
        <v>0</v>
      </c>
      <c r="V44" s="18">
        <f>IF(V$5&gt;$G$4,0,SUMIFS(Fluxo!$O:$O,Fluxo!$U:$U,"&gt;"&amp;U$5,Fluxo!$U:$U,"&lt;="&amp;V$5,Fluxo!$D:$D,$D44,Fluxo!$E:$E,"&lt;&gt;"&amp;"PERMUTANTE"))</f>
        <v>30000</v>
      </c>
      <c r="W44" s="18">
        <f>IF(W$5&gt;$G$4,0,SUMIFS(Fluxo!$O:$O,Fluxo!$U:$U,"&gt;"&amp;V$5,Fluxo!$U:$U,"&lt;="&amp;W$5,Fluxo!$D:$D,$D44,Fluxo!$E:$E,"&lt;&gt;"&amp;"PERMUTANTE"))</f>
        <v>12516.44</v>
      </c>
      <c r="X44" s="18">
        <f>IF(X$5&gt;$G$4,0,SUMIFS(Fluxo!$O:$O,Fluxo!$U:$U,"&gt;"&amp;W$5,Fluxo!$U:$U,"&lt;="&amp;X$5,Fluxo!$D:$D,$D44,Fluxo!$E:$E,"&lt;&gt;"&amp;"PERMUTANTE"))</f>
        <v>17822.68</v>
      </c>
      <c r="Y44" s="18">
        <f>IF(Y$5&gt;$G$4,0,SUMIFS(Fluxo!$O:$O,Fluxo!$U:$U,"&gt;"&amp;X$5,Fluxo!$U:$U,"&lt;="&amp;Y$5,Fluxo!$D:$D,$D44,Fluxo!$E:$E,"&lt;&gt;"&amp;"PERMUTANTE"))</f>
        <v>25232.28</v>
      </c>
      <c r="Z44" s="18">
        <f>IF(Z$5&gt;$G$4,0,SUMIFS(Fluxo!$O:$O,Fluxo!$U:$U,"&gt;"&amp;Y$5,Fluxo!$U:$U,"&lt;="&amp;Z$5,Fluxo!$D:$D,$D44,Fluxo!$E:$E,"&lt;&gt;"&amp;"PERMUTANTE"))</f>
        <v>5089.97</v>
      </c>
      <c r="AA44" s="18">
        <f>IF(AA$5&gt;$G$4,0,SUMIFS(Fluxo!$O:$O,Fluxo!$U:$U,"&gt;"&amp;Z$5,Fluxo!$U:$U,"&lt;="&amp;AA$5,Fluxo!$D:$D,$D44,Fluxo!$E:$E,"&lt;&gt;"&amp;"PERMUTANTE"))</f>
        <v>5126.3599999999997</v>
      </c>
      <c r="AB44" s="18">
        <f>IF(AB$5&gt;$G$4,0,SUMIFS(Fluxo!$O:$O,Fluxo!$U:$U,"&gt;"&amp;AA$5,Fluxo!$U:$U,"&lt;="&amp;AB$5,Fluxo!$D:$D,$D44,Fluxo!$E:$E,"&lt;&gt;"&amp;"PERMUTANTE"))</f>
        <v>0</v>
      </c>
      <c r="AC44" s="18">
        <f>IF(AC$5&gt;$G$4,0,SUMIFS(Fluxo!$O:$O,Fluxo!$U:$U,"&gt;"&amp;AB$5,Fluxo!$U:$U,"&lt;="&amp;AC$5,Fluxo!$D:$D,$D44,Fluxo!$E:$E,"&lt;&gt;"&amp;"PERMUTANTE"))</f>
        <v>0</v>
      </c>
      <c r="AD44" s="18">
        <f>IF(AD$5&gt;$G$4,0,SUMIFS(Fluxo!$O:$O,Fluxo!$U:$U,"&gt;"&amp;AC$5,Fluxo!$U:$U,"&lt;="&amp;AD$5,Fluxo!$D:$D,$D44,Fluxo!$E:$E,"&lt;&gt;"&amp;"PERMUTANTE"))</f>
        <v>0</v>
      </c>
      <c r="AE44" s="18">
        <f>IF(AE$5&gt;$G$4,0,SUMIFS(Fluxo!$O:$O,Fluxo!$U:$U,"&gt;"&amp;AD$5,Fluxo!$U:$U,"&lt;="&amp;AE$5,Fluxo!$D:$D,$D44,Fluxo!$E:$E,"&lt;&gt;"&amp;"PERMUTANTE"))</f>
        <v>0</v>
      </c>
      <c r="AF44" s="18">
        <f>IF(AF$5&gt;$G$4,0,SUMIFS(Fluxo!$O:$O,Fluxo!$U:$U,"&gt;"&amp;AE$5,Fluxo!$U:$U,"&lt;="&amp;AF$5,Fluxo!$D:$D,$D44,Fluxo!$E:$E,"&lt;&gt;"&amp;"PERMUTANTE"))</f>
        <v>0</v>
      </c>
      <c r="AG44" s="18">
        <f>IF(AG$5&gt;$G$4,0,SUMIFS(Fluxo!$O:$O,Fluxo!$U:$U,"&gt;"&amp;AF$5,Fluxo!$U:$U,"&lt;="&amp;AG$5,Fluxo!$D:$D,$D44,Fluxo!$E:$E,"&lt;&gt;"&amp;"PERMUTANTE"))</f>
        <v>0</v>
      </c>
      <c r="AH44" s="18">
        <f>IF(AH$5&gt;$G$4,0,SUMIFS(Fluxo!$O:$O,Fluxo!$U:$U,"&gt;"&amp;AG$5,Fluxo!$U:$U,"&lt;="&amp;AH$5,Fluxo!$D:$D,$D44,Fluxo!$E:$E,"&lt;&gt;"&amp;"PERMUTANTE"))</f>
        <v>0</v>
      </c>
      <c r="AI44" s="18">
        <f>IF(AI$5&gt;$G$4,0,SUMIFS(Fluxo!$O:$O,Fluxo!$U:$U,"&gt;"&amp;AH$5,Fluxo!$U:$U,"&lt;="&amp;AI$5,Fluxo!$D:$D,$D44,Fluxo!$E:$E,"&lt;&gt;"&amp;"PERMUTANTE"))</f>
        <v>0</v>
      </c>
      <c r="AJ44" s="18">
        <f>IF(AJ$5&gt;$G$4,0,SUMIFS(Fluxo!$O:$O,Fluxo!$U:$U,"&gt;"&amp;AI$5,Fluxo!$U:$U,"&lt;="&amp;AJ$5,Fluxo!$D:$D,$D44,Fluxo!$E:$E,"&lt;&gt;"&amp;"PERMUTANTE"))</f>
        <v>0</v>
      </c>
      <c r="AK44" s="18">
        <f>IF(AK$5&gt;$G$4,0,SUMIFS(Fluxo!$O:$O,Fluxo!$U:$U,"&gt;"&amp;AJ$5,Fluxo!$U:$U,"&lt;="&amp;AK$5,Fluxo!$D:$D,$D44,Fluxo!$E:$E,"&lt;&gt;"&amp;"PERMUTANTE"))</f>
        <v>0</v>
      </c>
      <c r="AL44" s="18">
        <f>IF(AL$5&gt;$G$4,0,SUMIFS(Fluxo!$O:$O,Fluxo!$U:$U,"&gt;"&amp;AK$5,Fluxo!$U:$U,"&lt;="&amp;AL$5,Fluxo!$D:$D,$D44,Fluxo!$E:$E,"&lt;&gt;"&amp;"PERMUTANTE"))</f>
        <v>0</v>
      </c>
      <c r="AM44" s="18">
        <f>IF(AM$5&gt;$G$4,0,SUMIFS(Fluxo!$O:$O,Fluxo!$U:$U,"&gt;"&amp;AL$5,Fluxo!$U:$U,"&lt;="&amp;AM$5,Fluxo!$D:$D,$D44,Fluxo!$E:$E,"&lt;&gt;"&amp;"PERMUTANTE"))</f>
        <v>0</v>
      </c>
      <c r="AN44" s="18">
        <f>IF(AN$5&gt;$G$4,0,SUMIFS(Fluxo!$O:$O,Fluxo!$U:$U,"&gt;"&amp;AM$5,Fluxo!$U:$U,"&lt;="&amp;AN$5,Fluxo!$D:$D,$D44,Fluxo!$E:$E,"&lt;&gt;"&amp;"PERMUTANTE"))</f>
        <v>0</v>
      </c>
      <c r="AO44" s="18">
        <f>IF(AO$5&gt;$G$4,0,SUMIFS(Fluxo!$O:$O,Fluxo!$U:$U,"&gt;"&amp;AN$5,Fluxo!$U:$U,"&lt;="&amp;AO$5,Fluxo!$D:$D,$D44,Fluxo!$E:$E,"&lt;&gt;"&amp;"PERMUTANTE"))</f>
        <v>0</v>
      </c>
      <c r="AP44" s="18">
        <f>IF(AP$5&gt;$G$4,0,SUMIFS(Fluxo!$O:$O,Fluxo!$U:$U,"&gt;"&amp;AO$5,Fluxo!$U:$U,"&lt;="&amp;AP$5,Fluxo!$D:$D,$D44,Fluxo!$E:$E,"&lt;&gt;"&amp;"PERMUTANTE"))</f>
        <v>0</v>
      </c>
      <c r="AQ44" s="18">
        <f>IF(AQ$5&gt;$G$4,0,SUMIFS(Fluxo!$O:$O,Fluxo!$U:$U,"&gt;"&amp;AP$5,Fluxo!$U:$U,"&lt;="&amp;AQ$5,Fluxo!$D:$D,$D44,Fluxo!$E:$E,"&lt;&gt;"&amp;"PERMUTANTE"))</f>
        <v>0</v>
      </c>
      <c r="AR44" s="18">
        <f>IF(AR$5&gt;$G$4,0,SUMIFS(Fluxo!$O:$O,Fluxo!$U:$U,"&gt;"&amp;AQ$5,Fluxo!$U:$U,"&lt;="&amp;AR$5,Fluxo!$D:$D,$D44,Fluxo!$E:$E,"&lt;&gt;"&amp;"PERMUTANTE"))</f>
        <v>0</v>
      </c>
      <c r="AS44" s="18">
        <f>IF(AS$5&gt;$G$4,0,SUMIFS(Fluxo!$O:$O,Fluxo!$U:$U,"&gt;"&amp;AR$5,Fluxo!$U:$U,"&lt;="&amp;AS$5,Fluxo!$D:$D,$D44,Fluxo!$E:$E,"&lt;&gt;"&amp;"PERMUTANTE"))</f>
        <v>0</v>
      </c>
      <c r="AT44" s="18">
        <f>IF(AT$5&gt;$G$4,0,SUMIFS(Fluxo!$O:$O,Fluxo!$U:$U,"&gt;"&amp;AS$5,Fluxo!$U:$U,"&lt;="&amp;AT$5,Fluxo!$D:$D,$D44,Fluxo!$E:$E,"&lt;&gt;"&amp;"PERMUTANTE"))</f>
        <v>0</v>
      </c>
      <c r="AU44" s="18">
        <f>IF(AU$5&gt;$G$4,0,SUMIFS(Fluxo!$O:$O,Fluxo!$U:$U,"&gt;"&amp;AT$5,Fluxo!$U:$U,"&lt;="&amp;AU$5,Fluxo!$D:$D,$D44,Fluxo!$E:$E,"&lt;&gt;"&amp;"PERMUTANTE"))</f>
        <v>0</v>
      </c>
      <c r="AV44" s="18">
        <f>IF(AV$5&gt;$G$4,0,SUMIFS(Fluxo!$O:$O,Fluxo!$U:$U,"&gt;"&amp;AU$5,Fluxo!$U:$U,"&lt;="&amp;AV$5,Fluxo!$D:$D,$D44,Fluxo!$E:$E,"&lt;&gt;"&amp;"PERMUTANTE"))</f>
        <v>0</v>
      </c>
      <c r="AW44" s="18">
        <f>IF(AW$5&gt;$G$4,0,SUMIFS(Fluxo!$O:$O,Fluxo!$U:$U,"&gt;"&amp;AV$5,Fluxo!$U:$U,"&lt;="&amp;AW$5,Fluxo!$D:$D,$D44,Fluxo!$E:$E,"&lt;&gt;"&amp;"PERMUTANTE"))</f>
        <v>0</v>
      </c>
      <c r="AX44" s="18">
        <f>IF(AX$5&gt;$G$4,0,SUMIFS(Fluxo!$O:$O,Fluxo!$U:$U,"&gt;"&amp;AW$5,Fluxo!$U:$U,"&lt;="&amp;AX$5,Fluxo!$D:$D,$D44,Fluxo!$E:$E,"&lt;&gt;"&amp;"PERMUTANTE"))</f>
        <v>0</v>
      </c>
      <c r="AY44" s="18">
        <f>IF(AY$5&gt;$G$4,0,SUMIFS(Fluxo!$O:$O,Fluxo!$U:$U,"&gt;"&amp;AX$5,Fluxo!$U:$U,"&lt;="&amp;AY$5,Fluxo!$D:$D,$D44,Fluxo!$E:$E,"&lt;&gt;"&amp;"PERMUTANTE"))</f>
        <v>0</v>
      </c>
      <c r="AZ44" s="18">
        <f>IF(AZ$5&gt;$G$4,0,SUMIFS(Fluxo!$O:$O,Fluxo!$U:$U,"&gt;"&amp;AY$5,Fluxo!$U:$U,"&lt;="&amp;AZ$5,Fluxo!$D:$D,$D44,Fluxo!$E:$E,"&lt;&gt;"&amp;"PERMUTANTE"))</f>
        <v>0</v>
      </c>
      <c r="BA44" s="18">
        <f>IF(BA$5&gt;$G$4,0,SUMIFS(Fluxo!$O:$O,Fluxo!$U:$U,"&gt;"&amp;AZ$5,Fluxo!$U:$U,"&lt;="&amp;BA$5,Fluxo!$D:$D,$D44,Fluxo!$E:$E,"&lt;&gt;"&amp;"PERMUTANTE"))</f>
        <v>0</v>
      </c>
      <c r="BB44" s="18">
        <f>IF(BB$5&gt;$G$4,0,SUMIFS(Fluxo!$O:$O,Fluxo!$U:$U,"&gt;"&amp;BA$5,Fluxo!$U:$U,"&lt;="&amp;BB$5,Fluxo!$D:$D,$D44,Fluxo!$E:$E,"&lt;&gt;"&amp;"PERMUTANTE"))</f>
        <v>0</v>
      </c>
      <c r="BC44" s="18">
        <f>IF(BC$5&gt;$G$4,0,SUMIFS(Fluxo!$O:$O,Fluxo!$U:$U,"&gt;"&amp;BB$5,Fluxo!$U:$U,"&lt;="&amp;BC$5,Fluxo!$D:$D,$D44,Fluxo!$E:$E,"&lt;&gt;"&amp;"PERMUTANTE"))</f>
        <v>0</v>
      </c>
      <c r="BD44" s="18">
        <f>IF(BD$5&gt;$G$4,0,SUMIFS(Fluxo!$O:$O,Fluxo!$U:$U,"&gt;"&amp;BC$5,Fluxo!$U:$U,"&lt;="&amp;BD$5,Fluxo!$D:$D,$D44,Fluxo!$E:$E,"&lt;&gt;"&amp;"PERMUTANTE"))</f>
        <v>0</v>
      </c>
      <c r="BE44" s="18">
        <f>IF(BE$5&gt;$G$4,0,SUMIFS(Fluxo!$O:$O,Fluxo!$U:$U,"&gt;"&amp;BD$5,Fluxo!$U:$U,"&lt;="&amp;BE$5,Fluxo!$D:$D,$D44,Fluxo!$E:$E,"&lt;&gt;"&amp;"PERMUTANTE"))</f>
        <v>0</v>
      </c>
      <c r="BF44" s="18">
        <f>IF(BF$5&gt;$G$4,0,SUMIFS(Fluxo!$O:$O,Fluxo!$U:$U,"&gt;"&amp;BE$5,Fluxo!$U:$U,"&lt;="&amp;BF$5,Fluxo!$D:$D,$D44,Fluxo!$E:$E,"&lt;&gt;"&amp;"PERMUTANTE"))</f>
        <v>0</v>
      </c>
      <c r="BG44" s="18">
        <f>IF(BG$5&gt;$G$4,0,SUMIFS(Fluxo!$O:$O,Fluxo!$U:$U,"&gt;"&amp;BF$5,Fluxo!$U:$U,"&lt;="&amp;BG$5,Fluxo!$D:$D,$D44,Fluxo!$E:$E,"&lt;&gt;"&amp;"PERMUTANTE"))</f>
        <v>0</v>
      </c>
      <c r="BH44" s="18">
        <f>IF(BH$5&gt;$G$4,0,SUMIFS(Fluxo!$O:$O,Fluxo!$U:$U,"&gt;"&amp;BG$5,Fluxo!$U:$U,"&lt;="&amp;BH$5,Fluxo!$D:$D,$D44,Fluxo!$E:$E,"&lt;&gt;"&amp;"PERMUTANTE"))</f>
        <v>0</v>
      </c>
      <c r="BI44" s="18">
        <f>IF(BI$5&gt;$G$4,0,SUMIFS(Fluxo!$O:$O,Fluxo!$U:$U,"&gt;"&amp;BH$5,Fluxo!$U:$U,"&lt;="&amp;BI$5,Fluxo!$D:$D,$D44,Fluxo!$E:$E,"&lt;&gt;"&amp;"PERMUTANTE"))</f>
        <v>0</v>
      </c>
      <c r="BJ44" s="18">
        <f>IF(BJ$5&gt;$G$4,0,SUMIFS(Fluxo!$O:$O,Fluxo!$U:$U,"&gt;"&amp;BI$5,Fluxo!$U:$U,"&lt;="&amp;BJ$5,Fluxo!$D:$D,$D44,Fluxo!$E:$E,"&lt;&gt;"&amp;"PERMUTANTE"))</f>
        <v>0</v>
      </c>
      <c r="BK44" s="18">
        <f>IF(BK$5&gt;$G$4,0,SUMIFS(Fluxo!$O:$O,Fluxo!$U:$U,"&gt;"&amp;BJ$5,Fluxo!$U:$U,"&lt;="&amp;BK$5,Fluxo!$D:$D,$D44,Fluxo!$E:$E,"&lt;&gt;"&amp;"PERMUTANTE"))</f>
        <v>0</v>
      </c>
      <c r="BL44" s="18">
        <f>IF(BL$5&gt;$G$4,0,SUMIFS(Fluxo!$O:$O,Fluxo!$U:$U,"&gt;"&amp;BK$5,Fluxo!$U:$U,"&lt;="&amp;BL$5,Fluxo!$D:$D,$D44,Fluxo!$E:$E,"&lt;&gt;"&amp;"PERMUTANTE"))</f>
        <v>0</v>
      </c>
      <c r="BM44" s="18">
        <f>IF(BM$5&gt;$G$4,0,SUMIFS(Fluxo!$O:$O,Fluxo!$U:$U,"&gt;"&amp;BL$5,Fluxo!$U:$U,"&lt;="&amp;BM$5,Fluxo!$D:$D,$D44,Fluxo!$E:$E,"&lt;&gt;"&amp;"PERMUTANTE"))</f>
        <v>0</v>
      </c>
      <c r="BN44" s="18">
        <f>IF(BN$5&gt;$G$4,0,SUMIFS(Fluxo!$O:$O,Fluxo!$U:$U,"&gt;"&amp;BM$5,Fluxo!$U:$U,"&lt;="&amp;BN$5,Fluxo!$D:$D,$D44,Fluxo!$E:$E,"&lt;&gt;"&amp;"PERMUTANTE"))</f>
        <v>0</v>
      </c>
      <c r="BO44" s="18">
        <f>IF(BO$5&gt;$G$4,0,SUMIFS(Fluxo!$O:$O,Fluxo!$U:$U,"&gt;"&amp;BN$5,Fluxo!$U:$U,"&lt;="&amp;BO$5,Fluxo!$D:$D,$D44,Fluxo!$E:$E,"&lt;&gt;"&amp;"PERMUTANTE"))</f>
        <v>0</v>
      </c>
      <c r="BP44" s="18">
        <f>IF(BP$5&gt;$G$4,0,SUMIFS(Fluxo!$O:$O,Fluxo!$U:$U,"&gt;"&amp;BO$5,Fluxo!$U:$U,"&lt;="&amp;BP$5,Fluxo!$D:$D,$D44,Fluxo!$E:$E,"&lt;&gt;"&amp;"PERMUTANTE"))</f>
        <v>0</v>
      </c>
      <c r="BQ44" s="18">
        <f>IF(BQ$5&gt;$G$4,0,SUMIFS(Fluxo!$O:$O,Fluxo!$U:$U,"&gt;"&amp;BP$5,Fluxo!$U:$U,"&lt;="&amp;BQ$5,Fluxo!$D:$D,$D44,Fluxo!$E:$E,"&lt;&gt;"&amp;"PERMUTANTE"))</f>
        <v>0</v>
      </c>
      <c r="BR44" s="18">
        <f>IF(BR$5&gt;$G$4,0,SUMIFS(Fluxo!$O:$O,Fluxo!$U:$U,"&gt;"&amp;BQ$5,Fluxo!$U:$U,"&lt;="&amp;BR$5,Fluxo!$D:$D,$D44,Fluxo!$E:$E,"&lt;&gt;"&amp;"PERMUTANTE"))</f>
        <v>0</v>
      </c>
      <c r="BS44" s="18">
        <f>IF(BS$5&gt;$G$4,0,SUMIFS(Fluxo!$O:$O,Fluxo!$U:$U,"&gt;"&amp;BR$5,Fluxo!$U:$U,"&lt;="&amp;BS$5,Fluxo!$D:$D,$D44,Fluxo!$E:$E,"&lt;&gt;"&amp;"PERMUTANTE"))</f>
        <v>0</v>
      </c>
      <c r="BT44" s="18">
        <f>IF(BT$5&gt;$G$4,0,SUMIFS(Fluxo!$O:$O,Fluxo!$U:$U,"&gt;"&amp;BS$5,Fluxo!$U:$U,"&lt;="&amp;BT$5,Fluxo!$D:$D,$D44,Fluxo!$E:$E,"&lt;&gt;"&amp;"PERMUTANTE"))</f>
        <v>0</v>
      </c>
      <c r="BU44" s="18">
        <f>IF(BU$5&gt;$G$4,0,SUMIFS(Fluxo!$O:$O,Fluxo!$U:$U,"&gt;"&amp;BT$5,Fluxo!$U:$U,"&lt;="&amp;BU$5,Fluxo!$D:$D,$D44,Fluxo!$E:$E,"&lt;&gt;"&amp;"PERMUTANTE"))</f>
        <v>0</v>
      </c>
      <c r="BV44" s="18">
        <f>IF(BV$5&gt;$G$4,0,SUMIFS(Fluxo!$O:$O,Fluxo!$U:$U,"&gt;"&amp;BU$5,Fluxo!$U:$U,"&lt;="&amp;BV$5,Fluxo!$D:$D,$D44,Fluxo!$E:$E,"&lt;&gt;"&amp;"PERMUTANTE"))</f>
        <v>0</v>
      </c>
      <c r="BW44" s="18">
        <f>IF(BW$5&gt;$G$4,0,SUMIFS(Fluxo!$O:$O,Fluxo!$U:$U,"&gt;"&amp;BV$5,Fluxo!$U:$U,"&lt;="&amp;BW$5,Fluxo!$D:$D,$D44,Fluxo!$E:$E,"&lt;&gt;"&amp;"PERMUTANTE"))</f>
        <v>0</v>
      </c>
      <c r="BX44" s="18">
        <f>IF(BX$5&gt;$G$4,0,SUMIFS(Fluxo!$O:$O,Fluxo!$U:$U,"&gt;"&amp;BW$5,Fluxo!$U:$U,"&lt;="&amp;BX$5,Fluxo!$D:$D,$D44,Fluxo!$E:$E,"&lt;&gt;"&amp;"PERMUTANTE"))</f>
        <v>0</v>
      </c>
      <c r="BY44" s="18">
        <f>IF(BY$5&gt;$G$4,0,SUMIFS(Fluxo!$O:$O,Fluxo!$U:$U,"&gt;"&amp;BX$5,Fluxo!$U:$U,"&lt;="&amp;BY$5,Fluxo!$D:$D,$D44,Fluxo!$E:$E,"&lt;&gt;"&amp;"PERMUTANTE"))</f>
        <v>0</v>
      </c>
      <c r="BZ44" s="18">
        <f>IF(BZ$5&gt;$G$4,0,SUMIFS(Fluxo!$O:$O,Fluxo!$U:$U,"&gt;"&amp;BY$5,Fluxo!$U:$U,"&lt;="&amp;BZ$5,Fluxo!$D:$D,$D44,Fluxo!$E:$E,"&lt;&gt;"&amp;"PERMUTANTE"))</f>
        <v>0</v>
      </c>
      <c r="CA44" s="18">
        <f>IF(CA$5&gt;$G$4,0,SUMIFS(Fluxo!$O:$O,Fluxo!$U:$U,"&gt;"&amp;BZ$5,Fluxo!$U:$U,"&lt;="&amp;CA$5,Fluxo!$D:$D,$D44,Fluxo!$E:$E,"&lt;&gt;"&amp;"PERMUTANTE"))</f>
        <v>0</v>
      </c>
      <c r="CB44" s="18">
        <f>IF(CB$5&gt;$G$4,0,SUMIFS(Fluxo!$O:$O,Fluxo!$U:$U,"&gt;"&amp;CA$5,Fluxo!$U:$U,"&lt;="&amp;CB$5,Fluxo!$D:$D,$D44,Fluxo!$E:$E,"&lt;&gt;"&amp;"PERMUTANTE"))</f>
        <v>0</v>
      </c>
      <c r="CC44" s="18">
        <f>IF(CC$5&gt;$G$4,0,SUMIFS(Fluxo!$O:$O,Fluxo!$U:$U,"&gt;"&amp;CB$5,Fluxo!$U:$U,"&lt;="&amp;CC$5,Fluxo!$D:$D,$D44,Fluxo!$E:$E,"&lt;&gt;"&amp;"PERMUTANTE"))</f>
        <v>0</v>
      </c>
      <c r="CD44" s="18">
        <f>IF(CD$5&gt;$G$4,0,SUMIFS(Fluxo!$O:$O,Fluxo!$U:$U,"&gt;"&amp;CC$5,Fluxo!$U:$U,"&lt;="&amp;CD$5,Fluxo!$D:$D,$D44,Fluxo!$E:$E,"&lt;&gt;"&amp;"PERMUTANTE"))</f>
        <v>0</v>
      </c>
      <c r="CE44" s="18">
        <f>IF(CE$5&gt;$G$4,0,SUMIFS(Fluxo!$O:$O,Fluxo!$U:$U,"&gt;"&amp;CD$5,Fluxo!$U:$U,"&lt;="&amp;CE$5,Fluxo!$D:$D,$D44,Fluxo!$E:$E,"&lt;&gt;"&amp;"PERMUTANTE"))</f>
        <v>0</v>
      </c>
      <c r="CF44" s="18">
        <f>IF(CF$5&gt;$G$4,0,SUMIFS(Fluxo!$O:$O,Fluxo!$U:$U,"&gt;"&amp;CE$5,Fluxo!$U:$U,"&lt;="&amp;CF$5,Fluxo!$D:$D,$D44,Fluxo!$E:$E,"&lt;&gt;"&amp;"PERMUTANTE"))</f>
        <v>0</v>
      </c>
      <c r="CG44" s="18">
        <f>IF(CG$5&gt;$G$4,0,SUMIFS(Fluxo!$O:$O,Fluxo!$U:$U,"&gt;"&amp;CF$5,Fluxo!$U:$U,"&lt;="&amp;CG$5,Fluxo!$D:$D,$D44,Fluxo!$E:$E,"&lt;&gt;"&amp;"PERMUTANTE"))</f>
        <v>0</v>
      </c>
      <c r="CH44" s="18">
        <f>IF(CH$5&gt;$G$4,0,SUMIFS(Fluxo!$O:$O,Fluxo!$U:$U,"&gt;"&amp;CG$5,Fluxo!$U:$U,"&lt;="&amp;CH$5,Fluxo!$D:$D,$D44,Fluxo!$E:$E,"&lt;&gt;"&amp;"PERMUTANTE"))</f>
        <v>0</v>
      </c>
      <c r="CI44" s="18">
        <f>IF(CI$5&gt;$G$4,0,SUMIFS(Fluxo!$O:$O,Fluxo!$U:$U,"&gt;"&amp;CH$5,Fluxo!$U:$U,"&lt;="&amp;CI$5,Fluxo!$D:$D,$D44,Fluxo!$E:$E,"&lt;&gt;"&amp;"PERMUTANTE"))</f>
        <v>0</v>
      </c>
      <c r="CJ44" s="18">
        <f>IF(CJ$5&gt;$G$4,0,SUMIFS(Fluxo!$O:$O,Fluxo!$U:$U,"&gt;"&amp;CI$5,Fluxo!$U:$U,"&lt;="&amp;CJ$5,Fluxo!$D:$D,$D44,Fluxo!$E:$E,"&lt;&gt;"&amp;"PERMUTANTE"))</f>
        <v>0</v>
      </c>
      <c r="CK44" s="18">
        <f>IF(CK$5&gt;$G$4,0,SUMIFS(Fluxo!$O:$O,Fluxo!$U:$U,"&gt;"&amp;CJ$5,Fluxo!$U:$U,"&lt;="&amp;CK$5,Fluxo!$D:$D,$D44,Fluxo!$E:$E,"&lt;&gt;"&amp;"PERMUTANTE"))</f>
        <v>0</v>
      </c>
      <c r="CL44" s="18">
        <f>IF(CL$5&gt;$G$4,0,SUMIFS(Fluxo!$O:$O,Fluxo!$U:$U,"&gt;"&amp;CK$5,Fluxo!$U:$U,"&lt;="&amp;CL$5,Fluxo!$D:$D,$D44,Fluxo!$E:$E,"&lt;&gt;"&amp;"PERMUTANTE"))</f>
        <v>0</v>
      </c>
      <c r="CM44" s="18">
        <f>IF(CM$5&gt;$G$4,0,SUMIFS(Fluxo!$O:$O,Fluxo!$U:$U,"&gt;"&amp;CL$5,Fluxo!$U:$U,"&lt;="&amp;CM$5,Fluxo!$D:$D,$D44,Fluxo!$E:$E,"&lt;&gt;"&amp;"PERMUTANTE"))</f>
        <v>0</v>
      </c>
      <c r="CN44" s="18">
        <f>IF(CN$5&gt;$G$4,0,SUMIFS(Fluxo!$O:$O,Fluxo!$U:$U,"&gt;"&amp;CM$5,Fluxo!$U:$U,"&lt;="&amp;CN$5,Fluxo!$D:$D,$D44,Fluxo!$E:$E,"&lt;&gt;"&amp;"PERMUTANTE"))</f>
        <v>0</v>
      </c>
      <c r="CO44" s="18">
        <f>IF(CO$5&gt;$G$4,0,SUMIFS(Fluxo!$O:$O,Fluxo!$U:$U,"&gt;"&amp;CN$5,Fluxo!$U:$U,"&lt;="&amp;CO$5,Fluxo!$D:$D,$D44,Fluxo!$E:$E,"&lt;&gt;"&amp;"PERMUTANTE"))</f>
        <v>0</v>
      </c>
      <c r="CP44" s="18">
        <f>IF(CP$5&gt;$G$4,0,SUMIFS(Fluxo!$O:$O,Fluxo!$U:$U,"&gt;"&amp;CO$5,Fluxo!$U:$U,"&lt;="&amp;CP$5,Fluxo!$D:$D,$D44,Fluxo!$E:$E,"&lt;&gt;"&amp;"PERMUTANTE"))</f>
        <v>0</v>
      </c>
      <c r="CQ44" s="18">
        <f>IF(CQ$5&gt;$G$4,0,SUMIFS(Fluxo!$O:$O,Fluxo!$U:$U,"&gt;"&amp;CP$5,Fluxo!$U:$U,"&lt;="&amp;CQ$5,Fluxo!$D:$D,$D44,Fluxo!$E:$E,"&lt;&gt;"&amp;"PERMUTANTE"))</f>
        <v>0</v>
      </c>
      <c r="CR44" s="18">
        <f>IF(CR$5&gt;$G$4,0,SUMIFS(Fluxo!$O:$O,Fluxo!$U:$U,"&gt;"&amp;CQ$5,Fluxo!$U:$U,"&lt;="&amp;CR$5,Fluxo!$D:$D,$D44,Fluxo!$E:$E,"&lt;&gt;"&amp;"PERMUTANTE"))</f>
        <v>0</v>
      </c>
      <c r="CS44" s="18">
        <f>IF(CS$5&gt;$G$4,0,SUMIFS(Fluxo!$O:$O,Fluxo!$U:$U,"&gt;"&amp;CR$5,Fluxo!$U:$U,"&lt;="&amp;CS$5,Fluxo!$D:$D,$D44,Fluxo!$E:$E,"&lt;&gt;"&amp;"PERMUTANTE"))</f>
        <v>0</v>
      </c>
      <c r="CT44" s="18">
        <f>IF(CT$5&gt;$G$4,0,SUMIFS(Fluxo!$O:$O,Fluxo!$U:$U,"&gt;"&amp;CS$5,Fluxo!$U:$U,"&lt;="&amp;CT$5,Fluxo!$D:$D,$D44,Fluxo!$E:$E,"&lt;&gt;"&amp;"PERMUTANTE"))</f>
        <v>0</v>
      </c>
      <c r="CU44" s="18">
        <f>IF(CU$5&gt;$G$4,0,SUMIFS(Fluxo!$O:$O,Fluxo!$U:$U,"&gt;"&amp;CT$5,Fluxo!$U:$U,"&lt;="&amp;CU$5,Fluxo!$D:$D,$D44,Fluxo!$E:$E,"&lt;&gt;"&amp;"PERMUTANTE"))</f>
        <v>0</v>
      </c>
      <c r="CV44" s="18">
        <f>IF(CV$5&gt;$G$4,0,SUMIFS(Fluxo!$O:$O,Fluxo!$U:$U,"&gt;"&amp;CU$5,Fluxo!$U:$U,"&lt;="&amp;CV$5,Fluxo!$D:$D,$D44,Fluxo!$E:$E,"&lt;&gt;"&amp;"PERMUTANTE"))</f>
        <v>0</v>
      </c>
      <c r="CW44" s="18">
        <f>IF(CW$5&gt;$G$4,0,SUMIFS(Fluxo!$O:$O,Fluxo!$U:$U,"&gt;"&amp;CV$5,Fluxo!$U:$U,"&lt;="&amp;CW$5,Fluxo!$D:$D,$D44,Fluxo!$E:$E,"&lt;&gt;"&amp;"PERMUTANTE"))</f>
        <v>0</v>
      </c>
      <c r="CX44" s="18">
        <f>IF(CX$5&gt;$G$4,0,SUMIFS(Fluxo!$O:$O,Fluxo!$U:$U,"&gt;"&amp;CW$5,Fluxo!$U:$U,"&lt;="&amp;CX$5,Fluxo!$D:$D,$D44,Fluxo!$E:$E,"&lt;&gt;"&amp;"PERMUTANTE"))</f>
        <v>0</v>
      </c>
      <c r="CY44" s="18">
        <f>IF(CY$5&gt;$G$4,0,SUMIFS(Fluxo!$O:$O,Fluxo!$U:$U,"&gt;"&amp;CX$5,Fluxo!$U:$U,"&lt;="&amp;CY$5,Fluxo!$D:$D,$D44,Fluxo!$E:$E,"&lt;&gt;"&amp;"PERMUTANTE"))</f>
        <v>0</v>
      </c>
      <c r="CZ44" s="18">
        <f>IF(CZ$5&gt;$G$4,0,SUMIFS(Fluxo!$O:$O,Fluxo!$U:$U,"&gt;"&amp;CY$5,Fluxo!$U:$U,"&lt;="&amp;CZ$5,Fluxo!$D:$D,$D44,Fluxo!$E:$E,"&lt;&gt;"&amp;"PERMUTANTE"))</f>
        <v>0</v>
      </c>
      <c r="DA44" s="18">
        <f>IF(DA$5&gt;$G$4,0,SUMIFS(Fluxo!$O:$O,Fluxo!$U:$U,"&gt;"&amp;CZ$5,Fluxo!$U:$U,"&lt;="&amp;DA$5,Fluxo!$D:$D,$D44,Fluxo!$E:$E,"&lt;&gt;"&amp;"PERMUTANTE"))</f>
        <v>0</v>
      </c>
      <c r="DB44" s="18">
        <f>IF(DB$5&gt;$G$4,0,SUMIFS(Fluxo!$O:$O,Fluxo!$U:$U,"&gt;"&amp;DA$5,Fluxo!$U:$U,"&lt;="&amp;DB$5,Fluxo!$D:$D,$D44,Fluxo!$E:$E,"&lt;&gt;"&amp;"PERMUTANTE"))</f>
        <v>0</v>
      </c>
      <c r="DC44" s="18">
        <f>IF(DC$5&gt;$G$4,0,SUMIFS(Fluxo!$O:$O,Fluxo!$U:$U,"&gt;"&amp;DB$5,Fluxo!$U:$U,"&lt;="&amp;DC$5,Fluxo!$D:$D,$D44,Fluxo!$E:$E,"&lt;&gt;"&amp;"PERMUTANTE"))</f>
        <v>0</v>
      </c>
      <c r="DD44" s="18">
        <f>IF(DD$5&gt;$G$4,0,SUMIFS(Fluxo!$O:$O,Fluxo!$U:$U,"&gt;"&amp;DC$5,Fluxo!$U:$U,"&lt;="&amp;DD$5,Fluxo!$D:$D,$D44,Fluxo!$E:$E,"&lt;&gt;"&amp;"PERMUTANTE"))</f>
        <v>0</v>
      </c>
      <c r="DE44" s="18">
        <f>IF(DE$5&gt;$G$4,0,SUMIFS(Fluxo!$O:$O,Fluxo!$U:$U,"&gt;"&amp;DD$5,Fluxo!$U:$U,"&lt;="&amp;DE$5,Fluxo!$D:$D,$D44,Fluxo!$E:$E,"&lt;&gt;"&amp;"PERMUTANTE"))</f>
        <v>0</v>
      </c>
      <c r="DF44" s="18">
        <f>IF(DF$5&gt;$G$4,0,SUMIFS(Fluxo!$O:$O,Fluxo!$U:$U,"&gt;"&amp;DE$5,Fluxo!$U:$U,"&lt;="&amp;DF$5,Fluxo!$D:$D,$D44,Fluxo!$E:$E,"&lt;&gt;"&amp;"PERMUTANTE"))</f>
        <v>0</v>
      </c>
      <c r="DG44" s="18">
        <f>IF(DG$5&gt;$G$4,0,SUMIFS(Fluxo!$O:$O,Fluxo!$U:$U,"&gt;"&amp;DF$5,Fluxo!$U:$U,"&lt;="&amp;DG$5,Fluxo!$D:$D,$D44,Fluxo!$E:$E,"&lt;&gt;"&amp;"PERMUTANTE"))</f>
        <v>0</v>
      </c>
      <c r="DH44" s="18">
        <f>IF(DH$5&gt;$G$4,0,SUMIFS(Fluxo!$O:$O,Fluxo!$U:$U,"&gt;"&amp;DG$5,Fluxo!$U:$U,"&lt;="&amp;DH$5,Fluxo!$D:$D,$D44,Fluxo!$E:$E,"&lt;&gt;"&amp;"PERMUTANTE"))</f>
        <v>0</v>
      </c>
      <c r="DI44" s="18">
        <f>IF(DI$5&gt;$G$4,0,SUMIFS(Fluxo!$O:$O,Fluxo!$U:$U,"&gt;"&amp;DH$5,Fluxo!$U:$U,"&lt;="&amp;DI$5,Fluxo!$D:$D,$D44,Fluxo!$E:$E,"&lt;&gt;"&amp;"PERMUTANTE"))</f>
        <v>0</v>
      </c>
      <c r="DJ44" s="18">
        <f>IF(DJ$5&gt;$G$4,0,SUMIFS(Fluxo!$O:$O,Fluxo!$U:$U,"&gt;"&amp;DI$5,Fluxo!$U:$U,"&lt;="&amp;DJ$5,Fluxo!$D:$D,$D44,Fluxo!$E:$E,"&lt;&gt;"&amp;"PERMUTANTE"))</f>
        <v>0</v>
      </c>
      <c r="DK44" s="18">
        <f>IF(DK$5&gt;$G$4,0,SUMIFS(Fluxo!$O:$O,Fluxo!$U:$U,"&gt;"&amp;DJ$5,Fluxo!$U:$U,"&lt;="&amp;DK$5,Fluxo!$D:$D,$D44,Fluxo!$E:$E,"&lt;&gt;"&amp;"PERMUTANTE"))</f>
        <v>0</v>
      </c>
      <c r="DL44" s="18">
        <f>IF(DL$5&gt;$G$4,0,SUMIFS(Fluxo!$O:$O,Fluxo!$U:$U,"&gt;"&amp;DK$5,Fluxo!$U:$U,"&lt;="&amp;DL$5,Fluxo!$D:$D,$D44,Fluxo!$E:$E,"&lt;&gt;"&amp;"PERMUTANTE"))</f>
        <v>0</v>
      </c>
      <c r="DM44" s="18">
        <f>IF(DM$5&gt;$G$4,0,SUMIFS(Fluxo!$O:$O,Fluxo!$U:$U,"&gt;"&amp;DL$5,Fluxo!$U:$U,"&lt;="&amp;DM$5,Fluxo!$D:$D,$D44,Fluxo!$E:$E,"&lt;&gt;"&amp;"PERMUTANTE"))</f>
        <v>0</v>
      </c>
      <c r="DN44" s="18">
        <f>IF(DN$5&gt;$G$4,0,SUMIFS(Fluxo!$O:$O,Fluxo!$U:$U,"&gt;"&amp;DM$5,Fluxo!$U:$U,"&lt;="&amp;DN$5,Fluxo!$D:$D,$D44,Fluxo!$E:$E,"&lt;&gt;"&amp;"PERMUTANTE"))</f>
        <v>0</v>
      </c>
      <c r="DO44" s="18">
        <f>IF(DO$5&gt;$G$4,0,SUMIFS(Fluxo!$O:$O,Fluxo!$U:$U,"&gt;"&amp;DN$5,Fluxo!$U:$U,"&lt;="&amp;DO$5,Fluxo!$D:$D,$D44,Fluxo!$E:$E,"&lt;&gt;"&amp;"PERMUTANTE"))</f>
        <v>0</v>
      </c>
      <c r="DP44" s="18">
        <f>IF(DP$5&gt;$G$4,0,SUMIFS(Fluxo!$O:$O,Fluxo!$U:$U,"&gt;"&amp;DO$5,Fluxo!$U:$U,"&lt;="&amp;DP$5,Fluxo!$D:$D,$D44,Fluxo!$E:$E,"&lt;&gt;"&amp;"PERMUTANTE"))</f>
        <v>0</v>
      </c>
      <c r="DQ44" s="18">
        <f>IF(DQ$5&gt;$G$4,0,SUMIFS(Fluxo!$O:$O,Fluxo!$U:$U,"&gt;"&amp;DP$5,Fluxo!$U:$U,"&lt;="&amp;DQ$5,Fluxo!$D:$D,$D44,Fluxo!$E:$E,"&lt;&gt;"&amp;"PERMUTANTE"))</f>
        <v>0</v>
      </c>
      <c r="DR44" s="18">
        <f>IF(DR$5&gt;$G$4,0,SUMIFS(Fluxo!$O:$O,Fluxo!$U:$U,"&gt;"&amp;DQ$5,Fluxo!$U:$U,"&lt;="&amp;DR$5,Fluxo!$D:$D,$D44,Fluxo!$E:$E,"&lt;&gt;"&amp;"PERMUTANTE"))</f>
        <v>0</v>
      </c>
      <c r="DS44" s="18">
        <f>IF(DS$5&gt;$G$4,0,SUMIFS(Fluxo!$O:$O,Fluxo!$U:$U,"&gt;"&amp;DR$5,Fluxo!$U:$U,"&lt;="&amp;DS$5,Fluxo!$D:$D,$D44,Fluxo!$E:$E,"&lt;&gt;"&amp;"PERMUTANTE"))</f>
        <v>0</v>
      </c>
      <c r="DT44" s="18">
        <f>IF(DT$5&gt;$G$4,0,SUMIFS(Fluxo!$O:$O,Fluxo!$U:$U,"&gt;"&amp;DS$5,Fluxo!$U:$U,"&lt;="&amp;DT$5,Fluxo!$D:$D,$D44,Fluxo!$E:$E,"&lt;&gt;"&amp;"PERMUTANTE"))</f>
        <v>0</v>
      </c>
      <c r="DU44" s="18">
        <f>IF(DU$5&gt;$G$4,0,SUMIFS(Fluxo!$O:$O,Fluxo!$U:$U,"&gt;"&amp;DT$5,Fluxo!$U:$U,"&lt;="&amp;DU$5,Fluxo!$D:$D,$D44,Fluxo!$E:$E,"&lt;&gt;"&amp;"PERMUTANTE"))</f>
        <v>0</v>
      </c>
      <c r="DV44" s="18">
        <f>IF(DV$5&gt;$G$4,0,SUMIFS(Fluxo!$O:$O,Fluxo!$U:$U,"&gt;"&amp;DU$5,Fluxo!$U:$U,"&lt;="&amp;DV$5,Fluxo!$D:$D,$D44,Fluxo!$E:$E,"&lt;&gt;"&amp;"PERMUTANTE"))</f>
        <v>0</v>
      </c>
      <c r="DW44" s="18">
        <f>IF(DW$5&gt;$G$4,0,SUMIFS(Fluxo!$O:$O,Fluxo!$U:$U,"&gt;"&amp;DV$5,Fluxo!$U:$U,"&lt;="&amp;DW$5,Fluxo!$D:$D,$D44,Fluxo!$E:$E,"&lt;&gt;"&amp;"PERMUTANTE"))</f>
        <v>0</v>
      </c>
      <c r="DX44" s="18">
        <f>IF(DX$5&gt;$G$4,0,SUMIFS(Fluxo!$O:$O,Fluxo!$U:$U,"&gt;"&amp;DW$5,Fluxo!$U:$U,"&lt;="&amp;DX$5,Fluxo!$D:$D,$D44,Fluxo!$E:$E,"&lt;&gt;"&amp;"PERMUTANTE"))</f>
        <v>0</v>
      </c>
      <c r="DY44" s="18">
        <f>IF(DY$5&gt;$G$4,0,SUMIFS(Fluxo!$O:$O,Fluxo!$U:$U,"&gt;"&amp;DX$5,Fluxo!$U:$U,"&lt;="&amp;DY$5,Fluxo!$D:$D,$D44,Fluxo!$E:$E,"&lt;&gt;"&amp;"PERMUTANTE"))</f>
        <v>0</v>
      </c>
      <c r="DZ44" s="18">
        <f>IF(DZ$5&gt;$G$4,0,SUMIFS(Fluxo!$O:$O,Fluxo!$U:$U,"&gt;"&amp;DY$5,Fluxo!$U:$U,"&lt;="&amp;DZ$5,Fluxo!$D:$D,$D44,Fluxo!$E:$E,"&lt;&gt;"&amp;"PERMUTANTE"))</f>
        <v>0</v>
      </c>
      <c r="EA44" s="18">
        <f>IF(EA$5&gt;$G$4,0,SUMIFS(Fluxo!$O:$O,Fluxo!$U:$U,"&gt;"&amp;DZ$5,Fluxo!$U:$U,"&lt;="&amp;EA$5,Fluxo!$D:$D,$D44,Fluxo!$E:$E,"&lt;&gt;"&amp;"PERMUTANTE"))</f>
        <v>0</v>
      </c>
      <c r="EB44" s="18">
        <f>IF(EB$5&gt;$G$4,0,SUMIFS(Fluxo!$O:$O,Fluxo!$U:$U,"&gt;"&amp;EA$5,Fluxo!$U:$U,"&lt;="&amp;EB$5,Fluxo!$D:$D,$D44,Fluxo!$E:$E,"&lt;&gt;"&amp;"PERMUTANTE"))</f>
        <v>0</v>
      </c>
      <c r="EC44" s="18">
        <f>IF(EC$5&gt;$G$4,0,SUMIFS(Fluxo!$O:$O,Fluxo!$U:$U,"&gt;"&amp;EB$5,Fluxo!$U:$U,"&lt;="&amp;EC$5,Fluxo!$D:$D,$D44,Fluxo!$E:$E,"&lt;&gt;"&amp;"PERMUTANTE"))</f>
        <v>0</v>
      </c>
      <c r="ED44" s="18">
        <f>IF(ED$5&gt;$G$4,0,SUMIFS(Fluxo!$O:$O,Fluxo!$U:$U,"&gt;"&amp;EC$5,Fluxo!$U:$U,"&lt;="&amp;ED$5,Fluxo!$D:$D,$D44,Fluxo!$E:$E,"&lt;&gt;"&amp;"PERMUTANTE"))</f>
        <v>0</v>
      </c>
      <c r="EE44" s="18">
        <f>IF(EE$5&gt;$G$4,0,SUMIFS(Fluxo!$O:$O,Fluxo!$U:$U,"&gt;"&amp;ED$5,Fluxo!$U:$U,"&lt;="&amp;EE$5,Fluxo!$D:$D,$D44,Fluxo!$E:$E,"&lt;&gt;"&amp;"PERMUTANTE"))</f>
        <v>0</v>
      </c>
      <c r="EF44" s="18">
        <f>IF(EF$5&gt;$G$4,0,SUMIFS(Fluxo!$O:$O,Fluxo!$U:$U,"&gt;"&amp;EE$5,Fluxo!$U:$U,"&lt;="&amp;EF$5,Fluxo!$D:$D,$D44,Fluxo!$E:$E,"&lt;&gt;"&amp;"PERMUTANTE"))</f>
        <v>0</v>
      </c>
      <c r="EG44" s="18">
        <f>IF(EG$5&gt;$G$4,0,SUMIFS(Fluxo!$O:$O,Fluxo!$U:$U,"&gt;"&amp;EF$5,Fluxo!$U:$U,"&lt;="&amp;EG$5,Fluxo!$D:$D,$D44,Fluxo!$E:$E,"&lt;&gt;"&amp;"PERMUTANTE"))</f>
        <v>0</v>
      </c>
      <c r="EH44" s="18">
        <f>IF(EH$5&gt;$G$4,0,SUMIFS(Fluxo!$O:$O,Fluxo!$U:$U,"&gt;"&amp;EG$5,Fluxo!$U:$U,"&lt;="&amp;EH$5,Fluxo!$D:$D,$D44,Fluxo!$E:$E,"&lt;&gt;"&amp;"PERMUTANTE"))</f>
        <v>0</v>
      </c>
      <c r="EI44" s="18">
        <f>IF(EI$5&gt;$G$4,0,SUMIFS(Fluxo!$O:$O,Fluxo!$U:$U,"&gt;"&amp;EH$5,Fluxo!$U:$U,"&lt;="&amp;EI$5,Fluxo!$D:$D,$D44,Fluxo!$E:$E,"&lt;&gt;"&amp;"PERMUTANTE"))</f>
        <v>0</v>
      </c>
      <c r="EJ44" s="18">
        <f>IF(EJ$5&gt;$G$4,0,SUMIFS(Fluxo!$O:$O,Fluxo!$U:$U,"&gt;"&amp;EI$5,Fluxo!$U:$U,"&lt;="&amp;EJ$5,Fluxo!$D:$D,$D44,Fluxo!$E:$E,"&lt;&gt;"&amp;"PERMUTANTE"))</f>
        <v>0</v>
      </c>
      <c r="EK44" s="18">
        <f>IF(EK$5&gt;$G$4,0,SUMIFS(Fluxo!$O:$O,Fluxo!$U:$U,"&gt;"&amp;EJ$5,Fluxo!$U:$U,"&lt;="&amp;EK$5,Fluxo!$D:$D,$D44,Fluxo!$E:$E,"&lt;&gt;"&amp;"PERMUTANTE"))</f>
        <v>0</v>
      </c>
      <c r="EL44" s="18">
        <f>IF(EL$5&gt;$G$4,0,SUMIFS(Fluxo!$O:$O,Fluxo!$U:$U,"&gt;"&amp;EK$5,Fluxo!$U:$U,"&lt;="&amp;EL$5,Fluxo!$D:$D,$D44,Fluxo!$E:$E,"&lt;&gt;"&amp;"PERMUTANTE"))</f>
        <v>0</v>
      </c>
      <c r="EM44" s="18">
        <f>IF(EM$5&gt;$G$4,0,SUMIFS(Fluxo!$O:$O,Fluxo!$U:$U,"&gt;"&amp;EL$5,Fluxo!$U:$U,"&lt;="&amp;EM$5,Fluxo!$D:$D,$D44,Fluxo!$E:$E,"&lt;&gt;"&amp;"PERMUTANTE"))</f>
        <v>0</v>
      </c>
      <c r="EN44" s="18">
        <f>IF(EN$5&gt;$G$4,0,SUMIFS(Fluxo!$O:$O,Fluxo!$U:$U,"&gt;"&amp;EM$5,Fluxo!$U:$U,"&lt;="&amp;EN$5,Fluxo!$D:$D,$D44,Fluxo!$E:$E,"&lt;&gt;"&amp;"PERMUTANTE"))</f>
        <v>0</v>
      </c>
      <c r="EO44" s="18">
        <f>IF(EO$5&gt;$G$4,0,SUMIFS(Fluxo!$O:$O,Fluxo!$U:$U,"&gt;"&amp;EN$5,Fluxo!$U:$U,"&lt;="&amp;EO$5,Fluxo!$D:$D,$D44,Fluxo!$E:$E,"&lt;&gt;"&amp;"PERMUTANTE"))</f>
        <v>0</v>
      </c>
      <c r="EP44" s="18">
        <f>IF(EP$5&gt;$G$4,0,SUMIFS(Fluxo!$O:$O,Fluxo!$U:$U,"&gt;"&amp;EO$5,Fluxo!$U:$U,"&lt;="&amp;EP$5,Fluxo!$D:$D,$D44,Fluxo!$E:$E,"&lt;&gt;"&amp;"PERMUTANTE"))</f>
        <v>0</v>
      </c>
      <c r="EQ44" s="18">
        <f>IF(EQ$5&gt;$G$4,0,SUMIFS(Fluxo!$O:$O,Fluxo!$U:$U,"&gt;"&amp;EP$5,Fluxo!$U:$U,"&lt;="&amp;EQ$5,Fluxo!$D:$D,$D44,Fluxo!$E:$E,"&lt;&gt;"&amp;"PERMUTANTE"))</f>
        <v>0</v>
      </c>
      <c r="ER44" s="18">
        <f>IF(ER$5&gt;$G$4,0,SUMIFS(Fluxo!$O:$O,Fluxo!$U:$U,"&gt;"&amp;EQ$5,Fluxo!$U:$U,"&lt;="&amp;ER$5,Fluxo!$D:$D,$D44,Fluxo!$E:$E,"&lt;&gt;"&amp;"PERMUTANTE"))</f>
        <v>0</v>
      </c>
      <c r="ES44" s="18">
        <f>IF(ES$5&gt;$G$4,0,SUMIFS(Fluxo!$O:$O,Fluxo!$U:$U,"&gt;"&amp;ER$5,Fluxo!$U:$U,"&lt;="&amp;ES$5,Fluxo!$D:$D,$D44,Fluxo!$E:$E,"&lt;&gt;"&amp;"PERMUTANTE"))</f>
        <v>0</v>
      </c>
      <c r="ET44" s="18">
        <f>IF(ET$5&gt;$G$4,0,SUMIFS(Fluxo!$O:$O,Fluxo!$U:$U,"&gt;"&amp;ES$5,Fluxo!$U:$U,"&lt;="&amp;ET$5,Fluxo!$D:$D,$D44,Fluxo!$E:$E,"&lt;&gt;"&amp;"PERMUTANTE"))</f>
        <v>0</v>
      </c>
      <c r="EU44" s="18">
        <f>IF(EU$5&gt;$G$4,0,SUMIFS(Fluxo!$O:$O,Fluxo!$U:$U,"&gt;"&amp;ET$5,Fluxo!$U:$U,"&lt;="&amp;EU$5,Fluxo!$D:$D,$D44,Fluxo!$E:$E,"&lt;&gt;"&amp;"PERMUTANTE"))</f>
        <v>0</v>
      </c>
      <c r="EV44" s="18">
        <f>IF(EV$5&gt;$G$4,0,SUMIFS(Fluxo!$O:$O,Fluxo!$U:$U,"&gt;"&amp;EU$5,Fluxo!$U:$U,"&lt;="&amp;EV$5,Fluxo!$D:$D,$D44,Fluxo!$E:$E,"&lt;&gt;"&amp;"PERMUTANTE"))</f>
        <v>0</v>
      </c>
      <c r="EW44" s="18">
        <f>IF(EW$5&gt;$G$4,0,SUMIFS(Fluxo!$O:$O,Fluxo!$U:$U,"&gt;"&amp;EV$5,Fluxo!$U:$U,"&lt;="&amp;EW$5,Fluxo!$D:$D,$D44,Fluxo!$E:$E,"&lt;&gt;"&amp;"PERMUTANTE"))</f>
        <v>0</v>
      </c>
      <c r="EX44" s="18">
        <f>IF(EX$5&gt;$G$4,0,SUMIFS(Fluxo!$O:$O,Fluxo!$U:$U,"&gt;"&amp;EW$5,Fluxo!$U:$U,"&lt;="&amp;EX$5,Fluxo!$D:$D,$D44,Fluxo!$E:$E,"&lt;&gt;"&amp;"PERMUTANTE"))</f>
        <v>0</v>
      </c>
      <c r="EY44" s="18">
        <f>IF(EY$5&gt;$G$4,0,SUMIFS(Fluxo!$O:$O,Fluxo!$U:$U,"&gt;"&amp;EX$5,Fluxo!$U:$U,"&lt;="&amp;EY$5,Fluxo!$D:$D,$D44,Fluxo!$E:$E,"&lt;&gt;"&amp;"PERMUTANTE"))</f>
        <v>0</v>
      </c>
      <c r="EZ44" s="18">
        <f>IF(EZ$5&gt;$G$4,0,SUMIFS(Fluxo!$O:$O,Fluxo!$U:$U,"&gt;"&amp;EY$5,Fluxo!$U:$U,"&lt;="&amp;EZ$5,Fluxo!$D:$D,$D44,Fluxo!$E:$E,"&lt;&gt;"&amp;"PERMUTANTE"))</f>
        <v>0</v>
      </c>
      <c r="FA44" s="18">
        <f>IF(FA$5&gt;$G$4,0,SUMIFS(Fluxo!$O:$O,Fluxo!$U:$U,"&gt;"&amp;EZ$5,Fluxo!$U:$U,"&lt;="&amp;FA$5,Fluxo!$D:$D,$D44,Fluxo!$E:$E,"&lt;&gt;"&amp;"PERMUTANTE"))</f>
        <v>0</v>
      </c>
      <c r="FB44" s="18">
        <f>IF(FB$5&gt;$G$4,0,SUMIFS(Fluxo!$O:$O,Fluxo!$U:$U,"&gt;"&amp;FA$5,Fluxo!$U:$U,"&lt;="&amp;FB$5,Fluxo!$D:$D,$D44,Fluxo!$E:$E,"&lt;&gt;"&amp;"PERMUTANTE"))</f>
        <v>0</v>
      </c>
      <c r="FC44" s="18">
        <f>IF(FC$5&gt;$G$4,0,SUMIFS(Fluxo!$O:$O,Fluxo!$U:$U,"&gt;"&amp;FB$5,Fluxo!$U:$U,"&lt;="&amp;FC$5,Fluxo!$D:$D,$D44,Fluxo!$E:$E,"&lt;&gt;"&amp;"PERMUTANTE"))</f>
        <v>0</v>
      </c>
      <c r="FD44" s="18">
        <f>IF(FD$5&gt;$G$4,0,SUMIFS(Fluxo!$O:$O,Fluxo!$U:$U,"&gt;"&amp;FC$5,Fluxo!$U:$U,"&lt;="&amp;FD$5,Fluxo!$D:$D,$D44,Fluxo!$E:$E,"&lt;&gt;"&amp;"PERMUTANTE"))</f>
        <v>0</v>
      </c>
      <c r="FE44" s="18">
        <f>IF(FE$5&gt;$G$4,0,SUMIFS(Fluxo!$O:$O,Fluxo!$U:$U,"&gt;"&amp;FD$5,Fluxo!$U:$U,"&lt;="&amp;FE$5,Fluxo!$D:$D,$D44,Fluxo!$E:$E,"&lt;&gt;"&amp;"PERMUTANTE"))</f>
        <v>0</v>
      </c>
      <c r="FF44" s="18">
        <f>IF(FF$5&gt;$G$4,0,SUMIFS(Fluxo!$O:$O,Fluxo!$U:$U,"&gt;"&amp;FE$5,Fluxo!$U:$U,"&lt;="&amp;FF$5,Fluxo!$D:$D,$D44,Fluxo!$E:$E,"&lt;&gt;"&amp;"PERMUTANTE"))</f>
        <v>0</v>
      </c>
      <c r="FG44" s="18">
        <f>IF(FG$5&gt;$G$4,0,SUMIFS(Fluxo!$O:$O,Fluxo!$U:$U,"&gt;"&amp;FF$5,Fluxo!$U:$U,"&lt;="&amp;FG$5,Fluxo!$D:$D,$D44,Fluxo!$E:$E,"&lt;&gt;"&amp;"PERMUTANTE"))</f>
        <v>0</v>
      </c>
      <c r="FH44" s="18">
        <f>IF(FH$5&gt;$G$4,0,SUMIFS(Fluxo!$O:$O,Fluxo!$U:$U,"&gt;"&amp;FG$5,Fluxo!$U:$U,"&lt;="&amp;FH$5,Fluxo!$D:$D,$D44,Fluxo!$E:$E,"&lt;&gt;"&amp;"PERMUTANTE"))</f>
        <v>0</v>
      </c>
      <c r="FI44" s="18">
        <f>IF(FI$5&gt;$G$4,0,SUMIFS(Fluxo!$O:$O,Fluxo!$U:$U,"&gt;"&amp;FH$5,Fluxo!$U:$U,"&lt;="&amp;FI$5,Fluxo!$D:$D,$D44,Fluxo!$E:$E,"&lt;&gt;"&amp;"PERMUTANTE"))</f>
        <v>0</v>
      </c>
      <c r="FJ44" s="18">
        <f>IF(FJ$5&gt;$G$4,0,SUMIFS(Fluxo!$O:$O,Fluxo!$U:$U,"&gt;"&amp;FI$5,Fluxo!$U:$U,"&lt;="&amp;FJ$5,Fluxo!$D:$D,$D44,Fluxo!$E:$E,"&lt;&gt;"&amp;"PERMUTANTE"))</f>
        <v>0</v>
      </c>
      <c r="FK44" s="18">
        <f>IF(FK$5&gt;$G$4,0,SUMIFS(Fluxo!$O:$O,Fluxo!$U:$U,"&gt;"&amp;FJ$5,Fluxo!$U:$U,"&lt;="&amp;FK$5,Fluxo!$D:$D,$D44,Fluxo!$E:$E,"&lt;&gt;"&amp;"PERMUTANTE"))</f>
        <v>0</v>
      </c>
      <c r="FL44" s="18">
        <f>IF(FL$5&gt;$G$4,0,SUMIFS(Fluxo!$O:$O,Fluxo!$U:$U,"&gt;"&amp;FK$5,Fluxo!$U:$U,"&lt;="&amp;FL$5,Fluxo!$D:$D,$D44,Fluxo!$E:$E,"&lt;&gt;"&amp;"PERMUTANTE"))</f>
        <v>0</v>
      </c>
      <c r="FM44" s="18">
        <f>IF(FM$5&gt;$G$4,0,SUMIFS(Fluxo!$O:$O,Fluxo!$U:$U,"&gt;"&amp;FL$5,Fluxo!$U:$U,"&lt;="&amp;FM$5,Fluxo!$D:$D,$D44,Fluxo!$E:$E,"&lt;&gt;"&amp;"PERMUTANTE"))</f>
        <v>0</v>
      </c>
      <c r="FN44" s="18">
        <f>IF(FN$5&gt;$G$4,0,SUMIFS(Fluxo!$O:$O,Fluxo!$U:$U,"&gt;"&amp;FM$5,Fluxo!$U:$U,"&lt;="&amp;FN$5,Fluxo!$D:$D,$D44,Fluxo!$E:$E,"&lt;&gt;"&amp;"PERMUTANTE"))</f>
        <v>0</v>
      </c>
      <c r="FO44" s="18">
        <f>IF(FO$5&gt;$G$4,0,SUMIFS(Fluxo!$O:$O,Fluxo!$U:$U,"&gt;"&amp;FN$5,Fluxo!$U:$U,"&lt;="&amp;FO$5,Fluxo!$D:$D,$D44,Fluxo!$E:$E,"&lt;&gt;"&amp;"PERMUTANTE"))</f>
        <v>0</v>
      </c>
      <c r="FP44" s="18">
        <f>IF(FP$5&gt;$G$4,0,SUMIFS(Fluxo!$O:$O,Fluxo!$U:$U,"&gt;"&amp;FO$5,Fluxo!$U:$U,"&lt;="&amp;FP$5,Fluxo!$D:$D,$D44,Fluxo!$E:$E,"&lt;&gt;"&amp;"PERMUTANTE"))</f>
        <v>0</v>
      </c>
      <c r="FQ44" s="18">
        <f>IF(FQ$5&gt;$G$4,0,SUMIFS(Fluxo!$O:$O,Fluxo!$U:$U,"&gt;"&amp;FP$5,Fluxo!$U:$U,"&lt;="&amp;FQ$5,Fluxo!$D:$D,$D44,Fluxo!$E:$E,"&lt;&gt;"&amp;"PERMUTANTE"))</f>
        <v>0</v>
      </c>
      <c r="FR44" s="18">
        <f>IF(FR$5&gt;$G$4,0,SUMIFS(Fluxo!$O:$O,Fluxo!$U:$U,"&gt;"&amp;FQ$5,Fluxo!$U:$U,"&lt;="&amp;FR$5,Fluxo!$D:$D,$D44,Fluxo!$E:$E,"&lt;&gt;"&amp;"PERMUTANTE"))</f>
        <v>0</v>
      </c>
      <c r="FS44" s="18">
        <f>IF(FS$5&gt;$G$4,0,SUMIFS(Fluxo!$O:$O,Fluxo!$U:$U,"&gt;"&amp;FR$5,Fluxo!$U:$U,"&lt;="&amp;FS$5,Fluxo!$D:$D,$D44,Fluxo!$E:$E,"&lt;&gt;"&amp;"PERMUTANTE"))</f>
        <v>0</v>
      </c>
      <c r="FT44" s="18">
        <f>IF(FT$5&gt;$G$4,0,SUMIFS(Fluxo!$O:$O,Fluxo!$U:$U,"&gt;"&amp;FS$5,Fluxo!$U:$U,"&lt;="&amp;FT$5,Fluxo!$D:$D,$D44,Fluxo!$E:$E,"&lt;&gt;"&amp;"PERMUTANTE"))</f>
        <v>0</v>
      </c>
      <c r="FU44" s="18">
        <f>IF(FU$5&gt;$G$4,0,SUMIFS(Fluxo!$O:$O,Fluxo!$U:$U,"&gt;"&amp;FT$5,Fluxo!$U:$U,"&lt;="&amp;FU$5,Fluxo!$D:$D,$D44,Fluxo!$E:$E,"&lt;&gt;"&amp;"PERMUTANTE"))</f>
        <v>0</v>
      </c>
      <c r="FV44" s="18">
        <f>IF(FV$5&gt;$G$4,0,SUMIFS(Fluxo!$O:$O,Fluxo!$U:$U,"&gt;"&amp;FU$5,Fluxo!$U:$U,"&lt;="&amp;FV$5,Fluxo!$D:$D,$D44,Fluxo!$E:$E,"&lt;&gt;"&amp;"PERMUTANTE"))</f>
        <v>0</v>
      </c>
      <c r="FW44" s="18">
        <f>IF(FW$5&gt;$G$4,0,SUMIFS(Fluxo!$O:$O,Fluxo!$U:$U,"&gt;"&amp;FV$5,Fluxo!$U:$U,"&lt;="&amp;FW$5,Fluxo!$D:$D,$D44,Fluxo!$E:$E,"&lt;&gt;"&amp;"PERMUTANTE"))</f>
        <v>0</v>
      </c>
      <c r="FX44" s="18">
        <f>IF(FX$5&gt;$G$4,0,SUMIFS(Fluxo!$O:$O,Fluxo!$U:$U,"&gt;"&amp;FW$5,Fluxo!$U:$U,"&lt;="&amp;FX$5,Fluxo!$D:$D,$D44,Fluxo!$E:$E,"&lt;&gt;"&amp;"PERMUTANTE"))</f>
        <v>0</v>
      </c>
      <c r="FY44" s="18">
        <f>IF(FY$5&gt;$G$4,0,SUMIFS(Fluxo!$O:$O,Fluxo!$U:$U,"&gt;"&amp;FX$5,Fluxo!$U:$U,"&lt;="&amp;FY$5,Fluxo!$D:$D,$D44,Fluxo!$E:$E,"&lt;&gt;"&amp;"PERMUTANTE"))</f>
        <v>0</v>
      </c>
      <c r="FZ44" s="18">
        <f>IF(FZ$5&gt;$G$4,0,SUMIFS(Fluxo!$O:$O,Fluxo!$U:$U,"&gt;"&amp;FY$5,Fluxo!$U:$U,"&lt;="&amp;FZ$5,Fluxo!$D:$D,$D44,Fluxo!$E:$E,"&lt;&gt;"&amp;"PERMUTANTE"))</f>
        <v>0</v>
      </c>
      <c r="GA44" s="18">
        <f>IF(GA$5&gt;$G$4,0,SUMIFS(Fluxo!$O:$O,Fluxo!$U:$U,"&gt;"&amp;FZ$5,Fluxo!$U:$U,"&lt;="&amp;GA$5,Fluxo!$D:$D,$D44,Fluxo!$E:$E,"&lt;&gt;"&amp;"PERMUTANTE"))</f>
        <v>0</v>
      </c>
      <c r="GB44" s="18">
        <f>IF(GB$5&gt;$G$4,0,SUMIFS(Fluxo!$O:$O,Fluxo!$U:$U,"&gt;"&amp;GA$5,Fluxo!$U:$U,"&lt;="&amp;GB$5,Fluxo!$D:$D,$D44,Fluxo!$E:$E,"&lt;&gt;"&amp;"PERMUTANTE"))</f>
        <v>0</v>
      </c>
      <c r="GC44" s="18">
        <f>IF(GC$5&gt;$G$4,0,SUMIFS(Fluxo!$O:$O,Fluxo!$U:$U,"&gt;"&amp;GB$5,Fluxo!$U:$U,"&lt;="&amp;GC$5,Fluxo!$D:$D,$D44,Fluxo!$E:$E,"&lt;&gt;"&amp;"PERMUTANTE"))</f>
        <v>0</v>
      </c>
      <c r="GD44" s="18">
        <f>IF(GD$5&gt;$G$4,0,SUMIFS(Fluxo!$O:$O,Fluxo!$U:$U,"&gt;"&amp;GC$5,Fluxo!$U:$U,"&lt;="&amp;GD$5,Fluxo!$D:$D,$D44,Fluxo!$E:$E,"&lt;&gt;"&amp;"PERMUTANTE"))</f>
        <v>0</v>
      </c>
      <c r="GE44" s="18">
        <f>IF(GE$5&gt;$G$4,0,SUMIFS(Fluxo!$O:$O,Fluxo!$U:$U,"&gt;"&amp;GD$5,Fluxo!$U:$U,"&lt;="&amp;GE$5,Fluxo!$D:$D,$D44,Fluxo!$E:$E,"&lt;&gt;"&amp;"PERMUTANTE"))</f>
        <v>0</v>
      </c>
      <c r="GF44" s="18">
        <f>IF(GF$5&gt;$G$4,0,SUMIFS(Fluxo!$O:$O,Fluxo!$U:$U,"&gt;"&amp;GE$5,Fluxo!$U:$U,"&lt;="&amp;GF$5,Fluxo!$D:$D,$D44,Fluxo!$E:$E,"&lt;&gt;"&amp;"PERMUTANTE"))</f>
        <v>0</v>
      </c>
      <c r="GG44" s="18">
        <f>IF(GG$5&gt;$G$4,0,SUMIFS(Fluxo!$O:$O,Fluxo!$U:$U,"&gt;"&amp;GF$5,Fluxo!$U:$U,"&lt;="&amp;GG$5,Fluxo!$D:$D,$D44,Fluxo!$E:$E,"&lt;&gt;"&amp;"PERMUTANTE"))</f>
        <v>0</v>
      </c>
      <c r="GH44" s="18">
        <f>IF(GH$5&gt;$G$4,0,SUMIFS(Fluxo!$O:$O,Fluxo!$U:$U,"&gt;"&amp;GG$5,Fluxo!$U:$U,"&lt;="&amp;GH$5,Fluxo!$D:$D,$D44,Fluxo!$E:$E,"&lt;&gt;"&amp;"PERMUTANTE"))</f>
        <v>0</v>
      </c>
      <c r="GI44" s="18">
        <f>IF(GI$5&gt;$G$4,0,SUMIFS(Fluxo!$O:$O,Fluxo!$U:$U,"&gt;"&amp;GH$5,Fluxo!$U:$U,"&lt;="&amp;GI$5,Fluxo!$D:$D,$D44,Fluxo!$E:$E,"&lt;&gt;"&amp;"PERMUTANTE"))</f>
        <v>0</v>
      </c>
      <c r="GJ44" s="18">
        <f>IF(GJ$5&gt;$G$4,0,SUMIFS(Fluxo!$O:$O,Fluxo!$U:$U,"&gt;"&amp;GI$5,Fluxo!$U:$U,"&lt;="&amp;GJ$5,Fluxo!$D:$D,$D44,Fluxo!$E:$E,"&lt;&gt;"&amp;"PERMUTANTE"))</f>
        <v>0</v>
      </c>
      <c r="GK44" s="18">
        <f>IF(GK$5&gt;$G$4,0,SUMIFS(Fluxo!$O:$O,Fluxo!$U:$U,"&gt;"&amp;GJ$5,Fluxo!$U:$U,"&lt;="&amp;GK$5,Fluxo!$D:$D,$D44,Fluxo!$E:$E,"&lt;&gt;"&amp;"PERMUTANTE"))</f>
        <v>0</v>
      </c>
      <c r="GL44" s="18">
        <f>IF(GL$5&gt;$G$4,0,SUMIFS(Fluxo!$O:$O,Fluxo!$U:$U,"&gt;"&amp;GK$5,Fluxo!$U:$U,"&lt;="&amp;GL$5,Fluxo!$D:$D,$D44,Fluxo!$E:$E,"&lt;&gt;"&amp;"PERMUTANTE"))</f>
        <v>0</v>
      </c>
      <c r="GM44" s="18">
        <f>IF(GM$5&gt;$G$4,0,SUMIFS(Fluxo!$O:$O,Fluxo!$U:$U,"&gt;"&amp;GL$5,Fluxo!$U:$U,"&lt;="&amp;GM$5,Fluxo!$D:$D,$D44,Fluxo!$E:$E,"&lt;&gt;"&amp;"PERMUTANTE"))</f>
        <v>0</v>
      </c>
      <c r="GN44" s="18">
        <f>IF(GN$5&gt;$G$4,0,SUMIFS(Fluxo!$O:$O,Fluxo!$U:$U,"&gt;"&amp;GM$5,Fluxo!$U:$U,"&lt;="&amp;GN$5,Fluxo!$D:$D,$D44,Fluxo!$E:$E,"&lt;&gt;"&amp;"PERMUTANTE"))</f>
        <v>0</v>
      </c>
      <c r="GO44" s="18">
        <f>IF(GO$5&gt;$G$4,0,SUMIFS(Fluxo!$O:$O,Fluxo!$U:$U,"&gt;"&amp;GN$5,Fluxo!$U:$U,"&lt;="&amp;GO$5,Fluxo!$D:$D,$D44,Fluxo!$E:$E,"&lt;&gt;"&amp;"PERMUTANTE"))</f>
        <v>0</v>
      </c>
      <c r="GP44" s="18">
        <f>IF(GP$5&gt;$G$4,0,SUMIFS(Fluxo!$O:$O,Fluxo!$U:$U,"&gt;"&amp;GO$5,Fluxo!$U:$U,"&lt;="&amp;GP$5,Fluxo!$D:$D,$D44,Fluxo!$E:$E,"&lt;&gt;"&amp;"PERMUTANTE"))</f>
        <v>0</v>
      </c>
      <c r="GQ44" s="18">
        <f>IF(GQ$5&gt;$G$4,0,SUMIFS(Fluxo!$O:$O,Fluxo!$U:$U,"&gt;"&amp;GP$5,Fluxo!$U:$U,"&lt;="&amp;GQ$5,Fluxo!$D:$D,$D44,Fluxo!$E:$E,"&lt;&gt;"&amp;"PERMUTANTE"))</f>
        <v>0</v>
      </c>
      <c r="GR44" s="18">
        <f>IF(GR$5&gt;$G$4,0,SUMIFS(Fluxo!$O:$O,Fluxo!$U:$U,"&gt;"&amp;GQ$5,Fluxo!$U:$U,"&lt;="&amp;GR$5,Fluxo!$D:$D,$D44,Fluxo!$E:$E,"&lt;&gt;"&amp;"PERMUTANTE"))</f>
        <v>0</v>
      </c>
      <c r="GS44" s="18">
        <f>IF(GS$5&gt;$G$4,0,SUMIFS(Fluxo!$O:$O,Fluxo!$U:$U,"&gt;"&amp;GR$5,Fluxo!$U:$U,"&lt;="&amp;GS$5,Fluxo!$D:$D,$D44,Fluxo!$E:$E,"&lt;&gt;"&amp;"PERMUTANTE"))</f>
        <v>0</v>
      </c>
      <c r="GT44" s="18">
        <f>IF(GT$5&gt;$G$4,0,SUMIFS(Fluxo!$O:$O,Fluxo!$U:$U,"&gt;"&amp;GS$5,Fluxo!$U:$U,"&lt;="&amp;GT$5,Fluxo!$D:$D,$D44,Fluxo!$E:$E,"&lt;&gt;"&amp;"PERMUTANTE"))</f>
        <v>0</v>
      </c>
      <c r="GU44" s="18">
        <f>IF(GU$5&gt;$G$4,0,SUMIFS(Fluxo!$O:$O,Fluxo!$U:$U,"&gt;"&amp;GT$5,Fluxo!$U:$U,"&lt;="&amp;GU$5,Fluxo!$D:$D,$D44,Fluxo!$E:$E,"&lt;&gt;"&amp;"PERMUTANTE"))</f>
        <v>0</v>
      </c>
      <c r="GV44" s="18">
        <f>IF(GV$5&gt;$G$4,0,SUMIFS(Fluxo!$O:$O,Fluxo!$U:$U,"&gt;"&amp;GU$5,Fluxo!$U:$U,"&lt;="&amp;GV$5,Fluxo!$D:$D,$D44,Fluxo!$E:$E,"&lt;&gt;"&amp;"PERMUTANTE"))</f>
        <v>0</v>
      </c>
      <c r="GW44" s="18">
        <f>IF(GW$5&gt;$G$4,0,SUMIFS(Fluxo!$O:$O,Fluxo!$U:$U,"&gt;"&amp;GV$5,Fluxo!$U:$U,"&lt;="&amp;GW$5,Fluxo!$D:$D,$D44,Fluxo!$E:$E,"&lt;&gt;"&amp;"PERMUTANTE"))</f>
        <v>0</v>
      </c>
      <c r="GX44" s="18">
        <f>IF(GX$5&gt;$G$4,0,SUMIFS(Fluxo!$O:$O,Fluxo!$U:$U,"&gt;"&amp;GW$5,Fluxo!$U:$U,"&lt;="&amp;GX$5,Fluxo!$D:$D,$D44,Fluxo!$E:$E,"&lt;&gt;"&amp;"PERMUTANTE"))</f>
        <v>0</v>
      </c>
      <c r="GY44" s="18">
        <f>IF(GY$5&gt;$G$4,0,SUMIFS(Fluxo!$O:$O,Fluxo!$U:$U,"&gt;"&amp;GX$5,Fluxo!$U:$U,"&lt;="&amp;GY$5,Fluxo!$D:$D,$D44,Fluxo!$E:$E,"&lt;&gt;"&amp;"PERMUTANTE"))</f>
        <v>0</v>
      </c>
      <c r="GZ44" s="18">
        <f>IF(GZ$5&gt;$G$4,0,SUMIFS(Fluxo!$O:$O,Fluxo!$U:$U,"&gt;"&amp;GY$5,Fluxo!$U:$U,"&lt;="&amp;GZ$5,Fluxo!$D:$D,$D44,Fluxo!$E:$E,"&lt;&gt;"&amp;"PERMUTANTE"))</f>
        <v>0</v>
      </c>
      <c r="HA44" s="18">
        <f>IF(HA$5&gt;$G$4,0,SUMIFS(Fluxo!$O:$O,Fluxo!$U:$U,"&gt;"&amp;GZ$5,Fluxo!$U:$U,"&lt;="&amp;HA$5,Fluxo!$D:$D,$D44,Fluxo!$E:$E,"&lt;&gt;"&amp;"PERMUTANTE"))</f>
        <v>0</v>
      </c>
      <c r="HB44" s="18">
        <f>IF(HB$5&gt;$G$4,0,SUMIFS(Fluxo!$O:$O,Fluxo!$U:$U,"&gt;"&amp;HA$5,Fluxo!$U:$U,"&lt;="&amp;HB$5,Fluxo!$D:$D,$D44,Fluxo!$E:$E,"&lt;&gt;"&amp;"PERMUTANTE"))</f>
        <v>0</v>
      </c>
      <c r="HC44" s="18">
        <f>IF(HC$5&gt;$G$4,0,SUMIFS(Fluxo!$O:$O,Fluxo!$U:$U,"&gt;"&amp;HB$5,Fluxo!$U:$U,"&lt;="&amp;HC$5,Fluxo!$D:$D,$D44,Fluxo!$E:$E,"&lt;&gt;"&amp;"PERMUTANTE"))</f>
        <v>0</v>
      </c>
      <c r="HD44" s="18">
        <f>IF(HD$5&gt;$G$4,0,SUMIFS(Fluxo!$O:$O,Fluxo!$U:$U,"&gt;"&amp;HC$5,Fluxo!$U:$U,"&lt;="&amp;HD$5,Fluxo!$D:$D,$D44,Fluxo!$E:$E,"&lt;&gt;"&amp;"PERMUTANTE"))</f>
        <v>0</v>
      </c>
      <c r="HE44" s="18">
        <f>IF(HE$5&gt;$G$4,0,SUMIFS(Fluxo!$O:$O,Fluxo!$U:$U,"&gt;"&amp;HD$5,Fluxo!$U:$U,"&lt;="&amp;HE$5,Fluxo!$D:$D,$D44,Fluxo!$E:$E,"&lt;&gt;"&amp;"PERMUTANTE"))</f>
        <v>0</v>
      </c>
      <c r="HF44" s="18">
        <f>IF(HF$5&gt;$G$4,0,SUMIFS(Fluxo!$O:$O,Fluxo!$U:$U,"&gt;"&amp;HE$5,Fluxo!$U:$U,"&lt;="&amp;HF$5,Fluxo!$D:$D,$D44,Fluxo!$E:$E,"&lt;&gt;"&amp;"PERMUTANTE"))</f>
        <v>0</v>
      </c>
    </row>
    <row r="45" spans="1:214" s="16" customFormat="1">
      <c r="A45" s="20">
        <f t="shared" si="8"/>
        <v>35</v>
      </c>
      <c r="B45" s="140" t="str">
        <f>'Check Carteira'!C37</f>
        <v>E.1016.99.01.0105</v>
      </c>
      <c r="C45" s="19">
        <v>1</v>
      </c>
      <c r="D45" s="129" t="str">
        <f>'Check Carteira'!F37</f>
        <v>A-0105</v>
      </c>
      <c r="E45" s="21" t="str">
        <f>IFERROR(INDEX(Contratos!L:L,MATCH(D45,Contratos!R:R,0)),"")</f>
        <v/>
      </c>
      <c r="F45" s="139" t="str">
        <f>IFERROR(INDEX(Contratos!G:G,MATCH(D45,Contratos!R:R,0)),"")</f>
        <v/>
      </c>
      <c r="G45" s="83" t="str">
        <f ca="1">IFERROR(XNPV(#REF!,OFFSET(J45,0,MATCH(EOMONTH(E45,0),$J$5:$HF$5,0)-1,1,COUNT($J$5:$HF$5)-MATCH(EOMONTH(E45,0),$J$5:$HF$5,0)+1),OFFSET($J$5,0,MATCH(EOMONTH(E45,0),$J$5:$HF$5,0)-1,1,COUNT($J$5:$HF$5)-MATCH(EOMONTH(E45,0),$J$5:$HF$5,0)+1)),"")</f>
        <v/>
      </c>
      <c r="H45" s="83">
        <f t="shared" si="9"/>
        <v>0</v>
      </c>
      <c r="I45" s="18"/>
      <c r="J45" s="18">
        <f>IF(J$5&gt;$G$4,0,SUMIFS(Fluxo!$O:$O,Fluxo!$U:$U,"&gt;"&amp;I$5,Fluxo!$U:$U,"&lt;="&amp;J$5,Fluxo!$D:$D,$D45))</f>
        <v>0</v>
      </c>
      <c r="K45" s="18">
        <f>IF(K$5&gt;$G$4,0,SUMIFS(Fluxo!$O:$O,Fluxo!$U:$U,"&gt;"&amp;J$5,Fluxo!$U:$U,"&lt;="&amp;K$5,Fluxo!$D:$D,$D45))</f>
        <v>0</v>
      </c>
      <c r="L45" s="18">
        <f>IF(L$5&gt;$G$4,0,SUMIFS(Fluxo!$O:$O,Fluxo!$U:$U,"&gt;"&amp;K$5,Fluxo!$U:$U,"&lt;="&amp;L$5,Fluxo!$D:$D,$D45))</f>
        <v>0</v>
      </c>
      <c r="M45" s="18">
        <f>IF(M$5&gt;$G$4,0,SUMIFS(Fluxo!$O:$O,Fluxo!$U:$U,"&gt;"&amp;L$5,Fluxo!$U:$U,"&lt;="&amp;M$5,Fluxo!$D:$D,$D45))</f>
        <v>0</v>
      </c>
      <c r="N45" s="18">
        <f>IF(N$5&gt;$G$4,0,SUMIFS(Fluxo!$O:$O,Fluxo!$U:$U,"&gt;"&amp;M$5,Fluxo!$U:$U,"&lt;="&amp;N$5,Fluxo!$D:$D,$D45))</f>
        <v>0</v>
      </c>
      <c r="O45" s="18">
        <f>IF(O$5&gt;$G$4,0,SUMIFS(Fluxo!$O:$O,Fluxo!$U:$U,"&gt;"&amp;N$5,Fluxo!$U:$U,"&lt;="&amp;O$5,Fluxo!$D:$D,$D45))</f>
        <v>0</v>
      </c>
      <c r="P45" s="18">
        <f>IF(P$5&gt;$G$4,0,SUMIFS(Fluxo!$O:$O,Fluxo!$U:$U,"&gt;"&amp;O$5,Fluxo!$U:$U,"&lt;="&amp;P$5,Fluxo!$D:$D,$D45))</f>
        <v>0</v>
      </c>
      <c r="Q45" s="18">
        <f>IF(Q$5&gt;$G$4,0,SUMIFS(Fluxo!$O:$O,Fluxo!$U:$U,"&gt;"&amp;P$5,Fluxo!$U:$U,"&lt;="&amp;Q$5,Fluxo!$D:$D,$D45))</f>
        <v>0</v>
      </c>
      <c r="R45" s="18">
        <f>IF(R$5&gt;$G$4,0,SUMIFS(Fluxo!$O:$O,Fluxo!$U:$U,"&gt;"&amp;Q$5,Fluxo!$U:$U,"&lt;="&amp;R$5,Fluxo!$D:$D,$D45))</f>
        <v>0</v>
      </c>
      <c r="S45" s="18">
        <f>IF(S$5&gt;$G$4,0,SUMIFS(Fluxo!$O:$O,Fluxo!$U:$U,"&gt;"&amp;R$5,Fluxo!$U:$U,"&lt;="&amp;S$5,Fluxo!$D:$D,$D45,Fluxo!$E:$E,"&lt;&gt;"&amp;"PERMUTANTE"))</f>
        <v>0</v>
      </c>
      <c r="T45" s="18">
        <f>IF(T$5&gt;$G$4,0,SUMIFS(Fluxo!$O:$O,Fluxo!$U:$U,"&gt;"&amp;S$5,Fluxo!$U:$U,"&lt;="&amp;T$5,Fluxo!$D:$D,$D45,Fluxo!$E:$E,"&lt;&gt;"&amp;"PERMUTANTE"))</f>
        <v>0</v>
      </c>
      <c r="U45" s="18">
        <f>IF(U$5&gt;$G$4,0,SUMIFS(Fluxo!$O:$O,Fluxo!$U:$U,"&gt;"&amp;T$5,Fluxo!$U:$U,"&lt;="&amp;U$5,Fluxo!$D:$D,$D45,Fluxo!$E:$E,"&lt;&gt;"&amp;"PERMUTANTE"))</f>
        <v>0</v>
      </c>
      <c r="V45" s="18">
        <f>IF(V$5&gt;$G$4,0,SUMIFS(Fluxo!$O:$O,Fluxo!$U:$U,"&gt;"&amp;U$5,Fluxo!$U:$U,"&lt;="&amp;V$5,Fluxo!$D:$D,$D45,Fluxo!$E:$E,"&lt;&gt;"&amp;"PERMUTANTE"))</f>
        <v>0</v>
      </c>
      <c r="W45" s="18">
        <f>IF(W$5&gt;$G$4,0,SUMIFS(Fluxo!$O:$O,Fluxo!$U:$U,"&gt;"&amp;V$5,Fluxo!$U:$U,"&lt;="&amp;W$5,Fluxo!$D:$D,$D45,Fluxo!$E:$E,"&lt;&gt;"&amp;"PERMUTANTE"))</f>
        <v>0</v>
      </c>
      <c r="X45" s="18">
        <f>IF(X$5&gt;$G$4,0,SUMIFS(Fluxo!$O:$O,Fluxo!$U:$U,"&gt;"&amp;W$5,Fluxo!$U:$U,"&lt;="&amp;X$5,Fluxo!$D:$D,$D45,Fluxo!$E:$E,"&lt;&gt;"&amp;"PERMUTANTE"))</f>
        <v>0</v>
      </c>
      <c r="Y45" s="18">
        <f>IF(Y$5&gt;$G$4,0,SUMIFS(Fluxo!$O:$O,Fluxo!$U:$U,"&gt;"&amp;X$5,Fluxo!$U:$U,"&lt;="&amp;Y$5,Fluxo!$D:$D,$D45,Fluxo!$E:$E,"&lt;&gt;"&amp;"PERMUTANTE"))</f>
        <v>0</v>
      </c>
      <c r="Z45" s="18">
        <f>IF(Z$5&gt;$G$4,0,SUMIFS(Fluxo!$O:$O,Fluxo!$U:$U,"&gt;"&amp;Y$5,Fluxo!$U:$U,"&lt;="&amp;Z$5,Fluxo!$D:$D,$D45,Fluxo!$E:$E,"&lt;&gt;"&amp;"PERMUTANTE"))</f>
        <v>0</v>
      </c>
      <c r="AA45" s="18">
        <f>IF(AA$5&gt;$G$4,0,SUMIFS(Fluxo!$O:$O,Fluxo!$U:$U,"&gt;"&amp;Z$5,Fluxo!$U:$U,"&lt;="&amp;AA$5,Fluxo!$D:$D,$D45,Fluxo!$E:$E,"&lt;&gt;"&amp;"PERMUTANTE"))</f>
        <v>0</v>
      </c>
      <c r="AB45" s="18">
        <f>IF(AB$5&gt;$G$4,0,SUMIFS(Fluxo!$O:$O,Fluxo!$U:$U,"&gt;"&amp;AA$5,Fluxo!$U:$U,"&lt;="&amp;AB$5,Fluxo!$D:$D,$D45,Fluxo!$E:$E,"&lt;&gt;"&amp;"PERMUTANTE"))</f>
        <v>0</v>
      </c>
      <c r="AC45" s="18">
        <f>IF(AC$5&gt;$G$4,0,SUMIFS(Fluxo!$O:$O,Fluxo!$U:$U,"&gt;"&amp;AB$5,Fluxo!$U:$U,"&lt;="&amp;AC$5,Fluxo!$D:$D,$D45,Fluxo!$E:$E,"&lt;&gt;"&amp;"PERMUTANTE"))</f>
        <v>0</v>
      </c>
      <c r="AD45" s="18">
        <f>IF(AD$5&gt;$G$4,0,SUMIFS(Fluxo!$O:$O,Fluxo!$U:$U,"&gt;"&amp;AC$5,Fluxo!$U:$U,"&lt;="&amp;AD$5,Fluxo!$D:$D,$D45,Fluxo!$E:$E,"&lt;&gt;"&amp;"PERMUTANTE"))</f>
        <v>0</v>
      </c>
      <c r="AE45" s="18">
        <f>IF(AE$5&gt;$G$4,0,SUMIFS(Fluxo!$O:$O,Fluxo!$U:$U,"&gt;"&amp;AD$5,Fluxo!$U:$U,"&lt;="&amp;AE$5,Fluxo!$D:$D,$D45,Fluxo!$E:$E,"&lt;&gt;"&amp;"PERMUTANTE"))</f>
        <v>0</v>
      </c>
      <c r="AF45" s="18">
        <f>IF(AF$5&gt;$G$4,0,SUMIFS(Fluxo!$O:$O,Fluxo!$U:$U,"&gt;"&amp;AE$5,Fluxo!$U:$U,"&lt;="&amp;AF$5,Fluxo!$D:$D,$D45,Fluxo!$E:$E,"&lt;&gt;"&amp;"PERMUTANTE"))</f>
        <v>0</v>
      </c>
      <c r="AG45" s="18">
        <f>IF(AG$5&gt;$G$4,0,SUMIFS(Fluxo!$O:$O,Fluxo!$U:$U,"&gt;"&amp;AF$5,Fluxo!$U:$U,"&lt;="&amp;AG$5,Fluxo!$D:$D,$D45,Fluxo!$E:$E,"&lt;&gt;"&amp;"PERMUTANTE"))</f>
        <v>0</v>
      </c>
      <c r="AH45" s="18">
        <f>IF(AH$5&gt;$G$4,0,SUMIFS(Fluxo!$O:$O,Fluxo!$U:$U,"&gt;"&amp;AG$5,Fluxo!$U:$U,"&lt;="&amp;AH$5,Fluxo!$D:$D,$D45,Fluxo!$E:$E,"&lt;&gt;"&amp;"PERMUTANTE"))</f>
        <v>0</v>
      </c>
      <c r="AI45" s="18">
        <f>IF(AI$5&gt;$G$4,0,SUMIFS(Fluxo!$O:$O,Fluxo!$U:$U,"&gt;"&amp;AH$5,Fluxo!$U:$U,"&lt;="&amp;AI$5,Fluxo!$D:$D,$D45,Fluxo!$E:$E,"&lt;&gt;"&amp;"PERMUTANTE"))</f>
        <v>0</v>
      </c>
      <c r="AJ45" s="18">
        <f>IF(AJ$5&gt;$G$4,0,SUMIFS(Fluxo!$O:$O,Fluxo!$U:$U,"&gt;"&amp;AI$5,Fluxo!$U:$U,"&lt;="&amp;AJ$5,Fluxo!$D:$D,$D45,Fluxo!$E:$E,"&lt;&gt;"&amp;"PERMUTANTE"))</f>
        <v>0</v>
      </c>
      <c r="AK45" s="18">
        <f>IF(AK$5&gt;$G$4,0,SUMIFS(Fluxo!$O:$O,Fluxo!$U:$U,"&gt;"&amp;AJ$5,Fluxo!$U:$U,"&lt;="&amp;AK$5,Fluxo!$D:$D,$D45,Fluxo!$E:$E,"&lt;&gt;"&amp;"PERMUTANTE"))</f>
        <v>0</v>
      </c>
      <c r="AL45" s="18">
        <f>IF(AL$5&gt;$G$4,0,SUMIFS(Fluxo!$O:$O,Fluxo!$U:$U,"&gt;"&amp;AK$5,Fluxo!$U:$U,"&lt;="&amp;AL$5,Fluxo!$D:$D,$D45,Fluxo!$E:$E,"&lt;&gt;"&amp;"PERMUTANTE"))</f>
        <v>0</v>
      </c>
      <c r="AM45" s="18">
        <f>IF(AM$5&gt;$G$4,0,SUMIFS(Fluxo!$O:$O,Fluxo!$U:$U,"&gt;"&amp;AL$5,Fluxo!$U:$U,"&lt;="&amp;AM$5,Fluxo!$D:$D,$D45,Fluxo!$E:$E,"&lt;&gt;"&amp;"PERMUTANTE"))</f>
        <v>0</v>
      </c>
      <c r="AN45" s="18">
        <f>IF(AN$5&gt;$G$4,0,SUMIFS(Fluxo!$O:$O,Fluxo!$U:$U,"&gt;"&amp;AM$5,Fluxo!$U:$U,"&lt;="&amp;AN$5,Fluxo!$D:$D,$D45,Fluxo!$E:$E,"&lt;&gt;"&amp;"PERMUTANTE"))</f>
        <v>0</v>
      </c>
      <c r="AO45" s="18">
        <f>IF(AO$5&gt;$G$4,0,SUMIFS(Fluxo!$O:$O,Fluxo!$U:$U,"&gt;"&amp;AN$5,Fluxo!$U:$U,"&lt;="&amp;AO$5,Fluxo!$D:$D,$D45,Fluxo!$E:$E,"&lt;&gt;"&amp;"PERMUTANTE"))</f>
        <v>0</v>
      </c>
      <c r="AP45" s="18">
        <f>IF(AP$5&gt;$G$4,0,SUMIFS(Fluxo!$O:$O,Fluxo!$U:$U,"&gt;"&amp;AO$5,Fluxo!$U:$U,"&lt;="&amp;AP$5,Fluxo!$D:$D,$D45,Fluxo!$E:$E,"&lt;&gt;"&amp;"PERMUTANTE"))</f>
        <v>0</v>
      </c>
      <c r="AQ45" s="18">
        <f>IF(AQ$5&gt;$G$4,0,SUMIFS(Fluxo!$O:$O,Fluxo!$U:$U,"&gt;"&amp;AP$5,Fluxo!$U:$U,"&lt;="&amp;AQ$5,Fluxo!$D:$D,$D45,Fluxo!$E:$E,"&lt;&gt;"&amp;"PERMUTANTE"))</f>
        <v>0</v>
      </c>
      <c r="AR45" s="18">
        <f>IF(AR$5&gt;$G$4,0,SUMIFS(Fluxo!$O:$O,Fluxo!$U:$U,"&gt;"&amp;AQ$5,Fluxo!$U:$U,"&lt;="&amp;AR$5,Fluxo!$D:$D,$D45,Fluxo!$E:$E,"&lt;&gt;"&amp;"PERMUTANTE"))</f>
        <v>0</v>
      </c>
      <c r="AS45" s="18">
        <f>IF(AS$5&gt;$G$4,0,SUMIFS(Fluxo!$O:$O,Fluxo!$U:$U,"&gt;"&amp;AR$5,Fluxo!$U:$U,"&lt;="&amp;AS$5,Fluxo!$D:$D,$D45,Fluxo!$E:$E,"&lt;&gt;"&amp;"PERMUTANTE"))</f>
        <v>0</v>
      </c>
      <c r="AT45" s="18">
        <f>IF(AT$5&gt;$G$4,0,SUMIFS(Fluxo!$O:$O,Fluxo!$U:$U,"&gt;"&amp;AS$5,Fluxo!$U:$U,"&lt;="&amp;AT$5,Fluxo!$D:$D,$D45,Fluxo!$E:$E,"&lt;&gt;"&amp;"PERMUTANTE"))</f>
        <v>0</v>
      </c>
      <c r="AU45" s="18">
        <f>IF(AU$5&gt;$G$4,0,SUMIFS(Fluxo!$O:$O,Fluxo!$U:$U,"&gt;"&amp;AT$5,Fluxo!$U:$U,"&lt;="&amp;AU$5,Fluxo!$D:$D,$D45,Fluxo!$E:$E,"&lt;&gt;"&amp;"PERMUTANTE"))</f>
        <v>0</v>
      </c>
      <c r="AV45" s="18">
        <f>IF(AV$5&gt;$G$4,0,SUMIFS(Fluxo!$O:$O,Fluxo!$U:$U,"&gt;"&amp;AU$5,Fluxo!$U:$U,"&lt;="&amp;AV$5,Fluxo!$D:$D,$D45,Fluxo!$E:$E,"&lt;&gt;"&amp;"PERMUTANTE"))</f>
        <v>0</v>
      </c>
      <c r="AW45" s="18">
        <f>IF(AW$5&gt;$G$4,0,SUMIFS(Fluxo!$O:$O,Fluxo!$U:$U,"&gt;"&amp;AV$5,Fluxo!$U:$U,"&lt;="&amp;AW$5,Fluxo!$D:$D,$D45,Fluxo!$E:$E,"&lt;&gt;"&amp;"PERMUTANTE"))</f>
        <v>0</v>
      </c>
      <c r="AX45" s="18">
        <f>IF(AX$5&gt;$G$4,0,SUMIFS(Fluxo!$O:$O,Fluxo!$U:$U,"&gt;"&amp;AW$5,Fluxo!$U:$U,"&lt;="&amp;AX$5,Fluxo!$D:$D,$D45,Fluxo!$E:$E,"&lt;&gt;"&amp;"PERMUTANTE"))</f>
        <v>0</v>
      </c>
      <c r="AY45" s="18">
        <f>IF(AY$5&gt;$G$4,0,SUMIFS(Fluxo!$O:$O,Fluxo!$U:$U,"&gt;"&amp;AX$5,Fluxo!$U:$U,"&lt;="&amp;AY$5,Fluxo!$D:$D,$D45,Fluxo!$E:$E,"&lt;&gt;"&amp;"PERMUTANTE"))</f>
        <v>0</v>
      </c>
      <c r="AZ45" s="18">
        <f>IF(AZ$5&gt;$G$4,0,SUMIFS(Fluxo!$O:$O,Fluxo!$U:$U,"&gt;"&amp;AY$5,Fluxo!$U:$U,"&lt;="&amp;AZ$5,Fluxo!$D:$D,$D45,Fluxo!$E:$E,"&lt;&gt;"&amp;"PERMUTANTE"))</f>
        <v>0</v>
      </c>
      <c r="BA45" s="18">
        <f>IF(BA$5&gt;$G$4,0,SUMIFS(Fluxo!$O:$O,Fluxo!$U:$U,"&gt;"&amp;AZ$5,Fluxo!$U:$U,"&lt;="&amp;BA$5,Fluxo!$D:$D,$D45,Fluxo!$E:$E,"&lt;&gt;"&amp;"PERMUTANTE"))</f>
        <v>0</v>
      </c>
      <c r="BB45" s="18">
        <f>IF(BB$5&gt;$G$4,0,SUMIFS(Fluxo!$O:$O,Fluxo!$U:$U,"&gt;"&amp;BA$5,Fluxo!$U:$U,"&lt;="&amp;BB$5,Fluxo!$D:$D,$D45,Fluxo!$E:$E,"&lt;&gt;"&amp;"PERMUTANTE"))</f>
        <v>0</v>
      </c>
      <c r="BC45" s="18">
        <f>IF(BC$5&gt;$G$4,0,SUMIFS(Fluxo!$O:$O,Fluxo!$U:$U,"&gt;"&amp;BB$5,Fluxo!$U:$U,"&lt;="&amp;BC$5,Fluxo!$D:$D,$D45,Fluxo!$E:$E,"&lt;&gt;"&amp;"PERMUTANTE"))</f>
        <v>0</v>
      </c>
      <c r="BD45" s="18">
        <f>IF(BD$5&gt;$G$4,0,SUMIFS(Fluxo!$O:$O,Fluxo!$U:$U,"&gt;"&amp;BC$5,Fluxo!$U:$U,"&lt;="&amp;BD$5,Fluxo!$D:$D,$D45,Fluxo!$E:$E,"&lt;&gt;"&amp;"PERMUTANTE"))</f>
        <v>0</v>
      </c>
      <c r="BE45" s="18">
        <f>IF(BE$5&gt;$G$4,0,SUMIFS(Fluxo!$O:$O,Fluxo!$U:$U,"&gt;"&amp;BD$5,Fluxo!$U:$U,"&lt;="&amp;BE$5,Fluxo!$D:$D,$D45,Fluxo!$E:$E,"&lt;&gt;"&amp;"PERMUTANTE"))</f>
        <v>0</v>
      </c>
      <c r="BF45" s="18">
        <f>IF(BF$5&gt;$G$4,0,SUMIFS(Fluxo!$O:$O,Fluxo!$U:$U,"&gt;"&amp;BE$5,Fluxo!$U:$U,"&lt;="&amp;BF$5,Fluxo!$D:$D,$D45,Fluxo!$E:$E,"&lt;&gt;"&amp;"PERMUTANTE"))</f>
        <v>0</v>
      </c>
      <c r="BG45" s="18">
        <f>IF(BG$5&gt;$G$4,0,SUMIFS(Fluxo!$O:$O,Fluxo!$U:$U,"&gt;"&amp;BF$5,Fluxo!$U:$U,"&lt;="&amp;BG$5,Fluxo!$D:$D,$D45,Fluxo!$E:$E,"&lt;&gt;"&amp;"PERMUTANTE"))</f>
        <v>0</v>
      </c>
      <c r="BH45" s="18">
        <f>IF(BH$5&gt;$G$4,0,SUMIFS(Fluxo!$O:$O,Fluxo!$U:$U,"&gt;"&amp;BG$5,Fluxo!$U:$U,"&lt;="&amp;BH$5,Fluxo!$D:$D,$D45,Fluxo!$E:$E,"&lt;&gt;"&amp;"PERMUTANTE"))</f>
        <v>0</v>
      </c>
      <c r="BI45" s="18">
        <f>IF(BI$5&gt;$G$4,0,SUMIFS(Fluxo!$O:$O,Fluxo!$U:$U,"&gt;"&amp;BH$5,Fluxo!$U:$U,"&lt;="&amp;BI$5,Fluxo!$D:$D,$D45,Fluxo!$E:$E,"&lt;&gt;"&amp;"PERMUTANTE"))</f>
        <v>0</v>
      </c>
      <c r="BJ45" s="18">
        <f>IF(BJ$5&gt;$G$4,0,SUMIFS(Fluxo!$O:$O,Fluxo!$U:$U,"&gt;"&amp;BI$5,Fluxo!$U:$U,"&lt;="&amp;BJ$5,Fluxo!$D:$D,$D45,Fluxo!$E:$E,"&lt;&gt;"&amp;"PERMUTANTE"))</f>
        <v>0</v>
      </c>
      <c r="BK45" s="18">
        <f>IF(BK$5&gt;$G$4,0,SUMIFS(Fluxo!$O:$O,Fluxo!$U:$U,"&gt;"&amp;BJ$5,Fluxo!$U:$U,"&lt;="&amp;BK$5,Fluxo!$D:$D,$D45,Fluxo!$E:$E,"&lt;&gt;"&amp;"PERMUTANTE"))</f>
        <v>0</v>
      </c>
      <c r="BL45" s="18">
        <f>IF(BL$5&gt;$G$4,0,SUMIFS(Fluxo!$O:$O,Fluxo!$U:$U,"&gt;"&amp;BK$5,Fluxo!$U:$U,"&lt;="&amp;BL$5,Fluxo!$D:$D,$D45,Fluxo!$E:$E,"&lt;&gt;"&amp;"PERMUTANTE"))</f>
        <v>0</v>
      </c>
      <c r="BM45" s="18">
        <f>IF(BM$5&gt;$G$4,0,SUMIFS(Fluxo!$O:$O,Fluxo!$U:$U,"&gt;"&amp;BL$5,Fluxo!$U:$U,"&lt;="&amp;BM$5,Fluxo!$D:$D,$D45,Fluxo!$E:$E,"&lt;&gt;"&amp;"PERMUTANTE"))</f>
        <v>0</v>
      </c>
      <c r="BN45" s="18">
        <f>IF(BN$5&gt;$G$4,0,SUMIFS(Fluxo!$O:$O,Fluxo!$U:$U,"&gt;"&amp;BM$5,Fluxo!$U:$U,"&lt;="&amp;BN$5,Fluxo!$D:$D,$D45,Fluxo!$E:$E,"&lt;&gt;"&amp;"PERMUTANTE"))</f>
        <v>0</v>
      </c>
      <c r="BO45" s="18">
        <f>IF(BO$5&gt;$G$4,0,SUMIFS(Fluxo!$O:$O,Fluxo!$U:$U,"&gt;"&amp;BN$5,Fluxo!$U:$U,"&lt;="&amp;BO$5,Fluxo!$D:$D,$D45,Fluxo!$E:$E,"&lt;&gt;"&amp;"PERMUTANTE"))</f>
        <v>0</v>
      </c>
      <c r="BP45" s="18">
        <f>IF(BP$5&gt;$G$4,0,SUMIFS(Fluxo!$O:$O,Fluxo!$U:$U,"&gt;"&amp;BO$5,Fluxo!$U:$U,"&lt;="&amp;BP$5,Fluxo!$D:$D,$D45,Fluxo!$E:$E,"&lt;&gt;"&amp;"PERMUTANTE"))</f>
        <v>0</v>
      </c>
      <c r="BQ45" s="18">
        <f>IF(BQ$5&gt;$G$4,0,SUMIFS(Fluxo!$O:$O,Fluxo!$U:$U,"&gt;"&amp;BP$5,Fluxo!$U:$U,"&lt;="&amp;BQ$5,Fluxo!$D:$D,$D45,Fluxo!$E:$E,"&lt;&gt;"&amp;"PERMUTANTE"))</f>
        <v>0</v>
      </c>
      <c r="BR45" s="18">
        <f>IF(BR$5&gt;$G$4,0,SUMIFS(Fluxo!$O:$O,Fluxo!$U:$U,"&gt;"&amp;BQ$5,Fluxo!$U:$U,"&lt;="&amp;BR$5,Fluxo!$D:$D,$D45,Fluxo!$E:$E,"&lt;&gt;"&amp;"PERMUTANTE"))</f>
        <v>0</v>
      </c>
      <c r="BS45" s="18">
        <f>IF(BS$5&gt;$G$4,0,SUMIFS(Fluxo!$O:$O,Fluxo!$U:$U,"&gt;"&amp;BR$5,Fluxo!$U:$U,"&lt;="&amp;BS$5,Fluxo!$D:$D,$D45,Fluxo!$E:$E,"&lt;&gt;"&amp;"PERMUTANTE"))</f>
        <v>0</v>
      </c>
      <c r="BT45" s="18">
        <f>IF(BT$5&gt;$G$4,0,SUMIFS(Fluxo!$O:$O,Fluxo!$U:$U,"&gt;"&amp;BS$5,Fluxo!$U:$U,"&lt;="&amp;BT$5,Fluxo!$D:$D,$D45,Fluxo!$E:$E,"&lt;&gt;"&amp;"PERMUTANTE"))</f>
        <v>0</v>
      </c>
      <c r="BU45" s="18">
        <f>IF(BU$5&gt;$G$4,0,SUMIFS(Fluxo!$O:$O,Fluxo!$U:$U,"&gt;"&amp;BT$5,Fluxo!$U:$U,"&lt;="&amp;BU$5,Fluxo!$D:$D,$D45,Fluxo!$E:$E,"&lt;&gt;"&amp;"PERMUTANTE"))</f>
        <v>0</v>
      </c>
      <c r="BV45" s="18">
        <f>IF(BV$5&gt;$G$4,0,SUMIFS(Fluxo!$O:$O,Fluxo!$U:$U,"&gt;"&amp;BU$5,Fluxo!$U:$U,"&lt;="&amp;BV$5,Fluxo!$D:$D,$D45,Fluxo!$E:$E,"&lt;&gt;"&amp;"PERMUTANTE"))</f>
        <v>0</v>
      </c>
      <c r="BW45" s="18">
        <f>IF(BW$5&gt;$G$4,0,SUMIFS(Fluxo!$O:$O,Fluxo!$U:$U,"&gt;"&amp;BV$5,Fluxo!$U:$U,"&lt;="&amp;BW$5,Fluxo!$D:$D,$D45,Fluxo!$E:$E,"&lt;&gt;"&amp;"PERMUTANTE"))</f>
        <v>0</v>
      </c>
      <c r="BX45" s="18">
        <f>IF(BX$5&gt;$G$4,0,SUMIFS(Fluxo!$O:$O,Fluxo!$U:$U,"&gt;"&amp;BW$5,Fluxo!$U:$U,"&lt;="&amp;BX$5,Fluxo!$D:$D,$D45,Fluxo!$E:$E,"&lt;&gt;"&amp;"PERMUTANTE"))</f>
        <v>0</v>
      </c>
      <c r="BY45" s="18">
        <f>IF(BY$5&gt;$G$4,0,SUMIFS(Fluxo!$O:$O,Fluxo!$U:$U,"&gt;"&amp;BX$5,Fluxo!$U:$U,"&lt;="&amp;BY$5,Fluxo!$D:$D,$D45,Fluxo!$E:$E,"&lt;&gt;"&amp;"PERMUTANTE"))</f>
        <v>0</v>
      </c>
      <c r="BZ45" s="18">
        <f>IF(BZ$5&gt;$G$4,0,SUMIFS(Fluxo!$O:$O,Fluxo!$U:$U,"&gt;"&amp;BY$5,Fluxo!$U:$U,"&lt;="&amp;BZ$5,Fluxo!$D:$D,$D45,Fluxo!$E:$E,"&lt;&gt;"&amp;"PERMUTANTE"))</f>
        <v>0</v>
      </c>
      <c r="CA45" s="18">
        <f>IF(CA$5&gt;$G$4,0,SUMIFS(Fluxo!$O:$O,Fluxo!$U:$U,"&gt;"&amp;BZ$5,Fluxo!$U:$U,"&lt;="&amp;CA$5,Fluxo!$D:$D,$D45,Fluxo!$E:$E,"&lt;&gt;"&amp;"PERMUTANTE"))</f>
        <v>0</v>
      </c>
      <c r="CB45" s="18">
        <f>IF(CB$5&gt;$G$4,0,SUMIFS(Fluxo!$O:$O,Fluxo!$U:$U,"&gt;"&amp;CA$5,Fluxo!$U:$U,"&lt;="&amp;CB$5,Fluxo!$D:$D,$D45,Fluxo!$E:$E,"&lt;&gt;"&amp;"PERMUTANTE"))</f>
        <v>0</v>
      </c>
      <c r="CC45" s="18">
        <f>IF(CC$5&gt;$G$4,0,SUMIFS(Fluxo!$O:$O,Fluxo!$U:$U,"&gt;"&amp;CB$5,Fluxo!$U:$U,"&lt;="&amp;CC$5,Fluxo!$D:$D,$D45,Fluxo!$E:$E,"&lt;&gt;"&amp;"PERMUTANTE"))</f>
        <v>0</v>
      </c>
      <c r="CD45" s="18">
        <f>IF(CD$5&gt;$G$4,0,SUMIFS(Fluxo!$O:$O,Fluxo!$U:$U,"&gt;"&amp;CC$5,Fluxo!$U:$U,"&lt;="&amp;CD$5,Fluxo!$D:$D,$D45,Fluxo!$E:$E,"&lt;&gt;"&amp;"PERMUTANTE"))</f>
        <v>0</v>
      </c>
      <c r="CE45" s="18">
        <f>IF(CE$5&gt;$G$4,0,SUMIFS(Fluxo!$O:$O,Fluxo!$U:$U,"&gt;"&amp;CD$5,Fluxo!$U:$U,"&lt;="&amp;CE$5,Fluxo!$D:$D,$D45,Fluxo!$E:$E,"&lt;&gt;"&amp;"PERMUTANTE"))</f>
        <v>0</v>
      </c>
      <c r="CF45" s="18">
        <f>IF(CF$5&gt;$G$4,0,SUMIFS(Fluxo!$O:$O,Fluxo!$U:$U,"&gt;"&amp;CE$5,Fluxo!$U:$U,"&lt;="&amp;CF$5,Fluxo!$D:$D,$D45,Fluxo!$E:$E,"&lt;&gt;"&amp;"PERMUTANTE"))</f>
        <v>0</v>
      </c>
      <c r="CG45" s="18">
        <f>IF(CG$5&gt;$G$4,0,SUMIFS(Fluxo!$O:$O,Fluxo!$U:$U,"&gt;"&amp;CF$5,Fluxo!$U:$U,"&lt;="&amp;CG$5,Fluxo!$D:$D,$D45,Fluxo!$E:$E,"&lt;&gt;"&amp;"PERMUTANTE"))</f>
        <v>0</v>
      </c>
      <c r="CH45" s="18">
        <f>IF(CH$5&gt;$G$4,0,SUMIFS(Fluxo!$O:$O,Fluxo!$U:$U,"&gt;"&amp;CG$5,Fluxo!$U:$U,"&lt;="&amp;CH$5,Fluxo!$D:$D,$D45,Fluxo!$E:$E,"&lt;&gt;"&amp;"PERMUTANTE"))</f>
        <v>0</v>
      </c>
      <c r="CI45" s="18">
        <f>IF(CI$5&gt;$G$4,0,SUMIFS(Fluxo!$O:$O,Fluxo!$U:$U,"&gt;"&amp;CH$5,Fluxo!$U:$U,"&lt;="&amp;CI$5,Fluxo!$D:$D,$D45,Fluxo!$E:$E,"&lt;&gt;"&amp;"PERMUTANTE"))</f>
        <v>0</v>
      </c>
      <c r="CJ45" s="18">
        <f>IF(CJ$5&gt;$G$4,0,SUMIFS(Fluxo!$O:$O,Fluxo!$U:$U,"&gt;"&amp;CI$5,Fluxo!$U:$U,"&lt;="&amp;CJ$5,Fluxo!$D:$D,$D45,Fluxo!$E:$E,"&lt;&gt;"&amp;"PERMUTANTE"))</f>
        <v>0</v>
      </c>
      <c r="CK45" s="18">
        <f>IF(CK$5&gt;$G$4,0,SUMIFS(Fluxo!$O:$O,Fluxo!$U:$U,"&gt;"&amp;CJ$5,Fluxo!$U:$U,"&lt;="&amp;CK$5,Fluxo!$D:$D,$D45,Fluxo!$E:$E,"&lt;&gt;"&amp;"PERMUTANTE"))</f>
        <v>0</v>
      </c>
      <c r="CL45" s="18">
        <f>IF(CL$5&gt;$G$4,0,SUMIFS(Fluxo!$O:$O,Fluxo!$U:$U,"&gt;"&amp;CK$5,Fluxo!$U:$U,"&lt;="&amp;CL$5,Fluxo!$D:$D,$D45,Fluxo!$E:$E,"&lt;&gt;"&amp;"PERMUTANTE"))</f>
        <v>0</v>
      </c>
      <c r="CM45" s="18">
        <f>IF(CM$5&gt;$G$4,0,SUMIFS(Fluxo!$O:$O,Fluxo!$U:$U,"&gt;"&amp;CL$5,Fluxo!$U:$U,"&lt;="&amp;CM$5,Fluxo!$D:$D,$D45,Fluxo!$E:$E,"&lt;&gt;"&amp;"PERMUTANTE"))</f>
        <v>0</v>
      </c>
      <c r="CN45" s="18">
        <f>IF(CN$5&gt;$G$4,0,SUMIFS(Fluxo!$O:$O,Fluxo!$U:$U,"&gt;"&amp;CM$5,Fluxo!$U:$U,"&lt;="&amp;CN$5,Fluxo!$D:$D,$D45,Fluxo!$E:$E,"&lt;&gt;"&amp;"PERMUTANTE"))</f>
        <v>0</v>
      </c>
      <c r="CO45" s="18">
        <f>IF(CO$5&gt;$G$4,0,SUMIFS(Fluxo!$O:$O,Fluxo!$U:$U,"&gt;"&amp;CN$5,Fluxo!$U:$U,"&lt;="&amp;CO$5,Fluxo!$D:$D,$D45,Fluxo!$E:$E,"&lt;&gt;"&amp;"PERMUTANTE"))</f>
        <v>0</v>
      </c>
      <c r="CP45" s="18">
        <f>IF(CP$5&gt;$G$4,0,SUMIFS(Fluxo!$O:$O,Fluxo!$U:$U,"&gt;"&amp;CO$5,Fluxo!$U:$U,"&lt;="&amp;CP$5,Fluxo!$D:$D,$D45,Fluxo!$E:$E,"&lt;&gt;"&amp;"PERMUTANTE"))</f>
        <v>0</v>
      </c>
      <c r="CQ45" s="18">
        <f>IF(CQ$5&gt;$G$4,0,SUMIFS(Fluxo!$O:$O,Fluxo!$U:$U,"&gt;"&amp;CP$5,Fluxo!$U:$U,"&lt;="&amp;CQ$5,Fluxo!$D:$D,$D45,Fluxo!$E:$E,"&lt;&gt;"&amp;"PERMUTANTE"))</f>
        <v>0</v>
      </c>
      <c r="CR45" s="18">
        <f>IF(CR$5&gt;$G$4,0,SUMIFS(Fluxo!$O:$O,Fluxo!$U:$U,"&gt;"&amp;CQ$5,Fluxo!$U:$U,"&lt;="&amp;CR$5,Fluxo!$D:$D,$D45,Fluxo!$E:$E,"&lt;&gt;"&amp;"PERMUTANTE"))</f>
        <v>0</v>
      </c>
      <c r="CS45" s="18">
        <f>IF(CS$5&gt;$G$4,0,SUMIFS(Fluxo!$O:$O,Fluxo!$U:$U,"&gt;"&amp;CR$5,Fluxo!$U:$U,"&lt;="&amp;CS$5,Fluxo!$D:$D,$D45,Fluxo!$E:$E,"&lt;&gt;"&amp;"PERMUTANTE"))</f>
        <v>0</v>
      </c>
      <c r="CT45" s="18">
        <f>IF(CT$5&gt;$G$4,0,SUMIFS(Fluxo!$O:$O,Fluxo!$U:$U,"&gt;"&amp;CS$5,Fluxo!$U:$U,"&lt;="&amp;CT$5,Fluxo!$D:$D,$D45,Fluxo!$E:$E,"&lt;&gt;"&amp;"PERMUTANTE"))</f>
        <v>0</v>
      </c>
      <c r="CU45" s="18">
        <f>IF(CU$5&gt;$G$4,0,SUMIFS(Fluxo!$O:$O,Fluxo!$U:$U,"&gt;"&amp;CT$5,Fluxo!$U:$U,"&lt;="&amp;CU$5,Fluxo!$D:$D,$D45,Fluxo!$E:$E,"&lt;&gt;"&amp;"PERMUTANTE"))</f>
        <v>0</v>
      </c>
      <c r="CV45" s="18">
        <f>IF(CV$5&gt;$G$4,0,SUMIFS(Fluxo!$O:$O,Fluxo!$U:$U,"&gt;"&amp;CU$5,Fluxo!$U:$U,"&lt;="&amp;CV$5,Fluxo!$D:$D,$D45,Fluxo!$E:$E,"&lt;&gt;"&amp;"PERMUTANTE"))</f>
        <v>0</v>
      </c>
      <c r="CW45" s="18">
        <f>IF(CW$5&gt;$G$4,0,SUMIFS(Fluxo!$O:$O,Fluxo!$U:$U,"&gt;"&amp;CV$5,Fluxo!$U:$U,"&lt;="&amp;CW$5,Fluxo!$D:$D,$D45,Fluxo!$E:$E,"&lt;&gt;"&amp;"PERMUTANTE"))</f>
        <v>0</v>
      </c>
      <c r="CX45" s="18">
        <f>IF(CX$5&gt;$G$4,0,SUMIFS(Fluxo!$O:$O,Fluxo!$U:$U,"&gt;"&amp;CW$5,Fluxo!$U:$U,"&lt;="&amp;CX$5,Fluxo!$D:$D,$D45,Fluxo!$E:$E,"&lt;&gt;"&amp;"PERMUTANTE"))</f>
        <v>0</v>
      </c>
      <c r="CY45" s="18">
        <f>IF(CY$5&gt;$G$4,0,SUMIFS(Fluxo!$O:$O,Fluxo!$U:$U,"&gt;"&amp;CX$5,Fluxo!$U:$U,"&lt;="&amp;CY$5,Fluxo!$D:$D,$D45,Fluxo!$E:$E,"&lt;&gt;"&amp;"PERMUTANTE"))</f>
        <v>0</v>
      </c>
      <c r="CZ45" s="18">
        <f>IF(CZ$5&gt;$G$4,0,SUMIFS(Fluxo!$O:$O,Fluxo!$U:$U,"&gt;"&amp;CY$5,Fluxo!$U:$U,"&lt;="&amp;CZ$5,Fluxo!$D:$D,$D45,Fluxo!$E:$E,"&lt;&gt;"&amp;"PERMUTANTE"))</f>
        <v>0</v>
      </c>
      <c r="DA45" s="18">
        <f>IF(DA$5&gt;$G$4,0,SUMIFS(Fluxo!$O:$O,Fluxo!$U:$U,"&gt;"&amp;CZ$5,Fluxo!$U:$U,"&lt;="&amp;DA$5,Fluxo!$D:$D,$D45,Fluxo!$E:$E,"&lt;&gt;"&amp;"PERMUTANTE"))</f>
        <v>0</v>
      </c>
      <c r="DB45" s="18">
        <f>IF(DB$5&gt;$G$4,0,SUMIFS(Fluxo!$O:$O,Fluxo!$U:$U,"&gt;"&amp;DA$5,Fluxo!$U:$U,"&lt;="&amp;DB$5,Fluxo!$D:$D,$D45,Fluxo!$E:$E,"&lt;&gt;"&amp;"PERMUTANTE"))</f>
        <v>0</v>
      </c>
      <c r="DC45" s="18">
        <f>IF(DC$5&gt;$G$4,0,SUMIFS(Fluxo!$O:$O,Fluxo!$U:$U,"&gt;"&amp;DB$5,Fluxo!$U:$U,"&lt;="&amp;DC$5,Fluxo!$D:$D,$D45,Fluxo!$E:$E,"&lt;&gt;"&amp;"PERMUTANTE"))</f>
        <v>0</v>
      </c>
      <c r="DD45" s="18">
        <f>IF(DD$5&gt;$G$4,0,SUMIFS(Fluxo!$O:$O,Fluxo!$U:$U,"&gt;"&amp;DC$5,Fluxo!$U:$U,"&lt;="&amp;DD$5,Fluxo!$D:$D,$D45,Fluxo!$E:$E,"&lt;&gt;"&amp;"PERMUTANTE"))</f>
        <v>0</v>
      </c>
      <c r="DE45" s="18">
        <f>IF(DE$5&gt;$G$4,0,SUMIFS(Fluxo!$O:$O,Fluxo!$U:$U,"&gt;"&amp;DD$5,Fluxo!$U:$U,"&lt;="&amp;DE$5,Fluxo!$D:$D,$D45,Fluxo!$E:$E,"&lt;&gt;"&amp;"PERMUTANTE"))</f>
        <v>0</v>
      </c>
      <c r="DF45" s="18">
        <f>IF(DF$5&gt;$G$4,0,SUMIFS(Fluxo!$O:$O,Fluxo!$U:$U,"&gt;"&amp;DE$5,Fluxo!$U:$U,"&lt;="&amp;DF$5,Fluxo!$D:$D,$D45,Fluxo!$E:$E,"&lt;&gt;"&amp;"PERMUTANTE"))</f>
        <v>0</v>
      </c>
      <c r="DG45" s="18">
        <f>IF(DG$5&gt;$G$4,0,SUMIFS(Fluxo!$O:$O,Fluxo!$U:$U,"&gt;"&amp;DF$5,Fluxo!$U:$U,"&lt;="&amp;DG$5,Fluxo!$D:$D,$D45,Fluxo!$E:$E,"&lt;&gt;"&amp;"PERMUTANTE"))</f>
        <v>0</v>
      </c>
      <c r="DH45" s="18">
        <f>IF(DH$5&gt;$G$4,0,SUMIFS(Fluxo!$O:$O,Fluxo!$U:$U,"&gt;"&amp;DG$5,Fluxo!$U:$U,"&lt;="&amp;DH$5,Fluxo!$D:$D,$D45,Fluxo!$E:$E,"&lt;&gt;"&amp;"PERMUTANTE"))</f>
        <v>0</v>
      </c>
      <c r="DI45" s="18">
        <f>IF(DI$5&gt;$G$4,0,SUMIFS(Fluxo!$O:$O,Fluxo!$U:$U,"&gt;"&amp;DH$5,Fluxo!$U:$U,"&lt;="&amp;DI$5,Fluxo!$D:$D,$D45,Fluxo!$E:$E,"&lt;&gt;"&amp;"PERMUTANTE"))</f>
        <v>0</v>
      </c>
      <c r="DJ45" s="18">
        <f>IF(DJ$5&gt;$G$4,0,SUMIFS(Fluxo!$O:$O,Fluxo!$U:$U,"&gt;"&amp;DI$5,Fluxo!$U:$U,"&lt;="&amp;DJ$5,Fluxo!$D:$D,$D45,Fluxo!$E:$E,"&lt;&gt;"&amp;"PERMUTANTE"))</f>
        <v>0</v>
      </c>
      <c r="DK45" s="18">
        <f>IF(DK$5&gt;$G$4,0,SUMIFS(Fluxo!$O:$O,Fluxo!$U:$U,"&gt;"&amp;DJ$5,Fluxo!$U:$U,"&lt;="&amp;DK$5,Fluxo!$D:$D,$D45,Fluxo!$E:$E,"&lt;&gt;"&amp;"PERMUTANTE"))</f>
        <v>0</v>
      </c>
      <c r="DL45" s="18">
        <f>IF(DL$5&gt;$G$4,0,SUMIFS(Fluxo!$O:$O,Fluxo!$U:$U,"&gt;"&amp;DK$5,Fluxo!$U:$U,"&lt;="&amp;DL$5,Fluxo!$D:$D,$D45,Fluxo!$E:$E,"&lt;&gt;"&amp;"PERMUTANTE"))</f>
        <v>0</v>
      </c>
      <c r="DM45" s="18">
        <f>IF(DM$5&gt;$G$4,0,SUMIFS(Fluxo!$O:$O,Fluxo!$U:$U,"&gt;"&amp;DL$5,Fluxo!$U:$U,"&lt;="&amp;DM$5,Fluxo!$D:$D,$D45,Fluxo!$E:$E,"&lt;&gt;"&amp;"PERMUTANTE"))</f>
        <v>0</v>
      </c>
      <c r="DN45" s="18">
        <f>IF(DN$5&gt;$G$4,0,SUMIFS(Fluxo!$O:$O,Fluxo!$U:$U,"&gt;"&amp;DM$5,Fluxo!$U:$U,"&lt;="&amp;DN$5,Fluxo!$D:$D,$D45,Fluxo!$E:$E,"&lt;&gt;"&amp;"PERMUTANTE"))</f>
        <v>0</v>
      </c>
      <c r="DO45" s="18">
        <f>IF(DO$5&gt;$G$4,0,SUMIFS(Fluxo!$O:$O,Fluxo!$U:$U,"&gt;"&amp;DN$5,Fluxo!$U:$U,"&lt;="&amp;DO$5,Fluxo!$D:$D,$D45,Fluxo!$E:$E,"&lt;&gt;"&amp;"PERMUTANTE"))</f>
        <v>0</v>
      </c>
      <c r="DP45" s="18">
        <f>IF(DP$5&gt;$G$4,0,SUMIFS(Fluxo!$O:$O,Fluxo!$U:$U,"&gt;"&amp;DO$5,Fluxo!$U:$U,"&lt;="&amp;DP$5,Fluxo!$D:$D,$D45,Fluxo!$E:$E,"&lt;&gt;"&amp;"PERMUTANTE"))</f>
        <v>0</v>
      </c>
      <c r="DQ45" s="18">
        <f>IF(DQ$5&gt;$G$4,0,SUMIFS(Fluxo!$O:$O,Fluxo!$U:$U,"&gt;"&amp;DP$5,Fluxo!$U:$U,"&lt;="&amp;DQ$5,Fluxo!$D:$D,$D45,Fluxo!$E:$E,"&lt;&gt;"&amp;"PERMUTANTE"))</f>
        <v>0</v>
      </c>
      <c r="DR45" s="18">
        <f>IF(DR$5&gt;$G$4,0,SUMIFS(Fluxo!$O:$O,Fluxo!$U:$U,"&gt;"&amp;DQ$5,Fluxo!$U:$U,"&lt;="&amp;DR$5,Fluxo!$D:$D,$D45,Fluxo!$E:$E,"&lt;&gt;"&amp;"PERMUTANTE"))</f>
        <v>0</v>
      </c>
      <c r="DS45" s="18">
        <f>IF(DS$5&gt;$G$4,0,SUMIFS(Fluxo!$O:$O,Fluxo!$U:$U,"&gt;"&amp;DR$5,Fluxo!$U:$U,"&lt;="&amp;DS$5,Fluxo!$D:$D,$D45,Fluxo!$E:$E,"&lt;&gt;"&amp;"PERMUTANTE"))</f>
        <v>0</v>
      </c>
      <c r="DT45" s="18">
        <f>IF(DT$5&gt;$G$4,0,SUMIFS(Fluxo!$O:$O,Fluxo!$U:$U,"&gt;"&amp;DS$5,Fluxo!$U:$U,"&lt;="&amp;DT$5,Fluxo!$D:$D,$D45,Fluxo!$E:$E,"&lt;&gt;"&amp;"PERMUTANTE"))</f>
        <v>0</v>
      </c>
      <c r="DU45" s="18">
        <f>IF(DU$5&gt;$G$4,0,SUMIFS(Fluxo!$O:$O,Fluxo!$U:$U,"&gt;"&amp;DT$5,Fluxo!$U:$U,"&lt;="&amp;DU$5,Fluxo!$D:$D,$D45,Fluxo!$E:$E,"&lt;&gt;"&amp;"PERMUTANTE"))</f>
        <v>0</v>
      </c>
      <c r="DV45" s="18">
        <f>IF(DV$5&gt;$G$4,0,SUMIFS(Fluxo!$O:$O,Fluxo!$U:$U,"&gt;"&amp;DU$5,Fluxo!$U:$U,"&lt;="&amp;DV$5,Fluxo!$D:$D,$D45,Fluxo!$E:$E,"&lt;&gt;"&amp;"PERMUTANTE"))</f>
        <v>0</v>
      </c>
      <c r="DW45" s="18">
        <f>IF(DW$5&gt;$G$4,0,SUMIFS(Fluxo!$O:$O,Fluxo!$U:$U,"&gt;"&amp;DV$5,Fluxo!$U:$U,"&lt;="&amp;DW$5,Fluxo!$D:$D,$D45,Fluxo!$E:$E,"&lt;&gt;"&amp;"PERMUTANTE"))</f>
        <v>0</v>
      </c>
      <c r="DX45" s="18">
        <f>IF(DX$5&gt;$G$4,0,SUMIFS(Fluxo!$O:$O,Fluxo!$U:$U,"&gt;"&amp;DW$5,Fluxo!$U:$U,"&lt;="&amp;DX$5,Fluxo!$D:$D,$D45,Fluxo!$E:$E,"&lt;&gt;"&amp;"PERMUTANTE"))</f>
        <v>0</v>
      </c>
      <c r="DY45" s="18">
        <f>IF(DY$5&gt;$G$4,0,SUMIFS(Fluxo!$O:$O,Fluxo!$U:$U,"&gt;"&amp;DX$5,Fluxo!$U:$U,"&lt;="&amp;DY$5,Fluxo!$D:$D,$D45,Fluxo!$E:$E,"&lt;&gt;"&amp;"PERMUTANTE"))</f>
        <v>0</v>
      </c>
      <c r="DZ45" s="18">
        <f>IF(DZ$5&gt;$G$4,0,SUMIFS(Fluxo!$O:$O,Fluxo!$U:$U,"&gt;"&amp;DY$5,Fluxo!$U:$U,"&lt;="&amp;DZ$5,Fluxo!$D:$D,$D45,Fluxo!$E:$E,"&lt;&gt;"&amp;"PERMUTANTE"))</f>
        <v>0</v>
      </c>
      <c r="EA45" s="18">
        <f>IF(EA$5&gt;$G$4,0,SUMIFS(Fluxo!$O:$O,Fluxo!$U:$U,"&gt;"&amp;DZ$5,Fluxo!$U:$U,"&lt;="&amp;EA$5,Fluxo!$D:$D,$D45,Fluxo!$E:$E,"&lt;&gt;"&amp;"PERMUTANTE"))</f>
        <v>0</v>
      </c>
      <c r="EB45" s="18">
        <f>IF(EB$5&gt;$G$4,0,SUMIFS(Fluxo!$O:$O,Fluxo!$U:$U,"&gt;"&amp;EA$5,Fluxo!$U:$U,"&lt;="&amp;EB$5,Fluxo!$D:$D,$D45,Fluxo!$E:$E,"&lt;&gt;"&amp;"PERMUTANTE"))</f>
        <v>0</v>
      </c>
      <c r="EC45" s="18">
        <f>IF(EC$5&gt;$G$4,0,SUMIFS(Fluxo!$O:$O,Fluxo!$U:$U,"&gt;"&amp;EB$5,Fluxo!$U:$U,"&lt;="&amp;EC$5,Fluxo!$D:$D,$D45,Fluxo!$E:$E,"&lt;&gt;"&amp;"PERMUTANTE"))</f>
        <v>0</v>
      </c>
      <c r="ED45" s="18">
        <f>IF(ED$5&gt;$G$4,0,SUMIFS(Fluxo!$O:$O,Fluxo!$U:$U,"&gt;"&amp;EC$5,Fluxo!$U:$U,"&lt;="&amp;ED$5,Fluxo!$D:$D,$D45,Fluxo!$E:$E,"&lt;&gt;"&amp;"PERMUTANTE"))</f>
        <v>0</v>
      </c>
      <c r="EE45" s="18">
        <f>IF(EE$5&gt;$G$4,0,SUMIFS(Fluxo!$O:$O,Fluxo!$U:$U,"&gt;"&amp;ED$5,Fluxo!$U:$U,"&lt;="&amp;EE$5,Fluxo!$D:$D,$D45,Fluxo!$E:$E,"&lt;&gt;"&amp;"PERMUTANTE"))</f>
        <v>0</v>
      </c>
      <c r="EF45" s="18">
        <f>IF(EF$5&gt;$G$4,0,SUMIFS(Fluxo!$O:$O,Fluxo!$U:$U,"&gt;"&amp;EE$5,Fluxo!$U:$U,"&lt;="&amp;EF$5,Fluxo!$D:$D,$D45,Fluxo!$E:$E,"&lt;&gt;"&amp;"PERMUTANTE"))</f>
        <v>0</v>
      </c>
      <c r="EG45" s="18">
        <f>IF(EG$5&gt;$G$4,0,SUMIFS(Fluxo!$O:$O,Fluxo!$U:$U,"&gt;"&amp;EF$5,Fluxo!$U:$U,"&lt;="&amp;EG$5,Fluxo!$D:$D,$D45,Fluxo!$E:$E,"&lt;&gt;"&amp;"PERMUTANTE"))</f>
        <v>0</v>
      </c>
      <c r="EH45" s="18">
        <f>IF(EH$5&gt;$G$4,0,SUMIFS(Fluxo!$O:$O,Fluxo!$U:$U,"&gt;"&amp;EG$5,Fluxo!$U:$U,"&lt;="&amp;EH$5,Fluxo!$D:$D,$D45,Fluxo!$E:$E,"&lt;&gt;"&amp;"PERMUTANTE"))</f>
        <v>0</v>
      </c>
      <c r="EI45" s="18">
        <f>IF(EI$5&gt;$G$4,0,SUMIFS(Fluxo!$O:$O,Fluxo!$U:$U,"&gt;"&amp;EH$5,Fluxo!$U:$U,"&lt;="&amp;EI$5,Fluxo!$D:$D,$D45,Fluxo!$E:$E,"&lt;&gt;"&amp;"PERMUTANTE"))</f>
        <v>0</v>
      </c>
      <c r="EJ45" s="18">
        <f>IF(EJ$5&gt;$G$4,0,SUMIFS(Fluxo!$O:$O,Fluxo!$U:$U,"&gt;"&amp;EI$5,Fluxo!$U:$U,"&lt;="&amp;EJ$5,Fluxo!$D:$D,$D45,Fluxo!$E:$E,"&lt;&gt;"&amp;"PERMUTANTE"))</f>
        <v>0</v>
      </c>
      <c r="EK45" s="18">
        <f>IF(EK$5&gt;$G$4,0,SUMIFS(Fluxo!$O:$O,Fluxo!$U:$U,"&gt;"&amp;EJ$5,Fluxo!$U:$U,"&lt;="&amp;EK$5,Fluxo!$D:$D,$D45,Fluxo!$E:$E,"&lt;&gt;"&amp;"PERMUTANTE"))</f>
        <v>0</v>
      </c>
      <c r="EL45" s="18">
        <f>IF(EL$5&gt;$G$4,0,SUMIFS(Fluxo!$O:$O,Fluxo!$U:$U,"&gt;"&amp;EK$5,Fluxo!$U:$U,"&lt;="&amp;EL$5,Fluxo!$D:$D,$D45,Fluxo!$E:$E,"&lt;&gt;"&amp;"PERMUTANTE"))</f>
        <v>0</v>
      </c>
      <c r="EM45" s="18">
        <f>IF(EM$5&gt;$G$4,0,SUMIFS(Fluxo!$O:$O,Fluxo!$U:$U,"&gt;"&amp;EL$5,Fluxo!$U:$U,"&lt;="&amp;EM$5,Fluxo!$D:$D,$D45,Fluxo!$E:$E,"&lt;&gt;"&amp;"PERMUTANTE"))</f>
        <v>0</v>
      </c>
      <c r="EN45" s="18">
        <f>IF(EN$5&gt;$G$4,0,SUMIFS(Fluxo!$O:$O,Fluxo!$U:$U,"&gt;"&amp;EM$5,Fluxo!$U:$U,"&lt;="&amp;EN$5,Fluxo!$D:$D,$D45,Fluxo!$E:$E,"&lt;&gt;"&amp;"PERMUTANTE"))</f>
        <v>0</v>
      </c>
      <c r="EO45" s="18">
        <f>IF(EO$5&gt;$G$4,0,SUMIFS(Fluxo!$O:$O,Fluxo!$U:$U,"&gt;"&amp;EN$5,Fluxo!$U:$U,"&lt;="&amp;EO$5,Fluxo!$D:$D,$D45,Fluxo!$E:$E,"&lt;&gt;"&amp;"PERMUTANTE"))</f>
        <v>0</v>
      </c>
      <c r="EP45" s="18">
        <f>IF(EP$5&gt;$G$4,0,SUMIFS(Fluxo!$O:$O,Fluxo!$U:$U,"&gt;"&amp;EO$5,Fluxo!$U:$U,"&lt;="&amp;EP$5,Fluxo!$D:$D,$D45,Fluxo!$E:$E,"&lt;&gt;"&amp;"PERMUTANTE"))</f>
        <v>0</v>
      </c>
      <c r="EQ45" s="18">
        <f>IF(EQ$5&gt;$G$4,0,SUMIFS(Fluxo!$O:$O,Fluxo!$U:$U,"&gt;"&amp;EP$5,Fluxo!$U:$U,"&lt;="&amp;EQ$5,Fluxo!$D:$D,$D45,Fluxo!$E:$E,"&lt;&gt;"&amp;"PERMUTANTE"))</f>
        <v>0</v>
      </c>
      <c r="ER45" s="18">
        <f>IF(ER$5&gt;$G$4,0,SUMIFS(Fluxo!$O:$O,Fluxo!$U:$U,"&gt;"&amp;EQ$5,Fluxo!$U:$U,"&lt;="&amp;ER$5,Fluxo!$D:$D,$D45,Fluxo!$E:$E,"&lt;&gt;"&amp;"PERMUTANTE"))</f>
        <v>0</v>
      </c>
      <c r="ES45" s="18">
        <f>IF(ES$5&gt;$G$4,0,SUMIFS(Fluxo!$O:$O,Fluxo!$U:$U,"&gt;"&amp;ER$5,Fluxo!$U:$U,"&lt;="&amp;ES$5,Fluxo!$D:$D,$D45,Fluxo!$E:$E,"&lt;&gt;"&amp;"PERMUTANTE"))</f>
        <v>0</v>
      </c>
      <c r="ET45" s="18">
        <f>IF(ET$5&gt;$G$4,0,SUMIFS(Fluxo!$O:$O,Fluxo!$U:$U,"&gt;"&amp;ES$5,Fluxo!$U:$U,"&lt;="&amp;ET$5,Fluxo!$D:$D,$D45,Fluxo!$E:$E,"&lt;&gt;"&amp;"PERMUTANTE"))</f>
        <v>0</v>
      </c>
      <c r="EU45" s="18">
        <f>IF(EU$5&gt;$G$4,0,SUMIFS(Fluxo!$O:$O,Fluxo!$U:$U,"&gt;"&amp;ET$5,Fluxo!$U:$U,"&lt;="&amp;EU$5,Fluxo!$D:$D,$D45,Fluxo!$E:$E,"&lt;&gt;"&amp;"PERMUTANTE"))</f>
        <v>0</v>
      </c>
      <c r="EV45" s="18">
        <f>IF(EV$5&gt;$G$4,0,SUMIFS(Fluxo!$O:$O,Fluxo!$U:$U,"&gt;"&amp;EU$5,Fluxo!$U:$U,"&lt;="&amp;EV$5,Fluxo!$D:$D,$D45,Fluxo!$E:$E,"&lt;&gt;"&amp;"PERMUTANTE"))</f>
        <v>0</v>
      </c>
      <c r="EW45" s="18">
        <f>IF(EW$5&gt;$G$4,0,SUMIFS(Fluxo!$O:$O,Fluxo!$U:$U,"&gt;"&amp;EV$5,Fluxo!$U:$U,"&lt;="&amp;EW$5,Fluxo!$D:$D,$D45,Fluxo!$E:$E,"&lt;&gt;"&amp;"PERMUTANTE"))</f>
        <v>0</v>
      </c>
      <c r="EX45" s="18">
        <f>IF(EX$5&gt;$G$4,0,SUMIFS(Fluxo!$O:$O,Fluxo!$U:$U,"&gt;"&amp;EW$5,Fluxo!$U:$U,"&lt;="&amp;EX$5,Fluxo!$D:$D,$D45,Fluxo!$E:$E,"&lt;&gt;"&amp;"PERMUTANTE"))</f>
        <v>0</v>
      </c>
      <c r="EY45" s="18">
        <f>IF(EY$5&gt;$G$4,0,SUMIFS(Fluxo!$O:$O,Fluxo!$U:$U,"&gt;"&amp;EX$5,Fluxo!$U:$U,"&lt;="&amp;EY$5,Fluxo!$D:$D,$D45,Fluxo!$E:$E,"&lt;&gt;"&amp;"PERMUTANTE"))</f>
        <v>0</v>
      </c>
      <c r="EZ45" s="18">
        <f>IF(EZ$5&gt;$G$4,0,SUMIFS(Fluxo!$O:$O,Fluxo!$U:$U,"&gt;"&amp;EY$5,Fluxo!$U:$U,"&lt;="&amp;EZ$5,Fluxo!$D:$D,$D45,Fluxo!$E:$E,"&lt;&gt;"&amp;"PERMUTANTE"))</f>
        <v>0</v>
      </c>
      <c r="FA45" s="18">
        <f>IF(FA$5&gt;$G$4,0,SUMIFS(Fluxo!$O:$O,Fluxo!$U:$U,"&gt;"&amp;EZ$5,Fluxo!$U:$U,"&lt;="&amp;FA$5,Fluxo!$D:$D,$D45,Fluxo!$E:$E,"&lt;&gt;"&amp;"PERMUTANTE"))</f>
        <v>0</v>
      </c>
      <c r="FB45" s="18">
        <f>IF(FB$5&gt;$G$4,0,SUMIFS(Fluxo!$O:$O,Fluxo!$U:$U,"&gt;"&amp;FA$5,Fluxo!$U:$U,"&lt;="&amp;FB$5,Fluxo!$D:$D,$D45,Fluxo!$E:$E,"&lt;&gt;"&amp;"PERMUTANTE"))</f>
        <v>0</v>
      </c>
      <c r="FC45" s="18">
        <f>IF(FC$5&gt;$G$4,0,SUMIFS(Fluxo!$O:$O,Fluxo!$U:$U,"&gt;"&amp;FB$5,Fluxo!$U:$U,"&lt;="&amp;FC$5,Fluxo!$D:$D,$D45,Fluxo!$E:$E,"&lt;&gt;"&amp;"PERMUTANTE"))</f>
        <v>0</v>
      </c>
      <c r="FD45" s="18">
        <f>IF(FD$5&gt;$G$4,0,SUMIFS(Fluxo!$O:$O,Fluxo!$U:$U,"&gt;"&amp;FC$5,Fluxo!$U:$U,"&lt;="&amp;FD$5,Fluxo!$D:$D,$D45,Fluxo!$E:$E,"&lt;&gt;"&amp;"PERMUTANTE"))</f>
        <v>0</v>
      </c>
      <c r="FE45" s="18">
        <f>IF(FE$5&gt;$G$4,0,SUMIFS(Fluxo!$O:$O,Fluxo!$U:$U,"&gt;"&amp;FD$5,Fluxo!$U:$U,"&lt;="&amp;FE$5,Fluxo!$D:$D,$D45,Fluxo!$E:$E,"&lt;&gt;"&amp;"PERMUTANTE"))</f>
        <v>0</v>
      </c>
      <c r="FF45" s="18">
        <f>IF(FF$5&gt;$G$4,0,SUMIFS(Fluxo!$O:$O,Fluxo!$U:$U,"&gt;"&amp;FE$5,Fluxo!$U:$U,"&lt;="&amp;FF$5,Fluxo!$D:$D,$D45,Fluxo!$E:$E,"&lt;&gt;"&amp;"PERMUTANTE"))</f>
        <v>0</v>
      </c>
      <c r="FG45" s="18">
        <f>IF(FG$5&gt;$G$4,0,SUMIFS(Fluxo!$O:$O,Fluxo!$U:$U,"&gt;"&amp;FF$5,Fluxo!$U:$U,"&lt;="&amp;FG$5,Fluxo!$D:$D,$D45,Fluxo!$E:$E,"&lt;&gt;"&amp;"PERMUTANTE"))</f>
        <v>0</v>
      </c>
      <c r="FH45" s="18">
        <f>IF(FH$5&gt;$G$4,0,SUMIFS(Fluxo!$O:$O,Fluxo!$U:$U,"&gt;"&amp;FG$5,Fluxo!$U:$U,"&lt;="&amp;FH$5,Fluxo!$D:$D,$D45,Fluxo!$E:$E,"&lt;&gt;"&amp;"PERMUTANTE"))</f>
        <v>0</v>
      </c>
      <c r="FI45" s="18">
        <f>IF(FI$5&gt;$G$4,0,SUMIFS(Fluxo!$O:$O,Fluxo!$U:$U,"&gt;"&amp;FH$5,Fluxo!$U:$U,"&lt;="&amp;FI$5,Fluxo!$D:$D,$D45,Fluxo!$E:$E,"&lt;&gt;"&amp;"PERMUTANTE"))</f>
        <v>0</v>
      </c>
      <c r="FJ45" s="18">
        <f>IF(FJ$5&gt;$G$4,0,SUMIFS(Fluxo!$O:$O,Fluxo!$U:$U,"&gt;"&amp;FI$5,Fluxo!$U:$U,"&lt;="&amp;FJ$5,Fluxo!$D:$D,$D45,Fluxo!$E:$E,"&lt;&gt;"&amp;"PERMUTANTE"))</f>
        <v>0</v>
      </c>
      <c r="FK45" s="18">
        <f>IF(FK$5&gt;$G$4,0,SUMIFS(Fluxo!$O:$O,Fluxo!$U:$U,"&gt;"&amp;FJ$5,Fluxo!$U:$U,"&lt;="&amp;FK$5,Fluxo!$D:$D,$D45,Fluxo!$E:$E,"&lt;&gt;"&amp;"PERMUTANTE"))</f>
        <v>0</v>
      </c>
      <c r="FL45" s="18">
        <f>IF(FL$5&gt;$G$4,0,SUMIFS(Fluxo!$O:$O,Fluxo!$U:$U,"&gt;"&amp;FK$5,Fluxo!$U:$U,"&lt;="&amp;FL$5,Fluxo!$D:$D,$D45,Fluxo!$E:$E,"&lt;&gt;"&amp;"PERMUTANTE"))</f>
        <v>0</v>
      </c>
      <c r="FM45" s="18">
        <f>IF(FM$5&gt;$G$4,0,SUMIFS(Fluxo!$O:$O,Fluxo!$U:$U,"&gt;"&amp;FL$5,Fluxo!$U:$U,"&lt;="&amp;FM$5,Fluxo!$D:$D,$D45,Fluxo!$E:$E,"&lt;&gt;"&amp;"PERMUTANTE"))</f>
        <v>0</v>
      </c>
      <c r="FN45" s="18">
        <f>IF(FN$5&gt;$G$4,0,SUMIFS(Fluxo!$O:$O,Fluxo!$U:$U,"&gt;"&amp;FM$5,Fluxo!$U:$U,"&lt;="&amp;FN$5,Fluxo!$D:$D,$D45,Fluxo!$E:$E,"&lt;&gt;"&amp;"PERMUTANTE"))</f>
        <v>0</v>
      </c>
      <c r="FO45" s="18">
        <f>IF(FO$5&gt;$G$4,0,SUMIFS(Fluxo!$O:$O,Fluxo!$U:$U,"&gt;"&amp;FN$5,Fluxo!$U:$U,"&lt;="&amp;FO$5,Fluxo!$D:$D,$D45,Fluxo!$E:$E,"&lt;&gt;"&amp;"PERMUTANTE"))</f>
        <v>0</v>
      </c>
      <c r="FP45" s="18">
        <f>IF(FP$5&gt;$G$4,0,SUMIFS(Fluxo!$O:$O,Fluxo!$U:$U,"&gt;"&amp;FO$5,Fluxo!$U:$U,"&lt;="&amp;FP$5,Fluxo!$D:$D,$D45,Fluxo!$E:$E,"&lt;&gt;"&amp;"PERMUTANTE"))</f>
        <v>0</v>
      </c>
      <c r="FQ45" s="18">
        <f>IF(FQ$5&gt;$G$4,0,SUMIFS(Fluxo!$O:$O,Fluxo!$U:$U,"&gt;"&amp;FP$5,Fluxo!$U:$U,"&lt;="&amp;FQ$5,Fluxo!$D:$D,$D45,Fluxo!$E:$E,"&lt;&gt;"&amp;"PERMUTANTE"))</f>
        <v>0</v>
      </c>
      <c r="FR45" s="18">
        <f>IF(FR$5&gt;$G$4,0,SUMIFS(Fluxo!$O:$O,Fluxo!$U:$U,"&gt;"&amp;FQ$5,Fluxo!$U:$U,"&lt;="&amp;FR$5,Fluxo!$D:$D,$D45,Fluxo!$E:$E,"&lt;&gt;"&amp;"PERMUTANTE"))</f>
        <v>0</v>
      </c>
      <c r="FS45" s="18">
        <f>IF(FS$5&gt;$G$4,0,SUMIFS(Fluxo!$O:$O,Fluxo!$U:$U,"&gt;"&amp;FR$5,Fluxo!$U:$U,"&lt;="&amp;FS$5,Fluxo!$D:$D,$D45,Fluxo!$E:$E,"&lt;&gt;"&amp;"PERMUTANTE"))</f>
        <v>0</v>
      </c>
      <c r="FT45" s="18">
        <f>IF(FT$5&gt;$G$4,0,SUMIFS(Fluxo!$O:$O,Fluxo!$U:$U,"&gt;"&amp;FS$5,Fluxo!$U:$U,"&lt;="&amp;FT$5,Fluxo!$D:$D,$D45,Fluxo!$E:$E,"&lt;&gt;"&amp;"PERMUTANTE"))</f>
        <v>0</v>
      </c>
      <c r="FU45" s="18">
        <f>IF(FU$5&gt;$G$4,0,SUMIFS(Fluxo!$O:$O,Fluxo!$U:$U,"&gt;"&amp;FT$5,Fluxo!$U:$U,"&lt;="&amp;FU$5,Fluxo!$D:$D,$D45,Fluxo!$E:$E,"&lt;&gt;"&amp;"PERMUTANTE"))</f>
        <v>0</v>
      </c>
      <c r="FV45" s="18">
        <f>IF(FV$5&gt;$G$4,0,SUMIFS(Fluxo!$O:$O,Fluxo!$U:$U,"&gt;"&amp;FU$5,Fluxo!$U:$U,"&lt;="&amp;FV$5,Fluxo!$D:$D,$D45,Fluxo!$E:$E,"&lt;&gt;"&amp;"PERMUTANTE"))</f>
        <v>0</v>
      </c>
      <c r="FW45" s="18">
        <f>IF(FW$5&gt;$G$4,0,SUMIFS(Fluxo!$O:$O,Fluxo!$U:$U,"&gt;"&amp;FV$5,Fluxo!$U:$U,"&lt;="&amp;FW$5,Fluxo!$D:$D,$D45,Fluxo!$E:$E,"&lt;&gt;"&amp;"PERMUTANTE"))</f>
        <v>0</v>
      </c>
      <c r="FX45" s="18">
        <f>IF(FX$5&gt;$G$4,0,SUMIFS(Fluxo!$O:$O,Fluxo!$U:$U,"&gt;"&amp;FW$5,Fluxo!$U:$U,"&lt;="&amp;FX$5,Fluxo!$D:$D,$D45,Fluxo!$E:$E,"&lt;&gt;"&amp;"PERMUTANTE"))</f>
        <v>0</v>
      </c>
      <c r="FY45" s="18">
        <f>IF(FY$5&gt;$G$4,0,SUMIFS(Fluxo!$O:$O,Fluxo!$U:$U,"&gt;"&amp;FX$5,Fluxo!$U:$U,"&lt;="&amp;FY$5,Fluxo!$D:$D,$D45,Fluxo!$E:$E,"&lt;&gt;"&amp;"PERMUTANTE"))</f>
        <v>0</v>
      </c>
      <c r="FZ45" s="18">
        <f>IF(FZ$5&gt;$G$4,0,SUMIFS(Fluxo!$O:$O,Fluxo!$U:$U,"&gt;"&amp;FY$5,Fluxo!$U:$U,"&lt;="&amp;FZ$5,Fluxo!$D:$D,$D45,Fluxo!$E:$E,"&lt;&gt;"&amp;"PERMUTANTE"))</f>
        <v>0</v>
      </c>
      <c r="GA45" s="18">
        <f>IF(GA$5&gt;$G$4,0,SUMIFS(Fluxo!$O:$O,Fluxo!$U:$U,"&gt;"&amp;FZ$5,Fluxo!$U:$U,"&lt;="&amp;GA$5,Fluxo!$D:$D,$D45,Fluxo!$E:$E,"&lt;&gt;"&amp;"PERMUTANTE"))</f>
        <v>0</v>
      </c>
      <c r="GB45" s="18">
        <f>IF(GB$5&gt;$G$4,0,SUMIFS(Fluxo!$O:$O,Fluxo!$U:$U,"&gt;"&amp;GA$5,Fluxo!$U:$U,"&lt;="&amp;GB$5,Fluxo!$D:$D,$D45,Fluxo!$E:$E,"&lt;&gt;"&amp;"PERMUTANTE"))</f>
        <v>0</v>
      </c>
      <c r="GC45" s="18">
        <f>IF(GC$5&gt;$G$4,0,SUMIFS(Fluxo!$O:$O,Fluxo!$U:$U,"&gt;"&amp;GB$5,Fluxo!$U:$U,"&lt;="&amp;GC$5,Fluxo!$D:$D,$D45,Fluxo!$E:$E,"&lt;&gt;"&amp;"PERMUTANTE"))</f>
        <v>0</v>
      </c>
      <c r="GD45" s="18">
        <f>IF(GD$5&gt;$G$4,0,SUMIFS(Fluxo!$O:$O,Fluxo!$U:$U,"&gt;"&amp;GC$5,Fluxo!$U:$U,"&lt;="&amp;GD$5,Fluxo!$D:$D,$D45,Fluxo!$E:$E,"&lt;&gt;"&amp;"PERMUTANTE"))</f>
        <v>0</v>
      </c>
      <c r="GE45" s="18">
        <f>IF(GE$5&gt;$G$4,0,SUMIFS(Fluxo!$O:$O,Fluxo!$U:$U,"&gt;"&amp;GD$5,Fluxo!$U:$U,"&lt;="&amp;GE$5,Fluxo!$D:$D,$D45,Fluxo!$E:$E,"&lt;&gt;"&amp;"PERMUTANTE"))</f>
        <v>0</v>
      </c>
      <c r="GF45" s="18">
        <f>IF(GF$5&gt;$G$4,0,SUMIFS(Fluxo!$O:$O,Fluxo!$U:$U,"&gt;"&amp;GE$5,Fluxo!$U:$U,"&lt;="&amp;GF$5,Fluxo!$D:$D,$D45,Fluxo!$E:$E,"&lt;&gt;"&amp;"PERMUTANTE"))</f>
        <v>0</v>
      </c>
      <c r="GG45" s="18">
        <f>IF(GG$5&gt;$G$4,0,SUMIFS(Fluxo!$O:$O,Fluxo!$U:$U,"&gt;"&amp;GF$5,Fluxo!$U:$U,"&lt;="&amp;GG$5,Fluxo!$D:$D,$D45,Fluxo!$E:$E,"&lt;&gt;"&amp;"PERMUTANTE"))</f>
        <v>0</v>
      </c>
      <c r="GH45" s="18">
        <f>IF(GH$5&gt;$G$4,0,SUMIFS(Fluxo!$O:$O,Fluxo!$U:$U,"&gt;"&amp;GG$5,Fluxo!$U:$U,"&lt;="&amp;GH$5,Fluxo!$D:$D,$D45,Fluxo!$E:$E,"&lt;&gt;"&amp;"PERMUTANTE"))</f>
        <v>0</v>
      </c>
      <c r="GI45" s="18">
        <f>IF(GI$5&gt;$G$4,0,SUMIFS(Fluxo!$O:$O,Fluxo!$U:$U,"&gt;"&amp;GH$5,Fluxo!$U:$U,"&lt;="&amp;GI$5,Fluxo!$D:$D,$D45,Fluxo!$E:$E,"&lt;&gt;"&amp;"PERMUTANTE"))</f>
        <v>0</v>
      </c>
      <c r="GJ45" s="18">
        <f>IF(GJ$5&gt;$G$4,0,SUMIFS(Fluxo!$O:$O,Fluxo!$U:$U,"&gt;"&amp;GI$5,Fluxo!$U:$U,"&lt;="&amp;GJ$5,Fluxo!$D:$D,$D45,Fluxo!$E:$E,"&lt;&gt;"&amp;"PERMUTANTE"))</f>
        <v>0</v>
      </c>
      <c r="GK45" s="18">
        <f>IF(GK$5&gt;$G$4,0,SUMIFS(Fluxo!$O:$O,Fluxo!$U:$U,"&gt;"&amp;GJ$5,Fluxo!$U:$U,"&lt;="&amp;GK$5,Fluxo!$D:$D,$D45,Fluxo!$E:$E,"&lt;&gt;"&amp;"PERMUTANTE"))</f>
        <v>0</v>
      </c>
      <c r="GL45" s="18">
        <f>IF(GL$5&gt;$G$4,0,SUMIFS(Fluxo!$O:$O,Fluxo!$U:$U,"&gt;"&amp;GK$5,Fluxo!$U:$U,"&lt;="&amp;GL$5,Fluxo!$D:$D,$D45,Fluxo!$E:$E,"&lt;&gt;"&amp;"PERMUTANTE"))</f>
        <v>0</v>
      </c>
      <c r="GM45" s="18">
        <f>IF(GM$5&gt;$G$4,0,SUMIFS(Fluxo!$O:$O,Fluxo!$U:$U,"&gt;"&amp;GL$5,Fluxo!$U:$U,"&lt;="&amp;GM$5,Fluxo!$D:$D,$D45,Fluxo!$E:$E,"&lt;&gt;"&amp;"PERMUTANTE"))</f>
        <v>0</v>
      </c>
      <c r="GN45" s="18">
        <f>IF(GN$5&gt;$G$4,0,SUMIFS(Fluxo!$O:$O,Fluxo!$U:$U,"&gt;"&amp;GM$5,Fluxo!$U:$U,"&lt;="&amp;GN$5,Fluxo!$D:$D,$D45,Fluxo!$E:$E,"&lt;&gt;"&amp;"PERMUTANTE"))</f>
        <v>0</v>
      </c>
      <c r="GO45" s="18">
        <f>IF(GO$5&gt;$G$4,0,SUMIFS(Fluxo!$O:$O,Fluxo!$U:$U,"&gt;"&amp;GN$5,Fluxo!$U:$U,"&lt;="&amp;GO$5,Fluxo!$D:$D,$D45,Fluxo!$E:$E,"&lt;&gt;"&amp;"PERMUTANTE"))</f>
        <v>0</v>
      </c>
      <c r="GP45" s="18">
        <f>IF(GP$5&gt;$G$4,0,SUMIFS(Fluxo!$O:$O,Fluxo!$U:$U,"&gt;"&amp;GO$5,Fluxo!$U:$U,"&lt;="&amp;GP$5,Fluxo!$D:$D,$D45,Fluxo!$E:$E,"&lt;&gt;"&amp;"PERMUTANTE"))</f>
        <v>0</v>
      </c>
      <c r="GQ45" s="18">
        <f>IF(GQ$5&gt;$G$4,0,SUMIFS(Fluxo!$O:$O,Fluxo!$U:$U,"&gt;"&amp;GP$5,Fluxo!$U:$U,"&lt;="&amp;GQ$5,Fluxo!$D:$D,$D45,Fluxo!$E:$E,"&lt;&gt;"&amp;"PERMUTANTE"))</f>
        <v>0</v>
      </c>
      <c r="GR45" s="18">
        <f>IF(GR$5&gt;$G$4,0,SUMIFS(Fluxo!$O:$O,Fluxo!$U:$U,"&gt;"&amp;GQ$5,Fluxo!$U:$U,"&lt;="&amp;GR$5,Fluxo!$D:$D,$D45,Fluxo!$E:$E,"&lt;&gt;"&amp;"PERMUTANTE"))</f>
        <v>0</v>
      </c>
      <c r="GS45" s="18">
        <f>IF(GS$5&gt;$G$4,0,SUMIFS(Fluxo!$O:$O,Fluxo!$U:$U,"&gt;"&amp;GR$5,Fluxo!$U:$U,"&lt;="&amp;GS$5,Fluxo!$D:$D,$D45,Fluxo!$E:$E,"&lt;&gt;"&amp;"PERMUTANTE"))</f>
        <v>0</v>
      </c>
      <c r="GT45" s="18">
        <f>IF(GT$5&gt;$G$4,0,SUMIFS(Fluxo!$O:$O,Fluxo!$U:$U,"&gt;"&amp;GS$5,Fluxo!$U:$U,"&lt;="&amp;GT$5,Fluxo!$D:$D,$D45,Fluxo!$E:$E,"&lt;&gt;"&amp;"PERMUTANTE"))</f>
        <v>0</v>
      </c>
      <c r="GU45" s="18">
        <f>IF(GU$5&gt;$G$4,0,SUMIFS(Fluxo!$O:$O,Fluxo!$U:$U,"&gt;"&amp;GT$5,Fluxo!$U:$U,"&lt;="&amp;GU$5,Fluxo!$D:$D,$D45,Fluxo!$E:$E,"&lt;&gt;"&amp;"PERMUTANTE"))</f>
        <v>0</v>
      </c>
      <c r="GV45" s="18">
        <f>IF(GV$5&gt;$G$4,0,SUMIFS(Fluxo!$O:$O,Fluxo!$U:$U,"&gt;"&amp;GU$5,Fluxo!$U:$U,"&lt;="&amp;GV$5,Fluxo!$D:$D,$D45,Fluxo!$E:$E,"&lt;&gt;"&amp;"PERMUTANTE"))</f>
        <v>0</v>
      </c>
      <c r="GW45" s="18">
        <f>IF(GW$5&gt;$G$4,0,SUMIFS(Fluxo!$O:$O,Fluxo!$U:$U,"&gt;"&amp;GV$5,Fluxo!$U:$U,"&lt;="&amp;GW$5,Fluxo!$D:$D,$D45,Fluxo!$E:$E,"&lt;&gt;"&amp;"PERMUTANTE"))</f>
        <v>0</v>
      </c>
      <c r="GX45" s="18">
        <f>IF(GX$5&gt;$G$4,0,SUMIFS(Fluxo!$O:$O,Fluxo!$U:$U,"&gt;"&amp;GW$5,Fluxo!$U:$U,"&lt;="&amp;GX$5,Fluxo!$D:$D,$D45,Fluxo!$E:$E,"&lt;&gt;"&amp;"PERMUTANTE"))</f>
        <v>0</v>
      </c>
      <c r="GY45" s="18">
        <f>IF(GY$5&gt;$G$4,0,SUMIFS(Fluxo!$O:$O,Fluxo!$U:$U,"&gt;"&amp;GX$5,Fluxo!$U:$U,"&lt;="&amp;GY$5,Fluxo!$D:$D,$D45,Fluxo!$E:$E,"&lt;&gt;"&amp;"PERMUTANTE"))</f>
        <v>0</v>
      </c>
      <c r="GZ45" s="18">
        <f>IF(GZ$5&gt;$G$4,0,SUMIFS(Fluxo!$O:$O,Fluxo!$U:$U,"&gt;"&amp;GY$5,Fluxo!$U:$U,"&lt;="&amp;GZ$5,Fluxo!$D:$D,$D45,Fluxo!$E:$E,"&lt;&gt;"&amp;"PERMUTANTE"))</f>
        <v>0</v>
      </c>
      <c r="HA45" s="18">
        <f>IF(HA$5&gt;$G$4,0,SUMIFS(Fluxo!$O:$O,Fluxo!$U:$U,"&gt;"&amp;GZ$5,Fluxo!$U:$U,"&lt;="&amp;HA$5,Fluxo!$D:$D,$D45,Fluxo!$E:$E,"&lt;&gt;"&amp;"PERMUTANTE"))</f>
        <v>0</v>
      </c>
      <c r="HB45" s="18">
        <f>IF(HB$5&gt;$G$4,0,SUMIFS(Fluxo!$O:$O,Fluxo!$U:$U,"&gt;"&amp;HA$5,Fluxo!$U:$U,"&lt;="&amp;HB$5,Fluxo!$D:$D,$D45,Fluxo!$E:$E,"&lt;&gt;"&amp;"PERMUTANTE"))</f>
        <v>0</v>
      </c>
      <c r="HC45" s="18">
        <f>IF(HC$5&gt;$G$4,0,SUMIFS(Fluxo!$O:$O,Fluxo!$U:$U,"&gt;"&amp;HB$5,Fluxo!$U:$U,"&lt;="&amp;HC$5,Fluxo!$D:$D,$D45,Fluxo!$E:$E,"&lt;&gt;"&amp;"PERMUTANTE"))</f>
        <v>0</v>
      </c>
      <c r="HD45" s="18">
        <f>IF(HD$5&gt;$G$4,0,SUMIFS(Fluxo!$O:$O,Fluxo!$U:$U,"&gt;"&amp;HC$5,Fluxo!$U:$U,"&lt;="&amp;HD$5,Fluxo!$D:$D,$D45,Fluxo!$E:$E,"&lt;&gt;"&amp;"PERMUTANTE"))</f>
        <v>0</v>
      </c>
      <c r="HE45" s="18">
        <f>IF(HE$5&gt;$G$4,0,SUMIFS(Fluxo!$O:$O,Fluxo!$U:$U,"&gt;"&amp;HD$5,Fluxo!$U:$U,"&lt;="&amp;HE$5,Fluxo!$D:$D,$D45,Fluxo!$E:$E,"&lt;&gt;"&amp;"PERMUTANTE"))</f>
        <v>0</v>
      </c>
      <c r="HF45" s="18">
        <f>IF(HF$5&gt;$G$4,0,SUMIFS(Fluxo!$O:$O,Fluxo!$U:$U,"&gt;"&amp;HE$5,Fluxo!$U:$U,"&lt;="&amp;HF$5,Fluxo!$D:$D,$D45,Fluxo!$E:$E,"&lt;&gt;"&amp;"PERMUTANTE"))</f>
        <v>0</v>
      </c>
    </row>
    <row r="46" spans="1:214" s="16" customFormat="1">
      <c r="A46" s="20">
        <f t="shared" si="8"/>
        <v>36</v>
      </c>
      <c r="B46" s="140" t="str">
        <f>'Check Carteira'!C38</f>
        <v>E.1016.99.01.0111</v>
      </c>
      <c r="C46" s="19">
        <v>1</v>
      </c>
      <c r="D46" s="129" t="str">
        <f>'Check Carteira'!F38</f>
        <v>A-0111</v>
      </c>
      <c r="E46" s="21" t="str">
        <f>IFERROR(INDEX(Contratos!L:L,MATCH(D46,Contratos!R:R,0)),"")</f>
        <v/>
      </c>
      <c r="F46" s="139" t="str">
        <f>IFERROR(INDEX(Contratos!G:G,MATCH(D46,Contratos!R:R,0)),"")</f>
        <v/>
      </c>
      <c r="G46" s="83" t="str">
        <f ca="1">IFERROR(XNPV(#REF!,OFFSET(J46,0,MATCH(EOMONTH(E46,0),$J$5:$HF$5,0)-1,1,COUNT($J$5:$HF$5)-MATCH(EOMONTH(E46,0),$J$5:$HF$5,0)+1),OFFSET($J$5,0,MATCH(EOMONTH(E46,0),$J$5:$HF$5,0)-1,1,COUNT($J$5:$HF$5)-MATCH(EOMONTH(E46,0),$J$5:$HF$5,0)+1)),"")</f>
        <v/>
      </c>
      <c r="H46" s="83">
        <f t="shared" si="9"/>
        <v>0</v>
      </c>
      <c r="I46" s="18"/>
      <c r="J46" s="18">
        <f>IF(J$5&gt;$G$4,0,SUMIFS(Fluxo!$O:$O,Fluxo!$U:$U,"&gt;"&amp;I$5,Fluxo!$U:$U,"&lt;="&amp;J$5,Fluxo!$D:$D,$D46))</f>
        <v>0</v>
      </c>
      <c r="K46" s="18">
        <f>IF(K$5&gt;$G$4,0,SUMIFS(Fluxo!$O:$O,Fluxo!$U:$U,"&gt;"&amp;J$5,Fluxo!$U:$U,"&lt;="&amp;K$5,Fluxo!$D:$D,$D46))</f>
        <v>0</v>
      </c>
      <c r="L46" s="18">
        <f>IF(L$5&gt;$G$4,0,SUMIFS(Fluxo!$O:$O,Fluxo!$U:$U,"&gt;"&amp;K$5,Fluxo!$U:$U,"&lt;="&amp;L$5,Fluxo!$D:$D,$D46))</f>
        <v>0</v>
      </c>
      <c r="M46" s="18">
        <f>IF(M$5&gt;$G$4,0,SUMIFS(Fluxo!$O:$O,Fluxo!$U:$U,"&gt;"&amp;L$5,Fluxo!$U:$U,"&lt;="&amp;M$5,Fluxo!$D:$D,$D46))</f>
        <v>0</v>
      </c>
      <c r="N46" s="18">
        <f>IF(N$5&gt;$G$4,0,SUMIFS(Fluxo!$O:$O,Fluxo!$U:$U,"&gt;"&amp;M$5,Fluxo!$U:$U,"&lt;="&amp;N$5,Fluxo!$D:$D,$D46))</f>
        <v>0</v>
      </c>
      <c r="O46" s="18">
        <f>IF(O$5&gt;$G$4,0,SUMIFS(Fluxo!$O:$O,Fluxo!$U:$U,"&gt;"&amp;N$5,Fluxo!$U:$U,"&lt;="&amp;O$5,Fluxo!$D:$D,$D46))</f>
        <v>0</v>
      </c>
      <c r="P46" s="18">
        <f>IF(P$5&gt;$G$4,0,SUMIFS(Fluxo!$O:$O,Fluxo!$U:$U,"&gt;"&amp;O$5,Fluxo!$U:$U,"&lt;="&amp;P$5,Fluxo!$D:$D,$D46))</f>
        <v>0</v>
      </c>
      <c r="Q46" s="18">
        <f>IF(Q$5&gt;$G$4,0,SUMIFS(Fluxo!$O:$O,Fluxo!$U:$U,"&gt;"&amp;P$5,Fluxo!$U:$U,"&lt;="&amp;Q$5,Fluxo!$D:$D,$D46))</f>
        <v>0</v>
      </c>
      <c r="R46" s="18">
        <f>IF(R$5&gt;$G$4,0,SUMIFS(Fluxo!$O:$O,Fluxo!$U:$U,"&gt;"&amp;Q$5,Fluxo!$U:$U,"&lt;="&amp;R$5,Fluxo!$D:$D,$D46))</f>
        <v>0</v>
      </c>
      <c r="S46" s="18">
        <f>IF(S$5&gt;$G$4,0,SUMIFS(Fluxo!$O:$O,Fluxo!$U:$U,"&gt;"&amp;R$5,Fluxo!$U:$U,"&lt;="&amp;S$5,Fluxo!$D:$D,$D46,Fluxo!$E:$E,"&lt;&gt;"&amp;"PERMUTANTE"))</f>
        <v>0</v>
      </c>
      <c r="T46" s="18">
        <f>IF(T$5&gt;$G$4,0,SUMIFS(Fluxo!$O:$O,Fluxo!$U:$U,"&gt;"&amp;S$5,Fluxo!$U:$U,"&lt;="&amp;T$5,Fluxo!$D:$D,$D46,Fluxo!$E:$E,"&lt;&gt;"&amp;"PERMUTANTE"))</f>
        <v>0</v>
      </c>
      <c r="U46" s="18">
        <f>IF(U$5&gt;$G$4,0,SUMIFS(Fluxo!$O:$O,Fluxo!$U:$U,"&gt;"&amp;T$5,Fluxo!$U:$U,"&lt;="&amp;U$5,Fluxo!$D:$D,$D46,Fluxo!$E:$E,"&lt;&gt;"&amp;"PERMUTANTE"))</f>
        <v>0</v>
      </c>
      <c r="V46" s="18">
        <f>IF(V$5&gt;$G$4,0,SUMIFS(Fluxo!$O:$O,Fluxo!$U:$U,"&gt;"&amp;U$5,Fluxo!$U:$U,"&lt;="&amp;V$5,Fluxo!$D:$D,$D46,Fluxo!$E:$E,"&lt;&gt;"&amp;"PERMUTANTE"))</f>
        <v>0</v>
      </c>
      <c r="W46" s="18">
        <f>IF(W$5&gt;$G$4,0,SUMIFS(Fluxo!$O:$O,Fluxo!$U:$U,"&gt;"&amp;V$5,Fluxo!$U:$U,"&lt;="&amp;W$5,Fluxo!$D:$D,$D46,Fluxo!$E:$E,"&lt;&gt;"&amp;"PERMUTANTE"))</f>
        <v>0</v>
      </c>
      <c r="X46" s="18">
        <f>IF(X$5&gt;$G$4,0,SUMIFS(Fluxo!$O:$O,Fluxo!$U:$U,"&gt;"&amp;W$5,Fluxo!$U:$U,"&lt;="&amp;X$5,Fluxo!$D:$D,$D46,Fluxo!$E:$E,"&lt;&gt;"&amp;"PERMUTANTE"))</f>
        <v>0</v>
      </c>
      <c r="Y46" s="18">
        <f>IF(Y$5&gt;$G$4,0,SUMIFS(Fluxo!$O:$O,Fluxo!$U:$U,"&gt;"&amp;X$5,Fluxo!$U:$U,"&lt;="&amp;Y$5,Fluxo!$D:$D,$D46,Fluxo!$E:$E,"&lt;&gt;"&amp;"PERMUTANTE"))</f>
        <v>0</v>
      </c>
      <c r="Z46" s="18">
        <f>IF(Z$5&gt;$G$4,0,SUMIFS(Fluxo!$O:$O,Fluxo!$U:$U,"&gt;"&amp;Y$5,Fluxo!$U:$U,"&lt;="&amp;Z$5,Fluxo!$D:$D,$D46,Fluxo!$E:$E,"&lt;&gt;"&amp;"PERMUTANTE"))</f>
        <v>0</v>
      </c>
      <c r="AA46" s="18">
        <f>IF(AA$5&gt;$G$4,0,SUMIFS(Fluxo!$O:$O,Fluxo!$U:$U,"&gt;"&amp;Z$5,Fluxo!$U:$U,"&lt;="&amp;AA$5,Fluxo!$D:$D,$D46,Fluxo!$E:$E,"&lt;&gt;"&amp;"PERMUTANTE"))</f>
        <v>0</v>
      </c>
      <c r="AB46" s="18">
        <f>IF(AB$5&gt;$G$4,0,SUMIFS(Fluxo!$O:$O,Fluxo!$U:$U,"&gt;"&amp;AA$5,Fluxo!$U:$U,"&lt;="&amp;AB$5,Fluxo!$D:$D,$D46,Fluxo!$E:$E,"&lt;&gt;"&amp;"PERMUTANTE"))</f>
        <v>0</v>
      </c>
      <c r="AC46" s="18">
        <f>IF(AC$5&gt;$G$4,0,SUMIFS(Fluxo!$O:$O,Fluxo!$U:$U,"&gt;"&amp;AB$5,Fluxo!$U:$U,"&lt;="&amp;AC$5,Fluxo!$D:$D,$D46,Fluxo!$E:$E,"&lt;&gt;"&amp;"PERMUTANTE"))</f>
        <v>0</v>
      </c>
      <c r="AD46" s="18">
        <f>IF(AD$5&gt;$G$4,0,SUMIFS(Fluxo!$O:$O,Fluxo!$U:$U,"&gt;"&amp;AC$5,Fluxo!$U:$U,"&lt;="&amp;AD$5,Fluxo!$D:$D,$D46,Fluxo!$E:$E,"&lt;&gt;"&amp;"PERMUTANTE"))</f>
        <v>0</v>
      </c>
      <c r="AE46" s="18">
        <f>IF(AE$5&gt;$G$4,0,SUMIFS(Fluxo!$O:$O,Fluxo!$U:$U,"&gt;"&amp;AD$5,Fluxo!$U:$U,"&lt;="&amp;AE$5,Fluxo!$D:$D,$D46,Fluxo!$E:$E,"&lt;&gt;"&amp;"PERMUTANTE"))</f>
        <v>0</v>
      </c>
      <c r="AF46" s="18">
        <f>IF(AF$5&gt;$G$4,0,SUMIFS(Fluxo!$O:$O,Fluxo!$U:$U,"&gt;"&amp;AE$5,Fluxo!$U:$U,"&lt;="&amp;AF$5,Fluxo!$D:$D,$D46,Fluxo!$E:$E,"&lt;&gt;"&amp;"PERMUTANTE"))</f>
        <v>0</v>
      </c>
      <c r="AG46" s="18">
        <f>IF(AG$5&gt;$G$4,0,SUMIFS(Fluxo!$O:$O,Fluxo!$U:$U,"&gt;"&amp;AF$5,Fluxo!$U:$U,"&lt;="&amp;AG$5,Fluxo!$D:$D,$D46,Fluxo!$E:$E,"&lt;&gt;"&amp;"PERMUTANTE"))</f>
        <v>0</v>
      </c>
      <c r="AH46" s="18">
        <f>IF(AH$5&gt;$G$4,0,SUMIFS(Fluxo!$O:$O,Fluxo!$U:$U,"&gt;"&amp;AG$5,Fluxo!$U:$U,"&lt;="&amp;AH$5,Fluxo!$D:$D,$D46,Fluxo!$E:$E,"&lt;&gt;"&amp;"PERMUTANTE"))</f>
        <v>0</v>
      </c>
      <c r="AI46" s="18">
        <f>IF(AI$5&gt;$G$4,0,SUMIFS(Fluxo!$O:$O,Fluxo!$U:$U,"&gt;"&amp;AH$5,Fluxo!$U:$U,"&lt;="&amp;AI$5,Fluxo!$D:$D,$D46,Fluxo!$E:$E,"&lt;&gt;"&amp;"PERMUTANTE"))</f>
        <v>0</v>
      </c>
      <c r="AJ46" s="18">
        <f>IF(AJ$5&gt;$G$4,0,SUMIFS(Fluxo!$O:$O,Fluxo!$U:$U,"&gt;"&amp;AI$5,Fluxo!$U:$U,"&lt;="&amp;AJ$5,Fluxo!$D:$D,$D46,Fluxo!$E:$E,"&lt;&gt;"&amp;"PERMUTANTE"))</f>
        <v>0</v>
      </c>
      <c r="AK46" s="18">
        <f>IF(AK$5&gt;$G$4,0,SUMIFS(Fluxo!$O:$O,Fluxo!$U:$U,"&gt;"&amp;AJ$5,Fluxo!$U:$U,"&lt;="&amp;AK$5,Fluxo!$D:$D,$D46,Fluxo!$E:$E,"&lt;&gt;"&amp;"PERMUTANTE"))</f>
        <v>0</v>
      </c>
      <c r="AL46" s="18">
        <f>IF(AL$5&gt;$G$4,0,SUMIFS(Fluxo!$O:$O,Fluxo!$U:$U,"&gt;"&amp;AK$5,Fluxo!$U:$U,"&lt;="&amp;AL$5,Fluxo!$D:$D,$D46,Fluxo!$E:$E,"&lt;&gt;"&amp;"PERMUTANTE"))</f>
        <v>0</v>
      </c>
      <c r="AM46" s="18">
        <f>IF(AM$5&gt;$G$4,0,SUMIFS(Fluxo!$O:$O,Fluxo!$U:$U,"&gt;"&amp;AL$5,Fluxo!$U:$U,"&lt;="&amp;AM$5,Fluxo!$D:$D,$D46,Fluxo!$E:$E,"&lt;&gt;"&amp;"PERMUTANTE"))</f>
        <v>0</v>
      </c>
      <c r="AN46" s="18">
        <f>IF(AN$5&gt;$G$4,0,SUMIFS(Fluxo!$O:$O,Fluxo!$U:$U,"&gt;"&amp;AM$5,Fluxo!$U:$U,"&lt;="&amp;AN$5,Fluxo!$D:$D,$D46,Fluxo!$E:$E,"&lt;&gt;"&amp;"PERMUTANTE"))</f>
        <v>0</v>
      </c>
      <c r="AO46" s="18">
        <f>IF(AO$5&gt;$G$4,0,SUMIFS(Fluxo!$O:$O,Fluxo!$U:$U,"&gt;"&amp;AN$5,Fluxo!$U:$U,"&lt;="&amp;AO$5,Fluxo!$D:$D,$D46,Fluxo!$E:$E,"&lt;&gt;"&amp;"PERMUTANTE"))</f>
        <v>0</v>
      </c>
      <c r="AP46" s="18">
        <f>IF(AP$5&gt;$G$4,0,SUMIFS(Fluxo!$O:$O,Fluxo!$U:$U,"&gt;"&amp;AO$5,Fluxo!$U:$U,"&lt;="&amp;AP$5,Fluxo!$D:$D,$D46,Fluxo!$E:$E,"&lt;&gt;"&amp;"PERMUTANTE"))</f>
        <v>0</v>
      </c>
      <c r="AQ46" s="18">
        <f>IF(AQ$5&gt;$G$4,0,SUMIFS(Fluxo!$O:$O,Fluxo!$U:$U,"&gt;"&amp;AP$5,Fluxo!$U:$U,"&lt;="&amp;AQ$5,Fluxo!$D:$D,$D46,Fluxo!$E:$E,"&lt;&gt;"&amp;"PERMUTANTE"))</f>
        <v>0</v>
      </c>
      <c r="AR46" s="18">
        <f>IF(AR$5&gt;$G$4,0,SUMIFS(Fluxo!$O:$O,Fluxo!$U:$U,"&gt;"&amp;AQ$5,Fluxo!$U:$U,"&lt;="&amp;AR$5,Fluxo!$D:$D,$D46,Fluxo!$E:$E,"&lt;&gt;"&amp;"PERMUTANTE"))</f>
        <v>0</v>
      </c>
      <c r="AS46" s="18">
        <f>IF(AS$5&gt;$G$4,0,SUMIFS(Fluxo!$O:$O,Fluxo!$U:$U,"&gt;"&amp;AR$5,Fluxo!$U:$U,"&lt;="&amp;AS$5,Fluxo!$D:$D,$D46,Fluxo!$E:$E,"&lt;&gt;"&amp;"PERMUTANTE"))</f>
        <v>0</v>
      </c>
      <c r="AT46" s="18">
        <f>IF(AT$5&gt;$G$4,0,SUMIFS(Fluxo!$O:$O,Fluxo!$U:$U,"&gt;"&amp;AS$5,Fluxo!$U:$U,"&lt;="&amp;AT$5,Fluxo!$D:$D,$D46,Fluxo!$E:$E,"&lt;&gt;"&amp;"PERMUTANTE"))</f>
        <v>0</v>
      </c>
      <c r="AU46" s="18">
        <f>IF(AU$5&gt;$G$4,0,SUMIFS(Fluxo!$O:$O,Fluxo!$U:$U,"&gt;"&amp;AT$5,Fluxo!$U:$U,"&lt;="&amp;AU$5,Fluxo!$D:$D,$D46,Fluxo!$E:$E,"&lt;&gt;"&amp;"PERMUTANTE"))</f>
        <v>0</v>
      </c>
      <c r="AV46" s="18">
        <f>IF(AV$5&gt;$G$4,0,SUMIFS(Fluxo!$O:$O,Fluxo!$U:$U,"&gt;"&amp;AU$5,Fluxo!$U:$U,"&lt;="&amp;AV$5,Fluxo!$D:$D,$D46,Fluxo!$E:$E,"&lt;&gt;"&amp;"PERMUTANTE"))</f>
        <v>0</v>
      </c>
      <c r="AW46" s="18">
        <f>IF(AW$5&gt;$G$4,0,SUMIFS(Fluxo!$O:$O,Fluxo!$U:$U,"&gt;"&amp;AV$5,Fluxo!$U:$U,"&lt;="&amp;AW$5,Fluxo!$D:$D,$D46,Fluxo!$E:$E,"&lt;&gt;"&amp;"PERMUTANTE"))</f>
        <v>0</v>
      </c>
      <c r="AX46" s="18">
        <f>IF(AX$5&gt;$G$4,0,SUMIFS(Fluxo!$O:$O,Fluxo!$U:$U,"&gt;"&amp;AW$5,Fluxo!$U:$U,"&lt;="&amp;AX$5,Fluxo!$D:$D,$D46,Fluxo!$E:$E,"&lt;&gt;"&amp;"PERMUTANTE"))</f>
        <v>0</v>
      </c>
      <c r="AY46" s="18">
        <f>IF(AY$5&gt;$G$4,0,SUMIFS(Fluxo!$O:$O,Fluxo!$U:$U,"&gt;"&amp;AX$5,Fluxo!$U:$U,"&lt;="&amp;AY$5,Fluxo!$D:$D,$D46,Fluxo!$E:$E,"&lt;&gt;"&amp;"PERMUTANTE"))</f>
        <v>0</v>
      </c>
      <c r="AZ46" s="18">
        <f>IF(AZ$5&gt;$G$4,0,SUMIFS(Fluxo!$O:$O,Fluxo!$U:$U,"&gt;"&amp;AY$5,Fluxo!$U:$U,"&lt;="&amp;AZ$5,Fluxo!$D:$D,$D46,Fluxo!$E:$E,"&lt;&gt;"&amp;"PERMUTANTE"))</f>
        <v>0</v>
      </c>
      <c r="BA46" s="18">
        <f>IF(BA$5&gt;$G$4,0,SUMIFS(Fluxo!$O:$O,Fluxo!$U:$U,"&gt;"&amp;AZ$5,Fluxo!$U:$U,"&lt;="&amp;BA$5,Fluxo!$D:$D,$D46,Fluxo!$E:$E,"&lt;&gt;"&amp;"PERMUTANTE"))</f>
        <v>0</v>
      </c>
      <c r="BB46" s="18">
        <f>IF(BB$5&gt;$G$4,0,SUMIFS(Fluxo!$O:$O,Fluxo!$U:$U,"&gt;"&amp;BA$5,Fluxo!$U:$U,"&lt;="&amp;BB$5,Fluxo!$D:$D,$D46,Fluxo!$E:$E,"&lt;&gt;"&amp;"PERMUTANTE"))</f>
        <v>0</v>
      </c>
      <c r="BC46" s="18">
        <f>IF(BC$5&gt;$G$4,0,SUMIFS(Fluxo!$O:$O,Fluxo!$U:$U,"&gt;"&amp;BB$5,Fluxo!$U:$U,"&lt;="&amp;BC$5,Fluxo!$D:$D,$D46,Fluxo!$E:$E,"&lt;&gt;"&amp;"PERMUTANTE"))</f>
        <v>0</v>
      </c>
      <c r="BD46" s="18">
        <f>IF(BD$5&gt;$G$4,0,SUMIFS(Fluxo!$O:$O,Fluxo!$U:$U,"&gt;"&amp;BC$5,Fluxo!$U:$U,"&lt;="&amp;BD$5,Fluxo!$D:$D,$D46,Fluxo!$E:$E,"&lt;&gt;"&amp;"PERMUTANTE"))</f>
        <v>0</v>
      </c>
      <c r="BE46" s="18">
        <f>IF(BE$5&gt;$G$4,0,SUMIFS(Fluxo!$O:$O,Fluxo!$U:$U,"&gt;"&amp;BD$5,Fluxo!$U:$U,"&lt;="&amp;BE$5,Fluxo!$D:$D,$D46,Fluxo!$E:$E,"&lt;&gt;"&amp;"PERMUTANTE"))</f>
        <v>0</v>
      </c>
      <c r="BF46" s="18">
        <f>IF(BF$5&gt;$G$4,0,SUMIFS(Fluxo!$O:$O,Fluxo!$U:$U,"&gt;"&amp;BE$5,Fluxo!$U:$U,"&lt;="&amp;BF$5,Fluxo!$D:$D,$D46,Fluxo!$E:$E,"&lt;&gt;"&amp;"PERMUTANTE"))</f>
        <v>0</v>
      </c>
      <c r="BG46" s="18">
        <f>IF(BG$5&gt;$G$4,0,SUMIFS(Fluxo!$O:$O,Fluxo!$U:$U,"&gt;"&amp;BF$5,Fluxo!$U:$U,"&lt;="&amp;BG$5,Fluxo!$D:$D,$D46,Fluxo!$E:$E,"&lt;&gt;"&amp;"PERMUTANTE"))</f>
        <v>0</v>
      </c>
      <c r="BH46" s="18">
        <f>IF(BH$5&gt;$G$4,0,SUMIFS(Fluxo!$O:$O,Fluxo!$U:$U,"&gt;"&amp;BG$5,Fluxo!$U:$U,"&lt;="&amp;BH$5,Fluxo!$D:$D,$D46,Fluxo!$E:$E,"&lt;&gt;"&amp;"PERMUTANTE"))</f>
        <v>0</v>
      </c>
      <c r="BI46" s="18">
        <f>IF(BI$5&gt;$G$4,0,SUMIFS(Fluxo!$O:$O,Fluxo!$U:$U,"&gt;"&amp;BH$5,Fluxo!$U:$U,"&lt;="&amp;BI$5,Fluxo!$D:$D,$D46,Fluxo!$E:$E,"&lt;&gt;"&amp;"PERMUTANTE"))</f>
        <v>0</v>
      </c>
      <c r="BJ46" s="18">
        <f>IF(BJ$5&gt;$G$4,0,SUMIFS(Fluxo!$O:$O,Fluxo!$U:$U,"&gt;"&amp;BI$5,Fluxo!$U:$U,"&lt;="&amp;BJ$5,Fluxo!$D:$D,$D46,Fluxo!$E:$E,"&lt;&gt;"&amp;"PERMUTANTE"))</f>
        <v>0</v>
      </c>
      <c r="BK46" s="18">
        <f>IF(BK$5&gt;$G$4,0,SUMIFS(Fluxo!$O:$O,Fluxo!$U:$U,"&gt;"&amp;BJ$5,Fluxo!$U:$U,"&lt;="&amp;BK$5,Fluxo!$D:$D,$D46,Fluxo!$E:$E,"&lt;&gt;"&amp;"PERMUTANTE"))</f>
        <v>0</v>
      </c>
      <c r="BL46" s="18">
        <f>IF(BL$5&gt;$G$4,0,SUMIFS(Fluxo!$O:$O,Fluxo!$U:$U,"&gt;"&amp;BK$5,Fluxo!$U:$U,"&lt;="&amp;BL$5,Fluxo!$D:$D,$D46,Fluxo!$E:$E,"&lt;&gt;"&amp;"PERMUTANTE"))</f>
        <v>0</v>
      </c>
      <c r="BM46" s="18">
        <f>IF(BM$5&gt;$G$4,0,SUMIFS(Fluxo!$O:$O,Fluxo!$U:$U,"&gt;"&amp;BL$5,Fluxo!$U:$U,"&lt;="&amp;BM$5,Fluxo!$D:$D,$D46,Fluxo!$E:$E,"&lt;&gt;"&amp;"PERMUTANTE"))</f>
        <v>0</v>
      </c>
      <c r="BN46" s="18">
        <f>IF(BN$5&gt;$G$4,0,SUMIFS(Fluxo!$O:$O,Fluxo!$U:$U,"&gt;"&amp;BM$5,Fluxo!$U:$U,"&lt;="&amp;BN$5,Fluxo!$D:$D,$D46,Fluxo!$E:$E,"&lt;&gt;"&amp;"PERMUTANTE"))</f>
        <v>0</v>
      </c>
      <c r="BO46" s="18">
        <f>IF(BO$5&gt;$G$4,0,SUMIFS(Fluxo!$O:$O,Fluxo!$U:$U,"&gt;"&amp;BN$5,Fluxo!$U:$U,"&lt;="&amp;BO$5,Fluxo!$D:$D,$D46,Fluxo!$E:$E,"&lt;&gt;"&amp;"PERMUTANTE"))</f>
        <v>0</v>
      </c>
      <c r="BP46" s="18">
        <f>IF(BP$5&gt;$G$4,0,SUMIFS(Fluxo!$O:$O,Fluxo!$U:$U,"&gt;"&amp;BO$5,Fluxo!$U:$U,"&lt;="&amp;BP$5,Fluxo!$D:$D,$D46,Fluxo!$E:$E,"&lt;&gt;"&amp;"PERMUTANTE"))</f>
        <v>0</v>
      </c>
      <c r="BQ46" s="18">
        <f>IF(BQ$5&gt;$G$4,0,SUMIFS(Fluxo!$O:$O,Fluxo!$U:$U,"&gt;"&amp;BP$5,Fluxo!$U:$U,"&lt;="&amp;BQ$5,Fluxo!$D:$D,$D46,Fluxo!$E:$E,"&lt;&gt;"&amp;"PERMUTANTE"))</f>
        <v>0</v>
      </c>
      <c r="BR46" s="18">
        <f>IF(BR$5&gt;$G$4,0,SUMIFS(Fluxo!$O:$O,Fluxo!$U:$U,"&gt;"&amp;BQ$5,Fluxo!$U:$U,"&lt;="&amp;BR$5,Fluxo!$D:$D,$D46,Fluxo!$E:$E,"&lt;&gt;"&amp;"PERMUTANTE"))</f>
        <v>0</v>
      </c>
      <c r="BS46" s="18">
        <f>IF(BS$5&gt;$G$4,0,SUMIFS(Fluxo!$O:$O,Fluxo!$U:$U,"&gt;"&amp;BR$5,Fluxo!$U:$U,"&lt;="&amp;BS$5,Fluxo!$D:$D,$D46,Fluxo!$E:$E,"&lt;&gt;"&amp;"PERMUTANTE"))</f>
        <v>0</v>
      </c>
      <c r="BT46" s="18">
        <f>IF(BT$5&gt;$G$4,0,SUMIFS(Fluxo!$O:$O,Fluxo!$U:$U,"&gt;"&amp;BS$5,Fluxo!$U:$U,"&lt;="&amp;BT$5,Fluxo!$D:$D,$D46,Fluxo!$E:$E,"&lt;&gt;"&amp;"PERMUTANTE"))</f>
        <v>0</v>
      </c>
      <c r="BU46" s="18">
        <f>IF(BU$5&gt;$G$4,0,SUMIFS(Fluxo!$O:$O,Fluxo!$U:$U,"&gt;"&amp;BT$5,Fluxo!$U:$U,"&lt;="&amp;BU$5,Fluxo!$D:$D,$D46,Fluxo!$E:$E,"&lt;&gt;"&amp;"PERMUTANTE"))</f>
        <v>0</v>
      </c>
      <c r="BV46" s="18">
        <f>IF(BV$5&gt;$G$4,0,SUMIFS(Fluxo!$O:$O,Fluxo!$U:$U,"&gt;"&amp;BU$5,Fluxo!$U:$U,"&lt;="&amp;BV$5,Fluxo!$D:$D,$D46,Fluxo!$E:$E,"&lt;&gt;"&amp;"PERMUTANTE"))</f>
        <v>0</v>
      </c>
      <c r="BW46" s="18">
        <f>IF(BW$5&gt;$G$4,0,SUMIFS(Fluxo!$O:$O,Fluxo!$U:$U,"&gt;"&amp;BV$5,Fluxo!$U:$U,"&lt;="&amp;BW$5,Fluxo!$D:$D,$D46,Fluxo!$E:$E,"&lt;&gt;"&amp;"PERMUTANTE"))</f>
        <v>0</v>
      </c>
      <c r="BX46" s="18">
        <f>IF(BX$5&gt;$G$4,0,SUMIFS(Fluxo!$O:$O,Fluxo!$U:$U,"&gt;"&amp;BW$5,Fluxo!$U:$U,"&lt;="&amp;BX$5,Fluxo!$D:$D,$D46,Fluxo!$E:$E,"&lt;&gt;"&amp;"PERMUTANTE"))</f>
        <v>0</v>
      </c>
      <c r="BY46" s="18">
        <f>IF(BY$5&gt;$G$4,0,SUMIFS(Fluxo!$O:$O,Fluxo!$U:$U,"&gt;"&amp;BX$5,Fluxo!$U:$U,"&lt;="&amp;BY$5,Fluxo!$D:$D,$D46,Fluxo!$E:$E,"&lt;&gt;"&amp;"PERMUTANTE"))</f>
        <v>0</v>
      </c>
      <c r="BZ46" s="18">
        <f>IF(BZ$5&gt;$G$4,0,SUMIFS(Fluxo!$O:$O,Fluxo!$U:$U,"&gt;"&amp;BY$5,Fluxo!$U:$U,"&lt;="&amp;BZ$5,Fluxo!$D:$D,$D46,Fluxo!$E:$E,"&lt;&gt;"&amp;"PERMUTANTE"))</f>
        <v>0</v>
      </c>
      <c r="CA46" s="18">
        <f>IF(CA$5&gt;$G$4,0,SUMIFS(Fluxo!$O:$O,Fluxo!$U:$U,"&gt;"&amp;BZ$5,Fluxo!$U:$U,"&lt;="&amp;CA$5,Fluxo!$D:$D,$D46,Fluxo!$E:$E,"&lt;&gt;"&amp;"PERMUTANTE"))</f>
        <v>0</v>
      </c>
      <c r="CB46" s="18">
        <f>IF(CB$5&gt;$G$4,0,SUMIFS(Fluxo!$O:$O,Fluxo!$U:$U,"&gt;"&amp;CA$5,Fluxo!$U:$U,"&lt;="&amp;CB$5,Fluxo!$D:$D,$D46,Fluxo!$E:$E,"&lt;&gt;"&amp;"PERMUTANTE"))</f>
        <v>0</v>
      </c>
      <c r="CC46" s="18">
        <f>IF(CC$5&gt;$G$4,0,SUMIFS(Fluxo!$O:$O,Fluxo!$U:$U,"&gt;"&amp;CB$5,Fluxo!$U:$U,"&lt;="&amp;CC$5,Fluxo!$D:$D,$D46,Fluxo!$E:$E,"&lt;&gt;"&amp;"PERMUTANTE"))</f>
        <v>0</v>
      </c>
      <c r="CD46" s="18">
        <f>IF(CD$5&gt;$G$4,0,SUMIFS(Fluxo!$O:$O,Fluxo!$U:$U,"&gt;"&amp;CC$5,Fluxo!$U:$U,"&lt;="&amp;CD$5,Fluxo!$D:$D,$D46,Fluxo!$E:$E,"&lt;&gt;"&amp;"PERMUTANTE"))</f>
        <v>0</v>
      </c>
      <c r="CE46" s="18">
        <f>IF(CE$5&gt;$G$4,0,SUMIFS(Fluxo!$O:$O,Fluxo!$U:$U,"&gt;"&amp;CD$5,Fluxo!$U:$U,"&lt;="&amp;CE$5,Fluxo!$D:$D,$D46,Fluxo!$E:$E,"&lt;&gt;"&amp;"PERMUTANTE"))</f>
        <v>0</v>
      </c>
      <c r="CF46" s="18">
        <f>IF(CF$5&gt;$G$4,0,SUMIFS(Fluxo!$O:$O,Fluxo!$U:$U,"&gt;"&amp;CE$5,Fluxo!$U:$U,"&lt;="&amp;CF$5,Fluxo!$D:$D,$D46,Fluxo!$E:$E,"&lt;&gt;"&amp;"PERMUTANTE"))</f>
        <v>0</v>
      </c>
      <c r="CG46" s="18">
        <f>IF(CG$5&gt;$G$4,0,SUMIFS(Fluxo!$O:$O,Fluxo!$U:$U,"&gt;"&amp;CF$5,Fluxo!$U:$U,"&lt;="&amp;CG$5,Fluxo!$D:$D,$D46,Fluxo!$E:$E,"&lt;&gt;"&amp;"PERMUTANTE"))</f>
        <v>0</v>
      </c>
      <c r="CH46" s="18">
        <f>IF(CH$5&gt;$G$4,0,SUMIFS(Fluxo!$O:$O,Fluxo!$U:$U,"&gt;"&amp;CG$5,Fluxo!$U:$U,"&lt;="&amp;CH$5,Fluxo!$D:$D,$D46,Fluxo!$E:$E,"&lt;&gt;"&amp;"PERMUTANTE"))</f>
        <v>0</v>
      </c>
      <c r="CI46" s="18">
        <f>IF(CI$5&gt;$G$4,0,SUMIFS(Fluxo!$O:$O,Fluxo!$U:$U,"&gt;"&amp;CH$5,Fluxo!$U:$U,"&lt;="&amp;CI$5,Fluxo!$D:$D,$D46,Fluxo!$E:$E,"&lt;&gt;"&amp;"PERMUTANTE"))</f>
        <v>0</v>
      </c>
      <c r="CJ46" s="18">
        <f>IF(CJ$5&gt;$G$4,0,SUMIFS(Fluxo!$O:$O,Fluxo!$U:$U,"&gt;"&amp;CI$5,Fluxo!$U:$U,"&lt;="&amp;CJ$5,Fluxo!$D:$D,$D46,Fluxo!$E:$E,"&lt;&gt;"&amp;"PERMUTANTE"))</f>
        <v>0</v>
      </c>
      <c r="CK46" s="18">
        <f>IF(CK$5&gt;$G$4,0,SUMIFS(Fluxo!$O:$O,Fluxo!$U:$U,"&gt;"&amp;CJ$5,Fluxo!$U:$U,"&lt;="&amp;CK$5,Fluxo!$D:$D,$D46,Fluxo!$E:$E,"&lt;&gt;"&amp;"PERMUTANTE"))</f>
        <v>0</v>
      </c>
      <c r="CL46" s="18">
        <f>IF(CL$5&gt;$G$4,0,SUMIFS(Fluxo!$O:$O,Fluxo!$U:$U,"&gt;"&amp;CK$5,Fluxo!$U:$U,"&lt;="&amp;CL$5,Fluxo!$D:$D,$D46,Fluxo!$E:$E,"&lt;&gt;"&amp;"PERMUTANTE"))</f>
        <v>0</v>
      </c>
      <c r="CM46" s="18">
        <f>IF(CM$5&gt;$G$4,0,SUMIFS(Fluxo!$O:$O,Fluxo!$U:$U,"&gt;"&amp;CL$5,Fluxo!$U:$U,"&lt;="&amp;CM$5,Fluxo!$D:$D,$D46,Fluxo!$E:$E,"&lt;&gt;"&amp;"PERMUTANTE"))</f>
        <v>0</v>
      </c>
      <c r="CN46" s="18">
        <f>IF(CN$5&gt;$G$4,0,SUMIFS(Fluxo!$O:$O,Fluxo!$U:$U,"&gt;"&amp;CM$5,Fluxo!$U:$U,"&lt;="&amp;CN$5,Fluxo!$D:$D,$D46,Fluxo!$E:$E,"&lt;&gt;"&amp;"PERMUTANTE"))</f>
        <v>0</v>
      </c>
      <c r="CO46" s="18">
        <f>IF(CO$5&gt;$G$4,0,SUMIFS(Fluxo!$O:$O,Fluxo!$U:$U,"&gt;"&amp;CN$5,Fluxo!$U:$U,"&lt;="&amp;CO$5,Fluxo!$D:$D,$D46,Fluxo!$E:$E,"&lt;&gt;"&amp;"PERMUTANTE"))</f>
        <v>0</v>
      </c>
      <c r="CP46" s="18">
        <f>IF(CP$5&gt;$G$4,0,SUMIFS(Fluxo!$O:$O,Fluxo!$U:$U,"&gt;"&amp;CO$5,Fluxo!$U:$U,"&lt;="&amp;CP$5,Fluxo!$D:$D,$D46,Fluxo!$E:$E,"&lt;&gt;"&amp;"PERMUTANTE"))</f>
        <v>0</v>
      </c>
      <c r="CQ46" s="18">
        <f>IF(CQ$5&gt;$G$4,0,SUMIFS(Fluxo!$O:$O,Fluxo!$U:$U,"&gt;"&amp;CP$5,Fluxo!$U:$U,"&lt;="&amp;CQ$5,Fluxo!$D:$D,$D46,Fluxo!$E:$E,"&lt;&gt;"&amp;"PERMUTANTE"))</f>
        <v>0</v>
      </c>
      <c r="CR46" s="18">
        <f>IF(CR$5&gt;$G$4,0,SUMIFS(Fluxo!$O:$O,Fluxo!$U:$U,"&gt;"&amp;CQ$5,Fluxo!$U:$U,"&lt;="&amp;CR$5,Fluxo!$D:$D,$D46,Fluxo!$E:$E,"&lt;&gt;"&amp;"PERMUTANTE"))</f>
        <v>0</v>
      </c>
      <c r="CS46" s="18">
        <f>IF(CS$5&gt;$G$4,0,SUMIFS(Fluxo!$O:$O,Fluxo!$U:$U,"&gt;"&amp;CR$5,Fluxo!$U:$U,"&lt;="&amp;CS$5,Fluxo!$D:$D,$D46,Fluxo!$E:$E,"&lt;&gt;"&amp;"PERMUTANTE"))</f>
        <v>0</v>
      </c>
      <c r="CT46" s="18">
        <f>IF(CT$5&gt;$G$4,0,SUMIFS(Fluxo!$O:$O,Fluxo!$U:$U,"&gt;"&amp;CS$5,Fluxo!$U:$U,"&lt;="&amp;CT$5,Fluxo!$D:$D,$D46,Fluxo!$E:$E,"&lt;&gt;"&amp;"PERMUTANTE"))</f>
        <v>0</v>
      </c>
      <c r="CU46" s="18">
        <f>IF(CU$5&gt;$G$4,0,SUMIFS(Fluxo!$O:$O,Fluxo!$U:$U,"&gt;"&amp;CT$5,Fluxo!$U:$U,"&lt;="&amp;CU$5,Fluxo!$D:$D,$D46,Fluxo!$E:$E,"&lt;&gt;"&amp;"PERMUTANTE"))</f>
        <v>0</v>
      </c>
      <c r="CV46" s="18">
        <f>IF(CV$5&gt;$G$4,0,SUMIFS(Fluxo!$O:$O,Fluxo!$U:$U,"&gt;"&amp;CU$5,Fluxo!$U:$U,"&lt;="&amp;CV$5,Fluxo!$D:$D,$D46,Fluxo!$E:$E,"&lt;&gt;"&amp;"PERMUTANTE"))</f>
        <v>0</v>
      </c>
      <c r="CW46" s="18">
        <f>IF(CW$5&gt;$G$4,0,SUMIFS(Fluxo!$O:$O,Fluxo!$U:$U,"&gt;"&amp;CV$5,Fluxo!$U:$U,"&lt;="&amp;CW$5,Fluxo!$D:$D,$D46,Fluxo!$E:$E,"&lt;&gt;"&amp;"PERMUTANTE"))</f>
        <v>0</v>
      </c>
      <c r="CX46" s="18">
        <f>IF(CX$5&gt;$G$4,0,SUMIFS(Fluxo!$O:$O,Fluxo!$U:$U,"&gt;"&amp;CW$5,Fluxo!$U:$U,"&lt;="&amp;CX$5,Fluxo!$D:$D,$D46,Fluxo!$E:$E,"&lt;&gt;"&amp;"PERMUTANTE"))</f>
        <v>0</v>
      </c>
      <c r="CY46" s="18">
        <f>IF(CY$5&gt;$G$4,0,SUMIFS(Fluxo!$O:$O,Fluxo!$U:$U,"&gt;"&amp;CX$5,Fluxo!$U:$U,"&lt;="&amp;CY$5,Fluxo!$D:$D,$D46,Fluxo!$E:$E,"&lt;&gt;"&amp;"PERMUTANTE"))</f>
        <v>0</v>
      </c>
      <c r="CZ46" s="18">
        <f>IF(CZ$5&gt;$G$4,0,SUMIFS(Fluxo!$O:$O,Fluxo!$U:$U,"&gt;"&amp;CY$5,Fluxo!$U:$U,"&lt;="&amp;CZ$5,Fluxo!$D:$D,$D46,Fluxo!$E:$E,"&lt;&gt;"&amp;"PERMUTANTE"))</f>
        <v>0</v>
      </c>
      <c r="DA46" s="18">
        <f>IF(DA$5&gt;$G$4,0,SUMIFS(Fluxo!$O:$O,Fluxo!$U:$U,"&gt;"&amp;CZ$5,Fluxo!$U:$U,"&lt;="&amp;DA$5,Fluxo!$D:$D,$D46,Fluxo!$E:$E,"&lt;&gt;"&amp;"PERMUTANTE"))</f>
        <v>0</v>
      </c>
      <c r="DB46" s="18">
        <f>IF(DB$5&gt;$G$4,0,SUMIFS(Fluxo!$O:$O,Fluxo!$U:$U,"&gt;"&amp;DA$5,Fluxo!$U:$U,"&lt;="&amp;DB$5,Fluxo!$D:$D,$D46,Fluxo!$E:$E,"&lt;&gt;"&amp;"PERMUTANTE"))</f>
        <v>0</v>
      </c>
      <c r="DC46" s="18">
        <f>IF(DC$5&gt;$G$4,0,SUMIFS(Fluxo!$O:$O,Fluxo!$U:$U,"&gt;"&amp;DB$5,Fluxo!$U:$U,"&lt;="&amp;DC$5,Fluxo!$D:$D,$D46,Fluxo!$E:$E,"&lt;&gt;"&amp;"PERMUTANTE"))</f>
        <v>0</v>
      </c>
      <c r="DD46" s="18">
        <f>IF(DD$5&gt;$G$4,0,SUMIFS(Fluxo!$O:$O,Fluxo!$U:$U,"&gt;"&amp;DC$5,Fluxo!$U:$U,"&lt;="&amp;DD$5,Fluxo!$D:$D,$D46,Fluxo!$E:$E,"&lt;&gt;"&amp;"PERMUTANTE"))</f>
        <v>0</v>
      </c>
      <c r="DE46" s="18">
        <f>IF(DE$5&gt;$G$4,0,SUMIFS(Fluxo!$O:$O,Fluxo!$U:$U,"&gt;"&amp;DD$5,Fluxo!$U:$U,"&lt;="&amp;DE$5,Fluxo!$D:$D,$D46,Fluxo!$E:$E,"&lt;&gt;"&amp;"PERMUTANTE"))</f>
        <v>0</v>
      </c>
      <c r="DF46" s="18">
        <f>IF(DF$5&gt;$G$4,0,SUMIFS(Fluxo!$O:$O,Fluxo!$U:$U,"&gt;"&amp;DE$5,Fluxo!$U:$U,"&lt;="&amp;DF$5,Fluxo!$D:$D,$D46,Fluxo!$E:$E,"&lt;&gt;"&amp;"PERMUTANTE"))</f>
        <v>0</v>
      </c>
      <c r="DG46" s="18">
        <f>IF(DG$5&gt;$G$4,0,SUMIFS(Fluxo!$O:$O,Fluxo!$U:$U,"&gt;"&amp;DF$5,Fluxo!$U:$U,"&lt;="&amp;DG$5,Fluxo!$D:$D,$D46,Fluxo!$E:$E,"&lt;&gt;"&amp;"PERMUTANTE"))</f>
        <v>0</v>
      </c>
      <c r="DH46" s="18">
        <f>IF(DH$5&gt;$G$4,0,SUMIFS(Fluxo!$O:$O,Fluxo!$U:$U,"&gt;"&amp;DG$5,Fluxo!$U:$U,"&lt;="&amp;DH$5,Fluxo!$D:$D,$D46,Fluxo!$E:$E,"&lt;&gt;"&amp;"PERMUTANTE"))</f>
        <v>0</v>
      </c>
      <c r="DI46" s="18">
        <f>IF(DI$5&gt;$G$4,0,SUMIFS(Fluxo!$O:$O,Fluxo!$U:$U,"&gt;"&amp;DH$5,Fluxo!$U:$U,"&lt;="&amp;DI$5,Fluxo!$D:$D,$D46,Fluxo!$E:$E,"&lt;&gt;"&amp;"PERMUTANTE"))</f>
        <v>0</v>
      </c>
      <c r="DJ46" s="18">
        <f>IF(DJ$5&gt;$G$4,0,SUMIFS(Fluxo!$O:$O,Fluxo!$U:$U,"&gt;"&amp;DI$5,Fluxo!$U:$U,"&lt;="&amp;DJ$5,Fluxo!$D:$D,$D46,Fluxo!$E:$E,"&lt;&gt;"&amp;"PERMUTANTE"))</f>
        <v>0</v>
      </c>
      <c r="DK46" s="18">
        <f>IF(DK$5&gt;$G$4,0,SUMIFS(Fluxo!$O:$O,Fluxo!$U:$U,"&gt;"&amp;DJ$5,Fluxo!$U:$U,"&lt;="&amp;DK$5,Fluxo!$D:$D,$D46,Fluxo!$E:$E,"&lt;&gt;"&amp;"PERMUTANTE"))</f>
        <v>0</v>
      </c>
      <c r="DL46" s="18">
        <f>IF(DL$5&gt;$G$4,0,SUMIFS(Fluxo!$O:$O,Fluxo!$U:$U,"&gt;"&amp;DK$5,Fluxo!$U:$U,"&lt;="&amp;DL$5,Fluxo!$D:$D,$D46,Fluxo!$E:$E,"&lt;&gt;"&amp;"PERMUTANTE"))</f>
        <v>0</v>
      </c>
      <c r="DM46" s="18">
        <f>IF(DM$5&gt;$G$4,0,SUMIFS(Fluxo!$O:$O,Fluxo!$U:$U,"&gt;"&amp;DL$5,Fluxo!$U:$U,"&lt;="&amp;DM$5,Fluxo!$D:$D,$D46,Fluxo!$E:$E,"&lt;&gt;"&amp;"PERMUTANTE"))</f>
        <v>0</v>
      </c>
      <c r="DN46" s="18">
        <f>IF(DN$5&gt;$G$4,0,SUMIFS(Fluxo!$O:$O,Fluxo!$U:$U,"&gt;"&amp;DM$5,Fluxo!$U:$U,"&lt;="&amp;DN$5,Fluxo!$D:$D,$D46,Fluxo!$E:$E,"&lt;&gt;"&amp;"PERMUTANTE"))</f>
        <v>0</v>
      </c>
      <c r="DO46" s="18">
        <f>IF(DO$5&gt;$G$4,0,SUMIFS(Fluxo!$O:$O,Fluxo!$U:$U,"&gt;"&amp;DN$5,Fluxo!$U:$U,"&lt;="&amp;DO$5,Fluxo!$D:$D,$D46,Fluxo!$E:$E,"&lt;&gt;"&amp;"PERMUTANTE"))</f>
        <v>0</v>
      </c>
      <c r="DP46" s="18">
        <f>IF(DP$5&gt;$G$4,0,SUMIFS(Fluxo!$O:$O,Fluxo!$U:$U,"&gt;"&amp;DO$5,Fluxo!$U:$U,"&lt;="&amp;DP$5,Fluxo!$D:$D,$D46,Fluxo!$E:$E,"&lt;&gt;"&amp;"PERMUTANTE"))</f>
        <v>0</v>
      </c>
      <c r="DQ46" s="18">
        <f>IF(DQ$5&gt;$G$4,0,SUMIFS(Fluxo!$O:$O,Fluxo!$U:$U,"&gt;"&amp;DP$5,Fluxo!$U:$U,"&lt;="&amp;DQ$5,Fluxo!$D:$D,$D46,Fluxo!$E:$E,"&lt;&gt;"&amp;"PERMUTANTE"))</f>
        <v>0</v>
      </c>
      <c r="DR46" s="18">
        <f>IF(DR$5&gt;$G$4,0,SUMIFS(Fluxo!$O:$O,Fluxo!$U:$U,"&gt;"&amp;DQ$5,Fluxo!$U:$U,"&lt;="&amp;DR$5,Fluxo!$D:$D,$D46,Fluxo!$E:$E,"&lt;&gt;"&amp;"PERMUTANTE"))</f>
        <v>0</v>
      </c>
      <c r="DS46" s="18">
        <f>IF(DS$5&gt;$G$4,0,SUMIFS(Fluxo!$O:$O,Fluxo!$U:$U,"&gt;"&amp;DR$5,Fluxo!$U:$U,"&lt;="&amp;DS$5,Fluxo!$D:$D,$D46,Fluxo!$E:$E,"&lt;&gt;"&amp;"PERMUTANTE"))</f>
        <v>0</v>
      </c>
      <c r="DT46" s="18">
        <f>IF(DT$5&gt;$G$4,0,SUMIFS(Fluxo!$O:$O,Fluxo!$U:$U,"&gt;"&amp;DS$5,Fluxo!$U:$U,"&lt;="&amp;DT$5,Fluxo!$D:$D,$D46,Fluxo!$E:$E,"&lt;&gt;"&amp;"PERMUTANTE"))</f>
        <v>0</v>
      </c>
      <c r="DU46" s="18">
        <f>IF(DU$5&gt;$G$4,0,SUMIFS(Fluxo!$O:$O,Fluxo!$U:$U,"&gt;"&amp;DT$5,Fluxo!$U:$U,"&lt;="&amp;DU$5,Fluxo!$D:$D,$D46,Fluxo!$E:$E,"&lt;&gt;"&amp;"PERMUTANTE"))</f>
        <v>0</v>
      </c>
      <c r="DV46" s="18">
        <f>IF(DV$5&gt;$G$4,0,SUMIFS(Fluxo!$O:$O,Fluxo!$U:$U,"&gt;"&amp;DU$5,Fluxo!$U:$U,"&lt;="&amp;DV$5,Fluxo!$D:$D,$D46,Fluxo!$E:$E,"&lt;&gt;"&amp;"PERMUTANTE"))</f>
        <v>0</v>
      </c>
      <c r="DW46" s="18">
        <f>IF(DW$5&gt;$G$4,0,SUMIFS(Fluxo!$O:$O,Fluxo!$U:$U,"&gt;"&amp;DV$5,Fluxo!$U:$U,"&lt;="&amp;DW$5,Fluxo!$D:$D,$D46,Fluxo!$E:$E,"&lt;&gt;"&amp;"PERMUTANTE"))</f>
        <v>0</v>
      </c>
      <c r="DX46" s="18">
        <f>IF(DX$5&gt;$G$4,0,SUMIFS(Fluxo!$O:$O,Fluxo!$U:$U,"&gt;"&amp;DW$5,Fluxo!$U:$U,"&lt;="&amp;DX$5,Fluxo!$D:$D,$D46,Fluxo!$E:$E,"&lt;&gt;"&amp;"PERMUTANTE"))</f>
        <v>0</v>
      </c>
      <c r="DY46" s="18">
        <f>IF(DY$5&gt;$G$4,0,SUMIFS(Fluxo!$O:$O,Fluxo!$U:$U,"&gt;"&amp;DX$5,Fluxo!$U:$U,"&lt;="&amp;DY$5,Fluxo!$D:$D,$D46,Fluxo!$E:$E,"&lt;&gt;"&amp;"PERMUTANTE"))</f>
        <v>0</v>
      </c>
      <c r="DZ46" s="18">
        <f>IF(DZ$5&gt;$G$4,0,SUMIFS(Fluxo!$O:$O,Fluxo!$U:$U,"&gt;"&amp;DY$5,Fluxo!$U:$U,"&lt;="&amp;DZ$5,Fluxo!$D:$D,$D46,Fluxo!$E:$E,"&lt;&gt;"&amp;"PERMUTANTE"))</f>
        <v>0</v>
      </c>
      <c r="EA46" s="18">
        <f>IF(EA$5&gt;$G$4,0,SUMIFS(Fluxo!$O:$O,Fluxo!$U:$U,"&gt;"&amp;DZ$5,Fluxo!$U:$U,"&lt;="&amp;EA$5,Fluxo!$D:$D,$D46,Fluxo!$E:$E,"&lt;&gt;"&amp;"PERMUTANTE"))</f>
        <v>0</v>
      </c>
      <c r="EB46" s="18">
        <f>IF(EB$5&gt;$G$4,0,SUMIFS(Fluxo!$O:$O,Fluxo!$U:$U,"&gt;"&amp;EA$5,Fluxo!$U:$U,"&lt;="&amp;EB$5,Fluxo!$D:$D,$D46,Fluxo!$E:$E,"&lt;&gt;"&amp;"PERMUTANTE"))</f>
        <v>0</v>
      </c>
      <c r="EC46" s="18">
        <f>IF(EC$5&gt;$G$4,0,SUMIFS(Fluxo!$O:$O,Fluxo!$U:$U,"&gt;"&amp;EB$5,Fluxo!$U:$U,"&lt;="&amp;EC$5,Fluxo!$D:$D,$D46,Fluxo!$E:$E,"&lt;&gt;"&amp;"PERMUTANTE"))</f>
        <v>0</v>
      </c>
      <c r="ED46" s="18">
        <f>IF(ED$5&gt;$G$4,0,SUMIFS(Fluxo!$O:$O,Fluxo!$U:$U,"&gt;"&amp;EC$5,Fluxo!$U:$U,"&lt;="&amp;ED$5,Fluxo!$D:$D,$D46,Fluxo!$E:$E,"&lt;&gt;"&amp;"PERMUTANTE"))</f>
        <v>0</v>
      </c>
      <c r="EE46" s="18">
        <f>IF(EE$5&gt;$G$4,0,SUMIFS(Fluxo!$O:$O,Fluxo!$U:$U,"&gt;"&amp;ED$5,Fluxo!$U:$U,"&lt;="&amp;EE$5,Fluxo!$D:$D,$D46,Fluxo!$E:$E,"&lt;&gt;"&amp;"PERMUTANTE"))</f>
        <v>0</v>
      </c>
      <c r="EF46" s="18">
        <f>IF(EF$5&gt;$G$4,0,SUMIFS(Fluxo!$O:$O,Fluxo!$U:$U,"&gt;"&amp;EE$5,Fluxo!$U:$U,"&lt;="&amp;EF$5,Fluxo!$D:$D,$D46,Fluxo!$E:$E,"&lt;&gt;"&amp;"PERMUTANTE"))</f>
        <v>0</v>
      </c>
      <c r="EG46" s="18">
        <f>IF(EG$5&gt;$G$4,0,SUMIFS(Fluxo!$O:$O,Fluxo!$U:$U,"&gt;"&amp;EF$5,Fluxo!$U:$U,"&lt;="&amp;EG$5,Fluxo!$D:$D,$D46,Fluxo!$E:$E,"&lt;&gt;"&amp;"PERMUTANTE"))</f>
        <v>0</v>
      </c>
      <c r="EH46" s="18">
        <f>IF(EH$5&gt;$G$4,0,SUMIFS(Fluxo!$O:$O,Fluxo!$U:$U,"&gt;"&amp;EG$5,Fluxo!$U:$U,"&lt;="&amp;EH$5,Fluxo!$D:$D,$D46,Fluxo!$E:$E,"&lt;&gt;"&amp;"PERMUTANTE"))</f>
        <v>0</v>
      </c>
      <c r="EI46" s="18">
        <f>IF(EI$5&gt;$G$4,0,SUMIFS(Fluxo!$O:$O,Fluxo!$U:$U,"&gt;"&amp;EH$5,Fluxo!$U:$U,"&lt;="&amp;EI$5,Fluxo!$D:$D,$D46,Fluxo!$E:$E,"&lt;&gt;"&amp;"PERMUTANTE"))</f>
        <v>0</v>
      </c>
      <c r="EJ46" s="18">
        <f>IF(EJ$5&gt;$G$4,0,SUMIFS(Fluxo!$O:$O,Fluxo!$U:$U,"&gt;"&amp;EI$5,Fluxo!$U:$U,"&lt;="&amp;EJ$5,Fluxo!$D:$D,$D46,Fluxo!$E:$E,"&lt;&gt;"&amp;"PERMUTANTE"))</f>
        <v>0</v>
      </c>
      <c r="EK46" s="18">
        <f>IF(EK$5&gt;$G$4,0,SUMIFS(Fluxo!$O:$O,Fluxo!$U:$U,"&gt;"&amp;EJ$5,Fluxo!$U:$U,"&lt;="&amp;EK$5,Fluxo!$D:$D,$D46,Fluxo!$E:$E,"&lt;&gt;"&amp;"PERMUTANTE"))</f>
        <v>0</v>
      </c>
      <c r="EL46" s="18">
        <f>IF(EL$5&gt;$G$4,0,SUMIFS(Fluxo!$O:$O,Fluxo!$U:$U,"&gt;"&amp;EK$5,Fluxo!$U:$U,"&lt;="&amp;EL$5,Fluxo!$D:$D,$D46,Fluxo!$E:$E,"&lt;&gt;"&amp;"PERMUTANTE"))</f>
        <v>0</v>
      </c>
      <c r="EM46" s="18">
        <f>IF(EM$5&gt;$G$4,0,SUMIFS(Fluxo!$O:$O,Fluxo!$U:$U,"&gt;"&amp;EL$5,Fluxo!$U:$U,"&lt;="&amp;EM$5,Fluxo!$D:$D,$D46,Fluxo!$E:$E,"&lt;&gt;"&amp;"PERMUTANTE"))</f>
        <v>0</v>
      </c>
      <c r="EN46" s="18">
        <f>IF(EN$5&gt;$G$4,0,SUMIFS(Fluxo!$O:$O,Fluxo!$U:$U,"&gt;"&amp;EM$5,Fluxo!$U:$U,"&lt;="&amp;EN$5,Fluxo!$D:$D,$D46,Fluxo!$E:$E,"&lt;&gt;"&amp;"PERMUTANTE"))</f>
        <v>0</v>
      </c>
      <c r="EO46" s="18">
        <f>IF(EO$5&gt;$G$4,0,SUMIFS(Fluxo!$O:$O,Fluxo!$U:$U,"&gt;"&amp;EN$5,Fluxo!$U:$U,"&lt;="&amp;EO$5,Fluxo!$D:$D,$D46,Fluxo!$E:$E,"&lt;&gt;"&amp;"PERMUTANTE"))</f>
        <v>0</v>
      </c>
      <c r="EP46" s="18">
        <f>IF(EP$5&gt;$G$4,0,SUMIFS(Fluxo!$O:$O,Fluxo!$U:$U,"&gt;"&amp;EO$5,Fluxo!$U:$U,"&lt;="&amp;EP$5,Fluxo!$D:$D,$D46,Fluxo!$E:$E,"&lt;&gt;"&amp;"PERMUTANTE"))</f>
        <v>0</v>
      </c>
      <c r="EQ46" s="18">
        <f>IF(EQ$5&gt;$G$4,0,SUMIFS(Fluxo!$O:$O,Fluxo!$U:$U,"&gt;"&amp;EP$5,Fluxo!$U:$U,"&lt;="&amp;EQ$5,Fluxo!$D:$D,$D46,Fluxo!$E:$E,"&lt;&gt;"&amp;"PERMUTANTE"))</f>
        <v>0</v>
      </c>
      <c r="ER46" s="18">
        <f>IF(ER$5&gt;$G$4,0,SUMIFS(Fluxo!$O:$O,Fluxo!$U:$U,"&gt;"&amp;EQ$5,Fluxo!$U:$U,"&lt;="&amp;ER$5,Fluxo!$D:$D,$D46,Fluxo!$E:$E,"&lt;&gt;"&amp;"PERMUTANTE"))</f>
        <v>0</v>
      </c>
      <c r="ES46" s="18">
        <f>IF(ES$5&gt;$G$4,0,SUMIFS(Fluxo!$O:$O,Fluxo!$U:$U,"&gt;"&amp;ER$5,Fluxo!$U:$U,"&lt;="&amp;ES$5,Fluxo!$D:$D,$D46,Fluxo!$E:$E,"&lt;&gt;"&amp;"PERMUTANTE"))</f>
        <v>0</v>
      </c>
      <c r="ET46" s="18">
        <f>IF(ET$5&gt;$G$4,0,SUMIFS(Fluxo!$O:$O,Fluxo!$U:$U,"&gt;"&amp;ES$5,Fluxo!$U:$U,"&lt;="&amp;ET$5,Fluxo!$D:$D,$D46,Fluxo!$E:$E,"&lt;&gt;"&amp;"PERMUTANTE"))</f>
        <v>0</v>
      </c>
      <c r="EU46" s="18">
        <f>IF(EU$5&gt;$G$4,0,SUMIFS(Fluxo!$O:$O,Fluxo!$U:$U,"&gt;"&amp;ET$5,Fluxo!$U:$U,"&lt;="&amp;EU$5,Fluxo!$D:$D,$D46,Fluxo!$E:$E,"&lt;&gt;"&amp;"PERMUTANTE"))</f>
        <v>0</v>
      </c>
      <c r="EV46" s="18">
        <f>IF(EV$5&gt;$G$4,0,SUMIFS(Fluxo!$O:$O,Fluxo!$U:$U,"&gt;"&amp;EU$5,Fluxo!$U:$U,"&lt;="&amp;EV$5,Fluxo!$D:$D,$D46,Fluxo!$E:$E,"&lt;&gt;"&amp;"PERMUTANTE"))</f>
        <v>0</v>
      </c>
      <c r="EW46" s="18">
        <f>IF(EW$5&gt;$G$4,0,SUMIFS(Fluxo!$O:$O,Fluxo!$U:$U,"&gt;"&amp;EV$5,Fluxo!$U:$U,"&lt;="&amp;EW$5,Fluxo!$D:$D,$D46,Fluxo!$E:$E,"&lt;&gt;"&amp;"PERMUTANTE"))</f>
        <v>0</v>
      </c>
      <c r="EX46" s="18">
        <f>IF(EX$5&gt;$G$4,0,SUMIFS(Fluxo!$O:$O,Fluxo!$U:$U,"&gt;"&amp;EW$5,Fluxo!$U:$U,"&lt;="&amp;EX$5,Fluxo!$D:$D,$D46,Fluxo!$E:$E,"&lt;&gt;"&amp;"PERMUTANTE"))</f>
        <v>0</v>
      </c>
      <c r="EY46" s="18">
        <f>IF(EY$5&gt;$G$4,0,SUMIFS(Fluxo!$O:$O,Fluxo!$U:$U,"&gt;"&amp;EX$5,Fluxo!$U:$U,"&lt;="&amp;EY$5,Fluxo!$D:$D,$D46,Fluxo!$E:$E,"&lt;&gt;"&amp;"PERMUTANTE"))</f>
        <v>0</v>
      </c>
      <c r="EZ46" s="18">
        <f>IF(EZ$5&gt;$G$4,0,SUMIFS(Fluxo!$O:$O,Fluxo!$U:$U,"&gt;"&amp;EY$5,Fluxo!$U:$U,"&lt;="&amp;EZ$5,Fluxo!$D:$D,$D46,Fluxo!$E:$E,"&lt;&gt;"&amp;"PERMUTANTE"))</f>
        <v>0</v>
      </c>
      <c r="FA46" s="18">
        <f>IF(FA$5&gt;$G$4,0,SUMIFS(Fluxo!$O:$O,Fluxo!$U:$U,"&gt;"&amp;EZ$5,Fluxo!$U:$U,"&lt;="&amp;FA$5,Fluxo!$D:$D,$D46,Fluxo!$E:$E,"&lt;&gt;"&amp;"PERMUTANTE"))</f>
        <v>0</v>
      </c>
      <c r="FB46" s="18">
        <f>IF(FB$5&gt;$G$4,0,SUMIFS(Fluxo!$O:$O,Fluxo!$U:$U,"&gt;"&amp;FA$5,Fluxo!$U:$U,"&lt;="&amp;FB$5,Fluxo!$D:$D,$D46,Fluxo!$E:$E,"&lt;&gt;"&amp;"PERMUTANTE"))</f>
        <v>0</v>
      </c>
      <c r="FC46" s="18">
        <f>IF(FC$5&gt;$G$4,0,SUMIFS(Fluxo!$O:$O,Fluxo!$U:$U,"&gt;"&amp;FB$5,Fluxo!$U:$U,"&lt;="&amp;FC$5,Fluxo!$D:$D,$D46,Fluxo!$E:$E,"&lt;&gt;"&amp;"PERMUTANTE"))</f>
        <v>0</v>
      </c>
      <c r="FD46" s="18">
        <f>IF(FD$5&gt;$G$4,0,SUMIFS(Fluxo!$O:$O,Fluxo!$U:$U,"&gt;"&amp;FC$5,Fluxo!$U:$U,"&lt;="&amp;FD$5,Fluxo!$D:$D,$D46,Fluxo!$E:$E,"&lt;&gt;"&amp;"PERMUTANTE"))</f>
        <v>0</v>
      </c>
      <c r="FE46" s="18">
        <f>IF(FE$5&gt;$G$4,0,SUMIFS(Fluxo!$O:$O,Fluxo!$U:$U,"&gt;"&amp;FD$5,Fluxo!$U:$U,"&lt;="&amp;FE$5,Fluxo!$D:$D,$D46,Fluxo!$E:$E,"&lt;&gt;"&amp;"PERMUTANTE"))</f>
        <v>0</v>
      </c>
      <c r="FF46" s="18">
        <f>IF(FF$5&gt;$G$4,0,SUMIFS(Fluxo!$O:$O,Fluxo!$U:$U,"&gt;"&amp;FE$5,Fluxo!$U:$U,"&lt;="&amp;FF$5,Fluxo!$D:$D,$D46,Fluxo!$E:$E,"&lt;&gt;"&amp;"PERMUTANTE"))</f>
        <v>0</v>
      </c>
      <c r="FG46" s="18">
        <f>IF(FG$5&gt;$G$4,0,SUMIFS(Fluxo!$O:$O,Fluxo!$U:$U,"&gt;"&amp;FF$5,Fluxo!$U:$U,"&lt;="&amp;FG$5,Fluxo!$D:$D,$D46,Fluxo!$E:$E,"&lt;&gt;"&amp;"PERMUTANTE"))</f>
        <v>0</v>
      </c>
      <c r="FH46" s="18">
        <f>IF(FH$5&gt;$G$4,0,SUMIFS(Fluxo!$O:$O,Fluxo!$U:$U,"&gt;"&amp;FG$5,Fluxo!$U:$U,"&lt;="&amp;FH$5,Fluxo!$D:$D,$D46,Fluxo!$E:$E,"&lt;&gt;"&amp;"PERMUTANTE"))</f>
        <v>0</v>
      </c>
      <c r="FI46" s="18">
        <f>IF(FI$5&gt;$G$4,0,SUMIFS(Fluxo!$O:$O,Fluxo!$U:$U,"&gt;"&amp;FH$5,Fluxo!$U:$U,"&lt;="&amp;FI$5,Fluxo!$D:$D,$D46,Fluxo!$E:$E,"&lt;&gt;"&amp;"PERMUTANTE"))</f>
        <v>0</v>
      </c>
      <c r="FJ46" s="18">
        <f>IF(FJ$5&gt;$G$4,0,SUMIFS(Fluxo!$O:$O,Fluxo!$U:$U,"&gt;"&amp;FI$5,Fluxo!$U:$U,"&lt;="&amp;FJ$5,Fluxo!$D:$D,$D46,Fluxo!$E:$E,"&lt;&gt;"&amp;"PERMUTANTE"))</f>
        <v>0</v>
      </c>
      <c r="FK46" s="18">
        <f>IF(FK$5&gt;$G$4,0,SUMIFS(Fluxo!$O:$O,Fluxo!$U:$U,"&gt;"&amp;FJ$5,Fluxo!$U:$U,"&lt;="&amp;FK$5,Fluxo!$D:$D,$D46,Fluxo!$E:$E,"&lt;&gt;"&amp;"PERMUTANTE"))</f>
        <v>0</v>
      </c>
      <c r="FL46" s="18">
        <f>IF(FL$5&gt;$G$4,0,SUMIFS(Fluxo!$O:$O,Fluxo!$U:$U,"&gt;"&amp;FK$5,Fluxo!$U:$U,"&lt;="&amp;FL$5,Fluxo!$D:$D,$D46,Fluxo!$E:$E,"&lt;&gt;"&amp;"PERMUTANTE"))</f>
        <v>0</v>
      </c>
      <c r="FM46" s="18">
        <f>IF(FM$5&gt;$G$4,0,SUMIFS(Fluxo!$O:$O,Fluxo!$U:$U,"&gt;"&amp;FL$5,Fluxo!$U:$U,"&lt;="&amp;FM$5,Fluxo!$D:$D,$D46,Fluxo!$E:$E,"&lt;&gt;"&amp;"PERMUTANTE"))</f>
        <v>0</v>
      </c>
      <c r="FN46" s="18">
        <f>IF(FN$5&gt;$G$4,0,SUMIFS(Fluxo!$O:$O,Fluxo!$U:$U,"&gt;"&amp;FM$5,Fluxo!$U:$U,"&lt;="&amp;FN$5,Fluxo!$D:$D,$D46,Fluxo!$E:$E,"&lt;&gt;"&amp;"PERMUTANTE"))</f>
        <v>0</v>
      </c>
      <c r="FO46" s="18">
        <f>IF(FO$5&gt;$G$4,0,SUMIFS(Fluxo!$O:$O,Fluxo!$U:$U,"&gt;"&amp;FN$5,Fluxo!$U:$U,"&lt;="&amp;FO$5,Fluxo!$D:$D,$D46,Fluxo!$E:$E,"&lt;&gt;"&amp;"PERMUTANTE"))</f>
        <v>0</v>
      </c>
      <c r="FP46" s="18">
        <f>IF(FP$5&gt;$G$4,0,SUMIFS(Fluxo!$O:$O,Fluxo!$U:$U,"&gt;"&amp;FO$5,Fluxo!$U:$U,"&lt;="&amp;FP$5,Fluxo!$D:$D,$D46,Fluxo!$E:$E,"&lt;&gt;"&amp;"PERMUTANTE"))</f>
        <v>0</v>
      </c>
      <c r="FQ46" s="18">
        <f>IF(FQ$5&gt;$G$4,0,SUMIFS(Fluxo!$O:$O,Fluxo!$U:$U,"&gt;"&amp;FP$5,Fluxo!$U:$U,"&lt;="&amp;FQ$5,Fluxo!$D:$D,$D46,Fluxo!$E:$E,"&lt;&gt;"&amp;"PERMUTANTE"))</f>
        <v>0</v>
      </c>
      <c r="FR46" s="18">
        <f>IF(FR$5&gt;$G$4,0,SUMIFS(Fluxo!$O:$O,Fluxo!$U:$U,"&gt;"&amp;FQ$5,Fluxo!$U:$U,"&lt;="&amp;FR$5,Fluxo!$D:$D,$D46,Fluxo!$E:$E,"&lt;&gt;"&amp;"PERMUTANTE"))</f>
        <v>0</v>
      </c>
      <c r="FS46" s="18">
        <f>IF(FS$5&gt;$G$4,0,SUMIFS(Fluxo!$O:$O,Fluxo!$U:$U,"&gt;"&amp;FR$5,Fluxo!$U:$U,"&lt;="&amp;FS$5,Fluxo!$D:$D,$D46,Fluxo!$E:$E,"&lt;&gt;"&amp;"PERMUTANTE"))</f>
        <v>0</v>
      </c>
      <c r="FT46" s="18">
        <f>IF(FT$5&gt;$G$4,0,SUMIFS(Fluxo!$O:$O,Fluxo!$U:$U,"&gt;"&amp;FS$5,Fluxo!$U:$U,"&lt;="&amp;FT$5,Fluxo!$D:$D,$D46,Fluxo!$E:$E,"&lt;&gt;"&amp;"PERMUTANTE"))</f>
        <v>0</v>
      </c>
      <c r="FU46" s="18">
        <f>IF(FU$5&gt;$G$4,0,SUMIFS(Fluxo!$O:$O,Fluxo!$U:$U,"&gt;"&amp;FT$5,Fluxo!$U:$U,"&lt;="&amp;FU$5,Fluxo!$D:$D,$D46,Fluxo!$E:$E,"&lt;&gt;"&amp;"PERMUTANTE"))</f>
        <v>0</v>
      </c>
      <c r="FV46" s="18">
        <f>IF(FV$5&gt;$G$4,0,SUMIFS(Fluxo!$O:$O,Fluxo!$U:$U,"&gt;"&amp;FU$5,Fluxo!$U:$U,"&lt;="&amp;FV$5,Fluxo!$D:$D,$D46,Fluxo!$E:$E,"&lt;&gt;"&amp;"PERMUTANTE"))</f>
        <v>0</v>
      </c>
      <c r="FW46" s="18">
        <f>IF(FW$5&gt;$G$4,0,SUMIFS(Fluxo!$O:$O,Fluxo!$U:$U,"&gt;"&amp;FV$5,Fluxo!$U:$U,"&lt;="&amp;FW$5,Fluxo!$D:$D,$D46,Fluxo!$E:$E,"&lt;&gt;"&amp;"PERMUTANTE"))</f>
        <v>0</v>
      </c>
      <c r="FX46" s="18">
        <f>IF(FX$5&gt;$G$4,0,SUMIFS(Fluxo!$O:$O,Fluxo!$U:$U,"&gt;"&amp;FW$5,Fluxo!$U:$U,"&lt;="&amp;FX$5,Fluxo!$D:$D,$D46,Fluxo!$E:$E,"&lt;&gt;"&amp;"PERMUTANTE"))</f>
        <v>0</v>
      </c>
      <c r="FY46" s="18">
        <f>IF(FY$5&gt;$G$4,0,SUMIFS(Fluxo!$O:$O,Fluxo!$U:$U,"&gt;"&amp;FX$5,Fluxo!$U:$U,"&lt;="&amp;FY$5,Fluxo!$D:$D,$D46,Fluxo!$E:$E,"&lt;&gt;"&amp;"PERMUTANTE"))</f>
        <v>0</v>
      </c>
      <c r="FZ46" s="18">
        <f>IF(FZ$5&gt;$G$4,0,SUMIFS(Fluxo!$O:$O,Fluxo!$U:$U,"&gt;"&amp;FY$5,Fluxo!$U:$U,"&lt;="&amp;FZ$5,Fluxo!$D:$D,$D46,Fluxo!$E:$E,"&lt;&gt;"&amp;"PERMUTANTE"))</f>
        <v>0</v>
      </c>
      <c r="GA46" s="18">
        <f>IF(GA$5&gt;$G$4,0,SUMIFS(Fluxo!$O:$O,Fluxo!$U:$U,"&gt;"&amp;FZ$5,Fluxo!$U:$U,"&lt;="&amp;GA$5,Fluxo!$D:$D,$D46,Fluxo!$E:$E,"&lt;&gt;"&amp;"PERMUTANTE"))</f>
        <v>0</v>
      </c>
      <c r="GB46" s="18">
        <f>IF(GB$5&gt;$G$4,0,SUMIFS(Fluxo!$O:$O,Fluxo!$U:$U,"&gt;"&amp;GA$5,Fluxo!$U:$U,"&lt;="&amp;GB$5,Fluxo!$D:$D,$D46,Fluxo!$E:$E,"&lt;&gt;"&amp;"PERMUTANTE"))</f>
        <v>0</v>
      </c>
      <c r="GC46" s="18">
        <f>IF(GC$5&gt;$G$4,0,SUMIFS(Fluxo!$O:$O,Fluxo!$U:$U,"&gt;"&amp;GB$5,Fluxo!$U:$U,"&lt;="&amp;GC$5,Fluxo!$D:$D,$D46,Fluxo!$E:$E,"&lt;&gt;"&amp;"PERMUTANTE"))</f>
        <v>0</v>
      </c>
      <c r="GD46" s="18">
        <f>IF(GD$5&gt;$G$4,0,SUMIFS(Fluxo!$O:$O,Fluxo!$U:$U,"&gt;"&amp;GC$5,Fluxo!$U:$U,"&lt;="&amp;GD$5,Fluxo!$D:$D,$D46,Fluxo!$E:$E,"&lt;&gt;"&amp;"PERMUTANTE"))</f>
        <v>0</v>
      </c>
      <c r="GE46" s="18">
        <f>IF(GE$5&gt;$G$4,0,SUMIFS(Fluxo!$O:$O,Fluxo!$U:$U,"&gt;"&amp;GD$5,Fluxo!$U:$U,"&lt;="&amp;GE$5,Fluxo!$D:$D,$D46,Fluxo!$E:$E,"&lt;&gt;"&amp;"PERMUTANTE"))</f>
        <v>0</v>
      </c>
      <c r="GF46" s="18">
        <f>IF(GF$5&gt;$G$4,0,SUMIFS(Fluxo!$O:$O,Fluxo!$U:$U,"&gt;"&amp;GE$5,Fluxo!$U:$U,"&lt;="&amp;GF$5,Fluxo!$D:$D,$D46,Fluxo!$E:$E,"&lt;&gt;"&amp;"PERMUTANTE"))</f>
        <v>0</v>
      </c>
      <c r="GG46" s="18">
        <f>IF(GG$5&gt;$G$4,0,SUMIFS(Fluxo!$O:$O,Fluxo!$U:$U,"&gt;"&amp;GF$5,Fluxo!$U:$U,"&lt;="&amp;GG$5,Fluxo!$D:$D,$D46,Fluxo!$E:$E,"&lt;&gt;"&amp;"PERMUTANTE"))</f>
        <v>0</v>
      </c>
      <c r="GH46" s="18">
        <f>IF(GH$5&gt;$G$4,0,SUMIFS(Fluxo!$O:$O,Fluxo!$U:$U,"&gt;"&amp;GG$5,Fluxo!$U:$U,"&lt;="&amp;GH$5,Fluxo!$D:$D,$D46,Fluxo!$E:$E,"&lt;&gt;"&amp;"PERMUTANTE"))</f>
        <v>0</v>
      </c>
      <c r="GI46" s="18">
        <f>IF(GI$5&gt;$G$4,0,SUMIFS(Fluxo!$O:$O,Fluxo!$U:$U,"&gt;"&amp;GH$5,Fluxo!$U:$U,"&lt;="&amp;GI$5,Fluxo!$D:$D,$D46,Fluxo!$E:$E,"&lt;&gt;"&amp;"PERMUTANTE"))</f>
        <v>0</v>
      </c>
      <c r="GJ46" s="18">
        <f>IF(GJ$5&gt;$G$4,0,SUMIFS(Fluxo!$O:$O,Fluxo!$U:$U,"&gt;"&amp;GI$5,Fluxo!$U:$U,"&lt;="&amp;GJ$5,Fluxo!$D:$D,$D46,Fluxo!$E:$E,"&lt;&gt;"&amp;"PERMUTANTE"))</f>
        <v>0</v>
      </c>
      <c r="GK46" s="18">
        <f>IF(GK$5&gt;$G$4,0,SUMIFS(Fluxo!$O:$O,Fluxo!$U:$U,"&gt;"&amp;GJ$5,Fluxo!$U:$U,"&lt;="&amp;GK$5,Fluxo!$D:$D,$D46,Fluxo!$E:$E,"&lt;&gt;"&amp;"PERMUTANTE"))</f>
        <v>0</v>
      </c>
      <c r="GL46" s="18">
        <f>IF(GL$5&gt;$G$4,0,SUMIFS(Fluxo!$O:$O,Fluxo!$U:$U,"&gt;"&amp;GK$5,Fluxo!$U:$U,"&lt;="&amp;GL$5,Fluxo!$D:$D,$D46,Fluxo!$E:$E,"&lt;&gt;"&amp;"PERMUTANTE"))</f>
        <v>0</v>
      </c>
      <c r="GM46" s="18">
        <f>IF(GM$5&gt;$G$4,0,SUMIFS(Fluxo!$O:$O,Fluxo!$U:$U,"&gt;"&amp;GL$5,Fluxo!$U:$U,"&lt;="&amp;GM$5,Fluxo!$D:$D,$D46,Fluxo!$E:$E,"&lt;&gt;"&amp;"PERMUTANTE"))</f>
        <v>0</v>
      </c>
      <c r="GN46" s="18">
        <f>IF(GN$5&gt;$G$4,0,SUMIFS(Fluxo!$O:$O,Fluxo!$U:$U,"&gt;"&amp;GM$5,Fluxo!$U:$U,"&lt;="&amp;GN$5,Fluxo!$D:$D,$D46,Fluxo!$E:$E,"&lt;&gt;"&amp;"PERMUTANTE"))</f>
        <v>0</v>
      </c>
      <c r="GO46" s="18">
        <f>IF(GO$5&gt;$G$4,0,SUMIFS(Fluxo!$O:$O,Fluxo!$U:$U,"&gt;"&amp;GN$5,Fluxo!$U:$U,"&lt;="&amp;GO$5,Fluxo!$D:$D,$D46,Fluxo!$E:$E,"&lt;&gt;"&amp;"PERMUTANTE"))</f>
        <v>0</v>
      </c>
      <c r="GP46" s="18">
        <f>IF(GP$5&gt;$G$4,0,SUMIFS(Fluxo!$O:$O,Fluxo!$U:$U,"&gt;"&amp;GO$5,Fluxo!$U:$U,"&lt;="&amp;GP$5,Fluxo!$D:$D,$D46,Fluxo!$E:$E,"&lt;&gt;"&amp;"PERMUTANTE"))</f>
        <v>0</v>
      </c>
      <c r="GQ46" s="18">
        <f>IF(GQ$5&gt;$G$4,0,SUMIFS(Fluxo!$O:$O,Fluxo!$U:$U,"&gt;"&amp;GP$5,Fluxo!$U:$U,"&lt;="&amp;GQ$5,Fluxo!$D:$D,$D46,Fluxo!$E:$E,"&lt;&gt;"&amp;"PERMUTANTE"))</f>
        <v>0</v>
      </c>
      <c r="GR46" s="18">
        <f>IF(GR$5&gt;$G$4,0,SUMIFS(Fluxo!$O:$O,Fluxo!$U:$U,"&gt;"&amp;GQ$5,Fluxo!$U:$U,"&lt;="&amp;GR$5,Fluxo!$D:$D,$D46,Fluxo!$E:$E,"&lt;&gt;"&amp;"PERMUTANTE"))</f>
        <v>0</v>
      </c>
      <c r="GS46" s="18">
        <f>IF(GS$5&gt;$G$4,0,SUMIFS(Fluxo!$O:$O,Fluxo!$U:$U,"&gt;"&amp;GR$5,Fluxo!$U:$U,"&lt;="&amp;GS$5,Fluxo!$D:$D,$D46,Fluxo!$E:$E,"&lt;&gt;"&amp;"PERMUTANTE"))</f>
        <v>0</v>
      </c>
      <c r="GT46" s="18">
        <f>IF(GT$5&gt;$G$4,0,SUMIFS(Fluxo!$O:$O,Fluxo!$U:$U,"&gt;"&amp;GS$5,Fluxo!$U:$U,"&lt;="&amp;GT$5,Fluxo!$D:$D,$D46,Fluxo!$E:$E,"&lt;&gt;"&amp;"PERMUTANTE"))</f>
        <v>0</v>
      </c>
      <c r="GU46" s="18">
        <f>IF(GU$5&gt;$G$4,0,SUMIFS(Fluxo!$O:$O,Fluxo!$U:$U,"&gt;"&amp;GT$5,Fluxo!$U:$U,"&lt;="&amp;GU$5,Fluxo!$D:$D,$D46,Fluxo!$E:$E,"&lt;&gt;"&amp;"PERMUTANTE"))</f>
        <v>0</v>
      </c>
      <c r="GV46" s="18">
        <f>IF(GV$5&gt;$G$4,0,SUMIFS(Fluxo!$O:$O,Fluxo!$U:$U,"&gt;"&amp;GU$5,Fluxo!$U:$U,"&lt;="&amp;GV$5,Fluxo!$D:$D,$D46,Fluxo!$E:$E,"&lt;&gt;"&amp;"PERMUTANTE"))</f>
        <v>0</v>
      </c>
      <c r="GW46" s="18">
        <f>IF(GW$5&gt;$G$4,0,SUMIFS(Fluxo!$O:$O,Fluxo!$U:$U,"&gt;"&amp;GV$5,Fluxo!$U:$U,"&lt;="&amp;GW$5,Fluxo!$D:$D,$D46,Fluxo!$E:$E,"&lt;&gt;"&amp;"PERMUTANTE"))</f>
        <v>0</v>
      </c>
      <c r="GX46" s="18">
        <f>IF(GX$5&gt;$G$4,0,SUMIFS(Fluxo!$O:$O,Fluxo!$U:$U,"&gt;"&amp;GW$5,Fluxo!$U:$U,"&lt;="&amp;GX$5,Fluxo!$D:$D,$D46,Fluxo!$E:$E,"&lt;&gt;"&amp;"PERMUTANTE"))</f>
        <v>0</v>
      </c>
      <c r="GY46" s="18">
        <f>IF(GY$5&gt;$G$4,0,SUMIFS(Fluxo!$O:$O,Fluxo!$U:$U,"&gt;"&amp;GX$5,Fluxo!$U:$U,"&lt;="&amp;GY$5,Fluxo!$D:$D,$D46,Fluxo!$E:$E,"&lt;&gt;"&amp;"PERMUTANTE"))</f>
        <v>0</v>
      </c>
      <c r="GZ46" s="18">
        <f>IF(GZ$5&gt;$G$4,0,SUMIFS(Fluxo!$O:$O,Fluxo!$U:$U,"&gt;"&amp;GY$5,Fluxo!$U:$U,"&lt;="&amp;GZ$5,Fluxo!$D:$D,$D46,Fluxo!$E:$E,"&lt;&gt;"&amp;"PERMUTANTE"))</f>
        <v>0</v>
      </c>
      <c r="HA46" s="18">
        <f>IF(HA$5&gt;$G$4,0,SUMIFS(Fluxo!$O:$O,Fluxo!$U:$U,"&gt;"&amp;GZ$5,Fluxo!$U:$U,"&lt;="&amp;HA$5,Fluxo!$D:$D,$D46,Fluxo!$E:$E,"&lt;&gt;"&amp;"PERMUTANTE"))</f>
        <v>0</v>
      </c>
      <c r="HB46" s="18">
        <f>IF(HB$5&gt;$G$4,0,SUMIFS(Fluxo!$O:$O,Fluxo!$U:$U,"&gt;"&amp;HA$5,Fluxo!$U:$U,"&lt;="&amp;HB$5,Fluxo!$D:$D,$D46,Fluxo!$E:$E,"&lt;&gt;"&amp;"PERMUTANTE"))</f>
        <v>0</v>
      </c>
      <c r="HC46" s="18">
        <f>IF(HC$5&gt;$G$4,0,SUMIFS(Fluxo!$O:$O,Fluxo!$U:$U,"&gt;"&amp;HB$5,Fluxo!$U:$U,"&lt;="&amp;HC$5,Fluxo!$D:$D,$D46,Fluxo!$E:$E,"&lt;&gt;"&amp;"PERMUTANTE"))</f>
        <v>0</v>
      </c>
      <c r="HD46" s="18">
        <f>IF(HD$5&gt;$G$4,0,SUMIFS(Fluxo!$O:$O,Fluxo!$U:$U,"&gt;"&amp;HC$5,Fluxo!$U:$U,"&lt;="&amp;HD$5,Fluxo!$D:$D,$D46,Fluxo!$E:$E,"&lt;&gt;"&amp;"PERMUTANTE"))</f>
        <v>0</v>
      </c>
      <c r="HE46" s="18">
        <f>IF(HE$5&gt;$G$4,0,SUMIFS(Fluxo!$O:$O,Fluxo!$U:$U,"&gt;"&amp;HD$5,Fluxo!$U:$U,"&lt;="&amp;HE$5,Fluxo!$D:$D,$D46,Fluxo!$E:$E,"&lt;&gt;"&amp;"PERMUTANTE"))</f>
        <v>0</v>
      </c>
      <c r="HF46" s="18">
        <f>IF(HF$5&gt;$G$4,0,SUMIFS(Fluxo!$O:$O,Fluxo!$U:$U,"&gt;"&amp;HE$5,Fluxo!$U:$U,"&lt;="&amp;HF$5,Fluxo!$D:$D,$D46,Fluxo!$E:$E,"&lt;&gt;"&amp;"PERMUTANTE"))</f>
        <v>0</v>
      </c>
    </row>
    <row r="47" spans="1:214" s="16" customFormat="1">
      <c r="A47" s="20">
        <f t="shared" si="8"/>
        <v>37</v>
      </c>
      <c r="B47" s="140" t="str">
        <f>'Check Carteira'!C39</f>
        <v>E.1016.99.01.0112</v>
      </c>
      <c r="C47" s="19">
        <v>1</v>
      </c>
      <c r="D47" s="129" t="str">
        <f>'Check Carteira'!F39</f>
        <v>A-0112</v>
      </c>
      <c r="E47" s="21">
        <f>IFERROR(INDEX(Contratos!L:L,MATCH(D47,Contratos!R:R,0)),"")</f>
        <v>45168</v>
      </c>
      <c r="F47" s="139">
        <f>IFERROR(INDEX(Contratos!G:G,MATCH(D47,Contratos!R:R,0)),"")</f>
        <v>1097503.5</v>
      </c>
      <c r="G47" s="83" t="str">
        <f ca="1">IFERROR(XNPV(#REF!,OFFSET(J47,0,MATCH(EOMONTH(E47,0),$J$5:$HF$5,0)-1,1,COUNT($J$5:$HF$5)-MATCH(EOMONTH(E47,0),$J$5:$HF$5,0)+1),OFFSET($J$5,0,MATCH(EOMONTH(E47,0),$J$5:$HF$5,0)-1,1,COUNT($J$5:$HF$5)-MATCH(EOMONTH(E47,0),$J$5:$HF$5,0)+1)),"")</f>
        <v/>
      </c>
      <c r="H47" s="83">
        <f t="shared" si="9"/>
        <v>204394.20000000004</v>
      </c>
      <c r="I47" s="18"/>
      <c r="J47" s="18">
        <f>IF(J$5&gt;$G$4,0,SUMIFS(Fluxo!$O:$O,Fluxo!$U:$U,"&gt;"&amp;I$5,Fluxo!$U:$U,"&lt;="&amp;J$5,Fluxo!$D:$D,$D47))</f>
        <v>0</v>
      </c>
      <c r="K47" s="18">
        <f>IF(K$5&gt;$G$4,0,SUMIFS(Fluxo!$O:$O,Fluxo!$U:$U,"&gt;"&amp;J$5,Fluxo!$U:$U,"&lt;="&amp;K$5,Fluxo!$D:$D,$D47))</f>
        <v>0</v>
      </c>
      <c r="L47" s="18">
        <f>IF(L$5&gt;$G$4,0,SUMIFS(Fluxo!$O:$O,Fluxo!$U:$U,"&gt;"&amp;K$5,Fluxo!$U:$U,"&lt;="&amp;L$5,Fluxo!$D:$D,$D47))</f>
        <v>0</v>
      </c>
      <c r="M47" s="18">
        <f>IF(M$5&gt;$G$4,0,SUMIFS(Fluxo!$O:$O,Fluxo!$U:$U,"&gt;"&amp;L$5,Fluxo!$U:$U,"&lt;="&amp;M$5,Fluxo!$D:$D,$D47))</f>
        <v>0</v>
      </c>
      <c r="N47" s="18">
        <f>IF(N$5&gt;$G$4,0,SUMIFS(Fluxo!$O:$O,Fluxo!$U:$U,"&gt;"&amp;M$5,Fluxo!$U:$U,"&lt;="&amp;N$5,Fluxo!$D:$D,$D47))</f>
        <v>87963.45</v>
      </c>
      <c r="O47" s="18">
        <f>IF(O$5&gt;$G$4,0,SUMIFS(Fluxo!$O:$O,Fluxo!$U:$U,"&gt;"&amp;N$5,Fluxo!$U:$U,"&lt;="&amp;O$5,Fluxo!$D:$D,$D47))</f>
        <v>20020.189999999999</v>
      </c>
      <c r="P47" s="18">
        <f>IF(P$5&gt;$G$4,0,SUMIFS(Fluxo!$O:$O,Fluxo!$U:$U,"&gt;"&amp;O$5,Fluxo!$U:$U,"&lt;="&amp;P$5,Fluxo!$D:$D,$D47))</f>
        <v>20053.41</v>
      </c>
      <c r="Q47" s="18">
        <f>IF(Q$5&gt;$G$4,0,SUMIFS(Fluxo!$O:$O,Fluxo!$U:$U,"&gt;"&amp;P$5,Fluxo!$U:$U,"&lt;="&amp;Q$5,Fluxo!$D:$D,$D47))</f>
        <v>20122.060000000001</v>
      </c>
      <c r="R47" s="18">
        <f>IF(R$5&gt;$G$4,0,SUMIFS(Fluxo!$O:$O,Fluxo!$U:$U,"&gt;"&amp;Q$5,Fluxo!$U:$U,"&lt;="&amp;R$5,Fluxo!$D:$D,$D47))</f>
        <v>5040.45</v>
      </c>
      <c r="S47" s="18">
        <f>IF(S$5&gt;$G$4,0,SUMIFS(Fluxo!$O:$O,Fluxo!$U:$U,"&gt;"&amp;R$5,Fluxo!$U:$U,"&lt;="&amp;S$5,Fluxo!$D:$D,$D47,Fluxo!$E:$E,"&lt;&gt;"&amp;"PERMUTANTE"))</f>
        <v>5043.91</v>
      </c>
      <c r="T47" s="18">
        <f>IF(T$5&gt;$G$4,0,SUMIFS(Fluxo!$O:$O,Fluxo!$U:$U,"&gt;"&amp;S$5,Fluxo!$U:$U,"&lt;="&amp;T$5,Fluxo!$D:$D,$D47,Fluxo!$E:$E,"&lt;&gt;"&amp;"PERMUTANTE"))</f>
        <v>5059.37</v>
      </c>
      <c r="U47" s="18">
        <f>IF(U$5&gt;$G$4,0,SUMIFS(Fluxo!$O:$O,Fluxo!$U:$U,"&gt;"&amp;T$5,Fluxo!$U:$U,"&lt;="&amp;U$5,Fluxo!$D:$D,$D47,Fluxo!$E:$E,"&lt;&gt;"&amp;"PERMUTANTE"))</f>
        <v>5073.03</v>
      </c>
      <c r="V47" s="18">
        <f>IF(V$5&gt;$G$4,0,SUMIFS(Fluxo!$O:$O,Fluxo!$U:$U,"&gt;"&amp;U$5,Fluxo!$U:$U,"&lt;="&amp;V$5,Fluxo!$D:$D,$D47,Fluxo!$E:$E,"&lt;&gt;"&amp;"PERMUTANTE"))</f>
        <v>5079.7</v>
      </c>
      <c r="W47" s="18">
        <f>IF(W$5&gt;$G$4,0,SUMIFS(Fluxo!$O:$O,Fluxo!$U:$U,"&gt;"&amp;V$5,Fluxo!$U:$U,"&lt;="&amp;W$5,Fluxo!$D:$D,$D47,Fluxo!$E:$E,"&lt;&gt;"&amp;"PERMUTANTE"))</f>
        <v>5093.8999999999996</v>
      </c>
      <c r="X47" s="18">
        <f>IF(X$5&gt;$G$4,0,SUMIFS(Fluxo!$O:$O,Fluxo!$U:$U,"&gt;"&amp;W$5,Fluxo!$U:$U,"&lt;="&amp;X$5,Fluxo!$D:$D,$D47,Fluxo!$E:$E,"&lt;&gt;"&amp;"PERMUTANTE"))</f>
        <v>10240.34</v>
      </c>
      <c r="Y47" s="18">
        <f>IF(Y$5&gt;$G$4,0,SUMIFS(Fluxo!$O:$O,Fluxo!$U:$U,"&gt;"&amp;X$5,Fluxo!$U:$U,"&lt;="&amp;Y$5,Fluxo!$D:$D,$D47,Fluxo!$E:$E,"&lt;&gt;"&amp;"PERMUTANTE"))</f>
        <v>5164.32</v>
      </c>
      <c r="Z47" s="18">
        <f>IF(Z$5&gt;$G$4,0,SUMIFS(Fluxo!$O:$O,Fluxo!$U:$U,"&gt;"&amp;Y$5,Fluxo!$U:$U,"&lt;="&amp;Z$5,Fluxo!$D:$D,$D47,Fluxo!$E:$E,"&lt;&gt;"&amp;"PERMUTANTE"))</f>
        <v>5201.2299999999996</v>
      </c>
      <c r="AA47" s="18">
        <f>IF(AA$5&gt;$G$4,0,SUMIFS(Fluxo!$O:$O,Fluxo!$U:$U,"&gt;"&amp;Z$5,Fluxo!$U:$U,"&lt;="&amp;AA$5,Fluxo!$D:$D,$D47,Fluxo!$E:$E,"&lt;&gt;"&amp;"PERMUTANTE"))</f>
        <v>5238.84</v>
      </c>
      <c r="AB47" s="18">
        <f>IF(AB$5&gt;$G$4,0,SUMIFS(Fluxo!$O:$O,Fluxo!$U:$U,"&gt;"&amp;AA$5,Fluxo!$U:$U,"&lt;="&amp;AB$5,Fluxo!$D:$D,$D47,Fluxo!$E:$E,"&lt;&gt;"&amp;"PERMUTANTE"))</f>
        <v>0</v>
      </c>
      <c r="AC47" s="18">
        <f>IF(AC$5&gt;$G$4,0,SUMIFS(Fluxo!$O:$O,Fluxo!$U:$U,"&gt;"&amp;AB$5,Fluxo!$U:$U,"&lt;="&amp;AC$5,Fluxo!$D:$D,$D47,Fluxo!$E:$E,"&lt;&gt;"&amp;"PERMUTANTE"))</f>
        <v>0</v>
      </c>
      <c r="AD47" s="18">
        <f>IF(AD$5&gt;$G$4,0,SUMIFS(Fluxo!$O:$O,Fluxo!$U:$U,"&gt;"&amp;AC$5,Fluxo!$U:$U,"&lt;="&amp;AD$5,Fluxo!$D:$D,$D47,Fluxo!$E:$E,"&lt;&gt;"&amp;"PERMUTANTE"))</f>
        <v>0</v>
      </c>
      <c r="AE47" s="18">
        <f>IF(AE$5&gt;$G$4,0,SUMIFS(Fluxo!$O:$O,Fluxo!$U:$U,"&gt;"&amp;AD$5,Fluxo!$U:$U,"&lt;="&amp;AE$5,Fluxo!$D:$D,$D47,Fluxo!$E:$E,"&lt;&gt;"&amp;"PERMUTANTE"))</f>
        <v>0</v>
      </c>
      <c r="AF47" s="18">
        <f>IF(AF$5&gt;$G$4,0,SUMIFS(Fluxo!$O:$O,Fluxo!$U:$U,"&gt;"&amp;AE$5,Fluxo!$U:$U,"&lt;="&amp;AF$5,Fluxo!$D:$D,$D47,Fluxo!$E:$E,"&lt;&gt;"&amp;"PERMUTANTE"))</f>
        <v>0</v>
      </c>
      <c r="AG47" s="18">
        <f>IF(AG$5&gt;$G$4,0,SUMIFS(Fluxo!$O:$O,Fluxo!$U:$U,"&gt;"&amp;AF$5,Fluxo!$U:$U,"&lt;="&amp;AG$5,Fluxo!$D:$D,$D47,Fluxo!$E:$E,"&lt;&gt;"&amp;"PERMUTANTE"))</f>
        <v>0</v>
      </c>
      <c r="AH47" s="18">
        <f>IF(AH$5&gt;$G$4,0,SUMIFS(Fluxo!$O:$O,Fluxo!$U:$U,"&gt;"&amp;AG$5,Fluxo!$U:$U,"&lt;="&amp;AH$5,Fluxo!$D:$D,$D47,Fluxo!$E:$E,"&lt;&gt;"&amp;"PERMUTANTE"))</f>
        <v>0</v>
      </c>
      <c r="AI47" s="18">
        <f>IF(AI$5&gt;$G$4,0,SUMIFS(Fluxo!$O:$O,Fluxo!$U:$U,"&gt;"&amp;AH$5,Fluxo!$U:$U,"&lt;="&amp;AI$5,Fluxo!$D:$D,$D47,Fluxo!$E:$E,"&lt;&gt;"&amp;"PERMUTANTE"))</f>
        <v>0</v>
      </c>
      <c r="AJ47" s="18">
        <f>IF(AJ$5&gt;$G$4,0,SUMIFS(Fluxo!$O:$O,Fluxo!$U:$U,"&gt;"&amp;AI$5,Fluxo!$U:$U,"&lt;="&amp;AJ$5,Fluxo!$D:$D,$D47,Fluxo!$E:$E,"&lt;&gt;"&amp;"PERMUTANTE"))</f>
        <v>0</v>
      </c>
      <c r="AK47" s="18">
        <f>IF(AK$5&gt;$G$4,0,SUMIFS(Fluxo!$O:$O,Fluxo!$U:$U,"&gt;"&amp;AJ$5,Fluxo!$U:$U,"&lt;="&amp;AK$5,Fluxo!$D:$D,$D47,Fluxo!$E:$E,"&lt;&gt;"&amp;"PERMUTANTE"))</f>
        <v>0</v>
      </c>
      <c r="AL47" s="18">
        <f>IF(AL$5&gt;$G$4,0,SUMIFS(Fluxo!$O:$O,Fluxo!$U:$U,"&gt;"&amp;AK$5,Fluxo!$U:$U,"&lt;="&amp;AL$5,Fluxo!$D:$D,$D47,Fluxo!$E:$E,"&lt;&gt;"&amp;"PERMUTANTE"))</f>
        <v>0</v>
      </c>
      <c r="AM47" s="18">
        <f>IF(AM$5&gt;$G$4,0,SUMIFS(Fluxo!$O:$O,Fluxo!$U:$U,"&gt;"&amp;AL$5,Fluxo!$U:$U,"&lt;="&amp;AM$5,Fluxo!$D:$D,$D47,Fluxo!$E:$E,"&lt;&gt;"&amp;"PERMUTANTE"))</f>
        <v>0</v>
      </c>
      <c r="AN47" s="18">
        <f>IF(AN$5&gt;$G$4,0,SUMIFS(Fluxo!$O:$O,Fluxo!$U:$U,"&gt;"&amp;AM$5,Fluxo!$U:$U,"&lt;="&amp;AN$5,Fluxo!$D:$D,$D47,Fluxo!$E:$E,"&lt;&gt;"&amp;"PERMUTANTE"))</f>
        <v>0</v>
      </c>
      <c r="AO47" s="18">
        <f>IF(AO$5&gt;$G$4,0,SUMIFS(Fluxo!$O:$O,Fluxo!$U:$U,"&gt;"&amp;AN$5,Fluxo!$U:$U,"&lt;="&amp;AO$5,Fluxo!$D:$D,$D47,Fluxo!$E:$E,"&lt;&gt;"&amp;"PERMUTANTE"))</f>
        <v>0</v>
      </c>
      <c r="AP47" s="18">
        <f>IF(AP$5&gt;$G$4,0,SUMIFS(Fluxo!$O:$O,Fluxo!$U:$U,"&gt;"&amp;AO$5,Fluxo!$U:$U,"&lt;="&amp;AP$5,Fluxo!$D:$D,$D47,Fluxo!$E:$E,"&lt;&gt;"&amp;"PERMUTANTE"))</f>
        <v>0</v>
      </c>
      <c r="AQ47" s="18">
        <f>IF(AQ$5&gt;$G$4,0,SUMIFS(Fluxo!$O:$O,Fluxo!$U:$U,"&gt;"&amp;AP$5,Fluxo!$U:$U,"&lt;="&amp;AQ$5,Fluxo!$D:$D,$D47,Fluxo!$E:$E,"&lt;&gt;"&amp;"PERMUTANTE"))</f>
        <v>0</v>
      </c>
      <c r="AR47" s="18">
        <f>IF(AR$5&gt;$G$4,0,SUMIFS(Fluxo!$O:$O,Fluxo!$U:$U,"&gt;"&amp;AQ$5,Fluxo!$U:$U,"&lt;="&amp;AR$5,Fluxo!$D:$D,$D47,Fluxo!$E:$E,"&lt;&gt;"&amp;"PERMUTANTE"))</f>
        <v>0</v>
      </c>
      <c r="AS47" s="18">
        <f>IF(AS$5&gt;$G$4,0,SUMIFS(Fluxo!$O:$O,Fluxo!$U:$U,"&gt;"&amp;AR$5,Fluxo!$U:$U,"&lt;="&amp;AS$5,Fluxo!$D:$D,$D47,Fluxo!$E:$E,"&lt;&gt;"&amp;"PERMUTANTE"))</f>
        <v>0</v>
      </c>
      <c r="AT47" s="18">
        <f>IF(AT$5&gt;$G$4,0,SUMIFS(Fluxo!$O:$O,Fluxo!$U:$U,"&gt;"&amp;AS$5,Fluxo!$U:$U,"&lt;="&amp;AT$5,Fluxo!$D:$D,$D47,Fluxo!$E:$E,"&lt;&gt;"&amp;"PERMUTANTE"))</f>
        <v>0</v>
      </c>
      <c r="AU47" s="18">
        <f>IF(AU$5&gt;$G$4,0,SUMIFS(Fluxo!$O:$O,Fluxo!$U:$U,"&gt;"&amp;AT$5,Fluxo!$U:$U,"&lt;="&amp;AU$5,Fluxo!$D:$D,$D47,Fluxo!$E:$E,"&lt;&gt;"&amp;"PERMUTANTE"))</f>
        <v>0</v>
      </c>
      <c r="AV47" s="18">
        <f>IF(AV$5&gt;$G$4,0,SUMIFS(Fluxo!$O:$O,Fluxo!$U:$U,"&gt;"&amp;AU$5,Fluxo!$U:$U,"&lt;="&amp;AV$5,Fluxo!$D:$D,$D47,Fluxo!$E:$E,"&lt;&gt;"&amp;"PERMUTANTE"))</f>
        <v>0</v>
      </c>
      <c r="AW47" s="18">
        <f>IF(AW$5&gt;$G$4,0,SUMIFS(Fluxo!$O:$O,Fluxo!$U:$U,"&gt;"&amp;AV$5,Fluxo!$U:$U,"&lt;="&amp;AW$5,Fluxo!$D:$D,$D47,Fluxo!$E:$E,"&lt;&gt;"&amp;"PERMUTANTE"))</f>
        <v>0</v>
      </c>
      <c r="AX47" s="18">
        <f>IF(AX$5&gt;$G$4,0,SUMIFS(Fluxo!$O:$O,Fluxo!$U:$U,"&gt;"&amp;AW$5,Fluxo!$U:$U,"&lt;="&amp;AX$5,Fluxo!$D:$D,$D47,Fluxo!$E:$E,"&lt;&gt;"&amp;"PERMUTANTE"))</f>
        <v>0</v>
      </c>
      <c r="AY47" s="18">
        <f>IF(AY$5&gt;$G$4,0,SUMIFS(Fluxo!$O:$O,Fluxo!$U:$U,"&gt;"&amp;AX$5,Fluxo!$U:$U,"&lt;="&amp;AY$5,Fluxo!$D:$D,$D47,Fluxo!$E:$E,"&lt;&gt;"&amp;"PERMUTANTE"))</f>
        <v>0</v>
      </c>
      <c r="AZ47" s="18">
        <f>IF(AZ$5&gt;$G$4,0,SUMIFS(Fluxo!$O:$O,Fluxo!$U:$U,"&gt;"&amp;AY$5,Fluxo!$U:$U,"&lt;="&amp;AZ$5,Fluxo!$D:$D,$D47,Fluxo!$E:$E,"&lt;&gt;"&amp;"PERMUTANTE"))</f>
        <v>0</v>
      </c>
      <c r="BA47" s="18">
        <f>IF(BA$5&gt;$G$4,0,SUMIFS(Fluxo!$O:$O,Fluxo!$U:$U,"&gt;"&amp;AZ$5,Fluxo!$U:$U,"&lt;="&amp;BA$5,Fluxo!$D:$D,$D47,Fluxo!$E:$E,"&lt;&gt;"&amp;"PERMUTANTE"))</f>
        <v>0</v>
      </c>
      <c r="BB47" s="18">
        <f>IF(BB$5&gt;$G$4,0,SUMIFS(Fluxo!$O:$O,Fluxo!$U:$U,"&gt;"&amp;BA$5,Fluxo!$U:$U,"&lt;="&amp;BB$5,Fluxo!$D:$D,$D47,Fluxo!$E:$E,"&lt;&gt;"&amp;"PERMUTANTE"))</f>
        <v>0</v>
      </c>
      <c r="BC47" s="18">
        <f>IF(BC$5&gt;$G$4,0,SUMIFS(Fluxo!$O:$O,Fluxo!$U:$U,"&gt;"&amp;BB$5,Fluxo!$U:$U,"&lt;="&amp;BC$5,Fluxo!$D:$D,$D47,Fluxo!$E:$E,"&lt;&gt;"&amp;"PERMUTANTE"))</f>
        <v>0</v>
      </c>
      <c r="BD47" s="18">
        <f>IF(BD$5&gt;$G$4,0,SUMIFS(Fluxo!$O:$O,Fluxo!$U:$U,"&gt;"&amp;BC$5,Fluxo!$U:$U,"&lt;="&amp;BD$5,Fluxo!$D:$D,$D47,Fluxo!$E:$E,"&lt;&gt;"&amp;"PERMUTANTE"))</f>
        <v>0</v>
      </c>
      <c r="BE47" s="18">
        <f>IF(BE$5&gt;$G$4,0,SUMIFS(Fluxo!$O:$O,Fluxo!$U:$U,"&gt;"&amp;BD$5,Fluxo!$U:$U,"&lt;="&amp;BE$5,Fluxo!$D:$D,$D47,Fluxo!$E:$E,"&lt;&gt;"&amp;"PERMUTANTE"))</f>
        <v>0</v>
      </c>
      <c r="BF47" s="18">
        <f>IF(BF$5&gt;$G$4,0,SUMIFS(Fluxo!$O:$O,Fluxo!$U:$U,"&gt;"&amp;BE$5,Fluxo!$U:$U,"&lt;="&amp;BF$5,Fluxo!$D:$D,$D47,Fluxo!$E:$E,"&lt;&gt;"&amp;"PERMUTANTE"))</f>
        <v>0</v>
      </c>
      <c r="BG47" s="18">
        <f>IF(BG$5&gt;$G$4,0,SUMIFS(Fluxo!$O:$O,Fluxo!$U:$U,"&gt;"&amp;BF$5,Fluxo!$U:$U,"&lt;="&amp;BG$5,Fluxo!$D:$D,$D47,Fluxo!$E:$E,"&lt;&gt;"&amp;"PERMUTANTE"))</f>
        <v>0</v>
      </c>
      <c r="BH47" s="18">
        <f>IF(BH$5&gt;$G$4,0,SUMIFS(Fluxo!$O:$O,Fluxo!$U:$U,"&gt;"&amp;BG$5,Fluxo!$U:$U,"&lt;="&amp;BH$5,Fluxo!$D:$D,$D47,Fluxo!$E:$E,"&lt;&gt;"&amp;"PERMUTANTE"))</f>
        <v>0</v>
      </c>
      <c r="BI47" s="18">
        <f>IF(BI$5&gt;$G$4,0,SUMIFS(Fluxo!$O:$O,Fluxo!$U:$U,"&gt;"&amp;BH$5,Fluxo!$U:$U,"&lt;="&amp;BI$5,Fluxo!$D:$D,$D47,Fluxo!$E:$E,"&lt;&gt;"&amp;"PERMUTANTE"))</f>
        <v>0</v>
      </c>
      <c r="BJ47" s="18">
        <f>IF(BJ$5&gt;$G$4,0,SUMIFS(Fluxo!$O:$O,Fluxo!$U:$U,"&gt;"&amp;BI$5,Fluxo!$U:$U,"&lt;="&amp;BJ$5,Fluxo!$D:$D,$D47,Fluxo!$E:$E,"&lt;&gt;"&amp;"PERMUTANTE"))</f>
        <v>0</v>
      </c>
      <c r="BK47" s="18">
        <f>IF(BK$5&gt;$G$4,0,SUMIFS(Fluxo!$O:$O,Fluxo!$U:$U,"&gt;"&amp;BJ$5,Fluxo!$U:$U,"&lt;="&amp;BK$5,Fluxo!$D:$D,$D47,Fluxo!$E:$E,"&lt;&gt;"&amp;"PERMUTANTE"))</f>
        <v>0</v>
      </c>
      <c r="BL47" s="18">
        <f>IF(BL$5&gt;$G$4,0,SUMIFS(Fluxo!$O:$O,Fluxo!$U:$U,"&gt;"&amp;BK$5,Fluxo!$U:$U,"&lt;="&amp;BL$5,Fluxo!$D:$D,$D47,Fluxo!$E:$E,"&lt;&gt;"&amp;"PERMUTANTE"))</f>
        <v>0</v>
      </c>
      <c r="BM47" s="18">
        <f>IF(BM$5&gt;$G$4,0,SUMIFS(Fluxo!$O:$O,Fluxo!$U:$U,"&gt;"&amp;BL$5,Fluxo!$U:$U,"&lt;="&amp;BM$5,Fluxo!$D:$D,$D47,Fluxo!$E:$E,"&lt;&gt;"&amp;"PERMUTANTE"))</f>
        <v>0</v>
      </c>
      <c r="BN47" s="18">
        <f>IF(BN$5&gt;$G$4,0,SUMIFS(Fluxo!$O:$O,Fluxo!$U:$U,"&gt;"&amp;BM$5,Fluxo!$U:$U,"&lt;="&amp;BN$5,Fluxo!$D:$D,$D47,Fluxo!$E:$E,"&lt;&gt;"&amp;"PERMUTANTE"))</f>
        <v>0</v>
      </c>
      <c r="BO47" s="18">
        <f>IF(BO$5&gt;$G$4,0,SUMIFS(Fluxo!$O:$O,Fluxo!$U:$U,"&gt;"&amp;BN$5,Fluxo!$U:$U,"&lt;="&amp;BO$5,Fluxo!$D:$D,$D47,Fluxo!$E:$E,"&lt;&gt;"&amp;"PERMUTANTE"))</f>
        <v>0</v>
      </c>
      <c r="BP47" s="18">
        <f>IF(BP$5&gt;$G$4,0,SUMIFS(Fluxo!$O:$O,Fluxo!$U:$U,"&gt;"&amp;BO$5,Fluxo!$U:$U,"&lt;="&amp;BP$5,Fluxo!$D:$D,$D47,Fluxo!$E:$E,"&lt;&gt;"&amp;"PERMUTANTE"))</f>
        <v>0</v>
      </c>
      <c r="BQ47" s="18">
        <f>IF(BQ$5&gt;$G$4,0,SUMIFS(Fluxo!$O:$O,Fluxo!$U:$U,"&gt;"&amp;BP$5,Fluxo!$U:$U,"&lt;="&amp;BQ$5,Fluxo!$D:$D,$D47,Fluxo!$E:$E,"&lt;&gt;"&amp;"PERMUTANTE"))</f>
        <v>0</v>
      </c>
      <c r="BR47" s="18">
        <f>IF(BR$5&gt;$G$4,0,SUMIFS(Fluxo!$O:$O,Fluxo!$U:$U,"&gt;"&amp;BQ$5,Fluxo!$U:$U,"&lt;="&amp;BR$5,Fluxo!$D:$D,$D47,Fluxo!$E:$E,"&lt;&gt;"&amp;"PERMUTANTE"))</f>
        <v>0</v>
      </c>
      <c r="BS47" s="18">
        <f>IF(BS$5&gt;$G$4,0,SUMIFS(Fluxo!$O:$O,Fluxo!$U:$U,"&gt;"&amp;BR$5,Fluxo!$U:$U,"&lt;="&amp;BS$5,Fluxo!$D:$D,$D47,Fluxo!$E:$E,"&lt;&gt;"&amp;"PERMUTANTE"))</f>
        <v>0</v>
      </c>
      <c r="BT47" s="18">
        <f>IF(BT$5&gt;$G$4,0,SUMIFS(Fluxo!$O:$O,Fluxo!$U:$U,"&gt;"&amp;BS$5,Fluxo!$U:$U,"&lt;="&amp;BT$5,Fluxo!$D:$D,$D47,Fluxo!$E:$E,"&lt;&gt;"&amp;"PERMUTANTE"))</f>
        <v>0</v>
      </c>
      <c r="BU47" s="18">
        <f>IF(BU$5&gt;$G$4,0,SUMIFS(Fluxo!$O:$O,Fluxo!$U:$U,"&gt;"&amp;BT$5,Fluxo!$U:$U,"&lt;="&amp;BU$5,Fluxo!$D:$D,$D47,Fluxo!$E:$E,"&lt;&gt;"&amp;"PERMUTANTE"))</f>
        <v>0</v>
      </c>
      <c r="BV47" s="18">
        <f>IF(BV$5&gt;$G$4,0,SUMIFS(Fluxo!$O:$O,Fluxo!$U:$U,"&gt;"&amp;BU$5,Fluxo!$U:$U,"&lt;="&amp;BV$5,Fluxo!$D:$D,$D47,Fluxo!$E:$E,"&lt;&gt;"&amp;"PERMUTANTE"))</f>
        <v>0</v>
      </c>
      <c r="BW47" s="18">
        <f>IF(BW$5&gt;$G$4,0,SUMIFS(Fluxo!$O:$O,Fluxo!$U:$U,"&gt;"&amp;BV$5,Fluxo!$U:$U,"&lt;="&amp;BW$5,Fluxo!$D:$D,$D47,Fluxo!$E:$E,"&lt;&gt;"&amp;"PERMUTANTE"))</f>
        <v>0</v>
      </c>
      <c r="BX47" s="18">
        <f>IF(BX$5&gt;$G$4,0,SUMIFS(Fluxo!$O:$O,Fluxo!$U:$U,"&gt;"&amp;BW$5,Fluxo!$U:$U,"&lt;="&amp;BX$5,Fluxo!$D:$D,$D47,Fluxo!$E:$E,"&lt;&gt;"&amp;"PERMUTANTE"))</f>
        <v>0</v>
      </c>
      <c r="BY47" s="18">
        <f>IF(BY$5&gt;$G$4,0,SUMIFS(Fluxo!$O:$O,Fluxo!$U:$U,"&gt;"&amp;BX$5,Fluxo!$U:$U,"&lt;="&amp;BY$5,Fluxo!$D:$D,$D47,Fluxo!$E:$E,"&lt;&gt;"&amp;"PERMUTANTE"))</f>
        <v>0</v>
      </c>
      <c r="BZ47" s="18">
        <f>IF(BZ$5&gt;$G$4,0,SUMIFS(Fluxo!$O:$O,Fluxo!$U:$U,"&gt;"&amp;BY$5,Fluxo!$U:$U,"&lt;="&amp;BZ$5,Fluxo!$D:$D,$D47,Fluxo!$E:$E,"&lt;&gt;"&amp;"PERMUTANTE"))</f>
        <v>0</v>
      </c>
      <c r="CA47" s="18">
        <f>IF(CA$5&gt;$G$4,0,SUMIFS(Fluxo!$O:$O,Fluxo!$U:$U,"&gt;"&amp;BZ$5,Fluxo!$U:$U,"&lt;="&amp;CA$5,Fluxo!$D:$D,$D47,Fluxo!$E:$E,"&lt;&gt;"&amp;"PERMUTANTE"))</f>
        <v>0</v>
      </c>
      <c r="CB47" s="18">
        <f>IF(CB$5&gt;$G$4,0,SUMIFS(Fluxo!$O:$O,Fluxo!$U:$U,"&gt;"&amp;CA$5,Fluxo!$U:$U,"&lt;="&amp;CB$5,Fluxo!$D:$D,$D47,Fluxo!$E:$E,"&lt;&gt;"&amp;"PERMUTANTE"))</f>
        <v>0</v>
      </c>
      <c r="CC47" s="18">
        <f>IF(CC$5&gt;$G$4,0,SUMIFS(Fluxo!$O:$O,Fluxo!$U:$U,"&gt;"&amp;CB$5,Fluxo!$U:$U,"&lt;="&amp;CC$5,Fluxo!$D:$D,$D47,Fluxo!$E:$E,"&lt;&gt;"&amp;"PERMUTANTE"))</f>
        <v>0</v>
      </c>
      <c r="CD47" s="18">
        <f>IF(CD$5&gt;$G$4,0,SUMIFS(Fluxo!$O:$O,Fluxo!$U:$U,"&gt;"&amp;CC$5,Fluxo!$U:$U,"&lt;="&amp;CD$5,Fluxo!$D:$D,$D47,Fluxo!$E:$E,"&lt;&gt;"&amp;"PERMUTANTE"))</f>
        <v>0</v>
      </c>
      <c r="CE47" s="18">
        <f>IF(CE$5&gt;$G$4,0,SUMIFS(Fluxo!$O:$O,Fluxo!$U:$U,"&gt;"&amp;CD$5,Fluxo!$U:$U,"&lt;="&amp;CE$5,Fluxo!$D:$D,$D47,Fluxo!$E:$E,"&lt;&gt;"&amp;"PERMUTANTE"))</f>
        <v>0</v>
      </c>
      <c r="CF47" s="18">
        <f>IF(CF$5&gt;$G$4,0,SUMIFS(Fluxo!$O:$O,Fluxo!$U:$U,"&gt;"&amp;CE$5,Fluxo!$U:$U,"&lt;="&amp;CF$5,Fluxo!$D:$D,$D47,Fluxo!$E:$E,"&lt;&gt;"&amp;"PERMUTANTE"))</f>
        <v>0</v>
      </c>
      <c r="CG47" s="18">
        <f>IF(CG$5&gt;$G$4,0,SUMIFS(Fluxo!$O:$O,Fluxo!$U:$U,"&gt;"&amp;CF$5,Fluxo!$U:$U,"&lt;="&amp;CG$5,Fluxo!$D:$D,$D47,Fluxo!$E:$E,"&lt;&gt;"&amp;"PERMUTANTE"))</f>
        <v>0</v>
      </c>
      <c r="CH47" s="18">
        <f>IF(CH$5&gt;$G$4,0,SUMIFS(Fluxo!$O:$O,Fluxo!$U:$U,"&gt;"&amp;CG$5,Fluxo!$U:$U,"&lt;="&amp;CH$5,Fluxo!$D:$D,$D47,Fluxo!$E:$E,"&lt;&gt;"&amp;"PERMUTANTE"))</f>
        <v>0</v>
      </c>
      <c r="CI47" s="18">
        <f>IF(CI$5&gt;$G$4,0,SUMIFS(Fluxo!$O:$O,Fluxo!$U:$U,"&gt;"&amp;CH$5,Fluxo!$U:$U,"&lt;="&amp;CI$5,Fluxo!$D:$D,$D47,Fluxo!$E:$E,"&lt;&gt;"&amp;"PERMUTANTE"))</f>
        <v>0</v>
      </c>
      <c r="CJ47" s="18">
        <f>IF(CJ$5&gt;$G$4,0,SUMIFS(Fluxo!$O:$O,Fluxo!$U:$U,"&gt;"&amp;CI$5,Fluxo!$U:$U,"&lt;="&amp;CJ$5,Fluxo!$D:$D,$D47,Fluxo!$E:$E,"&lt;&gt;"&amp;"PERMUTANTE"))</f>
        <v>0</v>
      </c>
      <c r="CK47" s="18">
        <f>IF(CK$5&gt;$G$4,0,SUMIFS(Fluxo!$O:$O,Fluxo!$U:$U,"&gt;"&amp;CJ$5,Fluxo!$U:$U,"&lt;="&amp;CK$5,Fluxo!$D:$D,$D47,Fluxo!$E:$E,"&lt;&gt;"&amp;"PERMUTANTE"))</f>
        <v>0</v>
      </c>
      <c r="CL47" s="18">
        <f>IF(CL$5&gt;$G$4,0,SUMIFS(Fluxo!$O:$O,Fluxo!$U:$U,"&gt;"&amp;CK$5,Fluxo!$U:$U,"&lt;="&amp;CL$5,Fluxo!$D:$D,$D47,Fluxo!$E:$E,"&lt;&gt;"&amp;"PERMUTANTE"))</f>
        <v>0</v>
      </c>
      <c r="CM47" s="18">
        <f>IF(CM$5&gt;$G$4,0,SUMIFS(Fluxo!$O:$O,Fluxo!$U:$U,"&gt;"&amp;CL$5,Fluxo!$U:$U,"&lt;="&amp;CM$5,Fluxo!$D:$D,$D47,Fluxo!$E:$E,"&lt;&gt;"&amp;"PERMUTANTE"))</f>
        <v>0</v>
      </c>
      <c r="CN47" s="18">
        <f>IF(CN$5&gt;$G$4,0,SUMIFS(Fluxo!$O:$O,Fluxo!$U:$U,"&gt;"&amp;CM$5,Fluxo!$U:$U,"&lt;="&amp;CN$5,Fluxo!$D:$D,$D47,Fluxo!$E:$E,"&lt;&gt;"&amp;"PERMUTANTE"))</f>
        <v>0</v>
      </c>
      <c r="CO47" s="18">
        <f>IF(CO$5&gt;$G$4,0,SUMIFS(Fluxo!$O:$O,Fluxo!$U:$U,"&gt;"&amp;CN$5,Fluxo!$U:$U,"&lt;="&amp;CO$5,Fluxo!$D:$D,$D47,Fluxo!$E:$E,"&lt;&gt;"&amp;"PERMUTANTE"))</f>
        <v>0</v>
      </c>
      <c r="CP47" s="18">
        <f>IF(CP$5&gt;$G$4,0,SUMIFS(Fluxo!$O:$O,Fluxo!$U:$U,"&gt;"&amp;CO$5,Fluxo!$U:$U,"&lt;="&amp;CP$5,Fluxo!$D:$D,$D47,Fluxo!$E:$E,"&lt;&gt;"&amp;"PERMUTANTE"))</f>
        <v>0</v>
      </c>
      <c r="CQ47" s="18">
        <f>IF(CQ$5&gt;$G$4,0,SUMIFS(Fluxo!$O:$O,Fluxo!$U:$U,"&gt;"&amp;CP$5,Fluxo!$U:$U,"&lt;="&amp;CQ$5,Fluxo!$D:$D,$D47,Fluxo!$E:$E,"&lt;&gt;"&amp;"PERMUTANTE"))</f>
        <v>0</v>
      </c>
      <c r="CR47" s="18">
        <f>IF(CR$5&gt;$G$4,0,SUMIFS(Fluxo!$O:$O,Fluxo!$U:$U,"&gt;"&amp;CQ$5,Fluxo!$U:$U,"&lt;="&amp;CR$5,Fluxo!$D:$D,$D47,Fluxo!$E:$E,"&lt;&gt;"&amp;"PERMUTANTE"))</f>
        <v>0</v>
      </c>
      <c r="CS47" s="18">
        <f>IF(CS$5&gt;$G$4,0,SUMIFS(Fluxo!$O:$O,Fluxo!$U:$U,"&gt;"&amp;CR$5,Fluxo!$U:$U,"&lt;="&amp;CS$5,Fluxo!$D:$D,$D47,Fluxo!$E:$E,"&lt;&gt;"&amp;"PERMUTANTE"))</f>
        <v>0</v>
      </c>
      <c r="CT47" s="18">
        <f>IF(CT$5&gt;$G$4,0,SUMIFS(Fluxo!$O:$O,Fluxo!$U:$U,"&gt;"&amp;CS$5,Fluxo!$U:$U,"&lt;="&amp;CT$5,Fluxo!$D:$D,$D47,Fluxo!$E:$E,"&lt;&gt;"&amp;"PERMUTANTE"))</f>
        <v>0</v>
      </c>
      <c r="CU47" s="18">
        <f>IF(CU$5&gt;$G$4,0,SUMIFS(Fluxo!$O:$O,Fluxo!$U:$U,"&gt;"&amp;CT$5,Fluxo!$U:$U,"&lt;="&amp;CU$5,Fluxo!$D:$D,$D47,Fluxo!$E:$E,"&lt;&gt;"&amp;"PERMUTANTE"))</f>
        <v>0</v>
      </c>
      <c r="CV47" s="18">
        <f>IF(CV$5&gt;$G$4,0,SUMIFS(Fluxo!$O:$O,Fluxo!$U:$U,"&gt;"&amp;CU$5,Fluxo!$U:$U,"&lt;="&amp;CV$5,Fluxo!$D:$D,$D47,Fluxo!$E:$E,"&lt;&gt;"&amp;"PERMUTANTE"))</f>
        <v>0</v>
      </c>
      <c r="CW47" s="18">
        <f>IF(CW$5&gt;$G$4,0,SUMIFS(Fluxo!$O:$O,Fluxo!$U:$U,"&gt;"&amp;CV$5,Fluxo!$U:$U,"&lt;="&amp;CW$5,Fluxo!$D:$D,$D47,Fluxo!$E:$E,"&lt;&gt;"&amp;"PERMUTANTE"))</f>
        <v>0</v>
      </c>
      <c r="CX47" s="18">
        <f>IF(CX$5&gt;$G$4,0,SUMIFS(Fluxo!$O:$O,Fluxo!$U:$U,"&gt;"&amp;CW$5,Fluxo!$U:$U,"&lt;="&amp;CX$5,Fluxo!$D:$D,$D47,Fluxo!$E:$E,"&lt;&gt;"&amp;"PERMUTANTE"))</f>
        <v>0</v>
      </c>
      <c r="CY47" s="18">
        <f>IF(CY$5&gt;$G$4,0,SUMIFS(Fluxo!$O:$O,Fluxo!$U:$U,"&gt;"&amp;CX$5,Fluxo!$U:$U,"&lt;="&amp;CY$5,Fluxo!$D:$D,$D47,Fluxo!$E:$E,"&lt;&gt;"&amp;"PERMUTANTE"))</f>
        <v>0</v>
      </c>
      <c r="CZ47" s="18">
        <f>IF(CZ$5&gt;$G$4,0,SUMIFS(Fluxo!$O:$O,Fluxo!$U:$U,"&gt;"&amp;CY$5,Fluxo!$U:$U,"&lt;="&amp;CZ$5,Fluxo!$D:$D,$D47,Fluxo!$E:$E,"&lt;&gt;"&amp;"PERMUTANTE"))</f>
        <v>0</v>
      </c>
      <c r="DA47" s="18">
        <f>IF(DA$5&gt;$G$4,0,SUMIFS(Fluxo!$O:$O,Fluxo!$U:$U,"&gt;"&amp;CZ$5,Fluxo!$U:$U,"&lt;="&amp;DA$5,Fluxo!$D:$D,$D47,Fluxo!$E:$E,"&lt;&gt;"&amp;"PERMUTANTE"))</f>
        <v>0</v>
      </c>
      <c r="DB47" s="18">
        <f>IF(DB$5&gt;$G$4,0,SUMIFS(Fluxo!$O:$O,Fluxo!$U:$U,"&gt;"&amp;DA$5,Fluxo!$U:$U,"&lt;="&amp;DB$5,Fluxo!$D:$D,$D47,Fluxo!$E:$E,"&lt;&gt;"&amp;"PERMUTANTE"))</f>
        <v>0</v>
      </c>
      <c r="DC47" s="18">
        <f>IF(DC$5&gt;$G$4,0,SUMIFS(Fluxo!$O:$O,Fluxo!$U:$U,"&gt;"&amp;DB$5,Fluxo!$U:$U,"&lt;="&amp;DC$5,Fluxo!$D:$D,$D47,Fluxo!$E:$E,"&lt;&gt;"&amp;"PERMUTANTE"))</f>
        <v>0</v>
      </c>
      <c r="DD47" s="18">
        <f>IF(DD$5&gt;$G$4,0,SUMIFS(Fluxo!$O:$O,Fluxo!$U:$U,"&gt;"&amp;DC$5,Fluxo!$U:$U,"&lt;="&amp;DD$5,Fluxo!$D:$D,$D47,Fluxo!$E:$E,"&lt;&gt;"&amp;"PERMUTANTE"))</f>
        <v>0</v>
      </c>
      <c r="DE47" s="18">
        <f>IF(DE$5&gt;$G$4,0,SUMIFS(Fluxo!$O:$O,Fluxo!$U:$U,"&gt;"&amp;DD$5,Fluxo!$U:$U,"&lt;="&amp;DE$5,Fluxo!$D:$D,$D47,Fluxo!$E:$E,"&lt;&gt;"&amp;"PERMUTANTE"))</f>
        <v>0</v>
      </c>
      <c r="DF47" s="18">
        <f>IF(DF$5&gt;$G$4,0,SUMIFS(Fluxo!$O:$O,Fluxo!$U:$U,"&gt;"&amp;DE$5,Fluxo!$U:$U,"&lt;="&amp;DF$5,Fluxo!$D:$D,$D47,Fluxo!$E:$E,"&lt;&gt;"&amp;"PERMUTANTE"))</f>
        <v>0</v>
      </c>
      <c r="DG47" s="18">
        <f>IF(DG$5&gt;$G$4,0,SUMIFS(Fluxo!$O:$O,Fluxo!$U:$U,"&gt;"&amp;DF$5,Fluxo!$U:$U,"&lt;="&amp;DG$5,Fluxo!$D:$D,$D47,Fluxo!$E:$E,"&lt;&gt;"&amp;"PERMUTANTE"))</f>
        <v>0</v>
      </c>
      <c r="DH47" s="18">
        <f>IF(DH$5&gt;$G$4,0,SUMIFS(Fluxo!$O:$O,Fluxo!$U:$U,"&gt;"&amp;DG$5,Fluxo!$U:$U,"&lt;="&amp;DH$5,Fluxo!$D:$D,$D47,Fluxo!$E:$E,"&lt;&gt;"&amp;"PERMUTANTE"))</f>
        <v>0</v>
      </c>
      <c r="DI47" s="18">
        <f>IF(DI$5&gt;$G$4,0,SUMIFS(Fluxo!$O:$O,Fluxo!$U:$U,"&gt;"&amp;DH$5,Fluxo!$U:$U,"&lt;="&amp;DI$5,Fluxo!$D:$D,$D47,Fluxo!$E:$E,"&lt;&gt;"&amp;"PERMUTANTE"))</f>
        <v>0</v>
      </c>
      <c r="DJ47" s="18">
        <f>IF(DJ$5&gt;$G$4,0,SUMIFS(Fluxo!$O:$O,Fluxo!$U:$U,"&gt;"&amp;DI$5,Fluxo!$U:$U,"&lt;="&amp;DJ$5,Fluxo!$D:$D,$D47,Fluxo!$E:$E,"&lt;&gt;"&amp;"PERMUTANTE"))</f>
        <v>0</v>
      </c>
      <c r="DK47" s="18">
        <f>IF(DK$5&gt;$G$4,0,SUMIFS(Fluxo!$O:$O,Fluxo!$U:$U,"&gt;"&amp;DJ$5,Fluxo!$U:$U,"&lt;="&amp;DK$5,Fluxo!$D:$D,$D47,Fluxo!$E:$E,"&lt;&gt;"&amp;"PERMUTANTE"))</f>
        <v>0</v>
      </c>
      <c r="DL47" s="18">
        <f>IF(DL$5&gt;$G$4,0,SUMIFS(Fluxo!$O:$O,Fluxo!$U:$U,"&gt;"&amp;DK$5,Fluxo!$U:$U,"&lt;="&amp;DL$5,Fluxo!$D:$D,$D47,Fluxo!$E:$E,"&lt;&gt;"&amp;"PERMUTANTE"))</f>
        <v>0</v>
      </c>
      <c r="DM47" s="18">
        <f>IF(DM$5&gt;$G$4,0,SUMIFS(Fluxo!$O:$O,Fluxo!$U:$U,"&gt;"&amp;DL$5,Fluxo!$U:$U,"&lt;="&amp;DM$5,Fluxo!$D:$D,$D47,Fluxo!$E:$E,"&lt;&gt;"&amp;"PERMUTANTE"))</f>
        <v>0</v>
      </c>
      <c r="DN47" s="18">
        <f>IF(DN$5&gt;$G$4,0,SUMIFS(Fluxo!$O:$O,Fluxo!$U:$U,"&gt;"&amp;DM$5,Fluxo!$U:$U,"&lt;="&amp;DN$5,Fluxo!$D:$D,$D47,Fluxo!$E:$E,"&lt;&gt;"&amp;"PERMUTANTE"))</f>
        <v>0</v>
      </c>
      <c r="DO47" s="18">
        <f>IF(DO$5&gt;$G$4,0,SUMIFS(Fluxo!$O:$O,Fluxo!$U:$U,"&gt;"&amp;DN$5,Fluxo!$U:$U,"&lt;="&amp;DO$5,Fluxo!$D:$D,$D47,Fluxo!$E:$E,"&lt;&gt;"&amp;"PERMUTANTE"))</f>
        <v>0</v>
      </c>
      <c r="DP47" s="18">
        <f>IF(DP$5&gt;$G$4,0,SUMIFS(Fluxo!$O:$O,Fluxo!$U:$U,"&gt;"&amp;DO$5,Fluxo!$U:$U,"&lt;="&amp;DP$5,Fluxo!$D:$D,$D47,Fluxo!$E:$E,"&lt;&gt;"&amp;"PERMUTANTE"))</f>
        <v>0</v>
      </c>
      <c r="DQ47" s="18">
        <f>IF(DQ$5&gt;$G$4,0,SUMIFS(Fluxo!$O:$O,Fluxo!$U:$U,"&gt;"&amp;DP$5,Fluxo!$U:$U,"&lt;="&amp;DQ$5,Fluxo!$D:$D,$D47,Fluxo!$E:$E,"&lt;&gt;"&amp;"PERMUTANTE"))</f>
        <v>0</v>
      </c>
      <c r="DR47" s="18">
        <f>IF(DR$5&gt;$G$4,0,SUMIFS(Fluxo!$O:$O,Fluxo!$U:$U,"&gt;"&amp;DQ$5,Fluxo!$U:$U,"&lt;="&amp;DR$5,Fluxo!$D:$D,$D47,Fluxo!$E:$E,"&lt;&gt;"&amp;"PERMUTANTE"))</f>
        <v>0</v>
      </c>
      <c r="DS47" s="18">
        <f>IF(DS$5&gt;$G$4,0,SUMIFS(Fluxo!$O:$O,Fluxo!$U:$U,"&gt;"&amp;DR$5,Fluxo!$U:$U,"&lt;="&amp;DS$5,Fluxo!$D:$D,$D47,Fluxo!$E:$E,"&lt;&gt;"&amp;"PERMUTANTE"))</f>
        <v>0</v>
      </c>
      <c r="DT47" s="18">
        <f>IF(DT$5&gt;$G$4,0,SUMIFS(Fluxo!$O:$O,Fluxo!$U:$U,"&gt;"&amp;DS$5,Fluxo!$U:$U,"&lt;="&amp;DT$5,Fluxo!$D:$D,$D47,Fluxo!$E:$E,"&lt;&gt;"&amp;"PERMUTANTE"))</f>
        <v>0</v>
      </c>
      <c r="DU47" s="18">
        <f>IF(DU$5&gt;$G$4,0,SUMIFS(Fluxo!$O:$O,Fluxo!$U:$U,"&gt;"&amp;DT$5,Fluxo!$U:$U,"&lt;="&amp;DU$5,Fluxo!$D:$D,$D47,Fluxo!$E:$E,"&lt;&gt;"&amp;"PERMUTANTE"))</f>
        <v>0</v>
      </c>
      <c r="DV47" s="18">
        <f>IF(DV$5&gt;$G$4,0,SUMIFS(Fluxo!$O:$O,Fluxo!$U:$U,"&gt;"&amp;DU$5,Fluxo!$U:$U,"&lt;="&amp;DV$5,Fluxo!$D:$D,$D47,Fluxo!$E:$E,"&lt;&gt;"&amp;"PERMUTANTE"))</f>
        <v>0</v>
      </c>
      <c r="DW47" s="18">
        <f>IF(DW$5&gt;$G$4,0,SUMIFS(Fluxo!$O:$O,Fluxo!$U:$U,"&gt;"&amp;DV$5,Fluxo!$U:$U,"&lt;="&amp;DW$5,Fluxo!$D:$D,$D47,Fluxo!$E:$E,"&lt;&gt;"&amp;"PERMUTANTE"))</f>
        <v>0</v>
      </c>
      <c r="DX47" s="18">
        <f>IF(DX$5&gt;$G$4,0,SUMIFS(Fluxo!$O:$O,Fluxo!$U:$U,"&gt;"&amp;DW$5,Fluxo!$U:$U,"&lt;="&amp;DX$5,Fluxo!$D:$D,$D47,Fluxo!$E:$E,"&lt;&gt;"&amp;"PERMUTANTE"))</f>
        <v>0</v>
      </c>
      <c r="DY47" s="18">
        <f>IF(DY$5&gt;$G$4,0,SUMIFS(Fluxo!$O:$O,Fluxo!$U:$U,"&gt;"&amp;DX$5,Fluxo!$U:$U,"&lt;="&amp;DY$5,Fluxo!$D:$D,$D47,Fluxo!$E:$E,"&lt;&gt;"&amp;"PERMUTANTE"))</f>
        <v>0</v>
      </c>
      <c r="DZ47" s="18">
        <f>IF(DZ$5&gt;$G$4,0,SUMIFS(Fluxo!$O:$O,Fluxo!$U:$U,"&gt;"&amp;DY$5,Fluxo!$U:$U,"&lt;="&amp;DZ$5,Fluxo!$D:$D,$D47,Fluxo!$E:$E,"&lt;&gt;"&amp;"PERMUTANTE"))</f>
        <v>0</v>
      </c>
      <c r="EA47" s="18">
        <f>IF(EA$5&gt;$G$4,0,SUMIFS(Fluxo!$O:$O,Fluxo!$U:$U,"&gt;"&amp;DZ$5,Fluxo!$U:$U,"&lt;="&amp;EA$5,Fluxo!$D:$D,$D47,Fluxo!$E:$E,"&lt;&gt;"&amp;"PERMUTANTE"))</f>
        <v>0</v>
      </c>
      <c r="EB47" s="18">
        <f>IF(EB$5&gt;$G$4,0,SUMIFS(Fluxo!$O:$O,Fluxo!$U:$U,"&gt;"&amp;EA$5,Fluxo!$U:$U,"&lt;="&amp;EB$5,Fluxo!$D:$D,$D47,Fluxo!$E:$E,"&lt;&gt;"&amp;"PERMUTANTE"))</f>
        <v>0</v>
      </c>
      <c r="EC47" s="18">
        <f>IF(EC$5&gt;$G$4,0,SUMIFS(Fluxo!$O:$O,Fluxo!$U:$U,"&gt;"&amp;EB$5,Fluxo!$U:$U,"&lt;="&amp;EC$5,Fluxo!$D:$D,$D47,Fluxo!$E:$E,"&lt;&gt;"&amp;"PERMUTANTE"))</f>
        <v>0</v>
      </c>
      <c r="ED47" s="18">
        <f>IF(ED$5&gt;$G$4,0,SUMIFS(Fluxo!$O:$O,Fluxo!$U:$U,"&gt;"&amp;EC$5,Fluxo!$U:$U,"&lt;="&amp;ED$5,Fluxo!$D:$D,$D47,Fluxo!$E:$E,"&lt;&gt;"&amp;"PERMUTANTE"))</f>
        <v>0</v>
      </c>
      <c r="EE47" s="18">
        <f>IF(EE$5&gt;$G$4,0,SUMIFS(Fluxo!$O:$O,Fluxo!$U:$U,"&gt;"&amp;ED$5,Fluxo!$U:$U,"&lt;="&amp;EE$5,Fluxo!$D:$D,$D47,Fluxo!$E:$E,"&lt;&gt;"&amp;"PERMUTANTE"))</f>
        <v>0</v>
      </c>
      <c r="EF47" s="18">
        <f>IF(EF$5&gt;$G$4,0,SUMIFS(Fluxo!$O:$O,Fluxo!$U:$U,"&gt;"&amp;EE$5,Fluxo!$U:$U,"&lt;="&amp;EF$5,Fluxo!$D:$D,$D47,Fluxo!$E:$E,"&lt;&gt;"&amp;"PERMUTANTE"))</f>
        <v>0</v>
      </c>
      <c r="EG47" s="18">
        <f>IF(EG$5&gt;$G$4,0,SUMIFS(Fluxo!$O:$O,Fluxo!$U:$U,"&gt;"&amp;EF$5,Fluxo!$U:$U,"&lt;="&amp;EG$5,Fluxo!$D:$D,$D47,Fluxo!$E:$E,"&lt;&gt;"&amp;"PERMUTANTE"))</f>
        <v>0</v>
      </c>
      <c r="EH47" s="18">
        <f>IF(EH$5&gt;$G$4,0,SUMIFS(Fluxo!$O:$O,Fluxo!$U:$U,"&gt;"&amp;EG$5,Fluxo!$U:$U,"&lt;="&amp;EH$5,Fluxo!$D:$D,$D47,Fluxo!$E:$E,"&lt;&gt;"&amp;"PERMUTANTE"))</f>
        <v>0</v>
      </c>
      <c r="EI47" s="18">
        <f>IF(EI$5&gt;$G$4,0,SUMIFS(Fluxo!$O:$O,Fluxo!$U:$U,"&gt;"&amp;EH$5,Fluxo!$U:$U,"&lt;="&amp;EI$5,Fluxo!$D:$D,$D47,Fluxo!$E:$E,"&lt;&gt;"&amp;"PERMUTANTE"))</f>
        <v>0</v>
      </c>
      <c r="EJ47" s="18">
        <f>IF(EJ$5&gt;$G$4,0,SUMIFS(Fluxo!$O:$O,Fluxo!$U:$U,"&gt;"&amp;EI$5,Fluxo!$U:$U,"&lt;="&amp;EJ$5,Fluxo!$D:$D,$D47,Fluxo!$E:$E,"&lt;&gt;"&amp;"PERMUTANTE"))</f>
        <v>0</v>
      </c>
      <c r="EK47" s="18">
        <f>IF(EK$5&gt;$G$4,0,SUMIFS(Fluxo!$O:$O,Fluxo!$U:$U,"&gt;"&amp;EJ$5,Fluxo!$U:$U,"&lt;="&amp;EK$5,Fluxo!$D:$D,$D47,Fluxo!$E:$E,"&lt;&gt;"&amp;"PERMUTANTE"))</f>
        <v>0</v>
      </c>
      <c r="EL47" s="18">
        <f>IF(EL$5&gt;$G$4,0,SUMIFS(Fluxo!$O:$O,Fluxo!$U:$U,"&gt;"&amp;EK$5,Fluxo!$U:$U,"&lt;="&amp;EL$5,Fluxo!$D:$D,$D47,Fluxo!$E:$E,"&lt;&gt;"&amp;"PERMUTANTE"))</f>
        <v>0</v>
      </c>
      <c r="EM47" s="18">
        <f>IF(EM$5&gt;$G$4,0,SUMIFS(Fluxo!$O:$O,Fluxo!$U:$U,"&gt;"&amp;EL$5,Fluxo!$U:$U,"&lt;="&amp;EM$5,Fluxo!$D:$D,$D47,Fluxo!$E:$E,"&lt;&gt;"&amp;"PERMUTANTE"))</f>
        <v>0</v>
      </c>
      <c r="EN47" s="18">
        <f>IF(EN$5&gt;$G$4,0,SUMIFS(Fluxo!$O:$O,Fluxo!$U:$U,"&gt;"&amp;EM$5,Fluxo!$U:$U,"&lt;="&amp;EN$5,Fluxo!$D:$D,$D47,Fluxo!$E:$E,"&lt;&gt;"&amp;"PERMUTANTE"))</f>
        <v>0</v>
      </c>
      <c r="EO47" s="18">
        <f>IF(EO$5&gt;$G$4,0,SUMIFS(Fluxo!$O:$O,Fluxo!$U:$U,"&gt;"&amp;EN$5,Fluxo!$U:$U,"&lt;="&amp;EO$5,Fluxo!$D:$D,$D47,Fluxo!$E:$E,"&lt;&gt;"&amp;"PERMUTANTE"))</f>
        <v>0</v>
      </c>
      <c r="EP47" s="18">
        <f>IF(EP$5&gt;$G$4,0,SUMIFS(Fluxo!$O:$O,Fluxo!$U:$U,"&gt;"&amp;EO$5,Fluxo!$U:$U,"&lt;="&amp;EP$5,Fluxo!$D:$D,$D47,Fluxo!$E:$E,"&lt;&gt;"&amp;"PERMUTANTE"))</f>
        <v>0</v>
      </c>
      <c r="EQ47" s="18">
        <f>IF(EQ$5&gt;$G$4,0,SUMIFS(Fluxo!$O:$O,Fluxo!$U:$U,"&gt;"&amp;EP$5,Fluxo!$U:$U,"&lt;="&amp;EQ$5,Fluxo!$D:$D,$D47,Fluxo!$E:$E,"&lt;&gt;"&amp;"PERMUTANTE"))</f>
        <v>0</v>
      </c>
      <c r="ER47" s="18">
        <f>IF(ER$5&gt;$G$4,0,SUMIFS(Fluxo!$O:$O,Fluxo!$U:$U,"&gt;"&amp;EQ$5,Fluxo!$U:$U,"&lt;="&amp;ER$5,Fluxo!$D:$D,$D47,Fluxo!$E:$E,"&lt;&gt;"&amp;"PERMUTANTE"))</f>
        <v>0</v>
      </c>
      <c r="ES47" s="18">
        <f>IF(ES$5&gt;$G$4,0,SUMIFS(Fluxo!$O:$O,Fluxo!$U:$U,"&gt;"&amp;ER$5,Fluxo!$U:$U,"&lt;="&amp;ES$5,Fluxo!$D:$D,$D47,Fluxo!$E:$E,"&lt;&gt;"&amp;"PERMUTANTE"))</f>
        <v>0</v>
      </c>
      <c r="ET47" s="18">
        <f>IF(ET$5&gt;$G$4,0,SUMIFS(Fluxo!$O:$O,Fluxo!$U:$U,"&gt;"&amp;ES$5,Fluxo!$U:$U,"&lt;="&amp;ET$5,Fluxo!$D:$D,$D47,Fluxo!$E:$E,"&lt;&gt;"&amp;"PERMUTANTE"))</f>
        <v>0</v>
      </c>
      <c r="EU47" s="18">
        <f>IF(EU$5&gt;$G$4,0,SUMIFS(Fluxo!$O:$O,Fluxo!$U:$U,"&gt;"&amp;ET$5,Fluxo!$U:$U,"&lt;="&amp;EU$5,Fluxo!$D:$D,$D47,Fluxo!$E:$E,"&lt;&gt;"&amp;"PERMUTANTE"))</f>
        <v>0</v>
      </c>
      <c r="EV47" s="18">
        <f>IF(EV$5&gt;$G$4,0,SUMIFS(Fluxo!$O:$O,Fluxo!$U:$U,"&gt;"&amp;EU$5,Fluxo!$U:$U,"&lt;="&amp;EV$5,Fluxo!$D:$D,$D47,Fluxo!$E:$E,"&lt;&gt;"&amp;"PERMUTANTE"))</f>
        <v>0</v>
      </c>
      <c r="EW47" s="18">
        <f>IF(EW$5&gt;$G$4,0,SUMIFS(Fluxo!$O:$O,Fluxo!$U:$U,"&gt;"&amp;EV$5,Fluxo!$U:$U,"&lt;="&amp;EW$5,Fluxo!$D:$D,$D47,Fluxo!$E:$E,"&lt;&gt;"&amp;"PERMUTANTE"))</f>
        <v>0</v>
      </c>
      <c r="EX47" s="18">
        <f>IF(EX$5&gt;$G$4,0,SUMIFS(Fluxo!$O:$O,Fluxo!$U:$U,"&gt;"&amp;EW$5,Fluxo!$U:$U,"&lt;="&amp;EX$5,Fluxo!$D:$D,$D47,Fluxo!$E:$E,"&lt;&gt;"&amp;"PERMUTANTE"))</f>
        <v>0</v>
      </c>
      <c r="EY47" s="18">
        <f>IF(EY$5&gt;$G$4,0,SUMIFS(Fluxo!$O:$O,Fluxo!$U:$U,"&gt;"&amp;EX$5,Fluxo!$U:$U,"&lt;="&amp;EY$5,Fluxo!$D:$D,$D47,Fluxo!$E:$E,"&lt;&gt;"&amp;"PERMUTANTE"))</f>
        <v>0</v>
      </c>
      <c r="EZ47" s="18">
        <f>IF(EZ$5&gt;$G$4,0,SUMIFS(Fluxo!$O:$O,Fluxo!$U:$U,"&gt;"&amp;EY$5,Fluxo!$U:$U,"&lt;="&amp;EZ$5,Fluxo!$D:$D,$D47,Fluxo!$E:$E,"&lt;&gt;"&amp;"PERMUTANTE"))</f>
        <v>0</v>
      </c>
      <c r="FA47" s="18">
        <f>IF(FA$5&gt;$G$4,0,SUMIFS(Fluxo!$O:$O,Fluxo!$U:$U,"&gt;"&amp;EZ$5,Fluxo!$U:$U,"&lt;="&amp;FA$5,Fluxo!$D:$D,$D47,Fluxo!$E:$E,"&lt;&gt;"&amp;"PERMUTANTE"))</f>
        <v>0</v>
      </c>
      <c r="FB47" s="18">
        <f>IF(FB$5&gt;$G$4,0,SUMIFS(Fluxo!$O:$O,Fluxo!$U:$U,"&gt;"&amp;FA$5,Fluxo!$U:$U,"&lt;="&amp;FB$5,Fluxo!$D:$D,$D47,Fluxo!$E:$E,"&lt;&gt;"&amp;"PERMUTANTE"))</f>
        <v>0</v>
      </c>
      <c r="FC47" s="18">
        <f>IF(FC$5&gt;$G$4,0,SUMIFS(Fluxo!$O:$O,Fluxo!$U:$U,"&gt;"&amp;FB$5,Fluxo!$U:$U,"&lt;="&amp;FC$5,Fluxo!$D:$D,$D47,Fluxo!$E:$E,"&lt;&gt;"&amp;"PERMUTANTE"))</f>
        <v>0</v>
      </c>
      <c r="FD47" s="18">
        <f>IF(FD$5&gt;$G$4,0,SUMIFS(Fluxo!$O:$O,Fluxo!$U:$U,"&gt;"&amp;FC$5,Fluxo!$U:$U,"&lt;="&amp;FD$5,Fluxo!$D:$D,$D47,Fluxo!$E:$E,"&lt;&gt;"&amp;"PERMUTANTE"))</f>
        <v>0</v>
      </c>
      <c r="FE47" s="18">
        <f>IF(FE$5&gt;$G$4,0,SUMIFS(Fluxo!$O:$O,Fluxo!$U:$U,"&gt;"&amp;FD$5,Fluxo!$U:$U,"&lt;="&amp;FE$5,Fluxo!$D:$D,$D47,Fluxo!$E:$E,"&lt;&gt;"&amp;"PERMUTANTE"))</f>
        <v>0</v>
      </c>
      <c r="FF47" s="18">
        <f>IF(FF$5&gt;$G$4,0,SUMIFS(Fluxo!$O:$O,Fluxo!$U:$U,"&gt;"&amp;FE$5,Fluxo!$U:$U,"&lt;="&amp;FF$5,Fluxo!$D:$D,$D47,Fluxo!$E:$E,"&lt;&gt;"&amp;"PERMUTANTE"))</f>
        <v>0</v>
      </c>
      <c r="FG47" s="18">
        <f>IF(FG$5&gt;$G$4,0,SUMIFS(Fluxo!$O:$O,Fluxo!$U:$U,"&gt;"&amp;FF$5,Fluxo!$U:$U,"&lt;="&amp;FG$5,Fluxo!$D:$D,$D47,Fluxo!$E:$E,"&lt;&gt;"&amp;"PERMUTANTE"))</f>
        <v>0</v>
      </c>
      <c r="FH47" s="18">
        <f>IF(FH$5&gt;$G$4,0,SUMIFS(Fluxo!$O:$O,Fluxo!$U:$U,"&gt;"&amp;FG$5,Fluxo!$U:$U,"&lt;="&amp;FH$5,Fluxo!$D:$D,$D47,Fluxo!$E:$E,"&lt;&gt;"&amp;"PERMUTANTE"))</f>
        <v>0</v>
      </c>
      <c r="FI47" s="18">
        <f>IF(FI$5&gt;$G$4,0,SUMIFS(Fluxo!$O:$O,Fluxo!$U:$U,"&gt;"&amp;FH$5,Fluxo!$U:$U,"&lt;="&amp;FI$5,Fluxo!$D:$D,$D47,Fluxo!$E:$E,"&lt;&gt;"&amp;"PERMUTANTE"))</f>
        <v>0</v>
      </c>
      <c r="FJ47" s="18">
        <f>IF(FJ$5&gt;$G$4,0,SUMIFS(Fluxo!$O:$O,Fluxo!$U:$U,"&gt;"&amp;FI$5,Fluxo!$U:$U,"&lt;="&amp;FJ$5,Fluxo!$D:$D,$D47,Fluxo!$E:$E,"&lt;&gt;"&amp;"PERMUTANTE"))</f>
        <v>0</v>
      </c>
      <c r="FK47" s="18">
        <f>IF(FK$5&gt;$G$4,0,SUMIFS(Fluxo!$O:$O,Fluxo!$U:$U,"&gt;"&amp;FJ$5,Fluxo!$U:$U,"&lt;="&amp;FK$5,Fluxo!$D:$D,$D47,Fluxo!$E:$E,"&lt;&gt;"&amp;"PERMUTANTE"))</f>
        <v>0</v>
      </c>
      <c r="FL47" s="18">
        <f>IF(FL$5&gt;$G$4,0,SUMIFS(Fluxo!$O:$O,Fluxo!$U:$U,"&gt;"&amp;FK$5,Fluxo!$U:$U,"&lt;="&amp;FL$5,Fluxo!$D:$D,$D47,Fluxo!$E:$E,"&lt;&gt;"&amp;"PERMUTANTE"))</f>
        <v>0</v>
      </c>
      <c r="FM47" s="18">
        <f>IF(FM$5&gt;$G$4,0,SUMIFS(Fluxo!$O:$O,Fluxo!$U:$U,"&gt;"&amp;FL$5,Fluxo!$U:$U,"&lt;="&amp;FM$5,Fluxo!$D:$D,$D47,Fluxo!$E:$E,"&lt;&gt;"&amp;"PERMUTANTE"))</f>
        <v>0</v>
      </c>
      <c r="FN47" s="18">
        <f>IF(FN$5&gt;$G$4,0,SUMIFS(Fluxo!$O:$O,Fluxo!$U:$U,"&gt;"&amp;FM$5,Fluxo!$U:$U,"&lt;="&amp;FN$5,Fluxo!$D:$D,$D47,Fluxo!$E:$E,"&lt;&gt;"&amp;"PERMUTANTE"))</f>
        <v>0</v>
      </c>
      <c r="FO47" s="18">
        <f>IF(FO$5&gt;$G$4,0,SUMIFS(Fluxo!$O:$O,Fluxo!$U:$U,"&gt;"&amp;FN$5,Fluxo!$U:$U,"&lt;="&amp;FO$5,Fluxo!$D:$D,$D47,Fluxo!$E:$E,"&lt;&gt;"&amp;"PERMUTANTE"))</f>
        <v>0</v>
      </c>
      <c r="FP47" s="18">
        <f>IF(FP$5&gt;$G$4,0,SUMIFS(Fluxo!$O:$O,Fluxo!$U:$U,"&gt;"&amp;FO$5,Fluxo!$U:$U,"&lt;="&amp;FP$5,Fluxo!$D:$D,$D47,Fluxo!$E:$E,"&lt;&gt;"&amp;"PERMUTANTE"))</f>
        <v>0</v>
      </c>
      <c r="FQ47" s="18">
        <f>IF(FQ$5&gt;$G$4,0,SUMIFS(Fluxo!$O:$O,Fluxo!$U:$U,"&gt;"&amp;FP$5,Fluxo!$U:$U,"&lt;="&amp;FQ$5,Fluxo!$D:$D,$D47,Fluxo!$E:$E,"&lt;&gt;"&amp;"PERMUTANTE"))</f>
        <v>0</v>
      </c>
      <c r="FR47" s="18">
        <f>IF(FR$5&gt;$G$4,0,SUMIFS(Fluxo!$O:$O,Fluxo!$U:$U,"&gt;"&amp;FQ$5,Fluxo!$U:$U,"&lt;="&amp;FR$5,Fluxo!$D:$D,$D47,Fluxo!$E:$E,"&lt;&gt;"&amp;"PERMUTANTE"))</f>
        <v>0</v>
      </c>
      <c r="FS47" s="18">
        <f>IF(FS$5&gt;$G$4,0,SUMIFS(Fluxo!$O:$O,Fluxo!$U:$U,"&gt;"&amp;FR$5,Fluxo!$U:$U,"&lt;="&amp;FS$5,Fluxo!$D:$D,$D47,Fluxo!$E:$E,"&lt;&gt;"&amp;"PERMUTANTE"))</f>
        <v>0</v>
      </c>
      <c r="FT47" s="18">
        <f>IF(FT$5&gt;$G$4,0,SUMIFS(Fluxo!$O:$O,Fluxo!$U:$U,"&gt;"&amp;FS$5,Fluxo!$U:$U,"&lt;="&amp;FT$5,Fluxo!$D:$D,$D47,Fluxo!$E:$E,"&lt;&gt;"&amp;"PERMUTANTE"))</f>
        <v>0</v>
      </c>
      <c r="FU47" s="18">
        <f>IF(FU$5&gt;$G$4,0,SUMIFS(Fluxo!$O:$O,Fluxo!$U:$U,"&gt;"&amp;FT$5,Fluxo!$U:$U,"&lt;="&amp;FU$5,Fluxo!$D:$D,$D47,Fluxo!$E:$E,"&lt;&gt;"&amp;"PERMUTANTE"))</f>
        <v>0</v>
      </c>
      <c r="FV47" s="18">
        <f>IF(FV$5&gt;$G$4,0,SUMIFS(Fluxo!$O:$O,Fluxo!$U:$U,"&gt;"&amp;FU$5,Fluxo!$U:$U,"&lt;="&amp;FV$5,Fluxo!$D:$D,$D47,Fluxo!$E:$E,"&lt;&gt;"&amp;"PERMUTANTE"))</f>
        <v>0</v>
      </c>
      <c r="FW47" s="18">
        <f>IF(FW$5&gt;$G$4,0,SUMIFS(Fluxo!$O:$O,Fluxo!$U:$U,"&gt;"&amp;FV$5,Fluxo!$U:$U,"&lt;="&amp;FW$5,Fluxo!$D:$D,$D47,Fluxo!$E:$E,"&lt;&gt;"&amp;"PERMUTANTE"))</f>
        <v>0</v>
      </c>
      <c r="FX47" s="18">
        <f>IF(FX$5&gt;$G$4,0,SUMIFS(Fluxo!$O:$O,Fluxo!$U:$U,"&gt;"&amp;FW$5,Fluxo!$U:$U,"&lt;="&amp;FX$5,Fluxo!$D:$D,$D47,Fluxo!$E:$E,"&lt;&gt;"&amp;"PERMUTANTE"))</f>
        <v>0</v>
      </c>
      <c r="FY47" s="18">
        <f>IF(FY$5&gt;$G$4,0,SUMIFS(Fluxo!$O:$O,Fluxo!$U:$U,"&gt;"&amp;FX$5,Fluxo!$U:$U,"&lt;="&amp;FY$5,Fluxo!$D:$D,$D47,Fluxo!$E:$E,"&lt;&gt;"&amp;"PERMUTANTE"))</f>
        <v>0</v>
      </c>
      <c r="FZ47" s="18">
        <f>IF(FZ$5&gt;$G$4,0,SUMIFS(Fluxo!$O:$O,Fluxo!$U:$U,"&gt;"&amp;FY$5,Fluxo!$U:$U,"&lt;="&amp;FZ$5,Fluxo!$D:$D,$D47,Fluxo!$E:$E,"&lt;&gt;"&amp;"PERMUTANTE"))</f>
        <v>0</v>
      </c>
      <c r="GA47" s="18">
        <f>IF(GA$5&gt;$G$4,0,SUMIFS(Fluxo!$O:$O,Fluxo!$U:$U,"&gt;"&amp;FZ$5,Fluxo!$U:$U,"&lt;="&amp;GA$5,Fluxo!$D:$D,$D47,Fluxo!$E:$E,"&lt;&gt;"&amp;"PERMUTANTE"))</f>
        <v>0</v>
      </c>
      <c r="GB47" s="18">
        <f>IF(GB$5&gt;$G$4,0,SUMIFS(Fluxo!$O:$O,Fluxo!$U:$U,"&gt;"&amp;GA$5,Fluxo!$U:$U,"&lt;="&amp;GB$5,Fluxo!$D:$D,$D47,Fluxo!$E:$E,"&lt;&gt;"&amp;"PERMUTANTE"))</f>
        <v>0</v>
      </c>
      <c r="GC47" s="18">
        <f>IF(GC$5&gt;$G$4,0,SUMIFS(Fluxo!$O:$O,Fluxo!$U:$U,"&gt;"&amp;GB$5,Fluxo!$U:$U,"&lt;="&amp;GC$5,Fluxo!$D:$D,$D47,Fluxo!$E:$E,"&lt;&gt;"&amp;"PERMUTANTE"))</f>
        <v>0</v>
      </c>
      <c r="GD47" s="18">
        <f>IF(GD$5&gt;$G$4,0,SUMIFS(Fluxo!$O:$O,Fluxo!$U:$U,"&gt;"&amp;GC$5,Fluxo!$U:$U,"&lt;="&amp;GD$5,Fluxo!$D:$D,$D47,Fluxo!$E:$E,"&lt;&gt;"&amp;"PERMUTANTE"))</f>
        <v>0</v>
      </c>
      <c r="GE47" s="18">
        <f>IF(GE$5&gt;$G$4,0,SUMIFS(Fluxo!$O:$O,Fluxo!$U:$U,"&gt;"&amp;GD$5,Fluxo!$U:$U,"&lt;="&amp;GE$5,Fluxo!$D:$D,$D47,Fluxo!$E:$E,"&lt;&gt;"&amp;"PERMUTANTE"))</f>
        <v>0</v>
      </c>
      <c r="GF47" s="18">
        <f>IF(GF$5&gt;$G$4,0,SUMIFS(Fluxo!$O:$O,Fluxo!$U:$U,"&gt;"&amp;GE$5,Fluxo!$U:$U,"&lt;="&amp;GF$5,Fluxo!$D:$D,$D47,Fluxo!$E:$E,"&lt;&gt;"&amp;"PERMUTANTE"))</f>
        <v>0</v>
      </c>
      <c r="GG47" s="18">
        <f>IF(GG$5&gt;$G$4,0,SUMIFS(Fluxo!$O:$O,Fluxo!$U:$U,"&gt;"&amp;GF$5,Fluxo!$U:$U,"&lt;="&amp;GG$5,Fluxo!$D:$D,$D47,Fluxo!$E:$E,"&lt;&gt;"&amp;"PERMUTANTE"))</f>
        <v>0</v>
      </c>
      <c r="GH47" s="18">
        <f>IF(GH$5&gt;$G$4,0,SUMIFS(Fluxo!$O:$O,Fluxo!$U:$U,"&gt;"&amp;GG$5,Fluxo!$U:$U,"&lt;="&amp;GH$5,Fluxo!$D:$D,$D47,Fluxo!$E:$E,"&lt;&gt;"&amp;"PERMUTANTE"))</f>
        <v>0</v>
      </c>
      <c r="GI47" s="18">
        <f>IF(GI$5&gt;$G$4,0,SUMIFS(Fluxo!$O:$O,Fluxo!$U:$U,"&gt;"&amp;GH$5,Fluxo!$U:$U,"&lt;="&amp;GI$5,Fluxo!$D:$D,$D47,Fluxo!$E:$E,"&lt;&gt;"&amp;"PERMUTANTE"))</f>
        <v>0</v>
      </c>
      <c r="GJ47" s="18">
        <f>IF(GJ$5&gt;$G$4,0,SUMIFS(Fluxo!$O:$O,Fluxo!$U:$U,"&gt;"&amp;GI$5,Fluxo!$U:$U,"&lt;="&amp;GJ$5,Fluxo!$D:$D,$D47,Fluxo!$E:$E,"&lt;&gt;"&amp;"PERMUTANTE"))</f>
        <v>0</v>
      </c>
      <c r="GK47" s="18">
        <f>IF(GK$5&gt;$G$4,0,SUMIFS(Fluxo!$O:$O,Fluxo!$U:$U,"&gt;"&amp;GJ$5,Fluxo!$U:$U,"&lt;="&amp;GK$5,Fluxo!$D:$D,$D47,Fluxo!$E:$E,"&lt;&gt;"&amp;"PERMUTANTE"))</f>
        <v>0</v>
      </c>
      <c r="GL47" s="18">
        <f>IF(GL$5&gt;$G$4,0,SUMIFS(Fluxo!$O:$O,Fluxo!$U:$U,"&gt;"&amp;GK$5,Fluxo!$U:$U,"&lt;="&amp;GL$5,Fluxo!$D:$D,$D47,Fluxo!$E:$E,"&lt;&gt;"&amp;"PERMUTANTE"))</f>
        <v>0</v>
      </c>
      <c r="GM47" s="18">
        <f>IF(GM$5&gt;$G$4,0,SUMIFS(Fluxo!$O:$O,Fluxo!$U:$U,"&gt;"&amp;GL$5,Fluxo!$U:$U,"&lt;="&amp;GM$5,Fluxo!$D:$D,$D47,Fluxo!$E:$E,"&lt;&gt;"&amp;"PERMUTANTE"))</f>
        <v>0</v>
      </c>
      <c r="GN47" s="18">
        <f>IF(GN$5&gt;$G$4,0,SUMIFS(Fluxo!$O:$O,Fluxo!$U:$U,"&gt;"&amp;GM$5,Fluxo!$U:$U,"&lt;="&amp;GN$5,Fluxo!$D:$D,$D47,Fluxo!$E:$E,"&lt;&gt;"&amp;"PERMUTANTE"))</f>
        <v>0</v>
      </c>
      <c r="GO47" s="18">
        <f>IF(GO$5&gt;$G$4,0,SUMIFS(Fluxo!$O:$O,Fluxo!$U:$U,"&gt;"&amp;GN$5,Fluxo!$U:$U,"&lt;="&amp;GO$5,Fluxo!$D:$D,$D47,Fluxo!$E:$E,"&lt;&gt;"&amp;"PERMUTANTE"))</f>
        <v>0</v>
      </c>
      <c r="GP47" s="18">
        <f>IF(GP$5&gt;$G$4,0,SUMIFS(Fluxo!$O:$O,Fluxo!$U:$U,"&gt;"&amp;GO$5,Fluxo!$U:$U,"&lt;="&amp;GP$5,Fluxo!$D:$D,$D47,Fluxo!$E:$E,"&lt;&gt;"&amp;"PERMUTANTE"))</f>
        <v>0</v>
      </c>
      <c r="GQ47" s="18">
        <f>IF(GQ$5&gt;$G$4,0,SUMIFS(Fluxo!$O:$O,Fluxo!$U:$U,"&gt;"&amp;GP$5,Fluxo!$U:$U,"&lt;="&amp;GQ$5,Fluxo!$D:$D,$D47,Fluxo!$E:$E,"&lt;&gt;"&amp;"PERMUTANTE"))</f>
        <v>0</v>
      </c>
      <c r="GR47" s="18">
        <f>IF(GR$5&gt;$G$4,0,SUMIFS(Fluxo!$O:$O,Fluxo!$U:$U,"&gt;"&amp;GQ$5,Fluxo!$U:$U,"&lt;="&amp;GR$5,Fluxo!$D:$D,$D47,Fluxo!$E:$E,"&lt;&gt;"&amp;"PERMUTANTE"))</f>
        <v>0</v>
      </c>
      <c r="GS47" s="18">
        <f>IF(GS$5&gt;$G$4,0,SUMIFS(Fluxo!$O:$O,Fluxo!$U:$U,"&gt;"&amp;GR$5,Fluxo!$U:$U,"&lt;="&amp;GS$5,Fluxo!$D:$D,$D47,Fluxo!$E:$E,"&lt;&gt;"&amp;"PERMUTANTE"))</f>
        <v>0</v>
      </c>
      <c r="GT47" s="18">
        <f>IF(GT$5&gt;$G$4,0,SUMIFS(Fluxo!$O:$O,Fluxo!$U:$U,"&gt;"&amp;GS$5,Fluxo!$U:$U,"&lt;="&amp;GT$5,Fluxo!$D:$D,$D47,Fluxo!$E:$E,"&lt;&gt;"&amp;"PERMUTANTE"))</f>
        <v>0</v>
      </c>
      <c r="GU47" s="18">
        <f>IF(GU$5&gt;$G$4,0,SUMIFS(Fluxo!$O:$O,Fluxo!$U:$U,"&gt;"&amp;GT$5,Fluxo!$U:$U,"&lt;="&amp;GU$5,Fluxo!$D:$D,$D47,Fluxo!$E:$E,"&lt;&gt;"&amp;"PERMUTANTE"))</f>
        <v>0</v>
      </c>
      <c r="GV47" s="18">
        <f>IF(GV$5&gt;$G$4,0,SUMIFS(Fluxo!$O:$O,Fluxo!$U:$U,"&gt;"&amp;GU$5,Fluxo!$U:$U,"&lt;="&amp;GV$5,Fluxo!$D:$D,$D47,Fluxo!$E:$E,"&lt;&gt;"&amp;"PERMUTANTE"))</f>
        <v>0</v>
      </c>
      <c r="GW47" s="18">
        <f>IF(GW$5&gt;$G$4,0,SUMIFS(Fluxo!$O:$O,Fluxo!$U:$U,"&gt;"&amp;GV$5,Fluxo!$U:$U,"&lt;="&amp;GW$5,Fluxo!$D:$D,$D47,Fluxo!$E:$E,"&lt;&gt;"&amp;"PERMUTANTE"))</f>
        <v>0</v>
      </c>
      <c r="GX47" s="18">
        <f>IF(GX$5&gt;$G$4,0,SUMIFS(Fluxo!$O:$O,Fluxo!$U:$U,"&gt;"&amp;GW$5,Fluxo!$U:$U,"&lt;="&amp;GX$5,Fluxo!$D:$D,$D47,Fluxo!$E:$E,"&lt;&gt;"&amp;"PERMUTANTE"))</f>
        <v>0</v>
      </c>
      <c r="GY47" s="18">
        <f>IF(GY$5&gt;$G$4,0,SUMIFS(Fluxo!$O:$O,Fluxo!$U:$U,"&gt;"&amp;GX$5,Fluxo!$U:$U,"&lt;="&amp;GY$5,Fluxo!$D:$D,$D47,Fluxo!$E:$E,"&lt;&gt;"&amp;"PERMUTANTE"))</f>
        <v>0</v>
      </c>
      <c r="GZ47" s="18">
        <f>IF(GZ$5&gt;$G$4,0,SUMIFS(Fluxo!$O:$O,Fluxo!$U:$U,"&gt;"&amp;GY$5,Fluxo!$U:$U,"&lt;="&amp;GZ$5,Fluxo!$D:$D,$D47,Fluxo!$E:$E,"&lt;&gt;"&amp;"PERMUTANTE"))</f>
        <v>0</v>
      </c>
      <c r="HA47" s="18">
        <f>IF(HA$5&gt;$G$4,0,SUMIFS(Fluxo!$O:$O,Fluxo!$U:$U,"&gt;"&amp;GZ$5,Fluxo!$U:$U,"&lt;="&amp;HA$5,Fluxo!$D:$D,$D47,Fluxo!$E:$E,"&lt;&gt;"&amp;"PERMUTANTE"))</f>
        <v>0</v>
      </c>
      <c r="HB47" s="18">
        <f>IF(HB$5&gt;$G$4,0,SUMIFS(Fluxo!$O:$O,Fluxo!$U:$U,"&gt;"&amp;HA$5,Fluxo!$U:$U,"&lt;="&amp;HB$5,Fluxo!$D:$D,$D47,Fluxo!$E:$E,"&lt;&gt;"&amp;"PERMUTANTE"))</f>
        <v>0</v>
      </c>
      <c r="HC47" s="18">
        <f>IF(HC$5&gt;$G$4,0,SUMIFS(Fluxo!$O:$O,Fluxo!$U:$U,"&gt;"&amp;HB$5,Fluxo!$U:$U,"&lt;="&amp;HC$5,Fluxo!$D:$D,$D47,Fluxo!$E:$E,"&lt;&gt;"&amp;"PERMUTANTE"))</f>
        <v>0</v>
      </c>
      <c r="HD47" s="18">
        <f>IF(HD$5&gt;$G$4,0,SUMIFS(Fluxo!$O:$O,Fluxo!$U:$U,"&gt;"&amp;HC$5,Fluxo!$U:$U,"&lt;="&amp;HD$5,Fluxo!$D:$D,$D47,Fluxo!$E:$E,"&lt;&gt;"&amp;"PERMUTANTE"))</f>
        <v>0</v>
      </c>
      <c r="HE47" s="18">
        <f>IF(HE$5&gt;$G$4,0,SUMIFS(Fluxo!$O:$O,Fluxo!$U:$U,"&gt;"&amp;HD$5,Fluxo!$U:$U,"&lt;="&amp;HE$5,Fluxo!$D:$D,$D47,Fluxo!$E:$E,"&lt;&gt;"&amp;"PERMUTANTE"))</f>
        <v>0</v>
      </c>
      <c r="HF47" s="18">
        <f>IF(HF$5&gt;$G$4,0,SUMIFS(Fluxo!$O:$O,Fluxo!$U:$U,"&gt;"&amp;HE$5,Fluxo!$U:$U,"&lt;="&amp;HF$5,Fluxo!$D:$D,$D47,Fluxo!$E:$E,"&lt;&gt;"&amp;"PERMUTANTE"))</f>
        <v>0</v>
      </c>
    </row>
    <row r="48" spans="1:214" s="16" customFormat="1">
      <c r="A48" s="20">
        <f t="shared" si="8"/>
        <v>38</v>
      </c>
      <c r="B48" s="140" t="str">
        <f>'Check Carteira'!C40</f>
        <v>E.1016.99.01.0113</v>
      </c>
      <c r="C48" s="19">
        <v>1</v>
      </c>
      <c r="D48" s="129" t="str">
        <f>'Check Carteira'!F40</f>
        <v>A-0113</v>
      </c>
      <c r="E48" s="21">
        <f>IFERROR(INDEX(Contratos!L:L,MATCH(D48,Contratos!R:R,0)),"")</f>
        <v>45321</v>
      </c>
      <c r="F48" s="139">
        <f>IFERROR(INDEX(Contratos!G:G,MATCH(D48,Contratos!R:R,0)),"")</f>
        <v>706462</v>
      </c>
      <c r="G48" s="83" t="str">
        <f ca="1">IFERROR(XNPV(#REF!,OFFSET(J48,0,MATCH(EOMONTH(E48,0),$J$5:$HF$5,0)-1,1,COUNT($J$5:$HF$5)-MATCH(EOMONTH(E48,0),$J$5:$HF$5,0)+1),OFFSET($J$5,0,MATCH(EOMONTH(E48,0),$J$5:$HF$5,0)-1,1,COUNT($J$5:$HF$5)-MATCH(EOMONTH(E48,0),$J$5:$HF$5,0)+1)),"")</f>
        <v/>
      </c>
      <c r="H48" s="83">
        <f t="shared" si="9"/>
        <v>260462</v>
      </c>
      <c r="I48" s="18"/>
      <c r="J48" s="18">
        <f>IF(J$5&gt;$G$4,0,SUMIFS(Fluxo!$O:$O,Fluxo!$U:$U,"&gt;"&amp;I$5,Fluxo!$U:$U,"&lt;="&amp;J$5,Fluxo!$D:$D,$D48))</f>
        <v>0</v>
      </c>
      <c r="K48" s="18">
        <f>IF(K$5&gt;$G$4,0,SUMIFS(Fluxo!$O:$O,Fluxo!$U:$U,"&gt;"&amp;J$5,Fluxo!$U:$U,"&lt;="&amp;K$5,Fluxo!$D:$D,$D48))</f>
        <v>0</v>
      </c>
      <c r="L48" s="18">
        <f>IF(L$5&gt;$G$4,0,SUMIFS(Fluxo!$O:$O,Fluxo!$U:$U,"&gt;"&amp;K$5,Fluxo!$U:$U,"&lt;="&amp;L$5,Fluxo!$D:$D,$D48))</f>
        <v>0</v>
      </c>
      <c r="M48" s="18">
        <f>IF(M$5&gt;$G$4,0,SUMIFS(Fluxo!$O:$O,Fluxo!$U:$U,"&gt;"&amp;L$5,Fluxo!$U:$U,"&lt;="&amp;M$5,Fluxo!$D:$D,$D48))</f>
        <v>0</v>
      </c>
      <c r="N48" s="18">
        <f>IF(N$5&gt;$G$4,0,SUMIFS(Fluxo!$O:$O,Fluxo!$U:$U,"&gt;"&amp;M$5,Fluxo!$U:$U,"&lt;="&amp;N$5,Fluxo!$D:$D,$D48))</f>
        <v>0</v>
      </c>
      <c r="O48" s="18">
        <f>IF(O$5&gt;$G$4,0,SUMIFS(Fluxo!$O:$O,Fluxo!$U:$U,"&gt;"&amp;N$5,Fluxo!$U:$U,"&lt;="&amp;O$5,Fluxo!$D:$D,$D48))</f>
        <v>0</v>
      </c>
      <c r="P48" s="18">
        <f>IF(P$5&gt;$G$4,0,SUMIFS(Fluxo!$O:$O,Fluxo!$U:$U,"&gt;"&amp;O$5,Fluxo!$U:$U,"&lt;="&amp;P$5,Fluxo!$D:$D,$D48))</f>
        <v>0</v>
      </c>
      <c r="Q48" s="18">
        <f>IF(Q$5&gt;$G$4,0,SUMIFS(Fluxo!$O:$O,Fluxo!$U:$U,"&gt;"&amp;P$5,Fluxo!$U:$U,"&lt;="&amp;Q$5,Fluxo!$D:$D,$D48))</f>
        <v>0</v>
      </c>
      <c r="R48" s="18">
        <f>IF(R$5&gt;$G$4,0,SUMIFS(Fluxo!$O:$O,Fluxo!$U:$U,"&gt;"&amp;Q$5,Fluxo!$U:$U,"&lt;="&amp;R$5,Fluxo!$D:$D,$D48))</f>
        <v>0</v>
      </c>
      <c r="S48" s="18">
        <f>IF(S$5&gt;$G$4,0,SUMIFS(Fluxo!$O:$O,Fluxo!$U:$U,"&gt;"&amp;R$5,Fluxo!$U:$U,"&lt;="&amp;S$5,Fluxo!$D:$D,$D48,Fluxo!$E:$E,"&lt;&gt;"&amp;"PERMUTANTE"))</f>
        <v>260462</v>
      </c>
      <c r="T48" s="18">
        <f>IF(T$5&gt;$G$4,0,SUMIFS(Fluxo!$O:$O,Fluxo!$U:$U,"&gt;"&amp;S$5,Fluxo!$U:$U,"&lt;="&amp;T$5,Fluxo!$D:$D,$D48,Fluxo!$E:$E,"&lt;&gt;"&amp;"PERMUTANTE"))</f>
        <v>0</v>
      </c>
      <c r="U48" s="18">
        <f>IF(U$5&gt;$G$4,0,SUMIFS(Fluxo!$O:$O,Fluxo!$U:$U,"&gt;"&amp;T$5,Fluxo!$U:$U,"&lt;="&amp;U$5,Fluxo!$D:$D,$D48,Fluxo!$E:$E,"&lt;&gt;"&amp;"PERMUTANTE"))</f>
        <v>0</v>
      </c>
      <c r="V48" s="18">
        <f>IF(V$5&gt;$G$4,0,SUMIFS(Fluxo!$O:$O,Fluxo!$U:$U,"&gt;"&amp;U$5,Fluxo!$U:$U,"&lt;="&amp;V$5,Fluxo!$D:$D,$D48,Fluxo!$E:$E,"&lt;&gt;"&amp;"PERMUTANTE"))</f>
        <v>0</v>
      </c>
      <c r="W48" s="18">
        <f>IF(W$5&gt;$G$4,0,SUMIFS(Fluxo!$O:$O,Fluxo!$U:$U,"&gt;"&amp;V$5,Fluxo!$U:$U,"&lt;="&amp;W$5,Fluxo!$D:$D,$D48,Fluxo!$E:$E,"&lt;&gt;"&amp;"PERMUTANTE"))</f>
        <v>0</v>
      </c>
      <c r="X48" s="18">
        <f>IF(X$5&gt;$G$4,0,SUMIFS(Fluxo!$O:$O,Fluxo!$U:$U,"&gt;"&amp;W$5,Fluxo!$U:$U,"&lt;="&amp;X$5,Fluxo!$D:$D,$D48,Fluxo!$E:$E,"&lt;&gt;"&amp;"PERMUTANTE"))</f>
        <v>0</v>
      </c>
      <c r="Y48" s="18">
        <f>IF(Y$5&gt;$G$4,0,SUMIFS(Fluxo!$O:$O,Fluxo!$U:$U,"&gt;"&amp;X$5,Fluxo!$U:$U,"&lt;="&amp;Y$5,Fluxo!$D:$D,$D48,Fluxo!$E:$E,"&lt;&gt;"&amp;"PERMUTANTE"))</f>
        <v>0</v>
      </c>
      <c r="Z48" s="18">
        <f>IF(Z$5&gt;$G$4,0,SUMIFS(Fluxo!$O:$O,Fluxo!$U:$U,"&gt;"&amp;Y$5,Fluxo!$U:$U,"&lt;="&amp;Z$5,Fluxo!$D:$D,$D48,Fluxo!$E:$E,"&lt;&gt;"&amp;"PERMUTANTE"))</f>
        <v>0</v>
      </c>
      <c r="AA48" s="18">
        <f>IF(AA$5&gt;$G$4,0,SUMIFS(Fluxo!$O:$O,Fluxo!$U:$U,"&gt;"&amp;Z$5,Fluxo!$U:$U,"&lt;="&amp;AA$5,Fluxo!$D:$D,$D48,Fluxo!$E:$E,"&lt;&gt;"&amp;"PERMUTANTE"))</f>
        <v>0</v>
      </c>
      <c r="AB48" s="18">
        <f>IF(AB$5&gt;$G$4,0,SUMIFS(Fluxo!$O:$O,Fluxo!$U:$U,"&gt;"&amp;AA$5,Fluxo!$U:$U,"&lt;="&amp;AB$5,Fluxo!$D:$D,$D48,Fluxo!$E:$E,"&lt;&gt;"&amp;"PERMUTANTE"))</f>
        <v>0</v>
      </c>
      <c r="AC48" s="18">
        <f>IF(AC$5&gt;$G$4,0,SUMIFS(Fluxo!$O:$O,Fluxo!$U:$U,"&gt;"&amp;AB$5,Fluxo!$U:$U,"&lt;="&amp;AC$5,Fluxo!$D:$D,$D48,Fluxo!$E:$E,"&lt;&gt;"&amp;"PERMUTANTE"))</f>
        <v>0</v>
      </c>
      <c r="AD48" s="18">
        <f>IF(AD$5&gt;$G$4,0,SUMIFS(Fluxo!$O:$O,Fluxo!$U:$U,"&gt;"&amp;AC$5,Fluxo!$U:$U,"&lt;="&amp;AD$5,Fluxo!$D:$D,$D48,Fluxo!$E:$E,"&lt;&gt;"&amp;"PERMUTANTE"))</f>
        <v>0</v>
      </c>
      <c r="AE48" s="18">
        <f>IF(AE$5&gt;$G$4,0,SUMIFS(Fluxo!$O:$O,Fluxo!$U:$U,"&gt;"&amp;AD$5,Fluxo!$U:$U,"&lt;="&amp;AE$5,Fluxo!$D:$D,$D48,Fluxo!$E:$E,"&lt;&gt;"&amp;"PERMUTANTE"))</f>
        <v>0</v>
      </c>
      <c r="AF48" s="18">
        <f>IF(AF$5&gt;$G$4,0,SUMIFS(Fluxo!$O:$O,Fluxo!$U:$U,"&gt;"&amp;AE$5,Fluxo!$U:$U,"&lt;="&amp;AF$5,Fluxo!$D:$D,$D48,Fluxo!$E:$E,"&lt;&gt;"&amp;"PERMUTANTE"))</f>
        <v>0</v>
      </c>
      <c r="AG48" s="18">
        <f>IF(AG$5&gt;$G$4,0,SUMIFS(Fluxo!$O:$O,Fluxo!$U:$U,"&gt;"&amp;AF$5,Fluxo!$U:$U,"&lt;="&amp;AG$5,Fluxo!$D:$D,$D48,Fluxo!$E:$E,"&lt;&gt;"&amp;"PERMUTANTE"))</f>
        <v>0</v>
      </c>
      <c r="AH48" s="18">
        <f>IF(AH$5&gt;$G$4,0,SUMIFS(Fluxo!$O:$O,Fluxo!$U:$U,"&gt;"&amp;AG$5,Fluxo!$U:$U,"&lt;="&amp;AH$5,Fluxo!$D:$D,$D48,Fluxo!$E:$E,"&lt;&gt;"&amp;"PERMUTANTE"))</f>
        <v>0</v>
      </c>
      <c r="AI48" s="18">
        <f>IF(AI$5&gt;$G$4,0,SUMIFS(Fluxo!$O:$O,Fluxo!$U:$U,"&gt;"&amp;AH$5,Fluxo!$U:$U,"&lt;="&amp;AI$5,Fluxo!$D:$D,$D48,Fluxo!$E:$E,"&lt;&gt;"&amp;"PERMUTANTE"))</f>
        <v>0</v>
      </c>
      <c r="AJ48" s="18">
        <f>IF(AJ$5&gt;$G$4,0,SUMIFS(Fluxo!$O:$O,Fluxo!$U:$U,"&gt;"&amp;AI$5,Fluxo!$U:$U,"&lt;="&amp;AJ$5,Fluxo!$D:$D,$D48,Fluxo!$E:$E,"&lt;&gt;"&amp;"PERMUTANTE"))</f>
        <v>0</v>
      </c>
      <c r="AK48" s="18">
        <f>IF(AK$5&gt;$G$4,0,SUMIFS(Fluxo!$O:$O,Fluxo!$U:$U,"&gt;"&amp;AJ$5,Fluxo!$U:$U,"&lt;="&amp;AK$5,Fluxo!$D:$D,$D48,Fluxo!$E:$E,"&lt;&gt;"&amp;"PERMUTANTE"))</f>
        <v>0</v>
      </c>
      <c r="AL48" s="18">
        <f>IF(AL$5&gt;$G$4,0,SUMIFS(Fluxo!$O:$O,Fluxo!$U:$U,"&gt;"&amp;AK$5,Fluxo!$U:$U,"&lt;="&amp;AL$5,Fluxo!$D:$D,$D48,Fluxo!$E:$E,"&lt;&gt;"&amp;"PERMUTANTE"))</f>
        <v>0</v>
      </c>
      <c r="AM48" s="18">
        <f>IF(AM$5&gt;$G$4,0,SUMIFS(Fluxo!$O:$O,Fluxo!$U:$U,"&gt;"&amp;AL$5,Fluxo!$U:$U,"&lt;="&amp;AM$5,Fluxo!$D:$D,$D48,Fluxo!$E:$E,"&lt;&gt;"&amp;"PERMUTANTE"))</f>
        <v>0</v>
      </c>
      <c r="AN48" s="18">
        <f>IF(AN$5&gt;$G$4,0,SUMIFS(Fluxo!$O:$O,Fluxo!$U:$U,"&gt;"&amp;AM$5,Fluxo!$U:$U,"&lt;="&amp;AN$5,Fluxo!$D:$D,$D48,Fluxo!$E:$E,"&lt;&gt;"&amp;"PERMUTANTE"))</f>
        <v>0</v>
      </c>
      <c r="AO48" s="18">
        <f>IF(AO$5&gt;$G$4,0,SUMIFS(Fluxo!$O:$O,Fluxo!$U:$U,"&gt;"&amp;AN$5,Fluxo!$U:$U,"&lt;="&amp;AO$5,Fluxo!$D:$D,$D48,Fluxo!$E:$E,"&lt;&gt;"&amp;"PERMUTANTE"))</f>
        <v>0</v>
      </c>
      <c r="AP48" s="18">
        <f>IF(AP$5&gt;$G$4,0,SUMIFS(Fluxo!$O:$O,Fluxo!$U:$U,"&gt;"&amp;AO$5,Fluxo!$U:$U,"&lt;="&amp;AP$5,Fluxo!$D:$D,$D48,Fluxo!$E:$E,"&lt;&gt;"&amp;"PERMUTANTE"))</f>
        <v>0</v>
      </c>
      <c r="AQ48" s="18">
        <f>IF(AQ$5&gt;$G$4,0,SUMIFS(Fluxo!$O:$O,Fluxo!$U:$U,"&gt;"&amp;AP$5,Fluxo!$U:$U,"&lt;="&amp;AQ$5,Fluxo!$D:$D,$D48,Fluxo!$E:$E,"&lt;&gt;"&amp;"PERMUTANTE"))</f>
        <v>0</v>
      </c>
      <c r="AR48" s="18">
        <f>IF(AR$5&gt;$G$4,0,SUMIFS(Fluxo!$O:$O,Fluxo!$U:$U,"&gt;"&amp;AQ$5,Fluxo!$U:$U,"&lt;="&amp;AR$5,Fluxo!$D:$D,$D48,Fluxo!$E:$E,"&lt;&gt;"&amp;"PERMUTANTE"))</f>
        <v>0</v>
      </c>
      <c r="AS48" s="18">
        <f>IF(AS$5&gt;$G$4,0,SUMIFS(Fluxo!$O:$O,Fluxo!$U:$U,"&gt;"&amp;AR$5,Fluxo!$U:$U,"&lt;="&amp;AS$5,Fluxo!$D:$D,$D48,Fluxo!$E:$E,"&lt;&gt;"&amp;"PERMUTANTE"))</f>
        <v>0</v>
      </c>
      <c r="AT48" s="18">
        <f>IF(AT$5&gt;$G$4,0,SUMIFS(Fluxo!$O:$O,Fluxo!$U:$U,"&gt;"&amp;AS$5,Fluxo!$U:$U,"&lt;="&amp;AT$5,Fluxo!$D:$D,$D48,Fluxo!$E:$E,"&lt;&gt;"&amp;"PERMUTANTE"))</f>
        <v>0</v>
      </c>
      <c r="AU48" s="18">
        <f>IF(AU$5&gt;$G$4,0,SUMIFS(Fluxo!$O:$O,Fluxo!$U:$U,"&gt;"&amp;AT$5,Fluxo!$U:$U,"&lt;="&amp;AU$5,Fluxo!$D:$D,$D48,Fluxo!$E:$E,"&lt;&gt;"&amp;"PERMUTANTE"))</f>
        <v>0</v>
      </c>
      <c r="AV48" s="18">
        <f>IF(AV$5&gt;$G$4,0,SUMIFS(Fluxo!$O:$O,Fluxo!$U:$U,"&gt;"&amp;AU$5,Fluxo!$U:$U,"&lt;="&amp;AV$5,Fluxo!$D:$D,$D48,Fluxo!$E:$E,"&lt;&gt;"&amp;"PERMUTANTE"))</f>
        <v>0</v>
      </c>
      <c r="AW48" s="18">
        <f>IF(AW$5&gt;$G$4,0,SUMIFS(Fluxo!$O:$O,Fluxo!$U:$U,"&gt;"&amp;AV$5,Fluxo!$U:$U,"&lt;="&amp;AW$5,Fluxo!$D:$D,$D48,Fluxo!$E:$E,"&lt;&gt;"&amp;"PERMUTANTE"))</f>
        <v>0</v>
      </c>
      <c r="AX48" s="18">
        <f>IF(AX$5&gt;$G$4,0,SUMIFS(Fluxo!$O:$O,Fluxo!$U:$U,"&gt;"&amp;AW$5,Fluxo!$U:$U,"&lt;="&amp;AX$5,Fluxo!$D:$D,$D48,Fluxo!$E:$E,"&lt;&gt;"&amp;"PERMUTANTE"))</f>
        <v>0</v>
      </c>
      <c r="AY48" s="18">
        <f>IF(AY$5&gt;$G$4,0,SUMIFS(Fluxo!$O:$O,Fluxo!$U:$U,"&gt;"&amp;AX$5,Fluxo!$U:$U,"&lt;="&amp;AY$5,Fluxo!$D:$D,$D48,Fluxo!$E:$E,"&lt;&gt;"&amp;"PERMUTANTE"))</f>
        <v>0</v>
      </c>
      <c r="AZ48" s="18">
        <f>IF(AZ$5&gt;$G$4,0,SUMIFS(Fluxo!$O:$O,Fluxo!$U:$U,"&gt;"&amp;AY$5,Fluxo!$U:$U,"&lt;="&amp;AZ$5,Fluxo!$D:$D,$D48,Fluxo!$E:$E,"&lt;&gt;"&amp;"PERMUTANTE"))</f>
        <v>0</v>
      </c>
      <c r="BA48" s="18">
        <f>IF(BA$5&gt;$G$4,0,SUMIFS(Fluxo!$O:$O,Fluxo!$U:$U,"&gt;"&amp;AZ$5,Fluxo!$U:$U,"&lt;="&amp;BA$5,Fluxo!$D:$D,$D48,Fluxo!$E:$E,"&lt;&gt;"&amp;"PERMUTANTE"))</f>
        <v>0</v>
      </c>
      <c r="BB48" s="18">
        <f>IF(BB$5&gt;$G$4,0,SUMIFS(Fluxo!$O:$O,Fluxo!$U:$U,"&gt;"&amp;BA$5,Fluxo!$U:$U,"&lt;="&amp;BB$5,Fluxo!$D:$D,$D48,Fluxo!$E:$E,"&lt;&gt;"&amp;"PERMUTANTE"))</f>
        <v>0</v>
      </c>
      <c r="BC48" s="18">
        <f>IF(BC$5&gt;$G$4,0,SUMIFS(Fluxo!$O:$O,Fluxo!$U:$U,"&gt;"&amp;BB$5,Fluxo!$U:$U,"&lt;="&amp;BC$5,Fluxo!$D:$D,$D48,Fluxo!$E:$E,"&lt;&gt;"&amp;"PERMUTANTE"))</f>
        <v>0</v>
      </c>
      <c r="BD48" s="18">
        <f>IF(BD$5&gt;$G$4,0,SUMIFS(Fluxo!$O:$O,Fluxo!$U:$U,"&gt;"&amp;BC$5,Fluxo!$U:$U,"&lt;="&amp;BD$5,Fluxo!$D:$D,$D48,Fluxo!$E:$E,"&lt;&gt;"&amp;"PERMUTANTE"))</f>
        <v>0</v>
      </c>
      <c r="BE48" s="18">
        <f>IF(BE$5&gt;$G$4,0,SUMIFS(Fluxo!$O:$O,Fluxo!$U:$U,"&gt;"&amp;BD$5,Fluxo!$U:$U,"&lt;="&amp;BE$5,Fluxo!$D:$D,$D48,Fluxo!$E:$E,"&lt;&gt;"&amp;"PERMUTANTE"))</f>
        <v>0</v>
      </c>
      <c r="BF48" s="18">
        <f>IF(BF$5&gt;$G$4,0,SUMIFS(Fluxo!$O:$O,Fluxo!$U:$U,"&gt;"&amp;BE$5,Fluxo!$U:$U,"&lt;="&amp;BF$5,Fluxo!$D:$D,$D48,Fluxo!$E:$E,"&lt;&gt;"&amp;"PERMUTANTE"))</f>
        <v>0</v>
      </c>
      <c r="BG48" s="18">
        <f>IF(BG$5&gt;$G$4,0,SUMIFS(Fluxo!$O:$O,Fluxo!$U:$U,"&gt;"&amp;BF$5,Fluxo!$U:$U,"&lt;="&amp;BG$5,Fluxo!$D:$D,$D48,Fluxo!$E:$E,"&lt;&gt;"&amp;"PERMUTANTE"))</f>
        <v>0</v>
      </c>
      <c r="BH48" s="18">
        <f>IF(BH$5&gt;$G$4,0,SUMIFS(Fluxo!$O:$O,Fluxo!$U:$U,"&gt;"&amp;BG$5,Fluxo!$U:$U,"&lt;="&amp;BH$5,Fluxo!$D:$D,$D48,Fluxo!$E:$E,"&lt;&gt;"&amp;"PERMUTANTE"))</f>
        <v>0</v>
      </c>
      <c r="BI48" s="18">
        <f>IF(BI$5&gt;$G$4,0,SUMIFS(Fluxo!$O:$O,Fluxo!$U:$U,"&gt;"&amp;BH$5,Fluxo!$U:$U,"&lt;="&amp;BI$5,Fluxo!$D:$D,$D48,Fluxo!$E:$E,"&lt;&gt;"&amp;"PERMUTANTE"))</f>
        <v>0</v>
      </c>
      <c r="BJ48" s="18">
        <f>IF(BJ$5&gt;$G$4,0,SUMIFS(Fluxo!$O:$O,Fluxo!$U:$U,"&gt;"&amp;BI$5,Fluxo!$U:$U,"&lt;="&amp;BJ$5,Fluxo!$D:$D,$D48,Fluxo!$E:$E,"&lt;&gt;"&amp;"PERMUTANTE"))</f>
        <v>0</v>
      </c>
      <c r="BK48" s="18">
        <f>IF(BK$5&gt;$G$4,0,SUMIFS(Fluxo!$O:$O,Fluxo!$U:$U,"&gt;"&amp;BJ$5,Fluxo!$U:$U,"&lt;="&amp;BK$5,Fluxo!$D:$D,$D48,Fluxo!$E:$E,"&lt;&gt;"&amp;"PERMUTANTE"))</f>
        <v>0</v>
      </c>
      <c r="BL48" s="18">
        <f>IF(BL$5&gt;$G$4,0,SUMIFS(Fluxo!$O:$O,Fluxo!$U:$U,"&gt;"&amp;BK$5,Fluxo!$U:$U,"&lt;="&amp;BL$5,Fluxo!$D:$D,$D48,Fluxo!$E:$E,"&lt;&gt;"&amp;"PERMUTANTE"))</f>
        <v>0</v>
      </c>
      <c r="BM48" s="18">
        <f>IF(BM$5&gt;$G$4,0,SUMIFS(Fluxo!$O:$O,Fluxo!$U:$U,"&gt;"&amp;BL$5,Fluxo!$U:$U,"&lt;="&amp;BM$5,Fluxo!$D:$D,$D48,Fluxo!$E:$E,"&lt;&gt;"&amp;"PERMUTANTE"))</f>
        <v>0</v>
      </c>
      <c r="BN48" s="18">
        <f>IF(BN$5&gt;$G$4,0,SUMIFS(Fluxo!$O:$O,Fluxo!$U:$U,"&gt;"&amp;BM$5,Fluxo!$U:$U,"&lt;="&amp;BN$5,Fluxo!$D:$D,$D48,Fluxo!$E:$E,"&lt;&gt;"&amp;"PERMUTANTE"))</f>
        <v>0</v>
      </c>
      <c r="BO48" s="18">
        <f>IF(BO$5&gt;$G$4,0,SUMIFS(Fluxo!$O:$O,Fluxo!$U:$U,"&gt;"&amp;BN$5,Fluxo!$U:$U,"&lt;="&amp;BO$5,Fluxo!$D:$D,$D48,Fluxo!$E:$E,"&lt;&gt;"&amp;"PERMUTANTE"))</f>
        <v>0</v>
      </c>
      <c r="BP48" s="18">
        <f>IF(BP$5&gt;$G$4,0,SUMIFS(Fluxo!$O:$O,Fluxo!$U:$U,"&gt;"&amp;BO$5,Fluxo!$U:$U,"&lt;="&amp;BP$5,Fluxo!$D:$D,$D48,Fluxo!$E:$E,"&lt;&gt;"&amp;"PERMUTANTE"))</f>
        <v>0</v>
      </c>
      <c r="BQ48" s="18">
        <f>IF(BQ$5&gt;$G$4,0,SUMIFS(Fluxo!$O:$O,Fluxo!$U:$U,"&gt;"&amp;BP$5,Fluxo!$U:$U,"&lt;="&amp;BQ$5,Fluxo!$D:$D,$D48,Fluxo!$E:$E,"&lt;&gt;"&amp;"PERMUTANTE"))</f>
        <v>0</v>
      </c>
      <c r="BR48" s="18">
        <f>IF(BR$5&gt;$G$4,0,SUMIFS(Fluxo!$O:$O,Fluxo!$U:$U,"&gt;"&amp;BQ$5,Fluxo!$U:$U,"&lt;="&amp;BR$5,Fluxo!$D:$D,$D48,Fluxo!$E:$E,"&lt;&gt;"&amp;"PERMUTANTE"))</f>
        <v>0</v>
      </c>
      <c r="BS48" s="18">
        <f>IF(BS$5&gt;$G$4,0,SUMIFS(Fluxo!$O:$O,Fluxo!$U:$U,"&gt;"&amp;BR$5,Fluxo!$U:$U,"&lt;="&amp;BS$5,Fluxo!$D:$D,$D48,Fluxo!$E:$E,"&lt;&gt;"&amp;"PERMUTANTE"))</f>
        <v>0</v>
      </c>
      <c r="BT48" s="18">
        <f>IF(BT$5&gt;$G$4,0,SUMIFS(Fluxo!$O:$O,Fluxo!$U:$U,"&gt;"&amp;BS$5,Fluxo!$U:$U,"&lt;="&amp;BT$5,Fluxo!$D:$D,$D48,Fluxo!$E:$E,"&lt;&gt;"&amp;"PERMUTANTE"))</f>
        <v>0</v>
      </c>
      <c r="BU48" s="18">
        <f>IF(BU$5&gt;$G$4,0,SUMIFS(Fluxo!$O:$O,Fluxo!$U:$U,"&gt;"&amp;BT$5,Fluxo!$U:$U,"&lt;="&amp;BU$5,Fluxo!$D:$D,$D48,Fluxo!$E:$E,"&lt;&gt;"&amp;"PERMUTANTE"))</f>
        <v>0</v>
      </c>
      <c r="BV48" s="18">
        <f>IF(BV$5&gt;$G$4,0,SUMIFS(Fluxo!$O:$O,Fluxo!$U:$U,"&gt;"&amp;BU$5,Fluxo!$U:$U,"&lt;="&amp;BV$5,Fluxo!$D:$D,$D48,Fluxo!$E:$E,"&lt;&gt;"&amp;"PERMUTANTE"))</f>
        <v>0</v>
      </c>
      <c r="BW48" s="18">
        <f>IF(BW$5&gt;$G$4,0,SUMIFS(Fluxo!$O:$O,Fluxo!$U:$U,"&gt;"&amp;BV$5,Fluxo!$U:$U,"&lt;="&amp;BW$5,Fluxo!$D:$D,$D48,Fluxo!$E:$E,"&lt;&gt;"&amp;"PERMUTANTE"))</f>
        <v>0</v>
      </c>
      <c r="BX48" s="18">
        <f>IF(BX$5&gt;$G$4,0,SUMIFS(Fluxo!$O:$O,Fluxo!$U:$U,"&gt;"&amp;BW$5,Fluxo!$U:$U,"&lt;="&amp;BX$5,Fluxo!$D:$D,$D48,Fluxo!$E:$E,"&lt;&gt;"&amp;"PERMUTANTE"))</f>
        <v>0</v>
      </c>
      <c r="BY48" s="18">
        <f>IF(BY$5&gt;$G$4,0,SUMIFS(Fluxo!$O:$O,Fluxo!$U:$U,"&gt;"&amp;BX$5,Fluxo!$U:$U,"&lt;="&amp;BY$5,Fluxo!$D:$D,$D48,Fluxo!$E:$E,"&lt;&gt;"&amp;"PERMUTANTE"))</f>
        <v>0</v>
      </c>
      <c r="BZ48" s="18">
        <f>IF(BZ$5&gt;$G$4,0,SUMIFS(Fluxo!$O:$O,Fluxo!$U:$U,"&gt;"&amp;BY$5,Fluxo!$U:$U,"&lt;="&amp;BZ$5,Fluxo!$D:$D,$D48,Fluxo!$E:$E,"&lt;&gt;"&amp;"PERMUTANTE"))</f>
        <v>0</v>
      </c>
      <c r="CA48" s="18">
        <f>IF(CA$5&gt;$G$4,0,SUMIFS(Fluxo!$O:$O,Fluxo!$U:$U,"&gt;"&amp;BZ$5,Fluxo!$U:$U,"&lt;="&amp;CA$5,Fluxo!$D:$D,$D48,Fluxo!$E:$E,"&lt;&gt;"&amp;"PERMUTANTE"))</f>
        <v>0</v>
      </c>
      <c r="CB48" s="18">
        <f>IF(CB$5&gt;$G$4,0,SUMIFS(Fluxo!$O:$O,Fluxo!$U:$U,"&gt;"&amp;CA$5,Fluxo!$U:$U,"&lt;="&amp;CB$5,Fluxo!$D:$D,$D48,Fluxo!$E:$E,"&lt;&gt;"&amp;"PERMUTANTE"))</f>
        <v>0</v>
      </c>
      <c r="CC48" s="18">
        <f>IF(CC$5&gt;$G$4,0,SUMIFS(Fluxo!$O:$O,Fluxo!$U:$U,"&gt;"&amp;CB$5,Fluxo!$U:$U,"&lt;="&amp;CC$5,Fluxo!$D:$D,$D48,Fluxo!$E:$E,"&lt;&gt;"&amp;"PERMUTANTE"))</f>
        <v>0</v>
      </c>
      <c r="CD48" s="18">
        <f>IF(CD$5&gt;$G$4,0,SUMIFS(Fluxo!$O:$O,Fluxo!$U:$U,"&gt;"&amp;CC$5,Fluxo!$U:$U,"&lt;="&amp;CD$5,Fluxo!$D:$D,$D48,Fluxo!$E:$E,"&lt;&gt;"&amp;"PERMUTANTE"))</f>
        <v>0</v>
      </c>
      <c r="CE48" s="18">
        <f>IF(CE$5&gt;$G$4,0,SUMIFS(Fluxo!$O:$O,Fluxo!$U:$U,"&gt;"&amp;CD$5,Fluxo!$U:$U,"&lt;="&amp;CE$5,Fluxo!$D:$D,$D48,Fluxo!$E:$E,"&lt;&gt;"&amp;"PERMUTANTE"))</f>
        <v>0</v>
      </c>
      <c r="CF48" s="18">
        <f>IF(CF$5&gt;$G$4,0,SUMIFS(Fluxo!$O:$O,Fluxo!$U:$U,"&gt;"&amp;CE$5,Fluxo!$U:$U,"&lt;="&amp;CF$5,Fluxo!$D:$D,$D48,Fluxo!$E:$E,"&lt;&gt;"&amp;"PERMUTANTE"))</f>
        <v>0</v>
      </c>
      <c r="CG48" s="18">
        <f>IF(CG$5&gt;$G$4,0,SUMIFS(Fluxo!$O:$O,Fluxo!$U:$U,"&gt;"&amp;CF$5,Fluxo!$U:$U,"&lt;="&amp;CG$5,Fluxo!$D:$D,$D48,Fluxo!$E:$E,"&lt;&gt;"&amp;"PERMUTANTE"))</f>
        <v>0</v>
      </c>
      <c r="CH48" s="18">
        <f>IF(CH$5&gt;$G$4,0,SUMIFS(Fluxo!$O:$O,Fluxo!$U:$U,"&gt;"&amp;CG$5,Fluxo!$U:$U,"&lt;="&amp;CH$5,Fluxo!$D:$D,$D48,Fluxo!$E:$E,"&lt;&gt;"&amp;"PERMUTANTE"))</f>
        <v>0</v>
      </c>
      <c r="CI48" s="18">
        <f>IF(CI$5&gt;$G$4,0,SUMIFS(Fluxo!$O:$O,Fluxo!$U:$U,"&gt;"&amp;CH$5,Fluxo!$U:$U,"&lt;="&amp;CI$5,Fluxo!$D:$D,$D48,Fluxo!$E:$E,"&lt;&gt;"&amp;"PERMUTANTE"))</f>
        <v>0</v>
      </c>
      <c r="CJ48" s="18">
        <f>IF(CJ$5&gt;$G$4,0,SUMIFS(Fluxo!$O:$O,Fluxo!$U:$U,"&gt;"&amp;CI$5,Fluxo!$U:$U,"&lt;="&amp;CJ$5,Fluxo!$D:$D,$D48,Fluxo!$E:$E,"&lt;&gt;"&amp;"PERMUTANTE"))</f>
        <v>0</v>
      </c>
      <c r="CK48" s="18">
        <f>IF(CK$5&gt;$G$4,0,SUMIFS(Fluxo!$O:$O,Fluxo!$U:$U,"&gt;"&amp;CJ$5,Fluxo!$U:$U,"&lt;="&amp;CK$5,Fluxo!$D:$D,$D48,Fluxo!$E:$E,"&lt;&gt;"&amp;"PERMUTANTE"))</f>
        <v>0</v>
      </c>
      <c r="CL48" s="18">
        <f>IF(CL$5&gt;$G$4,0,SUMIFS(Fluxo!$O:$O,Fluxo!$U:$U,"&gt;"&amp;CK$5,Fluxo!$U:$U,"&lt;="&amp;CL$5,Fluxo!$D:$D,$D48,Fluxo!$E:$E,"&lt;&gt;"&amp;"PERMUTANTE"))</f>
        <v>0</v>
      </c>
      <c r="CM48" s="18">
        <f>IF(CM$5&gt;$G$4,0,SUMIFS(Fluxo!$O:$O,Fluxo!$U:$U,"&gt;"&amp;CL$5,Fluxo!$U:$U,"&lt;="&amp;CM$5,Fluxo!$D:$D,$D48,Fluxo!$E:$E,"&lt;&gt;"&amp;"PERMUTANTE"))</f>
        <v>0</v>
      </c>
      <c r="CN48" s="18">
        <f>IF(CN$5&gt;$G$4,0,SUMIFS(Fluxo!$O:$O,Fluxo!$U:$U,"&gt;"&amp;CM$5,Fluxo!$U:$U,"&lt;="&amp;CN$5,Fluxo!$D:$D,$D48,Fluxo!$E:$E,"&lt;&gt;"&amp;"PERMUTANTE"))</f>
        <v>0</v>
      </c>
      <c r="CO48" s="18">
        <f>IF(CO$5&gt;$G$4,0,SUMIFS(Fluxo!$O:$O,Fluxo!$U:$U,"&gt;"&amp;CN$5,Fluxo!$U:$U,"&lt;="&amp;CO$5,Fluxo!$D:$D,$D48,Fluxo!$E:$E,"&lt;&gt;"&amp;"PERMUTANTE"))</f>
        <v>0</v>
      </c>
      <c r="CP48" s="18">
        <f>IF(CP$5&gt;$G$4,0,SUMIFS(Fluxo!$O:$O,Fluxo!$U:$U,"&gt;"&amp;CO$5,Fluxo!$U:$U,"&lt;="&amp;CP$5,Fluxo!$D:$D,$D48,Fluxo!$E:$E,"&lt;&gt;"&amp;"PERMUTANTE"))</f>
        <v>0</v>
      </c>
      <c r="CQ48" s="18">
        <f>IF(CQ$5&gt;$G$4,0,SUMIFS(Fluxo!$O:$O,Fluxo!$U:$U,"&gt;"&amp;CP$5,Fluxo!$U:$U,"&lt;="&amp;CQ$5,Fluxo!$D:$D,$D48,Fluxo!$E:$E,"&lt;&gt;"&amp;"PERMUTANTE"))</f>
        <v>0</v>
      </c>
      <c r="CR48" s="18">
        <f>IF(CR$5&gt;$G$4,0,SUMIFS(Fluxo!$O:$O,Fluxo!$U:$U,"&gt;"&amp;CQ$5,Fluxo!$U:$U,"&lt;="&amp;CR$5,Fluxo!$D:$D,$D48,Fluxo!$E:$E,"&lt;&gt;"&amp;"PERMUTANTE"))</f>
        <v>0</v>
      </c>
      <c r="CS48" s="18">
        <f>IF(CS$5&gt;$G$4,0,SUMIFS(Fluxo!$O:$O,Fluxo!$U:$U,"&gt;"&amp;CR$5,Fluxo!$U:$U,"&lt;="&amp;CS$5,Fluxo!$D:$D,$D48,Fluxo!$E:$E,"&lt;&gt;"&amp;"PERMUTANTE"))</f>
        <v>0</v>
      </c>
      <c r="CT48" s="18">
        <f>IF(CT$5&gt;$G$4,0,SUMIFS(Fluxo!$O:$O,Fluxo!$U:$U,"&gt;"&amp;CS$5,Fluxo!$U:$U,"&lt;="&amp;CT$5,Fluxo!$D:$D,$D48,Fluxo!$E:$E,"&lt;&gt;"&amp;"PERMUTANTE"))</f>
        <v>0</v>
      </c>
      <c r="CU48" s="18">
        <f>IF(CU$5&gt;$G$4,0,SUMIFS(Fluxo!$O:$O,Fluxo!$U:$U,"&gt;"&amp;CT$5,Fluxo!$U:$U,"&lt;="&amp;CU$5,Fluxo!$D:$D,$D48,Fluxo!$E:$E,"&lt;&gt;"&amp;"PERMUTANTE"))</f>
        <v>0</v>
      </c>
      <c r="CV48" s="18">
        <f>IF(CV$5&gt;$G$4,0,SUMIFS(Fluxo!$O:$O,Fluxo!$U:$U,"&gt;"&amp;CU$5,Fluxo!$U:$U,"&lt;="&amp;CV$5,Fluxo!$D:$D,$D48,Fluxo!$E:$E,"&lt;&gt;"&amp;"PERMUTANTE"))</f>
        <v>0</v>
      </c>
      <c r="CW48" s="18">
        <f>IF(CW$5&gt;$G$4,0,SUMIFS(Fluxo!$O:$O,Fluxo!$U:$U,"&gt;"&amp;CV$5,Fluxo!$U:$U,"&lt;="&amp;CW$5,Fluxo!$D:$D,$D48,Fluxo!$E:$E,"&lt;&gt;"&amp;"PERMUTANTE"))</f>
        <v>0</v>
      </c>
      <c r="CX48" s="18">
        <f>IF(CX$5&gt;$G$4,0,SUMIFS(Fluxo!$O:$O,Fluxo!$U:$U,"&gt;"&amp;CW$5,Fluxo!$U:$U,"&lt;="&amp;CX$5,Fluxo!$D:$D,$D48,Fluxo!$E:$E,"&lt;&gt;"&amp;"PERMUTANTE"))</f>
        <v>0</v>
      </c>
      <c r="CY48" s="18">
        <f>IF(CY$5&gt;$G$4,0,SUMIFS(Fluxo!$O:$O,Fluxo!$U:$U,"&gt;"&amp;CX$5,Fluxo!$U:$U,"&lt;="&amp;CY$5,Fluxo!$D:$D,$D48,Fluxo!$E:$E,"&lt;&gt;"&amp;"PERMUTANTE"))</f>
        <v>0</v>
      </c>
      <c r="CZ48" s="18">
        <f>IF(CZ$5&gt;$G$4,0,SUMIFS(Fluxo!$O:$O,Fluxo!$U:$U,"&gt;"&amp;CY$5,Fluxo!$U:$U,"&lt;="&amp;CZ$5,Fluxo!$D:$D,$D48,Fluxo!$E:$E,"&lt;&gt;"&amp;"PERMUTANTE"))</f>
        <v>0</v>
      </c>
      <c r="DA48" s="18">
        <f>IF(DA$5&gt;$G$4,0,SUMIFS(Fluxo!$O:$O,Fluxo!$U:$U,"&gt;"&amp;CZ$5,Fluxo!$U:$U,"&lt;="&amp;DA$5,Fluxo!$D:$D,$D48,Fluxo!$E:$E,"&lt;&gt;"&amp;"PERMUTANTE"))</f>
        <v>0</v>
      </c>
      <c r="DB48" s="18">
        <f>IF(DB$5&gt;$G$4,0,SUMIFS(Fluxo!$O:$O,Fluxo!$U:$U,"&gt;"&amp;DA$5,Fluxo!$U:$U,"&lt;="&amp;DB$5,Fluxo!$D:$D,$D48,Fluxo!$E:$E,"&lt;&gt;"&amp;"PERMUTANTE"))</f>
        <v>0</v>
      </c>
      <c r="DC48" s="18">
        <f>IF(DC$5&gt;$G$4,0,SUMIFS(Fluxo!$O:$O,Fluxo!$U:$U,"&gt;"&amp;DB$5,Fluxo!$U:$U,"&lt;="&amp;DC$5,Fluxo!$D:$D,$D48,Fluxo!$E:$E,"&lt;&gt;"&amp;"PERMUTANTE"))</f>
        <v>0</v>
      </c>
      <c r="DD48" s="18">
        <f>IF(DD$5&gt;$G$4,0,SUMIFS(Fluxo!$O:$O,Fluxo!$U:$U,"&gt;"&amp;DC$5,Fluxo!$U:$U,"&lt;="&amp;DD$5,Fluxo!$D:$D,$D48,Fluxo!$E:$E,"&lt;&gt;"&amp;"PERMUTANTE"))</f>
        <v>0</v>
      </c>
      <c r="DE48" s="18">
        <f>IF(DE$5&gt;$G$4,0,SUMIFS(Fluxo!$O:$O,Fluxo!$U:$U,"&gt;"&amp;DD$5,Fluxo!$U:$U,"&lt;="&amp;DE$5,Fluxo!$D:$D,$D48,Fluxo!$E:$E,"&lt;&gt;"&amp;"PERMUTANTE"))</f>
        <v>0</v>
      </c>
      <c r="DF48" s="18">
        <f>IF(DF$5&gt;$G$4,0,SUMIFS(Fluxo!$O:$O,Fluxo!$U:$U,"&gt;"&amp;DE$5,Fluxo!$U:$U,"&lt;="&amp;DF$5,Fluxo!$D:$D,$D48,Fluxo!$E:$E,"&lt;&gt;"&amp;"PERMUTANTE"))</f>
        <v>0</v>
      </c>
      <c r="DG48" s="18">
        <f>IF(DG$5&gt;$G$4,0,SUMIFS(Fluxo!$O:$O,Fluxo!$U:$U,"&gt;"&amp;DF$5,Fluxo!$U:$U,"&lt;="&amp;DG$5,Fluxo!$D:$D,$D48,Fluxo!$E:$E,"&lt;&gt;"&amp;"PERMUTANTE"))</f>
        <v>0</v>
      </c>
      <c r="DH48" s="18">
        <f>IF(DH$5&gt;$G$4,0,SUMIFS(Fluxo!$O:$O,Fluxo!$U:$U,"&gt;"&amp;DG$5,Fluxo!$U:$U,"&lt;="&amp;DH$5,Fluxo!$D:$D,$D48,Fluxo!$E:$E,"&lt;&gt;"&amp;"PERMUTANTE"))</f>
        <v>0</v>
      </c>
      <c r="DI48" s="18">
        <f>IF(DI$5&gt;$G$4,0,SUMIFS(Fluxo!$O:$O,Fluxo!$U:$U,"&gt;"&amp;DH$5,Fluxo!$U:$U,"&lt;="&amp;DI$5,Fluxo!$D:$D,$D48,Fluxo!$E:$E,"&lt;&gt;"&amp;"PERMUTANTE"))</f>
        <v>0</v>
      </c>
      <c r="DJ48" s="18">
        <f>IF(DJ$5&gt;$G$4,0,SUMIFS(Fluxo!$O:$O,Fluxo!$U:$U,"&gt;"&amp;DI$5,Fluxo!$U:$U,"&lt;="&amp;DJ$5,Fluxo!$D:$D,$D48,Fluxo!$E:$E,"&lt;&gt;"&amp;"PERMUTANTE"))</f>
        <v>0</v>
      </c>
      <c r="DK48" s="18">
        <f>IF(DK$5&gt;$G$4,0,SUMIFS(Fluxo!$O:$O,Fluxo!$U:$U,"&gt;"&amp;DJ$5,Fluxo!$U:$U,"&lt;="&amp;DK$5,Fluxo!$D:$D,$D48,Fluxo!$E:$E,"&lt;&gt;"&amp;"PERMUTANTE"))</f>
        <v>0</v>
      </c>
      <c r="DL48" s="18">
        <f>IF(DL$5&gt;$G$4,0,SUMIFS(Fluxo!$O:$O,Fluxo!$U:$U,"&gt;"&amp;DK$5,Fluxo!$U:$U,"&lt;="&amp;DL$5,Fluxo!$D:$D,$D48,Fluxo!$E:$E,"&lt;&gt;"&amp;"PERMUTANTE"))</f>
        <v>0</v>
      </c>
      <c r="DM48" s="18">
        <f>IF(DM$5&gt;$G$4,0,SUMIFS(Fluxo!$O:$O,Fluxo!$U:$U,"&gt;"&amp;DL$5,Fluxo!$U:$U,"&lt;="&amp;DM$5,Fluxo!$D:$D,$D48,Fluxo!$E:$E,"&lt;&gt;"&amp;"PERMUTANTE"))</f>
        <v>0</v>
      </c>
      <c r="DN48" s="18">
        <f>IF(DN$5&gt;$G$4,0,SUMIFS(Fluxo!$O:$O,Fluxo!$U:$U,"&gt;"&amp;DM$5,Fluxo!$U:$U,"&lt;="&amp;DN$5,Fluxo!$D:$D,$D48,Fluxo!$E:$E,"&lt;&gt;"&amp;"PERMUTANTE"))</f>
        <v>0</v>
      </c>
      <c r="DO48" s="18">
        <f>IF(DO$5&gt;$G$4,0,SUMIFS(Fluxo!$O:$O,Fluxo!$U:$U,"&gt;"&amp;DN$5,Fluxo!$U:$U,"&lt;="&amp;DO$5,Fluxo!$D:$D,$D48,Fluxo!$E:$E,"&lt;&gt;"&amp;"PERMUTANTE"))</f>
        <v>0</v>
      </c>
      <c r="DP48" s="18">
        <f>IF(DP$5&gt;$G$4,0,SUMIFS(Fluxo!$O:$O,Fluxo!$U:$U,"&gt;"&amp;DO$5,Fluxo!$U:$U,"&lt;="&amp;DP$5,Fluxo!$D:$D,$D48,Fluxo!$E:$E,"&lt;&gt;"&amp;"PERMUTANTE"))</f>
        <v>0</v>
      </c>
      <c r="DQ48" s="18">
        <f>IF(DQ$5&gt;$G$4,0,SUMIFS(Fluxo!$O:$O,Fluxo!$U:$U,"&gt;"&amp;DP$5,Fluxo!$U:$U,"&lt;="&amp;DQ$5,Fluxo!$D:$D,$D48,Fluxo!$E:$E,"&lt;&gt;"&amp;"PERMUTANTE"))</f>
        <v>0</v>
      </c>
      <c r="DR48" s="18">
        <f>IF(DR$5&gt;$G$4,0,SUMIFS(Fluxo!$O:$O,Fluxo!$U:$U,"&gt;"&amp;DQ$5,Fluxo!$U:$U,"&lt;="&amp;DR$5,Fluxo!$D:$D,$D48,Fluxo!$E:$E,"&lt;&gt;"&amp;"PERMUTANTE"))</f>
        <v>0</v>
      </c>
      <c r="DS48" s="18">
        <f>IF(DS$5&gt;$G$4,0,SUMIFS(Fluxo!$O:$O,Fluxo!$U:$U,"&gt;"&amp;DR$5,Fluxo!$U:$U,"&lt;="&amp;DS$5,Fluxo!$D:$D,$D48,Fluxo!$E:$E,"&lt;&gt;"&amp;"PERMUTANTE"))</f>
        <v>0</v>
      </c>
      <c r="DT48" s="18">
        <f>IF(DT$5&gt;$G$4,0,SUMIFS(Fluxo!$O:$O,Fluxo!$U:$U,"&gt;"&amp;DS$5,Fluxo!$U:$U,"&lt;="&amp;DT$5,Fluxo!$D:$D,$D48,Fluxo!$E:$E,"&lt;&gt;"&amp;"PERMUTANTE"))</f>
        <v>0</v>
      </c>
      <c r="DU48" s="18">
        <f>IF(DU$5&gt;$G$4,0,SUMIFS(Fluxo!$O:$O,Fluxo!$U:$U,"&gt;"&amp;DT$5,Fluxo!$U:$U,"&lt;="&amp;DU$5,Fluxo!$D:$D,$D48,Fluxo!$E:$E,"&lt;&gt;"&amp;"PERMUTANTE"))</f>
        <v>0</v>
      </c>
      <c r="DV48" s="18">
        <f>IF(DV$5&gt;$G$4,0,SUMIFS(Fluxo!$O:$O,Fluxo!$U:$U,"&gt;"&amp;DU$5,Fluxo!$U:$U,"&lt;="&amp;DV$5,Fluxo!$D:$D,$D48,Fluxo!$E:$E,"&lt;&gt;"&amp;"PERMUTANTE"))</f>
        <v>0</v>
      </c>
      <c r="DW48" s="18">
        <f>IF(DW$5&gt;$G$4,0,SUMIFS(Fluxo!$O:$O,Fluxo!$U:$U,"&gt;"&amp;DV$5,Fluxo!$U:$U,"&lt;="&amp;DW$5,Fluxo!$D:$D,$D48,Fluxo!$E:$E,"&lt;&gt;"&amp;"PERMUTANTE"))</f>
        <v>0</v>
      </c>
      <c r="DX48" s="18">
        <f>IF(DX$5&gt;$G$4,0,SUMIFS(Fluxo!$O:$O,Fluxo!$U:$U,"&gt;"&amp;DW$5,Fluxo!$U:$U,"&lt;="&amp;DX$5,Fluxo!$D:$D,$D48,Fluxo!$E:$E,"&lt;&gt;"&amp;"PERMUTANTE"))</f>
        <v>0</v>
      </c>
      <c r="DY48" s="18">
        <f>IF(DY$5&gt;$G$4,0,SUMIFS(Fluxo!$O:$O,Fluxo!$U:$U,"&gt;"&amp;DX$5,Fluxo!$U:$U,"&lt;="&amp;DY$5,Fluxo!$D:$D,$D48,Fluxo!$E:$E,"&lt;&gt;"&amp;"PERMUTANTE"))</f>
        <v>0</v>
      </c>
      <c r="DZ48" s="18">
        <f>IF(DZ$5&gt;$G$4,0,SUMIFS(Fluxo!$O:$O,Fluxo!$U:$U,"&gt;"&amp;DY$5,Fluxo!$U:$U,"&lt;="&amp;DZ$5,Fluxo!$D:$D,$D48,Fluxo!$E:$E,"&lt;&gt;"&amp;"PERMUTANTE"))</f>
        <v>0</v>
      </c>
      <c r="EA48" s="18">
        <f>IF(EA$5&gt;$G$4,0,SUMIFS(Fluxo!$O:$O,Fluxo!$U:$U,"&gt;"&amp;DZ$5,Fluxo!$U:$U,"&lt;="&amp;EA$5,Fluxo!$D:$D,$D48,Fluxo!$E:$E,"&lt;&gt;"&amp;"PERMUTANTE"))</f>
        <v>0</v>
      </c>
      <c r="EB48" s="18">
        <f>IF(EB$5&gt;$G$4,0,SUMIFS(Fluxo!$O:$O,Fluxo!$U:$U,"&gt;"&amp;EA$5,Fluxo!$U:$U,"&lt;="&amp;EB$5,Fluxo!$D:$D,$D48,Fluxo!$E:$E,"&lt;&gt;"&amp;"PERMUTANTE"))</f>
        <v>0</v>
      </c>
      <c r="EC48" s="18">
        <f>IF(EC$5&gt;$G$4,0,SUMIFS(Fluxo!$O:$O,Fluxo!$U:$U,"&gt;"&amp;EB$5,Fluxo!$U:$U,"&lt;="&amp;EC$5,Fluxo!$D:$D,$D48,Fluxo!$E:$E,"&lt;&gt;"&amp;"PERMUTANTE"))</f>
        <v>0</v>
      </c>
      <c r="ED48" s="18">
        <f>IF(ED$5&gt;$G$4,0,SUMIFS(Fluxo!$O:$O,Fluxo!$U:$U,"&gt;"&amp;EC$5,Fluxo!$U:$U,"&lt;="&amp;ED$5,Fluxo!$D:$D,$D48,Fluxo!$E:$E,"&lt;&gt;"&amp;"PERMUTANTE"))</f>
        <v>0</v>
      </c>
      <c r="EE48" s="18">
        <f>IF(EE$5&gt;$G$4,0,SUMIFS(Fluxo!$O:$O,Fluxo!$U:$U,"&gt;"&amp;ED$5,Fluxo!$U:$U,"&lt;="&amp;EE$5,Fluxo!$D:$D,$D48,Fluxo!$E:$E,"&lt;&gt;"&amp;"PERMUTANTE"))</f>
        <v>0</v>
      </c>
      <c r="EF48" s="18">
        <f>IF(EF$5&gt;$G$4,0,SUMIFS(Fluxo!$O:$O,Fluxo!$U:$U,"&gt;"&amp;EE$5,Fluxo!$U:$U,"&lt;="&amp;EF$5,Fluxo!$D:$D,$D48,Fluxo!$E:$E,"&lt;&gt;"&amp;"PERMUTANTE"))</f>
        <v>0</v>
      </c>
      <c r="EG48" s="18">
        <f>IF(EG$5&gt;$G$4,0,SUMIFS(Fluxo!$O:$O,Fluxo!$U:$U,"&gt;"&amp;EF$5,Fluxo!$U:$U,"&lt;="&amp;EG$5,Fluxo!$D:$D,$D48,Fluxo!$E:$E,"&lt;&gt;"&amp;"PERMUTANTE"))</f>
        <v>0</v>
      </c>
      <c r="EH48" s="18">
        <f>IF(EH$5&gt;$G$4,0,SUMIFS(Fluxo!$O:$O,Fluxo!$U:$U,"&gt;"&amp;EG$5,Fluxo!$U:$U,"&lt;="&amp;EH$5,Fluxo!$D:$D,$D48,Fluxo!$E:$E,"&lt;&gt;"&amp;"PERMUTANTE"))</f>
        <v>0</v>
      </c>
      <c r="EI48" s="18">
        <f>IF(EI$5&gt;$G$4,0,SUMIFS(Fluxo!$O:$O,Fluxo!$U:$U,"&gt;"&amp;EH$5,Fluxo!$U:$U,"&lt;="&amp;EI$5,Fluxo!$D:$D,$D48,Fluxo!$E:$E,"&lt;&gt;"&amp;"PERMUTANTE"))</f>
        <v>0</v>
      </c>
      <c r="EJ48" s="18">
        <f>IF(EJ$5&gt;$G$4,0,SUMIFS(Fluxo!$O:$O,Fluxo!$U:$U,"&gt;"&amp;EI$5,Fluxo!$U:$U,"&lt;="&amp;EJ$5,Fluxo!$D:$D,$D48,Fluxo!$E:$E,"&lt;&gt;"&amp;"PERMUTANTE"))</f>
        <v>0</v>
      </c>
      <c r="EK48" s="18">
        <f>IF(EK$5&gt;$G$4,0,SUMIFS(Fluxo!$O:$O,Fluxo!$U:$U,"&gt;"&amp;EJ$5,Fluxo!$U:$U,"&lt;="&amp;EK$5,Fluxo!$D:$D,$D48,Fluxo!$E:$E,"&lt;&gt;"&amp;"PERMUTANTE"))</f>
        <v>0</v>
      </c>
      <c r="EL48" s="18">
        <f>IF(EL$5&gt;$G$4,0,SUMIFS(Fluxo!$O:$O,Fluxo!$U:$U,"&gt;"&amp;EK$5,Fluxo!$U:$U,"&lt;="&amp;EL$5,Fluxo!$D:$D,$D48,Fluxo!$E:$E,"&lt;&gt;"&amp;"PERMUTANTE"))</f>
        <v>0</v>
      </c>
      <c r="EM48" s="18">
        <f>IF(EM$5&gt;$G$4,0,SUMIFS(Fluxo!$O:$O,Fluxo!$U:$U,"&gt;"&amp;EL$5,Fluxo!$U:$U,"&lt;="&amp;EM$5,Fluxo!$D:$D,$D48,Fluxo!$E:$E,"&lt;&gt;"&amp;"PERMUTANTE"))</f>
        <v>0</v>
      </c>
      <c r="EN48" s="18">
        <f>IF(EN$5&gt;$G$4,0,SUMIFS(Fluxo!$O:$O,Fluxo!$U:$U,"&gt;"&amp;EM$5,Fluxo!$U:$U,"&lt;="&amp;EN$5,Fluxo!$D:$D,$D48,Fluxo!$E:$E,"&lt;&gt;"&amp;"PERMUTANTE"))</f>
        <v>0</v>
      </c>
      <c r="EO48" s="18">
        <f>IF(EO$5&gt;$G$4,0,SUMIFS(Fluxo!$O:$O,Fluxo!$U:$U,"&gt;"&amp;EN$5,Fluxo!$U:$U,"&lt;="&amp;EO$5,Fluxo!$D:$D,$D48,Fluxo!$E:$E,"&lt;&gt;"&amp;"PERMUTANTE"))</f>
        <v>0</v>
      </c>
      <c r="EP48" s="18">
        <f>IF(EP$5&gt;$G$4,0,SUMIFS(Fluxo!$O:$O,Fluxo!$U:$U,"&gt;"&amp;EO$5,Fluxo!$U:$U,"&lt;="&amp;EP$5,Fluxo!$D:$D,$D48,Fluxo!$E:$E,"&lt;&gt;"&amp;"PERMUTANTE"))</f>
        <v>0</v>
      </c>
      <c r="EQ48" s="18">
        <f>IF(EQ$5&gt;$G$4,0,SUMIFS(Fluxo!$O:$O,Fluxo!$U:$U,"&gt;"&amp;EP$5,Fluxo!$U:$U,"&lt;="&amp;EQ$5,Fluxo!$D:$D,$D48,Fluxo!$E:$E,"&lt;&gt;"&amp;"PERMUTANTE"))</f>
        <v>0</v>
      </c>
      <c r="ER48" s="18">
        <f>IF(ER$5&gt;$G$4,0,SUMIFS(Fluxo!$O:$O,Fluxo!$U:$U,"&gt;"&amp;EQ$5,Fluxo!$U:$U,"&lt;="&amp;ER$5,Fluxo!$D:$D,$D48,Fluxo!$E:$E,"&lt;&gt;"&amp;"PERMUTANTE"))</f>
        <v>0</v>
      </c>
      <c r="ES48" s="18">
        <f>IF(ES$5&gt;$G$4,0,SUMIFS(Fluxo!$O:$O,Fluxo!$U:$U,"&gt;"&amp;ER$5,Fluxo!$U:$U,"&lt;="&amp;ES$5,Fluxo!$D:$D,$D48,Fluxo!$E:$E,"&lt;&gt;"&amp;"PERMUTANTE"))</f>
        <v>0</v>
      </c>
      <c r="ET48" s="18">
        <f>IF(ET$5&gt;$G$4,0,SUMIFS(Fluxo!$O:$O,Fluxo!$U:$U,"&gt;"&amp;ES$5,Fluxo!$U:$U,"&lt;="&amp;ET$5,Fluxo!$D:$D,$D48,Fluxo!$E:$E,"&lt;&gt;"&amp;"PERMUTANTE"))</f>
        <v>0</v>
      </c>
      <c r="EU48" s="18">
        <f>IF(EU$5&gt;$G$4,0,SUMIFS(Fluxo!$O:$O,Fluxo!$U:$U,"&gt;"&amp;ET$5,Fluxo!$U:$U,"&lt;="&amp;EU$5,Fluxo!$D:$D,$D48,Fluxo!$E:$E,"&lt;&gt;"&amp;"PERMUTANTE"))</f>
        <v>0</v>
      </c>
      <c r="EV48" s="18">
        <f>IF(EV$5&gt;$G$4,0,SUMIFS(Fluxo!$O:$O,Fluxo!$U:$U,"&gt;"&amp;EU$5,Fluxo!$U:$U,"&lt;="&amp;EV$5,Fluxo!$D:$D,$D48,Fluxo!$E:$E,"&lt;&gt;"&amp;"PERMUTANTE"))</f>
        <v>0</v>
      </c>
      <c r="EW48" s="18">
        <f>IF(EW$5&gt;$G$4,0,SUMIFS(Fluxo!$O:$O,Fluxo!$U:$U,"&gt;"&amp;EV$5,Fluxo!$U:$U,"&lt;="&amp;EW$5,Fluxo!$D:$D,$D48,Fluxo!$E:$E,"&lt;&gt;"&amp;"PERMUTANTE"))</f>
        <v>0</v>
      </c>
      <c r="EX48" s="18">
        <f>IF(EX$5&gt;$G$4,0,SUMIFS(Fluxo!$O:$O,Fluxo!$U:$U,"&gt;"&amp;EW$5,Fluxo!$U:$U,"&lt;="&amp;EX$5,Fluxo!$D:$D,$D48,Fluxo!$E:$E,"&lt;&gt;"&amp;"PERMUTANTE"))</f>
        <v>0</v>
      </c>
      <c r="EY48" s="18">
        <f>IF(EY$5&gt;$G$4,0,SUMIFS(Fluxo!$O:$O,Fluxo!$U:$U,"&gt;"&amp;EX$5,Fluxo!$U:$U,"&lt;="&amp;EY$5,Fluxo!$D:$D,$D48,Fluxo!$E:$E,"&lt;&gt;"&amp;"PERMUTANTE"))</f>
        <v>0</v>
      </c>
      <c r="EZ48" s="18">
        <f>IF(EZ$5&gt;$G$4,0,SUMIFS(Fluxo!$O:$O,Fluxo!$U:$U,"&gt;"&amp;EY$5,Fluxo!$U:$U,"&lt;="&amp;EZ$5,Fluxo!$D:$D,$D48,Fluxo!$E:$E,"&lt;&gt;"&amp;"PERMUTANTE"))</f>
        <v>0</v>
      </c>
      <c r="FA48" s="18">
        <f>IF(FA$5&gt;$G$4,0,SUMIFS(Fluxo!$O:$O,Fluxo!$U:$U,"&gt;"&amp;EZ$5,Fluxo!$U:$U,"&lt;="&amp;FA$5,Fluxo!$D:$D,$D48,Fluxo!$E:$E,"&lt;&gt;"&amp;"PERMUTANTE"))</f>
        <v>0</v>
      </c>
      <c r="FB48" s="18">
        <f>IF(FB$5&gt;$G$4,0,SUMIFS(Fluxo!$O:$O,Fluxo!$U:$U,"&gt;"&amp;FA$5,Fluxo!$U:$U,"&lt;="&amp;FB$5,Fluxo!$D:$D,$D48,Fluxo!$E:$E,"&lt;&gt;"&amp;"PERMUTANTE"))</f>
        <v>0</v>
      </c>
      <c r="FC48" s="18">
        <f>IF(FC$5&gt;$G$4,0,SUMIFS(Fluxo!$O:$O,Fluxo!$U:$U,"&gt;"&amp;FB$5,Fluxo!$U:$U,"&lt;="&amp;FC$5,Fluxo!$D:$D,$D48,Fluxo!$E:$E,"&lt;&gt;"&amp;"PERMUTANTE"))</f>
        <v>0</v>
      </c>
      <c r="FD48" s="18">
        <f>IF(FD$5&gt;$G$4,0,SUMIFS(Fluxo!$O:$O,Fluxo!$U:$U,"&gt;"&amp;FC$5,Fluxo!$U:$U,"&lt;="&amp;FD$5,Fluxo!$D:$D,$D48,Fluxo!$E:$E,"&lt;&gt;"&amp;"PERMUTANTE"))</f>
        <v>0</v>
      </c>
      <c r="FE48" s="18">
        <f>IF(FE$5&gt;$G$4,0,SUMIFS(Fluxo!$O:$O,Fluxo!$U:$U,"&gt;"&amp;FD$5,Fluxo!$U:$U,"&lt;="&amp;FE$5,Fluxo!$D:$D,$D48,Fluxo!$E:$E,"&lt;&gt;"&amp;"PERMUTANTE"))</f>
        <v>0</v>
      </c>
      <c r="FF48" s="18">
        <f>IF(FF$5&gt;$G$4,0,SUMIFS(Fluxo!$O:$O,Fluxo!$U:$U,"&gt;"&amp;FE$5,Fluxo!$U:$U,"&lt;="&amp;FF$5,Fluxo!$D:$D,$D48,Fluxo!$E:$E,"&lt;&gt;"&amp;"PERMUTANTE"))</f>
        <v>0</v>
      </c>
      <c r="FG48" s="18">
        <f>IF(FG$5&gt;$G$4,0,SUMIFS(Fluxo!$O:$O,Fluxo!$U:$U,"&gt;"&amp;FF$5,Fluxo!$U:$U,"&lt;="&amp;FG$5,Fluxo!$D:$D,$D48,Fluxo!$E:$E,"&lt;&gt;"&amp;"PERMUTANTE"))</f>
        <v>0</v>
      </c>
      <c r="FH48" s="18">
        <f>IF(FH$5&gt;$G$4,0,SUMIFS(Fluxo!$O:$O,Fluxo!$U:$U,"&gt;"&amp;FG$5,Fluxo!$U:$U,"&lt;="&amp;FH$5,Fluxo!$D:$D,$D48,Fluxo!$E:$E,"&lt;&gt;"&amp;"PERMUTANTE"))</f>
        <v>0</v>
      </c>
      <c r="FI48" s="18">
        <f>IF(FI$5&gt;$G$4,0,SUMIFS(Fluxo!$O:$O,Fluxo!$U:$U,"&gt;"&amp;FH$5,Fluxo!$U:$U,"&lt;="&amp;FI$5,Fluxo!$D:$D,$D48,Fluxo!$E:$E,"&lt;&gt;"&amp;"PERMUTANTE"))</f>
        <v>0</v>
      </c>
      <c r="FJ48" s="18">
        <f>IF(FJ$5&gt;$G$4,0,SUMIFS(Fluxo!$O:$O,Fluxo!$U:$U,"&gt;"&amp;FI$5,Fluxo!$U:$U,"&lt;="&amp;FJ$5,Fluxo!$D:$D,$D48,Fluxo!$E:$E,"&lt;&gt;"&amp;"PERMUTANTE"))</f>
        <v>0</v>
      </c>
      <c r="FK48" s="18">
        <f>IF(FK$5&gt;$G$4,0,SUMIFS(Fluxo!$O:$O,Fluxo!$U:$U,"&gt;"&amp;FJ$5,Fluxo!$U:$U,"&lt;="&amp;FK$5,Fluxo!$D:$D,$D48,Fluxo!$E:$E,"&lt;&gt;"&amp;"PERMUTANTE"))</f>
        <v>0</v>
      </c>
      <c r="FL48" s="18">
        <f>IF(FL$5&gt;$G$4,0,SUMIFS(Fluxo!$O:$O,Fluxo!$U:$U,"&gt;"&amp;FK$5,Fluxo!$U:$U,"&lt;="&amp;FL$5,Fluxo!$D:$D,$D48,Fluxo!$E:$E,"&lt;&gt;"&amp;"PERMUTANTE"))</f>
        <v>0</v>
      </c>
      <c r="FM48" s="18">
        <f>IF(FM$5&gt;$G$4,0,SUMIFS(Fluxo!$O:$O,Fluxo!$U:$U,"&gt;"&amp;FL$5,Fluxo!$U:$U,"&lt;="&amp;FM$5,Fluxo!$D:$D,$D48,Fluxo!$E:$E,"&lt;&gt;"&amp;"PERMUTANTE"))</f>
        <v>0</v>
      </c>
      <c r="FN48" s="18">
        <f>IF(FN$5&gt;$G$4,0,SUMIFS(Fluxo!$O:$O,Fluxo!$U:$U,"&gt;"&amp;FM$5,Fluxo!$U:$U,"&lt;="&amp;FN$5,Fluxo!$D:$D,$D48,Fluxo!$E:$E,"&lt;&gt;"&amp;"PERMUTANTE"))</f>
        <v>0</v>
      </c>
      <c r="FO48" s="18">
        <f>IF(FO$5&gt;$G$4,0,SUMIFS(Fluxo!$O:$O,Fluxo!$U:$U,"&gt;"&amp;FN$5,Fluxo!$U:$U,"&lt;="&amp;FO$5,Fluxo!$D:$D,$D48,Fluxo!$E:$E,"&lt;&gt;"&amp;"PERMUTANTE"))</f>
        <v>0</v>
      </c>
      <c r="FP48" s="18">
        <f>IF(FP$5&gt;$G$4,0,SUMIFS(Fluxo!$O:$O,Fluxo!$U:$U,"&gt;"&amp;FO$5,Fluxo!$U:$U,"&lt;="&amp;FP$5,Fluxo!$D:$D,$D48,Fluxo!$E:$E,"&lt;&gt;"&amp;"PERMUTANTE"))</f>
        <v>0</v>
      </c>
      <c r="FQ48" s="18">
        <f>IF(FQ$5&gt;$G$4,0,SUMIFS(Fluxo!$O:$O,Fluxo!$U:$U,"&gt;"&amp;FP$5,Fluxo!$U:$U,"&lt;="&amp;FQ$5,Fluxo!$D:$D,$D48,Fluxo!$E:$E,"&lt;&gt;"&amp;"PERMUTANTE"))</f>
        <v>0</v>
      </c>
      <c r="FR48" s="18">
        <f>IF(FR$5&gt;$G$4,0,SUMIFS(Fluxo!$O:$O,Fluxo!$U:$U,"&gt;"&amp;FQ$5,Fluxo!$U:$U,"&lt;="&amp;FR$5,Fluxo!$D:$D,$D48,Fluxo!$E:$E,"&lt;&gt;"&amp;"PERMUTANTE"))</f>
        <v>0</v>
      </c>
      <c r="FS48" s="18">
        <f>IF(FS$5&gt;$G$4,0,SUMIFS(Fluxo!$O:$O,Fluxo!$U:$U,"&gt;"&amp;FR$5,Fluxo!$U:$U,"&lt;="&amp;FS$5,Fluxo!$D:$D,$D48,Fluxo!$E:$E,"&lt;&gt;"&amp;"PERMUTANTE"))</f>
        <v>0</v>
      </c>
      <c r="FT48" s="18">
        <f>IF(FT$5&gt;$G$4,0,SUMIFS(Fluxo!$O:$O,Fluxo!$U:$U,"&gt;"&amp;FS$5,Fluxo!$U:$U,"&lt;="&amp;FT$5,Fluxo!$D:$D,$D48,Fluxo!$E:$E,"&lt;&gt;"&amp;"PERMUTANTE"))</f>
        <v>0</v>
      </c>
      <c r="FU48" s="18">
        <f>IF(FU$5&gt;$G$4,0,SUMIFS(Fluxo!$O:$O,Fluxo!$U:$U,"&gt;"&amp;FT$5,Fluxo!$U:$U,"&lt;="&amp;FU$5,Fluxo!$D:$D,$D48,Fluxo!$E:$E,"&lt;&gt;"&amp;"PERMUTANTE"))</f>
        <v>0</v>
      </c>
      <c r="FV48" s="18">
        <f>IF(FV$5&gt;$G$4,0,SUMIFS(Fluxo!$O:$O,Fluxo!$U:$U,"&gt;"&amp;FU$5,Fluxo!$U:$U,"&lt;="&amp;FV$5,Fluxo!$D:$D,$D48,Fluxo!$E:$E,"&lt;&gt;"&amp;"PERMUTANTE"))</f>
        <v>0</v>
      </c>
      <c r="FW48" s="18">
        <f>IF(FW$5&gt;$G$4,0,SUMIFS(Fluxo!$O:$O,Fluxo!$U:$U,"&gt;"&amp;FV$5,Fluxo!$U:$U,"&lt;="&amp;FW$5,Fluxo!$D:$D,$D48,Fluxo!$E:$E,"&lt;&gt;"&amp;"PERMUTANTE"))</f>
        <v>0</v>
      </c>
      <c r="FX48" s="18">
        <f>IF(FX$5&gt;$G$4,0,SUMIFS(Fluxo!$O:$O,Fluxo!$U:$U,"&gt;"&amp;FW$5,Fluxo!$U:$U,"&lt;="&amp;FX$5,Fluxo!$D:$D,$D48,Fluxo!$E:$E,"&lt;&gt;"&amp;"PERMUTANTE"))</f>
        <v>0</v>
      </c>
      <c r="FY48" s="18">
        <f>IF(FY$5&gt;$G$4,0,SUMIFS(Fluxo!$O:$O,Fluxo!$U:$U,"&gt;"&amp;FX$5,Fluxo!$U:$U,"&lt;="&amp;FY$5,Fluxo!$D:$D,$D48,Fluxo!$E:$E,"&lt;&gt;"&amp;"PERMUTANTE"))</f>
        <v>0</v>
      </c>
      <c r="FZ48" s="18">
        <f>IF(FZ$5&gt;$G$4,0,SUMIFS(Fluxo!$O:$O,Fluxo!$U:$U,"&gt;"&amp;FY$5,Fluxo!$U:$U,"&lt;="&amp;FZ$5,Fluxo!$D:$D,$D48,Fluxo!$E:$E,"&lt;&gt;"&amp;"PERMUTANTE"))</f>
        <v>0</v>
      </c>
      <c r="GA48" s="18">
        <f>IF(GA$5&gt;$G$4,0,SUMIFS(Fluxo!$O:$O,Fluxo!$U:$U,"&gt;"&amp;FZ$5,Fluxo!$U:$U,"&lt;="&amp;GA$5,Fluxo!$D:$D,$D48,Fluxo!$E:$E,"&lt;&gt;"&amp;"PERMUTANTE"))</f>
        <v>0</v>
      </c>
      <c r="GB48" s="18">
        <f>IF(GB$5&gt;$G$4,0,SUMIFS(Fluxo!$O:$O,Fluxo!$U:$U,"&gt;"&amp;GA$5,Fluxo!$U:$U,"&lt;="&amp;GB$5,Fluxo!$D:$D,$D48,Fluxo!$E:$E,"&lt;&gt;"&amp;"PERMUTANTE"))</f>
        <v>0</v>
      </c>
      <c r="GC48" s="18">
        <f>IF(GC$5&gt;$G$4,0,SUMIFS(Fluxo!$O:$O,Fluxo!$U:$U,"&gt;"&amp;GB$5,Fluxo!$U:$U,"&lt;="&amp;GC$5,Fluxo!$D:$D,$D48,Fluxo!$E:$E,"&lt;&gt;"&amp;"PERMUTANTE"))</f>
        <v>0</v>
      </c>
      <c r="GD48" s="18">
        <f>IF(GD$5&gt;$G$4,0,SUMIFS(Fluxo!$O:$O,Fluxo!$U:$U,"&gt;"&amp;GC$5,Fluxo!$U:$U,"&lt;="&amp;GD$5,Fluxo!$D:$D,$D48,Fluxo!$E:$E,"&lt;&gt;"&amp;"PERMUTANTE"))</f>
        <v>0</v>
      </c>
      <c r="GE48" s="18">
        <f>IF(GE$5&gt;$G$4,0,SUMIFS(Fluxo!$O:$O,Fluxo!$U:$U,"&gt;"&amp;GD$5,Fluxo!$U:$U,"&lt;="&amp;GE$5,Fluxo!$D:$D,$D48,Fluxo!$E:$E,"&lt;&gt;"&amp;"PERMUTANTE"))</f>
        <v>0</v>
      </c>
      <c r="GF48" s="18">
        <f>IF(GF$5&gt;$G$4,0,SUMIFS(Fluxo!$O:$O,Fluxo!$U:$U,"&gt;"&amp;GE$5,Fluxo!$U:$U,"&lt;="&amp;GF$5,Fluxo!$D:$D,$D48,Fluxo!$E:$E,"&lt;&gt;"&amp;"PERMUTANTE"))</f>
        <v>0</v>
      </c>
      <c r="GG48" s="18">
        <f>IF(GG$5&gt;$G$4,0,SUMIFS(Fluxo!$O:$O,Fluxo!$U:$U,"&gt;"&amp;GF$5,Fluxo!$U:$U,"&lt;="&amp;GG$5,Fluxo!$D:$D,$D48,Fluxo!$E:$E,"&lt;&gt;"&amp;"PERMUTANTE"))</f>
        <v>0</v>
      </c>
      <c r="GH48" s="18">
        <f>IF(GH$5&gt;$G$4,0,SUMIFS(Fluxo!$O:$O,Fluxo!$U:$U,"&gt;"&amp;GG$5,Fluxo!$U:$U,"&lt;="&amp;GH$5,Fluxo!$D:$D,$D48,Fluxo!$E:$E,"&lt;&gt;"&amp;"PERMUTANTE"))</f>
        <v>0</v>
      </c>
      <c r="GI48" s="18">
        <f>IF(GI$5&gt;$G$4,0,SUMIFS(Fluxo!$O:$O,Fluxo!$U:$U,"&gt;"&amp;GH$5,Fluxo!$U:$U,"&lt;="&amp;GI$5,Fluxo!$D:$D,$D48,Fluxo!$E:$E,"&lt;&gt;"&amp;"PERMUTANTE"))</f>
        <v>0</v>
      </c>
      <c r="GJ48" s="18">
        <f>IF(GJ$5&gt;$G$4,0,SUMIFS(Fluxo!$O:$O,Fluxo!$U:$U,"&gt;"&amp;GI$5,Fluxo!$U:$U,"&lt;="&amp;GJ$5,Fluxo!$D:$D,$D48,Fluxo!$E:$E,"&lt;&gt;"&amp;"PERMUTANTE"))</f>
        <v>0</v>
      </c>
      <c r="GK48" s="18">
        <f>IF(GK$5&gt;$G$4,0,SUMIFS(Fluxo!$O:$O,Fluxo!$U:$U,"&gt;"&amp;GJ$5,Fluxo!$U:$U,"&lt;="&amp;GK$5,Fluxo!$D:$D,$D48,Fluxo!$E:$E,"&lt;&gt;"&amp;"PERMUTANTE"))</f>
        <v>0</v>
      </c>
      <c r="GL48" s="18">
        <f>IF(GL$5&gt;$G$4,0,SUMIFS(Fluxo!$O:$O,Fluxo!$U:$U,"&gt;"&amp;GK$5,Fluxo!$U:$U,"&lt;="&amp;GL$5,Fluxo!$D:$D,$D48,Fluxo!$E:$E,"&lt;&gt;"&amp;"PERMUTANTE"))</f>
        <v>0</v>
      </c>
      <c r="GM48" s="18">
        <f>IF(GM$5&gt;$G$4,0,SUMIFS(Fluxo!$O:$O,Fluxo!$U:$U,"&gt;"&amp;GL$5,Fluxo!$U:$U,"&lt;="&amp;GM$5,Fluxo!$D:$D,$D48,Fluxo!$E:$E,"&lt;&gt;"&amp;"PERMUTANTE"))</f>
        <v>0</v>
      </c>
      <c r="GN48" s="18">
        <f>IF(GN$5&gt;$G$4,0,SUMIFS(Fluxo!$O:$O,Fluxo!$U:$U,"&gt;"&amp;GM$5,Fluxo!$U:$U,"&lt;="&amp;GN$5,Fluxo!$D:$D,$D48,Fluxo!$E:$E,"&lt;&gt;"&amp;"PERMUTANTE"))</f>
        <v>0</v>
      </c>
      <c r="GO48" s="18">
        <f>IF(GO$5&gt;$G$4,0,SUMIFS(Fluxo!$O:$O,Fluxo!$U:$U,"&gt;"&amp;GN$5,Fluxo!$U:$U,"&lt;="&amp;GO$5,Fluxo!$D:$D,$D48,Fluxo!$E:$E,"&lt;&gt;"&amp;"PERMUTANTE"))</f>
        <v>0</v>
      </c>
      <c r="GP48" s="18">
        <f>IF(GP$5&gt;$G$4,0,SUMIFS(Fluxo!$O:$O,Fluxo!$U:$U,"&gt;"&amp;GO$5,Fluxo!$U:$U,"&lt;="&amp;GP$5,Fluxo!$D:$D,$D48,Fluxo!$E:$E,"&lt;&gt;"&amp;"PERMUTANTE"))</f>
        <v>0</v>
      </c>
      <c r="GQ48" s="18">
        <f>IF(GQ$5&gt;$G$4,0,SUMIFS(Fluxo!$O:$O,Fluxo!$U:$U,"&gt;"&amp;GP$5,Fluxo!$U:$U,"&lt;="&amp;GQ$5,Fluxo!$D:$D,$D48,Fluxo!$E:$E,"&lt;&gt;"&amp;"PERMUTANTE"))</f>
        <v>0</v>
      </c>
      <c r="GR48" s="18">
        <f>IF(GR$5&gt;$G$4,0,SUMIFS(Fluxo!$O:$O,Fluxo!$U:$U,"&gt;"&amp;GQ$5,Fluxo!$U:$U,"&lt;="&amp;GR$5,Fluxo!$D:$D,$D48,Fluxo!$E:$E,"&lt;&gt;"&amp;"PERMUTANTE"))</f>
        <v>0</v>
      </c>
      <c r="GS48" s="18">
        <f>IF(GS$5&gt;$G$4,0,SUMIFS(Fluxo!$O:$O,Fluxo!$U:$U,"&gt;"&amp;GR$5,Fluxo!$U:$U,"&lt;="&amp;GS$5,Fluxo!$D:$D,$D48,Fluxo!$E:$E,"&lt;&gt;"&amp;"PERMUTANTE"))</f>
        <v>0</v>
      </c>
      <c r="GT48" s="18">
        <f>IF(GT$5&gt;$G$4,0,SUMIFS(Fluxo!$O:$O,Fluxo!$U:$U,"&gt;"&amp;GS$5,Fluxo!$U:$U,"&lt;="&amp;GT$5,Fluxo!$D:$D,$D48,Fluxo!$E:$E,"&lt;&gt;"&amp;"PERMUTANTE"))</f>
        <v>0</v>
      </c>
      <c r="GU48" s="18">
        <f>IF(GU$5&gt;$G$4,0,SUMIFS(Fluxo!$O:$O,Fluxo!$U:$U,"&gt;"&amp;GT$5,Fluxo!$U:$U,"&lt;="&amp;GU$5,Fluxo!$D:$D,$D48,Fluxo!$E:$E,"&lt;&gt;"&amp;"PERMUTANTE"))</f>
        <v>0</v>
      </c>
      <c r="GV48" s="18">
        <f>IF(GV$5&gt;$G$4,0,SUMIFS(Fluxo!$O:$O,Fluxo!$U:$U,"&gt;"&amp;GU$5,Fluxo!$U:$U,"&lt;="&amp;GV$5,Fluxo!$D:$D,$D48,Fluxo!$E:$E,"&lt;&gt;"&amp;"PERMUTANTE"))</f>
        <v>0</v>
      </c>
      <c r="GW48" s="18">
        <f>IF(GW$5&gt;$G$4,0,SUMIFS(Fluxo!$O:$O,Fluxo!$U:$U,"&gt;"&amp;GV$5,Fluxo!$U:$U,"&lt;="&amp;GW$5,Fluxo!$D:$D,$D48,Fluxo!$E:$E,"&lt;&gt;"&amp;"PERMUTANTE"))</f>
        <v>0</v>
      </c>
      <c r="GX48" s="18">
        <f>IF(GX$5&gt;$G$4,0,SUMIFS(Fluxo!$O:$O,Fluxo!$U:$U,"&gt;"&amp;GW$5,Fluxo!$U:$U,"&lt;="&amp;GX$5,Fluxo!$D:$D,$D48,Fluxo!$E:$E,"&lt;&gt;"&amp;"PERMUTANTE"))</f>
        <v>0</v>
      </c>
      <c r="GY48" s="18">
        <f>IF(GY$5&gt;$G$4,0,SUMIFS(Fluxo!$O:$O,Fluxo!$U:$U,"&gt;"&amp;GX$5,Fluxo!$U:$U,"&lt;="&amp;GY$5,Fluxo!$D:$D,$D48,Fluxo!$E:$E,"&lt;&gt;"&amp;"PERMUTANTE"))</f>
        <v>0</v>
      </c>
      <c r="GZ48" s="18">
        <f>IF(GZ$5&gt;$G$4,0,SUMIFS(Fluxo!$O:$O,Fluxo!$U:$U,"&gt;"&amp;GY$5,Fluxo!$U:$U,"&lt;="&amp;GZ$5,Fluxo!$D:$D,$D48,Fluxo!$E:$E,"&lt;&gt;"&amp;"PERMUTANTE"))</f>
        <v>0</v>
      </c>
      <c r="HA48" s="18">
        <f>IF(HA$5&gt;$G$4,0,SUMIFS(Fluxo!$O:$O,Fluxo!$U:$U,"&gt;"&amp;GZ$5,Fluxo!$U:$U,"&lt;="&amp;HA$5,Fluxo!$D:$D,$D48,Fluxo!$E:$E,"&lt;&gt;"&amp;"PERMUTANTE"))</f>
        <v>0</v>
      </c>
      <c r="HB48" s="18">
        <f>IF(HB$5&gt;$G$4,0,SUMIFS(Fluxo!$O:$O,Fluxo!$U:$U,"&gt;"&amp;HA$5,Fluxo!$U:$U,"&lt;="&amp;HB$5,Fluxo!$D:$D,$D48,Fluxo!$E:$E,"&lt;&gt;"&amp;"PERMUTANTE"))</f>
        <v>0</v>
      </c>
      <c r="HC48" s="18">
        <f>IF(HC$5&gt;$G$4,0,SUMIFS(Fluxo!$O:$O,Fluxo!$U:$U,"&gt;"&amp;HB$5,Fluxo!$U:$U,"&lt;="&amp;HC$5,Fluxo!$D:$D,$D48,Fluxo!$E:$E,"&lt;&gt;"&amp;"PERMUTANTE"))</f>
        <v>0</v>
      </c>
      <c r="HD48" s="18">
        <f>IF(HD$5&gt;$G$4,0,SUMIFS(Fluxo!$O:$O,Fluxo!$U:$U,"&gt;"&amp;HC$5,Fluxo!$U:$U,"&lt;="&amp;HD$5,Fluxo!$D:$D,$D48,Fluxo!$E:$E,"&lt;&gt;"&amp;"PERMUTANTE"))</f>
        <v>0</v>
      </c>
      <c r="HE48" s="18">
        <f>IF(HE$5&gt;$G$4,0,SUMIFS(Fluxo!$O:$O,Fluxo!$U:$U,"&gt;"&amp;HD$5,Fluxo!$U:$U,"&lt;="&amp;HE$5,Fluxo!$D:$D,$D48,Fluxo!$E:$E,"&lt;&gt;"&amp;"PERMUTANTE"))</f>
        <v>0</v>
      </c>
      <c r="HF48" s="18">
        <f>IF(HF$5&gt;$G$4,0,SUMIFS(Fluxo!$O:$O,Fluxo!$U:$U,"&gt;"&amp;HE$5,Fluxo!$U:$U,"&lt;="&amp;HF$5,Fluxo!$D:$D,$D48,Fluxo!$E:$E,"&lt;&gt;"&amp;"PERMUTANTE"))</f>
        <v>0</v>
      </c>
    </row>
    <row r="49" spans="1:214" s="16" customFormat="1">
      <c r="A49" s="20">
        <f t="shared" si="8"/>
        <v>39</v>
      </c>
      <c r="B49" s="140" t="str">
        <f>'Check Carteira'!C41</f>
        <v>E.1016.99.01.0114</v>
      </c>
      <c r="C49" s="19">
        <v>1</v>
      </c>
      <c r="D49" s="129" t="str">
        <f>'Check Carteira'!F41</f>
        <v>A-0114</v>
      </c>
      <c r="E49" s="21">
        <f>IFERROR(INDEX(Contratos!L:L,MATCH(D49,Contratos!R:R,0)),"")</f>
        <v>45399</v>
      </c>
      <c r="F49" s="139">
        <f>IFERROR(INDEX(Contratos!G:G,MATCH(D49,Contratos!R:R,0)),"")</f>
        <v>1107697</v>
      </c>
      <c r="G49" s="83" t="str">
        <f ca="1">IFERROR(XNPV(#REF!,OFFSET(J49,0,MATCH(EOMONTH(E49,0),$J$5:$HF$5,0)-1,1,COUNT($J$5:$HF$5)-MATCH(EOMONTH(E49,0),$J$5:$HF$5,0)+1),OFFSET($J$5,0,MATCH(EOMONTH(E49,0),$J$5:$HF$5,0)-1,1,COUNT($J$5:$HF$5)-MATCH(EOMONTH(E49,0),$J$5:$HF$5,0)+1)),"")</f>
        <v/>
      </c>
      <c r="H49" s="83">
        <f t="shared" si="9"/>
        <v>119132.53</v>
      </c>
      <c r="I49" s="18"/>
      <c r="J49" s="18">
        <f>IF(J$5&gt;$G$4,0,SUMIFS(Fluxo!$O:$O,Fluxo!$U:$U,"&gt;"&amp;I$5,Fluxo!$U:$U,"&lt;="&amp;J$5,Fluxo!$D:$D,$D49))</f>
        <v>0</v>
      </c>
      <c r="K49" s="18">
        <f>IF(K$5&gt;$G$4,0,SUMIFS(Fluxo!$O:$O,Fluxo!$U:$U,"&gt;"&amp;J$5,Fluxo!$U:$U,"&lt;="&amp;K$5,Fluxo!$D:$D,$D49))</f>
        <v>0</v>
      </c>
      <c r="L49" s="18">
        <f>IF(L$5&gt;$G$4,0,SUMIFS(Fluxo!$O:$O,Fluxo!$U:$U,"&gt;"&amp;K$5,Fluxo!$U:$U,"&lt;="&amp;L$5,Fluxo!$D:$D,$D49))</f>
        <v>0</v>
      </c>
      <c r="M49" s="18">
        <f>IF(M$5&gt;$G$4,0,SUMIFS(Fluxo!$O:$O,Fluxo!$U:$U,"&gt;"&amp;L$5,Fluxo!$U:$U,"&lt;="&amp;M$5,Fluxo!$D:$D,$D49))</f>
        <v>0</v>
      </c>
      <c r="N49" s="18">
        <f>IF(N$5&gt;$G$4,0,SUMIFS(Fluxo!$O:$O,Fluxo!$U:$U,"&gt;"&amp;M$5,Fluxo!$U:$U,"&lt;="&amp;N$5,Fluxo!$D:$D,$D49))</f>
        <v>0</v>
      </c>
      <c r="O49" s="18">
        <f>IF(O$5&gt;$G$4,0,SUMIFS(Fluxo!$O:$O,Fluxo!$U:$U,"&gt;"&amp;N$5,Fluxo!$U:$U,"&lt;="&amp;O$5,Fluxo!$D:$D,$D49))</f>
        <v>0</v>
      </c>
      <c r="P49" s="18">
        <f>IF(P$5&gt;$G$4,0,SUMIFS(Fluxo!$O:$O,Fluxo!$U:$U,"&gt;"&amp;O$5,Fluxo!$U:$U,"&lt;="&amp;P$5,Fluxo!$D:$D,$D49))</f>
        <v>0</v>
      </c>
      <c r="Q49" s="18">
        <f>IF(Q$5&gt;$G$4,0,SUMIFS(Fluxo!$O:$O,Fluxo!$U:$U,"&gt;"&amp;P$5,Fluxo!$U:$U,"&lt;="&amp;Q$5,Fluxo!$D:$D,$D49))</f>
        <v>0</v>
      </c>
      <c r="R49" s="18">
        <f>IF(R$5&gt;$G$4,0,SUMIFS(Fluxo!$O:$O,Fluxo!$U:$U,"&gt;"&amp;Q$5,Fluxo!$U:$U,"&lt;="&amp;R$5,Fluxo!$D:$D,$D49))</f>
        <v>0</v>
      </c>
      <c r="S49" s="18">
        <f>IF(S$5&gt;$G$4,0,SUMIFS(Fluxo!$O:$O,Fluxo!$U:$U,"&gt;"&amp;R$5,Fluxo!$U:$U,"&lt;="&amp;S$5,Fluxo!$D:$D,$D49,Fluxo!$E:$E,"&lt;&gt;"&amp;"PERMUTANTE"))</f>
        <v>0</v>
      </c>
      <c r="T49" s="18">
        <f>IF(T$5&gt;$G$4,0,SUMIFS(Fluxo!$O:$O,Fluxo!$U:$U,"&gt;"&amp;S$5,Fluxo!$U:$U,"&lt;="&amp;T$5,Fluxo!$D:$D,$D49,Fluxo!$E:$E,"&lt;&gt;"&amp;"PERMUTANTE"))</f>
        <v>0</v>
      </c>
      <c r="U49" s="18">
        <f>IF(U$5&gt;$G$4,0,SUMIFS(Fluxo!$O:$O,Fluxo!$U:$U,"&gt;"&amp;T$5,Fluxo!$U:$U,"&lt;="&amp;U$5,Fluxo!$D:$D,$D49,Fluxo!$E:$E,"&lt;&gt;"&amp;"PERMUTANTE"))</f>
        <v>0</v>
      </c>
      <c r="V49" s="18">
        <f>IF(V$5&gt;$G$4,0,SUMIFS(Fluxo!$O:$O,Fluxo!$U:$U,"&gt;"&amp;U$5,Fluxo!$U:$U,"&lt;="&amp;V$5,Fluxo!$D:$D,$D49,Fluxo!$E:$E,"&lt;&gt;"&amp;"PERMUTANTE"))</f>
        <v>83595.01999999999</v>
      </c>
      <c r="W49" s="18">
        <f>IF(W$5&gt;$G$4,0,SUMIFS(Fluxo!$O:$O,Fluxo!$U:$U,"&gt;"&amp;V$5,Fluxo!$U:$U,"&lt;="&amp;W$5,Fluxo!$D:$D,$D49,Fluxo!$E:$E,"&lt;&gt;"&amp;"PERMUTANTE"))</f>
        <v>4535.8500000000004</v>
      </c>
      <c r="X49" s="18">
        <f>IF(X$5&gt;$G$4,0,SUMIFS(Fluxo!$O:$O,Fluxo!$U:$U,"&gt;"&amp;W$5,Fluxo!$U:$U,"&lt;="&amp;X$5,Fluxo!$D:$D,$D49,Fluxo!$E:$E,"&lt;&gt;"&amp;"PERMUTANTE"))</f>
        <v>0</v>
      </c>
      <c r="Y49" s="18">
        <f>IF(Y$5&gt;$G$4,0,SUMIFS(Fluxo!$O:$O,Fluxo!$U:$U,"&gt;"&amp;X$5,Fluxo!$U:$U,"&lt;="&amp;Y$5,Fluxo!$D:$D,$D49,Fluxo!$E:$E,"&lt;&gt;"&amp;"PERMUTANTE"))</f>
        <v>4535.8500000000004</v>
      </c>
      <c r="Z49" s="18">
        <f>IF(Z$5&gt;$G$4,0,SUMIFS(Fluxo!$O:$O,Fluxo!$U:$U,"&gt;"&amp;Y$5,Fluxo!$U:$U,"&lt;="&amp;Z$5,Fluxo!$D:$D,$D49,Fluxo!$E:$E,"&lt;&gt;"&amp;"PERMUTANTE"))</f>
        <v>21858.149999999998</v>
      </c>
      <c r="AA49" s="18">
        <f>IF(AA$5&gt;$G$4,0,SUMIFS(Fluxo!$O:$O,Fluxo!$U:$U,"&gt;"&amp;Z$5,Fluxo!$U:$U,"&lt;="&amp;AA$5,Fluxo!$D:$D,$D49,Fluxo!$E:$E,"&lt;&gt;"&amp;"PERMUTANTE"))</f>
        <v>4607.66</v>
      </c>
      <c r="AB49" s="18">
        <f>IF(AB$5&gt;$G$4,0,SUMIFS(Fluxo!$O:$O,Fluxo!$U:$U,"&gt;"&amp;AA$5,Fluxo!$U:$U,"&lt;="&amp;AB$5,Fluxo!$D:$D,$D49,Fluxo!$E:$E,"&lt;&gt;"&amp;"PERMUTANTE"))</f>
        <v>0</v>
      </c>
      <c r="AC49" s="18">
        <f>IF(AC$5&gt;$G$4,0,SUMIFS(Fluxo!$O:$O,Fluxo!$U:$U,"&gt;"&amp;AB$5,Fluxo!$U:$U,"&lt;="&amp;AC$5,Fluxo!$D:$D,$D49,Fluxo!$E:$E,"&lt;&gt;"&amp;"PERMUTANTE"))</f>
        <v>0</v>
      </c>
      <c r="AD49" s="18">
        <f>IF(AD$5&gt;$G$4,0,SUMIFS(Fluxo!$O:$O,Fluxo!$U:$U,"&gt;"&amp;AC$5,Fluxo!$U:$U,"&lt;="&amp;AD$5,Fluxo!$D:$D,$D49,Fluxo!$E:$E,"&lt;&gt;"&amp;"PERMUTANTE"))</f>
        <v>0</v>
      </c>
      <c r="AE49" s="18">
        <f>IF(AE$5&gt;$G$4,0,SUMIFS(Fluxo!$O:$O,Fluxo!$U:$U,"&gt;"&amp;AD$5,Fluxo!$U:$U,"&lt;="&amp;AE$5,Fluxo!$D:$D,$D49,Fluxo!$E:$E,"&lt;&gt;"&amp;"PERMUTANTE"))</f>
        <v>0</v>
      </c>
      <c r="AF49" s="18">
        <f>IF(AF$5&gt;$G$4,0,SUMIFS(Fluxo!$O:$O,Fluxo!$U:$U,"&gt;"&amp;AE$5,Fluxo!$U:$U,"&lt;="&amp;AF$5,Fluxo!$D:$D,$D49,Fluxo!$E:$E,"&lt;&gt;"&amp;"PERMUTANTE"))</f>
        <v>0</v>
      </c>
      <c r="AG49" s="18">
        <f>IF(AG$5&gt;$G$4,0,SUMIFS(Fluxo!$O:$O,Fluxo!$U:$U,"&gt;"&amp;AF$5,Fluxo!$U:$U,"&lt;="&amp;AG$5,Fluxo!$D:$D,$D49,Fluxo!$E:$E,"&lt;&gt;"&amp;"PERMUTANTE"))</f>
        <v>0</v>
      </c>
      <c r="AH49" s="18">
        <f>IF(AH$5&gt;$G$4,0,SUMIFS(Fluxo!$O:$O,Fluxo!$U:$U,"&gt;"&amp;AG$5,Fluxo!$U:$U,"&lt;="&amp;AH$5,Fluxo!$D:$D,$D49,Fluxo!$E:$E,"&lt;&gt;"&amp;"PERMUTANTE"))</f>
        <v>0</v>
      </c>
      <c r="AI49" s="18">
        <f>IF(AI$5&gt;$G$4,0,SUMIFS(Fluxo!$O:$O,Fluxo!$U:$U,"&gt;"&amp;AH$5,Fluxo!$U:$U,"&lt;="&amp;AI$5,Fluxo!$D:$D,$D49,Fluxo!$E:$E,"&lt;&gt;"&amp;"PERMUTANTE"))</f>
        <v>0</v>
      </c>
      <c r="AJ49" s="18">
        <f>IF(AJ$5&gt;$G$4,0,SUMIFS(Fluxo!$O:$O,Fluxo!$U:$U,"&gt;"&amp;AI$5,Fluxo!$U:$U,"&lt;="&amp;AJ$5,Fluxo!$D:$D,$D49,Fluxo!$E:$E,"&lt;&gt;"&amp;"PERMUTANTE"))</f>
        <v>0</v>
      </c>
      <c r="AK49" s="18">
        <f>IF(AK$5&gt;$G$4,0,SUMIFS(Fluxo!$O:$O,Fluxo!$U:$U,"&gt;"&amp;AJ$5,Fluxo!$U:$U,"&lt;="&amp;AK$5,Fluxo!$D:$D,$D49,Fluxo!$E:$E,"&lt;&gt;"&amp;"PERMUTANTE"))</f>
        <v>0</v>
      </c>
      <c r="AL49" s="18">
        <f>IF(AL$5&gt;$G$4,0,SUMIFS(Fluxo!$O:$O,Fluxo!$U:$U,"&gt;"&amp;AK$5,Fluxo!$U:$U,"&lt;="&amp;AL$5,Fluxo!$D:$D,$D49,Fluxo!$E:$E,"&lt;&gt;"&amp;"PERMUTANTE"))</f>
        <v>0</v>
      </c>
      <c r="AM49" s="18">
        <f>IF(AM$5&gt;$G$4,0,SUMIFS(Fluxo!$O:$O,Fluxo!$U:$U,"&gt;"&amp;AL$5,Fluxo!$U:$U,"&lt;="&amp;AM$5,Fluxo!$D:$D,$D49,Fluxo!$E:$E,"&lt;&gt;"&amp;"PERMUTANTE"))</f>
        <v>0</v>
      </c>
      <c r="AN49" s="18">
        <f>IF(AN$5&gt;$G$4,0,SUMIFS(Fluxo!$O:$O,Fluxo!$U:$U,"&gt;"&amp;AM$5,Fluxo!$U:$U,"&lt;="&amp;AN$5,Fluxo!$D:$D,$D49,Fluxo!$E:$E,"&lt;&gt;"&amp;"PERMUTANTE"))</f>
        <v>0</v>
      </c>
      <c r="AO49" s="18">
        <f>IF(AO$5&gt;$G$4,0,SUMIFS(Fluxo!$O:$O,Fluxo!$U:$U,"&gt;"&amp;AN$5,Fluxo!$U:$U,"&lt;="&amp;AO$5,Fluxo!$D:$D,$D49,Fluxo!$E:$E,"&lt;&gt;"&amp;"PERMUTANTE"))</f>
        <v>0</v>
      </c>
      <c r="AP49" s="18">
        <f>IF(AP$5&gt;$G$4,0,SUMIFS(Fluxo!$O:$O,Fluxo!$U:$U,"&gt;"&amp;AO$5,Fluxo!$U:$U,"&lt;="&amp;AP$5,Fluxo!$D:$D,$D49,Fluxo!$E:$E,"&lt;&gt;"&amp;"PERMUTANTE"))</f>
        <v>0</v>
      </c>
      <c r="AQ49" s="18">
        <f>IF(AQ$5&gt;$G$4,0,SUMIFS(Fluxo!$O:$O,Fluxo!$U:$U,"&gt;"&amp;AP$5,Fluxo!$U:$U,"&lt;="&amp;AQ$5,Fluxo!$D:$D,$D49,Fluxo!$E:$E,"&lt;&gt;"&amp;"PERMUTANTE"))</f>
        <v>0</v>
      </c>
      <c r="AR49" s="18">
        <f>IF(AR$5&gt;$G$4,0,SUMIFS(Fluxo!$O:$O,Fluxo!$U:$U,"&gt;"&amp;AQ$5,Fluxo!$U:$U,"&lt;="&amp;AR$5,Fluxo!$D:$D,$D49,Fluxo!$E:$E,"&lt;&gt;"&amp;"PERMUTANTE"))</f>
        <v>0</v>
      </c>
      <c r="AS49" s="18">
        <f>IF(AS$5&gt;$G$4,0,SUMIFS(Fluxo!$O:$O,Fluxo!$U:$U,"&gt;"&amp;AR$5,Fluxo!$U:$U,"&lt;="&amp;AS$5,Fluxo!$D:$D,$D49,Fluxo!$E:$E,"&lt;&gt;"&amp;"PERMUTANTE"))</f>
        <v>0</v>
      </c>
      <c r="AT49" s="18">
        <f>IF(AT$5&gt;$G$4,0,SUMIFS(Fluxo!$O:$O,Fluxo!$U:$U,"&gt;"&amp;AS$5,Fluxo!$U:$U,"&lt;="&amp;AT$5,Fluxo!$D:$D,$D49,Fluxo!$E:$E,"&lt;&gt;"&amp;"PERMUTANTE"))</f>
        <v>0</v>
      </c>
      <c r="AU49" s="18">
        <f>IF(AU$5&gt;$G$4,0,SUMIFS(Fluxo!$O:$O,Fluxo!$U:$U,"&gt;"&amp;AT$5,Fluxo!$U:$U,"&lt;="&amp;AU$5,Fluxo!$D:$D,$D49,Fluxo!$E:$E,"&lt;&gt;"&amp;"PERMUTANTE"))</f>
        <v>0</v>
      </c>
      <c r="AV49" s="18">
        <f>IF(AV$5&gt;$G$4,0,SUMIFS(Fluxo!$O:$O,Fluxo!$U:$U,"&gt;"&amp;AU$5,Fluxo!$U:$U,"&lt;="&amp;AV$5,Fluxo!$D:$D,$D49,Fluxo!$E:$E,"&lt;&gt;"&amp;"PERMUTANTE"))</f>
        <v>0</v>
      </c>
      <c r="AW49" s="18">
        <f>IF(AW$5&gt;$G$4,0,SUMIFS(Fluxo!$O:$O,Fluxo!$U:$U,"&gt;"&amp;AV$5,Fluxo!$U:$U,"&lt;="&amp;AW$5,Fluxo!$D:$D,$D49,Fluxo!$E:$E,"&lt;&gt;"&amp;"PERMUTANTE"))</f>
        <v>0</v>
      </c>
      <c r="AX49" s="18">
        <f>IF(AX$5&gt;$G$4,0,SUMIFS(Fluxo!$O:$O,Fluxo!$U:$U,"&gt;"&amp;AW$5,Fluxo!$U:$U,"&lt;="&amp;AX$5,Fluxo!$D:$D,$D49,Fluxo!$E:$E,"&lt;&gt;"&amp;"PERMUTANTE"))</f>
        <v>0</v>
      </c>
      <c r="AY49" s="18">
        <f>IF(AY$5&gt;$G$4,0,SUMIFS(Fluxo!$O:$O,Fluxo!$U:$U,"&gt;"&amp;AX$5,Fluxo!$U:$U,"&lt;="&amp;AY$5,Fluxo!$D:$D,$D49,Fluxo!$E:$E,"&lt;&gt;"&amp;"PERMUTANTE"))</f>
        <v>0</v>
      </c>
      <c r="AZ49" s="18">
        <f>IF(AZ$5&gt;$G$4,0,SUMIFS(Fluxo!$O:$O,Fluxo!$U:$U,"&gt;"&amp;AY$5,Fluxo!$U:$U,"&lt;="&amp;AZ$5,Fluxo!$D:$D,$D49,Fluxo!$E:$E,"&lt;&gt;"&amp;"PERMUTANTE"))</f>
        <v>0</v>
      </c>
      <c r="BA49" s="18">
        <f>IF(BA$5&gt;$G$4,0,SUMIFS(Fluxo!$O:$O,Fluxo!$U:$U,"&gt;"&amp;AZ$5,Fluxo!$U:$U,"&lt;="&amp;BA$5,Fluxo!$D:$D,$D49,Fluxo!$E:$E,"&lt;&gt;"&amp;"PERMUTANTE"))</f>
        <v>0</v>
      </c>
      <c r="BB49" s="18">
        <f>IF(BB$5&gt;$G$4,0,SUMIFS(Fluxo!$O:$O,Fluxo!$U:$U,"&gt;"&amp;BA$5,Fluxo!$U:$U,"&lt;="&amp;BB$5,Fluxo!$D:$D,$D49,Fluxo!$E:$E,"&lt;&gt;"&amp;"PERMUTANTE"))</f>
        <v>0</v>
      </c>
      <c r="BC49" s="18">
        <f>IF(BC$5&gt;$G$4,0,SUMIFS(Fluxo!$O:$O,Fluxo!$U:$U,"&gt;"&amp;BB$5,Fluxo!$U:$U,"&lt;="&amp;BC$5,Fluxo!$D:$D,$D49,Fluxo!$E:$E,"&lt;&gt;"&amp;"PERMUTANTE"))</f>
        <v>0</v>
      </c>
      <c r="BD49" s="18">
        <f>IF(BD$5&gt;$G$4,0,SUMIFS(Fluxo!$O:$O,Fluxo!$U:$U,"&gt;"&amp;BC$5,Fluxo!$U:$U,"&lt;="&amp;BD$5,Fluxo!$D:$D,$D49,Fluxo!$E:$E,"&lt;&gt;"&amp;"PERMUTANTE"))</f>
        <v>0</v>
      </c>
      <c r="BE49" s="18">
        <f>IF(BE$5&gt;$G$4,0,SUMIFS(Fluxo!$O:$O,Fluxo!$U:$U,"&gt;"&amp;BD$5,Fluxo!$U:$U,"&lt;="&amp;BE$5,Fluxo!$D:$D,$D49,Fluxo!$E:$E,"&lt;&gt;"&amp;"PERMUTANTE"))</f>
        <v>0</v>
      </c>
      <c r="BF49" s="18">
        <f>IF(BF$5&gt;$G$4,0,SUMIFS(Fluxo!$O:$O,Fluxo!$U:$U,"&gt;"&amp;BE$5,Fluxo!$U:$U,"&lt;="&amp;BF$5,Fluxo!$D:$D,$D49,Fluxo!$E:$E,"&lt;&gt;"&amp;"PERMUTANTE"))</f>
        <v>0</v>
      </c>
      <c r="BG49" s="18">
        <f>IF(BG$5&gt;$G$4,0,SUMIFS(Fluxo!$O:$O,Fluxo!$U:$U,"&gt;"&amp;BF$5,Fluxo!$U:$U,"&lt;="&amp;BG$5,Fluxo!$D:$D,$D49,Fluxo!$E:$E,"&lt;&gt;"&amp;"PERMUTANTE"))</f>
        <v>0</v>
      </c>
      <c r="BH49" s="18">
        <f>IF(BH$5&gt;$G$4,0,SUMIFS(Fluxo!$O:$O,Fluxo!$U:$U,"&gt;"&amp;BG$5,Fluxo!$U:$U,"&lt;="&amp;BH$5,Fluxo!$D:$D,$D49,Fluxo!$E:$E,"&lt;&gt;"&amp;"PERMUTANTE"))</f>
        <v>0</v>
      </c>
      <c r="BI49" s="18">
        <f>IF(BI$5&gt;$G$4,0,SUMIFS(Fluxo!$O:$O,Fluxo!$U:$U,"&gt;"&amp;BH$5,Fluxo!$U:$U,"&lt;="&amp;BI$5,Fluxo!$D:$D,$D49,Fluxo!$E:$E,"&lt;&gt;"&amp;"PERMUTANTE"))</f>
        <v>0</v>
      </c>
      <c r="BJ49" s="18">
        <f>IF(BJ$5&gt;$G$4,0,SUMIFS(Fluxo!$O:$O,Fluxo!$U:$U,"&gt;"&amp;BI$5,Fluxo!$U:$U,"&lt;="&amp;BJ$5,Fluxo!$D:$D,$D49,Fluxo!$E:$E,"&lt;&gt;"&amp;"PERMUTANTE"))</f>
        <v>0</v>
      </c>
      <c r="BK49" s="18">
        <f>IF(BK$5&gt;$G$4,0,SUMIFS(Fluxo!$O:$O,Fluxo!$U:$U,"&gt;"&amp;BJ$5,Fluxo!$U:$U,"&lt;="&amp;BK$5,Fluxo!$D:$D,$D49,Fluxo!$E:$E,"&lt;&gt;"&amp;"PERMUTANTE"))</f>
        <v>0</v>
      </c>
      <c r="BL49" s="18">
        <f>IF(BL$5&gt;$G$4,0,SUMIFS(Fluxo!$O:$O,Fluxo!$U:$U,"&gt;"&amp;BK$5,Fluxo!$U:$U,"&lt;="&amp;BL$5,Fluxo!$D:$D,$D49,Fluxo!$E:$E,"&lt;&gt;"&amp;"PERMUTANTE"))</f>
        <v>0</v>
      </c>
      <c r="BM49" s="18">
        <f>IF(BM$5&gt;$G$4,0,SUMIFS(Fluxo!$O:$O,Fluxo!$U:$U,"&gt;"&amp;BL$5,Fluxo!$U:$U,"&lt;="&amp;BM$5,Fluxo!$D:$D,$D49,Fluxo!$E:$E,"&lt;&gt;"&amp;"PERMUTANTE"))</f>
        <v>0</v>
      </c>
      <c r="BN49" s="18">
        <f>IF(BN$5&gt;$G$4,0,SUMIFS(Fluxo!$O:$O,Fluxo!$U:$U,"&gt;"&amp;BM$5,Fluxo!$U:$U,"&lt;="&amp;BN$5,Fluxo!$D:$D,$D49,Fluxo!$E:$E,"&lt;&gt;"&amp;"PERMUTANTE"))</f>
        <v>0</v>
      </c>
      <c r="BO49" s="18">
        <f>IF(BO$5&gt;$G$4,0,SUMIFS(Fluxo!$O:$O,Fluxo!$U:$U,"&gt;"&amp;BN$5,Fluxo!$U:$U,"&lt;="&amp;BO$5,Fluxo!$D:$D,$D49,Fluxo!$E:$E,"&lt;&gt;"&amp;"PERMUTANTE"))</f>
        <v>0</v>
      </c>
      <c r="BP49" s="18">
        <f>IF(BP$5&gt;$G$4,0,SUMIFS(Fluxo!$O:$O,Fluxo!$U:$U,"&gt;"&amp;BO$5,Fluxo!$U:$U,"&lt;="&amp;BP$5,Fluxo!$D:$D,$D49,Fluxo!$E:$E,"&lt;&gt;"&amp;"PERMUTANTE"))</f>
        <v>0</v>
      </c>
      <c r="BQ49" s="18">
        <f>IF(BQ$5&gt;$G$4,0,SUMIFS(Fluxo!$O:$O,Fluxo!$U:$U,"&gt;"&amp;BP$5,Fluxo!$U:$U,"&lt;="&amp;BQ$5,Fluxo!$D:$D,$D49,Fluxo!$E:$E,"&lt;&gt;"&amp;"PERMUTANTE"))</f>
        <v>0</v>
      </c>
      <c r="BR49" s="18">
        <f>IF(BR$5&gt;$G$4,0,SUMIFS(Fluxo!$O:$O,Fluxo!$U:$U,"&gt;"&amp;BQ$5,Fluxo!$U:$U,"&lt;="&amp;BR$5,Fluxo!$D:$D,$D49,Fluxo!$E:$E,"&lt;&gt;"&amp;"PERMUTANTE"))</f>
        <v>0</v>
      </c>
      <c r="BS49" s="18">
        <f>IF(BS$5&gt;$G$4,0,SUMIFS(Fluxo!$O:$O,Fluxo!$U:$U,"&gt;"&amp;BR$5,Fluxo!$U:$U,"&lt;="&amp;BS$5,Fluxo!$D:$D,$D49,Fluxo!$E:$E,"&lt;&gt;"&amp;"PERMUTANTE"))</f>
        <v>0</v>
      </c>
      <c r="BT49" s="18">
        <f>IF(BT$5&gt;$G$4,0,SUMIFS(Fluxo!$O:$O,Fluxo!$U:$U,"&gt;"&amp;BS$5,Fluxo!$U:$U,"&lt;="&amp;BT$5,Fluxo!$D:$D,$D49,Fluxo!$E:$E,"&lt;&gt;"&amp;"PERMUTANTE"))</f>
        <v>0</v>
      </c>
      <c r="BU49" s="18">
        <f>IF(BU$5&gt;$G$4,0,SUMIFS(Fluxo!$O:$O,Fluxo!$U:$U,"&gt;"&amp;BT$5,Fluxo!$U:$U,"&lt;="&amp;BU$5,Fluxo!$D:$D,$D49,Fluxo!$E:$E,"&lt;&gt;"&amp;"PERMUTANTE"))</f>
        <v>0</v>
      </c>
      <c r="BV49" s="18">
        <f>IF(BV$5&gt;$G$4,0,SUMIFS(Fluxo!$O:$O,Fluxo!$U:$U,"&gt;"&amp;BU$5,Fluxo!$U:$U,"&lt;="&amp;BV$5,Fluxo!$D:$D,$D49,Fluxo!$E:$E,"&lt;&gt;"&amp;"PERMUTANTE"))</f>
        <v>0</v>
      </c>
      <c r="BW49" s="18">
        <f>IF(BW$5&gt;$G$4,0,SUMIFS(Fluxo!$O:$O,Fluxo!$U:$U,"&gt;"&amp;BV$5,Fluxo!$U:$U,"&lt;="&amp;BW$5,Fluxo!$D:$D,$D49,Fluxo!$E:$E,"&lt;&gt;"&amp;"PERMUTANTE"))</f>
        <v>0</v>
      </c>
      <c r="BX49" s="18">
        <f>IF(BX$5&gt;$G$4,0,SUMIFS(Fluxo!$O:$O,Fluxo!$U:$U,"&gt;"&amp;BW$5,Fluxo!$U:$U,"&lt;="&amp;BX$5,Fluxo!$D:$D,$D49,Fluxo!$E:$E,"&lt;&gt;"&amp;"PERMUTANTE"))</f>
        <v>0</v>
      </c>
      <c r="BY49" s="18">
        <f>IF(BY$5&gt;$G$4,0,SUMIFS(Fluxo!$O:$O,Fluxo!$U:$U,"&gt;"&amp;BX$5,Fluxo!$U:$U,"&lt;="&amp;BY$5,Fluxo!$D:$D,$D49,Fluxo!$E:$E,"&lt;&gt;"&amp;"PERMUTANTE"))</f>
        <v>0</v>
      </c>
      <c r="BZ49" s="18">
        <f>IF(BZ$5&gt;$G$4,0,SUMIFS(Fluxo!$O:$O,Fluxo!$U:$U,"&gt;"&amp;BY$5,Fluxo!$U:$U,"&lt;="&amp;BZ$5,Fluxo!$D:$D,$D49,Fluxo!$E:$E,"&lt;&gt;"&amp;"PERMUTANTE"))</f>
        <v>0</v>
      </c>
      <c r="CA49" s="18">
        <f>IF(CA$5&gt;$G$4,0,SUMIFS(Fluxo!$O:$O,Fluxo!$U:$U,"&gt;"&amp;BZ$5,Fluxo!$U:$U,"&lt;="&amp;CA$5,Fluxo!$D:$D,$D49,Fluxo!$E:$E,"&lt;&gt;"&amp;"PERMUTANTE"))</f>
        <v>0</v>
      </c>
      <c r="CB49" s="18">
        <f>IF(CB$5&gt;$G$4,0,SUMIFS(Fluxo!$O:$O,Fluxo!$U:$U,"&gt;"&amp;CA$5,Fluxo!$U:$U,"&lt;="&amp;CB$5,Fluxo!$D:$D,$D49,Fluxo!$E:$E,"&lt;&gt;"&amp;"PERMUTANTE"))</f>
        <v>0</v>
      </c>
      <c r="CC49" s="18">
        <f>IF(CC$5&gt;$G$4,0,SUMIFS(Fluxo!$O:$O,Fluxo!$U:$U,"&gt;"&amp;CB$5,Fluxo!$U:$U,"&lt;="&amp;CC$5,Fluxo!$D:$D,$D49,Fluxo!$E:$E,"&lt;&gt;"&amp;"PERMUTANTE"))</f>
        <v>0</v>
      </c>
      <c r="CD49" s="18">
        <f>IF(CD$5&gt;$G$4,0,SUMIFS(Fluxo!$O:$O,Fluxo!$U:$U,"&gt;"&amp;CC$5,Fluxo!$U:$U,"&lt;="&amp;CD$5,Fluxo!$D:$D,$D49,Fluxo!$E:$E,"&lt;&gt;"&amp;"PERMUTANTE"))</f>
        <v>0</v>
      </c>
      <c r="CE49" s="18">
        <f>IF(CE$5&gt;$G$4,0,SUMIFS(Fluxo!$O:$O,Fluxo!$U:$U,"&gt;"&amp;CD$5,Fluxo!$U:$U,"&lt;="&amp;CE$5,Fluxo!$D:$D,$D49,Fluxo!$E:$E,"&lt;&gt;"&amp;"PERMUTANTE"))</f>
        <v>0</v>
      </c>
      <c r="CF49" s="18">
        <f>IF(CF$5&gt;$G$4,0,SUMIFS(Fluxo!$O:$O,Fluxo!$U:$U,"&gt;"&amp;CE$5,Fluxo!$U:$U,"&lt;="&amp;CF$5,Fluxo!$D:$D,$D49,Fluxo!$E:$E,"&lt;&gt;"&amp;"PERMUTANTE"))</f>
        <v>0</v>
      </c>
      <c r="CG49" s="18">
        <f>IF(CG$5&gt;$G$4,0,SUMIFS(Fluxo!$O:$O,Fluxo!$U:$U,"&gt;"&amp;CF$5,Fluxo!$U:$U,"&lt;="&amp;CG$5,Fluxo!$D:$D,$D49,Fluxo!$E:$E,"&lt;&gt;"&amp;"PERMUTANTE"))</f>
        <v>0</v>
      </c>
      <c r="CH49" s="18">
        <f>IF(CH$5&gt;$G$4,0,SUMIFS(Fluxo!$O:$O,Fluxo!$U:$U,"&gt;"&amp;CG$5,Fluxo!$U:$U,"&lt;="&amp;CH$5,Fluxo!$D:$D,$D49,Fluxo!$E:$E,"&lt;&gt;"&amp;"PERMUTANTE"))</f>
        <v>0</v>
      </c>
      <c r="CI49" s="18">
        <f>IF(CI$5&gt;$G$4,0,SUMIFS(Fluxo!$O:$O,Fluxo!$U:$U,"&gt;"&amp;CH$5,Fluxo!$U:$U,"&lt;="&amp;CI$5,Fluxo!$D:$D,$D49,Fluxo!$E:$E,"&lt;&gt;"&amp;"PERMUTANTE"))</f>
        <v>0</v>
      </c>
      <c r="CJ49" s="18">
        <f>IF(CJ$5&gt;$G$4,0,SUMIFS(Fluxo!$O:$O,Fluxo!$U:$U,"&gt;"&amp;CI$5,Fluxo!$U:$U,"&lt;="&amp;CJ$5,Fluxo!$D:$D,$D49,Fluxo!$E:$E,"&lt;&gt;"&amp;"PERMUTANTE"))</f>
        <v>0</v>
      </c>
      <c r="CK49" s="18">
        <f>IF(CK$5&gt;$G$4,0,SUMIFS(Fluxo!$O:$O,Fluxo!$U:$U,"&gt;"&amp;CJ$5,Fluxo!$U:$U,"&lt;="&amp;CK$5,Fluxo!$D:$D,$D49,Fluxo!$E:$E,"&lt;&gt;"&amp;"PERMUTANTE"))</f>
        <v>0</v>
      </c>
      <c r="CL49" s="18">
        <f>IF(CL$5&gt;$G$4,0,SUMIFS(Fluxo!$O:$O,Fluxo!$U:$U,"&gt;"&amp;CK$5,Fluxo!$U:$U,"&lt;="&amp;CL$5,Fluxo!$D:$D,$D49,Fluxo!$E:$E,"&lt;&gt;"&amp;"PERMUTANTE"))</f>
        <v>0</v>
      </c>
      <c r="CM49" s="18">
        <f>IF(CM$5&gt;$G$4,0,SUMIFS(Fluxo!$O:$O,Fluxo!$U:$U,"&gt;"&amp;CL$5,Fluxo!$U:$U,"&lt;="&amp;CM$5,Fluxo!$D:$D,$D49,Fluxo!$E:$E,"&lt;&gt;"&amp;"PERMUTANTE"))</f>
        <v>0</v>
      </c>
      <c r="CN49" s="18">
        <f>IF(CN$5&gt;$G$4,0,SUMIFS(Fluxo!$O:$O,Fluxo!$U:$U,"&gt;"&amp;CM$5,Fluxo!$U:$U,"&lt;="&amp;CN$5,Fluxo!$D:$D,$D49,Fluxo!$E:$E,"&lt;&gt;"&amp;"PERMUTANTE"))</f>
        <v>0</v>
      </c>
      <c r="CO49" s="18">
        <f>IF(CO$5&gt;$G$4,0,SUMIFS(Fluxo!$O:$O,Fluxo!$U:$U,"&gt;"&amp;CN$5,Fluxo!$U:$U,"&lt;="&amp;CO$5,Fluxo!$D:$D,$D49,Fluxo!$E:$E,"&lt;&gt;"&amp;"PERMUTANTE"))</f>
        <v>0</v>
      </c>
      <c r="CP49" s="18">
        <f>IF(CP$5&gt;$G$4,0,SUMIFS(Fluxo!$O:$O,Fluxo!$U:$U,"&gt;"&amp;CO$5,Fluxo!$U:$U,"&lt;="&amp;CP$5,Fluxo!$D:$D,$D49,Fluxo!$E:$E,"&lt;&gt;"&amp;"PERMUTANTE"))</f>
        <v>0</v>
      </c>
      <c r="CQ49" s="18">
        <f>IF(CQ$5&gt;$G$4,0,SUMIFS(Fluxo!$O:$O,Fluxo!$U:$U,"&gt;"&amp;CP$5,Fluxo!$U:$U,"&lt;="&amp;CQ$5,Fluxo!$D:$D,$D49,Fluxo!$E:$E,"&lt;&gt;"&amp;"PERMUTANTE"))</f>
        <v>0</v>
      </c>
      <c r="CR49" s="18">
        <f>IF(CR$5&gt;$G$4,0,SUMIFS(Fluxo!$O:$O,Fluxo!$U:$U,"&gt;"&amp;CQ$5,Fluxo!$U:$U,"&lt;="&amp;CR$5,Fluxo!$D:$D,$D49,Fluxo!$E:$E,"&lt;&gt;"&amp;"PERMUTANTE"))</f>
        <v>0</v>
      </c>
      <c r="CS49" s="18">
        <f>IF(CS$5&gt;$G$4,0,SUMIFS(Fluxo!$O:$O,Fluxo!$U:$U,"&gt;"&amp;CR$5,Fluxo!$U:$U,"&lt;="&amp;CS$5,Fluxo!$D:$D,$D49,Fluxo!$E:$E,"&lt;&gt;"&amp;"PERMUTANTE"))</f>
        <v>0</v>
      </c>
      <c r="CT49" s="18">
        <f>IF(CT$5&gt;$G$4,0,SUMIFS(Fluxo!$O:$O,Fluxo!$U:$U,"&gt;"&amp;CS$5,Fluxo!$U:$U,"&lt;="&amp;CT$5,Fluxo!$D:$D,$D49,Fluxo!$E:$E,"&lt;&gt;"&amp;"PERMUTANTE"))</f>
        <v>0</v>
      </c>
      <c r="CU49" s="18">
        <f>IF(CU$5&gt;$G$4,0,SUMIFS(Fluxo!$O:$O,Fluxo!$U:$U,"&gt;"&amp;CT$5,Fluxo!$U:$U,"&lt;="&amp;CU$5,Fluxo!$D:$D,$D49,Fluxo!$E:$E,"&lt;&gt;"&amp;"PERMUTANTE"))</f>
        <v>0</v>
      </c>
      <c r="CV49" s="18">
        <f>IF(CV$5&gt;$G$4,0,SUMIFS(Fluxo!$O:$O,Fluxo!$U:$U,"&gt;"&amp;CU$5,Fluxo!$U:$U,"&lt;="&amp;CV$5,Fluxo!$D:$D,$D49,Fluxo!$E:$E,"&lt;&gt;"&amp;"PERMUTANTE"))</f>
        <v>0</v>
      </c>
      <c r="CW49" s="18">
        <f>IF(CW$5&gt;$G$4,0,SUMIFS(Fluxo!$O:$O,Fluxo!$U:$U,"&gt;"&amp;CV$5,Fluxo!$U:$U,"&lt;="&amp;CW$5,Fluxo!$D:$D,$D49,Fluxo!$E:$E,"&lt;&gt;"&amp;"PERMUTANTE"))</f>
        <v>0</v>
      </c>
      <c r="CX49" s="18">
        <f>IF(CX$5&gt;$G$4,0,SUMIFS(Fluxo!$O:$O,Fluxo!$U:$U,"&gt;"&amp;CW$5,Fluxo!$U:$U,"&lt;="&amp;CX$5,Fluxo!$D:$D,$D49,Fluxo!$E:$E,"&lt;&gt;"&amp;"PERMUTANTE"))</f>
        <v>0</v>
      </c>
      <c r="CY49" s="18">
        <f>IF(CY$5&gt;$G$4,0,SUMIFS(Fluxo!$O:$O,Fluxo!$U:$U,"&gt;"&amp;CX$5,Fluxo!$U:$U,"&lt;="&amp;CY$5,Fluxo!$D:$D,$D49,Fluxo!$E:$E,"&lt;&gt;"&amp;"PERMUTANTE"))</f>
        <v>0</v>
      </c>
      <c r="CZ49" s="18">
        <f>IF(CZ$5&gt;$G$4,0,SUMIFS(Fluxo!$O:$O,Fluxo!$U:$U,"&gt;"&amp;CY$5,Fluxo!$U:$U,"&lt;="&amp;CZ$5,Fluxo!$D:$D,$D49,Fluxo!$E:$E,"&lt;&gt;"&amp;"PERMUTANTE"))</f>
        <v>0</v>
      </c>
      <c r="DA49" s="18">
        <f>IF(DA$5&gt;$G$4,0,SUMIFS(Fluxo!$O:$O,Fluxo!$U:$U,"&gt;"&amp;CZ$5,Fluxo!$U:$U,"&lt;="&amp;DA$5,Fluxo!$D:$D,$D49,Fluxo!$E:$E,"&lt;&gt;"&amp;"PERMUTANTE"))</f>
        <v>0</v>
      </c>
      <c r="DB49" s="18">
        <f>IF(DB$5&gt;$G$4,0,SUMIFS(Fluxo!$O:$O,Fluxo!$U:$U,"&gt;"&amp;DA$5,Fluxo!$U:$U,"&lt;="&amp;DB$5,Fluxo!$D:$D,$D49,Fluxo!$E:$E,"&lt;&gt;"&amp;"PERMUTANTE"))</f>
        <v>0</v>
      </c>
      <c r="DC49" s="18">
        <f>IF(DC$5&gt;$G$4,0,SUMIFS(Fluxo!$O:$O,Fluxo!$U:$U,"&gt;"&amp;DB$5,Fluxo!$U:$U,"&lt;="&amp;DC$5,Fluxo!$D:$D,$D49,Fluxo!$E:$E,"&lt;&gt;"&amp;"PERMUTANTE"))</f>
        <v>0</v>
      </c>
      <c r="DD49" s="18">
        <f>IF(DD$5&gt;$G$4,0,SUMIFS(Fluxo!$O:$O,Fluxo!$U:$U,"&gt;"&amp;DC$5,Fluxo!$U:$U,"&lt;="&amp;DD$5,Fluxo!$D:$D,$D49,Fluxo!$E:$E,"&lt;&gt;"&amp;"PERMUTANTE"))</f>
        <v>0</v>
      </c>
      <c r="DE49" s="18">
        <f>IF(DE$5&gt;$G$4,0,SUMIFS(Fluxo!$O:$O,Fluxo!$U:$U,"&gt;"&amp;DD$5,Fluxo!$U:$U,"&lt;="&amp;DE$5,Fluxo!$D:$D,$D49,Fluxo!$E:$E,"&lt;&gt;"&amp;"PERMUTANTE"))</f>
        <v>0</v>
      </c>
      <c r="DF49" s="18">
        <f>IF(DF$5&gt;$G$4,0,SUMIFS(Fluxo!$O:$O,Fluxo!$U:$U,"&gt;"&amp;DE$5,Fluxo!$U:$U,"&lt;="&amp;DF$5,Fluxo!$D:$D,$D49,Fluxo!$E:$E,"&lt;&gt;"&amp;"PERMUTANTE"))</f>
        <v>0</v>
      </c>
      <c r="DG49" s="18">
        <f>IF(DG$5&gt;$G$4,0,SUMIFS(Fluxo!$O:$O,Fluxo!$U:$U,"&gt;"&amp;DF$5,Fluxo!$U:$U,"&lt;="&amp;DG$5,Fluxo!$D:$D,$D49,Fluxo!$E:$E,"&lt;&gt;"&amp;"PERMUTANTE"))</f>
        <v>0</v>
      </c>
      <c r="DH49" s="18">
        <f>IF(DH$5&gt;$G$4,0,SUMIFS(Fluxo!$O:$O,Fluxo!$U:$U,"&gt;"&amp;DG$5,Fluxo!$U:$U,"&lt;="&amp;DH$5,Fluxo!$D:$D,$D49,Fluxo!$E:$E,"&lt;&gt;"&amp;"PERMUTANTE"))</f>
        <v>0</v>
      </c>
      <c r="DI49" s="18">
        <f>IF(DI$5&gt;$G$4,0,SUMIFS(Fluxo!$O:$O,Fluxo!$U:$U,"&gt;"&amp;DH$5,Fluxo!$U:$U,"&lt;="&amp;DI$5,Fluxo!$D:$D,$D49,Fluxo!$E:$E,"&lt;&gt;"&amp;"PERMUTANTE"))</f>
        <v>0</v>
      </c>
      <c r="DJ49" s="18">
        <f>IF(DJ$5&gt;$G$4,0,SUMIFS(Fluxo!$O:$O,Fluxo!$U:$U,"&gt;"&amp;DI$5,Fluxo!$U:$U,"&lt;="&amp;DJ$5,Fluxo!$D:$D,$D49,Fluxo!$E:$E,"&lt;&gt;"&amp;"PERMUTANTE"))</f>
        <v>0</v>
      </c>
      <c r="DK49" s="18">
        <f>IF(DK$5&gt;$G$4,0,SUMIFS(Fluxo!$O:$O,Fluxo!$U:$U,"&gt;"&amp;DJ$5,Fluxo!$U:$U,"&lt;="&amp;DK$5,Fluxo!$D:$D,$D49,Fluxo!$E:$E,"&lt;&gt;"&amp;"PERMUTANTE"))</f>
        <v>0</v>
      </c>
      <c r="DL49" s="18">
        <f>IF(DL$5&gt;$G$4,0,SUMIFS(Fluxo!$O:$O,Fluxo!$U:$U,"&gt;"&amp;DK$5,Fluxo!$U:$U,"&lt;="&amp;DL$5,Fluxo!$D:$D,$D49,Fluxo!$E:$E,"&lt;&gt;"&amp;"PERMUTANTE"))</f>
        <v>0</v>
      </c>
      <c r="DM49" s="18">
        <f>IF(DM$5&gt;$G$4,0,SUMIFS(Fluxo!$O:$O,Fluxo!$U:$U,"&gt;"&amp;DL$5,Fluxo!$U:$U,"&lt;="&amp;DM$5,Fluxo!$D:$D,$D49,Fluxo!$E:$E,"&lt;&gt;"&amp;"PERMUTANTE"))</f>
        <v>0</v>
      </c>
      <c r="DN49" s="18">
        <f>IF(DN$5&gt;$G$4,0,SUMIFS(Fluxo!$O:$O,Fluxo!$U:$U,"&gt;"&amp;DM$5,Fluxo!$U:$U,"&lt;="&amp;DN$5,Fluxo!$D:$D,$D49,Fluxo!$E:$E,"&lt;&gt;"&amp;"PERMUTANTE"))</f>
        <v>0</v>
      </c>
      <c r="DO49" s="18">
        <f>IF(DO$5&gt;$G$4,0,SUMIFS(Fluxo!$O:$O,Fluxo!$U:$U,"&gt;"&amp;DN$5,Fluxo!$U:$U,"&lt;="&amp;DO$5,Fluxo!$D:$D,$D49,Fluxo!$E:$E,"&lt;&gt;"&amp;"PERMUTANTE"))</f>
        <v>0</v>
      </c>
      <c r="DP49" s="18">
        <f>IF(DP$5&gt;$G$4,0,SUMIFS(Fluxo!$O:$O,Fluxo!$U:$U,"&gt;"&amp;DO$5,Fluxo!$U:$U,"&lt;="&amp;DP$5,Fluxo!$D:$D,$D49,Fluxo!$E:$E,"&lt;&gt;"&amp;"PERMUTANTE"))</f>
        <v>0</v>
      </c>
      <c r="DQ49" s="18">
        <f>IF(DQ$5&gt;$G$4,0,SUMIFS(Fluxo!$O:$O,Fluxo!$U:$U,"&gt;"&amp;DP$5,Fluxo!$U:$U,"&lt;="&amp;DQ$5,Fluxo!$D:$D,$D49,Fluxo!$E:$E,"&lt;&gt;"&amp;"PERMUTANTE"))</f>
        <v>0</v>
      </c>
      <c r="DR49" s="18">
        <f>IF(DR$5&gt;$G$4,0,SUMIFS(Fluxo!$O:$O,Fluxo!$U:$U,"&gt;"&amp;DQ$5,Fluxo!$U:$U,"&lt;="&amp;DR$5,Fluxo!$D:$D,$D49,Fluxo!$E:$E,"&lt;&gt;"&amp;"PERMUTANTE"))</f>
        <v>0</v>
      </c>
      <c r="DS49" s="18">
        <f>IF(DS$5&gt;$G$4,0,SUMIFS(Fluxo!$O:$O,Fluxo!$U:$U,"&gt;"&amp;DR$5,Fluxo!$U:$U,"&lt;="&amp;DS$5,Fluxo!$D:$D,$D49,Fluxo!$E:$E,"&lt;&gt;"&amp;"PERMUTANTE"))</f>
        <v>0</v>
      </c>
      <c r="DT49" s="18">
        <f>IF(DT$5&gt;$G$4,0,SUMIFS(Fluxo!$O:$O,Fluxo!$U:$U,"&gt;"&amp;DS$5,Fluxo!$U:$U,"&lt;="&amp;DT$5,Fluxo!$D:$D,$D49,Fluxo!$E:$E,"&lt;&gt;"&amp;"PERMUTANTE"))</f>
        <v>0</v>
      </c>
      <c r="DU49" s="18">
        <f>IF(DU$5&gt;$G$4,0,SUMIFS(Fluxo!$O:$O,Fluxo!$U:$U,"&gt;"&amp;DT$5,Fluxo!$U:$U,"&lt;="&amp;DU$5,Fluxo!$D:$D,$D49,Fluxo!$E:$E,"&lt;&gt;"&amp;"PERMUTANTE"))</f>
        <v>0</v>
      </c>
      <c r="DV49" s="18">
        <f>IF(DV$5&gt;$G$4,0,SUMIFS(Fluxo!$O:$O,Fluxo!$U:$U,"&gt;"&amp;DU$5,Fluxo!$U:$U,"&lt;="&amp;DV$5,Fluxo!$D:$D,$D49,Fluxo!$E:$E,"&lt;&gt;"&amp;"PERMUTANTE"))</f>
        <v>0</v>
      </c>
      <c r="DW49" s="18">
        <f>IF(DW$5&gt;$G$4,0,SUMIFS(Fluxo!$O:$O,Fluxo!$U:$U,"&gt;"&amp;DV$5,Fluxo!$U:$U,"&lt;="&amp;DW$5,Fluxo!$D:$D,$D49,Fluxo!$E:$E,"&lt;&gt;"&amp;"PERMUTANTE"))</f>
        <v>0</v>
      </c>
      <c r="DX49" s="18">
        <f>IF(DX$5&gt;$G$4,0,SUMIFS(Fluxo!$O:$O,Fluxo!$U:$U,"&gt;"&amp;DW$5,Fluxo!$U:$U,"&lt;="&amp;DX$5,Fluxo!$D:$D,$D49,Fluxo!$E:$E,"&lt;&gt;"&amp;"PERMUTANTE"))</f>
        <v>0</v>
      </c>
      <c r="DY49" s="18">
        <f>IF(DY$5&gt;$G$4,0,SUMIFS(Fluxo!$O:$O,Fluxo!$U:$U,"&gt;"&amp;DX$5,Fluxo!$U:$U,"&lt;="&amp;DY$5,Fluxo!$D:$D,$D49,Fluxo!$E:$E,"&lt;&gt;"&amp;"PERMUTANTE"))</f>
        <v>0</v>
      </c>
      <c r="DZ49" s="18">
        <f>IF(DZ$5&gt;$G$4,0,SUMIFS(Fluxo!$O:$O,Fluxo!$U:$U,"&gt;"&amp;DY$5,Fluxo!$U:$U,"&lt;="&amp;DZ$5,Fluxo!$D:$D,$D49,Fluxo!$E:$E,"&lt;&gt;"&amp;"PERMUTANTE"))</f>
        <v>0</v>
      </c>
      <c r="EA49" s="18">
        <f>IF(EA$5&gt;$G$4,0,SUMIFS(Fluxo!$O:$O,Fluxo!$U:$U,"&gt;"&amp;DZ$5,Fluxo!$U:$U,"&lt;="&amp;EA$5,Fluxo!$D:$D,$D49,Fluxo!$E:$E,"&lt;&gt;"&amp;"PERMUTANTE"))</f>
        <v>0</v>
      </c>
      <c r="EB49" s="18">
        <f>IF(EB$5&gt;$G$4,0,SUMIFS(Fluxo!$O:$O,Fluxo!$U:$U,"&gt;"&amp;EA$5,Fluxo!$U:$U,"&lt;="&amp;EB$5,Fluxo!$D:$D,$D49,Fluxo!$E:$E,"&lt;&gt;"&amp;"PERMUTANTE"))</f>
        <v>0</v>
      </c>
      <c r="EC49" s="18">
        <f>IF(EC$5&gt;$G$4,0,SUMIFS(Fluxo!$O:$O,Fluxo!$U:$U,"&gt;"&amp;EB$5,Fluxo!$U:$U,"&lt;="&amp;EC$5,Fluxo!$D:$D,$D49,Fluxo!$E:$E,"&lt;&gt;"&amp;"PERMUTANTE"))</f>
        <v>0</v>
      </c>
      <c r="ED49" s="18">
        <f>IF(ED$5&gt;$G$4,0,SUMIFS(Fluxo!$O:$O,Fluxo!$U:$U,"&gt;"&amp;EC$5,Fluxo!$U:$U,"&lt;="&amp;ED$5,Fluxo!$D:$D,$D49,Fluxo!$E:$E,"&lt;&gt;"&amp;"PERMUTANTE"))</f>
        <v>0</v>
      </c>
      <c r="EE49" s="18">
        <f>IF(EE$5&gt;$G$4,0,SUMIFS(Fluxo!$O:$O,Fluxo!$U:$U,"&gt;"&amp;ED$5,Fluxo!$U:$U,"&lt;="&amp;EE$5,Fluxo!$D:$D,$D49,Fluxo!$E:$E,"&lt;&gt;"&amp;"PERMUTANTE"))</f>
        <v>0</v>
      </c>
      <c r="EF49" s="18">
        <f>IF(EF$5&gt;$G$4,0,SUMIFS(Fluxo!$O:$O,Fluxo!$U:$U,"&gt;"&amp;EE$5,Fluxo!$U:$U,"&lt;="&amp;EF$5,Fluxo!$D:$D,$D49,Fluxo!$E:$E,"&lt;&gt;"&amp;"PERMUTANTE"))</f>
        <v>0</v>
      </c>
      <c r="EG49" s="18">
        <f>IF(EG$5&gt;$G$4,0,SUMIFS(Fluxo!$O:$O,Fluxo!$U:$U,"&gt;"&amp;EF$5,Fluxo!$U:$U,"&lt;="&amp;EG$5,Fluxo!$D:$D,$D49,Fluxo!$E:$E,"&lt;&gt;"&amp;"PERMUTANTE"))</f>
        <v>0</v>
      </c>
      <c r="EH49" s="18">
        <f>IF(EH$5&gt;$G$4,0,SUMIFS(Fluxo!$O:$O,Fluxo!$U:$U,"&gt;"&amp;EG$5,Fluxo!$U:$U,"&lt;="&amp;EH$5,Fluxo!$D:$D,$D49,Fluxo!$E:$E,"&lt;&gt;"&amp;"PERMUTANTE"))</f>
        <v>0</v>
      </c>
      <c r="EI49" s="18">
        <f>IF(EI$5&gt;$G$4,0,SUMIFS(Fluxo!$O:$O,Fluxo!$U:$U,"&gt;"&amp;EH$5,Fluxo!$U:$U,"&lt;="&amp;EI$5,Fluxo!$D:$D,$D49,Fluxo!$E:$E,"&lt;&gt;"&amp;"PERMUTANTE"))</f>
        <v>0</v>
      </c>
      <c r="EJ49" s="18">
        <f>IF(EJ$5&gt;$G$4,0,SUMIFS(Fluxo!$O:$O,Fluxo!$U:$U,"&gt;"&amp;EI$5,Fluxo!$U:$U,"&lt;="&amp;EJ$5,Fluxo!$D:$D,$D49,Fluxo!$E:$E,"&lt;&gt;"&amp;"PERMUTANTE"))</f>
        <v>0</v>
      </c>
      <c r="EK49" s="18">
        <f>IF(EK$5&gt;$G$4,0,SUMIFS(Fluxo!$O:$O,Fluxo!$U:$U,"&gt;"&amp;EJ$5,Fluxo!$U:$U,"&lt;="&amp;EK$5,Fluxo!$D:$D,$D49,Fluxo!$E:$E,"&lt;&gt;"&amp;"PERMUTANTE"))</f>
        <v>0</v>
      </c>
      <c r="EL49" s="18">
        <f>IF(EL$5&gt;$G$4,0,SUMIFS(Fluxo!$O:$O,Fluxo!$U:$U,"&gt;"&amp;EK$5,Fluxo!$U:$U,"&lt;="&amp;EL$5,Fluxo!$D:$D,$D49,Fluxo!$E:$E,"&lt;&gt;"&amp;"PERMUTANTE"))</f>
        <v>0</v>
      </c>
      <c r="EM49" s="18">
        <f>IF(EM$5&gt;$G$4,0,SUMIFS(Fluxo!$O:$O,Fluxo!$U:$U,"&gt;"&amp;EL$5,Fluxo!$U:$U,"&lt;="&amp;EM$5,Fluxo!$D:$D,$D49,Fluxo!$E:$E,"&lt;&gt;"&amp;"PERMUTANTE"))</f>
        <v>0</v>
      </c>
      <c r="EN49" s="18">
        <f>IF(EN$5&gt;$G$4,0,SUMIFS(Fluxo!$O:$O,Fluxo!$U:$U,"&gt;"&amp;EM$5,Fluxo!$U:$U,"&lt;="&amp;EN$5,Fluxo!$D:$D,$D49,Fluxo!$E:$E,"&lt;&gt;"&amp;"PERMUTANTE"))</f>
        <v>0</v>
      </c>
      <c r="EO49" s="18">
        <f>IF(EO$5&gt;$G$4,0,SUMIFS(Fluxo!$O:$O,Fluxo!$U:$U,"&gt;"&amp;EN$5,Fluxo!$U:$U,"&lt;="&amp;EO$5,Fluxo!$D:$D,$D49,Fluxo!$E:$E,"&lt;&gt;"&amp;"PERMUTANTE"))</f>
        <v>0</v>
      </c>
      <c r="EP49" s="18">
        <f>IF(EP$5&gt;$G$4,0,SUMIFS(Fluxo!$O:$O,Fluxo!$U:$U,"&gt;"&amp;EO$5,Fluxo!$U:$U,"&lt;="&amp;EP$5,Fluxo!$D:$D,$D49,Fluxo!$E:$E,"&lt;&gt;"&amp;"PERMUTANTE"))</f>
        <v>0</v>
      </c>
      <c r="EQ49" s="18">
        <f>IF(EQ$5&gt;$G$4,0,SUMIFS(Fluxo!$O:$O,Fluxo!$U:$U,"&gt;"&amp;EP$5,Fluxo!$U:$U,"&lt;="&amp;EQ$5,Fluxo!$D:$D,$D49,Fluxo!$E:$E,"&lt;&gt;"&amp;"PERMUTANTE"))</f>
        <v>0</v>
      </c>
      <c r="ER49" s="18">
        <f>IF(ER$5&gt;$G$4,0,SUMIFS(Fluxo!$O:$O,Fluxo!$U:$U,"&gt;"&amp;EQ$5,Fluxo!$U:$U,"&lt;="&amp;ER$5,Fluxo!$D:$D,$D49,Fluxo!$E:$E,"&lt;&gt;"&amp;"PERMUTANTE"))</f>
        <v>0</v>
      </c>
      <c r="ES49" s="18">
        <f>IF(ES$5&gt;$G$4,0,SUMIFS(Fluxo!$O:$O,Fluxo!$U:$U,"&gt;"&amp;ER$5,Fluxo!$U:$U,"&lt;="&amp;ES$5,Fluxo!$D:$D,$D49,Fluxo!$E:$E,"&lt;&gt;"&amp;"PERMUTANTE"))</f>
        <v>0</v>
      </c>
      <c r="ET49" s="18">
        <f>IF(ET$5&gt;$G$4,0,SUMIFS(Fluxo!$O:$O,Fluxo!$U:$U,"&gt;"&amp;ES$5,Fluxo!$U:$U,"&lt;="&amp;ET$5,Fluxo!$D:$D,$D49,Fluxo!$E:$E,"&lt;&gt;"&amp;"PERMUTANTE"))</f>
        <v>0</v>
      </c>
      <c r="EU49" s="18">
        <f>IF(EU$5&gt;$G$4,0,SUMIFS(Fluxo!$O:$O,Fluxo!$U:$U,"&gt;"&amp;ET$5,Fluxo!$U:$U,"&lt;="&amp;EU$5,Fluxo!$D:$D,$D49,Fluxo!$E:$E,"&lt;&gt;"&amp;"PERMUTANTE"))</f>
        <v>0</v>
      </c>
      <c r="EV49" s="18">
        <f>IF(EV$5&gt;$G$4,0,SUMIFS(Fluxo!$O:$O,Fluxo!$U:$U,"&gt;"&amp;EU$5,Fluxo!$U:$U,"&lt;="&amp;EV$5,Fluxo!$D:$D,$D49,Fluxo!$E:$E,"&lt;&gt;"&amp;"PERMUTANTE"))</f>
        <v>0</v>
      </c>
      <c r="EW49" s="18">
        <f>IF(EW$5&gt;$G$4,0,SUMIFS(Fluxo!$O:$O,Fluxo!$U:$U,"&gt;"&amp;EV$5,Fluxo!$U:$U,"&lt;="&amp;EW$5,Fluxo!$D:$D,$D49,Fluxo!$E:$E,"&lt;&gt;"&amp;"PERMUTANTE"))</f>
        <v>0</v>
      </c>
      <c r="EX49" s="18">
        <f>IF(EX$5&gt;$G$4,0,SUMIFS(Fluxo!$O:$O,Fluxo!$U:$U,"&gt;"&amp;EW$5,Fluxo!$U:$U,"&lt;="&amp;EX$5,Fluxo!$D:$D,$D49,Fluxo!$E:$E,"&lt;&gt;"&amp;"PERMUTANTE"))</f>
        <v>0</v>
      </c>
      <c r="EY49" s="18">
        <f>IF(EY$5&gt;$G$4,0,SUMIFS(Fluxo!$O:$O,Fluxo!$U:$U,"&gt;"&amp;EX$5,Fluxo!$U:$U,"&lt;="&amp;EY$5,Fluxo!$D:$D,$D49,Fluxo!$E:$E,"&lt;&gt;"&amp;"PERMUTANTE"))</f>
        <v>0</v>
      </c>
      <c r="EZ49" s="18">
        <f>IF(EZ$5&gt;$G$4,0,SUMIFS(Fluxo!$O:$O,Fluxo!$U:$U,"&gt;"&amp;EY$5,Fluxo!$U:$U,"&lt;="&amp;EZ$5,Fluxo!$D:$D,$D49,Fluxo!$E:$E,"&lt;&gt;"&amp;"PERMUTANTE"))</f>
        <v>0</v>
      </c>
      <c r="FA49" s="18">
        <f>IF(FA$5&gt;$G$4,0,SUMIFS(Fluxo!$O:$O,Fluxo!$U:$U,"&gt;"&amp;EZ$5,Fluxo!$U:$U,"&lt;="&amp;FA$5,Fluxo!$D:$D,$D49,Fluxo!$E:$E,"&lt;&gt;"&amp;"PERMUTANTE"))</f>
        <v>0</v>
      </c>
      <c r="FB49" s="18">
        <f>IF(FB$5&gt;$G$4,0,SUMIFS(Fluxo!$O:$O,Fluxo!$U:$U,"&gt;"&amp;FA$5,Fluxo!$U:$U,"&lt;="&amp;FB$5,Fluxo!$D:$D,$D49,Fluxo!$E:$E,"&lt;&gt;"&amp;"PERMUTANTE"))</f>
        <v>0</v>
      </c>
      <c r="FC49" s="18">
        <f>IF(FC$5&gt;$G$4,0,SUMIFS(Fluxo!$O:$O,Fluxo!$U:$U,"&gt;"&amp;FB$5,Fluxo!$U:$U,"&lt;="&amp;FC$5,Fluxo!$D:$D,$D49,Fluxo!$E:$E,"&lt;&gt;"&amp;"PERMUTANTE"))</f>
        <v>0</v>
      </c>
      <c r="FD49" s="18">
        <f>IF(FD$5&gt;$G$4,0,SUMIFS(Fluxo!$O:$O,Fluxo!$U:$U,"&gt;"&amp;FC$5,Fluxo!$U:$U,"&lt;="&amp;FD$5,Fluxo!$D:$D,$D49,Fluxo!$E:$E,"&lt;&gt;"&amp;"PERMUTANTE"))</f>
        <v>0</v>
      </c>
      <c r="FE49" s="18">
        <f>IF(FE$5&gt;$G$4,0,SUMIFS(Fluxo!$O:$O,Fluxo!$U:$U,"&gt;"&amp;FD$5,Fluxo!$U:$U,"&lt;="&amp;FE$5,Fluxo!$D:$D,$D49,Fluxo!$E:$E,"&lt;&gt;"&amp;"PERMUTANTE"))</f>
        <v>0</v>
      </c>
      <c r="FF49" s="18">
        <f>IF(FF$5&gt;$G$4,0,SUMIFS(Fluxo!$O:$O,Fluxo!$U:$U,"&gt;"&amp;FE$5,Fluxo!$U:$U,"&lt;="&amp;FF$5,Fluxo!$D:$D,$D49,Fluxo!$E:$E,"&lt;&gt;"&amp;"PERMUTANTE"))</f>
        <v>0</v>
      </c>
      <c r="FG49" s="18">
        <f>IF(FG$5&gt;$G$4,0,SUMIFS(Fluxo!$O:$O,Fluxo!$U:$U,"&gt;"&amp;FF$5,Fluxo!$U:$U,"&lt;="&amp;FG$5,Fluxo!$D:$D,$D49,Fluxo!$E:$E,"&lt;&gt;"&amp;"PERMUTANTE"))</f>
        <v>0</v>
      </c>
      <c r="FH49" s="18">
        <f>IF(FH$5&gt;$G$4,0,SUMIFS(Fluxo!$O:$O,Fluxo!$U:$U,"&gt;"&amp;FG$5,Fluxo!$U:$U,"&lt;="&amp;FH$5,Fluxo!$D:$D,$D49,Fluxo!$E:$E,"&lt;&gt;"&amp;"PERMUTANTE"))</f>
        <v>0</v>
      </c>
      <c r="FI49" s="18">
        <f>IF(FI$5&gt;$G$4,0,SUMIFS(Fluxo!$O:$O,Fluxo!$U:$U,"&gt;"&amp;FH$5,Fluxo!$U:$U,"&lt;="&amp;FI$5,Fluxo!$D:$D,$D49,Fluxo!$E:$E,"&lt;&gt;"&amp;"PERMUTANTE"))</f>
        <v>0</v>
      </c>
      <c r="FJ49" s="18">
        <f>IF(FJ$5&gt;$G$4,0,SUMIFS(Fluxo!$O:$O,Fluxo!$U:$U,"&gt;"&amp;FI$5,Fluxo!$U:$U,"&lt;="&amp;FJ$5,Fluxo!$D:$D,$D49,Fluxo!$E:$E,"&lt;&gt;"&amp;"PERMUTANTE"))</f>
        <v>0</v>
      </c>
      <c r="FK49" s="18">
        <f>IF(FK$5&gt;$G$4,0,SUMIFS(Fluxo!$O:$O,Fluxo!$U:$U,"&gt;"&amp;FJ$5,Fluxo!$U:$U,"&lt;="&amp;FK$5,Fluxo!$D:$D,$D49,Fluxo!$E:$E,"&lt;&gt;"&amp;"PERMUTANTE"))</f>
        <v>0</v>
      </c>
      <c r="FL49" s="18">
        <f>IF(FL$5&gt;$G$4,0,SUMIFS(Fluxo!$O:$O,Fluxo!$U:$U,"&gt;"&amp;FK$5,Fluxo!$U:$U,"&lt;="&amp;FL$5,Fluxo!$D:$D,$D49,Fluxo!$E:$E,"&lt;&gt;"&amp;"PERMUTANTE"))</f>
        <v>0</v>
      </c>
      <c r="FM49" s="18">
        <f>IF(FM$5&gt;$G$4,0,SUMIFS(Fluxo!$O:$O,Fluxo!$U:$U,"&gt;"&amp;FL$5,Fluxo!$U:$U,"&lt;="&amp;FM$5,Fluxo!$D:$D,$D49,Fluxo!$E:$E,"&lt;&gt;"&amp;"PERMUTANTE"))</f>
        <v>0</v>
      </c>
      <c r="FN49" s="18">
        <f>IF(FN$5&gt;$G$4,0,SUMIFS(Fluxo!$O:$O,Fluxo!$U:$U,"&gt;"&amp;FM$5,Fluxo!$U:$U,"&lt;="&amp;FN$5,Fluxo!$D:$D,$D49,Fluxo!$E:$E,"&lt;&gt;"&amp;"PERMUTANTE"))</f>
        <v>0</v>
      </c>
      <c r="FO49" s="18">
        <f>IF(FO$5&gt;$G$4,0,SUMIFS(Fluxo!$O:$O,Fluxo!$U:$U,"&gt;"&amp;FN$5,Fluxo!$U:$U,"&lt;="&amp;FO$5,Fluxo!$D:$D,$D49,Fluxo!$E:$E,"&lt;&gt;"&amp;"PERMUTANTE"))</f>
        <v>0</v>
      </c>
      <c r="FP49" s="18">
        <f>IF(FP$5&gt;$G$4,0,SUMIFS(Fluxo!$O:$O,Fluxo!$U:$U,"&gt;"&amp;FO$5,Fluxo!$U:$U,"&lt;="&amp;FP$5,Fluxo!$D:$D,$D49,Fluxo!$E:$E,"&lt;&gt;"&amp;"PERMUTANTE"))</f>
        <v>0</v>
      </c>
      <c r="FQ49" s="18">
        <f>IF(FQ$5&gt;$G$4,0,SUMIFS(Fluxo!$O:$O,Fluxo!$U:$U,"&gt;"&amp;FP$5,Fluxo!$U:$U,"&lt;="&amp;FQ$5,Fluxo!$D:$D,$D49,Fluxo!$E:$E,"&lt;&gt;"&amp;"PERMUTANTE"))</f>
        <v>0</v>
      </c>
      <c r="FR49" s="18">
        <f>IF(FR$5&gt;$G$4,0,SUMIFS(Fluxo!$O:$O,Fluxo!$U:$U,"&gt;"&amp;FQ$5,Fluxo!$U:$U,"&lt;="&amp;FR$5,Fluxo!$D:$D,$D49,Fluxo!$E:$E,"&lt;&gt;"&amp;"PERMUTANTE"))</f>
        <v>0</v>
      </c>
      <c r="FS49" s="18">
        <f>IF(FS$5&gt;$G$4,0,SUMIFS(Fluxo!$O:$O,Fluxo!$U:$U,"&gt;"&amp;FR$5,Fluxo!$U:$U,"&lt;="&amp;FS$5,Fluxo!$D:$D,$D49,Fluxo!$E:$E,"&lt;&gt;"&amp;"PERMUTANTE"))</f>
        <v>0</v>
      </c>
      <c r="FT49" s="18">
        <f>IF(FT$5&gt;$G$4,0,SUMIFS(Fluxo!$O:$O,Fluxo!$U:$U,"&gt;"&amp;FS$5,Fluxo!$U:$U,"&lt;="&amp;FT$5,Fluxo!$D:$D,$D49,Fluxo!$E:$E,"&lt;&gt;"&amp;"PERMUTANTE"))</f>
        <v>0</v>
      </c>
      <c r="FU49" s="18">
        <f>IF(FU$5&gt;$G$4,0,SUMIFS(Fluxo!$O:$O,Fluxo!$U:$U,"&gt;"&amp;FT$5,Fluxo!$U:$U,"&lt;="&amp;FU$5,Fluxo!$D:$D,$D49,Fluxo!$E:$E,"&lt;&gt;"&amp;"PERMUTANTE"))</f>
        <v>0</v>
      </c>
      <c r="FV49" s="18">
        <f>IF(FV$5&gt;$G$4,0,SUMIFS(Fluxo!$O:$O,Fluxo!$U:$U,"&gt;"&amp;FU$5,Fluxo!$U:$U,"&lt;="&amp;FV$5,Fluxo!$D:$D,$D49,Fluxo!$E:$E,"&lt;&gt;"&amp;"PERMUTANTE"))</f>
        <v>0</v>
      </c>
      <c r="FW49" s="18">
        <f>IF(FW$5&gt;$G$4,0,SUMIFS(Fluxo!$O:$O,Fluxo!$U:$U,"&gt;"&amp;FV$5,Fluxo!$U:$U,"&lt;="&amp;FW$5,Fluxo!$D:$D,$D49,Fluxo!$E:$E,"&lt;&gt;"&amp;"PERMUTANTE"))</f>
        <v>0</v>
      </c>
      <c r="FX49" s="18">
        <f>IF(FX$5&gt;$G$4,0,SUMIFS(Fluxo!$O:$O,Fluxo!$U:$U,"&gt;"&amp;FW$5,Fluxo!$U:$U,"&lt;="&amp;FX$5,Fluxo!$D:$D,$D49,Fluxo!$E:$E,"&lt;&gt;"&amp;"PERMUTANTE"))</f>
        <v>0</v>
      </c>
      <c r="FY49" s="18">
        <f>IF(FY$5&gt;$G$4,0,SUMIFS(Fluxo!$O:$O,Fluxo!$U:$U,"&gt;"&amp;FX$5,Fluxo!$U:$U,"&lt;="&amp;FY$5,Fluxo!$D:$D,$D49,Fluxo!$E:$E,"&lt;&gt;"&amp;"PERMUTANTE"))</f>
        <v>0</v>
      </c>
      <c r="FZ49" s="18">
        <f>IF(FZ$5&gt;$G$4,0,SUMIFS(Fluxo!$O:$O,Fluxo!$U:$U,"&gt;"&amp;FY$5,Fluxo!$U:$U,"&lt;="&amp;FZ$5,Fluxo!$D:$D,$D49,Fluxo!$E:$E,"&lt;&gt;"&amp;"PERMUTANTE"))</f>
        <v>0</v>
      </c>
      <c r="GA49" s="18">
        <f>IF(GA$5&gt;$G$4,0,SUMIFS(Fluxo!$O:$O,Fluxo!$U:$U,"&gt;"&amp;FZ$5,Fluxo!$U:$U,"&lt;="&amp;GA$5,Fluxo!$D:$D,$D49,Fluxo!$E:$E,"&lt;&gt;"&amp;"PERMUTANTE"))</f>
        <v>0</v>
      </c>
      <c r="GB49" s="18">
        <f>IF(GB$5&gt;$G$4,0,SUMIFS(Fluxo!$O:$O,Fluxo!$U:$U,"&gt;"&amp;GA$5,Fluxo!$U:$U,"&lt;="&amp;GB$5,Fluxo!$D:$D,$D49,Fluxo!$E:$E,"&lt;&gt;"&amp;"PERMUTANTE"))</f>
        <v>0</v>
      </c>
      <c r="GC49" s="18">
        <f>IF(GC$5&gt;$G$4,0,SUMIFS(Fluxo!$O:$O,Fluxo!$U:$U,"&gt;"&amp;GB$5,Fluxo!$U:$U,"&lt;="&amp;GC$5,Fluxo!$D:$D,$D49,Fluxo!$E:$E,"&lt;&gt;"&amp;"PERMUTANTE"))</f>
        <v>0</v>
      </c>
      <c r="GD49" s="18">
        <f>IF(GD$5&gt;$G$4,0,SUMIFS(Fluxo!$O:$O,Fluxo!$U:$U,"&gt;"&amp;GC$5,Fluxo!$U:$U,"&lt;="&amp;GD$5,Fluxo!$D:$D,$D49,Fluxo!$E:$E,"&lt;&gt;"&amp;"PERMUTANTE"))</f>
        <v>0</v>
      </c>
      <c r="GE49" s="18">
        <f>IF(GE$5&gt;$G$4,0,SUMIFS(Fluxo!$O:$O,Fluxo!$U:$U,"&gt;"&amp;GD$5,Fluxo!$U:$U,"&lt;="&amp;GE$5,Fluxo!$D:$D,$D49,Fluxo!$E:$E,"&lt;&gt;"&amp;"PERMUTANTE"))</f>
        <v>0</v>
      </c>
      <c r="GF49" s="18">
        <f>IF(GF$5&gt;$G$4,0,SUMIFS(Fluxo!$O:$O,Fluxo!$U:$U,"&gt;"&amp;GE$5,Fluxo!$U:$U,"&lt;="&amp;GF$5,Fluxo!$D:$D,$D49,Fluxo!$E:$E,"&lt;&gt;"&amp;"PERMUTANTE"))</f>
        <v>0</v>
      </c>
      <c r="GG49" s="18">
        <f>IF(GG$5&gt;$G$4,0,SUMIFS(Fluxo!$O:$O,Fluxo!$U:$U,"&gt;"&amp;GF$5,Fluxo!$U:$U,"&lt;="&amp;GG$5,Fluxo!$D:$D,$D49,Fluxo!$E:$E,"&lt;&gt;"&amp;"PERMUTANTE"))</f>
        <v>0</v>
      </c>
      <c r="GH49" s="18">
        <f>IF(GH$5&gt;$G$4,0,SUMIFS(Fluxo!$O:$O,Fluxo!$U:$U,"&gt;"&amp;GG$5,Fluxo!$U:$U,"&lt;="&amp;GH$5,Fluxo!$D:$D,$D49,Fluxo!$E:$E,"&lt;&gt;"&amp;"PERMUTANTE"))</f>
        <v>0</v>
      </c>
      <c r="GI49" s="18">
        <f>IF(GI$5&gt;$G$4,0,SUMIFS(Fluxo!$O:$O,Fluxo!$U:$U,"&gt;"&amp;GH$5,Fluxo!$U:$U,"&lt;="&amp;GI$5,Fluxo!$D:$D,$D49,Fluxo!$E:$E,"&lt;&gt;"&amp;"PERMUTANTE"))</f>
        <v>0</v>
      </c>
      <c r="GJ49" s="18">
        <f>IF(GJ$5&gt;$G$4,0,SUMIFS(Fluxo!$O:$O,Fluxo!$U:$U,"&gt;"&amp;GI$5,Fluxo!$U:$U,"&lt;="&amp;GJ$5,Fluxo!$D:$D,$D49,Fluxo!$E:$E,"&lt;&gt;"&amp;"PERMUTANTE"))</f>
        <v>0</v>
      </c>
      <c r="GK49" s="18">
        <f>IF(GK$5&gt;$G$4,0,SUMIFS(Fluxo!$O:$O,Fluxo!$U:$U,"&gt;"&amp;GJ$5,Fluxo!$U:$U,"&lt;="&amp;GK$5,Fluxo!$D:$D,$D49,Fluxo!$E:$E,"&lt;&gt;"&amp;"PERMUTANTE"))</f>
        <v>0</v>
      </c>
      <c r="GL49" s="18">
        <f>IF(GL$5&gt;$G$4,0,SUMIFS(Fluxo!$O:$O,Fluxo!$U:$U,"&gt;"&amp;GK$5,Fluxo!$U:$U,"&lt;="&amp;GL$5,Fluxo!$D:$D,$D49,Fluxo!$E:$E,"&lt;&gt;"&amp;"PERMUTANTE"))</f>
        <v>0</v>
      </c>
      <c r="GM49" s="18">
        <f>IF(GM$5&gt;$G$4,0,SUMIFS(Fluxo!$O:$O,Fluxo!$U:$U,"&gt;"&amp;GL$5,Fluxo!$U:$U,"&lt;="&amp;GM$5,Fluxo!$D:$D,$D49,Fluxo!$E:$E,"&lt;&gt;"&amp;"PERMUTANTE"))</f>
        <v>0</v>
      </c>
      <c r="GN49" s="18">
        <f>IF(GN$5&gt;$G$4,0,SUMIFS(Fluxo!$O:$O,Fluxo!$U:$U,"&gt;"&amp;GM$5,Fluxo!$U:$U,"&lt;="&amp;GN$5,Fluxo!$D:$D,$D49,Fluxo!$E:$E,"&lt;&gt;"&amp;"PERMUTANTE"))</f>
        <v>0</v>
      </c>
      <c r="GO49" s="18">
        <f>IF(GO$5&gt;$G$4,0,SUMIFS(Fluxo!$O:$O,Fluxo!$U:$U,"&gt;"&amp;GN$5,Fluxo!$U:$U,"&lt;="&amp;GO$5,Fluxo!$D:$D,$D49,Fluxo!$E:$E,"&lt;&gt;"&amp;"PERMUTANTE"))</f>
        <v>0</v>
      </c>
      <c r="GP49" s="18">
        <f>IF(GP$5&gt;$G$4,0,SUMIFS(Fluxo!$O:$O,Fluxo!$U:$U,"&gt;"&amp;GO$5,Fluxo!$U:$U,"&lt;="&amp;GP$5,Fluxo!$D:$D,$D49,Fluxo!$E:$E,"&lt;&gt;"&amp;"PERMUTANTE"))</f>
        <v>0</v>
      </c>
      <c r="GQ49" s="18">
        <f>IF(GQ$5&gt;$G$4,0,SUMIFS(Fluxo!$O:$O,Fluxo!$U:$U,"&gt;"&amp;GP$5,Fluxo!$U:$U,"&lt;="&amp;GQ$5,Fluxo!$D:$D,$D49,Fluxo!$E:$E,"&lt;&gt;"&amp;"PERMUTANTE"))</f>
        <v>0</v>
      </c>
      <c r="GR49" s="18">
        <f>IF(GR$5&gt;$G$4,0,SUMIFS(Fluxo!$O:$O,Fluxo!$U:$U,"&gt;"&amp;GQ$5,Fluxo!$U:$U,"&lt;="&amp;GR$5,Fluxo!$D:$D,$D49,Fluxo!$E:$E,"&lt;&gt;"&amp;"PERMUTANTE"))</f>
        <v>0</v>
      </c>
      <c r="GS49" s="18">
        <f>IF(GS$5&gt;$G$4,0,SUMIFS(Fluxo!$O:$O,Fluxo!$U:$U,"&gt;"&amp;GR$5,Fluxo!$U:$U,"&lt;="&amp;GS$5,Fluxo!$D:$D,$D49,Fluxo!$E:$E,"&lt;&gt;"&amp;"PERMUTANTE"))</f>
        <v>0</v>
      </c>
      <c r="GT49" s="18">
        <f>IF(GT$5&gt;$G$4,0,SUMIFS(Fluxo!$O:$O,Fluxo!$U:$U,"&gt;"&amp;GS$5,Fluxo!$U:$U,"&lt;="&amp;GT$5,Fluxo!$D:$D,$D49,Fluxo!$E:$E,"&lt;&gt;"&amp;"PERMUTANTE"))</f>
        <v>0</v>
      </c>
      <c r="GU49" s="18">
        <f>IF(GU$5&gt;$G$4,0,SUMIFS(Fluxo!$O:$O,Fluxo!$U:$U,"&gt;"&amp;GT$5,Fluxo!$U:$U,"&lt;="&amp;GU$5,Fluxo!$D:$D,$D49,Fluxo!$E:$E,"&lt;&gt;"&amp;"PERMUTANTE"))</f>
        <v>0</v>
      </c>
      <c r="GV49" s="18">
        <f>IF(GV$5&gt;$G$4,0,SUMIFS(Fluxo!$O:$O,Fluxo!$U:$U,"&gt;"&amp;GU$5,Fluxo!$U:$U,"&lt;="&amp;GV$5,Fluxo!$D:$D,$D49,Fluxo!$E:$E,"&lt;&gt;"&amp;"PERMUTANTE"))</f>
        <v>0</v>
      </c>
      <c r="GW49" s="18">
        <f>IF(GW$5&gt;$G$4,0,SUMIFS(Fluxo!$O:$O,Fluxo!$U:$U,"&gt;"&amp;GV$5,Fluxo!$U:$U,"&lt;="&amp;GW$5,Fluxo!$D:$D,$D49,Fluxo!$E:$E,"&lt;&gt;"&amp;"PERMUTANTE"))</f>
        <v>0</v>
      </c>
      <c r="GX49" s="18">
        <f>IF(GX$5&gt;$G$4,0,SUMIFS(Fluxo!$O:$O,Fluxo!$U:$U,"&gt;"&amp;GW$5,Fluxo!$U:$U,"&lt;="&amp;GX$5,Fluxo!$D:$D,$D49,Fluxo!$E:$E,"&lt;&gt;"&amp;"PERMUTANTE"))</f>
        <v>0</v>
      </c>
      <c r="GY49" s="18">
        <f>IF(GY$5&gt;$G$4,0,SUMIFS(Fluxo!$O:$O,Fluxo!$U:$U,"&gt;"&amp;GX$5,Fluxo!$U:$U,"&lt;="&amp;GY$5,Fluxo!$D:$D,$D49,Fluxo!$E:$E,"&lt;&gt;"&amp;"PERMUTANTE"))</f>
        <v>0</v>
      </c>
      <c r="GZ49" s="18">
        <f>IF(GZ$5&gt;$G$4,0,SUMIFS(Fluxo!$O:$O,Fluxo!$U:$U,"&gt;"&amp;GY$5,Fluxo!$U:$U,"&lt;="&amp;GZ$5,Fluxo!$D:$D,$D49,Fluxo!$E:$E,"&lt;&gt;"&amp;"PERMUTANTE"))</f>
        <v>0</v>
      </c>
      <c r="HA49" s="18">
        <f>IF(HA$5&gt;$G$4,0,SUMIFS(Fluxo!$O:$O,Fluxo!$U:$U,"&gt;"&amp;GZ$5,Fluxo!$U:$U,"&lt;="&amp;HA$5,Fluxo!$D:$D,$D49,Fluxo!$E:$E,"&lt;&gt;"&amp;"PERMUTANTE"))</f>
        <v>0</v>
      </c>
      <c r="HB49" s="18">
        <f>IF(HB$5&gt;$G$4,0,SUMIFS(Fluxo!$O:$O,Fluxo!$U:$U,"&gt;"&amp;HA$5,Fluxo!$U:$U,"&lt;="&amp;HB$5,Fluxo!$D:$D,$D49,Fluxo!$E:$E,"&lt;&gt;"&amp;"PERMUTANTE"))</f>
        <v>0</v>
      </c>
      <c r="HC49" s="18">
        <f>IF(HC$5&gt;$G$4,0,SUMIFS(Fluxo!$O:$O,Fluxo!$U:$U,"&gt;"&amp;HB$5,Fluxo!$U:$U,"&lt;="&amp;HC$5,Fluxo!$D:$D,$D49,Fluxo!$E:$E,"&lt;&gt;"&amp;"PERMUTANTE"))</f>
        <v>0</v>
      </c>
      <c r="HD49" s="18">
        <f>IF(HD$5&gt;$G$4,0,SUMIFS(Fluxo!$O:$O,Fluxo!$U:$U,"&gt;"&amp;HC$5,Fluxo!$U:$U,"&lt;="&amp;HD$5,Fluxo!$D:$D,$D49,Fluxo!$E:$E,"&lt;&gt;"&amp;"PERMUTANTE"))</f>
        <v>0</v>
      </c>
      <c r="HE49" s="18">
        <f>IF(HE$5&gt;$G$4,0,SUMIFS(Fluxo!$O:$O,Fluxo!$U:$U,"&gt;"&amp;HD$5,Fluxo!$U:$U,"&lt;="&amp;HE$5,Fluxo!$D:$D,$D49,Fluxo!$E:$E,"&lt;&gt;"&amp;"PERMUTANTE"))</f>
        <v>0</v>
      </c>
      <c r="HF49" s="18">
        <f>IF(HF$5&gt;$G$4,0,SUMIFS(Fluxo!$O:$O,Fluxo!$U:$U,"&gt;"&amp;HE$5,Fluxo!$U:$U,"&lt;="&amp;HF$5,Fluxo!$D:$D,$D49,Fluxo!$E:$E,"&lt;&gt;"&amp;"PERMUTANTE"))</f>
        <v>0</v>
      </c>
    </row>
    <row r="50" spans="1:214" s="16" customFormat="1">
      <c r="A50" s="20">
        <f t="shared" si="8"/>
        <v>40</v>
      </c>
      <c r="B50" s="140" t="str">
        <f>'Check Carteira'!C42</f>
        <v>E.1016.99.01.0115</v>
      </c>
      <c r="C50" s="19">
        <v>1</v>
      </c>
      <c r="D50" s="129" t="str">
        <f>'Check Carteira'!F42</f>
        <v>A-0115</v>
      </c>
      <c r="E50" s="21" t="str">
        <f>IFERROR(INDEX(Contratos!L:L,MATCH(D50,Contratos!R:R,0)),"")</f>
        <v/>
      </c>
      <c r="F50" s="139" t="str">
        <f>IFERROR(INDEX(Contratos!G:G,MATCH(D50,Contratos!R:R,0)),"")</f>
        <v/>
      </c>
      <c r="G50" s="83" t="str">
        <f ca="1">IFERROR(XNPV(#REF!,OFFSET(J50,0,MATCH(EOMONTH(E50,0),$J$5:$HF$5,0)-1,1,COUNT($J$5:$HF$5)-MATCH(EOMONTH(E50,0),$J$5:$HF$5,0)+1),OFFSET($J$5,0,MATCH(EOMONTH(E50,0),$J$5:$HF$5,0)-1,1,COUNT($J$5:$HF$5)-MATCH(EOMONTH(E50,0),$J$5:$HF$5,0)+1)),"")</f>
        <v/>
      </c>
      <c r="H50" s="83">
        <f t="shared" si="9"/>
        <v>0</v>
      </c>
      <c r="I50" s="18"/>
      <c r="J50" s="18">
        <f>IF(J$5&gt;$G$4,0,SUMIFS(Fluxo!$O:$O,Fluxo!$U:$U,"&gt;"&amp;I$5,Fluxo!$U:$U,"&lt;="&amp;J$5,Fluxo!$D:$D,$D50))</f>
        <v>0</v>
      </c>
      <c r="K50" s="18">
        <f>IF(K$5&gt;$G$4,0,SUMIFS(Fluxo!$O:$O,Fluxo!$U:$U,"&gt;"&amp;J$5,Fluxo!$U:$U,"&lt;="&amp;K$5,Fluxo!$D:$D,$D50))</f>
        <v>0</v>
      </c>
      <c r="L50" s="18">
        <f>IF(L$5&gt;$G$4,0,SUMIFS(Fluxo!$O:$O,Fluxo!$U:$U,"&gt;"&amp;K$5,Fluxo!$U:$U,"&lt;="&amp;L$5,Fluxo!$D:$D,$D50))</f>
        <v>0</v>
      </c>
      <c r="M50" s="18">
        <f>IF(M$5&gt;$G$4,0,SUMIFS(Fluxo!$O:$O,Fluxo!$U:$U,"&gt;"&amp;L$5,Fluxo!$U:$U,"&lt;="&amp;M$5,Fluxo!$D:$D,$D50))</f>
        <v>0</v>
      </c>
      <c r="N50" s="18">
        <f>IF(N$5&gt;$G$4,0,SUMIFS(Fluxo!$O:$O,Fluxo!$U:$U,"&gt;"&amp;M$5,Fluxo!$U:$U,"&lt;="&amp;N$5,Fluxo!$D:$D,$D50))</f>
        <v>0</v>
      </c>
      <c r="O50" s="18">
        <f>IF(O$5&gt;$G$4,0,SUMIFS(Fluxo!$O:$O,Fluxo!$U:$U,"&gt;"&amp;N$5,Fluxo!$U:$U,"&lt;="&amp;O$5,Fluxo!$D:$D,$D50))</f>
        <v>0</v>
      </c>
      <c r="P50" s="18">
        <f>IF(P$5&gt;$G$4,0,SUMIFS(Fluxo!$O:$O,Fluxo!$U:$U,"&gt;"&amp;O$5,Fluxo!$U:$U,"&lt;="&amp;P$5,Fluxo!$D:$D,$D50))</f>
        <v>0</v>
      </c>
      <c r="Q50" s="18">
        <f>IF(Q$5&gt;$G$4,0,SUMIFS(Fluxo!$O:$O,Fluxo!$U:$U,"&gt;"&amp;P$5,Fluxo!$U:$U,"&lt;="&amp;Q$5,Fluxo!$D:$D,$D50))</f>
        <v>0</v>
      </c>
      <c r="R50" s="18">
        <f>IF(R$5&gt;$G$4,0,SUMIFS(Fluxo!$O:$O,Fluxo!$U:$U,"&gt;"&amp;Q$5,Fluxo!$U:$U,"&lt;="&amp;R$5,Fluxo!$D:$D,$D50))</f>
        <v>0</v>
      </c>
      <c r="S50" s="18">
        <f>IF(S$5&gt;$G$4,0,SUMIFS(Fluxo!$O:$O,Fluxo!$U:$U,"&gt;"&amp;R$5,Fluxo!$U:$U,"&lt;="&amp;S$5,Fluxo!$D:$D,$D50,Fluxo!$E:$E,"&lt;&gt;"&amp;"PERMUTANTE"))</f>
        <v>0</v>
      </c>
      <c r="T50" s="18">
        <f>IF(T$5&gt;$G$4,0,SUMIFS(Fluxo!$O:$O,Fluxo!$U:$U,"&gt;"&amp;S$5,Fluxo!$U:$U,"&lt;="&amp;T$5,Fluxo!$D:$D,$D50,Fluxo!$E:$E,"&lt;&gt;"&amp;"PERMUTANTE"))</f>
        <v>0</v>
      </c>
      <c r="U50" s="18">
        <f>IF(U$5&gt;$G$4,0,SUMIFS(Fluxo!$O:$O,Fluxo!$U:$U,"&gt;"&amp;T$5,Fluxo!$U:$U,"&lt;="&amp;U$5,Fluxo!$D:$D,$D50,Fluxo!$E:$E,"&lt;&gt;"&amp;"PERMUTANTE"))</f>
        <v>0</v>
      </c>
      <c r="V50" s="18">
        <f>IF(V$5&gt;$G$4,0,SUMIFS(Fluxo!$O:$O,Fluxo!$U:$U,"&gt;"&amp;U$5,Fluxo!$U:$U,"&lt;="&amp;V$5,Fluxo!$D:$D,$D50,Fluxo!$E:$E,"&lt;&gt;"&amp;"PERMUTANTE"))</f>
        <v>0</v>
      </c>
      <c r="W50" s="18">
        <f>IF(W$5&gt;$G$4,0,SUMIFS(Fluxo!$O:$O,Fluxo!$U:$U,"&gt;"&amp;V$5,Fluxo!$U:$U,"&lt;="&amp;W$5,Fluxo!$D:$D,$D50,Fluxo!$E:$E,"&lt;&gt;"&amp;"PERMUTANTE"))</f>
        <v>0</v>
      </c>
      <c r="X50" s="18">
        <f>IF(X$5&gt;$G$4,0,SUMIFS(Fluxo!$O:$O,Fluxo!$U:$U,"&gt;"&amp;W$5,Fluxo!$U:$U,"&lt;="&amp;X$5,Fluxo!$D:$D,$D50,Fluxo!$E:$E,"&lt;&gt;"&amp;"PERMUTANTE"))</f>
        <v>0</v>
      </c>
      <c r="Y50" s="18">
        <f>IF(Y$5&gt;$G$4,0,SUMIFS(Fluxo!$O:$O,Fluxo!$U:$U,"&gt;"&amp;X$5,Fluxo!$U:$U,"&lt;="&amp;Y$5,Fluxo!$D:$D,$D50,Fluxo!$E:$E,"&lt;&gt;"&amp;"PERMUTANTE"))</f>
        <v>0</v>
      </c>
      <c r="Z50" s="18">
        <f>IF(Z$5&gt;$G$4,0,SUMIFS(Fluxo!$O:$O,Fluxo!$U:$U,"&gt;"&amp;Y$5,Fluxo!$U:$U,"&lt;="&amp;Z$5,Fluxo!$D:$D,$D50,Fluxo!$E:$E,"&lt;&gt;"&amp;"PERMUTANTE"))</f>
        <v>0</v>
      </c>
      <c r="AA50" s="18">
        <f>IF(AA$5&gt;$G$4,0,SUMIFS(Fluxo!$O:$O,Fluxo!$U:$U,"&gt;"&amp;Z$5,Fluxo!$U:$U,"&lt;="&amp;AA$5,Fluxo!$D:$D,$D50,Fluxo!$E:$E,"&lt;&gt;"&amp;"PERMUTANTE"))</f>
        <v>0</v>
      </c>
      <c r="AB50" s="18">
        <f>IF(AB$5&gt;$G$4,0,SUMIFS(Fluxo!$O:$O,Fluxo!$U:$U,"&gt;"&amp;AA$5,Fluxo!$U:$U,"&lt;="&amp;AB$5,Fluxo!$D:$D,$D50,Fluxo!$E:$E,"&lt;&gt;"&amp;"PERMUTANTE"))</f>
        <v>0</v>
      </c>
      <c r="AC50" s="18">
        <f>IF(AC$5&gt;$G$4,0,SUMIFS(Fluxo!$O:$O,Fluxo!$U:$U,"&gt;"&amp;AB$5,Fluxo!$U:$U,"&lt;="&amp;AC$5,Fluxo!$D:$D,$D50,Fluxo!$E:$E,"&lt;&gt;"&amp;"PERMUTANTE"))</f>
        <v>0</v>
      </c>
      <c r="AD50" s="18">
        <f>IF(AD$5&gt;$G$4,0,SUMIFS(Fluxo!$O:$O,Fluxo!$U:$U,"&gt;"&amp;AC$5,Fluxo!$U:$U,"&lt;="&amp;AD$5,Fluxo!$D:$D,$D50,Fluxo!$E:$E,"&lt;&gt;"&amp;"PERMUTANTE"))</f>
        <v>0</v>
      </c>
      <c r="AE50" s="18">
        <f>IF(AE$5&gt;$G$4,0,SUMIFS(Fluxo!$O:$O,Fluxo!$U:$U,"&gt;"&amp;AD$5,Fluxo!$U:$U,"&lt;="&amp;AE$5,Fluxo!$D:$D,$D50,Fluxo!$E:$E,"&lt;&gt;"&amp;"PERMUTANTE"))</f>
        <v>0</v>
      </c>
      <c r="AF50" s="18">
        <f>IF(AF$5&gt;$G$4,0,SUMIFS(Fluxo!$O:$O,Fluxo!$U:$U,"&gt;"&amp;AE$5,Fluxo!$U:$U,"&lt;="&amp;AF$5,Fluxo!$D:$D,$D50,Fluxo!$E:$E,"&lt;&gt;"&amp;"PERMUTANTE"))</f>
        <v>0</v>
      </c>
      <c r="AG50" s="18">
        <f>IF(AG$5&gt;$G$4,0,SUMIFS(Fluxo!$O:$O,Fluxo!$U:$U,"&gt;"&amp;AF$5,Fluxo!$U:$U,"&lt;="&amp;AG$5,Fluxo!$D:$D,$D50,Fluxo!$E:$E,"&lt;&gt;"&amp;"PERMUTANTE"))</f>
        <v>0</v>
      </c>
      <c r="AH50" s="18">
        <f>IF(AH$5&gt;$G$4,0,SUMIFS(Fluxo!$O:$O,Fluxo!$U:$U,"&gt;"&amp;AG$5,Fluxo!$U:$U,"&lt;="&amp;AH$5,Fluxo!$D:$D,$D50,Fluxo!$E:$E,"&lt;&gt;"&amp;"PERMUTANTE"))</f>
        <v>0</v>
      </c>
      <c r="AI50" s="18">
        <f>IF(AI$5&gt;$G$4,0,SUMIFS(Fluxo!$O:$O,Fluxo!$U:$U,"&gt;"&amp;AH$5,Fluxo!$U:$U,"&lt;="&amp;AI$5,Fluxo!$D:$D,$D50,Fluxo!$E:$E,"&lt;&gt;"&amp;"PERMUTANTE"))</f>
        <v>0</v>
      </c>
      <c r="AJ50" s="18">
        <f>IF(AJ$5&gt;$G$4,0,SUMIFS(Fluxo!$O:$O,Fluxo!$U:$U,"&gt;"&amp;AI$5,Fluxo!$U:$U,"&lt;="&amp;AJ$5,Fluxo!$D:$D,$D50,Fluxo!$E:$E,"&lt;&gt;"&amp;"PERMUTANTE"))</f>
        <v>0</v>
      </c>
      <c r="AK50" s="18">
        <f>IF(AK$5&gt;$G$4,0,SUMIFS(Fluxo!$O:$O,Fluxo!$U:$U,"&gt;"&amp;AJ$5,Fluxo!$U:$U,"&lt;="&amp;AK$5,Fluxo!$D:$D,$D50,Fluxo!$E:$E,"&lt;&gt;"&amp;"PERMUTANTE"))</f>
        <v>0</v>
      </c>
      <c r="AL50" s="18">
        <f>IF(AL$5&gt;$G$4,0,SUMIFS(Fluxo!$O:$O,Fluxo!$U:$U,"&gt;"&amp;AK$5,Fluxo!$U:$U,"&lt;="&amp;AL$5,Fluxo!$D:$D,$D50,Fluxo!$E:$E,"&lt;&gt;"&amp;"PERMUTANTE"))</f>
        <v>0</v>
      </c>
      <c r="AM50" s="18">
        <f>IF(AM$5&gt;$G$4,0,SUMIFS(Fluxo!$O:$O,Fluxo!$U:$U,"&gt;"&amp;AL$5,Fluxo!$U:$U,"&lt;="&amp;AM$5,Fluxo!$D:$D,$D50,Fluxo!$E:$E,"&lt;&gt;"&amp;"PERMUTANTE"))</f>
        <v>0</v>
      </c>
      <c r="AN50" s="18">
        <f>IF(AN$5&gt;$G$4,0,SUMIFS(Fluxo!$O:$O,Fluxo!$U:$U,"&gt;"&amp;AM$5,Fluxo!$U:$U,"&lt;="&amp;AN$5,Fluxo!$D:$D,$D50,Fluxo!$E:$E,"&lt;&gt;"&amp;"PERMUTANTE"))</f>
        <v>0</v>
      </c>
      <c r="AO50" s="18">
        <f>IF(AO$5&gt;$G$4,0,SUMIFS(Fluxo!$O:$O,Fluxo!$U:$U,"&gt;"&amp;AN$5,Fluxo!$U:$U,"&lt;="&amp;AO$5,Fluxo!$D:$D,$D50,Fluxo!$E:$E,"&lt;&gt;"&amp;"PERMUTANTE"))</f>
        <v>0</v>
      </c>
      <c r="AP50" s="18">
        <f>IF(AP$5&gt;$G$4,0,SUMIFS(Fluxo!$O:$O,Fluxo!$U:$U,"&gt;"&amp;AO$5,Fluxo!$U:$U,"&lt;="&amp;AP$5,Fluxo!$D:$D,$D50,Fluxo!$E:$E,"&lt;&gt;"&amp;"PERMUTANTE"))</f>
        <v>0</v>
      </c>
      <c r="AQ50" s="18">
        <f>IF(AQ$5&gt;$G$4,0,SUMIFS(Fluxo!$O:$O,Fluxo!$U:$U,"&gt;"&amp;AP$5,Fluxo!$U:$U,"&lt;="&amp;AQ$5,Fluxo!$D:$D,$D50,Fluxo!$E:$E,"&lt;&gt;"&amp;"PERMUTANTE"))</f>
        <v>0</v>
      </c>
      <c r="AR50" s="18">
        <f>IF(AR$5&gt;$G$4,0,SUMIFS(Fluxo!$O:$O,Fluxo!$U:$U,"&gt;"&amp;AQ$5,Fluxo!$U:$U,"&lt;="&amp;AR$5,Fluxo!$D:$D,$D50,Fluxo!$E:$E,"&lt;&gt;"&amp;"PERMUTANTE"))</f>
        <v>0</v>
      </c>
      <c r="AS50" s="18">
        <f>IF(AS$5&gt;$G$4,0,SUMIFS(Fluxo!$O:$O,Fluxo!$U:$U,"&gt;"&amp;AR$5,Fluxo!$U:$U,"&lt;="&amp;AS$5,Fluxo!$D:$D,$D50,Fluxo!$E:$E,"&lt;&gt;"&amp;"PERMUTANTE"))</f>
        <v>0</v>
      </c>
      <c r="AT50" s="18">
        <f>IF(AT$5&gt;$G$4,0,SUMIFS(Fluxo!$O:$O,Fluxo!$U:$U,"&gt;"&amp;AS$5,Fluxo!$U:$U,"&lt;="&amp;AT$5,Fluxo!$D:$D,$D50,Fluxo!$E:$E,"&lt;&gt;"&amp;"PERMUTANTE"))</f>
        <v>0</v>
      </c>
      <c r="AU50" s="18">
        <f>IF(AU$5&gt;$G$4,0,SUMIFS(Fluxo!$O:$O,Fluxo!$U:$U,"&gt;"&amp;AT$5,Fluxo!$U:$U,"&lt;="&amp;AU$5,Fluxo!$D:$D,$D50,Fluxo!$E:$E,"&lt;&gt;"&amp;"PERMUTANTE"))</f>
        <v>0</v>
      </c>
      <c r="AV50" s="18">
        <f>IF(AV$5&gt;$G$4,0,SUMIFS(Fluxo!$O:$O,Fluxo!$U:$U,"&gt;"&amp;AU$5,Fluxo!$U:$U,"&lt;="&amp;AV$5,Fluxo!$D:$D,$D50,Fluxo!$E:$E,"&lt;&gt;"&amp;"PERMUTANTE"))</f>
        <v>0</v>
      </c>
      <c r="AW50" s="18">
        <f>IF(AW$5&gt;$G$4,0,SUMIFS(Fluxo!$O:$O,Fluxo!$U:$U,"&gt;"&amp;AV$5,Fluxo!$U:$U,"&lt;="&amp;AW$5,Fluxo!$D:$D,$D50,Fluxo!$E:$E,"&lt;&gt;"&amp;"PERMUTANTE"))</f>
        <v>0</v>
      </c>
      <c r="AX50" s="18">
        <f>IF(AX$5&gt;$G$4,0,SUMIFS(Fluxo!$O:$O,Fluxo!$U:$U,"&gt;"&amp;AW$5,Fluxo!$U:$U,"&lt;="&amp;AX$5,Fluxo!$D:$D,$D50,Fluxo!$E:$E,"&lt;&gt;"&amp;"PERMUTANTE"))</f>
        <v>0</v>
      </c>
      <c r="AY50" s="18">
        <f>IF(AY$5&gt;$G$4,0,SUMIFS(Fluxo!$O:$O,Fluxo!$U:$U,"&gt;"&amp;AX$5,Fluxo!$U:$U,"&lt;="&amp;AY$5,Fluxo!$D:$D,$D50,Fluxo!$E:$E,"&lt;&gt;"&amp;"PERMUTANTE"))</f>
        <v>0</v>
      </c>
      <c r="AZ50" s="18">
        <f>IF(AZ$5&gt;$G$4,0,SUMIFS(Fluxo!$O:$O,Fluxo!$U:$U,"&gt;"&amp;AY$5,Fluxo!$U:$U,"&lt;="&amp;AZ$5,Fluxo!$D:$D,$D50,Fluxo!$E:$E,"&lt;&gt;"&amp;"PERMUTANTE"))</f>
        <v>0</v>
      </c>
      <c r="BA50" s="18">
        <f>IF(BA$5&gt;$G$4,0,SUMIFS(Fluxo!$O:$O,Fluxo!$U:$U,"&gt;"&amp;AZ$5,Fluxo!$U:$U,"&lt;="&amp;BA$5,Fluxo!$D:$D,$D50,Fluxo!$E:$E,"&lt;&gt;"&amp;"PERMUTANTE"))</f>
        <v>0</v>
      </c>
      <c r="BB50" s="18">
        <f>IF(BB$5&gt;$G$4,0,SUMIFS(Fluxo!$O:$O,Fluxo!$U:$U,"&gt;"&amp;BA$5,Fluxo!$U:$U,"&lt;="&amp;BB$5,Fluxo!$D:$D,$D50,Fluxo!$E:$E,"&lt;&gt;"&amp;"PERMUTANTE"))</f>
        <v>0</v>
      </c>
      <c r="BC50" s="18">
        <f>IF(BC$5&gt;$G$4,0,SUMIFS(Fluxo!$O:$O,Fluxo!$U:$U,"&gt;"&amp;BB$5,Fluxo!$U:$U,"&lt;="&amp;BC$5,Fluxo!$D:$D,$D50,Fluxo!$E:$E,"&lt;&gt;"&amp;"PERMUTANTE"))</f>
        <v>0</v>
      </c>
      <c r="BD50" s="18">
        <f>IF(BD$5&gt;$G$4,0,SUMIFS(Fluxo!$O:$O,Fluxo!$U:$U,"&gt;"&amp;BC$5,Fluxo!$U:$U,"&lt;="&amp;BD$5,Fluxo!$D:$D,$D50,Fluxo!$E:$E,"&lt;&gt;"&amp;"PERMUTANTE"))</f>
        <v>0</v>
      </c>
      <c r="BE50" s="18">
        <f>IF(BE$5&gt;$G$4,0,SUMIFS(Fluxo!$O:$O,Fluxo!$U:$U,"&gt;"&amp;BD$5,Fluxo!$U:$U,"&lt;="&amp;BE$5,Fluxo!$D:$D,$D50,Fluxo!$E:$E,"&lt;&gt;"&amp;"PERMUTANTE"))</f>
        <v>0</v>
      </c>
      <c r="BF50" s="18">
        <f>IF(BF$5&gt;$G$4,0,SUMIFS(Fluxo!$O:$O,Fluxo!$U:$U,"&gt;"&amp;BE$5,Fluxo!$U:$U,"&lt;="&amp;BF$5,Fluxo!$D:$D,$D50,Fluxo!$E:$E,"&lt;&gt;"&amp;"PERMUTANTE"))</f>
        <v>0</v>
      </c>
      <c r="BG50" s="18">
        <f>IF(BG$5&gt;$G$4,0,SUMIFS(Fluxo!$O:$O,Fluxo!$U:$U,"&gt;"&amp;BF$5,Fluxo!$U:$U,"&lt;="&amp;BG$5,Fluxo!$D:$D,$D50,Fluxo!$E:$E,"&lt;&gt;"&amp;"PERMUTANTE"))</f>
        <v>0</v>
      </c>
      <c r="BH50" s="18">
        <f>IF(BH$5&gt;$G$4,0,SUMIFS(Fluxo!$O:$O,Fluxo!$U:$U,"&gt;"&amp;BG$5,Fluxo!$U:$U,"&lt;="&amp;BH$5,Fluxo!$D:$D,$D50,Fluxo!$E:$E,"&lt;&gt;"&amp;"PERMUTANTE"))</f>
        <v>0</v>
      </c>
      <c r="BI50" s="18">
        <f>IF(BI$5&gt;$G$4,0,SUMIFS(Fluxo!$O:$O,Fluxo!$U:$U,"&gt;"&amp;BH$5,Fluxo!$U:$U,"&lt;="&amp;BI$5,Fluxo!$D:$D,$D50,Fluxo!$E:$E,"&lt;&gt;"&amp;"PERMUTANTE"))</f>
        <v>0</v>
      </c>
      <c r="BJ50" s="18">
        <f>IF(BJ$5&gt;$G$4,0,SUMIFS(Fluxo!$O:$O,Fluxo!$U:$U,"&gt;"&amp;BI$5,Fluxo!$U:$U,"&lt;="&amp;BJ$5,Fluxo!$D:$D,$D50,Fluxo!$E:$E,"&lt;&gt;"&amp;"PERMUTANTE"))</f>
        <v>0</v>
      </c>
      <c r="BK50" s="18">
        <f>IF(BK$5&gt;$G$4,0,SUMIFS(Fluxo!$O:$O,Fluxo!$U:$U,"&gt;"&amp;BJ$5,Fluxo!$U:$U,"&lt;="&amp;BK$5,Fluxo!$D:$D,$D50,Fluxo!$E:$E,"&lt;&gt;"&amp;"PERMUTANTE"))</f>
        <v>0</v>
      </c>
      <c r="BL50" s="18">
        <f>IF(BL$5&gt;$G$4,0,SUMIFS(Fluxo!$O:$O,Fluxo!$U:$U,"&gt;"&amp;BK$5,Fluxo!$U:$U,"&lt;="&amp;BL$5,Fluxo!$D:$D,$D50,Fluxo!$E:$E,"&lt;&gt;"&amp;"PERMUTANTE"))</f>
        <v>0</v>
      </c>
      <c r="BM50" s="18">
        <f>IF(BM$5&gt;$G$4,0,SUMIFS(Fluxo!$O:$O,Fluxo!$U:$U,"&gt;"&amp;BL$5,Fluxo!$U:$U,"&lt;="&amp;BM$5,Fluxo!$D:$D,$D50,Fluxo!$E:$E,"&lt;&gt;"&amp;"PERMUTANTE"))</f>
        <v>0</v>
      </c>
      <c r="BN50" s="18">
        <f>IF(BN$5&gt;$G$4,0,SUMIFS(Fluxo!$O:$O,Fluxo!$U:$U,"&gt;"&amp;BM$5,Fluxo!$U:$U,"&lt;="&amp;BN$5,Fluxo!$D:$D,$D50,Fluxo!$E:$E,"&lt;&gt;"&amp;"PERMUTANTE"))</f>
        <v>0</v>
      </c>
      <c r="BO50" s="18">
        <f>IF(BO$5&gt;$G$4,0,SUMIFS(Fluxo!$O:$O,Fluxo!$U:$U,"&gt;"&amp;BN$5,Fluxo!$U:$U,"&lt;="&amp;BO$5,Fluxo!$D:$D,$D50,Fluxo!$E:$E,"&lt;&gt;"&amp;"PERMUTANTE"))</f>
        <v>0</v>
      </c>
      <c r="BP50" s="18">
        <f>IF(BP$5&gt;$G$4,0,SUMIFS(Fluxo!$O:$O,Fluxo!$U:$U,"&gt;"&amp;BO$5,Fluxo!$U:$U,"&lt;="&amp;BP$5,Fluxo!$D:$D,$D50,Fluxo!$E:$E,"&lt;&gt;"&amp;"PERMUTANTE"))</f>
        <v>0</v>
      </c>
      <c r="BQ50" s="18">
        <f>IF(BQ$5&gt;$G$4,0,SUMIFS(Fluxo!$O:$O,Fluxo!$U:$U,"&gt;"&amp;BP$5,Fluxo!$U:$U,"&lt;="&amp;BQ$5,Fluxo!$D:$D,$D50,Fluxo!$E:$E,"&lt;&gt;"&amp;"PERMUTANTE"))</f>
        <v>0</v>
      </c>
      <c r="BR50" s="18">
        <f>IF(BR$5&gt;$G$4,0,SUMIFS(Fluxo!$O:$O,Fluxo!$U:$U,"&gt;"&amp;BQ$5,Fluxo!$U:$U,"&lt;="&amp;BR$5,Fluxo!$D:$D,$D50,Fluxo!$E:$E,"&lt;&gt;"&amp;"PERMUTANTE"))</f>
        <v>0</v>
      </c>
      <c r="BS50" s="18">
        <f>IF(BS$5&gt;$G$4,0,SUMIFS(Fluxo!$O:$O,Fluxo!$U:$U,"&gt;"&amp;BR$5,Fluxo!$U:$U,"&lt;="&amp;BS$5,Fluxo!$D:$D,$D50,Fluxo!$E:$E,"&lt;&gt;"&amp;"PERMUTANTE"))</f>
        <v>0</v>
      </c>
      <c r="BT50" s="18">
        <f>IF(BT$5&gt;$G$4,0,SUMIFS(Fluxo!$O:$O,Fluxo!$U:$U,"&gt;"&amp;BS$5,Fluxo!$U:$U,"&lt;="&amp;BT$5,Fluxo!$D:$D,$D50,Fluxo!$E:$E,"&lt;&gt;"&amp;"PERMUTANTE"))</f>
        <v>0</v>
      </c>
      <c r="BU50" s="18">
        <f>IF(BU$5&gt;$G$4,0,SUMIFS(Fluxo!$O:$O,Fluxo!$U:$U,"&gt;"&amp;BT$5,Fluxo!$U:$U,"&lt;="&amp;BU$5,Fluxo!$D:$D,$D50,Fluxo!$E:$E,"&lt;&gt;"&amp;"PERMUTANTE"))</f>
        <v>0</v>
      </c>
      <c r="BV50" s="18">
        <f>IF(BV$5&gt;$G$4,0,SUMIFS(Fluxo!$O:$O,Fluxo!$U:$U,"&gt;"&amp;BU$5,Fluxo!$U:$U,"&lt;="&amp;BV$5,Fluxo!$D:$D,$D50,Fluxo!$E:$E,"&lt;&gt;"&amp;"PERMUTANTE"))</f>
        <v>0</v>
      </c>
      <c r="BW50" s="18">
        <f>IF(BW$5&gt;$G$4,0,SUMIFS(Fluxo!$O:$O,Fluxo!$U:$U,"&gt;"&amp;BV$5,Fluxo!$U:$U,"&lt;="&amp;BW$5,Fluxo!$D:$D,$D50,Fluxo!$E:$E,"&lt;&gt;"&amp;"PERMUTANTE"))</f>
        <v>0</v>
      </c>
      <c r="BX50" s="18">
        <f>IF(BX$5&gt;$G$4,0,SUMIFS(Fluxo!$O:$O,Fluxo!$U:$U,"&gt;"&amp;BW$5,Fluxo!$U:$U,"&lt;="&amp;BX$5,Fluxo!$D:$D,$D50,Fluxo!$E:$E,"&lt;&gt;"&amp;"PERMUTANTE"))</f>
        <v>0</v>
      </c>
      <c r="BY50" s="18">
        <f>IF(BY$5&gt;$G$4,0,SUMIFS(Fluxo!$O:$O,Fluxo!$U:$U,"&gt;"&amp;BX$5,Fluxo!$U:$U,"&lt;="&amp;BY$5,Fluxo!$D:$D,$D50,Fluxo!$E:$E,"&lt;&gt;"&amp;"PERMUTANTE"))</f>
        <v>0</v>
      </c>
      <c r="BZ50" s="18">
        <f>IF(BZ$5&gt;$G$4,0,SUMIFS(Fluxo!$O:$O,Fluxo!$U:$U,"&gt;"&amp;BY$5,Fluxo!$U:$U,"&lt;="&amp;BZ$5,Fluxo!$D:$D,$D50,Fluxo!$E:$E,"&lt;&gt;"&amp;"PERMUTANTE"))</f>
        <v>0</v>
      </c>
      <c r="CA50" s="18">
        <f>IF(CA$5&gt;$G$4,0,SUMIFS(Fluxo!$O:$O,Fluxo!$U:$U,"&gt;"&amp;BZ$5,Fluxo!$U:$U,"&lt;="&amp;CA$5,Fluxo!$D:$D,$D50,Fluxo!$E:$E,"&lt;&gt;"&amp;"PERMUTANTE"))</f>
        <v>0</v>
      </c>
      <c r="CB50" s="18">
        <f>IF(CB$5&gt;$G$4,0,SUMIFS(Fluxo!$O:$O,Fluxo!$U:$U,"&gt;"&amp;CA$5,Fluxo!$U:$U,"&lt;="&amp;CB$5,Fluxo!$D:$D,$D50,Fluxo!$E:$E,"&lt;&gt;"&amp;"PERMUTANTE"))</f>
        <v>0</v>
      </c>
      <c r="CC50" s="18">
        <f>IF(CC$5&gt;$G$4,0,SUMIFS(Fluxo!$O:$O,Fluxo!$U:$U,"&gt;"&amp;CB$5,Fluxo!$U:$U,"&lt;="&amp;CC$5,Fluxo!$D:$D,$D50,Fluxo!$E:$E,"&lt;&gt;"&amp;"PERMUTANTE"))</f>
        <v>0</v>
      </c>
      <c r="CD50" s="18">
        <f>IF(CD$5&gt;$G$4,0,SUMIFS(Fluxo!$O:$O,Fluxo!$U:$U,"&gt;"&amp;CC$5,Fluxo!$U:$U,"&lt;="&amp;CD$5,Fluxo!$D:$D,$D50,Fluxo!$E:$E,"&lt;&gt;"&amp;"PERMUTANTE"))</f>
        <v>0</v>
      </c>
      <c r="CE50" s="18">
        <f>IF(CE$5&gt;$G$4,0,SUMIFS(Fluxo!$O:$O,Fluxo!$U:$U,"&gt;"&amp;CD$5,Fluxo!$U:$U,"&lt;="&amp;CE$5,Fluxo!$D:$D,$D50,Fluxo!$E:$E,"&lt;&gt;"&amp;"PERMUTANTE"))</f>
        <v>0</v>
      </c>
      <c r="CF50" s="18">
        <f>IF(CF$5&gt;$G$4,0,SUMIFS(Fluxo!$O:$O,Fluxo!$U:$U,"&gt;"&amp;CE$5,Fluxo!$U:$U,"&lt;="&amp;CF$5,Fluxo!$D:$D,$D50,Fluxo!$E:$E,"&lt;&gt;"&amp;"PERMUTANTE"))</f>
        <v>0</v>
      </c>
      <c r="CG50" s="18">
        <f>IF(CG$5&gt;$G$4,0,SUMIFS(Fluxo!$O:$O,Fluxo!$U:$U,"&gt;"&amp;CF$5,Fluxo!$U:$U,"&lt;="&amp;CG$5,Fluxo!$D:$D,$D50,Fluxo!$E:$E,"&lt;&gt;"&amp;"PERMUTANTE"))</f>
        <v>0</v>
      </c>
      <c r="CH50" s="18">
        <f>IF(CH$5&gt;$G$4,0,SUMIFS(Fluxo!$O:$O,Fluxo!$U:$U,"&gt;"&amp;CG$5,Fluxo!$U:$U,"&lt;="&amp;CH$5,Fluxo!$D:$D,$D50,Fluxo!$E:$E,"&lt;&gt;"&amp;"PERMUTANTE"))</f>
        <v>0</v>
      </c>
      <c r="CI50" s="18">
        <f>IF(CI$5&gt;$G$4,0,SUMIFS(Fluxo!$O:$O,Fluxo!$U:$U,"&gt;"&amp;CH$5,Fluxo!$U:$U,"&lt;="&amp;CI$5,Fluxo!$D:$D,$D50,Fluxo!$E:$E,"&lt;&gt;"&amp;"PERMUTANTE"))</f>
        <v>0</v>
      </c>
      <c r="CJ50" s="18">
        <f>IF(CJ$5&gt;$G$4,0,SUMIFS(Fluxo!$O:$O,Fluxo!$U:$U,"&gt;"&amp;CI$5,Fluxo!$U:$U,"&lt;="&amp;CJ$5,Fluxo!$D:$D,$D50,Fluxo!$E:$E,"&lt;&gt;"&amp;"PERMUTANTE"))</f>
        <v>0</v>
      </c>
      <c r="CK50" s="18">
        <f>IF(CK$5&gt;$G$4,0,SUMIFS(Fluxo!$O:$O,Fluxo!$U:$U,"&gt;"&amp;CJ$5,Fluxo!$U:$U,"&lt;="&amp;CK$5,Fluxo!$D:$D,$D50,Fluxo!$E:$E,"&lt;&gt;"&amp;"PERMUTANTE"))</f>
        <v>0</v>
      </c>
      <c r="CL50" s="18">
        <f>IF(CL$5&gt;$G$4,0,SUMIFS(Fluxo!$O:$O,Fluxo!$U:$U,"&gt;"&amp;CK$5,Fluxo!$U:$U,"&lt;="&amp;CL$5,Fluxo!$D:$D,$D50,Fluxo!$E:$E,"&lt;&gt;"&amp;"PERMUTANTE"))</f>
        <v>0</v>
      </c>
      <c r="CM50" s="18">
        <f>IF(CM$5&gt;$G$4,0,SUMIFS(Fluxo!$O:$O,Fluxo!$U:$U,"&gt;"&amp;CL$5,Fluxo!$U:$U,"&lt;="&amp;CM$5,Fluxo!$D:$D,$D50,Fluxo!$E:$E,"&lt;&gt;"&amp;"PERMUTANTE"))</f>
        <v>0</v>
      </c>
      <c r="CN50" s="18">
        <f>IF(CN$5&gt;$G$4,0,SUMIFS(Fluxo!$O:$O,Fluxo!$U:$U,"&gt;"&amp;CM$5,Fluxo!$U:$U,"&lt;="&amp;CN$5,Fluxo!$D:$D,$D50,Fluxo!$E:$E,"&lt;&gt;"&amp;"PERMUTANTE"))</f>
        <v>0</v>
      </c>
      <c r="CO50" s="18">
        <f>IF(CO$5&gt;$G$4,0,SUMIFS(Fluxo!$O:$O,Fluxo!$U:$U,"&gt;"&amp;CN$5,Fluxo!$U:$U,"&lt;="&amp;CO$5,Fluxo!$D:$D,$D50,Fluxo!$E:$E,"&lt;&gt;"&amp;"PERMUTANTE"))</f>
        <v>0</v>
      </c>
      <c r="CP50" s="18">
        <f>IF(CP$5&gt;$G$4,0,SUMIFS(Fluxo!$O:$O,Fluxo!$U:$U,"&gt;"&amp;CO$5,Fluxo!$U:$U,"&lt;="&amp;CP$5,Fluxo!$D:$D,$D50,Fluxo!$E:$E,"&lt;&gt;"&amp;"PERMUTANTE"))</f>
        <v>0</v>
      </c>
      <c r="CQ50" s="18">
        <f>IF(CQ$5&gt;$G$4,0,SUMIFS(Fluxo!$O:$O,Fluxo!$U:$U,"&gt;"&amp;CP$5,Fluxo!$U:$U,"&lt;="&amp;CQ$5,Fluxo!$D:$D,$D50,Fluxo!$E:$E,"&lt;&gt;"&amp;"PERMUTANTE"))</f>
        <v>0</v>
      </c>
      <c r="CR50" s="18">
        <f>IF(CR$5&gt;$G$4,0,SUMIFS(Fluxo!$O:$O,Fluxo!$U:$U,"&gt;"&amp;CQ$5,Fluxo!$U:$U,"&lt;="&amp;CR$5,Fluxo!$D:$D,$D50,Fluxo!$E:$E,"&lt;&gt;"&amp;"PERMUTANTE"))</f>
        <v>0</v>
      </c>
      <c r="CS50" s="18">
        <f>IF(CS$5&gt;$G$4,0,SUMIFS(Fluxo!$O:$O,Fluxo!$U:$U,"&gt;"&amp;CR$5,Fluxo!$U:$U,"&lt;="&amp;CS$5,Fluxo!$D:$D,$D50,Fluxo!$E:$E,"&lt;&gt;"&amp;"PERMUTANTE"))</f>
        <v>0</v>
      </c>
      <c r="CT50" s="18">
        <f>IF(CT$5&gt;$G$4,0,SUMIFS(Fluxo!$O:$O,Fluxo!$U:$U,"&gt;"&amp;CS$5,Fluxo!$U:$U,"&lt;="&amp;CT$5,Fluxo!$D:$D,$D50,Fluxo!$E:$E,"&lt;&gt;"&amp;"PERMUTANTE"))</f>
        <v>0</v>
      </c>
      <c r="CU50" s="18">
        <f>IF(CU$5&gt;$G$4,0,SUMIFS(Fluxo!$O:$O,Fluxo!$U:$U,"&gt;"&amp;CT$5,Fluxo!$U:$U,"&lt;="&amp;CU$5,Fluxo!$D:$D,$D50,Fluxo!$E:$E,"&lt;&gt;"&amp;"PERMUTANTE"))</f>
        <v>0</v>
      </c>
      <c r="CV50" s="18">
        <f>IF(CV$5&gt;$G$4,0,SUMIFS(Fluxo!$O:$O,Fluxo!$U:$U,"&gt;"&amp;CU$5,Fluxo!$U:$U,"&lt;="&amp;CV$5,Fluxo!$D:$D,$D50,Fluxo!$E:$E,"&lt;&gt;"&amp;"PERMUTANTE"))</f>
        <v>0</v>
      </c>
      <c r="CW50" s="18">
        <f>IF(CW$5&gt;$G$4,0,SUMIFS(Fluxo!$O:$O,Fluxo!$U:$U,"&gt;"&amp;CV$5,Fluxo!$U:$U,"&lt;="&amp;CW$5,Fluxo!$D:$D,$D50,Fluxo!$E:$E,"&lt;&gt;"&amp;"PERMUTANTE"))</f>
        <v>0</v>
      </c>
      <c r="CX50" s="18">
        <f>IF(CX$5&gt;$G$4,0,SUMIFS(Fluxo!$O:$O,Fluxo!$U:$U,"&gt;"&amp;CW$5,Fluxo!$U:$U,"&lt;="&amp;CX$5,Fluxo!$D:$D,$D50,Fluxo!$E:$E,"&lt;&gt;"&amp;"PERMUTANTE"))</f>
        <v>0</v>
      </c>
      <c r="CY50" s="18">
        <f>IF(CY$5&gt;$G$4,0,SUMIFS(Fluxo!$O:$O,Fluxo!$U:$U,"&gt;"&amp;CX$5,Fluxo!$U:$U,"&lt;="&amp;CY$5,Fluxo!$D:$D,$D50,Fluxo!$E:$E,"&lt;&gt;"&amp;"PERMUTANTE"))</f>
        <v>0</v>
      </c>
      <c r="CZ50" s="18">
        <f>IF(CZ$5&gt;$G$4,0,SUMIFS(Fluxo!$O:$O,Fluxo!$U:$U,"&gt;"&amp;CY$5,Fluxo!$U:$U,"&lt;="&amp;CZ$5,Fluxo!$D:$D,$D50,Fluxo!$E:$E,"&lt;&gt;"&amp;"PERMUTANTE"))</f>
        <v>0</v>
      </c>
      <c r="DA50" s="18">
        <f>IF(DA$5&gt;$G$4,0,SUMIFS(Fluxo!$O:$O,Fluxo!$U:$U,"&gt;"&amp;CZ$5,Fluxo!$U:$U,"&lt;="&amp;DA$5,Fluxo!$D:$D,$D50,Fluxo!$E:$E,"&lt;&gt;"&amp;"PERMUTANTE"))</f>
        <v>0</v>
      </c>
      <c r="DB50" s="18">
        <f>IF(DB$5&gt;$G$4,0,SUMIFS(Fluxo!$O:$O,Fluxo!$U:$U,"&gt;"&amp;DA$5,Fluxo!$U:$U,"&lt;="&amp;DB$5,Fluxo!$D:$D,$D50,Fluxo!$E:$E,"&lt;&gt;"&amp;"PERMUTANTE"))</f>
        <v>0</v>
      </c>
      <c r="DC50" s="18">
        <f>IF(DC$5&gt;$G$4,0,SUMIFS(Fluxo!$O:$O,Fluxo!$U:$U,"&gt;"&amp;DB$5,Fluxo!$U:$U,"&lt;="&amp;DC$5,Fluxo!$D:$D,$D50,Fluxo!$E:$E,"&lt;&gt;"&amp;"PERMUTANTE"))</f>
        <v>0</v>
      </c>
      <c r="DD50" s="18">
        <f>IF(DD$5&gt;$G$4,0,SUMIFS(Fluxo!$O:$O,Fluxo!$U:$U,"&gt;"&amp;DC$5,Fluxo!$U:$U,"&lt;="&amp;DD$5,Fluxo!$D:$D,$D50,Fluxo!$E:$E,"&lt;&gt;"&amp;"PERMUTANTE"))</f>
        <v>0</v>
      </c>
      <c r="DE50" s="18">
        <f>IF(DE$5&gt;$G$4,0,SUMIFS(Fluxo!$O:$O,Fluxo!$U:$U,"&gt;"&amp;DD$5,Fluxo!$U:$U,"&lt;="&amp;DE$5,Fluxo!$D:$D,$D50,Fluxo!$E:$E,"&lt;&gt;"&amp;"PERMUTANTE"))</f>
        <v>0</v>
      </c>
      <c r="DF50" s="18">
        <f>IF(DF$5&gt;$G$4,0,SUMIFS(Fluxo!$O:$O,Fluxo!$U:$U,"&gt;"&amp;DE$5,Fluxo!$U:$U,"&lt;="&amp;DF$5,Fluxo!$D:$D,$D50,Fluxo!$E:$E,"&lt;&gt;"&amp;"PERMUTANTE"))</f>
        <v>0</v>
      </c>
      <c r="DG50" s="18">
        <f>IF(DG$5&gt;$G$4,0,SUMIFS(Fluxo!$O:$O,Fluxo!$U:$U,"&gt;"&amp;DF$5,Fluxo!$U:$U,"&lt;="&amp;DG$5,Fluxo!$D:$D,$D50,Fluxo!$E:$E,"&lt;&gt;"&amp;"PERMUTANTE"))</f>
        <v>0</v>
      </c>
      <c r="DH50" s="18">
        <f>IF(DH$5&gt;$G$4,0,SUMIFS(Fluxo!$O:$O,Fluxo!$U:$U,"&gt;"&amp;DG$5,Fluxo!$U:$U,"&lt;="&amp;DH$5,Fluxo!$D:$D,$D50,Fluxo!$E:$E,"&lt;&gt;"&amp;"PERMUTANTE"))</f>
        <v>0</v>
      </c>
      <c r="DI50" s="18">
        <f>IF(DI$5&gt;$G$4,0,SUMIFS(Fluxo!$O:$O,Fluxo!$U:$U,"&gt;"&amp;DH$5,Fluxo!$U:$U,"&lt;="&amp;DI$5,Fluxo!$D:$D,$D50,Fluxo!$E:$E,"&lt;&gt;"&amp;"PERMUTANTE"))</f>
        <v>0</v>
      </c>
      <c r="DJ50" s="18">
        <f>IF(DJ$5&gt;$G$4,0,SUMIFS(Fluxo!$O:$O,Fluxo!$U:$U,"&gt;"&amp;DI$5,Fluxo!$U:$U,"&lt;="&amp;DJ$5,Fluxo!$D:$D,$D50,Fluxo!$E:$E,"&lt;&gt;"&amp;"PERMUTANTE"))</f>
        <v>0</v>
      </c>
      <c r="DK50" s="18">
        <f>IF(DK$5&gt;$G$4,0,SUMIFS(Fluxo!$O:$O,Fluxo!$U:$U,"&gt;"&amp;DJ$5,Fluxo!$U:$U,"&lt;="&amp;DK$5,Fluxo!$D:$D,$D50,Fluxo!$E:$E,"&lt;&gt;"&amp;"PERMUTANTE"))</f>
        <v>0</v>
      </c>
      <c r="DL50" s="18">
        <f>IF(DL$5&gt;$G$4,0,SUMIFS(Fluxo!$O:$O,Fluxo!$U:$U,"&gt;"&amp;DK$5,Fluxo!$U:$U,"&lt;="&amp;DL$5,Fluxo!$D:$D,$D50,Fluxo!$E:$E,"&lt;&gt;"&amp;"PERMUTANTE"))</f>
        <v>0</v>
      </c>
      <c r="DM50" s="18">
        <f>IF(DM$5&gt;$G$4,0,SUMIFS(Fluxo!$O:$O,Fluxo!$U:$U,"&gt;"&amp;DL$5,Fluxo!$U:$U,"&lt;="&amp;DM$5,Fluxo!$D:$D,$D50,Fluxo!$E:$E,"&lt;&gt;"&amp;"PERMUTANTE"))</f>
        <v>0</v>
      </c>
      <c r="DN50" s="18">
        <f>IF(DN$5&gt;$G$4,0,SUMIFS(Fluxo!$O:$O,Fluxo!$U:$U,"&gt;"&amp;DM$5,Fluxo!$U:$U,"&lt;="&amp;DN$5,Fluxo!$D:$D,$D50,Fluxo!$E:$E,"&lt;&gt;"&amp;"PERMUTANTE"))</f>
        <v>0</v>
      </c>
      <c r="DO50" s="18">
        <f>IF(DO$5&gt;$G$4,0,SUMIFS(Fluxo!$O:$O,Fluxo!$U:$U,"&gt;"&amp;DN$5,Fluxo!$U:$U,"&lt;="&amp;DO$5,Fluxo!$D:$D,$D50,Fluxo!$E:$E,"&lt;&gt;"&amp;"PERMUTANTE"))</f>
        <v>0</v>
      </c>
      <c r="DP50" s="18">
        <f>IF(DP$5&gt;$G$4,0,SUMIFS(Fluxo!$O:$O,Fluxo!$U:$U,"&gt;"&amp;DO$5,Fluxo!$U:$U,"&lt;="&amp;DP$5,Fluxo!$D:$D,$D50,Fluxo!$E:$E,"&lt;&gt;"&amp;"PERMUTANTE"))</f>
        <v>0</v>
      </c>
      <c r="DQ50" s="18">
        <f>IF(DQ$5&gt;$G$4,0,SUMIFS(Fluxo!$O:$O,Fluxo!$U:$U,"&gt;"&amp;DP$5,Fluxo!$U:$U,"&lt;="&amp;DQ$5,Fluxo!$D:$D,$D50,Fluxo!$E:$E,"&lt;&gt;"&amp;"PERMUTANTE"))</f>
        <v>0</v>
      </c>
      <c r="DR50" s="18">
        <f>IF(DR$5&gt;$G$4,0,SUMIFS(Fluxo!$O:$O,Fluxo!$U:$U,"&gt;"&amp;DQ$5,Fluxo!$U:$U,"&lt;="&amp;DR$5,Fluxo!$D:$D,$D50,Fluxo!$E:$E,"&lt;&gt;"&amp;"PERMUTANTE"))</f>
        <v>0</v>
      </c>
      <c r="DS50" s="18">
        <f>IF(DS$5&gt;$G$4,0,SUMIFS(Fluxo!$O:$O,Fluxo!$U:$U,"&gt;"&amp;DR$5,Fluxo!$U:$U,"&lt;="&amp;DS$5,Fluxo!$D:$D,$D50,Fluxo!$E:$E,"&lt;&gt;"&amp;"PERMUTANTE"))</f>
        <v>0</v>
      </c>
      <c r="DT50" s="18">
        <f>IF(DT$5&gt;$G$4,0,SUMIFS(Fluxo!$O:$O,Fluxo!$U:$U,"&gt;"&amp;DS$5,Fluxo!$U:$U,"&lt;="&amp;DT$5,Fluxo!$D:$D,$D50,Fluxo!$E:$E,"&lt;&gt;"&amp;"PERMUTANTE"))</f>
        <v>0</v>
      </c>
      <c r="DU50" s="18">
        <f>IF(DU$5&gt;$G$4,0,SUMIFS(Fluxo!$O:$O,Fluxo!$U:$U,"&gt;"&amp;DT$5,Fluxo!$U:$U,"&lt;="&amp;DU$5,Fluxo!$D:$D,$D50,Fluxo!$E:$E,"&lt;&gt;"&amp;"PERMUTANTE"))</f>
        <v>0</v>
      </c>
      <c r="DV50" s="18">
        <f>IF(DV$5&gt;$G$4,0,SUMIFS(Fluxo!$O:$O,Fluxo!$U:$U,"&gt;"&amp;DU$5,Fluxo!$U:$U,"&lt;="&amp;DV$5,Fluxo!$D:$D,$D50,Fluxo!$E:$E,"&lt;&gt;"&amp;"PERMUTANTE"))</f>
        <v>0</v>
      </c>
      <c r="DW50" s="18">
        <f>IF(DW$5&gt;$G$4,0,SUMIFS(Fluxo!$O:$O,Fluxo!$U:$U,"&gt;"&amp;DV$5,Fluxo!$U:$U,"&lt;="&amp;DW$5,Fluxo!$D:$D,$D50,Fluxo!$E:$E,"&lt;&gt;"&amp;"PERMUTANTE"))</f>
        <v>0</v>
      </c>
      <c r="DX50" s="18">
        <f>IF(DX$5&gt;$G$4,0,SUMIFS(Fluxo!$O:$O,Fluxo!$U:$U,"&gt;"&amp;DW$5,Fluxo!$U:$U,"&lt;="&amp;DX$5,Fluxo!$D:$D,$D50,Fluxo!$E:$E,"&lt;&gt;"&amp;"PERMUTANTE"))</f>
        <v>0</v>
      </c>
      <c r="DY50" s="18">
        <f>IF(DY$5&gt;$G$4,0,SUMIFS(Fluxo!$O:$O,Fluxo!$U:$U,"&gt;"&amp;DX$5,Fluxo!$U:$U,"&lt;="&amp;DY$5,Fluxo!$D:$D,$D50,Fluxo!$E:$E,"&lt;&gt;"&amp;"PERMUTANTE"))</f>
        <v>0</v>
      </c>
      <c r="DZ50" s="18">
        <f>IF(DZ$5&gt;$G$4,0,SUMIFS(Fluxo!$O:$O,Fluxo!$U:$U,"&gt;"&amp;DY$5,Fluxo!$U:$U,"&lt;="&amp;DZ$5,Fluxo!$D:$D,$D50,Fluxo!$E:$E,"&lt;&gt;"&amp;"PERMUTANTE"))</f>
        <v>0</v>
      </c>
      <c r="EA50" s="18">
        <f>IF(EA$5&gt;$G$4,0,SUMIFS(Fluxo!$O:$O,Fluxo!$U:$U,"&gt;"&amp;DZ$5,Fluxo!$U:$U,"&lt;="&amp;EA$5,Fluxo!$D:$D,$D50,Fluxo!$E:$E,"&lt;&gt;"&amp;"PERMUTANTE"))</f>
        <v>0</v>
      </c>
      <c r="EB50" s="18">
        <f>IF(EB$5&gt;$G$4,0,SUMIFS(Fluxo!$O:$O,Fluxo!$U:$U,"&gt;"&amp;EA$5,Fluxo!$U:$U,"&lt;="&amp;EB$5,Fluxo!$D:$D,$D50,Fluxo!$E:$E,"&lt;&gt;"&amp;"PERMUTANTE"))</f>
        <v>0</v>
      </c>
      <c r="EC50" s="18">
        <f>IF(EC$5&gt;$G$4,0,SUMIFS(Fluxo!$O:$O,Fluxo!$U:$U,"&gt;"&amp;EB$5,Fluxo!$U:$U,"&lt;="&amp;EC$5,Fluxo!$D:$D,$D50,Fluxo!$E:$E,"&lt;&gt;"&amp;"PERMUTANTE"))</f>
        <v>0</v>
      </c>
      <c r="ED50" s="18">
        <f>IF(ED$5&gt;$G$4,0,SUMIFS(Fluxo!$O:$O,Fluxo!$U:$U,"&gt;"&amp;EC$5,Fluxo!$U:$U,"&lt;="&amp;ED$5,Fluxo!$D:$D,$D50,Fluxo!$E:$E,"&lt;&gt;"&amp;"PERMUTANTE"))</f>
        <v>0</v>
      </c>
      <c r="EE50" s="18">
        <f>IF(EE$5&gt;$G$4,0,SUMIFS(Fluxo!$O:$O,Fluxo!$U:$U,"&gt;"&amp;ED$5,Fluxo!$U:$U,"&lt;="&amp;EE$5,Fluxo!$D:$D,$D50,Fluxo!$E:$E,"&lt;&gt;"&amp;"PERMUTANTE"))</f>
        <v>0</v>
      </c>
      <c r="EF50" s="18">
        <f>IF(EF$5&gt;$G$4,0,SUMIFS(Fluxo!$O:$O,Fluxo!$U:$U,"&gt;"&amp;EE$5,Fluxo!$U:$U,"&lt;="&amp;EF$5,Fluxo!$D:$D,$D50,Fluxo!$E:$E,"&lt;&gt;"&amp;"PERMUTANTE"))</f>
        <v>0</v>
      </c>
      <c r="EG50" s="18">
        <f>IF(EG$5&gt;$G$4,0,SUMIFS(Fluxo!$O:$O,Fluxo!$U:$U,"&gt;"&amp;EF$5,Fluxo!$U:$U,"&lt;="&amp;EG$5,Fluxo!$D:$D,$D50,Fluxo!$E:$E,"&lt;&gt;"&amp;"PERMUTANTE"))</f>
        <v>0</v>
      </c>
      <c r="EH50" s="18">
        <f>IF(EH$5&gt;$G$4,0,SUMIFS(Fluxo!$O:$O,Fluxo!$U:$U,"&gt;"&amp;EG$5,Fluxo!$U:$U,"&lt;="&amp;EH$5,Fluxo!$D:$D,$D50,Fluxo!$E:$E,"&lt;&gt;"&amp;"PERMUTANTE"))</f>
        <v>0</v>
      </c>
      <c r="EI50" s="18">
        <f>IF(EI$5&gt;$G$4,0,SUMIFS(Fluxo!$O:$O,Fluxo!$U:$U,"&gt;"&amp;EH$5,Fluxo!$U:$U,"&lt;="&amp;EI$5,Fluxo!$D:$D,$D50,Fluxo!$E:$E,"&lt;&gt;"&amp;"PERMUTANTE"))</f>
        <v>0</v>
      </c>
      <c r="EJ50" s="18">
        <f>IF(EJ$5&gt;$G$4,0,SUMIFS(Fluxo!$O:$O,Fluxo!$U:$U,"&gt;"&amp;EI$5,Fluxo!$U:$U,"&lt;="&amp;EJ$5,Fluxo!$D:$D,$D50,Fluxo!$E:$E,"&lt;&gt;"&amp;"PERMUTANTE"))</f>
        <v>0</v>
      </c>
      <c r="EK50" s="18">
        <f>IF(EK$5&gt;$G$4,0,SUMIFS(Fluxo!$O:$O,Fluxo!$U:$U,"&gt;"&amp;EJ$5,Fluxo!$U:$U,"&lt;="&amp;EK$5,Fluxo!$D:$D,$D50,Fluxo!$E:$E,"&lt;&gt;"&amp;"PERMUTANTE"))</f>
        <v>0</v>
      </c>
      <c r="EL50" s="18">
        <f>IF(EL$5&gt;$G$4,0,SUMIFS(Fluxo!$O:$O,Fluxo!$U:$U,"&gt;"&amp;EK$5,Fluxo!$U:$U,"&lt;="&amp;EL$5,Fluxo!$D:$D,$D50,Fluxo!$E:$E,"&lt;&gt;"&amp;"PERMUTANTE"))</f>
        <v>0</v>
      </c>
      <c r="EM50" s="18">
        <f>IF(EM$5&gt;$G$4,0,SUMIFS(Fluxo!$O:$O,Fluxo!$U:$U,"&gt;"&amp;EL$5,Fluxo!$U:$U,"&lt;="&amp;EM$5,Fluxo!$D:$D,$D50,Fluxo!$E:$E,"&lt;&gt;"&amp;"PERMUTANTE"))</f>
        <v>0</v>
      </c>
      <c r="EN50" s="18">
        <f>IF(EN$5&gt;$G$4,0,SUMIFS(Fluxo!$O:$O,Fluxo!$U:$U,"&gt;"&amp;EM$5,Fluxo!$U:$U,"&lt;="&amp;EN$5,Fluxo!$D:$D,$D50,Fluxo!$E:$E,"&lt;&gt;"&amp;"PERMUTANTE"))</f>
        <v>0</v>
      </c>
      <c r="EO50" s="18">
        <f>IF(EO$5&gt;$G$4,0,SUMIFS(Fluxo!$O:$O,Fluxo!$U:$U,"&gt;"&amp;EN$5,Fluxo!$U:$U,"&lt;="&amp;EO$5,Fluxo!$D:$D,$D50,Fluxo!$E:$E,"&lt;&gt;"&amp;"PERMUTANTE"))</f>
        <v>0</v>
      </c>
      <c r="EP50" s="18">
        <f>IF(EP$5&gt;$G$4,0,SUMIFS(Fluxo!$O:$O,Fluxo!$U:$U,"&gt;"&amp;EO$5,Fluxo!$U:$U,"&lt;="&amp;EP$5,Fluxo!$D:$D,$D50,Fluxo!$E:$E,"&lt;&gt;"&amp;"PERMUTANTE"))</f>
        <v>0</v>
      </c>
      <c r="EQ50" s="18">
        <f>IF(EQ$5&gt;$G$4,0,SUMIFS(Fluxo!$O:$O,Fluxo!$U:$U,"&gt;"&amp;EP$5,Fluxo!$U:$U,"&lt;="&amp;EQ$5,Fluxo!$D:$D,$D50,Fluxo!$E:$E,"&lt;&gt;"&amp;"PERMUTANTE"))</f>
        <v>0</v>
      </c>
      <c r="ER50" s="18">
        <f>IF(ER$5&gt;$G$4,0,SUMIFS(Fluxo!$O:$O,Fluxo!$U:$U,"&gt;"&amp;EQ$5,Fluxo!$U:$U,"&lt;="&amp;ER$5,Fluxo!$D:$D,$D50,Fluxo!$E:$E,"&lt;&gt;"&amp;"PERMUTANTE"))</f>
        <v>0</v>
      </c>
      <c r="ES50" s="18">
        <f>IF(ES$5&gt;$G$4,0,SUMIFS(Fluxo!$O:$O,Fluxo!$U:$U,"&gt;"&amp;ER$5,Fluxo!$U:$U,"&lt;="&amp;ES$5,Fluxo!$D:$D,$D50,Fluxo!$E:$E,"&lt;&gt;"&amp;"PERMUTANTE"))</f>
        <v>0</v>
      </c>
      <c r="ET50" s="18">
        <f>IF(ET$5&gt;$G$4,0,SUMIFS(Fluxo!$O:$O,Fluxo!$U:$U,"&gt;"&amp;ES$5,Fluxo!$U:$U,"&lt;="&amp;ET$5,Fluxo!$D:$D,$D50,Fluxo!$E:$E,"&lt;&gt;"&amp;"PERMUTANTE"))</f>
        <v>0</v>
      </c>
      <c r="EU50" s="18">
        <f>IF(EU$5&gt;$G$4,0,SUMIFS(Fluxo!$O:$O,Fluxo!$U:$U,"&gt;"&amp;ET$5,Fluxo!$U:$U,"&lt;="&amp;EU$5,Fluxo!$D:$D,$D50,Fluxo!$E:$E,"&lt;&gt;"&amp;"PERMUTANTE"))</f>
        <v>0</v>
      </c>
      <c r="EV50" s="18">
        <f>IF(EV$5&gt;$G$4,0,SUMIFS(Fluxo!$O:$O,Fluxo!$U:$U,"&gt;"&amp;EU$5,Fluxo!$U:$U,"&lt;="&amp;EV$5,Fluxo!$D:$D,$D50,Fluxo!$E:$E,"&lt;&gt;"&amp;"PERMUTANTE"))</f>
        <v>0</v>
      </c>
      <c r="EW50" s="18">
        <f>IF(EW$5&gt;$G$4,0,SUMIFS(Fluxo!$O:$O,Fluxo!$U:$U,"&gt;"&amp;EV$5,Fluxo!$U:$U,"&lt;="&amp;EW$5,Fluxo!$D:$D,$D50,Fluxo!$E:$E,"&lt;&gt;"&amp;"PERMUTANTE"))</f>
        <v>0</v>
      </c>
      <c r="EX50" s="18">
        <f>IF(EX$5&gt;$G$4,0,SUMIFS(Fluxo!$O:$O,Fluxo!$U:$U,"&gt;"&amp;EW$5,Fluxo!$U:$U,"&lt;="&amp;EX$5,Fluxo!$D:$D,$D50,Fluxo!$E:$E,"&lt;&gt;"&amp;"PERMUTANTE"))</f>
        <v>0</v>
      </c>
      <c r="EY50" s="18">
        <f>IF(EY$5&gt;$G$4,0,SUMIFS(Fluxo!$O:$O,Fluxo!$U:$U,"&gt;"&amp;EX$5,Fluxo!$U:$U,"&lt;="&amp;EY$5,Fluxo!$D:$D,$D50,Fluxo!$E:$E,"&lt;&gt;"&amp;"PERMUTANTE"))</f>
        <v>0</v>
      </c>
      <c r="EZ50" s="18">
        <f>IF(EZ$5&gt;$G$4,0,SUMIFS(Fluxo!$O:$O,Fluxo!$U:$U,"&gt;"&amp;EY$5,Fluxo!$U:$U,"&lt;="&amp;EZ$5,Fluxo!$D:$D,$D50,Fluxo!$E:$E,"&lt;&gt;"&amp;"PERMUTANTE"))</f>
        <v>0</v>
      </c>
      <c r="FA50" s="18">
        <f>IF(FA$5&gt;$G$4,0,SUMIFS(Fluxo!$O:$O,Fluxo!$U:$U,"&gt;"&amp;EZ$5,Fluxo!$U:$U,"&lt;="&amp;FA$5,Fluxo!$D:$D,$D50,Fluxo!$E:$E,"&lt;&gt;"&amp;"PERMUTANTE"))</f>
        <v>0</v>
      </c>
      <c r="FB50" s="18">
        <f>IF(FB$5&gt;$G$4,0,SUMIFS(Fluxo!$O:$O,Fluxo!$U:$U,"&gt;"&amp;FA$5,Fluxo!$U:$U,"&lt;="&amp;FB$5,Fluxo!$D:$D,$D50,Fluxo!$E:$E,"&lt;&gt;"&amp;"PERMUTANTE"))</f>
        <v>0</v>
      </c>
      <c r="FC50" s="18">
        <f>IF(FC$5&gt;$G$4,0,SUMIFS(Fluxo!$O:$O,Fluxo!$U:$U,"&gt;"&amp;FB$5,Fluxo!$U:$U,"&lt;="&amp;FC$5,Fluxo!$D:$D,$D50,Fluxo!$E:$E,"&lt;&gt;"&amp;"PERMUTANTE"))</f>
        <v>0</v>
      </c>
      <c r="FD50" s="18">
        <f>IF(FD$5&gt;$G$4,0,SUMIFS(Fluxo!$O:$O,Fluxo!$U:$U,"&gt;"&amp;FC$5,Fluxo!$U:$U,"&lt;="&amp;FD$5,Fluxo!$D:$D,$D50,Fluxo!$E:$E,"&lt;&gt;"&amp;"PERMUTANTE"))</f>
        <v>0</v>
      </c>
      <c r="FE50" s="18">
        <f>IF(FE$5&gt;$G$4,0,SUMIFS(Fluxo!$O:$O,Fluxo!$U:$U,"&gt;"&amp;FD$5,Fluxo!$U:$U,"&lt;="&amp;FE$5,Fluxo!$D:$D,$D50,Fluxo!$E:$E,"&lt;&gt;"&amp;"PERMUTANTE"))</f>
        <v>0</v>
      </c>
      <c r="FF50" s="18">
        <f>IF(FF$5&gt;$G$4,0,SUMIFS(Fluxo!$O:$O,Fluxo!$U:$U,"&gt;"&amp;FE$5,Fluxo!$U:$U,"&lt;="&amp;FF$5,Fluxo!$D:$D,$D50,Fluxo!$E:$E,"&lt;&gt;"&amp;"PERMUTANTE"))</f>
        <v>0</v>
      </c>
      <c r="FG50" s="18">
        <f>IF(FG$5&gt;$G$4,0,SUMIFS(Fluxo!$O:$O,Fluxo!$U:$U,"&gt;"&amp;FF$5,Fluxo!$U:$U,"&lt;="&amp;FG$5,Fluxo!$D:$D,$D50,Fluxo!$E:$E,"&lt;&gt;"&amp;"PERMUTANTE"))</f>
        <v>0</v>
      </c>
      <c r="FH50" s="18">
        <f>IF(FH$5&gt;$G$4,0,SUMIFS(Fluxo!$O:$O,Fluxo!$U:$U,"&gt;"&amp;FG$5,Fluxo!$U:$U,"&lt;="&amp;FH$5,Fluxo!$D:$D,$D50,Fluxo!$E:$E,"&lt;&gt;"&amp;"PERMUTANTE"))</f>
        <v>0</v>
      </c>
      <c r="FI50" s="18">
        <f>IF(FI$5&gt;$G$4,0,SUMIFS(Fluxo!$O:$O,Fluxo!$U:$U,"&gt;"&amp;FH$5,Fluxo!$U:$U,"&lt;="&amp;FI$5,Fluxo!$D:$D,$D50,Fluxo!$E:$E,"&lt;&gt;"&amp;"PERMUTANTE"))</f>
        <v>0</v>
      </c>
      <c r="FJ50" s="18">
        <f>IF(FJ$5&gt;$G$4,0,SUMIFS(Fluxo!$O:$O,Fluxo!$U:$U,"&gt;"&amp;FI$5,Fluxo!$U:$U,"&lt;="&amp;FJ$5,Fluxo!$D:$D,$D50,Fluxo!$E:$E,"&lt;&gt;"&amp;"PERMUTANTE"))</f>
        <v>0</v>
      </c>
      <c r="FK50" s="18">
        <f>IF(FK$5&gt;$G$4,0,SUMIFS(Fluxo!$O:$O,Fluxo!$U:$U,"&gt;"&amp;FJ$5,Fluxo!$U:$U,"&lt;="&amp;FK$5,Fluxo!$D:$D,$D50,Fluxo!$E:$E,"&lt;&gt;"&amp;"PERMUTANTE"))</f>
        <v>0</v>
      </c>
      <c r="FL50" s="18">
        <f>IF(FL$5&gt;$G$4,0,SUMIFS(Fluxo!$O:$O,Fluxo!$U:$U,"&gt;"&amp;FK$5,Fluxo!$U:$U,"&lt;="&amp;FL$5,Fluxo!$D:$D,$D50,Fluxo!$E:$E,"&lt;&gt;"&amp;"PERMUTANTE"))</f>
        <v>0</v>
      </c>
      <c r="FM50" s="18">
        <f>IF(FM$5&gt;$G$4,0,SUMIFS(Fluxo!$O:$O,Fluxo!$U:$U,"&gt;"&amp;FL$5,Fluxo!$U:$U,"&lt;="&amp;FM$5,Fluxo!$D:$D,$D50,Fluxo!$E:$E,"&lt;&gt;"&amp;"PERMUTANTE"))</f>
        <v>0</v>
      </c>
      <c r="FN50" s="18">
        <f>IF(FN$5&gt;$G$4,0,SUMIFS(Fluxo!$O:$O,Fluxo!$U:$U,"&gt;"&amp;FM$5,Fluxo!$U:$U,"&lt;="&amp;FN$5,Fluxo!$D:$D,$D50,Fluxo!$E:$E,"&lt;&gt;"&amp;"PERMUTANTE"))</f>
        <v>0</v>
      </c>
      <c r="FO50" s="18">
        <f>IF(FO$5&gt;$G$4,0,SUMIFS(Fluxo!$O:$O,Fluxo!$U:$U,"&gt;"&amp;FN$5,Fluxo!$U:$U,"&lt;="&amp;FO$5,Fluxo!$D:$D,$D50,Fluxo!$E:$E,"&lt;&gt;"&amp;"PERMUTANTE"))</f>
        <v>0</v>
      </c>
      <c r="FP50" s="18">
        <f>IF(FP$5&gt;$G$4,0,SUMIFS(Fluxo!$O:$O,Fluxo!$U:$U,"&gt;"&amp;FO$5,Fluxo!$U:$U,"&lt;="&amp;FP$5,Fluxo!$D:$D,$D50,Fluxo!$E:$E,"&lt;&gt;"&amp;"PERMUTANTE"))</f>
        <v>0</v>
      </c>
      <c r="FQ50" s="18">
        <f>IF(FQ$5&gt;$G$4,0,SUMIFS(Fluxo!$O:$O,Fluxo!$U:$U,"&gt;"&amp;FP$5,Fluxo!$U:$U,"&lt;="&amp;FQ$5,Fluxo!$D:$D,$D50,Fluxo!$E:$E,"&lt;&gt;"&amp;"PERMUTANTE"))</f>
        <v>0</v>
      </c>
      <c r="FR50" s="18">
        <f>IF(FR$5&gt;$G$4,0,SUMIFS(Fluxo!$O:$O,Fluxo!$U:$U,"&gt;"&amp;FQ$5,Fluxo!$U:$U,"&lt;="&amp;FR$5,Fluxo!$D:$D,$D50,Fluxo!$E:$E,"&lt;&gt;"&amp;"PERMUTANTE"))</f>
        <v>0</v>
      </c>
      <c r="FS50" s="18">
        <f>IF(FS$5&gt;$G$4,0,SUMIFS(Fluxo!$O:$O,Fluxo!$U:$U,"&gt;"&amp;FR$5,Fluxo!$U:$U,"&lt;="&amp;FS$5,Fluxo!$D:$D,$D50,Fluxo!$E:$E,"&lt;&gt;"&amp;"PERMUTANTE"))</f>
        <v>0</v>
      </c>
      <c r="FT50" s="18">
        <f>IF(FT$5&gt;$G$4,0,SUMIFS(Fluxo!$O:$O,Fluxo!$U:$U,"&gt;"&amp;FS$5,Fluxo!$U:$U,"&lt;="&amp;FT$5,Fluxo!$D:$D,$D50,Fluxo!$E:$E,"&lt;&gt;"&amp;"PERMUTANTE"))</f>
        <v>0</v>
      </c>
      <c r="FU50" s="18">
        <f>IF(FU$5&gt;$G$4,0,SUMIFS(Fluxo!$O:$O,Fluxo!$U:$U,"&gt;"&amp;FT$5,Fluxo!$U:$U,"&lt;="&amp;FU$5,Fluxo!$D:$D,$D50,Fluxo!$E:$E,"&lt;&gt;"&amp;"PERMUTANTE"))</f>
        <v>0</v>
      </c>
      <c r="FV50" s="18">
        <f>IF(FV$5&gt;$G$4,0,SUMIFS(Fluxo!$O:$O,Fluxo!$U:$U,"&gt;"&amp;FU$5,Fluxo!$U:$U,"&lt;="&amp;FV$5,Fluxo!$D:$D,$D50,Fluxo!$E:$E,"&lt;&gt;"&amp;"PERMUTANTE"))</f>
        <v>0</v>
      </c>
      <c r="FW50" s="18">
        <f>IF(FW$5&gt;$G$4,0,SUMIFS(Fluxo!$O:$O,Fluxo!$U:$U,"&gt;"&amp;FV$5,Fluxo!$U:$U,"&lt;="&amp;FW$5,Fluxo!$D:$D,$D50,Fluxo!$E:$E,"&lt;&gt;"&amp;"PERMUTANTE"))</f>
        <v>0</v>
      </c>
      <c r="FX50" s="18">
        <f>IF(FX$5&gt;$G$4,0,SUMIFS(Fluxo!$O:$O,Fluxo!$U:$U,"&gt;"&amp;FW$5,Fluxo!$U:$U,"&lt;="&amp;FX$5,Fluxo!$D:$D,$D50,Fluxo!$E:$E,"&lt;&gt;"&amp;"PERMUTANTE"))</f>
        <v>0</v>
      </c>
      <c r="FY50" s="18">
        <f>IF(FY$5&gt;$G$4,0,SUMIFS(Fluxo!$O:$O,Fluxo!$U:$U,"&gt;"&amp;FX$5,Fluxo!$U:$U,"&lt;="&amp;FY$5,Fluxo!$D:$D,$D50,Fluxo!$E:$E,"&lt;&gt;"&amp;"PERMUTANTE"))</f>
        <v>0</v>
      </c>
      <c r="FZ50" s="18">
        <f>IF(FZ$5&gt;$G$4,0,SUMIFS(Fluxo!$O:$O,Fluxo!$U:$U,"&gt;"&amp;FY$5,Fluxo!$U:$U,"&lt;="&amp;FZ$5,Fluxo!$D:$D,$D50,Fluxo!$E:$E,"&lt;&gt;"&amp;"PERMUTANTE"))</f>
        <v>0</v>
      </c>
      <c r="GA50" s="18">
        <f>IF(GA$5&gt;$G$4,0,SUMIFS(Fluxo!$O:$O,Fluxo!$U:$U,"&gt;"&amp;FZ$5,Fluxo!$U:$U,"&lt;="&amp;GA$5,Fluxo!$D:$D,$D50,Fluxo!$E:$E,"&lt;&gt;"&amp;"PERMUTANTE"))</f>
        <v>0</v>
      </c>
      <c r="GB50" s="18">
        <f>IF(GB$5&gt;$G$4,0,SUMIFS(Fluxo!$O:$O,Fluxo!$U:$U,"&gt;"&amp;GA$5,Fluxo!$U:$U,"&lt;="&amp;GB$5,Fluxo!$D:$D,$D50,Fluxo!$E:$E,"&lt;&gt;"&amp;"PERMUTANTE"))</f>
        <v>0</v>
      </c>
      <c r="GC50" s="18">
        <f>IF(GC$5&gt;$G$4,0,SUMIFS(Fluxo!$O:$O,Fluxo!$U:$U,"&gt;"&amp;GB$5,Fluxo!$U:$U,"&lt;="&amp;GC$5,Fluxo!$D:$D,$D50,Fluxo!$E:$E,"&lt;&gt;"&amp;"PERMUTANTE"))</f>
        <v>0</v>
      </c>
      <c r="GD50" s="18">
        <f>IF(GD$5&gt;$G$4,0,SUMIFS(Fluxo!$O:$O,Fluxo!$U:$U,"&gt;"&amp;GC$5,Fluxo!$U:$U,"&lt;="&amp;GD$5,Fluxo!$D:$D,$D50,Fluxo!$E:$E,"&lt;&gt;"&amp;"PERMUTANTE"))</f>
        <v>0</v>
      </c>
      <c r="GE50" s="18">
        <f>IF(GE$5&gt;$G$4,0,SUMIFS(Fluxo!$O:$O,Fluxo!$U:$U,"&gt;"&amp;GD$5,Fluxo!$U:$U,"&lt;="&amp;GE$5,Fluxo!$D:$D,$D50,Fluxo!$E:$E,"&lt;&gt;"&amp;"PERMUTANTE"))</f>
        <v>0</v>
      </c>
      <c r="GF50" s="18">
        <f>IF(GF$5&gt;$G$4,0,SUMIFS(Fluxo!$O:$O,Fluxo!$U:$U,"&gt;"&amp;GE$5,Fluxo!$U:$U,"&lt;="&amp;GF$5,Fluxo!$D:$D,$D50,Fluxo!$E:$E,"&lt;&gt;"&amp;"PERMUTANTE"))</f>
        <v>0</v>
      </c>
      <c r="GG50" s="18">
        <f>IF(GG$5&gt;$G$4,0,SUMIFS(Fluxo!$O:$O,Fluxo!$U:$U,"&gt;"&amp;GF$5,Fluxo!$U:$U,"&lt;="&amp;GG$5,Fluxo!$D:$D,$D50,Fluxo!$E:$E,"&lt;&gt;"&amp;"PERMUTANTE"))</f>
        <v>0</v>
      </c>
      <c r="GH50" s="18">
        <f>IF(GH$5&gt;$G$4,0,SUMIFS(Fluxo!$O:$O,Fluxo!$U:$U,"&gt;"&amp;GG$5,Fluxo!$U:$U,"&lt;="&amp;GH$5,Fluxo!$D:$D,$D50,Fluxo!$E:$E,"&lt;&gt;"&amp;"PERMUTANTE"))</f>
        <v>0</v>
      </c>
      <c r="GI50" s="18">
        <f>IF(GI$5&gt;$G$4,0,SUMIFS(Fluxo!$O:$O,Fluxo!$U:$U,"&gt;"&amp;GH$5,Fluxo!$U:$U,"&lt;="&amp;GI$5,Fluxo!$D:$D,$D50,Fluxo!$E:$E,"&lt;&gt;"&amp;"PERMUTANTE"))</f>
        <v>0</v>
      </c>
      <c r="GJ50" s="18">
        <f>IF(GJ$5&gt;$G$4,0,SUMIFS(Fluxo!$O:$O,Fluxo!$U:$U,"&gt;"&amp;GI$5,Fluxo!$U:$U,"&lt;="&amp;GJ$5,Fluxo!$D:$D,$D50,Fluxo!$E:$E,"&lt;&gt;"&amp;"PERMUTANTE"))</f>
        <v>0</v>
      </c>
      <c r="GK50" s="18">
        <f>IF(GK$5&gt;$G$4,0,SUMIFS(Fluxo!$O:$O,Fluxo!$U:$U,"&gt;"&amp;GJ$5,Fluxo!$U:$U,"&lt;="&amp;GK$5,Fluxo!$D:$D,$D50,Fluxo!$E:$E,"&lt;&gt;"&amp;"PERMUTANTE"))</f>
        <v>0</v>
      </c>
      <c r="GL50" s="18">
        <f>IF(GL$5&gt;$G$4,0,SUMIFS(Fluxo!$O:$O,Fluxo!$U:$U,"&gt;"&amp;GK$5,Fluxo!$U:$U,"&lt;="&amp;GL$5,Fluxo!$D:$D,$D50,Fluxo!$E:$E,"&lt;&gt;"&amp;"PERMUTANTE"))</f>
        <v>0</v>
      </c>
      <c r="GM50" s="18">
        <f>IF(GM$5&gt;$G$4,0,SUMIFS(Fluxo!$O:$O,Fluxo!$U:$U,"&gt;"&amp;GL$5,Fluxo!$U:$U,"&lt;="&amp;GM$5,Fluxo!$D:$D,$D50,Fluxo!$E:$E,"&lt;&gt;"&amp;"PERMUTANTE"))</f>
        <v>0</v>
      </c>
      <c r="GN50" s="18">
        <f>IF(GN$5&gt;$G$4,0,SUMIFS(Fluxo!$O:$O,Fluxo!$U:$U,"&gt;"&amp;GM$5,Fluxo!$U:$U,"&lt;="&amp;GN$5,Fluxo!$D:$D,$D50,Fluxo!$E:$E,"&lt;&gt;"&amp;"PERMUTANTE"))</f>
        <v>0</v>
      </c>
      <c r="GO50" s="18">
        <f>IF(GO$5&gt;$G$4,0,SUMIFS(Fluxo!$O:$O,Fluxo!$U:$U,"&gt;"&amp;GN$5,Fluxo!$U:$U,"&lt;="&amp;GO$5,Fluxo!$D:$D,$D50,Fluxo!$E:$E,"&lt;&gt;"&amp;"PERMUTANTE"))</f>
        <v>0</v>
      </c>
      <c r="GP50" s="18">
        <f>IF(GP$5&gt;$G$4,0,SUMIFS(Fluxo!$O:$O,Fluxo!$U:$U,"&gt;"&amp;GO$5,Fluxo!$U:$U,"&lt;="&amp;GP$5,Fluxo!$D:$D,$D50,Fluxo!$E:$E,"&lt;&gt;"&amp;"PERMUTANTE"))</f>
        <v>0</v>
      </c>
      <c r="GQ50" s="18">
        <f>IF(GQ$5&gt;$G$4,0,SUMIFS(Fluxo!$O:$O,Fluxo!$U:$U,"&gt;"&amp;GP$5,Fluxo!$U:$U,"&lt;="&amp;GQ$5,Fluxo!$D:$D,$D50,Fluxo!$E:$E,"&lt;&gt;"&amp;"PERMUTANTE"))</f>
        <v>0</v>
      </c>
      <c r="GR50" s="18">
        <f>IF(GR$5&gt;$G$4,0,SUMIFS(Fluxo!$O:$O,Fluxo!$U:$U,"&gt;"&amp;GQ$5,Fluxo!$U:$U,"&lt;="&amp;GR$5,Fluxo!$D:$D,$D50,Fluxo!$E:$E,"&lt;&gt;"&amp;"PERMUTANTE"))</f>
        <v>0</v>
      </c>
      <c r="GS50" s="18">
        <f>IF(GS$5&gt;$G$4,0,SUMIFS(Fluxo!$O:$O,Fluxo!$U:$U,"&gt;"&amp;GR$5,Fluxo!$U:$U,"&lt;="&amp;GS$5,Fluxo!$D:$D,$D50,Fluxo!$E:$E,"&lt;&gt;"&amp;"PERMUTANTE"))</f>
        <v>0</v>
      </c>
      <c r="GT50" s="18">
        <f>IF(GT$5&gt;$G$4,0,SUMIFS(Fluxo!$O:$O,Fluxo!$U:$U,"&gt;"&amp;GS$5,Fluxo!$U:$U,"&lt;="&amp;GT$5,Fluxo!$D:$D,$D50,Fluxo!$E:$E,"&lt;&gt;"&amp;"PERMUTANTE"))</f>
        <v>0</v>
      </c>
      <c r="GU50" s="18">
        <f>IF(GU$5&gt;$G$4,0,SUMIFS(Fluxo!$O:$O,Fluxo!$U:$U,"&gt;"&amp;GT$5,Fluxo!$U:$U,"&lt;="&amp;GU$5,Fluxo!$D:$D,$D50,Fluxo!$E:$E,"&lt;&gt;"&amp;"PERMUTANTE"))</f>
        <v>0</v>
      </c>
      <c r="GV50" s="18">
        <f>IF(GV$5&gt;$G$4,0,SUMIFS(Fluxo!$O:$O,Fluxo!$U:$U,"&gt;"&amp;GU$5,Fluxo!$U:$U,"&lt;="&amp;GV$5,Fluxo!$D:$D,$D50,Fluxo!$E:$E,"&lt;&gt;"&amp;"PERMUTANTE"))</f>
        <v>0</v>
      </c>
      <c r="GW50" s="18">
        <f>IF(GW$5&gt;$G$4,0,SUMIFS(Fluxo!$O:$O,Fluxo!$U:$U,"&gt;"&amp;GV$5,Fluxo!$U:$U,"&lt;="&amp;GW$5,Fluxo!$D:$D,$D50,Fluxo!$E:$E,"&lt;&gt;"&amp;"PERMUTANTE"))</f>
        <v>0</v>
      </c>
      <c r="GX50" s="18">
        <f>IF(GX$5&gt;$G$4,0,SUMIFS(Fluxo!$O:$O,Fluxo!$U:$U,"&gt;"&amp;GW$5,Fluxo!$U:$U,"&lt;="&amp;GX$5,Fluxo!$D:$D,$D50,Fluxo!$E:$E,"&lt;&gt;"&amp;"PERMUTANTE"))</f>
        <v>0</v>
      </c>
      <c r="GY50" s="18">
        <f>IF(GY$5&gt;$G$4,0,SUMIFS(Fluxo!$O:$O,Fluxo!$U:$U,"&gt;"&amp;GX$5,Fluxo!$U:$U,"&lt;="&amp;GY$5,Fluxo!$D:$D,$D50,Fluxo!$E:$E,"&lt;&gt;"&amp;"PERMUTANTE"))</f>
        <v>0</v>
      </c>
      <c r="GZ50" s="18">
        <f>IF(GZ$5&gt;$G$4,0,SUMIFS(Fluxo!$O:$O,Fluxo!$U:$U,"&gt;"&amp;GY$5,Fluxo!$U:$U,"&lt;="&amp;GZ$5,Fluxo!$D:$D,$D50,Fluxo!$E:$E,"&lt;&gt;"&amp;"PERMUTANTE"))</f>
        <v>0</v>
      </c>
      <c r="HA50" s="18">
        <f>IF(HA$5&gt;$G$4,0,SUMIFS(Fluxo!$O:$O,Fluxo!$U:$U,"&gt;"&amp;GZ$5,Fluxo!$U:$U,"&lt;="&amp;HA$5,Fluxo!$D:$D,$D50,Fluxo!$E:$E,"&lt;&gt;"&amp;"PERMUTANTE"))</f>
        <v>0</v>
      </c>
      <c r="HB50" s="18">
        <f>IF(HB$5&gt;$G$4,0,SUMIFS(Fluxo!$O:$O,Fluxo!$U:$U,"&gt;"&amp;HA$5,Fluxo!$U:$U,"&lt;="&amp;HB$5,Fluxo!$D:$D,$D50,Fluxo!$E:$E,"&lt;&gt;"&amp;"PERMUTANTE"))</f>
        <v>0</v>
      </c>
      <c r="HC50" s="18">
        <f>IF(HC$5&gt;$G$4,0,SUMIFS(Fluxo!$O:$O,Fluxo!$U:$U,"&gt;"&amp;HB$5,Fluxo!$U:$U,"&lt;="&amp;HC$5,Fluxo!$D:$D,$D50,Fluxo!$E:$E,"&lt;&gt;"&amp;"PERMUTANTE"))</f>
        <v>0</v>
      </c>
      <c r="HD50" s="18">
        <f>IF(HD$5&gt;$G$4,0,SUMIFS(Fluxo!$O:$O,Fluxo!$U:$U,"&gt;"&amp;HC$5,Fluxo!$U:$U,"&lt;="&amp;HD$5,Fluxo!$D:$D,$D50,Fluxo!$E:$E,"&lt;&gt;"&amp;"PERMUTANTE"))</f>
        <v>0</v>
      </c>
      <c r="HE50" s="18">
        <f>IF(HE$5&gt;$G$4,0,SUMIFS(Fluxo!$O:$O,Fluxo!$U:$U,"&gt;"&amp;HD$5,Fluxo!$U:$U,"&lt;="&amp;HE$5,Fluxo!$D:$D,$D50,Fluxo!$E:$E,"&lt;&gt;"&amp;"PERMUTANTE"))</f>
        <v>0</v>
      </c>
      <c r="HF50" s="18">
        <f>IF(HF$5&gt;$G$4,0,SUMIFS(Fluxo!$O:$O,Fluxo!$U:$U,"&gt;"&amp;HE$5,Fluxo!$U:$U,"&lt;="&amp;HF$5,Fluxo!$D:$D,$D50,Fluxo!$E:$E,"&lt;&gt;"&amp;"PERMUTANTE"))</f>
        <v>0</v>
      </c>
    </row>
    <row r="51" spans="1:214" s="16" customFormat="1">
      <c r="A51" s="20">
        <f t="shared" si="8"/>
        <v>41</v>
      </c>
      <c r="B51" s="140" t="str">
        <f>'Check Carteira'!C43</f>
        <v>E.1016.99.01.0121</v>
      </c>
      <c r="C51" s="19">
        <v>1</v>
      </c>
      <c r="D51" s="129" t="str">
        <f>'Check Carteira'!F43</f>
        <v>A-0121</v>
      </c>
      <c r="E51" s="21" t="str">
        <f>IFERROR(INDEX(Contratos!L:L,MATCH(D51,Contratos!R:R,0)),"")</f>
        <v/>
      </c>
      <c r="F51" s="139" t="str">
        <f>IFERROR(INDEX(Contratos!G:G,MATCH(D51,Contratos!R:R,0)),"")</f>
        <v/>
      </c>
      <c r="G51" s="83" t="str">
        <f ca="1">IFERROR(XNPV(#REF!,OFFSET(J51,0,MATCH(EOMONTH(E51,0),$J$5:$HF$5,0)-1,1,COUNT($J$5:$HF$5)-MATCH(EOMONTH(E51,0),$J$5:$HF$5,0)+1),OFFSET($J$5,0,MATCH(EOMONTH(E51,0),$J$5:$HF$5,0)-1,1,COUNT($J$5:$HF$5)-MATCH(EOMONTH(E51,0),$J$5:$HF$5,0)+1)),"")</f>
        <v/>
      </c>
      <c r="H51" s="83">
        <f t="shared" si="9"/>
        <v>0</v>
      </c>
      <c r="I51" s="18"/>
      <c r="J51" s="18">
        <f>IF(J$5&gt;$G$4,0,SUMIFS(Fluxo!$O:$O,Fluxo!$U:$U,"&gt;"&amp;I$5,Fluxo!$U:$U,"&lt;="&amp;J$5,Fluxo!$D:$D,$D51))</f>
        <v>0</v>
      </c>
      <c r="K51" s="18">
        <f>IF(K$5&gt;$G$4,0,SUMIFS(Fluxo!$O:$O,Fluxo!$U:$U,"&gt;"&amp;J$5,Fluxo!$U:$U,"&lt;="&amp;K$5,Fluxo!$D:$D,$D51))</f>
        <v>0</v>
      </c>
      <c r="L51" s="18">
        <f>IF(L$5&gt;$G$4,0,SUMIFS(Fluxo!$O:$O,Fluxo!$U:$U,"&gt;"&amp;K$5,Fluxo!$U:$U,"&lt;="&amp;L$5,Fluxo!$D:$D,$D51))</f>
        <v>0</v>
      </c>
      <c r="M51" s="18">
        <f>IF(M$5&gt;$G$4,0,SUMIFS(Fluxo!$O:$O,Fluxo!$U:$U,"&gt;"&amp;L$5,Fluxo!$U:$U,"&lt;="&amp;M$5,Fluxo!$D:$D,$D51))</f>
        <v>0</v>
      </c>
      <c r="N51" s="18">
        <f>IF(N$5&gt;$G$4,0,SUMIFS(Fluxo!$O:$O,Fluxo!$U:$U,"&gt;"&amp;M$5,Fluxo!$U:$U,"&lt;="&amp;N$5,Fluxo!$D:$D,$D51))</f>
        <v>0</v>
      </c>
      <c r="O51" s="18">
        <f>IF(O$5&gt;$G$4,0,SUMIFS(Fluxo!$O:$O,Fluxo!$U:$U,"&gt;"&amp;N$5,Fluxo!$U:$U,"&lt;="&amp;O$5,Fluxo!$D:$D,$D51))</f>
        <v>0</v>
      </c>
      <c r="P51" s="18">
        <f>IF(P$5&gt;$G$4,0,SUMIFS(Fluxo!$O:$O,Fluxo!$U:$U,"&gt;"&amp;O$5,Fluxo!$U:$U,"&lt;="&amp;P$5,Fluxo!$D:$D,$D51))</f>
        <v>0</v>
      </c>
      <c r="Q51" s="18">
        <f>IF(Q$5&gt;$G$4,0,SUMIFS(Fluxo!$O:$O,Fluxo!$U:$U,"&gt;"&amp;P$5,Fluxo!$U:$U,"&lt;="&amp;Q$5,Fluxo!$D:$D,$D51))</f>
        <v>0</v>
      </c>
      <c r="R51" s="18">
        <f>IF(R$5&gt;$G$4,0,SUMIFS(Fluxo!$O:$O,Fluxo!$U:$U,"&gt;"&amp;Q$5,Fluxo!$U:$U,"&lt;="&amp;R$5,Fluxo!$D:$D,$D51))</f>
        <v>0</v>
      </c>
      <c r="S51" s="18">
        <f>IF(S$5&gt;$G$4,0,SUMIFS(Fluxo!$O:$O,Fluxo!$U:$U,"&gt;"&amp;R$5,Fluxo!$U:$U,"&lt;="&amp;S$5,Fluxo!$D:$D,$D51,Fluxo!$E:$E,"&lt;&gt;"&amp;"PERMUTANTE"))</f>
        <v>0</v>
      </c>
      <c r="T51" s="18">
        <f>IF(T$5&gt;$G$4,0,SUMIFS(Fluxo!$O:$O,Fluxo!$U:$U,"&gt;"&amp;S$5,Fluxo!$U:$U,"&lt;="&amp;T$5,Fluxo!$D:$D,$D51,Fluxo!$E:$E,"&lt;&gt;"&amp;"PERMUTANTE"))</f>
        <v>0</v>
      </c>
      <c r="U51" s="18">
        <f>IF(U$5&gt;$G$4,0,SUMIFS(Fluxo!$O:$O,Fluxo!$U:$U,"&gt;"&amp;T$5,Fluxo!$U:$U,"&lt;="&amp;U$5,Fluxo!$D:$D,$D51,Fluxo!$E:$E,"&lt;&gt;"&amp;"PERMUTANTE"))</f>
        <v>0</v>
      </c>
      <c r="V51" s="18">
        <f>IF(V$5&gt;$G$4,0,SUMIFS(Fluxo!$O:$O,Fluxo!$U:$U,"&gt;"&amp;U$5,Fluxo!$U:$U,"&lt;="&amp;V$5,Fluxo!$D:$D,$D51,Fluxo!$E:$E,"&lt;&gt;"&amp;"PERMUTANTE"))</f>
        <v>0</v>
      </c>
      <c r="W51" s="18">
        <f>IF(W$5&gt;$G$4,0,SUMIFS(Fluxo!$O:$O,Fluxo!$U:$U,"&gt;"&amp;V$5,Fluxo!$U:$U,"&lt;="&amp;W$5,Fluxo!$D:$D,$D51,Fluxo!$E:$E,"&lt;&gt;"&amp;"PERMUTANTE"))</f>
        <v>0</v>
      </c>
      <c r="X51" s="18">
        <f>IF(X$5&gt;$G$4,0,SUMIFS(Fluxo!$O:$O,Fluxo!$U:$U,"&gt;"&amp;W$5,Fluxo!$U:$U,"&lt;="&amp;X$5,Fluxo!$D:$D,$D51,Fluxo!$E:$E,"&lt;&gt;"&amp;"PERMUTANTE"))</f>
        <v>0</v>
      </c>
      <c r="Y51" s="18">
        <f>IF(Y$5&gt;$G$4,0,SUMIFS(Fluxo!$O:$O,Fluxo!$U:$U,"&gt;"&amp;X$5,Fluxo!$U:$U,"&lt;="&amp;Y$5,Fluxo!$D:$D,$D51,Fluxo!$E:$E,"&lt;&gt;"&amp;"PERMUTANTE"))</f>
        <v>0</v>
      </c>
      <c r="Z51" s="18">
        <f>IF(Z$5&gt;$G$4,0,SUMIFS(Fluxo!$O:$O,Fluxo!$U:$U,"&gt;"&amp;Y$5,Fluxo!$U:$U,"&lt;="&amp;Z$5,Fluxo!$D:$D,$D51,Fluxo!$E:$E,"&lt;&gt;"&amp;"PERMUTANTE"))</f>
        <v>0</v>
      </c>
      <c r="AA51" s="18">
        <f>IF(AA$5&gt;$G$4,0,SUMIFS(Fluxo!$O:$O,Fluxo!$U:$U,"&gt;"&amp;Z$5,Fluxo!$U:$U,"&lt;="&amp;AA$5,Fluxo!$D:$D,$D51,Fluxo!$E:$E,"&lt;&gt;"&amp;"PERMUTANTE"))</f>
        <v>0</v>
      </c>
      <c r="AB51" s="18">
        <f>IF(AB$5&gt;$G$4,0,SUMIFS(Fluxo!$O:$O,Fluxo!$U:$U,"&gt;"&amp;AA$5,Fluxo!$U:$U,"&lt;="&amp;AB$5,Fluxo!$D:$D,$D51,Fluxo!$E:$E,"&lt;&gt;"&amp;"PERMUTANTE"))</f>
        <v>0</v>
      </c>
      <c r="AC51" s="18">
        <f>IF(AC$5&gt;$G$4,0,SUMIFS(Fluxo!$O:$O,Fluxo!$U:$U,"&gt;"&amp;AB$5,Fluxo!$U:$U,"&lt;="&amp;AC$5,Fluxo!$D:$D,$D51,Fluxo!$E:$E,"&lt;&gt;"&amp;"PERMUTANTE"))</f>
        <v>0</v>
      </c>
      <c r="AD51" s="18">
        <f>IF(AD$5&gt;$G$4,0,SUMIFS(Fluxo!$O:$O,Fluxo!$U:$U,"&gt;"&amp;AC$5,Fluxo!$U:$U,"&lt;="&amp;AD$5,Fluxo!$D:$D,$D51,Fluxo!$E:$E,"&lt;&gt;"&amp;"PERMUTANTE"))</f>
        <v>0</v>
      </c>
      <c r="AE51" s="18">
        <f>IF(AE$5&gt;$G$4,0,SUMIFS(Fluxo!$O:$O,Fluxo!$U:$U,"&gt;"&amp;AD$5,Fluxo!$U:$U,"&lt;="&amp;AE$5,Fluxo!$D:$D,$D51,Fluxo!$E:$E,"&lt;&gt;"&amp;"PERMUTANTE"))</f>
        <v>0</v>
      </c>
      <c r="AF51" s="18">
        <f>IF(AF$5&gt;$G$4,0,SUMIFS(Fluxo!$O:$O,Fluxo!$U:$U,"&gt;"&amp;AE$5,Fluxo!$U:$U,"&lt;="&amp;AF$5,Fluxo!$D:$D,$D51,Fluxo!$E:$E,"&lt;&gt;"&amp;"PERMUTANTE"))</f>
        <v>0</v>
      </c>
      <c r="AG51" s="18">
        <f>IF(AG$5&gt;$G$4,0,SUMIFS(Fluxo!$O:$O,Fluxo!$U:$U,"&gt;"&amp;AF$5,Fluxo!$U:$U,"&lt;="&amp;AG$5,Fluxo!$D:$D,$D51,Fluxo!$E:$E,"&lt;&gt;"&amp;"PERMUTANTE"))</f>
        <v>0</v>
      </c>
      <c r="AH51" s="18">
        <f>IF(AH$5&gt;$G$4,0,SUMIFS(Fluxo!$O:$O,Fluxo!$U:$U,"&gt;"&amp;AG$5,Fluxo!$U:$U,"&lt;="&amp;AH$5,Fluxo!$D:$D,$D51,Fluxo!$E:$E,"&lt;&gt;"&amp;"PERMUTANTE"))</f>
        <v>0</v>
      </c>
      <c r="AI51" s="18">
        <f>IF(AI$5&gt;$G$4,0,SUMIFS(Fluxo!$O:$O,Fluxo!$U:$U,"&gt;"&amp;AH$5,Fluxo!$U:$U,"&lt;="&amp;AI$5,Fluxo!$D:$D,$D51,Fluxo!$E:$E,"&lt;&gt;"&amp;"PERMUTANTE"))</f>
        <v>0</v>
      </c>
      <c r="AJ51" s="18">
        <f>IF(AJ$5&gt;$G$4,0,SUMIFS(Fluxo!$O:$O,Fluxo!$U:$U,"&gt;"&amp;AI$5,Fluxo!$U:$U,"&lt;="&amp;AJ$5,Fluxo!$D:$D,$D51,Fluxo!$E:$E,"&lt;&gt;"&amp;"PERMUTANTE"))</f>
        <v>0</v>
      </c>
      <c r="AK51" s="18">
        <f>IF(AK$5&gt;$G$4,0,SUMIFS(Fluxo!$O:$O,Fluxo!$U:$U,"&gt;"&amp;AJ$5,Fluxo!$U:$U,"&lt;="&amp;AK$5,Fluxo!$D:$D,$D51,Fluxo!$E:$E,"&lt;&gt;"&amp;"PERMUTANTE"))</f>
        <v>0</v>
      </c>
      <c r="AL51" s="18">
        <f>IF(AL$5&gt;$G$4,0,SUMIFS(Fluxo!$O:$O,Fluxo!$U:$U,"&gt;"&amp;AK$5,Fluxo!$U:$U,"&lt;="&amp;AL$5,Fluxo!$D:$D,$D51,Fluxo!$E:$E,"&lt;&gt;"&amp;"PERMUTANTE"))</f>
        <v>0</v>
      </c>
      <c r="AM51" s="18">
        <f>IF(AM$5&gt;$G$4,0,SUMIFS(Fluxo!$O:$O,Fluxo!$U:$U,"&gt;"&amp;AL$5,Fluxo!$U:$U,"&lt;="&amp;AM$5,Fluxo!$D:$D,$D51,Fluxo!$E:$E,"&lt;&gt;"&amp;"PERMUTANTE"))</f>
        <v>0</v>
      </c>
      <c r="AN51" s="18">
        <f>IF(AN$5&gt;$G$4,0,SUMIFS(Fluxo!$O:$O,Fluxo!$U:$U,"&gt;"&amp;AM$5,Fluxo!$U:$U,"&lt;="&amp;AN$5,Fluxo!$D:$D,$D51,Fluxo!$E:$E,"&lt;&gt;"&amp;"PERMUTANTE"))</f>
        <v>0</v>
      </c>
      <c r="AO51" s="18">
        <f>IF(AO$5&gt;$G$4,0,SUMIFS(Fluxo!$O:$O,Fluxo!$U:$U,"&gt;"&amp;AN$5,Fluxo!$U:$U,"&lt;="&amp;AO$5,Fluxo!$D:$D,$D51,Fluxo!$E:$E,"&lt;&gt;"&amp;"PERMUTANTE"))</f>
        <v>0</v>
      </c>
      <c r="AP51" s="18">
        <f>IF(AP$5&gt;$G$4,0,SUMIFS(Fluxo!$O:$O,Fluxo!$U:$U,"&gt;"&amp;AO$5,Fluxo!$U:$U,"&lt;="&amp;AP$5,Fluxo!$D:$D,$D51,Fluxo!$E:$E,"&lt;&gt;"&amp;"PERMUTANTE"))</f>
        <v>0</v>
      </c>
      <c r="AQ51" s="18">
        <f>IF(AQ$5&gt;$G$4,0,SUMIFS(Fluxo!$O:$O,Fluxo!$U:$U,"&gt;"&amp;AP$5,Fluxo!$U:$U,"&lt;="&amp;AQ$5,Fluxo!$D:$D,$D51,Fluxo!$E:$E,"&lt;&gt;"&amp;"PERMUTANTE"))</f>
        <v>0</v>
      </c>
      <c r="AR51" s="18">
        <f>IF(AR$5&gt;$G$4,0,SUMIFS(Fluxo!$O:$O,Fluxo!$U:$U,"&gt;"&amp;AQ$5,Fluxo!$U:$U,"&lt;="&amp;AR$5,Fluxo!$D:$D,$D51,Fluxo!$E:$E,"&lt;&gt;"&amp;"PERMUTANTE"))</f>
        <v>0</v>
      </c>
      <c r="AS51" s="18">
        <f>IF(AS$5&gt;$G$4,0,SUMIFS(Fluxo!$O:$O,Fluxo!$U:$U,"&gt;"&amp;AR$5,Fluxo!$U:$U,"&lt;="&amp;AS$5,Fluxo!$D:$D,$D51,Fluxo!$E:$E,"&lt;&gt;"&amp;"PERMUTANTE"))</f>
        <v>0</v>
      </c>
      <c r="AT51" s="18">
        <f>IF(AT$5&gt;$G$4,0,SUMIFS(Fluxo!$O:$O,Fluxo!$U:$U,"&gt;"&amp;AS$5,Fluxo!$U:$U,"&lt;="&amp;AT$5,Fluxo!$D:$D,$D51,Fluxo!$E:$E,"&lt;&gt;"&amp;"PERMUTANTE"))</f>
        <v>0</v>
      </c>
      <c r="AU51" s="18">
        <f>IF(AU$5&gt;$G$4,0,SUMIFS(Fluxo!$O:$O,Fluxo!$U:$U,"&gt;"&amp;AT$5,Fluxo!$U:$U,"&lt;="&amp;AU$5,Fluxo!$D:$D,$D51,Fluxo!$E:$E,"&lt;&gt;"&amp;"PERMUTANTE"))</f>
        <v>0</v>
      </c>
      <c r="AV51" s="18">
        <f>IF(AV$5&gt;$G$4,0,SUMIFS(Fluxo!$O:$O,Fluxo!$U:$U,"&gt;"&amp;AU$5,Fluxo!$U:$U,"&lt;="&amp;AV$5,Fluxo!$D:$D,$D51,Fluxo!$E:$E,"&lt;&gt;"&amp;"PERMUTANTE"))</f>
        <v>0</v>
      </c>
      <c r="AW51" s="18">
        <f>IF(AW$5&gt;$G$4,0,SUMIFS(Fluxo!$O:$O,Fluxo!$U:$U,"&gt;"&amp;AV$5,Fluxo!$U:$U,"&lt;="&amp;AW$5,Fluxo!$D:$D,$D51,Fluxo!$E:$E,"&lt;&gt;"&amp;"PERMUTANTE"))</f>
        <v>0</v>
      </c>
      <c r="AX51" s="18">
        <f>IF(AX$5&gt;$G$4,0,SUMIFS(Fluxo!$O:$O,Fluxo!$U:$U,"&gt;"&amp;AW$5,Fluxo!$U:$U,"&lt;="&amp;AX$5,Fluxo!$D:$D,$D51,Fluxo!$E:$E,"&lt;&gt;"&amp;"PERMUTANTE"))</f>
        <v>0</v>
      </c>
      <c r="AY51" s="18">
        <f>IF(AY$5&gt;$G$4,0,SUMIFS(Fluxo!$O:$O,Fluxo!$U:$U,"&gt;"&amp;AX$5,Fluxo!$U:$U,"&lt;="&amp;AY$5,Fluxo!$D:$D,$D51,Fluxo!$E:$E,"&lt;&gt;"&amp;"PERMUTANTE"))</f>
        <v>0</v>
      </c>
      <c r="AZ51" s="18">
        <f>IF(AZ$5&gt;$G$4,0,SUMIFS(Fluxo!$O:$O,Fluxo!$U:$U,"&gt;"&amp;AY$5,Fluxo!$U:$U,"&lt;="&amp;AZ$5,Fluxo!$D:$D,$D51,Fluxo!$E:$E,"&lt;&gt;"&amp;"PERMUTANTE"))</f>
        <v>0</v>
      </c>
      <c r="BA51" s="18">
        <f>IF(BA$5&gt;$G$4,0,SUMIFS(Fluxo!$O:$O,Fluxo!$U:$U,"&gt;"&amp;AZ$5,Fluxo!$U:$U,"&lt;="&amp;BA$5,Fluxo!$D:$D,$D51,Fluxo!$E:$E,"&lt;&gt;"&amp;"PERMUTANTE"))</f>
        <v>0</v>
      </c>
      <c r="BB51" s="18">
        <f>IF(BB$5&gt;$G$4,0,SUMIFS(Fluxo!$O:$O,Fluxo!$U:$U,"&gt;"&amp;BA$5,Fluxo!$U:$U,"&lt;="&amp;BB$5,Fluxo!$D:$D,$D51,Fluxo!$E:$E,"&lt;&gt;"&amp;"PERMUTANTE"))</f>
        <v>0</v>
      </c>
      <c r="BC51" s="18">
        <f>IF(BC$5&gt;$G$4,0,SUMIFS(Fluxo!$O:$O,Fluxo!$U:$U,"&gt;"&amp;BB$5,Fluxo!$U:$U,"&lt;="&amp;BC$5,Fluxo!$D:$D,$D51,Fluxo!$E:$E,"&lt;&gt;"&amp;"PERMUTANTE"))</f>
        <v>0</v>
      </c>
      <c r="BD51" s="18">
        <f>IF(BD$5&gt;$G$4,0,SUMIFS(Fluxo!$O:$O,Fluxo!$U:$U,"&gt;"&amp;BC$5,Fluxo!$U:$U,"&lt;="&amp;BD$5,Fluxo!$D:$D,$D51,Fluxo!$E:$E,"&lt;&gt;"&amp;"PERMUTANTE"))</f>
        <v>0</v>
      </c>
      <c r="BE51" s="18">
        <f>IF(BE$5&gt;$G$4,0,SUMIFS(Fluxo!$O:$O,Fluxo!$U:$U,"&gt;"&amp;BD$5,Fluxo!$U:$U,"&lt;="&amp;BE$5,Fluxo!$D:$D,$D51,Fluxo!$E:$E,"&lt;&gt;"&amp;"PERMUTANTE"))</f>
        <v>0</v>
      </c>
      <c r="BF51" s="18">
        <f>IF(BF$5&gt;$G$4,0,SUMIFS(Fluxo!$O:$O,Fluxo!$U:$U,"&gt;"&amp;BE$5,Fluxo!$U:$U,"&lt;="&amp;BF$5,Fluxo!$D:$D,$D51,Fluxo!$E:$E,"&lt;&gt;"&amp;"PERMUTANTE"))</f>
        <v>0</v>
      </c>
      <c r="BG51" s="18">
        <f>IF(BG$5&gt;$G$4,0,SUMIFS(Fluxo!$O:$O,Fluxo!$U:$U,"&gt;"&amp;BF$5,Fluxo!$U:$U,"&lt;="&amp;BG$5,Fluxo!$D:$D,$D51,Fluxo!$E:$E,"&lt;&gt;"&amp;"PERMUTANTE"))</f>
        <v>0</v>
      </c>
      <c r="BH51" s="18">
        <f>IF(BH$5&gt;$G$4,0,SUMIFS(Fluxo!$O:$O,Fluxo!$U:$U,"&gt;"&amp;BG$5,Fluxo!$U:$U,"&lt;="&amp;BH$5,Fluxo!$D:$D,$D51,Fluxo!$E:$E,"&lt;&gt;"&amp;"PERMUTANTE"))</f>
        <v>0</v>
      </c>
      <c r="BI51" s="18">
        <f>IF(BI$5&gt;$G$4,0,SUMIFS(Fluxo!$O:$O,Fluxo!$U:$U,"&gt;"&amp;BH$5,Fluxo!$U:$U,"&lt;="&amp;BI$5,Fluxo!$D:$D,$D51,Fluxo!$E:$E,"&lt;&gt;"&amp;"PERMUTANTE"))</f>
        <v>0</v>
      </c>
      <c r="BJ51" s="18">
        <f>IF(BJ$5&gt;$G$4,0,SUMIFS(Fluxo!$O:$O,Fluxo!$U:$U,"&gt;"&amp;BI$5,Fluxo!$U:$U,"&lt;="&amp;BJ$5,Fluxo!$D:$D,$D51,Fluxo!$E:$E,"&lt;&gt;"&amp;"PERMUTANTE"))</f>
        <v>0</v>
      </c>
      <c r="BK51" s="18">
        <f>IF(BK$5&gt;$G$4,0,SUMIFS(Fluxo!$O:$O,Fluxo!$U:$U,"&gt;"&amp;BJ$5,Fluxo!$U:$U,"&lt;="&amp;BK$5,Fluxo!$D:$D,$D51,Fluxo!$E:$E,"&lt;&gt;"&amp;"PERMUTANTE"))</f>
        <v>0</v>
      </c>
      <c r="BL51" s="18">
        <f>IF(BL$5&gt;$G$4,0,SUMIFS(Fluxo!$O:$O,Fluxo!$U:$U,"&gt;"&amp;BK$5,Fluxo!$U:$U,"&lt;="&amp;BL$5,Fluxo!$D:$D,$D51,Fluxo!$E:$E,"&lt;&gt;"&amp;"PERMUTANTE"))</f>
        <v>0</v>
      </c>
      <c r="BM51" s="18">
        <f>IF(BM$5&gt;$G$4,0,SUMIFS(Fluxo!$O:$O,Fluxo!$U:$U,"&gt;"&amp;BL$5,Fluxo!$U:$U,"&lt;="&amp;BM$5,Fluxo!$D:$D,$D51,Fluxo!$E:$E,"&lt;&gt;"&amp;"PERMUTANTE"))</f>
        <v>0</v>
      </c>
      <c r="BN51" s="18">
        <f>IF(BN$5&gt;$G$4,0,SUMIFS(Fluxo!$O:$O,Fluxo!$U:$U,"&gt;"&amp;BM$5,Fluxo!$U:$U,"&lt;="&amp;BN$5,Fluxo!$D:$D,$D51,Fluxo!$E:$E,"&lt;&gt;"&amp;"PERMUTANTE"))</f>
        <v>0</v>
      </c>
      <c r="BO51" s="18">
        <f>IF(BO$5&gt;$G$4,0,SUMIFS(Fluxo!$O:$O,Fluxo!$U:$U,"&gt;"&amp;BN$5,Fluxo!$U:$U,"&lt;="&amp;BO$5,Fluxo!$D:$D,$D51,Fluxo!$E:$E,"&lt;&gt;"&amp;"PERMUTANTE"))</f>
        <v>0</v>
      </c>
      <c r="BP51" s="18">
        <f>IF(BP$5&gt;$G$4,0,SUMIFS(Fluxo!$O:$O,Fluxo!$U:$U,"&gt;"&amp;BO$5,Fluxo!$U:$U,"&lt;="&amp;BP$5,Fluxo!$D:$D,$D51,Fluxo!$E:$E,"&lt;&gt;"&amp;"PERMUTANTE"))</f>
        <v>0</v>
      </c>
      <c r="BQ51" s="18">
        <f>IF(BQ$5&gt;$G$4,0,SUMIFS(Fluxo!$O:$O,Fluxo!$U:$U,"&gt;"&amp;BP$5,Fluxo!$U:$U,"&lt;="&amp;BQ$5,Fluxo!$D:$D,$D51,Fluxo!$E:$E,"&lt;&gt;"&amp;"PERMUTANTE"))</f>
        <v>0</v>
      </c>
      <c r="BR51" s="18">
        <f>IF(BR$5&gt;$G$4,0,SUMIFS(Fluxo!$O:$O,Fluxo!$U:$U,"&gt;"&amp;BQ$5,Fluxo!$U:$U,"&lt;="&amp;BR$5,Fluxo!$D:$D,$D51,Fluxo!$E:$E,"&lt;&gt;"&amp;"PERMUTANTE"))</f>
        <v>0</v>
      </c>
      <c r="BS51" s="18">
        <f>IF(BS$5&gt;$G$4,0,SUMIFS(Fluxo!$O:$O,Fluxo!$U:$U,"&gt;"&amp;BR$5,Fluxo!$U:$U,"&lt;="&amp;BS$5,Fluxo!$D:$D,$D51,Fluxo!$E:$E,"&lt;&gt;"&amp;"PERMUTANTE"))</f>
        <v>0</v>
      </c>
      <c r="BT51" s="18">
        <f>IF(BT$5&gt;$G$4,0,SUMIFS(Fluxo!$O:$O,Fluxo!$U:$U,"&gt;"&amp;BS$5,Fluxo!$U:$U,"&lt;="&amp;BT$5,Fluxo!$D:$D,$D51,Fluxo!$E:$E,"&lt;&gt;"&amp;"PERMUTANTE"))</f>
        <v>0</v>
      </c>
      <c r="BU51" s="18">
        <f>IF(BU$5&gt;$G$4,0,SUMIFS(Fluxo!$O:$O,Fluxo!$U:$U,"&gt;"&amp;BT$5,Fluxo!$U:$U,"&lt;="&amp;BU$5,Fluxo!$D:$D,$D51,Fluxo!$E:$E,"&lt;&gt;"&amp;"PERMUTANTE"))</f>
        <v>0</v>
      </c>
      <c r="BV51" s="18">
        <f>IF(BV$5&gt;$G$4,0,SUMIFS(Fluxo!$O:$O,Fluxo!$U:$U,"&gt;"&amp;BU$5,Fluxo!$U:$U,"&lt;="&amp;BV$5,Fluxo!$D:$D,$D51,Fluxo!$E:$E,"&lt;&gt;"&amp;"PERMUTANTE"))</f>
        <v>0</v>
      </c>
      <c r="BW51" s="18">
        <f>IF(BW$5&gt;$G$4,0,SUMIFS(Fluxo!$O:$O,Fluxo!$U:$U,"&gt;"&amp;BV$5,Fluxo!$U:$U,"&lt;="&amp;BW$5,Fluxo!$D:$D,$D51,Fluxo!$E:$E,"&lt;&gt;"&amp;"PERMUTANTE"))</f>
        <v>0</v>
      </c>
      <c r="BX51" s="18">
        <f>IF(BX$5&gt;$G$4,0,SUMIFS(Fluxo!$O:$O,Fluxo!$U:$U,"&gt;"&amp;BW$5,Fluxo!$U:$U,"&lt;="&amp;BX$5,Fluxo!$D:$D,$D51,Fluxo!$E:$E,"&lt;&gt;"&amp;"PERMUTANTE"))</f>
        <v>0</v>
      </c>
      <c r="BY51" s="18">
        <f>IF(BY$5&gt;$G$4,0,SUMIFS(Fluxo!$O:$O,Fluxo!$U:$U,"&gt;"&amp;BX$5,Fluxo!$U:$U,"&lt;="&amp;BY$5,Fluxo!$D:$D,$D51,Fluxo!$E:$E,"&lt;&gt;"&amp;"PERMUTANTE"))</f>
        <v>0</v>
      </c>
      <c r="BZ51" s="18">
        <f>IF(BZ$5&gt;$G$4,0,SUMIFS(Fluxo!$O:$O,Fluxo!$U:$U,"&gt;"&amp;BY$5,Fluxo!$U:$U,"&lt;="&amp;BZ$5,Fluxo!$D:$D,$D51,Fluxo!$E:$E,"&lt;&gt;"&amp;"PERMUTANTE"))</f>
        <v>0</v>
      </c>
      <c r="CA51" s="18">
        <f>IF(CA$5&gt;$G$4,0,SUMIFS(Fluxo!$O:$O,Fluxo!$U:$U,"&gt;"&amp;BZ$5,Fluxo!$U:$U,"&lt;="&amp;CA$5,Fluxo!$D:$D,$D51,Fluxo!$E:$E,"&lt;&gt;"&amp;"PERMUTANTE"))</f>
        <v>0</v>
      </c>
      <c r="CB51" s="18">
        <f>IF(CB$5&gt;$G$4,0,SUMIFS(Fluxo!$O:$O,Fluxo!$U:$U,"&gt;"&amp;CA$5,Fluxo!$U:$U,"&lt;="&amp;CB$5,Fluxo!$D:$D,$D51,Fluxo!$E:$E,"&lt;&gt;"&amp;"PERMUTANTE"))</f>
        <v>0</v>
      </c>
      <c r="CC51" s="18">
        <f>IF(CC$5&gt;$G$4,0,SUMIFS(Fluxo!$O:$O,Fluxo!$U:$U,"&gt;"&amp;CB$5,Fluxo!$U:$U,"&lt;="&amp;CC$5,Fluxo!$D:$D,$D51,Fluxo!$E:$E,"&lt;&gt;"&amp;"PERMUTANTE"))</f>
        <v>0</v>
      </c>
      <c r="CD51" s="18">
        <f>IF(CD$5&gt;$G$4,0,SUMIFS(Fluxo!$O:$O,Fluxo!$U:$U,"&gt;"&amp;CC$5,Fluxo!$U:$U,"&lt;="&amp;CD$5,Fluxo!$D:$D,$D51,Fluxo!$E:$E,"&lt;&gt;"&amp;"PERMUTANTE"))</f>
        <v>0</v>
      </c>
      <c r="CE51" s="18">
        <f>IF(CE$5&gt;$G$4,0,SUMIFS(Fluxo!$O:$O,Fluxo!$U:$U,"&gt;"&amp;CD$5,Fluxo!$U:$U,"&lt;="&amp;CE$5,Fluxo!$D:$D,$D51,Fluxo!$E:$E,"&lt;&gt;"&amp;"PERMUTANTE"))</f>
        <v>0</v>
      </c>
      <c r="CF51" s="18">
        <f>IF(CF$5&gt;$G$4,0,SUMIFS(Fluxo!$O:$O,Fluxo!$U:$U,"&gt;"&amp;CE$5,Fluxo!$U:$U,"&lt;="&amp;CF$5,Fluxo!$D:$D,$D51,Fluxo!$E:$E,"&lt;&gt;"&amp;"PERMUTANTE"))</f>
        <v>0</v>
      </c>
      <c r="CG51" s="18">
        <f>IF(CG$5&gt;$G$4,0,SUMIFS(Fluxo!$O:$O,Fluxo!$U:$U,"&gt;"&amp;CF$5,Fluxo!$U:$U,"&lt;="&amp;CG$5,Fluxo!$D:$D,$D51,Fluxo!$E:$E,"&lt;&gt;"&amp;"PERMUTANTE"))</f>
        <v>0</v>
      </c>
      <c r="CH51" s="18">
        <f>IF(CH$5&gt;$G$4,0,SUMIFS(Fluxo!$O:$O,Fluxo!$U:$U,"&gt;"&amp;CG$5,Fluxo!$U:$U,"&lt;="&amp;CH$5,Fluxo!$D:$D,$D51,Fluxo!$E:$E,"&lt;&gt;"&amp;"PERMUTANTE"))</f>
        <v>0</v>
      </c>
      <c r="CI51" s="18">
        <f>IF(CI$5&gt;$G$4,0,SUMIFS(Fluxo!$O:$O,Fluxo!$U:$U,"&gt;"&amp;CH$5,Fluxo!$U:$U,"&lt;="&amp;CI$5,Fluxo!$D:$D,$D51,Fluxo!$E:$E,"&lt;&gt;"&amp;"PERMUTANTE"))</f>
        <v>0</v>
      </c>
      <c r="CJ51" s="18">
        <f>IF(CJ$5&gt;$G$4,0,SUMIFS(Fluxo!$O:$O,Fluxo!$U:$U,"&gt;"&amp;CI$5,Fluxo!$U:$U,"&lt;="&amp;CJ$5,Fluxo!$D:$D,$D51,Fluxo!$E:$E,"&lt;&gt;"&amp;"PERMUTANTE"))</f>
        <v>0</v>
      </c>
      <c r="CK51" s="18">
        <f>IF(CK$5&gt;$G$4,0,SUMIFS(Fluxo!$O:$O,Fluxo!$U:$U,"&gt;"&amp;CJ$5,Fluxo!$U:$U,"&lt;="&amp;CK$5,Fluxo!$D:$D,$D51,Fluxo!$E:$E,"&lt;&gt;"&amp;"PERMUTANTE"))</f>
        <v>0</v>
      </c>
      <c r="CL51" s="18">
        <f>IF(CL$5&gt;$G$4,0,SUMIFS(Fluxo!$O:$O,Fluxo!$U:$U,"&gt;"&amp;CK$5,Fluxo!$U:$U,"&lt;="&amp;CL$5,Fluxo!$D:$D,$D51,Fluxo!$E:$E,"&lt;&gt;"&amp;"PERMUTANTE"))</f>
        <v>0</v>
      </c>
      <c r="CM51" s="18">
        <f>IF(CM$5&gt;$G$4,0,SUMIFS(Fluxo!$O:$O,Fluxo!$U:$U,"&gt;"&amp;CL$5,Fluxo!$U:$U,"&lt;="&amp;CM$5,Fluxo!$D:$D,$D51,Fluxo!$E:$E,"&lt;&gt;"&amp;"PERMUTANTE"))</f>
        <v>0</v>
      </c>
      <c r="CN51" s="18">
        <f>IF(CN$5&gt;$G$4,0,SUMIFS(Fluxo!$O:$O,Fluxo!$U:$U,"&gt;"&amp;CM$5,Fluxo!$U:$U,"&lt;="&amp;CN$5,Fluxo!$D:$D,$D51,Fluxo!$E:$E,"&lt;&gt;"&amp;"PERMUTANTE"))</f>
        <v>0</v>
      </c>
      <c r="CO51" s="18">
        <f>IF(CO$5&gt;$G$4,0,SUMIFS(Fluxo!$O:$O,Fluxo!$U:$U,"&gt;"&amp;CN$5,Fluxo!$U:$U,"&lt;="&amp;CO$5,Fluxo!$D:$D,$D51,Fluxo!$E:$E,"&lt;&gt;"&amp;"PERMUTANTE"))</f>
        <v>0</v>
      </c>
      <c r="CP51" s="18">
        <f>IF(CP$5&gt;$G$4,0,SUMIFS(Fluxo!$O:$O,Fluxo!$U:$U,"&gt;"&amp;CO$5,Fluxo!$U:$U,"&lt;="&amp;CP$5,Fluxo!$D:$D,$D51,Fluxo!$E:$E,"&lt;&gt;"&amp;"PERMUTANTE"))</f>
        <v>0</v>
      </c>
      <c r="CQ51" s="18">
        <f>IF(CQ$5&gt;$G$4,0,SUMIFS(Fluxo!$O:$O,Fluxo!$U:$U,"&gt;"&amp;CP$5,Fluxo!$U:$U,"&lt;="&amp;CQ$5,Fluxo!$D:$D,$D51,Fluxo!$E:$E,"&lt;&gt;"&amp;"PERMUTANTE"))</f>
        <v>0</v>
      </c>
      <c r="CR51" s="18">
        <f>IF(CR$5&gt;$G$4,0,SUMIFS(Fluxo!$O:$O,Fluxo!$U:$U,"&gt;"&amp;CQ$5,Fluxo!$U:$U,"&lt;="&amp;CR$5,Fluxo!$D:$D,$D51,Fluxo!$E:$E,"&lt;&gt;"&amp;"PERMUTANTE"))</f>
        <v>0</v>
      </c>
      <c r="CS51" s="18">
        <f>IF(CS$5&gt;$G$4,0,SUMIFS(Fluxo!$O:$O,Fluxo!$U:$U,"&gt;"&amp;CR$5,Fluxo!$U:$U,"&lt;="&amp;CS$5,Fluxo!$D:$D,$D51,Fluxo!$E:$E,"&lt;&gt;"&amp;"PERMUTANTE"))</f>
        <v>0</v>
      </c>
      <c r="CT51" s="18">
        <f>IF(CT$5&gt;$G$4,0,SUMIFS(Fluxo!$O:$O,Fluxo!$U:$U,"&gt;"&amp;CS$5,Fluxo!$U:$U,"&lt;="&amp;CT$5,Fluxo!$D:$D,$D51,Fluxo!$E:$E,"&lt;&gt;"&amp;"PERMUTANTE"))</f>
        <v>0</v>
      </c>
      <c r="CU51" s="18">
        <f>IF(CU$5&gt;$G$4,0,SUMIFS(Fluxo!$O:$O,Fluxo!$U:$U,"&gt;"&amp;CT$5,Fluxo!$U:$U,"&lt;="&amp;CU$5,Fluxo!$D:$D,$D51,Fluxo!$E:$E,"&lt;&gt;"&amp;"PERMUTANTE"))</f>
        <v>0</v>
      </c>
      <c r="CV51" s="18">
        <f>IF(CV$5&gt;$G$4,0,SUMIFS(Fluxo!$O:$O,Fluxo!$U:$U,"&gt;"&amp;CU$5,Fluxo!$U:$U,"&lt;="&amp;CV$5,Fluxo!$D:$D,$D51,Fluxo!$E:$E,"&lt;&gt;"&amp;"PERMUTANTE"))</f>
        <v>0</v>
      </c>
      <c r="CW51" s="18">
        <f>IF(CW$5&gt;$G$4,0,SUMIFS(Fluxo!$O:$O,Fluxo!$U:$U,"&gt;"&amp;CV$5,Fluxo!$U:$U,"&lt;="&amp;CW$5,Fluxo!$D:$D,$D51,Fluxo!$E:$E,"&lt;&gt;"&amp;"PERMUTANTE"))</f>
        <v>0</v>
      </c>
      <c r="CX51" s="18">
        <f>IF(CX$5&gt;$G$4,0,SUMIFS(Fluxo!$O:$O,Fluxo!$U:$U,"&gt;"&amp;CW$5,Fluxo!$U:$U,"&lt;="&amp;CX$5,Fluxo!$D:$D,$D51,Fluxo!$E:$E,"&lt;&gt;"&amp;"PERMUTANTE"))</f>
        <v>0</v>
      </c>
      <c r="CY51" s="18">
        <f>IF(CY$5&gt;$G$4,0,SUMIFS(Fluxo!$O:$O,Fluxo!$U:$U,"&gt;"&amp;CX$5,Fluxo!$U:$U,"&lt;="&amp;CY$5,Fluxo!$D:$D,$D51,Fluxo!$E:$E,"&lt;&gt;"&amp;"PERMUTANTE"))</f>
        <v>0</v>
      </c>
      <c r="CZ51" s="18">
        <f>IF(CZ$5&gt;$G$4,0,SUMIFS(Fluxo!$O:$O,Fluxo!$U:$U,"&gt;"&amp;CY$5,Fluxo!$U:$U,"&lt;="&amp;CZ$5,Fluxo!$D:$D,$D51,Fluxo!$E:$E,"&lt;&gt;"&amp;"PERMUTANTE"))</f>
        <v>0</v>
      </c>
      <c r="DA51" s="18">
        <f>IF(DA$5&gt;$G$4,0,SUMIFS(Fluxo!$O:$O,Fluxo!$U:$U,"&gt;"&amp;CZ$5,Fluxo!$U:$U,"&lt;="&amp;DA$5,Fluxo!$D:$D,$D51,Fluxo!$E:$E,"&lt;&gt;"&amp;"PERMUTANTE"))</f>
        <v>0</v>
      </c>
      <c r="DB51" s="18">
        <f>IF(DB$5&gt;$G$4,0,SUMIFS(Fluxo!$O:$O,Fluxo!$U:$U,"&gt;"&amp;DA$5,Fluxo!$U:$U,"&lt;="&amp;DB$5,Fluxo!$D:$D,$D51,Fluxo!$E:$E,"&lt;&gt;"&amp;"PERMUTANTE"))</f>
        <v>0</v>
      </c>
      <c r="DC51" s="18">
        <f>IF(DC$5&gt;$G$4,0,SUMIFS(Fluxo!$O:$O,Fluxo!$U:$U,"&gt;"&amp;DB$5,Fluxo!$U:$U,"&lt;="&amp;DC$5,Fluxo!$D:$D,$D51,Fluxo!$E:$E,"&lt;&gt;"&amp;"PERMUTANTE"))</f>
        <v>0</v>
      </c>
      <c r="DD51" s="18">
        <f>IF(DD$5&gt;$G$4,0,SUMIFS(Fluxo!$O:$O,Fluxo!$U:$U,"&gt;"&amp;DC$5,Fluxo!$U:$U,"&lt;="&amp;DD$5,Fluxo!$D:$D,$D51,Fluxo!$E:$E,"&lt;&gt;"&amp;"PERMUTANTE"))</f>
        <v>0</v>
      </c>
      <c r="DE51" s="18">
        <f>IF(DE$5&gt;$G$4,0,SUMIFS(Fluxo!$O:$O,Fluxo!$U:$U,"&gt;"&amp;DD$5,Fluxo!$U:$U,"&lt;="&amp;DE$5,Fluxo!$D:$D,$D51,Fluxo!$E:$E,"&lt;&gt;"&amp;"PERMUTANTE"))</f>
        <v>0</v>
      </c>
      <c r="DF51" s="18">
        <f>IF(DF$5&gt;$G$4,0,SUMIFS(Fluxo!$O:$O,Fluxo!$U:$U,"&gt;"&amp;DE$5,Fluxo!$U:$U,"&lt;="&amp;DF$5,Fluxo!$D:$D,$D51,Fluxo!$E:$E,"&lt;&gt;"&amp;"PERMUTANTE"))</f>
        <v>0</v>
      </c>
      <c r="DG51" s="18">
        <f>IF(DG$5&gt;$G$4,0,SUMIFS(Fluxo!$O:$O,Fluxo!$U:$U,"&gt;"&amp;DF$5,Fluxo!$U:$U,"&lt;="&amp;DG$5,Fluxo!$D:$D,$D51,Fluxo!$E:$E,"&lt;&gt;"&amp;"PERMUTANTE"))</f>
        <v>0</v>
      </c>
      <c r="DH51" s="18">
        <f>IF(DH$5&gt;$G$4,0,SUMIFS(Fluxo!$O:$O,Fluxo!$U:$U,"&gt;"&amp;DG$5,Fluxo!$U:$U,"&lt;="&amp;DH$5,Fluxo!$D:$D,$D51,Fluxo!$E:$E,"&lt;&gt;"&amp;"PERMUTANTE"))</f>
        <v>0</v>
      </c>
      <c r="DI51" s="18">
        <f>IF(DI$5&gt;$G$4,0,SUMIFS(Fluxo!$O:$O,Fluxo!$U:$U,"&gt;"&amp;DH$5,Fluxo!$U:$U,"&lt;="&amp;DI$5,Fluxo!$D:$D,$D51,Fluxo!$E:$E,"&lt;&gt;"&amp;"PERMUTANTE"))</f>
        <v>0</v>
      </c>
      <c r="DJ51" s="18">
        <f>IF(DJ$5&gt;$G$4,0,SUMIFS(Fluxo!$O:$O,Fluxo!$U:$U,"&gt;"&amp;DI$5,Fluxo!$U:$U,"&lt;="&amp;DJ$5,Fluxo!$D:$D,$D51,Fluxo!$E:$E,"&lt;&gt;"&amp;"PERMUTANTE"))</f>
        <v>0</v>
      </c>
      <c r="DK51" s="18">
        <f>IF(DK$5&gt;$G$4,0,SUMIFS(Fluxo!$O:$O,Fluxo!$U:$U,"&gt;"&amp;DJ$5,Fluxo!$U:$U,"&lt;="&amp;DK$5,Fluxo!$D:$D,$D51,Fluxo!$E:$E,"&lt;&gt;"&amp;"PERMUTANTE"))</f>
        <v>0</v>
      </c>
      <c r="DL51" s="18">
        <f>IF(DL$5&gt;$G$4,0,SUMIFS(Fluxo!$O:$O,Fluxo!$U:$U,"&gt;"&amp;DK$5,Fluxo!$U:$U,"&lt;="&amp;DL$5,Fluxo!$D:$D,$D51,Fluxo!$E:$E,"&lt;&gt;"&amp;"PERMUTANTE"))</f>
        <v>0</v>
      </c>
      <c r="DM51" s="18">
        <f>IF(DM$5&gt;$G$4,0,SUMIFS(Fluxo!$O:$O,Fluxo!$U:$U,"&gt;"&amp;DL$5,Fluxo!$U:$U,"&lt;="&amp;DM$5,Fluxo!$D:$D,$D51,Fluxo!$E:$E,"&lt;&gt;"&amp;"PERMUTANTE"))</f>
        <v>0</v>
      </c>
      <c r="DN51" s="18">
        <f>IF(DN$5&gt;$G$4,0,SUMIFS(Fluxo!$O:$O,Fluxo!$U:$U,"&gt;"&amp;DM$5,Fluxo!$U:$U,"&lt;="&amp;DN$5,Fluxo!$D:$D,$D51,Fluxo!$E:$E,"&lt;&gt;"&amp;"PERMUTANTE"))</f>
        <v>0</v>
      </c>
      <c r="DO51" s="18">
        <f>IF(DO$5&gt;$G$4,0,SUMIFS(Fluxo!$O:$O,Fluxo!$U:$U,"&gt;"&amp;DN$5,Fluxo!$U:$U,"&lt;="&amp;DO$5,Fluxo!$D:$D,$D51,Fluxo!$E:$E,"&lt;&gt;"&amp;"PERMUTANTE"))</f>
        <v>0</v>
      </c>
      <c r="DP51" s="18">
        <f>IF(DP$5&gt;$G$4,0,SUMIFS(Fluxo!$O:$O,Fluxo!$U:$U,"&gt;"&amp;DO$5,Fluxo!$U:$U,"&lt;="&amp;DP$5,Fluxo!$D:$D,$D51,Fluxo!$E:$E,"&lt;&gt;"&amp;"PERMUTANTE"))</f>
        <v>0</v>
      </c>
      <c r="DQ51" s="18">
        <f>IF(DQ$5&gt;$G$4,0,SUMIFS(Fluxo!$O:$O,Fluxo!$U:$U,"&gt;"&amp;DP$5,Fluxo!$U:$U,"&lt;="&amp;DQ$5,Fluxo!$D:$D,$D51,Fluxo!$E:$E,"&lt;&gt;"&amp;"PERMUTANTE"))</f>
        <v>0</v>
      </c>
      <c r="DR51" s="18">
        <f>IF(DR$5&gt;$G$4,0,SUMIFS(Fluxo!$O:$O,Fluxo!$U:$U,"&gt;"&amp;DQ$5,Fluxo!$U:$U,"&lt;="&amp;DR$5,Fluxo!$D:$D,$D51,Fluxo!$E:$E,"&lt;&gt;"&amp;"PERMUTANTE"))</f>
        <v>0</v>
      </c>
      <c r="DS51" s="18">
        <f>IF(DS$5&gt;$G$4,0,SUMIFS(Fluxo!$O:$O,Fluxo!$U:$U,"&gt;"&amp;DR$5,Fluxo!$U:$U,"&lt;="&amp;DS$5,Fluxo!$D:$D,$D51,Fluxo!$E:$E,"&lt;&gt;"&amp;"PERMUTANTE"))</f>
        <v>0</v>
      </c>
      <c r="DT51" s="18">
        <f>IF(DT$5&gt;$G$4,0,SUMIFS(Fluxo!$O:$O,Fluxo!$U:$U,"&gt;"&amp;DS$5,Fluxo!$U:$U,"&lt;="&amp;DT$5,Fluxo!$D:$D,$D51,Fluxo!$E:$E,"&lt;&gt;"&amp;"PERMUTANTE"))</f>
        <v>0</v>
      </c>
      <c r="DU51" s="18">
        <f>IF(DU$5&gt;$G$4,0,SUMIFS(Fluxo!$O:$O,Fluxo!$U:$U,"&gt;"&amp;DT$5,Fluxo!$U:$U,"&lt;="&amp;DU$5,Fluxo!$D:$D,$D51,Fluxo!$E:$E,"&lt;&gt;"&amp;"PERMUTANTE"))</f>
        <v>0</v>
      </c>
      <c r="DV51" s="18">
        <f>IF(DV$5&gt;$G$4,0,SUMIFS(Fluxo!$O:$O,Fluxo!$U:$U,"&gt;"&amp;DU$5,Fluxo!$U:$U,"&lt;="&amp;DV$5,Fluxo!$D:$D,$D51,Fluxo!$E:$E,"&lt;&gt;"&amp;"PERMUTANTE"))</f>
        <v>0</v>
      </c>
      <c r="DW51" s="18">
        <f>IF(DW$5&gt;$G$4,0,SUMIFS(Fluxo!$O:$O,Fluxo!$U:$U,"&gt;"&amp;DV$5,Fluxo!$U:$U,"&lt;="&amp;DW$5,Fluxo!$D:$D,$D51,Fluxo!$E:$E,"&lt;&gt;"&amp;"PERMUTANTE"))</f>
        <v>0</v>
      </c>
      <c r="DX51" s="18">
        <f>IF(DX$5&gt;$G$4,0,SUMIFS(Fluxo!$O:$O,Fluxo!$U:$U,"&gt;"&amp;DW$5,Fluxo!$U:$U,"&lt;="&amp;DX$5,Fluxo!$D:$D,$D51,Fluxo!$E:$E,"&lt;&gt;"&amp;"PERMUTANTE"))</f>
        <v>0</v>
      </c>
      <c r="DY51" s="18">
        <f>IF(DY$5&gt;$G$4,0,SUMIFS(Fluxo!$O:$O,Fluxo!$U:$U,"&gt;"&amp;DX$5,Fluxo!$U:$U,"&lt;="&amp;DY$5,Fluxo!$D:$D,$D51,Fluxo!$E:$E,"&lt;&gt;"&amp;"PERMUTANTE"))</f>
        <v>0</v>
      </c>
      <c r="DZ51" s="18">
        <f>IF(DZ$5&gt;$G$4,0,SUMIFS(Fluxo!$O:$O,Fluxo!$U:$U,"&gt;"&amp;DY$5,Fluxo!$U:$U,"&lt;="&amp;DZ$5,Fluxo!$D:$D,$D51,Fluxo!$E:$E,"&lt;&gt;"&amp;"PERMUTANTE"))</f>
        <v>0</v>
      </c>
      <c r="EA51" s="18">
        <f>IF(EA$5&gt;$G$4,0,SUMIFS(Fluxo!$O:$O,Fluxo!$U:$U,"&gt;"&amp;DZ$5,Fluxo!$U:$U,"&lt;="&amp;EA$5,Fluxo!$D:$D,$D51,Fluxo!$E:$E,"&lt;&gt;"&amp;"PERMUTANTE"))</f>
        <v>0</v>
      </c>
      <c r="EB51" s="18">
        <f>IF(EB$5&gt;$G$4,0,SUMIFS(Fluxo!$O:$O,Fluxo!$U:$U,"&gt;"&amp;EA$5,Fluxo!$U:$U,"&lt;="&amp;EB$5,Fluxo!$D:$D,$D51,Fluxo!$E:$E,"&lt;&gt;"&amp;"PERMUTANTE"))</f>
        <v>0</v>
      </c>
      <c r="EC51" s="18">
        <f>IF(EC$5&gt;$G$4,0,SUMIFS(Fluxo!$O:$O,Fluxo!$U:$U,"&gt;"&amp;EB$5,Fluxo!$U:$U,"&lt;="&amp;EC$5,Fluxo!$D:$D,$D51,Fluxo!$E:$E,"&lt;&gt;"&amp;"PERMUTANTE"))</f>
        <v>0</v>
      </c>
      <c r="ED51" s="18">
        <f>IF(ED$5&gt;$G$4,0,SUMIFS(Fluxo!$O:$O,Fluxo!$U:$U,"&gt;"&amp;EC$5,Fluxo!$U:$U,"&lt;="&amp;ED$5,Fluxo!$D:$D,$D51,Fluxo!$E:$E,"&lt;&gt;"&amp;"PERMUTANTE"))</f>
        <v>0</v>
      </c>
      <c r="EE51" s="18">
        <f>IF(EE$5&gt;$G$4,0,SUMIFS(Fluxo!$O:$O,Fluxo!$U:$U,"&gt;"&amp;ED$5,Fluxo!$U:$U,"&lt;="&amp;EE$5,Fluxo!$D:$D,$D51,Fluxo!$E:$E,"&lt;&gt;"&amp;"PERMUTANTE"))</f>
        <v>0</v>
      </c>
      <c r="EF51" s="18">
        <f>IF(EF$5&gt;$G$4,0,SUMIFS(Fluxo!$O:$O,Fluxo!$U:$U,"&gt;"&amp;EE$5,Fluxo!$U:$U,"&lt;="&amp;EF$5,Fluxo!$D:$D,$D51,Fluxo!$E:$E,"&lt;&gt;"&amp;"PERMUTANTE"))</f>
        <v>0</v>
      </c>
      <c r="EG51" s="18">
        <f>IF(EG$5&gt;$G$4,0,SUMIFS(Fluxo!$O:$O,Fluxo!$U:$U,"&gt;"&amp;EF$5,Fluxo!$U:$U,"&lt;="&amp;EG$5,Fluxo!$D:$D,$D51,Fluxo!$E:$E,"&lt;&gt;"&amp;"PERMUTANTE"))</f>
        <v>0</v>
      </c>
      <c r="EH51" s="18">
        <f>IF(EH$5&gt;$G$4,0,SUMIFS(Fluxo!$O:$O,Fluxo!$U:$U,"&gt;"&amp;EG$5,Fluxo!$U:$U,"&lt;="&amp;EH$5,Fluxo!$D:$D,$D51,Fluxo!$E:$E,"&lt;&gt;"&amp;"PERMUTANTE"))</f>
        <v>0</v>
      </c>
      <c r="EI51" s="18">
        <f>IF(EI$5&gt;$G$4,0,SUMIFS(Fluxo!$O:$O,Fluxo!$U:$U,"&gt;"&amp;EH$5,Fluxo!$U:$U,"&lt;="&amp;EI$5,Fluxo!$D:$D,$D51,Fluxo!$E:$E,"&lt;&gt;"&amp;"PERMUTANTE"))</f>
        <v>0</v>
      </c>
      <c r="EJ51" s="18">
        <f>IF(EJ$5&gt;$G$4,0,SUMIFS(Fluxo!$O:$O,Fluxo!$U:$U,"&gt;"&amp;EI$5,Fluxo!$U:$U,"&lt;="&amp;EJ$5,Fluxo!$D:$D,$D51,Fluxo!$E:$E,"&lt;&gt;"&amp;"PERMUTANTE"))</f>
        <v>0</v>
      </c>
      <c r="EK51" s="18">
        <f>IF(EK$5&gt;$G$4,0,SUMIFS(Fluxo!$O:$O,Fluxo!$U:$U,"&gt;"&amp;EJ$5,Fluxo!$U:$U,"&lt;="&amp;EK$5,Fluxo!$D:$D,$D51,Fluxo!$E:$E,"&lt;&gt;"&amp;"PERMUTANTE"))</f>
        <v>0</v>
      </c>
      <c r="EL51" s="18">
        <f>IF(EL$5&gt;$G$4,0,SUMIFS(Fluxo!$O:$O,Fluxo!$U:$U,"&gt;"&amp;EK$5,Fluxo!$U:$U,"&lt;="&amp;EL$5,Fluxo!$D:$D,$D51,Fluxo!$E:$E,"&lt;&gt;"&amp;"PERMUTANTE"))</f>
        <v>0</v>
      </c>
      <c r="EM51" s="18">
        <f>IF(EM$5&gt;$G$4,0,SUMIFS(Fluxo!$O:$O,Fluxo!$U:$U,"&gt;"&amp;EL$5,Fluxo!$U:$U,"&lt;="&amp;EM$5,Fluxo!$D:$D,$D51,Fluxo!$E:$E,"&lt;&gt;"&amp;"PERMUTANTE"))</f>
        <v>0</v>
      </c>
      <c r="EN51" s="18">
        <f>IF(EN$5&gt;$G$4,0,SUMIFS(Fluxo!$O:$O,Fluxo!$U:$U,"&gt;"&amp;EM$5,Fluxo!$U:$U,"&lt;="&amp;EN$5,Fluxo!$D:$D,$D51,Fluxo!$E:$E,"&lt;&gt;"&amp;"PERMUTANTE"))</f>
        <v>0</v>
      </c>
      <c r="EO51" s="18">
        <f>IF(EO$5&gt;$G$4,0,SUMIFS(Fluxo!$O:$O,Fluxo!$U:$U,"&gt;"&amp;EN$5,Fluxo!$U:$U,"&lt;="&amp;EO$5,Fluxo!$D:$D,$D51,Fluxo!$E:$E,"&lt;&gt;"&amp;"PERMUTANTE"))</f>
        <v>0</v>
      </c>
      <c r="EP51" s="18">
        <f>IF(EP$5&gt;$G$4,0,SUMIFS(Fluxo!$O:$O,Fluxo!$U:$U,"&gt;"&amp;EO$5,Fluxo!$U:$U,"&lt;="&amp;EP$5,Fluxo!$D:$D,$D51,Fluxo!$E:$E,"&lt;&gt;"&amp;"PERMUTANTE"))</f>
        <v>0</v>
      </c>
      <c r="EQ51" s="18">
        <f>IF(EQ$5&gt;$G$4,0,SUMIFS(Fluxo!$O:$O,Fluxo!$U:$U,"&gt;"&amp;EP$5,Fluxo!$U:$U,"&lt;="&amp;EQ$5,Fluxo!$D:$D,$D51,Fluxo!$E:$E,"&lt;&gt;"&amp;"PERMUTANTE"))</f>
        <v>0</v>
      </c>
      <c r="ER51" s="18">
        <f>IF(ER$5&gt;$G$4,0,SUMIFS(Fluxo!$O:$O,Fluxo!$U:$U,"&gt;"&amp;EQ$5,Fluxo!$U:$U,"&lt;="&amp;ER$5,Fluxo!$D:$D,$D51,Fluxo!$E:$E,"&lt;&gt;"&amp;"PERMUTANTE"))</f>
        <v>0</v>
      </c>
      <c r="ES51" s="18">
        <f>IF(ES$5&gt;$G$4,0,SUMIFS(Fluxo!$O:$O,Fluxo!$U:$U,"&gt;"&amp;ER$5,Fluxo!$U:$U,"&lt;="&amp;ES$5,Fluxo!$D:$D,$D51,Fluxo!$E:$E,"&lt;&gt;"&amp;"PERMUTANTE"))</f>
        <v>0</v>
      </c>
      <c r="ET51" s="18">
        <f>IF(ET$5&gt;$G$4,0,SUMIFS(Fluxo!$O:$O,Fluxo!$U:$U,"&gt;"&amp;ES$5,Fluxo!$U:$U,"&lt;="&amp;ET$5,Fluxo!$D:$D,$D51,Fluxo!$E:$E,"&lt;&gt;"&amp;"PERMUTANTE"))</f>
        <v>0</v>
      </c>
      <c r="EU51" s="18">
        <f>IF(EU$5&gt;$G$4,0,SUMIFS(Fluxo!$O:$O,Fluxo!$U:$U,"&gt;"&amp;ET$5,Fluxo!$U:$U,"&lt;="&amp;EU$5,Fluxo!$D:$D,$D51,Fluxo!$E:$E,"&lt;&gt;"&amp;"PERMUTANTE"))</f>
        <v>0</v>
      </c>
      <c r="EV51" s="18">
        <f>IF(EV$5&gt;$G$4,0,SUMIFS(Fluxo!$O:$O,Fluxo!$U:$U,"&gt;"&amp;EU$5,Fluxo!$U:$U,"&lt;="&amp;EV$5,Fluxo!$D:$D,$D51,Fluxo!$E:$E,"&lt;&gt;"&amp;"PERMUTANTE"))</f>
        <v>0</v>
      </c>
      <c r="EW51" s="18">
        <f>IF(EW$5&gt;$G$4,0,SUMIFS(Fluxo!$O:$O,Fluxo!$U:$U,"&gt;"&amp;EV$5,Fluxo!$U:$U,"&lt;="&amp;EW$5,Fluxo!$D:$D,$D51,Fluxo!$E:$E,"&lt;&gt;"&amp;"PERMUTANTE"))</f>
        <v>0</v>
      </c>
      <c r="EX51" s="18">
        <f>IF(EX$5&gt;$G$4,0,SUMIFS(Fluxo!$O:$O,Fluxo!$U:$U,"&gt;"&amp;EW$5,Fluxo!$U:$U,"&lt;="&amp;EX$5,Fluxo!$D:$D,$D51,Fluxo!$E:$E,"&lt;&gt;"&amp;"PERMUTANTE"))</f>
        <v>0</v>
      </c>
      <c r="EY51" s="18">
        <f>IF(EY$5&gt;$G$4,0,SUMIFS(Fluxo!$O:$O,Fluxo!$U:$U,"&gt;"&amp;EX$5,Fluxo!$U:$U,"&lt;="&amp;EY$5,Fluxo!$D:$D,$D51,Fluxo!$E:$E,"&lt;&gt;"&amp;"PERMUTANTE"))</f>
        <v>0</v>
      </c>
      <c r="EZ51" s="18">
        <f>IF(EZ$5&gt;$G$4,0,SUMIFS(Fluxo!$O:$O,Fluxo!$U:$U,"&gt;"&amp;EY$5,Fluxo!$U:$U,"&lt;="&amp;EZ$5,Fluxo!$D:$D,$D51,Fluxo!$E:$E,"&lt;&gt;"&amp;"PERMUTANTE"))</f>
        <v>0</v>
      </c>
      <c r="FA51" s="18">
        <f>IF(FA$5&gt;$G$4,0,SUMIFS(Fluxo!$O:$O,Fluxo!$U:$U,"&gt;"&amp;EZ$5,Fluxo!$U:$U,"&lt;="&amp;FA$5,Fluxo!$D:$D,$D51,Fluxo!$E:$E,"&lt;&gt;"&amp;"PERMUTANTE"))</f>
        <v>0</v>
      </c>
      <c r="FB51" s="18">
        <f>IF(FB$5&gt;$G$4,0,SUMIFS(Fluxo!$O:$O,Fluxo!$U:$U,"&gt;"&amp;FA$5,Fluxo!$U:$U,"&lt;="&amp;FB$5,Fluxo!$D:$D,$D51,Fluxo!$E:$E,"&lt;&gt;"&amp;"PERMUTANTE"))</f>
        <v>0</v>
      </c>
      <c r="FC51" s="18">
        <f>IF(FC$5&gt;$G$4,0,SUMIFS(Fluxo!$O:$O,Fluxo!$U:$U,"&gt;"&amp;FB$5,Fluxo!$U:$U,"&lt;="&amp;FC$5,Fluxo!$D:$D,$D51,Fluxo!$E:$E,"&lt;&gt;"&amp;"PERMUTANTE"))</f>
        <v>0</v>
      </c>
      <c r="FD51" s="18">
        <f>IF(FD$5&gt;$G$4,0,SUMIFS(Fluxo!$O:$O,Fluxo!$U:$U,"&gt;"&amp;FC$5,Fluxo!$U:$U,"&lt;="&amp;FD$5,Fluxo!$D:$D,$D51,Fluxo!$E:$E,"&lt;&gt;"&amp;"PERMUTANTE"))</f>
        <v>0</v>
      </c>
      <c r="FE51" s="18">
        <f>IF(FE$5&gt;$G$4,0,SUMIFS(Fluxo!$O:$O,Fluxo!$U:$U,"&gt;"&amp;FD$5,Fluxo!$U:$U,"&lt;="&amp;FE$5,Fluxo!$D:$D,$D51,Fluxo!$E:$E,"&lt;&gt;"&amp;"PERMUTANTE"))</f>
        <v>0</v>
      </c>
      <c r="FF51" s="18">
        <f>IF(FF$5&gt;$G$4,0,SUMIFS(Fluxo!$O:$O,Fluxo!$U:$U,"&gt;"&amp;FE$5,Fluxo!$U:$U,"&lt;="&amp;FF$5,Fluxo!$D:$D,$D51,Fluxo!$E:$E,"&lt;&gt;"&amp;"PERMUTANTE"))</f>
        <v>0</v>
      </c>
      <c r="FG51" s="18">
        <f>IF(FG$5&gt;$G$4,0,SUMIFS(Fluxo!$O:$O,Fluxo!$U:$U,"&gt;"&amp;FF$5,Fluxo!$U:$U,"&lt;="&amp;FG$5,Fluxo!$D:$D,$D51,Fluxo!$E:$E,"&lt;&gt;"&amp;"PERMUTANTE"))</f>
        <v>0</v>
      </c>
      <c r="FH51" s="18">
        <f>IF(FH$5&gt;$G$4,0,SUMIFS(Fluxo!$O:$O,Fluxo!$U:$U,"&gt;"&amp;FG$5,Fluxo!$U:$U,"&lt;="&amp;FH$5,Fluxo!$D:$D,$D51,Fluxo!$E:$E,"&lt;&gt;"&amp;"PERMUTANTE"))</f>
        <v>0</v>
      </c>
      <c r="FI51" s="18">
        <f>IF(FI$5&gt;$G$4,0,SUMIFS(Fluxo!$O:$O,Fluxo!$U:$U,"&gt;"&amp;FH$5,Fluxo!$U:$U,"&lt;="&amp;FI$5,Fluxo!$D:$D,$D51,Fluxo!$E:$E,"&lt;&gt;"&amp;"PERMUTANTE"))</f>
        <v>0</v>
      </c>
      <c r="FJ51" s="18">
        <f>IF(FJ$5&gt;$G$4,0,SUMIFS(Fluxo!$O:$O,Fluxo!$U:$U,"&gt;"&amp;FI$5,Fluxo!$U:$U,"&lt;="&amp;FJ$5,Fluxo!$D:$D,$D51,Fluxo!$E:$E,"&lt;&gt;"&amp;"PERMUTANTE"))</f>
        <v>0</v>
      </c>
      <c r="FK51" s="18">
        <f>IF(FK$5&gt;$G$4,0,SUMIFS(Fluxo!$O:$O,Fluxo!$U:$U,"&gt;"&amp;FJ$5,Fluxo!$U:$U,"&lt;="&amp;FK$5,Fluxo!$D:$D,$D51,Fluxo!$E:$E,"&lt;&gt;"&amp;"PERMUTANTE"))</f>
        <v>0</v>
      </c>
      <c r="FL51" s="18">
        <f>IF(FL$5&gt;$G$4,0,SUMIFS(Fluxo!$O:$O,Fluxo!$U:$U,"&gt;"&amp;FK$5,Fluxo!$U:$U,"&lt;="&amp;FL$5,Fluxo!$D:$D,$D51,Fluxo!$E:$E,"&lt;&gt;"&amp;"PERMUTANTE"))</f>
        <v>0</v>
      </c>
      <c r="FM51" s="18">
        <f>IF(FM$5&gt;$G$4,0,SUMIFS(Fluxo!$O:$O,Fluxo!$U:$U,"&gt;"&amp;FL$5,Fluxo!$U:$U,"&lt;="&amp;FM$5,Fluxo!$D:$D,$D51,Fluxo!$E:$E,"&lt;&gt;"&amp;"PERMUTANTE"))</f>
        <v>0</v>
      </c>
      <c r="FN51" s="18">
        <f>IF(FN$5&gt;$G$4,0,SUMIFS(Fluxo!$O:$O,Fluxo!$U:$U,"&gt;"&amp;FM$5,Fluxo!$U:$U,"&lt;="&amp;FN$5,Fluxo!$D:$D,$D51,Fluxo!$E:$E,"&lt;&gt;"&amp;"PERMUTANTE"))</f>
        <v>0</v>
      </c>
      <c r="FO51" s="18">
        <f>IF(FO$5&gt;$G$4,0,SUMIFS(Fluxo!$O:$O,Fluxo!$U:$U,"&gt;"&amp;FN$5,Fluxo!$U:$U,"&lt;="&amp;FO$5,Fluxo!$D:$D,$D51,Fluxo!$E:$E,"&lt;&gt;"&amp;"PERMUTANTE"))</f>
        <v>0</v>
      </c>
      <c r="FP51" s="18">
        <f>IF(FP$5&gt;$G$4,0,SUMIFS(Fluxo!$O:$O,Fluxo!$U:$U,"&gt;"&amp;FO$5,Fluxo!$U:$U,"&lt;="&amp;FP$5,Fluxo!$D:$D,$D51,Fluxo!$E:$E,"&lt;&gt;"&amp;"PERMUTANTE"))</f>
        <v>0</v>
      </c>
      <c r="FQ51" s="18">
        <f>IF(FQ$5&gt;$G$4,0,SUMIFS(Fluxo!$O:$O,Fluxo!$U:$U,"&gt;"&amp;FP$5,Fluxo!$U:$U,"&lt;="&amp;FQ$5,Fluxo!$D:$D,$D51,Fluxo!$E:$E,"&lt;&gt;"&amp;"PERMUTANTE"))</f>
        <v>0</v>
      </c>
      <c r="FR51" s="18">
        <f>IF(FR$5&gt;$G$4,0,SUMIFS(Fluxo!$O:$O,Fluxo!$U:$U,"&gt;"&amp;FQ$5,Fluxo!$U:$U,"&lt;="&amp;FR$5,Fluxo!$D:$D,$D51,Fluxo!$E:$E,"&lt;&gt;"&amp;"PERMUTANTE"))</f>
        <v>0</v>
      </c>
      <c r="FS51" s="18">
        <f>IF(FS$5&gt;$G$4,0,SUMIFS(Fluxo!$O:$O,Fluxo!$U:$U,"&gt;"&amp;FR$5,Fluxo!$U:$U,"&lt;="&amp;FS$5,Fluxo!$D:$D,$D51,Fluxo!$E:$E,"&lt;&gt;"&amp;"PERMUTANTE"))</f>
        <v>0</v>
      </c>
      <c r="FT51" s="18">
        <f>IF(FT$5&gt;$G$4,0,SUMIFS(Fluxo!$O:$O,Fluxo!$U:$U,"&gt;"&amp;FS$5,Fluxo!$U:$U,"&lt;="&amp;FT$5,Fluxo!$D:$D,$D51,Fluxo!$E:$E,"&lt;&gt;"&amp;"PERMUTANTE"))</f>
        <v>0</v>
      </c>
      <c r="FU51" s="18">
        <f>IF(FU$5&gt;$G$4,0,SUMIFS(Fluxo!$O:$O,Fluxo!$U:$U,"&gt;"&amp;FT$5,Fluxo!$U:$U,"&lt;="&amp;FU$5,Fluxo!$D:$D,$D51,Fluxo!$E:$E,"&lt;&gt;"&amp;"PERMUTANTE"))</f>
        <v>0</v>
      </c>
      <c r="FV51" s="18">
        <f>IF(FV$5&gt;$G$4,0,SUMIFS(Fluxo!$O:$O,Fluxo!$U:$U,"&gt;"&amp;FU$5,Fluxo!$U:$U,"&lt;="&amp;FV$5,Fluxo!$D:$D,$D51,Fluxo!$E:$E,"&lt;&gt;"&amp;"PERMUTANTE"))</f>
        <v>0</v>
      </c>
      <c r="FW51" s="18">
        <f>IF(FW$5&gt;$G$4,0,SUMIFS(Fluxo!$O:$O,Fluxo!$U:$U,"&gt;"&amp;FV$5,Fluxo!$U:$U,"&lt;="&amp;FW$5,Fluxo!$D:$D,$D51,Fluxo!$E:$E,"&lt;&gt;"&amp;"PERMUTANTE"))</f>
        <v>0</v>
      </c>
      <c r="FX51" s="18">
        <f>IF(FX$5&gt;$G$4,0,SUMIFS(Fluxo!$O:$O,Fluxo!$U:$U,"&gt;"&amp;FW$5,Fluxo!$U:$U,"&lt;="&amp;FX$5,Fluxo!$D:$D,$D51,Fluxo!$E:$E,"&lt;&gt;"&amp;"PERMUTANTE"))</f>
        <v>0</v>
      </c>
      <c r="FY51" s="18">
        <f>IF(FY$5&gt;$G$4,0,SUMIFS(Fluxo!$O:$O,Fluxo!$U:$U,"&gt;"&amp;FX$5,Fluxo!$U:$U,"&lt;="&amp;FY$5,Fluxo!$D:$D,$D51,Fluxo!$E:$E,"&lt;&gt;"&amp;"PERMUTANTE"))</f>
        <v>0</v>
      </c>
      <c r="FZ51" s="18">
        <f>IF(FZ$5&gt;$G$4,0,SUMIFS(Fluxo!$O:$O,Fluxo!$U:$U,"&gt;"&amp;FY$5,Fluxo!$U:$U,"&lt;="&amp;FZ$5,Fluxo!$D:$D,$D51,Fluxo!$E:$E,"&lt;&gt;"&amp;"PERMUTANTE"))</f>
        <v>0</v>
      </c>
      <c r="GA51" s="18">
        <f>IF(GA$5&gt;$G$4,0,SUMIFS(Fluxo!$O:$O,Fluxo!$U:$U,"&gt;"&amp;FZ$5,Fluxo!$U:$U,"&lt;="&amp;GA$5,Fluxo!$D:$D,$D51,Fluxo!$E:$E,"&lt;&gt;"&amp;"PERMUTANTE"))</f>
        <v>0</v>
      </c>
      <c r="GB51" s="18">
        <f>IF(GB$5&gt;$G$4,0,SUMIFS(Fluxo!$O:$O,Fluxo!$U:$U,"&gt;"&amp;GA$5,Fluxo!$U:$U,"&lt;="&amp;GB$5,Fluxo!$D:$D,$D51,Fluxo!$E:$E,"&lt;&gt;"&amp;"PERMUTANTE"))</f>
        <v>0</v>
      </c>
      <c r="GC51" s="18">
        <f>IF(GC$5&gt;$G$4,0,SUMIFS(Fluxo!$O:$O,Fluxo!$U:$U,"&gt;"&amp;GB$5,Fluxo!$U:$U,"&lt;="&amp;GC$5,Fluxo!$D:$D,$D51,Fluxo!$E:$E,"&lt;&gt;"&amp;"PERMUTANTE"))</f>
        <v>0</v>
      </c>
      <c r="GD51" s="18">
        <f>IF(GD$5&gt;$G$4,0,SUMIFS(Fluxo!$O:$O,Fluxo!$U:$U,"&gt;"&amp;GC$5,Fluxo!$U:$U,"&lt;="&amp;GD$5,Fluxo!$D:$D,$D51,Fluxo!$E:$E,"&lt;&gt;"&amp;"PERMUTANTE"))</f>
        <v>0</v>
      </c>
      <c r="GE51" s="18">
        <f>IF(GE$5&gt;$G$4,0,SUMIFS(Fluxo!$O:$O,Fluxo!$U:$U,"&gt;"&amp;GD$5,Fluxo!$U:$U,"&lt;="&amp;GE$5,Fluxo!$D:$D,$D51,Fluxo!$E:$E,"&lt;&gt;"&amp;"PERMUTANTE"))</f>
        <v>0</v>
      </c>
      <c r="GF51" s="18">
        <f>IF(GF$5&gt;$G$4,0,SUMIFS(Fluxo!$O:$O,Fluxo!$U:$U,"&gt;"&amp;GE$5,Fluxo!$U:$U,"&lt;="&amp;GF$5,Fluxo!$D:$D,$D51,Fluxo!$E:$E,"&lt;&gt;"&amp;"PERMUTANTE"))</f>
        <v>0</v>
      </c>
      <c r="GG51" s="18">
        <f>IF(GG$5&gt;$G$4,0,SUMIFS(Fluxo!$O:$O,Fluxo!$U:$U,"&gt;"&amp;GF$5,Fluxo!$U:$U,"&lt;="&amp;GG$5,Fluxo!$D:$D,$D51,Fluxo!$E:$E,"&lt;&gt;"&amp;"PERMUTANTE"))</f>
        <v>0</v>
      </c>
      <c r="GH51" s="18">
        <f>IF(GH$5&gt;$G$4,0,SUMIFS(Fluxo!$O:$O,Fluxo!$U:$U,"&gt;"&amp;GG$5,Fluxo!$U:$U,"&lt;="&amp;GH$5,Fluxo!$D:$D,$D51,Fluxo!$E:$E,"&lt;&gt;"&amp;"PERMUTANTE"))</f>
        <v>0</v>
      </c>
      <c r="GI51" s="18">
        <f>IF(GI$5&gt;$G$4,0,SUMIFS(Fluxo!$O:$O,Fluxo!$U:$U,"&gt;"&amp;GH$5,Fluxo!$U:$U,"&lt;="&amp;GI$5,Fluxo!$D:$D,$D51,Fluxo!$E:$E,"&lt;&gt;"&amp;"PERMUTANTE"))</f>
        <v>0</v>
      </c>
      <c r="GJ51" s="18">
        <f>IF(GJ$5&gt;$G$4,0,SUMIFS(Fluxo!$O:$O,Fluxo!$U:$U,"&gt;"&amp;GI$5,Fluxo!$U:$U,"&lt;="&amp;GJ$5,Fluxo!$D:$D,$D51,Fluxo!$E:$E,"&lt;&gt;"&amp;"PERMUTANTE"))</f>
        <v>0</v>
      </c>
      <c r="GK51" s="18">
        <f>IF(GK$5&gt;$G$4,0,SUMIFS(Fluxo!$O:$O,Fluxo!$U:$U,"&gt;"&amp;GJ$5,Fluxo!$U:$U,"&lt;="&amp;GK$5,Fluxo!$D:$D,$D51,Fluxo!$E:$E,"&lt;&gt;"&amp;"PERMUTANTE"))</f>
        <v>0</v>
      </c>
      <c r="GL51" s="18">
        <f>IF(GL$5&gt;$G$4,0,SUMIFS(Fluxo!$O:$O,Fluxo!$U:$U,"&gt;"&amp;GK$5,Fluxo!$U:$U,"&lt;="&amp;GL$5,Fluxo!$D:$D,$D51,Fluxo!$E:$E,"&lt;&gt;"&amp;"PERMUTANTE"))</f>
        <v>0</v>
      </c>
      <c r="GM51" s="18">
        <f>IF(GM$5&gt;$G$4,0,SUMIFS(Fluxo!$O:$O,Fluxo!$U:$U,"&gt;"&amp;GL$5,Fluxo!$U:$U,"&lt;="&amp;GM$5,Fluxo!$D:$D,$D51,Fluxo!$E:$E,"&lt;&gt;"&amp;"PERMUTANTE"))</f>
        <v>0</v>
      </c>
      <c r="GN51" s="18">
        <f>IF(GN$5&gt;$G$4,0,SUMIFS(Fluxo!$O:$O,Fluxo!$U:$U,"&gt;"&amp;GM$5,Fluxo!$U:$U,"&lt;="&amp;GN$5,Fluxo!$D:$D,$D51,Fluxo!$E:$E,"&lt;&gt;"&amp;"PERMUTANTE"))</f>
        <v>0</v>
      </c>
      <c r="GO51" s="18">
        <f>IF(GO$5&gt;$G$4,0,SUMIFS(Fluxo!$O:$O,Fluxo!$U:$U,"&gt;"&amp;GN$5,Fluxo!$U:$U,"&lt;="&amp;GO$5,Fluxo!$D:$D,$D51,Fluxo!$E:$E,"&lt;&gt;"&amp;"PERMUTANTE"))</f>
        <v>0</v>
      </c>
      <c r="GP51" s="18">
        <f>IF(GP$5&gt;$G$4,0,SUMIFS(Fluxo!$O:$O,Fluxo!$U:$U,"&gt;"&amp;GO$5,Fluxo!$U:$U,"&lt;="&amp;GP$5,Fluxo!$D:$D,$D51,Fluxo!$E:$E,"&lt;&gt;"&amp;"PERMUTANTE"))</f>
        <v>0</v>
      </c>
      <c r="GQ51" s="18">
        <f>IF(GQ$5&gt;$G$4,0,SUMIFS(Fluxo!$O:$O,Fluxo!$U:$U,"&gt;"&amp;GP$5,Fluxo!$U:$U,"&lt;="&amp;GQ$5,Fluxo!$D:$D,$D51,Fluxo!$E:$E,"&lt;&gt;"&amp;"PERMUTANTE"))</f>
        <v>0</v>
      </c>
      <c r="GR51" s="18">
        <f>IF(GR$5&gt;$G$4,0,SUMIFS(Fluxo!$O:$O,Fluxo!$U:$U,"&gt;"&amp;GQ$5,Fluxo!$U:$U,"&lt;="&amp;GR$5,Fluxo!$D:$D,$D51,Fluxo!$E:$E,"&lt;&gt;"&amp;"PERMUTANTE"))</f>
        <v>0</v>
      </c>
      <c r="GS51" s="18">
        <f>IF(GS$5&gt;$G$4,0,SUMIFS(Fluxo!$O:$O,Fluxo!$U:$U,"&gt;"&amp;GR$5,Fluxo!$U:$U,"&lt;="&amp;GS$5,Fluxo!$D:$D,$D51,Fluxo!$E:$E,"&lt;&gt;"&amp;"PERMUTANTE"))</f>
        <v>0</v>
      </c>
      <c r="GT51" s="18">
        <f>IF(GT$5&gt;$G$4,0,SUMIFS(Fluxo!$O:$O,Fluxo!$U:$U,"&gt;"&amp;GS$5,Fluxo!$U:$U,"&lt;="&amp;GT$5,Fluxo!$D:$D,$D51,Fluxo!$E:$E,"&lt;&gt;"&amp;"PERMUTANTE"))</f>
        <v>0</v>
      </c>
      <c r="GU51" s="18">
        <f>IF(GU$5&gt;$G$4,0,SUMIFS(Fluxo!$O:$O,Fluxo!$U:$U,"&gt;"&amp;GT$5,Fluxo!$U:$U,"&lt;="&amp;GU$5,Fluxo!$D:$D,$D51,Fluxo!$E:$E,"&lt;&gt;"&amp;"PERMUTANTE"))</f>
        <v>0</v>
      </c>
      <c r="GV51" s="18">
        <f>IF(GV$5&gt;$G$4,0,SUMIFS(Fluxo!$O:$O,Fluxo!$U:$U,"&gt;"&amp;GU$5,Fluxo!$U:$U,"&lt;="&amp;GV$5,Fluxo!$D:$D,$D51,Fluxo!$E:$E,"&lt;&gt;"&amp;"PERMUTANTE"))</f>
        <v>0</v>
      </c>
      <c r="GW51" s="18">
        <f>IF(GW$5&gt;$G$4,0,SUMIFS(Fluxo!$O:$O,Fluxo!$U:$U,"&gt;"&amp;GV$5,Fluxo!$U:$U,"&lt;="&amp;GW$5,Fluxo!$D:$D,$D51,Fluxo!$E:$E,"&lt;&gt;"&amp;"PERMUTANTE"))</f>
        <v>0</v>
      </c>
      <c r="GX51" s="18">
        <f>IF(GX$5&gt;$G$4,0,SUMIFS(Fluxo!$O:$O,Fluxo!$U:$U,"&gt;"&amp;GW$5,Fluxo!$U:$U,"&lt;="&amp;GX$5,Fluxo!$D:$D,$D51,Fluxo!$E:$E,"&lt;&gt;"&amp;"PERMUTANTE"))</f>
        <v>0</v>
      </c>
      <c r="GY51" s="18">
        <f>IF(GY$5&gt;$G$4,0,SUMIFS(Fluxo!$O:$O,Fluxo!$U:$U,"&gt;"&amp;GX$5,Fluxo!$U:$U,"&lt;="&amp;GY$5,Fluxo!$D:$D,$D51,Fluxo!$E:$E,"&lt;&gt;"&amp;"PERMUTANTE"))</f>
        <v>0</v>
      </c>
      <c r="GZ51" s="18">
        <f>IF(GZ$5&gt;$G$4,0,SUMIFS(Fluxo!$O:$O,Fluxo!$U:$U,"&gt;"&amp;GY$5,Fluxo!$U:$U,"&lt;="&amp;GZ$5,Fluxo!$D:$D,$D51,Fluxo!$E:$E,"&lt;&gt;"&amp;"PERMUTANTE"))</f>
        <v>0</v>
      </c>
      <c r="HA51" s="18">
        <f>IF(HA$5&gt;$G$4,0,SUMIFS(Fluxo!$O:$O,Fluxo!$U:$U,"&gt;"&amp;GZ$5,Fluxo!$U:$U,"&lt;="&amp;HA$5,Fluxo!$D:$D,$D51,Fluxo!$E:$E,"&lt;&gt;"&amp;"PERMUTANTE"))</f>
        <v>0</v>
      </c>
      <c r="HB51" s="18">
        <f>IF(HB$5&gt;$G$4,0,SUMIFS(Fluxo!$O:$O,Fluxo!$U:$U,"&gt;"&amp;HA$5,Fluxo!$U:$U,"&lt;="&amp;HB$5,Fluxo!$D:$D,$D51,Fluxo!$E:$E,"&lt;&gt;"&amp;"PERMUTANTE"))</f>
        <v>0</v>
      </c>
      <c r="HC51" s="18">
        <f>IF(HC$5&gt;$G$4,0,SUMIFS(Fluxo!$O:$O,Fluxo!$U:$U,"&gt;"&amp;HB$5,Fluxo!$U:$U,"&lt;="&amp;HC$5,Fluxo!$D:$D,$D51,Fluxo!$E:$E,"&lt;&gt;"&amp;"PERMUTANTE"))</f>
        <v>0</v>
      </c>
      <c r="HD51" s="18">
        <f>IF(HD$5&gt;$G$4,0,SUMIFS(Fluxo!$O:$O,Fluxo!$U:$U,"&gt;"&amp;HC$5,Fluxo!$U:$U,"&lt;="&amp;HD$5,Fluxo!$D:$D,$D51,Fluxo!$E:$E,"&lt;&gt;"&amp;"PERMUTANTE"))</f>
        <v>0</v>
      </c>
      <c r="HE51" s="18">
        <f>IF(HE$5&gt;$G$4,0,SUMIFS(Fluxo!$O:$O,Fluxo!$U:$U,"&gt;"&amp;HD$5,Fluxo!$U:$U,"&lt;="&amp;HE$5,Fluxo!$D:$D,$D51,Fluxo!$E:$E,"&lt;&gt;"&amp;"PERMUTANTE"))</f>
        <v>0</v>
      </c>
      <c r="HF51" s="18">
        <f>IF(HF$5&gt;$G$4,0,SUMIFS(Fluxo!$O:$O,Fluxo!$U:$U,"&gt;"&amp;HE$5,Fluxo!$U:$U,"&lt;="&amp;HF$5,Fluxo!$D:$D,$D51,Fluxo!$E:$E,"&lt;&gt;"&amp;"PERMUTANTE"))</f>
        <v>0</v>
      </c>
    </row>
    <row r="52" spans="1:214" s="16" customFormat="1">
      <c r="A52" s="20">
        <f t="shared" si="8"/>
        <v>42</v>
      </c>
      <c r="B52" s="140" t="str">
        <f>'Check Carteira'!C44</f>
        <v>E.1016.99.01.0122</v>
      </c>
      <c r="C52" s="19">
        <v>1</v>
      </c>
      <c r="D52" s="129" t="str">
        <f>'Check Carteira'!F44</f>
        <v>A-0122</v>
      </c>
      <c r="E52" s="21">
        <f>IFERROR(INDEX(Contratos!L:L,MATCH(D52,Contratos!R:R,0)),"")</f>
        <v>45535</v>
      </c>
      <c r="F52" s="139">
        <f>IFERROR(INDEX(Contratos!G:G,MATCH(D52,Contratos!R:R,0)),"")</f>
        <v>1092159.96</v>
      </c>
      <c r="G52" s="83" t="str">
        <f ca="1">IFERROR(XNPV(#REF!,OFFSET(J52,0,MATCH(EOMONTH(E52,0),$J$5:$HF$5,0)-1,1,COUNT($J$5:$HF$5)-MATCH(EOMONTH(E52,0),$J$5:$HF$5,0)+1),OFFSET($J$5,0,MATCH(EOMONTH(E52,0),$J$5:$HF$5,0)-1,1,COUNT($J$5:$HF$5)-MATCH(EOMONTH(E52,0),$J$5:$HF$5,0)+1)),"")</f>
        <v/>
      </c>
      <c r="H52" s="83">
        <f t="shared" si="9"/>
        <v>648536.96</v>
      </c>
      <c r="I52" s="18"/>
      <c r="J52" s="18">
        <f>IF(J$5&gt;$G$4,0,SUMIFS(Fluxo!$O:$O,Fluxo!$U:$U,"&gt;"&amp;I$5,Fluxo!$U:$U,"&lt;="&amp;J$5,Fluxo!$D:$D,$D52))</f>
        <v>0</v>
      </c>
      <c r="K52" s="18">
        <f>IF(K$5&gt;$G$4,0,SUMIFS(Fluxo!$O:$O,Fluxo!$U:$U,"&gt;"&amp;J$5,Fluxo!$U:$U,"&lt;="&amp;K$5,Fluxo!$D:$D,$D52))</f>
        <v>0</v>
      </c>
      <c r="L52" s="18">
        <f>IF(L$5&gt;$G$4,0,SUMIFS(Fluxo!$O:$O,Fluxo!$U:$U,"&gt;"&amp;K$5,Fluxo!$U:$U,"&lt;="&amp;L$5,Fluxo!$D:$D,$D52))</f>
        <v>0</v>
      </c>
      <c r="M52" s="18">
        <f>IF(M$5&gt;$G$4,0,SUMIFS(Fluxo!$O:$O,Fluxo!$U:$U,"&gt;"&amp;L$5,Fluxo!$U:$U,"&lt;="&amp;M$5,Fluxo!$D:$D,$D52))</f>
        <v>0</v>
      </c>
      <c r="N52" s="18">
        <f>IF(N$5&gt;$G$4,0,SUMIFS(Fluxo!$O:$O,Fluxo!$U:$U,"&gt;"&amp;M$5,Fluxo!$U:$U,"&lt;="&amp;N$5,Fluxo!$D:$D,$D52))</f>
        <v>0</v>
      </c>
      <c r="O52" s="18">
        <f>IF(O$5&gt;$G$4,0,SUMIFS(Fluxo!$O:$O,Fluxo!$U:$U,"&gt;"&amp;N$5,Fluxo!$U:$U,"&lt;="&amp;O$5,Fluxo!$D:$D,$D52))</f>
        <v>0</v>
      </c>
      <c r="P52" s="18">
        <f>IF(P$5&gt;$G$4,0,SUMIFS(Fluxo!$O:$O,Fluxo!$U:$U,"&gt;"&amp;O$5,Fluxo!$U:$U,"&lt;="&amp;P$5,Fluxo!$D:$D,$D52))</f>
        <v>0</v>
      </c>
      <c r="Q52" s="18">
        <f>IF(Q$5&gt;$G$4,0,SUMIFS(Fluxo!$O:$O,Fluxo!$U:$U,"&gt;"&amp;P$5,Fluxo!$U:$U,"&lt;="&amp;Q$5,Fluxo!$D:$D,$D52))</f>
        <v>0</v>
      </c>
      <c r="R52" s="18">
        <f>IF(R$5&gt;$G$4,0,SUMIFS(Fluxo!$O:$O,Fluxo!$U:$U,"&gt;"&amp;Q$5,Fluxo!$U:$U,"&lt;="&amp;R$5,Fluxo!$D:$D,$D52))</f>
        <v>0</v>
      </c>
      <c r="S52" s="18">
        <f>IF(S$5&gt;$G$4,0,SUMIFS(Fluxo!$O:$O,Fluxo!$U:$U,"&gt;"&amp;R$5,Fluxo!$U:$U,"&lt;="&amp;S$5,Fluxo!$D:$D,$D52,Fluxo!$E:$E,"&lt;&gt;"&amp;"PERMUTANTE"))</f>
        <v>0</v>
      </c>
      <c r="T52" s="18">
        <f>IF(T$5&gt;$G$4,0,SUMIFS(Fluxo!$O:$O,Fluxo!$U:$U,"&gt;"&amp;S$5,Fluxo!$U:$U,"&lt;="&amp;T$5,Fluxo!$D:$D,$D52,Fluxo!$E:$E,"&lt;&gt;"&amp;"PERMUTANTE"))</f>
        <v>0</v>
      </c>
      <c r="U52" s="18">
        <f>IF(U$5&gt;$G$4,0,SUMIFS(Fluxo!$O:$O,Fluxo!$U:$U,"&gt;"&amp;T$5,Fluxo!$U:$U,"&lt;="&amp;U$5,Fluxo!$D:$D,$D52,Fluxo!$E:$E,"&lt;&gt;"&amp;"PERMUTANTE"))</f>
        <v>0</v>
      </c>
      <c r="V52" s="18">
        <f>IF(V$5&gt;$G$4,0,SUMIFS(Fluxo!$O:$O,Fluxo!$U:$U,"&gt;"&amp;U$5,Fluxo!$U:$U,"&lt;="&amp;V$5,Fluxo!$D:$D,$D52,Fluxo!$E:$E,"&lt;&gt;"&amp;"PERMUTANTE"))</f>
        <v>0</v>
      </c>
      <c r="W52" s="18">
        <f>IF(W$5&gt;$G$4,0,SUMIFS(Fluxo!$O:$O,Fluxo!$U:$U,"&gt;"&amp;V$5,Fluxo!$U:$U,"&lt;="&amp;W$5,Fluxo!$D:$D,$D52,Fluxo!$E:$E,"&lt;&gt;"&amp;"PERMUTANTE"))</f>
        <v>0</v>
      </c>
      <c r="X52" s="18">
        <f>IF(X$5&gt;$G$4,0,SUMIFS(Fluxo!$O:$O,Fluxo!$U:$U,"&gt;"&amp;W$5,Fluxo!$U:$U,"&lt;="&amp;X$5,Fluxo!$D:$D,$D52,Fluxo!$E:$E,"&lt;&gt;"&amp;"PERMUTANTE"))</f>
        <v>0</v>
      </c>
      <c r="Y52" s="18">
        <f>IF(Y$5&gt;$G$4,0,SUMIFS(Fluxo!$O:$O,Fluxo!$U:$U,"&gt;"&amp;X$5,Fluxo!$U:$U,"&lt;="&amp;Y$5,Fluxo!$D:$D,$D52,Fluxo!$E:$E,"&lt;&gt;"&amp;"PERMUTANTE"))</f>
        <v>0</v>
      </c>
      <c r="Z52" s="18">
        <f>IF(Z$5&gt;$G$4,0,SUMIFS(Fluxo!$O:$O,Fluxo!$U:$U,"&gt;"&amp;Y$5,Fluxo!$U:$U,"&lt;="&amp;Z$5,Fluxo!$D:$D,$D52,Fluxo!$E:$E,"&lt;&gt;"&amp;"PERMUTANTE"))</f>
        <v>0</v>
      </c>
      <c r="AA52" s="18">
        <f>IF(AA$5&gt;$G$4,0,SUMIFS(Fluxo!$O:$O,Fluxo!$U:$U,"&gt;"&amp;Z$5,Fluxo!$U:$U,"&lt;="&amp;AA$5,Fluxo!$D:$D,$D52,Fluxo!$E:$E,"&lt;&gt;"&amp;"PERMUTANTE"))</f>
        <v>648536.96</v>
      </c>
      <c r="AB52" s="18">
        <f>IF(AB$5&gt;$G$4,0,SUMIFS(Fluxo!$O:$O,Fluxo!$U:$U,"&gt;"&amp;AA$5,Fluxo!$U:$U,"&lt;="&amp;AB$5,Fluxo!$D:$D,$D52,Fluxo!$E:$E,"&lt;&gt;"&amp;"PERMUTANTE"))</f>
        <v>0</v>
      </c>
      <c r="AC52" s="18">
        <f>IF(AC$5&gt;$G$4,0,SUMIFS(Fluxo!$O:$O,Fluxo!$U:$U,"&gt;"&amp;AB$5,Fluxo!$U:$U,"&lt;="&amp;AC$5,Fluxo!$D:$D,$D52,Fluxo!$E:$E,"&lt;&gt;"&amp;"PERMUTANTE"))</f>
        <v>0</v>
      </c>
      <c r="AD52" s="18">
        <f>IF(AD$5&gt;$G$4,0,SUMIFS(Fluxo!$O:$O,Fluxo!$U:$U,"&gt;"&amp;AC$5,Fluxo!$U:$U,"&lt;="&amp;AD$5,Fluxo!$D:$D,$D52,Fluxo!$E:$E,"&lt;&gt;"&amp;"PERMUTANTE"))</f>
        <v>0</v>
      </c>
      <c r="AE52" s="18">
        <f>IF(AE$5&gt;$G$4,0,SUMIFS(Fluxo!$O:$O,Fluxo!$U:$U,"&gt;"&amp;AD$5,Fluxo!$U:$U,"&lt;="&amp;AE$5,Fluxo!$D:$D,$D52,Fluxo!$E:$E,"&lt;&gt;"&amp;"PERMUTANTE"))</f>
        <v>0</v>
      </c>
      <c r="AF52" s="18">
        <f>IF(AF$5&gt;$G$4,0,SUMIFS(Fluxo!$O:$O,Fluxo!$U:$U,"&gt;"&amp;AE$5,Fluxo!$U:$U,"&lt;="&amp;AF$5,Fluxo!$D:$D,$D52,Fluxo!$E:$E,"&lt;&gt;"&amp;"PERMUTANTE"))</f>
        <v>0</v>
      </c>
      <c r="AG52" s="18">
        <f>IF(AG$5&gt;$G$4,0,SUMIFS(Fluxo!$O:$O,Fluxo!$U:$U,"&gt;"&amp;AF$5,Fluxo!$U:$U,"&lt;="&amp;AG$5,Fluxo!$D:$D,$D52,Fluxo!$E:$E,"&lt;&gt;"&amp;"PERMUTANTE"))</f>
        <v>0</v>
      </c>
      <c r="AH52" s="18">
        <f>IF(AH$5&gt;$G$4,0,SUMIFS(Fluxo!$O:$O,Fluxo!$U:$U,"&gt;"&amp;AG$5,Fluxo!$U:$U,"&lt;="&amp;AH$5,Fluxo!$D:$D,$D52,Fluxo!$E:$E,"&lt;&gt;"&amp;"PERMUTANTE"))</f>
        <v>0</v>
      </c>
      <c r="AI52" s="18">
        <f>IF(AI$5&gt;$G$4,0,SUMIFS(Fluxo!$O:$O,Fluxo!$U:$U,"&gt;"&amp;AH$5,Fluxo!$U:$U,"&lt;="&amp;AI$5,Fluxo!$D:$D,$D52,Fluxo!$E:$E,"&lt;&gt;"&amp;"PERMUTANTE"))</f>
        <v>0</v>
      </c>
      <c r="AJ52" s="18">
        <f>IF(AJ$5&gt;$G$4,0,SUMIFS(Fluxo!$O:$O,Fluxo!$U:$U,"&gt;"&amp;AI$5,Fluxo!$U:$U,"&lt;="&amp;AJ$5,Fluxo!$D:$D,$D52,Fluxo!$E:$E,"&lt;&gt;"&amp;"PERMUTANTE"))</f>
        <v>0</v>
      </c>
      <c r="AK52" s="18">
        <f>IF(AK$5&gt;$G$4,0,SUMIFS(Fluxo!$O:$O,Fluxo!$U:$U,"&gt;"&amp;AJ$5,Fluxo!$U:$U,"&lt;="&amp;AK$5,Fluxo!$D:$D,$D52,Fluxo!$E:$E,"&lt;&gt;"&amp;"PERMUTANTE"))</f>
        <v>0</v>
      </c>
      <c r="AL52" s="18">
        <f>IF(AL$5&gt;$G$4,0,SUMIFS(Fluxo!$O:$O,Fluxo!$U:$U,"&gt;"&amp;AK$5,Fluxo!$U:$U,"&lt;="&amp;AL$5,Fluxo!$D:$D,$D52,Fluxo!$E:$E,"&lt;&gt;"&amp;"PERMUTANTE"))</f>
        <v>0</v>
      </c>
      <c r="AM52" s="18">
        <f>IF(AM$5&gt;$G$4,0,SUMIFS(Fluxo!$O:$O,Fluxo!$U:$U,"&gt;"&amp;AL$5,Fluxo!$U:$U,"&lt;="&amp;AM$5,Fluxo!$D:$D,$D52,Fluxo!$E:$E,"&lt;&gt;"&amp;"PERMUTANTE"))</f>
        <v>0</v>
      </c>
      <c r="AN52" s="18">
        <f>IF(AN$5&gt;$G$4,0,SUMIFS(Fluxo!$O:$O,Fluxo!$U:$U,"&gt;"&amp;AM$5,Fluxo!$U:$U,"&lt;="&amp;AN$5,Fluxo!$D:$D,$D52,Fluxo!$E:$E,"&lt;&gt;"&amp;"PERMUTANTE"))</f>
        <v>0</v>
      </c>
      <c r="AO52" s="18">
        <f>IF(AO$5&gt;$G$4,0,SUMIFS(Fluxo!$O:$O,Fluxo!$U:$U,"&gt;"&amp;AN$5,Fluxo!$U:$U,"&lt;="&amp;AO$5,Fluxo!$D:$D,$D52,Fluxo!$E:$E,"&lt;&gt;"&amp;"PERMUTANTE"))</f>
        <v>0</v>
      </c>
      <c r="AP52" s="18">
        <f>IF(AP$5&gt;$G$4,0,SUMIFS(Fluxo!$O:$O,Fluxo!$U:$U,"&gt;"&amp;AO$5,Fluxo!$U:$U,"&lt;="&amp;AP$5,Fluxo!$D:$D,$D52,Fluxo!$E:$E,"&lt;&gt;"&amp;"PERMUTANTE"))</f>
        <v>0</v>
      </c>
      <c r="AQ52" s="18">
        <f>IF(AQ$5&gt;$G$4,0,SUMIFS(Fluxo!$O:$O,Fluxo!$U:$U,"&gt;"&amp;AP$5,Fluxo!$U:$U,"&lt;="&amp;AQ$5,Fluxo!$D:$D,$D52,Fluxo!$E:$E,"&lt;&gt;"&amp;"PERMUTANTE"))</f>
        <v>0</v>
      </c>
      <c r="AR52" s="18">
        <f>IF(AR$5&gt;$G$4,0,SUMIFS(Fluxo!$O:$O,Fluxo!$U:$U,"&gt;"&amp;AQ$5,Fluxo!$U:$U,"&lt;="&amp;AR$5,Fluxo!$D:$D,$D52,Fluxo!$E:$E,"&lt;&gt;"&amp;"PERMUTANTE"))</f>
        <v>0</v>
      </c>
      <c r="AS52" s="18">
        <f>IF(AS$5&gt;$G$4,0,SUMIFS(Fluxo!$O:$O,Fluxo!$U:$U,"&gt;"&amp;AR$5,Fluxo!$U:$U,"&lt;="&amp;AS$5,Fluxo!$D:$D,$D52,Fluxo!$E:$E,"&lt;&gt;"&amp;"PERMUTANTE"))</f>
        <v>0</v>
      </c>
      <c r="AT52" s="18">
        <f>IF(AT$5&gt;$G$4,0,SUMIFS(Fluxo!$O:$O,Fluxo!$U:$U,"&gt;"&amp;AS$5,Fluxo!$U:$U,"&lt;="&amp;AT$5,Fluxo!$D:$D,$D52,Fluxo!$E:$E,"&lt;&gt;"&amp;"PERMUTANTE"))</f>
        <v>0</v>
      </c>
      <c r="AU52" s="18">
        <f>IF(AU$5&gt;$G$4,0,SUMIFS(Fluxo!$O:$O,Fluxo!$U:$U,"&gt;"&amp;AT$5,Fluxo!$U:$U,"&lt;="&amp;AU$5,Fluxo!$D:$D,$D52,Fluxo!$E:$E,"&lt;&gt;"&amp;"PERMUTANTE"))</f>
        <v>0</v>
      </c>
      <c r="AV52" s="18">
        <f>IF(AV$5&gt;$G$4,0,SUMIFS(Fluxo!$O:$O,Fluxo!$U:$U,"&gt;"&amp;AU$5,Fluxo!$U:$U,"&lt;="&amp;AV$5,Fluxo!$D:$D,$D52,Fluxo!$E:$E,"&lt;&gt;"&amp;"PERMUTANTE"))</f>
        <v>0</v>
      </c>
      <c r="AW52" s="18">
        <f>IF(AW$5&gt;$G$4,0,SUMIFS(Fluxo!$O:$O,Fluxo!$U:$U,"&gt;"&amp;AV$5,Fluxo!$U:$U,"&lt;="&amp;AW$5,Fluxo!$D:$D,$D52,Fluxo!$E:$E,"&lt;&gt;"&amp;"PERMUTANTE"))</f>
        <v>0</v>
      </c>
      <c r="AX52" s="18">
        <f>IF(AX$5&gt;$G$4,0,SUMIFS(Fluxo!$O:$O,Fluxo!$U:$U,"&gt;"&amp;AW$5,Fluxo!$U:$U,"&lt;="&amp;AX$5,Fluxo!$D:$D,$D52,Fluxo!$E:$E,"&lt;&gt;"&amp;"PERMUTANTE"))</f>
        <v>0</v>
      </c>
      <c r="AY52" s="18">
        <f>IF(AY$5&gt;$G$4,0,SUMIFS(Fluxo!$O:$O,Fluxo!$U:$U,"&gt;"&amp;AX$5,Fluxo!$U:$U,"&lt;="&amp;AY$5,Fluxo!$D:$D,$D52,Fluxo!$E:$E,"&lt;&gt;"&amp;"PERMUTANTE"))</f>
        <v>0</v>
      </c>
      <c r="AZ52" s="18">
        <f>IF(AZ$5&gt;$G$4,0,SUMIFS(Fluxo!$O:$O,Fluxo!$U:$U,"&gt;"&amp;AY$5,Fluxo!$U:$U,"&lt;="&amp;AZ$5,Fluxo!$D:$D,$D52,Fluxo!$E:$E,"&lt;&gt;"&amp;"PERMUTANTE"))</f>
        <v>0</v>
      </c>
      <c r="BA52" s="18">
        <f>IF(BA$5&gt;$G$4,0,SUMIFS(Fluxo!$O:$O,Fluxo!$U:$U,"&gt;"&amp;AZ$5,Fluxo!$U:$U,"&lt;="&amp;BA$5,Fluxo!$D:$D,$D52,Fluxo!$E:$E,"&lt;&gt;"&amp;"PERMUTANTE"))</f>
        <v>0</v>
      </c>
      <c r="BB52" s="18">
        <f>IF(BB$5&gt;$G$4,0,SUMIFS(Fluxo!$O:$O,Fluxo!$U:$U,"&gt;"&amp;BA$5,Fluxo!$U:$U,"&lt;="&amp;BB$5,Fluxo!$D:$D,$D52,Fluxo!$E:$E,"&lt;&gt;"&amp;"PERMUTANTE"))</f>
        <v>0</v>
      </c>
      <c r="BC52" s="18">
        <f>IF(BC$5&gt;$G$4,0,SUMIFS(Fluxo!$O:$O,Fluxo!$U:$U,"&gt;"&amp;BB$5,Fluxo!$U:$U,"&lt;="&amp;BC$5,Fluxo!$D:$D,$D52,Fluxo!$E:$E,"&lt;&gt;"&amp;"PERMUTANTE"))</f>
        <v>0</v>
      </c>
      <c r="BD52" s="18">
        <f>IF(BD$5&gt;$G$4,0,SUMIFS(Fluxo!$O:$O,Fluxo!$U:$U,"&gt;"&amp;BC$5,Fluxo!$U:$U,"&lt;="&amp;BD$5,Fluxo!$D:$D,$D52,Fluxo!$E:$E,"&lt;&gt;"&amp;"PERMUTANTE"))</f>
        <v>0</v>
      </c>
      <c r="BE52" s="18">
        <f>IF(BE$5&gt;$G$4,0,SUMIFS(Fluxo!$O:$O,Fluxo!$U:$U,"&gt;"&amp;BD$5,Fluxo!$U:$U,"&lt;="&amp;BE$5,Fluxo!$D:$D,$D52,Fluxo!$E:$E,"&lt;&gt;"&amp;"PERMUTANTE"))</f>
        <v>0</v>
      </c>
      <c r="BF52" s="18">
        <f>IF(BF$5&gt;$G$4,0,SUMIFS(Fluxo!$O:$O,Fluxo!$U:$U,"&gt;"&amp;BE$5,Fluxo!$U:$U,"&lt;="&amp;BF$5,Fluxo!$D:$D,$D52,Fluxo!$E:$E,"&lt;&gt;"&amp;"PERMUTANTE"))</f>
        <v>0</v>
      </c>
      <c r="BG52" s="18">
        <f>IF(BG$5&gt;$G$4,0,SUMIFS(Fluxo!$O:$O,Fluxo!$U:$U,"&gt;"&amp;BF$5,Fluxo!$U:$U,"&lt;="&amp;BG$5,Fluxo!$D:$D,$D52,Fluxo!$E:$E,"&lt;&gt;"&amp;"PERMUTANTE"))</f>
        <v>0</v>
      </c>
      <c r="BH52" s="18">
        <f>IF(BH$5&gt;$G$4,0,SUMIFS(Fluxo!$O:$O,Fluxo!$U:$U,"&gt;"&amp;BG$5,Fluxo!$U:$U,"&lt;="&amp;BH$5,Fluxo!$D:$D,$D52,Fluxo!$E:$E,"&lt;&gt;"&amp;"PERMUTANTE"))</f>
        <v>0</v>
      </c>
      <c r="BI52" s="18">
        <f>IF(BI$5&gt;$G$4,0,SUMIFS(Fluxo!$O:$O,Fluxo!$U:$U,"&gt;"&amp;BH$5,Fluxo!$U:$U,"&lt;="&amp;BI$5,Fluxo!$D:$D,$D52,Fluxo!$E:$E,"&lt;&gt;"&amp;"PERMUTANTE"))</f>
        <v>0</v>
      </c>
      <c r="BJ52" s="18">
        <f>IF(BJ$5&gt;$G$4,0,SUMIFS(Fluxo!$O:$O,Fluxo!$U:$U,"&gt;"&amp;BI$5,Fluxo!$U:$U,"&lt;="&amp;BJ$5,Fluxo!$D:$D,$D52,Fluxo!$E:$E,"&lt;&gt;"&amp;"PERMUTANTE"))</f>
        <v>0</v>
      </c>
      <c r="BK52" s="18">
        <f>IF(BK$5&gt;$G$4,0,SUMIFS(Fluxo!$O:$O,Fluxo!$U:$U,"&gt;"&amp;BJ$5,Fluxo!$U:$U,"&lt;="&amp;BK$5,Fluxo!$D:$D,$D52,Fluxo!$E:$E,"&lt;&gt;"&amp;"PERMUTANTE"))</f>
        <v>0</v>
      </c>
      <c r="BL52" s="18">
        <f>IF(BL$5&gt;$G$4,0,SUMIFS(Fluxo!$O:$O,Fluxo!$U:$U,"&gt;"&amp;BK$5,Fluxo!$U:$U,"&lt;="&amp;BL$5,Fluxo!$D:$D,$D52,Fluxo!$E:$E,"&lt;&gt;"&amp;"PERMUTANTE"))</f>
        <v>0</v>
      </c>
      <c r="BM52" s="18">
        <f>IF(BM$5&gt;$G$4,0,SUMIFS(Fluxo!$O:$O,Fluxo!$U:$U,"&gt;"&amp;BL$5,Fluxo!$U:$U,"&lt;="&amp;BM$5,Fluxo!$D:$D,$D52,Fluxo!$E:$E,"&lt;&gt;"&amp;"PERMUTANTE"))</f>
        <v>0</v>
      </c>
      <c r="BN52" s="18">
        <f>IF(BN$5&gt;$G$4,0,SUMIFS(Fluxo!$O:$O,Fluxo!$U:$U,"&gt;"&amp;BM$5,Fluxo!$U:$U,"&lt;="&amp;BN$5,Fluxo!$D:$D,$D52,Fluxo!$E:$E,"&lt;&gt;"&amp;"PERMUTANTE"))</f>
        <v>0</v>
      </c>
      <c r="BO52" s="18">
        <f>IF(BO$5&gt;$G$4,0,SUMIFS(Fluxo!$O:$O,Fluxo!$U:$U,"&gt;"&amp;BN$5,Fluxo!$U:$U,"&lt;="&amp;BO$5,Fluxo!$D:$D,$D52,Fluxo!$E:$E,"&lt;&gt;"&amp;"PERMUTANTE"))</f>
        <v>0</v>
      </c>
      <c r="BP52" s="18">
        <f>IF(BP$5&gt;$G$4,0,SUMIFS(Fluxo!$O:$O,Fluxo!$U:$U,"&gt;"&amp;BO$5,Fluxo!$U:$U,"&lt;="&amp;BP$5,Fluxo!$D:$D,$D52,Fluxo!$E:$E,"&lt;&gt;"&amp;"PERMUTANTE"))</f>
        <v>0</v>
      </c>
      <c r="BQ52" s="18">
        <f>IF(BQ$5&gt;$G$4,0,SUMIFS(Fluxo!$O:$O,Fluxo!$U:$U,"&gt;"&amp;BP$5,Fluxo!$U:$U,"&lt;="&amp;BQ$5,Fluxo!$D:$D,$D52,Fluxo!$E:$E,"&lt;&gt;"&amp;"PERMUTANTE"))</f>
        <v>0</v>
      </c>
      <c r="BR52" s="18">
        <f>IF(BR$5&gt;$G$4,0,SUMIFS(Fluxo!$O:$O,Fluxo!$U:$U,"&gt;"&amp;BQ$5,Fluxo!$U:$U,"&lt;="&amp;BR$5,Fluxo!$D:$D,$D52,Fluxo!$E:$E,"&lt;&gt;"&amp;"PERMUTANTE"))</f>
        <v>0</v>
      </c>
      <c r="BS52" s="18">
        <f>IF(BS$5&gt;$G$4,0,SUMIFS(Fluxo!$O:$O,Fluxo!$U:$U,"&gt;"&amp;BR$5,Fluxo!$U:$U,"&lt;="&amp;BS$5,Fluxo!$D:$D,$D52,Fluxo!$E:$E,"&lt;&gt;"&amp;"PERMUTANTE"))</f>
        <v>0</v>
      </c>
      <c r="BT52" s="18">
        <f>IF(BT$5&gt;$G$4,0,SUMIFS(Fluxo!$O:$O,Fluxo!$U:$U,"&gt;"&amp;BS$5,Fluxo!$U:$U,"&lt;="&amp;BT$5,Fluxo!$D:$D,$D52,Fluxo!$E:$E,"&lt;&gt;"&amp;"PERMUTANTE"))</f>
        <v>0</v>
      </c>
      <c r="BU52" s="18">
        <f>IF(BU$5&gt;$G$4,0,SUMIFS(Fluxo!$O:$O,Fluxo!$U:$U,"&gt;"&amp;BT$5,Fluxo!$U:$U,"&lt;="&amp;BU$5,Fluxo!$D:$D,$D52,Fluxo!$E:$E,"&lt;&gt;"&amp;"PERMUTANTE"))</f>
        <v>0</v>
      </c>
      <c r="BV52" s="18">
        <f>IF(BV$5&gt;$G$4,0,SUMIFS(Fluxo!$O:$O,Fluxo!$U:$U,"&gt;"&amp;BU$5,Fluxo!$U:$U,"&lt;="&amp;BV$5,Fluxo!$D:$D,$D52,Fluxo!$E:$E,"&lt;&gt;"&amp;"PERMUTANTE"))</f>
        <v>0</v>
      </c>
      <c r="BW52" s="18">
        <f>IF(BW$5&gt;$G$4,0,SUMIFS(Fluxo!$O:$O,Fluxo!$U:$U,"&gt;"&amp;BV$5,Fluxo!$U:$U,"&lt;="&amp;BW$5,Fluxo!$D:$D,$D52,Fluxo!$E:$E,"&lt;&gt;"&amp;"PERMUTANTE"))</f>
        <v>0</v>
      </c>
      <c r="BX52" s="18">
        <f>IF(BX$5&gt;$G$4,0,SUMIFS(Fluxo!$O:$O,Fluxo!$U:$U,"&gt;"&amp;BW$5,Fluxo!$U:$U,"&lt;="&amp;BX$5,Fluxo!$D:$D,$D52,Fluxo!$E:$E,"&lt;&gt;"&amp;"PERMUTANTE"))</f>
        <v>0</v>
      </c>
      <c r="BY52" s="18">
        <f>IF(BY$5&gt;$G$4,0,SUMIFS(Fluxo!$O:$O,Fluxo!$U:$U,"&gt;"&amp;BX$5,Fluxo!$U:$U,"&lt;="&amp;BY$5,Fluxo!$D:$D,$D52,Fluxo!$E:$E,"&lt;&gt;"&amp;"PERMUTANTE"))</f>
        <v>0</v>
      </c>
      <c r="BZ52" s="18">
        <f>IF(BZ$5&gt;$G$4,0,SUMIFS(Fluxo!$O:$O,Fluxo!$U:$U,"&gt;"&amp;BY$5,Fluxo!$U:$U,"&lt;="&amp;BZ$5,Fluxo!$D:$D,$D52,Fluxo!$E:$E,"&lt;&gt;"&amp;"PERMUTANTE"))</f>
        <v>0</v>
      </c>
      <c r="CA52" s="18">
        <f>IF(CA$5&gt;$G$4,0,SUMIFS(Fluxo!$O:$O,Fluxo!$U:$U,"&gt;"&amp;BZ$5,Fluxo!$U:$U,"&lt;="&amp;CA$5,Fluxo!$D:$D,$D52,Fluxo!$E:$E,"&lt;&gt;"&amp;"PERMUTANTE"))</f>
        <v>0</v>
      </c>
      <c r="CB52" s="18">
        <f>IF(CB$5&gt;$G$4,0,SUMIFS(Fluxo!$O:$O,Fluxo!$U:$U,"&gt;"&amp;CA$5,Fluxo!$U:$U,"&lt;="&amp;CB$5,Fluxo!$D:$D,$D52,Fluxo!$E:$E,"&lt;&gt;"&amp;"PERMUTANTE"))</f>
        <v>0</v>
      </c>
      <c r="CC52" s="18">
        <f>IF(CC$5&gt;$G$4,0,SUMIFS(Fluxo!$O:$O,Fluxo!$U:$U,"&gt;"&amp;CB$5,Fluxo!$U:$U,"&lt;="&amp;CC$5,Fluxo!$D:$D,$D52,Fluxo!$E:$E,"&lt;&gt;"&amp;"PERMUTANTE"))</f>
        <v>0</v>
      </c>
      <c r="CD52" s="18">
        <f>IF(CD$5&gt;$G$4,0,SUMIFS(Fluxo!$O:$O,Fluxo!$U:$U,"&gt;"&amp;CC$5,Fluxo!$U:$U,"&lt;="&amp;CD$5,Fluxo!$D:$D,$D52,Fluxo!$E:$E,"&lt;&gt;"&amp;"PERMUTANTE"))</f>
        <v>0</v>
      </c>
      <c r="CE52" s="18">
        <f>IF(CE$5&gt;$G$4,0,SUMIFS(Fluxo!$O:$O,Fluxo!$U:$U,"&gt;"&amp;CD$5,Fluxo!$U:$U,"&lt;="&amp;CE$5,Fluxo!$D:$D,$D52,Fluxo!$E:$E,"&lt;&gt;"&amp;"PERMUTANTE"))</f>
        <v>0</v>
      </c>
      <c r="CF52" s="18">
        <f>IF(CF$5&gt;$G$4,0,SUMIFS(Fluxo!$O:$O,Fluxo!$U:$U,"&gt;"&amp;CE$5,Fluxo!$U:$U,"&lt;="&amp;CF$5,Fluxo!$D:$D,$D52,Fluxo!$E:$E,"&lt;&gt;"&amp;"PERMUTANTE"))</f>
        <v>0</v>
      </c>
      <c r="CG52" s="18">
        <f>IF(CG$5&gt;$G$4,0,SUMIFS(Fluxo!$O:$O,Fluxo!$U:$U,"&gt;"&amp;CF$5,Fluxo!$U:$U,"&lt;="&amp;CG$5,Fluxo!$D:$D,$D52,Fluxo!$E:$E,"&lt;&gt;"&amp;"PERMUTANTE"))</f>
        <v>0</v>
      </c>
      <c r="CH52" s="18">
        <f>IF(CH$5&gt;$G$4,0,SUMIFS(Fluxo!$O:$O,Fluxo!$U:$U,"&gt;"&amp;CG$5,Fluxo!$U:$U,"&lt;="&amp;CH$5,Fluxo!$D:$D,$D52,Fluxo!$E:$E,"&lt;&gt;"&amp;"PERMUTANTE"))</f>
        <v>0</v>
      </c>
      <c r="CI52" s="18">
        <f>IF(CI$5&gt;$G$4,0,SUMIFS(Fluxo!$O:$O,Fluxo!$U:$U,"&gt;"&amp;CH$5,Fluxo!$U:$U,"&lt;="&amp;CI$5,Fluxo!$D:$D,$D52,Fluxo!$E:$E,"&lt;&gt;"&amp;"PERMUTANTE"))</f>
        <v>0</v>
      </c>
      <c r="CJ52" s="18">
        <f>IF(CJ$5&gt;$G$4,0,SUMIFS(Fluxo!$O:$O,Fluxo!$U:$U,"&gt;"&amp;CI$5,Fluxo!$U:$U,"&lt;="&amp;CJ$5,Fluxo!$D:$D,$D52,Fluxo!$E:$E,"&lt;&gt;"&amp;"PERMUTANTE"))</f>
        <v>0</v>
      </c>
      <c r="CK52" s="18">
        <f>IF(CK$5&gt;$G$4,0,SUMIFS(Fluxo!$O:$O,Fluxo!$U:$U,"&gt;"&amp;CJ$5,Fluxo!$U:$U,"&lt;="&amp;CK$5,Fluxo!$D:$D,$D52,Fluxo!$E:$E,"&lt;&gt;"&amp;"PERMUTANTE"))</f>
        <v>0</v>
      </c>
      <c r="CL52" s="18">
        <f>IF(CL$5&gt;$G$4,0,SUMIFS(Fluxo!$O:$O,Fluxo!$U:$U,"&gt;"&amp;CK$5,Fluxo!$U:$U,"&lt;="&amp;CL$5,Fluxo!$D:$D,$D52,Fluxo!$E:$E,"&lt;&gt;"&amp;"PERMUTANTE"))</f>
        <v>0</v>
      </c>
      <c r="CM52" s="18">
        <f>IF(CM$5&gt;$G$4,0,SUMIFS(Fluxo!$O:$O,Fluxo!$U:$U,"&gt;"&amp;CL$5,Fluxo!$U:$U,"&lt;="&amp;CM$5,Fluxo!$D:$D,$D52,Fluxo!$E:$E,"&lt;&gt;"&amp;"PERMUTANTE"))</f>
        <v>0</v>
      </c>
      <c r="CN52" s="18">
        <f>IF(CN$5&gt;$G$4,0,SUMIFS(Fluxo!$O:$O,Fluxo!$U:$U,"&gt;"&amp;CM$5,Fluxo!$U:$U,"&lt;="&amp;CN$5,Fluxo!$D:$D,$D52,Fluxo!$E:$E,"&lt;&gt;"&amp;"PERMUTANTE"))</f>
        <v>0</v>
      </c>
      <c r="CO52" s="18">
        <f>IF(CO$5&gt;$G$4,0,SUMIFS(Fluxo!$O:$O,Fluxo!$U:$U,"&gt;"&amp;CN$5,Fluxo!$U:$U,"&lt;="&amp;CO$5,Fluxo!$D:$D,$D52,Fluxo!$E:$E,"&lt;&gt;"&amp;"PERMUTANTE"))</f>
        <v>0</v>
      </c>
      <c r="CP52" s="18">
        <f>IF(CP$5&gt;$G$4,0,SUMIFS(Fluxo!$O:$O,Fluxo!$U:$U,"&gt;"&amp;CO$5,Fluxo!$U:$U,"&lt;="&amp;CP$5,Fluxo!$D:$D,$D52,Fluxo!$E:$E,"&lt;&gt;"&amp;"PERMUTANTE"))</f>
        <v>0</v>
      </c>
      <c r="CQ52" s="18">
        <f>IF(CQ$5&gt;$G$4,0,SUMIFS(Fluxo!$O:$O,Fluxo!$U:$U,"&gt;"&amp;CP$5,Fluxo!$U:$U,"&lt;="&amp;CQ$5,Fluxo!$D:$D,$D52,Fluxo!$E:$E,"&lt;&gt;"&amp;"PERMUTANTE"))</f>
        <v>0</v>
      </c>
      <c r="CR52" s="18">
        <f>IF(CR$5&gt;$G$4,0,SUMIFS(Fluxo!$O:$O,Fluxo!$U:$U,"&gt;"&amp;CQ$5,Fluxo!$U:$U,"&lt;="&amp;CR$5,Fluxo!$D:$D,$D52,Fluxo!$E:$E,"&lt;&gt;"&amp;"PERMUTANTE"))</f>
        <v>0</v>
      </c>
      <c r="CS52" s="18">
        <f>IF(CS$5&gt;$G$4,0,SUMIFS(Fluxo!$O:$O,Fluxo!$U:$U,"&gt;"&amp;CR$5,Fluxo!$U:$U,"&lt;="&amp;CS$5,Fluxo!$D:$D,$D52,Fluxo!$E:$E,"&lt;&gt;"&amp;"PERMUTANTE"))</f>
        <v>0</v>
      </c>
      <c r="CT52" s="18">
        <f>IF(CT$5&gt;$G$4,0,SUMIFS(Fluxo!$O:$O,Fluxo!$U:$U,"&gt;"&amp;CS$5,Fluxo!$U:$U,"&lt;="&amp;CT$5,Fluxo!$D:$D,$D52,Fluxo!$E:$E,"&lt;&gt;"&amp;"PERMUTANTE"))</f>
        <v>0</v>
      </c>
      <c r="CU52" s="18">
        <f>IF(CU$5&gt;$G$4,0,SUMIFS(Fluxo!$O:$O,Fluxo!$U:$U,"&gt;"&amp;CT$5,Fluxo!$U:$U,"&lt;="&amp;CU$5,Fluxo!$D:$D,$D52,Fluxo!$E:$E,"&lt;&gt;"&amp;"PERMUTANTE"))</f>
        <v>0</v>
      </c>
      <c r="CV52" s="18">
        <f>IF(CV$5&gt;$G$4,0,SUMIFS(Fluxo!$O:$O,Fluxo!$U:$U,"&gt;"&amp;CU$5,Fluxo!$U:$U,"&lt;="&amp;CV$5,Fluxo!$D:$D,$D52,Fluxo!$E:$E,"&lt;&gt;"&amp;"PERMUTANTE"))</f>
        <v>0</v>
      </c>
      <c r="CW52" s="18">
        <f>IF(CW$5&gt;$G$4,0,SUMIFS(Fluxo!$O:$O,Fluxo!$U:$U,"&gt;"&amp;CV$5,Fluxo!$U:$U,"&lt;="&amp;CW$5,Fluxo!$D:$D,$D52,Fluxo!$E:$E,"&lt;&gt;"&amp;"PERMUTANTE"))</f>
        <v>0</v>
      </c>
      <c r="CX52" s="18">
        <f>IF(CX$5&gt;$G$4,0,SUMIFS(Fluxo!$O:$O,Fluxo!$U:$U,"&gt;"&amp;CW$5,Fluxo!$U:$U,"&lt;="&amp;CX$5,Fluxo!$D:$D,$D52,Fluxo!$E:$E,"&lt;&gt;"&amp;"PERMUTANTE"))</f>
        <v>0</v>
      </c>
      <c r="CY52" s="18">
        <f>IF(CY$5&gt;$G$4,0,SUMIFS(Fluxo!$O:$O,Fluxo!$U:$U,"&gt;"&amp;CX$5,Fluxo!$U:$U,"&lt;="&amp;CY$5,Fluxo!$D:$D,$D52,Fluxo!$E:$E,"&lt;&gt;"&amp;"PERMUTANTE"))</f>
        <v>0</v>
      </c>
      <c r="CZ52" s="18">
        <f>IF(CZ$5&gt;$G$4,0,SUMIFS(Fluxo!$O:$O,Fluxo!$U:$U,"&gt;"&amp;CY$5,Fluxo!$U:$U,"&lt;="&amp;CZ$5,Fluxo!$D:$D,$D52,Fluxo!$E:$E,"&lt;&gt;"&amp;"PERMUTANTE"))</f>
        <v>0</v>
      </c>
      <c r="DA52" s="18">
        <f>IF(DA$5&gt;$G$4,0,SUMIFS(Fluxo!$O:$O,Fluxo!$U:$U,"&gt;"&amp;CZ$5,Fluxo!$U:$U,"&lt;="&amp;DA$5,Fluxo!$D:$D,$D52,Fluxo!$E:$E,"&lt;&gt;"&amp;"PERMUTANTE"))</f>
        <v>0</v>
      </c>
      <c r="DB52" s="18">
        <f>IF(DB$5&gt;$G$4,0,SUMIFS(Fluxo!$O:$O,Fluxo!$U:$U,"&gt;"&amp;DA$5,Fluxo!$U:$U,"&lt;="&amp;DB$5,Fluxo!$D:$D,$D52,Fluxo!$E:$E,"&lt;&gt;"&amp;"PERMUTANTE"))</f>
        <v>0</v>
      </c>
      <c r="DC52" s="18">
        <f>IF(DC$5&gt;$G$4,0,SUMIFS(Fluxo!$O:$O,Fluxo!$U:$U,"&gt;"&amp;DB$5,Fluxo!$U:$U,"&lt;="&amp;DC$5,Fluxo!$D:$D,$D52,Fluxo!$E:$E,"&lt;&gt;"&amp;"PERMUTANTE"))</f>
        <v>0</v>
      </c>
      <c r="DD52" s="18">
        <f>IF(DD$5&gt;$G$4,0,SUMIFS(Fluxo!$O:$O,Fluxo!$U:$U,"&gt;"&amp;DC$5,Fluxo!$U:$U,"&lt;="&amp;DD$5,Fluxo!$D:$D,$D52,Fluxo!$E:$E,"&lt;&gt;"&amp;"PERMUTANTE"))</f>
        <v>0</v>
      </c>
      <c r="DE52" s="18">
        <f>IF(DE$5&gt;$G$4,0,SUMIFS(Fluxo!$O:$O,Fluxo!$U:$U,"&gt;"&amp;DD$5,Fluxo!$U:$U,"&lt;="&amp;DE$5,Fluxo!$D:$D,$D52,Fluxo!$E:$E,"&lt;&gt;"&amp;"PERMUTANTE"))</f>
        <v>0</v>
      </c>
      <c r="DF52" s="18">
        <f>IF(DF$5&gt;$G$4,0,SUMIFS(Fluxo!$O:$O,Fluxo!$U:$U,"&gt;"&amp;DE$5,Fluxo!$U:$U,"&lt;="&amp;DF$5,Fluxo!$D:$D,$D52,Fluxo!$E:$E,"&lt;&gt;"&amp;"PERMUTANTE"))</f>
        <v>0</v>
      </c>
      <c r="DG52" s="18">
        <f>IF(DG$5&gt;$G$4,0,SUMIFS(Fluxo!$O:$O,Fluxo!$U:$U,"&gt;"&amp;DF$5,Fluxo!$U:$U,"&lt;="&amp;DG$5,Fluxo!$D:$D,$D52,Fluxo!$E:$E,"&lt;&gt;"&amp;"PERMUTANTE"))</f>
        <v>0</v>
      </c>
      <c r="DH52" s="18">
        <f>IF(DH$5&gt;$G$4,0,SUMIFS(Fluxo!$O:$O,Fluxo!$U:$U,"&gt;"&amp;DG$5,Fluxo!$U:$U,"&lt;="&amp;DH$5,Fluxo!$D:$D,$D52,Fluxo!$E:$E,"&lt;&gt;"&amp;"PERMUTANTE"))</f>
        <v>0</v>
      </c>
      <c r="DI52" s="18">
        <f>IF(DI$5&gt;$G$4,0,SUMIFS(Fluxo!$O:$O,Fluxo!$U:$U,"&gt;"&amp;DH$5,Fluxo!$U:$U,"&lt;="&amp;DI$5,Fluxo!$D:$D,$D52,Fluxo!$E:$E,"&lt;&gt;"&amp;"PERMUTANTE"))</f>
        <v>0</v>
      </c>
      <c r="DJ52" s="18">
        <f>IF(DJ$5&gt;$G$4,0,SUMIFS(Fluxo!$O:$O,Fluxo!$U:$U,"&gt;"&amp;DI$5,Fluxo!$U:$U,"&lt;="&amp;DJ$5,Fluxo!$D:$D,$D52,Fluxo!$E:$E,"&lt;&gt;"&amp;"PERMUTANTE"))</f>
        <v>0</v>
      </c>
      <c r="DK52" s="18">
        <f>IF(DK$5&gt;$G$4,0,SUMIFS(Fluxo!$O:$O,Fluxo!$U:$U,"&gt;"&amp;DJ$5,Fluxo!$U:$U,"&lt;="&amp;DK$5,Fluxo!$D:$D,$D52,Fluxo!$E:$E,"&lt;&gt;"&amp;"PERMUTANTE"))</f>
        <v>0</v>
      </c>
      <c r="DL52" s="18">
        <f>IF(DL$5&gt;$G$4,0,SUMIFS(Fluxo!$O:$O,Fluxo!$U:$U,"&gt;"&amp;DK$5,Fluxo!$U:$U,"&lt;="&amp;DL$5,Fluxo!$D:$D,$D52,Fluxo!$E:$E,"&lt;&gt;"&amp;"PERMUTANTE"))</f>
        <v>0</v>
      </c>
      <c r="DM52" s="18">
        <f>IF(DM$5&gt;$G$4,0,SUMIFS(Fluxo!$O:$O,Fluxo!$U:$U,"&gt;"&amp;DL$5,Fluxo!$U:$U,"&lt;="&amp;DM$5,Fluxo!$D:$D,$D52,Fluxo!$E:$E,"&lt;&gt;"&amp;"PERMUTANTE"))</f>
        <v>0</v>
      </c>
      <c r="DN52" s="18">
        <f>IF(DN$5&gt;$G$4,0,SUMIFS(Fluxo!$O:$O,Fluxo!$U:$U,"&gt;"&amp;DM$5,Fluxo!$U:$U,"&lt;="&amp;DN$5,Fluxo!$D:$D,$D52,Fluxo!$E:$E,"&lt;&gt;"&amp;"PERMUTANTE"))</f>
        <v>0</v>
      </c>
      <c r="DO52" s="18">
        <f>IF(DO$5&gt;$G$4,0,SUMIFS(Fluxo!$O:$O,Fluxo!$U:$U,"&gt;"&amp;DN$5,Fluxo!$U:$U,"&lt;="&amp;DO$5,Fluxo!$D:$D,$D52,Fluxo!$E:$E,"&lt;&gt;"&amp;"PERMUTANTE"))</f>
        <v>0</v>
      </c>
      <c r="DP52" s="18">
        <f>IF(DP$5&gt;$G$4,0,SUMIFS(Fluxo!$O:$O,Fluxo!$U:$U,"&gt;"&amp;DO$5,Fluxo!$U:$U,"&lt;="&amp;DP$5,Fluxo!$D:$D,$D52,Fluxo!$E:$E,"&lt;&gt;"&amp;"PERMUTANTE"))</f>
        <v>0</v>
      </c>
      <c r="DQ52" s="18">
        <f>IF(DQ$5&gt;$G$4,0,SUMIFS(Fluxo!$O:$O,Fluxo!$U:$U,"&gt;"&amp;DP$5,Fluxo!$U:$U,"&lt;="&amp;DQ$5,Fluxo!$D:$D,$D52,Fluxo!$E:$E,"&lt;&gt;"&amp;"PERMUTANTE"))</f>
        <v>0</v>
      </c>
      <c r="DR52" s="18">
        <f>IF(DR$5&gt;$G$4,0,SUMIFS(Fluxo!$O:$O,Fluxo!$U:$U,"&gt;"&amp;DQ$5,Fluxo!$U:$U,"&lt;="&amp;DR$5,Fluxo!$D:$D,$D52,Fluxo!$E:$E,"&lt;&gt;"&amp;"PERMUTANTE"))</f>
        <v>0</v>
      </c>
      <c r="DS52" s="18">
        <f>IF(DS$5&gt;$G$4,0,SUMIFS(Fluxo!$O:$O,Fluxo!$U:$U,"&gt;"&amp;DR$5,Fluxo!$U:$U,"&lt;="&amp;DS$5,Fluxo!$D:$D,$D52,Fluxo!$E:$E,"&lt;&gt;"&amp;"PERMUTANTE"))</f>
        <v>0</v>
      </c>
      <c r="DT52" s="18">
        <f>IF(DT$5&gt;$G$4,0,SUMIFS(Fluxo!$O:$O,Fluxo!$U:$U,"&gt;"&amp;DS$5,Fluxo!$U:$U,"&lt;="&amp;DT$5,Fluxo!$D:$D,$D52,Fluxo!$E:$E,"&lt;&gt;"&amp;"PERMUTANTE"))</f>
        <v>0</v>
      </c>
      <c r="DU52" s="18">
        <f>IF(DU$5&gt;$G$4,0,SUMIFS(Fluxo!$O:$O,Fluxo!$U:$U,"&gt;"&amp;DT$5,Fluxo!$U:$U,"&lt;="&amp;DU$5,Fluxo!$D:$D,$D52,Fluxo!$E:$E,"&lt;&gt;"&amp;"PERMUTANTE"))</f>
        <v>0</v>
      </c>
      <c r="DV52" s="18">
        <f>IF(DV$5&gt;$G$4,0,SUMIFS(Fluxo!$O:$O,Fluxo!$U:$U,"&gt;"&amp;DU$5,Fluxo!$U:$U,"&lt;="&amp;DV$5,Fluxo!$D:$D,$D52,Fluxo!$E:$E,"&lt;&gt;"&amp;"PERMUTANTE"))</f>
        <v>0</v>
      </c>
      <c r="DW52" s="18">
        <f>IF(DW$5&gt;$G$4,0,SUMIFS(Fluxo!$O:$O,Fluxo!$U:$U,"&gt;"&amp;DV$5,Fluxo!$U:$U,"&lt;="&amp;DW$5,Fluxo!$D:$D,$D52,Fluxo!$E:$E,"&lt;&gt;"&amp;"PERMUTANTE"))</f>
        <v>0</v>
      </c>
      <c r="DX52" s="18">
        <f>IF(DX$5&gt;$G$4,0,SUMIFS(Fluxo!$O:$O,Fluxo!$U:$U,"&gt;"&amp;DW$5,Fluxo!$U:$U,"&lt;="&amp;DX$5,Fluxo!$D:$D,$D52,Fluxo!$E:$E,"&lt;&gt;"&amp;"PERMUTANTE"))</f>
        <v>0</v>
      </c>
      <c r="DY52" s="18">
        <f>IF(DY$5&gt;$G$4,0,SUMIFS(Fluxo!$O:$O,Fluxo!$U:$U,"&gt;"&amp;DX$5,Fluxo!$U:$U,"&lt;="&amp;DY$5,Fluxo!$D:$D,$D52,Fluxo!$E:$E,"&lt;&gt;"&amp;"PERMUTANTE"))</f>
        <v>0</v>
      </c>
      <c r="DZ52" s="18">
        <f>IF(DZ$5&gt;$G$4,0,SUMIFS(Fluxo!$O:$O,Fluxo!$U:$U,"&gt;"&amp;DY$5,Fluxo!$U:$U,"&lt;="&amp;DZ$5,Fluxo!$D:$D,$D52,Fluxo!$E:$E,"&lt;&gt;"&amp;"PERMUTANTE"))</f>
        <v>0</v>
      </c>
      <c r="EA52" s="18">
        <f>IF(EA$5&gt;$G$4,0,SUMIFS(Fluxo!$O:$O,Fluxo!$U:$U,"&gt;"&amp;DZ$5,Fluxo!$U:$U,"&lt;="&amp;EA$5,Fluxo!$D:$D,$D52,Fluxo!$E:$E,"&lt;&gt;"&amp;"PERMUTANTE"))</f>
        <v>0</v>
      </c>
      <c r="EB52" s="18">
        <f>IF(EB$5&gt;$G$4,0,SUMIFS(Fluxo!$O:$O,Fluxo!$U:$U,"&gt;"&amp;EA$5,Fluxo!$U:$U,"&lt;="&amp;EB$5,Fluxo!$D:$D,$D52,Fluxo!$E:$E,"&lt;&gt;"&amp;"PERMUTANTE"))</f>
        <v>0</v>
      </c>
      <c r="EC52" s="18">
        <f>IF(EC$5&gt;$G$4,0,SUMIFS(Fluxo!$O:$O,Fluxo!$U:$U,"&gt;"&amp;EB$5,Fluxo!$U:$U,"&lt;="&amp;EC$5,Fluxo!$D:$D,$D52,Fluxo!$E:$E,"&lt;&gt;"&amp;"PERMUTANTE"))</f>
        <v>0</v>
      </c>
      <c r="ED52" s="18">
        <f>IF(ED$5&gt;$G$4,0,SUMIFS(Fluxo!$O:$O,Fluxo!$U:$U,"&gt;"&amp;EC$5,Fluxo!$U:$U,"&lt;="&amp;ED$5,Fluxo!$D:$D,$D52,Fluxo!$E:$E,"&lt;&gt;"&amp;"PERMUTANTE"))</f>
        <v>0</v>
      </c>
      <c r="EE52" s="18">
        <f>IF(EE$5&gt;$G$4,0,SUMIFS(Fluxo!$O:$O,Fluxo!$U:$U,"&gt;"&amp;ED$5,Fluxo!$U:$U,"&lt;="&amp;EE$5,Fluxo!$D:$D,$D52,Fluxo!$E:$E,"&lt;&gt;"&amp;"PERMUTANTE"))</f>
        <v>0</v>
      </c>
      <c r="EF52" s="18">
        <f>IF(EF$5&gt;$G$4,0,SUMIFS(Fluxo!$O:$O,Fluxo!$U:$U,"&gt;"&amp;EE$5,Fluxo!$U:$U,"&lt;="&amp;EF$5,Fluxo!$D:$D,$D52,Fluxo!$E:$E,"&lt;&gt;"&amp;"PERMUTANTE"))</f>
        <v>0</v>
      </c>
      <c r="EG52" s="18">
        <f>IF(EG$5&gt;$G$4,0,SUMIFS(Fluxo!$O:$O,Fluxo!$U:$U,"&gt;"&amp;EF$5,Fluxo!$U:$U,"&lt;="&amp;EG$5,Fluxo!$D:$D,$D52,Fluxo!$E:$E,"&lt;&gt;"&amp;"PERMUTANTE"))</f>
        <v>0</v>
      </c>
      <c r="EH52" s="18">
        <f>IF(EH$5&gt;$G$4,0,SUMIFS(Fluxo!$O:$O,Fluxo!$U:$U,"&gt;"&amp;EG$5,Fluxo!$U:$U,"&lt;="&amp;EH$5,Fluxo!$D:$D,$D52,Fluxo!$E:$E,"&lt;&gt;"&amp;"PERMUTANTE"))</f>
        <v>0</v>
      </c>
      <c r="EI52" s="18">
        <f>IF(EI$5&gt;$G$4,0,SUMIFS(Fluxo!$O:$O,Fluxo!$U:$U,"&gt;"&amp;EH$5,Fluxo!$U:$U,"&lt;="&amp;EI$5,Fluxo!$D:$D,$D52,Fluxo!$E:$E,"&lt;&gt;"&amp;"PERMUTANTE"))</f>
        <v>0</v>
      </c>
      <c r="EJ52" s="18">
        <f>IF(EJ$5&gt;$G$4,0,SUMIFS(Fluxo!$O:$O,Fluxo!$U:$U,"&gt;"&amp;EI$5,Fluxo!$U:$U,"&lt;="&amp;EJ$5,Fluxo!$D:$D,$D52,Fluxo!$E:$E,"&lt;&gt;"&amp;"PERMUTANTE"))</f>
        <v>0</v>
      </c>
      <c r="EK52" s="18">
        <f>IF(EK$5&gt;$G$4,0,SUMIFS(Fluxo!$O:$O,Fluxo!$U:$U,"&gt;"&amp;EJ$5,Fluxo!$U:$U,"&lt;="&amp;EK$5,Fluxo!$D:$D,$D52,Fluxo!$E:$E,"&lt;&gt;"&amp;"PERMUTANTE"))</f>
        <v>0</v>
      </c>
      <c r="EL52" s="18">
        <f>IF(EL$5&gt;$G$4,0,SUMIFS(Fluxo!$O:$O,Fluxo!$U:$U,"&gt;"&amp;EK$5,Fluxo!$U:$U,"&lt;="&amp;EL$5,Fluxo!$D:$D,$D52,Fluxo!$E:$E,"&lt;&gt;"&amp;"PERMUTANTE"))</f>
        <v>0</v>
      </c>
      <c r="EM52" s="18">
        <f>IF(EM$5&gt;$G$4,0,SUMIFS(Fluxo!$O:$O,Fluxo!$U:$U,"&gt;"&amp;EL$5,Fluxo!$U:$U,"&lt;="&amp;EM$5,Fluxo!$D:$D,$D52,Fluxo!$E:$E,"&lt;&gt;"&amp;"PERMUTANTE"))</f>
        <v>0</v>
      </c>
      <c r="EN52" s="18">
        <f>IF(EN$5&gt;$G$4,0,SUMIFS(Fluxo!$O:$O,Fluxo!$U:$U,"&gt;"&amp;EM$5,Fluxo!$U:$U,"&lt;="&amp;EN$5,Fluxo!$D:$D,$D52,Fluxo!$E:$E,"&lt;&gt;"&amp;"PERMUTANTE"))</f>
        <v>0</v>
      </c>
      <c r="EO52" s="18">
        <f>IF(EO$5&gt;$G$4,0,SUMIFS(Fluxo!$O:$O,Fluxo!$U:$U,"&gt;"&amp;EN$5,Fluxo!$U:$U,"&lt;="&amp;EO$5,Fluxo!$D:$D,$D52,Fluxo!$E:$E,"&lt;&gt;"&amp;"PERMUTANTE"))</f>
        <v>0</v>
      </c>
      <c r="EP52" s="18">
        <f>IF(EP$5&gt;$G$4,0,SUMIFS(Fluxo!$O:$O,Fluxo!$U:$U,"&gt;"&amp;EO$5,Fluxo!$U:$U,"&lt;="&amp;EP$5,Fluxo!$D:$D,$D52,Fluxo!$E:$E,"&lt;&gt;"&amp;"PERMUTANTE"))</f>
        <v>0</v>
      </c>
      <c r="EQ52" s="18">
        <f>IF(EQ$5&gt;$G$4,0,SUMIFS(Fluxo!$O:$O,Fluxo!$U:$U,"&gt;"&amp;EP$5,Fluxo!$U:$U,"&lt;="&amp;EQ$5,Fluxo!$D:$D,$D52,Fluxo!$E:$E,"&lt;&gt;"&amp;"PERMUTANTE"))</f>
        <v>0</v>
      </c>
      <c r="ER52" s="18">
        <f>IF(ER$5&gt;$G$4,0,SUMIFS(Fluxo!$O:$O,Fluxo!$U:$U,"&gt;"&amp;EQ$5,Fluxo!$U:$U,"&lt;="&amp;ER$5,Fluxo!$D:$D,$D52,Fluxo!$E:$E,"&lt;&gt;"&amp;"PERMUTANTE"))</f>
        <v>0</v>
      </c>
      <c r="ES52" s="18">
        <f>IF(ES$5&gt;$G$4,0,SUMIFS(Fluxo!$O:$O,Fluxo!$U:$U,"&gt;"&amp;ER$5,Fluxo!$U:$U,"&lt;="&amp;ES$5,Fluxo!$D:$D,$D52,Fluxo!$E:$E,"&lt;&gt;"&amp;"PERMUTANTE"))</f>
        <v>0</v>
      </c>
      <c r="ET52" s="18">
        <f>IF(ET$5&gt;$G$4,0,SUMIFS(Fluxo!$O:$O,Fluxo!$U:$U,"&gt;"&amp;ES$5,Fluxo!$U:$U,"&lt;="&amp;ET$5,Fluxo!$D:$D,$D52,Fluxo!$E:$E,"&lt;&gt;"&amp;"PERMUTANTE"))</f>
        <v>0</v>
      </c>
      <c r="EU52" s="18">
        <f>IF(EU$5&gt;$G$4,0,SUMIFS(Fluxo!$O:$O,Fluxo!$U:$U,"&gt;"&amp;ET$5,Fluxo!$U:$U,"&lt;="&amp;EU$5,Fluxo!$D:$D,$D52,Fluxo!$E:$E,"&lt;&gt;"&amp;"PERMUTANTE"))</f>
        <v>0</v>
      </c>
      <c r="EV52" s="18">
        <f>IF(EV$5&gt;$G$4,0,SUMIFS(Fluxo!$O:$O,Fluxo!$U:$U,"&gt;"&amp;EU$5,Fluxo!$U:$U,"&lt;="&amp;EV$5,Fluxo!$D:$D,$D52,Fluxo!$E:$E,"&lt;&gt;"&amp;"PERMUTANTE"))</f>
        <v>0</v>
      </c>
      <c r="EW52" s="18">
        <f>IF(EW$5&gt;$G$4,0,SUMIFS(Fluxo!$O:$O,Fluxo!$U:$U,"&gt;"&amp;EV$5,Fluxo!$U:$U,"&lt;="&amp;EW$5,Fluxo!$D:$D,$D52,Fluxo!$E:$E,"&lt;&gt;"&amp;"PERMUTANTE"))</f>
        <v>0</v>
      </c>
      <c r="EX52" s="18">
        <f>IF(EX$5&gt;$G$4,0,SUMIFS(Fluxo!$O:$O,Fluxo!$U:$U,"&gt;"&amp;EW$5,Fluxo!$U:$U,"&lt;="&amp;EX$5,Fluxo!$D:$D,$D52,Fluxo!$E:$E,"&lt;&gt;"&amp;"PERMUTANTE"))</f>
        <v>0</v>
      </c>
      <c r="EY52" s="18">
        <f>IF(EY$5&gt;$G$4,0,SUMIFS(Fluxo!$O:$O,Fluxo!$U:$U,"&gt;"&amp;EX$5,Fluxo!$U:$U,"&lt;="&amp;EY$5,Fluxo!$D:$D,$D52,Fluxo!$E:$E,"&lt;&gt;"&amp;"PERMUTANTE"))</f>
        <v>0</v>
      </c>
      <c r="EZ52" s="18">
        <f>IF(EZ$5&gt;$G$4,0,SUMIFS(Fluxo!$O:$O,Fluxo!$U:$U,"&gt;"&amp;EY$5,Fluxo!$U:$U,"&lt;="&amp;EZ$5,Fluxo!$D:$D,$D52,Fluxo!$E:$E,"&lt;&gt;"&amp;"PERMUTANTE"))</f>
        <v>0</v>
      </c>
      <c r="FA52" s="18">
        <f>IF(FA$5&gt;$G$4,0,SUMIFS(Fluxo!$O:$O,Fluxo!$U:$U,"&gt;"&amp;EZ$5,Fluxo!$U:$U,"&lt;="&amp;FA$5,Fluxo!$D:$D,$D52,Fluxo!$E:$E,"&lt;&gt;"&amp;"PERMUTANTE"))</f>
        <v>0</v>
      </c>
      <c r="FB52" s="18">
        <f>IF(FB$5&gt;$G$4,0,SUMIFS(Fluxo!$O:$O,Fluxo!$U:$U,"&gt;"&amp;FA$5,Fluxo!$U:$U,"&lt;="&amp;FB$5,Fluxo!$D:$D,$D52,Fluxo!$E:$E,"&lt;&gt;"&amp;"PERMUTANTE"))</f>
        <v>0</v>
      </c>
      <c r="FC52" s="18">
        <f>IF(FC$5&gt;$G$4,0,SUMIFS(Fluxo!$O:$O,Fluxo!$U:$U,"&gt;"&amp;FB$5,Fluxo!$U:$U,"&lt;="&amp;FC$5,Fluxo!$D:$D,$D52,Fluxo!$E:$E,"&lt;&gt;"&amp;"PERMUTANTE"))</f>
        <v>0</v>
      </c>
      <c r="FD52" s="18">
        <f>IF(FD$5&gt;$G$4,0,SUMIFS(Fluxo!$O:$O,Fluxo!$U:$U,"&gt;"&amp;FC$5,Fluxo!$U:$U,"&lt;="&amp;FD$5,Fluxo!$D:$D,$D52,Fluxo!$E:$E,"&lt;&gt;"&amp;"PERMUTANTE"))</f>
        <v>0</v>
      </c>
      <c r="FE52" s="18">
        <f>IF(FE$5&gt;$G$4,0,SUMIFS(Fluxo!$O:$O,Fluxo!$U:$U,"&gt;"&amp;FD$5,Fluxo!$U:$U,"&lt;="&amp;FE$5,Fluxo!$D:$D,$D52,Fluxo!$E:$E,"&lt;&gt;"&amp;"PERMUTANTE"))</f>
        <v>0</v>
      </c>
      <c r="FF52" s="18">
        <f>IF(FF$5&gt;$G$4,0,SUMIFS(Fluxo!$O:$O,Fluxo!$U:$U,"&gt;"&amp;FE$5,Fluxo!$U:$U,"&lt;="&amp;FF$5,Fluxo!$D:$D,$D52,Fluxo!$E:$E,"&lt;&gt;"&amp;"PERMUTANTE"))</f>
        <v>0</v>
      </c>
      <c r="FG52" s="18">
        <f>IF(FG$5&gt;$G$4,0,SUMIFS(Fluxo!$O:$O,Fluxo!$U:$U,"&gt;"&amp;FF$5,Fluxo!$U:$U,"&lt;="&amp;FG$5,Fluxo!$D:$D,$D52,Fluxo!$E:$E,"&lt;&gt;"&amp;"PERMUTANTE"))</f>
        <v>0</v>
      </c>
      <c r="FH52" s="18">
        <f>IF(FH$5&gt;$G$4,0,SUMIFS(Fluxo!$O:$O,Fluxo!$U:$U,"&gt;"&amp;FG$5,Fluxo!$U:$U,"&lt;="&amp;FH$5,Fluxo!$D:$D,$D52,Fluxo!$E:$E,"&lt;&gt;"&amp;"PERMUTANTE"))</f>
        <v>0</v>
      </c>
      <c r="FI52" s="18">
        <f>IF(FI$5&gt;$G$4,0,SUMIFS(Fluxo!$O:$O,Fluxo!$U:$U,"&gt;"&amp;FH$5,Fluxo!$U:$U,"&lt;="&amp;FI$5,Fluxo!$D:$D,$D52,Fluxo!$E:$E,"&lt;&gt;"&amp;"PERMUTANTE"))</f>
        <v>0</v>
      </c>
      <c r="FJ52" s="18">
        <f>IF(FJ$5&gt;$G$4,0,SUMIFS(Fluxo!$O:$O,Fluxo!$U:$U,"&gt;"&amp;FI$5,Fluxo!$U:$U,"&lt;="&amp;FJ$5,Fluxo!$D:$D,$D52,Fluxo!$E:$E,"&lt;&gt;"&amp;"PERMUTANTE"))</f>
        <v>0</v>
      </c>
      <c r="FK52" s="18">
        <f>IF(FK$5&gt;$G$4,0,SUMIFS(Fluxo!$O:$O,Fluxo!$U:$U,"&gt;"&amp;FJ$5,Fluxo!$U:$U,"&lt;="&amp;FK$5,Fluxo!$D:$D,$D52,Fluxo!$E:$E,"&lt;&gt;"&amp;"PERMUTANTE"))</f>
        <v>0</v>
      </c>
      <c r="FL52" s="18">
        <f>IF(FL$5&gt;$G$4,0,SUMIFS(Fluxo!$O:$O,Fluxo!$U:$U,"&gt;"&amp;FK$5,Fluxo!$U:$U,"&lt;="&amp;FL$5,Fluxo!$D:$D,$D52,Fluxo!$E:$E,"&lt;&gt;"&amp;"PERMUTANTE"))</f>
        <v>0</v>
      </c>
      <c r="FM52" s="18">
        <f>IF(FM$5&gt;$G$4,0,SUMIFS(Fluxo!$O:$O,Fluxo!$U:$U,"&gt;"&amp;FL$5,Fluxo!$U:$U,"&lt;="&amp;FM$5,Fluxo!$D:$D,$D52,Fluxo!$E:$E,"&lt;&gt;"&amp;"PERMUTANTE"))</f>
        <v>0</v>
      </c>
      <c r="FN52" s="18">
        <f>IF(FN$5&gt;$G$4,0,SUMIFS(Fluxo!$O:$O,Fluxo!$U:$U,"&gt;"&amp;FM$5,Fluxo!$U:$U,"&lt;="&amp;FN$5,Fluxo!$D:$D,$D52,Fluxo!$E:$E,"&lt;&gt;"&amp;"PERMUTANTE"))</f>
        <v>0</v>
      </c>
      <c r="FO52" s="18">
        <f>IF(FO$5&gt;$G$4,0,SUMIFS(Fluxo!$O:$O,Fluxo!$U:$U,"&gt;"&amp;FN$5,Fluxo!$U:$U,"&lt;="&amp;FO$5,Fluxo!$D:$D,$D52,Fluxo!$E:$E,"&lt;&gt;"&amp;"PERMUTANTE"))</f>
        <v>0</v>
      </c>
      <c r="FP52" s="18">
        <f>IF(FP$5&gt;$G$4,0,SUMIFS(Fluxo!$O:$O,Fluxo!$U:$U,"&gt;"&amp;FO$5,Fluxo!$U:$U,"&lt;="&amp;FP$5,Fluxo!$D:$D,$D52,Fluxo!$E:$E,"&lt;&gt;"&amp;"PERMUTANTE"))</f>
        <v>0</v>
      </c>
      <c r="FQ52" s="18">
        <f>IF(FQ$5&gt;$G$4,0,SUMIFS(Fluxo!$O:$O,Fluxo!$U:$U,"&gt;"&amp;FP$5,Fluxo!$U:$U,"&lt;="&amp;FQ$5,Fluxo!$D:$D,$D52,Fluxo!$E:$E,"&lt;&gt;"&amp;"PERMUTANTE"))</f>
        <v>0</v>
      </c>
      <c r="FR52" s="18">
        <f>IF(FR$5&gt;$G$4,0,SUMIFS(Fluxo!$O:$O,Fluxo!$U:$U,"&gt;"&amp;FQ$5,Fluxo!$U:$U,"&lt;="&amp;FR$5,Fluxo!$D:$D,$D52,Fluxo!$E:$E,"&lt;&gt;"&amp;"PERMUTANTE"))</f>
        <v>0</v>
      </c>
      <c r="FS52" s="18">
        <f>IF(FS$5&gt;$G$4,0,SUMIFS(Fluxo!$O:$O,Fluxo!$U:$U,"&gt;"&amp;FR$5,Fluxo!$U:$U,"&lt;="&amp;FS$5,Fluxo!$D:$D,$D52,Fluxo!$E:$E,"&lt;&gt;"&amp;"PERMUTANTE"))</f>
        <v>0</v>
      </c>
      <c r="FT52" s="18">
        <f>IF(FT$5&gt;$G$4,0,SUMIFS(Fluxo!$O:$O,Fluxo!$U:$U,"&gt;"&amp;FS$5,Fluxo!$U:$U,"&lt;="&amp;FT$5,Fluxo!$D:$D,$D52,Fluxo!$E:$E,"&lt;&gt;"&amp;"PERMUTANTE"))</f>
        <v>0</v>
      </c>
      <c r="FU52" s="18">
        <f>IF(FU$5&gt;$G$4,0,SUMIFS(Fluxo!$O:$O,Fluxo!$U:$U,"&gt;"&amp;FT$5,Fluxo!$U:$U,"&lt;="&amp;FU$5,Fluxo!$D:$D,$D52,Fluxo!$E:$E,"&lt;&gt;"&amp;"PERMUTANTE"))</f>
        <v>0</v>
      </c>
      <c r="FV52" s="18">
        <f>IF(FV$5&gt;$G$4,0,SUMIFS(Fluxo!$O:$O,Fluxo!$U:$U,"&gt;"&amp;FU$5,Fluxo!$U:$U,"&lt;="&amp;FV$5,Fluxo!$D:$D,$D52,Fluxo!$E:$E,"&lt;&gt;"&amp;"PERMUTANTE"))</f>
        <v>0</v>
      </c>
      <c r="FW52" s="18">
        <f>IF(FW$5&gt;$G$4,0,SUMIFS(Fluxo!$O:$O,Fluxo!$U:$U,"&gt;"&amp;FV$5,Fluxo!$U:$U,"&lt;="&amp;FW$5,Fluxo!$D:$D,$D52,Fluxo!$E:$E,"&lt;&gt;"&amp;"PERMUTANTE"))</f>
        <v>0</v>
      </c>
      <c r="FX52" s="18">
        <f>IF(FX$5&gt;$G$4,0,SUMIFS(Fluxo!$O:$O,Fluxo!$U:$U,"&gt;"&amp;FW$5,Fluxo!$U:$U,"&lt;="&amp;FX$5,Fluxo!$D:$D,$D52,Fluxo!$E:$E,"&lt;&gt;"&amp;"PERMUTANTE"))</f>
        <v>0</v>
      </c>
      <c r="FY52" s="18">
        <f>IF(FY$5&gt;$G$4,0,SUMIFS(Fluxo!$O:$O,Fluxo!$U:$U,"&gt;"&amp;FX$5,Fluxo!$U:$U,"&lt;="&amp;FY$5,Fluxo!$D:$D,$D52,Fluxo!$E:$E,"&lt;&gt;"&amp;"PERMUTANTE"))</f>
        <v>0</v>
      </c>
      <c r="FZ52" s="18">
        <f>IF(FZ$5&gt;$G$4,0,SUMIFS(Fluxo!$O:$O,Fluxo!$U:$U,"&gt;"&amp;FY$5,Fluxo!$U:$U,"&lt;="&amp;FZ$5,Fluxo!$D:$D,$D52,Fluxo!$E:$E,"&lt;&gt;"&amp;"PERMUTANTE"))</f>
        <v>0</v>
      </c>
      <c r="GA52" s="18">
        <f>IF(GA$5&gt;$G$4,0,SUMIFS(Fluxo!$O:$O,Fluxo!$U:$U,"&gt;"&amp;FZ$5,Fluxo!$U:$U,"&lt;="&amp;GA$5,Fluxo!$D:$D,$D52,Fluxo!$E:$E,"&lt;&gt;"&amp;"PERMUTANTE"))</f>
        <v>0</v>
      </c>
      <c r="GB52" s="18">
        <f>IF(GB$5&gt;$G$4,0,SUMIFS(Fluxo!$O:$O,Fluxo!$U:$U,"&gt;"&amp;GA$5,Fluxo!$U:$U,"&lt;="&amp;GB$5,Fluxo!$D:$D,$D52,Fluxo!$E:$E,"&lt;&gt;"&amp;"PERMUTANTE"))</f>
        <v>0</v>
      </c>
      <c r="GC52" s="18">
        <f>IF(GC$5&gt;$G$4,0,SUMIFS(Fluxo!$O:$O,Fluxo!$U:$U,"&gt;"&amp;GB$5,Fluxo!$U:$U,"&lt;="&amp;GC$5,Fluxo!$D:$D,$D52,Fluxo!$E:$E,"&lt;&gt;"&amp;"PERMUTANTE"))</f>
        <v>0</v>
      </c>
      <c r="GD52" s="18">
        <f>IF(GD$5&gt;$G$4,0,SUMIFS(Fluxo!$O:$O,Fluxo!$U:$U,"&gt;"&amp;GC$5,Fluxo!$U:$U,"&lt;="&amp;GD$5,Fluxo!$D:$D,$D52,Fluxo!$E:$E,"&lt;&gt;"&amp;"PERMUTANTE"))</f>
        <v>0</v>
      </c>
      <c r="GE52" s="18">
        <f>IF(GE$5&gt;$G$4,0,SUMIFS(Fluxo!$O:$O,Fluxo!$U:$U,"&gt;"&amp;GD$5,Fluxo!$U:$U,"&lt;="&amp;GE$5,Fluxo!$D:$D,$D52,Fluxo!$E:$E,"&lt;&gt;"&amp;"PERMUTANTE"))</f>
        <v>0</v>
      </c>
      <c r="GF52" s="18">
        <f>IF(GF$5&gt;$G$4,0,SUMIFS(Fluxo!$O:$O,Fluxo!$U:$U,"&gt;"&amp;GE$5,Fluxo!$U:$U,"&lt;="&amp;GF$5,Fluxo!$D:$D,$D52,Fluxo!$E:$E,"&lt;&gt;"&amp;"PERMUTANTE"))</f>
        <v>0</v>
      </c>
      <c r="GG52" s="18">
        <f>IF(GG$5&gt;$G$4,0,SUMIFS(Fluxo!$O:$O,Fluxo!$U:$U,"&gt;"&amp;GF$5,Fluxo!$U:$U,"&lt;="&amp;GG$5,Fluxo!$D:$D,$D52,Fluxo!$E:$E,"&lt;&gt;"&amp;"PERMUTANTE"))</f>
        <v>0</v>
      </c>
      <c r="GH52" s="18">
        <f>IF(GH$5&gt;$G$4,0,SUMIFS(Fluxo!$O:$O,Fluxo!$U:$U,"&gt;"&amp;GG$5,Fluxo!$U:$U,"&lt;="&amp;GH$5,Fluxo!$D:$D,$D52,Fluxo!$E:$E,"&lt;&gt;"&amp;"PERMUTANTE"))</f>
        <v>0</v>
      </c>
      <c r="GI52" s="18">
        <f>IF(GI$5&gt;$G$4,0,SUMIFS(Fluxo!$O:$O,Fluxo!$U:$U,"&gt;"&amp;GH$5,Fluxo!$U:$U,"&lt;="&amp;GI$5,Fluxo!$D:$D,$D52,Fluxo!$E:$E,"&lt;&gt;"&amp;"PERMUTANTE"))</f>
        <v>0</v>
      </c>
      <c r="GJ52" s="18">
        <f>IF(GJ$5&gt;$G$4,0,SUMIFS(Fluxo!$O:$O,Fluxo!$U:$U,"&gt;"&amp;GI$5,Fluxo!$U:$U,"&lt;="&amp;GJ$5,Fluxo!$D:$D,$D52,Fluxo!$E:$E,"&lt;&gt;"&amp;"PERMUTANTE"))</f>
        <v>0</v>
      </c>
      <c r="GK52" s="18">
        <f>IF(GK$5&gt;$G$4,0,SUMIFS(Fluxo!$O:$O,Fluxo!$U:$U,"&gt;"&amp;GJ$5,Fluxo!$U:$U,"&lt;="&amp;GK$5,Fluxo!$D:$D,$D52,Fluxo!$E:$E,"&lt;&gt;"&amp;"PERMUTANTE"))</f>
        <v>0</v>
      </c>
      <c r="GL52" s="18">
        <f>IF(GL$5&gt;$G$4,0,SUMIFS(Fluxo!$O:$O,Fluxo!$U:$U,"&gt;"&amp;GK$5,Fluxo!$U:$U,"&lt;="&amp;GL$5,Fluxo!$D:$D,$D52,Fluxo!$E:$E,"&lt;&gt;"&amp;"PERMUTANTE"))</f>
        <v>0</v>
      </c>
      <c r="GM52" s="18">
        <f>IF(GM$5&gt;$G$4,0,SUMIFS(Fluxo!$O:$O,Fluxo!$U:$U,"&gt;"&amp;GL$5,Fluxo!$U:$U,"&lt;="&amp;GM$5,Fluxo!$D:$D,$D52,Fluxo!$E:$E,"&lt;&gt;"&amp;"PERMUTANTE"))</f>
        <v>0</v>
      </c>
      <c r="GN52" s="18">
        <f>IF(GN$5&gt;$G$4,0,SUMIFS(Fluxo!$O:$O,Fluxo!$U:$U,"&gt;"&amp;GM$5,Fluxo!$U:$U,"&lt;="&amp;GN$5,Fluxo!$D:$D,$D52,Fluxo!$E:$E,"&lt;&gt;"&amp;"PERMUTANTE"))</f>
        <v>0</v>
      </c>
      <c r="GO52" s="18">
        <f>IF(GO$5&gt;$G$4,0,SUMIFS(Fluxo!$O:$O,Fluxo!$U:$U,"&gt;"&amp;GN$5,Fluxo!$U:$U,"&lt;="&amp;GO$5,Fluxo!$D:$D,$D52,Fluxo!$E:$E,"&lt;&gt;"&amp;"PERMUTANTE"))</f>
        <v>0</v>
      </c>
      <c r="GP52" s="18">
        <f>IF(GP$5&gt;$G$4,0,SUMIFS(Fluxo!$O:$O,Fluxo!$U:$U,"&gt;"&amp;GO$5,Fluxo!$U:$U,"&lt;="&amp;GP$5,Fluxo!$D:$D,$D52,Fluxo!$E:$E,"&lt;&gt;"&amp;"PERMUTANTE"))</f>
        <v>0</v>
      </c>
      <c r="GQ52" s="18">
        <f>IF(GQ$5&gt;$G$4,0,SUMIFS(Fluxo!$O:$O,Fluxo!$U:$U,"&gt;"&amp;GP$5,Fluxo!$U:$U,"&lt;="&amp;GQ$5,Fluxo!$D:$D,$D52,Fluxo!$E:$E,"&lt;&gt;"&amp;"PERMUTANTE"))</f>
        <v>0</v>
      </c>
      <c r="GR52" s="18">
        <f>IF(GR$5&gt;$G$4,0,SUMIFS(Fluxo!$O:$O,Fluxo!$U:$U,"&gt;"&amp;GQ$5,Fluxo!$U:$U,"&lt;="&amp;GR$5,Fluxo!$D:$D,$D52,Fluxo!$E:$E,"&lt;&gt;"&amp;"PERMUTANTE"))</f>
        <v>0</v>
      </c>
      <c r="GS52" s="18">
        <f>IF(GS$5&gt;$G$4,0,SUMIFS(Fluxo!$O:$O,Fluxo!$U:$U,"&gt;"&amp;GR$5,Fluxo!$U:$U,"&lt;="&amp;GS$5,Fluxo!$D:$D,$D52,Fluxo!$E:$E,"&lt;&gt;"&amp;"PERMUTANTE"))</f>
        <v>0</v>
      </c>
      <c r="GT52" s="18">
        <f>IF(GT$5&gt;$G$4,0,SUMIFS(Fluxo!$O:$O,Fluxo!$U:$U,"&gt;"&amp;GS$5,Fluxo!$U:$U,"&lt;="&amp;GT$5,Fluxo!$D:$D,$D52,Fluxo!$E:$E,"&lt;&gt;"&amp;"PERMUTANTE"))</f>
        <v>0</v>
      </c>
      <c r="GU52" s="18">
        <f>IF(GU$5&gt;$G$4,0,SUMIFS(Fluxo!$O:$O,Fluxo!$U:$U,"&gt;"&amp;GT$5,Fluxo!$U:$U,"&lt;="&amp;GU$5,Fluxo!$D:$D,$D52,Fluxo!$E:$E,"&lt;&gt;"&amp;"PERMUTANTE"))</f>
        <v>0</v>
      </c>
      <c r="GV52" s="18">
        <f>IF(GV$5&gt;$G$4,0,SUMIFS(Fluxo!$O:$O,Fluxo!$U:$U,"&gt;"&amp;GU$5,Fluxo!$U:$U,"&lt;="&amp;GV$5,Fluxo!$D:$D,$D52,Fluxo!$E:$E,"&lt;&gt;"&amp;"PERMUTANTE"))</f>
        <v>0</v>
      </c>
      <c r="GW52" s="18">
        <f>IF(GW$5&gt;$G$4,0,SUMIFS(Fluxo!$O:$O,Fluxo!$U:$U,"&gt;"&amp;GV$5,Fluxo!$U:$U,"&lt;="&amp;GW$5,Fluxo!$D:$D,$D52,Fluxo!$E:$E,"&lt;&gt;"&amp;"PERMUTANTE"))</f>
        <v>0</v>
      </c>
      <c r="GX52" s="18">
        <f>IF(GX$5&gt;$G$4,0,SUMIFS(Fluxo!$O:$O,Fluxo!$U:$U,"&gt;"&amp;GW$5,Fluxo!$U:$U,"&lt;="&amp;GX$5,Fluxo!$D:$D,$D52,Fluxo!$E:$E,"&lt;&gt;"&amp;"PERMUTANTE"))</f>
        <v>0</v>
      </c>
      <c r="GY52" s="18">
        <f>IF(GY$5&gt;$G$4,0,SUMIFS(Fluxo!$O:$O,Fluxo!$U:$U,"&gt;"&amp;GX$5,Fluxo!$U:$U,"&lt;="&amp;GY$5,Fluxo!$D:$D,$D52,Fluxo!$E:$E,"&lt;&gt;"&amp;"PERMUTANTE"))</f>
        <v>0</v>
      </c>
      <c r="GZ52" s="18">
        <f>IF(GZ$5&gt;$G$4,0,SUMIFS(Fluxo!$O:$O,Fluxo!$U:$U,"&gt;"&amp;GY$5,Fluxo!$U:$U,"&lt;="&amp;GZ$5,Fluxo!$D:$D,$D52,Fluxo!$E:$E,"&lt;&gt;"&amp;"PERMUTANTE"))</f>
        <v>0</v>
      </c>
      <c r="HA52" s="18">
        <f>IF(HA$5&gt;$G$4,0,SUMIFS(Fluxo!$O:$O,Fluxo!$U:$U,"&gt;"&amp;GZ$5,Fluxo!$U:$U,"&lt;="&amp;HA$5,Fluxo!$D:$D,$D52,Fluxo!$E:$E,"&lt;&gt;"&amp;"PERMUTANTE"))</f>
        <v>0</v>
      </c>
      <c r="HB52" s="18">
        <f>IF(HB$5&gt;$G$4,0,SUMIFS(Fluxo!$O:$O,Fluxo!$U:$U,"&gt;"&amp;HA$5,Fluxo!$U:$U,"&lt;="&amp;HB$5,Fluxo!$D:$D,$D52,Fluxo!$E:$E,"&lt;&gt;"&amp;"PERMUTANTE"))</f>
        <v>0</v>
      </c>
      <c r="HC52" s="18">
        <f>IF(HC$5&gt;$G$4,0,SUMIFS(Fluxo!$O:$O,Fluxo!$U:$U,"&gt;"&amp;HB$5,Fluxo!$U:$U,"&lt;="&amp;HC$5,Fluxo!$D:$D,$D52,Fluxo!$E:$E,"&lt;&gt;"&amp;"PERMUTANTE"))</f>
        <v>0</v>
      </c>
      <c r="HD52" s="18">
        <f>IF(HD$5&gt;$G$4,0,SUMIFS(Fluxo!$O:$O,Fluxo!$U:$U,"&gt;"&amp;HC$5,Fluxo!$U:$U,"&lt;="&amp;HD$5,Fluxo!$D:$D,$D52,Fluxo!$E:$E,"&lt;&gt;"&amp;"PERMUTANTE"))</f>
        <v>0</v>
      </c>
      <c r="HE52" s="18">
        <f>IF(HE$5&gt;$G$4,0,SUMIFS(Fluxo!$O:$O,Fluxo!$U:$U,"&gt;"&amp;HD$5,Fluxo!$U:$U,"&lt;="&amp;HE$5,Fluxo!$D:$D,$D52,Fluxo!$E:$E,"&lt;&gt;"&amp;"PERMUTANTE"))</f>
        <v>0</v>
      </c>
      <c r="HF52" s="18">
        <f>IF(HF$5&gt;$G$4,0,SUMIFS(Fluxo!$O:$O,Fluxo!$U:$U,"&gt;"&amp;HE$5,Fluxo!$U:$U,"&lt;="&amp;HF$5,Fluxo!$D:$D,$D52,Fluxo!$E:$E,"&lt;&gt;"&amp;"PERMUTANTE"))</f>
        <v>0</v>
      </c>
    </row>
    <row r="53" spans="1:214" s="16" customFormat="1">
      <c r="A53" s="20">
        <f t="shared" si="8"/>
        <v>43</v>
      </c>
      <c r="B53" s="140" t="str">
        <f>'Check Carteira'!C45</f>
        <v>E.1016.99.01.0123</v>
      </c>
      <c r="C53" s="19">
        <v>1</v>
      </c>
      <c r="D53" s="129" t="str">
        <f>'Check Carteira'!F45</f>
        <v>A-0123</v>
      </c>
      <c r="E53" s="21">
        <f>IFERROR(INDEX(Contratos!L:L,MATCH(D53,Contratos!R:R,0)),"")</f>
        <v>45554</v>
      </c>
      <c r="F53" s="139">
        <f>IFERROR(INDEX(Contratos!G:G,MATCH(D53,Contratos!R:R,0)),"")</f>
        <v>808542.86</v>
      </c>
      <c r="G53" s="83" t="str">
        <f ca="1">IFERROR(XNPV(#REF!,OFFSET(J53,0,MATCH(EOMONTH(E53,0),$J$5:$HF$5,0)-1,1,COUNT($J$5:$HF$5)-MATCH(EOMONTH(E53,0),$J$5:$HF$5,0)+1),OFFSET($J$5,0,MATCH(EOMONTH(E53,0),$J$5:$HF$5,0)-1,1,COUNT($J$5:$HF$5)-MATCH(EOMONTH(E53,0),$J$5:$HF$5,0)+1)),"")</f>
        <v/>
      </c>
      <c r="H53" s="83">
        <f t="shared" si="9"/>
        <v>12500</v>
      </c>
      <c r="I53" s="18"/>
      <c r="J53" s="18">
        <f>IF(J$5&gt;$G$4,0,SUMIFS(Fluxo!$O:$O,Fluxo!$U:$U,"&gt;"&amp;I$5,Fluxo!$U:$U,"&lt;="&amp;J$5,Fluxo!$D:$D,$D53))</f>
        <v>0</v>
      </c>
      <c r="K53" s="18">
        <f>IF(K$5&gt;$G$4,0,SUMIFS(Fluxo!$O:$O,Fluxo!$U:$U,"&gt;"&amp;J$5,Fluxo!$U:$U,"&lt;="&amp;K$5,Fluxo!$D:$D,$D53))</f>
        <v>0</v>
      </c>
      <c r="L53" s="18">
        <f>IF(L$5&gt;$G$4,0,SUMIFS(Fluxo!$O:$O,Fluxo!$U:$U,"&gt;"&amp;K$5,Fluxo!$U:$U,"&lt;="&amp;L$5,Fluxo!$D:$D,$D53))</f>
        <v>0</v>
      </c>
      <c r="M53" s="18">
        <f>IF(M$5&gt;$G$4,0,SUMIFS(Fluxo!$O:$O,Fluxo!$U:$U,"&gt;"&amp;L$5,Fluxo!$U:$U,"&lt;="&amp;M$5,Fluxo!$D:$D,$D53))</f>
        <v>0</v>
      </c>
      <c r="N53" s="18">
        <f>IF(N$5&gt;$G$4,0,SUMIFS(Fluxo!$O:$O,Fluxo!$U:$U,"&gt;"&amp;M$5,Fluxo!$U:$U,"&lt;="&amp;N$5,Fluxo!$D:$D,$D53))</f>
        <v>0</v>
      </c>
      <c r="O53" s="18">
        <f>IF(O$5&gt;$G$4,0,SUMIFS(Fluxo!$O:$O,Fluxo!$U:$U,"&gt;"&amp;N$5,Fluxo!$U:$U,"&lt;="&amp;O$5,Fluxo!$D:$D,$D53))</f>
        <v>0</v>
      </c>
      <c r="P53" s="18">
        <f>IF(P$5&gt;$G$4,0,SUMIFS(Fluxo!$O:$O,Fluxo!$U:$U,"&gt;"&amp;O$5,Fluxo!$U:$U,"&lt;="&amp;P$5,Fluxo!$D:$D,$D53))</f>
        <v>0</v>
      </c>
      <c r="Q53" s="18">
        <f>IF(Q$5&gt;$G$4,0,SUMIFS(Fluxo!$O:$O,Fluxo!$U:$U,"&gt;"&amp;P$5,Fluxo!$U:$U,"&lt;="&amp;Q$5,Fluxo!$D:$D,$D53))</f>
        <v>0</v>
      </c>
      <c r="R53" s="18">
        <f>IF(R$5&gt;$G$4,0,SUMIFS(Fluxo!$O:$O,Fluxo!$U:$U,"&gt;"&amp;Q$5,Fluxo!$U:$U,"&lt;="&amp;R$5,Fluxo!$D:$D,$D53))</f>
        <v>0</v>
      </c>
      <c r="S53" s="18">
        <f>IF(S$5&gt;$G$4,0,SUMIFS(Fluxo!$O:$O,Fluxo!$U:$U,"&gt;"&amp;R$5,Fluxo!$U:$U,"&lt;="&amp;S$5,Fluxo!$D:$D,$D53,Fluxo!$E:$E,"&lt;&gt;"&amp;"PERMUTANTE"))</f>
        <v>0</v>
      </c>
      <c r="T53" s="18">
        <f>IF(T$5&gt;$G$4,0,SUMIFS(Fluxo!$O:$O,Fluxo!$U:$U,"&gt;"&amp;S$5,Fluxo!$U:$U,"&lt;="&amp;T$5,Fluxo!$D:$D,$D53,Fluxo!$E:$E,"&lt;&gt;"&amp;"PERMUTANTE"))</f>
        <v>0</v>
      </c>
      <c r="U53" s="18">
        <f>IF(U$5&gt;$G$4,0,SUMIFS(Fluxo!$O:$O,Fluxo!$U:$U,"&gt;"&amp;T$5,Fluxo!$U:$U,"&lt;="&amp;U$5,Fluxo!$D:$D,$D53,Fluxo!$E:$E,"&lt;&gt;"&amp;"PERMUTANTE"))</f>
        <v>0</v>
      </c>
      <c r="V53" s="18">
        <f>IF(V$5&gt;$G$4,0,SUMIFS(Fluxo!$O:$O,Fluxo!$U:$U,"&gt;"&amp;U$5,Fluxo!$U:$U,"&lt;="&amp;V$5,Fluxo!$D:$D,$D53,Fluxo!$E:$E,"&lt;&gt;"&amp;"PERMUTANTE"))</f>
        <v>0</v>
      </c>
      <c r="W53" s="18">
        <f>IF(W$5&gt;$G$4,0,SUMIFS(Fluxo!$O:$O,Fluxo!$U:$U,"&gt;"&amp;V$5,Fluxo!$U:$U,"&lt;="&amp;W$5,Fluxo!$D:$D,$D53,Fluxo!$E:$E,"&lt;&gt;"&amp;"PERMUTANTE"))</f>
        <v>0</v>
      </c>
      <c r="X53" s="18">
        <f>IF(X$5&gt;$G$4,0,SUMIFS(Fluxo!$O:$O,Fluxo!$U:$U,"&gt;"&amp;W$5,Fluxo!$U:$U,"&lt;="&amp;X$5,Fluxo!$D:$D,$D53,Fluxo!$E:$E,"&lt;&gt;"&amp;"PERMUTANTE"))</f>
        <v>0</v>
      </c>
      <c r="Y53" s="18">
        <f>IF(Y$5&gt;$G$4,0,SUMIFS(Fluxo!$O:$O,Fluxo!$U:$U,"&gt;"&amp;X$5,Fluxo!$U:$U,"&lt;="&amp;Y$5,Fluxo!$D:$D,$D53,Fluxo!$E:$E,"&lt;&gt;"&amp;"PERMUTANTE"))</f>
        <v>0</v>
      </c>
      <c r="Z53" s="18">
        <f>IF(Z$5&gt;$G$4,0,SUMIFS(Fluxo!$O:$O,Fluxo!$U:$U,"&gt;"&amp;Y$5,Fluxo!$U:$U,"&lt;="&amp;Z$5,Fluxo!$D:$D,$D53,Fluxo!$E:$E,"&lt;&gt;"&amp;"PERMUTANTE"))</f>
        <v>0</v>
      </c>
      <c r="AA53" s="18">
        <f>IF(AA$5&gt;$G$4,0,SUMIFS(Fluxo!$O:$O,Fluxo!$U:$U,"&gt;"&amp;Z$5,Fluxo!$U:$U,"&lt;="&amp;AA$5,Fluxo!$D:$D,$D53,Fluxo!$E:$E,"&lt;&gt;"&amp;"PERMUTANTE"))</f>
        <v>12500</v>
      </c>
      <c r="AB53" s="18">
        <f>IF(AB$5&gt;$G$4,0,SUMIFS(Fluxo!$O:$O,Fluxo!$U:$U,"&gt;"&amp;AA$5,Fluxo!$U:$U,"&lt;="&amp;AB$5,Fluxo!$D:$D,$D53,Fluxo!$E:$E,"&lt;&gt;"&amp;"PERMUTANTE"))</f>
        <v>0</v>
      </c>
      <c r="AC53" s="18">
        <f>IF(AC$5&gt;$G$4,0,SUMIFS(Fluxo!$O:$O,Fluxo!$U:$U,"&gt;"&amp;AB$5,Fluxo!$U:$U,"&lt;="&amp;AC$5,Fluxo!$D:$D,$D53,Fluxo!$E:$E,"&lt;&gt;"&amp;"PERMUTANTE"))</f>
        <v>0</v>
      </c>
      <c r="AD53" s="18">
        <f>IF(AD$5&gt;$G$4,0,SUMIFS(Fluxo!$O:$O,Fluxo!$U:$U,"&gt;"&amp;AC$5,Fluxo!$U:$U,"&lt;="&amp;AD$5,Fluxo!$D:$D,$D53,Fluxo!$E:$E,"&lt;&gt;"&amp;"PERMUTANTE"))</f>
        <v>0</v>
      </c>
      <c r="AE53" s="18">
        <f>IF(AE$5&gt;$G$4,0,SUMIFS(Fluxo!$O:$O,Fluxo!$U:$U,"&gt;"&amp;AD$5,Fluxo!$U:$U,"&lt;="&amp;AE$5,Fluxo!$D:$D,$D53,Fluxo!$E:$E,"&lt;&gt;"&amp;"PERMUTANTE"))</f>
        <v>0</v>
      </c>
      <c r="AF53" s="18">
        <f>IF(AF$5&gt;$G$4,0,SUMIFS(Fluxo!$O:$O,Fluxo!$U:$U,"&gt;"&amp;AE$5,Fluxo!$U:$U,"&lt;="&amp;AF$5,Fluxo!$D:$D,$D53,Fluxo!$E:$E,"&lt;&gt;"&amp;"PERMUTANTE"))</f>
        <v>0</v>
      </c>
      <c r="AG53" s="18">
        <f>IF(AG$5&gt;$G$4,0,SUMIFS(Fluxo!$O:$O,Fluxo!$U:$U,"&gt;"&amp;AF$5,Fluxo!$U:$U,"&lt;="&amp;AG$5,Fluxo!$D:$D,$D53,Fluxo!$E:$E,"&lt;&gt;"&amp;"PERMUTANTE"))</f>
        <v>0</v>
      </c>
      <c r="AH53" s="18">
        <f>IF(AH$5&gt;$G$4,0,SUMIFS(Fluxo!$O:$O,Fluxo!$U:$U,"&gt;"&amp;AG$5,Fluxo!$U:$U,"&lt;="&amp;AH$5,Fluxo!$D:$D,$D53,Fluxo!$E:$E,"&lt;&gt;"&amp;"PERMUTANTE"))</f>
        <v>0</v>
      </c>
      <c r="AI53" s="18">
        <f>IF(AI$5&gt;$G$4,0,SUMIFS(Fluxo!$O:$O,Fluxo!$U:$U,"&gt;"&amp;AH$5,Fluxo!$U:$U,"&lt;="&amp;AI$5,Fluxo!$D:$D,$D53,Fluxo!$E:$E,"&lt;&gt;"&amp;"PERMUTANTE"))</f>
        <v>0</v>
      </c>
      <c r="AJ53" s="18">
        <f>IF(AJ$5&gt;$G$4,0,SUMIFS(Fluxo!$O:$O,Fluxo!$U:$U,"&gt;"&amp;AI$5,Fluxo!$U:$U,"&lt;="&amp;AJ$5,Fluxo!$D:$D,$D53,Fluxo!$E:$E,"&lt;&gt;"&amp;"PERMUTANTE"))</f>
        <v>0</v>
      </c>
      <c r="AK53" s="18">
        <f>IF(AK$5&gt;$G$4,0,SUMIFS(Fluxo!$O:$O,Fluxo!$U:$U,"&gt;"&amp;AJ$5,Fluxo!$U:$U,"&lt;="&amp;AK$5,Fluxo!$D:$D,$D53,Fluxo!$E:$E,"&lt;&gt;"&amp;"PERMUTANTE"))</f>
        <v>0</v>
      </c>
      <c r="AL53" s="18">
        <f>IF(AL$5&gt;$G$4,0,SUMIFS(Fluxo!$O:$O,Fluxo!$U:$U,"&gt;"&amp;AK$5,Fluxo!$U:$U,"&lt;="&amp;AL$5,Fluxo!$D:$D,$D53,Fluxo!$E:$E,"&lt;&gt;"&amp;"PERMUTANTE"))</f>
        <v>0</v>
      </c>
      <c r="AM53" s="18">
        <f>IF(AM$5&gt;$G$4,0,SUMIFS(Fluxo!$O:$O,Fluxo!$U:$U,"&gt;"&amp;AL$5,Fluxo!$U:$U,"&lt;="&amp;AM$5,Fluxo!$D:$D,$D53,Fluxo!$E:$E,"&lt;&gt;"&amp;"PERMUTANTE"))</f>
        <v>0</v>
      </c>
      <c r="AN53" s="18">
        <f>IF(AN$5&gt;$G$4,0,SUMIFS(Fluxo!$O:$O,Fluxo!$U:$U,"&gt;"&amp;AM$5,Fluxo!$U:$U,"&lt;="&amp;AN$5,Fluxo!$D:$D,$D53,Fluxo!$E:$E,"&lt;&gt;"&amp;"PERMUTANTE"))</f>
        <v>0</v>
      </c>
      <c r="AO53" s="18">
        <f>IF(AO$5&gt;$G$4,0,SUMIFS(Fluxo!$O:$O,Fluxo!$U:$U,"&gt;"&amp;AN$5,Fluxo!$U:$U,"&lt;="&amp;AO$5,Fluxo!$D:$D,$D53,Fluxo!$E:$E,"&lt;&gt;"&amp;"PERMUTANTE"))</f>
        <v>0</v>
      </c>
      <c r="AP53" s="18">
        <f>IF(AP$5&gt;$G$4,0,SUMIFS(Fluxo!$O:$O,Fluxo!$U:$U,"&gt;"&amp;AO$5,Fluxo!$U:$U,"&lt;="&amp;AP$5,Fluxo!$D:$D,$D53,Fluxo!$E:$E,"&lt;&gt;"&amp;"PERMUTANTE"))</f>
        <v>0</v>
      </c>
      <c r="AQ53" s="18">
        <f>IF(AQ$5&gt;$G$4,0,SUMIFS(Fluxo!$O:$O,Fluxo!$U:$U,"&gt;"&amp;AP$5,Fluxo!$U:$U,"&lt;="&amp;AQ$5,Fluxo!$D:$D,$D53,Fluxo!$E:$E,"&lt;&gt;"&amp;"PERMUTANTE"))</f>
        <v>0</v>
      </c>
      <c r="AR53" s="18">
        <f>IF(AR$5&gt;$G$4,0,SUMIFS(Fluxo!$O:$O,Fluxo!$U:$U,"&gt;"&amp;AQ$5,Fluxo!$U:$U,"&lt;="&amp;AR$5,Fluxo!$D:$D,$D53,Fluxo!$E:$E,"&lt;&gt;"&amp;"PERMUTANTE"))</f>
        <v>0</v>
      </c>
      <c r="AS53" s="18">
        <f>IF(AS$5&gt;$G$4,0,SUMIFS(Fluxo!$O:$O,Fluxo!$U:$U,"&gt;"&amp;AR$5,Fluxo!$U:$U,"&lt;="&amp;AS$5,Fluxo!$D:$D,$D53,Fluxo!$E:$E,"&lt;&gt;"&amp;"PERMUTANTE"))</f>
        <v>0</v>
      </c>
      <c r="AT53" s="18">
        <f>IF(AT$5&gt;$G$4,0,SUMIFS(Fluxo!$O:$O,Fluxo!$U:$U,"&gt;"&amp;AS$5,Fluxo!$U:$U,"&lt;="&amp;AT$5,Fluxo!$D:$D,$D53,Fluxo!$E:$E,"&lt;&gt;"&amp;"PERMUTANTE"))</f>
        <v>0</v>
      </c>
      <c r="AU53" s="18">
        <f>IF(AU$5&gt;$G$4,0,SUMIFS(Fluxo!$O:$O,Fluxo!$U:$U,"&gt;"&amp;AT$5,Fluxo!$U:$U,"&lt;="&amp;AU$5,Fluxo!$D:$D,$D53,Fluxo!$E:$E,"&lt;&gt;"&amp;"PERMUTANTE"))</f>
        <v>0</v>
      </c>
      <c r="AV53" s="18">
        <f>IF(AV$5&gt;$G$4,0,SUMIFS(Fluxo!$O:$O,Fluxo!$U:$U,"&gt;"&amp;AU$5,Fluxo!$U:$U,"&lt;="&amp;AV$5,Fluxo!$D:$D,$D53,Fluxo!$E:$E,"&lt;&gt;"&amp;"PERMUTANTE"))</f>
        <v>0</v>
      </c>
      <c r="AW53" s="18">
        <f>IF(AW$5&gt;$G$4,0,SUMIFS(Fluxo!$O:$O,Fluxo!$U:$U,"&gt;"&amp;AV$5,Fluxo!$U:$U,"&lt;="&amp;AW$5,Fluxo!$D:$D,$D53,Fluxo!$E:$E,"&lt;&gt;"&amp;"PERMUTANTE"))</f>
        <v>0</v>
      </c>
      <c r="AX53" s="18">
        <f>IF(AX$5&gt;$G$4,0,SUMIFS(Fluxo!$O:$O,Fluxo!$U:$U,"&gt;"&amp;AW$5,Fluxo!$U:$U,"&lt;="&amp;AX$5,Fluxo!$D:$D,$D53,Fluxo!$E:$E,"&lt;&gt;"&amp;"PERMUTANTE"))</f>
        <v>0</v>
      </c>
      <c r="AY53" s="18">
        <f>IF(AY$5&gt;$G$4,0,SUMIFS(Fluxo!$O:$O,Fluxo!$U:$U,"&gt;"&amp;AX$5,Fluxo!$U:$U,"&lt;="&amp;AY$5,Fluxo!$D:$D,$D53,Fluxo!$E:$E,"&lt;&gt;"&amp;"PERMUTANTE"))</f>
        <v>0</v>
      </c>
      <c r="AZ53" s="18">
        <f>IF(AZ$5&gt;$G$4,0,SUMIFS(Fluxo!$O:$O,Fluxo!$U:$U,"&gt;"&amp;AY$5,Fluxo!$U:$U,"&lt;="&amp;AZ$5,Fluxo!$D:$D,$D53,Fluxo!$E:$E,"&lt;&gt;"&amp;"PERMUTANTE"))</f>
        <v>0</v>
      </c>
      <c r="BA53" s="18">
        <f>IF(BA$5&gt;$G$4,0,SUMIFS(Fluxo!$O:$O,Fluxo!$U:$U,"&gt;"&amp;AZ$5,Fluxo!$U:$U,"&lt;="&amp;BA$5,Fluxo!$D:$D,$D53,Fluxo!$E:$E,"&lt;&gt;"&amp;"PERMUTANTE"))</f>
        <v>0</v>
      </c>
      <c r="BB53" s="18">
        <f>IF(BB$5&gt;$G$4,0,SUMIFS(Fluxo!$O:$O,Fluxo!$U:$U,"&gt;"&amp;BA$5,Fluxo!$U:$U,"&lt;="&amp;BB$5,Fluxo!$D:$D,$D53,Fluxo!$E:$E,"&lt;&gt;"&amp;"PERMUTANTE"))</f>
        <v>0</v>
      </c>
      <c r="BC53" s="18">
        <f>IF(BC$5&gt;$G$4,0,SUMIFS(Fluxo!$O:$O,Fluxo!$U:$U,"&gt;"&amp;BB$5,Fluxo!$U:$U,"&lt;="&amp;BC$5,Fluxo!$D:$D,$D53,Fluxo!$E:$E,"&lt;&gt;"&amp;"PERMUTANTE"))</f>
        <v>0</v>
      </c>
      <c r="BD53" s="18">
        <f>IF(BD$5&gt;$G$4,0,SUMIFS(Fluxo!$O:$O,Fluxo!$U:$U,"&gt;"&amp;BC$5,Fluxo!$U:$U,"&lt;="&amp;BD$5,Fluxo!$D:$D,$D53,Fluxo!$E:$E,"&lt;&gt;"&amp;"PERMUTANTE"))</f>
        <v>0</v>
      </c>
      <c r="BE53" s="18">
        <f>IF(BE$5&gt;$G$4,0,SUMIFS(Fluxo!$O:$O,Fluxo!$U:$U,"&gt;"&amp;BD$5,Fluxo!$U:$U,"&lt;="&amp;BE$5,Fluxo!$D:$D,$D53,Fluxo!$E:$E,"&lt;&gt;"&amp;"PERMUTANTE"))</f>
        <v>0</v>
      </c>
      <c r="BF53" s="18">
        <f>IF(BF$5&gt;$G$4,0,SUMIFS(Fluxo!$O:$O,Fluxo!$U:$U,"&gt;"&amp;BE$5,Fluxo!$U:$U,"&lt;="&amp;BF$5,Fluxo!$D:$D,$D53,Fluxo!$E:$E,"&lt;&gt;"&amp;"PERMUTANTE"))</f>
        <v>0</v>
      </c>
      <c r="BG53" s="18">
        <f>IF(BG$5&gt;$G$4,0,SUMIFS(Fluxo!$O:$O,Fluxo!$U:$U,"&gt;"&amp;BF$5,Fluxo!$U:$U,"&lt;="&amp;BG$5,Fluxo!$D:$D,$D53,Fluxo!$E:$E,"&lt;&gt;"&amp;"PERMUTANTE"))</f>
        <v>0</v>
      </c>
      <c r="BH53" s="18">
        <f>IF(BH$5&gt;$G$4,0,SUMIFS(Fluxo!$O:$O,Fluxo!$U:$U,"&gt;"&amp;BG$5,Fluxo!$U:$U,"&lt;="&amp;BH$5,Fluxo!$D:$D,$D53,Fluxo!$E:$E,"&lt;&gt;"&amp;"PERMUTANTE"))</f>
        <v>0</v>
      </c>
      <c r="BI53" s="18">
        <f>IF(BI$5&gt;$G$4,0,SUMIFS(Fluxo!$O:$O,Fluxo!$U:$U,"&gt;"&amp;BH$5,Fluxo!$U:$U,"&lt;="&amp;BI$5,Fluxo!$D:$D,$D53,Fluxo!$E:$E,"&lt;&gt;"&amp;"PERMUTANTE"))</f>
        <v>0</v>
      </c>
      <c r="BJ53" s="18">
        <f>IF(BJ$5&gt;$G$4,0,SUMIFS(Fluxo!$O:$O,Fluxo!$U:$U,"&gt;"&amp;BI$5,Fluxo!$U:$U,"&lt;="&amp;BJ$5,Fluxo!$D:$D,$D53,Fluxo!$E:$E,"&lt;&gt;"&amp;"PERMUTANTE"))</f>
        <v>0</v>
      </c>
      <c r="BK53" s="18">
        <f>IF(BK$5&gt;$G$4,0,SUMIFS(Fluxo!$O:$O,Fluxo!$U:$U,"&gt;"&amp;BJ$5,Fluxo!$U:$U,"&lt;="&amp;BK$5,Fluxo!$D:$D,$D53,Fluxo!$E:$E,"&lt;&gt;"&amp;"PERMUTANTE"))</f>
        <v>0</v>
      </c>
      <c r="BL53" s="18">
        <f>IF(BL$5&gt;$G$4,0,SUMIFS(Fluxo!$O:$O,Fluxo!$U:$U,"&gt;"&amp;BK$5,Fluxo!$U:$U,"&lt;="&amp;BL$5,Fluxo!$D:$D,$D53,Fluxo!$E:$E,"&lt;&gt;"&amp;"PERMUTANTE"))</f>
        <v>0</v>
      </c>
      <c r="BM53" s="18">
        <f>IF(BM$5&gt;$G$4,0,SUMIFS(Fluxo!$O:$O,Fluxo!$U:$U,"&gt;"&amp;BL$5,Fluxo!$U:$U,"&lt;="&amp;BM$5,Fluxo!$D:$D,$D53,Fluxo!$E:$E,"&lt;&gt;"&amp;"PERMUTANTE"))</f>
        <v>0</v>
      </c>
      <c r="BN53" s="18">
        <f>IF(BN$5&gt;$G$4,0,SUMIFS(Fluxo!$O:$O,Fluxo!$U:$U,"&gt;"&amp;BM$5,Fluxo!$U:$U,"&lt;="&amp;BN$5,Fluxo!$D:$D,$D53,Fluxo!$E:$E,"&lt;&gt;"&amp;"PERMUTANTE"))</f>
        <v>0</v>
      </c>
      <c r="BO53" s="18">
        <f>IF(BO$5&gt;$G$4,0,SUMIFS(Fluxo!$O:$O,Fluxo!$U:$U,"&gt;"&amp;BN$5,Fluxo!$U:$U,"&lt;="&amp;BO$5,Fluxo!$D:$D,$D53,Fluxo!$E:$E,"&lt;&gt;"&amp;"PERMUTANTE"))</f>
        <v>0</v>
      </c>
      <c r="BP53" s="18">
        <f>IF(BP$5&gt;$G$4,0,SUMIFS(Fluxo!$O:$O,Fluxo!$U:$U,"&gt;"&amp;BO$5,Fluxo!$U:$U,"&lt;="&amp;BP$5,Fluxo!$D:$D,$D53,Fluxo!$E:$E,"&lt;&gt;"&amp;"PERMUTANTE"))</f>
        <v>0</v>
      </c>
      <c r="BQ53" s="18">
        <f>IF(BQ$5&gt;$G$4,0,SUMIFS(Fluxo!$O:$O,Fluxo!$U:$U,"&gt;"&amp;BP$5,Fluxo!$U:$U,"&lt;="&amp;BQ$5,Fluxo!$D:$D,$D53,Fluxo!$E:$E,"&lt;&gt;"&amp;"PERMUTANTE"))</f>
        <v>0</v>
      </c>
      <c r="BR53" s="18">
        <f>IF(BR$5&gt;$G$4,0,SUMIFS(Fluxo!$O:$O,Fluxo!$U:$U,"&gt;"&amp;BQ$5,Fluxo!$U:$U,"&lt;="&amp;BR$5,Fluxo!$D:$D,$D53,Fluxo!$E:$E,"&lt;&gt;"&amp;"PERMUTANTE"))</f>
        <v>0</v>
      </c>
      <c r="BS53" s="18">
        <f>IF(BS$5&gt;$G$4,0,SUMIFS(Fluxo!$O:$O,Fluxo!$U:$U,"&gt;"&amp;BR$5,Fluxo!$U:$U,"&lt;="&amp;BS$5,Fluxo!$D:$D,$D53,Fluxo!$E:$E,"&lt;&gt;"&amp;"PERMUTANTE"))</f>
        <v>0</v>
      </c>
      <c r="BT53" s="18">
        <f>IF(BT$5&gt;$G$4,0,SUMIFS(Fluxo!$O:$O,Fluxo!$U:$U,"&gt;"&amp;BS$5,Fluxo!$U:$U,"&lt;="&amp;BT$5,Fluxo!$D:$D,$D53,Fluxo!$E:$E,"&lt;&gt;"&amp;"PERMUTANTE"))</f>
        <v>0</v>
      </c>
      <c r="BU53" s="18">
        <f>IF(BU$5&gt;$G$4,0,SUMIFS(Fluxo!$O:$O,Fluxo!$U:$U,"&gt;"&amp;BT$5,Fluxo!$U:$U,"&lt;="&amp;BU$5,Fluxo!$D:$D,$D53,Fluxo!$E:$E,"&lt;&gt;"&amp;"PERMUTANTE"))</f>
        <v>0</v>
      </c>
      <c r="BV53" s="18">
        <f>IF(BV$5&gt;$G$4,0,SUMIFS(Fluxo!$O:$O,Fluxo!$U:$U,"&gt;"&amp;BU$5,Fluxo!$U:$U,"&lt;="&amp;BV$5,Fluxo!$D:$D,$D53,Fluxo!$E:$E,"&lt;&gt;"&amp;"PERMUTANTE"))</f>
        <v>0</v>
      </c>
      <c r="BW53" s="18">
        <f>IF(BW$5&gt;$G$4,0,SUMIFS(Fluxo!$O:$O,Fluxo!$U:$U,"&gt;"&amp;BV$5,Fluxo!$U:$U,"&lt;="&amp;BW$5,Fluxo!$D:$D,$D53,Fluxo!$E:$E,"&lt;&gt;"&amp;"PERMUTANTE"))</f>
        <v>0</v>
      </c>
      <c r="BX53" s="18">
        <f>IF(BX$5&gt;$G$4,0,SUMIFS(Fluxo!$O:$O,Fluxo!$U:$U,"&gt;"&amp;BW$5,Fluxo!$U:$U,"&lt;="&amp;BX$5,Fluxo!$D:$D,$D53,Fluxo!$E:$E,"&lt;&gt;"&amp;"PERMUTANTE"))</f>
        <v>0</v>
      </c>
      <c r="BY53" s="18">
        <f>IF(BY$5&gt;$G$4,0,SUMIFS(Fluxo!$O:$O,Fluxo!$U:$U,"&gt;"&amp;BX$5,Fluxo!$U:$U,"&lt;="&amp;BY$5,Fluxo!$D:$D,$D53,Fluxo!$E:$E,"&lt;&gt;"&amp;"PERMUTANTE"))</f>
        <v>0</v>
      </c>
      <c r="BZ53" s="18">
        <f>IF(BZ$5&gt;$G$4,0,SUMIFS(Fluxo!$O:$O,Fluxo!$U:$U,"&gt;"&amp;BY$5,Fluxo!$U:$U,"&lt;="&amp;BZ$5,Fluxo!$D:$D,$D53,Fluxo!$E:$E,"&lt;&gt;"&amp;"PERMUTANTE"))</f>
        <v>0</v>
      </c>
      <c r="CA53" s="18">
        <f>IF(CA$5&gt;$G$4,0,SUMIFS(Fluxo!$O:$O,Fluxo!$U:$U,"&gt;"&amp;BZ$5,Fluxo!$U:$U,"&lt;="&amp;CA$5,Fluxo!$D:$D,$D53,Fluxo!$E:$E,"&lt;&gt;"&amp;"PERMUTANTE"))</f>
        <v>0</v>
      </c>
      <c r="CB53" s="18">
        <f>IF(CB$5&gt;$G$4,0,SUMIFS(Fluxo!$O:$O,Fluxo!$U:$U,"&gt;"&amp;CA$5,Fluxo!$U:$U,"&lt;="&amp;CB$5,Fluxo!$D:$D,$D53,Fluxo!$E:$E,"&lt;&gt;"&amp;"PERMUTANTE"))</f>
        <v>0</v>
      </c>
      <c r="CC53" s="18">
        <f>IF(CC$5&gt;$G$4,0,SUMIFS(Fluxo!$O:$O,Fluxo!$U:$U,"&gt;"&amp;CB$5,Fluxo!$U:$U,"&lt;="&amp;CC$5,Fluxo!$D:$D,$D53,Fluxo!$E:$E,"&lt;&gt;"&amp;"PERMUTANTE"))</f>
        <v>0</v>
      </c>
      <c r="CD53" s="18">
        <f>IF(CD$5&gt;$G$4,0,SUMIFS(Fluxo!$O:$O,Fluxo!$U:$U,"&gt;"&amp;CC$5,Fluxo!$U:$U,"&lt;="&amp;CD$5,Fluxo!$D:$D,$D53,Fluxo!$E:$E,"&lt;&gt;"&amp;"PERMUTANTE"))</f>
        <v>0</v>
      </c>
      <c r="CE53" s="18">
        <f>IF(CE$5&gt;$G$4,0,SUMIFS(Fluxo!$O:$O,Fluxo!$U:$U,"&gt;"&amp;CD$5,Fluxo!$U:$U,"&lt;="&amp;CE$5,Fluxo!$D:$D,$D53,Fluxo!$E:$E,"&lt;&gt;"&amp;"PERMUTANTE"))</f>
        <v>0</v>
      </c>
      <c r="CF53" s="18">
        <f>IF(CF$5&gt;$G$4,0,SUMIFS(Fluxo!$O:$O,Fluxo!$U:$U,"&gt;"&amp;CE$5,Fluxo!$U:$U,"&lt;="&amp;CF$5,Fluxo!$D:$D,$D53,Fluxo!$E:$E,"&lt;&gt;"&amp;"PERMUTANTE"))</f>
        <v>0</v>
      </c>
      <c r="CG53" s="18">
        <f>IF(CG$5&gt;$G$4,0,SUMIFS(Fluxo!$O:$O,Fluxo!$U:$U,"&gt;"&amp;CF$5,Fluxo!$U:$U,"&lt;="&amp;CG$5,Fluxo!$D:$D,$D53,Fluxo!$E:$E,"&lt;&gt;"&amp;"PERMUTANTE"))</f>
        <v>0</v>
      </c>
      <c r="CH53" s="18">
        <f>IF(CH$5&gt;$G$4,0,SUMIFS(Fluxo!$O:$O,Fluxo!$U:$U,"&gt;"&amp;CG$5,Fluxo!$U:$U,"&lt;="&amp;CH$5,Fluxo!$D:$D,$D53,Fluxo!$E:$E,"&lt;&gt;"&amp;"PERMUTANTE"))</f>
        <v>0</v>
      </c>
      <c r="CI53" s="18">
        <f>IF(CI$5&gt;$G$4,0,SUMIFS(Fluxo!$O:$O,Fluxo!$U:$U,"&gt;"&amp;CH$5,Fluxo!$U:$U,"&lt;="&amp;CI$5,Fluxo!$D:$D,$D53,Fluxo!$E:$E,"&lt;&gt;"&amp;"PERMUTANTE"))</f>
        <v>0</v>
      </c>
      <c r="CJ53" s="18">
        <f>IF(CJ$5&gt;$G$4,0,SUMIFS(Fluxo!$O:$O,Fluxo!$U:$U,"&gt;"&amp;CI$5,Fluxo!$U:$U,"&lt;="&amp;CJ$5,Fluxo!$D:$D,$D53,Fluxo!$E:$E,"&lt;&gt;"&amp;"PERMUTANTE"))</f>
        <v>0</v>
      </c>
      <c r="CK53" s="18">
        <f>IF(CK$5&gt;$G$4,0,SUMIFS(Fluxo!$O:$O,Fluxo!$U:$U,"&gt;"&amp;CJ$5,Fluxo!$U:$U,"&lt;="&amp;CK$5,Fluxo!$D:$D,$D53,Fluxo!$E:$E,"&lt;&gt;"&amp;"PERMUTANTE"))</f>
        <v>0</v>
      </c>
      <c r="CL53" s="18">
        <f>IF(CL$5&gt;$G$4,0,SUMIFS(Fluxo!$O:$O,Fluxo!$U:$U,"&gt;"&amp;CK$5,Fluxo!$U:$U,"&lt;="&amp;CL$5,Fluxo!$D:$D,$D53,Fluxo!$E:$E,"&lt;&gt;"&amp;"PERMUTANTE"))</f>
        <v>0</v>
      </c>
      <c r="CM53" s="18">
        <f>IF(CM$5&gt;$G$4,0,SUMIFS(Fluxo!$O:$O,Fluxo!$U:$U,"&gt;"&amp;CL$5,Fluxo!$U:$U,"&lt;="&amp;CM$5,Fluxo!$D:$D,$D53,Fluxo!$E:$E,"&lt;&gt;"&amp;"PERMUTANTE"))</f>
        <v>0</v>
      </c>
      <c r="CN53" s="18">
        <f>IF(CN$5&gt;$G$4,0,SUMIFS(Fluxo!$O:$O,Fluxo!$U:$U,"&gt;"&amp;CM$5,Fluxo!$U:$U,"&lt;="&amp;CN$5,Fluxo!$D:$D,$D53,Fluxo!$E:$E,"&lt;&gt;"&amp;"PERMUTANTE"))</f>
        <v>0</v>
      </c>
      <c r="CO53" s="18">
        <f>IF(CO$5&gt;$G$4,0,SUMIFS(Fluxo!$O:$O,Fluxo!$U:$U,"&gt;"&amp;CN$5,Fluxo!$U:$U,"&lt;="&amp;CO$5,Fluxo!$D:$D,$D53,Fluxo!$E:$E,"&lt;&gt;"&amp;"PERMUTANTE"))</f>
        <v>0</v>
      </c>
      <c r="CP53" s="18">
        <f>IF(CP$5&gt;$G$4,0,SUMIFS(Fluxo!$O:$O,Fluxo!$U:$U,"&gt;"&amp;CO$5,Fluxo!$U:$U,"&lt;="&amp;CP$5,Fluxo!$D:$D,$D53,Fluxo!$E:$E,"&lt;&gt;"&amp;"PERMUTANTE"))</f>
        <v>0</v>
      </c>
      <c r="CQ53" s="18">
        <f>IF(CQ$5&gt;$G$4,0,SUMIFS(Fluxo!$O:$O,Fluxo!$U:$U,"&gt;"&amp;CP$5,Fluxo!$U:$U,"&lt;="&amp;CQ$5,Fluxo!$D:$D,$D53,Fluxo!$E:$E,"&lt;&gt;"&amp;"PERMUTANTE"))</f>
        <v>0</v>
      </c>
      <c r="CR53" s="18">
        <f>IF(CR$5&gt;$G$4,0,SUMIFS(Fluxo!$O:$O,Fluxo!$U:$U,"&gt;"&amp;CQ$5,Fluxo!$U:$U,"&lt;="&amp;CR$5,Fluxo!$D:$D,$D53,Fluxo!$E:$E,"&lt;&gt;"&amp;"PERMUTANTE"))</f>
        <v>0</v>
      </c>
      <c r="CS53" s="18">
        <f>IF(CS$5&gt;$G$4,0,SUMIFS(Fluxo!$O:$O,Fluxo!$U:$U,"&gt;"&amp;CR$5,Fluxo!$U:$U,"&lt;="&amp;CS$5,Fluxo!$D:$D,$D53,Fluxo!$E:$E,"&lt;&gt;"&amp;"PERMUTANTE"))</f>
        <v>0</v>
      </c>
      <c r="CT53" s="18">
        <f>IF(CT$5&gt;$G$4,0,SUMIFS(Fluxo!$O:$O,Fluxo!$U:$U,"&gt;"&amp;CS$5,Fluxo!$U:$U,"&lt;="&amp;CT$5,Fluxo!$D:$D,$D53,Fluxo!$E:$E,"&lt;&gt;"&amp;"PERMUTANTE"))</f>
        <v>0</v>
      </c>
      <c r="CU53" s="18">
        <f>IF(CU$5&gt;$G$4,0,SUMIFS(Fluxo!$O:$O,Fluxo!$U:$U,"&gt;"&amp;CT$5,Fluxo!$U:$U,"&lt;="&amp;CU$5,Fluxo!$D:$D,$D53,Fluxo!$E:$E,"&lt;&gt;"&amp;"PERMUTANTE"))</f>
        <v>0</v>
      </c>
      <c r="CV53" s="18">
        <f>IF(CV$5&gt;$G$4,0,SUMIFS(Fluxo!$O:$O,Fluxo!$U:$U,"&gt;"&amp;CU$5,Fluxo!$U:$U,"&lt;="&amp;CV$5,Fluxo!$D:$D,$D53,Fluxo!$E:$E,"&lt;&gt;"&amp;"PERMUTANTE"))</f>
        <v>0</v>
      </c>
      <c r="CW53" s="18">
        <f>IF(CW$5&gt;$G$4,0,SUMIFS(Fluxo!$O:$O,Fluxo!$U:$U,"&gt;"&amp;CV$5,Fluxo!$U:$U,"&lt;="&amp;CW$5,Fluxo!$D:$D,$D53,Fluxo!$E:$E,"&lt;&gt;"&amp;"PERMUTANTE"))</f>
        <v>0</v>
      </c>
      <c r="CX53" s="18">
        <f>IF(CX$5&gt;$G$4,0,SUMIFS(Fluxo!$O:$O,Fluxo!$U:$U,"&gt;"&amp;CW$5,Fluxo!$U:$U,"&lt;="&amp;CX$5,Fluxo!$D:$D,$D53,Fluxo!$E:$E,"&lt;&gt;"&amp;"PERMUTANTE"))</f>
        <v>0</v>
      </c>
      <c r="CY53" s="18">
        <f>IF(CY$5&gt;$G$4,0,SUMIFS(Fluxo!$O:$O,Fluxo!$U:$U,"&gt;"&amp;CX$5,Fluxo!$U:$U,"&lt;="&amp;CY$5,Fluxo!$D:$D,$D53,Fluxo!$E:$E,"&lt;&gt;"&amp;"PERMUTANTE"))</f>
        <v>0</v>
      </c>
      <c r="CZ53" s="18">
        <f>IF(CZ$5&gt;$G$4,0,SUMIFS(Fluxo!$O:$O,Fluxo!$U:$U,"&gt;"&amp;CY$5,Fluxo!$U:$U,"&lt;="&amp;CZ$5,Fluxo!$D:$D,$D53,Fluxo!$E:$E,"&lt;&gt;"&amp;"PERMUTANTE"))</f>
        <v>0</v>
      </c>
      <c r="DA53" s="18">
        <f>IF(DA$5&gt;$G$4,0,SUMIFS(Fluxo!$O:$O,Fluxo!$U:$U,"&gt;"&amp;CZ$5,Fluxo!$U:$U,"&lt;="&amp;DA$5,Fluxo!$D:$D,$D53,Fluxo!$E:$E,"&lt;&gt;"&amp;"PERMUTANTE"))</f>
        <v>0</v>
      </c>
      <c r="DB53" s="18">
        <f>IF(DB$5&gt;$G$4,0,SUMIFS(Fluxo!$O:$O,Fluxo!$U:$U,"&gt;"&amp;DA$5,Fluxo!$U:$U,"&lt;="&amp;DB$5,Fluxo!$D:$D,$D53,Fluxo!$E:$E,"&lt;&gt;"&amp;"PERMUTANTE"))</f>
        <v>0</v>
      </c>
      <c r="DC53" s="18">
        <f>IF(DC$5&gt;$G$4,0,SUMIFS(Fluxo!$O:$O,Fluxo!$U:$U,"&gt;"&amp;DB$5,Fluxo!$U:$U,"&lt;="&amp;DC$5,Fluxo!$D:$D,$D53,Fluxo!$E:$E,"&lt;&gt;"&amp;"PERMUTANTE"))</f>
        <v>0</v>
      </c>
      <c r="DD53" s="18">
        <f>IF(DD$5&gt;$G$4,0,SUMIFS(Fluxo!$O:$O,Fluxo!$U:$U,"&gt;"&amp;DC$5,Fluxo!$U:$U,"&lt;="&amp;DD$5,Fluxo!$D:$D,$D53,Fluxo!$E:$E,"&lt;&gt;"&amp;"PERMUTANTE"))</f>
        <v>0</v>
      </c>
      <c r="DE53" s="18">
        <f>IF(DE$5&gt;$G$4,0,SUMIFS(Fluxo!$O:$O,Fluxo!$U:$U,"&gt;"&amp;DD$5,Fluxo!$U:$U,"&lt;="&amp;DE$5,Fluxo!$D:$D,$D53,Fluxo!$E:$E,"&lt;&gt;"&amp;"PERMUTANTE"))</f>
        <v>0</v>
      </c>
      <c r="DF53" s="18">
        <f>IF(DF$5&gt;$G$4,0,SUMIFS(Fluxo!$O:$O,Fluxo!$U:$U,"&gt;"&amp;DE$5,Fluxo!$U:$U,"&lt;="&amp;DF$5,Fluxo!$D:$D,$D53,Fluxo!$E:$E,"&lt;&gt;"&amp;"PERMUTANTE"))</f>
        <v>0</v>
      </c>
      <c r="DG53" s="18">
        <f>IF(DG$5&gt;$G$4,0,SUMIFS(Fluxo!$O:$O,Fluxo!$U:$U,"&gt;"&amp;DF$5,Fluxo!$U:$U,"&lt;="&amp;DG$5,Fluxo!$D:$D,$D53,Fluxo!$E:$E,"&lt;&gt;"&amp;"PERMUTANTE"))</f>
        <v>0</v>
      </c>
      <c r="DH53" s="18">
        <f>IF(DH$5&gt;$G$4,0,SUMIFS(Fluxo!$O:$O,Fluxo!$U:$U,"&gt;"&amp;DG$5,Fluxo!$U:$U,"&lt;="&amp;DH$5,Fluxo!$D:$D,$D53,Fluxo!$E:$E,"&lt;&gt;"&amp;"PERMUTANTE"))</f>
        <v>0</v>
      </c>
      <c r="DI53" s="18">
        <f>IF(DI$5&gt;$G$4,0,SUMIFS(Fluxo!$O:$O,Fluxo!$U:$U,"&gt;"&amp;DH$5,Fluxo!$U:$U,"&lt;="&amp;DI$5,Fluxo!$D:$D,$D53,Fluxo!$E:$E,"&lt;&gt;"&amp;"PERMUTANTE"))</f>
        <v>0</v>
      </c>
      <c r="DJ53" s="18">
        <f>IF(DJ$5&gt;$G$4,0,SUMIFS(Fluxo!$O:$O,Fluxo!$U:$U,"&gt;"&amp;DI$5,Fluxo!$U:$U,"&lt;="&amp;DJ$5,Fluxo!$D:$D,$D53,Fluxo!$E:$E,"&lt;&gt;"&amp;"PERMUTANTE"))</f>
        <v>0</v>
      </c>
      <c r="DK53" s="18">
        <f>IF(DK$5&gt;$G$4,0,SUMIFS(Fluxo!$O:$O,Fluxo!$U:$U,"&gt;"&amp;DJ$5,Fluxo!$U:$U,"&lt;="&amp;DK$5,Fluxo!$D:$D,$D53,Fluxo!$E:$E,"&lt;&gt;"&amp;"PERMUTANTE"))</f>
        <v>0</v>
      </c>
      <c r="DL53" s="18">
        <f>IF(DL$5&gt;$G$4,0,SUMIFS(Fluxo!$O:$O,Fluxo!$U:$U,"&gt;"&amp;DK$5,Fluxo!$U:$U,"&lt;="&amp;DL$5,Fluxo!$D:$D,$D53,Fluxo!$E:$E,"&lt;&gt;"&amp;"PERMUTANTE"))</f>
        <v>0</v>
      </c>
      <c r="DM53" s="18">
        <f>IF(DM$5&gt;$G$4,0,SUMIFS(Fluxo!$O:$O,Fluxo!$U:$U,"&gt;"&amp;DL$5,Fluxo!$U:$U,"&lt;="&amp;DM$5,Fluxo!$D:$D,$D53,Fluxo!$E:$E,"&lt;&gt;"&amp;"PERMUTANTE"))</f>
        <v>0</v>
      </c>
      <c r="DN53" s="18">
        <f>IF(DN$5&gt;$G$4,0,SUMIFS(Fluxo!$O:$O,Fluxo!$U:$U,"&gt;"&amp;DM$5,Fluxo!$U:$U,"&lt;="&amp;DN$5,Fluxo!$D:$D,$D53,Fluxo!$E:$E,"&lt;&gt;"&amp;"PERMUTANTE"))</f>
        <v>0</v>
      </c>
      <c r="DO53" s="18">
        <f>IF(DO$5&gt;$G$4,0,SUMIFS(Fluxo!$O:$O,Fluxo!$U:$U,"&gt;"&amp;DN$5,Fluxo!$U:$U,"&lt;="&amp;DO$5,Fluxo!$D:$D,$D53,Fluxo!$E:$E,"&lt;&gt;"&amp;"PERMUTANTE"))</f>
        <v>0</v>
      </c>
      <c r="DP53" s="18">
        <f>IF(DP$5&gt;$G$4,0,SUMIFS(Fluxo!$O:$O,Fluxo!$U:$U,"&gt;"&amp;DO$5,Fluxo!$U:$U,"&lt;="&amp;DP$5,Fluxo!$D:$D,$D53,Fluxo!$E:$E,"&lt;&gt;"&amp;"PERMUTANTE"))</f>
        <v>0</v>
      </c>
      <c r="DQ53" s="18">
        <f>IF(DQ$5&gt;$G$4,0,SUMIFS(Fluxo!$O:$O,Fluxo!$U:$U,"&gt;"&amp;DP$5,Fluxo!$U:$U,"&lt;="&amp;DQ$5,Fluxo!$D:$D,$D53,Fluxo!$E:$E,"&lt;&gt;"&amp;"PERMUTANTE"))</f>
        <v>0</v>
      </c>
      <c r="DR53" s="18">
        <f>IF(DR$5&gt;$G$4,0,SUMIFS(Fluxo!$O:$O,Fluxo!$U:$U,"&gt;"&amp;DQ$5,Fluxo!$U:$U,"&lt;="&amp;DR$5,Fluxo!$D:$D,$D53,Fluxo!$E:$E,"&lt;&gt;"&amp;"PERMUTANTE"))</f>
        <v>0</v>
      </c>
      <c r="DS53" s="18">
        <f>IF(DS$5&gt;$G$4,0,SUMIFS(Fluxo!$O:$O,Fluxo!$U:$U,"&gt;"&amp;DR$5,Fluxo!$U:$U,"&lt;="&amp;DS$5,Fluxo!$D:$D,$D53,Fluxo!$E:$E,"&lt;&gt;"&amp;"PERMUTANTE"))</f>
        <v>0</v>
      </c>
      <c r="DT53" s="18">
        <f>IF(DT$5&gt;$G$4,0,SUMIFS(Fluxo!$O:$O,Fluxo!$U:$U,"&gt;"&amp;DS$5,Fluxo!$U:$U,"&lt;="&amp;DT$5,Fluxo!$D:$D,$D53,Fluxo!$E:$E,"&lt;&gt;"&amp;"PERMUTANTE"))</f>
        <v>0</v>
      </c>
      <c r="DU53" s="18">
        <f>IF(DU$5&gt;$G$4,0,SUMIFS(Fluxo!$O:$O,Fluxo!$U:$U,"&gt;"&amp;DT$5,Fluxo!$U:$U,"&lt;="&amp;DU$5,Fluxo!$D:$D,$D53,Fluxo!$E:$E,"&lt;&gt;"&amp;"PERMUTANTE"))</f>
        <v>0</v>
      </c>
      <c r="DV53" s="18">
        <f>IF(DV$5&gt;$G$4,0,SUMIFS(Fluxo!$O:$O,Fluxo!$U:$U,"&gt;"&amp;DU$5,Fluxo!$U:$U,"&lt;="&amp;DV$5,Fluxo!$D:$D,$D53,Fluxo!$E:$E,"&lt;&gt;"&amp;"PERMUTANTE"))</f>
        <v>0</v>
      </c>
      <c r="DW53" s="18">
        <f>IF(DW$5&gt;$G$4,0,SUMIFS(Fluxo!$O:$O,Fluxo!$U:$U,"&gt;"&amp;DV$5,Fluxo!$U:$U,"&lt;="&amp;DW$5,Fluxo!$D:$D,$D53,Fluxo!$E:$E,"&lt;&gt;"&amp;"PERMUTANTE"))</f>
        <v>0</v>
      </c>
      <c r="DX53" s="18">
        <f>IF(DX$5&gt;$G$4,0,SUMIFS(Fluxo!$O:$O,Fluxo!$U:$U,"&gt;"&amp;DW$5,Fluxo!$U:$U,"&lt;="&amp;DX$5,Fluxo!$D:$D,$D53,Fluxo!$E:$E,"&lt;&gt;"&amp;"PERMUTANTE"))</f>
        <v>0</v>
      </c>
      <c r="DY53" s="18">
        <f>IF(DY$5&gt;$G$4,0,SUMIFS(Fluxo!$O:$O,Fluxo!$U:$U,"&gt;"&amp;DX$5,Fluxo!$U:$U,"&lt;="&amp;DY$5,Fluxo!$D:$D,$D53,Fluxo!$E:$E,"&lt;&gt;"&amp;"PERMUTANTE"))</f>
        <v>0</v>
      </c>
      <c r="DZ53" s="18">
        <f>IF(DZ$5&gt;$G$4,0,SUMIFS(Fluxo!$O:$O,Fluxo!$U:$U,"&gt;"&amp;DY$5,Fluxo!$U:$U,"&lt;="&amp;DZ$5,Fluxo!$D:$D,$D53,Fluxo!$E:$E,"&lt;&gt;"&amp;"PERMUTANTE"))</f>
        <v>0</v>
      </c>
      <c r="EA53" s="18">
        <f>IF(EA$5&gt;$G$4,0,SUMIFS(Fluxo!$O:$O,Fluxo!$U:$U,"&gt;"&amp;DZ$5,Fluxo!$U:$U,"&lt;="&amp;EA$5,Fluxo!$D:$D,$D53,Fluxo!$E:$E,"&lt;&gt;"&amp;"PERMUTANTE"))</f>
        <v>0</v>
      </c>
      <c r="EB53" s="18">
        <f>IF(EB$5&gt;$G$4,0,SUMIFS(Fluxo!$O:$O,Fluxo!$U:$U,"&gt;"&amp;EA$5,Fluxo!$U:$U,"&lt;="&amp;EB$5,Fluxo!$D:$D,$D53,Fluxo!$E:$E,"&lt;&gt;"&amp;"PERMUTANTE"))</f>
        <v>0</v>
      </c>
      <c r="EC53" s="18">
        <f>IF(EC$5&gt;$G$4,0,SUMIFS(Fluxo!$O:$O,Fluxo!$U:$U,"&gt;"&amp;EB$5,Fluxo!$U:$U,"&lt;="&amp;EC$5,Fluxo!$D:$D,$D53,Fluxo!$E:$E,"&lt;&gt;"&amp;"PERMUTANTE"))</f>
        <v>0</v>
      </c>
      <c r="ED53" s="18">
        <f>IF(ED$5&gt;$G$4,0,SUMIFS(Fluxo!$O:$O,Fluxo!$U:$U,"&gt;"&amp;EC$5,Fluxo!$U:$U,"&lt;="&amp;ED$5,Fluxo!$D:$D,$D53,Fluxo!$E:$E,"&lt;&gt;"&amp;"PERMUTANTE"))</f>
        <v>0</v>
      </c>
      <c r="EE53" s="18">
        <f>IF(EE$5&gt;$G$4,0,SUMIFS(Fluxo!$O:$O,Fluxo!$U:$U,"&gt;"&amp;ED$5,Fluxo!$U:$U,"&lt;="&amp;EE$5,Fluxo!$D:$D,$D53,Fluxo!$E:$E,"&lt;&gt;"&amp;"PERMUTANTE"))</f>
        <v>0</v>
      </c>
      <c r="EF53" s="18">
        <f>IF(EF$5&gt;$G$4,0,SUMIFS(Fluxo!$O:$O,Fluxo!$U:$U,"&gt;"&amp;EE$5,Fluxo!$U:$U,"&lt;="&amp;EF$5,Fluxo!$D:$D,$D53,Fluxo!$E:$E,"&lt;&gt;"&amp;"PERMUTANTE"))</f>
        <v>0</v>
      </c>
      <c r="EG53" s="18">
        <f>IF(EG$5&gt;$G$4,0,SUMIFS(Fluxo!$O:$O,Fluxo!$U:$U,"&gt;"&amp;EF$5,Fluxo!$U:$U,"&lt;="&amp;EG$5,Fluxo!$D:$D,$D53,Fluxo!$E:$E,"&lt;&gt;"&amp;"PERMUTANTE"))</f>
        <v>0</v>
      </c>
      <c r="EH53" s="18">
        <f>IF(EH$5&gt;$G$4,0,SUMIFS(Fluxo!$O:$O,Fluxo!$U:$U,"&gt;"&amp;EG$5,Fluxo!$U:$U,"&lt;="&amp;EH$5,Fluxo!$D:$D,$D53,Fluxo!$E:$E,"&lt;&gt;"&amp;"PERMUTANTE"))</f>
        <v>0</v>
      </c>
      <c r="EI53" s="18">
        <f>IF(EI$5&gt;$G$4,0,SUMIFS(Fluxo!$O:$O,Fluxo!$U:$U,"&gt;"&amp;EH$5,Fluxo!$U:$U,"&lt;="&amp;EI$5,Fluxo!$D:$D,$D53,Fluxo!$E:$E,"&lt;&gt;"&amp;"PERMUTANTE"))</f>
        <v>0</v>
      </c>
      <c r="EJ53" s="18">
        <f>IF(EJ$5&gt;$G$4,0,SUMIFS(Fluxo!$O:$O,Fluxo!$U:$U,"&gt;"&amp;EI$5,Fluxo!$U:$U,"&lt;="&amp;EJ$5,Fluxo!$D:$D,$D53,Fluxo!$E:$E,"&lt;&gt;"&amp;"PERMUTANTE"))</f>
        <v>0</v>
      </c>
      <c r="EK53" s="18">
        <f>IF(EK$5&gt;$G$4,0,SUMIFS(Fluxo!$O:$O,Fluxo!$U:$U,"&gt;"&amp;EJ$5,Fluxo!$U:$U,"&lt;="&amp;EK$5,Fluxo!$D:$D,$D53,Fluxo!$E:$E,"&lt;&gt;"&amp;"PERMUTANTE"))</f>
        <v>0</v>
      </c>
      <c r="EL53" s="18">
        <f>IF(EL$5&gt;$G$4,0,SUMIFS(Fluxo!$O:$O,Fluxo!$U:$U,"&gt;"&amp;EK$5,Fluxo!$U:$U,"&lt;="&amp;EL$5,Fluxo!$D:$D,$D53,Fluxo!$E:$E,"&lt;&gt;"&amp;"PERMUTANTE"))</f>
        <v>0</v>
      </c>
      <c r="EM53" s="18">
        <f>IF(EM$5&gt;$G$4,0,SUMIFS(Fluxo!$O:$O,Fluxo!$U:$U,"&gt;"&amp;EL$5,Fluxo!$U:$U,"&lt;="&amp;EM$5,Fluxo!$D:$D,$D53,Fluxo!$E:$E,"&lt;&gt;"&amp;"PERMUTANTE"))</f>
        <v>0</v>
      </c>
      <c r="EN53" s="18">
        <f>IF(EN$5&gt;$G$4,0,SUMIFS(Fluxo!$O:$O,Fluxo!$U:$U,"&gt;"&amp;EM$5,Fluxo!$U:$U,"&lt;="&amp;EN$5,Fluxo!$D:$D,$D53,Fluxo!$E:$E,"&lt;&gt;"&amp;"PERMUTANTE"))</f>
        <v>0</v>
      </c>
      <c r="EO53" s="18">
        <f>IF(EO$5&gt;$G$4,0,SUMIFS(Fluxo!$O:$O,Fluxo!$U:$U,"&gt;"&amp;EN$5,Fluxo!$U:$U,"&lt;="&amp;EO$5,Fluxo!$D:$D,$D53,Fluxo!$E:$E,"&lt;&gt;"&amp;"PERMUTANTE"))</f>
        <v>0</v>
      </c>
      <c r="EP53" s="18">
        <f>IF(EP$5&gt;$G$4,0,SUMIFS(Fluxo!$O:$O,Fluxo!$U:$U,"&gt;"&amp;EO$5,Fluxo!$U:$U,"&lt;="&amp;EP$5,Fluxo!$D:$D,$D53,Fluxo!$E:$E,"&lt;&gt;"&amp;"PERMUTANTE"))</f>
        <v>0</v>
      </c>
      <c r="EQ53" s="18">
        <f>IF(EQ$5&gt;$G$4,0,SUMIFS(Fluxo!$O:$O,Fluxo!$U:$U,"&gt;"&amp;EP$5,Fluxo!$U:$U,"&lt;="&amp;EQ$5,Fluxo!$D:$D,$D53,Fluxo!$E:$E,"&lt;&gt;"&amp;"PERMUTANTE"))</f>
        <v>0</v>
      </c>
      <c r="ER53" s="18">
        <f>IF(ER$5&gt;$G$4,0,SUMIFS(Fluxo!$O:$O,Fluxo!$U:$U,"&gt;"&amp;EQ$5,Fluxo!$U:$U,"&lt;="&amp;ER$5,Fluxo!$D:$D,$D53,Fluxo!$E:$E,"&lt;&gt;"&amp;"PERMUTANTE"))</f>
        <v>0</v>
      </c>
      <c r="ES53" s="18">
        <f>IF(ES$5&gt;$G$4,0,SUMIFS(Fluxo!$O:$O,Fluxo!$U:$U,"&gt;"&amp;ER$5,Fluxo!$U:$U,"&lt;="&amp;ES$5,Fluxo!$D:$D,$D53,Fluxo!$E:$E,"&lt;&gt;"&amp;"PERMUTANTE"))</f>
        <v>0</v>
      </c>
      <c r="ET53" s="18">
        <f>IF(ET$5&gt;$G$4,0,SUMIFS(Fluxo!$O:$O,Fluxo!$U:$U,"&gt;"&amp;ES$5,Fluxo!$U:$U,"&lt;="&amp;ET$5,Fluxo!$D:$D,$D53,Fluxo!$E:$E,"&lt;&gt;"&amp;"PERMUTANTE"))</f>
        <v>0</v>
      </c>
      <c r="EU53" s="18">
        <f>IF(EU$5&gt;$G$4,0,SUMIFS(Fluxo!$O:$O,Fluxo!$U:$U,"&gt;"&amp;ET$5,Fluxo!$U:$U,"&lt;="&amp;EU$5,Fluxo!$D:$D,$D53,Fluxo!$E:$E,"&lt;&gt;"&amp;"PERMUTANTE"))</f>
        <v>0</v>
      </c>
      <c r="EV53" s="18">
        <f>IF(EV$5&gt;$G$4,0,SUMIFS(Fluxo!$O:$O,Fluxo!$U:$U,"&gt;"&amp;EU$5,Fluxo!$U:$U,"&lt;="&amp;EV$5,Fluxo!$D:$D,$D53,Fluxo!$E:$E,"&lt;&gt;"&amp;"PERMUTANTE"))</f>
        <v>0</v>
      </c>
      <c r="EW53" s="18">
        <f>IF(EW$5&gt;$G$4,0,SUMIFS(Fluxo!$O:$O,Fluxo!$U:$U,"&gt;"&amp;EV$5,Fluxo!$U:$U,"&lt;="&amp;EW$5,Fluxo!$D:$D,$D53,Fluxo!$E:$E,"&lt;&gt;"&amp;"PERMUTANTE"))</f>
        <v>0</v>
      </c>
      <c r="EX53" s="18">
        <f>IF(EX$5&gt;$G$4,0,SUMIFS(Fluxo!$O:$O,Fluxo!$U:$U,"&gt;"&amp;EW$5,Fluxo!$U:$U,"&lt;="&amp;EX$5,Fluxo!$D:$D,$D53,Fluxo!$E:$E,"&lt;&gt;"&amp;"PERMUTANTE"))</f>
        <v>0</v>
      </c>
      <c r="EY53" s="18">
        <f>IF(EY$5&gt;$G$4,0,SUMIFS(Fluxo!$O:$O,Fluxo!$U:$U,"&gt;"&amp;EX$5,Fluxo!$U:$U,"&lt;="&amp;EY$5,Fluxo!$D:$D,$D53,Fluxo!$E:$E,"&lt;&gt;"&amp;"PERMUTANTE"))</f>
        <v>0</v>
      </c>
      <c r="EZ53" s="18">
        <f>IF(EZ$5&gt;$G$4,0,SUMIFS(Fluxo!$O:$O,Fluxo!$U:$U,"&gt;"&amp;EY$5,Fluxo!$U:$U,"&lt;="&amp;EZ$5,Fluxo!$D:$D,$D53,Fluxo!$E:$E,"&lt;&gt;"&amp;"PERMUTANTE"))</f>
        <v>0</v>
      </c>
      <c r="FA53" s="18">
        <f>IF(FA$5&gt;$G$4,0,SUMIFS(Fluxo!$O:$O,Fluxo!$U:$U,"&gt;"&amp;EZ$5,Fluxo!$U:$U,"&lt;="&amp;FA$5,Fluxo!$D:$D,$D53,Fluxo!$E:$E,"&lt;&gt;"&amp;"PERMUTANTE"))</f>
        <v>0</v>
      </c>
      <c r="FB53" s="18">
        <f>IF(FB$5&gt;$G$4,0,SUMIFS(Fluxo!$O:$O,Fluxo!$U:$U,"&gt;"&amp;FA$5,Fluxo!$U:$U,"&lt;="&amp;FB$5,Fluxo!$D:$D,$D53,Fluxo!$E:$E,"&lt;&gt;"&amp;"PERMUTANTE"))</f>
        <v>0</v>
      </c>
      <c r="FC53" s="18">
        <f>IF(FC$5&gt;$G$4,0,SUMIFS(Fluxo!$O:$O,Fluxo!$U:$U,"&gt;"&amp;FB$5,Fluxo!$U:$U,"&lt;="&amp;FC$5,Fluxo!$D:$D,$D53,Fluxo!$E:$E,"&lt;&gt;"&amp;"PERMUTANTE"))</f>
        <v>0</v>
      </c>
      <c r="FD53" s="18">
        <f>IF(FD$5&gt;$G$4,0,SUMIFS(Fluxo!$O:$O,Fluxo!$U:$U,"&gt;"&amp;FC$5,Fluxo!$U:$U,"&lt;="&amp;FD$5,Fluxo!$D:$D,$D53,Fluxo!$E:$E,"&lt;&gt;"&amp;"PERMUTANTE"))</f>
        <v>0</v>
      </c>
      <c r="FE53" s="18">
        <f>IF(FE$5&gt;$G$4,0,SUMIFS(Fluxo!$O:$O,Fluxo!$U:$U,"&gt;"&amp;FD$5,Fluxo!$U:$U,"&lt;="&amp;FE$5,Fluxo!$D:$D,$D53,Fluxo!$E:$E,"&lt;&gt;"&amp;"PERMUTANTE"))</f>
        <v>0</v>
      </c>
      <c r="FF53" s="18">
        <f>IF(FF$5&gt;$G$4,0,SUMIFS(Fluxo!$O:$O,Fluxo!$U:$U,"&gt;"&amp;FE$5,Fluxo!$U:$U,"&lt;="&amp;FF$5,Fluxo!$D:$D,$D53,Fluxo!$E:$E,"&lt;&gt;"&amp;"PERMUTANTE"))</f>
        <v>0</v>
      </c>
      <c r="FG53" s="18">
        <f>IF(FG$5&gt;$G$4,0,SUMIFS(Fluxo!$O:$O,Fluxo!$U:$U,"&gt;"&amp;FF$5,Fluxo!$U:$U,"&lt;="&amp;FG$5,Fluxo!$D:$D,$D53,Fluxo!$E:$E,"&lt;&gt;"&amp;"PERMUTANTE"))</f>
        <v>0</v>
      </c>
      <c r="FH53" s="18">
        <f>IF(FH$5&gt;$G$4,0,SUMIFS(Fluxo!$O:$O,Fluxo!$U:$U,"&gt;"&amp;FG$5,Fluxo!$U:$U,"&lt;="&amp;FH$5,Fluxo!$D:$D,$D53,Fluxo!$E:$E,"&lt;&gt;"&amp;"PERMUTANTE"))</f>
        <v>0</v>
      </c>
      <c r="FI53" s="18">
        <f>IF(FI$5&gt;$G$4,0,SUMIFS(Fluxo!$O:$O,Fluxo!$U:$U,"&gt;"&amp;FH$5,Fluxo!$U:$U,"&lt;="&amp;FI$5,Fluxo!$D:$D,$D53,Fluxo!$E:$E,"&lt;&gt;"&amp;"PERMUTANTE"))</f>
        <v>0</v>
      </c>
      <c r="FJ53" s="18">
        <f>IF(FJ$5&gt;$G$4,0,SUMIFS(Fluxo!$O:$O,Fluxo!$U:$U,"&gt;"&amp;FI$5,Fluxo!$U:$U,"&lt;="&amp;FJ$5,Fluxo!$D:$D,$D53,Fluxo!$E:$E,"&lt;&gt;"&amp;"PERMUTANTE"))</f>
        <v>0</v>
      </c>
      <c r="FK53" s="18">
        <f>IF(FK$5&gt;$G$4,0,SUMIFS(Fluxo!$O:$O,Fluxo!$U:$U,"&gt;"&amp;FJ$5,Fluxo!$U:$U,"&lt;="&amp;FK$5,Fluxo!$D:$D,$D53,Fluxo!$E:$E,"&lt;&gt;"&amp;"PERMUTANTE"))</f>
        <v>0</v>
      </c>
      <c r="FL53" s="18">
        <f>IF(FL$5&gt;$G$4,0,SUMIFS(Fluxo!$O:$O,Fluxo!$U:$U,"&gt;"&amp;FK$5,Fluxo!$U:$U,"&lt;="&amp;FL$5,Fluxo!$D:$D,$D53,Fluxo!$E:$E,"&lt;&gt;"&amp;"PERMUTANTE"))</f>
        <v>0</v>
      </c>
      <c r="FM53" s="18">
        <f>IF(FM$5&gt;$G$4,0,SUMIFS(Fluxo!$O:$O,Fluxo!$U:$U,"&gt;"&amp;FL$5,Fluxo!$U:$U,"&lt;="&amp;FM$5,Fluxo!$D:$D,$D53,Fluxo!$E:$E,"&lt;&gt;"&amp;"PERMUTANTE"))</f>
        <v>0</v>
      </c>
      <c r="FN53" s="18">
        <f>IF(FN$5&gt;$G$4,0,SUMIFS(Fluxo!$O:$O,Fluxo!$U:$U,"&gt;"&amp;FM$5,Fluxo!$U:$U,"&lt;="&amp;FN$5,Fluxo!$D:$D,$D53,Fluxo!$E:$E,"&lt;&gt;"&amp;"PERMUTANTE"))</f>
        <v>0</v>
      </c>
      <c r="FO53" s="18">
        <f>IF(FO$5&gt;$G$4,0,SUMIFS(Fluxo!$O:$O,Fluxo!$U:$U,"&gt;"&amp;FN$5,Fluxo!$U:$U,"&lt;="&amp;FO$5,Fluxo!$D:$D,$D53,Fluxo!$E:$E,"&lt;&gt;"&amp;"PERMUTANTE"))</f>
        <v>0</v>
      </c>
      <c r="FP53" s="18">
        <f>IF(FP$5&gt;$G$4,0,SUMIFS(Fluxo!$O:$O,Fluxo!$U:$U,"&gt;"&amp;FO$5,Fluxo!$U:$U,"&lt;="&amp;FP$5,Fluxo!$D:$D,$D53,Fluxo!$E:$E,"&lt;&gt;"&amp;"PERMUTANTE"))</f>
        <v>0</v>
      </c>
      <c r="FQ53" s="18">
        <f>IF(FQ$5&gt;$G$4,0,SUMIFS(Fluxo!$O:$O,Fluxo!$U:$U,"&gt;"&amp;FP$5,Fluxo!$U:$U,"&lt;="&amp;FQ$5,Fluxo!$D:$D,$D53,Fluxo!$E:$E,"&lt;&gt;"&amp;"PERMUTANTE"))</f>
        <v>0</v>
      </c>
      <c r="FR53" s="18">
        <f>IF(FR$5&gt;$G$4,0,SUMIFS(Fluxo!$O:$O,Fluxo!$U:$U,"&gt;"&amp;FQ$5,Fluxo!$U:$U,"&lt;="&amp;FR$5,Fluxo!$D:$D,$D53,Fluxo!$E:$E,"&lt;&gt;"&amp;"PERMUTANTE"))</f>
        <v>0</v>
      </c>
      <c r="FS53" s="18">
        <f>IF(FS$5&gt;$G$4,0,SUMIFS(Fluxo!$O:$O,Fluxo!$U:$U,"&gt;"&amp;FR$5,Fluxo!$U:$U,"&lt;="&amp;FS$5,Fluxo!$D:$D,$D53,Fluxo!$E:$E,"&lt;&gt;"&amp;"PERMUTANTE"))</f>
        <v>0</v>
      </c>
      <c r="FT53" s="18">
        <f>IF(FT$5&gt;$G$4,0,SUMIFS(Fluxo!$O:$O,Fluxo!$U:$U,"&gt;"&amp;FS$5,Fluxo!$U:$U,"&lt;="&amp;FT$5,Fluxo!$D:$D,$D53,Fluxo!$E:$E,"&lt;&gt;"&amp;"PERMUTANTE"))</f>
        <v>0</v>
      </c>
      <c r="FU53" s="18">
        <f>IF(FU$5&gt;$G$4,0,SUMIFS(Fluxo!$O:$O,Fluxo!$U:$U,"&gt;"&amp;FT$5,Fluxo!$U:$U,"&lt;="&amp;FU$5,Fluxo!$D:$D,$D53,Fluxo!$E:$E,"&lt;&gt;"&amp;"PERMUTANTE"))</f>
        <v>0</v>
      </c>
      <c r="FV53" s="18">
        <f>IF(FV$5&gt;$G$4,0,SUMIFS(Fluxo!$O:$O,Fluxo!$U:$U,"&gt;"&amp;FU$5,Fluxo!$U:$U,"&lt;="&amp;FV$5,Fluxo!$D:$D,$D53,Fluxo!$E:$E,"&lt;&gt;"&amp;"PERMUTANTE"))</f>
        <v>0</v>
      </c>
      <c r="FW53" s="18">
        <f>IF(FW$5&gt;$G$4,0,SUMIFS(Fluxo!$O:$O,Fluxo!$U:$U,"&gt;"&amp;FV$5,Fluxo!$U:$U,"&lt;="&amp;FW$5,Fluxo!$D:$D,$D53,Fluxo!$E:$E,"&lt;&gt;"&amp;"PERMUTANTE"))</f>
        <v>0</v>
      </c>
      <c r="FX53" s="18">
        <f>IF(FX$5&gt;$G$4,0,SUMIFS(Fluxo!$O:$O,Fluxo!$U:$U,"&gt;"&amp;FW$5,Fluxo!$U:$U,"&lt;="&amp;FX$5,Fluxo!$D:$D,$D53,Fluxo!$E:$E,"&lt;&gt;"&amp;"PERMUTANTE"))</f>
        <v>0</v>
      </c>
      <c r="FY53" s="18">
        <f>IF(FY$5&gt;$G$4,0,SUMIFS(Fluxo!$O:$O,Fluxo!$U:$U,"&gt;"&amp;FX$5,Fluxo!$U:$U,"&lt;="&amp;FY$5,Fluxo!$D:$D,$D53,Fluxo!$E:$E,"&lt;&gt;"&amp;"PERMUTANTE"))</f>
        <v>0</v>
      </c>
      <c r="FZ53" s="18">
        <f>IF(FZ$5&gt;$G$4,0,SUMIFS(Fluxo!$O:$O,Fluxo!$U:$U,"&gt;"&amp;FY$5,Fluxo!$U:$U,"&lt;="&amp;FZ$5,Fluxo!$D:$D,$D53,Fluxo!$E:$E,"&lt;&gt;"&amp;"PERMUTANTE"))</f>
        <v>0</v>
      </c>
      <c r="GA53" s="18">
        <f>IF(GA$5&gt;$G$4,0,SUMIFS(Fluxo!$O:$O,Fluxo!$U:$U,"&gt;"&amp;FZ$5,Fluxo!$U:$U,"&lt;="&amp;GA$5,Fluxo!$D:$D,$D53,Fluxo!$E:$E,"&lt;&gt;"&amp;"PERMUTANTE"))</f>
        <v>0</v>
      </c>
      <c r="GB53" s="18">
        <f>IF(GB$5&gt;$G$4,0,SUMIFS(Fluxo!$O:$O,Fluxo!$U:$U,"&gt;"&amp;GA$5,Fluxo!$U:$U,"&lt;="&amp;GB$5,Fluxo!$D:$D,$D53,Fluxo!$E:$E,"&lt;&gt;"&amp;"PERMUTANTE"))</f>
        <v>0</v>
      </c>
      <c r="GC53" s="18">
        <f>IF(GC$5&gt;$G$4,0,SUMIFS(Fluxo!$O:$O,Fluxo!$U:$U,"&gt;"&amp;GB$5,Fluxo!$U:$U,"&lt;="&amp;GC$5,Fluxo!$D:$D,$D53,Fluxo!$E:$E,"&lt;&gt;"&amp;"PERMUTANTE"))</f>
        <v>0</v>
      </c>
      <c r="GD53" s="18">
        <f>IF(GD$5&gt;$G$4,0,SUMIFS(Fluxo!$O:$O,Fluxo!$U:$U,"&gt;"&amp;GC$5,Fluxo!$U:$U,"&lt;="&amp;GD$5,Fluxo!$D:$D,$D53,Fluxo!$E:$E,"&lt;&gt;"&amp;"PERMUTANTE"))</f>
        <v>0</v>
      </c>
      <c r="GE53" s="18">
        <f>IF(GE$5&gt;$G$4,0,SUMIFS(Fluxo!$O:$O,Fluxo!$U:$U,"&gt;"&amp;GD$5,Fluxo!$U:$U,"&lt;="&amp;GE$5,Fluxo!$D:$D,$D53,Fluxo!$E:$E,"&lt;&gt;"&amp;"PERMUTANTE"))</f>
        <v>0</v>
      </c>
      <c r="GF53" s="18">
        <f>IF(GF$5&gt;$G$4,0,SUMIFS(Fluxo!$O:$O,Fluxo!$U:$U,"&gt;"&amp;GE$5,Fluxo!$U:$U,"&lt;="&amp;GF$5,Fluxo!$D:$D,$D53,Fluxo!$E:$E,"&lt;&gt;"&amp;"PERMUTANTE"))</f>
        <v>0</v>
      </c>
      <c r="GG53" s="18">
        <f>IF(GG$5&gt;$G$4,0,SUMIFS(Fluxo!$O:$O,Fluxo!$U:$U,"&gt;"&amp;GF$5,Fluxo!$U:$U,"&lt;="&amp;GG$5,Fluxo!$D:$D,$D53,Fluxo!$E:$E,"&lt;&gt;"&amp;"PERMUTANTE"))</f>
        <v>0</v>
      </c>
      <c r="GH53" s="18">
        <f>IF(GH$5&gt;$G$4,0,SUMIFS(Fluxo!$O:$O,Fluxo!$U:$U,"&gt;"&amp;GG$5,Fluxo!$U:$U,"&lt;="&amp;GH$5,Fluxo!$D:$D,$D53,Fluxo!$E:$E,"&lt;&gt;"&amp;"PERMUTANTE"))</f>
        <v>0</v>
      </c>
      <c r="GI53" s="18">
        <f>IF(GI$5&gt;$G$4,0,SUMIFS(Fluxo!$O:$O,Fluxo!$U:$U,"&gt;"&amp;GH$5,Fluxo!$U:$U,"&lt;="&amp;GI$5,Fluxo!$D:$D,$D53,Fluxo!$E:$E,"&lt;&gt;"&amp;"PERMUTANTE"))</f>
        <v>0</v>
      </c>
      <c r="GJ53" s="18">
        <f>IF(GJ$5&gt;$G$4,0,SUMIFS(Fluxo!$O:$O,Fluxo!$U:$U,"&gt;"&amp;GI$5,Fluxo!$U:$U,"&lt;="&amp;GJ$5,Fluxo!$D:$D,$D53,Fluxo!$E:$E,"&lt;&gt;"&amp;"PERMUTANTE"))</f>
        <v>0</v>
      </c>
      <c r="GK53" s="18">
        <f>IF(GK$5&gt;$G$4,0,SUMIFS(Fluxo!$O:$O,Fluxo!$U:$U,"&gt;"&amp;GJ$5,Fluxo!$U:$U,"&lt;="&amp;GK$5,Fluxo!$D:$D,$D53,Fluxo!$E:$E,"&lt;&gt;"&amp;"PERMUTANTE"))</f>
        <v>0</v>
      </c>
      <c r="GL53" s="18">
        <f>IF(GL$5&gt;$G$4,0,SUMIFS(Fluxo!$O:$O,Fluxo!$U:$U,"&gt;"&amp;GK$5,Fluxo!$U:$U,"&lt;="&amp;GL$5,Fluxo!$D:$D,$D53,Fluxo!$E:$E,"&lt;&gt;"&amp;"PERMUTANTE"))</f>
        <v>0</v>
      </c>
      <c r="GM53" s="18">
        <f>IF(GM$5&gt;$G$4,0,SUMIFS(Fluxo!$O:$O,Fluxo!$U:$U,"&gt;"&amp;GL$5,Fluxo!$U:$U,"&lt;="&amp;GM$5,Fluxo!$D:$D,$D53,Fluxo!$E:$E,"&lt;&gt;"&amp;"PERMUTANTE"))</f>
        <v>0</v>
      </c>
      <c r="GN53" s="18">
        <f>IF(GN$5&gt;$G$4,0,SUMIFS(Fluxo!$O:$O,Fluxo!$U:$U,"&gt;"&amp;GM$5,Fluxo!$U:$U,"&lt;="&amp;GN$5,Fluxo!$D:$D,$D53,Fluxo!$E:$E,"&lt;&gt;"&amp;"PERMUTANTE"))</f>
        <v>0</v>
      </c>
      <c r="GO53" s="18">
        <f>IF(GO$5&gt;$G$4,0,SUMIFS(Fluxo!$O:$O,Fluxo!$U:$U,"&gt;"&amp;GN$5,Fluxo!$U:$U,"&lt;="&amp;GO$5,Fluxo!$D:$D,$D53,Fluxo!$E:$E,"&lt;&gt;"&amp;"PERMUTANTE"))</f>
        <v>0</v>
      </c>
      <c r="GP53" s="18">
        <f>IF(GP$5&gt;$G$4,0,SUMIFS(Fluxo!$O:$O,Fluxo!$U:$U,"&gt;"&amp;GO$5,Fluxo!$U:$U,"&lt;="&amp;GP$5,Fluxo!$D:$D,$D53,Fluxo!$E:$E,"&lt;&gt;"&amp;"PERMUTANTE"))</f>
        <v>0</v>
      </c>
      <c r="GQ53" s="18">
        <f>IF(GQ$5&gt;$G$4,0,SUMIFS(Fluxo!$O:$O,Fluxo!$U:$U,"&gt;"&amp;GP$5,Fluxo!$U:$U,"&lt;="&amp;GQ$5,Fluxo!$D:$D,$D53,Fluxo!$E:$E,"&lt;&gt;"&amp;"PERMUTANTE"))</f>
        <v>0</v>
      </c>
      <c r="GR53" s="18">
        <f>IF(GR$5&gt;$G$4,0,SUMIFS(Fluxo!$O:$O,Fluxo!$U:$U,"&gt;"&amp;GQ$5,Fluxo!$U:$U,"&lt;="&amp;GR$5,Fluxo!$D:$D,$D53,Fluxo!$E:$E,"&lt;&gt;"&amp;"PERMUTANTE"))</f>
        <v>0</v>
      </c>
      <c r="GS53" s="18">
        <f>IF(GS$5&gt;$G$4,0,SUMIFS(Fluxo!$O:$O,Fluxo!$U:$U,"&gt;"&amp;GR$5,Fluxo!$U:$U,"&lt;="&amp;GS$5,Fluxo!$D:$D,$D53,Fluxo!$E:$E,"&lt;&gt;"&amp;"PERMUTANTE"))</f>
        <v>0</v>
      </c>
      <c r="GT53" s="18">
        <f>IF(GT$5&gt;$G$4,0,SUMIFS(Fluxo!$O:$O,Fluxo!$U:$U,"&gt;"&amp;GS$5,Fluxo!$U:$U,"&lt;="&amp;GT$5,Fluxo!$D:$D,$D53,Fluxo!$E:$E,"&lt;&gt;"&amp;"PERMUTANTE"))</f>
        <v>0</v>
      </c>
      <c r="GU53" s="18">
        <f>IF(GU$5&gt;$G$4,0,SUMIFS(Fluxo!$O:$O,Fluxo!$U:$U,"&gt;"&amp;GT$5,Fluxo!$U:$U,"&lt;="&amp;GU$5,Fluxo!$D:$D,$D53,Fluxo!$E:$E,"&lt;&gt;"&amp;"PERMUTANTE"))</f>
        <v>0</v>
      </c>
      <c r="GV53" s="18">
        <f>IF(GV$5&gt;$G$4,0,SUMIFS(Fluxo!$O:$O,Fluxo!$U:$U,"&gt;"&amp;GU$5,Fluxo!$U:$U,"&lt;="&amp;GV$5,Fluxo!$D:$D,$D53,Fluxo!$E:$E,"&lt;&gt;"&amp;"PERMUTANTE"))</f>
        <v>0</v>
      </c>
      <c r="GW53" s="18">
        <f>IF(GW$5&gt;$G$4,0,SUMIFS(Fluxo!$O:$O,Fluxo!$U:$U,"&gt;"&amp;GV$5,Fluxo!$U:$U,"&lt;="&amp;GW$5,Fluxo!$D:$D,$D53,Fluxo!$E:$E,"&lt;&gt;"&amp;"PERMUTANTE"))</f>
        <v>0</v>
      </c>
      <c r="GX53" s="18">
        <f>IF(GX$5&gt;$G$4,0,SUMIFS(Fluxo!$O:$O,Fluxo!$U:$U,"&gt;"&amp;GW$5,Fluxo!$U:$U,"&lt;="&amp;GX$5,Fluxo!$D:$D,$D53,Fluxo!$E:$E,"&lt;&gt;"&amp;"PERMUTANTE"))</f>
        <v>0</v>
      </c>
      <c r="GY53" s="18">
        <f>IF(GY$5&gt;$G$4,0,SUMIFS(Fluxo!$O:$O,Fluxo!$U:$U,"&gt;"&amp;GX$5,Fluxo!$U:$U,"&lt;="&amp;GY$5,Fluxo!$D:$D,$D53,Fluxo!$E:$E,"&lt;&gt;"&amp;"PERMUTANTE"))</f>
        <v>0</v>
      </c>
      <c r="GZ53" s="18">
        <f>IF(GZ$5&gt;$G$4,0,SUMIFS(Fluxo!$O:$O,Fluxo!$U:$U,"&gt;"&amp;GY$5,Fluxo!$U:$U,"&lt;="&amp;GZ$5,Fluxo!$D:$D,$D53,Fluxo!$E:$E,"&lt;&gt;"&amp;"PERMUTANTE"))</f>
        <v>0</v>
      </c>
      <c r="HA53" s="18">
        <f>IF(HA$5&gt;$G$4,0,SUMIFS(Fluxo!$O:$O,Fluxo!$U:$U,"&gt;"&amp;GZ$5,Fluxo!$U:$U,"&lt;="&amp;HA$5,Fluxo!$D:$D,$D53,Fluxo!$E:$E,"&lt;&gt;"&amp;"PERMUTANTE"))</f>
        <v>0</v>
      </c>
      <c r="HB53" s="18">
        <f>IF(HB$5&gt;$G$4,0,SUMIFS(Fluxo!$O:$O,Fluxo!$U:$U,"&gt;"&amp;HA$5,Fluxo!$U:$U,"&lt;="&amp;HB$5,Fluxo!$D:$D,$D53,Fluxo!$E:$E,"&lt;&gt;"&amp;"PERMUTANTE"))</f>
        <v>0</v>
      </c>
      <c r="HC53" s="18">
        <f>IF(HC$5&gt;$G$4,0,SUMIFS(Fluxo!$O:$O,Fluxo!$U:$U,"&gt;"&amp;HB$5,Fluxo!$U:$U,"&lt;="&amp;HC$5,Fluxo!$D:$D,$D53,Fluxo!$E:$E,"&lt;&gt;"&amp;"PERMUTANTE"))</f>
        <v>0</v>
      </c>
      <c r="HD53" s="18">
        <f>IF(HD$5&gt;$G$4,0,SUMIFS(Fluxo!$O:$O,Fluxo!$U:$U,"&gt;"&amp;HC$5,Fluxo!$U:$U,"&lt;="&amp;HD$5,Fluxo!$D:$D,$D53,Fluxo!$E:$E,"&lt;&gt;"&amp;"PERMUTANTE"))</f>
        <v>0</v>
      </c>
      <c r="HE53" s="18">
        <f>IF(HE$5&gt;$G$4,0,SUMIFS(Fluxo!$O:$O,Fluxo!$U:$U,"&gt;"&amp;HD$5,Fluxo!$U:$U,"&lt;="&amp;HE$5,Fluxo!$D:$D,$D53,Fluxo!$E:$E,"&lt;&gt;"&amp;"PERMUTANTE"))</f>
        <v>0</v>
      </c>
      <c r="HF53" s="18">
        <f>IF(HF$5&gt;$G$4,0,SUMIFS(Fluxo!$O:$O,Fluxo!$U:$U,"&gt;"&amp;HE$5,Fluxo!$U:$U,"&lt;="&amp;HF$5,Fluxo!$D:$D,$D53,Fluxo!$E:$E,"&lt;&gt;"&amp;"PERMUTANTE"))</f>
        <v>0</v>
      </c>
    </row>
    <row r="54" spans="1:214" s="16" customFormat="1">
      <c r="A54" s="20">
        <f t="shared" si="8"/>
        <v>44</v>
      </c>
      <c r="B54" s="140" t="str">
        <f>'Check Carteira'!C46</f>
        <v>E.1016.99.01.0124</v>
      </c>
      <c r="C54" s="19">
        <v>1</v>
      </c>
      <c r="D54" s="129" t="str">
        <f>'Check Carteira'!F46</f>
        <v>A-0124</v>
      </c>
      <c r="E54" s="21">
        <f>IFERROR(INDEX(Contratos!L:L,MATCH(D54,Contratos!R:R,0)),"")</f>
        <v>45404</v>
      </c>
      <c r="F54" s="139">
        <f>IFERROR(INDEX(Contratos!G:G,MATCH(D54,Contratos!R:R,0)),"")</f>
        <v>1082758</v>
      </c>
      <c r="G54" s="83" t="str">
        <f ca="1">IFERROR(XNPV(#REF!,OFFSET(J54,0,MATCH(EOMONTH(E54,0),$J$5:$HF$5,0)-1,1,COUNT($J$5:$HF$5)-MATCH(EOMONTH(E54,0),$J$5:$HF$5,0)+1),OFFSET($J$5,0,MATCH(EOMONTH(E54,0),$J$5:$HF$5,0)-1,1,COUNT($J$5:$HF$5)-MATCH(EOMONTH(E54,0),$J$5:$HF$5,0)+1)),"")</f>
        <v/>
      </c>
      <c r="H54" s="83">
        <f t="shared" si="9"/>
        <v>155840.67000000001</v>
      </c>
      <c r="I54" s="18"/>
      <c r="J54" s="18">
        <f>IF(J$5&gt;$G$4,0,SUMIFS(Fluxo!$O:$O,Fluxo!$U:$U,"&gt;"&amp;I$5,Fluxo!$U:$U,"&lt;="&amp;J$5,Fluxo!$D:$D,$D54))</f>
        <v>0</v>
      </c>
      <c r="K54" s="18">
        <f>IF(K$5&gt;$G$4,0,SUMIFS(Fluxo!$O:$O,Fluxo!$U:$U,"&gt;"&amp;J$5,Fluxo!$U:$U,"&lt;="&amp;K$5,Fluxo!$D:$D,$D54))</f>
        <v>0</v>
      </c>
      <c r="L54" s="18">
        <f>IF(L$5&gt;$G$4,0,SUMIFS(Fluxo!$O:$O,Fluxo!$U:$U,"&gt;"&amp;K$5,Fluxo!$U:$U,"&lt;="&amp;L$5,Fluxo!$D:$D,$D54))</f>
        <v>0</v>
      </c>
      <c r="M54" s="18">
        <f>IF(M$5&gt;$G$4,0,SUMIFS(Fluxo!$O:$O,Fluxo!$U:$U,"&gt;"&amp;L$5,Fluxo!$U:$U,"&lt;="&amp;M$5,Fluxo!$D:$D,$D54))</f>
        <v>0</v>
      </c>
      <c r="N54" s="18">
        <f>IF(N$5&gt;$G$4,0,SUMIFS(Fluxo!$O:$O,Fluxo!$U:$U,"&gt;"&amp;M$5,Fluxo!$U:$U,"&lt;="&amp;N$5,Fluxo!$D:$D,$D54))</f>
        <v>0</v>
      </c>
      <c r="O54" s="18">
        <f>IF(O$5&gt;$G$4,0,SUMIFS(Fluxo!$O:$O,Fluxo!$U:$U,"&gt;"&amp;N$5,Fluxo!$U:$U,"&lt;="&amp;O$5,Fluxo!$D:$D,$D54))</f>
        <v>0</v>
      </c>
      <c r="P54" s="18">
        <f>IF(P$5&gt;$G$4,0,SUMIFS(Fluxo!$O:$O,Fluxo!$U:$U,"&gt;"&amp;O$5,Fluxo!$U:$U,"&lt;="&amp;P$5,Fluxo!$D:$D,$D54))</f>
        <v>0</v>
      </c>
      <c r="Q54" s="18">
        <f>IF(Q$5&gt;$G$4,0,SUMIFS(Fluxo!$O:$O,Fluxo!$U:$U,"&gt;"&amp;P$5,Fluxo!$U:$U,"&lt;="&amp;Q$5,Fluxo!$D:$D,$D54))</f>
        <v>0</v>
      </c>
      <c r="R54" s="18">
        <f>IF(R$5&gt;$G$4,0,SUMIFS(Fluxo!$O:$O,Fluxo!$U:$U,"&gt;"&amp;Q$5,Fluxo!$U:$U,"&lt;="&amp;R$5,Fluxo!$D:$D,$D54))</f>
        <v>0</v>
      </c>
      <c r="S54" s="18">
        <f>IF(S$5&gt;$G$4,0,SUMIFS(Fluxo!$O:$O,Fluxo!$U:$U,"&gt;"&amp;R$5,Fluxo!$U:$U,"&lt;="&amp;S$5,Fluxo!$D:$D,$D54,Fluxo!$E:$E,"&lt;&gt;"&amp;"PERMUTANTE"))</f>
        <v>0</v>
      </c>
      <c r="T54" s="18">
        <f>IF(T$5&gt;$G$4,0,SUMIFS(Fluxo!$O:$O,Fluxo!$U:$U,"&gt;"&amp;S$5,Fluxo!$U:$U,"&lt;="&amp;T$5,Fluxo!$D:$D,$D54,Fluxo!$E:$E,"&lt;&gt;"&amp;"PERMUTANTE"))</f>
        <v>0</v>
      </c>
      <c r="U54" s="18">
        <f>IF(U$5&gt;$G$4,0,SUMIFS(Fluxo!$O:$O,Fluxo!$U:$U,"&gt;"&amp;T$5,Fluxo!$U:$U,"&lt;="&amp;U$5,Fluxo!$D:$D,$D54,Fluxo!$E:$E,"&lt;&gt;"&amp;"PERMUTANTE"))</f>
        <v>0</v>
      </c>
      <c r="V54" s="18">
        <f>IF(V$5&gt;$G$4,0,SUMIFS(Fluxo!$O:$O,Fluxo!$U:$U,"&gt;"&amp;U$5,Fluxo!$U:$U,"&lt;="&amp;V$5,Fluxo!$D:$D,$D54,Fluxo!$E:$E,"&lt;&gt;"&amp;"PERMUTANTE"))</f>
        <v>150758</v>
      </c>
      <c r="W54" s="18">
        <f>IF(W$5&gt;$G$4,0,SUMIFS(Fluxo!$O:$O,Fluxo!$U:$U,"&gt;"&amp;V$5,Fluxo!$U:$U,"&lt;="&amp;W$5,Fluxo!$D:$D,$D54,Fluxo!$E:$E,"&lt;&gt;"&amp;"PERMUTANTE"))</f>
        <v>1002.79</v>
      </c>
      <c r="X54" s="18">
        <f>IF(X$5&gt;$G$4,0,SUMIFS(Fluxo!$O:$O,Fluxo!$U:$U,"&gt;"&amp;W$5,Fluxo!$U:$U,"&lt;="&amp;X$5,Fluxo!$D:$D,$D54,Fluxo!$E:$E,"&lt;&gt;"&amp;"PERMUTANTE"))</f>
        <v>1007.97</v>
      </c>
      <c r="Y54" s="18">
        <f>IF(Y$5&gt;$G$4,0,SUMIFS(Fluxo!$O:$O,Fluxo!$U:$U,"&gt;"&amp;X$5,Fluxo!$U:$U,"&lt;="&amp;Y$5,Fluxo!$D:$D,$D54,Fluxo!$E:$E,"&lt;&gt;"&amp;"PERMUTANTE"))</f>
        <v>1016.66</v>
      </c>
      <c r="Z54" s="18">
        <f>IF(Z$5&gt;$G$4,0,SUMIFS(Fluxo!$O:$O,Fluxo!$U:$U,"&gt;"&amp;Y$5,Fluxo!$U:$U,"&lt;="&amp;Z$5,Fluxo!$D:$D,$D54,Fluxo!$E:$E,"&lt;&gt;"&amp;"PERMUTANTE"))</f>
        <v>1023.92</v>
      </c>
      <c r="AA54" s="18">
        <f>IF(AA$5&gt;$G$4,0,SUMIFS(Fluxo!$O:$O,Fluxo!$U:$U,"&gt;"&amp;Z$5,Fluxo!$U:$U,"&lt;="&amp;AA$5,Fluxo!$D:$D,$D54,Fluxo!$E:$E,"&lt;&gt;"&amp;"PERMUTANTE"))</f>
        <v>1031.33</v>
      </c>
      <c r="AB54" s="18">
        <f>IF(AB$5&gt;$G$4,0,SUMIFS(Fluxo!$O:$O,Fluxo!$U:$U,"&gt;"&amp;AA$5,Fluxo!$U:$U,"&lt;="&amp;AB$5,Fluxo!$D:$D,$D54,Fluxo!$E:$E,"&lt;&gt;"&amp;"PERMUTANTE"))</f>
        <v>0</v>
      </c>
      <c r="AC54" s="18">
        <f>IF(AC$5&gt;$G$4,0,SUMIFS(Fluxo!$O:$O,Fluxo!$U:$U,"&gt;"&amp;AB$5,Fluxo!$U:$U,"&lt;="&amp;AC$5,Fluxo!$D:$D,$D54,Fluxo!$E:$E,"&lt;&gt;"&amp;"PERMUTANTE"))</f>
        <v>0</v>
      </c>
      <c r="AD54" s="18">
        <f>IF(AD$5&gt;$G$4,0,SUMIFS(Fluxo!$O:$O,Fluxo!$U:$U,"&gt;"&amp;AC$5,Fluxo!$U:$U,"&lt;="&amp;AD$5,Fluxo!$D:$D,$D54,Fluxo!$E:$E,"&lt;&gt;"&amp;"PERMUTANTE"))</f>
        <v>0</v>
      </c>
      <c r="AE54" s="18">
        <f>IF(AE$5&gt;$G$4,0,SUMIFS(Fluxo!$O:$O,Fluxo!$U:$U,"&gt;"&amp;AD$5,Fluxo!$U:$U,"&lt;="&amp;AE$5,Fluxo!$D:$D,$D54,Fluxo!$E:$E,"&lt;&gt;"&amp;"PERMUTANTE"))</f>
        <v>0</v>
      </c>
      <c r="AF54" s="18">
        <f>IF(AF$5&gt;$G$4,0,SUMIFS(Fluxo!$O:$O,Fluxo!$U:$U,"&gt;"&amp;AE$5,Fluxo!$U:$U,"&lt;="&amp;AF$5,Fluxo!$D:$D,$D54,Fluxo!$E:$E,"&lt;&gt;"&amp;"PERMUTANTE"))</f>
        <v>0</v>
      </c>
      <c r="AG54" s="18">
        <f>IF(AG$5&gt;$G$4,0,SUMIFS(Fluxo!$O:$O,Fluxo!$U:$U,"&gt;"&amp;AF$5,Fluxo!$U:$U,"&lt;="&amp;AG$5,Fluxo!$D:$D,$D54,Fluxo!$E:$E,"&lt;&gt;"&amp;"PERMUTANTE"))</f>
        <v>0</v>
      </c>
      <c r="AH54" s="18">
        <f>IF(AH$5&gt;$G$4,0,SUMIFS(Fluxo!$O:$O,Fluxo!$U:$U,"&gt;"&amp;AG$5,Fluxo!$U:$U,"&lt;="&amp;AH$5,Fluxo!$D:$D,$D54,Fluxo!$E:$E,"&lt;&gt;"&amp;"PERMUTANTE"))</f>
        <v>0</v>
      </c>
      <c r="AI54" s="18">
        <f>IF(AI$5&gt;$G$4,0,SUMIFS(Fluxo!$O:$O,Fluxo!$U:$U,"&gt;"&amp;AH$5,Fluxo!$U:$U,"&lt;="&amp;AI$5,Fluxo!$D:$D,$D54,Fluxo!$E:$E,"&lt;&gt;"&amp;"PERMUTANTE"))</f>
        <v>0</v>
      </c>
      <c r="AJ54" s="18">
        <f>IF(AJ$5&gt;$G$4,0,SUMIFS(Fluxo!$O:$O,Fluxo!$U:$U,"&gt;"&amp;AI$5,Fluxo!$U:$U,"&lt;="&amp;AJ$5,Fluxo!$D:$D,$D54,Fluxo!$E:$E,"&lt;&gt;"&amp;"PERMUTANTE"))</f>
        <v>0</v>
      </c>
      <c r="AK54" s="18">
        <f>IF(AK$5&gt;$G$4,0,SUMIFS(Fluxo!$O:$O,Fluxo!$U:$U,"&gt;"&amp;AJ$5,Fluxo!$U:$U,"&lt;="&amp;AK$5,Fluxo!$D:$D,$D54,Fluxo!$E:$E,"&lt;&gt;"&amp;"PERMUTANTE"))</f>
        <v>0</v>
      </c>
      <c r="AL54" s="18">
        <f>IF(AL$5&gt;$G$4,0,SUMIFS(Fluxo!$O:$O,Fluxo!$U:$U,"&gt;"&amp;AK$5,Fluxo!$U:$U,"&lt;="&amp;AL$5,Fluxo!$D:$D,$D54,Fluxo!$E:$E,"&lt;&gt;"&amp;"PERMUTANTE"))</f>
        <v>0</v>
      </c>
      <c r="AM54" s="18">
        <f>IF(AM$5&gt;$G$4,0,SUMIFS(Fluxo!$O:$O,Fluxo!$U:$U,"&gt;"&amp;AL$5,Fluxo!$U:$U,"&lt;="&amp;AM$5,Fluxo!$D:$D,$D54,Fluxo!$E:$E,"&lt;&gt;"&amp;"PERMUTANTE"))</f>
        <v>0</v>
      </c>
      <c r="AN54" s="18">
        <f>IF(AN$5&gt;$G$4,0,SUMIFS(Fluxo!$O:$O,Fluxo!$U:$U,"&gt;"&amp;AM$5,Fluxo!$U:$U,"&lt;="&amp;AN$5,Fluxo!$D:$D,$D54,Fluxo!$E:$E,"&lt;&gt;"&amp;"PERMUTANTE"))</f>
        <v>0</v>
      </c>
      <c r="AO54" s="18">
        <f>IF(AO$5&gt;$G$4,0,SUMIFS(Fluxo!$O:$O,Fluxo!$U:$U,"&gt;"&amp;AN$5,Fluxo!$U:$U,"&lt;="&amp;AO$5,Fluxo!$D:$D,$D54,Fluxo!$E:$E,"&lt;&gt;"&amp;"PERMUTANTE"))</f>
        <v>0</v>
      </c>
      <c r="AP54" s="18">
        <f>IF(AP$5&gt;$G$4,0,SUMIFS(Fluxo!$O:$O,Fluxo!$U:$U,"&gt;"&amp;AO$5,Fluxo!$U:$U,"&lt;="&amp;AP$5,Fluxo!$D:$D,$D54,Fluxo!$E:$E,"&lt;&gt;"&amp;"PERMUTANTE"))</f>
        <v>0</v>
      </c>
      <c r="AQ54" s="18">
        <f>IF(AQ$5&gt;$G$4,0,SUMIFS(Fluxo!$O:$O,Fluxo!$U:$U,"&gt;"&amp;AP$5,Fluxo!$U:$U,"&lt;="&amp;AQ$5,Fluxo!$D:$D,$D54,Fluxo!$E:$E,"&lt;&gt;"&amp;"PERMUTANTE"))</f>
        <v>0</v>
      </c>
      <c r="AR54" s="18">
        <f>IF(AR$5&gt;$G$4,0,SUMIFS(Fluxo!$O:$O,Fluxo!$U:$U,"&gt;"&amp;AQ$5,Fluxo!$U:$U,"&lt;="&amp;AR$5,Fluxo!$D:$D,$D54,Fluxo!$E:$E,"&lt;&gt;"&amp;"PERMUTANTE"))</f>
        <v>0</v>
      </c>
      <c r="AS54" s="18">
        <f>IF(AS$5&gt;$G$4,0,SUMIFS(Fluxo!$O:$O,Fluxo!$U:$U,"&gt;"&amp;AR$5,Fluxo!$U:$U,"&lt;="&amp;AS$5,Fluxo!$D:$D,$D54,Fluxo!$E:$E,"&lt;&gt;"&amp;"PERMUTANTE"))</f>
        <v>0</v>
      </c>
      <c r="AT54" s="18">
        <f>IF(AT$5&gt;$G$4,0,SUMIFS(Fluxo!$O:$O,Fluxo!$U:$U,"&gt;"&amp;AS$5,Fluxo!$U:$U,"&lt;="&amp;AT$5,Fluxo!$D:$D,$D54,Fluxo!$E:$E,"&lt;&gt;"&amp;"PERMUTANTE"))</f>
        <v>0</v>
      </c>
      <c r="AU54" s="18">
        <f>IF(AU$5&gt;$G$4,0,SUMIFS(Fluxo!$O:$O,Fluxo!$U:$U,"&gt;"&amp;AT$5,Fluxo!$U:$U,"&lt;="&amp;AU$5,Fluxo!$D:$D,$D54,Fluxo!$E:$E,"&lt;&gt;"&amp;"PERMUTANTE"))</f>
        <v>0</v>
      </c>
      <c r="AV54" s="18">
        <f>IF(AV$5&gt;$G$4,0,SUMIFS(Fluxo!$O:$O,Fluxo!$U:$U,"&gt;"&amp;AU$5,Fluxo!$U:$U,"&lt;="&amp;AV$5,Fluxo!$D:$D,$D54,Fluxo!$E:$E,"&lt;&gt;"&amp;"PERMUTANTE"))</f>
        <v>0</v>
      </c>
      <c r="AW54" s="18">
        <f>IF(AW$5&gt;$G$4,0,SUMIFS(Fluxo!$O:$O,Fluxo!$U:$U,"&gt;"&amp;AV$5,Fluxo!$U:$U,"&lt;="&amp;AW$5,Fluxo!$D:$D,$D54,Fluxo!$E:$E,"&lt;&gt;"&amp;"PERMUTANTE"))</f>
        <v>0</v>
      </c>
      <c r="AX54" s="18">
        <f>IF(AX$5&gt;$G$4,0,SUMIFS(Fluxo!$O:$O,Fluxo!$U:$U,"&gt;"&amp;AW$5,Fluxo!$U:$U,"&lt;="&amp;AX$5,Fluxo!$D:$D,$D54,Fluxo!$E:$E,"&lt;&gt;"&amp;"PERMUTANTE"))</f>
        <v>0</v>
      </c>
      <c r="AY54" s="18">
        <f>IF(AY$5&gt;$G$4,0,SUMIFS(Fluxo!$O:$O,Fluxo!$U:$U,"&gt;"&amp;AX$5,Fluxo!$U:$U,"&lt;="&amp;AY$5,Fluxo!$D:$D,$D54,Fluxo!$E:$E,"&lt;&gt;"&amp;"PERMUTANTE"))</f>
        <v>0</v>
      </c>
      <c r="AZ54" s="18">
        <f>IF(AZ$5&gt;$G$4,0,SUMIFS(Fluxo!$O:$O,Fluxo!$U:$U,"&gt;"&amp;AY$5,Fluxo!$U:$U,"&lt;="&amp;AZ$5,Fluxo!$D:$D,$D54,Fluxo!$E:$E,"&lt;&gt;"&amp;"PERMUTANTE"))</f>
        <v>0</v>
      </c>
      <c r="BA54" s="18">
        <f>IF(BA$5&gt;$G$4,0,SUMIFS(Fluxo!$O:$O,Fluxo!$U:$U,"&gt;"&amp;AZ$5,Fluxo!$U:$U,"&lt;="&amp;BA$5,Fluxo!$D:$D,$D54,Fluxo!$E:$E,"&lt;&gt;"&amp;"PERMUTANTE"))</f>
        <v>0</v>
      </c>
      <c r="BB54" s="18">
        <f>IF(BB$5&gt;$G$4,0,SUMIFS(Fluxo!$O:$O,Fluxo!$U:$U,"&gt;"&amp;BA$5,Fluxo!$U:$U,"&lt;="&amp;BB$5,Fluxo!$D:$D,$D54,Fluxo!$E:$E,"&lt;&gt;"&amp;"PERMUTANTE"))</f>
        <v>0</v>
      </c>
      <c r="BC54" s="18">
        <f>IF(BC$5&gt;$G$4,0,SUMIFS(Fluxo!$O:$O,Fluxo!$U:$U,"&gt;"&amp;BB$5,Fluxo!$U:$U,"&lt;="&amp;BC$5,Fluxo!$D:$D,$D54,Fluxo!$E:$E,"&lt;&gt;"&amp;"PERMUTANTE"))</f>
        <v>0</v>
      </c>
      <c r="BD54" s="18">
        <f>IF(BD$5&gt;$G$4,0,SUMIFS(Fluxo!$O:$O,Fluxo!$U:$U,"&gt;"&amp;BC$5,Fluxo!$U:$U,"&lt;="&amp;BD$5,Fluxo!$D:$D,$D54,Fluxo!$E:$E,"&lt;&gt;"&amp;"PERMUTANTE"))</f>
        <v>0</v>
      </c>
      <c r="BE54" s="18">
        <f>IF(BE$5&gt;$G$4,0,SUMIFS(Fluxo!$O:$O,Fluxo!$U:$U,"&gt;"&amp;BD$5,Fluxo!$U:$U,"&lt;="&amp;BE$5,Fluxo!$D:$D,$D54,Fluxo!$E:$E,"&lt;&gt;"&amp;"PERMUTANTE"))</f>
        <v>0</v>
      </c>
      <c r="BF54" s="18">
        <f>IF(BF$5&gt;$G$4,0,SUMIFS(Fluxo!$O:$O,Fluxo!$U:$U,"&gt;"&amp;BE$5,Fluxo!$U:$U,"&lt;="&amp;BF$5,Fluxo!$D:$D,$D54,Fluxo!$E:$E,"&lt;&gt;"&amp;"PERMUTANTE"))</f>
        <v>0</v>
      </c>
      <c r="BG54" s="18">
        <f>IF(BG$5&gt;$G$4,0,SUMIFS(Fluxo!$O:$O,Fluxo!$U:$U,"&gt;"&amp;BF$5,Fluxo!$U:$U,"&lt;="&amp;BG$5,Fluxo!$D:$D,$D54,Fluxo!$E:$E,"&lt;&gt;"&amp;"PERMUTANTE"))</f>
        <v>0</v>
      </c>
      <c r="BH54" s="18">
        <f>IF(BH$5&gt;$G$4,0,SUMIFS(Fluxo!$O:$O,Fluxo!$U:$U,"&gt;"&amp;BG$5,Fluxo!$U:$U,"&lt;="&amp;BH$5,Fluxo!$D:$D,$D54,Fluxo!$E:$E,"&lt;&gt;"&amp;"PERMUTANTE"))</f>
        <v>0</v>
      </c>
      <c r="BI54" s="18">
        <f>IF(BI$5&gt;$G$4,0,SUMIFS(Fluxo!$O:$O,Fluxo!$U:$U,"&gt;"&amp;BH$5,Fluxo!$U:$U,"&lt;="&amp;BI$5,Fluxo!$D:$D,$D54,Fluxo!$E:$E,"&lt;&gt;"&amp;"PERMUTANTE"))</f>
        <v>0</v>
      </c>
      <c r="BJ54" s="18">
        <f>IF(BJ$5&gt;$G$4,0,SUMIFS(Fluxo!$O:$O,Fluxo!$U:$U,"&gt;"&amp;BI$5,Fluxo!$U:$U,"&lt;="&amp;BJ$5,Fluxo!$D:$D,$D54,Fluxo!$E:$E,"&lt;&gt;"&amp;"PERMUTANTE"))</f>
        <v>0</v>
      </c>
      <c r="BK54" s="18">
        <f>IF(BK$5&gt;$G$4,0,SUMIFS(Fluxo!$O:$O,Fluxo!$U:$U,"&gt;"&amp;BJ$5,Fluxo!$U:$U,"&lt;="&amp;BK$5,Fluxo!$D:$D,$D54,Fluxo!$E:$E,"&lt;&gt;"&amp;"PERMUTANTE"))</f>
        <v>0</v>
      </c>
      <c r="BL54" s="18">
        <f>IF(BL$5&gt;$G$4,0,SUMIFS(Fluxo!$O:$O,Fluxo!$U:$U,"&gt;"&amp;BK$5,Fluxo!$U:$U,"&lt;="&amp;BL$5,Fluxo!$D:$D,$D54,Fluxo!$E:$E,"&lt;&gt;"&amp;"PERMUTANTE"))</f>
        <v>0</v>
      </c>
      <c r="BM54" s="18">
        <f>IF(BM$5&gt;$G$4,0,SUMIFS(Fluxo!$O:$O,Fluxo!$U:$U,"&gt;"&amp;BL$5,Fluxo!$U:$U,"&lt;="&amp;BM$5,Fluxo!$D:$D,$D54,Fluxo!$E:$E,"&lt;&gt;"&amp;"PERMUTANTE"))</f>
        <v>0</v>
      </c>
      <c r="BN54" s="18">
        <f>IF(BN$5&gt;$G$4,0,SUMIFS(Fluxo!$O:$O,Fluxo!$U:$U,"&gt;"&amp;BM$5,Fluxo!$U:$U,"&lt;="&amp;BN$5,Fluxo!$D:$D,$D54,Fluxo!$E:$E,"&lt;&gt;"&amp;"PERMUTANTE"))</f>
        <v>0</v>
      </c>
      <c r="BO54" s="18">
        <f>IF(BO$5&gt;$G$4,0,SUMIFS(Fluxo!$O:$O,Fluxo!$U:$U,"&gt;"&amp;BN$5,Fluxo!$U:$U,"&lt;="&amp;BO$5,Fluxo!$D:$D,$D54,Fluxo!$E:$E,"&lt;&gt;"&amp;"PERMUTANTE"))</f>
        <v>0</v>
      </c>
      <c r="BP54" s="18">
        <f>IF(BP$5&gt;$G$4,0,SUMIFS(Fluxo!$O:$O,Fluxo!$U:$U,"&gt;"&amp;BO$5,Fluxo!$U:$U,"&lt;="&amp;BP$5,Fluxo!$D:$D,$D54,Fluxo!$E:$E,"&lt;&gt;"&amp;"PERMUTANTE"))</f>
        <v>0</v>
      </c>
      <c r="BQ54" s="18">
        <f>IF(BQ$5&gt;$G$4,0,SUMIFS(Fluxo!$O:$O,Fluxo!$U:$U,"&gt;"&amp;BP$5,Fluxo!$U:$U,"&lt;="&amp;BQ$5,Fluxo!$D:$D,$D54,Fluxo!$E:$E,"&lt;&gt;"&amp;"PERMUTANTE"))</f>
        <v>0</v>
      </c>
      <c r="BR54" s="18">
        <f>IF(BR$5&gt;$G$4,0,SUMIFS(Fluxo!$O:$O,Fluxo!$U:$U,"&gt;"&amp;BQ$5,Fluxo!$U:$U,"&lt;="&amp;BR$5,Fluxo!$D:$D,$D54,Fluxo!$E:$E,"&lt;&gt;"&amp;"PERMUTANTE"))</f>
        <v>0</v>
      </c>
      <c r="BS54" s="18">
        <f>IF(BS$5&gt;$G$4,0,SUMIFS(Fluxo!$O:$O,Fluxo!$U:$U,"&gt;"&amp;BR$5,Fluxo!$U:$U,"&lt;="&amp;BS$5,Fluxo!$D:$D,$D54,Fluxo!$E:$E,"&lt;&gt;"&amp;"PERMUTANTE"))</f>
        <v>0</v>
      </c>
      <c r="BT54" s="18">
        <f>IF(BT$5&gt;$G$4,0,SUMIFS(Fluxo!$O:$O,Fluxo!$U:$U,"&gt;"&amp;BS$5,Fluxo!$U:$U,"&lt;="&amp;BT$5,Fluxo!$D:$D,$D54,Fluxo!$E:$E,"&lt;&gt;"&amp;"PERMUTANTE"))</f>
        <v>0</v>
      </c>
      <c r="BU54" s="18">
        <f>IF(BU$5&gt;$G$4,0,SUMIFS(Fluxo!$O:$O,Fluxo!$U:$U,"&gt;"&amp;BT$5,Fluxo!$U:$U,"&lt;="&amp;BU$5,Fluxo!$D:$D,$D54,Fluxo!$E:$E,"&lt;&gt;"&amp;"PERMUTANTE"))</f>
        <v>0</v>
      </c>
      <c r="BV54" s="18">
        <f>IF(BV$5&gt;$G$4,0,SUMIFS(Fluxo!$O:$O,Fluxo!$U:$U,"&gt;"&amp;BU$5,Fluxo!$U:$U,"&lt;="&amp;BV$5,Fluxo!$D:$D,$D54,Fluxo!$E:$E,"&lt;&gt;"&amp;"PERMUTANTE"))</f>
        <v>0</v>
      </c>
      <c r="BW54" s="18">
        <f>IF(BW$5&gt;$G$4,0,SUMIFS(Fluxo!$O:$O,Fluxo!$U:$U,"&gt;"&amp;BV$5,Fluxo!$U:$U,"&lt;="&amp;BW$5,Fluxo!$D:$D,$D54,Fluxo!$E:$E,"&lt;&gt;"&amp;"PERMUTANTE"))</f>
        <v>0</v>
      </c>
      <c r="BX54" s="18">
        <f>IF(BX$5&gt;$G$4,0,SUMIFS(Fluxo!$O:$O,Fluxo!$U:$U,"&gt;"&amp;BW$5,Fluxo!$U:$U,"&lt;="&amp;BX$5,Fluxo!$D:$D,$D54,Fluxo!$E:$E,"&lt;&gt;"&amp;"PERMUTANTE"))</f>
        <v>0</v>
      </c>
      <c r="BY54" s="18">
        <f>IF(BY$5&gt;$G$4,0,SUMIFS(Fluxo!$O:$O,Fluxo!$U:$U,"&gt;"&amp;BX$5,Fluxo!$U:$U,"&lt;="&amp;BY$5,Fluxo!$D:$D,$D54,Fluxo!$E:$E,"&lt;&gt;"&amp;"PERMUTANTE"))</f>
        <v>0</v>
      </c>
      <c r="BZ54" s="18">
        <f>IF(BZ$5&gt;$G$4,0,SUMIFS(Fluxo!$O:$O,Fluxo!$U:$U,"&gt;"&amp;BY$5,Fluxo!$U:$U,"&lt;="&amp;BZ$5,Fluxo!$D:$D,$D54,Fluxo!$E:$E,"&lt;&gt;"&amp;"PERMUTANTE"))</f>
        <v>0</v>
      </c>
      <c r="CA54" s="18">
        <f>IF(CA$5&gt;$G$4,0,SUMIFS(Fluxo!$O:$O,Fluxo!$U:$U,"&gt;"&amp;BZ$5,Fluxo!$U:$U,"&lt;="&amp;CA$5,Fluxo!$D:$D,$D54,Fluxo!$E:$E,"&lt;&gt;"&amp;"PERMUTANTE"))</f>
        <v>0</v>
      </c>
      <c r="CB54" s="18">
        <f>IF(CB$5&gt;$G$4,0,SUMIFS(Fluxo!$O:$O,Fluxo!$U:$U,"&gt;"&amp;CA$5,Fluxo!$U:$U,"&lt;="&amp;CB$5,Fluxo!$D:$D,$D54,Fluxo!$E:$E,"&lt;&gt;"&amp;"PERMUTANTE"))</f>
        <v>0</v>
      </c>
      <c r="CC54" s="18">
        <f>IF(CC$5&gt;$G$4,0,SUMIFS(Fluxo!$O:$O,Fluxo!$U:$U,"&gt;"&amp;CB$5,Fluxo!$U:$U,"&lt;="&amp;CC$5,Fluxo!$D:$D,$D54,Fluxo!$E:$E,"&lt;&gt;"&amp;"PERMUTANTE"))</f>
        <v>0</v>
      </c>
      <c r="CD54" s="18">
        <f>IF(CD$5&gt;$G$4,0,SUMIFS(Fluxo!$O:$O,Fluxo!$U:$U,"&gt;"&amp;CC$5,Fluxo!$U:$U,"&lt;="&amp;CD$5,Fluxo!$D:$D,$D54,Fluxo!$E:$E,"&lt;&gt;"&amp;"PERMUTANTE"))</f>
        <v>0</v>
      </c>
      <c r="CE54" s="18">
        <f>IF(CE$5&gt;$G$4,0,SUMIFS(Fluxo!$O:$O,Fluxo!$U:$U,"&gt;"&amp;CD$5,Fluxo!$U:$U,"&lt;="&amp;CE$5,Fluxo!$D:$D,$D54,Fluxo!$E:$E,"&lt;&gt;"&amp;"PERMUTANTE"))</f>
        <v>0</v>
      </c>
      <c r="CF54" s="18">
        <f>IF(CF$5&gt;$G$4,0,SUMIFS(Fluxo!$O:$O,Fluxo!$U:$U,"&gt;"&amp;CE$5,Fluxo!$U:$U,"&lt;="&amp;CF$5,Fluxo!$D:$D,$D54,Fluxo!$E:$E,"&lt;&gt;"&amp;"PERMUTANTE"))</f>
        <v>0</v>
      </c>
      <c r="CG54" s="18">
        <f>IF(CG$5&gt;$G$4,0,SUMIFS(Fluxo!$O:$O,Fluxo!$U:$U,"&gt;"&amp;CF$5,Fluxo!$U:$U,"&lt;="&amp;CG$5,Fluxo!$D:$D,$D54,Fluxo!$E:$E,"&lt;&gt;"&amp;"PERMUTANTE"))</f>
        <v>0</v>
      </c>
      <c r="CH54" s="18">
        <f>IF(CH$5&gt;$G$4,0,SUMIFS(Fluxo!$O:$O,Fluxo!$U:$U,"&gt;"&amp;CG$5,Fluxo!$U:$U,"&lt;="&amp;CH$5,Fluxo!$D:$D,$D54,Fluxo!$E:$E,"&lt;&gt;"&amp;"PERMUTANTE"))</f>
        <v>0</v>
      </c>
      <c r="CI54" s="18">
        <f>IF(CI$5&gt;$G$4,0,SUMIFS(Fluxo!$O:$O,Fluxo!$U:$U,"&gt;"&amp;CH$5,Fluxo!$U:$U,"&lt;="&amp;CI$5,Fluxo!$D:$D,$D54,Fluxo!$E:$E,"&lt;&gt;"&amp;"PERMUTANTE"))</f>
        <v>0</v>
      </c>
      <c r="CJ54" s="18">
        <f>IF(CJ$5&gt;$G$4,0,SUMIFS(Fluxo!$O:$O,Fluxo!$U:$U,"&gt;"&amp;CI$5,Fluxo!$U:$U,"&lt;="&amp;CJ$5,Fluxo!$D:$D,$D54,Fluxo!$E:$E,"&lt;&gt;"&amp;"PERMUTANTE"))</f>
        <v>0</v>
      </c>
      <c r="CK54" s="18">
        <f>IF(CK$5&gt;$G$4,0,SUMIFS(Fluxo!$O:$O,Fluxo!$U:$U,"&gt;"&amp;CJ$5,Fluxo!$U:$U,"&lt;="&amp;CK$5,Fluxo!$D:$D,$D54,Fluxo!$E:$E,"&lt;&gt;"&amp;"PERMUTANTE"))</f>
        <v>0</v>
      </c>
      <c r="CL54" s="18">
        <f>IF(CL$5&gt;$G$4,0,SUMIFS(Fluxo!$O:$O,Fluxo!$U:$U,"&gt;"&amp;CK$5,Fluxo!$U:$U,"&lt;="&amp;CL$5,Fluxo!$D:$D,$D54,Fluxo!$E:$E,"&lt;&gt;"&amp;"PERMUTANTE"))</f>
        <v>0</v>
      </c>
      <c r="CM54" s="18">
        <f>IF(CM$5&gt;$G$4,0,SUMIFS(Fluxo!$O:$O,Fluxo!$U:$U,"&gt;"&amp;CL$5,Fluxo!$U:$U,"&lt;="&amp;CM$5,Fluxo!$D:$D,$D54,Fluxo!$E:$E,"&lt;&gt;"&amp;"PERMUTANTE"))</f>
        <v>0</v>
      </c>
      <c r="CN54" s="18">
        <f>IF(CN$5&gt;$G$4,0,SUMIFS(Fluxo!$O:$O,Fluxo!$U:$U,"&gt;"&amp;CM$5,Fluxo!$U:$U,"&lt;="&amp;CN$5,Fluxo!$D:$D,$D54,Fluxo!$E:$E,"&lt;&gt;"&amp;"PERMUTANTE"))</f>
        <v>0</v>
      </c>
      <c r="CO54" s="18">
        <f>IF(CO$5&gt;$G$4,0,SUMIFS(Fluxo!$O:$O,Fluxo!$U:$U,"&gt;"&amp;CN$5,Fluxo!$U:$U,"&lt;="&amp;CO$5,Fluxo!$D:$D,$D54,Fluxo!$E:$E,"&lt;&gt;"&amp;"PERMUTANTE"))</f>
        <v>0</v>
      </c>
      <c r="CP54" s="18">
        <f>IF(CP$5&gt;$G$4,0,SUMIFS(Fluxo!$O:$O,Fluxo!$U:$U,"&gt;"&amp;CO$5,Fluxo!$U:$U,"&lt;="&amp;CP$5,Fluxo!$D:$D,$D54,Fluxo!$E:$E,"&lt;&gt;"&amp;"PERMUTANTE"))</f>
        <v>0</v>
      </c>
      <c r="CQ54" s="18">
        <f>IF(CQ$5&gt;$G$4,0,SUMIFS(Fluxo!$O:$O,Fluxo!$U:$U,"&gt;"&amp;CP$5,Fluxo!$U:$U,"&lt;="&amp;CQ$5,Fluxo!$D:$D,$D54,Fluxo!$E:$E,"&lt;&gt;"&amp;"PERMUTANTE"))</f>
        <v>0</v>
      </c>
      <c r="CR54" s="18">
        <f>IF(CR$5&gt;$G$4,0,SUMIFS(Fluxo!$O:$O,Fluxo!$U:$U,"&gt;"&amp;CQ$5,Fluxo!$U:$U,"&lt;="&amp;CR$5,Fluxo!$D:$D,$D54,Fluxo!$E:$E,"&lt;&gt;"&amp;"PERMUTANTE"))</f>
        <v>0</v>
      </c>
      <c r="CS54" s="18">
        <f>IF(CS$5&gt;$G$4,0,SUMIFS(Fluxo!$O:$O,Fluxo!$U:$U,"&gt;"&amp;CR$5,Fluxo!$U:$U,"&lt;="&amp;CS$5,Fluxo!$D:$D,$D54,Fluxo!$E:$E,"&lt;&gt;"&amp;"PERMUTANTE"))</f>
        <v>0</v>
      </c>
      <c r="CT54" s="18">
        <f>IF(CT$5&gt;$G$4,0,SUMIFS(Fluxo!$O:$O,Fluxo!$U:$U,"&gt;"&amp;CS$5,Fluxo!$U:$U,"&lt;="&amp;CT$5,Fluxo!$D:$D,$D54,Fluxo!$E:$E,"&lt;&gt;"&amp;"PERMUTANTE"))</f>
        <v>0</v>
      </c>
      <c r="CU54" s="18">
        <f>IF(CU$5&gt;$G$4,0,SUMIFS(Fluxo!$O:$O,Fluxo!$U:$U,"&gt;"&amp;CT$5,Fluxo!$U:$U,"&lt;="&amp;CU$5,Fluxo!$D:$D,$D54,Fluxo!$E:$E,"&lt;&gt;"&amp;"PERMUTANTE"))</f>
        <v>0</v>
      </c>
      <c r="CV54" s="18">
        <f>IF(CV$5&gt;$G$4,0,SUMIFS(Fluxo!$O:$O,Fluxo!$U:$U,"&gt;"&amp;CU$5,Fluxo!$U:$U,"&lt;="&amp;CV$5,Fluxo!$D:$D,$D54,Fluxo!$E:$E,"&lt;&gt;"&amp;"PERMUTANTE"))</f>
        <v>0</v>
      </c>
      <c r="CW54" s="18">
        <f>IF(CW$5&gt;$G$4,0,SUMIFS(Fluxo!$O:$O,Fluxo!$U:$U,"&gt;"&amp;CV$5,Fluxo!$U:$U,"&lt;="&amp;CW$5,Fluxo!$D:$D,$D54,Fluxo!$E:$E,"&lt;&gt;"&amp;"PERMUTANTE"))</f>
        <v>0</v>
      </c>
      <c r="CX54" s="18">
        <f>IF(CX$5&gt;$G$4,0,SUMIFS(Fluxo!$O:$O,Fluxo!$U:$U,"&gt;"&amp;CW$5,Fluxo!$U:$U,"&lt;="&amp;CX$5,Fluxo!$D:$D,$D54,Fluxo!$E:$E,"&lt;&gt;"&amp;"PERMUTANTE"))</f>
        <v>0</v>
      </c>
      <c r="CY54" s="18">
        <f>IF(CY$5&gt;$G$4,0,SUMIFS(Fluxo!$O:$O,Fluxo!$U:$U,"&gt;"&amp;CX$5,Fluxo!$U:$U,"&lt;="&amp;CY$5,Fluxo!$D:$D,$D54,Fluxo!$E:$E,"&lt;&gt;"&amp;"PERMUTANTE"))</f>
        <v>0</v>
      </c>
      <c r="CZ54" s="18">
        <f>IF(CZ$5&gt;$G$4,0,SUMIFS(Fluxo!$O:$O,Fluxo!$U:$U,"&gt;"&amp;CY$5,Fluxo!$U:$U,"&lt;="&amp;CZ$5,Fluxo!$D:$D,$D54,Fluxo!$E:$E,"&lt;&gt;"&amp;"PERMUTANTE"))</f>
        <v>0</v>
      </c>
      <c r="DA54" s="18">
        <f>IF(DA$5&gt;$G$4,0,SUMIFS(Fluxo!$O:$O,Fluxo!$U:$U,"&gt;"&amp;CZ$5,Fluxo!$U:$U,"&lt;="&amp;DA$5,Fluxo!$D:$D,$D54,Fluxo!$E:$E,"&lt;&gt;"&amp;"PERMUTANTE"))</f>
        <v>0</v>
      </c>
      <c r="DB54" s="18">
        <f>IF(DB$5&gt;$G$4,0,SUMIFS(Fluxo!$O:$O,Fluxo!$U:$U,"&gt;"&amp;DA$5,Fluxo!$U:$U,"&lt;="&amp;DB$5,Fluxo!$D:$D,$D54,Fluxo!$E:$E,"&lt;&gt;"&amp;"PERMUTANTE"))</f>
        <v>0</v>
      </c>
      <c r="DC54" s="18">
        <f>IF(DC$5&gt;$G$4,0,SUMIFS(Fluxo!$O:$O,Fluxo!$U:$U,"&gt;"&amp;DB$5,Fluxo!$U:$U,"&lt;="&amp;DC$5,Fluxo!$D:$D,$D54,Fluxo!$E:$E,"&lt;&gt;"&amp;"PERMUTANTE"))</f>
        <v>0</v>
      </c>
      <c r="DD54" s="18">
        <f>IF(DD$5&gt;$G$4,0,SUMIFS(Fluxo!$O:$O,Fluxo!$U:$U,"&gt;"&amp;DC$5,Fluxo!$U:$U,"&lt;="&amp;DD$5,Fluxo!$D:$D,$D54,Fluxo!$E:$E,"&lt;&gt;"&amp;"PERMUTANTE"))</f>
        <v>0</v>
      </c>
      <c r="DE54" s="18">
        <f>IF(DE$5&gt;$G$4,0,SUMIFS(Fluxo!$O:$O,Fluxo!$U:$U,"&gt;"&amp;DD$5,Fluxo!$U:$U,"&lt;="&amp;DE$5,Fluxo!$D:$D,$D54,Fluxo!$E:$E,"&lt;&gt;"&amp;"PERMUTANTE"))</f>
        <v>0</v>
      </c>
      <c r="DF54" s="18">
        <f>IF(DF$5&gt;$G$4,0,SUMIFS(Fluxo!$O:$O,Fluxo!$U:$U,"&gt;"&amp;DE$5,Fluxo!$U:$U,"&lt;="&amp;DF$5,Fluxo!$D:$D,$D54,Fluxo!$E:$E,"&lt;&gt;"&amp;"PERMUTANTE"))</f>
        <v>0</v>
      </c>
      <c r="DG54" s="18">
        <f>IF(DG$5&gt;$G$4,0,SUMIFS(Fluxo!$O:$O,Fluxo!$U:$U,"&gt;"&amp;DF$5,Fluxo!$U:$U,"&lt;="&amp;DG$5,Fluxo!$D:$D,$D54,Fluxo!$E:$E,"&lt;&gt;"&amp;"PERMUTANTE"))</f>
        <v>0</v>
      </c>
      <c r="DH54" s="18">
        <f>IF(DH$5&gt;$G$4,0,SUMIFS(Fluxo!$O:$O,Fluxo!$U:$U,"&gt;"&amp;DG$5,Fluxo!$U:$U,"&lt;="&amp;DH$5,Fluxo!$D:$D,$D54,Fluxo!$E:$E,"&lt;&gt;"&amp;"PERMUTANTE"))</f>
        <v>0</v>
      </c>
      <c r="DI54" s="18">
        <f>IF(DI$5&gt;$G$4,0,SUMIFS(Fluxo!$O:$O,Fluxo!$U:$U,"&gt;"&amp;DH$5,Fluxo!$U:$U,"&lt;="&amp;DI$5,Fluxo!$D:$D,$D54,Fluxo!$E:$E,"&lt;&gt;"&amp;"PERMUTANTE"))</f>
        <v>0</v>
      </c>
      <c r="DJ54" s="18">
        <f>IF(DJ$5&gt;$G$4,0,SUMIFS(Fluxo!$O:$O,Fluxo!$U:$U,"&gt;"&amp;DI$5,Fluxo!$U:$U,"&lt;="&amp;DJ$5,Fluxo!$D:$D,$D54,Fluxo!$E:$E,"&lt;&gt;"&amp;"PERMUTANTE"))</f>
        <v>0</v>
      </c>
      <c r="DK54" s="18">
        <f>IF(DK$5&gt;$G$4,0,SUMIFS(Fluxo!$O:$O,Fluxo!$U:$U,"&gt;"&amp;DJ$5,Fluxo!$U:$U,"&lt;="&amp;DK$5,Fluxo!$D:$D,$D54,Fluxo!$E:$E,"&lt;&gt;"&amp;"PERMUTANTE"))</f>
        <v>0</v>
      </c>
      <c r="DL54" s="18">
        <f>IF(DL$5&gt;$G$4,0,SUMIFS(Fluxo!$O:$O,Fluxo!$U:$U,"&gt;"&amp;DK$5,Fluxo!$U:$U,"&lt;="&amp;DL$5,Fluxo!$D:$D,$D54,Fluxo!$E:$E,"&lt;&gt;"&amp;"PERMUTANTE"))</f>
        <v>0</v>
      </c>
      <c r="DM54" s="18">
        <f>IF(DM$5&gt;$G$4,0,SUMIFS(Fluxo!$O:$O,Fluxo!$U:$U,"&gt;"&amp;DL$5,Fluxo!$U:$U,"&lt;="&amp;DM$5,Fluxo!$D:$D,$D54,Fluxo!$E:$E,"&lt;&gt;"&amp;"PERMUTANTE"))</f>
        <v>0</v>
      </c>
      <c r="DN54" s="18">
        <f>IF(DN$5&gt;$G$4,0,SUMIFS(Fluxo!$O:$O,Fluxo!$U:$U,"&gt;"&amp;DM$5,Fluxo!$U:$U,"&lt;="&amp;DN$5,Fluxo!$D:$D,$D54,Fluxo!$E:$E,"&lt;&gt;"&amp;"PERMUTANTE"))</f>
        <v>0</v>
      </c>
      <c r="DO54" s="18">
        <f>IF(DO$5&gt;$G$4,0,SUMIFS(Fluxo!$O:$O,Fluxo!$U:$U,"&gt;"&amp;DN$5,Fluxo!$U:$U,"&lt;="&amp;DO$5,Fluxo!$D:$D,$D54,Fluxo!$E:$E,"&lt;&gt;"&amp;"PERMUTANTE"))</f>
        <v>0</v>
      </c>
      <c r="DP54" s="18">
        <f>IF(DP$5&gt;$G$4,0,SUMIFS(Fluxo!$O:$O,Fluxo!$U:$U,"&gt;"&amp;DO$5,Fluxo!$U:$U,"&lt;="&amp;DP$5,Fluxo!$D:$D,$D54,Fluxo!$E:$E,"&lt;&gt;"&amp;"PERMUTANTE"))</f>
        <v>0</v>
      </c>
      <c r="DQ54" s="18">
        <f>IF(DQ$5&gt;$G$4,0,SUMIFS(Fluxo!$O:$O,Fluxo!$U:$U,"&gt;"&amp;DP$5,Fluxo!$U:$U,"&lt;="&amp;DQ$5,Fluxo!$D:$D,$D54,Fluxo!$E:$E,"&lt;&gt;"&amp;"PERMUTANTE"))</f>
        <v>0</v>
      </c>
      <c r="DR54" s="18">
        <f>IF(DR$5&gt;$G$4,0,SUMIFS(Fluxo!$O:$O,Fluxo!$U:$U,"&gt;"&amp;DQ$5,Fluxo!$U:$U,"&lt;="&amp;DR$5,Fluxo!$D:$D,$D54,Fluxo!$E:$E,"&lt;&gt;"&amp;"PERMUTANTE"))</f>
        <v>0</v>
      </c>
      <c r="DS54" s="18">
        <f>IF(DS$5&gt;$G$4,0,SUMIFS(Fluxo!$O:$O,Fluxo!$U:$U,"&gt;"&amp;DR$5,Fluxo!$U:$U,"&lt;="&amp;DS$5,Fluxo!$D:$D,$D54,Fluxo!$E:$E,"&lt;&gt;"&amp;"PERMUTANTE"))</f>
        <v>0</v>
      </c>
      <c r="DT54" s="18">
        <f>IF(DT$5&gt;$G$4,0,SUMIFS(Fluxo!$O:$O,Fluxo!$U:$U,"&gt;"&amp;DS$5,Fluxo!$U:$U,"&lt;="&amp;DT$5,Fluxo!$D:$D,$D54,Fluxo!$E:$E,"&lt;&gt;"&amp;"PERMUTANTE"))</f>
        <v>0</v>
      </c>
      <c r="DU54" s="18">
        <f>IF(DU$5&gt;$G$4,0,SUMIFS(Fluxo!$O:$O,Fluxo!$U:$U,"&gt;"&amp;DT$5,Fluxo!$U:$U,"&lt;="&amp;DU$5,Fluxo!$D:$D,$D54,Fluxo!$E:$E,"&lt;&gt;"&amp;"PERMUTANTE"))</f>
        <v>0</v>
      </c>
      <c r="DV54" s="18">
        <f>IF(DV$5&gt;$G$4,0,SUMIFS(Fluxo!$O:$O,Fluxo!$U:$U,"&gt;"&amp;DU$5,Fluxo!$U:$U,"&lt;="&amp;DV$5,Fluxo!$D:$D,$D54,Fluxo!$E:$E,"&lt;&gt;"&amp;"PERMUTANTE"))</f>
        <v>0</v>
      </c>
      <c r="DW54" s="18">
        <f>IF(DW$5&gt;$G$4,0,SUMIFS(Fluxo!$O:$O,Fluxo!$U:$U,"&gt;"&amp;DV$5,Fluxo!$U:$U,"&lt;="&amp;DW$5,Fluxo!$D:$D,$D54,Fluxo!$E:$E,"&lt;&gt;"&amp;"PERMUTANTE"))</f>
        <v>0</v>
      </c>
      <c r="DX54" s="18">
        <f>IF(DX$5&gt;$G$4,0,SUMIFS(Fluxo!$O:$O,Fluxo!$U:$U,"&gt;"&amp;DW$5,Fluxo!$U:$U,"&lt;="&amp;DX$5,Fluxo!$D:$D,$D54,Fluxo!$E:$E,"&lt;&gt;"&amp;"PERMUTANTE"))</f>
        <v>0</v>
      </c>
      <c r="DY54" s="18">
        <f>IF(DY$5&gt;$G$4,0,SUMIFS(Fluxo!$O:$O,Fluxo!$U:$U,"&gt;"&amp;DX$5,Fluxo!$U:$U,"&lt;="&amp;DY$5,Fluxo!$D:$D,$D54,Fluxo!$E:$E,"&lt;&gt;"&amp;"PERMUTANTE"))</f>
        <v>0</v>
      </c>
      <c r="DZ54" s="18">
        <f>IF(DZ$5&gt;$G$4,0,SUMIFS(Fluxo!$O:$O,Fluxo!$U:$U,"&gt;"&amp;DY$5,Fluxo!$U:$U,"&lt;="&amp;DZ$5,Fluxo!$D:$D,$D54,Fluxo!$E:$E,"&lt;&gt;"&amp;"PERMUTANTE"))</f>
        <v>0</v>
      </c>
      <c r="EA54" s="18">
        <f>IF(EA$5&gt;$G$4,0,SUMIFS(Fluxo!$O:$O,Fluxo!$U:$U,"&gt;"&amp;DZ$5,Fluxo!$U:$U,"&lt;="&amp;EA$5,Fluxo!$D:$D,$D54,Fluxo!$E:$E,"&lt;&gt;"&amp;"PERMUTANTE"))</f>
        <v>0</v>
      </c>
      <c r="EB54" s="18">
        <f>IF(EB$5&gt;$G$4,0,SUMIFS(Fluxo!$O:$O,Fluxo!$U:$U,"&gt;"&amp;EA$5,Fluxo!$U:$U,"&lt;="&amp;EB$5,Fluxo!$D:$D,$D54,Fluxo!$E:$E,"&lt;&gt;"&amp;"PERMUTANTE"))</f>
        <v>0</v>
      </c>
      <c r="EC54" s="18">
        <f>IF(EC$5&gt;$G$4,0,SUMIFS(Fluxo!$O:$O,Fluxo!$U:$U,"&gt;"&amp;EB$5,Fluxo!$U:$U,"&lt;="&amp;EC$5,Fluxo!$D:$D,$D54,Fluxo!$E:$E,"&lt;&gt;"&amp;"PERMUTANTE"))</f>
        <v>0</v>
      </c>
      <c r="ED54" s="18">
        <f>IF(ED$5&gt;$G$4,0,SUMIFS(Fluxo!$O:$O,Fluxo!$U:$U,"&gt;"&amp;EC$5,Fluxo!$U:$U,"&lt;="&amp;ED$5,Fluxo!$D:$D,$D54,Fluxo!$E:$E,"&lt;&gt;"&amp;"PERMUTANTE"))</f>
        <v>0</v>
      </c>
      <c r="EE54" s="18">
        <f>IF(EE$5&gt;$G$4,0,SUMIFS(Fluxo!$O:$O,Fluxo!$U:$U,"&gt;"&amp;ED$5,Fluxo!$U:$U,"&lt;="&amp;EE$5,Fluxo!$D:$D,$D54,Fluxo!$E:$E,"&lt;&gt;"&amp;"PERMUTANTE"))</f>
        <v>0</v>
      </c>
      <c r="EF54" s="18">
        <f>IF(EF$5&gt;$G$4,0,SUMIFS(Fluxo!$O:$O,Fluxo!$U:$U,"&gt;"&amp;EE$5,Fluxo!$U:$U,"&lt;="&amp;EF$5,Fluxo!$D:$D,$D54,Fluxo!$E:$E,"&lt;&gt;"&amp;"PERMUTANTE"))</f>
        <v>0</v>
      </c>
      <c r="EG54" s="18">
        <f>IF(EG$5&gt;$G$4,0,SUMIFS(Fluxo!$O:$O,Fluxo!$U:$U,"&gt;"&amp;EF$5,Fluxo!$U:$U,"&lt;="&amp;EG$5,Fluxo!$D:$D,$D54,Fluxo!$E:$E,"&lt;&gt;"&amp;"PERMUTANTE"))</f>
        <v>0</v>
      </c>
      <c r="EH54" s="18">
        <f>IF(EH$5&gt;$G$4,0,SUMIFS(Fluxo!$O:$O,Fluxo!$U:$U,"&gt;"&amp;EG$5,Fluxo!$U:$U,"&lt;="&amp;EH$5,Fluxo!$D:$D,$D54,Fluxo!$E:$E,"&lt;&gt;"&amp;"PERMUTANTE"))</f>
        <v>0</v>
      </c>
      <c r="EI54" s="18">
        <f>IF(EI$5&gt;$G$4,0,SUMIFS(Fluxo!$O:$O,Fluxo!$U:$U,"&gt;"&amp;EH$5,Fluxo!$U:$U,"&lt;="&amp;EI$5,Fluxo!$D:$D,$D54,Fluxo!$E:$E,"&lt;&gt;"&amp;"PERMUTANTE"))</f>
        <v>0</v>
      </c>
      <c r="EJ54" s="18">
        <f>IF(EJ$5&gt;$G$4,0,SUMIFS(Fluxo!$O:$O,Fluxo!$U:$U,"&gt;"&amp;EI$5,Fluxo!$U:$U,"&lt;="&amp;EJ$5,Fluxo!$D:$D,$D54,Fluxo!$E:$E,"&lt;&gt;"&amp;"PERMUTANTE"))</f>
        <v>0</v>
      </c>
      <c r="EK54" s="18">
        <f>IF(EK$5&gt;$G$4,0,SUMIFS(Fluxo!$O:$O,Fluxo!$U:$U,"&gt;"&amp;EJ$5,Fluxo!$U:$U,"&lt;="&amp;EK$5,Fluxo!$D:$D,$D54,Fluxo!$E:$E,"&lt;&gt;"&amp;"PERMUTANTE"))</f>
        <v>0</v>
      </c>
      <c r="EL54" s="18">
        <f>IF(EL$5&gt;$G$4,0,SUMIFS(Fluxo!$O:$O,Fluxo!$U:$U,"&gt;"&amp;EK$5,Fluxo!$U:$U,"&lt;="&amp;EL$5,Fluxo!$D:$D,$D54,Fluxo!$E:$E,"&lt;&gt;"&amp;"PERMUTANTE"))</f>
        <v>0</v>
      </c>
      <c r="EM54" s="18">
        <f>IF(EM$5&gt;$G$4,0,SUMIFS(Fluxo!$O:$O,Fluxo!$U:$U,"&gt;"&amp;EL$5,Fluxo!$U:$U,"&lt;="&amp;EM$5,Fluxo!$D:$D,$D54,Fluxo!$E:$E,"&lt;&gt;"&amp;"PERMUTANTE"))</f>
        <v>0</v>
      </c>
      <c r="EN54" s="18">
        <f>IF(EN$5&gt;$G$4,0,SUMIFS(Fluxo!$O:$O,Fluxo!$U:$U,"&gt;"&amp;EM$5,Fluxo!$U:$U,"&lt;="&amp;EN$5,Fluxo!$D:$D,$D54,Fluxo!$E:$E,"&lt;&gt;"&amp;"PERMUTANTE"))</f>
        <v>0</v>
      </c>
      <c r="EO54" s="18">
        <f>IF(EO$5&gt;$G$4,0,SUMIFS(Fluxo!$O:$O,Fluxo!$U:$U,"&gt;"&amp;EN$5,Fluxo!$U:$U,"&lt;="&amp;EO$5,Fluxo!$D:$D,$D54,Fluxo!$E:$E,"&lt;&gt;"&amp;"PERMUTANTE"))</f>
        <v>0</v>
      </c>
      <c r="EP54" s="18">
        <f>IF(EP$5&gt;$G$4,0,SUMIFS(Fluxo!$O:$O,Fluxo!$U:$U,"&gt;"&amp;EO$5,Fluxo!$U:$U,"&lt;="&amp;EP$5,Fluxo!$D:$D,$D54,Fluxo!$E:$E,"&lt;&gt;"&amp;"PERMUTANTE"))</f>
        <v>0</v>
      </c>
      <c r="EQ54" s="18">
        <f>IF(EQ$5&gt;$G$4,0,SUMIFS(Fluxo!$O:$O,Fluxo!$U:$U,"&gt;"&amp;EP$5,Fluxo!$U:$U,"&lt;="&amp;EQ$5,Fluxo!$D:$D,$D54,Fluxo!$E:$E,"&lt;&gt;"&amp;"PERMUTANTE"))</f>
        <v>0</v>
      </c>
      <c r="ER54" s="18">
        <f>IF(ER$5&gt;$G$4,0,SUMIFS(Fluxo!$O:$O,Fluxo!$U:$U,"&gt;"&amp;EQ$5,Fluxo!$U:$U,"&lt;="&amp;ER$5,Fluxo!$D:$D,$D54,Fluxo!$E:$E,"&lt;&gt;"&amp;"PERMUTANTE"))</f>
        <v>0</v>
      </c>
      <c r="ES54" s="18">
        <f>IF(ES$5&gt;$G$4,0,SUMIFS(Fluxo!$O:$O,Fluxo!$U:$U,"&gt;"&amp;ER$5,Fluxo!$U:$U,"&lt;="&amp;ES$5,Fluxo!$D:$D,$D54,Fluxo!$E:$E,"&lt;&gt;"&amp;"PERMUTANTE"))</f>
        <v>0</v>
      </c>
      <c r="ET54" s="18">
        <f>IF(ET$5&gt;$G$4,0,SUMIFS(Fluxo!$O:$O,Fluxo!$U:$U,"&gt;"&amp;ES$5,Fluxo!$U:$U,"&lt;="&amp;ET$5,Fluxo!$D:$D,$D54,Fluxo!$E:$E,"&lt;&gt;"&amp;"PERMUTANTE"))</f>
        <v>0</v>
      </c>
      <c r="EU54" s="18">
        <f>IF(EU$5&gt;$G$4,0,SUMIFS(Fluxo!$O:$O,Fluxo!$U:$U,"&gt;"&amp;ET$5,Fluxo!$U:$U,"&lt;="&amp;EU$5,Fluxo!$D:$D,$D54,Fluxo!$E:$E,"&lt;&gt;"&amp;"PERMUTANTE"))</f>
        <v>0</v>
      </c>
      <c r="EV54" s="18">
        <f>IF(EV$5&gt;$G$4,0,SUMIFS(Fluxo!$O:$O,Fluxo!$U:$U,"&gt;"&amp;EU$5,Fluxo!$U:$U,"&lt;="&amp;EV$5,Fluxo!$D:$D,$D54,Fluxo!$E:$E,"&lt;&gt;"&amp;"PERMUTANTE"))</f>
        <v>0</v>
      </c>
      <c r="EW54" s="18">
        <f>IF(EW$5&gt;$G$4,0,SUMIFS(Fluxo!$O:$O,Fluxo!$U:$U,"&gt;"&amp;EV$5,Fluxo!$U:$U,"&lt;="&amp;EW$5,Fluxo!$D:$D,$D54,Fluxo!$E:$E,"&lt;&gt;"&amp;"PERMUTANTE"))</f>
        <v>0</v>
      </c>
      <c r="EX54" s="18">
        <f>IF(EX$5&gt;$G$4,0,SUMIFS(Fluxo!$O:$O,Fluxo!$U:$U,"&gt;"&amp;EW$5,Fluxo!$U:$U,"&lt;="&amp;EX$5,Fluxo!$D:$D,$D54,Fluxo!$E:$E,"&lt;&gt;"&amp;"PERMUTANTE"))</f>
        <v>0</v>
      </c>
      <c r="EY54" s="18">
        <f>IF(EY$5&gt;$G$4,0,SUMIFS(Fluxo!$O:$O,Fluxo!$U:$U,"&gt;"&amp;EX$5,Fluxo!$U:$U,"&lt;="&amp;EY$5,Fluxo!$D:$D,$D54,Fluxo!$E:$E,"&lt;&gt;"&amp;"PERMUTANTE"))</f>
        <v>0</v>
      </c>
      <c r="EZ54" s="18">
        <f>IF(EZ$5&gt;$G$4,0,SUMIFS(Fluxo!$O:$O,Fluxo!$U:$U,"&gt;"&amp;EY$5,Fluxo!$U:$U,"&lt;="&amp;EZ$5,Fluxo!$D:$D,$D54,Fluxo!$E:$E,"&lt;&gt;"&amp;"PERMUTANTE"))</f>
        <v>0</v>
      </c>
      <c r="FA54" s="18">
        <f>IF(FA$5&gt;$G$4,0,SUMIFS(Fluxo!$O:$O,Fluxo!$U:$U,"&gt;"&amp;EZ$5,Fluxo!$U:$U,"&lt;="&amp;FA$5,Fluxo!$D:$D,$D54,Fluxo!$E:$E,"&lt;&gt;"&amp;"PERMUTANTE"))</f>
        <v>0</v>
      </c>
      <c r="FB54" s="18">
        <f>IF(FB$5&gt;$G$4,0,SUMIFS(Fluxo!$O:$O,Fluxo!$U:$U,"&gt;"&amp;FA$5,Fluxo!$U:$U,"&lt;="&amp;FB$5,Fluxo!$D:$D,$D54,Fluxo!$E:$E,"&lt;&gt;"&amp;"PERMUTANTE"))</f>
        <v>0</v>
      </c>
      <c r="FC54" s="18">
        <f>IF(FC$5&gt;$G$4,0,SUMIFS(Fluxo!$O:$O,Fluxo!$U:$U,"&gt;"&amp;FB$5,Fluxo!$U:$U,"&lt;="&amp;FC$5,Fluxo!$D:$D,$D54,Fluxo!$E:$E,"&lt;&gt;"&amp;"PERMUTANTE"))</f>
        <v>0</v>
      </c>
      <c r="FD54" s="18">
        <f>IF(FD$5&gt;$G$4,0,SUMIFS(Fluxo!$O:$O,Fluxo!$U:$U,"&gt;"&amp;FC$5,Fluxo!$U:$U,"&lt;="&amp;FD$5,Fluxo!$D:$D,$D54,Fluxo!$E:$E,"&lt;&gt;"&amp;"PERMUTANTE"))</f>
        <v>0</v>
      </c>
      <c r="FE54" s="18">
        <f>IF(FE$5&gt;$G$4,0,SUMIFS(Fluxo!$O:$O,Fluxo!$U:$U,"&gt;"&amp;FD$5,Fluxo!$U:$U,"&lt;="&amp;FE$5,Fluxo!$D:$D,$D54,Fluxo!$E:$E,"&lt;&gt;"&amp;"PERMUTANTE"))</f>
        <v>0</v>
      </c>
      <c r="FF54" s="18">
        <f>IF(FF$5&gt;$G$4,0,SUMIFS(Fluxo!$O:$O,Fluxo!$U:$U,"&gt;"&amp;FE$5,Fluxo!$U:$U,"&lt;="&amp;FF$5,Fluxo!$D:$D,$D54,Fluxo!$E:$E,"&lt;&gt;"&amp;"PERMUTANTE"))</f>
        <v>0</v>
      </c>
      <c r="FG54" s="18">
        <f>IF(FG$5&gt;$G$4,0,SUMIFS(Fluxo!$O:$O,Fluxo!$U:$U,"&gt;"&amp;FF$5,Fluxo!$U:$U,"&lt;="&amp;FG$5,Fluxo!$D:$D,$D54,Fluxo!$E:$E,"&lt;&gt;"&amp;"PERMUTANTE"))</f>
        <v>0</v>
      </c>
      <c r="FH54" s="18">
        <f>IF(FH$5&gt;$G$4,0,SUMIFS(Fluxo!$O:$O,Fluxo!$U:$U,"&gt;"&amp;FG$5,Fluxo!$U:$U,"&lt;="&amp;FH$5,Fluxo!$D:$D,$D54,Fluxo!$E:$E,"&lt;&gt;"&amp;"PERMUTANTE"))</f>
        <v>0</v>
      </c>
      <c r="FI54" s="18">
        <f>IF(FI$5&gt;$G$4,0,SUMIFS(Fluxo!$O:$O,Fluxo!$U:$U,"&gt;"&amp;FH$5,Fluxo!$U:$U,"&lt;="&amp;FI$5,Fluxo!$D:$D,$D54,Fluxo!$E:$E,"&lt;&gt;"&amp;"PERMUTANTE"))</f>
        <v>0</v>
      </c>
      <c r="FJ54" s="18">
        <f>IF(FJ$5&gt;$G$4,0,SUMIFS(Fluxo!$O:$O,Fluxo!$U:$U,"&gt;"&amp;FI$5,Fluxo!$U:$U,"&lt;="&amp;FJ$5,Fluxo!$D:$D,$D54,Fluxo!$E:$E,"&lt;&gt;"&amp;"PERMUTANTE"))</f>
        <v>0</v>
      </c>
      <c r="FK54" s="18">
        <f>IF(FK$5&gt;$G$4,0,SUMIFS(Fluxo!$O:$O,Fluxo!$U:$U,"&gt;"&amp;FJ$5,Fluxo!$U:$U,"&lt;="&amp;FK$5,Fluxo!$D:$D,$D54,Fluxo!$E:$E,"&lt;&gt;"&amp;"PERMUTANTE"))</f>
        <v>0</v>
      </c>
      <c r="FL54" s="18">
        <f>IF(FL$5&gt;$G$4,0,SUMIFS(Fluxo!$O:$O,Fluxo!$U:$U,"&gt;"&amp;FK$5,Fluxo!$U:$U,"&lt;="&amp;FL$5,Fluxo!$D:$D,$D54,Fluxo!$E:$E,"&lt;&gt;"&amp;"PERMUTANTE"))</f>
        <v>0</v>
      </c>
      <c r="FM54" s="18">
        <f>IF(FM$5&gt;$G$4,0,SUMIFS(Fluxo!$O:$O,Fluxo!$U:$U,"&gt;"&amp;FL$5,Fluxo!$U:$U,"&lt;="&amp;FM$5,Fluxo!$D:$D,$D54,Fluxo!$E:$E,"&lt;&gt;"&amp;"PERMUTANTE"))</f>
        <v>0</v>
      </c>
      <c r="FN54" s="18">
        <f>IF(FN$5&gt;$G$4,0,SUMIFS(Fluxo!$O:$O,Fluxo!$U:$U,"&gt;"&amp;FM$5,Fluxo!$U:$U,"&lt;="&amp;FN$5,Fluxo!$D:$D,$D54,Fluxo!$E:$E,"&lt;&gt;"&amp;"PERMUTANTE"))</f>
        <v>0</v>
      </c>
      <c r="FO54" s="18">
        <f>IF(FO$5&gt;$G$4,0,SUMIFS(Fluxo!$O:$O,Fluxo!$U:$U,"&gt;"&amp;FN$5,Fluxo!$U:$U,"&lt;="&amp;FO$5,Fluxo!$D:$D,$D54,Fluxo!$E:$E,"&lt;&gt;"&amp;"PERMUTANTE"))</f>
        <v>0</v>
      </c>
      <c r="FP54" s="18">
        <f>IF(FP$5&gt;$G$4,0,SUMIFS(Fluxo!$O:$O,Fluxo!$U:$U,"&gt;"&amp;FO$5,Fluxo!$U:$U,"&lt;="&amp;FP$5,Fluxo!$D:$D,$D54,Fluxo!$E:$E,"&lt;&gt;"&amp;"PERMUTANTE"))</f>
        <v>0</v>
      </c>
      <c r="FQ54" s="18">
        <f>IF(FQ$5&gt;$G$4,0,SUMIFS(Fluxo!$O:$O,Fluxo!$U:$U,"&gt;"&amp;FP$5,Fluxo!$U:$U,"&lt;="&amp;FQ$5,Fluxo!$D:$D,$D54,Fluxo!$E:$E,"&lt;&gt;"&amp;"PERMUTANTE"))</f>
        <v>0</v>
      </c>
      <c r="FR54" s="18">
        <f>IF(FR$5&gt;$G$4,0,SUMIFS(Fluxo!$O:$O,Fluxo!$U:$U,"&gt;"&amp;FQ$5,Fluxo!$U:$U,"&lt;="&amp;FR$5,Fluxo!$D:$D,$D54,Fluxo!$E:$E,"&lt;&gt;"&amp;"PERMUTANTE"))</f>
        <v>0</v>
      </c>
      <c r="FS54" s="18">
        <f>IF(FS$5&gt;$G$4,0,SUMIFS(Fluxo!$O:$O,Fluxo!$U:$U,"&gt;"&amp;FR$5,Fluxo!$U:$U,"&lt;="&amp;FS$5,Fluxo!$D:$D,$D54,Fluxo!$E:$E,"&lt;&gt;"&amp;"PERMUTANTE"))</f>
        <v>0</v>
      </c>
      <c r="FT54" s="18">
        <f>IF(FT$5&gt;$G$4,0,SUMIFS(Fluxo!$O:$O,Fluxo!$U:$U,"&gt;"&amp;FS$5,Fluxo!$U:$U,"&lt;="&amp;FT$5,Fluxo!$D:$D,$D54,Fluxo!$E:$E,"&lt;&gt;"&amp;"PERMUTANTE"))</f>
        <v>0</v>
      </c>
      <c r="FU54" s="18">
        <f>IF(FU$5&gt;$G$4,0,SUMIFS(Fluxo!$O:$O,Fluxo!$U:$U,"&gt;"&amp;FT$5,Fluxo!$U:$U,"&lt;="&amp;FU$5,Fluxo!$D:$D,$D54,Fluxo!$E:$E,"&lt;&gt;"&amp;"PERMUTANTE"))</f>
        <v>0</v>
      </c>
      <c r="FV54" s="18">
        <f>IF(FV$5&gt;$G$4,0,SUMIFS(Fluxo!$O:$O,Fluxo!$U:$U,"&gt;"&amp;FU$5,Fluxo!$U:$U,"&lt;="&amp;FV$5,Fluxo!$D:$D,$D54,Fluxo!$E:$E,"&lt;&gt;"&amp;"PERMUTANTE"))</f>
        <v>0</v>
      </c>
      <c r="FW54" s="18">
        <f>IF(FW$5&gt;$G$4,0,SUMIFS(Fluxo!$O:$O,Fluxo!$U:$U,"&gt;"&amp;FV$5,Fluxo!$U:$U,"&lt;="&amp;FW$5,Fluxo!$D:$D,$D54,Fluxo!$E:$E,"&lt;&gt;"&amp;"PERMUTANTE"))</f>
        <v>0</v>
      </c>
      <c r="FX54" s="18">
        <f>IF(FX$5&gt;$G$4,0,SUMIFS(Fluxo!$O:$O,Fluxo!$U:$U,"&gt;"&amp;FW$5,Fluxo!$U:$U,"&lt;="&amp;FX$5,Fluxo!$D:$D,$D54,Fluxo!$E:$E,"&lt;&gt;"&amp;"PERMUTANTE"))</f>
        <v>0</v>
      </c>
      <c r="FY54" s="18">
        <f>IF(FY$5&gt;$G$4,0,SUMIFS(Fluxo!$O:$O,Fluxo!$U:$U,"&gt;"&amp;FX$5,Fluxo!$U:$U,"&lt;="&amp;FY$5,Fluxo!$D:$D,$D54,Fluxo!$E:$E,"&lt;&gt;"&amp;"PERMUTANTE"))</f>
        <v>0</v>
      </c>
      <c r="FZ54" s="18">
        <f>IF(FZ$5&gt;$G$4,0,SUMIFS(Fluxo!$O:$O,Fluxo!$U:$U,"&gt;"&amp;FY$5,Fluxo!$U:$U,"&lt;="&amp;FZ$5,Fluxo!$D:$D,$D54,Fluxo!$E:$E,"&lt;&gt;"&amp;"PERMUTANTE"))</f>
        <v>0</v>
      </c>
      <c r="GA54" s="18">
        <f>IF(GA$5&gt;$G$4,0,SUMIFS(Fluxo!$O:$O,Fluxo!$U:$U,"&gt;"&amp;FZ$5,Fluxo!$U:$U,"&lt;="&amp;GA$5,Fluxo!$D:$D,$D54,Fluxo!$E:$E,"&lt;&gt;"&amp;"PERMUTANTE"))</f>
        <v>0</v>
      </c>
      <c r="GB54" s="18">
        <f>IF(GB$5&gt;$G$4,0,SUMIFS(Fluxo!$O:$O,Fluxo!$U:$U,"&gt;"&amp;GA$5,Fluxo!$U:$U,"&lt;="&amp;GB$5,Fluxo!$D:$D,$D54,Fluxo!$E:$E,"&lt;&gt;"&amp;"PERMUTANTE"))</f>
        <v>0</v>
      </c>
      <c r="GC54" s="18">
        <f>IF(GC$5&gt;$G$4,0,SUMIFS(Fluxo!$O:$O,Fluxo!$U:$U,"&gt;"&amp;GB$5,Fluxo!$U:$U,"&lt;="&amp;GC$5,Fluxo!$D:$D,$D54,Fluxo!$E:$E,"&lt;&gt;"&amp;"PERMUTANTE"))</f>
        <v>0</v>
      </c>
      <c r="GD54" s="18">
        <f>IF(GD$5&gt;$G$4,0,SUMIFS(Fluxo!$O:$O,Fluxo!$U:$U,"&gt;"&amp;GC$5,Fluxo!$U:$U,"&lt;="&amp;GD$5,Fluxo!$D:$D,$D54,Fluxo!$E:$E,"&lt;&gt;"&amp;"PERMUTANTE"))</f>
        <v>0</v>
      </c>
      <c r="GE54" s="18">
        <f>IF(GE$5&gt;$G$4,0,SUMIFS(Fluxo!$O:$O,Fluxo!$U:$U,"&gt;"&amp;GD$5,Fluxo!$U:$U,"&lt;="&amp;GE$5,Fluxo!$D:$D,$D54,Fluxo!$E:$E,"&lt;&gt;"&amp;"PERMUTANTE"))</f>
        <v>0</v>
      </c>
      <c r="GF54" s="18">
        <f>IF(GF$5&gt;$G$4,0,SUMIFS(Fluxo!$O:$O,Fluxo!$U:$U,"&gt;"&amp;GE$5,Fluxo!$U:$U,"&lt;="&amp;GF$5,Fluxo!$D:$D,$D54,Fluxo!$E:$E,"&lt;&gt;"&amp;"PERMUTANTE"))</f>
        <v>0</v>
      </c>
      <c r="GG54" s="18">
        <f>IF(GG$5&gt;$G$4,0,SUMIFS(Fluxo!$O:$O,Fluxo!$U:$U,"&gt;"&amp;GF$5,Fluxo!$U:$U,"&lt;="&amp;GG$5,Fluxo!$D:$D,$D54,Fluxo!$E:$E,"&lt;&gt;"&amp;"PERMUTANTE"))</f>
        <v>0</v>
      </c>
      <c r="GH54" s="18">
        <f>IF(GH$5&gt;$G$4,0,SUMIFS(Fluxo!$O:$O,Fluxo!$U:$U,"&gt;"&amp;GG$5,Fluxo!$U:$U,"&lt;="&amp;GH$5,Fluxo!$D:$D,$D54,Fluxo!$E:$E,"&lt;&gt;"&amp;"PERMUTANTE"))</f>
        <v>0</v>
      </c>
      <c r="GI54" s="18">
        <f>IF(GI$5&gt;$G$4,0,SUMIFS(Fluxo!$O:$O,Fluxo!$U:$U,"&gt;"&amp;GH$5,Fluxo!$U:$U,"&lt;="&amp;GI$5,Fluxo!$D:$D,$D54,Fluxo!$E:$E,"&lt;&gt;"&amp;"PERMUTANTE"))</f>
        <v>0</v>
      </c>
      <c r="GJ54" s="18">
        <f>IF(GJ$5&gt;$G$4,0,SUMIFS(Fluxo!$O:$O,Fluxo!$U:$U,"&gt;"&amp;GI$5,Fluxo!$U:$U,"&lt;="&amp;GJ$5,Fluxo!$D:$D,$D54,Fluxo!$E:$E,"&lt;&gt;"&amp;"PERMUTANTE"))</f>
        <v>0</v>
      </c>
      <c r="GK54" s="18">
        <f>IF(GK$5&gt;$G$4,0,SUMIFS(Fluxo!$O:$O,Fluxo!$U:$U,"&gt;"&amp;GJ$5,Fluxo!$U:$U,"&lt;="&amp;GK$5,Fluxo!$D:$D,$D54,Fluxo!$E:$E,"&lt;&gt;"&amp;"PERMUTANTE"))</f>
        <v>0</v>
      </c>
      <c r="GL54" s="18">
        <f>IF(GL$5&gt;$G$4,0,SUMIFS(Fluxo!$O:$O,Fluxo!$U:$U,"&gt;"&amp;GK$5,Fluxo!$U:$U,"&lt;="&amp;GL$5,Fluxo!$D:$D,$D54,Fluxo!$E:$E,"&lt;&gt;"&amp;"PERMUTANTE"))</f>
        <v>0</v>
      </c>
      <c r="GM54" s="18">
        <f>IF(GM$5&gt;$G$4,0,SUMIFS(Fluxo!$O:$O,Fluxo!$U:$U,"&gt;"&amp;GL$5,Fluxo!$U:$U,"&lt;="&amp;GM$5,Fluxo!$D:$D,$D54,Fluxo!$E:$E,"&lt;&gt;"&amp;"PERMUTANTE"))</f>
        <v>0</v>
      </c>
      <c r="GN54" s="18">
        <f>IF(GN$5&gt;$G$4,0,SUMIFS(Fluxo!$O:$O,Fluxo!$U:$U,"&gt;"&amp;GM$5,Fluxo!$U:$U,"&lt;="&amp;GN$5,Fluxo!$D:$D,$D54,Fluxo!$E:$E,"&lt;&gt;"&amp;"PERMUTANTE"))</f>
        <v>0</v>
      </c>
      <c r="GO54" s="18">
        <f>IF(GO$5&gt;$G$4,0,SUMIFS(Fluxo!$O:$O,Fluxo!$U:$U,"&gt;"&amp;GN$5,Fluxo!$U:$U,"&lt;="&amp;GO$5,Fluxo!$D:$D,$D54,Fluxo!$E:$E,"&lt;&gt;"&amp;"PERMUTANTE"))</f>
        <v>0</v>
      </c>
      <c r="GP54" s="18">
        <f>IF(GP$5&gt;$G$4,0,SUMIFS(Fluxo!$O:$O,Fluxo!$U:$U,"&gt;"&amp;GO$5,Fluxo!$U:$U,"&lt;="&amp;GP$5,Fluxo!$D:$D,$D54,Fluxo!$E:$E,"&lt;&gt;"&amp;"PERMUTANTE"))</f>
        <v>0</v>
      </c>
      <c r="GQ54" s="18">
        <f>IF(GQ$5&gt;$G$4,0,SUMIFS(Fluxo!$O:$O,Fluxo!$U:$U,"&gt;"&amp;GP$5,Fluxo!$U:$U,"&lt;="&amp;GQ$5,Fluxo!$D:$D,$D54,Fluxo!$E:$E,"&lt;&gt;"&amp;"PERMUTANTE"))</f>
        <v>0</v>
      </c>
      <c r="GR54" s="18">
        <f>IF(GR$5&gt;$G$4,0,SUMIFS(Fluxo!$O:$O,Fluxo!$U:$U,"&gt;"&amp;GQ$5,Fluxo!$U:$U,"&lt;="&amp;GR$5,Fluxo!$D:$D,$D54,Fluxo!$E:$E,"&lt;&gt;"&amp;"PERMUTANTE"))</f>
        <v>0</v>
      </c>
      <c r="GS54" s="18">
        <f>IF(GS$5&gt;$G$4,0,SUMIFS(Fluxo!$O:$O,Fluxo!$U:$U,"&gt;"&amp;GR$5,Fluxo!$U:$U,"&lt;="&amp;GS$5,Fluxo!$D:$D,$D54,Fluxo!$E:$E,"&lt;&gt;"&amp;"PERMUTANTE"))</f>
        <v>0</v>
      </c>
      <c r="GT54" s="18">
        <f>IF(GT$5&gt;$G$4,0,SUMIFS(Fluxo!$O:$O,Fluxo!$U:$U,"&gt;"&amp;GS$5,Fluxo!$U:$U,"&lt;="&amp;GT$5,Fluxo!$D:$D,$D54,Fluxo!$E:$E,"&lt;&gt;"&amp;"PERMUTANTE"))</f>
        <v>0</v>
      </c>
      <c r="GU54" s="18">
        <f>IF(GU$5&gt;$G$4,0,SUMIFS(Fluxo!$O:$O,Fluxo!$U:$U,"&gt;"&amp;GT$5,Fluxo!$U:$U,"&lt;="&amp;GU$5,Fluxo!$D:$D,$D54,Fluxo!$E:$E,"&lt;&gt;"&amp;"PERMUTANTE"))</f>
        <v>0</v>
      </c>
      <c r="GV54" s="18">
        <f>IF(GV$5&gt;$G$4,0,SUMIFS(Fluxo!$O:$O,Fluxo!$U:$U,"&gt;"&amp;GU$5,Fluxo!$U:$U,"&lt;="&amp;GV$5,Fluxo!$D:$D,$D54,Fluxo!$E:$E,"&lt;&gt;"&amp;"PERMUTANTE"))</f>
        <v>0</v>
      </c>
      <c r="GW54" s="18">
        <f>IF(GW$5&gt;$G$4,0,SUMIFS(Fluxo!$O:$O,Fluxo!$U:$U,"&gt;"&amp;GV$5,Fluxo!$U:$U,"&lt;="&amp;GW$5,Fluxo!$D:$D,$D54,Fluxo!$E:$E,"&lt;&gt;"&amp;"PERMUTANTE"))</f>
        <v>0</v>
      </c>
      <c r="GX54" s="18">
        <f>IF(GX$5&gt;$G$4,0,SUMIFS(Fluxo!$O:$O,Fluxo!$U:$U,"&gt;"&amp;GW$5,Fluxo!$U:$U,"&lt;="&amp;GX$5,Fluxo!$D:$D,$D54,Fluxo!$E:$E,"&lt;&gt;"&amp;"PERMUTANTE"))</f>
        <v>0</v>
      </c>
      <c r="GY54" s="18">
        <f>IF(GY$5&gt;$G$4,0,SUMIFS(Fluxo!$O:$O,Fluxo!$U:$U,"&gt;"&amp;GX$5,Fluxo!$U:$U,"&lt;="&amp;GY$5,Fluxo!$D:$D,$D54,Fluxo!$E:$E,"&lt;&gt;"&amp;"PERMUTANTE"))</f>
        <v>0</v>
      </c>
      <c r="GZ54" s="18">
        <f>IF(GZ$5&gt;$G$4,0,SUMIFS(Fluxo!$O:$O,Fluxo!$U:$U,"&gt;"&amp;GY$5,Fluxo!$U:$U,"&lt;="&amp;GZ$5,Fluxo!$D:$D,$D54,Fluxo!$E:$E,"&lt;&gt;"&amp;"PERMUTANTE"))</f>
        <v>0</v>
      </c>
      <c r="HA54" s="18">
        <f>IF(HA$5&gt;$G$4,0,SUMIFS(Fluxo!$O:$O,Fluxo!$U:$U,"&gt;"&amp;GZ$5,Fluxo!$U:$U,"&lt;="&amp;HA$5,Fluxo!$D:$D,$D54,Fluxo!$E:$E,"&lt;&gt;"&amp;"PERMUTANTE"))</f>
        <v>0</v>
      </c>
      <c r="HB54" s="18">
        <f>IF(HB$5&gt;$G$4,0,SUMIFS(Fluxo!$O:$O,Fluxo!$U:$U,"&gt;"&amp;HA$5,Fluxo!$U:$U,"&lt;="&amp;HB$5,Fluxo!$D:$D,$D54,Fluxo!$E:$E,"&lt;&gt;"&amp;"PERMUTANTE"))</f>
        <v>0</v>
      </c>
      <c r="HC54" s="18">
        <f>IF(HC$5&gt;$G$4,0,SUMIFS(Fluxo!$O:$O,Fluxo!$U:$U,"&gt;"&amp;HB$5,Fluxo!$U:$U,"&lt;="&amp;HC$5,Fluxo!$D:$D,$D54,Fluxo!$E:$E,"&lt;&gt;"&amp;"PERMUTANTE"))</f>
        <v>0</v>
      </c>
      <c r="HD54" s="18">
        <f>IF(HD$5&gt;$G$4,0,SUMIFS(Fluxo!$O:$O,Fluxo!$U:$U,"&gt;"&amp;HC$5,Fluxo!$U:$U,"&lt;="&amp;HD$5,Fluxo!$D:$D,$D54,Fluxo!$E:$E,"&lt;&gt;"&amp;"PERMUTANTE"))</f>
        <v>0</v>
      </c>
      <c r="HE54" s="18">
        <f>IF(HE$5&gt;$G$4,0,SUMIFS(Fluxo!$O:$O,Fluxo!$U:$U,"&gt;"&amp;HD$5,Fluxo!$U:$U,"&lt;="&amp;HE$5,Fluxo!$D:$D,$D54,Fluxo!$E:$E,"&lt;&gt;"&amp;"PERMUTANTE"))</f>
        <v>0</v>
      </c>
      <c r="HF54" s="18">
        <f>IF(HF$5&gt;$G$4,0,SUMIFS(Fluxo!$O:$O,Fluxo!$U:$U,"&gt;"&amp;HE$5,Fluxo!$U:$U,"&lt;="&amp;HF$5,Fluxo!$D:$D,$D54,Fluxo!$E:$E,"&lt;&gt;"&amp;"PERMUTANTE"))</f>
        <v>0</v>
      </c>
    </row>
    <row r="55" spans="1:214">
      <c r="A55" s="20">
        <f t="shared" si="8"/>
        <v>45</v>
      </c>
      <c r="B55" s="140" t="str">
        <f>'Check Carteira'!C47</f>
        <v>E.1016.99.01.0125</v>
      </c>
      <c r="C55" s="141">
        <v>1</v>
      </c>
      <c r="D55" s="129" t="str">
        <f>'Check Carteira'!F47</f>
        <v>A-0125</v>
      </c>
      <c r="E55" s="21" t="str">
        <f>IFERROR(INDEX(Contratos!L:L,MATCH(D55,Contratos!R:R,0)),"")</f>
        <v/>
      </c>
      <c r="F55" s="139" t="str">
        <f>IFERROR(INDEX(Contratos!G:G,MATCH(D55,Contratos!R:R,0)),"")</f>
        <v/>
      </c>
      <c r="H55" s="83">
        <f t="shared" si="9"/>
        <v>0</v>
      </c>
      <c r="J55" s="18">
        <f>IF(J$5&gt;$G$4,0,SUMIFS(Fluxo!$O:$O,Fluxo!$U:$U,"&gt;"&amp;I$5,Fluxo!$U:$U,"&lt;="&amp;J$5,Fluxo!$D:$D,$D55))</f>
        <v>0</v>
      </c>
      <c r="K55" s="18">
        <f>IF(K$5&gt;$G$4,0,SUMIFS(Fluxo!$O:$O,Fluxo!$U:$U,"&gt;"&amp;J$5,Fluxo!$U:$U,"&lt;="&amp;K$5,Fluxo!$D:$D,$D55))</f>
        <v>0</v>
      </c>
      <c r="L55" s="18">
        <f>IF(L$5&gt;$G$4,0,SUMIFS(Fluxo!$O:$O,Fluxo!$U:$U,"&gt;"&amp;K$5,Fluxo!$U:$U,"&lt;="&amp;L$5,Fluxo!$D:$D,$D55))</f>
        <v>0</v>
      </c>
      <c r="M55" s="18">
        <f>IF(M$5&gt;$G$4,0,SUMIFS(Fluxo!$O:$O,Fluxo!$U:$U,"&gt;"&amp;L$5,Fluxo!$U:$U,"&lt;="&amp;M$5,Fluxo!$D:$D,$D55))</f>
        <v>0</v>
      </c>
      <c r="N55" s="18">
        <f>IF(N$5&gt;$G$4,0,SUMIFS(Fluxo!$O:$O,Fluxo!$U:$U,"&gt;"&amp;M$5,Fluxo!$U:$U,"&lt;="&amp;N$5,Fluxo!$D:$D,$D55))</f>
        <v>0</v>
      </c>
      <c r="O55" s="18">
        <f>IF(O$5&gt;$G$4,0,SUMIFS(Fluxo!$O:$O,Fluxo!$U:$U,"&gt;"&amp;N$5,Fluxo!$U:$U,"&lt;="&amp;O$5,Fluxo!$D:$D,$D55))</f>
        <v>0</v>
      </c>
      <c r="P55" s="18">
        <f>IF(P$5&gt;$G$4,0,SUMIFS(Fluxo!$O:$O,Fluxo!$U:$U,"&gt;"&amp;O$5,Fluxo!$U:$U,"&lt;="&amp;P$5,Fluxo!$D:$D,$D55))</f>
        <v>0</v>
      </c>
      <c r="Q55" s="18">
        <f>IF(Q$5&gt;$G$4,0,SUMIFS(Fluxo!$O:$O,Fluxo!$U:$U,"&gt;"&amp;P$5,Fluxo!$U:$U,"&lt;="&amp;Q$5,Fluxo!$D:$D,$D55))</f>
        <v>0</v>
      </c>
      <c r="R55" s="18">
        <f>IF(R$5&gt;$G$4,0,SUMIFS(Fluxo!$O:$O,Fluxo!$U:$U,"&gt;"&amp;Q$5,Fluxo!$U:$U,"&lt;="&amp;R$5,Fluxo!$D:$D,$D55))</f>
        <v>0</v>
      </c>
      <c r="S55" s="18">
        <f>IF(S$5&gt;$G$4,0,SUMIFS(Fluxo!$O:$O,Fluxo!$U:$U,"&gt;"&amp;R$5,Fluxo!$U:$U,"&lt;="&amp;S$5,Fluxo!$D:$D,$D55,Fluxo!$E:$E,"&lt;&gt;"&amp;"PERMUTANTE"))</f>
        <v>0</v>
      </c>
      <c r="T55" s="18">
        <f>IF(T$5&gt;$G$4,0,SUMIFS(Fluxo!$O:$O,Fluxo!$U:$U,"&gt;"&amp;S$5,Fluxo!$U:$U,"&lt;="&amp;T$5,Fluxo!$D:$D,$D55,Fluxo!$E:$E,"&lt;&gt;"&amp;"PERMUTANTE"))</f>
        <v>0</v>
      </c>
      <c r="U55" s="18">
        <f>IF(U$5&gt;$G$4,0,SUMIFS(Fluxo!$O:$O,Fluxo!$U:$U,"&gt;"&amp;T$5,Fluxo!$U:$U,"&lt;="&amp;U$5,Fluxo!$D:$D,$D55,Fluxo!$E:$E,"&lt;&gt;"&amp;"PERMUTANTE"))</f>
        <v>0</v>
      </c>
      <c r="V55" s="18">
        <f>IF(V$5&gt;$G$4,0,SUMIFS(Fluxo!$O:$O,Fluxo!$U:$U,"&gt;"&amp;U$5,Fluxo!$U:$U,"&lt;="&amp;V$5,Fluxo!$D:$D,$D55,Fluxo!$E:$E,"&lt;&gt;"&amp;"PERMUTANTE"))</f>
        <v>0</v>
      </c>
      <c r="W55" s="18">
        <f>IF(W$5&gt;$G$4,0,SUMIFS(Fluxo!$O:$O,Fluxo!$U:$U,"&gt;"&amp;V$5,Fluxo!$U:$U,"&lt;="&amp;W$5,Fluxo!$D:$D,$D55,Fluxo!$E:$E,"&lt;&gt;"&amp;"PERMUTANTE"))</f>
        <v>0</v>
      </c>
      <c r="X55" s="18">
        <f>IF(X$5&gt;$G$4,0,SUMIFS(Fluxo!$O:$O,Fluxo!$U:$U,"&gt;"&amp;W$5,Fluxo!$U:$U,"&lt;="&amp;X$5,Fluxo!$D:$D,$D55,Fluxo!$E:$E,"&lt;&gt;"&amp;"PERMUTANTE"))</f>
        <v>0</v>
      </c>
      <c r="Y55" s="18">
        <f>IF(Y$5&gt;$G$4,0,SUMIFS(Fluxo!$O:$O,Fluxo!$U:$U,"&gt;"&amp;X$5,Fluxo!$U:$U,"&lt;="&amp;Y$5,Fluxo!$D:$D,$D55,Fluxo!$E:$E,"&lt;&gt;"&amp;"PERMUTANTE"))</f>
        <v>0</v>
      </c>
      <c r="Z55" s="18">
        <f>IF(Z$5&gt;$G$4,0,SUMIFS(Fluxo!$O:$O,Fluxo!$U:$U,"&gt;"&amp;Y$5,Fluxo!$U:$U,"&lt;="&amp;Z$5,Fluxo!$D:$D,$D55,Fluxo!$E:$E,"&lt;&gt;"&amp;"PERMUTANTE"))</f>
        <v>0</v>
      </c>
      <c r="AA55" s="18">
        <f>IF(AA$5&gt;$G$4,0,SUMIFS(Fluxo!$O:$O,Fluxo!$U:$U,"&gt;"&amp;Z$5,Fluxo!$U:$U,"&lt;="&amp;AA$5,Fluxo!$D:$D,$D55,Fluxo!$E:$E,"&lt;&gt;"&amp;"PERMUTANTE"))</f>
        <v>0</v>
      </c>
      <c r="AB55" s="18">
        <f>IF(AB$5&gt;$G$4,0,SUMIFS(Fluxo!$O:$O,Fluxo!$U:$U,"&gt;"&amp;AA$5,Fluxo!$U:$U,"&lt;="&amp;AB$5,Fluxo!$D:$D,$D55,Fluxo!$E:$E,"&lt;&gt;"&amp;"PERMUTANTE"))</f>
        <v>0</v>
      </c>
      <c r="AC55" s="18">
        <f>IF(AC$5&gt;$G$4,0,SUMIFS(Fluxo!$O:$O,Fluxo!$U:$U,"&gt;"&amp;AB$5,Fluxo!$U:$U,"&lt;="&amp;AC$5,Fluxo!$D:$D,$D55,Fluxo!$E:$E,"&lt;&gt;"&amp;"PERMUTANTE"))</f>
        <v>0</v>
      </c>
      <c r="AD55" s="18">
        <f>IF(AD$5&gt;$G$4,0,SUMIFS(Fluxo!$O:$O,Fluxo!$U:$U,"&gt;"&amp;AC$5,Fluxo!$U:$U,"&lt;="&amp;AD$5,Fluxo!$D:$D,$D55,Fluxo!$E:$E,"&lt;&gt;"&amp;"PERMUTANTE"))</f>
        <v>0</v>
      </c>
      <c r="AE55" s="18">
        <f>IF(AE$5&gt;$G$4,0,SUMIFS(Fluxo!$O:$O,Fluxo!$U:$U,"&gt;"&amp;AD$5,Fluxo!$U:$U,"&lt;="&amp;AE$5,Fluxo!$D:$D,$D55,Fluxo!$E:$E,"&lt;&gt;"&amp;"PERMUTANTE"))</f>
        <v>0</v>
      </c>
      <c r="AF55" s="18">
        <f>IF(AF$5&gt;$G$4,0,SUMIFS(Fluxo!$O:$O,Fluxo!$U:$U,"&gt;"&amp;AE$5,Fluxo!$U:$U,"&lt;="&amp;AF$5,Fluxo!$D:$D,$D55,Fluxo!$E:$E,"&lt;&gt;"&amp;"PERMUTANTE"))</f>
        <v>0</v>
      </c>
      <c r="AG55" s="18">
        <f>IF(AG$5&gt;$G$4,0,SUMIFS(Fluxo!$O:$O,Fluxo!$U:$U,"&gt;"&amp;AF$5,Fluxo!$U:$U,"&lt;="&amp;AG$5,Fluxo!$D:$D,$D55,Fluxo!$E:$E,"&lt;&gt;"&amp;"PERMUTANTE"))</f>
        <v>0</v>
      </c>
      <c r="AH55" s="18">
        <f>IF(AH$5&gt;$G$4,0,SUMIFS(Fluxo!$O:$O,Fluxo!$U:$U,"&gt;"&amp;AG$5,Fluxo!$U:$U,"&lt;="&amp;AH$5,Fluxo!$D:$D,$D55,Fluxo!$E:$E,"&lt;&gt;"&amp;"PERMUTANTE"))</f>
        <v>0</v>
      </c>
      <c r="AI55" s="18">
        <f>IF(AI$5&gt;$G$4,0,SUMIFS(Fluxo!$O:$O,Fluxo!$U:$U,"&gt;"&amp;AH$5,Fluxo!$U:$U,"&lt;="&amp;AI$5,Fluxo!$D:$D,$D55,Fluxo!$E:$E,"&lt;&gt;"&amp;"PERMUTANTE"))</f>
        <v>0</v>
      </c>
      <c r="AJ55" s="18">
        <f>IF(AJ$5&gt;$G$4,0,SUMIFS(Fluxo!$O:$O,Fluxo!$U:$U,"&gt;"&amp;AI$5,Fluxo!$U:$U,"&lt;="&amp;AJ$5,Fluxo!$D:$D,$D55,Fluxo!$E:$E,"&lt;&gt;"&amp;"PERMUTANTE"))</f>
        <v>0</v>
      </c>
      <c r="AK55" s="18">
        <f>IF(AK$5&gt;$G$4,0,SUMIFS(Fluxo!$O:$O,Fluxo!$U:$U,"&gt;"&amp;AJ$5,Fluxo!$U:$U,"&lt;="&amp;AK$5,Fluxo!$D:$D,$D55,Fluxo!$E:$E,"&lt;&gt;"&amp;"PERMUTANTE"))</f>
        <v>0</v>
      </c>
      <c r="AL55" s="18">
        <f>IF(AL$5&gt;$G$4,0,SUMIFS(Fluxo!$O:$O,Fluxo!$U:$U,"&gt;"&amp;AK$5,Fluxo!$U:$U,"&lt;="&amp;AL$5,Fluxo!$D:$D,$D55,Fluxo!$E:$E,"&lt;&gt;"&amp;"PERMUTANTE"))</f>
        <v>0</v>
      </c>
      <c r="AM55" s="18">
        <f>IF(AM$5&gt;$G$4,0,SUMIFS(Fluxo!$O:$O,Fluxo!$U:$U,"&gt;"&amp;AL$5,Fluxo!$U:$U,"&lt;="&amp;AM$5,Fluxo!$D:$D,$D55,Fluxo!$E:$E,"&lt;&gt;"&amp;"PERMUTANTE"))</f>
        <v>0</v>
      </c>
      <c r="AN55" s="18">
        <f>IF(AN$5&gt;$G$4,0,SUMIFS(Fluxo!$O:$O,Fluxo!$U:$U,"&gt;"&amp;AM$5,Fluxo!$U:$U,"&lt;="&amp;AN$5,Fluxo!$D:$D,$D55,Fluxo!$E:$E,"&lt;&gt;"&amp;"PERMUTANTE"))</f>
        <v>0</v>
      </c>
      <c r="AO55" s="18">
        <f>IF(AO$5&gt;$G$4,0,SUMIFS(Fluxo!$O:$O,Fluxo!$U:$U,"&gt;"&amp;AN$5,Fluxo!$U:$U,"&lt;="&amp;AO$5,Fluxo!$D:$D,$D55,Fluxo!$E:$E,"&lt;&gt;"&amp;"PERMUTANTE"))</f>
        <v>0</v>
      </c>
      <c r="AP55" s="18">
        <f>IF(AP$5&gt;$G$4,0,SUMIFS(Fluxo!$O:$O,Fluxo!$U:$U,"&gt;"&amp;AO$5,Fluxo!$U:$U,"&lt;="&amp;AP$5,Fluxo!$D:$D,$D55,Fluxo!$E:$E,"&lt;&gt;"&amp;"PERMUTANTE"))</f>
        <v>0</v>
      </c>
      <c r="AQ55" s="18">
        <f>IF(AQ$5&gt;$G$4,0,SUMIFS(Fluxo!$O:$O,Fluxo!$U:$U,"&gt;"&amp;AP$5,Fluxo!$U:$U,"&lt;="&amp;AQ$5,Fluxo!$D:$D,$D55,Fluxo!$E:$E,"&lt;&gt;"&amp;"PERMUTANTE"))</f>
        <v>0</v>
      </c>
      <c r="AR55" s="18">
        <f>IF(AR$5&gt;$G$4,0,SUMIFS(Fluxo!$O:$O,Fluxo!$U:$U,"&gt;"&amp;AQ$5,Fluxo!$U:$U,"&lt;="&amp;AR$5,Fluxo!$D:$D,$D55,Fluxo!$E:$E,"&lt;&gt;"&amp;"PERMUTANTE"))</f>
        <v>0</v>
      </c>
      <c r="AS55" s="18">
        <f>IF(AS$5&gt;$G$4,0,SUMIFS(Fluxo!$O:$O,Fluxo!$U:$U,"&gt;"&amp;AR$5,Fluxo!$U:$U,"&lt;="&amp;AS$5,Fluxo!$D:$D,$D55,Fluxo!$E:$E,"&lt;&gt;"&amp;"PERMUTANTE"))</f>
        <v>0</v>
      </c>
      <c r="AT55" s="18">
        <f>IF(AT$5&gt;$G$4,0,SUMIFS(Fluxo!$O:$O,Fluxo!$U:$U,"&gt;"&amp;AS$5,Fluxo!$U:$U,"&lt;="&amp;AT$5,Fluxo!$D:$D,$D55,Fluxo!$E:$E,"&lt;&gt;"&amp;"PERMUTANTE"))</f>
        <v>0</v>
      </c>
      <c r="AU55" s="18">
        <f>IF(AU$5&gt;$G$4,0,SUMIFS(Fluxo!$O:$O,Fluxo!$U:$U,"&gt;"&amp;AT$5,Fluxo!$U:$U,"&lt;="&amp;AU$5,Fluxo!$D:$D,$D55,Fluxo!$E:$E,"&lt;&gt;"&amp;"PERMUTANTE"))</f>
        <v>0</v>
      </c>
      <c r="AV55" s="18">
        <f>IF(AV$5&gt;$G$4,0,SUMIFS(Fluxo!$O:$O,Fluxo!$U:$U,"&gt;"&amp;AU$5,Fluxo!$U:$U,"&lt;="&amp;AV$5,Fluxo!$D:$D,$D55,Fluxo!$E:$E,"&lt;&gt;"&amp;"PERMUTANTE"))</f>
        <v>0</v>
      </c>
      <c r="AW55" s="18">
        <f>IF(AW$5&gt;$G$4,0,SUMIFS(Fluxo!$O:$O,Fluxo!$U:$U,"&gt;"&amp;AV$5,Fluxo!$U:$U,"&lt;="&amp;AW$5,Fluxo!$D:$D,$D55,Fluxo!$E:$E,"&lt;&gt;"&amp;"PERMUTANTE"))</f>
        <v>0</v>
      </c>
      <c r="AX55" s="18">
        <f>IF(AX$5&gt;$G$4,0,SUMIFS(Fluxo!$O:$O,Fluxo!$U:$U,"&gt;"&amp;AW$5,Fluxo!$U:$U,"&lt;="&amp;AX$5,Fluxo!$D:$D,$D55,Fluxo!$E:$E,"&lt;&gt;"&amp;"PERMUTANTE"))</f>
        <v>0</v>
      </c>
      <c r="AY55" s="18">
        <f>IF(AY$5&gt;$G$4,0,SUMIFS(Fluxo!$O:$O,Fluxo!$U:$U,"&gt;"&amp;AX$5,Fluxo!$U:$U,"&lt;="&amp;AY$5,Fluxo!$D:$D,$D55,Fluxo!$E:$E,"&lt;&gt;"&amp;"PERMUTANTE"))</f>
        <v>0</v>
      </c>
      <c r="AZ55" s="18">
        <f>IF(AZ$5&gt;$G$4,0,SUMIFS(Fluxo!$O:$O,Fluxo!$U:$U,"&gt;"&amp;AY$5,Fluxo!$U:$U,"&lt;="&amp;AZ$5,Fluxo!$D:$D,$D55,Fluxo!$E:$E,"&lt;&gt;"&amp;"PERMUTANTE"))</f>
        <v>0</v>
      </c>
      <c r="BA55" s="18">
        <f>IF(BA$5&gt;$G$4,0,SUMIFS(Fluxo!$O:$O,Fluxo!$U:$U,"&gt;"&amp;AZ$5,Fluxo!$U:$U,"&lt;="&amp;BA$5,Fluxo!$D:$D,$D55,Fluxo!$E:$E,"&lt;&gt;"&amp;"PERMUTANTE"))</f>
        <v>0</v>
      </c>
      <c r="BB55" s="18">
        <f>IF(BB$5&gt;$G$4,0,SUMIFS(Fluxo!$O:$O,Fluxo!$U:$U,"&gt;"&amp;BA$5,Fluxo!$U:$U,"&lt;="&amp;BB$5,Fluxo!$D:$D,$D55,Fluxo!$E:$E,"&lt;&gt;"&amp;"PERMUTANTE"))</f>
        <v>0</v>
      </c>
      <c r="BC55" s="18">
        <f>IF(BC$5&gt;$G$4,0,SUMIFS(Fluxo!$O:$O,Fluxo!$U:$U,"&gt;"&amp;BB$5,Fluxo!$U:$U,"&lt;="&amp;BC$5,Fluxo!$D:$D,$D55,Fluxo!$E:$E,"&lt;&gt;"&amp;"PERMUTANTE"))</f>
        <v>0</v>
      </c>
      <c r="BD55" s="18">
        <f>IF(BD$5&gt;$G$4,0,SUMIFS(Fluxo!$O:$O,Fluxo!$U:$U,"&gt;"&amp;BC$5,Fluxo!$U:$U,"&lt;="&amp;BD$5,Fluxo!$D:$D,$D55,Fluxo!$E:$E,"&lt;&gt;"&amp;"PERMUTANTE"))</f>
        <v>0</v>
      </c>
      <c r="BE55" s="18">
        <f>IF(BE$5&gt;$G$4,0,SUMIFS(Fluxo!$O:$O,Fluxo!$U:$U,"&gt;"&amp;BD$5,Fluxo!$U:$U,"&lt;="&amp;BE$5,Fluxo!$D:$D,$D55,Fluxo!$E:$E,"&lt;&gt;"&amp;"PERMUTANTE"))</f>
        <v>0</v>
      </c>
      <c r="BF55" s="18">
        <f>IF(BF$5&gt;$G$4,0,SUMIFS(Fluxo!$O:$O,Fluxo!$U:$U,"&gt;"&amp;BE$5,Fluxo!$U:$U,"&lt;="&amp;BF$5,Fluxo!$D:$D,$D55,Fluxo!$E:$E,"&lt;&gt;"&amp;"PERMUTANTE"))</f>
        <v>0</v>
      </c>
      <c r="BG55" s="18">
        <f>IF(BG$5&gt;$G$4,0,SUMIFS(Fluxo!$O:$O,Fluxo!$U:$U,"&gt;"&amp;BF$5,Fluxo!$U:$U,"&lt;="&amp;BG$5,Fluxo!$D:$D,$D55,Fluxo!$E:$E,"&lt;&gt;"&amp;"PERMUTANTE"))</f>
        <v>0</v>
      </c>
      <c r="BH55" s="18">
        <f>IF(BH$5&gt;$G$4,0,SUMIFS(Fluxo!$O:$O,Fluxo!$U:$U,"&gt;"&amp;BG$5,Fluxo!$U:$U,"&lt;="&amp;BH$5,Fluxo!$D:$D,$D55,Fluxo!$E:$E,"&lt;&gt;"&amp;"PERMUTANTE"))</f>
        <v>0</v>
      </c>
      <c r="BI55" s="18">
        <f>IF(BI$5&gt;$G$4,0,SUMIFS(Fluxo!$O:$O,Fluxo!$U:$U,"&gt;"&amp;BH$5,Fluxo!$U:$U,"&lt;="&amp;BI$5,Fluxo!$D:$D,$D55,Fluxo!$E:$E,"&lt;&gt;"&amp;"PERMUTANTE"))</f>
        <v>0</v>
      </c>
      <c r="BJ55" s="18">
        <f>IF(BJ$5&gt;$G$4,0,SUMIFS(Fluxo!$O:$O,Fluxo!$U:$U,"&gt;"&amp;BI$5,Fluxo!$U:$U,"&lt;="&amp;BJ$5,Fluxo!$D:$D,$D55,Fluxo!$E:$E,"&lt;&gt;"&amp;"PERMUTANTE"))</f>
        <v>0</v>
      </c>
      <c r="BK55" s="18">
        <f>IF(BK$5&gt;$G$4,0,SUMIFS(Fluxo!$O:$O,Fluxo!$U:$U,"&gt;"&amp;BJ$5,Fluxo!$U:$U,"&lt;="&amp;BK$5,Fluxo!$D:$D,$D55,Fluxo!$E:$E,"&lt;&gt;"&amp;"PERMUTANTE"))</f>
        <v>0</v>
      </c>
      <c r="BL55" s="18">
        <f>IF(BL$5&gt;$G$4,0,SUMIFS(Fluxo!$O:$O,Fluxo!$U:$U,"&gt;"&amp;BK$5,Fluxo!$U:$U,"&lt;="&amp;BL$5,Fluxo!$D:$D,$D55,Fluxo!$E:$E,"&lt;&gt;"&amp;"PERMUTANTE"))</f>
        <v>0</v>
      </c>
      <c r="BM55" s="18">
        <f>IF(BM$5&gt;$G$4,0,SUMIFS(Fluxo!$O:$O,Fluxo!$U:$U,"&gt;"&amp;BL$5,Fluxo!$U:$U,"&lt;="&amp;BM$5,Fluxo!$D:$D,$D55,Fluxo!$E:$E,"&lt;&gt;"&amp;"PERMUTANTE"))</f>
        <v>0</v>
      </c>
      <c r="BN55" s="18">
        <f>IF(BN$5&gt;$G$4,0,SUMIFS(Fluxo!$O:$O,Fluxo!$U:$U,"&gt;"&amp;BM$5,Fluxo!$U:$U,"&lt;="&amp;BN$5,Fluxo!$D:$D,$D55,Fluxo!$E:$E,"&lt;&gt;"&amp;"PERMUTANTE"))</f>
        <v>0</v>
      </c>
      <c r="BO55" s="18">
        <f>IF(BO$5&gt;$G$4,0,SUMIFS(Fluxo!$O:$O,Fluxo!$U:$U,"&gt;"&amp;BN$5,Fluxo!$U:$U,"&lt;="&amp;BO$5,Fluxo!$D:$D,$D55,Fluxo!$E:$E,"&lt;&gt;"&amp;"PERMUTANTE"))</f>
        <v>0</v>
      </c>
      <c r="BP55" s="18">
        <f>IF(BP$5&gt;$G$4,0,SUMIFS(Fluxo!$O:$O,Fluxo!$U:$U,"&gt;"&amp;BO$5,Fluxo!$U:$U,"&lt;="&amp;BP$5,Fluxo!$D:$D,$D55,Fluxo!$E:$E,"&lt;&gt;"&amp;"PERMUTANTE"))</f>
        <v>0</v>
      </c>
      <c r="BQ55" s="18">
        <f>IF(BQ$5&gt;$G$4,0,SUMIFS(Fluxo!$O:$O,Fluxo!$U:$U,"&gt;"&amp;BP$5,Fluxo!$U:$U,"&lt;="&amp;BQ$5,Fluxo!$D:$D,$D55,Fluxo!$E:$E,"&lt;&gt;"&amp;"PERMUTANTE"))</f>
        <v>0</v>
      </c>
      <c r="BR55" s="18">
        <f>IF(BR$5&gt;$G$4,0,SUMIFS(Fluxo!$O:$O,Fluxo!$U:$U,"&gt;"&amp;BQ$5,Fluxo!$U:$U,"&lt;="&amp;BR$5,Fluxo!$D:$D,$D55,Fluxo!$E:$E,"&lt;&gt;"&amp;"PERMUTANTE"))</f>
        <v>0</v>
      </c>
      <c r="BS55" s="18">
        <f>IF(BS$5&gt;$G$4,0,SUMIFS(Fluxo!$O:$O,Fluxo!$U:$U,"&gt;"&amp;BR$5,Fluxo!$U:$U,"&lt;="&amp;BS$5,Fluxo!$D:$D,$D55,Fluxo!$E:$E,"&lt;&gt;"&amp;"PERMUTANTE"))</f>
        <v>0</v>
      </c>
      <c r="BT55" s="18">
        <f>IF(BT$5&gt;$G$4,0,SUMIFS(Fluxo!$O:$O,Fluxo!$U:$U,"&gt;"&amp;BS$5,Fluxo!$U:$U,"&lt;="&amp;BT$5,Fluxo!$D:$D,$D55,Fluxo!$E:$E,"&lt;&gt;"&amp;"PERMUTANTE"))</f>
        <v>0</v>
      </c>
      <c r="BU55" s="18">
        <f>IF(BU$5&gt;$G$4,0,SUMIFS(Fluxo!$O:$O,Fluxo!$U:$U,"&gt;"&amp;BT$5,Fluxo!$U:$U,"&lt;="&amp;BU$5,Fluxo!$D:$D,$D55,Fluxo!$E:$E,"&lt;&gt;"&amp;"PERMUTANTE"))</f>
        <v>0</v>
      </c>
      <c r="BV55" s="18">
        <f>IF(BV$5&gt;$G$4,0,SUMIFS(Fluxo!$O:$O,Fluxo!$U:$U,"&gt;"&amp;BU$5,Fluxo!$U:$U,"&lt;="&amp;BV$5,Fluxo!$D:$D,$D55,Fluxo!$E:$E,"&lt;&gt;"&amp;"PERMUTANTE"))</f>
        <v>0</v>
      </c>
      <c r="BW55" s="18">
        <f>IF(BW$5&gt;$G$4,0,SUMIFS(Fluxo!$O:$O,Fluxo!$U:$U,"&gt;"&amp;BV$5,Fluxo!$U:$U,"&lt;="&amp;BW$5,Fluxo!$D:$D,$D55,Fluxo!$E:$E,"&lt;&gt;"&amp;"PERMUTANTE"))</f>
        <v>0</v>
      </c>
      <c r="BX55" s="18">
        <f>IF(BX$5&gt;$G$4,0,SUMIFS(Fluxo!$O:$O,Fluxo!$U:$U,"&gt;"&amp;BW$5,Fluxo!$U:$U,"&lt;="&amp;BX$5,Fluxo!$D:$D,$D55,Fluxo!$E:$E,"&lt;&gt;"&amp;"PERMUTANTE"))</f>
        <v>0</v>
      </c>
      <c r="BY55" s="18">
        <f>IF(BY$5&gt;$G$4,0,SUMIFS(Fluxo!$O:$O,Fluxo!$U:$U,"&gt;"&amp;BX$5,Fluxo!$U:$U,"&lt;="&amp;BY$5,Fluxo!$D:$D,$D55,Fluxo!$E:$E,"&lt;&gt;"&amp;"PERMUTANTE"))</f>
        <v>0</v>
      </c>
      <c r="BZ55" s="18">
        <f>IF(BZ$5&gt;$G$4,0,SUMIFS(Fluxo!$O:$O,Fluxo!$U:$U,"&gt;"&amp;BY$5,Fluxo!$U:$U,"&lt;="&amp;BZ$5,Fluxo!$D:$D,$D55,Fluxo!$E:$E,"&lt;&gt;"&amp;"PERMUTANTE"))</f>
        <v>0</v>
      </c>
      <c r="CA55" s="18">
        <f>IF(CA$5&gt;$G$4,0,SUMIFS(Fluxo!$O:$O,Fluxo!$U:$U,"&gt;"&amp;BZ$5,Fluxo!$U:$U,"&lt;="&amp;CA$5,Fluxo!$D:$D,$D55,Fluxo!$E:$E,"&lt;&gt;"&amp;"PERMUTANTE"))</f>
        <v>0</v>
      </c>
      <c r="CB55" s="18">
        <f>IF(CB$5&gt;$G$4,0,SUMIFS(Fluxo!$O:$O,Fluxo!$U:$U,"&gt;"&amp;CA$5,Fluxo!$U:$U,"&lt;="&amp;CB$5,Fluxo!$D:$D,$D55,Fluxo!$E:$E,"&lt;&gt;"&amp;"PERMUTANTE"))</f>
        <v>0</v>
      </c>
      <c r="CC55" s="18">
        <f>IF(CC$5&gt;$G$4,0,SUMIFS(Fluxo!$O:$O,Fluxo!$U:$U,"&gt;"&amp;CB$5,Fluxo!$U:$U,"&lt;="&amp;CC$5,Fluxo!$D:$D,$D55,Fluxo!$E:$E,"&lt;&gt;"&amp;"PERMUTANTE"))</f>
        <v>0</v>
      </c>
      <c r="CD55" s="18">
        <f>IF(CD$5&gt;$G$4,0,SUMIFS(Fluxo!$O:$O,Fluxo!$U:$U,"&gt;"&amp;CC$5,Fluxo!$U:$U,"&lt;="&amp;CD$5,Fluxo!$D:$D,$D55,Fluxo!$E:$E,"&lt;&gt;"&amp;"PERMUTANTE"))</f>
        <v>0</v>
      </c>
      <c r="CE55" s="18">
        <f>IF(CE$5&gt;$G$4,0,SUMIFS(Fluxo!$O:$O,Fluxo!$U:$U,"&gt;"&amp;CD$5,Fluxo!$U:$U,"&lt;="&amp;CE$5,Fluxo!$D:$D,$D55,Fluxo!$E:$E,"&lt;&gt;"&amp;"PERMUTANTE"))</f>
        <v>0</v>
      </c>
      <c r="CF55" s="18">
        <f>IF(CF$5&gt;$G$4,0,SUMIFS(Fluxo!$O:$O,Fluxo!$U:$U,"&gt;"&amp;CE$5,Fluxo!$U:$U,"&lt;="&amp;CF$5,Fluxo!$D:$D,$D55,Fluxo!$E:$E,"&lt;&gt;"&amp;"PERMUTANTE"))</f>
        <v>0</v>
      </c>
      <c r="CG55" s="18">
        <f>IF(CG$5&gt;$G$4,0,SUMIFS(Fluxo!$O:$O,Fluxo!$U:$U,"&gt;"&amp;CF$5,Fluxo!$U:$U,"&lt;="&amp;CG$5,Fluxo!$D:$D,$D55,Fluxo!$E:$E,"&lt;&gt;"&amp;"PERMUTANTE"))</f>
        <v>0</v>
      </c>
      <c r="CH55" s="18">
        <f>IF(CH$5&gt;$G$4,0,SUMIFS(Fluxo!$O:$O,Fluxo!$U:$U,"&gt;"&amp;CG$5,Fluxo!$U:$U,"&lt;="&amp;CH$5,Fluxo!$D:$D,$D55,Fluxo!$E:$E,"&lt;&gt;"&amp;"PERMUTANTE"))</f>
        <v>0</v>
      </c>
      <c r="CI55" s="18">
        <f>IF(CI$5&gt;$G$4,0,SUMIFS(Fluxo!$O:$O,Fluxo!$U:$U,"&gt;"&amp;CH$5,Fluxo!$U:$U,"&lt;="&amp;CI$5,Fluxo!$D:$D,$D55,Fluxo!$E:$E,"&lt;&gt;"&amp;"PERMUTANTE"))</f>
        <v>0</v>
      </c>
      <c r="CJ55" s="18">
        <f>IF(CJ$5&gt;$G$4,0,SUMIFS(Fluxo!$O:$O,Fluxo!$U:$U,"&gt;"&amp;CI$5,Fluxo!$U:$U,"&lt;="&amp;CJ$5,Fluxo!$D:$D,$D55,Fluxo!$E:$E,"&lt;&gt;"&amp;"PERMUTANTE"))</f>
        <v>0</v>
      </c>
      <c r="CK55" s="18">
        <f>IF(CK$5&gt;$G$4,0,SUMIFS(Fluxo!$O:$O,Fluxo!$U:$U,"&gt;"&amp;CJ$5,Fluxo!$U:$U,"&lt;="&amp;CK$5,Fluxo!$D:$D,$D55,Fluxo!$E:$E,"&lt;&gt;"&amp;"PERMUTANTE"))</f>
        <v>0</v>
      </c>
      <c r="CL55" s="18">
        <f>IF(CL$5&gt;$G$4,0,SUMIFS(Fluxo!$O:$O,Fluxo!$U:$U,"&gt;"&amp;CK$5,Fluxo!$U:$U,"&lt;="&amp;CL$5,Fluxo!$D:$D,$D55,Fluxo!$E:$E,"&lt;&gt;"&amp;"PERMUTANTE"))</f>
        <v>0</v>
      </c>
      <c r="CM55" s="18">
        <f>IF(CM$5&gt;$G$4,0,SUMIFS(Fluxo!$O:$O,Fluxo!$U:$U,"&gt;"&amp;CL$5,Fluxo!$U:$U,"&lt;="&amp;CM$5,Fluxo!$D:$D,$D55,Fluxo!$E:$E,"&lt;&gt;"&amp;"PERMUTANTE"))</f>
        <v>0</v>
      </c>
      <c r="CN55" s="18">
        <f>IF(CN$5&gt;$G$4,0,SUMIFS(Fluxo!$O:$O,Fluxo!$U:$U,"&gt;"&amp;CM$5,Fluxo!$U:$U,"&lt;="&amp;CN$5,Fluxo!$D:$D,$D55,Fluxo!$E:$E,"&lt;&gt;"&amp;"PERMUTANTE"))</f>
        <v>0</v>
      </c>
      <c r="CO55" s="18">
        <f>IF(CO$5&gt;$G$4,0,SUMIFS(Fluxo!$O:$O,Fluxo!$U:$U,"&gt;"&amp;CN$5,Fluxo!$U:$U,"&lt;="&amp;CO$5,Fluxo!$D:$D,$D55,Fluxo!$E:$E,"&lt;&gt;"&amp;"PERMUTANTE"))</f>
        <v>0</v>
      </c>
      <c r="CP55" s="18">
        <f>IF(CP$5&gt;$G$4,0,SUMIFS(Fluxo!$O:$O,Fluxo!$U:$U,"&gt;"&amp;CO$5,Fluxo!$U:$U,"&lt;="&amp;CP$5,Fluxo!$D:$D,$D55,Fluxo!$E:$E,"&lt;&gt;"&amp;"PERMUTANTE"))</f>
        <v>0</v>
      </c>
      <c r="CQ55" s="18">
        <f>IF(CQ$5&gt;$G$4,0,SUMIFS(Fluxo!$O:$O,Fluxo!$U:$U,"&gt;"&amp;CP$5,Fluxo!$U:$U,"&lt;="&amp;CQ$5,Fluxo!$D:$D,$D55,Fluxo!$E:$E,"&lt;&gt;"&amp;"PERMUTANTE"))</f>
        <v>0</v>
      </c>
      <c r="CR55" s="18">
        <f>IF(CR$5&gt;$G$4,0,SUMIFS(Fluxo!$O:$O,Fluxo!$U:$U,"&gt;"&amp;CQ$5,Fluxo!$U:$U,"&lt;="&amp;CR$5,Fluxo!$D:$D,$D55,Fluxo!$E:$E,"&lt;&gt;"&amp;"PERMUTANTE"))</f>
        <v>0</v>
      </c>
      <c r="CS55" s="18">
        <f>IF(CS$5&gt;$G$4,0,SUMIFS(Fluxo!$O:$O,Fluxo!$U:$U,"&gt;"&amp;CR$5,Fluxo!$U:$U,"&lt;="&amp;CS$5,Fluxo!$D:$D,$D55,Fluxo!$E:$E,"&lt;&gt;"&amp;"PERMUTANTE"))</f>
        <v>0</v>
      </c>
      <c r="CT55" s="18">
        <f>IF(CT$5&gt;$G$4,0,SUMIFS(Fluxo!$O:$O,Fluxo!$U:$U,"&gt;"&amp;CS$5,Fluxo!$U:$U,"&lt;="&amp;CT$5,Fluxo!$D:$D,$D55,Fluxo!$E:$E,"&lt;&gt;"&amp;"PERMUTANTE"))</f>
        <v>0</v>
      </c>
      <c r="CU55" s="18">
        <f>IF(CU$5&gt;$G$4,0,SUMIFS(Fluxo!$O:$O,Fluxo!$U:$U,"&gt;"&amp;CT$5,Fluxo!$U:$U,"&lt;="&amp;CU$5,Fluxo!$D:$D,$D55,Fluxo!$E:$E,"&lt;&gt;"&amp;"PERMUTANTE"))</f>
        <v>0</v>
      </c>
      <c r="CV55" s="18">
        <f>IF(CV$5&gt;$G$4,0,SUMIFS(Fluxo!$O:$O,Fluxo!$U:$U,"&gt;"&amp;CU$5,Fluxo!$U:$U,"&lt;="&amp;CV$5,Fluxo!$D:$D,$D55,Fluxo!$E:$E,"&lt;&gt;"&amp;"PERMUTANTE"))</f>
        <v>0</v>
      </c>
      <c r="CW55" s="18">
        <f>IF(CW$5&gt;$G$4,0,SUMIFS(Fluxo!$O:$O,Fluxo!$U:$U,"&gt;"&amp;CV$5,Fluxo!$U:$U,"&lt;="&amp;CW$5,Fluxo!$D:$D,$D55,Fluxo!$E:$E,"&lt;&gt;"&amp;"PERMUTANTE"))</f>
        <v>0</v>
      </c>
      <c r="CX55" s="18">
        <f>IF(CX$5&gt;$G$4,0,SUMIFS(Fluxo!$O:$O,Fluxo!$U:$U,"&gt;"&amp;CW$5,Fluxo!$U:$U,"&lt;="&amp;CX$5,Fluxo!$D:$D,$D55,Fluxo!$E:$E,"&lt;&gt;"&amp;"PERMUTANTE"))</f>
        <v>0</v>
      </c>
      <c r="CY55" s="18">
        <f>IF(CY$5&gt;$G$4,0,SUMIFS(Fluxo!$O:$O,Fluxo!$U:$U,"&gt;"&amp;CX$5,Fluxo!$U:$U,"&lt;="&amp;CY$5,Fluxo!$D:$D,$D55,Fluxo!$E:$E,"&lt;&gt;"&amp;"PERMUTANTE"))</f>
        <v>0</v>
      </c>
      <c r="CZ55" s="18">
        <f>IF(CZ$5&gt;$G$4,0,SUMIFS(Fluxo!$O:$O,Fluxo!$U:$U,"&gt;"&amp;CY$5,Fluxo!$U:$U,"&lt;="&amp;CZ$5,Fluxo!$D:$D,$D55,Fluxo!$E:$E,"&lt;&gt;"&amp;"PERMUTANTE"))</f>
        <v>0</v>
      </c>
      <c r="DA55" s="18">
        <f>IF(DA$5&gt;$G$4,0,SUMIFS(Fluxo!$O:$O,Fluxo!$U:$U,"&gt;"&amp;CZ$5,Fluxo!$U:$U,"&lt;="&amp;DA$5,Fluxo!$D:$D,$D55,Fluxo!$E:$E,"&lt;&gt;"&amp;"PERMUTANTE"))</f>
        <v>0</v>
      </c>
      <c r="DB55" s="18">
        <f>IF(DB$5&gt;$G$4,0,SUMIFS(Fluxo!$O:$O,Fluxo!$U:$U,"&gt;"&amp;DA$5,Fluxo!$U:$U,"&lt;="&amp;DB$5,Fluxo!$D:$D,$D55,Fluxo!$E:$E,"&lt;&gt;"&amp;"PERMUTANTE"))</f>
        <v>0</v>
      </c>
      <c r="DC55" s="18">
        <f>IF(DC$5&gt;$G$4,0,SUMIFS(Fluxo!$O:$O,Fluxo!$U:$U,"&gt;"&amp;DB$5,Fluxo!$U:$U,"&lt;="&amp;DC$5,Fluxo!$D:$D,$D55,Fluxo!$E:$E,"&lt;&gt;"&amp;"PERMUTANTE"))</f>
        <v>0</v>
      </c>
      <c r="DD55" s="18">
        <f>IF(DD$5&gt;$G$4,0,SUMIFS(Fluxo!$O:$O,Fluxo!$U:$U,"&gt;"&amp;DC$5,Fluxo!$U:$U,"&lt;="&amp;DD$5,Fluxo!$D:$D,$D55,Fluxo!$E:$E,"&lt;&gt;"&amp;"PERMUTANTE"))</f>
        <v>0</v>
      </c>
      <c r="DE55" s="18">
        <f>IF(DE$5&gt;$G$4,0,SUMIFS(Fluxo!$O:$O,Fluxo!$U:$U,"&gt;"&amp;DD$5,Fluxo!$U:$U,"&lt;="&amp;DE$5,Fluxo!$D:$D,$D55,Fluxo!$E:$E,"&lt;&gt;"&amp;"PERMUTANTE"))</f>
        <v>0</v>
      </c>
      <c r="DF55" s="18">
        <f>IF(DF$5&gt;$G$4,0,SUMIFS(Fluxo!$O:$O,Fluxo!$U:$U,"&gt;"&amp;DE$5,Fluxo!$U:$U,"&lt;="&amp;DF$5,Fluxo!$D:$D,$D55,Fluxo!$E:$E,"&lt;&gt;"&amp;"PERMUTANTE"))</f>
        <v>0</v>
      </c>
      <c r="DG55" s="18">
        <f>IF(DG$5&gt;$G$4,0,SUMIFS(Fluxo!$O:$O,Fluxo!$U:$U,"&gt;"&amp;DF$5,Fluxo!$U:$U,"&lt;="&amp;DG$5,Fluxo!$D:$D,$D55,Fluxo!$E:$E,"&lt;&gt;"&amp;"PERMUTANTE"))</f>
        <v>0</v>
      </c>
      <c r="DH55" s="18">
        <f>IF(DH$5&gt;$G$4,0,SUMIFS(Fluxo!$O:$O,Fluxo!$U:$U,"&gt;"&amp;DG$5,Fluxo!$U:$U,"&lt;="&amp;DH$5,Fluxo!$D:$D,$D55,Fluxo!$E:$E,"&lt;&gt;"&amp;"PERMUTANTE"))</f>
        <v>0</v>
      </c>
      <c r="DI55" s="18">
        <f>IF(DI$5&gt;$G$4,0,SUMIFS(Fluxo!$O:$O,Fluxo!$U:$U,"&gt;"&amp;DH$5,Fluxo!$U:$U,"&lt;="&amp;DI$5,Fluxo!$D:$D,$D55,Fluxo!$E:$E,"&lt;&gt;"&amp;"PERMUTANTE"))</f>
        <v>0</v>
      </c>
      <c r="DJ55" s="18">
        <f>IF(DJ$5&gt;$G$4,0,SUMIFS(Fluxo!$O:$O,Fluxo!$U:$U,"&gt;"&amp;DI$5,Fluxo!$U:$U,"&lt;="&amp;DJ$5,Fluxo!$D:$D,$D55,Fluxo!$E:$E,"&lt;&gt;"&amp;"PERMUTANTE"))</f>
        <v>0</v>
      </c>
      <c r="DK55" s="18">
        <f>IF(DK$5&gt;$G$4,0,SUMIFS(Fluxo!$O:$O,Fluxo!$U:$U,"&gt;"&amp;DJ$5,Fluxo!$U:$U,"&lt;="&amp;DK$5,Fluxo!$D:$D,$D55,Fluxo!$E:$E,"&lt;&gt;"&amp;"PERMUTANTE"))</f>
        <v>0</v>
      </c>
      <c r="DL55" s="18">
        <f>IF(DL$5&gt;$G$4,0,SUMIFS(Fluxo!$O:$O,Fluxo!$U:$U,"&gt;"&amp;DK$5,Fluxo!$U:$U,"&lt;="&amp;DL$5,Fluxo!$D:$D,$D55,Fluxo!$E:$E,"&lt;&gt;"&amp;"PERMUTANTE"))</f>
        <v>0</v>
      </c>
      <c r="DM55" s="18">
        <f>IF(DM$5&gt;$G$4,0,SUMIFS(Fluxo!$O:$O,Fluxo!$U:$U,"&gt;"&amp;DL$5,Fluxo!$U:$U,"&lt;="&amp;DM$5,Fluxo!$D:$D,$D55,Fluxo!$E:$E,"&lt;&gt;"&amp;"PERMUTANTE"))</f>
        <v>0</v>
      </c>
      <c r="DN55" s="18">
        <f>IF(DN$5&gt;$G$4,0,SUMIFS(Fluxo!$O:$O,Fluxo!$U:$U,"&gt;"&amp;DM$5,Fluxo!$U:$U,"&lt;="&amp;DN$5,Fluxo!$D:$D,$D55,Fluxo!$E:$E,"&lt;&gt;"&amp;"PERMUTANTE"))</f>
        <v>0</v>
      </c>
      <c r="DO55" s="18">
        <f>IF(DO$5&gt;$G$4,0,SUMIFS(Fluxo!$O:$O,Fluxo!$U:$U,"&gt;"&amp;DN$5,Fluxo!$U:$U,"&lt;="&amp;DO$5,Fluxo!$D:$D,$D55,Fluxo!$E:$E,"&lt;&gt;"&amp;"PERMUTANTE"))</f>
        <v>0</v>
      </c>
      <c r="DP55" s="18">
        <f>IF(DP$5&gt;$G$4,0,SUMIFS(Fluxo!$O:$O,Fluxo!$U:$U,"&gt;"&amp;DO$5,Fluxo!$U:$U,"&lt;="&amp;DP$5,Fluxo!$D:$D,$D55,Fluxo!$E:$E,"&lt;&gt;"&amp;"PERMUTANTE"))</f>
        <v>0</v>
      </c>
      <c r="DQ55" s="18">
        <f>IF(DQ$5&gt;$G$4,0,SUMIFS(Fluxo!$O:$O,Fluxo!$U:$U,"&gt;"&amp;DP$5,Fluxo!$U:$U,"&lt;="&amp;DQ$5,Fluxo!$D:$D,$D55,Fluxo!$E:$E,"&lt;&gt;"&amp;"PERMUTANTE"))</f>
        <v>0</v>
      </c>
      <c r="DR55" s="18">
        <f>IF(DR$5&gt;$G$4,0,SUMIFS(Fluxo!$O:$O,Fluxo!$U:$U,"&gt;"&amp;DQ$5,Fluxo!$U:$U,"&lt;="&amp;DR$5,Fluxo!$D:$D,$D55,Fluxo!$E:$E,"&lt;&gt;"&amp;"PERMUTANTE"))</f>
        <v>0</v>
      </c>
      <c r="DS55" s="18">
        <f>IF(DS$5&gt;$G$4,0,SUMIFS(Fluxo!$O:$O,Fluxo!$U:$U,"&gt;"&amp;DR$5,Fluxo!$U:$U,"&lt;="&amp;DS$5,Fluxo!$D:$D,$D55,Fluxo!$E:$E,"&lt;&gt;"&amp;"PERMUTANTE"))</f>
        <v>0</v>
      </c>
      <c r="DT55" s="18">
        <f>IF(DT$5&gt;$G$4,0,SUMIFS(Fluxo!$O:$O,Fluxo!$U:$U,"&gt;"&amp;DS$5,Fluxo!$U:$U,"&lt;="&amp;DT$5,Fluxo!$D:$D,$D55,Fluxo!$E:$E,"&lt;&gt;"&amp;"PERMUTANTE"))</f>
        <v>0</v>
      </c>
      <c r="DU55" s="18">
        <f>IF(DU$5&gt;$G$4,0,SUMIFS(Fluxo!$O:$O,Fluxo!$U:$U,"&gt;"&amp;DT$5,Fluxo!$U:$U,"&lt;="&amp;DU$5,Fluxo!$D:$D,$D55,Fluxo!$E:$E,"&lt;&gt;"&amp;"PERMUTANTE"))</f>
        <v>0</v>
      </c>
      <c r="DV55" s="18">
        <f>IF(DV$5&gt;$G$4,0,SUMIFS(Fluxo!$O:$O,Fluxo!$U:$U,"&gt;"&amp;DU$5,Fluxo!$U:$U,"&lt;="&amp;DV$5,Fluxo!$D:$D,$D55,Fluxo!$E:$E,"&lt;&gt;"&amp;"PERMUTANTE"))</f>
        <v>0</v>
      </c>
      <c r="DW55" s="18">
        <f>IF(DW$5&gt;$G$4,0,SUMIFS(Fluxo!$O:$O,Fluxo!$U:$U,"&gt;"&amp;DV$5,Fluxo!$U:$U,"&lt;="&amp;DW$5,Fluxo!$D:$D,$D55,Fluxo!$E:$E,"&lt;&gt;"&amp;"PERMUTANTE"))</f>
        <v>0</v>
      </c>
      <c r="DX55" s="18">
        <f>IF(DX$5&gt;$G$4,0,SUMIFS(Fluxo!$O:$O,Fluxo!$U:$U,"&gt;"&amp;DW$5,Fluxo!$U:$U,"&lt;="&amp;DX$5,Fluxo!$D:$D,$D55,Fluxo!$E:$E,"&lt;&gt;"&amp;"PERMUTANTE"))</f>
        <v>0</v>
      </c>
      <c r="DY55" s="18">
        <f>IF(DY$5&gt;$G$4,0,SUMIFS(Fluxo!$O:$O,Fluxo!$U:$U,"&gt;"&amp;DX$5,Fluxo!$U:$U,"&lt;="&amp;DY$5,Fluxo!$D:$D,$D55,Fluxo!$E:$E,"&lt;&gt;"&amp;"PERMUTANTE"))</f>
        <v>0</v>
      </c>
      <c r="DZ55" s="18">
        <f>IF(DZ$5&gt;$G$4,0,SUMIFS(Fluxo!$O:$O,Fluxo!$U:$U,"&gt;"&amp;DY$5,Fluxo!$U:$U,"&lt;="&amp;DZ$5,Fluxo!$D:$D,$D55,Fluxo!$E:$E,"&lt;&gt;"&amp;"PERMUTANTE"))</f>
        <v>0</v>
      </c>
      <c r="EA55" s="18">
        <f>IF(EA$5&gt;$G$4,0,SUMIFS(Fluxo!$O:$O,Fluxo!$U:$U,"&gt;"&amp;DZ$5,Fluxo!$U:$U,"&lt;="&amp;EA$5,Fluxo!$D:$D,$D55,Fluxo!$E:$E,"&lt;&gt;"&amp;"PERMUTANTE"))</f>
        <v>0</v>
      </c>
      <c r="EB55" s="18">
        <f>IF(EB$5&gt;$G$4,0,SUMIFS(Fluxo!$O:$O,Fluxo!$U:$U,"&gt;"&amp;EA$5,Fluxo!$U:$U,"&lt;="&amp;EB$5,Fluxo!$D:$D,$D55,Fluxo!$E:$E,"&lt;&gt;"&amp;"PERMUTANTE"))</f>
        <v>0</v>
      </c>
      <c r="EC55" s="18">
        <f>IF(EC$5&gt;$G$4,0,SUMIFS(Fluxo!$O:$O,Fluxo!$U:$U,"&gt;"&amp;EB$5,Fluxo!$U:$U,"&lt;="&amp;EC$5,Fluxo!$D:$D,$D55,Fluxo!$E:$E,"&lt;&gt;"&amp;"PERMUTANTE"))</f>
        <v>0</v>
      </c>
      <c r="ED55" s="18">
        <f>IF(ED$5&gt;$G$4,0,SUMIFS(Fluxo!$O:$O,Fluxo!$U:$U,"&gt;"&amp;EC$5,Fluxo!$U:$U,"&lt;="&amp;ED$5,Fluxo!$D:$D,$D55,Fluxo!$E:$E,"&lt;&gt;"&amp;"PERMUTANTE"))</f>
        <v>0</v>
      </c>
      <c r="EE55" s="18">
        <f>IF(EE$5&gt;$G$4,0,SUMIFS(Fluxo!$O:$O,Fluxo!$U:$U,"&gt;"&amp;ED$5,Fluxo!$U:$U,"&lt;="&amp;EE$5,Fluxo!$D:$D,$D55,Fluxo!$E:$E,"&lt;&gt;"&amp;"PERMUTANTE"))</f>
        <v>0</v>
      </c>
      <c r="EF55" s="18">
        <f>IF(EF$5&gt;$G$4,0,SUMIFS(Fluxo!$O:$O,Fluxo!$U:$U,"&gt;"&amp;EE$5,Fluxo!$U:$U,"&lt;="&amp;EF$5,Fluxo!$D:$D,$D55,Fluxo!$E:$E,"&lt;&gt;"&amp;"PERMUTANTE"))</f>
        <v>0</v>
      </c>
      <c r="EG55" s="18">
        <f>IF(EG$5&gt;$G$4,0,SUMIFS(Fluxo!$O:$O,Fluxo!$U:$U,"&gt;"&amp;EF$5,Fluxo!$U:$U,"&lt;="&amp;EG$5,Fluxo!$D:$D,$D55,Fluxo!$E:$E,"&lt;&gt;"&amp;"PERMUTANTE"))</f>
        <v>0</v>
      </c>
      <c r="EH55" s="18">
        <f>IF(EH$5&gt;$G$4,0,SUMIFS(Fluxo!$O:$O,Fluxo!$U:$U,"&gt;"&amp;EG$5,Fluxo!$U:$U,"&lt;="&amp;EH$5,Fluxo!$D:$D,$D55,Fluxo!$E:$E,"&lt;&gt;"&amp;"PERMUTANTE"))</f>
        <v>0</v>
      </c>
      <c r="EI55" s="18">
        <f>IF(EI$5&gt;$G$4,0,SUMIFS(Fluxo!$O:$O,Fluxo!$U:$U,"&gt;"&amp;EH$5,Fluxo!$U:$U,"&lt;="&amp;EI$5,Fluxo!$D:$D,$D55,Fluxo!$E:$E,"&lt;&gt;"&amp;"PERMUTANTE"))</f>
        <v>0</v>
      </c>
      <c r="EJ55" s="18">
        <f>IF(EJ$5&gt;$G$4,0,SUMIFS(Fluxo!$O:$O,Fluxo!$U:$U,"&gt;"&amp;EI$5,Fluxo!$U:$U,"&lt;="&amp;EJ$5,Fluxo!$D:$D,$D55,Fluxo!$E:$E,"&lt;&gt;"&amp;"PERMUTANTE"))</f>
        <v>0</v>
      </c>
      <c r="EK55" s="18">
        <f>IF(EK$5&gt;$G$4,0,SUMIFS(Fluxo!$O:$O,Fluxo!$U:$U,"&gt;"&amp;EJ$5,Fluxo!$U:$U,"&lt;="&amp;EK$5,Fluxo!$D:$D,$D55,Fluxo!$E:$E,"&lt;&gt;"&amp;"PERMUTANTE"))</f>
        <v>0</v>
      </c>
      <c r="EL55" s="18">
        <f>IF(EL$5&gt;$G$4,0,SUMIFS(Fluxo!$O:$O,Fluxo!$U:$U,"&gt;"&amp;EK$5,Fluxo!$U:$U,"&lt;="&amp;EL$5,Fluxo!$D:$D,$D55,Fluxo!$E:$E,"&lt;&gt;"&amp;"PERMUTANTE"))</f>
        <v>0</v>
      </c>
      <c r="EM55" s="18">
        <f>IF(EM$5&gt;$G$4,0,SUMIFS(Fluxo!$O:$O,Fluxo!$U:$U,"&gt;"&amp;EL$5,Fluxo!$U:$U,"&lt;="&amp;EM$5,Fluxo!$D:$D,$D55,Fluxo!$E:$E,"&lt;&gt;"&amp;"PERMUTANTE"))</f>
        <v>0</v>
      </c>
      <c r="EN55" s="18">
        <f>IF(EN$5&gt;$G$4,0,SUMIFS(Fluxo!$O:$O,Fluxo!$U:$U,"&gt;"&amp;EM$5,Fluxo!$U:$U,"&lt;="&amp;EN$5,Fluxo!$D:$D,$D55,Fluxo!$E:$E,"&lt;&gt;"&amp;"PERMUTANTE"))</f>
        <v>0</v>
      </c>
      <c r="EO55" s="18">
        <f>IF(EO$5&gt;$G$4,0,SUMIFS(Fluxo!$O:$O,Fluxo!$U:$U,"&gt;"&amp;EN$5,Fluxo!$U:$U,"&lt;="&amp;EO$5,Fluxo!$D:$D,$D55,Fluxo!$E:$E,"&lt;&gt;"&amp;"PERMUTANTE"))</f>
        <v>0</v>
      </c>
      <c r="EP55" s="18">
        <f>IF(EP$5&gt;$G$4,0,SUMIFS(Fluxo!$O:$O,Fluxo!$U:$U,"&gt;"&amp;EO$5,Fluxo!$U:$U,"&lt;="&amp;EP$5,Fluxo!$D:$D,$D55,Fluxo!$E:$E,"&lt;&gt;"&amp;"PERMUTANTE"))</f>
        <v>0</v>
      </c>
      <c r="EQ55" s="18">
        <f>IF(EQ$5&gt;$G$4,0,SUMIFS(Fluxo!$O:$O,Fluxo!$U:$U,"&gt;"&amp;EP$5,Fluxo!$U:$U,"&lt;="&amp;EQ$5,Fluxo!$D:$D,$D55,Fluxo!$E:$E,"&lt;&gt;"&amp;"PERMUTANTE"))</f>
        <v>0</v>
      </c>
      <c r="ER55" s="18">
        <f>IF(ER$5&gt;$G$4,0,SUMIFS(Fluxo!$O:$O,Fluxo!$U:$U,"&gt;"&amp;EQ$5,Fluxo!$U:$U,"&lt;="&amp;ER$5,Fluxo!$D:$D,$D55,Fluxo!$E:$E,"&lt;&gt;"&amp;"PERMUTANTE"))</f>
        <v>0</v>
      </c>
      <c r="ES55" s="18">
        <f>IF(ES$5&gt;$G$4,0,SUMIFS(Fluxo!$O:$O,Fluxo!$U:$U,"&gt;"&amp;ER$5,Fluxo!$U:$U,"&lt;="&amp;ES$5,Fluxo!$D:$D,$D55,Fluxo!$E:$E,"&lt;&gt;"&amp;"PERMUTANTE"))</f>
        <v>0</v>
      </c>
      <c r="ET55" s="18">
        <f>IF(ET$5&gt;$G$4,0,SUMIFS(Fluxo!$O:$O,Fluxo!$U:$U,"&gt;"&amp;ES$5,Fluxo!$U:$U,"&lt;="&amp;ET$5,Fluxo!$D:$D,$D55,Fluxo!$E:$E,"&lt;&gt;"&amp;"PERMUTANTE"))</f>
        <v>0</v>
      </c>
      <c r="EU55" s="18">
        <f>IF(EU$5&gt;$G$4,0,SUMIFS(Fluxo!$O:$O,Fluxo!$U:$U,"&gt;"&amp;ET$5,Fluxo!$U:$U,"&lt;="&amp;EU$5,Fluxo!$D:$D,$D55,Fluxo!$E:$E,"&lt;&gt;"&amp;"PERMUTANTE"))</f>
        <v>0</v>
      </c>
      <c r="EV55" s="18">
        <f>IF(EV$5&gt;$G$4,0,SUMIFS(Fluxo!$O:$O,Fluxo!$U:$U,"&gt;"&amp;EU$5,Fluxo!$U:$U,"&lt;="&amp;EV$5,Fluxo!$D:$D,$D55,Fluxo!$E:$E,"&lt;&gt;"&amp;"PERMUTANTE"))</f>
        <v>0</v>
      </c>
      <c r="EW55" s="18">
        <f>IF(EW$5&gt;$G$4,0,SUMIFS(Fluxo!$O:$O,Fluxo!$U:$U,"&gt;"&amp;EV$5,Fluxo!$U:$U,"&lt;="&amp;EW$5,Fluxo!$D:$D,$D55,Fluxo!$E:$E,"&lt;&gt;"&amp;"PERMUTANTE"))</f>
        <v>0</v>
      </c>
      <c r="EX55" s="18">
        <f>IF(EX$5&gt;$G$4,0,SUMIFS(Fluxo!$O:$O,Fluxo!$U:$U,"&gt;"&amp;EW$5,Fluxo!$U:$U,"&lt;="&amp;EX$5,Fluxo!$D:$D,$D55,Fluxo!$E:$E,"&lt;&gt;"&amp;"PERMUTANTE"))</f>
        <v>0</v>
      </c>
      <c r="EY55" s="18">
        <f>IF(EY$5&gt;$G$4,0,SUMIFS(Fluxo!$O:$O,Fluxo!$U:$U,"&gt;"&amp;EX$5,Fluxo!$U:$U,"&lt;="&amp;EY$5,Fluxo!$D:$D,$D55,Fluxo!$E:$E,"&lt;&gt;"&amp;"PERMUTANTE"))</f>
        <v>0</v>
      </c>
      <c r="EZ55" s="18">
        <f>IF(EZ$5&gt;$G$4,0,SUMIFS(Fluxo!$O:$O,Fluxo!$U:$U,"&gt;"&amp;EY$5,Fluxo!$U:$U,"&lt;="&amp;EZ$5,Fluxo!$D:$D,$D55,Fluxo!$E:$E,"&lt;&gt;"&amp;"PERMUTANTE"))</f>
        <v>0</v>
      </c>
      <c r="FA55" s="18">
        <f>IF(FA$5&gt;$G$4,0,SUMIFS(Fluxo!$O:$O,Fluxo!$U:$U,"&gt;"&amp;EZ$5,Fluxo!$U:$U,"&lt;="&amp;FA$5,Fluxo!$D:$D,$D55,Fluxo!$E:$E,"&lt;&gt;"&amp;"PERMUTANTE"))</f>
        <v>0</v>
      </c>
      <c r="FB55" s="18">
        <f>IF(FB$5&gt;$G$4,0,SUMIFS(Fluxo!$O:$O,Fluxo!$U:$U,"&gt;"&amp;FA$5,Fluxo!$U:$U,"&lt;="&amp;FB$5,Fluxo!$D:$D,$D55,Fluxo!$E:$E,"&lt;&gt;"&amp;"PERMUTANTE"))</f>
        <v>0</v>
      </c>
      <c r="FC55" s="18">
        <f>IF(FC$5&gt;$G$4,0,SUMIFS(Fluxo!$O:$O,Fluxo!$U:$U,"&gt;"&amp;FB$5,Fluxo!$U:$U,"&lt;="&amp;FC$5,Fluxo!$D:$D,$D55,Fluxo!$E:$E,"&lt;&gt;"&amp;"PERMUTANTE"))</f>
        <v>0</v>
      </c>
      <c r="FD55" s="18">
        <f>IF(FD$5&gt;$G$4,0,SUMIFS(Fluxo!$O:$O,Fluxo!$U:$U,"&gt;"&amp;FC$5,Fluxo!$U:$U,"&lt;="&amp;FD$5,Fluxo!$D:$D,$D55,Fluxo!$E:$E,"&lt;&gt;"&amp;"PERMUTANTE"))</f>
        <v>0</v>
      </c>
      <c r="FE55" s="18">
        <f>IF(FE$5&gt;$G$4,0,SUMIFS(Fluxo!$O:$O,Fluxo!$U:$U,"&gt;"&amp;FD$5,Fluxo!$U:$U,"&lt;="&amp;FE$5,Fluxo!$D:$D,$D55,Fluxo!$E:$E,"&lt;&gt;"&amp;"PERMUTANTE"))</f>
        <v>0</v>
      </c>
      <c r="FF55" s="18">
        <f>IF(FF$5&gt;$G$4,0,SUMIFS(Fluxo!$O:$O,Fluxo!$U:$U,"&gt;"&amp;FE$5,Fluxo!$U:$U,"&lt;="&amp;FF$5,Fluxo!$D:$D,$D55,Fluxo!$E:$E,"&lt;&gt;"&amp;"PERMUTANTE"))</f>
        <v>0</v>
      </c>
      <c r="FG55" s="18">
        <f>IF(FG$5&gt;$G$4,0,SUMIFS(Fluxo!$O:$O,Fluxo!$U:$U,"&gt;"&amp;FF$5,Fluxo!$U:$U,"&lt;="&amp;FG$5,Fluxo!$D:$D,$D55,Fluxo!$E:$E,"&lt;&gt;"&amp;"PERMUTANTE"))</f>
        <v>0</v>
      </c>
      <c r="FH55" s="18">
        <f>IF(FH$5&gt;$G$4,0,SUMIFS(Fluxo!$O:$O,Fluxo!$U:$U,"&gt;"&amp;FG$5,Fluxo!$U:$U,"&lt;="&amp;FH$5,Fluxo!$D:$D,$D55,Fluxo!$E:$E,"&lt;&gt;"&amp;"PERMUTANTE"))</f>
        <v>0</v>
      </c>
      <c r="FI55" s="18">
        <f>IF(FI$5&gt;$G$4,0,SUMIFS(Fluxo!$O:$O,Fluxo!$U:$U,"&gt;"&amp;FH$5,Fluxo!$U:$U,"&lt;="&amp;FI$5,Fluxo!$D:$D,$D55,Fluxo!$E:$E,"&lt;&gt;"&amp;"PERMUTANTE"))</f>
        <v>0</v>
      </c>
      <c r="FJ55" s="18">
        <f>IF(FJ$5&gt;$G$4,0,SUMIFS(Fluxo!$O:$O,Fluxo!$U:$U,"&gt;"&amp;FI$5,Fluxo!$U:$U,"&lt;="&amp;FJ$5,Fluxo!$D:$D,$D55,Fluxo!$E:$E,"&lt;&gt;"&amp;"PERMUTANTE"))</f>
        <v>0</v>
      </c>
      <c r="FK55" s="18">
        <f>IF(FK$5&gt;$G$4,0,SUMIFS(Fluxo!$O:$O,Fluxo!$U:$U,"&gt;"&amp;FJ$5,Fluxo!$U:$U,"&lt;="&amp;FK$5,Fluxo!$D:$D,$D55,Fluxo!$E:$E,"&lt;&gt;"&amp;"PERMUTANTE"))</f>
        <v>0</v>
      </c>
      <c r="FL55" s="18">
        <f>IF(FL$5&gt;$G$4,0,SUMIFS(Fluxo!$O:$O,Fluxo!$U:$U,"&gt;"&amp;FK$5,Fluxo!$U:$U,"&lt;="&amp;FL$5,Fluxo!$D:$D,$D55,Fluxo!$E:$E,"&lt;&gt;"&amp;"PERMUTANTE"))</f>
        <v>0</v>
      </c>
      <c r="FM55" s="18">
        <f>IF(FM$5&gt;$G$4,0,SUMIFS(Fluxo!$O:$O,Fluxo!$U:$U,"&gt;"&amp;FL$5,Fluxo!$U:$U,"&lt;="&amp;FM$5,Fluxo!$D:$D,$D55,Fluxo!$E:$E,"&lt;&gt;"&amp;"PERMUTANTE"))</f>
        <v>0</v>
      </c>
      <c r="FN55" s="18">
        <f>IF(FN$5&gt;$G$4,0,SUMIFS(Fluxo!$O:$O,Fluxo!$U:$U,"&gt;"&amp;FM$5,Fluxo!$U:$U,"&lt;="&amp;FN$5,Fluxo!$D:$D,$D55,Fluxo!$E:$E,"&lt;&gt;"&amp;"PERMUTANTE"))</f>
        <v>0</v>
      </c>
      <c r="FO55" s="18">
        <f>IF(FO$5&gt;$G$4,0,SUMIFS(Fluxo!$O:$O,Fluxo!$U:$U,"&gt;"&amp;FN$5,Fluxo!$U:$U,"&lt;="&amp;FO$5,Fluxo!$D:$D,$D55,Fluxo!$E:$E,"&lt;&gt;"&amp;"PERMUTANTE"))</f>
        <v>0</v>
      </c>
      <c r="FP55" s="18">
        <f>IF(FP$5&gt;$G$4,0,SUMIFS(Fluxo!$O:$O,Fluxo!$U:$U,"&gt;"&amp;FO$5,Fluxo!$U:$U,"&lt;="&amp;FP$5,Fluxo!$D:$D,$D55,Fluxo!$E:$E,"&lt;&gt;"&amp;"PERMUTANTE"))</f>
        <v>0</v>
      </c>
      <c r="FQ55" s="18">
        <f>IF(FQ$5&gt;$G$4,0,SUMIFS(Fluxo!$O:$O,Fluxo!$U:$U,"&gt;"&amp;FP$5,Fluxo!$U:$U,"&lt;="&amp;FQ$5,Fluxo!$D:$D,$D55,Fluxo!$E:$E,"&lt;&gt;"&amp;"PERMUTANTE"))</f>
        <v>0</v>
      </c>
      <c r="FR55" s="18">
        <f>IF(FR$5&gt;$G$4,0,SUMIFS(Fluxo!$O:$O,Fluxo!$U:$U,"&gt;"&amp;FQ$5,Fluxo!$U:$U,"&lt;="&amp;FR$5,Fluxo!$D:$D,$D55,Fluxo!$E:$E,"&lt;&gt;"&amp;"PERMUTANTE"))</f>
        <v>0</v>
      </c>
      <c r="FS55" s="18">
        <f>IF(FS$5&gt;$G$4,0,SUMIFS(Fluxo!$O:$O,Fluxo!$U:$U,"&gt;"&amp;FR$5,Fluxo!$U:$U,"&lt;="&amp;FS$5,Fluxo!$D:$D,$D55,Fluxo!$E:$E,"&lt;&gt;"&amp;"PERMUTANTE"))</f>
        <v>0</v>
      </c>
      <c r="FT55" s="18">
        <f>IF(FT$5&gt;$G$4,0,SUMIFS(Fluxo!$O:$O,Fluxo!$U:$U,"&gt;"&amp;FS$5,Fluxo!$U:$U,"&lt;="&amp;FT$5,Fluxo!$D:$D,$D55,Fluxo!$E:$E,"&lt;&gt;"&amp;"PERMUTANTE"))</f>
        <v>0</v>
      </c>
      <c r="FU55" s="18">
        <f>IF(FU$5&gt;$G$4,0,SUMIFS(Fluxo!$O:$O,Fluxo!$U:$U,"&gt;"&amp;FT$5,Fluxo!$U:$U,"&lt;="&amp;FU$5,Fluxo!$D:$D,$D55,Fluxo!$E:$E,"&lt;&gt;"&amp;"PERMUTANTE"))</f>
        <v>0</v>
      </c>
      <c r="FV55" s="18">
        <f>IF(FV$5&gt;$G$4,0,SUMIFS(Fluxo!$O:$O,Fluxo!$U:$U,"&gt;"&amp;FU$5,Fluxo!$U:$U,"&lt;="&amp;FV$5,Fluxo!$D:$D,$D55,Fluxo!$E:$E,"&lt;&gt;"&amp;"PERMUTANTE"))</f>
        <v>0</v>
      </c>
      <c r="FW55" s="18">
        <f>IF(FW$5&gt;$G$4,0,SUMIFS(Fluxo!$O:$O,Fluxo!$U:$U,"&gt;"&amp;FV$5,Fluxo!$U:$U,"&lt;="&amp;FW$5,Fluxo!$D:$D,$D55,Fluxo!$E:$E,"&lt;&gt;"&amp;"PERMUTANTE"))</f>
        <v>0</v>
      </c>
      <c r="FX55" s="18">
        <f>IF(FX$5&gt;$G$4,0,SUMIFS(Fluxo!$O:$O,Fluxo!$U:$U,"&gt;"&amp;FW$5,Fluxo!$U:$U,"&lt;="&amp;FX$5,Fluxo!$D:$D,$D55,Fluxo!$E:$E,"&lt;&gt;"&amp;"PERMUTANTE"))</f>
        <v>0</v>
      </c>
      <c r="FY55" s="18">
        <f>IF(FY$5&gt;$G$4,0,SUMIFS(Fluxo!$O:$O,Fluxo!$U:$U,"&gt;"&amp;FX$5,Fluxo!$U:$U,"&lt;="&amp;FY$5,Fluxo!$D:$D,$D55,Fluxo!$E:$E,"&lt;&gt;"&amp;"PERMUTANTE"))</f>
        <v>0</v>
      </c>
      <c r="FZ55" s="18">
        <f>IF(FZ$5&gt;$G$4,0,SUMIFS(Fluxo!$O:$O,Fluxo!$U:$U,"&gt;"&amp;FY$5,Fluxo!$U:$U,"&lt;="&amp;FZ$5,Fluxo!$D:$D,$D55,Fluxo!$E:$E,"&lt;&gt;"&amp;"PERMUTANTE"))</f>
        <v>0</v>
      </c>
      <c r="GA55" s="18">
        <f>IF(GA$5&gt;$G$4,0,SUMIFS(Fluxo!$O:$O,Fluxo!$U:$U,"&gt;"&amp;FZ$5,Fluxo!$U:$U,"&lt;="&amp;GA$5,Fluxo!$D:$D,$D55,Fluxo!$E:$E,"&lt;&gt;"&amp;"PERMUTANTE"))</f>
        <v>0</v>
      </c>
      <c r="GB55" s="18">
        <f>IF(GB$5&gt;$G$4,0,SUMIFS(Fluxo!$O:$O,Fluxo!$U:$U,"&gt;"&amp;GA$5,Fluxo!$U:$U,"&lt;="&amp;GB$5,Fluxo!$D:$D,$D55,Fluxo!$E:$E,"&lt;&gt;"&amp;"PERMUTANTE"))</f>
        <v>0</v>
      </c>
      <c r="GC55" s="18">
        <f>IF(GC$5&gt;$G$4,0,SUMIFS(Fluxo!$O:$O,Fluxo!$U:$U,"&gt;"&amp;GB$5,Fluxo!$U:$U,"&lt;="&amp;GC$5,Fluxo!$D:$D,$D55,Fluxo!$E:$E,"&lt;&gt;"&amp;"PERMUTANTE"))</f>
        <v>0</v>
      </c>
      <c r="GD55" s="18">
        <f>IF(GD$5&gt;$G$4,0,SUMIFS(Fluxo!$O:$O,Fluxo!$U:$U,"&gt;"&amp;GC$5,Fluxo!$U:$U,"&lt;="&amp;GD$5,Fluxo!$D:$D,$D55,Fluxo!$E:$E,"&lt;&gt;"&amp;"PERMUTANTE"))</f>
        <v>0</v>
      </c>
      <c r="GE55" s="18">
        <f>IF(GE$5&gt;$G$4,0,SUMIFS(Fluxo!$O:$O,Fluxo!$U:$U,"&gt;"&amp;GD$5,Fluxo!$U:$U,"&lt;="&amp;GE$5,Fluxo!$D:$D,$D55,Fluxo!$E:$E,"&lt;&gt;"&amp;"PERMUTANTE"))</f>
        <v>0</v>
      </c>
      <c r="GF55" s="18">
        <f>IF(GF$5&gt;$G$4,0,SUMIFS(Fluxo!$O:$O,Fluxo!$U:$U,"&gt;"&amp;GE$5,Fluxo!$U:$U,"&lt;="&amp;GF$5,Fluxo!$D:$D,$D55,Fluxo!$E:$E,"&lt;&gt;"&amp;"PERMUTANTE"))</f>
        <v>0</v>
      </c>
      <c r="GG55" s="18">
        <f>IF(GG$5&gt;$G$4,0,SUMIFS(Fluxo!$O:$O,Fluxo!$U:$U,"&gt;"&amp;GF$5,Fluxo!$U:$U,"&lt;="&amp;GG$5,Fluxo!$D:$D,$D55,Fluxo!$E:$E,"&lt;&gt;"&amp;"PERMUTANTE"))</f>
        <v>0</v>
      </c>
      <c r="GH55" s="18">
        <f>IF(GH$5&gt;$G$4,0,SUMIFS(Fluxo!$O:$O,Fluxo!$U:$U,"&gt;"&amp;GG$5,Fluxo!$U:$U,"&lt;="&amp;GH$5,Fluxo!$D:$D,$D55,Fluxo!$E:$E,"&lt;&gt;"&amp;"PERMUTANTE"))</f>
        <v>0</v>
      </c>
      <c r="GI55" s="18">
        <f>IF(GI$5&gt;$G$4,0,SUMIFS(Fluxo!$O:$O,Fluxo!$U:$U,"&gt;"&amp;GH$5,Fluxo!$U:$U,"&lt;="&amp;GI$5,Fluxo!$D:$D,$D55,Fluxo!$E:$E,"&lt;&gt;"&amp;"PERMUTANTE"))</f>
        <v>0</v>
      </c>
      <c r="GJ55" s="18">
        <f>IF(GJ$5&gt;$G$4,0,SUMIFS(Fluxo!$O:$O,Fluxo!$U:$U,"&gt;"&amp;GI$5,Fluxo!$U:$U,"&lt;="&amp;GJ$5,Fluxo!$D:$D,$D55,Fluxo!$E:$E,"&lt;&gt;"&amp;"PERMUTANTE"))</f>
        <v>0</v>
      </c>
      <c r="GK55" s="18">
        <f>IF(GK$5&gt;$G$4,0,SUMIFS(Fluxo!$O:$O,Fluxo!$U:$U,"&gt;"&amp;GJ$5,Fluxo!$U:$U,"&lt;="&amp;GK$5,Fluxo!$D:$D,$D55,Fluxo!$E:$E,"&lt;&gt;"&amp;"PERMUTANTE"))</f>
        <v>0</v>
      </c>
      <c r="GL55" s="18">
        <f>IF(GL$5&gt;$G$4,0,SUMIFS(Fluxo!$O:$O,Fluxo!$U:$U,"&gt;"&amp;GK$5,Fluxo!$U:$U,"&lt;="&amp;GL$5,Fluxo!$D:$D,$D55,Fluxo!$E:$E,"&lt;&gt;"&amp;"PERMUTANTE"))</f>
        <v>0</v>
      </c>
      <c r="GM55" s="18">
        <f>IF(GM$5&gt;$G$4,0,SUMIFS(Fluxo!$O:$O,Fluxo!$U:$U,"&gt;"&amp;GL$5,Fluxo!$U:$U,"&lt;="&amp;GM$5,Fluxo!$D:$D,$D55,Fluxo!$E:$E,"&lt;&gt;"&amp;"PERMUTANTE"))</f>
        <v>0</v>
      </c>
      <c r="GN55" s="18">
        <f>IF(GN$5&gt;$G$4,0,SUMIFS(Fluxo!$O:$O,Fluxo!$U:$U,"&gt;"&amp;GM$5,Fluxo!$U:$U,"&lt;="&amp;GN$5,Fluxo!$D:$D,$D55,Fluxo!$E:$E,"&lt;&gt;"&amp;"PERMUTANTE"))</f>
        <v>0</v>
      </c>
      <c r="GO55" s="18">
        <f>IF(GO$5&gt;$G$4,0,SUMIFS(Fluxo!$O:$O,Fluxo!$U:$U,"&gt;"&amp;GN$5,Fluxo!$U:$U,"&lt;="&amp;GO$5,Fluxo!$D:$D,$D55,Fluxo!$E:$E,"&lt;&gt;"&amp;"PERMUTANTE"))</f>
        <v>0</v>
      </c>
      <c r="GP55" s="18">
        <f>IF(GP$5&gt;$G$4,0,SUMIFS(Fluxo!$O:$O,Fluxo!$U:$U,"&gt;"&amp;GO$5,Fluxo!$U:$U,"&lt;="&amp;GP$5,Fluxo!$D:$D,$D55,Fluxo!$E:$E,"&lt;&gt;"&amp;"PERMUTANTE"))</f>
        <v>0</v>
      </c>
      <c r="GQ55" s="18">
        <f>IF(GQ$5&gt;$G$4,0,SUMIFS(Fluxo!$O:$O,Fluxo!$U:$U,"&gt;"&amp;GP$5,Fluxo!$U:$U,"&lt;="&amp;GQ$5,Fluxo!$D:$D,$D55,Fluxo!$E:$E,"&lt;&gt;"&amp;"PERMUTANTE"))</f>
        <v>0</v>
      </c>
      <c r="GR55" s="18">
        <f>IF(GR$5&gt;$G$4,0,SUMIFS(Fluxo!$O:$O,Fluxo!$U:$U,"&gt;"&amp;GQ$5,Fluxo!$U:$U,"&lt;="&amp;GR$5,Fluxo!$D:$D,$D55,Fluxo!$E:$E,"&lt;&gt;"&amp;"PERMUTANTE"))</f>
        <v>0</v>
      </c>
      <c r="GS55" s="18">
        <f>IF(GS$5&gt;$G$4,0,SUMIFS(Fluxo!$O:$O,Fluxo!$U:$U,"&gt;"&amp;GR$5,Fluxo!$U:$U,"&lt;="&amp;GS$5,Fluxo!$D:$D,$D55,Fluxo!$E:$E,"&lt;&gt;"&amp;"PERMUTANTE"))</f>
        <v>0</v>
      </c>
      <c r="GT55" s="18">
        <f>IF(GT$5&gt;$G$4,0,SUMIFS(Fluxo!$O:$O,Fluxo!$U:$U,"&gt;"&amp;GS$5,Fluxo!$U:$U,"&lt;="&amp;GT$5,Fluxo!$D:$D,$D55,Fluxo!$E:$E,"&lt;&gt;"&amp;"PERMUTANTE"))</f>
        <v>0</v>
      </c>
      <c r="GU55" s="18">
        <f>IF(GU$5&gt;$G$4,0,SUMIFS(Fluxo!$O:$O,Fluxo!$U:$U,"&gt;"&amp;GT$5,Fluxo!$U:$U,"&lt;="&amp;GU$5,Fluxo!$D:$D,$D55,Fluxo!$E:$E,"&lt;&gt;"&amp;"PERMUTANTE"))</f>
        <v>0</v>
      </c>
      <c r="GV55" s="18">
        <f>IF(GV$5&gt;$G$4,0,SUMIFS(Fluxo!$O:$O,Fluxo!$U:$U,"&gt;"&amp;GU$5,Fluxo!$U:$U,"&lt;="&amp;GV$5,Fluxo!$D:$D,$D55,Fluxo!$E:$E,"&lt;&gt;"&amp;"PERMUTANTE"))</f>
        <v>0</v>
      </c>
      <c r="GW55" s="18">
        <f>IF(GW$5&gt;$G$4,0,SUMIFS(Fluxo!$O:$O,Fluxo!$U:$U,"&gt;"&amp;GV$5,Fluxo!$U:$U,"&lt;="&amp;GW$5,Fluxo!$D:$D,$D55,Fluxo!$E:$E,"&lt;&gt;"&amp;"PERMUTANTE"))</f>
        <v>0</v>
      </c>
      <c r="GX55" s="18">
        <f>IF(GX$5&gt;$G$4,0,SUMIFS(Fluxo!$O:$O,Fluxo!$U:$U,"&gt;"&amp;GW$5,Fluxo!$U:$U,"&lt;="&amp;GX$5,Fluxo!$D:$D,$D55,Fluxo!$E:$E,"&lt;&gt;"&amp;"PERMUTANTE"))</f>
        <v>0</v>
      </c>
      <c r="GY55" s="18">
        <f>IF(GY$5&gt;$G$4,0,SUMIFS(Fluxo!$O:$O,Fluxo!$U:$U,"&gt;"&amp;GX$5,Fluxo!$U:$U,"&lt;="&amp;GY$5,Fluxo!$D:$D,$D55,Fluxo!$E:$E,"&lt;&gt;"&amp;"PERMUTANTE"))</f>
        <v>0</v>
      </c>
      <c r="GZ55" s="18">
        <f>IF(GZ$5&gt;$G$4,0,SUMIFS(Fluxo!$O:$O,Fluxo!$U:$U,"&gt;"&amp;GY$5,Fluxo!$U:$U,"&lt;="&amp;GZ$5,Fluxo!$D:$D,$D55,Fluxo!$E:$E,"&lt;&gt;"&amp;"PERMUTANTE"))</f>
        <v>0</v>
      </c>
      <c r="HA55" s="18">
        <f>IF(HA$5&gt;$G$4,0,SUMIFS(Fluxo!$O:$O,Fluxo!$U:$U,"&gt;"&amp;GZ$5,Fluxo!$U:$U,"&lt;="&amp;HA$5,Fluxo!$D:$D,$D55,Fluxo!$E:$E,"&lt;&gt;"&amp;"PERMUTANTE"))</f>
        <v>0</v>
      </c>
      <c r="HB55" s="18">
        <f>IF(HB$5&gt;$G$4,0,SUMIFS(Fluxo!$O:$O,Fluxo!$U:$U,"&gt;"&amp;HA$5,Fluxo!$U:$U,"&lt;="&amp;HB$5,Fluxo!$D:$D,$D55,Fluxo!$E:$E,"&lt;&gt;"&amp;"PERMUTANTE"))</f>
        <v>0</v>
      </c>
      <c r="HC55" s="18">
        <f>IF(HC$5&gt;$G$4,0,SUMIFS(Fluxo!$O:$O,Fluxo!$U:$U,"&gt;"&amp;HB$5,Fluxo!$U:$U,"&lt;="&amp;HC$5,Fluxo!$D:$D,$D55,Fluxo!$E:$E,"&lt;&gt;"&amp;"PERMUTANTE"))</f>
        <v>0</v>
      </c>
      <c r="HD55" s="18">
        <f>IF(HD$5&gt;$G$4,0,SUMIFS(Fluxo!$O:$O,Fluxo!$U:$U,"&gt;"&amp;HC$5,Fluxo!$U:$U,"&lt;="&amp;HD$5,Fluxo!$D:$D,$D55,Fluxo!$E:$E,"&lt;&gt;"&amp;"PERMUTANTE"))</f>
        <v>0</v>
      </c>
      <c r="HE55" s="18">
        <f>IF(HE$5&gt;$G$4,0,SUMIFS(Fluxo!$O:$O,Fluxo!$U:$U,"&gt;"&amp;HD$5,Fluxo!$U:$U,"&lt;="&amp;HE$5,Fluxo!$D:$D,$D55,Fluxo!$E:$E,"&lt;&gt;"&amp;"PERMUTANTE"))</f>
        <v>0</v>
      </c>
      <c r="HF55" s="18">
        <f>IF(HF$5&gt;$G$4,0,SUMIFS(Fluxo!$O:$O,Fluxo!$U:$U,"&gt;"&amp;HE$5,Fluxo!$U:$U,"&lt;="&amp;HF$5,Fluxo!$D:$D,$D55,Fluxo!$E:$E,"&lt;&gt;"&amp;"PERMUTANTE"))</f>
        <v>0</v>
      </c>
    </row>
    <row r="56" spans="1:214">
      <c r="A56" s="20">
        <f t="shared" si="8"/>
        <v>46</v>
      </c>
      <c r="B56" s="140" t="str">
        <f>'Check Carteira'!C48</f>
        <v>E.1016.99.01.0131</v>
      </c>
      <c r="C56" s="141">
        <v>1</v>
      </c>
      <c r="D56" s="129" t="str">
        <f>'Check Carteira'!F48</f>
        <v>A-0131</v>
      </c>
      <c r="E56" s="21" t="str">
        <f>IFERROR(INDEX(Contratos!L:L,MATCH(D56,Contratos!R:R,0)),"")</f>
        <v/>
      </c>
      <c r="F56" s="139" t="str">
        <f>IFERROR(INDEX(Contratos!G:G,MATCH(D56,Contratos!R:R,0)),"")</f>
        <v/>
      </c>
      <c r="H56" s="83">
        <f t="shared" ref="H56:H119" si="10">SUM(J56:HF56)</f>
        <v>0</v>
      </c>
      <c r="J56" s="18">
        <f>IF(J$5&gt;$G$4,0,SUMIFS(Fluxo!$O:$O,Fluxo!$U:$U,"&gt;"&amp;I$5,Fluxo!$U:$U,"&lt;="&amp;J$5,Fluxo!$D:$D,$D56))</f>
        <v>0</v>
      </c>
      <c r="K56" s="18">
        <f>IF(K$5&gt;$G$4,0,SUMIFS(Fluxo!$O:$O,Fluxo!$U:$U,"&gt;"&amp;J$5,Fluxo!$U:$U,"&lt;="&amp;K$5,Fluxo!$D:$D,$D56))</f>
        <v>0</v>
      </c>
      <c r="L56" s="18">
        <f>IF(L$5&gt;$G$4,0,SUMIFS(Fluxo!$O:$O,Fluxo!$U:$U,"&gt;"&amp;K$5,Fluxo!$U:$U,"&lt;="&amp;L$5,Fluxo!$D:$D,$D56))</f>
        <v>0</v>
      </c>
      <c r="M56" s="18">
        <f>IF(M$5&gt;$G$4,0,SUMIFS(Fluxo!$O:$O,Fluxo!$U:$U,"&gt;"&amp;L$5,Fluxo!$U:$U,"&lt;="&amp;M$5,Fluxo!$D:$D,$D56))</f>
        <v>0</v>
      </c>
      <c r="N56" s="18">
        <f>IF(N$5&gt;$G$4,0,SUMIFS(Fluxo!$O:$O,Fluxo!$U:$U,"&gt;"&amp;M$5,Fluxo!$U:$U,"&lt;="&amp;N$5,Fluxo!$D:$D,$D56))</f>
        <v>0</v>
      </c>
      <c r="O56" s="18">
        <f>IF(O$5&gt;$G$4,0,SUMIFS(Fluxo!$O:$O,Fluxo!$U:$U,"&gt;"&amp;N$5,Fluxo!$U:$U,"&lt;="&amp;O$5,Fluxo!$D:$D,$D56))</f>
        <v>0</v>
      </c>
      <c r="P56" s="18">
        <f>IF(P$5&gt;$G$4,0,SUMIFS(Fluxo!$O:$O,Fluxo!$U:$U,"&gt;"&amp;O$5,Fluxo!$U:$U,"&lt;="&amp;P$5,Fluxo!$D:$D,$D56))</f>
        <v>0</v>
      </c>
      <c r="Q56" s="18">
        <f>IF(Q$5&gt;$G$4,0,SUMIFS(Fluxo!$O:$O,Fluxo!$U:$U,"&gt;"&amp;P$5,Fluxo!$U:$U,"&lt;="&amp;Q$5,Fluxo!$D:$D,$D56))</f>
        <v>0</v>
      </c>
      <c r="R56" s="18">
        <f>IF(R$5&gt;$G$4,0,SUMIFS(Fluxo!$O:$O,Fluxo!$U:$U,"&gt;"&amp;Q$5,Fluxo!$U:$U,"&lt;="&amp;R$5,Fluxo!$D:$D,$D56))</f>
        <v>0</v>
      </c>
      <c r="S56" s="18">
        <f>IF(S$5&gt;$G$4,0,SUMIFS(Fluxo!$O:$O,Fluxo!$U:$U,"&gt;"&amp;R$5,Fluxo!$U:$U,"&lt;="&amp;S$5,Fluxo!$D:$D,$D56,Fluxo!$E:$E,"&lt;&gt;"&amp;"PERMUTANTE"))</f>
        <v>0</v>
      </c>
      <c r="T56" s="18">
        <f>IF(T$5&gt;$G$4,0,SUMIFS(Fluxo!$O:$O,Fluxo!$U:$U,"&gt;"&amp;S$5,Fluxo!$U:$U,"&lt;="&amp;T$5,Fluxo!$D:$D,$D56,Fluxo!$E:$E,"&lt;&gt;"&amp;"PERMUTANTE"))</f>
        <v>0</v>
      </c>
      <c r="U56" s="18">
        <f>IF(U$5&gt;$G$4,0,SUMIFS(Fluxo!$O:$O,Fluxo!$U:$U,"&gt;"&amp;T$5,Fluxo!$U:$U,"&lt;="&amp;U$5,Fluxo!$D:$D,$D56,Fluxo!$E:$E,"&lt;&gt;"&amp;"PERMUTANTE"))</f>
        <v>0</v>
      </c>
      <c r="V56" s="18">
        <f>IF(V$5&gt;$G$4,0,SUMIFS(Fluxo!$O:$O,Fluxo!$U:$U,"&gt;"&amp;U$5,Fluxo!$U:$U,"&lt;="&amp;V$5,Fluxo!$D:$D,$D56,Fluxo!$E:$E,"&lt;&gt;"&amp;"PERMUTANTE"))</f>
        <v>0</v>
      </c>
      <c r="W56" s="18">
        <f>IF(W$5&gt;$G$4,0,SUMIFS(Fluxo!$O:$O,Fluxo!$U:$U,"&gt;"&amp;V$5,Fluxo!$U:$U,"&lt;="&amp;W$5,Fluxo!$D:$D,$D56,Fluxo!$E:$E,"&lt;&gt;"&amp;"PERMUTANTE"))</f>
        <v>0</v>
      </c>
      <c r="X56" s="18">
        <f>IF(X$5&gt;$G$4,0,SUMIFS(Fluxo!$O:$O,Fluxo!$U:$U,"&gt;"&amp;W$5,Fluxo!$U:$U,"&lt;="&amp;X$5,Fluxo!$D:$D,$D56,Fluxo!$E:$E,"&lt;&gt;"&amp;"PERMUTANTE"))</f>
        <v>0</v>
      </c>
      <c r="Y56" s="18">
        <f>IF(Y$5&gt;$G$4,0,SUMIFS(Fluxo!$O:$O,Fluxo!$U:$U,"&gt;"&amp;X$5,Fluxo!$U:$U,"&lt;="&amp;Y$5,Fluxo!$D:$D,$D56,Fluxo!$E:$E,"&lt;&gt;"&amp;"PERMUTANTE"))</f>
        <v>0</v>
      </c>
      <c r="Z56" s="18">
        <f>IF(Z$5&gt;$G$4,0,SUMIFS(Fluxo!$O:$O,Fluxo!$U:$U,"&gt;"&amp;Y$5,Fluxo!$U:$U,"&lt;="&amp;Z$5,Fluxo!$D:$D,$D56,Fluxo!$E:$E,"&lt;&gt;"&amp;"PERMUTANTE"))</f>
        <v>0</v>
      </c>
      <c r="AA56" s="18">
        <f>IF(AA$5&gt;$G$4,0,SUMIFS(Fluxo!$O:$O,Fluxo!$U:$U,"&gt;"&amp;Z$5,Fluxo!$U:$U,"&lt;="&amp;AA$5,Fluxo!$D:$D,$D56,Fluxo!$E:$E,"&lt;&gt;"&amp;"PERMUTANTE"))</f>
        <v>0</v>
      </c>
      <c r="AB56" s="18">
        <f>IF(AB$5&gt;$G$4,0,SUMIFS(Fluxo!$O:$O,Fluxo!$U:$U,"&gt;"&amp;AA$5,Fluxo!$U:$U,"&lt;="&amp;AB$5,Fluxo!$D:$D,$D56,Fluxo!$E:$E,"&lt;&gt;"&amp;"PERMUTANTE"))</f>
        <v>0</v>
      </c>
      <c r="AC56" s="18">
        <f>IF(AC$5&gt;$G$4,0,SUMIFS(Fluxo!$O:$O,Fluxo!$U:$U,"&gt;"&amp;AB$5,Fluxo!$U:$U,"&lt;="&amp;AC$5,Fluxo!$D:$D,$D56,Fluxo!$E:$E,"&lt;&gt;"&amp;"PERMUTANTE"))</f>
        <v>0</v>
      </c>
      <c r="AD56" s="18">
        <f>IF(AD$5&gt;$G$4,0,SUMIFS(Fluxo!$O:$O,Fluxo!$U:$U,"&gt;"&amp;AC$5,Fluxo!$U:$U,"&lt;="&amp;AD$5,Fluxo!$D:$D,$D56,Fluxo!$E:$E,"&lt;&gt;"&amp;"PERMUTANTE"))</f>
        <v>0</v>
      </c>
      <c r="AE56" s="18">
        <f>IF(AE$5&gt;$G$4,0,SUMIFS(Fluxo!$O:$O,Fluxo!$U:$U,"&gt;"&amp;AD$5,Fluxo!$U:$U,"&lt;="&amp;AE$5,Fluxo!$D:$D,$D56,Fluxo!$E:$E,"&lt;&gt;"&amp;"PERMUTANTE"))</f>
        <v>0</v>
      </c>
      <c r="AF56" s="18">
        <f>IF(AF$5&gt;$G$4,0,SUMIFS(Fluxo!$O:$O,Fluxo!$U:$U,"&gt;"&amp;AE$5,Fluxo!$U:$U,"&lt;="&amp;AF$5,Fluxo!$D:$D,$D56,Fluxo!$E:$E,"&lt;&gt;"&amp;"PERMUTANTE"))</f>
        <v>0</v>
      </c>
      <c r="AG56" s="18">
        <f>IF(AG$5&gt;$G$4,0,SUMIFS(Fluxo!$O:$O,Fluxo!$U:$U,"&gt;"&amp;AF$5,Fluxo!$U:$U,"&lt;="&amp;AG$5,Fluxo!$D:$D,$D56,Fluxo!$E:$E,"&lt;&gt;"&amp;"PERMUTANTE"))</f>
        <v>0</v>
      </c>
      <c r="AH56" s="18">
        <f>IF(AH$5&gt;$G$4,0,SUMIFS(Fluxo!$O:$O,Fluxo!$U:$U,"&gt;"&amp;AG$5,Fluxo!$U:$U,"&lt;="&amp;AH$5,Fluxo!$D:$D,$D56,Fluxo!$E:$E,"&lt;&gt;"&amp;"PERMUTANTE"))</f>
        <v>0</v>
      </c>
      <c r="AI56" s="18">
        <f>IF(AI$5&gt;$G$4,0,SUMIFS(Fluxo!$O:$O,Fluxo!$U:$U,"&gt;"&amp;AH$5,Fluxo!$U:$U,"&lt;="&amp;AI$5,Fluxo!$D:$D,$D56,Fluxo!$E:$E,"&lt;&gt;"&amp;"PERMUTANTE"))</f>
        <v>0</v>
      </c>
      <c r="AJ56" s="18">
        <f>IF(AJ$5&gt;$G$4,0,SUMIFS(Fluxo!$O:$O,Fluxo!$U:$U,"&gt;"&amp;AI$5,Fluxo!$U:$U,"&lt;="&amp;AJ$5,Fluxo!$D:$D,$D56,Fluxo!$E:$E,"&lt;&gt;"&amp;"PERMUTANTE"))</f>
        <v>0</v>
      </c>
      <c r="AK56" s="18">
        <f>IF(AK$5&gt;$G$4,0,SUMIFS(Fluxo!$O:$O,Fluxo!$U:$U,"&gt;"&amp;AJ$5,Fluxo!$U:$U,"&lt;="&amp;AK$5,Fluxo!$D:$D,$D56,Fluxo!$E:$E,"&lt;&gt;"&amp;"PERMUTANTE"))</f>
        <v>0</v>
      </c>
      <c r="AL56" s="18">
        <f>IF(AL$5&gt;$G$4,0,SUMIFS(Fluxo!$O:$O,Fluxo!$U:$U,"&gt;"&amp;AK$5,Fluxo!$U:$U,"&lt;="&amp;AL$5,Fluxo!$D:$D,$D56,Fluxo!$E:$E,"&lt;&gt;"&amp;"PERMUTANTE"))</f>
        <v>0</v>
      </c>
      <c r="AM56" s="18">
        <f>IF(AM$5&gt;$G$4,0,SUMIFS(Fluxo!$O:$O,Fluxo!$U:$U,"&gt;"&amp;AL$5,Fluxo!$U:$U,"&lt;="&amp;AM$5,Fluxo!$D:$D,$D56,Fluxo!$E:$E,"&lt;&gt;"&amp;"PERMUTANTE"))</f>
        <v>0</v>
      </c>
      <c r="AN56" s="18">
        <f>IF(AN$5&gt;$G$4,0,SUMIFS(Fluxo!$O:$O,Fluxo!$U:$U,"&gt;"&amp;AM$5,Fluxo!$U:$U,"&lt;="&amp;AN$5,Fluxo!$D:$D,$D56,Fluxo!$E:$E,"&lt;&gt;"&amp;"PERMUTANTE"))</f>
        <v>0</v>
      </c>
      <c r="AO56" s="18">
        <f>IF(AO$5&gt;$G$4,0,SUMIFS(Fluxo!$O:$O,Fluxo!$U:$U,"&gt;"&amp;AN$5,Fluxo!$U:$U,"&lt;="&amp;AO$5,Fluxo!$D:$D,$D56,Fluxo!$E:$E,"&lt;&gt;"&amp;"PERMUTANTE"))</f>
        <v>0</v>
      </c>
      <c r="AP56" s="18">
        <f>IF(AP$5&gt;$G$4,0,SUMIFS(Fluxo!$O:$O,Fluxo!$U:$U,"&gt;"&amp;AO$5,Fluxo!$U:$U,"&lt;="&amp;AP$5,Fluxo!$D:$D,$D56,Fluxo!$E:$E,"&lt;&gt;"&amp;"PERMUTANTE"))</f>
        <v>0</v>
      </c>
      <c r="AQ56" s="18">
        <f>IF(AQ$5&gt;$G$4,0,SUMIFS(Fluxo!$O:$O,Fluxo!$U:$U,"&gt;"&amp;AP$5,Fluxo!$U:$U,"&lt;="&amp;AQ$5,Fluxo!$D:$D,$D56,Fluxo!$E:$E,"&lt;&gt;"&amp;"PERMUTANTE"))</f>
        <v>0</v>
      </c>
      <c r="AR56" s="18">
        <f>IF(AR$5&gt;$G$4,0,SUMIFS(Fluxo!$O:$O,Fluxo!$U:$U,"&gt;"&amp;AQ$5,Fluxo!$U:$U,"&lt;="&amp;AR$5,Fluxo!$D:$D,$D56,Fluxo!$E:$E,"&lt;&gt;"&amp;"PERMUTANTE"))</f>
        <v>0</v>
      </c>
      <c r="AS56" s="18">
        <f>IF(AS$5&gt;$G$4,0,SUMIFS(Fluxo!$O:$O,Fluxo!$U:$U,"&gt;"&amp;AR$5,Fluxo!$U:$U,"&lt;="&amp;AS$5,Fluxo!$D:$D,$D56,Fluxo!$E:$E,"&lt;&gt;"&amp;"PERMUTANTE"))</f>
        <v>0</v>
      </c>
      <c r="AT56" s="18">
        <f>IF(AT$5&gt;$G$4,0,SUMIFS(Fluxo!$O:$O,Fluxo!$U:$U,"&gt;"&amp;AS$5,Fluxo!$U:$U,"&lt;="&amp;AT$5,Fluxo!$D:$D,$D56,Fluxo!$E:$E,"&lt;&gt;"&amp;"PERMUTANTE"))</f>
        <v>0</v>
      </c>
      <c r="AU56" s="18">
        <f>IF(AU$5&gt;$G$4,0,SUMIFS(Fluxo!$O:$O,Fluxo!$U:$U,"&gt;"&amp;AT$5,Fluxo!$U:$U,"&lt;="&amp;AU$5,Fluxo!$D:$D,$D56,Fluxo!$E:$E,"&lt;&gt;"&amp;"PERMUTANTE"))</f>
        <v>0</v>
      </c>
      <c r="AV56" s="18">
        <f>IF(AV$5&gt;$G$4,0,SUMIFS(Fluxo!$O:$O,Fluxo!$U:$U,"&gt;"&amp;AU$5,Fluxo!$U:$U,"&lt;="&amp;AV$5,Fluxo!$D:$D,$D56,Fluxo!$E:$E,"&lt;&gt;"&amp;"PERMUTANTE"))</f>
        <v>0</v>
      </c>
      <c r="AW56" s="18">
        <f>IF(AW$5&gt;$G$4,0,SUMIFS(Fluxo!$O:$O,Fluxo!$U:$U,"&gt;"&amp;AV$5,Fluxo!$U:$U,"&lt;="&amp;AW$5,Fluxo!$D:$D,$D56,Fluxo!$E:$E,"&lt;&gt;"&amp;"PERMUTANTE"))</f>
        <v>0</v>
      </c>
      <c r="AX56" s="18">
        <f>IF(AX$5&gt;$G$4,0,SUMIFS(Fluxo!$O:$O,Fluxo!$U:$U,"&gt;"&amp;AW$5,Fluxo!$U:$U,"&lt;="&amp;AX$5,Fluxo!$D:$D,$D56,Fluxo!$E:$E,"&lt;&gt;"&amp;"PERMUTANTE"))</f>
        <v>0</v>
      </c>
      <c r="AY56" s="18">
        <f>IF(AY$5&gt;$G$4,0,SUMIFS(Fluxo!$O:$O,Fluxo!$U:$U,"&gt;"&amp;AX$5,Fluxo!$U:$U,"&lt;="&amp;AY$5,Fluxo!$D:$D,$D56,Fluxo!$E:$E,"&lt;&gt;"&amp;"PERMUTANTE"))</f>
        <v>0</v>
      </c>
      <c r="AZ56" s="18">
        <f>IF(AZ$5&gt;$G$4,0,SUMIFS(Fluxo!$O:$O,Fluxo!$U:$U,"&gt;"&amp;AY$5,Fluxo!$U:$U,"&lt;="&amp;AZ$5,Fluxo!$D:$D,$D56,Fluxo!$E:$E,"&lt;&gt;"&amp;"PERMUTANTE"))</f>
        <v>0</v>
      </c>
      <c r="BA56" s="18">
        <f>IF(BA$5&gt;$G$4,0,SUMIFS(Fluxo!$O:$O,Fluxo!$U:$U,"&gt;"&amp;AZ$5,Fluxo!$U:$U,"&lt;="&amp;BA$5,Fluxo!$D:$D,$D56,Fluxo!$E:$E,"&lt;&gt;"&amp;"PERMUTANTE"))</f>
        <v>0</v>
      </c>
      <c r="BB56" s="18">
        <f>IF(BB$5&gt;$G$4,0,SUMIFS(Fluxo!$O:$O,Fluxo!$U:$U,"&gt;"&amp;BA$5,Fluxo!$U:$U,"&lt;="&amp;BB$5,Fluxo!$D:$D,$D56,Fluxo!$E:$E,"&lt;&gt;"&amp;"PERMUTANTE"))</f>
        <v>0</v>
      </c>
      <c r="BC56" s="18">
        <f>IF(BC$5&gt;$G$4,0,SUMIFS(Fluxo!$O:$O,Fluxo!$U:$U,"&gt;"&amp;BB$5,Fluxo!$U:$U,"&lt;="&amp;BC$5,Fluxo!$D:$D,$D56,Fluxo!$E:$E,"&lt;&gt;"&amp;"PERMUTANTE"))</f>
        <v>0</v>
      </c>
      <c r="BD56" s="18">
        <f>IF(BD$5&gt;$G$4,0,SUMIFS(Fluxo!$O:$O,Fluxo!$U:$U,"&gt;"&amp;BC$5,Fluxo!$U:$U,"&lt;="&amp;BD$5,Fluxo!$D:$D,$D56,Fluxo!$E:$E,"&lt;&gt;"&amp;"PERMUTANTE"))</f>
        <v>0</v>
      </c>
      <c r="BE56" s="18">
        <f>IF(BE$5&gt;$G$4,0,SUMIFS(Fluxo!$O:$O,Fluxo!$U:$U,"&gt;"&amp;BD$5,Fluxo!$U:$U,"&lt;="&amp;BE$5,Fluxo!$D:$D,$D56,Fluxo!$E:$E,"&lt;&gt;"&amp;"PERMUTANTE"))</f>
        <v>0</v>
      </c>
      <c r="BF56" s="18">
        <f>IF(BF$5&gt;$G$4,0,SUMIFS(Fluxo!$O:$O,Fluxo!$U:$U,"&gt;"&amp;BE$5,Fluxo!$U:$U,"&lt;="&amp;BF$5,Fluxo!$D:$D,$D56,Fluxo!$E:$E,"&lt;&gt;"&amp;"PERMUTANTE"))</f>
        <v>0</v>
      </c>
      <c r="BG56" s="18">
        <f>IF(BG$5&gt;$G$4,0,SUMIFS(Fluxo!$O:$O,Fluxo!$U:$U,"&gt;"&amp;BF$5,Fluxo!$U:$U,"&lt;="&amp;BG$5,Fluxo!$D:$D,$D56,Fluxo!$E:$E,"&lt;&gt;"&amp;"PERMUTANTE"))</f>
        <v>0</v>
      </c>
      <c r="BH56" s="18">
        <f>IF(BH$5&gt;$G$4,0,SUMIFS(Fluxo!$O:$O,Fluxo!$U:$U,"&gt;"&amp;BG$5,Fluxo!$U:$U,"&lt;="&amp;BH$5,Fluxo!$D:$D,$D56,Fluxo!$E:$E,"&lt;&gt;"&amp;"PERMUTANTE"))</f>
        <v>0</v>
      </c>
      <c r="BI56" s="18">
        <f>IF(BI$5&gt;$G$4,0,SUMIFS(Fluxo!$O:$O,Fluxo!$U:$U,"&gt;"&amp;BH$5,Fluxo!$U:$U,"&lt;="&amp;BI$5,Fluxo!$D:$D,$D56,Fluxo!$E:$E,"&lt;&gt;"&amp;"PERMUTANTE"))</f>
        <v>0</v>
      </c>
      <c r="BJ56" s="18">
        <f>IF(BJ$5&gt;$G$4,0,SUMIFS(Fluxo!$O:$O,Fluxo!$U:$U,"&gt;"&amp;BI$5,Fluxo!$U:$U,"&lt;="&amp;BJ$5,Fluxo!$D:$D,$D56,Fluxo!$E:$E,"&lt;&gt;"&amp;"PERMUTANTE"))</f>
        <v>0</v>
      </c>
      <c r="BK56" s="18">
        <f>IF(BK$5&gt;$G$4,0,SUMIFS(Fluxo!$O:$O,Fluxo!$U:$U,"&gt;"&amp;BJ$5,Fluxo!$U:$U,"&lt;="&amp;BK$5,Fluxo!$D:$D,$D56,Fluxo!$E:$E,"&lt;&gt;"&amp;"PERMUTANTE"))</f>
        <v>0</v>
      </c>
      <c r="BL56" s="18">
        <f>IF(BL$5&gt;$G$4,0,SUMIFS(Fluxo!$O:$O,Fluxo!$U:$U,"&gt;"&amp;BK$5,Fluxo!$U:$U,"&lt;="&amp;BL$5,Fluxo!$D:$D,$D56,Fluxo!$E:$E,"&lt;&gt;"&amp;"PERMUTANTE"))</f>
        <v>0</v>
      </c>
      <c r="BM56" s="18">
        <f>IF(BM$5&gt;$G$4,0,SUMIFS(Fluxo!$O:$O,Fluxo!$U:$U,"&gt;"&amp;BL$5,Fluxo!$U:$U,"&lt;="&amp;BM$5,Fluxo!$D:$D,$D56,Fluxo!$E:$E,"&lt;&gt;"&amp;"PERMUTANTE"))</f>
        <v>0</v>
      </c>
      <c r="BN56" s="18">
        <f>IF(BN$5&gt;$G$4,0,SUMIFS(Fluxo!$O:$O,Fluxo!$U:$U,"&gt;"&amp;BM$5,Fluxo!$U:$U,"&lt;="&amp;BN$5,Fluxo!$D:$D,$D56,Fluxo!$E:$E,"&lt;&gt;"&amp;"PERMUTANTE"))</f>
        <v>0</v>
      </c>
      <c r="BO56" s="18">
        <f>IF(BO$5&gt;$G$4,0,SUMIFS(Fluxo!$O:$O,Fluxo!$U:$U,"&gt;"&amp;BN$5,Fluxo!$U:$U,"&lt;="&amp;BO$5,Fluxo!$D:$D,$D56,Fluxo!$E:$E,"&lt;&gt;"&amp;"PERMUTANTE"))</f>
        <v>0</v>
      </c>
      <c r="BP56" s="18">
        <f>IF(BP$5&gt;$G$4,0,SUMIFS(Fluxo!$O:$O,Fluxo!$U:$U,"&gt;"&amp;BO$5,Fluxo!$U:$U,"&lt;="&amp;BP$5,Fluxo!$D:$D,$D56,Fluxo!$E:$E,"&lt;&gt;"&amp;"PERMUTANTE"))</f>
        <v>0</v>
      </c>
      <c r="BQ56" s="18">
        <f>IF(BQ$5&gt;$G$4,0,SUMIFS(Fluxo!$O:$O,Fluxo!$U:$U,"&gt;"&amp;BP$5,Fluxo!$U:$U,"&lt;="&amp;BQ$5,Fluxo!$D:$D,$D56,Fluxo!$E:$E,"&lt;&gt;"&amp;"PERMUTANTE"))</f>
        <v>0</v>
      </c>
      <c r="BR56" s="18">
        <f>IF(BR$5&gt;$G$4,0,SUMIFS(Fluxo!$O:$O,Fluxo!$U:$U,"&gt;"&amp;BQ$5,Fluxo!$U:$U,"&lt;="&amp;BR$5,Fluxo!$D:$D,$D56,Fluxo!$E:$E,"&lt;&gt;"&amp;"PERMUTANTE"))</f>
        <v>0</v>
      </c>
      <c r="BS56" s="18">
        <f>IF(BS$5&gt;$G$4,0,SUMIFS(Fluxo!$O:$O,Fluxo!$U:$U,"&gt;"&amp;BR$5,Fluxo!$U:$U,"&lt;="&amp;BS$5,Fluxo!$D:$D,$D56,Fluxo!$E:$E,"&lt;&gt;"&amp;"PERMUTANTE"))</f>
        <v>0</v>
      </c>
      <c r="BT56" s="18">
        <f>IF(BT$5&gt;$G$4,0,SUMIFS(Fluxo!$O:$O,Fluxo!$U:$U,"&gt;"&amp;BS$5,Fluxo!$U:$U,"&lt;="&amp;BT$5,Fluxo!$D:$D,$D56,Fluxo!$E:$E,"&lt;&gt;"&amp;"PERMUTANTE"))</f>
        <v>0</v>
      </c>
      <c r="BU56" s="18">
        <f>IF(BU$5&gt;$G$4,0,SUMIFS(Fluxo!$O:$O,Fluxo!$U:$U,"&gt;"&amp;BT$5,Fluxo!$U:$U,"&lt;="&amp;BU$5,Fluxo!$D:$D,$D56,Fluxo!$E:$E,"&lt;&gt;"&amp;"PERMUTANTE"))</f>
        <v>0</v>
      </c>
      <c r="BV56" s="18">
        <f>IF(BV$5&gt;$G$4,0,SUMIFS(Fluxo!$O:$O,Fluxo!$U:$U,"&gt;"&amp;BU$5,Fluxo!$U:$U,"&lt;="&amp;BV$5,Fluxo!$D:$D,$D56,Fluxo!$E:$E,"&lt;&gt;"&amp;"PERMUTANTE"))</f>
        <v>0</v>
      </c>
      <c r="BW56" s="18">
        <f>IF(BW$5&gt;$G$4,0,SUMIFS(Fluxo!$O:$O,Fluxo!$U:$U,"&gt;"&amp;BV$5,Fluxo!$U:$U,"&lt;="&amp;BW$5,Fluxo!$D:$D,$D56,Fluxo!$E:$E,"&lt;&gt;"&amp;"PERMUTANTE"))</f>
        <v>0</v>
      </c>
      <c r="BX56" s="18">
        <f>IF(BX$5&gt;$G$4,0,SUMIFS(Fluxo!$O:$O,Fluxo!$U:$U,"&gt;"&amp;BW$5,Fluxo!$U:$U,"&lt;="&amp;BX$5,Fluxo!$D:$D,$D56,Fluxo!$E:$E,"&lt;&gt;"&amp;"PERMUTANTE"))</f>
        <v>0</v>
      </c>
      <c r="BY56" s="18">
        <f>IF(BY$5&gt;$G$4,0,SUMIFS(Fluxo!$O:$O,Fluxo!$U:$U,"&gt;"&amp;BX$5,Fluxo!$U:$U,"&lt;="&amp;BY$5,Fluxo!$D:$D,$D56,Fluxo!$E:$E,"&lt;&gt;"&amp;"PERMUTANTE"))</f>
        <v>0</v>
      </c>
      <c r="BZ56" s="18">
        <f>IF(BZ$5&gt;$G$4,0,SUMIFS(Fluxo!$O:$O,Fluxo!$U:$U,"&gt;"&amp;BY$5,Fluxo!$U:$U,"&lt;="&amp;BZ$5,Fluxo!$D:$D,$D56,Fluxo!$E:$E,"&lt;&gt;"&amp;"PERMUTANTE"))</f>
        <v>0</v>
      </c>
      <c r="CA56" s="18">
        <f>IF(CA$5&gt;$G$4,0,SUMIFS(Fluxo!$O:$O,Fluxo!$U:$U,"&gt;"&amp;BZ$5,Fluxo!$U:$U,"&lt;="&amp;CA$5,Fluxo!$D:$D,$D56,Fluxo!$E:$E,"&lt;&gt;"&amp;"PERMUTANTE"))</f>
        <v>0</v>
      </c>
      <c r="CB56" s="18">
        <f>IF(CB$5&gt;$G$4,0,SUMIFS(Fluxo!$O:$O,Fluxo!$U:$U,"&gt;"&amp;CA$5,Fluxo!$U:$U,"&lt;="&amp;CB$5,Fluxo!$D:$D,$D56,Fluxo!$E:$E,"&lt;&gt;"&amp;"PERMUTANTE"))</f>
        <v>0</v>
      </c>
      <c r="CC56" s="18">
        <f>IF(CC$5&gt;$G$4,0,SUMIFS(Fluxo!$O:$O,Fluxo!$U:$U,"&gt;"&amp;CB$5,Fluxo!$U:$U,"&lt;="&amp;CC$5,Fluxo!$D:$D,$D56,Fluxo!$E:$E,"&lt;&gt;"&amp;"PERMUTANTE"))</f>
        <v>0</v>
      </c>
      <c r="CD56" s="18">
        <f>IF(CD$5&gt;$G$4,0,SUMIFS(Fluxo!$O:$O,Fluxo!$U:$U,"&gt;"&amp;CC$5,Fluxo!$U:$U,"&lt;="&amp;CD$5,Fluxo!$D:$D,$D56,Fluxo!$E:$E,"&lt;&gt;"&amp;"PERMUTANTE"))</f>
        <v>0</v>
      </c>
      <c r="CE56" s="18">
        <f>IF(CE$5&gt;$G$4,0,SUMIFS(Fluxo!$O:$O,Fluxo!$U:$U,"&gt;"&amp;CD$5,Fluxo!$U:$U,"&lt;="&amp;CE$5,Fluxo!$D:$D,$D56,Fluxo!$E:$E,"&lt;&gt;"&amp;"PERMUTANTE"))</f>
        <v>0</v>
      </c>
      <c r="CF56" s="18">
        <f>IF(CF$5&gt;$G$4,0,SUMIFS(Fluxo!$O:$O,Fluxo!$U:$U,"&gt;"&amp;CE$5,Fluxo!$U:$U,"&lt;="&amp;CF$5,Fluxo!$D:$D,$D56,Fluxo!$E:$E,"&lt;&gt;"&amp;"PERMUTANTE"))</f>
        <v>0</v>
      </c>
      <c r="CG56" s="18">
        <f>IF(CG$5&gt;$G$4,0,SUMIFS(Fluxo!$O:$O,Fluxo!$U:$U,"&gt;"&amp;CF$5,Fluxo!$U:$U,"&lt;="&amp;CG$5,Fluxo!$D:$D,$D56,Fluxo!$E:$E,"&lt;&gt;"&amp;"PERMUTANTE"))</f>
        <v>0</v>
      </c>
      <c r="CH56" s="18">
        <f>IF(CH$5&gt;$G$4,0,SUMIFS(Fluxo!$O:$O,Fluxo!$U:$U,"&gt;"&amp;CG$5,Fluxo!$U:$U,"&lt;="&amp;CH$5,Fluxo!$D:$D,$D56,Fluxo!$E:$E,"&lt;&gt;"&amp;"PERMUTANTE"))</f>
        <v>0</v>
      </c>
      <c r="CI56" s="18">
        <f>IF(CI$5&gt;$G$4,0,SUMIFS(Fluxo!$O:$O,Fluxo!$U:$U,"&gt;"&amp;CH$5,Fluxo!$U:$U,"&lt;="&amp;CI$5,Fluxo!$D:$D,$D56,Fluxo!$E:$E,"&lt;&gt;"&amp;"PERMUTANTE"))</f>
        <v>0</v>
      </c>
      <c r="CJ56" s="18">
        <f>IF(CJ$5&gt;$G$4,0,SUMIFS(Fluxo!$O:$O,Fluxo!$U:$U,"&gt;"&amp;CI$5,Fluxo!$U:$U,"&lt;="&amp;CJ$5,Fluxo!$D:$D,$D56,Fluxo!$E:$E,"&lt;&gt;"&amp;"PERMUTANTE"))</f>
        <v>0</v>
      </c>
      <c r="CK56" s="18">
        <f>IF(CK$5&gt;$G$4,0,SUMIFS(Fluxo!$O:$O,Fluxo!$U:$U,"&gt;"&amp;CJ$5,Fluxo!$U:$U,"&lt;="&amp;CK$5,Fluxo!$D:$D,$D56,Fluxo!$E:$E,"&lt;&gt;"&amp;"PERMUTANTE"))</f>
        <v>0</v>
      </c>
      <c r="CL56" s="18">
        <f>IF(CL$5&gt;$G$4,0,SUMIFS(Fluxo!$O:$O,Fluxo!$U:$U,"&gt;"&amp;CK$5,Fluxo!$U:$U,"&lt;="&amp;CL$5,Fluxo!$D:$D,$D56,Fluxo!$E:$E,"&lt;&gt;"&amp;"PERMUTANTE"))</f>
        <v>0</v>
      </c>
      <c r="CM56" s="18">
        <f>IF(CM$5&gt;$G$4,0,SUMIFS(Fluxo!$O:$O,Fluxo!$U:$U,"&gt;"&amp;CL$5,Fluxo!$U:$U,"&lt;="&amp;CM$5,Fluxo!$D:$D,$D56,Fluxo!$E:$E,"&lt;&gt;"&amp;"PERMUTANTE"))</f>
        <v>0</v>
      </c>
      <c r="CN56" s="18">
        <f>IF(CN$5&gt;$G$4,0,SUMIFS(Fluxo!$O:$O,Fluxo!$U:$U,"&gt;"&amp;CM$5,Fluxo!$U:$U,"&lt;="&amp;CN$5,Fluxo!$D:$D,$D56,Fluxo!$E:$E,"&lt;&gt;"&amp;"PERMUTANTE"))</f>
        <v>0</v>
      </c>
      <c r="CO56" s="18">
        <f>IF(CO$5&gt;$G$4,0,SUMIFS(Fluxo!$O:$O,Fluxo!$U:$U,"&gt;"&amp;CN$5,Fluxo!$U:$U,"&lt;="&amp;CO$5,Fluxo!$D:$D,$D56,Fluxo!$E:$E,"&lt;&gt;"&amp;"PERMUTANTE"))</f>
        <v>0</v>
      </c>
      <c r="CP56" s="18">
        <f>IF(CP$5&gt;$G$4,0,SUMIFS(Fluxo!$O:$O,Fluxo!$U:$U,"&gt;"&amp;CO$5,Fluxo!$U:$U,"&lt;="&amp;CP$5,Fluxo!$D:$D,$D56,Fluxo!$E:$E,"&lt;&gt;"&amp;"PERMUTANTE"))</f>
        <v>0</v>
      </c>
      <c r="CQ56" s="18">
        <f>IF(CQ$5&gt;$G$4,0,SUMIFS(Fluxo!$O:$O,Fluxo!$U:$U,"&gt;"&amp;CP$5,Fluxo!$U:$U,"&lt;="&amp;CQ$5,Fluxo!$D:$D,$D56,Fluxo!$E:$E,"&lt;&gt;"&amp;"PERMUTANTE"))</f>
        <v>0</v>
      </c>
      <c r="CR56" s="18">
        <f>IF(CR$5&gt;$G$4,0,SUMIFS(Fluxo!$O:$O,Fluxo!$U:$U,"&gt;"&amp;CQ$5,Fluxo!$U:$U,"&lt;="&amp;CR$5,Fluxo!$D:$D,$D56,Fluxo!$E:$E,"&lt;&gt;"&amp;"PERMUTANTE"))</f>
        <v>0</v>
      </c>
      <c r="CS56" s="18">
        <f>IF(CS$5&gt;$G$4,0,SUMIFS(Fluxo!$O:$O,Fluxo!$U:$U,"&gt;"&amp;CR$5,Fluxo!$U:$U,"&lt;="&amp;CS$5,Fluxo!$D:$D,$D56,Fluxo!$E:$E,"&lt;&gt;"&amp;"PERMUTANTE"))</f>
        <v>0</v>
      </c>
      <c r="CT56" s="18">
        <f>IF(CT$5&gt;$G$4,0,SUMIFS(Fluxo!$O:$O,Fluxo!$U:$U,"&gt;"&amp;CS$5,Fluxo!$U:$U,"&lt;="&amp;CT$5,Fluxo!$D:$D,$D56,Fluxo!$E:$E,"&lt;&gt;"&amp;"PERMUTANTE"))</f>
        <v>0</v>
      </c>
      <c r="CU56" s="18">
        <f>IF(CU$5&gt;$G$4,0,SUMIFS(Fluxo!$O:$O,Fluxo!$U:$U,"&gt;"&amp;CT$5,Fluxo!$U:$U,"&lt;="&amp;CU$5,Fluxo!$D:$D,$D56,Fluxo!$E:$E,"&lt;&gt;"&amp;"PERMUTANTE"))</f>
        <v>0</v>
      </c>
      <c r="CV56" s="18">
        <f>IF(CV$5&gt;$G$4,0,SUMIFS(Fluxo!$O:$O,Fluxo!$U:$U,"&gt;"&amp;CU$5,Fluxo!$U:$U,"&lt;="&amp;CV$5,Fluxo!$D:$D,$D56,Fluxo!$E:$E,"&lt;&gt;"&amp;"PERMUTANTE"))</f>
        <v>0</v>
      </c>
      <c r="CW56" s="18">
        <f>IF(CW$5&gt;$G$4,0,SUMIFS(Fluxo!$O:$O,Fluxo!$U:$U,"&gt;"&amp;CV$5,Fluxo!$U:$U,"&lt;="&amp;CW$5,Fluxo!$D:$D,$D56,Fluxo!$E:$E,"&lt;&gt;"&amp;"PERMUTANTE"))</f>
        <v>0</v>
      </c>
      <c r="CX56" s="18">
        <f>IF(CX$5&gt;$G$4,0,SUMIFS(Fluxo!$O:$O,Fluxo!$U:$U,"&gt;"&amp;CW$5,Fluxo!$U:$U,"&lt;="&amp;CX$5,Fluxo!$D:$D,$D56,Fluxo!$E:$E,"&lt;&gt;"&amp;"PERMUTANTE"))</f>
        <v>0</v>
      </c>
      <c r="CY56" s="18">
        <f>IF(CY$5&gt;$G$4,0,SUMIFS(Fluxo!$O:$O,Fluxo!$U:$U,"&gt;"&amp;CX$5,Fluxo!$U:$U,"&lt;="&amp;CY$5,Fluxo!$D:$D,$D56,Fluxo!$E:$E,"&lt;&gt;"&amp;"PERMUTANTE"))</f>
        <v>0</v>
      </c>
      <c r="CZ56" s="18">
        <f>IF(CZ$5&gt;$G$4,0,SUMIFS(Fluxo!$O:$O,Fluxo!$U:$U,"&gt;"&amp;CY$5,Fluxo!$U:$U,"&lt;="&amp;CZ$5,Fluxo!$D:$D,$D56,Fluxo!$E:$E,"&lt;&gt;"&amp;"PERMUTANTE"))</f>
        <v>0</v>
      </c>
      <c r="DA56" s="18">
        <f>IF(DA$5&gt;$G$4,0,SUMIFS(Fluxo!$O:$O,Fluxo!$U:$U,"&gt;"&amp;CZ$5,Fluxo!$U:$U,"&lt;="&amp;DA$5,Fluxo!$D:$D,$D56,Fluxo!$E:$E,"&lt;&gt;"&amp;"PERMUTANTE"))</f>
        <v>0</v>
      </c>
      <c r="DB56" s="18">
        <f>IF(DB$5&gt;$G$4,0,SUMIFS(Fluxo!$O:$O,Fluxo!$U:$U,"&gt;"&amp;DA$5,Fluxo!$U:$U,"&lt;="&amp;DB$5,Fluxo!$D:$D,$D56,Fluxo!$E:$E,"&lt;&gt;"&amp;"PERMUTANTE"))</f>
        <v>0</v>
      </c>
      <c r="DC56" s="18">
        <f>IF(DC$5&gt;$G$4,0,SUMIFS(Fluxo!$O:$O,Fluxo!$U:$U,"&gt;"&amp;DB$5,Fluxo!$U:$U,"&lt;="&amp;DC$5,Fluxo!$D:$D,$D56,Fluxo!$E:$E,"&lt;&gt;"&amp;"PERMUTANTE"))</f>
        <v>0</v>
      </c>
      <c r="DD56" s="18">
        <f>IF(DD$5&gt;$G$4,0,SUMIFS(Fluxo!$O:$O,Fluxo!$U:$U,"&gt;"&amp;DC$5,Fluxo!$U:$U,"&lt;="&amp;DD$5,Fluxo!$D:$D,$D56,Fluxo!$E:$E,"&lt;&gt;"&amp;"PERMUTANTE"))</f>
        <v>0</v>
      </c>
      <c r="DE56" s="18">
        <f>IF(DE$5&gt;$G$4,0,SUMIFS(Fluxo!$O:$O,Fluxo!$U:$U,"&gt;"&amp;DD$5,Fluxo!$U:$U,"&lt;="&amp;DE$5,Fluxo!$D:$D,$D56,Fluxo!$E:$E,"&lt;&gt;"&amp;"PERMUTANTE"))</f>
        <v>0</v>
      </c>
      <c r="DF56" s="18">
        <f>IF(DF$5&gt;$G$4,0,SUMIFS(Fluxo!$O:$O,Fluxo!$U:$U,"&gt;"&amp;DE$5,Fluxo!$U:$U,"&lt;="&amp;DF$5,Fluxo!$D:$D,$D56,Fluxo!$E:$E,"&lt;&gt;"&amp;"PERMUTANTE"))</f>
        <v>0</v>
      </c>
      <c r="DG56" s="18">
        <f>IF(DG$5&gt;$G$4,0,SUMIFS(Fluxo!$O:$O,Fluxo!$U:$U,"&gt;"&amp;DF$5,Fluxo!$U:$U,"&lt;="&amp;DG$5,Fluxo!$D:$D,$D56,Fluxo!$E:$E,"&lt;&gt;"&amp;"PERMUTANTE"))</f>
        <v>0</v>
      </c>
      <c r="DH56" s="18">
        <f>IF(DH$5&gt;$G$4,0,SUMIFS(Fluxo!$O:$O,Fluxo!$U:$U,"&gt;"&amp;DG$5,Fluxo!$U:$U,"&lt;="&amp;DH$5,Fluxo!$D:$D,$D56,Fluxo!$E:$E,"&lt;&gt;"&amp;"PERMUTANTE"))</f>
        <v>0</v>
      </c>
      <c r="DI56" s="18">
        <f>IF(DI$5&gt;$G$4,0,SUMIFS(Fluxo!$O:$O,Fluxo!$U:$U,"&gt;"&amp;DH$5,Fluxo!$U:$U,"&lt;="&amp;DI$5,Fluxo!$D:$D,$D56,Fluxo!$E:$E,"&lt;&gt;"&amp;"PERMUTANTE"))</f>
        <v>0</v>
      </c>
      <c r="DJ56" s="18">
        <f>IF(DJ$5&gt;$G$4,0,SUMIFS(Fluxo!$O:$O,Fluxo!$U:$U,"&gt;"&amp;DI$5,Fluxo!$U:$U,"&lt;="&amp;DJ$5,Fluxo!$D:$D,$D56,Fluxo!$E:$E,"&lt;&gt;"&amp;"PERMUTANTE"))</f>
        <v>0</v>
      </c>
      <c r="DK56" s="18">
        <f>IF(DK$5&gt;$G$4,0,SUMIFS(Fluxo!$O:$O,Fluxo!$U:$U,"&gt;"&amp;DJ$5,Fluxo!$U:$U,"&lt;="&amp;DK$5,Fluxo!$D:$D,$D56,Fluxo!$E:$E,"&lt;&gt;"&amp;"PERMUTANTE"))</f>
        <v>0</v>
      </c>
      <c r="DL56" s="18">
        <f>IF(DL$5&gt;$G$4,0,SUMIFS(Fluxo!$O:$O,Fluxo!$U:$U,"&gt;"&amp;DK$5,Fluxo!$U:$U,"&lt;="&amp;DL$5,Fluxo!$D:$D,$D56,Fluxo!$E:$E,"&lt;&gt;"&amp;"PERMUTANTE"))</f>
        <v>0</v>
      </c>
      <c r="DM56" s="18">
        <f>IF(DM$5&gt;$G$4,0,SUMIFS(Fluxo!$O:$O,Fluxo!$U:$U,"&gt;"&amp;DL$5,Fluxo!$U:$U,"&lt;="&amp;DM$5,Fluxo!$D:$D,$D56,Fluxo!$E:$E,"&lt;&gt;"&amp;"PERMUTANTE"))</f>
        <v>0</v>
      </c>
      <c r="DN56" s="18">
        <f>IF(DN$5&gt;$G$4,0,SUMIFS(Fluxo!$O:$O,Fluxo!$U:$U,"&gt;"&amp;DM$5,Fluxo!$U:$U,"&lt;="&amp;DN$5,Fluxo!$D:$D,$D56,Fluxo!$E:$E,"&lt;&gt;"&amp;"PERMUTANTE"))</f>
        <v>0</v>
      </c>
      <c r="DO56" s="18">
        <f>IF(DO$5&gt;$G$4,0,SUMIFS(Fluxo!$O:$O,Fluxo!$U:$U,"&gt;"&amp;DN$5,Fluxo!$U:$U,"&lt;="&amp;DO$5,Fluxo!$D:$D,$D56,Fluxo!$E:$E,"&lt;&gt;"&amp;"PERMUTANTE"))</f>
        <v>0</v>
      </c>
      <c r="DP56" s="18">
        <f>IF(DP$5&gt;$G$4,0,SUMIFS(Fluxo!$O:$O,Fluxo!$U:$U,"&gt;"&amp;DO$5,Fluxo!$U:$U,"&lt;="&amp;DP$5,Fluxo!$D:$D,$D56,Fluxo!$E:$E,"&lt;&gt;"&amp;"PERMUTANTE"))</f>
        <v>0</v>
      </c>
      <c r="DQ56" s="18">
        <f>IF(DQ$5&gt;$G$4,0,SUMIFS(Fluxo!$O:$O,Fluxo!$U:$U,"&gt;"&amp;DP$5,Fluxo!$U:$U,"&lt;="&amp;DQ$5,Fluxo!$D:$D,$D56,Fluxo!$E:$E,"&lt;&gt;"&amp;"PERMUTANTE"))</f>
        <v>0</v>
      </c>
      <c r="DR56" s="18">
        <f>IF(DR$5&gt;$G$4,0,SUMIFS(Fluxo!$O:$O,Fluxo!$U:$U,"&gt;"&amp;DQ$5,Fluxo!$U:$U,"&lt;="&amp;DR$5,Fluxo!$D:$D,$D56,Fluxo!$E:$E,"&lt;&gt;"&amp;"PERMUTANTE"))</f>
        <v>0</v>
      </c>
      <c r="DS56" s="18">
        <f>IF(DS$5&gt;$G$4,0,SUMIFS(Fluxo!$O:$O,Fluxo!$U:$U,"&gt;"&amp;DR$5,Fluxo!$U:$U,"&lt;="&amp;DS$5,Fluxo!$D:$D,$D56,Fluxo!$E:$E,"&lt;&gt;"&amp;"PERMUTANTE"))</f>
        <v>0</v>
      </c>
      <c r="DT56" s="18">
        <f>IF(DT$5&gt;$G$4,0,SUMIFS(Fluxo!$O:$O,Fluxo!$U:$U,"&gt;"&amp;DS$5,Fluxo!$U:$U,"&lt;="&amp;DT$5,Fluxo!$D:$D,$D56,Fluxo!$E:$E,"&lt;&gt;"&amp;"PERMUTANTE"))</f>
        <v>0</v>
      </c>
      <c r="DU56" s="18">
        <f>IF(DU$5&gt;$G$4,0,SUMIFS(Fluxo!$O:$O,Fluxo!$U:$U,"&gt;"&amp;DT$5,Fluxo!$U:$U,"&lt;="&amp;DU$5,Fluxo!$D:$D,$D56,Fluxo!$E:$E,"&lt;&gt;"&amp;"PERMUTANTE"))</f>
        <v>0</v>
      </c>
      <c r="DV56" s="18">
        <f>IF(DV$5&gt;$G$4,0,SUMIFS(Fluxo!$O:$O,Fluxo!$U:$U,"&gt;"&amp;DU$5,Fluxo!$U:$U,"&lt;="&amp;DV$5,Fluxo!$D:$D,$D56,Fluxo!$E:$E,"&lt;&gt;"&amp;"PERMUTANTE"))</f>
        <v>0</v>
      </c>
      <c r="DW56" s="18">
        <f>IF(DW$5&gt;$G$4,0,SUMIFS(Fluxo!$O:$O,Fluxo!$U:$U,"&gt;"&amp;DV$5,Fluxo!$U:$U,"&lt;="&amp;DW$5,Fluxo!$D:$D,$D56,Fluxo!$E:$E,"&lt;&gt;"&amp;"PERMUTANTE"))</f>
        <v>0</v>
      </c>
      <c r="DX56" s="18">
        <f>IF(DX$5&gt;$G$4,0,SUMIFS(Fluxo!$O:$O,Fluxo!$U:$U,"&gt;"&amp;DW$5,Fluxo!$U:$U,"&lt;="&amp;DX$5,Fluxo!$D:$D,$D56,Fluxo!$E:$E,"&lt;&gt;"&amp;"PERMUTANTE"))</f>
        <v>0</v>
      </c>
      <c r="DY56" s="18">
        <f>IF(DY$5&gt;$G$4,0,SUMIFS(Fluxo!$O:$O,Fluxo!$U:$U,"&gt;"&amp;DX$5,Fluxo!$U:$U,"&lt;="&amp;DY$5,Fluxo!$D:$D,$D56,Fluxo!$E:$E,"&lt;&gt;"&amp;"PERMUTANTE"))</f>
        <v>0</v>
      </c>
      <c r="DZ56" s="18">
        <f>IF(DZ$5&gt;$G$4,0,SUMIFS(Fluxo!$O:$O,Fluxo!$U:$U,"&gt;"&amp;DY$5,Fluxo!$U:$U,"&lt;="&amp;DZ$5,Fluxo!$D:$D,$D56,Fluxo!$E:$E,"&lt;&gt;"&amp;"PERMUTANTE"))</f>
        <v>0</v>
      </c>
      <c r="EA56" s="18">
        <f>IF(EA$5&gt;$G$4,0,SUMIFS(Fluxo!$O:$O,Fluxo!$U:$U,"&gt;"&amp;DZ$5,Fluxo!$U:$U,"&lt;="&amp;EA$5,Fluxo!$D:$D,$D56,Fluxo!$E:$E,"&lt;&gt;"&amp;"PERMUTANTE"))</f>
        <v>0</v>
      </c>
      <c r="EB56" s="18">
        <f>IF(EB$5&gt;$G$4,0,SUMIFS(Fluxo!$O:$O,Fluxo!$U:$U,"&gt;"&amp;EA$5,Fluxo!$U:$U,"&lt;="&amp;EB$5,Fluxo!$D:$D,$D56,Fluxo!$E:$E,"&lt;&gt;"&amp;"PERMUTANTE"))</f>
        <v>0</v>
      </c>
      <c r="EC56" s="18">
        <f>IF(EC$5&gt;$G$4,0,SUMIFS(Fluxo!$O:$O,Fluxo!$U:$U,"&gt;"&amp;EB$5,Fluxo!$U:$U,"&lt;="&amp;EC$5,Fluxo!$D:$D,$D56,Fluxo!$E:$E,"&lt;&gt;"&amp;"PERMUTANTE"))</f>
        <v>0</v>
      </c>
      <c r="ED56" s="18">
        <f>IF(ED$5&gt;$G$4,0,SUMIFS(Fluxo!$O:$O,Fluxo!$U:$U,"&gt;"&amp;EC$5,Fluxo!$U:$U,"&lt;="&amp;ED$5,Fluxo!$D:$D,$D56,Fluxo!$E:$E,"&lt;&gt;"&amp;"PERMUTANTE"))</f>
        <v>0</v>
      </c>
      <c r="EE56" s="18">
        <f>IF(EE$5&gt;$G$4,0,SUMIFS(Fluxo!$O:$O,Fluxo!$U:$U,"&gt;"&amp;ED$5,Fluxo!$U:$U,"&lt;="&amp;EE$5,Fluxo!$D:$D,$D56,Fluxo!$E:$E,"&lt;&gt;"&amp;"PERMUTANTE"))</f>
        <v>0</v>
      </c>
      <c r="EF56" s="18">
        <f>IF(EF$5&gt;$G$4,0,SUMIFS(Fluxo!$O:$O,Fluxo!$U:$U,"&gt;"&amp;EE$5,Fluxo!$U:$U,"&lt;="&amp;EF$5,Fluxo!$D:$D,$D56,Fluxo!$E:$E,"&lt;&gt;"&amp;"PERMUTANTE"))</f>
        <v>0</v>
      </c>
      <c r="EG56" s="18">
        <f>IF(EG$5&gt;$G$4,0,SUMIFS(Fluxo!$O:$O,Fluxo!$U:$U,"&gt;"&amp;EF$5,Fluxo!$U:$U,"&lt;="&amp;EG$5,Fluxo!$D:$D,$D56,Fluxo!$E:$E,"&lt;&gt;"&amp;"PERMUTANTE"))</f>
        <v>0</v>
      </c>
      <c r="EH56" s="18">
        <f>IF(EH$5&gt;$G$4,0,SUMIFS(Fluxo!$O:$O,Fluxo!$U:$U,"&gt;"&amp;EG$5,Fluxo!$U:$U,"&lt;="&amp;EH$5,Fluxo!$D:$D,$D56,Fluxo!$E:$E,"&lt;&gt;"&amp;"PERMUTANTE"))</f>
        <v>0</v>
      </c>
      <c r="EI56" s="18">
        <f>IF(EI$5&gt;$G$4,0,SUMIFS(Fluxo!$O:$O,Fluxo!$U:$U,"&gt;"&amp;EH$5,Fluxo!$U:$U,"&lt;="&amp;EI$5,Fluxo!$D:$D,$D56,Fluxo!$E:$E,"&lt;&gt;"&amp;"PERMUTANTE"))</f>
        <v>0</v>
      </c>
      <c r="EJ56" s="18">
        <f>IF(EJ$5&gt;$G$4,0,SUMIFS(Fluxo!$O:$O,Fluxo!$U:$U,"&gt;"&amp;EI$5,Fluxo!$U:$U,"&lt;="&amp;EJ$5,Fluxo!$D:$D,$D56,Fluxo!$E:$E,"&lt;&gt;"&amp;"PERMUTANTE"))</f>
        <v>0</v>
      </c>
      <c r="EK56" s="18">
        <f>IF(EK$5&gt;$G$4,0,SUMIFS(Fluxo!$O:$O,Fluxo!$U:$U,"&gt;"&amp;EJ$5,Fluxo!$U:$U,"&lt;="&amp;EK$5,Fluxo!$D:$D,$D56,Fluxo!$E:$E,"&lt;&gt;"&amp;"PERMUTANTE"))</f>
        <v>0</v>
      </c>
      <c r="EL56" s="18">
        <f>IF(EL$5&gt;$G$4,0,SUMIFS(Fluxo!$O:$O,Fluxo!$U:$U,"&gt;"&amp;EK$5,Fluxo!$U:$U,"&lt;="&amp;EL$5,Fluxo!$D:$D,$D56,Fluxo!$E:$E,"&lt;&gt;"&amp;"PERMUTANTE"))</f>
        <v>0</v>
      </c>
      <c r="EM56" s="18">
        <f>IF(EM$5&gt;$G$4,0,SUMIFS(Fluxo!$O:$O,Fluxo!$U:$U,"&gt;"&amp;EL$5,Fluxo!$U:$U,"&lt;="&amp;EM$5,Fluxo!$D:$D,$D56,Fluxo!$E:$E,"&lt;&gt;"&amp;"PERMUTANTE"))</f>
        <v>0</v>
      </c>
      <c r="EN56" s="18">
        <f>IF(EN$5&gt;$G$4,0,SUMIFS(Fluxo!$O:$O,Fluxo!$U:$U,"&gt;"&amp;EM$5,Fluxo!$U:$U,"&lt;="&amp;EN$5,Fluxo!$D:$D,$D56,Fluxo!$E:$E,"&lt;&gt;"&amp;"PERMUTANTE"))</f>
        <v>0</v>
      </c>
      <c r="EO56" s="18">
        <f>IF(EO$5&gt;$G$4,0,SUMIFS(Fluxo!$O:$O,Fluxo!$U:$U,"&gt;"&amp;EN$5,Fluxo!$U:$U,"&lt;="&amp;EO$5,Fluxo!$D:$D,$D56,Fluxo!$E:$E,"&lt;&gt;"&amp;"PERMUTANTE"))</f>
        <v>0</v>
      </c>
      <c r="EP56" s="18">
        <f>IF(EP$5&gt;$G$4,0,SUMIFS(Fluxo!$O:$O,Fluxo!$U:$U,"&gt;"&amp;EO$5,Fluxo!$U:$U,"&lt;="&amp;EP$5,Fluxo!$D:$D,$D56,Fluxo!$E:$E,"&lt;&gt;"&amp;"PERMUTANTE"))</f>
        <v>0</v>
      </c>
      <c r="EQ56" s="18">
        <f>IF(EQ$5&gt;$G$4,0,SUMIFS(Fluxo!$O:$O,Fluxo!$U:$U,"&gt;"&amp;EP$5,Fluxo!$U:$U,"&lt;="&amp;EQ$5,Fluxo!$D:$D,$D56,Fluxo!$E:$E,"&lt;&gt;"&amp;"PERMUTANTE"))</f>
        <v>0</v>
      </c>
      <c r="ER56" s="18">
        <f>IF(ER$5&gt;$G$4,0,SUMIFS(Fluxo!$O:$O,Fluxo!$U:$U,"&gt;"&amp;EQ$5,Fluxo!$U:$U,"&lt;="&amp;ER$5,Fluxo!$D:$D,$D56,Fluxo!$E:$E,"&lt;&gt;"&amp;"PERMUTANTE"))</f>
        <v>0</v>
      </c>
      <c r="ES56" s="18">
        <f>IF(ES$5&gt;$G$4,0,SUMIFS(Fluxo!$O:$O,Fluxo!$U:$U,"&gt;"&amp;ER$5,Fluxo!$U:$U,"&lt;="&amp;ES$5,Fluxo!$D:$D,$D56,Fluxo!$E:$E,"&lt;&gt;"&amp;"PERMUTANTE"))</f>
        <v>0</v>
      </c>
      <c r="ET56" s="18">
        <f>IF(ET$5&gt;$G$4,0,SUMIFS(Fluxo!$O:$O,Fluxo!$U:$U,"&gt;"&amp;ES$5,Fluxo!$U:$U,"&lt;="&amp;ET$5,Fluxo!$D:$D,$D56,Fluxo!$E:$E,"&lt;&gt;"&amp;"PERMUTANTE"))</f>
        <v>0</v>
      </c>
      <c r="EU56" s="18">
        <f>IF(EU$5&gt;$G$4,0,SUMIFS(Fluxo!$O:$O,Fluxo!$U:$U,"&gt;"&amp;ET$5,Fluxo!$U:$U,"&lt;="&amp;EU$5,Fluxo!$D:$D,$D56,Fluxo!$E:$E,"&lt;&gt;"&amp;"PERMUTANTE"))</f>
        <v>0</v>
      </c>
      <c r="EV56" s="18">
        <f>IF(EV$5&gt;$G$4,0,SUMIFS(Fluxo!$O:$O,Fluxo!$U:$U,"&gt;"&amp;EU$5,Fluxo!$U:$U,"&lt;="&amp;EV$5,Fluxo!$D:$D,$D56,Fluxo!$E:$E,"&lt;&gt;"&amp;"PERMUTANTE"))</f>
        <v>0</v>
      </c>
      <c r="EW56" s="18">
        <f>IF(EW$5&gt;$G$4,0,SUMIFS(Fluxo!$O:$O,Fluxo!$U:$U,"&gt;"&amp;EV$5,Fluxo!$U:$U,"&lt;="&amp;EW$5,Fluxo!$D:$D,$D56,Fluxo!$E:$E,"&lt;&gt;"&amp;"PERMUTANTE"))</f>
        <v>0</v>
      </c>
      <c r="EX56" s="18">
        <f>IF(EX$5&gt;$G$4,0,SUMIFS(Fluxo!$O:$O,Fluxo!$U:$U,"&gt;"&amp;EW$5,Fluxo!$U:$U,"&lt;="&amp;EX$5,Fluxo!$D:$D,$D56,Fluxo!$E:$E,"&lt;&gt;"&amp;"PERMUTANTE"))</f>
        <v>0</v>
      </c>
      <c r="EY56" s="18">
        <f>IF(EY$5&gt;$G$4,0,SUMIFS(Fluxo!$O:$O,Fluxo!$U:$U,"&gt;"&amp;EX$5,Fluxo!$U:$U,"&lt;="&amp;EY$5,Fluxo!$D:$D,$D56,Fluxo!$E:$E,"&lt;&gt;"&amp;"PERMUTANTE"))</f>
        <v>0</v>
      </c>
      <c r="EZ56" s="18">
        <f>IF(EZ$5&gt;$G$4,0,SUMIFS(Fluxo!$O:$O,Fluxo!$U:$U,"&gt;"&amp;EY$5,Fluxo!$U:$U,"&lt;="&amp;EZ$5,Fluxo!$D:$D,$D56,Fluxo!$E:$E,"&lt;&gt;"&amp;"PERMUTANTE"))</f>
        <v>0</v>
      </c>
      <c r="FA56" s="18">
        <f>IF(FA$5&gt;$G$4,0,SUMIFS(Fluxo!$O:$O,Fluxo!$U:$U,"&gt;"&amp;EZ$5,Fluxo!$U:$U,"&lt;="&amp;FA$5,Fluxo!$D:$D,$D56,Fluxo!$E:$E,"&lt;&gt;"&amp;"PERMUTANTE"))</f>
        <v>0</v>
      </c>
      <c r="FB56" s="18">
        <f>IF(FB$5&gt;$G$4,0,SUMIFS(Fluxo!$O:$O,Fluxo!$U:$U,"&gt;"&amp;FA$5,Fluxo!$U:$U,"&lt;="&amp;FB$5,Fluxo!$D:$D,$D56,Fluxo!$E:$E,"&lt;&gt;"&amp;"PERMUTANTE"))</f>
        <v>0</v>
      </c>
      <c r="FC56" s="18">
        <f>IF(FC$5&gt;$G$4,0,SUMIFS(Fluxo!$O:$O,Fluxo!$U:$U,"&gt;"&amp;FB$5,Fluxo!$U:$U,"&lt;="&amp;FC$5,Fluxo!$D:$D,$D56,Fluxo!$E:$E,"&lt;&gt;"&amp;"PERMUTANTE"))</f>
        <v>0</v>
      </c>
      <c r="FD56" s="18">
        <f>IF(FD$5&gt;$G$4,0,SUMIFS(Fluxo!$O:$O,Fluxo!$U:$U,"&gt;"&amp;FC$5,Fluxo!$U:$U,"&lt;="&amp;FD$5,Fluxo!$D:$D,$D56,Fluxo!$E:$E,"&lt;&gt;"&amp;"PERMUTANTE"))</f>
        <v>0</v>
      </c>
      <c r="FE56" s="18">
        <f>IF(FE$5&gt;$G$4,0,SUMIFS(Fluxo!$O:$O,Fluxo!$U:$U,"&gt;"&amp;FD$5,Fluxo!$U:$U,"&lt;="&amp;FE$5,Fluxo!$D:$D,$D56,Fluxo!$E:$E,"&lt;&gt;"&amp;"PERMUTANTE"))</f>
        <v>0</v>
      </c>
      <c r="FF56" s="18">
        <f>IF(FF$5&gt;$G$4,0,SUMIFS(Fluxo!$O:$O,Fluxo!$U:$U,"&gt;"&amp;FE$5,Fluxo!$U:$U,"&lt;="&amp;FF$5,Fluxo!$D:$D,$D56,Fluxo!$E:$E,"&lt;&gt;"&amp;"PERMUTANTE"))</f>
        <v>0</v>
      </c>
      <c r="FG56" s="18">
        <f>IF(FG$5&gt;$G$4,0,SUMIFS(Fluxo!$O:$O,Fluxo!$U:$U,"&gt;"&amp;FF$5,Fluxo!$U:$U,"&lt;="&amp;FG$5,Fluxo!$D:$D,$D56,Fluxo!$E:$E,"&lt;&gt;"&amp;"PERMUTANTE"))</f>
        <v>0</v>
      </c>
      <c r="FH56" s="18">
        <f>IF(FH$5&gt;$G$4,0,SUMIFS(Fluxo!$O:$O,Fluxo!$U:$U,"&gt;"&amp;FG$5,Fluxo!$U:$U,"&lt;="&amp;FH$5,Fluxo!$D:$D,$D56,Fluxo!$E:$E,"&lt;&gt;"&amp;"PERMUTANTE"))</f>
        <v>0</v>
      </c>
      <c r="FI56" s="18">
        <f>IF(FI$5&gt;$G$4,0,SUMIFS(Fluxo!$O:$O,Fluxo!$U:$U,"&gt;"&amp;FH$5,Fluxo!$U:$U,"&lt;="&amp;FI$5,Fluxo!$D:$D,$D56,Fluxo!$E:$E,"&lt;&gt;"&amp;"PERMUTANTE"))</f>
        <v>0</v>
      </c>
      <c r="FJ56" s="18">
        <f>IF(FJ$5&gt;$G$4,0,SUMIFS(Fluxo!$O:$O,Fluxo!$U:$U,"&gt;"&amp;FI$5,Fluxo!$U:$U,"&lt;="&amp;FJ$5,Fluxo!$D:$D,$D56,Fluxo!$E:$E,"&lt;&gt;"&amp;"PERMUTANTE"))</f>
        <v>0</v>
      </c>
      <c r="FK56" s="18">
        <f>IF(FK$5&gt;$G$4,0,SUMIFS(Fluxo!$O:$O,Fluxo!$U:$U,"&gt;"&amp;FJ$5,Fluxo!$U:$U,"&lt;="&amp;FK$5,Fluxo!$D:$D,$D56,Fluxo!$E:$E,"&lt;&gt;"&amp;"PERMUTANTE"))</f>
        <v>0</v>
      </c>
      <c r="FL56" s="18">
        <f>IF(FL$5&gt;$G$4,0,SUMIFS(Fluxo!$O:$O,Fluxo!$U:$U,"&gt;"&amp;FK$5,Fluxo!$U:$U,"&lt;="&amp;FL$5,Fluxo!$D:$D,$D56,Fluxo!$E:$E,"&lt;&gt;"&amp;"PERMUTANTE"))</f>
        <v>0</v>
      </c>
      <c r="FM56" s="18">
        <f>IF(FM$5&gt;$G$4,0,SUMIFS(Fluxo!$O:$O,Fluxo!$U:$U,"&gt;"&amp;FL$5,Fluxo!$U:$U,"&lt;="&amp;FM$5,Fluxo!$D:$D,$D56,Fluxo!$E:$E,"&lt;&gt;"&amp;"PERMUTANTE"))</f>
        <v>0</v>
      </c>
      <c r="FN56" s="18">
        <f>IF(FN$5&gt;$G$4,0,SUMIFS(Fluxo!$O:$O,Fluxo!$U:$U,"&gt;"&amp;FM$5,Fluxo!$U:$U,"&lt;="&amp;FN$5,Fluxo!$D:$D,$D56,Fluxo!$E:$E,"&lt;&gt;"&amp;"PERMUTANTE"))</f>
        <v>0</v>
      </c>
      <c r="FO56" s="18">
        <f>IF(FO$5&gt;$G$4,0,SUMIFS(Fluxo!$O:$O,Fluxo!$U:$U,"&gt;"&amp;FN$5,Fluxo!$U:$U,"&lt;="&amp;FO$5,Fluxo!$D:$D,$D56,Fluxo!$E:$E,"&lt;&gt;"&amp;"PERMUTANTE"))</f>
        <v>0</v>
      </c>
      <c r="FP56" s="18">
        <f>IF(FP$5&gt;$G$4,0,SUMIFS(Fluxo!$O:$O,Fluxo!$U:$U,"&gt;"&amp;FO$5,Fluxo!$U:$U,"&lt;="&amp;FP$5,Fluxo!$D:$D,$D56,Fluxo!$E:$E,"&lt;&gt;"&amp;"PERMUTANTE"))</f>
        <v>0</v>
      </c>
      <c r="FQ56" s="18">
        <f>IF(FQ$5&gt;$G$4,0,SUMIFS(Fluxo!$O:$O,Fluxo!$U:$U,"&gt;"&amp;FP$5,Fluxo!$U:$U,"&lt;="&amp;FQ$5,Fluxo!$D:$D,$D56,Fluxo!$E:$E,"&lt;&gt;"&amp;"PERMUTANTE"))</f>
        <v>0</v>
      </c>
      <c r="FR56" s="18">
        <f>IF(FR$5&gt;$G$4,0,SUMIFS(Fluxo!$O:$O,Fluxo!$U:$U,"&gt;"&amp;FQ$5,Fluxo!$U:$U,"&lt;="&amp;FR$5,Fluxo!$D:$D,$D56,Fluxo!$E:$E,"&lt;&gt;"&amp;"PERMUTANTE"))</f>
        <v>0</v>
      </c>
      <c r="FS56" s="18">
        <f>IF(FS$5&gt;$G$4,0,SUMIFS(Fluxo!$O:$O,Fluxo!$U:$U,"&gt;"&amp;FR$5,Fluxo!$U:$U,"&lt;="&amp;FS$5,Fluxo!$D:$D,$D56,Fluxo!$E:$E,"&lt;&gt;"&amp;"PERMUTANTE"))</f>
        <v>0</v>
      </c>
      <c r="FT56" s="18">
        <f>IF(FT$5&gt;$G$4,0,SUMIFS(Fluxo!$O:$O,Fluxo!$U:$U,"&gt;"&amp;FS$5,Fluxo!$U:$U,"&lt;="&amp;FT$5,Fluxo!$D:$D,$D56,Fluxo!$E:$E,"&lt;&gt;"&amp;"PERMUTANTE"))</f>
        <v>0</v>
      </c>
      <c r="FU56" s="18">
        <f>IF(FU$5&gt;$G$4,0,SUMIFS(Fluxo!$O:$O,Fluxo!$U:$U,"&gt;"&amp;FT$5,Fluxo!$U:$U,"&lt;="&amp;FU$5,Fluxo!$D:$D,$D56,Fluxo!$E:$E,"&lt;&gt;"&amp;"PERMUTANTE"))</f>
        <v>0</v>
      </c>
      <c r="FV56" s="18">
        <f>IF(FV$5&gt;$G$4,0,SUMIFS(Fluxo!$O:$O,Fluxo!$U:$U,"&gt;"&amp;FU$5,Fluxo!$U:$U,"&lt;="&amp;FV$5,Fluxo!$D:$D,$D56,Fluxo!$E:$E,"&lt;&gt;"&amp;"PERMUTANTE"))</f>
        <v>0</v>
      </c>
      <c r="FW56" s="18">
        <f>IF(FW$5&gt;$G$4,0,SUMIFS(Fluxo!$O:$O,Fluxo!$U:$U,"&gt;"&amp;FV$5,Fluxo!$U:$U,"&lt;="&amp;FW$5,Fluxo!$D:$D,$D56,Fluxo!$E:$E,"&lt;&gt;"&amp;"PERMUTANTE"))</f>
        <v>0</v>
      </c>
      <c r="FX56" s="18">
        <f>IF(FX$5&gt;$G$4,0,SUMIFS(Fluxo!$O:$O,Fluxo!$U:$U,"&gt;"&amp;FW$5,Fluxo!$U:$U,"&lt;="&amp;FX$5,Fluxo!$D:$D,$D56,Fluxo!$E:$E,"&lt;&gt;"&amp;"PERMUTANTE"))</f>
        <v>0</v>
      </c>
      <c r="FY56" s="18">
        <f>IF(FY$5&gt;$G$4,0,SUMIFS(Fluxo!$O:$O,Fluxo!$U:$U,"&gt;"&amp;FX$5,Fluxo!$U:$U,"&lt;="&amp;FY$5,Fluxo!$D:$D,$D56,Fluxo!$E:$E,"&lt;&gt;"&amp;"PERMUTANTE"))</f>
        <v>0</v>
      </c>
      <c r="FZ56" s="18">
        <f>IF(FZ$5&gt;$G$4,0,SUMIFS(Fluxo!$O:$O,Fluxo!$U:$U,"&gt;"&amp;FY$5,Fluxo!$U:$U,"&lt;="&amp;FZ$5,Fluxo!$D:$D,$D56,Fluxo!$E:$E,"&lt;&gt;"&amp;"PERMUTANTE"))</f>
        <v>0</v>
      </c>
      <c r="GA56" s="18">
        <f>IF(GA$5&gt;$G$4,0,SUMIFS(Fluxo!$O:$O,Fluxo!$U:$U,"&gt;"&amp;FZ$5,Fluxo!$U:$U,"&lt;="&amp;GA$5,Fluxo!$D:$D,$D56,Fluxo!$E:$E,"&lt;&gt;"&amp;"PERMUTANTE"))</f>
        <v>0</v>
      </c>
      <c r="GB56" s="18">
        <f>IF(GB$5&gt;$G$4,0,SUMIFS(Fluxo!$O:$O,Fluxo!$U:$U,"&gt;"&amp;GA$5,Fluxo!$U:$U,"&lt;="&amp;GB$5,Fluxo!$D:$D,$D56,Fluxo!$E:$E,"&lt;&gt;"&amp;"PERMUTANTE"))</f>
        <v>0</v>
      </c>
      <c r="GC56" s="18">
        <f>IF(GC$5&gt;$G$4,0,SUMIFS(Fluxo!$O:$O,Fluxo!$U:$U,"&gt;"&amp;GB$5,Fluxo!$U:$U,"&lt;="&amp;GC$5,Fluxo!$D:$D,$D56,Fluxo!$E:$E,"&lt;&gt;"&amp;"PERMUTANTE"))</f>
        <v>0</v>
      </c>
      <c r="GD56" s="18">
        <f>IF(GD$5&gt;$G$4,0,SUMIFS(Fluxo!$O:$O,Fluxo!$U:$U,"&gt;"&amp;GC$5,Fluxo!$U:$U,"&lt;="&amp;GD$5,Fluxo!$D:$D,$D56,Fluxo!$E:$E,"&lt;&gt;"&amp;"PERMUTANTE"))</f>
        <v>0</v>
      </c>
      <c r="GE56" s="18">
        <f>IF(GE$5&gt;$G$4,0,SUMIFS(Fluxo!$O:$O,Fluxo!$U:$U,"&gt;"&amp;GD$5,Fluxo!$U:$U,"&lt;="&amp;GE$5,Fluxo!$D:$D,$D56,Fluxo!$E:$E,"&lt;&gt;"&amp;"PERMUTANTE"))</f>
        <v>0</v>
      </c>
      <c r="GF56" s="18">
        <f>IF(GF$5&gt;$G$4,0,SUMIFS(Fluxo!$O:$O,Fluxo!$U:$U,"&gt;"&amp;GE$5,Fluxo!$U:$U,"&lt;="&amp;GF$5,Fluxo!$D:$D,$D56,Fluxo!$E:$E,"&lt;&gt;"&amp;"PERMUTANTE"))</f>
        <v>0</v>
      </c>
      <c r="GG56" s="18">
        <f>IF(GG$5&gt;$G$4,0,SUMIFS(Fluxo!$O:$O,Fluxo!$U:$U,"&gt;"&amp;GF$5,Fluxo!$U:$U,"&lt;="&amp;GG$5,Fluxo!$D:$D,$D56,Fluxo!$E:$E,"&lt;&gt;"&amp;"PERMUTANTE"))</f>
        <v>0</v>
      </c>
      <c r="GH56" s="18">
        <f>IF(GH$5&gt;$G$4,0,SUMIFS(Fluxo!$O:$O,Fluxo!$U:$U,"&gt;"&amp;GG$5,Fluxo!$U:$U,"&lt;="&amp;GH$5,Fluxo!$D:$D,$D56,Fluxo!$E:$E,"&lt;&gt;"&amp;"PERMUTANTE"))</f>
        <v>0</v>
      </c>
      <c r="GI56" s="18">
        <f>IF(GI$5&gt;$G$4,0,SUMIFS(Fluxo!$O:$O,Fluxo!$U:$U,"&gt;"&amp;GH$5,Fluxo!$U:$U,"&lt;="&amp;GI$5,Fluxo!$D:$D,$D56,Fluxo!$E:$E,"&lt;&gt;"&amp;"PERMUTANTE"))</f>
        <v>0</v>
      </c>
      <c r="GJ56" s="18">
        <f>IF(GJ$5&gt;$G$4,0,SUMIFS(Fluxo!$O:$O,Fluxo!$U:$U,"&gt;"&amp;GI$5,Fluxo!$U:$U,"&lt;="&amp;GJ$5,Fluxo!$D:$D,$D56,Fluxo!$E:$E,"&lt;&gt;"&amp;"PERMUTANTE"))</f>
        <v>0</v>
      </c>
      <c r="GK56" s="18">
        <f>IF(GK$5&gt;$G$4,0,SUMIFS(Fluxo!$O:$O,Fluxo!$U:$U,"&gt;"&amp;GJ$5,Fluxo!$U:$U,"&lt;="&amp;GK$5,Fluxo!$D:$D,$D56,Fluxo!$E:$E,"&lt;&gt;"&amp;"PERMUTANTE"))</f>
        <v>0</v>
      </c>
      <c r="GL56" s="18">
        <f>IF(GL$5&gt;$G$4,0,SUMIFS(Fluxo!$O:$O,Fluxo!$U:$U,"&gt;"&amp;GK$5,Fluxo!$U:$U,"&lt;="&amp;GL$5,Fluxo!$D:$D,$D56,Fluxo!$E:$E,"&lt;&gt;"&amp;"PERMUTANTE"))</f>
        <v>0</v>
      </c>
      <c r="GM56" s="18">
        <f>IF(GM$5&gt;$G$4,0,SUMIFS(Fluxo!$O:$O,Fluxo!$U:$U,"&gt;"&amp;GL$5,Fluxo!$U:$U,"&lt;="&amp;GM$5,Fluxo!$D:$D,$D56,Fluxo!$E:$E,"&lt;&gt;"&amp;"PERMUTANTE"))</f>
        <v>0</v>
      </c>
      <c r="GN56" s="18">
        <f>IF(GN$5&gt;$G$4,0,SUMIFS(Fluxo!$O:$O,Fluxo!$U:$U,"&gt;"&amp;GM$5,Fluxo!$U:$U,"&lt;="&amp;GN$5,Fluxo!$D:$D,$D56,Fluxo!$E:$E,"&lt;&gt;"&amp;"PERMUTANTE"))</f>
        <v>0</v>
      </c>
      <c r="GO56" s="18">
        <f>IF(GO$5&gt;$G$4,0,SUMIFS(Fluxo!$O:$O,Fluxo!$U:$U,"&gt;"&amp;GN$5,Fluxo!$U:$U,"&lt;="&amp;GO$5,Fluxo!$D:$D,$D56,Fluxo!$E:$E,"&lt;&gt;"&amp;"PERMUTANTE"))</f>
        <v>0</v>
      </c>
      <c r="GP56" s="18">
        <f>IF(GP$5&gt;$G$4,0,SUMIFS(Fluxo!$O:$O,Fluxo!$U:$U,"&gt;"&amp;GO$5,Fluxo!$U:$U,"&lt;="&amp;GP$5,Fluxo!$D:$D,$D56,Fluxo!$E:$E,"&lt;&gt;"&amp;"PERMUTANTE"))</f>
        <v>0</v>
      </c>
      <c r="GQ56" s="18">
        <f>IF(GQ$5&gt;$G$4,0,SUMIFS(Fluxo!$O:$O,Fluxo!$U:$U,"&gt;"&amp;GP$5,Fluxo!$U:$U,"&lt;="&amp;GQ$5,Fluxo!$D:$D,$D56,Fluxo!$E:$E,"&lt;&gt;"&amp;"PERMUTANTE"))</f>
        <v>0</v>
      </c>
      <c r="GR56" s="18">
        <f>IF(GR$5&gt;$G$4,0,SUMIFS(Fluxo!$O:$O,Fluxo!$U:$U,"&gt;"&amp;GQ$5,Fluxo!$U:$U,"&lt;="&amp;GR$5,Fluxo!$D:$D,$D56,Fluxo!$E:$E,"&lt;&gt;"&amp;"PERMUTANTE"))</f>
        <v>0</v>
      </c>
      <c r="GS56" s="18">
        <f>IF(GS$5&gt;$G$4,0,SUMIFS(Fluxo!$O:$O,Fluxo!$U:$U,"&gt;"&amp;GR$5,Fluxo!$U:$U,"&lt;="&amp;GS$5,Fluxo!$D:$D,$D56,Fluxo!$E:$E,"&lt;&gt;"&amp;"PERMUTANTE"))</f>
        <v>0</v>
      </c>
      <c r="GT56" s="18">
        <f>IF(GT$5&gt;$G$4,0,SUMIFS(Fluxo!$O:$O,Fluxo!$U:$U,"&gt;"&amp;GS$5,Fluxo!$U:$U,"&lt;="&amp;GT$5,Fluxo!$D:$D,$D56,Fluxo!$E:$E,"&lt;&gt;"&amp;"PERMUTANTE"))</f>
        <v>0</v>
      </c>
      <c r="GU56" s="18">
        <f>IF(GU$5&gt;$G$4,0,SUMIFS(Fluxo!$O:$O,Fluxo!$U:$U,"&gt;"&amp;GT$5,Fluxo!$U:$U,"&lt;="&amp;GU$5,Fluxo!$D:$D,$D56,Fluxo!$E:$E,"&lt;&gt;"&amp;"PERMUTANTE"))</f>
        <v>0</v>
      </c>
      <c r="GV56" s="18">
        <f>IF(GV$5&gt;$G$4,0,SUMIFS(Fluxo!$O:$O,Fluxo!$U:$U,"&gt;"&amp;GU$5,Fluxo!$U:$U,"&lt;="&amp;GV$5,Fluxo!$D:$D,$D56,Fluxo!$E:$E,"&lt;&gt;"&amp;"PERMUTANTE"))</f>
        <v>0</v>
      </c>
      <c r="GW56" s="18">
        <f>IF(GW$5&gt;$G$4,0,SUMIFS(Fluxo!$O:$O,Fluxo!$U:$U,"&gt;"&amp;GV$5,Fluxo!$U:$U,"&lt;="&amp;GW$5,Fluxo!$D:$D,$D56,Fluxo!$E:$E,"&lt;&gt;"&amp;"PERMUTANTE"))</f>
        <v>0</v>
      </c>
      <c r="GX56" s="18">
        <f>IF(GX$5&gt;$G$4,0,SUMIFS(Fluxo!$O:$O,Fluxo!$U:$U,"&gt;"&amp;GW$5,Fluxo!$U:$U,"&lt;="&amp;GX$5,Fluxo!$D:$D,$D56,Fluxo!$E:$E,"&lt;&gt;"&amp;"PERMUTANTE"))</f>
        <v>0</v>
      </c>
      <c r="GY56" s="18">
        <f>IF(GY$5&gt;$G$4,0,SUMIFS(Fluxo!$O:$O,Fluxo!$U:$U,"&gt;"&amp;GX$5,Fluxo!$U:$U,"&lt;="&amp;GY$5,Fluxo!$D:$D,$D56,Fluxo!$E:$E,"&lt;&gt;"&amp;"PERMUTANTE"))</f>
        <v>0</v>
      </c>
      <c r="GZ56" s="18">
        <f>IF(GZ$5&gt;$G$4,0,SUMIFS(Fluxo!$O:$O,Fluxo!$U:$U,"&gt;"&amp;GY$5,Fluxo!$U:$U,"&lt;="&amp;GZ$5,Fluxo!$D:$D,$D56,Fluxo!$E:$E,"&lt;&gt;"&amp;"PERMUTANTE"))</f>
        <v>0</v>
      </c>
      <c r="HA56" s="18">
        <f>IF(HA$5&gt;$G$4,0,SUMIFS(Fluxo!$O:$O,Fluxo!$U:$U,"&gt;"&amp;GZ$5,Fluxo!$U:$U,"&lt;="&amp;HA$5,Fluxo!$D:$D,$D56,Fluxo!$E:$E,"&lt;&gt;"&amp;"PERMUTANTE"))</f>
        <v>0</v>
      </c>
      <c r="HB56" s="18">
        <f>IF(HB$5&gt;$G$4,0,SUMIFS(Fluxo!$O:$O,Fluxo!$U:$U,"&gt;"&amp;HA$5,Fluxo!$U:$U,"&lt;="&amp;HB$5,Fluxo!$D:$D,$D56,Fluxo!$E:$E,"&lt;&gt;"&amp;"PERMUTANTE"))</f>
        <v>0</v>
      </c>
      <c r="HC56" s="18">
        <f>IF(HC$5&gt;$G$4,0,SUMIFS(Fluxo!$O:$O,Fluxo!$U:$U,"&gt;"&amp;HB$5,Fluxo!$U:$U,"&lt;="&amp;HC$5,Fluxo!$D:$D,$D56,Fluxo!$E:$E,"&lt;&gt;"&amp;"PERMUTANTE"))</f>
        <v>0</v>
      </c>
      <c r="HD56" s="18">
        <f>IF(HD$5&gt;$G$4,0,SUMIFS(Fluxo!$O:$O,Fluxo!$U:$U,"&gt;"&amp;HC$5,Fluxo!$U:$U,"&lt;="&amp;HD$5,Fluxo!$D:$D,$D56,Fluxo!$E:$E,"&lt;&gt;"&amp;"PERMUTANTE"))</f>
        <v>0</v>
      </c>
      <c r="HE56" s="18">
        <f>IF(HE$5&gt;$G$4,0,SUMIFS(Fluxo!$O:$O,Fluxo!$U:$U,"&gt;"&amp;HD$5,Fluxo!$U:$U,"&lt;="&amp;HE$5,Fluxo!$D:$D,$D56,Fluxo!$E:$E,"&lt;&gt;"&amp;"PERMUTANTE"))</f>
        <v>0</v>
      </c>
      <c r="HF56" s="18">
        <f>IF(HF$5&gt;$G$4,0,SUMIFS(Fluxo!$O:$O,Fluxo!$U:$U,"&gt;"&amp;HE$5,Fluxo!$U:$U,"&lt;="&amp;HF$5,Fluxo!$D:$D,$D56,Fluxo!$E:$E,"&lt;&gt;"&amp;"PERMUTANTE"))</f>
        <v>0</v>
      </c>
    </row>
    <row r="57" spans="1:214">
      <c r="A57" s="20">
        <f t="shared" si="8"/>
        <v>47</v>
      </c>
      <c r="B57" s="140" t="str">
        <f>'Check Carteira'!C49</f>
        <v>E.1016.99.01.0132</v>
      </c>
      <c r="C57" s="141">
        <v>1</v>
      </c>
      <c r="D57" s="129" t="str">
        <f>'Check Carteira'!F49</f>
        <v>A-0132</v>
      </c>
      <c r="E57" s="21" t="str">
        <f>IFERROR(INDEX(Contratos!L:L,MATCH(D57,Contratos!R:R,0)),"")</f>
        <v/>
      </c>
      <c r="F57" s="139" t="str">
        <f>IFERROR(INDEX(Contratos!G:G,MATCH(D57,Contratos!R:R,0)),"")</f>
        <v/>
      </c>
      <c r="H57" s="83">
        <f t="shared" si="10"/>
        <v>0</v>
      </c>
      <c r="J57" s="18">
        <f>IF(J$5&gt;$G$4,0,SUMIFS(Fluxo!$O:$O,Fluxo!$U:$U,"&gt;"&amp;I$5,Fluxo!$U:$U,"&lt;="&amp;J$5,Fluxo!$D:$D,$D57))</f>
        <v>0</v>
      </c>
      <c r="K57" s="18">
        <f>IF(K$5&gt;$G$4,0,SUMIFS(Fluxo!$O:$O,Fluxo!$U:$U,"&gt;"&amp;J$5,Fluxo!$U:$U,"&lt;="&amp;K$5,Fluxo!$D:$D,$D57))</f>
        <v>0</v>
      </c>
      <c r="L57" s="18">
        <f>IF(L$5&gt;$G$4,0,SUMIFS(Fluxo!$O:$O,Fluxo!$U:$U,"&gt;"&amp;K$5,Fluxo!$U:$U,"&lt;="&amp;L$5,Fluxo!$D:$D,$D57))</f>
        <v>0</v>
      </c>
      <c r="M57" s="18">
        <f>IF(M$5&gt;$G$4,0,SUMIFS(Fluxo!$O:$O,Fluxo!$U:$U,"&gt;"&amp;L$5,Fluxo!$U:$U,"&lt;="&amp;M$5,Fluxo!$D:$D,$D57))</f>
        <v>0</v>
      </c>
      <c r="N57" s="18">
        <f>IF(N$5&gt;$G$4,0,SUMIFS(Fluxo!$O:$O,Fluxo!$U:$U,"&gt;"&amp;M$5,Fluxo!$U:$U,"&lt;="&amp;N$5,Fluxo!$D:$D,$D57))</f>
        <v>0</v>
      </c>
      <c r="O57" s="18">
        <f>IF(O$5&gt;$G$4,0,SUMIFS(Fluxo!$O:$O,Fluxo!$U:$U,"&gt;"&amp;N$5,Fluxo!$U:$U,"&lt;="&amp;O$5,Fluxo!$D:$D,$D57))</f>
        <v>0</v>
      </c>
      <c r="P57" s="18">
        <f>IF(P$5&gt;$G$4,0,SUMIFS(Fluxo!$O:$O,Fluxo!$U:$U,"&gt;"&amp;O$5,Fluxo!$U:$U,"&lt;="&amp;P$5,Fluxo!$D:$D,$D57))</f>
        <v>0</v>
      </c>
      <c r="Q57" s="18">
        <f>IF(Q$5&gt;$G$4,0,SUMIFS(Fluxo!$O:$O,Fluxo!$U:$U,"&gt;"&amp;P$5,Fluxo!$U:$U,"&lt;="&amp;Q$5,Fluxo!$D:$D,$D57))</f>
        <v>0</v>
      </c>
      <c r="R57" s="18">
        <f>IF(R$5&gt;$G$4,0,SUMIFS(Fluxo!$O:$O,Fluxo!$U:$U,"&gt;"&amp;Q$5,Fluxo!$U:$U,"&lt;="&amp;R$5,Fluxo!$D:$D,$D57))</f>
        <v>0</v>
      </c>
      <c r="S57" s="18">
        <f>IF(S$5&gt;$G$4,0,SUMIFS(Fluxo!$O:$O,Fluxo!$U:$U,"&gt;"&amp;R$5,Fluxo!$U:$U,"&lt;="&amp;S$5,Fluxo!$D:$D,$D57,Fluxo!$E:$E,"&lt;&gt;"&amp;"PERMUTANTE"))</f>
        <v>0</v>
      </c>
      <c r="T57" s="18">
        <f>IF(T$5&gt;$G$4,0,SUMIFS(Fluxo!$O:$O,Fluxo!$U:$U,"&gt;"&amp;S$5,Fluxo!$U:$U,"&lt;="&amp;T$5,Fluxo!$D:$D,$D57,Fluxo!$E:$E,"&lt;&gt;"&amp;"PERMUTANTE"))</f>
        <v>0</v>
      </c>
      <c r="U57" s="18">
        <f>IF(U$5&gt;$G$4,0,SUMIFS(Fluxo!$O:$O,Fluxo!$U:$U,"&gt;"&amp;T$5,Fluxo!$U:$U,"&lt;="&amp;U$5,Fluxo!$D:$D,$D57,Fluxo!$E:$E,"&lt;&gt;"&amp;"PERMUTANTE"))</f>
        <v>0</v>
      </c>
      <c r="V57" s="18">
        <f>IF(V$5&gt;$G$4,0,SUMIFS(Fluxo!$O:$O,Fluxo!$U:$U,"&gt;"&amp;U$5,Fluxo!$U:$U,"&lt;="&amp;V$5,Fluxo!$D:$D,$D57,Fluxo!$E:$E,"&lt;&gt;"&amp;"PERMUTANTE"))</f>
        <v>0</v>
      </c>
      <c r="W57" s="18">
        <f>IF(W$5&gt;$G$4,0,SUMIFS(Fluxo!$O:$O,Fluxo!$U:$U,"&gt;"&amp;V$5,Fluxo!$U:$U,"&lt;="&amp;W$5,Fluxo!$D:$D,$D57,Fluxo!$E:$E,"&lt;&gt;"&amp;"PERMUTANTE"))</f>
        <v>0</v>
      </c>
      <c r="X57" s="18">
        <f>IF(X$5&gt;$G$4,0,SUMIFS(Fluxo!$O:$O,Fluxo!$U:$U,"&gt;"&amp;W$5,Fluxo!$U:$U,"&lt;="&amp;X$5,Fluxo!$D:$D,$D57,Fluxo!$E:$E,"&lt;&gt;"&amp;"PERMUTANTE"))</f>
        <v>0</v>
      </c>
      <c r="Y57" s="18">
        <f>IF(Y$5&gt;$G$4,0,SUMIFS(Fluxo!$O:$O,Fluxo!$U:$U,"&gt;"&amp;X$5,Fluxo!$U:$U,"&lt;="&amp;Y$5,Fluxo!$D:$D,$D57,Fluxo!$E:$E,"&lt;&gt;"&amp;"PERMUTANTE"))</f>
        <v>0</v>
      </c>
      <c r="Z57" s="18">
        <f>IF(Z$5&gt;$G$4,0,SUMIFS(Fluxo!$O:$O,Fluxo!$U:$U,"&gt;"&amp;Y$5,Fluxo!$U:$U,"&lt;="&amp;Z$5,Fluxo!$D:$D,$D57,Fluxo!$E:$E,"&lt;&gt;"&amp;"PERMUTANTE"))</f>
        <v>0</v>
      </c>
      <c r="AA57" s="18">
        <f>IF(AA$5&gt;$G$4,0,SUMIFS(Fluxo!$O:$O,Fluxo!$U:$U,"&gt;"&amp;Z$5,Fluxo!$U:$U,"&lt;="&amp;AA$5,Fluxo!$D:$D,$D57,Fluxo!$E:$E,"&lt;&gt;"&amp;"PERMUTANTE"))</f>
        <v>0</v>
      </c>
      <c r="AB57" s="18">
        <f>IF(AB$5&gt;$G$4,0,SUMIFS(Fluxo!$O:$O,Fluxo!$U:$U,"&gt;"&amp;AA$5,Fluxo!$U:$U,"&lt;="&amp;AB$5,Fluxo!$D:$D,$D57,Fluxo!$E:$E,"&lt;&gt;"&amp;"PERMUTANTE"))</f>
        <v>0</v>
      </c>
      <c r="AC57" s="18">
        <f>IF(AC$5&gt;$G$4,0,SUMIFS(Fluxo!$O:$O,Fluxo!$U:$U,"&gt;"&amp;AB$5,Fluxo!$U:$U,"&lt;="&amp;AC$5,Fluxo!$D:$D,$D57,Fluxo!$E:$E,"&lt;&gt;"&amp;"PERMUTANTE"))</f>
        <v>0</v>
      </c>
      <c r="AD57" s="18">
        <f>IF(AD$5&gt;$G$4,0,SUMIFS(Fluxo!$O:$O,Fluxo!$U:$U,"&gt;"&amp;AC$5,Fluxo!$U:$U,"&lt;="&amp;AD$5,Fluxo!$D:$D,$D57,Fluxo!$E:$E,"&lt;&gt;"&amp;"PERMUTANTE"))</f>
        <v>0</v>
      </c>
      <c r="AE57" s="18">
        <f>IF(AE$5&gt;$G$4,0,SUMIFS(Fluxo!$O:$O,Fluxo!$U:$U,"&gt;"&amp;AD$5,Fluxo!$U:$U,"&lt;="&amp;AE$5,Fluxo!$D:$D,$D57,Fluxo!$E:$E,"&lt;&gt;"&amp;"PERMUTANTE"))</f>
        <v>0</v>
      </c>
      <c r="AF57" s="18">
        <f>IF(AF$5&gt;$G$4,0,SUMIFS(Fluxo!$O:$O,Fluxo!$U:$U,"&gt;"&amp;AE$5,Fluxo!$U:$U,"&lt;="&amp;AF$5,Fluxo!$D:$D,$D57,Fluxo!$E:$E,"&lt;&gt;"&amp;"PERMUTANTE"))</f>
        <v>0</v>
      </c>
      <c r="AG57" s="18">
        <f>IF(AG$5&gt;$G$4,0,SUMIFS(Fluxo!$O:$O,Fluxo!$U:$U,"&gt;"&amp;AF$5,Fluxo!$U:$U,"&lt;="&amp;AG$5,Fluxo!$D:$D,$D57,Fluxo!$E:$E,"&lt;&gt;"&amp;"PERMUTANTE"))</f>
        <v>0</v>
      </c>
      <c r="AH57" s="18">
        <f>IF(AH$5&gt;$G$4,0,SUMIFS(Fluxo!$O:$O,Fluxo!$U:$U,"&gt;"&amp;AG$5,Fluxo!$U:$U,"&lt;="&amp;AH$5,Fluxo!$D:$D,$D57,Fluxo!$E:$E,"&lt;&gt;"&amp;"PERMUTANTE"))</f>
        <v>0</v>
      </c>
      <c r="AI57" s="18">
        <f>IF(AI$5&gt;$G$4,0,SUMIFS(Fluxo!$O:$O,Fluxo!$U:$U,"&gt;"&amp;AH$5,Fluxo!$U:$U,"&lt;="&amp;AI$5,Fluxo!$D:$D,$D57,Fluxo!$E:$E,"&lt;&gt;"&amp;"PERMUTANTE"))</f>
        <v>0</v>
      </c>
      <c r="AJ57" s="18">
        <f>IF(AJ$5&gt;$G$4,0,SUMIFS(Fluxo!$O:$O,Fluxo!$U:$U,"&gt;"&amp;AI$5,Fluxo!$U:$U,"&lt;="&amp;AJ$5,Fluxo!$D:$D,$D57,Fluxo!$E:$E,"&lt;&gt;"&amp;"PERMUTANTE"))</f>
        <v>0</v>
      </c>
      <c r="AK57" s="18">
        <f>IF(AK$5&gt;$G$4,0,SUMIFS(Fluxo!$O:$O,Fluxo!$U:$U,"&gt;"&amp;AJ$5,Fluxo!$U:$U,"&lt;="&amp;AK$5,Fluxo!$D:$D,$D57,Fluxo!$E:$E,"&lt;&gt;"&amp;"PERMUTANTE"))</f>
        <v>0</v>
      </c>
      <c r="AL57" s="18">
        <f>IF(AL$5&gt;$G$4,0,SUMIFS(Fluxo!$O:$O,Fluxo!$U:$U,"&gt;"&amp;AK$5,Fluxo!$U:$U,"&lt;="&amp;AL$5,Fluxo!$D:$D,$D57,Fluxo!$E:$E,"&lt;&gt;"&amp;"PERMUTANTE"))</f>
        <v>0</v>
      </c>
      <c r="AM57" s="18">
        <f>IF(AM$5&gt;$G$4,0,SUMIFS(Fluxo!$O:$O,Fluxo!$U:$U,"&gt;"&amp;AL$5,Fluxo!$U:$U,"&lt;="&amp;AM$5,Fluxo!$D:$D,$D57,Fluxo!$E:$E,"&lt;&gt;"&amp;"PERMUTANTE"))</f>
        <v>0</v>
      </c>
      <c r="AN57" s="18">
        <f>IF(AN$5&gt;$G$4,0,SUMIFS(Fluxo!$O:$O,Fluxo!$U:$U,"&gt;"&amp;AM$5,Fluxo!$U:$U,"&lt;="&amp;AN$5,Fluxo!$D:$D,$D57,Fluxo!$E:$E,"&lt;&gt;"&amp;"PERMUTANTE"))</f>
        <v>0</v>
      </c>
      <c r="AO57" s="18">
        <f>IF(AO$5&gt;$G$4,0,SUMIFS(Fluxo!$O:$O,Fluxo!$U:$U,"&gt;"&amp;AN$5,Fluxo!$U:$U,"&lt;="&amp;AO$5,Fluxo!$D:$D,$D57,Fluxo!$E:$E,"&lt;&gt;"&amp;"PERMUTANTE"))</f>
        <v>0</v>
      </c>
      <c r="AP57" s="18">
        <f>IF(AP$5&gt;$G$4,0,SUMIFS(Fluxo!$O:$O,Fluxo!$U:$U,"&gt;"&amp;AO$5,Fluxo!$U:$U,"&lt;="&amp;AP$5,Fluxo!$D:$D,$D57,Fluxo!$E:$E,"&lt;&gt;"&amp;"PERMUTANTE"))</f>
        <v>0</v>
      </c>
      <c r="AQ57" s="18">
        <f>IF(AQ$5&gt;$G$4,0,SUMIFS(Fluxo!$O:$O,Fluxo!$U:$U,"&gt;"&amp;AP$5,Fluxo!$U:$U,"&lt;="&amp;AQ$5,Fluxo!$D:$D,$D57,Fluxo!$E:$E,"&lt;&gt;"&amp;"PERMUTANTE"))</f>
        <v>0</v>
      </c>
      <c r="AR57" s="18">
        <f>IF(AR$5&gt;$G$4,0,SUMIFS(Fluxo!$O:$O,Fluxo!$U:$U,"&gt;"&amp;AQ$5,Fluxo!$U:$U,"&lt;="&amp;AR$5,Fluxo!$D:$D,$D57,Fluxo!$E:$E,"&lt;&gt;"&amp;"PERMUTANTE"))</f>
        <v>0</v>
      </c>
      <c r="AS57" s="18">
        <f>IF(AS$5&gt;$G$4,0,SUMIFS(Fluxo!$O:$O,Fluxo!$U:$U,"&gt;"&amp;AR$5,Fluxo!$U:$U,"&lt;="&amp;AS$5,Fluxo!$D:$D,$D57,Fluxo!$E:$E,"&lt;&gt;"&amp;"PERMUTANTE"))</f>
        <v>0</v>
      </c>
      <c r="AT57" s="18">
        <f>IF(AT$5&gt;$G$4,0,SUMIFS(Fluxo!$O:$O,Fluxo!$U:$U,"&gt;"&amp;AS$5,Fluxo!$U:$U,"&lt;="&amp;AT$5,Fluxo!$D:$D,$D57,Fluxo!$E:$E,"&lt;&gt;"&amp;"PERMUTANTE"))</f>
        <v>0</v>
      </c>
      <c r="AU57" s="18">
        <f>IF(AU$5&gt;$G$4,0,SUMIFS(Fluxo!$O:$O,Fluxo!$U:$U,"&gt;"&amp;AT$5,Fluxo!$U:$U,"&lt;="&amp;AU$5,Fluxo!$D:$D,$D57,Fluxo!$E:$E,"&lt;&gt;"&amp;"PERMUTANTE"))</f>
        <v>0</v>
      </c>
      <c r="AV57" s="18">
        <f>IF(AV$5&gt;$G$4,0,SUMIFS(Fluxo!$O:$O,Fluxo!$U:$U,"&gt;"&amp;AU$5,Fluxo!$U:$U,"&lt;="&amp;AV$5,Fluxo!$D:$D,$D57,Fluxo!$E:$E,"&lt;&gt;"&amp;"PERMUTANTE"))</f>
        <v>0</v>
      </c>
      <c r="AW57" s="18">
        <f>IF(AW$5&gt;$G$4,0,SUMIFS(Fluxo!$O:$O,Fluxo!$U:$U,"&gt;"&amp;AV$5,Fluxo!$U:$U,"&lt;="&amp;AW$5,Fluxo!$D:$D,$D57,Fluxo!$E:$E,"&lt;&gt;"&amp;"PERMUTANTE"))</f>
        <v>0</v>
      </c>
      <c r="AX57" s="18">
        <f>IF(AX$5&gt;$G$4,0,SUMIFS(Fluxo!$O:$O,Fluxo!$U:$U,"&gt;"&amp;AW$5,Fluxo!$U:$U,"&lt;="&amp;AX$5,Fluxo!$D:$D,$D57,Fluxo!$E:$E,"&lt;&gt;"&amp;"PERMUTANTE"))</f>
        <v>0</v>
      </c>
      <c r="AY57" s="18">
        <f>IF(AY$5&gt;$G$4,0,SUMIFS(Fluxo!$O:$O,Fluxo!$U:$U,"&gt;"&amp;AX$5,Fluxo!$U:$U,"&lt;="&amp;AY$5,Fluxo!$D:$D,$D57,Fluxo!$E:$E,"&lt;&gt;"&amp;"PERMUTANTE"))</f>
        <v>0</v>
      </c>
      <c r="AZ57" s="18">
        <f>IF(AZ$5&gt;$G$4,0,SUMIFS(Fluxo!$O:$O,Fluxo!$U:$U,"&gt;"&amp;AY$5,Fluxo!$U:$U,"&lt;="&amp;AZ$5,Fluxo!$D:$D,$D57,Fluxo!$E:$E,"&lt;&gt;"&amp;"PERMUTANTE"))</f>
        <v>0</v>
      </c>
      <c r="BA57" s="18">
        <f>IF(BA$5&gt;$G$4,0,SUMIFS(Fluxo!$O:$O,Fluxo!$U:$U,"&gt;"&amp;AZ$5,Fluxo!$U:$U,"&lt;="&amp;BA$5,Fluxo!$D:$D,$D57,Fluxo!$E:$E,"&lt;&gt;"&amp;"PERMUTANTE"))</f>
        <v>0</v>
      </c>
      <c r="BB57" s="18">
        <f>IF(BB$5&gt;$G$4,0,SUMIFS(Fluxo!$O:$O,Fluxo!$U:$U,"&gt;"&amp;BA$5,Fluxo!$U:$U,"&lt;="&amp;BB$5,Fluxo!$D:$D,$D57,Fluxo!$E:$E,"&lt;&gt;"&amp;"PERMUTANTE"))</f>
        <v>0</v>
      </c>
      <c r="BC57" s="18">
        <f>IF(BC$5&gt;$G$4,0,SUMIFS(Fluxo!$O:$O,Fluxo!$U:$U,"&gt;"&amp;BB$5,Fluxo!$U:$U,"&lt;="&amp;BC$5,Fluxo!$D:$D,$D57,Fluxo!$E:$E,"&lt;&gt;"&amp;"PERMUTANTE"))</f>
        <v>0</v>
      </c>
      <c r="BD57" s="18">
        <f>IF(BD$5&gt;$G$4,0,SUMIFS(Fluxo!$O:$O,Fluxo!$U:$U,"&gt;"&amp;BC$5,Fluxo!$U:$U,"&lt;="&amp;BD$5,Fluxo!$D:$D,$D57,Fluxo!$E:$E,"&lt;&gt;"&amp;"PERMUTANTE"))</f>
        <v>0</v>
      </c>
      <c r="BE57" s="18">
        <f>IF(BE$5&gt;$G$4,0,SUMIFS(Fluxo!$O:$O,Fluxo!$U:$U,"&gt;"&amp;BD$5,Fluxo!$U:$U,"&lt;="&amp;BE$5,Fluxo!$D:$D,$D57,Fluxo!$E:$E,"&lt;&gt;"&amp;"PERMUTANTE"))</f>
        <v>0</v>
      </c>
      <c r="BF57" s="18">
        <f>IF(BF$5&gt;$G$4,0,SUMIFS(Fluxo!$O:$O,Fluxo!$U:$U,"&gt;"&amp;BE$5,Fluxo!$U:$U,"&lt;="&amp;BF$5,Fluxo!$D:$D,$D57,Fluxo!$E:$E,"&lt;&gt;"&amp;"PERMUTANTE"))</f>
        <v>0</v>
      </c>
      <c r="BG57" s="18">
        <f>IF(BG$5&gt;$G$4,0,SUMIFS(Fluxo!$O:$O,Fluxo!$U:$U,"&gt;"&amp;BF$5,Fluxo!$U:$U,"&lt;="&amp;BG$5,Fluxo!$D:$D,$D57,Fluxo!$E:$E,"&lt;&gt;"&amp;"PERMUTANTE"))</f>
        <v>0</v>
      </c>
      <c r="BH57" s="18">
        <f>IF(BH$5&gt;$G$4,0,SUMIFS(Fluxo!$O:$O,Fluxo!$U:$U,"&gt;"&amp;BG$5,Fluxo!$U:$U,"&lt;="&amp;BH$5,Fluxo!$D:$D,$D57,Fluxo!$E:$E,"&lt;&gt;"&amp;"PERMUTANTE"))</f>
        <v>0</v>
      </c>
      <c r="BI57" s="18">
        <f>IF(BI$5&gt;$G$4,0,SUMIFS(Fluxo!$O:$O,Fluxo!$U:$U,"&gt;"&amp;BH$5,Fluxo!$U:$U,"&lt;="&amp;BI$5,Fluxo!$D:$D,$D57,Fluxo!$E:$E,"&lt;&gt;"&amp;"PERMUTANTE"))</f>
        <v>0</v>
      </c>
      <c r="BJ57" s="18">
        <f>IF(BJ$5&gt;$G$4,0,SUMIFS(Fluxo!$O:$O,Fluxo!$U:$U,"&gt;"&amp;BI$5,Fluxo!$U:$U,"&lt;="&amp;BJ$5,Fluxo!$D:$D,$D57,Fluxo!$E:$E,"&lt;&gt;"&amp;"PERMUTANTE"))</f>
        <v>0</v>
      </c>
      <c r="BK57" s="18">
        <f>IF(BK$5&gt;$G$4,0,SUMIFS(Fluxo!$O:$O,Fluxo!$U:$U,"&gt;"&amp;BJ$5,Fluxo!$U:$U,"&lt;="&amp;BK$5,Fluxo!$D:$D,$D57,Fluxo!$E:$E,"&lt;&gt;"&amp;"PERMUTANTE"))</f>
        <v>0</v>
      </c>
      <c r="BL57" s="18">
        <f>IF(BL$5&gt;$G$4,0,SUMIFS(Fluxo!$O:$O,Fluxo!$U:$U,"&gt;"&amp;BK$5,Fluxo!$U:$U,"&lt;="&amp;BL$5,Fluxo!$D:$D,$D57,Fluxo!$E:$E,"&lt;&gt;"&amp;"PERMUTANTE"))</f>
        <v>0</v>
      </c>
      <c r="BM57" s="18">
        <f>IF(BM$5&gt;$G$4,0,SUMIFS(Fluxo!$O:$O,Fluxo!$U:$U,"&gt;"&amp;BL$5,Fluxo!$U:$U,"&lt;="&amp;BM$5,Fluxo!$D:$D,$D57,Fluxo!$E:$E,"&lt;&gt;"&amp;"PERMUTANTE"))</f>
        <v>0</v>
      </c>
      <c r="BN57" s="18">
        <f>IF(BN$5&gt;$G$4,0,SUMIFS(Fluxo!$O:$O,Fluxo!$U:$U,"&gt;"&amp;BM$5,Fluxo!$U:$U,"&lt;="&amp;BN$5,Fluxo!$D:$D,$D57,Fluxo!$E:$E,"&lt;&gt;"&amp;"PERMUTANTE"))</f>
        <v>0</v>
      </c>
      <c r="BO57" s="18">
        <f>IF(BO$5&gt;$G$4,0,SUMIFS(Fluxo!$O:$O,Fluxo!$U:$U,"&gt;"&amp;BN$5,Fluxo!$U:$U,"&lt;="&amp;BO$5,Fluxo!$D:$D,$D57,Fluxo!$E:$E,"&lt;&gt;"&amp;"PERMUTANTE"))</f>
        <v>0</v>
      </c>
      <c r="BP57" s="18">
        <f>IF(BP$5&gt;$G$4,0,SUMIFS(Fluxo!$O:$O,Fluxo!$U:$U,"&gt;"&amp;BO$5,Fluxo!$U:$U,"&lt;="&amp;BP$5,Fluxo!$D:$D,$D57,Fluxo!$E:$E,"&lt;&gt;"&amp;"PERMUTANTE"))</f>
        <v>0</v>
      </c>
      <c r="BQ57" s="18">
        <f>IF(BQ$5&gt;$G$4,0,SUMIFS(Fluxo!$O:$O,Fluxo!$U:$U,"&gt;"&amp;BP$5,Fluxo!$U:$U,"&lt;="&amp;BQ$5,Fluxo!$D:$D,$D57,Fluxo!$E:$E,"&lt;&gt;"&amp;"PERMUTANTE"))</f>
        <v>0</v>
      </c>
      <c r="BR57" s="18">
        <f>IF(BR$5&gt;$G$4,0,SUMIFS(Fluxo!$O:$O,Fluxo!$U:$U,"&gt;"&amp;BQ$5,Fluxo!$U:$U,"&lt;="&amp;BR$5,Fluxo!$D:$D,$D57,Fluxo!$E:$E,"&lt;&gt;"&amp;"PERMUTANTE"))</f>
        <v>0</v>
      </c>
      <c r="BS57" s="18">
        <f>IF(BS$5&gt;$G$4,0,SUMIFS(Fluxo!$O:$O,Fluxo!$U:$U,"&gt;"&amp;BR$5,Fluxo!$U:$U,"&lt;="&amp;BS$5,Fluxo!$D:$D,$D57,Fluxo!$E:$E,"&lt;&gt;"&amp;"PERMUTANTE"))</f>
        <v>0</v>
      </c>
      <c r="BT57" s="18">
        <f>IF(BT$5&gt;$G$4,0,SUMIFS(Fluxo!$O:$O,Fluxo!$U:$U,"&gt;"&amp;BS$5,Fluxo!$U:$U,"&lt;="&amp;BT$5,Fluxo!$D:$D,$D57,Fluxo!$E:$E,"&lt;&gt;"&amp;"PERMUTANTE"))</f>
        <v>0</v>
      </c>
      <c r="BU57" s="18">
        <f>IF(BU$5&gt;$G$4,0,SUMIFS(Fluxo!$O:$O,Fluxo!$U:$U,"&gt;"&amp;BT$5,Fluxo!$U:$U,"&lt;="&amp;BU$5,Fluxo!$D:$D,$D57,Fluxo!$E:$E,"&lt;&gt;"&amp;"PERMUTANTE"))</f>
        <v>0</v>
      </c>
      <c r="BV57" s="18">
        <f>IF(BV$5&gt;$G$4,0,SUMIFS(Fluxo!$O:$O,Fluxo!$U:$U,"&gt;"&amp;BU$5,Fluxo!$U:$U,"&lt;="&amp;BV$5,Fluxo!$D:$D,$D57,Fluxo!$E:$E,"&lt;&gt;"&amp;"PERMUTANTE"))</f>
        <v>0</v>
      </c>
      <c r="BW57" s="18">
        <f>IF(BW$5&gt;$G$4,0,SUMIFS(Fluxo!$O:$O,Fluxo!$U:$U,"&gt;"&amp;BV$5,Fluxo!$U:$U,"&lt;="&amp;BW$5,Fluxo!$D:$D,$D57,Fluxo!$E:$E,"&lt;&gt;"&amp;"PERMUTANTE"))</f>
        <v>0</v>
      </c>
      <c r="BX57" s="18">
        <f>IF(BX$5&gt;$G$4,0,SUMIFS(Fluxo!$O:$O,Fluxo!$U:$U,"&gt;"&amp;BW$5,Fluxo!$U:$U,"&lt;="&amp;BX$5,Fluxo!$D:$D,$D57,Fluxo!$E:$E,"&lt;&gt;"&amp;"PERMUTANTE"))</f>
        <v>0</v>
      </c>
      <c r="BY57" s="18">
        <f>IF(BY$5&gt;$G$4,0,SUMIFS(Fluxo!$O:$O,Fluxo!$U:$U,"&gt;"&amp;BX$5,Fluxo!$U:$U,"&lt;="&amp;BY$5,Fluxo!$D:$D,$D57,Fluxo!$E:$E,"&lt;&gt;"&amp;"PERMUTANTE"))</f>
        <v>0</v>
      </c>
      <c r="BZ57" s="18">
        <f>IF(BZ$5&gt;$G$4,0,SUMIFS(Fluxo!$O:$O,Fluxo!$U:$U,"&gt;"&amp;BY$5,Fluxo!$U:$U,"&lt;="&amp;BZ$5,Fluxo!$D:$D,$D57,Fluxo!$E:$E,"&lt;&gt;"&amp;"PERMUTANTE"))</f>
        <v>0</v>
      </c>
      <c r="CA57" s="18">
        <f>IF(CA$5&gt;$G$4,0,SUMIFS(Fluxo!$O:$O,Fluxo!$U:$U,"&gt;"&amp;BZ$5,Fluxo!$U:$U,"&lt;="&amp;CA$5,Fluxo!$D:$D,$D57,Fluxo!$E:$E,"&lt;&gt;"&amp;"PERMUTANTE"))</f>
        <v>0</v>
      </c>
      <c r="CB57" s="18">
        <f>IF(CB$5&gt;$G$4,0,SUMIFS(Fluxo!$O:$O,Fluxo!$U:$U,"&gt;"&amp;CA$5,Fluxo!$U:$U,"&lt;="&amp;CB$5,Fluxo!$D:$D,$D57,Fluxo!$E:$E,"&lt;&gt;"&amp;"PERMUTANTE"))</f>
        <v>0</v>
      </c>
      <c r="CC57" s="18">
        <f>IF(CC$5&gt;$G$4,0,SUMIFS(Fluxo!$O:$O,Fluxo!$U:$U,"&gt;"&amp;CB$5,Fluxo!$U:$U,"&lt;="&amp;CC$5,Fluxo!$D:$D,$D57,Fluxo!$E:$E,"&lt;&gt;"&amp;"PERMUTANTE"))</f>
        <v>0</v>
      </c>
      <c r="CD57" s="18">
        <f>IF(CD$5&gt;$G$4,0,SUMIFS(Fluxo!$O:$O,Fluxo!$U:$U,"&gt;"&amp;CC$5,Fluxo!$U:$U,"&lt;="&amp;CD$5,Fluxo!$D:$D,$D57,Fluxo!$E:$E,"&lt;&gt;"&amp;"PERMUTANTE"))</f>
        <v>0</v>
      </c>
      <c r="CE57" s="18">
        <f>IF(CE$5&gt;$G$4,0,SUMIFS(Fluxo!$O:$O,Fluxo!$U:$U,"&gt;"&amp;CD$5,Fluxo!$U:$U,"&lt;="&amp;CE$5,Fluxo!$D:$D,$D57,Fluxo!$E:$E,"&lt;&gt;"&amp;"PERMUTANTE"))</f>
        <v>0</v>
      </c>
      <c r="CF57" s="18">
        <f>IF(CF$5&gt;$G$4,0,SUMIFS(Fluxo!$O:$O,Fluxo!$U:$U,"&gt;"&amp;CE$5,Fluxo!$U:$U,"&lt;="&amp;CF$5,Fluxo!$D:$D,$D57,Fluxo!$E:$E,"&lt;&gt;"&amp;"PERMUTANTE"))</f>
        <v>0</v>
      </c>
      <c r="CG57" s="18">
        <f>IF(CG$5&gt;$G$4,0,SUMIFS(Fluxo!$O:$O,Fluxo!$U:$U,"&gt;"&amp;CF$5,Fluxo!$U:$U,"&lt;="&amp;CG$5,Fluxo!$D:$D,$D57,Fluxo!$E:$E,"&lt;&gt;"&amp;"PERMUTANTE"))</f>
        <v>0</v>
      </c>
      <c r="CH57" s="18">
        <f>IF(CH$5&gt;$G$4,0,SUMIFS(Fluxo!$O:$O,Fluxo!$U:$U,"&gt;"&amp;CG$5,Fluxo!$U:$U,"&lt;="&amp;CH$5,Fluxo!$D:$D,$D57,Fluxo!$E:$E,"&lt;&gt;"&amp;"PERMUTANTE"))</f>
        <v>0</v>
      </c>
      <c r="CI57" s="18">
        <f>IF(CI$5&gt;$G$4,0,SUMIFS(Fluxo!$O:$O,Fluxo!$U:$U,"&gt;"&amp;CH$5,Fluxo!$U:$U,"&lt;="&amp;CI$5,Fluxo!$D:$D,$D57,Fluxo!$E:$E,"&lt;&gt;"&amp;"PERMUTANTE"))</f>
        <v>0</v>
      </c>
      <c r="CJ57" s="18">
        <f>IF(CJ$5&gt;$G$4,0,SUMIFS(Fluxo!$O:$O,Fluxo!$U:$U,"&gt;"&amp;CI$5,Fluxo!$U:$U,"&lt;="&amp;CJ$5,Fluxo!$D:$D,$D57,Fluxo!$E:$E,"&lt;&gt;"&amp;"PERMUTANTE"))</f>
        <v>0</v>
      </c>
      <c r="CK57" s="18">
        <f>IF(CK$5&gt;$G$4,0,SUMIFS(Fluxo!$O:$O,Fluxo!$U:$U,"&gt;"&amp;CJ$5,Fluxo!$U:$U,"&lt;="&amp;CK$5,Fluxo!$D:$D,$D57,Fluxo!$E:$E,"&lt;&gt;"&amp;"PERMUTANTE"))</f>
        <v>0</v>
      </c>
      <c r="CL57" s="18">
        <f>IF(CL$5&gt;$G$4,0,SUMIFS(Fluxo!$O:$O,Fluxo!$U:$U,"&gt;"&amp;CK$5,Fluxo!$U:$U,"&lt;="&amp;CL$5,Fluxo!$D:$D,$D57,Fluxo!$E:$E,"&lt;&gt;"&amp;"PERMUTANTE"))</f>
        <v>0</v>
      </c>
      <c r="CM57" s="18">
        <f>IF(CM$5&gt;$G$4,0,SUMIFS(Fluxo!$O:$O,Fluxo!$U:$U,"&gt;"&amp;CL$5,Fluxo!$U:$U,"&lt;="&amp;CM$5,Fluxo!$D:$D,$D57,Fluxo!$E:$E,"&lt;&gt;"&amp;"PERMUTANTE"))</f>
        <v>0</v>
      </c>
      <c r="CN57" s="18">
        <f>IF(CN$5&gt;$G$4,0,SUMIFS(Fluxo!$O:$O,Fluxo!$U:$U,"&gt;"&amp;CM$5,Fluxo!$U:$U,"&lt;="&amp;CN$5,Fluxo!$D:$D,$D57,Fluxo!$E:$E,"&lt;&gt;"&amp;"PERMUTANTE"))</f>
        <v>0</v>
      </c>
      <c r="CO57" s="18">
        <f>IF(CO$5&gt;$G$4,0,SUMIFS(Fluxo!$O:$O,Fluxo!$U:$U,"&gt;"&amp;CN$5,Fluxo!$U:$U,"&lt;="&amp;CO$5,Fluxo!$D:$D,$D57,Fluxo!$E:$E,"&lt;&gt;"&amp;"PERMUTANTE"))</f>
        <v>0</v>
      </c>
      <c r="CP57" s="18">
        <f>IF(CP$5&gt;$G$4,0,SUMIFS(Fluxo!$O:$O,Fluxo!$U:$U,"&gt;"&amp;CO$5,Fluxo!$U:$U,"&lt;="&amp;CP$5,Fluxo!$D:$D,$D57,Fluxo!$E:$E,"&lt;&gt;"&amp;"PERMUTANTE"))</f>
        <v>0</v>
      </c>
      <c r="CQ57" s="18">
        <f>IF(CQ$5&gt;$G$4,0,SUMIFS(Fluxo!$O:$O,Fluxo!$U:$U,"&gt;"&amp;CP$5,Fluxo!$U:$U,"&lt;="&amp;CQ$5,Fluxo!$D:$D,$D57,Fluxo!$E:$E,"&lt;&gt;"&amp;"PERMUTANTE"))</f>
        <v>0</v>
      </c>
      <c r="CR57" s="18">
        <f>IF(CR$5&gt;$G$4,0,SUMIFS(Fluxo!$O:$O,Fluxo!$U:$U,"&gt;"&amp;CQ$5,Fluxo!$U:$U,"&lt;="&amp;CR$5,Fluxo!$D:$D,$D57,Fluxo!$E:$E,"&lt;&gt;"&amp;"PERMUTANTE"))</f>
        <v>0</v>
      </c>
      <c r="CS57" s="18">
        <f>IF(CS$5&gt;$G$4,0,SUMIFS(Fluxo!$O:$O,Fluxo!$U:$U,"&gt;"&amp;CR$5,Fluxo!$U:$U,"&lt;="&amp;CS$5,Fluxo!$D:$D,$D57,Fluxo!$E:$E,"&lt;&gt;"&amp;"PERMUTANTE"))</f>
        <v>0</v>
      </c>
      <c r="CT57" s="18">
        <f>IF(CT$5&gt;$G$4,0,SUMIFS(Fluxo!$O:$O,Fluxo!$U:$U,"&gt;"&amp;CS$5,Fluxo!$U:$U,"&lt;="&amp;CT$5,Fluxo!$D:$D,$D57,Fluxo!$E:$E,"&lt;&gt;"&amp;"PERMUTANTE"))</f>
        <v>0</v>
      </c>
      <c r="CU57" s="18">
        <f>IF(CU$5&gt;$G$4,0,SUMIFS(Fluxo!$O:$O,Fluxo!$U:$U,"&gt;"&amp;CT$5,Fluxo!$U:$U,"&lt;="&amp;CU$5,Fluxo!$D:$D,$D57,Fluxo!$E:$E,"&lt;&gt;"&amp;"PERMUTANTE"))</f>
        <v>0</v>
      </c>
      <c r="CV57" s="18">
        <f>IF(CV$5&gt;$G$4,0,SUMIFS(Fluxo!$O:$O,Fluxo!$U:$U,"&gt;"&amp;CU$5,Fluxo!$U:$U,"&lt;="&amp;CV$5,Fluxo!$D:$D,$D57,Fluxo!$E:$E,"&lt;&gt;"&amp;"PERMUTANTE"))</f>
        <v>0</v>
      </c>
      <c r="CW57" s="18">
        <f>IF(CW$5&gt;$G$4,0,SUMIFS(Fluxo!$O:$O,Fluxo!$U:$U,"&gt;"&amp;CV$5,Fluxo!$U:$U,"&lt;="&amp;CW$5,Fluxo!$D:$D,$D57,Fluxo!$E:$E,"&lt;&gt;"&amp;"PERMUTANTE"))</f>
        <v>0</v>
      </c>
      <c r="CX57" s="18">
        <f>IF(CX$5&gt;$G$4,0,SUMIFS(Fluxo!$O:$O,Fluxo!$U:$U,"&gt;"&amp;CW$5,Fluxo!$U:$U,"&lt;="&amp;CX$5,Fluxo!$D:$D,$D57,Fluxo!$E:$E,"&lt;&gt;"&amp;"PERMUTANTE"))</f>
        <v>0</v>
      </c>
      <c r="CY57" s="18">
        <f>IF(CY$5&gt;$G$4,0,SUMIFS(Fluxo!$O:$O,Fluxo!$U:$U,"&gt;"&amp;CX$5,Fluxo!$U:$U,"&lt;="&amp;CY$5,Fluxo!$D:$D,$D57,Fluxo!$E:$E,"&lt;&gt;"&amp;"PERMUTANTE"))</f>
        <v>0</v>
      </c>
      <c r="CZ57" s="18">
        <f>IF(CZ$5&gt;$G$4,0,SUMIFS(Fluxo!$O:$O,Fluxo!$U:$U,"&gt;"&amp;CY$5,Fluxo!$U:$U,"&lt;="&amp;CZ$5,Fluxo!$D:$D,$D57,Fluxo!$E:$E,"&lt;&gt;"&amp;"PERMUTANTE"))</f>
        <v>0</v>
      </c>
      <c r="DA57" s="18">
        <f>IF(DA$5&gt;$G$4,0,SUMIFS(Fluxo!$O:$O,Fluxo!$U:$U,"&gt;"&amp;CZ$5,Fluxo!$U:$U,"&lt;="&amp;DA$5,Fluxo!$D:$D,$D57,Fluxo!$E:$E,"&lt;&gt;"&amp;"PERMUTANTE"))</f>
        <v>0</v>
      </c>
      <c r="DB57" s="18">
        <f>IF(DB$5&gt;$G$4,0,SUMIFS(Fluxo!$O:$O,Fluxo!$U:$U,"&gt;"&amp;DA$5,Fluxo!$U:$U,"&lt;="&amp;DB$5,Fluxo!$D:$D,$D57,Fluxo!$E:$E,"&lt;&gt;"&amp;"PERMUTANTE"))</f>
        <v>0</v>
      </c>
      <c r="DC57" s="18">
        <f>IF(DC$5&gt;$G$4,0,SUMIFS(Fluxo!$O:$O,Fluxo!$U:$U,"&gt;"&amp;DB$5,Fluxo!$U:$U,"&lt;="&amp;DC$5,Fluxo!$D:$D,$D57,Fluxo!$E:$E,"&lt;&gt;"&amp;"PERMUTANTE"))</f>
        <v>0</v>
      </c>
      <c r="DD57" s="18">
        <f>IF(DD$5&gt;$G$4,0,SUMIFS(Fluxo!$O:$O,Fluxo!$U:$U,"&gt;"&amp;DC$5,Fluxo!$U:$U,"&lt;="&amp;DD$5,Fluxo!$D:$D,$D57,Fluxo!$E:$E,"&lt;&gt;"&amp;"PERMUTANTE"))</f>
        <v>0</v>
      </c>
      <c r="DE57" s="18">
        <f>IF(DE$5&gt;$G$4,0,SUMIFS(Fluxo!$O:$O,Fluxo!$U:$U,"&gt;"&amp;DD$5,Fluxo!$U:$U,"&lt;="&amp;DE$5,Fluxo!$D:$D,$D57,Fluxo!$E:$E,"&lt;&gt;"&amp;"PERMUTANTE"))</f>
        <v>0</v>
      </c>
      <c r="DF57" s="18">
        <f>IF(DF$5&gt;$G$4,0,SUMIFS(Fluxo!$O:$O,Fluxo!$U:$U,"&gt;"&amp;DE$5,Fluxo!$U:$U,"&lt;="&amp;DF$5,Fluxo!$D:$D,$D57,Fluxo!$E:$E,"&lt;&gt;"&amp;"PERMUTANTE"))</f>
        <v>0</v>
      </c>
      <c r="DG57" s="18">
        <f>IF(DG$5&gt;$G$4,0,SUMIFS(Fluxo!$O:$O,Fluxo!$U:$U,"&gt;"&amp;DF$5,Fluxo!$U:$U,"&lt;="&amp;DG$5,Fluxo!$D:$D,$D57,Fluxo!$E:$E,"&lt;&gt;"&amp;"PERMUTANTE"))</f>
        <v>0</v>
      </c>
      <c r="DH57" s="18">
        <f>IF(DH$5&gt;$G$4,0,SUMIFS(Fluxo!$O:$O,Fluxo!$U:$U,"&gt;"&amp;DG$5,Fluxo!$U:$U,"&lt;="&amp;DH$5,Fluxo!$D:$D,$D57,Fluxo!$E:$E,"&lt;&gt;"&amp;"PERMUTANTE"))</f>
        <v>0</v>
      </c>
      <c r="DI57" s="18">
        <f>IF(DI$5&gt;$G$4,0,SUMIFS(Fluxo!$O:$O,Fluxo!$U:$U,"&gt;"&amp;DH$5,Fluxo!$U:$U,"&lt;="&amp;DI$5,Fluxo!$D:$D,$D57,Fluxo!$E:$E,"&lt;&gt;"&amp;"PERMUTANTE"))</f>
        <v>0</v>
      </c>
      <c r="DJ57" s="18">
        <f>IF(DJ$5&gt;$G$4,0,SUMIFS(Fluxo!$O:$O,Fluxo!$U:$U,"&gt;"&amp;DI$5,Fluxo!$U:$U,"&lt;="&amp;DJ$5,Fluxo!$D:$D,$D57,Fluxo!$E:$E,"&lt;&gt;"&amp;"PERMUTANTE"))</f>
        <v>0</v>
      </c>
      <c r="DK57" s="18">
        <f>IF(DK$5&gt;$G$4,0,SUMIFS(Fluxo!$O:$O,Fluxo!$U:$U,"&gt;"&amp;DJ$5,Fluxo!$U:$U,"&lt;="&amp;DK$5,Fluxo!$D:$D,$D57,Fluxo!$E:$E,"&lt;&gt;"&amp;"PERMUTANTE"))</f>
        <v>0</v>
      </c>
      <c r="DL57" s="18">
        <f>IF(DL$5&gt;$G$4,0,SUMIFS(Fluxo!$O:$O,Fluxo!$U:$U,"&gt;"&amp;DK$5,Fluxo!$U:$U,"&lt;="&amp;DL$5,Fluxo!$D:$D,$D57,Fluxo!$E:$E,"&lt;&gt;"&amp;"PERMUTANTE"))</f>
        <v>0</v>
      </c>
      <c r="DM57" s="18">
        <f>IF(DM$5&gt;$G$4,0,SUMIFS(Fluxo!$O:$O,Fluxo!$U:$U,"&gt;"&amp;DL$5,Fluxo!$U:$U,"&lt;="&amp;DM$5,Fluxo!$D:$D,$D57,Fluxo!$E:$E,"&lt;&gt;"&amp;"PERMUTANTE"))</f>
        <v>0</v>
      </c>
      <c r="DN57" s="18">
        <f>IF(DN$5&gt;$G$4,0,SUMIFS(Fluxo!$O:$O,Fluxo!$U:$U,"&gt;"&amp;DM$5,Fluxo!$U:$U,"&lt;="&amp;DN$5,Fluxo!$D:$D,$D57,Fluxo!$E:$E,"&lt;&gt;"&amp;"PERMUTANTE"))</f>
        <v>0</v>
      </c>
      <c r="DO57" s="18">
        <f>IF(DO$5&gt;$G$4,0,SUMIFS(Fluxo!$O:$O,Fluxo!$U:$U,"&gt;"&amp;DN$5,Fluxo!$U:$U,"&lt;="&amp;DO$5,Fluxo!$D:$D,$D57,Fluxo!$E:$E,"&lt;&gt;"&amp;"PERMUTANTE"))</f>
        <v>0</v>
      </c>
      <c r="DP57" s="18">
        <f>IF(DP$5&gt;$G$4,0,SUMIFS(Fluxo!$O:$O,Fluxo!$U:$U,"&gt;"&amp;DO$5,Fluxo!$U:$U,"&lt;="&amp;DP$5,Fluxo!$D:$D,$D57,Fluxo!$E:$E,"&lt;&gt;"&amp;"PERMUTANTE"))</f>
        <v>0</v>
      </c>
      <c r="DQ57" s="18">
        <f>IF(DQ$5&gt;$G$4,0,SUMIFS(Fluxo!$O:$O,Fluxo!$U:$U,"&gt;"&amp;DP$5,Fluxo!$U:$U,"&lt;="&amp;DQ$5,Fluxo!$D:$D,$D57,Fluxo!$E:$E,"&lt;&gt;"&amp;"PERMUTANTE"))</f>
        <v>0</v>
      </c>
      <c r="DR57" s="18">
        <f>IF(DR$5&gt;$G$4,0,SUMIFS(Fluxo!$O:$O,Fluxo!$U:$U,"&gt;"&amp;DQ$5,Fluxo!$U:$U,"&lt;="&amp;DR$5,Fluxo!$D:$D,$D57,Fluxo!$E:$E,"&lt;&gt;"&amp;"PERMUTANTE"))</f>
        <v>0</v>
      </c>
      <c r="DS57" s="18">
        <f>IF(DS$5&gt;$G$4,0,SUMIFS(Fluxo!$O:$O,Fluxo!$U:$U,"&gt;"&amp;DR$5,Fluxo!$U:$U,"&lt;="&amp;DS$5,Fluxo!$D:$D,$D57,Fluxo!$E:$E,"&lt;&gt;"&amp;"PERMUTANTE"))</f>
        <v>0</v>
      </c>
      <c r="DT57" s="18">
        <f>IF(DT$5&gt;$G$4,0,SUMIFS(Fluxo!$O:$O,Fluxo!$U:$U,"&gt;"&amp;DS$5,Fluxo!$U:$U,"&lt;="&amp;DT$5,Fluxo!$D:$D,$D57,Fluxo!$E:$E,"&lt;&gt;"&amp;"PERMUTANTE"))</f>
        <v>0</v>
      </c>
      <c r="DU57" s="18">
        <f>IF(DU$5&gt;$G$4,0,SUMIFS(Fluxo!$O:$O,Fluxo!$U:$U,"&gt;"&amp;DT$5,Fluxo!$U:$U,"&lt;="&amp;DU$5,Fluxo!$D:$D,$D57,Fluxo!$E:$E,"&lt;&gt;"&amp;"PERMUTANTE"))</f>
        <v>0</v>
      </c>
      <c r="DV57" s="18">
        <f>IF(DV$5&gt;$G$4,0,SUMIFS(Fluxo!$O:$O,Fluxo!$U:$U,"&gt;"&amp;DU$5,Fluxo!$U:$U,"&lt;="&amp;DV$5,Fluxo!$D:$D,$D57,Fluxo!$E:$E,"&lt;&gt;"&amp;"PERMUTANTE"))</f>
        <v>0</v>
      </c>
      <c r="DW57" s="18">
        <f>IF(DW$5&gt;$G$4,0,SUMIFS(Fluxo!$O:$O,Fluxo!$U:$U,"&gt;"&amp;DV$5,Fluxo!$U:$U,"&lt;="&amp;DW$5,Fluxo!$D:$D,$D57,Fluxo!$E:$E,"&lt;&gt;"&amp;"PERMUTANTE"))</f>
        <v>0</v>
      </c>
      <c r="DX57" s="18">
        <f>IF(DX$5&gt;$G$4,0,SUMIFS(Fluxo!$O:$O,Fluxo!$U:$U,"&gt;"&amp;DW$5,Fluxo!$U:$U,"&lt;="&amp;DX$5,Fluxo!$D:$D,$D57,Fluxo!$E:$E,"&lt;&gt;"&amp;"PERMUTANTE"))</f>
        <v>0</v>
      </c>
      <c r="DY57" s="18">
        <f>IF(DY$5&gt;$G$4,0,SUMIFS(Fluxo!$O:$O,Fluxo!$U:$U,"&gt;"&amp;DX$5,Fluxo!$U:$U,"&lt;="&amp;DY$5,Fluxo!$D:$D,$D57,Fluxo!$E:$E,"&lt;&gt;"&amp;"PERMUTANTE"))</f>
        <v>0</v>
      </c>
      <c r="DZ57" s="18">
        <f>IF(DZ$5&gt;$G$4,0,SUMIFS(Fluxo!$O:$O,Fluxo!$U:$U,"&gt;"&amp;DY$5,Fluxo!$U:$U,"&lt;="&amp;DZ$5,Fluxo!$D:$D,$D57,Fluxo!$E:$E,"&lt;&gt;"&amp;"PERMUTANTE"))</f>
        <v>0</v>
      </c>
      <c r="EA57" s="18">
        <f>IF(EA$5&gt;$G$4,0,SUMIFS(Fluxo!$O:$O,Fluxo!$U:$U,"&gt;"&amp;DZ$5,Fluxo!$U:$U,"&lt;="&amp;EA$5,Fluxo!$D:$D,$D57,Fluxo!$E:$E,"&lt;&gt;"&amp;"PERMUTANTE"))</f>
        <v>0</v>
      </c>
      <c r="EB57" s="18">
        <f>IF(EB$5&gt;$G$4,0,SUMIFS(Fluxo!$O:$O,Fluxo!$U:$U,"&gt;"&amp;EA$5,Fluxo!$U:$U,"&lt;="&amp;EB$5,Fluxo!$D:$D,$D57,Fluxo!$E:$E,"&lt;&gt;"&amp;"PERMUTANTE"))</f>
        <v>0</v>
      </c>
      <c r="EC57" s="18">
        <f>IF(EC$5&gt;$G$4,0,SUMIFS(Fluxo!$O:$O,Fluxo!$U:$U,"&gt;"&amp;EB$5,Fluxo!$U:$U,"&lt;="&amp;EC$5,Fluxo!$D:$D,$D57,Fluxo!$E:$E,"&lt;&gt;"&amp;"PERMUTANTE"))</f>
        <v>0</v>
      </c>
      <c r="ED57" s="18">
        <f>IF(ED$5&gt;$G$4,0,SUMIFS(Fluxo!$O:$O,Fluxo!$U:$U,"&gt;"&amp;EC$5,Fluxo!$U:$U,"&lt;="&amp;ED$5,Fluxo!$D:$D,$D57,Fluxo!$E:$E,"&lt;&gt;"&amp;"PERMUTANTE"))</f>
        <v>0</v>
      </c>
      <c r="EE57" s="18">
        <f>IF(EE$5&gt;$G$4,0,SUMIFS(Fluxo!$O:$O,Fluxo!$U:$U,"&gt;"&amp;ED$5,Fluxo!$U:$U,"&lt;="&amp;EE$5,Fluxo!$D:$D,$D57,Fluxo!$E:$E,"&lt;&gt;"&amp;"PERMUTANTE"))</f>
        <v>0</v>
      </c>
      <c r="EF57" s="18">
        <f>IF(EF$5&gt;$G$4,0,SUMIFS(Fluxo!$O:$O,Fluxo!$U:$U,"&gt;"&amp;EE$5,Fluxo!$U:$U,"&lt;="&amp;EF$5,Fluxo!$D:$D,$D57,Fluxo!$E:$E,"&lt;&gt;"&amp;"PERMUTANTE"))</f>
        <v>0</v>
      </c>
      <c r="EG57" s="18">
        <f>IF(EG$5&gt;$G$4,0,SUMIFS(Fluxo!$O:$O,Fluxo!$U:$U,"&gt;"&amp;EF$5,Fluxo!$U:$U,"&lt;="&amp;EG$5,Fluxo!$D:$D,$D57,Fluxo!$E:$E,"&lt;&gt;"&amp;"PERMUTANTE"))</f>
        <v>0</v>
      </c>
      <c r="EH57" s="18">
        <f>IF(EH$5&gt;$G$4,0,SUMIFS(Fluxo!$O:$O,Fluxo!$U:$U,"&gt;"&amp;EG$5,Fluxo!$U:$U,"&lt;="&amp;EH$5,Fluxo!$D:$D,$D57,Fluxo!$E:$E,"&lt;&gt;"&amp;"PERMUTANTE"))</f>
        <v>0</v>
      </c>
      <c r="EI57" s="18">
        <f>IF(EI$5&gt;$G$4,0,SUMIFS(Fluxo!$O:$O,Fluxo!$U:$U,"&gt;"&amp;EH$5,Fluxo!$U:$U,"&lt;="&amp;EI$5,Fluxo!$D:$D,$D57,Fluxo!$E:$E,"&lt;&gt;"&amp;"PERMUTANTE"))</f>
        <v>0</v>
      </c>
      <c r="EJ57" s="18">
        <f>IF(EJ$5&gt;$G$4,0,SUMIFS(Fluxo!$O:$O,Fluxo!$U:$U,"&gt;"&amp;EI$5,Fluxo!$U:$U,"&lt;="&amp;EJ$5,Fluxo!$D:$D,$D57,Fluxo!$E:$E,"&lt;&gt;"&amp;"PERMUTANTE"))</f>
        <v>0</v>
      </c>
      <c r="EK57" s="18">
        <f>IF(EK$5&gt;$G$4,0,SUMIFS(Fluxo!$O:$O,Fluxo!$U:$U,"&gt;"&amp;EJ$5,Fluxo!$U:$U,"&lt;="&amp;EK$5,Fluxo!$D:$D,$D57,Fluxo!$E:$E,"&lt;&gt;"&amp;"PERMUTANTE"))</f>
        <v>0</v>
      </c>
      <c r="EL57" s="18">
        <f>IF(EL$5&gt;$G$4,0,SUMIFS(Fluxo!$O:$O,Fluxo!$U:$U,"&gt;"&amp;EK$5,Fluxo!$U:$U,"&lt;="&amp;EL$5,Fluxo!$D:$D,$D57,Fluxo!$E:$E,"&lt;&gt;"&amp;"PERMUTANTE"))</f>
        <v>0</v>
      </c>
      <c r="EM57" s="18">
        <f>IF(EM$5&gt;$G$4,0,SUMIFS(Fluxo!$O:$O,Fluxo!$U:$U,"&gt;"&amp;EL$5,Fluxo!$U:$U,"&lt;="&amp;EM$5,Fluxo!$D:$D,$D57,Fluxo!$E:$E,"&lt;&gt;"&amp;"PERMUTANTE"))</f>
        <v>0</v>
      </c>
      <c r="EN57" s="18">
        <f>IF(EN$5&gt;$G$4,0,SUMIFS(Fluxo!$O:$O,Fluxo!$U:$U,"&gt;"&amp;EM$5,Fluxo!$U:$U,"&lt;="&amp;EN$5,Fluxo!$D:$D,$D57,Fluxo!$E:$E,"&lt;&gt;"&amp;"PERMUTANTE"))</f>
        <v>0</v>
      </c>
      <c r="EO57" s="18">
        <f>IF(EO$5&gt;$G$4,0,SUMIFS(Fluxo!$O:$O,Fluxo!$U:$U,"&gt;"&amp;EN$5,Fluxo!$U:$U,"&lt;="&amp;EO$5,Fluxo!$D:$D,$D57,Fluxo!$E:$E,"&lt;&gt;"&amp;"PERMUTANTE"))</f>
        <v>0</v>
      </c>
      <c r="EP57" s="18">
        <f>IF(EP$5&gt;$G$4,0,SUMIFS(Fluxo!$O:$O,Fluxo!$U:$U,"&gt;"&amp;EO$5,Fluxo!$U:$U,"&lt;="&amp;EP$5,Fluxo!$D:$D,$D57,Fluxo!$E:$E,"&lt;&gt;"&amp;"PERMUTANTE"))</f>
        <v>0</v>
      </c>
      <c r="EQ57" s="18">
        <f>IF(EQ$5&gt;$G$4,0,SUMIFS(Fluxo!$O:$O,Fluxo!$U:$U,"&gt;"&amp;EP$5,Fluxo!$U:$U,"&lt;="&amp;EQ$5,Fluxo!$D:$D,$D57,Fluxo!$E:$E,"&lt;&gt;"&amp;"PERMUTANTE"))</f>
        <v>0</v>
      </c>
      <c r="ER57" s="18">
        <f>IF(ER$5&gt;$G$4,0,SUMIFS(Fluxo!$O:$O,Fluxo!$U:$U,"&gt;"&amp;EQ$5,Fluxo!$U:$U,"&lt;="&amp;ER$5,Fluxo!$D:$D,$D57,Fluxo!$E:$E,"&lt;&gt;"&amp;"PERMUTANTE"))</f>
        <v>0</v>
      </c>
      <c r="ES57" s="18">
        <f>IF(ES$5&gt;$G$4,0,SUMIFS(Fluxo!$O:$O,Fluxo!$U:$U,"&gt;"&amp;ER$5,Fluxo!$U:$U,"&lt;="&amp;ES$5,Fluxo!$D:$D,$D57,Fluxo!$E:$E,"&lt;&gt;"&amp;"PERMUTANTE"))</f>
        <v>0</v>
      </c>
      <c r="ET57" s="18">
        <f>IF(ET$5&gt;$G$4,0,SUMIFS(Fluxo!$O:$O,Fluxo!$U:$U,"&gt;"&amp;ES$5,Fluxo!$U:$U,"&lt;="&amp;ET$5,Fluxo!$D:$D,$D57,Fluxo!$E:$E,"&lt;&gt;"&amp;"PERMUTANTE"))</f>
        <v>0</v>
      </c>
      <c r="EU57" s="18">
        <f>IF(EU$5&gt;$G$4,0,SUMIFS(Fluxo!$O:$O,Fluxo!$U:$U,"&gt;"&amp;ET$5,Fluxo!$U:$U,"&lt;="&amp;EU$5,Fluxo!$D:$D,$D57,Fluxo!$E:$E,"&lt;&gt;"&amp;"PERMUTANTE"))</f>
        <v>0</v>
      </c>
      <c r="EV57" s="18">
        <f>IF(EV$5&gt;$G$4,0,SUMIFS(Fluxo!$O:$O,Fluxo!$U:$U,"&gt;"&amp;EU$5,Fluxo!$U:$U,"&lt;="&amp;EV$5,Fluxo!$D:$D,$D57,Fluxo!$E:$E,"&lt;&gt;"&amp;"PERMUTANTE"))</f>
        <v>0</v>
      </c>
      <c r="EW57" s="18">
        <f>IF(EW$5&gt;$G$4,0,SUMIFS(Fluxo!$O:$O,Fluxo!$U:$U,"&gt;"&amp;EV$5,Fluxo!$U:$U,"&lt;="&amp;EW$5,Fluxo!$D:$D,$D57,Fluxo!$E:$E,"&lt;&gt;"&amp;"PERMUTANTE"))</f>
        <v>0</v>
      </c>
      <c r="EX57" s="18">
        <f>IF(EX$5&gt;$G$4,0,SUMIFS(Fluxo!$O:$O,Fluxo!$U:$U,"&gt;"&amp;EW$5,Fluxo!$U:$U,"&lt;="&amp;EX$5,Fluxo!$D:$D,$D57,Fluxo!$E:$E,"&lt;&gt;"&amp;"PERMUTANTE"))</f>
        <v>0</v>
      </c>
      <c r="EY57" s="18">
        <f>IF(EY$5&gt;$G$4,0,SUMIFS(Fluxo!$O:$O,Fluxo!$U:$U,"&gt;"&amp;EX$5,Fluxo!$U:$U,"&lt;="&amp;EY$5,Fluxo!$D:$D,$D57,Fluxo!$E:$E,"&lt;&gt;"&amp;"PERMUTANTE"))</f>
        <v>0</v>
      </c>
      <c r="EZ57" s="18">
        <f>IF(EZ$5&gt;$G$4,0,SUMIFS(Fluxo!$O:$O,Fluxo!$U:$U,"&gt;"&amp;EY$5,Fluxo!$U:$U,"&lt;="&amp;EZ$5,Fluxo!$D:$D,$D57,Fluxo!$E:$E,"&lt;&gt;"&amp;"PERMUTANTE"))</f>
        <v>0</v>
      </c>
      <c r="FA57" s="18">
        <f>IF(FA$5&gt;$G$4,0,SUMIFS(Fluxo!$O:$O,Fluxo!$U:$U,"&gt;"&amp;EZ$5,Fluxo!$U:$U,"&lt;="&amp;FA$5,Fluxo!$D:$D,$D57,Fluxo!$E:$E,"&lt;&gt;"&amp;"PERMUTANTE"))</f>
        <v>0</v>
      </c>
      <c r="FB57" s="18">
        <f>IF(FB$5&gt;$G$4,0,SUMIFS(Fluxo!$O:$O,Fluxo!$U:$U,"&gt;"&amp;FA$5,Fluxo!$U:$U,"&lt;="&amp;FB$5,Fluxo!$D:$D,$D57,Fluxo!$E:$E,"&lt;&gt;"&amp;"PERMUTANTE"))</f>
        <v>0</v>
      </c>
      <c r="FC57" s="18">
        <f>IF(FC$5&gt;$G$4,0,SUMIFS(Fluxo!$O:$O,Fluxo!$U:$U,"&gt;"&amp;FB$5,Fluxo!$U:$U,"&lt;="&amp;FC$5,Fluxo!$D:$D,$D57,Fluxo!$E:$E,"&lt;&gt;"&amp;"PERMUTANTE"))</f>
        <v>0</v>
      </c>
      <c r="FD57" s="18">
        <f>IF(FD$5&gt;$G$4,0,SUMIFS(Fluxo!$O:$O,Fluxo!$U:$U,"&gt;"&amp;FC$5,Fluxo!$U:$U,"&lt;="&amp;FD$5,Fluxo!$D:$D,$D57,Fluxo!$E:$E,"&lt;&gt;"&amp;"PERMUTANTE"))</f>
        <v>0</v>
      </c>
      <c r="FE57" s="18">
        <f>IF(FE$5&gt;$G$4,0,SUMIFS(Fluxo!$O:$O,Fluxo!$U:$U,"&gt;"&amp;FD$5,Fluxo!$U:$U,"&lt;="&amp;FE$5,Fluxo!$D:$D,$D57,Fluxo!$E:$E,"&lt;&gt;"&amp;"PERMUTANTE"))</f>
        <v>0</v>
      </c>
      <c r="FF57" s="18">
        <f>IF(FF$5&gt;$G$4,0,SUMIFS(Fluxo!$O:$O,Fluxo!$U:$U,"&gt;"&amp;FE$5,Fluxo!$U:$U,"&lt;="&amp;FF$5,Fluxo!$D:$D,$D57,Fluxo!$E:$E,"&lt;&gt;"&amp;"PERMUTANTE"))</f>
        <v>0</v>
      </c>
      <c r="FG57" s="18">
        <f>IF(FG$5&gt;$G$4,0,SUMIFS(Fluxo!$O:$O,Fluxo!$U:$U,"&gt;"&amp;FF$5,Fluxo!$U:$U,"&lt;="&amp;FG$5,Fluxo!$D:$D,$D57,Fluxo!$E:$E,"&lt;&gt;"&amp;"PERMUTANTE"))</f>
        <v>0</v>
      </c>
      <c r="FH57" s="18">
        <f>IF(FH$5&gt;$G$4,0,SUMIFS(Fluxo!$O:$O,Fluxo!$U:$U,"&gt;"&amp;FG$5,Fluxo!$U:$U,"&lt;="&amp;FH$5,Fluxo!$D:$D,$D57,Fluxo!$E:$E,"&lt;&gt;"&amp;"PERMUTANTE"))</f>
        <v>0</v>
      </c>
      <c r="FI57" s="18">
        <f>IF(FI$5&gt;$G$4,0,SUMIFS(Fluxo!$O:$O,Fluxo!$U:$U,"&gt;"&amp;FH$5,Fluxo!$U:$U,"&lt;="&amp;FI$5,Fluxo!$D:$D,$D57,Fluxo!$E:$E,"&lt;&gt;"&amp;"PERMUTANTE"))</f>
        <v>0</v>
      </c>
      <c r="FJ57" s="18">
        <f>IF(FJ$5&gt;$G$4,0,SUMIFS(Fluxo!$O:$O,Fluxo!$U:$U,"&gt;"&amp;FI$5,Fluxo!$U:$U,"&lt;="&amp;FJ$5,Fluxo!$D:$D,$D57,Fluxo!$E:$E,"&lt;&gt;"&amp;"PERMUTANTE"))</f>
        <v>0</v>
      </c>
      <c r="FK57" s="18">
        <f>IF(FK$5&gt;$G$4,0,SUMIFS(Fluxo!$O:$O,Fluxo!$U:$U,"&gt;"&amp;FJ$5,Fluxo!$U:$U,"&lt;="&amp;FK$5,Fluxo!$D:$D,$D57,Fluxo!$E:$E,"&lt;&gt;"&amp;"PERMUTANTE"))</f>
        <v>0</v>
      </c>
      <c r="FL57" s="18">
        <f>IF(FL$5&gt;$G$4,0,SUMIFS(Fluxo!$O:$O,Fluxo!$U:$U,"&gt;"&amp;FK$5,Fluxo!$U:$U,"&lt;="&amp;FL$5,Fluxo!$D:$D,$D57,Fluxo!$E:$E,"&lt;&gt;"&amp;"PERMUTANTE"))</f>
        <v>0</v>
      </c>
      <c r="FM57" s="18">
        <f>IF(FM$5&gt;$G$4,0,SUMIFS(Fluxo!$O:$O,Fluxo!$U:$U,"&gt;"&amp;FL$5,Fluxo!$U:$U,"&lt;="&amp;FM$5,Fluxo!$D:$D,$D57,Fluxo!$E:$E,"&lt;&gt;"&amp;"PERMUTANTE"))</f>
        <v>0</v>
      </c>
      <c r="FN57" s="18">
        <f>IF(FN$5&gt;$G$4,0,SUMIFS(Fluxo!$O:$O,Fluxo!$U:$U,"&gt;"&amp;FM$5,Fluxo!$U:$U,"&lt;="&amp;FN$5,Fluxo!$D:$D,$D57,Fluxo!$E:$E,"&lt;&gt;"&amp;"PERMUTANTE"))</f>
        <v>0</v>
      </c>
      <c r="FO57" s="18">
        <f>IF(FO$5&gt;$G$4,0,SUMIFS(Fluxo!$O:$O,Fluxo!$U:$U,"&gt;"&amp;FN$5,Fluxo!$U:$U,"&lt;="&amp;FO$5,Fluxo!$D:$D,$D57,Fluxo!$E:$E,"&lt;&gt;"&amp;"PERMUTANTE"))</f>
        <v>0</v>
      </c>
      <c r="FP57" s="18">
        <f>IF(FP$5&gt;$G$4,0,SUMIFS(Fluxo!$O:$O,Fluxo!$U:$U,"&gt;"&amp;FO$5,Fluxo!$U:$U,"&lt;="&amp;FP$5,Fluxo!$D:$D,$D57,Fluxo!$E:$E,"&lt;&gt;"&amp;"PERMUTANTE"))</f>
        <v>0</v>
      </c>
      <c r="FQ57" s="18">
        <f>IF(FQ$5&gt;$G$4,0,SUMIFS(Fluxo!$O:$O,Fluxo!$U:$U,"&gt;"&amp;FP$5,Fluxo!$U:$U,"&lt;="&amp;FQ$5,Fluxo!$D:$D,$D57,Fluxo!$E:$E,"&lt;&gt;"&amp;"PERMUTANTE"))</f>
        <v>0</v>
      </c>
      <c r="FR57" s="18">
        <f>IF(FR$5&gt;$G$4,0,SUMIFS(Fluxo!$O:$O,Fluxo!$U:$U,"&gt;"&amp;FQ$5,Fluxo!$U:$U,"&lt;="&amp;FR$5,Fluxo!$D:$D,$D57,Fluxo!$E:$E,"&lt;&gt;"&amp;"PERMUTANTE"))</f>
        <v>0</v>
      </c>
      <c r="FS57" s="18">
        <f>IF(FS$5&gt;$G$4,0,SUMIFS(Fluxo!$O:$O,Fluxo!$U:$U,"&gt;"&amp;FR$5,Fluxo!$U:$U,"&lt;="&amp;FS$5,Fluxo!$D:$D,$D57,Fluxo!$E:$E,"&lt;&gt;"&amp;"PERMUTANTE"))</f>
        <v>0</v>
      </c>
      <c r="FT57" s="18">
        <f>IF(FT$5&gt;$G$4,0,SUMIFS(Fluxo!$O:$O,Fluxo!$U:$U,"&gt;"&amp;FS$5,Fluxo!$U:$U,"&lt;="&amp;FT$5,Fluxo!$D:$D,$D57,Fluxo!$E:$E,"&lt;&gt;"&amp;"PERMUTANTE"))</f>
        <v>0</v>
      </c>
      <c r="FU57" s="18">
        <f>IF(FU$5&gt;$G$4,0,SUMIFS(Fluxo!$O:$O,Fluxo!$U:$U,"&gt;"&amp;FT$5,Fluxo!$U:$U,"&lt;="&amp;FU$5,Fluxo!$D:$D,$D57,Fluxo!$E:$E,"&lt;&gt;"&amp;"PERMUTANTE"))</f>
        <v>0</v>
      </c>
      <c r="FV57" s="18">
        <f>IF(FV$5&gt;$G$4,0,SUMIFS(Fluxo!$O:$O,Fluxo!$U:$U,"&gt;"&amp;FU$5,Fluxo!$U:$U,"&lt;="&amp;FV$5,Fluxo!$D:$D,$D57,Fluxo!$E:$E,"&lt;&gt;"&amp;"PERMUTANTE"))</f>
        <v>0</v>
      </c>
      <c r="FW57" s="18">
        <f>IF(FW$5&gt;$G$4,0,SUMIFS(Fluxo!$O:$O,Fluxo!$U:$U,"&gt;"&amp;FV$5,Fluxo!$U:$U,"&lt;="&amp;FW$5,Fluxo!$D:$D,$D57,Fluxo!$E:$E,"&lt;&gt;"&amp;"PERMUTANTE"))</f>
        <v>0</v>
      </c>
      <c r="FX57" s="18">
        <f>IF(FX$5&gt;$G$4,0,SUMIFS(Fluxo!$O:$O,Fluxo!$U:$U,"&gt;"&amp;FW$5,Fluxo!$U:$U,"&lt;="&amp;FX$5,Fluxo!$D:$D,$D57,Fluxo!$E:$E,"&lt;&gt;"&amp;"PERMUTANTE"))</f>
        <v>0</v>
      </c>
      <c r="FY57" s="18">
        <f>IF(FY$5&gt;$G$4,0,SUMIFS(Fluxo!$O:$O,Fluxo!$U:$U,"&gt;"&amp;FX$5,Fluxo!$U:$U,"&lt;="&amp;FY$5,Fluxo!$D:$D,$D57,Fluxo!$E:$E,"&lt;&gt;"&amp;"PERMUTANTE"))</f>
        <v>0</v>
      </c>
      <c r="FZ57" s="18">
        <f>IF(FZ$5&gt;$G$4,0,SUMIFS(Fluxo!$O:$O,Fluxo!$U:$U,"&gt;"&amp;FY$5,Fluxo!$U:$U,"&lt;="&amp;FZ$5,Fluxo!$D:$D,$D57,Fluxo!$E:$E,"&lt;&gt;"&amp;"PERMUTANTE"))</f>
        <v>0</v>
      </c>
      <c r="GA57" s="18">
        <f>IF(GA$5&gt;$G$4,0,SUMIFS(Fluxo!$O:$O,Fluxo!$U:$U,"&gt;"&amp;FZ$5,Fluxo!$U:$U,"&lt;="&amp;GA$5,Fluxo!$D:$D,$D57,Fluxo!$E:$E,"&lt;&gt;"&amp;"PERMUTANTE"))</f>
        <v>0</v>
      </c>
      <c r="GB57" s="18">
        <f>IF(GB$5&gt;$G$4,0,SUMIFS(Fluxo!$O:$O,Fluxo!$U:$U,"&gt;"&amp;GA$5,Fluxo!$U:$U,"&lt;="&amp;GB$5,Fluxo!$D:$D,$D57,Fluxo!$E:$E,"&lt;&gt;"&amp;"PERMUTANTE"))</f>
        <v>0</v>
      </c>
      <c r="GC57" s="18">
        <f>IF(GC$5&gt;$G$4,0,SUMIFS(Fluxo!$O:$O,Fluxo!$U:$U,"&gt;"&amp;GB$5,Fluxo!$U:$U,"&lt;="&amp;GC$5,Fluxo!$D:$D,$D57,Fluxo!$E:$E,"&lt;&gt;"&amp;"PERMUTANTE"))</f>
        <v>0</v>
      </c>
      <c r="GD57" s="18">
        <f>IF(GD$5&gt;$G$4,0,SUMIFS(Fluxo!$O:$O,Fluxo!$U:$U,"&gt;"&amp;GC$5,Fluxo!$U:$U,"&lt;="&amp;GD$5,Fluxo!$D:$D,$D57,Fluxo!$E:$E,"&lt;&gt;"&amp;"PERMUTANTE"))</f>
        <v>0</v>
      </c>
      <c r="GE57" s="18">
        <f>IF(GE$5&gt;$G$4,0,SUMIFS(Fluxo!$O:$O,Fluxo!$U:$U,"&gt;"&amp;GD$5,Fluxo!$U:$U,"&lt;="&amp;GE$5,Fluxo!$D:$D,$D57,Fluxo!$E:$E,"&lt;&gt;"&amp;"PERMUTANTE"))</f>
        <v>0</v>
      </c>
      <c r="GF57" s="18">
        <f>IF(GF$5&gt;$G$4,0,SUMIFS(Fluxo!$O:$O,Fluxo!$U:$U,"&gt;"&amp;GE$5,Fluxo!$U:$U,"&lt;="&amp;GF$5,Fluxo!$D:$D,$D57,Fluxo!$E:$E,"&lt;&gt;"&amp;"PERMUTANTE"))</f>
        <v>0</v>
      </c>
      <c r="GG57" s="18">
        <f>IF(GG$5&gt;$G$4,0,SUMIFS(Fluxo!$O:$O,Fluxo!$U:$U,"&gt;"&amp;GF$5,Fluxo!$U:$U,"&lt;="&amp;GG$5,Fluxo!$D:$D,$D57,Fluxo!$E:$E,"&lt;&gt;"&amp;"PERMUTANTE"))</f>
        <v>0</v>
      </c>
      <c r="GH57" s="18">
        <f>IF(GH$5&gt;$G$4,0,SUMIFS(Fluxo!$O:$O,Fluxo!$U:$U,"&gt;"&amp;GG$5,Fluxo!$U:$U,"&lt;="&amp;GH$5,Fluxo!$D:$D,$D57,Fluxo!$E:$E,"&lt;&gt;"&amp;"PERMUTANTE"))</f>
        <v>0</v>
      </c>
      <c r="GI57" s="18">
        <f>IF(GI$5&gt;$G$4,0,SUMIFS(Fluxo!$O:$O,Fluxo!$U:$U,"&gt;"&amp;GH$5,Fluxo!$U:$U,"&lt;="&amp;GI$5,Fluxo!$D:$D,$D57,Fluxo!$E:$E,"&lt;&gt;"&amp;"PERMUTANTE"))</f>
        <v>0</v>
      </c>
      <c r="GJ57" s="18">
        <f>IF(GJ$5&gt;$G$4,0,SUMIFS(Fluxo!$O:$O,Fluxo!$U:$U,"&gt;"&amp;GI$5,Fluxo!$U:$U,"&lt;="&amp;GJ$5,Fluxo!$D:$D,$D57,Fluxo!$E:$E,"&lt;&gt;"&amp;"PERMUTANTE"))</f>
        <v>0</v>
      </c>
      <c r="GK57" s="18">
        <f>IF(GK$5&gt;$G$4,0,SUMIFS(Fluxo!$O:$O,Fluxo!$U:$U,"&gt;"&amp;GJ$5,Fluxo!$U:$U,"&lt;="&amp;GK$5,Fluxo!$D:$D,$D57,Fluxo!$E:$E,"&lt;&gt;"&amp;"PERMUTANTE"))</f>
        <v>0</v>
      </c>
      <c r="GL57" s="18">
        <f>IF(GL$5&gt;$G$4,0,SUMIFS(Fluxo!$O:$O,Fluxo!$U:$U,"&gt;"&amp;GK$5,Fluxo!$U:$U,"&lt;="&amp;GL$5,Fluxo!$D:$D,$D57,Fluxo!$E:$E,"&lt;&gt;"&amp;"PERMUTANTE"))</f>
        <v>0</v>
      </c>
      <c r="GM57" s="18">
        <f>IF(GM$5&gt;$G$4,0,SUMIFS(Fluxo!$O:$O,Fluxo!$U:$U,"&gt;"&amp;GL$5,Fluxo!$U:$U,"&lt;="&amp;GM$5,Fluxo!$D:$D,$D57,Fluxo!$E:$E,"&lt;&gt;"&amp;"PERMUTANTE"))</f>
        <v>0</v>
      </c>
      <c r="GN57" s="18">
        <f>IF(GN$5&gt;$G$4,0,SUMIFS(Fluxo!$O:$O,Fluxo!$U:$U,"&gt;"&amp;GM$5,Fluxo!$U:$U,"&lt;="&amp;GN$5,Fluxo!$D:$D,$D57,Fluxo!$E:$E,"&lt;&gt;"&amp;"PERMUTANTE"))</f>
        <v>0</v>
      </c>
      <c r="GO57" s="18">
        <f>IF(GO$5&gt;$G$4,0,SUMIFS(Fluxo!$O:$O,Fluxo!$U:$U,"&gt;"&amp;GN$5,Fluxo!$U:$U,"&lt;="&amp;GO$5,Fluxo!$D:$D,$D57,Fluxo!$E:$E,"&lt;&gt;"&amp;"PERMUTANTE"))</f>
        <v>0</v>
      </c>
      <c r="GP57" s="18">
        <f>IF(GP$5&gt;$G$4,0,SUMIFS(Fluxo!$O:$O,Fluxo!$U:$U,"&gt;"&amp;GO$5,Fluxo!$U:$U,"&lt;="&amp;GP$5,Fluxo!$D:$D,$D57,Fluxo!$E:$E,"&lt;&gt;"&amp;"PERMUTANTE"))</f>
        <v>0</v>
      </c>
      <c r="GQ57" s="18">
        <f>IF(GQ$5&gt;$G$4,0,SUMIFS(Fluxo!$O:$O,Fluxo!$U:$U,"&gt;"&amp;GP$5,Fluxo!$U:$U,"&lt;="&amp;GQ$5,Fluxo!$D:$D,$D57,Fluxo!$E:$E,"&lt;&gt;"&amp;"PERMUTANTE"))</f>
        <v>0</v>
      </c>
      <c r="GR57" s="18">
        <f>IF(GR$5&gt;$G$4,0,SUMIFS(Fluxo!$O:$O,Fluxo!$U:$U,"&gt;"&amp;GQ$5,Fluxo!$U:$U,"&lt;="&amp;GR$5,Fluxo!$D:$D,$D57,Fluxo!$E:$E,"&lt;&gt;"&amp;"PERMUTANTE"))</f>
        <v>0</v>
      </c>
      <c r="GS57" s="18">
        <f>IF(GS$5&gt;$G$4,0,SUMIFS(Fluxo!$O:$O,Fluxo!$U:$U,"&gt;"&amp;GR$5,Fluxo!$U:$U,"&lt;="&amp;GS$5,Fluxo!$D:$D,$D57,Fluxo!$E:$E,"&lt;&gt;"&amp;"PERMUTANTE"))</f>
        <v>0</v>
      </c>
      <c r="GT57" s="18">
        <f>IF(GT$5&gt;$G$4,0,SUMIFS(Fluxo!$O:$O,Fluxo!$U:$U,"&gt;"&amp;GS$5,Fluxo!$U:$U,"&lt;="&amp;GT$5,Fluxo!$D:$D,$D57,Fluxo!$E:$E,"&lt;&gt;"&amp;"PERMUTANTE"))</f>
        <v>0</v>
      </c>
      <c r="GU57" s="18">
        <f>IF(GU$5&gt;$G$4,0,SUMIFS(Fluxo!$O:$O,Fluxo!$U:$U,"&gt;"&amp;GT$5,Fluxo!$U:$U,"&lt;="&amp;GU$5,Fluxo!$D:$D,$D57,Fluxo!$E:$E,"&lt;&gt;"&amp;"PERMUTANTE"))</f>
        <v>0</v>
      </c>
      <c r="GV57" s="18">
        <f>IF(GV$5&gt;$G$4,0,SUMIFS(Fluxo!$O:$O,Fluxo!$U:$U,"&gt;"&amp;GU$5,Fluxo!$U:$U,"&lt;="&amp;GV$5,Fluxo!$D:$D,$D57,Fluxo!$E:$E,"&lt;&gt;"&amp;"PERMUTANTE"))</f>
        <v>0</v>
      </c>
      <c r="GW57" s="18">
        <f>IF(GW$5&gt;$G$4,0,SUMIFS(Fluxo!$O:$O,Fluxo!$U:$U,"&gt;"&amp;GV$5,Fluxo!$U:$U,"&lt;="&amp;GW$5,Fluxo!$D:$D,$D57,Fluxo!$E:$E,"&lt;&gt;"&amp;"PERMUTANTE"))</f>
        <v>0</v>
      </c>
      <c r="GX57" s="18">
        <f>IF(GX$5&gt;$G$4,0,SUMIFS(Fluxo!$O:$O,Fluxo!$U:$U,"&gt;"&amp;GW$5,Fluxo!$U:$U,"&lt;="&amp;GX$5,Fluxo!$D:$D,$D57,Fluxo!$E:$E,"&lt;&gt;"&amp;"PERMUTANTE"))</f>
        <v>0</v>
      </c>
      <c r="GY57" s="18">
        <f>IF(GY$5&gt;$G$4,0,SUMIFS(Fluxo!$O:$O,Fluxo!$U:$U,"&gt;"&amp;GX$5,Fluxo!$U:$U,"&lt;="&amp;GY$5,Fluxo!$D:$D,$D57,Fluxo!$E:$E,"&lt;&gt;"&amp;"PERMUTANTE"))</f>
        <v>0</v>
      </c>
      <c r="GZ57" s="18">
        <f>IF(GZ$5&gt;$G$4,0,SUMIFS(Fluxo!$O:$O,Fluxo!$U:$U,"&gt;"&amp;GY$5,Fluxo!$U:$U,"&lt;="&amp;GZ$5,Fluxo!$D:$D,$D57,Fluxo!$E:$E,"&lt;&gt;"&amp;"PERMUTANTE"))</f>
        <v>0</v>
      </c>
      <c r="HA57" s="18">
        <f>IF(HA$5&gt;$G$4,0,SUMIFS(Fluxo!$O:$O,Fluxo!$U:$U,"&gt;"&amp;GZ$5,Fluxo!$U:$U,"&lt;="&amp;HA$5,Fluxo!$D:$D,$D57,Fluxo!$E:$E,"&lt;&gt;"&amp;"PERMUTANTE"))</f>
        <v>0</v>
      </c>
      <c r="HB57" s="18">
        <f>IF(HB$5&gt;$G$4,0,SUMIFS(Fluxo!$O:$O,Fluxo!$U:$U,"&gt;"&amp;HA$5,Fluxo!$U:$U,"&lt;="&amp;HB$5,Fluxo!$D:$D,$D57,Fluxo!$E:$E,"&lt;&gt;"&amp;"PERMUTANTE"))</f>
        <v>0</v>
      </c>
      <c r="HC57" s="18">
        <f>IF(HC$5&gt;$G$4,0,SUMIFS(Fluxo!$O:$O,Fluxo!$U:$U,"&gt;"&amp;HB$5,Fluxo!$U:$U,"&lt;="&amp;HC$5,Fluxo!$D:$D,$D57,Fluxo!$E:$E,"&lt;&gt;"&amp;"PERMUTANTE"))</f>
        <v>0</v>
      </c>
      <c r="HD57" s="18">
        <f>IF(HD$5&gt;$G$4,0,SUMIFS(Fluxo!$O:$O,Fluxo!$U:$U,"&gt;"&amp;HC$5,Fluxo!$U:$U,"&lt;="&amp;HD$5,Fluxo!$D:$D,$D57,Fluxo!$E:$E,"&lt;&gt;"&amp;"PERMUTANTE"))</f>
        <v>0</v>
      </c>
      <c r="HE57" s="18">
        <f>IF(HE$5&gt;$G$4,0,SUMIFS(Fluxo!$O:$O,Fluxo!$U:$U,"&gt;"&amp;HD$5,Fluxo!$U:$U,"&lt;="&amp;HE$5,Fluxo!$D:$D,$D57,Fluxo!$E:$E,"&lt;&gt;"&amp;"PERMUTANTE"))</f>
        <v>0</v>
      </c>
      <c r="HF57" s="18">
        <f>IF(HF$5&gt;$G$4,0,SUMIFS(Fluxo!$O:$O,Fluxo!$U:$U,"&gt;"&amp;HE$5,Fluxo!$U:$U,"&lt;="&amp;HF$5,Fluxo!$D:$D,$D57,Fluxo!$E:$E,"&lt;&gt;"&amp;"PERMUTANTE"))</f>
        <v>0</v>
      </c>
    </row>
    <row r="58" spans="1:214">
      <c r="A58" s="20">
        <f t="shared" si="8"/>
        <v>48</v>
      </c>
      <c r="B58" s="140" t="str">
        <f>'Check Carteira'!C50</f>
        <v>E.1016.99.01.0133</v>
      </c>
      <c r="C58" s="141">
        <v>1</v>
      </c>
      <c r="D58" s="129" t="str">
        <f>'Check Carteira'!F50</f>
        <v>A-0133</v>
      </c>
      <c r="E58" s="21" t="str">
        <f>IFERROR(INDEX(Contratos!L:L,MATCH(D58,Contratos!R:R,0)),"")</f>
        <v/>
      </c>
      <c r="F58" s="139" t="str">
        <f>IFERROR(INDEX(Contratos!G:G,MATCH(D58,Contratos!R:R,0)),"")</f>
        <v/>
      </c>
      <c r="H58" s="83">
        <f t="shared" si="10"/>
        <v>0</v>
      </c>
      <c r="J58" s="18">
        <f>IF(J$5&gt;$G$4,0,SUMIFS(Fluxo!$O:$O,Fluxo!$U:$U,"&gt;"&amp;I$5,Fluxo!$U:$U,"&lt;="&amp;J$5,Fluxo!$D:$D,$D58))</f>
        <v>0</v>
      </c>
      <c r="K58" s="18">
        <f>IF(K$5&gt;$G$4,0,SUMIFS(Fluxo!$O:$O,Fluxo!$U:$U,"&gt;"&amp;J$5,Fluxo!$U:$U,"&lt;="&amp;K$5,Fluxo!$D:$D,$D58))</f>
        <v>0</v>
      </c>
      <c r="L58" s="18">
        <f>IF(L$5&gt;$G$4,0,SUMIFS(Fluxo!$O:$O,Fluxo!$U:$U,"&gt;"&amp;K$5,Fluxo!$U:$U,"&lt;="&amp;L$5,Fluxo!$D:$D,$D58))</f>
        <v>0</v>
      </c>
      <c r="M58" s="18">
        <f>IF(M$5&gt;$G$4,0,SUMIFS(Fluxo!$O:$O,Fluxo!$U:$U,"&gt;"&amp;L$5,Fluxo!$U:$U,"&lt;="&amp;M$5,Fluxo!$D:$D,$D58))</f>
        <v>0</v>
      </c>
      <c r="N58" s="18">
        <f>IF(N$5&gt;$G$4,0,SUMIFS(Fluxo!$O:$O,Fluxo!$U:$U,"&gt;"&amp;M$5,Fluxo!$U:$U,"&lt;="&amp;N$5,Fluxo!$D:$D,$D58))</f>
        <v>0</v>
      </c>
      <c r="O58" s="18">
        <f>IF(O$5&gt;$G$4,0,SUMIFS(Fluxo!$O:$O,Fluxo!$U:$U,"&gt;"&amp;N$5,Fluxo!$U:$U,"&lt;="&amp;O$5,Fluxo!$D:$D,$D58))</f>
        <v>0</v>
      </c>
      <c r="P58" s="18">
        <f>IF(P$5&gt;$G$4,0,SUMIFS(Fluxo!$O:$O,Fluxo!$U:$U,"&gt;"&amp;O$5,Fluxo!$U:$U,"&lt;="&amp;P$5,Fluxo!$D:$D,$D58))</f>
        <v>0</v>
      </c>
      <c r="Q58" s="18">
        <f>IF(Q$5&gt;$G$4,0,SUMIFS(Fluxo!$O:$O,Fluxo!$U:$U,"&gt;"&amp;P$5,Fluxo!$U:$U,"&lt;="&amp;Q$5,Fluxo!$D:$D,$D58))</f>
        <v>0</v>
      </c>
      <c r="R58" s="18">
        <f>IF(R$5&gt;$G$4,0,SUMIFS(Fluxo!$O:$O,Fluxo!$U:$U,"&gt;"&amp;Q$5,Fluxo!$U:$U,"&lt;="&amp;R$5,Fluxo!$D:$D,$D58))</f>
        <v>0</v>
      </c>
      <c r="S58" s="18">
        <f>IF(S$5&gt;$G$4,0,SUMIFS(Fluxo!$O:$O,Fluxo!$U:$U,"&gt;"&amp;R$5,Fluxo!$U:$U,"&lt;="&amp;S$5,Fluxo!$D:$D,$D58,Fluxo!$E:$E,"&lt;&gt;"&amp;"PERMUTANTE"))</f>
        <v>0</v>
      </c>
      <c r="T58" s="18">
        <f>IF(T$5&gt;$G$4,0,SUMIFS(Fluxo!$O:$O,Fluxo!$U:$U,"&gt;"&amp;S$5,Fluxo!$U:$U,"&lt;="&amp;T$5,Fluxo!$D:$D,$D58,Fluxo!$E:$E,"&lt;&gt;"&amp;"PERMUTANTE"))</f>
        <v>0</v>
      </c>
      <c r="U58" s="18">
        <f>IF(U$5&gt;$G$4,0,SUMIFS(Fluxo!$O:$O,Fluxo!$U:$U,"&gt;"&amp;T$5,Fluxo!$U:$U,"&lt;="&amp;U$5,Fluxo!$D:$D,$D58,Fluxo!$E:$E,"&lt;&gt;"&amp;"PERMUTANTE"))</f>
        <v>0</v>
      </c>
      <c r="V58" s="18">
        <f>IF(V$5&gt;$G$4,0,SUMIFS(Fluxo!$O:$O,Fluxo!$U:$U,"&gt;"&amp;U$5,Fluxo!$U:$U,"&lt;="&amp;V$5,Fluxo!$D:$D,$D58,Fluxo!$E:$E,"&lt;&gt;"&amp;"PERMUTANTE"))</f>
        <v>0</v>
      </c>
      <c r="W58" s="18">
        <f>IF(W$5&gt;$G$4,0,SUMIFS(Fluxo!$O:$O,Fluxo!$U:$U,"&gt;"&amp;V$5,Fluxo!$U:$U,"&lt;="&amp;W$5,Fluxo!$D:$D,$D58,Fluxo!$E:$E,"&lt;&gt;"&amp;"PERMUTANTE"))</f>
        <v>0</v>
      </c>
      <c r="X58" s="18">
        <f>IF(X$5&gt;$G$4,0,SUMIFS(Fluxo!$O:$O,Fluxo!$U:$U,"&gt;"&amp;W$5,Fluxo!$U:$U,"&lt;="&amp;X$5,Fluxo!$D:$D,$D58,Fluxo!$E:$E,"&lt;&gt;"&amp;"PERMUTANTE"))</f>
        <v>0</v>
      </c>
      <c r="Y58" s="18">
        <f>IF(Y$5&gt;$G$4,0,SUMIFS(Fluxo!$O:$O,Fluxo!$U:$U,"&gt;"&amp;X$5,Fluxo!$U:$U,"&lt;="&amp;Y$5,Fluxo!$D:$D,$D58,Fluxo!$E:$E,"&lt;&gt;"&amp;"PERMUTANTE"))</f>
        <v>0</v>
      </c>
      <c r="Z58" s="18">
        <f>IF(Z$5&gt;$G$4,0,SUMIFS(Fluxo!$O:$O,Fluxo!$U:$U,"&gt;"&amp;Y$5,Fluxo!$U:$U,"&lt;="&amp;Z$5,Fluxo!$D:$D,$D58,Fluxo!$E:$E,"&lt;&gt;"&amp;"PERMUTANTE"))</f>
        <v>0</v>
      </c>
      <c r="AA58" s="18">
        <f>IF(AA$5&gt;$G$4,0,SUMIFS(Fluxo!$O:$O,Fluxo!$U:$U,"&gt;"&amp;Z$5,Fluxo!$U:$U,"&lt;="&amp;AA$5,Fluxo!$D:$D,$D58,Fluxo!$E:$E,"&lt;&gt;"&amp;"PERMUTANTE"))</f>
        <v>0</v>
      </c>
      <c r="AB58" s="18">
        <f>IF(AB$5&gt;$G$4,0,SUMIFS(Fluxo!$O:$O,Fluxo!$U:$U,"&gt;"&amp;AA$5,Fluxo!$U:$U,"&lt;="&amp;AB$5,Fluxo!$D:$D,$D58,Fluxo!$E:$E,"&lt;&gt;"&amp;"PERMUTANTE"))</f>
        <v>0</v>
      </c>
      <c r="AC58" s="18">
        <f>IF(AC$5&gt;$G$4,0,SUMIFS(Fluxo!$O:$O,Fluxo!$U:$U,"&gt;"&amp;AB$5,Fluxo!$U:$U,"&lt;="&amp;AC$5,Fluxo!$D:$D,$D58,Fluxo!$E:$E,"&lt;&gt;"&amp;"PERMUTANTE"))</f>
        <v>0</v>
      </c>
      <c r="AD58" s="18">
        <f>IF(AD$5&gt;$G$4,0,SUMIFS(Fluxo!$O:$O,Fluxo!$U:$U,"&gt;"&amp;AC$5,Fluxo!$U:$U,"&lt;="&amp;AD$5,Fluxo!$D:$D,$D58,Fluxo!$E:$E,"&lt;&gt;"&amp;"PERMUTANTE"))</f>
        <v>0</v>
      </c>
      <c r="AE58" s="18">
        <f>IF(AE$5&gt;$G$4,0,SUMIFS(Fluxo!$O:$O,Fluxo!$U:$U,"&gt;"&amp;AD$5,Fluxo!$U:$U,"&lt;="&amp;AE$5,Fluxo!$D:$D,$D58,Fluxo!$E:$E,"&lt;&gt;"&amp;"PERMUTANTE"))</f>
        <v>0</v>
      </c>
      <c r="AF58" s="18">
        <f>IF(AF$5&gt;$G$4,0,SUMIFS(Fluxo!$O:$O,Fluxo!$U:$U,"&gt;"&amp;AE$5,Fluxo!$U:$U,"&lt;="&amp;AF$5,Fluxo!$D:$D,$D58,Fluxo!$E:$E,"&lt;&gt;"&amp;"PERMUTANTE"))</f>
        <v>0</v>
      </c>
      <c r="AG58" s="18">
        <f>IF(AG$5&gt;$G$4,0,SUMIFS(Fluxo!$O:$O,Fluxo!$U:$U,"&gt;"&amp;AF$5,Fluxo!$U:$U,"&lt;="&amp;AG$5,Fluxo!$D:$D,$D58,Fluxo!$E:$E,"&lt;&gt;"&amp;"PERMUTANTE"))</f>
        <v>0</v>
      </c>
      <c r="AH58" s="18">
        <f>IF(AH$5&gt;$G$4,0,SUMIFS(Fluxo!$O:$O,Fluxo!$U:$U,"&gt;"&amp;AG$5,Fluxo!$U:$U,"&lt;="&amp;AH$5,Fluxo!$D:$D,$D58,Fluxo!$E:$E,"&lt;&gt;"&amp;"PERMUTANTE"))</f>
        <v>0</v>
      </c>
      <c r="AI58" s="18">
        <f>IF(AI$5&gt;$G$4,0,SUMIFS(Fluxo!$O:$O,Fluxo!$U:$U,"&gt;"&amp;AH$5,Fluxo!$U:$U,"&lt;="&amp;AI$5,Fluxo!$D:$D,$D58,Fluxo!$E:$E,"&lt;&gt;"&amp;"PERMUTANTE"))</f>
        <v>0</v>
      </c>
      <c r="AJ58" s="18">
        <f>IF(AJ$5&gt;$G$4,0,SUMIFS(Fluxo!$O:$O,Fluxo!$U:$U,"&gt;"&amp;AI$5,Fluxo!$U:$U,"&lt;="&amp;AJ$5,Fluxo!$D:$D,$D58,Fluxo!$E:$E,"&lt;&gt;"&amp;"PERMUTANTE"))</f>
        <v>0</v>
      </c>
      <c r="AK58" s="18">
        <f>IF(AK$5&gt;$G$4,0,SUMIFS(Fluxo!$O:$O,Fluxo!$U:$U,"&gt;"&amp;AJ$5,Fluxo!$U:$U,"&lt;="&amp;AK$5,Fluxo!$D:$D,$D58,Fluxo!$E:$E,"&lt;&gt;"&amp;"PERMUTANTE"))</f>
        <v>0</v>
      </c>
      <c r="AL58" s="18">
        <f>IF(AL$5&gt;$G$4,0,SUMIFS(Fluxo!$O:$O,Fluxo!$U:$U,"&gt;"&amp;AK$5,Fluxo!$U:$U,"&lt;="&amp;AL$5,Fluxo!$D:$D,$D58,Fluxo!$E:$E,"&lt;&gt;"&amp;"PERMUTANTE"))</f>
        <v>0</v>
      </c>
      <c r="AM58" s="18">
        <f>IF(AM$5&gt;$G$4,0,SUMIFS(Fluxo!$O:$O,Fluxo!$U:$U,"&gt;"&amp;AL$5,Fluxo!$U:$U,"&lt;="&amp;AM$5,Fluxo!$D:$D,$D58,Fluxo!$E:$E,"&lt;&gt;"&amp;"PERMUTANTE"))</f>
        <v>0</v>
      </c>
      <c r="AN58" s="18">
        <f>IF(AN$5&gt;$G$4,0,SUMIFS(Fluxo!$O:$O,Fluxo!$U:$U,"&gt;"&amp;AM$5,Fluxo!$U:$U,"&lt;="&amp;AN$5,Fluxo!$D:$D,$D58,Fluxo!$E:$E,"&lt;&gt;"&amp;"PERMUTANTE"))</f>
        <v>0</v>
      </c>
      <c r="AO58" s="18">
        <f>IF(AO$5&gt;$G$4,0,SUMIFS(Fluxo!$O:$O,Fluxo!$U:$U,"&gt;"&amp;AN$5,Fluxo!$U:$U,"&lt;="&amp;AO$5,Fluxo!$D:$D,$D58,Fluxo!$E:$E,"&lt;&gt;"&amp;"PERMUTANTE"))</f>
        <v>0</v>
      </c>
      <c r="AP58" s="18">
        <f>IF(AP$5&gt;$G$4,0,SUMIFS(Fluxo!$O:$O,Fluxo!$U:$U,"&gt;"&amp;AO$5,Fluxo!$U:$U,"&lt;="&amp;AP$5,Fluxo!$D:$D,$D58,Fluxo!$E:$E,"&lt;&gt;"&amp;"PERMUTANTE"))</f>
        <v>0</v>
      </c>
      <c r="AQ58" s="18">
        <f>IF(AQ$5&gt;$G$4,0,SUMIFS(Fluxo!$O:$O,Fluxo!$U:$U,"&gt;"&amp;AP$5,Fluxo!$U:$U,"&lt;="&amp;AQ$5,Fluxo!$D:$D,$D58,Fluxo!$E:$E,"&lt;&gt;"&amp;"PERMUTANTE"))</f>
        <v>0</v>
      </c>
      <c r="AR58" s="18">
        <f>IF(AR$5&gt;$G$4,0,SUMIFS(Fluxo!$O:$O,Fluxo!$U:$U,"&gt;"&amp;AQ$5,Fluxo!$U:$U,"&lt;="&amp;AR$5,Fluxo!$D:$D,$D58,Fluxo!$E:$E,"&lt;&gt;"&amp;"PERMUTANTE"))</f>
        <v>0</v>
      </c>
      <c r="AS58" s="18">
        <f>IF(AS$5&gt;$G$4,0,SUMIFS(Fluxo!$O:$O,Fluxo!$U:$U,"&gt;"&amp;AR$5,Fluxo!$U:$U,"&lt;="&amp;AS$5,Fluxo!$D:$D,$D58,Fluxo!$E:$E,"&lt;&gt;"&amp;"PERMUTANTE"))</f>
        <v>0</v>
      </c>
      <c r="AT58" s="18">
        <f>IF(AT$5&gt;$G$4,0,SUMIFS(Fluxo!$O:$O,Fluxo!$U:$U,"&gt;"&amp;AS$5,Fluxo!$U:$U,"&lt;="&amp;AT$5,Fluxo!$D:$D,$D58,Fluxo!$E:$E,"&lt;&gt;"&amp;"PERMUTANTE"))</f>
        <v>0</v>
      </c>
      <c r="AU58" s="18">
        <f>IF(AU$5&gt;$G$4,0,SUMIFS(Fluxo!$O:$O,Fluxo!$U:$U,"&gt;"&amp;AT$5,Fluxo!$U:$U,"&lt;="&amp;AU$5,Fluxo!$D:$D,$D58,Fluxo!$E:$E,"&lt;&gt;"&amp;"PERMUTANTE"))</f>
        <v>0</v>
      </c>
      <c r="AV58" s="18">
        <f>IF(AV$5&gt;$G$4,0,SUMIFS(Fluxo!$O:$O,Fluxo!$U:$U,"&gt;"&amp;AU$5,Fluxo!$U:$U,"&lt;="&amp;AV$5,Fluxo!$D:$D,$D58,Fluxo!$E:$E,"&lt;&gt;"&amp;"PERMUTANTE"))</f>
        <v>0</v>
      </c>
      <c r="AW58" s="18">
        <f>IF(AW$5&gt;$G$4,0,SUMIFS(Fluxo!$O:$O,Fluxo!$U:$U,"&gt;"&amp;AV$5,Fluxo!$U:$U,"&lt;="&amp;AW$5,Fluxo!$D:$D,$D58,Fluxo!$E:$E,"&lt;&gt;"&amp;"PERMUTANTE"))</f>
        <v>0</v>
      </c>
      <c r="AX58" s="18">
        <f>IF(AX$5&gt;$G$4,0,SUMIFS(Fluxo!$O:$O,Fluxo!$U:$U,"&gt;"&amp;AW$5,Fluxo!$U:$U,"&lt;="&amp;AX$5,Fluxo!$D:$D,$D58,Fluxo!$E:$E,"&lt;&gt;"&amp;"PERMUTANTE"))</f>
        <v>0</v>
      </c>
      <c r="AY58" s="18">
        <f>IF(AY$5&gt;$G$4,0,SUMIFS(Fluxo!$O:$O,Fluxo!$U:$U,"&gt;"&amp;AX$5,Fluxo!$U:$U,"&lt;="&amp;AY$5,Fluxo!$D:$D,$D58,Fluxo!$E:$E,"&lt;&gt;"&amp;"PERMUTANTE"))</f>
        <v>0</v>
      </c>
      <c r="AZ58" s="18">
        <f>IF(AZ$5&gt;$G$4,0,SUMIFS(Fluxo!$O:$O,Fluxo!$U:$U,"&gt;"&amp;AY$5,Fluxo!$U:$U,"&lt;="&amp;AZ$5,Fluxo!$D:$D,$D58,Fluxo!$E:$E,"&lt;&gt;"&amp;"PERMUTANTE"))</f>
        <v>0</v>
      </c>
      <c r="BA58" s="18">
        <f>IF(BA$5&gt;$G$4,0,SUMIFS(Fluxo!$O:$O,Fluxo!$U:$U,"&gt;"&amp;AZ$5,Fluxo!$U:$U,"&lt;="&amp;BA$5,Fluxo!$D:$D,$D58,Fluxo!$E:$E,"&lt;&gt;"&amp;"PERMUTANTE"))</f>
        <v>0</v>
      </c>
      <c r="BB58" s="18">
        <f>IF(BB$5&gt;$G$4,0,SUMIFS(Fluxo!$O:$O,Fluxo!$U:$U,"&gt;"&amp;BA$5,Fluxo!$U:$U,"&lt;="&amp;BB$5,Fluxo!$D:$D,$D58,Fluxo!$E:$E,"&lt;&gt;"&amp;"PERMUTANTE"))</f>
        <v>0</v>
      </c>
      <c r="BC58" s="18">
        <f>IF(BC$5&gt;$G$4,0,SUMIFS(Fluxo!$O:$O,Fluxo!$U:$U,"&gt;"&amp;BB$5,Fluxo!$U:$U,"&lt;="&amp;BC$5,Fluxo!$D:$D,$D58,Fluxo!$E:$E,"&lt;&gt;"&amp;"PERMUTANTE"))</f>
        <v>0</v>
      </c>
      <c r="BD58" s="18">
        <f>IF(BD$5&gt;$G$4,0,SUMIFS(Fluxo!$O:$O,Fluxo!$U:$U,"&gt;"&amp;BC$5,Fluxo!$U:$U,"&lt;="&amp;BD$5,Fluxo!$D:$D,$D58,Fluxo!$E:$E,"&lt;&gt;"&amp;"PERMUTANTE"))</f>
        <v>0</v>
      </c>
      <c r="BE58" s="18">
        <f>IF(BE$5&gt;$G$4,0,SUMIFS(Fluxo!$O:$O,Fluxo!$U:$U,"&gt;"&amp;BD$5,Fluxo!$U:$U,"&lt;="&amp;BE$5,Fluxo!$D:$D,$D58,Fluxo!$E:$E,"&lt;&gt;"&amp;"PERMUTANTE"))</f>
        <v>0</v>
      </c>
      <c r="BF58" s="18">
        <f>IF(BF$5&gt;$G$4,0,SUMIFS(Fluxo!$O:$O,Fluxo!$U:$U,"&gt;"&amp;BE$5,Fluxo!$U:$U,"&lt;="&amp;BF$5,Fluxo!$D:$D,$D58,Fluxo!$E:$E,"&lt;&gt;"&amp;"PERMUTANTE"))</f>
        <v>0</v>
      </c>
      <c r="BG58" s="18">
        <f>IF(BG$5&gt;$G$4,0,SUMIFS(Fluxo!$O:$O,Fluxo!$U:$U,"&gt;"&amp;BF$5,Fluxo!$U:$U,"&lt;="&amp;BG$5,Fluxo!$D:$D,$D58,Fluxo!$E:$E,"&lt;&gt;"&amp;"PERMUTANTE"))</f>
        <v>0</v>
      </c>
      <c r="BH58" s="18">
        <f>IF(BH$5&gt;$G$4,0,SUMIFS(Fluxo!$O:$O,Fluxo!$U:$U,"&gt;"&amp;BG$5,Fluxo!$U:$U,"&lt;="&amp;BH$5,Fluxo!$D:$D,$D58,Fluxo!$E:$E,"&lt;&gt;"&amp;"PERMUTANTE"))</f>
        <v>0</v>
      </c>
      <c r="BI58" s="18">
        <f>IF(BI$5&gt;$G$4,0,SUMIFS(Fluxo!$O:$O,Fluxo!$U:$U,"&gt;"&amp;BH$5,Fluxo!$U:$U,"&lt;="&amp;BI$5,Fluxo!$D:$D,$D58,Fluxo!$E:$E,"&lt;&gt;"&amp;"PERMUTANTE"))</f>
        <v>0</v>
      </c>
      <c r="BJ58" s="18">
        <f>IF(BJ$5&gt;$G$4,0,SUMIFS(Fluxo!$O:$O,Fluxo!$U:$U,"&gt;"&amp;BI$5,Fluxo!$U:$U,"&lt;="&amp;BJ$5,Fluxo!$D:$D,$D58,Fluxo!$E:$E,"&lt;&gt;"&amp;"PERMUTANTE"))</f>
        <v>0</v>
      </c>
      <c r="BK58" s="18">
        <f>IF(BK$5&gt;$G$4,0,SUMIFS(Fluxo!$O:$O,Fluxo!$U:$U,"&gt;"&amp;BJ$5,Fluxo!$U:$U,"&lt;="&amp;BK$5,Fluxo!$D:$D,$D58,Fluxo!$E:$E,"&lt;&gt;"&amp;"PERMUTANTE"))</f>
        <v>0</v>
      </c>
      <c r="BL58" s="18">
        <f>IF(BL$5&gt;$G$4,0,SUMIFS(Fluxo!$O:$O,Fluxo!$U:$U,"&gt;"&amp;BK$5,Fluxo!$U:$U,"&lt;="&amp;BL$5,Fluxo!$D:$D,$D58,Fluxo!$E:$E,"&lt;&gt;"&amp;"PERMUTANTE"))</f>
        <v>0</v>
      </c>
      <c r="BM58" s="18">
        <f>IF(BM$5&gt;$G$4,0,SUMIFS(Fluxo!$O:$O,Fluxo!$U:$U,"&gt;"&amp;BL$5,Fluxo!$U:$U,"&lt;="&amp;BM$5,Fluxo!$D:$D,$D58,Fluxo!$E:$E,"&lt;&gt;"&amp;"PERMUTANTE"))</f>
        <v>0</v>
      </c>
      <c r="BN58" s="18">
        <f>IF(BN$5&gt;$G$4,0,SUMIFS(Fluxo!$O:$O,Fluxo!$U:$U,"&gt;"&amp;BM$5,Fluxo!$U:$U,"&lt;="&amp;BN$5,Fluxo!$D:$D,$D58,Fluxo!$E:$E,"&lt;&gt;"&amp;"PERMUTANTE"))</f>
        <v>0</v>
      </c>
      <c r="BO58" s="18">
        <f>IF(BO$5&gt;$G$4,0,SUMIFS(Fluxo!$O:$O,Fluxo!$U:$U,"&gt;"&amp;BN$5,Fluxo!$U:$U,"&lt;="&amp;BO$5,Fluxo!$D:$D,$D58,Fluxo!$E:$E,"&lt;&gt;"&amp;"PERMUTANTE"))</f>
        <v>0</v>
      </c>
      <c r="BP58" s="18">
        <f>IF(BP$5&gt;$G$4,0,SUMIFS(Fluxo!$O:$O,Fluxo!$U:$U,"&gt;"&amp;BO$5,Fluxo!$U:$U,"&lt;="&amp;BP$5,Fluxo!$D:$D,$D58,Fluxo!$E:$E,"&lt;&gt;"&amp;"PERMUTANTE"))</f>
        <v>0</v>
      </c>
      <c r="BQ58" s="18">
        <f>IF(BQ$5&gt;$G$4,0,SUMIFS(Fluxo!$O:$O,Fluxo!$U:$U,"&gt;"&amp;BP$5,Fluxo!$U:$U,"&lt;="&amp;BQ$5,Fluxo!$D:$D,$D58,Fluxo!$E:$E,"&lt;&gt;"&amp;"PERMUTANTE"))</f>
        <v>0</v>
      </c>
      <c r="BR58" s="18">
        <f>IF(BR$5&gt;$G$4,0,SUMIFS(Fluxo!$O:$O,Fluxo!$U:$U,"&gt;"&amp;BQ$5,Fluxo!$U:$U,"&lt;="&amp;BR$5,Fluxo!$D:$D,$D58,Fluxo!$E:$E,"&lt;&gt;"&amp;"PERMUTANTE"))</f>
        <v>0</v>
      </c>
      <c r="BS58" s="18">
        <f>IF(BS$5&gt;$G$4,0,SUMIFS(Fluxo!$O:$O,Fluxo!$U:$U,"&gt;"&amp;BR$5,Fluxo!$U:$U,"&lt;="&amp;BS$5,Fluxo!$D:$D,$D58,Fluxo!$E:$E,"&lt;&gt;"&amp;"PERMUTANTE"))</f>
        <v>0</v>
      </c>
      <c r="BT58" s="18">
        <f>IF(BT$5&gt;$G$4,0,SUMIFS(Fluxo!$O:$O,Fluxo!$U:$U,"&gt;"&amp;BS$5,Fluxo!$U:$U,"&lt;="&amp;BT$5,Fluxo!$D:$D,$D58,Fluxo!$E:$E,"&lt;&gt;"&amp;"PERMUTANTE"))</f>
        <v>0</v>
      </c>
      <c r="BU58" s="18">
        <f>IF(BU$5&gt;$G$4,0,SUMIFS(Fluxo!$O:$O,Fluxo!$U:$U,"&gt;"&amp;BT$5,Fluxo!$U:$U,"&lt;="&amp;BU$5,Fluxo!$D:$D,$D58,Fluxo!$E:$E,"&lt;&gt;"&amp;"PERMUTANTE"))</f>
        <v>0</v>
      </c>
      <c r="BV58" s="18">
        <f>IF(BV$5&gt;$G$4,0,SUMIFS(Fluxo!$O:$O,Fluxo!$U:$U,"&gt;"&amp;BU$5,Fluxo!$U:$U,"&lt;="&amp;BV$5,Fluxo!$D:$D,$D58,Fluxo!$E:$E,"&lt;&gt;"&amp;"PERMUTANTE"))</f>
        <v>0</v>
      </c>
      <c r="BW58" s="18">
        <f>IF(BW$5&gt;$G$4,0,SUMIFS(Fluxo!$O:$O,Fluxo!$U:$U,"&gt;"&amp;BV$5,Fluxo!$U:$U,"&lt;="&amp;BW$5,Fluxo!$D:$D,$D58,Fluxo!$E:$E,"&lt;&gt;"&amp;"PERMUTANTE"))</f>
        <v>0</v>
      </c>
      <c r="BX58" s="18">
        <f>IF(BX$5&gt;$G$4,0,SUMIFS(Fluxo!$O:$O,Fluxo!$U:$U,"&gt;"&amp;BW$5,Fluxo!$U:$U,"&lt;="&amp;BX$5,Fluxo!$D:$D,$D58,Fluxo!$E:$E,"&lt;&gt;"&amp;"PERMUTANTE"))</f>
        <v>0</v>
      </c>
      <c r="BY58" s="18">
        <f>IF(BY$5&gt;$G$4,0,SUMIFS(Fluxo!$O:$O,Fluxo!$U:$U,"&gt;"&amp;BX$5,Fluxo!$U:$U,"&lt;="&amp;BY$5,Fluxo!$D:$D,$D58,Fluxo!$E:$E,"&lt;&gt;"&amp;"PERMUTANTE"))</f>
        <v>0</v>
      </c>
      <c r="BZ58" s="18">
        <f>IF(BZ$5&gt;$G$4,0,SUMIFS(Fluxo!$O:$O,Fluxo!$U:$U,"&gt;"&amp;BY$5,Fluxo!$U:$U,"&lt;="&amp;BZ$5,Fluxo!$D:$D,$D58,Fluxo!$E:$E,"&lt;&gt;"&amp;"PERMUTANTE"))</f>
        <v>0</v>
      </c>
      <c r="CA58" s="18">
        <f>IF(CA$5&gt;$G$4,0,SUMIFS(Fluxo!$O:$O,Fluxo!$U:$U,"&gt;"&amp;BZ$5,Fluxo!$U:$U,"&lt;="&amp;CA$5,Fluxo!$D:$D,$D58,Fluxo!$E:$E,"&lt;&gt;"&amp;"PERMUTANTE"))</f>
        <v>0</v>
      </c>
      <c r="CB58" s="18">
        <f>IF(CB$5&gt;$G$4,0,SUMIFS(Fluxo!$O:$O,Fluxo!$U:$U,"&gt;"&amp;CA$5,Fluxo!$U:$U,"&lt;="&amp;CB$5,Fluxo!$D:$D,$D58,Fluxo!$E:$E,"&lt;&gt;"&amp;"PERMUTANTE"))</f>
        <v>0</v>
      </c>
      <c r="CC58" s="18">
        <f>IF(CC$5&gt;$G$4,0,SUMIFS(Fluxo!$O:$O,Fluxo!$U:$U,"&gt;"&amp;CB$5,Fluxo!$U:$U,"&lt;="&amp;CC$5,Fluxo!$D:$D,$D58,Fluxo!$E:$E,"&lt;&gt;"&amp;"PERMUTANTE"))</f>
        <v>0</v>
      </c>
      <c r="CD58" s="18">
        <f>IF(CD$5&gt;$G$4,0,SUMIFS(Fluxo!$O:$O,Fluxo!$U:$U,"&gt;"&amp;CC$5,Fluxo!$U:$U,"&lt;="&amp;CD$5,Fluxo!$D:$D,$D58,Fluxo!$E:$E,"&lt;&gt;"&amp;"PERMUTANTE"))</f>
        <v>0</v>
      </c>
      <c r="CE58" s="18">
        <f>IF(CE$5&gt;$G$4,0,SUMIFS(Fluxo!$O:$O,Fluxo!$U:$U,"&gt;"&amp;CD$5,Fluxo!$U:$U,"&lt;="&amp;CE$5,Fluxo!$D:$D,$D58,Fluxo!$E:$E,"&lt;&gt;"&amp;"PERMUTANTE"))</f>
        <v>0</v>
      </c>
      <c r="CF58" s="18">
        <f>IF(CF$5&gt;$G$4,0,SUMIFS(Fluxo!$O:$O,Fluxo!$U:$U,"&gt;"&amp;CE$5,Fluxo!$U:$U,"&lt;="&amp;CF$5,Fluxo!$D:$D,$D58,Fluxo!$E:$E,"&lt;&gt;"&amp;"PERMUTANTE"))</f>
        <v>0</v>
      </c>
      <c r="CG58" s="18">
        <f>IF(CG$5&gt;$G$4,0,SUMIFS(Fluxo!$O:$O,Fluxo!$U:$U,"&gt;"&amp;CF$5,Fluxo!$U:$U,"&lt;="&amp;CG$5,Fluxo!$D:$D,$D58,Fluxo!$E:$E,"&lt;&gt;"&amp;"PERMUTANTE"))</f>
        <v>0</v>
      </c>
      <c r="CH58" s="18">
        <f>IF(CH$5&gt;$G$4,0,SUMIFS(Fluxo!$O:$O,Fluxo!$U:$U,"&gt;"&amp;CG$5,Fluxo!$U:$U,"&lt;="&amp;CH$5,Fluxo!$D:$D,$D58,Fluxo!$E:$E,"&lt;&gt;"&amp;"PERMUTANTE"))</f>
        <v>0</v>
      </c>
      <c r="CI58" s="18">
        <f>IF(CI$5&gt;$G$4,0,SUMIFS(Fluxo!$O:$O,Fluxo!$U:$U,"&gt;"&amp;CH$5,Fluxo!$U:$U,"&lt;="&amp;CI$5,Fluxo!$D:$D,$D58,Fluxo!$E:$E,"&lt;&gt;"&amp;"PERMUTANTE"))</f>
        <v>0</v>
      </c>
      <c r="CJ58" s="18">
        <f>IF(CJ$5&gt;$G$4,0,SUMIFS(Fluxo!$O:$O,Fluxo!$U:$U,"&gt;"&amp;CI$5,Fluxo!$U:$U,"&lt;="&amp;CJ$5,Fluxo!$D:$D,$D58,Fluxo!$E:$E,"&lt;&gt;"&amp;"PERMUTANTE"))</f>
        <v>0</v>
      </c>
      <c r="CK58" s="18">
        <f>IF(CK$5&gt;$G$4,0,SUMIFS(Fluxo!$O:$O,Fluxo!$U:$U,"&gt;"&amp;CJ$5,Fluxo!$U:$U,"&lt;="&amp;CK$5,Fluxo!$D:$D,$D58,Fluxo!$E:$E,"&lt;&gt;"&amp;"PERMUTANTE"))</f>
        <v>0</v>
      </c>
      <c r="CL58" s="18">
        <f>IF(CL$5&gt;$G$4,0,SUMIFS(Fluxo!$O:$O,Fluxo!$U:$U,"&gt;"&amp;CK$5,Fluxo!$U:$U,"&lt;="&amp;CL$5,Fluxo!$D:$D,$D58,Fluxo!$E:$E,"&lt;&gt;"&amp;"PERMUTANTE"))</f>
        <v>0</v>
      </c>
      <c r="CM58" s="18">
        <f>IF(CM$5&gt;$G$4,0,SUMIFS(Fluxo!$O:$O,Fluxo!$U:$U,"&gt;"&amp;CL$5,Fluxo!$U:$U,"&lt;="&amp;CM$5,Fluxo!$D:$D,$D58,Fluxo!$E:$E,"&lt;&gt;"&amp;"PERMUTANTE"))</f>
        <v>0</v>
      </c>
      <c r="CN58" s="18">
        <f>IF(CN$5&gt;$G$4,0,SUMIFS(Fluxo!$O:$O,Fluxo!$U:$U,"&gt;"&amp;CM$5,Fluxo!$U:$U,"&lt;="&amp;CN$5,Fluxo!$D:$D,$D58,Fluxo!$E:$E,"&lt;&gt;"&amp;"PERMUTANTE"))</f>
        <v>0</v>
      </c>
      <c r="CO58" s="18">
        <f>IF(CO$5&gt;$G$4,0,SUMIFS(Fluxo!$O:$O,Fluxo!$U:$U,"&gt;"&amp;CN$5,Fluxo!$U:$U,"&lt;="&amp;CO$5,Fluxo!$D:$D,$D58,Fluxo!$E:$E,"&lt;&gt;"&amp;"PERMUTANTE"))</f>
        <v>0</v>
      </c>
      <c r="CP58" s="18">
        <f>IF(CP$5&gt;$G$4,0,SUMIFS(Fluxo!$O:$O,Fluxo!$U:$U,"&gt;"&amp;CO$5,Fluxo!$U:$U,"&lt;="&amp;CP$5,Fluxo!$D:$D,$D58,Fluxo!$E:$E,"&lt;&gt;"&amp;"PERMUTANTE"))</f>
        <v>0</v>
      </c>
      <c r="CQ58" s="18">
        <f>IF(CQ$5&gt;$G$4,0,SUMIFS(Fluxo!$O:$O,Fluxo!$U:$U,"&gt;"&amp;CP$5,Fluxo!$U:$U,"&lt;="&amp;CQ$5,Fluxo!$D:$D,$D58,Fluxo!$E:$E,"&lt;&gt;"&amp;"PERMUTANTE"))</f>
        <v>0</v>
      </c>
      <c r="CR58" s="18">
        <f>IF(CR$5&gt;$G$4,0,SUMIFS(Fluxo!$O:$O,Fluxo!$U:$U,"&gt;"&amp;CQ$5,Fluxo!$U:$U,"&lt;="&amp;CR$5,Fluxo!$D:$D,$D58,Fluxo!$E:$E,"&lt;&gt;"&amp;"PERMUTANTE"))</f>
        <v>0</v>
      </c>
      <c r="CS58" s="18">
        <f>IF(CS$5&gt;$G$4,0,SUMIFS(Fluxo!$O:$O,Fluxo!$U:$U,"&gt;"&amp;CR$5,Fluxo!$U:$U,"&lt;="&amp;CS$5,Fluxo!$D:$D,$D58,Fluxo!$E:$E,"&lt;&gt;"&amp;"PERMUTANTE"))</f>
        <v>0</v>
      </c>
      <c r="CT58" s="18">
        <f>IF(CT$5&gt;$G$4,0,SUMIFS(Fluxo!$O:$O,Fluxo!$U:$U,"&gt;"&amp;CS$5,Fluxo!$U:$U,"&lt;="&amp;CT$5,Fluxo!$D:$D,$D58,Fluxo!$E:$E,"&lt;&gt;"&amp;"PERMUTANTE"))</f>
        <v>0</v>
      </c>
      <c r="CU58" s="18">
        <f>IF(CU$5&gt;$G$4,0,SUMIFS(Fluxo!$O:$O,Fluxo!$U:$U,"&gt;"&amp;CT$5,Fluxo!$U:$U,"&lt;="&amp;CU$5,Fluxo!$D:$D,$D58,Fluxo!$E:$E,"&lt;&gt;"&amp;"PERMUTANTE"))</f>
        <v>0</v>
      </c>
      <c r="CV58" s="18">
        <f>IF(CV$5&gt;$G$4,0,SUMIFS(Fluxo!$O:$O,Fluxo!$U:$U,"&gt;"&amp;CU$5,Fluxo!$U:$U,"&lt;="&amp;CV$5,Fluxo!$D:$D,$D58,Fluxo!$E:$E,"&lt;&gt;"&amp;"PERMUTANTE"))</f>
        <v>0</v>
      </c>
      <c r="CW58" s="18">
        <f>IF(CW$5&gt;$G$4,0,SUMIFS(Fluxo!$O:$O,Fluxo!$U:$U,"&gt;"&amp;CV$5,Fluxo!$U:$U,"&lt;="&amp;CW$5,Fluxo!$D:$D,$D58,Fluxo!$E:$E,"&lt;&gt;"&amp;"PERMUTANTE"))</f>
        <v>0</v>
      </c>
      <c r="CX58" s="18">
        <f>IF(CX$5&gt;$G$4,0,SUMIFS(Fluxo!$O:$O,Fluxo!$U:$U,"&gt;"&amp;CW$5,Fluxo!$U:$U,"&lt;="&amp;CX$5,Fluxo!$D:$D,$D58,Fluxo!$E:$E,"&lt;&gt;"&amp;"PERMUTANTE"))</f>
        <v>0</v>
      </c>
      <c r="CY58" s="18">
        <f>IF(CY$5&gt;$G$4,0,SUMIFS(Fluxo!$O:$O,Fluxo!$U:$U,"&gt;"&amp;CX$5,Fluxo!$U:$U,"&lt;="&amp;CY$5,Fluxo!$D:$D,$D58,Fluxo!$E:$E,"&lt;&gt;"&amp;"PERMUTANTE"))</f>
        <v>0</v>
      </c>
      <c r="CZ58" s="18">
        <f>IF(CZ$5&gt;$G$4,0,SUMIFS(Fluxo!$O:$O,Fluxo!$U:$U,"&gt;"&amp;CY$5,Fluxo!$U:$U,"&lt;="&amp;CZ$5,Fluxo!$D:$D,$D58,Fluxo!$E:$E,"&lt;&gt;"&amp;"PERMUTANTE"))</f>
        <v>0</v>
      </c>
      <c r="DA58" s="18">
        <f>IF(DA$5&gt;$G$4,0,SUMIFS(Fluxo!$O:$O,Fluxo!$U:$U,"&gt;"&amp;CZ$5,Fluxo!$U:$U,"&lt;="&amp;DA$5,Fluxo!$D:$D,$D58,Fluxo!$E:$E,"&lt;&gt;"&amp;"PERMUTANTE"))</f>
        <v>0</v>
      </c>
      <c r="DB58" s="18">
        <f>IF(DB$5&gt;$G$4,0,SUMIFS(Fluxo!$O:$O,Fluxo!$U:$U,"&gt;"&amp;DA$5,Fluxo!$U:$U,"&lt;="&amp;DB$5,Fluxo!$D:$D,$D58,Fluxo!$E:$E,"&lt;&gt;"&amp;"PERMUTANTE"))</f>
        <v>0</v>
      </c>
      <c r="DC58" s="18">
        <f>IF(DC$5&gt;$G$4,0,SUMIFS(Fluxo!$O:$O,Fluxo!$U:$U,"&gt;"&amp;DB$5,Fluxo!$U:$U,"&lt;="&amp;DC$5,Fluxo!$D:$D,$D58,Fluxo!$E:$E,"&lt;&gt;"&amp;"PERMUTANTE"))</f>
        <v>0</v>
      </c>
      <c r="DD58" s="18">
        <f>IF(DD$5&gt;$G$4,0,SUMIFS(Fluxo!$O:$O,Fluxo!$U:$U,"&gt;"&amp;DC$5,Fluxo!$U:$U,"&lt;="&amp;DD$5,Fluxo!$D:$D,$D58,Fluxo!$E:$E,"&lt;&gt;"&amp;"PERMUTANTE"))</f>
        <v>0</v>
      </c>
      <c r="DE58" s="18">
        <f>IF(DE$5&gt;$G$4,0,SUMIFS(Fluxo!$O:$O,Fluxo!$U:$U,"&gt;"&amp;DD$5,Fluxo!$U:$U,"&lt;="&amp;DE$5,Fluxo!$D:$D,$D58,Fluxo!$E:$E,"&lt;&gt;"&amp;"PERMUTANTE"))</f>
        <v>0</v>
      </c>
      <c r="DF58" s="18">
        <f>IF(DF$5&gt;$G$4,0,SUMIFS(Fluxo!$O:$O,Fluxo!$U:$U,"&gt;"&amp;DE$5,Fluxo!$U:$U,"&lt;="&amp;DF$5,Fluxo!$D:$D,$D58,Fluxo!$E:$E,"&lt;&gt;"&amp;"PERMUTANTE"))</f>
        <v>0</v>
      </c>
      <c r="DG58" s="18">
        <f>IF(DG$5&gt;$G$4,0,SUMIFS(Fluxo!$O:$O,Fluxo!$U:$U,"&gt;"&amp;DF$5,Fluxo!$U:$U,"&lt;="&amp;DG$5,Fluxo!$D:$D,$D58,Fluxo!$E:$E,"&lt;&gt;"&amp;"PERMUTANTE"))</f>
        <v>0</v>
      </c>
      <c r="DH58" s="18">
        <f>IF(DH$5&gt;$G$4,0,SUMIFS(Fluxo!$O:$O,Fluxo!$U:$U,"&gt;"&amp;DG$5,Fluxo!$U:$U,"&lt;="&amp;DH$5,Fluxo!$D:$D,$D58,Fluxo!$E:$E,"&lt;&gt;"&amp;"PERMUTANTE"))</f>
        <v>0</v>
      </c>
      <c r="DI58" s="18">
        <f>IF(DI$5&gt;$G$4,0,SUMIFS(Fluxo!$O:$O,Fluxo!$U:$U,"&gt;"&amp;DH$5,Fluxo!$U:$U,"&lt;="&amp;DI$5,Fluxo!$D:$D,$D58,Fluxo!$E:$E,"&lt;&gt;"&amp;"PERMUTANTE"))</f>
        <v>0</v>
      </c>
      <c r="DJ58" s="18">
        <f>IF(DJ$5&gt;$G$4,0,SUMIFS(Fluxo!$O:$O,Fluxo!$U:$U,"&gt;"&amp;DI$5,Fluxo!$U:$U,"&lt;="&amp;DJ$5,Fluxo!$D:$D,$D58,Fluxo!$E:$E,"&lt;&gt;"&amp;"PERMUTANTE"))</f>
        <v>0</v>
      </c>
      <c r="DK58" s="18">
        <f>IF(DK$5&gt;$G$4,0,SUMIFS(Fluxo!$O:$O,Fluxo!$U:$U,"&gt;"&amp;DJ$5,Fluxo!$U:$U,"&lt;="&amp;DK$5,Fluxo!$D:$D,$D58,Fluxo!$E:$E,"&lt;&gt;"&amp;"PERMUTANTE"))</f>
        <v>0</v>
      </c>
      <c r="DL58" s="18">
        <f>IF(DL$5&gt;$G$4,0,SUMIFS(Fluxo!$O:$O,Fluxo!$U:$U,"&gt;"&amp;DK$5,Fluxo!$U:$U,"&lt;="&amp;DL$5,Fluxo!$D:$D,$D58,Fluxo!$E:$E,"&lt;&gt;"&amp;"PERMUTANTE"))</f>
        <v>0</v>
      </c>
      <c r="DM58" s="18">
        <f>IF(DM$5&gt;$G$4,0,SUMIFS(Fluxo!$O:$O,Fluxo!$U:$U,"&gt;"&amp;DL$5,Fluxo!$U:$U,"&lt;="&amp;DM$5,Fluxo!$D:$D,$D58,Fluxo!$E:$E,"&lt;&gt;"&amp;"PERMUTANTE"))</f>
        <v>0</v>
      </c>
      <c r="DN58" s="18">
        <f>IF(DN$5&gt;$G$4,0,SUMIFS(Fluxo!$O:$O,Fluxo!$U:$U,"&gt;"&amp;DM$5,Fluxo!$U:$U,"&lt;="&amp;DN$5,Fluxo!$D:$D,$D58,Fluxo!$E:$E,"&lt;&gt;"&amp;"PERMUTANTE"))</f>
        <v>0</v>
      </c>
      <c r="DO58" s="18">
        <f>IF(DO$5&gt;$G$4,0,SUMIFS(Fluxo!$O:$O,Fluxo!$U:$U,"&gt;"&amp;DN$5,Fluxo!$U:$U,"&lt;="&amp;DO$5,Fluxo!$D:$D,$D58,Fluxo!$E:$E,"&lt;&gt;"&amp;"PERMUTANTE"))</f>
        <v>0</v>
      </c>
      <c r="DP58" s="18">
        <f>IF(DP$5&gt;$G$4,0,SUMIFS(Fluxo!$O:$O,Fluxo!$U:$U,"&gt;"&amp;DO$5,Fluxo!$U:$U,"&lt;="&amp;DP$5,Fluxo!$D:$D,$D58,Fluxo!$E:$E,"&lt;&gt;"&amp;"PERMUTANTE"))</f>
        <v>0</v>
      </c>
      <c r="DQ58" s="18">
        <f>IF(DQ$5&gt;$G$4,0,SUMIFS(Fluxo!$O:$O,Fluxo!$U:$U,"&gt;"&amp;DP$5,Fluxo!$U:$U,"&lt;="&amp;DQ$5,Fluxo!$D:$D,$D58,Fluxo!$E:$E,"&lt;&gt;"&amp;"PERMUTANTE"))</f>
        <v>0</v>
      </c>
      <c r="DR58" s="18">
        <f>IF(DR$5&gt;$G$4,0,SUMIFS(Fluxo!$O:$O,Fluxo!$U:$U,"&gt;"&amp;DQ$5,Fluxo!$U:$U,"&lt;="&amp;DR$5,Fluxo!$D:$D,$D58,Fluxo!$E:$E,"&lt;&gt;"&amp;"PERMUTANTE"))</f>
        <v>0</v>
      </c>
      <c r="DS58" s="18">
        <f>IF(DS$5&gt;$G$4,0,SUMIFS(Fluxo!$O:$O,Fluxo!$U:$U,"&gt;"&amp;DR$5,Fluxo!$U:$U,"&lt;="&amp;DS$5,Fluxo!$D:$D,$D58,Fluxo!$E:$E,"&lt;&gt;"&amp;"PERMUTANTE"))</f>
        <v>0</v>
      </c>
      <c r="DT58" s="18">
        <f>IF(DT$5&gt;$G$4,0,SUMIFS(Fluxo!$O:$O,Fluxo!$U:$U,"&gt;"&amp;DS$5,Fluxo!$U:$U,"&lt;="&amp;DT$5,Fluxo!$D:$D,$D58,Fluxo!$E:$E,"&lt;&gt;"&amp;"PERMUTANTE"))</f>
        <v>0</v>
      </c>
      <c r="DU58" s="18">
        <f>IF(DU$5&gt;$G$4,0,SUMIFS(Fluxo!$O:$O,Fluxo!$U:$U,"&gt;"&amp;DT$5,Fluxo!$U:$U,"&lt;="&amp;DU$5,Fluxo!$D:$D,$D58,Fluxo!$E:$E,"&lt;&gt;"&amp;"PERMUTANTE"))</f>
        <v>0</v>
      </c>
      <c r="DV58" s="18">
        <f>IF(DV$5&gt;$G$4,0,SUMIFS(Fluxo!$O:$O,Fluxo!$U:$U,"&gt;"&amp;DU$5,Fluxo!$U:$U,"&lt;="&amp;DV$5,Fluxo!$D:$D,$D58,Fluxo!$E:$E,"&lt;&gt;"&amp;"PERMUTANTE"))</f>
        <v>0</v>
      </c>
      <c r="DW58" s="18">
        <f>IF(DW$5&gt;$G$4,0,SUMIFS(Fluxo!$O:$O,Fluxo!$U:$U,"&gt;"&amp;DV$5,Fluxo!$U:$U,"&lt;="&amp;DW$5,Fluxo!$D:$D,$D58,Fluxo!$E:$E,"&lt;&gt;"&amp;"PERMUTANTE"))</f>
        <v>0</v>
      </c>
      <c r="DX58" s="18">
        <f>IF(DX$5&gt;$G$4,0,SUMIFS(Fluxo!$O:$O,Fluxo!$U:$U,"&gt;"&amp;DW$5,Fluxo!$U:$U,"&lt;="&amp;DX$5,Fluxo!$D:$D,$D58,Fluxo!$E:$E,"&lt;&gt;"&amp;"PERMUTANTE"))</f>
        <v>0</v>
      </c>
      <c r="DY58" s="18">
        <f>IF(DY$5&gt;$G$4,0,SUMIFS(Fluxo!$O:$O,Fluxo!$U:$U,"&gt;"&amp;DX$5,Fluxo!$U:$U,"&lt;="&amp;DY$5,Fluxo!$D:$D,$D58,Fluxo!$E:$E,"&lt;&gt;"&amp;"PERMUTANTE"))</f>
        <v>0</v>
      </c>
      <c r="DZ58" s="18">
        <f>IF(DZ$5&gt;$G$4,0,SUMIFS(Fluxo!$O:$O,Fluxo!$U:$U,"&gt;"&amp;DY$5,Fluxo!$U:$U,"&lt;="&amp;DZ$5,Fluxo!$D:$D,$D58,Fluxo!$E:$E,"&lt;&gt;"&amp;"PERMUTANTE"))</f>
        <v>0</v>
      </c>
      <c r="EA58" s="18">
        <f>IF(EA$5&gt;$G$4,0,SUMIFS(Fluxo!$O:$O,Fluxo!$U:$U,"&gt;"&amp;DZ$5,Fluxo!$U:$U,"&lt;="&amp;EA$5,Fluxo!$D:$D,$D58,Fluxo!$E:$E,"&lt;&gt;"&amp;"PERMUTANTE"))</f>
        <v>0</v>
      </c>
      <c r="EB58" s="18">
        <f>IF(EB$5&gt;$G$4,0,SUMIFS(Fluxo!$O:$O,Fluxo!$U:$U,"&gt;"&amp;EA$5,Fluxo!$U:$U,"&lt;="&amp;EB$5,Fluxo!$D:$D,$D58,Fluxo!$E:$E,"&lt;&gt;"&amp;"PERMUTANTE"))</f>
        <v>0</v>
      </c>
      <c r="EC58" s="18">
        <f>IF(EC$5&gt;$G$4,0,SUMIFS(Fluxo!$O:$O,Fluxo!$U:$U,"&gt;"&amp;EB$5,Fluxo!$U:$U,"&lt;="&amp;EC$5,Fluxo!$D:$D,$D58,Fluxo!$E:$E,"&lt;&gt;"&amp;"PERMUTANTE"))</f>
        <v>0</v>
      </c>
      <c r="ED58" s="18">
        <f>IF(ED$5&gt;$G$4,0,SUMIFS(Fluxo!$O:$O,Fluxo!$U:$U,"&gt;"&amp;EC$5,Fluxo!$U:$U,"&lt;="&amp;ED$5,Fluxo!$D:$D,$D58,Fluxo!$E:$E,"&lt;&gt;"&amp;"PERMUTANTE"))</f>
        <v>0</v>
      </c>
      <c r="EE58" s="18">
        <f>IF(EE$5&gt;$G$4,0,SUMIFS(Fluxo!$O:$O,Fluxo!$U:$U,"&gt;"&amp;ED$5,Fluxo!$U:$U,"&lt;="&amp;EE$5,Fluxo!$D:$D,$D58,Fluxo!$E:$E,"&lt;&gt;"&amp;"PERMUTANTE"))</f>
        <v>0</v>
      </c>
      <c r="EF58" s="18">
        <f>IF(EF$5&gt;$G$4,0,SUMIFS(Fluxo!$O:$O,Fluxo!$U:$U,"&gt;"&amp;EE$5,Fluxo!$U:$U,"&lt;="&amp;EF$5,Fluxo!$D:$D,$D58,Fluxo!$E:$E,"&lt;&gt;"&amp;"PERMUTANTE"))</f>
        <v>0</v>
      </c>
      <c r="EG58" s="18">
        <f>IF(EG$5&gt;$G$4,0,SUMIFS(Fluxo!$O:$O,Fluxo!$U:$U,"&gt;"&amp;EF$5,Fluxo!$U:$U,"&lt;="&amp;EG$5,Fluxo!$D:$D,$D58,Fluxo!$E:$E,"&lt;&gt;"&amp;"PERMUTANTE"))</f>
        <v>0</v>
      </c>
      <c r="EH58" s="18">
        <f>IF(EH$5&gt;$G$4,0,SUMIFS(Fluxo!$O:$O,Fluxo!$U:$U,"&gt;"&amp;EG$5,Fluxo!$U:$U,"&lt;="&amp;EH$5,Fluxo!$D:$D,$D58,Fluxo!$E:$E,"&lt;&gt;"&amp;"PERMUTANTE"))</f>
        <v>0</v>
      </c>
      <c r="EI58" s="18">
        <f>IF(EI$5&gt;$G$4,0,SUMIFS(Fluxo!$O:$O,Fluxo!$U:$U,"&gt;"&amp;EH$5,Fluxo!$U:$U,"&lt;="&amp;EI$5,Fluxo!$D:$D,$D58,Fluxo!$E:$E,"&lt;&gt;"&amp;"PERMUTANTE"))</f>
        <v>0</v>
      </c>
      <c r="EJ58" s="18">
        <f>IF(EJ$5&gt;$G$4,0,SUMIFS(Fluxo!$O:$O,Fluxo!$U:$U,"&gt;"&amp;EI$5,Fluxo!$U:$U,"&lt;="&amp;EJ$5,Fluxo!$D:$D,$D58,Fluxo!$E:$E,"&lt;&gt;"&amp;"PERMUTANTE"))</f>
        <v>0</v>
      </c>
      <c r="EK58" s="18">
        <f>IF(EK$5&gt;$G$4,0,SUMIFS(Fluxo!$O:$O,Fluxo!$U:$U,"&gt;"&amp;EJ$5,Fluxo!$U:$U,"&lt;="&amp;EK$5,Fluxo!$D:$D,$D58,Fluxo!$E:$E,"&lt;&gt;"&amp;"PERMUTANTE"))</f>
        <v>0</v>
      </c>
      <c r="EL58" s="18">
        <f>IF(EL$5&gt;$G$4,0,SUMIFS(Fluxo!$O:$O,Fluxo!$U:$U,"&gt;"&amp;EK$5,Fluxo!$U:$U,"&lt;="&amp;EL$5,Fluxo!$D:$D,$D58,Fluxo!$E:$E,"&lt;&gt;"&amp;"PERMUTANTE"))</f>
        <v>0</v>
      </c>
      <c r="EM58" s="18">
        <f>IF(EM$5&gt;$G$4,0,SUMIFS(Fluxo!$O:$O,Fluxo!$U:$U,"&gt;"&amp;EL$5,Fluxo!$U:$U,"&lt;="&amp;EM$5,Fluxo!$D:$D,$D58,Fluxo!$E:$E,"&lt;&gt;"&amp;"PERMUTANTE"))</f>
        <v>0</v>
      </c>
      <c r="EN58" s="18">
        <f>IF(EN$5&gt;$G$4,0,SUMIFS(Fluxo!$O:$O,Fluxo!$U:$U,"&gt;"&amp;EM$5,Fluxo!$U:$U,"&lt;="&amp;EN$5,Fluxo!$D:$D,$D58,Fluxo!$E:$E,"&lt;&gt;"&amp;"PERMUTANTE"))</f>
        <v>0</v>
      </c>
      <c r="EO58" s="18">
        <f>IF(EO$5&gt;$G$4,0,SUMIFS(Fluxo!$O:$O,Fluxo!$U:$U,"&gt;"&amp;EN$5,Fluxo!$U:$U,"&lt;="&amp;EO$5,Fluxo!$D:$D,$D58,Fluxo!$E:$E,"&lt;&gt;"&amp;"PERMUTANTE"))</f>
        <v>0</v>
      </c>
      <c r="EP58" s="18">
        <f>IF(EP$5&gt;$G$4,0,SUMIFS(Fluxo!$O:$O,Fluxo!$U:$U,"&gt;"&amp;EO$5,Fluxo!$U:$U,"&lt;="&amp;EP$5,Fluxo!$D:$D,$D58,Fluxo!$E:$E,"&lt;&gt;"&amp;"PERMUTANTE"))</f>
        <v>0</v>
      </c>
      <c r="EQ58" s="18">
        <f>IF(EQ$5&gt;$G$4,0,SUMIFS(Fluxo!$O:$O,Fluxo!$U:$U,"&gt;"&amp;EP$5,Fluxo!$U:$U,"&lt;="&amp;EQ$5,Fluxo!$D:$D,$D58,Fluxo!$E:$E,"&lt;&gt;"&amp;"PERMUTANTE"))</f>
        <v>0</v>
      </c>
      <c r="ER58" s="18">
        <f>IF(ER$5&gt;$G$4,0,SUMIFS(Fluxo!$O:$O,Fluxo!$U:$U,"&gt;"&amp;EQ$5,Fluxo!$U:$U,"&lt;="&amp;ER$5,Fluxo!$D:$D,$D58,Fluxo!$E:$E,"&lt;&gt;"&amp;"PERMUTANTE"))</f>
        <v>0</v>
      </c>
      <c r="ES58" s="18">
        <f>IF(ES$5&gt;$G$4,0,SUMIFS(Fluxo!$O:$O,Fluxo!$U:$U,"&gt;"&amp;ER$5,Fluxo!$U:$U,"&lt;="&amp;ES$5,Fluxo!$D:$D,$D58,Fluxo!$E:$E,"&lt;&gt;"&amp;"PERMUTANTE"))</f>
        <v>0</v>
      </c>
      <c r="ET58" s="18">
        <f>IF(ET$5&gt;$G$4,0,SUMIFS(Fluxo!$O:$O,Fluxo!$U:$U,"&gt;"&amp;ES$5,Fluxo!$U:$U,"&lt;="&amp;ET$5,Fluxo!$D:$D,$D58,Fluxo!$E:$E,"&lt;&gt;"&amp;"PERMUTANTE"))</f>
        <v>0</v>
      </c>
      <c r="EU58" s="18">
        <f>IF(EU$5&gt;$G$4,0,SUMIFS(Fluxo!$O:$O,Fluxo!$U:$U,"&gt;"&amp;ET$5,Fluxo!$U:$U,"&lt;="&amp;EU$5,Fluxo!$D:$D,$D58,Fluxo!$E:$E,"&lt;&gt;"&amp;"PERMUTANTE"))</f>
        <v>0</v>
      </c>
      <c r="EV58" s="18">
        <f>IF(EV$5&gt;$G$4,0,SUMIFS(Fluxo!$O:$O,Fluxo!$U:$U,"&gt;"&amp;EU$5,Fluxo!$U:$U,"&lt;="&amp;EV$5,Fluxo!$D:$D,$D58,Fluxo!$E:$E,"&lt;&gt;"&amp;"PERMUTANTE"))</f>
        <v>0</v>
      </c>
      <c r="EW58" s="18">
        <f>IF(EW$5&gt;$G$4,0,SUMIFS(Fluxo!$O:$O,Fluxo!$U:$U,"&gt;"&amp;EV$5,Fluxo!$U:$U,"&lt;="&amp;EW$5,Fluxo!$D:$D,$D58,Fluxo!$E:$E,"&lt;&gt;"&amp;"PERMUTANTE"))</f>
        <v>0</v>
      </c>
      <c r="EX58" s="18">
        <f>IF(EX$5&gt;$G$4,0,SUMIFS(Fluxo!$O:$O,Fluxo!$U:$U,"&gt;"&amp;EW$5,Fluxo!$U:$U,"&lt;="&amp;EX$5,Fluxo!$D:$D,$D58,Fluxo!$E:$E,"&lt;&gt;"&amp;"PERMUTANTE"))</f>
        <v>0</v>
      </c>
      <c r="EY58" s="18">
        <f>IF(EY$5&gt;$G$4,0,SUMIFS(Fluxo!$O:$O,Fluxo!$U:$U,"&gt;"&amp;EX$5,Fluxo!$U:$U,"&lt;="&amp;EY$5,Fluxo!$D:$D,$D58,Fluxo!$E:$E,"&lt;&gt;"&amp;"PERMUTANTE"))</f>
        <v>0</v>
      </c>
      <c r="EZ58" s="18">
        <f>IF(EZ$5&gt;$G$4,0,SUMIFS(Fluxo!$O:$O,Fluxo!$U:$U,"&gt;"&amp;EY$5,Fluxo!$U:$U,"&lt;="&amp;EZ$5,Fluxo!$D:$D,$D58,Fluxo!$E:$E,"&lt;&gt;"&amp;"PERMUTANTE"))</f>
        <v>0</v>
      </c>
      <c r="FA58" s="18">
        <f>IF(FA$5&gt;$G$4,0,SUMIFS(Fluxo!$O:$O,Fluxo!$U:$U,"&gt;"&amp;EZ$5,Fluxo!$U:$U,"&lt;="&amp;FA$5,Fluxo!$D:$D,$D58,Fluxo!$E:$E,"&lt;&gt;"&amp;"PERMUTANTE"))</f>
        <v>0</v>
      </c>
      <c r="FB58" s="18">
        <f>IF(FB$5&gt;$G$4,0,SUMIFS(Fluxo!$O:$O,Fluxo!$U:$U,"&gt;"&amp;FA$5,Fluxo!$U:$U,"&lt;="&amp;FB$5,Fluxo!$D:$D,$D58,Fluxo!$E:$E,"&lt;&gt;"&amp;"PERMUTANTE"))</f>
        <v>0</v>
      </c>
      <c r="FC58" s="18">
        <f>IF(FC$5&gt;$G$4,0,SUMIFS(Fluxo!$O:$O,Fluxo!$U:$U,"&gt;"&amp;FB$5,Fluxo!$U:$U,"&lt;="&amp;FC$5,Fluxo!$D:$D,$D58,Fluxo!$E:$E,"&lt;&gt;"&amp;"PERMUTANTE"))</f>
        <v>0</v>
      </c>
      <c r="FD58" s="18">
        <f>IF(FD$5&gt;$G$4,0,SUMIFS(Fluxo!$O:$O,Fluxo!$U:$U,"&gt;"&amp;FC$5,Fluxo!$U:$U,"&lt;="&amp;FD$5,Fluxo!$D:$D,$D58,Fluxo!$E:$E,"&lt;&gt;"&amp;"PERMUTANTE"))</f>
        <v>0</v>
      </c>
      <c r="FE58" s="18">
        <f>IF(FE$5&gt;$G$4,0,SUMIFS(Fluxo!$O:$O,Fluxo!$U:$U,"&gt;"&amp;FD$5,Fluxo!$U:$U,"&lt;="&amp;FE$5,Fluxo!$D:$D,$D58,Fluxo!$E:$E,"&lt;&gt;"&amp;"PERMUTANTE"))</f>
        <v>0</v>
      </c>
      <c r="FF58" s="18">
        <f>IF(FF$5&gt;$G$4,0,SUMIFS(Fluxo!$O:$O,Fluxo!$U:$U,"&gt;"&amp;FE$5,Fluxo!$U:$U,"&lt;="&amp;FF$5,Fluxo!$D:$D,$D58,Fluxo!$E:$E,"&lt;&gt;"&amp;"PERMUTANTE"))</f>
        <v>0</v>
      </c>
      <c r="FG58" s="18">
        <f>IF(FG$5&gt;$G$4,0,SUMIFS(Fluxo!$O:$O,Fluxo!$U:$U,"&gt;"&amp;FF$5,Fluxo!$U:$U,"&lt;="&amp;FG$5,Fluxo!$D:$D,$D58,Fluxo!$E:$E,"&lt;&gt;"&amp;"PERMUTANTE"))</f>
        <v>0</v>
      </c>
      <c r="FH58" s="18">
        <f>IF(FH$5&gt;$G$4,0,SUMIFS(Fluxo!$O:$O,Fluxo!$U:$U,"&gt;"&amp;FG$5,Fluxo!$U:$U,"&lt;="&amp;FH$5,Fluxo!$D:$D,$D58,Fluxo!$E:$E,"&lt;&gt;"&amp;"PERMUTANTE"))</f>
        <v>0</v>
      </c>
      <c r="FI58" s="18">
        <f>IF(FI$5&gt;$G$4,0,SUMIFS(Fluxo!$O:$O,Fluxo!$U:$U,"&gt;"&amp;FH$5,Fluxo!$U:$U,"&lt;="&amp;FI$5,Fluxo!$D:$D,$D58,Fluxo!$E:$E,"&lt;&gt;"&amp;"PERMUTANTE"))</f>
        <v>0</v>
      </c>
      <c r="FJ58" s="18">
        <f>IF(FJ$5&gt;$G$4,0,SUMIFS(Fluxo!$O:$O,Fluxo!$U:$U,"&gt;"&amp;FI$5,Fluxo!$U:$U,"&lt;="&amp;FJ$5,Fluxo!$D:$D,$D58,Fluxo!$E:$E,"&lt;&gt;"&amp;"PERMUTANTE"))</f>
        <v>0</v>
      </c>
      <c r="FK58" s="18">
        <f>IF(FK$5&gt;$G$4,0,SUMIFS(Fluxo!$O:$O,Fluxo!$U:$U,"&gt;"&amp;FJ$5,Fluxo!$U:$U,"&lt;="&amp;FK$5,Fluxo!$D:$D,$D58,Fluxo!$E:$E,"&lt;&gt;"&amp;"PERMUTANTE"))</f>
        <v>0</v>
      </c>
      <c r="FL58" s="18">
        <f>IF(FL$5&gt;$G$4,0,SUMIFS(Fluxo!$O:$O,Fluxo!$U:$U,"&gt;"&amp;FK$5,Fluxo!$U:$U,"&lt;="&amp;FL$5,Fluxo!$D:$D,$D58,Fluxo!$E:$E,"&lt;&gt;"&amp;"PERMUTANTE"))</f>
        <v>0</v>
      </c>
      <c r="FM58" s="18">
        <f>IF(FM$5&gt;$G$4,0,SUMIFS(Fluxo!$O:$O,Fluxo!$U:$U,"&gt;"&amp;FL$5,Fluxo!$U:$U,"&lt;="&amp;FM$5,Fluxo!$D:$D,$D58,Fluxo!$E:$E,"&lt;&gt;"&amp;"PERMUTANTE"))</f>
        <v>0</v>
      </c>
      <c r="FN58" s="18">
        <f>IF(FN$5&gt;$G$4,0,SUMIFS(Fluxo!$O:$O,Fluxo!$U:$U,"&gt;"&amp;FM$5,Fluxo!$U:$U,"&lt;="&amp;FN$5,Fluxo!$D:$D,$D58,Fluxo!$E:$E,"&lt;&gt;"&amp;"PERMUTANTE"))</f>
        <v>0</v>
      </c>
      <c r="FO58" s="18">
        <f>IF(FO$5&gt;$G$4,0,SUMIFS(Fluxo!$O:$O,Fluxo!$U:$U,"&gt;"&amp;FN$5,Fluxo!$U:$U,"&lt;="&amp;FO$5,Fluxo!$D:$D,$D58,Fluxo!$E:$E,"&lt;&gt;"&amp;"PERMUTANTE"))</f>
        <v>0</v>
      </c>
      <c r="FP58" s="18">
        <f>IF(FP$5&gt;$G$4,0,SUMIFS(Fluxo!$O:$O,Fluxo!$U:$U,"&gt;"&amp;FO$5,Fluxo!$U:$U,"&lt;="&amp;FP$5,Fluxo!$D:$D,$D58,Fluxo!$E:$E,"&lt;&gt;"&amp;"PERMUTANTE"))</f>
        <v>0</v>
      </c>
      <c r="FQ58" s="18">
        <f>IF(FQ$5&gt;$G$4,0,SUMIFS(Fluxo!$O:$O,Fluxo!$U:$U,"&gt;"&amp;FP$5,Fluxo!$U:$U,"&lt;="&amp;FQ$5,Fluxo!$D:$D,$D58,Fluxo!$E:$E,"&lt;&gt;"&amp;"PERMUTANTE"))</f>
        <v>0</v>
      </c>
      <c r="FR58" s="18">
        <f>IF(FR$5&gt;$G$4,0,SUMIFS(Fluxo!$O:$O,Fluxo!$U:$U,"&gt;"&amp;FQ$5,Fluxo!$U:$U,"&lt;="&amp;FR$5,Fluxo!$D:$D,$D58,Fluxo!$E:$E,"&lt;&gt;"&amp;"PERMUTANTE"))</f>
        <v>0</v>
      </c>
      <c r="FS58" s="18">
        <f>IF(FS$5&gt;$G$4,0,SUMIFS(Fluxo!$O:$O,Fluxo!$U:$U,"&gt;"&amp;FR$5,Fluxo!$U:$U,"&lt;="&amp;FS$5,Fluxo!$D:$D,$D58,Fluxo!$E:$E,"&lt;&gt;"&amp;"PERMUTANTE"))</f>
        <v>0</v>
      </c>
      <c r="FT58" s="18">
        <f>IF(FT$5&gt;$G$4,0,SUMIFS(Fluxo!$O:$O,Fluxo!$U:$U,"&gt;"&amp;FS$5,Fluxo!$U:$U,"&lt;="&amp;FT$5,Fluxo!$D:$D,$D58,Fluxo!$E:$E,"&lt;&gt;"&amp;"PERMUTANTE"))</f>
        <v>0</v>
      </c>
      <c r="FU58" s="18">
        <f>IF(FU$5&gt;$G$4,0,SUMIFS(Fluxo!$O:$O,Fluxo!$U:$U,"&gt;"&amp;FT$5,Fluxo!$U:$U,"&lt;="&amp;FU$5,Fluxo!$D:$D,$D58,Fluxo!$E:$E,"&lt;&gt;"&amp;"PERMUTANTE"))</f>
        <v>0</v>
      </c>
      <c r="FV58" s="18">
        <f>IF(FV$5&gt;$G$4,0,SUMIFS(Fluxo!$O:$O,Fluxo!$U:$U,"&gt;"&amp;FU$5,Fluxo!$U:$U,"&lt;="&amp;FV$5,Fluxo!$D:$D,$D58,Fluxo!$E:$E,"&lt;&gt;"&amp;"PERMUTANTE"))</f>
        <v>0</v>
      </c>
      <c r="FW58" s="18">
        <f>IF(FW$5&gt;$G$4,0,SUMIFS(Fluxo!$O:$O,Fluxo!$U:$U,"&gt;"&amp;FV$5,Fluxo!$U:$U,"&lt;="&amp;FW$5,Fluxo!$D:$D,$D58,Fluxo!$E:$E,"&lt;&gt;"&amp;"PERMUTANTE"))</f>
        <v>0</v>
      </c>
      <c r="FX58" s="18">
        <f>IF(FX$5&gt;$G$4,0,SUMIFS(Fluxo!$O:$O,Fluxo!$U:$U,"&gt;"&amp;FW$5,Fluxo!$U:$U,"&lt;="&amp;FX$5,Fluxo!$D:$D,$D58,Fluxo!$E:$E,"&lt;&gt;"&amp;"PERMUTANTE"))</f>
        <v>0</v>
      </c>
      <c r="FY58" s="18">
        <f>IF(FY$5&gt;$G$4,0,SUMIFS(Fluxo!$O:$O,Fluxo!$U:$U,"&gt;"&amp;FX$5,Fluxo!$U:$U,"&lt;="&amp;FY$5,Fluxo!$D:$D,$D58,Fluxo!$E:$E,"&lt;&gt;"&amp;"PERMUTANTE"))</f>
        <v>0</v>
      </c>
      <c r="FZ58" s="18">
        <f>IF(FZ$5&gt;$G$4,0,SUMIFS(Fluxo!$O:$O,Fluxo!$U:$U,"&gt;"&amp;FY$5,Fluxo!$U:$U,"&lt;="&amp;FZ$5,Fluxo!$D:$D,$D58,Fluxo!$E:$E,"&lt;&gt;"&amp;"PERMUTANTE"))</f>
        <v>0</v>
      </c>
      <c r="GA58" s="18">
        <f>IF(GA$5&gt;$G$4,0,SUMIFS(Fluxo!$O:$O,Fluxo!$U:$U,"&gt;"&amp;FZ$5,Fluxo!$U:$U,"&lt;="&amp;GA$5,Fluxo!$D:$D,$D58,Fluxo!$E:$E,"&lt;&gt;"&amp;"PERMUTANTE"))</f>
        <v>0</v>
      </c>
      <c r="GB58" s="18">
        <f>IF(GB$5&gt;$G$4,0,SUMIFS(Fluxo!$O:$O,Fluxo!$U:$U,"&gt;"&amp;GA$5,Fluxo!$U:$U,"&lt;="&amp;GB$5,Fluxo!$D:$D,$D58,Fluxo!$E:$E,"&lt;&gt;"&amp;"PERMUTANTE"))</f>
        <v>0</v>
      </c>
      <c r="GC58" s="18">
        <f>IF(GC$5&gt;$G$4,0,SUMIFS(Fluxo!$O:$O,Fluxo!$U:$U,"&gt;"&amp;GB$5,Fluxo!$U:$U,"&lt;="&amp;GC$5,Fluxo!$D:$D,$D58,Fluxo!$E:$E,"&lt;&gt;"&amp;"PERMUTANTE"))</f>
        <v>0</v>
      </c>
      <c r="GD58" s="18">
        <f>IF(GD$5&gt;$G$4,0,SUMIFS(Fluxo!$O:$O,Fluxo!$U:$U,"&gt;"&amp;GC$5,Fluxo!$U:$U,"&lt;="&amp;GD$5,Fluxo!$D:$D,$D58,Fluxo!$E:$E,"&lt;&gt;"&amp;"PERMUTANTE"))</f>
        <v>0</v>
      </c>
      <c r="GE58" s="18">
        <f>IF(GE$5&gt;$G$4,0,SUMIFS(Fluxo!$O:$O,Fluxo!$U:$U,"&gt;"&amp;GD$5,Fluxo!$U:$U,"&lt;="&amp;GE$5,Fluxo!$D:$D,$D58,Fluxo!$E:$E,"&lt;&gt;"&amp;"PERMUTANTE"))</f>
        <v>0</v>
      </c>
      <c r="GF58" s="18">
        <f>IF(GF$5&gt;$G$4,0,SUMIFS(Fluxo!$O:$O,Fluxo!$U:$U,"&gt;"&amp;GE$5,Fluxo!$U:$U,"&lt;="&amp;GF$5,Fluxo!$D:$D,$D58,Fluxo!$E:$E,"&lt;&gt;"&amp;"PERMUTANTE"))</f>
        <v>0</v>
      </c>
      <c r="GG58" s="18">
        <f>IF(GG$5&gt;$G$4,0,SUMIFS(Fluxo!$O:$O,Fluxo!$U:$U,"&gt;"&amp;GF$5,Fluxo!$U:$U,"&lt;="&amp;GG$5,Fluxo!$D:$D,$D58,Fluxo!$E:$E,"&lt;&gt;"&amp;"PERMUTANTE"))</f>
        <v>0</v>
      </c>
      <c r="GH58" s="18">
        <f>IF(GH$5&gt;$G$4,0,SUMIFS(Fluxo!$O:$O,Fluxo!$U:$U,"&gt;"&amp;GG$5,Fluxo!$U:$U,"&lt;="&amp;GH$5,Fluxo!$D:$D,$D58,Fluxo!$E:$E,"&lt;&gt;"&amp;"PERMUTANTE"))</f>
        <v>0</v>
      </c>
      <c r="GI58" s="18">
        <f>IF(GI$5&gt;$G$4,0,SUMIFS(Fluxo!$O:$O,Fluxo!$U:$U,"&gt;"&amp;GH$5,Fluxo!$U:$U,"&lt;="&amp;GI$5,Fluxo!$D:$D,$D58,Fluxo!$E:$E,"&lt;&gt;"&amp;"PERMUTANTE"))</f>
        <v>0</v>
      </c>
      <c r="GJ58" s="18">
        <f>IF(GJ$5&gt;$G$4,0,SUMIFS(Fluxo!$O:$O,Fluxo!$U:$U,"&gt;"&amp;GI$5,Fluxo!$U:$U,"&lt;="&amp;GJ$5,Fluxo!$D:$D,$D58,Fluxo!$E:$E,"&lt;&gt;"&amp;"PERMUTANTE"))</f>
        <v>0</v>
      </c>
      <c r="GK58" s="18">
        <f>IF(GK$5&gt;$G$4,0,SUMIFS(Fluxo!$O:$O,Fluxo!$U:$U,"&gt;"&amp;GJ$5,Fluxo!$U:$U,"&lt;="&amp;GK$5,Fluxo!$D:$D,$D58,Fluxo!$E:$E,"&lt;&gt;"&amp;"PERMUTANTE"))</f>
        <v>0</v>
      </c>
      <c r="GL58" s="18">
        <f>IF(GL$5&gt;$G$4,0,SUMIFS(Fluxo!$O:$O,Fluxo!$U:$U,"&gt;"&amp;GK$5,Fluxo!$U:$U,"&lt;="&amp;GL$5,Fluxo!$D:$D,$D58,Fluxo!$E:$E,"&lt;&gt;"&amp;"PERMUTANTE"))</f>
        <v>0</v>
      </c>
      <c r="GM58" s="18">
        <f>IF(GM$5&gt;$G$4,0,SUMIFS(Fluxo!$O:$O,Fluxo!$U:$U,"&gt;"&amp;GL$5,Fluxo!$U:$U,"&lt;="&amp;GM$5,Fluxo!$D:$D,$D58,Fluxo!$E:$E,"&lt;&gt;"&amp;"PERMUTANTE"))</f>
        <v>0</v>
      </c>
      <c r="GN58" s="18">
        <f>IF(GN$5&gt;$G$4,0,SUMIFS(Fluxo!$O:$O,Fluxo!$U:$U,"&gt;"&amp;GM$5,Fluxo!$U:$U,"&lt;="&amp;GN$5,Fluxo!$D:$D,$D58,Fluxo!$E:$E,"&lt;&gt;"&amp;"PERMUTANTE"))</f>
        <v>0</v>
      </c>
      <c r="GO58" s="18">
        <f>IF(GO$5&gt;$G$4,0,SUMIFS(Fluxo!$O:$O,Fluxo!$U:$U,"&gt;"&amp;GN$5,Fluxo!$U:$U,"&lt;="&amp;GO$5,Fluxo!$D:$D,$D58,Fluxo!$E:$E,"&lt;&gt;"&amp;"PERMUTANTE"))</f>
        <v>0</v>
      </c>
      <c r="GP58" s="18">
        <f>IF(GP$5&gt;$G$4,0,SUMIFS(Fluxo!$O:$O,Fluxo!$U:$U,"&gt;"&amp;GO$5,Fluxo!$U:$U,"&lt;="&amp;GP$5,Fluxo!$D:$D,$D58,Fluxo!$E:$E,"&lt;&gt;"&amp;"PERMUTANTE"))</f>
        <v>0</v>
      </c>
      <c r="GQ58" s="18">
        <f>IF(GQ$5&gt;$G$4,0,SUMIFS(Fluxo!$O:$O,Fluxo!$U:$U,"&gt;"&amp;GP$5,Fluxo!$U:$U,"&lt;="&amp;GQ$5,Fluxo!$D:$D,$D58,Fluxo!$E:$E,"&lt;&gt;"&amp;"PERMUTANTE"))</f>
        <v>0</v>
      </c>
      <c r="GR58" s="18">
        <f>IF(GR$5&gt;$G$4,0,SUMIFS(Fluxo!$O:$O,Fluxo!$U:$U,"&gt;"&amp;GQ$5,Fluxo!$U:$U,"&lt;="&amp;GR$5,Fluxo!$D:$D,$D58,Fluxo!$E:$E,"&lt;&gt;"&amp;"PERMUTANTE"))</f>
        <v>0</v>
      </c>
      <c r="GS58" s="18">
        <f>IF(GS$5&gt;$G$4,0,SUMIFS(Fluxo!$O:$O,Fluxo!$U:$U,"&gt;"&amp;GR$5,Fluxo!$U:$U,"&lt;="&amp;GS$5,Fluxo!$D:$D,$D58,Fluxo!$E:$E,"&lt;&gt;"&amp;"PERMUTANTE"))</f>
        <v>0</v>
      </c>
      <c r="GT58" s="18">
        <f>IF(GT$5&gt;$G$4,0,SUMIFS(Fluxo!$O:$O,Fluxo!$U:$U,"&gt;"&amp;GS$5,Fluxo!$U:$U,"&lt;="&amp;GT$5,Fluxo!$D:$D,$D58,Fluxo!$E:$E,"&lt;&gt;"&amp;"PERMUTANTE"))</f>
        <v>0</v>
      </c>
      <c r="GU58" s="18">
        <f>IF(GU$5&gt;$G$4,0,SUMIFS(Fluxo!$O:$O,Fluxo!$U:$U,"&gt;"&amp;GT$5,Fluxo!$U:$U,"&lt;="&amp;GU$5,Fluxo!$D:$D,$D58,Fluxo!$E:$E,"&lt;&gt;"&amp;"PERMUTANTE"))</f>
        <v>0</v>
      </c>
      <c r="GV58" s="18">
        <f>IF(GV$5&gt;$G$4,0,SUMIFS(Fluxo!$O:$O,Fluxo!$U:$U,"&gt;"&amp;GU$5,Fluxo!$U:$U,"&lt;="&amp;GV$5,Fluxo!$D:$D,$D58,Fluxo!$E:$E,"&lt;&gt;"&amp;"PERMUTANTE"))</f>
        <v>0</v>
      </c>
      <c r="GW58" s="18">
        <f>IF(GW$5&gt;$G$4,0,SUMIFS(Fluxo!$O:$O,Fluxo!$U:$U,"&gt;"&amp;GV$5,Fluxo!$U:$U,"&lt;="&amp;GW$5,Fluxo!$D:$D,$D58,Fluxo!$E:$E,"&lt;&gt;"&amp;"PERMUTANTE"))</f>
        <v>0</v>
      </c>
      <c r="GX58" s="18">
        <f>IF(GX$5&gt;$G$4,0,SUMIFS(Fluxo!$O:$O,Fluxo!$U:$U,"&gt;"&amp;GW$5,Fluxo!$U:$U,"&lt;="&amp;GX$5,Fluxo!$D:$D,$D58,Fluxo!$E:$E,"&lt;&gt;"&amp;"PERMUTANTE"))</f>
        <v>0</v>
      </c>
      <c r="GY58" s="18">
        <f>IF(GY$5&gt;$G$4,0,SUMIFS(Fluxo!$O:$O,Fluxo!$U:$U,"&gt;"&amp;GX$5,Fluxo!$U:$U,"&lt;="&amp;GY$5,Fluxo!$D:$D,$D58,Fluxo!$E:$E,"&lt;&gt;"&amp;"PERMUTANTE"))</f>
        <v>0</v>
      </c>
      <c r="GZ58" s="18">
        <f>IF(GZ$5&gt;$G$4,0,SUMIFS(Fluxo!$O:$O,Fluxo!$U:$U,"&gt;"&amp;GY$5,Fluxo!$U:$U,"&lt;="&amp;GZ$5,Fluxo!$D:$D,$D58,Fluxo!$E:$E,"&lt;&gt;"&amp;"PERMUTANTE"))</f>
        <v>0</v>
      </c>
      <c r="HA58" s="18">
        <f>IF(HA$5&gt;$G$4,0,SUMIFS(Fluxo!$O:$O,Fluxo!$U:$U,"&gt;"&amp;GZ$5,Fluxo!$U:$U,"&lt;="&amp;HA$5,Fluxo!$D:$D,$D58,Fluxo!$E:$E,"&lt;&gt;"&amp;"PERMUTANTE"))</f>
        <v>0</v>
      </c>
      <c r="HB58" s="18">
        <f>IF(HB$5&gt;$G$4,0,SUMIFS(Fluxo!$O:$O,Fluxo!$U:$U,"&gt;"&amp;HA$5,Fluxo!$U:$U,"&lt;="&amp;HB$5,Fluxo!$D:$D,$D58,Fluxo!$E:$E,"&lt;&gt;"&amp;"PERMUTANTE"))</f>
        <v>0</v>
      </c>
      <c r="HC58" s="18">
        <f>IF(HC$5&gt;$G$4,0,SUMIFS(Fluxo!$O:$O,Fluxo!$U:$U,"&gt;"&amp;HB$5,Fluxo!$U:$U,"&lt;="&amp;HC$5,Fluxo!$D:$D,$D58,Fluxo!$E:$E,"&lt;&gt;"&amp;"PERMUTANTE"))</f>
        <v>0</v>
      </c>
      <c r="HD58" s="18">
        <f>IF(HD$5&gt;$G$4,0,SUMIFS(Fluxo!$O:$O,Fluxo!$U:$U,"&gt;"&amp;HC$5,Fluxo!$U:$U,"&lt;="&amp;HD$5,Fluxo!$D:$D,$D58,Fluxo!$E:$E,"&lt;&gt;"&amp;"PERMUTANTE"))</f>
        <v>0</v>
      </c>
      <c r="HE58" s="18">
        <f>IF(HE$5&gt;$G$4,0,SUMIFS(Fluxo!$O:$O,Fluxo!$U:$U,"&gt;"&amp;HD$5,Fluxo!$U:$U,"&lt;="&amp;HE$5,Fluxo!$D:$D,$D58,Fluxo!$E:$E,"&lt;&gt;"&amp;"PERMUTANTE"))</f>
        <v>0</v>
      </c>
      <c r="HF58" s="18">
        <f>IF(HF$5&gt;$G$4,0,SUMIFS(Fluxo!$O:$O,Fluxo!$U:$U,"&gt;"&amp;HE$5,Fluxo!$U:$U,"&lt;="&amp;HF$5,Fluxo!$D:$D,$D58,Fluxo!$E:$E,"&lt;&gt;"&amp;"PERMUTANTE"))</f>
        <v>0</v>
      </c>
    </row>
    <row r="59" spans="1:214">
      <c r="A59" s="20">
        <f t="shared" si="8"/>
        <v>49</v>
      </c>
      <c r="B59" s="140" t="str">
        <f>'Check Carteira'!C51</f>
        <v>E.1016.99.01.0134</v>
      </c>
      <c r="C59" s="141">
        <v>1</v>
      </c>
      <c r="D59" s="129" t="str">
        <f>'Check Carteira'!F51</f>
        <v>A-0134</v>
      </c>
      <c r="E59" s="21" t="str">
        <f>IFERROR(INDEX(Contratos!L:L,MATCH(D59,Contratos!R:R,0)),"")</f>
        <v/>
      </c>
      <c r="F59" s="139" t="str">
        <f>IFERROR(INDEX(Contratos!G:G,MATCH(D59,Contratos!R:R,0)),"")</f>
        <v/>
      </c>
      <c r="H59" s="83">
        <f t="shared" si="10"/>
        <v>0</v>
      </c>
      <c r="J59" s="18">
        <f>IF(J$5&gt;$G$4,0,SUMIFS(Fluxo!$O:$O,Fluxo!$U:$U,"&gt;"&amp;I$5,Fluxo!$U:$U,"&lt;="&amp;J$5,Fluxo!$D:$D,$D59))</f>
        <v>0</v>
      </c>
      <c r="K59" s="18">
        <f>IF(K$5&gt;$G$4,0,SUMIFS(Fluxo!$O:$O,Fluxo!$U:$U,"&gt;"&amp;J$5,Fluxo!$U:$U,"&lt;="&amp;K$5,Fluxo!$D:$D,$D59))</f>
        <v>0</v>
      </c>
      <c r="L59" s="18">
        <f>IF(L$5&gt;$G$4,0,SUMIFS(Fluxo!$O:$O,Fluxo!$U:$U,"&gt;"&amp;K$5,Fluxo!$U:$U,"&lt;="&amp;L$5,Fluxo!$D:$D,$D59))</f>
        <v>0</v>
      </c>
      <c r="M59" s="18">
        <f>IF(M$5&gt;$G$4,0,SUMIFS(Fluxo!$O:$O,Fluxo!$U:$U,"&gt;"&amp;L$5,Fluxo!$U:$U,"&lt;="&amp;M$5,Fluxo!$D:$D,$D59))</f>
        <v>0</v>
      </c>
      <c r="N59" s="18">
        <f>IF(N$5&gt;$G$4,0,SUMIFS(Fluxo!$O:$O,Fluxo!$U:$U,"&gt;"&amp;M$5,Fluxo!$U:$U,"&lt;="&amp;N$5,Fluxo!$D:$D,$D59))</f>
        <v>0</v>
      </c>
      <c r="O59" s="18">
        <f>IF(O$5&gt;$G$4,0,SUMIFS(Fluxo!$O:$O,Fluxo!$U:$U,"&gt;"&amp;N$5,Fluxo!$U:$U,"&lt;="&amp;O$5,Fluxo!$D:$D,$D59))</f>
        <v>0</v>
      </c>
      <c r="P59" s="18">
        <f>IF(P$5&gt;$G$4,0,SUMIFS(Fluxo!$O:$O,Fluxo!$U:$U,"&gt;"&amp;O$5,Fluxo!$U:$U,"&lt;="&amp;P$5,Fluxo!$D:$D,$D59))</f>
        <v>0</v>
      </c>
      <c r="Q59" s="18">
        <f>IF(Q$5&gt;$G$4,0,SUMIFS(Fluxo!$O:$O,Fluxo!$U:$U,"&gt;"&amp;P$5,Fluxo!$U:$U,"&lt;="&amp;Q$5,Fluxo!$D:$D,$D59))</f>
        <v>0</v>
      </c>
      <c r="R59" s="18">
        <f>IF(R$5&gt;$G$4,0,SUMIFS(Fluxo!$O:$O,Fluxo!$U:$U,"&gt;"&amp;Q$5,Fluxo!$U:$U,"&lt;="&amp;R$5,Fluxo!$D:$D,$D59))</f>
        <v>0</v>
      </c>
      <c r="S59" s="18">
        <f>IF(S$5&gt;$G$4,0,SUMIFS(Fluxo!$O:$O,Fluxo!$U:$U,"&gt;"&amp;R$5,Fluxo!$U:$U,"&lt;="&amp;S$5,Fluxo!$D:$D,$D59,Fluxo!$E:$E,"&lt;&gt;"&amp;"PERMUTANTE"))</f>
        <v>0</v>
      </c>
      <c r="T59" s="18">
        <f>IF(T$5&gt;$G$4,0,SUMIFS(Fluxo!$O:$O,Fluxo!$U:$U,"&gt;"&amp;S$5,Fluxo!$U:$U,"&lt;="&amp;T$5,Fluxo!$D:$D,$D59,Fluxo!$E:$E,"&lt;&gt;"&amp;"PERMUTANTE"))</f>
        <v>0</v>
      </c>
      <c r="U59" s="18">
        <f>IF(U$5&gt;$G$4,0,SUMIFS(Fluxo!$O:$O,Fluxo!$U:$U,"&gt;"&amp;T$5,Fluxo!$U:$U,"&lt;="&amp;U$5,Fluxo!$D:$D,$D59,Fluxo!$E:$E,"&lt;&gt;"&amp;"PERMUTANTE"))</f>
        <v>0</v>
      </c>
      <c r="V59" s="18">
        <f>IF(V$5&gt;$G$4,0,SUMIFS(Fluxo!$O:$O,Fluxo!$U:$U,"&gt;"&amp;U$5,Fluxo!$U:$U,"&lt;="&amp;V$5,Fluxo!$D:$D,$D59,Fluxo!$E:$E,"&lt;&gt;"&amp;"PERMUTANTE"))</f>
        <v>0</v>
      </c>
      <c r="W59" s="18">
        <f>IF(W$5&gt;$G$4,0,SUMIFS(Fluxo!$O:$O,Fluxo!$U:$U,"&gt;"&amp;V$5,Fluxo!$U:$U,"&lt;="&amp;W$5,Fluxo!$D:$D,$D59,Fluxo!$E:$E,"&lt;&gt;"&amp;"PERMUTANTE"))</f>
        <v>0</v>
      </c>
      <c r="X59" s="18">
        <f>IF(X$5&gt;$G$4,0,SUMIFS(Fluxo!$O:$O,Fluxo!$U:$U,"&gt;"&amp;W$5,Fluxo!$U:$U,"&lt;="&amp;X$5,Fluxo!$D:$D,$D59,Fluxo!$E:$E,"&lt;&gt;"&amp;"PERMUTANTE"))</f>
        <v>0</v>
      </c>
      <c r="Y59" s="18">
        <f>IF(Y$5&gt;$G$4,0,SUMIFS(Fluxo!$O:$O,Fluxo!$U:$U,"&gt;"&amp;X$5,Fluxo!$U:$U,"&lt;="&amp;Y$5,Fluxo!$D:$D,$D59,Fluxo!$E:$E,"&lt;&gt;"&amp;"PERMUTANTE"))</f>
        <v>0</v>
      </c>
      <c r="Z59" s="18">
        <f>IF(Z$5&gt;$G$4,0,SUMIFS(Fluxo!$O:$O,Fluxo!$U:$U,"&gt;"&amp;Y$5,Fluxo!$U:$U,"&lt;="&amp;Z$5,Fluxo!$D:$D,$D59,Fluxo!$E:$E,"&lt;&gt;"&amp;"PERMUTANTE"))</f>
        <v>0</v>
      </c>
      <c r="AA59" s="18">
        <f>IF(AA$5&gt;$G$4,0,SUMIFS(Fluxo!$O:$O,Fluxo!$U:$U,"&gt;"&amp;Z$5,Fluxo!$U:$U,"&lt;="&amp;AA$5,Fluxo!$D:$D,$D59,Fluxo!$E:$E,"&lt;&gt;"&amp;"PERMUTANTE"))</f>
        <v>0</v>
      </c>
      <c r="AB59" s="18">
        <f>IF(AB$5&gt;$G$4,0,SUMIFS(Fluxo!$O:$O,Fluxo!$U:$U,"&gt;"&amp;AA$5,Fluxo!$U:$U,"&lt;="&amp;AB$5,Fluxo!$D:$D,$D59,Fluxo!$E:$E,"&lt;&gt;"&amp;"PERMUTANTE"))</f>
        <v>0</v>
      </c>
      <c r="AC59" s="18">
        <f>IF(AC$5&gt;$G$4,0,SUMIFS(Fluxo!$O:$O,Fluxo!$U:$U,"&gt;"&amp;AB$5,Fluxo!$U:$U,"&lt;="&amp;AC$5,Fluxo!$D:$D,$D59,Fluxo!$E:$E,"&lt;&gt;"&amp;"PERMUTANTE"))</f>
        <v>0</v>
      </c>
      <c r="AD59" s="18">
        <f>IF(AD$5&gt;$G$4,0,SUMIFS(Fluxo!$O:$O,Fluxo!$U:$U,"&gt;"&amp;AC$5,Fluxo!$U:$U,"&lt;="&amp;AD$5,Fluxo!$D:$D,$D59,Fluxo!$E:$E,"&lt;&gt;"&amp;"PERMUTANTE"))</f>
        <v>0</v>
      </c>
      <c r="AE59" s="18">
        <f>IF(AE$5&gt;$G$4,0,SUMIFS(Fluxo!$O:$O,Fluxo!$U:$U,"&gt;"&amp;AD$5,Fluxo!$U:$U,"&lt;="&amp;AE$5,Fluxo!$D:$D,$D59,Fluxo!$E:$E,"&lt;&gt;"&amp;"PERMUTANTE"))</f>
        <v>0</v>
      </c>
      <c r="AF59" s="18">
        <f>IF(AF$5&gt;$G$4,0,SUMIFS(Fluxo!$O:$O,Fluxo!$U:$U,"&gt;"&amp;AE$5,Fluxo!$U:$U,"&lt;="&amp;AF$5,Fluxo!$D:$D,$D59,Fluxo!$E:$E,"&lt;&gt;"&amp;"PERMUTANTE"))</f>
        <v>0</v>
      </c>
      <c r="AG59" s="18">
        <f>IF(AG$5&gt;$G$4,0,SUMIFS(Fluxo!$O:$O,Fluxo!$U:$U,"&gt;"&amp;AF$5,Fluxo!$U:$U,"&lt;="&amp;AG$5,Fluxo!$D:$D,$D59,Fluxo!$E:$E,"&lt;&gt;"&amp;"PERMUTANTE"))</f>
        <v>0</v>
      </c>
      <c r="AH59" s="18">
        <f>IF(AH$5&gt;$G$4,0,SUMIFS(Fluxo!$O:$O,Fluxo!$U:$U,"&gt;"&amp;AG$5,Fluxo!$U:$U,"&lt;="&amp;AH$5,Fluxo!$D:$D,$D59,Fluxo!$E:$E,"&lt;&gt;"&amp;"PERMUTANTE"))</f>
        <v>0</v>
      </c>
      <c r="AI59" s="18">
        <f>IF(AI$5&gt;$G$4,0,SUMIFS(Fluxo!$O:$O,Fluxo!$U:$U,"&gt;"&amp;AH$5,Fluxo!$U:$U,"&lt;="&amp;AI$5,Fluxo!$D:$D,$D59,Fluxo!$E:$E,"&lt;&gt;"&amp;"PERMUTANTE"))</f>
        <v>0</v>
      </c>
      <c r="AJ59" s="18">
        <f>IF(AJ$5&gt;$G$4,0,SUMIFS(Fluxo!$O:$O,Fluxo!$U:$U,"&gt;"&amp;AI$5,Fluxo!$U:$U,"&lt;="&amp;AJ$5,Fluxo!$D:$D,$D59,Fluxo!$E:$E,"&lt;&gt;"&amp;"PERMUTANTE"))</f>
        <v>0</v>
      </c>
      <c r="AK59" s="18">
        <f>IF(AK$5&gt;$G$4,0,SUMIFS(Fluxo!$O:$O,Fluxo!$U:$U,"&gt;"&amp;AJ$5,Fluxo!$U:$U,"&lt;="&amp;AK$5,Fluxo!$D:$D,$D59,Fluxo!$E:$E,"&lt;&gt;"&amp;"PERMUTANTE"))</f>
        <v>0</v>
      </c>
      <c r="AL59" s="18">
        <f>IF(AL$5&gt;$G$4,0,SUMIFS(Fluxo!$O:$O,Fluxo!$U:$U,"&gt;"&amp;AK$5,Fluxo!$U:$U,"&lt;="&amp;AL$5,Fluxo!$D:$D,$D59,Fluxo!$E:$E,"&lt;&gt;"&amp;"PERMUTANTE"))</f>
        <v>0</v>
      </c>
      <c r="AM59" s="18">
        <f>IF(AM$5&gt;$G$4,0,SUMIFS(Fluxo!$O:$O,Fluxo!$U:$U,"&gt;"&amp;AL$5,Fluxo!$U:$U,"&lt;="&amp;AM$5,Fluxo!$D:$D,$D59,Fluxo!$E:$E,"&lt;&gt;"&amp;"PERMUTANTE"))</f>
        <v>0</v>
      </c>
      <c r="AN59" s="18">
        <f>IF(AN$5&gt;$G$4,0,SUMIFS(Fluxo!$O:$O,Fluxo!$U:$U,"&gt;"&amp;AM$5,Fluxo!$U:$U,"&lt;="&amp;AN$5,Fluxo!$D:$D,$D59,Fluxo!$E:$E,"&lt;&gt;"&amp;"PERMUTANTE"))</f>
        <v>0</v>
      </c>
      <c r="AO59" s="18">
        <f>IF(AO$5&gt;$G$4,0,SUMIFS(Fluxo!$O:$O,Fluxo!$U:$U,"&gt;"&amp;AN$5,Fluxo!$U:$U,"&lt;="&amp;AO$5,Fluxo!$D:$D,$D59,Fluxo!$E:$E,"&lt;&gt;"&amp;"PERMUTANTE"))</f>
        <v>0</v>
      </c>
      <c r="AP59" s="18">
        <f>IF(AP$5&gt;$G$4,0,SUMIFS(Fluxo!$O:$O,Fluxo!$U:$U,"&gt;"&amp;AO$5,Fluxo!$U:$U,"&lt;="&amp;AP$5,Fluxo!$D:$D,$D59,Fluxo!$E:$E,"&lt;&gt;"&amp;"PERMUTANTE"))</f>
        <v>0</v>
      </c>
      <c r="AQ59" s="18">
        <f>IF(AQ$5&gt;$G$4,0,SUMIFS(Fluxo!$O:$O,Fluxo!$U:$U,"&gt;"&amp;AP$5,Fluxo!$U:$U,"&lt;="&amp;AQ$5,Fluxo!$D:$D,$D59,Fluxo!$E:$E,"&lt;&gt;"&amp;"PERMUTANTE"))</f>
        <v>0</v>
      </c>
      <c r="AR59" s="18">
        <f>IF(AR$5&gt;$G$4,0,SUMIFS(Fluxo!$O:$O,Fluxo!$U:$U,"&gt;"&amp;AQ$5,Fluxo!$U:$U,"&lt;="&amp;AR$5,Fluxo!$D:$D,$D59,Fluxo!$E:$E,"&lt;&gt;"&amp;"PERMUTANTE"))</f>
        <v>0</v>
      </c>
      <c r="AS59" s="18">
        <f>IF(AS$5&gt;$G$4,0,SUMIFS(Fluxo!$O:$O,Fluxo!$U:$U,"&gt;"&amp;AR$5,Fluxo!$U:$U,"&lt;="&amp;AS$5,Fluxo!$D:$D,$D59,Fluxo!$E:$E,"&lt;&gt;"&amp;"PERMUTANTE"))</f>
        <v>0</v>
      </c>
      <c r="AT59" s="18">
        <f>IF(AT$5&gt;$G$4,0,SUMIFS(Fluxo!$O:$O,Fluxo!$U:$U,"&gt;"&amp;AS$5,Fluxo!$U:$U,"&lt;="&amp;AT$5,Fluxo!$D:$D,$D59,Fluxo!$E:$E,"&lt;&gt;"&amp;"PERMUTANTE"))</f>
        <v>0</v>
      </c>
      <c r="AU59" s="18">
        <f>IF(AU$5&gt;$G$4,0,SUMIFS(Fluxo!$O:$O,Fluxo!$U:$U,"&gt;"&amp;AT$5,Fluxo!$U:$U,"&lt;="&amp;AU$5,Fluxo!$D:$D,$D59,Fluxo!$E:$E,"&lt;&gt;"&amp;"PERMUTANTE"))</f>
        <v>0</v>
      </c>
      <c r="AV59" s="18">
        <f>IF(AV$5&gt;$G$4,0,SUMIFS(Fluxo!$O:$O,Fluxo!$U:$U,"&gt;"&amp;AU$5,Fluxo!$U:$U,"&lt;="&amp;AV$5,Fluxo!$D:$D,$D59,Fluxo!$E:$E,"&lt;&gt;"&amp;"PERMUTANTE"))</f>
        <v>0</v>
      </c>
      <c r="AW59" s="18">
        <f>IF(AW$5&gt;$G$4,0,SUMIFS(Fluxo!$O:$O,Fluxo!$U:$U,"&gt;"&amp;AV$5,Fluxo!$U:$U,"&lt;="&amp;AW$5,Fluxo!$D:$D,$D59,Fluxo!$E:$E,"&lt;&gt;"&amp;"PERMUTANTE"))</f>
        <v>0</v>
      </c>
      <c r="AX59" s="18">
        <f>IF(AX$5&gt;$G$4,0,SUMIFS(Fluxo!$O:$O,Fluxo!$U:$U,"&gt;"&amp;AW$5,Fluxo!$U:$U,"&lt;="&amp;AX$5,Fluxo!$D:$D,$D59,Fluxo!$E:$E,"&lt;&gt;"&amp;"PERMUTANTE"))</f>
        <v>0</v>
      </c>
      <c r="AY59" s="18">
        <f>IF(AY$5&gt;$G$4,0,SUMIFS(Fluxo!$O:$O,Fluxo!$U:$U,"&gt;"&amp;AX$5,Fluxo!$U:$U,"&lt;="&amp;AY$5,Fluxo!$D:$D,$D59,Fluxo!$E:$E,"&lt;&gt;"&amp;"PERMUTANTE"))</f>
        <v>0</v>
      </c>
      <c r="AZ59" s="18">
        <f>IF(AZ$5&gt;$G$4,0,SUMIFS(Fluxo!$O:$O,Fluxo!$U:$U,"&gt;"&amp;AY$5,Fluxo!$U:$U,"&lt;="&amp;AZ$5,Fluxo!$D:$D,$D59,Fluxo!$E:$E,"&lt;&gt;"&amp;"PERMUTANTE"))</f>
        <v>0</v>
      </c>
      <c r="BA59" s="18">
        <f>IF(BA$5&gt;$G$4,0,SUMIFS(Fluxo!$O:$O,Fluxo!$U:$U,"&gt;"&amp;AZ$5,Fluxo!$U:$U,"&lt;="&amp;BA$5,Fluxo!$D:$D,$D59,Fluxo!$E:$E,"&lt;&gt;"&amp;"PERMUTANTE"))</f>
        <v>0</v>
      </c>
      <c r="BB59" s="18">
        <f>IF(BB$5&gt;$G$4,0,SUMIFS(Fluxo!$O:$O,Fluxo!$U:$U,"&gt;"&amp;BA$5,Fluxo!$U:$U,"&lt;="&amp;BB$5,Fluxo!$D:$D,$D59,Fluxo!$E:$E,"&lt;&gt;"&amp;"PERMUTANTE"))</f>
        <v>0</v>
      </c>
      <c r="BC59" s="18">
        <f>IF(BC$5&gt;$G$4,0,SUMIFS(Fluxo!$O:$O,Fluxo!$U:$U,"&gt;"&amp;BB$5,Fluxo!$U:$U,"&lt;="&amp;BC$5,Fluxo!$D:$D,$D59,Fluxo!$E:$E,"&lt;&gt;"&amp;"PERMUTANTE"))</f>
        <v>0</v>
      </c>
      <c r="BD59" s="18">
        <f>IF(BD$5&gt;$G$4,0,SUMIFS(Fluxo!$O:$O,Fluxo!$U:$U,"&gt;"&amp;BC$5,Fluxo!$U:$U,"&lt;="&amp;BD$5,Fluxo!$D:$D,$D59,Fluxo!$E:$E,"&lt;&gt;"&amp;"PERMUTANTE"))</f>
        <v>0</v>
      </c>
      <c r="BE59" s="18">
        <f>IF(BE$5&gt;$G$4,0,SUMIFS(Fluxo!$O:$O,Fluxo!$U:$U,"&gt;"&amp;BD$5,Fluxo!$U:$U,"&lt;="&amp;BE$5,Fluxo!$D:$D,$D59,Fluxo!$E:$E,"&lt;&gt;"&amp;"PERMUTANTE"))</f>
        <v>0</v>
      </c>
      <c r="BF59" s="18">
        <f>IF(BF$5&gt;$G$4,0,SUMIFS(Fluxo!$O:$O,Fluxo!$U:$U,"&gt;"&amp;BE$5,Fluxo!$U:$U,"&lt;="&amp;BF$5,Fluxo!$D:$D,$D59,Fluxo!$E:$E,"&lt;&gt;"&amp;"PERMUTANTE"))</f>
        <v>0</v>
      </c>
      <c r="BG59" s="18">
        <f>IF(BG$5&gt;$G$4,0,SUMIFS(Fluxo!$O:$O,Fluxo!$U:$U,"&gt;"&amp;BF$5,Fluxo!$U:$U,"&lt;="&amp;BG$5,Fluxo!$D:$D,$D59,Fluxo!$E:$E,"&lt;&gt;"&amp;"PERMUTANTE"))</f>
        <v>0</v>
      </c>
      <c r="BH59" s="18">
        <f>IF(BH$5&gt;$G$4,0,SUMIFS(Fluxo!$O:$O,Fluxo!$U:$U,"&gt;"&amp;BG$5,Fluxo!$U:$U,"&lt;="&amp;BH$5,Fluxo!$D:$D,$D59,Fluxo!$E:$E,"&lt;&gt;"&amp;"PERMUTANTE"))</f>
        <v>0</v>
      </c>
      <c r="BI59" s="18">
        <f>IF(BI$5&gt;$G$4,0,SUMIFS(Fluxo!$O:$O,Fluxo!$U:$U,"&gt;"&amp;BH$5,Fluxo!$U:$U,"&lt;="&amp;BI$5,Fluxo!$D:$D,$D59,Fluxo!$E:$E,"&lt;&gt;"&amp;"PERMUTANTE"))</f>
        <v>0</v>
      </c>
      <c r="BJ59" s="18">
        <f>IF(BJ$5&gt;$G$4,0,SUMIFS(Fluxo!$O:$O,Fluxo!$U:$U,"&gt;"&amp;BI$5,Fluxo!$U:$U,"&lt;="&amp;BJ$5,Fluxo!$D:$D,$D59,Fluxo!$E:$E,"&lt;&gt;"&amp;"PERMUTANTE"))</f>
        <v>0</v>
      </c>
      <c r="BK59" s="18">
        <f>IF(BK$5&gt;$G$4,0,SUMIFS(Fluxo!$O:$O,Fluxo!$U:$U,"&gt;"&amp;BJ$5,Fluxo!$U:$U,"&lt;="&amp;BK$5,Fluxo!$D:$D,$D59,Fluxo!$E:$E,"&lt;&gt;"&amp;"PERMUTANTE"))</f>
        <v>0</v>
      </c>
      <c r="BL59" s="18">
        <f>IF(BL$5&gt;$G$4,0,SUMIFS(Fluxo!$O:$O,Fluxo!$U:$U,"&gt;"&amp;BK$5,Fluxo!$U:$U,"&lt;="&amp;BL$5,Fluxo!$D:$D,$D59,Fluxo!$E:$E,"&lt;&gt;"&amp;"PERMUTANTE"))</f>
        <v>0</v>
      </c>
      <c r="BM59" s="18">
        <f>IF(BM$5&gt;$G$4,0,SUMIFS(Fluxo!$O:$O,Fluxo!$U:$U,"&gt;"&amp;BL$5,Fluxo!$U:$U,"&lt;="&amp;BM$5,Fluxo!$D:$D,$D59,Fluxo!$E:$E,"&lt;&gt;"&amp;"PERMUTANTE"))</f>
        <v>0</v>
      </c>
      <c r="BN59" s="18">
        <f>IF(BN$5&gt;$G$4,0,SUMIFS(Fluxo!$O:$O,Fluxo!$U:$U,"&gt;"&amp;BM$5,Fluxo!$U:$U,"&lt;="&amp;BN$5,Fluxo!$D:$D,$D59,Fluxo!$E:$E,"&lt;&gt;"&amp;"PERMUTANTE"))</f>
        <v>0</v>
      </c>
      <c r="BO59" s="18">
        <f>IF(BO$5&gt;$G$4,0,SUMIFS(Fluxo!$O:$O,Fluxo!$U:$U,"&gt;"&amp;BN$5,Fluxo!$U:$U,"&lt;="&amp;BO$5,Fluxo!$D:$D,$D59,Fluxo!$E:$E,"&lt;&gt;"&amp;"PERMUTANTE"))</f>
        <v>0</v>
      </c>
      <c r="BP59" s="18">
        <f>IF(BP$5&gt;$G$4,0,SUMIFS(Fluxo!$O:$O,Fluxo!$U:$U,"&gt;"&amp;BO$5,Fluxo!$U:$U,"&lt;="&amp;BP$5,Fluxo!$D:$D,$D59,Fluxo!$E:$E,"&lt;&gt;"&amp;"PERMUTANTE"))</f>
        <v>0</v>
      </c>
      <c r="BQ59" s="18">
        <f>IF(BQ$5&gt;$G$4,0,SUMIFS(Fluxo!$O:$O,Fluxo!$U:$U,"&gt;"&amp;BP$5,Fluxo!$U:$U,"&lt;="&amp;BQ$5,Fluxo!$D:$D,$D59,Fluxo!$E:$E,"&lt;&gt;"&amp;"PERMUTANTE"))</f>
        <v>0</v>
      </c>
      <c r="BR59" s="18">
        <f>IF(BR$5&gt;$G$4,0,SUMIFS(Fluxo!$O:$O,Fluxo!$U:$U,"&gt;"&amp;BQ$5,Fluxo!$U:$U,"&lt;="&amp;BR$5,Fluxo!$D:$D,$D59,Fluxo!$E:$E,"&lt;&gt;"&amp;"PERMUTANTE"))</f>
        <v>0</v>
      </c>
      <c r="BS59" s="18">
        <f>IF(BS$5&gt;$G$4,0,SUMIFS(Fluxo!$O:$O,Fluxo!$U:$U,"&gt;"&amp;BR$5,Fluxo!$U:$U,"&lt;="&amp;BS$5,Fluxo!$D:$D,$D59,Fluxo!$E:$E,"&lt;&gt;"&amp;"PERMUTANTE"))</f>
        <v>0</v>
      </c>
      <c r="BT59" s="18">
        <f>IF(BT$5&gt;$G$4,0,SUMIFS(Fluxo!$O:$O,Fluxo!$U:$U,"&gt;"&amp;BS$5,Fluxo!$U:$U,"&lt;="&amp;BT$5,Fluxo!$D:$D,$D59,Fluxo!$E:$E,"&lt;&gt;"&amp;"PERMUTANTE"))</f>
        <v>0</v>
      </c>
      <c r="BU59" s="18">
        <f>IF(BU$5&gt;$G$4,0,SUMIFS(Fluxo!$O:$O,Fluxo!$U:$U,"&gt;"&amp;BT$5,Fluxo!$U:$U,"&lt;="&amp;BU$5,Fluxo!$D:$D,$D59,Fluxo!$E:$E,"&lt;&gt;"&amp;"PERMUTANTE"))</f>
        <v>0</v>
      </c>
      <c r="BV59" s="18">
        <f>IF(BV$5&gt;$G$4,0,SUMIFS(Fluxo!$O:$O,Fluxo!$U:$U,"&gt;"&amp;BU$5,Fluxo!$U:$U,"&lt;="&amp;BV$5,Fluxo!$D:$D,$D59,Fluxo!$E:$E,"&lt;&gt;"&amp;"PERMUTANTE"))</f>
        <v>0</v>
      </c>
      <c r="BW59" s="18">
        <f>IF(BW$5&gt;$G$4,0,SUMIFS(Fluxo!$O:$O,Fluxo!$U:$U,"&gt;"&amp;BV$5,Fluxo!$U:$U,"&lt;="&amp;BW$5,Fluxo!$D:$D,$D59,Fluxo!$E:$E,"&lt;&gt;"&amp;"PERMUTANTE"))</f>
        <v>0</v>
      </c>
      <c r="BX59" s="18">
        <f>IF(BX$5&gt;$G$4,0,SUMIFS(Fluxo!$O:$O,Fluxo!$U:$U,"&gt;"&amp;BW$5,Fluxo!$U:$U,"&lt;="&amp;BX$5,Fluxo!$D:$D,$D59,Fluxo!$E:$E,"&lt;&gt;"&amp;"PERMUTANTE"))</f>
        <v>0</v>
      </c>
      <c r="BY59" s="18">
        <f>IF(BY$5&gt;$G$4,0,SUMIFS(Fluxo!$O:$O,Fluxo!$U:$U,"&gt;"&amp;BX$5,Fluxo!$U:$U,"&lt;="&amp;BY$5,Fluxo!$D:$D,$D59,Fluxo!$E:$E,"&lt;&gt;"&amp;"PERMUTANTE"))</f>
        <v>0</v>
      </c>
      <c r="BZ59" s="18">
        <f>IF(BZ$5&gt;$G$4,0,SUMIFS(Fluxo!$O:$O,Fluxo!$U:$U,"&gt;"&amp;BY$5,Fluxo!$U:$U,"&lt;="&amp;BZ$5,Fluxo!$D:$D,$D59,Fluxo!$E:$E,"&lt;&gt;"&amp;"PERMUTANTE"))</f>
        <v>0</v>
      </c>
      <c r="CA59" s="18">
        <f>IF(CA$5&gt;$G$4,0,SUMIFS(Fluxo!$O:$O,Fluxo!$U:$U,"&gt;"&amp;BZ$5,Fluxo!$U:$U,"&lt;="&amp;CA$5,Fluxo!$D:$D,$D59,Fluxo!$E:$E,"&lt;&gt;"&amp;"PERMUTANTE"))</f>
        <v>0</v>
      </c>
      <c r="CB59" s="18">
        <f>IF(CB$5&gt;$G$4,0,SUMIFS(Fluxo!$O:$O,Fluxo!$U:$U,"&gt;"&amp;CA$5,Fluxo!$U:$U,"&lt;="&amp;CB$5,Fluxo!$D:$D,$D59,Fluxo!$E:$E,"&lt;&gt;"&amp;"PERMUTANTE"))</f>
        <v>0</v>
      </c>
      <c r="CC59" s="18">
        <f>IF(CC$5&gt;$G$4,0,SUMIFS(Fluxo!$O:$O,Fluxo!$U:$U,"&gt;"&amp;CB$5,Fluxo!$U:$U,"&lt;="&amp;CC$5,Fluxo!$D:$D,$D59,Fluxo!$E:$E,"&lt;&gt;"&amp;"PERMUTANTE"))</f>
        <v>0</v>
      </c>
      <c r="CD59" s="18">
        <f>IF(CD$5&gt;$G$4,0,SUMIFS(Fluxo!$O:$O,Fluxo!$U:$U,"&gt;"&amp;CC$5,Fluxo!$U:$U,"&lt;="&amp;CD$5,Fluxo!$D:$D,$D59,Fluxo!$E:$E,"&lt;&gt;"&amp;"PERMUTANTE"))</f>
        <v>0</v>
      </c>
      <c r="CE59" s="18">
        <f>IF(CE$5&gt;$G$4,0,SUMIFS(Fluxo!$O:$O,Fluxo!$U:$U,"&gt;"&amp;CD$5,Fluxo!$U:$U,"&lt;="&amp;CE$5,Fluxo!$D:$D,$D59,Fluxo!$E:$E,"&lt;&gt;"&amp;"PERMUTANTE"))</f>
        <v>0</v>
      </c>
      <c r="CF59" s="18">
        <f>IF(CF$5&gt;$G$4,0,SUMIFS(Fluxo!$O:$O,Fluxo!$U:$U,"&gt;"&amp;CE$5,Fluxo!$U:$U,"&lt;="&amp;CF$5,Fluxo!$D:$D,$D59,Fluxo!$E:$E,"&lt;&gt;"&amp;"PERMUTANTE"))</f>
        <v>0</v>
      </c>
      <c r="CG59" s="18">
        <f>IF(CG$5&gt;$G$4,0,SUMIFS(Fluxo!$O:$O,Fluxo!$U:$U,"&gt;"&amp;CF$5,Fluxo!$U:$U,"&lt;="&amp;CG$5,Fluxo!$D:$D,$D59,Fluxo!$E:$E,"&lt;&gt;"&amp;"PERMUTANTE"))</f>
        <v>0</v>
      </c>
      <c r="CH59" s="18">
        <f>IF(CH$5&gt;$G$4,0,SUMIFS(Fluxo!$O:$O,Fluxo!$U:$U,"&gt;"&amp;CG$5,Fluxo!$U:$U,"&lt;="&amp;CH$5,Fluxo!$D:$D,$D59,Fluxo!$E:$E,"&lt;&gt;"&amp;"PERMUTANTE"))</f>
        <v>0</v>
      </c>
      <c r="CI59" s="18">
        <f>IF(CI$5&gt;$G$4,0,SUMIFS(Fluxo!$O:$O,Fluxo!$U:$U,"&gt;"&amp;CH$5,Fluxo!$U:$U,"&lt;="&amp;CI$5,Fluxo!$D:$D,$D59,Fluxo!$E:$E,"&lt;&gt;"&amp;"PERMUTANTE"))</f>
        <v>0</v>
      </c>
      <c r="CJ59" s="18">
        <f>IF(CJ$5&gt;$G$4,0,SUMIFS(Fluxo!$O:$O,Fluxo!$U:$U,"&gt;"&amp;CI$5,Fluxo!$U:$U,"&lt;="&amp;CJ$5,Fluxo!$D:$D,$D59,Fluxo!$E:$E,"&lt;&gt;"&amp;"PERMUTANTE"))</f>
        <v>0</v>
      </c>
      <c r="CK59" s="18">
        <f>IF(CK$5&gt;$G$4,0,SUMIFS(Fluxo!$O:$O,Fluxo!$U:$U,"&gt;"&amp;CJ$5,Fluxo!$U:$U,"&lt;="&amp;CK$5,Fluxo!$D:$D,$D59,Fluxo!$E:$E,"&lt;&gt;"&amp;"PERMUTANTE"))</f>
        <v>0</v>
      </c>
      <c r="CL59" s="18">
        <f>IF(CL$5&gt;$G$4,0,SUMIFS(Fluxo!$O:$O,Fluxo!$U:$U,"&gt;"&amp;CK$5,Fluxo!$U:$U,"&lt;="&amp;CL$5,Fluxo!$D:$D,$D59,Fluxo!$E:$E,"&lt;&gt;"&amp;"PERMUTANTE"))</f>
        <v>0</v>
      </c>
      <c r="CM59" s="18">
        <f>IF(CM$5&gt;$G$4,0,SUMIFS(Fluxo!$O:$O,Fluxo!$U:$U,"&gt;"&amp;CL$5,Fluxo!$U:$U,"&lt;="&amp;CM$5,Fluxo!$D:$D,$D59,Fluxo!$E:$E,"&lt;&gt;"&amp;"PERMUTANTE"))</f>
        <v>0</v>
      </c>
      <c r="CN59" s="18">
        <f>IF(CN$5&gt;$G$4,0,SUMIFS(Fluxo!$O:$O,Fluxo!$U:$U,"&gt;"&amp;CM$5,Fluxo!$U:$U,"&lt;="&amp;CN$5,Fluxo!$D:$D,$D59,Fluxo!$E:$E,"&lt;&gt;"&amp;"PERMUTANTE"))</f>
        <v>0</v>
      </c>
      <c r="CO59" s="18">
        <f>IF(CO$5&gt;$G$4,0,SUMIFS(Fluxo!$O:$O,Fluxo!$U:$U,"&gt;"&amp;CN$5,Fluxo!$U:$U,"&lt;="&amp;CO$5,Fluxo!$D:$D,$D59,Fluxo!$E:$E,"&lt;&gt;"&amp;"PERMUTANTE"))</f>
        <v>0</v>
      </c>
      <c r="CP59" s="18">
        <f>IF(CP$5&gt;$G$4,0,SUMIFS(Fluxo!$O:$O,Fluxo!$U:$U,"&gt;"&amp;CO$5,Fluxo!$U:$U,"&lt;="&amp;CP$5,Fluxo!$D:$D,$D59,Fluxo!$E:$E,"&lt;&gt;"&amp;"PERMUTANTE"))</f>
        <v>0</v>
      </c>
      <c r="CQ59" s="18">
        <f>IF(CQ$5&gt;$G$4,0,SUMIFS(Fluxo!$O:$O,Fluxo!$U:$U,"&gt;"&amp;CP$5,Fluxo!$U:$U,"&lt;="&amp;CQ$5,Fluxo!$D:$D,$D59,Fluxo!$E:$E,"&lt;&gt;"&amp;"PERMUTANTE"))</f>
        <v>0</v>
      </c>
      <c r="CR59" s="18">
        <f>IF(CR$5&gt;$G$4,0,SUMIFS(Fluxo!$O:$O,Fluxo!$U:$U,"&gt;"&amp;CQ$5,Fluxo!$U:$U,"&lt;="&amp;CR$5,Fluxo!$D:$D,$D59,Fluxo!$E:$E,"&lt;&gt;"&amp;"PERMUTANTE"))</f>
        <v>0</v>
      </c>
      <c r="CS59" s="18">
        <f>IF(CS$5&gt;$G$4,0,SUMIFS(Fluxo!$O:$O,Fluxo!$U:$U,"&gt;"&amp;CR$5,Fluxo!$U:$U,"&lt;="&amp;CS$5,Fluxo!$D:$D,$D59,Fluxo!$E:$E,"&lt;&gt;"&amp;"PERMUTANTE"))</f>
        <v>0</v>
      </c>
      <c r="CT59" s="18">
        <f>IF(CT$5&gt;$G$4,0,SUMIFS(Fluxo!$O:$O,Fluxo!$U:$U,"&gt;"&amp;CS$5,Fluxo!$U:$U,"&lt;="&amp;CT$5,Fluxo!$D:$D,$D59,Fluxo!$E:$E,"&lt;&gt;"&amp;"PERMUTANTE"))</f>
        <v>0</v>
      </c>
      <c r="CU59" s="18">
        <f>IF(CU$5&gt;$G$4,0,SUMIFS(Fluxo!$O:$O,Fluxo!$U:$U,"&gt;"&amp;CT$5,Fluxo!$U:$U,"&lt;="&amp;CU$5,Fluxo!$D:$D,$D59,Fluxo!$E:$E,"&lt;&gt;"&amp;"PERMUTANTE"))</f>
        <v>0</v>
      </c>
      <c r="CV59" s="18">
        <f>IF(CV$5&gt;$G$4,0,SUMIFS(Fluxo!$O:$O,Fluxo!$U:$U,"&gt;"&amp;CU$5,Fluxo!$U:$U,"&lt;="&amp;CV$5,Fluxo!$D:$D,$D59,Fluxo!$E:$E,"&lt;&gt;"&amp;"PERMUTANTE"))</f>
        <v>0</v>
      </c>
      <c r="CW59" s="18">
        <f>IF(CW$5&gt;$G$4,0,SUMIFS(Fluxo!$O:$O,Fluxo!$U:$U,"&gt;"&amp;CV$5,Fluxo!$U:$U,"&lt;="&amp;CW$5,Fluxo!$D:$D,$D59,Fluxo!$E:$E,"&lt;&gt;"&amp;"PERMUTANTE"))</f>
        <v>0</v>
      </c>
      <c r="CX59" s="18">
        <f>IF(CX$5&gt;$G$4,0,SUMIFS(Fluxo!$O:$O,Fluxo!$U:$U,"&gt;"&amp;CW$5,Fluxo!$U:$U,"&lt;="&amp;CX$5,Fluxo!$D:$D,$D59,Fluxo!$E:$E,"&lt;&gt;"&amp;"PERMUTANTE"))</f>
        <v>0</v>
      </c>
      <c r="CY59" s="18">
        <f>IF(CY$5&gt;$G$4,0,SUMIFS(Fluxo!$O:$O,Fluxo!$U:$U,"&gt;"&amp;CX$5,Fluxo!$U:$U,"&lt;="&amp;CY$5,Fluxo!$D:$D,$D59,Fluxo!$E:$E,"&lt;&gt;"&amp;"PERMUTANTE"))</f>
        <v>0</v>
      </c>
      <c r="CZ59" s="18">
        <f>IF(CZ$5&gt;$G$4,0,SUMIFS(Fluxo!$O:$O,Fluxo!$U:$U,"&gt;"&amp;CY$5,Fluxo!$U:$U,"&lt;="&amp;CZ$5,Fluxo!$D:$D,$D59,Fluxo!$E:$E,"&lt;&gt;"&amp;"PERMUTANTE"))</f>
        <v>0</v>
      </c>
      <c r="DA59" s="18">
        <f>IF(DA$5&gt;$G$4,0,SUMIFS(Fluxo!$O:$O,Fluxo!$U:$U,"&gt;"&amp;CZ$5,Fluxo!$U:$U,"&lt;="&amp;DA$5,Fluxo!$D:$D,$D59,Fluxo!$E:$E,"&lt;&gt;"&amp;"PERMUTANTE"))</f>
        <v>0</v>
      </c>
      <c r="DB59" s="18">
        <f>IF(DB$5&gt;$G$4,0,SUMIFS(Fluxo!$O:$O,Fluxo!$U:$U,"&gt;"&amp;DA$5,Fluxo!$U:$U,"&lt;="&amp;DB$5,Fluxo!$D:$D,$D59,Fluxo!$E:$E,"&lt;&gt;"&amp;"PERMUTANTE"))</f>
        <v>0</v>
      </c>
      <c r="DC59" s="18">
        <f>IF(DC$5&gt;$G$4,0,SUMIFS(Fluxo!$O:$O,Fluxo!$U:$U,"&gt;"&amp;DB$5,Fluxo!$U:$U,"&lt;="&amp;DC$5,Fluxo!$D:$D,$D59,Fluxo!$E:$E,"&lt;&gt;"&amp;"PERMUTANTE"))</f>
        <v>0</v>
      </c>
      <c r="DD59" s="18">
        <f>IF(DD$5&gt;$G$4,0,SUMIFS(Fluxo!$O:$O,Fluxo!$U:$U,"&gt;"&amp;DC$5,Fluxo!$U:$U,"&lt;="&amp;DD$5,Fluxo!$D:$D,$D59,Fluxo!$E:$E,"&lt;&gt;"&amp;"PERMUTANTE"))</f>
        <v>0</v>
      </c>
      <c r="DE59" s="18">
        <f>IF(DE$5&gt;$G$4,0,SUMIFS(Fluxo!$O:$O,Fluxo!$U:$U,"&gt;"&amp;DD$5,Fluxo!$U:$U,"&lt;="&amp;DE$5,Fluxo!$D:$D,$D59,Fluxo!$E:$E,"&lt;&gt;"&amp;"PERMUTANTE"))</f>
        <v>0</v>
      </c>
      <c r="DF59" s="18">
        <f>IF(DF$5&gt;$G$4,0,SUMIFS(Fluxo!$O:$O,Fluxo!$U:$U,"&gt;"&amp;DE$5,Fluxo!$U:$U,"&lt;="&amp;DF$5,Fluxo!$D:$D,$D59,Fluxo!$E:$E,"&lt;&gt;"&amp;"PERMUTANTE"))</f>
        <v>0</v>
      </c>
      <c r="DG59" s="18">
        <f>IF(DG$5&gt;$G$4,0,SUMIFS(Fluxo!$O:$O,Fluxo!$U:$U,"&gt;"&amp;DF$5,Fluxo!$U:$U,"&lt;="&amp;DG$5,Fluxo!$D:$D,$D59,Fluxo!$E:$E,"&lt;&gt;"&amp;"PERMUTANTE"))</f>
        <v>0</v>
      </c>
      <c r="DH59" s="18">
        <f>IF(DH$5&gt;$G$4,0,SUMIFS(Fluxo!$O:$O,Fluxo!$U:$U,"&gt;"&amp;DG$5,Fluxo!$U:$U,"&lt;="&amp;DH$5,Fluxo!$D:$D,$D59,Fluxo!$E:$E,"&lt;&gt;"&amp;"PERMUTANTE"))</f>
        <v>0</v>
      </c>
      <c r="DI59" s="18">
        <f>IF(DI$5&gt;$G$4,0,SUMIFS(Fluxo!$O:$O,Fluxo!$U:$U,"&gt;"&amp;DH$5,Fluxo!$U:$U,"&lt;="&amp;DI$5,Fluxo!$D:$D,$D59,Fluxo!$E:$E,"&lt;&gt;"&amp;"PERMUTANTE"))</f>
        <v>0</v>
      </c>
      <c r="DJ59" s="18">
        <f>IF(DJ$5&gt;$G$4,0,SUMIFS(Fluxo!$O:$O,Fluxo!$U:$U,"&gt;"&amp;DI$5,Fluxo!$U:$U,"&lt;="&amp;DJ$5,Fluxo!$D:$D,$D59,Fluxo!$E:$E,"&lt;&gt;"&amp;"PERMUTANTE"))</f>
        <v>0</v>
      </c>
      <c r="DK59" s="18">
        <f>IF(DK$5&gt;$G$4,0,SUMIFS(Fluxo!$O:$O,Fluxo!$U:$U,"&gt;"&amp;DJ$5,Fluxo!$U:$U,"&lt;="&amp;DK$5,Fluxo!$D:$D,$D59,Fluxo!$E:$E,"&lt;&gt;"&amp;"PERMUTANTE"))</f>
        <v>0</v>
      </c>
      <c r="DL59" s="18">
        <f>IF(DL$5&gt;$G$4,0,SUMIFS(Fluxo!$O:$O,Fluxo!$U:$U,"&gt;"&amp;DK$5,Fluxo!$U:$U,"&lt;="&amp;DL$5,Fluxo!$D:$D,$D59,Fluxo!$E:$E,"&lt;&gt;"&amp;"PERMUTANTE"))</f>
        <v>0</v>
      </c>
      <c r="DM59" s="18">
        <f>IF(DM$5&gt;$G$4,0,SUMIFS(Fluxo!$O:$O,Fluxo!$U:$U,"&gt;"&amp;DL$5,Fluxo!$U:$U,"&lt;="&amp;DM$5,Fluxo!$D:$D,$D59,Fluxo!$E:$E,"&lt;&gt;"&amp;"PERMUTANTE"))</f>
        <v>0</v>
      </c>
      <c r="DN59" s="18">
        <f>IF(DN$5&gt;$G$4,0,SUMIFS(Fluxo!$O:$O,Fluxo!$U:$U,"&gt;"&amp;DM$5,Fluxo!$U:$U,"&lt;="&amp;DN$5,Fluxo!$D:$D,$D59,Fluxo!$E:$E,"&lt;&gt;"&amp;"PERMUTANTE"))</f>
        <v>0</v>
      </c>
      <c r="DO59" s="18">
        <f>IF(DO$5&gt;$G$4,0,SUMIFS(Fluxo!$O:$O,Fluxo!$U:$U,"&gt;"&amp;DN$5,Fluxo!$U:$U,"&lt;="&amp;DO$5,Fluxo!$D:$D,$D59,Fluxo!$E:$E,"&lt;&gt;"&amp;"PERMUTANTE"))</f>
        <v>0</v>
      </c>
      <c r="DP59" s="18">
        <f>IF(DP$5&gt;$G$4,0,SUMIFS(Fluxo!$O:$O,Fluxo!$U:$U,"&gt;"&amp;DO$5,Fluxo!$U:$U,"&lt;="&amp;DP$5,Fluxo!$D:$D,$D59,Fluxo!$E:$E,"&lt;&gt;"&amp;"PERMUTANTE"))</f>
        <v>0</v>
      </c>
      <c r="DQ59" s="18">
        <f>IF(DQ$5&gt;$G$4,0,SUMIFS(Fluxo!$O:$O,Fluxo!$U:$U,"&gt;"&amp;DP$5,Fluxo!$U:$U,"&lt;="&amp;DQ$5,Fluxo!$D:$D,$D59,Fluxo!$E:$E,"&lt;&gt;"&amp;"PERMUTANTE"))</f>
        <v>0</v>
      </c>
      <c r="DR59" s="18">
        <f>IF(DR$5&gt;$G$4,0,SUMIFS(Fluxo!$O:$O,Fluxo!$U:$U,"&gt;"&amp;DQ$5,Fluxo!$U:$U,"&lt;="&amp;DR$5,Fluxo!$D:$D,$D59,Fluxo!$E:$E,"&lt;&gt;"&amp;"PERMUTANTE"))</f>
        <v>0</v>
      </c>
      <c r="DS59" s="18">
        <f>IF(DS$5&gt;$G$4,0,SUMIFS(Fluxo!$O:$O,Fluxo!$U:$U,"&gt;"&amp;DR$5,Fluxo!$U:$U,"&lt;="&amp;DS$5,Fluxo!$D:$D,$D59,Fluxo!$E:$E,"&lt;&gt;"&amp;"PERMUTANTE"))</f>
        <v>0</v>
      </c>
      <c r="DT59" s="18">
        <f>IF(DT$5&gt;$G$4,0,SUMIFS(Fluxo!$O:$O,Fluxo!$U:$U,"&gt;"&amp;DS$5,Fluxo!$U:$U,"&lt;="&amp;DT$5,Fluxo!$D:$D,$D59,Fluxo!$E:$E,"&lt;&gt;"&amp;"PERMUTANTE"))</f>
        <v>0</v>
      </c>
      <c r="DU59" s="18">
        <f>IF(DU$5&gt;$G$4,0,SUMIFS(Fluxo!$O:$O,Fluxo!$U:$U,"&gt;"&amp;DT$5,Fluxo!$U:$U,"&lt;="&amp;DU$5,Fluxo!$D:$D,$D59,Fluxo!$E:$E,"&lt;&gt;"&amp;"PERMUTANTE"))</f>
        <v>0</v>
      </c>
      <c r="DV59" s="18">
        <f>IF(DV$5&gt;$G$4,0,SUMIFS(Fluxo!$O:$O,Fluxo!$U:$U,"&gt;"&amp;DU$5,Fluxo!$U:$U,"&lt;="&amp;DV$5,Fluxo!$D:$D,$D59,Fluxo!$E:$E,"&lt;&gt;"&amp;"PERMUTANTE"))</f>
        <v>0</v>
      </c>
      <c r="DW59" s="18">
        <f>IF(DW$5&gt;$G$4,0,SUMIFS(Fluxo!$O:$O,Fluxo!$U:$U,"&gt;"&amp;DV$5,Fluxo!$U:$U,"&lt;="&amp;DW$5,Fluxo!$D:$D,$D59,Fluxo!$E:$E,"&lt;&gt;"&amp;"PERMUTANTE"))</f>
        <v>0</v>
      </c>
      <c r="DX59" s="18">
        <f>IF(DX$5&gt;$G$4,0,SUMIFS(Fluxo!$O:$O,Fluxo!$U:$U,"&gt;"&amp;DW$5,Fluxo!$U:$U,"&lt;="&amp;DX$5,Fluxo!$D:$D,$D59,Fluxo!$E:$E,"&lt;&gt;"&amp;"PERMUTANTE"))</f>
        <v>0</v>
      </c>
      <c r="DY59" s="18">
        <f>IF(DY$5&gt;$G$4,0,SUMIFS(Fluxo!$O:$O,Fluxo!$U:$U,"&gt;"&amp;DX$5,Fluxo!$U:$U,"&lt;="&amp;DY$5,Fluxo!$D:$D,$D59,Fluxo!$E:$E,"&lt;&gt;"&amp;"PERMUTANTE"))</f>
        <v>0</v>
      </c>
      <c r="DZ59" s="18">
        <f>IF(DZ$5&gt;$G$4,0,SUMIFS(Fluxo!$O:$O,Fluxo!$U:$U,"&gt;"&amp;DY$5,Fluxo!$U:$U,"&lt;="&amp;DZ$5,Fluxo!$D:$D,$D59,Fluxo!$E:$E,"&lt;&gt;"&amp;"PERMUTANTE"))</f>
        <v>0</v>
      </c>
      <c r="EA59" s="18">
        <f>IF(EA$5&gt;$G$4,0,SUMIFS(Fluxo!$O:$O,Fluxo!$U:$U,"&gt;"&amp;DZ$5,Fluxo!$U:$U,"&lt;="&amp;EA$5,Fluxo!$D:$D,$D59,Fluxo!$E:$E,"&lt;&gt;"&amp;"PERMUTANTE"))</f>
        <v>0</v>
      </c>
      <c r="EB59" s="18">
        <f>IF(EB$5&gt;$G$4,0,SUMIFS(Fluxo!$O:$O,Fluxo!$U:$U,"&gt;"&amp;EA$5,Fluxo!$U:$U,"&lt;="&amp;EB$5,Fluxo!$D:$D,$D59,Fluxo!$E:$E,"&lt;&gt;"&amp;"PERMUTANTE"))</f>
        <v>0</v>
      </c>
      <c r="EC59" s="18">
        <f>IF(EC$5&gt;$G$4,0,SUMIFS(Fluxo!$O:$O,Fluxo!$U:$U,"&gt;"&amp;EB$5,Fluxo!$U:$U,"&lt;="&amp;EC$5,Fluxo!$D:$D,$D59,Fluxo!$E:$E,"&lt;&gt;"&amp;"PERMUTANTE"))</f>
        <v>0</v>
      </c>
      <c r="ED59" s="18">
        <f>IF(ED$5&gt;$G$4,0,SUMIFS(Fluxo!$O:$O,Fluxo!$U:$U,"&gt;"&amp;EC$5,Fluxo!$U:$U,"&lt;="&amp;ED$5,Fluxo!$D:$D,$D59,Fluxo!$E:$E,"&lt;&gt;"&amp;"PERMUTANTE"))</f>
        <v>0</v>
      </c>
      <c r="EE59" s="18">
        <f>IF(EE$5&gt;$G$4,0,SUMIFS(Fluxo!$O:$O,Fluxo!$U:$U,"&gt;"&amp;ED$5,Fluxo!$U:$U,"&lt;="&amp;EE$5,Fluxo!$D:$D,$D59,Fluxo!$E:$E,"&lt;&gt;"&amp;"PERMUTANTE"))</f>
        <v>0</v>
      </c>
      <c r="EF59" s="18">
        <f>IF(EF$5&gt;$G$4,0,SUMIFS(Fluxo!$O:$O,Fluxo!$U:$U,"&gt;"&amp;EE$5,Fluxo!$U:$U,"&lt;="&amp;EF$5,Fluxo!$D:$D,$D59,Fluxo!$E:$E,"&lt;&gt;"&amp;"PERMUTANTE"))</f>
        <v>0</v>
      </c>
      <c r="EG59" s="18">
        <f>IF(EG$5&gt;$G$4,0,SUMIFS(Fluxo!$O:$O,Fluxo!$U:$U,"&gt;"&amp;EF$5,Fluxo!$U:$U,"&lt;="&amp;EG$5,Fluxo!$D:$D,$D59,Fluxo!$E:$E,"&lt;&gt;"&amp;"PERMUTANTE"))</f>
        <v>0</v>
      </c>
      <c r="EH59" s="18">
        <f>IF(EH$5&gt;$G$4,0,SUMIFS(Fluxo!$O:$O,Fluxo!$U:$U,"&gt;"&amp;EG$5,Fluxo!$U:$U,"&lt;="&amp;EH$5,Fluxo!$D:$D,$D59,Fluxo!$E:$E,"&lt;&gt;"&amp;"PERMUTANTE"))</f>
        <v>0</v>
      </c>
      <c r="EI59" s="18">
        <f>IF(EI$5&gt;$G$4,0,SUMIFS(Fluxo!$O:$O,Fluxo!$U:$U,"&gt;"&amp;EH$5,Fluxo!$U:$U,"&lt;="&amp;EI$5,Fluxo!$D:$D,$D59,Fluxo!$E:$E,"&lt;&gt;"&amp;"PERMUTANTE"))</f>
        <v>0</v>
      </c>
      <c r="EJ59" s="18">
        <f>IF(EJ$5&gt;$G$4,0,SUMIFS(Fluxo!$O:$O,Fluxo!$U:$U,"&gt;"&amp;EI$5,Fluxo!$U:$U,"&lt;="&amp;EJ$5,Fluxo!$D:$D,$D59,Fluxo!$E:$E,"&lt;&gt;"&amp;"PERMUTANTE"))</f>
        <v>0</v>
      </c>
      <c r="EK59" s="18">
        <f>IF(EK$5&gt;$G$4,0,SUMIFS(Fluxo!$O:$O,Fluxo!$U:$U,"&gt;"&amp;EJ$5,Fluxo!$U:$U,"&lt;="&amp;EK$5,Fluxo!$D:$D,$D59,Fluxo!$E:$E,"&lt;&gt;"&amp;"PERMUTANTE"))</f>
        <v>0</v>
      </c>
      <c r="EL59" s="18">
        <f>IF(EL$5&gt;$G$4,0,SUMIFS(Fluxo!$O:$O,Fluxo!$U:$U,"&gt;"&amp;EK$5,Fluxo!$U:$U,"&lt;="&amp;EL$5,Fluxo!$D:$D,$D59,Fluxo!$E:$E,"&lt;&gt;"&amp;"PERMUTANTE"))</f>
        <v>0</v>
      </c>
      <c r="EM59" s="18">
        <f>IF(EM$5&gt;$G$4,0,SUMIFS(Fluxo!$O:$O,Fluxo!$U:$U,"&gt;"&amp;EL$5,Fluxo!$U:$U,"&lt;="&amp;EM$5,Fluxo!$D:$D,$D59,Fluxo!$E:$E,"&lt;&gt;"&amp;"PERMUTANTE"))</f>
        <v>0</v>
      </c>
      <c r="EN59" s="18">
        <f>IF(EN$5&gt;$G$4,0,SUMIFS(Fluxo!$O:$O,Fluxo!$U:$U,"&gt;"&amp;EM$5,Fluxo!$U:$U,"&lt;="&amp;EN$5,Fluxo!$D:$D,$D59,Fluxo!$E:$E,"&lt;&gt;"&amp;"PERMUTANTE"))</f>
        <v>0</v>
      </c>
      <c r="EO59" s="18">
        <f>IF(EO$5&gt;$G$4,0,SUMIFS(Fluxo!$O:$O,Fluxo!$U:$U,"&gt;"&amp;EN$5,Fluxo!$U:$U,"&lt;="&amp;EO$5,Fluxo!$D:$D,$D59,Fluxo!$E:$E,"&lt;&gt;"&amp;"PERMUTANTE"))</f>
        <v>0</v>
      </c>
      <c r="EP59" s="18">
        <f>IF(EP$5&gt;$G$4,0,SUMIFS(Fluxo!$O:$O,Fluxo!$U:$U,"&gt;"&amp;EO$5,Fluxo!$U:$U,"&lt;="&amp;EP$5,Fluxo!$D:$D,$D59,Fluxo!$E:$E,"&lt;&gt;"&amp;"PERMUTANTE"))</f>
        <v>0</v>
      </c>
      <c r="EQ59" s="18">
        <f>IF(EQ$5&gt;$G$4,0,SUMIFS(Fluxo!$O:$O,Fluxo!$U:$U,"&gt;"&amp;EP$5,Fluxo!$U:$U,"&lt;="&amp;EQ$5,Fluxo!$D:$D,$D59,Fluxo!$E:$E,"&lt;&gt;"&amp;"PERMUTANTE"))</f>
        <v>0</v>
      </c>
      <c r="ER59" s="18">
        <f>IF(ER$5&gt;$G$4,0,SUMIFS(Fluxo!$O:$O,Fluxo!$U:$U,"&gt;"&amp;EQ$5,Fluxo!$U:$U,"&lt;="&amp;ER$5,Fluxo!$D:$D,$D59,Fluxo!$E:$E,"&lt;&gt;"&amp;"PERMUTANTE"))</f>
        <v>0</v>
      </c>
      <c r="ES59" s="18">
        <f>IF(ES$5&gt;$G$4,0,SUMIFS(Fluxo!$O:$O,Fluxo!$U:$U,"&gt;"&amp;ER$5,Fluxo!$U:$U,"&lt;="&amp;ES$5,Fluxo!$D:$D,$D59,Fluxo!$E:$E,"&lt;&gt;"&amp;"PERMUTANTE"))</f>
        <v>0</v>
      </c>
      <c r="ET59" s="18">
        <f>IF(ET$5&gt;$G$4,0,SUMIFS(Fluxo!$O:$O,Fluxo!$U:$U,"&gt;"&amp;ES$5,Fluxo!$U:$U,"&lt;="&amp;ET$5,Fluxo!$D:$D,$D59,Fluxo!$E:$E,"&lt;&gt;"&amp;"PERMUTANTE"))</f>
        <v>0</v>
      </c>
      <c r="EU59" s="18">
        <f>IF(EU$5&gt;$G$4,0,SUMIFS(Fluxo!$O:$O,Fluxo!$U:$U,"&gt;"&amp;ET$5,Fluxo!$U:$U,"&lt;="&amp;EU$5,Fluxo!$D:$D,$D59,Fluxo!$E:$E,"&lt;&gt;"&amp;"PERMUTANTE"))</f>
        <v>0</v>
      </c>
      <c r="EV59" s="18">
        <f>IF(EV$5&gt;$G$4,0,SUMIFS(Fluxo!$O:$O,Fluxo!$U:$U,"&gt;"&amp;EU$5,Fluxo!$U:$U,"&lt;="&amp;EV$5,Fluxo!$D:$D,$D59,Fluxo!$E:$E,"&lt;&gt;"&amp;"PERMUTANTE"))</f>
        <v>0</v>
      </c>
      <c r="EW59" s="18">
        <f>IF(EW$5&gt;$G$4,0,SUMIFS(Fluxo!$O:$O,Fluxo!$U:$U,"&gt;"&amp;EV$5,Fluxo!$U:$U,"&lt;="&amp;EW$5,Fluxo!$D:$D,$D59,Fluxo!$E:$E,"&lt;&gt;"&amp;"PERMUTANTE"))</f>
        <v>0</v>
      </c>
      <c r="EX59" s="18">
        <f>IF(EX$5&gt;$G$4,0,SUMIFS(Fluxo!$O:$O,Fluxo!$U:$U,"&gt;"&amp;EW$5,Fluxo!$U:$U,"&lt;="&amp;EX$5,Fluxo!$D:$D,$D59,Fluxo!$E:$E,"&lt;&gt;"&amp;"PERMUTANTE"))</f>
        <v>0</v>
      </c>
      <c r="EY59" s="18">
        <f>IF(EY$5&gt;$G$4,0,SUMIFS(Fluxo!$O:$O,Fluxo!$U:$U,"&gt;"&amp;EX$5,Fluxo!$U:$U,"&lt;="&amp;EY$5,Fluxo!$D:$D,$D59,Fluxo!$E:$E,"&lt;&gt;"&amp;"PERMUTANTE"))</f>
        <v>0</v>
      </c>
      <c r="EZ59" s="18">
        <f>IF(EZ$5&gt;$G$4,0,SUMIFS(Fluxo!$O:$O,Fluxo!$U:$U,"&gt;"&amp;EY$5,Fluxo!$U:$U,"&lt;="&amp;EZ$5,Fluxo!$D:$D,$D59,Fluxo!$E:$E,"&lt;&gt;"&amp;"PERMUTANTE"))</f>
        <v>0</v>
      </c>
      <c r="FA59" s="18">
        <f>IF(FA$5&gt;$G$4,0,SUMIFS(Fluxo!$O:$O,Fluxo!$U:$U,"&gt;"&amp;EZ$5,Fluxo!$U:$U,"&lt;="&amp;FA$5,Fluxo!$D:$D,$D59,Fluxo!$E:$E,"&lt;&gt;"&amp;"PERMUTANTE"))</f>
        <v>0</v>
      </c>
      <c r="FB59" s="18">
        <f>IF(FB$5&gt;$G$4,0,SUMIFS(Fluxo!$O:$O,Fluxo!$U:$U,"&gt;"&amp;FA$5,Fluxo!$U:$U,"&lt;="&amp;FB$5,Fluxo!$D:$D,$D59,Fluxo!$E:$E,"&lt;&gt;"&amp;"PERMUTANTE"))</f>
        <v>0</v>
      </c>
      <c r="FC59" s="18">
        <f>IF(FC$5&gt;$G$4,0,SUMIFS(Fluxo!$O:$O,Fluxo!$U:$U,"&gt;"&amp;FB$5,Fluxo!$U:$U,"&lt;="&amp;FC$5,Fluxo!$D:$D,$D59,Fluxo!$E:$E,"&lt;&gt;"&amp;"PERMUTANTE"))</f>
        <v>0</v>
      </c>
      <c r="FD59" s="18">
        <f>IF(FD$5&gt;$G$4,0,SUMIFS(Fluxo!$O:$O,Fluxo!$U:$U,"&gt;"&amp;FC$5,Fluxo!$U:$U,"&lt;="&amp;FD$5,Fluxo!$D:$D,$D59,Fluxo!$E:$E,"&lt;&gt;"&amp;"PERMUTANTE"))</f>
        <v>0</v>
      </c>
      <c r="FE59" s="18">
        <f>IF(FE$5&gt;$G$4,0,SUMIFS(Fluxo!$O:$O,Fluxo!$U:$U,"&gt;"&amp;FD$5,Fluxo!$U:$U,"&lt;="&amp;FE$5,Fluxo!$D:$D,$D59,Fluxo!$E:$E,"&lt;&gt;"&amp;"PERMUTANTE"))</f>
        <v>0</v>
      </c>
      <c r="FF59" s="18">
        <f>IF(FF$5&gt;$G$4,0,SUMIFS(Fluxo!$O:$O,Fluxo!$U:$U,"&gt;"&amp;FE$5,Fluxo!$U:$U,"&lt;="&amp;FF$5,Fluxo!$D:$D,$D59,Fluxo!$E:$E,"&lt;&gt;"&amp;"PERMUTANTE"))</f>
        <v>0</v>
      </c>
      <c r="FG59" s="18">
        <f>IF(FG$5&gt;$G$4,0,SUMIFS(Fluxo!$O:$O,Fluxo!$U:$U,"&gt;"&amp;FF$5,Fluxo!$U:$U,"&lt;="&amp;FG$5,Fluxo!$D:$D,$D59,Fluxo!$E:$E,"&lt;&gt;"&amp;"PERMUTANTE"))</f>
        <v>0</v>
      </c>
      <c r="FH59" s="18">
        <f>IF(FH$5&gt;$G$4,0,SUMIFS(Fluxo!$O:$O,Fluxo!$U:$U,"&gt;"&amp;FG$5,Fluxo!$U:$U,"&lt;="&amp;FH$5,Fluxo!$D:$D,$D59,Fluxo!$E:$E,"&lt;&gt;"&amp;"PERMUTANTE"))</f>
        <v>0</v>
      </c>
      <c r="FI59" s="18">
        <f>IF(FI$5&gt;$G$4,0,SUMIFS(Fluxo!$O:$O,Fluxo!$U:$U,"&gt;"&amp;FH$5,Fluxo!$U:$U,"&lt;="&amp;FI$5,Fluxo!$D:$D,$D59,Fluxo!$E:$E,"&lt;&gt;"&amp;"PERMUTANTE"))</f>
        <v>0</v>
      </c>
      <c r="FJ59" s="18">
        <f>IF(FJ$5&gt;$G$4,0,SUMIFS(Fluxo!$O:$O,Fluxo!$U:$U,"&gt;"&amp;FI$5,Fluxo!$U:$U,"&lt;="&amp;FJ$5,Fluxo!$D:$D,$D59,Fluxo!$E:$E,"&lt;&gt;"&amp;"PERMUTANTE"))</f>
        <v>0</v>
      </c>
      <c r="FK59" s="18">
        <f>IF(FK$5&gt;$G$4,0,SUMIFS(Fluxo!$O:$O,Fluxo!$U:$U,"&gt;"&amp;FJ$5,Fluxo!$U:$U,"&lt;="&amp;FK$5,Fluxo!$D:$D,$D59,Fluxo!$E:$E,"&lt;&gt;"&amp;"PERMUTANTE"))</f>
        <v>0</v>
      </c>
      <c r="FL59" s="18">
        <f>IF(FL$5&gt;$G$4,0,SUMIFS(Fluxo!$O:$O,Fluxo!$U:$U,"&gt;"&amp;FK$5,Fluxo!$U:$U,"&lt;="&amp;FL$5,Fluxo!$D:$D,$D59,Fluxo!$E:$E,"&lt;&gt;"&amp;"PERMUTANTE"))</f>
        <v>0</v>
      </c>
      <c r="FM59" s="18">
        <f>IF(FM$5&gt;$G$4,0,SUMIFS(Fluxo!$O:$O,Fluxo!$U:$U,"&gt;"&amp;FL$5,Fluxo!$U:$U,"&lt;="&amp;FM$5,Fluxo!$D:$D,$D59,Fluxo!$E:$E,"&lt;&gt;"&amp;"PERMUTANTE"))</f>
        <v>0</v>
      </c>
      <c r="FN59" s="18">
        <f>IF(FN$5&gt;$G$4,0,SUMIFS(Fluxo!$O:$O,Fluxo!$U:$U,"&gt;"&amp;FM$5,Fluxo!$U:$U,"&lt;="&amp;FN$5,Fluxo!$D:$D,$D59,Fluxo!$E:$E,"&lt;&gt;"&amp;"PERMUTANTE"))</f>
        <v>0</v>
      </c>
      <c r="FO59" s="18">
        <f>IF(FO$5&gt;$G$4,0,SUMIFS(Fluxo!$O:$O,Fluxo!$U:$U,"&gt;"&amp;FN$5,Fluxo!$U:$U,"&lt;="&amp;FO$5,Fluxo!$D:$D,$D59,Fluxo!$E:$E,"&lt;&gt;"&amp;"PERMUTANTE"))</f>
        <v>0</v>
      </c>
      <c r="FP59" s="18">
        <f>IF(FP$5&gt;$G$4,0,SUMIFS(Fluxo!$O:$O,Fluxo!$U:$U,"&gt;"&amp;FO$5,Fluxo!$U:$U,"&lt;="&amp;FP$5,Fluxo!$D:$D,$D59,Fluxo!$E:$E,"&lt;&gt;"&amp;"PERMUTANTE"))</f>
        <v>0</v>
      </c>
      <c r="FQ59" s="18">
        <f>IF(FQ$5&gt;$G$4,0,SUMIFS(Fluxo!$O:$O,Fluxo!$U:$U,"&gt;"&amp;FP$5,Fluxo!$U:$U,"&lt;="&amp;FQ$5,Fluxo!$D:$D,$D59,Fluxo!$E:$E,"&lt;&gt;"&amp;"PERMUTANTE"))</f>
        <v>0</v>
      </c>
      <c r="FR59" s="18">
        <f>IF(FR$5&gt;$G$4,0,SUMIFS(Fluxo!$O:$O,Fluxo!$U:$U,"&gt;"&amp;FQ$5,Fluxo!$U:$U,"&lt;="&amp;FR$5,Fluxo!$D:$D,$D59,Fluxo!$E:$E,"&lt;&gt;"&amp;"PERMUTANTE"))</f>
        <v>0</v>
      </c>
      <c r="FS59" s="18">
        <f>IF(FS$5&gt;$G$4,0,SUMIFS(Fluxo!$O:$O,Fluxo!$U:$U,"&gt;"&amp;FR$5,Fluxo!$U:$U,"&lt;="&amp;FS$5,Fluxo!$D:$D,$D59,Fluxo!$E:$E,"&lt;&gt;"&amp;"PERMUTANTE"))</f>
        <v>0</v>
      </c>
      <c r="FT59" s="18">
        <f>IF(FT$5&gt;$G$4,0,SUMIFS(Fluxo!$O:$O,Fluxo!$U:$U,"&gt;"&amp;FS$5,Fluxo!$U:$U,"&lt;="&amp;FT$5,Fluxo!$D:$D,$D59,Fluxo!$E:$E,"&lt;&gt;"&amp;"PERMUTANTE"))</f>
        <v>0</v>
      </c>
      <c r="FU59" s="18">
        <f>IF(FU$5&gt;$G$4,0,SUMIFS(Fluxo!$O:$O,Fluxo!$U:$U,"&gt;"&amp;FT$5,Fluxo!$U:$U,"&lt;="&amp;FU$5,Fluxo!$D:$D,$D59,Fluxo!$E:$E,"&lt;&gt;"&amp;"PERMUTANTE"))</f>
        <v>0</v>
      </c>
      <c r="FV59" s="18">
        <f>IF(FV$5&gt;$G$4,0,SUMIFS(Fluxo!$O:$O,Fluxo!$U:$U,"&gt;"&amp;FU$5,Fluxo!$U:$U,"&lt;="&amp;FV$5,Fluxo!$D:$D,$D59,Fluxo!$E:$E,"&lt;&gt;"&amp;"PERMUTANTE"))</f>
        <v>0</v>
      </c>
      <c r="FW59" s="18">
        <f>IF(FW$5&gt;$G$4,0,SUMIFS(Fluxo!$O:$O,Fluxo!$U:$U,"&gt;"&amp;FV$5,Fluxo!$U:$U,"&lt;="&amp;FW$5,Fluxo!$D:$D,$D59,Fluxo!$E:$E,"&lt;&gt;"&amp;"PERMUTANTE"))</f>
        <v>0</v>
      </c>
      <c r="FX59" s="18">
        <f>IF(FX$5&gt;$G$4,0,SUMIFS(Fluxo!$O:$O,Fluxo!$U:$U,"&gt;"&amp;FW$5,Fluxo!$U:$U,"&lt;="&amp;FX$5,Fluxo!$D:$D,$D59,Fluxo!$E:$E,"&lt;&gt;"&amp;"PERMUTANTE"))</f>
        <v>0</v>
      </c>
      <c r="FY59" s="18">
        <f>IF(FY$5&gt;$G$4,0,SUMIFS(Fluxo!$O:$O,Fluxo!$U:$U,"&gt;"&amp;FX$5,Fluxo!$U:$U,"&lt;="&amp;FY$5,Fluxo!$D:$D,$D59,Fluxo!$E:$E,"&lt;&gt;"&amp;"PERMUTANTE"))</f>
        <v>0</v>
      </c>
      <c r="FZ59" s="18">
        <f>IF(FZ$5&gt;$G$4,0,SUMIFS(Fluxo!$O:$O,Fluxo!$U:$U,"&gt;"&amp;FY$5,Fluxo!$U:$U,"&lt;="&amp;FZ$5,Fluxo!$D:$D,$D59,Fluxo!$E:$E,"&lt;&gt;"&amp;"PERMUTANTE"))</f>
        <v>0</v>
      </c>
      <c r="GA59" s="18">
        <f>IF(GA$5&gt;$G$4,0,SUMIFS(Fluxo!$O:$O,Fluxo!$U:$U,"&gt;"&amp;FZ$5,Fluxo!$U:$U,"&lt;="&amp;GA$5,Fluxo!$D:$D,$D59,Fluxo!$E:$E,"&lt;&gt;"&amp;"PERMUTANTE"))</f>
        <v>0</v>
      </c>
      <c r="GB59" s="18">
        <f>IF(GB$5&gt;$G$4,0,SUMIFS(Fluxo!$O:$O,Fluxo!$U:$U,"&gt;"&amp;GA$5,Fluxo!$U:$U,"&lt;="&amp;GB$5,Fluxo!$D:$D,$D59,Fluxo!$E:$E,"&lt;&gt;"&amp;"PERMUTANTE"))</f>
        <v>0</v>
      </c>
      <c r="GC59" s="18">
        <f>IF(GC$5&gt;$G$4,0,SUMIFS(Fluxo!$O:$O,Fluxo!$U:$U,"&gt;"&amp;GB$5,Fluxo!$U:$U,"&lt;="&amp;GC$5,Fluxo!$D:$D,$D59,Fluxo!$E:$E,"&lt;&gt;"&amp;"PERMUTANTE"))</f>
        <v>0</v>
      </c>
      <c r="GD59" s="18">
        <f>IF(GD$5&gt;$G$4,0,SUMIFS(Fluxo!$O:$O,Fluxo!$U:$U,"&gt;"&amp;GC$5,Fluxo!$U:$U,"&lt;="&amp;GD$5,Fluxo!$D:$D,$D59,Fluxo!$E:$E,"&lt;&gt;"&amp;"PERMUTANTE"))</f>
        <v>0</v>
      </c>
      <c r="GE59" s="18">
        <f>IF(GE$5&gt;$G$4,0,SUMIFS(Fluxo!$O:$O,Fluxo!$U:$U,"&gt;"&amp;GD$5,Fluxo!$U:$U,"&lt;="&amp;GE$5,Fluxo!$D:$D,$D59,Fluxo!$E:$E,"&lt;&gt;"&amp;"PERMUTANTE"))</f>
        <v>0</v>
      </c>
      <c r="GF59" s="18">
        <f>IF(GF$5&gt;$G$4,0,SUMIFS(Fluxo!$O:$O,Fluxo!$U:$U,"&gt;"&amp;GE$5,Fluxo!$U:$U,"&lt;="&amp;GF$5,Fluxo!$D:$D,$D59,Fluxo!$E:$E,"&lt;&gt;"&amp;"PERMUTANTE"))</f>
        <v>0</v>
      </c>
      <c r="GG59" s="18">
        <f>IF(GG$5&gt;$G$4,0,SUMIFS(Fluxo!$O:$O,Fluxo!$U:$U,"&gt;"&amp;GF$5,Fluxo!$U:$U,"&lt;="&amp;GG$5,Fluxo!$D:$D,$D59,Fluxo!$E:$E,"&lt;&gt;"&amp;"PERMUTANTE"))</f>
        <v>0</v>
      </c>
      <c r="GH59" s="18">
        <f>IF(GH$5&gt;$G$4,0,SUMIFS(Fluxo!$O:$O,Fluxo!$U:$U,"&gt;"&amp;GG$5,Fluxo!$U:$U,"&lt;="&amp;GH$5,Fluxo!$D:$D,$D59,Fluxo!$E:$E,"&lt;&gt;"&amp;"PERMUTANTE"))</f>
        <v>0</v>
      </c>
      <c r="GI59" s="18">
        <f>IF(GI$5&gt;$G$4,0,SUMIFS(Fluxo!$O:$O,Fluxo!$U:$U,"&gt;"&amp;GH$5,Fluxo!$U:$U,"&lt;="&amp;GI$5,Fluxo!$D:$D,$D59,Fluxo!$E:$E,"&lt;&gt;"&amp;"PERMUTANTE"))</f>
        <v>0</v>
      </c>
      <c r="GJ59" s="18">
        <f>IF(GJ$5&gt;$G$4,0,SUMIFS(Fluxo!$O:$O,Fluxo!$U:$U,"&gt;"&amp;GI$5,Fluxo!$U:$U,"&lt;="&amp;GJ$5,Fluxo!$D:$D,$D59,Fluxo!$E:$E,"&lt;&gt;"&amp;"PERMUTANTE"))</f>
        <v>0</v>
      </c>
      <c r="GK59" s="18">
        <f>IF(GK$5&gt;$G$4,0,SUMIFS(Fluxo!$O:$O,Fluxo!$U:$U,"&gt;"&amp;GJ$5,Fluxo!$U:$U,"&lt;="&amp;GK$5,Fluxo!$D:$D,$D59,Fluxo!$E:$E,"&lt;&gt;"&amp;"PERMUTANTE"))</f>
        <v>0</v>
      </c>
      <c r="GL59" s="18">
        <f>IF(GL$5&gt;$G$4,0,SUMIFS(Fluxo!$O:$O,Fluxo!$U:$U,"&gt;"&amp;GK$5,Fluxo!$U:$U,"&lt;="&amp;GL$5,Fluxo!$D:$D,$D59,Fluxo!$E:$E,"&lt;&gt;"&amp;"PERMUTANTE"))</f>
        <v>0</v>
      </c>
      <c r="GM59" s="18">
        <f>IF(GM$5&gt;$G$4,0,SUMIFS(Fluxo!$O:$O,Fluxo!$U:$U,"&gt;"&amp;GL$5,Fluxo!$U:$U,"&lt;="&amp;GM$5,Fluxo!$D:$D,$D59,Fluxo!$E:$E,"&lt;&gt;"&amp;"PERMUTANTE"))</f>
        <v>0</v>
      </c>
      <c r="GN59" s="18">
        <f>IF(GN$5&gt;$G$4,0,SUMIFS(Fluxo!$O:$O,Fluxo!$U:$U,"&gt;"&amp;GM$5,Fluxo!$U:$U,"&lt;="&amp;GN$5,Fluxo!$D:$D,$D59,Fluxo!$E:$E,"&lt;&gt;"&amp;"PERMUTANTE"))</f>
        <v>0</v>
      </c>
      <c r="GO59" s="18">
        <f>IF(GO$5&gt;$G$4,0,SUMIFS(Fluxo!$O:$O,Fluxo!$U:$U,"&gt;"&amp;GN$5,Fluxo!$U:$U,"&lt;="&amp;GO$5,Fluxo!$D:$D,$D59,Fluxo!$E:$E,"&lt;&gt;"&amp;"PERMUTANTE"))</f>
        <v>0</v>
      </c>
      <c r="GP59" s="18">
        <f>IF(GP$5&gt;$G$4,0,SUMIFS(Fluxo!$O:$O,Fluxo!$U:$U,"&gt;"&amp;GO$5,Fluxo!$U:$U,"&lt;="&amp;GP$5,Fluxo!$D:$D,$D59,Fluxo!$E:$E,"&lt;&gt;"&amp;"PERMUTANTE"))</f>
        <v>0</v>
      </c>
      <c r="GQ59" s="18">
        <f>IF(GQ$5&gt;$G$4,0,SUMIFS(Fluxo!$O:$O,Fluxo!$U:$U,"&gt;"&amp;GP$5,Fluxo!$U:$U,"&lt;="&amp;GQ$5,Fluxo!$D:$D,$D59,Fluxo!$E:$E,"&lt;&gt;"&amp;"PERMUTANTE"))</f>
        <v>0</v>
      </c>
      <c r="GR59" s="18">
        <f>IF(GR$5&gt;$G$4,0,SUMIFS(Fluxo!$O:$O,Fluxo!$U:$U,"&gt;"&amp;GQ$5,Fluxo!$U:$U,"&lt;="&amp;GR$5,Fluxo!$D:$D,$D59,Fluxo!$E:$E,"&lt;&gt;"&amp;"PERMUTANTE"))</f>
        <v>0</v>
      </c>
      <c r="GS59" s="18">
        <f>IF(GS$5&gt;$G$4,0,SUMIFS(Fluxo!$O:$O,Fluxo!$U:$U,"&gt;"&amp;GR$5,Fluxo!$U:$U,"&lt;="&amp;GS$5,Fluxo!$D:$D,$D59,Fluxo!$E:$E,"&lt;&gt;"&amp;"PERMUTANTE"))</f>
        <v>0</v>
      </c>
      <c r="GT59" s="18">
        <f>IF(GT$5&gt;$G$4,0,SUMIFS(Fluxo!$O:$O,Fluxo!$U:$U,"&gt;"&amp;GS$5,Fluxo!$U:$U,"&lt;="&amp;GT$5,Fluxo!$D:$D,$D59,Fluxo!$E:$E,"&lt;&gt;"&amp;"PERMUTANTE"))</f>
        <v>0</v>
      </c>
      <c r="GU59" s="18">
        <f>IF(GU$5&gt;$G$4,0,SUMIFS(Fluxo!$O:$O,Fluxo!$U:$U,"&gt;"&amp;GT$5,Fluxo!$U:$U,"&lt;="&amp;GU$5,Fluxo!$D:$D,$D59,Fluxo!$E:$E,"&lt;&gt;"&amp;"PERMUTANTE"))</f>
        <v>0</v>
      </c>
      <c r="GV59" s="18">
        <f>IF(GV$5&gt;$G$4,0,SUMIFS(Fluxo!$O:$O,Fluxo!$U:$U,"&gt;"&amp;GU$5,Fluxo!$U:$U,"&lt;="&amp;GV$5,Fluxo!$D:$D,$D59,Fluxo!$E:$E,"&lt;&gt;"&amp;"PERMUTANTE"))</f>
        <v>0</v>
      </c>
      <c r="GW59" s="18">
        <f>IF(GW$5&gt;$G$4,0,SUMIFS(Fluxo!$O:$O,Fluxo!$U:$U,"&gt;"&amp;GV$5,Fluxo!$U:$U,"&lt;="&amp;GW$5,Fluxo!$D:$D,$D59,Fluxo!$E:$E,"&lt;&gt;"&amp;"PERMUTANTE"))</f>
        <v>0</v>
      </c>
      <c r="GX59" s="18">
        <f>IF(GX$5&gt;$G$4,0,SUMIFS(Fluxo!$O:$O,Fluxo!$U:$U,"&gt;"&amp;GW$5,Fluxo!$U:$U,"&lt;="&amp;GX$5,Fluxo!$D:$D,$D59,Fluxo!$E:$E,"&lt;&gt;"&amp;"PERMUTANTE"))</f>
        <v>0</v>
      </c>
      <c r="GY59" s="18">
        <f>IF(GY$5&gt;$G$4,0,SUMIFS(Fluxo!$O:$O,Fluxo!$U:$U,"&gt;"&amp;GX$5,Fluxo!$U:$U,"&lt;="&amp;GY$5,Fluxo!$D:$D,$D59,Fluxo!$E:$E,"&lt;&gt;"&amp;"PERMUTANTE"))</f>
        <v>0</v>
      </c>
      <c r="GZ59" s="18">
        <f>IF(GZ$5&gt;$G$4,0,SUMIFS(Fluxo!$O:$O,Fluxo!$U:$U,"&gt;"&amp;GY$5,Fluxo!$U:$U,"&lt;="&amp;GZ$5,Fluxo!$D:$D,$D59,Fluxo!$E:$E,"&lt;&gt;"&amp;"PERMUTANTE"))</f>
        <v>0</v>
      </c>
      <c r="HA59" s="18">
        <f>IF(HA$5&gt;$G$4,0,SUMIFS(Fluxo!$O:$O,Fluxo!$U:$U,"&gt;"&amp;GZ$5,Fluxo!$U:$U,"&lt;="&amp;HA$5,Fluxo!$D:$D,$D59,Fluxo!$E:$E,"&lt;&gt;"&amp;"PERMUTANTE"))</f>
        <v>0</v>
      </c>
      <c r="HB59" s="18">
        <f>IF(HB$5&gt;$G$4,0,SUMIFS(Fluxo!$O:$O,Fluxo!$U:$U,"&gt;"&amp;HA$5,Fluxo!$U:$U,"&lt;="&amp;HB$5,Fluxo!$D:$D,$D59,Fluxo!$E:$E,"&lt;&gt;"&amp;"PERMUTANTE"))</f>
        <v>0</v>
      </c>
      <c r="HC59" s="18">
        <f>IF(HC$5&gt;$G$4,0,SUMIFS(Fluxo!$O:$O,Fluxo!$U:$U,"&gt;"&amp;HB$5,Fluxo!$U:$U,"&lt;="&amp;HC$5,Fluxo!$D:$D,$D59,Fluxo!$E:$E,"&lt;&gt;"&amp;"PERMUTANTE"))</f>
        <v>0</v>
      </c>
      <c r="HD59" s="18">
        <f>IF(HD$5&gt;$G$4,0,SUMIFS(Fluxo!$O:$O,Fluxo!$U:$U,"&gt;"&amp;HC$5,Fluxo!$U:$U,"&lt;="&amp;HD$5,Fluxo!$D:$D,$D59,Fluxo!$E:$E,"&lt;&gt;"&amp;"PERMUTANTE"))</f>
        <v>0</v>
      </c>
      <c r="HE59" s="18">
        <f>IF(HE$5&gt;$G$4,0,SUMIFS(Fluxo!$O:$O,Fluxo!$U:$U,"&gt;"&amp;HD$5,Fluxo!$U:$U,"&lt;="&amp;HE$5,Fluxo!$D:$D,$D59,Fluxo!$E:$E,"&lt;&gt;"&amp;"PERMUTANTE"))</f>
        <v>0</v>
      </c>
      <c r="HF59" s="18">
        <f>IF(HF$5&gt;$G$4,0,SUMIFS(Fluxo!$O:$O,Fluxo!$U:$U,"&gt;"&amp;HE$5,Fluxo!$U:$U,"&lt;="&amp;HF$5,Fluxo!$D:$D,$D59,Fluxo!$E:$E,"&lt;&gt;"&amp;"PERMUTANTE"))</f>
        <v>0</v>
      </c>
    </row>
    <row r="60" spans="1:214">
      <c r="A60" s="20">
        <f t="shared" si="8"/>
        <v>50</v>
      </c>
      <c r="B60" s="140" t="str">
        <f>'Check Carteira'!C52</f>
        <v>E.1016.99.01.0135</v>
      </c>
      <c r="C60" s="141">
        <v>1</v>
      </c>
      <c r="D60" s="129" t="str">
        <f>'Check Carteira'!F52</f>
        <v>A-0135</v>
      </c>
      <c r="E60" s="21" t="str">
        <f>IFERROR(INDEX(Contratos!L:L,MATCH(D60,Contratos!R:R,0)),"")</f>
        <v/>
      </c>
      <c r="F60" s="139" t="str">
        <f>IFERROR(INDEX(Contratos!G:G,MATCH(D60,Contratos!R:R,0)),"")</f>
        <v/>
      </c>
      <c r="H60" s="83">
        <f t="shared" si="10"/>
        <v>0</v>
      </c>
      <c r="J60" s="18">
        <f>IF(J$5&gt;$G$4,0,SUMIFS(Fluxo!$O:$O,Fluxo!$U:$U,"&gt;"&amp;I$5,Fluxo!$U:$U,"&lt;="&amp;J$5,Fluxo!$D:$D,$D60))</f>
        <v>0</v>
      </c>
      <c r="K60" s="18">
        <f>IF(K$5&gt;$G$4,0,SUMIFS(Fluxo!$O:$O,Fluxo!$U:$U,"&gt;"&amp;J$5,Fluxo!$U:$U,"&lt;="&amp;K$5,Fluxo!$D:$D,$D60))</f>
        <v>0</v>
      </c>
      <c r="L60" s="18">
        <f>IF(L$5&gt;$G$4,0,SUMIFS(Fluxo!$O:$O,Fluxo!$U:$U,"&gt;"&amp;K$5,Fluxo!$U:$U,"&lt;="&amp;L$5,Fluxo!$D:$D,$D60))</f>
        <v>0</v>
      </c>
      <c r="M60" s="18">
        <f>IF(M$5&gt;$G$4,0,SUMIFS(Fluxo!$O:$O,Fluxo!$U:$U,"&gt;"&amp;L$5,Fluxo!$U:$U,"&lt;="&amp;M$5,Fluxo!$D:$D,$D60))</f>
        <v>0</v>
      </c>
      <c r="N60" s="18">
        <f>IF(N$5&gt;$G$4,0,SUMIFS(Fluxo!$O:$O,Fluxo!$U:$U,"&gt;"&amp;M$5,Fluxo!$U:$U,"&lt;="&amp;N$5,Fluxo!$D:$D,$D60))</f>
        <v>0</v>
      </c>
      <c r="O60" s="18">
        <f>IF(O$5&gt;$G$4,0,SUMIFS(Fluxo!$O:$O,Fluxo!$U:$U,"&gt;"&amp;N$5,Fluxo!$U:$U,"&lt;="&amp;O$5,Fluxo!$D:$D,$D60))</f>
        <v>0</v>
      </c>
      <c r="P60" s="18">
        <f>IF(P$5&gt;$G$4,0,SUMIFS(Fluxo!$O:$O,Fluxo!$U:$U,"&gt;"&amp;O$5,Fluxo!$U:$U,"&lt;="&amp;P$5,Fluxo!$D:$D,$D60))</f>
        <v>0</v>
      </c>
      <c r="Q60" s="18">
        <f>IF(Q$5&gt;$G$4,0,SUMIFS(Fluxo!$O:$O,Fluxo!$U:$U,"&gt;"&amp;P$5,Fluxo!$U:$U,"&lt;="&amp;Q$5,Fluxo!$D:$D,$D60))</f>
        <v>0</v>
      </c>
      <c r="R60" s="18">
        <f>IF(R$5&gt;$G$4,0,SUMIFS(Fluxo!$O:$O,Fluxo!$U:$U,"&gt;"&amp;Q$5,Fluxo!$U:$U,"&lt;="&amp;R$5,Fluxo!$D:$D,$D60))</f>
        <v>0</v>
      </c>
      <c r="S60" s="18">
        <f>IF(S$5&gt;$G$4,0,SUMIFS(Fluxo!$O:$O,Fluxo!$U:$U,"&gt;"&amp;R$5,Fluxo!$U:$U,"&lt;="&amp;S$5,Fluxo!$D:$D,$D60,Fluxo!$E:$E,"&lt;&gt;"&amp;"PERMUTANTE"))</f>
        <v>0</v>
      </c>
      <c r="T60" s="18">
        <f>IF(T$5&gt;$G$4,0,SUMIFS(Fluxo!$O:$O,Fluxo!$U:$U,"&gt;"&amp;S$5,Fluxo!$U:$U,"&lt;="&amp;T$5,Fluxo!$D:$D,$D60,Fluxo!$E:$E,"&lt;&gt;"&amp;"PERMUTANTE"))</f>
        <v>0</v>
      </c>
      <c r="U60" s="18">
        <f>IF(U$5&gt;$G$4,0,SUMIFS(Fluxo!$O:$O,Fluxo!$U:$U,"&gt;"&amp;T$5,Fluxo!$U:$U,"&lt;="&amp;U$5,Fluxo!$D:$D,$D60,Fluxo!$E:$E,"&lt;&gt;"&amp;"PERMUTANTE"))</f>
        <v>0</v>
      </c>
      <c r="V60" s="18">
        <f>IF(V$5&gt;$G$4,0,SUMIFS(Fluxo!$O:$O,Fluxo!$U:$U,"&gt;"&amp;U$5,Fluxo!$U:$U,"&lt;="&amp;V$5,Fluxo!$D:$D,$D60,Fluxo!$E:$E,"&lt;&gt;"&amp;"PERMUTANTE"))</f>
        <v>0</v>
      </c>
      <c r="W60" s="18">
        <f>IF(W$5&gt;$G$4,0,SUMIFS(Fluxo!$O:$O,Fluxo!$U:$U,"&gt;"&amp;V$5,Fluxo!$U:$U,"&lt;="&amp;W$5,Fluxo!$D:$D,$D60,Fluxo!$E:$E,"&lt;&gt;"&amp;"PERMUTANTE"))</f>
        <v>0</v>
      </c>
      <c r="X60" s="18">
        <f>IF(X$5&gt;$G$4,0,SUMIFS(Fluxo!$O:$O,Fluxo!$U:$U,"&gt;"&amp;W$5,Fluxo!$U:$U,"&lt;="&amp;X$5,Fluxo!$D:$D,$D60,Fluxo!$E:$E,"&lt;&gt;"&amp;"PERMUTANTE"))</f>
        <v>0</v>
      </c>
      <c r="Y60" s="18">
        <f>IF(Y$5&gt;$G$4,0,SUMIFS(Fluxo!$O:$O,Fluxo!$U:$U,"&gt;"&amp;X$5,Fluxo!$U:$U,"&lt;="&amp;Y$5,Fluxo!$D:$D,$D60,Fluxo!$E:$E,"&lt;&gt;"&amp;"PERMUTANTE"))</f>
        <v>0</v>
      </c>
      <c r="Z60" s="18">
        <f>IF(Z$5&gt;$G$4,0,SUMIFS(Fluxo!$O:$O,Fluxo!$U:$U,"&gt;"&amp;Y$5,Fluxo!$U:$U,"&lt;="&amp;Z$5,Fluxo!$D:$D,$D60,Fluxo!$E:$E,"&lt;&gt;"&amp;"PERMUTANTE"))</f>
        <v>0</v>
      </c>
      <c r="AA60" s="18">
        <f>IF(AA$5&gt;$G$4,0,SUMIFS(Fluxo!$O:$O,Fluxo!$U:$U,"&gt;"&amp;Z$5,Fluxo!$U:$U,"&lt;="&amp;AA$5,Fluxo!$D:$D,$D60,Fluxo!$E:$E,"&lt;&gt;"&amp;"PERMUTANTE"))</f>
        <v>0</v>
      </c>
      <c r="AB60" s="18">
        <f>IF(AB$5&gt;$G$4,0,SUMIFS(Fluxo!$O:$O,Fluxo!$U:$U,"&gt;"&amp;AA$5,Fluxo!$U:$U,"&lt;="&amp;AB$5,Fluxo!$D:$D,$D60,Fluxo!$E:$E,"&lt;&gt;"&amp;"PERMUTANTE"))</f>
        <v>0</v>
      </c>
      <c r="AC60" s="18">
        <f>IF(AC$5&gt;$G$4,0,SUMIFS(Fluxo!$O:$O,Fluxo!$U:$U,"&gt;"&amp;AB$5,Fluxo!$U:$U,"&lt;="&amp;AC$5,Fluxo!$D:$D,$D60,Fluxo!$E:$E,"&lt;&gt;"&amp;"PERMUTANTE"))</f>
        <v>0</v>
      </c>
      <c r="AD60" s="18">
        <f>IF(AD$5&gt;$G$4,0,SUMIFS(Fluxo!$O:$O,Fluxo!$U:$U,"&gt;"&amp;AC$5,Fluxo!$U:$U,"&lt;="&amp;AD$5,Fluxo!$D:$D,$D60,Fluxo!$E:$E,"&lt;&gt;"&amp;"PERMUTANTE"))</f>
        <v>0</v>
      </c>
      <c r="AE60" s="18">
        <f>IF(AE$5&gt;$G$4,0,SUMIFS(Fluxo!$O:$O,Fluxo!$U:$U,"&gt;"&amp;AD$5,Fluxo!$U:$U,"&lt;="&amp;AE$5,Fluxo!$D:$D,$D60,Fluxo!$E:$E,"&lt;&gt;"&amp;"PERMUTANTE"))</f>
        <v>0</v>
      </c>
      <c r="AF60" s="18">
        <f>IF(AF$5&gt;$G$4,0,SUMIFS(Fluxo!$O:$O,Fluxo!$U:$U,"&gt;"&amp;AE$5,Fluxo!$U:$U,"&lt;="&amp;AF$5,Fluxo!$D:$D,$D60,Fluxo!$E:$E,"&lt;&gt;"&amp;"PERMUTANTE"))</f>
        <v>0</v>
      </c>
      <c r="AG60" s="18">
        <f>IF(AG$5&gt;$G$4,0,SUMIFS(Fluxo!$O:$O,Fluxo!$U:$U,"&gt;"&amp;AF$5,Fluxo!$U:$U,"&lt;="&amp;AG$5,Fluxo!$D:$D,$D60,Fluxo!$E:$E,"&lt;&gt;"&amp;"PERMUTANTE"))</f>
        <v>0</v>
      </c>
      <c r="AH60" s="18">
        <f>IF(AH$5&gt;$G$4,0,SUMIFS(Fluxo!$O:$O,Fluxo!$U:$U,"&gt;"&amp;AG$5,Fluxo!$U:$U,"&lt;="&amp;AH$5,Fluxo!$D:$D,$D60,Fluxo!$E:$E,"&lt;&gt;"&amp;"PERMUTANTE"))</f>
        <v>0</v>
      </c>
      <c r="AI60" s="18">
        <f>IF(AI$5&gt;$G$4,0,SUMIFS(Fluxo!$O:$O,Fluxo!$U:$U,"&gt;"&amp;AH$5,Fluxo!$U:$U,"&lt;="&amp;AI$5,Fluxo!$D:$D,$D60,Fluxo!$E:$E,"&lt;&gt;"&amp;"PERMUTANTE"))</f>
        <v>0</v>
      </c>
      <c r="AJ60" s="18">
        <f>IF(AJ$5&gt;$G$4,0,SUMIFS(Fluxo!$O:$O,Fluxo!$U:$U,"&gt;"&amp;AI$5,Fluxo!$U:$U,"&lt;="&amp;AJ$5,Fluxo!$D:$D,$D60,Fluxo!$E:$E,"&lt;&gt;"&amp;"PERMUTANTE"))</f>
        <v>0</v>
      </c>
      <c r="AK60" s="18">
        <f>IF(AK$5&gt;$G$4,0,SUMIFS(Fluxo!$O:$O,Fluxo!$U:$U,"&gt;"&amp;AJ$5,Fluxo!$U:$U,"&lt;="&amp;AK$5,Fluxo!$D:$D,$D60,Fluxo!$E:$E,"&lt;&gt;"&amp;"PERMUTANTE"))</f>
        <v>0</v>
      </c>
      <c r="AL60" s="18">
        <f>IF(AL$5&gt;$G$4,0,SUMIFS(Fluxo!$O:$O,Fluxo!$U:$U,"&gt;"&amp;AK$5,Fluxo!$U:$U,"&lt;="&amp;AL$5,Fluxo!$D:$D,$D60,Fluxo!$E:$E,"&lt;&gt;"&amp;"PERMUTANTE"))</f>
        <v>0</v>
      </c>
      <c r="AM60" s="18">
        <f>IF(AM$5&gt;$G$4,0,SUMIFS(Fluxo!$O:$O,Fluxo!$U:$U,"&gt;"&amp;AL$5,Fluxo!$U:$U,"&lt;="&amp;AM$5,Fluxo!$D:$D,$D60,Fluxo!$E:$E,"&lt;&gt;"&amp;"PERMUTANTE"))</f>
        <v>0</v>
      </c>
      <c r="AN60" s="18">
        <f>IF(AN$5&gt;$G$4,0,SUMIFS(Fluxo!$O:$O,Fluxo!$U:$U,"&gt;"&amp;AM$5,Fluxo!$U:$U,"&lt;="&amp;AN$5,Fluxo!$D:$D,$D60,Fluxo!$E:$E,"&lt;&gt;"&amp;"PERMUTANTE"))</f>
        <v>0</v>
      </c>
      <c r="AO60" s="18">
        <f>IF(AO$5&gt;$G$4,0,SUMIFS(Fluxo!$O:$O,Fluxo!$U:$U,"&gt;"&amp;AN$5,Fluxo!$U:$U,"&lt;="&amp;AO$5,Fluxo!$D:$D,$D60,Fluxo!$E:$E,"&lt;&gt;"&amp;"PERMUTANTE"))</f>
        <v>0</v>
      </c>
      <c r="AP60" s="18">
        <f>IF(AP$5&gt;$G$4,0,SUMIFS(Fluxo!$O:$O,Fluxo!$U:$U,"&gt;"&amp;AO$5,Fluxo!$U:$U,"&lt;="&amp;AP$5,Fluxo!$D:$D,$D60,Fluxo!$E:$E,"&lt;&gt;"&amp;"PERMUTANTE"))</f>
        <v>0</v>
      </c>
      <c r="AQ60" s="18">
        <f>IF(AQ$5&gt;$G$4,0,SUMIFS(Fluxo!$O:$O,Fluxo!$U:$U,"&gt;"&amp;AP$5,Fluxo!$U:$U,"&lt;="&amp;AQ$5,Fluxo!$D:$D,$D60,Fluxo!$E:$E,"&lt;&gt;"&amp;"PERMUTANTE"))</f>
        <v>0</v>
      </c>
      <c r="AR60" s="18">
        <f>IF(AR$5&gt;$G$4,0,SUMIFS(Fluxo!$O:$O,Fluxo!$U:$U,"&gt;"&amp;AQ$5,Fluxo!$U:$U,"&lt;="&amp;AR$5,Fluxo!$D:$D,$D60,Fluxo!$E:$E,"&lt;&gt;"&amp;"PERMUTANTE"))</f>
        <v>0</v>
      </c>
      <c r="AS60" s="18">
        <f>IF(AS$5&gt;$G$4,0,SUMIFS(Fluxo!$O:$O,Fluxo!$U:$U,"&gt;"&amp;AR$5,Fluxo!$U:$U,"&lt;="&amp;AS$5,Fluxo!$D:$D,$D60,Fluxo!$E:$E,"&lt;&gt;"&amp;"PERMUTANTE"))</f>
        <v>0</v>
      </c>
      <c r="AT60" s="18">
        <f>IF(AT$5&gt;$G$4,0,SUMIFS(Fluxo!$O:$O,Fluxo!$U:$U,"&gt;"&amp;AS$5,Fluxo!$U:$U,"&lt;="&amp;AT$5,Fluxo!$D:$D,$D60,Fluxo!$E:$E,"&lt;&gt;"&amp;"PERMUTANTE"))</f>
        <v>0</v>
      </c>
      <c r="AU60" s="18">
        <f>IF(AU$5&gt;$G$4,0,SUMIFS(Fluxo!$O:$O,Fluxo!$U:$U,"&gt;"&amp;AT$5,Fluxo!$U:$U,"&lt;="&amp;AU$5,Fluxo!$D:$D,$D60,Fluxo!$E:$E,"&lt;&gt;"&amp;"PERMUTANTE"))</f>
        <v>0</v>
      </c>
      <c r="AV60" s="18">
        <f>IF(AV$5&gt;$G$4,0,SUMIFS(Fluxo!$O:$O,Fluxo!$U:$U,"&gt;"&amp;AU$5,Fluxo!$U:$U,"&lt;="&amp;AV$5,Fluxo!$D:$D,$D60,Fluxo!$E:$E,"&lt;&gt;"&amp;"PERMUTANTE"))</f>
        <v>0</v>
      </c>
      <c r="AW60" s="18">
        <f>IF(AW$5&gt;$G$4,0,SUMIFS(Fluxo!$O:$O,Fluxo!$U:$U,"&gt;"&amp;AV$5,Fluxo!$U:$U,"&lt;="&amp;AW$5,Fluxo!$D:$D,$D60,Fluxo!$E:$E,"&lt;&gt;"&amp;"PERMUTANTE"))</f>
        <v>0</v>
      </c>
      <c r="AX60" s="18">
        <f>IF(AX$5&gt;$G$4,0,SUMIFS(Fluxo!$O:$O,Fluxo!$U:$U,"&gt;"&amp;AW$5,Fluxo!$U:$U,"&lt;="&amp;AX$5,Fluxo!$D:$D,$D60,Fluxo!$E:$E,"&lt;&gt;"&amp;"PERMUTANTE"))</f>
        <v>0</v>
      </c>
      <c r="AY60" s="18">
        <f>IF(AY$5&gt;$G$4,0,SUMIFS(Fluxo!$O:$O,Fluxo!$U:$U,"&gt;"&amp;AX$5,Fluxo!$U:$U,"&lt;="&amp;AY$5,Fluxo!$D:$D,$D60,Fluxo!$E:$E,"&lt;&gt;"&amp;"PERMUTANTE"))</f>
        <v>0</v>
      </c>
      <c r="AZ60" s="18">
        <f>IF(AZ$5&gt;$G$4,0,SUMIFS(Fluxo!$O:$O,Fluxo!$U:$U,"&gt;"&amp;AY$5,Fluxo!$U:$U,"&lt;="&amp;AZ$5,Fluxo!$D:$D,$D60,Fluxo!$E:$E,"&lt;&gt;"&amp;"PERMUTANTE"))</f>
        <v>0</v>
      </c>
      <c r="BA60" s="18">
        <f>IF(BA$5&gt;$G$4,0,SUMIFS(Fluxo!$O:$O,Fluxo!$U:$U,"&gt;"&amp;AZ$5,Fluxo!$U:$U,"&lt;="&amp;BA$5,Fluxo!$D:$D,$D60,Fluxo!$E:$E,"&lt;&gt;"&amp;"PERMUTANTE"))</f>
        <v>0</v>
      </c>
      <c r="BB60" s="18">
        <f>IF(BB$5&gt;$G$4,0,SUMIFS(Fluxo!$O:$O,Fluxo!$U:$U,"&gt;"&amp;BA$5,Fluxo!$U:$U,"&lt;="&amp;BB$5,Fluxo!$D:$D,$D60,Fluxo!$E:$E,"&lt;&gt;"&amp;"PERMUTANTE"))</f>
        <v>0</v>
      </c>
      <c r="BC60" s="18">
        <f>IF(BC$5&gt;$G$4,0,SUMIFS(Fluxo!$O:$O,Fluxo!$U:$U,"&gt;"&amp;BB$5,Fluxo!$U:$U,"&lt;="&amp;BC$5,Fluxo!$D:$D,$D60,Fluxo!$E:$E,"&lt;&gt;"&amp;"PERMUTANTE"))</f>
        <v>0</v>
      </c>
      <c r="BD60" s="18">
        <f>IF(BD$5&gt;$G$4,0,SUMIFS(Fluxo!$O:$O,Fluxo!$U:$U,"&gt;"&amp;BC$5,Fluxo!$U:$U,"&lt;="&amp;BD$5,Fluxo!$D:$D,$D60,Fluxo!$E:$E,"&lt;&gt;"&amp;"PERMUTANTE"))</f>
        <v>0</v>
      </c>
      <c r="BE60" s="18">
        <f>IF(BE$5&gt;$G$4,0,SUMIFS(Fluxo!$O:$O,Fluxo!$U:$U,"&gt;"&amp;BD$5,Fluxo!$U:$U,"&lt;="&amp;BE$5,Fluxo!$D:$D,$D60,Fluxo!$E:$E,"&lt;&gt;"&amp;"PERMUTANTE"))</f>
        <v>0</v>
      </c>
      <c r="BF60" s="18">
        <f>IF(BF$5&gt;$G$4,0,SUMIFS(Fluxo!$O:$O,Fluxo!$U:$U,"&gt;"&amp;BE$5,Fluxo!$U:$U,"&lt;="&amp;BF$5,Fluxo!$D:$D,$D60,Fluxo!$E:$E,"&lt;&gt;"&amp;"PERMUTANTE"))</f>
        <v>0</v>
      </c>
      <c r="BG60" s="18">
        <f>IF(BG$5&gt;$G$4,0,SUMIFS(Fluxo!$O:$O,Fluxo!$U:$U,"&gt;"&amp;BF$5,Fluxo!$U:$U,"&lt;="&amp;BG$5,Fluxo!$D:$D,$D60,Fluxo!$E:$E,"&lt;&gt;"&amp;"PERMUTANTE"))</f>
        <v>0</v>
      </c>
      <c r="BH60" s="18">
        <f>IF(BH$5&gt;$G$4,0,SUMIFS(Fluxo!$O:$O,Fluxo!$U:$U,"&gt;"&amp;BG$5,Fluxo!$U:$U,"&lt;="&amp;BH$5,Fluxo!$D:$D,$D60,Fluxo!$E:$E,"&lt;&gt;"&amp;"PERMUTANTE"))</f>
        <v>0</v>
      </c>
      <c r="BI60" s="18">
        <f>IF(BI$5&gt;$G$4,0,SUMIFS(Fluxo!$O:$O,Fluxo!$U:$U,"&gt;"&amp;BH$5,Fluxo!$U:$U,"&lt;="&amp;BI$5,Fluxo!$D:$D,$D60,Fluxo!$E:$E,"&lt;&gt;"&amp;"PERMUTANTE"))</f>
        <v>0</v>
      </c>
      <c r="BJ60" s="18">
        <f>IF(BJ$5&gt;$G$4,0,SUMIFS(Fluxo!$O:$O,Fluxo!$U:$U,"&gt;"&amp;BI$5,Fluxo!$U:$U,"&lt;="&amp;BJ$5,Fluxo!$D:$D,$D60,Fluxo!$E:$E,"&lt;&gt;"&amp;"PERMUTANTE"))</f>
        <v>0</v>
      </c>
      <c r="BK60" s="18">
        <f>IF(BK$5&gt;$G$4,0,SUMIFS(Fluxo!$O:$O,Fluxo!$U:$U,"&gt;"&amp;BJ$5,Fluxo!$U:$U,"&lt;="&amp;BK$5,Fluxo!$D:$D,$D60,Fluxo!$E:$E,"&lt;&gt;"&amp;"PERMUTANTE"))</f>
        <v>0</v>
      </c>
      <c r="BL60" s="18">
        <f>IF(BL$5&gt;$G$4,0,SUMIFS(Fluxo!$O:$O,Fluxo!$U:$U,"&gt;"&amp;BK$5,Fluxo!$U:$U,"&lt;="&amp;BL$5,Fluxo!$D:$D,$D60,Fluxo!$E:$E,"&lt;&gt;"&amp;"PERMUTANTE"))</f>
        <v>0</v>
      </c>
      <c r="BM60" s="18">
        <f>IF(BM$5&gt;$G$4,0,SUMIFS(Fluxo!$O:$O,Fluxo!$U:$U,"&gt;"&amp;BL$5,Fluxo!$U:$U,"&lt;="&amp;BM$5,Fluxo!$D:$D,$D60,Fluxo!$E:$E,"&lt;&gt;"&amp;"PERMUTANTE"))</f>
        <v>0</v>
      </c>
      <c r="BN60" s="18">
        <f>IF(BN$5&gt;$G$4,0,SUMIFS(Fluxo!$O:$O,Fluxo!$U:$U,"&gt;"&amp;BM$5,Fluxo!$U:$U,"&lt;="&amp;BN$5,Fluxo!$D:$D,$D60,Fluxo!$E:$E,"&lt;&gt;"&amp;"PERMUTANTE"))</f>
        <v>0</v>
      </c>
      <c r="BO60" s="18">
        <f>IF(BO$5&gt;$G$4,0,SUMIFS(Fluxo!$O:$O,Fluxo!$U:$U,"&gt;"&amp;BN$5,Fluxo!$U:$U,"&lt;="&amp;BO$5,Fluxo!$D:$D,$D60,Fluxo!$E:$E,"&lt;&gt;"&amp;"PERMUTANTE"))</f>
        <v>0</v>
      </c>
      <c r="BP60" s="18">
        <f>IF(BP$5&gt;$G$4,0,SUMIFS(Fluxo!$O:$O,Fluxo!$U:$U,"&gt;"&amp;BO$5,Fluxo!$U:$U,"&lt;="&amp;BP$5,Fluxo!$D:$D,$D60,Fluxo!$E:$E,"&lt;&gt;"&amp;"PERMUTANTE"))</f>
        <v>0</v>
      </c>
      <c r="BQ60" s="18">
        <f>IF(BQ$5&gt;$G$4,0,SUMIFS(Fluxo!$O:$O,Fluxo!$U:$U,"&gt;"&amp;BP$5,Fluxo!$U:$U,"&lt;="&amp;BQ$5,Fluxo!$D:$D,$D60,Fluxo!$E:$E,"&lt;&gt;"&amp;"PERMUTANTE"))</f>
        <v>0</v>
      </c>
      <c r="BR60" s="18">
        <f>IF(BR$5&gt;$G$4,0,SUMIFS(Fluxo!$O:$O,Fluxo!$U:$U,"&gt;"&amp;BQ$5,Fluxo!$U:$U,"&lt;="&amp;BR$5,Fluxo!$D:$D,$D60,Fluxo!$E:$E,"&lt;&gt;"&amp;"PERMUTANTE"))</f>
        <v>0</v>
      </c>
      <c r="BS60" s="18">
        <f>IF(BS$5&gt;$G$4,0,SUMIFS(Fluxo!$O:$O,Fluxo!$U:$U,"&gt;"&amp;BR$5,Fluxo!$U:$U,"&lt;="&amp;BS$5,Fluxo!$D:$D,$D60,Fluxo!$E:$E,"&lt;&gt;"&amp;"PERMUTANTE"))</f>
        <v>0</v>
      </c>
      <c r="BT60" s="18">
        <f>IF(BT$5&gt;$G$4,0,SUMIFS(Fluxo!$O:$O,Fluxo!$U:$U,"&gt;"&amp;BS$5,Fluxo!$U:$U,"&lt;="&amp;BT$5,Fluxo!$D:$D,$D60,Fluxo!$E:$E,"&lt;&gt;"&amp;"PERMUTANTE"))</f>
        <v>0</v>
      </c>
      <c r="BU60" s="18">
        <f>IF(BU$5&gt;$G$4,0,SUMIFS(Fluxo!$O:$O,Fluxo!$U:$U,"&gt;"&amp;BT$5,Fluxo!$U:$U,"&lt;="&amp;BU$5,Fluxo!$D:$D,$D60,Fluxo!$E:$E,"&lt;&gt;"&amp;"PERMUTANTE"))</f>
        <v>0</v>
      </c>
      <c r="BV60" s="18">
        <f>IF(BV$5&gt;$G$4,0,SUMIFS(Fluxo!$O:$O,Fluxo!$U:$U,"&gt;"&amp;BU$5,Fluxo!$U:$U,"&lt;="&amp;BV$5,Fluxo!$D:$D,$D60,Fluxo!$E:$E,"&lt;&gt;"&amp;"PERMUTANTE"))</f>
        <v>0</v>
      </c>
      <c r="BW60" s="18">
        <f>IF(BW$5&gt;$G$4,0,SUMIFS(Fluxo!$O:$O,Fluxo!$U:$U,"&gt;"&amp;BV$5,Fluxo!$U:$U,"&lt;="&amp;BW$5,Fluxo!$D:$D,$D60,Fluxo!$E:$E,"&lt;&gt;"&amp;"PERMUTANTE"))</f>
        <v>0</v>
      </c>
      <c r="BX60" s="18">
        <f>IF(BX$5&gt;$G$4,0,SUMIFS(Fluxo!$O:$O,Fluxo!$U:$U,"&gt;"&amp;BW$5,Fluxo!$U:$U,"&lt;="&amp;BX$5,Fluxo!$D:$D,$D60,Fluxo!$E:$E,"&lt;&gt;"&amp;"PERMUTANTE"))</f>
        <v>0</v>
      </c>
      <c r="BY60" s="18">
        <f>IF(BY$5&gt;$G$4,0,SUMIFS(Fluxo!$O:$O,Fluxo!$U:$U,"&gt;"&amp;BX$5,Fluxo!$U:$U,"&lt;="&amp;BY$5,Fluxo!$D:$D,$D60,Fluxo!$E:$E,"&lt;&gt;"&amp;"PERMUTANTE"))</f>
        <v>0</v>
      </c>
      <c r="BZ60" s="18">
        <f>IF(BZ$5&gt;$G$4,0,SUMIFS(Fluxo!$O:$O,Fluxo!$U:$U,"&gt;"&amp;BY$5,Fluxo!$U:$U,"&lt;="&amp;BZ$5,Fluxo!$D:$D,$D60,Fluxo!$E:$E,"&lt;&gt;"&amp;"PERMUTANTE"))</f>
        <v>0</v>
      </c>
      <c r="CA60" s="18">
        <f>IF(CA$5&gt;$G$4,0,SUMIFS(Fluxo!$O:$O,Fluxo!$U:$U,"&gt;"&amp;BZ$5,Fluxo!$U:$U,"&lt;="&amp;CA$5,Fluxo!$D:$D,$D60,Fluxo!$E:$E,"&lt;&gt;"&amp;"PERMUTANTE"))</f>
        <v>0</v>
      </c>
      <c r="CB60" s="18">
        <f>IF(CB$5&gt;$G$4,0,SUMIFS(Fluxo!$O:$O,Fluxo!$U:$U,"&gt;"&amp;CA$5,Fluxo!$U:$U,"&lt;="&amp;CB$5,Fluxo!$D:$D,$D60,Fluxo!$E:$E,"&lt;&gt;"&amp;"PERMUTANTE"))</f>
        <v>0</v>
      </c>
      <c r="CC60" s="18">
        <f>IF(CC$5&gt;$G$4,0,SUMIFS(Fluxo!$O:$O,Fluxo!$U:$U,"&gt;"&amp;CB$5,Fluxo!$U:$U,"&lt;="&amp;CC$5,Fluxo!$D:$D,$D60,Fluxo!$E:$E,"&lt;&gt;"&amp;"PERMUTANTE"))</f>
        <v>0</v>
      </c>
      <c r="CD60" s="18">
        <f>IF(CD$5&gt;$G$4,0,SUMIFS(Fluxo!$O:$O,Fluxo!$U:$U,"&gt;"&amp;CC$5,Fluxo!$U:$U,"&lt;="&amp;CD$5,Fluxo!$D:$D,$D60,Fluxo!$E:$E,"&lt;&gt;"&amp;"PERMUTANTE"))</f>
        <v>0</v>
      </c>
      <c r="CE60" s="18">
        <f>IF(CE$5&gt;$G$4,0,SUMIFS(Fluxo!$O:$O,Fluxo!$U:$U,"&gt;"&amp;CD$5,Fluxo!$U:$U,"&lt;="&amp;CE$5,Fluxo!$D:$D,$D60,Fluxo!$E:$E,"&lt;&gt;"&amp;"PERMUTANTE"))</f>
        <v>0</v>
      </c>
      <c r="CF60" s="18">
        <f>IF(CF$5&gt;$G$4,0,SUMIFS(Fluxo!$O:$O,Fluxo!$U:$U,"&gt;"&amp;CE$5,Fluxo!$U:$U,"&lt;="&amp;CF$5,Fluxo!$D:$D,$D60,Fluxo!$E:$E,"&lt;&gt;"&amp;"PERMUTANTE"))</f>
        <v>0</v>
      </c>
      <c r="CG60" s="18">
        <f>IF(CG$5&gt;$G$4,0,SUMIFS(Fluxo!$O:$O,Fluxo!$U:$U,"&gt;"&amp;CF$5,Fluxo!$U:$U,"&lt;="&amp;CG$5,Fluxo!$D:$D,$D60,Fluxo!$E:$E,"&lt;&gt;"&amp;"PERMUTANTE"))</f>
        <v>0</v>
      </c>
      <c r="CH60" s="18">
        <f>IF(CH$5&gt;$G$4,0,SUMIFS(Fluxo!$O:$O,Fluxo!$U:$U,"&gt;"&amp;CG$5,Fluxo!$U:$U,"&lt;="&amp;CH$5,Fluxo!$D:$D,$D60,Fluxo!$E:$E,"&lt;&gt;"&amp;"PERMUTANTE"))</f>
        <v>0</v>
      </c>
      <c r="CI60" s="18">
        <f>IF(CI$5&gt;$G$4,0,SUMIFS(Fluxo!$O:$O,Fluxo!$U:$U,"&gt;"&amp;CH$5,Fluxo!$U:$U,"&lt;="&amp;CI$5,Fluxo!$D:$D,$D60,Fluxo!$E:$E,"&lt;&gt;"&amp;"PERMUTANTE"))</f>
        <v>0</v>
      </c>
      <c r="CJ60" s="18">
        <f>IF(CJ$5&gt;$G$4,0,SUMIFS(Fluxo!$O:$O,Fluxo!$U:$U,"&gt;"&amp;CI$5,Fluxo!$U:$U,"&lt;="&amp;CJ$5,Fluxo!$D:$D,$D60,Fluxo!$E:$E,"&lt;&gt;"&amp;"PERMUTANTE"))</f>
        <v>0</v>
      </c>
      <c r="CK60" s="18">
        <f>IF(CK$5&gt;$G$4,0,SUMIFS(Fluxo!$O:$O,Fluxo!$U:$U,"&gt;"&amp;CJ$5,Fluxo!$U:$U,"&lt;="&amp;CK$5,Fluxo!$D:$D,$D60,Fluxo!$E:$E,"&lt;&gt;"&amp;"PERMUTANTE"))</f>
        <v>0</v>
      </c>
      <c r="CL60" s="18">
        <f>IF(CL$5&gt;$G$4,0,SUMIFS(Fluxo!$O:$O,Fluxo!$U:$U,"&gt;"&amp;CK$5,Fluxo!$U:$U,"&lt;="&amp;CL$5,Fluxo!$D:$D,$D60,Fluxo!$E:$E,"&lt;&gt;"&amp;"PERMUTANTE"))</f>
        <v>0</v>
      </c>
      <c r="CM60" s="18">
        <f>IF(CM$5&gt;$G$4,0,SUMIFS(Fluxo!$O:$O,Fluxo!$U:$U,"&gt;"&amp;CL$5,Fluxo!$U:$U,"&lt;="&amp;CM$5,Fluxo!$D:$D,$D60,Fluxo!$E:$E,"&lt;&gt;"&amp;"PERMUTANTE"))</f>
        <v>0</v>
      </c>
      <c r="CN60" s="18">
        <f>IF(CN$5&gt;$G$4,0,SUMIFS(Fluxo!$O:$O,Fluxo!$U:$U,"&gt;"&amp;CM$5,Fluxo!$U:$U,"&lt;="&amp;CN$5,Fluxo!$D:$D,$D60,Fluxo!$E:$E,"&lt;&gt;"&amp;"PERMUTANTE"))</f>
        <v>0</v>
      </c>
      <c r="CO60" s="18">
        <f>IF(CO$5&gt;$G$4,0,SUMIFS(Fluxo!$O:$O,Fluxo!$U:$U,"&gt;"&amp;CN$5,Fluxo!$U:$U,"&lt;="&amp;CO$5,Fluxo!$D:$D,$D60,Fluxo!$E:$E,"&lt;&gt;"&amp;"PERMUTANTE"))</f>
        <v>0</v>
      </c>
      <c r="CP60" s="18">
        <f>IF(CP$5&gt;$G$4,0,SUMIFS(Fluxo!$O:$O,Fluxo!$U:$U,"&gt;"&amp;CO$5,Fluxo!$U:$U,"&lt;="&amp;CP$5,Fluxo!$D:$D,$D60,Fluxo!$E:$E,"&lt;&gt;"&amp;"PERMUTANTE"))</f>
        <v>0</v>
      </c>
      <c r="CQ60" s="18">
        <f>IF(CQ$5&gt;$G$4,0,SUMIFS(Fluxo!$O:$O,Fluxo!$U:$U,"&gt;"&amp;CP$5,Fluxo!$U:$U,"&lt;="&amp;CQ$5,Fluxo!$D:$D,$D60,Fluxo!$E:$E,"&lt;&gt;"&amp;"PERMUTANTE"))</f>
        <v>0</v>
      </c>
      <c r="CR60" s="18">
        <f>IF(CR$5&gt;$G$4,0,SUMIFS(Fluxo!$O:$O,Fluxo!$U:$U,"&gt;"&amp;CQ$5,Fluxo!$U:$U,"&lt;="&amp;CR$5,Fluxo!$D:$D,$D60,Fluxo!$E:$E,"&lt;&gt;"&amp;"PERMUTANTE"))</f>
        <v>0</v>
      </c>
      <c r="CS60" s="18">
        <f>IF(CS$5&gt;$G$4,0,SUMIFS(Fluxo!$O:$O,Fluxo!$U:$U,"&gt;"&amp;CR$5,Fluxo!$U:$U,"&lt;="&amp;CS$5,Fluxo!$D:$D,$D60,Fluxo!$E:$E,"&lt;&gt;"&amp;"PERMUTANTE"))</f>
        <v>0</v>
      </c>
      <c r="CT60" s="18">
        <f>IF(CT$5&gt;$G$4,0,SUMIFS(Fluxo!$O:$O,Fluxo!$U:$U,"&gt;"&amp;CS$5,Fluxo!$U:$U,"&lt;="&amp;CT$5,Fluxo!$D:$D,$D60,Fluxo!$E:$E,"&lt;&gt;"&amp;"PERMUTANTE"))</f>
        <v>0</v>
      </c>
      <c r="CU60" s="18">
        <f>IF(CU$5&gt;$G$4,0,SUMIFS(Fluxo!$O:$O,Fluxo!$U:$U,"&gt;"&amp;CT$5,Fluxo!$U:$U,"&lt;="&amp;CU$5,Fluxo!$D:$D,$D60,Fluxo!$E:$E,"&lt;&gt;"&amp;"PERMUTANTE"))</f>
        <v>0</v>
      </c>
      <c r="CV60" s="18">
        <f>IF(CV$5&gt;$G$4,0,SUMIFS(Fluxo!$O:$O,Fluxo!$U:$U,"&gt;"&amp;CU$5,Fluxo!$U:$U,"&lt;="&amp;CV$5,Fluxo!$D:$D,$D60,Fluxo!$E:$E,"&lt;&gt;"&amp;"PERMUTANTE"))</f>
        <v>0</v>
      </c>
      <c r="CW60" s="18">
        <f>IF(CW$5&gt;$G$4,0,SUMIFS(Fluxo!$O:$O,Fluxo!$U:$U,"&gt;"&amp;CV$5,Fluxo!$U:$U,"&lt;="&amp;CW$5,Fluxo!$D:$D,$D60,Fluxo!$E:$E,"&lt;&gt;"&amp;"PERMUTANTE"))</f>
        <v>0</v>
      </c>
      <c r="CX60" s="18">
        <f>IF(CX$5&gt;$G$4,0,SUMIFS(Fluxo!$O:$O,Fluxo!$U:$U,"&gt;"&amp;CW$5,Fluxo!$U:$U,"&lt;="&amp;CX$5,Fluxo!$D:$D,$D60,Fluxo!$E:$E,"&lt;&gt;"&amp;"PERMUTANTE"))</f>
        <v>0</v>
      </c>
      <c r="CY60" s="18">
        <f>IF(CY$5&gt;$G$4,0,SUMIFS(Fluxo!$O:$O,Fluxo!$U:$U,"&gt;"&amp;CX$5,Fluxo!$U:$U,"&lt;="&amp;CY$5,Fluxo!$D:$D,$D60,Fluxo!$E:$E,"&lt;&gt;"&amp;"PERMUTANTE"))</f>
        <v>0</v>
      </c>
      <c r="CZ60" s="18">
        <f>IF(CZ$5&gt;$G$4,0,SUMIFS(Fluxo!$O:$O,Fluxo!$U:$U,"&gt;"&amp;CY$5,Fluxo!$U:$U,"&lt;="&amp;CZ$5,Fluxo!$D:$D,$D60,Fluxo!$E:$E,"&lt;&gt;"&amp;"PERMUTANTE"))</f>
        <v>0</v>
      </c>
      <c r="DA60" s="18">
        <f>IF(DA$5&gt;$G$4,0,SUMIFS(Fluxo!$O:$O,Fluxo!$U:$U,"&gt;"&amp;CZ$5,Fluxo!$U:$U,"&lt;="&amp;DA$5,Fluxo!$D:$D,$D60,Fluxo!$E:$E,"&lt;&gt;"&amp;"PERMUTANTE"))</f>
        <v>0</v>
      </c>
      <c r="DB60" s="18">
        <f>IF(DB$5&gt;$G$4,0,SUMIFS(Fluxo!$O:$O,Fluxo!$U:$U,"&gt;"&amp;DA$5,Fluxo!$U:$U,"&lt;="&amp;DB$5,Fluxo!$D:$D,$D60,Fluxo!$E:$E,"&lt;&gt;"&amp;"PERMUTANTE"))</f>
        <v>0</v>
      </c>
      <c r="DC60" s="18">
        <f>IF(DC$5&gt;$G$4,0,SUMIFS(Fluxo!$O:$O,Fluxo!$U:$U,"&gt;"&amp;DB$5,Fluxo!$U:$U,"&lt;="&amp;DC$5,Fluxo!$D:$D,$D60,Fluxo!$E:$E,"&lt;&gt;"&amp;"PERMUTANTE"))</f>
        <v>0</v>
      </c>
      <c r="DD60" s="18">
        <f>IF(DD$5&gt;$G$4,0,SUMIFS(Fluxo!$O:$O,Fluxo!$U:$U,"&gt;"&amp;DC$5,Fluxo!$U:$U,"&lt;="&amp;DD$5,Fluxo!$D:$D,$D60,Fluxo!$E:$E,"&lt;&gt;"&amp;"PERMUTANTE"))</f>
        <v>0</v>
      </c>
      <c r="DE60" s="18">
        <f>IF(DE$5&gt;$G$4,0,SUMIFS(Fluxo!$O:$O,Fluxo!$U:$U,"&gt;"&amp;DD$5,Fluxo!$U:$U,"&lt;="&amp;DE$5,Fluxo!$D:$D,$D60,Fluxo!$E:$E,"&lt;&gt;"&amp;"PERMUTANTE"))</f>
        <v>0</v>
      </c>
      <c r="DF60" s="18">
        <f>IF(DF$5&gt;$G$4,0,SUMIFS(Fluxo!$O:$O,Fluxo!$U:$U,"&gt;"&amp;DE$5,Fluxo!$U:$U,"&lt;="&amp;DF$5,Fluxo!$D:$D,$D60,Fluxo!$E:$E,"&lt;&gt;"&amp;"PERMUTANTE"))</f>
        <v>0</v>
      </c>
      <c r="DG60" s="18">
        <f>IF(DG$5&gt;$G$4,0,SUMIFS(Fluxo!$O:$O,Fluxo!$U:$U,"&gt;"&amp;DF$5,Fluxo!$U:$U,"&lt;="&amp;DG$5,Fluxo!$D:$D,$D60,Fluxo!$E:$E,"&lt;&gt;"&amp;"PERMUTANTE"))</f>
        <v>0</v>
      </c>
      <c r="DH60" s="18">
        <f>IF(DH$5&gt;$G$4,0,SUMIFS(Fluxo!$O:$O,Fluxo!$U:$U,"&gt;"&amp;DG$5,Fluxo!$U:$U,"&lt;="&amp;DH$5,Fluxo!$D:$D,$D60,Fluxo!$E:$E,"&lt;&gt;"&amp;"PERMUTANTE"))</f>
        <v>0</v>
      </c>
      <c r="DI60" s="18">
        <f>IF(DI$5&gt;$G$4,0,SUMIFS(Fluxo!$O:$O,Fluxo!$U:$U,"&gt;"&amp;DH$5,Fluxo!$U:$U,"&lt;="&amp;DI$5,Fluxo!$D:$D,$D60,Fluxo!$E:$E,"&lt;&gt;"&amp;"PERMUTANTE"))</f>
        <v>0</v>
      </c>
      <c r="DJ60" s="18">
        <f>IF(DJ$5&gt;$G$4,0,SUMIFS(Fluxo!$O:$O,Fluxo!$U:$U,"&gt;"&amp;DI$5,Fluxo!$U:$U,"&lt;="&amp;DJ$5,Fluxo!$D:$D,$D60,Fluxo!$E:$E,"&lt;&gt;"&amp;"PERMUTANTE"))</f>
        <v>0</v>
      </c>
      <c r="DK60" s="18">
        <f>IF(DK$5&gt;$G$4,0,SUMIFS(Fluxo!$O:$O,Fluxo!$U:$U,"&gt;"&amp;DJ$5,Fluxo!$U:$U,"&lt;="&amp;DK$5,Fluxo!$D:$D,$D60,Fluxo!$E:$E,"&lt;&gt;"&amp;"PERMUTANTE"))</f>
        <v>0</v>
      </c>
      <c r="DL60" s="18">
        <f>IF(DL$5&gt;$G$4,0,SUMIFS(Fluxo!$O:$O,Fluxo!$U:$U,"&gt;"&amp;DK$5,Fluxo!$U:$U,"&lt;="&amp;DL$5,Fluxo!$D:$D,$D60,Fluxo!$E:$E,"&lt;&gt;"&amp;"PERMUTANTE"))</f>
        <v>0</v>
      </c>
      <c r="DM60" s="18">
        <f>IF(DM$5&gt;$G$4,0,SUMIFS(Fluxo!$O:$O,Fluxo!$U:$U,"&gt;"&amp;DL$5,Fluxo!$U:$U,"&lt;="&amp;DM$5,Fluxo!$D:$D,$D60,Fluxo!$E:$E,"&lt;&gt;"&amp;"PERMUTANTE"))</f>
        <v>0</v>
      </c>
      <c r="DN60" s="18">
        <f>IF(DN$5&gt;$G$4,0,SUMIFS(Fluxo!$O:$O,Fluxo!$U:$U,"&gt;"&amp;DM$5,Fluxo!$U:$U,"&lt;="&amp;DN$5,Fluxo!$D:$D,$D60,Fluxo!$E:$E,"&lt;&gt;"&amp;"PERMUTANTE"))</f>
        <v>0</v>
      </c>
      <c r="DO60" s="18">
        <f>IF(DO$5&gt;$G$4,0,SUMIFS(Fluxo!$O:$O,Fluxo!$U:$U,"&gt;"&amp;DN$5,Fluxo!$U:$U,"&lt;="&amp;DO$5,Fluxo!$D:$D,$D60,Fluxo!$E:$E,"&lt;&gt;"&amp;"PERMUTANTE"))</f>
        <v>0</v>
      </c>
      <c r="DP60" s="18">
        <f>IF(DP$5&gt;$G$4,0,SUMIFS(Fluxo!$O:$O,Fluxo!$U:$U,"&gt;"&amp;DO$5,Fluxo!$U:$U,"&lt;="&amp;DP$5,Fluxo!$D:$D,$D60,Fluxo!$E:$E,"&lt;&gt;"&amp;"PERMUTANTE"))</f>
        <v>0</v>
      </c>
      <c r="DQ60" s="18">
        <f>IF(DQ$5&gt;$G$4,0,SUMIFS(Fluxo!$O:$O,Fluxo!$U:$U,"&gt;"&amp;DP$5,Fluxo!$U:$U,"&lt;="&amp;DQ$5,Fluxo!$D:$D,$D60,Fluxo!$E:$E,"&lt;&gt;"&amp;"PERMUTANTE"))</f>
        <v>0</v>
      </c>
      <c r="DR60" s="18">
        <f>IF(DR$5&gt;$G$4,0,SUMIFS(Fluxo!$O:$O,Fluxo!$U:$U,"&gt;"&amp;DQ$5,Fluxo!$U:$U,"&lt;="&amp;DR$5,Fluxo!$D:$D,$D60,Fluxo!$E:$E,"&lt;&gt;"&amp;"PERMUTANTE"))</f>
        <v>0</v>
      </c>
      <c r="DS60" s="18">
        <f>IF(DS$5&gt;$G$4,0,SUMIFS(Fluxo!$O:$O,Fluxo!$U:$U,"&gt;"&amp;DR$5,Fluxo!$U:$U,"&lt;="&amp;DS$5,Fluxo!$D:$D,$D60,Fluxo!$E:$E,"&lt;&gt;"&amp;"PERMUTANTE"))</f>
        <v>0</v>
      </c>
      <c r="DT60" s="18">
        <f>IF(DT$5&gt;$G$4,0,SUMIFS(Fluxo!$O:$O,Fluxo!$U:$U,"&gt;"&amp;DS$5,Fluxo!$U:$U,"&lt;="&amp;DT$5,Fluxo!$D:$D,$D60,Fluxo!$E:$E,"&lt;&gt;"&amp;"PERMUTANTE"))</f>
        <v>0</v>
      </c>
      <c r="DU60" s="18">
        <f>IF(DU$5&gt;$G$4,0,SUMIFS(Fluxo!$O:$O,Fluxo!$U:$U,"&gt;"&amp;DT$5,Fluxo!$U:$U,"&lt;="&amp;DU$5,Fluxo!$D:$D,$D60,Fluxo!$E:$E,"&lt;&gt;"&amp;"PERMUTANTE"))</f>
        <v>0</v>
      </c>
      <c r="DV60" s="18">
        <f>IF(DV$5&gt;$G$4,0,SUMIFS(Fluxo!$O:$O,Fluxo!$U:$U,"&gt;"&amp;DU$5,Fluxo!$U:$U,"&lt;="&amp;DV$5,Fluxo!$D:$D,$D60,Fluxo!$E:$E,"&lt;&gt;"&amp;"PERMUTANTE"))</f>
        <v>0</v>
      </c>
      <c r="DW60" s="18">
        <f>IF(DW$5&gt;$G$4,0,SUMIFS(Fluxo!$O:$O,Fluxo!$U:$U,"&gt;"&amp;DV$5,Fluxo!$U:$U,"&lt;="&amp;DW$5,Fluxo!$D:$D,$D60,Fluxo!$E:$E,"&lt;&gt;"&amp;"PERMUTANTE"))</f>
        <v>0</v>
      </c>
      <c r="DX60" s="18">
        <f>IF(DX$5&gt;$G$4,0,SUMIFS(Fluxo!$O:$O,Fluxo!$U:$U,"&gt;"&amp;DW$5,Fluxo!$U:$U,"&lt;="&amp;DX$5,Fluxo!$D:$D,$D60,Fluxo!$E:$E,"&lt;&gt;"&amp;"PERMUTANTE"))</f>
        <v>0</v>
      </c>
      <c r="DY60" s="18">
        <f>IF(DY$5&gt;$G$4,0,SUMIFS(Fluxo!$O:$O,Fluxo!$U:$U,"&gt;"&amp;DX$5,Fluxo!$U:$U,"&lt;="&amp;DY$5,Fluxo!$D:$D,$D60,Fluxo!$E:$E,"&lt;&gt;"&amp;"PERMUTANTE"))</f>
        <v>0</v>
      </c>
      <c r="DZ60" s="18">
        <f>IF(DZ$5&gt;$G$4,0,SUMIFS(Fluxo!$O:$O,Fluxo!$U:$U,"&gt;"&amp;DY$5,Fluxo!$U:$U,"&lt;="&amp;DZ$5,Fluxo!$D:$D,$D60,Fluxo!$E:$E,"&lt;&gt;"&amp;"PERMUTANTE"))</f>
        <v>0</v>
      </c>
      <c r="EA60" s="18">
        <f>IF(EA$5&gt;$G$4,0,SUMIFS(Fluxo!$O:$O,Fluxo!$U:$U,"&gt;"&amp;DZ$5,Fluxo!$U:$U,"&lt;="&amp;EA$5,Fluxo!$D:$D,$D60,Fluxo!$E:$E,"&lt;&gt;"&amp;"PERMUTANTE"))</f>
        <v>0</v>
      </c>
      <c r="EB60" s="18">
        <f>IF(EB$5&gt;$G$4,0,SUMIFS(Fluxo!$O:$O,Fluxo!$U:$U,"&gt;"&amp;EA$5,Fluxo!$U:$U,"&lt;="&amp;EB$5,Fluxo!$D:$D,$D60,Fluxo!$E:$E,"&lt;&gt;"&amp;"PERMUTANTE"))</f>
        <v>0</v>
      </c>
      <c r="EC60" s="18">
        <f>IF(EC$5&gt;$G$4,0,SUMIFS(Fluxo!$O:$O,Fluxo!$U:$U,"&gt;"&amp;EB$5,Fluxo!$U:$U,"&lt;="&amp;EC$5,Fluxo!$D:$D,$D60,Fluxo!$E:$E,"&lt;&gt;"&amp;"PERMUTANTE"))</f>
        <v>0</v>
      </c>
      <c r="ED60" s="18">
        <f>IF(ED$5&gt;$G$4,0,SUMIFS(Fluxo!$O:$O,Fluxo!$U:$U,"&gt;"&amp;EC$5,Fluxo!$U:$U,"&lt;="&amp;ED$5,Fluxo!$D:$D,$D60,Fluxo!$E:$E,"&lt;&gt;"&amp;"PERMUTANTE"))</f>
        <v>0</v>
      </c>
      <c r="EE60" s="18">
        <f>IF(EE$5&gt;$G$4,0,SUMIFS(Fluxo!$O:$O,Fluxo!$U:$U,"&gt;"&amp;ED$5,Fluxo!$U:$U,"&lt;="&amp;EE$5,Fluxo!$D:$D,$D60,Fluxo!$E:$E,"&lt;&gt;"&amp;"PERMUTANTE"))</f>
        <v>0</v>
      </c>
      <c r="EF60" s="18">
        <f>IF(EF$5&gt;$G$4,0,SUMIFS(Fluxo!$O:$O,Fluxo!$U:$U,"&gt;"&amp;EE$5,Fluxo!$U:$U,"&lt;="&amp;EF$5,Fluxo!$D:$D,$D60,Fluxo!$E:$E,"&lt;&gt;"&amp;"PERMUTANTE"))</f>
        <v>0</v>
      </c>
      <c r="EG60" s="18">
        <f>IF(EG$5&gt;$G$4,0,SUMIFS(Fluxo!$O:$O,Fluxo!$U:$U,"&gt;"&amp;EF$5,Fluxo!$U:$U,"&lt;="&amp;EG$5,Fluxo!$D:$D,$D60,Fluxo!$E:$E,"&lt;&gt;"&amp;"PERMUTANTE"))</f>
        <v>0</v>
      </c>
      <c r="EH60" s="18">
        <f>IF(EH$5&gt;$G$4,0,SUMIFS(Fluxo!$O:$O,Fluxo!$U:$U,"&gt;"&amp;EG$5,Fluxo!$U:$U,"&lt;="&amp;EH$5,Fluxo!$D:$D,$D60,Fluxo!$E:$E,"&lt;&gt;"&amp;"PERMUTANTE"))</f>
        <v>0</v>
      </c>
      <c r="EI60" s="18">
        <f>IF(EI$5&gt;$G$4,0,SUMIFS(Fluxo!$O:$O,Fluxo!$U:$U,"&gt;"&amp;EH$5,Fluxo!$U:$U,"&lt;="&amp;EI$5,Fluxo!$D:$D,$D60,Fluxo!$E:$E,"&lt;&gt;"&amp;"PERMUTANTE"))</f>
        <v>0</v>
      </c>
      <c r="EJ60" s="18">
        <f>IF(EJ$5&gt;$G$4,0,SUMIFS(Fluxo!$O:$O,Fluxo!$U:$U,"&gt;"&amp;EI$5,Fluxo!$U:$U,"&lt;="&amp;EJ$5,Fluxo!$D:$D,$D60,Fluxo!$E:$E,"&lt;&gt;"&amp;"PERMUTANTE"))</f>
        <v>0</v>
      </c>
      <c r="EK60" s="18">
        <f>IF(EK$5&gt;$G$4,0,SUMIFS(Fluxo!$O:$O,Fluxo!$U:$U,"&gt;"&amp;EJ$5,Fluxo!$U:$U,"&lt;="&amp;EK$5,Fluxo!$D:$D,$D60,Fluxo!$E:$E,"&lt;&gt;"&amp;"PERMUTANTE"))</f>
        <v>0</v>
      </c>
      <c r="EL60" s="18">
        <f>IF(EL$5&gt;$G$4,0,SUMIFS(Fluxo!$O:$O,Fluxo!$U:$U,"&gt;"&amp;EK$5,Fluxo!$U:$U,"&lt;="&amp;EL$5,Fluxo!$D:$D,$D60,Fluxo!$E:$E,"&lt;&gt;"&amp;"PERMUTANTE"))</f>
        <v>0</v>
      </c>
      <c r="EM60" s="18">
        <f>IF(EM$5&gt;$G$4,0,SUMIFS(Fluxo!$O:$O,Fluxo!$U:$U,"&gt;"&amp;EL$5,Fluxo!$U:$U,"&lt;="&amp;EM$5,Fluxo!$D:$D,$D60,Fluxo!$E:$E,"&lt;&gt;"&amp;"PERMUTANTE"))</f>
        <v>0</v>
      </c>
      <c r="EN60" s="18">
        <f>IF(EN$5&gt;$G$4,0,SUMIFS(Fluxo!$O:$O,Fluxo!$U:$U,"&gt;"&amp;EM$5,Fluxo!$U:$U,"&lt;="&amp;EN$5,Fluxo!$D:$D,$D60,Fluxo!$E:$E,"&lt;&gt;"&amp;"PERMUTANTE"))</f>
        <v>0</v>
      </c>
      <c r="EO60" s="18">
        <f>IF(EO$5&gt;$G$4,0,SUMIFS(Fluxo!$O:$O,Fluxo!$U:$U,"&gt;"&amp;EN$5,Fluxo!$U:$U,"&lt;="&amp;EO$5,Fluxo!$D:$D,$D60,Fluxo!$E:$E,"&lt;&gt;"&amp;"PERMUTANTE"))</f>
        <v>0</v>
      </c>
      <c r="EP60" s="18">
        <f>IF(EP$5&gt;$G$4,0,SUMIFS(Fluxo!$O:$O,Fluxo!$U:$U,"&gt;"&amp;EO$5,Fluxo!$U:$U,"&lt;="&amp;EP$5,Fluxo!$D:$D,$D60,Fluxo!$E:$E,"&lt;&gt;"&amp;"PERMUTANTE"))</f>
        <v>0</v>
      </c>
      <c r="EQ60" s="18">
        <f>IF(EQ$5&gt;$G$4,0,SUMIFS(Fluxo!$O:$O,Fluxo!$U:$U,"&gt;"&amp;EP$5,Fluxo!$U:$U,"&lt;="&amp;EQ$5,Fluxo!$D:$D,$D60,Fluxo!$E:$E,"&lt;&gt;"&amp;"PERMUTANTE"))</f>
        <v>0</v>
      </c>
      <c r="ER60" s="18">
        <f>IF(ER$5&gt;$G$4,0,SUMIFS(Fluxo!$O:$O,Fluxo!$U:$U,"&gt;"&amp;EQ$5,Fluxo!$U:$U,"&lt;="&amp;ER$5,Fluxo!$D:$D,$D60,Fluxo!$E:$E,"&lt;&gt;"&amp;"PERMUTANTE"))</f>
        <v>0</v>
      </c>
      <c r="ES60" s="18">
        <f>IF(ES$5&gt;$G$4,0,SUMIFS(Fluxo!$O:$O,Fluxo!$U:$U,"&gt;"&amp;ER$5,Fluxo!$U:$U,"&lt;="&amp;ES$5,Fluxo!$D:$D,$D60,Fluxo!$E:$E,"&lt;&gt;"&amp;"PERMUTANTE"))</f>
        <v>0</v>
      </c>
      <c r="ET60" s="18">
        <f>IF(ET$5&gt;$G$4,0,SUMIFS(Fluxo!$O:$O,Fluxo!$U:$U,"&gt;"&amp;ES$5,Fluxo!$U:$U,"&lt;="&amp;ET$5,Fluxo!$D:$D,$D60,Fluxo!$E:$E,"&lt;&gt;"&amp;"PERMUTANTE"))</f>
        <v>0</v>
      </c>
      <c r="EU60" s="18">
        <f>IF(EU$5&gt;$G$4,0,SUMIFS(Fluxo!$O:$O,Fluxo!$U:$U,"&gt;"&amp;ET$5,Fluxo!$U:$U,"&lt;="&amp;EU$5,Fluxo!$D:$D,$D60,Fluxo!$E:$E,"&lt;&gt;"&amp;"PERMUTANTE"))</f>
        <v>0</v>
      </c>
      <c r="EV60" s="18">
        <f>IF(EV$5&gt;$G$4,0,SUMIFS(Fluxo!$O:$O,Fluxo!$U:$U,"&gt;"&amp;EU$5,Fluxo!$U:$U,"&lt;="&amp;EV$5,Fluxo!$D:$D,$D60,Fluxo!$E:$E,"&lt;&gt;"&amp;"PERMUTANTE"))</f>
        <v>0</v>
      </c>
      <c r="EW60" s="18">
        <f>IF(EW$5&gt;$G$4,0,SUMIFS(Fluxo!$O:$O,Fluxo!$U:$U,"&gt;"&amp;EV$5,Fluxo!$U:$U,"&lt;="&amp;EW$5,Fluxo!$D:$D,$D60,Fluxo!$E:$E,"&lt;&gt;"&amp;"PERMUTANTE"))</f>
        <v>0</v>
      </c>
      <c r="EX60" s="18">
        <f>IF(EX$5&gt;$G$4,0,SUMIFS(Fluxo!$O:$O,Fluxo!$U:$U,"&gt;"&amp;EW$5,Fluxo!$U:$U,"&lt;="&amp;EX$5,Fluxo!$D:$D,$D60,Fluxo!$E:$E,"&lt;&gt;"&amp;"PERMUTANTE"))</f>
        <v>0</v>
      </c>
      <c r="EY60" s="18">
        <f>IF(EY$5&gt;$G$4,0,SUMIFS(Fluxo!$O:$O,Fluxo!$U:$U,"&gt;"&amp;EX$5,Fluxo!$U:$U,"&lt;="&amp;EY$5,Fluxo!$D:$D,$D60,Fluxo!$E:$E,"&lt;&gt;"&amp;"PERMUTANTE"))</f>
        <v>0</v>
      </c>
      <c r="EZ60" s="18">
        <f>IF(EZ$5&gt;$G$4,0,SUMIFS(Fluxo!$O:$O,Fluxo!$U:$U,"&gt;"&amp;EY$5,Fluxo!$U:$U,"&lt;="&amp;EZ$5,Fluxo!$D:$D,$D60,Fluxo!$E:$E,"&lt;&gt;"&amp;"PERMUTANTE"))</f>
        <v>0</v>
      </c>
      <c r="FA60" s="18">
        <f>IF(FA$5&gt;$G$4,0,SUMIFS(Fluxo!$O:$O,Fluxo!$U:$U,"&gt;"&amp;EZ$5,Fluxo!$U:$U,"&lt;="&amp;FA$5,Fluxo!$D:$D,$D60,Fluxo!$E:$E,"&lt;&gt;"&amp;"PERMUTANTE"))</f>
        <v>0</v>
      </c>
      <c r="FB60" s="18">
        <f>IF(FB$5&gt;$G$4,0,SUMIFS(Fluxo!$O:$O,Fluxo!$U:$U,"&gt;"&amp;FA$5,Fluxo!$U:$U,"&lt;="&amp;FB$5,Fluxo!$D:$D,$D60,Fluxo!$E:$E,"&lt;&gt;"&amp;"PERMUTANTE"))</f>
        <v>0</v>
      </c>
      <c r="FC60" s="18">
        <f>IF(FC$5&gt;$G$4,0,SUMIFS(Fluxo!$O:$O,Fluxo!$U:$U,"&gt;"&amp;FB$5,Fluxo!$U:$U,"&lt;="&amp;FC$5,Fluxo!$D:$D,$D60,Fluxo!$E:$E,"&lt;&gt;"&amp;"PERMUTANTE"))</f>
        <v>0</v>
      </c>
      <c r="FD60" s="18">
        <f>IF(FD$5&gt;$G$4,0,SUMIFS(Fluxo!$O:$O,Fluxo!$U:$U,"&gt;"&amp;FC$5,Fluxo!$U:$U,"&lt;="&amp;FD$5,Fluxo!$D:$D,$D60,Fluxo!$E:$E,"&lt;&gt;"&amp;"PERMUTANTE"))</f>
        <v>0</v>
      </c>
      <c r="FE60" s="18">
        <f>IF(FE$5&gt;$G$4,0,SUMIFS(Fluxo!$O:$O,Fluxo!$U:$U,"&gt;"&amp;FD$5,Fluxo!$U:$U,"&lt;="&amp;FE$5,Fluxo!$D:$D,$D60,Fluxo!$E:$E,"&lt;&gt;"&amp;"PERMUTANTE"))</f>
        <v>0</v>
      </c>
      <c r="FF60" s="18">
        <f>IF(FF$5&gt;$G$4,0,SUMIFS(Fluxo!$O:$O,Fluxo!$U:$U,"&gt;"&amp;FE$5,Fluxo!$U:$U,"&lt;="&amp;FF$5,Fluxo!$D:$D,$D60,Fluxo!$E:$E,"&lt;&gt;"&amp;"PERMUTANTE"))</f>
        <v>0</v>
      </c>
      <c r="FG60" s="18">
        <f>IF(FG$5&gt;$G$4,0,SUMIFS(Fluxo!$O:$O,Fluxo!$U:$U,"&gt;"&amp;FF$5,Fluxo!$U:$U,"&lt;="&amp;FG$5,Fluxo!$D:$D,$D60,Fluxo!$E:$E,"&lt;&gt;"&amp;"PERMUTANTE"))</f>
        <v>0</v>
      </c>
      <c r="FH60" s="18">
        <f>IF(FH$5&gt;$G$4,0,SUMIFS(Fluxo!$O:$O,Fluxo!$U:$U,"&gt;"&amp;FG$5,Fluxo!$U:$U,"&lt;="&amp;FH$5,Fluxo!$D:$D,$D60,Fluxo!$E:$E,"&lt;&gt;"&amp;"PERMUTANTE"))</f>
        <v>0</v>
      </c>
      <c r="FI60" s="18">
        <f>IF(FI$5&gt;$G$4,0,SUMIFS(Fluxo!$O:$O,Fluxo!$U:$U,"&gt;"&amp;FH$5,Fluxo!$U:$U,"&lt;="&amp;FI$5,Fluxo!$D:$D,$D60,Fluxo!$E:$E,"&lt;&gt;"&amp;"PERMUTANTE"))</f>
        <v>0</v>
      </c>
      <c r="FJ60" s="18">
        <f>IF(FJ$5&gt;$G$4,0,SUMIFS(Fluxo!$O:$O,Fluxo!$U:$U,"&gt;"&amp;FI$5,Fluxo!$U:$U,"&lt;="&amp;FJ$5,Fluxo!$D:$D,$D60,Fluxo!$E:$E,"&lt;&gt;"&amp;"PERMUTANTE"))</f>
        <v>0</v>
      </c>
      <c r="FK60" s="18">
        <f>IF(FK$5&gt;$G$4,0,SUMIFS(Fluxo!$O:$O,Fluxo!$U:$U,"&gt;"&amp;FJ$5,Fluxo!$U:$U,"&lt;="&amp;FK$5,Fluxo!$D:$D,$D60,Fluxo!$E:$E,"&lt;&gt;"&amp;"PERMUTANTE"))</f>
        <v>0</v>
      </c>
      <c r="FL60" s="18">
        <f>IF(FL$5&gt;$G$4,0,SUMIFS(Fluxo!$O:$O,Fluxo!$U:$U,"&gt;"&amp;FK$5,Fluxo!$U:$U,"&lt;="&amp;FL$5,Fluxo!$D:$D,$D60,Fluxo!$E:$E,"&lt;&gt;"&amp;"PERMUTANTE"))</f>
        <v>0</v>
      </c>
      <c r="FM60" s="18">
        <f>IF(FM$5&gt;$G$4,0,SUMIFS(Fluxo!$O:$O,Fluxo!$U:$U,"&gt;"&amp;FL$5,Fluxo!$U:$U,"&lt;="&amp;FM$5,Fluxo!$D:$D,$D60,Fluxo!$E:$E,"&lt;&gt;"&amp;"PERMUTANTE"))</f>
        <v>0</v>
      </c>
      <c r="FN60" s="18">
        <f>IF(FN$5&gt;$G$4,0,SUMIFS(Fluxo!$O:$O,Fluxo!$U:$U,"&gt;"&amp;FM$5,Fluxo!$U:$U,"&lt;="&amp;FN$5,Fluxo!$D:$D,$D60,Fluxo!$E:$E,"&lt;&gt;"&amp;"PERMUTANTE"))</f>
        <v>0</v>
      </c>
      <c r="FO60" s="18">
        <f>IF(FO$5&gt;$G$4,0,SUMIFS(Fluxo!$O:$O,Fluxo!$U:$U,"&gt;"&amp;FN$5,Fluxo!$U:$U,"&lt;="&amp;FO$5,Fluxo!$D:$D,$D60,Fluxo!$E:$E,"&lt;&gt;"&amp;"PERMUTANTE"))</f>
        <v>0</v>
      </c>
      <c r="FP60" s="18">
        <f>IF(FP$5&gt;$G$4,0,SUMIFS(Fluxo!$O:$O,Fluxo!$U:$U,"&gt;"&amp;FO$5,Fluxo!$U:$U,"&lt;="&amp;FP$5,Fluxo!$D:$D,$D60,Fluxo!$E:$E,"&lt;&gt;"&amp;"PERMUTANTE"))</f>
        <v>0</v>
      </c>
      <c r="FQ60" s="18">
        <f>IF(FQ$5&gt;$G$4,0,SUMIFS(Fluxo!$O:$O,Fluxo!$U:$U,"&gt;"&amp;FP$5,Fluxo!$U:$U,"&lt;="&amp;FQ$5,Fluxo!$D:$D,$D60,Fluxo!$E:$E,"&lt;&gt;"&amp;"PERMUTANTE"))</f>
        <v>0</v>
      </c>
      <c r="FR60" s="18">
        <f>IF(FR$5&gt;$G$4,0,SUMIFS(Fluxo!$O:$O,Fluxo!$U:$U,"&gt;"&amp;FQ$5,Fluxo!$U:$U,"&lt;="&amp;FR$5,Fluxo!$D:$D,$D60,Fluxo!$E:$E,"&lt;&gt;"&amp;"PERMUTANTE"))</f>
        <v>0</v>
      </c>
      <c r="FS60" s="18">
        <f>IF(FS$5&gt;$G$4,0,SUMIFS(Fluxo!$O:$O,Fluxo!$U:$U,"&gt;"&amp;FR$5,Fluxo!$U:$U,"&lt;="&amp;FS$5,Fluxo!$D:$D,$D60,Fluxo!$E:$E,"&lt;&gt;"&amp;"PERMUTANTE"))</f>
        <v>0</v>
      </c>
      <c r="FT60" s="18">
        <f>IF(FT$5&gt;$G$4,0,SUMIFS(Fluxo!$O:$O,Fluxo!$U:$U,"&gt;"&amp;FS$5,Fluxo!$U:$U,"&lt;="&amp;FT$5,Fluxo!$D:$D,$D60,Fluxo!$E:$E,"&lt;&gt;"&amp;"PERMUTANTE"))</f>
        <v>0</v>
      </c>
      <c r="FU60" s="18">
        <f>IF(FU$5&gt;$G$4,0,SUMIFS(Fluxo!$O:$O,Fluxo!$U:$U,"&gt;"&amp;FT$5,Fluxo!$U:$U,"&lt;="&amp;FU$5,Fluxo!$D:$D,$D60,Fluxo!$E:$E,"&lt;&gt;"&amp;"PERMUTANTE"))</f>
        <v>0</v>
      </c>
      <c r="FV60" s="18">
        <f>IF(FV$5&gt;$G$4,0,SUMIFS(Fluxo!$O:$O,Fluxo!$U:$U,"&gt;"&amp;FU$5,Fluxo!$U:$U,"&lt;="&amp;FV$5,Fluxo!$D:$D,$D60,Fluxo!$E:$E,"&lt;&gt;"&amp;"PERMUTANTE"))</f>
        <v>0</v>
      </c>
      <c r="FW60" s="18">
        <f>IF(FW$5&gt;$G$4,0,SUMIFS(Fluxo!$O:$O,Fluxo!$U:$U,"&gt;"&amp;FV$5,Fluxo!$U:$U,"&lt;="&amp;FW$5,Fluxo!$D:$D,$D60,Fluxo!$E:$E,"&lt;&gt;"&amp;"PERMUTANTE"))</f>
        <v>0</v>
      </c>
      <c r="FX60" s="18">
        <f>IF(FX$5&gt;$G$4,0,SUMIFS(Fluxo!$O:$O,Fluxo!$U:$U,"&gt;"&amp;FW$5,Fluxo!$U:$U,"&lt;="&amp;FX$5,Fluxo!$D:$D,$D60,Fluxo!$E:$E,"&lt;&gt;"&amp;"PERMUTANTE"))</f>
        <v>0</v>
      </c>
      <c r="FY60" s="18">
        <f>IF(FY$5&gt;$G$4,0,SUMIFS(Fluxo!$O:$O,Fluxo!$U:$U,"&gt;"&amp;FX$5,Fluxo!$U:$U,"&lt;="&amp;FY$5,Fluxo!$D:$D,$D60,Fluxo!$E:$E,"&lt;&gt;"&amp;"PERMUTANTE"))</f>
        <v>0</v>
      </c>
      <c r="FZ60" s="18">
        <f>IF(FZ$5&gt;$G$4,0,SUMIFS(Fluxo!$O:$O,Fluxo!$U:$U,"&gt;"&amp;FY$5,Fluxo!$U:$U,"&lt;="&amp;FZ$5,Fluxo!$D:$D,$D60,Fluxo!$E:$E,"&lt;&gt;"&amp;"PERMUTANTE"))</f>
        <v>0</v>
      </c>
      <c r="GA60" s="18">
        <f>IF(GA$5&gt;$G$4,0,SUMIFS(Fluxo!$O:$O,Fluxo!$U:$U,"&gt;"&amp;FZ$5,Fluxo!$U:$U,"&lt;="&amp;GA$5,Fluxo!$D:$D,$D60,Fluxo!$E:$E,"&lt;&gt;"&amp;"PERMUTANTE"))</f>
        <v>0</v>
      </c>
      <c r="GB60" s="18">
        <f>IF(GB$5&gt;$G$4,0,SUMIFS(Fluxo!$O:$O,Fluxo!$U:$U,"&gt;"&amp;GA$5,Fluxo!$U:$U,"&lt;="&amp;GB$5,Fluxo!$D:$D,$D60,Fluxo!$E:$E,"&lt;&gt;"&amp;"PERMUTANTE"))</f>
        <v>0</v>
      </c>
      <c r="GC60" s="18">
        <f>IF(GC$5&gt;$G$4,0,SUMIFS(Fluxo!$O:$O,Fluxo!$U:$U,"&gt;"&amp;GB$5,Fluxo!$U:$U,"&lt;="&amp;GC$5,Fluxo!$D:$D,$D60,Fluxo!$E:$E,"&lt;&gt;"&amp;"PERMUTANTE"))</f>
        <v>0</v>
      </c>
      <c r="GD60" s="18">
        <f>IF(GD$5&gt;$G$4,0,SUMIFS(Fluxo!$O:$O,Fluxo!$U:$U,"&gt;"&amp;GC$5,Fluxo!$U:$U,"&lt;="&amp;GD$5,Fluxo!$D:$D,$D60,Fluxo!$E:$E,"&lt;&gt;"&amp;"PERMUTANTE"))</f>
        <v>0</v>
      </c>
      <c r="GE60" s="18">
        <f>IF(GE$5&gt;$G$4,0,SUMIFS(Fluxo!$O:$O,Fluxo!$U:$U,"&gt;"&amp;GD$5,Fluxo!$U:$U,"&lt;="&amp;GE$5,Fluxo!$D:$D,$D60,Fluxo!$E:$E,"&lt;&gt;"&amp;"PERMUTANTE"))</f>
        <v>0</v>
      </c>
      <c r="GF60" s="18">
        <f>IF(GF$5&gt;$G$4,0,SUMIFS(Fluxo!$O:$O,Fluxo!$U:$U,"&gt;"&amp;GE$5,Fluxo!$U:$U,"&lt;="&amp;GF$5,Fluxo!$D:$D,$D60,Fluxo!$E:$E,"&lt;&gt;"&amp;"PERMUTANTE"))</f>
        <v>0</v>
      </c>
      <c r="GG60" s="18">
        <f>IF(GG$5&gt;$G$4,0,SUMIFS(Fluxo!$O:$O,Fluxo!$U:$U,"&gt;"&amp;GF$5,Fluxo!$U:$U,"&lt;="&amp;GG$5,Fluxo!$D:$D,$D60,Fluxo!$E:$E,"&lt;&gt;"&amp;"PERMUTANTE"))</f>
        <v>0</v>
      </c>
      <c r="GH60" s="18">
        <f>IF(GH$5&gt;$G$4,0,SUMIFS(Fluxo!$O:$O,Fluxo!$U:$U,"&gt;"&amp;GG$5,Fluxo!$U:$U,"&lt;="&amp;GH$5,Fluxo!$D:$D,$D60,Fluxo!$E:$E,"&lt;&gt;"&amp;"PERMUTANTE"))</f>
        <v>0</v>
      </c>
      <c r="GI60" s="18">
        <f>IF(GI$5&gt;$G$4,0,SUMIFS(Fluxo!$O:$O,Fluxo!$U:$U,"&gt;"&amp;GH$5,Fluxo!$U:$U,"&lt;="&amp;GI$5,Fluxo!$D:$D,$D60,Fluxo!$E:$E,"&lt;&gt;"&amp;"PERMUTANTE"))</f>
        <v>0</v>
      </c>
      <c r="GJ60" s="18">
        <f>IF(GJ$5&gt;$G$4,0,SUMIFS(Fluxo!$O:$O,Fluxo!$U:$U,"&gt;"&amp;GI$5,Fluxo!$U:$U,"&lt;="&amp;GJ$5,Fluxo!$D:$D,$D60,Fluxo!$E:$E,"&lt;&gt;"&amp;"PERMUTANTE"))</f>
        <v>0</v>
      </c>
      <c r="GK60" s="18">
        <f>IF(GK$5&gt;$G$4,0,SUMIFS(Fluxo!$O:$O,Fluxo!$U:$U,"&gt;"&amp;GJ$5,Fluxo!$U:$U,"&lt;="&amp;GK$5,Fluxo!$D:$D,$D60,Fluxo!$E:$E,"&lt;&gt;"&amp;"PERMUTANTE"))</f>
        <v>0</v>
      </c>
      <c r="GL60" s="18">
        <f>IF(GL$5&gt;$G$4,0,SUMIFS(Fluxo!$O:$O,Fluxo!$U:$U,"&gt;"&amp;GK$5,Fluxo!$U:$U,"&lt;="&amp;GL$5,Fluxo!$D:$D,$D60,Fluxo!$E:$E,"&lt;&gt;"&amp;"PERMUTANTE"))</f>
        <v>0</v>
      </c>
      <c r="GM60" s="18">
        <f>IF(GM$5&gt;$G$4,0,SUMIFS(Fluxo!$O:$O,Fluxo!$U:$U,"&gt;"&amp;GL$5,Fluxo!$U:$U,"&lt;="&amp;GM$5,Fluxo!$D:$D,$D60,Fluxo!$E:$E,"&lt;&gt;"&amp;"PERMUTANTE"))</f>
        <v>0</v>
      </c>
      <c r="GN60" s="18">
        <f>IF(GN$5&gt;$G$4,0,SUMIFS(Fluxo!$O:$O,Fluxo!$U:$U,"&gt;"&amp;GM$5,Fluxo!$U:$U,"&lt;="&amp;GN$5,Fluxo!$D:$D,$D60,Fluxo!$E:$E,"&lt;&gt;"&amp;"PERMUTANTE"))</f>
        <v>0</v>
      </c>
      <c r="GO60" s="18">
        <f>IF(GO$5&gt;$G$4,0,SUMIFS(Fluxo!$O:$O,Fluxo!$U:$U,"&gt;"&amp;GN$5,Fluxo!$U:$U,"&lt;="&amp;GO$5,Fluxo!$D:$D,$D60,Fluxo!$E:$E,"&lt;&gt;"&amp;"PERMUTANTE"))</f>
        <v>0</v>
      </c>
      <c r="GP60" s="18">
        <f>IF(GP$5&gt;$G$4,0,SUMIFS(Fluxo!$O:$O,Fluxo!$U:$U,"&gt;"&amp;GO$5,Fluxo!$U:$U,"&lt;="&amp;GP$5,Fluxo!$D:$D,$D60,Fluxo!$E:$E,"&lt;&gt;"&amp;"PERMUTANTE"))</f>
        <v>0</v>
      </c>
      <c r="GQ60" s="18">
        <f>IF(GQ$5&gt;$G$4,0,SUMIFS(Fluxo!$O:$O,Fluxo!$U:$U,"&gt;"&amp;GP$5,Fluxo!$U:$U,"&lt;="&amp;GQ$5,Fluxo!$D:$D,$D60,Fluxo!$E:$E,"&lt;&gt;"&amp;"PERMUTANTE"))</f>
        <v>0</v>
      </c>
      <c r="GR60" s="18">
        <f>IF(GR$5&gt;$G$4,0,SUMIFS(Fluxo!$O:$O,Fluxo!$U:$U,"&gt;"&amp;GQ$5,Fluxo!$U:$U,"&lt;="&amp;GR$5,Fluxo!$D:$D,$D60,Fluxo!$E:$E,"&lt;&gt;"&amp;"PERMUTANTE"))</f>
        <v>0</v>
      </c>
      <c r="GS60" s="18">
        <f>IF(GS$5&gt;$G$4,0,SUMIFS(Fluxo!$O:$O,Fluxo!$U:$U,"&gt;"&amp;GR$5,Fluxo!$U:$U,"&lt;="&amp;GS$5,Fluxo!$D:$D,$D60,Fluxo!$E:$E,"&lt;&gt;"&amp;"PERMUTANTE"))</f>
        <v>0</v>
      </c>
      <c r="GT60" s="18">
        <f>IF(GT$5&gt;$G$4,0,SUMIFS(Fluxo!$O:$O,Fluxo!$U:$U,"&gt;"&amp;GS$5,Fluxo!$U:$U,"&lt;="&amp;GT$5,Fluxo!$D:$D,$D60,Fluxo!$E:$E,"&lt;&gt;"&amp;"PERMUTANTE"))</f>
        <v>0</v>
      </c>
      <c r="GU60" s="18">
        <f>IF(GU$5&gt;$G$4,0,SUMIFS(Fluxo!$O:$O,Fluxo!$U:$U,"&gt;"&amp;GT$5,Fluxo!$U:$U,"&lt;="&amp;GU$5,Fluxo!$D:$D,$D60,Fluxo!$E:$E,"&lt;&gt;"&amp;"PERMUTANTE"))</f>
        <v>0</v>
      </c>
      <c r="GV60" s="18">
        <f>IF(GV$5&gt;$G$4,0,SUMIFS(Fluxo!$O:$O,Fluxo!$U:$U,"&gt;"&amp;GU$5,Fluxo!$U:$U,"&lt;="&amp;GV$5,Fluxo!$D:$D,$D60,Fluxo!$E:$E,"&lt;&gt;"&amp;"PERMUTANTE"))</f>
        <v>0</v>
      </c>
      <c r="GW60" s="18">
        <f>IF(GW$5&gt;$G$4,0,SUMIFS(Fluxo!$O:$O,Fluxo!$U:$U,"&gt;"&amp;GV$5,Fluxo!$U:$U,"&lt;="&amp;GW$5,Fluxo!$D:$D,$D60,Fluxo!$E:$E,"&lt;&gt;"&amp;"PERMUTANTE"))</f>
        <v>0</v>
      </c>
      <c r="GX60" s="18">
        <f>IF(GX$5&gt;$G$4,0,SUMIFS(Fluxo!$O:$O,Fluxo!$U:$U,"&gt;"&amp;GW$5,Fluxo!$U:$U,"&lt;="&amp;GX$5,Fluxo!$D:$D,$D60,Fluxo!$E:$E,"&lt;&gt;"&amp;"PERMUTANTE"))</f>
        <v>0</v>
      </c>
      <c r="GY60" s="18">
        <f>IF(GY$5&gt;$G$4,0,SUMIFS(Fluxo!$O:$O,Fluxo!$U:$U,"&gt;"&amp;GX$5,Fluxo!$U:$U,"&lt;="&amp;GY$5,Fluxo!$D:$D,$D60,Fluxo!$E:$E,"&lt;&gt;"&amp;"PERMUTANTE"))</f>
        <v>0</v>
      </c>
      <c r="GZ60" s="18">
        <f>IF(GZ$5&gt;$G$4,0,SUMIFS(Fluxo!$O:$O,Fluxo!$U:$U,"&gt;"&amp;GY$5,Fluxo!$U:$U,"&lt;="&amp;GZ$5,Fluxo!$D:$D,$D60,Fluxo!$E:$E,"&lt;&gt;"&amp;"PERMUTANTE"))</f>
        <v>0</v>
      </c>
      <c r="HA60" s="18">
        <f>IF(HA$5&gt;$G$4,0,SUMIFS(Fluxo!$O:$O,Fluxo!$U:$U,"&gt;"&amp;GZ$5,Fluxo!$U:$U,"&lt;="&amp;HA$5,Fluxo!$D:$D,$D60,Fluxo!$E:$E,"&lt;&gt;"&amp;"PERMUTANTE"))</f>
        <v>0</v>
      </c>
      <c r="HB60" s="18">
        <f>IF(HB$5&gt;$G$4,0,SUMIFS(Fluxo!$O:$O,Fluxo!$U:$U,"&gt;"&amp;HA$5,Fluxo!$U:$U,"&lt;="&amp;HB$5,Fluxo!$D:$D,$D60,Fluxo!$E:$E,"&lt;&gt;"&amp;"PERMUTANTE"))</f>
        <v>0</v>
      </c>
      <c r="HC60" s="18">
        <f>IF(HC$5&gt;$G$4,0,SUMIFS(Fluxo!$O:$O,Fluxo!$U:$U,"&gt;"&amp;HB$5,Fluxo!$U:$U,"&lt;="&amp;HC$5,Fluxo!$D:$D,$D60,Fluxo!$E:$E,"&lt;&gt;"&amp;"PERMUTANTE"))</f>
        <v>0</v>
      </c>
      <c r="HD60" s="18">
        <f>IF(HD$5&gt;$G$4,0,SUMIFS(Fluxo!$O:$O,Fluxo!$U:$U,"&gt;"&amp;HC$5,Fluxo!$U:$U,"&lt;="&amp;HD$5,Fluxo!$D:$D,$D60,Fluxo!$E:$E,"&lt;&gt;"&amp;"PERMUTANTE"))</f>
        <v>0</v>
      </c>
      <c r="HE60" s="18">
        <f>IF(HE$5&gt;$G$4,0,SUMIFS(Fluxo!$O:$O,Fluxo!$U:$U,"&gt;"&amp;HD$5,Fluxo!$U:$U,"&lt;="&amp;HE$5,Fluxo!$D:$D,$D60,Fluxo!$E:$E,"&lt;&gt;"&amp;"PERMUTANTE"))</f>
        <v>0</v>
      </c>
      <c r="HF60" s="18">
        <f>IF(HF$5&gt;$G$4,0,SUMIFS(Fluxo!$O:$O,Fluxo!$U:$U,"&gt;"&amp;HE$5,Fluxo!$U:$U,"&lt;="&amp;HF$5,Fluxo!$D:$D,$D60,Fluxo!$E:$E,"&lt;&gt;"&amp;"PERMUTANTE"))</f>
        <v>0</v>
      </c>
    </row>
    <row r="61" spans="1:214">
      <c r="A61" s="20">
        <f t="shared" si="8"/>
        <v>51</v>
      </c>
      <c r="B61" s="140" t="str">
        <f>'Check Carteira'!C53</f>
        <v>E.1016.99.01.0141</v>
      </c>
      <c r="C61" s="141">
        <v>1</v>
      </c>
      <c r="D61" s="129" t="str">
        <f>'Check Carteira'!F53</f>
        <v>A-0141</v>
      </c>
      <c r="E61" s="21" t="str">
        <f>IFERROR(INDEX(Contratos!L:L,MATCH(D61,Contratos!R:R,0)),"")</f>
        <v/>
      </c>
      <c r="F61" s="139" t="str">
        <f>IFERROR(INDEX(Contratos!G:G,MATCH(D61,Contratos!R:R,0)),"")</f>
        <v/>
      </c>
      <c r="H61" s="83">
        <f t="shared" si="10"/>
        <v>0</v>
      </c>
      <c r="J61" s="18">
        <f>IF(J$5&gt;$G$4,0,SUMIFS(Fluxo!$O:$O,Fluxo!$U:$U,"&gt;"&amp;I$5,Fluxo!$U:$U,"&lt;="&amp;J$5,Fluxo!$D:$D,$D61))</f>
        <v>0</v>
      </c>
      <c r="K61" s="18">
        <f>IF(K$5&gt;$G$4,0,SUMIFS(Fluxo!$O:$O,Fluxo!$U:$U,"&gt;"&amp;J$5,Fluxo!$U:$U,"&lt;="&amp;K$5,Fluxo!$D:$D,$D61))</f>
        <v>0</v>
      </c>
      <c r="L61" s="18">
        <f>IF(L$5&gt;$G$4,0,SUMIFS(Fluxo!$O:$O,Fluxo!$U:$U,"&gt;"&amp;K$5,Fluxo!$U:$U,"&lt;="&amp;L$5,Fluxo!$D:$D,$D61))</f>
        <v>0</v>
      </c>
      <c r="M61" s="18">
        <f>IF(M$5&gt;$G$4,0,SUMIFS(Fluxo!$O:$O,Fluxo!$U:$U,"&gt;"&amp;L$5,Fluxo!$U:$U,"&lt;="&amp;M$5,Fluxo!$D:$D,$D61))</f>
        <v>0</v>
      </c>
      <c r="N61" s="18">
        <f>IF(N$5&gt;$G$4,0,SUMIFS(Fluxo!$O:$O,Fluxo!$U:$U,"&gt;"&amp;M$5,Fluxo!$U:$U,"&lt;="&amp;N$5,Fluxo!$D:$D,$D61))</f>
        <v>0</v>
      </c>
      <c r="O61" s="18">
        <f>IF(O$5&gt;$G$4,0,SUMIFS(Fluxo!$O:$O,Fluxo!$U:$U,"&gt;"&amp;N$5,Fluxo!$U:$U,"&lt;="&amp;O$5,Fluxo!$D:$D,$D61))</f>
        <v>0</v>
      </c>
      <c r="P61" s="18">
        <f>IF(P$5&gt;$G$4,0,SUMIFS(Fluxo!$O:$O,Fluxo!$U:$U,"&gt;"&amp;O$5,Fluxo!$U:$U,"&lt;="&amp;P$5,Fluxo!$D:$D,$D61))</f>
        <v>0</v>
      </c>
      <c r="Q61" s="18">
        <f>IF(Q$5&gt;$G$4,0,SUMIFS(Fluxo!$O:$O,Fluxo!$U:$U,"&gt;"&amp;P$5,Fluxo!$U:$U,"&lt;="&amp;Q$5,Fluxo!$D:$D,$D61))</f>
        <v>0</v>
      </c>
      <c r="R61" s="18">
        <f>IF(R$5&gt;$G$4,0,SUMIFS(Fluxo!$O:$O,Fluxo!$U:$U,"&gt;"&amp;Q$5,Fluxo!$U:$U,"&lt;="&amp;R$5,Fluxo!$D:$D,$D61))</f>
        <v>0</v>
      </c>
      <c r="S61" s="18">
        <f>IF(S$5&gt;$G$4,0,SUMIFS(Fluxo!$O:$O,Fluxo!$U:$U,"&gt;"&amp;R$5,Fluxo!$U:$U,"&lt;="&amp;S$5,Fluxo!$D:$D,$D61,Fluxo!$E:$E,"&lt;&gt;"&amp;"PERMUTANTE"))</f>
        <v>0</v>
      </c>
      <c r="T61" s="18">
        <f>IF(T$5&gt;$G$4,0,SUMIFS(Fluxo!$O:$O,Fluxo!$U:$U,"&gt;"&amp;S$5,Fluxo!$U:$U,"&lt;="&amp;T$5,Fluxo!$D:$D,$D61,Fluxo!$E:$E,"&lt;&gt;"&amp;"PERMUTANTE"))</f>
        <v>0</v>
      </c>
      <c r="U61" s="18">
        <f>IF(U$5&gt;$G$4,0,SUMIFS(Fluxo!$O:$O,Fluxo!$U:$U,"&gt;"&amp;T$5,Fluxo!$U:$U,"&lt;="&amp;U$5,Fluxo!$D:$D,$D61,Fluxo!$E:$E,"&lt;&gt;"&amp;"PERMUTANTE"))</f>
        <v>0</v>
      </c>
      <c r="V61" s="18">
        <f>IF(V$5&gt;$G$4,0,SUMIFS(Fluxo!$O:$O,Fluxo!$U:$U,"&gt;"&amp;U$5,Fluxo!$U:$U,"&lt;="&amp;V$5,Fluxo!$D:$D,$D61,Fluxo!$E:$E,"&lt;&gt;"&amp;"PERMUTANTE"))</f>
        <v>0</v>
      </c>
      <c r="W61" s="18">
        <f>IF(W$5&gt;$G$4,0,SUMIFS(Fluxo!$O:$O,Fluxo!$U:$U,"&gt;"&amp;V$5,Fluxo!$U:$U,"&lt;="&amp;W$5,Fluxo!$D:$D,$D61,Fluxo!$E:$E,"&lt;&gt;"&amp;"PERMUTANTE"))</f>
        <v>0</v>
      </c>
      <c r="X61" s="18">
        <f>IF(X$5&gt;$G$4,0,SUMIFS(Fluxo!$O:$O,Fluxo!$U:$U,"&gt;"&amp;W$5,Fluxo!$U:$U,"&lt;="&amp;X$5,Fluxo!$D:$D,$D61,Fluxo!$E:$E,"&lt;&gt;"&amp;"PERMUTANTE"))</f>
        <v>0</v>
      </c>
      <c r="Y61" s="18">
        <f>IF(Y$5&gt;$G$4,0,SUMIFS(Fluxo!$O:$O,Fluxo!$U:$U,"&gt;"&amp;X$5,Fluxo!$U:$U,"&lt;="&amp;Y$5,Fluxo!$D:$D,$D61,Fluxo!$E:$E,"&lt;&gt;"&amp;"PERMUTANTE"))</f>
        <v>0</v>
      </c>
      <c r="Z61" s="18">
        <f>IF(Z$5&gt;$G$4,0,SUMIFS(Fluxo!$O:$O,Fluxo!$U:$U,"&gt;"&amp;Y$5,Fluxo!$U:$U,"&lt;="&amp;Z$5,Fluxo!$D:$D,$D61,Fluxo!$E:$E,"&lt;&gt;"&amp;"PERMUTANTE"))</f>
        <v>0</v>
      </c>
      <c r="AA61" s="18">
        <f>IF(AA$5&gt;$G$4,0,SUMIFS(Fluxo!$O:$O,Fluxo!$U:$U,"&gt;"&amp;Z$5,Fluxo!$U:$U,"&lt;="&amp;AA$5,Fluxo!$D:$D,$D61,Fluxo!$E:$E,"&lt;&gt;"&amp;"PERMUTANTE"))</f>
        <v>0</v>
      </c>
      <c r="AB61" s="18">
        <f>IF(AB$5&gt;$G$4,0,SUMIFS(Fluxo!$O:$O,Fluxo!$U:$U,"&gt;"&amp;AA$5,Fluxo!$U:$U,"&lt;="&amp;AB$5,Fluxo!$D:$D,$D61,Fluxo!$E:$E,"&lt;&gt;"&amp;"PERMUTANTE"))</f>
        <v>0</v>
      </c>
      <c r="AC61" s="18">
        <f>IF(AC$5&gt;$G$4,0,SUMIFS(Fluxo!$O:$O,Fluxo!$U:$U,"&gt;"&amp;AB$5,Fluxo!$U:$U,"&lt;="&amp;AC$5,Fluxo!$D:$D,$D61,Fluxo!$E:$E,"&lt;&gt;"&amp;"PERMUTANTE"))</f>
        <v>0</v>
      </c>
      <c r="AD61" s="18">
        <f>IF(AD$5&gt;$G$4,0,SUMIFS(Fluxo!$O:$O,Fluxo!$U:$U,"&gt;"&amp;AC$5,Fluxo!$U:$U,"&lt;="&amp;AD$5,Fluxo!$D:$D,$D61,Fluxo!$E:$E,"&lt;&gt;"&amp;"PERMUTANTE"))</f>
        <v>0</v>
      </c>
      <c r="AE61" s="18">
        <f>IF(AE$5&gt;$G$4,0,SUMIFS(Fluxo!$O:$O,Fluxo!$U:$U,"&gt;"&amp;AD$5,Fluxo!$U:$U,"&lt;="&amp;AE$5,Fluxo!$D:$D,$D61,Fluxo!$E:$E,"&lt;&gt;"&amp;"PERMUTANTE"))</f>
        <v>0</v>
      </c>
      <c r="AF61" s="18">
        <f>IF(AF$5&gt;$G$4,0,SUMIFS(Fluxo!$O:$O,Fluxo!$U:$U,"&gt;"&amp;AE$5,Fluxo!$U:$U,"&lt;="&amp;AF$5,Fluxo!$D:$D,$D61,Fluxo!$E:$E,"&lt;&gt;"&amp;"PERMUTANTE"))</f>
        <v>0</v>
      </c>
      <c r="AG61" s="18">
        <f>IF(AG$5&gt;$G$4,0,SUMIFS(Fluxo!$O:$O,Fluxo!$U:$U,"&gt;"&amp;AF$5,Fluxo!$U:$U,"&lt;="&amp;AG$5,Fluxo!$D:$D,$D61,Fluxo!$E:$E,"&lt;&gt;"&amp;"PERMUTANTE"))</f>
        <v>0</v>
      </c>
      <c r="AH61" s="18">
        <f>IF(AH$5&gt;$G$4,0,SUMIFS(Fluxo!$O:$O,Fluxo!$U:$U,"&gt;"&amp;AG$5,Fluxo!$U:$U,"&lt;="&amp;AH$5,Fluxo!$D:$D,$D61,Fluxo!$E:$E,"&lt;&gt;"&amp;"PERMUTANTE"))</f>
        <v>0</v>
      </c>
      <c r="AI61" s="18">
        <f>IF(AI$5&gt;$G$4,0,SUMIFS(Fluxo!$O:$O,Fluxo!$U:$U,"&gt;"&amp;AH$5,Fluxo!$U:$U,"&lt;="&amp;AI$5,Fluxo!$D:$D,$D61,Fluxo!$E:$E,"&lt;&gt;"&amp;"PERMUTANTE"))</f>
        <v>0</v>
      </c>
      <c r="AJ61" s="18">
        <f>IF(AJ$5&gt;$G$4,0,SUMIFS(Fluxo!$O:$O,Fluxo!$U:$U,"&gt;"&amp;AI$5,Fluxo!$U:$U,"&lt;="&amp;AJ$5,Fluxo!$D:$D,$D61,Fluxo!$E:$E,"&lt;&gt;"&amp;"PERMUTANTE"))</f>
        <v>0</v>
      </c>
      <c r="AK61" s="18">
        <f>IF(AK$5&gt;$G$4,0,SUMIFS(Fluxo!$O:$O,Fluxo!$U:$U,"&gt;"&amp;AJ$5,Fluxo!$U:$U,"&lt;="&amp;AK$5,Fluxo!$D:$D,$D61,Fluxo!$E:$E,"&lt;&gt;"&amp;"PERMUTANTE"))</f>
        <v>0</v>
      </c>
      <c r="AL61" s="18">
        <f>IF(AL$5&gt;$G$4,0,SUMIFS(Fluxo!$O:$O,Fluxo!$U:$U,"&gt;"&amp;AK$5,Fluxo!$U:$U,"&lt;="&amp;AL$5,Fluxo!$D:$D,$D61,Fluxo!$E:$E,"&lt;&gt;"&amp;"PERMUTANTE"))</f>
        <v>0</v>
      </c>
      <c r="AM61" s="18">
        <f>IF(AM$5&gt;$G$4,0,SUMIFS(Fluxo!$O:$O,Fluxo!$U:$U,"&gt;"&amp;AL$5,Fluxo!$U:$U,"&lt;="&amp;AM$5,Fluxo!$D:$D,$D61,Fluxo!$E:$E,"&lt;&gt;"&amp;"PERMUTANTE"))</f>
        <v>0</v>
      </c>
      <c r="AN61" s="18">
        <f>IF(AN$5&gt;$G$4,0,SUMIFS(Fluxo!$O:$O,Fluxo!$U:$U,"&gt;"&amp;AM$5,Fluxo!$U:$U,"&lt;="&amp;AN$5,Fluxo!$D:$D,$D61,Fluxo!$E:$E,"&lt;&gt;"&amp;"PERMUTANTE"))</f>
        <v>0</v>
      </c>
      <c r="AO61" s="18">
        <f>IF(AO$5&gt;$G$4,0,SUMIFS(Fluxo!$O:$O,Fluxo!$U:$U,"&gt;"&amp;AN$5,Fluxo!$U:$U,"&lt;="&amp;AO$5,Fluxo!$D:$D,$D61,Fluxo!$E:$E,"&lt;&gt;"&amp;"PERMUTANTE"))</f>
        <v>0</v>
      </c>
      <c r="AP61" s="18">
        <f>IF(AP$5&gt;$G$4,0,SUMIFS(Fluxo!$O:$O,Fluxo!$U:$U,"&gt;"&amp;AO$5,Fluxo!$U:$U,"&lt;="&amp;AP$5,Fluxo!$D:$D,$D61,Fluxo!$E:$E,"&lt;&gt;"&amp;"PERMUTANTE"))</f>
        <v>0</v>
      </c>
      <c r="AQ61" s="18">
        <f>IF(AQ$5&gt;$G$4,0,SUMIFS(Fluxo!$O:$O,Fluxo!$U:$U,"&gt;"&amp;AP$5,Fluxo!$U:$U,"&lt;="&amp;AQ$5,Fluxo!$D:$D,$D61,Fluxo!$E:$E,"&lt;&gt;"&amp;"PERMUTANTE"))</f>
        <v>0</v>
      </c>
      <c r="AR61" s="18">
        <f>IF(AR$5&gt;$G$4,0,SUMIFS(Fluxo!$O:$O,Fluxo!$U:$U,"&gt;"&amp;AQ$5,Fluxo!$U:$U,"&lt;="&amp;AR$5,Fluxo!$D:$D,$D61,Fluxo!$E:$E,"&lt;&gt;"&amp;"PERMUTANTE"))</f>
        <v>0</v>
      </c>
      <c r="AS61" s="18">
        <f>IF(AS$5&gt;$G$4,0,SUMIFS(Fluxo!$O:$O,Fluxo!$U:$U,"&gt;"&amp;AR$5,Fluxo!$U:$U,"&lt;="&amp;AS$5,Fluxo!$D:$D,$D61,Fluxo!$E:$E,"&lt;&gt;"&amp;"PERMUTANTE"))</f>
        <v>0</v>
      </c>
      <c r="AT61" s="18">
        <f>IF(AT$5&gt;$G$4,0,SUMIFS(Fluxo!$O:$O,Fluxo!$U:$U,"&gt;"&amp;AS$5,Fluxo!$U:$U,"&lt;="&amp;AT$5,Fluxo!$D:$D,$D61,Fluxo!$E:$E,"&lt;&gt;"&amp;"PERMUTANTE"))</f>
        <v>0</v>
      </c>
      <c r="AU61" s="18">
        <f>IF(AU$5&gt;$G$4,0,SUMIFS(Fluxo!$O:$O,Fluxo!$U:$U,"&gt;"&amp;AT$5,Fluxo!$U:$U,"&lt;="&amp;AU$5,Fluxo!$D:$D,$D61,Fluxo!$E:$E,"&lt;&gt;"&amp;"PERMUTANTE"))</f>
        <v>0</v>
      </c>
      <c r="AV61" s="18">
        <f>IF(AV$5&gt;$G$4,0,SUMIFS(Fluxo!$O:$O,Fluxo!$U:$U,"&gt;"&amp;AU$5,Fluxo!$U:$U,"&lt;="&amp;AV$5,Fluxo!$D:$D,$D61,Fluxo!$E:$E,"&lt;&gt;"&amp;"PERMUTANTE"))</f>
        <v>0</v>
      </c>
      <c r="AW61" s="18">
        <f>IF(AW$5&gt;$G$4,0,SUMIFS(Fluxo!$O:$O,Fluxo!$U:$U,"&gt;"&amp;AV$5,Fluxo!$U:$U,"&lt;="&amp;AW$5,Fluxo!$D:$D,$D61,Fluxo!$E:$E,"&lt;&gt;"&amp;"PERMUTANTE"))</f>
        <v>0</v>
      </c>
      <c r="AX61" s="18">
        <f>IF(AX$5&gt;$G$4,0,SUMIFS(Fluxo!$O:$O,Fluxo!$U:$U,"&gt;"&amp;AW$5,Fluxo!$U:$U,"&lt;="&amp;AX$5,Fluxo!$D:$D,$D61,Fluxo!$E:$E,"&lt;&gt;"&amp;"PERMUTANTE"))</f>
        <v>0</v>
      </c>
      <c r="AY61" s="18">
        <f>IF(AY$5&gt;$G$4,0,SUMIFS(Fluxo!$O:$O,Fluxo!$U:$U,"&gt;"&amp;AX$5,Fluxo!$U:$U,"&lt;="&amp;AY$5,Fluxo!$D:$D,$D61,Fluxo!$E:$E,"&lt;&gt;"&amp;"PERMUTANTE"))</f>
        <v>0</v>
      </c>
      <c r="AZ61" s="18">
        <f>IF(AZ$5&gt;$G$4,0,SUMIFS(Fluxo!$O:$O,Fluxo!$U:$U,"&gt;"&amp;AY$5,Fluxo!$U:$U,"&lt;="&amp;AZ$5,Fluxo!$D:$D,$D61,Fluxo!$E:$E,"&lt;&gt;"&amp;"PERMUTANTE"))</f>
        <v>0</v>
      </c>
      <c r="BA61" s="18">
        <f>IF(BA$5&gt;$G$4,0,SUMIFS(Fluxo!$O:$O,Fluxo!$U:$U,"&gt;"&amp;AZ$5,Fluxo!$U:$U,"&lt;="&amp;BA$5,Fluxo!$D:$D,$D61,Fluxo!$E:$E,"&lt;&gt;"&amp;"PERMUTANTE"))</f>
        <v>0</v>
      </c>
      <c r="BB61" s="18">
        <f>IF(BB$5&gt;$G$4,0,SUMIFS(Fluxo!$O:$O,Fluxo!$U:$U,"&gt;"&amp;BA$5,Fluxo!$U:$U,"&lt;="&amp;BB$5,Fluxo!$D:$D,$D61,Fluxo!$E:$E,"&lt;&gt;"&amp;"PERMUTANTE"))</f>
        <v>0</v>
      </c>
      <c r="BC61" s="18">
        <f>IF(BC$5&gt;$G$4,0,SUMIFS(Fluxo!$O:$O,Fluxo!$U:$U,"&gt;"&amp;BB$5,Fluxo!$U:$U,"&lt;="&amp;BC$5,Fluxo!$D:$D,$D61,Fluxo!$E:$E,"&lt;&gt;"&amp;"PERMUTANTE"))</f>
        <v>0</v>
      </c>
      <c r="BD61" s="18">
        <f>IF(BD$5&gt;$G$4,0,SUMIFS(Fluxo!$O:$O,Fluxo!$U:$U,"&gt;"&amp;BC$5,Fluxo!$U:$U,"&lt;="&amp;BD$5,Fluxo!$D:$D,$D61,Fluxo!$E:$E,"&lt;&gt;"&amp;"PERMUTANTE"))</f>
        <v>0</v>
      </c>
      <c r="BE61" s="18">
        <f>IF(BE$5&gt;$G$4,0,SUMIFS(Fluxo!$O:$O,Fluxo!$U:$U,"&gt;"&amp;BD$5,Fluxo!$U:$U,"&lt;="&amp;BE$5,Fluxo!$D:$D,$D61,Fluxo!$E:$E,"&lt;&gt;"&amp;"PERMUTANTE"))</f>
        <v>0</v>
      </c>
      <c r="BF61" s="18">
        <f>IF(BF$5&gt;$G$4,0,SUMIFS(Fluxo!$O:$O,Fluxo!$U:$U,"&gt;"&amp;BE$5,Fluxo!$U:$U,"&lt;="&amp;BF$5,Fluxo!$D:$D,$D61,Fluxo!$E:$E,"&lt;&gt;"&amp;"PERMUTANTE"))</f>
        <v>0</v>
      </c>
      <c r="BG61" s="18">
        <f>IF(BG$5&gt;$G$4,0,SUMIFS(Fluxo!$O:$O,Fluxo!$U:$U,"&gt;"&amp;BF$5,Fluxo!$U:$U,"&lt;="&amp;BG$5,Fluxo!$D:$D,$D61,Fluxo!$E:$E,"&lt;&gt;"&amp;"PERMUTANTE"))</f>
        <v>0</v>
      </c>
      <c r="BH61" s="18">
        <f>IF(BH$5&gt;$G$4,0,SUMIFS(Fluxo!$O:$O,Fluxo!$U:$U,"&gt;"&amp;BG$5,Fluxo!$U:$U,"&lt;="&amp;BH$5,Fluxo!$D:$D,$D61,Fluxo!$E:$E,"&lt;&gt;"&amp;"PERMUTANTE"))</f>
        <v>0</v>
      </c>
      <c r="BI61" s="18">
        <f>IF(BI$5&gt;$G$4,0,SUMIFS(Fluxo!$O:$O,Fluxo!$U:$U,"&gt;"&amp;BH$5,Fluxo!$U:$U,"&lt;="&amp;BI$5,Fluxo!$D:$D,$D61,Fluxo!$E:$E,"&lt;&gt;"&amp;"PERMUTANTE"))</f>
        <v>0</v>
      </c>
      <c r="BJ61" s="18">
        <f>IF(BJ$5&gt;$G$4,0,SUMIFS(Fluxo!$O:$O,Fluxo!$U:$U,"&gt;"&amp;BI$5,Fluxo!$U:$U,"&lt;="&amp;BJ$5,Fluxo!$D:$D,$D61,Fluxo!$E:$E,"&lt;&gt;"&amp;"PERMUTANTE"))</f>
        <v>0</v>
      </c>
      <c r="BK61" s="18">
        <f>IF(BK$5&gt;$G$4,0,SUMIFS(Fluxo!$O:$O,Fluxo!$U:$U,"&gt;"&amp;BJ$5,Fluxo!$U:$U,"&lt;="&amp;BK$5,Fluxo!$D:$D,$D61,Fluxo!$E:$E,"&lt;&gt;"&amp;"PERMUTANTE"))</f>
        <v>0</v>
      </c>
      <c r="BL61" s="18">
        <f>IF(BL$5&gt;$G$4,0,SUMIFS(Fluxo!$O:$O,Fluxo!$U:$U,"&gt;"&amp;BK$5,Fluxo!$U:$U,"&lt;="&amp;BL$5,Fluxo!$D:$D,$D61,Fluxo!$E:$E,"&lt;&gt;"&amp;"PERMUTANTE"))</f>
        <v>0</v>
      </c>
      <c r="BM61" s="18">
        <f>IF(BM$5&gt;$G$4,0,SUMIFS(Fluxo!$O:$O,Fluxo!$U:$U,"&gt;"&amp;BL$5,Fluxo!$U:$U,"&lt;="&amp;BM$5,Fluxo!$D:$D,$D61,Fluxo!$E:$E,"&lt;&gt;"&amp;"PERMUTANTE"))</f>
        <v>0</v>
      </c>
      <c r="BN61" s="18">
        <f>IF(BN$5&gt;$G$4,0,SUMIFS(Fluxo!$O:$O,Fluxo!$U:$U,"&gt;"&amp;BM$5,Fluxo!$U:$U,"&lt;="&amp;BN$5,Fluxo!$D:$D,$D61,Fluxo!$E:$E,"&lt;&gt;"&amp;"PERMUTANTE"))</f>
        <v>0</v>
      </c>
      <c r="BO61" s="18">
        <f>IF(BO$5&gt;$G$4,0,SUMIFS(Fluxo!$O:$O,Fluxo!$U:$U,"&gt;"&amp;BN$5,Fluxo!$U:$U,"&lt;="&amp;BO$5,Fluxo!$D:$D,$D61,Fluxo!$E:$E,"&lt;&gt;"&amp;"PERMUTANTE"))</f>
        <v>0</v>
      </c>
      <c r="BP61" s="18">
        <f>IF(BP$5&gt;$G$4,0,SUMIFS(Fluxo!$O:$O,Fluxo!$U:$U,"&gt;"&amp;BO$5,Fluxo!$U:$U,"&lt;="&amp;BP$5,Fluxo!$D:$D,$D61,Fluxo!$E:$E,"&lt;&gt;"&amp;"PERMUTANTE"))</f>
        <v>0</v>
      </c>
      <c r="BQ61" s="18">
        <f>IF(BQ$5&gt;$G$4,0,SUMIFS(Fluxo!$O:$O,Fluxo!$U:$U,"&gt;"&amp;BP$5,Fluxo!$U:$U,"&lt;="&amp;BQ$5,Fluxo!$D:$D,$D61,Fluxo!$E:$E,"&lt;&gt;"&amp;"PERMUTANTE"))</f>
        <v>0</v>
      </c>
      <c r="BR61" s="18">
        <f>IF(BR$5&gt;$G$4,0,SUMIFS(Fluxo!$O:$O,Fluxo!$U:$U,"&gt;"&amp;BQ$5,Fluxo!$U:$U,"&lt;="&amp;BR$5,Fluxo!$D:$D,$D61,Fluxo!$E:$E,"&lt;&gt;"&amp;"PERMUTANTE"))</f>
        <v>0</v>
      </c>
      <c r="BS61" s="18">
        <f>IF(BS$5&gt;$G$4,0,SUMIFS(Fluxo!$O:$O,Fluxo!$U:$U,"&gt;"&amp;BR$5,Fluxo!$U:$U,"&lt;="&amp;BS$5,Fluxo!$D:$D,$D61,Fluxo!$E:$E,"&lt;&gt;"&amp;"PERMUTANTE"))</f>
        <v>0</v>
      </c>
      <c r="BT61" s="18">
        <f>IF(BT$5&gt;$G$4,0,SUMIFS(Fluxo!$O:$O,Fluxo!$U:$U,"&gt;"&amp;BS$5,Fluxo!$U:$U,"&lt;="&amp;BT$5,Fluxo!$D:$D,$D61,Fluxo!$E:$E,"&lt;&gt;"&amp;"PERMUTANTE"))</f>
        <v>0</v>
      </c>
      <c r="BU61" s="18">
        <f>IF(BU$5&gt;$G$4,0,SUMIFS(Fluxo!$O:$O,Fluxo!$U:$U,"&gt;"&amp;BT$5,Fluxo!$U:$U,"&lt;="&amp;BU$5,Fluxo!$D:$D,$D61,Fluxo!$E:$E,"&lt;&gt;"&amp;"PERMUTANTE"))</f>
        <v>0</v>
      </c>
      <c r="BV61" s="18">
        <f>IF(BV$5&gt;$G$4,0,SUMIFS(Fluxo!$O:$O,Fluxo!$U:$U,"&gt;"&amp;BU$5,Fluxo!$U:$U,"&lt;="&amp;BV$5,Fluxo!$D:$D,$D61,Fluxo!$E:$E,"&lt;&gt;"&amp;"PERMUTANTE"))</f>
        <v>0</v>
      </c>
      <c r="BW61" s="18">
        <f>IF(BW$5&gt;$G$4,0,SUMIFS(Fluxo!$O:$O,Fluxo!$U:$U,"&gt;"&amp;BV$5,Fluxo!$U:$U,"&lt;="&amp;BW$5,Fluxo!$D:$D,$D61,Fluxo!$E:$E,"&lt;&gt;"&amp;"PERMUTANTE"))</f>
        <v>0</v>
      </c>
      <c r="BX61" s="18">
        <f>IF(BX$5&gt;$G$4,0,SUMIFS(Fluxo!$O:$O,Fluxo!$U:$U,"&gt;"&amp;BW$5,Fluxo!$U:$U,"&lt;="&amp;BX$5,Fluxo!$D:$D,$D61,Fluxo!$E:$E,"&lt;&gt;"&amp;"PERMUTANTE"))</f>
        <v>0</v>
      </c>
      <c r="BY61" s="18">
        <f>IF(BY$5&gt;$G$4,0,SUMIFS(Fluxo!$O:$O,Fluxo!$U:$U,"&gt;"&amp;BX$5,Fluxo!$U:$U,"&lt;="&amp;BY$5,Fluxo!$D:$D,$D61,Fluxo!$E:$E,"&lt;&gt;"&amp;"PERMUTANTE"))</f>
        <v>0</v>
      </c>
      <c r="BZ61" s="18">
        <f>IF(BZ$5&gt;$G$4,0,SUMIFS(Fluxo!$O:$O,Fluxo!$U:$U,"&gt;"&amp;BY$5,Fluxo!$U:$U,"&lt;="&amp;BZ$5,Fluxo!$D:$D,$D61,Fluxo!$E:$E,"&lt;&gt;"&amp;"PERMUTANTE"))</f>
        <v>0</v>
      </c>
      <c r="CA61" s="18">
        <f>IF(CA$5&gt;$G$4,0,SUMIFS(Fluxo!$O:$O,Fluxo!$U:$U,"&gt;"&amp;BZ$5,Fluxo!$U:$U,"&lt;="&amp;CA$5,Fluxo!$D:$D,$D61,Fluxo!$E:$E,"&lt;&gt;"&amp;"PERMUTANTE"))</f>
        <v>0</v>
      </c>
      <c r="CB61" s="18">
        <f>IF(CB$5&gt;$G$4,0,SUMIFS(Fluxo!$O:$O,Fluxo!$U:$U,"&gt;"&amp;CA$5,Fluxo!$U:$U,"&lt;="&amp;CB$5,Fluxo!$D:$D,$D61,Fluxo!$E:$E,"&lt;&gt;"&amp;"PERMUTANTE"))</f>
        <v>0</v>
      </c>
      <c r="CC61" s="18">
        <f>IF(CC$5&gt;$G$4,0,SUMIFS(Fluxo!$O:$O,Fluxo!$U:$U,"&gt;"&amp;CB$5,Fluxo!$U:$U,"&lt;="&amp;CC$5,Fluxo!$D:$D,$D61,Fluxo!$E:$E,"&lt;&gt;"&amp;"PERMUTANTE"))</f>
        <v>0</v>
      </c>
      <c r="CD61" s="18">
        <f>IF(CD$5&gt;$G$4,0,SUMIFS(Fluxo!$O:$O,Fluxo!$U:$U,"&gt;"&amp;CC$5,Fluxo!$U:$U,"&lt;="&amp;CD$5,Fluxo!$D:$D,$D61,Fluxo!$E:$E,"&lt;&gt;"&amp;"PERMUTANTE"))</f>
        <v>0</v>
      </c>
      <c r="CE61" s="18">
        <f>IF(CE$5&gt;$G$4,0,SUMIFS(Fluxo!$O:$O,Fluxo!$U:$U,"&gt;"&amp;CD$5,Fluxo!$U:$U,"&lt;="&amp;CE$5,Fluxo!$D:$D,$D61,Fluxo!$E:$E,"&lt;&gt;"&amp;"PERMUTANTE"))</f>
        <v>0</v>
      </c>
      <c r="CF61" s="18">
        <f>IF(CF$5&gt;$G$4,0,SUMIFS(Fluxo!$O:$O,Fluxo!$U:$U,"&gt;"&amp;CE$5,Fluxo!$U:$U,"&lt;="&amp;CF$5,Fluxo!$D:$D,$D61,Fluxo!$E:$E,"&lt;&gt;"&amp;"PERMUTANTE"))</f>
        <v>0</v>
      </c>
      <c r="CG61" s="18">
        <f>IF(CG$5&gt;$G$4,0,SUMIFS(Fluxo!$O:$O,Fluxo!$U:$U,"&gt;"&amp;CF$5,Fluxo!$U:$U,"&lt;="&amp;CG$5,Fluxo!$D:$D,$D61,Fluxo!$E:$E,"&lt;&gt;"&amp;"PERMUTANTE"))</f>
        <v>0</v>
      </c>
      <c r="CH61" s="18">
        <f>IF(CH$5&gt;$G$4,0,SUMIFS(Fluxo!$O:$O,Fluxo!$U:$U,"&gt;"&amp;CG$5,Fluxo!$U:$U,"&lt;="&amp;CH$5,Fluxo!$D:$D,$D61,Fluxo!$E:$E,"&lt;&gt;"&amp;"PERMUTANTE"))</f>
        <v>0</v>
      </c>
      <c r="CI61" s="18">
        <f>IF(CI$5&gt;$G$4,0,SUMIFS(Fluxo!$O:$O,Fluxo!$U:$U,"&gt;"&amp;CH$5,Fluxo!$U:$U,"&lt;="&amp;CI$5,Fluxo!$D:$D,$D61,Fluxo!$E:$E,"&lt;&gt;"&amp;"PERMUTANTE"))</f>
        <v>0</v>
      </c>
      <c r="CJ61" s="18">
        <f>IF(CJ$5&gt;$G$4,0,SUMIFS(Fluxo!$O:$O,Fluxo!$U:$U,"&gt;"&amp;CI$5,Fluxo!$U:$U,"&lt;="&amp;CJ$5,Fluxo!$D:$D,$D61,Fluxo!$E:$E,"&lt;&gt;"&amp;"PERMUTANTE"))</f>
        <v>0</v>
      </c>
      <c r="CK61" s="18">
        <f>IF(CK$5&gt;$G$4,0,SUMIFS(Fluxo!$O:$O,Fluxo!$U:$U,"&gt;"&amp;CJ$5,Fluxo!$U:$U,"&lt;="&amp;CK$5,Fluxo!$D:$D,$D61,Fluxo!$E:$E,"&lt;&gt;"&amp;"PERMUTANTE"))</f>
        <v>0</v>
      </c>
      <c r="CL61" s="18">
        <f>IF(CL$5&gt;$G$4,0,SUMIFS(Fluxo!$O:$O,Fluxo!$U:$U,"&gt;"&amp;CK$5,Fluxo!$U:$U,"&lt;="&amp;CL$5,Fluxo!$D:$D,$D61,Fluxo!$E:$E,"&lt;&gt;"&amp;"PERMUTANTE"))</f>
        <v>0</v>
      </c>
      <c r="CM61" s="18">
        <f>IF(CM$5&gt;$G$4,0,SUMIFS(Fluxo!$O:$O,Fluxo!$U:$U,"&gt;"&amp;CL$5,Fluxo!$U:$U,"&lt;="&amp;CM$5,Fluxo!$D:$D,$D61,Fluxo!$E:$E,"&lt;&gt;"&amp;"PERMUTANTE"))</f>
        <v>0</v>
      </c>
      <c r="CN61" s="18">
        <f>IF(CN$5&gt;$G$4,0,SUMIFS(Fluxo!$O:$O,Fluxo!$U:$U,"&gt;"&amp;CM$5,Fluxo!$U:$U,"&lt;="&amp;CN$5,Fluxo!$D:$D,$D61,Fluxo!$E:$E,"&lt;&gt;"&amp;"PERMUTANTE"))</f>
        <v>0</v>
      </c>
      <c r="CO61" s="18">
        <f>IF(CO$5&gt;$G$4,0,SUMIFS(Fluxo!$O:$O,Fluxo!$U:$U,"&gt;"&amp;CN$5,Fluxo!$U:$U,"&lt;="&amp;CO$5,Fluxo!$D:$D,$D61,Fluxo!$E:$E,"&lt;&gt;"&amp;"PERMUTANTE"))</f>
        <v>0</v>
      </c>
      <c r="CP61" s="18">
        <f>IF(CP$5&gt;$G$4,0,SUMIFS(Fluxo!$O:$O,Fluxo!$U:$U,"&gt;"&amp;CO$5,Fluxo!$U:$U,"&lt;="&amp;CP$5,Fluxo!$D:$D,$D61,Fluxo!$E:$E,"&lt;&gt;"&amp;"PERMUTANTE"))</f>
        <v>0</v>
      </c>
      <c r="CQ61" s="18">
        <f>IF(CQ$5&gt;$G$4,0,SUMIFS(Fluxo!$O:$O,Fluxo!$U:$U,"&gt;"&amp;CP$5,Fluxo!$U:$U,"&lt;="&amp;CQ$5,Fluxo!$D:$D,$D61,Fluxo!$E:$E,"&lt;&gt;"&amp;"PERMUTANTE"))</f>
        <v>0</v>
      </c>
      <c r="CR61" s="18">
        <f>IF(CR$5&gt;$G$4,0,SUMIFS(Fluxo!$O:$O,Fluxo!$U:$U,"&gt;"&amp;CQ$5,Fluxo!$U:$U,"&lt;="&amp;CR$5,Fluxo!$D:$D,$D61,Fluxo!$E:$E,"&lt;&gt;"&amp;"PERMUTANTE"))</f>
        <v>0</v>
      </c>
      <c r="CS61" s="18">
        <f>IF(CS$5&gt;$G$4,0,SUMIFS(Fluxo!$O:$O,Fluxo!$U:$U,"&gt;"&amp;CR$5,Fluxo!$U:$U,"&lt;="&amp;CS$5,Fluxo!$D:$D,$D61,Fluxo!$E:$E,"&lt;&gt;"&amp;"PERMUTANTE"))</f>
        <v>0</v>
      </c>
      <c r="CT61" s="18">
        <f>IF(CT$5&gt;$G$4,0,SUMIFS(Fluxo!$O:$O,Fluxo!$U:$U,"&gt;"&amp;CS$5,Fluxo!$U:$U,"&lt;="&amp;CT$5,Fluxo!$D:$D,$D61,Fluxo!$E:$E,"&lt;&gt;"&amp;"PERMUTANTE"))</f>
        <v>0</v>
      </c>
      <c r="CU61" s="18">
        <f>IF(CU$5&gt;$G$4,0,SUMIFS(Fluxo!$O:$O,Fluxo!$U:$U,"&gt;"&amp;CT$5,Fluxo!$U:$U,"&lt;="&amp;CU$5,Fluxo!$D:$D,$D61,Fluxo!$E:$E,"&lt;&gt;"&amp;"PERMUTANTE"))</f>
        <v>0</v>
      </c>
      <c r="CV61" s="18">
        <f>IF(CV$5&gt;$G$4,0,SUMIFS(Fluxo!$O:$O,Fluxo!$U:$U,"&gt;"&amp;CU$5,Fluxo!$U:$U,"&lt;="&amp;CV$5,Fluxo!$D:$D,$D61,Fluxo!$E:$E,"&lt;&gt;"&amp;"PERMUTANTE"))</f>
        <v>0</v>
      </c>
      <c r="CW61" s="18">
        <f>IF(CW$5&gt;$G$4,0,SUMIFS(Fluxo!$O:$O,Fluxo!$U:$U,"&gt;"&amp;CV$5,Fluxo!$U:$U,"&lt;="&amp;CW$5,Fluxo!$D:$D,$D61,Fluxo!$E:$E,"&lt;&gt;"&amp;"PERMUTANTE"))</f>
        <v>0</v>
      </c>
      <c r="CX61" s="18">
        <f>IF(CX$5&gt;$G$4,0,SUMIFS(Fluxo!$O:$O,Fluxo!$U:$U,"&gt;"&amp;CW$5,Fluxo!$U:$U,"&lt;="&amp;CX$5,Fluxo!$D:$D,$D61,Fluxo!$E:$E,"&lt;&gt;"&amp;"PERMUTANTE"))</f>
        <v>0</v>
      </c>
      <c r="CY61" s="18">
        <f>IF(CY$5&gt;$G$4,0,SUMIFS(Fluxo!$O:$O,Fluxo!$U:$U,"&gt;"&amp;CX$5,Fluxo!$U:$U,"&lt;="&amp;CY$5,Fluxo!$D:$D,$D61,Fluxo!$E:$E,"&lt;&gt;"&amp;"PERMUTANTE"))</f>
        <v>0</v>
      </c>
      <c r="CZ61" s="18">
        <f>IF(CZ$5&gt;$G$4,0,SUMIFS(Fluxo!$O:$O,Fluxo!$U:$U,"&gt;"&amp;CY$5,Fluxo!$U:$U,"&lt;="&amp;CZ$5,Fluxo!$D:$D,$D61,Fluxo!$E:$E,"&lt;&gt;"&amp;"PERMUTANTE"))</f>
        <v>0</v>
      </c>
      <c r="DA61" s="18">
        <f>IF(DA$5&gt;$G$4,0,SUMIFS(Fluxo!$O:$O,Fluxo!$U:$U,"&gt;"&amp;CZ$5,Fluxo!$U:$U,"&lt;="&amp;DA$5,Fluxo!$D:$D,$D61,Fluxo!$E:$E,"&lt;&gt;"&amp;"PERMUTANTE"))</f>
        <v>0</v>
      </c>
      <c r="DB61" s="18">
        <f>IF(DB$5&gt;$G$4,0,SUMIFS(Fluxo!$O:$O,Fluxo!$U:$U,"&gt;"&amp;DA$5,Fluxo!$U:$U,"&lt;="&amp;DB$5,Fluxo!$D:$D,$D61,Fluxo!$E:$E,"&lt;&gt;"&amp;"PERMUTANTE"))</f>
        <v>0</v>
      </c>
      <c r="DC61" s="18">
        <f>IF(DC$5&gt;$G$4,0,SUMIFS(Fluxo!$O:$O,Fluxo!$U:$U,"&gt;"&amp;DB$5,Fluxo!$U:$U,"&lt;="&amp;DC$5,Fluxo!$D:$D,$D61,Fluxo!$E:$E,"&lt;&gt;"&amp;"PERMUTANTE"))</f>
        <v>0</v>
      </c>
      <c r="DD61" s="18">
        <f>IF(DD$5&gt;$G$4,0,SUMIFS(Fluxo!$O:$O,Fluxo!$U:$U,"&gt;"&amp;DC$5,Fluxo!$U:$U,"&lt;="&amp;DD$5,Fluxo!$D:$D,$D61,Fluxo!$E:$E,"&lt;&gt;"&amp;"PERMUTANTE"))</f>
        <v>0</v>
      </c>
      <c r="DE61" s="18">
        <f>IF(DE$5&gt;$G$4,0,SUMIFS(Fluxo!$O:$O,Fluxo!$U:$U,"&gt;"&amp;DD$5,Fluxo!$U:$U,"&lt;="&amp;DE$5,Fluxo!$D:$D,$D61,Fluxo!$E:$E,"&lt;&gt;"&amp;"PERMUTANTE"))</f>
        <v>0</v>
      </c>
      <c r="DF61" s="18">
        <f>IF(DF$5&gt;$G$4,0,SUMIFS(Fluxo!$O:$O,Fluxo!$U:$U,"&gt;"&amp;DE$5,Fluxo!$U:$U,"&lt;="&amp;DF$5,Fluxo!$D:$D,$D61,Fluxo!$E:$E,"&lt;&gt;"&amp;"PERMUTANTE"))</f>
        <v>0</v>
      </c>
      <c r="DG61" s="18">
        <f>IF(DG$5&gt;$G$4,0,SUMIFS(Fluxo!$O:$O,Fluxo!$U:$U,"&gt;"&amp;DF$5,Fluxo!$U:$U,"&lt;="&amp;DG$5,Fluxo!$D:$D,$D61,Fluxo!$E:$E,"&lt;&gt;"&amp;"PERMUTANTE"))</f>
        <v>0</v>
      </c>
      <c r="DH61" s="18">
        <f>IF(DH$5&gt;$G$4,0,SUMIFS(Fluxo!$O:$O,Fluxo!$U:$U,"&gt;"&amp;DG$5,Fluxo!$U:$U,"&lt;="&amp;DH$5,Fluxo!$D:$D,$D61,Fluxo!$E:$E,"&lt;&gt;"&amp;"PERMUTANTE"))</f>
        <v>0</v>
      </c>
      <c r="DI61" s="18">
        <f>IF(DI$5&gt;$G$4,0,SUMIFS(Fluxo!$O:$O,Fluxo!$U:$U,"&gt;"&amp;DH$5,Fluxo!$U:$U,"&lt;="&amp;DI$5,Fluxo!$D:$D,$D61,Fluxo!$E:$E,"&lt;&gt;"&amp;"PERMUTANTE"))</f>
        <v>0</v>
      </c>
      <c r="DJ61" s="18">
        <f>IF(DJ$5&gt;$G$4,0,SUMIFS(Fluxo!$O:$O,Fluxo!$U:$U,"&gt;"&amp;DI$5,Fluxo!$U:$U,"&lt;="&amp;DJ$5,Fluxo!$D:$D,$D61,Fluxo!$E:$E,"&lt;&gt;"&amp;"PERMUTANTE"))</f>
        <v>0</v>
      </c>
      <c r="DK61" s="18">
        <f>IF(DK$5&gt;$G$4,0,SUMIFS(Fluxo!$O:$O,Fluxo!$U:$U,"&gt;"&amp;DJ$5,Fluxo!$U:$U,"&lt;="&amp;DK$5,Fluxo!$D:$D,$D61,Fluxo!$E:$E,"&lt;&gt;"&amp;"PERMUTANTE"))</f>
        <v>0</v>
      </c>
      <c r="DL61" s="18">
        <f>IF(DL$5&gt;$G$4,0,SUMIFS(Fluxo!$O:$O,Fluxo!$U:$U,"&gt;"&amp;DK$5,Fluxo!$U:$U,"&lt;="&amp;DL$5,Fluxo!$D:$D,$D61,Fluxo!$E:$E,"&lt;&gt;"&amp;"PERMUTANTE"))</f>
        <v>0</v>
      </c>
      <c r="DM61" s="18">
        <f>IF(DM$5&gt;$G$4,0,SUMIFS(Fluxo!$O:$O,Fluxo!$U:$U,"&gt;"&amp;DL$5,Fluxo!$U:$U,"&lt;="&amp;DM$5,Fluxo!$D:$D,$D61,Fluxo!$E:$E,"&lt;&gt;"&amp;"PERMUTANTE"))</f>
        <v>0</v>
      </c>
      <c r="DN61" s="18">
        <f>IF(DN$5&gt;$G$4,0,SUMIFS(Fluxo!$O:$O,Fluxo!$U:$U,"&gt;"&amp;DM$5,Fluxo!$U:$U,"&lt;="&amp;DN$5,Fluxo!$D:$D,$D61,Fluxo!$E:$E,"&lt;&gt;"&amp;"PERMUTANTE"))</f>
        <v>0</v>
      </c>
      <c r="DO61" s="18">
        <f>IF(DO$5&gt;$G$4,0,SUMIFS(Fluxo!$O:$O,Fluxo!$U:$U,"&gt;"&amp;DN$5,Fluxo!$U:$U,"&lt;="&amp;DO$5,Fluxo!$D:$D,$D61,Fluxo!$E:$E,"&lt;&gt;"&amp;"PERMUTANTE"))</f>
        <v>0</v>
      </c>
      <c r="DP61" s="18">
        <f>IF(DP$5&gt;$G$4,0,SUMIFS(Fluxo!$O:$O,Fluxo!$U:$U,"&gt;"&amp;DO$5,Fluxo!$U:$U,"&lt;="&amp;DP$5,Fluxo!$D:$D,$D61,Fluxo!$E:$E,"&lt;&gt;"&amp;"PERMUTANTE"))</f>
        <v>0</v>
      </c>
      <c r="DQ61" s="18">
        <f>IF(DQ$5&gt;$G$4,0,SUMIFS(Fluxo!$O:$O,Fluxo!$U:$U,"&gt;"&amp;DP$5,Fluxo!$U:$U,"&lt;="&amp;DQ$5,Fluxo!$D:$D,$D61,Fluxo!$E:$E,"&lt;&gt;"&amp;"PERMUTANTE"))</f>
        <v>0</v>
      </c>
      <c r="DR61" s="18">
        <f>IF(DR$5&gt;$G$4,0,SUMIFS(Fluxo!$O:$O,Fluxo!$U:$U,"&gt;"&amp;DQ$5,Fluxo!$U:$U,"&lt;="&amp;DR$5,Fluxo!$D:$D,$D61,Fluxo!$E:$E,"&lt;&gt;"&amp;"PERMUTANTE"))</f>
        <v>0</v>
      </c>
      <c r="DS61" s="18">
        <f>IF(DS$5&gt;$G$4,0,SUMIFS(Fluxo!$O:$O,Fluxo!$U:$U,"&gt;"&amp;DR$5,Fluxo!$U:$U,"&lt;="&amp;DS$5,Fluxo!$D:$D,$D61,Fluxo!$E:$E,"&lt;&gt;"&amp;"PERMUTANTE"))</f>
        <v>0</v>
      </c>
      <c r="DT61" s="18">
        <f>IF(DT$5&gt;$G$4,0,SUMIFS(Fluxo!$O:$O,Fluxo!$U:$U,"&gt;"&amp;DS$5,Fluxo!$U:$U,"&lt;="&amp;DT$5,Fluxo!$D:$D,$D61,Fluxo!$E:$E,"&lt;&gt;"&amp;"PERMUTANTE"))</f>
        <v>0</v>
      </c>
      <c r="DU61" s="18">
        <f>IF(DU$5&gt;$G$4,0,SUMIFS(Fluxo!$O:$O,Fluxo!$U:$U,"&gt;"&amp;DT$5,Fluxo!$U:$U,"&lt;="&amp;DU$5,Fluxo!$D:$D,$D61,Fluxo!$E:$E,"&lt;&gt;"&amp;"PERMUTANTE"))</f>
        <v>0</v>
      </c>
      <c r="DV61" s="18">
        <f>IF(DV$5&gt;$G$4,0,SUMIFS(Fluxo!$O:$O,Fluxo!$U:$U,"&gt;"&amp;DU$5,Fluxo!$U:$U,"&lt;="&amp;DV$5,Fluxo!$D:$D,$D61,Fluxo!$E:$E,"&lt;&gt;"&amp;"PERMUTANTE"))</f>
        <v>0</v>
      </c>
      <c r="DW61" s="18">
        <f>IF(DW$5&gt;$G$4,0,SUMIFS(Fluxo!$O:$O,Fluxo!$U:$U,"&gt;"&amp;DV$5,Fluxo!$U:$U,"&lt;="&amp;DW$5,Fluxo!$D:$D,$D61,Fluxo!$E:$E,"&lt;&gt;"&amp;"PERMUTANTE"))</f>
        <v>0</v>
      </c>
      <c r="DX61" s="18">
        <f>IF(DX$5&gt;$G$4,0,SUMIFS(Fluxo!$O:$O,Fluxo!$U:$U,"&gt;"&amp;DW$5,Fluxo!$U:$U,"&lt;="&amp;DX$5,Fluxo!$D:$D,$D61,Fluxo!$E:$E,"&lt;&gt;"&amp;"PERMUTANTE"))</f>
        <v>0</v>
      </c>
      <c r="DY61" s="18">
        <f>IF(DY$5&gt;$G$4,0,SUMIFS(Fluxo!$O:$O,Fluxo!$U:$U,"&gt;"&amp;DX$5,Fluxo!$U:$U,"&lt;="&amp;DY$5,Fluxo!$D:$D,$D61,Fluxo!$E:$E,"&lt;&gt;"&amp;"PERMUTANTE"))</f>
        <v>0</v>
      </c>
      <c r="DZ61" s="18">
        <f>IF(DZ$5&gt;$G$4,0,SUMIFS(Fluxo!$O:$O,Fluxo!$U:$U,"&gt;"&amp;DY$5,Fluxo!$U:$U,"&lt;="&amp;DZ$5,Fluxo!$D:$D,$D61,Fluxo!$E:$E,"&lt;&gt;"&amp;"PERMUTANTE"))</f>
        <v>0</v>
      </c>
      <c r="EA61" s="18">
        <f>IF(EA$5&gt;$G$4,0,SUMIFS(Fluxo!$O:$O,Fluxo!$U:$U,"&gt;"&amp;DZ$5,Fluxo!$U:$U,"&lt;="&amp;EA$5,Fluxo!$D:$D,$D61,Fluxo!$E:$E,"&lt;&gt;"&amp;"PERMUTANTE"))</f>
        <v>0</v>
      </c>
      <c r="EB61" s="18">
        <f>IF(EB$5&gt;$G$4,0,SUMIFS(Fluxo!$O:$O,Fluxo!$U:$U,"&gt;"&amp;EA$5,Fluxo!$U:$U,"&lt;="&amp;EB$5,Fluxo!$D:$D,$D61,Fluxo!$E:$E,"&lt;&gt;"&amp;"PERMUTANTE"))</f>
        <v>0</v>
      </c>
      <c r="EC61" s="18">
        <f>IF(EC$5&gt;$G$4,0,SUMIFS(Fluxo!$O:$O,Fluxo!$U:$U,"&gt;"&amp;EB$5,Fluxo!$U:$U,"&lt;="&amp;EC$5,Fluxo!$D:$D,$D61,Fluxo!$E:$E,"&lt;&gt;"&amp;"PERMUTANTE"))</f>
        <v>0</v>
      </c>
      <c r="ED61" s="18">
        <f>IF(ED$5&gt;$G$4,0,SUMIFS(Fluxo!$O:$O,Fluxo!$U:$U,"&gt;"&amp;EC$5,Fluxo!$U:$U,"&lt;="&amp;ED$5,Fluxo!$D:$D,$D61,Fluxo!$E:$E,"&lt;&gt;"&amp;"PERMUTANTE"))</f>
        <v>0</v>
      </c>
      <c r="EE61" s="18">
        <f>IF(EE$5&gt;$G$4,0,SUMIFS(Fluxo!$O:$O,Fluxo!$U:$U,"&gt;"&amp;ED$5,Fluxo!$U:$U,"&lt;="&amp;EE$5,Fluxo!$D:$D,$D61,Fluxo!$E:$E,"&lt;&gt;"&amp;"PERMUTANTE"))</f>
        <v>0</v>
      </c>
      <c r="EF61" s="18">
        <f>IF(EF$5&gt;$G$4,0,SUMIFS(Fluxo!$O:$O,Fluxo!$U:$U,"&gt;"&amp;EE$5,Fluxo!$U:$U,"&lt;="&amp;EF$5,Fluxo!$D:$D,$D61,Fluxo!$E:$E,"&lt;&gt;"&amp;"PERMUTANTE"))</f>
        <v>0</v>
      </c>
      <c r="EG61" s="18">
        <f>IF(EG$5&gt;$G$4,0,SUMIFS(Fluxo!$O:$O,Fluxo!$U:$U,"&gt;"&amp;EF$5,Fluxo!$U:$U,"&lt;="&amp;EG$5,Fluxo!$D:$D,$D61,Fluxo!$E:$E,"&lt;&gt;"&amp;"PERMUTANTE"))</f>
        <v>0</v>
      </c>
      <c r="EH61" s="18">
        <f>IF(EH$5&gt;$G$4,0,SUMIFS(Fluxo!$O:$O,Fluxo!$U:$U,"&gt;"&amp;EG$5,Fluxo!$U:$U,"&lt;="&amp;EH$5,Fluxo!$D:$D,$D61,Fluxo!$E:$E,"&lt;&gt;"&amp;"PERMUTANTE"))</f>
        <v>0</v>
      </c>
      <c r="EI61" s="18">
        <f>IF(EI$5&gt;$G$4,0,SUMIFS(Fluxo!$O:$O,Fluxo!$U:$U,"&gt;"&amp;EH$5,Fluxo!$U:$U,"&lt;="&amp;EI$5,Fluxo!$D:$D,$D61,Fluxo!$E:$E,"&lt;&gt;"&amp;"PERMUTANTE"))</f>
        <v>0</v>
      </c>
      <c r="EJ61" s="18">
        <f>IF(EJ$5&gt;$G$4,0,SUMIFS(Fluxo!$O:$O,Fluxo!$U:$U,"&gt;"&amp;EI$5,Fluxo!$U:$U,"&lt;="&amp;EJ$5,Fluxo!$D:$D,$D61,Fluxo!$E:$E,"&lt;&gt;"&amp;"PERMUTANTE"))</f>
        <v>0</v>
      </c>
      <c r="EK61" s="18">
        <f>IF(EK$5&gt;$G$4,0,SUMIFS(Fluxo!$O:$O,Fluxo!$U:$U,"&gt;"&amp;EJ$5,Fluxo!$U:$U,"&lt;="&amp;EK$5,Fluxo!$D:$D,$D61,Fluxo!$E:$E,"&lt;&gt;"&amp;"PERMUTANTE"))</f>
        <v>0</v>
      </c>
      <c r="EL61" s="18">
        <f>IF(EL$5&gt;$G$4,0,SUMIFS(Fluxo!$O:$O,Fluxo!$U:$U,"&gt;"&amp;EK$5,Fluxo!$U:$U,"&lt;="&amp;EL$5,Fluxo!$D:$D,$D61,Fluxo!$E:$E,"&lt;&gt;"&amp;"PERMUTANTE"))</f>
        <v>0</v>
      </c>
      <c r="EM61" s="18">
        <f>IF(EM$5&gt;$G$4,0,SUMIFS(Fluxo!$O:$O,Fluxo!$U:$U,"&gt;"&amp;EL$5,Fluxo!$U:$U,"&lt;="&amp;EM$5,Fluxo!$D:$D,$D61,Fluxo!$E:$E,"&lt;&gt;"&amp;"PERMUTANTE"))</f>
        <v>0</v>
      </c>
      <c r="EN61" s="18">
        <f>IF(EN$5&gt;$G$4,0,SUMIFS(Fluxo!$O:$O,Fluxo!$U:$U,"&gt;"&amp;EM$5,Fluxo!$U:$U,"&lt;="&amp;EN$5,Fluxo!$D:$D,$D61,Fluxo!$E:$E,"&lt;&gt;"&amp;"PERMUTANTE"))</f>
        <v>0</v>
      </c>
      <c r="EO61" s="18">
        <f>IF(EO$5&gt;$G$4,0,SUMIFS(Fluxo!$O:$O,Fluxo!$U:$U,"&gt;"&amp;EN$5,Fluxo!$U:$U,"&lt;="&amp;EO$5,Fluxo!$D:$D,$D61,Fluxo!$E:$E,"&lt;&gt;"&amp;"PERMUTANTE"))</f>
        <v>0</v>
      </c>
      <c r="EP61" s="18">
        <f>IF(EP$5&gt;$G$4,0,SUMIFS(Fluxo!$O:$O,Fluxo!$U:$U,"&gt;"&amp;EO$5,Fluxo!$U:$U,"&lt;="&amp;EP$5,Fluxo!$D:$D,$D61,Fluxo!$E:$E,"&lt;&gt;"&amp;"PERMUTANTE"))</f>
        <v>0</v>
      </c>
      <c r="EQ61" s="18">
        <f>IF(EQ$5&gt;$G$4,0,SUMIFS(Fluxo!$O:$O,Fluxo!$U:$U,"&gt;"&amp;EP$5,Fluxo!$U:$U,"&lt;="&amp;EQ$5,Fluxo!$D:$D,$D61,Fluxo!$E:$E,"&lt;&gt;"&amp;"PERMUTANTE"))</f>
        <v>0</v>
      </c>
      <c r="ER61" s="18">
        <f>IF(ER$5&gt;$G$4,0,SUMIFS(Fluxo!$O:$O,Fluxo!$U:$U,"&gt;"&amp;EQ$5,Fluxo!$U:$U,"&lt;="&amp;ER$5,Fluxo!$D:$D,$D61,Fluxo!$E:$E,"&lt;&gt;"&amp;"PERMUTANTE"))</f>
        <v>0</v>
      </c>
      <c r="ES61" s="18">
        <f>IF(ES$5&gt;$G$4,0,SUMIFS(Fluxo!$O:$O,Fluxo!$U:$U,"&gt;"&amp;ER$5,Fluxo!$U:$U,"&lt;="&amp;ES$5,Fluxo!$D:$D,$D61,Fluxo!$E:$E,"&lt;&gt;"&amp;"PERMUTANTE"))</f>
        <v>0</v>
      </c>
      <c r="ET61" s="18">
        <f>IF(ET$5&gt;$G$4,0,SUMIFS(Fluxo!$O:$O,Fluxo!$U:$U,"&gt;"&amp;ES$5,Fluxo!$U:$U,"&lt;="&amp;ET$5,Fluxo!$D:$D,$D61,Fluxo!$E:$E,"&lt;&gt;"&amp;"PERMUTANTE"))</f>
        <v>0</v>
      </c>
      <c r="EU61" s="18">
        <f>IF(EU$5&gt;$G$4,0,SUMIFS(Fluxo!$O:$O,Fluxo!$U:$U,"&gt;"&amp;ET$5,Fluxo!$U:$U,"&lt;="&amp;EU$5,Fluxo!$D:$D,$D61,Fluxo!$E:$E,"&lt;&gt;"&amp;"PERMUTANTE"))</f>
        <v>0</v>
      </c>
      <c r="EV61" s="18">
        <f>IF(EV$5&gt;$G$4,0,SUMIFS(Fluxo!$O:$O,Fluxo!$U:$U,"&gt;"&amp;EU$5,Fluxo!$U:$U,"&lt;="&amp;EV$5,Fluxo!$D:$D,$D61,Fluxo!$E:$E,"&lt;&gt;"&amp;"PERMUTANTE"))</f>
        <v>0</v>
      </c>
      <c r="EW61" s="18">
        <f>IF(EW$5&gt;$G$4,0,SUMIFS(Fluxo!$O:$O,Fluxo!$U:$U,"&gt;"&amp;EV$5,Fluxo!$U:$U,"&lt;="&amp;EW$5,Fluxo!$D:$D,$D61,Fluxo!$E:$E,"&lt;&gt;"&amp;"PERMUTANTE"))</f>
        <v>0</v>
      </c>
      <c r="EX61" s="18">
        <f>IF(EX$5&gt;$G$4,0,SUMIFS(Fluxo!$O:$O,Fluxo!$U:$U,"&gt;"&amp;EW$5,Fluxo!$U:$U,"&lt;="&amp;EX$5,Fluxo!$D:$D,$D61,Fluxo!$E:$E,"&lt;&gt;"&amp;"PERMUTANTE"))</f>
        <v>0</v>
      </c>
      <c r="EY61" s="18">
        <f>IF(EY$5&gt;$G$4,0,SUMIFS(Fluxo!$O:$O,Fluxo!$U:$U,"&gt;"&amp;EX$5,Fluxo!$U:$U,"&lt;="&amp;EY$5,Fluxo!$D:$D,$D61,Fluxo!$E:$E,"&lt;&gt;"&amp;"PERMUTANTE"))</f>
        <v>0</v>
      </c>
      <c r="EZ61" s="18">
        <f>IF(EZ$5&gt;$G$4,0,SUMIFS(Fluxo!$O:$O,Fluxo!$U:$U,"&gt;"&amp;EY$5,Fluxo!$U:$U,"&lt;="&amp;EZ$5,Fluxo!$D:$D,$D61,Fluxo!$E:$E,"&lt;&gt;"&amp;"PERMUTANTE"))</f>
        <v>0</v>
      </c>
      <c r="FA61" s="18">
        <f>IF(FA$5&gt;$G$4,0,SUMIFS(Fluxo!$O:$O,Fluxo!$U:$U,"&gt;"&amp;EZ$5,Fluxo!$U:$U,"&lt;="&amp;FA$5,Fluxo!$D:$D,$D61,Fluxo!$E:$E,"&lt;&gt;"&amp;"PERMUTANTE"))</f>
        <v>0</v>
      </c>
      <c r="FB61" s="18">
        <f>IF(FB$5&gt;$G$4,0,SUMIFS(Fluxo!$O:$O,Fluxo!$U:$U,"&gt;"&amp;FA$5,Fluxo!$U:$U,"&lt;="&amp;FB$5,Fluxo!$D:$D,$D61,Fluxo!$E:$E,"&lt;&gt;"&amp;"PERMUTANTE"))</f>
        <v>0</v>
      </c>
      <c r="FC61" s="18">
        <f>IF(FC$5&gt;$G$4,0,SUMIFS(Fluxo!$O:$O,Fluxo!$U:$U,"&gt;"&amp;FB$5,Fluxo!$U:$U,"&lt;="&amp;FC$5,Fluxo!$D:$D,$D61,Fluxo!$E:$E,"&lt;&gt;"&amp;"PERMUTANTE"))</f>
        <v>0</v>
      </c>
      <c r="FD61" s="18">
        <f>IF(FD$5&gt;$G$4,0,SUMIFS(Fluxo!$O:$O,Fluxo!$U:$U,"&gt;"&amp;FC$5,Fluxo!$U:$U,"&lt;="&amp;FD$5,Fluxo!$D:$D,$D61,Fluxo!$E:$E,"&lt;&gt;"&amp;"PERMUTANTE"))</f>
        <v>0</v>
      </c>
      <c r="FE61" s="18">
        <f>IF(FE$5&gt;$G$4,0,SUMIFS(Fluxo!$O:$O,Fluxo!$U:$U,"&gt;"&amp;FD$5,Fluxo!$U:$U,"&lt;="&amp;FE$5,Fluxo!$D:$D,$D61,Fluxo!$E:$E,"&lt;&gt;"&amp;"PERMUTANTE"))</f>
        <v>0</v>
      </c>
      <c r="FF61" s="18">
        <f>IF(FF$5&gt;$G$4,0,SUMIFS(Fluxo!$O:$O,Fluxo!$U:$U,"&gt;"&amp;FE$5,Fluxo!$U:$U,"&lt;="&amp;FF$5,Fluxo!$D:$D,$D61,Fluxo!$E:$E,"&lt;&gt;"&amp;"PERMUTANTE"))</f>
        <v>0</v>
      </c>
      <c r="FG61" s="18">
        <f>IF(FG$5&gt;$G$4,0,SUMIFS(Fluxo!$O:$O,Fluxo!$U:$U,"&gt;"&amp;FF$5,Fluxo!$U:$U,"&lt;="&amp;FG$5,Fluxo!$D:$D,$D61,Fluxo!$E:$E,"&lt;&gt;"&amp;"PERMUTANTE"))</f>
        <v>0</v>
      </c>
      <c r="FH61" s="18">
        <f>IF(FH$5&gt;$G$4,0,SUMIFS(Fluxo!$O:$O,Fluxo!$U:$U,"&gt;"&amp;FG$5,Fluxo!$U:$U,"&lt;="&amp;FH$5,Fluxo!$D:$D,$D61,Fluxo!$E:$E,"&lt;&gt;"&amp;"PERMUTANTE"))</f>
        <v>0</v>
      </c>
      <c r="FI61" s="18">
        <f>IF(FI$5&gt;$G$4,0,SUMIFS(Fluxo!$O:$O,Fluxo!$U:$U,"&gt;"&amp;FH$5,Fluxo!$U:$U,"&lt;="&amp;FI$5,Fluxo!$D:$D,$D61,Fluxo!$E:$E,"&lt;&gt;"&amp;"PERMUTANTE"))</f>
        <v>0</v>
      </c>
      <c r="FJ61" s="18">
        <f>IF(FJ$5&gt;$G$4,0,SUMIFS(Fluxo!$O:$O,Fluxo!$U:$U,"&gt;"&amp;FI$5,Fluxo!$U:$U,"&lt;="&amp;FJ$5,Fluxo!$D:$D,$D61,Fluxo!$E:$E,"&lt;&gt;"&amp;"PERMUTANTE"))</f>
        <v>0</v>
      </c>
      <c r="FK61" s="18">
        <f>IF(FK$5&gt;$G$4,0,SUMIFS(Fluxo!$O:$O,Fluxo!$U:$U,"&gt;"&amp;FJ$5,Fluxo!$U:$U,"&lt;="&amp;FK$5,Fluxo!$D:$D,$D61,Fluxo!$E:$E,"&lt;&gt;"&amp;"PERMUTANTE"))</f>
        <v>0</v>
      </c>
      <c r="FL61" s="18">
        <f>IF(FL$5&gt;$G$4,0,SUMIFS(Fluxo!$O:$O,Fluxo!$U:$U,"&gt;"&amp;FK$5,Fluxo!$U:$U,"&lt;="&amp;FL$5,Fluxo!$D:$D,$D61,Fluxo!$E:$E,"&lt;&gt;"&amp;"PERMUTANTE"))</f>
        <v>0</v>
      </c>
      <c r="FM61" s="18">
        <f>IF(FM$5&gt;$G$4,0,SUMIFS(Fluxo!$O:$O,Fluxo!$U:$U,"&gt;"&amp;FL$5,Fluxo!$U:$U,"&lt;="&amp;FM$5,Fluxo!$D:$D,$D61,Fluxo!$E:$E,"&lt;&gt;"&amp;"PERMUTANTE"))</f>
        <v>0</v>
      </c>
      <c r="FN61" s="18">
        <f>IF(FN$5&gt;$G$4,0,SUMIFS(Fluxo!$O:$O,Fluxo!$U:$U,"&gt;"&amp;FM$5,Fluxo!$U:$U,"&lt;="&amp;FN$5,Fluxo!$D:$D,$D61,Fluxo!$E:$E,"&lt;&gt;"&amp;"PERMUTANTE"))</f>
        <v>0</v>
      </c>
      <c r="FO61" s="18">
        <f>IF(FO$5&gt;$G$4,0,SUMIFS(Fluxo!$O:$O,Fluxo!$U:$U,"&gt;"&amp;FN$5,Fluxo!$U:$U,"&lt;="&amp;FO$5,Fluxo!$D:$D,$D61,Fluxo!$E:$E,"&lt;&gt;"&amp;"PERMUTANTE"))</f>
        <v>0</v>
      </c>
      <c r="FP61" s="18">
        <f>IF(FP$5&gt;$G$4,0,SUMIFS(Fluxo!$O:$O,Fluxo!$U:$U,"&gt;"&amp;FO$5,Fluxo!$U:$U,"&lt;="&amp;FP$5,Fluxo!$D:$D,$D61,Fluxo!$E:$E,"&lt;&gt;"&amp;"PERMUTANTE"))</f>
        <v>0</v>
      </c>
      <c r="FQ61" s="18">
        <f>IF(FQ$5&gt;$G$4,0,SUMIFS(Fluxo!$O:$O,Fluxo!$U:$U,"&gt;"&amp;FP$5,Fluxo!$U:$U,"&lt;="&amp;FQ$5,Fluxo!$D:$D,$D61,Fluxo!$E:$E,"&lt;&gt;"&amp;"PERMUTANTE"))</f>
        <v>0</v>
      </c>
      <c r="FR61" s="18">
        <f>IF(FR$5&gt;$G$4,0,SUMIFS(Fluxo!$O:$O,Fluxo!$U:$U,"&gt;"&amp;FQ$5,Fluxo!$U:$U,"&lt;="&amp;FR$5,Fluxo!$D:$D,$D61,Fluxo!$E:$E,"&lt;&gt;"&amp;"PERMUTANTE"))</f>
        <v>0</v>
      </c>
      <c r="FS61" s="18">
        <f>IF(FS$5&gt;$G$4,0,SUMIFS(Fluxo!$O:$O,Fluxo!$U:$U,"&gt;"&amp;FR$5,Fluxo!$U:$U,"&lt;="&amp;FS$5,Fluxo!$D:$D,$D61,Fluxo!$E:$E,"&lt;&gt;"&amp;"PERMUTANTE"))</f>
        <v>0</v>
      </c>
      <c r="FT61" s="18">
        <f>IF(FT$5&gt;$G$4,0,SUMIFS(Fluxo!$O:$O,Fluxo!$U:$U,"&gt;"&amp;FS$5,Fluxo!$U:$U,"&lt;="&amp;FT$5,Fluxo!$D:$D,$D61,Fluxo!$E:$E,"&lt;&gt;"&amp;"PERMUTANTE"))</f>
        <v>0</v>
      </c>
      <c r="FU61" s="18">
        <f>IF(FU$5&gt;$G$4,0,SUMIFS(Fluxo!$O:$O,Fluxo!$U:$U,"&gt;"&amp;FT$5,Fluxo!$U:$U,"&lt;="&amp;FU$5,Fluxo!$D:$D,$D61,Fluxo!$E:$E,"&lt;&gt;"&amp;"PERMUTANTE"))</f>
        <v>0</v>
      </c>
      <c r="FV61" s="18">
        <f>IF(FV$5&gt;$G$4,0,SUMIFS(Fluxo!$O:$O,Fluxo!$U:$U,"&gt;"&amp;FU$5,Fluxo!$U:$U,"&lt;="&amp;FV$5,Fluxo!$D:$D,$D61,Fluxo!$E:$E,"&lt;&gt;"&amp;"PERMUTANTE"))</f>
        <v>0</v>
      </c>
      <c r="FW61" s="18">
        <f>IF(FW$5&gt;$G$4,0,SUMIFS(Fluxo!$O:$O,Fluxo!$U:$U,"&gt;"&amp;FV$5,Fluxo!$U:$U,"&lt;="&amp;FW$5,Fluxo!$D:$D,$D61,Fluxo!$E:$E,"&lt;&gt;"&amp;"PERMUTANTE"))</f>
        <v>0</v>
      </c>
      <c r="FX61" s="18">
        <f>IF(FX$5&gt;$G$4,0,SUMIFS(Fluxo!$O:$O,Fluxo!$U:$U,"&gt;"&amp;FW$5,Fluxo!$U:$U,"&lt;="&amp;FX$5,Fluxo!$D:$D,$D61,Fluxo!$E:$E,"&lt;&gt;"&amp;"PERMUTANTE"))</f>
        <v>0</v>
      </c>
      <c r="FY61" s="18">
        <f>IF(FY$5&gt;$G$4,0,SUMIFS(Fluxo!$O:$O,Fluxo!$U:$U,"&gt;"&amp;FX$5,Fluxo!$U:$U,"&lt;="&amp;FY$5,Fluxo!$D:$D,$D61,Fluxo!$E:$E,"&lt;&gt;"&amp;"PERMUTANTE"))</f>
        <v>0</v>
      </c>
      <c r="FZ61" s="18">
        <f>IF(FZ$5&gt;$G$4,0,SUMIFS(Fluxo!$O:$O,Fluxo!$U:$U,"&gt;"&amp;FY$5,Fluxo!$U:$U,"&lt;="&amp;FZ$5,Fluxo!$D:$D,$D61,Fluxo!$E:$E,"&lt;&gt;"&amp;"PERMUTANTE"))</f>
        <v>0</v>
      </c>
      <c r="GA61" s="18">
        <f>IF(GA$5&gt;$G$4,0,SUMIFS(Fluxo!$O:$O,Fluxo!$U:$U,"&gt;"&amp;FZ$5,Fluxo!$U:$U,"&lt;="&amp;GA$5,Fluxo!$D:$D,$D61,Fluxo!$E:$E,"&lt;&gt;"&amp;"PERMUTANTE"))</f>
        <v>0</v>
      </c>
      <c r="GB61" s="18">
        <f>IF(GB$5&gt;$G$4,0,SUMIFS(Fluxo!$O:$O,Fluxo!$U:$U,"&gt;"&amp;GA$5,Fluxo!$U:$U,"&lt;="&amp;GB$5,Fluxo!$D:$D,$D61,Fluxo!$E:$E,"&lt;&gt;"&amp;"PERMUTANTE"))</f>
        <v>0</v>
      </c>
      <c r="GC61" s="18">
        <f>IF(GC$5&gt;$G$4,0,SUMIFS(Fluxo!$O:$O,Fluxo!$U:$U,"&gt;"&amp;GB$5,Fluxo!$U:$U,"&lt;="&amp;GC$5,Fluxo!$D:$D,$D61,Fluxo!$E:$E,"&lt;&gt;"&amp;"PERMUTANTE"))</f>
        <v>0</v>
      </c>
      <c r="GD61" s="18">
        <f>IF(GD$5&gt;$G$4,0,SUMIFS(Fluxo!$O:$O,Fluxo!$U:$U,"&gt;"&amp;GC$5,Fluxo!$U:$U,"&lt;="&amp;GD$5,Fluxo!$D:$D,$D61,Fluxo!$E:$E,"&lt;&gt;"&amp;"PERMUTANTE"))</f>
        <v>0</v>
      </c>
      <c r="GE61" s="18">
        <f>IF(GE$5&gt;$G$4,0,SUMIFS(Fluxo!$O:$O,Fluxo!$U:$U,"&gt;"&amp;GD$5,Fluxo!$U:$U,"&lt;="&amp;GE$5,Fluxo!$D:$D,$D61,Fluxo!$E:$E,"&lt;&gt;"&amp;"PERMUTANTE"))</f>
        <v>0</v>
      </c>
      <c r="GF61" s="18">
        <f>IF(GF$5&gt;$G$4,0,SUMIFS(Fluxo!$O:$O,Fluxo!$U:$U,"&gt;"&amp;GE$5,Fluxo!$U:$U,"&lt;="&amp;GF$5,Fluxo!$D:$D,$D61,Fluxo!$E:$E,"&lt;&gt;"&amp;"PERMUTANTE"))</f>
        <v>0</v>
      </c>
      <c r="GG61" s="18">
        <f>IF(GG$5&gt;$G$4,0,SUMIFS(Fluxo!$O:$O,Fluxo!$U:$U,"&gt;"&amp;GF$5,Fluxo!$U:$U,"&lt;="&amp;GG$5,Fluxo!$D:$D,$D61,Fluxo!$E:$E,"&lt;&gt;"&amp;"PERMUTANTE"))</f>
        <v>0</v>
      </c>
      <c r="GH61" s="18">
        <f>IF(GH$5&gt;$G$4,0,SUMIFS(Fluxo!$O:$O,Fluxo!$U:$U,"&gt;"&amp;GG$5,Fluxo!$U:$U,"&lt;="&amp;GH$5,Fluxo!$D:$D,$D61,Fluxo!$E:$E,"&lt;&gt;"&amp;"PERMUTANTE"))</f>
        <v>0</v>
      </c>
      <c r="GI61" s="18">
        <f>IF(GI$5&gt;$G$4,0,SUMIFS(Fluxo!$O:$O,Fluxo!$U:$U,"&gt;"&amp;GH$5,Fluxo!$U:$U,"&lt;="&amp;GI$5,Fluxo!$D:$D,$D61,Fluxo!$E:$E,"&lt;&gt;"&amp;"PERMUTANTE"))</f>
        <v>0</v>
      </c>
      <c r="GJ61" s="18">
        <f>IF(GJ$5&gt;$G$4,0,SUMIFS(Fluxo!$O:$O,Fluxo!$U:$U,"&gt;"&amp;GI$5,Fluxo!$U:$U,"&lt;="&amp;GJ$5,Fluxo!$D:$D,$D61,Fluxo!$E:$E,"&lt;&gt;"&amp;"PERMUTANTE"))</f>
        <v>0</v>
      </c>
      <c r="GK61" s="18">
        <f>IF(GK$5&gt;$G$4,0,SUMIFS(Fluxo!$O:$O,Fluxo!$U:$U,"&gt;"&amp;GJ$5,Fluxo!$U:$U,"&lt;="&amp;GK$5,Fluxo!$D:$D,$D61,Fluxo!$E:$E,"&lt;&gt;"&amp;"PERMUTANTE"))</f>
        <v>0</v>
      </c>
      <c r="GL61" s="18">
        <f>IF(GL$5&gt;$G$4,0,SUMIFS(Fluxo!$O:$O,Fluxo!$U:$U,"&gt;"&amp;GK$5,Fluxo!$U:$U,"&lt;="&amp;GL$5,Fluxo!$D:$D,$D61,Fluxo!$E:$E,"&lt;&gt;"&amp;"PERMUTANTE"))</f>
        <v>0</v>
      </c>
      <c r="GM61" s="18">
        <f>IF(GM$5&gt;$G$4,0,SUMIFS(Fluxo!$O:$O,Fluxo!$U:$U,"&gt;"&amp;GL$5,Fluxo!$U:$U,"&lt;="&amp;GM$5,Fluxo!$D:$D,$D61,Fluxo!$E:$E,"&lt;&gt;"&amp;"PERMUTANTE"))</f>
        <v>0</v>
      </c>
      <c r="GN61" s="18">
        <f>IF(GN$5&gt;$G$4,0,SUMIFS(Fluxo!$O:$O,Fluxo!$U:$U,"&gt;"&amp;GM$5,Fluxo!$U:$U,"&lt;="&amp;GN$5,Fluxo!$D:$D,$D61,Fluxo!$E:$E,"&lt;&gt;"&amp;"PERMUTANTE"))</f>
        <v>0</v>
      </c>
      <c r="GO61" s="18">
        <f>IF(GO$5&gt;$G$4,0,SUMIFS(Fluxo!$O:$O,Fluxo!$U:$U,"&gt;"&amp;GN$5,Fluxo!$U:$U,"&lt;="&amp;GO$5,Fluxo!$D:$D,$D61,Fluxo!$E:$E,"&lt;&gt;"&amp;"PERMUTANTE"))</f>
        <v>0</v>
      </c>
      <c r="GP61" s="18">
        <f>IF(GP$5&gt;$G$4,0,SUMIFS(Fluxo!$O:$O,Fluxo!$U:$U,"&gt;"&amp;GO$5,Fluxo!$U:$U,"&lt;="&amp;GP$5,Fluxo!$D:$D,$D61,Fluxo!$E:$E,"&lt;&gt;"&amp;"PERMUTANTE"))</f>
        <v>0</v>
      </c>
      <c r="GQ61" s="18">
        <f>IF(GQ$5&gt;$G$4,0,SUMIFS(Fluxo!$O:$O,Fluxo!$U:$U,"&gt;"&amp;GP$5,Fluxo!$U:$U,"&lt;="&amp;GQ$5,Fluxo!$D:$D,$D61,Fluxo!$E:$E,"&lt;&gt;"&amp;"PERMUTANTE"))</f>
        <v>0</v>
      </c>
      <c r="GR61" s="18">
        <f>IF(GR$5&gt;$G$4,0,SUMIFS(Fluxo!$O:$O,Fluxo!$U:$U,"&gt;"&amp;GQ$5,Fluxo!$U:$U,"&lt;="&amp;GR$5,Fluxo!$D:$D,$D61,Fluxo!$E:$E,"&lt;&gt;"&amp;"PERMUTANTE"))</f>
        <v>0</v>
      </c>
      <c r="GS61" s="18">
        <f>IF(GS$5&gt;$G$4,0,SUMIFS(Fluxo!$O:$O,Fluxo!$U:$U,"&gt;"&amp;GR$5,Fluxo!$U:$U,"&lt;="&amp;GS$5,Fluxo!$D:$D,$D61,Fluxo!$E:$E,"&lt;&gt;"&amp;"PERMUTANTE"))</f>
        <v>0</v>
      </c>
      <c r="GT61" s="18">
        <f>IF(GT$5&gt;$G$4,0,SUMIFS(Fluxo!$O:$O,Fluxo!$U:$U,"&gt;"&amp;GS$5,Fluxo!$U:$U,"&lt;="&amp;GT$5,Fluxo!$D:$D,$D61,Fluxo!$E:$E,"&lt;&gt;"&amp;"PERMUTANTE"))</f>
        <v>0</v>
      </c>
      <c r="GU61" s="18">
        <f>IF(GU$5&gt;$G$4,0,SUMIFS(Fluxo!$O:$O,Fluxo!$U:$U,"&gt;"&amp;GT$5,Fluxo!$U:$U,"&lt;="&amp;GU$5,Fluxo!$D:$D,$D61,Fluxo!$E:$E,"&lt;&gt;"&amp;"PERMUTANTE"))</f>
        <v>0</v>
      </c>
      <c r="GV61" s="18">
        <f>IF(GV$5&gt;$G$4,0,SUMIFS(Fluxo!$O:$O,Fluxo!$U:$U,"&gt;"&amp;GU$5,Fluxo!$U:$U,"&lt;="&amp;GV$5,Fluxo!$D:$D,$D61,Fluxo!$E:$E,"&lt;&gt;"&amp;"PERMUTANTE"))</f>
        <v>0</v>
      </c>
      <c r="GW61" s="18">
        <f>IF(GW$5&gt;$G$4,0,SUMIFS(Fluxo!$O:$O,Fluxo!$U:$U,"&gt;"&amp;GV$5,Fluxo!$U:$U,"&lt;="&amp;GW$5,Fluxo!$D:$D,$D61,Fluxo!$E:$E,"&lt;&gt;"&amp;"PERMUTANTE"))</f>
        <v>0</v>
      </c>
      <c r="GX61" s="18">
        <f>IF(GX$5&gt;$G$4,0,SUMIFS(Fluxo!$O:$O,Fluxo!$U:$U,"&gt;"&amp;GW$5,Fluxo!$U:$U,"&lt;="&amp;GX$5,Fluxo!$D:$D,$D61,Fluxo!$E:$E,"&lt;&gt;"&amp;"PERMUTANTE"))</f>
        <v>0</v>
      </c>
      <c r="GY61" s="18">
        <f>IF(GY$5&gt;$G$4,0,SUMIFS(Fluxo!$O:$O,Fluxo!$U:$U,"&gt;"&amp;GX$5,Fluxo!$U:$U,"&lt;="&amp;GY$5,Fluxo!$D:$D,$D61,Fluxo!$E:$E,"&lt;&gt;"&amp;"PERMUTANTE"))</f>
        <v>0</v>
      </c>
      <c r="GZ61" s="18">
        <f>IF(GZ$5&gt;$G$4,0,SUMIFS(Fluxo!$O:$O,Fluxo!$U:$U,"&gt;"&amp;GY$5,Fluxo!$U:$U,"&lt;="&amp;GZ$5,Fluxo!$D:$D,$D61,Fluxo!$E:$E,"&lt;&gt;"&amp;"PERMUTANTE"))</f>
        <v>0</v>
      </c>
      <c r="HA61" s="18">
        <f>IF(HA$5&gt;$G$4,0,SUMIFS(Fluxo!$O:$O,Fluxo!$U:$U,"&gt;"&amp;GZ$5,Fluxo!$U:$U,"&lt;="&amp;HA$5,Fluxo!$D:$D,$D61,Fluxo!$E:$E,"&lt;&gt;"&amp;"PERMUTANTE"))</f>
        <v>0</v>
      </c>
      <c r="HB61" s="18">
        <f>IF(HB$5&gt;$G$4,0,SUMIFS(Fluxo!$O:$O,Fluxo!$U:$U,"&gt;"&amp;HA$5,Fluxo!$U:$U,"&lt;="&amp;HB$5,Fluxo!$D:$D,$D61,Fluxo!$E:$E,"&lt;&gt;"&amp;"PERMUTANTE"))</f>
        <v>0</v>
      </c>
      <c r="HC61" s="18">
        <f>IF(HC$5&gt;$G$4,0,SUMIFS(Fluxo!$O:$O,Fluxo!$U:$U,"&gt;"&amp;HB$5,Fluxo!$U:$U,"&lt;="&amp;HC$5,Fluxo!$D:$D,$D61,Fluxo!$E:$E,"&lt;&gt;"&amp;"PERMUTANTE"))</f>
        <v>0</v>
      </c>
      <c r="HD61" s="18">
        <f>IF(HD$5&gt;$G$4,0,SUMIFS(Fluxo!$O:$O,Fluxo!$U:$U,"&gt;"&amp;HC$5,Fluxo!$U:$U,"&lt;="&amp;HD$5,Fluxo!$D:$D,$D61,Fluxo!$E:$E,"&lt;&gt;"&amp;"PERMUTANTE"))</f>
        <v>0</v>
      </c>
      <c r="HE61" s="18">
        <f>IF(HE$5&gt;$G$4,0,SUMIFS(Fluxo!$O:$O,Fluxo!$U:$U,"&gt;"&amp;HD$5,Fluxo!$U:$U,"&lt;="&amp;HE$5,Fluxo!$D:$D,$D61,Fluxo!$E:$E,"&lt;&gt;"&amp;"PERMUTANTE"))</f>
        <v>0</v>
      </c>
      <c r="HF61" s="18">
        <f>IF(HF$5&gt;$G$4,0,SUMIFS(Fluxo!$O:$O,Fluxo!$U:$U,"&gt;"&amp;HE$5,Fluxo!$U:$U,"&lt;="&amp;HF$5,Fluxo!$D:$D,$D61,Fluxo!$E:$E,"&lt;&gt;"&amp;"PERMUTANTE"))</f>
        <v>0</v>
      </c>
    </row>
    <row r="62" spans="1:214">
      <c r="A62" s="20">
        <f t="shared" si="8"/>
        <v>52</v>
      </c>
      <c r="B62" s="140" t="str">
        <f>'Check Carteira'!C54</f>
        <v>E.1016.99.01.0142</v>
      </c>
      <c r="C62" s="141">
        <v>1</v>
      </c>
      <c r="D62" s="129" t="str">
        <f>'Check Carteira'!F54</f>
        <v>A-0142</v>
      </c>
      <c r="E62" s="21" t="str">
        <f>IFERROR(INDEX(Contratos!L:L,MATCH(D62,Contratos!R:R,0)),"")</f>
        <v/>
      </c>
      <c r="F62" s="139" t="str">
        <f>IFERROR(INDEX(Contratos!G:G,MATCH(D62,Contratos!R:R,0)),"")</f>
        <v/>
      </c>
      <c r="H62" s="83">
        <f t="shared" si="10"/>
        <v>1</v>
      </c>
      <c r="J62" s="18">
        <f>IF(J$5&gt;$G$4,0,SUMIFS(Fluxo!$O:$O,Fluxo!$U:$U,"&gt;"&amp;I$5,Fluxo!$U:$U,"&lt;="&amp;J$5,Fluxo!$D:$D,$D62))</f>
        <v>0</v>
      </c>
      <c r="K62" s="18">
        <f>IF(K$5&gt;$G$4,0,SUMIFS(Fluxo!$O:$O,Fluxo!$U:$U,"&gt;"&amp;J$5,Fluxo!$U:$U,"&lt;="&amp;K$5,Fluxo!$D:$D,$D62))</f>
        <v>1</v>
      </c>
      <c r="L62" s="18">
        <f>IF(L$5&gt;$G$4,0,SUMIFS(Fluxo!$O:$O,Fluxo!$U:$U,"&gt;"&amp;K$5,Fluxo!$U:$U,"&lt;="&amp;L$5,Fluxo!$D:$D,$D62))</f>
        <v>0</v>
      </c>
      <c r="M62" s="18">
        <f>IF(M$5&gt;$G$4,0,SUMIFS(Fluxo!$O:$O,Fluxo!$U:$U,"&gt;"&amp;L$5,Fluxo!$U:$U,"&lt;="&amp;M$5,Fluxo!$D:$D,$D62))</f>
        <v>0</v>
      </c>
      <c r="N62" s="18">
        <f>IF(N$5&gt;$G$4,0,SUMIFS(Fluxo!$O:$O,Fluxo!$U:$U,"&gt;"&amp;M$5,Fluxo!$U:$U,"&lt;="&amp;N$5,Fluxo!$D:$D,$D62))</f>
        <v>0</v>
      </c>
      <c r="O62" s="18">
        <f>IF(O$5&gt;$G$4,0,SUMIFS(Fluxo!$O:$O,Fluxo!$U:$U,"&gt;"&amp;N$5,Fluxo!$U:$U,"&lt;="&amp;O$5,Fluxo!$D:$D,$D62))</f>
        <v>0</v>
      </c>
      <c r="P62" s="18">
        <f>IF(P$5&gt;$G$4,0,SUMIFS(Fluxo!$O:$O,Fluxo!$U:$U,"&gt;"&amp;O$5,Fluxo!$U:$U,"&lt;="&amp;P$5,Fluxo!$D:$D,$D62))</f>
        <v>0</v>
      </c>
      <c r="Q62" s="18">
        <f>IF(Q$5&gt;$G$4,0,SUMIFS(Fluxo!$O:$O,Fluxo!$U:$U,"&gt;"&amp;P$5,Fluxo!$U:$U,"&lt;="&amp;Q$5,Fluxo!$D:$D,$D62))</f>
        <v>0</v>
      </c>
      <c r="R62" s="18">
        <f>IF(R$5&gt;$G$4,0,SUMIFS(Fluxo!$O:$O,Fluxo!$U:$U,"&gt;"&amp;Q$5,Fluxo!$U:$U,"&lt;="&amp;R$5,Fluxo!$D:$D,$D62))</f>
        <v>0</v>
      </c>
      <c r="S62" s="18">
        <f>IF(S$5&gt;$G$4,0,SUMIFS(Fluxo!$O:$O,Fluxo!$U:$U,"&gt;"&amp;R$5,Fluxo!$U:$U,"&lt;="&amp;S$5,Fluxo!$D:$D,$D62,Fluxo!$E:$E,"&lt;&gt;"&amp;"PERMUTANTE"))</f>
        <v>0</v>
      </c>
      <c r="T62" s="18">
        <f>IF(T$5&gt;$G$4,0,SUMIFS(Fluxo!$O:$O,Fluxo!$U:$U,"&gt;"&amp;S$5,Fluxo!$U:$U,"&lt;="&amp;T$5,Fluxo!$D:$D,$D62,Fluxo!$E:$E,"&lt;&gt;"&amp;"PERMUTANTE"))</f>
        <v>0</v>
      </c>
      <c r="U62" s="18">
        <f>IF(U$5&gt;$G$4,0,SUMIFS(Fluxo!$O:$O,Fluxo!$U:$U,"&gt;"&amp;T$5,Fluxo!$U:$U,"&lt;="&amp;U$5,Fluxo!$D:$D,$D62,Fluxo!$E:$E,"&lt;&gt;"&amp;"PERMUTANTE"))</f>
        <v>0</v>
      </c>
      <c r="V62" s="18">
        <f>IF(V$5&gt;$G$4,0,SUMIFS(Fluxo!$O:$O,Fluxo!$U:$U,"&gt;"&amp;U$5,Fluxo!$U:$U,"&lt;="&amp;V$5,Fluxo!$D:$D,$D62,Fluxo!$E:$E,"&lt;&gt;"&amp;"PERMUTANTE"))</f>
        <v>0</v>
      </c>
      <c r="W62" s="18">
        <f>IF(W$5&gt;$G$4,0,SUMIFS(Fluxo!$O:$O,Fluxo!$U:$U,"&gt;"&amp;V$5,Fluxo!$U:$U,"&lt;="&amp;W$5,Fluxo!$D:$D,$D62,Fluxo!$E:$E,"&lt;&gt;"&amp;"PERMUTANTE"))</f>
        <v>0</v>
      </c>
      <c r="X62" s="18">
        <f>IF(X$5&gt;$G$4,0,SUMIFS(Fluxo!$O:$O,Fluxo!$U:$U,"&gt;"&amp;W$5,Fluxo!$U:$U,"&lt;="&amp;X$5,Fluxo!$D:$D,$D62,Fluxo!$E:$E,"&lt;&gt;"&amp;"PERMUTANTE"))</f>
        <v>0</v>
      </c>
      <c r="Y62" s="18">
        <f>IF(Y$5&gt;$G$4,0,SUMIFS(Fluxo!$O:$O,Fluxo!$U:$U,"&gt;"&amp;X$5,Fluxo!$U:$U,"&lt;="&amp;Y$5,Fluxo!$D:$D,$D62,Fluxo!$E:$E,"&lt;&gt;"&amp;"PERMUTANTE"))</f>
        <v>0</v>
      </c>
      <c r="Z62" s="18">
        <f>IF(Z$5&gt;$G$4,0,SUMIFS(Fluxo!$O:$O,Fluxo!$U:$U,"&gt;"&amp;Y$5,Fluxo!$U:$U,"&lt;="&amp;Z$5,Fluxo!$D:$D,$D62,Fluxo!$E:$E,"&lt;&gt;"&amp;"PERMUTANTE"))</f>
        <v>0</v>
      </c>
      <c r="AA62" s="18">
        <f>IF(AA$5&gt;$G$4,0,SUMIFS(Fluxo!$O:$O,Fluxo!$U:$U,"&gt;"&amp;Z$5,Fluxo!$U:$U,"&lt;="&amp;AA$5,Fluxo!$D:$D,$D62,Fluxo!$E:$E,"&lt;&gt;"&amp;"PERMUTANTE"))</f>
        <v>0</v>
      </c>
      <c r="AB62" s="18">
        <f>IF(AB$5&gt;$G$4,0,SUMIFS(Fluxo!$O:$O,Fluxo!$U:$U,"&gt;"&amp;AA$5,Fluxo!$U:$U,"&lt;="&amp;AB$5,Fluxo!$D:$D,$D62,Fluxo!$E:$E,"&lt;&gt;"&amp;"PERMUTANTE"))</f>
        <v>0</v>
      </c>
      <c r="AC62" s="18">
        <f>IF(AC$5&gt;$G$4,0,SUMIFS(Fluxo!$O:$O,Fluxo!$U:$U,"&gt;"&amp;AB$5,Fluxo!$U:$U,"&lt;="&amp;AC$5,Fluxo!$D:$D,$D62,Fluxo!$E:$E,"&lt;&gt;"&amp;"PERMUTANTE"))</f>
        <v>0</v>
      </c>
      <c r="AD62" s="18">
        <f>IF(AD$5&gt;$G$4,0,SUMIFS(Fluxo!$O:$O,Fluxo!$U:$U,"&gt;"&amp;AC$5,Fluxo!$U:$U,"&lt;="&amp;AD$5,Fluxo!$D:$D,$D62,Fluxo!$E:$E,"&lt;&gt;"&amp;"PERMUTANTE"))</f>
        <v>0</v>
      </c>
      <c r="AE62" s="18">
        <f>IF(AE$5&gt;$G$4,0,SUMIFS(Fluxo!$O:$O,Fluxo!$U:$U,"&gt;"&amp;AD$5,Fluxo!$U:$U,"&lt;="&amp;AE$5,Fluxo!$D:$D,$D62,Fluxo!$E:$E,"&lt;&gt;"&amp;"PERMUTANTE"))</f>
        <v>0</v>
      </c>
      <c r="AF62" s="18">
        <f>IF(AF$5&gt;$G$4,0,SUMIFS(Fluxo!$O:$O,Fluxo!$U:$U,"&gt;"&amp;AE$5,Fluxo!$U:$U,"&lt;="&amp;AF$5,Fluxo!$D:$D,$D62,Fluxo!$E:$E,"&lt;&gt;"&amp;"PERMUTANTE"))</f>
        <v>0</v>
      </c>
      <c r="AG62" s="18">
        <f>IF(AG$5&gt;$G$4,0,SUMIFS(Fluxo!$O:$O,Fluxo!$U:$U,"&gt;"&amp;AF$5,Fluxo!$U:$U,"&lt;="&amp;AG$5,Fluxo!$D:$D,$D62,Fluxo!$E:$E,"&lt;&gt;"&amp;"PERMUTANTE"))</f>
        <v>0</v>
      </c>
      <c r="AH62" s="18">
        <f>IF(AH$5&gt;$G$4,0,SUMIFS(Fluxo!$O:$O,Fluxo!$U:$U,"&gt;"&amp;AG$5,Fluxo!$U:$U,"&lt;="&amp;AH$5,Fluxo!$D:$D,$D62,Fluxo!$E:$E,"&lt;&gt;"&amp;"PERMUTANTE"))</f>
        <v>0</v>
      </c>
      <c r="AI62" s="18">
        <f>IF(AI$5&gt;$G$4,0,SUMIFS(Fluxo!$O:$O,Fluxo!$U:$U,"&gt;"&amp;AH$5,Fluxo!$U:$U,"&lt;="&amp;AI$5,Fluxo!$D:$D,$D62,Fluxo!$E:$E,"&lt;&gt;"&amp;"PERMUTANTE"))</f>
        <v>0</v>
      </c>
      <c r="AJ62" s="18">
        <f>IF(AJ$5&gt;$G$4,0,SUMIFS(Fluxo!$O:$O,Fluxo!$U:$U,"&gt;"&amp;AI$5,Fluxo!$U:$U,"&lt;="&amp;AJ$5,Fluxo!$D:$D,$D62,Fluxo!$E:$E,"&lt;&gt;"&amp;"PERMUTANTE"))</f>
        <v>0</v>
      </c>
      <c r="AK62" s="18">
        <f>IF(AK$5&gt;$G$4,0,SUMIFS(Fluxo!$O:$O,Fluxo!$U:$U,"&gt;"&amp;AJ$5,Fluxo!$U:$U,"&lt;="&amp;AK$5,Fluxo!$D:$D,$D62,Fluxo!$E:$E,"&lt;&gt;"&amp;"PERMUTANTE"))</f>
        <v>0</v>
      </c>
      <c r="AL62" s="18">
        <f>IF(AL$5&gt;$G$4,0,SUMIFS(Fluxo!$O:$O,Fluxo!$U:$U,"&gt;"&amp;AK$5,Fluxo!$U:$U,"&lt;="&amp;AL$5,Fluxo!$D:$D,$D62,Fluxo!$E:$E,"&lt;&gt;"&amp;"PERMUTANTE"))</f>
        <v>0</v>
      </c>
      <c r="AM62" s="18">
        <f>IF(AM$5&gt;$G$4,0,SUMIFS(Fluxo!$O:$O,Fluxo!$U:$U,"&gt;"&amp;AL$5,Fluxo!$U:$U,"&lt;="&amp;AM$5,Fluxo!$D:$D,$D62,Fluxo!$E:$E,"&lt;&gt;"&amp;"PERMUTANTE"))</f>
        <v>0</v>
      </c>
      <c r="AN62" s="18">
        <f>IF(AN$5&gt;$G$4,0,SUMIFS(Fluxo!$O:$O,Fluxo!$U:$U,"&gt;"&amp;AM$5,Fluxo!$U:$U,"&lt;="&amp;AN$5,Fluxo!$D:$D,$D62,Fluxo!$E:$E,"&lt;&gt;"&amp;"PERMUTANTE"))</f>
        <v>0</v>
      </c>
      <c r="AO62" s="18">
        <f>IF(AO$5&gt;$G$4,0,SUMIFS(Fluxo!$O:$O,Fluxo!$U:$U,"&gt;"&amp;AN$5,Fluxo!$U:$U,"&lt;="&amp;AO$5,Fluxo!$D:$D,$D62,Fluxo!$E:$E,"&lt;&gt;"&amp;"PERMUTANTE"))</f>
        <v>0</v>
      </c>
      <c r="AP62" s="18">
        <f>IF(AP$5&gt;$G$4,0,SUMIFS(Fluxo!$O:$O,Fluxo!$U:$U,"&gt;"&amp;AO$5,Fluxo!$U:$U,"&lt;="&amp;AP$5,Fluxo!$D:$D,$D62,Fluxo!$E:$E,"&lt;&gt;"&amp;"PERMUTANTE"))</f>
        <v>0</v>
      </c>
      <c r="AQ62" s="18">
        <f>IF(AQ$5&gt;$G$4,0,SUMIFS(Fluxo!$O:$O,Fluxo!$U:$U,"&gt;"&amp;AP$5,Fluxo!$U:$U,"&lt;="&amp;AQ$5,Fluxo!$D:$D,$D62,Fluxo!$E:$E,"&lt;&gt;"&amp;"PERMUTANTE"))</f>
        <v>0</v>
      </c>
      <c r="AR62" s="18">
        <f>IF(AR$5&gt;$G$4,0,SUMIFS(Fluxo!$O:$O,Fluxo!$U:$U,"&gt;"&amp;AQ$5,Fluxo!$U:$U,"&lt;="&amp;AR$5,Fluxo!$D:$D,$D62,Fluxo!$E:$E,"&lt;&gt;"&amp;"PERMUTANTE"))</f>
        <v>0</v>
      </c>
      <c r="AS62" s="18">
        <f>IF(AS$5&gt;$G$4,0,SUMIFS(Fluxo!$O:$O,Fluxo!$U:$U,"&gt;"&amp;AR$5,Fluxo!$U:$U,"&lt;="&amp;AS$5,Fluxo!$D:$D,$D62,Fluxo!$E:$E,"&lt;&gt;"&amp;"PERMUTANTE"))</f>
        <v>0</v>
      </c>
      <c r="AT62" s="18">
        <f>IF(AT$5&gt;$G$4,0,SUMIFS(Fluxo!$O:$O,Fluxo!$U:$U,"&gt;"&amp;AS$5,Fluxo!$U:$U,"&lt;="&amp;AT$5,Fluxo!$D:$D,$D62,Fluxo!$E:$E,"&lt;&gt;"&amp;"PERMUTANTE"))</f>
        <v>0</v>
      </c>
      <c r="AU62" s="18">
        <f>IF(AU$5&gt;$G$4,0,SUMIFS(Fluxo!$O:$O,Fluxo!$U:$U,"&gt;"&amp;AT$5,Fluxo!$U:$U,"&lt;="&amp;AU$5,Fluxo!$D:$D,$D62,Fluxo!$E:$E,"&lt;&gt;"&amp;"PERMUTANTE"))</f>
        <v>0</v>
      </c>
      <c r="AV62" s="18">
        <f>IF(AV$5&gt;$G$4,0,SUMIFS(Fluxo!$O:$O,Fluxo!$U:$U,"&gt;"&amp;AU$5,Fluxo!$U:$U,"&lt;="&amp;AV$5,Fluxo!$D:$D,$D62,Fluxo!$E:$E,"&lt;&gt;"&amp;"PERMUTANTE"))</f>
        <v>0</v>
      </c>
      <c r="AW62" s="18">
        <f>IF(AW$5&gt;$G$4,0,SUMIFS(Fluxo!$O:$O,Fluxo!$U:$U,"&gt;"&amp;AV$5,Fluxo!$U:$U,"&lt;="&amp;AW$5,Fluxo!$D:$D,$D62,Fluxo!$E:$E,"&lt;&gt;"&amp;"PERMUTANTE"))</f>
        <v>0</v>
      </c>
      <c r="AX62" s="18">
        <f>IF(AX$5&gt;$G$4,0,SUMIFS(Fluxo!$O:$O,Fluxo!$U:$U,"&gt;"&amp;AW$5,Fluxo!$U:$U,"&lt;="&amp;AX$5,Fluxo!$D:$D,$D62,Fluxo!$E:$E,"&lt;&gt;"&amp;"PERMUTANTE"))</f>
        <v>0</v>
      </c>
      <c r="AY62" s="18">
        <f>IF(AY$5&gt;$G$4,0,SUMIFS(Fluxo!$O:$O,Fluxo!$U:$U,"&gt;"&amp;AX$5,Fluxo!$U:$U,"&lt;="&amp;AY$5,Fluxo!$D:$D,$D62,Fluxo!$E:$E,"&lt;&gt;"&amp;"PERMUTANTE"))</f>
        <v>0</v>
      </c>
      <c r="AZ62" s="18">
        <f>IF(AZ$5&gt;$G$4,0,SUMIFS(Fluxo!$O:$O,Fluxo!$U:$U,"&gt;"&amp;AY$5,Fluxo!$U:$U,"&lt;="&amp;AZ$5,Fluxo!$D:$D,$D62,Fluxo!$E:$E,"&lt;&gt;"&amp;"PERMUTANTE"))</f>
        <v>0</v>
      </c>
      <c r="BA62" s="18">
        <f>IF(BA$5&gt;$G$4,0,SUMIFS(Fluxo!$O:$O,Fluxo!$U:$U,"&gt;"&amp;AZ$5,Fluxo!$U:$U,"&lt;="&amp;BA$5,Fluxo!$D:$D,$D62,Fluxo!$E:$E,"&lt;&gt;"&amp;"PERMUTANTE"))</f>
        <v>0</v>
      </c>
      <c r="BB62" s="18">
        <f>IF(BB$5&gt;$G$4,0,SUMIFS(Fluxo!$O:$O,Fluxo!$U:$U,"&gt;"&amp;BA$5,Fluxo!$U:$U,"&lt;="&amp;BB$5,Fluxo!$D:$D,$D62,Fluxo!$E:$E,"&lt;&gt;"&amp;"PERMUTANTE"))</f>
        <v>0</v>
      </c>
      <c r="BC62" s="18">
        <f>IF(BC$5&gt;$G$4,0,SUMIFS(Fluxo!$O:$O,Fluxo!$U:$U,"&gt;"&amp;BB$5,Fluxo!$U:$U,"&lt;="&amp;BC$5,Fluxo!$D:$D,$D62,Fluxo!$E:$E,"&lt;&gt;"&amp;"PERMUTANTE"))</f>
        <v>0</v>
      </c>
      <c r="BD62" s="18">
        <f>IF(BD$5&gt;$G$4,0,SUMIFS(Fluxo!$O:$O,Fluxo!$U:$U,"&gt;"&amp;BC$5,Fluxo!$U:$U,"&lt;="&amp;BD$5,Fluxo!$D:$D,$D62,Fluxo!$E:$E,"&lt;&gt;"&amp;"PERMUTANTE"))</f>
        <v>0</v>
      </c>
      <c r="BE62" s="18">
        <f>IF(BE$5&gt;$G$4,0,SUMIFS(Fluxo!$O:$O,Fluxo!$U:$U,"&gt;"&amp;BD$5,Fluxo!$U:$U,"&lt;="&amp;BE$5,Fluxo!$D:$D,$D62,Fluxo!$E:$E,"&lt;&gt;"&amp;"PERMUTANTE"))</f>
        <v>0</v>
      </c>
      <c r="BF62" s="18">
        <f>IF(BF$5&gt;$G$4,0,SUMIFS(Fluxo!$O:$O,Fluxo!$U:$U,"&gt;"&amp;BE$5,Fluxo!$U:$U,"&lt;="&amp;BF$5,Fluxo!$D:$D,$D62,Fluxo!$E:$E,"&lt;&gt;"&amp;"PERMUTANTE"))</f>
        <v>0</v>
      </c>
      <c r="BG62" s="18">
        <f>IF(BG$5&gt;$G$4,0,SUMIFS(Fluxo!$O:$O,Fluxo!$U:$U,"&gt;"&amp;BF$5,Fluxo!$U:$U,"&lt;="&amp;BG$5,Fluxo!$D:$D,$D62,Fluxo!$E:$E,"&lt;&gt;"&amp;"PERMUTANTE"))</f>
        <v>0</v>
      </c>
      <c r="BH62" s="18">
        <f>IF(BH$5&gt;$G$4,0,SUMIFS(Fluxo!$O:$O,Fluxo!$U:$U,"&gt;"&amp;BG$5,Fluxo!$U:$U,"&lt;="&amp;BH$5,Fluxo!$D:$D,$D62,Fluxo!$E:$E,"&lt;&gt;"&amp;"PERMUTANTE"))</f>
        <v>0</v>
      </c>
      <c r="BI62" s="18">
        <f>IF(BI$5&gt;$G$4,0,SUMIFS(Fluxo!$O:$O,Fluxo!$U:$U,"&gt;"&amp;BH$5,Fluxo!$U:$U,"&lt;="&amp;BI$5,Fluxo!$D:$D,$D62,Fluxo!$E:$E,"&lt;&gt;"&amp;"PERMUTANTE"))</f>
        <v>0</v>
      </c>
      <c r="BJ62" s="18">
        <f>IF(BJ$5&gt;$G$4,0,SUMIFS(Fluxo!$O:$O,Fluxo!$U:$U,"&gt;"&amp;BI$5,Fluxo!$U:$U,"&lt;="&amp;BJ$5,Fluxo!$D:$D,$D62,Fluxo!$E:$E,"&lt;&gt;"&amp;"PERMUTANTE"))</f>
        <v>0</v>
      </c>
      <c r="BK62" s="18">
        <f>IF(BK$5&gt;$G$4,0,SUMIFS(Fluxo!$O:$O,Fluxo!$U:$U,"&gt;"&amp;BJ$5,Fluxo!$U:$U,"&lt;="&amp;BK$5,Fluxo!$D:$D,$D62,Fluxo!$E:$E,"&lt;&gt;"&amp;"PERMUTANTE"))</f>
        <v>0</v>
      </c>
      <c r="BL62" s="18">
        <f>IF(BL$5&gt;$G$4,0,SUMIFS(Fluxo!$O:$O,Fluxo!$U:$U,"&gt;"&amp;BK$5,Fluxo!$U:$U,"&lt;="&amp;BL$5,Fluxo!$D:$D,$D62,Fluxo!$E:$E,"&lt;&gt;"&amp;"PERMUTANTE"))</f>
        <v>0</v>
      </c>
      <c r="BM62" s="18">
        <f>IF(BM$5&gt;$G$4,0,SUMIFS(Fluxo!$O:$O,Fluxo!$U:$U,"&gt;"&amp;BL$5,Fluxo!$U:$U,"&lt;="&amp;BM$5,Fluxo!$D:$D,$D62,Fluxo!$E:$E,"&lt;&gt;"&amp;"PERMUTANTE"))</f>
        <v>0</v>
      </c>
      <c r="BN62" s="18">
        <f>IF(BN$5&gt;$G$4,0,SUMIFS(Fluxo!$O:$O,Fluxo!$U:$U,"&gt;"&amp;BM$5,Fluxo!$U:$U,"&lt;="&amp;BN$5,Fluxo!$D:$D,$D62,Fluxo!$E:$E,"&lt;&gt;"&amp;"PERMUTANTE"))</f>
        <v>0</v>
      </c>
      <c r="BO62" s="18">
        <f>IF(BO$5&gt;$G$4,0,SUMIFS(Fluxo!$O:$O,Fluxo!$U:$U,"&gt;"&amp;BN$5,Fluxo!$U:$U,"&lt;="&amp;BO$5,Fluxo!$D:$D,$D62,Fluxo!$E:$E,"&lt;&gt;"&amp;"PERMUTANTE"))</f>
        <v>0</v>
      </c>
      <c r="BP62" s="18">
        <f>IF(BP$5&gt;$G$4,0,SUMIFS(Fluxo!$O:$O,Fluxo!$U:$U,"&gt;"&amp;BO$5,Fluxo!$U:$U,"&lt;="&amp;BP$5,Fluxo!$D:$D,$D62,Fluxo!$E:$E,"&lt;&gt;"&amp;"PERMUTANTE"))</f>
        <v>0</v>
      </c>
      <c r="BQ62" s="18">
        <f>IF(BQ$5&gt;$G$4,0,SUMIFS(Fluxo!$O:$O,Fluxo!$U:$U,"&gt;"&amp;BP$5,Fluxo!$U:$U,"&lt;="&amp;BQ$5,Fluxo!$D:$D,$D62,Fluxo!$E:$E,"&lt;&gt;"&amp;"PERMUTANTE"))</f>
        <v>0</v>
      </c>
      <c r="BR62" s="18">
        <f>IF(BR$5&gt;$G$4,0,SUMIFS(Fluxo!$O:$O,Fluxo!$U:$U,"&gt;"&amp;BQ$5,Fluxo!$U:$U,"&lt;="&amp;BR$5,Fluxo!$D:$D,$D62,Fluxo!$E:$E,"&lt;&gt;"&amp;"PERMUTANTE"))</f>
        <v>0</v>
      </c>
      <c r="BS62" s="18">
        <f>IF(BS$5&gt;$G$4,0,SUMIFS(Fluxo!$O:$O,Fluxo!$U:$U,"&gt;"&amp;BR$5,Fluxo!$U:$U,"&lt;="&amp;BS$5,Fluxo!$D:$D,$D62,Fluxo!$E:$E,"&lt;&gt;"&amp;"PERMUTANTE"))</f>
        <v>0</v>
      </c>
      <c r="BT62" s="18">
        <f>IF(BT$5&gt;$G$4,0,SUMIFS(Fluxo!$O:$O,Fluxo!$U:$U,"&gt;"&amp;BS$5,Fluxo!$U:$U,"&lt;="&amp;BT$5,Fluxo!$D:$D,$D62,Fluxo!$E:$E,"&lt;&gt;"&amp;"PERMUTANTE"))</f>
        <v>0</v>
      </c>
      <c r="BU62" s="18">
        <f>IF(BU$5&gt;$G$4,0,SUMIFS(Fluxo!$O:$O,Fluxo!$U:$U,"&gt;"&amp;BT$5,Fluxo!$U:$U,"&lt;="&amp;BU$5,Fluxo!$D:$D,$D62,Fluxo!$E:$E,"&lt;&gt;"&amp;"PERMUTANTE"))</f>
        <v>0</v>
      </c>
      <c r="BV62" s="18">
        <f>IF(BV$5&gt;$G$4,0,SUMIFS(Fluxo!$O:$O,Fluxo!$U:$U,"&gt;"&amp;BU$5,Fluxo!$U:$U,"&lt;="&amp;BV$5,Fluxo!$D:$D,$D62,Fluxo!$E:$E,"&lt;&gt;"&amp;"PERMUTANTE"))</f>
        <v>0</v>
      </c>
      <c r="BW62" s="18">
        <f>IF(BW$5&gt;$G$4,0,SUMIFS(Fluxo!$O:$O,Fluxo!$U:$U,"&gt;"&amp;BV$5,Fluxo!$U:$U,"&lt;="&amp;BW$5,Fluxo!$D:$D,$D62,Fluxo!$E:$E,"&lt;&gt;"&amp;"PERMUTANTE"))</f>
        <v>0</v>
      </c>
      <c r="BX62" s="18">
        <f>IF(BX$5&gt;$G$4,0,SUMIFS(Fluxo!$O:$O,Fluxo!$U:$U,"&gt;"&amp;BW$5,Fluxo!$U:$U,"&lt;="&amp;BX$5,Fluxo!$D:$D,$D62,Fluxo!$E:$E,"&lt;&gt;"&amp;"PERMUTANTE"))</f>
        <v>0</v>
      </c>
      <c r="BY62" s="18">
        <f>IF(BY$5&gt;$G$4,0,SUMIFS(Fluxo!$O:$O,Fluxo!$U:$U,"&gt;"&amp;BX$5,Fluxo!$U:$U,"&lt;="&amp;BY$5,Fluxo!$D:$D,$D62,Fluxo!$E:$E,"&lt;&gt;"&amp;"PERMUTANTE"))</f>
        <v>0</v>
      </c>
      <c r="BZ62" s="18">
        <f>IF(BZ$5&gt;$G$4,0,SUMIFS(Fluxo!$O:$O,Fluxo!$U:$U,"&gt;"&amp;BY$5,Fluxo!$U:$U,"&lt;="&amp;BZ$5,Fluxo!$D:$D,$D62,Fluxo!$E:$E,"&lt;&gt;"&amp;"PERMUTANTE"))</f>
        <v>0</v>
      </c>
      <c r="CA62" s="18">
        <f>IF(CA$5&gt;$G$4,0,SUMIFS(Fluxo!$O:$O,Fluxo!$U:$U,"&gt;"&amp;BZ$5,Fluxo!$U:$U,"&lt;="&amp;CA$5,Fluxo!$D:$D,$D62,Fluxo!$E:$E,"&lt;&gt;"&amp;"PERMUTANTE"))</f>
        <v>0</v>
      </c>
      <c r="CB62" s="18">
        <f>IF(CB$5&gt;$G$4,0,SUMIFS(Fluxo!$O:$O,Fluxo!$U:$U,"&gt;"&amp;CA$5,Fluxo!$U:$U,"&lt;="&amp;CB$5,Fluxo!$D:$D,$D62,Fluxo!$E:$E,"&lt;&gt;"&amp;"PERMUTANTE"))</f>
        <v>0</v>
      </c>
      <c r="CC62" s="18">
        <f>IF(CC$5&gt;$G$4,0,SUMIFS(Fluxo!$O:$O,Fluxo!$U:$U,"&gt;"&amp;CB$5,Fluxo!$U:$U,"&lt;="&amp;CC$5,Fluxo!$D:$D,$D62,Fluxo!$E:$E,"&lt;&gt;"&amp;"PERMUTANTE"))</f>
        <v>0</v>
      </c>
      <c r="CD62" s="18">
        <f>IF(CD$5&gt;$G$4,0,SUMIFS(Fluxo!$O:$O,Fluxo!$U:$U,"&gt;"&amp;CC$5,Fluxo!$U:$U,"&lt;="&amp;CD$5,Fluxo!$D:$D,$D62,Fluxo!$E:$E,"&lt;&gt;"&amp;"PERMUTANTE"))</f>
        <v>0</v>
      </c>
      <c r="CE62" s="18">
        <f>IF(CE$5&gt;$G$4,0,SUMIFS(Fluxo!$O:$O,Fluxo!$U:$U,"&gt;"&amp;CD$5,Fluxo!$U:$U,"&lt;="&amp;CE$5,Fluxo!$D:$D,$D62,Fluxo!$E:$E,"&lt;&gt;"&amp;"PERMUTANTE"))</f>
        <v>0</v>
      </c>
      <c r="CF62" s="18">
        <f>IF(CF$5&gt;$G$4,0,SUMIFS(Fluxo!$O:$O,Fluxo!$U:$U,"&gt;"&amp;CE$5,Fluxo!$U:$U,"&lt;="&amp;CF$5,Fluxo!$D:$D,$D62,Fluxo!$E:$E,"&lt;&gt;"&amp;"PERMUTANTE"))</f>
        <v>0</v>
      </c>
      <c r="CG62" s="18">
        <f>IF(CG$5&gt;$G$4,0,SUMIFS(Fluxo!$O:$O,Fluxo!$U:$U,"&gt;"&amp;CF$5,Fluxo!$U:$U,"&lt;="&amp;CG$5,Fluxo!$D:$D,$D62,Fluxo!$E:$E,"&lt;&gt;"&amp;"PERMUTANTE"))</f>
        <v>0</v>
      </c>
      <c r="CH62" s="18">
        <f>IF(CH$5&gt;$G$4,0,SUMIFS(Fluxo!$O:$O,Fluxo!$U:$U,"&gt;"&amp;CG$5,Fluxo!$U:$U,"&lt;="&amp;CH$5,Fluxo!$D:$D,$D62,Fluxo!$E:$E,"&lt;&gt;"&amp;"PERMUTANTE"))</f>
        <v>0</v>
      </c>
      <c r="CI62" s="18">
        <f>IF(CI$5&gt;$G$4,0,SUMIFS(Fluxo!$O:$O,Fluxo!$U:$U,"&gt;"&amp;CH$5,Fluxo!$U:$U,"&lt;="&amp;CI$5,Fluxo!$D:$D,$D62,Fluxo!$E:$E,"&lt;&gt;"&amp;"PERMUTANTE"))</f>
        <v>0</v>
      </c>
      <c r="CJ62" s="18">
        <f>IF(CJ$5&gt;$G$4,0,SUMIFS(Fluxo!$O:$O,Fluxo!$U:$U,"&gt;"&amp;CI$5,Fluxo!$U:$U,"&lt;="&amp;CJ$5,Fluxo!$D:$D,$D62,Fluxo!$E:$E,"&lt;&gt;"&amp;"PERMUTANTE"))</f>
        <v>0</v>
      </c>
      <c r="CK62" s="18">
        <f>IF(CK$5&gt;$G$4,0,SUMIFS(Fluxo!$O:$O,Fluxo!$U:$U,"&gt;"&amp;CJ$5,Fluxo!$U:$U,"&lt;="&amp;CK$5,Fluxo!$D:$D,$D62,Fluxo!$E:$E,"&lt;&gt;"&amp;"PERMUTANTE"))</f>
        <v>0</v>
      </c>
      <c r="CL62" s="18">
        <f>IF(CL$5&gt;$G$4,0,SUMIFS(Fluxo!$O:$O,Fluxo!$U:$U,"&gt;"&amp;CK$5,Fluxo!$U:$U,"&lt;="&amp;CL$5,Fluxo!$D:$D,$D62,Fluxo!$E:$E,"&lt;&gt;"&amp;"PERMUTANTE"))</f>
        <v>0</v>
      </c>
      <c r="CM62" s="18">
        <f>IF(CM$5&gt;$G$4,0,SUMIFS(Fluxo!$O:$O,Fluxo!$U:$U,"&gt;"&amp;CL$5,Fluxo!$U:$U,"&lt;="&amp;CM$5,Fluxo!$D:$D,$D62,Fluxo!$E:$E,"&lt;&gt;"&amp;"PERMUTANTE"))</f>
        <v>0</v>
      </c>
      <c r="CN62" s="18">
        <f>IF(CN$5&gt;$G$4,0,SUMIFS(Fluxo!$O:$O,Fluxo!$U:$U,"&gt;"&amp;CM$5,Fluxo!$U:$U,"&lt;="&amp;CN$5,Fluxo!$D:$D,$D62,Fluxo!$E:$E,"&lt;&gt;"&amp;"PERMUTANTE"))</f>
        <v>0</v>
      </c>
      <c r="CO62" s="18">
        <f>IF(CO$5&gt;$G$4,0,SUMIFS(Fluxo!$O:$O,Fluxo!$U:$U,"&gt;"&amp;CN$5,Fluxo!$U:$U,"&lt;="&amp;CO$5,Fluxo!$D:$D,$D62,Fluxo!$E:$E,"&lt;&gt;"&amp;"PERMUTANTE"))</f>
        <v>0</v>
      </c>
      <c r="CP62" s="18">
        <f>IF(CP$5&gt;$G$4,0,SUMIFS(Fluxo!$O:$O,Fluxo!$U:$U,"&gt;"&amp;CO$5,Fluxo!$U:$U,"&lt;="&amp;CP$5,Fluxo!$D:$D,$D62,Fluxo!$E:$E,"&lt;&gt;"&amp;"PERMUTANTE"))</f>
        <v>0</v>
      </c>
      <c r="CQ62" s="18">
        <f>IF(CQ$5&gt;$G$4,0,SUMIFS(Fluxo!$O:$O,Fluxo!$U:$U,"&gt;"&amp;CP$5,Fluxo!$U:$U,"&lt;="&amp;CQ$5,Fluxo!$D:$D,$D62,Fluxo!$E:$E,"&lt;&gt;"&amp;"PERMUTANTE"))</f>
        <v>0</v>
      </c>
      <c r="CR62" s="18">
        <f>IF(CR$5&gt;$G$4,0,SUMIFS(Fluxo!$O:$O,Fluxo!$U:$U,"&gt;"&amp;CQ$5,Fluxo!$U:$U,"&lt;="&amp;CR$5,Fluxo!$D:$D,$D62,Fluxo!$E:$E,"&lt;&gt;"&amp;"PERMUTANTE"))</f>
        <v>0</v>
      </c>
      <c r="CS62" s="18">
        <f>IF(CS$5&gt;$G$4,0,SUMIFS(Fluxo!$O:$O,Fluxo!$U:$U,"&gt;"&amp;CR$5,Fluxo!$U:$U,"&lt;="&amp;CS$5,Fluxo!$D:$D,$D62,Fluxo!$E:$E,"&lt;&gt;"&amp;"PERMUTANTE"))</f>
        <v>0</v>
      </c>
      <c r="CT62" s="18">
        <f>IF(CT$5&gt;$G$4,0,SUMIFS(Fluxo!$O:$O,Fluxo!$U:$U,"&gt;"&amp;CS$5,Fluxo!$U:$U,"&lt;="&amp;CT$5,Fluxo!$D:$D,$D62,Fluxo!$E:$E,"&lt;&gt;"&amp;"PERMUTANTE"))</f>
        <v>0</v>
      </c>
      <c r="CU62" s="18">
        <f>IF(CU$5&gt;$G$4,0,SUMIFS(Fluxo!$O:$O,Fluxo!$U:$U,"&gt;"&amp;CT$5,Fluxo!$U:$U,"&lt;="&amp;CU$5,Fluxo!$D:$D,$D62,Fluxo!$E:$E,"&lt;&gt;"&amp;"PERMUTANTE"))</f>
        <v>0</v>
      </c>
      <c r="CV62" s="18">
        <f>IF(CV$5&gt;$G$4,0,SUMIFS(Fluxo!$O:$O,Fluxo!$U:$U,"&gt;"&amp;CU$5,Fluxo!$U:$U,"&lt;="&amp;CV$5,Fluxo!$D:$D,$D62,Fluxo!$E:$E,"&lt;&gt;"&amp;"PERMUTANTE"))</f>
        <v>0</v>
      </c>
      <c r="CW62" s="18">
        <f>IF(CW$5&gt;$G$4,0,SUMIFS(Fluxo!$O:$O,Fluxo!$U:$U,"&gt;"&amp;CV$5,Fluxo!$U:$U,"&lt;="&amp;CW$5,Fluxo!$D:$D,$D62,Fluxo!$E:$E,"&lt;&gt;"&amp;"PERMUTANTE"))</f>
        <v>0</v>
      </c>
      <c r="CX62" s="18">
        <f>IF(CX$5&gt;$G$4,0,SUMIFS(Fluxo!$O:$O,Fluxo!$U:$U,"&gt;"&amp;CW$5,Fluxo!$U:$U,"&lt;="&amp;CX$5,Fluxo!$D:$D,$D62,Fluxo!$E:$E,"&lt;&gt;"&amp;"PERMUTANTE"))</f>
        <v>0</v>
      </c>
      <c r="CY62" s="18">
        <f>IF(CY$5&gt;$G$4,0,SUMIFS(Fluxo!$O:$O,Fluxo!$U:$U,"&gt;"&amp;CX$5,Fluxo!$U:$U,"&lt;="&amp;CY$5,Fluxo!$D:$D,$D62,Fluxo!$E:$E,"&lt;&gt;"&amp;"PERMUTANTE"))</f>
        <v>0</v>
      </c>
      <c r="CZ62" s="18">
        <f>IF(CZ$5&gt;$G$4,0,SUMIFS(Fluxo!$O:$O,Fluxo!$U:$U,"&gt;"&amp;CY$5,Fluxo!$U:$U,"&lt;="&amp;CZ$5,Fluxo!$D:$D,$D62,Fluxo!$E:$E,"&lt;&gt;"&amp;"PERMUTANTE"))</f>
        <v>0</v>
      </c>
      <c r="DA62" s="18">
        <f>IF(DA$5&gt;$G$4,0,SUMIFS(Fluxo!$O:$O,Fluxo!$U:$U,"&gt;"&amp;CZ$5,Fluxo!$U:$U,"&lt;="&amp;DA$5,Fluxo!$D:$D,$D62,Fluxo!$E:$E,"&lt;&gt;"&amp;"PERMUTANTE"))</f>
        <v>0</v>
      </c>
      <c r="DB62" s="18">
        <f>IF(DB$5&gt;$G$4,0,SUMIFS(Fluxo!$O:$O,Fluxo!$U:$U,"&gt;"&amp;DA$5,Fluxo!$U:$U,"&lt;="&amp;DB$5,Fluxo!$D:$D,$D62,Fluxo!$E:$E,"&lt;&gt;"&amp;"PERMUTANTE"))</f>
        <v>0</v>
      </c>
      <c r="DC62" s="18">
        <f>IF(DC$5&gt;$G$4,0,SUMIFS(Fluxo!$O:$O,Fluxo!$U:$U,"&gt;"&amp;DB$5,Fluxo!$U:$U,"&lt;="&amp;DC$5,Fluxo!$D:$D,$D62,Fluxo!$E:$E,"&lt;&gt;"&amp;"PERMUTANTE"))</f>
        <v>0</v>
      </c>
      <c r="DD62" s="18">
        <f>IF(DD$5&gt;$G$4,0,SUMIFS(Fluxo!$O:$O,Fluxo!$U:$U,"&gt;"&amp;DC$5,Fluxo!$U:$U,"&lt;="&amp;DD$5,Fluxo!$D:$D,$D62,Fluxo!$E:$E,"&lt;&gt;"&amp;"PERMUTANTE"))</f>
        <v>0</v>
      </c>
      <c r="DE62" s="18">
        <f>IF(DE$5&gt;$G$4,0,SUMIFS(Fluxo!$O:$O,Fluxo!$U:$U,"&gt;"&amp;DD$5,Fluxo!$U:$U,"&lt;="&amp;DE$5,Fluxo!$D:$D,$D62,Fluxo!$E:$E,"&lt;&gt;"&amp;"PERMUTANTE"))</f>
        <v>0</v>
      </c>
      <c r="DF62" s="18">
        <f>IF(DF$5&gt;$G$4,0,SUMIFS(Fluxo!$O:$O,Fluxo!$U:$U,"&gt;"&amp;DE$5,Fluxo!$U:$U,"&lt;="&amp;DF$5,Fluxo!$D:$D,$D62,Fluxo!$E:$E,"&lt;&gt;"&amp;"PERMUTANTE"))</f>
        <v>0</v>
      </c>
      <c r="DG62" s="18">
        <f>IF(DG$5&gt;$G$4,0,SUMIFS(Fluxo!$O:$O,Fluxo!$U:$U,"&gt;"&amp;DF$5,Fluxo!$U:$U,"&lt;="&amp;DG$5,Fluxo!$D:$D,$D62,Fluxo!$E:$E,"&lt;&gt;"&amp;"PERMUTANTE"))</f>
        <v>0</v>
      </c>
      <c r="DH62" s="18">
        <f>IF(DH$5&gt;$G$4,0,SUMIFS(Fluxo!$O:$O,Fluxo!$U:$U,"&gt;"&amp;DG$5,Fluxo!$U:$U,"&lt;="&amp;DH$5,Fluxo!$D:$D,$D62,Fluxo!$E:$E,"&lt;&gt;"&amp;"PERMUTANTE"))</f>
        <v>0</v>
      </c>
      <c r="DI62" s="18">
        <f>IF(DI$5&gt;$G$4,0,SUMIFS(Fluxo!$O:$O,Fluxo!$U:$U,"&gt;"&amp;DH$5,Fluxo!$U:$U,"&lt;="&amp;DI$5,Fluxo!$D:$D,$D62,Fluxo!$E:$E,"&lt;&gt;"&amp;"PERMUTANTE"))</f>
        <v>0</v>
      </c>
      <c r="DJ62" s="18">
        <f>IF(DJ$5&gt;$G$4,0,SUMIFS(Fluxo!$O:$O,Fluxo!$U:$U,"&gt;"&amp;DI$5,Fluxo!$U:$U,"&lt;="&amp;DJ$5,Fluxo!$D:$D,$D62,Fluxo!$E:$E,"&lt;&gt;"&amp;"PERMUTANTE"))</f>
        <v>0</v>
      </c>
      <c r="DK62" s="18">
        <f>IF(DK$5&gt;$G$4,0,SUMIFS(Fluxo!$O:$O,Fluxo!$U:$U,"&gt;"&amp;DJ$5,Fluxo!$U:$U,"&lt;="&amp;DK$5,Fluxo!$D:$D,$D62,Fluxo!$E:$E,"&lt;&gt;"&amp;"PERMUTANTE"))</f>
        <v>0</v>
      </c>
      <c r="DL62" s="18">
        <f>IF(DL$5&gt;$G$4,0,SUMIFS(Fluxo!$O:$O,Fluxo!$U:$U,"&gt;"&amp;DK$5,Fluxo!$U:$U,"&lt;="&amp;DL$5,Fluxo!$D:$D,$D62,Fluxo!$E:$E,"&lt;&gt;"&amp;"PERMUTANTE"))</f>
        <v>0</v>
      </c>
      <c r="DM62" s="18">
        <f>IF(DM$5&gt;$G$4,0,SUMIFS(Fluxo!$O:$O,Fluxo!$U:$U,"&gt;"&amp;DL$5,Fluxo!$U:$U,"&lt;="&amp;DM$5,Fluxo!$D:$D,$D62,Fluxo!$E:$E,"&lt;&gt;"&amp;"PERMUTANTE"))</f>
        <v>0</v>
      </c>
      <c r="DN62" s="18">
        <f>IF(DN$5&gt;$G$4,0,SUMIFS(Fluxo!$O:$O,Fluxo!$U:$U,"&gt;"&amp;DM$5,Fluxo!$U:$U,"&lt;="&amp;DN$5,Fluxo!$D:$D,$D62,Fluxo!$E:$E,"&lt;&gt;"&amp;"PERMUTANTE"))</f>
        <v>0</v>
      </c>
      <c r="DO62" s="18">
        <f>IF(DO$5&gt;$G$4,0,SUMIFS(Fluxo!$O:$O,Fluxo!$U:$U,"&gt;"&amp;DN$5,Fluxo!$U:$U,"&lt;="&amp;DO$5,Fluxo!$D:$D,$D62,Fluxo!$E:$E,"&lt;&gt;"&amp;"PERMUTANTE"))</f>
        <v>0</v>
      </c>
      <c r="DP62" s="18">
        <f>IF(DP$5&gt;$G$4,0,SUMIFS(Fluxo!$O:$O,Fluxo!$U:$U,"&gt;"&amp;DO$5,Fluxo!$U:$U,"&lt;="&amp;DP$5,Fluxo!$D:$D,$D62,Fluxo!$E:$E,"&lt;&gt;"&amp;"PERMUTANTE"))</f>
        <v>0</v>
      </c>
      <c r="DQ62" s="18">
        <f>IF(DQ$5&gt;$G$4,0,SUMIFS(Fluxo!$O:$O,Fluxo!$U:$U,"&gt;"&amp;DP$5,Fluxo!$U:$U,"&lt;="&amp;DQ$5,Fluxo!$D:$D,$D62,Fluxo!$E:$E,"&lt;&gt;"&amp;"PERMUTANTE"))</f>
        <v>0</v>
      </c>
      <c r="DR62" s="18">
        <f>IF(DR$5&gt;$G$4,0,SUMIFS(Fluxo!$O:$O,Fluxo!$U:$U,"&gt;"&amp;DQ$5,Fluxo!$U:$U,"&lt;="&amp;DR$5,Fluxo!$D:$D,$D62,Fluxo!$E:$E,"&lt;&gt;"&amp;"PERMUTANTE"))</f>
        <v>0</v>
      </c>
      <c r="DS62" s="18">
        <f>IF(DS$5&gt;$G$4,0,SUMIFS(Fluxo!$O:$O,Fluxo!$U:$U,"&gt;"&amp;DR$5,Fluxo!$U:$U,"&lt;="&amp;DS$5,Fluxo!$D:$D,$D62,Fluxo!$E:$E,"&lt;&gt;"&amp;"PERMUTANTE"))</f>
        <v>0</v>
      </c>
      <c r="DT62" s="18">
        <f>IF(DT$5&gt;$G$4,0,SUMIFS(Fluxo!$O:$O,Fluxo!$U:$U,"&gt;"&amp;DS$5,Fluxo!$U:$U,"&lt;="&amp;DT$5,Fluxo!$D:$D,$D62,Fluxo!$E:$E,"&lt;&gt;"&amp;"PERMUTANTE"))</f>
        <v>0</v>
      </c>
      <c r="DU62" s="18">
        <f>IF(DU$5&gt;$G$4,0,SUMIFS(Fluxo!$O:$O,Fluxo!$U:$U,"&gt;"&amp;DT$5,Fluxo!$U:$U,"&lt;="&amp;DU$5,Fluxo!$D:$D,$D62,Fluxo!$E:$E,"&lt;&gt;"&amp;"PERMUTANTE"))</f>
        <v>0</v>
      </c>
      <c r="DV62" s="18">
        <f>IF(DV$5&gt;$G$4,0,SUMIFS(Fluxo!$O:$O,Fluxo!$U:$U,"&gt;"&amp;DU$5,Fluxo!$U:$U,"&lt;="&amp;DV$5,Fluxo!$D:$D,$D62,Fluxo!$E:$E,"&lt;&gt;"&amp;"PERMUTANTE"))</f>
        <v>0</v>
      </c>
      <c r="DW62" s="18">
        <f>IF(DW$5&gt;$G$4,0,SUMIFS(Fluxo!$O:$O,Fluxo!$U:$U,"&gt;"&amp;DV$5,Fluxo!$U:$U,"&lt;="&amp;DW$5,Fluxo!$D:$D,$D62,Fluxo!$E:$E,"&lt;&gt;"&amp;"PERMUTANTE"))</f>
        <v>0</v>
      </c>
      <c r="DX62" s="18">
        <f>IF(DX$5&gt;$G$4,0,SUMIFS(Fluxo!$O:$O,Fluxo!$U:$U,"&gt;"&amp;DW$5,Fluxo!$U:$U,"&lt;="&amp;DX$5,Fluxo!$D:$D,$D62,Fluxo!$E:$E,"&lt;&gt;"&amp;"PERMUTANTE"))</f>
        <v>0</v>
      </c>
      <c r="DY62" s="18">
        <f>IF(DY$5&gt;$G$4,0,SUMIFS(Fluxo!$O:$O,Fluxo!$U:$U,"&gt;"&amp;DX$5,Fluxo!$U:$U,"&lt;="&amp;DY$5,Fluxo!$D:$D,$D62,Fluxo!$E:$E,"&lt;&gt;"&amp;"PERMUTANTE"))</f>
        <v>0</v>
      </c>
      <c r="DZ62" s="18">
        <f>IF(DZ$5&gt;$G$4,0,SUMIFS(Fluxo!$O:$O,Fluxo!$U:$U,"&gt;"&amp;DY$5,Fluxo!$U:$U,"&lt;="&amp;DZ$5,Fluxo!$D:$D,$D62,Fluxo!$E:$E,"&lt;&gt;"&amp;"PERMUTANTE"))</f>
        <v>0</v>
      </c>
      <c r="EA62" s="18">
        <f>IF(EA$5&gt;$G$4,0,SUMIFS(Fluxo!$O:$O,Fluxo!$U:$U,"&gt;"&amp;DZ$5,Fluxo!$U:$U,"&lt;="&amp;EA$5,Fluxo!$D:$D,$D62,Fluxo!$E:$E,"&lt;&gt;"&amp;"PERMUTANTE"))</f>
        <v>0</v>
      </c>
      <c r="EB62" s="18">
        <f>IF(EB$5&gt;$G$4,0,SUMIFS(Fluxo!$O:$O,Fluxo!$U:$U,"&gt;"&amp;EA$5,Fluxo!$U:$U,"&lt;="&amp;EB$5,Fluxo!$D:$D,$D62,Fluxo!$E:$E,"&lt;&gt;"&amp;"PERMUTANTE"))</f>
        <v>0</v>
      </c>
      <c r="EC62" s="18">
        <f>IF(EC$5&gt;$G$4,0,SUMIFS(Fluxo!$O:$O,Fluxo!$U:$U,"&gt;"&amp;EB$5,Fluxo!$U:$U,"&lt;="&amp;EC$5,Fluxo!$D:$D,$D62,Fluxo!$E:$E,"&lt;&gt;"&amp;"PERMUTANTE"))</f>
        <v>0</v>
      </c>
      <c r="ED62" s="18">
        <f>IF(ED$5&gt;$G$4,0,SUMIFS(Fluxo!$O:$O,Fluxo!$U:$U,"&gt;"&amp;EC$5,Fluxo!$U:$U,"&lt;="&amp;ED$5,Fluxo!$D:$D,$D62,Fluxo!$E:$E,"&lt;&gt;"&amp;"PERMUTANTE"))</f>
        <v>0</v>
      </c>
      <c r="EE62" s="18">
        <f>IF(EE$5&gt;$G$4,0,SUMIFS(Fluxo!$O:$O,Fluxo!$U:$U,"&gt;"&amp;ED$5,Fluxo!$U:$U,"&lt;="&amp;EE$5,Fluxo!$D:$D,$D62,Fluxo!$E:$E,"&lt;&gt;"&amp;"PERMUTANTE"))</f>
        <v>0</v>
      </c>
      <c r="EF62" s="18">
        <f>IF(EF$5&gt;$G$4,0,SUMIFS(Fluxo!$O:$O,Fluxo!$U:$U,"&gt;"&amp;EE$5,Fluxo!$U:$U,"&lt;="&amp;EF$5,Fluxo!$D:$D,$D62,Fluxo!$E:$E,"&lt;&gt;"&amp;"PERMUTANTE"))</f>
        <v>0</v>
      </c>
      <c r="EG62" s="18">
        <f>IF(EG$5&gt;$G$4,0,SUMIFS(Fluxo!$O:$O,Fluxo!$U:$U,"&gt;"&amp;EF$5,Fluxo!$U:$U,"&lt;="&amp;EG$5,Fluxo!$D:$D,$D62,Fluxo!$E:$E,"&lt;&gt;"&amp;"PERMUTANTE"))</f>
        <v>0</v>
      </c>
      <c r="EH62" s="18">
        <f>IF(EH$5&gt;$G$4,0,SUMIFS(Fluxo!$O:$O,Fluxo!$U:$U,"&gt;"&amp;EG$5,Fluxo!$U:$U,"&lt;="&amp;EH$5,Fluxo!$D:$D,$D62,Fluxo!$E:$E,"&lt;&gt;"&amp;"PERMUTANTE"))</f>
        <v>0</v>
      </c>
      <c r="EI62" s="18">
        <f>IF(EI$5&gt;$G$4,0,SUMIFS(Fluxo!$O:$O,Fluxo!$U:$U,"&gt;"&amp;EH$5,Fluxo!$U:$U,"&lt;="&amp;EI$5,Fluxo!$D:$D,$D62,Fluxo!$E:$E,"&lt;&gt;"&amp;"PERMUTANTE"))</f>
        <v>0</v>
      </c>
      <c r="EJ62" s="18">
        <f>IF(EJ$5&gt;$G$4,0,SUMIFS(Fluxo!$O:$O,Fluxo!$U:$U,"&gt;"&amp;EI$5,Fluxo!$U:$U,"&lt;="&amp;EJ$5,Fluxo!$D:$D,$D62,Fluxo!$E:$E,"&lt;&gt;"&amp;"PERMUTANTE"))</f>
        <v>0</v>
      </c>
      <c r="EK62" s="18">
        <f>IF(EK$5&gt;$G$4,0,SUMIFS(Fluxo!$O:$O,Fluxo!$U:$U,"&gt;"&amp;EJ$5,Fluxo!$U:$U,"&lt;="&amp;EK$5,Fluxo!$D:$D,$D62,Fluxo!$E:$E,"&lt;&gt;"&amp;"PERMUTANTE"))</f>
        <v>0</v>
      </c>
      <c r="EL62" s="18">
        <f>IF(EL$5&gt;$G$4,0,SUMIFS(Fluxo!$O:$O,Fluxo!$U:$U,"&gt;"&amp;EK$5,Fluxo!$U:$U,"&lt;="&amp;EL$5,Fluxo!$D:$D,$D62,Fluxo!$E:$E,"&lt;&gt;"&amp;"PERMUTANTE"))</f>
        <v>0</v>
      </c>
      <c r="EM62" s="18">
        <f>IF(EM$5&gt;$G$4,0,SUMIFS(Fluxo!$O:$O,Fluxo!$U:$U,"&gt;"&amp;EL$5,Fluxo!$U:$U,"&lt;="&amp;EM$5,Fluxo!$D:$D,$D62,Fluxo!$E:$E,"&lt;&gt;"&amp;"PERMUTANTE"))</f>
        <v>0</v>
      </c>
      <c r="EN62" s="18">
        <f>IF(EN$5&gt;$G$4,0,SUMIFS(Fluxo!$O:$O,Fluxo!$U:$U,"&gt;"&amp;EM$5,Fluxo!$U:$U,"&lt;="&amp;EN$5,Fluxo!$D:$D,$D62,Fluxo!$E:$E,"&lt;&gt;"&amp;"PERMUTANTE"))</f>
        <v>0</v>
      </c>
      <c r="EO62" s="18">
        <f>IF(EO$5&gt;$G$4,0,SUMIFS(Fluxo!$O:$O,Fluxo!$U:$U,"&gt;"&amp;EN$5,Fluxo!$U:$U,"&lt;="&amp;EO$5,Fluxo!$D:$D,$D62,Fluxo!$E:$E,"&lt;&gt;"&amp;"PERMUTANTE"))</f>
        <v>0</v>
      </c>
      <c r="EP62" s="18">
        <f>IF(EP$5&gt;$G$4,0,SUMIFS(Fluxo!$O:$O,Fluxo!$U:$U,"&gt;"&amp;EO$5,Fluxo!$U:$U,"&lt;="&amp;EP$5,Fluxo!$D:$D,$D62,Fluxo!$E:$E,"&lt;&gt;"&amp;"PERMUTANTE"))</f>
        <v>0</v>
      </c>
      <c r="EQ62" s="18">
        <f>IF(EQ$5&gt;$G$4,0,SUMIFS(Fluxo!$O:$O,Fluxo!$U:$U,"&gt;"&amp;EP$5,Fluxo!$U:$U,"&lt;="&amp;EQ$5,Fluxo!$D:$D,$D62,Fluxo!$E:$E,"&lt;&gt;"&amp;"PERMUTANTE"))</f>
        <v>0</v>
      </c>
      <c r="ER62" s="18">
        <f>IF(ER$5&gt;$G$4,0,SUMIFS(Fluxo!$O:$O,Fluxo!$U:$U,"&gt;"&amp;EQ$5,Fluxo!$U:$U,"&lt;="&amp;ER$5,Fluxo!$D:$D,$D62,Fluxo!$E:$E,"&lt;&gt;"&amp;"PERMUTANTE"))</f>
        <v>0</v>
      </c>
      <c r="ES62" s="18">
        <f>IF(ES$5&gt;$G$4,0,SUMIFS(Fluxo!$O:$O,Fluxo!$U:$U,"&gt;"&amp;ER$5,Fluxo!$U:$U,"&lt;="&amp;ES$5,Fluxo!$D:$D,$D62,Fluxo!$E:$E,"&lt;&gt;"&amp;"PERMUTANTE"))</f>
        <v>0</v>
      </c>
      <c r="ET62" s="18">
        <f>IF(ET$5&gt;$G$4,0,SUMIFS(Fluxo!$O:$O,Fluxo!$U:$U,"&gt;"&amp;ES$5,Fluxo!$U:$U,"&lt;="&amp;ET$5,Fluxo!$D:$D,$D62,Fluxo!$E:$E,"&lt;&gt;"&amp;"PERMUTANTE"))</f>
        <v>0</v>
      </c>
      <c r="EU62" s="18">
        <f>IF(EU$5&gt;$G$4,0,SUMIFS(Fluxo!$O:$O,Fluxo!$U:$U,"&gt;"&amp;ET$5,Fluxo!$U:$U,"&lt;="&amp;EU$5,Fluxo!$D:$D,$D62,Fluxo!$E:$E,"&lt;&gt;"&amp;"PERMUTANTE"))</f>
        <v>0</v>
      </c>
      <c r="EV62" s="18">
        <f>IF(EV$5&gt;$G$4,0,SUMIFS(Fluxo!$O:$O,Fluxo!$U:$U,"&gt;"&amp;EU$5,Fluxo!$U:$U,"&lt;="&amp;EV$5,Fluxo!$D:$D,$D62,Fluxo!$E:$E,"&lt;&gt;"&amp;"PERMUTANTE"))</f>
        <v>0</v>
      </c>
      <c r="EW62" s="18">
        <f>IF(EW$5&gt;$G$4,0,SUMIFS(Fluxo!$O:$O,Fluxo!$U:$U,"&gt;"&amp;EV$5,Fluxo!$U:$U,"&lt;="&amp;EW$5,Fluxo!$D:$D,$D62,Fluxo!$E:$E,"&lt;&gt;"&amp;"PERMUTANTE"))</f>
        <v>0</v>
      </c>
      <c r="EX62" s="18">
        <f>IF(EX$5&gt;$G$4,0,SUMIFS(Fluxo!$O:$O,Fluxo!$U:$U,"&gt;"&amp;EW$5,Fluxo!$U:$U,"&lt;="&amp;EX$5,Fluxo!$D:$D,$D62,Fluxo!$E:$E,"&lt;&gt;"&amp;"PERMUTANTE"))</f>
        <v>0</v>
      </c>
      <c r="EY62" s="18">
        <f>IF(EY$5&gt;$G$4,0,SUMIFS(Fluxo!$O:$O,Fluxo!$U:$U,"&gt;"&amp;EX$5,Fluxo!$U:$U,"&lt;="&amp;EY$5,Fluxo!$D:$D,$D62,Fluxo!$E:$E,"&lt;&gt;"&amp;"PERMUTANTE"))</f>
        <v>0</v>
      </c>
      <c r="EZ62" s="18">
        <f>IF(EZ$5&gt;$G$4,0,SUMIFS(Fluxo!$O:$O,Fluxo!$U:$U,"&gt;"&amp;EY$5,Fluxo!$U:$U,"&lt;="&amp;EZ$5,Fluxo!$D:$D,$D62,Fluxo!$E:$E,"&lt;&gt;"&amp;"PERMUTANTE"))</f>
        <v>0</v>
      </c>
      <c r="FA62" s="18">
        <f>IF(FA$5&gt;$G$4,0,SUMIFS(Fluxo!$O:$O,Fluxo!$U:$U,"&gt;"&amp;EZ$5,Fluxo!$U:$U,"&lt;="&amp;FA$5,Fluxo!$D:$D,$D62,Fluxo!$E:$E,"&lt;&gt;"&amp;"PERMUTANTE"))</f>
        <v>0</v>
      </c>
      <c r="FB62" s="18">
        <f>IF(FB$5&gt;$G$4,0,SUMIFS(Fluxo!$O:$O,Fluxo!$U:$U,"&gt;"&amp;FA$5,Fluxo!$U:$U,"&lt;="&amp;FB$5,Fluxo!$D:$D,$D62,Fluxo!$E:$E,"&lt;&gt;"&amp;"PERMUTANTE"))</f>
        <v>0</v>
      </c>
      <c r="FC62" s="18">
        <f>IF(FC$5&gt;$G$4,0,SUMIFS(Fluxo!$O:$O,Fluxo!$U:$U,"&gt;"&amp;FB$5,Fluxo!$U:$U,"&lt;="&amp;FC$5,Fluxo!$D:$D,$D62,Fluxo!$E:$E,"&lt;&gt;"&amp;"PERMUTANTE"))</f>
        <v>0</v>
      </c>
      <c r="FD62" s="18">
        <f>IF(FD$5&gt;$G$4,0,SUMIFS(Fluxo!$O:$O,Fluxo!$U:$U,"&gt;"&amp;FC$5,Fluxo!$U:$U,"&lt;="&amp;FD$5,Fluxo!$D:$D,$D62,Fluxo!$E:$E,"&lt;&gt;"&amp;"PERMUTANTE"))</f>
        <v>0</v>
      </c>
      <c r="FE62" s="18">
        <f>IF(FE$5&gt;$G$4,0,SUMIFS(Fluxo!$O:$O,Fluxo!$U:$U,"&gt;"&amp;FD$5,Fluxo!$U:$U,"&lt;="&amp;FE$5,Fluxo!$D:$D,$D62,Fluxo!$E:$E,"&lt;&gt;"&amp;"PERMUTANTE"))</f>
        <v>0</v>
      </c>
      <c r="FF62" s="18">
        <f>IF(FF$5&gt;$G$4,0,SUMIFS(Fluxo!$O:$O,Fluxo!$U:$U,"&gt;"&amp;FE$5,Fluxo!$U:$U,"&lt;="&amp;FF$5,Fluxo!$D:$D,$D62,Fluxo!$E:$E,"&lt;&gt;"&amp;"PERMUTANTE"))</f>
        <v>0</v>
      </c>
      <c r="FG62" s="18">
        <f>IF(FG$5&gt;$G$4,0,SUMIFS(Fluxo!$O:$O,Fluxo!$U:$U,"&gt;"&amp;FF$5,Fluxo!$U:$U,"&lt;="&amp;FG$5,Fluxo!$D:$D,$D62,Fluxo!$E:$E,"&lt;&gt;"&amp;"PERMUTANTE"))</f>
        <v>0</v>
      </c>
      <c r="FH62" s="18">
        <f>IF(FH$5&gt;$G$4,0,SUMIFS(Fluxo!$O:$O,Fluxo!$U:$U,"&gt;"&amp;FG$5,Fluxo!$U:$U,"&lt;="&amp;FH$5,Fluxo!$D:$D,$D62,Fluxo!$E:$E,"&lt;&gt;"&amp;"PERMUTANTE"))</f>
        <v>0</v>
      </c>
      <c r="FI62" s="18">
        <f>IF(FI$5&gt;$G$4,0,SUMIFS(Fluxo!$O:$O,Fluxo!$U:$U,"&gt;"&amp;FH$5,Fluxo!$U:$U,"&lt;="&amp;FI$5,Fluxo!$D:$D,$D62,Fluxo!$E:$E,"&lt;&gt;"&amp;"PERMUTANTE"))</f>
        <v>0</v>
      </c>
      <c r="FJ62" s="18">
        <f>IF(FJ$5&gt;$G$4,0,SUMIFS(Fluxo!$O:$O,Fluxo!$U:$U,"&gt;"&amp;FI$5,Fluxo!$U:$U,"&lt;="&amp;FJ$5,Fluxo!$D:$D,$D62,Fluxo!$E:$E,"&lt;&gt;"&amp;"PERMUTANTE"))</f>
        <v>0</v>
      </c>
      <c r="FK62" s="18">
        <f>IF(FK$5&gt;$G$4,0,SUMIFS(Fluxo!$O:$O,Fluxo!$U:$U,"&gt;"&amp;FJ$5,Fluxo!$U:$U,"&lt;="&amp;FK$5,Fluxo!$D:$D,$D62,Fluxo!$E:$E,"&lt;&gt;"&amp;"PERMUTANTE"))</f>
        <v>0</v>
      </c>
      <c r="FL62" s="18">
        <f>IF(FL$5&gt;$G$4,0,SUMIFS(Fluxo!$O:$O,Fluxo!$U:$U,"&gt;"&amp;FK$5,Fluxo!$U:$U,"&lt;="&amp;FL$5,Fluxo!$D:$D,$D62,Fluxo!$E:$E,"&lt;&gt;"&amp;"PERMUTANTE"))</f>
        <v>0</v>
      </c>
      <c r="FM62" s="18">
        <f>IF(FM$5&gt;$G$4,0,SUMIFS(Fluxo!$O:$O,Fluxo!$U:$U,"&gt;"&amp;FL$5,Fluxo!$U:$U,"&lt;="&amp;FM$5,Fluxo!$D:$D,$D62,Fluxo!$E:$E,"&lt;&gt;"&amp;"PERMUTANTE"))</f>
        <v>0</v>
      </c>
      <c r="FN62" s="18">
        <f>IF(FN$5&gt;$G$4,0,SUMIFS(Fluxo!$O:$O,Fluxo!$U:$U,"&gt;"&amp;FM$5,Fluxo!$U:$U,"&lt;="&amp;FN$5,Fluxo!$D:$D,$D62,Fluxo!$E:$E,"&lt;&gt;"&amp;"PERMUTANTE"))</f>
        <v>0</v>
      </c>
      <c r="FO62" s="18">
        <f>IF(FO$5&gt;$G$4,0,SUMIFS(Fluxo!$O:$O,Fluxo!$U:$U,"&gt;"&amp;FN$5,Fluxo!$U:$U,"&lt;="&amp;FO$5,Fluxo!$D:$D,$D62,Fluxo!$E:$E,"&lt;&gt;"&amp;"PERMUTANTE"))</f>
        <v>0</v>
      </c>
      <c r="FP62" s="18">
        <f>IF(FP$5&gt;$G$4,0,SUMIFS(Fluxo!$O:$O,Fluxo!$U:$U,"&gt;"&amp;FO$5,Fluxo!$U:$U,"&lt;="&amp;FP$5,Fluxo!$D:$D,$D62,Fluxo!$E:$E,"&lt;&gt;"&amp;"PERMUTANTE"))</f>
        <v>0</v>
      </c>
      <c r="FQ62" s="18">
        <f>IF(FQ$5&gt;$G$4,0,SUMIFS(Fluxo!$O:$O,Fluxo!$U:$U,"&gt;"&amp;FP$5,Fluxo!$U:$U,"&lt;="&amp;FQ$5,Fluxo!$D:$D,$D62,Fluxo!$E:$E,"&lt;&gt;"&amp;"PERMUTANTE"))</f>
        <v>0</v>
      </c>
      <c r="FR62" s="18">
        <f>IF(FR$5&gt;$G$4,0,SUMIFS(Fluxo!$O:$O,Fluxo!$U:$U,"&gt;"&amp;FQ$5,Fluxo!$U:$U,"&lt;="&amp;FR$5,Fluxo!$D:$D,$D62,Fluxo!$E:$E,"&lt;&gt;"&amp;"PERMUTANTE"))</f>
        <v>0</v>
      </c>
      <c r="FS62" s="18">
        <f>IF(FS$5&gt;$G$4,0,SUMIFS(Fluxo!$O:$O,Fluxo!$U:$U,"&gt;"&amp;FR$5,Fluxo!$U:$U,"&lt;="&amp;FS$5,Fluxo!$D:$D,$D62,Fluxo!$E:$E,"&lt;&gt;"&amp;"PERMUTANTE"))</f>
        <v>0</v>
      </c>
      <c r="FT62" s="18">
        <f>IF(FT$5&gt;$G$4,0,SUMIFS(Fluxo!$O:$O,Fluxo!$U:$U,"&gt;"&amp;FS$5,Fluxo!$U:$U,"&lt;="&amp;FT$5,Fluxo!$D:$D,$D62,Fluxo!$E:$E,"&lt;&gt;"&amp;"PERMUTANTE"))</f>
        <v>0</v>
      </c>
      <c r="FU62" s="18">
        <f>IF(FU$5&gt;$G$4,0,SUMIFS(Fluxo!$O:$O,Fluxo!$U:$U,"&gt;"&amp;FT$5,Fluxo!$U:$U,"&lt;="&amp;FU$5,Fluxo!$D:$D,$D62,Fluxo!$E:$E,"&lt;&gt;"&amp;"PERMUTANTE"))</f>
        <v>0</v>
      </c>
      <c r="FV62" s="18">
        <f>IF(FV$5&gt;$G$4,0,SUMIFS(Fluxo!$O:$O,Fluxo!$U:$U,"&gt;"&amp;FU$5,Fluxo!$U:$U,"&lt;="&amp;FV$5,Fluxo!$D:$D,$D62,Fluxo!$E:$E,"&lt;&gt;"&amp;"PERMUTANTE"))</f>
        <v>0</v>
      </c>
      <c r="FW62" s="18">
        <f>IF(FW$5&gt;$G$4,0,SUMIFS(Fluxo!$O:$O,Fluxo!$U:$U,"&gt;"&amp;FV$5,Fluxo!$U:$U,"&lt;="&amp;FW$5,Fluxo!$D:$D,$D62,Fluxo!$E:$E,"&lt;&gt;"&amp;"PERMUTANTE"))</f>
        <v>0</v>
      </c>
      <c r="FX62" s="18">
        <f>IF(FX$5&gt;$G$4,0,SUMIFS(Fluxo!$O:$O,Fluxo!$U:$U,"&gt;"&amp;FW$5,Fluxo!$U:$U,"&lt;="&amp;FX$5,Fluxo!$D:$D,$D62,Fluxo!$E:$E,"&lt;&gt;"&amp;"PERMUTANTE"))</f>
        <v>0</v>
      </c>
      <c r="FY62" s="18">
        <f>IF(FY$5&gt;$G$4,0,SUMIFS(Fluxo!$O:$O,Fluxo!$U:$U,"&gt;"&amp;FX$5,Fluxo!$U:$U,"&lt;="&amp;FY$5,Fluxo!$D:$D,$D62,Fluxo!$E:$E,"&lt;&gt;"&amp;"PERMUTANTE"))</f>
        <v>0</v>
      </c>
      <c r="FZ62" s="18">
        <f>IF(FZ$5&gt;$G$4,0,SUMIFS(Fluxo!$O:$O,Fluxo!$U:$U,"&gt;"&amp;FY$5,Fluxo!$U:$U,"&lt;="&amp;FZ$5,Fluxo!$D:$D,$D62,Fluxo!$E:$E,"&lt;&gt;"&amp;"PERMUTANTE"))</f>
        <v>0</v>
      </c>
      <c r="GA62" s="18">
        <f>IF(GA$5&gt;$G$4,0,SUMIFS(Fluxo!$O:$O,Fluxo!$U:$U,"&gt;"&amp;FZ$5,Fluxo!$U:$U,"&lt;="&amp;GA$5,Fluxo!$D:$D,$D62,Fluxo!$E:$E,"&lt;&gt;"&amp;"PERMUTANTE"))</f>
        <v>0</v>
      </c>
      <c r="GB62" s="18">
        <f>IF(GB$5&gt;$G$4,0,SUMIFS(Fluxo!$O:$O,Fluxo!$U:$U,"&gt;"&amp;GA$5,Fluxo!$U:$U,"&lt;="&amp;GB$5,Fluxo!$D:$D,$D62,Fluxo!$E:$E,"&lt;&gt;"&amp;"PERMUTANTE"))</f>
        <v>0</v>
      </c>
      <c r="GC62" s="18">
        <f>IF(GC$5&gt;$G$4,0,SUMIFS(Fluxo!$O:$O,Fluxo!$U:$U,"&gt;"&amp;GB$5,Fluxo!$U:$U,"&lt;="&amp;GC$5,Fluxo!$D:$D,$D62,Fluxo!$E:$E,"&lt;&gt;"&amp;"PERMUTANTE"))</f>
        <v>0</v>
      </c>
      <c r="GD62" s="18">
        <f>IF(GD$5&gt;$G$4,0,SUMIFS(Fluxo!$O:$O,Fluxo!$U:$U,"&gt;"&amp;GC$5,Fluxo!$U:$U,"&lt;="&amp;GD$5,Fluxo!$D:$D,$D62,Fluxo!$E:$E,"&lt;&gt;"&amp;"PERMUTANTE"))</f>
        <v>0</v>
      </c>
      <c r="GE62" s="18">
        <f>IF(GE$5&gt;$G$4,0,SUMIFS(Fluxo!$O:$O,Fluxo!$U:$U,"&gt;"&amp;GD$5,Fluxo!$U:$U,"&lt;="&amp;GE$5,Fluxo!$D:$D,$D62,Fluxo!$E:$E,"&lt;&gt;"&amp;"PERMUTANTE"))</f>
        <v>0</v>
      </c>
      <c r="GF62" s="18">
        <f>IF(GF$5&gt;$G$4,0,SUMIFS(Fluxo!$O:$O,Fluxo!$U:$U,"&gt;"&amp;GE$5,Fluxo!$U:$U,"&lt;="&amp;GF$5,Fluxo!$D:$D,$D62,Fluxo!$E:$E,"&lt;&gt;"&amp;"PERMUTANTE"))</f>
        <v>0</v>
      </c>
      <c r="GG62" s="18">
        <f>IF(GG$5&gt;$G$4,0,SUMIFS(Fluxo!$O:$O,Fluxo!$U:$U,"&gt;"&amp;GF$5,Fluxo!$U:$U,"&lt;="&amp;GG$5,Fluxo!$D:$D,$D62,Fluxo!$E:$E,"&lt;&gt;"&amp;"PERMUTANTE"))</f>
        <v>0</v>
      </c>
      <c r="GH62" s="18">
        <f>IF(GH$5&gt;$G$4,0,SUMIFS(Fluxo!$O:$O,Fluxo!$U:$U,"&gt;"&amp;GG$5,Fluxo!$U:$U,"&lt;="&amp;GH$5,Fluxo!$D:$D,$D62,Fluxo!$E:$E,"&lt;&gt;"&amp;"PERMUTANTE"))</f>
        <v>0</v>
      </c>
      <c r="GI62" s="18">
        <f>IF(GI$5&gt;$G$4,0,SUMIFS(Fluxo!$O:$O,Fluxo!$U:$U,"&gt;"&amp;GH$5,Fluxo!$U:$U,"&lt;="&amp;GI$5,Fluxo!$D:$D,$D62,Fluxo!$E:$E,"&lt;&gt;"&amp;"PERMUTANTE"))</f>
        <v>0</v>
      </c>
      <c r="GJ62" s="18">
        <f>IF(GJ$5&gt;$G$4,0,SUMIFS(Fluxo!$O:$O,Fluxo!$U:$U,"&gt;"&amp;GI$5,Fluxo!$U:$U,"&lt;="&amp;GJ$5,Fluxo!$D:$D,$D62,Fluxo!$E:$E,"&lt;&gt;"&amp;"PERMUTANTE"))</f>
        <v>0</v>
      </c>
      <c r="GK62" s="18">
        <f>IF(GK$5&gt;$G$4,0,SUMIFS(Fluxo!$O:$O,Fluxo!$U:$U,"&gt;"&amp;GJ$5,Fluxo!$U:$U,"&lt;="&amp;GK$5,Fluxo!$D:$D,$D62,Fluxo!$E:$E,"&lt;&gt;"&amp;"PERMUTANTE"))</f>
        <v>0</v>
      </c>
      <c r="GL62" s="18">
        <f>IF(GL$5&gt;$G$4,0,SUMIFS(Fluxo!$O:$O,Fluxo!$U:$U,"&gt;"&amp;GK$5,Fluxo!$U:$U,"&lt;="&amp;GL$5,Fluxo!$D:$D,$D62,Fluxo!$E:$E,"&lt;&gt;"&amp;"PERMUTANTE"))</f>
        <v>0</v>
      </c>
      <c r="GM62" s="18">
        <f>IF(GM$5&gt;$G$4,0,SUMIFS(Fluxo!$O:$O,Fluxo!$U:$U,"&gt;"&amp;GL$5,Fluxo!$U:$U,"&lt;="&amp;GM$5,Fluxo!$D:$D,$D62,Fluxo!$E:$E,"&lt;&gt;"&amp;"PERMUTANTE"))</f>
        <v>0</v>
      </c>
      <c r="GN62" s="18">
        <f>IF(GN$5&gt;$G$4,0,SUMIFS(Fluxo!$O:$O,Fluxo!$U:$U,"&gt;"&amp;GM$5,Fluxo!$U:$U,"&lt;="&amp;GN$5,Fluxo!$D:$D,$D62,Fluxo!$E:$E,"&lt;&gt;"&amp;"PERMUTANTE"))</f>
        <v>0</v>
      </c>
      <c r="GO62" s="18">
        <f>IF(GO$5&gt;$G$4,0,SUMIFS(Fluxo!$O:$O,Fluxo!$U:$U,"&gt;"&amp;GN$5,Fluxo!$U:$U,"&lt;="&amp;GO$5,Fluxo!$D:$D,$D62,Fluxo!$E:$E,"&lt;&gt;"&amp;"PERMUTANTE"))</f>
        <v>0</v>
      </c>
      <c r="GP62" s="18">
        <f>IF(GP$5&gt;$G$4,0,SUMIFS(Fluxo!$O:$O,Fluxo!$U:$U,"&gt;"&amp;GO$5,Fluxo!$U:$U,"&lt;="&amp;GP$5,Fluxo!$D:$D,$D62,Fluxo!$E:$E,"&lt;&gt;"&amp;"PERMUTANTE"))</f>
        <v>0</v>
      </c>
      <c r="GQ62" s="18">
        <f>IF(GQ$5&gt;$G$4,0,SUMIFS(Fluxo!$O:$O,Fluxo!$U:$U,"&gt;"&amp;GP$5,Fluxo!$U:$U,"&lt;="&amp;GQ$5,Fluxo!$D:$D,$D62,Fluxo!$E:$E,"&lt;&gt;"&amp;"PERMUTANTE"))</f>
        <v>0</v>
      </c>
      <c r="GR62" s="18">
        <f>IF(GR$5&gt;$G$4,0,SUMIFS(Fluxo!$O:$O,Fluxo!$U:$U,"&gt;"&amp;GQ$5,Fluxo!$U:$U,"&lt;="&amp;GR$5,Fluxo!$D:$D,$D62,Fluxo!$E:$E,"&lt;&gt;"&amp;"PERMUTANTE"))</f>
        <v>0</v>
      </c>
      <c r="GS62" s="18">
        <f>IF(GS$5&gt;$G$4,0,SUMIFS(Fluxo!$O:$O,Fluxo!$U:$U,"&gt;"&amp;GR$5,Fluxo!$U:$U,"&lt;="&amp;GS$5,Fluxo!$D:$D,$D62,Fluxo!$E:$E,"&lt;&gt;"&amp;"PERMUTANTE"))</f>
        <v>0</v>
      </c>
      <c r="GT62" s="18">
        <f>IF(GT$5&gt;$G$4,0,SUMIFS(Fluxo!$O:$O,Fluxo!$U:$U,"&gt;"&amp;GS$5,Fluxo!$U:$U,"&lt;="&amp;GT$5,Fluxo!$D:$D,$D62,Fluxo!$E:$E,"&lt;&gt;"&amp;"PERMUTANTE"))</f>
        <v>0</v>
      </c>
      <c r="GU62" s="18">
        <f>IF(GU$5&gt;$G$4,0,SUMIFS(Fluxo!$O:$O,Fluxo!$U:$U,"&gt;"&amp;GT$5,Fluxo!$U:$U,"&lt;="&amp;GU$5,Fluxo!$D:$D,$D62,Fluxo!$E:$E,"&lt;&gt;"&amp;"PERMUTANTE"))</f>
        <v>0</v>
      </c>
      <c r="GV62" s="18">
        <f>IF(GV$5&gt;$G$4,0,SUMIFS(Fluxo!$O:$O,Fluxo!$U:$U,"&gt;"&amp;GU$5,Fluxo!$U:$U,"&lt;="&amp;GV$5,Fluxo!$D:$D,$D62,Fluxo!$E:$E,"&lt;&gt;"&amp;"PERMUTANTE"))</f>
        <v>0</v>
      </c>
      <c r="GW62" s="18">
        <f>IF(GW$5&gt;$G$4,0,SUMIFS(Fluxo!$O:$O,Fluxo!$U:$U,"&gt;"&amp;GV$5,Fluxo!$U:$U,"&lt;="&amp;GW$5,Fluxo!$D:$D,$D62,Fluxo!$E:$E,"&lt;&gt;"&amp;"PERMUTANTE"))</f>
        <v>0</v>
      </c>
      <c r="GX62" s="18">
        <f>IF(GX$5&gt;$G$4,0,SUMIFS(Fluxo!$O:$O,Fluxo!$U:$U,"&gt;"&amp;GW$5,Fluxo!$U:$U,"&lt;="&amp;GX$5,Fluxo!$D:$D,$D62,Fluxo!$E:$E,"&lt;&gt;"&amp;"PERMUTANTE"))</f>
        <v>0</v>
      </c>
      <c r="GY62" s="18">
        <f>IF(GY$5&gt;$G$4,0,SUMIFS(Fluxo!$O:$O,Fluxo!$U:$U,"&gt;"&amp;GX$5,Fluxo!$U:$U,"&lt;="&amp;GY$5,Fluxo!$D:$D,$D62,Fluxo!$E:$E,"&lt;&gt;"&amp;"PERMUTANTE"))</f>
        <v>0</v>
      </c>
      <c r="GZ62" s="18">
        <f>IF(GZ$5&gt;$G$4,0,SUMIFS(Fluxo!$O:$O,Fluxo!$U:$U,"&gt;"&amp;GY$5,Fluxo!$U:$U,"&lt;="&amp;GZ$5,Fluxo!$D:$D,$D62,Fluxo!$E:$E,"&lt;&gt;"&amp;"PERMUTANTE"))</f>
        <v>0</v>
      </c>
      <c r="HA62" s="18">
        <f>IF(HA$5&gt;$G$4,0,SUMIFS(Fluxo!$O:$O,Fluxo!$U:$U,"&gt;"&amp;GZ$5,Fluxo!$U:$U,"&lt;="&amp;HA$5,Fluxo!$D:$D,$D62,Fluxo!$E:$E,"&lt;&gt;"&amp;"PERMUTANTE"))</f>
        <v>0</v>
      </c>
      <c r="HB62" s="18">
        <f>IF(HB$5&gt;$G$4,0,SUMIFS(Fluxo!$O:$O,Fluxo!$U:$U,"&gt;"&amp;HA$5,Fluxo!$U:$U,"&lt;="&amp;HB$5,Fluxo!$D:$D,$D62,Fluxo!$E:$E,"&lt;&gt;"&amp;"PERMUTANTE"))</f>
        <v>0</v>
      </c>
      <c r="HC62" s="18">
        <f>IF(HC$5&gt;$G$4,0,SUMIFS(Fluxo!$O:$O,Fluxo!$U:$U,"&gt;"&amp;HB$5,Fluxo!$U:$U,"&lt;="&amp;HC$5,Fluxo!$D:$D,$D62,Fluxo!$E:$E,"&lt;&gt;"&amp;"PERMUTANTE"))</f>
        <v>0</v>
      </c>
      <c r="HD62" s="18">
        <f>IF(HD$5&gt;$G$4,0,SUMIFS(Fluxo!$O:$O,Fluxo!$U:$U,"&gt;"&amp;HC$5,Fluxo!$U:$U,"&lt;="&amp;HD$5,Fluxo!$D:$D,$D62,Fluxo!$E:$E,"&lt;&gt;"&amp;"PERMUTANTE"))</f>
        <v>0</v>
      </c>
      <c r="HE62" s="18">
        <f>IF(HE$5&gt;$G$4,0,SUMIFS(Fluxo!$O:$O,Fluxo!$U:$U,"&gt;"&amp;HD$5,Fluxo!$U:$U,"&lt;="&amp;HE$5,Fluxo!$D:$D,$D62,Fluxo!$E:$E,"&lt;&gt;"&amp;"PERMUTANTE"))</f>
        <v>0</v>
      </c>
      <c r="HF62" s="18">
        <f>IF(HF$5&gt;$G$4,0,SUMIFS(Fluxo!$O:$O,Fluxo!$U:$U,"&gt;"&amp;HE$5,Fluxo!$U:$U,"&lt;="&amp;HF$5,Fluxo!$D:$D,$D62,Fluxo!$E:$E,"&lt;&gt;"&amp;"PERMUTANTE"))</f>
        <v>0</v>
      </c>
    </row>
    <row r="63" spans="1:214">
      <c r="A63" s="20">
        <f t="shared" si="8"/>
        <v>53</v>
      </c>
      <c r="B63" s="140" t="str">
        <f>'Check Carteira'!C55</f>
        <v>E.1016.99.01.0143</v>
      </c>
      <c r="C63" s="141">
        <v>1</v>
      </c>
      <c r="D63" s="129" t="str">
        <f>'Check Carteira'!F55</f>
        <v>A-0143</v>
      </c>
      <c r="E63" s="21" t="str">
        <f>IFERROR(INDEX(Contratos!L:L,MATCH(D63,Contratos!R:R,0)),"")</f>
        <v/>
      </c>
      <c r="F63" s="139" t="str">
        <f>IFERROR(INDEX(Contratos!G:G,MATCH(D63,Contratos!R:R,0)),"")</f>
        <v/>
      </c>
      <c r="H63" s="83">
        <f t="shared" si="10"/>
        <v>0</v>
      </c>
      <c r="J63" s="18">
        <f>IF(J$5&gt;$G$4,0,SUMIFS(Fluxo!$O:$O,Fluxo!$U:$U,"&gt;"&amp;I$5,Fluxo!$U:$U,"&lt;="&amp;J$5,Fluxo!$D:$D,$D63))</f>
        <v>0</v>
      </c>
      <c r="K63" s="18">
        <f>IF(K$5&gt;$G$4,0,SUMIFS(Fluxo!$O:$O,Fluxo!$U:$U,"&gt;"&amp;J$5,Fluxo!$U:$U,"&lt;="&amp;K$5,Fluxo!$D:$D,$D63))</f>
        <v>0</v>
      </c>
      <c r="L63" s="18">
        <f>IF(L$5&gt;$G$4,0,SUMIFS(Fluxo!$O:$O,Fluxo!$U:$U,"&gt;"&amp;K$5,Fluxo!$U:$U,"&lt;="&amp;L$5,Fluxo!$D:$D,$D63))</f>
        <v>0</v>
      </c>
      <c r="M63" s="18">
        <f>IF(M$5&gt;$G$4,0,SUMIFS(Fluxo!$O:$O,Fluxo!$U:$U,"&gt;"&amp;L$5,Fluxo!$U:$U,"&lt;="&amp;M$5,Fluxo!$D:$D,$D63))</f>
        <v>0</v>
      </c>
      <c r="N63" s="18">
        <f>IF(N$5&gt;$G$4,0,SUMIFS(Fluxo!$O:$O,Fluxo!$U:$U,"&gt;"&amp;M$5,Fluxo!$U:$U,"&lt;="&amp;N$5,Fluxo!$D:$D,$D63))</f>
        <v>0</v>
      </c>
      <c r="O63" s="18">
        <f>IF(O$5&gt;$G$4,0,SUMIFS(Fluxo!$O:$O,Fluxo!$U:$U,"&gt;"&amp;N$5,Fluxo!$U:$U,"&lt;="&amp;O$5,Fluxo!$D:$D,$D63))</f>
        <v>0</v>
      </c>
      <c r="P63" s="18">
        <f>IF(P$5&gt;$G$4,0,SUMIFS(Fluxo!$O:$O,Fluxo!$U:$U,"&gt;"&amp;O$5,Fluxo!$U:$U,"&lt;="&amp;P$5,Fluxo!$D:$D,$D63))</f>
        <v>0</v>
      </c>
      <c r="Q63" s="18">
        <f>IF(Q$5&gt;$G$4,0,SUMIFS(Fluxo!$O:$O,Fluxo!$U:$U,"&gt;"&amp;P$5,Fluxo!$U:$U,"&lt;="&amp;Q$5,Fluxo!$D:$D,$D63))</f>
        <v>0</v>
      </c>
      <c r="R63" s="18">
        <f>IF(R$5&gt;$G$4,0,SUMIFS(Fluxo!$O:$O,Fluxo!$U:$U,"&gt;"&amp;Q$5,Fluxo!$U:$U,"&lt;="&amp;R$5,Fluxo!$D:$D,$D63))</f>
        <v>0</v>
      </c>
      <c r="S63" s="18">
        <f>IF(S$5&gt;$G$4,0,SUMIFS(Fluxo!$O:$O,Fluxo!$U:$U,"&gt;"&amp;R$5,Fluxo!$U:$U,"&lt;="&amp;S$5,Fluxo!$D:$D,$D63,Fluxo!$E:$E,"&lt;&gt;"&amp;"PERMUTANTE"))</f>
        <v>0</v>
      </c>
      <c r="T63" s="18">
        <f>IF(T$5&gt;$G$4,0,SUMIFS(Fluxo!$O:$O,Fluxo!$U:$U,"&gt;"&amp;S$5,Fluxo!$U:$U,"&lt;="&amp;T$5,Fluxo!$D:$D,$D63,Fluxo!$E:$E,"&lt;&gt;"&amp;"PERMUTANTE"))</f>
        <v>0</v>
      </c>
      <c r="U63" s="18">
        <f>IF(U$5&gt;$G$4,0,SUMIFS(Fluxo!$O:$O,Fluxo!$U:$U,"&gt;"&amp;T$5,Fluxo!$U:$U,"&lt;="&amp;U$5,Fluxo!$D:$D,$D63,Fluxo!$E:$E,"&lt;&gt;"&amp;"PERMUTANTE"))</f>
        <v>0</v>
      </c>
      <c r="V63" s="18">
        <f>IF(V$5&gt;$G$4,0,SUMIFS(Fluxo!$O:$O,Fluxo!$U:$U,"&gt;"&amp;U$5,Fluxo!$U:$U,"&lt;="&amp;V$5,Fluxo!$D:$D,$D63,Fluxo!$E:$E,"&lt;&gt;"&amp;"PERMUTANTE"))</f>
        <v>0</v>
      </c>
      <c r="W63" s="18">
        <f>IF(W$5&gt;$G$4,0,SUMIFS(Fluxo!$O:$O,Fluxo!$U:$U,"&gt;"&amp;V$5,Fluxo!$U:$U,"&lt;="&amp;W$5,Fluxo!$D:$D,$D63,Fluxo!$E:$E,"&lt;&gt;"&amp;"PERMUTANTE"))</f>
        <v>0</v>
      </c>
      <c r="X63" s="18">
        <f>IF(X$5&gt;$G$4,0,SUMIFS(Fluxo!$O:$O,Fluxo!$U:$U,"&gt;"&amp;W$5,Fluxo!$U:$U,"&lt;="&amp;X$5,Fluxo!$D:$D,$D63,Fluxo!$E:$E,"&lt;&gt;"&amp;"PERMUTANTE"))</f>
        <v>0</v>
      </c>
      <c r="Y63" s="18">
        <f>IF(Y$5&gt;$G$4,0,SUMIFS(Fluxo!$O:$O,Fluxo!$U:$U,"&gt;"&amp;X$5,Fluxo!$U:$U,"&lt;="&amp;Y$5,Fluxo!$D:$D,$D63,Fluxo!$E:$E,"&lt;&gt;"&amp;"PERMUTANTE"))</f>
        <v>0</v>
      </c>
      <c r="Z63" s="18">
        <f>IF(Z$5&gt;$G$4,0,SUMIFS(Fluxo!$O:$O,Fluxo!$U:$U,"&gt;"&amp;Y$5,Fluxo!$U:$U,"&lt;="&amp;Z$5,Fluxo!$D:$D,$D63,Fluxo!$E:$E,"&lt;&gt;"&amp;"PERMUTANTE"))</f>
        <v>0</v>
      </c>
      <c r="AA63" s="18">
        <f>IF(AA$5&gt;$G$4,0,SUMIFS(Fluxo!$O:$O,Fluxo!$U:$U,"&gt;"&amp;Z$5,Fluxo!$U:$U,"&lt;="&amp;AA$5,Fluxo!$D:$D,$D63,Fluxo!$E:$E,"&lt;&gt;"&amp;"PERMUTANTE"))</f>
        <v>0</v>
      </c>
      <c r="AB63" s="18">
        <f>IF(AB$5&gt;$G$4,0,SUMIFS(Fluxo!$O:$O,Fluxo!$U:$U,"&gt;"&amp;AA$5,Fluxo!$U:$U,"&lt;="&amp;AB$5,Fluxo!$D:$D,$D63,Fluxo!$E:$E,"&lt;&gt;"&amp;"PERMUTANTE"))</f>
        <v>0</v>
      </c>
      <c r="AC63" s="18">
        <f>IF(AC$5&gt;$G$4,0,SUMIFS(Fluxo!$O:$O,Fluxo!$U:$U,"&gt;"&amp;AB$5,Fluxo!$U:$U,"&lt;="&amp;AC$5,Fluxo!$D:$D,$D63,Fluxo!$E:$E,"&lt;&gt;"&amp;"PERMUTANTE"))</f>
        <v>0</v>
      </c>
      <c r="AD63" s="18">
        <f>IF(AD$5&gt;$G$4,0,SUMIFS(Fluxo!$O:$O,Fluxo!$U:$U,"&gt;"&amp;AC$5,Fluxo!$U:$U,"&lt;="&amp;AD$5,Fluxo!$D:$D,$D63,Fluxo!$E:$E,"&lt;&gt;"&amp;"PERMUTANTE"))</f>
        <v>0</v>
      </c>
      <c r="AE63" s="18">
        <f>IF(AE$5&gt;$G$4,0,SUMIFS(Fluxo!$O:$O,Fluxo!$U:$U,"&gt;"&amp;AD$5,Fluxo!$U:$U,"&lt;="&amp;AE$5,Fluxo!$D:$D,$D63,Fluxo!$E:$E,"&lt;&gt;"&amp;"PERMUTANTE"))</f>
        <v>0</v>
      </c>
      <c r="AF63" s="18">
        <f>IF(AF$5&gt;$G$4,0,SUMIFS(Fluxo!$O:$O,Fluxo!$U:$U,"&gt;"&amp;AE$5,Fluxo!$U:$U,"&lt;="&amp;AF$5,Fluxo!$D:$D,$D63,Fluxo!$E:$E,"&lt;&gt;"&amp;"PERMUTANTE"))</f>
        <v>0</v>
      </c>
      <c r="AG63" s="18">
        <f>IF(AG$5&gt;$G$4,0,SUMIFS(Fluxo!$O:$O,Fluxo!$U:$U,"&gt;"&amp;AF$5,Fluxo!$U:$U,"&lt;="&amp;AG$5,Fluxo!$D:$D,$D63,Fluxo!$E:$E,"&lt;&gt;"&amp;"PERMUTANTE"))</f>
        <v>0</v>
      </c>
      <c r="AH63" s="18">
        <f>IF(AH$5&gt;$G$4,0,SUMIFS(Fluxo!$O:$O,Fluxo!$U:$U,"&gt;"&amp;AG$5,Fluxo!$U:$U,"&lt;="&amp;AH$5,Fluxo!$D:$D,$D63,Fluxo!$E:$E,"&lt;&gt;"&amp;"PERMUTANTE"))</f>
        <v>0</v>
      </c>
      <c r="AI63" s="18">
        <f>IF(AI$5&gt;$G$4,0,SUMIFS(Fluxo!$O:$O,Fluxo!$U:$U,"&gt;"&amp;AH$5,Fluxo!$U:$U,"&lt;="&amp;AI$5,Fluxo!$D:$D,$D63,Fluxo!$E:$E,"&lt;&gt;"&amp;"PERMUTANTE"))</f>
        <v>0</v>
      </c>
      <c r="AJ63" s="18">
        <f>IF(AJ$5&gt;$G$4,0,SUMIFS(Fluxo!$O:$O,Fluxo!$U:$U,"&gt;"&amp;AI$5,Fluxo!$U:$U,"&lt;="&amp;AJ$5,Fluxo!$D:$D,$D63,Fluxo!$E:$E,"&lt;&gt;"&amp;"PERMUTANTE"))</f>
        <v>0</v>
      </c>
      <c r="AK63" s="18">
        <f>IF(AK$5&gt;$G$4,0,SUMIFS(Fluxo!$O:$O,Fluxo!$U:$U,"&gt;"&amp;AJ$5,Fluxo!$U:$U,"&lt;="&amp;AK$5,Fluxo!$D:$D,$D63,Fluxo!$E:$E,"&lt;&gt;"&amp;"PERMUTANTE"))</f>
        <v>0</v>
      </c>
      <c r="AL63" s="18">
        <f>IF(AL$5&gt;$G$4,0,SUMIFS(Fluxo!$O:$O,Fluxo!$U:$U,"&gt;"&amp;AK$5,Fluxo!$U:$U,"&lt;="&amp;AL$5,Fluxo!$D:$D,$D63,Fluxo!$E:$E,"&lt;&gt;"&amp;"PERMUTANTE"))</f>
        <v>0</v>
      </c>
      <c r="AM63" s="18">
        <f>IF(AM$5&gt;$G$4,0,SUMIFS(Fluxo!$O:$O,Fluxo!$U:$U,"&gt;"&amp;AL$5,Fluxo!$U:$U,"&lt;="&amp;AM$5,Fluxo!$D:$D,$D63,Fluxo!$E:$E,"&lt;&gt;"&amp;"PERMUTANTE"))</f>
        <v>0</v>
      </c>
      <c r="AN63" s="18">
        <f>IF(AN$5&gt;$G$4,0,SUMIFS(Fluxo!$O:$O,Fluxo!$U:$U,"&gt;"&amp;AM$5,Fluxo!$U:$U,"&lt;="&amp;AN$5,Fluxo!$D:$D,$D63,Fluxo!$E:$E,"&lt;&gt;"&amp;"PERMUTANTE"))</f>
        <v>0</v>
      </c>
      <c r="AO63" s="18">
        <f>IF(AO$5&gt;$G$4,0,SUMIFS(Fluxo!$O:$O,Fluxo!$U:$U,"&gt;"&amp;AN$5,Fluxo!$U:$U,"&lt;="&amp;AO$5,Fluxo!$D:$D,$D63,Fluxo!$E:$E,"&lt;&gt;"&amp;"PERMUTANTE"))</f>
        <v>0</v>
      </c>
      <c r="AP63" s="18">
        <f>IF(AP$5&gt;$G$4,0,SUMIFS(Fluxo!$O:$O,Fluxo!$U:$U,"&gt;"&amp;AO$5,Fluxo!$U:$U,"&lt;="&amp;AP$5,Fluxo!$D:$D,$D63,Fluxo!$E:$E,"&lt;&gt;"&amp;"PERMUTANTE"))</f>
        <v>0</v>
      </c>
      <c r="AQ63" s="18">
        <f>IF(AQ$5&gt;$G$4,0,SUMIFS(Fluxo!$O:$O,Fluxo!$U:$U,"&gt;"&amp;AP$5,Fluxo!$U:$U,"&lt;="&amp;AQ$5,Fluxo!$D:$D,$D63,Fluxo!$E:$E,"&lt;&gt;"&amp;"PERMUTANTE"))</f>
        <v>0</v>
      </c>
      <c r="AR63" s="18">
        <f>IF(AR$5&gt;$G$4,0,SUMIFS(Fluxo!$O:$O,Fluxo!$U:$U,"&gt;"&amp;AQ$5,Fluxo!$U:$U,"&lt;="&amp;AR$5,Fluxo!$D:$D,$D63,Fluxo!$E:$E,"&lt;&gt;"&amp;"PERMUTANTE"))</f>
        <v>0</v>
      </c>
      <c r="AS63" s="18">
        <f>IF(AS$5&gt;$G$4,0,SUMIFS(Fluxo!$O:$O,Fluxo!$U:$U,"&gt;"&amp;AR$5,Fluxo!$U:$U,"&lt;="&amp;AS$5,Fluxo!$D:$D,$D63,Fluxo!$E:$E,"&lt;&gt;"&amp;"PERMUTANTE"))</f>
        <v>0</v>
      </c>
      <c r="AT63" s="18">
        <f>IF(AT$5&gt;$G$4,0,SUMIFS(Fluxo!$O:$O,Fluxo!$U:$U,"&gt;"&amp;AS$5,Fluxo!$U:$U,"&lt;="&amp;AT$5,Fluxo!$D:$D,$D63,Fluxo!$E:$E,"&lt;&gt;"&amp;"PERMUTANTE"))</f>
        <v>0</v>
      </c>
      <c r="AU63" s="18">
        <f>IF(AU$5&gt;$G$4,0,SUMIFS(Fluxo!$O:$O,Fluxo!$U:$U,"&gt;"&amp;AT$5,Fluxo!$U:$U,"&lt;="&amp;AU$5,Fluxo!$D:$D,$D63,Fluxo!$E:$E,"&lt;&gt;"&amp;"PERMUTANTE"))</f>
        <v>0</v>
      </c>
      <c r="AV63" s="18">
        <f>IF(AV$5&gt;$G$4,0,SUMIFS(Fluxo!$O:$O,Fluxo!$U:$U,"&gt;"&amp;AU$5,Fluxo!$U:$U,"&lt;="&amp;AV$5,Fluxo!$D:$D,$D63,Fluxo!$E:$E,"&lt;&gt;"&amp;"PERMUTANTE"))</f>
        <v>0</v>
      </c>
      <c r="AW63" s="18">
        <f>IF(AW$5&gt;$G$4,0,SUMIFS(Fluxo!$O:$O,Fluxo!$U:$U,"&gt;"&amp;AV$5,Fluxo!$U:$U,"&lt;="&amp;AW$5,Fluxo!$D:$D,$D63,Fluxo!$E:$E,"&lt;&gt;"&amp;"PERMUTANTE"))</f>
        <v>0</v>
      </c>
      <c r="AX63" s="18">
        <f>IF(AX$5&gt;$G$4,0,SUMIFS(Fluxo!$O:$O,Fluxo!$U:$U,"&gt;"&amp;AW$5,Fluxo!$U:$U,"&lt;="&amp;AX$5,Fluxo!$D:$D,$D63,Fluxo!$E:$E,"&lt;&gt;"&amp;"PERMUTANTE"))</f>
        <v>0</v>
      </c>
      <c r="AY63" s="18">
        <f>IF(AY$5&gt;$G$4,0,SUMIFS(Fluxo!$O:$O,Fluxo!$U:$U,"&gt;"&amp;AX$5,Fluxo!$U:$U,"&lt;="&amp;AY$5,Fluxo!$D:$D,$D63,Fluxo!$E:$E,"&lt;&gt;"&amp;"PERMUTANTE"))</f>
        <v>0</v>
      </c>
      <c r="AZ63" s="18">
        <f>IF(AZ$5&gt;$G$4,0,SUMIFS(Fluxo!$O:$O,Fluxo!$U:$U,"&gt;"&amp;AY$5,Fluxo!$U:$U,"&lt;="&amp;AZ$5,Fluxo!$D:$D,$D63,Fluxo!$E:$E,"&lt;&gt;"&amp;"PERMUTANTE"))</f>
        <v>0</v>
      </c>
      <c r="BA63" s="18">
        <f>IF(BA$5&gt;$G$4,0,SUMIFS(Fluxo!$O:$O,Fluxo!$U:$U,"&gt;"&amp;AZ$5,Fluxo!$U:$U,"&lt;="&amp;BA$5,Fluxo!$D:$D,$D63,Fluxo!$E:$E,"&lt;&gt;"&amp;"PERMUTANTE"))</f>
        <v>0</v>
      </c>
      <c r="BB63" s="18">
        <f>IF(BB$5&gt;$G$4,0,SUMIFS(Fluxo!$O:$O,Fluxo!$U:$U,"&gt;"&amp;BA$5,Fluxo!$U:$U,"&lt;="&amp;BB$5,Fluxo!$D:$D,$D63,Fluxo!$E:$E,"&lt;&gt;"&amp;"PERMUTANTE"))</f>
        <v>0</v>
      </c>
      <c r="BC63" s="18">
        <f>IF(BC$5&gt;$G$4,0,SUMIFS(Fluxo!$O:$O,Fluxo!$U:$U,"&gt;"&amp;BB$5,Fluxo!$U:$U,"&lt;="&amp;BC$5,Fluxo!$D:$D,$D63,Fluxo!$E:$E,"&lt;&gt;"&amp;"PERMUTANTE"))</f>
        <v>0</v>
      </c>
      <c r="BD63" s="18">
        <f>IF(BD$5&gt;$G$4,0,SUMIFS(Fluxo!$O:$O,Fluxo!$U:$U,"&gt;"&amp;BC$5,Fluxo!$U:$U,"&lt;="&amp;BD$5,Fluxo!$D:$D,$D63,Fluxo!$E:$E,"&lt;&gt;"&amp;"PERMUTANTE"))</f>
        <v>0</v>
      </c>
      <c r="BE63" s="18">
        <f>IF(BE$5&gt;$G$4,0,SUMIFS(Fluxo!$O:$O,Fluxo!$U:$U,"&gt;"&amp;BD$5,Fluxo!$U:$U,"&lt;="&amp;BE$5,Fluxo!$D:$D,$D63,Fluxo!$E:$E,"&lt;&gt;"&amp;"PERMUTANTE"))</f>
        <v>0</v>
      </c>
      <c r="BF63" s="18">
        <f>IF(BF$5&gt;$G$4,0,SUMIFS(Fluxo!$O:$O,Fluxo!$U:$U,"&gt;"&amp;BE$5,Fluxo!$U:$U,"&lt;="&amp;BF$5,Fluxo!$D:$D,$D63,Fluxo!$E:$E,"&lt;&gt;"&amp;"PERMUTANTE"))</f>
        <v>0</v>
      </c>
      <c r="BG63" s="18">
        <f>IF(BG$5&gt;$G$4,0,SUMIFS(Fluxo!$O:$O,Fluxo!$U:$U,"&gt;"&amp;BF$5,Fluxo!$U:$U,"&lt;="&amp;BG$5,Fluxo!$D:$D,$D63,Fluxo!$E:$E,"&lt;&gt;"&amp;"PERMUTANTE"))</f>
        <v>0</v>
      </c>
      <c r="BH63" s="18">
        <f>IF(BH$5&gt;$G$4,0,SUMIFS(Fluxo!$O:$O,Fluxo!$U:$U,"&gt;"&amp;BG$5,Fluxo!$U:$U,"&lt;="&amp;BH$5,Fluxo!$D:$D,$D63,Fluxo!$E:$E,"&lt;&gt;"&amp;"PERMUTANTE"))</f>
        <v>0</v>
      </c>
      <c r="BI63" s="18">
        <f>IF(BI$5&gt;$G$4,0,SUMIFS(Fluxo!$O:$O,Fluxo!$U:$U,"&gt;"&amp;BH$5,Fluxo!$U:$U,"&lt;="&amp;BI$5,Fluxo!$D:$D,$D63,Fluxo!$E:$E,"&lt;&gt;"&amp;"PERMUTANTE"))</f>
        <v>0</v>
      </c>
      <c r="BJ63" s="18">
        <f>IF(BJ$5&gt;$G$4,0,SUMIFS(Fluxo!$O:$O,Fluxo!$U:$U,"&gt;"&amp;BI$5,Fluxo!$U:$U,"&lt;="&amp;BJ$5,Fluxo!$D:$D,$D63,Fluxo!$E:$E,"&lt;&gt;"&amp;"PERMUTANTE"))</f>
        <v>0</v>
      </c>
      <c r="BK63" s="18">
        <f>IF(BK$5&gt;$G$4,0,SUMIFS(Fluxo!$O:$O,Fluxo!$U:$U,"&gt;"&amp;BJ$5,Fluxo!$U:$U,"&lt;="&amp;BK$5,Fluxo!$D:$D,$D63,Fluxo!$E:$E,"&lt;&gt;"&amp;"PERMUTANTE"))</f>
        <v>0</v>
      </c>
      <c r="BL63" s="18">
        <f>IF(BL$5&gt;$G$4,0,SUMIFS(Fluxo!$O:$O,Fluxo!$U:$U,"&gt;"&amp;BK$5,Fluxo!$U:$U,"&lt;="&amp;BL$5,Fluxo!$D:$D,$D63,Fluxo!$E:$E,"&lt;&gt;"&amp;"PERMUTANTE"))</f>
        <v>0</v>
      </c>
      <c r="BM63" s="18">
        <f>IF(BM$5&gt;$G$4,0,SUMIFS(Fluxo!$O:$O,Fluxo!$U:$U,"&gt;"&amp;BL$5,Fluxo!$U:$U,"&lt;="&amp;BM$5,Fluxo!$D:$D,$D63,Fluxo!$E:$E,"&lt;&gt;"&amp;"PERMUTANTE"))</f>
        <v>0</v>
      </c>
      <c r="BN63" s="18">
        <f>IF(BN$5&gt;$G$4,0,SUMIFS(Fluxo!$O:$O,Fluxo!$U:$U,"&gt;"&amp;BM$5,Fluxo!$U:$U,"&lt;="&amp;BN$5,Fluxo!$D:$D,$D63,Fluxo!$E:$E,"&lt;&gt;"&amp;"PERMUTANTE"))</f>
        <v>0</v>
      </c>
      <c r="BO63" s="18">
        <f>IF(BO$5&gt;$G$4,0,SUMIFS(Fluxo!$O:$O,Fluxo!$U:$U,"&gt;"&amp;BN$5,Fluxo!$U:$U,"&lt;="&amp;BO$5,Fluxo!$D:$D,$D63,Fluxo!$E:$E,"&lt;&gt;"&amp;"PERMUTANTE"))</f>
        <v>0</v>
      </c>
      <c r="BP63" s="18">
        <f>IF(BP$5&gt;$G$4,0,SUMIFS(Fluxo!$O:$O,Fluxo!$U:$U,"&gt;"&amp;BO$5,Fluxo!$U:$U,"&lt;="&amp;BP$5,Fluxo!$D:$D,$D63,Fluxo!$E:$E,"&lt;&gt;"&amp;"PERMUTANTE"))</f>
        <v>0</v>
      </c>
      <c r="BQ63" s="18">
        <f>IF(BQ$5&gt;$G$4,0,SUMIFS(Fluxo!$O:$O,Fluxo!$U:$U,"&gt;"&amp;BP$5,Fluxo!$U:$U,"&lt;="&amp;BQ$5,Fluxo!$D:$D,$D63,Fluxo!$E:$E,"&lt;&gt;"&amp;"PERMUTANTE"))</f>
        <v>0</v>
      </c>
      <c r="BR63" s="18">
        <f>IF(BR$5&gt;$G$4,0,SUMIFS(Fluxo!$O:$O,Fluxo!$U:$U,"&gt;"&amp;BQ$5,Fluxo!$U:$U,"&lt;="&amp;BR$5,Fluxo!$D:$D,$D63,Fluxo!$E:$E,"&lt;&gt;"&amp;"PERMUTANTE"))</f>
        <v>0</v>
      </c>
      <c r="BS63" s="18">
        <f>IF(BS$5&gt;$G$4,0,SUMIFS(Fluxo!$O:$O,Fluxo!$U:$U,"&gt;"&amp;BR$5,Fluxo!$U:$U,"&lt;="&amp;BS$5,Fluxo!$D:$D,$D63,Fluxo!$E:$E,"&lt;&gt;"&amp;"PERMUTANTE"))</f>
        <v>0</v>
      </c>
      <c r="BT63" s="18">
        <f>IF(BT$5&gt;$G$4,0,SUMIFS(Fluxo!$O:$O,Fluxo!$U:$U,"&gt;"&amp;BS$5,Fluxo!$U:$U,"&lt;="&amp;BT$5,Fluxo!$D:$D,$D63,Fluxo!$E:$E,"&lt;&gt;"&amp;"PERMUTANTE"))</f>
        <v>0</v>
      </c>
      <c r="BU63" s="18">
        <f>IF(BU$5&gt;$G$4,0,SUMIFS(Fluxo!$O:$O,Fluxo!$U:$U,"&gt;"&amp;BT$5,Fluxo!$U:$U,"&lt;="&amp;BU$5,Fluxo!$D:$D,$D63,Fluxo!$E:$E,"&lt;&gt;"&amp;"PERMUTANTE"))</f>
        <v>0</v>
      </c>
      <c r="BV63" s="18">
        <f>IF(BV$5&gt;$G$4,0,SUMIFS(Fluxo!$O:$O,Fluxo!$U:$U,"&gt;"&amp;BU$5,Fluxo!$U:$U,"&lt;="&amp;BV$5,Fluxo!$D:$D,$D63,Fluxo!$E:$E,"&lt;&gt;"&amp;"PERMUTANTE"))</f>
        <v>0</v>
      </c>
      <c r="BW63" s="18">
        <f>IF(BW$5&gt;$G$4,0,SUMIFS(Fluxo!$O:$O,Fluxo!$U:$U,"&gt;"&amp;BV$5,Fluxo!$U:$U,"&lt;="&amp;BW$5,Fluxo!$D:$D,$D63,Fluxo!$E:$E,"&lt;&gt;"&amp;"PERMUTANTE"))</f>
        <v>0</v>
      </c>
      <c r="BX63" s="18">
        <f>IF(BX$5&gt;$G$4,0,SUMIFS(Fluxo!$O:$O,Fluxo!$U:$U,"&gt;"&amp;BW$5,Fluxo!$U:$U,"&lt;="&amp;BX$5,Fluxo!$D:$D,$D63,Fluxo!$E:$E,"&lt;&gt;"&amp;"PERMUTANTE"))</f>
        <v>0</v>
      </c>
      <c r="BY63" s="18">
        <f>IF(BY$5&gt;$G$4,0,SUMIFS(Fluxo!$O:$O,Fluxo!$U:$U,"&gt;"&amp;BX$5,Fluxo!$U:$U,"&lt;="&amp;BY$5,Fluxo!$D:$D,$D63,Fluxo!$E:$E,"&lt;&gt;"&amp;"PERMUTANTE"))</f>
        <v>0</v>
      </c>
      <c r="BZ63" s="18">
        <f>IF(BZ$5&gt;$G$4,0,SUMIFS(Fluxo!$O:$O,Fluxo!$U:$U,"&gt;"&amp;BY$5,Fluxo!$U:$U,"&lt;="&amp;BZ$5,Fluxo!$D:$D,$D63,Fluxo!$E:$E,"&lt;&gt;"&amp;"PERMUTANTE"))</f>
        <v>0</v>
      </c>
      <c r="CA63" s="18">
        <f>IF(CA$5&gt;$G$4,0,SUMIFS(Fluxo!$O:$O,Fluxo!$U:$U,"&gt;"&amp;BZ$5,Fluxo!$U:$U,"&lt;="&amp;CA$5,Fluxo!$D:$D,$D63,Fluxo!$E:$E,"&lt;&gt;"&amp;"PERMUTANTE"))</f>
        <v>0</v>
      </c>
      <c r="CB63" s="18">
        <f>IF(CB$5&gt;$G$4,0,SUMIFS(Fluxo!$O:$O,Fluxo!$U:$U,"&gt;"&amp;CA$5,Fluxo!$U:$U,"&lt;="&amp;CB$5,Fluxo!$D:$D,$D63,Fluxo!$E:$E,"&lt;&gt;"&amp;"PERMUTANTE"))</f>
        <v>0</v>
      </c>
      <c r="CC63" s="18">
        <f>IF(CC$5&gt;$G$4,0,SUMIFS(Fluxo!$O:$O,Fluxo!$U:$U,"&gt;"&amp;CB$5,Fluxo!$U:$U,"&lt;="&amp;CC$5,Fluxo!$D:$D,$D63,Fluxo!$E:$E,"&lt;&gt;"&amp;"PERMUTANTE"))</f>
        <v>0</v>
      </c>
      <c r="CD63" s="18">
        <f>IF(CD$5&gt;$G$4,0,SUMIFS(Fluxo!$O:$O,Fluxo!$U:$U,"&gt;"&amp;CC$5,Fluxo!$U:$U,"&lt;="&amp;CD$5,Fluxo!$D:$D,$D63,Fluxo!$E:$E,"&lt;&gt;"&amp;"PERMUTANTE"))</f>
        <v>0</v>
      </c>
      <c r="CE63" s="18">
        <f>IF(CE$5&gt;$G$4,0,SUMIFS(Fluxo!$O:$O,Fluxo!$U:$U,"&gt;"&amp;CD$5,Fluxo!$U:$U,"&lt;="&amp;CE$5,Fluxo!$D:$D,$D63,Fluxo!$E:$E,"&lt;&gt;"&amp;"PERMUTANTE"))</f>
        <v>0</v>
      </c>
      <c r="CF63" s="18">
        <f>IF(CF$5&gt;$G$4,0,SUMIFS(Fluxo!$O:$O,Fluxo!$U:$U,"&gt;"&amp;CE$5,Fluxo!$U:$U,"&lt;="&amp;CF$5,Fluxo!$D:$D,$D63,Fluxo!$E:$E,"&lt;&gt;"&amp;"PERMUTANTE"))</f>
        <v>0</v>
      </c>
      <c r="CG63" s="18">
        <f>IF(CG$5&gt;$G$4,0,SUMIFS(Fluxo!$O:$O,Fluxo!$U:$U,"&gt;"&amp;CF$5,Fluxo!$U:$U,"&lt;="&amp;CG$5,Fluxo!$D:$D,$D63,Fluxo!$E:$E,"&lt;&gt;"&amp;"PERMUTANTE"))</f>
        <v>0</v>
      </c>
      <c r="CH63" s="18">
        <f>IF(CH$5&gt;$G$4,0,SUMIFS(Fluxo!$O:$O,Fluxo!$U:$U,"&gt;"&amp;CG$5,Fluxo!$U:$U,"&lt;="&amp;CH$5,Fluxo!$D:$D,$D63,Fluxo!$E:$E,"&lt;&gt;"&amp;"PERMUTANTE"))</f>
        <v>0</v>
      </c>
      <c r="CI63" s="18">
        <f>IF(CI$5&gt;$G$4,0,SUMIFS(Fluxo!$O:$O,Fluxo!$U:$U,"&gt;"&amp;CH$5,Fluxo!$U:$U,"&lt;="&amp;CI$5,Fluxo!$D:$D,$D63,Fluxo!$E:$E,"&lt;&gt;"&amp;"PERMUTANTE"))</f>
        <v>0</v>
      </c>
      <c r="CJ63" s="18">
        <f>IF(CJ$5&gt;$G$4,0,SUMIFS(Fluxo!$O:$O,Fluxo!$U:$U,"&gt;"&amp;CI$5,Fluxo!$U:$U,"&lt;="&amp;CJ$5,Fluxo!$D:$D,$D63,Fluxo!$E:$E,"&lt;&gt;"&amp;"PERMUTANTE"))</f>
        <v>0</v>
      </c>
      <c r="CK63" s="18">
        <f>IF(CK$5&gt;$G$4,0,SUMIFS(Fluxo!$O:$O,Fluxo!$U:$U,"&gt;"&amp;CJ$5,Fluxo!$U:$U,"&lt;="&amp;CK$5,Fluxo!$D:$D,$D63,Fluxo!$E:$E,"&lt;&gt;"&amp;"PERMUTANTE"))</f>
        <v>0</v>
      </c>
      <c r="CL63" s="18">
        <f>IF(CL$5&gt;$G$4,0,SUMIFS(Fluxo!$O:$O,Fluxo!$U:$U,"&gt;"&amp;CK$5,Fluxo!$U:$U,"&lt;="&amp;CL$5,Fluxo!$D:$D,$D63,Fluxo!$E:$E,"&lt;&gt;"&amp;"PERMUTANTE"))</f>
        <v>0</v>
      </c>
      <c r="CM63" s="18">
        <f>IF(CM$5&gt;$G$4,0,SUMIFS(Fluxo!$O:$O,Fluxo!$U:$U,"&gt;"&amp;CL$5,Fluxo!$U:$U,"&lt;="&amp;CM$5,Fluxo!$D:$D,$D63,Fluxo!$E:$E,"&lt;&gt;"&amp;"PERMUTANTE"))</f>
        <v>0</v>
      </c>
      <c r="CN63" s="18">
        <f>IF(CN$5&gt;$G$4,0,SUMIFS(Fluxo!$O:$O,Fluxo!$U:$U,"&gt;"&amp;CM$5,Fluxo!$U:$U,"&lt;="&amp;CN$5,Fluxo!$D:$D,$D63,Fluxo!$E:$E,"&lt;&gt;"&amp;"PERMUTANTE"))</f>
        <v>0</v>
      </c>
      <c r="CO63" s="18">
        <f>IF(CO$5&gt;$G$4,0,SUMIFS(Fluxo!$O:$O,Fluxo!$U:$U,"&gt;"&amp;CN$5,Fluxo!$U:$U,"&lt;="&amp;CO$5,Fluxo!$D:$D,$D63,Fluxo!$E:$E,"&lt;&gt;"&amp;"PERMUTANTE"))</f>
        <v>0</v>
      </c>
      <c r="CP63" s="18">
        <f>IF(CP$5&gt;$G$4,0,SUMIFS(Fluxo!$O:$O,Fluxo!$U:$U,"&gt;"&amp;CO$5,Fluxo!$U:$U,"&lt;="&amp;CP$5,Fluxo!$D:$D,$D63,Fluxo!$E:$E,"&lt;&gt;"&amp;"PERMUTANTE"))</f>
        <v>0</v>
      </c>
      <c r="CQ63" s="18">
        <f>IF(CQ$5&gt;$G$4,0,SUMIFS(Fluxo!$O:$O,Fluxo!$U:$U,"&gt;"&amp;CP$5,Fluxo!$U:$U,"&lt;="&amp;CQ$5,Fluxo!$D:$D,$D63,Fluxo!$E:$E,"&lt;&gt;"&amp;"PERMUTANTE"))</f>
        <v>0</v>
      </c>
      <c r="CR63" s="18">
        <f>IF(CR$5&gt;$G$4,0,SUMIFS(Fluxo!$O:$O,Fluxo!$U:$U,"&gt;"&amp;CQ$5,Fluxo!$U:$U,"&lt;="&amp;CR$5,Fluxo!$D:$D,$D63,Fluxo!$E:$E,"&lt;&gt;"&amp;"PERMUTANTE"))</f>
        <v>0</v>
      </c>
      <c r="CS63" s="18">
        <f>IF(CS$5&gt;$G$4,0,SUMIFS(Fluxo!$O:$O,Fluxo!$U:$U,"&gt;"&amp;CR$5,Fluxo!$U:$U,"&lt;="&amp;CS$5,Fluxo!$D:$D,$D63,Fluxo!$E:$E,"&lt;&gt;"&amp;"PERMUTANTE"))</f>
        <v>0</v>
      </c>
      <c r="CT63" s="18">
        <f>IF(CT$5&gt;$G$4,0,SUMIFS(Fluxo!$O:$O,Fluxo!$U:$U,"&gt;"&amp;CS$5,Fluxo!$U:$U,"&lt;="&amp;CT$5,Fluxo!$D:$D,$D63,Fluxo!$E:$E,"&lt;&gt;"&amp;"PERMUTANTE"))</f>
        <v>0</v>
      </c>
      <c r="CU63" s="18">
        <f>IF(CU$5&gt;$G$4,0,SUMIFS(Fluxo!$O:$O,Fluxo!$U:$U,"&gt;"&amp;CT$5,Fluxo!$U:$U,"&lt;="&amp;CU$5,Fluxo!$D:$D,$D63,Fluxo!$E:$E,"&lt;&gt;"&amp;"PERMUTANTE"))</f>
        <v>0</v>
      </c>
      <c r="CV63" s="18">
        <f>IF(CV$5&gt;$G$4,0,SUMIFS(Fluxo!$O:$O,Fluxo!$U:$U,"&gt;"&amp;CU$5,Fluxo!$U:$U,"&lt;="&amp;CV$5,Fluxo!$D:$D,$D63,Fluxo!$E:$E,"&lt;&gt;"&amp;"PERMUTANTE"))</f>
        <v>0</v>
      </c>
      <c r="CW63" s="18">
        <f>IF(CW$5&gt;$G$4,0,SUMIFS(Fluxo!$O:$O,Fluxo!$U:$U,"&gt;"&amp;CV$5,Fluxo!$U:$U,"&lt;="&amp;CW$5,Fluxo!$D:$D,$D63,Fluxo!$E:$E,"&lt;&gt;"&amp;"PERMUTANTE"))</f>
        <v>0</v>
      </c>
      <c r="CX63" s="18">
        <f>IF(CX$5&gt;$G$4,0,SUMIFS(Fluxo!$O:$O,Fluxo!$U:$U,"&gt;"&amp;CW$5,Fluxo!$U:$U,"&lt;="&amp;CX$5,Fluxo!$D:$D,$D63,Fluxo!$E:$E,"&lt;&gt;"&amp;"PERMUTANTE"))</f>
        <v>0</v>
      </c>
      <c r="CY63" s="18">
        <f>IF(CY$5&gt;$G$4,0,SUMIFS(Fluxo!$O:$O,Fluxo!$U:$U,"&gt;"&amp;CX$5,Fluxo!$U:$U,"&lt;="&amp;CY$5,Fluxo!$D:$D,$D63,Fluxo!$E:$E,"&lt;&gt;"&amp;"PERMUTANTE"))</f>
        <v>0</v>
      </c>
      <c r="CZ63" s="18">
        <f>IF(CZ$5&gt;$G$4,0,SUMIFS(Fluxo!$O:$O,Fluxo!$U:$U,"&gt;"&amp;CY$5,Fluxo!$U:$U,"&lt;="&amp;CZ$5,Fluxo!$D:$D,$D63,Fluxo!$E:$E,"&lt;&gt;"&amp;"PERMUTANTE"))</f>
        <v>0</v>
      </c>
      <c r="DA63" s="18">
        <f>IF(DA$5&gt;$G$4,0,SUMIFS(Fluxo!$O:$O,Fluxo!$U:$U,"&gt;"&amp;CZ$5,Fluxo!$U:$U,"&lt;="&amp;DA$5,Fluxo!$D:$D,$D63,Fluxo!$E:$E,"&lt;&gt;"&amp;"PERMUTANTE"))</f>
        <v>0</v>
      </c>
      <c r="DB63" s="18">
        <f>IF(DB$5&gt;$G$4,0,SUMIFS(Fluxo!$O:$O,Fluxo!$U:$U,"&gt;"&amp;DA$5,Fluxo!$U:$U,"&lt;="&amp;DB$5,Fluxo!$D:$D,$D63,Fluxo!$E:$E,"&lt;&gt;"&amp;"PERMUTANTE"))</f>
        <v>0</v>
      </c>
      <c r="DC63" s="18">
        <f>IF(DC$5&gt;$G$4,0,SUMIFS(Fluxo!$O:$O,Fluxo!$U:$U,"&gt;"&amp;DB$5,Fluxo!$U:$U,"&lt;="&amp;DC$5,Fluxo!$D:$D,$D63,Fluxo!$E:$E,"&lt;&gt;"&amp;"PERMUTANTE"))</f>
        <v>0</v>
      </c>
      <c r="DD63" s="18">
        <f>IF(DD$5&gt;$G$4,0,SUMIFS(Fluxo!$O:$O,Fluxo!$U:$U,"&gt;"&amp;DC$5,Fluxo!$U:$U,"&lt;="&amp;DD$5,Fluxo!$D:$D,$D63,Fluxo!$E:$E,"&lt;&gt;"&amp;"PERMUTANTE"))</f>
        <v>0</v>
      </c>
      <c r="DE63" s="18">
        <f>IF(DE$5&gt;$G$4,0,SUMIFS(Fluxo!$O:$O,Fluxo!$U:$U,"&gt;"&amp;DD$5,Fluxo!$U:$U,"&lt;="&amp;DE$5,Fluxo!$D:$D,$D63,Fluxo!$E:$E,"&lt;&gt;"&amp;"PERMUTANTE"))</f>
        <v>0</v>
      </c>
      <c r="DF63" s="18">
        <f>IF(DF$5&gt;$G$4,0,SUMIFS(Fluxo!$O:$O,Fluxo!$U:$U,"&gt;"&amp;DE$5,Fluxo!$U:$U,"&lt;="&amp;DF$5,Fluxo!$D:$D,$D63,Fluxo!$E:$E,"&lt;&gt;"&amp;"PERMUTANTE"))</f>
        <v>0</v>
      </c>
      <c r="DG63" s="18">
        <f>IF(DG$5&gt;$G$4,0,SUMIFS(Fluxo!$O:$O,Fluxo!$U:$U,"&gt;"&amp;DF$5,Fluxo!$U:$U,"&lt;="&amp;DG$5,Fluxo!$D:$D,$D63,Fluxo!$E:$E,"&lt;&gt;"&amp;"PERMUTANTE"))</f>
        <v>0</v>
      </c>
      <c r="DH63" s="18">
        <f>IF(DH$5&gt;$G$4,0,SUMIFS(Fluxo!$O:$O,Fluxo!$U:$U,"&gt;"&amp;DG$5,Fluxo!$U:$U,"&lt;="&amp;DH$5,Fluxo!$D:$D,$D63,Fluxo!$E:$E,"&lt;&gt;"&amp;"PERMUTANTE"))</f>
        <v>0</v>
      </c>
      <c r="DI63" s="18">
        <f>IF(DI$5&gt;$G$4,0,SUMIFS(Fluxo!$O:$O,Fluxo!$U:$U,"&gt;"&amp;DH$5,Fluxo!$U:$U,"&lt;="&amp;DI$5,Fluxo!$D:$D,$D63,Fluxo!$E:$E,"&lt;&gt;"&amp;"PERMUTANTE"))</f>
        <v>0</v>
      </c>
      <c r="DJ63" s="18">
        <f>IF(DJ$5&gt;$G$4,0,SUMIFS(Fluxo!$O:$O,Fluxo!$U:$U,"&gt;"&amp;DI$5,Fluxo!$U:$U,"&lt;="&amp;DJ$5,Fluxo!$D:$D,$D63,Fluxo!$E:$E,"&lt;&gt;"&amp;"PERMUTANTE"))</f>
        <v>0</v>
      </c>
      <c r="DK63" s="18">
        <f>IF(DK$5&gt;$G$4,0,SUMIFS(Fluxo!$O:$O,Fluxo!$U:$U,"&gt;"&amp;DJ$5,Fluxo!$U:$U,"&lt;="&amp;DK$5,Fluxo!$D:$D,$D63,Fluxo!$E:$E,"&lt;&gt;"&amp;"PERMUTANTE"))</f>
        <v>0</v>
      </c>
      <c r="DL63" s="18">
        <f>IF(DL$5&gt;$G$4,0,SUMIFS(Fluxo!$O:$O,Fluxo!$U:$U,"&gt;"&amp;DK$5,Fluxo!$U:$U,"&lt;="&amp;DL$5,Fluxo!$D:$D,$D63,Fluxo!$E:$E,"&lt;&gt;"&amp;"PERMUTANTE"))</f>
        <v>0</v>
      </c>
      <c r="DM63" s="18">
        <f>IF(DM$5&gt;$G$4,0,SUMIFS(Fluxo!$O:$O,Fluxo!$U:$U,"&gt;"&amp;DL$5,Fluxo!$U:$U,"&lt;="&amp;DM$5,Fluxo!$D:$D,$D63,Fluxo!$E:$E,"&lt;&gt;"&amp;"PERMUTANTE"))</f>
        <v>0</v>
      </c>
      <c r="DN63" s="18">
        <f>IF(DN$5&gt;$G$4,0,SUMIFS(Fluxo!$O:$O,Fluxo!$U:$U,"&gt;"&amp;DM$5,Fluxo!$U:$U,"&lt;="&amp;DN$5,Fluxo!$D:$D,$D63,Fluxo!$E:$E,"&lt;&gt;"&amp;"PERMUTANTE"))</f>
        <v>0</v>
      </c>
      <c r="DO63" s="18">
        <f>IF(DO$5&gt;$G$4,0,SUMIFS(Fluxo!$O:$O,Fluxo!$U:$U,"&gt;"&amp;DN$5,Fluxo!$U:$U,"&lt;="&amp;DO$5,Fluxo!$D:$D,$D63,Fluxo!$E:$E,"&lt;&gt;"&amp;"PERMUTANTE"))</f>
        <v>0</v>
      </c>
      <c r="DP63" s="18">
        <f>IF(DP$5&gt;$G$4,0,SUMIFS(Fluxo!$O:$O,Fluxo!$U:$U,"&gt;"&amp;DO$5,Fluxo!$U:$U,"&lt;="&amp;DP$5,Fluxo!$D:$D,$D63,Fluxo!$E:$E,"&lt;&gt;"&amp;"PERMUTANTE"))</f>
        <v>0</v>
      </c>
      <c r="DQ63" s="18">
        <f>IF(DQ$5&gt;$G$4,0,SUMIFS(Fluxo!$O:$O,Fluxo!$U:$U,"&gt;"&amp;DP$5,Fluxo!$U:$U,"&lt;="&amp;DQ$5,Fluxo!$D:$D,$D63,Fluxo!$E:$E,"&lt;&gt;"&amp;"PERMUTANTE"))</f>
        <v>0</v>
      </c>
      <c r="DR63" s="18">
        <f>IF(DR$5&gt;$G$4,0,SUMIFS(Fluxo!$O:$O,Fluxo!$U:$U,"&gt;"&amp;DQ$5,Fluxo!$U:$U,"&lt;="&amp;DR$5,Fluxo!$D:$D,$D63,Fluxo!$E:$E,"&lt;&gt;"&amp;"PERMUTANTE"))</f>
        <v>0</v>
      </c>
      <c r="DS63" s="18">
        <f>IF(DS$5&gt;$G$4,0,SUMIFS(Fluxo!$O:$O,Fluxo!$U:$U,"&gt;"&amp;DR$5,Fluxo!$U:$U,"&lt;="&amp;DS$5,Fluxo!$D:$D,$D63,Fluxo!$E:$E,"&lt;&gt;"&amp;"PERMUTANTE"))</f>
        <v>0</v>
      </c>
      <c r="DT63" s="18">
        <f>IF(DT$5&gt;$G$4,0,SUMIFS(Fluxo!$O:$O,Fluxo!$U:$U,"&gt;"&amp;DS$5,Fluxo!$U:$U,"&lt;="&amp;DT$5,Fluxo!$D:$D,$D63,Fluxo!$E:$E,"&lt;&gt;"&amp;"PERMUTANTE"))</f>
        <v>0</v>
      </c>
      <c r="DU63" s="18">
        <f>IF(DU$5&gt;$G$4,0,SUMIFS(Fluxo!$O:$O,Fluxo!$U:$U,"&gt;"&amp;DT$5,Fluxo!$U:$U,"&lt;="&amp;DU$5,Fluxo!$D:$D,$D63,Fluxo!$E:$E,"&lt;&gt;"&amp;"PERMUTANTE"))</f>
        <v>0</v>
      </c>
      <c r="DV63" s="18">
        <f>IF(DV$5&gt;$G$4,0,SUMIFS(Fluxo!$O:$O,Fluxo!$U:$U,"&gt;"&amp;DU$5,Fluxo!$U:$U,"&lt;="&amp;DV$5,Fluxo!$D:$D,$D63,Fluxo!$E:$E,"&lt;&gt;"&amp;"PERMUTANTE"))</f>
        <v>0</v>
      </c>
      <c r="DW63" s="18">
        <f>IF(DW$5&gt;$G$4,0,SUMIFS(Fluxo!$O:$O,Fluxo!$U:$U,"&gt;"&amp;DV$5,Fluxo!$U:$U,"&lt;="&amp;DW$5,Fluxo!$D:$D,$D63,Fluxo!$E:$E,"&lt;&gt;"&amp;"PERMUTANTE"))</f>
        <v>0</v>
      </c>
      <c r="DX63" s="18">
        <f>IF(DX$5&gt;$G$4,0,SUMIFS(Fluxo!$O:$O,Fluxo!$U:$U,"&gt;"&amp;DW$5,Fluxo!$U:$U,"&lt;="&amp;DX$5,Fluxo!$D:$D,$D63,Fluxo!$E:$E,"&lt;&gt;"&amp;"PERMUTANTE"))</f>
        <v>0</v>
      </c>
      <c r="DY63" s="18">
        <f>IF(DY$5&gt;$G$4,0,SUMIFS(Fluxo!$O:$O,Fluxo!$U:$U,"&gt;"&amp;DX$5,Fluxo!$U:$U,"&lt;="&amp;DY$5,Fluxo!$D:$D,$D63,Fluxo!$E:$E,"&lt;&gt;"&amp;"PERMUTANTE"))</f>
        <v>0</v>
      </c>
      <c r="DZ63" s="18">
        <f>IF(DZ$5&gt;$G$4,0,SUMIFS(Fluxo!$O:$O,Fluxo!$U:$U,"&gt;"&amp;DY$5,Fluxo!$U:$U,"&lt;="&amp;DZ$5,Fluxo!$D:$D,$D63,Fluxo!$E:$E,"&lt;&gt;"&amp;"PERMUTANTE"))</f>
        <v>0</v>
      </c>
      <c r="EA63" s="18">
        <f>IF(EA$5&gt;$G$4,0,SUMIFS(Fluxo!$O:$O,Fluxo!$U:$U,"&gt;"&amp;DZ$5,Fluxo!$U:$U,"&lt;="&amp;EA$5,Fluxo!$D:$D,$D63,Fluxo!$E:$E,"&lt;&gt;"&amp;"PERMUTANTE"))</f>
        <v>0</v>
      </c>
      <c r="EB63" s="18">
        <f>IF(EB$5&gt;$G$4,0,SUMIFS(Fluxo!$O:$O,Fluxo!$U:$U,"&gt;"&amp;EA$5,Fluxo!$U:$U,"&lt;="&amp;EB$5,Fluxo!$D:$D,$D63,Fluxo!$E:$E,"&lt;&gt;"&amp;"PERMUTANTE"))</f>
        <v>0</v>
      </c>
      <c r="EC63" s="18">
        <f>IF(EC$5&gt;$G$4,0,SUMIFS(Fluxo!$O:$O,Fluxo!$U:$U,"&gt;"&amp;EB$5,Fluxo!$U:$U,"&lt;="&amp;EC$5,Fluxo!$D:$D,$D63,Fluxo!$E:$E,"&lt;&gt;"&amp;"PERMUTANTE"))</f>
        <v>0</v>
      </c>
      <c r="ED63" s="18">
        <f>IF(ED$5&gt;$G$4,0,SUMIFS(Fluxo!$O:$O,Fluxo!$U:$U,"&gt;"&amp;EC$5,Fluxo!$U:$U,"&lt;="&amp;ED$5,Fluxo!$D:$D,$D63,Fluxo!$E:$E,"&lt;&gt;"&amp;"PERMUTANTE"))</f>
        <v>0</v>
      </c>
      <c r="EE63" s="18">
        <f>IF(EE$5&gt;$G$4,0,SUMIFS(Fluxo!$O:$O,Fluxo!$U:$U,"&gt;"&amp;ED$5,Fluxo!$U:$U,"&lt;="&amp;EE$5,Fluxo!$D:$D,$D63,Fluxo!$E:$E,"&lt;&gt;"&amp;"PERMUTANTE"))</f>
        <v>0</v>
      </c>
      <c r="EF63" s="18">
        <f>IF(EF$5&gt;$G$4,0,SUMIFS(Fluxo!$O:$O,Fluxo!$U:$U,"&gt;"&amp;EE$5,Fluxo!$U:$U,"&lt;="&amp;EF$5,Fluxo!$D:$D,$D63,Fluxo!$E:$E,"&lt;&gt;"&amp;"PERMUTANTE"))</f>
        <v>0</v>
      </c>
      <c r="EG63" s="18">
        <f>IF(EG$5&gt;$G$4,0,SUMIFS(Fluxo!$O:$O,Fluxo!$U:$U,"&gt;"&amp;EF$5,Fluxo!$U:$U,"&lt;="&amp;EG$5,Fluxo!$D:$D,$D63,Fluxo!$E:$E,"&lt;&gt;"&amp;"PERMUTANTE"))</f>
        <v>0</v>
      </c>
      <c r="EH63" s="18">
        <f>IF(EH$5&gt;$G$4,0,SUMIFS(Fluxo!$O:$O,Fluxo!$U:$U,"&gt;"&amp;EG$5,Fluxo!$U:$U,"&lt;="&amp;EH$5,Fluxo!$D:$D,$D63,Fluxo!$E:$E,"&lt;&gt;"&amp;"PERMUTANTE"))</f>
        <v>0</v>
      </c>
      <c r="EI63" s="18">
        <f>IF(EI$5&gt;$G$4,0,SUMIFS(Fluxo!$O:$O,Fluxo!$U:$U,"&gt;"&amp;EH$5,Fluxo!$U:$U,"&lt;="&amp;EI$5,Fluxo!$D:$D,$D63,Fluxo!$E:$E,"&lt;&gt;"&amp;"PERMUTANTE"))</f>
        <v>0</v>
      </c>
      <c r="EJ63" s="18">
        <f>IF(EJ$5&gt;$G$4,0,SUMIFS(Fluxo!$O:$O,Fluxo!$U:$U,"&gt;"&amp;EI$5,Fluxo!$U:$U,"&lt;="&amp;EJ$5,Fluxo!$D:$D,$D63,Fluxo!$E:$E,"&lt;&gt;"&amp;"PERMUTANTE"))</f>
        <v>0</v>
      </c>
      <c r="EK63" s="18">
        <f>IF(EK$5&gt;$G$4,0,SUMIFS(Fluxo!$O:$O,Fluxo!$U:$U,"&gt;"&amp;EJ$5,Fluxo!$U:$U,"&lt;="&amp;EK$5,Fluxo!$D:$D,$D63,Fluxo!$E:$E,"&lt;&gt;"&amp;"PERMUTANTE"))</f>
        <v>0</v>
      </c>
      <c r="EL63" s="18">
        <f>IF(EL$5&gt;$G$4,0,SUMIFS(Fluxo!$O:$O,Fluxo!$U:$U,"&gt;"&amp;EK$5,Fluxo!$U:$U,"&lt;="&amp;EL$5,Fluxo!$D:$D,$D63,Fluxo!$E:$E,"&lt;&gt;"&amp;"PERMUTANTE"))</f>
        <v>0</v>
      </c>
      <c r="EM63" s="18">
        <f>IF(EM$5&gt;$G$4,0,SUMIFS(Fluxo!$O:$O,Fluxo!$U:$U,"&gt;"&amp;EL$5,Fluxo!$U:$U,"&lt;="&amp;EM$5,Fluxo!$D:$D,$D63,Fluxo!$E:$E,"&lt;&gt;"&amp;"PERMUTANTE"))</f>
        <v>0</v>
      </c>
      <c r="EN63" s="18">
        <f>IF(EN$5&gt;$G$4,0,SUMIFS(Fluxo!$O:$O,Fluxo!$U:$U,"&gt;"&amp;EM$5,Fluxo!$U:$U,"&lt;="&amp;EN$5,Fluxo!$D:$D,$D63,Fluxo!$E:$E,"&lt;&gt;"&amp;"PERMUTANTE"))</f>
        <v>0</v>
      </c>
      <c r="EO63" s="18">
        <f>IF(EO$5&gt;$G$4,0,SUMIFS(Fluxo!$O:$O,Fluxo!$U:$U,"&gt;"&amp;EN$5,Fluxo!$U:$U,"&lt;="&amp;EO$5,Fluxo!$D:$D,$D63,Fluxo!$E:$E,"&lt;&gt;"&amp;"PERMUTANTE"))</f>
        <v>0</v>
      </c>
      <c r="EP63" s="18">
        <f>IF(EP$5&gt;$G$4,0,SUMIFS(Fluxo!$O:$O,Fluxo!$U:$U,"&gt;"&amp;EO$5,Fluxo!$U:$U,"&lt;="&amp;EP$5,Fluxo!$D:$D,$D63,Fluxo!$E:$E,"&lt;&gt;"&amp;"PERMUTANTE"))</f>
        <v>0</v>
      </c>
      <c r="EQ63" s="18">
        <f>IF(EQ$5&gt;$G$4,0,SUMIFS(Fluxo!$O:$O,Fluxo!$U:$U,"&gt;"&amp;EP$5,Fluxo!$U:$U,"&lt;="&amp;EQ$5,Fluxo!$D:$D,$D63,Fluxo!$E:$E,"&lt;&gt;"&amp;"PERMUTANTE"))</f>
        <v>0</v>
      </c>
      <c r="ER63" s="18">
        <f>IF(ER$5&gt;$G$4,0,SUMIFS(Fluxo!$O:$O,Fluxo!$U:$U,"&gt;"&amp;EQ$5,Fluxo!$U:$U,"&lt;="&amp;ER$5,Fluxo!$D:$D,$D63,Fluxo!$E:$E,"&lt;&gt;"&amp;"PERMUTANTE"))</f>
        <v>0</v>
      </c>
      <c r="ES63" s="18">
        <f>IF(ES$5&gt;$G$4,0,SUMIFS(Fluxo!$O:$O,Fluxo!$U:$U,"&gt;"&amp;ER$5,Fluxo!$U:$U,"&lt;="&amp;ES$5,Fluxo!$D:$D,$D63,Fluxo!$E:$E,"&lt;&gt;"&amp;"PERMUTANTE"))</f>
        <v>0</v>
      </c>
      <c r="ET63" s="18">
        <f>IF(ET$5&gt;$G$4,0,SUMIFS(Fluxo!$O:$O,Fluxo!$U:$U,"&gt;"&amp;ES$5,Fluxo!$U:$U,"&lt;="&amp;ET$5,Fluxo!$D:$D,$D63,Fluxo!$E:$E,"&lt;&gt;"&amp;"PERMUTANTE"))</f>
        <v>0</v>
      </c>
      <c r="EU63" s="18">
        <f>IF(EU$5&gt;$G$4,0,SUMIFS(Fluxo!$O:$O,Fluxo!$U:$U,"&gt;"&amp;ET$5,Fluxo!$U:$U,"&lt;="&amp;EU$5,Fluxo!$D:$D,$D63,Fluxo!$E:$E,"&lt;&gt;"&amp;"PERMUTANTE"))</f>
        <v>0</v>
      </c>
      <c r="EV63" s="18">
        <f>IF(EV$5&gt;$G$4,0,SUMIFS(Fluxo!$O:$O,Fluxo!$U:$U,"&gt;"&amp;EU$5,Fluxo!$U:$U,"&lt;="&amp;EV$5,Fluxo!$D:$D,$D63,Fluxo!$E:$E,"&lt;&gt;"&amp;"PERMUTANTE"))</f>
        <v>0</v>
      </c>
      <c r="EW63" s="18">
        <f>IF(EW$5&gt;$G$4,0,SUMIFS(Fluxo!$O:$O,Fluxo!$U:$U,"&gt;"&amp;EV$5,Fluxo!$U:$U,"&lt;="&amp;EW$5,Fluxo!$D:$D,$D63,Fluxo!$E:$E,"&lt;&gt;"&amp;"PERMUTANTE"))</f>
        <v>0</v>
      </c>
      <c r="EX63" s="18">
        <f>IF(EX$5&gt;$G$4,0,SUMIFS(Fluxo!$O:$O,Fluxo!$U:$U,"&gt;"&amp;EW$5,Fluxo!$U:$U,"&lt;="&amp;EX$5,Fluxo!$D:$D,$D63,Fluxo!$E:$E,"&lt;&gt;"&amp;"PERMUTANTE"))</f>
        <v>0</v>
      </c>
      <c r="EY63" s="18">
        <f>IF(EY$5&gt;$G$4,0,SUMIFS(Fluxo!$O:$O,Fluxo!$U:$U,"&gt;"&amp;EX$5,Fluxo!$U:$U,"&lt;="&amp;EY$5,Fluxo!$D:$D,$D63,Fluxo!$E:$E,"&lt;&gt;"&amp;"PERMUTANTE"))</f>
        <v>0</v>
      </c>
      <c r="EZ63" s="18">
        <f>IF(EZ$5&gt;$G$4,0,SUMIFS(Fluxo!$O:$O,Fluxo!$U:$U,"&gt;"&amp;EY$5,Fluxo!$U:$U,"&lt;="&amp;EZ$5,Fluxo!$D:$D,$D63,Fluxo!$E:$E,"&lt;&gt;"&amp;"PERMUTANTE"))</f>
        <v>0</v>
      </c>
      <c r="FA63" s="18">
        <f>IF(FA$5&gt;$G$4,0,SUMIFS(Fluxo!$O:$O,Fluxo!$U:$U,"&gt;"&amp;EZ$5,Fluxo!$U:$U,"&lt;="&amp;FA$5,Fluxo!$D:$D,$D63,Fluxo!$E:$E,"&lt;&gt;"&amp;"PERMUTANTE"))</f>
        <v>0</v>
      </c>
      <c r="FB63" s="18">
        <f>IF(FB$5&gt;$G$4,0,SUMIFS(Fluxo!$O:$O,Fluxo!$U:$U,"&gt;"&amp;FA$5,Fluxo!$U:$U,"&lt;="&amp;FB$5,Fluxo!$D:$D,$D63,Fluxo!$E:$E,"&lt;&gt;"&amp;"PERMUTANTE"))</f>
        <v>0</v>
      </c>
      <c r="FC63" s="18">
        <f>IF(FC$5&gt;$G$4,0,SUMIFS(Fluxo!$O:$O,Fluxo!$U:$U,"&gt;"&amp;FB$5,Fluxo!$U:$U,"&lt;="&amp;FC$5,Fluxo!$D:$D,$D63,Fluxo!$E:$E,"&lt;&gt;"&amp;"PERMUTANTE"))</f>
        <v>0</v>
      </c>
      <c r="FD63" s="18">
        <f>IF(FD$5&gt;$G$4,0,SUMIFS(Fluxo!$O:$O,Fluxo!$U:$U,"&gt;"&amp;FC$5,Fluxo!$U:$U,"&lt;="&amp;FD$5,Fluxo!$D:$D,$D63,Fluxo!$E:$E,"&lt;&gt;"&amp;"PERMUTANTE"))</f>
        <v>0</v>
      </c>
      <c r="FE63" s="18">
        <f>IF(FE$5&gt;$G$4,0,SUMIFS(Fluxo!$O:$O,Fluxo!$U:$U,"&gt;"&amp;FD$5,Fluxo!$U:$U,"&lt;="&amp;FE$5,Fluxo!$D:$D,$D63,Fluxo!$E:$E,"&lt;&gt;"&amp;"PERMUTANTE"))</f>
        <v>0</v>
      </c>
      <c r="FF63" s="18">
        <f>IF(FF$5&gt;$G$4,0,SUMIFS(Fluxo!$O:$O,Fluxo!$U:$U,"&gt;"&amp;FE$5,Fluxo!$U:$U,"&lt;="&amp;FF$5,Fluxo!$D:$D,$D63,Fluxo!$E:$E,"&lt;&gt;"&amp;"PERMUTANTE"))</f>
        <v>0</v>
      </c>
      <c r="FG63" s="18">
        <f>IF(FG$5&gt;$G$4,0,SUMIFS(Fluxo!$O:$O,Fluxo!$U:$U,"&gt;"&amp;FF$5,Fluxo!$U:$U,"&lt;="&amp;FG$5,Fluxo!$D:$D,$D63,Fluxo!$E:$E,"&lt;&gt;"&amp;"PERMUTANTE"))</f>
        <v>0</v>
      </c>
      <c r="FH63" s="18">
        <f>IF(FH$5&gt;$G$4,0,SUMIFS(Fluxo!$O:$O,Fluxo!$U:$U,"&gt;"&amp;FG$5,Fluxo!$U:$U,"&lt;="&amp;FH$5,Fluxo!$D:$D,$D63,Fluxo!$E:$E,"&lt;&gt;"&amp;"PERMUTANTE"))</f>
        <v>0</v>
      </c>
      <c r="FI63" s="18">
        <f>IF(FI$5&gt;$G$4,0,SUMIFS(Fluxo!$O:$O,Fluxo!$U:$U,"&gt;"&amp;FH$5,Fluxo!$U:$U,"&lt;="&amp;FI$5,Fluxo!$D:$D,$D63,Fluxo!$E:$E,"&lt;&gt;"&amp;"PERMUTANTE"))</f>
        <v>0</v>
      </c>
      <c r="FJ63" s="18">
        <f>IF(FJ$5&gt;$G$4,0,SUMIFS(Fluxo!$O:$O,Fluxo!$U:$U,"&gt;"&amp;FI$5,Fluxo!$U:$U,"&lt;="&amp;FJ$5,Fluxo!$D:$D,$D63,Fluxo!$E:$E,"&lt;&gt;"&amp;"PERMUTANTE"))</f>
        <v>0</v>
      </c>
      <c r="FK63" s="18">
        <f>IF(FK$5&gt;$G$4,0,SUMIFS(Fluxo!$O:$O,Fluxo!$U:$U,"&gt;"&amp;FJ$5,Fluxo!$U:$U,"&lt;="&amp;FK$5,Fluxo!$D:$D,$D63,Fluxo!$E:$E,"&lt;&gt;"&amp;"PERMUTANTE"))</f>
        <v>0</v>
      </c>
      <c r="FL63" s="18">
        <f>IF(FL$5&gt;$G$4,0,SUMIFS(Fluxo!$O:$O,Fluxo!$U:$U,"&gt;"&amp;FK$5,Fluxo!$U:$U,"&lt;="&amp;FL$5,Fluxo!$D:$D,$D63,Fluxo!$E:$E,"&lt;&gt;"&amp;"PERMUTANTE"))</f>
        <v>0</v>
      </c>
      <c r="FM63" s="18">
        <f>IF(FM$5&gt;$G$4,0,SUMIFS(Fluxo!$O:$O,Fluxo!$U:$U,"&gt;"&amp;FL$5,Fluxo!$U:$U,"&lt;="&amp;FM$5,Fluxo!$D:$D,$D63,Fluxo!$E:$E,"&lt;&gt;"&amp;"PERMUTANTE"))</f>
        <v>0</v>
      </c>
      <c r="FN63" s="18">
        <f>IF(FN$5&gt;$G$4,0,SUMIFS(Fluxo!$O:$O,Fluxo!$U:$U,"&gt;"&amp;FM$5,Fluxo!$U:$U,"&lt;="&amp;FN$5,Fluxo!$D:$D,$D63,Fluxo!$E:$E,"&lt;&gt;"&amp;"PERMUTANTE"))</f>
        <v>0</v>
      </c>
      <c r="FO63" s="18">
        <f>IF(FO$5&gt;$G$4,0,SUMIFS(Fluxo!$O:$O,Fluxo!$U:$U,"&gt;"&amp;FN$5,Fluxo!$U:$U,"&lt;="&amp;FO$5,Fluxo!$D:$D,$D63,Fluxo!$E:$E,"&lt;&gt;"&amp;"PERMUTANTE"))</f>
        <v>0</v>
      </c>
      <c r="FP63" s="18">
        <f>IF(FP$5&gt;$G$4,0,SUMIFS(Fluxo!$O:$O,Fluxo!$U:$U,"&gt;"&amp;FO$5,Fluxo!$U:$U,"&lt;="&amp;FP$5,Fluxo!$D:$D,$D63,Fluxo!$E:$E,"&lt;&gt;"&amp;"PERMUTANTE"))</f>
        <v>0</v>
      </c>
      <c r="FQ63" s="18">
        <f>IF(FQ$5&gt;$G$4,0,SUMIFS(Fluxo!$O:$O,Fluxo!$U:$U,"&gt;"&amp;FP$5,Fluxo!$U:$U,"&lt;="&amp;FQ$5,Fluxo!$D:$D,$D63,Fluxo!$E:$E,"&lt;&gt;"&amp;"PERMUTANTE"))</f>
        <v>0</v>
      </c>
      <c r="FR63" s="18">
        <f>IF(FR$5&gt;$G$4,0,SUMIFS(Fluxo!$O:$O,Fluxo!$U:$U,"&gt;"&amp;FQ$5,Fluxo!$U:$U,"&lt;="&amp;FR$5,Fluxo!$D:$D,$D63,Fluxo!$E:$E,"&lt;&gt;"&amp;"PERMUTANTE"))</f>
        <v>0</v>
      </c>
      <c r="FS63" s="18">
        <f>IF(FS$5&gt;$G$4,0,SUMIFS(Fluxo!$O:$O,Fluxo!$U:$U,"&gt;"&amp;FR$5,Fluxo!$U:$U,"&lt;="&amp;FS$5,Fluxo!$D:$D,$D63,Fluxo!$E:$E,"&lt;&gt;"&amp;"PERMUTANTE"))</f>
        <v>0</v>
      </c>
      <c r="FT63" s="18">
        <f>IF(FT$5&gt;$G$4,0,SUMIFS(Fluxo!$O:$O,Fluxo!$U:$U,"&gt;"&amp;FS$5,Fluxo!$U:$U,"&lt;="&amp;FT$5,Fluxo!$D:$D,$D63,Fluxo!$E:$E,"&lt;&gt;"&amp;"PERMUTANTE"))</f>
        <v>0</v>
      </c>
      <c r="FU63" s="18">
        <f>IF(FU$5&gt;$G$4,0,SUMIFS(Fluxo!$O:$O,Fluxo!$U:$U,"&gt;"&amp;FT$5,Fluxo!$U:$U,"&lt;="&amp;FU$5,Fluxo!$D:$D,$D63,Fluxo!$E:$E,"&lt;&gt;"&amp;"PERMUTANTE"))</f>
        <v>0</v>
      </c>
      <c r="FV63" s="18">
        <f>IF(FV$5&gt;$G$4,0,SUMIFS(Fluxo!$O:$O,Fluxo!$U:$U,"&gt;"&amp;FU$5,Fluxo!$U:$U,"&lt;="&amp;FV$5,Fluxo!$D:$D,$D63,Fluxo!$E:$E,"&lt;&gt;"&amp;"PERMUTANTE"))</f>
        <v>0</v>
      </c>
      <c r="FW63" s="18">
        <f>IF(FW$5&gt;$G$4,0,SUMIFS(Fluxo!$O:$O,Fluxo!$U:$U,"&gt;"&amp;FV$5,Fluxo!$U:$U,"&lt;="&amp;FW$5,Fluxo!$D:$D,$D63,Fluxo!$E:$E,"&lt;&gt;"&amp;"PERMUTANTE"))</f>
        <v>0</v>
      </c>
      <c r="FX63" s="18">
        <f>IF(FX$5&gt;$G$4,0,SUMIFS(Fluxo!$O:$O,Fluxo!$U:$U,"&gt;"&amp;FW$5,Fluxo!$U:$U,"&lt;="&amp;FX$5,Fluxo!$D:$D,$D63,Fluxo!$E:$E,"&lt;&gt;"&amp;"PERMUTANTE"))</f>
        <v>0</v>
      </c>
      <c r="FY63" s="18">
        <f>IF(FY$5&gt;$G$4,0,SUMIFS(Fluxo!$O:$O,Fluxo!$U:$U,"&gt;"&amp;FX$5,Fluxo!$U:$U,"&lt;="&amp;FY$5,Fluxo!$D:$D,$D63,Fluxo!$E:$E,"&lt;&gt;"&amp;"PERMUTANTE"))</f>
        <v>0</v>
      </c>
      <c r="FZ63" s="18">
        <f>IF(FZ$5&gt;$G$4,0,SUMIFS(Fluxo!$O:$O,Fluxo!$U:$U,"&gt;"&amp;FY$5,Fluxo!$U:$U,"&lt;="&amp;FZ$5,Fluxo!$D:$D,$D63,Fluxo!$E:$E,"&lt;&gt;"&amp;"PERMUTANTE"))</f>
        <v>0</v>
      </c>
      <c r="GA63" s="18">
        <f>IF(GA$5&gt;$G$4,0,SUMIFS(Fluxo!$O:$O,Fluxo!$U:$U,"&gt;"&amp;FZ$5,Fluxo!$U:$U,"&lt;="&amp;GA$5,Fluxo!$D:$D,$D63,Fluxo!$E:$E,"&lt;&gt;"&amp;"PERMUTANTE"))</f>
        <v>0</v>
      </c>
      <c r="GB63" s="18">
        <f>IF(GB$5&gt;$G$4,0,SUMIFS(Fluxo!$O:$O,Fluxo!$U:$U,"&gt;"&amp;GA$5,Fluxo!$U:$U,"&lt;="&amp;GB$5,Fluxo!$D:$D,$D63,Fluxo!$E:$E,"&lt;&gt;"&amp;"PERMUTANTE"))</f>
        <v>0</v>
      </c>
      <c r="GC63" s="18">
        <f>IF(GC$5&gt;$G$4,0,SUMIFS(Fluxo!$O:$O,Fluxo!$U:$U,"&gt;"&amp;GB$5,Fluxo!$U:$U,"&lt;="&amp;GC$5,Fluxo!$D:$D,$D63,Fluxo!$E:$E,"&lt;&gt;"&amp;"PERMUTANTE"))</f>
        <v>0</v>
      </c>
      <c r="GD63" s="18">
        <f>IF(GD$5&gt;$G$4,0,SUMIFS(Fluxo!$O:$O,Fluxo!$U:$U,"&gt;"&amp;GC$5,Fluxo!$U:$U,"&lt;="&amp;GD$5,Fluxo!$D:$D,$D63,Fluxo!$E:$E,"&lt;&gt;"&amp;"PERMUTANTE"))</f>
        <v>0</v>
      </c>
      <c r="GE63" s="18">
        <f>IF(GE$5&gt;$G$4,0,SUMIFS(Fluxo!$O:$O,Fluxo!$U:$U,"&gt;"&amp;GD$5,Fluxo!$U:$U,"&lt;="&amp;GE$5,Fluxo!$D:$D,$D63,Fluxo!$E:$E,"&lt;&gt;"&amp;"PERMUTANTE"))</f>
        <v>0</v>
      </c>
      <c r="GF63" s="18">
        <f>IF(GF$5&gt;$G$4,0,SUMIFS(Fluxo!$O:$O,Fluxo!$U:$U,"&gt;"&amp;GE$5,Fluxo!$U:$U,"&lt;="&amp;GF$5,Fluxo!$D:$D,$D63,Fluxo!$E:$E,"&lt;&gt;"&amp;"PERMUTANTE"))</f>
        <v>0</v>
      </c>
      <c r="GG63" s="18">
        <f>IF(GG$5&gt;$G$4,0,SUMIFS(Fluxo!$O:$O,Fluxo!$U:$U,"&gt;"&amp;GF$5,Fluxo!$U:$U,"&lt;="&amp;GG$5,Fluxo!$D:$D,$D63,Fluxo!$E:$E,"&lt;&gt;"&amp;"PERMUTANTE"))</f>
        <v>0</v>
      </c>
      <c r="GH63" s="18">
        <f>IF(GH$5&gt;$G$4,0,SUMIFS(Fluxo!$O:$O,Fluxo!$U:$U,"&gt;"&amp;GG$5,Fluxo!$U:$U,"&lt;="&amp;GH$5,Fluxo!$D:$D,$D63,Fluxo!$E:$E,"&lt;&gt;"&amp;"PERMUTANTE"))</f>
        <v>0</v>
      </c>
      <c r="GI63" s="18">
        <f>IF(GI$5&gt;$G$4,0,SUMIFS(Fluxo!$O:$O,Fluxo!$U:$U,"&gt;"&amp;GH$5,Fluxo!$U:$U,"&lt;="&amp;GI$5,Fluxo!$D:$D,$D63,Fluxo!$E:$E,"&lt;&gt;"&amp;"PERMUTANTE"))</f>
        <v>0</v>
      </c>
      <c r="GJ63" s="18">
        <f>IF(GJ$5&gt;$G$4,0,SUMIFS(Fluxo!$O:$O,Fluxo!$U:$U,"&gt;"&amp;GI$5,Fluxo!$U:$U,"&lt;="&amp;GJ$5,Fluxo!$D:$D,$D63,Fluxo!$E:$E,"&lt;&gt;"&amp;"PERMUTANTE"))</f>
        <v>0</v>
      </c>
      <c r="GK63" s="18">
        <f>IF(GK$5&gt;$G$4,0,SUMIFS(Fluxo!$O:$O,Fluxo!$U:$U,"&gt;"&amp;GJ$5,Fluxo!$U:$U,"&lt;="&amp;GK$5,Fluxo!$D:$D,$D63,Fluxo!$E:$E,"&lt;&gt;"&amp;"PERMUTANTE"))</f>
        <v>0</v>
      </c>
      <c r="GL63" s="18">
        <f>IF(GL$5&gt;$G$4,0,SUMIFS(Fluxo!$O:$O,Fluxo!$U:$U,"&gt;"&amp;GK$5,Fluxo!$U:$U,"&lt;="&amp;GL$5,Fluxo!$D:$D,$D63,Fluxo!$E:$E,"&lt;&gt;"&amp;"PERMUTANTE"))</f>
        <v>0</v>
      </c>
      <c r="GM63" s="18">
        <f>IF(GM$5&gt;$G$4,0,SUMIFS(Fluxo!$O:$O,Fluxo!$U:$U,"&gt;"&amp;GL$5,Fluxo!$U:$U,"&lt;="&amp;GM$5,Fluxo!$D:$D,$D63,Fluxo!$E:$E,"&lt;&gt;"&amp;"PERMUTANTE"))</f>
        <v>0</v>
      </c>
      <c r="GN63" s="18">
        <f>IF(GN$5&gt;$G$4,0,SUMIFS(Fluxo!$O:$O,Fluxo!$U:$U,"&gt;"&amp;GM$5,Fluxo!$U:$U,"&lt;="&amp;GN$5,Fluxo!$D:$D,$D63,Fluxo!$E:$E,"&lt;&gt;"&amp;"PERMUTANTE"))</f>
        <v>0</v>
      </c>
      <c r="GO63" s="18">
        <f>IF(GO$5&gt;$G$4,0,SUMIFS(Fluxo!$O:$O,Fluxo!$U:$U,"&gt;"&amp;GN$5,Fluxo!$U:$U,"&lt;="&amp;GO$5,Fluxo!$D:$D,$D63,Fluxo!$E:$E,"&lt;&gt;"&amp;"PERMUTANTE"))</f>
        <v>0</v>
      </c>
      <c r="GP63" s="18">
        <f>IF(GP$5&gt;$G$4,0,SUMIFS(Fluxo!$O:$O,Fluxo!$U:$U,"&gt;"&amp;GO$5,Fluxo!$U:$U,"&lt;="&amp;GP$5,Fluxo!$D:$D,$D63,Fluxo!$E:$E,"&lt;&gt;"&amp;"PERMUTANTE"))</f>
        <v>0</v>
      </c>
      <c r="GQ63" s="18">
        <f>IF(GQ$5&gt;$G$4,0,SUMIFS(Fluxo!$O:$O,Fluxo!$U:$U,"&gt;"&amp;GP$5,Fluxo!$U:$U,"&lt;="&amp;GQ$5,Fluxo!$D:$D,$D63,Fluxo!$E:$E,"&lt;&gt;"&amp;"PERMUTANTE"))</f>
        <v>0</v>
      </c>
      <c r="GR63" s="18">
        <f>IF(GR$5&gt;$G$4,0,SUMIFS(Fluxo!$O:$O,Fluxo!$U:$U,"&gt;"&amp;GQ$5,Fluxo!$U:$U,"&lt;="&amp;GR$5,Fluxo!$D:$D,$D63,Fluxo!$E:$E,"&lt;&gt;"&amp;"PERMUTANTE"))</f>
        <v>0</v>
      </c>
      <c r="GS63" s="18">
        <f>IF(GS$5&gt;$G$4,0,SUMIFS(Fluxo!$O:$O,Fluxo!$U:$U,"&gt;"&amp;GR$5,Fluxo!$U:$U,"&lt;="&amp;GS$5,Fluxo!$D:$D,$D63,Fluxo!$E:$E,"&lt;&gt;"&amp;"PERMUTANTE"))</f>
        <v>0</v>
      </c>
      <c r="GT63" s="18">
        <f>IF(GT$5&gt;$G$4,0,SUMIFS(Fluxo!$O:$O,Fluxo!$U:$U,"&gt;"&amp;GS$5,Fluxo!$U:$U,"&lt;="&amp;GT$5,Fluxo!$D:$D,$D63,Fluxo!$E:$E,"&lt;&gt;"&amp;"PERMUTANTE"))</f>
        <v>0</v>
      </c>
      <c r="GU63" s="18">
        <f>IF(GU$5&gt;$G$4,0,SUMIFS(Fluxo!$O:$O,Fluxo!$U:$U,"&gt;"&amp;GT$5,Fluxo!$U:$U,"&lt;="&amp;GU$5,Fluxo!$D:$D,$D63,Fluxo!$E:$E,"&lt;&gt;"&amp;"PERMUTANTE"))</f>
        <v>0</v>
      </c>
      <c r="GV63" s="18">
        <f>IF(GV$5&gt;$G$4,0,SUMIFS(Fluxo!$O:$O,Fluxo!$U:$U,"&gt;"&amp;GU$5,Fluxo!$U:$U,"&lt;="&amp;GV$5,Fluxo!$D:$D,$D63,Fluxo!$E:$E,"&lt;&gt;"&amp;"PERMUTANTE"))</f>
        <v>0</v>
      </c>
      <c r="GW63" s="18">
        <f>IF(GW$5&gt;$G$4,0,SUMIFS(Fluxo!$O:$O,Fluxo!$U:$U,"&gt;"&amp;GV$5,Fluxo!$U:$U,"&lt;="&amp;GW$5,Fluxo!$D:$D,$D63,Fluxo!$E:$E,"&lt;&gt;"&amp;"PERMUTANTE"))</f>
        <v>0</v>
      </c>
      <c r="GX63" s="18">
        <f>IF(GX$5&gt;$G$4,0,SUMIFS(Fluxo!$O:$O,Fluxo!$U:$U,"&gt;"&amp;GW$5,Fluxo!$U:$U,"&lt;="&amp;GX$5,Fluxo!$D:$D,$D63,Fluxo!$E:$E,"&lt;&gt;"&amp;"PERMUTANTE"))</f>
        <v>0</v>
      </c>
      <c r="GY63" s="18">
        <f>IF(GY$5&gt;$G$4,0,SUMIFS(Fluxo!$O:$O,Fluxo!$U:$U,"&gt;"&amp;GX$5,Fluxo!$U:$U,"&lt;="&amp;GY$5,Fluxo!$D:$D,$D63,Fluxo!$E:$E,"&lt;&gt;"&amp;"PERMUTANTE"))</f>
        <v>0</v>
      </c>
      <c r="GZ63" s="18">
        <f>IF(GZ$5&gt;$G$4,0,SUMIFS(Fluxo!$O:$O,Fluxo!$U:$U,"&gt;"&amp;GY$5,Fluxo!$U:$U,"&lt;="&amp;GZ$5,Fluxo!$D:$D,$D63,Fluxo!$E:$E,"&lt;&gt;"&amp;"PERMUTANTE"))</f>
        <v>0</v>
      </c>
      <c r="HA63" s="18">
        <f>IF(HA$5&gt;$G$4,0,SUMIFS(Fluxo!$O:$O,Fluxo!$U:$U,"&gt;"&amp;GZ$5,Fluxo!$U:$U,"&lt;="&amp;HA$5,Fluxo!$D:$D,$D63,Fluxo!$E:$E,"&lt;&gt;"&amp;"PERMUTANTE"))</f>
        <v>0</v>
      </c>
      <c r="HB63" s="18">
        <f>IF(HB$5&gt;$G$4,0,SUMIFS(Fluxo!$O:$O,Fluxo!$U:$U,"&gt;"&amp;HA$5,Fluxo!$U:$U,"&lt;="&amp;HB$5,Fluxo!$D:$D,$D63,Fluxo!$E:$E,"&lt;&gt;"&amp;"PERMUTANTE"))</f>
        <v>0</v>
      </c>
      <c r="HC63" s="18">
        <f>IF(HC$5&gt;$G$4,0,SUMIFS(Fluxo!$O:$O,Fluxo!$U:$U,"&gt;"&amp;HB$5,Fluxo!$U:$U,"&lt;="&amp;HC$5,Fluxo!$D:$D,$D63,Fluxo!$E:$E,"&lt;&gt;"&amp;"PERMUTANTE"))</f>
        <v>0</v>
      </c>
      <c r="HD63" s="18">
        <f>IF(HD$5&gt;$G$4,0,SUMIFS(Fluxo!$O:$O,Fluxo!$U:$U,"&gt;"&amp;HC$5,Fluxo!$U:$U,"&lt;="&amp;HD$5,Fluxo!$D:$D,$D63,Fluxo!$E:$E,"&lt;&gt;"&amp;"PERMUTANTE"))</f>
        <v>0</v>
      </c>
      <c r="HE63" s="18">
        <f>IF(HE$5&gt;$G$4,0,SUMIFS(Fluxo!$O:$O,Fluxo!$U:$U,"&gt;"&amp;HD$5,Fluxo!$U:$U,"&lt;="&amp;HE$5,Fluxo!$D:$D,$D63,Fluxo!$E:$E,"&lt;&gt;"&amp;"PERMUTANTE"))</f>
        <v>0</v>
      </c>
      <c r="HF63" s="18">
        <f>IF(HF$5&gt;$G$4,0,SUMIFS(Fluxo!$O:$O,Fluxo!$U:$U,"&gt;"&amp;HE$5,Fluxo!$U:$U,"&lt;="&amp;HF$5,Fluxo!$D:$D,$D63,Fluxo!$E:$E,"&lt;&gt;"&amp;"PERMUTANTE"))</f>
        <v>0</v>
      </c>
    </row>
    <row r="64" spans="1:214">
      <c r="A64" s="20">
        <f t="shared" si="8"/>
        <v>54</v>
      </c>
      <c r="B64" s="140" t="str">
        <f>'Check Carteira'!C56</f>
        <v>E.1016.99.01.0144</v>
      </c>
      <c r="C64" s="141">
        <v>1</v>
      </c>
      <c r="D64" s="129" t="str">
        <f>'Check Carteira'!F56</f>
        <v>A-0144</v>
      </c>
      <c r="E64" s="21">
        <f>IFERROR(INDEX(Contratos!L:L,MATCH(D64,Contratos!R:R,0)),"")</f>
        <v>45412</v>
      </c>
      <c r="F64" s="139">
        <f>IFERROR(INDEX(Contratos!G:G,MATCH(D64,Contratos!R:R,0)),"")</f>
        <v>1104705</v>
      </c>
      <c r="H64" s="83">
        <f t="shared" si="10"/>
        <v>298036.51</v>
      </c>
      <c r="J64" s="18">
        <f>IF(J$5&gt;$G$4,0,SUMIFS(Fluxo!$O:$O,Fluxo!$U:$U,"&gt;"&amp;I$5,Fluxo!$U:$U,"&lt;="&amp;J$5,Fluxo!$D:$D,$D64))</f>
        <v>0</v>
      </c>
      <c r="K64" s="18">
        <f>IF(K$5&gt;$G$4,0,SUMIFS(Fluxo!$O:$O,Fluxo!$U:$U,"&gt;"&amp;J$5,Fluxo!$U:$U,"&lt;="&amp;K$5,Fluxo!$D:$D,$D64))</f>
        <v>0</v>
      </c>
      <c r="L64" s="18">
        <f>IF(L$5&gt;$G$4,0,SUMIFS(Fluxo!$O:$O,Fluxo!$U:$U,"&gt;"&amp;K$5,Fluxo!$U:$U,"&lt;="&amp;L$5,Fluxo!$D:$D,$D64))</f>
        <v>0</v>
      </c>
      <c r="M64" s="18">
        <f>IF(M$5&gt;$G$4,0,SUMIFS(Fluxo!$O:$O,Fluxo!$U:$U,"&gt;"&amp;L$5,Fluxo!$U:$U,"&lt;="&amp;M$5,Fluxo!$D:$D,$D64))</f>
        <v>0</v>
      </c>
      <c r="N64" s="18">
        <f>IF(N$5&gt;$G$4,0,SUMIFS(Fluxo!$O:$O,Fluxo!$U:$U,"&gt;"&amp;M$5,Fluxo!$U:$U,"&lt;="&amp;N$5,Fluxo!$D:$D,$D64))</f>
        <v>0</v>
      </c>
      <c r="O64" s="18">
        <f>IF(O$5&gt;$G$4,0,SUMIFS(Fluxo!$O:$O,Fluxo!$U:$U,"&gt;"&amp;N$5,Fluxo!$U:$U,"&lt;="&amp;O$5,Fluxo!$D:$D,$D64))</f>
        <v>0</v>
      </c>
      <c r="P64" s="18">
        <f>IF(P$5&gt;$G$4,0,SUMIFS(Fluxo!$O:$O,Fluxo!$U:$U,"&gt;"&amp;O$5,Fluxo!$U:$U,"&lt;="&amp;P$5,Fluxo!$D:$D,$D64))</f>
        <v>0</v>
      </c>
      <c r="Q64" s="18">
        <f>IF(Q$5&gt;$G$4,0,SUMIFS(Fluxo!$O:$O,Fluxo!$U:$U,"&gt;"&amp;P$5,Fluxo!$U:$U,"&lt;="&amp;Q$5,Fluxo!$D:$D,$D64))</f>
        <v>0</v>
      </c>
      <c r="R64" s="18">
        <f>IF(R$5&gt;$G$4,0,SUMIFS(Fluxo!$O:$O,Fluxo!$U:$U,"&gt;"&amp;Q$5,Fluxo!$U:$U,"&lt;="&amp;R$5,Fluxo!$D:$D,$D64))</f>
        <v>0</v>
      </c>
      <c r="S64" s="18">
        <f>IF(S$5&gt;$G$4,0,SUMIFS(Fluxo!$O:$O,Fluxo!$U:$U,"&gt;"&amp;R$5,Fluxo!$U:$U,"&lt;="&amp;S$5,Fluxo!$D:$D,$D64,Fluxo!$E:$E,"&lt;&gt;"&amp;"PERMUTANTE"))</f>
        <v>0</v>
      </c>
      <c r="T64" s="18">
        <f>IF(T$5&gt;$G$4,0,SUMIFS(Fluxo!$O:$O,Fluxo!$U:$U,"&gt;"&amp;S$5,Fluxo!$U:$U,"&lt;="&amp;T$5,Fluxo!$D:$D,$D64,Fluxo!$E:$E,"&lt;&gt;"&amp;"PERMUTANTE"))</f>
        <v>0</v>
      </c>
      <c r="U64" s="18">
        <f>IF(U$5&gt;$G$4,0,SUMIFS(Fluxo!$O:$O,Fluxo!$U:$U,"&gt;"&amp;T$5,Fluxo!$U:$U,"&lt;="&amp;U$5,Fluxo!$D:$D,$D64,Fluxo!$E:$E,"&lt;&gt;"&amp;"PERMUTANTE"))</f>
        <v>0</v>
      </c>
      <c r="V64" s="18">
        <f>IF(V$5&gt;$G$4,0,SUMIFS(Fluxo!$O:$O,Fluxo!$U:$U,"&gt;"&amp;U$5,Fluxo!$U:$U,"&lt;="&amp;V$5,Fluxo!$D:$D,$D64,Fluxo!$E:$E,"&lt;&gt;"&amp;"PERMUTANTE"))</f>
        <v>0</v>
      </c>
      <c r="W64" s="18">
        <f>IF(W$5&gt;$G$4,0,SUMIFS(Fluxo!$O:$O,Fluxo!$U:$U,"&gt;"&amp;V$5,Fluxo!$U:$U,"&lt;="&amp;W$5,Fluxo!$D:$D,$D64,Fluxo!$E:$E,"&lt;&gt;"&amp;"PERMUTANTE"))</f>
        <v>235705</v>
      </c>
      <c r="X64" s="18">
        <f>IF(X$5&gt;$G$4,0,SUMIFS(Fluxo!$O:$O,Fluxo!$U:$U,"&gt;"&amp;W$5,Fluxo!$U:$U,"&lt;="&amp;X$5,Fluxo!$D:$D,$D64,Fluxo!$E:$E,"&lt;&gt;"&amp;"PERMUTANTE"))</f>
        <v>0</v>
      </c>
      <c r="Y64" s="18">
        <f>IF(Y$5&gt;$G$4,0,SUMIFS(Fluxo!$O:$O,Fluxo!$U:$U,"&gt;"&amp;X$5,Fluxo!$U:$U,"&lt;="&amp;Y$5,Fluxo!$D:$D,$D64,Fluxo!$E:$E,"&lt;&gt;"&amp;"PERMUTANTE"))</f>
        <v>0</v>
      </c>
      <c r="Z64" s="18">
        <f>IF(Z$5&gt;$G$4,0,SUMIFS(Fluxo!$O:$O,Fluxo!$U:$U,"&gt;"&amp;Y$5,Fluxo!$U:$U,"&lt;="&amp;Z$5,Fluxo!$D:$D,$D64,Fluxo!$E:$E,"&lt;&gt;"&amp;"PERMUTANTE"))</f>
        <v>56143.55</v>
      </c>
      <c r="AA64" s="18">
        <f>IF(AA$5&gt;$G$4,0,SUMIFS(Fluxo!$O:$O,Fluxo!$U:$U,"&gt;"&amp;Z$5,Fluxo!$U:$U,"&lt;="&amp;AA$5,Fluxo!$D:$D,$D64,Fluxo!$E:$E,"&lt;&gt;"&amp;"PERMUTANTE"))</f>
        <v>6187.96</v>
      </c>
      <c r="AB64" s="18">
        <f>IF(AB$5&gt;$G$4,0,SUMIFS(Fluxo!$O:$O,Fluxo!$U:$U,"&gt;"&amp;AA$5,Fluxo!$U:$U,"&lt;="&amp;AB$5,Fluxo!$D:$D,$D64,Fluxo!$E:$E,"&lt;&gt;"&amp;"PERMUTANTE"))</f>
        <v>0</v>
      </c>
      <c r="AC64" s="18">
        <f>IF(AC$5&gt;$G$4,0,SUMIFS(Fluxo!$O:$O,Fluxo!$U:$U,"&gt;"&amp;AB$5,Fluxo!$U:$U,"&lt;="&amp;AC$5,Fluxo!$D:$D,$D64,Fluxo!$E:$E,"&lt;&gt;"&amp;"PERMUTANTE"))</f>
        <v>0</v>
      </c>
      <c r="AD64" s="18">
        <f>IF(AD$5&gt;$G$4,0,SUMIFS(Fluxo!$O:$O,Fluxo!$U:$U,"&gt;"&amp;AC$5,Fluxo!$U:$U,"&lt;="&amp;AD$5,Fluxo!$D:$D,$D64,Fluxo!$E:$E,"&lt;&gt;"&amp;"PERMUTANTE"))</f>
        <v>0</v>
      </c>
      <c r="AE64" s="18">
        <f>IF(AE$5&gt;$G$4,0,SUMIFS(Fluxo!$O:$O,Fluxo!$U:$U,"&gt;"&amp;AD$5,Fluxo!$U:$U,"&lt;="&amp;AE$5,Fluxo!$D:$D,$D64,Fluxo!$E:$E,"&lt;&gt;"&amp;"PERMUTANTE"))</f>
        <v>0</v>
      </c>
      <c r="AF64" s="18">
        <f>IF(AF$5&gt;$G$4,0,SUMIFS(Fluxo!$O:$O,Fluxo!$U:$U,"&gt;"&amp;AE$5,Fluxo!$U:$U,"&lt;="&amp;AF$5,Fluxo!$D:$D,$D64,Fluxo!$E:$E,"&lt;&gt;"&amp;"PERMUTANTE"))</f>
        <v>0</v>
      </c>
      <c r="AG64" s="18">
        <f>IF(AG$5&gt;$G$4,0,SUMIFS(Fluxo!$O:$O,Fluxo!$U:$U,"&gt;"&amp;AF$5,Fluxo!$U:$U,"&lt;="&amp;AG$5,Fluxo!$D:$D,$D64,Fluxo!$E:$E,"&lt;&gt;"&amp;"PERMUTANTE"))</f>
        <v>0</v>
      </c>
      <c r="AH64" s="18">
        <f>IF(AH$5&gt;$G$4,0,SUMIFS(Fluxo!$O:$O,Fluxo!$U:$U,"&gt;"&amp;AG$5,Fluxo!$U:$U,"&lt;="&amp;AH$5,Fluxo!$D:$D,$D64,Fluxo!$E:$E,"&lt;&gt;"&amp;"PERMUTANTE"))</f>
        <v>0</v>
      </c>
      <c r="AI64" s="18">
        <f>IF(AI$5&gt;$G$4,0,SUMIFS(Fluxo!$O:$O,Fluxo!$U:$U,"&gt;"&amp;AH$5,Fluxo!$U:$U,"&lt;="&amp;AI$5,Fluxo!$D:$D,$D64,Fluxo!$E:$E,"&lt;&gt;"&amp;"PERMUTANTE"))</f>
        <v>0</v>
      </c>
      <c r="AJ64" s="18">
        <f>IF(AJ$5&gt;$G$4,0,SUMIFS(Fluxo!$O:$O,Fluxo!$U:$U,"&gt;"&amp;AI$5,Fluxo!$U:$U,"&lt;="&amp;AJ$5,Fluxo!$D:$D,$D64,Fluxo!$E:$E,"&lt;&gt;"&amp;"PERMUTANTE"))</f>
        <v>0</v>
      </c>
      <c r="AK64" s="18">
        <f>IF(AK$5&gt;$G$4,0,SUMIFS(Fluxo!$O:$O,Fluxo!$U:$U,"&gt;"&amp;AJ$5,Fluxo!$U:$U,"&lt;="&amp;AK$5,Fluxo!$D:$D,$D64,Fluxo!$E:$E,"&lt;&gt;"&amp;"PERMUTANTE"))</f>
        <v>0</v>
      </c>
      <c r="AL64" s="18">
        <f>IF(AL$5&gt;$G$4,0,SUMIFS(Fluxo!$O:$O,Fluxo!$U:$U,"&gt;"&amp;AK$5,Fluxo!$U:$U,"&lt;="&amp;AL$5,Fluxo!$D:$D,$D64,Fluxo!$E:$E,"&lt;&gt;"&amp;"PERMUTANTE"))</f>
        <v>0</v>
      </c>
      <c r="AM64" s="18">
        <f>IF(AM$5&gt;$G$4,0,SUMIFS(Fluxo!$O:$O,Fluxo!$U:$U,"&gt;"&amp;AL$5,Fluxo!$U:$U,"&lt;="&amp;AM$5,Fluxo!$D:$D,$D64,Fluxo!$E:$E,"&lt;&gt;"&amp;"PERMUTANTE"))</f>
        <v>0</v>
      </c>
      <c r="AN64" s="18">
        <f>IF(AN$5&gt;$G$4,0,SUMIFS(Fluxo!$O:$O,Fluxo!$U:$U,"&gt;"&amp;AM$5,Fluxo!$U:$U,"&lt;="&amp;AN$5,Fluxo!$D:$D,$D64,Fluxo!$E:$E,"&lt;&gt;"&amp;"PERMUTANTE"))</f>
        <v>0</v>
      </c>
      <c r="AO64" s="18">
        <f>IF(AO$5&gt;$G$4,0,SUMIFS(Fluxo!$O:$O,Fluxo!$U:$U,"&gt;"&amp;AN$5,Fluxo!$U:$U,"&lt;="&amp;AO$5,Fluxo!$D:$D,$D64,Fluxo!$E:$E,"&lt;&gt;"&amp;"PERMUTANTE"))</f>
        <v>0</v>
      </c>
      <c r="AP64" s="18">
        <f>IF(AP$5&gt;$G$4,0,SUMIFS(Fluxo!$O:$O,Fluxo!$U:$U,"&gt;"&amp;AO$5,Fluxo!$U:$U,"&lt;="&amp;AP$5,Fluxo!$D:$D,$D64,Fluxo!$E:$E,"&lt;&gt;"&amp;"PERMUTANTE"))</f>
        <v>0</v>
      </c>
      <c r="AQ64" s="18">
        <f>IF(AQ$5&gt;$G$4,0,SUMIFS(Fluxo!$O:$O,Fluxo!$U:$U,"&gt;"&amp;AP$5,Fluxo!$U:$U,"&lt;="&amp;AQ$5,Fluxo!$D:$D,$D64,Fluxo!$E:$E,"&lt;&gt;"&amp;"PERMUTANTE"))</f>
        <v>0</v>
      </c>
      <c r="AR64" s="18">
        <f>IF(AR$5&gt;$G$4,0,SUMIFS(Fluxo!$O:$O,Fluxo!$U:$U,"&gt;"&amp;AQ$5,Fluxo!$U:$U,"&lt;="&amp;AR$5,Fluxo!$D:$D,$D64,Fluxo!$E:$E,"&lt;&gt;"&amp;"PERMUTANTE"))</f>
        <v>0</v>
      </c>
      <c r="AS64" s="18">
        <f>IF(AS$5&gt;$G$4,0,SUMIFS(Fluxo!$O:$O,Fluxo!$U:$U,"&gt;"&amp;AR$5,Fluxo!$U:$U,"&lt;="&amp;AS$5,Fluxo!$D:$D,$D64,Fluxo!$E:$E,"&lt;&gt;"&amp;"PERMUTANTE"))</f>
        <v>0</v>
      </c>
      <c r="AT64" s="18">
        <f>IF(AT$5&gt;$G$4,0,SUMIFS(Fluxo!$O:$O,Fluxo!$U:$U,"&gt;"&amp;AS$5,Fluxo!$U:$U,"&lt;="&amp;AT$5,Fluxo!$D:$D,$D64,Fluxo!$E:$E,"&lt;&gt;"&amp;"PERMUTANTE"))</f>
        <v>0</v>
      </c>
      <c r="AU64" s="18">
        <f>IF(AU$5&gt;$G$4,0,SUMIFS(Fluxo!$O:$O,Fluxo!$U:$U,"&gt;"&amp;AT$5,Fluxo!$U:$U,"&lt;="&amp;AU$5,Fluxo!$D:$D,$D64,Fluxo!$E:$E,"&lt;&gt;"&amp;"PERMUTANTE"))</f>
        <v>0</v>
      </c>
      <c r="AV64" s="18">
        <f>IF(AV$5&gt;$G$4,0,SUMIFS(Fluxo!$O:$O,Fluxo!$U:$U,"&gt;"&amp;AU$5,Fluxo!$U:$U,"&lt;="&amp;AV$5,Fluxo!$D:$D,$D64,Fluxo!$E:$E,"&lt;&gt;"&amp;"PERMUTANTE"))</f>
        <v>0</v>
      </c>
      <c r="AW64" s="18">
        <f>IF(AW$5&gt;$G$4,0,SUMIFS(Fluxo!$O:$O,Fluxo!$U:$U,"&gt;"&amp;AV$5,Fluxo!$U:$U,"&lt;="&amp;AW$5,Fluxo!$D:$D,$D64,Fluxo!$E:$E,"&lt;&gt;"&amp;"PERMUTANTE"))</f>
        <v>0</v>
      </c>
      <c r="AX64" s="18">
        <f>IF(AX$5&gt;$G$4,0,SUMIFS(Fluxo!$O:$O,Fluxo!$U:$U,"&gt;"&amp;AW$5,Fluxo!$U:$U,"&lt;="&amp;AX$5,Fluxo!$D:$D,$D64,Fluxo!$E:$E,"&lt;&gt;"&amp;"PERMUTANTE"))</f>
        <v>0</v>
      </c>
      <c r="AY64" s="18">
        <f>IF(AY$5&gt;$G$4,0,SUMIFS(Fluxo!$O:$O,Fluxo!$U:$U,"&gt;"&amp;AX$5,Fluxo!$U:$U,"&lt;="&amp;AY$5,Fluxo!$D:$D,$D64,Fluxo!$E:$E,"&lt;&gt;"&amp;"PERMUTANTE"))</f>
        <v>0</v>
      </c>
      <c r="AZ64" s="18">
        <f>IF(AZ$5&gt;$G$4,0,SUMIFS(Fluxo!$O:$O,Fluxo!$U:$U,"&gt;"&amp;AY$5,Fluxo!$U:$U,"&lt;="&amp;AZ$5,Fluxo!$D:$D,$D64,Fluxo!$E:$E,"&lt;&gt;"&amp;"PERMUTANTE"))</f>
        <v>0</v>
      </c>
      <c r="BA64" s="18">
        <f>IF(BA$5&gt;$G$4,0,SUMIFS(Fluxo!$O:$O,Fluxo!$U:$U,"&gt;"&amp;AZ$5,Fluxo!$U:$U,"&lt;="&amp;BA$5,Fluxo!$D:$D,$D64,Fluxo!$E:$E,"&lt;&gt;"&amp;"PERMUTANTE"))</f>
        <v>0</v>
      </c>
      <c r="BB64" s="18">
        <f>IF(BB$5&gt;$G$4,0,SUMIFS(Fluxo!$O:$O,Fluxo!$U:$U,"&gt;"&amp;BA$5,Fluxo!$U:$U,"&lt;="&amp;BB$5,Fluxo!$D:$D,$D64,Fluxo!$E:$E,"&lt;&gt;"&amp;"PERMUTANTE"))</f>
        <v>0</v>
      </c>
      <c r="BC64" s="18">
        <f>IF(BC$5&gt;$G$4,0,SUMIFS(Fluxo!$O:$O,Fluxo!$U:$U,"&gt;"&amp;BB$5,Fluxo!$U:$U,"&lt;="&amp;BC$5,Fluxo!$D:$D,$D64,Fluxo!$E:$E,"&lt;&gt;"&amp;"PERMUTANTE"))</f>
        <v>0</v>
      </c>
      <c r="BD64" s="18">
        <f>IF(BD$5&gt;$G$4,0,SUMIFS(Fluxo!$O:$O,Fluxo!$U:$U,"&gt;"&amp;BC$5,Fluxo!$U:$U,"&lt;="&amp;BD$5,Fluxo!$D:$D,$D64,Fluxo!$E:$E,"&lt;&gt;"&amp;"PERMUTANTE"))</f>
        <v>0</v>
      </c>
      <c r="BE64" s="18">
        <f>IF(BE$5&gt;$G$4,0,SUMIFS(Fluxo!$O:$O,Fluxo!$U:$U,"&gt;"&amp;BD$5,Fluxo!$U:$U,"&lt;="&amp;BE$5,Fluxo!$D:$D,$D64,Fluxo!$E:$E,"&lt;&gt;"&amp;"PERMUTANTE"))</f>
        <v>0</v>
      </c>
      <c r="BF64" s="18">
        <f>IF(BF$5&gt;$G$4,0,SUMIFS(Fluxo!$O:$O,Fluxo!$U:$U,"&gt;"&amp;BE$5,Fluxo!$U:$U,"&lt;="&amp;BF$5,Fluxo!$D:$D,$D64,Fluxo!$E:$E,"&lt;&gt;"&amp;"PERMUTANTE"))</f>
        <v>0</v>
      </c>
      <c r="BG64" s="18">
        <f>IF(BG$5&gt;$G$4,0,SUMIFS(Fluxo!$O:$O,Fluxo!$U:$U,"&gt;"&amp;BF$5,Fluxo!$U:$U,"&lt;="&amp;BG$5,Fluxo!$D:$D,$D64,Fluxo!$E:$E,"&lt;&gt;"&amp;"PERMUTANTE"))</f>
        <v>0</v>
      </c>
      <c r="BH64" s="18">
        <f>IF(BH$5&gt;$G$4,0,SUMIFS(Fluxo!$O:$O,Fluxo!$U:$U,"&gt;"&amp;BG$5,Fluxo!$U:$U,"&lt;="&amp;BH$5,Fluxo!$D:$D,$D64,Fluxo!$E:$E,"&lt;&gt;"&amp;"PERMUTANTE"))</f>
        <v>0</v>
      </c>
      <c r="BI64" s="18">
        <f>IF(BI$5&gt;$G$4,0,SUMIFS(Fluxo!$O:$O,Fluxo!$U:$U,"&gt;"&amp;BH$5,Fluxo!$U:$U,"&lt;="&amp;BI$5,Fluxo!$D:$D,$D64,Fluxo!$E:$E,"&lt;&gt;"&amp;"PERMUTANTE"))</f>
        <v>0</v>
      </c>
      <c r="BJ64" s="18">
        <f>IF(BJ$5&gt;$G$4,0,SUMIFS(Fluxo!$O:$O,Fluxo!$U:$U,"&gt;"&amp;BI$5,Fluxo!$U:$U,"&lt;="&amp;BJ$5,Fluxo!$D:$D,$D64,Fluxo!$E:$E,"&lt;&gt;"&amp;"PERMUTANTE"))</f>
        <v>0</v>
      </c>
      <c r="BK64" s="18">
        <f>IF(BK$5&gt;$G$4,0,SUMIFS(Fluxo!$O:$O,Fluxo!$U:$U,"&gt;"&amp;BJ$5,Fluxo!$U:$U,"&lt;="&amp;BK$5,Fluxo!$D:$D,$D64,Fluxo!$E:$E,"&lt;&gt;"&amp;"PERMUTANTE"))</f>
        <v>0</v>
      </c>
      <c r="BL64" s="18">
        <f>IF(BL$5&gt;$G$4,0,SUMIFS(Fluxo!$O:$O,Fluxo!$U:$U,"&gt;"&amp;BK$5,Fluxo!$U:$U,"&lt;="&amp;BL$5,Fluxo!$D:$D,$D64,Fluxo!$E:$E,"&lt;&gt;"&amp;"PERMUTANTE"))</f>
        <v>0</v>
      </c>
      <c r="BM64" s="18">
        <f>IF(BM$5&gt;$G$4,0,SUMIFS(Fluxo!$O:$O,Fluxo!$U:$U,"&gt;"&amp;BL$5,Fluxo!$U:$U,"&lt;="&amp;BM$5,Fluxo!$D:$D,$D64,Fluxo!$E:$E,"&lt;&gt;"&amp;"PERMUTANTE"))</f>
        <v>0</v>
      </c>
      <c r="BN64" s="18">
        <f>IF(BN$5&gt;$G$4,0,SUMIFS(Fluxo!$O:$O,Fluxo!$U:$U,"&gt;"&amp;BM$5,Fluxo!$U:$U,"&lt;="&amp;BN$5,Fluxo!$D:$D,$D64,Fluxo!$E:$E,"&lt;&gt;"&amp;"PERMUTANTE"))</f>
        <v>0</v>
      </c>
      <c r="BO64" s="18">
        <f>IF(BO$5&gt;$G$4,0,SUMIFS(Fluxo!$O:$O,Fluxo!$U:$U,"&gt;"&amp;BN$5,Fluxo!$U:$U,"&lt;="&amp;BO$5,Fluxo!$D:$D,$D64,Fluxo!$E:$E,"&lt;&gt;"&amp;"PERMUTANTE"))</f>
        <v>0</v>
      </c>
      <c r="BP64" s="18">
        <f>IF(BP$5&gt;$G$4,0,SUMIFS(Fluxo!$O:$O,Fluxo!$U:$U,"&gt;"&amp;BO$5,Fluxo!$U:$U,"&lt;="&amp;BP$5,Fluxo!$D:$D,$D64,Fluxo!$E:$E,"&lt;&gt;"&amp;"PERMUTANTE"))</f>
        <v>0</v>
      </c>
      <c r="BQ64" s="18">
        <f>IF(BQ$5&gt;$G$4,0,SUMIFS(Fluxo!$O:$O,Fluxo!$U:$U,"&gt;"&amp;BP$5,Fluxo!$U:$U,"&lt;="&amp;BQ$5,Fluxo!$D:$D,$D64,Fluxo!$E:$E,"&lt;&gt;"&amp;"PERMUTANTE"))</f>
        <v>0</v>
      </c>
      <c r="BR64" s="18">
        <f>IF(BR$5&gt;$G$4,0,SUMIFS(Fluxo!$O:$O,Fluxo!$U:$U,"&gt;"&amp;BQ$5,Fluxo!$U:$U,"&lt;="&amp;BR$5,Fluxo!$D:$D,$D64,Fluxo!$E:$E,"&lt;&gt;"&amp;"PERMUTANTE"))</f>
        <v>0</v>
      </c>
      <c r="BS64" s="18">
        <f>IF(BS$5&gt;$G$4,0,SUMIFS(Fluxo!$O:$O,Fluxo!$U:$U,"&gt;"&amp;BR$5,Fluxo!$U:$U,"&lt;="&amp;BS$5,Fluxo!$D:$D,$D64,Fluxo!$E:$E,"&lt;&gt;"&amp;"PERMUTANTE"))</f>
        <v>0</v>
      </c>
      <c r="BT64" s="18">
        <f>IF(BT$5&gt;$G$4,0,SUMIFS(Fluxo!$O:$O,Fluxo!$U:$U,"&gt;"&amp;BS$5,Fluxo!$U:$U,"&lt;="&amp;BT$5,Fluxo!$D:$D,$D64,Fluxo!$E:$E,"&lt;&gt;"&amp;"PERMUTANTE"))</f>
        <v>0</v>
      </c>
      <c r="BU64" s="18">
        <f>IF(BU$5&gt;$G$4,0,SUMIFS(Fluxo!$O:$O,Fluxo!$U:$U,"&gt;"&amp;BT$5,Fluxo!$U:$U,"&lt;="&amp;BU$5,Fluxo!$D:$D,$D64,Fluxo!$E:$E,"&lt;&gt;"&amp;"PERMUTANTE"))</f>
        <v>0</v>
      </c>
      <c r="BV64" s="18">
        <f>IF(BV$5&gt;$G$4,0,SUMIFS(Fluxo!$O:$O,Fluxo!$U:$U,"&gt;"&amp;BU$5,Fluxo!$U:$U,"&lt;="&amp;BV$5,Fluxo!$D:$D,$D64,Fluxo!$E:$E,"&lt;&gt;"&amp;"PERMUTANTE"))</f>
        <v>0</v>
      </c>
      <c r="BW64" s="18">
        <f>IF(BW$5&gt;$G$4,0,SUMIFS(Fluxo!$O:$O,Fluxo!$U:$U,"&gt;"&amp;BV$5,Fluxo!$U:$U,"&lt;="&amp;BW$5,Fluxo!$D:$D,$D64,Fluxo!$E:$E,"&lt;&gt;"&amp;"PERMUTANTE"))</f>
        <v>0</v>
      </c>
      <c r="BX64" s="18">
        <f>IF(BX$5&gt;$G$4,0,SUMIFS(Fluxo!$O:$O,Fluxo!$U:$U,"&gt;"&amp;BW$5,Fluxo!$U:$U,"&lt;="&amp;BX$5,Fluxo!$D:$D,$D64,Fluxo!$E:$E,"&lt;&gt;"&amp;"PERMUTANTE"))</f>
        <v>0</v>
      </c>
      <c r="BY64" s="18">
        <f>IF(BY$5&gt;$G$4,0,SUMIFS(Fluxo!$O:$O,Fluxo!$U:$U,"&gt;"&amp;BX$5,Fluxo!$U:$U,"&lt;="&amp;BY$5,Fluxo!$D:$D,$D64,Fluxo!$E:$E,"&lt;&gt;"&amp;"PERMUTANTE"))</f>
        <v>0</v>
      </c>
      <c r="BZ64" s="18">
        <f>IF(BZ$5&gt;$G$4,0,SUMIFS(Fluxo!$O:$O,Fluxo!$U:$U,"&gt;"&amp;BY$5,Fluxo!$U:$U,"&lt;="&amp;BZ$5,Fluxo!$D:$D,$D64,Fluxo!$E:$E,"&lt;&gt;"&amp;"PERMUTANTE"))</f>
        <v>0</v>
      </c>
      <c r="CA64" s="18">
        <f>IF(CA$5&gt;$G$4,0,SUMIFS(Fluxo!$O:$O,Fluxo!$U:$U,"&gt;"&amp;BZ$5,Fluxo!$U:$U,"&lt;="&amp;CA$5,Fluxo!$D:$D,$D64,Fluxo!$E:$E,"&lt;&gt;"&amp;"PERMUTANTE"))</f>
        <v>0</v>
      </c>
      <c r="CB64" s="18">
        <f>IF(CB$5&gt;$G$4,0,SUMIFS(Fluxo!$O:$O,Fluxo!$U:$U,"&gt;"&amp;CA$5,Fluxo!$U:$U,"&lt;="&amp;CB$5,Fluxo!$D:$D,$D64,Fluxo!$E:$E,"&lt;&gt;"&amp;"PERMUTANTE"))</f>
        <v>0</v>
      </c>
      <c r="CC64" s="18">
        <f>IF(CC$5&gt;$G$4,0,SUMIFS(Fluxo!$O:$O,Fluxo!$U:$U,"&gt;"&amp;CB$5,Fluxo!$U:$U,"&lt;="&amp;CC$5,Fluxo!$D:$D,$D64,Fluxo!$E:$E,"&lt;&gt;"&amp;"PERMUTANTE"))</f>
        <v>0</v>
      </c>
      <c r="CD64" s="18">
        <f>IF(CD$5&gt;$G$4,0,SUMIFS(Fluxo!$O:$O,Fluxo!$U:$U,"&gt;"&amp;CC$5,Fluxo!$U:$U,"&lt;="&amp;CD$5,Fluxo!$D:$D,$D64,Fluxo!$E:$E,"&lt;&gt;"&amp;"PERMUTANTE"))</f>
        <v>0</v>
      </c>
      <c r="CE64" s="18">
        <f>IF(CE$5&gt;$G$4,0,SUMIFS(Fluxo!$O:$O,Fluxo!$U:$U,"&gt;"&amp;CD$5,Fluxo!$U:$U,"&lt;="&amp;CE$5,Fluxo!$D:$D,$D64,Fluxo!$E:$E,"&lt;&gt;"&amp;"PERMUTANTE"))</f>
        <v>0</v>
      </c>
      <c r="CF64" s="18">
        <f>IF(CF$5&gt;$G$4,0,SUMIFS(Fluxo!$O:$O,Fluxo!$U:$U,"&gt;"&amp;CE$5,Fluxo!$U:$U,"&lt;="&amp;CF$5,Fluxo!$D:$D,$D64,Fluxo!$E:$E,"&lt;&gt;"&amp;"PERMUTANTE"))</f>
        <v>0</v>
      </c>
      <c r="CG64" s="18">
        <f>IF(CG$5&gt;$G$4,0,SUMIFS(Fluxo!$O:$O,Fluxo!$U:$U,"&gt;"&amp;CF$5,Fluxo!$U:$U,"&lt;="&amp;CG$5,Fluxo!$D:$D,$D64,Fluxo!$E:$E,"&lt;&gt;"&amp;"PERMUTANTE"))</f>
        <v>0</v>
      </c>
      <c r="CH64" s="18">
        <f>IF(CH$5&gt;$G$4,0,SUMIFS(Fluxo!$O:$O,Fluxo!$U:$U,"&gt;"&amp;CG$5,Fluxo!$U:$U,"&lt;="&amp;CH$5,Fluxo!$D:$D,$D64,Fluxo!$E:$E,"&lt;&gt;"&amp;"PERMUTANTE"))</f>
        <v>0</v>
      </c>
      <c r="CI64" s="18">
        <f>IF(CI$5&gt;$G$4,0,SUMIFS(Fluxo!$O:$O,Fluxo!$U:$U,"&gt;"&amp;CH$5,Fluxo!$U:$U,"&lt;="&amp;CI$5,Fluxo!$D:$D,$D64,Fluxo!$E:$E,"&lt;&gt;"&amp;"PERMUTANTE"))</f>
        <v>0</v>
      </c>
      <c r="CJ64" s="18">
        <f>IF(CJ$5&gt;$G$4,0,SUMIFS(Fluxo!$O:$O,Fluxo!$U:$U,"&gt;"&amp;CI$5,Fluxo!$U:$U,"&lt;="&amp;CJ$5,Fluxo!$D:$D,$D64,Fluxo!$E:$E,"&lt;&gt;"&amp;"PERMUTANTE"))</f>
        <v>0</v>
      </c>
      <c r="CK64" s="18">
        <f>IF(CK$5&gt;$G$4,0,SUMIFS(Fluxo!$O:$O,Fluxo!$U:$U,"&gt;"&amp;CJ$5,Fluxo!$U:$U,"&lt;="&amp;CK$5,Fluxo!$D:$D,$D64,Fluxo!$E:$E,"&lt;&gt;"&amp;"PERMUTANTE"))</f>
        <v>0</v>
      </c>
      <c r="CL64" s="18">
        <f>IF(CL$5&gt;$G$4,0,SUMIFS(Fluxo!$O:$O,Fluxo!$U:$U,"&gt;"&amp;CK$5,Fluxo!$U:$U,"&lt;="&amp;CL$5,Fluxo!$D:$D,$D64,Fluxo!$E:$E,"&lt;&gt;"&amp;"PERMUTANTE"))</f>
        <v>0</v>
      </c>
      <c r="CM64" s="18">
        <f>IF(CM$5&gt;$G$4,0,SUMIFS(Fluxo!$O:$O,Fluxo!$U:$U,"&gt;"&amp;CL$5,Fluxo!$U:$U,"&lt;="&amp;CM$5,Fluxo!$D:$D,$D64,Fluxo!$E:$E,"&lt;&gt;"&amp;"PERMUTANTE"))</f>
        <v>0</v>
      </c>
      <c r="CN64" s="18">
        <f>IF(CN$5&gt;$G$4,0,SUMIFS(Fluxo!$O:$O,Fluxo!$U:$U,"&gt;"&amp;CM$5,Fluxo!$U:$U,"&lt;="&amp;CN$5,Fluxo!$D:$D,$D64,Fluxo!$E:$E,"&lt;&gt;"&amp;"PERMUTANTE"))</f>
        <v>0</v>
      </c>
      <c r="CO64" s="18">
        <f>IF(CO$5&gt;$G$4,0,SUMIFS(Fluxo!$O:$O,Fluxo!$U:$U,"&gt;"&amp;CN$5,Fluxo!$U:$U,"&lt;="&amp;CO$5,Fluxo!$D:$D,$D64,Fluxo!$E:$E,"&lt;&gt;"&amp;"PERMUTANTE"))</f>
        <v>0</v>
      </c>
      <c r="CP64" s="18">
        <f>IF(CP$5&gt;$G$4,0,SUMIFS(Fluxo!$O:$O,Fluxo!$U:$U,"&gt;"&amp;CO$5,Fluxo!$U:$U,"&lt;="&amp;CP$5,Fluxo!$D:$D,$D64,Fluxo!$E:$E,"&lt;&gt;"&amp;"PERMUTANTE"))</f>
        <v>0</v>
      </c>
      <c r="CQ64" s="18">
        <f>IF(CQ$5&gt;$G$4,0,SUMIFS(Fluxo!$O:$O,Fluxo!$U:$U,"&gt;"&amp;CP$5,Fluxo!$U:$U,"&lt;="&amp;CQ$5,Fluxo!$D:$D,$D64,Fluxo!$E:$E,"&lt;&gt;"&amp;"PERMUTANTE"))</f>
        <v>0</v>
      </c>
      <c r="CR64" s="18">
        <f>IF(CR$5&gt;$G$4,0,SUMIFS(Fluxo!$O:$O,Fluxo!$U:$U,"&gt;"&amp;CQ$5,Fluxo!$U:$U,"&lt;="&amp;CR$5,Fluxo!$D:$D,$D64,Fluxo!$E:$E,"&lt;&gt;"&amp;"PERMUTANTE"))</f>
        <v>0</v>
      </c>
      <c r="CS64" s="18">
        <f>IF(CS$5&gt;$G$4,0,SUMIFS(Fluxo!$O:$O,Fluxo!$U:$U,"&gt;"&amp;CR$5,Fluxo!$U:$U,"&lt;="&amp;CS$5,Fluxo!$D:$D,$D64,Fluxo!$E:$E,"&lt;&gt;"&amp;"PERMUTANTE"))</f>
        <v>0</v>
      </c>
      <c r="CT64" s="18">
        <f>IF(CT$5&gt;$G$4,0,SUMIFS(Fluxo!$O:$O,Fluxo!$U:$U,"&gt;"&amp;CS$5,Fluxo!$U:$U,"&lt;="&amp;CT$5,Fluxo!$D:$D,$D64,Fluxo!$E:$E,"&lt;&gt;"&amp;"PERMUTANTE"))</f>
        <v>0</v>
      </c>
      <c r="CU64" s="18">
        <f>IF(CU$5&gt;$G$4,0,SUMIFS(Fluxo!$O:$O,Fluxo!$U:$U,"&gt;"&amp;CT$5,Fluxo!$U:$U,"&lt;="&amp;CU$5,Fluxo!$D:$D,$D64,Fluxo!$E:$E,"&lt;&gt;"&amp;"PERMUTANTE"))</f>
        <v>0</v>
      </c>
      <c r="CV64" s="18">
        <f>IF(CV$5&gt;$G$4,0,SUMIFS(Fluxo!$O:$O,Fluxo!$U:$U,"&gt;"&amp;CU$5,Fluxo!$U:$U,"&lt;="&amp;CV$5,Fluxo!$D:$D,$D64,Fluxo!$E:$E,"&lt;&gt;"&amp;"PERMUTANTE"))</f>
        <v>0</v>
      </c>
      <c r="CW64" s="18">
        <f>IF(CW$5&gt;$G$4,0,SUMIFS(Fluxo!$O:$O,Fluxo!$U:$U,"&gt;"&amp;CV$5,Fluxo!$U:$U,"&lt;="&amp;CW$5,Fluxo!$D:$D,$D64,Fluxo!$E:$E,"&lt;&gt;"&amp;"PERMUTANTE"))</f>
        <v>0</v>
      </c>
      <c r="CX64" s="18">
        <f>IF(CX$5&gt;$G$4,0,SUMIFS(Fluxo!$O:$O,Fluxo!$U:$U,"&gt;"&amp;CW$5,Fluxo!$U:$U,"&lt;="&amp;CX$5,Fluxo!$D:$D,$D64,Fluxo!$E:$E,"&lt;&gt;"&amp;"PERMUTANTE"))</f>
        <v>0</v>
      </c>
      <c r="CY64" s="18">
        <f>IF(CY$5&gt;$G$4,0,SUMIFS(Fluxo!$O:$O,Fluxo!$U:$U,"&gt;"&amp;CX$5,Fluxo!$U:$U,"&lt;="&amp;CY$5,Fluxo!$D:$D,$D64,Fluxo!$E:$E,"&lt;&gt;"&amp;"PERMUTANTE"))</f>
        <v>0</v>
      </c>
      <c r="CZ64" s="18">
        <f>IF(CZ$5&gt;$G$4,0,SUMIFS(Fluxo!$O:$O,Fluxo!$U:$U,"&gt;"&amp;CY$5,Fluxo!$U:$U,"&lt;="&amp;CZ$5,Fluxo!$D:$D,$D64,Fluxo!$E:$E,"&lt;&gt;"&amp;"PERMUTANTE"))</f>
        <v>0</v>
      </c>
      <c r="DA64" s="18">
        <f>IF(DA$5&gt;$G$4,0,SUMIFS(Fluxo!$O:$O,Fluxo!$U:$U,"&gt;"&amp;CZ$5,Fluxo!$U:$U,"&lt;="&amp;DA$5,Fluxo!$D:$D,$D64,Fluxo!$E:$E,"&lt;&gt;"&amp;"PERMUTANTE"))</f>
        <v>0</v>
      </c>
      <c r="DB64" s="18">
        <f>IF(DB$5&gt;$G$4,0,SUMIFS(Fluxo!$O:$O,Fluxo!$U:$U,"&gt;"&amp;DA$5,Fluxo!$U:$U,"&lt;="&amp;DB$5,Fluxo!$D:$D,$D64,Fluxo!$E:$E,"&lt;&gt;"&amp;"PERMUTANTE"))</f>
        <v>0</v>
      </c>
      <c r="DC64" s="18">
        <f>IF(DC$5&gt;$G$4,0,SUMIFS(Fluxo!$O:$O,Fluxo!$U:$U,"&gt;"&amp;DB$5,Fluxo!$U:$U,"&lt;="&amp;DC$5,Fluxo!$D:$D,$D64,Fluxo!$E:$E,"&lt;&gt;"&amp;"PERMUTANTE"))</f>
        <v>0</v>
      </c>
      <c r="DD64" s="18">
        <f>IF(DD$5&gt;$G$4,0,SUMIFS(Fluxo!$O:$O,Fluxo!$U:$U,"&gt;"&amp;DC$5,Fluxo!$U:$U,"&lt;="&amp;DD$5,Fluxo!$D:$D,$D64,Fluxo!$E:$E,"&lt;&gt;"&amp;"PERMUTANTE"))</f>
        <v>0</v>
      </c>
      <c r="DE64" s="18">
        <f>IF(DE$5&gt;$G$4,0,SUMIFS(Fluxo!$O:$O,Fluxo!$U:$U,"&gt;"&amp;DD$5,Fluxo!$U:$U,"&lt;="&amp;DE$5,Fluxo!$D:$D,$D64,Fluxo!$E:$E,"&lt;&gt;"&amp;"PERMUTANTE"))</f>
        <v>0</v>
      </c>
      <c r="DF64" s="18">
        <f>IF(DF$5&gt;$G$4,0,SUMIFS(Fluxo!$O:$O,Fluxo!$U:$U,"&gt;"&amp;DE$5,Fluxo!$U:$U,"&lt;="&amp;DF$5,Fluxo!$D:$D,$D64,Fluxo!$E:$E,"&lt;&gt;"&amp;"PERMUTANTE"))</f>
        <v>0</v>
      </c>
      <c r="DG64" s="18">
        <f>IF(DG$5&gt;$G$4,0,SUMIFS(Fluxo!$O:$O,Fluxo!$U:$U,"&gt;"&amp;DF$5,Fluxo!$U:$U,"&lt;="&amp;DG$5,Fluxo!$D:$D,$D64,Fluxo!$E:$E,"&lt;&gt;"&amp;"PERMUTANTE"))</f>
        <v>0</v>
      </c>
      <c r="DH64" s="18">
        <f>IF(DH$5&gt;$G$4,0,SUMIFS(Fluxo!$O:$O,Fluxo!$U:$U,"&gt;"&amp;DG$5,Fluxo!$U:$U,"&lt;="&amp;DH$5,Fluxo!$D:$D,$D64,Fluxo!$E:$E,"&lt;&gt;"&amp;"PERMUTANTE"))</f>
        <v>0</v>
      </c>
      <c r="DI64" s="18">
        <f>IF(DI$5&gt;$G$4,0,SUMIFS(Fluxo!$O:$O,Fluxo!$U:$U,"&gt;"&amp;DH$5,Fluxo!$U:$U,"&lt;="&amp;DI$5,Fluxo!$D:$D,$D64,Fluxo!$E:$E,"&lt;&gt;"&amp;"PERMUTANTE"))</f>
        <v>0</v>
      </c>
      <c r="DJ64" s="18">
        <f>IF(DJ$5&gt;$G$4,0,SUMIFS(Fluxo!$O:$O,Fluxo!$U:$U,"&gt;"&amp;DI$5,Fluxo!$U:$U,"&lt;="&amp;DJ$5,Fluxo!$D:$D,$D64,Fluxo!$E:$E,"&lt;&gt;"&amp;"PERMUTANTE"))</f>
        <v>0</v>
      </c>
      <c r="DK64" s="18">
        <f>IF(DK$5&gt;$G$4,0,SUMIFS(Fluxo!$O:$O,Fluxo!$U:$U,"&gt;"&amp;DJ$5,Fluxo!$U:$U,"&lt;="&amp;DK$5,Fluxo!$D:$D,$D64,Fluxo!$E:$E,"&lt;&gt;"&amp;"PERMUTANTE"))</f>
        <v>0</v>
      </c>
      <c r="DL64" s="18">
        <f>IF(DL$5&gt;$G$4,0,SUMIFS(Fluxo!$O:$O,Fluxo!$U:$U,"&gt;"&amp;DK$5,Fluxo!$U:$U,"&lt;="&amp;DL$5,Fluxo!$D:$D,$D64,Fluxo!$E:$E,"&lt;&gt;"&amp;"PERMUTANTE"))</f>
        <v>0</v>
      </c>
      <c r="DM64" s="18">
        <f>IF(DM$5&gt;$G$4,0,SUMIFS(Fluxo!$O:$O,Fluxo!$U:$U,"&gt;"&amp;DL$5,Fluxo!$U:$U,"&lt;="&amp;DM$5,Fluxo!$D:$D,$D64,Fluxo!$E:$E,"&lt;&gt;"&amp;"PERMUTANTE"))</f>
        <v>0</v>
      </c>
      <c r="DN64" s="18">
        <f>IF(DN$5&gt;$G$4,0,SUMIFS(Fluxo!$O:$O,Fluxo!$U:$U,"&gt;"&amp;DM$5,Fluxo!$U:$U,"&lt;="&amp;DN$5,Fluxo!$D:$D,$D64,Fluxo!$E:$E,"&lt;&gt;"&amp;"PERMUTANTE"))</f>
        <v>0</v>
      </c>
      <c r="DO64" s="18">
        <f>IF(DO$5&gt;$G$4,0,SUMIFS(Fluxo!$O:$O,Fluxo!$U:$U,"&gt;"&amp;DN$5,Fluxo!$U:$U,"&lt;="&amp;DO$5,Fluxo!$D:$D,$D64,Fluxo!$E:$E,"&lt;&gt;"&amp;"PERMUTANTE"))</f>
        <v>0</v>
      </c>
      <c r="DP64" s="18">
        <f>IF(DP$5&gt;$G$4,0,SUMIFS(Fluxo!$O:$O,Fluxo!$U:$U,"&gt;"&amp;DO$5,Fluxo!$U:$U,"&lt;="&amp;DP$5,Fluxo!$D:$D,$D64,Fluxo!$E:$E,"&lt;&gt;"&amp;"PERMUTANTE"))</f>
        <v>0</v>
      </c>
      <c r="DQ64" s="18">
        <f>IF(DQ$5&gt;$G$4,0,SUMIFS(Fluxo!$O:$O,Fluxo!$U:$U,"&gt;"&amp;DP$5,Fluxo!$U:$U,"&lt;="&amp;DQ$5,Fluxo!$D:$D,$D64,Fluxo!$E:$E,"&lt;&gt;"&amp;"PERMUTANTE"))</f>
        <v>0</v>
      </c>
      <c r="DR64" s="18">
        <f>IF(DR$5&gt;$G$4,0,SUMIFS(Fluxo!$O:$O,Fluxo!$U:$U,"&gt;"&amp;DQ$5,Fluxo!$U:$U,"&lt;="&amp;DR$5,Fluxo!$D:$D,$D64,Fluxo!$E:$E,"&lt;&gt;"&amp;"PERMUTANTE"))</f>
        <v>0</v>
      </c>
      <c r="DS64" s="18">
        <f>IF(DS$5&gt;$G$4,0,SUMIFS(Fluxo!$O:$O,Fluxo!$U:$U,"&gt;"&amp;DR$5,Fluxo!$U:$U,"&lt;="&amp;DS$5,Fluxo!$D:$D,$D64,Fluxo!$E:$E,"&lt;&gt;"&amp;"PERMUTANTE"))</f>
        <v>0</v>
      </c>
      <c r="DT64" s="18">
        <f>IF(DT$5&gt;$G$4,0,SUMIFS(Fluxo!$O:$O,Fluxo!$U:$U,"&gt;"&amp;DS$5,Fluxo!$U:$U,"&lt;="&amp;DT$5,Fluxo!$D:$D,$D64,Fluxo!$E:$E,"&lt;&gt;"&amp;"PERMUTANTE"))</f>
        <v>0</v>
      </c>
      <c r="DU64" s="18">
        <f>IF(DU$5&gt;$G$4,0,SUMIFS(Fluxo!$O:$O,Fluxo!$U:$U,"&gt;"&amp;DT$5,Fluxo!$U:$U,"&lt;="&amp;DU$5,Fluxo!$D:$D,$D64,Fluxo!$E:$E,"&lt;&gt;"&amp;"PERMUTANTE"))</f>
        <v>0</v>
      </c>
      <c r="DV64" s="18">
        <f>IF(DV$5&gt;$G$4,0,SUMIFS(Fluxo!$O:$O,Fluxo!$U:$U,"&gt;"&amp;DU$5,Fluxo!$U:$U,"&lt;="&amp;DV$5,Fluxo!$D:$D,$D64,Fluxo!$E:$E,"&lt;&gt;"&amp;"PERMUTANTE"))</f>
        <v>0</v>
      </c>
      <c r="DW64" s="18">
        <f>IF(DW$5&gt;$G$4,0,SUMIFS(Fluxo!$O:$O,Fluxo!$U:$U,"&gt;"&amp;DV$5,Fluxo!$U:$U,"&lt;="&amp;DW$5,Fluxo!$D:$D,$D64,Fluxo!$E:$E,"&lt;&gt;"&amp;"PERMUTANTE"))</f>
        <v>0</v>
      </c>
      <c r="DX64" s="18">
        <f>IF(DX$5&gt;$G$4,0,SUMIFS(Fluxo!$O:$O,Fluxo!$U:$U,"&gt;"&amp;DW$5,Fluxo!$U:$U,"&lt;="&amp;DX$5,Fluxo!$D:$D,$D64,Fluxo!$E:$E,"&lt;&gt;"&amp;"PERMUTANTE"))</f>
        <v>0</v>
      </c>
      <c r="DY64" s="18">
        <f>IF(DY$5&gt;$G$4,0,SUMIFS(Fluxo!$O:$O,Fluxo!$U:$U,"&gt;"&amp;DX$5,Fluxo!$U:$U,"&lt;="&amp;DY$5,Fluxo!$D:$D,$D64,Fluxo!$E:$E,"&lt;&gt;"&amp;"PERMUTANTE"))</f>
        <v>0</v>
      </c>
      <c r="DZ64" s="18">
        <f>IF(DZ$5&gt;$G$4,0,SUMIFS(Fluxo!$O:$O,Fluxo!$U:$U,"&gt;"&amp;DY$5,Fluxo!$U:$U,"&lt;="&amp;DZ$5,Fluxo!$D:$D,$D64,Fluxo!$E:$E,"&lt;&gt;"&amp;"PERMUTANTE"))</f>
        <v>0</v>
      </c>
      <c r="EA64" s="18">
        <f>IF(EA$5&gt;$G$4,0,SUMIFS(Fluxo!$O:$O,Fluxo!$U:$U,"&gt;"&amp;DZ$5,Fluxo!$U:$U,"&lt;="&amp;EA$5,Fluxo!$D:$D,$D64,Fluxo!$E:$E,"&lt;&gt;"&amp;"PERMUTANTE"))</f>
        <v>0</v>
      </c>
      <c r="EB64" s="18">
        <f>IF(EB$5&gt;$G$4,0,SUMIFS(Fluxo!$O:$O,Fluxo!$U:$U,"&gt;"&amp;EA$5,Fluxo!$U:$U,"&lt;="&amp;EB$5,Fluxo!$D:$D,$D64,Fluxo!$E:$E,"&lt;&gt;"&amp;"PERMUTANTE"))</f>
        <v>0</v>
      </c>
      <c r="EC64" s="18">
        <f>IF(EC$5&gt;$G$4,0,SUMIFS(Fluxo!$O:$O,Fluxo!$U:$U,"&gt;"&amp;EB$5,Fluxo!$U:$U,"&lt;="&amp;EC$5,Fluxo!$D:$D,$D64,Fluxo!$E:$E,"&lt;&gt;"&amp;"PERMUTANTE"))</f>
        <v>0</v>
      </c>
      <c r="ED64" s="18">
        <f>IF(ED$5&gt;$G$4,0,SUMIFS(Fluxo!$O:$O,Fluxo!$U:$U,"&gt;"&amp;EC$5,Fluxo!$U:$U,"&lt;="&amp;ED$5,Fluxo!$D:$D,$D64,Fluxo!$E:$E,"&lt;&gt;"&amp;"PERMUTANTE"))</f>
        <v>0</v>
      </c>
      <c r="EE64" s="18">
        <f>IF(EE$5&gt;$G$4,0,SUMIFS(Fluxo!$O:$O,Fluxo!$U:$U,"&gt;"&amp;ED$5,Fluxo!$U:$U,"&lt;="&amp;EE$5,Fluxo!$D:$D,$D64,Fluxo!$E:$E,"&lt;&gt;"&amp;"PERMUTANTE"))</f>
        <v>0</v>
      </c>
      <c r="EF64" s="18">
        <f>IF(EF$5&gt;$G$4,0,SUMIFS(Fluxo!$O:$O,Fluxo!$U:$U,"&gt;"&amp;EE$5,Fluxo!$U:$U,"&lt;="&amp;EF$5,Fluxo!$D:$D,$D64,Fluxo!$E:$E,"&lt;&gt;"&amp;"PERMUTANTE"))</f>
        <v>0</v>
      </c>
      <c r="EG64" s="18">
        <f>IF(EG$5&gt;$G$4,0,SUMIFS(Fluxo!$O:$O,Fluxo!$U:$U,"&gt;"&amp;EF$5,Fluxo!$U:$U,"&lt;="&amp;EG$5,Fluxo!$D:$D,$D64,Fluxo!$E:$E,"&lt;&gt;"&amp;"PERMUTANTE"))</f>
        <v>0</v>
      </c>
      <c r="EH64" s="18">
        <f>IF(EH$5&gt;$G$4,0,SUMIFS(Fluxo!$O:$O,Fluxo!$U:$U,"&gt;"&amp;EG$5,Fluxo!$U:$U,"&lt;="&amp;EH$5,Fluxo!$D:$D,$D64,Fluxo!$E:$E,"&lt;&gt;"&amp;"PERMUTANTE"))</f>
        <v>0</v>
      </c>
      <c r="EI64" s="18">
        <f>IF(EI$5&gt;$G$4,0,SUMIFS(Fluxo!$O:$O,Fluxo!$U:$U,"&gt;"&amp;EH$5,Fluxo!$U:$U,"&lt;="&amp;EI$5,Fluxo!$D:$D,$D64,Fluxo!$E:$E,"&lt;&gt;"&amp;"PERMUTANTE"))</f>
        <v>0</v>
      </c>
      <c r="EJ64" s="18">
        <f>IF(EJ$5&gt;$G$4,0,SUMIFS(Fluxo!$O:$O,Fluxo!$U:$U,"&gt;"&amp;EI$5,Fluxo!$U:$U,"&lt;="&amp;EJ$5,Fluxo!$D:$D,$D64,Fluxo!$E:$E,"&lt;&gt;"&amp;"PERMUTANTE"))</f>
        <v>0</v>
      </c>
      <c r="EK64" s="18">
        <f>IF(EK$5&gt;$G$4,0,SUMIFS(Fluxo!$O:$O,Fluxo!$U:$U,"&gt;"&amp;EJ$5,Fluxo!$U:$U,"&lt;="&amp;EK$5,Fluxo!$D:$D,$D64,Fluxo!$E:$E,"&lt;&gt;"&amp;"PERMUTANTE"))</f>
        <v>0</v>
      </c>
      <c r="EL64" s="18">
        <f>IF(EL$5&gt;$G$4,0,SUMIFS(Fluxo!$O:$O,Fluxo!$U:$U,"&gt;"&amp;EK$5,Fluxo!$U:$U,"&lt;="&amp;EL$5,Fluxo!$D:$D,$D64,Fluxo!$E:$E,"&lt;&gt;"&amp;"PERMUTANTE"))</f>
        <v>0</v>
      </c>
      <c r="EM64" s="18">
        <f>IF(EM$5&gt;$G$4,0,SUMIFS(Fluxo!$O:$O,Fluxo!$U:$U,"&gt;"&amp;EL$5,Fluxo!$U:$U,"&lt;="&amp;EM$5,Fluxo!$D:$D,$D64,Fluxo!$E:$E,"&lt;&gt;"&amp;"PERMUTANTE"))</f>
        <v>0</v>
      </c>
      <c r="EN64" s="18">
        <f>IF(EN$5&gt;$G$4,0,SUMIFS(Fluxo!$O:$O,Fluxo!$U:$U,"&gt;"&amp;EM$5,Fluxo!$U:$U,"&lt;="&amp;EN$5,Fluxo!$D:$D,$D64,Fluxo!$E:$E,"&lt;&gt;"&amp;"PERMUTANTE"))</f>
        <v>0</v>
      </c>
      <c r="EO64" s="18">
        <f>IF(EO$5&gt;$G$4,0,SUMIFS(Fluxo!$O:$O,Fluxo!$U:$U,"&gt;"&amp;EN$5,Fluxo!$U:$U,"&lt;="&amp;EO$5,Fluxo!$D:$D,$D64,Fluxo!$E:$E,"&lt;&gt;"&amp;"PERMUTANTE"))</f>
        <v>0</v>
      </c>
      <c r="EP64" s="18">
        <f>IF(EP$5&gt;$G$4,0,SUMIFS(Fluxo!$O:$O,Fluxo!$U:$U,"&gt;"&amp;EO$5,Fluxo!$U:$U,"&lt;="&amp;EP$5,Fluxo!$D:$D,$D64,Fluxo!$E:$E,"&lt;&gt;"&amp;"PERMUTANTE"))</f>
        <v>0</v>
      </c>
      <c r="EQ64" s="18">
        <f>IF(EQ$5&gt;$G$4,0,SUMIFS(Fluxo!$O:$O,Fluxo!$U:$U,"&gt;"&amp;EP$5,Fluxo!$U:$U,"&lt;="&amp;EQ$5,Fluxo!$D:$D,$D64,Fluxo!$E:$E,"&lt;&gt;"&amp;"PERMUTANTE"))</f>
        <v>0</v>
      </c>
      <c r="ER64" s="18">
        <f>IF(ER$5&gt;$G$4,0,SUMIFS(Fluxo!$O:$O,Fluxo!$U:$U,"&gt;"&amp;EQ$5,Fluxo!$U:$U,"&lt;="&amp;ER$5,Fluxo!$D:$D,$D64,Fluxo!$E:$E,"&lt;&gt;"&amp;"PERMUTANTE"))</f>
        <v>0</v>
      </c>
      <c r="ES64" s="18">
        <f>IF(ES$5&gt;$G$4,0,SUMIFS(Fluxo!$O:$O,Fluxo!$U:$U,"&gt;"&amp;ER$5,Fluxo!$U:$U,"&lt;="&amp;ES$5,Fluxo!$D:$D,$D64,Fluxo!$E:$E,"&lt;&gt;"&amp;"PERMUTANTE"))</f>
        <v>0</v>
      </c>
      <c r="ET64" s="18">
        <f>IF(ET$5&gt;$G$4,0,SUMIFS(Fluxo!$O:$O,Fluxo!$U:$U,"&gt;"&amp;ES$5,Fluxo!$U:$U,"&lt;="&amp;ET$5,Fluxo!$D:$D,$D64,Fluxo!$E:$E,"&lt;&gt;"&amp;"PERMUTANTE"))</f>
        <v>0</v>
      </c>
      <c r="EU64" s="18">
        <f>IF(EU$5&gt;$G$4,0,SUMIFS(Fluxo!$O:$O,Fluxo!$U:$U,"&gt;"&amp;ET$5,Fluxo!$U:$U,"&lt;="&amp;EU$5,Fluxo!$D:$D,$D64,Fluxo!$E:$E,"&lt;&gt;"&amp;"PERMUTANTE"))</f>
        <v>0</v>
      </c>
      <c r="EV64" s="18">
        <f>IF(EV$5&gt;$G$4,0,SUMIFS(Fluxo!$O:$O,Fluxo!$U:$U,"&gt;"&amp;EU$5,Fluxo!$U:$U,"&lt;="&amp;EV$5,Fluxo!$D:$D,$D64,Fluxo!$E:$E,"&lt;&gt;"&amp;"PERMUTANTE"))</f>
        <v>0</v>
      </c>
      <c r="EW64" s="18">
        <f>IF(EW$5&gt;$G$4,0,SUMIFS(Fluxo!$O:$O,Fluxo!$U:$U,"&gt;"&amp;EV$5,Fluxo!$U:$U,"&lt;="&amp;EW$5,Fluxo!$D:$D,$D64,Fluxo!$E:$E,"&lt;&gt;"&amp;"PERMUTANTE"))</f>
        <v>0</v>
      </c>
      <c r="EX64" s="18">
        <f>IF(EX$5&gt;$G$4,0,SUMIFS(Fluxo!$O:$O,Fluxo!$U:$U,"&gt;"&amp;EW$5,Fluxo!$U:$U,"&lt;="&amp;EX$5,Fluxo!$D:$D,$D64,Fluxo!$E:$E,"&lt;&gt;"&amp;"PERMUTANTE"))</f>
        <v>0</v>
      </c>
      <c r="EY64" s="18">
        <f>IF(EY$5&gt;$G$4,0,SUMIFS(Fluxo!$O:$O,Fluxo!$U:$U,"&gt;"&amp;EX$5,Fluxo!$U:$U,"&lt;="&amp;EY$5,Fluxo!$D:$D,$D64,Fluxo!$E:$E,"&lt;&gt;"&amp;"PERMUTANTE"))</f>
        <v>0</v>
      </c>
      <c r="EZ64" s="18">
        <f>IF(EZ$5&gt;$G$4,0,SUMIFS(Fluxo!$O:$O,Fluxo!$U:$U,"&gt;"&amp;EY$5,Fluxo!$U:$U,"&lt;="&amp;EZ$5,Fluxo!$D:$D,$D64,Fluxo!$E:$E,"&lt;&gt;"&amp;"PERMUTANTE"))</f>
        <v>0</v>
      </c>
      <c r="FA64" s="18">
        <f>IF(FA$5&gt;$G$4,0,SUMIFS(Fluxo!$O:$O,Fluxo!$U:$U,"&gt;"&amp;EZ$5,Fluxo!$U:$U,"&lt;="&amp;FA$5,Fluxo!$D:$D,$D64,Fluxo!$E:$E,"&lt;&gt;"&amp;"PERMUTANTE"))</f>
        <v>0</v>
      </c>
      <c r="FB64" s="18">
        <f>IF(FB$5&gt;$G$4,0,SUMIFS(Fluxo!$O:$O,Fluxo!$U:$U,"&gt;"&amp;FA$5,Fluxo!$U:$U,"&lt;="&amp;FB$5,Fluxo!$D:$D,$D64,Fluxo!$E:$E,"&lt;&gt;"&amp;"PERMUTANTE"))</f>
        <v>0</v>
      </c>
      <c r="FC64" s="18">
        <f>IF(FC$5&gt;$G$4,0,SUMIFS(Fluxo!$O:$O,Fluxo!$U:$U,"&gt;"&amp;FB$5,Fluxo!$U:$U,"&lt;="&amp;FC$5,Fluxo!$D:$D,$D64,Fluxo!$E:$E,"&lt;&gt;"&amp;"PERMUTANTE"))</f>
        <v>0</v>
      </c>
      <c r="FD64" s="18">
        <f>IF(FD$5&gt;$G$4,0,SUMIFS(Fluxo!$O:$O,Fluxo!$U:$U,"&gt;"&amp;FC$5,Fluxo!$U:$U,"&lt;="&amp;FD$5,Fluxo!$D:$D,$D64,Fluxo!$E:$E,"&lt;&gt;"&amp;"PERMUTANTE"))</f>
        <v>0</v>
      </c>
      <c r="FE64" s="18">
        <f>IF(FE$5&gt;$G$4,0,SUMIFS(Fluxo!$O:$O,Fluxo!$U:$U,"&gt;"&amp;FD$5,Fluxo!$U:$U,"&lt;="&amp;FE$5,Fluxo!$D:$D,$D64,Fluxo!$E:$E,"&lt;&gt;"&amp;"PERMUTANTE"))</f>
        <v>0</v>
      </c>
      <c r="FF64" s="18">
        <f>IF(FF$5&gt;$G$4,0,SUMIFS(Fluxo!$O:$O,Fluxo!$U:$U,"&gt;"&amp;FE$5,Fluxo!$U:$U,"&lt;="&amp;FF$5,Fluxo!$D:$D,$D64,Fluxo!$E:$E,"&lt;&gt;"&amp;"PERMUTANTE"))</f>
        <v>0</v>
      </c>
      <c r="FG64" s="18">
        <f>IF(FG$5&gt;$G$4,0,SUMIFS(Fluxo!$O:$O,Fluxo!$U:$U,"&gt;"&amp;FF$5,Fluxo!$U:$U,"&lt;="&amp;FG$5,Fluxo!$D:$D,$D64,Fluxo!$E:$E,"&lt;&gt;"&amp;"PERMUTANTE"))</f>
        <v>0</v>
      </c>
      <c r="FH64" s="18">
        <f>IF(FH$5&gt;$G$4,0,SUMIFS(Fluxo!$O:$O,Fluxo!$U:$U,"&gt;"&amp;FG$5,Fluxo!$U:$U,"&lt;="&amp;FH$5,Fluxo!$D:$D,$D64,Fluxo!$E:$E,"&lt;&gt;"&amp;"PERMUTANTE"))</f>
        <v>0</v>
      </c>
      <c r="FI64" s="18">
        <f>IF(FI$5&gt;$G$4,0,SUMIFS(Fluxo!$O:$O,Fluxo!$U:$U,"&gt;"&amp;FH$5,Fluxo!$U:$U,"&lt;="&amp;FI$5,Fluxo!$D:$D,$D64,Fluxo!$E:$E,"&lt;&gt;"&amp;"PERMUTANTE"))</f>
        <v>0</v>
      </c>
      <c r="FJ64" s="18">
        <f>IF(FJ$5&gt;$G$4,0,SUMIFS(Fluxo!$O:$O,Fluxo!$U:$U,"&gt;"&amp;FI$5,Fluxo!$U:$U,"&lt;="&amp;FJ$5,Fluxo!$D:$D,$D64,Fluxo!$E:$E,"&lt;&gt;"&amp;"PERMUTANTE"))</f>
        <v>0</v>
      </c>
      <c r="FK64" s="18">
        <f>IF(FK$5&gt;$G$4,0,SUMIFS(Fluxo!$O:$O,Fluxo!$U:$U,"&gt;"&amp;FJ$5,Fluxo!$U:$U,"&lt;="&amp;FK$5,Fluxo!$D:$D,$D64,Fluxo!$E:$E,"&lt;&gt;"&amp;"PERMUTANTE"))</f>
        <v>0</v>
      </c>
      <c r="FL64" s="18">
        <f>IF(FL$5&gt;$G$4,0,SUMIFS(Fluxo!$O:$O,Fluxo!$U:$U,"&gt;"&amp;FK$5,Fluxo!$U:$U,"&lt;="&amp;FL$5,Fluxo!$D:$D,$D64,Fluxo!$E:$E,"&lt;&gt;"&amp;"PERMUTANTE"))</f>
        <v>0</v>
      </c>
      <c r="FM64" s="18">
        <f>IF(FM$5&gt;$G$4,0,SUMIFS(Fluxo!$O:$O,Fluxo!$U:$U,"&gt;"&amp;FL$5,Fluxo!$U:$U,"&lt;="&amp;FM$5,Fluxo!$D:$D,$D64,Fluxo!$E:$E,"&lt;&gt;"&amp;"PERMUTANTE"))</f>
        <v>0</v>
      </c>
      <c r="FN64" s="18">
        <f>IF(FN$5&gt;$G$4,0,SUMIFS(Fluxo!$O:$O,Fluxo!$U:$U,"&gt;"&amp;FM$5,Fluxo!$U:$U,"&lt;="&amp;FN$5,Fluxo!$D:$D,$D64,Fluxo!$E:$E,"&lt;&gt;"&amp;"PERMUTANTE"))</f>
        <v>0</v>
      </c>
      <c r="FO64" s="18">
        <f>IF(FO$5&gt;$G$4,0,SUMIFS(Fluxo!$O:$O,Fluxo!$U:$U,"&gt;"&amp;FN$5,Fluxo!$U:$U,"&lt;="&amp;FO$5,Fluxo!$D:$D,$D64,Fluxo!$E:$E,"&lt;&gt;"&amp;"PERMUTANTE"))</f>
        <v>0</v>
      </c>
      <c r="FP64" s="18">
        <f>IF(FP$5&gt;$G$4,0,SUMIFS(Fluxo!$O:$O,Fluxo!$U:$U,"&gt;"&amp;FO$5,Fluxo!$U:$U,"&lt;="&amp;FP$5,Fluxo!$D:$D,$D64,Fluxo!$E:$E,"&lt;&gt;"&amp;"PERMUTANTE"))</f>
        <v>0</v>
      </c>
      <c r="FQ64" s="18">
        <f>IF(FQ$5&gt;$G$4,0,SUMIFS(Fluxo!$O:$O,Fluxo!$U:$U,"&gt;"&amp;FP$5,Fluxo!$U:$U,"&lt;="&amp;FQ$5,Fluxo!$D:$D,$D64,Fluxo!$E:$E,"&lt;&gt;"&amp;"PERMUTANTE"))</f>
        <v>0</v>
      </c>
      <c r="FR64" s="18">
        <f>IF(FR$5&gt;$G$4,0,SUMIFS(Fluxo!$O:$O,Fluxo!$U:$U,"&gt;"&amp;FQ$5,Fluxo!$U:$U,"&lt;="&amp;FR$5,Fluxo!$D:$D,$D64,Fluxo!$E:$E,"&lt;&gt;"&amp;"PERMUTANTE"))</f>
        <v>0</v>
      </c>
      <c r="FS64" s="18">
        <f>IF(FS$5&gt;$G$4,0,SUMIFS(Fluxo!$O:$O,Fluxo!$U:$U,"&gt;"&amp;FR$5,Fluxo!$U:$U,"&lt;="&amp;FS$5,Fluxo!$D:$D,$D64,Fluxo!$E:$E,"&lt;&gt;"&amp;"PERMUTANTE"))</f>
        <v>0</v>
      </c>
      <c r="FT64" s="18">
        <f>IF(FT$5&gt;$G$4,0,SUMIFS(Fluxo!$O:$O,Fluxo!$U:$U,"&gt;"&amp;FS$5,Fluxo!$U:$U,"&lt;="&amp;FT$5,Fluxo!$D:$D,$D64,Fluxo!$E:$E,"&lt;&gt;"&amp;"PERMUTANTE"))</f>
        <v>0</v>
      </c>
      <c r="FU64" s="18">
        <f>IF(FU$5&gt;$G$4,0,SUMIFS(Fluxo!$O:$O,Fluxo!$U:$U,"&gt;"&amp;FT$5,Fluxo!$U:$U,"&lt;="&amp;FU$5,Fluxo!$D:$D,$D64,Fluxo!$E:$E,"&lt;&gt;"&amp;"PERMUTANTE"))</f>
        <v>0</v>
      </c>
      <c r="FV64" s="18">
        <f>IF(FV$5&gt;$G$4,0,SUMIFS(Fluxo!$O:$O,Fluxo!$U:$U,"&gt;"&amp;FU$5,Fluxo!$U:$U,"&lt;="&amp;FV$5,Fluxo!$D:$D,$D64,Fluxo!$E:$E,"&lt;&gt;"&amp;"PERMUTANTE"))</f>
        <v>0</v>
      </c>
      <c r="FW64" s="18">
        <f>IF(FW$5&gt;$G$4,0,SUMIFS(Fluxo!$O:$O,Fluxo!$U:$U,"&gt;"&amp;FV$5,Fluxo!$U:$U,"&lt;="&amp;FW$5,Fluxo!$D:$D,$D64,Fluxo!$E:$E,"&lt;&gt;"&amp;"PERMUTANTE"))</f>
        <v>0</v>
      </c>
      <c r="FX64" s="18">
        <f>IF(FX$5&gt;$G$4,0,SUMIFS(Fluxo!$O:$O,Fluxo!$U:$U,"&gt;"&amp;FW$5,Fluxo!$U:$U,"&lt;="&amp;FX$5,Fluxo!$D:$D,$D64,Fluxo!$E:$E,"&lt;&gt;"&amp;"PERMUTANTE"))</f>
        <v>0</v>
      </c>
      <c r="FY64" s="18">
        <f>IF(FY$5&gt;$G$4,0,SUMIFS(Fluxo!$O:$O,Fluxo!$U:$U,"&gt;"&amp;FX$5,Fluxo!$U:$U,"&lt;="&amp;FY$5,Fluxo!$D:$D,$D64,Fluxo!$E:$E,"&lt;&gt;"&amp;"PERMUTANTE"))</f>
        <v>0</v>
      </c>
      <c r="FZ64" s="18">
        <f>IF(FZ$5&gt;$G$4,0,SUMIFS(Fluxo!$O:$O,Fluxo!$U:$U,"&gt;"&amp;FY$5,Fluxo!$U:$U,"&lt;="&amp;FZ$5,Fluxo!$D:$D,$D64,Fluxo!$E:$E,"&lt;&gt;"&amp;"PERMUTANTE"))</f>
        <v>0</v>
      </c>
      <c r="GA64" s="18">
        <f>IF(GA$5&gt;$G$4,0,SUMIFS(Fluxo!$O:$O,Fluxo!$U:$U,"&gt;"&amp;FZ$5,Fluxo!$U:$U,"&lt;="&amp;GA$5,Fluxo!$D:$D,$D64,Fluxo!$E:$E,"&lt;&gt;"&amp;"PERMUTANTE"))</f>
        <v>0</v>
      </c>
      <c r="GB64" s="18">
        <f>IF(GB$5&gt;$G$4,0,SUMIFS(Fluxo!$O:$O,Fluxo!$U:$U,"&gt;"&amp;GA$5,Fluxo!$U:$U,"&lt;="&amp;GB$5,Fluxo!$D:$D,$D64,Fluxo!$E:$E,"&lt;&gt;"&amp;"PERMUTANTE"))</f>
        <v>0</v>
      </c>
      <c r="GC64" s="18">
        <f>IF(GC$5&gt;$G$4,0,SUMIFS(Fluxo!$O:$O,Fluxo!$U:$U,"&gt;"&amp;GB$5,Fluxo!$U:$U,"&lt;="&amp;GC$5,Fluxo!$D:$D,$D64,Fluxo!$E:$E,"&lt;&gt;"&amp;"PERMUTANTE"))</f>
        <v>0</v>
      </c>
      <c r="GD64" s="18">
        <f>IF(GD$5&gt;$G$4,0,SUMIFS(Fluxo!$O:$O,Fluxo!$U:$U,"&gt;"&amp;GC$5,Fluxo!$U:$U,"&lt;="&amp;GD$5,Fluxo!$D:$D,$D64,Fluxo!$E:$E,"&lt;&gt;"&amp;"PERMUTANTE"))</f>
        <v>0</v>
      </c>
      <c r="GE64" s="18">
        <f>IF(GE$5&gt;$G$4,0,SUMIFS(Fluxo!$O:$O,Fluxo!$U:$U,"&gt;"&amp;GD$5,Fluxo!$U:$U,"&lt;="&amp;GE$5,Fluxo!$D:$D,$D64,Fluxo!$E:$E,"&lt;&gt;"&amp;"PERMUTANTE"))</f>
        <v>0</v>
      </c>
      <c r="GF64" s="18">
        <f>IF(GF$5&gt;$G$4,0,SUMIFS(Fluxo!$O:$O,Fluxo!$U:$U,"&gt;"&amp;GE$5,Fluxo!$U:$U,"&lt;="&amp;GF$5,Fluxo!$D:$D,$D64,Fluxo!$E:$E,"&lt;&gt;"&amp;"PERMUTANTE"))</f>
        <v>0</v>
      </c>
      <c r="GG64" s="18">
        <f>IF(GG$5&gt;$G$4,0,SUMIFS(Fluxo!$O:$O,Fluxo!$U:$U,"&gt;"&amp;GF$5,Fluxo!$U:$U,"&lt;="&amp;GG$5,Fluxo!$D:$D,$D64,Fluxo!$E:$E,"&lt;&gt;"&amp;"PERMUTANTE"))</f>
        <v>0</v>
      </c>
      <c r="GH64" s="18">
        <f>IF(GH$5&gt;$G$4,0,SUMIFS(Fluxo!$O:$O,Fluxo!$U:$U,"&gt;"&amp;GG$5,Fluxo!$U:$U,"&lt;="&amp;GH$5,Fluxo!$D:$D,$D64,Fluxo!$E:$E,"&lt;&gt;"&amp;"PERMUTANTE"))</f>
        <v>0</v>
      </c>
      <c r="GI64" s="18">
        <f>IF(GI$5&gt;$G$4,0,SUMIFS(Fluxo!$O:$O,Fluxo!$U:$U,"&gt;"&amp;GH$5,Fluxo!$U:$U,"&lt;="&amp;GI$5,Fluxo!$D:$D,$D64,Fluxo!$E:$E,"&lt;&gt;"&amp;"PERMUTANTE"))</f>
        <v>0</v>
      </c>
      <c r="GJ64" s="18">
        <f>IF(GJ$5&gt;$G$4,0,SUMIFS(Fluxo!$O:$O,Fluxo!$U:$U,"&gt;"&amp;GI$5,Fluxo!$U:$U,"&lt;="&amp;GJ$5,Fluxo!$D:$D,$D64,Fluxo!$E:$E,"&lt;&gt;"&amp;"PERMUTANTE"))</f>
        <v>0</v>
      </c>
      <c r="GK64" s="18">
        <f>IF(GK$5&gt;$G$4,0,SUMIFS(Fluxo!$O:$O,Fluxo!$U:$U,"&gt;"&amp;GJ$5,Fluxo!$U:$U,"&lt;="&amp;GK$5,Fluxo!$D:$D,$D64,Fluxo!$E:$E,"&lt;&gt;"&amp;"PERMUTANTE"))</f>
        <v>0</v>
      </c>
      <c r="GL64" s="18">
        <f>IF(GL$5&gt;$G$4,0,SUMIFS(Fluxo!$O:$O,Fluxo!$U:$U,"&gt;"&amp;GK$5,Fluxo!$U:$U,"&lt;="&amp;GL$5,Fluxo!$D:$D,$D64,Fluxo!$E:$E,"&lt;&gt;"&amp;"PERMUTANTE"))</f>
        <v>0</v>
      </c>
      <c r="GM64" s="18">
        <f>IF(GM$5&gt;$G$4,0,SUMIFS(Fluxo!$O:$O,Fluxo!$U:$U,"&gt;"&amp;GL$5,Fluxo!$U:$U,"&lt;="&amp;GM$5,Fluxo!$D:$D,$D64,Fluxo!$E:$E,"&lt;&gt;"&amp;"PERMUTANTE"))</f>
        <v>0</v>
      </c>
      <c r="GN64" s="18">
        <f>IF(GN$5&gt;$G$4,0,SUMIFS(Fluxo!$O:$O,Fluxo!$U:$U,"&gt;"&amp;GM$5,Fluxo!$U:$U,"&lt;="&amp;GN$5,Fluxo!$D:$D,$D64,Fluxo!$E:$E,"&lt;&gt;"&amp;"PERMUTANTE"))</f>
        <v>0</v>
      </c>
      <c r="GO64" s="18">
        <f>IF(GO$5&gt;$G$4,0,SUMIFS(Fluxo!$O:$O,Fluxo!$U:$U,"&gt;"&amp;GN$5,Fluxo!$U:$U,"&lt;="&amp;GO$5,Fluxo!$D:$D,$D64,Fluxo!$E:$E,"&lt;&gt;"&amp;"PERMUTANTE"))</f>
        <v>0</v>
      </c>
      <c r="GP64" s="18">
        <f>IF(GP$5&gt;$G$4,0,SUMIFS(Fluxo!$O:$O,Fluxo!$U:$U,"&gt;"&amp;GO$5,Fluxo!$U:$U,"&lt;="&amp;GP$5,Fluxo!$D:$D,$D64,Fluxo!$E:$E,"&lt;&gt;"&amp;"PERMUTANTE"))</f>
        <v>0</v>
      </c>
      <c r="GQ64" s="18">
        <f>IF(GQ$5&gt;$G$4,0,SUMIFS(Fluxo!$O:$O,Fluxo!$U:$U,"&gt;"&amp;GP$5,Fluxo!$U:$U,"&lt;="&amp;GQ$5,Fluxo!$D:$D,$D64,Fluxo!$E:$E,"&lt;&gt;"&amp;"PERMUTANTE"))</f>
        <v>0</v>
      </c>
      <c r="GR64" s="18">
        <f>IF(GR$5&gt;$G$4,0,SUMIFS(Fluxo!$O:$O,Fluxo!$U:$U,"&gt;"&amp;GQ$5,Fluxo!$U:$U,"&lt;="&amp;GR$5,Fluxo!$D:$D,$D64,Fluxo!$E:$E,"&lt;&gt;"&amp;"PERMUTANTE"))</f>
        <v>0</v>
      </c>
      <c r="GS64" s="18">
        <f>IF(GS$5&gt;$G$4,0,SUMIFS(Fluxo!$O:$O,Fluxo!$U:$U,"&gt;"&amp;GR$5,Fluxo!$U:$U,"&lt;="&amp;GS$5,Fluxo!$D:$D,$D64,Fluxo!$E:$E,"&lt;&gt;"&amp;"PERMUTANTE"))</f>
        <v>0</v>
      </c>
      <c r="GT64" s="18">
        <f>IF(GT$5&gt;$G$4,0,SUMIFS(Fluxo!$O:$O,Fluxo!$U:$U,"&gt;"&amp;GS$5,Fluxo!$U:$U,"&lt;="&amp;GT$5,Fluxo!$D:$D,$D64,Fluxo!$E:$E,"&lt;&gt;"&amp;"PERMUTANTE"))</f>
        <v>0</v>
      </c>
      <c r="GU64" s="18">
        <f>IF(GU$5&gt;$G$4,0,SUMIFS(Fluxo!$O:$O,Fluxo!$U:$U,"&gt;"&amp;GT$5,Fluxo!$U:$U,"&lt;="&amp;GU$5,Fluxo!$D:$D,$D64,Fluxo!$E:$E,"&lt;&gt;"&amp;"PERMUTANTE"))</f>
        <v>0</v>
      </c>
      <c r="GV64" s="18">
        <f>IF(GV$5&gt;$G$4,0,SUMIFS(Fluxo!$O:$O,Fluxo!$U:$U,"&gt;"&amp;GU$5,Fluxo!$U:$U,"&lt;="&amp;GV$5,Fluxo!$D:$D,$D64,Fluxo!$E:$E,"&lt;&gt;"&amp;"PERMUTANTE"))</f>
        <v>0</v>
      </c>
      <c r="GW64" s="18">
        <f>IF(GW$5&gt;$G$4,0,SUMIFS(Fluxo!$O:$O,Fluxo!$U:$U,"&gt;"&amp;GV$5,Fluxo!$U:$U,"&lt;="&amp;GW$5,Fluxo!$D:$D,$D64,Fluxo!$E:$E,"&lt;&gt;"&amp;"PERMUTANTE"))</f>
        <v>0</v>
      </c>
      <c r="GX64" s="18">
        <f>IF(GX$5&gt;$G$4,0,SUMIFS(Fluxo!$O:$O,Fluxo!$U:$U,"&gt;"&amp;GW$5,Fluxo!$U:$U,"&lt;="&amp;GX$5,Fluxo!$D:$D,$D64,Fluxo!$E:$E,"&lt;&gt;"&amp;"PERMUTANTE"))</f>
        <v>0</v>
      </c>
      <c r="GY64" s="18">
        <f>IF(GY$5&gt;$G$4,0,SUMIFS(Fluxo!$O:$O,Fluxo!$U:$U,"&gt;"&amp;GX$5,Fluxo!$U:$U,"&lt;="&amp;GY$5,Fluxo!$D:$D,$D64,Fluxo!$E:$E,"&lt;&gt;"&amp;"PERMUTANTE"))</f>
        <v>0</v>
      </c>
      <c r="GZ64" s="18">
        <f>IF(GZ$5&gt;$G$4,0,SUMIFS(Fluxo!$O:$O,Fluxo!$U:$U,"&gt;"&amp;GY$5,Fluxo!$U:$U,"&lt;="&amp;GZ$5,Fluxo!$D:$D,$D64,Fluxo!$E:$E,"&lt;&gt;"&amp;"PERMUTANTE"))</f>
        <v>0</v>
      </c>
      <c r="HA64" s="18">
        <f>IF(HA$5&gt;$G$4,0,SUMIFS(Fluxo!$O:$O,Fluxo!$U:$U,"&gt;"&amp;GZ$5,Fluxo!$U:$U,"&lt;="&amp;HA$5,Fluxo!$D:$D,$D64,Fluxo!$E:$E,"&lt;&gt;"&amp;"PERMUTANTE"))</f>
        <v>0</v>
      </c>
      <c r="HB64" s="18">
        <f>IF(HB$5&gt;$G$4,0,SUMIFS(Fluxo!$O:$O,Fluxo!$U:$U,"&gt;"&amp;HA$5,Fluxo!$U:$U,"&lt;="&amp;HB$5,Fluxo!$D:$D,$D64,Fluxo!$E:$E,"&lt;&gt;"&amp;"PERMUTANTE"))</f>
        <v>0</v>
      </c>
      <c r="HC64" s="18">
        <f>IF(HC$5&gt;$G$4,0,SUMIFS(Fluxo!$O:$O,Fluxo!$U:$U,"&gt;"&amp;HB$5,Fluxo!$U:$U,"&lt;="&amp;HC$5,Fluxo!$D:$D,$D64,Fluxo!$E:$E,"&lt;&gt;"&amp;"PERMUTANTE"))</f>
        <v>0</v>
      </c>
      <c r="HD64" s="18">
        <f>IF(HD$5&gt;$G$4,0,SUMIFS(Fluxo!$O:$O,Fluxo!$U:$U,"&gt;"&amp;HC$5,Fluxo!$U:$U,"&lt;="&amp;HD$5,Fluxo!$D:$D,$D64,Fluxo!$E:$E,"&lt;&gt;"&amp;"PERMUTANTE"))</f>
        <v>0</v>
      </c>
      <c r="HE64" s="18">
        <f>IF(HE$5&gt;$G$4,0,SUMIFS(Fluxo!$O:$O,Fluxo!$U:$U,"&gt;"&amp;HD$5,Fluxo!$U:$U,"&lt;="&amp;HE$5,Fluxo!$D:$D,$D64,Fluxo!$E:$E,"&lt;&gt;"&amp;"PERMUTANTE"))</f>
        <v>0</v>
      </c>
      <c r="HF64" s="18">
        <f>IF(HF$5&gt;$G$4,0,SUMIFS(Fluxo!$O:$O,Fluxo!$U:$U,"&gt;"&amp;HE$5,Fluxo!$U:$U,"&lt;="&amp;HF$5,Fluxo!$D:$D,$D64,Fluxo!$E:$E,"&lt;&gt;"&amp;"PERMUTANTE"))</f>
        <v>0</v>
      </c>
    </row>
    <row r="65" spans="1:214">
      <c r="A65" s="20">
        <f t="shared" si="8"/>
        <v>55</v>
      </c>
      <c r="B65" s="140" t="str">
        <f>'Check Carteira'!C57</f>
        <v>E.1016.99.01.0145</v>
      </c>
      <c r="C65" s="141">
        <v>1</v>
      </c>
      <c r="D65" s="129" t="str">
        <f>'Check Carteira'!F57</f>
        <v>A-0145</v>
      </c>
      <c r="E65" s="21" t="str">
        <f>IFERROR(INDEX(Contratos!L:L,MATCH(D65,Contratos!R:R,0)),"")</f>
        <v/>
      </c>
      <c r="F65" s="139" t="str">
        <f>IFERROR(INDEX(Contratos!G:G,MATCH(D65,Contratos!R:R,0)),"")</f>
        <v/>
      </c>
      <c r="H65" s="83">
        <f t="shared" si="10"/>
        <v>0</v>
      </c>
      <c r="J65" s="18">
        <f>IF(J$5&gt;$G$4,0,SUMIFS(Fluxo!$O:$O,Fluxo!$U:$U,"&gt;"&amp;I$5,Fluxo!$U:$U,"&lt;="&amp;J$5,Fluxo!$D:$D,$D65))</f>
        <v>0</v>
      </c>
      <c r="K65" s="18">
        <f>IF(K$5&gt;$G$4,0,SUMIFS(Fluxo!$O:$O,Fluxo!$U:$U,"&gt;"&amp;J$5,Fluxo!$U:$U,"&lt;="&amp;K$5,Fluxo!$D:$D,$D65))</f>
        <v>0</v>
      </c>
      <c r="L65" s="18">
        <f>IF(L$5&gt;$G$4,0,SUMIFS(Fluxo!$O:$O,Fluxo!$U:$U,"&gt;"&amp;K$5,Fluxo!$U:$U,"&lt;="&amp;L$5,Fluxo!$D:$D,$D65))</f>
        <v>0</v>
      </c>
      <c r="M65" s="18">
        <f>IF(M$5&gt;$G$4,0,SUMIFS(Fluxo!$O:$O,Fluxo!$U:$U,"&gt;"&amp;L$5,Fluxo!$U:$U,"&lt;="&amp;M$5,Fluxo!$D:$D,$D65))</f>
        <v>0</v>
      </c>
      <c r="N65" s="18">
        <f>IF(N$5&gt;$G$4,0,SUMIFS(Fluxo!$O:$O,Fluxo!$U:$U,"&gt;"&amp;M$5,Fluxo!$U:$U,"&lt;="&amp;N$5,Fluxo!$D:$D,$D65))</f>
        <v>0</v>
      </c>
      <c r="O65" s="18">
        <f>IF(O$5&gt;$G$4,0,SUMIFS(Fluxo!$O:$O,Fluxo!$U:$U,"&gt;"&amp;N$5,Fluxo!$U:$U,"&lt;="&amp;O$5,Fluxo!$D:$D,$D65))</f>
        <v>0</v>
      </c>
      <c r="P65" s="18">
        <f>IF(P$5&gt;$G$4,0,SUMIFS(Fluxo!$O:$O,Fluxo!$U:$U,"&gt;"&amp;O$5,Fluxo!$U:$U,"&lt;="&amp;P$5,Fluxo!$D:$D,$D65))</f>
        <v>0</v>
      </c>
      <c r="Q65" s="18">
        <f>IF(Q$5&gt;$G$4,0,SUMIFS(Fluxo!$O:$O,Fluxo!$U:$U,"&gt;"&amp;P$5,Fluxo!$U:$U,"&lt;="&amp;Q$5,Fluxo!$D:$D,$D65))</f>
        <v>0</v>
      </c>
      <c r="R65" s="18">
        <f>IF(R$5&gt;$G$4,0,SUMIFS(Fluxo!$O:$O,Fluxo!$U:$U,"&gt;"&amp;Q$5,Fluxo!$U:$U,"&lt;="&amp;R$5,Fluxo!$D:$D,$D65))</f>
        <v>0</v>
      </c>
      <c r="S65" s="18">
        <f>IF(S$5&gt;$G$4,0,SUMIFS(Fluxo!$O:$O,Fluxo!$U:$U,"&gt;"&amp;R$5,Fluxo!$U:$U,"&lt;="&amp;S$5,Fluxo!$D:$D,$D65,Fluxo!$E:$E,"&lt;&gt;"&amp;"PERMUTANTE"))</f>
        <v>0</v>
      </c>
      <c r="T65" s="18">
        <f>IF(T$5&gt;$G$4,0,SUMIFS(Fluxo!$O:$O,Fluxo!$U:$U,"&gt;"&amp;S$5,Fluxo!$U:$U,"&lt;="&amp;T$5,Fluxo!$D:$D,$D65,Fluxo!$E:$E,"&lt;&gt;"&amp;"PERMUTANTE"))</f>
        <v>0</v>
      </c>
      <c r="U65" s="18">
        <f>IF(U$5&gt;$G$4,0,SUMIFS(Fluxo!$O:$O,Fluxo!$U:$U,"&gt;"&amp;T$5,Fluxo!$U:$U,"&lt;="&amp;U$5,Fluxo!$D:$D,$D65,Fluxo!$E:$E,"&lt;&gt;"&amp;"PERMUTANTE"))</f>
        <v>0</v>
      </c>
      <c r="V65" s="18">
        <f>IF(V$5&gt;$G$4,0,SUMIFS(Fluxo!$O:$O,Fluxo!$U:$U,"&gt;"&amp;U$5,Fluxo!$U:$U,"&lt;="&amp;V$5,Fluxo!$D:$D,$D65,Fluxo!$E:$E,"&lt;&gt;"&amp;"PERMUTANTE"))</f>
        <v>0</v>
      </c>
      <c r="W65" s="18">
        <f>IF(W$5&gt;$G$4,0,SUMIFS(Fluxo!$O:$O,Fluxo!$U:$U,"&gt;"&amp;V$5,Fluxo!$U:$U,"&lt;="&amp;W$5,Fluxo!$D:$D,$D65,Fluxo!$E:$E,"&lt;&gt;"&amp;"PERMUTANTE"))</f>
        <v>0</v>
      </c>
      <c r="X65" s="18">
        <f>IF(X$5&gt;$G$4,0,SUMIFS(Fluxo!$O:$O,Fluxo!$U:$U,"&gt;"&amp;W$5,Fluxo!$U:$U,"&lt;="&amp;X$5,Fluxo!$D:$D,$D65,Fluxo!$E:$E,"&lt;&gt;"&amp;"PERMUTANTE"))</f>
        <v>0</v>
      </c>
      <c r="Y65" s="18">
        <f>IF(Y$5&gt;$G$4,0,SUMIFS(Fluxo!$O:$O,Fluxo!$U:$U,"&gt;"&amp;X$5,Fluxo!$U:$U,"&lt;="&amp;Y$5,Fluxo!$D:$D,$D65,Fluxo!$E:$E,"&lt;&gt;"&amp;"PERMUTANTE"))</f>
        <v>0</v>
      </c>
      <c r="Z65" s="18">
        <f>IF(Z$5&gt;$G$4,0,SUMIFS(Fluxo!$O:$O,Fluxo!$U:$U,"&gt;"&amp;Y$5,Fluxo!$U:$U,"&lt;="&amp;Z$5,Fluxo!$D:$D,$D65,Fluxo!$E:$E,"&lt;&gt;"&amp;"PERMUTANTE"))</f>
        <v>0</v>
      </c>
      <c r="AA65" s="18">
        <f>IF(AA$5&gt;$G$4,0,SUMIFS(Fluxo!$O:$O,Fluxo!$U:$U,"&gt;"&amp;Z$5,Fluxo!$U:$U,"&lt;="&amp;AA$5,Fluxo!$D:$D,$D65,Fluxo!$E:$E,"&lt;&gt;"&amp;"PERMUTANTE"))</f>
        <v>0</v>
      </c>
      <c r="AB65" s="18">
        <f>IF(AB$5&gt;$G$4,0,SUMIFS(Fluxo!$O:$O,Fluxo!$U:$U,"&gt;"&amp;AA$5,Fluxo!$U:$U,"&lt;="&amp;AB$5,Fluxo!$D:$D,$D65,Fluxo!$E:$E,"&lt;&gt;"&amp;"PERMUTANTE"))</f>
        <v>0</v>
      </c>
      <c r="AC65" s="18">
        <f>IF(AC$5&gt;$G$4,0,SUMIFS(Fluxo!$O:$O,Fluxo!$U:$U,"&gt;"&amp;AB$5,Fluxo!$U:$U,"&lt;="&amp;AC$5,Fluxo!$D:$D,$D65,Fluxo!$E:$E,"&lt;&gt;"&amp;"PERMUTANTE"))</f>
        <v>0</v>
      </c>
      <c r="AD65" s="18">
        <f>IF(AD$5&gt;$G$4,0,SUMIFS(Fluxo!$O:$O,Fluxo!$U:$U,"&gt;"&amp;AC$5,Fluxo!$U:$U,"&lt;="&amp;AD$5,Fluxo!$D:$D,$D65,Fluxo!$E:$E,"&lt;&gt;"&amp;"PERMUTANTE"))</f>
        <v>0</v>
      </c>
      <c r="AE65" s="18">
        <f>IF(AE$5&gt;$G$4,0,SUMIFS(Fluxo!$O:$O,Fluxo!$U:$U,"&gt;"&amp;AD$5,Fluxo!$U:$U,"&lt;="&amp;AE$5,Fluxo!$D:$D,$D65,Fluxo!$E:$E,"&lt;&gt;"&amp;"PERMUTANTE"))</f>
        <v>0</v>
      </c>
      <c r="AF65" s="18">
        <f>IF(AF$5&gt;$G$4,0,SUMIFS(Fluxo!$O:$O,Fluxo!$U:$U,"&gt;"&amp;AE$5,Fluxo!$U:$U,"&lt;="&amp;AF$5,Fluxo!$D:$D,$D65,Fluxo!$E:$E,"&lt;&gt;"&amp;"PERMUTANTE"))</f>
        <v>0</v>
      </c>
      <c r="AG65" s="18">
        <f>IF(AG$5&gt;$G$4,0,SUMIFS(Fluxo!$O:$O,Fluxo!$U:$U,"&gt;"&amp;AF$5,Fluxo!$U:$U,"&lt;="&amp;AG$5,Fluxo!$D:$D,$D65,Fluxo!$E:$E,"&lt;&gt;"&amp;"PERMUTANTE"))</f>
        <v>0</v>
      </c>
      <c r="AH65" s="18">
        <f>IF(AH$5&gt;$G$4,0,SUMIFS(Fluxo!$O:$O,Fluxo!$U:$U,"&gt;"&amp;AG$5,Fluxo!$U:$U,"&lt;="&amp;AH$5,Fluxo!$D:$D,$D65,Fluxo!$E:$E,"&lt;&gt;"&amp;"PERMUTANTE"))</f>
        <v>0</v>
      </c>
      <c r="AI65" s="18">
        <f>IF(AI$5&gt;$G$4,0,SUMIFS(Fluxo!$O:$O,Fluxo!$U:$U,"&gt;"&amp;AH$5,Fluxo!$U:$U,"&lt;="&amp;AI$5,Fluxo!$D:$D,$D65,Fluxo!$E:$E,"&lt;&gt;"&amp;"PERMUTANTE"))</f>
        <v>0</v>
      </c>
      <c r="AJ65" s="18">
        <f>IF(AJ$5&gt;$G$4,0,SUMIFS(Fluxo!$O:$O,Fluxo!$U:$U,"&gt;"&amp;AI$5,Fluxo!$U:$U,"&lt;="&amp;AJ$5,Fluxo!$D:$D,$D65,Fluxo!$E:$E,"&lt;&gt;"&amp;"PERMUTANTE"))</f>
        <v>0</v>
      </c>
      <c r="AK65" s="18">
        <f>IF(AK$5&gt;$G$4,0,SUMIFS(Fluxo!$O:$O,Fluxo!$U:$U,"&gt;"&amp;AJ$5,Fluxo!$U:$U,"&lt;="&amp;AK$5,Fluxo!$D:$D,$D65,Fluxo!$E:$E,"&lt;&gt;"&amp;"PERMUTANTE"))</f>
        <v>0</v>
      </c>
      <c r="AL65" s="18">
        <f>IF(AL$5&gt;$G$4,0,SUMIFS(Fluxo!$O:$O,Fluxo!$U:$U,"&gt;"&amp;AK$5,Fluxo!$U:$U,"&lt;="&amp;AL$5,Fluxo!$D:$D,$D65,Fluxo!$E:$E,"&lt;&gt;"&amp;"PERMUTANTE"))</f>
        <v>0</v>
      </c>
      <c r="AM65" s="18">
        <f>IF(AM$5&gt;$G$4,0,SUMIFS(Fluxo!$O:$O,Fluxo!$U:$U,"&gt;"&amp;AL$5,Fluxo!$U:$U,"&lt;="&amp;AM$5,Fluxo!$D:$D,$D65,Fluxo!$E:$E,"&lt;&gt;"&amp;"PERMUTANTE"))</f>
        <v>0</v>
      </c>
      <c r="AN65" s="18">
        <f>IF(AN$5&gt;$G$4,0,SUMIFS(Fluxo!$O:$O,Fluxo!$U:$U,"&gt;"&amp;AM$5,Fluxo!$U:$U,"&lt;="&amp;AN$5,Fluxo!$D:$D,$D65,Fluxo!$E:$E,"&lt;&gt;"&amp;"PERMUTANTE"))</f>
        <v>0</v>
      </c>
      <c r="AO65" s="18">
        <f>IF(AO$5&gt;$G$4,0,SUMIFS(Fluxo!$O:$O,Fluxo!$U:$U,"&gt;"&amp;AN$5,Fluxo!$U:$U,"&lt;="&amp;AO$5,Fluxo!$D:$D,$D65,Fluxo!$E:$E,"&lt;&gt;"&amp;"PERMUTANTE"))</f>
        <v>0</v>
      </c>
      <c r="AP65" s="18">
        <f>IF(AP$5&gt;$G$4,0,SUMIFS(Fluxo!$O:$O,Fluxo!$U:$U,"&gt;"&amp;AO$5,Fluxo!$U:$U,"&lt;="&amp;AP$5,Fluxo!$D:$D,$D65,Fluxo!$E:$E,"&lt;&gt;"&amp;"PERMUTANTE"))</f>
        <v>0</v>
      </c>
      <c r="AQ65" s="18">
        <f>IF(AQ$5&gt;$G$4,0,SUMIFS(Fluxo!$O:$O,Fluxo!$U:$U,"&gt;"&amp;AP$5,Fluxo!$U:$U,"&lt;="&amp;AQ$5,Fluxo!$D:$D,$D65,Fluxo!$E:$E,"&lt;&gt;"&amp;"PERMUTANTE"))</f>
        <v>0</v>
      </c>
      <c r="AR65" s="18">
        <f>IF(AR$5&gt;$G$4,0,SUMIFS(Fluxo!$O:$O,Fluxo!$U:$U,"&gt;"&amp;AQ$5,Fluxo!$U:$U,"&lt;="&amp;AR$5,Fluxo!$D:$D,$D65,Fluxo!$E:$E,"&lt;&gt;"&amp;"PERMUTANTE"))</f>
        <v>0</v>
      </c>
      <c r="AS65" s="18">
        <f>IF(AS$5&gt;$G$4,0,SUMIFS(Fluxo!$O:$O,Fluxo!$U:$U,"&gt;"&amp;AR$5,Fluxo!$U:$U,"&lt;="&amp;AS$5,Fluxo!$D:$D,$D65,Fluxo!$E:$E,"&lt;&gt;"&amp;"PERMUTANTE"))</f>
        <v>0</v>
      </c>
      <c r="AT65" s="18">
        <f>IF(AT$5&gt;$G$4,0,SUMIFS(Fluxo!$O:$O,Fluxo!$U:$U,"&gt;"&amp;AS$5,Fluxo!$U:$U,"&lt;="&amp;AT$5,Fluxo!$D:$D,$D65,Fluxo!$E:$E,"&lt;&gt;"&amp;"PERMUTANTE"))</f>
        <v>0</v>
      </c>
      <c r="AU65" s="18">
        <f>IF(AU$5&gt;$G$4,0,SUMIFS(Fluxo!$O:$O,Fluxo!$U:$U,"&gt;"&amp;AT$5,Fluxo!$U:$U,"&lt;="&amp;AU$5,Fluxo!$D:$D,$D65,Fluxo!$E:$E,"&lt;&gt;"&amp;"PERMUTANTE"))</f>
        <v>0</v>
      </c>
      <c r="AV65" s="18">
        <f>IF(AV$5&gt;$G$4,0,SUMIFS(Fluxo!$O:$O,Fluxo!$U:$U,"&gt;"&amp;AU$5,Fluxo!$U:$U,"&lt;="&amp;AV$5,Fluxo!$D:$D,$D65,Fluxo!$E:$E,"&lt;&gt;"&amp;"PERMUTANTE"))</f>
        <v>0</v>
      </c>
      <c r="AW65" s="18">
        <f>IF(AW$5&gt;$G$4,0,SUMIFS(Fluxo!$O:$O,Fluxo!$U:$U,"&gt;"&amp;AV$5,Fluxo!$U:$U,"&lt;="&amp;AW$5,Fluxo!$D:$D,$D65,Fluxo!$E:$E,"&lt;&gt;"&amp;"PERMUTANTE"))</f>
        <v>0</v>
      </c>
      <c r="AX65" s="18">
        <f>IF(AX$5&gt;$G$4,0,SUMIFS(Fluxo!$O:$O,Fluxo!$U:$U,"&gt;"&amp;AW$5,Fluxo!$U:$U,"&lt;="&amp;AX$5,Fluxo!$D:$D,$D65,Fluxo!$E:$E,"&lt;&gt;"&amp;"PERMUTANTE"))</f>
        <v>0</v>
      </c>
      <c r="AY65" s="18">
        <f>IF(AY$5&gt;$G$4,0,SUMIFS(Fluxo!$O:$O,Fluxo!$U:$U,"&gt;"&amp;AX$5,Fluxo!$U:$U,"&lt;="&amp;AY$5,Fluxo!$D:$D,$D65,Fluxo!$E:$E,"&lt;&gt;"&amp;"PERMUTANTE"))</f>
        <v>0</v>
      </c>
      <c r="AZ65" s="18">
        <f>IF(AZ$5&gt;$G$4,0,SUMIFS(Fluxo!$O:$O,Fluxo!$U:$U,"&gt;"&amp;AY$5,Fluxo!$U:$U,"&lt;="&amp;AZ$5,Fluxo!$D:$D,$D65,Fluxo!$E:$E,"&lt;&gt;"&amp;"PERMUTANTE"))</f>
        <v>0</v>
      </c>
      <c r="BA65" s="18">
        <f>IF(BA$5&gt;$G$4,0,SUMIFS(Fluxo!$O:$O,Fluxo!$U:$U,"&gt;"&amp;AZ$5,Fluxo!$U:$U,"&lt;="&amp;BA$5,Fluxo!$D:$D,$D65,Fluxo!$E:$E,"&lt;&gt;"&amp;"PERMUTANTE"))</f>
        <v>0</v>
      </c>
      <c r="BB65" s="18">
        <f>IF(BB$5&gt;$G$4,0,SUMIFS(Fluxo!$O:$O,Fluxo!$U:$U,"&gt;"&amp;BA$5,Fluxo!$U:$U,"&lt;="&amp;BB$5,Fluxo!$D:$D,$D65,Fluxo!$E:$E,"&lt;&gt;"&amp;"PERMUTANTE"))</f>
        <v>0</v>
      </c>
      <c r="BC65" s="18">
        <f>IF(BC$5&gt;$G$4,0,SUMIFS(Fluxo!$O:$O,Fluxo!$U:$U,"&gt;"&amp;BB$5,Fluxo!$U:$U,"&lt;="&amp;BC$5,Fluxo!$D:$D,$D65,Fluxo!$E:$E,"&lt;&gt;"&amp;"PERMUTANTE"))</f>
        <v>0</v>
      </c>
      <c r="BD65" s="18">
        <f>IF(BD$5&gt;$G$4,0,SUMIFS(Fluxo!$O:$O,Fluxo!$U:$U,"&gt;"&amp;BC$5,Fluxo!$U:$U,"&lt;="&amp;BD$5,Fluxo!$D:$D,$D65,Fluxo!$E:$E,"&lt;&gt;"&amp;"PERMUTANTE"))</f>
        <v>0</v>
      </c>
      <c r="BE65" s="18">
        <f>IF(BE$5&gt;$G$4,0,SUMIFS(Fluxo!$O:$O,Fluxo!$U:$U,"&gt;"&amp;BD$5,Fluxo!$U:$U,"&lt;="&amp;BE$5,Fluxo!$D:$D,$D65,Fluxo!$E:$E,"&lt;&gt;"&amp;"PERMUTANTE"))</f>
        <v>0</v>
      </c>
      <c r="BF65" s="18">
        <f>IF(BF$5&gt;$G$4,0,SUMIFS(Fluxo!$O:$O,Fluxo!$U:$U,"&gt;"&amp;BE$5,Fluxo!$U:$U,"&lt;="&amp;BF$5,Fluxo!$D:$D,$D65,Fluxo!$E:$E,"&lt;&gt;"&amp;"PERMUTANTE"))</f>
        <v>0</v>
      </c>
      <c r="BG65" s="18">
        <f>IF(BG$5&gt;$G$4,0,SUMIFS(Fluxo!$O:$O,Fluxo!$U:$U,"&gt;"&amp;BF$5,Fluxo!$U:$U,"&lt;="&amp;BG$5,Fluxo!$D:$D,$D65,Fluxo!$E:$E,"&lt;&gt;"&amp;"PERMUTANTE"))</f>
        <v>0</v>
      </c>
      <c r="BH65" s="18">
        <f>IF(BH$5&gt;$G$4,0,SUMIFS(Fluxo!$O:$O,Fluxo!$U:$U,"&gt;"&amp;BG$5,Fluxo!$U:$U,"&lt;="&amp;BH$5,Fluxo!$D:$D,$D65,Fluxo!$E:$E,"&lt;&gt;"&amp;"PERMUTANTE"))</f>
        <v>0</v>
      </c>
      <c r="BI65" s="18">
        <f>IF(BI$5&gt;$G$4,0,SUMIFS(Fluxo!$O:$O,Fluxo!$U:$U,"&gt;"&amp;BH$5,Fluxo!$U:$U,"&lt;="&amp;BI$5,Fluxo!$D:$D,$D65,Fluxo!$E:$E,"&lt;&gt;"&amp;"PERMUTANTE"))</f>
        <v>0</v>
      </c>
      <c r="BJ65" s="18">
        <f>IF(BJ$5&gt;$G$4,0,SUMIFS(Fluxo!$O:$O,Fluxo!$U:$U,"&gt;"&amp;BI$5,Fluxo!$U:$U,"&lt;="&amp;BJ$5,Fluxo!$D:$D,$D65,Fluxo!$E:$E,"&lt;&gt;"&amp;"PERMUTANTE"))</f>
        <v>0</v>
      </c>
      <c r="BK65" s="18">
        <f>IF(BK$5&gt;$G$4,0,SUMIFS(Fluxo!$O:$O,Fluxo!$U:$U,"&gt;"&amp;BJ$5,Fluxo!$U:$U,"&lt;="&amp;BK$5,Fluxo!$D:$D,$D65,Fluxo!$E:$E,"&lt;&gt;"&amp;"PERMUTANTE"))</f>
        <v>0</v>
      </c>
      <c r="BL65" s="18">
        <f>IF(BL$5&gt;$G$4,0,SUMIFS(Fluxo!$O:$O,Fluxo!$U:$U,"&gt;"&amp;BK$5,Fluxo!$U:$U,"&lt;="&amp;BL$5,Fluxo!$D:$D,$D65,Fluxo!$E:$E,"&lt;&gt;"&amp;"PERMUTANTE"))</f>
        <v>0</v>
      </c>
      <c r="BM65" s="18">
        <f>IF(BM$5&gt;$G$4,0,SUMIFS(Fluxo!$O:$O,Fluxo!$U:$U,"&gt;"&amp;BL$5,Fluxo!$U:$U,"&lt;="&amp;BM$5,Fluxo!$D:$D,$D65,Fluxo!$E:$E,"&lt;&gt;"&amp;"PERMUTANTE"))</f>
        <v>0</v>
      </c>
      <c r="BN65" s="18">
        <f>IF(BN$5&gt;$G$4,0,SUMIFS(Fluxo!$O:$O,Fluxo!$U:$U,"&gt;"&amp;BM$5,Fluxo!$U:$U,"&lt;="&amp;BN$5,Fluxo!$D:$D,$D65,Fluxo!$E:$E,"&lt;&gt;"&amp;"PERMUTANTE"))</f>
        <v>0</v>
      </c>
      <c r="BO65" s="18">
        <f>IF(BO$5&gt;$G$4,0,SUMIFS(Fluxo!$O:$O,Fluxo!$U:$U,"&gt;"&amp;BN$5,Fluxo!$U:$U,"&lt;="&amp;BO$5,Fluxo!$D:$D,$D65,Fluxo!$E:$E,"&lt;&gt;"&amp;"PERMUTANTE"))</f>
        <v>0</v>
      </c>
      <c r="BP65" s="18">
        <f>IF(BP$5&gt;$G$4,0,SUMIFS(Fluxo!$O:$O,Fluxo!$U:$U,"&gt;"&amp;BO$5,Fluxo!$U:$U,"&lt;="&amp;BP$5,Fluxo!$D:$D,$D65,Fluxo!$E:$E,"&lt;&gt;"&amp;"PERMUTANTE"))</f>
        <v>0</v>
      </c>
      <c r="BQ65" s="18">
        <f>IF(BQ$5&gt;$G$4,0,SUMIFS(Fluxo!$O:$O,Fluxo!$U:$U,"&gt;"&amp;BP$5,Fluxo!$U:$U,"&lt;="&amp;BQ$5,Fluxo!$D:$D,$D65,Fluxo!$E:$E,"&lt;&gt;"&amp;"PERMUTANTE"))</f>
        <v>0</v>
      </c>
      <c r="BR65" s="18">
        <f>IF(BR$5&gt;$G$4,0,SUMIFS(Fluxo!$O:$O,Fluxo!$U:$U,"&gt;"&amp;BQ$5,Fluxo!$U:$U,"&lt;="&amp;BR$5,Fluxo!$D:$D,$D65,Fluxo!$E:$E,"&lt;&gt;"&amp;"PERMUTANTE"))</f>
        <v>0</v>
      </c>
      <c r="BS65" s="18">
        <f>IF(BS$5&gt;$G$4,0,SUMIFS(Fluxo!$O:$O,Fluxo!$U:$U,"&gt;"&amp;BR$5,Fluxo!$U:$U,"&lt;="&amp;BS$5,Fluxo!$D:$D,$D65,Fluxo!$E:$E,"&lt;&gt;"&amp;"PERMUTANTE"))</f>
        <v>0</v>
      </c>
      <c r="BT65" s="18">
        <f>IF(BT$5&gt;$G$4,0,SUMIFS(Fluxo!$O:$O,Fluxo!$U:$U,"&gt;"&amp;BS$5,Fluxo!$U:$U,"&lt;="&amp;BT$5,Fluxo!$D:$D,$D65,Fluxo!$E:$E,"&lt;&gt;"&amp;"PERMUTANTE"))</f>
        <v>0</v>
      </c>
      <c r="BU65" s="18">
        <f>IF(BU$5&gt;$G$4,0,SUMIFS(Fluxo!$O:$O,Fluxo!$U:$U,"&gt;"&amp;BT$5,Fluxo!$U:$U,"&lt;="&amp;BU$5,Fluxo!$D:$D,$D65,Fluxo!$E:$E,"&lt;&gt;"&amp;"PERMUTANTE"))</f>
        <v>0</v>
      </c>
      <c r="BV65" s="18">
        <f>IF(BV$5&gt;$G$4,0,SUMIFS(Fluxo!$O:$O,Fluxo!$U:$U,"&gt;"&amp;BU$5,Fluxo!$U:$U,"&lt;="&amp;BV$5,Fluxo!$D:$D,$D65,Fluxo!$E:$E,"&lt;&gt;"&amp;"PERMUTANTE"))</f>
        <v>0</v>
      </c>
      <c r="BW65" s="18">
        <f>IF(BW$5&gt;$G$4,0,SUMIFS(Fluxo!$O:$O,Fluxo!$U:$U,"&gt;"&amp;BV$5,Fluxo!$U:$U,"&lt;="&amp;BW$5,Fluxo!$D:$D,$D65,Fluxo!$E:$E,"&lt;&gt;"&amp;"PERMUTANTE"))</f>
        <v>0</v>
      </c>
      <c r="BX65" s="18">
        <f>IF(BX$5&gt;$G$4,0,SUMIFS(Fluxo!$O:$O,Fluxo!$U:$U,"&gt;"&amp;BW$5,Fluxo!$U:$U,"&lt;="&amp;BX$5,Fluxo!$D:$D,$D65,Fluxo!$E:$E,"&lt;&gt;"&amp;"PERMUTANTE"))</f>
        <v>0</v>
      </c>
      <c r="BY65" s="18">
        <f>IF(BY$5&gt;$G$4,0,SUMIFS(Fluxo!$O:$O,Fluxo!$U:$U,"&gt;"&amp;BX$5,Fluxo!$U:$U,"&lt;="&amp;BY$5,Fluxo!$D:$D,$D65,Fluxo!$E:$E,"&lt;&gt;"&amp;"PERMUTANTE"))</f>
        <v>0</v>
      </c>
      <c r="BZ65" s="18">
        <f>IF(BZ$5&gt;$G$4,0,SUMIFS(Fluxo!$O:$O,Fluxo!$U:$U,"&gt;"&amp;BY$5,Fluxo!$U:$U,"&lt;="&amp;BZ$5,Fluxo!$D:$D,$D65,Fluxo!$E:$E,"&lt;&gt;"&amp;"PERMUTANTE"))</f>
        <v>0</v>
      </c>
      <c r="CA65" s="18">
        <f>IF(CA$5&gt;$G$4,0,SUMIFS(Fluxo!$O:$O,Fluxo!$U:$U,"&gt;"&amp;BZ$5,Fluxo!$U:$U,"&lt;="&amp;CA$5,Fluxo!$D:$D,$D65,Fluxo!$E:$E,"&lt;&gt;"&amp;"PERMUTANTE"))</f>
        <v>0</v>
      </c>
      <c r="CB65" s="18">
        <f>IF(CB$5&gt;$G$4,0,SUMIFS(Fluxo!$O:$O,Fluxo!$U:$U,"&gt;"&amp;CA$5,Fluxo!$U:$U,"&lt;="&amp;CB$5,Fluxo!$D:$D,$D65,Fluxo!$E:$E,"&lt;&gt;"&amp;"PERMUTANTE"))</f>
        <v>0</v>
      </c>
      <c r="CC65" s="18">
        <f>IF(CC$5&gt;$G$4,0,SUMIFS(Fluxo!$O:$O,Fluxo!$U:$U,"&gt;"&amp;CB$5,Fluxo!$U:$U,"&lt;="&amp;CC$5,Fluxo!$D:$D,$D65,Fluxo!$E:$E,"&lt;&gt;"&amp;"PERMUTANTE"))</f>
        <v>0</v>
      </c>
      <c r="CD65" s="18">
        <f>IF(CD$5&gt;$G$4,0,SUMIFS(Fluxo!$O:$O,Fluxo!$U:$U,"&gt;"&amp;CC$5,Fluxo!$U:$U,"&lt;="&amp;CD$5,Fluxo!$D:$D,$D65,Fluxo!$E:$E,"&lt;&gt;"&amp;"PERMUTANTE"))</f>
        <v>0</v>
      </c>
      <c r="CE65" s="18">
        <f>IF(CE$5&gt;$G$4,0,SUMIFS(Fluxo!$O:$O,Fluxo!$U:$U,"&gt;"&amp;CD$5,Fluxo!$U:$U,"&lt;="&amp;CE$5,Fluxo!$D:$D,$D65,Fluxo!$E:$E,"&lt;&gt;"&amp;"PERMUTANTE"))</f>
        <v>0</v>
      </c>
      <c r="CF65" s="18">
        <f>IF(CF$5&gt;$G$4,0,SUMIFS(Fluxo!$O:$O,Fluxo!$U:$U,"&gt;"&amp;CE$5,Fluxo!$U:$U,"&lt;="&amp;CF$5,Fluxo!$D:$D,$D65,Fluxo!$E:$E,"&lt;&gt;"&amp;"PERMUTANTE"))</f>
        <v>0</v>
      </c>
      <c r="CG65" s="18">
        <f>IF(CG$5&gt;$G$4,0,SUMIFS(Fluxo!$O:$O,Fluxo!$U:$U,"&gt;"&amp;CF$5,Fluxo!$U:$U,"&lt;="&amp;CG$5,Fluxo!$D:$D,$D65,Fluxo!$E:$E,"&lt;&gt;"&amp;"PERMUTANTE"))</f>
        <v>0</v>
      </c>
      <c r="CH65" s="18">
        <f>IF(CH$5&gt;$G$4,0,SUMIFS(Fluxo!$O:$O,Fluxo!$U:$U,"&gt;"&amp;CG$5,Fluxo!$U:$U,"&lt;="&amp;CH$5,Fluxo!$D:$D,$D65,Fluxo!$E:$E,"&lt;&gt;"&amp;"PERMUTANTE"))</f>
        <v>0</v>
      </c>
      <c r="CI65" s="18">
        <f>IF(CI$5&gt;$G$4,0,SUMIFS(Fluxo!$O:$O,Fluxo!$U:$U,"&gt;"&amp;CH$5,Fluxo!$U:$U,"&lt;="&amp;CI$5,Fluxo!$D:$D,$D65,Fluxo!$E:$E,"&lt;&gt;"&amp;"PERMUTANTE"))</f>
        <v>0</v>
      </c>
      <c r="CJ65" s="18">
        <f>IF(CJ$5&gt;$G$4,0,SUMIFS(Fluxo!$O:$O,Fluxo!$U:$U,"&gt;"&amp;CI$5,Fluxo!$U:$U,"&lt;="&amp;CJ$5,Fluxo!$D:$D,$D65,Fluxo!$E:$E,"&lt;&gt;"&amp;"PERMUTANTE"))</f>
        <v>0</v>
      </c>
      <c r="CK65" s="18">
        <f>IF(CK$5&gt;$G$4,0,SUMIFS(Fluxo!$O:$O,Fluxo!$U:$U,"&gt;"&amp;CJ$5,Fluxo!$U:$U,"&lt;="&amp;CK$5,Fluxo!$D:$D,$D65,Fluxo!$E:$E,"&lt;&gt;"&amp;"PERMUTANTE"))</f>
        <v>0</v>
      </c>
      <c r="CL65" s="18">
        <f>IF(CL$5&gt;$G$4,0,SUMIFS(Fluxo!$O:$O,Fluxo!$U:$U,"&gt;"&amp;CK$5,Fluxo!$U:$U,"&lt;="&amp;CL$5,Fluxo!$D:$D,$D65,Fluxo!$E:$E,"&lt;&gt;"&amp;"PERMUTANTE"))</f>
        <v>0</v>
      </c>
      <c r="CM65" s="18">
        <f>IF(CM$5&gt;$G$4,0,SUMIFS(Fluxo!$O:$O,Fluxo!$U:$U,"&gt;"&amp;CL$5,Fluxo!$U:$U,"&lt;="&amp;CM$5,Fluxo!$D:$D,$D65,Fluxo!$E:$E,"&lt;&gt;"&amp;"PERMUTANTE"))</f>
        <v>0</v>
      </c>
      <c r="CN65" s="18">
        <f>IF(CN$5&gt;$G$4,0,SUMIFS(Fluxo!$O:$O,Fluxo!$U:$U,"&gt;"&amp;CM$5,Fluxo!$U:$U,"&lt;="&amp;CN$5,Fluxo!$D:$D,$D65,Fluxo!$E:$E,"&lt;&gt;"&amp;"PERMUTANTE"))</f>
        <v>0</v>
      </c>
      <c r="CO65" s="18">
        <f>IF(CO$5&gt;$G$4,0,SUMIFS(Fluxo!$O:$O,Fluxo!$U:$U,"&gt;"&amp;CN$5,Fluxo!$U:$U,"&lt;="&amp;CO$5,Fluxo!$D:$D,$D65,Fluxo!$E:$E,"&lt;&gt;"&amp;"PERMUTANTE"))</f>
        <v>0</v>
      </c>
      <c r="CP65" s="18">
        <f>IF(CP$5&gt;$G$4,0,SUMIFS(Fluxo!$O:$O,Fluxo!$U:$U,"&gt;"&amp;CO$5,Fluxo!$U:$U,"&lt;="&amp;CP$5,Fluxo!$D:$D,$D65,Fluxo!$E:$E,"&lt;&gt;"&amp;"PERMUTANTE"))</f>
        <v>0</v>
      </c>
      <c r="CQ65" s="18">
        <f>IF(CQ$5&gt;$G$4,0,SUMIFS(Fluxo!$O:$O,Fluxo!$U:$U,"&gt;"&amp;CP$5,Fluxo!$U:$U,"&lt;="&amp;CQ$5,Fluxo!$D:$D,$D65,Fluxo!$E:$E,"&lt;&gt;"&amp;"PERMUTANTE"))</f>
        <v>0</v>
      </c>
      <c r="CR65" s="18">
        <f>IF(CR$5&gt;$G$4,0,SUMIFS(Fluxo!$O:$O,Fluxo!$U:$U,"&gt;"&amp;CQ$5,Fluxo!$U:$U,"&lt;="&amp;CR$5,Fluxo!$D:$D,$D65,Fluxo!$E:$E,"&lt;&gt;"&amp;"PERMUTANTE"))</f>
        <v>0</v>
      </c>
      <c r="CS65" s="18">
        <f>IF(CS$5&gt;$G$4,0,SUMIFS(Fluxo!$O:$O,Fluxo!$U:$U,"&gt;"&amp;CR$5,Fluxo!$U:$U,"&lt;="&amp;CS$5,Fluxo!$D:$D,$D65,Fluxo!$E:$E,"&lt;&gt;"&amp;"PERMUTANTE"))</f>
        <v>0</v>
      </c>
      <c r="CT65" s="18">
        <f>IF(CT$5&gt;$G$4,0,SUMIFS(Fluxo!$O:$O,Fluxo!$U:$U,"&gt;"&amp;CS$5,Fluxo!$U:$U,"&lt;="&amp;CT$5,Fluxo!$D:$D,$D65,Fluxo!$E:$E,"&lt;&gt;"&amp;"PERMUTANTE"))</f>
        <v>0</v>
      </c>
      <c r="CU65" s="18">
        <f>IF(CU$5&gt;$G$4,0,SUMIFS(Fluxo!$O:$O,Fluxo!$U:$U,"&gt;"&amp;CT$5,Fluxo!$U:$U,"&lt;="&amp;CU$5,Fluxo!$D:$D,$D65,Fluxo!$E:$E,"&lt;&gt;"&amp;"PERMUTANTE"))</f>
        <v>0</v>
      </c>
      <c r="CV65" s="18">
        <f>IF(CV$5&gt;$G$4,0,SUMIFS(Fluxo!$O:$O,Fluxo!$U:$U,"&gt;"&amp;CU$5,Fluxo!$U:$U,"&lt;="&amp;CV$5,Fluxo!$D:$D,$D65,Fluxo!$E:$E,"&lt;&gt;"&amp;"PERMUTANTE"))</f>
        <v>0</v>
      </c>
      <c r="CW65" s="18">
        <f>IF(CW$5&gt;$G$4,0,SUMIFS(Fluxo!$O:$O,Fluxo!$U:$U,"&gt;"&amp;CV$5,Fluxo!$U:$U,"&lt;="&amp;CW$5,Fluxo!$D:$D,$D65,Fluxo!$E:$E,"&lt;&gt;"&amp;"PERMUTANTE"))</f>
        <v>0</v>
      </c>
      <c r="CX65" s="18">
        <f>IF(CX$5&gt;$G$4,0,SUMIFS(Fluxo!$O:$O,Fluxo!$U:$U,"&gt;"&amp;CW$5,Fluxo!$U:$U,"&lt;="&amp;CX$5,Fluxo!$D:$D,$D65,Fluxo!$E:$E,"&lt;&gt;"&amp;"PERMUTANTE"))</f>
        <v>0</v>
      </c>
      <c r="CY65" s="18">
        <f>IF(CY$5&gt;$G$4,0,SUMIFS(Fluxo!$O:$O,Fluxo!$U:$U,"&gt;"&amp;CX$5,Fluxo!$U:$U,"&lt;="&amp;CY$5,Fluxo!$D:$D,$D65,Fluxo!$E:$E,"&lt;&gt;"&amp;"PERMUTANTE"))</f>
        <v>0</v>
      </c>
      <c r="CZ65" s="18">
        <f>IF(CZ$5&gt;$G$4,0,SUMIFS(Fluxo!$O:$O,Fluxo!$U:$U,"&gt;"&amp;CY$5,Fluxo!$U:$U,"&lt;="&amp;CZ$5,Fluxo!$D:$D,$D65,Fluxo!$E:$E,"&lt;&gt;"&amp;"PERMUTANTE"))</f>
        <v>0</v>
      </c>
      <c r="DA65" s="18">
        <f>IF(DA$5&gt;$G$4,0,SUMIFS(Fluxo!$O:$O,Fluxo!$U:$U,"&gt;"&amp;CZ$5,Fluxo!$U:$U,"&lt;="&amp;DA$5,Fluxo!$D:$D,$D65,Fluxo!$E:$E,"&lt;&gt;"&amp;"PERMUTANTE"))</f>
        <v>0</v>
      </c>
      <c r="DB65" s="18">
        <f>IF(DB$5&gt;$G$4,0,SUMIFS(Fluxo!$O:$O,Fluxo!$U:$U,"&gt;"&amp;DA$5,Fluxo!$U:$U,"&lt;="&amp;DB$5,Fluxo!$D:$D,$D65,Fluxo!$E:$E,"&lt;&gt;"&amp;"PERMUTANTE"))</f>
        <v>0</v>
      </c>
      <c r="DC65" s="18">
        <f>IF(DC$5&gt;$G$4,0,SUMIFS(Fluxo!$O:$O,Fluxo!$U:$U,"&gt;"&amp;DB$5,Fluxo!$U:$U,"&lt;="&amp;DC$5,Fluxo!$D:$D,$D65,Fluxo!$E:$E,"&lt;&gt;"&amp;"PERMUTANTE"))</f>
        <v>0</v>
      </c>
      <c r="DD65" s="18">
        <f>IF(DD$5&gt;$G$4,0,SUMIFS(Fluxo!$O:$O,Fluxo!$U:$U,"&gt;"&amp;DC$5,Fluxo!$U:$U,"&lt;="&amp;DD$5,Fluxo!$D:$D,$D65,Fluxo!$E:$E,"&lt;&gt;"&amp;"PERMUTANTE"))</f>
        <v>0</v>
      </c>
      <c r="DE65" s="18">
        <f>IF(DE$5&gt;$G$4,0,SUMIFS(Fluxo!$O:$O,Fluxo!$U:$U,"&gt;"&amp;DD$5,Fluxo!$U:$U,"&lt;="&amp;DE$5,Fluxo!$D:$D,$D65,Fluxo!$E:$E,"&lt;&gt;"&amp;"PERMUTANTE"))</f>
        <v>0</v>
      </c>
      <c r="DF65" s="18">
        <f>IF(DF$5&gt;$G$4,0,SUMIFS(Fluxo!$O:$O,Fluxo!$U:$U,"&gt;"&amp;DE$5,Fluxo!$U:$U,"&lt;="&amp;DF$5,Fluxo!$D:$D,$D65,Fluxo!$E:$E,"&lt;&gt;"&amp;"PERMUTANTE"))</f>
        <v>0</v>
      </c>
      <c r="DG65" s="18">
        <f>IF(DG$5&gt;$G$4,0,SUMIFS(Fluxo!$O:$O,Fluxo!$U:$U,"&gt;"&amp;DF$5,Fluxo!$U:$U,"&lt;="&amp;DG$5,Fluxo!$D:$D,$D65,Fluxo!$E:$E,"&lt;&gt;"&amp;"PERMUTANTE"))</f>
        <v>0</v>
      </c>
      <c r="DH65" s="18">
        <f>IF(DH$5&gt;$G$4,0,SUMIFS(Fluxo!$O:$O,Fluxo!$U:$U,"&gt;"&amp;DG$5,Fluxo!$U:$U,"&lt;="&amp;DH$5,Fluxo!$D:$D,$D65,Fluxo!$E:$E,"&lt;&gt;"&amp;"PERMUTANTE"))</f>
        <v>0</v>
      </c>
      <c r="DI65" s="18">
        <f>IF(DI$5&gt;$G$4,0,SUMIFS(Fluxo!$O:$O,Fluxo!$U:$U,"&gt;"&amp;DH$5,Fluxo!$U:$U,"&lt;="&amp;DI$5,Fluxo!$D:$D,$D65,Fluxo!$E:$E,"&lt;&gt;"&amp;"PERMUTANTE"))</f>
        <v>0</v>
      </c>
      <c r="DJ65" s="18">
        <f>IF(DJ$5&gt;$G$4,0,SUMIFS(Fluxo!$O:$O,Fluxo!$U:$U,"&gt;"&amp;DI$5,Fluxo!$U:$U,"&lt;="&amp;DJ$5,Fluxo!$D:$D,$D65,Fluxo!$E:$E,"&lt;&gt;"&amp;"PERMUTANTE"))</f>
        <v>0</v>
      </c>
      <c r="DK65" s="18">
        <f>IF(DK$5&gt;$G$4,0,SUMIFS(Fluxo!$O:$O,Fluxo!$U:$U,"&gt;"&amp;DJ$5,Fluxo!$U:$U,"&lt;="&amp;DK$5,Fluxo!$D:$D,$D65,Fluxo!$E:$E,"&lt;&gt;"&amp;"PERMUTANTE"))</f>
        <v>0</v>
      </c>
      <c r="DL65" s="18">
        <f>IF(DL$5&gt;$G$4,0,SUMIFS(Fluxo!$O:$O,Fluxo!$U:$U,"&gt;"&amp;DK$5,Fluxo!$U:$U,"&lt;="&amp;DL$5,Fluxo!$D:$D,$D65,Fluxo!$E:$E,"&lt;&gt;"&amp;"PERMUTANTE"))</f>
        <v>0</v>
      </c>
      <c r="DM65" s="18">
        <f>IF(DM$5&gt;$G$4,0,SUMIFS(Fluxo!$O:$O,Fluxo!$U:$U,"&gt;"&amp;DL$5,Fluxo!$U:$U,"&lt;="&amp;DM$5,Fluxo!$D:$D,$D65,Fluxo!$E:$E,"&lt;&gt;"&amp;"PERMUTANTE"))</f>
        <v>0</v>
      </c>
      <c r="DN65" s="18">
        <f>IF(DN$5&gt;$G$4,0,SUMIFS(Fluxo!$O:$O,Fluxo!$U:$U,"&gt;"&amp;DM$5,Fluxo!$U:$U,"&lt;="&amp;DN$5,Fluxo!$D:$D,$D65,Fluxo!$E:$E,"&lt;&gt;"&amp;"PERMUTANTE"))</f>
        <v>0</v>
      </c>
      <c r="DO65" s="18">
        <f>IF(DO$5&gt;$G$4,0,SUMIFS(Fluxo!$O:$O,Fluxo!$U:$U,"&gt;"&amp;DN$5,Fluxo!$U:$U,"&lt;="&amp;DO$5,Fluxo!$D:$D,$D65,Fluxo!$E:$E,"&lt;&gt;"&amp;"PERMUTANTE"))</f>
        <v>0</v>
      </c>
      <c r="DP65" s="18">
        <f>IF(DP$5&gt;$G$4,0,SUMIFS(Fluxo!$O:$O,Fluxo!$U:$U,"&gt;"&amp;DO$5,Fluxo!$U:$U,"&lt;="&amp;DP$5,Fluxo!$D:$D,$D65,Fluxo!$E:$E,"&lt;&gt;"&amp;"PERMUTANTE"))</f>
        <v>0</v>
      </c>
      <c r="DQ65" s="18">
        <f>IF(DQ$5&gt;$G$4,0,SUMIFS(Fluxo!$O:$O,Fluxo!$U:$U,"&gt;"&amp;DP$5,Fluxo!$U:$U,"&lt;="&amp;DQ$5,Fluxo!$D:$D,$D65,Fluxo!$E:$E,"&lt;&gt;"&amp;"PERMUTANTE"))</f>
        <v>0</v>
      </c>
      <c r="DR65" s="18">
        <f>IF(DR$5&gt;$G$4,0,SUMIFS(Fluxo!$O:$O,Fluxo!$U:$U,"&gt;"&amp;DQ$5,Fluxo!$U:$U,"&lt;="&amp;DR$5,Fluxo!$D:$D,$D65,Fluxo!$E:$E,"&lt;&gt;"&amp;"PERMUTANTE"))</f>
        <v>0</v>
      </c>
      <c r="DS65" s="18">
        <f>IF(DS$5&gt;$G$4,0,SUMIFS(Fluxo!$O:$O,Fluxo!$U:$U,"&gt;"&amp;DR$5,Fluxo!$U:$U,"&lt;="&amp;DS$5,Fluxo!$D:$D,$D65,Fluxo!$E:$E,"&lt;&gt;"&amp;"PERMUTANTE"))</f>
        <v>0</v>
      </c>
      <c r="DT65" s="18">
        <f>IF(DT$5&gt;$G$4,0,SUMIFS(Fluxo!$O:$O,Fluxo!$U:$U,"&gt;"&amp;DS$5,Fluxo!$U:$U,"&lt;="&amp;DT$5,Fluxo!$D:$D,$D65,Fluxo!$E:$E,"&lt;&gt;"&amp;"PERMUTANTE"))</f>
        <v>0</v>
      </c>
      <c r="DU65" s="18">
        <f>IF(DU$5&gt;$G$4,0,SUMIFS(Fluxo!$O:$O,Fluxo!$U:$U,"&gt;"&amp;DT$5,Fluxo!$U:$U,"&lt;="&amp;DU$5,Fluxo!$D:$D,$D65,Fluxo!$E:$E,"&lt;&gt;"&amp;"PERMUTANTE"))</f>
        <v>0</v>
      </c>
      <c r="DV65" s="18">
        <f>IF(DV$5&gt;$G$4,0,SUMIFS(Fluxo!$O:$O,Fluxo!$U:$U,"&gt;"&amp;DU$5,Fluxo!$U:$U,"&lt;="&amp;DV$5,Fluxo!$D:$D,$D65,Fluxo!$E:$E,"&lt;&gt;"&amp;"PERMUTANTE"))</f>
        <v>0</v>
      </c>
      <c r="DW65" s="18">
        <f>IF(DW$5&gt;$G$4,0,SUMIFS(Fluxo!$O:$O,Fluxo!$U:$U,"&gt;"&amp;DV$5,Fluxo!$U:$U,"&lt;="&amp;DW$5,Fluxo!$D:$D,$D65,Fluxo!$E:$E,"&lt;&gt;"&amp;"PERMUTANTE"))</f>
        <v>0</v>
      </c>
      <c r="DX65" s="18">
        <f>IF(DX$5&gt;$G$4,0,SUMIFS(Fluxo!$O:$O,Fluxo!$U:$U,"&gt;"&amp;DW$5,Fluxo!$U:$U,"&lt;="&amp;DX$5,Fluxo!$D:$D,$D65,Fluxo!$E:$E,"&lt;&gt;"&amp;"PERMUTANTE"))</f>
        <v>0</v>
      </c>
      <c r="DY65" s="18">
        <f>IF(DY$5&gt;$G$4,0,SUMIFS(Fluxo!$O:$O,Fluxo!$U:$U,"&gt;"&amp;DX$5,Fluxo!$U:$U,"&lt;="&amp;DY$5,Fluxo!$D:$D,$D65,Fluxo!$E:$E,"&lt;&gt;"&amp;"PERMUTANTE"))</f>
        <v>0</v>
      </c>
      <c r="DZ65" s="18">
        <f>IF(DZ$5&gt;$G$4,0,SUMIFS(Fluxo!$O:$O,Fluxo!$U:$U,"&gt;"&amp;DY$5,Fluxo!$U:$U,"&lt;="&amp;DZ$5,Fluxo!$D:$D,$D65,Fluxo!$E:$E,"&lt;&gt;"&amp;"PERMUTANTE"))</f>
        <v>0</v>
      </c>
      <c r="EA65" s="18">
        <f>IF(EA$5&gt;$G$4,0,SUMIFS(Fluxo!$O:$O,Fluxo!$U:$U,"&gt;"&amp;DZ$5,Fluxo!$U:$U,"&lt;="&amp;EA$5,Fluxo!$D:$D,$D65,Fluxo!$E:$E,"&lt;&gt;"&amp;"PERMUTANTE"))</f>
        <v>0</v>
      </c>
      <c r="EB65" s="18">
        <f>IF(EB$5&gt;$G$4,0,SUMIFS(Fluxo!$O:$O,Fluxo!$U:$U,"&gt;"&amp;EA$5,Fluxo!$U:$U,"&lt;="&amp;EB$5,Fluxo!$D:$D,$D65,Fluxo!$E:$E,"&lt;&gt;"&amp;"PERMUTANTE"))</f>
        <v>0</v>
      </c>
      <c r="EC65" s="18">
        <f>IF(EC$5&gt;$G$4,0,SUMIFS(Fluxo!$O:$O,Fluxo!$U:$U,"&gt;"&amp;EB$5,Fluxo!$U:$U,"&lt;="&amp;EC$5,Fluxo!$D:$D,$D65,Fluxo!$E:$E,"&lt;&gt;"&amp;"PERMUTANTE"))</f>
        <v>0</v>
      </c>
      <c r="ED65" s="18">
        <f>IF(ED$5&gt;$G$4,0,SUMIFS(Fluxo!$O:$O,Fluxo!$U:$U,"&gt;"&amp;EC$5,Fluxo!$U:$U,"&lt;="&amp;ED$5,Fluxo!$D:$D,$D65,Fluxo!$E:$E,"&lt;&gt;"&amp;"PERMUTANTE"))</f>
        <v>0</v>
      </c>
      <c r="EE65" s="18">
        <f>IF(EE$5&gt;$G$4,0,SUMIFS(Fluxo!$O:$O,Fluxo!$U:$U,"&gt;"&amp;ED$5,Fluxo!$U:$U,"&lt;="&amp;EE$5,Fluxo!$D:$D,$D65,Fluxo!$E:$E,"&lt;&gt;"&amp;"PERMUTANTE"))</f>
        <v>0</v>
      </c>
      <c r="EF65" s="18">
        <f>IF(EF$5&gt;$G$4,0,SUMIFS(Fluxo!$O:$O,Fluxo!$U:$U,"&gt;"&amp;EE$5,Fluxo!$U:$U,"&lt;="&amp;EF$5,Fluxo!$D:$D,$D65,Fluxo!$E:$E,"&lt;&gt;"&amp;"PERMUTANTE"))</f>
        <v>0</v>
      </c>
      <c r="EG65" s="18">
        <f>IF(EG$5&gt;$G$4,0,SUMIFS(Fluxo!$O:$O,Fluxo!$U:$U,"&gt;"&amp;EF$5,Fluxo!$U:$U,"&lt;="&amp;EG$5,Fluxo!$D:$D,$D65,Fluxo!$E:$E,"&lt;&gt;"&amp;"PERMUTANTE"))</f>
        <v>0</v>
      </c>
      <c r="EH65" s="18">
        <f>IF(EH$5&gt;$G$4,0,SUMIFS(Fluxo!$O:$O,Fluxo!$U:$U,"&gt;"&amp;EG$5,Fluxo!$U:$U,"&lt;="&amp;EH$5,Fluxo!$D:$D,$D65,Fluxo!$E:$E,"&lt;&gt;"&amp;"PERMUTANTE"))</f>
        <v>0</v>
      </c>
      <c r="EI65" s="18">
        <f>IF(EI$5&gt;$G$4,0,SUMIFS(Fluxo!$O:$O,Fluxo!$U:$U,"&gt;"&amp;EH$5,Fluxo!$U:$U,"&lt;="&amp;EI$5,Fluxo!$D:$D,$D65,Fluxo!$E:$E,"&lt;&gt;"&amp;"PERMUTANTE"))</f>
        <v>0</v>
      </c>
      <c r="EJ65" s="18">
        <f>IF(EJ$5&gt;$G$4,0,SUMIFS(Fluxo!$O:$O,Fluxo!$U:$U,"&gt;"&amp;EI$5,Fluxo!$U:$U,"&lt;="&amp;EJ$5,Fluxo!$D:$D,$D65,Fluxo!$E:$E,"&lt;&gt;"&amp;"PERMUTANTE"))</f>
        <v>0</v>
      </c>
      <c r="EK65" s="18">
        <f>IF(EK$5&gt;$G$4,0,SUMIFS(Fluxo!$O:$O,Fluxo!$U:$U,"&gt;"&amp;EJ$5,Fluxo!$U:$U,"&lt;="&amp;EK$5,Fluxo!$D:$D,$D65,Fluxo!$E:$E,"&lt;&gt;"&amp;"PERMUTANTE"))</f>
        <v>0</v>
      </c>
      <c r="EL65" s="18">
        <f>IF(EL$5&gt;$G$4,0,SUMIFS(Fluxo!$O:$O,Fluxo!$U:$U,"&gt;"&amp;EK$5,Fluxo!$U:$U,"&lt;="&amp;EL$5,Fluxo!$D:$D,$D65,Fluxo!$E:$E,"&lt;&gt;"&amp;"PERMUTANTE"))</f>
        <v>0</v>
      </c>
      <c r="EM65" s="18">
        <f>IF(EM$5&gt;$G$4,0,SUMIFS(Fluxo!$O:$O,Fluxo!$U:$U,"&gt;"&amp;EL$5,Fluxo!$U:$U,"&lt;="&amp;EM$5,Fluxo!$D:$D,$D65,Fluxo!$E:$E,"&lt;&gt;"&amp;"PERMUTANTE"))</f>
        <v>0</v>
      </c>
      <c r="EN65" s="18">
        <f>IF(EN$5&gt;$G$4,0,SUMIFS(Fluxo!$O:$O,Fluxo!$U:$U,"&gt;"&amp;EM$5,Fluxo!$U:$U,"&lt;="&amp;EN$5,Fluxo!$D:$D,$D65,Fluxo!$E:$E,"&lt;&gt;"&amp;"PERMUTANTE"))</f>
        <v>0</v>
      </c>
      <c r="EO65" s="18">
        <f>IF(EO$5&gt;$G$4,0,SUMIFS(Fluxo!$O:$O,Fluxo!$U:$U,"&gt;"&amp;EN$5,Fluxo!$U:$U,"&lt;="&amp;EO$5,Fluxo!$D:$D,$D65,Fluxo!$E:$E,"&lt;&gt;"&amp;"PERMUTANTE"))</f>
        <v>0</v>
      </c>
      <c r="EP65" s="18">
        <f>IF(EP$5&gt;$G$4,0,SUMIFS(Fluxo!$O:$O,Fluxo!$U:$U,"&gt;"&amp;EO$5,Fluxo!$U:$U,"&lt;="&amp;EP$5,Fluxo!$D:$D,$D65,Fluxo!$E:$E,"&lt;&gt;"&amp;"PERMUTANTE"))</f>
        <v>0</v>
      </c>
      <c r="EQ65" s="18">
        <f>IF(EQ$5&gt;$G$4,0,SUMIFS(Fluxo!$O:$O,Fluxo!$U:$U,"&gt;"&amp;EP$5,Fluxo!$U:$U,"&lt;="&amp;EQ$5,Fluxo!$D:$D,$D65,Fluxo!$E:$E,"&lt;&gt;"&amp;"PERMUTANTE"))</f>
        <v>0</v>
      </c>
      <c r="ER65" s="18">
        <f>IF(ER$5&gt;$G$4,0,SUMIFS(Fluxo!$O:$O,Fluxo!$U:$U,"&gt;"&amp;EQ$5,Fluxo!$U:$U,"&lt;="&amp;ER$5,Fluxo!$D:$D,$D65,Fluxo!$E:$E,"&lt;&gt;"&amp;"PERMUTANTE"))</f>
        <v>0</v>
      </c>
      <c r="ES65" s="18">
        <f>IF(ES$5&gt;$G$4,0,SUMIFS(Fluxo!$O:$O,Fluxo!$U:$U,"&gt;"&amp;ER$5,Fluxo!$U:$U,"&lt;="&amp;ES$5,Fluxo!$D:$D,$D65,Fluxo!$E:$E,"&lt;&gt;"&amp;"PERMUTANTE"))</f>
        <v>0</v>
      </c>
      <c r="ET65" s="18">
        <f>IF(ET$5&gt;$G$4,0,SUMIFS(Fluxo!$O:$O,Fluxo!$U:$U,"&gt;"&amp;ES$5,Fluxo!$U:$U,"&lt;="&amp;ET$5,Fluxo!$D:$D,$D65,Fluxo!$E:$E,"&lt;&gt;"&amp;"PERMUTANTE"))</f>
        <v>0</v>
      </c>
      <c r="EU65" s="18">
        <f>IF(EU$5&gt;$G$4,0,SUMIFS(Fluxo!$O:$O,Fluxo!$U:$U,"&gt;"&amp;ET$5,Fluxo!$U:$U,"&lt;="&amp;EU$5,Fluxo!$D:$D,$D65,Fluxo!$E:$E,"&lt;&gt;"&amp;"PERMUTANTE"))</f>
        <v>0</v>
      </c>
      <c r="EV65" s="18">
        <f>IF(EV$5&gt;$G$4,0,SUMIFS(Fluxo!$O:$O,Fluxo!$U:$U,"&gt;"&amp;EU$5,Fluxo!$U:$U,"&lt;="&amp;EV$5,Fluxo!$D:$D,$D65,Fluxo!$E:$E,"&lt;&gt;"&amp;"PERMUTANTE"))</f>
        <v>0</v>
      </c>
      <c r="EW65" s="18">
        <f>IF(EW$5&gt;$G$4,0,SUMIFS(Fluxo!$O:$O,Fluxo!$U:$U,"&gt;"&amp;EV$5,Fluxo!$U:$U,"&lt;="&amp;EW$5,Fluxo!$D:$D,$D65,Fluxo!$E:$E,"&lt;&gt;"&amp;"PERMUTANTE"))</f>
        <v>0</v>
      </c>
      <c r="EX65" s="18">
        <f>IF(EX$5&gt;$G$4,0,SUMIFS(Fluxo!$O:$O,Fluxo!$U:$U,"&gt;"&amp;EW$5,Fluxo!$U:$U,"&lt;="&amp;EX$5,Fluxo!$D:$D,$D65,Fluxo!$E:$E,"&lt;&gt;"&amp;"PERMUTANTE"))</f>
        <v>0</v>
      </c>
      <c r="EY65" s="18">
        <f>IF(EY$5&gt;$G$4,0,SUMIFS(Fluxo!$O:$O,Fluxo!$U:$U,"&gt;"&amp;EX$5,Fluxo!$U:$U,"&lt;="&amp;EY$5,Fluxo!$D:$D,$D65,Fluxo!$E:$E,"&lt;&gt;"&amp;"PERMUTANTE"))</f>
        <v>0</v>
      </c>
      <c r="EZ65" s="18">
        <f>IF(EZ$5&gt;$G$4,0,SUMIFS(Fluxo!$O:$O,Fluxo!$U:$U,"&gt;"&amp;EY$5,Fluxo!$U:$U,"&lt;="&amp;EZ$5,Fluxo!$D:$D,$D65,Fluxo!$E:$E,"&lt;&gt;"&amp;"PERMUTANTE"))</f>
        <v>0</v>
      </c>
      <c r="FA65" s="18">
        <f>IF(FA$5&gt;$G$4,0,SUMIFS(Fluxo!$O:$O,Fluxo!$U:$U,"&gt;"&amp;EZ$5,Fluxo!$U:$U,"&lt;="&amp;FA$5,Fluxo!$D:$D,$D65,Fluxo!$E:$E,"&lt;&gt;"&amp;"PERMUTANTE"))</f>
        <v>0</v>
      </c>
      <c r="FB65" s="18">
        <f>IF(FB$5&gt;$G$4,0,SUMIFS(Fluxo!$O:$O,Fluxo!$U:$U,"&gt;"&amp;FA$5,Fluxo!$U:$U,"&lt;="&amp;FB$5,Fluxo!$D:$D,$D65,Fluxo!$E:$E,"&lt;&gt;"&amp;"PERMUTANTE"))</f>
        <v>0</v>
      </c>
      <c r="FC65" s="18">
        <f>IF(FC$5&gt;$G$4,0,SUMIFS(Fluxo!$O:$O,Fluxo!$U:$U,"&gt;"&amp;FB$5,Fluxo!$U:$U,"&lt;="&amp;FC$5,Fluxo!$D:$D,$D65,Fluxo!$E:$E,"&lt;&gt;"&amp;"PERMUTANTE"))</f>
        <v>0</v>
      </c>
      <c r="FD65" s="18">
        <f>IF(FD$5&gt;$G$4,0,SUMIFS(Fluxo!$O:$O,Fluxo!$U:$U,"&gt;"&amp;FC$5,Fluxo!$U:$U,"&lt;="&amp;FD$5,Fluxo!$D:$D,$D65,Fluxo!$E:$E,"&lt;&gt;"&amp;"PERMUTANTE"))</f>
        <v>0</v>
      </c>
      <c r="FE65" s="18">
        <f>IF(FE$5&gt;$G$4,0,SUMIFS(Fluxo!$O:$O,Fluxo!$U:$U,"&gt;"&amp;FD$5,Fluxo!$U:$U,"&lt;="&amp;FE$5,Fluxo!$D:$D,$D65,Fluxo!$E:$E,"&lt;&gt;"&amp;"PERMUTANTE"))</f>
        <v>0</v>
      </c>
      <c r="FF65" s="18">
        <f>IF(FF$5&gt;$G$4,0,SUMIFS(Fluxo!$O:$O,Fluxo!$U:$U,"&gt;"&amp;FE$5,Fluxo!$U:$U,"&lt;="&amp;FF$5,Fluxo!$D:$D,$D65,Fluxo!$E:$E,"&lt;&gt;"&amp;"PERMUTANTE"))</f>
        <v>0</v>
      </c>
      <c r="FG65" s="18">
        <f>IF(FG$5&gt;$G$4,0,SUMIFS(Fluxo!$O:$O,Fluxo!$U:$U,"&gt;"&amp;FF$5,Fluxo!$U:$U,"&lt;="&amp;FG$5,Fluxo!$D:$D,$D65,Fluxo!$E:$E,"&lt;&gt;"&amp;"PERMUTANTE"))</f>
        <v>0</v>
      </c>
      <c r="FH65" s="18">
        <f>IF(FH$5&gt;$G$4,0,SUMIFS(Fluxo!$O:$O,Fluxo!$U:$U,"&gt;"&amp;FG$5,Fluxo!$U:$U,"&lt;="&amp;FH$5,Fluxo!$D:$D,$D65,Fluxo!$E:$E,"&lt;&gt;"&amp;"PERMUTANTE"))</f>
        <v>0</v>
      </c>
      <c r="FI65" s="18">
        <f>IF(FI$5&gt;$G$4,0,SUMIFS(Fluxo!$O:$O,Fluxo!$U:$U,"&gt;"&amp;FH$5,Fluxo!$U:$U,"&lt;="&amp;FI$5,Fluxo!$D:$D,$D65,Fluxo!$E:$E,"&lt;&gt;"&amp;"PERMUTANTE"))</f>
        <v>0</v>
      </c>
      <c r="FJ65" s="18">
        <f>IF(FJ$5&gt;$G$4,0,SUMIFS(Fluxo!$O:$O,Fluxo!$U:$U,"&gt;"&amp;FI$5,Fluxo!$U:$U,"&lt;="&amp;FJ$5,Fluxo!$D:$D,$D65,Fluxo!$E:$E,"&lt;&gt;"&amp;"PERMUTANTE"))</f>
        <v>0</v>
      </c>
      <c r="FK65" s="18">
        <f>IF(FK$5&gt;$G$4,0,SUMIFS(Fluxo!$O:$O,Fluxo!$U:$U,"&gt;"&amp;FJ$5,Fluxo!$U:$U,"&lt;="&amp;FK$5,Fluxo!$D:$D,$D65,Fluxo!$E:$E,"&lt;&gt;"&amp;"PERMUTANTE"))</f>
        <v>0</v>
      </c>
      <c r="FL65" s="18">
        <f>IF(FL$5&gt;$G$4,0,SUMIFS(Fluxo!$O:$O,Fluxo!$U:$U,"&gt;"&amp;FK$5,Fluxo!$U:$U,"&lt;="&amp;FL$5,Fluxo!$D:$D,$D65,Fluxo!$E:$E,"&lt;&gt;"&amp;"PERMUTANTE"))</f>
        <v>0</v>
      </c>
      <c r="FM65" s="18">
        <f>IF(FM$5&gt;$G$4,0,SUMIFS(Fluxo!$O:$O,Fluxo!$U:$U,"&gt;"&amp;FL$5,Fluxo!$U:$U,"&lt;="&amp;FM$5,Fluxo!$D:$D,$D65,Fluxo!$E:$E,"&lt;&gt;"&amp;"PERMUTANTE"))</f>
        <v>0</v>
      </c>
      <c r="FN65" s="18">
        <f>IF(FN$5&gt;$G$4,0,SUMIFS(Fluxo!$O:$O,Fluxo!$U:$U,"&gt;"&amp;FM$5,Fluxo!$U:$U,"&lt;="&amp;FN$5,Fluxo!$D:$D,$D65,Fluxo!$E:$E,"&lt;&gt;"&amp;"PERMUTANTE"))</f>
        <v>0</v>
      </c>
      <c r="FO65" s="18">
        <f>IF(FO$5&gt;$G$4,0,SUMIFS(Fluxo!$O:$O,Fluxo!$U:$U,"&gt;"&amp;FN$5,Fluxo!$U:$U,"&lt;="&amp;FO$5,Fluxo!$D:$D,$D65,Fluxo!$E:$E,"&lt;&gt;"&amp;"PERMUTANTE"))</f>
        <v>0</v>
      </c>
      <c r="FP65" s="18">
        <f>IF(FP$5&gt;$G$4,0,SUMIFS(Fluxo!$O:$O,Fluxo!$U:$U,"&gt;"&amp;FO$5,Fluxo!$U:$U,"&lt;="&amp;FP$5,Fluxo!$D:$D,$D65,Fluxo!$E:$E,"&lt;&gt;"&amp;"PERMUTANTE"))</f>
        <v>0</v>
      </c>
      <c r="FQ65" s="18">
        <f>IF(FQ$5&gt;$G$4,0,SUMIFS(Fluxo!$O:$O,Fluxo!$U:$U,"&gt;"&amp;FP$5,Fluxo!$U:$U,"&lt;="&amp;FQ$5,Fluxo!$D:$D,$D65,Fluxo!$E:$E,"&lt;&gt;"&amp;"PERMUTANTE"))</f>
        <v>0</v>
      </c>
      <c r="FR65" s="18">
        <f>IF(FR$5&gt;$G$4,0,SUMIFS(Fluxo!$O:$O,Fluxo!$U:$U,"&gt;"&amp;FQ$5,Fluxo!$U:$U,"&lt;="&amp;FR$5,Fluxo!$D:$D,$D65,Fluxo!$E:$E,"&lt;&gt;"&amp;"PERMUTANTE"))</f>
        <v>0</v>
      </c>
      <c r="FS65" s="18">
        <f>IF(FS$5&gt;$G$4,0,SUMIFS(Fluxo!$O:$O,Fluxo!$U:$U,"&gt;"&amp;FR$5,Fluxo!$U:$U,"&lt;="&amp;FS$5,Fluxo!$D:$D,$D65,Fluxo!$E:$E,"&lt;&gt;"&amp;"PERMUTANTE"))</f>
        <v>0</v>
      </c>
      <c r="FT65" s="18">
        <f>IF(FT$5&gt;$G$4,0,SUMIFS(Fluxo!$O:$O,Fluxo!$U:$U,"&gt;"&amp;FS$5,Fluxo!$U:$U,"&lt;="&amp;FT$5,Fluxo!$D:$D,$D65,Fluxo!$E:$E,"&lt;&gt;"&amp;"PERMUTANTE"))</f>
        <v>0</v>
      </c>
      <c r="FU65" s="18">
        <f>IF(FU$5&gt;$G$4,0,SUMIFS(Fluxo!$O:$O,Fluxo!$U:$U,"&gt;"&amp;FT$5,Fluxo!$U:$U,"&lt;="&amp;FU$5,Fluxo!$D:$D,$D65,Fluxo!$E:$E,"&lt;&gt;"&amp;"PERMUTANTE"))</f>
        <v>0</v>
      </c>
      <c r="FV65" s="18">
        <f>IF(FV$5&gt;$G$4,0,SUMIFS(Fluxo!$O:$O,Fluxo!$U:$U,"&gt;"&amp;FU$5,Fluxo!$U:$U,"&lt;="&amp;FV$5,Fluxo!$D:$D,$D65,Fluxo!$E:$E,"&lt;&gt;"&amp;"PERMUTANTE"))</f>
        <v>0</v>
      </c>
      <c r="FW65" s="18">
        <f>IF(FW$5&gt;$G$4,0,SUMIFS(Fluxo!$O:$O,Fluxo!$U:$U,"&gt;"&amp;FV$5,Fluxo!$U:$U,"&lt;="&amp;FW$5,Fluxo!$D:$D,$D65,Fluxo!$E:$E,"&lt;&gt;"&amp;"PERMUTANTE"))</f>
        <v>0</v>
      </c>
      <c r="FX65" s="18">
        <f>IF(FX$5&gt;$G$4,0,SUMIFS(Fluxo!$O:$O,Fluxo!$U:$U,"&gt;"&amp;FW$5,Fluxo!$U:$U,"&lt;="&amp;FX$5,Fluxo!$D:$D,$D65,Fluxo!$E:$E,"&lt;&gt;"&amp;"PERMUTANTE"))</f>
        <v>0</v>
      </c>
      <c r="FY65" s="18">
        <f>IF(FY$5&gt;$G$4,0,SUMIFS(Fluxo!$O:$O,Fluxo!$U:$U,"&gt;"&amp;FX$5,Fluxo!$U:$U,"&lt;="&amp;FY$5,Fluxo!$D:$D,$D65,Fluxo!$E:$E,"&lt;&gt;"&amp;"PERMUTANTE"))</f>
        <v>0</v>
      </c>
      <c r="FZ65" s="18">
        <f>IF(FZ$5&gt;$G$4,0,SUMIFS(Fluxo!$O:$O,Fluxo!$U:$U,"&gt;"&amp;FY$5,Fluxo!$U:$U,"&lt;="&amp;FZ$5,Fluxo!$D:$D,$D65,Fluxo!$E:$E,"&lt;&gt;"&amp;"PERMUTANTE"))</f>
        <v>0</v>
      </c>
      <c r="GA65" s="18">
        <f>IF(GA$5&gt;$G$4,0,SUMIFS(Fluxo!$O:$O,Fluxo!$U:$U,"&gt;"&amp;FZ$5,Fluxo!$U:$U,"&lt;="&amp;GA$5,Fluxo!$D:$D,$D65,Fluxo!$E:$E,"&lt;&gt;"&amp;"PERMUTANTE"))</f>
        <v>0</v>
      </c>
      <c r="GB65" s="18">
        <f>IF(GB$5&gt;$G$4,0,SUMIFS(Fluxo!$O:$O,Fluxo!$U:$U,"&gt;"&amp;GA$5,Fluxo!$U:$U,"&lt;="&amp;GB$5,Fluxo!$D:$D,$D65,Fluxo!$E:$E,"&lt;&gt;"&amp;"PERMUTANTE"))</f>
        <v>0</v>
      </c>
      <c r="GC65" s="18">
        <f>IF(GC$5&gt;$G$4,0,SUMIFS(Fluxo!$O:$O,Fluxo!$U:$U,"&gt;"&amp;GB$5,Fluxo!$U:$U,"&lt;="&amp;GC$5,Fluxo!$D:$D,$D65,Fluxo!$E:$E,"&lt;&gt;"&amp;"PERMUTANTE"))</f>
        <v>0</v>
      </c>
      <c r="GD65" s="18">
        <f>IF(GD$5&gt;$G$4,0,SUMIFS(Fluxo!$O:$O,Fluxo!$U:$U,"&gt;"&amp;GC$5,Fluxo!$U:$U,"&lt;="&amp;GD$5,Fluxo!$D:$D,$D65,Fluxo!$E:$E,"&lt;&gt;"&amp;"PERMUTANTE"))</f>
        <v>0</v>
      </c>
      <c r="GE65" s="18">
        <f>IF(GE$5&gt;$G$4,0,SUMIFS(Fluxo!$O:$O,Fluxo!$U:$U,"&gt;"&amp;GD$5,Fluxo!$U:$U,"&lt;="&amp;GE$5,Fluxo!$D:$D,$D65,Fluxo!$E:$E,"&lt;&gt;"&amp;"PERMUTANTE"))</f>
        <v>0</v>
      </c>
      <c r="GF65" s="18">
        <f>IF(GF$5&gt;$G$4,0,SUMIFS(Fluxo!$O:$O,Fluxo!$U:$U,"&gt;"&amp;GE$5,Fluxo!$U:$U,"&lt;="&amp;GF$5,Fluxo!$D:$D,$D65,Fluxo!$E:$E,"&lt;&gt;"&amp;"PERMUTANTE"))</f>
        <v>0</v>
      </c>
      <c r="GG65" s="18">
        <f>IF(GG$5&gt;$G$4,0,SUMIFS(Fluxo!$O:$O,Fluxo!$U:$U,"&gt;"&amp;GF$5,Fluxo!$U:$U,"&lt;="&amp;GG$5,Fluxo!$D:$D,$D65,Fluxo!$E:$E,"&lt;&gt;"&amp;"PERMUTANTE"))</f>
        <v>0</v>
      </c>
      <c r="GH65" s="18">
        <f>IF(GH$5&gt;$G$4,0,SUMIFS(Fluxo!$O:$O,Fluxo!$U:$U,"&gt;"&amp;GG$5,Fluxo!$U:$U,"&lt;="&amp;GH$5,Fluxo!$D:$D,$D65,Fluxo!$E:$E,"&lt;&gt;"&amp;"PERMUTANTE"))</f>
        <v>0</v>
      </c>
      <c r="GI65" s="18">
        <f>IF(GI$5&gt;$G$4,0,SUMIFS(Fluxo!$O:$O,Fluxo!$U:$U,"&gt;"&amp;GH$5,Fluxo!$U:$U,"&lt;="&amp;GI$5,Fluxo!$D:$D,$D65,Fluxo!$E:$E,"&lt;&gt;"&amp;"PERMUTANTE"))</f>
        <v>0</v>
      </c>
      <c r="GJ65" s="18">
        <f>IF(GJ$5&gt;$G$4,0,SUMIFS(Fluxo!$O:$O,Fluxo!$U:$U,"&gt;"&amp;GI$5,Fluxo!$U:$U,"&lt;="&amp;GJ$5,Fluxo!$D:$D,$D65,Fluxo!$E:$E,"&lt;&gt;"&amp;"PERMUTANTE"))</f>
        <v>0</v>
      </c>
      <c r="GK65" s="18">
        <f>IF(GK$5&gt;$G$4,0,SUMIFS(Fluxo!$O:$O,Fluxo!$U:$U,"&gt;"&amp;GJ$5,Fluxo!$U:$U,"&lt;="&amp;GK$5,Fluxo!$D:$D,$D65,Fluxo!$E:$E,"&lt;&gt;"&amp;"PERMUTANTE"))</f>
        <v>0</v>
      </c>
      <c r="GL65" s="18">
        <f>IF(GL$5&gt;$G$4,0,SUMIFS(Fluxo!$O:$O,Fluxo!$U:$U,"&gt;"&amp;GK$5,Fluxo!$U:$U,"&lt;="&amp;GL$5,Fluxo!$D:$D,$D65,Fluxo!$E:$E,"&lt;&gt;"&amp;"PERMUTANTE"))</f>
        <v>0</v>
      </c>
      <c r="GM65" s="18">
        <f>IF(GM$5&gt;$G$4,0,SUMIFS(Fluxo!$O:$O,Fluxo!$U:$U,"&gt;"&amp;GL$5,Fluxo!$U:$U,"&lt;="&amp;GM$5,Fluxo!$D:$D,$D65,Fluxo!$E:$E,"&lt;&gt;"&amp;"PERMUTANTE"))</f>
        <v>0</v>
      </c>
      <c r="GN65" s="18">
        <f>IF(GN$5&gt;$G$4,0,SUMIFS(Fluxo!$O:$O,Fluxo!$U:$U,"&gt;"&amp;GM$5,Fluxo!$U:$U,"&lt;="&amp;GN$5,Fluxo!$D:$D,$D65,Fluxo!$E:$E,"&lt;&gt;"&amp;"PERMUTANTE"))</f>
        <v>0</v>
      </c>
      <c r="GO65" s="18">
        <f>IF(GO$5&gt;$G$4,0,SUMIFS(Fluxo!$O:$O,Fluxo!$U:$U,"&gt;"&amp;GN$5,Fluxo!$U:$U,"&lt;="&amp;GO$5,Fluxo!$D:$D,$D65,Fluxo!$E:$E,"&lt;&gt;"&amp;"PERMUTANTE"))</f>
        <v>0</v>
      </c>
      <c r="GP65" s="18">
        <f>IF(GP$5&gt;$G$4,0,SUMIFS(Fluxo!$O:$O,Fluxo!$U:$U,"&gt;"&amp;GO$5,Fluxo!$U:$U,"&lt;="&amp;GP$5,Fluxo!$D:$D,$D65,Fluxo!$E:$E,"&lt;&gt;"&amp;"PERMUTANTE"))</f>
        <v>0</v>
      </c>
      <c r="GQ65" s="18">
        <f>IF(GQ$5&gt;$G$4,0,SUMIFS(Fluxo!$O:$O,Fluxo!$U:$U,"&gt;"&amp;GP$5,Fluxo!$U:$U,"&lt;="&amp;GQ$5,Fluxo!$D:$D,$D65,Fluxo!$E:$E,"&lt;&gt;"&amp;"PERMUTANTE"))</f>
        <v>0</v>
      </c>
      <c r="GR65" s="18">
        <f>IF(GR$5&gt;$G$4,0,SUMIFS(Fluxo!$O:$O,Fluxo!$U:$U,"&gt;"&amp;GQ$5,Fluxo!$U:$U,"&lt;="&amp;GR$5,Fluxo!$D:$D,$D65,Fluxo!$E:$E,"&lt;&gt;"&amp;"PERMUTANTE"))</f>
        <v>0</v>
      </c>
      <c r="GS65" s="18">
        <f>IF(GS$5&gt;$G$4,0,SUMIFS(Fluxo!$O:$O,Fluxo!$U:$U,"&gt;"&amp;GR$5,Fluxo!$U:$U,"&lt;="&amp;GS$5,Fluxo!$D:$D,$D65,Fluxo!$E:$E,"&lt;&gt;"&amp;"PERMUTANTE"))</f>
        <v>0</v>
      </c>
      <c r="GT65" s="18">
        <f>IF(GT$5&gt;$G$4,0,SUMIFS(Fluxo!$O:$O,Fluxo!$U:$U,"&gt;"&amp;GS$5,Fluxo!$U:$U,"&lt;="&amp;GT$5,Fluxo!$D:$D,$D65,Fluxo!$E:$E,"&lt;&gt;"&amp;"PERMUTANTE"))</f>
        <v>0</v>
      </c>
      <c r="GU65" s="18">
        <f>IF(GU$5&gt;$G$4,0,SUMIFS(Fluxo!$O:$O,Fluxo!$U:$U,"&gt;"&amp;GT$5,Fluxo!$U:$U,"&lt;="&amp;GU$5,Fluxo!$D:$D,$D65,Fluxo!$E:$E,"&lt;&gt;"&amp;"PERMUTANTE"))</f>
        <v>0</v>
      </c>
      <c r="GV65" s="18">
        <f>IF(GV$5&gt;$G$4,0,SUMIFS(Fluxo!$O:$O,Fluxo!$U:$U,"&gt;"&amp;GU$5,Fluxo!$U:$U,"&lt;="&amp;GV$5,Fluxo!$D:$D,$D65,Fluxo!$E:$E,"&lt;&gt;"&amp;"PERMUTANTE"))</f>
        <v>0</v>
      </c>
      <c r="GW65" s="18">
        <f>IF(GW$5&gt;$G$4,0,SUMIFS(Fluxo!$O:$O,Fluxo!$U:$U,"&gt;"&amp;GV$5,Fluxo!$U:$U,"&lt;="&amp;GW$5,Fluxo!$D:$D,$D65,Fluxo!$E:$E,"&lt;&gt;"&amp;"PERMUTANTE"))</f>
        <v>0</v>
      </c>
      <c r="GX65" s="18">
        <f>IF(GX$5&gt;$G$4,0,SUMIFS(Fluxo!$O:$O,Fluxo!$U:$U,"&gt;"&amp;GW$5,Fluxo!$U:$U,"&lt;="&amp;GX$5,Fluxo!$D:$D,$D65,Fluxo!$E:$E,"&lt;&gt;"&amp;"PERMUTANTE"))</f>
        <v>0</v>
      </c>
      <c r="GY65" s="18">
        <f>IF(GY$5&gt;$G$4,0,SUMIFS(Fluxo!$O:$O,Fluxo!$U:$U,"&gt;"&amp;GX$5,Fluxo!$U:$U,"&lt;="&amp;GY$5,Fluxo!$D:$D,$D65,Fluxo!$E:$E,"&lt;&gt;"&amp;"PERMUTANTE"))</f>
        <v>0</v>
      </c>
      <c r="GZ65" s="18">
        <f>IF(GZ$5&gt;$G$4,0,SUMIFS(Fluxo!$O:$O,Fluxo!$U:$U,"&gt;"&amp;GY$5,Fluxo!$U:$U,"&lt;="&amp;GZ$5,Fluxo!$D:$D,$D65,Fluxo!$E:$E,"&lt;&gt;"&amp;"PERMUTANTE"))</f>
        <v>0</v>
      </c>
      <c r="HA65" s="18">
        <f>IF(HA$5&gt;$G$4,0,SUMIFS(Fluxo!$O:$O,Fluxo!$U:$U,"&gt;"&amp;GZ$5,Fluxo!$U:$U,"&lt;="&amp;HA$5,Fluxo!$D:$D,$D65,Fluxo!$E:$E,"&lt;&gt;"&amp;"PERMUTANTE"))</f>
        <v>0</v>
      </c>
      <c r="HB65" s="18">
        <f>IF(HB$5&gt;$G$4,0,SUMIFS(Fluxo!$O:$O,Fluxo!$U:$U,"&gt;"&amp;HA$5,Fluxo!$U:$U,"&lt;="&amp;HB$5,Fluxo!$D:$D,$D65,Fluxo!$E:$E,"&lt;&gt;"&amp;"PERMUTANTE"))</f>
        <v>0</v>
      </c>
      <c r="HC65" s="18">
        <f>IF(HC$5&gt;$G$4,0,SUMIFS(Fluxo!$O:$O,Fluxo!$U:$U,"&gt;"&amp;HB$5,Fluxo!$U:$U,"&lt;="&amp;HC$5,Fluxo!$D:$D,$D65,Fluxo!$E:$E,"&lt;&gt;"&amp;"PERMUTANTE"))</f>
        <v>0</v>
      </c>
      <c r="HD65" s="18">
        <f>IF(HD$5&gt;$G$4,0,SUMIFS(Fluxo!$O:$O,Fluxo!$U:$U,"&gt;"&amp;HC$5,Fluxo!$U:$U,"&lt;="&amp;HD$5,Fluxo!$D:$D,$D65,Fluxo!$E:$E,"&lt;&gt;"&amp;"PERMUTANTE"))</f>
        <v>0</v>
      </c>
      <c r="HE65" s="18">
        <f>IF(HE$5&gt;$G$4,0,SUMIFS(Fluxo!$O:$O,Fluxo!$U:$U,"&gt;"&amp;HD$5,Fluxo!$U:$U,"&lt;="&amp;HE$5,Fluxo!$D:$D,$D65,Fluxo!$E:$E,"&lt;&gt;"&amp;"PERMUTANTE"))</f>
        <v>0</v>
      </c>
      <c r="HF65" s="18">
        <f>IF(HF$5&gt;$G$4,0,SUMIFS(Fluxo!$O:$O,Fluxo!$U:$U,"&gt;"&amp;HE$5,Fluxo!$U:$U,"&lt;="&amp;HF$5,Fluxo!$D:$D,$D65,Fluxo!$E:$E,"&lt;&gt;"&amp;"PERMUTANTE"))</f>
        <v>0</v>
      </c>
    </row>
    <row r="66" spans="1:214">
      <c r="A66" s="20">
        <f t="shared" si="8"/>
        <v>56</v>
      </c>
      <c r="B66" s="140" t="str">
        <f>'Check Carteira'!C58</f>
        <v>E.1016.99.01.0151</v>
      </c>
      <c r="C66" s="141">
        <v>1</v>
      </c>
      <c r="D66" s="129" t="str">
        <f>'Check Carteira'!F58</f>
        <v>A-0151</v>
      </c>
      <c r="E66" s="21" t="str">
        <f>IFERROR(INDEX(Contratos!L:L,MATCH(D66,Contratos!R:R,0)),"")</f>
        <v/>
      </c>
      <c r="F66" s="139" t="str">
        <f>IFERROR(INDEX(Contratos!G:G,MATCH(D66,Contratos!R:R,0)),"")</f>
        <v/>
      </c>
      <c r="H66" s="83">
        <f t="shared" si="10"/>
        <v>0</v>
      </c>
      <c r="J66" s="18">
        <f>IF(J$5&gt;$G$4,0,SUMIFS(Fluxo!$O:$O,Fluxo!$U:$U,"&gt;"&amp;I$5,Fluxo!$U:$U,"&lt;="&amp;J$5,Fluxo!$D:$D,$D66))</f>
        <v>0</v>
      </c>
      <c r="K66" s="18">
        <f>IF(K$5&gt;$G$4,0,SUMIFS(Fluxo!$O:$O,Fluxo!$U:$U,"&gt;"&amp;J$5,Fluxo!$U:$U,"&lt;="&amp;K$5,Fluxo!$D:$D,$D66))</f>
        <v>0</v>
      </c>
      <c r="L66" s="18">
        <f>IF(L$5&gt;$G$4,0,SUMIFS(Fluxo!$O:$O,Fluxo!$U:$U,"&gt;"&amp;K$5,Fluxo!$U:$U,"&lt;="&amp;L$5,Fluxo!$D:$D,$D66))</f>
        <v>0</v>
      </c>
      <c r="M66" s="18">
        <f>IF(M$5&gt;$G$4,0,SUMIFS(Fluxo!$O:$O,Fluxo!$U:$U,"&gt;"&amp;L$5,Fluxo!$U:$U,"&lt;="&amp;M$5,Fluxo!$D:$D,$D66))</f>
        <v>0</v>
      </c>
      <c r="N66" s="18">
        <f>IF(N$5&gt;$G$4,0,SUMIFS(Fluxo!$O:$O,Fluxo!$U:$U,"&gt;"&amp;M$5,Fluxo!$U:$U,"&lt;="&amp;N$5,Fluxo!$D:$D,$D66))</f>
        <v>0</v>
      </c>
      <c r="O66" s="18">
        <f>IF(O$5&gt;$G$4,0,SUMIFS(Fluxo!$O:$O,Fluxo!$U:$U,"&gt;"&amp;N$5,Fluxo!$U:$U,"&lt;="&amp;O$5,Fluxo!$D:$D,$D66))</f>
        <v>0</v>
      </c>
      <c r="P66" s="18">
        <f>IF(P$5&gt;$G$4,0,SUMIFS(Fluxo!$O:$O,Fluxo!$U:$U,"&gt;"&amp;O$5,Fluxo!$U:$U,"&lt;="&amp;P$5,Fluxo!$D:$D,$D66))</f>
        <v>0</v>
      </c>
      <c r="Q66" s="18">
        <f>IF(Q$5&gt;$G$4,0,SUMIFS(Fluxo!$O:$O,Fluxo!$U:$U,"&gt;"&amp;P$5,Fluxo!$U:$U,"&lt;="&amp;Q$5,Fluxo!$D:$D,$D66))</f>
        <v>0</v>
      </c>
      <c r="R66" s="18">
        <f>IF(R$5&gt;$G$4,0,SUMIFS(Fluxo!$O:$O,Fluxo!$U:$U,"&gt;"&amp;Q$5,Fluxo!$U:$U,"&lt;="&amp;R$5,Fluxo!$D:$D,$D66))</f>
        <v>0</v>
      </c>
      <c r="S66" s="18">
        <f>IF(S$5&gt;$G$4,0,SUMIFS(Fluxo!$O:$O,Fluxo!$U:$U,"&gt;"&amp;R$5,Fluxo!$U:$U,"&lt;="&amp;S$5,Fluxo!$D:$D,$D66,Fluxo!$E:$E,"&lt;&gt;"&amp;"PERMUTANTE"))</f>
        <v>0</v>
      </c>
      <c r="T66" s="18">
        <f>IF(T$5&gt;$G$4,0,SUMIFS(Fluxo!$O:$O,Fluxo!$U:$U,"&gt;"&amp;S$5,Fluxo!$U:$U,"&lt;="&amp;T$5,Fluxo!$D:$D,$D66,Fluxo!$E:$E,"&lt;&gt;"&amp;"PERMUTANTE"))</f>
        <v>0</v>
      </c>
      <c r="U66" s="18">
        <f>IF(U$5&gt;$G$4,0,SUMIFS(Fluxo!$O:$O,Fluxo!$U:$U,"&gt;"&amp;T$5,Fluxo!$U:$U,"&lt;="&amp;U$5,Fluxo!$D:$D,$D66,Fluxo!$E:$E,"&lt;&gt;"&amp;"PERMUTANTE"))</f>
        <v>0</v>
      </c>
      <c r="V66" s="18">
        <f>IF(V$5&gt;$G$4,0,SUMIFS(Fluxo!$O:$O,Fluxo!$U:$U,"&gt;"&amp;U$5,Fluxo!$U:$U,"&lt;="&amp;V$5,Fluxo!$D:$D,$D66,Fluxo!$E:$E,"&lt;&gt;"&amp;"PERMUTANTE"))</f>
        <v>0</v>
      </c>
      <c r="W66" s="18">
        <f>IF(W$5&gt;$G$4,0,SUMIFS(Fluxo!$O:$O,Fluxo!$U:$U,"&gt;"&amp;V$5,Fluxo!$U:$U,"&lt;="&amp;W$5,Fluxo!$D:$D,$D66,Fluxo!$E:$E,"&lt;&gt;"&amp;"PERMUTANTE"))</f>
        <v>0</v>
      </c>
      <c r="X66" s="18">
        <f>IF(X$5&gt;$G$4,0,SUMIFS(Fluxo!$O:$O,Fluxo!$U:$U,"&gt;"&amp;W$5,Fluxo!$U:$U,"&lt;="&amp;X$5,Fluxo!$D:$D,$D66,Fluxo!$E:$E,"&lt;&gt;"&amp;"PERMUTANTE"))</f>
        <v>0</v>
      </c>
      <c r="Y66" s="18">
        <f>IF(Y$5&gt;$G$4,0,SUMIFS(Fluxo!$O:$O,Fluxo!$U:$U,"&gt;"&amp;X$5,Fluxo!$U:$U,"&lt;="&amp;Y$5,Fluxo!$D:$D,$D66,Fluxo!$E:$E,"&lt;&gt;"&amp;"PERMUTANTE"))</f>
        <v>0</v>
      </c>
      <c r="Z66" s="18">
        <f>IF(Z$5&gt;$G$4,0,SUMIFS(Fluxo!$O:$O,Fluxo!$U:$U,"&gt;"&amp;Y$5,Fluxo!$U:$U,"&lt;="&amp;Z$5,Fluxo!$D:$D,$D66,Fluxo!$E:$E,"&lt;&gt;"&amp;"PERMUTANTE"))</f>
        <v>0</v>
      </c>
      <c r="AA66" s="18">
        <f>IF(AA$5&gt;$G$4,0,SUMIFS(Fluxo!$O:$O,Fluxo!$U:$U,"&gt;"&amp;Z$5,Fluxo!$U:$U,"&lt;="&amp;AA$5,Fluxo!$D:$D,$D66,Fluxo!$E:$E,"&lt;&gt;"&amp;"PERMUTANTE"))</f>
        <v>0</v>
      </c>
      <c r="AB66" s="18">
        <f>IF(AB$5&gt;$G$4,0,SUMIFS(Fluxo!$O:$O,Fluxo!$U:$U,"&gt;"&amp;AA$5,Fluxo!$U:$U,"&lt;="&amp;AB$5,Fluxo!$D:$D,$D66,Fluxo!$E:$E,"&lt;&gt;"&amp;"PERMUTANTE"))</f>
        <v>0</v>
      </c>
      <c r="AC66" s="18">
        <f>IF(AC$5&gt;$G$4,0,SUMIFS(Fluxo!$O:$O,Fluxo!$U:$U,"&gt;"&amp;AB$5,Fluxo!$U:$U,"&lt;="&amp;AC$5,Fluxo!$D:$D,$D66,Fluxo!$E:$E,"&lt;&gt;"&amp;"PERMUTANTE"))</f>
        <v>0</v>
      </c>
      <c r="AD66" s="18">
        <f>IF(AD$5&gt;$G$4,0,SUMIFS(Fluxo!$O:$O,Fluxo!$U:$U,"&gt;"&amp;AC$5,Fluxo!$U:$U,"&lt;="&amp;AD$5,Fluxo!$D:$D,$D66,Fluxo!$E:$E,"&lt;&gt;"&amp;"PERMUTANTE"))</f>
        <v>0</v>
      </c>
      <c r="AE66" s="18">
        <f>IF(AE$5&gt;$G$4,0,SUMIFS(Fluxo!$O:$O,Fluxo!$U:$U,"&gt;"&amp;AD$5,Fluxo!$U:$U,"&lt;="&amp;AE$5,Fluxo!$D:$D,$D66,Fluxo!$E:$E,"&lt;&gt;"&amp;"PERMUTANTE"))</f>
        <v>0</v>
      </c>
      <c r="AF66" s="18">
        <f>IF(AF$5&gt;$G$4,0,SUMIFS(Fluxo!$O:$O,Fluxo!$U:$U,"&gt;"&amp;AE$5,Fluxo!$U:$U,"&lt;="&amp;AF$5,Fluxo!$D:$D,$D66,Fluxo!$E:$E,"&lt;&gt;"&amp;"PERMUTANTE"))</f>
        <v>0</v>
      </c>
      <c r="AG66" s="18">
        <f>IF(AG$5&gt;$G$4,0,SUMIFS(Fluxo!$O:$O,Fluxo!$U:$U,"&gt;"&amp;AF$5,Fluxo!$U:$U,"&lt;="&amp;AG$5,Fluxo!$D:$D,$D66,Fluxo!$E:$E,"&lt;&gt;"&amp;"PERMUTANTE"))</f>
        <v>0</v>
      </c>
      <c r="AH66" s="18">
        <f>IF(AH$5&gt;$G$4,0,SUMIFS(Fluxo!$O:$O,Fluxo!$U:$U,"&gt;"&amp;AG$5,Fluxo!$U:$U,"&lt;="&amp;AH$5,Fluxo!$D:$D,$D66,Fluxo!$E:$E,"&lt;&gt;"&amp;"PERMUTANTE"))</f>
        <v>0</v>
      </c>
      <c r="AI66" s="18">
        <f>IF(AI$5&gt;$G$4,0,SUMIFS(Fluxo!$O:$O,Fluxo!$U:$U,"&gt;"&amp;AH$5,Fluxo!$U:$U,"&lt;="&amp;AI$5,Fluxo!$D:$D,$D66,Fluxo!$E:$E,"&lt;&gt;"&amp;"PERMUTANTE"))</f>
        <v>0</v>
      </c>
      <c r="AJ66" s="18">
        <f>IF(AJ$5&gt;$G$4,0,SUMIFS(Fluxo!$O:$O,Fluxo!$U:$U,"&gt;"&amp;AI$5,Fluxo!$U:$U,"&lt;="&amp;AJ$5,Fluxo!$D:$D,$D66,Fluxo!$E:$E,"&lt;&gt;"&amp;"PERMUTANTE"))</f>
        <v>0</v>
      </c>
      <c r="AK66" s="18">
        <f>IF(AK$5&gt;$G$4,0,SUMIFS(Fluxo!$O:$O,Fluxo!$U:$U,"&gt;"&amp;AJ$5,Fluxo!$U:$U,"&lt;="&amp;AK$5,Fluxo!$D:$D,$D66,Fluxo!$E:$E,"&lt;&gt;"&amp;"PERMUTANTE"))</f>
        <v>0</v>
      </c>
      <c r="AL66" s="18">
        <f>IF(AL$5&gt;$G$4,0,SUMIFS(Fluxo!$O:$O,Fluxo!$U:$U,"&gt;"&amp;AK$5,Fluxo!$U:$U,"&lt;="&amp;AL$5,Fluxo!$D:$D,$D66,Fluxo!$E:$E,"&lt;&gt;"&amp;"PERMUTANTE"))</f>
        <v>0</v>
      </c>
      <c r="AM66" s="18">
        <f>IF(AM$5&gt;$G$4,0,SUMIFS(Fluxo!$O:$O,Fluxo!$U:$U,"&gt;"&amp;AL$5,Fluxo!$U:$U,"&lt;="&amp;AM$5,Fluxo!$D:$D,$D66,Fluxo!$E:$E,"&lt;&gt;"&amp;"PERMUTANTE"))</f>
        <v>0</v>
      </c>
      <c r="AN66" s="18">
        <f>IF(AN$5&gt;$G$4,0,SUMIFS(Fluxo!$O:$O,Fluxo!$U:$U,"&gt;"&amp;AM$5,Fluxo!$U:$U,"&lt;="&amp;AN$5,Fluxo!$D:$D,$D66,Fluxo!$E:$E,"&lt;&gt;"&amp;"PERMUTANTE"))</f>
        <v>0</v>
      </c>
      <c r="AO66" s="18">
        <f>IF(AO$5&gt;$G$4,0,SUMIFS(Fluxo!$O:$O,Fluxo!$U:$U,"&gt;"&amp;AN$5,Fluxo!$U:$U,"&lt;="&amp;AO$5,Fluxo!$D:$D,$D66,Fluxo!$E:$E,"&lt;&gt;"&amp;"PERMUTANTE"))</f>
        <v>0</v>
      </c>
      <c r="AP66" s="18">
        <f>IF(AP$5&gt;$G$4,0,SUMIFS(Fluxo!$O:$O,Fluxo!$U:$U,"&gt;"&amp;AO$5,Fluxo!$U:$U,"&lt;="&amp;AP$5,Fluxo!$D:$D,$D66,Fluxo!$E:$E,"&lt;&gt;"&amp;"PERMUTANTE"))</f>
        <v>0</v>
      </c>
      <c r="AQ66" s="18">
        <f>IF(AQ$5&gt;$G$4,0,SUMIFS(Fluxo!$O:$O,Fluxo!$U:$U,"&gt;"&amp;AP$5,Fluxo!$U:$U,"&lt;="&amp;AQ$5,Fluxo!$D:$D,$D66,Fluxo!$E:$E,"&lt;&gt;"&amp;"PERMUTANTE"))</f>
        <v>0</v>
      </c>
      <c r="AR66" s="18">
        <f>IF(AR$5&gt;$G$4,0,SUMIFS(Fluxo!$O:$O,Fluxo!$U:$U,"&gt;"&amp;AQ$5,Fluxo!$U:$U,"&lt;="&amp;AR$5,Fluxo!$D:$D,$D66,Fluxo!$E:$E,"&lt;&gt;"&amp;"PERMUTANTE"))</f>
        <v>0</v>
      </c>
      <c r="AS66" s="18">
        <f>IF(AS$5&gt;$G$4,0,SUMIFS(Fluxo!$O:$O,Fluxo!$U:$U,"&gt;"&amp;AR$5,Fluxo!$U:$U,"&lt;="&amp;AS$5,Fluxo!$D:$D,$D66,Fluxo!$E:$E,"&lt;&gt;"&amp;"PERMUTANTE"))</f>
        <v>0</v>
      </c>
      <c r="AT66" s="18">
        <f>IF(AT$5&gt;$G$4,0,SUMIFS(Fluxo!$O:$O,Fluxo!$U:$U,"&gt;"&amp;AS$5,Fluxo!$U:$U,"&lt;="&amp;AT$5,Fluxo!$D:$D,$D66,Fluxo!$E:$E,"&lt;&gt;"&amp;"PERMUTANTE"))</f>
        <v>0</v>
      </c>
      <c r="AU66" s="18">
        <f>IF(AU$5&gt;$G$4,0,SUMIFS(Fluxo!$O:$O,Fluxo!$U:$U,"&gt;"&amp;AT$5,Fluxo!$U:$U,"&lt;="&amp;AU$5,Fluxo!$D:$D,$D66,Fluxo!$E:$E,"&lt;&gt;"&amp;"PERMUTANTE"))</f>
        <v>0</v>
      </c>
      <c r="AV66" s="18">
        <f>IF(AV$5&gt;$G$4,0,SUMIFS(Fluxo!$O:$O,Fluxo!$U:$U,"&gt;"&amp;AU$5,Fluxo!$U:$U,"&lt;="&amp;AV$5,Fluxo!$D:$D,$D66,Fluxo!$E:$E,"&lt;&gt;"&amp;"PERMUTANTE"))</f>
        <v>0</v>
      </c>
      <c r="AW66" s="18">
        <f>IF(AW$5&gt;$G$4,0,SUMIFS(Fluxo!$O:$O,Fluxo!$U:$U,"&gt;"&amp;AV$5,Fluxo!$U:$U,"&lt;="&amp;AW$5,Fluxo!$D:$D,$D66,Fluxo!$E:$E,"&lt;&gt;"&amp;"PERMUTANTE"))</f>
        <v>0</v>
      </c>
      <c r="AX66" s="18">
        <f>IF(AX$5&gt;$G$4,0,SUMIFS(Fluxo!$O:$O,Fluxo!$U:$U,"&gt;"&amp;AW$5,Fluxo!$U:$U,"&lt;="&amp;AX$5,Fluxo!$D:$D,$D66,Fluxo!$E:$E,"&lt;&gt;"&amp;"PERMUTANTE"))</f>
        <v>0</v>
      </c>
      <c r="AY66" s="18">
        <f>IF(AY$5&gt;$G$4,0,SUMIFS(Fluxo!$O:$O,Fluxo!$U:$U,"&gt;"&amp;AX$5,Fluxo!$U:$U,"&lt;="&amp;AY$5,Fluxo!$D:$D,$D66,Fluxo!$E:$E,"&lt;&gt;"&amp;"PERMUTANTE"))</f>
        <v>0</v>
      </c>
      <c r="AZ66" s="18">
        <f>IF(AZ$5&gt;$G$4,0,SUMIFS(Fluxo!$O:$O,Fluxo!$U:$U,"&gt;"&amp;AY$5,Fluxo!$U:$U,"&lt;="&amp;AZ$5,Fluxo!$D:$D,$D66,Fluxo!$E:$E,"&lt;&gt;"&amp;"PERMUTANTE"))</f>
        <v>0</v>
      </c>
      <c r="BA66" s="18">
        <f>IF(BA$5&gt;$G$4,0,SUMIFS(Fluxo!$O:$O,Fluxo!$U:$U,"&gt;"&amp;AZ$5,Fluxo!$U:$U,"&lt;="&amp;BA$5,Fluxo!$D:$D,$D66,Fluxo!$E:$E,"&lt;&gt;"&amp;"PERMUTANTE"))</f>
        <v>0</v>
      </c>
      <c r="BB66" s="18">
        <f>IF(BB$5&gt;$G$4,0,SUMIFS(Fluxo!$O:$O,Fluxo!$U:$U,"&gt;"&amp;BA$5,Fluxo!$U:$U,"&lt;="&amp;BB$5,Fluxo!$D:$D,$D66,Fluxo!$E:$E,"&lt;&gt;"&amp;"PERMUTANTE"))</f>
        <v>0</v>
      </c>
      <c r="BC66" s="18">
        <f>IF(BC$5&gt;$G$4,0,SUMIFS(Fluxo!$O:$O,Fluxo!$U:$U,"&gt;"&amp;BB$5,Fluxo!$U:$U,"&lt;="&amp;BC$5,Fluxo!$D:$D,$D66,Fluxo!$E:$E,"&lt;&gt;"&amp;"PERMUTANTE"))</f>
        <v>0</v>
      </c>
      <c r="BD66" s="18">
        <f>IF(BD$5&gt;$G$4,0,SUMIFS(Fluxo!$O:$O,Fluxo!$U:$U,"&gt;"&amp;BC$5,Fluxo!$U:$U,"&lt;="&amp;BD$5,Fluxo!$D:$D,$D66,Fluxo!$E:$E,"&lt;&gt;"&amp;"PERMUTANTE"))</f>
        <v>0</v>
      </c>
      <c r="BE66" s="18">
        <f>IF(BE$5&gt;$G$4,0,SUMIFS(Fluxo!$O:$O,Fluxo!$U:$U,"&gt;"&amp;BD$5,Fluxo!$U:$U,"&lt;="&amp;BE$5,Fluxo!$D:$D,$D66,Fluxo!$E:$E,"&lt;&gt;"&amp;"PERMUTANTE"))</f>
        <v>0</v>
      </c>
      <c r="BF66" s="18">
        <f>IF(BF$5&gt;$G$4,0,SUMIFS(Fluxo!$O:$O,Fluxo!$U:$U,"&gt;"&amp;BE$5,Fluxo!$U:$U,"&lt;="&amp;BF$5,Fluxo!$D:$D,$D66,Fluxo!$E:$E,"&lt;&gt;"&amp;"PERMUTANTE"))</f>
        <v>0</v>
      </c>
      <c r="BG66" s="18">
        <f>IF(BG$5&gt;$G$4,0,SUMIFS(Fluxo!$O:$O,Fluxo!$U:$U,"&gt;"&amp;BF$5,Fluxo!$U:$U,"&lt;="&amp;BG$5,Fluxo!$D:$D,$D66,Fluxo!$E:$E,"&lt;&gt;"&amp;"PERMUTANTE"))</f>
        <v>0</v>
      </c>
      <c r="BH66" s="18">
        <f>IF(BH$5&gt;$G$4,0,SUMIFS(Fluxo!$O:$O,Fluxo!$U:$U,"&gt;"&amp;BG$5,Fluxo!$U:$U,"&lt;="&amp;BH$5,Fluxo!$D:$D,$D66,Fluxo!$E:$E,"&lt;&gt;"&amp;"PERMUTANTE"))</f>
        <v>0</v>
      </c>
      <c r="BI66" s="18">
        <f>IF(BI$5&gt;$G$4,0,SUMIFS(Fluxo!$O:$O,Fluxo!$U:$U,"&gt;"&amp;BH$5,Fluxo!$U:$U,"&lt;="&amp;BI$5,Fluxo!$D:$D,$D66,Fluxo!$E:$E,"&lt;&gt;"&amp;"PERMUTANTE"))</f>
        <v>0</v>
      </c>
      <c r="BJ66" s="18">
        <f>IF(BJ$5&gt;$G$4,0,SUMIFS(Fluxo!$O:$O,Fluxo!$U:$U,"&gt;"&amp;BI$5,Fluxo!$U:$U,"&lt;="&amp;BJ$5,Fluxo!$D:$D,$D66,Fluxo!$E:$E,"&lt;&gt;"&amp;"PERMUTANTE"))</f>
        <v>0</v>
      </c>
      <c r="BK66" s="18">
        <f>IF(BK$5&gt;$G$4,0,SUMIFS(Fluxo!$O:$O,Fluxo!$U:$U,"&gt;"&amp;BJ$5,Fluxo!$U:$U,"&lt;="&amp;BK$5,Fluxo!$D:$D,$D66,Fluxo!$E:$E,"&lt;&gt;"&amp;"PERMUTANTE"))</f>
        <v>0</v>
      </c>
      <c r="BL66" s="18">
        <f>IF(BL$5&gt;$G$4,0,SUMIFS(Fluxo!$O:$O,Fluxo!$U:$U,"&gt;"&amp;BK$5,Fluxo!$U:$U,"&lt;="&amp;BL$5,Fluxo!$D:$D,$D66,Fluxo!$E:$E,"&lt;&gt;"&amp;"PERMUTANTE"))</f>
        <v>0</v>
      </c>
      <c r="BM66" s="18">
        <f>IF(BM$5&gt;$G$4,0,SUMIFS(Fluxo!$O:$O,Fluxo!$U:$U,"&gt;"&amp;BL$5,Fluxo!$U:$U,"&lt;="&amp;BM$5,Fluxo!$D:$D,$D66,Fluxo!$E:$E,"&lt;&gt;"&amp;"PERMUTANTE"))</f>
        <v>0</v>
      </c>
      <c r="BN66" s="18">
        <f>IF(BN$5&gt;$G$4,0,SUMIFS(Fluxo!$O:$O,Fluxo!$U:$U,"&gt;"&amp;BM$5,Fluxo!$U:$U,"&lt;="&amp;BN$5,Fluxo!$D:$D,$D66,Fluxo!$E:$E,"&lt;&gt;"&amp;"PERMUTANTE"))</f>
        <v>0</v>
      </c>
      <c r="BO66" s="18">
        <f>IF(BO$5&gt;$G$4,0,SUMIFS(Fluxo!$O:$O,Fluxo!$U:$U,"&gt;"&amp;BN$5,Fluxo!$U:$U,"&lt;="&amp;BO$5,Fluxo!$D:$D,$D66,Fluxo!$E:$E,"&lt;&gt;"&amp;"PERMUTANTE"))</f>
        <v>0</v>
      </c>
      <c r="BP66" s="18">
        <f>IF(BP$5&gt;$G$4,0,SUMIFS(Fluxo!$O:$O,Fluxo!$U:$U,"&gt;"&amp;BO$5,Fluxo!$U:$U,"&lt;="&amp;BP$5,Fluxo!$D:$D,$D66,Fluxo!$E:$E,"&lt;&gt;"&amp;"PERMUTANTE"))</f>
        <v>0</v>
      </c>
      <c r="BQ66" s="18">
        <f>IF(BQ$5&gt;$G$4,0,SUMIFS(Fluxo!$O:$O,Fluxo!$U:$U,"&gt;"&amp;BP$5,Fluxo!$U:$U,"&lt;="&amp;BQ$5,Fluxo!$D:$D,$D66,Fluxo!$E:$E,"&lt;&gt;"&amp;"PERMUTANTE"))</f>
        <v>0</v>
      </c>
      <c r="BR66" s="18">
        <f>IF(BR$5&gt;$G$4,0,SUMIFS(Fluxo!$O:$O,Fluxo!$U:$U,"&gt;"&amp;BQ$5,Fluxo!$U:$U,"&lt;="&amp;BR$5,Fluxo!$D:$D,$D66,Fluxo!$E:$E,"&lt;&gt;"&amp;"PERMUTANTE"))</f>
        <v>0</v>
      </c>
      <c r="BS66" s="18">
        <f>IF(BS$5&gt;$G$4,0,SUMIFS(Fluxo!$O:$O,Fluxo!$U:$U,"&gt;"&amp;BR$5,Fluxo!$U:$U,"&lt;="&amp;BS$5,Fluxo!$D:$D,$D66,Fluxo!$E:$E,"&lt;&gt;"&amp;"PERMUTANTE"))</f>
        <v>0</v>
      </c>
      <c r="BT66" s="18">
        <f>IF(BT$5&gt;$G$4,0,SUMIFS(Fluxo!$O:$O,Fluxo!$U:$U,"&gt;"&amp;BS$5,Fluxo!$U:$U,"&lt;="&amp;BT$5,Fluxo!$D:$D,$D66,Fluxo!$E:$E,"&lt;&gt;"&amp;"PERMUTANTE"))</f>
        <v>0</v>
      </c>
      <c r="BU66" s="18">
        <f>IF(BU$5&gt;$G$4,0,SUMIFS(Fluxo!$O:$O,Fluxo!$U:$U,"&gt;"&amp;BT$5,Fluxo!$U:$U,"&lt;="&amp;BU$5,Fluxo!$D:$D,$D66,Fluxo!$E:$E,"&lt;&gt;"&amp;"PERMUTANTE"))</f>
        <v>0</v>
      </c>
      <c r="BV66" s="18">
        <f>IF(BV$5&gt;$G$4,0,SUMIFS(Fluxo!$O:$O,Fluxo!$U:$U,"&gt;"&amp;BU$5,Fluxo!$U:$U,"&lt;="&amp;BV$5,Fluxo!$D:$D,$D66,Fluxo!$E:$E,"&lt;&gt;"&amp;"PERMUTANTE"))</f>
        <v>0</v>
      </c>
      <c r="BW66" s="18">
        <f>IF(BW$5&gt;$G$4,0,SUMIFS(Fluxo!$O:$O,Fluxo!$U:$U,"&gt;"&amp;BV$5,Fluxo!$U:$U,"&lt;="&amp;BW$5,Fluxo!$D:$D,$D66,Fluxo!$E:$E,"&lt;&gt;"&amp;"PERMUTANTE"))</f>
        <v>0</v>
      </c>
      <c r="BX66" s="18">
        <f>IF(BX$5&gt;$G$4,0,SUMIFS(Fluxo!$O:$O,Fluxo!$U:$U,"&gt;"&amp;BW$5,Fluxo!$U:$U,"&lt;="&amp;BX$5,Fluxo!$D:$D,$D66,Fluxo!$E:$E,"&lt;&gt;"&amp;"PERMUTANTE"))</f>
        <v>0</v>
      </c>
      <c r="BY66" s="18">
        <f>IF(BY$5&gt;$G$4,0,SUMIFS(Fluxo!$O:$O,Fluxo!$U:$U,"&gt;"&amp;BX$5,Fluxo!$U:$U,"&lt;="&amp;BY$5,Fluxo!$D:$D,$D66,Fluxo!$E:$E,"&lt;&gt;"&amp;"PERMUTANTE"))</f>
        <v>0</v>
      </c>
      <c r="BZ66" s="18">
        <f>IF(BZ$5&gt;$G$4,0,SUMIFS(Fluxo!$O:$O,Fluxo!$U:$U,"&gt;"&amp;BY$5,Fluxo!$U:$U,"&lt;="&amp;BZ$5,Fluxo!$D:$D,$D66,Fluxo!$E:$E,"&lt;&gt;"&amp;"PERMUTANTE"))</f>
        <v>0</v>
      </c>
      <c r="CA66" s="18">
        <f>IF(CA$5&gt;$G$4,0,SUMIFS(Fluxo!$O:$O,Fluxo!$U:$U,"&gt;"&amp;BZ$5,Fluxo!$U:$U,"&lt;="&amp;CA$5,Fluxo!$D:$D,$D66,Fluxo!$E:$E,"&lt;&gt;"&amp;"PERMUTANTE"))</f>
        <v>0</v>
      </c>
      <c r="CB66" s="18">
        <f>IF(CB$5&gt;$G$4,0,SUMIFS(Fluxo!$O:$O,Fluxo!$U:$U,"&gt;"&amp;CA$5,Fluxo!$U:$U,"&lt;="&amp;CB$5,Fluxo!$D:$D,$D66,Fluxo!$E:$E,"&lt;&gt;"&amp;"PERMUTANTE"))</f>
        <v>0</v>
      </c>
      <c r="CC66" s="18">
        <f>IF(CC$5&gt;$G$4,0,SUMIFS(Fluxo!$O:$O,Fluxo!$U:$U,"&gt;"&amp;CB$5,Fluxo!$U:$U,"&lt;="&amp;CC$5,Fluxo!$D:$D,$D66,Fluxo!$E:$E,"&lt;&gt;"&amp;"PERMUTANTE"))</f>
        <v>0</v>
      </c>
      <c r="CD66" s="18">
        <f>IF(CD$5&gt;$G$4,0,SUMIFS(Fluxo!$O:$O,Fluxo!$U:$U,"&gt;"&amp;CC$5,Fluxo!$U:$U,"&lt;="&amp;CD$5,Fluxo!$D:$D,$D66,Fluxo!$E:$E,"&lt;&gt;"&amp;"PERMUTANTE"))</f>
        <v>0</v>
      </c>
      <c r="CE66" s="18">
        <f>IF(CE$5&gt;$G$4,0,SUMIFS(Fluxo!$O:$O,Fluxo!$U:$U,"&gt;"&amp;CD$5,Fluxo!$U:$U,"&lt;="&amp;CE$5,Fluxo!$D:$D,$D66,Fluxo!$E:$E,"&lt;&gt;"&amp;"PERMUTANTE"))</f>
        <v>0</v>
      </c>
      <c r="CF66" s="18">
        <f>IF(CF$5&gt;$G$4,0,SUMIFS(Fluxo!$O:$O,Fluxo!$U:$U,"&gt;"&amp;CE$5,Fluxo!$U:$U,"&lt;="&amp;CF$5,Fluxo!$D:$D,$D66,Fluxo!$E:$E,"&lt;&gt;"&amp;"PERMUTANTE"))</f>
        <v>0</v>
      </c>
      <c r="CG66" s="18">
        <f>IF(CG$5&gt;$G$4,0,SUMIFS(Fluxo!$O:$O,Fluxo!$U:$U,"&gt;"&amp;CF$5,Fluxo!$U:$U,"&lt;="&amp;CG$5,Fluxo!$D:$D,$D66,Fluxo!$E:$E,"&lt;&gt;"&amp;"PERMUTANTE"))</f>
        <v>0</v>
      </c>
      <c r="CH66" s="18">
        <f>IF(CH$5&gt;$G$4,0,SUMIFS(Fluxo!$O:$O,Fluxo!$U:$U,"&gt;"&amp;CG$5,Fluxo!$U:$U,"&lt;="&amp;CH$5,Fluxo!$D:$D,$D66,Fluxo!$E:$E,"&lt;&gt;"&amp;"PERMUTANTE"))</f>
        <v>0</v>
      </c>
      <c r="CI66" s="18">
        <f>IF(CI$5&gt;$G$4,0,SUMIFS(Fluxo!$O:$O,Fluxo!$U:$U,"&gt;"&amp;CH$5,Fluxo!$U:$U,"&lt;="&amp;CI$5,Fluxo!$D:$D,$D66,Fluxo!$E:$E,"&lt;&gt;"&amp;"PERMUTANTE"))</f>
        <v>0</v>
      </c>
      <c r="CJ66" s="18">
        <f>IF(CJ$5&gt;$G$4,0,SUMIFS(Fluxo!$O:$O,Fluxo!$U:$U,"&gt;"&amp;CI$5,Fluxo!$U:$U,"&lt;="&amp;CJ$5,Fluxo!$D:$D,$D66,Fluxo!$E:$E,"&lt;&gt;"&amp;"PERMUTANTE"))</f>
        <v>0</v>
      </c>
      <c r="CK66" s="18">
        <f>IF(CK$5&gt;$G$4,0,SUMIFS(Fluxo!$O:$O,Fluxo!$U:$U,"&gt;"&amp;CJ$5,Fluxo!$U:$U,"&lt;="&amp;CK$5,Fluxo!$D:$D,$D66,Fluxo!$E:$E,"&lt;&gt;"&amp;"PERMUTANTE"))</f>
        <v>0</v>
      </c>
      <c r="CL66" s="18">
        <f>IF(CL$5&gt;$G$4,0,SUMIFS(Fluxo!$O:$O,Fluxo!$U:$U,"&gt;"&amp;CK$5,Fluxo!$U:$U,"&lt;="&amp;CL$5,Fluxo!$D:$D,$D66,Fluxo!$E:$E,"&lt;&gt;"&amp;"PERMUTANTE"))</f>
        <v>0</v>
      </c>
      <c r="CM66" s="18">
        <f>IF(CM$5&gt;$G$4,0,SUMIFS(Fluxo!$O:$O,Fluxo!$U:$U,"&gt;"&amp;CL$5,Fluxo!$U:$U,"&lt;="&amp;CM$5,Fluxo!$D:$D,$D66,Fluxo!$E:$E,"&lt;&gt;"&amp;"PERMUTANTE"))</f>
        <v>0</v>
      </c>
      <c r="CN66" s="18">
        <f>IF(CN$5&gt;$G$4,0,SUMIFS(Fluxo!$O:$O,Fluxo!$U:$U,"&gt;"&amp;CM$5,Fluxo!$U:$U,"&lt;="&amp;CN$5,Fluxo!$D:$D,$D66,Fluxo!$E:$E,"&lt;&gt;"&amp;"PERMUTANTE"))</f>
        <v>0</v>
      </c>
      <c r="CO66" s="18">
        <f>IF(CO$5&gt;$G$4,0,SUMIFS(Fluxo!$O:$O,Fluxo!$U:$U,"&gt;"&amp;CN$5,Fluxo!$U:$U,"&lt;="&amp;CO$5,Fluxo!$D:$D,$D66,Fluxo!$E:$E,"&lt;&gt;"&amp;"PERMUTANTE"))</f>
        <v>0</v>
      </c>
      <c r="CP66" s="18">
        <f>IF(CP$5&gt;$G$4,0,SUMIFS(Fluxo!$O:$O,Fluxo!$U:$U,"&gt;"&amp;CO$5,Fluxo!$U:$U,"&lt;="&amp;CP$5,Fluxo!$D:$D,$D66,Fluxo!$E:$E,"&lt;&gt;"&amp;"PERMUTANTE"))</f>
        <v>0</v>
      </c>
      <c r="CQ66" s="18">
        <f>IF(CQ$5&gt;$G$4,0,SUMIFS(Fluxo!$O:$O,Fluxo!$U:$U,"&gt;"&amp;CP$5,Fluxo!$U:$U,"&lt;="&amp;CQ$5,Fluxo!$D:$D,$D66,Fluxo!$E:$E,"&lt;&gt;"&amp;"PERMUTANTE"))</f>
        <v>0</v>
      </c>
      <c r="CR66" s="18">
        <f>IF(CR$5&gt;$G$4,0,SUMIFS(Fluxo!$O:$O,Fluxo!$U:$U,"&gt;"&amp;CQ$5,Fluxo!$U:$U,"&lt;="&amp;CR$5,Fluxo!$D:$D,$D66,Fluxo!$E:$E,"&lt;&gt;"&amp;"PERMUTANTE"))</f>
        <v>0</v>
      </c>
      <c r="CS66" s="18">
        <f>IF(CS$5&gt;$G$4,0,SUMIFS(Fluxo!$O:$O,Fluxo!$U:$U,"&gt;"&amp;CR$5,Fluxo!$U:$U,"&lt;="&amp;CS$5,Fluxo!$D:$D,$D66,Fluxo!$E:$E,"&lt;&gt;"&amp;"PERMUTANTE"))</f>
        <v>0</v>
      </c>
      <c r="CT66" s="18">
        <f>IF(CT$5&gt;$G$4,0,SUMIFS(Fluxo!$O:$O,Fluxo!$U:$U,"&gt;"&amp;CS$5,Fluxo!$U:$U,"&lt;="&amp;CT$5,Fluxo!$D:$D,$D66,Fluxo!$E:$E,"&lt;&gt;"&amp;"PERMUTANTE"))</f>
        <v>0</v>
      </c>
      <c r="CU66" s="18">
        <f>IF(CU$5&gt;$G$4,0,SUMIFS(Fluxo!$O:$O,Fluxo!$U:$U,"&gt;"&amp;CT$5,Fluxo!$U:$U,"&lt;="&amp;CU$5,Fluxo!$D:$D,$D66,Fluxo!$E:$E,"&lt;&gt;"&amp;"PERMUTANTE"))</f>
        <v>0</v>
      </c>
      <c r="CV66" s="18">
        <f>IF(CV$5&gt;$G$4,0,SUMIFS(Fluxo!$O:$O,Fluxo!$U:$U,"&gt;"&amp;CU$5,Fluxo!$U:$U,"&lt;="&amp;CV$5,Fluxo!$D:$D,$D66,Fluxo!$E:$E,"&lt;&gt;"&amp;"PERMUTANTE"))</f>
        <v>0</v>
      </c>
      <c r="CW66" s="18">
        <f>IF(CW$5&gt;$G$4,0,SUMIFS(Fluxo!$O:$O,Fluxo!$U:$U,"&gt;"&amp;CV$5,Fluxo!$U:$U,"&lt;="&amp;CW$5,Fluxo!$D:$D,$D66,Fluxo!$E:$E,"&lt;&gt;"&amp;"PERMUTANTE"))</f>
        <v>0</v>
      </c>
      <c r="CX66" s="18">
        <f>IF(CX$5&gt;$G$4,0,SUMIFS(Fluxo!$O:$O,Fluxo!$U:$U,"&gt;"&amp;CW$5,Fluxo!$U:$U,"&lt;="&amp;CX$5,Fluxo!$D:$D,$D66,Fluxo!$E:$E,"&lt;&gt;"&amp;"PERMUTANTE"))</f>
        <v>0</v>
      </c>
      <c r="CY66" s="18">
        <f>IF(CY$5&gt;$G$4,0,SUMIFS(Fluxo!$O:$O,Fluxo!$U:$U,"&gt;"&amp;CX$5,Fluxo!$U:$U,"&lt;="&amp;CY$5,Fluxo!$D:$D,$D66,Fluxo!$E:$E,"&lt;&gt;"&amp;"PERMUTANTE"))</f>
        <v>0</v>
      </c>
      <c r="CZ66" s="18">
        <f>IF(CZ$5&gt;$G$4,0,SUMIFS(Fluxo!$O:$O,Fluxo!$U:$U,"&gt;"&amp;CY$5,Fluxo!$U:$U,"&lt;="&amp;CZ$5,Fluxo!$D:$D,$D66,Fluxo!$E:$E,"&lt;&gt;"&amp;"PERMUTANTE"))</f>
        <v>0</v>
      </c>
      <c r="DA66" s="18">
        <f>IF(DA$5&gt;$G$4,0,SUMIFS(Fluxo!$O:$O,Fluxo!$U:$U,"&gt;"&amp;CZ$5,Fluxo!$U:$U,"&lt;="&amp;DA$5,Fluxo!$D:$D,$D66,Fluxo!$E:$E,"&lt;&gt;"&amp;"PERMUTANTE"))</f>
        <v>0</v>
      </c>
      <c r="DB66" s="18">
        <f>IF(DB$5&gt;$G$4,0,SUMIFS(Fluxo!$O:$O,Fluxo!$U:$U,"&gt;"&amp;DA$5,Fluxo!$U:$U,"&lt;="&amp;DB$5,Fluxo!$D:$D,$D66,Fluxo!$E:$E,"&lt;&gt;"&amp;"PERMUTANTE"))</f>
        <v>0</v>
      </c>
      <c r="DC66" s="18">
        <f>IF(DC$5&gt;$G$4,0,SUMIFS(Fluxo!$O:$O,Fluxo!$U:$U,"&gt;"&amp;DB$5,Fluxo!$U:$U,"&lt;="&amp;DC$5,Fluxo!$D:$D,$D66,Fluxo!$E:$E,"&lt;&gt;"&amp;"PERMUTANTE"))</f>
        <v>0</v>
      </c>
      <c r="DD66" s="18">
        <f>IF(DD$5&gt;$G$4,0,SUMIFS(Fluxo!$O:$O,Fluxo!$U:$U,"&gt;"&amp;DC$5,Fluxo!$U:$U,"&lt;="&amp;DD$5,Fluxo!$D:$D,$D66,Fluxo!$E:$E,"&lt;&gt;"&amp;"PERMUTANTE"))</f>
        <v>0</v>
      </c>
      <c r="DE66" s="18">
        <f>IF(DE$5&gt;$G$4,0,SUMIFS(Fluxo!$O:$O,Fluxo!$U:$U,"&gt;"&amp;DD$5,Fluxo!$U:$U,"&lt;="&amp;DE$5,Fluxo!$D:$D,$D66,Fluxo!$E:$E,"&lt;&gt;"&amp;"PERMUTANTE"))</f>
        <v>0</v>
      </c>
      <c r="DF66" s="18">
        <f>IF(DF$5&gt;$G$4,0,SUMIFS(Fluxo!$O:$O,Fluxo!$U:$U,"&gt;"&amp;DE$5,Fluxo!$U:$U,"&lt;="&amp;DF$5,Fluxo!$D:$D,$D66,Fluxo!$E:$E,"&lt;&gt;"&amp;"PERMUTANTE"))</f>
        <v>0</v>
      </c>
      <c r="DG66" s="18">
        <f>IF(DG$5&gt;$G$4,0,SUMIFS(Fluxo!$O:$O,Fluxo!$U:$U,"&gt;"&amp;DF$5,Fluxo!$U:$U,"&lt;="&amp;DG$5,Fluxo!$D:$D,$D66,Fluxo!$E:$E,"&lt;&gt;"&amp;"PERMUTANTE"))</f>
        <v>0</v>
      </c>
      <c r="DH66" s="18">
        <f>IF(DH$5&gt;$G$4,0,SUMIFS(Fluxo!$O:$O,Fluxo!$U:$U,"&gt;"&amp;DG$5,Fluxo!$U:$U,"&lt;="&amp;DH$5,Fluxo!$D:$D,$D66,Fluxo!$E:$E,"&lt;&gt;"&amp;"PERMUTANTE"))</f>
        <v>0</v>
      </c>
      <c r="DI66" s="18">
        <f>IF(DI$5&gt;$G$4,0,SUMIFS(Fluxo!$O:$O,Fluxo!$U:$U,"&gt;"&amp;DH$5,Fluxo!$U:$U,"&lt;="&amp;DI$5,Fluxo!$D:$D,$D66,Fluxo!$E:$E,"&lt;&gt;"&amp;"PERMUTANTE"))</f>
        <v>0</v>
      </c>
      <c r="DJ66" s="18">
        <f>IF(DJ$5&gt;$G$4,0,SUMIFS(Fluxo!$O:$O,Fluxo!$U:$U,"&gt;"&amp;DI$5,Fluxo!$U:$U,"&lt;="&amp;DJ$5,Fluxo!$D:$D,$D66,Fluxo!$E:$E,"&lt;&gt;"&amp;"PERMUTANTE"))</f>
        <v>0</v>
      </c>
      <c r="DK66" s="18">
        <f>IF(DK$5&gt;$G$4,0,SUMIFS(Fluxo!$O:$O,Fluxo!$U:$U,"&gt;"&amp;DJ$5,Fluxo!$U:$U,"&lt;="&amp;DK$5,Fluxo!$D:$D,$D66,Fluxo!$E:$E,"&lt;&gt;"&amp;"PERMUTANTE"))</f>
        <v>0</v>
      </c>
      <c r="DL66" s="18">
        <f>IF(DL$5&gt;$G$4,0,SUMIFS(Fluxo!$O:$O,Fluxo!$U:$U,"&gt;"&amp;DK$5,Fluxo!$U:$U,"&lt;="&amp;DL$5,Fluxo!$D:$D,$D66,Fluxo!$E:$E,"&lt;&gt;"&amp;"PERMUTANTE"))</f>
        <v>0</v>
      </c>
      <c r="DM66" s="18">
        <f>IF(DM$5&gt;$G$4,0,SUMIFS(Fluxo!$O:$O,Fluxo!$U:$U,"&gt;"&amp;DL$5,Fluxo!$U:$U,"&lt;="&amp;DM$5,Fluxo!$D:$D,$D66,Fluxo!$E:$E,"&lt;&gt;"&amp;"PERMUTANTE"))</f>
        <v>0</v>
      </c>
      <c r="DN66" s="18">
        <f>IF(DN$5&gt;$G$4,0,SUMIFS(Fluxo!$O:$O,Fluxo!$U:$U,"&gt;"&amp;DM$5,Fluxo!$U:$U,"&lt;="&amp;DN$5,Fluxo!$D:$D,$D66,Fluxo!$E:$E,"&lt;&gt;"&amp;"PERMUTANTE"))</f>
        <v>0</v>
      </c>
      <c r="DO66" s="18">
        <f>IF(DO$5&gt;$G$4,0,SUMIFS(Fluxo!$O:$O,Fluxo!$U:$U,"&gt;"&amp;DN$5,Fluxo!$U:$U,"&lt;="&amp;DO$5,Fluxo!$D:$D,$D66,Fluxo!$E:$E,"&lt;&gt;"&amp;"PERMUTANTE"))</f>
        <v>0</v>
      </c>
      <c r="DP66" s="18">
        <f>IF(DP$5&gt;$G$4,0,SUMIFS(Fluxo!$O:$O,Fluxo!$U:$U,"&gt;"&amp;DO$5,Fluxo!$U:$U,"&lt;="&amp;DP$5,Fluxo!$D:$D,$D66,Fluxo!$E:$E,"&lt;&gt;"&amp;"PERMUTANTE"))</f>
        <v>0</v>
      </c>
      <c r="DQ66" s="18">
        <f>IF(DQ$5&gt;$G$4,0,SUMIFS(Fluxo!$O:$O,Fluxo!$U:$U,"&gt;"&amp;DP$5,Fluxo!$U:$U,"&lt;="&amp;DQ$5,Fluxo!$D:$D,$D66,Fluxo!$E:$E,"&lt;&gt;"&amp;"PERMUTANTE"))</f>
        <v>0</v>
      </c>
      <c r="DR66" s="18">
        <f>IF(DR$5&gt;$G$4,0,SUMIFS(Fluxo!$O:$O,Fluxo!$U:$U,"&gt;"&amp;DQ$5,Fluxo!$U:$U,"&lt;="&amp;DR$5,Fluxo!$D:$D,$D66,Fluxo!$E:$E,"&lt;&gt;"&amp;"PERMUTANTE"))</f>
        <v>0</v>
      </c>
      <c r="DS66" s="18">
        <f>IF(DS$5&gt;$G$4,0,SUMIFS(Fluxo!$O:$O,Fluxo!$U:$U,"&gt;"&amp;DR$5,Fluxo!$U:$U,"&lt;="&amp;DS$5,Fluxo!$D:$D,$D66,Fluxo!$E:$E,"&lt;&gt;"&amp;"PERMUTANTE"))</f>
        <v>0</v>
      </c>
      <c r="DT66" s="18">
        <f>IF(DT$5&gt;$G$4,0,SUMIFS(Fluxo!$O:$O,Fluxo!$U:$U,"&gt;"&amp;DS$5,Fluxo!$U:$U,"&lt;="&amp;DT$5,Fluxo!$D:$D,$D66,Fluxo!$E:$E,"&lt;&gt;"&amp;"PERMUTANTE"))</f>
        <v>0</v>
      </c>
      <c r="DU66" s="18">
        <f>IF(DU$5&gt;$G$4,0,SUMIFS(Fluxo!$O:$O,Fluxo!$U:$U,"&gt;"&amp;DT$5,Fluxo!$U:$U,"&lt;="&amp;DU$5,Fluxo!$D:$D,$D66,Fluxo!$E:$E,"&lt;&gt;"&amp;"PERMUTANTE"))</f>
        <v>0</v>
      </c>
      <c r="DV66" s="18">
        <f>IF(DV$5&gt;$G$4,0,SUMIFS(Fluxo!$O:$O,Fluxo!$U:$U,"&gt;"&amp;DU$5,Fluxo!$U:$U,"&lt;="&amp;DV$5,Fluxo!$D:$D,$D66,Fluxo!$E:$E,"&lt;&gt;"&amp;"PERMUTANTE"))</f>
        <v>0</v>
      </c>
      <c r="DW66" s="18">
        <f>IF(DW$5&gt;$G$4,0,SUMIFS(Fluxo!$O:$O,Fluxo!$U:$U,"&gt;"&amp;DV$5,Fluxo!$U:$U,"&lt;="&amp;DW$5,Fluxo!$D:$D,$D66,Fluxo!$E:$E,"&lt;&gt;"&amp;"PERMUTANTE"))</f>
        <v>0</v>
      </c>
      <c r="DX66" s="18">
        <f>IF(DX$5&gt;$G$4,0,SUMIFS(Fluxo!$O:$O,Fluxo!$U:$U,"&gt;"&amp;DW$5,Fluxo!$U:$U,"&lt;="&amp;DX$5,Fluxo!$D:$D,$D66,Fluxo!$E:$E,"&lt;&gt;"&amp;"PERMUTANTE"))</f>
        <v>0</v>
      </c>
      <c r="DY66" s="18">
        <f>IF(DY$5&gt;$G$4,0,SUMIFS(Fluxo!$O:$O,Fluxo!$U:$U,"&gt;"&amp;DX$5,Fluxo!$U:$U,"&lt;="&amp;DY$5,Fluxo!$D:$D,$D66,Fluxo!$E:$E,"&lt;&gt;"&amp;"PERMUTANTE"))</f>
        <v>0</v>
      </c>
      <c r="DZ66" s="18">
        <f>IF(DZ$5&gt;$G$4,0,SUMIFS(Fluxo!$O:$O,Fluxo!$U:$U,"&gt;"&amp;DY$5,Fluxo!$U:$U,"&lt;="&amp;DZ$5,Fluxo!$D:$D,$D66,Fluxo!$E:$E,"&lt;&gt;"&amp;"PERMUTANTE"))</f>
        <v>0</v>
      </c>
      <c r="EA66" s="18">
        <f>IF(EA$5&gt;$G$4,0,SUMIFS(Fluxo!$O:$O,Fluxo!$U:$U,"&gt;"&amp;DZ$5,Fluxo!$U:$U,"&lt;="&amp;EA$5,Fluxo!$D:$D,$D66,Fluxo!$E:$E,"&lt;&gt;"&amp;"PERMUTANTE"))</f>
        <v>0</v>
      </c>
      <c r="EB66" s="18">
        <f>IF(EB$5&gt;$G$4,0,SUMIFS(Fluxo!$O:$O,Fluxo!$U:$U,"&gt;"&amp;EA$5,Fluxo!$U:$U,"&lt;="&amp;EB$5,Fluxo!$D:$D,$D66,Fluxo!$E:$E,"&lt;&gt;"&amp;"PERMUTANTE"))</f>
        <v>0</v>
      </c>
      <c r="EC66" s="18">
        <f>IF(EC$5&gt;$G$4,0,SUMIFS(Fluxo!$O:$O,Fluxo!$U:$U,"&gt;"&amp;EB$5,Fluxo!$U:$U,"&lt;="&amp;EC$5,Fluxo!$D:$D,$D66,Fluxo!$E:$E,"&lt;&gt;"&amp;"PERMUTANTE"))</f>
        <v>0</v>
      </c>
      <c r="ED66" s="18">
        <f>IF(ED$5&gt;$G$4,0,SUMIFS(Fluxo!$O:$O,Fluxo!$U:$U,"&gt;"&amp;EC$5,Fluxo!$U:$U,"&lt;="&amp;ED$5,Fluxo!$D:$D,$D66,Fluxo!$E:$E,"&lt;&gt;"&amp;"PERMUTANTE"))</f>
        <v>0</v>
      </c>
      <c r="EE66" s="18">
        <f>IF(EE$5&gt;$G$4,0,SUMIFS(Fluxo!$O:$O,Fluxo!$U:$U,"&gt;"&amp;ED$5,Fluxo!$U:$U,"&lt;="&amp;EE$5,Fluxo!$D:$D,$D66,Fluxo!$E:$E,"&lt;&gt;"&amp;"PERMUTANTE"))</f>
        <v>0</v>
      </c>
      <c r="EF66" s="18">
        <f>IF(EF$5&gt;$G$4,0,SUMIFS(Fluxo!$O:$O,Fluxo!$U:$U,"&gt;"&amp;EE$5,Fluxo!$U:$U,"&lt;="&amp;EF$5,Fluxo!$D:$D,$D66,Fluxo!$E:$E,"&lt;&gt;"&amp;"PERMUTANTE"))</f>
        <v>0</v>
      </c>
      <c r="EG66" s="18">
        <f>IF(EG$5&gt;$G$4,0,SUMIFS(Fluxo!$O:$O,Fluxo!$U:$U,"&gt;"&amp;EF$5,Fluxo!$U:$U,"&lt;="&amp;EG$5,Fluxo!$D:$D,$D66,Fluxo!$E:$E,"&lt;&gt;"&amp;"PERMUTANTE"))</f>
        <v>0</v>
      </c>
      <c r="EH66" s="18">
        <f>IF(EH$5&gt;$G$4,0,SUMIFS(Fluxo!$O:$O,Fluxo!$U:$U,"&gt;"&amp;EG$5,Fluxo!$U:$U,"&lt;="&amp;EH$5,Fluxo!$D:$D,$D66,Fluxo!$E:$E,"&lt;&gt;"&amp;"PERMUTANTE"))</f>
        <v>0</v>
      </c>
      <c r="EI66" s="18">
        <f>IF(EI$5&gt;$G$4,0,SUMIFS(Fluxo!$O:$O,Fluxo!$U:$U,"&gt;"&amp;EH$5,Fluxo!$U:$U,"&lt;="&amp;EI$5,Fluxo!$D:$D,$D66,Fluxo!$E:$E,"&lt;&gt;"&amp;"PERMUTANTE"))</f>
        <v>0</v>
      </c>
      <c r="EJ66" s="18">
        <f>IF(EJ$5&gt;$G$4,0,SUMIFS(Fluxo!$O:$O,Fluxo!$U:$U,"&gt;"&amp;EI$5,Fluxo!$U:$U,"&lt;="&amp;EJ$5,Fluxo!$D:$D,$D66,Fluxo!$E:$E,"&lt;&gt;"&amp;"PERMUTANTE"))</f>
        <v>0</v>
      </c>
      <c r="EK66" s="18">
        <f>IF(EK$5&gt;$G$4,0,SUMIFS(Fluxo!$O:$O,Fluxo!$U:$U,"&gt;"&amp;EJ$5,Fluxo!$U:$U,"&lt;="&amp;EK$5,Fluxo!$D:$D,$D66,Fluxo!$E:$E,"&lt;&gt;"&amp;"PERMUTANTE"))</f>
        <v>0</v>
      </c>
      <c r="EL66" s="18">
        <f>IF(EL$5&gt;$G$4,0,SUMIFS(Fluxo!$O:$O,Fluxo!$U:$U,"&gt;"&amp;EK$5,Fluxo!$U:$U,"&lt;="&amp;EL$5,Fluxo!$D:$D,$D66,Fluxo!$E:$E,"&lt;&gt;"&amp;"PERMUTANTE"))</f>
        <v>0</v>
      </c>
      <c r="EM66" s="18">
        <f>IF(EM$5&gt;$G$4,0,SUMIFS(Fluxo!$O:$O,Fluxo!$U:$U,"&gt;"&amp;EL$5,Fluxo!$U:$U,"&lt;="&amp;EM$5,Fluxo!$D:$D,$D66,Fluxo!$E:$E,"&lt;&gt;"&amp;"PERMUTANTE"))</f>
        <v>0</v>
      </c>
      <c r="EN66" s="18">
        <f>IF(EN$5&gt;$G$4,0,SUMIFS(Fluxo!$O:$O,Fluxo!$U:$U,"&gt;"&amp;EM$5,Fluxo!$U:$U,"&lt;="&amp;EN$5,Fluxo!$D:$D,$D66,Fluxo!$E:$E,"&lt;&gt;"&amp;"PERMUTANTE"))</f>
        <v>0</v>
      </c>
      <c r="EO66" s="18">
        <f>IF(EO$5&gt;$G$4,0,SUMIFS(Fluxo!$O:$O,Fluxo!$U:$U,"&gt;"&amp;EN$5,Fluxo!$U:$U,"&lt;="&amp;EO$5,Fluxo!$D:$D,$D66,Fluxo!$E:$E,"&lt;&gt;"&amp;"PERMUTANTE"))</f>
        <v>0</v>
      </c>
      <c r="EP66" s="18">
        <f>IF(EP$5&gt;$G$4,0,SUMIFS(Fluxo!$O:$O,Fluxo!$U:$U,"&gt;"&amp;EO$5,Fluxo!$U:$U,"&lt;="&amp;EP$5,Fluxo!$D:$D,$D66,Fluxo!$E:$E,"&lt;&gt;"&amp;"PERMUTANTE"))</f>
        <v>0</v>
      </c>
      <c r="EQ66" s="18">
        <f>IF(EQ$5&gt;$G$4,0,SUMIFS(Fluxo!$O:$O,Fluxo!$U:$U,"&gt;"&amp;EP$5,Fluxo!$U:$U,"&lt;="&amp;EQ$5,Fluxo!$D:$D,$D66,Fluxo!$E:$E,"&lt;&gt;"&amp;"PERMUTANTE"))</f>
        <v>0</v>
      </c>
      <c r="ER66" s="18">
        <f>IF(ER$5&gt;$G$4,0,SUMIFS(Fluxo!$O:$O,Fluxo!$U:$U,"&gt;"&amp;EQ$5,Fluxo!$U:$U,"&lt;="&amp;ER$5,Fluxo!$D:$D,$D66,Fluxo!$E:$E,"&lt;&gt;"&amp;"PERMUTANTE"))</f>
        <v>0</v>
      </c>
      <c r="ES66" s="18">
        <f>IF(ES$5&gt;$G$4,0,SUMIFS(Fluxo!$O:$O,Fluxo!$U:$U,"&gt;"&amp;ER$5,Fluxo!$U:$U,"&lt;="&amp;ES$5,Fluxo!$D:$D,$D66,Fluxo!$E:$E,"&lt;&gt;"&amp;"PERMUTANTE"))</f>
        <v>0</v>
      </c>
      <c r="ET66" s="18">
        <f>IF(ET$5&gt;$G$4,0,SUMIFS(Fluxo!$O:$O,Fluxo!$U:$U,"&gt;"&amp;ES$5,Fluxo!$U:$U,"&lt;="&amp;ET$5,Fluxo!$D:$D,$D66,Fluxo!$E:$E,"&lt;&gt;"&amp;"PERMUTANTE"))</f>
        <v>0</v>
      </c>
      <c r="EU66" s="18">
        <f>IF(EU$5&gt;$G$4,0,SUMIFS(Fluxo!$O:$O,Fluxo!$U:$U,"&gt;"&amp;ET$5,Fluxo!$U:$U,"&lt;="&amp;EU$5,Fluxo!$D:$D,$D66,Fluxo!$E:$E,"&lt;&gt;"&amp;"PERMUTANTE"))</f>
        <v>0</v>
      </c>
      <c r="EV66" s="18">
        <f>IF(EV$5&gt;$G$4,0,SUMIFS(Fluxo!$O:$O,Fluxo!$U:$U,"&gt;"&amp;EU$5,Fluxo!$U:$U,"&lt;="&amp;EV$5,Fluxo!$D:$D,$D66,Fluxo!$E:$E,"&lt;&gt;"&amp;"PERMUTANTE"))</f>
        <v>0</v>
      </c>
      <c r="EW66" s="18">
        <f>IF(EW$5&gt;$G$4,0,SUMIFS(Fluxo!$O:$O,Fluxo!$U:$U,"&gt;"&amp;EV$5,Fluxo!$U:$U,"&lt;="&amp;EW$5,Fluxo!$D:$D,$D66,Fluxo!$E:$E,"&lt;&gt;"&amp;"PERMUTANTE"))</f>
        <v>0</v>
      </c>
      <c r="EX66" s="18">
        <f>IF(EX$5&gt;$G$4,0,SUMIFS(Fluxo!$O:$O,Fluxo!$U:$U,"&gt;"&amp;EW$5,Fluxo!$U:$U,"&lt;="&amp;EX$5,Fluxo!$D:$D,$D66,Fluxo!$E:$E,"&lt;&gt;"&amp;"PERMUTANTE"))</f>
        <v>0</v>
      </c>
      <c r="EY66" s="18">
        <f>IF(EY$5&gt;$G$4,0,SUMIFS(Fluxo!$O:$O,Fluxo!$U:$U,"&gt;"&amp;EX$5,Fluxo!$U:$U,"&lt;="&amp;EY$5,Fluxo!$D:$D,$D66,Fluxo!$E:$E,"&lt;&gt;"&amp;"PERMUTANTE"))</f>
        <v>0</v>
      </c>
      <c r="EZ66" s="18">
        <f>IF(EZ$5&gt;$G$4,0,SUMIFS(Fluxo!$O:$O,Fluxo!$U:$U,"&gt;"&amp;EY$5,Fluxo!$U:$U,"&lt;="&amp;EZ$5,Fluxo!$D:$D,$D66,Fluxo!$E:$E,"&lt;&gt;"&amp;"PERMUTANTE"))</f>
        <v>0</v>
      </c>
      <c r="FA66" s="18">
        <f>IF(FA$5&gt;$G$4,0,SUMIFS(Fluxo!$O:$O,Fluxo!$U:$U,"&gt;"&amp;EZ$5,Fluxo!$U:$U,"&lt;="&amp;FA$5,Fluxo!$D:$D,$D66,Fluxo!$E:$E,"&lt;&gt;"&amp;"PERMUTANTE"))</f>
        <v>0</v>
      </c>
      <c r="FB66" s="18">
        <f>IF(FB$5&gt;$G$4,0,SUMIFS(Fluxo!$O:$O,Fluxo!$U:$U,"&gt;"&amp;FA$5,Fluxo!$U:$U,"&lt;="&amp;FB$5,Fluxo!$D:$D,$D66,Fluxo!$E:$E,"&lt;&gt;"&amp;"PERMUTANTE"))</f>
        <v>0</v>
      </c>
      <c r="FC66" s="18">
        <f>IF(FC$5&gt;$G$4,0,SUMIFS(Fluxo!$O:$O,Fluxo!$U:$U,"&gt;"&amp;FB$5,Fluxo!$U:$U,"&lt;="&amp;FC$5,Fluxo!$D:$D,$D66,Fluxo!$E:$E,"&lt;&gt;"&amp;"PERMUTANTE"))</f>
        <v>0</v>
      </c>
      <c r="FD66" s="18">
        <f>IF(FD$5&gt;$G$4,0,SUMIFS(Fluxo!$O:$O,Fluxo!$U:$U,"&gt;"&amp;FC$5,Fluxo!$U:$U,"&lt;="&amp;FD$5,Fluxo!$D:$D,$D66,Fluxo!$E:$E,"&lt;&gt;"&amp;"PERMUTANTE"))</f>
        <v>0</v>
      </c>
      <c r="FE66" s="18">
        <f>IF(FE$5&gt;$G$4,0,SUMIFS(Fluxo!$O:$O,Fluxo!$U:$U,"&gt;"&amp;FD$5,Fluxo!$U:$U,"&lt;="&amp;FE$5,Fluxo!$D:$D,$D66,Fluxo!$E:$E,"&lt;&gt;"&amp;"PERMUTANTE"))</f>
        <v>0</v>
      </c>
      <c r="FF66" s="18">
        <f>IF(FF$5&gt;$G$4,0,SUMIFS(Fluxo!$O:$O,Fluxo!$U:$U,"&gt;"&amp;FE$5,Fluxo!$U:$U,"&lt;="&amp;FF$5,Fluxo!$D:$D,$D66,Fluxo!$E:$E,"&lt;&gt;"&amp;"PERMUTANTE"))</f>
        <v>0</v>
      </c>
      <c r="FG66" s="18">
        <f>IF(FG$5&gt;$G$4,0,SUMIFS(Fluxo!$O:$O,Fluxo!$U:$U,"&gt;"&amp;FF$5,Fluxo!$U:$U,"&lt;="&amp;FG$5,Fluxo!$D:$D,$D66,Fluxo!$E:$E,"&lt;&gt;"&amp;"PERMUTANTE"))</f>
        <v>0</v>
      </c>
      <c r="FH66" s="18">
        <f>IF(FH$5&gt;$G$4,0,SUMIFS(Fluxo!$O:$O,Fluxo!$U:$U,"&gt;"&amp;FG$5,Fluxo!$U:$U,"&lt;="&amp;FH$5,Fluxo!$D:$D,$D66,Fluxo!$E:$E,"&lt;&gt;"&amp;"PERMUTANTE"))</f>
        <v>0</v>
      </c>
      <c r="FI66" s="18">
        <f>IF(FI$5&gt;$G$4,0,SUMIFS(Fluxo!$O:$O,Fluxo!$U:$U,"&gt;"&amp;FH$5,Fluxo!$U:$U,"&lt;="&amp;FI$5,Fluxo!$D:$D,$D66,Fluxo!$E:$E,"&lt;&gt;"&amp;"PERMUTANTE"))</f>
        <v>0</v>
      </c>
      <c r="FJ66" s="18">
        <f>IF(FJ$5&gt;$G$4,0,SUMIFS(Fluxo!$O:$O,Fluxo!$U:$U,"&gt;"&amp;FI$5,Fluxo!$U:$U,"&lt;="&amp;FJ$5,Fluxo!$D:$D,$D66,Fluxo!$E:$E,"&lt;&gt;"&amp;"PERMUTANTE"))</f>
        <v>0</v>
      </c>
      <c r="FK66" s="18">
        <f>IF(FK$5&gt;$G$4,0,SUMIFS(Fluxo!$O:$O,Fluxo!$U:$U,"&gt;"&amp;FJ$5,Fluxo!$U:$U,"&lt;="&amp;FK$5,Fluxo!$D:$D,$D66,Fluxo!$E:$E,"&lt;&gt;"&amp;"PERMUTANTE"))</f>
        <v>0</v>
      </c>
      <c r="FL66" s="18">
        <f>IF(FL$5&gt;$G$4,0,SUMIFS(Fluxo!$O:$O,Fluxo!$U:$U,"&gt;"&amp;FK$5,Fluxo!$U:$U,"&lt;="&amp;FL$5,Fluxo!$D:$D,$D66,Fluxo!$E:$E,"&lt;&gt;"&amp;"PERMUTANTE"))</f>
        <v>0</v>
      </c>
      <c r="FM66" s="18">
        <f>IF(FM$5&gt;$G$4,0,SUMIFS(Fluxo!$O:$O,Fluxo!$U:$U,"&gt;"&amp;FL$5,Fluxo!$U:$U,"&lt;="&amp;FM$5,Fluxo!$D:$D,$D66,Fluxo!$E:$E,"&lt;&gt;"&amp;"PERMUTANTE"))</f>
        <v>0</v>
      </c>
      <c r="FN66" s="18">
        <f>IF(FN$5&gt;$G$4,0,SUMIFS(Fluxo!$O:$O,Fluxo!$U:$U,"&gt;"&amp;FM$5,Fluxo!$U:$U,"&lt;="&amp;FN$5,Fluxo!$D:$D,$D66,Fluxo!$E:$E,"&lt;&gt;"&amp;"PERMUTANTE"))</f>
        <v>0</v>
      </c>
      <c r="FO66" s="18">
        <f>IF(FO$5&gt;$G$4,0,SUMIFS(Fluxo!$O:$O,Fluxo!$U:$U,"&gt;"&amp;FN$5,Fluxo!$U:$U,"&lt;="&amp;FO$5,Fluxo!$D:$D,$D66,Fluxo!$E:$E,"&lt;&gt;"&amp;"PERMUTANTE"))</f>
        <v>0</v>
      </c>
      <c r="FP66" s="18">
        <f>IF(FP$5&gt;$G$4,0,SUMIFS(Fluxo!$O:$O,Fluxo!$U:$U,"&gt;"&amp;FO$5,Fluxo!$U:$U,"&lt;="&amp;FP$5,Fluxo!$D:$D,$D66,Fluxo!$E:$E,"&lt;&gt;"&amp;"PERMUTANTE"))</f>
        <v>0</v>
      </c>
      <c r="FQ66" s="18">
        <f>IF(FQ$5&gt;$G$4,0,SUMIFS(Fluxo!$O:$O,Fluxo!$U:$U,"&gt;"&amp;FP$5,Fluxo!$U:$U,"&lt;="&amp;FQ$5,Fluxo!$D:$D,$D66,Fluxo!$E:$E,"&lt;&gt;"&amp;"PERMUTANTE"))</f>
        <v>0</v>
      </c>
      <c r="FR66" s="18">
        <f>IF(FR$5&gt;$G$4,0,SUMIFS(Fluxo!$O:$O,Fluxo!$U:$U,"&gt;"&amp;FQ$5,Fluxo!$U:$U,"&lt;="&amp;FR$5,Fluxo!$D:$D,$D66,Fluxo!$E:$E,"&lt;&gt;"&amp;"PERMUTANTE"))</f>
        <v>0</v>
      </c>
      <c r="FS66" s="18">
        <f>IF(FS$5&gt;$G$4,0,SUMIFS(Fluxo!$O:$O,Fluxo!$U:$U,"&gt;"&amp;FR$5,Fluxo!$U:$U,"&lt;="&amp;FS$5,Fluxo!$D:$D,$D66,Fluxo!$E:$E,"&lt;&gt;"&amp;"PERMUTANTE"))</f>
        <v>0</v>
      </c>
      <c r="FT66" s="18">
        <f>IF(FT$5&gt;$G$4,0,SUMIFS(Fluxo!$O:$O,Fluxo!$U:$U,"&gt;"&amp;FS$5,Fluxo!$U:$U,"&lt;="&amp;FT$5,Fluxo!$D:$D,$D66,Fluxo!$E:$E,"&lt;&gt;"&amp;"PERMUTANTE"))</f>
        <v>0</v>
      </c>
      <c r="FU66" s="18">
        <f>IF(FU$5&gt;$G$4,0,SUMIFS(Fluxo!$O:$O,Fluxo!$U:$U,"&gt;"&amp;FT$5,Fluxo!$U:$U,"&lt;="&amp;FU$5,Fluxo!$D:$D,$D66,Fluxo!$E:$E,"&lt;&gt;"&amp;"PERMUTANTE"))</f>
        <v>0</v>
      </c>
      <c r="FV66" s="18">
        <f>IF(FV$5&gt;$G$4,0,SUMIFS(Fluxo!$O:$O,Fluxo!$U:$U,"&gt;"&amp;FU$5,Fluxo!$U:$U,"&lt;="&amp;FV$5,Fluxo!$D:$D,$D66,Fluxo!$E:$E,"&lt;&gt;"&amp;"PERMUTANTE"))</f>
        <v>0</v>
      </c>
      <c r="FW66" s="18">
        <f>IF(FW$5&gt;$G$4,0,SUMIFS(Fluxo!$O:$O,Fluxo!$U:$U,"&gt;"&amp;FV$5,Fluxo!$U:$U,"&lt;="&amp;FW$5,Fluxo!$D:$D,$D66,Fluxo!$E:$E,"&lt;&gt;"&amp;"PERMUTANTE"))</f>
        <v>0</v>
      </c>
      <c r="FX66" s="18">
        <f>IF(FX$5&gt;$G$4,0,SUMIFS(Fluxo!$O:$O,Fluxo!$U:$U,"&gt;"&amp;FW$5,Fluxo!$U:$U,"&lt;="&amp;FX$5,Fluxo!$D:$D,$D66,Fluxo!$E:$E,"&lt;&gt;"&amp;"PERMUTANTE"))</f>
        <v>0</v>
      </c>
      <c r="FY66" s="18">
        <f>IF(FY$5&gt;$G$4,0,SUMIFS(Fluxo!$O:$O,Fluxo!$U:$U,"&gt;"&amp;FX$5,Fluxo!$U:$U,"&lt;="&amp;FY$5,Fluxo!$D:$D,$D66,Fluxo!$E:$E,"&lt;&gt;"&amp;"PERMUTANTE"))</f>
        <v>0</v>
      </c>
      <c r="FZ66" s="18">
        <f>IF(FZ$5&gt;$G$4,0,SUMIFS(Fluxo!$O:$O,Fluxo!$U:$U,"&gt;"&amp;FY$5,Fluxo!$U:$U,"&lt;="&amp;FZ$5,Fluxo!$D:$D,$D66,Fluxo!$E:$E,"&lt;&gt;"&amp;"PERMUTANTE"))</f>
        <v>0</v>
      </c>
      <c r="GA66" s="18">
        <f>IF(GA$5&gt;$G$4,0,SUMIFS(Fluxo!$O:$O,Fluxo!$U:$U,"&gt;"&amp;FZ$5,Fluxo!$U:$U,"&lt;="&amp;GA$5,Fluxo!$D:$D,$D66,Fluxo!$E:$E,"&lt;&gt;"&amp;"PERMUTANTE"))</f>
        <v>0</v>
      </c>
      <c r="GB66" s="18">
        <f>IF(GB$5&gt;$G$4,0,SUMIFS(Fluxo!$O:$O,Fluxo!$U:$U,"&gt;"&amp;GA$5,Fluxo!$U:$U,"&lt;="&amp;GB$5,Fluxo!$D:$D,$D66,Fluxo!$E:$E,"&lt;&gt;"&amp;"PERMUTANTE"))</f>
        <v>0</v>
      </c>
      <c r="GC66" s="18">
        <f>IF(GC$5&gt;$G$4,0,SUMIFS(Fluxo!$O:$O,Fluxo!$U:$U,"&gt;"&amp;GB$5,Fluxo!$U:$U,"&lt;="&amp;GC$5,Fluxo!$D:$D,$D66,Fluxo!$E:$E,"&lt;&gt;"&amp;"PERMUTANTE"))</f>
        <v>0</v>
      </c>
      <c r="GD66" s="18">
        <f>IF(GD$5&gt;$G$4,0,SUMIFS(Fluxo!$O:$O,Fluxo!$U:$U,"&gt;"&amp;GC$5,Fluxo!$U:$U,"&lt;="&amp;GD$5,Fluxo!$D:$D,$D66,Fluxo!$E:$E,"&lt;&gt;"&amp;"PERMUTANTE"))</f>
        <v>0</v>
      </c>
      <c r="GE66" s="18">
        <f>IF(GE$5&gt;$G$4,0,SUMIFS(Fluxo!$O:$O,Fluxo!$U:$U,"&gt;"&amp;GD$5,Fluxo!$U:$U,"&lt;="&amp;GE$5,Fluxo!$D:$D,$D66,Fluxo!$E:$E,"&lt;&gt;"&amp;"PERMUTANTE"))</f>
        <v>0</v>
      </c>
      <c r="GF66" s="18">
        <f>IF(GF$5&gt;$G$4,0,SUMIFS(Fluxo!$O:$O,Fluxo!$U:$U,"&gt;"&amp;GE$5,Fluxo!$U:$U,"&lt;="&amp;GF$5,Fluxo!$D:$D,$D66,Fluxo!$E:$E,"&lt;&gt;"&amp;"PERMUTANTE"))</f>
        <v>0</v>
      </c>
      <c r="GG66" s="18">
        <f>IF(GG$5&gt;$G$4,0,SUMIFS(Fluxo!$O:$O,Fluxo!$U:$U,"&gt;"&amp;GF$5,Fluxo!$U:$U,"&lt;="&amp;GG$5,Fluxo!$D:$D,$D66,Fluxo!$E:$E,"&lt;&gt;"&amp;"PERMUTANTE"))</f>
        <v>0</v>
      </c>
      <c r="GH66" s="18">
        <f>IF(GH$5&gt;$G$4,0,SUMIFS(Fluxo!$O:$O,Fluxo!$U:$U,"&gt;"&amp;GG$5,Fluxo!$U:$U,"&lt;="&amp;GH$5,Fluxo!$D:$D,$D66,Fluxo!$E:$E,"&lt;&gt;"&amp;"PERMUTANTE"))</f>
        <v>0</v>
      </c>
      <c r="GI66" s="18">
        <f>IF(GI$5&gt;$G$4,0,SUMIFS(Fluxo!$O:$O,Fluxo!$U:$U,"&gt;"&amp;GH$5,Fluxo!$U:$U,"&lt;="&amp;GI$5,Fluxo!$D:$D,$D66,Fluxo!$E:$E,"&lt;&gt;"&amp;"PERMUTANTE"))</f>
        <v>0</v>
      </c>
      <c r="GJ66" s="18">
        <f>IF(GJ$5&gt;$G$4,0,SUMIFS(Fluxo!$O:$O,Fluxo!$U:$U,"&gt;"&amp;GI$5,Fluxo!$U:$U,"&lt;="&amp;GJ$5,Fluxo!$D:$D,$D66,Fluxo!$E:$E,"&lt;&gt;"&amp;"PERMUTANTE"))</f>
        <v>0</v>
      </c>
      <c r="GK66" s="18">
        <f>IF(GK$5&gt;$G$4,0,SUMIFS(Fluxo!$O:$O,Fluxo!$U:$U,"&gt;"&amp;GJ$5,Fluxo!$U:$U,"&lt;="&amp;GK$5,Fluxo!$D:$D,$D66,Fluxo!$E:$E,"&lt;&gt;"&amp;"PERMUTANTE"))</f>
        <v>0</v>
      </c>
      <c r="GL66" s="18">
        <f>IF(GL$5&gt;$G$4,0,SUMIFS(Fluxo!$O:$O,Fluxo!$U:$U,"&gt;"&amp;GK$5,Fluxo!$U:$U,"&lt;="&amp;GL$5,Fluxo!$D:$D,$D66,Fluxo!$E:$E,"&lt;&gt;"&amp;"PERMUTANTE"))</f>
        <v>0</v>
      </c>
      <c r="GM66" s="18">
        <f>IF(GM$5&gt;$G$4,0,SUMIFS(Fluxo!$O:$O,Fluxo!$U:$U,"&gt;"&amp;GL$5,Fluxo!$U:$U,"&lt;="&amp;GM$5,Fluxo!$D:$D,$D66,Fluxo!$E:$E,"&lt;&gt;"&amp;"PERMUTANTE"))</f>
        <v>0</v>
      </c>
      <c r="GN66" s="18">
        <f>IF(GN$5&gt;$G$4,0,SUMIFS(Fluxo!$O:$O,Fluxo!$U:$U,"&gt;"&amp;GM$5,Fluxo!$U:$U,"&lt;="&amp;GN$5,Fluxo!$D:$D,$D66,Fluxo!$E:$E,"&lt;&gt;"&amp;"PERMUTANTE"))</f>
        <v>0</v>
      </c>
      <c r="GO66" s="18">
        <f>IF(GO$5&gt;$G$4,0,SUMIFS(Fluxo!$O:$O,Fluxo!$U:$U,"&gt;"&amp;GN$5,Fluxo!$U:$U,"&lt;="&amp;GO$5,Fluxo!$D:$D,$D66,Fluxo!$E:$E,"&lt;&gt;"&amp;"PERMUTANTE"))</f>
        <v>0</v>
      </c>
      <c r="GP66" s="18">
        <f>IF(GP$5&gt;$G$4,0,SUMIFS(Fluxo!$O:$O,Fluxo!$U:$U,"&gt;"&amp;GO$5,Fluxo!$U:$U,"&lt;="&amp;GP$5,Fluxo!$D:$D,$D66,Fluxo!$E:$E,"&lt;&gt;"&amp;"PERMUTANTE"))</f>
        <v>0</v>
      </c>
      <c r="GQ66" s="18">
        <f>IF(GQ$5&gt;$G$4,0,SUMIFS(Fluxo!$O:$O,Fluxo!$U:$U,"&gt;"&amp;GP$5,Fluxo!$U:$U,"&lt;="&amp;GQ$5,Fluxo!$D:$D,$D66,Fluxo!$E:$E,"&lt;&gt;"&amp;"PERMUTANTE"))</f>
        <v>0</v>
      </c>
      <c r="GR66" s="18">
        <f>IF(GR$5&gt;$G$4,0,SUMIFS(Fluxo!$O:$O,Fluxo!$U:$U,"&gt;"&amp;GQ$5,Fluxo!$U:$U,"&lt;="&amp;GR$5,Fluxo!$D:$D,$D66,Fluxo!$E:$E,"&lt;&gt;"&amp;"PERMUTANTE"))</f>
        <v>0</v>
      </c>
      <c r="GS66" s="18">
        <f>IF(GS$5&gt;$G$4,0,SUMIFS(Fluxo!$O:$O,Fluxo!$U:$U,"&gt;"&amp;GR$5,Fluxo!$U:$U,"&lt;="&amp;GS$5,Fluxo!$D:$D,$D66,Fluxo!$E:$E,"&lt;&gt;"&amp;"PERMUTANTE"))</f>
        <v>0</v>
      </c>
      <c r="GT66" s="18">
        <f>IF(GT$5&gt;$G$4,0,SUMIFS(Fluxo!$O:$O,Fluxo!$U:$U,"&gt;"&amp;GS$5,Fluxo!$U:$U,"&lt;="&amp;GT$5,Fluxo!$D:$D,$D66,Fluxo!$E:$E,"&lt;&gt;"&amp;"PERMUTANTE"))</f>
        <v>0</v>
      </c>
      <c r="GU66" s="18">
        <f>IF(GU$5&gt;$G$4,0,SUMIFS(Fluxo!$O:$O,Fluxo!$U:$U,"&gt;"&amp;GT$5,Fluxo!$U:$U,"&lt;="&amp;GU$5,Fluxo!$D:$D,$D66,Fluxo!$E:$E,"&lt;&gt;"&amp;"PERMUTANTE"))</f>
        <v>0</v>
      </c>
      <c r="GV66" s="18">
        <f>IF(GV$5&gt;$G$4,0,SUMIFS(Fluxo!$O:$O,Fluxo!$U:$U,"&gt;"&amp;GU$5,Fluxo!$U:$U,"&lt;="&amp;GV$5,Fluxo!$D:$D,$D66,Fluxo!$E:$E,"&lt;&gt;"&amp;"PERMUTANTE"))</f>
        <v>0</v>
      </c>
      <c r="GW66" s="18">
        <f>IF(GW$5&gt;$G$4,0,SUMIFS(Fluxo!$O:$O,Fluxo!$U:$U,"&gt;"&amp;GV$5,Fluxo!$U:$U,"&lt;="&amp;GW$5,Fluxo!$D:$D,$D66,Fluxo!$E:$E,"&lt;&gt;"&amp;"PERMUTANTE"))</f>
        <v>0</v>
      </c>
      <c r="GX66" s="18">
        <f>IF(GX$5&gt;$G$4,0,SUMIFS(Fluxo!$O:$O,Fluxo!$U:$U,"&gt;"&amp;GW$5,Fluxo!$U:$U,"&lt;="&amp;GX$5,Fluxo!$D:$D,$D66,Fluxo!$E:$E,"&lt;&gt;"&amp;"PERMUTANTE"))</f>
        <v>0</v>
      </c>
      <c r="GY66" s="18">
        <f>IF(GY$5&gt;$G$4,0,SUMIFS(Fluxo!$O:$O,Fluxo!$U:$U,"&gt;"&amp;GX$5,Fluxo!$U:$U,"&lt;="&amp;GY$5,Fluxo!$D:$D,$D66,Fluxo!$E:$E,"&lt;&gt;"&amp;"PERMUTANTE"))</f>
        <v>0</v>
      </c>
      <c r="GZ66" s="18">
        <f>IF(GZ$5&gt;$G$4,0,SUMIFS(Fluxo!$O:$O,Fluxo!$U:$U,"&gt;"&amp;GY$5,Fluxo!$U:$U,"&lt;="&amp;GZ$5,Fluxo!$D:$D,$D66,Fluxo!$E:$E,"&lt;&gt;"&amp;"PERMUTANTE"))</f>
        <v>0</v>
      </c>
      <c r="HA66" s="18">
        <f>IF(HA$5&gt;$G$4,0,SUMIFS(Fluxo!$O:$O,Fluxo!$U:$U,"&gt;"&amp;GZ$5,Fluxo!$U:$U,"&lt;="&amp;HA$5,Fluxo!$D:$D,$D66,Fluxo!$E:$E,"&lt;&gt;"&amp;"PERMUTANTE"))</f>
        <v>0</v>
      </c>
      <c r="HB66" s="18">
        <f>IF(HB$5&gt;$G$4,0,SUMIFS(Fluxo!$O:$O,Fluxo!$U:$U,"&gt;"&amp;HA$5,Fluxo!$U:$U,"&lt;="&amp;HB$5,Fluxo!$D:$D,$D66,Fluxo!$E:$E,"&lt;&gt;"&amp;"PERMUTANTE"))</f>
        <v>0</v>
      </c>
      <c r="HC66" s="18">
        <f>IF(HC$5&gt;$G$4,0,SUMIFS(Fluxo!$O:$O,Fluxo!$U:$U,"&gt;"&amp;HB$5,Fluxo!$U:$U,"&lt;="&amp;HC$5,Fluxo!$D:$D,$D66,Fluxo!$E:$E,"&lt;&gt;"&amp;"PERMUTANTE"))</f>
        <v>0</v>
      </c>
      <c r="HD66" s="18">
        <f>IF(HD$5&gt;$G$4,0,SUMIFS(Fluxo!$O:$O,Fluxo!$U:$U,"&gt;"&amp;HC$5,Fluxo!$U:$U,"&lt;="&amp;HD$5,Fluxo!$D:$D,$D66,Fluxo!$E:$E,"&lt;&gt;"&amp;"PERMUTANTE"))</f>
        <v>0</v>
      </c>
      <c r="HE66" s="18">
        <f>IF(HE$5&gt;$G$4,0,SUMIFS(Fluxo!$O:$O,Fluxo!$U:$U,"&gt;"&amp;HD$5,Fluxo!$U:$U,"&lt;="&amp;HE$5,Fluxo!$D:$D,$D66,Fluxo!$E:$E,"&lt;&gt;"&amp;"PERMUTANTE"))</f>
        <v>0</v>
      </c>
      <c r="HF66" s="18">
        <f>IF(HF$5&gt;$G$4,0,SUMIFS(Fluxo!$O:$O,Fluxo!$U:$U,"&gt;"&amp;HE$5,Fluxo!$U:$U,"&lt;="&amp;HF$5,Fluxo!$D:$D,$D66,Fluxo!$E:$E,"&lt;&gt;"&amp;"PERMUTANTE"))</f>
        <v>0</v>
      </c>
    </row>
    <row r="67" spans="1:214">
      <c r="A67" s="20">
        <f t="shared" si="8"/>
        <v>57</v>
      </c>
      <c r="B67" s="140" t="str">
        <f>'Check Carteira'!C59</f>
        <v>E.1016.99.01.0152</v>
      </c>
      <c r="C67" s="141">
        <v>1</v>
      </c>
      <c r="D67" s="129" t="str">
        <f>'Check Carteira'!F59</f>
        <v>A-0152</v>
      </c>
      <c r="E67" s="21" t="str">
        <f>IFERROR(INDEX(Contratos!L:L,MATCH(D67,Contratos!R:R,0)),"")</f>
        <v/>
      </c>
      <c r="F67" s="139" t="str">
        <f>IFERROR(INDEX(Contratos!G:G,MATCH(D67,Contratos!R:R,0)),"")</f>
        <v/>
      </c>
      <c r="H67" s="83">
        <f t="shared" si="10"/>
        <v>1</v>
      </c>
      <c r="J67" s="18">
        <f>IF(J$5&gt;$G$4,0,SUMIFS(Fluxo!$O:$O,Fluxo!$U:$U,"&gt;"&amp;I$5,Fluxo!$U:$U,"&lt;="&amp;J$5,Fluxo!$D:$D,$D67))</f>
        <v>0</v>
      </c>
      <c r="K67" s="18">
        <f>IF(K$5&gt;$G$4,0,SUMIFS(Fluxo!$O:$O,Fluxo!$U:$U,"&gt;"&amp;J$5,Fluxo!$U:$U,"&lt;="&amp;K$5,Fluxo!$D:$D,$D67))</f>
        <v>1</v>
      </c>
      <c r="L67" s="18">
        <f>IF(L$5&gt;$G$4,0,SUMIFS(Fluxo!$O:$O,Fluxo!$U:$U,"&gt;"&amp;K$5,Fluxo!$U:$U,"&lt;="&amp;L$5,Fluxo!$D:$D,$D67))</f>
        <v>0</v>
      </c>
      <c r="M67" s="18">
        <f>IF(M$5&gt;$G$4,0,SUMIFS(Fluxo!$O:$O,Fluxo!$U:$U,"&gt;"&amp;L$5,Fluxo!$U:$U,"&lt;="&amp;M$5,Fluxo!$D:$D,$D67))</f>
        <v>0</v>
      </c>
      <c r="N67" s="18">
        <f>IF(N$5&gt;$G$4,0,SUMIFS(Fluxo!$O:$O,Fluxo!$U:$U,"&gt;"&amp;M$5,Fluxo!$U:$U,"&lt;="&amp;N$5,Fluxo!$D:$D,$D67))</f>
        <v>0</v>
      </c>
      <c r="O67" s="18">
        <f>IF(O$5&gt;$G$4,0,SUMIFS(Fluxo!$O:$O,Fluxo!$U:$U,"&gt;"&amp;N$5,Fluxo!$U:$U,"&lt;="&amp;O$5,Fluxo!$D:$D,$D67))</f>
        <v>0</v>
      </c>
      <c r="P67" s="18">
        <f>IF(P$5&gt;$G$4,0,SUMIFS(Fluxo!$O:$O,Fluxo!$U:$U,"&gt;"&amp;O$5,Fluxo!$U:$U,"&lt;="&amp;P$5,Fluxo!$D:$D,$D67))</f>
        <v>0</v>
      </c>
      <c r="Q67" s="18">
        <f>IF(Q$5&gt;$G$4,0,SUMIFS(Fluxo!$O:$O,Fluxo!$U:$U,"&gt;"&amp;P$5,Fluxo!$U:$U,"&lt;="&amp;Q$5,Fluxo!$D:$D,$D67))</f>
        <v>0</v>
      </c>
      <c r="R67" s="18">
        <f>IF(R$5&gt;$G$4,0,SUMIFS(Fluxo!$O:$O,Fluxo!$U:$U,"&gt;"&amp;Q$5,Fluxo!$U:$U,"&lt;="&amp;R$5,Fluxo!$D:$D,$D67))</f>
        <v>0</v>
      </c>
      <c r="S67" s="18">
        <f>IF(S$5&gt;$G$4,0,SUMIFS(Fluxo!$O:$O,Fluxo!$U:$U,"&gt;"&amp;R$5,Fluxo!$U:$U,"&lt;="&amp;S$5,Fluxo!$D:$D,$D67,Fluxo!$E:$E,"&lt;&gt;"&amp;"PERMUTANTE"))</f>
        <v>0</v>
      </c>
      <c r="T67" s="18">
        <f>IF(T$5&gt;$G$4,0,SUMIFS(Fluxo!$O:$O,Fluxo!$U:$U,"&gt;"&amp;S$5,Fluxo!$U:$U,"&lt;="&amp;T$5,Fluxo!$D:$D,$D67,Fluxo!$E:$E,"&lt;&gt;"&amp;"PERMUTANTE"))</f>
        <v>0</v>
      </c>
      <c r="U67" s="18">
        <f>IF(U$5&gt;$G$4,0,SUMIFS(Fluxo!$O:$O,Fluxo!$U:$U,"&gt;"&amp;T$5,Fluxo!$U:$U,"&lt;="&amp;U$5,Fluxo!$D:$D,$D67,Fluxo!$E:$E,"&lt;&gt;"&amp;"PERMUTANTE"))</f>
        <v>0</v>
      </c>
      <c r="V67" s="18">
        <f>IF(V$5&gt;$G$4,0,SUMIFS(Fluxo!$O:$O,Fluxo!$U:$U,"&gt;"&amp;U$5,Fluxo!$U:$U,"&lt;="&amp;V$5,Fluxo!$D:$D,$D67,Fluxo!$E:$E,"&lt;&gt;"&amp;"PERMUTANTE"))</f>
        <v>0</v>
      </c>
      <c r="W67" s="18">
        <f>IF(W$5&gt;$G$4,0,SUMIFS(Fluxo!$O:$O,Fluxo!$U:$U,"&gt;"&amp;V$5,Fluxo!$U:$U,"&lt;="&amp;W$5,Fluxo!$D:$D,$D67,Fluxo!$E:$E,"&lt;&gt;"&amp;"PERMUTANTE"))</f>
        <v>0</v>
      </c>
      <c r="X67" s="18">
        <f>IF(X$5&gt;$G$4,0,SUMIFS(Fluxo!$O:$O,Fluxo!$U:$U,"&gt;"&amp;W$5,Fluxo!$U:$U,"&lt;="&amp;X$5,Fluxo!$D:$D,$D67,Fluxo!$E:$E,"&lt;&gt;"&amp;"PERMUTANTE"))</f>
        <v>0</v>
      </c>
      <c r="Y67" s="18">
        <f>IF(Y$5&gt;$G$4,0,SUMIFS(Fluxo!$O:$O,Fluxo!$U:$U,"&gt;"&amp;X$5,Fluxo!$U:$U,"&lt;="&amp;Y$5,Fluxo!$D:$D,$D67,Fluxo!$E:$E,"&lt;&gt;"&amp;"PERMUTANTE"))</f>
        <v>0</v>
      </c>
      <c r="Z67" s="18">
        <f>IF(Z$5&gt;$G$4,0,SUMIFS(Fluxo!$O:$O,Fluxo!$U:$U,"&gt;"&amp;Y$5,Fluxo!$U:$U,"&lt;="&amp;Z$5,Fluxo!$D:$D,$D67,Fluxo!$E:$E,"&lt;&gt;"&amp;"PERMUTANTE"))</f>
        <v>0</v>
      </c>
      <c r="AA67" s="18">
        <f>IF(AA$5&gt;$G$4,0,SUMIFS(Fluxo!$O:$O,Fluxo!$U:$U,"&gt;"&amp;Z$5,Fluxo!$U:$U,"&lt;="&amp;AA$5,Fluxo!$D:$D,$D67,Fluxo!$E:$E,"&lt;&gt;"&amp;"PERMUTANTE"))</f>
        <v>0</v>
      </c>
      <c r="AB67" s="18">
        <f>IF(AB$5&gt;$G$4,0,SUMIFS(Fluxo!$O:$O,Fluxo!$U:$U,"&gt;"&amp;AA$5,Fluxo!$U:$U,"&lt;="&amp;AB$5,Fluxo!$D:$D,$D67,Fluxo!$E:$E,"&lt;&gt;"&amp;"PERMUTANTE"))</f>
        <v>0</v>
      </c>
      <c r="AC67" s="18">
        <f>IF(AC$5&gt;$G$4,0,SUMIFS(Fluxo!$O:$O,Fluxo!$U:$U,"&gt;"&amp;AB$5,Fluxo!$U:$U,"&lt;="&amp;AC$5,Fluxo!$D:$D,$D67,Fluxo!$E:$E,"&lt;&gt;"&amp;"PERMUTANTE"))</f>
        <v>0</v>
      </c>
      <c r="AD67" s="18">
        <f>IF(AD$5&gt;$G$4,0,SUMIFS(Fluxo!$O:$O,Fluxo!$U:$U,"&gt;"&amp;AC$5,Fluxo!$U:$U,"&lt;="&amp;AD$5,Fluxo!$D:$D,$D67,Fluxo!$E:$E,"&lt;&gt;"&amp;"PERMUTANTE"))</f>
        <v>0</v>
      </c>
      <c r="AE67" s="18">
        <f>IF(AE$5&gt;$G$4,0,SUMIFS(Fluxo!$O:$O,Fluxo!$U:$U,"&gt;"&amp;AD$5,Fluxo!$U:$U,"&lt;="&amp;AE$5,Fluxo!$D:$D,$D67,Fluxo!$E:$E,"&lt;&gt;"&amp;"PERMUTANTE"))</f>
        <v>0</v>
      </c>
      <c r="AF67" s="18">
        <f>IF(AF$5&gt;$G$4,0,SUMIFS(Fluxo!$O:$O,Fluxo!$U:$U,"&gt;"&amp;AE$5,Fluxo!$U:$U,"&lt;="&amp;AF$5,Fluxo!$D:$D,$D67,Fluxo!$E:$E,"&lt;&gt;"&amp;"PERMUTANTE"))</f>
        <v>0</v>
      </c>
      <c r="AG67" s="18">
        <f>IF(AG$5&gt;$G$4,0,SUMIFS(Fluxo!$O:$O,Fluxo!$U:$U,"&gt;"&amp;AF$5,Fluxo!$U:$U,"&lt;="&amp;AG$5,Fluxo!$D:$D,$D67,Fluxo!$E:$E,"&lt;&gt;"&amp;"PERMUTANTE"))</f>
        <v>0</v>
      </c>
      <c r="AH67" s="18">
        <f>IF(AH$5&gt;$G$4,0,SUMIFS(Fluxo!$O:$O,Fluxo!$U:$U,"&gt;"&amp;AG$5,Fluxo!$U:$U,"&lt;="&amp;AH$5,Fluxo!$D:$D,$D67,Fluxo!$E:$E,"&lt;&gt;"&amp;"PERMUTANTE"))</f>
        <v>0</v>
      </c>
      <c r="AI67" s="18">
        <f>IF(AI$5&gt;$G$4,0,SUMIFS(Fluxo!$O:$O,Fluxo!$U:$U,"&gt;"&amp;AH$5,Fluxo!$U:$U,"&lt;="&amp;AI$5,Fluxo!$D:$D,$D67,Fluxo!$E:$E,"&lt;&gt;"&amp;"PERMUTANTE"))</f>
        <v>0</v>
      </c>
      <c r="AJ67" s="18">
        <f>IF(AJ$5&gt;$G$4,0,SUMIFS(Fluxo!$O:$O,Fluxo!$U:$U,"&gt;"&amp;AI$5,Fluxo!$U:$U,"&lt;="&amp;AJ$5,Fluxo!$D:$D,$D67,Fluxo!$E:$E,"&lt;&gt;"&amp;"PERMUTANTE"))</f>
        <v>0</v>
      </c>
      <c r="AK67" s="18">
        <f>IF(AK$5&gt;$G$4,0,SUMIFS(Fluxo!$O:$O,Fluxo!$U:$U,"&gt;"&amp;AJ$5,Fluxo!$U:$U,"&lt;="&amp;AK$5,Fluxo!$D:$D,$D67,Fluxo!$E:$E,"&lt;&gt;"&amp;"PERMUTANTE"))</f>
        <v>0</v>
      </c>
      <c r="AL67" s="18">
        <f>IF(AL$5&gt;$G$4,0,SUMIFS(Fluxo!$O:$O,Fluxo!$U:$U,"&gt;"&amp;AK$5,Fluxo!$U:$U,"&lt;="&amp;AL$5,Fluxo!$D:$D,$D67,Fluxo!$E:$E,"&lt;&gt;"&amp;"PERMUTANTE"))</f>
        <v>0</v>
      </c>
      <c r="AM67" s="18">
        <f>IF(AM$5&gt;$G$4,0,SUMIFS(Fluxo!$O:$O,Fluxo!$U:$U,"&gt;"&amp;AL$5,Fluxo!$U:$U,"&lt;="&amp;AM$5,Fluxo!$D:$D,$D67,Fluxo!$E:$E,"&lt;&gt;"&amp;"PERMUTANTE"))</f>
        <v>0</v>
      </c>
      <c r="AN67" s="18">
        <f>IF(AN$5&gt;$G$4,0,SUMIFS(Fluxo!$O:$O,Fluxo!$U:$U,"&gt;"&amp;AM$5,Fluxo!$U:$U,"&lt;="&amp;AN$5,Fluxo!$D:$D,$D67,Fluxo!$E:$E,"&lt;&gt;"&amp;"PERMUTANTE"))</f>
        <v>0</v>
      </c>
      <c r="AO67" s="18">
        <f>IF(AO$5&gt;$G$4,0,SUMIFS(Fluxo!$O:$O,Fluxo!$U:$U,"&gt;"&amp;AN$5,Fluxo!$U:$U,"&lt;="&amp;AO$5,Fluxo!$D:$D,$D67,Fluxo!$E:$E,"&lt;&gt;"&amp;"PERMUTANTE"))</f>
        <v>0</v>
      </c>
      <c r="AP67" s="18">
        <f>IF(AP$5&gt;$G$4,0,SUMIFS(Fluxo!$O:$O,Fluxo!$U:$U,"&gt;"&amp;AO$5,Fluxo!$U:$U,"&lt;="&amp;AP$5,Fluxo!$D:$D,$D67,Fluxo!$E:$E,"&lt;&gt;"&amp;"PERMUTANTE"))</f>
        <v>0</v>
      </c>
      <c r="AQ67" s="18">
        <f>IF(AQ$5&gt;$G$4,0,SUMIFS(Fluxo!$O:$O,Fluxo!$U:$U,"&gt;"&amp;AP$5,Fluxo!$U:$U,"&lt;="&amp;AQ$5,Fluxo!$D:$D,$D67,Fluxo!$E:$E,"&lt;&gt;"&amp;"PERMUTANTE"))</f>
        <v>0</v>
      </c>
      <c r="AR67" s="18">
        <f>IF(AR$5&gt;$G$4,0,SUMIFS(Fluxo!$O:$O,Fluxo!$U:$U,"&gt;"&amp;AQ$5,Fluxo!$U:$U,"&lt;="&amp;AR$5,Fluxo!$D:$D,$D67,Fluxo!$E:$E,"&lt;&gt;"&amp;"PERMUTANTE"))</f>
        <v>0</v>
      </c>
      <c r="AS67" s="18">
        <f>IF(AS$5&gt;$G$4,0,SUMIFS(Fluxo!$O:$O,Fluxo!$U:$U,"&gt;"&amp;AR$5,Fluxo!$U:$U,"&lt;="&amp;AS$5,Fluxo!$D:$D,$D67,Fluxo!$E:$E,"&lt;&gt;"&amp;"PERMUTANTE"))</f>
        <v>0</v>
      </c>
      <c r="AT67" s="18">
        <f>IF(AT$5&gt;$G$4,0,SUMIFS(Fluxo!$O:$O,Fluxo!$U:$U,"&gt;"&amp;AS$5,Fluxo!$U:$U,"&lt;="&amp;AT$5,Fluxo!$D:$D,$D67,Fluxo!$E:$E,"&lt;&gt;"&amp;"PERMUTANTE"))</f>
        <v>0</v>
      </c>
      <c r="AU67" s="18">
        <f>IF(AU$5&gt;$G$4,0,SUMIFS(Fluxo!$O:$O,Fluxo!$U:$U,"&gt;"&amp;AT$5,Fluxo!$U:$U,"&lt;="&amp;AU$5,Fluxo!$D:$D,$D67,Fluxo!$E:$E,"&lt;&gt;"&amp;"PERMUTANTE"))</f>
        <v>0</v>
      </c>
      <c r="AV67" s="18">
        <f>IF(AV$5&gt;$G$4,0,SUMIFS(Fluxo!$O:$O,Fluxo!$U:$U,"&gt;"&amp;AU$5,Fluxo!$U:$U,"&lt;="&amp;AV$5,Fluxo!$D:$D,$D67,Fluxo!$E:$E,"&lt;&gt;"&amp;"PERMUTANTE"))</f>
        <v>0</v>
      </c>
      <c r="AW67" s="18">
        <f>IF(AW$5&gt;$G$4,0,SUMIFS(Fluxo!$O:$O,Fluxo!$U:$U,"&gt;"&amp;AV$5,Fluxo!$U:$U,"&lt;="&amp;AW$5,Fluxo!$D:$D,$D67,Fluxo!$E:$E,"&lt;&gt;"&amp;"PERMUTANTE"))</f>
        <v>0</v>
      </c>
      <c r="AX67" s="18">
        <f>IF(AX$5&gt;$G$4,0,SUMIFS(Fluxo!$O:$O,Fluxo!$U:$U,"&gt;"&amp;AW$5,Fluxo!$U:$U,"&lt;="&amp;AX$5,Fluxo!$D:$D,$D67,Fluxo!$E:$E,"&lt;&gt;"&amp;"PERMUTANTE"))</f>
        <v>0</v>
      </c>
      <c r="AY67" s="18">
        <f>IF(AY$5&gt;$G$4,0,SUMIFS(Fluxo!$O:$O,Fluxo!$U:$U,"&gt;"&amp;AX$5,Fluxo!$U:$U,"&lt;="&amp;AY$5,Fluxo!$D:$D,$D67,Fluxo!$E:$E,"&lt;&gt;"&amp;"PERMUTANTE"))</f>
        <v>0</v>
      </c>
      <c r="AZ67" s="18">
        <f>IF(AZ$5&gt;$G$4,0,SUMIFS(Fluxo!$O:$O,Fluxo!$U:$U,"&gt;"&amp;AY$5,Fluxo!$U:$U,"&lt;="&amp;AZ$5,Fluxo!$D:$D,$D67,Fluxo!$E:$E,"&lt;&gt;"&amp;"PERMUTANTE"))</f>
        <v>0</v>
      </c>
      <c r="BA67" s="18">
        <f>IF(BA$5&gt;$G$4,0,SUMIFS(Fluxo!$O:$O,Fluxo!$U:$U,"&gt;"&amp;AZ$5,Fluxo!$U:$U,"&lt;="&amp;BA$5,Fluxo!$D:$D,$D67,Fluxo!$E:$E,"&lt;&gt;"&amp;"PERMUTANTE"))</f>
        <v>0</v>
      </c>
      <c r="BB67" s="18">
        <f>IF(BB$5&gt;$G$4,0,SUMIFS(Fluxo!$O:$O,Fluxo!$U:$U,"&gt;"&amp;BA$5,Fluxo!$U:$U,"&lt;="&amp;BB$5,Fluxo!$D:$D,$D67,Fluxo!$E:$E,"&lt;&gt;"&amp;"PERMUTANTE"))</f>
        <v>0</v>
      </c>
      <c r="BC67" s="18">
        <f>IF(BC$5&gt;$G$4,0,SUMIFS(Fluxo!$O:$O,Fluxo!$U:$U,"&gt;"&amp;BB$5,Fluxo!$U:$U,"&lt;="&amp;BC$5,Fluxo!$D:$D,$D67,Fluxo!$E:$E,"&lt;&gt;"&amp;"PERMUTANTE"))</f>
        <v>0</v>
      </c>
      <c r="BD67" s="18">
        <f>IF(BD$5&gt;$G$4,0,SUMIFS(Fluxo!$O:$O,Fluxo!$U:$U,"&gt;"&amp;BC$5,Fluxo!$U:$U,"&lt;="&amp;BD$5,Fluxo!$D:$D,$D67,Fluxo!$E:$E,"&lt;&gt;"&amp;"PERMUTANTE"))</f>
        <v>0</v>
      </c>
      <c r="BE67" s="18">
        <f>IF(BE$5&gt;$G$4,0,SUMIFS(Fluxo!$O:$O,Fluxo!$U:$U,"&gt;"&amp;BD$5,Fluxo!$U:$U,"&lt;="&amp;BE$5,Fluxo!$D:$D,$D67,Fluxo!$E:$E,"&lt;&gt;"&amp;"PERMUTANTE"))</f>
        <v>0</v>
      </c>
      <c r="BF67" s="18">
        <f>IF(BF$5&gt;$G$4,0,SUMIFS(Fluxo!$O:$O,Fluxo!$U:$U,"&gt;"&amp;BE$5,Fluxo!$U:$U,"&lt;="&amp;BF$5,Fluxo!$D:$D,$D67,Fluxo!$E:$E,"&lt;&gt;"&amp;"PERMUTANTE"))</f>
        <v>0</v>
      </c>
      <c r="BG67" s="18">
        <f>IF(BG$5&gt;$G$4,0,SUMIFS(Fluxo!$O:$O,Fluxo!$U:$U,"&gt;"&amp;BF$5,Fluxo!$U:$U,"&lt;="&amp;BG$5,Fluxo!$D:$D,$D67,Fluxo!$E:$E,"&lt;&gt;"&amp;"PERMUTANTE"))</f>
        <v>0</v>
      </c>
      <c r="BH67" s="18">
        <f>IF(BH$5&gt;$G$4,0,SUMIFS(Fluxo!$O:$O,Fluxo!$U:$U,"&gt;"&amp;BG$5,Fluxo!$U:$U,"&lt;="&amp;BH$5,Fluxo!$D:$D,$D67,Fluxo!$E:$E,"&lt;&gt;"&amp;"PERMUTANTE"))</f>
        <v>0</v>
      </c>
      <c r="BI67" s="18">
        <f>IF(BI$5&gt;$G$4,0,SUMIFS(Fluxo!$O:$O,Fluxo!$U:$U,"&gt;"&amp;BH$5,Fluxo!$U:$U,"&lt;="&amp;BI$5,Fluxo!$D:$D,$D67,Fluxo!$E:$E,"&lt;&gt;"&amp;"PERMUTANTE"))</f>
        <v>0</v>
      </c>
      <c r="BJ67" s="18">
        <f>IF(BJ$5&gt;$G$4,0,SUMIFS(Fluxo!$O:$O,Fluxo!$U:$U,"&gt;"&amp;BI$5,Fluxo!$U:$U,"&lt;="&amp;BJ$5,Fluxo!$D:$D,$D67,Fluxo!$E:$E,"&lt;&gt;"&amp;"PERMUTANTE"))</f>
        <v>0</v>
      </c>
      <c r="BK67" s="18">
        <f>IF(BK$5&gt;$G$4,0,SUMIFS(Fluxo!$O:$O,Fluxo!$U:$U,"&gt;"&amp;BJ$5,Fluxo!$U:$U,"&lt;="&amp;BK$5,Fluxo!$D:$D,$D67,Fluxo!$E:$E,"&lt;&gt;"&amp;"PERMUTANTE"))</f>
        <v>0</v>
      </c>
      <c r="BL67" s="18">
        <f>IF(BL$5&gt;$G$4,0,SUMIFS(Fluxo!$O:$O,Fluxo!$U:$U,"&gt;"&amp;BK$5,Fluxo!$U:$U,"&lt;="&amp;BL$5,Fluxo!$D:$D,$D67,Fluxo!$E:$E,"&lt;&gt;"&amp;"PERMUTANTE"))</f>
        <v>0</v>
      </c>
      <c r="BM67" s="18">
        <f>IF(BM$5&gt;$G$4,0,SUMIFS(Fluxo!$O:$O,Fluxo!$U:$U,"&gt;"&amp;BL$5,Fluxo!$U:$U,"&lt;="&amp;BM$5,Fluxo!$D:$D,$D67,Fluxo!$E:$E,"&lt;&gt;"&amp;"PERMUTANTE"))</f>
        <v>0</v>
      </c>
      <c r="BN67" s="18">
        <f>IF(BN$5&gt;$G$4,0,SUMIFS(Fluxo!$O:$O,Fluxo!$U:$U,"&gt;"&amp;BM$5,Fluxo!$U:$U,"&lt;="&amp;BN$5,Fluxo!$D:$D,$D67,Fluxo!$E:$E,"&lt;&gt;"&amp;"PERMUTANTE"))</f>
        <v>0</v>
      </c>
      <c r="BO67" s="18">
        <f>IF(BO$5&gt;$G$4,0,SUMIFS(Fluxo!$O:$O,Fluxo!$U:$U,"&gt;"&amp;BN$5,Fluxo!$U:$U,"&lt;="&amp;BO$5,Fluxo!$D:$D,$D67,Fluxo!$E:$E,"&lt;&gt;"&amp;"PERMUTANTE"))</f>
        <v>0</v>
      </c>
      <c r="BP67" s="18">
        <f>IF(BP$5&gt;$G$4,0,SUMIFS(Fluxo!$O:$O,Fluxo!$U:$U,"&gt;"&amp;BO$5,Fluxo!$U:$U,"&lt;="&amp;BP$5,Fluxo!$D:$D,$D67,Fluxo!$E:$E,"&lt;&gt;"&amp;"PERMUTANTE"))</f>
        <v>0</v>
      </c>
      <c r="BQ67" s="18">
        <f>IF(BQ$5&gt;$G$4,0,SUMIFS(Fluxo!$O:$O,Fluxo!$U:$U,"&gt;"&amp;BP$5,Fluxo!$U:$U,"&lt;="&amp;BQ$5,Fluxo!$D:$D,$D67,Fluxo!$E:$E,"&lt;&gt;"&amp;"PERMUTANTE"))</f>
        <v>0</v>
      </c>
      <c r="BR67" s="18">
        <f>IF(BR$5&gt;$G$4,0,SUMIFS(Fluxo!$O:$O,Fluxo!$U:$U,"&gt;"&amp;BQ$5,Fluxo!$U:$U,"&lt;="&amp;BR$5,Fluxo!$D:$D,$D67,Fluxo!$E:$E,"&lt;&gt;"&amp;"PERMUTANTE"))</f>
        <v>0</v>
      </c>
      <c r="BS67" s="18">
        <f>IF(BS$5&gt;$G$4,0,SUMIFS(Fluxo!$O:$O,Fluxo!$U:$U,"&gt;"&amp;BR$5,Fluxo!$U:$U,"&lt;="&amp;BS$5,Fluxo!$D:$D,$D67,Fluxo!$E:$E,"&lt;&gt;"&amp;"PERMUTANTE"))</f>
        <v>0</v>
      </c>
      <c r="BT67" s="18">
        <f>IF(BT$5&gt;$G$4,0,SUMIFS(Fluxo!$O:$O,Fluxo!$U:$U,"&gt;"&amp;BS$5,Fluxo!$U:$U,"&lt;="&amp;BT$5,Fluxo!$D:$D,$D67,Fluxo!$E:$E,"&lt;&gt;"&amp;"PERMUTANTE"))</f>
        <v>0</v>
      </c>
      <c r="BU67" s="18">
        <f>IF(BU$5&gt;$G$4,0,SUMIFS(Fluxo!$O:$O,Fluxo!$U:$U,"&gt;"&amp;BT$5,Fluxo!$U:$U,"&lt;="&amp;BU$5,Fluxo!$D:$D,$D67,Fluxo!$E:$E,"&lt;&gt;"&amp;"PERMUTANTE"))</f>
        <v>0</v>
      </c>
      <c r="BV67" s="18">
        <f>IF(BV$5&gt;$G$4,0,SUMIFS(Fluxo!$O:$O,Fluxo!$U:$U,"&gt;"&amp;BU$5,Fluxo!$U:$U,"&lt;="&amp;BV$5,Fluxo!$D:$D,$D67,Fluxo!$E:$E,"&lt;&gt;"&amp;"PERMUTANTE"))</f>
        <v>0</v>
      </c>
      <c r="BW67" s="18">
        <f>IF(BW$5&gt;$G$4,0,SUMIFS(Fluxo!$O:$O,Fluxo!$U:$U,"&gt;"&amp;BV$5,Fluxo!$U:$U,"&lt;="&amp;BW$5,Fluxo!$D:$D,$D67,Fluxo!$E:$E,"&lt;&gt;"&amp;"PERMUTANTE"))</f>
        <v>0</v>
      </c>
      <c r="BX67" s="18">
        <f>IF(BX$5&gt;$G$4,0,SUMIFS(Fluxo!$O:$O,Fluxo!$U:$U,"&gt;"&amp;BW$5,Fluxo!$U:$U,"&lt;="&amp;BX$5,Fluxo!$D:$D,$D67,Fluxo!$E:$E,"&lt;&gt;"&amp;"PERMUTANTE"))</f>
        <v>0</v>
      </c>
      <c r="BY67" s="18">
        <f>IF(BY$5&gt;$G$4,0,SUMIFS(Fluxo!$O:$O,Fluxo!$U:$U,"&gt;"&amp;BX$5,Fluxo!$U:$U,"&lt;="&amp;BY$5,Fluxo!$D:$D,$D67,Fluxo!$E:$E,"&lt;&gt;"&amp;"PERMUTANTE"))</f>
        <v>0</v>
      </c>
      <c r="BZ67" s="18">
        <f>IF(BZ$5&gt;$G$4,0,SUMIFS(Fluxo!$O:$O,Fluxo!$U:$U,"&gt;"&amp;BY$5,Fluxo!$U:$U,"&lt;="&amp;BZ$5,Fluxo!$D:$D,$D67,Fluxo!$E:$E,"&lt;&gt;"&amp;"PERMUTANTE"))</f>
        <v>0</v>
      </c>
      <c r="CA67" s="18">
        <f>IF(CA$5&gt;$G$4,0,SUMIFS(Fluxo!$O:$O,Fluxo!$U:$U,"&gt;"&amp;BZ$5,Fluxo!$U:$U,"&lt;="&amp;CA$5,Fluxo!$D:$D,$D67,Fluxo!$E:$E,"&lt;&gt;"&amp;"PERMUTANTE"))</f>
        <v>0</v>
      </c>
      <c r="CB67" s="18">
        <f>IF(CB$5&gt;$G$4,0,SUMIFS(Fluxo!$O:$O,Fluxo!$U:$U,"&gt;"&amp;CA$5,Fluxo!$U:$U,"&lt;="&amp;CB$5,Fluxo!$D:$D,$D67,Fluxo!$E:$E,"&lt;&gt;"&amp;"PERMUTANTE"))</f>
        <v>0</v>
      </c>
      <c r="CC67" s="18">
        <f>IF(CC$5&gt;$G$4,0,SUMIFS(Fluxo!$O:$O,Fluxo!$U:$U,"&gt;"&amp;CB$5,Fluxo!$U:$U,"&lt;="&amp;CC$5,Fluxo!$D:$D,$D67,Fluxo!$E:$E,"&lt;&gt;"&amp;"PERMUTANTE"))</f>
        <v>0</v>
      </c>
      <c r="CD67" s="18">
        <f>IF(CD$5&gt;$G$4,0,SUMIFS(Fluxo!$O:$O,Fluxo!$U:$U,"&gt;"&amp;CC$5,Fluxo!$U:$U,"&lt;="&amp;CD$5,Fluxo!$D:$D,$D67,Fluxo!$E:$E,"&lt;&gt;"&amp;"PERMUTANTE"))</f>
        <v>0</v>
      </c>
      <c r="CE67" s="18">
        <f>IF(CE$5&gt;$G$4,0,SUMIFS(Fluxo!$O:$O,Fluxo!$U:$U,"&gt;"&amp;CD$5,Fluxo!$U:$U,"&lt;="&amp;CE$5,Fluxo!$D:$D,$D67,Fluxo!$E:$E,"&lt;&gt;"&amp;"PERMUTANTE"))</f>
        <v>0</v>
      </c>
      <c r="CF67" s="18">
        <f>IF(CF$5&gt;$G$4,0,SUMIFS(Fluxo!$O:$O,Fluxo!$U:$U,"&gt;"&amp;CE$5,Fluxo!$U:$U,"&lt;="&amp;CF$5,Fluxo!$D:$D,$D67,Fluxo!$E:$E,"&lt;&gt;"&amp;"PERMUTANTE"))</f>
        <v>0</v>
      </c>
      <c r="CG67" s="18">
        <f>IF(CG$5&gt;$G$4,0,SUMIFS(Fluxo!$O:$O,Fluxo!$U:$U,"&gt;"&amp;CF$5,Fluxo!$U:$U,"&lt;="&amp;CG$5,Fluxo!$D:$D,$D67,Fluxo!$E:$E,"&lt;&gt;"&amp;"PERMUTANTE"))</f>
        <v>0</v>
      </c>
      <c r="CH67" s="18">
        <f>IF(CH$5&gt;$G$4,0,SUMIFS(Fluxo!$O:$O,Fluxo!$U:$U,"&gt;"&amp;CG$5,Fluxo!$U:$U,"&lt;="&amp;CH$5,Fluxo!$D:$D,$D67,Fluxo!$E:$E,"&lt;&gt;"&amp;"PERMUTANTE"))</f>
        <v>0</v>
      </c>
      <c r="CI67" s="18">
        <f>IF(CI$5&gt;$G$4,0,SUMIFS(Fluxo!$O:$O,Fluxo!$U:$U,"&gt;"&amp;CH$5,Fluxo!$U:$U,"&lt;="&amp;CI$5,Fluxo!$D:$D,$D67,Fluxo!$E:$E,"&lt;&gt;"&amp;"PERMUTANTE"))</f>
        <v>0</v>
      </c>
      <c r="CJ67" s="18">
        <f>IF(CJ$5&gt;$G$4,0,SUMIFS(Fluxo!$O:$O,Fluxo!$U:$U,"&gt;"&amp;CI$5,Fluxo!$U:$U,"&lt;="&amp;CJ$5,Fluxo!$D:$D,$D67,Fluxo!$E:$E,"&lt;&gt;"&amp;"PERMUTANTE"))</f>
        <v>0</v>
      </c>
      <c r="CK67" s="18">
        <f>IF(CK$5&gt;$G$4,0,SUMIFS(Fluxo!$O:$O,Fluxo!$U:$U,"&gt;"&amp;CJ$5,Fluxo!$U:$U,"&lt;="&amp;CK$5,Fluxo!$D:$D,$D67,Fluxo!$E:$E,"&lt;&gt;"&amp;"PERMUTANTE"))</f>
        <v>0</v>
      </c>
      <c r="CL67" s="18">
        <f>IF(CL$5&gt;$G$4,0,SUMIFS(Fluxo!$O:$O,Fluxo!$U:$U,"&gt;"&amp;CK$5,Fluxo!$U:$U,"&lt;="&amp;CL$5,Fluxo!$D:$D,$D67,Fluxo!$E:$E,"&lt;&gt;"&amp;"PERMUTANTE"))</f>
        <v>0</v>
      </c>
      <c r="CM67" s="18">
        <f>IF(CM$5&gt;$G$4,0,SUMIFS(Fluxo!$O:$O,Fluxo!$U:$U,"&gt;"&amp;CL$5,Fluxo!$U:$U,"&lt;="&amp;CM$5,Fluxo!$D:$D,$D67,Fluxo!$E:$E,"&lt;&gt;"&amp;"PERMUTANTE"))</f>
        <v>0</v>
      </c>
      <c r="CN67" s="18">
        <f>IF(CN$5&gt;$G$4,0,SUMIFS(Fluxo!$O:$O,Fluxo!$U:$U,"&gt;"&amp;CM$5,Fluxo!$U:$U,"&lt;="&amp;CN$5,Fluxo!$D:$D,$D67,Fluxo!$E:$E,"&lt;&gt;"&amp;"PERMUTANTE"))</f>
        <v>0</v>
      </c>
      <c r="CO67" s="18">
        <f>IF(CO$5&gt;$G$4,0,SUMIFS(Fluxo!$O:$O,Fluxo!$U:$U,"&gt;"&amp;CN$5,Fluxo!$U:$U,"&lt;="&amp;CO$5,Fluxo!$D:$D,$D67,Fluxo!$E:$E,"&lt;&gt;"&amp;"PERMUTANTE"))</f>
        <v>0</v>
      </c>
      <c r="CP67" s="18">
        <f>IF(CP$5&gt;$G$4,0,SUMIFS(Fluxo!$O:$O,Fluxo!$U:$U,"&gt;"&amp;CO$5,Fluxo!$U:$U,"&lt;="&amp;CP$5,Fluxo!$D:$D,$D67,Fluxo!$E:$E,"&lt;&gt;"&amp;"PERMUTANTE"))</f>
        <v>0</v>
      </c>
      <c r="CQ67" s="18">
        <f>IF(CQ$5&gt;$G$4,0,SUMIFS(Fluxo!$O:$O,Fluxo!$U:$U,"&gt;"&amp;CP$5,Fluxo!$U:$U,"&lt;="&amp;CQ$5,Fluxo!$D:$D,$D67,Fluxo!$E:$E,"&lt;&gt;"&amp;"PERMUTANTE"))</f>
        <v>0</v>
      </c>
      <c r="CR67" s="18">
        <f>IF(CR$5&gt;$G$4,0,SUMIFS(Fluxo!$O:$O,Fluxo!$U:$U,"&gt;"&amp;CQ$5,Fluxo!$U:$U,"&lt;="&amp;CR$5,Fluxo!$D:$D,$D67,Fluxo!$E:$E,"&lt;&gt;"&amp;"PERMUTANTE"))</f>
        <v>0</v>
      </c>
      <c r="CS67" s="18">
        <f>IF(CS$5&gt;$G$4,0,SUMIFS(Fluxo!$O:$O,Fluxo!$U:$U,"&gt;"&amp;CR$5,Fluxo!$U:$U,"&lt;="&amp;CS$5,Fluxo!$D:$D,$D67,Fluxo!$E:$E,"&lt;&gt;"&amp;"PERMUTANTE"))</f>
        <v>0</v>
      </c>
      <c r="CT67" s="18">
        <f>IF(CT$5&gt;$G$4,0,SUMIFS(Fluxo!$O:$O,Fluxo!$U:$U,"&gt;"&amp;CS$5,Fluxo!$U:$U,"&lt;="&amp;CT$5,Fluxo!$D:$D,$D67,Fluxo!$E:$E,"&lt;&gt;"&amp;"PERMUTANTE"))</f>
        <v>0</v>
      </c>
      <c r="CU67" s="18">
        <f>IF(CU$5&gt;$G$4,0,SUMIFS(Fluxo!$O:$O,Fluxo!$U:$U,"&gt;"&amp;CT$5,Fluxo!$U:$U,"&lt;="&amp;CU$5,Fluxo!$D:$D,$D67,Fluxo!$E:$E,"&lt;&gt;"&amp;"PERMUTANTE"))</f>
        <v>0</v>
      </c>
      <c r="CV67" s="18">
        <f>IF(CV$5&gt;$G$4,0,SUMIFS(Fluxo!$O:$O,Fluxo!$U:$U,"&gt;"&amp;CU$5,Fluxo!$U:$U,"&lt;="&amp;CV$5,Fluxo!$D:$D,$D67,Fluxo!$E:$E,"&lt;&gt;"&amp;"PERMUTANTE"))</f>
        <v>0</v>
      </c>
      <c r="CW67" s="18">
        <f>IF(CW$5&gt;$G$4,0,SUMIFS(Fluxo!$O:$O,Fluxo!$U:$U,"&gt;"&amp;CV$5,Fluxo!$U:$U,"&lt;="&amp;CW$5,Fluxo!$D:$D,$D67,Fluxo!$E:$E,"&lt;&gt;"&amp;"PERMUTANTE"))</f>
        <v>0</v>
      </c>
      <c r="CX67" s="18">
        <f>IF(CX$5&gt;$G$4,0,SUMIFS(Fluxo!$O:$O,Fluxo!$U:$U,"&gt;"&amp;CW$5,Fluxo!$U:$U,"&lt;="&amp;CX$5,Fluxo!$D:$D,$D67,Fluxo!$E:$E,"&lt;&gt;"&amp;"PERMUTANTE"))</f>
        <v>0</v>
      </c>
      <c r="CY67" s="18">
        <f>IF(CY$5&gt;$G$4,0,SUMIFS(Fluxo!$O:$O,Fluxo!$U:$U,"&gt;"&amp;CX$5,Fluxo!$U:$U,"&lt;="&amp;CY$5,Fluxo!$D:$D,$D67,Fluxo!$E:$E,"&lt;&gt;"&amp;"PERMUTANTE"))</f>
        <v>0</v>
      </c>
      <c r="CZ67" s="18">
        <f>IF(CZ$5&gt;$G$4,0,SUMIFS(Fluxo!$O:$O,Fluxo!$U:$U,"&gt;"&amp;CY$5,Fluxo!$U:$U,"&lt;="&amp;CZ$5,Fluxo!$D:$D,$D67,Fluxo!$E:$E,"&lt;&gt;"&amp;"PERMUTANTE"))</f>
        <v>0</v>
      </c>
      <c r="DA67" s="18">
        <f>IF(DA$5&gt;$G$4,0,SUMIFS(Fluxo!$O:$O,Fluxo!$U:$U,"&gt;"&amp;CZ$5,Fluxo!$U:$U,"&lt;="&amp;DA$5,Fluxo!$D:$D,$D67,Fluxo!$E:$E,"&lt;&gt;"&amp;"PERMUTANTE"))</f>
        <v>0</v>
      </c>
      <c r="DB67" s="18">
        <f>IF(DB$5&gt;$G$4,0,SUMIFS(Fluxo!$O:$O,Fluxo!$U:$U,"&gt;"&amp;DA$5,Fluxo!$U:$U,"&lt;="&amp;DB$5,Fluxo!$D:$D,$D67,Fluxo!$E:$E,"&lt;&gt;"&amp;"PERMUTANTE"))</f>
        <v>0</v>
      </c>
      <c r="DC67" s="18">
        <f>IF(DC$5&gt;$G$4,0,SUMIFS(Fluxo!$O:$O,Fluxo!$U:$U,"&gt;"&amp;DB$5,Fluxo!$U:$U,"&lt;="&amp;DC$5,Fluxo!$D:$D,$D67,Fluxo!$E:$E,"&lt;&gt;"&amp;"PERMUTANTE"))</f>
        <v>0</v>
      </c>
      <c r="DD67" s="18">
        <f>IF(DD$5&gt;$G$4,0,SUMIFS(Fluxo!$O:$O,Fluxo!$U:$U,"&gt;"&amp;DC$5,Fluxo!$U:$U,"&lt;="&amp;DD$5,Fluxo!$D:$D,$D67,Fluxo!$E:$E,"&lt;&gt;"&amp;"PERMUTANTE"))</f>
        <v>0</v>
      </c>
      <c r="DE67" s="18">
        <f>IF(DE$5&gt;$G$4,0,SUMIFS(Fluxo!$O:$O,Fluxo!$U:$U,"&gt;"&amp;DD$5,Fluxo!$U:$U,"&lt;="&amp;DE$5,Fluxo!$D:$D,$D67,Fluxo!$E:$E,"&lt;&gt;"&amp;"PERMUTANTE"))</f>
        <v>0</v>
      </c>
      <c r="DF67" s="18">
        <f>IF(DF$5&gt;$G$4,0,SUMIFS(Fluxo!$O:$O,Fluxo!$U:$U,"&gt;"&amp;DE$5,Fluxo!$U:$U,"&lt;="&amp;DF$5,Fluxo!$D:$D,$D67,Fluxo!$E:$E,"&lt;&gt;"&amp;"PERMUTANTE"))</f>
        <v>0</v>
      </c>
      <c r="DG67" s="18">
        <f>IF(DG$5&gt;$G$4,0,SUMIFS(Fluxo!$O:$O,Fluxo!$U:$U,"&gt;"&amp;DF$5,Fluxo!$U:$U,"&lt;="&amp;DG$5,Fluxo!$D:$D,$D67,Fluxo!$E:$E,"&lt;&gt;"&amp;"PERMUTANTE"))</f>
        <v>0</v>
      </c>
      <c r="DH67" s="18">
        <f>IF(DH$5&gt;$G$4,0,SUMIFS(Fluxo!$O:$O,Fluxo!$U:$U,"&gt;"&amp;DG$5,Fluxo!$U:$U,"&lt;="&amp;DH$5,Fluxo!$D:$D,$D67,Fluxo!$E:$E,"&lt;&gt;"&amp;"PERMUTANTE"))</f>
        <v>0</v>
      </c>
      <c r="DI67" s="18">
        <f>IF(DI$5&gt;$G$4,0,SUMIFS(Fluxo!$O:$O,Fluxo!$U:$U,"&gt;"&amp;DH$5,Fluxo!$U:$U,"&lt;="&amp;DI$5,Fluxo!$D:$D,$D67,Fluxo!$E:$E,"&lt;&gt;"&amp;"PERMUTANTE"))</f>
        <v>0</v>
      </c>
      <c r="DJ67" s="18">
        <f>IF(DJ$5&gt;$G$4,0,SUMIFS(Fluxo!$O:$O,Fluxo!$U:$U,"&gt;"&amp;DI$5,Fluxo!$U:$U,"&lt;="&amp;DJ$5,Fluxo!$D:$D,$D67,Fluxo!$E:$E,"&lt;&gt;"&amp;"PERMUTANTE"))</f>
        <v>0</v>
      </c>
      <c r="DK67" s="18">
        <f>IF(DK$5&gt;$G$4,0,SUMIFS(Fluxo!$O:$O,Fluxo!$U:$U,"&gt;"&amp;DJ$5,Fluxo!$U:$U,"&lt;="&amp;DK$5,Fluxo!$D:$D,$D67,Fluxo!$E:$E,"&lt;&gt;"&amp;"PERMUTANTE"))</f>
        <v>0</v>
      </c>
      <c r="DL67" s="18">
        <f>IF(DL$5&gt;$G$4,0,SUMIFS(Fluxo!$O:$O,Fluxo!$U:$U,"&gt;"&amp;DK$5,Fluxo!$U:$U,"&lt;="&amp;DL$5,Fluxo!$D:$D,$D67,Fluxo!$E:$E,"&lt;&gt;"&amp;"PERMUTANTE"))</f>
        <v>0</v>
      </c>
      <c r="DM67" s="18">
        <f>IF(DM$5&gt;$G$4,0,SUMIFS(Fluxo!$O:$O,Fluxo!$U:$U,"&gt;"&amp;DL$5,Fluxo!$U:$U,"&lt;="&amp;DM$5,Fluxo!$D:$D,$D67,Fluxo!$E:$E,"&lt;&gt;"&amp;"PERMUTANTE"))</f>
        <v>0</v>
      </c>
      <c r="DN67" s="18">
        <f>IF(DN$5&gt;$G$4,0,SUMIFS(Fluxo!$O:$O,Fluxo!$U:$U,"&gt;"&amp;DM$5,Fluxo!$U:$U,"&lt;="&amp;DN$5,Fluxo!$D:$D,$D67,Fluxo!$E:$E,"&lt;&gt;"&amp;"PERMUTANTE"))</f>
        <v>0</v>
      </c>
      <c r="DO67" s="18">
        <f>IF(DO$5&gt;$G$4,0,SUMIFS(Fluxo!$O:$O,Fluxo!$U:$U,"&gt;"&amp;DN$5,Fluxo!$U:$U,"&lt;="&amp;DO$5,Fluxo!$D:$D,$D67,Fluxo!$E:$E,"&lt;&gt;"&amp;"PERMUTANTE"))</f>
        <v>0</v>
      </c>
      <c r="DP67" s="18">
        <f>IF(DP$5&gt;$G$4,0,SUMIFS(Fluxo!$O:$O,Fluxo!$U:$U,"&gt;"&amp;DO$5,Fluxo!$U:$U,"&lt;="&amp;DP$5,Fluxo!$D:$D,$D67,Fluxo!$E:$E,"&lt;&gt;"&amp;"PERMUTANTE"))</f>
        <v>0</v>
      </c>
      <c r="DQ67" s="18">
        <f>IF(DQ$5&gt;$G$4,0,SUMIFS(Fluxo!$O:$O,Fluxo!$U:$U,"&gt;"&amp;DP$5,Fluxo!$U:$U,"&lt;="&amp;DQ$5,Fluxo!$D:$D,$D67,Fluxo!$E:$E,"&lt;&gt;"&amp;"PERMUTANTE"))</f>
        <v>0</v>
      </c>
      <c r="DR67" s="18">
        <f>IF(DR$5&gt;$G$4,0,SUMIFS(Fluxo!$O:$O,Fluxo!$U:$U,"&gt;"&amp;DQ$5,Fluxo!$U:$U,"&lt;="&amp;DR$5,Fluxo!$D:$D,$D67,Fluxo!$E:$E,"&lt;&gt;"&amp;"PERMUTANTE"))</f>
        <v>0</v>
      </c>
      <c r="DS67" s="18">
        <f>IF(DS$5&gt;$G$4,0,SUMIFS(Fluxo!$O:$O,Fluxo!$U:$U,"&gt;"&amp;DR$5,Fluxo!$U:$U,"&lt;="&amp;DS$5,Fluxo!$D:$D,$D67,Fluxo!$E:$E,"&lt;&gt;"&amp;"PERMUTANTE"))</f>
        <v>0</v>
      </c>
      <c r="DT67" s="18">
        <f>IF(DT$5&gt;$G$4,0,SUMIFS(Fluxo!$O:$O,Fluxo!$U:$U,"&gt;"&amp;DS$5,Fluxo!$U:$U,"&lt;="&amp;DT$5,Fluxo!$D:$D,$D67,Fluxo!$E:$E,"&lt;&gt;"&amp;"PERMUTANTE"))</f>
        <v>0</v>
      </c>
      <c r="DU67" s="18">
        <f>IF(DU$5&gt;$G$4,0,SUMIFS(Fluxo!$O:$O,Fluxo!$U:$U,"&gt;"&amp;DT$5,Fluxo!$U:$U,"&lt;="&amp;DU$5,Fluxo!$D:$D,$D67,Fluxo!$E:$E,"&lt;&gt;"&amp;"PERMUTANTE"))</f>
        <v>0</v>
      </c>
      <c r="DV67" s="18">
        <f>IF(DV$5&gt;$G$4,0,SUMIFS(Fluxo!$O:$O,Fluxo!$U:$U,"&gt;"&amp;DU$5,Fluxo!$U:$U,"&lt;="&amp;DV$5,Fluxo!$D:$D,$D67,Fluxo!$E:$E,"&lt;&gt;"&amp;"PERMUTANTE"))</f>
        <v>0</v>
      </c>
      <c r="DW67" s="18">
        <f>IF(DW$5&gt;$G$4,0,SUMIFS(Fluxo!$O:$O,Fluxo!$U:$U,"&gt;"&amp;DV$5,Fluxo!$U:$U,"&lt;="&amp;DW$5,Fluxo!$D:$D,$D67,Fluxo!$E:$E,"&lt;&gt;"&amp;"PERMUTANTE"))</f>
        <v>0</v>
      </c>
      <c r="DX67" s="18">
        <f>IF(DX$5&gt;$G$4,0,SUMIFS(Fluxo!$O:$O,Fluxo!$U:$U,"&gt;"&amp;DW$5,Fluxo!$U:$U,"&lt;="&amp;DX$5,Fluxo!$D:$D,$D67,Fluxo!$E:$E,"&lt;&gt;"&amp;"PERMUTANTE"))</f>
        <v>0</v>
      </c>
      <c r="DY67" s="18">
        <f>IF(DY$5&gt;$G$4,0,SUMIFS(Fluxo!$O:$O,Fluxo!$U:$U,"&gt;"&amp;DX$5,Fluxo!$U:$U,"&lt;="&amp;DY$5,Fluxo!$D:$D,$D67,Fluxo!$E:$E,"&lt;&gt;"&amp;"PERMUTANTE"))</f>
        <v>0</v>
      </c>
      <c r="DZ67" s="18">
        <f>IF(DZ$5&gt;$G$4,0,SUMIFS(Fluxo!$O:$O,Fluxo!$U:$U,"&gt;"&amp;DY$5,Fluxo!$U:$U,"&lt;="&amp;DZ$5,Fluxo!$D:$D,$D67,Fluxo!$E:$E,"&lt;&gt;"&amp;"PERMUTANTE"))</f>
        <v>0</v>
      </c>
      <c r="EA67" s="18">
        <f>IF(EA$5&gt;$G$4,0,SUMIFS(Fluxo!$O:$O,Fluxo!$U:$U,"&gt;"&amp;DZ$5,Fluxo!$U:$U,"&lt;="&amp;EA$5,Fluxo!$D:$D,$D67,Fluxo!$E:$E,"&lt;&gt;"&amp;"PERMUTANTE"))</f>
        <v>0</v>
      </c>
      <c r="EB67" s="18">
        <f>IF(EB$5&gt;$G$4,0,SUMIFS(Fluxo!$O:$O,Fluxo!$U:$U,"&gt;"&amp;EA$5,Fluxo!$U:$U,"&lt;="&amp;EB$5,Fluxo!$D:$D,$D67,Fluxo!$E:$E,"&lt;&gt;"&amp;"PERMUTANTE"))</f>
        <v>0</v>
      </c>
      <c r="EC67" s="18">
        <f>IF(EC$5&gt;$G$4,0,SUMIFS(Fluxo!$O:$O,Fluxo!$U:$U,"&gt;"&amp;EB$5,Fluxo!$U:$U,"&lt;="&amp;EC$5,Fluxo!$D:$D,$D67,Fluxo!$E:$E,"&lt;&gt;"&amp;"PERMUTANTE"))</f>
        <v>0</v>
      </c>
      <c r="ED67" s="18">
        <f>IF(ED$5&gt;$G$4,0,SUMIFS(Fluxo!$O:$O,Fluxo!$U:$U,"&gt;"&amp;EC$5,Fluxo!$U:$U,"&lt;="&amp;ED$5,Fluxo!$D:$D,$D67,Fluxo!$E:$E,"&lt;&gt;"&amp;"PERMUTANTE"))</f>
        <v>0</v>
      </c>
      <c r="EE67" s="18">
        <f>IF(EE$5&gt;$G$4,0,SUMIFS(Fluxo!$O:$O,Fluxo!$U:$U,"&gt;"&amp;ED$5,Fluxo!$U:$U,"&lt;="&amp;EE$5,Fluxo!$D:$D,$D67,Fluxo!$E:$E,"&lt;&gt;"&amp;"PERMUTANTE"))</f>
        <v>0</v>
      </c>
      <c r="EF67" s="18">
        <f>IF(EF$5&gt;$G$4,0,SUMIFS(Fluxo!$O:$O,Fluxo!$U:$U,"&gt;"&amp;EE$5,Fluxo!$U:$U,"&lt;="&amp;EF$5,Fluxo!$D:$D,$D67,Fluxo!$E:$E,"&lt;&gt;"&amp;"PERMUTANTE"))</f>
        <v>0</v>
      </c>
      <c r="EG67" s="18">
        <f>IF(EG$5&gt;$G$4,0,SUMIFS(Fluxo!$O:$O,Fluxo!$U:$U,"&gt;"&amp;EF$5,Fluxo!$U:$U,"&lt;="&amp;EG$5,Fluxo!$D:$D,$D67,Fluxo!$E:$E,"&lt;&gt;"&amp;"PERMUTANTE"))</f>
        <v>0</v>
      </c>
      <c r="EH67" s="18">
        <f>IF(EH$5&gt;$G$4,0,SUMIFS(Fluxo!$O:$O,Fluxo!$U:$U,"&gt;"&amp;EG$5,Fluxo!$U:$U,"&lt;="&amp;EH$5,Fluxo!$D:$D,$D67,Fluxo!$E:$E,"&lt;&gt;"&amp;"PERMUTANTE"))</f>
        <v>0</v>
      </c>
      <c r="EI67" s="18">
        <f>IF(EI$5&gt;$G$4,0,SUMIFS(Fluxo!$O:$O,Fluxo!$U:$U,"&gt;"&amp;EH$5,Fluxo!$U:$U,"&lt;="&amp;EI$5,Fluxo!$D:$D,$D67,Fluxo!$E:$E,"&lt;&gt;"&amp;"PERMUTANTE"))</f>
        <v>0</v>
      </c>
      <c r="EJ67" s="18">
        <f>IF(EJ$5&gt;$G$4,0,SUMIFS(Fluxo!$O:$O,Fluxo!$U:$U,"&gt;"&amp;EI$5,Fluxo!$U:$U,"&lt;="&amp;EJ$5,Fluxo!$D:$D,$D67,Fluxo!$E:$E,"&lt;&gt;"&amp;"PERMUTANTE"))</f>
        <v>0</v>
      </c>
      <c r="EK67" s="18">
        <f>IF(EK$5&gt;$G$4,0,SUMIFS(Fluxo!$O:$O,Fluxo!$U:$U,"&gt;"&amp;EJ$5,Fluxo!$U:$U,"&lt;="&amp;EK$5,Fluxo!$D:$D,$D67,Fluxo!$E:$E,"&lt;&gt;"&amp;"PERMUTANTE"))</f>
        <v>0</v>
      </c>
      <c r="EL67" s="18">
        <f>IF(EL$5&gt;$G$4,0,SUMIFS(Fluxo!$O:$O,Fluxo!$U:$U,"&gt;"&amp;EK$5,Fluxo!$U:$U,"&lt;="&amp;EL$5,Fluxo!$D:$D,$D67,Fluxo!$E:$E,"&lt;&gt;"&amp;"PERMUTANTE"))</f>
        <v>0</v>
      </c>
      <c r="EM67" s="18">
        <f>IF(EM$5&gt;$G$4,0,SUMIFS(Fluxo!$O:$O,Fluxo!$U:$U,"&gt;"&amp;EL$5,Fluxo!$U:$U,"&lt;="&amp;EM$5,Fluxo!$D:$D,$D67,Fluxo!$E:$E,"&lt;&gt;"&amp;"PERMUTANTE"))</f>
        <v>0</v>
      </c>
      <c r="EN67" s="18">
        <f>IF(EN$5&gt;$G$4,0,SUMIFS(Fluxo!$O:$O,Fluxo!$U:$U,"&gt;"&amp;EM$5,Fluxo!$U:$U,"&lt;="&amp;EN$5,Fluxo!$D:$D,$D67,Fluxo!$E:$E,"&lt;&gt;"&amp;"PERMUTANTE"))</f>
        <v>0</v>
      </c>
      <c r="EO67" s="18">
        <f>IF(EO$5&gt;$G$4,0,SUMIFS(Fluxo!$O:$O,Fluxo!$U:$U,"&gt;"&amp;EN$5,Fluxo!$U:$U,"&lt;="&amp;EO$5,Fluxo!$D:$D,$D67,Fluxo!$E:$E,"&lt;&gt;"&amp;"PERMUTANTE"))</f>
        <v>0</v>
      </c>
      <c r="EP67" s="18">
        <f>IF(EP$5&gt;$G$4,0,SUMIFS(Fluxo!$O:$O,Fluxo!$U:$U,"&gt;"&amp;EO$5,Fluxo!$U:$U,"&lt;="&amp;EP$5,Fluxo!$D:$D,$D67,Fluxo!$E:$E,"&lt;&gt;"&amp;"PERMUTANTE"))</f>
        <v>0</v>
      </c>
      <c r="EQ67" s="18">
        <f>IF(EQ$5&gt;$G$4,0,SUMIFS(Fluxo!$O:$O,Fluxo!$U:$U,"&gt;"&amp;EP$5,Fluxo!$U:$U,"&lt;="&amp;EQ$5,Fluxo!$D:$D,$D67,Fluxo!$E:$E,"&lt;&gt;"&amp;"PERMUTANTE"))</f>
        <v>0</v>
      </c>
      <c r="ER67" s="18">
        <f>IF(ER$5&gt;$G$4,0,SUMIFS(Fluxo!$O:$O,Fluxo!$U:$U,"&gt;"&amp;EQ$5,Fluxo!$U:$U,"&lt;="&amp;ER$5,Fluxo!$D:$D,$D67,Fluxo!$E:$E,"&lt;&gt;"&amp;"PERMUTANTE"))</f>
        <v>0</v>
      </c>
      <c r="ES67" s="18">
        <f>IF(ES$5&gt;$G$4,0,SUMIFS(Fluxo!$O:$O,Fluxo!$U:$U,"&gt;"&amp;ER$5,Fluxo!$U:$U,"&lt;="&amp;ES$5,Fluxo!$D:$D,$D67,Fluxo!$E:$E,"&lt;&gt;"&amp;"PERMUTANTE"))</f>
        <v>0</v>
      </c>
      <c r="ET67" s="18">
        <f>IF(ET$5&gt;$G$4,0,SUMIFS(Fluxo!$O:$O,Fluxo!$U:$U,"&gt;"&amp;ES$5,Fluxo!$U:$U,"&lt;="&amp;ET$5,Fluxo!$D:$D,$D67,Fluxo!$E:$E,"&lt;&gt;"&amp;"PERMUTANTE"))</f>
        <v>0</v>
      </c>
      <c r="EU67" s="18">
        <f>IF(EU$5&gt;$G$4,0,SUMIFS(Fluxo!$O:$O,Fluxo!$U:$U,"&gt;"&amp;ET$5,Fluxo!$U:$U,"&lt;="&amp;EU$5,Fluxo!$D:$D,$D67,Fluxo!$E:$E,"&lt;&gt;"&amp;"PERMUTANTE"))</f>
        <v>0</v>
      </c>
      <c r="EV67" s="18">
        <f>IF(EV$5&gt;$G$4,0,SUMIFS(Fluxo!$O:$O,Fluxo!$U:$U,"&gt;"&amp;EU$5,Fluxo!$U:$U,"&lt;="&amp;EV$5,Fluxo!$D:$D,$D67,Fluxo!$E:$E,"&lt;&gt;"&amp;"PERMUTANTE"))</f>
        <v>0</v>
      </c>
      <c r="EW67" s="18">
        <f>IF(EW$5&gt;$G$4,0,SUMIFS(Fluxo!$O:$O,Fluxo!$U:$U,"&gt;"&amp;EV$5,Fluxo!$U:$U,"&lt;="&amp;EW$5,Fluxo!$D:$D,$D67,Fluxo!$E:$E,"&lt;&gt;"&amp;"PERMUTANTE"))</f>
        <v>0</v>
      </c>
      <c r="EX67" s="18">
        <f>IF(EX$5&gt;$G$4,0,SUMIFS(Fluxo!$O:$O,Fluxo!$U:$U,"&gt;"&amp;EW$5,Fluxo!$U:$U,"&lt;="&amp;EX$5,Fluxo!$D:$D,$D67,Fluxo!$E:$E,"&lt;&gt;"&amp;"PERMUTANTE"))</f>
        <v>0</v>
      </c>
      <c r="EY67" s="18">
        <f>IF(EY$5&gt;$G$4,0,SUMIFS(Fluxo!$O:$O,Fluxo!$U:$U,"&gt;"&amp;EX$5,Fluxo!$U:$U,"&lt;="&amp;EY$5,Fluxo!$D:$D,$D67,Fluxo!$E:$E,"&lt;&gt;"&amp;"PERMUTANTE"))</f>
        <v>0</v>
      </c>
      <c r="EZ67" s="18">
        <f>IF(EZ$5&gt;$G$4,0,SUMIFS(Fluxo!$O:$O,Fluxo!$U:$U,"&gt;"&amp;EY$5,Fluxo!$U:$U,"&lt;="&amp;EZ$5,Fluxo!$D:$D,$D67,Fluxo!$E:$E,"&lt;&gt;"&amp;"PERMUTANTE"))</f>
        <v>0</v>
      </c>
      <c r="FA67" s="18">
        <f>IF(FA$5&gt;$G$4,0,SUMIFS(Fluxo!$O:$O,Fluxo!$U:$U,"&gt;"&amp;EZ$5,Fluxo!$U:$U,"&lt;="&amp;FA$5,Fluxo!$D:$D,$D67,Fluxo!$E:$E,"&lt;&gt;"&amp;"PERMUTANTE"))</f>
        <v>0</v>
      </c>
      <c r="FB67" s="18">
        <f>IF(FB$5&gt;$G$4,0,SUMIFS(Fluxo!$O:$O,Fluxo!$U:$U,"&gt;"&amp;FA$5,Fluxo!$U:$U,"&lt;="&amp;FB$5,Fluxo!$D:$D,$D67,Fluxo!$E:$E,"&lt;&gt;"&amp;"PERMUTANTE"))</f>
        <v>0</v>
      </c>
      <c r="FC67" s="18">
        <f>IF(FC$5&gt;$G$4,0,SUMIFS(Fluxo!$O:$O,Fluxo!$U:$U,"&gt;"&amp;FB$5,Fluxo!$U:$U,"&lt;="&amp;FC$5,Fluxo!$D:$D,$D67,Fluxo!$E:$E,"&lt;&gt;"&amp;"PERMUTANTE"))</f>
        <v>0</v>
      </c>
      <c r="FD67" s="18">
        <f>IF(FD$5&gt;$G$4,0,SUMIFS(Fluxo!$O:$O,Fluxo!$U:$U,"&gt;"&amp;FC$5,Fluxo!$U:$U,"&lt;="&amp;FD$5,Fluxo!$D:$D,$D67,Fluxo!$E:$E,"&lt;&gt;"&amp;"PERMUTANTE"))</f>
        <v>0</v>
      </c>
      <c r="FE67" s="18">
        <f>IF(FE$5&gt;$G$4,0,SUMIFS(Fluxo!$O:$O,Fluxo!$U:$U,"&gt;"&amp;FD$5,Fluxo!$U:$U,"&lt;="&amp;FE$5,Fluxo!$D:$D,$D67,Fluxo!$E:$E,"&lt;&gt;"&amp;"PERMUTANTE"))</f>
        <v>0</v>
      </c>
      <c r="FF67" s="18">
        <f>IF(FF$5&gt;$G$4,0,SUMIFS(Fluxo!$O:$O,Fluxo!$U:$U,"&gt;"&amp;FE$5,Fluxo!$U:$U,"&lt;="&amp;FF$5,Fluxo!$D:$D,$D67,Fluxo!$E:$E,"&lt;&gt;"&amp;"PERMUTANTE"))</f>
        <v>0</v>
      </c>
      <c r="FG67" s="18">
        <f>IF(FG$5&gt;$G$4,0,SUMIFS(Fluxo!$O:$O,Fluxo!$U:$U,"&gt;"&amp;FF$5,Fluxo!$U:$U,"&lt;="&amp;FG$5,Fluxo!$D:$D,$D67,Fluxo!$E:$E,"&lt;&gt;"&amp;"PERMUTANTE"))</f>
        <v>0</v>
      </c>
      <c r="FH67" s="18">
        <f>IF(FH$5&gt;$G$4,0,SUMIFS(Fluxo!$O:$O,Fluxo!$U:$U,"&gt;"&amp;FG$5,Fluxo!$U:$U,"&lt;="&amp;FH$5,Fluxo!$D:$D,$D67,Fluxo!$E:$E,"&lt;&gt;"&amp;"PERMUTANTE"))</f>
        <v>0</v>
      </c>
      <c r="FI67" s="18">
        <f>IF(FI$5&gt;$G$4,0,SUMIFS(Fluxo!$O:$O,Fluxo!$U:$U,"&gt;"&amp;FH$5,Fluxo!$U:$U,"&lt;="&amp;FI$5,Fluxo!$D:$D,$D67,Fluxo!$E:$E,"&lt;&gt;"&amp;"PERMUTANTE"))</f>
        <v>0</v>
      </c>
      <c r="FJ67" s="18">
        <f>IF(FJ$5&gt;$G$4,0,SUMIFS(Fluxo!$O:$O,Fluxo!$U:$U,"&gt;"&amp;FI$5,Fluxo!$U:$U,"&lt;="&amp;FJ$5,Fluxo!$D:$D,$D67,Fluxo!$E:$E,"&lt;&gt;"&amp;"PERMUTANTE"))</f>
        <v>0</v>
      </c>
      <c r="FK67" s="18">
        <f>IF(FK$5&gt;$G$4,0,SUMIFS(Fluxo!$O:$O,Fluxo!$U:$U,"&gt;"&amp;FJ$5,Fluxo!$U:$U,"&lt;="&amp;FK$5,Fluxo!$D:$D,$D67,Fluxo!$E:$E,"&lt;&gt;"&amp;"PERMUTANTE"))</f>
        <v>0</v>
      </c>
      <c r="FL67" s="18">
        <f>IF(FL$5&gt;$G$4,0,SUMIFS(Fluxo!$O:$O,Fluxo!$U:$U,"&gt;"&amp;FK$5,Fluxo!$U:$U,"&lt;="&amp;FL$5,Fluxo!$D:$D,$D67,Fluxo!$E:$E,"&lt;&gt;"&amp;"PERMUTANTE"))</f>
        <v>0</v>
      </c>
      <c r="FM67" s="18">
        <f>IF(FM$5&gt;$G$4,0,SUMIFS(Fluxo!$O:$O,Fluxo!$U:$U,"&gt;"&amp;FL$5,Fluxo!$U:$U,"&lt;="&amp;FM$5,Fluxo!$D:$D,$D67,Fluxo!$E:$E,"&lt;&gt;"&amp;"PERMUTANTE"))</f>
        <v>0</v>
      </c>
      <c r="FN67" s="18">
        <f>IF(FN$5&gt;$G$4,0,SUMIFS(Fluxo!$O:$O,Fluxo!$U:$U,"&gt;"&amp;FM$5,Fluxo!$U:$U,"&lt;="&amp;FN$5,Fluxo!$D:$D,$D67,Fluxo!$E:$E,"&lt;&gt;"&amp;"PERMUTANTE"))</f>
        <v>0</v>
      </c>
      <c r="FO67" s="18">
        <f>IF(FO$5&gt;$G$4,0,SUMIFS(Fluxo!$O:$O,Fluxo!$U:$U,"&gt;"&amp;FN$5,Fluxo!$U:$U,"&lt;="&amp;FO$5,Fluxo!$D:$D,$D67,Fluxo!$E:$E,"&lt;&gt;"&amp;"PERMUTANTE"))</f>
        <v>0</v>
      </c>
      <c r="FP67" s="18">
        <f>IF(FP$5&gt;$G$4,0,SUMIFS(Fluxo!$O:$O,Fluxo!$U:$U,"&gt;"&amp;FO$5,Fluxo!$U:$U,"&lt;="&amp;FP$5,Fluxo!$D:$D,$D67,Fluxo!$E:$E,"&lt;&gt;"&amp;"PERMUTANTE"))</f>
        <v>0</v>
      </c>
      <c r="FQ67" s="18">
        <f>IF(FQ$5&gt;$G$4,0,SUMIFS(Fluxo!$O:$O,Fluxo!$U:$U,"&gt;"&amp;FP$5,Fluxo!$U:$U,"&lt;="&amp;FQ$5,Fluxo!$D:$D,$D67,Fluxo!$E:$E,"&lt;&gt;"&amp;"PERMUTANTE"))</f>
        <v>0</v>
      </c>
      <c r="FR67" s="18">
        <f>IF(FR$5&gt;$G$4,0,SUMIFS(Fluxo!$O:$O,Fluxo!$U:$U,"&gt;"&amp;FQ$5,Fluxo!$U:$U,"&lt;="&amp;FR$5,Fluxo!$D:$D,$D67,Fluxo!$E:$E,"&lt;&gt;"&amp;"PERMUTANTE"))</f>
        <v>0</v>
      </c>
      <c r="FS67" s="18">
        <f>IF(FS$5&gt;$G$4,0,SUMIFS(Fluxo!$O:$O,Fluxo!$U:$U,"&gt;"&amp;FR$5,Fluxo!$U:$U,"&lt;="&amp;FS$5,Fluxo!$D:$D,$D67,Fluxo!$E:$E,"&lt;&gt;"&amp;"PERMUTANTE"))</f>
        <v>0</v>
      </c>
      <c r="FT67" s="18">
        <f>IF(FT$5&gt;$G$4,0,SUMIFS(Fluxo!$O:$O,Fluxo!$U:$U,"&gt;"&amp;FS$5,Fluxo!$U:$U,"&lt;="&amp;FT$5,Fluxo!$D:$D,$D67,Fluxo!$E:$E,"&lt;&gt;"&amp;"PERMUTANTE"))</f>
        <v>0</v>
      </c>
      <c r="FU67" s="18">
        <f>IF(FU$5&gt;$G$4,0,SUMIFS(Fluxo!$O:$O,Fluxo!$U:$U,"&gt;"&amp;FT$5,Fluxo!$U:$U,"&lt;="&amp;FU$5,Fluxo!$D:$D,$D67,Fluxo!$E:$E,"&lt;&gt;"&amp;"PERMUTANTE"))</f>
        <v>0</v>
      </c>
      <c r="FV67" s="18">
        <f>IF(FV$5&gt;$G$4,0,SUMIFS(Fluxo!$O:$O,Fluxo!$U:$U,"&gt;"&amp;FU$5,Fluxo!$U:$U,"&lt;="&amp;FV$5,Fluxo!$D:$D,$D67,Fluxo!$E:$E,"&lt;&gt;"&amp;"PERMUTANTE"))</f>
        <v>0</v>
      </c>
      <c r="FW67" s="18">
        <f>IF(FW$5&gt;$G$4,0,SUMIFS(Fluxo!$O:$O,Fluxo!$U:$U,"&gt;"&amp;FV$5,Fluxo!$U:$U,"&lt;="&amp;FW$5,Fluxo!$D:$D,$D67,Fluxo!$E:$E,"&lt;&gt;"&amp;"PERMUTANTE"))</f>
        <v>0</v>
      </c>
      <c r="FX67" s="18">
        <f>IF(FX$5&gt;$G$4,0,SUMIFS(Fluxo!$O:$O,Fluxo!$U:$U,"&gt;"&amp;FW$5,Fluxo!$U:$U,"&lt;="&amp;FX$5,Fluxo!$D:$D,$D67,Fluxo!$E:$E,"&lt;&gt;"&amp;"PERMUTANTE"))</f>
        <v>0</v>
      </c>
      <c r="FY67" s="18">
        <f>IF(FY$5&gt;$G$4,0,SUMIFS(Fluxo!$O:$O,Fluxo!$U:$U,"&gt;"&amp;FX$5,Fluxo!$U:$U,"&lt;="&amp;FY$5,Fluxo!$D:$D,$D67,Fluxo!$E:$E,"&lt;&gt;"&amp;"PERMUTANTE"))</f>
        <v>0</v>
      </c>
      <c r="FZ67" s="18">
        <f>IF(FZ$5&gt;$G$4,0,SUMIFS(Fluxo!$O:$O,Fluxo!$U:$U,"&gt;"&amp;FY$5,Fluxo!$U:$U,"&lt;="&amp;FZ$5,Fluxo!$D:$D,$D67,Fluxo!$E:$E,"&lt;&gt;"&amp;"PERMUTANTE"))</f>
        <v>0</v>
      </c>
      <c r="GA67" s="18">
        <f>IF(GA$5&gt;$G$4,0,SUMIFS(Fluxo!$O:$O,Fluxo!$U:$U,"&gt;"&amp;FZ$5,Fluxo!$U:$U,"&lt;="&amp;GA$5,Fluxo!$D:$D,$D67,Fluxo!$E:$E,"&lt;&gt;"&amp;"PERMUTANTE"))</f>
        <v>0</v>
      </c>
      <c r="GB67" s="18">
        <f>IF(GB$5&gt;$G$4,0,SUMIFS(Fluxo!$O:$O,Fluxo!$U:$U,"&gt;"&amp;GA$5,Fluxo!$U:$U,"&lt;="&amp;GB$5,Fluxo!$D:$D,$D67,Fluxo!$E:$E,"&lt;&gt;"&amp;"PERMUTANTE"))</f>
        <v>0</v>
      </c>
      <c r="GC67" s="18">
        <f>IF(GC$5&gt;$G$4,0,SUMIFS(Fluxo!$O:$O,Fluxo!$U:$U,"&gt;"&amp;GB$5,Fluxo!$U:$U,"&lt;="&amp;GC$5,Fluxo!$D:$D,$D67,Fluxo!$E:$E,"&lt;&gt;"&amp;"PERMUTANTE"))</f>
        <v>0</v>
      </c>
      <c r="GD67" s="18">
        <f>IF(GD$5&gt;$G$4,0,SUMIFS(Fluxo!$O:$O,Fluxo!$U:$U,"&gt;"&amp;GC$5,Fluxo!$U:$U,"&lt;="&amp;GD$5,Fluxo!$D:$D,$D67,Fluxo!$E:$E,"&lt;&gt;"&amp;"PERMUTANTE"))</f>
        <v>0</v>
      </c>
      <c r="GE67" s="18">
        <f>IF(GE$5&gt;$G$4,0,SUMIFS(Fluxo!$O:$O,Fluxo!$U:$U,"&gt;"&amp;GD$5,Fluxo!$U:$U,"&lt;="&amp;GE$5,Fluxo!$D:$D,$D67,Fluxo!$E:$E,"&lt;&gt;"&amp;"PERMUTANTE"))</f>
        <v>0</v>
      </c>
      <c r="GF67" s="18">
        <f>IF(GF$5&gt;$G$4,0,SUMIFS(Fluxo!$O:$O,Fluxo!$U:$U,"&gt;"&amp;GE$5,Fluxo!$U:$U,"&lt;="&amp;GF$5,Fluxo!$D:$D,$D67,Fluxo!$E:$E,"&lt;&gt;"&amp;"PERMUTANTE"))</f>
        <v>0</v>
      </c>
      <c r="GG67" s="18">
        <f>IF(GG$5&gt;$G$4,0,SUMIFS(Fluxo!$O:$O,Fluxo!$U:$U,"&gt;"&amp;GF$5,Fluxo!$U:$U,"&lt;="&amp;GG$5,Fluxo!$D:$D,$D67,Fluxo!$E:$E,"&lt;&gt;"&amp;"PERMUTANTE"))</f>
        <v>0</v>
      </c>
      <c r="GH67" s="18">
        <f>IF(GH$5&gt;$G$4,0,SUMIFS(Fluxo!$O:$O,Fluxo!$U:$U,"&gt;"&amp;GG$5,Fluxo!$U:$U,"&lt;="&amp;GH$5,Fluxo!$D:$D,$D67,Fluxo!$E:$E,"&lt;&gt;"&amp;"PERMUTANTE"))</f>
        <v>0</v>
      </c>
      <c r="GI67" s="18">
        <f>IF(GI$5&gt;$G$4,0,SUMIFS(Fluxo!$O:$O,Fluxo!$U:$U,"&gt;"&amp;GH$5,Fluxo!$U:$U,"&lt;="&amp;GI$5,Fluxo!$D:$D,$D67,Fluxo!$E:$E,"&lt;&gt;"&amp;"PERMUTANTE"))</f>
        <v>0</v>
      </c>
      <c r="GJ67" s="18">
        <f>IF(GJ$5&gt;$G$4,0,SUMIFS(Fluxo!$O:$O,Fluxo!$U:$U,"&gt;"&amp;GI$5,Fluxo!$U:$U,"&lt;="&amp;GJ$5,Fluxo!$D:$D,$D67,Fluxo!$E:$E,"&lt;&gt;"&amp;"PERMUTANTE"))</f>
        <v>0</v>
      </c>
      <c r="GK67" s="18">
        <f>IF(GK$5&gt;$G$4,0,SUMIFS(Fluxo!$O:$O,Fluxo!$U:$U,"&gt;"&amp;GJ$5,Fluxo!$U:$U,"&lt;="&amp;GK$5,Fluxo!$D:$D,$D67,Fluxo!$E:$E,"&lt;&gt;"&amp;"PERMUTANTE"))</f>
        <v>0</v>
      </c>
      <c r="GL67" s="18">
        <f>IF(GL$5&gt;$G$4,0,SUMIFS(Fluxo!$O:$O,Fluxo!$U:$U,"&gt;"&amp;GK$5,Fluxo!$U:$U,"&lt;="&amp;GL$5,Fluxo!$D:$D,$D67,Fluxo!$E:$E,"&lt;&gt;"&amp;"PERMUTANTE"))</f>
        <v>0</v>
      </c>
      <c r="GM67" s="18">
        <f>IF(GM$5&gt;$G$4,0,SUMIFS(Fluxo!$O:$O,Fluxo!$U:$U,"&gt;"&amp;GL$5,Fluxo!$U:$U,"&lt;="&amp;GM$5,Fluxo!$D:$D,$D67,Fluxo!$E:$E,"&lt;&gt;"&amp;"PERMUTANTE"))</f>
        <v>0</v>
      </c>
      <c r="GN67" s="18">
        <f>IF(GN$5&gt;$G$4,0,SUMIFS(Fluxo!$O:$O,Fluxo!$U:$U,"&gt;"&amp;GM$5,Fluxo!$U:$U,"&lt;="&amp;GN$5,Fluxo!$D:$D,$D67,Fluxo!$E:$E,"&lt;&gt;"&amp;"PERMUTANTE"))</f>
        <v>0</v>
      </c>
      <c r="GO67" s="18">
        <f>IF(GO$5&gt;$G$4,0,SUMIFS(Fluxo!$O:$O,Fluxo!$U:$U,"&gt;"&amp;GN$5,Fluxo!$U:$U,"&lt;="&amp;GO$5,Fluxo!$D:$D,$D67,Fluxo!$E:$E,"&lt;&gt;"&amp;"PERMUTANTE"))</f>
        <v>0</v>
      </c>
      <c r="GP67" s="18">
        <f>IF(GP$5&gt;$G$4,0,SUMIFS(Fluxo!$O:$O,Fluxo!$U:$U,"&gt;"&amp;GO$5,Fluxo!$U:$U,"&lt;="&amp;GP$5,Fluxo!$D:$D,$D67,Fluxo!$E:$E,"&lt;&gt;"&amp;"PERMUTANTE"))</f>
        <v>0</v>
      </c>
      <c r="GQ67" s="18">
        <f>IF(GQ$5&gt;$G$4,0,SUMIFS(Fluxo!$O:$O,Fluxo!$U:$U,"&gt;"&amp;GP$5,Fluxo!$U:$U,"&lt;="&amp;GQ$5,Fluxo!$D:$D,$D67,Fluxo!$E:$E,"&lt;&gt;"&amp;"PERMUTANTE"))</f>
        <v>0</v>
      </c>
      <c r="GR67" s="18">
        <f>IF(GR$5&gt;$G$4,0,SUMIFS(Fluxo!$O:$O,Fluxo!$U:$U,"&gt;"&amp;GQ$5,Fluxo!$U:$U,"&lt;="&amp;GR$5,Fluxo!$D:$D,$D67,Fluxo!$E:$E,"&lt;&gt;"&amp;"PERMUTANTE"))</f>
        <v>0</v>
      </c>
      <c r="GS67" s="18">
        <f>IF(GS$5&gt;$G$4,0,SUMIFS(Fluxo!$O:$O,Fluxo!$U:$U,"&gt;"&amp;GR$5,Fluxo!$U:$U,"&lt;="&amp;GS$5,Fluxo!$D:$D,$D67,Fluxo!$E:$E,"&lt;&gt;"&amp;"PERMUTANTE"))</f>
        <v>0</v>
      </c>
      <c r="GT67" s="18">
        <f>IF(GT$5&gt;$G$4,0,SUMIFS(Fluxo!$O:$O,Fluxo!$U:$U,"&gt;"&amp;GS$5,Fluxo!$U:$U,"&lt;="&amp;GT$5,Fluxo!$D:$D,$D67,Fluxo!$E:$E,"&lt;&gt;"&amp;"PERMUTANTE"))</f>
        <v>0</v>
      </c>
      <c r="GU67" s="18">
        <f>IF(GU$5&gt;$G$4,0,SUMIFS(Fluxo!$O:$O,Fluxo!$U:$U,"&gt;"&amp;GT$5,Fluxo!$U:$U,"&lt;="&amp;GU$5,Fluxo!$D:$D,$D67,Fluxo!$E:$E,"&lt;&gt;"&amp;"PERMUTANTE"))</f>
        <v>0</v>
      </c>
      <c r="GV67" s="18">
        <f>IF(GV$5&gt;$G$4,0,SUMIFS(Fluxo!$O:$O,Fluxo!$U:$U,"&gt;"&amp;GU$5,Fluxo!$U:$U,"&lt;="&amp;GV$5,Fluxo!$D:$D,$D67,Fluxo!$E:$E,"&lt;&gt;"&amp;"PERMUTANTE"))</f>
        <v>0</v>
      </c>
      <c r="GW67" s="18">
        <f>IF(GW$5&gt;$G$4,0,SUMIFS(Fluxo!$O:$O,Fluxo!$U:$U,"&gt;"&amp;GV$5,Fluxo!$U:$U,"&lt;="&amp;GW$5,Fluxo!$D:$D,$D67,Fluxo!$E:$E,"&lt;&gt;"&amp;"PERMUTANTE"))</f>
        <v>0</v>
      </c>
      <c r="GX67" s="18">
        <f>IF(GX$5&gt;$G$4,0,SUMIFS(Fluxo!$O:$O,Fluxo!$U:$U,"&gt;"&amp;GW$5,Fluxo!$U:$U,"&lt;="&amp;GX$5,Fluxo!$D:$D,$D67,Fluxo!$E:$E,"&lt;&gt;"&amp;"PERMUTANTE"))</f>
        <v>0</v>
      </c>
      <c r="GY67" s="18">
        <f>IF(GY$5&gt;$G$4,0,SUMIFS(Fluxo!$O:$O,Fluxo!$U:$U,"&gt;"&amp;GX$5,Fluxo!$U:$U,"&lt;="&amp;GY$5,Fluxo!$D:$D,$D67,Fluxo!$E:$E,"&lt;&gt;"&amp;"PERMUTANTE"))</f>
        <v>0</v>
      </c>
      <c r="GZ67" s="18">
        <f>IF(GZ$5&gt;$G$4,0,SUMIFS(Fluxo!$O:$O,Fluxo!$U:$U,"&gt;"&amp;GY$5,Fluxo!$U:$U,"&lt;="&amp;GZ$5,Fluxo!$D:$D,$D67,Fluxo!$E:$E,"&lt;&gt;"&amp;"PERMUTANTE"))</f>
        <v>0</v>
      </c>
      <c r="HA67" s="18">
        <f>IF(HA$5&gt;$G$4,0,SUMIFS(Fluxo!$O:$O,Fluxo!$U:$U,"&gt;"&amp;GZ$5,Fluxo!$U:$U,"&lt;="&amp;HA$5,Fluxo!$D:$D,$D67,Fluxo!$E:$E,"&lt;&gt;"&amp;"PERMUTANTE"))</f>
        <v>0</v>
      </c>
      <c r="HB67" s="18">
        <f>IF(HB$5&gt;$G$4,0,SUMIFS(Fluxo!$O:$O,Fluxo!$U:$U,"&gt;"&amp;HA$5,Fluxo!$U:$U,"&lt;="&amp;HB$5,Fluxo!$D:$D,$D67,Fluxo!$E:$E,"&lt;&gt;"&amp;"PERMUTANTE"))</f>
        <v>0</v>
      </c>
      <c r="HC67" s="18">
        <f>IF(HC$5&gt;$G$4,0,SUMIFS(Fluxo!$O:$O,Fluxo!$U:$U,"&gt;"&amp;HB$5,Fluxo!$U:$U,"&lt;="&amp;HC$5,Fluxo!$D:$D,$D67,Fluxo!$E:$E,"&lt;&gt;"&amp;"PERMUTANTE"))</f>
        <v>0</v>
      </c>
      <c r="HD67" s="18">
        <f>IF(HD$5&gt;$G$4,0,SUMIFS(Fluxo!$O:$O,Fluxo!$U:$U,"&gt;"&amp;HC$5,Fluxo!$U:$U,"&lt;="&amp;HD$5,Fluxo!$D:$D,$D67,Fluxo!$E:$E,"&lt;&gt;"&amp;"PERMUTANTE"))</f>
        <v>0</v>
      </c>
      <c r="HE67" s="18">
        <f>IF(HE$5&gt;$G$4,0,SUMIFS(Fluxo!$O:$O,Fluxo!$U:$U,"&gt;"&amp;HD$5,Fluxo!$U:$U,"&lt;="&amp;HE$5,Fluxo!$D:$D,$D67,Fluxo!$E:$E,"&lt;&gt;"&amp;"PERMUTANTE"))</f>
        <v>0</v>
      </c>
      <c r="HF67" s="18">
        <f>IF(HF$5&gt;$G$4,0,SUMIFS(Fluxo!$O:$O,Fluxo!$U:$U,"&gt;"&amp;HE$5,Fluxo!$U:$U,"&lt;="&amp;HF$5,Fluxo!$D:$D,$D67,Fluxo!$E:$E,"&lt;&gt;"&amp;"PERMUTANTE"))</f>
        <v>0</v>
      </c>
    </row>
    <row r="68" spans="1:214">
      <c r="A68" s="20">
        <f t="shared" si="8"/>
        <v>58</v>
      </c>
      <c r="B68" s="140" t="str">
        <f>'Check Carteira'!C60</f>
        <v>E.1016.99.01.0153</v>
      </c>
      <c r="C68" s="141">
        <v>1</v>
      </c>
      <c r="D68" s="129" t="str">
        <f>'Check Carteira'!F60</f>
        <v>A-0153</v>
      </c>
      <c r="E68" s="21">
        <f>IFERROR(INDEX(Contratos!L:L,MATCH(D68,Contratos!R:R,0)),"")</f>
        <v>45408</v>
      </c>
      <c r="F68" s="139">
        <f>IFERROR(INDEX(Contratos!G:G,MATCH(D68,Contratos!R:R,0)),"")</f>
        <v>754189.13</v>
      </c>
      <c r="H68" s="83">
        <f t="shared" si="10"/>
        <v>176345.27999999997</v>
      </c>
      <c r="J68" s="18">
        <f>IF(J$5&gt;$G$4,0,SUMIFS(Fluxo!$O:$O,Fluxo!$U:$U,"&gt;"&amp;I$5,Fluxo!$U:$U,"&lt;="&amp;J$5,Fluxo!$D:$D,$D68))</f>
        <v>0</v>
      </c>
      <c r="K68" s="18">
        <f>IF(K$5&gt;$G$4,0,SUMIFS(Fluxo!$O:$O,Fluxo!$U:$U,"&gt;"&amp;J$5,Fluxo!$U:$U,"&lt;="&amp;K$5,Fluxo!$D:$D,$D68))</f>
        <v>0</v>
      </c>
      <c r="L68" s="18">
        <f>IF(L$5&gt;$G$4,0,SUMIFS(Fluxo!$O:$O,Fluxo!$U:$U,"&gt;"&amp;K$5,Fluxo!$U:$U,"&lt;="&amp;L$5,Fluxo!$D:$D,$D68))</f>
        <v>0</v>
      </c>
      <c r="M68" s="18">
        <f>IF(M$5&gt;$G$4,0,SUMIFS(Fluxo!$O:$O,Fluxo!$U:$U,"&gt;"&amp;L$5,Fluxo!$U:$U,"&lt;="&amp;M$5,Fluxo!$D:$D,$D68))</f>
        <v>0</v>
      </c>
      <c r="N68" s="18">
        <f>IF(N$5&gt;$G$4,0,SUMIFS(Fluxo!$O:$O,Fluxo!$U:$U,"&gt;"&amp;M$5,Fluxo!$U:$U,"&lt;="&amp;N$5,Fluxo!$D:$D,$D68))</f>
        <v>0</v>
      </c>
      <c r="O68" s="18">
        <f>IF(O$5&gt;$G$4,0,SUMIFS(Fluxo!$O:$O,Fluxo!$U:$U,"&gt;"&amp;N$5,Fluxo!$U:$U,"&lt;="&amp;O$5,Fluxo!$D:$D,$D68))</f>
        <v>0</v>
      </c>
      <c r="P68" s="18">
        <f>IF(P$5&gt;$G$4,0,SUMIFS(Fluxo!$O:$O,Fluxo!$U:$U,"&gt;"&amp;O$5,Fluxo!$U:$U,"&lt;="&amp;P$5,Fluxo!$D:$D,$D68))</f>
        <v>0</v>
      </c>
      <c r="Q68" s="18">
        <f>IF(Q$5&gt;$G$4,0,SUMIFS(Fluxo!$O:$O,Fluxo!$U:$U,"&gt;"&amp;P$5,Fluxo!$U:$U,"&lt;="&amp;Q$5,Fluxo!$D:$D,$D68))</f>
        <v>0</v>
      </c>
      <c r="R68" s="18">
        <f>IF(R$5&gt;$G$4,0,SUMIFS(Fluxo!$O:$O,Fluxo!$U:$U,"&gt;"&amp;Q$5,Fluxo!$U:$U,"&lt;="&amp;R$5,Fluxo!$D:$D,$D68))</f>
        <v>0</v>
      </c>
      <c r="S68" s="18">
        <f>IF(S$5&gt;$G$4,0,SUMIFS(Fluxo!$O:$O,Fluxo!$U:$U,"&gt;"&amp;R$5,Fluxo!$U:$U,"&lt;="&amp;S$5,Fluxo!$D:$D,$D68,Fluxo!$E:$E,"&lt;&gt;"&amp;"PERMUTANTE"))</f>
        <v>0</v>
      </c>
      <c r="T68" s="18">
        <f>IF(T$5&gt;$G$4,0,SUMIFS(Fluxo!$O:$O,Fluxo!$U:$U,"&gt;"&amp;S$5,Fluxo!$U:$U,"&lt;="&amp;T$5,Fluxo!$D:$D,$D68,Fluxo!$E:$E,"&lt;&gt;"&amp;"PERMUTANTE"))</f>
        <v>0</v>
      </c>
      <c r="U68" s="18">
        <f>IF(U$5&gt;$G$4,0,SUMIFS(Fluxo!$O:$O,Fluxo!$U:$U,"&gt;"&amp;T$5,Fluxo!$U:$U,"&lt;="&amp;U$5,Fluxo!$D:$D,$D68,Fluxo!$E:$E,"&lt;&gt;"&amp;"PERMUTANTE"))</f>
        <v>0</v>
      </c>
      <c r="V68" s="18">
        <f>IF(V$5&gt;$G$4,0,SUMIFS(Fluxo!$O:$O,Fluxo!$U:$U,"&gt;"&amp;U$5,Fluxo!$U:$U,"&lt;="&amp;V$5,Fluxo!$D:$D,$D68,Fluxo!$E:$E,"&lt;&gt;"&amp;"PERMUTANTE"))</f>
        <v>51757.83</v>
      </c>
      <c r="W68" s="18">
        <f>IF(W$5&gt;$G$4,0,SUMIFS(Fluxo!$O:$O,Fluxo!$U:$U,"&gt;"&amp;V$5,Fluxo!$U:$U,"&lt;="&amp;W$5,Fluxo!$D:$D,$D68,Fluxo!$E:$E,"&lt;&gt;"&amp;"PERMUTANTE"))</f>
        <v>100279.4</v>
      </c>
      <c r="X68" s="18">
        <f>IF(X$5&gt;$G$4,0,SUMIFS(Fluxo!$O:$O,Fluxo!$U:$U,"&gt;"&amp;W$5,Fluxo!$U:$U,"&lt;="&amp;X$5,Fluxo!$D:$D,$D68,Fluxo!$E:$E,"&lt;&gt;"&amp;"PERMUTANTE"))</f>
        <v>6016.76</v>
      </c>
      <c r="Y68" s="18">
        <f>IF(Y$5&gt;$G$4,0,SUMIFS(Fluxo!$O:$O,Fluxo!$U:$U,"&gt;"&amp;X$5,Fluxo!$U:$U,"&lt;="&amp;Y$5,Fluxo!$D:$D,$D68,Fluxo!$E:$E,"&lt;&gt;"&amp;"PERMUTANTE"))</f>
        <v>12147.74</v>
      </c>
      <c r="Z68" s="18">
        <f>IF(Z$5&gt;$G$4,0,SUMIFS(Fluxo!$O:$O,Fluxo!$U:$U,"&gt;"&amp;Y$5,Fluxo!$U:$U,"&lt;="&amp;Z$5,Fluxo!$D:$D,$D68,Fluxo!$E:$E,"&lt;&gt;"&amp;"PERMUTANTE"))</f>
        <v>6143.55</v>
      </c>
      <c r="AA68" s="18">
        <f>IF(AA$5&gt;$G$4,0,SUMIFS(Fluxo!$O:$O,Fluxo!$U:$U,"&gt;"&amp;Z$5,Fluxo!$U:$U,"&lt;="&amp;AA$5,Fluxo!$D:$D,$D68,Fluxo!$E:$E,"&lt;&gt;"&amp;"PERMUTANTE"))</f>
        <v>0</v>
      </c>
      <c r="AB68" s="18">
        <f>IF(AB$5&gt;$G$4,0,SUMIFS(Fluxo!$O:$O,Fluxo!$U:$U,"&gt;"&amp;AA$5,Fluxo!$U:$U,"&lt;="&amp;AB$5,Fluxo!$D:$D,$D68,Fluxo!$E:$E,"&lt;&gt;"&amp;"PERMUTANTE"))</f>
        <v>0</v>
      </c>
      <c r="AC68" s="18">
        <f>IF(AC$5&gt;$G$4,0,SUMIFS(Fluxo!$O:$O,Fluxo!$U:$U,"&gt;"&amp;AB$5,Fluxo!$U:$U,"&lt;="&amp;AC$5,Fluxo!$D:$D,$D68,Fluxo!$E:$E,"&lt;&gt;"&amp;"PERMUTANTE"))</f>
        <v>0</v>
      </c>
      <c r="AD68" s="18">
        <f>IF(AD$5&gt;$G$4,0,SUMIFS(Fluxo!$O:$O,Fluxo!$U:$U,"&gt;"&amp;AC$5,Fluxo!$U:$U,"&lt;="&amp;AD$5,Fluxo!$D:$D,$D68,Fluxo!$E:$E,"&lt;&gt;"&amp;"PERMUTANTE"))</f>
        <v>0</v>
      </c>
      <c r="AE68" s="18">
        <f>IF(AE$5&gt;$G$4,0,SUMIFS(Fluxo!$O:$O,Fluxo!$U:$U,"&gt;"&amp;AD$5,Fluxo!$U:$U,"&lt;="&amp;AE$5,Fluxo!$D:$D,$D68,Fluxo!$E:$E,"&lt;&gt;"&amp;"PERMUTANTE"))</f>
        <v>0</v>
      </c>
      <c r="AF68" s="18">
        <f>IF(AF$5&gt;$G$4,0,SUMIFS(Fluxo!$O:$O,Fluxo!$U:$U,"&gt;"&amp;AE$5,Fluxo!$U:$U,"&lt;="&amp;AF$5,Fluxo!$D:$D,$D68,Fluxo!$E:$E,"&lt;&gt;"&amp;"PERMUTANTE"))</f>
        <v>0</v>
      </c>
      <c r="AG68" s="18">
        <f>IF(AG$5&gt;$G$4,0,SUMIFS(Fluxo!$O:$O,Fluxo!$U:$U,"&gt;"&amp;AF$5,Fluxo!$U:$U,"&lt;="&amp;AG$5,Fluxo!$D:$D,$D68,Fluxo!$E:$E,"&lt;&gt;"&amp;"PERMUTANTE"))</f>
        <v>0</v>
      </c>
      <c r="AH68" s="18">
        <f>IF(AH$5&gt;$G$4,0,SUMIFS(Fluxo!$O:$O,Fluxo!$U:$U,"&gt;"&amp;AG$5,Fluxo!$U:$U,"&lt;="&amp;AH$5,Fluxo!$D:$D,$D68,Fluxo!$E:$E,"&lt;&gt;"&amp;"PERMUTANTE"))</f>
        <v>0</v>
      </c>
      <c r="AI68" s="18">
        <f>IF(AI$5&gt;$G$4,0,SUMIFS(Fluxo!$O:$O,Fluxo!$U:$U,"&gt;"&amp;AH$5,Fluxo!$U:$U,"&lt;="&amp;AI$5,Fluxo!$D:$D,$D68,Fluxo!$E:$E,"&lt;&gt;"&amp;"PERMUTANTE"))</f>
        <v>0</v>
      </c>
      <c r="AJ68" s="18">
        <f>IF(AJ$5&gt;$G$4,0,SUMIFS(Fluxo!$O:$O,Fluxo!$U:$U,"&gt;"&amp;AI$5,Fluxo!$U:$U,"&lt;="&amp;AJ$5,Fluxo!$D:$D,$D68,Fluxo!$E:$E,"&lt;&gt;"&amp;"PERMUTANTE"))</f>
        <v>0</v>
      </c>
      <c r="AK68" s="18">
        <f>IF(AK$5&gt;$G$4,0,SUMIFS(Fluxo!$O:$O,Fluxo!$U:$U,"&gt;"&amp;AJ$5,Fluxo!$U:$U,"&lt;="&amp;AK$5,Fluxo!$D:$D,$D68,Fluxo!$E:$E,"&lt;&gt;"&amp;"PERMUTANTE"))</f>
        <v>0</v>
      </c>
      <c r="AL68" s="18">
        <f>IF(AL$5&gt;$G$4,0,SUMIFS(Fluxo!$O:$O,Fluxo!$U:$U,"&gt;"&amp;AK$5,Fluxo!$U:$U,"&lt;="&amp;AL$5,Fluxo!$D:$D,$D68,Fluxo!$E:$E,"&lt;&gt;"&amp;"PERMUTANTE"))</f>
        <v>0</v>
      </c>
      <c r="AM68" s="18">
        <f>IF(AM$5&gt;$G$4,0,SUMIFS(Fluxo!$O:$O,Fluxo!$U:$U,"&gt;"&amp;AL$5,Fluxo!$U:$U,"&lt;="&amp;AM$5,Fluxo!$D:$D,$D68,Fluxo!$E:$E,"&lt;&gt;"&amp;"PERMUTANTE"))</f>
        <v>0</v>
      </c>
      <c r="AN68" s="18">
        <f>IF(AN$5&gt;$G$4,0,SUMIFS(Fluxo!$O:$O,Fluxo!$U:$U,"&gt;"&amp;AM$5,Fluxo!$U:$U,"&lt;="&amp;AN$5,Fluxo!$D:$D,$D68,Fluxo!$E:$E,"&lt;&gt;"&amp;"PERMUTANTE"))</f>
        <v>0</v>
      </c>
      <c r="AO68" s="18">
        <f>IF(AO$5&gt;$G$4,0,SUMIFS(Fluxo!$O:$O,Fluxo!$U:$U,"&gt;"&amp;AN$5,Fluxo!$U:$U,"&lt;="&amp;AO$5,Fluxo!$D:$D,$D68,Fluxo!$E:$E,"&lt;&gt;"&amp;"PERMUTANTE"))</f>
        <v>0</v>
      </c>
      <c r="AP68" s="18">
        <f>IF(AP$5&gt;$G$4,0,SUMIFS(Fluxo!$O:$O,Fluxo!$U:$U,"&gt;"&amp;AO$5,Fluxo!$U:$U,"&lt;="&amp;AP$5,Fluxo!$D:$D,$D68,Fluxo!$E:$E,"&lt;&gt;"&amp;"PERMUTANTE"))</f>
        <v>0</v>
      </c>
      <c r="AQ68" s="18">
        <f>IF(AQ$5&gt;$G$4,0,SUMIFS(Fluxo!$O:$O,Fluxo!$U:$U,"&gt;"&amp;AP$5,Fluxo!$U:$U,"&lt;="&amp;AQ$5,Fluxo!$D:$D,$D68,Fluxo!$E:$E,"&lt;&gt;"&amp;"PERMUTANTE"))</f>
        <v>0</v>
      </c>
      <c r="AR68" s="18">
        <f>IF(AR$5&gt;$G$4,0,SUMIFS(Fluxo!$O:$O,Fluxo!$U:$U,"&gt;"&amp;AQ$5,Fluxo!$U:$U,"&lt;="&amp;AR$5,Fluxo!$D:$D,$D68,Fluxo!$E:$E,"&lt;&gt;"&amp;"PERMUTANTE"))</f>
        <v>0</v>
      </c>
      <c r="AS68" s="18">
        <f>IF(AS$5&gt;$G$4,0,SUMIFS(Fluxo!$O:$O,Fluxo!$U:$U,"&gt;"&amp;AR$5,Fluxo!$U:$U,"&lt;="&amp;AS$5,Fluxo!$D:$D,$D68,Fluxo!$E:$E,"&lt;&gt;"&amp;"PERMUTANTE"))</f>
        <v>0</v>
      </c>
      <c r="AT68" s="18">
        <f>IF(AT$5&gt;$G$4,0,SUMIFS(Fluxo!$O:$O,Fluxo!$U:$U,"&gt;"&amp;AS$5,Fluxo!$U:$U,"&lt;="&amp;AT$5,Fluxo!$D:$D,$D68,Fluxo!$E:$E,"&lt;&gt;"&amp;"PERMUTANTE"))</f>
        <v>0</v>
      </c>
      <c r="AU68" s="18">
        <f>IF(AU$5&gt;$G$4,0,SUMIFS(Fluxo!$O:$O,Fluxo!$U:$U,"&gt;"&amp;AT$5,Fluxo!$U:$U,"&lt;="&amp;AU$5,Fluxo!$D:$D,$D68,Fluxo!$E:$E,"&lt;&gt;"&amp;"PERMUTANTE"))</f>
        <v>0</v>
      </c>
      <c r="AV68" s="18">
        <f>IF(AV$5&gt;$G$4,0,SUMIFS(Fluxo!$O:$O,Fluxo!$U:$U,"&gt;"&amp;AU$5,Fluxo!$U:$U,"&lt;="&amp;AV$5,Fluxo!$D:$D,$D68,Fluxo!$E:$E,"&lt;&gt;"&amp;"PERMUTANTE"))</f>
        <v>0</v>
      </c>
      <c r="AW68" s="18">
        <f>IF(AW$5&gt;$G$4,0,SUMIFS(Fluxo!$O:$O,Fluxo!$U:$U,"&gt;"&amp;AV$5,Fluxo!$U:$U,"&lt;="&amp;AW$5,Fluxo!$D:$D,$D68,Fluxo!$E:$E,"&lt;&gt;"&amp;"PERMUTANTE"))</f>
        <v>0</v>
      </c>
      <c r="AX68" s="18">
        <f>IF(AX$5&gt;$G$4,0,SUMIFS(Fluxo!$O:$O,Fluxo!$U:$U,"&gt;"&amp;AW$5,Fluxo!$U:$U,"&lt;="&amp;AX$5,Fluxo!$D:$D,$D68,Fluxo!$E:$E,"&lt;&gt;"&amp;"PERMUTANTE"))</f>
        <v>0</v>
      </c>
      <c r="AY68" s="18">
        <f>IF(AY$5&gt;$G$4,0,SUMIFS(Fluxo!$O:$O,Fluxo!$U:$U,"&gt;"&amp;AX$5,Fluxo!$U:$U,"&lt;="&amp;AY$5,Fluxo!$D:$D,$D68,Fluxo!$E:$E,"&lt;&gt;"&amp;"PERMUTANTE"))</f>
        <v>0</v>
      </c>
      <c r="AZ68" s="18">
        <f>IF(AZ$5&gt;$G$4,0,SUMIFS(Fluxo!$O:$O,Fluxo!$U:$U,"&gt;"&amp;AY$5,Fluxo!$U:$U,"&lt;="&amp;AZ$5,Fluxo!$D:$D,$D68,Fluxo!$E:$E,"&lt;&gt;"&amp;"PERMUTANTE"))</f>
        <v>0</v>
      </c>
      <c r="BA68" s="18">
        <f>IF(BA$5&gt;$G$4,0,SUMIFS(Fluxo!$O:$O,Fluxo!$U:$U,"&gt;"&amp;AZ$5,Fluxo!$U:$U,"&lt;="&amp;BA$5,Fluxo!$D:$D,$D68,Fluxo!$E:$E,"&lt;&gt;"&amp;"PERMUTANTE"))</f>
        <v>0</v>
      </c>
      <c r="BB68" s="18">
        <f>IF(BB$5&gt;$G$4,0,SUMIFS(Fluxo!$O:$O,Fluxo!$U:$U,"&gt;"&amp;BA$5,Fluxo!$U:$U,"&lt;="&amp;BB$5,Fluxo!$D:$D,$D68,Fluxo!$E:$E,"&lt;&gt;"&amp;"PERMUTANTE"))</f>
        <v>0</v>
      </c>
      <c r="BC68" s="18">
        <f>IF(BC$5&gt;$G$4,0,SUMIFS(Fluxo!$O:$O,Fluxo!$U:$U,"&gt;"&amp;BB$5,Fluxo!$U:$U,"&lt;="&amp;BC$5,Fluxo!$D:$D,$D68,Fluxo!$E:$E,"&lt;&gt;"&amp;"PERMUTANTE"))</f>
        <v>0</v>
      </c>
      <c r="BD68" s="18">
        <f>IF(BD$5&gt;$G$4,0,SUMIFS(Fluxo!$O:$O,Fluxo!$U:$U,"&gt;"&amp;BC$5,Fluxo!$U:$U,"&lt;="&amp;BD$5,Fluxo!$D:$D,$D68,Fluxo!$E:$E,"&lt;&gt;"&amp;"PERMUTANTE"))</f>
        <v>0</v>
      </c>
      <c r="BE68" s="18">
        <f>IF(BE$5&gt;$G$4,0,SUMIFS(Fluxo!$O:$O,Fluxo!$U:$U,"&gt;"&amp;BD$5,Fluxo!$U:$U,"&lt;="&amp;BE$5,Fluxo!$D:$D,$D68,Fluxo!$E:$E,"&lt;&gt;"&amp;"PERMUTANTE"))</f>
        <v>0</v>
      </c>
      <c r="BF68" s="18">
        <f>IF(BF$5&gt;$G$4,0,SUMIFS(Fluxo!$O:$O,Fluxo!$U:$U,"&gt;"&amp;BE$5,Fluxo!$U:$U,"&lt;="&amp;BF$5,Fluxo!$D:$D,$D68,Fluxo!$E:$E,"&lt;&gt;"&amp;"PERMUTANTE"))</f>
        <v>0</v>
      </c>
      <c r="BG68" s="18">
        <f>IF(BG$5&gt;$G$4,0,SUMIFS(Fluxo!$O:$O,Fluxo!$U:$U,"&gt;"&amp;BF$5,Fluxo!$U:$U,"&lt;="&amp;BG$5,Fluxo!$D:$D,$D68,Fluxo!$E:$E,"&lt;&gt;"&amp;"PERMUTANTE"))</f>
        <v>0</v>
      </c>
      <c r="BH68" s="18">
        <f>IF(BH$5&gt;$G$4,0,SUMIFS(Fluxo!$O:$O,Fluxo!$U:$U,"&gt;"&amp;BG$5,Fluxo!$U:$U,"&lt;="&amp;BH$5,Fluxo!$D:$D,$D68,Fluxo!$E:$E,"&lt;&gt;"&amp;"PERMUTANTE"))</f>
        <v>0</v>
      </c>
      <c r="BI68" s="18">
        <f>IF(BI$5&gt;$G$4,0,SUMIFS(Fluxo!$O:$O,Fluxo!$U:$U,"&gt;"&amp;BH$5,Fluxo!$U:$U,"&lt;="&amp;BI$5,Fluxo!$D:$D,$D68,Fluxo!$E:$E,"&lt;&gt;"&amp;"PERMUTANTE"))</f>
        <v>0</v>
      </c>
      <c r="BJ68" s="18">
        <f>IF(BJ$5&gt;$G$4,0,SUMIFS(Fluxo!$O:$O,Fluxo!$U:$U,"&gt;"&amp;BI$5,Fluxo!$U:$U,"&lt;="&amp;BJ$5,Fluxo!$D:$D,$D68,Fluxo!$E:$E,"&lt;&gt;"&amp;"PERMUTANTE"))</f>
        <v>0</v>
      </c>
      <c r="BK68" s="18">
        <f>IF(BK$5&gt;$G$4,0,SUMIFS(Fluxo!$O:$O,Fluxo!$U:$U,"&gt;"&amp;BJ$5,Fluxo!$U:$U,"&lt;="&amp;BK$5,Fluxo!$D:$D,$D68,Fluxo!$E:$E,"&lt;&gt;"&amp;"PERMUTANTE"))</f>
        <v>0</v>
      </c>
      <c r="BL68" s="18">
        <f>IF(BL$5&gt;$G$4,0,SUMIFS(Fluxo!$O:$O,Fluxo!$U:$U,"&gt;"&amp;BK$5,Fluxo!$U:$U,"&lt;="&amp;BL$5,Fluxo!$D:$D,$D68,Fluxo!$E:$E,"&lt;&gt;"&amp;"PERMUTANTE"))</f>
        <v>0</v>
      </c>
      <c r="BM68" s="18">
        <f>IF(BM$5&gt;$G$4,0,SUMIFS(Fluxo!$O:$O,Fluxo!$U:$U,"&gt;"&amp;BL$5,Fluxo!$U:$U,"&lt;="&amp;BM$5,Fluxo!$D:$D,$D68,Fluxo!$E:$E,"&lt;&gt;"&amp;"PERMUTANTE"))</f>
        <v>0</v>
      </c>
      <c r="BN68" s="18">
        <f>IF(BN$5&gt;$G$4,0,SUMIFS(Fluxo!$O:$O,Fluxo!$U:$U,"&gt;"&amp;BM$5,Fluxo!$U:$U,"&lt;="&amp;BN$5,Fluxo!$D:$D,$D68,Fluxo!$E:$E,"&lt;&gt;"&amp;"PERMUTANTE"))</f>
        <v>0</v>
      </c>
      <c r="BO68" s="18">
        <f>IF(BO$5&gt;$G$4,0,SUMIFS(Fluxo!$O:$O,Fluxo!$U:$U,"&gt;"&amp;BN$5,Fluxo!$U:$U,"&lt;="&amp;BO$5,Fluxo!$D:$D,$D68,Fluxo!$E:$E,"&lt;&gt;"&amp;"PERMUTANTE"))</f>
        <v>0</v>
      </c>
      <c r="BP68" s="18">
        <f>IF(BP$5&gt;$G$4,0,SUMIFS(Fluxo!$O:$O,Fluxo!$U:$U,"&gt;"&amp;BO$5,Fluxo!$U:$U,"&lt;="&amp;BP$5,Fluxo!$D:$D,$D68,Fluxo!$E:$E,"&lt;&gt;"&amp;"PERMUTANTE"))</f>
        <v>0</v>
      </c>
      <c r="BQ68" s="18">
        <f>IF(BQ$5&gt;$G$4,0,SUMIFS(Fluxo!$O:$O,Fluxo!$U:$U,"&gt;"&amp;BP$5,Fluxo!$U:$U,"&lt;="&amp;BQ$5,Fluxo!$D:$D,$D68,Fluxo!$E:$E,"&lt;&gt;"&amp;"PERMUTANTE"))</f>
        <v>0</v>
      </c>
      <c r="BR68" s="18">
        <f>IF(BR$5&gt;$G$4,0,SUMIFS(Fluxo!$O:$O,Fluxo!$U:$U,"&gt;"&amp;BQ$5,Fluxo!$U:$U,"&lt;="&amp;BR$5,Fluxo!$D:$D,$D68,Fluxo!$E:$E,"&lt;&gt;"&amp;"PERMUTANTE"))</f>
        <v>0</v>
      </c>
      <c r="BS68" s="18">
        <f>IF(BS$5&gt;$G$4,0,SUMIFS(Fluxo!$O:$O,Fluxo!$U:$U,"&gt;"&amp;BR$5,Fluxo!$U:$U,"&lt;="&amp;BS$5,Fluxo!$D:$D,$D68,Fluxo!$E:$E,"&lt;&gt;"&amp;"PERMUTANTE"))</f>
        <v>0</v>
      </c>
      <c r="BT68" s="18">
        <f>IF(BT$5&gt;$G$4,0,SUMIFS(Fluxo!$O:$O,Fluxo!$U:$U,"&gt;"&amp;BS$5,Fluxo!$U:$U,"&lt;="&amp;BT$5,Fluxo!$D:$D,$D68,Fluxo!$E:$E,"&lt;&gt;"&amp;"PERMUTANTE"))</f>
        <v>0</v>
      </c>
      <c r="BU68" s="18">
        <f>IF(BU$5&gt;$G$4,0,SUMIFS(Fluxo!$O:$O,Fluxo!$U:$U,"&gt;"&amp;BT$5,Fluxo!$U:$U,"&lt;="&amp;BU$5,Fluxo!$D:$D,$D68,Fluxo!$E:$E,"&lt;&gt;"&amp;"PERMUTANTE"))</f>
        <v>0</v>
      </c>
      <c r="BV68" s="18">
        <f>IF(BV$5&gt;$G$4,0,SUMIFS(Fluxo!$O:$O,Fluxo!$U:$U,"&gt;"&amp;BU$5,Fluxo!$U:$U,"&lt;="&amp;BV$5,Fluxo!$D:$D,$D68,Fluxo!$E:$E,"&lt;&gt;"&amp;"PERMUTANTE"))</f>
        <v>0</v>
      </c>
      <c r="BW68" s="18">
        <f>IF(BW$5&gt;$G$4,0,SUMIFS(Fluxo!$O:$O,Fluxo!$U:$U,"&gt;"&amp;BV$5,Fluxo!$U:$U,"&lt;="&amp;BW$5,Fluxo!$D:$D,$D68,Fluxo!$E:$E,"&lt;&gt;"&amp;"PERMUTANTE"))</f>
        <v>0</v>
      </c>
      <c r="BX68" s="18">
        <f>IF(BX$5&gt;$G$4,0,SUMIFS(Fluxo!$O:$O,Fluxo!$U:$U,"&gt;"&amp;BW$5,Fluxo!$U:$U,"&lt;="&amp;BX$5,Fluxo!$D:$D,$D68,Fluxo!$E:$E,"&lt;&gt;"&amp;"PERMUTANTE"))</f>
        <v>0</v>
      </c>
      <c r="BY68" s="18">
        <f>IF(BY$5&gt;$G$4,0,SUMIFS(Fluxo!$O:$O,Fluxo!$U:$U,"&gt;"&amp;BX$5,Fluxo!$U:$U,"&lt;="&amp;BY$5,Fluxo!$D:$D,$D68,Fluxo!$E:$E,"&lt;&gt;"&amp;"PERMUTANTE"))</f>
        <v>0</v>
      </c>
      <c r="BZ68" s="18">
        <f>IF(BZ$5&gt;$G$4,0,SUMIFS(Fluxo!$O:$O,Fluxo!$U:$U,"&gt;"&amp;BY$5,Fluxo!$U:$U,"&lt;="&amp;BZ$5,Fluxo!$D:$D,$D68,Fluxo!$E:$E,"&lt;&gt;"&amp;"PERMUTANTE"))</f>
        <v>0</v>
      </c>
      <c r="CA68" s="18">
        <f>IF(CA$5&gt;$G$4,0,SUMIFS(Fluxo!$O:$O,Fluxo!$U:$U,"&gt;"&amp;BZ$5,Fluxo!$U:$U,"&lt;="&amp;CA$5,Fluxo!$D:$D,$D68,Fluxo!$E:$E,"&lt;&gt;"&amp;"PERMUTANTE"))</f>
        <v>0</v>
      </c>
      <c r="CB68" s="18">
        <f>IF(CB$5&gt;$G$4,0,SUMIFS(Fluxo!$O:$O,Fluxo!$U:$U,"&gt;"&amp;CA$5,Fluxo!$U:$U,"&lt;="&amp;CB$5,Fluxo!$D:$D,$D68,Fluxo!$E:$E,"&lt;&gt;"&amp;"PERMUTANTE"))</f>
        <v>0</v>
      </c>
      <c r="CC68" s="18">
        <f>IF(CC$5&gt;$G$4,0,SUMIFS(Fluxo!$O:$O,Fluxo!$U:$U,"&gt;"&amp;CB$5,Fluxo!$U:$U,"&lt;="&amp;CC$5,Fluxo!$D:$D,$D68,Fluxo!$E:$E,"&lt;&gt;"&amp;"PERMUTANTE"))</f>
        <v>0</v>
      </c>
      <c r="CD68" s="18">
        <f>IF(CD$5&gt;$G$4,0,SUMIFS(Fluxo!$O:$O,Fluxo!$U:$U,"&gt;"&amp;CC$5,Fluxo!$U:$U,"&lt;="&amp;CD$5,Fluxo!$D:$D,$D68,Fluxo!$E:$E,"&lt;&gt;"&amp;"PERMUTANTE"))</f>
        <v>0</v>
      </c>
      <c r="CE68" s="18">
        <f>IF(CE$5&gt;$G$4,0,SUMIFS(Fluxo!$O:$O,Fluxo!$U:$U,"&gt;"&amp;CD$5,Fluxo!$U:$U,"&lt;="&amp;CE$5,Fluxo!$D:$D,$D68,Fluxo!$E:$E,"&lt;&gt;"&amp;"PERMUTANTE"))</f>
        <v>0</v>
      </c>
      <c r="CF68" s="18">
        <f>IF(CF$5&gt;$G$4,0,SUMIFS(Fluxo!$O:$O,Fluxo!$U:$U,"&gt;"&amp;CE$5,Fluxo!$U:$U,"&lt;="&amp;CF$5,Fluxo!$D:$D,$D68,Fluxo!$E:$E,"&lt;&gt;"&amp;"PERMUTANTE"))</f>
        <v>0</v>
      </c>
      <c r="CG68" s="18">
        <f>IF(CG$5&gt;$G$4,0,SUMIFS(Fluxo!$O:$O,Fluxo!$U:$U,"&gt;"&amp;CF$5,Fluxo!$U:$U,"&lt;="&amp;CG$5,Fluxo!$D:$D,$D68,Fluxo!$E:$E,"&lt;&gt;"&amp;"PERMUTANTE"))</f>
        <v>0</v>
      </c>
      <c r="CH68" s="18">
        <f>IF(CH$5&gt;$G$4,0,SUMIFS(Fluxo!$O:$O,Fluxo!$U:$U,"&gt;"&amp;CG$5,Fluxo!$U:$U,"&lt;="&amp;CH$5,Fluxo!$D:$D,$D68,Fluxo!$E:$E,"&lt;&gt;"&amp;"PERMUTANTE"))</f>
        <v>0</v>
      </c>
      <c r="CI68" s="18">
        <f>IF(CI$5&gt;$G$4,0,SUMIFS(Fluxo!$O:$O,Fluxo!$U:$U,"&gt;"&amp;CH$5,Fluxo!$U:$U,"&lt;="&amp;CI$5,Fluxo!$D:$D,$D68,Fluxo!$E:$E,"&lt;&gt;"&amp;"PERMUTANTE"))</f>
        <v>0</v>
      </c>
      <c r="CJ68" s="18">
        <f>IF(CJ$5&gt;$G$4,0,SUMIFS(Fluxo!$O:$O,Fluxo!$U:$U,"&gt;"&amp;CI$5,Fluxo!$U:$U,"&lt;="&amp;CJ$5,Fluxo!$D:$D,$D68,Fluxo!$E:$E,"&lt;&gt;"&amp;"PERMUTANTE"))</f>
        <v>0</v>
      </c>
      <c r="CK68" s="18">
        <f>IF(CK$5&gt;$G$4,0,SUMIFS(Fluxo!$O:$O,Fluxo!$U:$U,"&gt;"&amp;CJ$5,Fluxo!$U:$U,"&lt;="&amp;CK$5,Fluxo!$D:$D,$D68,Fluxo!$E:$E,"&lt;&gt;"&amp;"PERMUTANTE"))</f>
        <v>0</v>
      </c>
      <c r="CL68" s="18">
        <f>IF(CL$5&gt;$G$4,0,SUMIFS(Fluxo!$O:$O,Fluxo!$U:$U,"&gt;"&amp;CK$5,Fluxo!$U:$U,"&lt;="&amp;CL$5,Fluxo!$D:$D,$D68,Fluxo!$E:$E,"&lt;&gt;"&amp;"PERMUTANTE"))</f>
        <v>0</v>
      </c>
      <c r="CM68" s="18">
        <f>IF(CM$5&gt;$G$4,0,SUMIFS(Fluxo!$O:$O,Fluxo!$U:$U,"&gt;"&amp;CL$5,Fluxo!$U:$U,"&lt;="&amp;CM$5,Fluxo!$D:$D,$D68,Fluxo!$E:$E,"&lt;&gt;"&amp;"PERMUTANTE"))</f>
        <v>0</v>
      </c>
      <c r="CN68" s="18">
        <f>IF(CN$5&gt;$G$4,0,SUMIFS(Fluxo!$O:$O,Fluxo!$U:$U,"&gt;"&amp;CM$5,Fluxo!$U:$U,"&lt;="&amp;CN$5,Fluxo!$D:$D,$D68,Fluxo!$E:$E,"&lt;&gt;"&amp;"PERMUTANTE"))</f>
        <v>0</v>
      </c>
      <c r="CO68" s="18">
        <f>IF(CO$5&gt;$G$4,0,SUMIFS(Fluxo!$O:$O,Fluxo!$U:$U,"&gt;"&amp;CN$5,Fluxo!$U:$U,"&lt;="&amp;CO$5,Fluxo!$D:$D,$D68,Fluxo!$E:$E,"&lt;&gt;"&amp;"PERMUTANTE"))</f>
        <v>0</v>
      </c>
      <c r="CP68" s="18">
        <f>IF(CP$5&gt;$G$4,0,SUMIFS(Fluxo!$O:$O,Fluxo!$U:$U,"&gt;"&amp;CO$5,Fluxo!$U:$U,"&lt;="&amp;CP$5,Fluxo!$D:$D,$D68,Fluxo!$E:$E,"&lt;&gt;"&amp;"PERMUTANTE"))</f>
        <v>0</v>
      </c>
      <c r="CQ68" s="18">
        <f>IF(CQ$5&gt;$G$4,0,SUMIFS(Fluxo!$O:$O,Fluxo!$U:$U,"&gt;"&amp;CP$5,Fluxo!$U:$U,"&lt;="&amp;CQ$5,Fluxo!$D:$D,$D68,Fluxo!$E:$E,"&lt;&gt;"&amp;"PERMUTANTE"))</f>
        <v>0</v>
      </c>
      <c r="CR68" s="18">
        <f>IF(CR$5&gt;$G$4,0,SUMIFS(Fluxo!$O:$O,Fluxo!$U:$U,"&gt;"&amp;CQ$5,Fluxo!$U:$U,"&lt;="&amp;CR$5,Fluxo!$D:$D,$D68,Fluxo!$E:$E,"&lt;&gt;"&amp;"PERMUTANTE"))</f>
        <v>0</v>
      </c>
      <c r="CS68" s="18">
        <f>IF(CS$5&gt;$G$4,0,SUMIFS(Fluxo!$O:$O,Fluxo!$U:$U,"&gt;"&amp;CR$5,Fluxo!$U:$U,"&lt;="&amp;CS$5,Fluxo!$D:$D,$D68,Fluxo!$E:$E,"&lt;&gt;"&amp;"PERMUTANTE"))</f>
        <v>0</v>
      </c>
      <c r="CT68" s="18">
        <f>IF(CT$5&gt;$G$4,0,SUMIFS(Fluxo!$O:$O,Fluxo!$U:$U,"&gt;"&amp;CS$5,Fluxo!$U:$U,"&lt;="&amp;CT$5,Fluxo!$D:$D,$D68,Fluxo!$E:$E,"&lt;&gt;"&amp;"PERMUTANTE"))</f>
        <v>0</v>
      </c>
      <c r="CU68" s="18">
        <f>IF(CU$5&gt;$G$4,0,SUMIFS(Fluxo!$O:$O,Fluxo!$U:$U,"&gt;"&amp;CT$5,Fluxo!$U:$U,"&lt;="&amp;CU$5,Fluxo!$D:$D,$D68,Fluxo!$E:$E,"&lt;&gt;"&amp;"PERMUTANTE"))</f>
        <v>0</v>
      </c>
      <c r="CV68" s="18">
        <f>IF(CV$5&gt;$G$4,0,SUMIFS(Fluxo!$O:$O,Fluxo!$U:$U,"&gt;"&amp;CU$5,Fluxo!$U:$U,"&lt;="&amp;CV$5,Fluxo!$D:$D,$D68,Fluxo!$E:$E,"&lt;&gt;"&amp;"PERMUTANTE"))</f>
        <v>0</v>
      </c>
      <c r="CW68" s="18">
        <f>IF(CW$5&gt;$G$4,0,SUMIFS(Fluxo!$O:$O,Fluxo!$U:$U,"&gt;"&amp;CV$5,Fluxo!$U:$U,"&lt;="&amp;CW$5,Fluxo!$D:$D,$D68,Fluxo!$E:$E,"&lt;&gt;"&amp;"PERMUTANTE"))</f>
        <v>0</v>
      </c>
      <c r="CX68" s="18">
        <f>IF(CX$5&gt;$G$4,0,SUMIFS(Fluxo!$O:$O,Fluxo!$U:$U,"&gt;"&amp;CW$5,Fluxo!$U:$U,"&lt;="&amp;CX$5,Fluxo!$D:$D,$D68,Fluxo!$E:$E,"&lt;&gt;"&amp;"PERMUTANTE"))</f>
        <v>0</v>
      </c>
      <c r="CY68" s="18">
        <f>IF(CY$5&gt;$G$4,0,SUMIFS(Fluxo!$O:$O,Fluxo!$U:$U,"&gt;"&amp;CX$5,Fluxo!$U:$U,"&lt;="&amp;CY$5,Fluxo!$D:$D,$D68,Fluxo!$E:$E,"&lt;&gt;"&amp;"PERMUTANTE"))</f>
        <v>0</v>
      </c>
      <c r="CZ68" s="18">
        <f>IF(CZ$5&gt;$G$4,0,SUMIFS(Fluxo!$O:$O,Fluxo!$U:$U,"&gt;"&amp;CY$5,Fluxo!$U:$U,"&lt;="&amp;CZ$5,Fluxo!$D:$D,$D68,Fluxo!$E:$E,"&lt;&gt;"&amp;"PERMUTANTE"))</f>
        <v>0</v>
      </c>
      <c r="DA68" s="18">
        <f>IF(DA$5&gt;$G$4,0,SUMIFS(Fluxo!$O:$O,Fluxo!$U:$U,"&gt;"&amp;CZ$5,Fluxo!$U:$U,"&lt;="&amp;DA$5,Fluxo!$D:$D,$D68,Fluxo!$E:$E,"&lt;&gt;"&amp;"PERMUTANTE"))</f>
        <v>0</v>
      </c>
      <c r="DB68" s="18">
        <f>IF(DB$5&gt;$G$4,0,SUMIFS(Fluxo!$O:$O,Fluxo!$U:$U,"&gt;"&amp;DA$5,Fluxo!$U:$U,"&lt;="&amp;DB$5,Fluxo!$D:$D,$D68,Fluxo!$E:$E,"&lt;&gt;"&amp;"PERMUTANTE"))</f>
        <v>0</v>
      </c>
      <c r="DC68" s="18">
        <f>IF(DC$5&gt;$G$4,0,SUMIFS(Fluxo!$O:$O,Fluxo!$U:$U,"&gt;"&amp;DB$5,Fluxo!$U:$U,"&lt;="&amp;DC$5,Fluxo!$D:$D,$D68,Fluxo!$E:$E,"&lt;&gt;"&amp;"PERMUTANTE"))</f>
        <v>0</v>
      </c>
      <c r="DD68" s="18">
        <f>IF(DD$5&gt;$G$4,0,SUMIFS(Fluxo!$O:$O,Fluxo!$U:$U,"&gt;"&amp;DC$5,Fluxo!$U:$U,"&lt;="&amp;DD$5,Fluxo!$D:$D,$D68,Fluxo!$E:$E,"&lt;&gt;"&amp;"PERMUTANTE"))</f>
        <v>0</v>
      </c>
      <c r="DE68" s="18">
        <f>IF(DE$5&gt;$G$4,0,SUMIFS(Fluxo!$O:$O,Fluxo!$U:$U,"&gt;"&amp;DD$5,Fluxo!$U:$U,"&lt;="&amp;DE$5,Fluxo!$D:$D,$D68,Fluxo!$E:$E,"&lt;&gt;"&amp;"PERMUTANTE"))</f>
        <v>0</v>
      </c>
      <c r="DF68" s="18">
        <f>IF(DF$5&gt;$G$4,0,SUMIFS(Fluxo!$O:$O,Fluxo!$U:$U,"&gt;"&amp;DE$5,Fluxo!$U:$U,"&lt;="&amp;DF$5,Fluxo!$D:$D,$D68,Fluxo!$E:$E,"&lt;&gt;"&amp;"PERMUTANTE"))</f>
        <v>0</v>
      </c>
      <c r="DG68" s="18">
        <f>IF(DG$5&gt;$G$4,0,SUMIFS(Fluxo!$O:$O,Fluxo!$U:$U,"&gt;"&amp;DF$5,Fluxo!$U:$U,"&lt;="&amp;DG$5,Fluxo!$D:$D,$D68,Fluxo!$E:$E,"&lt;&gt;"&amp;"PERMUTANTE"))</f>
        <v>0</v>
      </c>
      <c r="DH68" s="18">
        <f>IF(DH$5&gt;$G$4,0,SUMIFS(Fluxo!$O:$O,Fluxo!$U:$U,"&gt;"&amp;DG$5,Fluxo!$U:$U,"&lt;="&amp;DH$5,Fluxo!$D:$D,$D68,Fluxo!$E:$E,"&lt;&gt;"&amp;"PERMUTANTE"))</f>
        <v>0</v>
      </c>
      <c r="DI68" s="18">
        <f>IF(DI$5&gt;$G$4,0,SUMIFS(Fluxo!$O:$O,Fluxo!$U:$U,"&gt;"&amp;DH$5,Fluxo!$U:$U,"&lt;="&amp;DI$5,Fluxo!$D:$D,$D68,Fluxo!$E:$E,"&lt;&gt;"&amp;"PERMUTANTE"))</f>
        <v>0</v>
      </c>
      <c r="DJ68" s="18">
        <f>IF(DJ$5&gt;$G$4,0,SUMIFS(Fluxo!$O:$O,Fluxo!$U:$U,"&gt;"&amp;DI$5,Fluxo!$U:$U,"&lt;="&amp;DJ$5,Fluxo!$D:$D,$D68,Fluxo!$E:$E,"&lt;&gt;"&amp;"PERMUTANTE"))</f>
        <v>0</v>
      </c>
      <c r="DK68" s="18">
        <f>IF(DK$5&gt;$G$4,0,SUMIFS(Fluxo!$O:$O,Fluxo!$U:$U,"&gt;"&amp;DJ$5,Fluxo!$U:$U,"&lt;="&amp;DK$5,Fluxo!$D:$D,$D68,Fluxo!$E:$E,"&lt;&gt;"&amp;"PERMUTANTE"))</f>
        <v>0</v>
      </c>
      <c r="DL68" s="18">
        <f>IF(DL$5&gt;$G$4,0,SUMIFS(Fluxo!$O:$O,Fluxo!$U:$U,"&gt;"&amp;DK$5,Fluxo!$U:$U,"&lt;="&amp;DL$5,Fluxo!$D:$D,$D68,Fluxo!$E:$E,"&lt;&gt;"&amp;"PERMUTANTE"))</f>
        <v>0</v>
      </c>
      <c r="DM68" s="18">
        <f>IF(DM$5&gt;$G$4,0,SUMIFS(Fluxo!$O:$O,Fluxo!$U:$U,"&gt;"&amp;DL$5,Fluxo!$U:$U,"&lt;="&amp;DM$5,Fluxo!$D:$D,$D68,Fluxo!$E:$E,"&lt;&gt;"&amp;"PERMUTANTE"))</f>
        <v>0</v>
      </c>
      <c r="DN68" s="18">
        <f>IF(DN$5&gt;$G$4,0,SUMIFS(Fluxo!$O:$O,Fluxo!$U:$U,"&gt;"&amp;DM$5,Fluxo!$U:$U,"&lt;="&amp;DN$5,Fluxo!$D:$D,$D68,Fluxo!$E:$E,"&lt;&gt;"&amp;"PERMUTANTE"))</f>
        <v>0</v>
      </c>
      <c r="DO68" s="18">
        <f>IF(DO$5&gt;$G$4,0,SUMIFS(Fluxo!$O:$O,Fluxo!$U:$U,"&gt;"&amp;DN$5,Fluxo!$U:$U,"&lt;="&amp;DO$5,Fluxo!$D:$D,$D68,Fluxo!$E:$E,"&lt;&gt;"&amp;"PERMUTANTE"))</f>
        <v>0</v>
      </c>
      <c r="DP68" s="18">
        <f>IF(DP$5&gt;$G$4,0,SUMIFS(Fluxo!$O:$O,Fluxo!$U:$U,"&gt;"&amp;DO$5,Fluxo!$U:$U,"&lt;="&amp;DP$5,Fluxo!$D:$D,$D68,Fluxo!$E:$E,"&lt;&gt;"&amp;"PERMUTANTE"))</f>
        <v>0</v>
      </c>
      <c r="DQ68" s="18">
        <f>IF(DQ$5&gt;$G$4,0,SUMIFS(Fluxo!$O:$O,Fluxo!$U:$U,"&gt;"&amp;DP$5,Fluxo!$U:$U,"&lt;="&amp;DQ$5,Fluxo!$D:$D,$D68,Fluxo!$E:$E,"&lt;&gt;"&amp;"PERMUTANTE"))</f>
        <v>0</v>
      </c>
      <c r="DR68" s="18">
        <f>IF(DR$5&gt;$G$4,0,SUMIFS(Fluxo!$O:$O,Fluxo!$U:$U,"&gt;"&amp;DQ$5,Fluxo!$U:$U,"&lt;="&amp;DR$5,Fluxo!$D:$D,$D68,Fluxo!$E:$E,"&lt;&gt;"&amp;"PERMUTANTE"))</f>
        <v>0</v>
      </c>
      <c r="DS68" s="18">
        <f>IF(DS$5&gt;$G$4,0,SUMIFS(Fluxo!$O:$O,Fluxo!$U:$U,"&gt;"&amp;DR$5,Fluxo!$U:$U,"&lt;="&amp;DS$5,Fluxo!$D:$D,$D68,Fluxo!$E:$E,"&lt;&gt;"&amp;"PERMUTANTE"))</f>
        <v>0</v>
      </c>
      <c r="DT68" s="18">
        <f>IF(DT$5&gt;$G$4,0,SUMIFS(Fluxo!$O:$O,Fluxo!$U:$U,"&gt;"&amp;DS$5,Fluxo!$U:$U,"&lt;="&amp;DT$5,Fluxo!$D:$D,$D68,Fluxo!$E:$E,"&lt;&gt;"&amp;"PERMUTANTE"))</f>
        <v>0</v>
      </c>
      <c r="DU68" s="18">
        <f>IF(DU$5&gt;$G$4,0,SUMIFS(Fluxo!$O:$O,Fluxo!$U:$U,"&gt;"&amp;DT$5,Fluxo!$U:$U,"&lt;="&amp;DU$5,Fluxo!$D:$D,$D68,Fluxo!$E:$E,"&lt;&gt;"&amp;"PERMUTANTE"))</f>
        <v>0</v>
      </c>
      <c r="DV68" s="18">
        <f>IF(DV$5&gt;$G$4,0,SUMIFS(Fluxo!$O:$O,Fluxo!$U:$U,"&gt;"&amp;DU$5,Fluxo!$U:$U,"&lt;="&amp;DV$5,Fluxo!$D:$D,$D68,Fluxo!$E:$E,"&lt;&gt;"&amp;"PERMUTANTE"))</f>
        <v>0</v>
      </c>
      <c r="DW68" s="18">
        <f>IF(DW$5&gt;$G$4,0,SUMIFS(Fluxo!$O:$O,Fluxo!$U:$U,"&gt;"&amp;DV$5,Fluxo!$U:$U,"&lt;="&amp;DW$5,Fluxo!$D:$D,$D68,Fluxo!$E:$E,"&lt;&gt;"&amp;"PERMUTANTE"))</f>
        <v>0</v>
      </c>
      <c r="DX68" s="18">
        <f>IF(DX$5&gt;$G$4,0,SUMIFS(Fluxo!$O:$O,Fluxo!$U:$U,"&gt;"&amp;DW$5,Fluxo!$U:$U,"&lt;="&amp;DX$5,Fluxo!$D:$D,$D68,Fluxo!$E:$E,"&lt;&gt;"&amp;"PERMUTANTE"))</f>
        <v>0</v>
      </c>
      <c r="DY68" s="18">
        <f>IF(DY$5&gt;$G$4,0,SUMIFS(Fluxo!$O:$O,Fluxo!$U:$U,"&gt;"&amp;DX$5,Fluxo!$U:$U,"&lt;="&amp;DY$5,Fluxo!$D:$D,$D68,Fluxo!$E:$E,"&lt;&gt;"&amp;"PERMUTANTE"))</f>
        <v>0</v>
      </c>
      <c r="DZ68" s="18">
        <f>IF(DZ$5&gt;$G$4,0,SUMIFS(Fluxo!$O:$O,Fluxo!$U:$U,"&gt;"&amp;DY$5,Fluxo!$U:$U,"&lt;="&amp;DZ$5,Fluxo!$D:$D,$D68,Fluxo!$E:$E,"&lt;&gt;"&amp;"PERMUTANTE"))</f>
        <v>0</v>
      </c>
      <c r="EA68" s="18">
        <f>IF(EA$5&gt;$G$4,0,SUMIFS(Fluxo!$O:$O,Fluxo!$U:$U,"&gt;"&amp;DZ$5,Fluxo!$U:$U,"&lt;="&amp;EA$5,Fluxo!$D:$D,$D68,Fluxo!$E:$E,"&lt;&gt;"&amp;"PERMUTANTE"))</f>
        <v>0</v>
      </c>
      <c r="EB68" s="18">
        <f>IF(EB$5&gt;$G$4,0,SUMIFS(Fluxo!$O:$O,Fluxo!$U:$U,"&gt;"&amp;EA$5,Fluxo!$U:$U,"&lt;="&amp;EB$5,Fluxo!$D:$D,$D68,Fluxo!$E:$E,"&lt;&gt;"&amp;"PERMUTANTE"))</f>
        <v>0</v>
      </c>
      <c r="EC68" s="18">
        <f>IF(EC$5&gt;$G$4,0,SUMIFS(Fluxo!$O:$O,Fluxo!$U:$U,"&gt;"&amp;EB$5,Fluxo!$U:$U,"&lt;="&amp;EC$5,Fluxo!$D:$D,$D68,Fluxo!$E:$E,"&lt;&gt;"&amp;"PERMUTANTE"))</f>
        <v>0</v>
      </c>
      <c r="ED68" s="18">
        <f>IF(ED$5&gt;$G$4,0,SUMIFS(Fluxo!$O:$O,Fluxo!$U:$U,"&gt;"&amp;EC$5,Fluxo!$U:$U,"&lt;="&amp;ED$5,Fluxo!$D:$D,$D68,Fluxo!$E:$E,"&lt;&gt;"&amp;"PERMUTANTE"))</f>
        <v>0</v>
      </c>
      <c r="EE68" s="18">
        <f>IF(EE$5&gt;$G$4,0,SUMIFS(Fluxo!$O:$O,Fluxo!$U:$U,"&gt;"&amp;ED$5,Fluxo!$U:$U,"&lt;="&amp;EE$5,Fluxo!$D:$D,$D68,Fluxo!$E:$E,"&lt;&gt;"&amp;"PERMUTANTE"))</f>
        <v>0</v>
      </c>
      <c r="EF68" s="18">
        <f>IF(EF$5&gt;$G$4,0,SUMIFS(Fluxo!$O:$O,Fluxo!$U:$U,"&gt;"&amp;EE$5,Fluxo!$U:$U,"&lt;="&amp;EF$5,Fluxo!$D:$D,$D68,Fluxo!$E:$E,"&lt;&gt;"&amp;"PERMUTANTE"))</f>
        <v>0</v>
      </c>
      <c r="EG68" s="18">
        <f>IF(EG$5&gt;$G$4,0,SUMIFS(Fluxo!$O:$O,Fluxo!$U:$U,"&gt;"&amp;EF$5,Fluxo!$U:$U,"&lt;="&amp;EG$5,Fluxo!$D:$D,$D68,Fluxo!$E:$E,"&lt;&gt;"&amp;"PERMUTANTE"))</f>
        <v>0</v>
      </c>
      <c r="EH68" s="18">
        <f>IF(EH$5&gt;$G$4,0,SUMIFS(Fluxo!$O:$O,Fluxo!$U:$U,"&gt;"&amp;EG$5,Fluxo!$U:$U,"&lt;="&amp;EH$5,Fluxo!$D:$D,$D68,Fluxo!$E:$E,"&lt;&gt;"&amp;"PERMUTANTE"))</f>
        <v>0</v>
      </c>
      <c r="EI68" s="18">
        <f>IF(EI$5&gt;$G$4,0,SUMIFS(Fluxo!$O:$O,Fluxo!$U:$U,"&gt;"&amp;EH$5,Fluxo!$U:$U,"&lt;="&amp;EI$5,Fluxo!$D:$D,$D68,Fluxo!$E:$E,"&lt;&gt;"&amp;"PERMUTANTE"))</f>
        <v>0</v>
      </c>
      <c r="EJ68" s="18">
        <f>IF(EJ$5&gt;$G$4,0,SUMIFS(Fluxo!$O:$O,Fluxo!$U:$U,"&gt;"&amp;EI$5,Fluxo!$U:$U,"&lt;="&amp;EJ$5,Fluxo!$D:$D,$D68,Fluxo!$E:$E,"&lt;&gt;"&amp;"PERMUTANTE"))</f>
        <v>0</v>
      </c>
      <c r="EK68" s="18">
        <f>IF(EK$5&gt;$G$4,0,SUMIFS(Fluxo!$O:$O,Fluxo!$U:$U,"&gt;"&amp;EJ$5,Fluxo!$U:$U,"&lt;="&amp;EK$5,Fluxo!$D:$D,$D68,Fluxo!$E:$E,"&lt;&gt;"&amp;"PERMUTANTE"))</f>
        <v>0</v>
      </c>
      <c r="EL68" s="18">
        <f>IF(EL$5&gt;$G$4,0,SUMIFS(Fluxo!$O:$O,Fluxo!$U:$U,"&gt;"&amp;EK$5,Fluxo!$U:$U,"&lt;="&amp;EL$5,Fluxo!$D:$D,$D68,Fluxo!$E:$E,"&lt;&gt;"&amp;"PERMUTANTE"))</f>
        <v>0</v>
      </c>
      <c r="EM68" s="18">
        <f>IF(EM$5&gt;$G$4,0,SUMIFS(Fluxo!$O:$O,Fluxo!$U:$U,"&gt;"&amp;EL$5,Fluxo!$U:$U,"&lt;="&amp;EM$5,Fluxo!$D:$D,$D68,Fluxo!$E:$E,"&lt;&gt;"&amp;"PERMUTANTE"))</f>
        <v>0</v>
      </c>
      <c r="EN68" s="18">
        <f>IF(EN$5&gt;$G$4,0,SUMIFS(Fluxo!$O:$O,Fluxo!$U:$U,"&gt;"&amp;EM$5,Fluxo!$U:$U,"&lt;="&amp;EN$5,Fluxo!$D:$D,$D68,Fluxo!$E:$E,"&lt;&gt;"&amp;"PERMUTANTE"))</f>
        <v>0</v>
      </c>
      <c r="EO68" s="18">
        <f>IF(EO$5&gt;$G$4,0,SUMIFS(Fluxo!$O:$O,Fluxo!$U:$U,"&gt;"&amp;EN$5,Fluxo!$U:$U,"&lt;="&amp;EO$5,Fluxo!$D:$D,$D68,Fluxo!$E:$E,"&lt;&gt;"&amp;"PERMUTANTE"))</f>
        <v>0</v>
      </c>
      <c r="EP68" s="18">
        <f>IF(EP$5&gt;$G$4,0,SUMIFS(Fluxo!$O:$O,Fluxo!$U:$U,"&gt;"&amp;EO$5,Fluxo!$U:$U,"&lt;="&amp;EP$5,Fluxo!$D:$D,$D68,Fluxo!$E:$E,"&lt;&gt;"&amp;"PERMUTANTE"))</f>
        <v>0</v>
      </c>
      <c r="EQ68" s="18">
        <f>IF(EQ$5&gt;$G$4,0,SUMIFS(Fluxo!$O:$O,Fluxo!$U:$U,"&gt;"&amp;EP$5,Fluxo!$U:$U,"&lt;="&amp;EQ$5,Fluxo!$D:$D,$D68,Fluxo!$E:$E,"&lt;&gt;"&amp;"PERMUTANTE"))</f>
        <v>0</v>
      </c>
      <c r="ER68" s="18">
        <f>IF(ER$5&gt;$G$4,0,SUMIFS(Fluxo!$O:$O,Fluxo!$U:$U,"&gt;"&amp;EQ$5,Fluxo!$U:$U,"&lt;="&amp;ER$5,Fluxo!$D:$D,$D68,Fluxo!$E:$E,"&lt;&gt;"&amp;"PERMUTANTE"))</f>
        <v>0</v>
      </c>
      <c r="ES68" s="18">
        <f>IF(ES$5&gt;$G$4,0,SUMIFS(Fluxo!$O:$O,Fluxo!$U:$U,"&gt;"&amp;ER$5,Fluxo!$U:$U,"&lt;="&amp;ES$5,Fluxo!$D:$D,$D68,Fluxo!$E:$E,"&lt;&gt;"&amp;"PERMUTANTE"))</f>
        <v>0</v>
      </c>
      <c r="ET68" s="18">
        <f>IF(ET$5&gt;$G$4,0,SUMIFS(Fluxo!$O:$O,Fluxo!$U:$U,"&gt;"&amp;ES$5,Fluxo!$U:$U,"&lt;="&amp;ET$5,Fluxo!$D:$D,$D68,Fluxo!$E:$E,"&lt;&gt;"&amp;"PERMUTANTE"))</f>
        <v>0</v>
      </c>
      <c r="EU68" s="18">
        <f>IF(EU$5&gt;$G$4,0,SUMIFS(Fluxo!$O:$O,Fluxo!$U:$U,"&gt;"&amp;ET$5,Fluxo!$U:$U,"&lt;="&amp;EU$5,Fluxo!$D:$D,$D68,Fluxo!$E:$E,"&lt;&gt;"&amp;"PERMUTANTE"))</f>
        <v>0</v>
      </c>
      <c r="EV68" s="18">
        <f>IF(EV$5&gt;$G$4,0,SUMIFS(Fluxo!$O:$O,Fluxo!$U:$U,"&gt;"&amp;EU$5,Fluxo!$U:$U,"&lt;="&amp;EV$5,Fluxo!$D:$D,$D68,Fluxo!$E:$E,"&lt;&gt;"&amp;"PERMUTANTE"))</f>
        <v>0</v>
      </c>
      <c r="EW68" s="18">
        <f>IF(EW$5&gt;$G$4,0,SUMIFS(Fluxo!$O:$O,Fluxo!$U:$U,"&gt;"&amp;EV$5,Fluxo!$U:$U,"&lt;="&amp;EW$5,Fluxo!$D:$D,$D68,Fluxo!$E:$E,"&lt;&gt;"&amp;"PERMUTANTE"))</f>
        <v>0</v>
      </c>
      <c r="EX68" s="18">
        <f>IF(EX$5&gt;$G$4,0,SUMIFS(Fluxo!$O:$O,Fluxo!$U:$U,"&gt;"&amp;EW$5,Fluxo!$U:$U,"&lt;="&amp;EX$5,Fluxo!$D:$D,$D68,Fluxo!$E:$E,"&lt;&gt;"&amp;"PERMUTANTE"))</f>
        <v>0</v>
      </c>
      <c r="EY68" s="18">
        <f>IF(EY$5&gt;$G$4,0,SUMIFS(Fluxo!$O:$O,Fluxo!$U:$U,"&gt;"&amp;EX$5,Fluxo!$U:$U,"&lt;="&amp;EY$5,Fluxo!$D:$D,$D68,Fluxo!$E:$E,"&lt;&gt;"&amp;"PERMUTANTE"))</f>
        <v>0</v>
      </c>
      <c r="EZ68" s="18">
        <f>IF(EZ$5&gt;$G$4,0,SUMIFS(Fluxo!$O:$O,Fluxo!$U:$U,"&gt;"&amp;EY$5,Fluxo!$U:$U,"&lt;="&amp;EZ$5,Fluxo!$D:$D,$D68,Fluxo!$E:$E,"&lt;&gt;"&amp;"PERMUTANTE"))</f>
        <v>0</v>
      </c>
      <c r="FA68" s="18">
        <f>IF(FA$5&gt;$G$4,0,SUMIFS(Fluxo!$O:$O,Fluxo!$U:$U,"&gt;"&amp;EZ$5,Fluxo!$U:$U,"&lt;="&amp;FA$5,Fluxo!$D:$D,$D68,Fluxo!$E:$E,"&lt;&gt;"&amp;"PERMUTANTE"))</f>
        <v>0</v>
      </c>
      <c r="FB68" s="18">
        <f>IF(FB$5&gt;$G$4,0,SUMIFS(Fluxo!$O:$O,Fluxo!$U:$U,"&gt;"&amp;FA$5,Fluxo!$U:$U,"&lt;="&amp;FB$5,Fluxo!$D:$D,$D68,Fluxo!$E:$E,"&lt;&gt;"&amp;"PERMUTANTE"))</f>
        <v>0</v>
      </c>
      <c r="FC68" s="18">
        <f>IF(FC$5&gt;$G$4,0,SUMIFS(Fluxo!$O:$O,Fluxo!$U:$U,"&gt;"&amp;FB$5,Fluxo!$U:$U,"&lt;="&amp;FC$5,Fluxo!$D:$D,$D68,Fluxo!$E:$E,"&lt;&gt;"&amp;"PERMUTANTE"))</f>
        <v>0</v>
      </c>
      <c r="FD68" s="18">
        <f>IF(FD$5&gt;$G$4,0,SUMIFS(Fluxo!$O:$O,Fluxo!$U:$U,"&gt;"&amp;FC$5,Fluxo!$U:$U,"&lt;="&amp;FD$5,Fluxo!$D:$D,$D68,Fluxo!$E:$E,"&lt;&gt;"&amp;"PERMUTANTE"))</f>
        <v>0</v>
      </c>
      <c r="FE68" s="18">
        <f>IF(FE$5&gt;$G$4,0,SUMIFS(Fluxo!$O:$O,Fluxo!$U:$U,"&gt;"&amp;FD$5,Fluxo!$U:$U,"&lt;="&amp;FE$5,Fluxo!$D:$D,$D68,Fluxo!$E:$E,"&lt;&gt;"&amp;"PERMUTANTE"))</f>
        <v>0</v>
      </c>
      <c r="FF68" s="18">
        <f>IF(FF$5&gt;$G$4,0,SUMIFS(Fluxo!$O:$O,Fluxo!$U:$U,"&gt;"&amp;FE$5,Fluxo!$U:$U,"&lt;="&amp;FF$5,Fluxo!$D:$D,$D68,Fluxo!$E:$E,"&lt;&gt;"&amp;"PERMUTANTE"))</f>
        <v>0</v>
      </c>
      <c r="FG68" s="18">
        <f>IF(FG$5&gt;$G$4,0,SUMIFS(Fluxo!$O:$O,Fluxo!$U:$U,"&gt;"&amp;FF$5,Fluxo!$U:$U,"&lt;="&amp;FG$5,Fluxo!$D:$D,$D68,Fluxo!$E:$E,"&lt;&gt;"&amp;"PERMUTANTE"))</f>
        <v>0</v>
      </c>
      <c r="FH68" s="18">
        <f>IF(FH$5&gt;$G$4,0,SUMIFS(Fluxo!$O:$O,Fluxo!$U:$U,"&gt;"&amp;FG$5,Fluxo!$U:$U,"&lt;="&amp;FH$5,Fluxo!$D:$D,$D68,Fluxo!$E:$E,"&lt;&gt;"&amp;"PERMUTANTE"))</f>
        <v>0</v>
      </c>
      <c r="FI68" s="18">
        <f>IF(FI$5&gt;$G$4,0,SUMIFS(Fluxo!$O:$O,Fluxo!$U:$U,"&gt;"&amp;FH$5,Fluxo!$U:$U,"&lt;="&amp;FI$5,Fluxo!$D:$D,$D68,Fluxo!$E:$E,"&lt;&gt;"&amp;"PERMUTANTE"))</f>
        <v>0</v>
      </c>
      <c r="FJ68" s="18">
        <f>IF(FJ$5&gt;$G$4,0,SUMIFS(Fluxo!$O:$O,Fluxo!$U:$U,"&gt;"&amp;FI$5,Fluxo!$U:$U,"&lt;="&amp;FJ$5,Fluxo!$D:$D,$D68,Fluxo!$E:$E,"&lt;&gt;"&amp;"PERMUTANTE"))</f>
        <v>0</v>
      </c>
      <c r="FK68" s="18">
        <f>IF(FK$5&gt;$G$4,0,SUMIFS(Fluxo!$O:$O,Fluxo!$U:$U,"&gt;"&amp;FJ$5,Fluxo!$U:$U,"&lt;="&amp;FK$5,Fluxo!$D:$D,$D68,Fluxo!$E:$E,"&lt;&gt;"&amp;"PERMUTANTE"))</f>
        <v>0</v>
      </c>
      <c r="FL68" s="18">
        <f>IF(FL$5&gt;$G$4,0,SUMIFS(Fluxo!$O:$O,Fluxo!$U:$U,"&gt;"&amp;FK$5,Fluxo!$U:$U,"&lt;="&amp;FL$5,Fluxo!$D:$D,$D68,Fluxo!$E:$E,"&lt;&gt;"&amp;"PERMUTANTE"))</f>
        <v>0</v>
      </c>
      <c r="FM68" s="18">
        <f>IF(FM$5&gt;$G$4,0,SUMIFS(Fluxo!$O:$O,Fluxo!$U:$U,"&gt;"&amp;FL$5,Fluxo!$U:$U,"&lt;="&amp;FM$5,Fluxo!$D:$D,$D68,Fluxo!$E:$E,"&lt;&gt;"&amp;"PERMUTANTE"))</f>
        <v>0</v>
      </c>
      <c r="FN68" s="18">
        <f>IF(FN$5&gt;$G$4,0,SUMIFS(Fluxo!$O:$O,Fluxo!$U:$U,"&gt;"&amp;FM$5,Fluxo!$U:$U,"&lt;="&amp;FN$5,Fluxo!$D:$D,$D68,Fluxo!$E:$E,"&lt;&gt;"&amp;"PERMUTANTE"))</f>
        <v>0</v>
      </c>
      <c r="FO68" s="18">
        <f>IF(FO$5&gt;$G$4,0,SUMIFS(Fluxo!$O:$O,Fluxo!$U:$U,"&gt;"&amp;FN$5,Fluxo!$U:$U,"&lt;="&amp;FO$5,Fluxo!$D:$D,$D68,Fluxo!$E:$E,"&lt;&gt;"&amp;"PERMUTANTE"))</f>
        <v>0</v>
      </c>
      <c r="FP68" s="18">
        <f>IF(FP$5&gt;$G$4,0,SUMIFS(Fluxo!$O:$O,Fluxo!$U:$U,"&gt;"&amp;FO$5,Fluxo!$U:$U,"&lt;="&amp;FP$5,Fluxo!$D:$D,$D68,Fluxo!$E:$E,"&lt;&gt;"&amp;"PERMUTANTE"))</f>
        <v>0</v>
      </c>
      <c r="FQ68" s="18">
        <f>IF(FQ$5&gt;$G$4,0,SUMIFS(Fluxo!$O:$O,Fluxo!$U:$U,"&gt;"&amp;FP$5,Fluxo!$U:$U,"&lt;="&amp;FQ$5,Fluxo!$D:$D,$D68,Fluxo!$E:$E,"&lt;&gt;"&amp;"PERMUTANTE"))</f>
        <v>0</v>
      </c>
      <c r="FR68" s="18">
        <f>IF(FR$5&gt;$G$4,0,SUMIFS(Fluxo!$O:$O,Fluxo!$U:$U,"&gt;"&amp;FQ$5,Fluxo!$U:$U,"&lt;="&amp;FR$5,Fluxo!$D:$D,$D68,Fluxo!$E:$E,"&lt;&gt;"&amp;"PERMUTANTE"))</f>
        <v>0</v>
      </c>
      <c r="FS68" s="18">
        <f>IF(FS$5&gt;$G$4,0,SUMIFS(Fluxo!$O:$O,Fluxo!$U:$U,"&gt;"&amp;FR$5,Fluxo!$U:$U,"&lt;="&amp;FS$5,Fluxo!$D:$D,$D68,Fluxo!$E:$E,"&lt;&gt;"&amp;"PERMUTANTE"))</f>
        <v>0</v>
      </c>
      <c r="FT68" s="18">
        <f>IF(FT$5&gt;$G$4,0,SUMIFS(Fluxo!$O:$O,Fluxo!$U:$U,"&gt;"&amp;FS$5,Fluxo!$U:$U,"&lt;="&amp;FT$5,Fluxo!$D:$D,$D68,Fluxo!$E:$E,"&lt;&gt;"&amp;"PERMUTANTE"))</f>
        <v>0</v>
      </c>
      <c r="FU68" s="18">
        <f>IF(FU$5&gt;$G$4,0,SUMIFS(Fluxo!$O:$O,Fluxo!$U:$U,"&gt;"&amp;FT$5,Fluxo!$U:$U,"&lt;="&amp;FU$5,Fluxo!$D:$D,$D68,Fluxo!$E:$E,"&lt;&gt;"&amp;"PERMUTANTE"))</f>
        <v>0</v>
      </c>
      <c r="FV68" s="18">
        <f>IF(FV$5&gt;$G$4,0,SUMIFS(Fluxo!$O:$O,Fluxo!$U:$U,"&gt;"&amp;FU$5,Fluxo!$U:$U,"&lt;="&amp;FV$5,Fluxo!$D:$D,$D68,Fluxo!$E:$E,"&lt;&gt;"&amp;"PERMUTANTE"))</f>
        <v>0</v>
      </c>
      <c r="FW68" s="18">
        <f>IF(FW$5&gt;$G$4,0,SUMIFS(Fluxo!$O:$O,Fluxo!$U:$U,"&gt;"&amp;FV$5,Fluxo!$U:$U,"&lt;="&amp;FW$5,Fluxo!$D:$D,$D68,Fluxo!$E:$E,"&lt;&gt;"&amp;"PERMUTANTE"))</f>
        <v>0</v>
      </c>
      <c r="FX68" s="18">
        <f>IF(FX$5&gt;$G$4,0,SUMIFS(Fluxo!$O:$O,Fluxo!$U:$U,"&gt;"&amp;FW$5,Fluxo!$U:$U,"&lt;="&amp;FX$5,Fluxo!$D:$D,$D68,Fluxo!$E:$E,"&lt;&gt;"&amp;"PERMUTANTE"))</f>
        <v>0</v>
      </c>
      <c r="FY68" s="18">
        <f>IF(FY$5&gt;$G$4,0,SUMIFS(Fluxo!$O:$O,Fluxo!$U:$U,"&gt;"&amp;FX$5,Fluxo!$U:$U,"&lt;="&amp;FY$5,Fluxo!$D:$D,$D68,Fluxo!$E:$E,"&lt;&gt;"&amp;"PERMUTANTE"))</f>
        <v>0</v>
      </c>
      <c r="FZ68" s="18">
        <f>IF(FZ$5&gt;$G$4,0,SUMIFS(Fluxo!$O:$O,Fluxo!$U:$U,"&gt;"&amp;FY$5,Fluxo!$U:$U,"&lt;="&amp;FZ$5,Fluxo!$D:$D,$D68,Fluxo!$E:$E,"&lt;&gt;"&amp;"PERMUTANTE"))</f>
        <v>0</v>
      </c>
      <c r="GA68" s="18">
        <f>IF(GA$5&gt;$G$4,0,SUMIFS(Fluxo!$O:$O,Fluxo!$U:$U,"&gt;"&amp;FZ$5,Fluxo!$U:$U,"&lt;="&amp;GA$5,Fluxo!$D:$D,$D68,Fluxo!$E:$E,"&lt;&gt;"&amp;"PERMUTANTE"))</f>
        <v>0</v>
      </c>
      <c r="GB68" s="18">
        <f>IF(GB$5&gt;$G$4,0,SUMIFS(Fluxo!$O:$O,Fluxo!$U:$U,"&gt;"&amp;GA$5,Fluxo!$U:$U,"&lt;="&amp;GB$5,Fluxo!$D:$D,$D68,Fluxo!$E:$E,"&lt;&gt;"&amp;"PERMUTANTE"))</f>
        <v>0</v>
      </c>
      <c r="GC68" s="18">
        <f>IF(GC$5&gt;$G$4,0,SUMIFS(Fluxo!$O:$O,Fluxo!$U:$U,"&gt;"&amp;GB$5,Fluxo!$U:$U,"&lt;="&amp;GC$5,Fluxo!$D:$D,$D68,Fluxo!$E:$E,"&lt;&gt;"&amp;"PERMUTANTE"))</f>
        <v>0</v>
      </c>
      <c r="GD68" s="18">
        <f>IF(GD$5&gt;$G$4,0,SUMIFS(Fluxo!$O:$O,Fluxo!$U:$U,"&gt;"&amp;GC$5,Fluxo!$U:$U,"&lt;="&amp;GD$5,Fluxo!$D:$D,$D68,Fluxo!$E:$E,"&lt;&gt;"&amp;"PERMUTANTE"))</f>
        <v>0</v>
      </c>
      <c r="GE68" s="18">
        <f>IF(GE$5&gt;$G$4,0,SUMIFS(Fluxo!$O:$O,Fluxo!$U:$U,"&gt;"&amp;GD$5,Fluxo!$U:$U,"&lt;="&amp;GE$5,Fluxo!$D:$D,$D68,Fluxo!$E:$E,"&lt;&gt;"&amp;"PERMUTANTE"))</f>
        <v>0</v>
      </c>
      <c r="GF68" s="18">
        <f>IF(GF$5&gt;$G$4,0,SUMIFS(Fluxo!$O:$O,Fluxo!$U:$U,"&gt;"&amp;GE$5,Fluxo!$U:$U,"&lt;="&amp;GF$5,Fluxo!$D:$D,$D68,Fluxo!$E:$E,"&lt;&gt;"&amp;"PERMUTANTE"))</f>
        <v>0</v>
      </c>
      <c r="GG68" s="18">
        <f>IF(GG$5&gt;$G$4,0,SUMIFS(Fluxo!$O:$O,Fluxo!$U:$U,"&gt;"&amp;GF$5,Fluxo!$U:$U,"&lt;="&amp;GG$5,Fluxo!$D:$D,$D68,Fluxo!$E:$E,"&lt;&gt;"&amp;"PERMUTANTE"))</f>
        <v>0</v>
      </c>
      <c r="GH68" s="18">
        <f>IF(GH$5&gt;$G$4,0,SUMIFS(Fluxo!$O:$O,Fluxo!$U:$U,"&gt;"&amp;GG$5,Fluxo!$U:$U,"&lt;="&amp;GH$5,Fluxo!$D:$D,$D68,Fluxo!$E:$E,"&lt;&gt;"&amp;"PERMUTANTE"))</f>
        <v>0</v>
      </c>
      <c r="GI68" s="18">
        <f>IF(GI$5&gt;$G$4,0,SUMIFS(Fluxo!$O:$O,Fluxo!$U:$U,"&gt;"&amp;GH$5,Fluxo!$U:$U,"&lt;="&amp;GI$5,Fluxo!$D:$D,$D68,Fluxo!$E:$E,"&lt;&gt;"&amp;"PERMUTANTE"))</f>
        <v>0</v>
      </c>
      <c r="GJ68" s="18">
        <f>IF(GJ$5&gt;$G$4,0,SUMIFS(Fluxo!$O:$O,Fluxo!$U:$U,"&gt;"&amp;GI$5,Fluxo!$U:$U,"&lt;="&amp;GJ$5,Fluxo!$D:$D,$D68,Fluxo!$E:$E,"&lt;&gt;"&amp;"PERMUTANTE"))</f>
        <v>0</v>
      </c>
      <c r="GK68" s="18">
        <f>IF(GK$5&gt;$G$4,0,SUMIFS(Fluxo!$O:$O,Fluxo!$U:$U,"&gt;"&amp;GJ$5,Fluxo!$U:$U,"&lt;="&amp;GK$5,Fluxo!$D:$D,$D68,Fluxo!$E:$E,"&lt;&gt;"&amp;"PERMUTANTE"))</f>
        <v>0</v>
      </c>
      <c r="GL68" s="18">
        <f>IF(GL$5&gt;$G$4,0,SUMIFS(Fluxo!$O:$O,Fluxo!$U:$U,"&gt;"&amp;GK$5,Fluxo!$U:$U,"&lt;="&amp;GL$5,Fluxo!$D:$D,$D68,Fluxo!$E:$E,"&lt;&gt;"&amp;"PERMUTANTE"))</f>
        <v>0</v>
      </c>
      <c r="GM68" s="18">
        <f>IF(GM$5&gt;$G$4,0,SUMIFS(Fluxo!$O:$O,Fluxo!$U:$U,"&gt;"&amp;GL$5,Fluxo!$U:$U,"&lt;="&amp;GM$5,Fluxo!$D:$D,$D68,Fluxo!$E:$E,"&lt;&gt;"&amp;"PERMUTANTE"))</f>
        <v>0</v>
      </c>
      <c r="GN68" s="18">
        <f>IF(GN$5&gt;$G$4,0,SUMIFS(Fluxo!$O:$O,Fluxo!$U:$U,"&gt;"&amp;GM$5,Fluxo!$U:$U,"&lt;="&amp;GN$5,Fluxo!$D:$D,$D68,Fluxo!$E:$E,"&lt;&gt;"&amp;"PERMUTANTE"))</f>
        <v>0</v>
      </c>
      <c r="GO68" s="18">
        <f>IF(GO$5&gt;$G$4,0,SUMIFS(Fluxo!$O:$O,Fluxo!$U:$U,"&gt;"&amp;GN$5,Fluxo!$U:$U,"&lt;="&amp;GO$5,Fluxo!$D:$D,$D68,Fluxo!$E:$E,"&lt;&gt;"&amp;"PERMUTANTE"))</f>
        <v>0</v>
      </c>
      <c r="GP68" s="18">
        <f>IF(GP$5&gt;$G$4,0,SUMIFS(Fluxo!$O:$O,Fluxo!$U:$U,"&gt;"&amp;GO$5,Fluxo!$U:$U,"&lt;="&amp;GP$5,Fluxo!$D:$D,$D68,Fluxo!$E:$E,"&lt;&gt;"&amp;"PERMUTANTE"))</f>
        <v>0</v>
      </c>
      <c r="GQ68" s="18">
        <f>IF(GQ$5&gt;$G$4,0,SUMIFS(Fluxo!$O:$O,Fluxo!$U:$U,"&gt;"&amp;GP$5,Fluxo!$U:$U,"&lt;="&amp;GQ$5,Fluxo!$D:$D,$D68,Fluxo!$E:$E,"&lt;&gt;"&amp;"PERMUTANTE"))</f>
        <v>0</v>
      </c>
      <c r="GR68" s="18">
        <f>IF(GR$5&gt;$G$4,0,SUMIFS(Fluxo!$O:$O,Fluxo!$U:$U,"&gt;"&amp;GQ$5,Fluxo!$U:$U,"&lt;="&amp;GR$5,Fluxo!$D:$D,$D68,Fluxo!$E:$E,"&lt;&gt;"&amp;"PERMUTANTE"))</f>
        <v>0</v>
      </c>
      <c r="GS68" s="18">
        <f>IF(GS$5&gt;$G$4,0,SUMIFS(Fluxo!$O:$O,Fluxo!$U:$U,"&gt;"&amp;GR$5,Fluxo!$U:$U,"&lt;="&amp;GS$5,Fluxo!$D:$D,$D68,Fluxo!$E:$E,"&lt;&gt;"&amp;"PERMUTANTE"))</f>
        <v>0</v>
      </c>
      <c r="GT68" s="18">
        <f>IF(GT$5&gt;$G$4,0,SUMIFS(Fluxo!$O:$O,Fluxo!$U:$U,"&gt;"&amp;GS$5,Fluxo!$U:$U,"&lt;="&amp;GT$5,Fluxo!$D:$D,$D68,Fluxo!$E:$E,"&lt;&gt;"&amp;"PERMUTANTE"))</f>
        <v>0</v>
      </c>
      <c r="GU68" s="18">
        <f>IF(GU$5&gt;$G$4,0,SUMIFS(Fluxo!$O:$O,Fluxo!$U:$U,"&gt;"&amp;GT$5,Fluxo!$U:$U,"&lt;="&amp;GU$5,Fluxo!$D:$D,$D68,Fluxo!$E:$E,"&lt;&gt;"&amp;"PERMUTANTE"))</f>
        <v>0</v>
      </c>
      <c r="GV68" s="18">
        <f>IF(GV$5&gt;$G$4,0,SUMIFS(Fluxo!$O:$O,Fluxo!$U:$U,"&gt;"&amp;GU$5,Fluxo!$U:$U,"&lt;="&amp;GV$5,Fluxo!$D:$D,$D68,Fluxo!$E:$E,"&lt;&gt;"&amp;"PERMUTANTE"))</f>
        <v>0</v>
      </c>
      <c r="GW68" s="18">
        <f>IF(GW$5&gt;$G$4,0,SUMIFS(Fluxo!$O:$O,Fluxo!$U:$U,"&gt;"&amp;GV$5,Fluxo!$U:$U,"&lt;="&amp;GW$5,Fluxo!$D:$D,$D68,Fluxo!$E:$E,"&lt;&gt;"&amp;"PERMUTANTE"))</f>
        <v>0</v>
      </c>
      <c r="GX68" s="18">
        <f>IF(GX$5&gt;$G$4,0,SUMIFS(Fluxo!$O:$O,Fluxo!$U:$U,"&gt;"&amp;GW$5,Fluxo!$U:$U,"&lt;="&amp;GX$5,Fluxo!$D:$D,$D68,Fluxo!$E:$E,"&lt;&gt;"&amp;"PERMUTANTE"))</f>
        <v>0</v>
      </c>
      <c r="GY68" s="18">
        <f>IF(GY$5&gt;$G$4,0,SUMIFS(Fluxo!$O:$O,Fluxo!$U:$U,"&gt;"&amp;GX$5,Fluxo!$U:$U,"&lt;="&amp;GY$5,Fluxo!$D:$D,$D68,Fluxo!$E:$E,"&lt;&gt;"&amp;"PERMUTANTE"))</f>
        <v>0</v>
      </c>
      <c r="GZ68" s="18">
        <f>IF(GZ$5&gt;$G$4,0,SUMIFS(Fluxo!$O:$O,Fluxo!$U:$U,"&gt;"&amp;GY$5,Fluxo!$U:$U,"&lt;="&amp;GZ$5,Fluxo!$D:$D,$D68,Fluxo!$E:$E,"&lt;&gt;"&amp;"PERMUTANTE"))</f>
        <v>0</v>
      </c>
      <c r="HA68" s="18">
        <f>IF(HA$5&gt;$G$4,0,SUMIFS(Fluxo!$O:$O,Fluxo!$U:$U,"&gt;"&amp;GZ$5,Fluxo!$U:$U,"&lt;="&amp;HA$5,Fluxo!$D:$D,$D68,Fluxo!$E:$E,"&lt;&gt;"&amp;"PERMUTANTE"))</f>
        <v>0</v>
      </c>
      <c r="HB68" s="18">
        <f>IF(HB$5&gt;$G$4,0,SUMIFS(Fluxo!$O:$O,Fluxo!$U:$U,"&gt;"&amp;HA$5,Fluxo!$U:$U,"&lt;="&amp;HB$5,Fluxo!$D:$D,$D68,Fluxo!$E:$E,"&lt;&gt;"&amp;"PERMUTANTE"))</f>
        <v>0</v>
      </c>
      <c r="HC68" s="18">
        <f>IF(HC$5&gt;$G$4,0,SUMIFS(Fluxo!$O:$O,Fluxo!$U:$U,"&gt;"&amp;HB$5,Fluxo!$U:$U,"&lt;="&amp;HC$5,Fluxo!$D:$D,$D68,Fluxo!$E:$E,"&lt;&gt;"&amp;"PERMUTANTE"))</f>
        <v>0</v>
      </c>
      <c r="HD68" s="18">
        <f>IF(HD$5&gt;$G$4,0,SUMIFS(Fluxo!$O:$O,Fluxo!$U:$U,"&gt;"&amp;HC$5,Fluxo!$U:$U,"&lt;="&amp;HD$5,Fluxo!$D:$D,$D68,Fluxo!$E:$E,"&lt;&gt;"&amp;"PERMUTANTE"))</f>
        <v>0</v>
      </c>
      <c r="HE68" s="18">
        <f>IF(HE$5&gt;$G$4,0,SUMIFS(Fluxo!$O:$O,Fluxo!$U:$U,"&gt;"&amp;HD$5,Fluxo!$U:$U,"&lt;="&amp;HE$5,Fluxo!$D:$D,$D68,Fluxo!$E:$E,"&lt;&gt;"&amp;"PERMUTANTE"))</f>
        <v>0</v>
      </c>
      <c r="HF68" s="18">
        <f>IF(HF$5&gt;$G$4,0,SUMIFS(Fluxo!$O:$O,Fluxo!$U:$U,"&gt;"&amp;HE$5,Fluxo!$U:$U,"&lt;="&amp;HF$5,Fluxo!$D:$D,$D68,Fluxo!$E:$E,"&lt;&gt;"&amp;"PERMUTANTE"))</f>
        <v>0</v>
      </c>
    </row>
    <row r="69" spans="1:214">
      <c r="A69" s="20">
        <f t="shared" si="8"/>
        <v>59</v>
      </c>
      <c r="B69" s="140" t="str">
        <f>'Check Carteira'!C61</f>
        <v>E.1016.99.01.0154</v>
      </c>
      <c r="C69" s="141">
        <v>1</v>
      </c>
      <c r="D69" s="129" t="str">
        <f>'Check Carteira'!F61</f>
        <v>A-0154</v>
      </c>
      <c r="E69" s="21">
        <f>IFERROR(INDEX(Contratos!L:L,MATCH(D69,Contratos!R:R,0)),"")</f>
        <v>45372</v>
      </c>
      <c r="F69" s="139">
        <f>IFERROR(INDEX(Contratos!G:G,MATCH(D69,Contratos!R:R,0)),"")</f>
        <v>1093475</v>
      </c>
      <c r="H69" s="83">
        <f t="shared" si="10"/>
        <v>146113.49</v>
      </c>
      <c r="J69" s="18">
        <f>IF(J$5&gt;$G$4,0,SUMIFS(Fluxo!$O:$O,Fluxo!$U:$U,"&gt;"&amp;I$5,Fluxo!$U:$U,"&lt;="&amp;J$5,Fluxo!$D:$D,$D69))</f>
        <v>0</v>
      </c>
      <c r="K69" s="18">
        <f>IF(K$5&gt;$G$4,0,SUMIFS(Fluxo!$O:$O,Fluxo!$U:$U,"&gt;"&amp;J$5,Fluxo!$U:$U,"&lt;="&amp;K$5,Fluxo!$D:$D,$D69))</f>
        <v>0</v>
      </c>
      <c r="L69" s="18">
        <f>IF(L$5&gt;$G$4,0,SUMIFS(Fluxo!$O:$O,Fluxo!$U:$U,"&gt;"&amp;K$5,Fluxo!$U:$U,"&lt;="&amp;L$5,Fluxo!$D:$D,$D69))</f>
        <v>0</v>
      </c>
      <c r="M69" s="18">
        <f>IF(M$5&gt;$G$4,0,SUMIFS(Fluxo!$O:$O,Fluxo!$U:$U,"&gt;"&amp;L$5,Fluxo!$U:$U,"&lt;="&amp;M$5,Fluxo!$D:$D,$D69))</f>
        <v>0</v>
      </c>
      <c r="N69" s="18">
        <f>IF(N$5&gt;$G$4,0,SUMIFS(Fluxo!$O:$O,Fluxo!$U:$U,"&gt;"&amp;M$5,Fluxo!$U:$U,"&lt;="&amp;N$5,Fluxo!$D:$D,$D69))</f>
        <v>0</v>
      </c>
      <c r="O69" s="18">
        <f>IF(O$5&gt;$G$4,0,SUMIFS(Fluxo!$O:$O,Fluxo!$U:$U,"&gt;"&amp;N$5,Fluxo!$U:$U,"&lt;="&amp;O$5,Fluxo!$D:$D,$D69))</f>
        <v>0</v>
      </c>
      <c r="P69" s="18">
        <f>IF(P$5&gt;$G$4,0,SUMIFS(Fluxo!$O:$O,Fluxo!$U:$U,"&gt;"&amp;O$5,Fluxo!$U:$U,"&lt;="&amp;P$5,Fluxo!$D:$D,$D69))</f>
        <v>0</v>
      </c>
      <c r="Q69" s="18">
        <f>IF(Q$5&gt;$G$4,0,SUMIFS(Fluxo!$O:$O,Fluxo!$U:$U,"&gt;"&amp;P$5,Fluxo!$U:$U,"&lt;="&amp;Q$5,Fluxo!$D:$D,$D69))</f>
        <v>0</v>
      </c>
      <c r="R69" s="18">
        <f>IF(R$5&gt;$G$4,0,SUMIFS(Fluxo!$O:$O,Fluxo!$U:$U,"&gt;"&amp;Q$5,Fluxo!$U:$U,"&lt;="&amp;R$5,Fluxo!$D:$D,$D69))</f>
        <v>0</v>
      </c>
      <c r="S69" s="18">
        <f>IF(S$5&gt;$G$4,0,SUMIFS(Fluxo!$O:$O,Fluxo!$U:$U,"&gt;"&amp;R$5,Fluxo!$U:$U,"&lt;="&amp;S$5,Fluxo!$D:$D,$D69,Fluxo!$E:$E,"&lt;&gt;"&amp;"PERMUTANTE"))</f>
        <v>0</v>
      </c>
      <c r="T69" s="18">
        <f>IF(T$5&gt;$G$4,0,SUMIFS(Fluxo!$O:$O,Fluxo!$U:$U,"&gt;"&amp;S$5,Fluxo!$U:$U,"&lt;="&amp;T$5,Fluxo!$D:$D,$D69,Fluxo!$E:$E,"&lt;&gt;"&amp;"PERMUTANTE"))</f>
        <v>0</v>
      </c>
      <c r="U69" s="18">
        <f>IF(U$5&gt;$G$4,0,SUMIFS(Fluxo!$O:$O,Fluxo!$U:$U,"&gt;"&amp;T$5,Fluxo!$U:$U,"&lt;="&amp;U$5,Fluxo!$D:$D,$D69,Fluxo!$E:$E,"&lt;&gt;"&amp;"PERMUTANTE"))</f>
        <v>0</v>
      </c>
      <c r="V69" s="18">
        <f>IF(V$5&gt;$G$4,0,SUMIFS(Fluxo!$O:$O,Fluxo!$U:$U,"&gt;"&amp;U$5,Fluxo!$U:$U,"&lt;="&amp;V$5,Fluxo!$D:$D,$D69,Fluxo!$E:$E,"&lt;&gt;"&amp;"PERMUTANTE"))</f>
        <v>48475</v>
      </c>
      <c r="W69" s="18">
        <f>IF(W$5&gt;$G$4,0,SUMIFS(Fluxo!$O:$O,Fluxo!$U:$U,"&gt;"&amp;V$5,Fluxo!$U:$U,"&lt;="&amp;W$5,Fluxo!$D:$D,$D69,Fluxo!$E:$E,"&lt;&gt;"&amp;"PERMUTANTE"))</f>
        <v>28115.16</v>
      </c>
      <c r="X69" s="18">
        <f>IF(X$5&gt;$G$4,0,SUMIFS(Fluxo!$O:$O,Fluxo!$U:$U,"&gt;"&amp;W$5,Fluxo!$U:$U,"&lt;="&amp;X$5,Fluxo!$D:$D,$D69,Fluxo!$E:$E,"&lt;&gt;"&amp;"PERMUTANTE"))</f>
        <v>28260.15</v>
      </c>
      <c r="Y69" s="18">
        <f>IF(Y$5&gt;$G$4,0,SUMIFS(Fluxo!$O:$O,Fluxo!$U:$U,"&gt;"&amp;X$5,Fluxo!$U:$U,"&lt;="&amp;Y$5,Fluxo!$D:$D,$D69,Fluxo!$E:$E,"&lt;&gt;"&amp;"PERMUTANTE"))</f>
        <v>28503.86</v>
      </c>
      <c r="Z69" s="18">
        <f>IF(Z$5&gt;$G$4,0,SUMIFS(Fluxo!$O:$O,Fluxo!$U:$U,"&gt;"&amp;Y$5,Fluxo!$U:$U,"&lt;="&amp;Z$5,Fluxo!$D:$D,$D69,Fluxo!$E:$E,"&lt;&gt;"&amp;"PERMUTANTE"))</f>
        <v>6356.68</v>
      </c>
      <c r="AA69" s="18">
        <f>IF(AA$5&gt;$G$4,0,SUMIFS(Fluxo!$O:$O,Fluxo!$U:$U,"&gt;"&amp;Z$5,Fluxo!$U:$U,"&lt;="&amp;AA$5,Fluxo!$D:$D,$D69,Fluxo!$E:$E,"&lt;&gt;"&amp;"PERMUTANTE"))</f>
        <v>6402.64</v>
      </c>
      <c r="AB69" s="18">
        <f>IF(AB$5&gt;$G$4,0,SUMIFS(Fluxo!$O:$O,Fluxo!$U:$U,"&gt;"&amp;AA$5,Fluxo!$U:$U,"&lt;="&amp;AB$5,Fluxo!$D:$D,$D69,Fluxo!$E:$E,"&lt;&gt;"&amp;"PERMUTANTE"))</f>
        <v>0</v>
      </c>
      <c r="AC69" s="18">
        <f>IF(AC$5&gt;$G$4,0,SUMIFS(Fluxo!$O:$O,Fluxo!$U:$U,"&gt;"&amp;AB$5,Fluxo!$U:$U,"&lt;="&amp;AC$5,Fluxo!$D:$D,$D69,Fluxo!$E:$E,"&lt;&gt;"&amp;"PERMUTANTE"))</f>
        <v>0</v>
      </c>
      <c r="AD69" s="18">
        <f>IF(AD$5&gt;$G$4,0,SUMIFS(Fluxo!$O:$O,Fluxo!$U:$U,"&gt;"&amp;AC$5,Fluxo!$U:$U,"&lt;="&amp;AD$5,Fluxo!$D:$D,$D69,Fluxo!$E:$E,"&lt;&gt;"&amp;"PERMUTANTE"))</f>
        <v>0</v>
      </c>
      <c r="AE69" s="18">
        <f>IF(AE$5&gt;$G$4,0,SUMIFS(Fluxo!$O:$O,Fluxo!$U:$U,"&gt;"&amp;AD$5,Fluxo!$U:$U,"&lt;="&amp;AE$5,Fluxo!$D:$D,$D69,Fluxo!$E:$E,"&lt;&gt;"&amp;"PERMUTANTE"))</f>
        <v>0</v>
      </c>
      <c r="AF69" s="18">
        <f>IF(AF$5&gt;$G$4,0,SUMIFS(Fluxo!$O:$O,Fluxo!$U:$U,"&gt;"&amp;AE$5,Fluxo!$U:$U,"&lt;="&amp;AF$5,Fluxo!$D:$D,$D69,Fluxo!$E:$E,"&lt;&gt;"&amp;"PERMUTANTE"))</f>
        <v>0</v>
      </c>
      <c r="AG69" s="18">
        <f>IF(AG$5&gt;$G$4,0,SUMIFS(Fluxo!$O:$O,Fluxo!$U:$U,"&gt;"&amp;AF$5,Fluxo!$U:$U,"&lt;="&amp;AG$5,Fluxo!$D:$D,$D69,Fluxo!$E:$E,"&lt;&gt;"&amp;"PERMUTANTE"))</f>
        <v>0</v>
      </c>
      <c r="AH69" s="18">
        <f>IF(AH$5&gt;$G$4,0,SUMIFS(Fluxo!$O:$O,Fluxo!$U:$U,"&gt;"&amp;AG$5,Fluxo!$U:$U,"&lt;="&amp;AH$5,Fluxo!$D:$D,$D69,Fluxo!$E:$E,"&lt;&gt;"&amp;"PERMUTANTE"))</f>
        <v>0</v>
      </c>
      <c r="AI69" s="18">
        <f>IF(AI$5&gt;$G$4,0,SUMIFS(Fluxo!$O:$O,Fluxo!$U:$U,"&gt;"&amp;AH$5,Fluxo!$U:$U,"&lt;="&amp;AI$5,Fluxo!$D:$D,$D69,Fluxo!$E:$E,"&lt;&gt;"&amp;"PERMUTANTE"))</f>
        <v>0</v>
      </c>
      <c r="AJ69" s="18">
        <f>IF(AJ$5&gt;$G$4,0,SUMIFS(Fluxo!$O:$O,Fluxo!$U:$U,"&gt;"&amp;AI$5,Fluxo!$U:$U,"&lt;="&amp;AJ$5,Fluxo!$D:$D,$D69,Fluxo!$E:$E,"&lt;&gt;"&amp;"PERMUTANTE"))</f>
        <v>0</v>
      </c>
      <c r="AK69" s="18">
        <f>IF(AK$5&gt;$G$4,0,SUMIFS(Fluxo!$O:$O,Fluxo!$U:$U,"&gt;"&amp;AJ$5,Fluxo!$U:$U,"&lt;="&amp;AK$5,Fluxo!$D:$D,$D69,Fluxo!$E:$E,"&lt;&gt;"&amp;"PERMUTANTE"))</f>
        <v>0</v>
      </c>
      <c r="AL69" s="18">
        <f>IF(AL$5&gt;$G$4,0,SUMIFS(Fluxo!$O:$O,Fluxo!$U:$U,"&gt;"&amp;AK$5,Fluxo!$U:$U,"&lt;="&amp;AL$5,Fluxo!$D:$D,$D69,Fluxo!$E:$E,"&lt;&gt;"&amp;"PERMUTANTE"))</f>
        <v>0</v>
      </c>
      <c r="AM69" s="18">
        <f>IF(AM$5&gt;$G$4,0,SUMIFS(Fluxo!$O:$O,Fluxo!$U:$U,"&gt;"&amp;AL$5,Fluxo!$U:$U,"&lt;="&amp;AM$5,Fluxo!$D:$D,$D69,Fluxo!$E:$E,"&lt;&gt;"&amp;"PERMUTANTE"))</f>
        <v>0</v>
      </c>
      <c r="AN69" s="18">
        <f>IF(AN$5&gt;$G$4,0,SUMIFS(Fluxo!$O:$O,Fluxo!$U:$U,"&gt;"&amp;AM$5,Fluxo!$U:$U,"&lt;="&amp;AN$5,Fluxo!$D:$D,$D69,Fluxo!$E:$E,"&lt;&gt;"&amp;"PERMUTANTE"))</f>
        <v>0</v>
      </c>
      <c r="AO69" s="18">
        <f>IF(AO$5&gt;$G$4,0,SUMIFS(Fluxo!$O:$O,Fluxo!$U:$U,"&gt;"&amp;AN$5,Fluxo!$U:$U,"&lt;="&amp;AO$5,Fluxo!$D:$D,$D69,Fluxo!$E:$E,"&lt;&gt;"&amp;"PERMUTANTE"))</f>
        <v>0</v>
      </c>
      <c r="AP69" s="18">
        <f>IF(AP$5&gt;$G$4,0,SUMIFS(Fluxo!$O:$O,Fluxo!$U:$U,"&gt;"&amp;AO$5,Fluxo!$U:$U,"&lt;="&amp;AP$5,Fluxo!$D:$D,$D69,Fluxo!$E:$E,"&lt;&gt;"&amp;"PERMUTANTE"))</f>
        <v>0</v>
      </c>
      <c r="AQ69" s="18">
        <f>IF(AQ$5&gt;$G$4,0,SUMIFS(Fluxo!$O:$O,Fluxo!$U:$U,"&gt;"&amp;AP$5,Fluxo!$U:$U,"&lt;="&amp;AQ$5,Fluxo!$D:$D,$D69,Fluxo!$E:$E,"&lt;&gt;"&amp;"PERMUTANTE"))</f>
        <v>0</v>
      </c>
      <c r="AR69" s="18">
        <f>IF(AR$5&gt;$G$4,0,SUMIFS(Fluxo!$O:$O,Fluxo!$U:$U,"&gt;"&amp;AQ$5,Fluxo!$U:$U,"&lt;="&amp;AR$5,Fluxo!$D:$D,$D69,Fluxo!$E:$E,"&lt;&gt;"&amp;"PERMUTANTE"))</f>
        <v>0</v>
      </c>
      <c r="AS69" s="18">
        <f>IF(AS$5&gt;$G$4,0,SUMIFS(Fluxo!$O:$O,Fluxo!$U:$U,"&gt;"&amp;AR$5,Fluxo!$U:$U,"&lt;="&amp;AS$5,Fluxo!$D:$D,$D69,Fluxo!$E:$E,"&lt;&gt;"&amp;"PERMUTANTE"))</f>
        <v>0</v>
      </c>
      <c r="AT69" s="18">
        <f>IF(AT$5&gt;$G$4,0,SUMIFS(Fluxo!$O:$O,Fluxo!$U:$U,"&gt;"&amp;AS$5,Fluxo!$U:$U,"&lt;="&amp;AT$5,Fluxo!$D:$D,$D69,Fluxo!$E:$E,"&lt;&gt;"&amp;"PERMUTANTE"))</f>
        <v>0</v>
      </c>
      <c r="AU69" s="18">
        <f>IF(AU$5&gt;$G$4,0,SUMIFS(Fluxo!$O:$O,Fluxo!$U:$U,"&gt;"&amp;AT$5,Fluxo!$U:$U,"&lt;="&amp;AU$5,Fluxo!$D:$D,$D69,Fluxo!$E:$E,"&lt;&gt;"&amp;"PERMUTANTE"))</f>
        <v>0</v>
      </c>
      <c r="AV69" s="18">
        <f>IF(AV$5&gt;$G$4,0,SUMIFS(Fluxo!$O:$O,Fluxo!$U:$U,"&gt;"&amp;AU$5,Fluxo!$U:$U,"&lt;="&amp;AV$5,Fluxo!$D:$D,$D69,Fluxo!$E:$E,"&lt;&gt;"&amp;"PERMUTANTE"))</f>
        <v>0</v>
      </c>
      <c r="AW69" s="18">
        <f>IF(AW$5&gt;$G$4,0,SUMIFS(Fluxo!$O:$O,Fluxo!$U:$U,"&gt;"&amp;AV$5,Fluxo!$U:$U,"&lt;="&amp;AW$5,Fluxo!$D:$D,$D69,Fluxo!$E:$E,"&lt;&gt;"&amp;"PERMUTANTE"))</f>
        <v>0</v>
      </c>
      <c r="AX69" s="18">
        <f>IF(AX$5&gt;$G$4,0,SUMIFS(Fluxo!$O:$O,Fluxo!$U:$U,"&gt;"&amp;AW$5,Fluxo!$U:$U,"&lt;="&amp;AX$5,Fluxo!$D:$D,$D69,Fluxo!$E:$E,"&lt;&gt;"&amp;"PERMUTANTE"))</f>
        <v>0</v>
      </c>
      <c r="AY69" s="18">
        <f>IF(AY$5&gt;$G$4,0,SUMIFS(Fluxo!$O:$O,Fluxo!$U:$U,"&gt;"&amp;AX$5,Fluxo!$U:$U,"&lt;="&amp;AY$5,Fluxo!$D:$D,$D69,Fluxo!$E:$E,"&lt;&gt;"&amp;"PERMUTANTE"))</f>
        <v>0</v>
      </c>
      <c r="AZ69" s="18">
        <f>IF(AZ$5&gt;$G$4,0,SUMIFS(Fluxo!$O:$O,Fluxo!$U:$U,"&gt;"&amp;AY$5,Fluxo!$U:$U,"&lt;="&amp;AZ$5,Fluxo!$D:$D,$D69,Fluxo!$E:$E,"&lt;&gt;"&amp;"PERMUTANTE"))</f>
        <v>0</v>
      </c>
      <c r="BA69" s="18">
        <f>IF(BA$5&gt;$G$4,0,SUMIFS(Fluxo!$O:$O,Fluxo!$U:$U,"&gt;"&amp;AZ$5,Fluxo!$U:$U,"&lt;="&amp;BA$5,Fluxo!$D:$D,$D69,Fluxo!$E:$E,"&lt;&gt;"&amp;"PERMUTANTE"))</f>
        <v>0</v>
      </c>
      <c r="BB69" s="18">
        <f>IF(BB$5&gt;$G$4,0,SUMIFS(Fluxo!$O:$O,Fluxo!$U:$U,"&gt;"&amp;BA$5,Fluxo!$U:$U,"&lt;="&amp;BB$5,Fluxo!$D:$D,$D69,Fluxo!$E:$E,"&lt;&gt;"&amp;"PERMUTANTE"))</f>
        <v>0</v>
      </c>
      <c r="BC69" s="18">
        <f>IF(BC$5&gt;$G$4,0,SUMIFS(Fluxo!$O:$O,Fluxo!$U:$U,"&gt;"&amp;BB$5,Fluxo!$U:$U,"&lt;="&amp;BC$5,Fluxo!$D:$D,$D69,Fluxo!$E:$E,"&lt;&gt;"&amp;"PERMUTANTE"))</f>
        <v>0</v>
      </c>
      <c r="BD69" s="18">
        <f>IF(BD$5&gt;$G$4,0,SUMIFS(Fluxo!$O:$O,Fluxo!$U:$U,"&gt;"&amp;BC$5,Fluxo!$U:$U,"&lt;="&amp;BD$5,Fluxo!$D:$D,$D69,Fluxo!$E:$E,"&lt;&gt;"&amp;"PERMUTANTE"))</f>
        <v>0</v>
      </c>
      <c r="BE69" s="18">
        <f>IF(BE$5&gt;$G$4,0,SUMIFS(Fluxo!$O:$O,Fluxo!$U:$U,"&gt;"&amp;BD$5,Fluxo!$U:$U,"&lt;="&amp;BE$5,Fluxo!$D:$D,$D69,Fluxo!$E:$E,"&lt;&gt;"&amp;"PERMUTANTE"))</f>
        <v>0</v>
      </c>
      <c r="BF69" s="18">
        <f>IF(BF$5&gt;$G$4,0,SUMIFS(Fluxo!$O:$O,Fluxo!$U:$U,"&gt;"&amp;BE$5,Fluxo!$U:$U,"&lt;="&amp;BF$5,Fluxo!$D:$D,$D69,Fluxo!$E:$E,"&lt;&gt;"&amp;"PERMUTANTE"))</f>
        <v>0</v>
      </c>
      <c r="BG69" s="18">
        <f>IF(BG$5&gt;$G$4,0,SUMIFS(Fluxo!$O:$O,Fluxo!$U:$U,"&gt;"&amp;BF$5,Fluxo!$U:$U,"&lt;="&amp;BG$5,Fluxo!$D:$D,$D69,Fluxo!$E:$E,"&lt;&gt;"&amp;"PERMUTANTE"))</f>
        <v>0</v>
      </c>
      <c r="BH69" s="18">
        <f>IF(BH$5&gt;$G$4,0,SUMIFS(Fluxo!$O:$O,Fluxo!$U:$U,"&gt;"&amp;BG$5,Fluxo!$U:$U,"&lt;="&amp;BH$5,Fluxo!$D:$D,$D69,Fluxo!$E:$E,"&lt;&gt;"&amp;"PERMUTANTE"))</f>
        <v>0</v>
      </c>
      <c r="BI69" s="18">
        <f>IF(BI$5&gt;$G$4,0,SUMIFS(Fluxo!$O:$O,Fluxo!$U:$U,"&gt;"&amp;BH$5,Fluxo!$U:$U,"&lt;="&amp;BI$5,Fluxo!$D:$D,$D69,Fluxo!$E:$E,"&lt;&gt;"&amp;"PERMUTANTE"))</f>
        <v>0</v>
      </c>
      <c r="BJ69" s="18">
        <f>IF(BJ$5&gt;$G$4,0,SUMIFS(Fluxo!$O:$O,Fluxo!$U:$U,"&gt;"&amp;BI$5,Fluxo!$U:$U,"&lt;="&amp;BJ$5,Fluxo!$D:$D,$D69,Fluxo!$E:$E,"&lt;&gt;"&amp;"PERMUTANTE"))</f>
        <v>0</v>
      </c>
      <c r="BK69" s="18">
        <f>IF(BK$5&gt;$G$4,0,SUMIFS(Fluxo!$O:$O,Fluxo!$U:$U,"&gt;"&amp;BJ$5,Fluxo!$U:$U,"&lt;="&amp;BK$5,Fluxo!$D:$D,$D69,Fluxo!$E:$E,"&lt;&gt;"&amp;"PERMUTANTE"))</f>
        <v>0</v>
      </c>
      <c r="BL69" s="18">
        <f>IF(BL$5&gt;$G$4,0,SUMIFS(Fluxo!$O:$O,Fluxo!$U:$U,"&gt;"&amp;BK$5,Fluxo!$U:$U,"&lt;="&amp;BL$5,Fluxo!$D:$D,$D69,Fluxo!$E:$E,"&lt;&gt;"&amp;"PERMUTANTE"))</f>
        <v>0</v>
      </c>
      <c r="BM69" s="18">
        <f>IF(BM$5&gt;$G$4,0,SUMIFS(Fluxo!$O:$O,Fluxo!$U:$U,"&gt;"&amp;BL$5,Fluxo!$U:$U,"&lt;="&amp;BM$5,Fluxo!$D:$D,$D69,Fluxo!$E:$E,"&lt;&gt;"&amp;"PERMUTANTE"))</f>
        <v>0</v>
      </c>
      <c r="BN69" s="18">
        <f>IF(BN$5&gt;$G$4,0,SUMIFS(Fluxo!$O:$O,Fluxo!$U:$U,"&gt;"&amp;BM$5,Fluxo!$U:$U,"&lt;="&amp;BN$5,Fluxo!$D:$D,$D69,Fluxo!$E:$E,"&lt;&gt;"&amp;"PERMUTANTE"))</f>
        <v>0</v>
      </c>
      <c r="BO69" s="18">
        <f>IF(BO$5&gt;$G$4,0,SUMIFS(Fluxo!$O:$O,Fluxo!$U:$U,"&gt;"&amp;BN$5,Fluxo!$U:$U,"&lt;="&amp;BO$5,Fluxo!$D:$D,$D69,Fluxo!$E:$E,"&lt;&gt;"&amp;"PERMUTANTE"))</f>
        <v>0</v>
      </c>
      <c r="BP69" s="18">
        <f>IF(BP$5&gt;$G$4,0,SUMIFS(Fluxo!$O:$O,Fluxo!$U:$U,"&gt;"&amp;BO$5,Fluxo!$U:$U,"&lt;="&amp;BP$5,Fluxo!$D:$D,$D69,Fluxo!$E:$E,"&lt;&gt;"&amp;"PERMUTANTE"))</f>
        <v>0</v>
      </c>
      <c r="BQ69" s="18">
        <f>IF(BQ$5&gt;$G$4,0,SUMIFS(Fluxo!$O:$O,Fluxo!$U:$U,"&gt;"&amp;BP$5,Fluxo!$U:$U,"&lt;="&amp;BQ$5,Fluxo!$D:$D,$D69,Fluxo!$E:$E,"&lt;&gt;"&amp;"PERMUTANTE"))</f>
        <v>0</v>
      </c>
      <c r="BR69" s="18">
        <f>IF(BR$5&gt;$G$4,0,SUMIFS(Fluxo!$O:$O,Fluxo!$U:$U,"&gt;"&amp;BQ$5,Fluxo!$U:$U,"&lt;="&amp;BR$5,Fluxo!$D:$D,$D69,Fluxo!$E:$E,"&lt;&gt;"&amp;"PERMUTANTE"))</f>
        <v>0</v>
      </c>
      <c r="BS69" s="18">
        <f>IF(BS$5&gt;$G$4,0,SUMIFS(Fluxo!$O:$O,Fluxo!$U:$U,"&gt;"&amp;BR$5,Fluxo!$U:$U,"&lt;="&amp;BS$5,Fluxo!$D:$D,$D69,Fluxo!$E:$E,"&lt;&gt;"&amp;"PERMUTANTE"))</f>
        <v>0</v>
      </c>
      <c r="BT69" s="18">
        <f>IF(BT$5&gt;$G$4,0,SUMIFS(Fluxo!$O:$O,Fluxo!$U:$U,"&gt;"&amp;BS$5,Fluxo!$U:$U,"&lt;="&amp;BT$5,Fluxo!$D:$D,$D69,Fluxo!$E:$E,"&lt;&gt;"&amp;"PERMUTANTE"))</f>
        <v>0</v>
      </c>
      <c r="BU69" s="18">
        <f>IF(BU$5&gt;$G$4,0,SUMIFS(Fluxo!$O:$O,Fluxo!$U:$U,"&gt;"&amp;BT$5,Fluxo!$U:$U,"&lt;="&amp;BU$5,Fluxo!$D:$D,$D69,Fluxo!$E:$E,"&lt;&gt;"&amp;"PERMUTANTE"))</f>
        <v>0</v>
      </c>
      <c r="BV69" s="18">
        <f>IF(BV$5&gt;$G$4,0,SUMIFS(Fluxo!$O:$O,Fluxo!$U:$U,"&gt;"&amp;BU$5,Fluxo!$U:$U,"&lt;="&amp;BV$5,Fluxo!$D:$D,$D69,Fluxo!$E:$E,"&lt;&gt;"&amp;"PERMUTANTE"))</f>
        <v>0</v>
      </c>
      <c r="BW69" s="18">
        <f>IF(BW$5&gt;$G$4,0,SUMIFS(Fluxo!$O:$O,Fluxo!$U:$U,"&gt;"&amp;BV$5,Fluxo!$U:$U,"&lt;="&amp;BW$5,Fluxo!$D:$D,$D69,Fluxo!$E:$E,"&lt;&gt;"&amp;"PERMUTANTE"))</f>
        <v>0</v>
      </c>
      <c r="BX69" s="18">
        <f>IF(BX$5&gt;$G$4,0,SUMIFS(Fluxo!$O:$O,Fluxo!$U:$U,"&gt;"&amp;BW$5,Fluxo!$U:$U,"&lt;="&amp;BX$5,Fluxo!$D:$D,$D69,Fluxo!$E:$E,"&lt;&gt;"&amp;"PERMUTANTE"))</f>
        <v>0</v>
      </c>
      <c r="BY69" s="18">
        <f>IF(BY$5&gt;$G$4,0,SUMIFS(Fluxo!$O:$O,Fluxo!$U:$U,"&gt;"&amp;BX$5,Fluxo!$U:$U,"&lt;="&amp;BY$5,Fluxo!$D:$D,$D69,Fluxo!$E:$E,"&lt;&gt;"&amp;"PERMUTANTE"))</f>
        <v>0</v>
      </c>
      <c r="BZ69" s="18">
        <f>IF(BZ$5&gt;$G$4,0,SUMIFS(Fluxo!$O:$O,Fluxo!$U:$U,"&gt;"&amp;BY$5,Fluxo!$U:$U,"&lt;="&amp;BZ$5,Fluxo!$D:$D,$D69,Fluxo!$E:$E,"&lt;&gt;"&amp;"PERMUTANTE"))</f>
        <v>0</v>
      </c>
      <c r="CA69" s="18">
        <f>IF(CA$5&gt;$G$4,0,SUMIFS(Fluxo!$O:$O,Fluxo!$U:$U,"&gt;"&amp;BZ$5,Fluxo!$U:$U,"&lt;="&amp;CA$5,Fluxo!$D:$D,$D69,Fluxo!$E:$E,"&lt;&gt;"&amp;"PERMUTANTE"))</f>
        <v>0</v>
      </c>
      <c r="CB69" s="18">
        <f>IF(CB$5&gt;$G$4,0,SUMIFS(Fluxo!$O:$O,Fluxo!$U:$U,"&gt;"&amp;CA$5,Fluxo!$U:$U,"&lt;="&amp;CB$5,Fluxo!$D:$D,$D69,Fluxo!$E:$E,"&lt;&gt;"&amp;"PERMUTANTE"))</f>
        <v>0</v>
      </c>
      <c r="CC69" s="18">
        <f>IF(CC$5&gt;$G$4,0,SUMIFS(Fluxo!$O:$O,Fluxo!$U:$U,"&gt;"&amp;CB$5,Fluxo!$U:$U,"&lt;="&amp;CC$5,Fluxo!$D:$D,$D69,Fluxo!$E:$E,"&lt;&gt;"&amp;"PERMUTANTE"))</f>
        <v>0</v>
      </c>
      <c r="CD69" s="18">
        <f>IF(CD$5&gt;$G$4,0,SUMIFS(Fluxo!$O:$O,Fluxo!$U:$U,"&gt;"&amp;CC$5,Fluxo!$U:$U,"&lt;="&amp;CD$5,Fluxo!$D:$D,$D69,Fluxo!$E:$E,"&lt;&gt;"&amp;"PERMUTANTE"))</f>
        <v>0</v>
      </c>
      <c r="CE69" s="18">
        <f>IF(CE$5&gt;$G$4,0,SUMIFS(Fluxo!$O:$O,Fluxo!$U:$U,"&gt;"&amp;CD$5,Fluxo!$U:$U,"&lt;="&amp;CE$5,Fluxo!$D:$D,$D69,Fluxo!$E:$E,"&lt;&gt;"&amp;"PERMUTANTE"))</f>
        <v>0</v>
      </c>
      <c r="CF69" s="18">
        <f>IF(CF$5&gt;$G$4,0,SUMIFS(Fluxo!$O:$O,Fluxo!$U:$U,"&gt;"&amp;CE$5,Fluxo!$U:$U,"&lt;="&amp;CF$5,Fluxo!$D:$D,$D69,Fluxo!$E:$E,"&lt;&gt;"&amp;"PERMUTANTE"))</f>
        <v>0</v>
      </c>
      <c r="CG69" s="18">
        <f>IF(CG$5&gt;$G$4,0,SUMIFS(Fluxo!$O:$O,Fluxo!$U:$U,"&gt;"&amp;CF$5,Fluxo!$U:$U,"&lt;="&amp;CG$5,Fluxo!$D:$D,$D69,Fluxo!$E:$E,"&lt;&gt;"&amp;"PERMUTANTE"))</f>
        <v>0</v>
      </c>
      <c r="CH69" s="18">
        <f>IF(CH$5&gt;$G$4,0,SUMIFS(Fluxo!$O:$O,Fluxo!$U:$U,"&gt;"&amp;CG$5,Fluxo!$U:$U,"&lt;="&amp;CH$5,Fluxo!$D:$D,$D69,Fluxo!$E:$E,"&lt;&gt;"&amp;"PERMUTANTE"))</f>
        <v>0</v>
      </c>
      <c r="CI69" s="18">
        <f>IF(CI$5&gt;$G$4,0,SUMIFS(Fluxo!$O:$O,Fluxo!$U:$U,"&gt;"&amp;CH$5,Fluxo!$U:$U,"&lt;="&amp;CI$5,Fluxo!$D:$D,$D69,Fluxo!$E:$E,"&lt;&gt;"&amp;"PERMUTANTE"))</f>
        <v>0</v>
      </c>
      <c r="CJ69" s="18">
        <f>IF(CJ$5&gt;$G$4,0,SUMIFS(Fluxo!$O:$O,Fluxo!$U:$U,"&gt;"&amp;CI$5,Fluxo!$U:$U,"&lt;="&amp;CJ$5,Fluxo!$D:$D,$D69,Fluxo!$E:$E,"&lt;&gt;"&amp;"PERMUTANTE"))</f>
        <v>0</v>
      </c>
      <c r="CK69" s="18">
        <f>IF(CK$5&gt;$G$4,0,SUMIFS(Fluxo!$O:$O,Fluxo!$U:$U,"&gt;"&amp;CJ$5,Fluxo!$U:$U,"&lt;="&amp;CK$5,Fluxo!$D:$D,$D69,Fluxo!$E:$E,"&lt;&gt;"&amp;"PERMUTANTE"))</f>
        <v>0</v>
      </c>
      <c r="CL69" s="18">
        <f>IF(CL$5&gt;$G$4,0,SUMIFS(Fluxo!$O:$O,Fluxo!$U:$U,"&gt;"&amp;CK$5,Fluxo!$U:$U,"&lt;="&amp;CL$5,Fluxo!$D:$D,$D69,Fluxo!$E:$E,"&lt;&gt;"&amp;"PERMUTANTE"))</f>
        <v>0</v>
      </c>
      <c r="CM69" s="18">
        <f>IF(CM$5&gt;$G$4,0,SUMIFS(Fluxo!$O:$O,Fluxo!$U:$U,"&gt;"&amp;CL$5,Fluxo!$U:$U,"&lt;="&amp;CM$5,Fluxo!$D:$D,$D69,Fluxo!$E:$E,"&lt;&gt;"&amp;"PERMUTANTE"))</f>
        <v>0</v>
      </c>
      <c r="CN69" s="18">
        <f>IF(CN$5&gt;$G$4,0,SUMIFS(Fluxo!$O:$O,Fluxo!$U:$U,"&gt;"&amp;CM$5,Fluxo!$U:$U,"&lt;="&amp;CN$5,Fluxo!$D:$D,$D69,Fluxo!$E:$E,"&lt;&gt;"&amp;"PERMUTANTE"))</f>
        <v>0</v>
      </c>
      <c r="CO69" s="18">
        <f>IF(CO$5&gt;$G$4,0,SUMIFS(Fluxo!$O:$O,Fluxo!$U:$U,"&gt;"&amp;CN$5,Fluxo!$U:$U,"&lt;="&amp;CO$5,Fluxo!$D:$D,$D69,Fluxo!$E:$E,"&lt;&gt;"&amp;"PERMUTANTE"))</f>
        <v>0</v>
      </c>
      <c r="CP69" s="18">
        <f>IF(CP$5&gt;$G$4,0,SUMIFS(Fluxo!$O:$O,Fluxo!$U:$U,"&gt;"&amp;CO$5,Fluxo!$U:$U,"&lt;="&amp;CP$5,Fluxo!$D:$D,$D69,Fluxo!$E:$E,"&lt;&gt;"&amp;"PERMUTANTE"))</f>
        <v>0</v>
      </c>
      <c r="CQ69" s="18">
        <f>IF(CQ$5&gt;$G$4,0,SUMIFS(Fluxo!$O:$O,Fluxo!$U:$U,"&gt;"&amp;CP$5,Fluxo!$U:$U,"&lt;="&amp;CQ$5,Fluxo!$D:$D,$D69,Fluxo!$E:$E,"&lt;&gt;"&amp;"PERMUTANTE"))</f>
        <v>0</v>
      </c>
      <c r="CR69" s="18">
        <f>IF(CR$5&gt;$G$4,0,SUMIFS(Fluxo!$O:$O,Fluxo!$U:$U,"&gt;"&amp;CQ$5,Fluxo!$U:$U,"&lt;="&amp;CR$5,Fluxo!$D:$D,$D69,Fluxo!$E:$E,"&lt;&gt;"&amp;"PERMUTANTE"))</f>
        <v>0</v>
      </c>
      <c r="CS69" s="18">
        <f>IF(CS$5&gt;$G$4,0,SUMIFS(Fluxo!$O:$O,Fluxo!$U:$U,"&gt;"&amp;CR$5,Fluxo!$U:$U,"&lt;="&amp;CS$5,Fluxo!$D:$D,$D69,Fluxo!$E:$E,"&lt;&gt;"&amp;"PERMUTANTE"))</f>
        <v>0</v>
      </c>
      <c r="CT69" s="18">
        <f>IF(CT$5&gt;$G$4,0,SUMIFS(Fluxo!$O:$O,Fluxo!$U:$U,"&gt;"&amp;CS$5,Fluxo!$U:$U,"&lt;="&amp;CT$5,Fluxo!$D:$D,$D69,Fluxo!$E:$E,"&lt;&gt;"&amp;"PERMUTANTE"))</f>
        <v>0</v>
      </c>
      <c r="CU69" s="18">
        <f>IF(CU$5&gt;$G$4,0,SUMIFS(Fluxo!$O:$O,Fluxo!$U:$U,"&gt;"&amp;CT$5,Fluxo!$U:$U,"&lt;="&amp;CU$5,Fluxo!$D:$D,$D69,Fluxo!$E:$E,"&lt;&gt;"&amp;"PERMUTANTE"))</f>
        <v>0</v>
      </c>
      <c r="CV69" s="18">
        <f>IF(CV$5&gt;$G$4,0,SUMIFS(Fluxo!$O:$O,Fluxo!$U:$U,"&gt;"&amp;CU$5,Fluxo!$U:$U,"&lt;="&amp;CV$5,Fluxo!$D:$D,$D69,Fluxo!$E:$E,"&lt;&gt;"&amp;"PERMUTANTE"))</f>
        <v>0</v>
      </c>
      <c r="CW69" s="18">
        <f>IF(CW$5&gt;$G$4,0,SUMIFS(Fluxo!$O:$O,Fluxo!$U:$U,"&gt;"&amp;CV$5,Fluxo!$U:$U,"&lt;="&amp;CW$5,Fluxo!$D:$D,$D69,Fluxo!$E:$E,"&lt;&gt;"&amp;"PERMUTANTE"))</f>
        <v>0</v>
      </c>
      <c r="CX69" s="18">
        <f>IF(CX$5&gt;$G$4,0,SUMIFS(Fluxo!$O:$O,Fluxo!$U:$U,"&gt;"&amp;CW$5,Fluxo!$U:$U,"&lt;="&amp;CX$5,Fluxo!$D:$D,$D69,Fluxo!$E:$E,"&lt;&gt;"&amp;"PERMUTANTE"))</f>
        <v>0</v>
      </c>
      <c r="CY69" s="18">
        <f>IF(CY$5&gt;$G$4,0,SUMIFS(Fluxo!$O:$O,Fluxo!$U:$U,"&gt;"&amp;CX$5,Fluxo!$U:$U,"&lt;="&amp;CY$5,Fluxo!$D:$D,$D69,Fluxo!$E:$E,"&lt;&gt;"&amp;"PERMUTANTE"))</f>
        <v>0</v>
      </c>
      <c r="CZ69" s="18">
        <f>IF(CZ$5&gt;$G$4,0,SUMIFS(Fluxo!$O:$O,Fluxo!$U:$U,"&gt;"&amp;CY$5,Fluxo!$U:$U,"&lt;="&amp;CZ$5,Fluxo!$D:$D,$D69,Fluxo!$E:$E,"&lt;&gt;"&amp;"PERMUTANTE"))</f>
        <v>0</v>
      </c>
      <c r="DA69" s="18">
        <f>IF(DA$5&gt;$G$4,0,SUMIFS(Fluxo!$O:$O,Fluxo!$U:$U,"&gt;"&amp;CZ$5,Fluxo!$U:$U,"&lt;="&amp;DA$5,Fluxo!$D:$D,$D69,Fluxo!$E:$E,"&lt;&gt;"&amp;"PERMUTANTE"))</f>
        <v>0</v>
      </c>
      <c r="DB69" s="18">
        <f>IF(DB$5&gt;$G$4,0,SUMIFS(Fluxo!$O:$O,Fluxo!$U:$U,"&gt;"&amp;DA$5,Fluxo!$U:$U,"&lt;="&amp;DB$5,Fluxo!$D:$D,$D69,Fluxo!$E:$E,"&lt;&gt;"&amp;"PERMUTANTE"))</f>
        <v>0</v>
      </c>
      <c r="DC69" s="18">
        <f>IF(DC$5&gt;$G$4,0,SUMIFS(Fluxo!$O:$O,Fluxo!$U:$U,"&gt;"&amp;DB$5,Fluxo!$U:$U,"&lt;="&amp;DC$5,Fluxo!$D:$D,$D69,Fluxo!$E:$E,"&lt;&gt;"&amp;"PERMUTANTE"))</f>
        <v>0</v>
      </c>
      <c r="DD69" s="18">
        <f>IF(DD$5&gt;$G$4,0,SUMIFS(Fluxo!$O:$O,Fluxo!$U:$U,"&gt;"&amp;DC$5,Fluxo!$U:$U,"&lt;="&amp;DD$5,Fluxo!$D:$D,$D69,Fluxo!$E:$E,"&lt;&gt;"&amp;"PERMUTANTE"))</f>
        <v>0</v>
      </c>
      <c r="DE69" s="18">
        <f>IF(DE$5&gt;$G$4,0,SUMIFS(Fluxo!$O:$O,Fluxo!$U:$U,"&gt;"&amp;DD$5,Fluxo!$U:$U,"&lt;="&amp;DE$5,Fluxo!$D:$D,$D69,Fluxo!$E:$E,"&lt;&gt;"&amp;"PERMUTANTE"))</f>
        <v>0</v>
      </c>
      <c r="DF69" s="18">
        <f>IF(DF$5&gt;$G$4,0,SUMIFS(Fluxo!$O:$O,Fluxo!$U:$U,"&gt;"&amp;DE$5,Fluxo!$U:$U,"&lt;="&amp;DF$5,Fluxo!$D:$D,$D69,Fluxo!$E:$E,"&lt;&gt;"&amp;"PERMUTANTE"))</f>
        <v>0</v>
      </c>
      <c r="DG69" s="18">
        <f>IF(DG$5&gt;$G$4,0,SUMIFS(Fluxo!$O:$O,Fluxo!$U:$U,"&gt;"&amp;DF$5,Fluxo!$U:$U,"&lt;="&amp;DG$5,Fluxo!$D:$D,$D69,Fluxo!$E:$E,"&lt;&gt;"&amp;"PERMUTANTE"))</f>
        <v>0</v>
      </c>
      <c r="DH69" s="18">
        <f>IF(DH$5&gt;$G$4,0,SUMIFS(Fluxo!$O:$O,Fluxo!$U:$U,"&gt;"&amp;DG$5,Fluxo!$U:$U,"&lt;="&amp;DH$5,Fluxo!$D:$D,$D69,Fluxo!$E:$E,"&lt;&gt;"&amp;"PERMUTANTE"))</f>
        <v>0</v>
      </c>
      <c r="DI69" s="18">
        <f>IF(DI$5&gt;$G$4,0,SUMIFS(Fluxo!$O:$O,Fluxo!$U:$U,"&gt;"&amp;DH$5,Fluxo!$U:$U,"&lt;="&amp;DI$5,Fluxo!$D:$D,$D69,Fluxo!$E:$E,"&lt;&gt;"&amp;"PERMUTANTE"))</f>
        <v>0</v>
      </c>
      <c r="DJ69" s="18">
        <f>IF(DJ$5&gt;$G$4,0,SUMIFS(Fluxo!$O:$O,Fluxo!$U:$U,"&gt;"&amp;DI$5,Fluxo!$U:$U,"&lt;="&amp;DJ$5,Fluxo!$D:$D,$D69,Fluxo!$E:$E,"&lt;&gt;"&amp;"PERMUTANTE"))</f>
        <v>0</v>
      </c>
      <c r="DK69" s="18">
        <f>IF(DK$5&gt;$G$4,0,SUMIFS(Fluxo!$O:$O,Fluxo!$U:$U,"&gt;"&amp;DJ$5,Fluxo!$U:$U,"&lt;="&amp;DK$5,Fluxo!$D:$D,$D69,Fluxo!$E:$E,"&lt;&gt;"&amp;"PERMUTANTE"))</f>
        <v>0</v>
      </c>
      <c r="DL69" s="18">
        <f>IF(DL$5&gt;$G$4,0,SUMIFS(Fluxo!$O:$O,Fluxo!$U:$U,"&gt;"&amp;DK$5,Fluxo!$U:$U,"&lt;="&amp;DL$5,Fluxo!$D:$D,$D69,Fluxo!$E:$E,"&lt;&gt;"&amp;"PERMUTANTE"))</f>
        <v>0</v>
      </c>
      <c r="DM69" s="18">
        <f>IF(DM$5&gt;$G$4,0,SUMIFS(Fluxo!$O:$O,Fluxo!$U:$U,"&gt;"&amp;DL$5,Fluxo!$U:$U,"&lt;="&amp;DM$5,Fluxo!$D:$D,$D69,Fluxo!$E:$E,"&lt;&gt;"&amp;"PERMUTANTE"))</f>
        <v>0</v>
      </c>
      <c r="DN69" s="18">
        <f>IF(DN$5&gt;$G$4,0,SUMIFS(Fluxo!$O:$O,Fluxo!$U:$U,"&gt;"&amp;DM$5,Fluxo!$U:$U,"&lt;="&amp;DN$5,Fluxo!$D:$D,$D69,Fluxo!$E:$E,"&lt;&gt;"&amp;"PERMUTANTE"))</f>
        <v>0</v>
      </c>
      <c r="DO69" s="18">
        <f>IF(DO$5&gt;$G$4,0,SUMIFS(Fluxo!$O:$O,Fluxo!$U:$U,"&gt;"&amp;DN$5,Fluxo!$U:$U,"&lt;="&amp;DO$5,Fluxo!$D:$D,$D69,Fluxo!$E:$E,"&lt;&gt;"&amp;"PERMUTANTE"))</f>
        <v>0</v>
      </c>
      <c r="DP69" s="18">
        <f>IF(DP$5&gt;$G$4,0,SUMIFS(Fluxo!$O:$O,Fluxo!$U:$U,"&gt;"&amp;DO$5,Fluxo!$U:$U,"&lt;="&amp;DP$5,Fluxo!$D:$D,$D69,Fluxo!$E:$E,"&lt;&gt;"&amp;"PERMUTANTE"))</f>
        <v>0</v>
      </c>
      <c r="DQ69" s="18">
        <f>IF(DQ$5&gt;$G$4,0,SUMIFS(Fluxo!$O:$O,Fluxo!$U:$U,"&gt;"&amp;DP$5,Fluxo!$U:$U,"&lt;="&amp;DQ$5,Fluxo!$D:$D,$D69,Fluxo!$E:$E,"&lt;&gt;"&amp;"PERMUTANTE"))</f>
        <v>0</v>
      </c>
      <c r="DR69" s="18">
        <f>IF(DR$5&gt;$G$4,0,SUMIFS(Fluxo!$O:$O,Fluxo!$U:$U,"&gt;"&amp;DQ$5,Fluxo!$U:$U,"&lt;="&amp;DR$5,Fluxo!$D:$D,$D69,Fluxo!$E:$E,"&lt;&gt;"&amp;"PERMUTANTE"))</f>
        <v>0</v>
      </c>
      <c r="DS69" s="18">
        <f>IF(DS$5&gt;$G$4,0,SUMIFS(Fluxo!$O:$O,Fluxo!$U:$U,"&gt;"&amp;DR$5,Fluxo!$U:$U,"&lt;="&amp;DS$5,Fluxo!$D:$D,$D69,Fluxo!$E:$E,"&lt;&gt;"&amp;"PERMUTANTE"))</f>
        <v>0</v>
      </c>
      <c r="DT69" s="18">
        <f>IF(DT$5&gt;$G$4,0,SUMIFS(Fluxo!$O:$O,Fluxo!$U:$U,"&gt;"&amp;DS$5,Fluxo!$U:$U,"&lt;="&amp;DT$5,Fluxo!$D:$D,$D69,Fluxo!$E:$E,"&lt;&gt;"&amp;"PERMUTANTE"))</f>
        <v>0</v>
      </c>
      <c r="DU69" s="18">
        <f>IF(DU$5&gt;$G$4,0,SUMIFS(Fluxo!$O:$O,Fluxo!$U:$U,"&gt;"&amp;DT$5,Fluxo!$U:$U,"&lt;="&amp;DU$5,Fluxo!$D:$D,$D69,Fluxo!$E:$E,"&lt;&gt;"&amp;"PERMUTANTE"))</f>
        <v>0</v>
      </c>
      <c r="DV69" s="18">
        <f>IF(DV$5&gt;$G$4,0,SUMIFS(Fluxo!$O:$O,Fluxo!$U:$U,"&gt;"&amp;DU$5,Fluxo!$U:$U,"&lt;="&amp;DV$5,Fluxo!$D:$D,$D69,Fluxo!$E:$E,"&lt;&gt;"&amp;"PERMUTANTE"))</f>
        <v>0</v>
      </c>
      <c r="DW69" s="18">
        <f>IF(DW$5&gt;$G$4,0,SUMIFS(Fluxo!$O:$O,Fluxo!$U:$U,"&gt;"&amp;DV$5,Fluxo!$U:$U,"&lt;="&amp;DW$5,Fluxo!$D:$D,$D69,Fluxo!$E:$E,"&lt;&gt;"&amp;"PERMUTANTE"))</f>
        <v>0</v>
      </c>
      <c r="DX69" s="18">
        <f>IF(DX$5&gt;$G$4,0,SUMIFS(Fluxo!$O:$O,Fluxo!$U:$U,"&gt;"&amp;DW$5,Fluxo!$U:$U,"&lt;="&amp;DX$5,Fluxo!$D:$D,$D69,Fluxo!$E:$E,"&lt;&gt;"&amp;"PERMUTANTE"))</f>
        <v>0</v>
      </c>
      <c r="DY69" s="18">
        <f>IF(DY$5&gt;$G$4,0,SUMIFS(Fluxo!$O:$O,Fluxo!$U:$U,"&gt;"&amp;DX$5,Fluxo!$U:$U,"&lt;="&amp;DY$5,Fluxo!$D:$D,$D69,Fluxo!$E:$E,"&lt;&gt;"&amp;"PERMUTANTE"))</f>
        <v>0</v>
      </c>
      <c r="DZ69" s="18">
        <f>IF(DZ$5&gt;$G$4,0,SUMIFS(Fluxo!$O:$O,Fluxo!$U:$U,"&gt;"&amp;DY$5,Fluxo!$U:$U,"&lt;="&amp;DZ$5,Fluxo!$D:$D,$D69,Fluxo!$E:$E,"&lt;&gt;"&amp;"PERMUTANTE"))</f>
        <v>0</v>
      </c>
      <c r="EA69" s="18">
        <f>IF(EA$5&gt;$G$4,0,SUMIFS(Fluxo!$O:$O,Fluxo!$U:$U,"&gt;"&amp;DZ$5,Fluxo!$U:$U,"&lt;="&amp;EA$5,Fluxo!$D:$D,$D69,Fluxo!$E:$E,"&lt;&gt;"&amp;"PERMUTANTE"))</f>
        <v>0</v>
      </c>
      <c r="EB69" s="18">
        <f>IF(EB$5&gt;$G$4,0,SUMIFS(Fluxo!$O:$O,Fluxo!$U:$U,"&gt;"&amp;EA$5,Fluxo!$U:$U,"&lt;="&amp;EB$5,Fluxo!$D:$D,$D69,Fluxo!$E:$E,"&lt;&gt;"&amp;"PERMUTANTE"))</f>
        <v>0</v>
      </c>
      <c r="EC69" s="18">
        <f>IF(EC$5&gt;$G$4,0,SUMIFS(Fluxo!$O:$O,Fluxo!$U:$U,"&gt;"&amp;EB$5,Fluxo!$U:$U,"&lt;="&amp;EC$5,Fluxo!$D:$D,$D69,Fluxo!$E:$E,"&lt;&gt;"&amp;"PERMUTANTE"))</f>
        <v>0</v>
      </c>
      <c r="ED69" s="18">
        <f>IF(ED$5&gt;$G$4,0,SUMIFS(Fluxo!$O:$O,Fluxo!$U:$U,"&gt;"&amp;EC$5,Fluxo!$U:$U,"&lt;="&amp;ED$5,Fluxo!$D:$D,$D69,Fluxo!$E:$E,"&lt;&gt;"&amp;"PERMUTANTE"))</f>
        <v>0</v>
      </c>
      <c r="EE69" s="18">
        <f>IF(EE$5&gt;$G$4,0,SUMIFS(Fluxo!$O:$O,Fluxo!$U:$U,"&gt;"&amp;ED$5,Fluxo!$U:$U,"&lt;="&amp;EE$5,Fluxo!$D:$D,$D69,Fluxo!$E:$E,"&lt;&gt;"&amp;"PERMUTANTE"))</f>
        <v>0</v>
      </c>
      <c r="EF69" s="18">
        <f>IF(EF$5&gt;$G$4,0,SUMIFS(Fluxo!$O:$O,Fluxo!$U:$U,"&gt;"&amp;EE$5,Fluxo!$U:$U,"&lt;="&amp;EF$5,Fluxo!$D:$D,$D69,Fluxo!$E:$E,"&lt;&gt;"&amp;"PERMUTANTE"))</f>
        <v>0</v>
      </c>
      <c r="EG69" s="18">
        <f>IF(EG$5&gt;$G$4,0,SUMIFS(Fluxo!$O:$O,Fluxo!$U:$U,"&gt;"&amp;EF$5,Fluxo!$U:$U,"&lt;="&amp;EG$5,Fluxo!$D:$D,$D69,Fluxo!$E:$E,"&lt;&gt;"&amp;"PERMUTANTE"))</f>
        <v>0</v>
      </c>
      <c r="EH69" s="18">
        <f>IF(EH$5&gt;$G$4,0,SUMIFS(Fluxo!$O:$O,Fluxo!$U:$U,"&gt;"&amp;EG$5,Fluxo!$U:$U,"&lt;="&amp;EH$5,Fluxo!$D:$D,$D69,Fluxo!$E:$E,"&lt;&gt;"&amp;"PERMUTANTE"))</f>
        <v>0</v>
      </c>
      <c r="EI69" s="18">
        <f>IF(EI$5&gt;$G$4,0,SUMIFS(Fluxo!$O:$O,Fluxo!$U:$U,"&gt;"&amp;EH$5,Fluxo!$U:$U,"&lt;="&amp;EI$5,Fluxo!$D:$D,$D69,Fluxo!$E:$E,"&lt;&gt;"&amp;"PERMUTANTE"))</f>
        <v>0</v>
      </c>
      <c r="EJ69" s="18">
        <f>IF(EJ$5&gt;$G$4,0,SUMIFS(Fluxo!$O:$O,Fluxo!$U:$U,"&gt;"&amp;EI$5,Fluxo!$U:$U,"&lt;="&amp;EJ$5,Fluxo!$D:$D,$D69,Fluxo!$E:$E,"&lt;&gt;"&amp;"PERMUTANTE"))</f>
        <v>0</v>
      </c>
      <c r="EK69" s="18">
        <f>IF(EK$5&gt;$G$4,0,SUMIFS(Fluxo!$O:$O,Fluxo!$U:$U,"&gt;"&amp;EJ$5,Fluxo!$U:$U,"&lt;="&amp;EK$5,Fluxo!$D:$D,$D69,Fluxo!$E:$E,"&lt;&gt;"&amp;"PERMUTANTE"))</f>
        <v>0</v>
      </c>
      <c r="EL69" s="18">
        <f>IF(EL$5&gt;$G$4,0,SUMIFS(Fluxo!$O:$O,Fluxo!$U:$U,"&gt;"&amp;EK$5,Fluxo!$U:$U,"&lt;="&amp;EL$5,Fluxo!$D:$D,$D69,Fluxo!$E:$E,"&lt;&gt;"&amp;"PERMUTANTE"))</f>
        <v>0</v>
      </c>
      <c r="EM69" s="18">
        <f>IF(EM$5&gt;$G$4,0,SUMIFS(Fluxo!$O:$O,Fluxo!$U:$U,"&gt;"&amp;EL$5,Fluxo!$U:$U,"&lt;="&amp;EM$5,Fluxo!$D:$D,$D69,Fluxo!$E:$E,"&lt;&gt;"&amp;"PERMUTANTE"))</f>
        <v>0</v>
      </c>
      <c r="EN69" s="18">
        <f>IF(EN$5&gt;$G$4,0,SUMIFS(Fluxo!$O:$O,Fluxo!$U:$U,"&gt;"&amp;EM$5,Fluxo!$U:$U,"&lt;="&amp;EN$5,Fluxo!$D:$D,$D69,Fluxo!$E:$E,"&lt;&gt;"&amp;"PERMUTANTE"))</f>
        <v>0</v>
      </c>
      <c r="EO69" s="18">
        <f>IF(EO$5&gt;$G$4,0,SUMIFS(Fluxo!$O:$O,Fluxo!$U:$U,"&gt;"&amp;EN$5,Fluxo!$U:$U,"&lt;="&amp;EO$5,Fluxo!$D:$D,$D69,Fluxo!$E:$E,"&lt;&gt;"&amp;"PERMUTANTE"))</f>
        <v>0</v>
      </c>
      <c r="EP69" s="18">
        <f>IF(EP$5&gt;$G$4,0,SUMIFS(Fluxo!$O:$O,Fluxo!$U:$U,"&gt;"&amp;EO$5,Fluxo!$U:$U,"&lt;="&amp;EP$5,Fluxo!$D:$D,$D69,Fluxo!$E:$E,"&lt;&gt;"&amp;"PERMUTANTE"))</f>
        <v>0</v>
      </c>
      <c r="EQ69" s="18">
        <f>IF(EQ$5&gt;$G$4,0,SUMIFS(Fluxo!$O:$O,Fluxo!$U:$U,"&gt;"&amp;EP$5,Fluxo!$U:$U,"&lt;="&amp;EQ$5,Fluxo!$D:$D,$D69,Fluxo!$E:$E,"&lt;&gt;"&amp;"PERMUTANTE"))</f>
        <v>0</v>
      </c>
      <c r="ER69" s="18">
        <f>IF(ER$5&gt;$G$4,0,SUMIFS(Fluxo!$O:$O,Fluxo!$U:$U,"&gt;"&amp;EQ$5,Fluxo!$U:$U,"&lt;="&amp;ER$5,Fluxo!$D:$D,$D69,Fluxo!$E:$E,"&lt;&gt;"&amp;"PERMUTANTE"))</f>
        <v>0</v>
      </c>
      <c r="ES69" s="18">
        <f>IF(ES$5&gt;$G$4,0,SUMIFS(Fluxo!$O:$O,Fluxo!$U:$U,"&gt;"&amp;ER$5,Fluxo!$U:$U,"&lt;="&amp;ES$5,Fluxo!$D:$D,$D69,Fluxo!$E:$E,"&lt;&gt;"&amp;"PERMUTANTE"))</f>
        <v>0</v>
      </c>
      <c r="ET69" s="18">
        <f>IF(ET$5&gt;$G$4,0,SUMIFS(Fluxo!$O:$O,Fluxo!$U:$U,"&gt;"&amp;ES$5,Fluxo!$U:$U,"&lt;="&amp;ET$5,Fluxo!$D:$D,$D69,Fluxo!$E:$E,"&lt;&gt;"&amp;"PERMUTANTE"))</f>
        <v>0</v>
      </c>
      <c r="EU69" s="18">
        <f>IF(EU$5&gt;$G$4,0,SUMIFS(Fluxo!$O:$O,Fluxo!$U:$U,"&gt;"&amp;ET$5,Fluxo!$U:$U,"&lt;="&amp;EU$5,Fluxo!$D:$D,$D69,Fluxo!$E:$E,"&lt;&gt;"&amp;"PERMUTANTE"))</f>
        <v>0</v>
      </c>
      <c r="EV69" s="18">
        <f>IF(EV$5&gt;$G$4,0,SUMIFS(Fluxo!$O:$O,Fluxo!$U:$U,"&gt;"&amp;EU$5,Fluxo!$U:$U,"&lt;="&amp;EV$5,Fluxo!$D:$D,$D69,Fluxo!$E:$E,"&lt;&gt;"&amp;"PERMUTANTE"))</f>
        <v>0</v>
      </c>
      <c r="EW69" s="18">
        <f>IF(EW$5&gt;$G$4,0,SUMIFS(Fluxo!$O:$O,Fluxo!$U:$U,"&gt;"&amp;EV$5,Fluxo!$U:$U,"&lt;="&amp;EW$5,Fluxo!$D:$D,$D69,Fluxo!$E:$E,"&lt;&gt;"&amp;"PERMUTANTE"))</f>
        <v>0</v>
      </c>
      <c r="EX69" s="18">
        <f>IF(EX$5&gt;$G$4,0,SUMIFS(Fluxo!$O:$O,Fluxo!$U:$U,"&gt;"&amp;EW$5,Fluxo!$U:$U,"&lt;="&amp;EX$5,Fluxo!$D:$D,$D69,Fluxo!$E:$E,"&lt;&gt;"&amp;"PERMUTANTE"))</f>
        <v>0</v>
      </c>
      <c r="EY69" s="18">
        <f>IF(EY$5&gt;$G$4,0,SUMIFS(Fluxo!$O:$O,Fluxo!$U:$U,"&gt;"&amp;EX$5,Fluxo!$U:$U,"&lt;="&amp;EY$5,Fluxo!$D:$D,$D69,Fluxo!$E:$E,"&lt;&gt;"&amp;"PERMUTANTE"))</f>
        <v>0</v>
      </c>
      <c r="EZ69" s="18">
        <f>IF(EZ$5&gt;$G$4,0,SUMIFS(Fluxo!$O:$O,Fluxo!$U:$U,"&gt;"&amp;EY$5,Fluxo!$U:$U,"&lt;="&amp;EZ$5,Fluxo!$D:$D,$D69,Fluxo!$E:$E,"&lt;&gt;"&amp;"PERMUTANTE"))</f>
        <v>0</v>
      </c>
      <c r="FA69" s="18">
        <f>IF(FA$5&gt;$G$4,0,SUMIFS(Fluxo!$O:$O,Fluxo!$U:$U,"&gt;"&amp;EZ$5,Fluxo!$U:$U,"&lt;="&amp;FA$5,Fluxo!$D:$D,$D69,Fluxo!$E:$E,"&lt;&gt;"&amp;"PERMUTANTE"))</f>
        <v>0</v>
      </c>
      <c r="FB69" s="18">
        <f>IF(FB$5&gt;$G$4,0,SUMIFS(Fluxo!$O:$O,Fluxo!$U:$U,"&gt;"&amp;FA$5,Fluxo!$U:$U,"&lt;="&amp;FB$5,Fluxo!$D:$D,$D69,Fluxo!$E:$E,"&lt;&gt;"&amp;"PERMUTANTE"))</f>
        <v>0</v>
      </c>
      <c r="FC69" s="18">
        <f>IF(FC$5&gt;$G$4,0,SUMIFS(Fluxo!$O:$O,Fluxo!$U:$U,"&gt;"&amp;FB$5,Fluxo!$U:$U,"&lt;="&amp;FC$5,Fluxo!$D:$D,$D69,Fluxo!$E:$E,"&lt;&gt;"&amp;"PERMUTANTE"))</f>
        <v>0</v>
      </c>
      <c r="FD69" s="18">
        <f>IF(FD$5&gt;$G$4,0,SUMIFS(Fluxo!$O:$O,Fluxo!$U:$U,"&gt;"&amp;FC$5,Fluxo!$U:$U,"&lt;="&amp;FD$5,Fluxo!$D:$D,$D69,Fluxo!$E:$E,"&lt;&gt;"&amp;"PERMUTANTE"))</f>
        <v>0</v>
      </c>
      <c r="FE69" s="18">
        <f>IF(FE$5&gt;$G$4,0,SUMIFS(Fluxo!$O:$O,Fluxo!$U:$U,"&gt;"&amp;FD$5,Fluxo!$U:$U,"&lt;="&amp;FE$5,Fluxo!$D:$D,$D69,Fluxo!$E:$E,"&lt;&gt;"&amp;"PERMUTANTE"))</f>
        <v>0</v>
      </c>
      <c r="FF69" s="18">
        <f>IF(FF$5&gt;$G$4,0,SUMIFS(Fluxo!$O:$O,Fluxo!$U:$U,"&gt;"&amp;FE$5,Fluxo!$U:$U,"&lt;="&amp;FF$5,Fluxo!$D:$D,$D69,Fluxo!$E:$E,"&lt;&gt;"&amp;"PERMUTANTE"))</f>
        <v>0</v>
      </c>
      <c r="FG69" s="18">
        <f>IF(FG$5&gt;$G$4,0,SUMIFS(Fluxo!$O:$O,Fluxo!$U:$U,"&gt;"&amp;FF$5,Fluxo!$U:$U,"&lt;="&amp;FG$5,Fluxo!$D:$D,$D69,Fluxo!$E:$E,"&lt;&gt;"&amp;"PERMUTANTE"))</f>
        <v>0</v>
      </c>
      <c r="FH69" s="18">
        <f>IF(FH$5&gt;$G$4,0,SUMIFS(Fluxo!$O:$O,Fluxo!$U:$U,"&gt;"&amp;FG$5,Fluxo!$U:$U,"&lt;="&amp;FH$5,Fluxo!$D:$D,$D69,Fluxo!$E:$E,"&lt;&gt;"&amp;"PERMUTANTE"))</f>
        <v>0</v>
      </c>
      <c r="FI69" s="18">
        <f>IF(FI$5&gt;$G$4,0,SUMIFS(Fluxo!$O:$O,Fluxo!$U:$U,"&gt;"&amp;FH$5,Fluxo!$U:$U,"&lt;="&amp;FI$5,Fluxo!$D:$D,$D69,Fluxo!$E:$E,"&lt;&gt;"&amp;"PERMUTANTE"))</f>
        <v>0</v>
      </c>
      <c r="FJ69" s="18">
        <f>IF(FJ$5&gt;$G$4,0,SUMIFS(Fluxo!$O:$O,Fluxo!$U:$U,"&gt;"&amp;FI$5,Fluxo!$U:$U,"&lt;="&amp;FJ$5,Fluxo!$D:$D,$D69,Fluxo!$E:$E,"&lt;&gt;"&amp;"PERMUTANTE"))</f>
        <v>0</v>
      </c>
      <c r="FK69" s="18">
        <f>IF(FK$5&gt;$G$4,0,SUMIFS(Fluxo!$O:$O,Fluxo!$U:$U,"&gt;"&amp;FJ$5,Fluxo!$U:$U,"&lt;="&amp;FK$5,Fluxo!$D:$D,$D69,Fluxo!$E:$E,"&lt;&gt;"&amp;"PERMUTANTE"))</f>
        <v>0</v>
      </c>
      <c r="FL69" s="18">
        <f>IF(FL$5&gt;$G$4,0,SUMIFS(Fluxo!$O:$O,Fluxo!$U:$U,"&gt;"&amp;FK$5,Fluxo!$U:$U,"&lt;="&amp;FL$5,Fluxo!$D:$D,$D69,Fluxo!$E:$E,"&lt;&gt;"&amp;"PERMUTANTE"))</f>
        <v>0</v>
      </c>
      <c r="FM69" s="18">
        <f>IF(FM$5&gt;$G$4,0,SUMIFS(Fluxo!$O:$O,Fluxo!$U:$U,"&gt;"&amp;FL$5,Fluxo!$U:$U,"&lt;="&amp;FM$5,Fluxo!$D:$D,$D69,Fluxo!$E:$E,"&lt;&gt;"&amp;"PERMUTANTE"))</f>
        <v>0</v>
      </c>
      <c r="FN69" s="18">
        <f>IF(FN$5&gt;$G$4,0,SUMIFS(Fluxo!$O:$O,Fluxo!$U:$U,"&gt;"&amp;FM$5,Fluxo!$U:$U,"&lt;="&amp;FN$5,Fluxo!$D:$D,$D69,Fluxo!$E:$E,"&lt;&gt;"&amp;"PERMUTANTE"))</f>
        <v>0</v>
      </c>
      <c r="FO69" s="18">
        <f>IF(FO$5&gt;$G$4,0,SUMIFS(Fluxo!$O:$O,Fluxo!$U:$U,"&gt;"&amp;FN$5,Fluxo!$U:$U,"&lt;="&amp;FO$5,Fluxo!$D:$D,$D69,Fluxo!$E:$E,"&lt;&gt;"&amp;"PERMUTANTE"))</f>
        <v>0</v>
      </c>
      <c r="FP69" s="18">
        <f>IF(FP$5&gt;$G$4,0,SUMIFS(Fluxo!$O:$O,Fluxo!$U:$U,"&gt;"&amp;FO$5,Fluxo!$U:$U,"&lt;="&amp;FP$5,Fluxo!$D:$D,$D69,Fluxo!$E:$E,"&lt;&gt;"&amp;"PERMUTANTE"))</f>
        <v>0</v>
      </c>
      <c r="FQ69" s="18">
        <f>IF(FQ$5&gt;$G$4,0,SUMIFS(Fluxo!$O:$O,Fluxo!$U:$U,"&gt;"&amp;FP$5,Fluxo!$U:$U,"&lt;="&amp;FQ$5,Fluxo!$D:$D,$D69,Fluxo!$E:$E,"&lt;&gt;"&amp;"PERMUTANTE"))</f>
        <v>0</v>
      </c>
      <c r="FR69" s="18">
        <f>IF(FR$5&gt;$G$4,0,SUMIFS(Fluxo!$O:$O,Fluxo!$U:$U,"&gt;"&amp;FQ$5,Fluxo!$U:$U,"&lt;="&amp;FR$5,Fluxo!$D:$D,$D69,Fluxo!$E:$E,"&lt;&gt;"&amp;"PERMUTANTE"))</f>
        <v>0</v>
      </c>
      <c r="FS69" s="18">
        <f>IF(FS$5&gt;$G$4,0,SUMIFS(Fluxo!$O:$O,Fluxo!$U:$U,"&gt;"&amp;FR$5,Fluxo!$U:$U,"&lt;="&amp;FS$5,Fluxo!$D:$D,$D69,Fluxo!$E:$E,"&lt;&gt;"&amp;"PERMUTANTE"))</f>
        <v>0</v>
      </c>
      <c r="FT69" s="18">
        <f>IF(FT$5&gt;$G$4,0,SUMIFS(Fluxo!$O:$O,Fluxo!$U:$U,"&gt;"&amp;FS$5,Fluxo!$U:$U,"&lt;="&amp;FT$5,Fluxo!$D:$D,$D69,Fluxo!$E:$E,"&lt;&gt;"&amp;"PERMUTANTE"))</f>
        <v>0</v>
      </c>
      <c r="FU69" s="18">
        <f>IF(FU$5&gt;$G$4,0,SUMIFS(Fluxo!$O:$O,Fluxo!$U:$U,"&gt;"&amp;FT$5,Fluxo!$U:$U,"&lt;="&amp;FU$5,Fluxo!$D:$D,$D69,Fluxo!$E:$E,"&lt;&gt;"&amp;"PERMUTANTE"))</f>
        <v>0</v>
      </c>
      <c r="FV69" s="18">
        <f>IF(FV$5&gt;$G$4,0,SUMIFS(Fluxo!$O:$O,Fluxo!$U:$U,"&gt;"&amp;FU$5,Fluxo!$U:$U,"&lt;="&amp;FV$5,Fluxo!$D:$D,$D69,Fluxo!$E:$E,"&lt;&gt;"&amp;"PERMUTANTE"))</f>
        <v>0</v>
      </c>
      <c r="FW69" s="18">
        <f>IF(FW$5&gt;$G$4,0,SUMIFS(Fluxo!$O:$O,Fluxo!$U:$U,"&gt;"&amp;FV$5,Fluxo!$U:$U,"&lt;="&amp;FW$5,Fluxo!$D:$D,$D69,Fluxo!$E:$E,"&lt;&gt;"&amp;"PERMUTANTE"))</f>
        <v>0</v>
      </c>
      <c r="FX69" s="18">
        <f>IF(FX$5&gt;$G$4,0,SUMIFS(Fluxo!$O:$O,Fluxo!$U:$U,"&gt;"&amp;FW$5,Fluxo!$U:$U,"&lt;="&amp;FX$5,Fluxo!$D:$D,$D69,Fluxo!$E:$E,"&lt;&gt;"&amp;"PERMUTANTE"))</f>
        <v>0</v>
      </c>
      <c r="FY69" s="18">
        <f>IF(FY$5&gt;$G$4,0,SUMIFS(Fluxo!$O:$O,Fluxo!$U:$U,"&gt;"&amp;FX$5,Fluxo!$U:$U,"&lt;="&amp;FY$5,Fluxo!$D:$D,$D69,Fluxo!$E:$E,"&lt;&gt;"&amp;"PERMUTANTE"))</f>
        <v>0</v>
      </c>
      <c r="FZ69" s="18">
        <f>IF(FZ$5&gt;$G$4,0,SUMIFS(Fluxo!$O:$O,Fluxo!$U:$U,"&gt;"&amp;FY$5,Fluxo!$U:$U,"&lt;="&amp;FZ$5,Fluxo!$D:$D,$D69,Fluxo!$E:$E,"&lt;&gt;"&amp;"PERMUTANTE"))</f>
        <v>0</v>
      </c>
      <c r="GA69" s="18">
        <f>IF(GA$5&gt;$G$4,0,SUMIFS(Fluxo!$O:$O,Fluxo!$U:$U,"&gt;"&amp;FZ$5,Fluxo!$U:$U,"&lt;="&amp;GA$5,Fluxo!$D:$D,$D69,Fluxo!$E:$E,"&lt;&gt;"&amp;"PERMUTANTE"))</f>
        <v>0</v>
      </c>
      <c r="GB69" s="18">
        <f>IF(GB$5&gt;$G$4,0,SUMIFS(Fluxo!$O:$O,Fluxo!$U:$U,"&gt;"&amp;GA$5,Fluxo!$U:$U,"&lt;="&amp;GB$5,Fluxo!$D:$D,$D69,Fluxo!$E:$E,"&lt;&gt;"&amp;"PERMUTANTE"))</f>
        <v>0</v>
      </c>
      <c r="GC69" s="18">
        <f>IF(GC$5&gt;$G$4,0,SUMIFS(Fluxo!$O:$O,Fluxo!$U:$U,"&gt;"&amp;GB$5,Fluxo!$U:$U,"&lt;="&amp;GC$5,Fluxo!$D:$D,$D69,Fluxo!$E:$E,"&lt;&gt;"&amp;"PERMUTANTE"))</f>
        <v>0</v>
      </c>
      <c r="GD69" s="18">
        <f>IF(GD$5&gt;$G$4,0,SUMIFS(Fluxo!$O:$O,Fluxo!$U:$U,"&gt;"&amp;GC$5,Fluxo!$U:$U,"&lt;="&amp;GD$5,Fluxo!$D:$D,$D69,Fluxo!$E:$E,"&lt;&gt;"&amp;"PERMUTANTE"))</f>
        <v>0</v>
      </c>
      <c r="GE69" s="18">
        <f>IF(GE$5&gt;$G$4,0,SUMIFS(Fluxo!$O:$O,Fluxo!$U:$U,"&gt;"&amp;GD$5,Fluxo!$U:$U,"&lt;="&amp;GE$5,Fluxo!$D:$D,$D69,Fluxo!$E:$E,"&lt;&gt;"&amp;"PERMUTANTE"))</f>
        <v>0</v>
      </c>
      <c r="GF69" s="18">
        <f>IF(GF$5&gt;$G$4,0,SUMIFS(Fluxo!$O:$O,Fluxo!$U:$U,"&gt;"&amp;GE$5,Fluxo!$U:$U,"&lt;="&amp;GF$5,Fluxo!$D:$D,$D69,Fluxo!$E:$E,"&lt;&gt;"&amp;"PERMUTANTE"))</f>
        <v>0</v>
      </c>
      <c r="GG69" s="18">
        <f>IF(GG$5&gt;$G$4,0,SUMIFS(Fluxo!$O:$O,Fluxo!$U:$U,"&gt;"&amp;GF$5,Fluxo!$U:$U,"&lt;="&amp;GG$5,Fluxo!$D:$D,$D69,Fluxo!$E:$E,"&lt;&gt;"&amp;"PERMUTANTE"))</f>
        <v>0</v>
      </c>
      <c r="GH69" s="18">
        <f>IF(GH$5&gt;$G$4,0,SUMIFS(Fluxo!$O:$O,Fluxo!$U:$U,"&gt;"&amp;GG$5,Fluxo!$U:$U,"&lt;="&amp;GH$5,Fluxo!$D:$D,$D69,Fluxo!$E:$E,"&lt;&gt;"&amp;"PERMUTANTE"))</f>
        <v>0</v>
      </c>
      <c r="GI69" s="18">
        <f>IF(GI$5&gt;$G$4,0,SUMIFS(Fluxo!$O:$O,Fluxo!$U:$U,"&gt;"&amp;GH$5,Fluxo!$U:$U,"&lt;="&amp;GI$5,Fluxo!$D:$D,$D69,Fluxo!$E:$E,"&lt;&gt;"&amp;"PERMUTANTE"))</f>
        <v>0</v>
      </c>
      <c r="GJ69" s="18">
        <f>IF(GJ$5&gt;$G$4,0,SUMIFS(Fluxo!$O:$O,Fluxo!$U:$U,"&gt;"&amp;GI$5,Fluxo!$U:$U,"&lt;="&amp;GJ$5,Fluxo!$D:$D,$D69,Fluxo!$E:$E,"&lt;&gt;"&amp;"PERMUTANTE"))</f>
        <v>0</v>
      </c>
      <c r="GK69" s="18">
        <f>IF(GK$5&gt;$G$4,0,SUMIFS(Fluxo!$O:$O,Fluxo!$U:$U,"&gt;"&amp;GJ$5,Fluxo!$U:$U,"&lt;="&amp;GK$5,Fluxo!$D:$D,$D69,Fluxo!$E:$E,"&lt;&gt;"&amp;"PERMUTANTE"))</f>
        <v>0</v>
      </c>
      <c r="GL69" s="18">
        <f>IF(GL$5&gt;$G$4,0,SUMIFS(Fluxo!$O:$O,Fluxo!$U:$U,"&gt;"&amp;GK$5,Fluxo!$U:$U,"&lt;="&amp;GL$5,Fluxo!$D:$D,$D69,Fluxo!$E:$E,"&lt;&gt;"&amp;"PERMUTANTE"))</f>
        <v>0</v>
      </c>
      <c r="GM69" s="18">
        <f>IF(GM$5&gt;$G$4,0,SUMIFS(Fluxo!$O:$O,Fluxo!$U:$U,"&gt;"&amp;GL$5,Fluxo!$U:$U,"&lt;="&amp;GM$5,Fluxo!$D:$D,$D69,Fluxo!$E:$E,"&lt;&gt;"&amp;"PERMUTANTE"))</f>
        <v>0</v>
      </c>
      <c r="GN69" s="18">
        <f>IF(GN$5&gt;$G$4,0,SUMIFS(Fluxo!$O:$O,Fluxo!$U:$U,"&gt;"&amp;GM$5,Fluxo!$U:$U,"&lt;="&amp;GN$5,Fluxo!$D:$D,$D69,Fluxo!$E:$E,"&lt;&gt;"&amp;"PERMUTANTE"))</f>
        <v>0</v>
      </c>
      <c r="GO69" s="18">
        <f>IF(GO$5&gt;$G$4,0,SUMIFS(Fluxo!$O:$O,Fluxo!$U:$U,"&gt;"&amp;GN$5,Fluxo!$U:$U,"&lt;="&amp;GO$5,Fluxo!$D:$D,$D69,Fluxo!$E:$E,"&lt;&gt;"&amp;"PERMUTANTE"))</f>
        <v>0</v>
      </c>
      <c r="GP69" s="18">
        <f>IF(GP$5&gt;$G$4,0,SUMIFS(Fluxo!$O:$O,Fluxo!$U:$U,"&gt;"&amp;GO$5,Fluxo!$U:$U,"&lt;="&amp;GP$5,Fluxo!$D:$D,$D69,Fluxo!$E:$E,"&lt;&gt;"&amp;"PERMUTANTE"))</f>
        <v>0</v>
      </c>
      <c r="GQ69" s="18">
        <f>IF(GQ$5&gt;$G$4,0,SUMIFS(Fluxo!$O:$O,Fluxo!$U:$U,"&gt;"&amp;GP$5,Fluxo!$U:$U,"&lt;="&amp;GQ$5,Fluxo!$D:$D,$D69,Fluxo!$E:$E,"&lt;&gt;"&amp;"PERMUTANTE"))</f>
        <v>0</v>
      </c>
      <c r="GR69" s="18">
        <f>IF(GR$5&gt;$G$4,0,SUMIFS(Fluxo!$O:$O,Fluxo!$U:$U,"&gt;"&amp;GQ$5,Fluxo!$U:$U,"&lt;="&amp;GR$5,Fluxo!$D:$D,$D69,Fluxo!$E:$E,"&lt;&gt;"&amp;"PERMUTANTE"))</f>
        <v>0</v>
      </c>
      <c r="GS69" s="18">
        <f>IF(GS$5&gt;$G$4,0,SUMIFS(Fluxo!$O:$O,Fluxo!$U:$U,"&gt;"&amp;GR$5,Fluxo!$U:$U,"&lt;="&amp;GS$5,Fluxo!$D:$D,$D69,Fluxo!$E:$E,"&lt;&gt;"&amp;"PERMUTANTE"))</f>
        <v>0</v>
      </c>
      <c r="GT69" s="18">
        <f>IF(GT$5&gt;$G$4,0,SUMIFS(Fluxo!$O:$O,Fluxo!$U:$U,"&gt;"&amp;GS$5,Fluxo!$U:$U,"&lt;="&amp;GT$5,Fluxo!$D:$D,$D69,Fluxo!$E:$E,"&lt;&gt;"&amp;"PERMUTANTE"))</f>
        <v>0</v>
      </c>
      <c r="GU69" s="18">
        <f>IF(GU$5&gt;$G$4,0,SUMIFS(Fluxo!$O:$O,Fluxo!$U:$U,"&gt;"&amp;GT$5,Fluxo!$U:$U,"&lt;="&amp;GU$5,Fluxo!$D:$D,$D69,Fluxo!$E:$E,"&lt;&gt;"&amp;"PERMUTANTE"))</f>
        <v>0</v>
      </c>
      <c r="GV69" s="18">
        <f>IF(GV$5&gt;$G$4,0,SUMIFS(Fluxo!$O:$O,Fluxo!$U:$U,"&gt;"&amp;GU$5,Fluxo!$U:$U,"&lt;="&amp;GV$5,Fluxo!$D:$D,$D69,Fluxo!$E:$E,"&lt;&gt;"&amp;"PERMUTANTE"))</f>
        <v>0</v>
      </c>
      <c r="GW69" s="18">
        <f>IF(GW$5&gt;$G$4,0,SUMIFS(Fluxo!$O:$O,Fluxo!$U:$U,"&gt;"&amp;GV$5,Fluxo!$U:$U,"&lt;="&amp;GW$5,Fluxo!$D:$D,$D69,Fluxo!$E:$E,"&lt;&gt;"&amp;"PERMUTANTE"))</f>
        <v>0</v>
      </c>
      <c r="GX69" s="18">
        <f>IF(GX$5&gt;$G$4,0,SUMIFS(Fluxo!$O:$O,Fluxo!$U:$U,"&gt;"&amp;GW$5,Fluxo!$U:$U,"&lt;="&amp;GX$5,Fluxo!$D:$D,$D69,Fluxo!$E:$E,"&lt;&gt;"&amp;"PERMUTANTE"))</f>
        <v>0</v>
      </c>
      <c r="GY69" s="18">
        <f>IF(GY$5&gt;$G$4,0,SUMIFS(Fluxo!$O:$O,Fluxo!$U:$U,"&gt;"&amp;GX$5,Fluxo!$U:$U,"&lt;="&amp;GY$5,Fluxo!$D:$D,$D69,Fluxo!$E:$E,"&lt;&gt;"&amp;"PERMUTANTE"))</f>
        <v>0</v>
      </c>
      <c r="GZ69" s="18">
        <f>IF(GZ$5&gt;$G$4,0,SUMIFS(Fluxo!$O:$O,Fluxo!$U:$U,"&gt;"&amp;GY$5,Fluxo!$U:$U,"&lt;="&amp;GZ$5,Fluxo!$D:$D,$D69,Fluxo!$E:$E,"&lt;&gt;"&amp;"PERMUTANTE"))</f>
        <v>0</v>
      </c>
      <c r="HA69" s="18">
        <f>IF(HA$5&gt;$G$4,0,SUMIFS(Fluxo!$O:$O,Fluxo!$U:$U,"&gt;"&amp;GZ$5,Fluxo!$U:$U,"&lt;="&amp;HA$5,Fluxo!$D:$D,$D69,Fluxo!$E:$E,"&lt;&gt;"&amp;"PERMUTANTE"))</f>
        <v>0</v>
      </c>
      <c r="HB69" s="18">
        <f>IF(HB$5&gt;$G$4,0,SUMIFS(Fluxo!$O:$O,Fluxo!$U:$U,"&gt;"&amp;HA$5,Fluxo!$U:$U,"&lt;="&amp;HB$5,Fluxo!$D:$D,$D69,Fluxo!$E:$E,"&lt;&gt;"&amp;"PERMUTANTE"))</f>
        <v>0</v>
      </c>
      <c r="HC69" s="18">
        <f>IF(HC$5&gt;$G$4,0,SUMIFS(Fluxo!$O:$O,Fluxo!$U:$U,"&gt;"&amp;HB$5,Fluxo!$U:$U,"&lt;="&amp;HC$5,Fluxo!$D:$D,$D69,Fluxo!$E:$E,"&lt;&gt;"&amp;"PERMUTANTE"))</f>
        <v>0</v>
      </c>
      <c r="HD69" s="18">
        <f>IF(HD$5&gt;$G$4,0,SUMIFS(Fluxo!$O:$O,Fluxo!$U:$U,"&gt;"&amp;HC$5,Fluxo!$U:$U,"&lt;="&amp;HD$5,Fluxo!$D:$D,$D69,Fluxo!$E:$E,"&lt;&gt;"&amp;"PERMUTANTE"))</f>
        <v>0</v>
      </c>
      <c r="HE69" s="18">
        <f>IF(HE$5&gt;$G$4,0,SUMIFS(Fluxo!$O:$O,Fluxo!$U:$U,"&gt;"&amp;HD$5,Fluxo!$U:$U,"&lt;="&amp;HE$5,Fluxo!$D:$D,$D69,Fluxo!$E:$E,"&lt;&gt;"&amp;"PERMUTANTE"))</f>
        <v>0</v>
      </c>
      <c r="HF69" s="18">
        <f>IF(HF$5&gt;$G$4,0,SUMIFS(Fluxo!$O:$O,Fluxo!$U:$U,"&gt;"&amp;HE$5,Fluxo!$U:$U,"&lt;="&amp;HF$5,Fluxo!$D:$D,$D69,Fluxo!$E:$E,"&lt;&gt;"&amp;"PERMUTANTE"))</f>
        <v>0</v>
      </c>
    </row>
    <row r="70" spans="1:214">
      <c r="A70" s="20">
        <f t="shared" si="8"/>
        <v>60</v>
      </c>
      <c r="B70" s="140" t="str">
        <f>'Check Carteira'!C62</f>
        <v>E.1016.99.01.0155</v>
      </c>
      <c r="C70" s="141">
        <v>1</v>
      </c>
      <c r="D70" s="129" t="str">
        <f>'Check Carteira'!F62</f>
        <v>A-0155</v>
      </c>
      <c r="E70" s="21" t="str">
        <f>IFERROR(INDEX(Contratos!L:L,MATCH(D70,Contratos!R:R,0)),"")</f>
        <v/>
      </c>
      <c r="F70" s="139" t="str">
        <f>IFERROR(INDEX(Contratos!G:G,MATCH(D70,Contratos!R:R,0)),"")</f>
        <v/>
      </c>
      <c r="H70" s="83">
        <f t="shared" si="10"/>
        <v>0</v>
      </c>
      <c r="J70" s="18">
        <f>IF(J$5&gt;$G$4,0,SUMIFS(Fluxo!$O:$O,Fluxo!$U:$U,"&gt;"&amp;I$5,Fluxo!$U:$U,"&lt;="&amp;J$5,Fluxo!$D:$D,$D70))</f>
        <v>0</v>
      </c>
      <c r="K70" s="18">
        <f>IF(K$5&gt;$G$4,0,SUMIFS(Fluxo!$O:$O,Fluxo!$U:$U,"&gt;"&amp;J$5,Fluxo!$U:$U,"&lt;="&amp;K$5,Fluxo!$D:$D,$D70))</f>
        <v>0</v>
      </c>
      <c r="L70" s="18">
        <f>IF(L$5&gt;$G$4,0,SUMIFS(Fluxo!$O:$O,Fluxo!$U:$U,"&gt;"&amp;K$5,Fluxo!$U:$U,"&lt;="&amp;L$5,Fluxo!$D:$D,$D70))</f>
        <v>0</v>
      </c>
      <c r="M70" s="18">
        <f>IF(M$5&gt;$G$4,0,SUMIFS(Fluxo!$O:$O,Fluxo!$U:$U,"&gt;"&amp;L$5,Fluxo!$U:$U,"&lt;="&amp;M$5,Fluxo!$D:$D,$D70))</f>
        <v>0</v>
      </c>
      <c r="N70" s="18">
        <f>IF(N$5&gt;$G$4,0,SUMIFS(Fluxo!$O:$O,Fluxo!$U:$U,"&gt;"&amp;M$5,Fluxo!$U:$U,"&lt;="&amp;N$5,Fluxo!$D:$D,$D70))</f>
        <v>0</v>
      </c>
      <c r="O70" s="18">
        <f>IF(O$5&gt;$G$4,0,SUMIFS(Fluxo!$O:$O,Fluxo!$U:$U,"&gt;"&amp;N$5,Fluxo!$U:$U,"&lt;="&amp;O$5,Fluxo!$D:$D,$D70))</f>
        <v>0</v>
      </c>
      <c r="P70" s="18">
        <f>IF(P$5&gt;$G$4,0,SUMIFS(Fluxo!$O:$O,Fluxo!$U:$U,"&gt;"&amp;O$5,Fluxo!$U:$U,"&lt;="&amp;P$5,Fluxo!$D:$D,$D70))</f>
        <v>0</v>
      </c>
      <c r="Q70" s="18">
        <f>IF(Q$5&gt;$G$4,0,SUMIFS(Fluxo!$O:$O,Fluxo!$U:$U,"&gt;"&amp;P$5,Fluxo!$U:$U,"&lt;="&amp;Q$5,Fluxo!$D:$D,$D70))</f>
        <v>0</v>
      </c>
      <c r="R70" s="18">
        <f>IF(R$5&gt;$G$4,0,SUMIFS(Fluxo!$O:$O,Fluxo!$U:$U,"&gt;"&amp;Q$5,Fluxo!$U:$U,"&lt;="&amp;R$5,Fluxo!$D:$D,$D70))</f>
        <v>0</v>
      </c>
      <c r="S70" s="18">
        <f>IF(S$5&gt;$G$4,0,SUMIFS(Fluxo!$O:$O,Fluxo!$U:$U,"&gt;"&amp;R$5,Fluxo!$U:$U,"&lt;="&amp;S$5,Fluxo!$D:$D,$D70,Fluxo!$E:$E,"&lt;&gt;"&amp;"PERMUTANTE"))</f>
        <v>0</v>
      </c>
      <c r="T70" s="18">
        <f>IF(T$5&gt;$G$4,0,SUMIFS(Fluxo!$O:$O,Fluxo!$U:$U,"&gt;"&amp;S$5,Fluxo!$U:$U,"&lt;="&amp;T$5,Fluxo!$D:$D,$D70,Fluxo!$E:$E,"&lt;&gt;"&amp;"PERMUTANTE"))</f>
        <v>0</v>
      </c>
      <c r="U70" s="18">
        <f>IF(U$5&gt;$G$4,0,SUMIFS(Fluxo!$O:$O,Fluxo!$U:$U,"&gt;"&amp;T$5,Fluxo!$U:$U,"&lt;="&amp;U$5,Fluxo!$D:$D,$D70,Fluxo!$E:$E,"&lt;&gt;"&amp;"PERMUTANTE"))</f>
        <v>0</v>
      </c>
      <c r="V70" s="18">
        <f>IF(V$5&gt;$G$4,0,SUMIFS(Fluxo!$O:$O,Fluxo!$U:$U,"&gt;"&amp;U$5,Fluxo!$U:$U,"&lt;="&amp;V$5,Fluxo!$D:$D,$D70,Fluxo!$E:$E,"&lt;&gt;"&amp;"PERMUTANTE"))</f>
        <v>0</v>
      </c>
      <c r="W70" s="18">
        <f>IF(W$5&gt;$G$4,0,SUMIFS(Fluxo!$O:$O,Fluxo!$U:$U,"&gt;"&amp;V$5,Fluxo!$U:$U,"&lt;="&amp;W$5,Fluxo!$D:$D,$D70,Fluxo!$E:$E,"&lt;&gt;"&amp;"PERMUTANTE"))</f>
        <v>0</v>
      </c>
      <c r="X70" s="18">
        <f>IF(X$5&gt;$G$4,0,SUMIFS(Fluxo!$O:$O,Fluxo!$U:$U,"&gt;"&amp;W$5,Fluxo!$U:$U,"&lt;="&amp;X$5,Fluxo!$D:$D,$D70,Fluxo!$E:$E,"&lt;&gt;"&amp;"PERMUTANTE"))</f>
        <v>0</v>
      </c>
      <c r="Y70" s="18">
        <f>IF(Y$5&gt;$G$4,0,SUMIFS(Fluxo!$O:$O,Fluxo!$U:$U,"&gt;"&amp;X$5,Fluxo!$U:$U,"&lt;="&amp;Y$5,Fluxo!$D:$D,$D70,Fluxo!$E:$E,"&lt;&gt;"&amp;"PERMUTANTE"))</f>
        <v>0</v>
      </c>
      <c r="Z70" s="18">
        <f>IF(Z$5&gt;$G$4,0,SUMIFS(Fluxo!$O:$O,Fluxo!$U:$U,"&gt;"&amp;Y$5,Fluxo!$U:$U,"&lt;="&amp;Z$5,Fluxo!$D:$D,$D70,Fluxo!$E:$E,"&lt;&gt;"&amp;"PERMUTANTE"))</f>
        <v>0</v>
      </c>
      <c r="AA70" s="18">
        <f>IF(AA$5&gt;$G$4,0,SUMIFS(Fluxo!$O:$O,Fluxo!$U:$U,"&gt;"&amp;Z$5,Fluxo!$U:$U,"&lt;="&amp;AA$5,Fluxo!$D:$D,$D70,Fluxo!$E:$E,"&lt;&gt;"&amp;"PERMUTANTE"))</f>
        <v>0</v>
      </c>
      <c r="AB70" s="18">
        <f>IF(AB$5&gt;$G$4,0,SUMIFS(Fluxo!$O:$O,Fluxo!$U:$U,"&gt;"&amp;AA$5,Fluxo!$U:$U,"&lt;="&amp;AB$5,Fluxo!$D:$D,$D70,Fluxo!$E:$E,"&lt;&gt;"&amp;"PERMUTANTE"))</f>
        <v>0</v>
      </c>
      <c r="AC70" s="18">
        <f>IF(AC$5&gt;$G$4,0,SUMIFS(Fluxo!$O:$O,Fluxo!$U:$U,"&gt;"&amp;AB$5,Fluxo!$U:$U,"&lt;="&amp;AC$5,Fluxo!$D:$D,$D70,Fluxo!$E:$E,"&lt;&gt;"&amp;"PERMUTANTE"))</f>
        <v>0</v>
      </c>
      <c r="AD70" s="18">
        <f>IF(AD$5&gt;$G$4,0,SUMIFS(Fluxo!$O:$O,Fluxo!$U:$U,"&gt;"&amp;AC$5,Fluxo!$U:$U,"&lt;="&amp;AD$5,Fluxo!$D:$D,$D70,Fluxo!$E:$E,"&lt;&gt;"&amp;"PERMUTANTE"))</f>
        <v>0</v>
      </c>
      <c r="AE70" s="18">
        <f>IF(AE$5&gt;$G$4,0,SUMIFS(Fluxo!$O:$O,Fluxo!$U:$U,"&gt;"&amp;AD$5,Fluxo!$U:$U,"&lt;="&amp;AE$5,Fluxo!$D:$D,$D70,Fluxo!$E:$E,"&lt;&gt;"&amp;"PERMUTANTE"))</f>
        <v>0</v>
      </c>
      <c r="AF70" s="18">
        <f>IF(AF$5&gt;$G$4,0,SUMIFS(Fluxo!$O:$O,Fluxo!$U:$U,"&gt;"&amp;AE$5,Fluxo!$U:$U,"&lt;="&amp;AF$5,Fluxo!$D:$D,$D70,Fluxo!$E:$E,"&lt;&gt;"&amp;"PERMUTANTE"))</f>
        <v>0</v>
      </c>
      <c r="AG70" s="18">
        <f>IF(AG$5&gt;$G$4,0,SUMIFS(Fluxo!$O:$O,Fluxo!$U:$U,"&gt;"&amp;AF$5,Fluxo!$U:$U,"&lt;="&amp;AG$5,Fluxo!$D:$D,$D70,Fluxo!$E:$E,"&lt;&gt;"&amp;"PERMUTANTE"))</f>
        <v>0</v>
      </c>
      <c r="AH70" s="18">
        <f>IF(AH$5&gt;$G$4,0,SUMIFS(Fluxo!$O:$O,Fluxo!$U:$U,"&gt;"&amp;AG$5,Fluxo!$U:$U,"&lt;="&amp;AH$5,Fluxo!$D:$D,$D70,Fluxo!$E:$E,"&lt;&gt;"&amp;"PERMUTANTE"))</f>
        <v>0</v>
      </c>
      <c r="AI70" s="18">
        <f>IF(AI$5&gt;$G$4,0,SUMIFS(Fluxo!$O:$O,Fluxo!$U:$U,"&gt;"&amp;AH$5,Fluxo!$U:$U,"&lt;="&amp;AI$5,Fluxo!$D:$D,$D70,Fluxo!$E:$E,"&lt;&gt;"&amp;"PERMUTANTE"))</f>
        <v>0</v>
      </c>
      <c r="AJ70" s="18">
        <f>IF(AJ$5&gt;$G$4,0,SUMIFS(Fluxo!$O:$O,Fluxo!$U:$U,"&gt;"&amp;AI$5,Fluxo!$U:$U,"&lt;="&amp;AJ$5,Fluxo!$D:$D,$D70,Fluxo!$E:$E,"&lt;&gt;"&amp;"PERMUTANTE"))</f>
        <v>0</v>
      </c>
      <c r="AK70" s="18">
        <f>IF(AK$5&gt;$G$4,0,SUMIFS(Fluxo!$O:$O,Fluxo!$U:$U,"&gt;"&amp;AJ$5,Fluxo!$U:$U,"&lt;="&amp;AK$5,Fluxo!$D:$D,$D70,Fluxo!$E:$E,"&lt;&gt;"&amp;"PERMUTANTE"))</f>
        <v>0</v>
      </c>
      <c r="AL70" s="18">
        <f>IF(AL$5&gt;$G$4,0,SUMIFS(Fluxo!$O:$O,Fluxo!$U:$U,"&gt;"&amp;AK$5,Fluxo!$U:$U,"&lt;="&amp;AL$5,Fluxo!$D:$D,$D70,Fluxo!$E:$E,"&lt;&gt;"&amp;"PERMUTANTE"))</f>
        <v>0</v>
      </c>
      <c r="AM70" s="18">
        <f>IF(AM$5&gt;$G$4,0,SUMIFS(Fluxo!$O:$O,Fluxo!$U:$U,"&gt;"&amp;AL$5,Fluxo!$U:$U,"&lt;="&amp;AM$5,Fluxo!$D:$D,$D70,Fluxo!$E:$E,"&lt;&gt;"&amp;"PERMUTANTE"))</f>
        <v>0</v>
      </c>
      <c r="AN70" s="18">
        <f>IF(AN$5&gt;$G$4,0,SUMIFS(Fluxo!$O:$O,Fluxo!$U:$U,"&gt;"&amp;AM$5,Fluxo!$U:$U,"&lt;="&amp;AN$5,Fluxo!$D:$D,$D70,Fluxo!$E:$E,"&lt;&gt;"&amp;"PERMUTANTE"))</f>
        <v>0</v>
      </c>
      <c r="AO70" s="18">
        <f>IF(AO$5&gt;$G$4,0,SUMIFS(Fluxo!$O:$O,Fluxo!$U:$U,"&gt;"&amp;AN$5,Fluxo!$U:$U,"&lt;="&amp;AO$5,Fluxo!$D:$D,$D70,Fluxo!$E:$E,"&lt;&gt;"&amp;"PERMUTANTE"))</f>
        <v>0</v>
      </c>
      <c r="AP70" s="18">
        <f>IF(AP$5&gt;$G$4,0,SUMIFS(Fluxo!$O:$O,Fluxo!$U:$U,"&gt;"&amp;AO$5,Fluxo!$U:$U,"&lt;="&amp;AP$5,Fluxo!$D:$D,$D70,Fluxo!$E:$E,"&lt;&gt;"&amp;"PERMUTANTE"))</f>
        <v>0</v>
      </c>
      <c r="AQ70" s="18">
        <f>IF(AQ$5&gt;$G$4,0,SUMIFS(Fluxo!$O:$O,Fluxo!$U:$U,"&gt;"&amp;AP$5,Fluxo!$U:$U,"&lt;="&amp;AQ$5,Fluxo!$D:$D,$D70,Fluxo!$E:$E,"&lt;&gt;"&amp;"PERMUTANTE"))</f>
        <v>0</v>
      </c>
      <c r="AR70" s="18">
        <f>IF(AR$5&gt;$G$4,0,SUMIFS(Fluxo!$O:$O,Fluxo!$U:$U,"&gt;"&amp;AQ$5,Fluxo!$U:$U,"&lt;="&amp;AR$5,Fluxo!$D:$D,$D70,Fluxo!$E:$E,"&lt;&gt;"&amp;"PERMUTANTE"))</f>
        <v>0</v>
      </c>
      <c r="AS70" s="18">
        <f>IF(AS$5&gt;$G$4,0,SUMIFS(Fluxo!$O:$O,Fluxo!$U:$U,"&gt;"&amp;AR$5,Fluxo!$U:$U,"&lt;="&amp;AS$5,Fluxo!$D:$D,$D70,Fluxo!$E:$E,"&lt;&gt;"&amp;"PERMUTANTE"))</f>
        <v>0</v>
      </c>
      <c r="AT70" s="18">
        <f>IF(AT$5&gt;$G$4,0,SUMIFS(Fluxo!$O:$O,Fluxo!$U:$U,"&gt;"&amp;AS$5,Fluxo!$U:$U,"&lt;="&amp;AT$5,Fluxo!$D:$D,$D70,Fluxo!$E:$E,"&lt;&gt;"&amp;"PERMUTANTE"))</f>
        <v>0</v>
      </c>
      <c r="AU70" s="18">
        <f>IF(AU$5&gt;$G$4,0,SUMIFS(Fluxo!$O:$O,Fluxo!$U:$U,"&gt;"&amp;AT$5,Fluxo!$U:$U,"&lt;="&amp;AU$5,Fluxo!$D:$D,$D70,Fluxo!$E:$E,"&lt;&gt;"&amp;"PERMUTANTE"))</f>
        <v>0</v>
      </c>
      <c r="AV70" s="18">
        <f>IF(AV$5&gt;$G$4,0,SUMIFS(Fluxo!$O:$O,Fluxo!$U:$U,"&gt;"&amp;AU$5,Fluxo!$U:$U,"&lt;="&amp;AV$5,Fluxo!$D:$D,$D70,Fluxo!$E:$E,"&lt;&gt;"&amp;"PERMUTANTE"))</f>
        <v>0</v>
      </c>
      <c r="AW70" s="18">
        <f>IF(AW$5&gt;$G$4,0,SUMIFS(Fluxo!$O:$O,Fluxo!$U:$U,"&gt;"&amp;AV$5,Fluxo!$U:$U,"&lt;="&amp;AW$5,Fluxo!$D:$D,$D70,Fluxo!$E:$E,"&lt;&gt;"&amp;"PERMUTANTE"))</f>
        <v>0</v>
      </c>
      <c r="AX70" s="18">
        <f>IF(AX$5&gt;$G$4,0,SUMIFS(Fluxo!$O:$O,Fluxo!$U:$U,"&gt;"&amp;AW$5,Fluxo!$U:$U,"&lt;="&amp;AX$5,Fluxo!$D:$D,$D70,Fluxo!$E:$E,"&lt;&gt;"&amp;"PERMUTANTE"))</f>
        <v>0</v>
      </c>
      <c r="AY70" s="18">
        <f>IF(AY$5&gt;$G$4,0,SUMIFS(Fluxo!$O:$O,Fluxo!$U:$U,"&gt;"&amp;AX$5,Fluxo!$U:$U,"&lt;="&amp;AY$5,Fluxo!$D:$D,$D70,Fluxo!$E:$E,"&lt;&gt;"&amp;"PERMUTANTE"))</f>
        <v>0</v>
      </c>
      <c r="AZ70" s="18">
        <f>IF(AZ$5&gt;$G$4,0,SUMIFS(Fluxo!$O:$O,Fluxo!$U:$U,"&gt;"&amp;AY$5,Fluxo!$U:$U,"&lt;="&amp;AZ$5,Fluxo!$D:$D,$D70,Fluxo!$E:$E,"&lt;&gt;"&amp;"PERMUTANTE"))</f>
        <v>0</v>
      </c>
      <c r="BA70" s="18">
        <f>IF(BA$5&gt;$G$4,0,SUMIFS(Fluxo!$O:$O,Fluxo!$U:$U,"&gt;"&amp;AZ$5,Fluxo!$U:$U,"&lt;="&amp;BA$5,Fluxo!$D:$D,$D70,Fluxo!$E:$E,"&lt;&gt;"&amp;"PERMUTANTE"))</f>
        <v>0</v>
      </c>
      <c r="BB70" s="18">
        <f>IF(BB$5&gt;$G$4,0,SUMIFS(Fluxo!$O:$O,Fluxo!$U:$U,"&gt;"&amp;BA$5,Fluxo!$U:$U,"&lt;="&amp;BB$5,Fluxo!$D:$D,$D70,Fluxo!$E:$E,"&lt;&gt;"&amp;"PERMUTANTE"))</f>
        <v>0</v>
      </c>
      <c r="BC70" s="18">
        <f>IF(BC$5&gt;$G$4,0,SUMIFS(Fluxo!$O:$O,Fluxo!$U:$U,"&gt;"&amp;BB$5,Fluxo!$U:$U,"&lt;="&amp;BC$5,Fluxo!$D:$D,$D70,Fluxo!$E:$E,"&lt;&gt;"&amp;"PERMUTANTE"))</f>
        <v>0</v>
      </c>
      <c r="BD70" s="18">
        <f>IF(BD$5&gt;$G$4,0,SUMIFS(Fluxo!$O:$O,Fluxo!$U:$U,"&gt;"&amp;BC$5,Fluxo!$U:$U,"&lt;="&amp;BD$5,Fluxo!$D:$D,$D70,Fluxo!$E:$E,"&lt;&gt;"&amp;"PERMUTANTE"))</f>
        <v>0</v>
      </c>
      <c r="BE70" s="18">
        <f>IF(BE$5&gt;$G$4,0,SUMIFS(Fluxo!$O:$O,Fluxo!$U:$U,"&gt;"&amp;BD$5,Fluxo!$U:$U,"&lt;="&amp;BE$5,Fluxo!$D:$D,$D70,Fluxo!$E:$E,"&lt;&gt;"&amp;"PERMUTANTE"))</f>
        <v>0</v>
      </c>
      <c r="BF70" s="18">
        <f>IF(BF$5&gt;$G$4,0,SUMIFS(Fluxo!$O:$O,Fluxo!$U:$U,"&gt;"&amp;BE$5,Fluxo!$U:$U,"&lt;="&amp;BF$5,Fluxo!$D:$D,$D70,Fluxo!$E:$E,"&lt;&gt;"&amp;"PERMUTANTE"))</f>
        <v>0</v>
      </c>
      <c r="BG70" s="18">
        <f>IF(BG$5&gt;$G$4,0,SUMIFS(Fluxo!$O:$O,Fluxo!$U:$U,"&gt;"&amp;BF$5,Fluxo!$U:$U,"&lt;="&amp;BG$5,Fluxo!$D:$D,$D70,Fluxo!$E:$E,"&lt;&gt;"&amp;"PERMUTANTE"))</f>
        <v>0</v>
      </c>
      <c r="BH70" s="18">
        <f>IF(BH$5&gt;$G$4,0,SUMIFS(Fluxo!$O:$O,Fluxo!$U:$U,"&gt;"&amp;BG$5,Fluxo!$U:$U,"&lt;="&amp;BH$5,Fluxo!$D:$D,$D70,Fluxo!$E:$E,"&lt;&gt;"&amp;"PERMUTANTE"))</f>
        <v>0</v>
      </c>
      <c r="BI70" s="18">
        <f>IF(BI$5&gt;$G$4,0,SUMIFS(Fluxo!$O:$O,Fluxo!$U:$U,"&gt;"&amp;BH$5,Fluxo!$U:$U,"&lt;="&amp;BI$5,Fluxo!$D:$D,$D70,Fluxo!$E:$E,"&lt;&gt;"&amp;"PERMUTANTE"))</f>
        <v>0</v>
      </c>
      <c r="BJ70" s="18">
        <f>IF(BJ$5&gt;$G$4,0,SUMIFS(Fluxo!$O:$O,Fluxo!$U:$U,"&gt;"&amp;BI$5,Fluxo!$U:$U,"&lt;="&amp;BJ$5,Fluxo!$D:$D,$D70,Fluxo!$E:$E,"&lt;&gt;"&amp;"PERMUTANTE"))</f>
        <v>0</v>
      </c>
      <c r="BK70" s="18">
        <f>IF(BK$5&gt;$G$4,0,SUMIFS(Fluxo!$O:$O,Fluxo!$U:$U,"&gt;"&amp;BJ$5,Fluxo!$U:$U,"&lt;="&amp;BK$5,Fluxo!$D:$D,$D70,Fluxo!$E:$E,"&lt;&gt;"&amp;"PERMUTANTE"))</f>
        <v>0</v>
      </c>
      <c r="BL70" s="18">
        <f>IF(BL$5&gt;$G$4,0,SUMIFS(Fluxo!$O:$O,Fluxo!$U:$U,"&gt;"&amp;BK$5,Fluxo!$U:$U,"&lt;="&amp;BL$5,Fluxo!$D:$D,$D70,Fluxo!$E:$E,"&lt;&gt;"&amp;"PERMUTANTE"))</f>
        <v>0</v>
      </c>
      <c r="BM70" s="18">
        <f>IF(BM$5&gt;$G$4,0,SUMIFS(Fluxo!$O:$O,Fluxo!$U:$U,"&gt;"&amp;BL$5,Fluxo!$U:$U,"&lt;="&amp;BM$5,Fluxo!$D:$D,$D70,Fluxo!$E:$E,"&lt;&gt;"&amp;"PERMUTANTE"))</f>
        <v>0</v>
      </c>
      <c r="BN70" s="18">
        <f>IF(BN$5&gt;$G$4,0,SUMIFS(Fluxo!$O:$O,Fluxo!$U:$U,"&gt;"&amp;BM$5,Fluxo!$U:$U,"&lt;="&amp;BN$5,Fluxo!$D:$D,$D70,Fluxo!$E:$E,"&lt;&gt;"&amp;"PERMUTANTE"))</f>
        <v>0</v>
      </c>
      <c r="BO70" s="18">
        <f>IF(BO$5&gt;$G$4,0,SUMIFS(Fluxo!$O:$O,Fluxo!$U:$U,"&gt;"&amp;BN$5,Fluxo!$U:$U,"&lt;="&amp;BO$5,Fluxo!$D:$D,$D70,Fluxo!$E:$E,"&lt;&gt;"&amp;"PERMUTANTE"))</f>
        <v>0</v>
      </c>
      <c r="BP70" s="18">
        <f>IF(BP$5&gt;$G$4,0,SUMIFS(Fluxo!$O:$O,Fluxo!$U:$U,"&gt;"&amp;BO$5,Fluxo!$U:$U,"&lt;="&amp;BP$5,Fluxo!$D:$D,$D70,Fluxo!$E:$E,"&lt;&gt;"&amp;"PERMUTANTE"))</f>
        <v>0</v>
      </c>
      <c r="BQ70" s="18">
        <f>IF(BQ$5&gt;$G$4,0,SUMIFS(Fluxo!$O:$O,Fluxo!$U:$U,"&gt;"&amp;BP$5,Fluxo!$U:$U,"&lt;="&amp;BQ$5,Fluxo!$D:$D,$D70,Fluxo!$E:$E,"&lt;&gt;"&amp;"PERMUTANTE"))</f>
        <v>0</v>
      </c>
      <c r="BR70" s="18">
        <f>IF(BR$5&gt;$G$4,0,SUMIFS(Fluxo!$O:$O,Fluxo!$U:$U,"&gt;"&amp;BQ$5,Fluxo!$U:$U,"&lt;="&amp;BR$5,Fluxo!$D:$D,$D70,Fluxo!$E:$E,"&lt;&gt;"&amp;"PERMUTANTE"))</f>
        <v>0</v>
      </c>
      <c r="BS70" s="18">
        <f>IF(BS$5&gt;$G$4,0,SUMIFS(Fluxo!$O:$O,Fluxo!$U:$U,"&gt;"&amp;BR$5,Fluxo!$U:$U,"&lt;="&amp;BS$5,Fluxo!$D:$D,$D70,Fluxo!$E:$E,"&lt;&gt;"&amp;"PERMUTANTE"))</f>
        <v>0</v>
      </c>
      <c r="BT70" s="18">
        <f>IF(BT$5&gt;$G$4,0,SUMIFS(Fluxo!$O:$O,Fluxo!$U:$U,"&gt;"&amp;BS$5,Fluxo!$U:$U,"&lt;="&amp;BT$5,Fluxo!$D:$D,$D70,Fluxo!$E:$E,"&lt;&gt;"&amp;"PERMUTANTE"))</f>
        <v>0</v>
      </c>
      <c r="BU70" s="18">
        <f>IF(BU$5&gt;$G$4,0,SUMIFS(Fluxo!$O:$O,Fluxo!$U:$U,"&gt;"&amp;BT$5,Fluxo!$U:$U,"&lt;="&amp;BU$5,Fluxo!$D:$D,$D70,Fluxo!$E:$E,"&lt;&gt;"&amp;"PERMUTANTE"))</f>
        <v>0</v>
      </c>
      <c r="BV70" s="18">
        <f>IF(BV$5&gt;$G$4,0,SUMIFS(Fluxo!$O:$O,Fluxo!$U:$U,"&gt;"&amp;BU$5,Fluxo!$U:$U,"&lt;="&amp;BV$5,Fluxo!$D:$D,$D70,Fluxo!$E:$E,"&lt;&gt;"&amp;"PERMUTANTE"))</f>
        <v>0</v>
      </c>
      <c r="BW70" s="18">
        <f>IF(BW$5&gt;$G$4,0,SUMIFS(Fluxo!$O:$O,Fluxo!$U:$U,"&gt;"&amp;BV$5,Fluxo!$U:$U,"&lt;="&amp;BW$5,Fluxo!$D:$D,$D70,Fluxo!$E:$E,"&lt;&gt;"&amp;"PERMUTANTE"))</f>
        <v>0</v>
      </c>
      <c r="BX70" s="18">
        <f>IF(BX$5&gt;$G$4,0,SUMIFS(Fluxo!$O:$O,Fluxo!$U:$U,"&gt;"&amp;BW$5,Fluxo!$U:$U,"&lt;="&amp;BX$5,Fluxo!$D:$D,$D70,Fluxo!$E:$E,"&lt;&gt;"&amp;"PERMUTANTE"))</f>
        <v>0</v>
      </c>
      <c r="BY70" s="18">
        <f>IF(BY$5&gt;$G$4,0,SUMIFS(Fluxo!$O:$O,Fluxo!$U:$U,"&gt;"&amp;BX$5,Fluxo!$U:$U,"&lt;="&amp;BY$5,Fluxo!$D:$D,$D70,Fluxo!$E:$E,"&lt;&gt;"&amp;"PERMUTANTE"))</f>
        <v>0</v>
      </c>
      <c r="BZ70" s="18">
        <f>IF(BZ$5&gt;$G$4,0,SUMIFS(Fluxo!$O:$O,Fluxo!$U:$U,"&gt;"&amp;BY$5,Fluxo!$U:$U,"&lt;="&amp;BZ$5,Fluxo!$D:$D,$D70,Fluxo!$E:$E,"&lt;&gt;"&amp;"PERMUTANTE"))</f>
        <v>0</v>
      </c>
      <c r="CA70" s="18">
        <f>IF(CA$5&gt;$G$4,0,SUMIFS(Fluxo!$O:$O,Fluxo!$U:$U,"&gt;"&amp;BZ$5,Fluxo!$U:$U,"&lt;="&amp;CA$5,Fluxo!$D:$D,$D70,Fluxo!$E:$E,"&lt;&gt;"&amp;"PERMUTANTE"))</f>
        <v>0</v>
      </c>
      <c r="CB70" s="18">
        <f>IF(CB$5&gt;$G$4,0,SUMIFS(Fluxo!$O:$O,Fluxo!$U:$U,"&gt;"&amp;CA$5,Fluxo!$U:$U,"&lt;="&amp;CB$5,Fluxo!$D:$D,$D70,Fluxo!$E:$E,"&lt;&gt;"&amp;"PERMUTANTE"))</f>
        <v>0</v>
      </c>
      <c r="CC70" s="18">
        <f>IF(CC$5&gt;$G$4,0,SUMIFS(Fluxo!$O:$O,Fluxo!$U:$U,"&gt;"&amp;CB$5,Fluxo!$U:$U,"&lt;="&amp;CC$5,Fluxo!$D:$D,$D70,Fluxo!$E:$E,"&lt;&gt;"&amp;"PERMUTANTE"))</f>
        <v>0</v>
      </c>
      <c r="CD70" s="18">
        <f>IF(CD$5&gt;$G$4,0,SUMIFS(Fluxo!$O:$O,Fluxo!$U:$U,"&gt;"&amp;CC$5,Fluxo!$U:$U,"&lt;="&amp;CD$5,Fluxo!$D:$D,$D70,Fluxo!$E:$E,"&lt;&gt;"&amp;"PERMUTANTE"))</f>
        <v>0</v>
      </c>
      <c r="CE70" s="18">
        <f>IF(CE$5&gt;$G$4,0,SUMIFS(Fluxo!$O:$O,Fluxo!$U:$U,"&gt;"&amp;CD$5,Fluxo!$U:$U,"&lt;="&amp;CE$5,Fluxo!$D:$D,$D70,Fluxo!$E:$E,"&lt;&gt;"&amp;"PERMUTANTE"))</f>
        <v>0</v>
      </c>
      <c r="CF70" s="18">
        <f>IF(CF$5&gt;$G$4,0,SUMIFS(Fluxo!$O:$O,Fluxo!$U:$U,"&gt;"&amp;CE$5,Fluxo!$U:$U,"&lt;="&amp;CF$5,Fluxo!$D:$D,$D70,Fluxo!$E:$E,"&lt;&gt;"&amp;"PERMUTANTE"))</f>
        <v>0</v>
      </c>
      <c r="CG70" s="18">
        <f>IF(CG$5&gt;$G$4,0,SUMIFS(Fluxo!$O:$O,Fluxo!$U:$U,"&gt;"&amp;CF$5,Fluxo!$U:$U,"&lt;="&amp;CG$5,Fluxo!$D:$D,$D70,Fluxo!$E:$E,"&lt;&gt;"&amp;"PERMUTANTE"))</f>
        <v>0</v>
      </c>
      <c r="CH70" s="18">
        <f>IF(CH$5&gt;$G$4,0,SUMIFS(Fluxo!$O:$O,Fluxo!$U:$U,"&gt;"&amp;CG$5,Fluxo!$U:$U,"&lt;="&amp;CH$5,Fluxo!$D:$D,$D70,Fluxo!$E:$E,"&lt;&gt;"&amp;"PERMUTANTE"))</f>
        <v>0</v>
      </c>
      <c r="CI70" s="18">
        <f>IF(CI$5&gt;$G$4,0,SUMIFS(Fluxo!$O:$O,Fluxo!$U:$U,"&gt;"&amp;CH$5,Fluxo!$U:$U,"&lt;="&amp;CI$5,Fluxo!$D:$D,$D70,Fluxo!$E:$E,"&lt;&gt;"&amp;"PERMUTANTE"))</f>
        <v>0</v>
      </c>
      <c r="CJ70" s="18">
        <f>IF(CJ$5&gt;$G$4,0,SUMIFS(Fluxo!$O:$O,Fluxo!$U:$U,"&gt;"&amp;CI$5,Fluxo!$U:$U,"&lt;="&amp;CJ$5,Fluxo!$D:$D,$D70,Fluxo!$E:$E,"&lt;&gt;"&amp;"PERMUTANTE"))</f>
        <v>0</v>
      </c>
      <c r="CK70" s="18">
        <f>IF(CK$5&gt;$G$4,0,SUMIFS(Fluxo!$O:$O,Fluxo!$U:$U,"&gt;"&amp;CJ$5,Fluxo!$U:$U,"&lt;="&amp;CK$5,Fluxo!$D:$D,$D70,Fluxo!$E:$E,"&lt;&gt;"&amp;"PERMUTANTE"))</f>
        <v>0</v>
      </c>
      <c r="CL70" s="18">
        <f>IF(CL$5&gt;$G$4,0,SUMIFS(Fluxo!$O:$O,Fluxo!$U:$U,"&gt;"&amp;CK$5,Fluxo!$U:$U,"&lt;="&amp;CL$5,Fluxo!$D:$D,$D70,Fluxo!$E:$E,"&lt;&gt;"&amp;"PERMUTANTE"))</f>
        <v>0</v>
      </c>
      <c r="CM70" s="18">
        <f>IF(CM$5&gt;$G$4,0,SUMIFS(Fluxo!$O:$O,Fluxo!$U:$U,"&gt;"&amp;CL$5,Fluxo!$U:$U,"&lt;="&amp;CM$5,Fluxo!$D:$D,$D70,Fluxo!$E:$E,"&lt;&gt;"&amp;"PERMUTANTE"))</f>
        <v>0</v>
      </c>
      <c r="CN70" s="18">
        <f>IF(CN$5&gt;$G$4,0,SUMIFS(Fluxo!$O:$O,Fluxo!$U:$U,"&gt;"&amp;CM$5,Fluxo!$U:$U,"&lt;="&amp;CN$5,Fluxo!$D:$D,$D70,Fluxo!$E:$E,"&lt;&gt;"&amp;"PERMUTANTE"))</f>
        <v>0</v>
      </c>
      <c r="CO70" s="18">
        <f>IF(CO$5&gt;$G$4,0,SUMIFS(Fluxo!$O:$O,Fluxo!$U:$U,"&gt;"&amp;CN$5,Fluxo!$U:$U,"&lt;="&amp;CO$5,Fluxo!$D:$D,$D70,Fluxo!$E:$E,"&lt;&gt;"&amp;"PERMUTANTE"))</f>
        <v>0</v>
      </c>
      <c r="CP70" s="18">
        <f>IF(CP$5&gt;$G$4,0,SUMIFS(Fluxo!$O:$O,Fluxo!$U:$U,"&gt;"&amp;CO$5,Fluxo!$U:$U,"&lt;="&amp;CP$5,Fluxo!$D:$D,$D70,Fluxo!$E:$E,"&lt;&gt;"&amp;"PERMUTANTE"))</f>
        <v>0</v>
      </c>
      <c r="CQ70" s="18">
        <f>IF(CQ$5&gt;$G$4,0,SUMIFS(Fluxo!$O:$O,Fluxo!$U:$U,"&gt;"&amp;CP$5,Fluxo!$U:$U,"&lt;="&amp;CQ$5,Fluxo!$D:$D,$D70,Fluxo!$E:$E,"&lt;&gt;"&amp;"PERMUTANTE"))</f>
        <v>0</v>
      </c>
      <c r="CR70" s="18">
        <f>IF(CR$5&gt;$G$4,0,SUMIFS(Fluxo!$O:$O,Fluxo!$U:$U,"&gt;"&amp;CQ$5,Fluxo!$U:$U,"&lt;="&amp;CR$5,Fluxo!$D:$D,$D70,Fluxo!$E:$E,"&lt;&gt;"&amp;"PERMUTANTE"))</f>
        <v>0</v>
      </c>
      <c r="CS70" s="18">
        <f>IF(CS$5&gt;$G$4,0,SUMIFS(Fluxo!$O:$O,Fluxo!$U:$U,"&gt;"&amp;CR$5,Fluxo!$U:$U,"&lt;="&amp;CS$5,Fluxo!$D:$D,$D70,Fluxo!$E:$E,"&lt;&gt;"&amp;"PERMUTANTE"))</f>
        <v>0</v>
      </c>
      <c r="CT70" s="18">
        <f>IF(CT$5&gt;$G$4,0,SUMIFS(Fluxo!$O:$O,Fluxo!$U:$U,"&gt;"&amp;CS$5,Fluxo!$U:$U,"&lt;="&amp;CT$5,Fluxo!$D:$D,$D70,Fluxo!$E:$E,"&lt;&gt;"&amp;"PERMUTANTE"))</f>
        <v>0</v>
      </c>
      <c r="CU70" s="18">
        <f>IF(CU$5&gt;$G$4,0,SUMIFS(Fluxo!$O:$O,Fluxo!$U:$U,"&gt;"&amp;CT$5,Fluxo!$U:$U,"&lt;="&amp;CU$5,Fluxo!$D:$D,$D70,Fluxo!$E:$E,"&lt;&gt;"&amp;"PERMUTANTE"))</f>
        <v>0</v>
      </c>
      <c r="CV70" s="18">
        <f>IF(CV$5&gt;$G$4,0,SUMIFS(Fluxo!$O:$O,Fluxo!$U:$U,"&gt;"&amp;CU$5,Fluxo!$U:$U,"&lt;="&amp;CV$5,Fluxo!$D:$D,$D70,Fluxo!$E:$E,"&lt;&gt;"&amp;"PERMUTANTE"))</f>
        <v>0</v>
      </c>
      <c r="CW70" s="18">
        <f>IF(CW$5&gt;$G$4,0,SUMIFS(Fluxo!$O:$O,Fluxo!$U:$U,"&gt;"&amp;CV$5,Fluxo!$U:$U,"&lt;="&amp;CW$5,Fluxo!$D:$D,$D70,Fluxo!$E:$E,"&lt;&gt;"&amp;"PERMUTANTE"))</f>
        <v>0</v>
      </c>
      <c r="CX70" s="18">
        <f>IF(CX$5&gt;$G$4,0,SUMIFS(Fluxo!$O:$O,Fluxo!$U:$U,"&gt;"&amp;CW$5,Fluxo!$U:$U,"&lt;="&amp;CX$5,Fluxo!$D:$D,$D70,Fluxo!$E:$E,"&lt;&gt;"&amp;"PERMUTANTE"))</f>
        <v>0</v>
      </c>
      <c r="CY70" s="18">
        <f>IF(CY$5&gt;$G$4,0,SUMIFS(Fluxo!$O:$O,Fluxo!$U:$U,"&gt;"&amp;CX$5,Fluxo!$U:$U,"&lt;="&amp;CY$5,Fluxo!$D:$D,$D70,Fluxo!$E:$E,"&lt;&gt;"&amp;"PERMUTANTE"))</f>
        <v>0</v>
      </c>
      <c r="CZ70" s="18">
        <f>IF(CZ$5&gt;$G$4,0,SUMIFS(Fluxo!$O:$O,Fluxo!$U:$U,"&gt;"&amp;CY$5,Fluxo!$U:$U,"&lt;="&amp;CZ$5,Fluxo!$D:$D,$D70,Fluxo!$E:$E,"&lt;&gt;"&amp;"PERMUTANTE"))</f>
        <v>0</v>
      </c>
      <c r="DA70" s="18">
        <f>IF(DA$5&gt;$G$4,0,SUMIFS(Fluxo!$O:$O,Fluxo!$U:$U,"&gt;"&amp;CZ$5,Fluxo!$U:$U,"&lt;="&amp;DA$5,Fluxo!$D:$D,$D70,Fluxo!$E:$E,"&lt;&gt;"&amp;"PERMUTANTE"))</f>
        <v>0</v>
      </c>
      <c r="DB70" s="18">
        <f>IF(DB$5&gt;$G$4,0,SUMIFS(Fluxo!$O:$O,Fluxo!$U:$U,"&gt;"&amp;DA$5,Fluxo!$U:$U,"&lt;="&amp;DB$5,Fluxo!$D:$D,$D70,Fluxo!$E:$E,"&lt;&gt;"&amp;"PERMUTANTE"))</f>
        <v>0</v>
      </c>
      <c r="DC70" s="18">
        <f>IF(DC$5&gt;$G$4,0,SUMIFS(Fluxo!$O:$O,Fluxo!$U:$U,"&gt;"&amp;DB$5,Fluxo!$U:$U,"&lt;="&amp;DC$5,Fluxo!$D:$D,$D70,Fluxo!$E:$E,"&lt;&gt;"&amp;"PERMUTANTE"))</f>
        <v>0</v>
      </c>
      <c r="DD70" s="18">
        <f>IF(DD$5&gt;$G$4,0,SUMIFS(Fluxo!$O:$O,Fluxo!$U:$U,"&gt;"&amp;DC$5,Fluxo!$U:$U,"&lt;="&amp;DD$5,Fluxo!$D:$D,$D70,Fluxo!$E:$E,"&lt;&gt;"&amp;"PERMUTANTE"))</f>
        <v>0</v>
      </c>
      <c r="DE70" s="18">
        <f>IF(DE$5&gt;$G$4,0,SUMIFS(Fluxo!$O:$O,Fluxo!$U:$U,"&gt;"&amp;DD$5,Fluxo!$U:$U,"&lt;="&amp;DE$5,Fluxo!$D:$D,$D70,Fluxo!$E:$E,"&lt;&gt;"&amp;"PERMUTANTE"))</f>
        <v>0</v>
      </c>
      <c r="DF70" s="18">
        <f>IF(DF$5&gt;$G$4,0,SUMIFS(Fluxo!$O:$O,Fluxo!$U:$U,"&gt;"&amp;DE$5,Fluxo!$U:$U,"&lt;="&amp;DF$5,Fluxo!$D:$D,$D70,Fluxo!$E:$E,"&lt;&gt;"&amp;"PERMUTANTE"))</f>
        <v>0</v>
      </c>
      <c r="DG70" s="18">
        <f>IF(DG$5&gt;$G$4,0,SUMIFS(Fluxo!$O:$O,Fluxo!$U:$U,"&gt;"&amp;DF$5,Fluxo!$U:$U,"&lt;="&amp;DG$5,Fluxo!$D:$D,$D70,Fluxo!$E:$E,"&lt;&gt;"&amp;"PERMUTANTE"))</f>
        <v>0</v>
      </c>
      <c r="DH70" s="18">
        <f>IF(DH$5&gt;$G$4,0,SUMIFS(Fluxo!$O:$O,Fluxo!$U:$U,"&gt;"&amp;DG$5,Fluxo!$U:$U,"&lt;="&amp;DH$5,Fluxo!$D:$D,$D70,Fluxo!$E:$E,"&lt;&gt;"&amp;"PERMUTANTE"))</f>
        <v>0</v>
      </c>
      <c r="DI70" s="18">
        <f>IF(DI$5&gt;$G$4,0,SUMIFS(Fluxo!$O:$O,Fluxo!$U:$U,"&gt;"&amp;DH$5,Fluxo!$U:$U,"&lt;="&amp;DI$5,Fluxo!$D:$D,$D70,Fluxo!$E:$E,"&lt;&gt;"&amp;"PERMUTANTE"))</f>
        <v>0</v>
      </c>
      <c r="DJ70" s="18">
        <f>IF(DJ$5&gt;$G$4,0,SUMIFS(Fluxo!$O:$O,Fluxo!$U:$U,"&gt;"&amp;DI$5,Fluxo!$U:$U,"&lt;="&amp;DJ$5,Fluxo!$D:$D,$D70,Fluxo!$E:$E,"&lt;&gt;"&amp;"PERMUTANTE"))</f>
        <v>0</v>
      </c>
      <c r="DK70" s="18">
        <f>IF(DK$5&gt;$G$4,0,SUMIFS(Fluxo!$O:$O,Fluxo!$U:$U,"&gt;"&amp;DJ$5,Fluxo!$U:$U,"&lt;="&amp;DK$5,Fluxo!$D:$D,$D70,Fluxo!$E:$E,"&lt;&gt;"&amp;"PERMUTANTE"))</f>
        <v>0</v>
      </c>
      <c r="DL70" s="18">
        <f>IF(DL$5&gt;$G$4,0,SUMIFS(Fluxo!$O:$O,Fluxo!$U:$U,"&gt;"&amp;DK$5,Fluxo!$U:$U,"&lt;="&amp;DL$5,Fluxo!$D:$D,$D70,Fluxo!$E:$E,"&lt;&gt;"&amp;"PERMUTANTE"))</f>
        <v>0</v>
      </c>
      <c r="DM70" s="18">
        <f>IF(DM$5&gt;$G$4,0,SUMIFS(Fluxo!$O:$O,Fluxo!$U:$U,"&gt;"&amp;DL$5,Fluxo!$U:$U,"&lt;="&amp;DM$5,Fluxo!$D:$D,$D70,Fluxo!$E:$E,"&lt;&gt;"&amp;"PERMUTANTE"))</f>
        <v>0</v>
      </c>
      <c r="DN70" s="18">
        <f>IF(DN$5&gt;$G$4,0,SUMIFS(Fluxo!$O:$O,Fluxo!$U:$U,"&gt;"&amp;DM$5,Fluxo!$U:$U,"&lt;="&amp;DN$5,Fluxo!$D:$D,$D70,Fluxo!$E:$E,"&lt;&gt;"&amp;"PERMUTANTE"))</f>
        <v>0</v>
      </c>
      <c r="DO70" s="18">
        <f>IF(DO$5&gt;$G$4,0,SUMIFS(Fluxo!$O:$O,Fluxo!$U:$U,"&gt;"&amp;DN$5,Fluxo!$U:$U,"&lt;="&amp;DO$5,Fluxo!$D:$D,$D70,Fluxo!$E:$E,"&lt;&gt;"&amp;"PERMUTANTE"))</f>
        <v>0</v>
      </c>
      <c r="DP70" s="18">
        <f>IF(DP$5&gt;$G$4,0,SUMIFS(Fluxo!$O:$O,Fluxo!$U:$U,"&gt;"&amp;DO$5,Fluxo!$U:$U,"&lt;="&amp;DP$5,Fluxo!$D:$D,$D70,Fluxo!$E:$E,"&lt;&gt;"&amp;"PERMUTANTE"))</f>
        <v>0</v>
      </c>
      <c r="DQ70" s="18">
        <f>IF(DQ$5&gt;$G$4,0,SUMIFS(Fluxo!$O:$O,Fluxo!$U:$U,"&gt;"&amp;DP$5,Fluxo!$U:$U,"&lt;="&amp;DQ$5,Fluxo!$D:$D,$D70,Fluxo!$E:$E,"&lt;&gt;"&amp;"PERMUTANTE"))</f>
        <v>0</v>
      </c>
      <c r="DR70" s="18">
        <f>IF(DR$5&gt;$G$4,0,SUMIFS(Fluxo!$O:$O,Fluxo!$U:$U,"&gt;"&amp;DQ$5,Fluxo!$U:$U,"&lt;="&amp;DR$5,Fluxo!$D:$D,$D70,Fluxo!$E:$E,"&lt;&gt;"&amp;"PERMUTANTE"))</f>
        <v>0</v>
      </c>
      <c r="DS70" s="18">
        <f>IF(DS$5&gt;$G$4,0,SUMIFS(Fluxo!$O:$O,Fluxo!$U:$U,"&gt;"&amp;DR$5,Fluxo!$U:$U,"&lt;="&amp;DS$5,Fluxo!$D:$D,$D70,Fluxo!$E:$E,"&lt;&gt;"&amp;"PERMUTANTE"))</f>
        <v>0</v>
      </c>
      <c r="DT70" s="18">
        <f>IF(DT$5&gt;$G$4,0,SUMIFS(Fluxo!$O:$O,Fluxo!$U:$U,"&gt;"&amp;DS$5,Fluxo!$U:$U,"&lt;="&amp;DT$5,Fluxo!$D:$D,$D70,Fluxo!$E:$E,"&lt;&gt;"&amp;"PERMUTANTE"))</f>
        <v>0</v>
      </c>
      <c r="DU70" s="18">
        <f>IF(DU$5&gt;$G$4,0,SUMIFS(Fluxo!$O:$O,Fluxo!$U:$U,"&gt;"&amp;DT$5,Fluxo!$U:$U,"&lt;="&amp;DU$5,Fluxo!$D:$D,$D70,Fluxo!$E:$E,"&lt;&gt;"&amp;"PERMUTANTE"))</f>
        <v>0</v>
      </c>
      <c r="DV70" s="18">
        <f>IF(DV$5&gt;$G$4,0,SUMIFS(Fluxo!$O:$O,Fluxo!$U:$U,"&gt;"&amp;DU$5,Fluxo!$U:$U,"&lt;="&amp;DV$5,Fluxo!$D:$D,$D70,Fluxo!$E:$E,"&lt;&gt;"&amp;"PERMUTANTE"))</f>
        <v>0</v>
      </c>
      <c r="DW70" s="18">
        <f>IF(DW$5&gt;$G$4,0,SUMIFS(Fluxo!$O:$O,Fluxo!$U:$U,"&gt;"&amp;DV$5,Fluxo!$U:$U,"&lt;="&amp;DW$5,Fluxo!$D:$D,$D70,Fluxo!$E:$E,"&lt;&gt;"&amp;"PERMUTANTE"))</f>
        <v>0</v>
      </c>
      <c r="DX70" s="18">
        <f>IF(DX$5&gt;$G$4,0,SUMIFS(Fluxo!$O:$O,Fluxo!$U:$U,"&gt;"&amp;DW$5,Fluxo!$U:$U,"&lt;="&amp;DX$5,Fluxo!$D:$D,$D70,Fluxo!$E:$E,"&lt;&gt;"&amp;"PERMUTANTE"))</f>
        <v>0</v>
      </c>
      <c r="DY70" s="18">
        <f>IF(DY$5&gt;$G$4,0,SUMIFS(Fluxo!$O:$O,Fluxo!$U:$U,"&gt;"&amp;DX$5,Fluxo!$U:$U,"&lt;="&amp;DY$5,Fluxo!$D:$D,$D70,Fluxo!$E:$E,"&lt;&gt;"&amp;"PERMUTANTE"))</f>
        <v>0</v>
      </c>
      <c r="DZ70" s="18">
        <f>IF(DZ$5&gt;$G$4,0,SUMIFS(Fluxo!$O:$O,Fluxo!$U:$U,"&gt;"&amp;DY$5,Fluxo!$U:$U,"&lt;="&amp;DZ$5,Fluxo!$D:$D,$D70,Fluxo!$E:$E,"&lt;&gt;"&amp;"PERMUTANTE"))</f>
        <v>0</v>
      </c>
      <c r="EA70" s="18">
        <f>IF(EA$5&gt;$G$4,0,SUMIFS(Fluxo!$O:$O,Fluxo!$U:$U,"&gt;"&amp;DZ$5,Fluxo!$U:$U,"&lt;="&amp;EA$5,Fluxo!$D:$D,$D70,Fluxo!$E:$E,"&lt;&gt;"&amp;"PERMUTANTE"))</f>
        <v>0</v>
      </c>
      <c r="EB70" s="18">
        <f>IF(EB$5&gt;$G$4,0,SUMIFS(Fluxo!$O:$O,Fluxo!$U:$U,"&gt;"&amp;EA$5,Fluxo!$U:$U,"&lt;="&amp;EB$5,Fluxo!$D:$D,$D70,Fluxo!$E:$E,"&lt;&gt;"&amp;"PERMUTANTE"))</f>
        <v>0</v>
      </c>
      <c r="EC70" s="18">
        <f>IF(EC$5&gt;$G$4,0,SUMIFS(Fluxo!$O:$O,Fluxo!$U:$U,"&gt;"&amp;EB$5,Fluxo!$U:$U,"&lt;="&amp;EC$5,Fluxo!$D:$D,$D70,Fluxo!$E:$E,"&lt;&gt;"&amp;"PERMUTANTE"))</f>
        <v>0</v>
      </c>
      <c r="ED70" s="18">
        <f>IF(ED$5&gt;$G$4,0,SUMIFS(Fluxo!$O:$O,Fluxo!$U:$U,"&gt;"&amp;EC$5,Fluxo!$U:$U,"&lt;="&amp;ED$5,Fluxo!$D:$D,$D70,Fluxo!$E:$E,"&lt;&gt;"&amp;"PERMUTANTE"))</f>
        <v>0</v>
      </c>
      <c r="EE70" s="18">
        <f>IF(EE$5&gt;$G$4,0,SUMIFS(Fluxo!$O:$O,Fluxo!$U:$U,"&gt;"&amp;ED$5,Fluxo!$U:$U,"&lt;="&amp;EE$5,Fluxo!$D:$D,$D70,Fluxo!$E:$E,"&lt;&gt;"&amp;"PERMUTANTE"))</f>
        <v>0</v>
      </c>
      <c r="EF70" s="18">
        <f>IF(EF$5&gt;$G$4,0,SUMIFS(Fluxo!$O:$O,Fluxo!$U:$U,"&gt;"&amp;EE$5,Fluxo!$U:$U,"&lt;="&amp;EF$5,Fluxo!$D:$D,$D70,Fluxo!$E:$E,"&lt;&gt;"&amp;"PERMUTANTE"))</f>
        <v>0</v>
      </c>
      <c r="EG70" s="18">
        <f>IF(EG$5&gt;$G$4,0,SUMIFS(Fluxo!$O:$O,Fluxo!$U:$U,"&gt;"&amp;EF$5,Fluxo!$U:$U,"&lt;="&amp;EG$5,Fluxo!$D:$D,$D70,Fluxo!$E:$E,"&lt;&gt;"&amp;"PERMUTANTE"))</f>
        <v>0</v>
      </c>
      <c r="EH70" s="18">
        <f>IF(EH$5&gt;$G$4,0,SUMIFS(Fluxo!$O:$O,Fluxo!$U:$U,"&gt;"&amp;EG$5,Fluxo!$U:$U,"&lt;="&amp;EH$5,Fluxo!$D:$D,$D70,Fluxo!$E:$E,"&lt;&gt;"&amp;"PERMUTANTE"))</f>
        <v>0</v>
      </c>
      <c r="EI70" s="18">
        <f>IF(EI$5&gt;$G$4,0,SUMIFS(Fluxo!$O:$O,Fluxo!$U:$U,"&gt;"&amp;EH$5,Fluxo!$U:$U,"&lt;="&amp;EI$5,Fluxo!$D:$D,$D70,Fluxo!$E:$E,"&lt;&gt;"&amp;"PERMUTANTE"))</f>
        <v>0</v>
      </c>
      <c r="EJ70" s="18">
        <f>IF(EJ$5&gt;$G$4,0,SUMIFS(Fluxo!$O:$O,Fluxo!$U:$U,"&gt;"&amp;EI$5,Fluxo!$U:$U,"&lt;="&amp;EJ$5,Fluxo!$D:$D,$D70,Fluxo!$E:$E,"&lt;&gt;"&amp;"PERMUTANTE"))</f>
        <v>0</v>
      </c>
      <c r="EK70" s="18">
        <f>IF(EK$5&gt;$G$4,0,SUMIFS(Fluxo!$O:$O,Fluxo!$U:$U,"&gt;"&amp;EJ$5,Fluxo!$U:$U,"&lt;="&amp;EK$5,Fluxo!$D:$D,$D70,Fluxo!$E:$E,"&lt;&gt;"&amp;"PERMUTANTE"))</f>
        <v>0</v>
      </c>
      <c r="EL70" s="18">
        <f>IF(EL$5&gt;$G$4,0,SUMIFS(Fluxo!$O:$O,Fluxo!$U:$U,"&gt;"&amp;EK$5,Fluxo!$U:$U,"&lt;="&amp;EL$5,Fluxo!$D:$D,$D70,Fluxo!$E:$E,"&lt;&gt;"&amp;"PERMUTANTE"))</f>
        <v>0</v>
      </c>
      <c r="EM70" s="18">
        <f>IF(EM$5&gt;$G$4,0,SUMIFS(Fluxo!$O:$O,Fluxo!$U:$U,"&gt;"&amp;EL$5,Fluxo!$U:$U,"&lt;="&amp;EM$5,Fluxo!$D:$D,$D70,Fluxo!$E:$E,"&lt;&gt;"&amp;"PERMUTANTE"))</f>
        <v>0</v>
      </c>
      <c r="EN70" s="18">
        <f>IF(EN$5&gt;$G$4,0,SUMIFS(Fluxo!$O:$O,Fluxo!$U:$U,"&gt;"&amp;EM$5,Fluxo!$U:$U,"&lt;="&amp;EN$5,Fluxo!$D:$D,$D70,Fluxo!$E:$E,"&lt;&gt;"&amp;"PERMUTANTE"))</f>
        <v>0</v>
      </c>
      <c r="EO70" s="18">
        <f>IF(EO$5&gt;$G$4,0,SUMIFS(Fluxo!$O:$O,Fluxo!$U:$U,"&gt;"&amp;EN$5,Fluxo!$U:$U,"&lt;="&amp;EO$5,Fluxo!$D:$D,$D70,Fluxo!$E:$E,"&lt;&gt;"&amp;"PERMUTANTE"))</f>
        <v>0</v>
      </c>
      <c r="EP70" s="18">
        <f>IF(EP$5&gt;$G$4,0,SUMIFS(Fluxo!$O:$O,Fluxo!$U:$U,"&gt;"&amp;EO$5,Fluxo!$U:$U,"&lt;="&amp;EP$5,Fluxo!$D:$D,$D70,Fluxo!$E:$E,"&lt;&gt;"&amp;"PERMUTANTE"))</f>
        <v>0</v>
      </c>
      <c r="EQ70" s="18">
        <f>IF(EQ$5&gt;$G$4,0,SUMIFS(Fluxo!$O:$O,Fluxo!$U:$U,"&gt;"&amp;EP$5,Fluxo!$U:$U,"&lt;="&amp;EQ$5,Fluxo!$D:$D,$D70,Fluxo!$E:$E,"&lt;&gt;"&amp;"PERMUTANTE"))</f>
        <v>0</v>
      </c>
      <c r="ER70" s="18">
        <f>IF(ER$5&gt;$G$4,0,SUMIFS(Fluxo!$O:$O,Fluxo!$U:$U,"&gt;"&amp;EQ$5,Fluxo!$U:$U,"&lt;="&amp;ER$5,Fluxo!$D:$D,$D70,Fluxo!$E:$E,"&lt;&gt;"&amp;"PERMUTANTE"))</f>
        <v>0</v>
      </c>
      <c r="ES70" s="18">
        <f>IF(ES$5&gt;$G$4,0,SUMIFS(Fluxo!$O:$O,Fluxo!$U:$U,"&gt;"&amp;ER$5,Fluxo!$U:$U,"&lt;="&amp;ES$5,Fluxo!$D:$D,$D70,Fluxo!$E:$E,"&lt;&gt;"&amp;"PERMUTANTE"))</f>
        <v>0</v>
      </c>
      <c r="ET70" s="18">
        <f>IF(ET$5&gt;$G$4,0,SUMIFS(Fluxo!$O:$O,Fluxo!$U:$U,"&gt;"&amp;ES$5,Fluxo!$U:$U,"&lt;="&amp;ET$5,Fluxo!$D:$D,$D70,Fluxo!$E:$E,"&lt;&gt;"&amp;"PERMUTANTE"))</f>
        <v>0</v>
      </c>
      <c r="EU70" s="18">
        <f>IF(EU$5&gt;$G$4,0,SUMIFS(Fluxo!$O:$O,Fluxo!$U:$U,"&gt;"&amp;ET$5,Fluxo!$U:$U,"&lt;="&amp;EU$5,Fluxo!$D:$D,$D70,Fluxo!$E:$E,"&lt;&gt;"&amp;"PERMUTANTE"))</f>
        <v>0</v>
      </c>
      <c r="EV70" s="18">
        <f>IF(EV$5&gt;$G$4,0,SUMIFS(Fluxo!$O:$O,Fluxo!$U:$U,"&gt;"&amp;EU$5,Fluxo!$U:$U,"&lt;="&amp;EV$5,Fluxo!$D:$D,$D70,Fluxo!$E:$E,"&lt;&gt;"&amp;"PERMUTANTE"))</f>
        <v>0</v>
      </c>
      <c r="EW70" s="18">
        <f>IF(EW$5&gt;$G$4,0,SUMIFS(Fluxo!$O:$O,Fluxo!$U:$U,"&gt;"&amp;EV$5,Fluxo!$U:$U,"&lt;="&amp;EW$5,Fluxo!$D:$D,$D70,Fluxo!$E:$E,"&lt;&gt;"&amp;"PERMUTANTE"))</f>
        <v>0</v>
      </c>
      <c r="EX70" s="18">
        <f>IF(EX$5&gt;$G$4,0,SUMIFS(Fluxo!$O:$O,Fluxo!$U:$U,"&gt;"&amp;EW$5,Fluxo!$U:$U,"&lt;="&amp;EX$5,Fluxo!$D:$D,$D70,Fluxo!$E:$E,"&lt;&gt;"&amp;"PERMUTANTE"))</f>
        <v>0</v>
      </c>
      <c r="EY70" s="18">
        <f>IF(EY$5&gt;$G$4,0,SUMIFS(Fluxo!$O:$O,Fluxo!$U:$U,"&gt;"&amp;EX$5,Fluxo!$U:$U,"&lt;="&amp;EY$5,Fluxo!$D:$D,$D70,Fluxo!$E:$E,"&lt;&gt;"&amp;"PERMUTANTE"))</f>
        <v>0</v>
      </c>
      <c r="EZ70" s="18">
        <f>IF(EZ$5&gt;$G$4,0,SUMIFS(Fluxo!$O:$O,Fluxo!$U:$U,"&gt;"&amp;EY$5,Fluxo!$U:$U,"&lt;="&amp;EZ$5,Fluxo!$D:$D,$D70,Fluxo!$E:$E,"&lt;&gt;"&amp;"PERMUTANTE"))</f>
        <v>0</v>
      </c>
      <c r="FA70" s="18">
        <f>IF(FA$5&gt;$G$4,0,SUMIFS(Fluxo!$O:$O,Fluxo!$U:$U,"&gt;"&amp;EZ$5,Fluxo!$U:$U,"&lt;="&amp;FA$5,Fluxo!$D:$D,$D70,Fluxo!$E:$E,"&lt;&gt;"&amp;"PERMUTANTE"))</f>
        <v>0</v>
      </c>
      <c r="FB70" s="18">
        <f>IF(FB$5&gt;$G$4,0,SUMIFS(Fluxo!$O:$O,Fluxo!$U:$U,"&gt;"&amp;FA$5,Fluxo!$U:$U,"&lt;="&amp;FB$5,Fluxo!$D:$D,$D70,Fluxo!$E:$E,"&lt;&gt;"&amp;"PERMUTANTE"))</f>
        <v>0</v>
      </c>
      <c r="FC70" s="18">
        <f>IF(FC$5&gt;$G$4,0,SUMIFS(Fluxo!$O:$O,Fluxo!$U:$U,"&gt;"&amp;FB$5,Fluxo!$U:$U,"&lt;="&amp;FC$5,Fluxo!$D:$D,$D70,Fluxo!$E:$E,"&lt;&gt;"&amp;"PERMUTANTE"))</f>
        <v>0</v>
      </c>
      <c r="FD70" s="18">
        <f>IF(FD$5&gt;$G$4,0,SUMIFS(Fluxo!$O:$O,Fluxo!$U:$U,"&gt;"&amp;FC$5,Fluxo!$U:$U,"&lt;="&amp;FD$5,Fluxo!$D:$D,$D70,Fluxo!$E:$E,"&lt;&gt;"&amp;"PERMUTANTE"))</f>
        <v>0</v>
      </c>
      <c r="FE70" s="18">
        <f>IF(FE$5&gt;$G$4,0,SUMIFS(Fluxo!$O:$O,Fluxo!$U:$U,"&gt;"&amp;FD$5,Fluxo!$U:$U,"&lt;="&amp;FE$5,Fluxo!$D:$D,$D70,Fluxo!$E:$E,"&lt;&gt;"&amp;"PERMUTANTE"))</f>
        <v>0</v>
      </c>
      <c r="FF70" s="18">
        <f>IF(FF$5&gt;$G$4,0,SUMIFS(Fluxo!$O:$O,Fluxo!$U:$U,"&gt;"&amp;FE$5,Fluxo!$U:$U,"&lt;="&amp;FF$5,Fluxo!$D:$D,$D70,Fluxo!$E:$E,"&lt;&gt;"&amp;"PERMUTANTE"))</f>
        <v>0</v>
      </c>
      <c r="FG70" s="18">
        <f>IF(FG$5&gt;$G$4,0,SUMIFS(Fluxo!$O:$O,Fluxo!$U:$U,"&gt;"&amp;FF$5,Fluxo!$U:$U,"&lt;="&amp;FG$5,Fluxo!$D:$D,$D70,Fluxo!$E:$E,"&lt;&gt;"&amp;"PERMUTANTE"))</f>
        <v>0</v>
      </c>
      <c r="FH70" s="18">
        <f>IF(FH$5&gt;$G$4,0,SUMIFS(Fluxo!$O:$O,Fluxo!$U:$U,"&gt;"&amp;FG$5,Fluxo!$U:$U,"&lt;="&amp;FH$5,Fluxo!$D:$D,$D70,Fluxo!$E:$E,"&lt;&gt;"&amp;"PERMUTANTE"))</f>
        <v>0</v>
      </c>
      <c r="FI70" s="18">
        <f>IF(FI$5&gt;$G$4,0,SUMIFS(Fluxo!$O:$O,Fluxo!$U:$U,"&gt;"&amp;FH$5,Fluxo!$U:$U,"&lt;="&amp;FI$5,Fluxo!$D:$D,$D70,Fluxo!$E:$E,"&lt;&gt;"&amp;"PERMUTANTE"))</f>
        <v>0</v>
      </c>
      <c r="FJ70" s="18">
        <f>IF(FJ$5&gt;$G$4,0,SUMIFS(Fluxo!$O:$O,Fluxo!$U:$U,"&gt;"&amp;FI$5,Fluxo!$U:$U,"&lt;="&amp;FJ$5,Fluxo!$D:$D,$D70,Fluxo!$E:$E,"&lt;&gt;"&amp;"PERMUTANTE"))</f>
        <v>0</v>
      </c>
      <c r="FK70" s="18">
        <f>IF(FK$5&gt;$G$4,0,SUMIFS(Fluxo!$O:$O,Fluxo!$U:$U,"&gt;"&amp;FJ$5,Fluxo!$U:$U,"&lt;="&amp;FK$5,Fluxo!$D:$D,$D70,Fluxo!$E:$E,"&lt;&gt;"&amp;"PERMUTANTE"))</f>
        <v>0</v>
      </c>
      <c r="FL70" s="18">
        <f>IF(FL$5&gt;$G$4,0,SUMIFS(Fluxo!$O:$O,Fluxo!$U:$U,"&gt;"&amp;FK$5,Fluxo!$U:$U,"&lt;="&amp;FL$5,Fluxo!$D:$D,$D70,Fluxo!$E:$E,"&lt;&gt;"&amp;"PERMUTANTE"))</f>
        <v>0</v>
      </c>
      <c r="FM70" s="18">
        <f>IF(FM$5&gt;$G$4,0,SUMIFS(Fluxo!$O:$O,Fluxo!$U:$U,"&gt;"&amp;FL$5,Fluxo!$U:$U,"&lt;="&amp;FM$5,Fluxo!$D:$D,$D70,Fluxo!$E:$E,"&lt;&gt;"&amp;"PERMUTANTE"))</f>
        <v>0</v>
      </c>
      <c r="FN70" s="18">
        <f>IF(FN$5&gt;$G$4,0,SUMIFS(Fluxo!$O:$O,Fluxo!$U:$U,"&gt;"&amp;FM$5,Fluxo!$U:$U,"&lt;="&amp;FN$5,Fluxo!$D:$D,$D70,Fluxo!$E:$E,"&lt;&gt;"&amp;"PERMUTANTE"))</f>
        <v>0</v>
      </c>
      <c r="FO70" s="18">
        <f>IF(FO$5&gt;$G$4,0,SUMIFS(Fluxo!$O:$O,Fluxo!$U:$U,"&gt;"&amp;FN$5,Fluxo!$U:$U,"&lt;="&amp;FO$5,Fluxo!$D:$D,$D70,Fluxo!$E:$E,"&lt;&gt;"&amp;"PERMUTANTE"))</f>
        <v>0</v>
      </c>
      <c r="FP70" s="18">
        <f>IF(FP$5&gt;$G$4,0,SUMIFS(Fluxo!$O:$O,Fluxo!$U:$U,"&gt;"&amp;FO$5,Fluxo!$U:$U,"&lt;="&amp;FP$5,Fluxo!$D:$D,$D70,Fluxo!$E:$E,"&lt;&gt;"&amp;"PERMUTANTE"))</f>
        <v>0</v>
      </c>
      <c r="FQ70" s="18">
        <f>IF(FQ$5&gt;$G$4,0,SUMIFS(Fluxo!$O:$O,Fluxo!$U:$U,"&gt;"&amp;FP$5,Fluxo!$U:$U,"&lt;="&amp;FQ$5,Fluxo!$D:$D,$D70,Fluxo!$E:$E,"&lt;&gt;"&amp;"PERMUTANTE"))</f>
        <v>0</v>
      </c>
      <c r="FR70" s="18">
        <f>IF(FR$5&gt;$G$4,0,SUMIFS(Fluxo!$O:$O,Fluxo!$U:$U,"&gt;"&amp;FQ$5,Fluxo!$U:$U,"&lt;="&amp;FR$5,Fluxo!$D:$D,$D70,Fluxo!$E:$E,"&lt;&gt;"&amp;"PERMUTANTE"))</f>
        <v>0</v>
      </c>
      <c r="FS70" s="18">
        <f>IF(FS$5&gt;$G$4,0,SUMIFS(Fluxo!$O:$O,Fluxo!$U:$U,"&gt;"&amp;FR$5,Fluxo!$U:$U,"&lt;="&amp;FS$5,Fluxo!$D:$D,$D70,Fluxo!$E:$E,"&lt;&gt;"&amp;"PERMUTANTE"))</f>
        <v>0</v>
      </c>
      <c r="FT70" s="18">
        <f>IF(FT$5&gt;$G$4,0,SUMIFS(Fluxo!$O:$O,Fluxo!$U:$U,"&gt;"&amp;FS$5,Fluxo!$U:$U,"&lt;="&amp;FT$5,Fluxo!$D:$D,$D70,Fluxo!$E:$E,"&lt;&gt;"&amp;"PERMUTANTE"))</f>
        <v>0</v>
      </c>
      <c r="FU70" s="18">
        <f>IF(FU$5&gt;$G$4,0,SUMIFS(Fluxo!$O:$O,Fluxo!$U:$U,"&gt;"&amp;FT$5,Fluxo!$U:$U,"&lt;="&amp;FU$5,Fluxo!$D:$D,$D70,Fluxo!$E:$E,"&lt;&gt;"&amp;"PERMUTANTE"))</f>
        <v>0</v>
      </c>
      <c r="FV70" s="18">
        <f>IF(FV$5&gt;$G$4,0,SUMIFS(Fluxo!$O:$O,Fluxo!$U:$U,"&gt;"&amp;FU$5,Fluxo!$U:$U,"&lt;="&amp;FV$5,Fluxo!$D:$D,$D70,Fluxo!$E:$E,"&lt;&gt;"&amp;"PERMUTANTE"))</f>
        <v>0</v>
      </c>
      <c r="FW70" s="18">
        <f>IF(FW$5&gt;$G$4,0,SUMIFS(Fluxo!$O:$O,Fluxo!$U:$U,"&gt;"&amp;FV$5,Fluxo!$U:$U,"&lt;="&amp;FW$5,Fluxo!$D:$D,$D70,Fluxo!$E:$E,"&lt;&gt;"&amp;"PERMUTANTE"))</f>
        <v>0</v>
      </c>
      <c r="FX70" s="18">
        <f>IF(FX$5&gt;$G$4,0,SUMIFS(Fluxo!$O:$O,Fluxo!$U:$U,"&gt;"&amp;FW$5,Fluxo!$U:$U,"&lt;="&amp;FX$5,Fluxo!$D:$D,$D70,Fluxo!$E:$E,"&lt;&gt;"&amp;"PERMUTANTE"))</f>
        <v>0</v>
      </c>
      <c r="FY70" s="18">
        <f>IF(FY$5&gt;$G$4,0,SUMIFS(Fluxo!$O:$O,Fluxo!$U:$U,"&gt;"&amp;FX$5,Fluxo!$U:$U,"&lt;="&amp;FY$5,Fluxo!$D:$D,$D70,Fluxo!$E:$E,"&lt;&gt;"&amp;"PERMUTANTE"))</f>
        <v>0</v>
      </c>
      <c r="FZ70" s="18">
        <f>IF(FZ$5&gt;$G$4,0,SUMIFS(Fluxo!$O:$O,Fluxo!$U:$U,"&gt;"&amp;FY$5,Fluxo!$U:$U,"&lt;="&amp;FZ$5,Fluxo!$D:$D,$D70,Fluxo!$E:$E,"&lt;&gt;"&amp;"PERMUTANTE"))</f>
        <v>0</v>
      </c>
      <c r="GA70" s="18">
        <f>IF(GA$5&gt;$G$4,0,SUMIFS(Fluxo!$O:$O,Fluxo!$U:$U,"&gt;"&amp;FZ$5,Fluxo!$U:$U,"&lt;="&amp;GA$5,Fluxo!$D:$D,$D70,Fluxo!$E:$E,"&lt;&gt;"&amp;"PERMUTANTE"))</f>
        <v>0</v>
      </c>
      <c r="GB70" s="18">
        <f>IF(GB$5&gt;$G$4,0,SUMIFS(Fluxo!$O:$O,Fluxo!$U:$U,"&gt;"&amp;GA$5,Fluxo!$U:$U,"&lt;="&amp;GB$5,Fluxo!$D:$D,$D70,Fluxo!$E:$E,"&lt;&gt;"&amp;"PERMUTANTE"))</f>
        <v>0</v>
      </c>
      <c r="GC70" s="18">
        <f>IF(GC$5&gt;$G$4,0,SUMIFS(Fluxo!$O:$O,Fluxo!$U:$U,"&gt;"&amp;GB$5,Fluxo!$U:$U,"&lt;="&amp;GC$5,Fluxo!$D:$D,$D70,Fluxo!$E:$E,"&lt;&gt;"&amp;"PERMUTANTE"))</f>
        <v>0</v>
      </c>
      <c r="GD70" s="18">
        <f>IF(GD$5&gt;$G$4,0,SUMIFS(Fluxo!$O:$O,Fluxo!$U:$U,"&gt;"&amp;GC$5,Fluxo!$U:$U,"&lt;="&amp;GD$5,Fluxo!$D:$D,$D70,Fluxo!$E:$E,"&lt;&gt;"&amp;"PERMUTANTE"))</f>
        <v>0</v>
      </c>
      <c r="GE70" s="18">
        <f>IF(GE$5&gt;$G$4,0,SUMIFS(Fluxo!$O:$O,Fluxo!$U:$U,"&gt;"&amp;GD$5,Fluxo!$U:$U,"&lt;="&amp;GE$5,Fluxo!$D:$D,$D70,Fluxo!$E:$E,"&lt;&gt;"&amp;"PERMUTANTE"))</f>
        <v>0</v>
      </c>
      <c r="GF70" s="18">
        <f>IF(GF$5&gt;$G$4,0,SUMIFS(Fluxo!$O:$O,Fluxo!$U:$U,"&gt;"&amp;GE$5,Fluxo!$U:$U,"&lt;="&amp;GF$5,Fluxo!$D:$D,$D70,Fluxo!$E:$E,"&lt;&gt;"&amp;"PERMUTANTE"))</f>
        <v>0</v>
      </c>
      <c r="GG70" s="18">
        <f>IF(GG$5&gt;$G$4,0,SUMIFS(Fluxo!$O:$O,Fluxo!$U:$U,"&gt;"&amp;GF$5,Fluxo!$U:$U,"&lt;="&amp;GG$5,Fluxo!$D:$D,$D70,Fluxo!$E:$E,"&lt;&gt;"&amp;"PERMUTANTE"))</f>
        <v>0</v>
      </c>
      <c r="GH70" s="18">
        <f>IF(GH$5&gt;$G$4,0,SUMIFS(Fluxo!$O:$O,Fluxo!$U:$U,"&gt;"&amp;GG$5,Fluxo!$U:$U,"&lt;="&amp;GH$5,Fluxo!$D:$D,$D70,Fluxo!$E:$E,"&lt;&gt;"&amp;"PERMUTANTE"))</f>
        <v>0</v>
      </c>
      <c r="GI70" s="18">
        <f>IF(GI$5&gt;$G$4,0,SUMIFS(Fluxo!$O:$O,Fluxo!$U:$U,"&gt;"&amp;GH$5,Fluxo!$U:$U,"&lt;="&amp;GI$5,Fluxo!$D:$D,$D70,Fluxo!$E:$E,"&lt;&gt;"&amp;"PERMUTANTE"))</f>
        <v>0</v>
      </c>
      <c r="GJ70" s="18">
        <f>IF(GJ$5&gt;$G$4,0,SUMIFS(Fluxo!$O:$O,Fluxo!$U:$U,"&gt;"&amp;GI$5,Fluxo!$U:$U,"&lt;="&amp;GJ$5,Fluxo!$D:$D,$D70,Fluxo!$E:$E,"&lt;&gt;"&amp;"PERMUTANTE"))</f>
        <v>0</v>
      </c>
      <c r="GK70" s="18">
        <f>IF(GK$5&gt;$G$4,0,SUMIFS(Fluxo!$O:$O,Fluxo!$U:$U,"&gt;"&amp;GJ$5,Fluxo!$U:$U,"&lt;="&amp;GK$5,Fluxo!$D:$D,$D70,Fluxo!$E:$E,"&lt;&gt;"&amp;"PERMUTANTE"))</f>
        <v>0</v>
      </c>
      <c r="GL70" s="18">
        <f>IF(GL$5&gt;$G$4,0,SUMIFS(Fluxo!$O:$O,Fluxo!$U:$U,"&gt;"&amp;GK$5,Fluxo!$U:$U,"&lt;="&amp;GL$5,Fluxo!$D:$D,$D70,Fluxo!$E:$E,"&lt;&gt;"&amp;"PERMUTANTE"))</f>
        <v>0</v>
      </c>
      <c r="GM70" s="18">
        <f>IF(GM$5&gt;$G$4,0,SUMIFS(Fluxo!$O:$O,Fluxo!$U:$U,"&gt;"&amp;GL$5,Fluxo!$U:$U,"&lt;="&amp;GM$5,Fluxo!$D:$D,$D70,Fluxo!$E:$E,"&lt;&gt;"&amp;"PERMUTANTE"))</f>
        <v>0</v>
      </c>
      <c r="GN70" s="18">
        <f>IF(GN$5&gt;$G$4,0,SUMIFS(Fluxo!$O:$O,Fluxo!$U:$U,"&gt;"&amp;GM$5,Fluxo!$U:$U,"&lt;="&amp;GN$5,Fluxo!$D:$D,$D70,Fluxo!$E:$E,"&lt;&gt;"&amp;"PERMUTANTE"))</f>
        <v>0</v>
      </c>
      <c r="GO70" s="18">
        <f>IF(GO$5&gt;$G$4,0,SUMIFS(Fluxo!$O:$O,Fluxo!$U:$U,"&gt;"&amp;GN$5,Fluxo!$U:$U,"&lt;="&amp;GO$5,Fluxo!$D:$D,$D70,Fluxo!$E:$E,"&lt;&gt;"&amp;"PERMUTANTE"))</f>
        <v>0</v>
      </c>
      <c r="GP70" s="18">
        <f>IF(GP$5&gt;$G$4,0,SUMIFS(Fluxo!$O:$O,Fluxo!$U:$U,"&gt;"&amp;GO$5,Fluxo!$U:$U,"&lt;="&amp;GP$5,Fluxo!$D:$D,$D70,Fluxo!$E:$E,"&lt;&gt;"&amp;"PERMUTANTE"))</f>
        <v>0</v>
      </c>
      <c r="GQ70" s="18">
        <f>IF(GQ$5&gt;$G$4,0,SUMIFS(Fluxo!$O:$O,Fluxo!$U:$U,"&gt;"&amp;GP$5,Fluxo!$U:$U,"&lt;="&amp;GQ$5,Fluxo!$D:$D,$D70,Fluxo!$E:$E,"&lt;&gt;"&amp;"PERMUTANTE"))</f>
        <v>0</v>
      </c>
      <c r="GR70" s="18">
        <f>IF(GR$5&gt;$G$4,0,SUMIFS(Fluxo!$O:$O,Fluxo!$U:$U,"&gt;"&amp;GQ$5,Fluxo!$U:$U,"&lt;="&amp;GR$5,Fluxo!$D:$D,$D70,Fluxo!$E:$E,"&lt;&gt;"&amp;"PERMUTANTE"))</f>
        <v>0</v>
      </c>
      <c r="GS70" s="18">
        <f>IF(GS$5&gt;$G$4,0,SUMIFS(Fluxo!$O:$O,Fluxo!$U:$U,"&gt;"&amp;GR$5,Fluxo!$U:$U,"&lt;="&amp;GS$5,Fluxo!$D:$D,$D70,Fluxo!$E:$E,"&lt;&gt;"&amp;"PERMUTANTE"))</f>
        <v>0</v>
      </c>
      <c r="GT70" s="18">
        <f>IF(GT$5&gt;$G$4,0,SUMIFS(Fluxo!$O:$O,Fluxo!$U:$U,"&gt;"&amp;GS$5,Fluxo!$U:$U,"&lt;="&amp;GT$5,Fluxo!$D:$D,$D70,Fluxo!$E:$E,"&lt;&gt;"&amp;"PERMUTANTE"))</f>
        <v>0</v>
      </c>
      <c r="GU70" s="18">
        <f>IF(GU$5&gt;$G$4,0,SUMIFS(Fluxo!$O:$O,Fluxo!$U:$U,"&gt;"&amp;GT$5,Fluxo!$U:$U,"&lt;="&amp;GU$5,Fluxo!$D:$D,$D70,Fluxo!$E:$E,"&lt;&gt;"&amp;"PERMUTANTE"))</f>
        <v>0</v>
      </c>
      <c r="GV70" s="18">
        <f>IF(GV$5&gt;$G$4,0,SUMIFS(Fluxo!$O:$O,Fluxo!$U:$U,"&gt;"&amp;GU$5,Fluxo!$U:$U,"&lt;="&amp;GV$5,Fluxo!$D:$D,$D70,Fluxo!$E:$E,"&lt;&gt;"&amp;"PERMUTANTE"))</f>
        <v>0</v>
      </c>
      <c r="GW70" s="18">
        <f>IF(GW$5&gt;$G$4,0,SUMIFS(Fluxo!$O:$O,Fluxo!$U:$U,"&gt;"&amp;GV$5,Fluxo!$U:$U,"&lt;="&amp;GW$5,Fluxo!$D:$D,$D70,Fluxo!$E:$E,"&lt;&gt;"&amp;"PERMUTANTE"))</f>
        <v>0</v>
      </c>
      <c r="GX70" s="18">
        <f>IF(GX$5&gt;$G$4,0,SUMIFS(Fluxo!$O:$O,Fluxo!$U:$U,"&gt;"&amp;GW$5,Fluxo!$U:$U,"&lt;="&amp;GX$5,Fluxo!$D:$D,$D70,Fluxo!$E:$E,"&lt;&gt;"&amp;"PERMUTANTE"))</f>
        <v>0</v>
      </c>
      <c r="GY70" s="18">
        <f>IF(GY$5&gt;$G$4,0,SUMIFS(Fluxo!$O:$O,Fluxo!$U:$U,"&gt;"&amp;GX$5,Fluxo!$U:$U,"&lt;="&amp;GY$5,Fluxo!$D:$D,$D70,Fluxo!$E:$E,"&lt;&gt;"&amp;"PERMUTANTE"))</f>
        <v>0</v>
      </c>
      <c r="GZ70" s="18">
        <f>IF(GZ$5&gt;$G$4,0,SUMIFS(Fluxo!$O:$O,Fluxo!$U:$U,"&gt;"&amp;GY$5,Fluxo!$U:$U,"&lt;="&amp;GZ$5,Fluxo!$D:$D,$D70,Fluxo!$E:$E,"&lt;&gt;"&amp;"PERMUTANTE"))</f>
        <v>0</v>
      </c>
      <c r="HA70" s="18">
        <f>IF(HA$5&gt;$G$4,0,SUMIFS(Fluxo!$O:$O,Fluxo!$U:$U,"&gt;"&amp;GZ$5,Fluxo!$U:$U,"&lt;="&amp;HA$5,Fluxo!$D:$D,$D70,Fluxo!$E:$E,"&lt;&gt;"&amp;"PERMUTANTE"))</f>
        <v>0</v>
      </c>
      <c r="HB70" s="18">
        <f>IF(HB$5&gt;$G$4,0,SUMIFS(Fluxo!$O:$O,Fluxo!$U:$U,"&gt;"&amp;HA$5,Fluxo!$U:$U,"&lt;="&amp;HB$5,Fluxo!$D:$D,$D70,Fluxo!$E:$E,"&lt;&gt;"&amp;"PERMUTANTE"))</f>
        <v>0</v>
      </c>
      <c r="HC70" s="18">
        <f>IF(HC$5&gt;$G$4,0,SUMIFS(Fluxo!$O:$O,Fluxo!$U:$U,"&gt;"&amp;HB$5,Fluxo!$U:$U,"&lt;="&amp;HC$5,Fluxo!$D:$D,$D70,Fluxo!$E:$E,"&lt;&gt;"&amp;"PERMUTANTE"))</f>
        <v>0</v>
      </c>
      <c r="HD70" s="18">
        <f>IF(HD$5&gt;$G$4,0,SUMIFS(Fluxo!$O:$O,Fluxo!$U:$U,"&gt;"&amp;HC$5,Fluxo!$U:$U,"&lt;="&amp;HD$5,Fluxo!$D:$D,$D70,Fluxo!$E:$E,"&lt;&gt;"&amp;"PERMUTANTE"))</f>
        <v>0</v>
      </c>
      <c r="HE70" s="18">
        <f>IF(HE$5&gt;$G$4,0,SUMIFS(Fluxo!$O:$O,Fluxo!$U:$U,"&gt;"&amp;HD$5,Fluxo!$U:$U,"&lt;="&amp;HE$5,Fluxo!$D:$D,$D70,Fluxo!$E:$E,"&lt;&gt;"&amp;"PERMUTANTE"))</f>
        <v>0</v>
      </c>
      <c r="HF70" s="18">
        <f>IF(HF$5&gt;$G$4,0,SUMIFS(Fluxo!$O:$O,Fluxo!$U:$U,"&gt;"&amp;HE$5,Fluxo!$U:$U,"&lt;="&amp;HF$5,Fluxo!$D:$D,$D70,Fluxo!$E:$E,"&lt;&gt;"&amp;"PERMUTANTE"))</f>
        <v>0</v>
      </c>
    </row>
    <row r="71" spans="1:214">
      <c r="A71" s="20">
        <f t="shared" si="8"/>
        <v>61</v>
      </c>
      <c r="B71" s="140" t="str">
        <f>'Check Carteira'!C63</f>
        <v>E.1016.99.01.0161</v>
      </c>
      <c r="C71" s="141">
        <v>1</v>
      </c>
      <c r="D71" s="129" t="str">
        <f>'Check Carteira'!F63</f>
        <v>A-0161</v>
      </c>
      <c r="E71" s="21" t="str">
        <f>IFERROR(INDEX(Contratos!L:L,MATCH(D71,Contratos!R:R,0)),"")</f>
        <v/>
      </c>
      <c r="F71" s="139" t="str">
        <f>IFERROR(INDEX(Contratos!G:G,MATCH(D71,Contratos!R:R,0)),"")</f>
        <v/>
      </c>
      <c r="H71" s="83">
        <f t="shared" si="10"/>
        <v>0</v>
      </c>
      <c r="J71" s="18">
        <f>IF(J$5&gt;$G$4,0,SUMIFS(Fluxo!$O:$O,Fluxo!$U:$U,"&gt;"&amp;I$5,Fluxo!$U:$U,"&lt;="&amp;J$5,Fluxo!$D:$D,$D71))</f>
        <v>0</v>
      </c>
      <c r="K71" s="18">
        <f>IF(K$5&gt;$G$4,0,SUMIFS(Fluxo!$O:$O,Fluxo!$U:$U,"&gt;"&amp;J$5,Fluxo!$U:$U,"&lt;="&amp;K$5,Fluxo!$D:$D,$D71))</f>
        <v>0</v>
      </c>
      <c r="L71" s="18">
        <f>IF(L$5&gt;$G$4,0,SUMIFS(Fluxo!$O:$O,Fluxo!$U:$U,"&gt;"&amp;K$5,Fluxo!$U:$U,"&lt;="&amp;L$5,Fluxo!$D:$D,$D71))</f>
        <v>0</v>
      </c>
      <c r="M71" s="18">
        <f>IF(M$5&gt;$G$4,0,SUMIFS(Fluxo!$O:$O,Fluxo!$U:$U,"&gt;"&amp;L$5,Fluxo!$U:$U,"&lt;="&amp;M$5,Fluxo!$D:$D,$D71))</f>
        <v>0</v>
      </c>
      <c r="N71" s="18">
        <f>IF(N$5&gt;$G$4,0,SUMIFS(Fluxo!$O:$O,Fluxo!$U:$U,"&gt;"&amp;M$5,Fluxo!$U:$U,"&lt;="&amp;N$5,Fluxo!$D:$D,$D71))</f>
        <v>0</v>
      </c>
      <c r="O71" s="18">
        <f>IF(O$5&gt;$G$4,0,SUMIFS(Fluxo!$O:$O,Fluxo!$U:$U,"&gt;"&amp;N$5,Fluxo!$U:$U,"&lt;="&amp;O$5,Fluxo!$D:$D,$D71))</f>
        <v>0</v>
      </c>
      <c r="P71" s="18">
        <f>IF(P$5&gt;$G$4,0,SUMIFS(Fluxo!$O:$O,Fluxo!$U:$U,"&gt;"&amp;O$5,Fluxo!$U:$U,"&lt;="&amp;P$5,Fluxo!$D:$D,$D71))</f>
        <v>0</v>
      </c>
      <c r="Q71" s="18">
        <f>IF(Q$5&gt;$G$4,0,SUMIFS(Fluxo!$O:$O,Fluxo!$U:$U,"&gt;"&amp;P$5,Fluxo!$U:$U,"&lt;="&amp;Q$5,Fluxo!$D:$D,$D71))</f>
        <v>0</v>
      </c>
      <c r="R71" s="18">
        <f>IF(R$5&gt;$G$4,0,SUMIFS(Fluxo!$O:$O,Fluxo!$U:$U,"&gt;"&amp;Q$5,Fluxo!$U:$U,"&lt;="&amp;R$5,Fluxo!$D:$D,$D71))</f>
        <v>0</v>
      </c>
      <c r="S71" s="18">
        <f>IF(S$5&gt;$G$4,0,SUMIFS(Fluxo!$O:$O,Fluxo!$U:$U,"&gt;"&amp;R$5,Fluxo!$U:$U,"&lt;="&amp;S$5,Fluxo!$D:$D,$D71,Fluxo!$E:$E,"&lt;&gt;"&amp;"PERMUTANTE"))</f>
        <v>0</v>
      </c>
      <c r="T71" s="18">
        <f>IF(T$5&gt;$G$4,0,SUMIFS(Fluxo!$O:$O,Fluxo!$U:$U,"&gt;"&amp;S$5,Fluxo!$U:$U,"&lt;="&amp;T$5,Fluxo!$D:$D,$D71,Fluxo!$E:$E,"&lt;&gt;"&amp;"PERMUTANTE"))</f>
        <v>0</v>
      </c>
      <c r="U71" s="18">
        <f>IF(U$5&gt;$G$4,0,SUMIFS(Fluxo!$O:$O,Fluxo!$U:$U,"&gt;"&amp;T$5,Fluxo!$U:$U,"&lt;="&amp;U$5,Fluxo!$D:$D,$D71,Fluxo!$E:$E,"&lt;&gt;"&amp;"PERMUTANTE"))</f>
        <v>0</v>
      </c>
      <c r="V71" s="18">
        <f>IF(V$5&gt;$G$4,0,SUMIFS(Fluxo!$O:$O,Fluxo!$U:$U,"&gt;"&amp;U$5,Fluxo!$U:$U,"&lt;="&amp;V$5,Fluxo!$D:$D,$D71,Fluxo!$E:$E,"&lt;&gt;"&amp;"PERMUTANTE"))</f>
        <v>0</v>
      </c>
      <c r="W71" s="18">
        <f>IF(W$5&gt;$G$4,0,SUMIFS(Fluxo!$O:$O,Fluxo!$U:$U,"&gt;"&amp;V$5,Fluxo!$U:$U,"&lt;="&amp;W$5,Fluxo!$D:$D,$D71,Fluxo!$E:$E,"&lt;&gt;"&amp;"PERMUTANTE"))</f>
        <v>0</v>
      </c>
      <c r="X71" s="18">
        <f>IF(X$5&gt;$G$4,0,SUMIFS(Fluxo!$O:$O,Fluxo!$U:$U,"&gt;"&amp;W$5,Fluxo!$U:$U,"&lt;="&amp;X$5,Fluxo!$D:$D,$D71,Fluxo!$E:$E,"&lt;&gt;"&amp;"PERMUTANTE"))</f>
        <v>0</v>
      </c>
      <c r="Y71" s="18">
        <f>IF(Y$5&gt;$G$4,0,SUMIFS(Fluxo!$O:$O,Fluxo!$U:$U,"&gt;"&amp;X$5,Fluxo!$U:$U,"&lt;="&amp;Y$5,Fluxo!$D:$D,$D71,Fluxo!$E:$E,"&lt;&gt;"&amp;"PERMUTANTE"))</f>
        <v>0</v>
      </c>
      <c r="Z71" s="18">
        <f>IF(Z$5&gt;$G$4,0,SUMIFS(Fluxo!$O:$O,Fluxo!$U:$U,"&gt;"&amp;Y$5,Fluxo!$U:$U,"&lt;="&amp;Z$5,Fluxo!$D:$D,$D71,Fluxo!$E:$E,"&lt;&gt;"&amp;"PERMUTANTE"))</f>
        <v>0</v>
      </c>
      <c r="AA71" s="18">
        <f>IF(AA$5&gt;$G$4,0,SUMIFS(Fluxo!$O:$O,Fluxo!$U:$U,"&gt;"&amp;Z$5,Fluxo!$U:$U,"&lt;="&amp;AA$5,Fluxo!$D:$D,$D71,Fluxo!$E:$E,"&lt;&gt;"&amp;"PERMUTANTE"))</f>
        <v>0</v>
      </c>
      <c r="AB71" s="18">
        <f>IF(AB$5&gt;$G$4,0,SUMIFS(Fluxo!$O:$O,Fluxo!$U:$U,"&gt;"&amp;AA$5,Fluxo!$U:$U,"&lt;="&amp;AB$5,Fluxo!$D:$D,$D71,Fluxo!$E:$E,"&lt;&gt;"&amp;"PERMUTANTE"))</f>
        <v>0</v>
      </c>
      <c r="AC71" s="18">
        <f>IF(AC$5&gt;$G$4,0,SUMIFS(Fluxo!$O:$O,Fluxo!$U:$U,"&gt;"&amp;AB$5,Fluxo!$U:$U,"&lt;="&amp;AC$5,Fluxo!$D:$D,$D71,Fluxo!$E:$E,"&lt;&gt;"&amp;"PERMUTANTE"))</f>
        <v>0</v>
      </c>
      <c r="AD71" s="18">
        <f>IF(AD$5&gt;$G$4,0,SUMIFS(Fluxo!$O:$O,Fluxo!$U:$U,"&gt;"&amp;AC$5,Fluxo!$U:$U,"&lt;="&amp;AD$5,Fluxo!$D:$D,$D71,Fluxo!$E:$E,"&lt;&gt;"&amp;"PERMUTANTE"))</f>
        <v>0</v>
      </c>
      <c r="AE71" s="18">
        <f>IF(AE$5&gt;$G$4,0,SUMIFS(Fluxo!$O:$O,Fluxo!$U:$U,"&gt;"&amp;AD$5,Fluxo!$U:$U,"&lt;="&amp;AE$5,Fluxo!$D:$D,$D71,Fluxo!$E:$E,"&lt;&gt;"&amp;"PERMUTANTE"))</f>
        <v>0</v>
      </c>
      <c r="AF71" s="18">
        <f>IF(AF$5&gt;$G$4,0,SUMIFS(Fluxo!$O:$O,Fluxo!$U:$U,"&gt;"&amp;AE$5,Fluxo!$U:$U,"&lt;="&amp;AF$5,Fluxo!$D:$D,$D71,Fluxo!$E:$E,"&lt;&gt;"&amp;"PERMUTANTE"))</f>
        <v>0</v>
      </c>
      <c r="AG71" s="18">
        <f>IF(AG$5&gt;$G$4,0,SUMIFS(Fluxo!$O:$O,Fluxo!$U:$U,"&gt;"&amp;AF$5,Fluxo!$U:$U,"&lt;="&amp;AG$5,Fluxo!$D:$D,$D71,Fluxo!$E:$E,"&lt;&gt;"&amp;"PERMUTANTE"))</f>
        <v>0</v>
      </c>
      <c r="AH71" s="18">
        <f>IF(AH$5&gt;$G$4,0,SUMIFS(Fluxo!$O:$O,Fluxo!$U:$U,"&gt;"&amp;AG$5,Fluxo!$U:$U,"&lt;="&amp;AH$5,Fluxo!$D:$D,$D71,Fluxo!$E:$E,"&lt;&gt;"&amp;"PERMUTANTE"))</f>
        <v>0</v>
      </c>
      <c r="AI71" s="18">
        <f>IF(AI$5&gt;$G$4,0,SUMIFS(Fluxo!$O:$O,Fluxo!$U:$U,"&gt;"&amp;AH$5,Fluxo!$U:$U,"&lt;="&amp;AI$5,Fluxo!$D:$D,$D71,Fluxo!$E:$E,"&lt;&gt;"&amp;"PERMUTANTE"))</f>
        <v>0</v>
      </c>
      <c r="AJ71" s="18">
        <f>IF(AJ$5&gt;$G$4,0,SUMIFS(Fluxo!$O:$O,Fluxo!$U:$U,"&gt;"&amp;AI$5,Fluxo!$U:$U,"&lt;="&amp;AJ$5,Fluxo!$D:$D,$D71,Fluxo!$E:$E,"&lt;&gt;"&amp;"PERMUTANTE"))</f>
        <v>0</v>
      </c>
      <c r="AK71" s="18">
        <f>IF(AK$5&gt;$G$4,0,SUMIFS(Fluxo!$O:$O,Fluxo!$U:$U,"&gt;"&amp;AJ$5,Fluxo!$U:$U,"&lt;="&amp;AK$5,Fluxo!$D:$D,$D71,Fluxo!$E:$E,"&lt;&gt;"&amp;"PERMUTANTE"))</f>
        <v>0</v>
      </c>
      <c r="AL71" s="18">
        <f>IF(AL$5&gt;$G$4,0,SUMIFS(Fluxo!$O:$O,Fluxo!$U:$U,"&gt;"&amp;AK$5,Fluxo!$U:$U,"&lt;="&amp;AL$5,Fluxo!$D:$D,$D71,Fluxo!$E:$E,"&lt;&gt;"&amp;"PERMUTANTE"))</f>
        <v>0</v>
      </c>
      <c r="AM71" s="18">
        <f>IF(AM$5&gt;$G$4,0,SUMIFS(Fluxo!$O:$O,Fluxo!$U:$U,"&gt;"&amp;AL$5,Fluxo!$U:$U,"&lt;="&amp;AM$5,Fluxo!$D:$D,$D71,Fluxo!$E:$E,"&lt;&gt;"&amp;"PERMUTANTE"))</f>
        <v>0</v>
      </c>
      <c r="AN71" s="18">
        <f>IF(AN$5&gt;$G$4,0,SUMIFS(Fluxo!$O:$O,Fluxo!$U:$U,"&gt;"&amp;AM$5,Fluxo!$U:$U,"&lt;="&amp;AN$5,Fluxo!$D:$D,$D71,Fluxo!$E:$E,"&lt;&gt;"&amp;"PERMUTANTE"))</f>
        <v>0</v>
      </c>
      <c r="AO71" s="18">
        <f>IF(AO$5&gt;$G$4,0,SUMIFS(Fluxo!$O:$O,Fluxo!$U:$U,"&gt;"&amp;AN$5,Fluxo!$U:$U,"&lt;="&amp;AO$5,Fluxo!$D:$D,$D71,Fluxo!$E:$E,"&lt;&gt;"&amp;"PERMUTANTE"))</f>
        <v>0</v>
      </c>
      <c r="AP71" s="18">
        <f>IF(AP$5&gt;$G$4,0,SUMIFS(Fluxo!$O:$O,Fluxo!$U:$U,"&gt;"&amp;AO$5,Fluxo!$U:$U,"&lt;="&amp;AP$5,Fluxo!$D:$D,$D71,Fluxo!$E:$E,"&lt;&gt;"&amp;"PERMUTANTE"))</f>
        <v>0</v>
      </c>
      <c r="AQ71" s="18">
        <f>IF(AQ$5&gt;$G$4,0,SUMIFS(Fluxo!$O:$O,Fluxo!$U:$U,"&gt;"&amp;AP$5,Fluxo!$U:$U,"&lt;="&amp;AQ$5,Fluxo!$D:$D,$D71,Fluxo!$E:$E,"&lt;&gt;"&amp;"PERMUTANTE"))</f>
        <v>0</v>
      </c>
      <c r="AR71" s="18">
        <f>IF(AR$5&gt;$G$4,0,SUMIFS(Fluxo!$O:$O,Fluxo!$U:$U,"&gt;"&amp;AQ$5,Fluxo!$U:$U,"&lt;="&amp;AR$5,Fluxo!$D:$D,$D71,Fluxo!$E:$E,"&lt;&gt;"&amp;"PERMUTANTE"))</f>
        <v>0</v>
      </c>
      <c r="AS71" s="18">
        <f>IF(AS$5&gt;$G$4,0,SUMIFS(Fluxo!$O:$O,Fluxo!$U:$U,"&gt;"&amp;AR$5,Fluxo!$U:$U,"&lt;="&amp;AS$5,Fluxo!$D:$D,$D71,Fluxo!$E:$E,"&lt;&gt;"&amp;"PERMUTANTE"))</f>
        <v>0</v>
      </c>
      <c r="AT71" s="18">
        <f>IF(AT$5&gt;$G$4,0,SUMIFS(Fluxo!$O:$O,Fluxo!$U:$U,"&gt;"&amp;AS$5,Fluxo!$U:$U,"&lt;="&amp;AT$5,Fluxo!$D:$D,$D71,Fluxo!$E:$E,"&lt;&gt;"&amp;"PERMUTANTE"))</f>
        <v>0</v>
      </c>
      <c r="AU71" s="18">
        <f>IF(AU$5&gt;$G$4,0,SUMIFS(Fluxo!$O:$O,Fluxo!$U:$U,"&gt;"&amp;AT$5,Fluxo!$U:$U,"&lt;="&amp;AU$5,Fluxo!$D:$D,$D71,Fluxo!$E:$E,"&lt;&gt;"&amp;"PERMUTANTE"))</f>
        <v>0</v>
      </c>
      <c r="AV71" s="18">
        <f>IF(AV$5&gt;$G$4,0,SUMIFS(Fluxo!$O:$O,Fluxo!$U:$U,"&gt;"&amp;AU$5,Fluxo!$U:$U,"&lt;="&amp;AV$5,Fluxo!$D:$D,$D71,Fluxo!$E:$E,"&lt;&gt;"&amp;"PERMUTANTE"))</f>
        <v>0</v>
      </c>
      <c r="AW71" s="18">
        <f>IF(AW$5&gt;$G$4,0,SUMIFS(Fluxo!$O:$O,Fluxo!$U:$U,"&gt;"&amp;AV$5,Fluxo!$U:$U,"&lt;="&amp;AW$5,Fluxo!$D:$D,$D71,Fluxo!$E:$E,"&lt;&gt;"&amp;"PERMUTANTE"))</f>
        <v>0</v>
      </c>
      <c r="AX71" s="18">
        <f>IF(AX$5&gt;$G$4,0,SUMIFS(Fluxo!$O:$O,Fluxo!$U:$U,"&gt;"&amp;AW$5,Fluxo!$U:$U,"&lt;="&amp;AX$5,Fluxo!$D:$D,$D71,Fluxo!$E:$E,"&lt;&gt;"&amp;"PERMUTANTE"))</f>
        <v>0</v>
      </c>
      <c r="AY71" s="18">
        <f>IF(AY$5&gt;$G$4,0,SUMIFS(Fluxo!$O:$O,Fluxo!$U:$U,"&gt;"&amp;AX$5,Fluxo!$U:$U,"&lt;="&amp;AY$5,Fluxo!$D:$D,$D71,Fluxo!$E:$E,"&lt;&gt;"&amp;"PERMUTANTE"))</f>
        <v>0</v>
      </c>
      <c r="AZ71" s="18">
        <f>IF(AZ$5&gt;$G$4,0,SUMIFS(Fluxo!$O:$O,Fluxo!$U:$U,"&gt;"&amp;AY$5,Fluxo!$U:$U,"&lt;="&amp;AZ$5,Fluxo!$D:$D,$D71,Fluxo!$E:$E,"&lt;&gt;"&amp;"PERMUTANTE"))</f>
        <v>0</v>
      </c>
      <c r="BA71" s="18">
        <f>IF(BA$5&gt;$G$4,0,SUMIFS(Fluxo!$O:$O,Fluxo!$U:$U,"&gt;"&amp;AZ$5,Fluxo!$U:$U,"&lt;="&amp;BA$5,Fluxo!$D:$D,$D71,Fluxo!$E:$E,"&lt;&gt;"&amp;"PERMUTANTE"))</f>
        <v>0</v>
      </c>
      <c r="BB71" s="18">
        <f>IF(BB$5&gt;$G$4,0,SUMIFS(Fluxo!$O:$O,Fluxo!$U:$U,"&gt;"&amp;BA$5,Fluxo!$U:$U,"&lt;="&amp;BB$5,Fluxo!$D:$D,$D71,Fluxo!$E:$E,"&lt;&gt;"&amp;"PERMUTANTE"))</f>
        <v>0</v>
      </c>
      <c r="BC71" s="18">
        <f>IF(BC$5&gt;$G$4,0,SUMIFS(Fluxo!$O:$O,Fluxo!$U:$U,"&gt;"&amp;BB$5,Fluxo!$U:$U,"&lt;="&amp;BC$5,Fluxo!$D:$D,$D71,Fluxo!$E:$E,"&lt;&gt;"&amp;"PERMUTANTE"))</f>
        <v>0</v>
      </c>
      <c r="BD71" s="18">
        <f>IF(BD$5&gt;$G$4,0,SUMIFS(Fluxo!$O:$O,Fluxo!$U:$U,"&gt;"&amp;BC$5,Fluxo!$U:$U,"&lt;="&amp;BD$5,Fluxo!$D:$D,$D71,Fluxo!$E:$E,"&lt;&gt;"&amp;"PERMUTANTE"))</f>
        <v>0</v>
      </c>
      <c r="BE71" s="18">
        <f>IF(BE$5&gt;$G$4,0,SUMIFS(Fluxo!$O:$O,Fluxo!$U:$U,"&gt;"&amp;BD$5,Fluxo!$U:$U,"&lt;="&amp;BE$5,Fluxo!$D:$D,$D71,Fluxo!$E:$E,"&lt;&gt;"&amp;"PERMUTANTE"))</f>
        <v>0</v>
      </c>
      <c r="BF71" s="18">
        <f>IF(BF$5&gt;$G$4,0,SUMIFS(Fluxo!$O:$O,Fluxo!$U:$U,"&gt;"&amp;BE$5,Fluxo!$U:$U,"&lt;="&amp;BF$5,Fluxo!$D:$D,$D71,Fluxo!$E:$E,"&lt;&gt;"&amp;"PERMUTANTE"))</f>
        <v>0</v>
      </c>
      <c r="BG71" s="18">
        <f>IF(BG$5&gt;$G$4,0,SUMIFS(Fluxo!$O:$O,Fluxo!$U:$U,"&gt;"&amp;BF$5,Fluxo!$U:$U,"&lt;="&amp;BG$5,Fluxo!$D:$D,$D71,Fluxo!$E:$E,"&lt;&gt;"&amp;"PERMUTANTE"))</f>
        <v>0</v>
      </c>
      <c r="BH71" s="18">
        <f>IF(BH$5&gt;$G$4,0,SUMIFS(Fluxo!$O:$O,Fluxo!$U:$U,"&gt;"&amp;BG$5,Fluxo!$U:$U,"&lt;="&amp;BH$5,Fluxo!$D:$D,$D71,Fluxo!$E:$E,"&lt;&gt;"&amp;"PERMUTANTE"))</f>
        <v>0</v>
      </c>
      <c r="BI71" s="18">
        <f>IF(BI$5&gt;$G$4,0,SUMIFS(Fluxo!$O:$O,Fluxo!$U:$U,"&gt;"&amp;BH$5,Fluxo!$U:$U,"&lt;="&amp;BI$5,Fluxo!$D:$D,$D71,Fluxo!$E:$E,"&lt;&gt;"&amp;"PERMUTANTE"))</f>
        <v>0</v>
      </c>
      <c r="BJ71" s="18">
        <f>IF(BJ$5&gt;$G$4,0,SUMIFS(Fluxo!$O:$O,Fluxo!$U:$U,"&gt;"&amp;BI$5,Fluxo!$U:$U,"&lt;="&amp;BJ$5,Fluxo!$D:$D,$D71,Fluxo!$E:$E,"&lt;&gt;"&amp;"PERMUTANTE"))</f>
        <v>0</v>
      </c>
      <c r="BK71" s="18">
        <f>IF(BK$5&gt;$G$4,0,SUMIFS(Fluxo!$O:$O,Fluxo!$U:$U,"&gt;"&amp;BJ$5,Fluxo!$U:$U,"&lt;="&amp;BK$5,Fluxo!$D:$D,$D71,Fluxo!$E:$E,"&lt;&gt;"&amp;"PERMUTANTE"))</f>
        <v>0</v>
      </c>
      <c r="BL71" s="18">
        <f>IF(BL$5&gt;$G$4,0,SUMIFS(Fluxo!$O:$O,Fluxo!$U:$U,"&gt;"&amp;BK$5,Fluxo!$U:$U,"&lt;="&amp;BL$5,Fluxo!$D:$D,$D71,Fluxo!$E:$E,"&lt;&gt;"&amp;"PERMUTANTE"))</f>
        <v>0</v>
      </c>
      <c r="BM71" s="18">
        <f>IF(BM$5&gt;$G$4,0,SUMIFS(Fluxo!$O:$O,Fluxo!$U:$U,"&gt;"&amp;BL$5,Fluxo!$U:$U,"&lt;="&amp;BM$5,Fluxo!$D:$D,$D71,Fluxo!$E:$E,"&lt;&gt;"&amp;"PERMUTANTE"))</f>
        <v>0</v>
      </c>
      <c r="BN71" s="18">
        <f>IF(BN$5&gt;$G$4,0,SUMIFS(Fluxo!$O:$O,Fluxo!$U:$U,"&gt;"&amp;BM$5,Fluxo!$U:$U,"&lt;="&amp;BN$5,Fluxo!$D:$D,$D71,Fluxo!$E:$E,"&lt;&gt;"&amp;"PERMUTANTE"))</f>
        <v>0</v>
      </c>
      <c r="BO71" s="18">
        <f>IF(BO$5&gt;$G$4,0,SUMIFS(Fluxo!$O:$O,Fluxo!$U:$U,"&gt;"&amp;BN$5,Fluxo!$U:$U,"&lt;="&amp;BO$5,Fluxo!$D:$D,$D71,Fluxo!$E:$E,"&lt;&gt;"&amp;"PERMUTANTE"))</f>
        <v>0</v>
      </c>
      <c r="BP71" s="18">
        <f>IF(BP$5&gt;$G$4,0,SUMIFS(Fluxo!$O:$O,Fluxo!$U:$U,"&gt;"&amp;BO$5,Fluxo!$U:$U,"&lt;="&amp;BP$5,Fluxo!$D:$D,$D71,Fluxo!$E:$E,"&lt;&gt;"&amp;"PERMUTANTE"))</f>
        <v>0</v>
      </c>
      <c r="BQ71" s="18">
        <f>IF(BQ$5&gt;$G$4,0,SUMIFS(Fluxo!$O:$O,Fluxo!$U:$U,"&gt;"&amp;BP$5,Fluxo!$U:$U,"&lt;="&amp;BQ$5,Fluxo!$D:$D,$D71,Fluxo!$E:$E,"&lt;&gt;"&amp;"PERMUTANTE"))</f>
        <v>0</v>
      </c>
      <c r="BR71" s="18">
        <f>IF(BR$5&gt;$G$4,0,SUMIFS(Fluxo!$O:$O,Fluxo!$U:$U,"&gt;"&amp;BQ$5,Fluxo!$U:$U,"&lt;="&amp;BR$5,Fluxo!$D:$D,$D71,Fluxo!$E:$E,"&lt;&gt;"&amp;"PERMUTANTE"))</f>
        <v>0</v>
      </c>
      <c r="BS71" s="18">
        <f>IF(BS$5&gt;$G$4,0,SUMIFS(Fluxo!$O:$O,Fluxo!$U:$U,"&gt;"&amp;BR$5,Fluxo!$U:$U,"&lt;="&amp;BS$5,Fluxo!$D:$D,$D71,Fluxo!$E:$E,"&lt;&gt;"&amp;"PERMUTANTE"))</f>
        <v>0</v>
      </c>
      <c r="BT71" s="18">
        <f>IF(BT$5&gt;$G$4,0,SUMIFS(Fluxo!$O:$O,Fluxo!$U:$U,"&gt;"&amp;BS$5,Fluxo!$U:$U,"&lt;="&amp;BT$5,Fluxo!$D:$D,$D71,Fluxo!$E:$E,"&lt;&gt;"&amp;"PERMUTANTE"))</f>
        <v>0</v>
      </c>
      <c r="BU71" s="18">
        <f>IF(BU$5&gt;$G$4,0,SUMIFS(Fluxo!$O:$O,Fluxo!$U:$U,"&gt;"&amp;BT$5,Fluxo!$U:$U,"&lt;="&amp;BU$5,Fluxo!$D:$D,$D71,Fluxo!$E:$E,"&lt;&gt;"&amp;"PERMUTANTE"))</f>
        <v>0</v>
      </c>
      <c r="BV71" s="18">
        <f>IF(BV$5&gt;$G$4,0,SUMIFS(Fluxo!$O:$O,Fluxo!$U:$U,"&gt;"&amp;BU$5,Fluxo!$U:$U,"&lt;="&amp;BV$5,Fluxo!$D:$D,$D71,Fluxo!$E:$E,"&lt;&gt;"&amp;"PERMUTANTE"))</f>
        <v>0</v>
      </c>
      <c r="BW71" s="18">
        <f>IF(BW$5&gt;$G$4,0,SUMIFS(Fluxo!$O:$O,Fluxo!$U:$U,"&gt;"&amp;BV$5,Fluxo!$U:$U,"&lt;="&amp;BW$5,Fluxo!$D:$D,$D71,Fluxo!$E:$E,"&lt;&gt;"&amp;"PERMUTANTE"))</f>
        <v>0</v>
      </c>
      <c r="BX71" s="18">
        <f>IF(BX$5&gt;$G$4,0,SUMIFS(Fluxo!$O:$O,Fluxo!$U:$U,"&gt;"&amp;BW$5,Fluxo!$U:$U,"&lt;="&amp;BX$5,Fluxo!$D:$D,$D71,Fluxo!$E:$E,"&lt;&gt;"&amp;"PERMUTANTE"))</f>
        <v>0</v>
      </c>
      <c r="BY71" s="18">
        <f>IF(BY$5&gt;$G$4,0,SUMIFS(Fluxo!$O:$O,Fluxo!$U:$U,"&gt;"&amp;BX$5,Fluxo!$U:$U,"&lt;="&amp;BY$5,Fluxo!$D:$D,$D71,Fluxo!$E:$E,"&lt;&gt;"&amp;"PERMUTANTE"))</f>
        <v>0</v>
      </c>
      <c r="BZ71" s="18">
        <f>IF(BZ$5&gt;$G$4,0,SUMIFS(Fluxo!$O:$O,Fluxo!$U:$U,"&gt;"&amp;BY$5,Fluxo!$U:$U,"&lt;="&amp;BZ$5,Fluxo!$D:$D,$D71,Fluxo!$E:$E,"&lt;&gt;"&amp;"PERMUTANTE"))</f>
        <v>0</v>
      </c>
      <c r="CA71" s="18">
        <f>IF(CA$5&gt;$G$4,0,SUMIFS(Fluxo!$O:$O,Fluxo!$U:$U,"&gt;"&amp;BZ$5,Fluxo!$U:$U,"&lt;="&amp;CA$5,Fluxo!$D:$D,$D71,Fluxo!$E:$E,"&lt;&gt;"&amp;"PERMUTANTE"))</f>
        <v>0</v>
      </c>
      <c r="CB71" s="18">
        <f>IF(CB$5&gt;$G$4,0,SUMIFS(Fluxo!$O:$O,Fluxo!$U:$U,"&gt;"&amp;CA$5,Fluxo!$U:$U,"&lt;="&amp;CB$5,Fluxo!$D:$D,$D71,Fluxo!$E:$E,"&lt;&gt;"&amp;"PERMUTANTE"))</f>
        <v>0</v>
      </c>
      <c r="CC71" s="18">
        <f>IF(CC$5&gt;$G$4,0,SUMIFS(Fluxo!$O:$O,Fluxo!$U:$U,"&gt;"&amp;CB$5,Fluxo!$U:$U,"&lt;="&amp;CC$5,Fluxo!$D:$D,$D71,Fluxo!$E:$E,"&lt;&gt;"&amp;"PERMUTANTE"))</f>
        <v>0</v>
      </c>
      <c r="CD71" s="18">
        <f>IF(CD$5&gt;$G$4,0,SUMIFS(Fluxo!$O:$O,Fluxo!$U:$U,"&gt;"&amp;CC$5,Fluxo!$U:$U,"&lt;="&amp;CD$5,Fluxo!$D:$D,$D71,Fluxo!$E:$E,"&lt;&gt;"&amp;"PERMUTANTE"))</f>
        <v>0</v>
      </c>
      <c r="CE71" s="18">
        <f>IF(CE$5&gt;$G$4,0,SUMIFS(Fluxo!$O:$O,Fluxo!$U:$U,"&gt;"&amp;CD$5,Fluxo!$U:$U,"&lt;="&amp;CE$5,Fluxo!$D:$D,$D71,Fluxo!$E:$E,"&lt;&gt;"&amp;"PERMUTANTE"))</f>
        <v>0</v>
      </c>
      <c r="CF71" s="18">
        <f>IF(CF$5&gt;$G$4,0,SUMIFS(Fluxo!$O:$O,Fluxo!$U:$U,"&gt;"&amp;CE$5,Fluxo!$U:$U,"&lt;="&amp;CF$5,Fluxo!$D:$D,$D71,Fluxo!$E:$E,"&lt;&gt;"&amp;"PERMUTANTE"))</f>
        <v>0</v>
      </c>
      <c r="CG71" s="18">
        <f>IF(CG$5&gt;$G$4,0,SUMIFS(Fluxo!$O:$O,Fluxo!$U:$U,"&gt;"&amp;CF$5,Fluxo!$U:$U,"&lt;="&amp;CG$5,Fluxo!$D:$D,$D71,Fluxo!$E:$E,"&lt;&gt;"&amp;"PERMUTANTE"))</f>
        <v>0</v>
      </c>
      <c r="CH71" s="18">
        <f>IF(CH$5&gt;$G$4,0,SUMIFS(Fluxo!$O:$O,Fluxo!$U:$U,"&gt;"&amp;CG$5,Fluxo!$U:$U,"&lt;="&amp;CH$5,Fluxo!$D:$D,$D71,Fluxo!$E:$E,"&lt;&gt;"&amp;"PERMUTANTE"))</f>
        <v>0</v>
      </c>
      <c r="CI71" s="18">
        <f>IF(CI$5&gt;$G$4,0,SUMIFS(Fluxo!$O:$O,Fluxo!$U:$U,"&gt;"&amp;CH$5,Fluxo!$U:$U,"&lt;="&amp;CI$5,Fluxo!$D:$D,$D71,Fluxo!$E:$E,"&lt;&gt;"&amp;"PERMUTANTE"))</f>
        <v>0</v>
      </c>
      <c r="CJ71" s="18">
        <f>IF(CJ$5&gt;$G$4,0,SUMIFS(Fluxo!$O:$O,Fluxo!$U:$U,"&gt;"&amp;CI$5,Fluxo!$U:$U,"&lt;="&amp;CJ$5,Fluxo!$D:$D,$D71,Fluxo!$E:$E,"&lt;&gt;"&amp;"PERMUTANTE"))</f>
        <v>0</v>
      </c>
      <c r="CK71" s="18">
        <f>IF(CK$5&gt;$G$4,0,SUMIFS(Fluxo!$O:$O,Fluxo!$U:$U,"&gt;"&amp;CJ$5,Fluxo!$U:$U,"&lt;="&amp;CK$5,Fluxo!$D:$D,$D71,Fluxo!$E:$E,"&lt;&gt;"&amp;"PERMUTANTE"))</f>
        <v>0</v>
      </c>
      <c r="CL71" s="18">
        <f>IF(CL$5&gt;$G$4,0,SUMIFS(Fluxo!$O:$O,Fluxo!$U:$U,"&gt;"&amp;CK$5,Fluxo!$U:$U,"&lt;="&amp;CL$5,Fluxo!$D:$D,$D71,Fluxo!$E:$E,"&lt;&gt;"&amp;"PERMUTANTE"))</f>
        <v>0</v>
      </c>
      <c r="CM71" s="18">
        <f>IF(CM$5&gt;$G$4,0,SUMIFS(Fluxo!$O:$O,Fluxo!$U:$U,"&gt;"&amp;CL$5,Fluxo!$U:$U,"&lt;="&amp;CM$5,Fluxo!$D:$D,$D71,Fluxo!$E:$E,"&lt;&gt;"&amp;"PERMUTANTE"))</f>
        <v>0</v>
      </c>
      <c r="CN71" s="18">
        <f>IF(CN$5&gt;$G$4,0,SUMIFS(Fluxo!$O:$O,Fluxo!$U:$U,"&gt;"&amp;CM$5,Fluxo!$U:$U,"&lt;="&amp;CN$5,Fluxo!$D:$D,$D71,Fluxo!$E:$E,"&lt;&gt;"&amp;"PERMUTANTE"))</f>
        <v>0</v>
      </c>
      <c r="CO71" s="18">
        <f>IF(CO$5&gt;$G$4,0,SUMIFS(Fluxo!$O:$O,Fluxo!$U:$U,"&gt;"&amp;CN$5,Fluxo!$U:$U,"&lt;="&amp;CO$5,Fluxo!$D:$D,$D71,Fluxo!$E:$E,"&lt;&gt;"&amp;"PERMUTANTE"))</f>
        <v>0</v>
      </c>
      <c r="CP71" s="18">
        <f>IF(CP$5&gt;$G$4,0,SUMIFS(Fluxo!$O:$O,Fluxo!$U:$U,"&gt;"&amp;CO$5,Fluxo!$U:$U,"&lt;="&amp;CP$5,Fluxo!$D:$D,$D71,Fluxo!$E:$E,"&lt;&gt;"&amp;"PERMUTANTE"))</f>
        <v>0</v>
      </c>
      <c r="CQ71" s="18">
        <f>IF(CQ$5&gt;$G$4,0,SUMIFS(Fluxo!$O:$O,Fluxo!$U:$U,"&gt;"&amp;CP$5,Fluxo!$U:$U,"&lt;="&amp;CQ$5,Fluxo!$D:$D,$D71,Fluxo!$E:$E,"&lt;&gt;"&amp;"PERMUTANTE"))</f>
        <v>0</v>
      </c>
      <c r="CR71" s="18">
        <f>IF(CR$5&gt;$G$4,0,SUMIFS(Fluxo!$O:$O,Fluxo!$U:$U,"&gt;"&amp;CQ$5,Fluxo!$U:$U,"&lt;="&amp;CR$5,Fluxo!$D:$D,$D71,Fluxo!$E:$E,"&lt;&gt;"&amp;"PERMUTANTE"))</f>
        <v>0</v>
      </c>
      <c r="CS71" s="18">
        <f>IF(CS$5&gt;$G$4,0,SUMIFS(Fluxo!$O:$O,Fluxo!$U:$U,"&gt;"&amp;CR$5,Fluxo!$U:$U,"&lt;="&amp;CS$5,Fluxo!$D:$D,$D71,Fluxo!$E:$E,"&lt;&gt;"&amp;"PERMUTANTE"))</f>
        <v>0</v>
      </c>
      <c r="CT71" s="18">
        <f>IF(CT$5&gt;$G$4,0,SUMIFS(Fluxo!$O:$O,Fluxo!$U:$U,"&gt;"&amp;CS$5,Fluxo!$U:$U,"&lt;="&amp;CT$5,Fluxo!$D:$D,$D71,Fluxo!$E:$E,"&lt;&gt;"&amp;"PERMUTANTE"))</f>
        <v>0</v>
      </c>
      <c r="CU71" s="18">
        <f>IF(CU$5&gt;$G$4,0,SUMIFS(Fluxo!$O:$O,Fluxo!$U:$U,"&gt;"&amp;CT$5,Fluxo!$U:$U,"&lt;="&amp;CU$5,Fluxo!$D:$D,$D71,Fluxo!$E:$E,"&lt;&gt;"&amp;"PERMUTANTE"))</f>
        <v>0</v>
      </c>
      <c r="CV71" s="18">
        <f>IF(CV$5&gt;$G$4,0,SUMIFS(Fluxo!$O:$O,Fluxo!$U:$U,"&gt;"&amp;CU$5,Fluxo!$U:$U,"&lt;="&amp;CV$5,Fluxo!$D:$D,$D71,Fluxo!$E:$E,"&lt;&gt;"&amp;"PERMUTANTE"))</f>
        <v>0</v>
      </c>
      <c r="CW71" s="18">
        <f>IF(CW$5&gt;$G$4,0,SUMIFS(Fluxo!$O:$O,Fluxo!$U:$U,"&gt;"&amp;CV$5,Fluxo!$U:$U,"&lt;="&amp;CW$5,Fluxo!$D:$D,$D71,Fluxo!$E:$E,"&lt;&gt;"&amp;"PERMUTANTE"))</f>
        <v>0</v>
      </c>
      <c r="CX71" s="18">
        <f>IF(CX$5&gt;$G$4,0,SUMIFS(Fluxo!$O:$O,Fluxo!$U:$U,"&gt;"&amp;CW$5,Fluxo!$U:$U,"&lt;="&amp;CX$5,Fluxo!$D:$D,$D71,Fluxo!$E:$E,"&lt;&gt;"&amp;"PERMUTANTE"))</f>
        <v>0</v>
      </c>
      <c r="CY71" s="18">
        <f>IF(CY$5&gt;$G$4,0,SUMIFS(Fluxo!$O:$O,Fluxo!$U:$U,"&gt;"&amp;CX$5,Fluxo!$U:$U,"&lt;="&amp;CY$5,Fluxo!$D:$D,$D71,Fluxo!$E:$E,"&lt;&gt;"&amp;"PERMUTANTE"))</f>
        <v>0</v>
      </c>
      <c r="CZ71" s="18">
        <f>IF(CZ$5&gt;$G$4,0,SUMIFS(Fluxo!$O:$O,Fluxo!$U:$U,"&gt;"&amp;CY$5,Fluxo!$U:$U,"&lt;="&amp;CZ$5,Fluxo!$D:$D,$D71,Fluxo!$E:$E,"&lt;&gt;"&amp;"PERMUTANTE"))</f>
        <v>0</v>
      </c>
      <c r="DA71" s="18">
        <f>IF(DA$5&gt;$G$4,0,SUMIFS(Fluxo!$O:$O,Fluxo!$U:$U,"&gt;"&amp;CZ$5,Fluxo!$U:$U,"&lt;="&amp;DA$5,Fluxo!$D:$D,$D71,Fluxo!$E:$E,"&lt;&gt;"&amp;"PERMUTANTE"))</f>
        <v>0</v>
      </c>
      <c r="DB71" s="18">
        <f>IF(DB$5&gt;$G$4,0,SUMIFS(Fluxo!$O:$O,Fluxo!$U:$U,"&gt;"&amp;DA$5,Fluxo!$U:$U,"&lt;="&amp;DB$5,Fluxo!$D:$D,$D71,Fluxo!$E:$E,"&lt;&gt;"&amp;"PERMUTANTE"))</f>
        <v>0</v>
      </c>
      <c r="DC71" s="18">
        <f>IF(DC$5&gt;$G$4,0,SUMIFS(Fluxo!$O:$O,Fluxo!$U:$U,"&gt;"&amp;DB$5,Fluxo!$U:$U,"&lt;="&amp;DC$5,Fluxo!$D:$D,$D71,Fluxo!$E:$E,"&lt;&gt;"&amp;"PERMUTANTE"))</f>
        <v>0</v>
      </c>
      <c r="DD71" s="18">
        <f>IF(DD$5&gt;$G$4,0,SUMIFS(Fluxo!$O:$O,Fluxo!$U:$U,"&gt;"&amp;DC$5,Fluxo!$U:$U,"&lt;="&amp;DD$5,Fluxo!$D:$D,$D71,Fluxo!$E:$E,"&lt;&gt;"&amp;"PERMUTANTE"))</f>
        <v>0</v>
      </c>
      <c r="DE71" s="18">
        <f>IF(DE$5&gt;$G$4,0,SUMIFS(Fluxo!$O:$O,Fluxo!$U:$U,"&gt;"&amp;DD$5,Fluxo!$U:$U,"&lt;="&amp;DE$5,Fluxo!$D:$D,$D71,Fluxo!$E:$E,"&lt;&gt;"&amp;"PERMUTANTE"))</f>
        <v>0</v>
      </c>
      <c r="DF71" s="18">
        <f>IF(DF$5&gt;$G$4,0,SUMIFS(Fluxo!$O:$O,Fluxo!$U:$U,"&gt;"&amp;DE$5,Fluxo!$U:$U,"&lt;="&amp;DF$5,Fluxo!$D:$D,$D71,Fluxo!$E:$E,"&lt;&gt;"&amp;"PERMUTANTE"))</f>
        <v>0</v>
      </c>
      <c r="DG71" s="18">
        <f>IF(DG$5&gt;$G$4,0,SUMIFS(Fluxo!$O:$O,Fluxo!$U:$U,"&gt;"&amp;DF$5,Fluxo!$U:$U,"&lt;="&amp;DG$5,Fluxo!$D:$D,$D71,Fluxo!$E:$E,"&lt;&gt;"&amp;"PERMUTANTE"))</f>
        <v>0</v>
      </c>
      <c r="DH71" s="18">
        <f>IF(DH$5&gt;$G$4,0,SUMIFS(Fluxo!$O:$O,Fluxo!$U:$U,"&gt;"&amp;DG$5,Fluxo!$U:$U,"&lt;="&amp;DH$5,Fluxo!$D:$D,$D71,Fluxo!$E:$E,"&lt;&gt;"&amp;"PERMUTANTE"))</f>
        <v>0</v>
      </c>
      <c r="DI71" s="18">
        <f>IF(DI$5&gt;$G$4,0,SUMIFS(Fluxo!$O:$O,Fluxo!$U:$U,"&gt;"&amp;DH$5,Fluxo!$U:$U,"&lt;="&amp;DI$5,Fluxo!$D:$D,$D71,Fluxo!$E:$E,"&lt;&gt;"&amp;"PERMUTANTE"))</f>
        <v>0</v>
      </c>
      <c r="DJ71" s="18">
        <f>IF(DJ$5&gt;$G$4,0,SUMIFS(Fluxo!$O:$O,Fluxo!$U:$U,"&gt;"&amp;DI$5,Fluxo!$U:$U,"&lt;="&amp;DJ$5,Fluxo!$D:$D,$D71,Fluxo!$E:$E,"&lt;&gt;"&amp;"PERMUTANTE"))</f>
        <v>0</v>
      </c>
      <c r="DK71" s="18">
        <f>IF(DK$5&gt;$G$4,0,SUMIFS(Fluxo!$O:$O,Fluxo!$U:$U,"&gt;"&amp;DJ$5,Fluxo!$U:$U,"&lt;="&amp;DK$5,Fluxo!$D:$D,$D71,Fluxo!$E:$E,"&lt;&gt;"&amp;"PERMUTANTE"))</f>
        <v>0</v>
      </c>
      <c r="DL71" s="18">
        <f>IF(DL$5&gt;$G$4,0,SUMIFS(Fluxo!$O:$O,Fluxo!$U:$U,"&gt;"&amp;DK$5,Fluxo!$U:$U,"&lt;="&amp;DL$5,Fluxo!$D:$D,$D71,Fluxo!$E:$E,"&lt;&gt;"&amp;"PERMUTANTE"))</f>
        <v>0</v>
      </c>
      <c r="DM71" s="18">
        <f>IF(DM$5&gt;$G$4,0,SUMIFS(Fluxo!$O:$O,Fluxo!$U:$U,"&gt;"&amp;DL$5,Fluxo!$U:$U,"&lt;="&amp;DM$5,Fluxo!$D:$D,$D71,Fluxo!$E:$E,"&lt;&gt;"&amp;"PERMUTANTE"))</f>
        <v>0</v>
      </c>
      <c r="DN71" s="18">
        <f>IF(DN$5&gt;$G$4,0,SUMIFS(Fluxo!$O:$O,Fluxo!$U:$U,"&gt;"&amp;DM$5,Fluxo!$U:$U,"&lt;="&amp;DN$5,Fluxo!$D:$D,$D71,Fluxo!$E:$E,"&lt;&gt;"&amp;"PERMUTANTE"))</f>
        <v>0</v>
      </c>
      <c r="DO71" s="18">
        <f>IF(DO$5&gt;$G$4,0,SUMIFS(Fluxo!$O:$O,Fluxo!$U:$U,"&gt;"&amp;DN$5,Fluxo!$U:$U,"&lt;="&amp;DO$5,Fluxo!$D:$D,$D71,Fluxo!$E:$E,"&lt;&gt;"&amp;"PERMUTANTE"))</f>
        <v>0</v>
      </c>
      <c r="DP71" s="18">
        <f>IF(DP$5&gt;$G$4,0,SUMIFS(Fluxo!$O:$O,Fluxo!$U:$U,"&gt;"&amp;DO$5,Fluxo!$U:$U,"&lt;="&amp;DP$5,Fluxo!$D:$D,$D71,Fluxo!$E:$E,"&lt;&gt;"&amp;"PERMUTANTE"))</f>
        <v>0</v>
      </c>
      <c r="DQ71" s="18">
        <f>IF(DQ$5&gt;$G$4,0,SUMIFS(Fluxo!$O:$O,Fluxo!$U:$U,"&gt;"&amp;DP$5,Fluxo!$U:$U,"&lt;="&amp;DQ$5,Fluxo!$D:$D,$D71,Fluxo!$E:$E,"&lt;&gt;"&amp;"PERMUTANTE"))</f>
        <v>0</v>
      </c>
      <c r="DR71" s="18">
        <f>IF(DR$5&gt;$G$4,0,SUMIFS(Fluxo!$O:$O,Fluxo!$U:$U,"&gt;"&amp;DQ$5,Fluxo!$U:$U,"&lt;="&amp;DR$5,Fluxo!$D:$D,$D71,Fluxo!$E:$E,"&lt;&gt;"&amp;"PERMUTANTE"))</f>
        <v>0</v>
      </c>
      <c r="DS71" s="18">
        <f>IF(DS$5&gt;$G$4,0,SUMIFS(Fluxo!$O:$O,Fluxo!$U:$U,"&gt;"&amp;DR$5,Fluxo!$U:$U,"&lt;="&amp;DS$5,Fluxo!$D:$D,$D71,Fluxo!$E:$E,"&lt;&gt;"&amp;"PERMUTANTE"))</f>
        <v>0</v>
      </c>
      <c r="DT71" s="18">
        <f>IF(DT$5&gt;$G$4,0,SUMIFS(Fluxo!$O:$O,Fluxo!$U:$U,"&gt;"&amp;DS$5,Fluxo!$U:$U,"&lt;="&amp;DT$5,Fluxo!$D:$D,$D71,Fluxo!$E:$E,"&lt;&gt;"&amp;"PERMUTANTE"))</f>
        <v>0</v>
      </c>
      <c r="DU71" s="18">
        <f>IF(DU$5&gt;$G$4,0,SUMIFS(Fluxo!$O:$O,Fluxo!$U:$U,"&gt;"&amp;DT$5,Fluxo!$U:$U,"&lt;="&amp;DU$5,Fluxo!$D:$D,$D71,Fluxo!$E:$E,"&lt;&gt;"&amp;"PERMUTANTE"))</f>
        <v>0</v>
      </c>
      <c r="DV71" s="18">
        <f>IF(DV$5&gt;$G$4,0,SUMIFS(Fluxo!$O:$O,Fluxo!$U:$U,"&gt;"&amp;DU$5,Fluxo!$U:$U,"&lt;="&amp;DV$5,Fluxo!$D:$D,$D71,Fluxo!$E:$E,"&lt;&gt;"&amp;"PERMUTANTE"))</f>
        <v>0</v>
      </c>
      <c r="DW71" s="18">
        <f>IF(DW$5&gt;$G$4,0,SUMIFS(Fluxo!$O:$O,Fluxo!$U:$U,"&gt;"&amp;DV$5,Fluxo!$U:$U,"&lt;="&amp;DW$5,Fluxo!$D:$D,$D71,Fluxo!$E:$E,"&lt;&gt;"&amp;"PERMUTANTE"))</f>
        <v>0</v>
      </c>
      <c r="DX71" s="18">
        <f>IF(DX$5&gt;$G$4,0,SUMIFS(Fluxo!$O:$O,Fluxo!$U:$U,"&gt;"&amp;DW$5,Fluxo!$U:$U,"&lt;="&amp;DX$5,Fluxo!$D:$D,$D71,Fluxo!$E:$E,"&lt;&gt;"&amp;"PERMUTANTE"))</f>
        <v>0</v>
      </c>
      <c r="DY71" s="18">
        <f>IF(DY$5&gt;$G$4,0,SUMIFS(Fluxo!$O:$O,Fluxo!$U:$U,"&gt;"&amp;DX$5,Fluxo!$U:$U,"&lt;="&amp;DY$5,Fluxo!$D:$D,$D71,Fluxo!$E:$E,"&lt;&gt;"&amp;"PERMUTANTE"))</f>
        <v>0</v>
      </c>
      <c r="DZ71" s="18">
        <f>IF(DZ$5&gt;$G$4,0,SUMIFS(Fluxo!$O:$O,Fluxo!$U:$U,"&gt;"&amp;DY$5,Fluxo!$U:$U,"&lt;="&amp;DZ$5,Fluxo!$D:$D,$D71,Fluxo!$E:$E,"&lt;&gt;"&amp;"PERMUTANTE"))</f>
        <v>0</v>
      </c>
      <c r="EA71" s="18">
        <f>IF(EA$5&gt;$G$4,0,SUMIFS(Fluxo!$O:$O,Fluxo!$U:$U,"&gt;"&amp;DZ$5,Fluxo!$U:$U,"&lt;="&amp;EA$5,Fluxo!$D:$D,$D71,Fluxo!$E:$E,"&lt;&gt;"&amp;"PERMUTANTE"))</f>
        <v>0</v>
      </c>
      <c r="EB71" s="18">
        <f>IF(EB$5&gt;$G$4,0,SUMIFS(Fluxo!$O:$O,Fluxo!$U:$U,"&gt;"&amp;EA$5,Fluxo!$U:$U,"&lt;="&amp;EB$5,Fluxo!$D:$D,$D71,Fluxo!$E:$E,"&lt;&gt;"&amp;"PERMUTANTE"))</f>
        <v>0</v>
      </c>
      <c r="EC71" s="18">
        <f>IF(EC$5&gt;$G$4,0,SUMIFS(Fluxo!$O:$O,Fluxo!$U:$U,"&gt;"&amp;EB$5,Fluxo!$U:$U,"&lt;="&amp;EC$5,Fluxo!$D:$D,$D71,Fluxo!$E:$E,"&lt;&gt;"&amp;"PERMUTANTE"))</f>
        <v>0</v>
      </c>
      <c r="ED71" s="18">
        <f>IF(ED$5&gt;$G$4,0,SUMIFS(Fluxo!$O:$O,Fluxo!$U:$U,"&gt;"&amp;EC$5,Fluxo!$U:$U,"&lt;="&amp;ED$5,Fluxo!$D:$D,$D71,Fluxo!$E:$E,"&lt;&gt;"&amp;"PERMUTANTE"))</f>
        <v>0</v>
      </c>
      <c r="EE71" s="18">
        <f>IF(EE$5&gt;$G$4,0,SUMIFS(Fluxo!$O:$O,Fluxo!$U:$U,"&gt;"&amp;ED$5,Fluxo!$U:$U,"&lt;="&amp;EE$5,Fluxo!$D:$D,$D71,Fluxo!$E:$E,"&lt;&gt;"&amp;"PERMUTANTE"))</f>
        <v>0</v>
      </c>
      <c r="EF71" s="18">
        <f>IF(EF$5&gt;$G$4,0,SUMIFS(Fluxo!$O:$O,Fluxo!$U:$U,"&gt;"&amp;EE$5,Fluxo!$U:$U,"&lt;="&amp;EF$5,Fluxo!$D:$D,$D71,Fluxo!$E:$E,"&lt;&gt;"&amp;"PERMUTANTE"))</f>
        <v>0</v>
      </c>
      <c r="EG71" s="18">
        <f>IF(EG$5&gt;$G$4,0,SUMIFS(Fluxo!$O:$O,Fluxo!$U:$U,"&gt;"&amp;EF$5,Fluxo!$U:$U,"&lt;="&amp;EG$5,Fluxo!$D:$D,$D71,Fluxo!$E:$E,"&lt;&gt;"&amp;"PERMUTANTE"))</f>
        <v>0</v>
      </c>
      <c r="EH71" s="18">
        <f>IF(EH$5&gt;$G$4,0,SUMIFS(Fluxo!$O:$O,Fluxo!$U:$U,"&gt;"&amp;EG$5,Fluxo!$U:$U,"&lt;="&amp;EH$5,Fluxo!$D:$D,$D71,Fluxo!$E:$E,"&lt;&gt;"&amp;"PERMUTANTE"))</f>
        <v>0</v>
      </c>
      <c r="EI71" s="18">
        <f>IF(EI$5&gt;$G$4,0,SUMIFS(Fluxo!$O:$O,Fluxo!$U:$U,"&gt;"&amp;EH$5,Fluxo!$U:$U,"&lt;="&amp;EI$5,Fluxo!$D:$D,$D71,Fluxo!$E:$E,"&lt;&gt;"&amp;"PERMUTANTE"))</f>
        <v>0</v>
      </c>
      <c r="EJ71" s="18">
        <f>IF(EJ$5&gt;$G$4,0,SUMIFS(Fluxo!$O:$O,Fluxo!$U:$U,"&gt;"&amp;EI$5,Fluxo!$U:$U,"&lt;="&amp;EJ$5,Fluxo!$D:$D,$D71,Fluxo!$E:$E,"&lt;&gt;"&amp;"PERMUTANTE"))</f>
        <v>0</v>
      </c>
      <c r="EK71" s="18">
        <f>IF(EK$5&gt;$G$4,0,SUMIFS(Fluxo!$O:$O,Fluxo!$U:$U,"&gt;"&amp;EJ$5,Fluxo!$U:$U,"&lt;="&amp;EK$5,Fluxo!$D:$D,$D71,Fluxo!$E:$E,"&lt;&gt;"&amp;"PERMUTANTE"))</f>
        <v>0</v>
      </c>
      <c r="EL71" s="18">
        <f>IF(EL$5&gt;$G$4,0,SUMIFS(Fluxo!$O:$O,Fluxo!$U:$U,"&gt;"&amp;EK$5,Fluxo!$U:$U,"&lt;="&amp;EL$5,Fluxo!$D:$D,$D71,Fluxo!$E:$E,"&lt;&gt;"&amp;"PERMUTANTE"))</f>
        <v>0</v>
      </c>
      <c r="EM71" s="18">
        <f>IF(EM$5&gt;$G$4,0,SUMIFS(Fluxo!$O:$O,Fluxo!$U:$U,"&gt;"&amp;EL$5,Fluxo!$U:$U,"&lt;="&amp;EM$5,Fluxo!$D:$D,$D71,Fluxo!$E:$E,"&lt;&gt;"&amp;"PERMUTANTE"))</f>
        <v>0</v>
      </c>
      <c r="EN71" s="18">
        <f>IF(EN$5&gt;$G$4,0,SUMIFS(Fluxo!$O:$O,Fluxo!$U:$U,"&gt;"&amp;EM$5,Fluxo!$U:$U,"&lt;="&amp;EN$5,Fluxo!$D:$D,$D71,Fluxo!$E:$E,"&lt;&gt;"&amp;"PERMUTANTE"))</f>
        <v>0</v>
      </c>
      <c r="EO71" s="18">
        <f>IF(EO$5&gt;$G$4,0,SUMIFS(Fluxo!$O:$O,Fluxo!$U:$U,"&gt;"&amp;EN$5,Fluxo!$U:$U,"&lt;="&amp;EO$5,Fluxo!$D:$D,$D71,Fluxo!$E:$E,"&lt;&gt;"&amp;"PERMUTANTE"))</f>
        <v>0</v>
      </c>
      <c r="EP71" s="18">
        <f>IF(EP$5&gt;$G$4,0,SUMIFS(Fluxo!$O:$O,Fluxo!$U:$U,"&gt;"&amp;EO$5,Fluxo!$U:$U,"&lt;="&amp;EP$5,Fluxo!$D:$D,$D71,Fluxo!$E:$E,"&lt;&gt;"&amp;"PERMUTANTE"))</f>
        <v>0</v>
      </c>
      <c r="EQ71" s="18">
        <f>IF(EQ$5&gt;$G$4,0,SUMIFS(Fluxo!$O:$O,Fluxo!$U:$U,"&gt;"&amp;EP$5,Fluxo!$U:$U,"&lt;="&amp;EQ$5,Fluxo!$D:$D,$D71,Fluxo!$E:$E,"&lt;&gt;"&amp;"PERMUTANTE"))</f>
        <v>0</v>
      </c>
      <c r="ER71" s="18">
        <f>IF(ER$5&gt;$G$4,0,SUMIFS(Fluxo!$O:$O,Fluxo!$U:$U,"&gt;"&amp;EQ$5,Fluxo!$U:$U,"&lt;="&amp;ER$5,Fluxo!$D:$D,$D71,Fluxo!$E:$E,"&lt;&gt;"&amp;"PERMUTANTE"))</f>
        <v>0</v>
      </c>
      <c r="ES71" s="18">
        <f>IF(ES$5&gt;$G$4,0,SUMIFS(Fluxo!$O:$O,Fluxo!$U:$U,"&gt;"&amp;ER$5,Fluxo!$U:$U,"&lt;="&amp;ES$5,Fluxo!$D:$D,$D71,Fluxo!$E:$E,"&lt;&gt;"&amp;"PERMUTANTE"))</f>
        <v>0</v>
      </c>
      <c r="ET71" s="18">
        <f>IF(ET$5&gt;$G$4,0,SUMIFS(Fluxo!$O:$O,Fluxo!$U:$U,"&gt;"&amp;ES$5,Fluxo!$U:$U,"&lt;="&amp;ET$5,Fluxo!$D:$D,$D71,Fluxo!$E:$E,"&lt;&gt;"&amp;"PERMUTANTE"))</f>
        <v>0</v>
      </c>
      <c r="EU71" s="18">
        <f>IF(EU$5&gt;$G$4,0,SUMIFS(Fluxo!$O:$O,Fluxo!$U:$U,"&gt;"&amp;ET$5,Fluxo!$U:$U,"&lt;="&amp;EU$5,Fluxo!$D:$D,$D71,Fluxo!$E:$E,"&lt;&gt;"&amp;"PERMUTANTE"))</f>
        <v>0</v>
      </c>
      <c r="EV71" s="18">
        <f>IF(EV$5&gt;$G$4,0,SUMIFS(Fluxo!$O:$O,Fluxo!$U:$U,"&gt;"&amp;EU$5,Fluxo!$U:$U,"&lt;="&amp;EV$5,Fluxo!$D:$D,$D71,Fluxo!$E:$E,"&lt;&gt;"&amp;"PERMUTANTE"))</f>
        <v>0</v>
      </c>
      <c r="EW71" s="18">
        <f>IF(EW$5&gt;$G$4,0,SUMIFS(Fluxo!$O:$O,Fluxo!$U:$U,"&gt;"&amp;EV$5,Fluxo!$U:$U,"&lt;="&amp;EW$5,Fluxo!$D:$D,$D71,Fluxo!$E:$E,"&lt;&gt;"&amp;"PERMUTANTE"))</f>
        <v>0</v>
      </c>
      <c r="EX71" s="18">
        <f>IF(EX$5&gt;$G$4,0,SUMIFS(Fluxo!$O:$O,Fluxo!$U:$U,"&gt;"&amp;EW$5,Fluxo!$U:$U,"&lt;="&amp;EX$5,Fluxo!$D:$D,$D71,Fluxo!$E:$E,"&lt;&gt;"&amp;"PERMUTANTE"))</f>
        <v>0</v>
      </c>
      <c r="EY71" s="18">
        <f>IF(EY$5&gt;$G$4,0,SUMIFS(Fluxo!$O:$O,Fluxo!$U:$U,"&gt;"&amp;EX$5,Fluxo!$U:$U,"&lt;="&amp;EY$5,Fluxo!$D:$D,$D71,Fluxo!$E:$E,"&lt;&gt;"&amp;"PERMUTANTE"))</f>
        <v>0</v>
      </c>
      <c r="EZ71" s="18">
        <f>IF(EZ$5&gt;$G$4,0,SUMIFS(Fluxo!$O:$O,Fluxo!$U:$U,"&gt;"&amp;EY$5,Fluxo!$U:$U,"&lt;="&amp;EZ$5,Fluxo!$D:$D,$D71,Fluxo!$E:$E,"&lt;&gt;"&amp;"PERMUTANTE"))</f>
        <v>0</v>
      </c>
      <c r="FA71" s="18">
        <f>IF(FA$5&gt;$G$4,0,SUMIFS(Fluxo!$O:$O,Fluxo!$U:$U,"&gt;"&amp;EZ$5,Fluxo!$U:$U,"&lt;="&amp;FA$5,Fluxo!$D:$D,$D71,Fluxo!$E:$E,"&lt;&gt;"&amp;"PERMUTANTE"))</f>
        <v>0</v>
      </c>
      <c r="FB71" s="18">
        <f>IF(FB$5&gt;$G$4,0,SUMIFS(Fluxo!$O:$O,Fluxo!$U:$U,"&gt;"&amp;FA$5,Fluxo!$U:$U,"&lt;="&amp;FB$5,Fluxo!$D:$D,$D71,Fluxo!$E:$E,"&lt;&gt;"&amp;"PERMUTANTE"))</f>
        <v>0</v>
      </c>
      <c r="FC71" s="18">
        <f>IF(FC$5&gt;$G$4,0,SUMIFS(Fluxo!$O:$O,Fluxo!$U:$U,"&gt;"&amp;FB$5,Fluxo!$U:$U,"&lt;="&amp;FC$5,Fluxo!$D:$D,$D71,Fluxo!$E:$E,"&lt;&gt;"&amp;"PERMUTANTE"))</f>
        <v>0</v>
      </c>
      <c r="FD71" s="18">
        <f>IF(FD$5&gt;$G$4,0,SUMIFS(Fluxo!$O:$O,Fluxo!$U:$U,"&gt;"&amp;FC$5,Fluxo!$U:$U,"&lt;="&amp;FD$5,Fluxo!$D:$D,$D71,Fluxo!$E:$E,"&lt;&gt;"&amp;"PERMUTANTE"))</f>
        <v>0</v>
      </c>
      <c r="FE71" s="18">
        <f>IF(FE$5&gt;$G$4,0,SUMIFS(Fluxo!$O:$O,Fluxo!$U:$U,"&gt;"&amp;FD$5,Fluxo!$U:$U,"&lt;="&amp;FE$5,Fluxo!$D:$D,$D71,Fluxo!$E:$E,"&lt;&gt;"&amp;"PERMUTANTE"))</f>
        <v>0</v>
      </c>
      <c r="FF71" s="18">
        <f>IF(FF$5&gt;$G$4,0,SUMIFS(Fluxo!$O:$O,Fluxo!$U:$U,"&gt;"&amp;FE$5,Fluxo!$U:$U,"&lt;="&amp;FF$5,Fluxo!$D:$D,$D71,Fluxo!$E:$E,"&lt;&gt;"&amp;"PERMUTANTE"))</f>
        <v>0</v>
      </c>
      <c r="FG71" s="18">
        <f>IF(FG$5&gt;$G$4,0,SUMIFS(Fluxo!$O:$O,Fluxo!$U:$U,"&gt;"&amp;FF$5,Fluxo!$U:$U,"&lt;="&amp;FG$5,Fluxo!$D:$D,$D71,Fluxo!$E:$E,"&lt;&gt;"&amp;"PERMUTANTE"))</f>
        <v>0</v>
      </c>
      <c r="FH71" s="18">
        <f>IF(FH$5&gt;$G$4,0,SUMIFS(Fluxo!$O:$O,Fluxo!$U:$U,"&gt;"&amp;FG$5,Fluxo!$U:$U,"&lt;="&amp;FH$5,Fluxo!$D:$D,$D71,Fluxo!$E:$E,"&lt;&gt;"&amp;"PERMUTANTE"))</f>
        <v>0</v>
      </c>
      <c r="FI71" s="18">
        <f>IF(FI$5&gt;$G$4,0,SUMIFS(Fluxo!$O:$O,Fluxo!$U:$U,"&gt;"&amp;FH$5,Fluxo!$U:$U,"&lt;="&amp;FI$5,Fluxo!$D:$D,$D71,Fluxo!$E:$E,"&lt;&gt;"&amp;"PERMUTANTE"))</f>
        <v>0</v>
      </c>
      <c r="FJ71" s="18">
        <f>IF(FJ$5&gt;$G$4,0,SUMIFS(Fluxo!$O:$O,Fluxo!$U:$U,"&gt;"&amp;FI$5,Fluxo!$U:$U,"&lt;="&amp;FJ$5,Fluxo!$D:$D,$D71,Fluxo!$E:$E,"&lt;&gt;"&amp;"PERMUTANTE"))</f>
        <v>0</v>
      </c>
      <c r="FK71" s="18">
        <f>IF(FK$5&gt;$G$4,0,SUMIFS(Fluxo!$O:$O,Fluxo!$U:$U,"&gt;"&amp;FJ$5,Fluxo!$U:$U,"&lt;="&amp;FK$5,Fluxo!$D:$D,$D71,Fluxo!$E:$E,"&lt;&gt;"&amp;"PERMUTANTE"))</f>
        <v>0</v>
      </c>
      <c r="FL71" s="18">
        <f>IF(FL$5&gt;$G$4,0,SUMIFS(Fluxo!$O:$O,Fluxo!$U:$U,"&gt;"&amp;FK$5,Fluxo!$U:$U,"&lt;="&amp;FL$5,Fluxo!$D:$D,$D71,Fluxo!$E:$E,"&lt;&gt;"&amp;"PERMUTANTE"))</f>
        <v>0</v>
      </c>
      <c r="FM71" s="18">
        <f>IF(FM$5&gt;$G$4,0,SUMIFS(Fluxo!$O:$O,Fluxo!$U:$U,"&gt;"&amp;FL$5,Fluxo!$U:$U,"&lt;="&amp;FM$5,Fluxo!$D:$D,$D71,Fluxo!$E:$E,"&lt;&gt;"&amp;"PERMUTANTE"))</f>
        <v>0</v>
      </c>
      <c r="FN71" s="18">
        <f>IF(FN$5&gt;$G$4,0,SUMIFS(Fluxo!$O:$O,Fluxo!$U:$U,"&gt;"&amp;FM$5,Fluxo!$U:$U,"&lt;="&amp;FN$5,Fluxo!$D:$D,$D71,Fluxo!$E:$E,"&lt;&gt;"&amp;"PERMUTANTE"))</f>
        <v>0</v>
      </c>
      <c r="FO71" s="18">
        <f>IF(FO$5&gt;$G$4,0,SUMIFS(Fluxo!$O:$O,Fluxo!$U:$U,"&gt;"&amp;FN$5,Fluxo!$U:$U,"&lt;="&amp;FO$5,Fluxo!$D:$D,$D71,Fluxo!$E:$E,"&lt;&gt;"&amp;"PERMUTANTE"))</f>
        <v>0</v>
      </c>
      <c r="FP71" s="18">
        <f>IF(FP$5&gt;$G$4,0,SUMIFS(Fluxo!$O:$O,Fluxo!$U:$U,"&gt;"&amp;FO$5,Fluxo!$U:$U,"&lt;="&amp;FP$5,Fluxo!$D:$D,$D71,Fluxo!$E:$E,"&lt;&gt;"&amp;"PERMUTANTE"))</f>
        <v>0</v>
      </c>
      <c r="FQ71" s="18">
        <f>IF(FQ$5&gt;$G$4,0,SUMIFS(Fluxo!$O:$O,Fluxo!$U:$U,"&gt;"&amp;FP$5,Fluxo!$U:$U,"&lt;="&amp;FQ$5,Fluxo!$D:$D,$D71,Fluxo!$E:$E,"&lt;&gt;"&amp;"PERMUTANTE"))</f>
        <v>0</v>
      </c>
      <c r="FR71" s="18">
        <f>IF(FR$5&gt;$G$4,0,SUMIFS(Fluxo!$O:$O,Fluxo!$U:$U,"&gt;"&amp;FQ$5,Fluxo!$U:$U,"&lt;="&amp;FR$5,Fluxo!$D:$D,$D71,Fluxo!$E:$E,"&lt;&gt;"&amp;"PERMUTANTE"))</f>
        <v>0</v>
      </c>
      <c r="FS71" s="18">
        <f>IF(FS$5&gt;$G$4,0,SUMIFS(Fluxo!$O:$O,Fluxo!$U:$U,"&gt;"&amp;FR$5,Fluxo!$U:$U,"&lt;="&amp;FS$5,Fluxo!$D:$D,$D71,Fluxo!$E:$E,"&lt;&gt;"&amp;"PERMUTANTE"))</f>
        <v>0</v>
      </c>
      <c r="FT71" s="18">
        <f>IF(FT$5&gt;$G$4,0,SUMIFS(Fluxo!$O:$O,Fluxo!$U:$U,"&gt;"&amp;FS$5,Fluxo!$U:$U,"&lt;="&amp;FT$5,Fluxo!$D:$D,$D71,Fluxo!$E:$E,"&lt;&gt;"&amp;"PERMUTANTE"))</f>
        <v>0</v>
      </c>
      <c r="FU71" s="18">
        <f>IF(FU$5&gt;$G$4,0,SUMIFS(Fluxo!$O:$O,Fluxo!$U:$U,"&gt;"&amp;FT$5,Fluxo!$U:$U,"&lt;="&amp;FU$5,Fluxo!$D:$D,$D71,Fluxo!$E:$E,"&lt;&gt;"&amp;"PERMUTANTE"))</f>
        <v>0</v>
      </c>
      <c r="FV71" s="18">
        <f>IF(FV$5&gt;$G$4,0,SUMIFS(Fluxo!$O:$O,Fluxo!$U:$U,"&gt;"&amp;FU$5,Fluxo!$U:$U,"&lt;="&amp;FV$5,Fluxo!$D:$D,$D71,Fluxo!$E:$E,"&lt;&gt;"&amp;"PERMUTANTE"))</f>
        <v>0</v>
      </c>
      <c r="FW71" s="18">
        <f>IF(FW$5&gt;$G$4,0,SUMIFS(Fluxo!$O:$O,Fluxo!$U:$U,"&gt;"&amp;FV$5,Fluxo!$U:$U,"&lt;="&amp;FW$5,Fluxo!$D:$D,$D71,Fluxo!$E:$E,"&lt;&gt;"&amp;"PERMUTANTE"))</f>
        <v>0</v>
      </c>
      <c r="FX71" s="18">
        <f>IF(FX$5&gt;$G$4,0,SUMIFS(Fluxo!$O:$O,Fluxo!$U:$U,"&gt;"&amp;FW$5,Fluxo!$U:$U,"&lt;="&amp;FX$5,Fluxo!$D:$D,$D71,Fluxo!$E:$E,"&lt;&gt;"&amp;"PERMUTANTE"))</f>
        <v>0</v>
      </c>
      <c r="FY71" s="18">
        <f>IF(FY$5&gt;$G$4,0,SUMIFS(Fluxo!$O:$O,Fluxo!$U:$U,"&gt;"&amp;FX$5,Fluxo!$U:$U,"&lt;="&amp;FY$5,Fluxo!$D:$D,$D71,Fluxo!$E:$E,"&lt;&gt;"&amp;"PERMUTANTE"))</f>
        <v>0</v>
      </c>
      <c r="FZ71" s="18">
        <f>IF(FZ$5&gt;$G$4,0,SUMIFS(Fluxo!$O:$O,Fluxo!$U:$U,"&gt;"&amp;FY$5,Fluxo!$U:$U,"&lt;="&amp;FZ$5,Fluxo!$D:$D,$D71,Fluxo!$E:$E,"&lt;&gt;"&amp;"PERMUTANTE"))</f>
        <v>0</v>
      </c>
      <c r="GA71" s="18">
        <f>IF(GA$5&gt;$G$4,0,SUMIFS(Fluxo!$O:$O,Fluxo!$U:$U,"&gt;"&amp;FZ$5,Fluxo!$U:$U,"&lt;="&amp;GA$5,Fluxo!$D:$D,$D71,Fluxo!$E:$E,"&lt;&gt;"&amp;"PERMUTANTE"))</f>
        <v>0</v>
      </c>
      <c r="GB71" s="18">
        <f>IF(GB$5&gt;$G$4,0,SUMIFS(Fluxo!$O:$O,Fluxo!$U:$U,"&gt;"&amp;GA$5,Fluxo!$U:$U,"&lt;="&amp;GB$5,Fluxo!$D:$D,$D71,Fluxo!$E:$E,"&lt;&gt;"&amp;"PERMUTANTE"))</f>
        <v>0</v>
      </c>
      <c r="GC71" s="18">
        <f>IF(GC$5&gt;$G$4,0,SUMIFS(Fluxo!$O:$O,Fluxo!$U:$U,"&gt;"&amp;GB$5,Fluxo!$U:$U,"&lt;="&amp;GC$5,Fluxo!$D:$D,$D71,Fluxo!$E:$E,"&lt;&gt;"&amp;"PERMUTANTE"))</f>
        <v>0</v>
      </c>
      <c r="GD71" s="18">
        <f>IF(GD$5&gt;$G$4,0,SUMIFS(Fluxo!$O:$O,Fluxo!$U:$U,"&gt;"&amp;GC$5,Fluxo!$U:$U,"&lt;="&amp;GD$5,Fluxo!$D:$D,$D71,Fluxo!$E:$E,"&lt;&gt;"&amp;"PERMUTANTE"))</f>
        <v>0</v>
      </c>
      <c r="GE71" s="18">
        <f>IF(GE$5&gt;$G$4,0,SUMIFS(Fluxo!$O:$O,Fluxo!$U:$U,"&gt;"&amp;GD$5,Fluxo!$U:$U,"&lt;="&amp;GE$5,Fluxo!$D:$D,$D71,Fluxo!$E:$E,"&lt;&gt;"&amp;"PERMUTANTE"))</f>
        <v>0</v>
      </c>
      <c r="GF71" s="18">
        <f>IF(GF$5&gt;$G$4,0,SUMIFS(Fluxo!$O:$O,Fluxo!$U:$U,"&gt;"&amp;GE$5,Fluxo!$U:$U,"&lt;="&amp;GF$5,Fluxo!$D:$D,$D71,Fluxo!$E:$E,"&lt;&gt;"&amp;"PERMUTANTE"))</f>
        <v>0</v>
      </c>
      <c r="GG71" s="18">
        <f>IF(GG$5&gt;$G$4,0,SUMIFS(Fluxo!$O:$O,Fluxo!$U:$U,"&gt;"&amp;GF$5,Fluxo!$U:$U,"&lt;="&amp;GG$5,Fluxo!$D:$D,$D71,Fluxo!$E:$E,"&lt;&gt;"&amp;"PERMUTANTE"))</f>
        <v>0</v>
      </c>
      <c r="GH71" s="18">
        <f>IF(GH$5&gt;$G$4,0,SUMIFS(Fluxo!$O:$O,Fluxo!$U:$U,"&gt;"&amp;GG$5,Fluxo!$U:$U,"&lt;="&amp;GH$5,Fluxo!$D:$D,$D71,Fluxo!$E:$E,"&lt;&gt;"&amp;"PERMUTANTE"))</f>
        <v>0</v>
      </c>
      <c r="GI71" s="18">
        <f>IF(GI$5&gt;$G$4,0,SUMIFS(Fluxo!$O:$O,Fluxo!$U:$U,"&gt;"&amp;GH$5,Fluxo!$U:$U,"&lt;="&amp;GI$5,Fluxo!$D:$D,$D71,Fluxo!$E:$E,"&lt;&gt;"&amp;"PERMUTANTE"))</f>
        <v>0</v>
      </c>
      <c r="GJ71" s="18">
        <f>IF(GJ$5&gt;$G$4,0,SUMIFS(Fluxo!$O:$O,Fluxo!$U:$U,"&gt;"&amp;GI$5,Fluxo!$U:$U,"&lt;="&amp;GJ$5,Fluxo!$D:$D,$D71,Fluxo!$E:$E,"&lt;&gt;"&amp;"PERMUTANTE"))</f>
        <v>0</v>
      </c>
      <c r="GK71" s="18">
        <f>IF(GK$5&gt;$G$4,0,SUMIFS(Fluxo!$O:$O,Fluxo!$U:$U,"&gt;"&amp;GJ$5,Fluxo!$U:$U,"&lt;="&amp;GK$5,Fluxo!$D:$D,$D71,Fluxo!$E:$E,"&lt;&gt;"&amp;"PERMUTANTE"))</f>
        <v>0</v>
      </c>
      <c r="GL71" s="18">
        <f>IF(GL$5&gt;$G$4,0,SUMIFS(Fluxo!$O:$O,Fluxo!$U:$U,"&gt;"&amp;GK$5,Fluxo!$U:$U,"&lt;="&amp;GL$5,Fluxo!$D:$D,$D71,Fluxo!$E:$E,"&lt;&gt;"&amp;"PERMUTANTE"))</f>
        <v>0</v>
      </c>
      <c r="GM71" s="18">
        <f>IF(GM$5&gt;$G$4,0,SUMIFS(Fluxo!$O:$O,Fluxo!$U:$U,"&gt;"&amp;GL$5,Fluxo!$U:$U,"&lt;="&amp;GM$5,Fluxo!$D:$D,$D71,Fluxo!$E:$E,"&lt;&gt;"&amp;"PERMUTANTE"))</f>
        <v>0</v>
      </c>
      <c r="GN71" s="18">
        <f>IF(GN$5&gt;$G$4,0,SUMIFS(Fluxo!$O:$O,Fluxo!$U:$U,"&gt;"&amp;GM$5,Fluxo!$U:$U,"&lt;="&amp;GN$5,Fluxo!$D:$D,$D71,Fluxo!$E:$E,"&lt;&gt;"&amp;"PERMUTANTE"))</f>
        <v>0</v>
      </c>
      <c r="GO71" s="18">
        <f>IF(GO$5&gt;$G$4,0,SUMIFS(Fluxo!$O:$O,Fluxo!$U:$U,"&gt;"&amp;GN$5,Fluxo!$U:$U,"&lt;="&amp;GO$5,Fluxo!$D:$D,$D71,Fluxo!$E:$E,"&lt;&gt;"&amp;"PERMUTANTE"))</f>
        <v>0</v>
      </c>
      <c r="GP71" s="18">
        <f>IF(GP$5&gt;$G$4,0,SUMIFS(Fluxo!$O:$O,Fluxo!$U:$U,"&gt;"&amp;GO$5,Fluxo!$U:$U,"&lt;="&amp;GP$5,Fluxo!$D:$D,$D71,Fluxo!$E:$E,"&lt;&gt;"&amp;"PERMUTANTE"))</f>
        <v>0</v>
      </c>
      <c r="GQ71" s="18">
        <f>IF(GQ$5&gt;$G$4,0,SUMIFS(Fluxo!$O:$O,Fluxo!$U:$U,"&gt;"&amp;GP$5,Fluxo!$U:$U,"&lt;="&amp;GQ$5,Fluxo!$D:$D,$D71,Fluxo!$E:$E,"&lt;&gt;"&amp;"PERMUTANTE"))</f>
        <v>0</v>
      </c>
      <c r="GR71" s="18">
        <f>IF(GR$5&gt;$G$4,0,SUMIFS(Fluxo!$O:$O,Fluxo!$U:$U,"&gt;"&amp;GQ$5,Fluxo!$U:$U,"&lt;="&amp;GR$5,Fluxo!$D:$D,$D71,Fluxo!$E:$E,"&lt;&gt;"&amp;"PERMUTANTE"))</f>
        <v>0</v>
      </c>
      <c r="GS71" s="18">
        <f>IF(GS$5&gt;$G$4,0,SUMIFS(Fluxo!$O:$O,Fluxo!$U:$U,"&gt;"&amp;GR$5,Fluxo!$U:$U,"&lt;="&amp;GS$5,Fluxo!$D:$D,$D71,Fluxo!$E:$E,"&lt;&gt;"&amp;"PERMUTANTE"))</f>
        <v>0</v>
      </c>
      <c r="GT71" s="18">
        <f>IF(GT$5&gt;$G$4,0,SUMIFS(Fluxo!$O:$O,Fluxo!$U:$U,"&gt;"&amp;GS$5,Fluxo!$U:$U,"&lt;="&amp;GT$5,Fluxo!$D:$D,$D71,Fluxo!$E:$E,"&lt;&gt;"&amp;"PERMUTANTE"))</f>
        <v>0</v>
      </c>
      <c r="GU71" s="18">
        <f>IF(GU$5&gt;$G$4,0,SUMIFS(Fluxo!$O:$O,Fluxo!$U:$U,"&gt;"&amp;GT$5,Fluxo!$U:$U,"&lt;="&amp;GU$5,Fluxo!$D:$D,$D71,Fluxo!$E:$E,"&lt;&gt;"&amp;"PERMUTANTE"))</f>
        <v>0</v>
      </c>
      <c r="GV71" s="18">
        <f>IF(GV$5&gt;$G$4,0,SUMIFS(Fluxo!$O:$O,Fluxo!$U:$U,"&gt;"&amp;GU$5,Fluxo!$U:$U,"&lt;="&amp;GV$5,Fluxo!$D:$D,$D71,Fluxo!$E:$E,"&lt;&gt;"&amp;"PERMUTANTE"))</f>
        <v>0</v>
      </c>
      <c r="GW71" s="18">
        <f>IF(GW$5&gt;$G$4,0,SUMIFS(Fluxo!$O:$O,Fluxo!$U:$U,"&gt;"&amp;GV$5,Fluxo!$U:$U,"&lt;="&amp;GW$5,Fluxo!$D:$D,$D71,Fluxo!$E:$E,"&lt;&gt;"&amp;"PERMUTANTE"))</f>
        <v>0</v>
      </c>
      <c r="GX71" s="18">
        <f>IF(GX$5&gt;$G$4,0,SUMIFS(Fluxo!$O:$O,Fluxo!$U:$U,"&gt;"&amp;GW$5,Fluxo!$U:$U,"&lt;="&amp;GX$5,Fluxo!$D:$D,$D71,Fluxo!$E:$E,"&lt;&gt;"&amp;"PERMUTANTE"))</f>
        <v>0</v>
      </c>
      <c r="GY71" s="18">
        <f>IF(GY$5&gt;$G$4,0,SUMIFS(Fluxo!$O:$O,Fluxo!$U:$U,"&gt;"&amp;GX$5,Fluxo!$U:$U,"&lt;="&amp;GY$5,Fluxo!$D:$D,$D71,Fluxo!$E:$E,"&lt;&gt;"&amp;"PERMUTANTE"))</f>
        <v>0</v>
      </c>
      <c r="GZ71" s="18">
        <f>IF(GZ$5&gt;$G$4,0,SUMIFS(Fluxo!$O:$O,Fluxo!$U:$U,"&gt;"&amp;GY$5,Fluxo!$U:$U,"&lt;="&amp;GZ$5,Fluxo!$D:$D,$D71,Fluxo!$E:$E,"&lt;&gt;"&amp;"PERMUTANTE"))</f>
        <v>0</v>
      </c>
      <c r="HA71" s="18">
        <f>IF(HA$5&gt;$G$4,0,SUMIFS(Fluxo!$O:$O,Fluxo!$U:$U,"&gt;"&amp;GZ$5,Fluxo!$U:$U,"&lt;="&amp;HA$5,Fluxo!$D:$D,$D71,Fluxo!$E:$E,"&lt;&gt;"&amp;"PERMUTANTE"))</f>
        <v>0</v>
      </c>
      <c r="HB71" s="18">
        <f>IF(HB$5&gt;$G$4,0,SUMIFS(Fluxo!$O:$O,Fluxo!$U:$U,"&gt;"&amp;HA$5,Fluxo!$U:$U,"&lt;="&amp;HB$5,Fluxo!$D:$D,$D71,Fluxo!$E:$E,"&lt;&gt;"&amp;"PERMUTANTE"))</f>
        <v>0</v>
      </c>
      <c r="HC71" s="18">
        <f>IF(HC$5&gt;$G$4,0,SUMIFS(Fluxo!$O:$O,Fluxo!$U:$U,"&gt;"&amp;HB$5,Fluxo!$U:$U,"&lt;="&amp;HC$5,Fluxo!$D:$D,$D71,Fluxo!$E:$E,"&lt;&gt;"&amp;"PERMUTANTE"))</f>
        <v>0</v>
      </c>
      <c r="HD71" s="18">
        <f>IF(HD$5&gt;$G$4,0,SUMIFS(Fluxo!$O:$O,Fluxo!$U:$U,"&gt;"&amp;HC$5,Fluxo!$U:$U,"&lt;="&amp;HD$5,Fluxo!$D:$D,$D71,Fluxo!$E:$E,"&lt;&gt;"&amp;"PERMUTANTE"))</f>
        <v>0</v>
      </c>
      <c r="HE71" s="18">
        <f>IF(HE$5&gt;$G$4,0,SUMIFS(Fluxo!$O:$O,Fluxo!$U:$U,"&gt;"&amp;HD$5,Fluxo!$U:$U,"&lt;="&amp;HE$5,Fluxo!$D:$D,$D71,Fluxo!$E:$E,"&lt;&gt;"&amp;"PERMUTANTE"))</f>
        <v>0</v>
      </c>
      <c r="HF71" s="18">
        <f>IF(HF$5&gt;$G$4,0,SUMIFS(Fluxo!$O:$O,Fluxo!$U:$U,"&gt;"&amp;HE$5,Fluxo!$U:$U,"&lt;="&amp;HF$5,Fluxo!$D:$D,$D71,Fluxo!$E:$E,"&lt;&gt;"&amp;"PERMUTANTE"))</f>
        <v>0</v>
      </c>
    </row>
    <row r="72" spans="1:214">
      <c r="A72" s="20">
        <f t="shared" si="8"/>
        <v>62</v>
      </c>
      <c r="B72" s="140" t="str">
        <f>'Check Carteira'!C64</f>
        <v>E.1016.99.01.0162</v>
      </c>
      <c r="C72" s="141">
        <v>1</v>
      </c>
      <c r="D72" s="129" t="str">
        <f>'Check Carteira'!F64</f>
        <v>A-0162</v>
      </c>
      <c r="E72" s="21" t="str">
        <f>IFERROR(INDEX(Contratos!L:L,MATCH(D72,Contratos!R:R,0)),"")</f>
        <v/>
      </c>
      <c r="F72" s="139" t="str">
        <f>IFERROR(INDEX(Contratos!G:G,MATCH(D72,Contratos!R:R,0)),"")</f>
        <v/>
      </c>
      <c r="H72" s="83">
        <f t="shared" si="10"/>
        <v>0</v>
      </c>
      <c r="J72" s="18">
        <f>IF(J$5&gt;$G$4,0,SUMIFS(Fluxo!$O:$O,Fluxo!$U:$U,"&gt;"&amp;I$5,Fluxo!$U:$U,"&lt;="&amp;J$5,Fluxo!$D:$D,$D72))</f>
        <v>0</v>
      </c>
      <c r="K72" s="18">
        <f>IF(K$5&gt;$G$4,0,SUMIFS(Fluxo!$O:$O,Fluxo!$U:$U,"&gt;"&amp;J$5,Fluxo!$U:$U,"&lt;="&amp;K$5,Fluxo!$D:$D,$D72))</f>
        <v>0</v>
      </c>
      <c r="L72" s="18">
        <f>IF(L$5&gt;$G$4,0,SUMIFS(Fluxo!$O:$O,Fluxo!$U:$U,"&gt;"&amp;K$5,Fluxo!$U:$U,"&lt;="&amp;L$5,Fluxo!$D:$D,$D72))</f>
        <v>0</v>
      </c>
      <c r="M72" s="18">
        <f>IF(M$5&gt;$G$4,0,SUMIFS(Fluxo!$O:$O,Fluxo!$U:$U,"&gt;"&amp;L$5,Fluxo!$U:$U,"&lt;="&amp;M$5,Fluxo!$D:$D,$D72))</f>
        <v>0</v>
      </c>
      <c r="N72" s="18">
        <f>IF(N$5&gt;$G$4,0,SUMIFS(Fluxo!$O:$O,Fluxo!$U:$U,"&gt;"&amp;M$5,Fluxo!$U:$U,"&lt;="&amp;N$5,Fluxo!$D:$D,$D72))</f>
        <v>0</v>
      </c>
      <c r="O72" s="18">
        <f>IF(O$5&gt;$G$4,0,SUMIFS(Fluxo!$O:$O,Fluxo!$U:$U,"&gt;"&amp;N$5,Fluxo!$U:$U,"&lt;="&amp;O$5,Fluxo!$D:$D,$D72))</f>
        <v>0</v>
      </c>
      <c r="P72" s="18">
        <f>IF(P$5&gt;$G$4,0,SUMIFS(Fluxo!$O:$O,Fluxo!$U:$U,"&gt;"&amp;O$5,Fluxo!$U:$U,"&lt;="&amp;P$5,Fluxo!$D:$D,$D72))</f>
        <v>0</v>
      </c>
      <c r="Q72" s="18">
        <f>IF(Q$5&gt;$G$4,0,SUMIFS(Fluxo!$O:$O,Fluxo!$U:$U,"&gt;"&amp;P$5,Fluxo!$U:$U,"&lt;="&amp;Q$5,Fluxo!$D:$D,$D72))</f>
        <v>0</v>
      </c>
      <c r="R72" s="18">
        <f>IF(R$5&gt;$G$4,0,SUMIFS(Fluxo!$O:$O,Fluxo!$U:$U,"&gt;"&amp;Q$5,Fluxo!$U:$U,"&lt;="&amp;R$5,Fluxo!$D:$D,$D72))</f>
        <v>0</v>
      </c>
      <c r="S72" s="18">
        <f>IF(S$5&gt;$G$4,0,SUMIFS(Fluxo!$O:$O,Fluxo!$U:$U,"&gt;"&amp;R$5,Fluxo!$U:$U,"&lt;="&amp;S$5,Fluxo!$D:$D,$D72,Fluxo!$E:$E,"&lt;&gt;"&amp;"PERMUTANTE"))</f>
        <v>0</v>
      </c>
      <c r="T72" s="18">
        <f>IF(T$5&gt;$G$4,0,SUMIFS(Fluxo!$O:$O,Fluxo!$U:$U,"&gt;"&amp;S$5,Fluxo!$U:$U,"&lt;="&amp;T$5,Fluxo!$D:$D,$D72,Fluxo!$E:$E,"&lt;&gt;"&amp;"PERMUTANTE"))</f>
        <v>0</v>
      </c>
      <c r="U72" s="18">
        <f>IF(U$5&gt;$G$4,0,SUMIFS(Fluxo!$O:$O,Fluxo!$U:$U,"&gt;"&amp;T$5,Fluxo!$U:$U,"&lt;="&amp;U$5,Fluxo!$D:$D,$D72,Fluxo!$E:$E,"&lt;&gt;"&amp;"PERMUTANTE"))</f>
        <v>0</v>
      </c>
      <c r="V72" s="18">
        <f>IF(V$5&gt;$G$4,0,SUMIFS(Fluxo!$O:$O,Fluxo!$U:$U,"&gt;"&amp;U$5,Fluxo!$U:$U,"&lt;="&amp;V$5,Fluxo!$D:$D,$D72,Fluxo!$E:$E,"&lt;&gt;"&amp;"PERMUTANTE"))</f>
        <v>0</v>
      </c>
      <c r="W72" s="18">
        <f>IF(W$5&gt;$G$4,0,SUMIFS(Fluxo!$O:$O,Fluxo!$U:$U,"&gt;"&amp;V$5,Fluxo!$U:$U,"&lt;="&amp;W$5,Fluxo!$D:$D,$D72,Fluxo!$E:$E,"&lt;&gt;"&amp;"PERMUTANTE"))</f>
        <v>0</v>
      </c>
      <c r="X72" s="18">
        <f>IF(X$5&gt;$G$4,0,SUMIFS(Fluxo!$O:$O,Fluxo!$U:$U,"&gt;"&amp;W$5,Fluxo!$U:$U,"&lt;="&amp;X$5,Fluxo!$D:$D,$D72,Fluxo!$E:$E,"&lt;&gt;"&amp;"PERMUTANTE"))</f>
        <v>0</v>
      </c>
      <c r="Y72" s="18">
        <f>IF(Y$5&gt;$G$4,0,SUMIFS(Fluxo!$O:$O,Fluxo!$U:$U,"&gt;"&amp;X$5,Fluxo!$U:$U,"&lt;="&amp;Y$5,Fluxo!$D:$D,$D72,Fluxo!$E:$E,"&lt;&gt;"&amp;"PERMUTANTE"))</f>
        <v>0</v>
      </c>
      <c r="Z72" s="18">
        <f>IF(Z$5&gt;$G$4,0,SUMIFS(Fluxo!$O:$O,Fluxo!$U:$U,"&gt;"&amp;Y$5,Fluxo!$U:$U,"&lt;="&amp;Z$5,Fluxo!$D:$D,$D72,Fluxo!$E:$E,"&lt;&gt;"&amp;"PERMUTANTE"))</f>
        <v>0</v>
      </c>
      <c r="AA72" s="18">
        <f>IF(AA$5&gt;$G$4,0,SUMIFS(Fluxo!$O:$O,Fluxo!$U:$U,"&gt;"&amp;Z$5,Fluxo!$U:$U,"&lt;="&amp;AA$5,Fluxo!$D:$D,$D72,Fluxo!$E:$E,"&lt;&gt;"&amp;"PERMUTANTE"))</f>
        <v>0</v>
      </c>
      <c r="AB72" s="18">
        <f>IF(AB$5&gt;$G$4,0,SUMIFS(Fluxo!$O:$O,Fluxo!$U:$U,"&gt;"&amp;AA$5,Fluxo!$U:$U,"&lt;="&amp;AB$5,Fluxo!$D:$D,$D72,Fluxo!$E:$E,"&lt;&gt;"&amp;"PERMUTANTE"))</f>
        <v>0</v>
      </c>
      <c r="AC72" s="18">
        <f>IF(AC$5&gt;$G$4,0,SUMIFS(Fluxo!$O:$O,Fluxo!$U:$U,"&gt;"&amp;AB$5,Fluxo!$U:$U,"&lt;="&amp;AC$5,Fluxo!$D:$D,$D72,Fluxo!$E:$E,"&lt;&gt;"&amp;"PERMUTANTE"))</f>
        <v>0</v>
      </c>
      <c r="AD72" s="18">
        <f>IF(AD$5&gt;$G$4,0,SUMIFS(Fluxo!$O:$O,Fluxo!$U:$U,"&gt;"&amp;AC$5,Fluxo!$U:$U,"&lt;="&amp;AD$5,Fluxo!$D:$D,$D72,Fluxo!$E:$E,"&lt;&gt;"&amp;"PERMUTANTE"))</f>
        <v>0</v>
      </c>
      <c r="AE72" s="18">
        <f>IF(AE$5&gt;$G$4,0,SUMIFS(Fluxo!$O:$O,Fluxo!$U:$U,"&gt;"&amp;AD$5,Fluxo!$U:$U,"&lt;="&amp;AE$5,Fluxo!$D:$D,$D72,Fluxo!$E:$E,"&lt;&gt;"&amp;"PERMUTANTE"))</f>
        <v>0</v>
      </c>
      <c r="AF72" s="18">
        <f>IF(AF$5&gt;$G$4,0,SUMIFS(Fluxo!$O:$O,Fluxo!$U:$U,"&gt;"&amp;AE$5,Fluxo!$U:$U,"&lt;="&amp;AF$5,Fluxo!$D:$D,$D72,Fluxo!$E:$E,"&lt;&gt;"&amp;"PERMUTANTE"))</f>
        <v>0</v>
      </c>
      <c r="AG72" s="18">
        <f>IF(AG$5&gt;$G$4,0,SUMIFS(Fluxo!$O:$O,Fluxo!$U:$U,"&gt;"&amp;AF$5,Fluxo!$U:$U,"&lt;="&amp;AG$5,Fluxo!$D:$D,$D72,Fluxo!$E:$E,"&lt;&gt;"&amp;"PERMUTANTE"))</f>
        <v>0</v>
      </c>
      <c r="AH72" s="18">
        <f>IF(AH$5&gt;$G$4,0,SUMIFS(Fluxo!$O:$O,Fluxo!$U:$U,"&gt;"&amp;AG$5,Fluxo!$U:$U,"&lt;="&amp;AH$5,Fluxo!$D:$D,$D72,Fluxo!$E:$E,"&lt;&gt;"&amp;"PERMUTANTE"))</f>
        <v>0</v>
      </c>
      <c r="AI72" s="18">
        <f>IF(AI$5&gt;$G$4,0,SUMIFS(Fluxo!$O:$O,Fluxo!$U:$U,"&gt;"&amp;AH$5,Fluxo!$U:$U,"&lt;="&amp;AI$5,Fluxo!$D:$D,$D72,Fluxo!$E:$E,"&lt;&gt;"&amp;"PERMUTANTE"))</f>
        <v>0</v>
      </c>
      <c r="AJ72" s="18">
        <f>IF(AJ$5&gt;$G$4,0,SUMIFS(Fluxo!$O:$O,Fluxo!$U:$U,"&gt;"&amp;AI$5,Fluxo!$U:$U,"&lt;="&amp;AJ$5,Fluxo!$D:$D,$D72,Fluxo!$E:$E,"&lt;&gt;"&amp;"PERMUTANTE"))</f>
        <v>0</v>
      </c>
      <c r="AK72" s="18">
        <f>IF(AK$5&gt;$G$4,0,SUMIFS(Fluxo!$O:$O,Fluxo!$U:$U,"&gt;"&amp;AJ$5,Fluxo!$U:$U,"&lt;="&amp;AK$5,Fluxo!$D:$D,$D72,Fluxo!$E:$E,"&lt;&gt;"&amp;"PERMUTANTE"))</f>
        <v>0</v>
      </c>
      <c r="AL72" s="18">
        <f>IF(AL$5&gt;$G$4,0,SUMIFS(Fluxo!$O:$O,Fluxo!$U:$U,"&gt;"&amp;AK$5,Fluxo!$U:$U,"&lt;="&amp;AL$5,Fluxo!$D:$D,$D72,Fluxo!$E:$E,"&lt;&gt;"&amp;"PERMUTANTE"))</f>
        <v>0</v>
      </c>
      <c r="AM72" s="18">
        <f>IF(AM$5&gt;$G$4,0,SUMIFS(Fluxo!$O:$O,Fluxo!$U:$U,"&gt;"&amp;AL$5,Fluxo!$U:$U,"&lt;="&amp;AM$5,Fluxo!$D:$D,$D72,Fluxo!$E:$E,"&lt;&gt;"&amp;"PERMUTANTE"))</f>
        <v>0</v>
      </c>
      <c r="AN72" s="18">
        <f>IF(AN$5&gt;$G$4,0,SUMIFS(Fluxo!$O:$O,Fluxo!$U:$U,"&gt;"&amp;AM$5,Fluxo!$U:$U,"&lt;="&amp;AN$5,Fluxo!$D:$D,$D72,Fluxo!$E:$E,"&lt;&gt;"&amp;"PERMUTANTE"))</f>
        <v>0</v>
      </c>
      <c r="AO72" s="18">
        <f>IF(AO$5&gt;$G$4,0,SUMIFS(Fluxo!$O:$O,Fluxo!$U:$U,"&gt;"&amp;AN$5,Fluxo!$U:$U,"&lt;="&amp;AO$5,Fluxo!$D:$D,$D72,Fluxo!$E:$E,"&lt;&gt;"&amp;"PERMUTANTE"))</f>
        <v>0</v>
      </c>
      <c r="AP72" s="18">
        <f>IF(AP$5&gt;$G$4,0,SUMIFS(Fluxo!$O:$O,Fluxo!$U:$U,"&gt;"&amp;AO$5,Fluxo!$U:$U,"&lt;="&amp;AP$5,Fluxo!$D:$D,$D72,Fluxo!$E:$E,"&lt;&gt;"&amp;"PERMUTANTE"))</f>
        <v>0</v>
      </c>
      <c r="AQ72" s="18">
        <f>IF(AQ$5&gt;$G$4,0,SUMIFS(Fluxo!$O:$O,Fluxo!$U:$U,"&gt;"&amp;AP$5,Fluxo!$U:$U,"&lt;="&amp;AQ$5,Fluxo!$D:$D,$D72,Fluxo!$E:$E,"&lt;&gt;"&amp;"PERMUTANTE"))</f>
        <v>0</v>
      </c>
      <c r="AR72" s="18">
        <f>IF(AR$5&gt;$G$4,0,SUMIFS(Fluxo!$O:$O,Fluxo!$U:$U,"&gt;"&amp;AQ$5,Fluxo!$U:$U,"&lt;="&amp;AR$5,Fluxo!$D:$D,$D72,Fluxo!$E:$E,"&lt;&gt;"&amp;"PERMUTANTE"))</f>
        <v>0</v>
      </c>
      <c r="AS72" s="18">
        <f>IF(AS$5&gt;$G$4,0,SUMIFS(Fluxo!$O:$O,Fluxo!$U:$U,"&gt;"&amp;AR$5,Fluxo!$U:$U,"&lt;="&amp;AS$5,Fluxo!$D:$D,$D72,Fluxo!$E:$E,"&lt;&gt;"&amp;"PERMUTANTE"))</f>
        <v>0</v>
      </c>
      <c r="AT72" s="18">
        <f>IF(AT$5&gt;$G$4,0,SUMIFS(Fluxo!$O:$O,Fluxo!$U:$U,"&gt;"&amp;AS$5,Fluxo!$U:$U,"&lt;="&amp;AT$5,Fluxo!$D:$D,$D72,Fluxo!$E:$E,"&lt;&gt;"&amp;"PERMUTANTE"))</f>
        <v>0</v>
      </c>
      <c r="AU72" s="18">
        <f>IF(AU$5&gt;$G$4,0,SUMIFS(Fluxo!$O:$O,Fluxo!$U:$U,"&gt;"&amp;AT$5,Fluxo!$U:$U,"&lt;="&amp;AU$5,Fluxo!$D:$D,$D72,Fluxo!$E:$E,"&lt;&gt;"&amp;"PERMUTANTE"))</f>
        <v>0</v>
      </c>
      <c r="AV72" s="18">
        <f>IF(AV$5&gt;$G$4,0,SUMIFS(Fluxo!$O:$O,Fluxo!$U:$U,"&gt;"&amp;AU$5,Fluxo!$U:$U,"&lt;="&amp;AV$5,Fluxo!$D:$D,$D72,Fluxo!$E:$E,"&lt;&gt;"&amp;"PERMUTANTE"))</f>
        <v>0</v>
      </c>
      <c r="AW72" s="18">
        <f>IF(AW$5&gt;$G$4,0,SUMIFS(Fluxo!$O:$O,Fluxo!$U:$U,"&gt;"&amp;AV$5,Fluxo!$U:$U,"&lt;="&amp;AW$5,Fluxo!$D:$D,$D72,Fluxo!$E:$E,"&lt;&gt;"&amp;"PERMUTANTE"))</f>
        <v>0</v>
      </c>
      <c r="AX72" s="18">
        <f>IF(AX$5&gt;$G$4,0,SUMIFS(Fluxo!$O:$O,Fluxo!$U:$U,"&gt;"&amp;AW$5,Fluxo!$U:$U,"&lt;="&amp;AX$5,Fluxo!$D:$D,$D72,Fluxo!$E:$E,"&lt;&gt;"&amp;"PERMUTANTE"))</f>
        <v>0</v>
      </c>
      <c r="AY72" s="18">
        <f>IF(AY$5&gt;$G$4,0,SUMIFS(Fluxo!$O:$O,Fluxo!$U:$U,"&gt;"&amp;AX$5,Fluxo!$U:$U,"&lt;="&amp;AY$5,Fluxo!$D:$D,$D72,Fluxo!$E:$E,"&lt;&gt;"&amp;"PERMUTANTE"))</f>
        <v>0</v>
      </c>
      <c r="AZ72" s="18">
        <f>IF(AZ$5&gt;$G$4,0,SUMIFS(Fluxo!$O:$O,Fluxo!$U:$U,"&gt;"&amp;AY$5,Fluxo!$U:$U,"&lt;="&amp;AZ$5,Fluxo!$D:$D,$D72,Fluxo!$E:$E,"&lt;&gt;"&amp;"PERMUTANTE"))</f>
        <v>0</v>
      </c>
      <c r="BA72" s="18">
        <f>IF(BA$5&gt;$G$4,0,SUMIFS(Fluxo!$O:$O,Fluxo!$U:$U,"&gt;"&amp;AZ$5,Fluxo!$U:$U,"&lt;="&amp;BA$5,Fluxo!$D:$D,$D72,Fluxo!$E:$E,"&lt;&gt;"&amp;"PERMUTANTE"))</f>
        <v>0</v>
      </c>
      <c r="BB72" s="18">
        <f>IF(BB$5&gt;$G$4,0,SUMIFS(Fluxo!$O:$O,Fluxo!$U:$U,"&gt;"&amp;BA$5,Fluxo!$U:$U,"&lt;="&amp;BB$5,Fluxo!$D:$D,$D72,Fluxo!$E:$E,"&lt;&gt;"&amp;"PERMUTANTE"))</f>
        <v>0</v>
      </c>
      <c r="BC72" s="18">
        <f>IF(BC$5&gt;$G$4,0,SUMIFS(Fluxo!$O:$O,Fluxo!$U:$U,"&gt;"&amp;BB$5,Fluxo!$U:$U,"&lt;="&amp;BC$5,Fluxo!$D:$D,$D72,Fluxo!$E:$E,"&lt;&gt;"&amp;"PERMUTANTE"))</f>
        <v>0</v>
      </c>
      <c r="BD72" s="18">
        <f>IF(BD$5&gt;$G$4,0,SUMIFS(Fluxo!$O:$O,Fluxo!$U:$U,"&gt;"&amp;BC$5,Fluxo!$U:$U,"&lt;="&amp;BD$5,Fluxo!$D:$D,$D72,Fluxo!$E:$E,"&lt;&gt;"&amp;"PERMUTANTE"))</f>
        <v>0</v>
      </c>
      <c r="BE72" s="18">
        <f>IF(BE$5&gt;$G$4,0,SUMIFS(Fluxo!$O:$O,Fluxo!$U:$U,"&gt;"&amp;BD$5,Fluxo!$U:$U,"&lt;="&amp;BE$5,Fluxo!$D:$D,$D72,Fluxo!$E:$E,"&lt;&gt;"&amp;"PERMUTANTE"))</f>
        <v>0</v>
      </c>
      <c r="BF72" s="18">
        <f>IF(BF$5&gt;$G$4,0,SUMIFS(Fluxo!$O:$O,Fluxo!$U:$U,"&gt;"&amp;BE$5,Fluxo!$U:$U,"&lt;="&amp;BF$5,Fluxo!$D:$D,$D72,Fluxo!$E:$E,"&lt;&gt;"&amp;"PERMUTANTE"))</f>
        <v>0</v>
      </c>
      <c r="BG72" s="18">
        <f>IF(BG$5&gt;$G$4,0,SUMIFS(Fluxo!$O:$O,Fluxo!$U:$U,"&gt;"&amp;BF$5,Fluxo!$U:$U,"&lt;="&amp;BG$5,Fluxo!$D:$D,$D72,Fluxo!$E:$E,"&lt;&gt;"&amp;"PERMUTANTE"))</f>
        <v>0</v>
      </c>
      <c r="BH72" s="18">
        <f>IF(BH$5&gt;$G$4,0,SUMIFS(Fluxo!$O:$O,Fluxo!$U:$U,"&gt;"&amp;BG$5,Fluxo!$U:$U,"&lt;="&amp;BH$5,Fluxo!$D:$D,$D72,Fluxo!$E:$E,"&lt;&gt;"&amp;"PERMUTANTE"))</f>
        <v>0</v>
      </c>
      <c r="BI72" s="18">
        <f>IF(BI$5&gt;$G$4,0,SUMIFS(Fluxo!$O:$O,Fluxo!$U:$U,"&gt;"&amp;BH$5,Fluxo!$U:$U,"&lt;="&amp;BI$5,Fluxo!$D:$D,$D72,Fluxo!$E:$E,"&lt;&gt;"&amp;"PERMUTANTE"))</f>
        <v>0</v>
      </c>
      <c r="BJ72" s="18">
        <f>IF(BJ$5&gt;$G$4,0,SUMIFS(Fluxo!$O:$O,Fluxo!$U:$U,"&gt;"&amp;BI$5,Fluxo!$U:$U,"&lt;="&amp;BJ$5,Fluxo!$D:$D,$D72,Fluxo!$E:$E,"&lt;&gt;"&amp;"PERMUTANTE"))</f>
        <v>0</v>
      </c>
      <c r="BK72" s="18">
        <f>IF(BK$5&gt;$G$4,0,SUMIFS(Fluxo!$O:$O,Fluxo!$U:$U,"&gt;"&amp;BJ$5,Fluxo!$U:$U,"&lt;="&amp;BK$5,Fluxo!$D:$D,$D72,Fluxo!$E:$E,"&lt;&gt;"&amp;"PERMUTANTE"))</f>
        <v>0</v>
      </c>
      <c r="BL72" s="18">
        <f>IF(BL$5&gt;$G$4,0,SUMIFS(Fluxo!$O:$O,Fluxo!$U:$U,"&gt;"&amp;BK$5,Fluxo!$U:$U,"&lt;="&amp;BL$5,Fluxo!$D:$D,$D72,Fluxo!$E:$E,"&lt;&gt;"&amp;"PERMUTANTE"))</f>
        <v>0</v>
      </c>
      <c r="BM72" s="18">
        <f>IF(BM$5&gt;$G$4,0,SUMIFS(Fluxo!$O:$O,Fluxo!$U:$U,"&gt;"&amp;BL$5,Fluxo!$U:$U,"&lt;="&amp;BM$5,Fluxo!$D:$D,$D72,Fluxo!$E:$E,"&lt;&gt;"&amp;"PERMUTANTE"))</f>
        <v>0</v>
      </c>
      <c r="BN72" s="18">
        <f>IF(BN$5&gt;$G$4,0,SUMIFS(Fluxo!$O:$O,Fluxo!$U:$U,"&gt;"&amp;BM$5,Fluxo!$U:$U,"&lt;="&amp;BN$5,Fluxo!$D:$D,$D72,Fluxo!$E:$E,"&lt;&gt;"&amp;"PERMUTANTE"))</f>
        <v>0</v>
      </c>
      <c r="BO72" s="18">
        <f>IF(BO$5&gt;$G$4,0,SUMIFS(Fluxo!$O:$O,Fluxo!$U:$U,"&gt;"&amp;BN$5,Fluxo!$U:$U,"&lt;="&amp;BO$5,Fluxo!$D:$D,$D72,Fluxo!$E:$E,"&lt;&gt;"&amp;"PERMUTANTE"))</f>
        <v>0</v>
      </c>
      <c r="BP72" s="18">
        <f>IF(BP$5&gt;$G$4,0,SUMIFS(Fluxo!$O:$O,Fluxo!$U:$U,"&gt;"&amp;BO$5,Fluxo!$U:$U,"&lt;="&amp;BP$5,Fluxo!$D:$D,$D72,Fluxo!$E:$E,"&lt;&gt;"&amp;"PERMUTANTE"))</f>
        <v>0</v>
      </c>
      <c r="BQ72" s="18">
        <f>IF(BQ$5&gt;$G$4,0,SUMIFS(Fluxo!$O:$O,Fluxo!$U:$U,"&gt;"&amp;BP$5,Fluxo!$U:$U,"&lt;="&amp;BQ$5,Fluxo!$D:$D,$D72,Fluxo!$E:$E,"&lt;&gt;"&amp;"PERMUTANTE"))</f>
        <v>0</v>
      </c>
      <c r="BR72" s="18">
        <f>IF(BR$5&gt;$G$4,0,SUMIFS(Fluxo!$O:$O,Fluxo!$U:$U,"&gt;"&amp;BQ$5,Fluxo!$U:$U,"&lt;="&amp;BR$5,Fluxo!$D:$D,$D72,Fluxo!$E:$E,"&lt;&gt;"&amp;"PERMUTANTE"))</f>
        <v>0</v>
      </c>
      <c r="BS72" s="18">
        <f>IF(BS$5&gt;$G$4,0,SUMIFS(Fluxo!$O:$O,Fluxo!$U:$U,"&gt;"&amp;BR$5,Fluxo!$U:$U,"&lt;="&amp;BS$5,Fluxo!$D:$D,$D72,Fluxo!$E:$E,"&lt;&gt;"&amp;"PERMUTANTE"))</f>
        <v>0</v>
      </c>
      <c r="BT72" s="18">
        <f>IF(BT$5&gt;$G$4,0,SUMIFS(Fluxo!$O:$O,Fluxo!$U:$U,"&gt;"&amp;BS$5,Fluxo!$U:$U,"&lt;="&amp;BT$5,Fluxo!$D:$D,$D72,Fluxo!$E:$E,"&lt;&gt;"&amp;"PERMUTANTE"))</f>
        <v>0</v>
      </c>
      <c r="BU72" s="18">
        <f>IF(BU$5&gt;$G$4,0,SUMIFS(Fluxo!$O:$O,Fluxo!$U:$U,"&gt;"&amp;BT$5,Fluxo!$U:$U,"&lt;="&amp;BU$5,Fluxo!$D:$D,$D72,Fluxo!$E:$E,"&lt;&gt;"&amp;"PERMUTANTE"))</f>
        <v>0</v>
      </c>
      <c r="BV72" s="18">
        <f>IF(BV$5&gt;$G$4,0,SUMIFS(Fluxo!$O:$O,Fluxo!$U:$U,"&gt;"&amp;BU$5,Fluxo!$U:$U,"&lt;="&amp;BV$5,Fluxo!$D:$D,$D72,Fluxo!$E:$E,"&lt;&gt;"&amp;"PERMUTANTE"))</f>
        <v>0</v>
      </c>
      <c r="BW72" s="18">
        <f>IF(BW$5&gt;$G$4,0,SUMIFS(Fluxo!$O:$O,Fluxo!$U:$U,"&gt;"&amp;BV$5,Fluxo!$U:$U,"&lt;="&amp;BW$5,Fluxo!$D:$D,$D72,Fluxo!$E:$E,"&lt;&gt;"&amp;"PERMUTANTE"))</f>
        <v>0</v>
      </c>
      <c r="BX72" s="18">
        <f>IF(BX$5&gt;$G$4,0,SUMIFS(Fluxo!$O:$O,Fluxo!$U:$U,"&gt;"&amp;BW$5,Fluxo!$U:$U,"&lt;="&amp;BX$5,Fluxo!$D:$D,$D72,Fluxo!$E:$E,"&lt;&gt;"&amp;"PERMUTANTE"))</f>
        <v>0</v>
      </c>
      <c r="BY72" s="18">
        <f>IF(BY$5&gt;$G$4,0,SUMIFS(Fluxo!$O:$O,Fluxo!$U:$U,"&gt;"&amp;BX$5,Fluxo!$U:$U,"&lt;="&amp;BY$5,Fluxo!$D:$D,$D72,Fluxo!$E:$E,"&lt;&gt;"&amp;"PERMUTANTE"))</f>
        <v>0</v>
      </c>
      <c r="BZ72" s="18">
        <f>IF(BZ$5&gt;$G$4,0,SUMIFS(Fluxo!$O:$O,Fluxo!$U:$U,"&gt;"&amp;BY$5,Fluxo!$U:$U,"&lt;="&amp;BZ$5,Fluxo!$D:$D,$D72,Fluxo!$E:$E,"&lt;&gt;"&amp;"PERMUTANTE"))</f>
        <v>0</v>
      </c>
      <c r="CA72" s="18">
        <f>IF(CA$5&gt;$G$4,0,SUMIFS(Fluxo!$O:$O,Fluxo!$U:$U,"&gt;"&amp;BZ$5,Fluxo!$U:$U,"&lt;="&amp;CA$5,Fluxo!$D:$D,$D72,Fluxo!$E:$E,"&lt;&gt;"&amp;"PERMUTANTE"))</f>
        <v>0</v>
      </c>
      <c r="CB72" s="18">
        <f>IF(CB$5&gt;$G$4,0,SUMIFS(Fluxo!$O:$O,Fluxo!$U:$U,"&gt;"&amp;CA$5,Fluxo!$U:$U,"&lt;="&amp;CB$5,Fluxo!$D:$D,$D72,Fluxo!$E:$E,"&lt;&gt;"&amp;"PERMUTANTE"))</f>
        <v>0</v>
      </c>
      <c r="CC72" s="18">
        <f>IF(CC$5&gt;$G$4,0,SUMIFS(Fluxo!$O:$O,Fluxo!$U:$U,"&gt;"&amp;CB$5,Fluxo!$U:$U,"&lt;="&amp;CC$5,Fluxo!$D:$D,$D72,Fluxo!$E:$E,"&lt;&gt;"&amp;"PERMUTANTE"))</f>
        <v>0</v>
      </c>
      <c r="CD72" s="18">
        <f>IF(CD$5&gt;$G$4,0,SUMIFS(Fluxo!$O:$O,Fluxo!$U:$U,"&gt;"&amp;CC$5,Fluxo!$U:$U,"&lt;="&amp;CD$5,Fluxo!$D:$D,$D72,Fluxo!$E:$E,"&lt;&gt;"&amp;"PERMUTANTE"))</f>
        <v>0</v>
      </c>
      <c r="CE72" s="18">
        <f>IF(CE$5&gt;$G$4,0,SUMIFS(Fluxo!$O:$O,Fluxo!$U:$U,"&gt;"&amp;CD$5,Fluxo!$U:$U,"&lt;="&amp;CE$5,Fluxo!$D:$D,$D72,Fluxo!$E:$E,"&lt;&gt;"&amp;"PERMUTANTE"))</f>
        <v>0</v>
      </c>
      <c r="CF72" s="18">
        <f>IF(CF$5&gt;$G$4,0,SUMIFS(Fluxo!$O:$O,Fluxo!$U:$U,"&gt;"&amp;CE$5,Fluxo!$U:$U,"&lt;="&amp;CF$5,Fluxo!$D:$D,$D72,Fluxo!$E:$E,"&lt;&gt;"&amp;"PERMUTANTE"))</f>
        <v>0</v>
      </c>
      <c r="CG72" s="18">
        <f>IF(CG$5&gt;$G$4,0,SUMIFS(Fluxo!$O:$O,Fluxo!$U:$U,"&gt;"&amp;CF$5,Fluxo!$U:$U,"&lt;="&amp;CG$5,Fluxo!$D:$D,$D72,Fluxo!$E:$E,"&lt;&gt;"&amp;"PERMUTANTE"))</f>
        <v>0</v>
      </c>
      <c r="CH72" s="18">
        <f>IF(CH$5&gt;$G$4,0,SUMIFS(Fluxo!$O:$O,Fluxo!$U:$U,"&gt;"&amp;CG$5,Fluxo!$U:$U,"&lt;="&amp;CH$5,Fluxo!$D:$D,$D72,Fluxo!$E:$E,"&lt;&gt;"&amp;"PERMUTANTE"))</f>
        <v>0</v>
      </c>
      <c r="CI72" s="18">
        <f>IF(CI$5&gt;$G$4,0,SUMIFS(Fluxo!$O:$O,Fluxo!$U:$U,"&gt;"&amp;CH$5,Fluxo!$U:$U,"&lt;="&amp;CI$5,Fluxo!$D:$D,$D72,Fluxo!$E:$E,"&lt;&gt;"&amp;"PERMUTANTE"))</f>
        <v>0</v>
      </c>
      <c r="CJ72" s="18">
        <f>IF(CJ$5&gt;$G$4,0,SUMIFS(Fluxo!$O:$O,Fluxo!$U:$U,"&gt;"&amp;CI$5,Fluxo!$U:$U,"&lt;="&amp;CJ$5,Fluxo!$D:$D,$D72,Fluxo!$E:$E,"&lt;&gt;"&amp;"PERMUTANTE"))</f>
        <v>0</v>
      </c>
      <c r="CK72" s="18">
        <f>IF(CK$5&gt;$G$4,0,SUMIFS(Fluxo!$O:$O,Fluxo!$U:$U,"&gt;"&amp;CJ$5,Fluxo!$U:$U,"&lt;="&amp;CK$5,Fluxo!$D:$D,$D72,Fluxo!$E:$E,"&lt;&gt;"&amp;"PERMUTANTE"))</f>
        <v>0</v>
      </c>
      <c r="CL72" s="18">
        <f>IF(CL$5&gt;$G$4,0,SUMIFS(Fluxo!$O:$O,Fluxo!$U:$U,"&gt;"&amp;CK$5,Fluxo!$U:$U,"&lt;="&amp;CL$5,Fluxo!$D:$D,$D72,Fluxo!$E:$E,"&lt;&gt;"&amp;"PERMUTANTE"))</f>
        <v>0</v>
      </c>
      <c r="CM72" s="18">
        <f>IF(CM$5&gt;$G$4,0,SUMIFS(Fluxo!$O:$O,Fluxo!$U:$U,"&gt;"&amp;CL$5,Fluxo!$U:$U,"&lt;="&amp;CM$5,Fluxo!$D:$D,$D72,Fluxo!$E:$E,"&lt;&gt;"&amp;"PERMUTANTE"))</f>
        <v>0</v>
      </c>
      <c r="CN72" s="18">
        <f>IF(CN$5&gt;$G$4,0,SUMIFS(Fluxo!$O:$O,Fluxo!$U:$U,"&gt;"&amp;CM$5,Fluxo!$U:$U,"&lt;="&amp;CN$5,Fluxo!$D:$D,$D72,Fluxo!$E:$E,"&lt;&gt;"&amp;"PERMUTANTE"))</f>
        <v>0</v>
      </c>
      <c r="CO72" s="18">
        <f>IF(CO$5&gt;$G$4,0,SUMIFS(Fluxo!$O:$O,Fluxo!$U:$U,"&gt;"&amp;CN$5,Fluxo!$U:$U,"&lt;="&amp;CO$5,Fluxo!$D:$D,$D72,Fluxo!$E:$E,"&lt;&gt;"&amp;"PERMUTANTE"))</f>
        <v>0</v>
      </c>
      <c r="CP72" s="18">
        <f>IF(CP$5&gt;$G$4,0,SUMIFS(Fluxo!$O:$O,Fluxo!$U:$U,"&gt;"&amp;CO$5,Fluxo!$U:$U,"&lt;="&amp;CP$5,Fluxo!$D:$D,$D72,Fluxo!$E:$E,"&lt;&gt;"&amp;"PERMUTANTE"))</f>
        <v>0</v>
      </c>
      <c r="CQ72" s="18">
        <f>IF(CQ$5&gt;$G$4,0,SUMIFS(Fluxo!$O:$O,Fluxo!$U:$U,"&gt;"&amp;CP$5,Fluxo!$U:$U,"&lt;="&amp;CQ$5,Fluxo!$D:$D,$D72,Fluxo!$E:$E,"&lt;&gt;"&amp;"PERMUTANTE"))</f>
        <v>0</v>
      </c>
      <c r="CR72" s="18">
        <f>IF(CR$5&gt;$G$4,0,SUMIFS(Fluxo!$O:$O,Fluxo!$U:$U,"&gt;"&amp;CQ$5,Fluxo!$U:$U,"&lt;="&amp;CR$5,Fluxo!$D:$D,$D72,Fluxo!$E:$E,"&lt;&gt;"&amp;"PERMUTANTE"))</f>
        <v>0</v>
      </c>
      <c r="CS72" s="18">
        <f>IF(CS$5&gt;$G$4,0,SUMIFS(Fluxo!$O:$O,Fluxo!$U:$U,"&gt;"&amp;CR$5,Fluxo!$U:$U,"&lt;="&amp;CS$5,Fluxo!$D:$D,$D72,Fluxo!$E:$E,"&lt;&gt;"&amp;"PERMUTANTE"))</f>
        <v>0</v>
      </c>
      <c r="CT72" s="18">
        <f>IF(CT$5&gt;$G$4,0,SUMIFS(Fluxo!$O:$O,Fluxo!$U:$U,"&gt;"&amp;CS$5,Fluxo!$U:$U,"&lt;="&amp;CT$5,Fluxo!$D:$D,$D72,Fluxo!$E:$E,"&lt;&gt;"&amp;"PERMUTANTE"))</f>
        <v>0</v>
      </c>
      <c r="CU72" s="18">
        <f>IF(CU$5&gt;$G$4,0,SUMIFS(Fluxo!$O:$O,Fluxo!$U:$U,"&gt;"&amp;CT$5,Fluxo!$U:$U,"&lt;="&amp;CU$5,Fluxo!$D:$D,$D72,Fluxo!$E:$E,"&lt;&gt;"&amp;"PERMUTANTE"))</f>
        <v>0</v>
      </c>
      <c r="CV72" s="18">
        <f>IF(CV$5&gt;$G$4,0,SUMIFS(Fluxo!$O:$O,Fluxo!$U:$U,"&gt;"&amp;CU$5,Fluxo!$U:$U,"&lt;="&amp;CV$5,Fluxo!$D:$D,$D72,Fluxo!$E:$E,"&lt;&gt;"&amp;"PERMUTANTE"))</f>
        <v>0</v>
      </c>
      <c r="CW72" s="18">
        <f>IF(CW$5&gt;$G$4,0,SUMIFS(Fluxo!$O:$O,Fluxo!$U:$U,"&gt;"&amp;CV$5,Fluxo!$U:$U,"&lt;="&amp;CW$5,Fluxo!$D:$D,$D72,Fluxo!$E:$E,"&lt;&gt;"&amp;"PERMUTANTE"))</f>
        <v>0</v>
      </c>
      <c r="CX72" s="18">
        <f>IF(CX$5&gt;$G$4,0,SUMIFS(Fluxo!$O:$O,Fluxo!$U:$U,"&gt;"&amp;CW$5,Fluxo!$U:$U,"&lt;="&amp;CX$5,Fluxo!$D:$D,$D72,Fluxo!$E:$E,"&lt;&gt;"&amp;"PERMUTANTE"))</f>
        <v>0</v>
      </c>
      <c r="CY72" s="18">
        <f>IF(CY$5&gt;$G$4,0,SUMIFS(Fluxo!$O:$O,Fluxo!$U:$U,"&gt;"&amp;CX$5,Fluxo!$U:$U,"&lt;="&amp;CY$5,Fluxo!$D:$D,$D72,Fluxo!$E:$E,"&lt;&gt;"&amp;"PERMUTANTE"))</f>
        <v>0</v>
      </c>
      <c r="CZ72" s="18">
        <f>IF(CZ$5&gt;$G$4,0,SUMIFS(Fluxo!$O:$O,Fluxo!$U:$U,"&gt;"&amp;CY$5,Fluxo!$U:$U,"&lt;="&amp;CZ$5,Fluxo!$D:$D,$D72,Fluxo!$E:$E,"&lt;&gt;"&amp;"PERMUTANTE"))</f>
        <v>0</v>
      </c>
      <c r="DA72" s="18">
        <f>IF(DA$5&gt;$G$4,0,SUMIFS(Fluxo!$O:$O,Fluxo!$U:$U,"&gt;"&amp;CZ$5,Fluxo!$U:$U,"&lt;="&amp;DA$5,Fluxo!$D:$D,$D72,Fluxo!$E:$E,"&lt;&gt;"&amp;"PERMUTANTE"))</f>
        <v>0</v>
      </c>
      <c r="DB72" s="18">
        <f>IF(DB$5&gt;$G$4,0,SUMIFS(Fluxo!$O:$O,Fluxo!$U:$U,"&gt;"&amp;DA$5,Fluxo!$U:$U,"&lt;="&amp;DB$5,Fluxo!$D:$D,$D72,Fluxo!$E:$E,"&lt;&gt;"&amp;"PERMUTANTE"))</f>
        <v>0</v>
      </c>
      <c r="DC72" s="18">
        <f>IF(DC$5&gt;$G$4,0,SUMIFS(Fluxo!$O:$O,Fluxo!$U:$U,"&gt;"&amp;DB$5,Fluxo!$U:$U,"&lt;="&amp;DC$5,Fluxo!$D:$D,$D72,Fluxo!$E:$E,"&lt;&gt;"&amp;"PERMUTANTE"))</f>
        <v>0</v>
      </c>
      <c r="DD72" s="18">
        <f>IF(DD$5&gt;$G$4,0,SUMIFS(Fluxo!$O:$O,Fluxo!$U:$U,"&gt;"&amp;DC$5,Fluxo!$U:$U,"&lt;="&amp;DD$5,Fluxo!$D:$D,$D72,Fluxo!$E:$E,"&lt;&gt;"&amp;"PERMUTANTE"))</f>
        <v>0</v>
      </c>
      <c r="DE72" s="18">
        <f>IF(DE$5&gt;$G$4,0,SUMIFS(Fluxo!$O:$O,Fluxo!$U:$U,"&gt;"&amp;DD$5,Fluxo!$U:$U,"&lt;="&amp;DE$5,Fluxo!$D:$D,$D72,Fluxo!$E:$E,"&lt;&gt;"&amp;"PERMUTANTE"))</f>
        <v>0</v>
      </c>
      <c r="DF72" s="18">
        <f>IF(DF$5&gt;$G$4,0,SUMIFS(Fluxo!$O:$O,Fluxo!$U:$U,"&gt;"&amp;DE$5,Fluxo!$U:$U,"&lt;="&amp;DF$5,Fluxo!$D:$D,$D72,Fluxo!$E:$E,"&lt;&gt;"&amp;"PERMUTANTE"))</f>
        <v>0</v>
      </c>
      <c r="DG72" s="18">
        <f>IF(DG$5&gt;$G$4,0,SUMIFS(Fluxo!$O:$O,Fluxo!$U:$U,"&gt;"&amp;DF$5,Fluxo!$U:$U,"&lt;="&amp;DG$5,Fluxo!$D:$D,$D72,Fluxo!$E:$E,"&lt;&gt;"&amp;"PERMUTANTE"))</f>
        <v>0</v>
      </c>
      <c r="DH72" s="18">
        <f>IF(DH$5&gt;$G$4,0,SUMIFS(Fluxo!$O:$O,Fluxo!$U:$U,"&gt;"&amp;DG$5,Fluxo!$U:$U,"&lt;="&amp;DH$5,Fluxo!$D:$D,$D72,Fluxo!$E:$E,"&lt;&gt;"&amp;"PERMUTANTE"))</f>
        <v>0</v>
      </c>
      <c r="DI72" s="18">
        <f>IF(DI$5&gt;$G$4,0,SUMIFS(Fluxo!$O:$O,Fluxo!$U:$U,"&gt;"&amp;DH$5,Fluxo!$U:$U,"&lt;="&amp;DI$5,Fluxo!$D:$D,$D72,Fluxo!$E:$E,"&lt;&gt;"&amp;"PERMUTANTE"))</f>
        <v>0</v>
      </c>
      <c r="DJ72" s="18">
        <f>IF(DJ$5&gt;$G$4,0,SUMIFS(Fluxo!$O:$O,Fluxo!$U:$U,"&gt;"&amp;DI$5,Fluxo!$U:$U,"&lt;="&amp;DJ$5,Fluxo!$D:$D,$D72,Fluxo!$E:$E,"&lt;&gt;"&amp;"PERMUTANTE"))</f>
        <v>0</v>
      </c>
      <c r="DK72" s="18">
        <f>IF(DK$5&gt;$G$4,0,SUMIFS(Fluxo!$O:$O,Fluxo!$U:$U,"&gt;"&amp;DJ$5,Fluxo!$U:$U,"&lt;="&amp;DK$5,Fluxo!$D:$D,$D72,Fluxo!$E:$E,"&lt;&gt;"&amp;"PERMUTANTE"))</f>
        <v>0</v>
      </c>
      <c r="DL72" s="18">
        <f>IF(DL$5&gt;$G$4,0,SUMIFS(Fluxo!$O:$O,Fluxo!$U:$U,"&gt;"&amp;DK$5,Fluxo!$U:$U,"&lt;="&amp;DL$5,Fluxo!$D:$D,$D72,Fluxo!$E:$E,"&lt;&gt;"&amp;"PERMUTANTE"))</f>
        <v>0</v>
      </c>
      <c r="DM72" s="18">
        <f>IF(DM$5&gt;$G$4,0,SUMIFS(Fluxo!$O:$O,Fluxo!$U:$U,"&gt;"&amp;DL$5,Fluxo!$U:$U,"&lt;="&amp;DM$5,Fluxo!$D:$D,$D72,Fluxo!$E:$E,"&lt;&gt;"&amp;"PERMUTANTE"))</f>
        <v>0</v>
      </c>
      <c r="DN72" s="18">
        <f>IF(DN$5&gt;$G$4,0,SUMIFS(Fluxo!$O:$O,Fluxo!$U:$U,"&gt;"&amp;DM$5,Fluxo!$U:$U,"&lt;="&amp;DN$5,Fluxo!$D:$D,$D72,Fluxo!$E:$E,"&lt;&gt;"&amp;"PERMUTANTE"))</f>
        <v>0</v>
      </c>
      <c r="DO72" s="18">
        <f>IF(DO$5&gt;$G$4,0,SUMIFS(Fluxo!$O:$O,Fluxo!$U:$U,"&gt;"&amp;DN$5,Fluxo!$U:$U,"&lt;="&amp;DO$5,Fluxo!$D:$D,$D72,Fluxo!$E:$E,"&lt;&gt;"&amp;"PERMUTANTE"))</f>
        <v>0</v>
      </c>
      <c r="DP72" s="18">
        <f>IF(DP$5&gt;$G$4,0,SUMIFS(Fluxo!$O:$O,Fluxo!$U:$U,"&gt;"&amp;DO$5,Fluxo!$U:$U,"&lt;="&amp;DP$5,Fluxo!$D:$D,$D72,Fluxo!$E:$E,"&lt;&gt;"&amp;"PERMUTANTE"))</f>
        <v>0</v>
      </c>
      <c r="DQ72" s="18">
        <f>IF(DQ$5&gt;$G$4,0,SUMIFS(Fluxo!$O:$O,Fluxo!$U:$U,"&gt;"&amp;DP$5,Fluxo!$U:$U,"&lt;="&amp;DQ$5,Fluxo!$D:$D,$D72,Fluxo!$E:$E,"&lt;&gt;"&amp;"PERMUTANTE"))</f>
        <v>0</v>
      </c>
      <c r="DR72" s="18">
        <f>IF(DR$5&gt;$G$4,0,SUMIFS(Fluxo!$O:$O,Fluxo!$U:$U,"&gt;"&amp;DQ$5,Fluxo!$U:$U,"&lt;="&amp;DR$5,Fluxo!$D:$D,$D72,Fluxo!$E:$E,"&lt;&gt;"&amp;"PERMUTANTE"))</f>
        <v>0</v>
      </c>
      <c r="DS72" s="18">
        <f>IF(DS$5&gt;$G$4,0,SUMIFS(Fluxo!$O:$O,Fluxo!$U:$U,"&gt;"&amp;DR$5,Fluxo!$U:$U,"&lt;="&amp;DS$5,Fluxo!$D:$D,$D72,Fluxo!$E:$E,"&lt;&gt;"&amp;"PERMUTANTE"))</f>
        <v>0</v>
      </c>
      <c r="DT72" s="18">
        <f>IF(DT$5&gt;$G$4,0,SUMIFS(Fluxo!$O:$O,Fluxo!$U:$U,"&gt;"&amp;DS$5,Fluxo!$U:$U,"&lt;="&amp;DT$5,Fluxo!$D:$D,$D72,Fluxo!$E:$E,"&lt;&gt;"&amp;"PERMUTANTE"))</f>
        <v>0</v>
      </c>
      <c r="DU72" s="18">
        <f>IF(DU$5&gt;$G$4,0,SUMIFS(Fluxo!$O:$O,Fluxo!$U:$U,"&gt;"&amp;DT$5,Fluxo!$U:$U,"&lt;="&amp;DU$5,Fluxo!$D:$D,$D72,Fluxo!$E:$E,"&lt;&gt;"&amp;"PERMUTANTE"))</f>
        <v>0</v>
      </c>
      <c r="DV72" s="18">
        <f>IF(DV$5&gt;$G$4,0,SUMIFS(Fluxo!$O:$O,Fluxo!$U:$U,"&gt;"&amp;DU$5,Fluxo!$U:$U,"&lt;="&amp;DV$5,Fluxo!$D:$D,$D72,Fluxo!$E:$E,"&lt;&gt;"&amp;"PERMUTANTE"))</f>
        <v>0</v>
      </c>
      <c r="DW72" s="18">
        <f>IF(DW$5&gt;$G$4,0,SUMIFS(Fluxo!$O:$O,Fluxo!$U:$U,"&gt;"&amp;DV$5,Fluxo!$U:$U,"&lt;="&amp;DW$5,Fluxo!$D:$D,$D72,Fluxo!$E:$E,"&lt;&gt;"&amp;"PERMUTANTE"))</f>
        <v>0</v>
      </c>
      <c r="DX72" s="18">
        <f>IF(DX$5&gt;$G$4,0,SUMIFS(Fluxo!$O:$O,Fluxo!$U:$U,"&gt;"&amp;DW$5,Fluxo!$U:$U,"&lt;="&amp;DX$5,Fluxo!$D:$D,$D72,Fluxo!$E:$E,"&lt;&gt;"&amp;"PERMUTANTE"))</f>
        <v>0</v>
      </c>
      <c r="DY72" s="18">
        <f>IF(DY$5&gt;$G$4,0,SUMIFS(Fluxo!$O:$O,Fluxo!$U:$U,"&gt;"&amp;DX$5,Fluxo!$U:$U,"&lt;="&amp;DY$5,Fluxo!$D:$D,$D72,Fluxo!$E:$E,"&lt;&gt;"&amp;"PERMUTANTE"))</f>
        <v>0</v>
      </c>
      <c r="DZ72" s="18">
        <f>IF(DZ$5&gt;$G$4,0,SUMIFS(Fluxo!$O:$O,Fluxo!$U:$U,"&gt;"&amp;DY$5,Fluxo!$U:$U,"&lt;="&amp;DZ$5,Fluxo!$D:$D,$D72,Fluxo!$E:$E,"&lt;&gt;"&amp;"PERMUTANTE"))</f>
        <v>0</v>
      </c>
      <c r="EA72" s="18">
        <f>IF(EA$5&gt;$G$4,0,SUMIFS(Fluxo!$O:$O,Fluxo!$U:$U,"&gt;"&amp;DZ$5,Fluxo!$U:$U,"&lt;="&amp;EA$5,Fluxo!$D:$D,$D72,Fluxo!$E:$E,"&lt;&gt;"&amp;"PERMUTANTE"))</f>
        <v>0</v>
      </c>
      <c r="EB72" s="18">
        <f>IF(EB$5&gt;$G$4,0,SUMIFS(Fluxo!$O:$O,Fluxo!$U:$U,"&gt;"&amp;EA$5,Fluxo!$U:$U,"&lt;="&amp;EB$5,Fluxo!$D:$D,$D72,Fluxo!$E:$E,"&lt;&gt;"&amp;"PERMUTANTE"))</f>
        <v>0</v>
      </c>
      <c r="EC72" s="18">
        <f>IF(EC$5&gt;$G$4,0,SUMIFS(Fluxo!$O:$O,Fluxo!$U:$U,"&gt;"&amp;EB$5,Fluxo!$U:$U,"&lt;="&amp;EC$5,Fluxo!$D:$D,$D72,Fluxo!$E:$E,"&lt;&gt;"&amp;"PERMUTANTE"))</f>
        <v>0</v>
      </c>
      <c r="ED72" s="18">
        <f>IF(ED$5&gt;$G$4,0,SUMIFS(Fluxo!$O:$O,Fluxo!$U:$U,"&gt;"&amp;EC$5,Fluxo!$U:$U,"&lt;="&amp;ED$5,Fluxo!$D:$D,$D72,Fluxo!$E:$E,"&lt;&gt;"&amp;"PERMUTANTE"))</f>
        <v>0</v>
      </c>
      <c r="EE72" s="18">
        <f>IF(EE$5&gt;$G$4,0,SUMIFS(Fluxo!$O:$O,Fluxo!$U:$U,"&gt;"&amp;ED$5,Fluxo!$U:$U,"&lt;="&amp;EE$5,Fluxo!$D:$D,$D72,Fluxo!$E:$E,"&lt;&gt;"&amp;"PERMUTANTE"))</f>
        <v>0</v>
      </c>
      <c r="EF72" s="18">
        <f>IF(EF$5&gt;$G$4,0,SUMIFS(Fluxo!$O:$O,Fluxo!$U:$U,"&gt;"&amp;EE$5,Fluxo!$U:$U,"&lt;="&amp;EF$5,Fluxo!$D:$D,$D72,Fluxo!$E:$E,"&lt;&gt;"&amp;"PERMUTANTE"))</f>
        <v>0</v>
      </c>
      <c r="EG72" s="18">
        <f>IF(EG$5&gt;$G$4,0,SUMIFS(Fluxo!$O:$O,Fluxo!$U:$U,"&gt;"&amp;EF$5,Fluxo!$U:$U,"&lt;="&amp;EG$5,Fluxo!$D:$D,$D72,Fluxo!$E:$E,"&lt;&gt;"&amp;"PERMUTANTE"))</f>
        <v>0</v>
      </c>
      <c r="EH72" s="18">
        <f>IF(EH$5&gt;$G$4,0,SUMIFS(Fluxo!$O:$O,Fluxo!$U:$U,"&gt;"&amp;EG$5,Fluxo!$U:$U,"&lt;="&amp;EH$5,Fluxo!$D:$D,$D72,Fluxo!$E:$E,"&lt;&gt;"&amp;"PERMUTANTE"))</f>
        <v>0</v>
      </c>
      <c r="EI72" s="18">
        <f>IF(EI$5&gt;$G$4,0,SUMIFS(Fluxo!$O:$O,Fluxo!$U:$U,"&gt;"&amp;EH$5,Fluxo!$U:$U,"&lt;="&amp;EI$5,Fluxo!$D:$D,$D72,Fluxo!$E:$E,"&lt;&gt;"&amp;"PERMUTANTE"))</f>
        <v>0</v>
      </c>
      <c r="EJ72" s="18">
        <f>IF(EJ$5&gt;$G$4,0,SUMIFS(Fluxo!$O:$O,Fluxo!$U:$U,"&gt;"&amp;EI$5,Fluxo!$U:$U,"&lt;="&amp;EJ$5,Fluxo!$D:$D,$D72,Fluxo!$E:$E,"&lt;&gt;"&amp;"PERMUTANTE"))</f>
        <v>0</v>
      </c>
      <c r="EK72" s="18">
        <f>IF(EK$5&gt;$G$4,0,SUMIFS(Fluxo!$O:$O,Fluxo!$U:$U,"&gt;"&amp;EJ$5,Fluxo!$U:$U,"&lt;="&amp;EK$5,Fluxo!$D:$D,$D72,Fluxo!$E:$E,"&lt;&gt;"&amp;"PERMUTANTE"))</f>
        <v>0</v>
      </c>
      <c r="EL72" s="18">
        <f>IF(EL$5&gt;$G$4,0,SUMIFS(Fluxo!$O:$O,Fluxo!$U:$U,"&gt;"&amp;EK$5,Fluxo!$U:$U,"&lt;="&amp;EL$5,Fluxo!$D:$D,$D72,Fluxo!$E:$E,"&lt;&gt;"&amp;"PERMUTANTE"))</f>
        <v>0</v>
      </c>
      <c r="EM72" s="18">
        <f>IF(EM$5&gt;$G$4,0,SUMIFS(Fluxo!$O:$O,Fluxo!$U:$U,"&gt;"&amp;EL$5,Fluxo!$U:$U,"&lt;="&amp;EM$5,Fluxo!$D:$D,$D72,Fluxo!$E:$E,"&lt;&gt;"&amp;"PERMUTANTE"))</f>
        <v>0</v>
      </c>
      <c r="EN72" s="18">
        <f>IF(EN$5&gt;$G$4,0,SUMIFS(Fluxo!$O:$O,Fluxo!$U:$U,"&gt;"&amp;EM$5,Fluxo!$U:$U,"&lt;="&amp;EN$5,Fluxo!$D:$D,$D72,Fluxo!$E:$E,"&lt;&gt;"&amp;"PERMUTANTE"))</f>
        <v>0</v>
      </c>
      <c r="EO72" s="18">
        <f>IF(EO$5&gt;$G$4,0,SUMIFS(Fluxo!$O:$O,Fluxo!$U:$U,"&gt;"&amp;EN$5,Fluxo!$U:$U,"&lt;="&amp;EO$5,Fluxo!$D:$D,$D72,Fluxo!$E:$E,"&lt;&gt;"&amp;"PERMUTANTE"))</f>
        <v>0</v>
      </c>
      <c r="EP72" s="18">
        <f>IF(EP$5&gt;$G$4,0,SUMIFS(Fluxo!$O:$O,Fluxo!$U:$U,"&gt;"&amp;EO$5,Fluxo!$U:$U,"&lt;="&amp;EP$5,Fluxo!$D:$D,$D72,Fluxo!$E:$E,"&lt;&gt;"&amp;"PERMUTANTE"))</f>
        <v>0</v>
      </c>
      <c r="EQ72" s="18">
        <f>IF(EQ$5&gt;$G$4,0,SUMIFS(Fluxo!$O:$O,Fluxo!$U:$U,"&gt;"&amp;EP$5,Fluxo!$U:$U,"&lt;="&amp;EQ$5,Fluxo!$D:$D,$D72,Fluxo!$E:$E,"&lt;&gt;"&amp;"PERMUTANTE"))</f>
        <v>0</v>
      </c>
      <c r="ER72" s="18">
        <f>IF(ER$5&gt;$G$4,0,SUMIFS(Fluxo!$O:$O,Fluxo!$U:$U,"&gt;"&amp;EQ$5,Fluxo!$U:$U,"&lt;="&amp;ER$5,Fluxo!$D:$D,$D72,Fluxo!$E:$E,"&lt;&gt;"&amp;"PERMUTANTE"))</f>
        <v>0</v>
      </c>
      <c r="ES72" s="18">
        <f>IF(ES$5&gt;$G$4,0,SUMIFS(Fluxo!$O:$O,Fluxo!$U:$U,"&gt;"&amp;ER$5,Fluxo!$U:$U,"&lt;="&amp;ES$5,Fluxo!$D:$D,$D72,Fluxo!$E:$E,"&lt;&gt;"&amp;"PERMUTANTE"))</f>
        <v>0</v>
      </c>
      <c r="ET72" s="18">
        <f>IF(ET$5&gt;$G$4,0,SUMIFS(Fluxo!$O:$O,Fluxo!$U:$U,"&gt;"&amp;ES$5,Fluxo!$U:$U,"&lt;="&amp;ET$5,Fluxo!$D:$D,$D72,Fluxo!$E:$E,"&lt;&gt;"&amp;"PERMUTANTE"))</f>
        <v>0</v>
      </c>
      <c r="EU72" s="18">
        <f>IF(EU$5&gt;$G$4,0,SUMIFS(Fluxo!$O:$O,Fluxo!$U:$U,"&gt;"&amp;ET$5,Fluxo!$U:$U,"&lt;="&amp;EU$5,Fluxo!$D:$D,$D72,Fluxo!$E:$E,"&lt;&gt;"&amp;"PERMUTANTE"))</f>
        <v>0</v>
      </c>
      <c r="EV72" s="18">
        <f>IF(EV$5&gt;$G$4,0,SUMIFS(Fluxo!$O:$O,Fluxo!$U:$U,"&gt;"&amp;EU$5,Fluxo!$U:$U,"&lt;="&amp;EV$5,Fluxo!$D:$D,$D72,Fluxo!$E:$E,"&lt;&gt;"&amp;"PERMUTANTE"))</f>
        <v>0</v>
      </c>
      <c r="EW72" s="18">
        <f>IF(EW$5&gt;$G$4,0,SUMIFS(Fluxo!$O:$O,Fluxo!$U:$U,"&gt;"&amp;EV$5,Fluxo!$U:$U,"&lt;="&amp;EW$5,Fluxo!$D:$D,$D72,Fluxo!$E:$E,"&lt;&gt;"&amp;"PERMUTANTE"))</f>
        <v>0</v>
      </c>
      <c r="EX72" s="18">
        <f>IF(EX$5&gt;$G$4,0,SUMIFS(Fluxo!$O:$O,Fluxo!$U:$U,"&gt;"&amp;EW$5,Fluxo!$U:$U,"&lt;="&amp;EX$5,Fluxo!$D:$D,$D72,Fluxo!$E:$E,"&lt;&gt;"&amp;"PERMUTANTE"))</f>
        <v>0</v>
      </c>
      <c r="EY72" s="18">
        <f>IF(EY$5&gt;$G$4,0,SUMIFS(Fluxo!$O:$O,Fluxo!$U:$U,"&gt;"&amp;EX$5,Fluxo!$U:$U,"&lt;="&amp;EY$5,Fluxo!$D:$D,$D72,Fluxo!$E:$E,"&lt;&gt;"&amp;"PERMUTANTE"))</f>
        <v>0</v>
      </c>
      <c r="EZ72" s="18">
        <f>IF(EZ$5&gt;$G$4,0,SUMIFS(Fluxo!$O:$O,Fluxo!$U:$U,"&gt;"&amp;EY$5,Fluxo!$U:$U,"&lt;="&amp;EZ$5,Fluxo!$D:$D,$D72,Fluxo!$E:$E,"&lt;&gt;"&amp;"PERMUTANTE"))</f>
        <v>0</v>
      </c>
      <c r="FA72" s="18">
        <f>IF(FA$5&gt;$G$4,0,SUMIFS(Fluxo!$O:$O,Fluxo!$U:$U,"&gt;"&amp;EZ$5,Fluxo!$U:$U,"&lt;="&amp;FA$5,Fluxo!$D:$D,$D72,Fluxo!$E:$E,"&lt;&gt;"&amp;"PERMUTANTE"))</f>
        <v>0</v>
      </c>
      <c r="FB72" s="18">
        <f>IF(FB$5&gt;$G$4,0,SUMIFS(Fluxo!$O:$O,Fluxo!$U:$U,"&gt;"&amp;FA$5,Fluxo!$U:$U,"&lt;="&amp;FB$5,Fluxo!$D:$D,$D72,Fluxo!$E:$E,"&lt;&gt;"&amp;"PERMUTANTE"))</f>
        <v>0</v>
      </c>
      <c r="FC72" s="18">
        <f>IF(FC$5&gt;$G$4,0,SUMIFS(Fluxo!$O:$O,Fluxo!$U:$U,"&gt;"&amp;FB$5,Fluxo!$U:$U,"&lt;="&amp;FC$5,Fluxo!$D:$D,$D72,Fluxo!$E:$E,"&lt;&gt;"&amp;"PERMUTANTE"))</f>
        <v>0</v>
      </c>
      <c r="FD72" s="18">
        <f>IF(FD$5&gt;$G$4,0,SUMIFS(Fluxo!$O:$O,Fluxo!$U:$U,"&gt;"&amp;FC$5,Fluxo!$U:$U,"&lt;="&amp;FD$5,Fluxo!$D:$D,$D72,Fluxo!$E:$E,"&lt;&gt;"&amp;"PERMUTANTE"))</f>
        <v>0</v>
      </c>
      <c r="FE72" s="18">
        <f>IF(FE$5&gt;$G$4,0,SUMIFS(Fluxo!$O:$O,Fluxo!$U:$U,"&gt;"&amp;FD$5,Fluxo!$U:$U,"&lt;="&amp;FE$5,Fluxo!$D:$D,$D72,Fluxo!$E:$E,"&lt;&gt;"&amp;"PERMUTANTE"))</f>
        <v>0</v>
      </c>
      <c r="FF72" s="18">
        <f>IF(FF$5&gt;$G$4,0,SUMIFS(Fluxo!$O:$O,Fluxo!$U:$U,"&gt;"&amp;FE$5,Fluxo!$U:$U,"&lt;="&amp;FF$5,Fluxo!$D:$D,$D72,Fluxo!$E:$E,"&lt;&gt;"&amp;"PERMUTANTE"))</f>
        <v>0</v>
      </c>
      <c r="FG72" s="18">
        <f>IF(FG$5&gt;$G$4,0,SUMIFS(Fluxo!$O:$O,Fluxo!$U:$U,"&gt;"&amp;FF$5,Fluxo!$U:$U,"&lt;="&amp;FG$5,Fluxo!$D:$D,$D72,Fluxo!$E:$E,"&lt;&gt;"&amp;"PERMUTANTE"))</f>
        <v>0</v>
      </c>
      <c r="FH72" s="18">
        <f>IF(FH$5&gt;$G$4,0,SUMIFS(Fluxo!$O:$O,Fluxo!$U:$U,"&gt;"&amp;FG$5,Fluxo!$U:$U,"&lt;="&amp;FH$5,Fluxo!$D:$D,$D72,Fluxo!$E:$E,"&lt;&gt;"&amp;"PERMUTANTE"))</f>
        <v>0</v>
      </c>
      <c r="FI72" s="18">
        <f>IF(FI$5&gt;$G$4,0,SUMIFS(Fluxo!$O:$O,Fluxo!$U:$U,"&gt;"&amp;FH$5,Fluxo!$U:$U,"&lt;="&amp;FI$5,Fluxo!$D:$D,$D72,Fluxo!$E:$E,"&lt;&gt;"&amp;"PERMUTANTE"))</f>
        <v>0</v>
      </c>
      <c r="FJ72" s="18">
        <f>IF(FJ$5&gt;$G$4,0,SUMIFS(Fluxo!$O:$O,Fluxo!$U:$U,"&gt;"&amp;FI$5,Fluxo!$U:$U,"&lt;="&amp;FJ$5,Fluxo!$D:$D,$D72,Fluxo!$E:$E,"&lt;&gt;"&amp;"PERMUTANTE"))</f>
        <v>0</v>
      </c>
      <c r="FK72" s="18">
        <f>IF(FK$5&gt;$G$4,0,SUMIFS(Fluxo!$O:$O,Fluxo!$U:$U,"&gt;"&amp;FJ$5,Fluxo!$U:$U,"&lt;="&amp;FK$5,Fluxo!$D:$D,$D72,Fluxo!$E:$E,"&lt;&gt;"&amp;"PERMUTANTE"))</f>
        <v>0</v>
      </c>
      <c r="FL72" s="18">
        <f>IF(FL$5&gt;$G$4,0,SUMIFS(Fluxo!$O:$O,Fluxo!$U:$U,"&gt;"&amp;FK$5,Fluxo!$U:$U,"&lt;="&amp;FL$5,Fluxo!$D:$D,$D72,Fluxo!$E:$E,"&lt;&gt;"&amp;"PERMUTANTE"))</f>
        <v>0</v>
      </c>
      <c r="FM72" s="18">
        <f>IF(FM$5&gt;$G$4,0,SUMIFS(Fluxo!$O:$O,Fluxo!$U:$U,"&gt;"&amp;FL$5,Fluxo!$U:$U,"&lt;="&amp;FM$5,Fluxo!$D:$D,$D72,Fluxo!$E:$E,"&lt;&gt;"&amp;"PERMUTANTE"))</f>
        <v>0</v>
      </c>
      <c r="FN72" s="18">
        <f>IF(FN$5&gt;$G$4,0,SUMIFS(Fluxo!$O:$O,Fluxo!$U:$U,"&gt;"&amp;FM$5,Fluxo!$U:$U,"&lt;="&amp;FN$5,Fluxo!$D:$D,$D72,Fluxo!$E:$E,"&lt;&gt;"&amp;"PERMUTANTE"))</f>
        <v>0</v>
      </c>
      <c r="FO72" s="18">
        <f>IF(FO$5&gt;$G$4,0,SUMIFS(Fluxo!$O:$O,Fluxo!$U:$U,"&gt;"&amp;FN$5,Fluxo!$U:$U,"&lt;="&amp;FO$5,Fluxo!$D:$D,$D72,Fluxo!$E:$E,"&lt;&gt;"&amp;"PERMUTANTE"))</f>
        <v>0</v>
      </c>
      <c r="FP72" s="18">
        <f>IF(FP$5&gt;$G$4,0,SUMIFS(Fluxo!$O:$O,Fluxo!$U:$U,"&gt;"&amp;FO$5,Fluxo!$U:$U,"&lt;="&amp;FP$5,Fluxo!$D:$D,$D72,Fluxo!$E:$E,"&lt;&gt;"&amp;"PERMUTANTE"))</f>
        <v>0</v>
      </c>
      <c r="FQ72" s="18">
        <f>IF(FQ$5&gt;$G$4,0,SUMIFS(Fluxo!$O:$O,Fluxo!$U:$U,"&gt;"&amp;FP$5,Fluxo!$U:$U,"&lt;="&amp;FQ$5,Fluxo!$D:$D,$D72,Fluxo!$E:$E,"&lt;&gt;"&amp;"PERMUTANTE"))</f>
        <v>0</v>
      </c>
      <c r="FR72" s="18">
        <f>IF(FR$5&gt;$G$4,0,SUMIFS(Fluxo!$O:$O,Fluxo!$U:$U,"&gt;"&amp;FQ$5,Fluxo!$U:$U,"&lt;="&amp;FR$5,Fluxo!$D:$D,$D72,Fluxo!$E:$E,"&lt;&gt;"&amp;"PERMUTANTE"))</f>
        <v>0</v>
      </c>
      <c r="FS72" s="18">
        <f>IF(FS$5&gt;$G$4,0,SUMIFS(Fluxo!$O:$O,Fluxo!$U:$U,"&gt;"&amp;FR$5,Fluxo!$U:$U,"&lt;="&amp;FS$5,Fluxo!$D:$D,$D72,Fluxo!$E:$E,"&lt;&gt;"&amp;"PERMUTANTE"))</f>
        <v>0</v>
      </c>
      <c r="FT72" s="18">
        <f>IF(FT$5&gt;$G$4,0,SUMIFS(Fluxo!$O:$O,Fluxo!$U:$U,"&gt;"&amp;FS$5,Fluxo!$U:$U,"&lt;="&amp;FT$5,Fluxo!$D:$D,$D72,Fluxo!$E:$E,"&lt;&gt;"&amp;"PERMUTANTE"))</f>
        <v>0</v>
      </c>
      <c r="FU72" s="18">
        <f>IF(FU$5&gt;$G$4,0,SUMIFS(Fluxo!$O:$O,Fluxo!$U:$U,"&gt;"&amp;FT$5,Fluxo!$U:$U,"&lt;="&amp;FU$5,Fluxo!$D:$D,$D72,Fluxo!$E:$E,"&lt;&gt;"&amp;"PERMUTANTE"))</f>
        <v>0</v>
      </c>
      <c r="FV72" s="18">
        <f>IF(FV$5&gt;$G$4,0,SUMIFS(Fluxo!$O:$O,Fluxo!$U:$U,"&gt;"&amp;FU$5,Fluxo!$U:$U,"&lt;="&amp;FV$5,Fluxo!$D:$D,$D72,Fluxo!$E:$E,"&lt;&gt;"&amp;"PERMUTANTE"))</f>
        <v>0</v>
      </c>
      <c r="FW72" s="18">
        <f>IF(FW$5&gt;$G$4,0,SUMIFS(Fluxo!$O:$O,Fluxo!$U:$U,"&gt;"&amp;FV$5,Fluxo!$U:$U,"&lt;="&amp;FW$5,Fluxo!$D:$D,$D72,Fluxo!$E:$E,"&lt;&gt;"&amp;"PERMUTANTE"))</f>
        <v>0</v>
      </c>
      <c r="FX72" s="18">
        <f>IF(FX$5&gt;$G$4,0,SUMIFS(Fluxo!$O:$O,Fluxo!$U:$U,"&gt;"&amp;FW$5,Fluxo!$U:$U,"&lt;="&amp;FX$5,Fluxo!$D:$D,$D72,Fluxo!$E:$E,"&lt;&gt;"&amp;"PERMUTANTE"))</f>
        <v>0</v>
      </c>
      <c r="FY72" s="18">
        <f>IF(FY$5&gt;$G$4,0,SUMIFS(Fluxo!$O:$O,Fluxo!$U:$U,"&gt;"&amp;FX$5,Fluxo!$U:$U,"&lt;="&amp;FY$5,Fluxo!$D:$D,$D72,Fluxo!$E:$E,"&lt;&gt;"&amp;"PERMUTANTE"))</f>
        <v>0</v>
      </c>
      <c r="FZ72" s="18">
        <f>IF(FZ$5&gt;$G$4,0,SUMIFS(Fluxo!$O:$O,Fluxo!$U:$U,"&gt;"&amp;FY$5,Fluxo!$U:$U,"&lt;="&amp;FZ$5,Fluxo!$D:$D,$D72,Fluxo!$E:$E,"&lt;&gt;"&amp;"PERMUTANTE"))</f>
        <v>0</v>
      </c>
      <c r="GA72" s="18">
        <f>IF(GA$5&gt;$G$4,0,SUMIFS(Fluxo!$O:$O,Fluxo!$U:$U,"&gt;"&amp;FZ$5,Fluxo!$U:$U,"&lt;="&amp;GA$5,Fluxo!$D:$D,$D72,Fluxo!$E:$E,"&lt;&gt;"&amp;"PERMUTANTE"))</f>
        <v>0</v>
      </c>
      <c r="GB72" s="18">
        <f>IF(GB$5&gt;$G$4,0,SUMIFS(Fluxo!$O:$O,Fluxo!$U:$U,"&gt;"&amp;GA$5,Fluxo!$U:$U,"&lt;="&amp;GB$5,Fluxo!$D:$D,$D72,Fluxo!$E:$E,"&lt;&gt;"&amp;"PERMUTANTE"))</f>
        <v>0</v>
      </c>
      <c r="GC72" s="18">
        <f>IF(GC$5&gt;$G$4,0,SUMIFS(Fluxo!$O:$O,Fluxo!$U:$U,"&gt;"&amp;GB$5,Fluxo!$U:$U,"&lt;="&amp;GC$5,Fluxo!$D:$D,$D72,Fluxo!$E:$E,"&lt;&gt;"&amp;"PERMUTANTE"))</f>
        <v>0</v>
      </c>
      <c r="GD72" s="18">
        <f>IF(GD$5&gt;$G$4,0,SUMIFS(Fluxo!$O:$O,Fluxo!$U:$U,"&gt;"&amp;GC$5,Fluxo!$U:$U,"&lt;="&amp;GD$5,Fluxo!$D:$D,$D72,Fluxo!$E:$E,"&lt;&gt;"&amp;"PERMUTANTE"))</f>
        <v>0</v>
      </c>
      <c r="GE72" s="18">
        <f>IF(GE$5&gt;$G$4,0,SUMIFS(Fluxo!$O:$O,Fluxo!$U:$U,"&gt;"&amp;GD$5,Fluxo!$U:$U,"&lt;="&amp;GE$5,Fluxo!$D:$D,$D72,Fluxo!$E:$E,"&lt;&gt;"&amp;"PERMUTANTE"))</f>
        <v>0</v>
      </c>
      <c r="GF72" s="18">
        <f>IF(GF$5&gt;$G$4,0,SUMIFS(Fluxo!$O:$O,Fluxo!$U:$U,"&gt;"&amp;GE$5,Fluxo!$U:$U,"&lt;="&amp;GF$5,Fluxo!$D:$D,$D72,Fluxo!$E:$E,"&lt;&gt;"&amp;"PERMUTANTE"))</f>
        <v>0</v>
      </c>
      <c r="GG72" s="18">
        <f>IF(GG$5&gt;$G$4,0,SUMIFS(Fluxo!$O:$O,Fluxo!$U:$U,"&gt;"&amp;GF$5,Fluxo!$U:$U,"&lt;="&amp;GG$5,Fluxo!$D:$D,$D72,Fluxo!$E:$E,"&lt;&gt;"&amp;"PERMUTANTE"))</f>
        <v>0</v>
      </c>
      <c r="GH72" s="18">
        <f>IF(GH$5&gt;$G$4,0,SUMIFS(Fluxo!$O:$O,Fluxo!$U:$U,"&gt;"&amp;GG$5,Fluxo!$U:$U,"&lt;="&amp;GH$5,Fluxo!$D:$D,$D72,Fluxo!$E:$E,"&lt;&gt;"&amp;"PERMUTANTE"))</f>
        <v>0</v>
      </c>
      <c r="GI72" s="18">
        <f>IF(GI$5&gt;$G$4,0,SUMIFS(Fluxo!$O:$O,Fluxo!$U:$U,"&gt;"&amp;GH$5,Fluxo!$U:$U,"&lt;="&amp;GI$5,Fluxo!$D:$D,$D72,Fluxo!$E:$E,"&lt;&gt;"&amp;"PERMUTANTE"))</f>
        <v>0</v>
      </c>
      <c r="GJ72" s="18">
        <f>IF(GJ$5&gt;$G$4,0,SUMIFS(Fluxo!$O:$O,Fluxo!$U:$U,"&gt;"&amp;GI$5,Fluxo!$U:$U,"&lt;="&amp;GJ$5,Fluxo!$D:$D,$D72,Fluxo!$E:$E,"&lt;&gt;"&amp;"PERMUTANTE"))</f>
        <v>0</v>
      </c>
      <c r="GK72" s="18">
        <f>IF(GK$5&gt;$G$4,0,SUMIFS(Fluxo!$O:$O,Fluxo!$U:$U,"&gt;"&amp;GJ$5,Fluxo!$U:$U,"&lt;="&amp;GK$5,Fluxo!$D:$D,$D72,Fluxo!$E:$E,"&lt;&gt;"&amp;"PERMUTANTE"))</f>
        <v>0</v>
      </c>
      <c r="GL72" s="18">
        <f>IF(GL$5&gt;$G$4,0,SUMIFS(Fluxo!$O:$O,Fluxo!$U:$U,"&gt;"&amp;GK$5,Fluxo!$U:$U,"&lt;="&amp;GL$5,Fluxo!$D:$D,$D72,Fluxo!$E:$E,"&lt;&gt;"&amp;"PERMUTANTE"))</f>
        <v>0</v>
      </c>
      <c r="GM72" s="18">
        <f>IF(GM$5&gt;$G$4,0,SUMIFS(Fluxo!$O:$O,Fluxo!$U:$U,"&gt;"&amp;GL$5,Fluxo!$U:$U,"&lt;="&amp;GM$5,Fluxo!$D:$D,$D72,Fluxo!$E:$E,"&lt;&gt;"&amp;"PERMUTANTE"))</f>
        <v>0</v>
      </c>
      <c r="GN72" s="18">
        <f>IF(GN$5&gt;$G$4,0,SUMIFS(Fluxo!$O:$O,Fluxo!$U:$U,"&gt;"&amp;GM$5,Fluxo!$U:$U,"&lt;="&amp;GN$5,Fluxo!$D:$D,$D72,Fluxo!$E:$E,"&lt;&gt;"&amp;"PERMUTANTE"))</f>
        <v>0</v>
      </c>
      <c r="GO72" s="18">
        <f>IF(GO$5&gt;$G$4,0,SUMIFS(Fluxo!$O:$O,Fluxo!$U:$U,"&gt;"&amp;GN$5,Fluxo!$U:$U,"&lt;="&amp;GO$5,Fluxo!$D:$D,$D72,Fluxo!$E:$E,"&lt;&gt;"&amp;"PERMUTANTE"))</f>
        <v>0</v>
      </c>
      <c r="GP72" s="18">
        <f>IF(GP$5&gt;$G$4,0,SUMIFS(Fluxo!$O:$O,Fluxo!$U:$U,"&gt;"&amp;GO$5,Fluxo!$U:$U,"&lt;="&amp;GP$5,Fluxo!$D:$D,$D72,Fluxo!$E:$E,"&lt;&gt;"&amp;"PERMUTANTE"))</f>
        <v>0</v>
      </c>
      <c r="GQ72" s="18">
        <f>IF(GQ$5&gt;$G$4,0,SUMIFS(Fluxo!$O:$O,Fluxo!$U:$U,"&gt;"&amp;GP$5,Fluxo!$U:$U,"&lt;="&amp;GQ$5,Fluxo!$D:$D,$D72,Fluxo!$E:$E,"&lt;&gt;"&amp;"PERMUTANTE"))</f>
        <v>0</v>
      </c>
      <c r="GR72" s="18">
        <f>IF(GR$5&gt;$G$4,0,SUMIFS(Fluxo!$O:$O,Fluxo!$U:$U,"&gt;"&amp;GQ$5,Fluxo!$U:$U,"&lt;="&amp;GR$5,Fluxo!$D:$D,$D72,Fluxo!$E:$E,"&lt;&gt;"&amp;"PERMUTANTE"))</f>
        <v>0</v>
      </c>
      <c r="GS72" s="18">
        <f>IF(GS$5&gt;$G$4,0,SUMIFS(Fluxo!$O:$O,Fluxo!$U:$U,"&gt;"&amp;GR$5,Fluxo!$U:$U,"&lt;="&amp;GS$5,Fluxo!$D:$D,$D72,Fluxo!$E:$E,"&lt;&gt;"&amp;"PERMUTANTE"))</f>
        <v>0</v>
      </c>
      <c r="GT72" s="18">
        <f>IF(GT$5&gt;$G$4,0,SUMIFS(Fluxo!$O:$O,Fluxo!$U:$U,"&gt;"&amp;GS$5,Fluxo!$U:$U,"&lt;="&amp;GT$5,Fluxo!$D:$D,$D72,Fluxo!$E:$E,"&lt;&gt;"&amp;"PERMUTANTE"))</f>
        <v>0</v>
      </c>
      <c r="GU72" s="18">
        <f>IF(GU$5&gt;$G$4,0,SUMIFS(Fluxo!$O:$O,Fluxo!$U:$U,"&gt;"&amp;GT$5,Fluxo!$U:$U,"&lt;="&amp;GU$5,Fluxo!$D:$D,$D72,Fluxo!$E:$E,"&lt;&gt;"&amp;"PERMUTANTE"))</f>
        <v>0</v>
      </c>
      <c r="GV72" s="18">
        <f>IF(GV$5&gt;$G$4,0,SUMIFS(Fluxo!$O:$O,Fluxo!$U:$U,"&gt;"&amp;GU$5,Fluxo!$U:$U,"&lt;="&amp;GV$5,Fluxo!$D:$D,$D72,Fluxo!$E:$E,"&lt;&gt;"&amp;"PERMUTANTE"))</f>
        <v>0</v>
      </c>
      <c r="GW72" s="18">
        <f>IF(GW$5&gt;$G$4,0,SUMIFS(Fluxo!$O:$O,Fluxo!$U:$U,"&gt;"&amp;GV$5,Fluxo!$U:$U,"&lt;="&amp;GW$5,Fluxo!$D:$D,$D72,Fluxo!$E:$E,"&lt;&gt;"&amp;"PERMUTANTE"))</f>
        <v>0</v>
      </c>
      <c r="GX72" s="18">
        <f>IF(GX$5&gt;$G$4,0,SUMIFS(Fluxo!$O:$O,Fluxo!$U:$U,"&gt;"&amp;GW$5,Fluxo!$U:$U,"&lt;="&amp;GX$5,Fluxo!$D:$D,$D72,Fluxo!$E:$E,"&lt;&gt;"&amp;"PERMUTANTE"))</f>
        <v>0</v>
      </c>
      <c r="GY72" s="18">
        <f>IF(GY$5&gt;$G$4,0,SUMIFS(Fluxo!$O:$O,Fluxo!$U:$U,"&gt;"&amp;GX$5,Fluxo!$U:$U,"&lt;="&amp;GY$5,Fluxo!$D:$D,$D72,Fluxo!$E:$E,"&lt;&gt;"&amp;"PERMUTANTE"))</f>
        <v>0</v>
      </c>
      <c r="GZ72" s="18">
        <f>IF(GZ$5&gt;$G$4,0,SUMIFS(Fluxo!$O:$O,Fluxo!$U:$U,"&gt;"&amp;GY$5,Fluxo!$U:$U,"&lt;="&amp;GZ$5,Fluxo!$D:$D,$D72,Fluxo!$E:$E,"&lt;&gt;"&amp;"PERMUTANTE"))</f>
        <v>0</v>
      </c>
      <c r="HA72" s="18">
        <f>IF(HA$5&gt;$G$4,0,SUMIFS(Fluxo!$O:$O,Fluxo!$U:$U,"&gt;"&amp;GZ$5,Fluxo!$U:$U,"&lt;="&amp;HA$5,Fluxo!$D:$D,$D72,Fluxo!$E:$E,"&lt;&gt;"&amp;"PERMUTANTE"))</f>
        <v>0</v>
      </c>
      <c r="HB72" s="18">
        <f>IF(HB$5&gt;$G$4,0,SUMIFS(Fluxo!$O:$O,Fluxo!$U:$U,"&gt;"&amp;HA$5,Fluxo!$U:$U,"&lt;="&amp;HB$5,Fluxo!$D:$D,$D72,Fluxo!$E:$E,"&lt;&gt;"&amp;"PERMUTANTE"))</f>
        <v>0</v>
      </c>
      <c r="HC72" s="18">
        <f>IF(HC$5&gt;$G$4,0,SUMIFS(Fluxo!$O:$O,Fluxo!$U:$U,"&gt;"&amp;HB$5,Fluxo!$U:$U,"&lt;="&amp;HC$5,Fluxo!$D:$D,$D72,Fluxo!$E:$E,"&lt;&gt;"&amp;"PERMUTANTE"))</f>
        <v>0</v>
      </c>
      <c r="HD72" s="18">
        <f>IF(HD$5&gt;$G$4,0,SUMIFS(Fluxo!$O:$O,Fluxo!$U:$U,"&gt;"&amp;HC$5,Fluxo!$U:$U,"&lt;="&amp;HD$5,Fluxo!$D:$D,$D72,Fluxo!$E:$E,"&lt;&gt;"&amp;"PERMUTANTE"))</f>
        <v>0</v>
      </c>
      <c r="HE72" s="18">
        <f>IF(HE$5&gt;$G$4,0,SUMIFS(Fluxo!$O:$O,Fluxo!$U:$U,"&gt;"&amp;HD$5,Fluxo!$U:$U,"&lt;="&amp;HE$5,Fluxo!$D:$D,$D72,Fluxo!$E:$E,"&lt;&gt;"&amp;"PERMUTANTE"))</f>
        <v>0</v>
      </c>
      <c r="HF72" s="18">
        <f>IF(HF$5&gt;$G$4,0,SUMIFS(Fluxo!$O:$O,Fluxo!$U:$U,"&gt;"&amp;HE$5,Fluxo!$U:$U,"&lt;="&amp;HF$5,Fluxo!$D:$D,$D72,Fluxo!$E:$E,"&lt;&gt;"&amp;"PERMUTANTE"))</f>
        <v>0</v>
      </c>
    </row>
    <row r="73" spans="1:214">
      <c r="A73" s="20">
        <f t="shared" si="8"/>
        <v>63</v>
      </c>
      <c r="B73" s="140" t="str">
        <f>'Check Carteira'!C65</f>
        <v>E.1016.99.01.0163</v>
      </c>
      <c r="C73" s="141">
        <v>1</v>
      </c>
      <c r="D73" s="129" t="str">
        <f>'Check Carteira'!F65</f>
        <v>A-0163</v>
      </c>
      <c r="E73" s="21">
        <f>IFERROR(INDEX(Contratos!L:L,MATCH(D73,Contratos!R:R,0)),"")</f>
        <v>45533</v>
      </c>
      <c r="F73" s="139">
        <f>IFERROR(INDEX(Contratos!G:G,MATCH(D73,Contratos!R:R,0)),"")</f>
        <v>820563.81</v>
      </c>
      <c r="H73" s="83">
        <f t="shared" si="10"/>
        <v>9433.5400000000009</v>
      </c>
      <c r="J73" s="18">
        <f>IF(J$5&gt;$G$4,0,SUMIFS(Fluxo!$O:$O,Fluxo!$U:$U,"&gt;"&amp;I$5,Fluxo!$U:$U,"&lt;="&amp;J$5,Fluxo!$D:$D,$D73))</f>
        <v>0</v>
      </c>
      <c r="K73" s="18">
        <f>IF(K$5&gt;$G$4,0,SUMIFS(Fluxo!$O:$O,Fluxo!$U:$U,"&gt;"&amp;J$5,Fluxo!$U:$U,"&lt;="&amp;K$5,Fluxo!$D:$D,$D73))</f>
        <v>0</v>
      </c>
      <c r="L73" s="18">
        <f>IF(L$5&gt;$G$4,0,SUMIFS(Fluxo!$O:$O,Fluxo!$U:$U,"&gt;"&amp;K$5,Fluxo!$U:$U,"&lt;="&amp;L$5,Fluxo!$D:$D,$D73))</f>
        <v>0</v>
      </c>
      <c r="M73" s="18">
        <f>IF(M$5&gt;$G$4,0,SUMIFS(Fluxo!$O:$O,Fluxo!$U:$U,"&gt;"&amp;L$5,Fluxo!$U:$U,"&lt;="&amp;M$5,Fluxo!$D:$D,$D73))</f>
        <v>0</v>
      </c>
      <c r="N73" s="18">
        <f>IF(N$5&gt;$G$4,0,SUMIFS(Fluxo!$O:$O,Fluxo!$U:$U,"&gt;"&amp;M$5,Fluxo!$U:$U,"&lt;="&amp;N$5,Fluxo!$D:$D,$D73))</f>
        <v>0</v>
      </c>
      <c r="O73" s="18">
        <f>IF(O$5&gt;$G$4,0,SUMIFS(Fluxo!$O:$O,Fluxo!$U:$U,"&gt;"&amp;N$5,Fluxo!$U:$U,"&lt;="&amp;O$5,Fluxo!$D:$D,$D73))</f>
        <v>0</v>
      </c>
      <c r="P73" s="18">
        <f>IF(P$5&gt;$G$4,0,SUMIFS(Fluxo!$O:$O,Fluxo!$U:$U,"&gt;"&amp;O$5,Fluxo!$U:$U,"&lt;="&amp;P$5,Fluxo!$D:$D,$D73))</f>
        <v>0</v>
      </c>
      <c r="Q73" s="18">
        <f>IF(Q$5&gt;$G$4,0,SUMIFS(Fluxo!$O:$O,Fluxo!$U:$U,"&gt;"&amp;P$5,Fluxo!$U:$U,"&lt;="&amp;Q$5,Fluxo!$D:$D,$D73))</f>
        <v>0</v>
      </c>
      <c r="R73" s="18">
        <f>IF(R$5&gt;$G$4,0,SUMIFS(Fluxo!$O:$O,Fluxo!$U:$U,"&gt;"&amp;Q$5,Fluxo!$U:$U,"&lt;="&amp;R$5,Fluxo!$D:$D,$D73))</f>
        <v>0</v>
      </c>
      <c r="S73" s="18">
        <f>IF(S$5&gt;$G$4,0,SUMIFS(Fluxo!$O:$O,Fluxo!$U:$U,"&gt;"&amp;R$5,Fluxo!$U:$U,"&lt;="&amp;S$5,Fluxo!$D:$D,$D73,Fluxo!$E:$E,"&lt;&gt;"&amp;"PERMUTANTE"))</f>
        <v>0</v>
      </c>
      <c r="T73" s="18">
        <f>IF(T$5&gt;$G$4,0,SUMIFS(Fluxo!$O:$O,Fluxo!$U:$U,"&gt;"&amp;S$5,Fluxo!$U:$U,"&lt;="&amp;T$5,Fluxo!$D:$D,$D73,Fluxo!$E:$E,"&lt;&gt;"&amp;"PERMUTANTE"))</f>
        <v>0</v>
      </c>
      <c r="U73" s="18">
        <f>IF(U$5&gt;$G$4,0,SUMIFS(Fluxo!$O:$O,Fluxo!$U:$U,"&gt;"&amp;T$5,Fluxo!$U:$U,"&lt;="&amp;U$5,Fluxo!$D:$D,$D73,Fluxo!$E:$E,"&lt;&gt;"&amp;"PERMUTANTE"))</f>
        <v>0</v>
      </c>
      <c r="V73" s="18">
        <f>IF(V$5&gt;$G$4,0,SUMIFS(Fluxo!$O:$O,Fluxo!$U:$U,"&gt;"&amp;U$5,Fluxo!$U:$U,"&lt;="&amp;V$5,Fluxo!$D:$D,$D73,Fluxo!$E:$E,"&lt;&gt;"&amp;"PERMUTANTE"))</f>
        <v>0</v>
      </c>
      <c r="W73" s="18">
        <f>IF(W$5&gt;$G$4,0,SUMIFS(Fluxo!$O:$O,Fluxo!$U:$U,"&gt;"&amp;V$5,Fluxo!$U:$U,"&lt;="&amp;W$5,Fluxo!$D:$D,$D73,Fluxo!$E:$E,"&lt;&gt;"&amp;"PERMUTANTE"))</f>
        <v>0</v>
      </c>
      <c r="X73" s="18">
        <f>IF(X$5&gt;$G$4,0,SUMIFS(Fluxo!$O:$O,Fluxo!$U:$U,"&gt;"&amp;W$5,Fluxo!$U:$U,"&lt;="&amp;X$5,Fluxo!$D:$D,$D73,Fluxo!$E:$E,"&lt;&gt;"&amp;"PERMUTANTE"))</f>
        <v>0</v>
      </c>
      <c r="Y73" s="18">
        <f>IF(Y$5&gt;$G$4,0,SUMIFS(Fluxo!$O:$O,Fluxo!$U:$U,"&gt;"&amp;X$5,Fluxo!$U:$U,"&lt;="&amp;Y$5,Fluxo!$D:$D,$D73,Fluxo!$E:$E,"&lt;&gt;"&amp;"PERMUTANTE"))</f>
        <v>0</v>
      </c>
      <c r="Z73" s="18">
        <f>IF(Z$5&gt;$G$4,0,SUMIFS(Fluxo!$O:$O,Fluxo!$U:$U,"&gt;"&amp;Y$5,Fluxo!$U:$U,"&lt;="&amp;Z$5,Fluxo!$D:$D,$D73,Fluxo!$E:$E,"&lt;&gt;"&amp;"PERMUTANTE"))</f>
        <v>0</v>
      </c>
      <c r="AA73" s="18">
        <f>IF(AA$5&gt;$G$4,0,SUMIFS(Fluxo!$O:$O,Fluxo!$U:$U,"&gt;"&amp;Z$5,Fluxo!$U:$U,"&lt;="&amp;AA$5,Fluxo!$D:$D,$D73,Fluxo!$E:$E,"&lt;&gt;"&amp;"PERMUTANTE"))</f>
        <v>9433.5400000000009</v>
      </c>
      <c r="AB73" s="18">
        <f>IF(AB$5&gt;$G$4,0,SUMIFS(Fluxo!$O:$O,Fluxo!$U:$U,"&gt;"&amp;AA$5,Fluxo!$U:$U,"&lt;="&amp;AB$5,Fluxo!$D:$D,$D73,Fluxo!$E:$E,"&lt;&gt;"&amp;"PERMUTANTE"))</f>
        <v>0</v>
      </c>
      <c r="AC73" s="18">
        <f>IF(AC$5&gt;$G$4,0,SUMIFS(Fluxo!$O:$O,Fluxo!$U:$U,"&gt;"&amp;AB$5,Fluxo!$U:$U,"&lt;="&amp;AC$5,Fluxo!$D:$D,$D73,Fluxo!$E:$E,"&lt;&gt;"&amp;"PERMUTANTE"))</f>
        <v>0</v>
      </c>
      <c r="AD73" s="18">
        <f>IF(AD$5&gt;$G$4,0,SUMIFS(Fluxo!$O:$O,Fluxo!$U:$U,"&gt;"&amp;AC$5,Fluxo!$U:$U,"&lt;="&amp;AD$5,Fluxo!$D:$D,$D73,Fluxo!$E:$E,"&lt;&gt;"&amp;"PERMUTANTE"))</f>
        <v>0</v>
      </c>
      <c r="AE73" s="18">
        <f>IF(AE$5&gt;$G$4,0,SUMIFS(Fluxo!$O:$O,Fluxo!$U:$U,"&gt;"&amp;AD$5,Fluxo!$U:$U,"&lt;="&amp;AE$5,Fluxo!$D:$D,$D73,Fluxo!$E:$E,"&lt;&gt;"&amp;"PERMUTANTE"))</f>
        <v>0</v>
      </c>
      <c r="AF73" s="18">
        <f>IF(AF$5&gt;$G$4,0,SUMIFS(Fluxo!$O:$O,Fluxo!$U:$U,"&gt;"&amp;AE$5,Fluxo!$U:$U,"&lt;="&amp;AF$5,Fluxo!$D:$D,$D73,Fluxo!$E:$E,"&lt;&gt;"&amp;"PERMUTANTE"))</f>
        <v>0</v>
      </c>
      <c r="AG73" s="18">
        <f>IF(AG$5&gt;$G$4,0,SUMIFS(Fluxo!$O:$O,Fluxo!$U:$U,"&gt;"&amp;AF$5,Fluxo!$U:$U,"&lt;="&amp;AG$5,Fluxo!$D:$D,$D73,Fluxo!$E:$E,"&lt;&gt;"&amp;"PERMUTANTE"))</f>
        <v>0</v>
      </c>
      <c r="AH73" s="18">
        <f>IF(AH$5&gt;$G$4,0,SUMIFS(Fluxo!$O:$O,Fluxo!$U:$U,"&gt;"&amp;AG$5,Fluxo!$U:$U,"&lt;="&amp;AH$5,Fluxo!$D:$D,$D73,Fluxo!$E:$E,"&lt;&gt;"&amp;"PERMUTANTE"))</f>
        <v>0</v>
      </c>
      <c r="AI73" s="18">
        <f>IF(AI$5&gt;$G$4,0,SUMIFS(Fluxo!$O:$O,Fluxo!$U:$U,"&gt;"&amp;AH$5,Fluxo!$U:$U,"&lt;="&amp;AI$5,Fluxo!$D:$D,$D73,Fluxo!$E:$E,"&lt;&gt;"&amp;"PERMUTANTE"))</f>
        <v>0</v>
      </c>
      <c r="AJ73" s="18">
        <f>IF(AJ$5&gt;$G$4,0,SUMIFS(Fluxo!$O:$O,Fluxo!$U:$U,"&gt;"&amp;AI$5,Fluxo!$U:$U,"&lt;="&amp;AJ$5,Fluxo!$D:$D,$D73,Fluxo!$E:$E,"&lt;&gt;"&amp;"PERMUTANTE"))</f>
        <v>0</v>
      </c>
      <c r="AK73" s="18">
        <f>IF(AK$5&gt;$G$4,0,SUMIFS(Fluxo!$O:$O,Fluxo!$U:$U,"&gt;"&amp;AJ$5,Fluxo!$U:$U,"&lt;="&amp;AK$5,Fluxo!$D:$D,$D73,Fluxo!$E:$E,"&lt;&gt;"&amp;"PERMUTANTE"))</f>
        <v>0</v>
      </c>
      <c r="AL73" s="18">
        <f>IF(AL$5&gt;$G$4,0,SUMIFS(Fluxo!$O:$O,Fluxo!$U:$U,"&gt;"&amp;AK$5,Fluxo!$U:$U,"&lt;="&amp;AL$5,Fluxo!$D:$D,$D73,Fluxo!$E:$E,"&lt;&gt;"&amp;"PERMUTANTE"))</f>
        <v>0</v>
      </c>
      <c r="AM73" s="18">
        <f>IF(AM$5&gt;$G$4,0,SUMIFS(Fluxo!$O:$O,Fluxo!$U:$U,"&gt;"&amp;AL$5,Fluxo!$U:$U,"&lt;="&amp;AM$5,Fluxo!$D:$D,$D73,Fluxo!$E:$E,"&lt;&gt;"&amp;"PERMUTANTE"))</f>
        <v>0</v>
      </c>
      <c r="AN73" s="18">
        <f>IF(AN$5&gt;$G$4,0,SUMIFS(Fluxo!$O:$O,Fluxo!$U:$U,"&gt;"&amp;AM$5,Fluxo!$U:$U,"&lt;="&amp;AN$5,Fluxo!$D:$D,$D73,Fluxo!$E:$E,"&lt;&gt;"&amp;"PERMUTANTE"))</f>
        <v>0</v>
      </c>
      <c r="AO73" s="18">
        <f>IF(AO$5&gt;$G$4,0,SUMIFS(Fluxo!$O:$O,Fluxo!$U:$U,"&gt;"&amp;AN$5,Fluxo!$U:$U,"&lt;="&amp;AO$5,Fluxo!$D:$D,$D73,Fluxo!$E:$E,"&lt;&gt;"&amp;"PERMUTANTE"))</f>
        <v>0</v>
      </c>
      <c r="AP73" s="18">
        <f>IF(AP$5&gt;$G$4,0,SUMIFS(Fluxo!$O:$O,Fluxo!$U:$U,"&gt;"&amp;AO$5,Fluxo!$U:$U,"&lt;="&amp;AP$5,Fluxo!$D:$D,$D73,Fluxo!$E:$E,"&lt;&gt;"&amp;"PERMUTANTE"))</f>
        <v>0</v>
      </c>
      <c r="AQ73" s="18">
        <f>IF(AQ$5&gt;$G$4,0,SUMIFS(Fluxo!$O:$O,Fluxo!$U:$U,"&gt;"&amp;AP$5,Fluxo!$U:$U,"&lt;="&amp;AQ$5,Fluxo!$D:$D,$D73,Fluxo!$E:$E,"&lt;&gt;"&amp;"PERMUTANTE"))</f>
        <v>0</v>
      </c>
      <c r="AR73" s="18">
        <f>IF(AR$5&gt;$G$4,0,SUMIFS(Fluxo!$O:$O,Fluxo!$U:$U,"&gt;"&amp;AQ$5,Fluxo!$U:$U,"&lt;="&amp;AR$5,Fluxo!$D:$D,$D73,Fluxo!$E:$E,"&lt;&gt;"&amp;"PERMUTANTE"))</f>
        <v>0</v>
      </c>
      <c r="AS73" s="18">
        <f>IF(AS$5&gt;$G$4,0,SUMIFS(Fluxo!$O:$O,Fluxo!$U:$U,"&gt;"&amp;AR$5,Fluxo!$U:$U,"&lt;="&amp;AS$5,Fluxo!$D:$D,$D73,Fluxo!$E:$E,"&lt;&gt;"&amp;"PERMUTANTE"))</f>
        <v>0</v>
      </c>
      <c r="AT73" s="18">
        <f>IF(AT$5&gt;$G$4,0,SUMIFS(Fluxo!$O:$O,Fluxo!$U:$U,"&gt;"&amp;AS$5,Fluxo!$U:$U,"&lt;="&amp;AT$5,Fluxo!$D:$D,$D73,Fluxo!$E:$E,"&lt;&gt;"&amp;"PERMUTANTE"))</f>
        <v>0</v>
      </c>
      <c r="AU73" s="18">
        <f>IF(AU$5&gt;$G$4,0,SUMIFS(Fluxo!$O:$O,Fluxo!$U:$U,"&gt;"&amp;AT$5,Fluxo!$U:$U,"&lt;="&amp;AU$5,Fluxo!$D:$D,$D73,Fluxo!$E:$E,"&lt;&gt;"&amp;"PERMUTANTE"))</f>
        <v>0</v>
      </c>
      <c r="AV73" s="18">
        <f>IF(AV$5&gt;$G$4,0,SUMIFS(Fluxo!$O:$O,Fluxo!$U:$U,"&gt;"&amp;AU$5,Fluxo!$U:$U,"&lt;="&amp;AV$5,Fluxo!$D:$D,$D73,Fluxo!$E:$E,"&lt;&gt;"&amp;"PERMUTANTE"))</f>
        <v>0</v>
      </c>
      <c r="AW73" s="18">
        <f>IF(AW$5&gt;$G$4,0,SUMIFS(Fluxo!$O:$O,Fluxo!$U:$U,"&gt;"&amp;AV$5,Fluxo!$U:$U,"&lt;="&amp;AW$5,Fluxo!$D:$D,$D73,Fluxo!$E:$E,"&lt;&gt;"&amp;"PERMUTANTE"))</f>
        <v>0</v>
      </c>
      <c r="AX73" s="18">
        <f>IF(AX$5&gt;$G$4,0,SUMIFS(Fluxo!$O:$O,Fluxo!$U:$U,"&gt;"&amp;AW$5,Fluxo!$U:$U,"&lt;="&amp;AX$5,Fluxo!$D:$D,$D73,Fluxo!$E:$E,"&lt;&gt;"&amp;"PERMUTANTE"))</f>
        <v>0</v>
      </c>
      <c r="AY73" s="18">
        <f>IF(AY$5&gt;$G$4,0,SUMIFS(Fluxo!$O:$O,Fluxo!$U:$U,"&gt;"&amp;AX$5,Fluxo!$U:$U,"&lt;="&amp;AY$5,Fluxo!$D:$D,$D73,Fluxo!$E:$E,"&lt;&gt;"&amp;"PERMUTANTE"))</f>
        <v>0</v>
      </c>
      <c r="AZ73" s="18">
        <f>IF(AZ$5&gt;$G$4,0,SUMIFS(Fluxo!$O:$O,Fluxo!$U:$U,"&gt;"&amp;AY$5,Fluxo!$U:$U,"&lt;="&amp;AZ$5,Fluxo!$D:$D,$D73,Fluxo!$E:$E,"&lt;&gt;"&amp;"PERMUTANTE"))</f>
        <v>0</v>
      </c>
      <c r="BA73" s="18">
        <f>IF(BA$5&gt;$G$4,0,SUMIFS(Fluxo!$O:$O,Fluxo!$U:$U,"&gt;"&amp;AZ$5,Fluxo!$U:$U,"&lt;="&amp;BA$5,Fluxo!$D:$D,$D73,Fluxo!$E:$E,"&lt;&gt;"&amp;"PERMUTANTE"))</f>
        <v>0</v>
      </c>
      <c r="BB73" s="18">
        <f>IF(BB$5&gt;$G$4,0,SUMIFS(Fluxo!$O:$O,Fluxo!$U:$U,"&gt;"&amp;BA$5,Fluxo!$U:$U,"&lt;="&amp;BB$5,Fluxo!$D:$D,$D73,Fluxo!$E:$E,"&lt;&gt;"&amp;"PERMUTANTE"))</f>
        <v>0</v>
      </c>
      <c r="BC73" s="18">
        <f>IF(BC$5&gt;$G$4,0,SUMIFS(Fluxo!$O:$O,Fluxo!$U:$U,"&gt;"&amp;BB$5,Fluxo!$U:$U,"&lt;="&amp;BC$5,Fluxo!$D:$D,$D73,Fluxo!$E:$E,"&lt;&gt;"&amp;"PERMUTANTE"))</f>
        <v>0</v>
      </c>
      <c r="BD73" s="18">
        <f>IF(BD$5&gt;$G$4,0,SUMIFS(Fluxo!$O:$O,Fluxo!$U:$U,"&gt;"&amp;BC$5,Fluxo!$U:$U,"&lt;="&amp;BD$5,Fluxo!$D:$D,$D73,Fluxo!$E:$E,"&lt;&gt;"&amp;"PERMUTANTE"))</f>
        <v>0</v>
      </c>
      <c r="BE73" s="18">
        <f>IF(BE$5&gt;$G$4,0,SUMIFS(Fluxo!$O:$O,Fluxo!$U:$U,"&gt;"&amp;BD$5,Fluxo!$U:$U,"&lt;="&amp;BE$5,Fluxo!$D:$D,$D73,Fluxo!$E:$E,"&lt;&gt;"&amp;"PERMUTANTE"))</f>
        <v>0</v>
      </c>
      <c r="BF73" s="18">
        <f>IF(BF$5&gt;$G$4,0,SUMIFS(Fluxo!$O:$O,Fluxo!$U:$U,"&gt;"&amp;BE$5,Fluxo!$U:$U,"&lt;="&amp;BF$5,Fluxo!$D:$D,$D73,Fluxo!$E:$E,"&lt;&gt;"&amp;"PERMUTANTE"))</f>
        <v>0</v>
      </c>
      <c r="BG73" s="18">
        <f>IF(BG$5&gt;$G$4,0,SUMIFS(Fluxo!$O:$O,Fluxo!$U:$U,"&gt;"&amp;BF$5,Fluxo!$U:$U,"&lt;="&amp;BG$5,Fluxo!$D:$D,$D73,Fluxo!$E:$E,"&lt;&gt;"&amp;"PERMUTANTE"))</f>
        <v>0</v>
      </c>
      <c r="BH73" s="18">
        <f>IF(BH$5&gt;$G$4,0,SUMIFS(Fluxo!$O:$O,Fluxo!$U:$U,"&gt;"&amp;BG$5,Fluxo!$U:$U,"&lt;="&amp;BH$5,Fluxo!$D:$D,$D73,Fluxo!$E:$E,"&lt;&gt;"&amp;"PERMUTANTE"))</f>
        <v>0</v>
      </c>
      <c r="BI73" s="18">
        <f>IF(BI$5&gt;$G$4,0,SUMIFS(Fluxo!$O:$O,Fluxo!$U:$U,"&gt;"&amp;BH$5,Fluxo!$U:$U,"&lt;="&amp;BI$5,Fluxo!$D:$D,$D73,Fluxo!$E:$E,"&lt;&gt;"&amp;"PERMUTANTE"))</f>
        <v>0</v>
      </c>
      <c r="BJ73" s="18">
        <f>IF(BJ$5&gt;$G$4,0,SUMIFS(Fluxo!$O:$O,Fluxo!$U:$U,"&gt;"&amp;BI$5,Fluxo!$U:$U,"&lt;="&amp;BJ$5,Fluxo!$D:$D,$D73,Fluxo!$E:$E,"&lt;&gt;"&amp;"PERMUTANTE"))</f>
        <v>0</v>
      </c>
      <c r="BK73" s="18">
        <f>IF(BK$5&gt;$G$4,0,SUMIFS(Fluxo!$O:$O,Fluxo!$U:$U,"&gt;"&amp;BJ$5,Fluxo!$U:$U,"&lt;="&amp;BK$5,Fluxo!$D:$D,$D73,Fluxo!$E:$E,"&lt;&gt;"&amp;"PERMUTANTE"))</f>
        <v>0</v>
      </c>
      <c r="BL73" s="18">
        <f>IF(BL$5&gt;$G$4,0,SUMIFS(Fluxo!$O:$O,Fluxo!$U:$U,"&gt;"&amp;BK$5,Fluxo!$U:$U,"&lt;="&amp;BL$5,Fluxo!$D:$D,$D73,Fluxo!$E:$E,"&lt;&gt;"&amp;"PERMUTANTE"))</f>
        <v>0</v>
      </c>
      <c r="BM73" s="18">
        <f>IF(BM$5&gt;$G$4,0,SUMIFS(Fluxo!$O:$O,Fluxo!$U:$U,"&gt;"&amp;BL$5,Fluxo!$U:$U,"&lt;="&amp;BM$5,Fluxo!$D:$D,$D73,Fluxo!$E:$E,"&lt;&gt;"&amp;"PERMUTANTE"))</f>
        <v>0</v>
      </c>
      <c r="BN73" s="18">
        <f>IF(BN$5&gt;$G$4,0,SUMIFS(Fluxo!$O:$O,Fluxo!$U:$U,"&gt;"&amp;BM$5,Fluxo!$U:$U,"&lt;="&amp;BN$5,Fluxo!$D:$D,$D73,Fluxo!$E:$E,"&lt;&gt;"&amp;"PERMUTANTE"))</f>
        <v>0</v>
      </c>
      <c r="BO73" s="18">
        <f>IF(BO$5&gt;$G$4,0,SUMIFS(Fluxo!$O:$O,Fluxo!$U:$U,"&gt;"&amp;BN$5,Fluxo!$U:$U,"&lt;="&amp;BO$5,Fluxo!$D:$D,$D73,Fluxo!$E:$E,"&lt;&gt;"&amp;"PERMUTANTE"))</f>
        <v>0</v>
      </c>
      <c r="BP73" s="18">
        <f>IF(BP$5&gt;$G$4,0,SUMIFS(Fluxo!$O:$O,Fluxo!$U:$U,"&gt;"&amp;BO$5,Fluxo!$U:$U,"&lt;="&amp;BP$5,Fluxo!$D:$D,$D73,Fluxo!$E:$E,"&lt;&gt;"&amp;"PERMUTANTE"))</f>
        <v>0</v>
      </c>
      <c r="BQ73" s="18">
        <f>IF(BQ$5&gt;$G$4,0,SUMIFS(Fluxo!$O:$O,Fluxo!$U:$U,"&gt;"&amp;BP$5,Fluxo!$U:$U,"&lt;="&amp;BQ$5,Fluxo!$D:$D,$D73,Fluxo!$E:$E,"&lt;&gt;"&amp;"PERMUTANTE"))</f>
        <v>0</v>
      </c>
      <c r="BR73" s="18">
        <f>IF(BR$5&gt;$G$4,0,SUMIFS(Fluxo!$O:$O,Fluxo!$U:$U,"&gt;"&amp;BQ$5,Fluxo!$U:$U,"&lt;="&amp;BR$5,Fluxo!$D:$D,$D73,Fluxo!$E:$E,"&lt;&gt;"&amp;"PERMUTANTE"))</f>
        <v>0</v>
      </c>
      <c r="BS73" s="18">
        <f>IF(BS$5&gt;$G$4,0,SUMIFS(Fluxo!$O:$O,Fluxo!$U:$U,"&gt;"&amp;BR$5,Fluxo!$U:$U,"&lt;="&amp;BS$5,Fluxo!$D:$D,$D73,Fluxo!$E:$E,"&lt;&gt;"&amp;"PERMUTANTE"))</f>
        <v>0</v>
      </c>
      <c r="BT73" s="18">
        <f>IF(BT$5&gt;$G$4,0,SUMIFS(Fluxo!$O:$O,Fluxo!$U:$U,"&gt;"&amp;BS$5,Fluxo!$U:$U,"&lt;="&amp;BT$5,Fluxo!$D:$D,$D73,Fluxo!$E:$E,"&lt;&gt;"&amp;"PERMUTANTE"))</f>
        <v>0</v>
      </c>
      <c r="BU73" s="18">
        <f>IF(BU$5&gt;$G$4,0,SUMIFS(Fluxo!$O:$O,Fluxo!$U:$U,"&gt;"&amp;BT$5,Fluxo!$U:$U,"&lt;="&amp;BU$5,Fluxo!$D:$D,$D73,Fluxo!$E:$E,"&lt;&gt;"&amp;"PERMUTANTE"))</f>
        <v>0</v>
      </c>
      <c r="BV73" s="18">
        <f>IF(BV$5&gt;$G$4,0,SUMIFS(Fluxo!$O:$O,Fluxo!$U:$U,"&gt;"&amp;BU$5,Fluxo!$U:$U,"&lt;="&amp;BV$5,Fluxo!$D:$D,$D73,Fluxo!$E:$E,"&lt;&gt;"&amp;"PERMUTANTE"))</f>
        <v>0</v>
      </c>
      <c r="BW73" s="18">
        <f>IF(BW$5&gt;$G$4,0,SUMIFS(Fluxo!$O:$O,Fluxo!$U:$U,"&gt;"&amp;BV$5,Fluxo!$U:$U,"&lt;="&amp;BW$5,Fluxo!$D:$D,$D73,Fluxo!$E:$E,"&lt;&gt;"&amp;"PERMUTANTE"))</f>
        <v>0</v>
      </c>
      <c r="BX73" s="18">
        <f>IF(BX$5&gt;$G$4,0,SUMIFS(Fluxo!$O:$O,Fluxo!$U:$U,"&gt;"&amp;BW$5,Fluxo!$U:$U,"&lt;="&amp;BX$5,Fluxo!$D:$D,$D73,Fluxo!$E:$E,"&lt;&gt;"&amp;"PERMUTANTE"))</f>
        <v>0</v>
      </c>
      <c r="BY73" s="18">
        <f>IF(BY$5&gt;$G$4,0,SUMIFS(Fluxo!$O:$O,Fluxo!$U:$U,"&gt;"&amp;BX$5,Fluxo!$U:$U,"&lt;="&amp;BY$5,Fluxo!$D:$D,$D73,Fluxo!$E:$E,"&lt;&gt;"&amp;"PERMUTANTE"))</f>
        <v>0</v>
      </c>
      <c r="BZ73" s="18">
        <f>IF(BZ$5&gt;$G$4,0,SUMIFS(Fluxo!$O:$O,Fluxo!$U:$U,"&gt;"&amp;BY$5,Fluxo!$U:$U,"&lt;="&amp;BZ$5,Fluxo!$D:$D,$D73,Fluxo!$E:$E,"&lt;&gt;"&amp;"PERMUTANTE"))</f>
        <v>0</v>
      </c>
      <c r="CA73" s="18">
        <f>IF(CA$5&gt;$G$4,0,SUMIFS(Fluxo!$O:$O,Fluxo!$U:$U,"&gt;"&amp;BZ$5,Fluxo!$U:$U,"&lt;="&amp;CA$5,Fluxo!$D:$D,$D73,Fluxo!$E:$E,"&lt;&gt;"&amp;"PERMUTANTE"))</f>
        <v>0</v>
      </c>
      <c r="CB73" s="18">
        <f>IF(CB$5&gt;$G$4,0,SUMIFS(Fluxo!$O:$O,Fluxo!$U:$U,"&gt;"&amp;CA$5,Fluxo!$U:$U,"&lt;="&amp;CB$5,Fluxo!$D:$D,$D73,Fluxo!$E:$E,"&lt;&gt;"&amp;"PERMUTANTE"))</f>
        <v>0</v>
      </c>
      <c r="CC73" s="18">
        <f>IF(CC$5&gt;$G$4,0,SUMIFS(Fluxo!$O:$O,Fluxo!$U:$U,"&gt;"&amp;CB$5,Fluxo!$U:$U,"&lt;="&amp;CC$5,Fluxo!$D:$D,$D73,Fluxo!$E:$E,"&lt;&gt;"&amp;"PERMUTANTE"))</f>
        <v>0</v>
      </c>
      <c r="CD73" s="18">
        <f>IF(CD$5&gt;$G$4,0,SUMIFS(Fluxo!$O:$O,Fluxo!$U:$U,"&gt;"&amp;CC$5,Fluxo!$U:$U,"&lt;="&amp;CD$5,Fluxo!$D:$D,$D73,Fluxo!$E:$E,"&lt;&gt;"&amp;"PERMUTANTE"))</f>
        <v>0</v>
      </c>
      <c r="CE73" s="18">
        <f>IF(CE$5&gt;$G$4,0,SUMIFS(Fluxo!$O:$O,Fluxo!$U:$U,"&gt;"&amp;CD$5,Fluxo!$U:$U,"&lt;="&amp;CE$5,Fluxo!$D:$D,$D73,Fluxo!$E:$E,"&lt;&gt;"&amp;"PERMUTANTE"))</f>
        <v>0</v>
      </c>
      <c r="CF73" s="18">
        <f>IF(CF$5&gt;$G$4,0,SUMIFS(Fluxo!$O:$O,Fluxo!$U:$U,"&gt;"&amp;CE$5,Fluxo!$U:$U,"&lt;="&amp;CF$5,Fluxo!$D:$D,$D73,Fluxo!$E:$E,"&lt;&gt;"&amp;"PERMUTANTE"))</f>
        <v>0</v>
      </c>
      <c r="CG73" s="18">
        <f>IF(CG$5&gt;$G$4,0,SUMIFS(Fluxo!$O:$O,Fluxo!$U:$U,"&gt;"&amp;CF$5,Fluxo!$U:$U,"&lt;="&amp;CG$5,Fluxo!$D:$D,$D73,Fluxo!$E:$E,"&lt;&gt;"&amp;"PERMUTANTE"))</f>
        <v>0</v>
      </c>
      <c r="CH73" s="18">
        <f>IF(CH$5&gt;$G$4,0,SUMIFS(Fluxo!$O:$O,Fluxo!$U:$U,"&gt;"&amp;CG$5,Fluxo!$U:$U,"&lt;="&amp;CH$5,Fluxo!$D:$D,$D73,Fluxo!$E:$E,"&lt;&gt;"&amp;"PERMUTANTE"))</f>
        <v>0</v>
      </c>
      <c r="CI73" s="18">
        <f>IF(CI$5&gt;$G$4,0,SUMIFS(Fluxo!$O:$O,Fluxo!$U:$U,"&gt;"&amp;CH$5,Fluxo!$U:$U,"&lt;="&amp;CI$5,Fluxo!$D:$D,$D73,Fluxo!$E:$E,"&lt;&gt;"&amp;"PERMUTANTE"))</f>
        <v>0</v>
      </c>
      <c r="CJ73" s="18">
        <f>IF(CJ$5&gt;$G$4,0,SUMIFS(Fluxo!$O:$O,Fluxo!$U:$U,"&gt;"&amp;CI$5,Fluxo!$U:$U,"&lt;="&amp;CJ$5,Fluxo!$D:$D,$D73,Fluxo!$E:$E,"&lt;&gt;"&amp;"PERMUTANTE"))</f>
        <v>0</v>
      </c>
      <c r="CK73" s="18">
        <f>IF(CK$5&gt;$G$4,0,SUMIFS(Fluxo!$O:$O,Fluxo!$U:$U,"&gt;"&amp;CJ$5,Fluxo!$U:$U,"&lt;="&amp;CK$5,Fluxo!$D:$D,$D73,Fluxo!$E:$E,"&lt;&gt;"&amp;"PERMUTANTE"))</f>
        <v>0</v>
      </c>
      <c r="CL73" s="18">
        <f>IF(CL$5&gt;$G$4,0,SUMIFS(Fluxo!$O:$O,Fluxo!$U:$U,"&gt;"&amp;CK$5,Fluxo!$U:$U,"&lt;="&amp;CL$5,Fluxo!$D:$D,$D73,Fluxo!$E:$E,"&lt;&gt;"&amp;"PERMUTANTE"))</f>
        <v>0</v>
      </c>
      <c r="CM73" s="18">
        <f>IF(CM$5&gt;$G$4,0,SUMIFS(Fluxo!$O:$O,Fluxo!$U:$U,"&gt;"&amp;CL$5,Fluxo!$U:$U,"&lt;="&amp;CM$5,Fluxo!$D:$D,$D73,Fluxo!$E:$E,"&lt;&gt;"&amp;"PERMUTANTE"))</f>
        <v>0</v>
      </c>
      <c r="CN73" s="18">
        <f>IF(CN$5&gt;$G$4,0,SUMIFS(Fluxo!$O:$O,Fluxo!$U:$U,"&gt;"&amp;CM$5,Fluxo!$U:$U,"&lt;="&amp;CN$5,Fluxo!$D:$D,$D73,Fluxo!$E:$E,"&lt;&gt;"&amp;"PERMUTANTE"))</f>
        <v>0</v>
      </c>
      <c r="CO73" s="18">
        <f>IF(CO$5&gt;$G$4,0,SUMIFS(Fluxo!$O:$O,Fluxo!$U:$U,"&gt;"&amp;CN$5,Fluxo!$U:$U,"&lt;="&amp;CO$5,Fluxo!$D:$D,$D73,Fluxo!$E:$E,"&lt;&gt;"&amp;"PERMUTANTE"))</f>
        <v>0</v>
      </c>
      <c r="CP73" s="18">
        <f>IF(CP$5&gt;$G$4,0,SUMIFS(Fluxo!$O:$O,Fluxo!$U:$U,"&gt;"&amp;CO$5,Fluxo!$U:$U,"&lt;="&amp;CP$5,Fluxo!$D:$D,$D73,Fluxo!$E:$E,"&lt;&gt;"&amp;"PERMUTANTE"))</f>
        <v>0</v>
      </c>
      <c r="CQ73" s="18">
        <f>IF(CQ$5&gt;$G$4,0,SUMIFS(Fluxo!$O:$O,Fluxo!$U:$U,"&gt;"&amp;CP$5,Fluxo!$U:$U,"&lt;="&amp;CQ$5,Fluxo!$D:$D,$D73,Fluxo!$E:$E,"&lt;&gt;"&amp;"PERMUTANTE"))</f>
        <v>0</v>
      </c>
      <c r="CR73" s="18">
        <f>IF(CR$5&gt;$G$4,0,SUMIFS(Fluxo!$O:$O,Fluxo!$U:$U,"&gt;"&amp;CQ$5,Fluxo!$U:$U,"&lt;="&amp;CR$5,Fluxo!$D:$D,$D73,Fluxo!$E:$E,"&lt;&gt;"&amp;"PERMUTANTE"))</f>
        <v>0</v>
      </c>
      <c r="CS73" s="18">
        <f>IF(CS$5&gt;$G$4,0,SUMIFS(Fluxo!$O:$O,Fluxo!$U:$U,"&gt;"&amp;CR$5,Fluxo!$U:$U,"&lt;="&amp;CS$5,Fluxo!$D:$D,$D73,Fluxo!$E:$E,"&lt;&gt;"&amp;"PERMUTANTE"))</f>
        <v>0</v>
      </c>
      <c r="CT73" s="18">
        <f>IF(CT$5&gt;$G$4,0,SUMIFS(Fluxo!$O:$O,Fluxo!$U:$U,"&gt;"&amp;CS$5,Fluxo!$U:$U,"&lt;="&amp;CT$5,Fluxo!$D:$D,$D73,Fluxo!$E:$E,"&lt;&gt;"&amp;"PERMUTANTE"))</f>
        <v>0</v>
      </c>
      <c r="CU73" s="18">
        <f>IF(CU$5&gt;$G$4,0,SUMIFS(Fluxo!$O:$O,Fluxo!$U:$U,"&gt;"&amp;CT$5,Fluxo!$U:$U,"&lt;="&amp;CU$5,Fluxo!$D:$D,$D73,Fluxo!$E:$E,"&lt;&gt;"&amp;"PERMUTANTE"))</f>
        <v>0</v>
      </c>
      <c r="CV73" s="18">
        <f>IF(CV$5&gt;$G$4,0,SUMIFS(Fluxo!$O:$O,Fluxo!$U:$U,"&gt;"&amp;CU$5,Fluxo!$U:$U,"&lt;="&amp;CV$5,Fluxo!$D:$D,$D73,Fluxo!$E:$E,"&lt;&gt;"&amp;"PERMUTANTE"))</f>
        <v>0</v>
      </c>
      <c r="CW73" s="18">
        <f>IF(CW$5&gt;$G$4,0,SUMIFS(Fluxo!$O:$O,Fluxo!$U:$U,"&gt;"&amp;CV$5,Fluxo!$U:$U,"&lt;="&amp;CW$5,Fluxo!$D:$D,$D73,Fluxo!$E:$E,"&lt;&gt;"&amp;"PERMUTANTE"))</f>
        <v>0</v>
      </c>
      <c r="CX73" s="18">
        <f>IF(CX$5&gt;$G$4,0,SUMIFS(Fluxo!$O:$O,Fluxo!$U:$U,"&gt;"&amp;CW$5,Fluxo!$U:$U,"&lt;="&amp;CX$5,Fluxo!$D:$D,$D73,Fluxo!$E:$E,"&lt;&gt;"&amp;"PERMUTANTE"))</f>
        <v>0</v>
      </c>
      <c r="CY73" s="18">
        <f>IF(CY$5&gt;$G$4,0,SUMIFS(Fluxo!$O:$O,Fluxo!$U:$U,"&gt;"&amp;CX$5,Fluxo!$U:$U,"&lt;="&amp;CY$5,Fluxo!$D:$D,$D73,Fluxo!$E:$E,"&lt;&gt;"&amp;"PERMUTANTE"))</f>
        <v>0</v>
      </c>
      <c r="CZ73" s="18">
        <f>IF(CZ$5&gt;$G$4,0,SUMIFS(Fluxo!$O:$O,Fluxo!$U:$U,"&gt;"&amp;CY$5,Fluxo!$U:$U,"&lt;="&amp;CZ$5,Fluxo!$D:$D,$D73,Fluxo!$E:$E,"&lt;&gt;"&amp;"PERMUTANTE"))</f>
        <v>0</v>
      </c>
      <c r="DA73" s="18">
        <f>IF(DA$5&gt;$G$4,0,SUMIFS(Fluxo!$O:$O,Fluxo!$U:$U,"&gt;"&amp;CZ$5,Fluxo!$U:$U,"&lt;="&amp;DA$5,Fluxo!$D:$D,$D73,Fluxo!$E:$E,"&lt;&gt;"&amp;"PERMUTANTE"))</f>
        <v>0</v>
      </c>
      <c r="DB73" s="18">
        <f>IF(DB$5&gt;$G$4,0,SUMIFS(Fluxo!$O:$O,Fluxo!$U:$U,"&gt;"&amp;DA$5,Fluxo!$U:$U,"&lt;="&amp;DB$5,Fluxo!$D:$D,$D73,Fluxo!$E:$E,"&lt;&gt;"&amp;"PERMUTANTE"))</f>
        <v>0</v>
      </c>
      <c r="DC73" s="18">
        <f>IF(DC$5&gt;$G$4,0,SUMIFS(Fluxo!$O:$O,Fluxo!$U:$U,"&gt;"&amp;DB$5,Fluxo!$U:$U,"&lt;="&amp;DC$5,Fluxo!$D:$D,$D73,Fluxo!$E:$E,"&lt;&gt;"&amp;"PERMUTANTE"))</f>
        <v>0</v>
      </c>
      <c r="DD73" s="18">
        <f>IF(DD$5&gt;$G$4,0,SUMIFS(Fluxo!$O:$O,Fluxo!$U:$U,"&gt;"&amp;DC$5,Fluxo!$U:$U,"&lt;="&amp;DD$5,Fluxo!$D:$D,$D73,Fluxo!$E:$E,"&lt;&gt;"&amp;"PERMUTANTE"))</f>
        <v>0</v>
      </c>
      <c r="DE73" s="18">
        <f>IF(DE$5&gt;$G$4,0,SUMIFS(Fluxo!$O:$O,Fluxo!$U:$U,"&gt;"&amp;DD$5,Fluxo!$U:$U,"&lt;="&amp;DE$5,Fluxo!$D:$D,$D73,Fluxo!$E:$E,"&lt;&gt;"&amp;"PERMUTANTE"))</f>
        <v>0</v>
      </c>
      <c r="DF73" s="18">
        <f>IF(DF$5&gt;$G$4,0,SUMIFS(Fluxo!$O:$O,Fluxo!$U:$U,"&gt;"&amp;DE$5,Fluxo!$U:$U,"&lt;="&amp;DF$5,Fluxo!$D:$D,$D73,Fluxo!$E:$E,"&lt;&gt;"&amp;"PERMUTANTE"))</f>
        <v>0</v>
      </c>
      <c r="DG73" s="18">
        <f>IF(DG$5&gt;$G$4,0,SUMIFS(Fluxo!$O:$O,Fluxo!$U:$U,"&gt;"&amp;DF$5,Fluxo!$U:$U,"&lt;="&amp;DG$5,Fluxo!$D:$D,$D73,Fluxo!$E:$E,"&lt;&gt;"&amp;"PERMUTANTE"))</f>
        <v>0</v>
      </c>
      <c r="DH73" s="18">
        <f>IF(DH$5&gt;$G$4,0,SUMIFS(Fluxo!$O:$O,Fluxo!$U:$U,"&gt;"&amp;DG$5,Fluxo!$U:$U,"&lt;="&amp;DH$5,Fluxo!$D:$D,$D73,Fluxo!$E:$E,"&lt;&gt;"&amp;"PERMUTANTE"))</f>
        <v>0</v>
      </c>
      <c r="DI73" s="18">
        <f>IF(DI$5&gt;$G$4,0,SUMIFS(Fluxo!$O:$O,Fluxo!$U:$U,"&gt;"&amp;DH$5,Fluxo!$U:$U,"&lt;="&amp;DI$5,Fluxo!$D:$D,$D73,Fluxo!$E:$E,"&lt;&gt;"&amp;"PERMUTANTE"))</f>
        <v>0</v>
      </c>
      <c r="DJ73" s="18">
        <f>IF(DJ$5&gt;$G$4,0,SUMIFS(Fluxo!$O:$O,Fluxo!$U:$U,"&gt;"&amp;DI$5,Fluxo!$U:$U,"&lt;="&amp;DJ$5,Fluxo!$D:$D,$D73,Fluxo!$E:$E,"&lt;&gt;"&amp;"PERMUTANTE"))</f>
        <v>0</v>
      </c>
      <c r="DK73" s="18">
        <f>IF(DK$5&gt;$G$4,0,SUMIFS(Fluxo!$O:$O,Fluxo!$U:$U,"&gt;"&amp;DJ$5,Fluxo!$U:$U,"&lt;="&amp;DK$5,Fluxo!$D:$D,$D73,Fluxo!$E:$E,"&lt;&gt;"&amp;"PERMUTANTE"))</f>
        <v>0</v>
      </c>
      <c r="DL73" s="18">
        <f>IF(DL$5&gt;$G$4,0,SUMIFS(Fluxo!$O:$O,Fluxo!$U:$U,"&gt;"&amp;DK$5,Fluxo!$U:$U,"&lt;="&amp;DL$5,Fluxo!$D:$D,$D73,Fluxo!$E:$E,"&lt;&gt;"&amp;"PERMUTANTE"))</f>
        <v>0</v>
      </c>
      <c r="DM73" s="18">
        <f>IF(DM$5&gt;$G$4,0,SUMIFS(Fluxo!$O:$O,Fluxo!$U:$U,"&gt;"&amp;DL$5,Fluxo!$U:$U,"&lt;="&amp;DM$5,Fluxo!$D:$D,$D73,Fluxo!$E:$E,"&lt;&gt;"&amp;"PERMUTANTE"))</f>
        <v>0</v>
      </c>
      <c r="DN73" s="18">
        <f>IF(DN$5&gt;$G$4,0,SUMIFS(Fluxo!$O:$O,Fluxo!$U:$U,"&gt;"&amp;DM$5,Fluxo!$U:$U,"&lt;="&amp;DN$5,Fluxo!$D:$D,$D73,Fluxo!$E:$E,"&lt;&gt;"&amp;"PERMUTANTE"))</f>
        <v>0</v>
      </c>
      <c r="DO73" s="18">
        <f>IF(DO$5&gt;$G$4,0,SUMIFS(Fluxo!$O:$O,Fluxo!$U:$U,"&gt;"&amp;DN$5,Fluxo!$U:$U,"&lt;="&amp;DO$5,Fluxo!$D:$D,$D73,Fluxo!$E:$E,"&lt;&gt;"&amp;"PERMUTANTE"))</f>
        <v>0</v>
      </c>
      <c r="DP73" s="18">
        <f>IF(DP$5&gt;$G$4,0,SUMIFS(Fluxo!$O:$O,Fluxo!$U:$U,"&gt;"&amp;DO$5,Fluxo!$U:$U,"&lt;="&amp;DP$5,Fluxo!$D:$D,$D73,Fluxo!$E:$E,"&lt;&gt;"&amp;"PERMUTANTE"))</f>
        <v>0</v>
      </c>
      <c r="DQ73" s="18">
        <f>IF(DQ$5&gt;$G$4,0,SUMIFS(Fluxo!$O:$O,Fluxo!$U:$U,"&gt;"&amp;DP$5,Fluxo!$U:$U,"&lt;="&amp;DQ$5,Fluxo!$D:$D,$D73,Fluxo!$E:$E,"&lt;&gt;"&amp;"PERMUTANTE"))</f>
        <v>0</v>
      </c>
      <c r="DR73" s="18">
        <f>IF(DR$5&gt;$G$4,0,SUMIFS(Fluxo!$O:$O,Fluxo!$U:$U,"&gt;"&amp;DQ$5,Fluxo!$U:$U,"&lt;="&amp;DR$5,Fluxo!$D:$D,$D73,Fluxo!$E:$E,"&lt;&gt;"&amp;"PERMUTANTE"))</f>
        <v>0</v>
      </c>
      <c r="DS73" s="18">
        <f>IF(DS$5&gt;$G$4,0,SUMIFS(Fluxo!$O:$O,Fluxo!$U:$U,"&gt;"&amp;DR$5,Fluxo!$U:$U,"&lt;="&amp;DS$5,Fluxo!$D:$D,$D73,Fluxo!$E:$E,"&lt;&gt;"&amp;"PERMUTANTE"))</f>
        <v>0</v>
      </c>
      <c r="DT73" s="18">
        <f>IF(DT$5&gt;$G$4,0,SUMIFS(Fluxo!$O:$O,Fluxo!$U:$U,"&gt;"&amp;DS$5,Fluxo!$U:$U,"&lt;="&amp;DT$5,Fluxo!$D:$D,$D73,Fluxo!$E:$E,"&lt;&gt;"&amp;"PERMUTANTE"))</f>
        <v>0</v>
      </c>
      <c r="DU73" s="18">
        <f>IF(DU$5&gt;$G$4,0,SUMIFS(Fluxo!$O:$O,Fluxo!$U:$U,"&gt;"&amp;DT$5,Fluxo!$U:$U,"&lt;="&amp;DU$5,Fluxo!$D:$D,$D73,Fluxo!$E:$E,"&lt;&gt;"&amp;"PERMUTANTE"))</f>
        <v>0</v>
      </c>
      <c r="DV73" s="18">
        <f>IF(DV$5&gt;$G$4,0,SUMIFS(Fluxo!$O:$O,Fluxo!$U:$U,"&gt;"&amp;DU$5,Fluxo!$U:$U,"&lt;="&amp;DV$5,Fluxo!$D:$D,$D73,Fluxo!$E:$E,"&lt;&gt;"&amp;"PERMUTANTE"))</f>
        <v>0</v>
      </c>
      <c r="DW73" s="18">
        <f>IF(DW$5&gt;$G$4,0,SUMIFS(Fluxo!$O:$O,Fluxo!$U:$U,"&gt;"&amp;DV$5,Fluxo!$U:$U,"&lt;="&amp;DW$5,Fluxo!$D:$D,$D73,Fluxo!$E:$E,"&lt;&gt;"&amp;"PERMUTANTE"))</f>
        <v>0</v>
      </c>
      <c r="DX73" s="18">
        <f>IF(DX$5&gt;$G$4,0,SUMIFS(Fluxo!$O:$O,Fluxo!$U:$U,"&gt;"&amp;DW$5,Fluxo!$U:$U,"&lt;="&amp;DX$5,Fluxo!$D:$D,$D73,Fluxo!$E:$E,"&lt;&gt;"&amp;"PERMUTANTE"))</f>
        <v>0</v>
      </c>
      <c r="DY73" s="18">
        <f>IF(DY$5&gt;$G$4,0,SUMIFS(Fluxo!$O:$O,Fluxo!$U:$U,"&gt;"&amp;DX$5,Fluxo!$U:$U,"&lt;="&amp;DY$5,Fluxo!$D:$D,$D73,Fluxo!$E:$E,"&lt;&gt;"&amp;"PERMUTANTE"))</f>
        <v>0</v>
      </c>
      <c r="DZ73" s="18">
        <f>IF(DZ$5&gt;$G$4,0,SUMIFS(Fluxo!$O:$O,Fluxo!$U:$U,"&gt;"&amp;DY$5,Fluxo!$U:$U,"&lt;="&amp;DZ$5,Fluxo!$D:$D,$D73,Fluxo!$E:$E,"&lt;&gt;"&amp;"PERMUTANTE"))</f>
        <v>0</v>
      </c>
      <c r="EA73" s="18">
        <f>IF(EA$5&gt;$G$4,0,SUMIFS(Fluxo!$O:$O,Fluxo!$U:$U,"&gt;"&amp;DZ$5,Fluxo!$U:$U,"&lt;="&amp;EA$5,Fluxo!$D:$D,$D73,Fluxo!$E:$E,"&lt;&gt;"&amp;"PERMUTANTE"))</f>
        <v>0</v>
      </c>
      <c r="EB73" s="18">
        <f>IF(EB$5&gt;$G$4,0,SUMIFS(Fluxo!$O:$O,Fluxo!$U:$U,"&gt;"&amp;EA$5,Fluxo!$U:$U,"&lt;="&amp;EB$5,Fluxo!$D:$D,$D73,Fluxo!$E:$E,"&lt;&gt;"&amp;"PERMUTANTE"))</f>
        <v>0</v>
      </c>
      <c r="EC73" s="18">
        <f>IF(EC$5&gt;$G$4,0,SUMIFS(Fluxo!$O:$O,Fluxo!$U:$U,"&gt;"&amp;EB$5,Fluxo!$U:$U,"&lt;="&amp;EC$5,Fluxo!$D:$D,$D73,Fluxo!$E:$E,"&lt;&gt;"&amp;"PERMUTANTE"))</f>
        <v>0</v>
      </c>
      <c r="ED73" s="18">
        <f>IF(ED$5&gt;$G$4,0,SUMIFS(Fluxo!$O:$O,Fluxo!$U:$U,"&gt;"&amp;EC$5,Fluxo!$U:$U,"&lt;="&amp;ED$5,Fluxo!$D:$D,$D73,Fluxo!$E:$E,"&lt;&gt;"&amp;"PERMUTANTE"))</f>
        <v>0</v>
      </c>
      <c r="EE73" s="18">
        <f>IF(EE$5&gt;$G$4,0,SUMIFS(Fluxo!$O:$O,Fluxo!$U:$U,"&gt;"&amp;ED$5,Fluxo!$U:$U,"&lt;="&amp;EE$5,Fluxo!$D:$D,$D73,Fluxo!$E:$E,"&lt;&gt;"&amp;"PERMUTANTE"))</f>
        <v>0</v>
      </c>
      <c r="EF73" s="18">
        <f>IF(EF$5&gt;$G$4,0,SUMIFS(Fluxo!$O:$O,Fluxo!$U:$U,"&gt;"&amp;EE$5,Fluxo!$U:$U,"&lt;="&amp;EF$5,Fluxo!$D:$D,$D73,Fluxo!$E:$E,"&lt;&gt;"&amp;"PERMUTANTE"))</f>
        <v>0</v>
      </c>
      <c r="EG73" s="18">
        <f>IF(EG$5&gt;$G$4,0,SUMIFS(Fluxo!$O:$O,Fluxo!$U:$U,"&gt;"&amp;EF$5,Fluxo!$U:$U,"&lt;="&amp;EG$5,Fluxo!$D:$D,$D73,Fluxo!$E:$E,"&lt;&gt;"&amp;"PERMUTANTE"))</f>
        <v>0</v>
      </c>
      <c r="EH73" s="18">
        <f>IF(EH$5&gt;$G$4,0,SUMIFS(Fluxo!$O:$O,Fluxo!$U:$U,"&gt;"&amp;EG$5,Fluxo!$U:$U,"&lt;="&amp;EH$5,Fluxo!$D:$D,$D73,Fluxo!$E:$E,"&lt;&gt;"&amp;"PERMUTANTE"))</f>
        <v>0</v>
      </c>
      <c r="EI73" s="18">
        <f>IF(EI$5&gt;$G$4,0,SUMIFS(Fluxo!$O:$O,Fluxo!$U:$U,"&gt;"&amp;EH$5,Fluxo!$U:$U,"&lt;="&amp;EI$5,Fluxo!$D:$D,$D73,Fluxo!$E:$E,"&lt;&gt;"&amp;"PERMUTANTE"))</f>
        <v>0</v>
      </c>
      <c r="EJ73" s="18">
        <f>IF(EJ$5&gt;$G$4,0,SUMIFS(Fluxo!$O:$O,Fluxo!$U:$U,"&gt;"&amp;EI$5,Fluxo!$U:$U,"&lt;="&amp;EJ$5,Fluxo!$D:$D,$D73,Fluxo!$E:$E,"&lt;&gt;"&amp;"PERMUTANTE"))</f>
        <v>0</v>
      </c>
      <c r="EK73" s="18">
        <f>IF(EK$5&gt;$G$4,0,SUMIFS(Fluxo!$O:$O,Fluxo!$U:$U,"&gt;"&amp;EJ$5,Fluxo!$U:$U,"&lt;="&amp;EK$5,Fluxo!$D:$D,$D73,Fluxo!$E:$E,"&lt;&gt;"&amp;"PERMUTANTE"))</f>
        <v>0</v>
      </c>
      <c r="EL73" s="18">
        <f>IF(EL$5&gt;$G$4,0,SUMIFS(Fluxo!$O:$O,Fluxo!$U:$U,"&gt;"&amp;EK$5,Fluxo!$U:$U,"&lt;="&amp;EL$5,Fluxo!$D:$D,$D73,Fluxo!$E:$E,"&lt;&gt;"&amp;"PERMUTANTE"))</f>
        <v>0</v>
      </c>
      <c r="EM73" s="18">
        <f>IF(EM$5&gt;$G$4,0,SUMIFS(Fluxo!$O:$O,Fluxo!$U:$U,"&gt;"&amp;EL$5,Fluxo!$U:$U,"&lt;="&amp;EM$5,Fluxo!$D:$D,$D73,Fluxo!$E:$E,"&lt;&gt;"&amp;"PERMUTANTE"))</f>
        <v>0</v>
      </c>
      <c r="EN73" s="18">
        <f>IF(EN$5&gt;$G$4,0,SUMIFS(Fluxo!$O:$O,Fluxo!$U:$U,"&gt;"&amp;EM$5,Fluxo!$U:$U,"&lt;="&amp;EN$5,Fluxo!$D:$D,$D73,Fluxo!$E:$E,"&lt;&gt;"&amp;"PERMUTANTE"))</f>
        <v>0</v>
      </c>
      <c r="EO73" s="18">
        <f>IF(EO$5&gt;$G$4,0,SUMIFS(Fluxo!$O:$O,Fluxo!$U:$U,"&gt;"&amp;EN$5,Fluxo!$U:$U,"&lt;="&amp;EO$5,Fluxo!$D:$D,$D73,Fluxo!$E:$E,"&lt;&gt;"&amp;"PERMUTANTE"))</f>
        <v>0</v>
      </c>
      <c r="EP73" s="18">
        <f>IF(EP$5&gt;$G$4,0,SUMIFS(Fluxo!$O:$O,Fluxo!$U:$U,"&gt;"&amp;EO$5,Fluxo!$U:$U,"&lt;="&amp;EP$5,Fluxo!$D:$D,$D73,Fluxo!$E:$E,"&lt;&gt;"&amp;"PERMUTANTE"))</f>
        <v>0</v>
      </c>
      <c r="EQ73" s="18">
        <f>IF(EQ$5&gt;$G$4,0,SUMIFS(Fluxo!$O:$O,Fluxo!$U:$U,"&gt;"&amp;EP$5,Fluxo!$U:$U,"&lt;="&amp;EQ$5,Fluxo!$D:$D,$D73,Fluxo!$E:$E,"&lt;&gt;"&amp;"PERMUTANTE"))</f>
        <v>0</v>
      </c>
      <c r="ER73" s="18">
        <f>IF(ER$5&gt;$G$4,0,SUMIFS(Fluxo!$O:$O,Fluxo!$U:$U,"&gt;"&amp;EQ$5,Fluxo!$U:$U,"&lt;="&amp;ER$5,Fluxo!$D:$D,$D73,Fluxo!$E:$E,"&lt;&gt;"&amp;"PERMUTANTE"))</f>
        <v>0</v>
      </c>
      <c r="ES73" s="18">
        <f>IF(ES$5&gt;$G$4,0,SUMIFS(Fluxo!$O:$O,Fluxo!$U:$U,"&gt;"&amp;ER$5,Fluxo!$U:$U,"&lt;="&amp;ES$5,Fluxo!$D:$D,$D73,Fluxo!$E:$E,"&lt;&gt;"&amp;"PERMUTANTE"))</f>
        <v>0</v>
      </c>
      <c r="ET73" s="18">
        <f>IF(ET$5&gt;$G$4,0,SUMIFS(Fluxo!$O:$O,Fluxo!$U:$U,"&gt;"&amp;ES$5,Fluxo!$U:$U,"&lt;="&amp;ET$5,Fluxo!$D:$D,$D73,Fluxo!$E:$E,"&lt;&gt;"&amp;"PERMUTANTE"))</f>
        <v>0</v>
      </c>
      <c r="EU73" s="18">
        <f>IF(EU$5&gt;$G$4,0,SUMIFS(Fluxo!$O:$O,Fluxo!$U:$U,"&gt;"&amp;ET$5,Fluxo!$U:$U,"&lt;="&amp;EU$5,Fluxo!$D:$D,$D73,Fluxo!$E:$E,"&lt;&gt;"&amp;"PERMUTANTE"))</f>
        <v>0</v>
      </c>
      <c r="EV73" s="18">
        <f>IF(EV$5&gt;$G$4,0,SUMIFS(Fluxo!$O:$O,Fluxo!$U:$U,"&gt;"&amp;EU$5,Fluxo!$U:$U,"&lt;="&amp;EV$5,Fluxo!$D:$D,$D73,Fluxo!$E:$E,"&lt;&gt;"&amp;"PERMUTANTE"))</f>
        <v>0</v>
      </c>
      <c r="EW73" s="18">
        <f>IF(EW$5&gt;$G$4,0,SUMIFS(Fluxo!$O:$O,Fluxo!$U:$U,"&gt;"&amp;EV$5,Fluxo!$U:$U,"&lt;="&amp;EW$5,Fluxo!$D:$D,$D73,Fluxo!$E:$E,"&lt;&gt;"&amp;"PERMUTANTE"))</f>
        <v>0</v>
      </c>
      <c r="EX73" s="18">
        <f>IF(EX$5&gt;$G$4,0,SUMIFS(Fluxo!$O:$O,Fluxo!$U:$U,"&gt;"&amp;EW$5,Fluxo!$U:$U,"&lt;="&amp;EX$5,Fluxo!$D:$D,$D73,Fluxo!$E:$E,"&lt;&gt;"&amp;"PERMUTANTE"))</f>
        <v>0</v>
      </c>
      <c r="EY73" s="18">
        <f>IF(EY$5&gt;$G$4,0,SUMIFS(Fluxo!$O:$O,Fluxo!$U:$U,"&gt;"&amp;EX$5,Fluxo!$U:$U,"&lt;="&amp;EY$5,Fluxo!$D:$D,$D73,Fluxo!$E:$E,"&lt;&gt;"&amp;"PERMUTANTE"))</f>
        <v>0</v>
      </c>
      <c r="EZ73" s="18">
        <f>IF(EZ$5&gt;$G$4,0,SUMIFS(Fluxo!$O:$O,Fluxo!$U:$U,"&gt;"&amp;EY$5,Fluxo!$U:$U,"&lt;="&amp;EZ$5,Fluxo!$D:$D,$D73,Fluxo!$E:$E,"&lt;&gt;"&amp;"PERMUTANTE"))</f>
        <v>0</v>
      </c>
      <c r="FA73" s="18">
        <f>IF(FA$5&gt;$G$4,0,SUMIFS(Fluxo!$O:$O,Fluxo!$U:$U,"&gt;"&amp;EZ$5,Fluxo!$U:$U,"&lt;="&amp;FA$5,Fluxo!$D:$D,$D73,Fluxo!$E:$E,"&lt;&gt;"&amp;"PERMUTANTE"))</f>
        <v>0</v>
      </c>
      <c r="FB73" s="18">
        <f>IF(FB$5&gt;$G$4,0,SUMIFS(Fluxo!$O:$O,Fluxo!$U:$U,"&gt;"&amp;FA$5,Fluxo!$U:$U,"&lt;="&amp;FB$5,Fluxo!$D:$D,$D73,Fluxo!$E:$E,"&lt;&gt;"&amp;"PERMUTANTE"))</f>
        <v>0</v>
      </c>
      <c r="FC73" s="18">
        <f>IF(FC$5&gt;$G$4,0,SUMIFS(Fluxo!$O:$O,Fluxo!$U:$U,"&gt;"&amp;FB$5,Fluxo!$U:$U,"&lt;="&amp;FC$5,Fluxo!$D:$D,$D73,Fluxo!$E:$E,"&lt;&gt;"&amp;"PERMUTANTE"))</f>
        <v>0</v>
      </c>
      <c r="FD73" s="18">
        <f>IF(FD$5&gt;$G$4,0,SUMIFS(Fluxo!$O:$O,Fluxo!$U:$U,"&gt;"&amp;FC$5,Fluxo!$U:$U,"&lt;="&amp;FD$5,Fluxo!$D:$D,$D73,Fluxo!$E:$E,"&lt;&gt;"&amp;"PERMUTANTE"))</f>
        <v>0</v>
      </c>
      <c r="FE73" s="18">
        <f>IF(FE$5&gt;$G$4,0,SUMIFS(Fluxo!$O:$O,Fluxo!$U:$U,"&gt;"&amp;FD$5,Fluxo!$U:$U,"&lt;="&amp;FE$5,Fluxo!$D:$D,$D73,Fluxo!$E:$E,"&lt;&gt;"&amp;"PERMUTANTE"))</f>
        <v>0</v>
      </c>
      <c r="FF73" s="18">
        <f>IF(FF$5&gt;$G$4,0,SUMIFS(Fluxo!$O:$O,Fluxo!$U:$U,"&gt;"&amp;FE$5,Fluxo!$U:$U,"&lt;="&amp;FF$5,Fluxo!$D:$D,$D73,Fluxo!$E:$E,"&lt;&gt;"&amp;"PERMUTANTE"))</f>
        <v>0</v>
      </c>
      <c r="FG73" s="18">
        <f>IF(FG$5&gt;$G$4,0,SUMIFS(Fluxo!$O:$O,Fluxo!$U:$U,"&gt;"&amp;FF$5,Fluxo!$U:$U,"&lt;="&amp;FG$5,Fluxo!$D:$D,$D73,Fluxo!$E:$E,"&lt;&gt;"&amp;"PERMUTANTE"))</f>
        <v>0</v>
      </c>
      <c r="FH73" s="18">
        <f>IF(FH$5&gt;$G$4,0,SUMIFS(Fluxo!$O:$O,Fluxo!$U:$U,"&gt;"&amp;FG$5,Fluxo!$U:$U,"&lt;="&amp;FH$5,Fluxo!$D:$D,$D73,Fluxo!$E:$E,"&lt;&gt;"&amp;"PERMUTANTE"))</f>
        <v>0</v>
      </c>
      <c r="FI73" s="18">
        <f>IF(FI$5&gt;$G$4,0,SUMIFS(Fluxo!$O:$O,Fluxo!$U:$U,"&gt;"&amp;FH$5,Fluxo!$U:$U,"&lt;="&amp;FI$5,Fluxo!$D:$D,$D73,Fluxo!$E:$E,"&lt;&gt;"&amp;"PERMUTANTE"))</f>
        <v>0</v>
      </c>
      <c r="FJ73" s="18">
        <f>IF(FJ$5&gt;$G$4,0,SUMIFS(Fluxo!$O:$O,Fluxo!$U:$U,"&gt;"&amp;FI$5,Fluxo!$U:$U,"&lt;="&amp;FJ$5,Fluxo!$D:$D,$D73,Fluxo!$E:$E,"&lt;&gt;"&amp;"PERMUTANTE"))</f>
        <v>0</v>
      </c>
      <c r="FK73" s="18">
        <f>IF(FK$5&gt;$G$4,0,SUMIFS(Fluxo!$O:$O,Fluxo!$U:$U,"&gt;"&amp;FJ$5,Fluxo!$U:$U,"&lt;="&amp;FK$5,Fluxo!$D:$D,$D73,Fluxo!$E:$E,"&lt;&gt;"&amp;"PERMUTANTE"))</f>
        <v>0</v>
      </c>
      <c r="FL73" s="18">
        <f>IF(FL$5&gt;$G$4,0,SUMIFS(Fluxo!$O:$O,Fluxo!$U:$U,"&gt;"&amp;FK$5,Fluxo!$U:$U,"&lt;="&amp;FL$5,Fluxo!$D:$D,$D73,Fluxo!$E:$E,"&lt;&gt;"&amp;"PERMUTANTE"))</f>
        <v>0</v>
      </c>
      <c r="FM73" s="18">
        <f>IF(FM$5&gt;$G$4,0,SUMIFS(Fluxo!$O:$O,Fluxo!$U:$U,"&gt;"&amp;FL$5,Fluxo!$U:$U,"&lt;="&amp;FM$5,Fluxo!$D:$D,$D73,Fluxo!$E:$E,"&lt;&gt;"&amp;"PERMUTANTE"))</f>
        <v>0</v>
      </c>
      <c r="FN73" s="18">
        <f>IF(FN$5&gt;$G$4,0,SUMIFS(Fluxo!$O:$O,Fluxo!$U:$U,"&gt;"&amp;FM$5,Fluxo!$U:$U,"&lt;="&amp;FN$5,Fluxo!$D:$D,$D73,Fluxo!$E:$E,"&lt;&gt;"&amp;"PERMUTANTE"))</f>
        <v>0</v>
      </c>
      <c r="FO73" s="18">
        <f>IF(FO$5&gt;$G$4,0,SUMIFS(Fluxo!$O:$O,Fluxo!$U:$U,"&gt;"&amp;FN$5,Fluxo!$U:$U,"&lt;="&amp;FO$5,Fluxo!$D:$D,$D73,Fluxo!$E:$E,"&lt;&gt;"&amp;"PERMUTANTE"))</f>
        <v>0</v>
      </c>
      <c r="FP73" s="18">
        <f>IF(FP$5&gt;$G$4,0,SUMIFS(Fluxo!$O:$O,Fluxo!$U:$U,"&gt;"&amp;FO$5,Fluxo!$U:$U,"&lt;="&amp;FP$5,Fluxo!$D:$D,$D73,Fluxo!$E:$E,"&lt;&gt;"&amp;"PERMUTANTE"))</f>
        <v>0</v>
      </c>
      <c r="FQ73" s="18">
        <f>IF(FQ$5&gt;$G$4,0,SUMIFS(Fluxo!$O:$O,Fluxo!$U:$U,"&gt;"&amp;FP$5,Fluxo!$U:$U,"&lt;="&amp;FQ$5,Fluxo!$D:$D,$D73,Fluxo!$E:$E,"&lt;&gt;"&amp;"PERMUTANTE"))</f>
        <v>0</v>
      </c>
      <c r="FR73" s="18">
        <f>IF(FR$5&gt;$G$4,0,SUMIFS(Fluxo!$O:$O,Fluxo!$U:$U,"&gt;"&amp;FQ$5,Fluxo!$U:$U,"&lt;="&amp;FR$5,Fluxo!$D:$D,$D73,Fluxo!$E:$E,"&lt;&gt;"&amp;"PERMUTANTE"))</f>
        <v>0</v>
      </c>
      <c r="FS73" s="18">
        <f>IF(FS$5&gt;$G$4,0,SUMIFS(Fluxo!$O:$O,Fluxo!$U:$U,"&gt;"&amp;FR$5,Fluxo!$U:$U,"&lt;="&amp;FS$5,Fluxo!$D:$D,$D73,Fluxo!$E:$E,"&lt;&gt;"&amp;"PERMUTANTE"))</f>
        <v>0</v>
      </c>
      <c r="FT73" s="18">
        <f>IF(FT$5&gt;$G$4,0,SUMIFS(Fluxo!$O:$O,Fluxo!$U:$U,"&gt;"&amp;FS$5,Fluxo!$U:$U,"&lt;="&amp;FT$5,Fluxo!$D:$D,$D73,Fluxo!$E:$E,"&lt;&gt;"&amp;"PERMUTANTE"))</f>
        <v>0</v>
      </c>
      <c r="FU73" s="18">
        <f>IF(FU$5&gt;$G$4,0,SUMIFS(Fluxo!$O:$O,Fluxo!$U:$U,"&gt;"&amp;FT$5,Fluxo!$U:$U,"&lt;="&amp;FU$5,Fluxo!$D:$D,$D73,Fluxo!$E:$E,"&lt;&gt;"&amp;"PERMUTANTE"))</f>
        <v>0</v>
      </c>
      <c r="FV73" s="18">
        <f>IF(FV$5&gt;$G$4,0,SUMIFS(Fluxo!$O:$O,Fluxo!$U:$U,"&gt;"&amp;FU$5,Fluxo!$U:$U,"&lt;="&amp;FV$5,Fluxo!$D:$D,$D73,Fluxo!$E:$E,"&lt;&gt;"&amp;"PERMUTANTE"))</f>
        <v>0</v>
      </c>
      <c r="FW73" s="18">
        <f>IF(FW$5&gt;$G$4,0,SUMIFS(Fluxo!$O:$O,Fluxo!$U:$U,"&gt;"&amp;FV$5,Fluxo!$U:$U,"&lt;="&amp;FW$5,Fluxo!$D:$D,$D73,Fluxo!$E:$E,"&lt;&gt;"&amp;"PERMUTANTE"))</f>
        <v>0</v>
      </c>
      <c r="FX73" s="18">
        <f>IF(FX$5&gt;$G$4,0,SUMIFS(Fluxo!$O:$O,Fluxo!$U:$U,"&gt;"&amp;FW$5,Fluxo!$U:$U,"&lt;="&amp;FX$5,Fluxo!$D:$D,$D73,Fluxo!$E:$E,"&lt;&gt;"&amp;"PERMUTANTE"))</f>
        <v>0</v>
      </c>
      <c r="FY73" s="18">
        <f>IF(FY$5&gt;$G$4,0,SUMIFS(Fluxo!$O:$O,Fluxo!$U:$U,"&gt;"&amp;FX$5,Fluxo!$U:$U,"&lt;="&amp;FY$5,Fluxo!$D:$D,$D73,Fluxo!$E:$E,"&lt;&gt;"&amp;"PERMUTANTE"))</f>
        <v>0</v>
      </c>
      <c r="FZ73" s="18">
        <f>IF(FZ$5&gt;$G$4,0,SUMIFS(Fluxo!$O:$O,Fluxo!$U:$U,"&gt;"&amp;FY$5,Fluxo!$U:$U,"&lt;="&amp;FZ$5,Fluxo!$D:$D,$D73,Fluxo!$E:$E,"&lt;&gt;"&amp;"PERMUTANTE"))</f>
        <v>0</v>
      </c>
      <c r="GA73" s="18">
        <f>IF(GA$5&gt;$G$4,0,SUMIFS(Fluxo!$O:$O,Fluxo!$U:$U,"&gt;"&amp;FZ$5,Fluxo!$U:$U,"&lt;="&amp;GA$5,Fluxo!$D:$D,$D73,Fluxo!$E:$E,"&lt;&gt;"&amp;"PERMUTANTE"))</f>
        <v>0</v>
      </c>
      <c r="GB73" s="18">
        <f>IF(GB$5&gt;$G$4,0,SUMIFS(Fluxo!$O:$O,Fluxo!$U:$U,"&gt;"&amp;GA$5,Fluxo!$U:$U,"&lt;="&amp;GB$5,Fluxo!$D:$D,$D73,Fluxo!$E:$E,"&lt;&gt;"&amp;"PERMUTANTE"))</f>
        <v>0</v>
      </c>
      <c r="GC73" s="18">
        <f>IF(GC$5&gt;$G$4,0,SUMIFS(Fluxo!$O:$O,Fluxo!$U:$U,"&gt;"&amp;GB$5,Fluxo!$U:$U,"&lt;="&amp;GC$5,Fluxo!$D:$D,$D73,Fluxo!$E:$E,"&lt;&gt;"&amp;"PERMUTANTE"))</f>
        <v>0</v>
      </c>
      <c r="GD73" s="18">
        <f>IF(GD$5&gt;$G$4,0,SUMIFS(Fluxo!$O:$O,Fluxo!$U:$U,"&gt;"&amp;GC$5,Fluxo!$U:$U,"&lt;="&amp;GD$5,Fluxo!$D:$D,$D73,Fluxo!$E:$E,"&lt;&gt;"&amp;"PERMUTANTE"))</f>
        <v>0</v>
      </c>
      <c r="GE73" s="18">
        <f>IF(GE$5&gt;$G$4,0,SUMIFS(Fluxo!$O:$O,Fluxo!$U:$U,"&gt;"&amp;GD$5,Fluxo!$U:$U,"&lt;="&amp;GE$5,Fluxo!$D:$D,$D73,Fluxo!$E:$E,"&lt;&gt;"&amp;"PERMUTANTE"))</f>
        <v>0</v>
      </c>
      <c r="GF73" s="18">
        <f>IF(GF$5&gt;$G$4,0,SUMIFS(Fluxo!$O:$O,Fluxo!$U:$U,"&gt;"&amp;GE$5,Fluxo!$U:$U,"&lt;="&amp;GF$5,Fluxo!$D:$D,$D73,Fluxo!$E:$E,"&lt;&gt;"&amp;"PERMUTANTE"))</f>
        <v>0</v>
      </c>
      <c r="GG73" s="18">
        <f>IF(GG$5&gt;$G$4,0,SUMIFS(Fluxo!$O:$O,Fluxo!$U:$U,"&gt;"&amp;GF$5,Fluxo!$U:$U,"&lt;="&amp;GG$5,Fluxo!$D:$D,$D73,Fluxo!$E:$E,"&lt;&gt;"&amp;"PERMUTANTE"))</f>
        <v>0</v>
      </c>
      <c r="GH73" s="18">
        <f>IF(GH$5&gt;$G$4,0,SUMIFS(Fluxo!$O:$O,Fluxo!$U:$U,"&gt;"&amp;GG$5,Fluxo!$U:$U,"&lt;="&amp;GH$5,Fluxo!$D:$D,$D73,Fluxo!$E:$E,"&lt;&gt;"&amp;"PERMUTANTE"))</f>
        <v>0</v>
      </c>
      <c r="GI73" s="18">
        <f>IF(GI$5&gt;$G$4,0,SUMIFS(Fluxo!$O:$O,Fluxo!$U:$U,"&gt;"&amp;GH$5,Fluxo!$U:$U,"&lt;="&amp;GI$5,Fluxo!$D:$D,$D73,Fluxo!$E:$E,"&lt;&gt;"&amp;"PERMUTANTE"))</f>
        <v>0</v>
      </c>
      <c r="GJ73" s="18">
        <f>IF(GJ$5&gt;$G$4,0,SUMIFS(Fluxo!$O:$O,Fluxo!$U:$U,"&gt;"&amp;GI$5,Fluxo!$U:$U,"&lt;="&amp;GJ$5,Fluxo!$D:$D,$D73,Fluxo!$E:$E,"&lt;&gt;"&amp;"PERMUTANTE"))</f>
        <v>0</v>
      </c>
      <c r="GK73" s="18">
        <f>IF(GK$5&gt;$G$4,0,SUMIFS(Fluxo!$O:$O,Fluxo!$U:$U,"&gt;"&amp;GJ$5,Fluxo!$U:$U,"&lt;="&amp;GK$5,Fluxo!$D:$D,$D73,Fluxo!$E:$E,"&lt;&gt;"&amp;"PERMUTANTE"))</f>
        <v>0</v>
      </c>
      <c r="GL73" s="18">
        <f>IF(GL$5&gt;$G$4,0,SUMIFS(Fluxo!$O:$O,Fluxo!$U:$U,"&gt;"&amp;GK$5,Fluxo!$U:$U,"&lt;="&amp;GL$5,Fluxo!$D:$D,$D73,Fluxo!$E:$E,"&lt;&gt;"&amp;"PERMUTANTE"))</f>
        <v>0</v>
      </c>
      <c r="GM73" s="18">
        <f>IF(GM$5&gt;$G$4,0,SUMIFS(Fluxo!$O:$O,Fluxo!$U:$U,"&gt;"&amp;GL$5,Fluxo!$U:$U,"&lt;="&amp;GM$5,Fluxo!$D:$D,$D73,Fluxo!$E:$E,"&lt;&gt;"&amp;"PERMUTANTE"))</f>
        <v>0</v>
      </c>
      <c r="GN73" s="18">
        <f>IF(GN$5&gt;$G$4,0,SUMIFS(Fluxo!$O:$O,Fluxo!$U:$U,"&gt;"&amp;GM$5,Fluxo!$U:$U,"&lt;="&amp;GN$5,Fluxo!$D:$D,$D73,Fluxo!$E:$E,"&lt;&gt;"&amp;"PERMUTANTE"))</f>
        <v>0</v>
      </c>
      <c r="GO73" s="18">
        <f>IF(GO$5&gt;$G$4,0,SUMIFS(Fluxo!$O:$O,Fluxo!$U:$U,"&gt;"&amp;GN$5,Fluxo!$U:$U,"&lt;="&amp;GO$5,Fluxo!$D:$D,$D73,Fluxo!$E:$E,"&lt;&gt;"&amp;"PERMUTANTE"))</f>
        <v>0</v>
      </c>
      <c r="GP73" s="18">
        <f>IF(GP$5&gt;$G$4,0,SUMIFS(Fluxo!$O:$O,Fluxo!$U:$U,"&gt;"&amp;GO$5,Fluxo!$U:$U,"&lt;="&amp;GP$5,Fluxo!$D:$D,$D73,Fluxo!$E:$E,"&lt;&gt;"&amp;"PERMUTANTE"))</f>
        <v>0</v>
      </c>
      <c r="GQ73" s="18">
        <f>IF(GQ$5&gt;$G$4,0,SUMIFS(Fluxo!$O:$O,Fluxo!$U:$U,"&gt;"&amp;GP$5,Fluxo!$U:$U,"&lt;="&amp;GQ$5,Fluxo!$D:$D,$D73,Fluxo!$E:$E,"&lt;&gt;"&amp;"PERMUTANTE"))</f>
        <v>0</v>
      </c>
      <c r="GR73" s="18">
        <f>IF(GR$5&gt;$G$4,0,SUMIFS(Fluxo!$O:$O,Fluxo!$U:$U,"&gt;"&amp;GQ$5,Fluxo!$U:$U,"&lt;="&amp;GR$5,Fluxo!$D:$D,$D73,Fluxo!$E:$E,"&lt;&gt;"&amp;"PERMUTANTE"))</f>
        <v>0</v>
      </c>
      <c r="GS73" s="18">
        <f>IF(GS$5&gt;$G$4,0,SUMIFS(Fluxo!$O:$O,Fluxo!$U:$U,"&gt;"&amp;GR$5,Fluxo!$U:$U,"&lt;="&amp;GS$5,Fluxo!$D:$D,$D73,Fluxo!$E:$E,"&lt;&gt;"&amp;"PERMUTANTE"))</f>
        <v>0</v>
      </c>
      <c r="GT73" s="18">
        <f>IF(GT$5&gt;$G$4,0,SUMIFS(Fluxo!$O:$O,Fluxo!$U:$U,"&gt;"&amp;GS$5,Fluxo!$U:$U,"&lt;="&amp;GT$5,Fluxo!$D:$D,$D73,Fluxo!$E:$E,"&lt;&gt;"&amp;"PERMUTANTE"))</f>
        <v>0</v>
      </c>
      <c r="GU73" s="18">
        <f>IF(GU$5&gt;$G$4,0,SUMIFS(Fluxo!$O:$O,Fluxo!$U:$U,"&gt;"&amp;GT$5,Fluxo!$U:$U,"&lt;="&amp;GU$5,Fluxo!$D:$D,$D73,Fluxo!$E:$E,"&lt;&gt;"&amp;"PERMUTANTE"))</f>
        <v>0</v>
      </c>
      <c r="GV73" s="18">
        <f>IF(GV$5&gt;$G$4,0,SUMIFS(Fluxo!$O:$O,Fluxo!$U:$U,"&gt;"&amp;GU$5,Fluxo!$U:$U,"&lt;="&amp;GV$5,Fluxo!$D:$D,$D73,Fluxo!$E:$E,"&lt;&gt;"&amp;"PERMUTANTE"))</f>
        <v>0</v>
      </c>
      <c r="GW73" s="18">
        <f>IF(GW$5&gt;$G$4,0,SUMIFS(Fluxo!$O:$O,Fluxo!$U:$U,"&gt;"&amp;GV$5,Fluxo!$U:$U,"&lt;="&amp;GW$5,Fluxo!$D:$D,$D73,Fluxo!$E:$E,"&lt;&gt;"&amp;"PERMUTANTE"))</f>
        <v>0</v>
      </c>
      <c r="GX73" s="18">
        <f>IF(GX$5&gt;$G$4,0,SUMIFS(Fluxo!$O:$O,Fluxo!$U:$U,"&gt;"&amp;GW$5,Fluxo!$U:$U,"&lt;="&amp;GX$5,Fluxo!$D:$D,$D73,Fluxo!$E:$E,"&lt;&gt;"&amp;"PERMUTANTE"))</f>
        <v>0</v>
      </c>
      <c r="GY73" s="18">
        <f>IF(GY$5&gt;$G$4,0,SUMIFS(Fluxo!$O:$O,Fluxo!$U:$U,"&gt;"&amp;GX$5,Fluxo!$U:$U,"&lt;="&amp;GY$5,Fluxo!$D:$D,$D73,Fluxo!$E:$E,"&lt;&gt;"&amp;"PERMUTANTE"))</f>
        <v>0</v>
      </c>
      <c r="GZ73" s="18">
        <f>IF(GZ$5&gt;$G$4,0,SUMIFS(Fluxo!$O:$O,Fluxo!$U:$U,"&gt;"&amp;GY$5,Fluxo!$U:$U,"&lt;="&amp;GZ$5,Fluxo!$D:$D,$D73,Fluxo!$E:$E,"&lt;&gt;"&amp;"PERMUTANTE"))</f>
        <v>0</v>
      </c>
      <c r="HA73" s="18">
        <f>IF(HA$5&gt;$G$4,0,SUMIFS(Fluxo!$O:$O,Fluxo!$U:$U,"&gt;"&amp;GZ$5,Fluxo!$U:$U,"&lt;="&amp;HA$5,Fluxo!$D:$D,$D73,Fluxo!$E:$E,"&lt;&gt;"&amp;"PERMUTANTE"))</f>
        <v>0</v>
      </c>
      <c r="HB73" s="18">
        <f>IF(HB$5&gt;$G$4,0,SUMIFS(Fluxo!$O:$O,Fluxo!$U:$U,"&gt;"&amp;HA$5,Fluxo!$U:$U,"&lt;="&amp;HB$5,Fluxo!$D:$D,$D73,Fluxo!$E:$E,"&lt;&gt;"&amp;"PERMUTANTE"))</f>
        <v>0</v>
      </c>
      <c r="HC73" s="18">
        <f>IF(HC$5&gt;$G$4,0,SUMIFS(Fluxo!$O:$O,Fluxo!$U:$U,"&gt;"&amp;HB$5,Fluxo!$U:$U,"&lt;="&amp;HC$5,Fluxo!$D:$D,$D73,Fluxo!$E:$E,"&lt;&gt;"&amp;"PERMUTANTE"))</f>
        <v>0</v>
      </c>
      <c r="HD73" s="18">
        <f>IF(HD$5&gt;$G$4,0,SUMIFS(Fluxo!$O:$O,Fluxo!$U:$U,"&gt;"&amp;HC$5,Fluxo!$U:$U,"&lt;="&amp;HD$5,Fluxo!$D:$D,$D73,Fluxo!$E:$E,"&lt;&gt;"&amp;"PERMUTANTE"))</f>
        <v>0</v>
      </c>
      <c r="HE73" s="18">
        <f>IF(HE$5&gt;$G$4,0,SUMIFS(Fluxo!$O:$O,Fluxo!$U:$U,"&gt;"&amp;HD$5,Fluxo!$U:$U,"&lt;="&amp;HE$5,Fluxo!$D:$D,$D73,Fluxo!$E:$E,"&lt;&gt;"&amp;"PERMUTANTE"))</f>
        <v>0</v>
      </c>
      <c r="HF73" s="18">
        <f>IF(HF$5&gt;$G$4,0,SUMIFS(Fluxo!$O:$O,Fluxo!$U:$U,"&gt;"&amp;HE$5,Fluxo!$U:$U,"&lt;="&amp;HF$5,Fluxo!$D:$D,$D73,Fluxo!$E:$E,"&lt;&gt;"&amp;"PERMUTANTE"))</f>
        <v>0</v>
      </c>
    </row>
    <row r="74" spans="1:214">
      <c r="A74" s="20">
        <f t="shared" si="8"/>
        <v>64</v>
      </c>
      <c r="B74" s="140" t="str">
        <f>'Check Carteira'!C66</f>
        <v>E.1016.99.01.0164</v>
      </c>
      <c r="C74" s="141">
        <v>1</v>
      </c>
      <c r="D74" s="129" t="str">
        <f>'Check Carteira'!F66</f>
        <v>A-0164</v>
      </c>
      <c r="E74" s="21">
        <f>IFERROR(INDEX(Contratos!L:L,MATCH(D74,Contratos!R:R,0)),"")</f>
        <v>45423</v>
      </c>
      <c r="F74" s="139">
        <f>IFERROR(INDEX(Contratos!G:G,MATCH(D74,Contratos!R:R,0)),"")</f>
        <v>1137235.6599999999</v>
      </c>
      <c r="H74" s="83">
        <f t="shared" si="10"/>
        <v>72957.73</v>
      </c>
      <c r="J74" s="18">
        <f>IF(J$5&gt;$G$4,0,SUMIFS(Fluxo!$O:$O,Fluxo!$U:$U,"&gt;"&amp;I$5,Fluxo!$U:$U,"&lt;="&amp;J$5,Fluxo!$D:$D,$D74))</f>
        <v>0</v>
      </c>
      <c r="K74" s="18">
        <f>IF(K$5&gt;$G$4,0,SUMIFS(Fluxo!$O:$O,Fluxo!$U:$U,"&gt;"&amp;J$5,Fluxo!$U:$U,"&lt;="&amp;K$5,Fluxo!$D:$D,$D74))</f>
        <v>0</v>
      </c>
      <c r="L74" s="18">
        <f>IF(L$5&gt;$G$4,0,SUMIFS(Fluxo!$O:$O,Fluxo!$U:$U,"&gt;"&amp;K$5,Fluxo!$U:$U,"&lt;="&amp;L$5,Fluxo!$D:$D,$D74))</f>
        <v>0</v>
      </c>
      <c r="M74" s="18">
        <f>IF(M$5&gt;$G$4,0,SUMIFS(Fluxo!$O:$O,Fluxo!$U:$U,"&gt;"&amp;L$5,Fluxo!$U:$U,"&lt;="&amp;M$5,Fluxo!$D:$D,$D74))</f>
        <v>0</v>
      </c>
      <c r="N74" s="18">
        <f>IF(N$5&gt;$G$4,0,SUMIFS(Fluxo!$O:$O,Fluxo!$U:$U,"&gt;"&amp;M$5,Fluxo!$U:$U,"&lt;="&amp;N$5,Fluxo!$D:$D,$D74))</f>
        <v>0</v>
      </c>
      <c r="O74" s="18">
        <f>IF(O$5&gt;$G$4,0,SUMIFS(Fluxo!$O:$O,Fluxo!$U:$U,"&gt;"&amp;N$5,Fluxo!$U:$U,"&lt;="&amp;O$5,Fluxo!$D:$D,$D74))</f>
        <v>0</v>
      </c>
      <c r="P74" s="18">
        <f>IF(P$5&gt;$G$4,0,SUMIFS(Fluxo!$O:$O,Fluxo!$U:$U,"&gt;"&amp;O$5,Fluxo!$U:$U,"&lt;="&amp;P$5,Fluxo!$D:$D,$D74))</f>
        <v>0</v>
      </c>
      <c r="Q74" s="18">
        <f>IF(Q$5&gt;$G$4,0,SUMIFS(Fluxo!$O:$O,Fluxo!$U:$U,"&gt;"&amp;P$5,Fluxo!$U:$U,"&lt;="&amp;Q$5,Fluxo!$D:$D,$D74))</f>
        <v>0</v>
      </c>
      <c r="R74" s="18">
        <f>IF(R$5&gt;$G$4,0,SUMIFS(Fluxo!$O:$O,Fluxo!$U:$U,"&gt;"&amp;Q$5,Fluxo!$U:$U,"&lt;="&amp;R$5,Fluxo!$D:$D,$D74))</f>
        <v>0</v>
      </c>
      <c r="S74" s="18">
        <f>IF(S$5&gt;$G$4,0,SUMIFS(Fluxo!$O:$O,Fluxo!$U:$U,"&gt;"&amp;R$5,Fluxo!$U:$U,"&lt;="&amp;S$5,Fluxo!$D:$D,$D74,Fluxo!$E:$E,"&lt;&gt;"&amp;"PERMUTANTE"))</f>
        <v>0</v>
      </c>
      <c r="T74" s="18">
        <f>IF(T$5&gt;$G$4,0,SUMIFS(Fluxo!$O:$O,Fluxo!$U:$U,"&gt;"&amp;S$5,Fluxo!$U:$U,"&lt;="&amp;T$5,Fluxo!$D:$D,$D74,Fluxo!$E:$E,"&lt;&gt;"&amp;"PERMUTANTE"))</f>
        <v>0</v>
      </c>
      <c r="U74" s="18">
        <f>IF(U$5&gt;$G$4,0,SUMIFS(Fluxo!$O:$O,Fluxo!$U:$U,"&gt;"&amp;T$5,Fluxo!$U:$U,"&lt;="&amp;U$5,Fluxo!$D:$D,$D74,Fluxo!$E:$E,"&lt;&gt;"&amp;"PERMUTANTE"))</f>
        <v>0</v>
      </c>
      <c r="V74" s="18">
        <f>IF(V$5&gt;$G$4,0,SUMIFS(Fluxo!$O:$O,Fluxo!$U:$U,"&gt;"&amp;U$5,Fluxo!$U:$U,"&lt;="&amp;V$5,Fluxo!$D:$D,$D74,Fluxo!$E:$E,"&lt;&gt;"&amp;"PERMUTANTE"))</f>
        <v>0</v>
      </c>
      <c r="W74" s="18">
        <f>IF(W$5&gt;$G$4,0,SUMIFS(Fluxo!$O:$O,Fluxo!$U:$U,"&gt;"&amp;V$5,Fluxo!$U:$U,"&lt;="&amp;W$5,Fluxo!$D:$D,$D74,Fluxo!$E:$E,"&lt;&gt;"&amp;"PERMUTANTE"))</f>
        <v>52615.18</v>
      </c>
      <c r="X74" s="18">
        <f>IF(X$5&gt;$G$4,0,SUMIFS(Fluxo!$O:$O,Fluxo!$U:$U,"&gt;"&amp;W$5,Fluxo!$U:$U,"&lt;="&amp;X$5,Fluxo!$D:$D,$D74,Fluxo!$E:$E,"&lt;&gt;"&amp;"PERMUTANTE"))</f>
        <v>5025.79</v>
      </c>
      <c r="Y74" s="18">
        <f>IF(Y$5&gt;$G$4,0,SUMIFS(Fluxo!$O:$O,Fluxo!$U:$U,"&gt;"&amp;X$5,Fluxo!$U:$U,"&lt;="&amp;Y$5,Fluxo!$D:$D,$D74,Fluxo!$E:$E,"&lt;&gt;"&amp;"PERMUTANTE"))</f>
        <v>5069.13</v>
      </c>
      <c r="Z74" s="18">
        <f>IF(Z$5&gt;$G$4,0,SUMIFS(Fluxo!$O:$O,Fluxo!$U:$U,"&gt;"&amp;Y$5,Fluxo!$U:$U,"&lt;="&amp;Z$5,Fluxo!$D:$D,$D74,Fluxo!$E:$E,"&lt;&gt;"&amp;"PERMUTANTE"))</f>
        <v>5105.3599999999997</v>
      </c>
      <c r="AA74" s="18">
        <f>IF(AA$5&gt;$G$4,0,SUMIFS(Fluxo!$O:$O,Fluxo!$U:$U,"&gt;"&amp;Z$5,Fluxo!$U:$U,"&lt;="&amp;AA$5,Fluxo!$D:$D,$D74,Fluxo!$E:$E,"&lt;&gt;"&amp;"PERMUTANTE"))</f>
        <v>5142.2700000000004</v>
      </c>
      <c r="AB74" s="18">
        <f>IF(AB$5&gt;$G$4,0,SUMIFS(Fluxo!$O:$O,Fluxo!$U:$U,"&gt;"&amp;AA$5,Fluxo!$U:$U,"&lt;="&amp;AB$5,Fluxo!$D:$D,$D74,Fluxo!$E:$E,"&lt;&gt;"&amp;"PERMUTANTE"))</f>
        <v>0</v>
      </c>
      <c r="AC74" s="18">
        <f>IF(AC$5&gt;$G$4,0,SUMIFS(Fluxo!$O:$O,Fluxo!$U:$U,"&gt;"&amp;AB$5,Fluxo!$U:$U,"&lt;="&amp;AC$5,Fluxo!$D:$D,$D74,Fluxo!$E:$E,"&lt;&gt;"&amp;"PERMUTANTE"))</f>
        <v>0</v>
      </c>
      <c r="AD74" s="18">
        <f>IF(AD$5&gt;$G$4,0,SUMIFS(Fluxo!$O:$O,Fluxo!$U:$U,"&gt;"&amp;AC$5,Fluxo!$U:$U,"&lt;="&amp;AD$5,Fluxo!$D:$D,$D74,Fluxo!$E:$E,"&lt;&gt;"&amp;"PERMUTANTE"))</f>
        <v>0</v>
      </c>
      <c r="AE74" s="18">
        <f>IF(AE$5&gt;$G$4,0,SUMIFS(Fluxo!$O:$O,Fluxo!$U:$U,"&gt;"&amp;AD$5,Fluxo!$U:$U,"&lt;="&amp;AE$5,Fluxo!$D:$D,$D74,Fluxo!$E:$E,"&lt;&gt;"&amp;"PERMUTANTE"))</f>
        <v>0</v>
      </c>
      <c r="AF74" s="18">
        <f>IF(AF$5&gt;$G$4,0,SUMIFS(Fluxo!$O:$O,Fluxo!$U:$U,"&gt;"&amp;AE$5,Fluxo!$U:$U,"&lt;="&amp;AF$5,Fluxo!$D:$D,$D74,Fluxo!$E:$E,"&lt;&gt;"&amp;"PERMUTANTE"))</f>
        <v>0</v>
      </c>
      <c r="AG74" s="18">
        <f>IF(AG$5&gt;$G$4,0,SUMIFS(Fluxo!$O:$O,Fluxo!$U:$U,"&gt;"&amp;AF$5,Fluxo!$U:$U,"&lt;="&amp;AG$5,Fluxo!$D:$D,$D74,Fluxo!$E:$E,"&lt;&gt;"&amp;"PERMUTANTE"))</f>
        <v>0</v>
      </c>
      <c r="AH74" s="18">
        <f>IF(AH$5&gt;$G$4,0,SUMIFS(Fluxo!$O:$O,Fluxo!$U:$U,"&gt;"&amp;AG$5,Fluxo!$U:$U,"&lt;="&amp;AH$5,Fluxo!$D:$D,$D74,Fluxo!$E:$E,"&lt;&gt;"&amp;"PERMUTANTE"))</f>
        <v>0</v>
      </c>
      <c r="AI74" s="18">
        <f>IF(AI$5&gt;$G$4,0,SUMIFS(Fluxo!$O:$O,Fluxo!$U:$U,"&gt;"&amp;AH$5,Fluxo!$U:$U,"&lt;="&amp;AI$5,Fluxo!$D:$D,$D74,Fluxo!$E:$E,"&lt;&gt;"&amp;"PERMUTANTE"))</f>
        <v>0</v>
      </c>
      <c r="AJ74" s="18">
        <f>IF(AJ$5&gt;$G$4,0,SUMIFS(Fluxo!$O:$O,Fluxo!$U:$U,"&gt;"&amp;AI$5,Fluxo!$U:$U,"&lt;="&amp;AJ$5,Fluxo!$D:$D,$D74,Fluxo!$E:$E,"&lt;&gt;"&amp;"PERMUTANTE"))</f>
        <v>0</v>
      </c>
      <c r="AK74" s="18">
        <f>IF(AK$5&gt;$G$4,0,SUMIFS(Fluxo!$O:$O,Fluxo!$U:$U,"&gt;"&amp;AJ$5,Fluxo!$U:$U,"&lt;="&amp;AK$5,Fluxo!$D:$D,$D74,Fluxo!$E:$E,"&lt;&gt;"&amp;"PERMUTANTE"))</f>
        <v>0</v>
      </c>
      <c r="AL74" s="18">
        <f>IF(AL$5&gt;$G$4,0,SUMIFS(Fluxo!$O:$O,Fluxo!$U:$U,"&gt;"&amp;AK$5,Fluxo!$U:$U,"&lt;="&amp;AL$5,Fluxo!$D:$D,$D74,Fluxo!$E:$E,"&lt;&gt;"&amp;"PERMUTANTE"))</f>
        <v>0</v>
      </c>
      <c r="AM74" s="18">
        <f>IF(AM$5&gt;$G$4,0,SUMIFS(Fluxo!$O:$O,Fluxo!$U:$U,"&gt;"&amp;AL$5,Fluxo!$U:$U,"&lt;="&amp;AM$5,Fluxo!$D:$D,$D74,Fluxo!$E:$E,"&lt;&gt;"&amp;"PERMUTANTE"))</f>
        <v>0</v>
      </c>
      <c r="AN74" s="18">
        <f>IF(AN$5&gt;$G$4,0,SUMIFS(Fluxo!$O:$O,Fluxo!$U:$U,"&gt;"&amp;AM$5,Fluxo!$U:$U,"&lt;="&amp;AN$5,Fluxo!$D:$D,$D74,Fluxo!$E:$E,"&lt;&gt;"&amp;"PERMUTANTE"))</f>
        <v>0</v>
      </c>
      <c r="AO74" s="18">
        <f>IF(AO$5&gt;$G$4,0,SUMIFS(Fluxo!$O:$O,Fluxo!$U:$U,"&gt;"&amp;AN$5,Fluxo!$U:$U,"&lt;="&amp;AO$5,Fluxo!$D:$D,$D74,Fluxo!$E:$E,"&lt;&gt;"&amp;"PERMUTANTE"))</f>
        <v>0</v>
      </c>
      <c r="AP74" s="18">
        <f>IF(AP$5&gt;$G$4,0,SUMIFS(Fluxo!$O:$O,Fluxo!$U:$U,"&gt;"&amp;AO$5,Fluxo!$U:$U,"&lt;="&amp;AP$5,Fluxo!$D:$D,$D74,Fluxo!$E:$E,"&lt;&gt;"&amp;"PERMUTANTE"))</f>
        <v>0</v>
      </c>
      <c r="AQ74" s="18">
        <f>IF(AQ$5&gt;$G$4,0,SUMIFS(Fluxo!$O:$O,Fluxo!$U:$U,"&gt;"&amp;AP$5,Fluxo!$U:$U,"&lt;="&amp;AQ$5,Fluxo!$D:$D,$D74,Fluxo!$E:$E,"&lt;&gt;"&amp;"PERMUTANTE"))</f>
        <v>0</v>
      </c>
      <c r="AR74" s="18">
        <f>IF(AR$5&gt;$G$4,0,SUMIFS(Fluxo!$O:$O,Fluxo!$U:$U,"&gt;"&amp;AQ$5,Fluxo!$U:$U,"&lt;="&amp;AR$5,Fluxo!$D:$D,$D74,Fluxo!$E:$E,"&lt;&gt;"&amp;"PERMUTANTE"))</f>
        <v>0</v>
      </c>
      <c r="AS74" s="18">
        <f>IF(AS$5&gt;$G$4,0,SUMIFS(Fluxo!$O:$O,Fluxo!$U:$U,"&gt;"&amp;AR$5,Fluxo!$U:$U,"&lt;="&amp;AS$5,Fluxo!$D:$D,$D74,Fluxo!$E:$E,"&lt;&gt;"&amp;"PERMUTANTE"))</f>
        <v>0</v>
      </c>
      <c r="AT74" s="18">
        <f>IF(AT$5&gt;$G$4,0,SUMIFS(Fluxo!$O:$O,Fluxo!$U:$U,"&gt;"&amp;AS$5,Fluxo!$U:$U,"&lt;="&amp;AT$5,Fluxo!$D:$D,$D74,Fluxo!$E:$E,"&lt;&gt;"&amp;"PERMUTANTE"))</f>
        <v>0</v>
      </c>
      <c r="AU74" s="18">
        <f>IF(AU$5&gt;$G$4,0,SUMIFS(Fluxo!$O:$O,Fluxo!$U:$U,"&gt;"&amp;AT$5,Fluxo!$U:$U,"&lt;="&amp;AU$5,Fluxo!$D:$D,$D74,Fluxo!$E:$E,"&lt;&gt;"&amp;"PERMUTANTE"))</f>
        <v>0</v>
      </c>
      <c r="AV74" s="18">
        <f>IF(AV$5&gt;$G$4,0,SUMIFS(Fluxo!$O:$O,Fluxo!$U:$U,"&gt;"&amp;AU$5,Fluxo!$U:$U,"&lt;="&amp;AV$5,Fluxo!$D:$D,$D74,Fluxo!$E:$E,"&lt;&gt;"&amp;"PERMUTANTE"))</f>
        <v>0</v>
      </c>
      <c r="AW74" s="18">
        <f>IF(AW$5&gt;$G$4,0,SUMIFS(Fluxo!$O:$O,Fluxo!$U:$U,"&gt;"&amp;AV$5,Fluxo!$U:$U,"&lt;="&amp;AW$5,Fluxo!$D:$D,$D74,Fluxo!$E:$E,"&lt;&gt;"&amp;"PERMUTANTE"))</f>
        <v>0</v>
      </c>
      <c r="AX74" s="18">
        <f>IF(AX$5&gt;$G$4,0,SUMIFS(Fluxo!$O:$O,Fluxo!$U:$U,"&gt;"&amp;AW$5,Fluxo!$U:$U,"&lt;="&amp;AX$5,Fluxo!$D:$D,$D74,Fluxo!$E:$E,"&lt;&gt;"&amp;"PERMUTANTE"))</f>
        <v>0</v>
      </c>
      <c r="AY74" s="18">
        <f>IF(AY$5&gt;$G$4,0,SUMIFS(Fluxo!$O:$O,Fluxo!$U:$U,"&gt;"&amp;AX$5,Fluxo!$U:$U,"&lt;="&amp;AY$5,Fluxo!$D:$D,$D74,Fluxo!$E:$E,"&lt;&gt;"&amp;"PERMUTANTE"))</f>
        <v>0</v>
      </c>
      <c r="AZ74" s="18">
        <f>IF(AZ$5&gt;$G$4,0,SUMIFS(Fluxo!$O:$O,Fluxo!$U:$U,"&gt;"&amp;AY$5,Fluxo!$U:$U,"&lt;="&amp;AZ$5,Fluxo!$D:$D,$D74,Fluxo!$E:$E,"&lt;&gt;"&amp;"PERMUTANTE"))</f>
        <v>0</v>
      </c>
      <c r="BA74" s="18">
        <f>IF(BA$5&gt;$G$4,0,SUMIFS(Fluxo!$O:$O,Fluxo!$U:$U,"&gt;"&amp;AZ$5,Fluxo!$U:$U,"&lt;="&amp;BA$5,Fluxo!$D:$D,$D74,Fluxo!$E:$E,"&lt;&gt;"&amp;"PERMUTANTE"))</f>
        <v>0</v>
      </c>
      <c r="BB74" s="18">
        <f>IF(BB$5&gt;$G$4,0,SUMIFS(Fluxo!$O:$O,Fluxo!$U:$U,"&gt;"&amp;BA$5,Fluxo!$U:$U,"&lt;="&amp;BB$5,Fluxo!$D:$D,$D74,Fluxo!$E:$E,"&lt;&gt;"&amp;"PERMUTANTE"))</f>
        <v>0</v>
      </c>
      <c r="BC74" s="18">
        <f>IF(BC$5&gt;$G$4,0,SUMIFS(Fluxo!$O:$O,Fluxo!$U:$U,"&gt;"&amp;BB$5,Fluxo!$U:$U,"&lt;="&amp;BC$5,Fluxo!$D:$D,$D74,Fluxo!$E:$E,"&lt;&gt;"&amp;"PERMUTANTE"))</f>
        <v>0</v>
      </c>
      <c r="BD74" s="18">
        <f>IF(BD$5&gt;$G$4,0,SUMIFS(Fluxo!$O:$O,Fluxo!$U:$U,"&gt;"&amp;BC$5,Fluxo!$U:$U,"&lt;="&amp;BD$5,Fluxo!$D:$D,$D74,Fluxo!$E:$E,"&lt;&gt;"&amp;"PERMUTANTE"))</f>
        <v>0</v>
      </c>
      <c r="BE74" s="18">
        <f>IF(BE$5&gt;$G$4,0,SUMIFS(Fluxo!$O:$O,Fluxo!$U:$U,"&gt;"&amp;BD$5,Fluxo!$U:$U,"&lt;="&amp;BE$5,Fluxo!$D:$D,$D74,Fluxo!$E:$E,"&lt;&gt;"&amp;"PERMUTANTE"))</f>
        <v>0</v>
      </c>
      <c r="BF74" s="18">
        <f>IF(BF$5&gt;$G$4,0,SUMIFS(Fluxo!$O:$O,Fluxo!$U:$U,"&gt;"&amp;BE$5,Fluxo!$U:$U,"&lt;="&amp;BF$5,Fluxo!$D:$D,$D74,Fluxo!$E:$E,"&lt;&gt;"&amp;"PERMUTANTE"))</f>
        <v>0</v>
      </c>
      <c r="BG74" s="18">
        <f>IF(BG$5&gt;$G$4,0,SUMIFS(Fluxo!$O:$O,Fluxo!$U:$U,"&gt;"&amp;BF$5,Fluxo!$U:$U,"&lt;="&amp;BG$5,Fluxo!$D:$D,$D74,Fluxo!$E:$E,"&lt;&gt;"&amp;"PERMUTANTE"))</f>
        <v>0</v>
      </c>
      <c r="BH74" s="18">
        <f>IF(BH$5&gt;$G$4,0,SUMIFS(Fluxo!$O:$O,Fluxo!$U:$U,"&gt;"&amp;BG$5,Fluxo!$U:$U,"&lt;="&amp;BH$5,Fluxo!$D:$D,$D74,Fluxo!$E:$E,"&lt;&gt;"&amp;"PERMUTANTE"))</f>
        <v>0</v>
      </c>
      <c r="BI74" s="18">
        <f>IF(BI$5&gt;$G$4,0,SUMIFS(Fluxo!$O:$O,Fluxo!$U:$U,"&gt;"&amp;BH$5,Fluxo!$U:$U,"&lt;="&amp;BI$5,Fluxo!$D:$D,$D74,Fluxo!$E:$E,"&lt;&gt;"&amp;"PERMUTANTE"))</f>
        <v>0</v>
      </c>
      <c r="BJ74" s="18">
        <f>IF(BJ$5&gt;$G$4,0,SUMIFS(Fluxo!$O:$O,Fluxo!$U:$U,"&gt;"&amp;BI$5,Fluxo!$U:$U,"&lt;="&amp;BJ$5,Fluxo!$D:$D,$D74,Fluxo!$E:$E,"&lt;&gt;"&amp;"PERMUTANTE"))</f>
        <v>0</v>
      </c>
      <c r="BK74" s="18">
        <f>IF(BK$5&gt;$G$4,0,SUMIFS(Fluxo!$O:$O,Fluxo!$U:$U,"&gt;"&amp;BJ$5,Fluxo!$U:$U,"&lt;="&amp;BK$5,Fluxo!$D:$D,$D74,Fluxo!$E:$E,"&lt;&gt;"&amp;"PERMUTANTE"))</f>
        <v>0</v>
      </c>
      <c r="BL74" s="18">
        <f>IF(BL$5&gt;$G$4,0,SUMIFS(Fluxo!$O:$O,Fluxo!$U:$U,"&gt;"&amp;BK$5,Fluxo!$U:$U,"&lt;="&amp;BL$5,Fluxo!$D:$D,$D74,Fluxo!$E:$E,"&lt;&gt;"&amp;"PERMUTANTE"))</f>
        <v>0</v>
      </c>
      <c r="BM74" s="18">
        <f>IF(BM$5&gt;$G$4,0,SUMIFS(Fluxo!$O:$O,Fluxo!$U:$U,"&gt;"&amp;BL$5,Fluxo!$U:$U,"&lt;="&amp;BM$5,Fluxo!$D:$D,$D74,Fluxo!$E:$E,"&lt;&gt;"&amp;"PERMUTANTE"))</f>
        <v>0</v>
      </c>
      <c r="BN74" s="18">
        <f>IF(BN$5&gt;$G$4,0,SUMIFS(Fluxo!$O:$O,Fluxo!$U:$U,"&gt;"&amp;BM$5,Fluxo!$U:$U,"&lt;="&amp;BN$5,Fluxo!$D:$D,$D74,Fluxo!$E:$E,"&lt;&gt;"&amp;"PERMUTANTE"))</f>
        <v>0</v>
      </c>
      <c r="BO74" s="18">
        <f>IF(BO$5&gt;$G$4,0,SUMIFS(Fluxo!$O:$O,Fluxo!$U:$U,"&gt;"&amp;BN$5,Fluxo!$U:$U,"&lt;="&amp;BO$5,Fluxo!$D:$D,$D74,Fluxo!$E:$E,"&lt;&gt;"&amp;"PERMUTANTE"))</f>
        <v>0</v>
      </c>
      <c r="BP74" s="18">
        <f>IF(BP$5&gt;$G$4,0,SUMIFS(Fluxo!$O:$O,Fluxo!$U:$U,"&gt;"&amp;BO$5,Fluxo!$U:$U,"&lt;="&amp;BP$5,Fluxo!$D:$D,$D74,Fluxo!$E:$E,"&lt;&gt;"&amp;"PERMUTANTE"))</f>
        <v>0</v>
      </c>
      <c r="BQ74" s="18">
        <f>IF(BQ$5&gt;$G$4,0,SUMIFS(Fluxo!$O:$O,Fluxo!$U:$U,"&gt;"&amp;BP$5,Fluxo!$U:$U,"&lt;="&amp;BQ$5,Fluxo!$D:$D,$D74,Fluxo!$E:$E,"&lt;&gt;"&amp;"PERMUTANTE"))</f>
        <v>0</v>
      </c>
      <c r="BR74" s="18">
        <f>IF(BR$5&gt;$G$4,0,SUMIFS(Fluxo!$O:$O,Fluxo!$U:$U,"&gt;"&amp;BQ$5,Fluxo!$U:$U,"&lt;="&amp;BR$5,Fluxo!$D:$D,$D74,Fluxo!$E:$E,"&lt;&gt;"&amp;"PERMUTANTE"))</f>
        <v>0</v>
      </c>
      <c r="BS74" s="18">
        <f>IF(BS$5&gt;$G$4,0,SUMIFS(Fluxo!$O:$O,Fluxo!$U:$U,"&gt;"&amp;BR$5,Fluxo!$U:$U,"&lt;="&amp;BS$5,Fluxo!$D:$D,$D74,Fluxo!$E:$E,"&lt;&gt;"&amp;"PERMUTANTE"))</f>
        <v>0</v>
      </c>
      <c r="BT74" s="18">
        <f>IF(BT$5&gt;$G$4,0,SUMIFS(Fluxo!$O:$O,Fluxo!$U:$U,"&gt;"&amp;BS$5,Fluxo!$U:$U,"&lt;="&amp;BT$5,Fluxo!$D:$D,$D74,Fluxo!$E:$E,"&lt;&gt;"&amp;"PERMUTANTE"))</f>
        <v>0</v>
      </c>
      <c r="BU74" s="18">
        <f>IF(BU$5&gt;$G$4,0,SUMIFS(Fluxo!$O:$O,Fluxo!$U:$U,"&gt;"&amp;BT$5,Fluxo!$U:$U,"&lt;="&amp;BU$5,Fluxo!$D:$D,$D74,Fluxo!$E:$E,"&lt;&gt;"&amp;"PERMUTANTE"))</f>
        <v>0</v>
      </c>
      <c r="BV74" s="18">
        <f>IF(BV$5&gt;$G$4,0,SUMIFS(Fluxo!$O:$O,Fluxo!$U:$U,"&gt;"&amp;BU$5,Fluxo!$U:$U,"&lt;="&amp;BV$5,Fluxo!$D:$D,$D74,Fluxo!$E:$E,"&lt;&gt;"&amp;"PERMUTANTE"))</f>
        <v>0</v>
      </c>
      <c r="BW74" s="18">
        <f>IF(BW$5&gt;$G$4,0,SUMIFS(Fluxo!$O:$O,Fluxo!$U:$U,"&gt;"&amp;BV$5,Fluxo!$U:$U,"&lt;="&amp;BW$5,Fluxo!$D:$D,$D74,Fluxo!$E:$E,"&lt;&gt;"&amp;"PERMUTANTE"))</f>
        <v>0</v>
      </c>
      <c r="BX74" s="18">
        <f>IF(BX$5&gt;$G$4,0,SUMIFS(Fluxo!$O:$O,Fluxo!$U:$U,"&gt;"&amp;BW$5,Fluxo!$U:$U,"&lt;="&amp;BX$5,Fluxo!$D:$D,$D74,Fluxo!$E:$E,"&lt;&gt;"&amp;"PERMUTANTE"))</f>
        <v>0</v>
      </c>
      <c r="BY74" s="18">
        <f>IF(BY$5&gt;$G$4,0,SUMIFS(Fluxo!$O:$O,Fluxo!$U:$U,"&gt;"&amp;BX$5,Fluxo!$U:$U,"&lt;="&amp;BY$5,Fluxo!$D:$D,$D74,Fluxo!$E:$E,"&lt;&gt;"&amp;"PERMUTANTE"))</f>
        <v>0</v>
      </c>
      <c r="BZ74" s="18">
        <f>IF(BZ$5&gt;$G$4,0,SUMIFS(Fluxo!$O:$O,Fluxo!$U:$U,"&gt;"&amp;BY$5,Fluxo!$U:$U,"&lt;="&amp;BZ$5,Fluxo!$D:$D,$D74,Fluxo!$E:$E,"&lt;&gt;"&amp;"PERMUTANTE"))</f>
        <v>0</v>
      </c>
      <c r="CA74" s="18">
        <f>IF(CA$5&gt;$G$4,0,SUMIFS(Fluxo!$O:$O,Fluxo!$U:$U,"&gt;"&amp;BZ$5,Fluxo!$U:$U,"&lt;="&amp;CA$5,Fluxo!$D:$D,$D74,Fluxo!$E:$E,"&lt;&gt;"&amp;"PERMUTANTE"))</f>
        <v>0</v>
      </c>
      <c r="CB74" s="18">
        <f>IF(CB$5&gt;$G$4,0,SUMIFS(Fluxo!$O:$O,Fluxo!$U:$U,"&gt;"&amp;CA$5,Fluxo!$U:$U,"&lt;="&amp;CB$5,Fluxo!$D:$D,$D74,Fluxo!$E:$E,"&lt;&gt;"&amp;"PERMUTANTE"))</f>
        <v>0</v>
      </c>
      <c r="CC74" s="18">
        <f>IF(CC$5&gt;$G$4,0,SUMIFS(Fluxo!$O:$O,Fluxo!$U:$U,"&gt;"&amp;CB$5,Fluxo!$U:$U,"&lt;="&amp;CC$5,Fluxo!$D:$D,$D74,Fluxo!$E:$E,"&lt;&gt;"&amp;"PERMUTANTE"))</f>
        <v>0</v>
      </c>
      <c r="CD74" s="18">
        <f>IF(CD$5&gt;$G$4,0,SUMIFS(Fluxo!$O:$O,Fluxo!$U:$U,"&gt;"&amp;CC$5,Fluxo!$U:$U,"&lt;="&amp;CD$5,Fluxo!$D:$D,$D74,Fluxo!$E:$E,"&lt;&gt;"&amp;"PERMUTANTE"))</f>
        <v>0</v>
      </c>
      <c r="CE74" s="18">
        <f>IF(CE$5&gt;$G$4,0,SUMIFS(Fluxo!$O:$O,Fluxo!$U:$U,"&gt;"&amp;CD$5,Fluxo!$U:$U,"&lt;="&amp;CE$5,Fluxo!$D:$D,$D74,Fluxo!$E:$E,"&lt;&gt;"&amp;"PERMUTANTE"))</f>
        <v>0</v>
      </c>
      <c r="CF74" s="18">
        <f>IF(CF$5&gt;$G$4,0,SUMIFS(Fluxo!$O:$O,Fluxo!$U:$U,"&gt;"&amp;CE$5,Fluxo!$U:$U,"&lt;="&amp;CF$5,Fluxo!$D:$D,$D74,Fluxo!$E:$E,"&lt;&gt;"&amp;"PERMUTANTE"))</f>
        <v>0</v>
      </c>
      <c r="CG74" s="18">
        <f>IF(CG$5&gt;$G$4,0,SUMIFS(Fluxo!$O:$O,Fluxo!$U:$U,"&gt;"&amp;CF$5,Fluxo!$U:$U,"&lt;="&amp;CG$5,Fluxo!$D:$D,$D74,Fluxo!$E:$E,"&lt;&gt;"&amp;"PERMUTANTE"))</f>
        <v>0</v>
      </c>
      <c r="CH74" s="18">
        <f>IF(CH$5&gt;$G$4,0,SUMIFS(Fluxo!$O:$O,Fluxo!$U:$U,"&gt;"&amp;CG$5,Fluxo!$U:$U,"&lt;="&amp;CH$5,Fluxo!$D:$D,$D74,Fluxo!$E:$E,"&lt;&gt;"&amp;"PERMUTANTE"))</f>
        <v>0</v>
      </c>
      <c r="CI74" s="18">
        <f>IF(CI$5&gt;$G$4,0,SUMIFS(Fluxo!$O:$O,Fluxo!$U:$U,"&gt;"&amp;CH$5,Fluxo!$U:$U,"&lt;="&amp;CI$5,Fluxo!$D:$D,$D74,Fluxo!$E:$E,"&lt;&gt;"&amp;"PERMUTANTE"))</f>
        <v>0</v>
      </c>
      <c r="CJ74" s="18">
        <f>IF(CJ$5&gt;$G$4,0,SUMIFS(Fluxo!$O:$O,Fluxo!$U:$U,"&gt;"&amp;CI$5,Fluxo!$U:$U,"&lt;="&amp;CJ$5,Fluxo!$D:$D,$D74,Fluxo!$E:$E,"&lt;&gt;"&amp;"PERMUTANTE"))</f>
        <v>0</v>
      </c>
      <c r="CK74" s="18">
        <f>IF(CK$5&gt;$G$4,0,SUMIFS(Fluxo!$O:$O,Fluxo!$U:$U,"&gt;"&amp;CJ$5,Fluxo!$U:$U,"&lt;="&amp;CK$5,Fluxo!$D:$D,$D74,Fluxo!$E:$E,"&lt;&gt;"&amp;"PERMUTANTE"))</f>
        <v>0</v>
      </c>
      <c r="CL74" s="18">
        <f>IF(CL$5&gt;$G$4,0,SUMIFS(Fluxo!$O:$O,Fluxo!$U:$U,"&gt;"&amp;CK$5,Fluxo!$U:$U,"&lt;="&amp;CL$5,Fluxo!$D:$D,$D74,Fluxo!$E:$E,"&lt;&gt;"&amp;"PERMUTANTE"))</f>
        <v>0</v>
      </c>
      <c r="CM74" s="18">
        <f>IF(CM$5&gt;$G$4,0,SUMIFS(Fluxo!$O:$O,Fluxo!$U:$U,"&gt;"&amp;CL$5,Fluxo!$U:$U,"&lt;="&amp;CM$5,Fluxo!$D:$D,$D74,Fluxo!$E:$E,"&lt;&gt;"&amp;"PERMUTANTE"))</f>
        <v>0</v>
      </c>
      <c r="CN74" s="18">
        <f>IF(CN$5&gt;$G$4,0,SUMIFS(Fluxo!$O:$O,Fluxo!$U:$U,"&gt;"&amp;CM$5,Fluxo!$U:$U,"&lt;="&amp;CN$5,Fluxo!$D:$D,$D74,Fluxo!$E:$E,"&lt;&gt;"&amp;"PERMUTANTE"))</f>
        <v>0</v>
      </c>
      <c r="CO74" s="18">
        <f>IF(CO$5&gt;$G$4,0,SUMIFS(Fluxo!$O:$O,Fluxo!$U:$U,"&gt;"&amp;CN$5,Fluxo!$U:$U,"&lt;="&amp;CO$5,Fluxo!$D:$D,$D74,Fluxo!$E:$E,"&lt;&gt;"&amp;"PERMUTANTE"))</f>
        <v>0</v>
      </c>
      <c r="CP74" s="18">
        <f>IF(CP$5&gt;$G$4,0,SUMIFS(Fluxo!$O:$O,Fluxo!$U:$U,"&gt;"&amp;CO$5,Fluxo!$U:$U,"&lt;="&amp;CP$5,Fluxo!$D:$D,$D74,Fluxo!$E:$E,"&lt;&gt;"&amp;"PERMUTANTE"))</f>
        <v>0</v>
      </c>
      <c r="CQ74" s="18">
        <f>IF(CQ$5&gt;$G$4,0,SUMIFS(Fluxo!$O:$O,Fluxo!$U:$U,"&gt;"&amp;CP$5,Fluxo!$U:$U,"&lt;="&amp;CQ$5,Fluxo!$D:$D,$D74,Fluxo!$E:$E,"&lt;&gt;"&amp;"PERMUTANTE"))</f>
        <v>0</v>
      </c>
      <c r="CR74" s="18">
        <f>IF(CR$5&gt;$G$4,0,SUMIFS(Fluxo!$O:$O,Fluxo!$U:$U,"&gt;"&amp;CQ$5,Fluxo!$U:$U,"&lt;="&amp;CR$5,Fluxo!$D:$D,$D74,Fluxo!$E:$E,"&lt;&gt;"&amp;"PERMUTANTE"))</f>
        <v>0</v>
      </c>
      <c r="CS74" s="18">
        <f>IF(CS$5&gt;$G$4,0,SUMIFS(Fluxo!$O:$O,Fluxo!$U:$U,"&gt;"&amp;CR$5,Fluxo!$U:$U,"&lt;="&amp;CS$5,Fluxo!$D:$D,$D74,Fluxo!$E:$E,"&lt;&gt;"&amp;"PERMUTANTE"))</f>
        <v>0</v>
      </c>
      <c r="CT74" s="18">
        <f>IF(CT$5&gt;$G$4,0,SUMIFS(Fluxo!$O:$O,Fluxo!$U:$U,"&gt;"&amp;CS$5,Fluxo!$U:$U,"&lt;="&amp;CT$5,Fluxo!$D:$D,$D74,Fluxo!$E:$E,"&lt;&gt;"&amp;"PERMUTANTE"))</f>
        <v>0</v>
      </c>
      <c r="CU74" s="18">
        <f>IF(CU$5&gt;$G$4,0,SUMIFS(Fluxo!$O:$O,Fluxo!$U:$U,"&gt;"&amp;CT$5,Fluxo!$U:$U,"&lt;="&amp;CU$5,Fluxo!$D:$D,$D74,Fluxo!$E:$E,"&lt;&gt;"&amp;"PERMUTANTE"))</f>
        <v>0</v>
      </c>
      <c r="CV74" s="18">
        <f>IF(CV$5&gt;$G$4,0,SUMIFS(Fluxo!$O:$O,Fluxo!$U:$U,"&gt;"&amp;CU$5,Fluxo!$U:$U,"&lt;="&amp;CV$5,Fluxo!$D:$D,$D74,Fluxo!$E:$E,"&lt;&gt;"&amp;"PERMUTANTE"))</f>
        <v>0</v>
      </c>
      <c r="CW74" s="18">
        <f>IF(CW$5&gt;$G$4,0,SUMIFS(Fluxo!$O:$O,Fluxo!$U:$U,"&gt;"&amp;CV$5,Fluxo!$U:$U,"&lt;="&amp;CW$5,Fluxo!$D:$D,$D74,Fluxo!$E:$E,"&lt;&gt;"&amp;"PERMUTANTE"))</f>
        <v>0</v>
      </c>
      <c r="CX74" s="18">
        <f>IF(CX$5&gt;$G$4,0,SUMIFS(Fluxo!$O:$O,Fluxo!$U:$U,"&gt;"&amp;CW$5,Fluxo!$U:$U,"&lt;="&amp;CX$5,Fluxo!$D:$D,$D74,Fluxo!$E:$E,"&lt;&gt;"&amp;"PERMUTANTE"))</f>
        <v>0</v>
      </c>
      <c r="CY74" s="18">
        <f>IF(CY$5&gt;$G$4,0,SUMIFS(Fluxo!$O:$O,Fluxo!$U:$U,"&gt;"&amp;CX$5,Fluxo!$U:$U,"&lt;="&amp;CY$5,Fluxo!$D:$D,$D74,Fluxo!$E:$E,"&lt;&gt;"&amp;"PERMUTANTE"))</f>
        <v>0</v>
      </c>
      <c r="CZ74" s="18">
        <f>IF(CZ$5&gt;$G$4,0,SUMIFS(Fluxo!$O:$O,Fluxo!$U:$U,"&gt;"&amp;CY$5,Fluxo!$U:$U,"&lt;="&amp;CZ$5,Fluxo!$D:$D,$D74,Fluxo!$E:$E,"&lt;&gt;"&amp;"PERMUTANTE"))</f>
        <v>0</v>
      </c>
      <c r="DA74" s="18">
        <f>IF(DA$5&gt;$G$4,0,SUMIFS(Fluxo!$O:$O,Fluxo!$U:$U,"&gt;"&amp;CZ$5,Fluxo!$U:$U,"&lt;="&amp;DA$5,Fluxo!$D:$D,$D74,Fluxo!$E:$E,"&lt;&gt;"&amp;"PERMUTANTE"))</f>
        <v>0</v>
      </c>
      <c r="DB74" s="18">
        <f>IF(DB$5&gt;$G$4,0,SUMIFS(Fluxo!$O:$O,Fluxo!$U:$U,"&gt;"&amp;DA$5,Fluxo!$U:$U,"&lt;="&amp;DB$5,Fluxo!$D:$D,$D74,Fluxo!$E:$E,"&lt;&gt;"&amp;"PERMUTANTE"))</f>
        <v>0</v>
      </c>
      <c r="DC74" s="18">
        <f>IF(DC$5&gt;$G$4,0,SUMIFS(Fluxo!$O:$O,Fluxo!$U:$U,"&gt;"&amp;DB$5,Fluxo!$U:$U,"&lt;="&amp;DC$5,Fluxo!$D:$D,$D74,Fluxo!$E:$E,"&lt;&gt;"&amp;"PERMUTANTE"))</f>
        <v>0</v>
      </c>
      <c r="DD74" s="18">
        <f>IF(DD$5&gt;$G$4,0,SUMIFS(Fluxo!$O:$O,Fluxo!$U:$U,"&gt;"&amp;DC$5,Fluxo!$U:$U,"&lt;="&amp;DD$5,Fluxo!$D:$D,$D74,Fluxo!$E:$E,"&lt;&gt;"&amp;"PERMUTANTE"))</f>
        <v>0</v>
      </c>
      <c r="DE74" s="18">
        <f>IF(DE$5&gt;$G$4,0,SUMIFS(Fluxo!$O:$O,Fluxo!$U:$U,"&gt;"&amp;DD$5,Fluxo!$U:$U,"&lt;="&amp;DE$5,Fluxo!$D:$D,$D74,Fluxo!$E:$E,"&lt;&gt;"&amp;"PERMUTANTE"))</f>
        <v>0</v>
      </c>
      <c r="DF74" s="18">
        <f>IF(DF$5&gt;$G$4,0,SUMIFS(Fluxo!$O:$O,Fluxo!$U:$U,"&gt;"&amp;DE$5,Fluxo!$U:$U,"&lt;="&amp;DF$5,Fluxo!$D:$D,$D74,Fluxo!$E:$E,"&lt;&gt;"&amp;"PERMUTANTE"))</f>
        <v>0</v>
      </c>
      <c r="DG74" s="18">
        <f>IF(DG$5&gt;$G$4,0,SUMIFS(Fluxo!$O:$O,Fluxo!$U:$U,"&gt;"&amp;DF$5,Fluxo!$U:$U,"&lt;="&amp;DG$5,Fluxo!$D:$D,$D74,Fluxo!$E:$E,"&lt;&gt;"&amp;"PERMUTANTE"))</f>
        <v>0</v>
      </c>
      <c r="DH74" s="18">
        <f>IF(DH$5&gt;$G$4,0,SUMIFS(Fluxo!$O:$O,Fluxo!$U:$U,"&gt;"&amp;DG$5,Fluxo!$U:$U,"&lt;="&amp;DH$5,Fluxo!$D:$D,$D74,Fluxo!$E:$E,"&lt;&gt;"&amp;"PERMUTANTE"))</f>
        <v>0</v>
      </c>
      <c r="DI74" s="18">
        <f>IF(DI$5&gt;$G$4,0,SUMIFS(Fluxo!$O:$O,Fluxo!$U:$U,"&gt;"&amp;DH$5,Fluxo!$U:$U,"&lt;="&amp;DI$5,Fluxo!$D:$D,$D74,Fluxo!$E:$E,"&lt;&gt;"&amp;"PERMUTANTE"))</f>
        <v>0</v>
      </c>
      <c r="DJ74" s="18">
        <f>IF(DJ$5&gt;$G$4,0,SUMIFS(Fluxo!$O:$O,Fluxo!$U:$U,"&gt;"&amp;DI$5,Fluxo!$U:$U,"&lt;="&amp;DJ$5,Fluxo!$D:$D,$D74,Fluxo!$E:$E,"&lt;&gt;"&amp;"PERMUTANTE"))</f>
        <v>0</v>
      </c>
      <c r="DK74" s="18">
        <f>IF(DK$5&gt;$G$4,0,SUMIFS(Fluxo!$O:$O,Fluxo!$U:$U,"&gt;"&amp;DJ$5,Fluxo!$U:$U,"&lt;="&amp;DK$5,Fluxo!$D:$D,$D74,Fluxo!$E:$E,"&lt;&gt;"&amp;"PERMUTANTE"))</f>
        <v>0</v>
      </c>
      <c r="DL74" s="18">
        <f>IF(DL$5&gt;$G$4,0,SUMIFS(Fluxo!$O:$O,Fluxo!$U:$U,"&gt;"&amp;DK$5,Fluxo!$U:$U,"&lt;="&amp;DL$5,Fluxo!$D:$D,$D74,Fluxo!$E:$E,"&lt;&gt;"&amp;"PERMUTANTE"))</f>
        <v>0</v>
      </c>
      <c r="DM74" s="18">
        <f>IF(DM$5&gt;$G$4,0,SUMIFS(Fluxo!$O:$O,Fluxo!$U:$U,"&gt;"&amp;DL$5,Fluxo!$U:$U,"&lt;="&amp;DM$5,Fluxo!$D:$D,$D74,Fluxo!$E:$E,"&lt;&gt;"&amp;"PERMUTANTE"))</f>
        <v>0</v>
      </c>
      <c r="DN74" s="18">
        <f>IF(DN$5&gt;$G$4,0,SUMIFS(Fluxo!$O:$O,Fluxo!$U:$U,"&gt;"&amp;DM$5,Fluxo!$U:$U,"&lt;="&amp;DN$5,Fluxo!$D:$D,$D74,Fluxo!$E:$E,"&lt;&gt;"&amp;"PERMUTANTE"))</f>
        <v>0</v>
      </c>
      <c r="DO74" s="18">
        <f>IF(DO$5&gt;$G$4,0,SUMIFS(Fluxo!$O:$O,Fluxo!$U:$U,"&gt;"&amp;DN$5,Fluxo!$U:$U,"&lt;="&amp;DO$5,Fluxo!$D:$D,$D74,Fluxo!$E:$E,"&lt;&gt;"&amp;"PERMUTANTE"))</f>
        <v>0</v>
      </c>
      <c r="DP74" s="18">
        <f>IF(DP$5&gt;$G$4,0,SUMIFS(Fluxo!$O:$O,Fluxo!$U:$U,"&gt;"&amp;DO$5,Fluxo!$U:$U,"&lt;="&amp;DP$5,Fluxo!$D:$D,$D74,Fluxo!$E:$E,"&lt;&gt;"&amp;"PERMUTANTE"))</f>
        <v>0</v>
      </c>
      <c r="DQ74" s="18">
        <f>IF(DQ$5&gt;$G$4,0,SUMIFS(Fluxo!$O:$O,Fluxo!$U:$U,"&gt;"&amp;DP$5,Fluxo!$U:$U,"&lt;="&amp;DQ$5,Fluxo!$D:$D,$D74,Fluxo!$E:$E,"&lt;&gt;"&amp;"PERMUTANTE"))</f>
        <v>0</v>
      </c>
      <c r="DR74" s="18">
        <f>IF(DR$5&gt;$G$4,0,SUMIFS(Fluxo!$O:$O,Fluxo!$U:$U,"&gt;"&amp;DQ$5,Fluxo!$U:$U,"&lt;="&amp;DR$5,Fluxo!$D:$D,$D74,Fluxo!$E:$E,"&lt;&gt;"&amp;"PERMUTANTE"))</f>
        <v>0</v>
      </c>
      <c r="DS74" s="18">
        <f>IF(DS$5&gt;$G$4,0,SUMIFS(Fluxo!$O:$O,Fluxo!$U:$U,"&gt;"&amp;DR$5,Fluxo!$U:$U,"&lt;="&amp;DS$5,Fluxo!$D:$D,$D74,Fluxo!$E:$E,"&lt;&gt;"&amp;"PERMUTANTE"))</f>
        <v>0</v>
      </c>
      <c r="DT74" s="18">
        <f>IF(DT$5&gt;$G$4,0,SUMIFS(Fluxo!$O:$O,Fluxo!$U:$U,"&gt;"&amp;DS$5,Fluxo!$U:$U,"&lt;="&amp;DT$5,Fluxo!$D:$D,$D74,Fluxo!$E:$E,"&lt;&gt;"&amp;"PERMUTANTE"))</f>
        <v>0</v>
      </c>
      <c r="DU74" s="18">
        <f>IF(DU$5&gt;$G$4,0,SUMIFS(Fluxo!$O:$O,Fluxo!$U:$U,"&gt;"&amp;DT$5,Fluxo!$U:$U,"&lt;="&amp;DU$5,Fluxo!$D:$D,$D74,Fluxo!$E:$E,"&lt;&gt;"&amp;"PERMUTANTE"))</f>
        <v>0</v>
      </c>
      <c r="DV74" s="18">
        <f>IF(DV$5&gt;$G$4,0,SUMIFS(Fluxo!$O:$O,Fluxo!$U:$U,"&gt;"&amp;DU$5,Fluxo!$U:$U,"&lt;="&amp;DV$5,Fluxo!$D:$D,$D74,Fluxo!$E:$E,"&lt;&gt;"&amp;"PERMUTANTE"))</f>
        <v>0</v>
      </c>
      <c r="DW74" s="18">
        <f>IF(DW$5&gt;$G$4,0,SUMIFS(Fluxo!$O:$O,Fluxo!$U:$U,"&gt;"&amp;DV$5,Fluxo!$U:$U,"&lt;="&amp;DW$5,Fluxo!$D:$D,$D74,Fluxo!$E:$E,"&lt;&gt;"&amp;"PERMUTANTE"))</f>
        <v>0</v>
      </c>
      <c r="DX74" s="18">
        <f>IF(DX$5&gt;$G$4,0,SUMIFS(Fluxo!$O:$O,Fluxo!$U:$U,"&gt;"&amp;DW$5,Fluxo!$U:$U,"&lt;="&amp;DX$5,Fluxo!$D:$D,$D74,Fluxo!$E:$E,"&lt;&gt;"&amp;"PERMUTANTE"))</f>
        <v>0</v>
      </c>
      <c r="DY74" s="18">
        <f>IF(DY$5&gt;$G$4,0,SUMIFS(Fluxo!$O:$O,Fluxo!$U:$U,"&gt;"&amp;DX$5,Fluxo!$U:$U,"&lt;="&amp;DY$5,Fluxo!$D:$D,$D74,Fluxo!$E:$E,"&lt;&gt;"&amp;"PERMUTANTE"))</f>
        <v>0</v>
      </c>
      <c r="DZ74" s="18">
        <f>IF(DZ$5&gt;$G$4,0,SUMIFS(Fluxo!$O:$O,Fluxo!$U:$U,"&gt;"&amp;DY$5,Fluxo!$U:$U,"&lt;="&amp;DZ$5,Fluxo!$D:$D,$D74,Fluxo!$E:$E,"&lt;&gt;"&amp;"PERMUTANTE"))</f>
        <v>0</v>
      </c>
      <c r="EA74" s="18">
        <f>IF(EA$5&gt;$G$4,0,SUMIFS(Fluxo!$O:$O,Fluxo!$U:$U,"&gt;"&amp;DZ$5,Fluxo!$U:$U,"&lt;="&amp;EA$5,Fluxo!$D:$D,$D74,Fluxo!$E:$E,"&lt;&gt;"&amp;"PERMUTANTE"))</f>
        <v>0</v>
      </c>
      <c r="EB74" s="18">
        <f>IF(EB$5&gt;$G$4,0,SUMIFS(Fluxo!$O:$O,Fluxo!$U:$U,"&gt;"&amp;EA$5,Fluxo!$U:$U,"&lt;="&amp;EB$5,Fluxo!$D:$D,$D74,Fluxo!$E:$E,"&lt;&gt;"&amp;"PERMUTANTE"))</f>
        <v>0</v>
      </c>
      <c r="EC74" s="18">
        <f>IF(EC$5&gt;$G$4,0,SUMIFS(Fluxo!$O:$O,Fluxo!$U:$U,"&gt;"&amp;EB$5,Fluxo!$U:$U,"&lt;="&amp;EC$5,Fluxo!$D:$D,$D74,Fluxo!$E:$E,"&lt;&gt;"&amp;"PERMUTANTE"))</f>
        <v>0</v>
      </c>
      <c r="ED74" s="18">
        <f>IF(ED$5&gt;$G$4,0,SUMIFS(Fluxo!$O:$O,Fluxo!$U:$U,"&gt;"&amp;EC$5,Fluxo!$U:$U,"&lt;="&amp;ED$5,Fluxo!$D:$D,$D74,Fluxo!$E:$E,"&lt;&gt;"&amp;"PERMUTANTE"))</f>
        <v>0</v>
      </c>
      <c r="EE74" s="18">
        <f>IF(EE$5&gt;$G$4,0,SUMIFS(Fluxo!$O:$O,Fluxo!$U:$U,"&gt;"&amp;ED$5,Fluxo!$U:$U,"&lt;="&amp;EE$5,Fluxo!$D:$D,$D74,Fluxo!$E:$E,"&lt;&gt;"&amp;"PERMUTANTE"))</f>
        <v>0</v>
      </c>
      <c r="EF74" s="18">
        <f>IF(EF$5&gt;$G$4,0,SUMIFS(Fluxo!$O:$O,Fluxo!$U:$U,"&gt;"&amp;EE$5,Fluxo!$U:$U,"&lt;="&amp;EF$5,Fluxo!$D:$D,$D74,Fluxo!$E:$E,"&lt;&gt;"&amp;"PERMUTANTE"))</f>
        <v>0</v>
      </c>
      <c r="EG74" s="18">
        <f>IF(EG$5&gt;$G$4,0,SUMIFS(Fluxo!$O:$O,Fluxo!$U:$U,"&gt;"&amp;EF$5,Fluxo!$U:$U,"&lt;="&amp;EG$5,Fluxo!$D:$D,$D74,Fluxo!$E:$E,"&lt;&gt;"&amp;"PERMUTANTE"))</f>
        <v>0</v>
      </c>
      <c r="EH74" s="18">
        <f>IF(EH$5&gt;$G$4,0,SUMIFS(Fluxo!$O:$O,Fluxo!$U:$U,"&gt;"&amp;EG$5,Fluxo!$U:$U,"&lt;="&amp;EH$5,Fluxo!$D:$D,$D74,Fluxo!$E:$E,"&lt;&gt;"&amp;"PERMUTANTE"))</f>
        <v>0</v>
      </c>
      <c r="EI74" s="18">
        <f>IF(EI$5&gt;$G$4,0,SUMIFS(Fluxo!$O:$O,Fluxo!$U:$U,"&gt;"&amp;EH$5,Fluxo!$U:$U,"&lt;="&amp;EI$5,Fluxo!$D:$D,$D74,Fluxo!$E:$E,"&lt;&gt;"&amp;"PERMUTANTE"))</f>
        <v>0</v>
      </c>
      <c r="EJ74" s="18">
        <f>IF(EJ$5&gt;$G$4,0,SUMIFS(Fluxo!$O:$O,Fluxo!$U:$U,"&gt;"&amp;EI$5,Fluxo!$U:$U,"&lt;="&amp;EJ$5,Fluxo!$D:$D,$D74,Fluxo!$E:$E,"&lt;&gt;"&amp;"PERMUTANTE"))</f>
        <v>0</v>
      </c>
      <c r="EK74" s="18">
        <f>IF(EK$5&gt;$G$4,0,SUMIFS(Fluxo!$O:$O,Fluxo!$U:$U,"&gt;"&amp;EJ$5,Fluxo!$U:$U,"&lt;="&amp;EK$5,Fluxo!$D:$D,$D74,Fluxo!$E:$E,"&lt;&gt;"&amp;"PERMUTANTE"))</f>
        <v>0</v>
      </c>
      <c r="EL74" s="18">
        <f>IF(EL$5&gt;$G$4,0,SUMIFS(Fluxo!$O:$O,Fluxo!$U:$U,"&gt;"&amp;EK$5,Fluxo!$U:$U,"&lt;="&amp;EL$5,Fluxo!$D:$D,$D74,Fluxo!$E:$E,"&lt;&gt;"&amp;"PERMUTANTE"))</f>
        <v>0</v>
      </c>
      <c r="EM74" s="18">
        <f>IF(EM$5&gt;$G$4,0,SUMIFS(Fluxo!$O:$O,Fluxo!$U:$U,"&gt;"&amp;EL$5,Fluxo!$U:$U,"&lt;="&amp;EM$5,Fluxo!$D:$D,$D74,Fluxo!$E:$E,"&lt;&gt;"&amp;"PERMUTANTE"))</f>
        <v>0</v>
      </c>
      <c r="EN74" s="18">
        <f>IF(EN$5&gt;$G$4,0,SUMIFS(Fluxo!$O:$O,Fluxo!$U:$U,"&gt;"&amp;EM$5,Fluxo!$U:$U,"&lt;="&amp;EN$5,Fluxo!$D:$D,$D74,Fluxo!$E:$E,"&lt;&gt;"&amp;"PERMUTANTE"))</f>
        <v>0</v>
      </c>
      <c r="EO74" s="18">
        <f>IF(EO$5&gt;$G$4,0,SUMIFS(Fluxo!$O:$O,Fluxo!$U:$U,"&gt;"&amp;EN$5,Fluxo!$U:$U,"&lt;="&amp;EO$5,Fluxo!$D:$D,$D74,Fluxo!$E:$E,"&lt;&gt;"&amp;"PERMUTANTE"))</f>
        <v>0</v>
      </c>
      <c r="EP74" s="18">
        <f>IF(EP$5&gt;$G$4,0,SUMIFS(Fluxo!$O:$O,Fluxo!$U:$U,"&gt;"&amp;EO$5,Fluxo!$U:$U,"&lt;="&amp;EP$5,Fluxo!$D:$D,$D74,Fluxo!$E:$E,"&lt;&gt;"&amp;"PERMUTANTE"))</f>
        <v>0</v>
      </c>
      <c r="EQ74" s="18">
        <f>IF(EQ$5&gt;$G$4,0,SUMIFS(Fluxo!$O:$O,Fluxo!$U:$U,"&gt;"&amp;EP$5,Fluxo!$U:$U,"&lt;="&amp;EQ$5,Fluxo!$D:$D,$D74,Fluxo!$E:$E,"&lt;&gt;"&amp;"PERMUTANTE"))</f>
        <v>0</v>
      </c>
      <c r="ER74" s="18">
        <f>IF(ER$5&gt;$G$4,0,SUMIFS(Fluxo!$O:$O,Fluxo!$U:$U,"&gt;"&amp;EQ$5,Fluxo!$U:$U,"&lt;="&amp;ER$5,Fluxo!$D:$D,$D74,Fluxo!$E:$E,"&lt;&gt;"&amp;"PERMUTANTE"))</f>
        <v>0</v>
      </c>
      <c r="ES74" s="18">
        <f>IF(ES$5&gt;$G$4,0,SUMIFS(Fluxo!$O:$O,Fluxo!$U:$U,"&gt;"&amp;ER$5,Fluxo!$U:$U,"&lt;="&amp;ES$5,Fluxo!$D:$D,$D74,Fluxo!$E:$E,"&lt;&gt;"&amp;"PERMUTANTE"))</f>
        <v>0</v>
      </c>
      <c r="ET74" s="18">
        <f>IF(ET$5&gt;$G$4,0,SUMIFS(Fluxo!$O:$O,Fluxo!$U:$U,"&gt;"&amp;ES$5,Fluxo!$U:$U,"&lt;="&amp;ET$5,Fluxo!$D:$D,$D74,Fluxo!$E:$E,"&lt;&gt;"&amp;"PERMUTANTE"))</f>
        <v>0</v>
      </c>
      <c r="EU74" s="18">
        <f>IF(EU$5&gt;$G$4,0,SUMIFS(Fluxo!$O:$O,Fluxo!$U:$U,"&gt;"&amp;ET$5,Fluxo!$U:$U,"&lt;="&amp;EU$5,Fluxo!$D:$D,$D74,Fluxo!$E:$E,"&lt;&gt;"&amp;"PERMUTANTE"))</f>
        <v>0</v>
      </c>
      <c r="EV74" s="18">
        <f>IF(EV$5&gt;$G$4,0,SUMIFS(Fluxo!$O:$O,Fluxo!$U:$U,"&gt;"&amp;EU$5,Fluxo!$U:$U,"&lt;="&amp;EV$5,Fluxo!$D:$D,$D74,Fluxo!$E:$E,"&lt;&gt;"&amp;"PERMUTANTE"))</f>
        <v>0</v>
      </c>
      <c r="EW74" s="18">
        <f>IF(EW$5&gt;$G$4,0,SUMIFS(Fluxo!$O:$O,Fluxo!$U:$U,"&gt;"&amp;EV$5,Fluxo!$U:$U,"&lt;="&amp;EW$5,Fluxo!$D:$D,$D74,Fluxo!$E:$E,"&lt;&gt;"&amp;"PERMUTANTE"))</f>
        <v>0</v>
      </c>
      <c r="EX74" s="18">
        <f>IF(EX$5&gt;$G$4,0,SUMIFS(Fluxo!$O:$O,Fluxo!$U:$U,"&gt;"&amp;EW$5,Fluxo!$U:$U,"&lt;="&amp;EX$5,Fluxo!$D:$D,$D74,Fluxo!$E:$E,"&lt;&gt;"&amp;"PERMUTANTE"))</f>
        <v>0</v>
      </c>
      <c r="EY74" s="18">
        <f>IF(EY$5&gt;$G$4,0,SUMIFS(Fluxo!$O:$O,Fluxo!$U:$U,"&gt;"&amp;EX$5,Fluxo!$U:$U,"&lt;="&amp;EY$5,Fluxo!$D:$D,$D74,Fluxo!$E:$E,"&lt;&gt;"&amp;"PERMUTANTE"))</f>
        <v>0</v>
      </c>
      <c r="EZ74" s="18">
        <f>IF(EZ$5&gt;$G$4,0,SUMIFS(Fluxo!$O:$O,Fluxo!$U:$U,"&gt;"&amp;EY$5,Fluxo!$U:$U,"&lt;="&amp;EZ$5,Fluxo!$D:$D,$D74,Fluxo!$E:$E,"&lt;&gt;"&amp;"PERMUTANTE"))</f>
        <v>0</v>
      </c>
      <c r="FA74" s="18">
        <f>IF(FA$5&gt;$G$4,0,SUMIFS(Fluxo!$O:$O,Fluxo!$U:$U,"&gt;"&amp;EZ$5,Fluxo!$U:$U,"&lt;="&amp;FA$5,Fluxo!$D:$D,$D74,Fluxo!$E:$E,"&lt;&gt;"&amp;"PERMUTANTE"))</f>
        <v>0</v>
      </c>
      <c r="FB74" s="18">
        <f>IF(FB$5&gt;$G$4,0,SUMIFS(Fluxo!$O:$O,Fluxo!$U:$U,"&gt;"&amp;FA$5,Fluxo!$U:$U,"&lt;="&amp;FB$5,Fluxo!$D:$D,$D74,Fluxo!$E:$E,"&lt;&gt;"&amp;"PERMUTANTE"))</f>
        <v>0</v>
      </c>
      <c r="FC74" s="18">
        <f>IF(FC$5&gt;$G$4,0,SUMIFS(Fluxo!$O:$O,Fluxo!$U:$U,"&gt;"&amp;FB$5,Fluxo!$U:$U,"&lt;="&amp;FC$5,Fluxo!$D:$D,$D74,Fluxo!$E:$E,"&lt;&gt;"&amp;"PERMUTANTE"))</f>
        <v>0</v>
      </c>
      <c r="FD74" s="18">
        <f>IF(FD$5&gt;$G$4,0,SUMIFS(Fluxo!$O:$O,Fluxo!$U:$U,"&gt;"&amp;FC$5,Fluxo!$U:$U,"&lt;="&amp;FD$5,Fluxo!$D:$D,$D74,Fluxo!$E:$E,"&lt;&gt;"&amp;"PERMUTANTE"))</f>
        <v>0</v>
      </c>
      <c r="FE74" s="18">
        <f>IF(FE$5&gt;$G$4,0,SUMIFS(Fluxo!$O:$O,Fluxo!$U:$U,"&gt;"&amp;FD$5,Fluxo!$U:$U,"&lt;="&amp;FE$5,Fluxo!$D:$D,$D74,Fluxo!$E:$E,"&lt;&gt;"&amp;"PERMUTANTE"))</f>
        <v>0</v>
      </c>
      <c r="FF74" s="18">
        <f>IF(FF$5&gt;$G$4,0,SUMIFS(Fluxo!$O:$O,Fluxo!$U:$U,"&gt;"&amp;FE$5,Fluxo!$U:$U,"&lt;="&amp;FF$5,Fluxo!$D:$D,$D74,Fluxo!$E:$E,"&lt;&gt;"&amp;"PERMUTANTE"))</f>
        <v>0</v>
      </c>
      <c r="FG74" s="18">
        <f>IF(FG$5&gt;$G$4,0,SUMIFS(Fluxo!$O:$O,Fluxo!$U:$U,"&gt;"&amp;FF$5,Fluxo!$U:$U,"&lt;="&amp;FG$5,Fluxo!$D:$D,$D74,Fluxo!$E:$E,"&lt;&gt;"&amp;"PERMUTANTE"))</f>
        <v>0</v>
      </c>
      <c r="FH74" s="18">
        <f>IF(FH$5&gt;$G$4,0,SUMIFS(Fluxo!$O:$O,Fluxo!$U:$U,"&gt;"&amp;FG$5,Fluxo!$U:$U,"&lt;="&amp;FH$5,Fluxo!$D:$D,$D74,Fluxo!$E:$E,"&lt;&gt;"&amp;"PERMUTANTE"))</f>
        <v>0</v>
      </c>
      <c r="FI74" s="18">
        <f>IF(FI$5&gt;$G$4,0,SUMIFS(Fluxo!$O:$O,Fluxo!$U:$U,"&gt;"&amp;FH$5,Fluxo!$U:$U,"&lt;="&amp;FI$5,Fluxo!$D:$D,$D74,Fluxo!$E:$E,"&lt;&gt;"&amp;"PERMUTANTE"))</f>
        <v>0</v>
      </c>
      <c r="FJ74" s="18">
        <f>IF(FJ$5&gt;$G$4,0,SUMIFS(Fluxo!$O:$O,Fluxo!$U:$U,"&gt;"&amp;FI$5,Fluxo!$U:$U,"&lt;="&amp;FJ$5,Fluxo!$D:$D,$D74,Fluxo!$E:$E,"&lt;&gt;"&amp;"PERMUTANTE"))</f>
        <v>0</v>
      </c>
      <c r="FK74" s="18">
        <f>IF(FK$5&gt;$G$4,0,SUMIFS(Fluxo!$O:$O,Fluxo!$U:$U,"&gt;"&amp;FJ$5,Fluxo!$U:$U,"&lt;="&amp;FK$5,Fluxo!$D:$D,$D74,Fluxo!$E:$E,"&lt;&gt;"&amp;"PERMUTANTE"))</f>
        <v>0</v>
      </c>
      <c r="FL74" s="18">
        <f>IF(FL$5&gt;$G$4,0,SUMIFS(Fluxo!$O:$O,Fluxo!$U:$U,"&gt;"&amp;FK$5,Fluxo!$U:$U,"&lt;="&amp;FL$5,Fluxo!$D:$D,$D74,Fluxo!$E:$E,"&lt;&gt;"&amp;"PERMUTANTE"))</f>
        <v>0</v>
      </c>
      <c r="FM74" s="18">
        <f>IF(FM$5&gt;$G$4,0,SUMIFS(Fluxo!$O:$O,Fluxo!$U:$U,"&gt;"&amp;FL$5,Fluxo!$U:$U,"&lt;="&amp;FM$5,Fluxo!$D:$D,$D74,Fluxo!$E:$E,"&lt;&gt;"&amp;"PERMUTANTE"))</f>
        <v>0</v>
      </c>
      <c r="FN74" s="18">
        <f>IF(FN$5&gt;$G$4,0,SUMIFS(Fluxo!$O:$O,Fluxo!$U:$U,"&gt;"&amp;FM$5,Fluxo!$U:$U,"&lt;="&amp;FN$5,Fluxo!$D:$D,$D74,Fluxo!$E:$E,"&lt;&gt;"&amp;"PERMUTANTE"))</f>
        <v>0</v>
      </c>
      <c r="FO74" s="18">
        <f>IF(FO$5&gt;$G$4,0,SUMIFS(Fluxo!$O:$O,Fluxo!$U:$U,"&gt;"&amp;FN$5,Fluxo!$U:$U,"&lt;="&amp;FO$5,Fluxo!$D:$D,$D74,Fluxo!$E:$E,"&lt;&gt;"&amp;"PERMUTANTE"))</f>
        <v>0</v>
      </c>
      <c r="FP74" s="18">
        <f>IF(FP$5&gt;$G$4,0,SUMIFS(Fluxo!$O:$O,Fluxo!$U:$U,"&gt;"&amp;FO$5,Fluxo!$U:$U,"&lt;="&amp;FP$5,Fluxo!$D:$D,$D74,Fluxo!$E:$E,"&lt;&gt;"&amp;"PERMUTANTE"))</f>
        <v>0</v>
      </c>
      <c r="FQ74" s="18">
        <f>IF(FQ$5&gt;$G$4,0,SUMIFS(Fluxo!$O:$O,Fluxo!$U:$U,"&gt;"&amp;FP$5,Fluxo!$U:$U,"&lt;="&amp;FQ$5,Fluxo!$D:$D,$D74,Fluxo!$E:$E,"&lt;&gt;"&amp;"PERMUTANTE"))</f>
        <v>0</v>
      </c>
      <c r="FR74" s="18">
        <f>IF(FR$5&gt;$G$4,0,SUMIFS(Fluxo!$O:$O,Fluxo!$U:$U,"&gt;"&amp;FQ$5,Fluxo!$U:$U,"&lt;="&amp;FR$5,Fluxo!$D:$D,$D74,Fluxo!$E:$E,"&lt;&gt;"&amp;"PERMUTANTE"))</f>
        <v>0</v>
      </c>
      <c r="FS74" s="18">
        <f>IF(FS$5&gt;$G$4,0,SUMIFS(Fluxo!$O:$O,Fluxo!$U:$U,"&gt;"&amp;FR$5,Fluxo!$U:$U,"&lt;="&amp;FS$5,Fluxo!$D:$D,$D74,Fluxo!$E:$E,"&lt;&gt;"&amp;"PERMUTANTE"))</f>
        <v>0</v>
      </c>
      <c r="FT74" s="18">
        <f>IF(FT$5&gt;$G$4,0,SUMIFS(Fluxo!$O:$O,Fluxo!$U:$U,"&gt;"&amp;FS$5,Fluxo!$U:$U,"&lt;="&amp;FT$5,Fluxo!$D:$D,$D74,Fluxo!$E:$E,"&lt;&gt;"&amp;"PERMUTANTE"))</f>
        <v>0</v>
      </c>
      <c r="FU74" s="18">
        <f>IF(FU$5&gt;$G$4,0,SUMIFS(Fluxo!$O:$O,Fluxo!$U:$U,"&gt;"&amp;FT$5,Fluxo!$U:$U,"&lt;="&amp;FU$5,Fluxo!$D:$D,$D74,Fluxo!$E:$E,"&lt;&gt;"&amp;"PERMUTANTE"))</f>
        <v>0</v>
      </c>
      <c r="FV74" s="18">
        <f>IF(FV$5&gt;$G$4,0,SUMIFS(Fluxo!$O:$O,Fluxo!$U:$U,"&gt;"&amp;FU$5,Fluxo!$U:$U,"&lt;="&amp;FV$5,Fluxo!$D:$D,$D74,Fluxo!$E:$E,"&lt;&gt;"&amp;"PERMUTANTE"))</f>
        <v>0</v>
      </c>
      <c r="FW74" s="18">
        <f>IF(FW$5&gt;$G$4,0,SUMIFS(Fluxo!$O:$O,Fluxo!$U:$U,"&gt;"&amp;FV$5,Fluxo!$U:$U,"&lt;="&amp;FW$5,Fluxo!$D:$D,$D74,Fluxo!$E:$E,"&lt;&gt;"&amp;"PERMUTANTE"))</f>
        <v>0</v>
      </c>
      <c r="FX74" s="18">
        <f>IF(FX$5&gt;$G$4,0,SUMIFS(Fluxo!$O:$O,Fluxo!$U:$U,"&gt;"&amp;FW$5,Fluxo!$U:$U,"&lt;="&amp;FX$5,Fluxo!$D:$D,$D74,Fluxo!$E:$E,"&lt;&gt;"&amp;"PERMUTANTE"))</f>
        <v>0</v>
      </c>
      <c r="FY74" s="18">
        <f>IF(FY$5&gt;$G$4,0,SUMIFS(Fluxo!$O:$O,Fluxo!$U:$U,"&gt;"&amp;FX$5,Fluxo!$U:$U,"&lt;="&amp;FY$5,Fluxo!$D:$D,$D74,Fluxo!$E:$E,"&lt;&gt;"&amp;"PERMUTANTE"))</f>
        <v>0</v>
      </c>
      <c r="FZ74" s="18">
        <f>IF(FZ$5&gt;$G$4,0,SUMIFS(Fluxo!$O:$O,Fluxo!$U:$U,"&gt;"&amp;FY$5,Fluxo!$U:$U,"&lt;="&amp;FZ$5,Fluxo!$D:$D,$D74,Fluxo!$E:$E,"&lt;&gt;"&amp;"PERMUTANTE"))</f>
        <v>0</v>
      </c>
      <c r="GA74" s="18">
        <f>IF(GA$5&gt;$G$4,0,SUMIFS(Fluxo!$O:$O,Fluxo!$U:$U,"&gt;"&amp;FZ$5,Fluxo!$U:$U,"&lt;="&amp;GA$5,Fluxo!$D:$D,$D74,Fluxo!$E:$E,"&lt;&gt;"&amp;"PERMUTANTE"))</f>
        <v>0</v>
      </c>
      <c r="GB74" s="18">
        <f>IF(GB$5&gt;$G$4,0,SUMIFS(Fluxo!$O:$O,Fluxo!$U:$U,"&gt;"&amp;GA$5,Fluxo!$U:$U,"&lt;="&amp;GB$5,Fluxo!$D:$D,$D74,Fluxo!$E:$E,"&lt;&gt;"&amp;"PERMUTANTE"))</f>
        <v>0</v>
      </c>
      <c r="GC74" s="18">
        <f>IF(GC$5&gt;$G$4,0,SUMIFS(Fluxo!$O:$O,Fluxo!$U:$U,"&gt;"&amp;GB$5,Fluxo!$U:$U,"&lt;="&amp;GC$5,Fluxo!$D:$D,$D74,Fluxo!$E:$E,"&lt;&gt;"&amp;"PERMUTANTE"))</f>
        <v>0</v>
      </c>
      <c r="GD74" s="18">
        <f>IF(GD$5&gt;$G$4,0,SUMIFS(Fluxo!$O:$O,Fluxo!$U:$U,"&gt;"&amp;GC$5,Fluxo!$U:$U,"&lt;="&amp;GD$5,Fluxo!$D:$D,$D74,Fluxo!$E:$E,"&lt;&gt;"&amp;"PERMUTANTE"))</f>
        <v>0</v>
      </c>
      <c r="GE74" s="18">
        <f>IF(GE$5&gt;$G$4,0,SUMIFS(Fluxo!$O:$O,Fluxo!$U:$U,"&gt;"&amp;GD$5,Fluxo!$U:$U,"&lt;="&amp;GE$5,Fluxo!$D:$D,$D74,Fluxo!$E:$E,"&lt;&gt;"&amp;"PERMUTANTE"))</f>
        <v>0</v>
      </c>
      <c r="GF74" s="18">
        <f>IF(GF$5&gt;$G$4,0,SUMIFS(Fluxo!$O:$O,Fluxo!$U:$U,"&gt;"&amp;GE$5,Fluxo!$U:$U,"&lt;="&amp;GF$5,Fluxo!$D:$D,$D74,Fluxo!$E:$E,"&lt;&gt;"&amp;"PERMUTANTE"))</f>
        <v>0</v>
      </c>
      <c r="GG74" s="18">
        <f>IF(GG$5&gt;$G$4,0,SUMIFS(Fluxo!$O:$O,Fluxo!$U:$U,"&gt;"&amp;GF$5,Fluxo!$U:$U,"&lt;="&amp;GG$5,Fluxo!$D:$D,$D74,Fluxo!$E:$E,"&lt;&gt;"&amp;"PERMUTANTE"))</f>
        <v>0</v>
      </c>
      <c r="GH74" s="18">
        <f>IF(GH$5&gt;$G$4,0,SUMIFS(Fluxo!$O:$O,Fluxo!$U:$U,"&gt;"&amp;GG$5,Fluxo!$U:$U,"&lt;="&amp;GH$5,Fluxo!$D:$D,$D74,Fluxo!$E:$E,"&lt;&gt;"&amp;"PERMUTANTE"))</f>
        <v>0</v>
      </c>
      <c r="GI74" s="18">
        <f>IF(GI$5&gt;$G$4,0,SUMIFS(Fluxo!$O:$O,Fluxo!$U:$U,"&gt;"&amp;GH$5,Fluxo!$U:$U,"&lt;="&amp;GI$5,Fluxo!$D:$D,$D74,Fluxo!$E:$E,"&lt;&gt;"&amp;"PERMUTANTE"))</f>
        <v>0</v>
      </c>
      <c r="GJ74" s="18">
        <f>IF(GJ$5&gt;$G$4,0,SUMIFS(Fluxo!$O:$O,Fluxo!$U:$U,"&gt;"&amp;GI$5,Fluxo!$U:$U,"&lt;="&amp;GJ$5,Fluxo!$D:$D,$D74,Fluxo!$E:$E,"&lt;&gt;"&amp;"PERMUTANTE"))</f>
        <v>0</v>
      </c>
      <c r="GK74" s="18">
        <f>IF(GK$5&gt;$G$4,0,SUMIFS(Fluxo!$O:$O,Fluxo!$U:$U,"&gt;"&amp;GJ$5,Fluxo!$U:$U,"&lt;="&amp;GK$5,Fluxo!$D:$D,$D74,Fluxo!$E:$E,"&lt;&gt;"&amp;"PERMUTANTE"))</f>
        <v>0</v>
      </c>
      <c r="GL74" s="18">
        <f>IF(GL$5&gt;$G$4,0,SUMIFS(Fluxo!$O:$O,Fluxo!$U:$U,"&gt;"&amp;GK$5,Fluxo!$U:$U,"&lt;="&amp;GL$5,Fluxo!$D:$D,$D74,Fluxo!$E:$E,"&lt;&gt;"&amp;"PERMUTANTE"))</f>
        <v>0</v>
      </c>
      <c r="GM74" s="18">
        <f>IF(GM$5&gt;$G$4,0,SUMIFS(Fluxo!$O:$O,Fluxo!$U:$U,"&gt;"&amp;GL$5,Fluxo!$U:$U,"&lt;="&amp;GM$5,Fluxo!$D:$D,$D74,Fluxo!$E:$E,"&lt;&gt;"&amp;"PERMUTANTE"))</f>
        <v>0</v>
      </c>
      <c r="GN74" s="18">
        <f>IF(GN$5&gt;$G$4,0,SUMIFS(Fluxo!$O:$O,Fluxo!$U:$U,"&gt;"&amp;GM$5,Fluxo!$U:$U,"&lt;="&amp;GN$5,Fluxo!$D:$D,$D74,Fluxo!$E:$E,"&lt;&gt;"&amp;"PERMUTANTE"))</f>
        <v>0</v>
      </c>
      <c r="GO74" s="18">
        <f>IF(GO$5&gt;$G$4,0,SUMIFS(Fluxo!$O:$O,Fluxo!$U:$U,"&gt;"&amp;GN$5,Fluxo!$U:$U,"&lt;="&amp;GO$5,Fluxo!$D:$D,$D74,Fluxo!$E:$E,"&lt;&gt;"&amp;"PERMUTANTE"))</f>
        <v>0</v>
      </c>
      <c r="GP74" s="18">
        <f>IF(GP$5&gt;$G$4,0,SUMIFS(Fluxo!$O:$O,Fluxo!$U:$U,"&gt;"&amp;GO$5,Fluxo!$U:$U,"&lt;="&amp;GP$5,Fluxo!$D:$D,$D74,Fluxo!$E:$E,"&lt;&gt;"&amp;"PERMUTANTE"))</f>
        <v>0</v>
      </c>
      <c r="GQ74" s="18">
        <f>IF(GQ$5&gt;$G$4,0,SUMIFS(Fluxo!$O:$O,Fluxo!$U:$U,"&gt;"&amp;GP$5,Fluxo!$U:$U,"&lt;="&amp;GQ$5,Fluxo!$D:$D,$D74,Fluxo!$E:$E,"&lt;&gt;"&amp;"PERMUTANTE"))</f>
        <v>0</v>
      </c>
      <c r="GR74" s="18">
        <f>IF(GR$5&gt;$G$4,0,SUMIFS(Fluxo!$O:$O,Fluxo!$U:$U,"&gt;"&amp;GQ$5,Fluxo!$U:$U,"&lt;="&amp;GR$5,Fluxo!$D:$D,$D74,Fluxo!$E:$E,"&lt;&gt;"&amp;"PERMUTANTE"))</f>
        <v>0</v>
      </c>
      <c r="GS74" s="18">
        <f>IF(GS$5&gt;$G$4,0,SUMIFS(Fluxo!$O:$O,Fluxo!$U:$U,"&gt;"&amp;GR$5,Fluxo!$U:$U,"&lt;="&amp;GS$5,Fluxo!$D:$D,$D74,Fluxo!$E:$E,"&lt;&gt;"&amp;"PERMUTANTE"))</f>
        <v>0</v>
      </c>
      <c r="GT74" s="18">
        <f>IF(GT$5&gt;$G$4,0,SUMIFS(Fluxo!$O:$O,Fluxo!$U:$U,"&gt;"&amp;GS$5,Fluxo!$U:$U,"&lt;="&amp;GT$5,Fluxo!$D:$D,$D74,Fluxo!$E:$E,"&lt;&gt;"&amp;"PERMUTANTE"))</f>
        <v>0</v>
      </c>
      <c r="GU74" s="18">
        <f>IF(GU$5&gt;$G$4,0,SUMIFS(Fluxo!$O:$O,Fluxo!$U:$U,"&gt;"&amp;GT$5,Fluxo!$U:$U,"&lt;="&amp;GU$5,Fluxo!$D:$D,$D74,Fluxo!$E:$E,"&lt;&gt;"&amp;"PERMUTANTE"))</f>
        <v>0</v>
      </c>
      <c r="GV74" s="18">
        <f>IF(GV$5&gt;$G$4,0,SUMIFS(Fluxo!$O:$O,Fluxo!$U:$U,"&gt;"&amp;GU$5,Fluxo!$U:$U,"&lt;="&amp;GV$5,Fluxo!$D:$D,$D74,Fluxo!$E:$E,"&lt;&gt;"&amp;"PERMUTANTE"))</f>
        <v>0</v>
      </c>
      <c r="GW74" s="18">
        <f>IF(GW$5&gt;$G$4,0,SUMIFS(Fluxo!$O:$O,Fluxo!$U:$U,"&gt;"&amp;GV$5,Fluxo!$U:$U,"&lt;="&amp;GW$5,Fluxo!$D:$D,$D74,Fluxo!$E:$E,"&lt;&gt;"&amp;"PERMUTANTE"))</f>
        <v>0</v>
      </c>
      <c r="GX74" s="18">
        <f>IF(GX$5&gt;$G$4,0,SUMIFS(Fluxo!$O:$O,Fluxo!$U:$U,"&gt;"&amp;GW$5,Fluxo!$U:$U,"&lt;="&amp;GX$5,Fluxo!$D:$D,$D74,Fluxo!$E:$E,"&lt;&gt;"&amp;"PERMUTANTE"))</f>
        <v>0</v>
      </c>
      <c r="GY74" s="18">
        <f>IF(GY$5&gt;$G$4,0,SUMIFS(Fluxo!$O:$O,Fluxo!$U:$U,"&gt;"&amp;GX$5,Fluxo!$U:$U,"&lt;="&amp;GY$5,Fluxo!$D:$D,$D74,Fluxo!$E:$E,"&lt;&gt;"&amp;"PERMUTANTE"))</f>
        <v>0</v>
      </c>
      <c r="GZ74" s="18">
        <f>IF(GZ$5&gt;$G$4,0,SUMIFS(Fluxo!$O:$O,Fluxo!$U:$U,"&gt;"&amp;GY$5,Fluxo!$U:$U,"&lt;="&amp;GZ$5,Fluxo!$D:$D,$D74,Fluxo!$E:$E,"&lt;&gt;"&amp;"PERMUTANTE"))</f>
        <v>0</v>
      </c>
      <c r="HA74" s="18">
        <f>IF(HA$5&gt;$G$4,0,SUMIFS(Fluxo!$O:$O,Fluxo!$U:$U,"&gt;"&amp;GZ$5,Fluxo!$U:$U,"&lt;="&amp;HA$5,Fluxo!$D:$D,$D74,Fluxo!$E:$E,"&lt;&gt;"&amp;"PERMUTANTE"))</f>
        <v>0</v>
      </c>
      <c r="HB74" s="18">
        <f>IF(HB$5&gt;$G$4,0,SUMIFS(Fluxo!$O:$O,Fluxo!$U:$U,"&gt;"&amp;HA$5,Fluxo!$U:$U,"&lt;="&amp;HB$5,Fluxo!$D:$D,$D74,Fluxo!$E:$E,"&lt;&gt;"&amp;"PERMUTANTE"))</f>
        <v>0</v>
      </c>
      <c r="HC74" s="18">
        <f>IF(HC$5&gt;$G$4,0,SUMIFS(Fluxo!$O:$O,Fluxo!$U:$U,"&gt;"&amp;HB$5,Fluxo!$U:$U,"&lt;="&amp;HC$5,Fluxo!$D:$D,$D74,Fluxo!$E:$E,"&lt;&gt;"&amp;"PERMUTANTE"))</f>
        <v>0</v>
      </c>
      <c r="HD74" s="18">
        <f>IF(HD$5&gt;$G$4,0,SUMIFS(Fluxo!$O:$O,Fluxo!$U:$U,"&gt;"&amp;HC$5,Fluxo!$U:$U,"&lt;="&amp;HD$5,Fluxo!$D:$D,$D74,Fluxo!$E:$E,"&lt;&gt;"&amp;"PERMUTANTE"))</f>
        <v>0</v>
      </c>
      <c r="HE74" s="18">
        <f>IF(HE$5&gt;$G$4,0,SUMIFS(Fluxo!$O:$O,Fluxo!$U:$U,"&gt;"&amp;HD$5,Fluxo!$U:$U,"&lt;="&amp;HE$5,Fluxo!$D:$D,$D74,Fluxo!$E:$E,"&lt;&gt;"&amp;"PERMUTANTE"))</f>
        <v>0</v>
      </c>
      <c r="HF74" s="18">
        <f>IF(HF$5&gt;$G$4,0,SUMIFS(Fluxo!$O:$O,Fluxo!$U:$U,"&gt;"&amp;HE$5,Fluxo!$U:$U,"&lt;="&amp;HF$5,Fluxo!$D:$D,$D74,Fluxo!$E:$E,"&lt;&gt;"&amp;"PERMUTANTE"))</f>
        <v>0</v>
      </c>
    </row>
    <row r="75" spans="1:214">
      <c r="A75" s="20">
        <f t="shared" si="8"/>
        <v>65</v>
      </c>
      <c r="B75" s="140" t="str">
        <f>'Check Carteira'!C67</f>
        <v>E.1016.99.01.0165</v>
      </c>
      <c r="C75" s="141">
        <v>1</v>
      </c>
      <c r="D75" s="129" t="str">
        <f>'Check Carteira'!F67</f>
        <v>A-0165</v>
      </c>
      <c r="E75" s="21" t="str">
        <f>IFERROR(INDEX(Contratos!L:L,MATCH(D75,Contratos!R:R,0)),"")</f>
        <v/>
      </c>
      <c r="F75" s="139" t="str">
        <f>IFERROR(INDEX(Contratos!G:G,MATCH(D75,Contratos!R:R,0)),"")</f>
        <v/>
      </c>
      <c r="H75" s="83">
        <f t="shared" si="10"/>
        <v>0</v>
      </c>
      <c r="J75" s="18">
        <f>IF(J$5&gt;$G$4,0,SUMIFS(Fluxo!$O:$O,Fluxo!$U:$U,"&gt;"&amp;I$5,Fluxo!$U:$U,"&lt;="&amp;J$5,Fluxo!$D:$D,$D75))</f>
        <v>0</v>
      </c>
      <c r="K75" s="18">
        <f>IF(K$5&gt;$G$4,0,SUMIFS(Fluxo!$O:$O,Fluxo!$U:$U,"&gt;"&amp;J$5,Fluxo!$U:$U,"&lt;="&amp;K$5,Fluxo!$D:$D,$D75))</f>
        <v>0</v>
      </c>
      <c r="L75" s="18">
        <f>IF(L$5&gt;$G$4,0,SUMIFS(Fluxo!$O:$O,Fluxo!$U:$U,"&gt;"&amp;K$5,Fluxo!$U:$U,"&lt;="&amp;L$5,Fluxo!$D:$D,$D75))</f>
        <v>0</v>
      </c>
      <c r="M75" s="18">
        <f>IF(M$5&gt;$G$4,0,SUMIFS(Fluxo!$O:$O,Fluxo!$U:$U,"&gt;"&amp;L$5,Fluxo!$U:$U,"&lt;="&amp;M$5,Fluxo!$D:$D,$D75))</f>
        <v>0</v>
      </c>
      <c r="N75" s="18">
        <f>IF(N$5&gt;$G$4,0,SUMIFS(Fluxo!$O:$O,Fluxo!$U:$U,"&gt;"&amp;M$5,Fluxo!$U:$U,"&lt;="&amp;N$5,Fluxo!$D:$D,$D75))</f>
        <v>0</v>
      </c>
      <c r="O75" s="18">
        <f>IF(O$5&gt;$G$4,0,SUMIFS(Fluxo!$O:$O,Fluxo!$U:$U,"&gt;"&amp;N$5,Fluxo!$U:$U,"&lt;="&amp;O$5,Fluxo!$D:$D,$D75))</f>
        <v>0</v>
      </c>
      <c r="P75" s="18">
        <f>IF(P$5&gt;$G$4,0,SUMIFS(Fluxo!$O:$O,Fluxo!$U:$U,"&gt;"&amp;O$5,Fluxo!$U:$U,"&lt;="&amp;P$5,Fluxo!$D:$D,$D75))</f>
        <v>0</v>
      </c>
      <c r="Q75" s="18">
        <f>IF(Q$5&gt;$G$4,0,SUMIFS(Fluxo!$O:$O,Fluxo!$U:$U,"&gt;"&amp;P$5,Fluxo!$U:$U,"&lt;="&amp;Q$5,Fluxo!$D:$D,$D75))</f>
        <v>0</v>
      </c>
      <c r="R75" s="18">
        <f>IF(R$5&gt;$G$4,0,SUMIFS(Fluxo!$O:$O,Fluxo!$U:$U,"&gt;"&amp;Q$5,Fluxo!$U:$U,"&lt;="&amp;R$5,Fluxo!$D:$D,$D75))</f>
        <v>0</v>
      </c>
      <c r="S75" s="18">
        <f>IF(S$5&gt;$G$4,0,SUMIFS(Fluxo!$O:$O,Fluxo!$U:$U,"&gt;"&amp;R$5,Fluxo!$U:$U,"&lt;="&amp;S$5,Fluxo!$D:$D,$D75,Fluxo!$E:$E,"&lt;&gt;"&amp;"PERMUTANTE"))</f>
        <v>0</v>
      </c>
      <c r="T75" s="18">
        <f>IF(T$5&gt;$G$4,0,SUMIFS(Fluxo!$O:$O,Fluxo!$U:$U,"&gt;"&amp;S$5,Fluxo!$U:$U,"&lt;="&amp;T$5,Fluxo!$D:$D,$D75,Fluxo!$E:$E,"&lt;&gt;"&amp;"PERMUTANTE"))</f>
        <v>0</v>
      </c>
      <c r="U75" s="18">
        <f>IF(U$5&gt;$G$4,0,SUMIFS(Fluxo!$O:$O,Fluxo!$U:$U,"&gt;"&amp;T$5,Fluxo!$U:$U,"&lt;="&amp;U$5,Fluxo!$D:$D,$D75,Fluxo!$E:$E,"&lt;&gt;"&amp;"PERMUTANTE"))</f>
        <v>0</v>
      </c>
      <c r="V75" s="18">
        <f>IF(V$5&gt;$G$4,0,SUMIFS(Fluxo!$O:$O,Fluxo!$U:$U,"&gt;"&amp;U$5,Fluxo!$U:$U,"&lt;="&amp;V$5,Fluxo!$D:$D,$D75,Fluxo!$E:$E,"&lt;&gt;"&amp;"PERMUTANTE"))</f>
        <v>0</v>
      </c>
      <c r="W75" s="18">
        <f>IF(W$5&gt;$G$4,0,SUMIFS(Fluxo!$O:$O,Fluxo!$U:$U,"&gt;"&amp;V$5,Fluxo!$U:$U,"&lt;="&amp;W$5,Fluxo!$D:$D,$D75,Fluxo!$E:$E,"&lt;&gt;"&amp;"PERMUTANTE"))</f>
        <v>0</v>
      </c>
      <c r="X75" s="18">
        <f>IF(X$5&gt;$G$4,0,SUMIFS(Fluxo!$O:$O,Fluxo!$U:$U,"&gt;"&amp;W$5,Fluxo!$U:$U,"&lt;="&amp;X$5,Fluxo!$D:$D,$D75,Fluxo!$E:$E,"&lt;&gt;"&amp;"PERMUTANTE"))</f>
        <v>0</v>
      </c>
      <c r="Y75" s="18">
        <f>IF(Y$5&gt;$G$4,0,SUMIFS(Fluxo!$O:$O,Fluxo!$U:$U,"&gt;"&amp;X$5,Fluxo!$U:$U,"&lt;="&amp;Y$5,Fluxo!$D:$D,$D75,Fluxo!$E:$E,"&lt;&gt;"&amp;"PERMUTANTE"))</f>
        <v>0</v>
      </c>
      <c r="Z75" s="18">
        <f>IF(Z$5&gt;$G$4,0,SUMIFS(Fluxo!$O:$O,Fluxo!$U:$U,"&gt;"&amp;Y$5,Fluxo!$U:$U,"&lt;="&amp;Z$5,Fluxo!$D:$D,$D75,Fluxo!$E:$E,"&lt;&gt;"&amp;"PERMUTANTE"))</f>
        <v>0</v>
      </c>
      <c r="AA75" s="18">
        <f>IF(AA$5&gt;$G$4,0,SUMIFS(Fluxo!$O:$O,Fluxo!$U:$U,"&gt;"&amp;Z$5,Fluxo!$U:$U,"&lt;="&amp;AA$5,Fluxo!$D:$D,$D75,Fluxo!$E:$E,"&lt;&gt;"&amp;"PERMUTANTE"))</f>
        <v>0</v>
      </c>
      <c r="AB75" s="18">
        <f>IF(AB$5&gt;$G$4,0,SUMIFS(Fluxo!$O:$O,Fluxo!$U:$U,"&gt;"&amp;AA$5,Fluxo!$U:$U,"&lt;="&amp;AB$5,Fluxo!$D:$D,$D75,Fluxo!$E:$E,"&lt;&gt;"&amp;"PERMUTANTE"))</f>
        <v>0</v>
      </c>
      <c r="AC75" s="18">
        <f>IF(AC$5&gt;$G$4,0,SUMIFS(Fluxo!$O:$O,Fluxo!$U:$U,"&gt;"&amp;AB$5,Fluxo!$U:$U,"&lt;="&amp;AC$5,Fluxo!$D:$D,$D75,Fluxo!$E:$E,"&lt;&gt;"&amp;"PERMUTANTE"))</f>
        <v>0</v>
      </c>
      <c r="AD75" s="18">
        <f>IF(AD$5&gt;$G$4,0,SUMIFS(Fluxo!$O:$O,Fluxo!$U:$U,"&gt;"&amp;AC$5,Fluxo!$U:$U,"&lt;="&amp;AD$5,Fluxo!$D:$D,$D75,Fluxo!$E:$E,"&lt;&gt;"&amp;"PERMUTANTE"))</f>
        <v>0</v>
      </c>
      <c r="AE75" s="18">
        <f>IF(AE$5&gt;$G$4,0,SUMIFS(Fluxo!$O:$O,Fluxo!$U:$U,"&gt;"&amp;AD$5,Fluxo!$U:$U,"&lt;="&amp;AE$5,Fluxo!$D:$D,$D75,Fluxo!$E:$E,"&lt;&gt;"&amp;"PERMUTANTE"))</f>
        <v>0</v>
      </c>
      <c r="AF75" s="18">
        <f>IF(AF$5&gt;$G$4,0,SUMIFS(Fluxo!$O:$O,Fluxo!$U:$U,"&gt;"&amp;AE$5,Fluxo!$U:$U,"&lt;="&amp;AF$5,Fluxo!$D:$D,$D75,Fluxo!$E:$E,"&lt;&gt;"&amp;"PERMUTANTE"))</f>
        <v>0</v>
      </c>
      <c r="AG75" s="18">
        <f>IF(AG$5&gt;$G$4,0,SUMIFS(Fluxo!$O:$O,Fluxo!$U:$U,"&gt;"&amp;AF$5,Fluxo!$U:$U,"&lt;="&amp;AG$5,Fluxo!$D:$D,$D75,Fluxo!$E:$E,"&lt;&gt;"&amp;"PERMUTANTE"))</f>
        <v>0</v>
      </c>
      <c r="AH75" s="18">
        <f>IF(AH$5&gt;$G$4,0,SUMIFS(Fluxo!$O:$O,Fluxo!$U:$U,"&gt;"&amp;AG$5,Fluxo!$U:$U,"&lt;="&amp;AH$5,Fluxo!$D:$D,$D75,Fluxo!$E:$E,"&lt;&gt;"&amp;"PERMUTANTE"))</f>
        <v>0</v>
      </c>
      <c r="AI75" s="18">
        <f>IF(AI$5&gt;$G$4,0,SUMIFS(Fluxo!$O:$O,Fluxo!$U:$U,"&gt;"&amp;AH$5,Fluxo!$U:$U,"&lt;="&amp;AI$5,Fluxo!$D:$D,$D75,Fluxo!$E:$E,"&lt;&gt;"&amp;"PERMUTANTE"))</f>
        <v>0</v>
      </c>
      <c r="AJ75" s="18">
        <f>IF(AJ$5&gt;$G$4,0,SUMIFS(Fluxo!$O:$O,Fluxo!$U:$U,"&gt;"&amp;AI$5,Fluxo!$U:$U,"&lt;="&amp;AJ$5,Fluxo!$D:$D,$D75,Fluxo!$E:$E,"&lt;&gt;"&amp;"PERMUTANTE"))</f>
        <v>0</v>
      </c>
      <c r="AK75" s="18">
        <f>IF(AK$5&gt;$G$4,0,SUMIFS(Fluxo!$O:$O,Fluxo!$U:$U,"&gt;"&amp;AJ$5,Fluxo!$U:$U,"&lt;="&amp;AK$5,Fluxo!$D:$D,$D75,Fluxo!$E:$E,"&lt;&gt;"&amp;"PERMUTANTE"))</f>
        <v>0</v>
      </c>
      <c r="AL75" s="18">
        <f>IF(AL$5&gt;$G$4,0,SUMIFS(Fluxo!$O:$O,Fluxo!$U:$U,"&gt;"&amp;AK$5,Fluxo!$U:$U,"&lt;="&amp;AL$5,Fluxo!$D:$D,$D75,Fluxo!$E:$E,"&lt;&gt;"&amp;"PERMUTANTE"))</f>
        <v>0</v>
      </c>
      <c r="AM75" s="18">
        <f>IF(AM$5&gt;$G$4,0,SUMIFS(Fluxo!$O:$O,Fluxo!$U:$U,"&gt;"&amp;AL$5,Fluxo!$U:$U,"&lt;="&amp;AM$5,Fluxo!$D:$D,$D75,Fluxo!$E:$E,"&lt;&gt;"&amp;"PERMUTANTE"))</f>
        <v>0</v>
      </c>
      <c r="AN75" s="18">
        <f>IF(AN$5&gt;$G$4,0,SUMIFS(Fluxo!$O:$O,Fluxo!$U:$U,"&gt;"&amp;AM$5,Fluxo!$U:$U,"&lt;="&amp;AN$5,Fluxo!$D:$D,$D75,Fluxo!$E:$E,"&lt;&gt;"&amp;"PERMUTANTE"))</f>
        <v>0</v>
      </c>
      <c r="AO75" s="18">
        <f>IF(AO$5&gt;$G$4,0,SUMIFS(Fluxo!$O:$O,Fluxo!$U:$U,"&gt;"&amp;AN$5,Fluxo!$U:$U,"&lt;="&amp;AO$5,Fluxo!$D:$D,$D75,Fluxo!$E:$E,"&lt;&gt;"&amp;"PERMUTANTE"))</f>
        <v>0</v>
      </c>
      <c r="AP75" s="18">
        <f>IF(AP$5&gt;$G$4,0,SUMIFS(Fluxo!$O:$O,Fluxo!$U:$U,"&gt;"&amp;AO$5,Fluxo!$U:$U,"&lt;="&amp;AP$5,Fluxo!$D:$D,$D75,Fluxo!$E:$E,"&lt;&gt;"&amp;"PERMUTANTE"))</f>
        <v>0</v>
      </c>
      <c r="AQ75" s="18">
        <f>IF(AQ$5&gt;$G$4,0,SUMIFS(Fluxo!$O:$O,Fluxo!$U:$U,"&gt;"&amp;AP$5,Fluxo!$U:$U,"&lt;="&amp;AQ$5,Fluxo!$D:$D,$D75,Fluxo!$E:$E,"&lt;&gt;"&amp;"PERMUTANTE"))</f>
        <v>0</v>
      </c>
      <c r="AR75" s="18">
        <f>IF(AR$5&gt;$G$4,0,SUMIFS(Fluxo!$O:$O,Fluxo!$U:$U,"&gt;"&amp;AQ$5,Fluxo!$U:$U,"&lt;="&amp;AR$5,Fluxo!$D:$D,$D75,Fluxo!$E:$E,"&lt;&gt;"&amp;"PERMUTANTE"))</f>
        <v>0</v>
      </c>
      <c r="AS75" s="18">
        <f>IF(AS$5&gt;$G$4,0,SUMIFS(Fluxo!$O:$O,Fluxo!$U:$U,"&gt;"&amp;AR$5,Fluxo!$U:$U,"&lt;="&amp;AS$5,Fluxo!$D:$D,$D75,Fluxo!$E:$E,"&lt;&gt;"&amp;"PERMUTANTE"))</f>
        <v>0</v>
      </c>
      <c r="AT75" s="18">
        <f>IF(AT$5&gt;$G$4,0,SUMIFS(Fluxo!$O:$O,Fluxo!$U:$U,"&gt;"&amp;AS$5,Fluxo!$U:$U,"&lt;="&amp;AT$5,Fluxo!$D:$D,$D75,Fluxo!$E:$E,"&lt;&gt;"&amp;"PERMUTANTE"))</f>
        <v>0</v>
      </c>
      <c r="AU75" s="18">
        <f>IF(AU$5&gt;$G$4,0,SUMIFS(Fluxo!$O:$O,Fluxo!$U:$U,"&gt;"&amp;AT$5,Fluxo!$U:$U,"&lt;="&amp;AU$5,Fluxo!$D:$D,$D75,Fluxo!$E:$E,"&lt;&gt;"&amp;"PERMUTANTE"))</f>
        <v>0</v>
      </c>
      <c r="AV75" s="18">
        <f>IF(AV$5&gt;$G$4,0,SUMIFS(Fluxo!$O:$O,Fluxo!$U:$U,"&gt;"&amp;AU$5,Fluxo!$U:$U,"&lt;="&amp;AV$5,Fluxo!$D:$D,$D75,Fluxo!$E:$E,"&lt;&gt;"&amp;"PERMUTANTE"))</f>
        <v>0</v>
      </c>
      <c r="AW75" s="18">
        <f>IF(AW$5&gt;$G$4,0,SUMIFS(Fluxo!$O:$O,Fluxo!$U:$U,"&gt;"&amp;AV$5,Fluxo!$U:$U,"&lt;="&amp;AW$5,Fluxo!$D:$D,$D75,Fluxo!$E:$E,"&lt;&gt;"&amp;"PERMUTANTE"))</f>
        <v>0</v>
      </c>
      <c r="AX75" s="18">
        <f>IF(AX$5&gt;$G$4,0,SUMIFS(Fluxo!$O:$O,Fluxo!$U:$U,"&gt;"&amp;AW$5,Fluxo!$U:$U,"&lt;="&amp;AX$5,Fluxo!$D:$D,$D75,Fluxo!$E:$E,"&lt;&gt;"&amp;"PERMUTANTE"))</f>
        <v>0</v>
      </c>
      <c r="AY75" s="18">
        <f>IF(AY$5&gt;$G$4,0,SUMIFS(Fluxo!$O:$O,Fluxo!$U:$U,"&gt;"&amp;AX$5,Fluxo!$U:$U,"&lt;="&amp;AY$5,Fluxo!$D:$D,$D75,Fluxo!$E:$E,"&lt;&gt;"&amp;"PERMUTANTE"))</f>
        <v>0</v>
      </c>
      <c r="AZ75" s="18">
        <f>IF(AZ$5&gt;$G$4,0,SUMIFS(Fluxo!$O:$O,Fluxo!$U:$U,"&gt;"&amp;AY$5,Fluxo!$U:$U,"&lt;="&amp;AZ$5,Fluxo!$D:$D,$D75,Fluxo!$E:$E,"&lt;&gt;"&amp;"PERMUTANTE"))</f>
        <v>0</v>
      </c>
      <c r="BA75" s="18">
        <f>IF(BA$5&gt;$G$4,0,SUMIFS(Fluxo!$O:$O,Fluxo!$U:$U,"&gt;"&amp;AZ$5,Fluxo!$U:$U,"&lt;="&amp;BA$5,Fluxo!$D:$D,$D75,Fluxo!$E:$E,"&lt;&gt;"&amp;"PERMUTANTE"))</f>
        <v>0</v>
      </c>
      <c r="BB75" s="18">
        <f>IF(BB$5&gt;$G$4,0,SUMIFS(Fluxo!$O:$O,Fluxo!$U:$U,"&gt;"&amp;BA$5,Fluxo!$U:$U,"&lt;="&amp;BB$5,Fluxo!$D:$D,$D75,Fluxo!$E:$E,"&lt;&gt;"&amp;"PERMUTANTE"))</f>
        <v>0</v>
      </c>
      <c r="BC75" s="18">
        <f>IF(BC$5&gt;$G$4,0,SUMIFS(Fluxo!$O:$O,Fluxo!$U:$U,"&gt;"&amp;BB$5,Fluxo!$U:$U,"&lt;="&amp;BC$5,Fluxo!$D:$D,$D75,Fluxo!$E:$E,"&lt;&gt;"&amp;"PERMUTANTE"))</f>
        <v>0</v>
      </c>
      <c r="BD75" s="18">
        <f>IF(BD$5&gt;$G$4,0,SUMIFS(Fluxo!$O:$O,Fluxo!$U:$U,"&gt;"&amp;BC$5,Fluxo!$U:$U,"&lt;="&amp;BD$5,Fluxo!$D:$D,$D75,Fluxo!$E:$E,"&lt;&gt;"&amp;"PERMUTANTE"))</f>
        <v>0</v>
      </c>
      <c r="BE75" s="18">
        <f>IF(BE$5&gt;$G$4,0,SUMIFS(Fluxo!$O:$O,Fluxo!$U:$U,"&gt;"&amp;BD$5,Fluxo!$U:$U,"&lt;="&amp;BE$5,Fluxo!$D:$D,$D75,Fluxo!$E:$E,"&lt;&gt;"&amp;"PERMUTANTE"))</f>
        <v>0</v>
      </c>
      <c r="BF75" s="18">
        <f>IF(BF$5&gt;$G$4,0,SUMIFS(Fluxo!$O:$O,Fluxo!$U:$U,"&gt;"&amp;BE$5,Fluxo!$U:$U,"&lt;="&amp;BF$5,Fluxo!$D:$D,$D75,Fluxo!$E:$E,"&lt;&gt;"&amp;"PERMUTANTE"))</f>
        <v>0</v>
      </c>
      <c r="BG75" s="18">
        <f>IF(BG$5&gt;$G$4,0,SUMIFS(Fluxo!$O:$O,Fluxo!$U:$U,"&gt;"&amp;BF$5,Fluxo!$U:$U,"&lt;="&amp;BG$5,Fluxo!$D:$D,$D75,Fluxo!$E:$E,"&lt;&gt;"&amp;"PERMUTANTE"))</f>
        <v>0</v>
      </c>
      <c r="BH75" s="18">
        <f>IF(BH$5&gt;$G$4,0,SUMIFS(Fluxo!$O:$O,Fluxo!$U:$U,"&gt;"&amp;BG$5,Fluxo!$U:$U,"&lt;="&amp;BH$5,Fluxo!$D:$D,$D75,Fluxo!$E:$E,"&lt;&gt;"&amp;"PERMUTANTE"))</f>
        <v>0</v>
      </c>
      <c r="BI75" s="18">
        <f>IF(BI$5&gt;$G$4,0,SUMIFS(Fluxo!$O:$O,Fluxo!$U:$U,"&gt;"&amp;BH$5,Fluxo!$U:$U,"&lt;="&amp;BI$5,Fluxo!$D:$D,$D75,Fluxo!$E:$E,"&lt;&gt;"&amp;"PERMUTANTE"))</f>
        <v>0</v>
      </c>
      <c r="BJ75" s="18">
        <f>IF(BJ$5&gt;$G$4,0,SUMIFS(Fluxo!$O:$O,Fluxo!$U:$U,"&gt;"&amp;BI$5,Fluxo!$U:$U,"&lt;="&amp;BJ$5,Fluxo!$D:$D,$D75,Fluxo!$E:$E,"&lt;&gt;"&amp;"PERMUTANTE"))</f>
        <v>0</v>
      </c>
      <c r="BK75" s="18">
        <f>IF(BK$5&gt;$G$4,0,SUMIFS(Fluxo!$O:$O,Fluxo!$U:$U,"&gt;"&amp;BJ$5,Fluxo!$U:$U,"&lt;="&amp;BK$5,Fluxo!$D:$D,$D75,Fluxo!$E:$E,"&lt;&gt;"&amp;"PERMUTANTE"))</f>
        <v>0</v>
      </c>
      <c r="BL75" s="18">
        <f>IF(BL$5&gt;$G$4,0,SUMIFS(Fluxo!$O:$O,Fluxo!$U:$U,"&gt;"&amp;BK$5,Fluxo!$U:$U,"&lt;="&amp;BL$5,Fluxo!$D:$D,$D75,Fluxo!$E:$E,"&lt;&gt;"&amp;"PERMUTANTE"))</f>
        <v>0</v>
      </c>
      <c r="BM75" s="18">
        <f>IF(BM$5&gt;$G$4,0,SUMIFS(Fluxo!$O:$O,Fluxo!$U:$U,"&gt;"&amp;BL$5,Fluxo!$U:$U,"&lt;="&amp;BM$5,Fluxo!$D:$D,$D75,Fluxo!$E:$E,"&lt;&gt;"&amp;"PERMUTANTE"))</f>
        <v>0</v>
      </c>
      <c r="BN75" s="18">
        <f>IF(BN$5&gt;$G$4,0,SUMIFS(Fluxo!$O:$O,Fluxo!$U:$U,"&gt;"&amp;BM$5,Fluxo!$U:$U,"&lt;="&amp;BN$5,Fluxo!$D:$D,$D75,Fluxo!$E:$E,"&lt;&gt;"&amp;"PERMUTANTE"))</f>
        <v>0</v>
      </c>
      <c r="BO75" s="18">
        <f>IF(BO$5&gt;$G$4,0,SUMIFS(Fluxo!$O:$O,Fluxo!$U:$U,"&gt;"&amp;BN$5,Fluxo!$U:$U,"&lt;="&amp;BO$5,Fluxo!$D:$D,$D75,Fluxo!$E:$E,"&lt;&gt;"&amp;"PERMUTANTE"))</f>
        <v>0</v>
      </c>
      <c r="BP75" s="18">
        <f>IF(BP$5&gt;$G$4,0,SUMIFS(Fluxo!$O:$O,Fluxo!$U:$U,"&gt;"&amp;BO$5,Fluxo!$U:$U,"&lt;="&amp;BP$5,Fluxo!$D:$D,$D75,Fluxo!$E:$E,"&lt;&gt;"&amp;"PERMUTANTE"))</f>
        <v>0</v>
      </c>
      <c r="BQ75" s="18">
        <f>IF(BQ$5&gt;$G$4,0,SUMIFS(Fluxo!$O:$O,Fluxo!$U:$U,"&gt;"&amp;BP$5,Fluxo!$U:$U,"&lt;="&amp;BQ$5,Fluxo!$D:$D,$D75,Fluxo!$E:$E,"&lt;&gt;"&amp;"PERMUTANTE"))</f>
        <v>0</v>
      </c>
      <c r="BR75" s="18">
        <f>IF(BR$5&gt;$G$4,0,SUMIFS(Fluxo!$O:$O,Fluxo!$U:$U,"&gt;"&amp;BQ$5,Fluxo!$U:$U,"&lt;="&amp;BR$5,Fluxo!$D:$D,$D75,Fluxo!$E:$E,"&lt;&gt;"&amp;"PERMUTANTE"))</f>
        <v>0</v>
      </c>
      <c r="BS75" s="18">
        <f>IF(BS$5&gt;$G$4,0,SUMIFS(Fluxo!$O:$O,Fluxo!$U:$U,"&gt;"&amp;BR$5,Fluxo!$U:$U,"&lt;="&amp;BS$5,Fluxo!$D:$D,$D75,Fluxo!$E:$E,"&lt;&gt;"&amp;"PERMUTANTE"))</f>
        <v>0</v>
      </c>
      <c r="BT75" s="18">
        <f>IF(BT$5&gt;$G$4,0,SUMIFS(Fluxo!$O:$O,Fluxo!$U:$U,"&gt;"&amp;BS$5,Fluxo!$U:$U,"&lt;="&amp;BT$5,Fluxo!$D:$D,$D75,Fluxo!$E:$E,"&lt;&gt;"&amp;"PERMUTANTE"))</f>
        <v>0</v>
      </c>
      <c r="BU75" s="18">
        <f>IF(BU$5&gt;$G$4,0,SUMIFS(Fluxo!$O:$O,Fluxo!$U:$U,"&gt;"&amp;BT$5,Fluxo!$U:$U,"&lt;="&amp;BU$5,Fluxo!$D:$D,$D75,Fluxo!$E:$E,"&lt;&gt;"&amp;"PERMUTANTE"))</f>
        <v>0</v>
      </c>
      <c r="BV75" s="18">
        <f>IF(BV$5&gt;$G$4,0,SUMIFS(Fluxo!$O:$O,Fluxo!$U:$U,"&gt;"&amp;BU$5,Fluxo!$U:$U,"&lt;="&amp;BV$5,Fluxo!$D:$D,$D75,Fluxo!$E:$E,"&lt;&gt;"&amp;"PERMUTANTE"))</f>
        <v>0</v>
      </c>
      <c r="BW75" s="18">
        <f>IF(BW$5&gt;$G$4,0,SUMIFS(Fluxo!$O:$O,Fluxo!$U:$U,"&gt;"&amp;BV$5,Fluxo!$U:$U,"&lt;="&amp;BW$5,Fluxo!$D:$D,$D75,Fluxo!$E:$E,"&lt;&gt;"&amp;"PERMUTANTE"))</f>
        <v>0</v>
      </c>
      <c r="BX75" s="18">
        <f>IF(BX$5&gt;$G$4,0,SUMIFS(Fluxo!$O:$O,Fluxo!$U:$U,"&gt;"&amp;BW$5,Fluxo!$U:$U,"&lt;="&amp;BX$5,Fluxo!$D:$D,$D75,Fluxo!$E:$E,"&lt;&gt;"&amp;"PERMUTANTE"))</f>
        <v>0</v>
      </c>
      <c r="BY75" s="18">
        <f>IF(BY$5&gt;$G$4,0,SUMIFS(Fluxo!$O:$O,Fluxo!$U:$U,"&gt;"&amp;BX$5,Fluxo!$U:$U,"&lt;="&amp;BY$5,Fluxo!$D:$D,$D75,Fluxo!$E:$E,"&lt;&gt;"&amp;"PERMUTANTE"))</f>
        <v>0</v>
      </c>
      <c r="BZ75" s="18">
        <f>IF(BZ$5&gt;$G$4,0,SUMIFS(Fluxo!$O:$O,Fluxo!$U:$U,"&gt;"&amp;BY$5,Fluxo!$U:$U,"&lt;="&amp;BZ$5,Fluxo!$D:$D,$D75,Fluxo!$E:$E,"&lt;&gt;"&amp;"PERMUTANTE"))</f>
        <v>0</v>
      </c>
      <c r="CA75" s="18">
        <f>IF(CA$5&gt;$G$4,0,SUMIFS(Fluxo!$O:$O,Fluxo!$U:$U,"&gt;"&amp;BZ$5,Fluxo!$U:$U,"&lt;="&amp;CA$5,Fluxo!$D:$D,$D75,Fluxo!$E:$E,"&lt;&gt;"&amp;"PERMUTANTE"))</f>
        <v>0</v>
      </c>
      <c r="CB75" s="18">
        <f>IF(CB$5&gt;$G$4,0,SUMIFS(Fluxo!$O:$O,Fluxo!$U:$U,"&gt;"&amp;CA$5,Fluxo!$U:$U,"&lt;="&amp;CB$5,Fluxo!$D:$D,$D75,Fluxo!$E:$E,"&lt;&gt;"&amp;"PERMUTANTE"))</f>
        <v>0</v>
      </c>
      <c r="CC75" s="18">
        <f>IF(CC$5&gt;$G$4,0,SUMIFS(Fluxo!$O:$O,Fluxo!$U:$U,"&gt;"&amp;CB$5,Fluxo!$U:$U,"&lt;="&amp;CC$5,Fluxo!$D:$D,$D75,Fluxo!$E:$E,"&lt;&gt;"&amp;"PERMUTANTE"))</f>
        <v>0</v>
      </c>
      <c r="CD75" s="18">
        <f>IF(CD$5&gt;$G$4,0,SUMIFS(Fluxo!$O:$O,Fluxo!$U:$U,"&gt;"&amp;CC$5,Fluxo!$U:$U,"&lt;="&amp;CD$5,Fluxo!$D:$D,$D75,Fluxo!$E:$E,"&lt;&gt;"&amp;"PERMUTANTE"))</f>
        <v>0</v>
      </c>
      <c r="CE75" s="18">
        <f>IF(CE$5&gt;$G$4,0,SUMIFS(Fluxo!$O:$O,Fluxo!$U:$U,"&gt;"&amp;CD$5,Fluxo!$U:$U,"&lt;="&amp;CE$5,Fluxo!$D:$D,$D75,Fluxo!$E:$E,"&lt;&gt;"&amp;"PERMUTANTE"))</f>
        <v>0</v>
      </c>
      <c r="CF75" s="18">
        <f>IF(CF$5&gt;$G$4,0,SUMIFS(Fluxo!$O:$O,Fluxo!$U:$U,"&gt;"&amp;CE$5,Fluxo!$U:$U,"&lt;="&amp;CF$5,Fluxo!$D:$D,$D75,Fluxo!$E:$E,"&lt;&gt;"&amp;"PERMUTANTE"))</f>
        <v>0</v>
      </c>
      <c r="CG75" s="18">
        <f>IF(CG$5&gt;$G$4,0,SUMIFS(Fluxo!$O:$O,Fluxo!$U:$U,"&gt;"&amp;CF$5,Fluxo!$U:$U,"&lt;="&amp;CG$5,Fluxo!$D:$D,$D75,Fluxo!$E:$E,"&lt;&gt;"&amp;"PERMUTANTE"))</f>
        <v>0</v>
      </c>
      <c r="CH75" s="18">
        <f>IF(CH$5&gt;$G$4,0,SUMIFS(Fluxo!$O:$O,Fluxo!$U:$U,"&gt;"&amp;CG$5,Fluxo!$U:$U,"&lt;="&amp;CH$5,Fluxo!$D:$D,$D75,Fluxo!$E:$E,"&lt;&gt;"&amp;"PERMUTANTE"))</f>
        <v>0</v>
      </c>
      <c r="CI75" s="18">
        <f>IF(CI$5&gt;$G$4,0,SUMIFS(Fluxo!$O:$O,Fluxo!$U:$U,"&gt;"&amp;CH$5,Fluxo!$U:$U,"&lt;="&amp;CI$5,Fluxo!$D:$D,$D75,Fluxo!$E:$E,"&lt;&gt;"&amp;"PERMUTANTE"))</f>
        <v>0</v>
      </c>
      <c r="CJ75" s="18">
        <f>IF(CJ$5&gt;$G$4,0,SUMIFS(Fluxo!$O:$O,Fluxo!$U:$U,"&gt;"&amp;CI$5,Fluxo!$U:$U,"&lt;="&amp;CJ$5,Fluxo!$D:$D,$D75,Fluxo!$E:$E,"&lt;&gt;"&amp;"PERMUTANTE"))</f>
        <v>0</v>
      </c>
      <c r="CK75" s="18">
        <f>IF(CK$5&gt;$G$4,0,SUMIFS(Fluxo!$O:$O,Fluxo!$U:$U,"&gt;"&amp;CJ$5,Fluxo!$U:$U,"&lt;="&amp;CK$5,Fluxo!$D:$D,$D75,Fluxo!$E:$E,"&lt;&gt;"&amp;"PERMUTANTE"))</f>
        <v>0</v>
      </c>
      <c r="CL75" s="18">
        <f>IF(CL$5&gt;$G$4,0,SUMIFS(Fluxo!$O:$O,Fluxo!$U:$U,"&gt;"&amp;CK$5,Fluxo!$U:$U,"&lt;="&amp;CL$5,Fluxo!$D:$D,$D75,Fluxo!$E:$E,"&lt;&gt;"&amp;"PERMUTANTE"))</f>
        <v>0</v>
      </c>
      <c r="CM75" s="18">
        <f>IF(CM$5&gt;$G$4,0,SUMIFS(Fluxo!$O:$O,Fluxo!$U:$U,"&gt;"&amp;CL$5,Fluxo!$U:$U,"&lt;="&amp;CM$5,Fluxo!$D:$D,$D75,Fluxo!$E:$E,"&lt;&gt;"&amp;"PERMUTANTE"))</f>
        <v>0</v>
      </c>
      <c r="CN75" s="18">
        <f>IF(CN$5&gt;$G$4,0,SUMIFS(Fluxo!$O:$O,Fluxo!$U:$U,"&gt;"&amp;CM$5,Fluxo!$U:$U,"&lt;="&amp;CN$5,Fluxo!$D:$D,$D75,Fluxo!$E:$E,"&lt;&gt;"&amp;"PERMUTANTE"))</f>
        <v>0</v>
      </c>
      <c r="CO75" s="18">
        <f>IF(CO$5&gt;$G$4,0,SUMIFS(Fluxo!$O:$O,Fluxo!$U:$U,"&gt;"&amp;CN$5,Fluxo!$U:$U,"&lt;="&amp;CO$5,Fluxo!$D:$D,$D75,Fluxo!$E:$E,"&lt;&gt;"&amp;"PERMUTANTE"))</f>
        <v>0</v>
      </c>
      <c r="CP75" s="18">
        <f>IF(CP$5&gt;$G$4,0,SUMIFS(Fluxo!$O:$O,Fluxo!$U:$U,"&gt;"&amp;CO$5,Fluxo!$U:$U,"&lt;="&amp;CP$5,Fluxo!$D:$D,$D75,Fluxo!$E:$E,"&lt;&gt;"&amp;"PERMUTANTE"))</f>
        <v>0</v>
      </c>
      <c r="CQ75" s="18">
        <f>IF(CQ$5&gt;$G$4,0,SUMIFS(Fluxo!$O:$O,Fluxo!$U:$U,"&gt;"&amp;CP$5,Fluxo!$U:$U,"&lt;="&amp;CQ$5,Fluxo!$D:$D,$D75,Fluxo!$E:$E,"&lt;&gt;"&amp;"PERMUTANTE"))</f>
        <v>0</v>
      </c>
      <c r="CR75" s="18">
        <f>IF(CR$5&gt;$G$4,0,SUMIFS(Fluxo!$O:$O,Fluxo!$U:$U,"&gt;"&amp;CQ$5,Fluxo!$U:$U,"&lt;="&amp;CR$5,Fluxo!$D:$D,$D75,Fluxo!$E:$E,"&lt;&gt;"&amp;"PERMUTANTE"))</f>
        <v>0</v>
      </c>
      <c r="CS75" s="18">
        <f>IF(CS$5&gt;$G$4,0,SUMIFS(Fluxo!$O:$O,Fluxo!$U:$U,"&gt;"&amp;CR$5,Fluxo!$U:$U,"&lt;="&amp;CS$5,Fluxo!$D:$D,$D75,Fluxo!$E:$E,"&lt;&gt;"&amp;"PERMUTANTE"))</f>
        <v>0</v>
      </c>
      <c r="CT75" s="18">
        <f>IF(CT$5&gt;$G$4,0,SUMIFS(Fluxo!$O:$O,Fluxo!$U:$U,"&gt;"&amp;CS$5,Fluxo!$U:$U,"&lt;="&amp;CT$5,Fluxo!$D:$D,$D75,Fluxo!$E:$E,"&lt;&gt;"&amp;"PERMUTANTE"))</f>
        <v>0</v>
      </c>
      <c r="CU75" s="18">
        <f>IF(CU$5&gt;$G$4,0,SUMIFS(Fluxo!$O:$O,Fluxo!$U:$U,"&gt;"&amp;CT$5,Fluxo!$U:$U,"&lt;="&amp;CU$5,Fluxo!$D:$D,$D75,Fluxo!$E:$E,"&lt;&gt;"&amp;"PERMUTANTE"))</f>
        <v>0</v>
      </c>
      <c r="CV75" s="18">
        <f>IF(CV$5&gt;$G$4,0,SUMIFS(Fluxo!$O:$O,Fluxo!$U:$U,"&gt;"&amp;CU$5,Fluxo!$U:$U,"&lt;="&amp;CV$5,Fluxo!$D:$D,$D75,Fluxo!$E:$E,"&lt;&gt;"&amp;"PERMUTANTE"))</f>
        <v>0</v>
      </c>
      <c r="CW75" s="18">
        <f>IF(CW$5&gt;$G$4,0,SUMIFS(Fluxo!$O:$O,Fluxo!$U:$U,"&gt;"&amp;CV$5,Fluxo!$U:$U,"&lt;="&amp;CW$5,Fluxo!$D:$D,$D75,Fluxo!$E:$E,"&lt;&gt;"&amp;"PERMUTANTE"))</f>
        <v>0</v>
      </c>
      <c r="CX75" s="18">
        <f>IF(CX$5&gt;$G$4,0,SUMIFS(Fluxo!$O:$O,Fluxo!$U:$U,"&gt;"&amp;CW$5,Fluxo!$U:$U,"&lt;="&amp;CX$5,Fluxo!$D:$D,$D75,Fluxo!$E:$E,"&lt;&gt;"&amp;"PERMUTANTE"))</f>
        <v>0</v>
      </c>
      <c r="CY75" s="18">
        <f>IF(CY$5&gt;$G$4,0,SUMIFS(Fluxo!$O:$O,Fluxo!$U:$U,"&gt;"&amp;CX$5,Fluxo!$U:$U,"&lt;="&amp;CY$5,Fluxo!$D:$D,$D75,Fluxo!$E:$E,"&lt;&gt;"&amp;"PERMUTANTE"))</f>
        <v>0</v>
      </c>
      <c r="CZ75" s="18">
        <f>IF(CZ$5&gt;$G$4,0,SUMIFS(Fluxo!$O:$O,Fluxo!$U:$U,"&gt;"&amp;CY$5,Fluxo!$U:$U,"&lt;="&amp;CZ$5,Fluxo!$D:$D,$D75,Fluxo!$E:$E,"&lt;&gt;"&amp;"PERMUTANTE"))</f>
        <v>0</v>
      </c>
      <c r="DA75" s="18">
        <f>IF(DA$5&gt;$G$4,0,SUMIFS(Fluxo!$O:$O,Fluxo!$U:$U,"&gt;"&amp;CZ$5,Fluxo!$U:$U,"&lt;="&amp;DA$5,Fluxo!$D:$D,$D75,Fluxo!$E:$E,"&lt;&gt;"&amp;"PERMUTANTE"))</f>
        <v>0</v>
      </c>
      <c r="DB75" s="18">
        <f>IF(DB$5&gt;$G$4,0,SUMIFS(Fluxo!$O:$O,Fluxo!$U:$U,"&gt;"&amp;DA$5,Fluxo!$U:$U,"&lt;="&amp;DB$5,Fluxo!$D:$D,$D75,Fluxo!$E:$E,"&lt;&gt;"&amp;"PERMUTANTE"))</f>
        <v>0</v>
      </c>
      <c r="DC75" s="18">
        <f>IF(DC$5&gt;$G$4,0,SUMIFS(Fluxo!$O:$O,Fluxo!$U:$U,"&gt;"&amp;DB$5,Fluxo!$U:$U,"&lt;="&amp;DC$5,Fluxo!$D:$D,$D75,Fluxo!$E:$E,"&lt;&gt;"&amp;"PERMUTANTE"))</f>
        <v>0</v>
      </c>
      <c r="DD75" s="18">
        <f>IF(DD$5&gt;$G$4,0,SUMIFS(Fluxo!$O:$O,Fluxo!$U:$U,"&gt;"&amp;DC$5,Fluxo!$U:$U,"&lt;="&amp;DD$5,Fluxo!$D:$D,$D75,Fluxo!$E:$E,"&lt;&gt;"&amp;"PERMUTANTE"))</f>
        <v>0</v>
      </c>
      <c r="DE75" s="18">
        <f>IF(DE$5&gt;$G$4,0,SUMIFS(Fluxo!$O:$O,Fluxo!$U:$U,"&gt;"&amp;DD$5,Fluxo!$U:$U,"&lt;="&amp;DE$5,Fluxo!$D:$D,$D75,Fluxo!$E:$E,"&lt;&gt;"&amp;"PERMUTANTE"))</f>
        <v>0</v>
      </c>
      <c r="DF75" s="18">
        <f>IF(DF$5&gt;$G$4,0,SUMIFS(Fluxo!$O:$O,Fluxo!$U:$U,"&gt;"&amp;DE$5,Fluxo!$U:$U,"&lt;="&amp;DF$5,Fluxo!$D:$D,$D75,Fluxo!$E:$E,"&lt;&gt;"&amp;"PERMUTANTE"))</f>
        <v>0</v>
      </c>
      <c r="DG75" s="18">
        <f>IF(DG$5&gt;$G$4,0,SUMIFS(Fluxo!$O:$O,Fluxo!$U:$U,"&gt;"&amp;DF$5,Fluxo!$U:$U,"&lt;="&amp;DG$5,Fluxo!$D:$D,$D75,Fluxo!$E:$E,"&lt;&gt;"&amp;"PERMUTANTE"))</f>
        <v>0</v>
      </c>
      <c r="DH75" s="18">
        <f>IF(DH$5&gt;$G$4,0,SUMIFS(Fluxo!$O:$O,Fluxo!$U:$U,"&gt;"&amp;DG$5,Fluxo!$U:$U,"&lt;="&amp;DH$5,Fluxo!$D:$D,$D75,Fluxo!$E:$E,"&lt;&gt;"&amp;"PERMUTANTE"))</f>
        <v>0</v>
      </c>
      <c r="DI75" s="18">
        <f>IF(DI$5&gt;$G$4,0,SUMIFS(Fluxo!$O:$O,Fluxo!$U:$U,"&gt;"&amp;DH$5,Fluxo!$U:$U,"&lt;="&amp;DI$5,Fluxo!$D:$D,$D75,Fluxo!$E:$E,"&lt;&gt;"&amp;"PERMUTANTE"))</f>
        <v>0</v>
      </c>
      <c r="DJ75" s="18">
        <f>IF(DJ$5&gt;$G$4,0,SUMIFS(Fluxo!$O:$O,Fluxo!$U:$U,"&gt;"&amp;DI$5,Fluxo!$U:$U,"&lt;="&amp;DJ$5,Fluxo!$D:$D,$D75,Fluxo!$E:$E,"&lt;&gt;"&amp;"PERMUTANTE"))</f>
        <v>0</v>
      </c>
      <c r="DK75" s="18">
        <f>IF(DK$5&gt;$G$4,0,SUMIFS(Fluxo!$O:$O,Fluxo!$U:$U,"&gt;"&amp;DJ$5,Fluxo!$U:$U,"&lt;="&amp;DK$5,Fluxo!$D:$D,$D75,Fluxo!$E:$E,"&lt;&gt;"&amp;"PERMUTANTE"))</f>
        <v>0</v>
      </c>
      <c r="DL75" s="18">
        <f>IF(DL$5&gt;$G$4,0,SUMIFS(Fluxo!$O:$O,Fluxo!$U:$U,"&gt;"&amp;DK$5,Fluxo!$U:$U,"&lt;="&amp;DL$5,Fluxo!$D:$D,$D75,Fluxo!$E:$E,"&lt;&gt;"&amp;"PERMUTANTE"))</f>
        <v>0</v>
      </c>
      <c r="DM75" s="18">
        <f>IF(DM$5&gt;$G$4,0,SUMIFS(Fluxo!$O:$O,Fluxo!$U:$U,"&gt;"&amp;DL$5,Fluxo!$U:$U,"&lt;="&amp;DM$5,Fluxo!$D:$D,$D75,Fluxo!$E:$E,"&lt;&gt;"&amp;"PERMUTANTE"))</f>
        <v>0</v>
      </c>
      <c r="DN75" s="18">
        <f>IF(DN$5&gt;$G$4,0,SUMIFS(Fluxo!$O:$O,Fluxo!$U:$U,"&gt;"&amp;DM$5,Fluxo!$U:$U,"&lt;="&amp;DN$5,Fluxo!$D:$D,$D75,Fluxo!$E:$E,"&lt;&gt;"&amp;"PERMUTANTE"))</f>
        <v>0</v>
      </c>
      <c r="DO75" s="18">
        <f>IF(DO$5&gt;$G$4,0,SUMIFS(Fluxo!$O:$O,Fluxo!$U:$U,"&gt;"&amp;DN$5,Fluxo!$U:$U,"&lt;="&amp;DO$5,Fluxo!$D:$D,$D75,Fluxo!$E:$E,"&lt;&gt;"&amp;"PERMUTANTE"))</f>
        <v>0</v>
      </c>
      <c r="DP75" s="18">
        <f>IF(DP$5&gt;$G$4,0,SUMIFS(Fluxo!$O:$O,Fluxo!$U:$U,"&gt;"&amp;DO$5,Fluxo!$U:$U,"&lt;="&amp;DP$5,Fluxo!$D:$D,$D75,Fluxo!$E:$E,"&lt;&gt;"&amp;"PERMUTANTE"))</f>
        <v>0</v>
      </c>
      <c r="DQ75" s="18">
        <f>IF(DQ$5&gt;$G$4,0,SUMIFS(Fluxo!$O:$O,Fluxo!$U:$U,"&gt;"&amp;DP$5,Fluxo!$U:$U,"&lt;="&amp;DQ$5,Fluxo!$D:$D,$D75,Fluxo!$E:$E,"&lt;&gt;"&amp;"PERMUTANTE"))</f>
        <v>0</v>
      </c>
      <c r="DR75" s="18">
        <f>IF(DR$5&gt;$G$4,0,SUMIFS(Fluxo!$O:$O,Fluxo!$U:$U,"&gt;"&amp;DQ$5,Fluxo!$U:$U,"&lt;="&amp;DR$5,Fluxo!$D:$D,$D75,Fluxo!$E:$E,"&lt;&gt;"&amp;"PERMUTANTE"))</f>
        <v>0</v>
      </c>
      <c r="DS75" s="18">
        <f>IF(DS$5&gt;$G$4,0,SUMIFS(Fluxo!$O:$O,Fluxo!$U:$U,"&gt;"&amp;DR$5,Fluxo!$U:$U,"&lt;="&amp;DS$5,Fluxo!$D:$D,$D75,Fluxo!$E:$E,"&lt;&gt;"&amp;"PERMUTANTE"))</f>
        <v>0</v>
      </c>
      <c r="DT75" s="18">
        <f>IF(DT$5&gt;$G$4,0,SUMIFS(Fluxo!$O:$O,Fluxo!$U:$U,"&gt;"&amp;DS$5,Fluxo!$U:$U,"&lt;="&amp;DT$5,Fluxo!$D:$D,$D75,Fluxo!$E:$E,"&lt;&gt;"&amp;"PERMUTANTE"))</f>
        <v>0</v>
      </c>
      <c r="DU75" s="18">
        <f>IF(DU$5&gt;$G$4,0,SUMIFS(Fluxo!$O:$O,Fluxo!$U:$U,"&gt;"&amp;DT$5,Fluxo!$U:$U,"&lt;="&amp;DU$5,Fluxo!$D:$D,$D75,Fluxo!$E:$E,"&lt;&gt;"&amp;"PERMUTANTE"))</f>
        <v>0</v>
      </c>
      <c r="DV75" s="18">
        <f>IF(DV$5&gt;$G$4,0,SUMIFS(Fluxo!$O:$O,Fluxo!$U:$U,"&gt;"&amp;DU$5,Fluxo!$U:$U,"&lt;="&amp;DV$5,Fluxo!$D:$D,$D75,Fluxo!$E:$E,"&lt;&gt;"&amp;"PERMUTANTE"))</f>
        <v>0</v>
      </c>
      <c r="DW75" s="18">
        <f>IF(DW$5&gt;$G$4,0,SUMIFS(Fluxo!$O:$O,Fluxo!$U:$U,"&gt;"&amp;DV$5,Fluxo!$U:$U,"&lt;="&amp;DW$5,Fluxo!$D:$D,$D75,Fluxo!$E:$E,"&lt;&gt;"&amp;"PERMUTANTE"))</f>
        <v>0</v>
      </c>
      <c r="DX75" s="18">
        <f>IF(DX$5&gt;$G$4,0,SUMIFS(Fluxo!$O:$O,Fluxo!$U:$U,"&gt;"&amp;DW$5,Fluxo!$U:$U,"&lt;="&amp;DX$5,Fluxo!$D:$D,$D75,Fluxo!$E:$E,"&lt;&gt;"&amp;"PERMUTANTE"))</f>
        <v>0</v>
      </c>
      <c r="DY75" s="18">
        <f>IF(DY$5&gt;$G$4,0,SUMIFS(Fluxo!$O:$O,Fluxo!$U:$U,"&gt;"&amp;DX$5,Fluxo!$U:$U,"&lt;="&amp;DY$5,Fluxo!$D:$D,$D75,Fluxo!$E:$E,"&lt;&gt;"&amp;"PERMUTANTE"))</f>
        <v>0</v>
      </c>
      <c r="DZ75" s="18">
        <f>IF(DZ$5&gt;$G$4,0,SUMIFS(Fluxo!$O:$O,Fluxo!$U:$U,"&gt;"&amp;DY$5,Fluxo!$U:$U,"&lt;="&amp;DZ$5,Fluxo!$D:$D,$D75,Fluxo!$E:$E,"&lt;&gt;"&amp;"PERMUTANTE"))</f>
        <v>0</v>
      </c>
      <c r="EA75" s="18">
        <f>IF(EA$5&gt;$G$4,0,SUMIFS(Fluxo!$O:$O,Fluxo!$U:$U,"&gt;"&amp;DZ$5,Fluxo!$U:$U,"&lt;="&amp;EA$5,Fluxo!$D:$D,$D75,Fluxo!$E:$E,"&lt;&gt;"&amp;"PERMUTANTE"))</f>
        <v>0</v>
      </c>
      <c r="EB75" s="18">
        <f>IF(EB$5&gt;$G$4,0,SUMIFS(Fluxo!$O:$O,Fluxo!$U:$U,"&gt;"&amp;EA$5,Fluxo!$U:$U,"&lt;="&amp;EB$5,Fluxo!$D:$D,$D75,Fluxo!$E:$E,"&lt;&gt;"&amp;"PERMUTANTE"))</f>
        <v>0</v>
      </c>
      <c r="EC75" s="18">
        <f>IF(EC$5&gt;$G$4,0,SUMIFS(Fluxo!$O:$O,Fluxo!$U:$U,"&gt;"&amp;EB$5,Fluxo!$U:$U,"&lt;="&amp;EC$5,Fluxo!$D:$D,$D75,Fluxo!$E:$E,"&lt;&gt;"&amp;"PERMUTANTE"))</f>
        <v>0</v>
      </c>
      <c r="ED75" s="18">
        <f>IF(ED$5&gt;$G$4,0,SUMIFS(Fluxo!$O:$O,Fluxo!$U:$U,"&gt;"&amp;EC$5,Fluxo!$U:$U,"&lt;="&amp;ED$5,Fluxo!$D:$D,$D75,Fluxo!$E:$E,"&lt;&gt;"&amp;"PERMUTANTE"))</f>
        <v>0</v>
      </c>
      <c r="EE75" s="18">
        <f>IF(EE$5&gt;$G$4,0,SUMIFS(Fluxo!$O:$O,Fluxo!$U:$U,"&gt;"&amp;ED$5,Fluxo!$U:$U,"&lt;="&amp;EE$5,Fluxo!$D:$D,$D75,Fluxo!$E:$E,"&lt;&gt;"&amp;"PERMUTANTE"))</f>
        <v>0</v>
      </c>
      <c r="EF75" s="18">
        <f>IF(EF$5&gt;$G$4,0,SUMIFS(Fluxo!$O:$O,Fluxo!$U:$U,"&gt;"&amp;EE$5,Fluxo!$U:$U,"&lt;="&amp;EF$5,Fluxo!$D:$D,$D75,Fluxo!$E:$E,"&lt;&gt;"&amp;"PERMUTANTE"))</f>
        <v>0</v>
      </c>
      <c r="EG75" s="18">
        <f>IF(EG$5&gt;$G$4,0,SUMIFS(Fluxo!$O:$O,Fluxo!$U:$U,"&gt;"&amp;EF$5,Fluxo!$U:$U,"&lt;="&amp;EG$5,Fluxo!$D:$D,$D75,Fluxo!$E:$E,"&lt;&gt;"&amp;"PERMUTANTE"))</f>
        <v>0</v>
      </c>
      <c r="EH75" s="18">
        <f>IF(EH$5&gt;$G$4,0,SUMIFS(Fluxo!$O:$O,Fluxo!$U:$U,"&gt;"&amp;EG$5,Fluxo!$U:$U,"&lt;="&amp;EH$5,Fluxo!$D:$D,$D75,Fluxo!$E:$E,"&lt;&gt;"&amp;"PERMUTANTE"))</f>
        <v>0</v>
      </c>
      <c r="EI75" s="18">
        <f>IF(EI$5&gt;$G$4,0,SUMIFS(Fluxo!$O:$O,Fluxo!$U:$U,"&gt;"&amp;EH$5,Fluxo!$U:$U,"&lt;="&amp;EI$5,Fluxo!$D:$D,$D75,Fluxo!$E:$E,"&lt;&gt;"&amp;"PERMUTANTE"))</f>
        <v>0</v>
      </c>
      <c r="EJ75" s="18">
        <f>IF(EJ$5&gt;$G$4,0,SUMIFS(Fluxo!$O:$O,Fluxo!$U:$U,"&gt;"&amp;EI$5,Fluxo!$U:$U,"&lt;="&amp;EJ$5,Fluxo!$D:$D,$D75,Fluxo!$E:$E,"&lt;&gt;"&amp;"PERMUTANTE"))</f>
        <v>0</v>
      </c>
      <c r="EK75" s="18">
        <f>IF(EK$5&gt;$G$4,0,SUMIFS(Fluxo!$O:$O,Fluxo!$U:$U,"&gt;"&amp;EJ$5,Fluxo!$U:$U,"&lt;="&amp;EK$5,Fluxo!$D:$D,$D75,Fluxo!$E:$E,"&lt;&gt;"&amp;"PERMUTANTE"))</f>
        <v>0</v>
      </c>
      <c r="EL75" s="18">
        <f>IF(EL$5&gt;$G$4,0,SUMIFS(Fluxo!$O:$O,Fluxo!$U:$U,"&gt;"&amp;EK$5,Fluxo!$U:$U,"&lt;="&amp;EL$5,Fluxo!$D:$D,$D75,Fluxo!$E:$E,"&lt;&gt;"&amp;"PERMUTANTE"))</f>
        <v>0</v>
      </c>
      <c r="EM75" s="18">
        <f>IF(EM$5&gt;$G$4,0,SUMIFS(Fluxo!$O:$O,Fluxo!$U:$U,"&gt;"&amp;EL$5,Fluxo!$U:$U,"&lt;="&amp;EM$5,Fluxo!$D:$D,$D75,Fluxo!$E:$E,"&lt;&gt;"&amp;"PERMUTANTE"))</f>
        <v>0</v>
      </c>
      <c r="EN75" s="18">
        <f>IF(EN$5&gt;$G$4,0,SUMIFS(Fluxo!$O:$O,Fluxo!$U:$U,"&gt;"&amp;EM$5,Fluxo!$U:$U,"&lt;="&amp;EN$5,Fluxo!$D:$D,$D75,Fluxo!$E:$E,"&lt;&gt;"&amp;"PERMUTANTE"))</f>
        <v>0</v>
      </c>
      <c r="EO75" s="18">
        <f>IF(EO$5&gt;$G$4,0,SUMIFS(Fluxo!$O:$O,Fluxo!$U:$U,"&gt;"&amp;EN$5,Fluxo!$U:$U,"&lt;="&amp;EO$5,Fluxo!$D:$D,$D75,Fluxo!$E:$E,"&lt;&gt;"&amp;"PERMUTANTE"))</f>
        <v>0</v>
      </c>
      <c r="EP75" s="18">
        <f>IF(EP$5&gt;$G$4,0,SUMIFS(Fluxo!$O:$O,Fluxo!$U:$U,"&gt;"&amp;EO$5,Fluxo!$U:$U,"&lt;="&amp;EP$5,Fluxo!$D:$D,$D75,Fluxo!$E:$E,"&lt;&gt;"&amp;"PERMUTANTE"))</f>
        <v>0</v>
      </c>
      <c r="EQ75" s="18">
        <f>IF(EQ$5&gt;$G$4,0,SUMIFS(Fluxo!$O:$O,Fluxo!$U:$U,"&gt;"&amp;EP$5,Fluxo!$U:$U,"&lt;="&amp;EQ$5,Fluxo!$D:$D,$D75,Fluxo!$E:$E,"&lt;&gt;"&amp;"PERMUTANTE"))</f>
        <v>0</v>
      </c>
      <c r="ER75" s="18">
        <f>IF(ER$5&gt;$G$4,0,SUMIFS(Fluxo!$O:$O,Fluxo!$U:$U,"&gt;"&amp;EQ$5,Fluxo!$U:$U,"&lt;="&amp;ER$5,Fluxo!$D:$D,$D75,Fluxo!$E:$E,"&lt;&gt;"&amp;"PERMUTANTE"))</f>
        <v>0</v>
      </c>
      <c r="ES75" s="18">
        <f>IF(ES$5&gt;$G$4,0,SUMIFS(Fluxo!$O:$O,Fluxo!$U:$U,"&gt;"&amp;ER$5,Fluxo!$U:$U,"&lt;="&amp;ES$5,Fluxo!$D:$D,$D75,Fluxo!$E:$E,"&lt;&gt;"&amp;"PERMUTANTE"))</f>
        <v>0</v>
      </c>
      <c r="ET75" s="18">
        <f>IF(ET$5&gt;$G$4,0,SUMIFS(Fluxo!$O:$O,Fluxo!$U:$U,"&gt;"&amp;ES$5,Fluxo!$U:$U,"&lt;="&amp;ET$5,Fluxo!$D:$D,$D75,Fluxo!$E:$E,"&lt;&gt;"&amp;"PERMUTANTE"))</f>
        <v>0</v>
      </c>
      <c r="EU75" s="18">
        <f>IF(EU$5&gt;$G$4,0,SUMIFS(Fluxo!$O:$O,Fluxo!$U:$U,"&gt;"&amp;ET$5,Fluxo!$U:$U,"&lt;="&amp;EU$5,Fluxo!$D:$D,$D75,Fluxo!$E:$E,"&lt;&gt;"&amp;"PERMUTANTE"))</f>
        <v>0</v>
      </c>
      <c r="EV75" s="18">
        <f>IF(EV$5&gt;$G$4,0,SUMIFS(Fluxo!$O:$O,Fluxo!$U:$U,"&gt;"&amp;EU$5,Fluxo!$U:$U,"&lt;="&amp;EV$5,Fluxo!$D:$D,$D75,Fluxo!$E:$E,"&lt;&gt;"&amp;"PERMUTANTE"))</f>
        <v>0</v>
      </c>
      <c r="EW75" s="18">
        <f>IF(EW$5&gt;$G$4,0,SUMIFS(Fluxo!$O:$O,Fluxo!$U:$U,"&gt;"&amp;EV$5,Fluxo!$U:$U,"&lt;="&amp;EW$5,Fluxo!$D:$D,$D75,Fluxo!$E:$E,"&lt;&gt;"&amp;"PERMUTANTE"))</f>
        <v>0</v>
      </c>
      <c r="EX75" s="18">
        <f>IF(EX$5&gt;$G$4,0,SUMIFS(Fluxo!$O:$O,Fluxo!$U:$U,"&gt;"&amp;EW$5,Fluxo!$U:$U,"&lt;="&amp;EX$5,Fluxo!$D:$D,$D75,Fluxo!$E:$E,"&lt;&gt;"&amp;"PERMUTANTE"))</f>
        <v>0</v>
      </c>
      <c r="EY75" s="18">
        <f>IF(EY$5&gt;$G$4,0,SUMIFS(Fluxo!$O:$O,Fluxo!$U:$U,"&gt;"&amp;EX$5,Fluxo!$U:$U,"&lt;="&amp;EY$5,Fluxo!$D:$D,$D75,Fluxo!$E:$E,"&lt;&gt;"&amp;"PERMUTANTE"))</f>
        <v>0</v>
      </c>
      <c r="EZ75" s="18">
        <f>IF(EZ$5&gt;$G$4,0,SUMIFS(Fluxo!$O:$O,Fluxo!$U:$U,"&gt;"&amp;EY$5,Fluxo!$U:$U,"&lt;="&amp;EZ$5,Fluxo!$D:$D,$D75,Fluxo!$E:$E,"&lt;&gt;"&amp;"PERMUTANTE"))</f>
        <v>0</v>
      </c>
      <c r="FA75" s="18">
        <f>IF(FA$5&gt;$G$4,0,SUMIFS(Fluxo!$O:$O,Fluxo!$U:$U,"&gt;"&amp;EZ$5,Fluxo!$U:$U,"&lt;="&amp;FA$5,Fluxo!$D:$D,$D75,Fluxo!$E:$E,"&lt;&gt;"&amp;"PERMUTANTE"))</f>
        <v>0</v>
      </c>
      <c r="FB75" s="18">
        <f>IF(FB$5&gt;$G$4,0,SUMIFS(Fluxo!$O:$O,Fluxo!$U:$U,"&gt;"&amp;FA$5,Fluxo!$U:$U,"&lt;="&amp;FB$5,Fluxo!$D:$D,$D75,Fluxo!$E:$E,"&lt;&gt;"&amp;"PERMUTANTE"))</f>
        <v>0</v>
      </c>
      <c r="FC75" s="18">
        <f>IF(FC$5&gt;$G$4,0,SUMIFS(Fluxo!$O:$O,Fluxo!$U:$U,"&gt;"&amp;FB$5,Fluxo!$U:$U,"&lt;="&amp;FC$5,Fluxo!$D:$D,$D75,Fluxo!$E:$E,"&lt;&gt;"&amp;"PERMUTANTE"))</f>
        <v>0</v>
      </c>
      <c r="FD75" s="18">
        <f>IF(FD$5&gt;$G$4,0,SUMIFS(Fluxo!$O:$O,Fluxo!$U:$U,"&gt;"&amp;FC$5,Fluxo!$U:$U,"&lt;="&amp;FD$5,Fluxo!$D:$D,$D75,Fluxo!$E:$E,"&lt;&gt;"&amp;"PERMUTANTE"))</f>
        <v>0</v>
      </c>
      <c r="FE75" s="18">
        <f>IF(FE$5&gt;$G$4,0,SUMIFS(Fluxo!$O:$O,Fluxo!$U:$U,"&gt;"&amp;FD$5,Fluxo!$U:$U,"&lt;="&amp;FE$5,Fluxo!$D:$D,$D75,Fluxo!$E:$E,"&lt;&gt;"&amp;"PERMUTANTE"))</f>
        <v>0</v>
      </c>
      <c r="FF75" s="18">
        <f>IF(FF$5&gt;$G$4,0,SUMIFS(Fluxo!$O:$O,Fluxo!$U:$U,"&gt;"&amp;FE$5,Fluxo!$U:$U,"&lt;="&amp;FF$5,Fluxo!$D:$D,$D75,Fluxo!$E:$E,"&lt;&gt;"&amp;"PERMUTANTE"))</f>
        <v>0</v>
      </c>
      <c r="FG75" s="18">
        <f>IF(FG$5&gt;$G$4,0,SUMIFS(Fluxo!$O:$O,Fluxo!$U:$U,"&gt;"&amp;FF$5,Fluxo!$U:$U,"&lt;="&amp;FG$5,Fluxo!$D:$D,$D75,Fluxo!$E:$E,"&lt;&gt;"&amp;"PERMUTANTE"))</f>
        <v>0</v>
      </c>
      <c r="FH75" s="18">
        <f>IF(FH$5&gt;$G$4,0,SUMIFS(Fluxo!$O:$O,Fluxo!$U:$U,"&gt;"&amp;FG$5,Fluxo!$U:$U,"&lt;="&amp;FH$5,Fluxo!$D:$D,$D75,Fluxo!$E:$E,"&lt;&gt;"&amp;"PERMUTANTE"))</f>
        <v>0</v>
      </c>
      <c r="FI75" s="18">
        <f>IF(FI$5&gt;$G$4,0,SUMIFS(Fluxo!$O:$O,Fluxo!$U:$U,"&gt;"&amp;FH$5,Fluxo!$U:$U,"&lt;="&amp;FI$5,Fluxo!$D:$D,$D75,Fluxo!$E:$E,"&lt;&gt;"&amp;"PERMUTANTE"))</f>
        <v>0</v>
      </c>
      <c r="FJ75" s="18">
        <f>IF(FJ$5&gt;$G$4,0,SUMIFS(Fluxo!$O:$O,Fluxo!$U:$U,"&gt;"&amp;FI$5,Fluxo!$U:$U,"&lt;="&amp;FJ$5,Fluxo!$D:$D,$D75,Fluxo!$E:$E,"&lt;&gt;"&amp;"PERMUTANTE"))</f>
        <v>0</v>
      </c>
      <c r="FK75" s="18">
        <f>IF(FK$5&gt;$G$4,0,SUMIFS(Fluxo!$O:$O,Fluxo!$U:$U,"&gt;"&amp;FJ$5,Fluxo!$U:$U,"&lt;="&amp;FK$5,Fluxo!$D:$D,$D75,Fluxo!$E:$E,"&lt;&gt;"&amp;"PERMUTANTE"))</f>
        <v>0</v>
      </c>
      <c r="FL75" s="18">
        <f>IF(FL$5&gt;$G$4,0,SUMIFS(Fluxo!$O:$O,Fluxo!$U:$U,"&gt;"&amp;FK$5,Fluxo!$U:$U,"&lt;="&amp;FL$5,Fluxo!$D:$D,$D75,Fluxo!$E:$E,"&lt;&gt;"&amp;"PERMUTANTE"))</f>
        <v>0</v>
      </c>
      <c r="FM75" s="18">
        <f>IF(FM$5&gt;$G$4,0,SUMIFS(Fluxo!$O:$O,Fluxo!$U:$U,"&gt;"&amp;FL$5,Fluxo!$U:$U,"&lt;="&amp;FM$5,Fluxo!$D:$D,$D75,Fluxo!$E:$E,"&lt;&gt;"&amp;"PERMUTANTE"))</f>
        <v>0</v>
      </c>
      <c r="FN75" s="18">
        <f>IF(FN$5&gt;$G$4,0,SUMIFS(Fluxo!$O:$O,Fluxo!$U:$U,"&gt;"&amp;FM$5,Fluxo!$U:$U,"&lt;="&amp;FN$5,Fluxo!$D:$D,$D75,Fluxo!$E:$E,"&lt;&gt;"&amp;"PERMUTANTE"))</f>
        <v>0</v>
      </c>
      <c r="FO75" s="18">
        <f>IF(FO$5&gt;$G$4,0,SUMIFS(Fluxo!$O:$O,Fluxo!$U:$U,"&gt;"&amp;FN$5,Fluxo!$U:$U,"&lt;="&amp;FO$5,Fluxo!$D:$D,$D75,Fluxo!$E:$E,"&lt;&gt;"&amp;"PERMUTANTE"))</f>
        <v>0</v>
      </c>
      <c r="FP75" s="18">
        <f>IF(FP$5&gt;$G$4,0,SUMIFS(Fluxo!$O:$O,Fluxo!$U:$U,"&gt;"&amp;FO$5,Fluxo!$U:$U,"&lt;="&amp;FP$5,Fluxo!$D:$D,$D75,Fluxo!$E:$E,"&lt;&gt;"&amp;"PERMUTANTE"))</f>
        <v>0</v>
      </c>
      <c r="FQ75" s="18">
        <f>IF(FQ$5&gt;$G$4,0,SUMIFS(Fluxo!$O:$O,Fluxo!$U:$U,"&gt;"&amp;FP$5,Fluxo!$U:$U,"&lt;="&amp;FQ$5,Fluxo!$D:$D,$D75,Fluxo!$E:$E,"&lt;&gt;"&amp;"PERMUTANTE"))</f>
        <v>0</v>
      </c>
      <c r="FR75" s="18">
        <f>IF(FR$5&gt;$G$4,0,SUMIFS(Fluxo!$O:$O,Fluxo!$U:$U,"&gt;"&amp;FQ$5,Fluxo!$U:$U,"&lt;="&amp;FR$5,Fluxo!$D:$D,$D75,Fluxo!$E:$E,"&lt;&gt;"&amp;"PERMUTANTE"))</f>
        <v>0</v>
      </c>
      <c r="FS75" s="18">
        <f>IF(FS$5&gt;$G$4,0,SUMIFS(Fluxo!$O:$O,Fluxo!$U:$U,"&gt;"&amp;FR$5,Fluxo!$U:$U,"&lt;="&amp;FS$5,Fluxo!$D:$D,$D75,Fluxo!$E:$E,"&lt;&gt;"&amp;"PERMUTANTE"))</f>
        <v>0</v>
      </c>
      <c r="FT75" s="18">
        <f>IF(FT$5&gt;$G$4,0,SUMIFS(Fluxo!$O:$O,Fluxo!$U:$U,"&gt;"&amp;FS$5,Fluxo!$U:$U,"&lt;="&amp;FT$5,Fluxo!$D:$D,$D75,Fluxo!$E:$E,"&lt;&gt;"&amp;"PERMUTANTE"))</f>
        <v>0</v>
      </c>
      <c r="FU75" s="18">
        <f>IF(FU$5&gt;$G$4,0,SUMIFS(Fluxo!$O:$O,Fluxo!$U:$U,"&gt;"&amp;FT$5,Fluxo!$U:$U,"&lt;="&amp;FU$5,Fluxo!$D:$D,$D75,Fluxo!$E:$E,"&lt;&gt;"&amp;"PERMUTANTE"))</f>
        <v>0</v>
      </c>
      <c r="FV75" s="18">
        <f>IF(FV$5&gt;$G$4,0,SUMIFS(Fluxo!$O:$O,Fluxo!$U:$U,"&gt;"&amp;FU$5,Fluxo!$U:$U,"&lt;="&amp;FV$5,Fluxo!$D:$D,$D75,Fluxo!$E:$E,"&lt;&gt;"&amp;"PERMUTANTE"))</f>
        <v>0</v>
      </c>
      <c r="FW75" s="18">
        <f>IF(FW$5&gt;$G$4,0,SUMIFS(Fluxo!$O:$O,Fluxo!$U:$U,"&gt;"&amp;FV$5,Fluxo!$U:$U,"&lt;="&amp;FW$5,Fluxo!$D:$D,$D75,Fluxo!$E:$E,"&lt;&gt;"&amp;"PERMUTANTE"))</f>
        <v>0</v>
      </c>
      <c r="FX75" s="18">
        <f>IF(FX$5&gt;$G$4,0,SUMIFS(Fluxo!$O:$O,Fluxo!$U:$U,"&gt;"&amp;FW$5,Fluxo!$U:$U,"&lt;="&amp;FX$5,Fluxo!$D:$D,$D75,Fluxo!$E:$E,"&lt;&gt;"&amp;"PERMUTANTE"))</f>
        <v>0</v>
      </c>
      <c r="FY75" s="18">
        <f>IF(FY$5&gt;$G$4,0,SUMIFS(Fluxo!$O:$O,Fluxo!$U:$U,"&gt;"&amp;FX$5,Fluxo!$U:$U,"&lt;="&amp;FY$5,Fluxo!$D:$D,$D75,Fluxo!$E:$E,"&lt;&gt;"&amp;"PERMUTANTE"))</f>
        <v>0</v>
      </c>
      <c r="FZ75" s="18">
        <f>IF(FZ$5&gt;$G$4,0,SUMIFS(Fluxo!$O:$O,Fluxo!$U:$U,"&gt;"&amp;FY$5,Fluxo!$U:$U,"&lt;="&amp;FZ$5,Fluxo!$D:$D,$D75,Fluxo!$E:$E,"&lt;&gt;"&amp;"PERMUTANTE"))</f>
        <v>0</v>
      </c>
      <c r="GA75" s="18">
        <f>IF(GA$5&gt;$G$4,0,SUMIFS(Fluxo!$O:$O,Fluxo!$U:$U,"&gt;"&amp;FZ$5,Fluxo!$U:$U,"&lt;="&amp;GA$5,Fluxo!$D:$D,$D75,Fluxo!$E:$E,"&lt;&gt;"&amp;"PERMUTANTE"))</f>
        <v>0</v>
      </c>
      <c r="GB75" s="18">
        <f>IF(GB$5&gt;$G$4,0,SUMIFS(Fluxo!$O:$O,Fluxo!$U:$U,"&gt;"&amp;GA$5,Fluxo!$U:$U,"&lt;="&amp;GB$5,Fluxo!$D:$D,$D75,Fluxo!$E:$E,"&lt;&gt;"&amp;"PERMUTANTE"))</f>
        <v>0</v>
      </c>
      <c r="GC75" s="18">
        <f>IF(GC$5&gt;$G$4,0,SUMIFS(Fluxo!$O:$O,Fluxo!$U:$U,"&gt;"&amp;GB$5,Fluxo!$U:$U,"&lt;="&amp;GC$5,Fluxo!$D:$D,$D75,Fluxo!$E:$E,"&lt;&gt;"&amp;"PERMUTANTE"))</f>
        <v>0</v>
      </c>
      <c r="GD75" s="18">
        <f>IF(GD$5&gt;$G$4,0,SUMIFS(Fluxo!$O:$O,Fluxo!$U:$U,"&gt;"&amp;GC$5,Fluxo!$U:$U,"&lt;="&amp;GD$5,Fluxo!$D:$D,$D75,Fluxo!$E:$E,"&lt;&gt;"&amp;"PERMUTANTE"))</f>
        <v>0</v>
      </c>
      <c r="GE75" s="18">
        <f>IF(GE$5&gt;$G$4,0,SUMIFS(Fluxo!$O:$O,Fluxo!$U:$U,"&gt;"&amp;GD$5,Fluxo!$U:$U,"&lt;="&amp;GE$5,Fluxo!$D:$D,$D75,Fluxo!$E:$E,"&lt;&gt;"&amp;"PERMUTANTE"))</f>
        <v>0</v>
      </c>
      <c r="GF75" s="18">
        <f>IF(GF$5&gt;$G$4,0,SUMIFS(Fluxo!$O:$O,Fluxo!$U:$U,"&gt;"&amp;GE$5,Fluxo!$U:$U,"&lt;="&amp;GF$5,Fluxo!$D:$D,$D75,Fluxo!$E:$E,"&lt;&gt;"&amp;"PERMUTANTE"))</f>
        <v>0</v>
      </c>
      <c r="GG75" s="18">
        <f>IF(GG$5&gt;$G$4,0,SUMIFS(Fluxo!$O:$O,Fluxo!$U:$U,"&gt;"&amp;GF$5,Fluxo!$U:$U,"&lt;="&amp;GG$5,Fluxo!$D:$D,$D75,Fluxo!$E:$E,"&lt;&gt;"&amp;"PERMUTANTE"))</f>
        <v>0</v>
      </c>
      <c r="GH75" s="18">
        <f>IF(GH$5&gt;$G$4,0,SUMIFS(Fluxo!$O:$O,Fluxo!$U:$U,"&gt;"&amp;GG$5,Fluxo!$U:$U,"&lt;="&amp;GH$5,Fluxo!$D:$D,$D75,Fluxo!$E:$E,"&lt;&gt;"&amp;"PERMUTANTE"))</f>
        <v>0</v>
      </c>
      <c r="GI75" s="18">
        <f>IF(GI$5&gt;$G$4,0,SUMIFS(Fluxo!$O:$O,Fluxo!$U:$U,"&gt;"&amp;GH$5,Fluxo!$U:$U,"&lt;="&amp;GI$5,Fluxo!$D:$D,$D75,Fluxo!$E:$E,"&lt;&gt;"&amp;"PERMUTANTE"))</f>
        <v>0</v>
      </c>
      <c r="GJ75" s="18">
        <f>IF(GJ$5&gt;$G$4,0,SUMIFS(Fluxo!$O:$O,Fluxo!$U:$U,"&gt;"&amp;GI$5,Fluxo!$U:$U,"&lt;="&amp;GJ$5,Fluxo!$D:$D,$D75,Fluxo!$E:$E,"&lt;&gt;"&amp;"PERMUTANTE"))</f>
        <v>0</v>
      </c>
      <c r="GK75" s="18">
        <f>IF(GK$5&gt;$G$4,0,SUMIFS(Fluxo!$O:$O,Fluxo!$U:$U,"&gt;"&amp;GJ$5,Fluxo!$U:$U,"&lt;="&amp;GK$5,Fluxo!$D:$D,$D75,Fluxo!$E:$E,"&lt;&gt;"&amp;"PERMUTANTE"))</f>
        <v>0</v>
      </c>
      <c r="GL75" s="18">
        <f>IF(GL$5&gt;$G$4,0,SUMIFS(Fluxo!$O:$O,Fluxo!$U:$U,"&gt;"&amp;GK$5,Fluxo!$U:$U,"&lt;="&amp;GL$5,Fluxo!$D:$D,$D75,Fluxo!$E:$E,"&lt;&gt;"&amp;"PERMUTANTE"))</f>
        <v>0</v>
      </c>
      <c r="GM75" s="18">
        <f>IF(GM$5&gt;$G$4,0,SUMIFS(Fluxo!$O:$O,Fluxo!$U:$U,"&gt;"&amp;GL$5,Fluxo!$U:$U,"&lt;="&amp;GM$5,Fluxo!$D:$D,$D75,Fluxo!$E:$E,"&lt;&gt;"&amp;"PERMUTANTE"))</f>
        <v>0</v>
      </c>
      <c r="GN75" s="18">
        <f>IF(GN$5&gt;$G$4,0,SUMIFS(Fluxo!$O:$O,Fluxo!$U:$U,"&gt;"&amp;GM$5,Fluxo!$U:$U,"&lt;="&amp;GN$5,Fluxo!$D:$D,$D75,Fluxo!$E:$E,"&lt;&gt;"&amp;"PERMUTANTE"))</f>
        <v>0</v>
      </c>
      <c r="GO75" s="18">
        <f>IF(GO$5&gt;$G$4,0,SUMIFS(Fluxo!$O:$O,Fluxo!$U:$U,"&gt;"&amp;GN$5,Fluxo!$U:$U,"&lt;="&amp;GO$5,Fluxo!$D:$D,$D75,Fluxo!$E:$E,"&lt;&gt;"&amp;"PERMUTANTE"))</f>
        <v>0</v>
      </c>
      <c r="GP75" s="18">
        <f>IF(GP$5&gt;$G$4,0,SUMIFS(Fluxo!$O:$O,Fluxo!$U:$U,"&gt;"&amp;GO$5,Fluxo!$U:$U,"&lt;="&amp;GP$5,Fluxo!$D:$D,$D75,Fluxo!$E:$E,"&lt;&gt;"&amp;"PERMUTANTE"))</f>
        <v>0</v>
      </c>
      <c r="GQ75" s="18">
        <f>IF(GQ$5&gt;$G$4,0,SUMIFS(Fluxo!$O:$O,Fluxo!$U:$U,"&gt;"&amp;GP$5,Fluxo!$U:$U,"&lt;="&amp;GQ$5,Fluxo!$D:$D,$D75,Fluxo!$E:$E,"&lt;&gt;"&amp;"PERMUTANTE"))</f>
        <v>0</v>
      </c>
      <c r="GR75" s="18">
        <f>IF(GR$5&gt;$G$4,0,SUMIFS(Fluxo!$O:$O,Fluxo!$U:$U,"&gt;"&amp;GQ$5,Fluxo!$U:$U,"&lt;="&amp;GR$5,Fluxo!$D:$D,$D75,Fluxo!$E:$E,"&lt;&gt;"&amp;"PERMUTANTE"))</f>
        <v>0</v>
      </c>
      <c r="GS75" s="18">
        <f>IF(GS$5&gt;$G$4,0,SUMIFS(Fluxo!$O:$O,Fluxo!$U:$U,"&gt;"&amp;GR$5,Fluxo!$U:$U,"&lt;="&amp;GS$5,Fluxo!$D:$D,$D75,Fluxo!$E:$E,"&lt;&gt;"&amp;"PERMUTANTE"))</f>
        <v>0</v>
      </c>
      <c r="GT75" s="18">
        <f>IF(GT$5&gt;$G$4,0,SUMIFS(Fluxo!$O:$O,Fluxo!$U:$U,"&gt;"&amp;GS$5,Fluxo!$U:$U,"&lt;="&amp;GT$5,Fluxo!$D:$D,$D75,Fluxo!$E:$E,"&lt;&gt;"&amp;"PERMUTANTE"))</f>
        <v>0</v>
      </c>
      <c r="GU75" s="18">
        <f>IF(GU$5&gt;$G$4,0,SUMIFS(Fluxo!$O:$O,Fluxo!$U:$U,"&gt;"&amp;GT$5,Fluxo!$U:$U,"&lt;="&amp;GU$5,Fluxo!$D:$D,$D75,Fluxo!$E:$E,"&lt;&gt;"&amp;"PERMUTANTE"))</f>
        <v>0</v>
      </c>
      <c r="GV75" s="18">
        <f>IF(GV$5&gt;$G$4,0,SUMIFS(Fluxo!$O:$O,Fluxo!$U:$U,"&gt;"&amp;GU$5,Fluxo!$U:$U,"&lt;="&amp;GV$5,Fluxo!$D:$D,$D75,Fluxo!$E:$E,"&lt;&gt;"&amp;"PERMUTANTE"))</f>
        <v>0</v>
      </c>
      <c r="GW75" s="18">
        <f>IF(GW$5&gt;$G$4,0,SUMIFS(Fluxo!$O:$O,Fluxo!$U:$U,"&gt;"&amp;GV$5,Fluxo!$U:$U,"&lt;="&amp;GW$5,Fluxo!$D:$D,$D75,Fluxo!$E:$E,"&lt;&gt;"&amp;"PERMUTANTE"))</f>
        <v>0</v>
      </c>
      <c r="GX75" s="18">
        <f>IF(GX$5&gt;$G$4,0,SUMIFS(Fluxo!$O:$O,Fluxo!$U:$U,"&gt;"&amp;GW$5,Fluxo!$U:$U,"&lt;="&amp;GX$5,Fluxo!$D:$D,$D75,Fluxo!$E:$E,"&lt;&gt;"&amp;"PERMUTANTE"))</f>
        <v>0</v>
      </c>
      <c r="GY75" s="18">
        <f>IF(GY$5&gt;$G$4,0,SUMIFS(Fluxo!$O:$O,Fluxo!$U:$U,"&gt;"&amp;GX$5,Fluxo!$U:$U,"&lt;="&amp;GY$5,Fluxo!$D:$D,$D75,Fluxo!$E:$E,"&lt;&gt;"&amp;"PERMUTANTE"))</f>
        <v>0</v>
      </c>
      <c r="GZ75" s="18">
        <f>IF(GZ$5&gt;$G$4,0,SUMIFS(Fluxo!$O:$O,Fluxo!$U:$U,"&gt;"&amp;GY$5,Fluxo!$U:$U,"&lt;="&amp;GZ$5,Fluxo!$D:$D,$D75,Fluxo!$E:$E,"&lt;&gt;"&amp;"PERMUTANTE"))</f>
        <v>0</v>
      </c>
      <c r="HA75" s="18">
        <f>IF(HA$5&gt;$G$4,0,SUMIFS(Fluxo!$O:$O,Fluxo!$U:$U,"&gt;"&amp;GZ$5,Fluxo!$U:$U,"&lt;="&amp;HA$5,Fluxo!$D:$D,$D75,Fluxo!$E:$E,"&lt;&gt;"&amp;"PERMUTANTE"))</f>
        <v>0</v>
      </c>
      <c r="HB75" s="18">
        <f>IF(HB$5&gt;$G$4,0,SUMIFS(Fluxo!$O:$O,Fluxo!$U:$U,"&gt;"&amp;HA$5,Fluxo!$U:$U,"&lt;="&amp;HB$5,Fluxo!$D:$D,$D75,Fluxo!$E:$E,"&lt;&gt;"&amp;"PERMUTANTE"))</f>
        <v>0</v>
      </c>
      <c r="HC75" s="18">
        <f>IF(HC$5&gt;$G$4,0,SUMIFS(Fluxo!$O:$O,Fluxo!$U:$U,"&gt;"&amp;HB$5,Fluxo!$U:$U,"&lt;="&amp;HC$5,Fluxo!$D:$D,$D75,Fluxo!$E:$E,"&lt;&gt;"&amp;"PERMUTANTE"))</f>
        <v>0</v>
      </c>
      <c r="HD75" s="18">
        <f>IF(HD$5&gt;$G$4,0,SUMIFS(Fluxo!$O:$O,Fluxo!$U:$U,"&gt;"&amp;HC$5,Fluxo!$U:$U,"&lt;="&amp;HD$5,Fluxo!$D:$D,$D75,Fluxo!$E:$E,"&lt;&gt;"&amp;"PERMUTANTE"))</f>
        <v>0</v>
      </c>
      <c r="HE75" s="18">
        <f>IF(HE$5&gt;$G$4,0,SUMIFS(Fluxo!$O:$O,Fluxo!$U:$U,"&gt;"&amp;HD$5,Fluxo!$U:$U,"&lt;="&amp;HE$5,Fluxo!$D:$D,$D75,Fluxo!$E:$E,"&lt;&gt;"&amp;"PERMUTANTE"))</f>
        <v>0</v>
      </c>
      <c r="HF75" s="18">
        <f>IF(HF$5&gt;$G$4,0,SUMIFS(Fluxo!$O:$O,Fluxo!$U:$U,"&gt;"&amp;HE$5,Fluxo!$U:$U,"&lt;="&amp;HF$5,Fluxo!$D:$D,$D75,Fluxo!$E:$E,"&lt;&gt;"&amp;"PERMUTANTE"))</f>
        <v>0</v>
      </c>
    </row>
    <row r="76" spans="1:214">
      <c r="A76" s="20">
        <f t="shared" ref="A76:A139" si="11">A75+1</f>
        <v>66</v>
      </c>
      <c r="B76" s="140" t="str">
        <f>'Check Carteira'!C68</f>
        <v>E.1016.99.01.0171</v>
      </c>
      <c r="C76" s="141">
        <v>1</v>
      </c>
      <c r="D76" s="129" t="str">
        <f>'Check Carteira'!F68</f>
        <v>A-0171</v>
      </c>
      <c r="E76" s="21" t="str">
        <f>IFERROR(INDEX(Contratos!L:L,MATCH(D76,Contratos!R:R,0)),"")</f>
        <v/>
      </c>
      <c r="F76" s="139" t="str">
        <f>IFERROR(INDEX(Contratos!G:G,MATCH(D76,Contratos!R:R,0)),"")</f>
        <v/>
      </c>
      <c r="H76" s="83">
        <f t="shared" si="10"/>
        <v>0</v>
      </c>
      <c r="J76" s="18">
        <f>IF(J$5&gt;$G$4,0,SUMIFS(Fluxo!$O:$O,Fluxo!$U:$U,"&gt;"&amp;I$5,Fluxo!$U:$U,"&lt;="&amp;J$5,Fluxo!$D:$D,$D76))</f>
        <v>0</v>
      </c>
      <c r="K76" s="18">
        <f>IF(K$5&gt;$G$4,0,SUMIFS(Fluxo!$O:$O,Fluxo!$U:$U,"&gt;"&amp;J$5,Fluxo!$U:$U,"&lt;="&amp;K$5,Fluxo!$D:$D,$D76))</f>
        <v>0</v>
      </c>
      <c r="L76" s="18">
        <f>IF(L$5&gt;$G$4,0,SUMIFS(Fluxo!$O:$O,Fluxo!$U:$U,"&gt;"&amp;K$5,Fluxo!$U:$U,"&lt;="&amp;L$5,Fluxo!$D:$D,$D76))</f>
        <v>0</v>
      </c>
      <c r="M76" s="18">
        <f>IF(M$5&gt;$G$4,0,SUMIFS(Fluxo!$O:$O,Fluxo!$U:$U,"&gt;"&amp;L$5,Fluxo!$U:$U,"&lt;="&amp;M$5,Fluxo!$D:$D,$D76))</f>
        <v>0</v>
      </c>
      <c r="N76" s="18">
        <f>IF(N$5&gt;$G$4,0,SUMIFS(Fluxo!$O:$O,Fluxo!$U:$U,"&gt;"&amp;M$5,Fluxo!$U:$U,"&lt;="&amp;N$5,Fluxo!$D:$D,$D76))</f>
        <v>0</v>
      </c>
      <c r="O76" s="18">
        <f>IF(O$5&gt;$G$4,0,SUMIFS(Fluxo!$O:$O,Fluxo!$U:$U,"&gt;"&amp;N$5,Fluxo!$U:$U,"&lt;="&amp;O$5,Fluxo!$D:$D,$D76))</f>
        <v>0</v>
      </c>
      <c r="P76" s="18">
        <f>IF(P$5&gt;$G$4,0,SUMIFS(Fluxo!$O:$O,Fluxo!$U:$U,"&gt;"&amp;O$5,Fluxo!$U:$U,"&lt;="&amp;P$5,Fluxo!$D:$D,$D76))</f>
        <v>0</v>
      </c>
      <c r="Q76" s="18">
        <f>IF(Q$5&gt;$G$4,0,SUMIFS(Fluxo!$O:$O,Fluxo!$U:$U,"&gt;"&amp;P$5,Fluxo!$U:$U,"&lt;="&amp;Q$5,Fluxo!$D:$D,$D76))</f>
        <v>0</v>
      </c>
      <c r="R76" s="18">
        <f>IF(R$5&gt;$G$4,0,SUMIFS(Fluxo!$O:$O,Fluxo!$U:$U,"&gt;"&amp;Q$5,Fluxo!$U:$U,"&lt;="&amp;R$5,Fluxo!$D:$D,$D76))</f>
        <v>0</v>
      </c>
      <c r="S76" s="18">
        <f>IF(S$5&gt;$G$4,0,SUMIFS(Fluxo!$O:$O,Fluxo!$U:$U,"&gt;"&amp;R$5,Fluxo!$U:$U,"&lt;="&amp;S$5,Fluxo!$D:$D,$D76,Fluxo!$E:$E,"&lt;&gt;"&amp;"PERMUTANTE"))</f>
        <v>0</v>
      </c>
      <c r="T76" s="18">
        <f>IF(T$5&gt;$G$4,0,SUMIFS(Fluxo!$O:$O,Fluxo!$U:$U,"&gt;"&amp;S$5,Fluxo!$U:$U,"&lt;="&amp;T$5,Fluxo!$D:$D,$D76,Fluxo!$E:$E,"&lt;&gt;"&amp;"PERMUTANTE"))</f>
        <v>0</v>
      </c>
      <c r="U76" s="18">
        <f>IF(U$5&gt;$G$4,0,SUMIFS(Fluxo!$O:$O,Fluxo!$U:$U,"&gt;"&amp;T$5,Fluxo!$U:$U,"&lt;="&amp;U$5,Fluxo!$D:$D,$D76,Fluxo!$E:$E,"&lt;&gt;"&amp;"PERMUTANTE"))</f>
        <v>0</v>
      </c>
      <c r="V76" s="18">
        <f>IF(V$5&gt;$G$4,0,SUMIFS(Fluxo!$O:$O,Fluxo!$U:$U,"&gt;"&amp;U$5,Fluxo!$U:$U,"&lt;="&amp;V$5,Fluxo!$D:$D,$D76,Fluxo!$E:$E,"&lt;&gt;"&amp;"PERMUTANTE"))</f>
        <v>0</v>
      </c>
      <c r="W76" s="18">
        <f>IF(W$5&gt;$G$4,0,SUMIFS(Fluxo!$O:$O,Fluxo!$U:$U,"&gt;"&amp;V$5,Fluxo!$U:$U,"&lt;="&amp;W$5,Fluxo!$D:$D,$D76,Fluxo!$E:$E,"&lt;&gt;"&amp;"PERMUTANTE"))</f>
        <v>0</v>
      </c>
      <c r="X76" s="18">
        <f>IF(X$5&gt;$G$4,0,SUMIFS(Fluxo!$O:$O,Fluxo!$U:$U,"&gt;"&amp;W$5,Fluxo!$U:$U,"&lt;="&amp;X$5,Fluxo!$D:$D,$D76,Fluxo!$E:$E,"&lt;&gt;"&amp;"PERMUTANTE"))</f>
        <v>0</v>
      </c>
      <c r="Y76" s="18">
        <f>IF(Y$5&gt;$G$4,0,SUMIFS(Fluxo!$O:$O,Fluxo!$U:$U,"&gt;"&amp;X$5,Fluxo!$U:$U,"&lt;="&amp;Y$5,Fluxo!$D:$D,$D76,Fluxo!$E:$E,"&lt;&gt;"&amp;"PERMUTANTE"))</f>
        <v>0</v>
      </c>
      <c r="Z76" s="18">
        <f>IF(Z$5&gt;$G$4,0,SUMIFS(Fluxo!$O:$O,Fluxo!$U:$U,"&gt;"&amp;Y$5,Fluxo!$U:$U,"&lt;="&amp;Z$5,Fluxo!$D:$D,$D76,Fluxo!$E:$E,"&lt;&gt;"&amp;"PERMUTANTE"))</f>
        <v>0</v>
      </c>
      <c r="AA76" s="18">
        <f>IF(AA$5&gt;$G$4,0,SUMIFS(Fluxo!$O:$O,Fluxo!$U:$U,"&gt;"&amp;Z$5,Fluxo!$U:$U,"&lt;="&amp;AA$5,Fluxo!$D:$D,$D76,Fluxo!$E:$E,"&lt;&gt;"&amp;"PERMUTANTE"))</f>
        <v>0</v>
      </c>
      <c r="AB76" s="18">
        <f>IF(AB$5&gt;$G$4,0,SUMIFS(Fluxo!$O:$O,Fluxo!$U:$U,"&gt;"&amp;AA$5,Fluxo!$U:$U,"&lt;="&amp;AB$5,Fluxo!$D:$D,$D76,Fluxo!$E:$E,"&lt;&gt;"&amp;"PERMUTANTE"))</f>
        <v>0</v>
      </c>
      <c r="AC76" s="18">
        <f>IF(AC$5&gt;$G$4,0,SUMIFS(Fluxo!$O:$O,Fluxo!$U:$U,"&gt;"&amp;AB$5,Fluxo!$U:$U,"&lt;="&amp;AC$5,Fluxo!$D:$D,$D76,Fluxo!$E:$E,"&lt;&gt;"&amp;"PERMUTANTE"))</f>
        <v>0</v>
      </c>
      <c r="AD76" s="18">
        <f>IF(AD$5&gt;$G$4,0,SUMIFS(Fluxo!$O:$O,Fluxo!$U:$U,"&gt;"&amp;AC$5,Fluxo!$U:$U,"&lt;="&amp;AD$5,Fluxo!$D:$D,$D76,Fluxo!$E:$E,"&lt;&gt;"&amp;"PERMUTANTE"))</f>
        <v>0</v>
      </c>
      <c r="AE76" s="18">
        <f>IF(AE$5&gt;$G$4,0,SUMIFS(Fluxo!$O:$O,Fluxo!$U:$U,"&gt;"&amp;AD$5,Fluxo!$U:$U,"&lt;="&amp;AE$5,Fluxo!$D:$D,$D76,Fluxo!$E:$E,"&lt;&gt;"&amp;"PERMUTANTE"))</f>
        <v>0</v>
      </c>
      <c r="AF76" s="18">
        <f>IF(AF$5&gt;$G$4,0,SUMIFS(Fluxo!$O:$O,Fluxo!$U:$U,"&gt;"&amp;AE$5,Fluxo!$U:$U,"&lt;="&amp;AF$5,Fluxo!$D:$D,$D76,Fluxo!$E:$E,"&lt;&gt;"&amp;"PERMUTANTE"))</f>
        <v>0</v>
      </c>
      <c r="AG76" s="18">
        <f>IF(AG$5&gt;$G$4,0,SUMIFS(Fluxo!$O:$O,Fluxo!$U:$U,"&gt;"&amp;AF$5,Fluxo!$U:$U,"&lt;="&amp;AG$5,Fluxo!$D:$D,$D76,Fluxo!$E:$E,"&lt;&gt;"&amp;"PERMUTANTE"))</f>
        <v>0</v>
      </c>
      <c r="AH76" s="18">
        <f>IF(AH$5&gt;$G$4,0,SUMIFS(Fluxo!$O:$O,Fluxo!$U:$U,"&gt;"&amp;AG$5,Fluxo!$U:$U,"&lt;="&amp;AH$5,Fluxo!$D:$D,$D76,Fluxo!$E:$E,"&lt;&gt;"&amp;"PERMUTANTE"))</f>
        <v>0</v>
      </c>
      <c r="AI76" s="18">
        <f>IF(AI$5&gt;$G$4,0,SUMIFS(Fluxo!$O:$O,Fluxo!$U:$U,"&gt;"&amp;AH$5,Fluxo!$U:$U,"&lt;="&amp;AI$5,Fluxo!$D:$D,$D76,Fluxo!$E:$E,"&lt;&gt;"&amp;"PERMUTANTE"))</f>
        <v>0</v>
      </c>
      <c r="AJ76" s="18">
        <f>IF(AJ$5&gt;$G$4,0,SUMIFS(Fluxo!$O:$O,Fluxo!$U:$U,"&gt;"&amp;AI$5,Fluxo!$U:$U,"&lt;="&amp;AJ$5,Fluxo!$D:$D,$D76,Fluxo!$E:$E,"&lt;&gt;"&amp;"PERMUTANTE"))</f>
        <v>0</v>
      </c>
      <c r="AK76" s="18">
        <f>IF(AK$5&gt;$G$4,0,SUMIFS(Fluxo!$O:$O,Fluxo!$U:$U,"&gt;"&amp;AJ$5,Fluxo!$U:$U,"&lt;="&amp;AK$5,Fluxo!$D:$D,$D76,Fluxo!$E:$E,"&lt;&gt;"&amp;"PERMUTANTE"))</f>
        <v>0</v>
      </c>
      <c r="AL76" s="18">
        <f>IF(AL$5&gt;$G$4,0,SUMIFS(Fluxo!$O:$O,Fluxo!$U:$U,"&gt;"&amp;AK$5,Fluxo!$U:$U,"&lt;="&amp;AL$5,Fluxo!$D:$D,$D76,Fluxo!$E:$E,"&lt;&gt;"&amp;"PERMUTANTE"))</f>
        <v>0</v>
      </c>
      <c r="AM76" s="18">
        <f>IF(AM$5&gt;$G$4,0,SUMIFS(Fluxo!$O:$O,Fluxo!$U:$U,"&gt;"&amp;AL$5,Fluxo!$U:$U,"&lt;="&amp;AM$5,Fluxo!$D:$D,$D76,Fluxo!$E:$E,"&lt;&gt;"&amp;"PERMUTANTE"))</f>
        <v>0</v>
      </c>
      <c r="AN76" s="18">
        <f>IF(AN$5&gt;$G$4,0,SUMIFS(Fluxo!$O:$O,Fluxo!$U:$U,"&gt;"&amp;AM$5,Fluxo!$U:$U,"&lt;="&amp;AN$5,Fluxo!$D:$D,$D76,Fluxo!$E:$E,"&lt;&gt;"&amp;"PERMUTANTE"))</f>
        <v>0</v>
      </c>
      <c r="AO76" s="18">
        <f>IF(AO$5&gt;$G$4,0,SUMIFS(Fluxo!$O:$O,Fluxo!$U:$U,"&gt;"&amp;AN$5,Fluxo!$U:$U,"&lt;="&amp;AO$5,Fluxo!$D:$D,$D76,Fluxo!$E:$E,"&lt;&gt;"&amp;"PERMUTANTE"))</f>
        <v>0</v>
      </c>
      <c r="AP76" s="18">
        <f>IF(AP$5&gt;$G$4,0,SUMIFS(Fluxo!$O:$O,Fluxo!$U:$U,"&gt;"&amp;AO$5,Fluxo!$U:$U,"&lt;="&amp;AP$5,Fluxo!$D:$D,$D76,Fluxo!$E:$E,"&lt;&gt;"&amp;"PERMUTANTE"))</f>
        <v>0</v>
      </c>
      <c r="AQ76" s="18">
        <f>IF(AQ$5&gt;$G$4,0,SUMIFS(Fluxo!$O:$O,Fluxo!$U:$U,"&gt;"&amp;AP$5,Fluxo!$U:$U,"&lt;="&amp;AQ$5,Fluxo!$D:$D,$D76,Fluxo!$E:$E,"&lt;&gt;"&amp;"PERMUTANTE"))</f>
        <v>0</v>
      </c>
      <c r="AR76" s="18">
        <f>IF(AR$5&gt;$G$4,0,SUMIFS(Fluxo!$O:$O,Fluxo!$U:$U,"&gt;"&amp;AQ$5,Fluxo!$U:$U,"&lt;="&amp;AR$5,Fluxo!$D:$D,$D76,Fluxo!$E:$E,"&lt;&gt;"&amp;"PERMUTANTE"))</f>
        <v>0</v>
      </c>
      <c r="AS76" s="18">
        <f>IF(AS$5&gt;$G$4,0,SUMIFS(Fluxo!$O:$O,Fluxo!$U:$U,"&gt;"&amp;AR$5,Fluxo!$U:$U,"&lt;="&amp;AS$5,Fluxo!$D:$D,$D76,Fluxo!$E:$E,"&lt;&gt;"&amp;"PERMUTANTE"))</f>
        <v>0</v>
      </c>
      <c r="AT76" s="18">
        <f>IF(AT$5&gt;$G$4,0,SUMIFS(Fluxo!$O:$O,Fluxo!$U:$U,"&gt;"&amp;AS$5,Fluxo!$U:$U,"&lt;="&amp;AT$5,Fluxo!$D:$D,$D76,Fluxo!$E:$E,"&lt;&gt;"&amp;"PERMUTANTE"))</f>
        <v>0</v>
      </c>
      <c r="AU76" s="18">
        <f>IF(AU$5&gt;$G$4,0,SUMIFS(Fluxo!$O:$O,Fluxo!$U:$U,"&gt;"&amp;AT$5,Fluxo!$U:$U,"&lt;="&amp;AU$5,Fluxo!$D:$D,$D76,Fluxo!$E:$E,"&lt;&gt;"&amp;"PERMUTANTE"))</f>
        <v>0</v>
      </c>
      <c r="AV76" s="18">
        <f>IF(AV$5&gt;$G$4,0,SUMIFS(Fluxo!$O:$O,Fluxo!$U:$U,"&gt;"&amp;AU$5,Fluxo!$U:$U,"&lt;="&amp;AV$5,Fluxo!$D:$D,$D76,Fluxo!$E:$E,"&lt;&gt;"&amp;"PERMUTANTE"))</f>
        <v>0</v>
      </c>
      <c r="AW76" s="18">
        <f>IF(AW$5&gt;$G$4,0,SUMIFS(Fluxo!$O:$O,Fluxo!$U:$U,"&gt;"&amp;AV$5,Fluxo!$U:$U,"&lt;="&amp;AW$5,Fluxo!$D:$D,$D76,Fluxo!$E:$E,"&lt;&gt;"&amp;"PERMUTANTE"))</f>
        <v>0</v>
      </c>
      <c r="AX76" s="18">
        <f>IF(AX$5&gt;$G$4,0,SUMIFS(Fluxo!$O:$O,Fluxo!$U:$U,"&gt;"&amp;AW$5,Fluxo!$U:$U,"&lt;="&amp;AX$5,Fluxo!$D:$D,$D76,Fluxo!$E:$E,"&lt;&gt;"&amp;"PERMUTANTE"))</f>
        <v>0</v>
      </c>
      <c r="AY76" s="18">
        <f>IF(AY$5&gt;$G$4,0,SUMIFS(Fluxo!$O:$O,Fluxo!$U:$U,"&gt;"&amp;AX$5,Fluxo!$U:$U,"&lt;="&amp;AY$5,Fluxo!$D:$D,$D76,Fluxo!$E:$E,"&lt;&gt;"&amp;"PERMUTANTE"))</f>
        <v>0</v>
      </c>
      <c r="AZ76" s="18">
        <f>IF(AZ$5&gt;$G$4,0,SUMIFS(Fluxo!$O:$O,Fluxo!$U:$U,"&gt;"&amp;AY$5,Fluxo!$U:$U,"&lt;="&amp;AZ$5,Fluxo!$D:$D,$D76,Fluxo!$E:$E,"&lt;&gt;"&amp;"PERMUTANTE"))</f>
        <v>0</v>
      </c>
      <c r="BA76" s="18">
        <f>IF(BA$5&gt;$G$4,0,SUMIFS(Fluxo!$O:$O,Fluxo!$U:$U,"&gt;"&amp;AZ$5,Fluxo!$U:$U,"&lt;="&amp;BA$5,Fluxo!$D:$D,$D76,Fluxo!$E:$E,"&lt;&gt;"&amp;"PERMUTANTE"))</f>
        <v>0</v>
      </c>
      <c r="BB76" s="18">
        <f>IF(BB$5&gt;$G$4,0,SUMIFS(Fluxo!$O:$O,Fluxo!$U:$U,"&gt;"&amp;BA$5,Fluxo!$U:$U,"&lt;="&amp;BB$5,Fluxo!$D:$D,$D76,Fluxo!$E:$E,"&lt;&gt;"&amp;"PERMUTANTE"))</f>
        <v>0</v>
      </c>
      <c r="BC76" s="18">
        <f>IF(BC$5&gt;$G$4,0,SUMIFS(Fluxo!$O:$O,Fluxo!$U:$U,"&gt;"&amp;BB$5,Fluxo!$U:$U,"&lt;="&amp;BC$5,Fluxo!$D:$D,$D76,Fluxo!$E:$E,"&lt;&gt;"&amp;"PERMUTANTE"))</f>
        <v>0</v>
      </c>
      <c r="BD76" s="18">
        <f>IF(BD$5&gt;$G$4,0,SUMIFS(Fluxo!$O:$O,Fluxo!$U:$U,"&gt;"&amp;BC$5,Fluxo!$U:$U,"&lt;="&amp;BD$5,Fluxo!$D:$D,$D76,Fluxo!$E:$E,"&lt;&gt;"&amp;"PERMUTANTE"))</f>
        <v>0</v>
      </c>
      <c r="BE76" s="18">
        <f>IF(BE$5&gt;$G$4,0,SUMIFS(Fluxo!$O:$O,Fluxo!$U:$U,"&gt;"&amp;BD$5,Fluxo!$U:$U,"&lt;="&amp;BE$5,Fluxo!$D:$D,$D76,Fluxo!$E:$E,"&lt;&gt;"&amp;"PERMUTANTE"))</f>
        <v>0</v>
      </c>
      <c r="BF76" s="18">
        <f>IF(BF$5&gt;$G$4,0,SUMIFS(Fluxo!$O:$O,Fluxo!$U:$U,"&gt;"&amp;BE$5,Fluxo!$U:$U,"&lt;="&amp;BF$5,Fluxo!$D:$D,$D76,Fluxo!$E:$E,"&lt;&gt;"&amp;"PERMUTANTE"))</f>
        <v>0</v>
      </c>
      <c r="BG76" s="18">
        <f>IF(BG$5&gt;$G$4,0,SUMIFS(Fluxo!$O:$O,Fluxo!$U:$U,"&gt;"&amp;BF$5,Fluxo!$U:$U,"&lt;="&amp;BG$5,Fluxo!$D:$D,$D76,Fluxo!$E:$E,"&lt;&gt;"&amp;"PERMUTANTE"))</f>
        <v>0</v>
      </c>
      <c r="BH76" s="18">
        <f>IF(BH$5&gt;$G$4,0,SUMIFS(Fluxo!$O:$O,Fluxo!$U:$U,"&gt;"&amp;BG$5,Fluxo!$U:$U,"&lt;="&amp;BH$5,Fluxo!$D:$D,$D76,Fluxo!$E:$E,"&lt;&gt;"&amp;"PERMUTANTE"))</f>
        <v>0</v>
      </c>
      <c r="BI76" s="18">
        <f>IF(BI$5&gt;$G$4,0,SUMIFS(Fluxo!$O:$O,Fluxo!$U:$U,"&gt;"&amp;BH$5,Fluxo!$U:$U,"&lt;="&amp;BI$5,Fluxo!$D:$D,$D76,Fluxo!$E:$E,"&lt;&gt;"&amp;"PERMUTANTE"))</f>
        <v>0</v>
      </c>
      <c r="BJ76" s="18">
        <f>IF(BJ$5&gt;$G$4,0,SUMIFS(Fluxo!$O:$O,Fluxo!$U:$U,"&gt;"&amp;BI$5,Fluxo!$U:$U,"&lt;="&amp;BJ$5,Fluxo!$D:$D,$D76,Fluxo!$E:$E,"&lt;&gt;"&amp;"PERMUTANTE"))</f>
        <v>0</v>
      </c>
      <c r="BK76" s="18">
        <f>IF(BK$5&gt;$G$4,0,SUMIFS(Fluxo!$O:$O,Fluxo!$U:$U,"&gt;"&amp;BJ$5,Fluxo!$U:$U,"&lt;="&amp;BK$5,Fluxo!$D:$D,$D76,Fluxo!$E:$E,"&lt;&gt;"&amp;"PERMUTANTE"))</f>
        <v>0</v>
      </c>
      <c r="BL76" s="18">
        <f>IF(BL$5&gt;$G$4,0,SUMIFS(Fluxo!$O:$O,Fluxo!$U:$U,"&gt;"&amp;BK$5,Fluxo!$U:$U,"&lt;="&amp;BL$5,Fluxo!$D:$D,$D76,Fluxo!$E:$E,"&lt;&gt;"&amp;"PERMUTANTE"))</f>
        <v>0</v>
      </c>
      <c r="BM76" s="18">
        <f>IF(BM$5&gt;$G$4,0,SUMIFS(Fluxo!$O:$O,Fluxo!$U:$U,"&gt;"&amp;BL$5,Fluxo!$U:$U,"&lt;="&amp;BM$5,Fluxo!$D:$D,$D76,Fluxo!$E:$E,"&lt;&gt;"&amp;"PERMUTANTE"))</f>
        <v>0</v>
      </c>
      <c r="BN76" s="18">
        <f>IF(BN$5&gt;$G$4,0,SUMIFS(Fluxo!$O:$O,Fluxo!$U:$U,"&gt;"&amp;BM$5,Fluxo!$U:$U,"&lt;="&amp;BN$5,Fluxo!$D:$D,$D76,Fluxo!$E:$E,"&lt;&gt;"&amp;"PERMUTANTE"))</f>
        <v>0</v>
      </c>
      <c r="BO76" s="18">
        <f>IF(BO$5&gt;$G$4,0,SUMIFS(Fluxo!$O:$O,Fluxo!$U:$U,"&gt;"&amp;BN$5,Fluxo!$U:$U,"&lt;="&amp;BO$5,Fluxo!$D:$D,$D76,Fluxo!$E:$E,"&lt;&gt;"&amp;"PERMUTANTE"))</f>
        <v>0</v>
      </c>
      <c r="BP76" s="18">
        <f>IF(BP$5&gt;$G$4,0,SUMIFS(Fluxo!$O:$O,Fluxo!$U:$U,"&gt;"&amp;BO$5,Fluxo!$U:$U,"&lt;="&amp;BP$5,Fluxo!$D:$D,$D76,Fluxo!$E:$E,"&lt;&gt;"&amp;"PERMUTANTE"))</f>
        <v>0</v>
      </c>
      <c r="BQ76" s="18">
        <f>IF(BQ$5&gt;$G$4,0,SUMIFS(Fluxo!$O:$O,Fluxo!$U:$U,"&gt;"&amp;BP$5,Fluxo!$U:$U,"&lt;="&amp;BQ$5,Fluxo!$D:$D,$D76,Fluxo!$E:$E,"&lt;&gt;"&amp;"PERMUTANTE"))</f>
        <v>0</v>
      </c>
      <c r="BR76" s="18">
        <f>IF(BR$5&gt;$G$4,0,SUMIFS(Fluxo!$O:$O,Fluxo!$U:$U,"&gt;"&amp;BQ$5,Fluxo!$U:$U,"&lt;="&amp;BR$5,Fluxo!$D:$D,$D76,Fluxo!$E:$E,"&lt;&gt;"&amp;"PERMUTANTE"))</f>
        <v>0</v>
      </c>
      <c r="BS76" s="18">
        <f>IF(BS$5&gt;$G$4,0,SUMIFS(Fluxo!$O:$O,Fluxo!$U:$U,"&gt;"&amp;BR$5,Fluxo!$U:$U,"&lt;="&amp;BS$5,Fluxo!$D:$D,$D76,Fluxo!$E:$E,"&lt;&gt;"&amp;"PERMUTANTE"))</f>
        <v>0</v>
      </c>
      <c r="BT76" s="18">
        <f>IF(BT$5&gt;$G$4,0,SUMIFS(Fluxo!$O:$O,Fluxo!$U:$U,"&gt;"&amp;BS$5,Fluxo!$U:$U,"&lt;="&amp;BT$5,Fluxo!$D:$D,$D76,Fluxo!$E:$E,"&lt;&gt;"&amp;"PERMUTANTE"))</f>
        <v>0</v>
      </c>
      <c r="BU76" s="18">
        <f>IF(BU$5&gt;$G$4,0,SUMIFS(Fluxo!$O:$O,Fluxo!$U:$U,"&gt;"&amp;BT$5,Fluxo!$U:$U,"&lt;="&amp;BU$5,Fluxo!$D:$D,$D76,Fluxo!$E:$E,"&lt;&gt;"&amp;"PERMUTANTE"))</f>
        <v>0</v>
      </c>
      <c r="BV76" s="18">
        <f>IF(BV$5&gt;$G$4,0,SUMIFS(Fluxo!$O:$O,Fluxo!$U:$U,"&gt;"&amp;BU$5,Fluxo!$U:$U,"&lt;="&amp;BV$5,Fluxo!$D:$D,$D76,Fluxo!$E:$E,"&lt;&gt;"&amp;"PERMUTANTE"))</f>
        <v>0</v>
      </c>
      <c r="BW76" s="18">
        <f>IF(BW$5&gt;$G$4,0,SUMIFS(Fluxo!$O:$O,Fluxo!$U:$U,"&gt;"&amp;BV$5,Fluxo!$U:$U,"&lt;="&amp;BW$5,Fluxo!$D:$D,$D76,Fluxo!$E:$E,"&lt;&gt;"&amp;"PERMUTANTE"))</f>
        <v>0</v>
      </c>
      <c r="BX76" s="18">
        <f>IF(BX$5&gt;$G$4,0,SUMIFS(Fluxo!$O:$O,Fluxo!$U:$U,"&gt;"&amp;BW$5,Fluxo!$U:$U,"&lt;="&amp;BX$5,Fluxo!$D:$D,$D76,Fluxo!$E:$E,"&lt;&gt;"&amp;"PERMUTANTE"))</f>
        <v>0</v>
      </c>
      <c r="BY76" s="18">
        <f>IF(BY$5&gt;$G$4,0,SUMIFS(Fluxo!$O:$O,Fluxo!$U:$U,"&gt;"&amp;BX$5,Fluxo!$U:$U,"&lt;="&amp;BY$5,Fluxo!$D:$D,$D76,Fluxo!$E:$E,"&lt;&gt;"&amp;"PERMUTANTE"))</f>
        <v>0</v>
      </c>
      <c r="BZ76" s="18">
        <f>IF(BZ$5&gt;$G$4,0,SUMIFS(Fluxo!$O:$O,Fluxo!$U:$U,"&gt;"&amp;BY$5,Fluxo!$U:$U,"&lt;="&amp;BZ$5,Fluxo!$D:$D,$D76,Fluxo!$E:$E,"&lt;&gt;"&amp;"PERMUTANTE"))</f>
        <v>0</v>
      </c>
      <c r="CA76" s="18">
        <f>IF(CA$5&gt;$G$4,0,SUMIFS(Fluxo!$O:$O,Fluxo!$U:$U,"&gt;"&amp;BZ$5,Fluxo!$U:$U,"&lt;="&amp;CA$5,Fluxo!$D:$D,$D76,Fluxo!$E:$E,"&lt;&gt;"&amp;"PERMUTANTE"))</f>
        <v>0</v>
      </c>
      <c r="CB76" s="18">
        <f>IF(CB$5&gt;$G$4,0,SUMIFS(Fluxo!$O:$O,Fluxo!$U:$U,"&gt;"&amp;CA$5,Fluxo!$U:$U,"&lt;="&amp;CB$5,Fluxo!$D:$D,$D76,Fluxo!$E:$E,"&lt;&gt;"&amp;"PERMUTANTE"))</f>
        <v>0</v>
      </c>
      <c r="CC76" s="18">
        <f>IF(CC$5&gt;$G$4,0,SUMIFS(Fluxo!$O:$O,Fluxo!$U:$U,"&gt;"&amp;CB$5,Fluxo!$U:$U,"&lt;="&amp;CC$5,Fluxo!$D:$D,$D76,Fluxo!$E:$E,"&lt;&gt;"&amp;"PERMUTANTE"))</f>
        <v>0</v>
      </c>
      <c r="CD76" s="18">
        <f>IF(CD$5&gt;$G$4,0,SUMIFS(Fluxo!$O:$O,Fluxo!$U:$U,"&gt;"&amp;CC$5,Fluxo!$U:$U,"&lt;="&amp;CD$5,Fluxo!$D:$D,$D76,Fluxo!$E:$E,"&lt;&gt;"&amp;"PERMUTANTE"))</f>
        <v>0</v>
      </c>
      <c r="CE76" s="18">
        <f>IF(CE$5&gt;$G$4,0,SUMIFS(Fluxo!$O:$O,Fluxo!$U:$U,"&gt;"&amp;CD$5,Fluxo!$U:$U,"&lt;="&amp;CE$5,Fluxo!$D:$D,$D76,Fluxo!$E:$E,"&lt;&gt;"&amp;"PERMUTANTE"))</f>
        <v>0</v>
      </c>
      <c r="CF76" s="18">
        <f>IF(CF$5&gt;$G$4,0,SUMIFS(Fluxo!$O:$O,Fluxo!$U:$U,"&gt;"&amp;CE$5,Fluxo!$U:$U,"&lt;="&amp;CF$5,Fluxo!$D:$D,$D76,Fluxo!$E:$E,"&lt;&gt;"&amp;"PERMUTANTE"))</f>
        <v>0</v>
      </c>
      <c r="CG76" s="18">
        <f>IF(CG$5&gt;$G$4,0,SUMIFS(Fluxo!$O:$O,Fluxo!$U:$U,"&gt;"&amp;CF$5,Fluxo!$U:$U,"&lt;="&amp;CG$5,Fluxo!$D:$D,$D76,Fluxo!$E:$E,"&lt;&gt;"&amp;"PERMUTANTE"))</f>
        <v>0</v>
      </c>
      <c r="CH76" s="18">
        <f>IF(CH$5&gt;$G$4,0,SUMIFS(Fluxo!$O:$O,Fluxo!$U:$U,"&gt;"&amp;CG$5,Fluxo!$U:$U,"&lt;="&amp;CH$5,Fluxo!$D:$D,$D76,Fluxo!$E:$E,"&lt;&gt;"&amp;"PERMUTANTE"))</f>
        <v>0</v>
      </c>
      <c r="CI76" s="18">
        <f>IF(CI$5&gt;$G$4,0,SUMIFS(Fluxo!$O:$O,Fluxo!$U:$U,"&gt;"&amp;CH$5,Fluxo!$U:$U,"&lt;="&amp;CI$5,Fluxo!$D:$D,$D76,Fluxo!$E:$E,"&lt;&gt;"&amp;"PERMUTANTE"))</f>
        <v>0</v>
      </c>
      <c r="CJ76" s="18">
        <f>IF(CJ$5&gt;$G$4,0,SUMIFS(Fluxo!$O:$O,Fluxo!$U:$U,"&gt;"&amp;CI$5,Fluxo!$U:$U,"&lt;="&amp;CJ$5,Fluxo!$D:$D,$D76,Fluxo!$E:$E,"&lt;&gt;"&amp;"PERMUTANTE"))</f>
        <v>0</v>
      </c>
      <c r="CK76" s="18">
        <f>IF(CK$5&gt;$G$4,0,SUMIFS(Fluxo!$O:$O,Fluxo!$U:$U,"&gt;"&amp;CJ$5,Fluxo!$U:$U,"&lt;="&amp;CK$5,Fluxo!$D:$D,$D76,Fluxo!$E:$E,"&lt;&gt;"&amp;"PERMUTANTE"))</f>
        <v>0</v>
      </c>
      <c r="CL76" s="18">
        <f>IF(CL$5&gt;$G$4,0,SUMIFS(Fluxo!$O:$O,Fluxo!$U:$U,"&gt;"&amp;CK$5,Fluxo!$U:$U,"&lt;="&amp;CL$5,Fluxo!$D:$D,$D76,Fluxo!$E:$E,"&lt;&gt;"&amp;"PERMUTANTE"))</f>
        <v>0</v>
      </c>
      <c r="CM76" s="18">
        <f>IF(CM$5&gt;$G$4,0,SUMIFS(Fluxo!$O:$O,Fluxo!$U:$U,"&gt;"&amp;CL$5,Fluxo!$U:$U,"&lt;="&amp;CM$5,Fluxo!$D:$D,$D76,Fluxo!$E:$E,"&lt;&gt;"&amp;"PERMUTANTE"))</f>
        <v>0</v>
      </c>
      <c r="CN76" s="18">
        <f>IF(CN$5&gt;$G$4,0,SUMIFS(Fluxo!$O:$O,Fluxo!$U:$U,"&gt;"&amp;CM$5,Fluxo!$U:$U,"&lt;="&amp;CN$5,Fluxo!$D:$D,$D76,Fluxo!$E:$E,"&lt;&gt;"&amp;"PERMUTANTE"))</f>
        <v>0</v>
      </c>
      <c r="CO76" s="18">
        <f>IF(CO$5&gt;$G$4,0,SUMIFS(Fluxo!$O:$O,Fluxo!$U:$U,"&gt;"&amp;CN$5,Fluxo!$U:$U,"&lt;="&amp;CO$5,Fluxo!$D:$D,$D76,Fluxo!$E:$E,"&lt;&gt;"&amp;"PERMUTANTE"))</f>
        <v>0</v>
      </c>
      <c r="CP76" s="18">
        <f>IF(CP$5&gt;$G$4,0,SUMIFS(Fluxo!$O:$O,Fluxo!$U:$U,"&gt;"&amp;CO$5,Fluxo!$U:$U,"&lt;="&amp;CP$5,Fluxo!$D:$D,$D76,Fluxo!$E:$E,"&lt;&gt;"&amp;"PERMUTANTE"))</f>
        <v>0</v>
      </c>
      <c r="CQ76" s="18">
        <f>IF(CQ$5&gt;$G$4,0,SUMIFS(Fluxo!$O:$O,Fluxo!$U:$U,"&gt;"&amp;CP$5,Fluxo!$U:$U,"&lt;="&amp;CQ$5,Fluxo!$D:$D,$D76,Fluxo!$E:$E,"&lt;&gt;"&amp;"PERMUTANTE"))</f>
        <v>0</v>
      </c>
      <c r="CR76" s="18">
        <f>IF(CR$5&gt;$G$4,0,SUMIFS(Fluxo!$O:$O,Fluxo!$U:$U,"&gt;"&amp;CQ$5,Fluxo!$U:$U,"&lt;="&amp;CR$5,Fluxo!$D:$D,$D76,Fluxo!$E:$E,"&lt;&gt;"&amp;"PERMUTANTE"))</f>
        <v>0</v>
      </c>
      <c r="CS76" s="18">
        <f>IF(CS$5&gt;$G$4,0,SUMIFS(Fluxo!$O:$O,Fluxo!$U:$U,"&gt;"&amp;CR$5,Fluxo!$U:$U,"&lt;="&amp;CS$5,Fluxo!$D:$D,$D76,Fluxo!$E:$E,"&lt;&gt;"&amp;"PERMUTANTE"))</f>
        <v>0</v>
      </c>
      <c r="CT76" s="18">
        <f>IF(CT$5&gt;$G$4,0,SUMIFS(Fluxo!$O:$O,Fluxo!$U:$U,"&gt;"&amp;CS$5,Fluxo!$U:$U,"&lt;="&amp;CT$5,Fluxo!$D:$D,$D76,Fluxo!$E:$E,"&lt;&gt;"&amp;"PERMUTANTE"))</f>
        <v>0</v>
      </c>
      <c r="CU76" s="18">
        <f>IF(CU$5&gt;$G$4,0,SUMIFS(Fluxo!$O:$O,Fluxo!$U:$U,"&gt;"&amp;CT$5,Fluxo!$U:$U,"&lt;="&amp;CU$5,Fluxo!$D:$D,$D76,Fluxo!$E:$E,"&lt;&gt;"&amp;"PERMUTANTE"))</f>
        <v>0</v>
      </c>
      <c r="CV76" s="18">
        <f>IF(CV$5&gt;$G$4,0,SUMIFS(Fluxo!$O:$O,Fluxo!$U:$U,"&gt;"&amp;CU$5,Fluxo!$U:$U,"&lt;="&amp;CV$5,Fluxo!$D:$D,$D76,Fluxo!$E:$E,"&lt;&gt;"&amp;"PERMUTANTE"))</f>
        <v>0</v>
      </c>
      <c r="CW76" s="18">
        <f>IF(CW$5&gt;$G$4,0,SUMIFS(Fluxo!$O:$O,Fluxo!$U:$U,"&gt;"&amp;CV$5,Fluxo!$U:$U,"&lt;="&amp;CW$5,Fluxo!$D:$D,$D76,Fluxo!$E:$E,"&lt;&gt;"&amp;"PERMUTANTE"))</f>
        <v>0</v>
      </c>
      <c r="CX76" s="18">
        <f>IF(CX$5&gt;$G$4,0,SUMIFS(Fluxo!$O:$O,Fluxo!$U:$U,"&gt;"&amp;CW$5,Fluxo!$U:$U,"&lt;="&amp;CX$5,Fluxo!$D:$D,$D76,Fluxo!$E:$E,"&lt;&gt;"&amp;"PERMUTANTE"))</f>
        <v>0</v>
      </c>
      <c r="CY76" s="18">
        <f>IF(CY$5&gt;$G$4,0,SUMIFS(Fluxo!$O:$O,Fluxo!$U:$U,"&gt;"&amp;CX$5,Fluxo!$U:$U,"&lt;="&amp;CY$5,Fluxo!$D:$D,$D76,Fluxo!$E:$E,"&lt;&gt;"&amp;"PERMUTANTE"))</f>
        <v>0</v>
      </c>
      <c r="CZ76" s="18">
        <f>IF(CZ$5&gt;$G$4,0,SUMIFS(Fluxo!$O:$O,Fluxo!$U:$U,"&gt;"&amp;CY$5,Fluxo!$U:$U,"&lt;="&amp;CZ$5,Fluxo!$D:$D,$D76,Fluxo!$E:$E,"&lt;&gt;"&amp;"PERMUTANTE"))</f>
        <v>0</v>
      </c>
      <c r="DA76" s="18">
        <f>IF(DA$5&gt;$G$4,0,SUMIFS(Fluxo!$O:$O,Fluxo!$U:$U,"&gt;"&amp;CZ$5,Fluxo!$U:$U,"&lt;="&amp;DA$5,Fluxo!$D:$D,$D76,Fluxo!$E:$E,"&lt;&gt;"&amp;"PERMUTANTE"))</f>
        <v>0</v>
      </c>
      <c r="DB76" s="18">
        <f>IF(DB$5&gt;$G$4,0,SUMIFS(Fluxo!$O:$O,Fluxo!$U:$U,"&gt;"&amp;DA$5,Fluxo!$U:$U,"&lt;="&amp;DB$5,Fluxo!$D:$D,$D76,Fluxo!$E:$E,"&lt;&gt;"&amp;"PERMUTANTE"))</f>
        <v>0</v>
      </c>
      <c r="DC76" s="18">
        <f>IF(DC$5&gt;$G$4,0,SUMIFS(Fluxo!$O:$O,Fluxo!$U:$U,"&gt;"&amp;DB$5,Fluxo!$U:$U,"&lt;="&amp;DC$5,Fluxo!$D:$D,$D76,Fluxo!$E:$E,"&lt;&gt;"&amp;"PERMUTANTE"))</f>
        <v>0</v>
      </c>
      <c r="DD76" s="18">
        <f>IF(DD$5&gt;$G$4,0,SUMIFS(Fluxo!$O:$O,Fluxo!$U:$U,"&gt;"&amp;DC$5,Fluxo!$U:$U,"&lt;="&amp;DD$5,Fluxo!$D:$D,$D76,Fluxo!$E:$E,"&lt;&gt;"&amp;"PERMUTANTE"))</f>
        <v>0</v>
      </c>
      <c r="DE76" s="18">
        <f>IF(DE$5&gt;$G$4,0,SUMIFS(Fluxo!$O:$O,Fluxo!$U:$U,"&gt;"&amp;DD$5,Fluxo!$U:$U,"&lt;="&amp;DE$5,Fluxo!$D:$D,$D76,Fluxo!$E:$E,"&lt;&gt;"&amp;"PERMUTANTE"))</f>
        <v>0</v>
      </c>
      <c r="DF76" s="18">
        <f>IF(DF$5&gt;$G$4,0,SUMIFS(Fluxo!$O:$O,Fluxo!$U:$U,"&gt;"&amp;DE$5,Fluxo!$U:$U,"&lt;="&amp;DF$5,Fluxo!$D:$D,$D76,Fluxo!$E:$E,"&lt;&gt;"&amp;"PERMUTANTE"))</f>
        <v>0</v>
      </c>
      <c r="DG76" s="18">
        <f>IF(DG$5&gt;$G$4,0,SUMIFS(Fluxo!$O:$O,Fluxo!$U:$U,"&gt;"&amp;DF$5,Fluxo!$U:$U,"&lt;="&amp;DG$5,Fluxo!$D:$D,$D76,Fluxo!$E:$E,"&lt;&gt;"&amp;"PERMUTANTE"))</f>
        <v>0</v>
      </c>
      <c r="DH76" s="18">
        <f>IF(DH$5&gt;$G$4,0,SUMIFS(Fluxo!$O:$O,Fluxo!$U:$U,"&gt;"&amp;DG$5,Fluxo!$U:$U,"&lt;="&amp;DH$5,Fluxo!$D:$D,$D76,Fluxo!$E:$E,"&lt;&gt;"&amp;"PERMUTANTE"))</f>
        <v>0</v>
      </c>
      <c r="DI76" s="18">
        <f>IF(DI$5&gt;$G$4,0,SUMIFS(Fluxo!$O:$O,Fluxo!$U:$U,"&gt;"&amp;DH$5,Fluxo!$U:$U,"&lt;="&amp;DI$5,Fluxo!$D:$D,$D76,Fluxo!$E:$E,"&lt;&gt;"&amp;"PERMUTANTE"))</f>
        <v>0</v>
      </c>
      <c r="DJ76" s="18">
        <f>IF(DJ$5&gt;$G$4,0,SUMIFS(Fluxo!$O:$O,Fluxo!$U:$U,"&gt;"&amp;DI$5,Fluxo!$U:$U,"&lt;="&amp;DJ$5,Fluxo!$D:$D,$D76,Fluxo!$E:$E,"&lt;&gt;"&amp;"PERMUTANTE"))</f>
        <v>0</v>
      </c>
      <c r="DK76" s="18">
        <f>IF(DK$5&gt;$G$4,0,SUMIFS(Fluxo!$O:$O,Fluxo!$U:$U,"&gt;"&amp;DJ$5,Fluxo!$U:$U,"&lt;="&amp;DK$5,Fluxo!$D:$D,$D76,Fluxo!$E:$E,"&lt;&gt;"&amp;"PERMUTANTE"))</f>
        <v>0</v>
      </c>
      <c r="DL76" s="18">
        <f>IF(DL$5&gt;$G$4,0,SUMIFS(Fluxo!$O:$O,Fluxo!$U:$U,"&gt;"&amp;DK$5,Fluxo!$U:$U,"&lt;="&amp;DL$5,Fluxo!$D:$D,$D76,Fluxo!$E:$E,"&lt;&gt;"&amp;"PERMUTANTE"))</f>
        <v>0</v>
      </c>
      <c r="DM76" s="18">
        <f>IF(DM$5&gt;$G$4,0,SUMIFS(Fluxo!$O:$O,Fluxo!$U:$U,"&gt;"&amp;DL$5,Fluxo!$U:$U,"&lt;="&amp;DM$5,Fluxo!$D:$D,$D76,Fluxo!$E:$E,"&lt;&gt;"&amp;"PERMUTANTE"))</f>
        <v>0</v>
      </c>
      <c r="DN76" s="18">
        <f>IF(DN$5&gt;$G$4,0,SUMIFS(Fluxo!$O:$O,Fluxo!$U:$U,"&gt;"&amp;DM$5,Fluxo!$U:$U,"&lt;="&amp;DN$5,Fluxo!$D:$D,$D76,Fluxo!$E:$E,"&lt;&gt;"&amp;"PERMUTANTE"))</f>
        <v>0</v>
      </c>
      <c r="DO76" s="18">
        <f>IF(DO$5&gt;$G$4,0,SUMIFS(Fluxo!$O:$O,Fluxo!$U:$U,"&gt;"&amp;DN$5,Fluxo!$U:$U,"&lt;="&amp;DO$5,Fluxo!$D:$D,$D76,Fluxo!$E:$E,"&lt;&gt;"&amp;"PERMUTANTE"))</f>
        <v>0</v>
      </c>
      <c r="DP76" s="18">
        <f>IF(DP$5&gt;$G$4,0,SUMIFS(Fluxo!$O:$O,Fluxo!$U:$U,"&gt;"&amp;DO$5,Fluxo!$U:$U,"&lt;="&amp;DP$5,Fluxo!$D:$D,$D76,Fluxo!$E:$E,"&lt;&gt;"&amp;"PERMUTANTE"))</f>
        <v>0</v>
      </c>
      <c r="DQ76" s="18">
        <f>IF(DQ$5&gt;$G$4,0,SUMIFS(Fluxo!$O:$O,Fluxo!$U:$U,"&gt;"&amp;DP$5,Fluxo!$U:$U,"&lt;="&amp;DQ$5,Fluxo!$D:$D,$D76,Fluxo!$E:$E,"&lt;&gt;"&amp;"PERMUTANTE"))</f>
        <v>0</v>
      </c>
      <c r="DR76" s="18">
        <f>IF(DR$5&gt;$G$4,0,SUMIFS(Fluxo!$O:$O,Fluxo!$U:$U,"&gt;"&amp;DQ$5,Fluxo!$U:$U,"&lt;="&amp;DR$5,Fluxo!$D:$D,$D76,Fluxo!$E:$E,"&lt;&gt;"&amp;"PERMUTANTE"))</f>
        <v>0</v>
      </c>
      <c r="DS76" s="18">
        <f>IF(DS$5&gt;$G$4,0,SUMIFS(Fluxo!$O:$O,Fluxo!$U:$U,"&gt;"&amp;DR$5,Fluxo!$U:$U,"&lt;="&amp;DS$5,Fluxo!$D:$D,$D76,Fluxo!$E:$E,"&lt;&gt;"&amp;"PERMUTANTE"))</f>
        <v>0</v>
      </c>
      <c r="DT76" s="18">
        <f>IF(DT$5&gt;$G$4,0,SUMIFS(Fluxo!$O:$O,Fluxo!$U:$U,"&gt;"&amp;DS$5,Fluxo!$U:$U,"&lt;="&amp;DT$5,Fluxo!$D:$D,$D76,Fluxo!$E:$E,"&lt;&gt;"&amp;"PERMUTANTE"))</f>
        <v>0</v>
      </c>
      <c r="DU76" s="18">
        <f>IF(DU$5&gt;$G$4,0,SUMIFS(Fluxo!$O:$O,Fluxo!$U:$U,"&gt;"&amp;DT$5,Fluxo!$U:$U,"&lt;="&amp;DU$5,Fluxo!$D:$D,$D76,Fluxo!$E:$E,"&lt;&gt;"&amp;"PERMUTANTE"))</f>
        <v>0</v>
      </c>
      <c r="DV76" s="18">
        <f>IF(DV$5&gt;$G$4,0,SUMIFS(Fluxo!$O:$O,Fluxo!$U:$U,"&gt;"&amp;DU$5,Fluxo!$U:$U,"&lt;="&amp;DV$5,Fluxo!$D:$D,$D76,Fluxo!$E:$E,"&lt;&gt;"&amp;"PERMUTANTE"))</f>
        <v>0</v>
      </c>
      <c r="DW76" s="18">
        <f>IF(DW$5&gt;$G$4,0,SUMIFS(Fluxo!$O:$O,Fluxo!$U:$U,"&gt;"&amp;DV$5,Fluxo!$U:$U,"&lt;="&amp;DW$5,Fluxo!$D:$D,$D76,Fluxo!$E:$E,"&lt;&gt;"&amp;"PERMUTANTE"))</f>
        <v>0</v>
      </c>
      <c r="DX76" s="18">
        <f>IF(DX$5&gt;$G$4,0,SUMIFS(Fluxo!$O:$O,Fluxo!$U:$U,"&gt;"&amp;DW$5,Fluxo!$U:$U,"&lt;="&amp;DX$5,Fluxo!$D:$D,$D76,Fluxo!$E:$E,"&lt;&gt;"&amp;"PERMUTANTE"))</f>
        <v>0</v>
      </c>
      <c r="DY76" s="18">
        <f>IF(DY$5&gt;$G$4,0,SUMIFS(Fluxo!$O:$O,Fluxo!$U:$U,"&gt;"&amp;DX$5,Fluxo!$U:$U,"&lt;="&amp;DY$5,Fluxo!$D:$D,$D76,Fluxo!$E:$E,"&lt;&gt;"&amp;"PERMUTANTE"))</f>
        <v>0</v>
      </c>
      <c r="DZ76" s="18">
        <f>IF(DZ$5&gt;$G$4,0,SUMIFS(Fluxo!$O:$O,Fluxo!$U:$U,"&gt;"&amp;DY$5,Fluxo!$U:$U,"&lt;="&amp;DZ$5,Fluxo!$D:$D,$D76,Fluxo!$E:$E,"&lt;&gt;"&amp;"PERMUTANTE"))</f>
        <v>0</v>
      </c>
      <c r="EA76" s="18">
        <f>IF(EA$5&gt;$G$4,0,SUMIFS(Fluxo!$O:$O,Fluxo!$U:$U,"&gt;"&amp;DZ$5,Fluxo!$U:$U,"&lt;="&amp;EA$5,Fluxo!$D:$D,$D76,Fluxo!$E:$E,"&lt;&gt;"&amp;"PERMUTANTE"))</f>
        <v>0</v>
      </c>
      <c r="EB76" s="18">
        <f>IF(EB$5&gt;$G$4,0,SUMIFS(Fluxo!$O:$O,Fluxo!$U:$U,"&gt;"&amp;EA$5,Fluxo!$U:$U,"&lt;="&amp;EB$5,Fluxo!$D:$D,$D76,Fluxo!$E:$E,"&lt;&gt;"&amp;"PERMUTANTE"))</f>
        <v>0</v>
      </c>
      <c r="EC76" s="18">
        <f>IF(EC$5&gt;$G$4,0,SUMIFS(Fluxo!$O:$O,Fluxo!$U:$U,"&gt;"&amp;EB$5,Fluxo!$U:$U,"&lt;="&amp;EC$5,Fluxo!$D:$D,$D76,Fluxo!$E:$E,"&lt;&gt;"&amp;"PERMUTANTE"))</f>
        <v>0</v>
      </c>
      <c r="ED76" s="18">
        <f>IF(ED$5&gt;$G$4,0,SUMIFS(Fluxo!$O:$O,Fluxo!$U:$U,"&gt;"&amp;EC$5,Fluxo!$U:$U,"&lt;="&amp;ED$5,Fluxo!$D:$D,$D76,Fluxo!$E:$E,"&lt;&gt;"&amp;"PERMUTANTE"))</f>
        <v>0</v>
      </c>
      <c r="EE76" s="18">
        <f>IF(EE$5&gt;$G$4,0,SUMIFS(Fluxo!$O:$O,Fluxo!$U:$U,"&gt;"&amp;ED$5,Fluxo!$U:$U,"&lt;="&amp;EE$5,Fluxo!$D:$D,$D76,Fluxo!$E:$E,"&lt;&gt;"&amp;"PERMUTANTE"))</f>
        <v>0</v>
      </c>
      <c r="EF76" s="18">
        <f>IF(EF$5&gt;$G$4,0,SUMIFS(Fluxo!$O:$O,Fluxo!$U:$U,"&gt;"&amp;EE$5,Fluxo!$U:$U,"&lt;="&amp;EF$5,Fluxo!$D:$D,$D76,Fluxo!$E:$E,"&lt;&gt;"&amp;"PERMUTANTE"))</f>
        <v>0</v>
      </c>
      <c r="EG76" s="18">
        <f>IF(EG$5&gt;$G$4,0,SUMIFS(Fluxo!$O:$O,Fluxo!$U:$U,"&gt;"&amp;EF$5,Fluxo!$U:$U,"&lt;="&amp;EG$5,Fluxo!$D:$D,$D76,Fluxo!$E:$E,"&lt;&gt;"&amp;"PERMUTANTE"))</f>
        <v>0</v>
      </c>
      <c r="EH76" s="18">
        <f>IF(EH$5&gt;$G$4,0,SUMIFS(Fluxo!$O:$O,Fluxo!$U:$U,"&gt;"&amp;EG$5,Fluxo!$U:$U,"&lt;="&amp;EH$5,Fluxo!$D:$D,$D76,Fluxo!$E:$E,"&lt;&gt;"&amp;"PERMUTANTE"))</f>
        <v>0</v>
      </c>
      <c r="EI76" s="18">
        <f>IF(EI$5&gt;$G$4,0,SUMIFS(Fluxo!$O:$O,Fluxo!$U:$U,"&gt;"&amp;EH$5,Fluxo!$U:$U,"&lt;="&amp;EI$5,Fluxo!$D:$D,$D76,Fluxo!$E:$E,"&lt;&gt;"&amp;"PERMUTANTE"))</f>
        <v>0</v>
      </c>
      <c r="EJ76" s="18">
        <f>IF(EJ$5&gt;$G$4,0,SUMIFS(Fluxo!$O:$O,Fluxo!$U:$U,"&gt;"&amp;EI$5,Fluxo!$U:$U,"&lt;="&amp;EJ$5,Fluxo!$D:$D,$D76,Fluxo!$E:$E,"&lt;&gt;"&amp;"PERMUTANTE"))</f>
        <v>0</v>
      </c>
      <c r="EK76" s="18">
        <f>IF(EK$5&gt;$G$4,0,SUMIFS(Fluxo!$O:$O,Fluxo!$U:$U,"&gt;"&amp;EJ$5,Fluxo!$U:$U,"&lt;="&amp;EK$5,Fluxo!$D:$D,$D76,Fluxo!$E:$E,"&lt;&gt;"&amp;"PERMUTANTE"))</f>
        <v>0</v>
      </c>
      <c r="EL76" s="18">
        <f>IF(EL$5&gt;$G$4,0,SUMIFS(Fluxo!$O:$O,Fluxo!$U:$U,"&gt;"&amp;EK$5,Fluxo!$U:$U,"&lt;="&amp;EL$5,Fluxo!$D:$D,$D76,Fluxo!$E:$E,"&lt;&gt;"&amp;"PERMUTANTE"))</f>
        <v>0</v>
      </c>
      <c r="EM76" s="18">
        <f>IF(EM$5&gt;$G$4,0,SUMIFS(Fluxo!$O:$O,Fluxo!$U:$U,"&gt;"&amp;EL$5,Fluxo!$U:$U,"&lt;="&amp;EM$5,Fluxo!$D:$D,$D76,Fluxo!$E:$E,"&lt;&gt;"&amp;"PERMUTANTE"))</f>
        <v>0</v>
      </c>
      <c r="EN76" s="18">
        <f>IF(EN$5&gt;$G$4,0,SUMIFS(Fluxo!$O:$O,Fluxo!$U:$U,"&gt;"&amp;EM$5,Fluxo!$U:$U,"&lt;="&amp;EN$5,Fluxo!$D:$D,$D76,Fluxo!$E:$E,"&lt;&gt;"&amp;"PERMUTANTE"))</f>
        <v>0</v>
      </c>
      <c r="EO76" s="18">
        <f>IF(EO$5&gt;$G$4,0,SUMIFS(Fluxo!$O:$O,Fluxo!$U:$U,"&gt;"&amp;EN$5,Fluxo!$U:$U,"&lt;="&amp;EO$5,Fluxo!$D:$D,$D76,Fluxo!$E:$E,"&lt;&gt;"&amp;"PERMUTANTE"))</f>
        <v>0</v>
      </c>
      <c r="EP76" s="18">
        <f>IF(EP$5&gt;$G$4,0,SUMIFS(Fluxo!$O:$O,Fluxo!$U:$U,"&gt;"&amp;EO$5,Fluxo!$U:$U,"&lt;="&amp;EP$5,Fluxo!$D:$D,$D76,Fluxo!$E:$E,"&lt;&gt;"&amp;"PERMUTANTE"))</f>
        <v>0</v>
      </c>
      <c r="EQ76" s="18">
        <f>IF(EQ$5&gt;$G$4,0,SUMIFS(Fluxo!$O:$O,Fluxo!$U:$U,"&gt;"&amp;EP$5,Fluxo!$U:$U,"&lt;="&amp;EQ$5,Fluxo!$D:$D,$D76,Fluxo!$E:$E,"&lt;&gt;"&amp;"PERMUTANTE"))</f>
        <v>0</v>
      </c>
      <c r="ER76" s="18">
        <f>IF(ER$5&gt;$G$4,0,SUMIFS(Fluxo!$O:$O,Fluxo!$U:$U,"&gt;"&amp;EQ$5,Fluxo!$U:$U,"&lt;="&amp;ER$5,Fluxo!$D:$D,$D76,Fluxo!$E:$E,"&lt;&gt;"&amp;"PERMUTANTE"))</f>
        <v>0</v>
      </c>
      <c r="ES76" s="18">
        <f>IF(ES$5&gt;$G$4,0,SUMIFS(Fluxo!$O:$O,Fluxo!$U:$U,"&gt;"&amp;ER$5,Fluxo!$U:$U,"&lt;="&amp;ES$5,Fluxo!$D:$D,$D76,Fluxo!$E:$E,"&lt;&gt;"&amp;"PERMUTANTE"))</f>
        <v>0</v>
      </c>
      <c r="ET76" s="18">
        <f>IF(ET$5&gt;$G$4,0,SUMIFS(Fluxo!$O:$O,Fluxo!$U:$U,"&gt;"&amp;ES$5,Fluxo!$U:$U,"&lt;="&amp;ET$5,Fluxo!$D:$D,$D76,Fluxo!$E:$E,"&lt;&gt;"&amp;"PERMUTANTE"))</f>
        <v>0</v>
      </c>
      <c r="EU76" s="18">
        <f>IF(EU$5&gt;$G$4,0,SUMIFS(Fluxo!$O:$O,Fluxo!$U:$U,"&gt;"&amp;ET$5,Fluxo!$U:$U,"&lt;="&amp;EU$5,Fluxo!$D:$D,$D76,Fluxo!$E:$E,"&lt;&gt;"&amp;"PERMUTANTE"))</f>
        <v>0</v>
      </c>
      <c r="EV76" s="18">
        <f>IF(EV$5&gt;$G$4,0,SUMIFS(Fluxo!$O:$O,Fluxo!$U:$U,"&gt;"&amp;EU$5,Fluxo!$U:$U,"&lt;="&amp;EV$5,Fluxo!$D:$D,$D76,Fluxo!$E:$E,"&lt;&gt;"&amp;"PERMUTANTE"))</f>
        <v>0</v>
      </c>
      <c r="EW76" s="18">
        <f>IF(EW$5&gt;$G$4,0,SUMIFS(Fluxo!$O:$O,Fluxo!$U:$U,"&gt;"&amp;EV$5,Fluxo!$U:$U,"&lt;="&amp;EW$5,Fluxo!$D:$D,$D76,Fluxo!$E:$E,"&lt;&gt;"&amp;"PERMUTANTE"))</f>
        <v>0</v>
      </c>
      <c r="EX76" s="18">
        <f>IF(EX$5&gt;$G$4,0,SUMIFS(Fluxo!$O:$O,Fluxo!$U:$U,"&gt;"&amp;EW$5,Fluxo!$U:$U,"&lt;="&amp;EX$5,Fluxo!$D:$D,$D76,Fluxo!$E:$E,"&lt;&gt;"&amp;"PERMUTANTE"))</f>
        <v>0</v>
      </c>
      <c r="EY76" s="18">
        <f>IF(EY$5&gt;$G$4,0,SUMIFS(Fluxo!$O:$O,Fluxo!$U:$U,"&gt;"&amp;EX$5,Fluxo!$U:$U,"&lt;="&amp;EY$5,Fluxo!$D:$D,$D76,Fluxo!$E:$E,"&lt;&gt;"&amp;"PERMUTANTE"))</f>
        <v>0</v>
      </c>
      <c r="EZ76" s="18">
        <f>IF(EZ$5&gt;$G$4,0,SUMIFS(Fluxo!$O:$O,Fluxo!$U:$U,"&gt;"&amp;EY$5,Fluxo!$U:$U,"&lt;="&amp;EZ$5,Fluxo!$D:$D,$D76,Fluxo!$E:$E,"&lt;&gt;"&amp;"PERMUTANTE"))</f>
        <v>0</v>
      </c>
      <c r="FA76" s="18">
        <f>IF(FA$5&gt;$G$4,0,SUMIFS(Fluxo!$O:$O,Fluxo!$U:$U,"&gt;"&amp;EZ$5,Fluxo!$U:$U,"&lt;="&amp;FA$5,Fluxo!$D:$D,$D76,Fluxo!$E:$E,"&lt;&gt;"&amp;"PERMUTANTE"))</f>
        <v>0</v>
      </c>
      <c r="FB76" s="18">
        <f>IF(FB$5&gt;$G$4,0,SUMIFS(Fluxo!$O:$O,Fluxo!$U:$U,"&gt;"&amp;FA$5,Fluxo!$U:$U,"&lt;="&amp;FB$5,Fluxo!$D:$D,$D76,Fluxo!$E:$E,"&lt;&gt;"&amp;"PERMUTANTE"))</f>
        <v>0</v>
      </c>
      <c r="FC76" s="18">
        <f>IF(FC$5&gt;$G$4,0,SUMIFS(Fluxo!$O:$O,Fluxo!$U:$U,"&gt;"&amp;FB$5,Fluxo!$U:$U,"&lt;="&amp;FC$5,Fluxo!$D:$D,$D76,Fluxo!$E:$E,"&lt;&gt;"&amp;"PERMUTANTE"))</f>
        <v>0</v>
      </c>
      <c r="FD76" s="18">
        <f>IF(FD$5&gt;$G$4,0,SUMIFS(Fluxo!$O:$O,Fluxo!$U:$U,"&gt;"&amp;FC$5,Fluxo!$U:$U,"&lt;="&amp;FD$5,Fluxo!$D:$D,$D76,Fluxo!$E:$E,"&lt;&gt;"&amp;"PERMUTANTE"))</f>
        <v>0</v>
      </c>
      <c r="FE76" s="18">
        <f>IF(FE$5&gt;$G$4,0,SUMIFS(Fluxo!$O:$O,Fluxo!$U:$U,"&gt;"&amp;FD$5,Fluxo!$U:$U,"&lt;="&amp;FE$5,Fluxo!$D:$D,$D76,Fluxo!$E:$E,"&lt;&gt;"&amp;"PERMUTANTE"))</f>
        <v>0</v>
      </c>
      <c r="FF76" s="18">
        <f>IF(FF$5&gt;$G$4,0,SUMIFS(Fluxo!$O:$O,Fluxo!$U:$U,"&gt;"&amp;FE$5,Fluxo!$U:$U,"&lt;="&amp;FF$5,Fluxo!$D:$D,$D76,Fluxo!$E:$E,"&lt;&gt;"&amp;"PERMUTANTE"))</f>
        <v>0</v>
      </c>
      <c r="FG76" s="18">
        <f>IF(FG$5&gt;$G$4,0,SUMIFS(Fluxo!$O:$O,Fluxo!$U:$U,"&gt;"&amp;FF$5,Fluxo!$U:$U,"&lt;="&amp;FG$5,Fluxo!$D:$D,$D76,Fluxo!$E:$E,"&lt;&gt;"&amp;"PERMUTANTE"))</f>
        <v>0</v>
      </c>
      <c r="FH76" s="18">
        <f>IF(FH$5&gt;$G$4,0,SUMIFS(Fluxo!$O:$O,Fluxo!$U:$U,"&gt;"&amp;FG$5,Fluxo!$U:$U,"&lt;="&amp;FH$5,Fluxo!$D:$D,$D76,Fluxo!$E:$E,"&lt;&gt;"&amp;"PERMUTANTE"))</f>
        <v>0</v>
      </c>
      <c r="FI76" s="18">
        <f>IF(FI$5&gt;$G$4,0,SUMIFS(Fluxo!$O:$O,Fluxo!$U:$U,"&gt;"&amp;FH$5,Fluxo!$U:$U,"&lt;="&amp;FI$5,Fluxo!$D:$D,$D76,Fluxo!$E:$E,"&lt;&gt;"&amp;"PERMUTANTE"))</f>
        <v>0</v>
      </c>
      <c r="FJ76" s="18">
        <f>IF(FJ$5&gt;$G$4,0,SUMIFS(Fluxo!$O:$O,Fluxo!$U:$U,"&gt;"&amp;FI$5,Fluxo!$U:$U,"&lt;="&amp;FJ$5,Fluxo!$D:$D,$D76,Fluxo!$E:$E,"&lt;&gt;"&amp;"PERMUTANTE"))</f>
        <v>0</v>
      </c>
      <c r="FK76" s="18">
        <f>IF(FK$5&gt;$G$4,0,SUMIFS(Fluxo!$O:$O,Fluxo!$U:$U,"&gt;"&amp;FJ$5,Fluxo!$U:$U,"&lt;="&amp;FK$5,Fluxo!$D:$D,$D76,Fluxo!$E:$E,"&lt;&gt;"&amp;"PERMUTANTE"))</f>
        <v>0</v>
      </c>
      <c r="FL76" s="18">
        <f>IF(FL$5&gt;$G$4,0,SUMIFS(Fluxo!$O:$O,Fluxo!$U:$U,"&gt;"&amp;FK$5,Fluxo!$U:$U,"&lt;="&amp;FL$5,Fluxo!$D:$D,$D76,Fluxo!$E:$E,"&lt;&gt;"&amp;"PERMUTANTE"))</f>
        <v>0</v>
      </c>
      <c r="FM76" s="18">
        <f>IF(FM$5&gt;$G$4,0,SUMIFS(Fluxo!$O:$O,Fluxo!$U:$U,"&gt;"&amp;FL$5,Fluxo!$U:$U,"&lt;="&amp;FM$5,Fluxo!$D:$D,$D76,Fluxo!$E:$E,"&lt;&gt;"&amp;"PERMUTANTE"))</f>
        <v>0</v>
      </c>
      <c r="FN76" s="18">
        <f>IF(FN$5&gt;$G$4,0,SUMIFS(Fluxo!$O:$O,Fluxo!$U:$U,"&gt;"&amp;FM$5,Fluxo!$U:$U,"&lt;="&amp;FN$5,Fluxo!$D:$D,$D76,Fluxo!$E:$E,"&lt;&gt;"&amp;"PERMUTANTE"))</f>
        <v>0</v>
      </c>
      <c r="FO76" s="18">
        <f>IF(FO$5&gt;$G$4,0,SUMIFS(Fluxo!$O:$O,Fluxo!$U:$U,"&gt;"&amp;FN$5,Fluxo!$U:$U,"&lt;="&amp;FO$5,Fluxo!$D:$D,$D76,Fluxo!$E:$E,"&lt;&gt;"&amp;"PERMUTANTE"))</f>
        <v>0</v>
      </c>
      <c r="FP76" s="18">
        <f>IF(FP$5&gt;$G$4,0,SUMIFS(Fluxo!$O:$O,Fluxo!$U:$U,"&gt;"&amp;FO$5,Fluxo!$U:$U,"&lt;="&amp;FP$5,Fluxo!$D:$D,$D76,Fluxo!$E:$E,"&lt;&gt;"&amp;"PERMUTANTE"))</f>
        <v>0</v>
      </c>
      <c r="FQ76" s="18">
        <f>IF(FQ$5&gt;$G$4,0,SUMIFS(Fluxo!$O:$O,Fluxo!$U:$U,"&gt;"&amp;FP$5,Fluxo!$U:$U,"&lt;="&amp;FQ$5,Fluxo!$D:$D,$D76,Fluxo!$E:$E,"&lt;&gt;"&amp;"PERMUTANTE"))</f>
        <v>0</v>
      </c>
      <c r="FR76" s="18">
        <f>IF(FR$5&gt;$G$4,0,SUMIFS(Fluxo!$O:$O,Fluxo!$U:$U,"&gt;"&amp;FQ$5,Fluxo!$U:$U,"&lt;="&amp;FR$5,Fluxo!$D:$D,$D76,Fluxo!$E:$E,"&lt;&gt;"&amp;"PERMUTANTE"))</f>
        <v>0</v>
      </c>
      <c r="FS76" s="18">
        <f>IF(FS$5&gt;$G$4,0,SUMIFS(Fluxo!$O:$O,Fluxo!$U:$U,"&gt;"&amp;FR$5,Fluxo!$U:$U,"&lt;="&amp;FS$5,Fluxo!$D:$D,$D76,Fluxo!$E:$E,"&lt;&gt;"&amp;"PERMUTANTE"))</f>
        <v>0</v>
      </c>
      <c r="FT76" s="18">
        <f>IF(FT$5&gt;$G$4,0,SUMIFS(Fluxo!$O:$O,Fluxo!$U:$U,"&gt;"&amp;FS$5,Fluxo!$U:$U,"&lt;="&amp;FT$5,Fluxo!$D:$D,$D76,Fluxo!$E:$E,"&lt;&gt;"&amp;"PERMUTANTE"))</f>
        <v>0</v>
      </c>
      <c r="FU76" s="18">
        <f>IF(FU$5&gt;$G$4,0,SUMIFS(Fluxo!$O:$O,Fluxo!$U:$U,"&gt;"&amp;FT$5,Fluxo!$U:$U,"&lt;="&amp;FU$5,Fluxo!$D:$D,$D76,Fluxo!$E:$E,"&lt;&gt;"&amp;"PERMUTANTE"))</f>
        <v>0</v>
      </c>
      <c r="FV76" s="18">
        <f>IF(FV$5&gt;$G$4,0,SUMIFS(Fluxo!$O:$O,Fluxo!$U:$U,"&gt;"&amp;FU$5,Fluxo!$U:$U,"&lt;="&amp;FV$5,Fluxo!$D:$D,$D76,Fluxo!$E:$E,"&lt;&gt;"&amp;"PERMUTANTE"))</f>
        <v>0</v>
      </c>
      <c r="FW76" s="18">
        <f>IF(FW$5&gt;$G$4,0,SUMIFS(Fluxo!$O:$O,Fluxo!$U:$U,"&gt;"&amp;FV$5,Fluxo!$U:$U,"&lt;="&amp;FW$5,Fluxo!$D:$D,$D76,Fluxo!$E:$E,"&lt;&gt;"&amp;"PERMUTANTE"))</f>
        <v>0</v>
      </c>
      <c r="FX76" s="18">
        <f>IF(FX$5&gt;$G$4,0,SUMIFS(Fluxo!$O:$O,Fluxo!$U:$U,"&gt;"&amp;FW$5,Fluxo!$U:$U,"&lt;="&amp;FX$5,Fluxo!$D:$D,$D76,Fluxo!$E:$E,"&lt;&gt;"&amp;"PERMUTANTE"))</f>
        <v>0</v>
      </c>
      <c r="FY76" s="18">
        <f>IF(FY$5&gt;$G$4,0,SUMIFS(Fluxo!$O:$O,Fluxo!$U:$U,"&gt;"&amp;FX$5,Fluxo!$U:$U,"&lt;="&amp;FY$5,Fluxo!$D:$D,$D76,Fluxo!$E:$E,"&lt;&gt;"&amp;"PERMUTANTE"))</f>
        <v>0</v>
      </c>
      <c r="FZ76" s="18">
        <f>IF(FZ$5&gt;$G$4,0,SUMIFS(Fluxo!$O:$O,Fluxo!$U:$U,"&gt;"&amp;FY$5,Fluxo!$U:$U,"&lt;="&amp;FZ$5,Fluxo!$D:$D,$D76,Fluxo!$E:$E,"&lt;&gt;"&amp;"PERMUTANTE"))</f>
        <v>0</v>
      </c>
      <c r="GA76" s="18">
        <f>IF(GA$5&gt;$G$4,0,SUMIFS(Fluxo!$O:$O,Fluxo!$U:$U,"&gt;"&amp;FZ$5,Fluxo!$U:$U,"&lt;="&amp;GA$5,Fluxo!$D:$D,$D76,Fluxo!$E:$E,"&lt;&gt;"&amp;"PERMUTANTE"))</f>
        <v>0</v>
      </c>
      <c r="GB76" s="18">
        <f>IF(GB$5&gt;$G$4,0,SUMIFS(Fluxo!$O:$O,Fluxo!$U:$U,"&gt;"&amp;GA$5,Fluxo!$U:$U,"&lt;="&amp;GB$5,Fluxo!$D:$D,$D76,Fluxo!$E:$E,"&lt;&gt;"&amp;"PERMUTANTE"))</f>
        <v>0</v>
      </c>
      <c r="GC76" s="18">
        <f>IF(GC$5&gt;$G$4,0,SUMIFS(Fluxo!$O:$O,Fluxo!$U:$U,"&gt;"&amp;GB$5,Fluxo!$U:$U,"&lt;="&amp;GC$5,Fluxo!$D:$D,$D76,Fluxo!$E:$E,"&lt;&gt;"&amp;"PERMUTANTE"))</f>
        <v>0</v>
      </c>
      <c r="GD76" s="18">
        <f>IF(GD$5&gt;$G$4,0,SUMIFS(Fluxo!$O:$O,Fluxo!$U:$U,"&gt;"&amp;GC$5,Fluxo!$U:$U,"&lt;="&amp;GD$5,Fluxo!$D:$D,$D76,Fluxo!$E:$E,"&lt;&gt;"&amp;"PERMUTANTE"))</f>
        <v>0</v>
      </c>
      <c r="GE76" s="18">
        <f>IF(GE$5&gt;$G$4,0,SUMIFS(Fluxo!$O:$O,Fluxo!$U:$U,"&gt;"&amp;GD$5,Fluxo!$U:$U,"&lt;="&amp;GE$5,Fluxo!$D:$D,$D76,Fluxo!$E:$E,"&lt;&gt;"&amp;"PERMUTANTE"))</f>
        <v>0</v>
      </c>
      <c r="GF76" s="18">
        <f>IF(GF$5&gt;$G$4,0,SUMIFS(Fluxo!$O:$O,Fluxo!$U:$U,"&gt;"&amp;GE$5,Fluxo!$U:$U,"&lt;="&amp;GF$5,Fluxo!$D:$D,$D76,Fluxo!$E:$E,"&lt;&gt;"&amp;"PERMUTANTE"))</f>
        <v>0</v>
      </c>
      <c r="GG76" s="18">
        <f>IF(GG$5&gt;$G$4,0,SUMIFS(Fluxo!$O:$O,Fluxo!$U:$U,"&gt;"&amp;GF$5,Fluxo!$U:$U,"&lt;="&amp;GG$5,Fluxo!$D:$D,$D76,Fluxo!$E:$E,"&lt;&gt;"&amp;"PERMUTANTE"))</f>
        <v>0</v>
      </c>
      <c r="GH76" s="18">
        <f>IF(GH$5&gt;$G$4,0,SUMIFS(Fluxo!$O:$O,Fluxo!$U:$U,"&gt;"&amp;GG$5,Fluxo!$U:$U,"&lt;="&amp;GH$5,Fluxo!$D:$D,$D76,Fluxo!$E:$E,"&lt;&gt;"&amp;"PERMUTANTE"))</f>
        <v>0</v>
      </c>
      <c r="GI76" s="18">
        <f>IF(GI$5&gt;$G$4,0,SUMIFS(Fluxo!$O:$O,Fluxo!$U:$U,"&gt;"&amp;GH$5,Fluxo!$U:$U,"&lt;="&amp;GI$5,Fluxo!$D:$D,$D76,Fluxo!$E:$E,"&lt;&gt;"&amp;"PERMUTANTE"))</f>
        <v>0</v>
      </c>
      <c r="GJ76" s="18">
        <f>IF(GJ$5&gt;$G$4,0,SUMIFS(Fluxo!$O:$O,Fluxo!$U:$U,"&gt;"&amp;GI$5,Fluxo!$U:$U,"&lt;="&amp;GJ$5,Fluxo!$D:$D,$D76,Fluxo!$E:$E,"&lt;&gt;"&amp;"PERMUTANTE"))</f>
        <v>0</v>
      </c>
      <c r="GK76" s="18">
        <f>IF(GK$5&gt;$G$4,0,SUMIFS(Fluxo!$O:$O,Fluxo!$U:$U,"&gt;"&amp;GJ$5,Fluxo!$U:$U,"&lt;="&amp;GK$5,Fluxo!$D:$D,$D76,Fluxo!$E:$E,"&lt;&gt;"&amp;"PERMUTANTE"))</f>
        <v>0</v>
      </c>
      <c r="GL76" s="18">
        <f>IF(GL$5&gt;$G$4,0,SUMIFS(Fluxo!$O:$O,Fluxo!$U:$U,"&gt;"&amp;GK$5,Fluxo!$U:$U,"&lt;="&amp;GL$5,Fluxo!$D:$D,$D76,Fluxo!$E:$E,"&lt;&gt;"&amp;"PERMUTANTE"))</f>
        <v>0</v>
      </c>
      <c r="GM76" s="18">
        <f>IF(GM$5&gt;$G$4,0,SUMIFS(Fluxo!$O:$O,Fluxo!$U:$U,"&gt;"&amp;GL$5,Fluxo!$U:$U,"&lt;="&amp;GM$5,Fluxo!$D:$D,$D76,Fluxo!$E:$E,"&lt;&gt;"&amp;"PERMUTANTE"))</f>
        <v>0</v>
      </c>
      <c r="GN76" s="18">
        <f>IF(GN$5&gt;$G$4,0,SUMIFS(Fluxo!$O:$O,Fluxo!$U:$U,"&gt;"&amp;GM$5,Fluxo!$U:$U,"&lt;="&amp;GN$5,Fluxo!$D:$D,$D76,Fluxo!$E:$E,"&lt;&gt;"&amp;"PERMUTANTE"))</f>
        <v>0</v>
      </c>
      <c r="GO76" s="18">
        <f>IF(GO$5&gt;$G$4,0,SUMIFS(Fluxo!$O:$O,Fluxo!$U:$U,"&gt;"&amp;GN$5,Fluxo!$U:$U,"&lt;="&amp;GO$5,Fluxo!$D:$D,$D76,Fluxo!$E:$E,"&lt;&gt;"&amp;"PERMUTANTE"))</f>
        <v>0</v>
      </c>
      <c r="GP76" s="18">
        <f>IF(GP$5&gt;$G$4,0,SUMIFS(Fluxo!$O:$O,Fluxo!$U:$U,"&gt;"&amp;GO$5,Fluxo!$U:$U,"&lt;="&amp;GP$5,Fluxo!$D:$D,$D76,Fluxo!$E:$E,"&lt;&gt;"&amp;"PERMUTANTE"))</f>
        <v>0</v>
      </c>
      <c r="GQ76" s="18">
        <f>IF(GQ$5&gt;$G$4,0,SUMIFS(Fluxo!$O:$O,Fluxo!$U:$U,"&gt;"&amp;GP$5,Fluxo!$U:$U,"&lt;="&amp;GQ$5,Fluxo!$D:$D,$D76,Fluxo!$E:$E,"&lt;&gt;"&amp;"PERMUTANTE"))</f>
        <v>0</v>
      </c>
      <c r="GR76" s="18">
        <f>IF(GR$5&gt;$G$4,0,SUMIFS(Fluxo!$O:$O,Fluxo!$U:$U,"&gt;"&amp;GQ$5,Fluxo!$U:$U,"&lt;="&amp;GR$5,Fluxo!$D:$D,$D76,Fluxo!$E:$E,"&lt;&gt;"&amp;"PERMUTANTE"))</f>
        <v>0</v>
      </c>
      <c r="GS76" s="18">
        <f>IF(GS$5&gt;$G$4,0,SUMIFS(Fluxo!$O:$O,Fluxo!$U:$U,"&gt;"&amp;GR$5,Fluxo!$U:$U,"&lt;="&amp;GS$5,Fluxo!$D:$D,$D76,Fluxo!$E:$E,"&lt;&gt;"&amp;"PERMUTANTE"))</f>
        <v>0</v>
      </c>
      <c r="GT76" s="18">
        <f>IF(GT$5&gt;$G$4,0,SUMIFS(Fluxo!$O:$O,Fluxo!$U:$U,"&gt;"&amp;GS$5,Fluxo!$U:$U,"&lt;="&amp;GT$5,Fluxo!$D:$D,$D76,Fluxo!$E:$E,"&lt;&gt;"&amp;"PERMUTANTE"))</f>
        <v>0</v>
      </c>
      <c r="GU76" s="18">
        <f>IF(GU$5&gt;$G$4,0,SUMIFS(Fluxo!$O:$O,Fluxo!$U:$U,"&gt;"&amp;GT$5,Fluxo!$U:$U,"&lt;="&amp;GU$5,Fluxo!$D:$D,$D76,Fluxo!$E:$E,"&lt;&gt;"&amp;"PERMUTANTE"))</f>
        <v>0</v>
      </c>
      <c r="GV76" s="18">
        <f>IF(GV$5&gt;$G$4,0,SUMIFS(Fluxo!$O:$O,Fluxo!$U:$U,"&gt;"&amp;GU$5,Fluxo!$U:$U,"&lt;="&amp;GV$5,Fluxo!$D:$D,$D76,Fluxo!$E:$E,"&lt;&gt;"&amp;"PERMUTANTE"))</f>
        <v>0</v>
      </c>
      <c r="GW76" s="18">
        <f>IF(GW$5&gt;$G$4,0,SUMIFS(Fluxo!$O:$O,Fluxo!$U:$U,"&gt;"&amp;GV$5,Fluxo!$U:$U,"&lt;="&amp;GW$5,Fluxo!$D:$D,$D76,Fluxo!$E:$E,"&lt;&gt;"&amp;"PERMUTANTE"))</f>
        <v>0</v>
      </c>
      <c r="GX76" s="18">
        <f>IF(GX$5&gt;$G$4,0,SUMIFS(Fluxo!$O:$O,Fluxo!$U:$U,"&gt;"&amp;GW$5,Fluxo!$U:$U,"&lt;="&amp;GX$5,Fluxo!$D:$D,$D76,Fluxo!$E:$E,"&lt;&gt;"&amp;"PERMUTANTE"))</f>
        <v>0</v>
      </c>
      <c r="GY76" s="18">
        <f>IF(GY$5&gt;$G$4,0,SUMIFS(Fluxo!$O:$O,Fluxo!$U:$U,"&gt;"&amp;GX$5,Fluxo!$U:$U,"&lt;="&amp;GY$5,Fluxo!$D:$D,$D76,Fluxo!$E:$E,"&lt;&gt;"&amp;"PERMUTANTE"))</f>
        <v>0</v>
      </c>
      <c r="GZ76" s="18">
        <f>IF(GZ$5&gt;$G$4,0,SUMIFS(Fluxo!$O:$O,Fluxo!$U:$U,"&gt;"&amp;GY$5,Fluxo!$U:$U,"&lt;="&amp;GZ$5,Fluxo!$D:$D,$D76,Fluxo!$E:$E,"&lt;&gt;"&amp;"PERMUTANTE"))</f>
        <v>0</v>
      </c>
      <c r="HA76" s="18">
        <f>IF(HA$5&gt;$G$4,0,SUMIFS(Fluxo!$O:$O,Fluxo!$U:$U,"&gt;"&amp;GZ$5,Fluxo!$U:$U,"&lt;="&amp;HA$5,Fluxo!$D:$D,$D76,Fluxo!$E:$E,"&lt;&gt;"&amp;"PERMUTANTE"))</f>
        <v>0</v>
      </c>
      <c r="HB76" s="18">
        <f>IF(HB$5&gt;$G$4,0,SUMIFS(Fluxo!$O:$O,Fluxo!$U:$U,"&gt;"&amp;HA$5,Fluxo!$U:$U,"&lt;="&amp;HB$5,Fluxo!$D:$D,$D76,Fluxo!$E:$E,"&lt;&gt;"&amp;"PERMUTANTE"))</f>
        <v>0</v>
      </c>
      <c r="HC76" s="18">
        <f>IF(HC$5&gt;$G$4,0,SUMIFS(Fluxo!$O:$O,Fluxo!$U:$U,"&gt;"&amp;HB$5,Fluxo!$U:$U,"&lt;="&amp;HC$5,Fluxo!$D:$D,$D76,Fluxo!$E:$E,"&lt;&gt;"&amp;"PERMUTANTE"))</f>
        <v>0</v>
      </c>
      <c r="HD76" s="18">
        <f>IF(HD$5&gt;$G$4,0,SUMIFS(Fluxo!$O:$O,Fluxo!$U:$U,"&gt;"&amp;HC$5,Fluxo!$U:$U,"&lt;="&amp;HD$5,Fluxo!$D:$D,$D76,Fluxo!$E:$E,"&lt;&gt;"&amp;"PERMUTANTE"))</f>
        <v>0</v>
      </c>
      <c r="HE76" s="18">
        <f>IF(HE$5&gt;$G$4,0,SUMIFS(Fluxo!$O:$O,Fluxo!$U:$U,"&gt;"&amp;HD$5,Fluxo!$U:$U,"&lt;="&amp;HE$5,Fluxo!$D:$D,$D76,Fluxo!$E:$E,"&lt;&gt;"&amp;"PERMUTANTE"))</f>
        <v>0</v>
      </c>
      <c r="HF76" s="18">
        <f>IF(HF$5&gt;$G$4,0,SUMIFS(Fluxo!$O:$O,Fluxo!$U:$U,"&gt;"&amp;HE$5,Fluxo!$U:$U,"&lt;="&amp;HF$5,Fluxo!$D:$D,$D76,Fluxo!$E:$E,"&lt;&gt;"&amp;"PERMUTANTE"))</f>
        <v>0</v>
      </c>
    </row>
    <row r="77" spans="1:214">
      <c r="A77" s="20">
        <f t="shared" si="11"/>
        <v>67</v>
      </c>
      <c r="B77" s="140" t="str">
        <f>'Check Carteira'!C69</f>
        <v>E.1016.99.01.0172</v>
      </c>
      <c r="C77" s="141">
        <v>1</v>
      </c>
      <c r="D77" s="129" t="str">
        <f>'Check Carteira'!F69</f>
        <v>A-0172</v>
      </c>
      <c r="E77" s="21" t="str">
        <f>IFERROR(INDEX(Contratos!L:L,MATCH(D77,Contratos!R:R,0)),"")</f>
        <v/>
      </c>
      <c r="F77" s="139" t="str">
        <f>IFERROR(INDEX(Contratos!G:G,MATCH(D77,Contratos!R:R,0)),"")</f>
        <v/>
      </c>
      <c r="H77" s="83">
        <f t="shared" si="10"/>
        <v>0</v>
      </c>
      <c r="J77" s="18">
        <f>IF(J$5&gt;$G$4,0,SUMIFS(Fluxo!$O:$O,Fluxo!$U:$U,"&gt;"&amp;I$5,Fluxo!$U:$U,"&lt;="&amp;J$5,Fluxo!$D:$D,$D77))</f>
        <v>0</v>
      </c>
      <c r="K77" s="18">
        <f>IF(K$5&gt;$G$4,0,SUMIFS(Fluxo!$O:$O,Fluxo!$U:$U,"&gt;"&amp;J$5,Fluxo!$U:$U,"&lt;="&amp;K$5,Fluxo!$D:$D,$D77))</f>
        <v>0</v>
      </c>
      <c r="L77" s="18">
        <f>IF(L$5&gt;$G$4,0,SUMIFS(Fluxo!$O:$O,Fluxo!$U:$U,"&gt;"&amp;K$5,Fluxo!$U:$U,"&lt;="&amp;L$5,Fluxo!$D:$D,$D77))</f>
        <v>0</v>
      </c>
      <c r="M77" s="18">
        <f>IF(M$5&gt;$G$4,0,SUMIFS(Fluxo!$O:$O,Fluxo!$U:$U,"&gt;"&amp;L$5,Fluxo!$U:$U,"&lt;="&amp;M$5,Fluxo!$D:$D,$D77))</f>
        <v>0</v>
      </c>
      <c r="N77" s="18">
        <f>IF(N$5&gt;$G$4,0,SUMIFS(Fluxo!$O:$O,Fluxo!$U:$U,"&gt;"&amp;M$5,Fluxo!$U:$U,"&lt;="&amp;N$5,Fluxo!$D:$D,$D77))</f>
        <v>0</v>
      </c>
      <c r="O77" s="18">
        <f>IF(O$5&gt;$G$4,0,SUMIFS(Fluxo!$O:$O,Fluxo!$U:$U,"&gt;"&amp;N$5,Fluxo!$U:$U,"&lt;="&amp;O$5,Fluxo!$D:$D,$D77))</f>
        <v>0</v>
      </c>
      <c r="P77" s="18">
        <f>IF(P$5&gt;$G$4,0,SUMIFS(Fluxo!$O:$O,Fluxo!$U:$U,"&gt;"&amp;O$5,Fluxo!$U:$U,"&lt;="&amp;P$5,Fluxo!$D:$D,$D77))</f>
        <v>0</v>
      </c>
      <c r="Q77" s="18">
        <f>IF(Q$5&gt;$G$4,0,SUMIFS(Fluxo!$O:$O,Fluxo!$U:$U,"&gt;"&amp;P$5,Fluxo!$U:$U,"&lt;="&amp;Q$5,Fluxo!$D:$D,$D77))</f>
        <v>0</v>
      </c>
      <c r="R77" s="18">
        <f>IF(R$5&gt;$G$4,0,SUMIFS(Fluxo!$O:$O,Fluxo!$U:$U,"&gt;"&amp;Q$5,Fluxo!$U:$U,"&lt;="&amp;R$5,Fluxo!$D:$D,$D77))</f>
        <v>0</v>
      </c>
      <c r="S77" s="18">
        <f>IF(S$5&gt;$G$4,0,SUMIFS(Fluxo!$O:$O,Fluxo!$U:$U,"&gt;"&amp;R$5,Fluxo!$U:$U,"&lt;="&amp;S$5,Fluxo!$D:$D,$D77,Fluxo!$E:$E,"&lt;&gt;"&amp;"PERMUTANTE"))</f>
        <v>0</v>
      </c>
      <c r="T77" s="18">
        <f>IF(T$5&gt;$G$4,0,SUMIFS(Fluxo!$O:$O,Fluxo!$U:$U,"&gt;"&amp;S$5,Fluxo!$U:$U,"&lt;="&amp;T$5,Fluxo!$D:$D,$D77,Fluxo!$E:$E,"&lt;&gt;"&amp;"PERMUTANTE"))</f>
        <v>0</v>
      </c>
      <c r="U77" s="18">
        <f>IF(U$5&gt;$G$4,0,SUMIFS(Fluxo!$O:$O,Fluxo!$U:$U,"&gt;"&amp;T$5,Fluxo!$U:$U,"&lt;="&amp;U$5,Fluxo!$D:$D,$D77,Fluxo!$E:$E,"&lt;&gt;"&amp;"PERMUTANTE"))</f>
        <v>0</v>
      </c>
      <c r="V77" s="18">
        <f>IF(V$5&gt;$G$4,0,SUMIFS(Fluxo!$O:$O,Fluxo!$U:$U,"&gt;"&amp;U$5,Fluxo!$U:$U,"&lt;="&amp;V$5,Fluxo!$D:$D,$D77,Fluxo!$E:$E,"&lt;&gt;"&amp;"PERMUTANTE"))</f>
        <v>0</v>
      </c>
      <c r="W77" s="18">
        <f>IF(W$5&gt;$G$4,0,SUMIFS(Fluxo!$O:$O,Fluxo!$U:$U,"&gt;"&amp;V$5,Fluxo!$U:$U,"&lt;="&amp;W$5,Fluxo!$D:$D,$D77,Fluxo!$E:$E,"&lt;&gt;"&amp;"PERMUTANTE"))</f>
        <v>0</v>
      </c>
      <c r="X77" s="18">
        <f>IF(X$5&gt;$G$4,0,SUMIFS(Fluxo!$O:$O,Fluxo!$U:$U,"&gt;"&amp;W$5,Fluxo!$U:$U,"&lt;="&amp;X$5,Fluxo!$D:$D,$D77,Fluxo!$E:$E,"&lt;&gt;"&amp;"PERMUTANTE"))</f>
        <v>0</v>
      </c>
      <c r="Y77" s="18">
        <f>IF(Y$5&gt;$G$4,0,SUMIFS(Fluxo!$O:$O,Fluxo!$U:$U,"&gt;"&amp;X$5,Fluxo!$U:$U,"&lt;="&amp;Y$5,Fluxo!$D:$D,$D77,Fluxo!$E:$E,"&lt;&gt;"&amp;"PERMUTANTE"))</f>
        <v>0</v>
      </c>
      <c r="Z77" s="18">
        <f>IF(Z$5&gt;$G$4,0,SUMIFS(Fluxo!$O:$O,Fluxo!$U:$U,"&gt;"&amp;Y$5,Fluxo!$U:$U,"&lt;="&amp;Z$5,Fluxo!$D:$D,$D77,Fluxo!$E:$E,"&lt;&gt;"&amp;"PERMUTANTE"))</f>
        <v>0</v>
      </c>
      <c r="AA77" s="18">
        <f>IF(AA$5&gt;$G$4,0,SUMIFS(Fluxo!$O:$O,Fluxo!$U:$U,"&gt;"&amp;Z$5,Fluxo!$U:$U,"&lt;="&amp;AA$5,Fluxo!$D:$D,$D77,Fluxo!$E:$E,"&lt;&gt;"&amp;"PERMUTANTE"))</f>
        <v>0</v>
      </c>
      <c r="AB77" s="18">
        <f>IF(AB$5&gt;$G$4,0,SUMIFS(Fluxo!$O:$O,Fluxo!$U:$U,"&gt;"&amp;AA$5,Fluxo!$U:$U,"&lt;="&amp;AB$5,Fluxo!$D:$D,$D77,Fluxo!$E:$E,"&lt;&gt;"&amp;"PERMUTANTE"))</f>
        <v>0</v>
      </c>
      <c r="AC77" s="18">
        <f>IF(AC$5&gt;$G$4,0,SUMIFS(Fluxo!$O:$O,Fluxo!$U:$U,"&gt;"&amp;AB$5,Fluxo!$U:$U,"&lt;="&amp;AC$5,Fluxo!$D:$D,$D77,Fluxo!$E:$E,"&lt;&gt;"&amp;"PERMUTANTE"))</f>
        <v>0</v>
      </c>
      <c r="AD77" s="18">
        <f>IF(AD$5&gt;$G$4,0,SUMIFS(Fluxo!$O:$O,Fluxo!$U:$U,"&gt;"&amp;AC$5,Fluxo!$U:$U,"&lt;="&amp;AD$5,Fluxo!$D:$D,$D77,Fluxo!$E:$E,"&lt;&gt;"&amp;"PERMUTANTE"))</f>
        <v>0</v>
      </c>
      <c r="AE77" s="18">
        <f>IF(AE$5&gt;$G$4,0,SUMIFS(Fluxo!$O:$O,Fluxo!$U:$U,"&gt;"&amp;AD$5,Fluxo!$U:$U,"&lt;="&amp;AE$5,Fluxo!$D:$D,$D77,Fluxo!$E:$E,"&lt;&gt;"&amp;"PERMUTANTE"))</f>
        <v>0</v>
      </c>
      <c r="AF77" s="18">
        <f>IF(AF$5&gt;$G$4,0,SUMIFS(Fluxo!$O:$O,Fluxo!$U:$U,"&gt;"&amp;AE$5,Fluxo!$U:$U,"&lt;="&amp;AF$5,Fluxo!$D:$D,$D77,Fluxo!$E:$E,"&lt;&gt;"&amp;"PERMUTANTE"))</f>
        <v>0</v>
      </c>
      <c r="AG77" s="18">
        <f>IF(AG$5&gt;$G$4,0,SUMIFS(Fluxo!$O:$O,Fluxo!$U:$U,"&gt;"&amp;AF$5,Fluxo!$U:$U,"&lt;="&amp;AG$5,Fluxo!$D:$D,$D77,Fluxo!$E:$E,"&lt;&gt;"&amp;"PERMUTANTE"))</f>
        <v>0</v>
      </c>
      <c r="AH77" s="18">
        <f>IF(AH$5&gt;$G$4,0,SUMIFS(Fluxo!$O:$O,Fluxo!$U:$U,"&gt;"&amp;AG$5,Fluxo!$U:$U,"&lt;="&amp;AH$5,Fluxo!$D:$D,$D77,Fluxo!$E:$E,"&lt;&gt;"&amp;"PERMUTANTE"))</f>
        <v>0</v>
      </c>
      <c r="AI77" s="18">
        <f>IF(AI$5&gt;$G$4,0,SUMIFS(Fluxo!$O:$O,Fluxo!$U:$U,"&gt;"&amp;AH$5,Fluxo!$U:$U,"&lt;="&amp;AI$5,Fluxo!$D:$D,$D77,Fluxo!$E:$E,"&lt;&gt;"&amp;"PERMUTANTE"))</f>
        <v>0</v>
      </c>
      <c r="AJ77" s="18">
        <f>IF(AJ$5&gt;$G$4,0,SUMIFS(Fluxo!$O:$O,Fluxo!$U:$U,"&gt;"&amp;AI$5,Fluxo!$U:$U,"&lt;="&amp;AJ$5,Fluxo!$D:$D,$D77,Fluxo!$E:$E,"&lt;&gt;"&amp;"PERMUTANTE"))</f>
        <v>0</v>
      </c>
      <c r="AK77" s="18">
        <f>IF(AK$5&gt;$G$4,0,SUMIFS(Fluxo!$O:$O,Fluxo!$U:$U,"&gt;"&amp;AJ$5,Fluxo!$U:$U,"&lt;="&amp;AK$5,Fluxo!$D:$D,$D77,Fluxo!$E:$E,"&lt;&gt;"&amp;"PERMUTANTE"))</f>
        <v>0</v>
      </c>
      <c r="AL77" s="18">
        <f>IF(AL$5&gt;$G$4,0,SUMIFS(Fluxo!$O:$O,Fluxo!$U:$U,"&gt;"&amp;AK$5,Fluxo!$U:$U,"&lt;="&amp;AL$5,Fluxo!$D:$D,$D77,Fluxo!$E:$E,"&lt;&gt;"&amp;"PERMUTANTE"))</f>
        <v>0</v>
      </c>
      <c r="AM77" s="18">
        <f>IF(AM$5&gt;$G$4,0,SUMIFS(Fluxo!$O:$O,Fluxo!$U:$U,"&gt;"&amp;AL$5,Fluxo!$U:$U,"&lt;="&amp;AM$5,Fluxo!$D:$D,$D77,Fluxo!$E:$E,"&lt;&gt;"&amp;"PERMUTANTE"))</f>
        <v>0</v>
      </c>
      <c r="AN77" s="18">
        <f>IF(AN$5&gt;$G$4,0,SUMIFS(Fluxo!$O:$O,Fluxo!$U:$U,"&gt;"&amp;AM$5,Fluxo!$U:$U,"&lt;="&amp;AN$5,Fluxo!$D:$D,$D77,Fluxo!$E:$E,"&lt;&gt;"&amp;"PERMUTANTE"))</f>
        <v>0</v>
      </c>
      <c r="AO77" s="18">
        <f>IF(AO$5&gt;$G$4,0,SUMIFS(Fluxo!$O:$O,Fluxo!$U:$U,"&gt;"&amp;AN$5,Fluxo!$U:$U,"&lt;="&amp;AO$5,Fluxo!$D:$D,$D77,Fluxo!$E:$E,"&lt;&gt;"&amp;"PERMUTANTE"))</f>
        <v>0</v>
      </c>
      <c r="AP77" s="18">
        <f>IF(AP$5&gt;$G$4,0,SUMIFS(Fluxo!$O:$O,Fluxo!$U:$U,"&gt;"&amp;AO$5,Fluxo!$U:$U,"&lt;="&amp;AP$5,Fluxo!$D:$D,$D77,Fluxo!$E:$E,"&lt;&gt;"&amp;"PERMUTANTE"))</f>
        <v>0</v>
      </c>
      <c r="AQ77" s="18">
        <f>IF(AQ$5&gt;$G$4,0,SUMIFS(Fluxo!$O:$O,Fluxo!$U:$U,"&gt;"&amp;AP$5,Fluxo!$U:$U,"&lt;="&amp;AQ$5,Fluxo!$D:$D,$D77,Fluxo!$E:$E,"&lt;&gt;"&amp;"PERMUTANTE"))</f>
        <v>0</v>
      </c>
      <c r="AR77" s="18">
        <f>IF(AR$5&gt;$G$4,0,SUMIFS(Fluxo!$O:$O,Fluxo!$U:$U,"&gt;"&amp;AQ$5,Fluxo!$U:$U,"&lt;="&amp;AR$5,Fluxo!$D:$D,$D77,Fluxo!$E:$E,"&lt;&gt;"&amp;"PERMUTANTE"))</f>
        <v>0</v>
      </c>
      <c r="AS77" s="18">
        <f>IF(AS$5&gt;$G$4,0,SUMIFS(Fluxo!$O:$O,Fluxo!$U:$U,"&gt;"&amp;AR$5,Fluxo!$U:$U,"&lt;="&amp;AS$5,Fluxo!$D:$D,$D77,Fluxo!$E:$E,"&lt;&gt;"&amp;"PERMUTANTE"))</f>
        <v>0</v>
      </c>
      <c r="AT77" s="18">
        <f>IF(AT$5&gt;$G$4,0,SUMIFS(Fluxo!$O:$O,Fluxo!$U:$U,"&gt;"&amp;AS$5,Fluxo!$U:$U,"&lt;="&amp;AT$5,Fluxo!$D:$D,$D77,Fluxo!$E:$E,"&lt;&gt;"&amp;"PERMUTANTE"))</f>
        <v>0</v>
      </c>
      <c r="AU77" s="18">
        <f>IF(AU$5&gt;$G$4,0,SUMIFS(Fluxo!$O:$O,Fluxo!$U:$U,"&gt;"&amp;AT$5,Fluxo!$U:$U,"&lt;="&amp;AU$5,Fluxo!$D:$D,$D77,Fluxo!$E:$E,"&lt;&gt;"&amp;"PERMUTANTE"))</f>
        <v>0</v>
      </c>
      <c r="AV77" s="18">
        <f>IF(AV$5&gt;$G$4,0,SUMIFS(Fluxo!$O:$O,Fluxo!$U:$U,"&gt;"&amp;AU$5,Fluxo!$U:$U,"&lt;="&amp;AV$5,Fluxo!$D:$D,$D77,Fluxo!$E:$E,"&lt;&gt;"&amp;"PERMUTANTE"))</f>
        <v>0</v>
      </c>
      <c r="AW77" s="18">
        <f>IF(AW$5&gt;$G$4,0,SUMIFS(Fluxo!$O:$O,Fluxo!$U:$U,"&gt;"&amp;AV$5,Fluxo!$U:$U,"&lt;="&amp;AW$5,Fluxo!$D:$D,$D77,Fluxo!$E:$E,"&lt;&gt;"&amp;"PERMUTANTE"))</f>
        <v>0</v>
      </c>
      <c r="AX77" s="18">
        <f>IF(AX$5&gt;$G$4,0,SUMIFS(Fluxo!$O:$O,Fluxo!$U:$U,"&gt;"&amp;AW$5,Fluxo!$U:$U,"&lt;="&amp;AX$5,Fluxo!$D:$D,$D77,Fluxo!$E:$E,"&lt;&gt;"&amp;"PERMUTANTE"))</f>
        <v>0</v>
      </c>
      <c r="AY77" s="18">
        <f>IF(AY$5&gt;$G$4,0,SUMIFS(Fluxo!$O:$O,Fluxo!$U:$U,"&gt;"&amp;AX$5,Fluxo!$U:$U,"&lt;="&amp;AY$5,Fluxo!$D:$D,$D77,Fluxo!$E:$E,"&lt;&gt;"&amp;"PERMUTANTE"))</f>
        <v>0</v>
      </c>
      <c r="AZ77" s="18">
        <f>IF(AZ$5&gt;$G$4,0,SUMIFS(Fluxo!$O:$O,Fluxo!$U:$U,"&gt;"&amp;AY$5,Fluxo!$U:$U,"&lt;="&amp;AZ$5,Fluxo!$D:$D,$D77,Fluxo!$E:$E,"&lt;&gt;"&amp;"PERMUTANTE"))</f>
        <v>0</v>
      </c>
      <c r="BA77" s="18">
        <f>IF(BA$5&gt;$G$4,0,SUMIFS(Fluxo!$O:$O,Fluxo!$U:$U,"&gt;"&amp;AZ$5,Fluxo!$U:$U,"&lt;="&amp;BA$5,Fluxo!$D:$D,$D77,Fluxo!$E:$E,"&lt;&gt;"&amp;"PERMUTANTE"))</f>
        <v>0</v>
      </c>
      <c r="BB77" s="18">
        <f>IF(BB$5&gt;$G$4,0,SUMIFS(Fluxo!$O:$O,Fluxo!$U:$U,"&gt;"&amp;BA$5,Fluxo!$U:$U,"&lt;="&amp;BB$5,Fluxo!$D:$D,$D77,Fluxo!$E:$E,"&lt;&gt;"&amp;"PERMUTANTE"))</f>
        <v>0</v>
      </c>
      <c r="BC77" s="18">
        <f>IF(BC$5&gt;$G$4,0,SUMIFS(Fluxo!$O:$O,Fluxo!$U:$U,"&gt;"&amp;BB$5,Fluxo!$U:$U,"&lt;="&amp;BC$5,Fluxo!$D:$D,$D77,Fluxo!$E:$E,"&lt;&gt;"&amp;"PERMUTANTE"))</f>
        <v>0</v>
      </c>
      <c r="BD77" s="18">
        <f>IF(BD$5&gt;$G$4,0,SUMIFS(Fluxo!$O:$O,Fluxo!$U:$U,"&gt;"&amp;BC$5,Fluxo!$U:$U,"&lt;="&amp;BD$5,Fluxo!$D:$D,$D77,Fluxo!$E:$E,"&lt;&gt;"&amp;"PERMUTANTE"))</f>
        <v>0</v>
      </c>
      <c r="BE77" s="18">
        <f>IF(BE$5&gt;$G$4,0,SUMIFS(Fluxo!$O:$O,Fluxo!$U:$U,"&gt;"&amp;BD$5,Fluxo!$U:$U,"&lt;="&amp;BE$5,Fluxo!$D:$D,$D77,Fluxo!$E:$E,"&lt;&gt;"&amp;"PERMUTANTE"))</f>
        <v>0</v>
      </c>
      <c r="BF77" s="18">
        <f>IF(BF$5&gt;$G$4,0,SUMIFS(Fluxo!$O:$O,Fluxo!$U:$U,"&gt;"&amp;BE$5,Fluxo!$U:$U,"&lt;="&amp;BF$5,Fluxo!$D:$D,$D77,Fluxo!$E:$E,"&lt;&gt;"&amp;"PERMUTANTE"))</f>
        <v>0</v>
      </c>
      <c r="BG77" s="18">
        <f>IF(BG$5&gt;$G$4,0,SUMIFS(Fluxo!$O:$O,Fluxo!$U:$U,"&gt;"&amp;BF$5,Fluxo!$U:$U,"&lt;="&amp;BG$5,Fluxo!$D:$D,$D77,Fluxo!$E:$E,"&lt;&gt;"&amp;"PERMUTANTE"))</f>
        <v>0</v>
      </c>
      <c r="BH77" s="18">
        <f>IF(BH$5&gt;$G$4,0,SUMIFS(Fluxo!$O:$O,Fluxo!$U:$U,"&gt;"&amp;BG$5,Fluxo!$U:$U,"&lt;="&amp;BH$5,Fluxo!$D:$D,$D77,Fluxo!$E:$E,"&lt;&gt;"&amp;"PERMUTANTE"))</f>
        <v>0</v>
      </c>
      <c r="BI77" s="18">
        <f>IF(BI$5&gt;$G$4,0,SUMIFS(Fluxo!$O:$O,Fluxo!$U:$U,"&gt;"&amp;BH$5,Fluxo!$U:$U,"&lt;="&amp;BI$5,Fluxo!$D:$D,$D77,Fluxo!$E:$E,"&lt;&gt;"&amp;"PERMUTANTE"))</f>
        <v>0</v>
      </c>
      <c r="BJ77" s="18">
        <f>IF(BJ$5&gt;$G$4,0,SUMIFS(Fluxo!$O:$O,Fluxo!$U:$U,"&gt;"&amp;BI$5,Fluxo!$U:$U,"&lt;="&amp;BJ$5,Fluxo!$D:$D,$D77,Fluxo!$E:$E,"&lt;&gt;"&amp;"PERMUTANTE"))</f>
        <v>0</v>
      </c>
      <c r="BK77" s="18">
        <f>IF(BK$5&gt;$G$4,0,SUMIFS(Fluxo!$O:$O,Fluxo!$U:$U,"&gt;"&amp;BJ$5,Fluxo!$U:$U,"&lt;="&amp;BK$5,Fluxo!$D:$D,$D77,Fluxo!$E:$E,"&lt;&gt;"&amp;"PERMUTANTE"))</f>
        <v>0</v>
      </c>
      <c r="BL77" s="18">
        <f>IF(BL$5&gt;$G$4,0,SUMIFS(Fluxo!$O:$O,Fluxo!$U:$U,"&gt;"&amp;BK$5,Fluxo!$U:$U,"&lt;="&amp;BL$5,Fluxo!$D:$D,$D77,Fluxo!$E:$E,"&lt;&gt;"&amp;"PERMUTANTE"))</f>
        <v>0</v>
      </c>
      <c r="BM77" s="18">
        <f>IF(BM$5&gt;$G$4,0,SUMIFS(Fluxo!$O:$O,Fluxo!$U:$U,"&gt;"&amp;BL$5,Fluxo!$U:$U,"&lt;="&amp;BM$5,Fluxo!$D:$D,$D77,Fluxo!$E:$E,"&lt;&gt;"&amp;"PERMUTANTE"))</f>
        <v>0</v>
      </c>
      <c r="BN77" s="18">
        <f>IF(BN$5&gt;$G$4,0,SUMIFS(Fluxo!$O:$O,Fluxo!$U:$U,"&gt;"&amp;BM$5,Fluxo!$U:$U,"&lt;="&amp;BN$5,Fluxo!$D:$D,$D77,Fluxo!$E:$E,"&lt;&gt;"&amp;"PERMUTANTE"))</f>
        <v>0</v>
      </c>
      <c r="BO77" s="18">
        <f>IF(BO$5&gt;$G$4,0,SUMIFS(Fluxo!$O:$O,Fluxo!$U:$U,"&gt;"&amp;BN$5,Fluxo!$U:$U,"&lt;="&amp;BO$5,Fluxo!$D:$D,$D77,Fluxo!$E:$E,"&lt;&gt;"&amp;"PERMUTANTE"))</f>
        <v>0</v>
      </c>
      <c r="BP77" s="18">
        <f>IF(BP$5&gt;$G$4,0,SUMIFS(Fluxo!$O:$O,Fluxo!$U:$U,"&gt;"&amp;BO$5,Fluxo!$U:$U,"&lt;="&amp;BP$5,Fluxo!$D:$D,$D77,Fluxo!$E:$E,"&lt;&gt;"&amp;"PERMUTANTE"))</f>
        <v>0</v>
      </c>
      <c r="BQ77" s="18">
        <f>IF(BQ$5&gt;$G$4,0,SUMIFS(Fluxo!$O:$O,Fluxo!$U:$U,"&gt;"&amp;BP$5,Fluxo!$U:$U,"&lt;="&amp;BQ$5,Fluxo!$D:$D,$D77,Fluxo!$E:$E,"&lt;&gt;"&amp;"PERMUTANTE"))</f>
        <v>0</v>
      </c>
      <c r="BR77" s="18">
        <f>IF(BR$5&gt;$G$4,0,SUMIFS(Fluxo!$O:$O,Fluxo!$U:$U,"&gt;"&amp;BQ$5,Fluxo!$U:$U,"&lt;="&amp;BR$5,Fluxo!$D:$D,$D77,Fluxo!$E:$E,"&lt;&gt;"&amp;"PERMUTANTE"))</f>
        <v>0</v>
      </c>
      <c r="BS77" s="18">
        <f>IF(BS$5&gt;$G$4,0,SUMIFS(Fluxo!$O:$O,Fluxo!$U:$U,"&gt;"&amp;BR$5,Fluxo!$U:$U,"&lt;="&amp;BS$5,Fluxo!$D:$D,$D77,Fluxo!$E:$E,"&lt;&gt;"&amp;"PERMUTANTE"))</f>
        <v>0</v>
      </c>
      <c r="BT77" s="18">
        <f>IF(BT$5&gt;$G$4,0,SUMIFS(Fluxo!$O:$O,Fluxo!$U:$U,"&gt;"&amp;BS$5,Fluxo!$U:$U,"&lt;="&amp;BT$5,Fluxo!$D:$D,$D77,Fluxo!$E:$E,"&lt;&gt;"&amp;"PERMUTANTE"))</f>
        <v>0</v>
      </c>
      <c r="BU77" s="18">
        <f>IF(BU$5&gt;$G$4,0,SUMIFS(Fluxo!$O:$O,Fluxo!$U:$U,"&gt;"&amp;BT$5,Fluxo!$U:$U,"&lt;="&amp;BU$5,Fluxo!$D:$D,$D77,Fluxo!$E:$E,"&lt;&gt;"&amp;"PERMUTANTE"))</f>
        <v>0</v>
      </c>
      <c r="BV77" s="18">
        <f>IF(BV$5&gt;$G$4,0,SUMIFS(Fluxo!$O:$O,Fluxo!$U:$U,"&gt;"&amp;BU$5,Fluxo!$U:$U,"&lt;="&amp;BV$5,Fluxo!$D:$D,$D77,Fluxo!$E:$E,"&lt;&gt;"&amp;"PERMUTANTE"))</f>
        <v>0</v>
      </c>
      <c r="BW77" s="18">
        <f>IF(BW$5&gt;$G$4,0,SUMIFS(Fluxo!$O:$O,Fluxo!$U:$U,"&gt;"&amp;BV$5,Fluxo!$U:$U,"&lt;="&amp;BW$5,Fluxo!$D:$D,$D77,Fluxo!$E:$E,"&lt;&gt;"&amp;"PERMUTANTE"))</f>
        <v>0</v>
      </c>
      <c r="BX77" s="18">
        <f>IF(BX$5&gt;$G$4,0,SUMIFS(Fluxo!$O:$O,Fluxo!$U:$U,"&gt;"&amp;BW$5,Fluxo!$U:$U,"&lt;="&amp;BX$5,Fluxo!$D:$D,$D77,Fluxo!$E:$E,"&lt;&gt;"&amp;"PERMUTANTE"))</f>
        <v>0</v>
      </c>
      <c r="BY77" s="18">
        <f>IF(BY$5&gt;$G$4,0,SUMIFS(Fluxo!$O:$O,Fluxo!$U:$U,"&gt;"&amp;BX$5,Fluxo!$U:$U,"&lt;="&amp;BY$5,Fluxo!$D:$D,$D77,Fluxo!$E:$E,"&lt;&gt;"&amp;"PERMUTANTE"))</f>
        <v>0</v>
      </c>
      <c r="BZ77" s="18">
        <f>IF(BZ$5&gt;$G$4,0,SUMIFS(Fluxo!$O:$O,Fluxo!$U:$U,"&gt;"&amp;BY$5,Fluxo!$U:$U,"&lt;="&amp;BZ$5,Fluxo!$D:$D,$D77,Fluxo!$E:$E,"&lt;&gt;"&amp;"PERMUTANTE"))</f>
        <v>0</v>
      </c>
      <c r="CA77" s="18">
        <f>IF(CA$5&gt;$G$4,0,SUMIFS(Fluxo!$O:$O,Fluxo!$U:$U,"&gt;"&amp;BZ$5,Fluxo!$U:$U,"&lt;="&amp;CA$5,Fluxo!$D:$D,$D77,Fluxo!$E:$E,"&lt;&gt;"&amp;"PERMUTANTE"))</f>
        <v>0</v>
      </c>
      <c r="CB77" s="18">
        <f>IF(CB$5&gt;$G$4,0,SUMIFS(Fluxo!$O:$O,Fluxo!$U:$U,"&gt;"&amp;CA$5,Fluxo!$U:$U,"&lt;="&amp;CB$5,Fluxo!$D:$D,$D77,Fluxo!$E:$E,"&lt;&gt;"&amp;"PERMUTANTE"))</f>
        <v>0</v>
      </c>
      <c r="CC77" s="18">
        <f>IF(CC$5&gt;$G$4,0,SUMIFS(Fluxo!$O:$O,Fluxo!$U:$U,"&gt;"&amp;CB$5,Fluxo!$U:$U,"&lt;="&amp;CC$5,Fluxo!$D:$D,$D77,Fluxo!$E:$E,"&lt;&gt;"&amp;"PERMUTANTE"))</f>
        <v>0</v>
      </c>
      <c r="CD77" s="18">
        <f>IF(CD$5&gt;$G$4,0,SUMIFS(Fluxo!$O:$O,Fluxo!$U:$U,"&gt;"&amp;CC$5,Fluxo!$U:$U,"&lt;="&amp;CD$5,Fluxo!$D:$D,$D77,Fluxo!$E:$E,"&lt;&gt;"&amp;"PERMUTANTE"))</f>
        <v>0</v>
      </c>
      <c r="CE77" s="18">
        <f>IF(CE$5&gt;$G$4,0,SUMIFS(Fluxo!$O:$O,Fluxo!$U:$U,"&gt;"&amp;CD$5,Fluxo!$U:$U,"&lt;="&amp;CE$5,Fluxo!$D:$D,$D77,Fluxo!$E:$E,"&lt;&gt;"&amp;"PERMUTANTE"))</f>
        <v>0</v>
      </c>
      <c r="CF77" s="18">
        <f>IF(CF$5&gt;$G$4,0,SUMIFS(Fluxo!$O:$O,Fluxo!$U:$U,"&gt;"&amp;CE$5,Fluxo!$U:$U,"&lt;="&amp;CF$5,Fluxo!$D:$D,$D77,Fluxo!$E:$E,"&lt;&gt;"&amp;"PERMUTANTE"))</f>
        <v>0</v>
      </c>
      <c r="CG77" s="18">
        <f>IF(CG$5&gt;$G$4,0,SUMIFS(Fluxo!$O:$O,Fluxo!$U:$U,"&gt;"&amp;CF$5,Fluxo!$U:$U,"&lt;="&amp;CG$5,Fluxo!$D:$D,$D77,Fluxo!$E:$E,"&lt;&gt;"&amp;"PERMUTANTE"))</f>
        <v>0</v>
      </c>
      <c r="CH77" s="18">
        <f>IF(CH$5&gt;$G$4,0,SUMIFS(Fluxo!$O:$O,Fluxo!$U:$U,"&gt;"&amp;CG$5,Fluxo!$U:$U,"&lt;="&amp;CH$5,Fluxo!$D:$D,$D77,Fluxo!$E:$E,"&lt;&gt;"&amp;"PERMUTANTE"))</f>
        <v>0</v>
      </c>
      <c r="CI77" s="18">
        <f>IF(CI$5&gt;$G$4,0,SUMIFS(Fluxo!$O:$O,Fluxo!$U:$U,"&gt;"&amp;CH$5,Fluxo!$U:$U,"&lt;="&amp;CI$5,Fluxo!$D:$D,$D77,Fluxo!$E:$E,"&lt;&gt;"&amp;"PERMUTANTE"))</f>
        <v>0</v>
      </c>
      <c r="CJ77" s="18">
        <f>IF(CJ$5&gt;$G$4,0,SUMIFS(Fluxo!$O:$O,Fluxo!$U:$U,"&gt;"&amp;CI$5,Fluxo!$U:$U,"&lt;="&amp;CJ$5,Fluxo!$D:$D,$D77,Fluxo!$E:$E,"&lt;&gt;"&amp;"PERMUTANTE"))</f>
        <v>0</v>
      </c>
      <c r="CK77" s="18">
        <f>IF(CK$5&gt;$G$4,0,SUMIFS(Fluxo!$O:$O,Fluxo!$U:$U,"&gt;"&amp;CJ$5,Fluxo!$U:$U,"&lt;="&amp;CK$5,Fluxo!$D:$D,$D77,Fluxo!$E:$E,"&lt;&gt;"&amp;"PERMUTANTE"))</f>
        <v>0</v>
      </c>
      <c r="CL77" s="18">
        <f>IF(CL$5&gt;$G$4,0,SUMIFS(Fluxo!$O:$O,Fluxo!$U:$U,"&gt;"&amp;CK$5,Fluxo!$U:$U,"&lt;="&amp;CL$5,Fluxo!$D:$D,$D77,Fluxo!$E:$E,"&lt;&gt;"&amp;"PERMUTANTE"))</f>
        <v>0</v>
      </c>
      <c r="CM77" s="18">
        <f>IF(CM$5&gt;$G$4,0,SUMIFS(Fluxo!$O:$O,Fluxo!$U:$U,"&gt;"&amp;CL$5,Fluxo!$U:$U,"&lt;="&amp;CM$5,Fluxo!$D:$D,$D77,Fluxo!$E:$E,"&lt;&gt;"&amp;"PERMUTANTE"))</f>
        <v>0</v>
      </c>
      <c r="CN77" s="18">
        <f>IF(CN$5&gt;$G$4,0,SUMIFS(Fluxo!$O:$O,Fluxo!$U:$U,"&gt;"&amp;CM$5,Fluxo!$U:$U,"&lt;="&amp;CN$5,Fluxo!$D:$D,$D77,Fluxo!$E:$E,"&lt;&gt;"&amp;"PERMUTANTE"))</f>
        <v>0</v>
      </c>
      <c r="CO77" s="18">
        <f>IF(CO$5&gt;$G$4,0,SUMIFS(Fluxo!$O:$O,Fluxo!$U:$U,"&gt;"&amp;CN$5,Fluxo!$U:$U,"&lt;="&amp;CO$5,Fluxo!$D:$D,$D77,Fluxo!$E:$E,"&lt;&gt;"&amp;"PERMUTANTE"))</f>
        <v>0</v>
      </c>
      <c r="CP77" s="18">
        <f>IF(CP$5&gt;$G$4,0,SUMIFS(Fluxo!$O:$O,Fluxo!$U:$U,"&gt;"&amp;CO$5,Fluxo!$U:$U,"&lt;="&amp;CP$5,Fluxo!$D:$D,$D77,Fluxo!$E:$E,"&lt;&gt;"&amp;"PERMUTANTE"))</f>
        <v>0</v>
      </c>
      <c r="CQ77" s="18">
        <f>IF(CQ$5&gt;$G$4,0,SUMIFS(Fluxo!$O:$O,Fluxo!$U:$U,"&gt;"&amp;CP$5,Fluxo!$U:$U,"&lt;="&amp;CQ$5,Fluxo!$D:$D,$D77,Fluxo!$E:$E,"&lt;&gt;"&amp;"PERMUTANTE"))</f>
        <v>0</v>
      </c>
      <c r="CR77" s="18">
        <f>IF(CR$5&gt;$G$4,0,SUMIFS(Fluxo!$O:$O,Fluxo!$U:$U,"&gt;"&amp;CQ$5,Fluxo!$U:$U,"&lt;="&amp;CR$5,Fluxo!$D:$D,$D77,Fluxo!$E:$E,"&lt;&gt;"&amp;"PERMUTANTE"))</f>
        <v>0</v>
      </c>
      <c r="CS77" s="18">
        <f>IF(CS$5&gt;$G$4,0,SUMIFS(Fluxo!$O:$O,Fluxo!$U:$U,"&gt;"&amp;CR$5,Fluxo!$U:$U,"&lt;="&amp;CS$5,Fluxo!$D:$D,$D77,Fluxo!$E:$E,"&lt;&gt;"&amp;"PERMUTANTE"))</f>
        <v>0</v>
      </c>
      <c r="CT77" s="18">
        <f>IF(CT$5&gt;$G$4,0,SUMIFS(Fluxo!$O:$O,Fluxo!$U:$U,"&gt;"&amp;CS$5,Fluxo!$U:$U,"&lt;="&amp;CT$5,Fluxo!$D:$D,$D77,Fluxo!$E:$E,"&lt;&gt;"&amp;"PERMUTANTE"))</f>
        <v>0</v>
      </c>
      <c r="CU77" s="18">
        <f>IF(CU$5&gt;$G$4,0,SUMIFS(Fluxo!$O:$O,Fluxo!$U:$U,"&gt;"&amp;CT$5,Fluxo!$U:$U,"&lt;="&amp;CU$5,Fluxo!$D:$D,$D77,Fluxo!$E:$E,"&lt;&gt;"&amp;"PERMUTANTE"))</f>
        <v>0</v>
      </c>
      <c r="CV77" s="18">
        <f>IF(CV$5&gt;$G$4,0,SUMIFS(Fluxo!$O:$O,Fluxo!$U:$U,"&gt;"&amp;CU$5,Fluxo!$U:$U,"&lt;="&amp;CV$5,Fluxo!$D:$D,$D77,Fluxo!$E:$E,"&lt;&gt;"&amp;"PERMUTANTE"))</f>
        <v>0</v>
      </c>
      <c r="CW77" s="18">
        <f>IF(CW$5&gt;$G$4,0,SUMIFS(Fluxo!$O:$O,Fluxo!$U:$U,"&gt;"&amp;CV$5,Fluxo!$U:$U,"&lt;="&amp;CW$5,Fluxo!$D:$D,$D77,Fluxo!$E:$E,"&lt;&gt;"&amp;"PERMUTANTE"))</f>
        <v>0</v>
      </c>
      <c r="CX77" s="18">
        <f>IF(CX$5&gt;$G$4,0,SUMIFS(Fluxo!$O:$O,Fluxo!$U:$U,"&gt;"&amp;CW$5,Fluxo!$U:$U,"&lt;="&amp;CX$5,Fluxo!$D:$D,$D77,Fluxo!$E:$E,"&lt;&gt;"&amp;"PERMUTANTE"))</f>
        <v>0</v>
      </c>
      <c r="CY77" s="18">
        <f>IF(CY$5&gt;$G$4,0,SUMIFS(Fluxo!$O:$O,Fluxo!$U:$U,"&gt;"&amp;CX$5,Fluxo!$U:$U,"&lt;="&amp;CY$5,Fluxo!$D:$D,$D77,Fluxo!$E:$E,"&lt;&gt;"&amp;"PERMUTANTE"))</f>
        <v>0</v>
      </c>
      <c r="CZ77" s="18">
        <f>IF(CZ$5&gt;$G$4,0,SUMIFS(Fluxo!$O:$O,Fluxo!$U:$U,"&gt;"&amp;CY$5,Fluxo!$U:$U,"&lt;="&amp;CZ$5,Fluxo!$D:$D,$D77,Fluxo!$E:$E,"&lt;&gt;"&amp;"PERMUTANTE"))</f>
        <v>0</v>
      </c>
      <c r="DA77" s="18">
        <f>IF(DA$5&gt;$G$4,0,SUMIFS(Fluxo!$O:$O,Fluxo!$U:$U,"&gt;"&amp;CZ$5,Fluxo!$U:$U,"&lt;="&amp;DA$5,Fluxo!$D:$D,$D77,Fluxo!$E:$E,"&lt;&gt;"&amp;"PERMUTANTE"))</f>
        <v>0</v>
      </c>
      <c r="DB77" s="18">
        <f>IF(DB$5&gt;$G$4,0,SUMIFS(Fluxo!$O:$O,Fluxo!$U:$U,"&gt;"&amp;DA$5,Fluxo!$U:$U,"&lt;="&amp;DB$5,Fluxo!$D:$D,$D77,Fluxo!$E:$E,"&lt;&gt;"&amp;"PERMUTANTE"))</f>
        <v>0</v>
      </c>
      <c r="DC77" s="18">
        <f>IF(DC$5&gt;$G$4,0,SUMIFS(Fluxo!$O:$O,Fluxo!$U:$U,"&gt;"&amp;DB$5,Fluxo!$U:$U,"&lt;="&amp;DC$5,Fluxo!$D:$D,$D77,Fluxo!$E:$E,"&lt;&gt;"&amp;"PERMUTANTE"))</f>
        <v>0</v>
      </c>
      <c r="DD77" s="18">
        <f>IF(DD$5&gt;$G$4,0,SUMIFS(Fluxo!$O:$O,Fluxo!$U:$U,"&gt;"&amp;DC$5,Fluxo!$U:$U,"&lt;="&amp;DD$5,Fluxo!$D:$D,$D77,Fluxo!$E:$E,"&lt;&gt;"&amp;"PERMUTANTE"))</f>
        <v>0</v>
      </c>
      <c r="DE77" s="18">
        <f>IF(DE$5&gt;$G$4,0,SUMIFS(Fluxo!$O:$O,Fluxo!$U:$U,"&gt;"&amp;DD$5,Fluxo!$U:$U,"&lt;="&amp;DE$5,Fluxo!$D:$D,$D77,Fluxo!$E:$E,"&lt;&gt;"&amp;"PERMUTANTE"))</f>
        <v>0</v>
      </c>
      <c r="DF77" s="18">
        <f>IF(DF$5&gt;$G$4,0,SUMIFS(Fluxo!$O:$O,Fluxo!$U:$U,"&gt;"&amp;DE$5,Fluxo!$U:$U,"&lt;="&amp;DF$5,Fluxo!$D:$D,$D77,Fluxo!$E:$E,"&lt;&gt;"&amp;"PERMUTANTE"))</f>
        <v>0</v>
      </c>
      <c r="DG77" s="18">
        <f>IF(DG$5&gt;$G$4,0,SUMIFS(Fluxo!$O:$O,Fluxo!$U:$U,"&gt;"&amp;DF$5,Fluxo!$U:$U,"&lt;="&amp;DG$5,Fluxo!$D:$D,$D77,Fluxo!$E:$E,"&lt;&gt;"&amp;"PERMUTANTE"))</f>
        <v>0</v>
      </c>
      <c r="DH77" s="18">
        <f>IF(DH$5&gt;$G$4,0,SUMIFS(Fluxo!$O:$O,Fluxo!$U:$U,"&gt;"&amp;DG$5,Fluxo!$U:$U,"&lt;="&amp;DH$5,Fluxo!$D:$D,$D77,Fluxo!$E:$E,"&lt;&gt;"&amp;"PERMUTANTE"))</f>
        <v>0</v>
      </c>
      <c r="DI77" s="18">
        <f>IF(DI$5&gt;$G$4,0,SUMIFS(Fluxo!$O:$O,Fluxo!$U:$U,"&gt;"&amp;DH$5,Fluxo!$U:$U,"&lt;="&amp;DI$5,Fluxo!$D:$D,$D77,Fluxo!$E:$E,"&lt;&gt;"&amp;"PERMUTANTE"))</f>
        <v>0</v>
      </c>
      <c r="DJ77" s="18">
        <f>IF(DJ$5&gt;$G$4,0,SUMIFS(Fluxo!$O:$O,Fluxo!$U:$U,"&gt;"&amp;DI$5,Fluxo!$U:$U,"&lt;="&amp;DJ$5,Fluxo!$D:$D,$D77,Fluxo!$E:$E,"&lt;&gt;"&amp;"PERMUTANTE"))</f>
        <v>0</v>
      </c>
      <c r="DK77" s="18">
        <f>IF(DK$5&gt;$G$4,0,SUMIFS(Fluxo!$O:$O,Fluxo!$U:$U,"&gt;"&amp;DJ$5,Fluxo!$U:$U,"&lt;="&amp;DK$5,Fluxo!$D:$D,$D77,Fluxo!$E:$E,"&lt;&gt;"&amp;"PERMUTANTE"))</f>
        <v>0</v>
      </c>
      <c r="DL77" s="18">
        <f>IF(DL$5&gt;$G$4,0,SUMIFS(Fluxo!$O:$O,Fluxo!$U:$U,"&gt;"&amp;DK$5,Fluxo!$U:$U,"&lt;="&amp;DL$5,Fluxo!$D:$D,$D77,Fluxo!$E:$E,"&lt;&gt;"&amp;"PERMUTANTE"))</f>
        <v>0</v>
      </c>
      <c r="DM77" s="18">
        <f>IF(DM$5&gt;$G$4,0,SUMIFS(Fluxo!$O:$O,Fluxo!$U:$U,"&gt;"&amp;DL$5,Fluxo!$U:$U,"&lt;="&amp;DM$5,Fluxo!$D:$D,$D77,Fluxo!$E:$E,"&lt;&gt;"&amp;"PERMUTANTE"))</f>
        <v>0</v>
      </c>
      <c r="DN77" s="18">
        <f>IF(DN$5&gt;$G$4,0,SUMIFS(Fluxo!$O:$O,Fluxo!$U:$U,"&gt;"&amp;DM$5,Fluxo!$U:$U,"&lt;="&amp;DN$5,Fluxo!$D:$D,$D77,Fluxo!$E:$E,"&lt;&gt;"&amp;"PERMUTANTE"))</f>
        <v>0</v>
      </c>
      <c r="DO77" s="18">
        <f>IF(DO$5&gt;$G$4,0,SUMIFS(Fluxo!$O:$O,Fluxo!$U:$U,"&gt;"&amp;DN$5,Fluxo!$U:$U,"&lt;="&amp;DO$5,Fluxo!$D:$D,$D77,Fluxo!$E:$E,"&lt;&gt;"&amp;"PERMUTANTE"))</f>
        <v>0</v>
      </c>
      <c r="DP77" s="18">
        <f>IF(DP$5&gt;$G$4,0,SUMIFS(Fluxo!$O:$O,Fluxo!$U:$U,"&gt;"&amp;DO$5,Fluxo!$U:$U,"&lt;="&amp;DP$5,Fluxo!$D:$D,$D77,Fluxo!$E:$E,"&lt;&gt;"&amp;"PERMUTANTE"))</f>
        <v>0</v>
      </c>
      <c r="DQ77" s="18">
        <f>IF(DQ$5&gt;$G$4,0,SUMIFS(Fluxo!$O:$O,Fluxo!$U:$U,"&gt;"&amp;DP$5,Fluxo!$U:$U,"&lt;="&amp;DQ$5,Fluxo!$D:$D,$D77,Fluxo!$E:$E,"&lt;&gt;"&amp;"PERMUTANTE"))</f>
        <v>0</v>
      </c>
      <c r="DR77" s="18">
        <f>IF(DR$5&gt;$G$4,0,SUMIFS(Fluxo!$O:$O,Fluxo!$U:$U,"&gt;"&amp;DQ$5,Fluxo!$U:$U,"&lt;="&amp;DR$5,Fluxo!$D:$D,$D77,Fluxo!$E:$E,"&lt;&gt;"&amp;"PERMUTANTE"))</f>
        <v>0</v>
      </c>
      <c r="DS77" s="18">
        <f>IF(DS$5&gt;$G$4,0,SUMIFS(Fluxo!$O:$O,Fluxo!$U:$U,"&gt;"&amp;DR$5,Fluxo!$U:$U,"&lt;="&amp;DS$5,Fluxo!$D:$D,$D77,Fluxo!$E:$E,"&lt;&gt;"&amp;"PERMUTANTE"))</f>
        <v>0</v>
      </c>
      <c r="DT77" s="18">
        <f>IF(DT$5&gt;$G$4,0,SUMIFS(Fluxo!$O:$O,Fluxo!$U:$U,"&gt;"&amp;DS$5,Fluxo!$U:$U,"&lt;="&amp;DT$5,Fluxo!$D:$D,$D77,Fluxo!$E:$E,"&lt;&gt;"&amp;"PERMUTANTE"))</f>
        <v>0</v>
      </c>
      <c r="DU77" s="18">
        <f>IF(DU$5&gt;$G$4,0,SUMIFS(Fluxo!$O:$O,Fluxo!$U:$U,"&gt;"&amp;DT$5,Fluxo!$U:$U,"&lt;="&amp;DU$5,Fluxo!$D:$D,$D77,Fluxo!$E:$E,"&lt;&gt;"&amp;"PERMUTANTE"))</f>
        <v>0</v>
      </c>
      <c r="DV77" s="18">
        <f>IF(DV$5&gt;$G$4,0,SUMIFS(Fluxo!$O:$O,Fluxo!$U:$U,"&gt;"&amp;DU$5,Fluxo!$U:$U,"&lt;="&amp;DV$5,Fluxo!$D:$D,$D77,Fluxo!$E:$E,"&lt;&gt;"&amp;"PERMUTANTE"))</f>
        <v>0</v>
      </c>
      <c r="DW77" s="18">
        <f>IF(DW$5&gt;$G$4,0,SUMIFS(Fluxo!$O:$O,Fluxo!$U:$U,"&gt;"&amp;DV$5,Fluxo!$U:$U,"&lt;="&amp;DW$5,Fluxo!$D:$D,$D77,Fluxo!$E:$E,"&lt;&gt;"&amp;"PERMUTANTE"))</f>
        <v>0</v>
      </c>
      <c r="DX77" s="18">
        <f>IF(DX$5&gt;$G$4,0,SUMIFS(Fluxo!$O:$O,Fluxo!$U:$U,"&gt;"&amp;DW$5,Fluxo!$U:$U,"&lt;="&amp;DX$5,Fluxo!$D:$D,$D77,Fluxo!$E:$E,"&lt;&gt;"&amp;"PERMUTANTE"))</f>
        <v>0</v>
      </c>
      <c r="DY77" s="18">
        <f>IF(DY$5&gt;$G$4,0,SUMIFS(Fluxo!$O:$O,Fluxo!$U:$U,"&gt;"&amp;DX$5,Fluxo!$U:$U,"&lt;="&amp;DY$5,Fluxo!$D:$D,$D77,Fluxo!$E:$E,"&lt;&gt;"&amp;"PERMUTANTE"))</f>
        <v>0</v>
      </c>
      <c r="DZ77" s="18">
        <f>IF(DZ$5&gt;$G$4,0,SUMIFS(Fluxo!$O:$O,Fluxo!$U:$U,"&gt;"&amp;DY$5,Fluxo!$U:$U,"&lt;="&amp;DZ$5,Fluxo!$D:$D,$D77,Fluxo!$E:$E,"&lt;&gt;"&amp;"PERMUTANTE"))</f>
        <v>0</v>
      </c>
      <c r="EA77" s="18">
        <f>IF(EA$5&gt;$G$4,0,SUMIFS(Fluxo!$O:$O,Fluxo!$U:$U,"&gt;"&amp;DZ$5,Fluxo!$U:$U,"&lt;="&amp;EA$5,Fluxo!$D:$D,$D77,Fluxo!$E:$E,"&lt;&gt;"&amp;"PERMUTANTE"))</f>
        <v>0</v>
      </c>
      <c r="EB77" s="18">
        <f>IF(EB$5&gt;$G$4,0,SUMIFS(Fluxo!$O:$O,Fluxo!$U:$U,"&gt;"&amp;EA$5,Fluxo!$U:$U,"&lt;="&amp;EB$5,Fluxo!$D:$D,$D77,Fluxo!$E:$E,"&lt;&gt;"&amp;"PERMUTANTE"))</f>
        <v>0</v>
      </c>
      <c r="EC77" s="18">
        <f>IF(EC$5&gt;$G$4,0,SUMIFS(Fluxo!$O:$O,Fluxo!$U:$U,"&gt;"&amp;EB$5,Fluxo!$U:$U,"&lt;="&amp;EC$5,Fluxo!$D:$D,$D77,Fluxo!$E:$E,"&lt;&gt;"&amp;"PERMUTANTE"))</f>
        <v>0</v>
      </c>
      <c r="ED77" s="18">
        <f>IF(ED$5&gt;$G$4,0,SUMIFS(Fluxo!$O:$O,Fluxo!$U:$U,"&gt;"&amp;EC$5,Fluxo!$U:$U,"&lt;="&amp;ED$5,Fluxo!$D:$D,$D77,Fluxo!$E:$E,"&lt;&gt;"&amp;"PERMUTANTE"))</f>
        <v>0</v>
      </c>
      <c r="EE77" s="18">
        <f>IF(EE$5&gt;$G$4,0,SUMIFS(Fluxo!$O:$O,Fluxo!$U:$U,"&gt;"&amp;ED$5,Fluxo!$U:$U,"&lt;="&amp;EE$5,Fluxo!$D:$D,$D77,Fluxo!$E:$E,"&lt;&gt;"&amp;"PERMUTANTE"))</f>
        <v>0</v>
      </c>
      <c r="EF77" s="18">
        <f>IF(EF$5&gt;$G$4,0,SUMIFS(Fluxo!$O:$O,Fluxo!$U:$U,"&gt;"&amp;EE$5,Fluxo!$U:$U,"&lt;="&amp;EF$5,Fluxo!$D:$D,$D77,Fluxo!$E:$E,"&lt;&gt;"&amp;"PERMUTANTE"))</f>
        <v>0</v>
      </c>
      <c r="EG77" s="18">
        <f>IF(EG$5&gt;$G$4,0,SUMIFS(Fluxo!$O:$O,Fluxo!$U:$U,"&gt;"&amp;EF$5,Fluxo!$U:$U,"&lt;="&amp;EG$5,Fluxo!$D:$D,$D77,Fluxo!$E:$E,"&lt;&gt;"&amp;"PERMUTANTE"))</f>
        <v>0</v>
      </c>
      <c r="EH77" s="18">
        <f>IF(EH$5&gt;$G$4,0,SUMIFS(Fluxo!$O:$O,Fluxo!$U:$U,"&gt;"&amp;EG$5,Fluxo!$U:$U,"&lt;="&amp;EH$5,Fluxo!$D:$D,$D77,Fluxo!$E:$E,"&lt;&gt;"&amp;"PERMUTANTE"))</f>
        <v>0</v>
      </c>
      <c r="EI77" s="18">
        <f>IF(EI$5&gt;$G$4,0,SUMIFS(Fluxo!$O:$O,Fluxo!$U:$U,"&gt;"&amp;EH$5,Fluxo!$U:$U,"&lt;="&amp;EI$5,Fluxo!$D:$D,$D77,Fluxo!$E:$E,"&lt;&gt;"&amp;"PERMUTANTE"))</f>
        <v>0</v>
      </c>
      <c r="EJ77" s="18">
        <f>IF(EJ$5&gt;$G$4,0,SUMIFS(Fluxo!$O:$O,Fluxo!$U:$U,"&gt;"&amp;EI$5,Fluxo!$U:$U,"&lt;="&amp;EJ$5,Fluxo!$D:$D,$D77,Fluxo!$E:$E,"&lt;&gt;"&amp;"PERMUTANTE"))</f>
        <v>0</v>
      </c>
      <c r="EK77" s="18">
        <f>IF(EK$5&gt;$G$4,0,SUMIFS(Fluxo!$O:$O,Fluxo!$U:$U,"&gt;"&amp;EJ$5,Fluxo!$U:$U,"&lt;="&amp;EK$5,Fluxo!$D:$D,$D77,Fluxo!$E:$E,"&lt;&gt;"&amp;"PERMUTANTE"))</f>
        <v>0</v>
      </c>
      <c r="EL77" s="18">
        <f>IF(EL$5&gt;$G$4,0,SUMIFS(Fluxo!$O:$O,Fluxo!$U:$U,"&gt;"&amp;EK$5,Fluxo!$U:$U,"&lt;="&amp;EL$5,Fluxo!$D:$D,$D77,Fluxo!$E:$E,"&lt;&gt;"&amp;"PERMUTANTE"))</f>
        <v>0</v>
      </c>
      <c r="EM77" s="18">
        <f>IF(EM$5&gt;$G$4,0,SUMIFS(Fluxo!$O:$O,Fluxo!$U:$U,"&gt;"&amp;EL$5,Fluxo!$U:$U,"&lt;="&amp;EM$5,Fluxo!$D:$D,$D77,Fluxo!$E:$E,"&lt;&gt;"&amp;"PERMUTANTE"))</f>
        <v>0</v>
      </c>
      <c r="EN77" s="18">
        <f>IF(EN$5&gt;$G$4,0,SUMIFS(Fluxo!$O:$O,Fluxo!$U:$U,"&gt;"&amp;EM$5,Fluxo!$U:$U,"&lt;="&amp;EN$5,Fluxo!$D:$D,$D77,Fluxo!$E:$E,"&lt;&gt;"&amp;"PERMUTANTE"))</f>
        <v>0</v>
      </c>
      <c r="EO77" s="18">
        <f>IF(EO$5&gt;$G$4,0,SUMIFS(Fluxo!$O:$O,Fluxo!$U:$U,"&gt;"&amp;EN$5,Fluxo!$U:$U,"&lt;="&amp;EO$5,Fluxo!$D:$D,$D77,Fluxo!$E:$E,"&lt;&gt;"&amp;"PERMUTANTE"))</f>
        <v>0</v>
      </c>
      <c r="EP77" s="18">
        <f>IF(EP$5&gt;$G$4,0,SUMIFS(Fluxo!$O:$O,Fluxo!$U:$U,"&gt;"&amp;EO$5,Fluxo!$U:$U,"&lt;="&amp;EP$5,Fluxo!$D:$D,$D77,Fluxo!$E:$E,"&lt;&gt;"&amp;"PERMUTANTE"))</f>
        <v>0</v>
      </c>
      <c r="EQ77" s="18">
        <f>IF(EQ$5&gt;$G$4,0,SUMIFS(Fluxo!$O:$O,Fluxo!$U:$U,"&gt;"&amp;EP$5,Fluxo!$U:$U,"&lt;="&amp;EQ$5,Fluxo!$D:$D,$D77,Fluxo!$E:$E,"&lt;&gt;"&amp;"PERMUTANTE"))</f>
        <v>0</v>
      </c>
      <c r="ER77" s="18">
        <f>IF(ER$5&gt;$G$4,0,SUMIFS(Fluxo!$O:$O,Fluxo!$U:$U,"&gt;"&amp;EQ$5,Fluxo!$U:$U,"&lt;="&amp;ER$5,Fluxo!$D:$D,$D77,Fluxo!$E:$E,"&lt;&gt;"&amp;"PERMUTANTE"))</f>
        <v>0</v>
      </c>
      <c r="ES77" s="18">
        <f>IF(ES$5&gt;$G$4,0,SUMIFS(Fluxo!$O:$O,Fluxo!$U:$U,"&gt;"&amp;ER$5,Fluxo!$U:$U,"&lt;="&amp;ES$5,Fluxo!$D:$D,$D77,Fluxo!$E:$E,"&lt;&gt;"&amp;"PERMUTANTE"))</f>
        <v>0</v>
      </c>
      <c r="ET77" s="18">
        <f>IF(ET$5&gt;$G$4,0,SUMIFS(Fluxo!$O:$O,Fluxo!$U:$U,"&gt;"&amp;ES$5,Fluxo!$U:$U,"&lt;="&amp;ET$5,Fluxo!$D:$D,$D77,Fluxo!$E:$E,"&lt;&gt;"&amp;"PERMUTANTE"))</f>
        <v>0</v>
      </c>
      <c r="EU77" s="18">
        <f>IF(EU$5&gt;$G$4,0,SUMIFS(Fluxo!$O:$O,Fluxo!$U:$U,"&gt;"&amp;ET$5,Fluxo!$U:$U,"&lt;="&amp;EU$5,Fluxo!$D:$D,$D77,Fluxo!$E:$E,"&lt;&gt;"&amp;"PERMUTANTE"))</f>
        <v>0</v>
      </c>
      <c r="EV77" s="18">
        <f>IF(EV$5&gt;$G$4,0,SUMIFS(Fluxo!$O:$O,Fluxo!$U:$U,"&gt;"&amp;EU$5,Fluxo!$U:$U,"&lt;="&amp;EV$5,Fluxo!$D:$D,$D77,Fluxo!$E:$E,"&lt;&gt;"&amp;"PERMUTANTE"))</f>
        <v>0</v>
      </c>
      <c r="EW77" s="18">
        <f>IF(EW$5&gt;$G$4,0,SUMIFS(Fluxo!$O:$O,Fluxo!$U:$U,"&gt;"&amp;EV$5,Fluxo!$U:$U,"&lt;="&amp;EW$5,Fluxo!$D:$D,$D77,Fluxo!$E:$E,"&lt;&gt;"&amp;"PERMUTANTE"))</f>
        <v>0</v>
      </c>
      <c r="EX77" s="18">
        <f>IF(EX$5&gt;$G$4,0,SUMIFS(Fluxo!$O:$O,Fluxo!$U:$U,"&gt;"&amp;EW$5,Fluxo!$U:$U,"&lt;="&amp;EX$5,Fluxo!$D:$D,$D77,Fluxo!$E:$E,"&lt;&gt;"&amp;"PERMUTANTE"))</f>
        <v>0</v>
      </c>
      <c r="EY77" s="18">
        <f>IF(EY$5&gt;$G$4,0,SUMIFS(Fluxo!$O:$O,Fluxo!$U:$U,"&gt;"&amp;EX$5,Fluxo!$U:$U,"&lt;="&amp;EY$5,Fluxo!$D:$D,$D77,Fluxo!$E:$E,"&lt;&gt;"&amp;"PERMUTANTE"))</f>
        <v>0</v>
      </c>
      <c r="EZ77" s="18">
        <f>IF(EZ$5&gt;$G$4,0,SUMIFS(Fluxo!$O:$O,Fluxo!$U:$U,"&gt;"&amp;EY$5,Fluxo!$U:$U,"&lt;="&amp;EZ$5,Fluxo!$D:$D,$D77,Fluxo!$E:$E,"&lt;&gt;"&amp;"PERMUTANTE"))</f>
        <v>0</v>
      </c>
      <c r="FA77" s="18">
        <f>IF(FA$5&gt;$G$4,0,SUMIFS(Fluxo!$O:$O,Fluxo!$U:$U,"&gt;"&amp;EZ$5,Fluxo!$U:$U,"&lt;="&amp;FA$5,Fluxo!$D:$D,$D77,Fluxo!$E:$E,"&lt;&gt;"&amp;"PERMUTANTE"))</f>
        <v>0</v>
      </c>
      <c r="FB77" s="18">
        <f>IF(FB$5&gt;$G$4,0,SUMIFS(Fluxo!$O:$O,Fluxo!$U:$U,"&gt;"&amp;FA$5,Fluxo!$U:$U,"&lt;="&amp;FB$5,Fluxo!$D:$D,$D77,Fluxo!$E:$E,"&lt;&gt;"&amp;"PERMUTANTE"))</f>
        <v>0</v>
      </c>
      <c r="FC77" s="18">
        <f>IF(FC$5&gt;$G$4,0,SUMIFS(Fluxo!$O:$O,Fluxo!$U:$U,"&gt;"&amp;FB$5,Fluxo!$U:$U,"&lt;="&amp;FC$5,Fluxo!$D:$D,$D77,Fluxo!$E:$E,"&lt;&gt;"&amp;"PERMUTANTE"))</f>
        <v>0</v>
      </c>
      <c r="FD77" s="18">
        <f>IF(FD$5&gt;$G$4,0,SUMIFS(Fluxo!$O:$O,Fluxo!$U:$U,"&gt;"&amp;FC$5,Fluxo!$U:$U,"&lt;="&amp;FD$5,Fluxo!$D:$D,$D77,Fluxo!$E:$E,"&lt;&gt;"&amp;"PERMUTANTE"))</f>
        <v>0</v>
      </c>
      <c r="FE77" s="18">
        <f>IF(FE$5&gt;$G$4,0,SUMIFS(Fluxo!$O:$O,Fluxo!$U:$U,"&gt;"&amp;FD$5,Fluxo!$U:$U,"&lt;="&amp;FE$5,Fluxo!$D:$D,$D77,Fluxo!$E:$E,"&lt;&gt;"&amp;"PERMUTANTE"))</f>
        <v>0</v>
      </c>
      <c r="FF77" s="18">
        <f>IF(FF$5&gt;$G$4,0,SUMIFS(Fluxo!$O:$O,Fluxo!$U:$U,"&gt;"&amp;FE$5,Fluxo!$U:$U,"&lt;="&amp;FF$5,Fluxo!$D:$D,$D77,Fluxo!$E:$E,"&lt;&gt;"&amp;"PERMUTANTE"))</f>
        <v>0</v>
      </c>
      <c r="FG77" s="18">
        <f>IF(FG$5&gt;$G$4,0,SUMIFS(Fluxo!$O:$O,Fluxo!$U:$U,"&gt;"&amp;FF$5,Fluxo!$U:$U,"&lt;="&amp;FG$5,Fluxo!$D:$D,$D77,Fluxo!$E:$E,"&lt;&gt;"&amp;"PERMUTANTE"))</f>
        <v>0</v>
      </c>
      <c r="FH77" s="18">
        <f>IF(FH$5&gt;$G$4,0,SUMIFS(Fluxo!$O:$O,Fluxo!$U:$U,"&gt;"&amp;FG$5,Fluxo!$U:$U,"&lt;="&amp;FH$5,Fluxo!$D:$D,$D77,Fluxo!$E:$E,"&lt;&gt;"&amp;"PERMUTANTE"))</f>
        <v>0</v>
      </c>
      <c r="FI77" s="18">
        <f>IF(FI$5&gt;$G$4,0,SUMIFS(Fluxo!$O:$O,Fluxo!$U:$U,"&gt;"&amp;FH$5,Fluxo!$U:$U,"&lt;="&amp;FI$5,Fluxo!$D:$D,$D77,Fluxo!$E:$E,"&lt;&gt;"&amp;"PERMUTANTE"))</f>
        <v>0</v>
      </c>
      <c r="FJ77" s="18">
        <f>IF(FJ$5&gt;$G$4,0,SUMIFS(Fluxo!$O:$O,Fluxo!$U:$U,"&gt;"&amp;FI$5,Fluxo!$U:$U,"&lt;="&amp;FJ$5,Fluxo!$D:$D,$D77,Fluxo!$E:$E,"&lt;&gt;"&amp;"PERMUTANTE"))</f>
        <v>0</v>
      </c>
      <c r="FK77" s="18">
        <f>IF(FK$5&gt;$G$4,0,SUMIFS(Fluxo!$O:$O,Fluxo!$U:$U,"&gt;"&amp;FJ$5,Fluxo!$U:$U,"&lt;="&amp;FK$5,Fluxo!$D:$D,$D77,Fluxo!$E:$E,"&lt;&gt;"&amp;"PERMUTANTE"))</f>
        <v>0</v>
      </c>
      <c r="FL77" s="18">
        <f>IF(FL$5&gt;$G$4,0,SUMIFS(Fluxo!$O:$O,Fluxo!$U:$U,"&gt;"&amp;FK$5,Fluxo!$U:$U,"&lt;="&amp;FL$5,Fluxo!$D:$D,$D77,Fluxo!$E:$E,"&lt;&gt;"&amp;"PERMUTANTE"))</f>
        <v>0</v>
      </c>
      <c r="FM77" s="18">
        <f>IF(FM$5&gt;$G$4,0,SUMIFS(Fluxo!$O:$O,Fluxo!$U:$U,"&gt;"&amp;FL$5,Fluxo!$U:$U,"&lt;="&amp;FM$5,Fluxo!$D:$D,$D77,Fluxo!$E:$E,"&lt;&gt;"&amp;"PERMUTANTE"))</f>
        <v>0</v>
      </c>
      <c r="FN77" s="18">
        <f>IF(FN$5&gt;$G$4,0,SUMIFS(Fluxo!$O:$O,Fluxo!$U:$U,"&gt;"&amp;FM$5,Fluxo!$U:$U,"&lt;="&amp;FN$5,Fluxo!$D:$D,$D77,Fluxo!$E:$E,"&lt;&gt;"&amp;"PERMUTANTE"))</f>
        <v>0</v>
      </c>
      <c r="FO77" s="18">
        <f>IF(FO$5&gt;$G$4,0,SUMIFS(Fluxo!$O:$O,Fluxo!$U:$U,"&gt;"&amp;FN$5,Fluxo!$U:$U,"&lt;="&amp;FO$5,Fluxo!$D:$D,$D77,Fluxo!$E:$E,"&lt;&gt;"&amp;"PERMUTANTE"))</f>
        <v>0</v>
      </c>
      <c r="FP77" s="18">
        <f>IF(FP$5&gt;$G$4,0,SUMIFS(Fluxo!$O:$O,Fluxo!$U:$U,"&gt;"&amp;FO$5,Fluxo!$U:$U,"&lt;="&amp;FP$5,Fluxo!$D:$D,$D77,Fluxo!$E:$E,"&lt;&gt;"&amp;"PERMUTANTE"))</f>
        <v>0</v>
      </c>
      <c r="FQ77" s="18">
        <f>IF(FQ$5&gt;$G$4,0,SUMIFS(Fluxo!$O:$O,Fluxo!$U:$U,"&gt;"&amp;FP$5,Fluxo!$U:$U,"&lt;="&amp;FQ$5,Fluxo!$D:$D,$D77,Fluxo!$E:$E,"&lt;&gt;"&amp;"PERMUTANTE"))</f>
        <v>0</v>
      </c>
      <c r="FR77" s="18">
        <f>IF(FR$5&gt;$G$4,0,SUMIFS(Fluxo!$O:$O,Fluxo!$U:$U,"&gt;"&amp;FQ$5,Fluxo!$U:$U,"&lt;="&amp;FR$5,Fluxo!$D:$D,$D77,Fluxo!$E:$E,"&lt;&gt;"&amp;"PERMUTANTE"))</f>
        <v>0</v>
      </c>
      <c r="FS77" s="18">
        <f>IF(FS$5&gt;$G$4,0,SUMIFS(Fluxo!$O:$O,Fluxo!$U:$U,"&gt;"&amp;FR$5,Fluxo!$U:$U,"&lt;="&amp;FS$5,Fluxo!$D:$D,$D77,Fluxo!$E:$E,"&lt;&gt;"&amp;"PERMUTANTE"))</f>
        <v>0</v>
      </c>
      <c r="FT77" s="18">
        <f>IF(FT$5&gt;$G$4,0,SUMIFS(Fluxo!$O:$O,Fluxo!$U:$U,"&gt;"&amp;FS$5,Fluxo!$U:$U,"&lt;="&amp;FT$5,Fluxo!$D:$D,$D77,Fluxo!$E:$E,"&lt;&gt;"&amp;"PERMUTANTE"))</f>
        <v>0</v>
      </c>
      <c r="FU77" s="18">
        <f>IF(FU$5&gt;$G$4,0,SUMIFS(Fluxo!$O:$O,Fluxo!$U:$U,"&gt;"&amp;FT$5,Fluxo!$U:$U,"&lt;="&amp;FU$5,Fluxo!$D:$D,$D77,Fluxo!$E:$E,"&lt;&gt;"&amp;"PERMUTANTE"))</f>
        <v>0</v>
      </c>
      <c r="FV77" s="18">
        <f>IF(FV$5&gt;$G$4,0,SUMIFS(Fluxo!$O:$O,Fluxo!$U:$U,"&gt;"&amp;FU$5,Fluxo!$U:$U,"&lt;="&amp;FV$5,Fluxo!$D:$D,$D77,Fluxo!$E:$E,"&lt;&gt;"&amp;"PERMUTANTE"))</f>
        <v>0</v>
      </c>
      <c r="FW77" s="18">
        <f>IF(FW$5&gt;$G$4,0,SUMIFS(Fluxo!$O:$O,Fluxo!$U:$U,"&gt;"&amp;FV$5,Fluxo!$U:$U,"&lt;="&amp;FW$5,Fluxo!$D:$D,$D77,Fluxo!$E:$E,"&lt;&gt;"&amp;"PERMUTANTE"))</f>
        <v>0</v>
      </c>
      <c r="FX77" s="18">
        <f>IF(FX$5&gt;$G$4,0,SUMIFS(Fluxo!$O:$O,Fluxo!$U:$U,"&gt;"&amp;FW$5,Fluxo!$U:$U,"&lt;="&amp;FX$5,Fluxo!$D:$D,$D77,Fluxo!$E:$E,"&lt;&gt;"&amp;"PERMUTANTE"))</f>
        <v>0</v>
      </c>
      <c r="FY77" s="18">
        <f>IF(FY$5&gt;$G$4,0,SUMIFS(Fluxo!$O:$O,Fluxo!$U:$U,"&gt;"&amp;FX$5,Fluxo!$U:$U,"&lt;="&amp;FY$5,Fluxo!$D:$D,$D77,Fluxo!$E:$E,"&lt;&gt;"&amp;"PERMUTANTE"))</f>
        <v>0</v>
      </c>
      <c r="FZ77" s="18">
        <f>IF(FZ$5&gt;$G$4,0,SUMIFS(Fluxo!$O:$O,Fluxo!$U:$U,"&gt;"&amp;FY$5,Fluxo!$U:$U,"&lt;="&amp;FZ$5,Fluxo!$D:$D,$D77,Fluxo!$E:$E,"&lt;&gt;"&amp;"PERMUTANTE"))</f>
        <v>0</v>
      </c>
      <c r="GA77" s="18">
        <f>IF(GA$5&gt;$G$4,0,SUMIFS(Fluxo!$O:$O,Fluxo!$U:$U,"&gt;"&amp;FZ$5,Fluxo!$U:$U,"&lt;="&amp;GA$5,Fluxo!$D:$D,$D77,Fluxo!$E:$E,"&lt;&gt;"&amp;"PERMUTANTE"))</f>
        <v>0</v>
      </c>
      <c r="GB77" s="18">
        <f>IF(GB$5&gt;$G$4,0,SUMIFS(Fluxo!$O:$O,Fluxo!$U:$U,"&gt;"&amp;GA$5,Fluxo!$U:$U,"&lt;="&amp;GB$5,Fluxo!$D:$D,$D77,Fluxo!$E:$E,"&lt;&gt;"&amp;"PERMUTANTE"))</f>
        <v>0</v>
      </c>
      <c r="GC77" s="18">
        <f>IF(GC$5&gt;$G$4,0,SUMIFS(Fluxo!$O:$O,Fluxo!$U:$U,"&gt;"&amp;GB$5,Fluxo!$U:$U,"&lt;="&amp;GC$5,Fluxo!$D:$D,$D77,Fluxo!$E:$E,"&lt;&gt;"&amp;"PERMUTANTE"))</f>
        <v>0</v>
      </c>
      <c r="GD77" s="18">
        <f>IF(GD$5&gt;$G$4,0,SUMIFS(Fluxo!$O:$O,Fluxo!$U:$U,"&gt;"&amp;GC$5,Fluxo!$U:$U,"&lt;="&amp;GD$5,Fluxo!$D:$D,$D77,Fluxo!$E:$E,"&lt;&gt;"&amp;"PERMUTANTE"))</f>
        <v>0</v>
      </c>
      <c r="GE77" s="18">
        <f>IF(GE$5&gt;$G$4,0,SUMIFS(Fluxo!$O:$O,Fluxo!$U:$U,"&gt;"&amp;GD$5,Fluxo!$U:$U,"&lt;="&amp;GE$5,Fluxo!$D:$D,$D77,Fluxo!$E:$E,"&lt;&gt;"&amp;"PERMUTANTE"))</f>
        <v>0</v>
      </c>
      <c r="GF77" s="18">
        <f>IF(GF$5&gt;$G$4,0,SUMIFS(Fluxo!$O:$O,Fluxo!$U:$U,"&gt;"&amp;GE$5,Fluxo!$U:$U,"&lt;="&amp;GF$5,Fluxo!$D:$D,$D77,Fluxo!$E:$E,"&lt;&gt;"&amp;"PERMUTANTE"))</f>
        <v>0</v>
      </c>
      <c r="GG77" s="18">
        <f>IF(GG$5&gt;$G$4,0,SUMIFS(Fluxo!$O:$O,Fluxo!$U:$U,"&gt;"&amp;GF$5,Fluxo!$U:$U,"&lt;="&amp;GG$5,Fluxo!$D:$D,$D77,Fluxo!$E:$E,"&lt;&gt;"&amp;"PERMUTANTE"))</f>
        <v>0</v>
      </c>
      <c r="GH77" s="18">
        <f>IF(GH$5&gt;$G$4,0,SUMIFS(Fluxo!$O:$O,Fluxo!$U:$U,"&gt;"&amp;GG$5,Fluxo!$U:$U,"&lt;="&amp;GH$5,Fluxo!$D:$D,$D77,Fluxo!$E:$E,"&lt;&gt;"&amp;"PERMUTANTE"))</f>
        <v>0</v>
      </c>
      <c r="GI77" s="18">
        <f>IF(GI$5&gt;$G$4,0,SUMIFS(Fluxo!$O:$O,Fluxo!$U:$U,"&gt;"&amp;GH$5,Fluxo!$U:$U,"&lt;="&amp;GI$5,Fluxo!$D:$D,$D77,Fluxo!$E:$E,"&lt;&gt;"&amp;"PERMUTANTE"))</f>
        <v>0</v>
      </c>
      <c r="GJ77" s="18">
        <f>IF(GJ$5&gt;$G$4,0,SUMIFS(Fluxo!$O:$O,Fluxo!$U:$U,"&gt;"&amp;GI$5,Fluxo!$U:$U,"&lt;="&amp;GJ$5,Fluxo!$D:$D,$D77,Fluxo!$E:$E,"&lt;&gt;"&amp;"PERMUTANTE"))</f>
        <v>0</v>
      </c>
      <c r="GK77" s="18">
        <f>IF(GK$5&gt;$G$4,0,SUMIFS(Fluxo!$O:$O,Fluxo!$U:$U,"&gt;"&amp;GJ$5,Fluxo!$U:$U,"&lt;="&amp;GK$5,Fluxo!$D:$D,$D77,Fluxo!$E:$E,"&lt;&gt;"&amp;"PERMUTANTE"))</f>
        <v>0</v>
      </c>
      <c r="GL77" s="18">
        <f>IF(GL$5&gt;$G$4,0,SUMIFS(Fluxo!$O:$O,Fluxo!$U:$U,"&gt;"&amp;GK$5,Fluxo!$U:$U,"&lt;="&amp;GL$5,Fluxo!$D:$D,$D77,Fluxo!$E:$E,"&lt;&gt;"&amp;"PERMUTANTE"))</f>
        <v>0</v>
      </c>
      <c r="GM77" s="18">
        <f>IF(GM$5&gt;$G$4,0,SUMIFS(Fluxo!$O:$O,Fluxo!$U:$U,"&gt;"&amp;GL$5,Fluxo!$U:$U,"&lt;="&amp;GM$5,Fluxo!$D:$D,$D77,Fluxo!$E:$E,"&lt;&gt;"&amp;"PERMUTANTE"))</f>
        <v>0</v>
      </c>
      <c r="GN77" s="18">
        <f>IF(GN$5&gt;$G$4,0,SUMIFS(Fluxo!$O:$O,Fluxo!$U:$U,"&gt;"&amp;GM$5,Fluxo!$U:$U,"&lt;="&amp;GN$5,Fluxo!$D:$D,$D77,Fluxo!$E:$E,"&lt;&gt;"&amp;"PERMUTANTE"))</f>
        <v>0</v>
      </c>
      <c r="GO77" s="18">
        <f>IF(GO$5&gt;$G$4,0,SUMIFS(Fluxo!$O:$O,Fluxo!$U:$U,"&gt;"&amp;GN$5,Fluxo!$U:$U,"&lt;="&amp;GO$5,Fluxo!$D:$D,$D77,Fluxo!$E:$E,"&lt;&gt;"&amp;"PERMUTANTE"))</f>
        <v>0</v>
      </c>
      <c r="GP77" s="18">
        <f>IF(GP$5&gt;$G$4,0,SUMIFS(Fluxo!$O:$O,Fluxo!$U:$U,"&gt;"&amp;GO$5,Fluxo!$U:$U,"&lt;="&amp;GP$5,Fluxo!$D:$D,$D77,Fluxo!$E:$E,"&lt;&gt;"&amp;"PERMUTANTE"))</f>
        <v>0</v>
      </c>
      <c r="GQ77" s="18">
        <f>IF(GQ$5&gt;$G$4,0,SUMIFS(Fluxo!$O:$O,Fluxo!$U:$U,"&gt;"&amp;GP$5,Fluxo!$U:$U,"&lt;="&amp;GQ$5,Fluxo!$D:$D,$D77,Fluxo!$E:$E,"&lt;&gt;"&amp;"PERMUTANTE"))</f>
        <v>0</v>
      </c>
      <c r="GR77" s="18">
        <f>IF(GR$5&gt;$G$4,0,SUMIFS(Fluxo!$O:$O,Fluxo!$U:$U,"&gt;"&amp;GQ$5,Fluxo!$U:$U,"&lt;="&amp;GR$5,Fluxo!$D:$D,$D77,Fluxo!$E:$E,"&lt;&gt;"&amp;"PERMUTANTE"))</f>
        <v>0</v>
      </c>
      <c r="GS77" s="18">
        <f>IF(GS$5&gt;$G$4,0,SUMIFS(Fluxo!$O:$O,Fluxo!$U:$U,"&gt;"&amp;GR$5,Fluxo!$U:$U,"&lt;="&amp;GS$5,Fluxo!$D:$D,$D77,Fluxo!$E:$E,"&lt;&gt;"&amp;"PERMUTANTE"))</f>
        <v>0</v>
      </c>
      <c r="GT77" s="18">
        <f>IF(GT$5&gt;$G$4,0,SUMIFS(Fluxo!$O:$O,Fluxo!$U:$U,"&gt;"&amp;GS$5,Fluxo!$U:$U,"&lt;="&amp;GT$5,Fluxo!$D:$D,$D77,Fluxo!$E:$E,"&lt;&gt;"&amp;"PERMUTANTE"))</f>
        <v>0</v>
      </c>
      <c r="GU77" s="18">
        <f>IF(GU$5&gt;$G$4,0,SUMIFS(Fluxo!$O:$O,Fluxo!$U:$U,"&gt;"&amp;GT$5,Fluxo!$U:$U,"&lt;="&amp;GU$5,Fluxo!$D:$D,$D77,Fluxo!$E:$E,"&lt;&gt;"&amp;"PERMUTANTE"))</f>
        <v>0</v>
      </c>
      <c r="GV77" s="18">
        <f>IF(GV$5&gt;$G$4,0,SUMIFS(Fluxo!$O:$O,Fluxo!$U:$U,"&gt;"&amp;GU$5,Fluxo!$U:$U,"&lt;="&amp;GV$5,Fluxo!$D:$D,$D77,Fluxo!$E:$E,"&lt;&gt;"&amp;"PERMUTANTE"))</f>
        <v>0</v>
      </c>
      <c r="GW77" s="18">
        <f>IF(GW$5&gt;$G$4,0,SUMIFS(Fluxo!$O:$O,Fluxo!$U:$U,"&gt;"&amp;GV$5,Fluxo!$U:$U,"&lt;="&amp;GW$5,Fluxo!$D:$D,$D77,Fluxo!$E:$E,"&lt;&gt;"&amp;"PERMUTANTE"))</f>
        <v>0</v>
      </c>
      <c r="GX77" s="18">
        <f>IF(GX$5&gt;$G$4,0,SUMIFS(Fluxo!$O:$O,Fluxo!$U:$U,"&gt;"&amp;GW$5,Fluxo!$U:$U,"&lt;="&amp;GX$5,Fluxo!$D:$D,$D77,Fluxo!$E:$E,"&lt;&gt;"&amp;"PERMUTANTE"))</f>
        <v>0</v>
      </c>
      <c r="GY77" s="18">
        <f>IF(GY$5&gt;$G$4,0,SUMIFS(Fluxo!$O:$O,Fluxo!$U:$U,"&gt;"&amp;GX$5,Fluxo!$U:$U,"&lt;="&amp;GY$5,Fluxo!$D:$D,$D77,Fluxo!$E:$E,"&lt;&gt;"&amp;"PERMUTANTE"))</f>
        <v>0</v>
      </c>
      <c r="GZ77" s="18">
        <f>IF(GZ$5&gt;$G$4,0,SUMIFS(Fluxo!$O:$O,Fluxo!$U:$U,"&gt;"&amp;GY$5,Fluxo!$U:$U,"&lt;="&amp;GZ$5,Fluxo!$D:$D,$D77,Fluxo!$E:$E,"&lt;&gt;"&amp;"PERMUTANTE"))</f>
        <v>0</v>
      </c>
      <c r="HA77" s="18">
        <f>IF(HA$5&gt;$G$4,0,SUMIFS(Fluxo!$O:$O,Fluxo!$U:$U,"&gt;"&amp;GZ$5,Fluxo!$U:$U,"&lt;="&amp;HA$5,Fluxo!$D:$D,$D77,Fluxo!$E:$E,"&lt;&gt;"&amp;"PERMUTANTE"))</f>
        <v>0</v>
      </c>
      <c r="HB77" s="18">
        <f>IF(HB$5&gt;$G$4,0,SUMIFS(Fluxo!$O:$O,Fluxo!$U:$U,"&gt;"&amp;HA$5,Fluxo!$U:$U,"&lt;="&amp;HB$5,Fluxo!$D:$D,$D77,Fluxo!$E:$E,"&lt;&gt;"&amp;"PERMUTANTE"))</f>
        <v>0</v>
      </c>
      <c r="HC77" s="18">
        <f>IF(HC$5&gt;$G$4,0,SUMIFS(Fluxo!$O:$O,Fluxo!$U:$U,"&gt;"&amp;HB$5,Fluxo!$U:$U,"&lt;="&amp;HC$5,Fluxo!$D:$D,$D77,Fluxo!$E:$E,"&lt;&gt;"&amp;"PERMUTANTE"))</f>
        <v>0</v>
      </c>
      <c r="HD77" s="18">
        <f>IF(HD$5&gt;$G$4,0,SUMIFS(Fluxo!$O:$O,Fluxo!$U:$U,"&gt;"&amp;HC$5,Fluxo!$U:$U,"&lt;="&amp;HD$5,Fluxo!$D:$D,$D77,Fluxo!$E:$E,"&lt;&gt;"&amp;"PERMUTANTE"))</f>
        <v>0</v>
      </c>
      <c r="HE77" s="18">
        <f>IF(HE$5&gt;$G$4,0,SUMIFS(Fluxo!$O:$O,Fluxo!$U:$U,"&gt;"&amp;HD$5,Fluxo!$U:$U,"&lt;="&amp;HE$5,Fluxo!$D:$D,$D77,Fluxo!$E:$E,"&lt;&gt;"&amp;"PERMUTANTE"))</f>
        <v>0</v>
      </c>
      <c r="HF77" s="18">
        <f>IF(HF$5&gt;$G$4,0,SUMIFS(Fluxo!$O:$O,Fluxo!$U:$U,"&gt;"&amp;HE$5,Fluxo!$U:$U,"&lt;="&amp;HF$5,Fluxo!$D:$D,$D77,Fluxo!$E:$E,"&lt;&gt;"&amp;"PERMUTANTE"))</f>
        <v>0</v>
      </c>
    </row>
    <row r="78" spans="1:214">
      <c r="A78" s="20">
        <f t="shared" si="11"/>
        <v>68</v>
      </c>
      <c r="B78" s="140" t="str">
        <f>'Check Carteira'!C70</f>
        <v>E.1016.99.01.0173</v>
      </c>
      <c r="C78" s="141">
        <v>1</v>
      </c>
      <c r="D78" s="129" t="str">
        <f>'Check Carteira'!F70</f>
        <v>A-0173</v>
      </c>
      <c r="E78" s="21" t="str">
        <f>IFERROR(INDEX(Contratos!L:L,MATCH(D78,Contratos!R:R,0)),"")</f>
        <v/>
      </c>
      <c r="F78" s="139" t="str">
        <f>IFERROR(INDEX(Contratos!G:G,MATCH(D78,Contratos!R:R,0)),"")</f>
        <v/>
      </c>
      <c r="H78" s="83">
        <f t="shared" si="10"/>
        <v>1</v>
      </c>
      <c r="J78" s="18">
        <f>IF(J$5&gt;$G$4,0,SUMIFS(Fluxo!$O:$O,Fluxo!$U:$U,"&gt;"&amp;I$5,Fluxo!$U:$U,"&lt;="&amp;J$5,Fluxo!$D:$D,$D78))</f>
        <v>0</v>
      </c>
      <c r="K78" s="18">
        <f>IF(K$5&gt;$G$4,0,SUMIFS(Fluxo!$O:$O,Fluxo!$U:$U,"&gt;"&amp;J$5,Fluxo!$U:$U,"&lt;="&amp;K$5,Fluxo!$D:$D,$D78))</f>
        <v>1</v>
      </c>
      <c r="L78" s="18">
        <f>IF(L$5&gt;$G$4,0,SUMIFS(Fluxo!$O:$O,Fluxo!$U:$U,"&gt;"&amp;K$5,Fluxo!$U:$U,"&lt;="&amp;L$5,Fluxo!$D:$D,$D78))</f>
        <v>0</v>
      </c>
      <c r="M78" s="18">
        <f>IF(M$5&gt;$G$4,0,SUMIFS(Fluxo!$O:$O,Fluxo!$U:$U,"&gt;"&amp;L$5,Fluxo!$U:$U,"&lt;="&amp;M$5,Fluxo!$D:$D,$D78))</f>
        <v>0</v>
      </c>
      <c r="N78" s="18">
        <f>IF(N$5&gt;$G$4,0,SUMIFS(Fluxo!$O:$O,Fluxo!$U:$U,"&gt;"&amp;M$5,Fluxo!$U:$U,"&lt;="&amp;N$5,Fluxo!$D:$D,$D78))</f>
        <v>0</v>
      </c>
      <c r="O78" s="18">
        <f>IF(O$5&gt;$G$4,0,SUMIFS(Fluxo!$O:$O,Fluxo!$U:$U,"&gt;"&amp;N$5,Fluxo!$U:$U,"&lt;="&amp;O$5,Fluxo!$D:$D,$D78))</f>
        <v>0</v>
      </c>
      <c r="P78" s="18">
        <f>IF(P$5&gt;$G$4,0,SUMIFS(Fluxo!$O:$O,Fluxo!$U:$U,"&gt;"&amp;O$5,Fluxo!$U:$U,"&lt;="&amp;P$5,Fluxo!$D:$D,$D78))</f>
        <v>0</v>
      </c>
      <c r="Q78" s="18">
        <f>IF(Q$5&gt;$G$4,0,SUMIFS(Fluxo!$O:$O,Fluxo!$U:$U,"&gt;"&amp;P$5,Fluxo!$U:$U,"&lt;="&amp;Q$5,Fluxo!$D:$D,$D78))</f>
        <v>0</v>
      </c>
      <c r="R78" s="18">
        <f>IF(R$5&gt;$G$4,0,SUMIFS(Fluxo!$O:$O,Fluxo!$U:$U,"&gt;"&amp;Q$5,Fluxo!$U:$U,"&lt;="&amp;R$5,Fluxo!$D:$D,$D78))</f>
        <v>0</v>
      </c>
      <c r="S78" s="18">
        <f>IF(S$5&gt;$G$4,0,SUMIFS(Fluxo!$O:$O,Fluxo!$U:$U,"&gt;"&amp;R$5,Fluxo!$U:$U,"&lt;="&amp;S$5,Fluxo!$D:$D,$D78,Fluxo!$E:$E,"&lt;&gt;"&amp;"PERMUTANTE"))</f>
        <v>0</v>
      </c>
      <c r="T78" s="18">
        <f>IF(T$5&gt;$G$4,0,SUMIFS(Fluxo!$O:$O,Fluxo!$U:$U,"&gt;"&amp;S$5,Fluxo!$U:$U,"&lt;="&amp;T$5,Fluxo!$D:$D,$D78,Fluxo!$E:$E,"&lt;&gt;"&amp;"PERMUTANTE"))</f>
        <v>0</v>
      </c>
      <c r="U78" s="18">
        <f>IF(U$5&gt;$G$4,0,SUMIFS(Fluxo!$O:$O,Fluxo!$U:$U,"&gt;"&amp;T$5,Fluxo!$U:$U,"&lt;="&amp;U$5,Fluxo!$D:$D,$D78,Fluxo!$E:$E,"&lt;&gt;"&amp;"PERMUTANTE"))</f>
        <v>0</v>
      </c>
      <c r="V78" s="18">
        <f>IF(V$5&gt;$G$4,0,SUMIFS(Fluxo!$O:$O,Fluxo!$U:$U,"&gt;"&amp;U$5,Fluxo!$U:$U,"&lt;="&amp;V$5,Fluxo!$D:$D,$D78,Fluxo!$E:$E,"&lt;&gt;"&amp;"PERMUTANTE"))</f>
        <v>0</v>
      </c>
      <c r="W78" s="18">
        <f>IF(W$5&gt;$G$4,0,SUMIFS(Fluxo!$O:$O,Fluxo!$U:$U,"&gt;"&amp;V$5,Fluxo!$U:$U,"&lt;="&amp;W$5,Fluxo!$D:$D,$D78,Fluxo!$E:$E,"&lt;&gt;"&amp;"PERMUTANTE"))</f>
        <v>0</v>
      </c>
      <c r="X78" s="18">
        <f>IF(X$5&gt;$G$4,0,SUMIFS(Fluxo!$O:$O,Fluxo!$U:$U,"&gt;"&amp;W$5,Fluxo!$U:$U,"&lt;="&amp;X$5,Fluxo!$D:$D,$D78,Fluxo!$E:$E,"&lt;&gt;"&amp;"PERMUTANTE"))</f>
        <v>0</v>
      </c>
      <c r="Y78" s="18">
        <f>IF(Y$5&gt;$G$4,0,SUMIFS(Fluxo!$O:$O,Fluxo!$U:$U,"&gt;"&amp;X$5,Fluxo!$U:$U,"&lt;="&amp;Y$5,Fluxo!$D:$D,$D78,Fluxo!$E:$E,"&lt;&gt;"&amp;"PERMUTANTE"))</f>
        <v>0</v>
      </c>
      <c r="Z78" s="18">
        <f>IF(Z$5&gt;$G$4,0,SUMIFS(Fluxo!$O:$O,Fluxo!$U:$U,"&gt;"&amp;Y$5,Fluxo!$U:$U,"&lt;="&amp;Z$5,Fluxo!$D:$D,$D78,Fluxo!$E:$E,"&lt;&gt;"&amp;"PERMUTANTE"))</f>
        <v>0</v>
      </c>
      <c r="AA78" s="18">
        <f>IF(AA$5&gt;$G$4,0,SUMIFS(Fluxo!$O:$O,Fluxo!$U:$U,"&gt;"&amp;Z$5,Fluxo!$U:$U,"&lt;="&amp;AA$5,Fluxo!$D:$D,$D78,Fluxo!$E:$E,"&lt;&gt;"&amp;"PERMUTANTE"))</f>
        <v>0</v>
      </c>
      <c r="AB78" s="18">
        <f>IF(AB$5&gt;$G$4,0,SUMIFS(Fluxo!$O:$O,Fluxo!$U:$U,"&gt;"&amp;AA$5,Fluxo!$U:$U,"&lt;="&amp;AB$5,Fluxo!$D:$D,$D78,Fluxo!$E:$E,"&lt;&gt;"&amp;"PERMUTANTE"))</f>
        <v>0</v>
      </c>
      <c r="AC78" s="18">
        <f>IF(AC$5&gt;$G$4,0,SUMIFS(Fluxo!$O:$O,Fluxo!$U:$U,"&gt;"&amp;AB$5,Fluxo!$U:$U,"&lt;="&amp;AC$5,Fluxo!$D:$D,$D78,Fluxo!$E:$E,"&lt;&gt;"&amp;"PERMUTANTE"))</f>
        <v>0</v>
      </c>
      <c r="AD78" s="18">
        <f>IF(AD$5&gt;$G$4,0,SUMIFS(Fluxo!$O:$O,Fluxo!$U:$U,"&gt;"&amp;AC$5,Fluxo!$U:$U,"&lt;="&amp;AD$5,Fluxo!$D:$D,$D78,Fluxo!$E:$E,"&lt;&gt;"&amp;"PERMUTANTE"))</f>
        <v>0</v>
      </c>
      <c r="AE78" s="18">
        <f>IF(AE$5&gt;$G$4,0,SUMIFS(Fluxo!$O:$O,Fluxo!$U:$U,"&gt;"&amp;AD$5,Fluxo!$U:$U,"&lt;="&amp;AE$5,Fluxo!$D:$D,$D78,Fluxo!$E:$E,"&lt;&gt;"&amp;"PERMUTANTE"))</f>
        <v>0</v>
      </c>
      <c r="AF78" s="18">
        <f>IF(AF$5&gt;$G$4,0,SUMIFS(Fluxo!$O:$O,Fluxo!$U:$U,"&gt;"&amp;AE$5,Fluxo!$U:$U,"&lt;="&amp;AF$5,Fluxo!$D:$D,$D78,Fluxo!$E:$E,"&lt;&gt;"&amp;"PERMUTANTE"))</f>
        <v>0</v>
      </c>
      <c r="AG78" s="18">
        <f>IF(AG$5&gt;$G$4,0,SUMIFS(Fluxo!$O:$O,Fluxo!$U:$U,"&gt;"&amp;AF$5,Fluxo!$U:$U,"&lt;="&amp;AG$5,Fluxo!$D:$D,$D78,Fluxo!$E:$E,"&lt;&gt;"&amp;"PERMUTANTE"))</f>
        <v>0</v>
      </c>
      <c r="AH78" s="18">
        <f>IF(AH$5&gt;$G$4,0,SUMIFS(Fluxo!$O:$O,Fluxo!$U:$U,"&gt;"&amp;AG$5,Fluxo!$U:$U,"&lt;="&amp;AH$5,Fluxo!$D:$D,$D78,Fluxo!$E:$E,"&lt;&gt;"&amp;"PERMUTANTE"))</f>
        <v>0</v>
      </c>
      <c r="AI78" s="18">
        <f>IF(AI$5&gt;$G$4,0,SUMIFS(Fluxo!$O:$O,Fluxo!$U:$U,"&gt;"&amp;AH$5,Fluxo!$U:$U,"&lt;="&amp;AI$5,Fluxo!$D:$D,$D78,Fluxo!$E:$E,"&lt;&gt;"&amp;"PERMUTANTE"))</f>
        <v>0</v>
      </c>
      <c r="AJ78" s="18">
        <f>IF(AJ$5&gt;$G$4,0,SUMIFS(Fluxo!$O:$O,Fluxo!$U:$U,"&gt;"&amp;AI$5,Fluxo!$U:$U,"&lt;="&amp;AJ$5,Fluxo!$D:$D,$D78,Fluxo!$E:$E,"&lt;&gt;"&amp;"PERMUTANTE"))</f>
        <v>0</v>
      </c>
      <c r="AK78" s="18">
        <f>IF(AK$5&gt;$G$4,0,SUMIFS(Fluxo!$O:$O,Fluxo!$U:$U,"&gt;"&amp;AJ$5,Fluxo!$U:$U,"&lt;="&amp;AK$5,Fluxo!$D:$D,$D78,Fluxo!$E:$E,"&lt;&gt;"&amp;"PERMUTANTE"))</f>
        <v>0</v>
      </c>
      <c r="AL78" s="18">
        <f>IF(AL$5&gt;$G$4,0,SUMIFS(Fluxo!$O:$O,Fluxo!$U:$U,"&gt;"&amp;AK$5,Fluxo!$U:$U,"&lt;="&amp;AL$5,Fluxo!$D:$D,$D78,Fluxo!$E:$E,"&lt;&gt;"&amp;"PERMUTANTE"))</f>
        <v>0</v>
      </c>
      <c r="AM78" s="18">
        <f>IF(AM$5&gt;$G$4,0,SUMIFS(Fluxo!$O:$O,Fluxo!$U:$U,"&gt;"&amp;AL$5,Fluxo!$U:$U,"&lt;="&amp;AM$5,Fluxo!$D:$D,$D78,Fluxo!$E:$E,"&lt;&gt;"&amp;"PERMUTANTE"))</f>
        <v>0</v>
      </c>
      <c r="AN78" s="18">
        <f>IF(AN$5&gt;$G$4,0,SUMIFS(Fluxo!$O:$O,Fluxo!$U:$U,"&gt;"&amp;AM$5,Fluxo!$U:$U,"&lt;="&amp;AN$5,Fluxo!$D:$D,$D78,Fluxo!$E:$E,"&lt;&gt;"&amp;"PERMUTANTE"))</f>
        <v>0</v>
      </c>
      <c r="AO78" s="18">
        <f>IF(AO$5&gt;$G$4,0,SUMIFS(Fluxo!$O:$O,Fluxo!$U:$U,"&gt;"&amp;AN$5,Fluxo!$U:$U,"&lt;="&amp;AO$5,Fluxo!$D:$D,$D78,Fluxo!$E:$E,"&lt;&gt;"&amp;"PERMUTANTE"))</f>
        <v>0</v>
      </c>
      <c r="AP78" s="18">
        <f>IF(AP$5&gt;$G$4,0,SUMIFS(Fluxo!$O:$O,Fluxo!$U:$U,"&gt;"&amp;AO$5,Fluxo!$U:$U,"&lt;="&amp;AP$5,Fluxo!$D:$D,$D78,Fluxo!$E:$E,"&lt;&gt;"&amp;"PERMUTANTE"))</f>
        <v>0</v>
      </c>
      <c r="AQ78" s="18">
        <f>IF(AQ$5&gt;$G$4,0,SUMIFS(Fluxo!$O:$O,Fluxo!$U:$U,"&gt;"&amp;AP$5,Fluxo!$U:$U,"&lt;="&amp;AQ$5,Fluxo!$D:$D,$D78,Fluxo!$E:$E,"&lt;&gt;"&amp;"PERMUTANTE"))</f>
        <v>0</v>
      </c>
      <c r="AR78" s="18">
        <f>IF(AR$5&gt;$G$4,0,SUMIFS(Fluxo!$O:$O,Fluxo!$U:$U,"&gt;"&amp;AQ$5,Fluxo!$U:$U,"&lt;="&amp;AR$5,Fluxo!$D:$D,$D78,Fluxo!$E:$E,"&lt;&gt;"&amp;"PERMUTANTE"))</f>
        <v>0</v>
      </c>
      <c r="AS78" s="18">
        <f>IF(AS$5&gt;$G$4,0,SUMIFS(Fluxo!$O:$O,Fluxo!$U:$U,"&gt;"&amp;AR$5,Fluxo!$U:$U,"&lt;="&amp;AS$5,Fluxo!$D:$D,$D78,Fluxo!$E:$E,"&lt;&gt;"&amp;"PERMUTANTE"))</f>
        <v>0</v>
      </c>
      <c r="AT78" s="18">
        <f>IF(AT$5&gt;$G$4,0,SUMIFS(Fluxo!$O:$O,Fluxo!$U:$U,"&gt;"&amp;AS$5,Fluxo!$U:$U,"&lt;="&amp;AT$5,Fluxo!$D:$D,$D78,Fluxo!$E:$E,"&lt;&gt;"&amp;"PERMUTANTE"))</f>
        <v>0</v>
      </c>
      <c r="AU78" s="18">
        <f>IF(AU$5&gt;$G$4,0,SUMIFS(Fluxo!$O:$O,Fluxo!$U:$U,"&gt;"&amp;AT$5,Fluxo!$U:$U,"&lt;="&amp;AU$5,Fluxo!$D:$D,$D78,Fluxo!$E:$E,"&lt;&gt;"&amp;"PERMUTANTE"))</f>
        <v>0</v>
      </c>
      <c r="AV78" s="18">
        <f>IF(AV$5&gt;$G$4,0,SUMIFS(Fluxo!$O:$O,Fluxo!$U:$U,"&gt;"&amp;AU$5,Fluxo!$U:$U,"&lt;="&amp;AV$5,Fluxo!$D:$D,$D78,Fluxo!$E:$E,"&lt;&gt;"&amp;"PERMUTANTE"))</f>
        <v>0</v>
      </c>
      <c r="AW78" s="18">
        <f>IF(AW$5&gt;$G$4,0,SUMIFS(Fluxo!$O:$O,Fluxo!$U:$U,"&gt;"&amp;AV$5,Fluxo!$U:$U,"&lt;="&amp;AW$5,Fluxo!$D:$D,$D78,Fluxo!$E:$E,"&lt;&gt;"&amp;"PERMUTANTE"))</f>
        <v>0</v>
      </c>
      <c r="AX78" s="18">
        <f>IF(AX$5&gt;$G$4,0,SUMIFS(Fluxo!$O:$O,Fluxo!$U:$U,"&gt;"&amp;AW$5,Fluxo!$U:$U,"&lt;="&amp;AX$5,Fluxo!$D:$D,$D78,Fluxo!$E:$E,"&lt;&gt;"&amp;"PERMUTANTE"))</f>
        <v>0</v>
      </c>
      <c r="AY78" s="18">
        <f>IF(AY$5&gt;$G$4,0,SUMIFS(Fluxo!$O:$O,Fluxo!$U:$U,"&gt;"&amp;AX$5,Fluxo!$U:$U,"&lt;="&amp;AY$5,Fluxo!$D:$D,$D78,Fluxo!$E:$E,"&lt;&gt;"&amp;"PERMUTANTE"))</f>
        <v>0</v>
      </c>
      <c r="AZ78" s="18">
        <f>IF(AZ$5&gt;$G$4,0,SUMIFS(Fluxo!$O:$O,Fluxo!$U:$U,"&gt;"&amp;AY$5,Fluxo!$U:$U,"&lt;="&amp;AZ$5,Fluxo!$D:$D,$D78,Fluxo!$E:$E,"&lt;&gt;"&amp;"PERMUTANTE"))</f>
        <v>0</v>
      </c>
      <c r="BA78" s="18">
        <f>IF(BA$5&gt;$G$4,0,SUMIFS(Fluxo!$O:$O,Fluxo!$U:$U,"&gt;"&amp;AZ$5,Fluxo!$U:$U,"&lt;="&amp;BA$5,Fluxo!$D:$D,$D78,Fluxo!$E:$E,"&lt;&gt;"&amp;"PERMUTANTE"))</f>
        <v>0</v>
      </c>
      <c r="BB78" s="18">
        <f>IF(BB$5&gt;$G$4,0,SUMIFS(Fluxo!$O:$O,Fluxo!$U:$U,"&gt;"&amp;BA$5,Fluxo!$U:$U,"&lt;="&amp;BB$5,Fluxo!$D:$D,$D78,Fluxo!$E:$E,"&lt;&gt;"&amp;"PERMUTANTE"))</f>
        <v>0</v>
      </c>
      <c r="BC78" s="18">
        <f>IF(BC$5&gt;$G$4,0,SUMIFS(Fluxo!$O:$O,Fluxo!$U:$U,"&gt;"&amp;BB$5,Fluxo!$U:$U,"&lt;="&amp;BC$5,Fluxo!$D:$D,$D78,Fluxo!$E:$E,"&lt;&gt;"&amp;"PERMUTANTE"))</f>
        <v>0</v>
      </c>
      <c r="BD78" s="18">
        <f>IF(BD$5&gt;$G$4,0,SUMIFS(Fluxo!$O:$O,Fluxo!$U:$U,"&gt;"&amp;BC$5,Fluxo!$U:$U,"&lt;="&amp;BD$5,Fluxo!$D:$D,$D78,Fluxo!$E:$E,"&lt;&gt;"&amp;"PERMUTANTE"))</f>
        <v>0</v>
      </c>
      <c r="BE78" s="18">
        <f>IF(BE$5&gt;$G$4,0,SUMIFS(Fluxo!$O:$O,Fluxo!$U:$U,"&gt;"&amp;BD$5,Fluxo!$U:$U,"&lt;="&amp;BE$5,Fluxo!$D:$D,$D78,Fluxo!$E:$E,"&lt;&gt;"&amp;"PERMUTANTE"))</f>
        <v>0</v>
      </c>
      <c r="BF78" s="18">
        <f>IF(BF$5&gt;$G$4,0,SUMIFS(Fluxo!$O:$O,Fluxo!$U:$U,"&gt;"&amp;BE$5,Fluxo!$U:$U,"&lt;="&amp;BF$5,Fluxo!$D:$D,$D78,Fluxo!$E:$E,"&lt;&gt;"&amp;"PERMUTANTE"))</f>
        <v>0</v>
      </c>
      <c r="BG78" s="18">
        <f>IF(BG$5&gt;$G$4,0,SUMIFS(Fluxo!$O:$O,Fluxo!$U:$U,"&gt;"&amp;BF$5,Fluxo!$U:$U,"&lt;="&amp;BG$5,Fluxo!$D:$D,$D78,Fluxo!$E:$E,"&lt;&gt;"&amp;"PERMUTANTE"))</f>
        <v>0</v>
      </c>
      <c r="BH78" s="18">
        <f>IF(BH$5&gt;$G$4,0,SUMIFS(Fluxo!$O:$O,Fluxo!$U:$U,"&gt;"&amp;BG$5,Fluxo!$U:$U,"&lt;="&amp;BH$5,Fluxo!$D:$D,$D78,Fluxo!$E:$E,"&lt;&gt;"&amp;"PERMUTANTE"))</f>
        <v>0</v>
      </c>
      <c r="BI78" s="18">
        <f>IF(BI$5&gt;$G$4,0,SUMIFS(Fluxo!$O:$O,Fluxo!$U:$U,"&gt;"&amp;BH$5,Fluxo!$U:$U,"&lt;="&amp;BI$5,Fluxo!$D:$D,$D78,Fluxo!$E:$E,"&lt;&gt;"&amp;"PERMUTANTE"))</f>
        <v>0</v>
      </c>
      <c r="BJ78" s="18">
        <f>IF(BJ$5&gt;$G$4,0,SUMIFS(Fluxo!$O:$O,Fluxo!$U:$U,"&gt;"&amp;BI$5,Fluxo!$U:$U,"&lt;="&amp;BJ$5,Fluxo!$D:$D,$D78,Fluxo!$E:$E,"&lt;&gt;"&amp;"PERMUTANTE"))</f>
        <v>0</v>
      </c>
      <c r="BK78" s="18">
        <f>IF(BK$5&gt;$G$4,0,SUMIFS(Fluxo!$O:$O,Fluxo!$U:$U,"&gt;"&amp;BJ$5,Fluxo!$U:$U,"&lt;="&amp;BK$5,Fluxo!$D:$D,$D78,Fluxo!$E:$E,"&lt;&gt;"&amp;"PERMUTANTE"))</f>
        <v>0</v>
      </c>
      <c r="BL78" s="18">
        <f>IF(BL$5&gt;$G$4,0,SUMIFS(Fluxo!$O:$O,Fluxo!$U:$U,"&gt;"&amp;BK$5,Fluxo!$U:$U,"&lt;="&amp;BL$5,Fluxo!$D:$D,$D78,Fluxo!$E:$E,"&lt;&gt;"&amp;"PERMUTANTE"))</f>
        <v>0</v>
      </c>
      <c r="BM78" s="18">
        <f>IF(BM$5&gt;$G$4,0,SUMIFS(Fluxo!$O:$O,Fluxo!$U:$U,"&gt;"&amp;BL$5,Fluxo!$U:$U,"&lt;="&amp;BM$5,Fluxo!$D:$D,$D78,Fluxo!$E:$E,"&lt;&gt;"&amp;"PERMUTANTE"))</f>
        <v>0</v>
      </c>
      <c r="BN78" s="18">
        <f>IF(BN$5&gt;$G$4,0,SUMIFS(Fluxo!$O:$O,Fluxo!$U:$U,"&gt;"&amp;BM$5,Fluxo!$U:$U,"&lt;="&amp;BN$5,Fluxo!$D:$D,$D78,Fluxo!$E:$E,"&lt;&gt;"&amp;"PERMUTANTE"))</f>
        <v>0</v>
      </c>
      <c r="BO78" s="18">
        <f>IF(BO$5&gt;$G$4,0,SUMIFS(Fluxo!$O:$O,Fluxo!$U:$U,"&gt;"&amp;BN$5,Fluxo!$U:$U,"&lt;="&amp;BO$5,Fluxo!$D:$D,$D78,Fluxo!$E:$E,"&lt;&gt;"&amp;"PERMUTANTE"))</f>
        <v>0</v>
      </c>
      <c r="BP78" s="18">
        <f>IF(BP$5&gt;$G$4,0,SUMIFS(Fluxo!$O:$O,Fluxo!$U:$U,"&gt;"&amp;BO$5,Fluxo!$U:$U,"&lt;="&amp;BP$5,Fluxo!$D:$D,$D78,Fluxo!$E:$E,"&lt;&gt;"&amp;"PERMUTANTE"))</f>
        <v>0</v>
      </c>
      <c r="BQ78" s="18">
        <f>IF(BQ$5&gt;$G$4,0,SUMIFS(Fluxo!$O:$O,Fluxo!$U:$U,"&gt;"&amp;BP$5,Fluxo!$U:$U,"&lt;="&amp;BQ$5,Fluxo!$D:$D,$D78,Fluxo!$E:$E,"&lt;&gt;"&amp;"PERMUTANTE"))</f>
        <v>0</v>
      </c>
      <c r="BR78" s="18">
        <f>IF(BR$5&gt;$G$4,0,SUMIFS(Fluxo!$O:$O,Fluxo!$U:$U,"&gt;"&amp;BQ$5,Fluxo!$U:$U,"&lt;="&amp;BR$5,Fluxo!$D:$D,$D78,Fluxo!$E:$E,"&lt;&gt;"&amp;"PERMUTANTE"))</f>
        <v>0</v>
      </c>
      <c r="BS78" s="18">
        <f>IF(BS$5&gt;$G$4,0,SUMIFS(Fluxo!$O:$O,Fluxo!$U:$U,"&gt;"&amp;BR$5,Fluxo!$U:$U,"&lt;="&amp;BS$5,Fluxo!$D:$D,$D78,Fluxo!$E:$E,"&lt;&gt;"&amp;"PERMUTANTE"))</f>
        <v>0</v>
      </c>
      <c r="BT78" s="18">
        <f>IF(BT$5&gt;$G$4,0,SUMIFS(Fluxo!$O:$O,Fluxo!$U:$U,"&gt;"&amp;BS$5,Fluxo!$U:$U,"&lt;="&amp;BT$5,Fluxo!$D:$D,$D78,Fluxo!$E:$E,"&lt;&gt;"&amp;"PERMUTANTE"))</f>
        <v>0</v>
      </c>
      <c r="BU78" s="18">
        <f>IF(BU$5&gt;$G$4,0,SUMIFS(Fluxo!$O:$O,Fluxo!$U:$U,"&gt;"&amp;BT$5,Fluxo!$U:$U,"&lt;="&amp;BU$5,Fluxo!$D:$D,$D78,Fluxo!$E:$E,"&lt;&gt;"&amp;"PERMUTANTE"))</f>
        <v>0</v>
      </c>
      <c r="BV78" s="18">
        <f>IF(BV$5&gt;$G$4,0,SUMIFS(Fluxo!$O:$O,Fluxo!$U:$U,"&gt;"&amp;BU$5,Fluxo!$U:$U,"&lt;="&amp;BV$5,Fluxo!$D:$D,$D78,Fluxo!$E:$E,"&lt;&gt;"&amp;"PERMUTANTE"))</f>
        <v>0</v>
      </c>
      <c r="BW78" s="18">
        <f>IF(BW$5&gt;$G$4,0,SUMIFS(Fluxo!$O:$O,Fluxo!$U:$U,"&gt;"&amp;BV$5,Fluxo!$U:$U,"&lt;="&amp;BW$5,Fluxo!$D:$D,$D78,Fluxo!$E:$E,"&lt;&gt;"&amp;"PERMUTANTE"))</f>
        <v>0</v>
      </c>
      <c r="BX78" s="18">
        <f>IF(BX$5&gt;$G$4,0,SUMIFS(Fluxo!$O:$O,Fluxo!$U:$U,"&gt;"&amp;BW$5,Fluxo!$U:$U,"&lt;="&amp;BX$5,Fluxo!$D:$D,$D78,Fluxo!$E:$E,"&lt;&gt;"&amp;"PERMUTANTE"))</f>
        <v>0</v>
      </c>
      <c r="BY78" s="18">
        <f>IF(BY$5&gt;$G$4,0,SUMIFS(Fluxo!$O:$O,Fluxo!$U:$U,"&gt;"&amp;BX$5,Fluxo!$U:$U,"&lt;="&amp;BY$5,Fluxo!$D:$D,$D78,Fluxo!$E:$E,"&lt;&gt;"&amp;"PERMUTANTE"))</f>
        <v>0</v>
      </c>
      <c r="BZ78" s="18">
        <f>IF(BZ$5&gt;$G$4,0,SUMIFS(Fluxo!$O:$O,Fluxo!$U:$U,"&gt;"&amp;BY$5,Fluxo!$U:$U,"&lt;="&amp;BZ$5,Fluxo!$D:$D,$D78,Fluxo!$E:$E,"&lt;&gt;"&amp;"PERMUTANTE"))</f>
        <v>0</v>
      </c>
      <c r="CA78" s="18">
        <f>IF(CA$5&gt;$G$4,0,SUMIFS(Fluxo!$O:$O,Fluxo!$U:$U,"&gt;"&amp;BZ$5,Fluxo!$U:$U,"&lt;="&amp;CA$5,Fluxo!$D:$D,$D78,Fluxo!$E:$E,"&lt;&gt;"&amp;"PERMUTANTE"))</f>
        <v>0</v>
      </c>
      <c r="CB78" s="18">
        <f>IF(CB$5&gt;$G$4,0,SUMIFS(Fluxo!$O:$O,Fluxo!$U:$U,"&gt;"&amp;CA$5,Fluxo!$U:$U,"&lt;="&amp;CB$5,Fluxo!$D:$D,$D78,Fluxo!$E:$E,"&lt;&gt;"&amp;"PERMUTANTE"))</f>
        <v>0</v>
      </c>
      <c r="CC78" s="18">
        <f>IF(CC$5&gt;$G$4,0,SUMIFS(Fluxo!$O:$O,Fluxo!$U:$U,"&gt;"&amp;CB$5,Fluxo!$U:$U,"&lt;="&amp;CC$5,Fluxo!$D:$D,$D78,Fluxo!$E:$E,"&lt;&gt;"&amp;"PERMUTANTE"))</f>
        <v>0</v>
      </c>
      <c r="CD78" s="18">
        <f>IF(CD$5&gt;$G$4,0,SUMIFS(Fluxo!$O:$O,Fluxo!$U:$U,"&gt;"&amp;CC$5,Fluxo!$U:$U,"&lt;="&amp;CD$5,Fluxo!$D:$D,$D78,Fluxo!$E:$E,"&lt;&gt;"&amp;"PERMUTANTE"))</f>
        <v>0</v>
      </c>
      <c r="CE78" s="18">
        <f>IF(CE$5&gt;$G$4,0,SUMIFS(Fluxo!$O:$O,Fluxo!$U:$U,"&gt;"&amp;CD$5,Fluxo!$U:$U,"&lt;="&amp;CE$5,Fluxo!$D:$D,$D78,Fluxo!$E:$E,"&lt;&gt;"&amp;"PERMUTANTE"))</f>
        <v>0</v>
      </c>
      <c r="CF78" s="18">
        <f>IF(CF$5&gt;$G$4,0,SUMIFS(Fluxo!$O:$O,Fluxo!$U:$U,"&gt;"&amp;CE$5,Fluxo!$U:$U,"&lt;="&amp;CF$5,Fluxo!$D:$D,$D78,Fluxo!$E:$E,"&lt;&gt;"&amp;"PERMUTANTE"))</f>
        <v>0</v>
      </c>
      <c r="CG78" s="18">
        <f>IF(CG$5&gt;$G$4,0,SUMIFS(Fluxo!$O:$O,Fluxo!$U:$U,"&gt;"&amp;CF$5,Fluxo!$U:$U,"&lt;="&amp;CG$5,Fluxo!$D:$D,$D78,Fluxo!$E:$E,"&lt;&gt;"&amp;"PERMUTANTE"))</f>
        <v>0</v>
      </c>
      <c r="CH78" s="18">
        <f>IF(CH$5&gt;$G$4,0,SUMIFS(Fluxo!$O:$O,Fluxo!$U:$U,"&gt;"&amp;CG$5,Fluxo!$U:$U,"&lt;="&amp;CH$5,Fluxo!$D:$D,$D78,Fluxo!$E:$E,"&lt;&gt;"&amp;"PERMUTANTE"))</f>
        <v>0</v>
      </c>
      <c r="CI78" s="18">
        <f>IF(CI$5&gt;$G$4,0,SUMIFS(Fluxo!$O:$O,Fluxo!$U:$U,"&gt;"&amp;CH$5,Fluxo!$U:$U,"&lt;="&amp;CI$5,Fluxo!$D:$D,$D78,Fluxo!$E:$E,"&lt;&gt;"&amp;"PERMUTANTE"))</f>
        <v>0</v>
      </c>
      <c r="CJ78" s="18">
        <f>IF(CJ$5&gt;$G$4,0,SUMIFS(Fluxo!$O:$O,Fluxo!$U:$U,"&gt;"&amp;CI$5,Fluxo!$U:$U,"&lt;="&amp;CJ$5,Fluxo!$D:$D,$D78,Fluxo!$E:$E,"&lt;&gt;"&amp;"PERMUTANTE"))</f>
        <v>0</v>
      </c>
      <c r="CK78" s="18">
        <f>IF(CK$5&gt;$G$4,0,SUMIFS(Fluxo!$O:$O,Fluxo!$U:$U,"&gt;"&amp;CJ$5,Fluxo!$U:$U,"&lt;="&amp;CK$5,Fluxo!$D:$D,$D78,Fluxo!$E:$E,"&lt;&gt;"&amp;"PERMUTANTE"))</f>
        <v>0</v>
      </c>
      <c r="CL78" s="18">
        <f>IF(CL$5&gt;$G$4,0,SUMIFS(Fluxo!$O:$O,Fluxo!$U:$U,"&gt;"&amp;CK$5,Fluxo!$U:$U,"&lt;="&amp;CL$5,Fluxo!$D:$D,$D78,Fluxo!$E:$E,"&lt;&gt;"&amp;"PERMUTANTE"))</f>
        <v>0</v>
      </c>
      <c r="CM78" s="18">
        <f>IF(CM$5&gt;$G$4,0,SUMIFS(Fluxo!$O:$O,Fluxo!$U:$U,"&gt;"&amp;CL$5,Fluxo!$U:$U,"&lt;="&amp;CM$5,Fluxo!$D:$D,$D78,Fluxo!$E:$E,"&lt;&gt;"&amp;"PERMUTANTE"))</f>
        <v>0</v>
      </c>
      <c r="CN78" s="18">
        <f>IF(CN$5&gt;$G$4,0,SUMIFS(Fluxo!$O:$O,Fluxo!$U:$U,"&gt;"&amp;CM$5,Fluxo!$U:$U,"&lt;="&amp;CN$5,Fluxo!$D:$D,$D78,Fluxo!$E:$E,"&lt;&gt;"&amp;"PERMUTANTE"))</f>
        <v>0</v>
      </c>
      <c r="CO78" s="18">
        <f>IF(CO$5&gt;$G$4,0,SUMIFS(Fluxo!$O:$O,Fluxo!$U:$U,"&gt;"&amp;CN$5,Fluxo!$U:$U,"&lt;="&amp;CO$5,Fluxo!$D:$D,$D78,Fluxo!$E:$E,"&lt;&gt;"&amp;"PERMUTANTE"))</f>
        <v>0</v>
      </c>
      <c r="CP78" s="18">
        <f>IF(CP$5&gt;$G$4,0,SUMIFS(Fluxo!$O:$O,Fluxo!$U:$U,"&gt;"&amp;CO$5,Fluxo!$U:$U,"&lt;="&amp;CP$5,Fluxo!$D:$D,$D78,Fluxo!$E:$E,"&lt;&gt;"&amp;"PERMUTANTE"))</f>
        <v>0</v>
      </c>
      <c r="CQ78" s="18">
        <f>IF(CQ$5&gt;$G$4,0,SUMIFS(Fluxo!$O:$O,Fluxo!$U:$U,"&gt;"&amp;CP$5,Fluxo!$U:$U,"&lt;="&amp;CQ$5,Fluxo!$D:$D,$D78,Fluxo!$E:$E,"&lt;&gt;"&amp;"PERMUTANTE"))</f>
        <v>0</v>
      </c>
      <c r="CR78" s="18">
        <f>IF(CR$5&gt;$G$4,0,SUMIFS(Fluxo!$O:$O,Fluxo!$U:$U,"&gt;"&amp;CQ$5,Fluxo!$U:$U,"&lt;="&amp;CR$5,Fluxo!$D:$D,$D78,Fluxo!$E:$E,"&lt;&gt;"&amp;"PERMUTANTE"))</f>
        <v>0</v>
      </c>
      <c r="CS78" s="18">
        <f>IF(CS$5&gt;$G$4,0,SUMIFS(Fluxo!$O:$O,Fluxo!$U:$U,"&gt;"&amp;CR$5,Fluxo!$U:$U,"&lt;="&amp;CS$5,Fluxo!$D:$D,$D78,Fluxo!$E:$E,"&lt;&gt;"&amp;"PERMUTANTE"))</f>
        <v>0</v>
      </c>
      <c r="CT78" s="18">
        <f>IF(CT$5&gt;$G$4,0,SUMIFS(Fluxo!$O:$O,Fluxo!$U:$U,"&gt;"&amp;CS$5,Fluxo!$U:$U,"&lt;="&amp;CT$5,Fluxo!$D:$D,$D78,Fluxo!$E:$E,"&lt;&gt;"&amp;"PERMUTANTE"))</f>
        <v>0</v>
      </c>
      <c r="CU78" s="18">
        <f>IF(CU$5&gt;$G$4,0,SUMIFS(Fluxo!$O:$O,Fluxo!$U:$U,"&gt;"&amp;CT$5,Fluxo!$U:$U,"&lt;="&amp;CU$5,Fluxo!$D:$D,$D78,Fluxo!$E:$E,"&lt;&gt;"&amp;"PERMUTANTE"))</f>
        <v>0</v>
      </c>
      <c r="CV78" s="18">
        <f>IF(CV$5&gt;$G$4,0,SUMIFS(Fluxo!$O:$O,Fluxo!$U:$U,"&gt;"&amp;CU$5,Fluxo!$U:$U,"&lt;="&amp;CV$5,Fluxo!$D:$D,$D78,Fluxo!$E:$E,"&lt;&gt;"&amp;"PERMUTANTE"))</f>
        <v>0</v>
      </c>
      <c r="CW78" s="18">
        <f>IF(CW$5&gt;$G$4,0,SUMIFS(Fluxo!$O:$O,Fluxo!$U:$U,"&gt;"&amp;CV$5,Fluxo!$U:$U,"&lt;="&amp;CW$5,Fluxo!$D:$D,$D78,Fluxo!$E:$E,"&lt;&gt;"&amp;"PERMUTANTE"))</f>
        <v>0</v>
      </c>
      <c r="CX78" s="18">
        <f>IF(CX$5&gt;$G$4,0,SUMIFS(Fluxo!$O:$O,Fluxo!$U:$U,"&gt;"&amp;CW$5,Fluxo!$U:$U,"&lt;="&amp;CX$5,Fluxo!$D:$D,$D78,Fluxo!$E:$E,"&lt;&gt;"&amp;"PERMUTANTE"))</f>
        <v>0</v>
      </c>
      <c r="CY78" s="18">
        <f>IF(CY$5&gt;$G$4,0,SUMIFS(Fluxo!$O:$O,Fluxo!$U:$U,"&gt;"&amp;CX$5,Fluxo!$U:$U,"&lt;="&amp;CY$5,Fluxo!$D:$D,$D78,Fluxo!$E:$E,"&lt;&gt;"&amp;"PERMUTANTE"))</f>
        <v>0</v>
      </c>
      <c r="CZ78" s="18">
        <f>IF(CZ$5&gt;$G$4,0,SUMIFS(Fluxo!$O:$O,Fluxo!$U:$U,"&gt;"&amp;CY$5,Fluxo!$U:$U,"&lt;="&amp;CZ$5,Fluxo!$D:$D,$D78,Fluxo!$E:$E,"&lt;&gt;"&amp;"PERMUTANTE"))</f>
        <v>0</v>
      </c>
      <c r="DA78" s="18">
        <f>IF(DA$5&gt;$G$4,0,SUMIFS(Fluxo!$O:$O,Fluxo!$U:$U,"&gt;"&amp;CZ$5,Fluxo!$U:$U,"&lt;="&amp;DA$5,Fluxo!$D:$D,$D78,Fluxo!$E:$E,"&lt;&gt;"&amp;"PERMUTANTE"))</f>
        <v>0</v>
      </c>
      <c r="DB78" s="18">
        <f>IF(DB$5&gt;$G$4,0,SUMIFS(Fluxo!$O:$O,Fluxo!$U:$U,"&gt;"&amp;DA$5,Fluxo!$U:$U,"&lt;="&amp;DB$5,Fluxo!$D:$D,$D78,Fluxo!$E:$E,"&lt;&gt;"&amp;"PERMUTANTE"))</f>
        <v>0</v>
      </c>
      <c r="DC78" s="18">
        <f>IF(DC$5&gt;$G$4,0,SUMIFS(Fluxo!$O:$O,Fluxo!$U:$U,"&gt;"&amp;DB$5,Fluxo!$U:$U,"&lt;="&amp;DC$5,Fluxo!$D:$D,$D78,Fluxo!$E:$E,"&lt;&gt;"&amp;"PERMUTANTE"))</f>
        <v>0</v>
      </c>
      <c r="DD78" s="18">
        <f>IF(DD$5&gt;$G$4,0,SUMIFS(Fluxo!$O:$O,Fluxo!$U:$U,"&gt;"&amp;DC$5,Fluxo!$U:$U,"&lt;="&amp;DD$5,Fluxo!$D:$D,$D78,Fluxo!$E:$E,"&lt;&gt;"&amp;"PERMUTANTE"))</f>
        <v>0</v>
      </c>
      <c r="DE78" s="18">
        <f>IF(DE$5&gt;$G$4,0,SUMIFS(Fluxo!$O:$O,Fluxo!$U:$U,"&gt;"&amp;DD$5,Fluxo!$U:$U,"&lt;="&amp;DE$5,Fluxo!$D:$D,$D78,Fluxo!$E:$E,"&lt;&gt;"&amp;"PERMUTANTE"))</f>
        <v>0</v>
      </c>
      <c r="DF78" s="18">
        <f>IF(DF$5&gt;$G$4,0,SUMIFS(Fluxo!$O:$O,Fluxo!$U:$U,"&gt;"&amp;DE$5,Fluxo!$U:$U,"&lt;="&amp;DF$5,Fluxo!$D:$D,$D78,Fluxo!$E:$E,"&lt;&gt;"&amp;"PERMUTANTE"))</f>
        <v>0</v>
      </c>
      <c r="DG78" s="18">
        <f>IF(DG$5&gt;$G$4,0,SUMIFS(Fluxo!$O:$O,Fluxo!$U:$U,"&gt;"&amp;DF$5,Fluxo!$U:$U,"&lt;="&amp;DG$5,Fluxo!$D:$D,$D78,Fluxo!$E:$E,"&lt;&gt;"&amp;"PERMUTANTE"))</f>
        <v>0</v>
      </c>
      <c r="DH78" s="18">
        <f>IF(DH$5&gt;$G$4,0,SUMIFS(Fluxo!$O:$O,Fluxo!$U:$U,"&gt;"&amp;DG$5,Fluxo!$U:$U,"&lt;="&amp;DH$5,Fluxo!$D:$D,$D78,Fluxo!$E:$E,"&lt;&gt;"&amp;"PERMUTANTE"))</f>
        <v>0</v>
      </c>
      <c r="DI78" s="18">
        <f>IF(DI$5&gt;$G$4,0,SUMIFS(Fluxo!$O:$O,Fluxo!$U:$U,"&gt;"&amp;DH$5,Fluxo!$U:$U,"&lt;="&amp;DI$5,Fluxo!$D:$D,$D78,Fluxo!$E:$E,"&lt;&gt;"&amp;"PERMUTANTE"))</f>
        <v>0</v>
      </c>
      <c r="DJ78" s="18">
        <f>IF(DJ$5&gt;$G$4,0,SUMIFS(Fluxo!$O:$O,Fluxo!$U:$U,"&gt;"&amp;DI$5,Fluxo!$U:$U,"&lt;="&amp;DJ$5,Fluxo!$D:$D,$D78,Fluxo!$E:$E,"&lt;&gt;"&amp;"PERMUTANTE"))</f>
        <v>0</v>
      </c>
      <c r="DK78" s="18">
        <f>IF(DK$5&gt;$G$4,0,SUMIFS(Fluxo!$O:$O,Fluxo!$U:$U,"&gt;"&amp;DJ$5,Fluxo!$U:$U,"&lt;="&amp;DK$5,Fluxo!$D:$D,$D78,Fluxo!$E:$E,"&lt;&gt;"&amp;"PERMUTANTE"))</f>
        <v>0</v>
      </c>
      <c r="DL78" s="18">
        <f>IF(DL$5&gt;$G$4,0,SUMIFS(Fluxo!$O:$O,Fluxo!$U:$U,"&gt;"&amp;DK$5,Fluxo!$U:$U,"&lt;="&amp;DL$5,Fluxo!$D:$D,$D78,Fluxo!$E:$E,"&lt;&gt;"&amp;"PERMUTANTE"))</f>
        <v>0</v>
      </c>
      <c r="DM78" s="18">
        <f>IF(DM$5&gt;$G$4,0,SUMIFS(Fluxo!$O:$O,Fluxo!$U:$U,"&gt;"&amp;DL$5,Fluxo!$U:$U,"&lt;="&amp;DM$5,Fluxo!$D:$D,$D78,Fluxo!$E:$E,"&lt;&gt;"&amp;"PERMUTANTE"))</f>
        <v>0</v>
      </c>
      <c r="DN78" s="18">
        <f>IF(DN$5&gt;$G$4,0,SUMIFS(Fluxo!$O:$O,Fluxo!$U:$U,"&gt;"&amp;DM$5,Fluxo!$U:$U,"&lt;="&amp;DN$5,Fluxo!$D:$D,$D78,Fluxo!$E:$E,"&lt;&gt;"&amp;"PERMUTANTE"))</f>
        <v>0</v>
      </c>
      <c r="DO78" s="18">
        <f>IF(DO$5&gt;$G$4,0,SUMIFS(Fluxo!$O:$O,Fluxo!$U:$U,"&gt;"&amp;DN$5,Fluxo!$U:$U,"&lt;="&amp;DO$5,Fluxo!$D:$D,$D78,Fluxo!$E:$E,"&lt;&gt;"&amp;"PERMUTANTE"))</f>
        <v>0</v>
      </c>
      <c r="DP78" s="18">
        <f>IF(DP$5&gt;$G$4,0,SUMIFS(Fluxo!$O:$O,Fluxo!$U:$U,"&gt;"&amp;DO$5,Fluxo!$U:$U,"&lt;="&amp;DP$5,Fluxo!$D:$D,$D78,Fluxo!$E:$E,"&lt;&gt;"&amp;"PERMUTANTE"))</f>
        <v>0</v>
      </c>
      <c r="DQ78" s="18">
        <f>IF(DQ$5&gt;$G$4,0,SUMIFS(Fluxo!$O:$O,Fluxo!$U:$U,"&gt;"&amp;DP$5,Fluxo!$U:$U,"&lt;="&amp;DQ$5,Fluxo!$D:$D,$D78,Fluxo!$E:$E,"&lt;&gt;"&amp;"PERMUTANTE"))</f>
        <v>0</v>
      </c>
      <c r="DR78" s="18">
        <f>IF(DR$5&gt;$G$4,0,SUMIFS(Fluxo!$O:$O,Fluxo!$U:$U,"&gt;"&amp;DQ$5,Fluxo!$U:$U,"&lt;="&amp;DR$5,Fluxo!$D:$D,$D78,Fluxo!$E:$E,"&lt;&gt;"&amp;"PERMUTANTE"))</f>
        <v>0</v>
      </c>
      <c r="DS78" s="18">
        <f>IF(DS$5&gt;$G$4,0,SUMIFS(Fluxo!$O:$O,Fluxo!$U:$U,"&gt;"&amp;DR$5,Fluxo!$U:$U,"&lt;="&amp;DS$5,Fluxo!$D:$D,$D78,Fluxo!$E:$E,"&lt;&gt;"&amp;"PERMUTANTE"))</f>
        <v>0</v>
      </c>
      <c r="DT78" s="18">
        <f>IF(DT$5&gt;$G$4,0,SUMIFS(Fluxo!$O:$O,Fluxo!$U:$U,"&gt;"&amp;DS$5,Fluxo!$U:$U,"&lt;="&amp;DT$5,Fluxo!$D:$D,$D78,Fluxo!$E:$E,"&lt;&gt;"&amp;"PERMUTANTE"))</f>
        <v>0</v>
      </c>
      <c r="DU78" s="18">
        <f>IF(DU$5&gt;$G$4,0,SUMIFS(Fluxo!$O:$O,Fluxo!$U:$U,"&gt;"&amp;DT$5,Fluxo!$U:$U,"&lt;="&amp;DU$5,Fluxo!$D:$D,$D78,Fluxo!$E:$E,"&lt;&gt;"&amp;"PERMUTANTE"))</f>
        <v>0</v>
      </c>
      <c r="DV78" s="18">
        <f>IF(DV$5&gt;$G$4,0,SUMIFS(Fluxo!$O:$O,Fluxo!$U:$U,"&gt;"&amp;DU$5,Fluxo!$U:$U,"&lt;="&amp;DV$5,Fluxo!$D:$D,$D78,Fluxo!$E:$E,"&lt;&gt;"&amp;"PERMUTANTE"))</f>
        <v>0</v>
      </c>
      <c r="DW78" s="18">
        <f>IF(DW$5&gt;$G$4,0,SUMIFS(Fluxo!$O:$O,Fluxo!$U:$U,"&gt;"&amp;DV$5,Fluxo!$U:$U,"&lt;="&amp;DW$5,Fluxo!$D:$D,$D78,Fluxo!$E:$E,"&lt;&gt;"&amp;"PERMUTANTE"))</f>
        <v>0</v>
      </c>
      <c r="DX78" s="18">
        <f>IF(DX$5&gt;$G$4,0,SUMIFS(Fluxo!$O:$O,Fluxo!$U:$U,"&gt;"&amp;DW$5,Fluxo!$U:$U,"&lt;="&amp;DX$5,Fluxo!$D:$D,$D78,Fluxo!$E:$E,"&lt;&gt;"&amp;"PERMUTANTE"))</f>
        <v>0</v>
      </c>
      <c r="DY78" s="18">
        <f>IF(DY$5&gt;$G$4,0,SUMIFS(Fluxo!$O:$O,Fluxo!$U:$U,"&gt;"&amp;DX$5,Fluxo!$U:$U,"&lt;="&amp;DY$5,Fluxo!$D:$D,$D78,Fluxo!$E:$E,"&lt;&gt;"&amp;"PERMUTANTE"))</f>
        <v>0</v>
      </c>
      <c r="DZ78" s="18">
        <f>IF(DZ$5&gt;$G$4,0,SUMIFS(Fluxo!$O:$O,Fluxo!$U:$U,"&gt;"&amp;DY$5,Fluxo!$U:$U,"&lt;="&amp;DZ$5,Fluxo!$D:$D,$D78,Fluxo!$E:$E,"&lt;&gt;"&amp;"PERMUTANTE"))</f>
        <v>0</v>
      </c>
      <c r="EA78" s="18">
        <f>IF(EA$5&gt;$G$4,0,SUMIFS(Fluxo!$O:$O,Fluxo!$U:$U,"&gt;"&amp;DZ$5,Fluxo!$U:$U,"&lt;="&amp;EA$5,Fluxo!$D:$D,$D78,Fluxo!$E:$E,"&lt;&gt;"&amp;"PERMUTANTE"))</f>
        <v>0</v>
      </c>
      <c r="EB78" s="18">
        <f>IF(EB$5&gt;$G$4,0,SUMIFS(Fluxo!$O:$O,Fluxo!$U:$U,"&gt;"&amp;EA$5,Fluxo!$U:$U,"&lt;="&amp;EB$5,Fluxo!$D:$D,$D78,Fluxo!$E:$E,"&lt;&gt;"&amp;"PERMUTANTE"))</f>
        <v>0</v>
      </c>
      <c r="EC78" s="18">
        <f>IF(EC$5&gt;$G$4,0,SUMIFS(Fluxo!$O:$O,Fluxo!$U:$U,"&gt;"&amp;EB$5,Fluxo!$U:$U,"&lt;="&amp;EC$5,Fluxo!$D:$D,$D78,Fluxo!$E:$E,"&lt;&gt;"&amp;"PERMUTANTE"))</f>
        <v>0</v>
      </c>
      <c r="ED78" s="18">
        <f>IF(ED$5&gt;$G$4,0,SUMIFS(Fluxo!$O:$O,Fluxo!$U:$U,"&gt;"&amp;EC$5,Fluxo!$U:$U,"&lt;="&amp;ED$5,Fluxo!$D:$D,$D78,Fluxo!$E:$E,"&lt;&gt;"&amp;"PERMUTANTE"))</f>
        <v>0</v>
      </c>
      <c r="EE78" s="18">
        <f>IF(EE$5&gt;$G$4,0,SUMIFS(Fluxo!$O:$O,Fluxo!$U:$U,"&gt;"&amp;ED$5,Fluxo!$U:$U,"&lt;="&amp;EE$5,Fluxo!$D:$D,$D78,Fluxo!$E:$E,"&lt;&gt;"&amp;"PERMUTANTE"))</f>
        <v>0</v>
      </c>
      <c r="EF78" s="18">
        <f>IF(EF$5&gt;$G$4,0,SUMIFS(Fluxo!$O:$O,Fluxo!$U:$U,"&gt;"&amp;EE$5,Fluxo!$U:$U,"&lt;="&amp;EF$5,Fluxo!$D:$D,$D78,Fluxo!$E:$E,"&lt;&gt;"&amp;"PERMUTANTE"))</f>
        <v>0</v>
      </c>
      <c r="EG78" s="18">
        <f>IF(EG$5&gt;$G$4,0,SUMIFS(Fluxo!$O:$O,Fluxo!$U:$U,"&gt;"&amp;EF$5,Fluxo!$U:$U,"&lt;="&amp;EG$5,Fluxo!$D:$D,$D78,Fluxo!$E:$E,"&lt;&gt;"&amp;"PERMUTANTE"))</f>
        <v>0</v>
      </c>
      <c r="EH78" s="18">
        <f>IF(EH$5&gt;$G$4,0,SUMIFS(Fluxo!$O:$O,Fluxo!$U:$U,"&gt;"&amp;EG$5,Fluxo!$U:$U,"&lt;="&amp;EH$5,Fluxo!$D:$D,$D78,Fluxo!$E:$E,"&lt;&gt;"&amp;"PERMUTANTE"))</f>
        <v>0</v>
      </c>
      <c r="EI78" s="18">
        <f>IF(EI$5&gt;$G$4,0,SUMIFS(Fluxo!$O:$O,Fluxo!$U:$U,"&gt;"&amp;EH$5,Fluxo!$U:$U,"&lt;="&amp;EI$5,Fluxo!$D:$D,$D78,Fluxo!$E:$E,"&lt;&gt;"&amp;"PERMUTANTE"))</f>
        <v>0</v>
      </c>
      <c r="EJ78" s="18">
        <f>IF(EJ$5&gt;$G$4,0,SUMIFS(Fluxo!$O:$O,Fluxo!$U:$U,"&gt;"&amp;EI$5,Fluxo!$U:$U,"&lt;="&amp;EJ$5,Fluxo!$D:$D,$D78,Fluxo!$E:$E,"&lt;&gt;"&amp;"PERMUTANTE"))</f>
        <v>0</v>
      </c>
      <c r="EK78" s="18">
        <f>IF(EK$5&gt;$G$4,0,SUMIFS(Fluxo!$O:$O,Fluxo!$U:$U,"&gt;"&amp;EJ$5,Fluxo!$U:$U,"&lt;="&amp;EK$5,Fluxo!$D:$D,$D78,Fluxo!$E:$E,"&lt;&gt;"&amp;"PERMUTANTE"))</f>
        <v>0</v>
      </c>
      <c r="EL78" s="18">
        <f>IF(EL$5&gt;$G$4,0,SUMIFS(Fluxo!$O:$O,Fluxo!$U:$U,"&gt;"&amp;EK$5,Fluxo!$U:$U,"&lt;="&amp;EL$5,Fluxo!$D:$D,$D78,Fluxo!$E:$E,"&lt;&gt;"&amp;"PERMUTANTE"))</f>
        <v>0</v>
      </c>
      <c r="EM78" s="18">
        <f>IF(EM$5&gt;$G$4,0,SUMIFS(Fluxo!$O:$O,Fluxo!$U:$U,"&gt;"&amp;EL$5,Fluxo!$U:$U,"&lt;="&amp;EM$5,Fluxo!$D:$D,$D78,Fluxo!$E:$E,"&lt;&gt;"&amp;"PERMUTANTE"))</f>
        <v>0</v>
      </c>
      <c r="EN78" s="18">
        <f>IF(EN$5&gt;$G$4,0,SUMIFS(Fluxo!$O:$O,Fluxo!$U:$U,"&gt;"&amp;EM$5,Fluxo!$U:$U,"&lt;="&amp;EN$5,Fluxo!$D:$D,$D78,Fluxo!$E:$E,"&lt;&gt;"&amp;"PERMUTANTE"))</f>
        <v>0</v>
      </c>
      <c r="EO78" s="18">
        <f>IF(EO$5&gt;$G$4,0,SUMIFS(Fluxo!$O:$O,Fluxo!$U:$U,"&gt;"&amp;EN$5,Fluxo!$U:$U,"&lt;="&amp;EO$5,Fluxo!$D:$D,$D78,Fluxo!$E:$E,"&lt;&gt;"&amp;"PERMUTANTE"))</f>
        <v>0</v>
      </c>
      <c r="EP78" s="18">
        <f>IF(EP$5&gt;$G$4,0,SUMIFS(Fluxo!$O:$O,Fluxo!$U:$U,"&gt;"&amp;EO$5,Fluxo!$U:$U,"&lt;="&amp;EP$5,Fluxo!$D:$D,$D78,Fluxo!$E:$E,"&lt;&gt;"&amp;"PERMUTANTE"))</f>
        <v>0</v>
      </c>
      <c r="EQ78" s="18">
        <f>IF(EQ$5&gt;$G$4,0,SUMIFS(Fluxo!$O:$O,Fluxo!$U:$U,"&gt;"&amp;EP$5,Fluxo!$U:$U,"&lt;="&amp;EQ$5,Fluxo!$D:$D,$D78,Fluxo!$E:$E,"&lt;&gt;"&amp;"PERMUTANTE"))</f>
        <v>0</v>
      </c>
      <c r="ER78" s="18">
        <f>IF(ER$5&gt;$G$4,0,SUMIFS(Fluxo!$O:$O,Fluxo!$U:$U,"&gt;"&amp;EQ$5,Fluxo!$U:$U,"&lt;="&amp;ER$5,Fluxo!$D:$D,$D78,Fluxo!$E:$E,"&lt;&gt;"&amp;"PERMUTANTE"))</f>
        <v>0</v>
      </c>
      <c r="ES78" s="18">
        <f>IF(ES$5&gt;$G$4,0,SUMIFS(Fluxo!$O:$O,Fluxo!$U:$U,"&gt;"&amp;ER$5,Fluxo!$U:$U,"&lt;="&amp;ES$5,Fluxo!$D:$D,$D78,Fluxo!$E:$E,"&lt;&gt;"&amp;"PERMUTANTE"))</f>
        <v>0</v>
      </c>
      <c r="ET78" s="18">
        <f>IF(ET$5&gt;$G$4,0,SUMIFS(Fluxo!$O:$O,Fluxo!$U:$U,"&gt;"&amp;ES$5,Fluxo!$U:$U,"&lt;="&amp;ET$5,Fluxo!$D:$D,$D78,Fluxo!$E:$E,"&lt;&gt;"&amp;"PERMUTANTE"))</f>
        <v>0</v>
      </c>
      <c r="EU78" s="18">
        <f>IF(EU$5&gt;$G$4,0,SUMIFS(Fluxo!$O:$O,Fluxo!$U:$U,"&gt;"&amp;ET$5,Fluxo!$U:$U,"&lt;="&amp;EU$5,Fluxo!$D:$D,$D78,Fluxo!$E:$E,"&lt;&gt;"&amp;"PERMUTANTE"))</f>
        <v>0</v>
      </c>
      <c r="EV78" s="18">
        <f>IF(EV$5&gt;$G$4,0,SUMIFS(Fluxo!$O:$O,Fluxo!$U:$U,"&gt;"&amp;EU$5,Fluxo!$U:$U,"&lt;="&amp;EV$5,Fluxo!$D:$D,$D78,Fluxo!$E:$E,"&lt;&gt;"&amp;"PERMUTANTE"))</f>
        <v>0</v>
      </c>
      <c r="EW78" s="18">
        <f>IF(EW$5&gt;$G$4,0,SUMIFS(Fluxo!$O:$O,Fluxo!$U:$U,"&gt;"&amp;EV$5,Fluxo!$U:$U,"&lt;="&amp;EW$5,Fluxo!$D:$D,$D78,Fluxo!$E:$E,"&lt;&gt;"&amp;"PERMUTANTE"))</f>
        <v>0</v>
      </c>
      <c r="EX78" s="18">
        <f>IF(EX$5&gt;$G$4,0,SUMIFS(Fluxo!$O:$O,Fluxo!$U:$U,"&gt;"&amp;EW$5,Fluxo!$U:$U,"&lt;="&amp;EX$5,Fluxo!$D:$D,$D78,Fluxo!$E:$E,"&lt;&gt;"&amp;"PERMUTANTE"))</f>
        <v>0</v>
      </c>
      <c r="EY78" s="18">
        <f>IF(EY$5&gt;$G$4,0,SUMIFS(Fluxo!$O:$O,Fluxo!$U:$U,"&gt;"&amp;EX$5,Fluxo!$U:$U,"&lt;="&amp;EY$5,Fluxo!$D:$D,$D78,Fluxo!$E:$E,"&lt;&gt;"&amp;"PERMUTANTE"))</f>
        <v>0</v>
      </c>
      <c r="EZ78" s="18">
        <f>IF(EZ$5&gt;$G$4,0,SUMIFS(Fluxo!$O:$O,Fluxo!$U:$U,"&gt;"&amp;EY$5,Fluxo!$U:$U,"&lt;="&amp;EZ$5,Fluxo!$D:$D,$D78,Fluxo!$E:$E,"&lt;&gt;"&amp;"PERMUTANTE"))</f>
        <v>0</v>
      </c>
      <c r="FA78" s="18">
        <f>IF(FA$5&gt;$G$4,0,SUMIFS(Fluxo!$O:$O,Fluxo!$U:$U,"&gt;"&amp;EZ$5,Fluxo!$U:$U,"&lt;="&amp;FA$5,Fluxo!$D:$D,$D78,Fluxo!$E:$E,"&lt;&gt;"&amp;"PERMUTANTE"))</f>
        <v>0</v>
      </c>
      <c r="FB78" s="18">
        <f>IF(FB$5&gt;$G$4,0,SUMIFS(Fluxo!$O:$O,Fluxo!$U:$U,"&gt;"&amp;FA$5,Fluxo!$U:$U,"&lt;="&amp;FB$5,Fluxo!$D:$D,$D78,Fluxo!$E:$E,"&lt;&gt;"&amp;"PERMUTANTE"))</f>
        <v>0</v>
      </c>
      <c r="FC78" s="18">
        <f>IF(FC$5&gt;$G$4,0,SUMIFS(Fluxo!$O:$O,Fluxo!$U:$U,"&gt;"&amp;FB$5,Fluxo!$U:$U,"&lt;="&amp;FC$5,Fluxo!$D:$D,$D78,Fluxo!$E:$E,"&lt;&gt;"&amp;"PERMUTANTE"))</f>
        <v>0</v>
      </c>
      <c r="FD78" s="18">
        <f>IF(FD$5&gt;$G$4,0,SUMIFS(Fluxo!$O:$O,Fluxo!$U:$U,"&gt;"&amp;FC$5,Fluxo!$U:$U,"&lt;="&amp;FD$5,Fluxo!$D:$D,$D78,Fluxo!$E:$E,"&lt;&gt;"&amp;"PERMUTANTE"))</f>
        <v>0</v>
      </c>
      <c r="FE78" s="18">
        <f>IF(FE$5&gt;$G$4,0,SUMIFS(Fluxo!$O:$O,Fluxo!$U:$U,"&gt;"&amp;FD$5,Fluxo!$U:$U,"&lt;="&amp;FE$5,Fluxo!$D:$D,$D78,Fluxo!$E:$E,"&lt;&gt;"&amp;"PERMUTANTE"))</f>
        <v>0</v>
      </c>
      <c r="FF78" s="18">
        <f>IF(FF$5&gt;$G$4,0,SUMIFS(Fluxo!$O:$O,Fluxo!$U:$U,"&gt;"&amp;FE$5,Fluxo!$U:$U,"&lt;="&amp;FF$5,Fluxo!$D:$D,$D78,Fluxo!$E:$E,"&lt;&gt;"&amp;"PERMUTANTE"))</f>
        <v>0</v>
      </c>
      <c r="FG78" s="18">
        <f>IF(FG$5&gt;$G$4,0,SUMIFS(Fluxo!$O:$O,Fluxo!$U:$U,"&gt;"&amp;FF$5,Fluxo!$U:$U,"&lt;="&amp;FG$5,Fluxo!$D:$D,$D78,Fluxo!$E:$E,"&lt;&gt;"&amp;"PERMUTANTE"))</f>
        <v>0</v>
      </c>
      <c r="FH78" s="18">
        <f>IF(FH$5&gt;$G$4,0,SUMIFS(Fluxo!$O:$O,Fluxo!$U:$U,"&gt;"&amp;FG$5,Fluxo!$U:$U,"&lt;="&amp;FH$5,Fluxo!$D:$D,$D78,Fluxo!$E:$E,"&lt;&gt;"&amp;"PERMUTANTE"))</f>
        <v>0</v>
      </c>
      <c r="FI78" s="18">
        <f>IF(FI$5&gt;$G$4,0,SUMIFS(Fluxo!$O:$O,Fluxo!$U:$U,"&gt;"&amp;FH$5,Fluxo!$U:$U,"&lt;="&amp;FI$5,Fluxo!$D:$D,$D78,Fluxo!$E:$E,"&lt;&gt;"&amp;"PERMUTANTE"))</f>
        <v>0</v>
      </c>
      <c r="FJ78" s="18">
        <f>IF(FJ$5&gt;$G$4,0,SUMIFS(Fluxo!$O:$O,Fluxo!$U:$U,"&gt;"&amp;FI$5,Fluxo!$U:$U,"&lt;="&amp;FJ$5,Fluxo!$D:$D,$D78,Fluxo!$E:$E,"&lt;&gt;"&amp;"PERMUTANTE"))</f>
        <v>0</v>
      </c>
      <c r="FK78" s="18">
        <f>IF(FK$5&gt;$G$4,0,SUMIFS(Fluxo!$O:$O,Fluxo!$U:$U,"&gt;"&amp;FJ$5,Fluxo!$U:$U,"&lt;="&amp;FK$5,Fluxo!$D:$D,$D78,Fluxo!$E:$E,"&lt;&gt;"&amp;"PERMUTANTE"))</f>
        <v>0</v>
      </c>
      <c r="FL78" s="18">
        <f>IF(FL$5&gt;$G$4,0,SUMIFS(Fluxo!$O:$O,Fluxo!$U:$U,"&gt;"&amp;FK$5,Fluxo!$U:$U,"&lt;="&amp;FL$5,Fluxo!$D:$D,$D78,Fluxo!$E:$E,"&lt;&gt;"&amp;"PERMUTANTE"))</f>
        <v>0</v>
      </c>
      <c r="FM78" s="18">
        <f>IF(FM$5&gt;$G$4,0,SUMIFS(Fluxo!$O:$O,Fluxo!$U:$U,"&gt;"&amp;FL$5,Fluxo!$U:$U,"&lt;="&amp;FM$5,Fluxo!$D:$D,$D78,Fluxo!$E:$E,"&lt;&gt;"&amp;"PERMUTANTE"))</f>
        <v>0</v>
      </c>
      <c r="FN78" s="18">
        <f>IF(FN$5&gt;$G$4,0,SUMIFS(Fluxo!$O:$O,Fluxo!$U:$U,"&gt;"&amp;FM$5,Fluxo!$U:$U,"&lt;="&amp;FN$5,Fluxo!$D:$D,$D78,Fluxo!$E:$E,"&lt;&gt;"&amp;"PERMUTANTE"))</f>
        <v>0</v>
      </c>
      <c r="FO78" s="18">
        <f>IF(FO$5&gt;$G$4,0,SUMIFS(Fluxo!$O:$O,Fluxo!$U:$U,"&gt;"&amp;FN$5,Fluxo!$U:$U,"&lt;="&amp;FO$5,Fluxo!$D:$D,$D78,Fluxo!$E:$E,"&lt;&gt;"&amp;"PERMUTANTE"))</f>
        <v>0</v>
      </c>
      <c r="FP78" s="18">
        <f>IF(FP$5&gt;$G$4,0,SUMIFS(Fluxo!$O:$O,Fluxo!$U:$U,"&gt;"&amp;FO$5,Fluxo!$U:$U,"&lt;="&amp;FP$5,Fluxo!$D:$D,$D78,Fluxo!$E:$E,"&lt;&gt;"&amp;"PERMUTANTE"))</f>
        <v>0</v>
      </c>
      <c r="FQ78" s="18">
        <f>IF(FQ$5&gt;$G$4,0,SUMIFS(Fluxo!$O:$O,Fluxo!$U:$U,"&gt;"&amp;FP$5,Fluxo!$U:$U,"&lt;="&amp;FQ$5,Fluxo!$D:$D,$D78,Fluxo!$E:$E,"&lt;&gt;"&amp;"PERMUTANTE"))</f>
        <v>0</v>
      </c>
      <c r="FR78" s="18">
        <f>IF(FR$5&gt;$G$4,0,SUMIFS(Fluxo!$O:$O,Fluxo!$U:$U,"&gt;"&amp;FQ$5,Fluxo!$U:$U,"&lt;="&amp;FR$5,Fluxo!$D:$D,$D78,Fluxo!$E:$E,"&lt;&gt;"&amp;"PERMUTANTE"))</f>
        <v>0</v>
      </c>
      <c r="FS78" s="18">
        <f>IF(FS$5&gt;$G$4,0,SUMIFS(Fluxo!$O:$O,Fluxo!$U:$U,"&gt;"&amp;FR$5,Fluxo!$U:$U,"&lt;="&amp;FS$5,Fluxo!$D:$D,$D78,Fluxo!$E:$E,"&lt;&gt;"&amp;"PERMUTANTE"))</f>
        <v>0</v>
      </c>
      <c r="FT78" s="18">
        <f>IF(FT$5&gt;$G$4,0,SUMIFS(Fluxo!$O:$O,Fluxo!$U:$U,"&gt;"&amp;FS$5,Fluxo!$U:$U,"&lt;="&amp;FT$5,Fluxo!$D:$D,$D78,Fluxo!$E:$E,"&lt;&gt;"&amp;"PERMUTANTE"))</f>
        <v>0</v>
      </c>
      <c r="FU78" s="18">
        <f>IF(FU$5&gt;$G$4,0,SUMIFS(Fluxo!$O:$O,Fluxo!$U:$U,"&gt;"&amp;FT$5,Fluxo!$U:$U,"&lt;="&amp;FU$5,Fluxo!$D:$D,$D78,Fluxo!$E:$E,"&lt;&gt;"&amp;"PERMUTANTE"))</f>
        <v>0</v>
      </c>
      <c r="FV78" s="18">
        <f>IF(FV$5&gt;$G$4,0,SUMIFS(Fluxo!$O:$O,Fluxo!$U:$U,"&gt;"&amp;FU$5,Fluxo!$U:$U,"&lt;="&amp;FV$5,Fluxo!$D:$D,$D78,Fluxo!$E:$E,"&lt;&gt;"&amp;"PERMUTANTE"))</f>
        <v>0</v>
      </c>
      <c r="FW78" s="18">
        <f>IF(FW$5&gt;$G$4,0,SUMIFS(Fluxo!$O:$O,Fluxo!$U:$U,"&gt;"&amp;FV$5,Fluxo!$U:$U,"&lt;="&amp;FW$5,Fluxo!$D:$D,$D78,Fluxo!$E:$E,"&lt;&gt;"&amp;"PERMUTANTE"))</f>
        <v>0</v>
      </c>
      <c r="FX78" s="18">
        <f>IF(FX$5&gt;$G$4,0,SUMIFS(Fluxo!$O:$O,Fluxo!$U:$U,"&gt;"&amp;FW$5,Fluxo!$U:$U,"&lt;="&amp;FX$5,Fluxo!$D:$D,$D78,Fluxo!$E:$E,"&lt;&gt;"&amp;"PERMUTANTE"))</f>
        <v>0</v>
      </c>
      <c r="FY78" s="18">
        <f>IF(FY$5&gt;$G$4,0,SUMIFS(Fluxo!$O:$O,Fluxo!$U:$U,"&gt;"&amp;FX$5,Fluxo!$U:$U,"&lt;="&amp;FY$5,Fluxo!$D:$D,$D78,Fluxo!$E:$E,"&lt;&gt;"&amp;"PERMUTANTE"))</f>
        <v>0</v>
      </c>
      <c r="FZ78" s="18">
        <f>IF(FZ$5&gt;$G$4,0,SUMIFS(Fluxo!$O:$O,Fluxo!$U:$U,"&gt;"&amp;FY$5,Fluxo!$U:$U,"&lt;="&amp;FZ$5,Fluxo!$D:$D,$D78,Fluxo!$E:$E,"&lt;&gt;"&amp;"PERMUTANTE"))</f>
        <v>0</v>
      </c>
      <c r="GA78" s="18">
        <f>IF(GA$5&gt;$G$4,0,SUMIFS(Fluxo!$O:$O,Fluxo!$U:$U,"&gt;"&amp;FZ$5,Fluxo!$U:$U,"&lt;="&amp;GA$5,Fluxo!$D:$D,$D78,Fluxo!$E:$E,"&lt;&gt;"&amp;"PERMUTANTE"))</f>
        <v>0</v>
      </c>
      <c r="GB78" s="18">
        <f>IF(GB$5&gt;$G$4,0,SUMIFS(Fluxo!$O:$O,Fluxo!$U:$U,"&gt;"&amp;GA$5,Fluxo!$U:$U,"&lt;="&amp;GB$5,Fluxo!$D:$D,$D78,Fluxo!$E:$E,"&lt;&gt;"&amp;"PERMUTANTE"))</f>
        <v>0</v>
      </c>
      <c r="GC78" s="18">
        <f>IF(GC$5&gt;$G$4,0,SUMIFS(Fluxo!$O:$O,Fluxo!$U:$U,"&gt;"&amp;GB$5,Fluxo!$U:$U,"&lt;="&amp;GC$5,Fluxo!$D:$D,$D78,Fluxo!$E:$E,"&lt;&gt;"&amp;"PERMUTANTE"))</f>
        <v>0</v>
      </c>
      <c r="GD78" s="18">
        <f>IF(GD$5&gt;$G$4,0,SUMIFS(Fluxo!$O:$O,Fluxo!$U:$U,"&gt;"&amp;GC$5,Fluxo!$U:$U,"&lt;="&amp;GD$5,Fluxo!$D:$D,$D78,Fluxo!$E:$E,"&lt;&gt;"&amp;"PERMUTANTE"))</f>
        <v>0</v>
      </c>
      <c r="GE78" s="18">
        <f>IF(GE$5&gt;$G$4,0,SUMIFS(Fluxo!$O:$O,Fluxo!$U:$U,"&gt;"&amp;GD$5,Fluxo!$U:$U,"&lt;="&amp;GE$5,Fluxo!$D:$D,$D78,Fluxo!$E:$E,"&lt;&gt;"&amp;"PERMUTANTE"))</f>
        <v>0</v>
      </c>
      <c r="GF78" s="18">
        <f>IF(GF$5&gt;$G$4,0,SUMIFS(Fluxo!$O:$O,Fluxo!$U:$U,"&gt;"&amp;GE$5,Fluxo!$U:$U,"&lt;="&amp;GF$5,Fluxo!$D:$D,$D78,Fluxo!$E:$E,"&lt;&gt;"&amp;"PERMUTANTE"))</f>
        <v>0</v>
      </c>
      <c r="GG78" s="18">
        <f>IF(GG$5&gt;$G$4,0,SUMIFS(Fluxo!$O:$O,Fluxo!$U:$U,"&gt;"&amp;GF$5,Fluxo!$U:$U,"&lt;="&amp;GG$5,Fluxo!$D:$D,$D78,Fluxo!$E:$E,"&lt;&gt;"&amp;"PERMUTANTE"))</f>
        <v>0</v>
      </c>
      <c r="GH78" s="18">
        <f>IF(GH$5&gt;$G$4,0,SUMIFS(Fluxo!$O:$O,Fluxo!$U:$U,"&gt;"&amp;GG$5,Fluxo!$U:$U,"&lt;="&amp;GH$5,Fluxo!$D:$D,$D78,Fluxo!$E:$E,"&lt;&gt;"&amp;"PERMUTANTE"))</f>
        <v>0</v>
      </c>
      <c r="GI78" s="18">
        <f>IF(GI$5&gt;$G$4,0,SUMIFS(Fluxo!$O:$O,Fluxo!$U:$U,"&gt;"&amp;GH$5,Fluxo!$U:$U,"&lt;="&amp;GI$5,Fluxo!$D:$D,$D78,Fluxo!$E:$E,"&lt;&gt;"&amp;"PERMUTANTE"))</f>
        <v>0</v>
      </c>
      <c r="GJ78" s="18">
        <f>IF(GJ$5&gt;$G$4,0,SUMIFS(Fluxo!$O:$O,Fluxo!$U:$U,"&gt;"&amp;GI$5,Fluxo!$U:$U,"&lt;="&amp;GJ$5,Fluxo!$D:$D,$D78,Fluxo!$E:$E,"&lt;&gt;"&amp;"PERMUTANTE"))</f>
        <v>0</v>
      </c>
      <c r="GK78" s="18">
        <f>IF(GK$5&gt;$G$4,0,SUMIFS(Fluxo!$O:$O,Fluxo!$U:$U,"&gt;"&amp;GJ$5,Fluxo!$U:$U,"&lt;="&amp;GK$5,Fluxo!$D:$D,$D78,Fluxo!$E:$E,"&lt;&gt;"&amp;"PERMUTANTE"))</f>
        <v>0</v>
      </c>
      <c r="GL78" s="18">
        <f>IF(GL$5&gt;$G$4,0,SUMIFS(Fluxo!$O:$O,Fluxo!$U:$U,"&gt;"&amp;GK$5,Fluxo!$U:$U,"&lt;="&amp;GL$5,Fluxo!$D:$D,$D78,Fluxo!$E:$E,"&lt;&gt;"&amp;"PERMUTANTE"))</f>
        <v>0</v>
      </c>
      <c r="GM78" s="18">
        <f>IF(GM$5&gt;$G$4,0,SUMIFS(Fluxo!$O:$O,Fluxo!$U:$U,"&gt;"&amp;GL$5,Fluxo!$U:$U,"&lt;="&amp;GM$5,Fluxo!$D:$D,$D78,Fluxo!$E:$E,"&lt;&gt;"&amp;"PERMUTANTE"))</f>
        <v>0</v>
      </c>
      <c r="GN78" s="18">
        <f>IF(GN$5&gt;$G$4,0,SUMIFS(Fluxo!$O:$O,Fluxo!$U:$U,"&gt;"&amp;GM$5,Fluxo!$U:$U,"&lt;="&amp;GN$5,Fluxo!$D:$D,$D78,Fluxo!$E:$E,"&lt;&gt;"&amp;"PERMUTANTE"))</f>
        <v>0</v>
      </c>
      <c r="GO78" s="18">
        <f>IF(GO$5&gt;$G$4,0,SUMIFS(Fluxo!$O:$O,Fluxo!$U:$U,"&gt;"&amp;GN$5,Fluxo!$U:$U,"&lt;="&amp;GO$5,Fluxo!$D:$D,$D78,Fluxo!$E:$E,"&lt;&gt;"&amp;"PERMUTANTE"))</f>
        <v>0</v>
      </c>
      <c r="GP78" s="18">
        <f>IF(GP$5&gt;$G$4,0,SUMIFS(Fluxo!$O:$O,Fluxo!$U:$U,"&gt;"&amp;GO$5,Fluxo!$U:$U,"&lt;="&amp;GP$5,Fluxo!$D:$D,$D78,Fluxo!$E:$E,"&lt;&gt;"&amp;"PERMUTANTE"))</f>
        <v>0</v>
      </c>
      <c r="GQ78" s="18">
        <f>IF(GQ$5&gt;$G$4,0,SUMIFS(Fluxo!$O:$O,Fluxo!$U:$U,"&gt;"&amp;GP$5,Fluxo!$U:$U,"&lt;="&amp;GQ$5,Fluxo!$D:$D,$D78,Fluxo!$E:$E,"&lt;&gt;"&amp;"PERMUTANTE"))</f>
        <v>0</v>
      </c>
      <c r="GR78" s="18">
        <f>IF(GR$5&gt;$G$4,0,SUMIFS(Fluxo!$O:$O,Fluxo!$U:$U,"&gt;"&amp;GQ$5,Fluxo!$U:$U,"&lt;="&amp;GR$5,Fluxo!$D:$D,$D78,Fluxo!$E:$E,"&lt;&gt;"&amp;"PERMUTANTE"))</f>
        <v>0</v>
      </c>
      <c r="GS78" s="18">
        <f>IF(GS$5&gt;$G$4,0,SUMIFS(Fluxo!$O:$O,Fluxo!$U:$U,"&gt;"&amp;GR$5,Fluxo!$U:$U,"&lt;="&amp;GS$5,Fluxo!$D:$D,$D78,Fluxo!$E:$E,"&lt;&gt;"&amp;"PERMUTANTE"))</f>
        <v>0</v>
      </c>
      <c r="GT78" s="18">
        <f>IF(GT$5&gt;$G$4,0,SUMIFS(Fluxo!$O:$O,Fluxo!$U:$U,"&gt;"&amp;GS$5,Fluxo!$U:$U,"&lt;="&amp;GT$5,Fluxo!$D:$D,$D78,Fluxo!$E:$E,"&lt;&gt;"&amp;"PERMUTANTE"))</f>
        <v>0</v>
      </c>
      <c r="GU78" s="18">
        <f>IF(GU$5&gt;$G$4,0,SUMIFS(Fluxo!$O:$O,Fluxo!$U:$U,"&gt;"&amp;GT$5,Fluxo!$U:$U,"&lt;="&amp;GU$5,Fluxo!$D:$D,$D78,Fluxo!$E:$E,"&lt;&gt;"&amp;"PERMUTANTE"))</f>
        <v>0</v>
      </c>
      <c r="GV78" s="18">
        <f>IF(GV$5&gt;$G$4,0,SUMIFS(Fluxo!$O:$O,Fluxo!$U:$U,"&gt;"&amp;GU$5,Fluxo!$U:$U,"&lt;="&amp;GV$5,Fluxo!$D:$D,$D78,Fluxo!$E:$E,"&lt;&gt;"&amp;"PERMUTANTE"))</f>
        <v>0</v>
      </c>
      <c r="GW78" s="18">
        <f>IF(GW$5&gt;$G$4,0,SUMIFS(Fluxo!$O:$O,Fluxo!$U:$U,"&gt;"&amp;GV$5,Fluxo!$U:$U,"&lt;="&amp;GW$5,Fluxo!$D:$D,$D78,Fluxo!$E:$E,"&lt;&gt;"&amp;"PERMUTANTE"))</f>
        <v>0</v>
      </c>
      <c r="GX78" s="18">
        <f>IF(GX$5&gt;$G$4,0,SUMIFS(Fluxo!$O:$O,Fluxo!$U:$U,"&gt;"&amp;GW$5,Fluxo!$U:$U,"&lt;="&amp;GX$5,Fluxo!$D:$D,$D78,Fluxo!$E:$E,"&lt;&gt;"&amp;"PERMUTANTE"))</f>
        <v>0</v>
      </c>
      <c r="GY78" s="18">
        <f>IF(GY$5&gt;$G$4,0,SUMIFS(Fluxo!$O:$O,Fluxo!$U:$U,"&gt;"&amp;GX$5,Fluxo!$U:$U,"&lt;="&amp;GY$5,Fluxo!$D:$D,$D78,Fluxo!$E:$E,"&lt;&gt;"&amp;"PERMUTANTE"))</f>
        <v>0</v>
      </c>
      <c r="GZ78" s="18">
        <f>IF(GZ$5&gt;$G$4,0,SUMIFS(Fluxo!$O:$O,Fluxo!$U:$U,"&gt;"&amp;GY$5,Fluxo!$U:$U,"&lt;="&amp;GZ$5,Fluxo!$D:$D,$D78,Fluxo!$E:$E,"&lt;&gt;"&amp;"PERMUTANTE"))</f>
        <v>0</v>
      </c>
      <c r="HA78" s="18">
        <f>IF(HA$5&gt;$G$4,0,SUMIFS(Fluxo!$O:$O,Fluxo!$U:$U,"&gt;"&amp;GZ$5,Fluxo!$U:$U,"&lt;="&amp;HA$5,Fluxo!$D:$D,$D78,Fluxo!$E:$E,"&lt;&gt;"&amp;"PERMUTANTE"))</f>
        <v>0</v>
      </c>
      <c r="HB78" s="18">
        <f>IF(HB$5&gt;$G$4,0,SUMIFS(Fluxo!$O:$O,Fluxo!$U:$U,"&gt;"&amp;HA$5,Fluxo!$U:$U,"&lt;="&amp;HB$5,Fluxo!$D:$D,$D78,Fluxo!$E:$E,"&lt;&gt;"&amp;"PERMUTANTE"))</f>
        <v>0</v>
      </c>
      <c r="HC78" s="18">
        <f>IF(HC$5&gt;$G$4,0,SUMIFS(Fluxo!$O:$O,Fluxo!$U:$U,"&gt;"&amp;HB$5,Fluxo!$U:$U,"&lt;="&amp;HC$5,Fluxo!$D:$D,$D78,Fluxo!$E:$E,"&lt;&gt;"&amp;"PERMUTANTE"))</f>
        <v>0</v>
      </c>
      <c r="HD78" s="18">
        <f>IF(HD$5&gt;$G$4,0,SUMIFS(Fluxo!$O:$O,Fluxo!$U:$U,"&gt;"&amp;HC$5,Fluxo!$U:$U,"&lt;="&amp;HD$5,Fluxo!$D:$D,$D78,Fluxo!$E:$E,"&lt;&gt;"&amp;"PERMUTANTE"))</f>
        <v>0</v>
      </c>
      <c r="HE78" s="18">
        <f>IF(HE$5&gt;$G$4,0,SUMIFS(Fluxo!$O:$O,Fluxo!$U:$U,"&gt;"&amp;HD$5,Fluxo!$U:$U,"&lt;="&amp;HE$5,Fluxo!$D:$D,$D78,Fluxo!$E:$E,"&lt;&gt;"&amp;"PERMUTANTE"))</f>
        <v>0</v>
      </c>
      <c r="HF78" s="18">
        <f>IF(HF$5&gt;$G$4,0,SUMIFS(Fluxo!$O:$O,Fluxo!$U:$U,"&gt;"&amp;HE$5,Fluxo!$U:$U,"&lt;="&amp;HF$5,Fluxo!$D:$D,$D78,Fluxo!$E:$E,"&lt;&gt;"&amp;"PERMUTANTE"))</f>
        <v>0</v>
      </c>
    </row>
    <row r="79" spans="1:214">
      <c r="A79" s="20">
        <f t="shared" si="11"/>
        <v>69</v>
      </c>
      <c r="B79" s="140" t="str">
        <f>'Check Carteira'!C71</f>
        <v>E.1016.99.01.0174</v>
      </c>
      <c r="C79" s="141">
        <v>1</v>
      </c>
      <c r="D79" s="129" t="str">
        <f>'Check Carteira'!F71</f>
        <v>A-0174</v>
      </c>
      <c r="E79" s="21">
        <f>IFERROR(INDEX(Contratos!L:L,MATCH(D79,Contratos!R:R,0)),"")</f>
        <v>45442</v>
      </c>
      <c r="F79" s="139">
        <f>IFERROR(INDEX(Contratos!G:G,MATCH(D79,Contratos!R:R,0)),"")</f>
        <v>1108373</v>
      </c>
      <c r="H79" s="83">
        <f t="shared" si="10"/>
        <v>158974.63</v>
      </c>
      <c r="J79" s="18">
        <f>IF(J$5&gt;$G$4,0,SUMIFS(Fluxo!$O:$O,Fluxo!$U:$U,"&gt;"&amp;I$5,Fluxo!$U:$U,"&lt;="&amp;J$5,Fluxo!$D:$D,$D79))</f>
        <v>0</v>
      </c>
      <c r="K79" s="18">
        <f>IF(K$5&gt;$G$4,0,SUMIFS(Fluxo!$O:$O,Fluxo!$U:$U,"&gt;"&amp;J$5,Fluxo!$U:$U,"&lt;="&amp;K$5,Fluxo!$D:$D,$D79))</f>
        <v>0</v>
      </c>
      <c r="L79" s="18">
        <f>IF(L$5&gt;$G$4,0,SUMIFS(Fluxo!$O:$O,Fluxo!$U:$U,"&gt;"&amp;K$5,Fluxo!$U:$U,"&lt;="&amp;L$5,Fluxo!$D:$D,$D79))</f>
        <v>0</v>
      </c>
      <c r="M79" s="18">
        <f>IF(M$5&gt;$G$4,0,SUMIFS(Fluxo!$O:$O,Fluxo!$U:$U,"&gt;"&amp;L$5,Fluxo!$U:$U,"&lt;="&amp;M$5,Fluxo!$D:$D,$D79))</f>
        <v>0</v>
      </c>
      <c r="N79" s="18">
        <f>IF(N$5&gt;$G$4,0,SUMIFS(Fluxo!$O:$O,Fluxo!$U:$U,"&gt;"&amp;M$5,Fluxo!$U:$U,"&lt;="&amp;N$5,Fluxo!$D:$D,$D79))</f>
        <v>0</v>
      </c>
      <c r="O79" s="18">
        <f>IF(O$5&gt;$G$4,0,SUMIFS(Fluxo!$O:$O,Fluxo!$U:$U,"&gt;"&amp;N$5,Fluxo!$U:$U,"&lt;="&amp;O$5,Fluxo!$D:$D,$D79))</f>
        <v>0</v>
      </c>
      <c r="P79" s="18">
        <f>IF(P$5&gt;$G$4,0,SUMIFS(Fluxo!$O:$O,Fluxo!$U:$U,"&gt;"&amp;O$5,Fluxo!$U:$U,"&lt;="&amp;P$5,Fluxo!$D:$D,$D79))</f>
        <v>0</v>
      </c>
      <c r="Q79" s="18">
        <f>IF(Q$5&gt;$G$4,0,SUMIFS(Fluxo!$O:$O,Fluxo!$U:$U,"&gt;"&amp;P$5,Fluxo!$U:$U,"&lt;="&amp;Q$5,Fluxo!$D:$D,$D79))</f>
        <v>0</v>
      </c>
      <c r="R79" s="18">
        <f>IF(R$5&gt;$G$4,0,SUMIFS(Fluxo!$O:$O,Fluxo!$U:$U,"&gt;"&amp;Q$5,Fluxo!$U:$U,"&lt;="&amp;R$5,Fluxo!$D:$D,$D79))</f>
        <v>0</v>
      </c>
      <c r="S79" s="18">
        <f>IF(S$5&gt;$G$4,0,SUMIFS(Fluxo!$O:$O,Fluxo!$U:$U,"&gt;"&amp;R$5,Fluxo!$U:$U,"&lt;="&amp;S$5,Fluxo!$D:$D,$D79,Fluxo!$E:$E,"&lt;&gt;"&amp;"PERMUTANTE"))</f>
        <v>0</v>
      </c>
      <c r="T79" s="18">
        <f>IF(T$5&gt;$G$4,0,SUMIFS(Fluxo!$O:$O,Fluxo!$U:$U,"&gt;"&amp;S$5,Fluxo!$U:$U,"&lt;="&amp;T$5,Fluxo!$D:$D,$D79,Fluxo!$E:$E,"&lt;&gt;"&amp;"PERMUTANTE"))</f>
        <v>0</v>
      </c>
      <c r="U79" s="18">
        <f>IF(U$5&gt;$G$4,0,SUMIFS(Fluxo!$O:$O,Fluxo!$U:$U,"&gt;"&amp;T$5,Fluxo!$U:$U,"&lt;="&amp;U$5,Fluxo!$D:$D,$D79,Fluxo!$E:$E,"&lt;&gt;"&amp;"PERMUTANTE"))</f>
        <v>0</v>
      </c>
      <c r="V79" s="18">
        <f>IF(V$5&gt;$G$4,0,SUMIFS(Fluxo!$O:$O,Fluxo!$U:$U,"&gt;"&amp;U$5,Fluxo!$U:$U,"&lt;="&amp;V$5,Fluxo!$D:$D,$D79,Fluxo!$E:$E,"&lt;&gt;"&amp;"PERMUTANTE"))</f>
        <v>0</v>
      </c>
      <c r="W79" s="18">
        <f>IF(W$5&gt;$G$4,0,SUMIFS(Fluxo!$O:$O,Fluxo!$U:$U,"&gt;"&amp;V$5,Fluxo!$U:$U,"&lt;="&amp;W$5,Fluxo!$D:$D,$D79,Fluxo!$E:$E,"&lt;&gt;"&amp;"PERMUTANTE"))</f>
        <v>0</v>
      </c>
      <c r="X79" s="18">
        <f>IF(X$5&gt;$G$4,0,SUMIFS(Fluxo!$O:$O,Fluxo!$U:$U,"&gt;"&amp;W$5,Fluxo!$U:$U,"&lt;="&amp;X$5,Fluxo!$D:$D,$D79,Fluxo!$E:$E,"&lt;&gt;"&amp;"PERMUTANTE"))</f>
        <v>67773</v>
      </c>
      <c r="Y79" s="18">
        <f>IF(Y$5&gt;$G$4,0,SUMIFS(Fluxo!$O:$O,Fluxo!$U:$U,"&gt;"&amp;X$5,Fluxo!$U:$U,"&lt;="&amp;Y$5,Fluxo!$D:$D,$D79,Fluxo!$E:$E,"&lt;&gt;"&amp;"PERMUTANTE"))</f>
        <v>60569.48</v>
      </c>
      <c r="Z79" s="18">
        <f>IF(Z$5&gt;$G$4,0,SUMIFS(Fluxo!$O:$O,Fluxo!$U:$U,"&gt;"&amp;Y$5,Fluxo!$U:$U,"&lt;="&amp;Z$5,Fluxo!$D:$D,$D79,Fluxo!$E:$E,"&lt;&gt;"&amp;"PERMUTANTE"))</f>
        <v>0</v>
      </c>
      <c r="AA79" s="18">
        <f>IF(AA$5&gt;$G$4,0,SUMIFS(Fluxo!$O:$O,Fluxo!$U:$U,"&gt;"&amp;Z$5,Fluxo!$U:$U,"&lt;="&amp;AA$5,Fluxo!$D:$D,$D79,Fluxo!$E:$E,"&lt;&gt;"&amp;"PERMUTANTE"))</f>
        <v>30632.15</v>
      </c>
      <c r="AB79" s="18">
        <f>IF(AB$5&gt;$G$4,0,SUMIFS(Fluxo!$O:$O,Fluxo!$U:$U,"&gt;"&amp;AA$5,Fluxo!$U:$U,"&lt;="&amp;AB$5,Fluxo!$D:$D,$D79,Fluxo!$E:$E,"&lt;&gt;"&amp;"PERMUTANTE"))</f>
        <v>0</v>
      </c>
      <c r="AC79" s="18">
        <f>IF(AC$5&gt;$G$4,0,SUMIFS(Fluxo!$O:$O,Fluxo!$U:$U,"&gt;"&amp;AB$5,Fluxo!$U:$U,"&lt;="&amp;AC$5,Fluxo!$D:$D,$D79,Fluxo!$E:$E,"&lt;&gt;"&amp;"PERMUTANTE"))</f>
        <v>0</v>
      </c>
      <c r="AD79" s="18">
        <f>IF(AD$5&gt;$G$4,0,SUMIFS(Fluxo!$O:$O,Fluxo!$U:$U,"&gt;"&amp;AC$5,Fluxo!$U:$U,"&lt;="&amp;AD$5,Fluxo!$D:$D,$D79,Fluxo!$E:$E,"&lt;&gt;"&amp;"PERMUTANTE"))</f>
        <v>0</v>
      </c>
      <c r="AE79" s="18">
        <f>IF(AE$5&gt;$G$4,0,SUMIFS(Fluxo!$O:$O,Fluxo!$U:$U,"&gt;"&amp;AD$5,Fluxo!$U:$U,"&lt;="&amp;AE$5,Fluxo!$D:$D,$D79,Fluxo!$E:$E,"&lt;&gt;"&amp;"PERMUTANTE"))</f>
        <v>0</v>
      </c>
      <c r="AF79" s="18">
        <f>IF(AF$5&gt;$G$4,0,SUMIFS(Fluxo!$O:$O,Fluxo!$U:$U,"&gt;"&amp;AE$5,Fluxo!$U:$U,"&lt;="&amp;AF$5,Fluxo!$D:$D,$D79,Fluxo!$E:$E,"&lt;&gt;"&amp;"PERMUTANTE"))</f>
        <v>0</v>
      </c>
      <c r="AG79" s="18">
        <f>IF(AG$5&gt;$G$4,0,SUMIFS(Fluxo!$O:$O,Fluxo!$U:$U,"&gt;"&amp;AF$5,Fluxo!$U:$U,"&lt;="&amp;AG$5,Fluxo!$D:$D,$D79,Fluxo!$E:$E,"&lt;&gt;"&amp;"PERMUTANTE"))</f>
        <v>0</v>
      </c>
      <c r="AH79" s="18">
        <f>IF(AH$5&gt;$G$4,0,SUMIFS(Fluxo!$O:$O,Fluxo!$U:$U,"&gt;"&amp;AG$5,Fluxo!$U:$U,"&lt;="&amp;AH$5,Fluxo!$D:$D,$D79,Fluxo!$E:$E,"&lt;&gt;"&amp;"PERMUTANTE"))</f>
        <v>0</v>
      </c>
      <c r="AI79" s="18">
        <f>IF(AI$5&gt;$G$4,0,SUMIFS(Fluxo!$O:$O,Fluxo!$U:$U,"&gt;"&amp;AH$5,Fluxo!$U:$U,"&lt;="&amp;AI$5,Fluxo!$D:$D,$D79,Fluxo!$E:$E,"&lt;&gt;"&amp;"PERMUTANTE"))</f>
        <v>0</v>
      </c>
      <c r="AJ79" s="18">
        <f>IF(AJ$5&gt;$G$4,0,SUMIFS(Fluxo!$O:$O,Fluxo!$U:$U,"&gt;"&amp;AI$5,Fluxo!$U:$U,"&lt;="&amp;AJ$5,Fluxo!$D:$D,$D79,Fluxo!$E:$E,"&lt;&gt;"&amp;"PERMUTANTE"))</f>
        <v>0</v>
      </c>
      <c r="AK79" s="18">
        <f>IF(AK$5&gt;$G$4,0,SUMIFS(Fluxo!$O:$O,Fluxo!$U:$U,"&gt;"&amp;AJ$5,Fluxo!$U:$U,"&lt;="&amp;AK$5,Fluxo!$D:$D,$D79,Fluxo!$E:$E,"&lt;&gt;"&amp;"PERMUTANTE"))</f>
        <v>0</v>
      </c>
      <c r="AL79" s="18">
        <f>IF(AL$5&gt;$G$4,0,SUMIFS(Fluxo!$O:$O,Fluxo!$U:$U,"&gt;"&amp;AK$5,Fluxo!$U:$U,"&lt;="&amp;AL$5,Fluxo!$D:$D,$D79,Fluxo!$E:$E,"&lt;&gt;"&amp;"PERMUTANTE"))</f>
        <v>0</v>
      </c>
      <c r="AM79" s="18">
        <f>IF(AM$5&gt;$G$4,0,SUMIFS(Fluxo!$O:$O,Fluxo!$U:$U,"&gt;"&amp;AL$5,Fluxo!$U:$U,"&lt;="&amp;AM$5,Fluxo!$D:$D,$D79,Fluxo!$E:$E,"&lt;&gt;"&amp;"PERMUTANTE"))</f>
        <v>0</v>
      </c>
      <c r="AN79" s="18">
        <f>IF(AN$5&gt;$G$4,0,SUMIFS(Fluxo!$O:$O,Fluxo!$U:$U,"&gt;"&amp;AM$5,Fluxo!$U:$U,"&lt;="&amp;AN$5,Fluxo!$D:$D,$D79,Fluxo!$E:$E,"&lt;&gt;"&amp;"PERMUTANTE"))</f>
        <v>0</v>
      </c>
      <c r="AO79" s="18">
        <f>IF(AO$5&gt;$G$4,0,SUMIFS(Fluxo!$O:$O,Fluxo!$U:$U,"&gt;"&amp;AN$5,Fluxo!$U:$U,"&lt;="&amp;AO$5,Fluxo!$D:$D,$D79,Fluxo!$E:$E,"&lt;&gt;"&amp;"PERMUTANTE"))</f>
        <v>0</v>
      </c>
      <c r="AP79" s="18">
        <f>IF(AP$5&gt;$G$4,0,SUMIFS(Fluxo!$O:$O,Fluxo!$U:$U,"&gt;"&amp;AO$5,Fluxo!$U:$U,"&lt;="&amp;AP$5,Fluxo!$D:$D,$D79,Fluxo!$E:$E,"&lt;&gt;"&amp;"PERMUTANTE"))</f>
        <v>0</v>
      </c>
      <c r="AQ79" s="18">
        <f>IF(AQ$5&gt;$G$4,0,SUMIFS(Fluxo!$O:$O,Fluxo!$U:$U,"&gt;"&amp;AP$5,Fluxo!$U:$U,"&lt;="&amp;AQ$5,Fluxo!$D:$D,$D79,Fluxo!$E:$E,"&lt;&gt;"&amp;"PERMUTANTE"))</f>
        <v>0</v>
      </c>
      <c r="AR79" s="18">
        <f>IF(AR$5&gt;$G$4,0,SUMIFS(Fluxo!$O:$O,Fluxo!$U:$U,"&gt;"&amp;AQ$5,Fluxo!$U:$U,"&lt;="&amp;AR$5,Fluxo!$D:$D,$D79,Fluxo!$E:$E,"&lt;&gt;"&amp;"PERMUTANTE"))</f>
        <v>0</v>
      </c>
      <c r="AS79" s="18">
        <f>IF(AS$5&gt;$G$4,0,SUMIFS(Fluxo!$O:$O,Fluxo!$U:$U,"&gt;"&amp;AR$5,Fluxo!$U:$U,"&lt;="&amp;AS$5,Fluxo!$D:$D,$D79,Fluxo!$E:$E,"&lt;&gt;"&amp;"PERMUTANTE"))</f>
        <v>0</v>
      </c>
      <c r="AT79" s="18">
        <f>IF(AT$5&gt;$G$4,0,SUMIFS(Fluxo!$O:$O,Fluxo!$U:$U,"&gt;"&amp;AS$5,Fluxo!$U:$U,"&lt;="&amp;AT$5,Fluxo!$D:$D,$D79,Fluxo!$E:$E,"&lt;&gt;"&amp;"PERMUTANTE"))</f>
        <v>0</v>
      </c>
      <c r="AU79" s="18">
        <f>IF(AU$5&gt;$G$4,0,SUMIFS(Fluxo!$O:$O,Fluxo!$U:$U,"&gt;"&amp;AT$5,Fluxo!$U:$U,"&lt;="&amp;AU$5,Fluxo!$D:$D,$D79,Fluxo!$E:$E,"&lt;&gt;"&amp;"PERMUTANTE"))</f>
        <v>0</v>
      </c>
      <c r="AV79" s="18">
        <f>IF(AV$5&gt;$G$4,0,SUMIFS(Fluxo!$O:$O,Fluxo!$U:$U,"&gt;"&amp;AU$5,Fluxo!$U:$U,"&lt;="&amp;AV$5,Fluxo!$D:$D,$D79,Fluxo!$E:$E,"&lt;&gt;"&amp;"PERMUTANTE"))</f>
        <v>0</v>
      </c>
      <c r="AW79" s="18">
        <f>IF(AW$5&gt;$G$4,0,SUMIFS(Fluxo!$O:$O,Fluxo!$U:$U,"&gt;"&amp;AV$5,Fluxo!$U:$U,"&lt;="&amp;AW$5,Fluxo!$D:$D,$D79,Fluxo!$E:$E,"&lt;&gt;"&amp;"PERMUTANTE"))</f>
        <v>0</v>
      </c>
      <c r="AX79" s="18">
        <f>IF(AX$5&gt;$G$4,0,SUMIFS(Fluxo!$O:$O,Fluxo!$U:$U,"&gt;"&amp;AW$5,Fluxo!$U:$U,"&lt;="&amp;AX$5,Fluxo!$D:$D,$D79,Fluxo!$E:$E,"&lt;&gt;"&amp;"PERMUTANTE"))</f>
        <v>0</v>
      </c>
      <c r="AY79" s="18">
        <f>IF(AY$5&gt;$G$4,0,SUMIFS(Fluxo!$O:$O,Fluxo!$U:$U,"&gt;"&amp;AX$5,Fluxo!$U:$U,"&lt;="&amp;AY$5,Fluxo!$D:$D,$D79,Fluxo!$E:$E,"&lt;&gt;"&amp;"PERMUTANTE"))</f>
        <v>0</v>
      </c>
      <c r="AZ79" s="18">
        <f>IF(AZ$5&gt;$G$4,0,SUMIFS(Fluxo!$O:$O,Fluxo!$U:$U,"&gt;"&amp;AY$5,Fluxo!$U:$U,"&lt;="&amp;AZ$5,Fluxo!$D:$D,$D79,Fluxo!$E:$E,"&lt;&gt;"&amp;"PERMUTANTE"))</f>
        <v>0</v>
      </c>
      <c r="BA79" s="18">
        <f>IF(BA$5&gt;$G$4,0,SUMIFS(Fluxo!$O:$O,Fluxo!$U:$U,"&gt;"&amp;AZ$5,Fluxo!$U:$U,"&lt;="&amp;BA$5,Fluxo!$D:$D,$D79,Fluxo!$E:$E,"&lt;&gt;"&amp;"PERMUTANTE"))</f>
        <v>0</v>
      </c>
      <c r="BB79" s="18">
        <f>IF(BB$5&gt;$G$4,0,SUMIFS(Fluxo!$O:$O,Fluxo!$U:$U,"&gt;"&amp;BA$5,Fluxo!$U:$U,"&lt;="&amp;BB$5,Fluxo!$D:$D,$D79,Fluxo!$E:$E,"&lt;&gt;"&amp;"PERMUTANTE"))</f>
        <v>0</v>
      </c>
      <c r="BC79" s="18">
        <f>IF(BC$5&gt;$G$4,0,SUMIFS(Fluxo!$O:$O,Fluxo!$U:$U,"&gt;"&amp;BB$5,Fluxo!$U:$U,"&lt;="&amp;BC$5,Fluxo!$D:$D,$D79,Fluxo!$E:$E,"&lt;&gt;"&amp;"PERMUTANTE"))</f>
        <v>0</v>
      </c>
      <c r="BD79" s="18">
        <f>IF(BD$5&gt;$G$4,0,SUMIFS(Fluxo!$O:$O,Fluxo!$U:$U,"&gt;"&amp;BC$5,Fluxo!$U:$U,"&lt;="&amp;BD$5,Fluxo!$D:$D,$D79,Fluxo!$E:$E,"&lt;&gt;"&amp;"PERMUTANTE"))</f>
        <v>0</v>
      </c>
      <c r="BE79" s="18">
        <f>IF(BE$5&gt;$G$4,0,SUMIFS(Fluxo!$O:$O,Fluxo!$U:$U,"&gt;"&amp;BD$5,Fluxo!$U:$U,"&lt;="&amp;BE$5,Fluxo!$D:$D,$D79,Fluxo!$E:$E,"&lt;&gt;"&amp;"PERMUTANTE"))</f>
        <v>0</v>
      </c>
      <c r="BF79" s="18">
        <f>IF(BF$5&gt;$G$4,0,SUMIFS(Fluxo!$O:$O,Fluxo!$U:$U,"&gt;"&amp;BE$5,Fluxo!$U:$U,"&lt;="&amp;BF$5,Fluxo!$D:$D,$D79,Fluxo!$E:$E,"&lt;&gt;"&amp;"PERMUTANTE"))</f>
        <v>0</v>
      </c>
      <c r="BG79" s="18">
        <f>IF(BG$5&gt;$G$4,0,SUMIFS(Fluxo!$O:$O,Fluxo!$U:$U,"&gt;"&amp;BF$5,Fluxo!$U:$U,"&lt;="&amp;BG$5,Fluxo!$D:$D,$D79,Fluxo!$E:$E,"&lt;&gt;"&amp;"PERMUTANTE"))</f>
        <v>0</v>
      </c>
      <c r="BH79" s="18">
        <f>IF(BH$5&gt;$G$4,0,SUMIFS(Fluxo!$O:$O,Fluxo!$U:$U,"&gt;"&amp;BG$5,Fluxo!$U:$U,"&lt;="&amp;BH$5,Fluxo!$D:$D,$D79,Fluxo!$E:$E,"&lt;&gt;"&amp;"PERMUTANTE"))</f>
        <v>0</v>
      </c>
      <c r="BI79" s="18">
        <f>IF(BI$5&gt;$G$4,0,SUMIFS(Fluxo!$O:$O,Fluxo!$U:$U,"&gt;"&amp;BH$5,Fluxo!$U:$U,"&lt;="&amp;BI$5,Fluxo!$D:$D,$D79,Fluxo!$E:$E,"&lt;&gt;"&amp;"PERMUTANTE"))</f>
        <v>0</v>
      </c>
      <c r="BJ79" s="18">
        <f>IF(BJ$5&gt;$G$4,0,SUMIFS(Fluxo!$O:$O,Fluxo!$U:$U,"&gt;"&amp;BI$5,Fluxo!$U:$U,"&lt;="&amp;BJ$5,Fluxo!$D:$D,$D79,Fluxo!$E:$E,"&lt;&gt;"&amp;"PERMUTANTE"))</f>
        <v>0</v>
      </c>
      <c r="BK79" s="18">
        <f>IF(BK$5&gt;$G$4,0,SUMIFS(Fluxo!$O:$O,Fluxo!$U:$U,"&gt;"&amp;BJ$5,Fluxo!$U:$U,"&lt;="&amp;BK$5,Fluxo!$D:$D,$D79,Fluxo!$E:$E,"&lt;&gt;"&amp;"PERMUTANTE"))</f>
        <v>0</v>
      </c>
      <c r="BL79" s="18">
        <f>IF(BL$5&gt;$G$4,0,SUMIFS(Fluxo!$O:$O,Fluxo!$U:$U,"&gt;"&amp;BK$5,Fluxo!$U:$U,"&lt;="&amp;BL$5,Fluxo!$D:$D,$D79,Fluxo!$E:$E,"&lt;&gt;"&amp;"PERMUTANTE"))</f>
        <v>0</v>
      </c>
      <c r="BM79" s="18">
        <f>IF(BM$5&gt;$G$4,0,SUMIFS(Fluxo!$O:$O,Fluxo!$U:$U,"&gt;"&amp;BL$5,Fluxo!$U:$U,"&lt;="&amp;BM$5,Fluxo!$D:$D,$D79,Fluxo!$E:$E,"&lt;&gt;"&amp;"PERMUTANTE"))</f>
        <v>0</v>
      </c>
      <c r="BN79" s="18">
        <f>IF(BN$5&gt;$G$4,0,SUMIFS(Fluxo!$O:$O,Fluxo!$U:$U,"&gt;"&amp;BM$5,Fluxo!$U:$U,"&lt;="&amp;BN$5,Fluxo!$D:$D,$D79,Fluxo!$E:$E,"&lt;&gt;"&amp;"PERMUTANTE"))</f>
        <v>0</v>
      </c>
      <c r="BO79" s="18">
        <f>IF(BO$5&gt;$G$4,0,SUMIFS(Fluxo!$O:$O,Fluxo!$U:$U,"&gt;"&amp;BN$5,Fluxo!$U:$U,"&lt;="&amp;BO$5,Fluxo!$D:$D,$D79,Fluxo!$E:$E,"&lt;&gt;"&amp;"PERMUTANTE"))</f>
        <v>0</v>
      </c>
      <c r="BP79" s="18">
        <f>IF(BP$5&gt;$G$4,0,SUMIFS(Fluxo!$O:$O,Fluxo!$U:$U,"&gt;"&amp;BO$5,Fluxo!$U:$U,"&lt;="&amp;BP$5,Fluxo!$D:$D,$D79,Fluxo!$E:$E,"&lt;&gt;"&amp;"PERMUTANTE"))</f>
        <v>0</v>
      </c>
      <c r="BQ79" s="18">
        <f>IF(BQ$5&gt;$G$4,0,SUMIFS(Fluxo!$O:$O,Fluxo!$U:$U,"&gt;"&amp;BP$5,Fluxo!$U:$U,"&lt;="&amp;BQ$5,Fluxo!$D:$D,$D79,Fluxo!$E:$E,"&lt;&gt;"&amp;"PERMUTANTE"))</f>
        <v>0</v>
      </c>
      <c r="BR79" s="18">
        <f>IF(BR$5&gt;$G$4,0,SUMIFS(Fluxo!$O:$O,Fluxo!$U:$U,"&gt;"&amp;BQ$5,Fluxo!$U:$U,"&lt;="&amp;BR$5,Fluxo!$D:$D,$D79,Fluxo!$E:$E,"&lt;&gt;"&amp;"PERMUTANTE"))</f>
        <v>0</v>
      </c>
      <c r="BS79" s="18">
        <f>IF(BS$5&gt;$G$4,0,SUMIFS(Fluxo!$O:$O,Fluxo!$U:$U,"&gt;"&amp;BR$5,Fluxo!$U:$U,"&lt;="&amp;BS$5,Fluxo!$D:$D,$D79,Fluxo!$E:$E,"&lt;&gt;"&amp;"PERMUTANTE"))</f>
        <v>0</v>
      </c>
      <c r="BT79" s="18">
        <f>IF(BT$5&gt;$G$4,0,SUMIFS(Fluxo!$O:$O,Fluxo!$U:$U,"&gt;"&amp;BS$5,Fluxo!$U:$U,"&lt;="&amp;BT$5,Fluxo!$D:$D,$D79,Fluxo!$E:$E,"&lt;&gt;"&amp;"PERMUTANTE"))</f>
        <v>0</v>
      </c>
      <c r="BU79" s="18">
        <f>IF(BU$5&gt;$G$4,0,SUMIFS(Fluxo!$O:$O,Fluxo!$U:$U,"&gt;"&amp;BT$5,Fluxo!$U:$U,"&lt;="&amp;BU$5,Fluxo!$D:$D,$D79,Fluxo!$E:$E,"&lt;&gt;"&amp;"PERMUTANTE"))</f>
        <v>0</v>
      </c>
      <c r="BV79" s="18">
        <f>IF(BV$5&gt;$G$4,0,SUMIFS(Fluxo!$O:$O,Fluxo!$U:$U,"&gt;"&amp;BU$5,Fluxo!$U:$U,"&lt;="&amp;BV$5,Fluxo!$D:$D,$D79,Fluxo!$E:$E,"&lt;&gt;"&amp;"PERMUTANTE"))</f>
        <v>0</v>
      </c>
      <c r="BW79" s="18">
        <f>IF(BW$5&gt;$G$4,0,SUMIFS(Fluxo!$O:$O,Fluxo!$U:$U,"&gt;"&amp;BV$5,Fluxo!$U:$U,"&lt;="&amp;BW$5,Fluxo!$D:$D,$D79,Fluxo!$E:$E,"&lt;&gt;"&amp;"PERMUTANTE"))</f>
        <v>0</v>
      </c>
      <c r="BX79" s="18">
        <f>IF(BX$5&gt;$G$4,0,SUMIFS(Fluxo!$O:$O,Fluxo!$U:$U,"&gt;"&amp;BW$5,Fluxo!$U:$U,"&lt;="&amp;BX$5,Fluxo!$D:$D,$D79,Fluxo!$E:$E,"&lt;&gt;"&amp;"PERMUTANTE"))</f>
        <v>0</v>
      </c>
      <c r="BY79" s="18">
        <f>IF(BY$5&gt;$G$4,0,SUMIFS(Fluxo!$O:$O,Fluxo!$U:$U,"&gt;"&amp;BX$5,Fluxo!$U:$U,"&lt;="&amp;BY$5,Fluxo!$D:$D,$D79,Fluxo!$E:$E,"&lt;&gt;"&amp;"PERMUTANTE"))</f>
        <v>0</v>
      </c>
      <c r="BZ79" s="18">
        <f>IF(BZ$5&gt;$G$4,0,SUMIFS(Fluxo!$O:$O,Fluxo!$U:$U,"&gt;"&amp;BY$5,Fluxo!$U:$U,"&lt;="&amp;BZ$5,Fluxo!$D:$D,$D79,Fluxo!$E:$E,"&lt;&gt;"&amp;"PERMUTANTE"))</f>
        <v>0</v>
      </c>
      <c r="CA79" s="18">
        <f>IF(CA$5&gt;$G$4,0,SUMIFS(Fluxo!$O:$O,Fluxo!$U:$U,"&gt;"&amp;BZ$5,Fluxo!$U:$U,"&lt;="&amp;CA$5,Fluxo!$D:$D,$D79,Fluxo!$E:$E,"&lt;&gt;"&amp;"PERMUTANTE"))</f>
        <v>0</v>
      </c>
      <c r="CB79" s="18">
        <f>IF(CB$5&gt;$G$4,0,SUMIFS(Fluxo!$O:$O,Fluxo!$U:$U,"&gt;"&amp;CA$5,Fluxo!$U:$U,"&lt;="&amp;CB$5,Fluxo!$D:$D,$D79,Fluxo!$E:$E,"&lt;&gt;"&amp;"PERMUTANTE"))</f>
        <v>0</v>
      </c>
      <c r="CC79" s="18">
        <f>IF(CC$5&gt;$G$4,0,SUMIFS(Fluxo!$O:$O,Fluxo!$U:$U,"&gt;"&amp;CB$5,Fluxo!$U:$U,"&lt;="&amp;CC$5,Fluxo!$D:$D,$D79,Fluxo!$E:$E,"&lt;&gt;"&amp;"PERMUTANTE"))</f>
        <v>0</v>
      </c>
      <c r="CD79" s="18">
        <f>IF(CD$5&gt;$G$4,0,SUMIFS(Fluxo!$O:$O,Fluxo!$U:$U,"&gt;"&amp;CC$5,Fluxo!$U:$U,"&lt;="&amp;CD$5,Fluxo!$D:$D,$D79,Fluxo!$E:$E,"&lt;&gt;"&amp;"PERMUTANTE"))</f>
        <v>0</v>
      </c>
      <c r="CE79" s="18">
        <f>IF(CE$5&gt;$G$4,0,SUMIFS(Fluxo!$O:$O,Fluxo!$U:$U,"&gt;"&amp;CD$5,Fluxo!$U:$U,"&lt;="&amp;CE$5,Fluxo!$D:$D,$D79,Fluxo!$E:$E,"&lt;&gt;"&amp;"PERMUTANTE"))</f>
        <v>0</v>
      </c>
      <c r="CF79" s="18">
        <f>IF(CF$5&gt;$G$4,0,SUMIFS(Fluxo!$O:$O,Fluxo!$U:$U,"&gt;"&amp;CE$5,Fluxo!$U:$U,"&lt;="&amp;CF$5,Fluxo!$D:$D,$D79,Fluxo!$E:$E,"&lt;&gt;"&amp;"PERMUTANTE"))</f>
        <v>0</v>
      </c>
      <c r="CG79" s="18">
        <f>IF(CG$5&gt;$G$4,0,SUMIFS(Fluxo!$O:$O,Fluxo!$U:$U,"&gt;"&amp;CF$5,Fluxo!$U:$U,"&lt;="&amp;CG$5,Fluxo!$D:$D,$D79,Fluxo!$E:$E,"&lt;&gt;"&amp;"PERMUTANTE"))</f>
        <v>0</v>
      </c>
      <c r="CH79" s="18">
        <f>IF(CH$5&gt;$G$4,0,SUMIFS(Fluxo!$O:$O,Fluxo!$U:$U,"&gt;"&amp;CG$5,Fluxo!$U:$U,"&lt;="&amp;CH$5,Fluxo!$D:$D,$D79,Fluxo!$E:$E,"&lt;&gt;"&amp;"PERMUTANTE"))</f>
        <v>0</v>
      </c>
      <c r="CI79" s="18">
        <f>IF(CI$5&gt;$G$4,0,SUMIFS(Fluxo!$O:$O,Fluxo!$U:$U,"&gt;"&amp;CH$5,Fluxo!$U:$U,"&lt;="&amp;CI$5,Fluxo!$D:$D,$D79,Fluxo!$E:$E,"&lt;&gt;"&amp;"PERMUTANTE"))</f>
        <v>0</v>
      </c>
      <c r="CJ79" s="18">
        <f>IF(CJ$5&gt;$G$4,0,SUMIFS(Fluxo!$O:$O,Fluxo!$U:$U,"&gt;"&amp;CI$5,Fluxo!$U:$U,"&lt;="&amp;CJ$5,Fluxo!$D:$D,$D79,Fluxo!$E:$E,"&lt;&gt;"&amp;"PERMUTANTE"))</f>
        <v>0</v>
      </c>
      <c r="CK79" s="18">
        <f>IF(CK$5&gt;$G$4,0,SUMIFS(Fluxo!$O:$O,Fluxo!$U:$U,"&gt;"&amp;CJ$5,Fluxo!$U:$U,"&lt;="&amp;CK$5,Fluxo!$D:$D,$D79,Fluxo!$E:$E,"&lt;&gt;"&amp;"PERMUTANTE"))</f>
        <v>0</v>
      </c>
      <c r="CL79" s="18">
        <f>IF(CL$5&gt;$G$4,0,SUMIFS(Fluxo!$O:$O,Fluxo!$U:$U,"&gt;"&amp;CK$5,Fluxo!$U:$U,"&lt;="&amp;CL$5,Fluxo!$D:$D,$D79,Fluxo!$E:$E,"&lt;&gt;"&amp;"PERMUTANTE"))</f>
        <v>0</v>
      </c>
      <c r="CM79" s="18">
        <f>IF(CM$5&gt;$G$4,0,SUMIFS(Fluxo!$O:$O,Fluxo!$U:$U,"&gt;"&amp;CL$5,Fluxo!$U:$U,"&lt;="&amp;CM$5,Fluxo!$D:$D,$D79,Fluxo!$E:$E,"&lt;&gt;"&amp;"PERMUTANTE"))</f>
        <v>0</v>
      </c>
      <c r="CN79" s="18">
        <f>IF(CN$5&gt;$G$4,0,SUMIFS(Fluxo!$O:$O,Fluxo!$U:$U,"&gt;"&amp;CM$5,Fluxo!$U:$U,"&lt;="&amp;CN$5,Fluxo!$D:$D,$D79,Fluxo!$E:$E,"&lt;&gt;"&amp;"PERMUTANTE"))</f>
        <v>0</v>
      </c>
      <c r="CO79" s="18">
        <f>IF(CO$5&gt;$G$4,0,SUMIFS(Fluxo!$O:$O,Fluxo!$U:$U,"&gt;"&amp;CN$5,Fluxo!$U:$U,"&lt;="&amp;CO$5,Fluxo!$D:$D,$D79,Fluxo!$E:$E,"&lt;&gt;"&amp;"PERMUTANTE"))</f>
        <v>0</v>
      </c>
      <c r="CP79" s="18">
        <f>IF(CP$5&gt;$G$4,0,SUMIFS(Fluxo!$O:$O,Fluxo!$U:$U,"&gt;"&amp;CO$5,Fluxo!$U:$U,"&lt;="&amp;CP$5,Fluxo!$D:$D,$D79,Fluxo!$E:$E,"&lt;&gt;"&amp;"PERMUTANTE"))</f>
        <v>0</v>
      </c>
      <c r="CQ79" s="18">
        <f>IF(CQ$5&gt;$G$4,0,SUMIFS(Fluxo!$O:$O,Fluxo!$U:$U,"&gt;"&amp;CP$5,Fluxo!$U:$U,"&lt;="&amp;CQ$5,Fluxo!$D:$D,$D79,Fluxo!$E:$E,"&lt;&gt;"&amp;"PERMUTANTE"))</f>
        <v>0</v>
      </c>
      <c r="CR79" s="18">
        <f>IF(CR$5&gt;$G$4,0,SUMIFS(Fluxo!$O:$O,Fluxo!$U:$U,"&gt;"&amp;CQ$5,Fluxo!$U:$U,"&lt;="&amp;CR$5,Fluxo!$D:$D,$D79,Fluxo!$E:$E,"&lt;&gt;"&amp;"PERMUTANTE"))</f>
        <v>0</v>
      </c>
      <c r="CS79" s="18">
        <f>IF(CS$5&gt;$G$4,0,SUMIFS(Fluxo!$O:$O,Fluxo!$U:$U,"&gt;"&amp;CR$5,Fluxo!$U:$U,"&lt;="&amp;CS$5,Fluxo!$D:$D,$D79,Fluxo!$E:$E,"&lt;&gt;"&amp;"PERMUTANTE"))</f>
        <v>0</v>
      </c>
      <c r="CT79" s="18">
        <f>IF(CT$5&gt;$G$4,0,SUMIFS(Fluxo!$O:$O,Fluxo!$U:$U,"&gt;"&amp;CS$5,Fluxo!$U:$U,"&lt;="&amp;CT$5,Fluxo!$D:$D,$D79,Fluxo!$E:$E,"&lt;&gt;"&amp;"PERMUTANTE"))</f>
        <v>0</v>
      </c>
      <c r="CU79" s="18">
        <f>IF(CU$5&gt;$G$4,0,SUMIFS(Fluxo!$O:$O,Fluxo!$U:$U,"&gt;"&amp;CT$5,Fluxo!$U:$U,"&lt;="&amp;CU$5,Fluxo!$D:$D,$D79,Fluxo!$E:$E,"&lt;&gt;"&amp;"PERMUTANTE"))</f>
        <v>0</v>
      </c>
      <c r="CV79" s="18">
        <f>IF(CV$5&gt;$G$4,0,SUMIFS(Fluxo!$O:$O,Fluxo!$U:$U,"&gt;"&amp;CU$5,Fluxo!$U:$U,"&lt;="&amp;CV$5,Fluxo!$D:$D,$D79,Fluxo!$E:$E,"&lt;&gt;"&amp;"PERMUTANTE"))</f>
        <v>0</v>
      </c>
      <c r="CW79" s="18">
        <f>IF(CW$5&gt;$G$4,0,SUMIFS(Fluxo!$O:$O,Fluxo!$U:$U,"&gt;"&amp;CV$5,Fluxo!$U:$U,"&lt;="&amp;CW$5,Fluxo!$D:$D,$D79,Fluxo!$E:$E,"&lt;&gt;"&amp;"PERMUTANTE"))</f>
        <v>0</v>
      </c>
      <c r="CX79" s="18">
        <f>IF(CX$5&gt;$G$4,0,SUMIFS(Fluxo!$O:$O,Fluxo!$U:$U,"&gt;"&amp;CW$5,Fluxo!$U:$U,"&lt;="&amp;CX$5,Fluxo!$D:$D,$D79,Fluxo!$E:$E,"&lt;&gt;"&amp;"PERMUTANTE"))</f>
        <v>0</v>
      </c>
      <c r="CY79" s="18">
        <f>IF(CY$5&gt;$G$4,0,SUMIFS(Fluxo!$O:$O,Fluxo!$U:$U,"&gt;"&amp;CX$5,Fluxo!$U:$U,"&lt;="&amp;CY$5,Fluxo!$D:$D,$D79,Fluxo!$E:$E,"&lt;&gt;"&amp;"PERMUTANTE"))</f>
        <v>0</v>
      </c>
      <c r="CZ79" s="18">
        <f>IF(CZ$5&gt;$G$4,0,SUMIFS(Fluxo!$O:$O,Fluxo!$U:$U,"&gt;"&amp;CY$5,Fluxo!$U:$U,"&lt;="&amp;CZ$5,Fluxo!$D:$D,$D79,Fluxo!$E:$E,"&lt;&gt;"&amp;"PERMUTANTE"))</f>
        <v>0</v>
      </c>
      <c r="DA79" s="18">
        <f>IF(DA$5&gt;$G$4,0,SUMIFS(Fluxo!$O:$O,Fluxo!$U:$U,"&gt;"&amp;CZ$5,Fluxo!$U:$U,"&lt;="&amp;DA$5,Fluxo!$D:$D,$D79,Fluxo!$E:$E,"&lt;&gt;"&amp;"PERMUTANTE"))</f>
        <v>0</v>
      </c>
      <c r="DB79" s="18">
        <f>IF(DB$5&gt;$G$4,0,SUMIFS(Fluxo!$O:$O,Fluxo!$U:$U,"&gt;"&amp;DA$5,Fluxo!$U:$U,"&lt;="&amp;DB$5,Fluxo!$D:$D,$D79,Fluxo!$E:$E,"&lt;&gt;"&amp;"PERMUTANTE"))</f>
        <v>0</v>
      </c>
      <c r="DC79" s="18">
        <f>IF(DC$5&gt;$G$4,0,SUMIFS(Fluxo!$O:$O,Fluxo!$U:$U,"&gt;"&amp;DB$5,Fluxo!$U:$U,"&lt;="&amp;DC$5,Fluxo!$D:$D,$D79,Fluxo!$E:$E,"&lt;&gt;"&amp;"PERMUTANTE"))</f>
        <v>0</v>
      </c>
      <c r="DD79" s="18">
        <f>IF(DD$5&gt;$G$4,0,SUMIFS(Fluxo!$O:$O,Fluxo!$U:$U,"&gt;"&amp;DC$5,Fluxo!$U:$U,"&lt;="&amp;DD$5,Fluxo!$D:$D,$D79,Fluxo!$E:$E,"&lt;&gt;"&amp;"PERMUTANTE"))</f>
        <v>0</v>
      </c>
      <c r="DE79" s="18">
        <f>IF(DE$5&gt;$G$4,0,SUMIFS(Fluxo!$O:$O,Fluxo!$U:$U,"&gt;"&amp;DD$5,Fluxo!$U:$U,"&lt;="&amp;DE$5,Fluxo!$D:$D,$D79,Fluxo!$E:$E,"&lt;&gt;"&amp;"PERMUTANTE"))</f>
        <v>0</v>
      </c>
      <c r="DF79" s="18">
        <f>IF(DF$5&gt;$G$4,0,SUMIFS(Fluxo!$O:$O,Fluxo!$U:$U,"&gt;"&amp;DE$5,Fluxo!$U:$U,"&lt;="&amp;DF$5,Fluxo!$D:$D,$D79,Fluxo!$E:$E,"&lt;&gt;"&amp;"PERMUTANTE"))</f>
        <v>0</v>
      </c>
      <c r="DG79" s="18">
        <f>IF(DG$5&gt;$G$4,0,SUMIFS(Fluxo!$O:$O,Fluxo!$U:$U,"&gt;"&amp;DF$5,Fluxo!$U:$U,"&lt;="&amp;DG$5,Fluxo!$D:$D,$D79,Fluxo!$E:$E,"&lt;&gt;"&amp;"PERMUTANTE"))</f>
        <v>0</v>
      </c>
      <c r="DH79" s="18">
        <f>IF(DH$5&gt;$G$4,0,SUMIFS(Fluxo!$O:$O,Fluxo!$U:$U,"&gt;"&amp;DG$5,Fluxo!$U:$U,"&lt;="&amp;DH$5,Fluxo!$D:$D,$D79,Fluxo!$E:$E,"&lt;&gt;"&amp;"PERMUTANTE"))</f>
        <v>0</v>
      </c>
      <c r="DI79" s="18">
        <f>IF(DI$5&gt;$G$4,0,SUMIFS(Fluxo!$O:$O,Fluxo!$U:$U,"&gt;"&amp;DH$5,Fluxo!$U:$U,"&lt;="&amp;DI$5,Fluxo!$D:$D,$D79,Fluxo!$E:$E,"&lt;&gt;"&amp;"PERMUTANTE"))</f>
        <v>0</v>
      </c>
      <c r="DJ79" s="18">
        <f>IF(DJ$5&gt;$G$4,0,SUMIFS(Fluxo!$O:$O,Fluxo!$U:$U,"&gt;"&amp;DI$5,Fluxo!$U:$U,"&lt;="&amp;DJ$5,Fluxo!$D:$D,$D79,Fluxo!$E:$E,"&lt;&gt;"&amp;"PERMUTANTE"))</f>
        <v>0</v>
      </c>
      <c r="DK79" s="18">
        <f>IF(DK$5&gt;$G$4,0,SUMIFS(Fluxo!$O:$O,Fluxo!$U:$U,"&gt;"&amp;DJ$5,Fluxo!$U:$U,"&lt;="&amp;DK$5,Fluxo!$D:$D,$D79,Fluxo!$E:$E,"&lt;&gt;"&amp;"PERMUTANTE"))</f>
        <v>0</v>
      </c>
      <c r="DL79" s="18">
        <f>IF(DL$5&gt;$G$4,0,SUMIFS(Fluxo!$O:$O,Fluxo!$U:$U,"&gt;"&amp;DK$5,Fluxo!$U:$U,"&lt;="&amp;DL$5,Fluxo!$D:$D,$D79,Fluxo!$E:$E,"&lt;&gt;"&amp;"PERMUTANTE"))</f>
        <v>0</v>
      </c>
      <c r="DM79" s="18">
        <f>IF(DM$5&gt;$G$4,0,SUMIFS(Fluxo!$O:$O,Fluxo!$U:$U,"&gt;"&amp;DL$5,Fluxo!$U:$U,"&lt;="&amp;DM$5,Fluxo!$D:$D,$D79,Fluxo!$E:$E,"&lt;&gt;"&amp;"PERMUTANTE"))</f>
        <v>0</v>
      </c>
      <c r="DN79" s="18">
        <f>IF(DN$5&gt;$G$4,0,SUMIFS(Fluxo!$O:$O,Fluxo!$U:$U,"&gt;"&amp;DM$5,Fluxo!$U:$U,"&lt;="&amp;DN$5,Fluxo!$D:$D,$D79,Fluxo!$E:$E,"&lt;&gt;"&amp;"PERMUTANTE"))</f>
        <v>0</v>
      </c>
      <c r="DO79" s="18">
        <f>IF(DO$5&gt;$G$4,0,SUMIFS(Fluxo!$O:$O,Fluxo!$U:$U,"&gt;"&amp;DN$5,Fluxo!$U:$U,"&lt;="&amp;DO$5,Fluxo!$D:$D,$D79,Fluxo!$E:$E,"&lt;&gt;"&amp;"PERMUTANTE"))</f>
        <v>0</v>
      </c>
      <c r="DP79" s="18">
        <f>IF(DP$5&gt;$G$4,0,SUMIFS(Fluxo!$O:$O,Fluxo!$U:$U,"&gt;"&amp;DO$5,Fluxo!$U:$U,"&lt;="&amp;DP$5,Fluxo!$D:$D,$D79,Fluxo!$E:$E,"&lt;&gt;"&amp;"PERMUTANTE"))</f>
        <v>0</v>
      </c>
      <c r="DQ79" s="18">
        <f>IF(DQ$5&gt;$G$4,0,SUMIFS(Fluxo!$O:$O,Fluxo!$U:$U,"&gt;"&amp;DP$5,Fluxo!$U:$U,"&lt;="&amp;DQ$5,Fluxo!$D:$D,$D79,Fluxo!$E:$E,"&lt;&gt;"&amp;"PERMUTANTE"))</f>
        <v>0</v>
      </c>
      <c r="DR79" s="18">
        <f>IF(DR$5&gt;$G$4,0,SUMIFS(Fluxo!$O:$O,Fluxo!$U:$U,"&gt;"&amp;DQ$5,Fluxo!$U:$U,"&lt;="&amp;DR$5,Fluxo!$D:$D,$D79,Fluxo!$E:$E,"&lt;&gt;"&amp;"PERMUTANTE"))</f>
        <v>0</v>
      </c>
      <c r="DS79" s="18">
        <f>IF(DS$5&gt;$G$4,0,SUMIFS(Fluxo!$O:$O,Fluxo!$U:$U,"&gt;"&amp;DR$5,Fluxo!$U:$U,"&lt;="&amp;DS$5,Fluxo!$D:$D,$D79,Fluxo!$E:$E,"&lt;&gt;"&amp;"PERMUTANTE"))</f>
        <v>0</v>
      </c>
      <c r="DT79" s="18">
        <f>IF(DT$5&gt;$G$4,0,SUMIFS(Fluxo!$O:$O,Fluxo!$U:$U,"&gt;"&amp;DS$5,Fluxo!$U:$U,"&lt;="&amp;DT$5,Fluxo!$D:$D,$D79,Fluxo!$E:$E,"&lt;&gt;"&amp;"PERMUTANTE"))</f>
        <v>0</v>
      </c>
      <c r="DU79" s="18">
        <f>IF(DU$5&gt;$G$4,0,SUMIFS(Fluxo!$O:$O,Fluxo!$U:$U,"&gt;"&amp;DT$5,Fluxo!$U:$U,"&lt;="&amp;DU$5,Fluxo!$D:$D,$D79,Fluxo!$E:$E,"&lt;&gt;"&amp;"PERMUTANTE"))</f>
        <v>0</v>
      </c>
      <c r="DV79" s="18">
        <f>IF(DV$5&gt;$G$4,0,SUMIFS(Fluxo!$O:$O,Fluxo!$U:$U,"&gt;"&amp;DU$5,Fluxo!$U:$U,"&lt;="&amp;DV$5,Fluxo!$D:$D,$D79,Fluxo!$E:$E,"&lt;&gt;"&amp;"PERMUTANTE"))</f>
        <v>0</v>
      </c>
      <c r="DW79" s="18">
        <f>IF(DW$5&gt;$G$4,0,SUMIFS(Fluxo!$O:$O,Fluxo!$U:$U,"&gt;"&amp;DV$5,Fluxo!$U:$U,"&lt;="&amp;DW$5,Fluxo!$D:$D,$D79,Fluxo!$E:$E,"&lt;&gt;"&amp;"PERMUTANTE"))</f>
        <v>0</v>
      </c>
      <c r="DX79" s="18">
        <f>IF(DX$5&gt;$G$4,0,SUMIFS(Fluxo!$O:$O,Fluxo!$U:$U,"&gt;"&amp;DW$5,Fluxo!$U:$U,"&lt;="&amp;DX$5,Fluxo!$D:$D,$D79,Fluxo!$E:$E,"&lt;&gt;"&amp;"PERMUTANTE"))</f>
        <v>0</v>
      </c>
      <c r="DY79" s="18">
        <f>IF(DY$5&gt;$G$4,0,SUMIFS(Fluxo!$O:$O,Fluxo!$U:$U,"&gt;"&amp;DX$5,Fluxo!$U:$U,"&lt;="&amp;DY$5,Fluxo!$D:$D,$D79,Fluxo!$E:$E,"&lt;&gt;"&amp;"PERMUTANTE"))</f>
        <v>0</v>
      </c>
      <c r="DZ79" s="18">
        <f>IF(DZ$5&gt;$G$4,0,SUMIFS(Fluxo!$O:$O,Fluxo!$U:$U,"&gt;"&amp;DY$5,Fluxo!$U:$U,"&lt;="&amp;DZ$5,Fluxo!$D:$D,$D79,Fluxo!$E:$E,"&lt;&gt;"&amp;"PERMUTANTE"))</f>
        <v>0</v>
      </c>
      <c r="EA79" s="18">
        <f>IF(EA$5&gt;$G$4,0,SUMIFS(Fluxo!$O:$O,Fluxo!$U:$U,"&gt;"&amp;DZ$5,Fluxo!$U:$U,"&lt;="&amp;EA$5,Fluxo!$D:$D,$D79,Fluxo!$E:$E,"&lt;&gt;"&amp;"PERMUTANTE"))</f>
        <v>0</v>
      </c>
      <c r="EB79" s="18">
        <f>IF(EB$5&gt;$G$4,0,SUMIFS(Fluxo!$O:$O,Fluxo!$U:$U,"&gt;"&amp;EA$5,Fluxo!$U:$U,"&lt;="&amp;EB$5,Fluxo!$D:$D,$D79,Fluxo!$E:$E,"&lt;&gt;"&amp;"PERMUTANTE"))</f>
        <v>0</v>
      </c>
      <c r="EC79" s="18">
        <f>IF(EC$5&gt;$G$4,0,SUMIFS(Fluxo!$O:$O,Fluxo!$U:$U,"&gt;"&amp;EB$5,Fluxo!$U:$U,"&lt;="&amp;EC$5,Fluxo!$D:$D,$D79,Fluxo!$E:$E,"&lt;&gt;"&amp;"PERMUTANTE"))</f>
        <v>0</v>
      </c>
      <c r="ED79" s="18">
        <f>IF(ED$5&gt;$G$4,0,SUMIFS(Fluxo!$O:$O,Fluxo!$U:$U,"&gt;"&amp;EC$5,Fluxo!$U:$U,"&lt;="&amp;ED$5,Fluxo!$D:$D,$D79,Fluxo!$E:$E,"&lt;&gt;"&amp;"PERMUTANTE"))</f>
        <v>0</v>
      </c>
      <c r="EE79" s="18">
        <f>IF(EE$5&gt;$G$4,0,SUMIFS(Fluxo!$O:$O,Fluxo!$U:$U,"&gt;"&amp;ED$5,Fluxo!$U:$U,"&lt;="&amp;EE$5,Fluxo!$D:$D,$D79,Fluxo!$E:$E,"&lt;&gt;"&amp;"PERMUTANTE"))</f>
        <v>0</v>
      </c>
      <c r="EF79" s="18">
        <f>IF(EF$5&gt;$G$4,0,SUMIFS(Fluxo!$O:$O,Fluxo!$U:$U,"&gt;"&amp;EE$5,Fluxo!$U:$U,"&lt;="&amp;EF$5,Fluxo!$D:$D,$D79,Fluxo!$E:$E,"&lt;&gt;"&amp;"PERMUTANTE"))</f>
        <v>0</v>
      </c>
      <c r="EG79" s="18">
        <f>IF(EG$5&gt;$G$4,0,SUMIFS(Fluxo!$O:$O,Fluxo!$U:$U,"&gt;"&amp;EF$5,Fluxo!$U:$U,"&lt;="&amp;EG$5,Fluxo!$D:$D,$D79,Fluxo!$E:$E,"&lt;&gt;"&amp;"PERMUTANTE"))</f>
        <v>0</v>
      </c>
      <c r="EH79" s="18">
        <f>IF(EH$5&gt;$G$4,0,SUMIFS(Fluxo!$O:$O,Fluxo!$U:$U,"&gt;"&amp;EG$5,Fluxo!$U:$U,"&lt;="&amp;EH$5,Fluxo!$D:$D,$D79,Fluxo!$E:$E,"&lt;&gt;"&amp;"PERMUTANTE"))</f>
        <v>0</v>
      </c>
      <c r="EI79" s="18">
        <f>IF(EI$5&gt;$G$4,0,SUMIFS(Fluxo!$O:$O,Fluxo!$U:$U,"&gt;"&amp;EH$5,Fluxo!$U:$U,"&lt;="&amp;EI$5,Fluxo!$D:$D,$D79,Fluxo!$E:$E,"&lt;&gt;"&amp;"PERMUTANTE"))</f>
        <v>0</v>
      </c>
      <c r="EJ79" s="18">
        <f>IF(EJ$5&gt;$G$4,0,SUMIFS(Fluxo!$O:$O,Fluxo!$U:$U,"&gt;"&amp;EI$5,Fluxo!$U:$U,"&lt;="&amp;EJ$5,Fluxo!$D:$D,$D79,Fluxo!$E:$E,"&lt;&gt;"&amp;"PERMUTANTE"))</f>
        <v>0</v>
      </c>
      <c r="EK79" s="18">
        <f>IF(EK$5&gt;$G$4,0,SUMIFS(Fluxo!$O:$O,Fluxo!$U:$U,"&gt;"&amp;EJ$5,Fluxo!$U:$U,"&lt;="&amp;EK$5,Fluxo!$D:$D,$D79,Fluxo!$E:$E,"&lt;&gt;"&amp;"PERMUTANTE"))</f>
        <v>0</v>
      </c>
      <c r="EL79" s="18">
        <f>IF(EL$5&gt;$G$4,0,SUMIFS(Fluxo!$O:$O,Fluxo!$U:$U,"&gt;"&amp;EK$5,Fluxo!$U:$U,"&lt;="&amp;EL$5,Fluxo!$D:$D,$D79,Fluxo!$E:$E,"&lt;&gt;"&amp;"PERMUTANTE"))</f>
        <v>0</v>
      </c>
      <c r="EM79" s="18">
        <f>IF(EM$5&gt;$G$4,0,SUMIFS(Fluxo!$O:$O,Fluxo!$U:$U,"&gt;"&amp;EL$5,Fluxo!$U:$U,"&lt;="&amp;EM$5,Fluxo!$D:$D,$D79,Fluxo!$E:$E,"&lt;&gt;"&amp;"PERMUTANTE"))</f>
        <v>0</v>
      </c>
      <c r="EN79" s="18">
        <f>IF(EN$5&gt;$G$4,0,SUMIFS(Fluxo!$O:$O,Fluxo!$U:$U,"&gt;"&amp;EM$5,Fluxo!$U:$U,"&lt;="&amp;EN$5,Fluxo!$D:$D,$D79,Fluxo!$E:$E,"&lt;&gt;"&amp;"PERMUTANTE"))</f>
        <v>0</v>
      </c>
      <c r="EO79" s="18">
        <f>IF(EO$5&gt;$G$4,0,SUMIFS(Fluxo!$O:$O,Fluxo!$U:$U,"&gt;"&amp;EN$5,Fluxo!$U:$U,"&lt;="&amp;EO$5,Fluxo!$D:$D,$D79,Fluxo!$E:$E,"&lt;&gt;"&amp;"PERMUTANTE"))</f>
        <v>0</v>
      </c>
      <c r="EP79" s="18">
        <f>IF(EP$5&gt;$G$4,0,SUMIFS(Fluxo!$O:$O,Fluxo!$U:$U,"&gt;"&amp;EO$5,Fluxo!$U:$U,"&lt;="&amp;EP$5,Fluxo!$D:$D,$D79,Fluxo!$E:$E,"&lt;&gt;"&amp;"PERMUTANTE"))</f>
        <v>0</v>
      </c>
      <c r="EQ79" s="18">
        <f>IF(EQ$5&gt;$G$4,0,SUMIFS(Fluxo!$O:$O,Fluxo!$U:$U,"&gt;"&amp;EP$5,Fluxo!$U:$U,"&lt;="&amp;EQ$5,Fluxo!$D:$D,$D79,Fluxo!$E:$E,"&lt;&gt;"&amp;"PERMUTANTE"))</f>
        <v>0</v>
      </c>
      <c r="ER79" s="18">
        <f>IF(ER$5&gt;$G$4,0,SUMIFS(Fluxo!$O:$O,Fluxo!$U:$U,"&gt;"&amp;EQ$5,Fluxo!$U:$U,"&lt;="&amp;ER$5,Fluxo!$D:$D,$D79,Fluxo!$E:$E,"&lt;&gt;"&amp;"PERMUTANTE"))</f>
        <v>0</v>
      </c>
      <c r="ES79" s="18">
        <f>IF(ES$5&gt;$G$4,0,SUMIFS(Fluxo!$O:$O,Fluxo!$U:$U,"&gt;"&amp;ER$5,Fluxo!$U:$U,"&lt;="&amp;ES$5,Fluxo!$D:$D,$D79,Fluxo!$E:$E,"&lt;&gt;"&amp;"PERMUTANTE"))</f>
        <v>0</v>
      </c>
      <c r="ET79" s="18">
        <f>IF(ET$5&gt;$G$4,0,SUMIFS(Fluxo!$O:$O,Fluxo!$U:$U,"&gt;"&amp;ES$5,Fluxo!$U:$U,"&lt;="&amp;ET$5,Fluxo!$D:$D,$D79,Fluxo!$E:$E,"&lt;&gt;"&amp;"PERMUTANTE"))</f>
        <v>0</v>
      </c>
      <c r="EU79" s="18">
        <f>IF(EU$5&gt;$G$4,0,SUMIFS(Fluxo!$O:$O,Fluxo!$U:$U,"&gt;"&amp;ET$5,Fluxo!$U:$U,"&lt;="&amp;EU$5,Fluxo!$D:$D,$D79,Fluxo!$E:$E,"&lt;&gt;"&amp;"PERMUTANTE"))</f>
        <v>0</v>
      </c>
      <c r="EV79" s="18">
        <f>IF(EV$5&gt;$G$4,0,SUMIFS(Fluxo!$O:$O,Fluxo!$U:$U,"&gt;"&amp;EU$5,Fluxo!$U:$U,"&lt;="&amp;EV$5,Fluxo!$D:$D,$D79,Fluxo!$E:$E,"&lt;&gt;"&amp;"PERMUTANTE"))</f>
        <v>0</v>
      </c>
      <c r="EW79" s="18">
        <f>IF(EW$5&gt;$G$4,0,SUMIFS(Fluxo!$O:$O,Fluxo!$U:$U,"&gt;"&amp;EV$5,Fluxo!$U:$U,"&lt;="&amp;EW$5,Fluxo!$D:$D,$D79,Fluxo!$E:$E,"&lt;&gt;"&amp;"PERMUTANTE"))</f>
        <v>0</v>
      </c>
      <c r="EX79" s="18">
        <f>IF(EX$5&gt;$G$4,0,SUMIFS(Fluxo!$O:$O,Fluxo!$U:$U,"&gt;"&amp;EW$5,Fluxo!$U:$U,"&lt;="&amp;EX$5,Fluxo!$D:$D,$D79,Fluxo!$E:$E,"&lt;&gt;"&amp;"PERMUTANTE"))</f>
        <v>0</v>
      </c>
      <c r="EY79" s="18">
        <f>IF(EY$5&gt;$G$4,0,SUMIFS(Fluxo!$O:$O,Fluxo!$U:$U,"&gt;"&amp;EX$5,Fluxo!$U:$U,"&lt;="&amp;EY$5,Fluxo!$D:$D,$D79,Fluxo!$E:$E,"&lt;&gt;"&amp;"PERMUTANTE"))</f>
        <v>0</v>
      </c>
      <c r="EZ79" s="18">
        <f>IF(EZ$5&gt;$G$4,0,SUMIFS(Fluxo!$O:$O,Fluxo!$U:$U,"&gt;"&amp;EY$5,Fluxo!$U:$U,"&lt;="&amp;EZ$5,Fluxo!$D:$D,$D79,Fluxo!$E:$E,"&lt;&gt;"&amp;"PERMUTANTE"))</f>
        <v>0</v>
      </c>
      <c r="FA79" s="18">
        <f>IF(FA$5&gt;$G$4,0,SUMIFS(Fluxo!$O:$O,Fluxo!$U:$U,"&gt;"&amp;EZ$5,Fluxo!$U:$U,"&lt;="&amp;FA$5,Fluxo!$D:$D,$D79,Fluxo!$E:$E,"&lt;&gt;"&amp;"PERMUTANTE"))</f>
        <v>0</v>
      </c>
      <c r="FB79" s="18">
        <f>IF(FB$5&gt;$G$4,0,SUMIFS(Fluxo!$O:$O,Fluxo!$U:$U,"&gt;"&amp;FA$5,Fluxo!$U:$U,"&lt;="&amp;FB$5,Fluxo!$D:$D,$D79,Fluxo!$E:$E,"&lt;&gt;"&amp;"PERMUTANTE"))</f>
        <v>0</v>
      </c>
      <c r="FC79" s="18">
        <f>IF(FC$5&gt;$G$4,0,SUMIFS(Fluxo!$O:$O,Fluxo!$U:$U,"&gt;"&amp;FB$5,Fluxo!$U:$U,"&lt;="&amp;FC$5,Fluxo!$D:$D,$D79,Fluxo!$E:$E,"&lt;&gt;"&amp;"PERMUTANTE"))</f>
        <v>0</v>
      </c>
      <c r="FD79" s="18">
        <f>IF(FD$5&gt;$G$4,0,SUMIFS(Fluxo!$O:$O,Fluxo!$U:$U,"&gt;"&amp;FC$5,Fluxo!$U:$U,"&lt;="&amp;FD$5,Fluxo!$D:$D,$D79,Fluxo!$E:$E,"&lt;&gt;"&amp;"PERMUTANTE"))</f>
        <v>0</v>
      </c>
      <c r="FE79" s="18">
        <f>IF(FE$5&gt;$G$4,0,SUMIFS(Fluxo!$O:$O,Fluxo!$U:$U,"&gt;"&amp;FD$5,Fluxo!$U:$U,"&lt;="&amp;FE$5,Fluxo!$D:$D,$D79,Fluxo!$E:$E,"&lt;&gt;"&amp;"PERMUTANTE"))</f>
        <v>0</v>
      </c>
      <c r="FF79" s="18">
        <f>IF(FF$5&gt;$G$4,0,SUMIFS(Fluxo!$O:$O,Fluxo!$U:$U,"&gt;"&amp;FE$5,Fluxo!$U:$U,"&lt;="&amp;FF$5,Fluxo!$D:$D,$D79,Fluxo!$E:$E,"&lt;&gt;"&amp;"PERMUTANTE"))</f>
        <v>0</v>
      </c>
      <c r="FG79" s="18">
        <f>IF(FG$5&gt;$G$4,0,SUMIFS(Fluxo!$O:$O,Fluxo!$U:$U,"&gt;"&amp;FF$5,Fluxo!$U:$U,"&lt;="&amp;FG$5,Fluxo!$D:$D,$D79,Fluxo!$E:$E,"&lt;&gt;"&amp;"PERMUTANTE"))</f>
        <v>0</v>
      </c>
      <c r="FH79" s="18">
        <f>IF(FH$5&gt;$G$4,0,SUMIFS(Fluxo!$O:$O,Fluxo!$U:$U,"&gt;"&amp;FG$5,Fluxo!$U:$U,"&lt;="&amp;FH$5,Fluxo!$D:$D,$D79,Fluxo!$E:$E,"&lt;&gt;"&amp;"PERMUTANTE"))</f>
        <v>0</v>
      </c>
      <c r="FI79" s="18">
        <f>IF(FI$5&gt;$G$4,0,SUMIFS(Fluxo!$O:$O,Fluxo!$U:$U,"&gt;"&amp;FH$5,Fluxo!$U:$U,"&lt;="&amp;FI$5,Fluxo!$D:$D,$D79,Fluxo!$E:$E,"&lt;&gt;"&amp;"PERMUTANTE"))</f>
        <v>0</v>
      </c>
      <c r="FJ79" s="18">
        <f>IF(FJ$5&gt;$G$4,0,SUMIFS(Fluxo!$O:$O,Fluxo!$U:$U,"&gt;"&amp;FI$5,Fluxo!$U:$U,"&lt;="&amp;FJ$5,Fluxo!$D:$D,$D79,Fluxo!$E:$E,"&lt;&gt;"&amp;"PERMUTANTE"))</f>
        <v>0</v>
      </c>
      <c r="FK79" s="18">
        <f>IF(FK$5&gt;$G$4,0,SUMIFS(Fluxo!$O:$O,Fluxo!$U:$U,"&gt;"&amp;FJ$5,Fluxo!$U:$U,"&lt;="&amp;FK$5,Fluxo!$D:$D,$D79,Fluxo!$E:$E,"&lt;&gt;"&amp;"PERMUTANTE"))</f>
        <v>0</v>
      </c>
      <c r="FL79" s="18">
        <f>IF(FL$5&gt;$G$4,0,SUMIFS(Fluxo!$O:$O,Fluxo!$U:$U,"&gt;"&amp;FK$5,Fluxo!$U:$U,"&lt;="&amp;FL$5,Fluxo!$D:$D,$D79,Fluxo!$E:$E,"&lt;&gt;"&amp;"PERMUTANTE"))</f>
        <v>0</v>
      </c>
      <c r="FM79" s="18">
        <f>IF(FM$5&gt;$G$4,0,SUMIFS(Fluxo!$O:$O,Fluxo!$U:$U,"&gt;"&amp;FL$5,Fluxo!$U:$U,"&lt;="&amp;FM$5,Fluxo!$D:$D,$D79,Fluxo!$E:$E,"&lt;&gt;"&amp;"PERMUTANTE"))</f>
        <v>0</v>
      </c>
      <c r="FN79" s="18">
        <f>IF(FN$5&gt;$G$4,0,SUMIFS(Fluxo!$O:$O,Fluxo!$U:$U,"&gt;"&amp;FM$5,Fluxo!$U:$U,"&lt;="&amp;FN$5,Fluxo!$D:$D,$D79,Fluxo!$E:$E,"&lt;&gt;"&amp;"PERMUTANTE"))</f>
        <v>0</v>
      </c>
      <c r="FO79" s="18">
        <f>IF(FO$5&gt;$G$4,0,SUMIFS(Fluxo!$O:$O,Fluxo!$U:$U,"&gt;"&amp;FN$5,Fluxo!$U:$U,"&lt;="&amp;FO$5,Fluxo!$D:$D,$D79,Fluxo!$E:$E,"&lt;&gt;"&amp;"PERMUTANTE"))</f>
        <v>0</v>
      </c>
      <c r="FP79" s="18">
        <f>IF(FP$5&gt;$G$4,0,SUMIFS(Fluxo!$O:$O,Fluxo!$U:$U,"&gt;"&amp;FO$5,Fluxo!$U:$U,"&lt;="&amp;FP$5,Fluxo!$D:$D,$D79,Fluxo!$E:$E,"&lt;&gt;"&amp;"PERMUTANTE"))</f>
        <v>0</v>
      </c>
      <c r="FQ79" s="18">
        <f>IF(FQ$5&gt;$G$4,0,SUMIFS(Fluxo!$O:$O,Fluxo!$U:$U,"&gt;"&amp;FP$5,Fluxo!$U:$U,"&lt;="&amp;FQ$5,Fluxo!$D:$D,$D79,Fluxo!$E:$E,"&lt;&gt;"&amp;"PERMUTANTE"))</f>
        <v>0</v>
      </c>
      <c r="FR79" s="18">
        <f>IF(FR$5&gt;$G$4,0,SUMIFS(Fluxo!$O:$O,Fluxo!$U:$U,"&gt;"&amp;FQ$5,Fluxo!$U:$U,"&lt;="&amp;FR$5,Fluxo!$D:$D,$D79,Fluxo!$E:$E,"&lt;&gt;"&amp;"PERMUTANTE"))</f>
        <v>0</v>
      </c>
      <c r="FS79" s="18">
        <f>IF(FS$5&gt;$G$4,0,SUMIFS(Fluxo!$O:$O,Fluxo!$U:$U,"&gt;"&amp;FR$5,Fluxo!$U:$U,"&lt;="&amp;FS$5,Fluxo!$D:$D,$D79,Fluxo!$E:$E,"&lt;&gt;"&amp;"PERMUTANTE"))</f>
        <v>0</v>
      </c>
      <c r="FT79" s="18">
        <f>IF(FT$5&gt;$G$4,0,SUMIFS(Fluxo!$O:$O,Fluxo!$U:$U,"&gt;"&amp;FS$5,Fluxo!$U:$U,"&lt;="&amp;FT$5,Fluxo!$D:$D,$D79,Fluxo!$E:$E,"&lt;&gt;"&amp;"PERMUTANTE"))</f>
        <v>0</v>
      </c>
      <c r="FU79" s="18">
        <f>IF(FU$5&gt;$G$4,0,SUMIFS(Fluxo!$O:$O,Fluxo!$U:$U,"&gt;"&amp;FT$5,Fluxo!$U:$U,"&lt;="&amp;FU$5,Fluxo!$D:$D,$D79,Fluxo!$E:$E,"&lt;&gt;"&amp;"PERMUTANTE"))</f>
        <v>0</v>
      </c>
      <c r="FV79" s="18">
        <f>IF(FV$5&gt;$G$4,0,SUMIFS(Fluxo!$O:$O,Fluxo!$U:$U,"&gt;"&amp;FU$5,Fluxo!$U:$U,"&lt;="&amp;FV$5,Fluxo!$D:$D,$D79,Fluxo!$E:$E,"&lt;&gt;"&amp;"PERMUTANTE"))</f>
        <v>0</v>
      </c>
      <c r="FW79" s="18">
        <f>IF(FW$5&gt;$G$4,0,SUMIFS(Fluxo!$O:$O,Fluxo!$U:$U,"&gt;"&amp;FV$5,Fluxo!$U:$U,"&lt;="&amp;FW$5,Fluxo!$D:$D,$D79,Fluxo!$E:$E,"&lt;&gt;"&amp;"PERMUTANTE"))</f>
        <v>0</v>
      </c>
      <c r="FX79" s="18">
        <f>IF(FX$5&gt;$G$4,0,SUMIFS(Fluxo!$O:$O,Fluxo!$U:$U,"&gt;"&amp;FW$5,Fluxo!$U:$U,"&lt;="&amp;FX$5,Fluxo!$D:$D,$D79,Fluxo!$E:$E,"&lt;&gt;"&amp;"PERMUTANTE"))</f>
        <v>0</v>
      </c>
      <c r="FY79" s="18">
        <f>IF(FY$5&gt;$G$4,0,SUMIFS(Fluxo!$O:$O,Fluxo!$U:$U,"&gt;"&amp;FX$5,Fluxo!$U:$U,"&lt;="&amp;FY$5,Fluxo!$D:$D,$D79,Fluxo!$E:$E,"&lt;&gt;"&amp;"PERMUTANTE"))</f>
        <v>0</v>
      </c>
      <c r="FZ79" s="18">
        <f>IF(FZ$5&gt;$G$4,0,SUMIFS(Fluxo!$O:$O,Fluxo!$U:$U,"&gt;"&amp;FY$5,Fluxo!$U:$U,"&lt;="&amp;FZ$5,Fluxo!$D:$D,$D79,Fluxo!$E:$E,"&lt;&gt;"&amp;"PERMUTANTE"))</f>
        <v>0</v>
      </c>
      <c r="GA79" s="18">
        <f>IF(GA$5&gt;$G$4,0,SUMIFS(Fluxo!$O:$O,Fluxo!$U:$U,"&gt;"&amp;FZ$5,Fluxo!$U:$U,"&lt;="&amp;GA$5,Fluxo!$D:$D,$D79,Fluxo!$E:$E,"&lt;&gt;"&amp;"PERMUTANTE"))</f>
        <v>0</v>
      </c>
      <c r="GB79" s="18">
        <f>IF(GB$5&gt;$G$4,0,SUMIFS(Fluxo!$O:$O,Fluxo!$U:$U,"&gt;"&amp;GA$5,Fluxo!$U:$U,"&lt;="&amp;GB$5,Fluxo!$D:$D,$D79,Fluxo!$E:$E,"&lt;&gt;"&amp;"PERMUTANTE"))</f>
        <v>0</v>
      </c>
      <c r="GC79" s="18">
        <f>IF(GC$5&gt;$G$4,0,SUMIFS(Fluxo!$O:$O,Fluxo!$U:$U,"&gt;"&amp;GB$5,Fluxo!$U:$U,"&lt;="&amp;GC$5,Fluxo!$D:$D,$D79,Fluxo!$E:$E,"&lt;&gt;"&amp;"PERMUTANTE"))</f>
        <v>0</v>
      </c>
      <c r="GD79" s="18">
        <f>IF(GD$5&gt;$G$4,0,SUMIFS(Fluxo!$O:$O,Fluxo!$U:$U,"&gt;"&amp;GC$5,Fluxo!$U:$U,"&lt;="&amp;GD$5,Fluxo!$D:$D,$D79,Fluxo!$E:$E,"&lt;&gt;"&amp;"PERMUTANTE"))</f>
        <v>0</v>
      </c>
      <c r="GE79" s="18">
        <f>IF(GE$5&gt;$G$4,0,SUMIFS(Fluxo!$O:$O,Fluxo!$U:$U,"&gt;"&amp;GD$5,Fluxo!$U:$U,"&lt;="&amp;GE$5,Fluxo!$D:$D,$D79,Fluxo!$E:$E,"&lt;&gt;"&amp;"PERMUTANTE"))</f>
        <v>0</v>
      </c>
      <c r="GF79" s="18">
        <f>IF(GF$5&gt;$G$4,0,SUMIFS(Fluxo!$O:$O,Fluxo!$U:$U,"&gt;"&amp;GE$5,Fluxo!$U:$U,"&lt;="&amp;GF$5,Fluxo!$D:$D,$D79,Fluxo!$E:$E,"&lt;&gt;"&amp;"PERMUTANTE"))</f>
        <v>0</v>
      </c>
      <c r="GG79" s="18">
        <f>IF(GG$5&gt;$G$4,0,SUMIFS(Fluxo!$O:$O,Fluxo!$U:$U,"&gt;"&amp;GF$5,Fluxo!$U:$U,"&lt;="&amp;GG$5,Fluxo!$D:$D,$D79,Fluxo!$E:$E,"&lt;&gt;"&amp;"PERMUTANTE"))</f>
        <v>0</v>
      </c>
      <c r="GH79" s="18">
        <f>IF(GH$5&gt;$G$4,0,SUMIFS(Fluxo!$O:$O,Fluxo!$U:$U,"&gt;"&amp;GG$5,Fluxo!$U:$U,"&lt;="&amp;GH$5,Fluxo!$D:$D,$D79,Fluxo!$E:$E,"&lt;&gt;"&amp;"PERMUTANTE"))</f>
        <v>0</v>
      </c>
      <c r="GI79" s="18">
        <f>IF(GI$5&gt;$G$4,0,SUMIFS(Fluxo!$O:$O,Fluxo!$U:$U,"&gt;"&amp;GH$5,Fluxo!$U:$U,"&lt;="&amp;GI$5,Fluxo!$D:$D,$D79,Fluxo!$E:$E,"&lt;&gt;"&amp;"PERMUTANTE"))</f>
        <v>0</v>
      </c>
      <c r="GJ79" s="18">
        <f>IF(GJ$5&gt;$G$4,0,SUMIFS(Fluxo!$O:$O,Fluxo!$U:$U,"&gt;"&amp;GI$5,Fluxo!$U:$U,"&lt;="&amp;GJ$5,Fluxo!$D:$D,$D79,Fluxo!$E:$E,"&lt;&gt;"&amp;"PERMUTANTE"))</f>
        <v>0</v>
      </c>
      <c r="GK79" s="18">
        <f>IF(GK$5&gt;$G$4,0,SUMIFS(Fluxo!$O:$O,Fluxo!$U:$U,"&gt;"&amp;GJ$5,Fluxo!$U:$U,"&lt;="&amp;GK$5,Fluxo!$D:$D,$D79,Fluxo!$E:$E,"&lt;&gt;"&amp;"PERMUTANTE"))</f>
        <v>0</v>
      </c>
      <c r="GL79" s="18">
        <f>IF(GL$5&gt;$G$4,0,SUMIFS(Fluxo!$O:$O,Fluxo!$U:$U,"&gt;"&amp;GK$5,Fluxo!$U:$U,"&lt;="&amp;GL$5,Fluxo!$D:$D,$D79,Fluxo!$E:$E,"&lt;&gt;"&amp;"PERMUTANTE"))</f>
        <v>0</v>
      </c>
      <c r="GM79" s="18">
        <f>IF(GM$5&gt;$G$4,0,SUMIFS(Fluxo!$O:$O,Fluxo!$U:$U,"&gt;"&amp;GL$5,Fluxo!$U:$U,"&lt;="&amp;GM$5,Fluxo!$D:$D,$D79,Fluxo!$E:$E,"&lt;&gt;"&amp;"PERMUTANTE"))</f>
        <v>0</v>
      </c>
      <c r="GN79" s="18">
        <f>IF(GN$5&gt;$G$4,0,SUMIFS(Fluxo!$O:$O,Fluxo!$U:$U,"&gt;"&amp;GM$5,Fluxo!$U:$U,"&lt;="&amp;GN$5,Fluxo!$D:$D,$D79,Fluxo!$E:$E,"&lt;&gt;"&amp;"PERMUTANTE"))</f>
        <v>0</v>
      </c>
      <c r="GO79" s="18">
        <f>IF(GO$5&gt;$G$4,0,SUMIFS(Fluxo!$O:$O,Fluxo!$U:$U,"&gt;"&amp;GN$5,Fluxo!$U:$U,"&lt;="&amp;GO$5,Fluxo!$D:$D,$D79,Fluxo!$E:$E,"&lt;&gt;"&amp;"PERMUTANTE"))</f>
        <v>0</v>
      </c>
      <c r="GP79" s="18">
        <f>IF(GP$5&gt;$G$4,0,SUMIFS(Fluxo!$O:$O,Fluxo!$U:$U,"&gt;"&amp;GO$5,Fluxo!$U:$U,"&lt;="&amp;GP$5,Fluxo!$D:$D,$D79,Fluxo!$E:$E,"&lt;&gt;"&amp;"PERMUTANTE"))</f>
        <v>0</v>
      </c>
      <c r="GQ79" s="18">
        <f>IF(GQ$5&gt;$G$4,0,SUMIFS(Fluxo!$O:$O,Fluxo!$U:$U,"&gt;"&amp;GP$5,Fluxo!$U:$U,"&lt;="&amp;GQ$5,Fluxo!$D:$D,$D79,Fluxo!$E:$E,"&lt;&gt;"&amp;"PERMUTANTE"))</f>
        <v>0</v>
      </c>
      <c r="GR79" s="18">
        <f>IF(GR$5&gt;$G$4,0,SUMIFS(Fluxo!$O:$O,Fluxo!$U:$U,"&gt;"&amp;GQ$5,Fluxo!$U:$U,"&lt;="&amp;GR$5,Fluxo!$D:$D,$D79,Fluxo!$E:$E,"&lt;&gt;"&amp;"PERMUTANTE"))</f>
        <v>0</v>
      </c>
      <c r="GS79" s="18">
        <f>IF(GS$5&gt;$G$4,0,SUMIFS(Fluxo!$O:$O,Fluxo!$U:$U,"&gt;"&amp;GR$5,Fluxo!$U:$U,"&lt;="&amp;GS$5,Fluxo!$D:$D,$D79,Fluxo!$E:$E,"&lt;&gt;"&amp;"PERMUTANTE"))</f>
        <v>0</v>
      </c>
      <c r="GT79" s="18">
        <f>IF(GT$5&gt;$G$4,0,SUMIFS(Fluxo!$O:$O,Fluxo!$U:$U,"&gt;"&amp;GS$5,Fluxo!$U:$U,"&lt;="&amp;GT$5,Fluxo!$D:$D,$D79,Fluxo!$E:$E,"&lt;&gt;"&amp;"PERMUTANTE"))</f>
        <v>0</v>
      </c>
      <c r="GU79" s="18">
        <f>IF(GU$5&gt;$G$4,0,SUMIFS(Fluxo!$O:$O,Fluxo!$U:$U,"&gt;"&amp;GT$5,Fluxo!$U:$U,"&lt;="&amp;GU$5,Fluxo!$D:$D,$D79,Fluxo!$E:$E,"&lt;&gt;"&amp;"PERMUTANTE"))</f>
        <v>0</v>
      </c>
      <c r="GV79" s="18">
        <f>IF(GV$5&gt;$G$4,0,SUMIFS(Fluxo!$O:$O,Fluxo!$U:$U,"&gt;"&amp;GU$5,Fluxo!$U:$U,"&lt;="&amp;GV$5,Fluxo!$D:$D,$D79,Fluxo!$E:$E,"&lt;&gt;"&amp;"PERMUTANTE"))</f>
        <v>0</v>
      </c>
      <c r="GW79" s="18">
        <f>IF(GW$5&gt;$G$4,0,SUMIFS(Fluxo!$O:$O,Fluxo!$U:$U,"&gt;"&amp;GV$5,Fluxo!$U:$U,"&lt;="&amp;GW$5,Fluxo!$D:$D,$D79,Fluxo!$E:$E,"&lt;&gt;"&amp;"PERMUTANTE"))</f>
        <v>0</v>
      </c>
      <c r="GX79" s="18">
        <f>IF(GX$5&gt;$G$4,0,SUMIFS(Fluxo!$O:$O,Fluxo!$U:$U,"&gt;"&amp;GW$5,Fluxo!$U:$U,"&lt;="&amp;GX$5,Fluxo!$D:$D,$D79,Fluxo!$E:$E,"&lt;&gt;"&amp;"PERMUTANTE"))</f>
        <v>0</v>
      </c>
      <c r="GY79" s="18">
        <f>IF(GY$5&gt;$G$4,0,SUMIFS(Fluxo!$O:$O,Fluxo!$U:$U,"&gt;"&amp;GX$5,Fluxo!$U:$U,"&lt;="&amp;GY$5,Fluxo!$D:$D,$D79,Fluxo!$E:$E,"&lt;&gt;"&amp;"PERMUTANTE"))</f>
        <v>0</v>
      </c>
      <c r="GZ79" s="18">
        <f>IF(GZ$5&gt;$G$4,0,SUMIFS(Fluxo!$O:$O,Fluxo!$U:$U,"&gt;"&amp;GY$5,Fluxo!$U:$U,"&lt;="&amp;GZ$5,Fluxo!$D:$D,$D79,Fluxo!$E:$E,"&lt;&gt;"&amp;"PERMUTANTE"))</f>
        <v>0</v>
      </c>
      <c r="HA79" s="18">
        <f>IF(HA$5&gt;$G$4,0,SUMIFS(Fluxo!$O:$O,Fluxo!$U:$U,"&gt;"&amp;GZ$5,Fluxo!$U:$U,"&lt;="&amp;HA$5,Fluxo!$D:$D,$D79,Fluxo!$E:$E,"&lt;&gt;"&amp;"PERMUTANTE"))</f>
        <v>0</v>
      </c>
      <c r="HB79" s="18">
        <f>IF(HB$5&gt;$G$4,0,SUMIFS(Fluxo!$O:$O,Fluxo!$U:$U,"&gt;"&amp;HA$5,Fluxo!$U:$U,"&lt;="&amp;HB$5,Fluxo!$D:$D,$D79,Fluxo!$E:$E,"&lt;&gt;"&amp;"PERMUTANTE"))</f>
        <v>0</v>
      </c>
      <c r="HC79" s="18">
        <f>IF(HC$5&gt;$G$4,0,SUMIFS(Fluxo!$O:$O,Fluxo!$U:$U,"&gt;"&amp;HB$5,Fluxo!$U:$U,"&lt;="&amp;HC$5,Fluxo!$D:$D,$D79,Fluxo!$E:$E,"&lt;&gt;"&amp;"PERMUTANTE"))</f>
        <v>0</v>
      </c>
      <c r="HD79" s="18">
        <f>IF(HD$5&gt;$G$4,0,SUMIFS(Fluxo!$O:$O,Fluxo!$U:$U,"&gt;"&amp;HC$5,Fluxo!$U:$U,"&lt;="&amp;HD$5,Fluxo!$D:$D,$D79,Fluxo!$E:$E,"&lt;&gt;"&amp;"PERMUTANTE"))</f>
        <v>0</v>
      </c>
      <c r="HE79" s="18">
        <f>IF(HE$5&gt;$G$4,0,SUMIFS(Fluxo!$O:$O,Fluxo!$U:$U,"&gt;"&amp;HD$5,Fluxo!$U:$U,"&lt;="&amp;HE$5,Fluxo!$D:$D,$D79,Fluxo!$E:$E,"&lt;&gt;"&amp;"PERMUTANTE"))</f>
        <v>0</v>
      </c>
      <c r="HF79" s="18">
        <f>IF(HF$5&gt;$G$4,0,SUMIFS(Fluxo!$O:$O,Fluxo!$U:$U,"&gt;"&amp;HE$5,Fluxo!$U:$U,"&lt;="&amp;HF$5,Fluxo!$D:$D,$D79,Fluxo!$E:$E,"&lt;&gt;"&amp;"PERMUTANTE"))</f>
        <v>0</v>
      </c>
    </row>
    <row r="80" spans="1:214">
      <c r="A80" s="20">
        <f t="shared" si="11"/>
        <v>70</v>
      </c>
      <c r="B80" s="140" t="str">
        <f>'Check Carteira'!C72</f>
        <v>E.1016.99.01.0175</v>
      </c>
      <c r="C80" s="141">
        <v>1</v>
      </c>
      <c r="D80" s="129" t="str">
        <f>'Check Carteira'!F72</f>
        <v>A-0175</v>
      </c>
      <c r="E80" s="21" t="str">
        <f>IFERROR(INDEX(Contratos!L:L,MATCH(D80,Contratos!R:R,0)),"")</f>
        <v/>
      </c>
      <c r="F80" s="139" t="str">
        <f>IFERROR(INDEX(Contratos!G:G,MATCH(D80,Contratos!R:R,0)),"")</f>
        <v/>
      </c>
      <c r="H80" s="83">
        <f t="shared" si="10"/>
        <v>0</v>
      </c>
      <c r="J80" s="18">
        <f>IF(J$5&gt;$G$4,0,SUMIFS(Fluxo!$O:$O,Fluxo!$U:$U,"&gt;"&amp;I$5,Fluxo!$U:$U,"&lt;="&amp;J$5,Fluxo!$D:$D,$D80))</f>
        <v>0</v>
      </c>
      <c r="K80" s="18">
        <f>IF(K$5&gt;$G$4,0,SUMIFS(Fluxo!$O:$O,Fluxo!$U:$U,"&gt;"&amp;J$5,Fluxo!$U:$U,"&lt;="&amp;K$5,Fluxo!$D:$D,$D80))</f>
        <v>0</v>
      </c>
      <c r="L80" s="18">
        <f>IF(L$5&gt;$G$4,0,SUMIFS(Fluxo!$O:$O,Fluxo!$U:$U,"&gt;"&amp;K$5,Fluxo!$U:$U,"&lt;="&amp;L$5,Fluxo!$D:$D,$D80))</f>
        <v>0</v>
      </c>
      <c r="M80" s="18">
        <f>IF(M$5&gt;$G$4,0,SUMIFS(Fluxo!$O:$O,Fluxo!$U:$U,"&gt;"&amp;L$5,Fluxo!$U:$U,"&lt;="&amp;M$5,Fluxo!$D:$D,$D80))</f>
        <v>0</v>
      </c>
      <c r="N80" s="18">
        <f>IF(N$5&gt;$G$4,0,SUMIFS(Fluxo!$O:$O,Fluxo!$U:$U,"&gt;"&amp;M$5,Fluxo!$U:$U,"&lt;="&amp;N$5,Fluxo!$D:$D,$D80))</f>
        <v>0</v>
      </c>
      <c r="O80" s="18">
        <f>IF(O$5&gt;$G$4,0,SUMIFS(Fluxo!$O:$O,Fluxo!$U:$U,"&gt;"&amp;N$5,Fluxo!$U:$U,"&lt;="&amp;O$5,Fluxo!$D:$D,$D80))</f>
        <v>0</v>
      </c>
      <c r="P80" s="18">
        <f>IF(P$5&gt;$G$4,0,SUMIFS(Fluxo!$O:$O,Fluxo!$U:$U,"&gt;"&amp;O$5,Fluxo!$U:$U,"&lt;="&amp;P$5,Fluxo!$D:$D,$D80))</f>
        <v>0</v>
      </c>
      <c r="Q80" s="18">
        <f>IF(Q$5&gt;$G$4,0,SUMIFS(Fluxo!$O:$O,Fluxo!$U:$U,"&gt;"&amp;P$5,Fluxo!$U:$U,"&lt;="&amp;Q$5,Fluxo!$D:$D,$D80))</f>
        <v>0</v>
      </c>
      <c r="R80" s="18">
        <f>IF(R$5&gt;$G$4,0,SUMIFS(Fluxo!$O:$O,Fluxo!$U:$U,"&gt;"&amp;Q$5,Fluxo!$U:$U,"&lt;="&amp;R$5,Fluxo!$D:$D,$D80))</f>
        <v>0</v>
      </c>
      <c r="S80" s="18">
        <f>IF(S$5&gt;$G$4,0,SUMIFS(Fluxo!$O:$O,Fluxo!$U:$U,"&gt;"&amp;R$5,Fluxo!$U:$U,"&lt;="&amp;S$5,Fluxo!$D:$D,$D80,Fluxo!$E:$E,"&lt;&gt;"&amp;"PERMUTANTE"))</f>
        <v>0</v>
      </c>
      <c r="T80" s="18">
        <f>IF(T$5&gt;$G$4,0,SUMIFS(Fluxo!$O:$O,Fluxo!$U:$U,"&gt;"&amp;S$5,Fluxo!$U:$U,"&lt;="&amp;T$5,Fluxo!$D:$D,$D80,Fluxo!$E:$E,"&lt;&gt;"&amp;"PERMUTANTE"))</f>
        <v>0</v>
      </c>
      <c r="U80" s="18">
        <f>IF(U$5&gt;$G$4,0,SUMIFS(Fluxo!$O:$O,Fluxo!$U:$U,"&gt;"&amp;T$5,Fluxo!$U:$U,"&lt;="&amp;U$5,Fluxo!$D:$D,$D80,Fluxo!$E:$E,"&lt;&gt;"&amp;"PERMUTANTE"))</f>
        <v>0</v>
      </c>
      <c r="V80" s="18">
        <f>IF(V$5&gt;$G$4,0,SUMIFS(Fluxo!$O:$O,Fluxo!$U:$U,"&gt;"&amp;U$5,Fluxo!$U:$U,"&lt;="&amp;V$5,Fluxo!$D:$D,$D80,Fluxo!$E:$E,"&lt;&gt;"&amp;"PERMUTANTE"))</f>
        <v>0</v>
      </c>
      <c r="W80" s="18">
        <f>IF(W$5&gt;$G$4,0,SUMIFS(Fluxo!$O:$O,Fluxo!$U:$U,"&gt;"&amp;V$5,Fluxo!$U:$U,"&lt;="&amp;W$5,Fluxo!$D:$D,$D80,Fluxo!$E:$E,"&lt;&gt;"&amp;"PERMUTANTE"))</f>
        <v>0</v>
      </c>
      <c r="X80" s="18">
        <f>IF(X$5&gt;$G$4,0,SUMIFS(Fluxo!$O:$O,Fluxo!$U:$U,"&gt;"&amp;W$5,Fluxo!$U:$U,"&lt;="&amp;X$5,Fluxo!$D:$D,$D80,Fluxo!$E:$E,"&lt;&gt;"&amp;"PERMUTANTE"))</f>
        <v>0</v>
      </c>
      <c r="Y80" s="18">
        <f>IF(Y$5&gt;$G$4,0,SUMIFS(Fluxo!$O:$O,Fluxo!$U:$U,"&gt;"&amp;X$5,Fluxo!$U:$U,"&lt;="&amp;Y$5,Fluxo!$D:$D,$D80,Fluxo!$E:$E,"&lt;&gt;"&amp;"PERMUTANTE"))</f>
        <v>0</v>
      </c>
      <c r="Z80" s="18">
        <f>IF(Z$5&gt;$G$4,0,SUMIFS(Fluxo!$O:$O,Fluxo!$U:$U,"&gt;"&amp;Y$5,Fluxo!$U:$U,"&lt;="&amp;Z$5,Fluxo!$D:$D,$D80,Fluxo!$E:$E,"&lt;&gt;"&amp;"PERMUTANTE"))</f>
        <v>0</v>
      </c>
      <c r="AA80" s="18">
        <f>IF(AA$5&gt;$G$4,0,SUMIFS(Fluxo!$O:$O,Fluxo!$U:$U,"&gt;"&amp;Z$5,Fluxo!$U:$U,"&lt;="&amp;AA$5,Fluxo!$D:$D,$D80,Fluxo!$E:$E,"&lt;&gt;"&amp;"PERMUTANTE"))</f>
        <v>0</v>
      </c>
      <c r="AB80" s="18">
        <f>IF(AB$5&gt;$G$4,0,SUMIFS(Fluxo!$O:$O,Fluxo!$U:$U,"&gt;"&amp;AA$5,Fluxo!$U:$U,"&lt;="&amp;AB$5,Fluxo!$D:$D,$D80,Fluxo!$E:$E,"&lt;&gt;"&amp;"PERMUTANTE"))</f>
        <v>0</v>
      </c>
      <c r="AC80" s="18">
        <f>IF(AC$5&gt;$G$4,0,SUMIFS(Fluxo!$O:$O,Fluxo!$U:$U,"&gt;"&amp;AB$5,Fluxo!$U:$U,"&lt;="&amp;AC$5,Fluxo!$D:$D,$D80,Fluxo!$E:$E,"&lt;&gt;"&amp;"PERMUTANTE"))</f>
        <v>0</v>
      </c>
      <c r="AD80" s="18">
        <f>IF(AD$5&gt;$G$4,0,SUMIFS(Fluxo!$O:$O,Fluxo!$U:$U,"&gt;"&amp;AC$5,Fluxo!$U:$U,"&lt;="&amp;AD$5,Fluxo!$D:$D,$D80,Fluxo!$E:$E,"&lt;&gt;"&amp;"PERMUTANTE"))</f>
        <v>0</v>
      </c>
      <c r="AE80" s="18">
        <f>IF(AE$5&gt;$G$4,0,SUMIFS(Fluxo!$O:$O,Fluxo!$U:$U,"&gt;"&amp;AD$5,Fluxo!$U:$U,"&lt;="&amp;AE$5,Fluxo!$D:$D,$D80,Fluxo!$E:$E,"&lt;&gt;"&amp;"PERMUTANTE"))</f>
        <v>0</v>
      </c>
      <c r="AF80" s="18">
        <f>IF(AF$5&gt;$G$4,0,SUMIFS(Fluxo!$O:$O,Fluxo!$U:$U,"&gt;"&amp;AE$5,Fluxo!$U:$U,"&lt;="&amp;AF$5,Fluxo!$D:$D,$D80,Fluxo!$E:$E,"&lt;&gt;"&amp;"PERMUTANTE"))</f>
        <v>0</v>
      </c>
      <c r="AG80" s="18">
        <f>IF(AG$5&gt;$G$4,0,SUMIFS(Fluxo!$O:$O,Fluxo!$U:$U,"&gt;"&amp;AF$5,Fluxo!$U:$U,"&lt;="&amp;AG$5,Fluxo!$D:$D,$D80,Fluxo!$E:$E,"&lt;&gt;"&amp;"PERMUTANTE"))</f>
        <v>0</v>
      </c>
      <c r="AH80" s="18">
        <f>IF(AH$5&gt;$G$4,0,SUMIFS(Fluxo!$O:$O,Fluxo!$U:$U,"&gt;"&amp;AG$5,Fluxo!$U:$U,"&lt;="&amp;AH$5,Fluxo!$D:$D,$D80,Fluxo!$E:$E,"&lt;&gt;"&amp;"PERMUTANTE"))</f>
        <v>0</v>
      </c>
      <c r="AI80" s="18">
        <f>IF(AI$5&gt;$G$4,0,SUMIFS(Fluxo!$O:$O,Fluxo!$U:$U,"&gt;"&amp;AH$5,Fluxo!$U:$U,"&lt;="&amp;AI$5,Fluxo!$D:$D,$D80,Fluxo!$E:$E,"&lt;&gt;"&amp;"PERMUTANTE"))</f>
        <v>0</v>
      </c>
      <c r="AJ80" s="18">
        <f>IF(AJ$5&gt;$G$4,0,SUMIFS(Fluxo!$O:$O,Fluxo!$U:$U,"&gt;"&amp;AI$5,Fluxo!$U:$U,"&lt;="&amp;AJ$5,Fluxo!$D:$D,$D80,Fluxo!$E:$E,"&lt;&gt;"&amp;"PERMUTANTE"))</f>
        <v>0</v>
      </c>
      <c r="AK80" s="18">
        <f>IF(AK$5&gt;$G$4,0,SUMIFS(Fluxo!$O:$O,Fluxo!$U:$U,"&gt;"&amp;AJ$5,Fluxo!$U:$U,"&lt;="&amp;AK$5,Fluxo!$D:$D,$D80,Fluxo!$E:$E,"&lt;&gt;"&amp;"PERMUTANTE"))</f>
        <v>0</v>
      </c>
      <c r="AL80" s="18">
        <f>IF(AL$5&gt;$G$4,0,SUMIFS(Fluxo!$O:$O,Fluxo!$U:$U,"&gt;"&amp;AK$5,Fluxo!$U:$U,"&lt;="&amp;AL$5,Fluxo!$D:$D,$D80,Fluxo!$E:$E,"&lt;&gt;"&amp;"PERMUTANTE"))</f>
        <v>0</v>
      </c>
      <c r="AM80" s="18">
        <f>IF(AM$5&gt;$G$4,0,SUMIFS(Fluxo!$O:$O,Fluxo!$U:$U,"&gt;"&amp;AL$5,Fluxo!$U:$U,"&lt;="&amp;AM$5,Fluxo!$D:$D,$D80,Fluxo!$E:$E,"&lt;&gt;"&amp;"PERMUTANTE"))</f>
        <v>0</v>
      </c>
      <c r="AN80" s="18">
        <f>IF(AN$5&gt;$G$4,0,SUMIFS(Fluxo!$O:$O,Fluxo!$U:$U,"&gt;"&amp;AM$5,Fluxo!$U:$U,"&lt;="&amp;AN$5,Fluxo!$D:$D,$D80,Fluxo!$E:$E,"&lt;&gt;"&amp;"PERMUTANTE"))</f>
        <v>0</v>
      </c>
      <c r="AO80" s="18">
        <f>IF(AO$5&gt;$G$4,0,SUMIFS(Fluxo!$O:$O,Fluxo!$U:$U,"&gt;"&amp;AN$5,Fluxo!$U:$U,"&lt;="&amp;AO$5,Fluxo!$D:$D,$D80,Fluxo!$E:$E,"&lt;&gt;"&amp;"PERMUTANTE"))</f>
        <v>0</v>
      </c>
      <c r="AP80" s="18">
        <f>IF(AP$5&gt;$G$4,0,SUMIFS(Fluxo!$O:$O,Fluxo!$U:$U,"&gt;"&amp;AO$5,Fluxo!$U:$U,"&lt;="&amp;AP$5,Fluxo!$D:$D,$D80,Fluxo!$E:$E,"&lt;&gt;"&amp;"PERMUTANTE"))</f>
        <v>0</v>
      </c>
      <c r="AQ80" s="18">
        <f>IF(AQ$5&gt;$G$4,0,SUMIFS(Fluxo!$O:$O,Fluxo!$U:$U,"&gt;"&amp;AP$5,Fluxo!$U:$U,"&lt;="&amp;AQ$5,Fluxo!$D:$D,$D80,Fluxo!$E:$E,"&lt;&gt;"&amp;"PERMUTANTE"))</f>
        <v>0</v>
      </c>
      <c r="AR80" s="18">
        <f>IF(AR$5&gt;$G$4,0,SUMIFS(Fluxo!$O:$O,Fluxo!$U:$U,"&gt;"&amp;AQ$5,Fluxo!$U:$U,"&lt;="&amp;AR$5,Fluxo!$D:$D,$D80,Fluxo!$E:$E,"&lt;&gt;"&amp;"PERMUTANTE"))</f>
        <v>0</v>
      </c>
      <c r="AS80" s="18">
        <f>IF(AS$5&gt;$G$4,0,SUMIFS(Fluxo!$O:$O,Fluxo!$U:$U,"&gt;"&amp;AR$5,Fluxo!$U:$U,"&lt;="&amp;AS$5,Fluxo!$D:$D,$D80,Fluxo!$E:$E,"&lt;&gt;"&amp;"PERMUTANTE"))</f>
        <v>0</v>
      </c>
      <c r="AT80" s="18">
        <f>IF(AT$5&gt;$G$4,0,SUMIFS(Fluxo!$O:$O,Fluxo!$U:$U,"&gt;"&amp;AS$5,Fluxo!$U:$U,"&lt;="&amp;AT$5,Fluxo!$D:$D,$D80,Fluxo!$E:$E,"&lt;&gt;"&amp;"PERMUTANTE"))</f>
        <v>0</v>
      </c>
      <c r="AU80" s="18">
        <f>IF(AU$5&gt;$G$4,0,SUMIFS(Fluxo!$O:$O,Fluxo!$U:$U,"&gt;"&amp;AT$5,Fluxo!$U:$U,"&lt;="&amp;AU$5,Fluxo!$D:$D,$D80,Fluxo!$E:$E,"&lt;&gt;"&amp;"PERMUTANTE"))</f>
        <v>0</v>
      </c>
      <c r="AV80" s="18">
        <f>IF(AV$5&gt;$G$4,0,SUMIFS(Fluxo!$O:$O,Fluxo!$U:$U,"&gt;"&amp;AU$5,Fluxo!$U:$U,"&lt;="&amp;AV$5,Fluxo!$D:$D,$D80,Fluxo!$E:$E,"&lt;&gt;"&amp;"PERMUTANTE"))</f>
        <v>0</v>
      </c>
      <c r="AW80" s="18">
        <f>IF(AW$5&gt;$G$4,0,SUMIFS(Fluxo!$O:$O,Fluxo!$U:$U,"&gt;"&amp;AV$5,Fluxo!$U:$U,"&lt;="&amp;AW$5,Fluxo!$D:$D,$D80,Fluxo!$E:$E,"&lt;&gt;"&amp;"PERMUTANTE"))</f>
        <v>0</v>
      </c>
      <c r="AX80" s="18">
        <f>IF(AX$5&gt;$G$4,0,SUMIFS(Fluxo!$O:$O,Fluxo!$U:$U,"&gt;"&amp;AW$5,Fluxo!$U:$U,"&lt;="&amp;AX$5,Fluxo!$D:$D,$D80,Fluxo!$E:$E,"&lt;&gt;"&amp;"PERMUTANTE"))</f>
        <v>0</v>
      </c>
      <c r="AY80" s="18">
        <f>IF(AY$5&gt;$G$4,0,SUMIFS(Fluxo!$O:$O,Fluxo!$U:$U,"&gt;"&amp;AX$5,Fluxo!$U:$U,"&lt;="&amp;AY$5,Fluxo!$D:$D,$D80,Fluxo!$E:$E,"&lt;&gt;"&amp;"PERMUTANTE"))</f>
        <v>0</v>
      </c>
      <c r="AZ80" s="18">
        <f>IF(AZ$5&gt;$G$4,0,SUMIFS(Fluxo!$O:$O,Fluxo!$U:$U,"&gt;"&amp;AY$5,Fluxo!$U:$U,"&lt;="&amp;AZ$5,Fluxo!$D:$D,$D80,Fluxo!$E:$E,"&lt;&gt;"&amp;"PERMUTANTE"))</f>
        <v>0</v>
      </c>
      <c r="BA80" s="18">
        <f>IF(BA$5&gt;$G$4,0,SUMIFS(Fluxo!$O:$O,Fluxo!$U:$U,"&gt;"&amp;AZ$5,Fluxo!$U:$U,"&lt;="&amp;BA$5,Fluxo!$D:$D,$D80,Fluxo!$E:$E,"&lt;&gt;"&amp;"PERMUTANTE"))</f>
        <v>0</v>
      </c>
      <c r="BB80" s="18">
        <f>IF(BB$5&gt;$G$4,0,SUMIFS(Fluxo!$O:$O,Fluxo!$U:$U,"&gt;"&amp;BA$5,Fluxo!$U:$U,"&lt;="&amp;BB$5,Fluxo!$D:$D,$D80,Fluxo!$E:$E,"&lt;&gt;"&amp;"PERMUTANTE"))</f>
        <v>0</v>
      </c>
      <c r="BC80" s="18">
        <f>IF(BC$5&gt;$G$4,0,SUMIFS(Fluxo!$O:$O,Fluxo!$U:$U,"&gt;"&amp;BB$5,Fluxo!$U:$U,"&lt;="&amp;BC$5,Fluxo!$D:$D,$D80,Fluxo!$E:$E,"&lt;&gt;"&amp;"PERMUTANTE"))</f>
        <v>0</v>
      </c>
      <c r="BD80" s="18">
        <f>IF(BD$5&gt;$G$4,0,SUMIFS(Fluxo!$O:$O,Fluxo!$U:$U,"&gt;"&amp;BC$5,Fluxo!$U:$U,"&lt;="&amp;BD$5,Fluxo!$D:$D,$D80,Fluxo!$E:$E,"&lt;&gt;"&amp;"PERMUTANTE"))</f>
        <v>0</v>
      </c>
      <c r="BE80" s="18">
        <f>IF(BE$5&gt;$G$4,0,SUMIFS(Fluxo!$O:$O,Fluxo!$U:$U,"&gt;"&amp;BD$5,Fluxo!$U:$U,"&lt;="&amp;BE$5,Fluxo!$D:$D,$D80,Fluxo!$E:$E,"&lt;&gt;"&amp;"PERMUTANTE"))</f>
        <v>0</v>
      </c>
      <c r="BF80" s="18">
        <f>IF(BF$5&gt;$G$4,0,SUMIFS(Fluxo!$O:$O,Fluxo!$U:$U,"&gt;"&amp;BE$5,Fluxo!$U:$U,"&lt;="&amp;BF$5,Fluxo!$D:$D,$D80,Fluxo!$E:$E,"&lt;&gt;"&amp;"PERMUTANTE"))</f>
        <v>0</v>
      </c>
      <c r="BG80" s="18">
        <f>IF(BG$5&gt;$G$4,0,SUMIFS(Fluxo!$O:$O,Fluxo!$U:$U,"&gt;"&amp;BF$5,Fluxo!$U:$U,"&lt;="&amp;BG$5,Fluxo!$D:$D,$D80,Fluxo!$E:$E,"&lt;&gt;"&amp;"PERMUTANTE"))</f>
        <v>0</v>
      </c>
      <c r="BH80" s="18">
        <f>IF(BH$5&gt;$G$4,0,SUMIFS(Fluxo!$O:$O,Fluxo!$U:$U,"&gt;"&amp;BG$5,Fluxo!$U:$U,"&lt;="&amp;BH$5,Fluxo!$D:$D,$D80,Fluxo!$E:$E,"&lt;&gt;"&amp;"PERMUTANTE"))</f>
        <v>0</v>
      </c>
      <c r="BI80" s="18">
        <f>IF(BI$5&gt;$G$4,0,SUMIFS(Fluxo!$O:$O,Fluxo!$U:$U,"&gt;"&amp;BH$5,Fluxo!$U:$U,"&lt;="&amp;BI$5,Fluxo!$D:$D,$D80,Fluxo!$E:$E,"&lt;&gt;"&amp;"PERMUTANTE"))</f>
        <v>0</v>
      </c>
      <c r="BJ80" s="18">
        <f>IF(BJ$5&gt;$G$4,0,SUMIFS(Fluxo!$O:$O,Fluxo!$U:$U,"&gt;"&amp;BI$5,Fluxo!$U:$U,"&lt;="&amp;BJ$5,Fluxo!$D:$D,$D80,Fluxo!$E:$E,"&lt;&gt;"&amp;"PERMUTANTE"))</f>
        <v>0</v>
      </c>
      <c r="BK80" s="18">
        <f>IF(BK$5&gt;$G$4,0,SUMIFS(Fluxo!$O:$O,Fluxo!$U:$U,"&gt;"&amp;BJ$5,Fluxo!$U:$U,"&lt;="&amp;BK$5,Fluxo!$D:$D,$D80,Fluxo!$E:$E,"&lt;&gt;"&amp;"PERMUTANTE"))</f>
        <v>0</v>
      </c>
      <c r="BL80" s="18">
        <f>IF(BL$5&gt;$G$4,0,SUMIFS(Fluxo!$O:$O,Fluxo!$U:$U,"&gt;"&amp;BK$5,Fluxo!$U:$U,"&lt;="&amp;BL$5,Fluxo!$D:$D,$D80,Fluxo!$E:$E,"&lt;&gt;"&amp;"PERMUTANTE"))</f>
        <v>0</v>
      </c>
      <c r="BM80" s="18">
        <f>IF(BM$5&gt;$G$4,0,SUMIFS(Fluxo!$O:$O,Fluxo!$U:$U,"&gt;"&amp;BL$5,Fluxo!$U:$U,"&lt;="&amp;BM$5,Fluxo!$D:$D,$D80,Fluxo!$E:$E,"&lt;&gt;"&amp;"PERMUTANTE"))</f>
        <v>0</v>
      </c>
      <c r="BN80" s="18">
        <f>IF(BN$5&gt;$G$4,0,SUMIFS(Fluxo!$O:$O,Fluxo!$U:$U,"&gt;"&amp;BM$5,Fluxo!$U:$U,"&lt;="&amp;BN$5,Fluxo!$D:$D,$D80,Fluxo!$E:$E,"&lt;&gt;"&amp;"PERMUTANTE"))</f>
        <v>0</v>
      </c>
      <c r="BO80" s="18">
        <f>IF(BO$5&gt;$G$4,0,SUMIFS(Fluxo!$O:$O,Fluxo!$U:$U,"&gt;"&amp;BN$5,Fluxo!$U:$U,"&lt;="&amp;BO$5,Fluxo!$D:$D,$D80,Fluxo!$E:$E,"&lt;&gt;"&amp;"PERMUTANTE"))</f>
        <v>0</v>
      </c>
      <c r="BP80" s="18">
        <f>IF(BP$5&gt;$G$4,0,SUMIFS(Fluxo!$O:$O,Fluxo!$U:$U,"&gt;"&amp;BO$5,Fluxo!$U:$U,"&lt;="&amp;BP$5,Fluxo!$D:$D,$D80,Fluxo!$E:$E,"&lt;&gt;"&amp;"PERMUTANTE"))</f>
        <v>0</v>
      </c>
      <c r="BQ80" s="18">
        <f>IF(BQ$5&gt;$G$4,0,SUMIFS(Fluxo!$O:$O,Fluxo!$U:$U,"&gt;"&amp;BP$5,Fluxo!$U:$U,"&lt;="&amp;BQ$5,Fluxo!$D:$D,$D80,Fluxo!$E:$E,"&lt;&gt;"&amp;"PERMUTANTE"))</f>
        <v>0</v>
      </c>
      <c r="BR80" s="18">
        <f>IF(BR$5&gt;$G$4,0,SUMIFS(Fluxo!$O:$O,Fluxo!$U:$U,"&gt;"&amp;BQ$5,Fluxo!$U:$U,"&lt;="&amp;BR$5,Fluxo!$D:$D,$D80,Fluxo!$E:$E,"&lt;&gt;"&amp;"PERMUTANTE"))</f>
        <v>0</v>
      </c>
      <c r="BS80" s="18">
        <f>IF(BS$5&gt;$G$4,0,SUMIFS(Fluxo!$O:$O,Fluxo!$U:$U,"&gt;"&amp;BR$5,Fluxo!$U:$U,"&lt;="&amp;BS$5,Fluxo!$D:$D,$D80,Fluxo!$E:$E,"&lt;&gt;"&amp;"PERMUTANTE"))</f>
        <v>0</v>
      </c>
      <c r="BT80" s="18">
        <f>IF(BT$5&gt;$G$4,0,SUMIFS(Fluxo!$O:$O,Fluxo!$U:$U,"&gt;"&amp;BS$5,Fluxo!$U:$U,"&lt;="&amp;BT$5,Fluxo!$D:$D,$D80,Fluxo!$E:$E,"&lt;&gt;"&amp;"PERMUTANTE"))</f>
        <v>0</v>
      </c>
      <c r="BU80" s="18">
        <f>IF(BU$5&gt;$G$4,0,SUMIFS(Fluxo!$O:$O,Fluxo!$U:$U,"&gt;"&amp;BT$5,Fluxo!$U:$U,"&lt;="&amp;BU$5,Fluxo!$D:$D,$D80,Fluxo!$E:$E,"&lt;&gt;"&amp;"PERMUTANTE"))</f>
        <v>0</v>
      </c>
      <c r="BV80" s="18">
        <f>IF(BV$5&gt;$G$4,0,SUMIFS(Fluxo!$O:$O,Fluxo!$U:$U,"&gt;"&amp;BU$5,Fluxo!$U:$U,"&lt;="&amp;BV$5,Fluxo!$D:$D,$D80,Fluxo!$E:$E,"&lt;&gt;"&amp;"PERMUTANTE"))</f>
        <v>0</v>
      </c>
      <c r="BW80" s="18">
        <f>IF(BW$5&gt;$G$4,0,SUMIFS(Fluxo!$O:$O,Fluxo!$U:$U,"&gt;"&amp;BV$5,Fluxo!$U:$U,"&lt;="&amp;BW$5,Fluxo!$D:$D,$D80,Fluxo!$E:$E,"&lt;&gt;"&amp;"PERMUTANTE"))</f>
        <v>0</v>
      </c>
      <c r="BX80" s="18">
        <f>IF(BX$5&gt;$G$4,0,SUMIFS(Fluxo!$O:$O,Fluxo!$U:$U,"&gt;"&amp;BW$5,Fluxo!$U:$U,"&lt;="&amp;BX$5,Fluxo!$D:$D,$D80,Fluxo!$E:$E,"&lt;&gt;"&amp;"PERMUTANTE"))</f>
        <v>0</v>
      </c>
      <c r="BY80" s="18">
        <f>IF(BY$5&gt;$G$4,0,SUMIFS(Fluxo!$O:$O,Fluxo!$U:$U,"&gt;"&amp;BX$5,Fluxo!$U:$U,"&lt;="&amp;BY$5,Fluxo!$D:$D,$D80,Fluxo!$E:$E,"&lt;&gt;"&amp;"PERMUTANTE"))</f>
        <v>0</v>
      </c>
      <c r="BZ80" s="18">
        <f>IF(BZ$5&gt;$G$4,0,SUMIFS(Fluxo!$O:$O,Fluxo!$U:$U,"&gt;"&amp;BY$5,Fluxo!$U:$U,"&lt;="&amp;BZ$5,Fluxo!$D:$D,$D80,Fluxo!$E:$E,"&lt;&gt;"&amp;"PERMUTANTE"))</f>
        <v>0</v>
      </c>
      <c r="CA80" s="18">
        <f>IF(CA$5&gt;$G$4,0,SUMIFS(Fluxo!$O:$O,Fluxo!$U:$U,"&gt;"&amp;BZ$5,Fluxo!$U:$U,"&lt;="&amp;CA$5,Fluxo!$D:$D,$D80,Fluxo!$E:$E,"&lt;&gt;"&amp;"PERMUTANTE"))</f>
        <v>0</v>
      </c>
      <c r="CB80" s="18">
        <f>IF(CB$5&gt;$G$4,0,SUMIFS(Fluxo!$O:$O,Fluxo!$U:$U,"&gt;"&amp;CA$5,Fluxo!$U:$U,"&lt;="&amp;CB$5,Fluxo!$D:$D,$D80,Fluxo!$E:$E,"&lt;&gt;"&amp;"PERMUTANTE"))</f>
        <v>0</v>
      </c>
      <c r="CC80" s="18">
        <f>IF(CC$5&gt;$G$4,0,SUMIFS(Fluxo!$O:$O,Fluxo!$U:$U,"&gt;"&amp;CB$5,Fluxo!$U:$U,"&lt;="&amp;CC$5,Fluxo!$D:$D,$D80,Fluxo!$E:$E,"&lt;&gt;"&amp;"PERMUTANTE"))</f>
        <v>0</v>
      </c>
      <c r="CD80" s="18">
        <f>IF(CD$5&gt;$G$4,0,SUMIFS(Fluxo!$O:$O,Fluxo!$U:$U,"&gt;"&amp;CC$5,Fluxo!$U:$U,"&lt;="&amp;CD$5,Fluxo!$D:$D,$D80,Fluxo!$E:$E,"&lt;&gt;"&amp;"PERMUTANTE"))</f>
        <v>0</v>
      </c>
      <c r="CE80" s="18">
        <f>IF(CE$5&gt;$G$4,0,SUMIFS(Fluxo!$O:$O,Fluxo!$U:$U,"&gt;"&amp;CD$5,Fluxo!$U:$U,"&lt;="&amp;CE$5,Fluxo!$D:$D,$D80,Fluxo!$E:$E,"&lt;&gt;"&amp;"PERMUTANTE"))</f>
        <v>0</v>
      </c>
      <c r="CF80" s="18">
        <f>IF(CF$5&gt;$G$4,0,SUMIFS(Fluxo!$O:$O,Fluxo!$U:$U,"&gt;"&amp;CE$5,Fluxo!$U:$U,"&lt;="&amp;CF$5,Fluxo!$D:$D,$D80,Fluxo!$E:$E,"&lt;&gt;"&amp;"PERMUTANTE"))</f>
        <v>0</v>
      </c>
      <c r="CG80" s="18">
        <f>IF(CG$5&gt;$G$4,0,SUMIFS(Fluxo!$O:$O,Fluxo!$U:$U,"&gt;"&amp;CF$5,Fluxo!$U:$U,"&lt;="&amp;CG$5,Fluxo!$D:$D,$D80,Fluxo!$E:$E,"&lt;&gt;"&amp;"PERMUTANTE"))</f>
        <v>0</v>
      </c>
      <c r="CH80" s="18">
        <f>IF(CH$5&gt;$G$4,0,SUMIFS(Fluxo!$O:$O,Fluxo!$U:$U,"&gt;"&amp;CG$5,Fluxo!$U:$U,"&lt;="&amp;CH$5,Fluxo!$D:$D,$D80,Fluxo!$E:$E,"&lt;&gt;"&amp;"PERMUTANTE"))</f>
        <v>0</v>
      </c>
      <c r="CI80" s="18">
        <f>IF(CI$5&gt;$G$4,0,SUMIFS(Fluxo!$O:$O,Fluxo!$U:$U,"&gt;"&amp;CH$5,Fluxo!$U:$U,"&lt;="&amp;CI$5,Fluxo!$D:$D,$D80,Fluxo!$E:$E,"&lt;&gt;"&amp;"PERMUTANTE"))</f>
        <v>0</v>
      </c>
      <c r="CJ80" s="18">
        <f>IF(CJ$5&gt;$G$4,0,SUMIFS(Fluxo!$O:$O,Fluxo!$U:$U,"&gt;"&amp;CI$5,Fluxo!$U:$U,"&lt;="&amp;CJ$5,Fluxo!$D:$D,$D80,Fluxo!$E:$E,"&lt;&gt;"&amp;"PERMUTANTE"))</f>
        <v>0</v>
      </c>
      <c r="CK80" s="18">
        <f>IF(CK$5&gt;$G$4,0,SUMIFS(Fluxo!$O:$O,Fluxo!$U:$U,"&gt;"&amp;CJ$5,Fluxo!$U:$U,"&lt;="&amp;CK$5,Fluxo!$D:$D,$D80,Fluxo!$E:$E,"&lt;&gt;"&amp;"PERMUTANTE"))</f>
        <v>0</v>
      </c>
      <c r="CL80" s="18">
        <f>IF(CL$5&gt;$G$4,0,SUMIFS(Fluxo!$O:$O,Fluxo!$U:$U,"&gt;"&amp;CK$5,Fluxo!$U:$U,"&lt;="&amp;CL$5,Fluxo!$D:$D,$D80,Fluxo!$E:$E,"&lt;&gt;"&amp;"PERMUTANTE"))</f>
        <v>0</v>
      </c>
      <c r="CM80" s="18">
        <f>IF(CM$5&gt;$G$4,0,SUMIFS(Fluxo!$O:$O,Fluxo!$U:$U,"&gt;"&amp;CL$5,Fluxo!$U:$U,"&lt;="&amp;CM$5,Fluxo!$D:$D,$D80,Fluxo!$E:$E,"&lt;&gt;"&amp;"PERMUTANTE"))</f>
        <v>0</v>
      </c>
      <c r="CN80" s="18">
        <f>IF(CN$5&gt;$G$4,0,SUMIFS(Fluxo!$O:$O,Fluxo!$U:$U,"&gt;"&amp;CM$5,Fluxo!$U:$U,"&lt;="&amp;CN$5,Fluxo!$D:$D,$D80,Fluxo!$E:$E,"&lt;&gt;"&amp;"PERMUTANTE"))</f>
        <v>0</v>
      </c>
      <c r="CO80" s="18">
        <f>IF(CO$5&gt;$G$4,0,SUMIFS(Fluxo!$O:$O,Fluxo!$U:$U,"&gt;"&amp;CN$5,Fluxo!$U:$U,"&lt;="&amp;CO$5,Fluxo!$D:$D,$D80,Fluxo!$E:$E,"&lt;&gt;"&amp;"PERMUTANTE"))</f>
        <v>0</v>
      </c>
      <c r="CP80" s="18">
        <f>IF(CP$5&gt;$G$4,0,SUMIFS(Fluxo!$O:$O,Fluxo!$U:$U,"&gt;"&amp;CO$5,Fluxo!$U:$U,"&lt;="&amp;CP$5,Fluxo!$D:$D,$D80,Fluxo!$E:$E,"&lt;&gt;"&amp;"PERMUTANTE"))</f>
        <v>0</v>
      </c>
      <c r="CQ80" s="18">
        <f>IF(CQ$5&gt;$G$4,0,SUMIFS(Fluxo!$O:$O,Fluxo!$U:$U,"&gt;"&amp;CP$5,Fluxo!$U:$U,"&lt;="&amp;CQ$5,Fluxo!$D:$D,$D80,Fluxo!$E:$E,"&lt;&gt;"&amp;"PERMUTANTE"))</f>
        <v>0</v>
      </c>
      <c r="CR80" s="18">
        <f>IF(CR$5&gt;$G$4,0,SUMIFS(Fluxo!$O:$O,Fluxo!$U:$U,"&gt;"&amp;CQ$5,Fluxo!$U:$U,"&lt;="&amp;CR$5,Fluxo!$D:$D,$D80,Fluxo!$E:$E,"&lt;&gt;"&amp;"PERMUTANTE"))</f>
        <v>0</v>
      </c>
      <c r="CS80" s="18">
        <f>IF(CS$5&gt;$G$4,0,SUMIFS(Fluxo!$O:$O,Fluxo!$U:$U,"&gt;"&amp;CR$5,Fluxo!$U:$U,"&lt;="&amp;CS$5,Fluxo!$D:$D,$D80,Fluxo!$E:$E,"&lt;&gt;"&amp;"PERMUTANTE"))</f>
        <v>0</v>
      </c>
      <c r="CT80" s="18">
        <f>IF(CT$5&gt;$G$4,0,SUMIFS(Fluxo!$O:$O,Fluxo!$U:$U,"&gt;"&amp;CS$5,Fluxo!$U:$U,"&lt;="&amp;CT$5,Fluxo!$D:$D,$D80,Fluxo!$E:$E,"&lt;&gt;"&amp;"PERMUTANTE"))</f>
        <v>0</v>
      </c>
      <c r="CU80" s="18">
        <f>IF(CU$5&gt;$G$4,0,SUMIFS(Fluxo!$O:$O,Fluxo!$U:$U,"&gt;"&amp;CT$5,Fluxo!$U:$U,"&lt;="&amp;CU$5,Fluxo!$D:$D,$D80,Fluxo!$E:$E,"&lt;&gt;"&amp;"PERMUTANTE"))</f>
        <v>0</v>
      </c>
      <c r="CV80" s="18">
        <f>IF(CV$5&gt;$G$4,0,SUMIFS(Fluxo!$O:$O,Fluxo!$U:$U,"&gt;"&amp;CU$5,Fluxo!$U:$U,"&lt;="&amp;CV$5,Fluxo!$D:$D,$D80,Fluxo!$E:$E,"&lt;&gt;"&amp;"PERMUTANTE"))</f>
        <v>0</v>
      </c>
      <c r="CW80" s="18">
        <f>IF(CW$5&gt;$G$4,0,SUMIFS(Fluxo!$O:$O,Fluxo!$U:$U,"&gt;"&amp;CV$5,Fluxo!$U:$U,"&lt;="&amp;CW$5,Fluxo!$D:$D,$D80,Fluxo!$E:$E,"&lt;&gt;"&amp;"PERMUTANTE"))</f>
        <v>0</v>
      </c>
      <c r="CX80" s="18">
        <f>IF(CX$5&gt;$G$4,0,SUMIFS(Fluxo!$O:$O,Fluxo!$U:$U,"&gt;"&amp;CW$5,Fluxo!$U:$U,"&lt;="&amp;CX$5,Fluxo!$D:$D,$D80,Fluxo!$E:$E,"&lt;&gt;"&amp;"PERMUTANTE"))</f>
        <v>0</v>
      </c>
      <c r="CY80" s="18">
        <f>IF(CY$5&gt;$G$4,0,SUMIFS(Fluxo!$O:$O,Fluxo!$U:$U,"&gt;"&amp;CX$5,Fluxo!$U:$U,"&lt;="&amp;CY$5,Fluxo!$D:$D,$D80,Fluxo!$E:$E,"&lt;&gt;"&amp;"PERMUTANTE"))</f>
        <v>0</v>
      </c>
      <c r="CZ80" s="18">
        <f>IF(CZ$5&gt;$G$4,0,SUMIFS(Fluxo!$O:$O,Fluxo!$U:$U,"&gt;"&amp;CY$5,Fluxo!$U:$U,"&lt;="&amp;CZ$5,Fluxo!$D:$D,$D80,Fluxo!$E:$E,"&lt;&gt;"&amp;"PERMUTANTE"))</f>
        <v>0</v>
      </c>
      <c r="DA80" s="18">
        <f>IF(DA$5&gt;$G$4,0,SUMIFS(Fluxo!$O:$O,Fluxo!$U:$U,"&gt;"&amp;CZ$5,Fluxo!$U:$U,"&lt;="&amp;DA$5,Fluxo!$D:$D,$D80,Fluxo!$E:$E,"&lt;&gt;"&amp;"PERMUTANTE"))</f>
        <v>0</v>
      </c>
      <c r="DB80" s="18">
        <f>IF(DB$5&gt;$G$4,0,SUMIFS(Fluxo!$O:$O,Fluxo!$U:$U,"&gt;"&amp;DA$5,Fluxo!$U:$U,"&lt;="&amp;DB$5,Fluxo!$D:$D,$D80,Fluxo!$E:$E,"&lt;&gt;"&amp;"PERMUTANTE"))</f>
        <v>0</v>
      </c>
      <c r="DC80" s="18">
        <f>IF(DC$5&gt;$G$4,0,SUMIFS(Fluxo!$O:$O,Fluxo!$U:$U,"&gt;"&amp;DB$5,Fluxo!$U:$U,"&lt;="&amp;DC$5,Fluxo!$D:$D,$D80,Fluxo!$E:$E,"&lt;&gt;"&amp;"PERMUTANTE"))</f>
        <v>0</v>
      </c>
      <c r="DD80" s="18">
        <f>IF(DD$5&gt;$G$4,0,SUMIFS(Fluxo!$O:$O,Fluxo!$U:$U,"&gt;"&amp;DC$5,Fluxo!$U:$U,"&lt;="&amp;DD$5,Fluxo!$D:$D,$D80,Fluxo!$E:$E,"&lt;&gt;"&amp;"PERMUTANTE"))</f>
        <v>0</v>
      </c>
      <c r="DE80" s="18">
        <f>IF(DE$5&gt;$G$4,0,SUMIFS(Fluxo!$O:$O,Fluxo!$U:$U,"&gt;"&amp;DD$5,Fluxo!$U:$U,"&lt;="&amp;DE$5,Fluxo!$D:$D,$D80,Fluxo!$E:$E,"&lt;&gt;"&amp;"PERMUTANTE"))</f>
        <v>0</v>
      </c>
      <c r="DF80" s="18">
        <f>IF(DF$5&gt;$G$4,0,SUMIFS(Fluxo!$O:$O,Fluxo!$U:$U,"&gt;"&amp;DE$5,Fluxo!$U:$U,"&lt;="&amp;DF$5,Fluxo!$D:$D,$D80,Fluxo!$E:$E,"&lt;&gt;"&amp;"PERMUTANTE"))</f>
        <v>0</v>
      </c>
      <c r="DG80" s="18">
        <f>IF(DG$5&gt;$G$4,0,SUMIFS(Fluxo!$O:$O,Fluxo!$U:$U,"&gt;"&amp;DF$5,Fluxo!$U:$U,"&lt;="&amp;DG$5,Fluxo!$D:$D,$D80,Fluxo!$E:$E,"&lt;&gt;"&amp;"PERMUTANTE"))</f>
        <v>0</v>
      </c>
      <c r="DH80" s="18">
        <f>IF(DH$5&gt;$G$4,0,SUMIFS(Fluxo!$O:$O,Fluxo!$U:$U,"&gt;"&amp;DG$5,Fluxo!$U:$U,"&lt;="&amp;DH$5,Fluxo!$D:$D,$D80,Fluxo!$E:$E,"&lt;&gt;"&amp;"PERMUTANTE"))</f>
        <v>0</v>
      </c>
      <c r="DI80" s="18">
        <f>IF(DI$5&gt;$G$4,0,SUMIFS(Fluxo!$O:$O,Fluxo!$U:$U,"&gt;"&amp;DH$5,Fluxo!$U:$U,"&lt;="&amp;DI$5,Fluxo!$D:$D,$D80,Fluxo!$E:$E,"&lt;&gt;"&amp;"PERMUTANTE"))</f>
        <v>0</v>
      </c>
      <c r="DJ80" s="18">
        <f>IF(DJ$5&gt;$G$4,0,SUMIFS(Fluxo!$O:$O,Fluxo!$U:$U,"&gt;"&amp;DI$5,Fluxo!$U:$U,"&lt;="&amp;DJ$5,Fluxo!$D:$D,$D80,Fluxo!$E:$E,"&lt;&gt;"&amp;"PERMUTANTE"))</f>
        <v>0</v>
      </c>
      <c r="DK80" s="18">
        <f>IF(DK$5&gt;$G$4,0,SUMIFS(Fluxo!$O:$O,Fluxo!$U:$U,"&gt;"&amp;DJ$5,Fluxo!$U:$U,"&lt;="&amp;DK$5,Fluxo!$D:$D,$D80,Fluxo!$E:$E,"&lt;&gt;"&amp;"PERMUTANTE"))</f>
        <v>0</v>
      </c>
      <c r="DL80" s="18">
        <f>IF(DL$5&gt;$G$4,0,SUMIFS(Fluxo!$O:$O,Fluxo!$U:$U,"&gt;"&amp;DK$5,Fluxo!$U:$U,"&lt;="&amp;DL$5,Fluxo!$D:$D,$D80,Fluxo!$E:$E,"&lt;&gt;"&amp;"PERMUTANTE"))</f>
        <v>0</v>
      </c>
      <c r="DM80" s="18">
        <f>IF(DM$5&gt;$G$4,0,SUMIFS(Fluxo!$O:$O,Fluxo!$U:$U,"&gt;"&amp;DL$5,Fluxo!$U:$U,"&lt;="&amp;DM$5,Fluxo!$D:$D,$D80,Fluxo!$E:$E,"&lt;&gt;"&amp;"PERMUTANTE"))</f>
        <v>0</v>
      </c>
      <c r="DN80" s="18">
        <f>IF(DN$5&gt;$G$4,0,SUMIFS(Fluxo!$O:$O,Fluxo!$U:$U,"&gt;"&amp;DM$5,Fluxo!$U:$U,"&lt;="&amp;DN$5,Fluxo!$D:$D,$D80,Fluxo!$E:$E,"&lt;&gt;"&amp;"PERMUTANTE"))</f>
        <v>0</v>
      </c>
      <c r="DO80" s="18">
        <f>IF(DO$5&gt;$G$4,0,SUMIFS(Fluxo!$O:$O,Fluxo!$U:$U,"&gt;"&amp;DN$5,Fluxo!$U:$U,"&lt;="&amp;DO$5,Fluxo!$D:$D,$D80,Fluxo!$E:$E,"&lt;&gt;"&amp;"PERMUTANTE"))</f>
        <v>0</v>
      </c>
      <c r="DP80" s="18">
        <f>IF(DP$5&gt;$G$4,0,SUMIFS(Fluxo!$O:$O,Fluxo!$U:$U,"&gt;"&amp;DO$5,Fluxo!$U:$U,"&lt;="&amp;DP$5,Fluxo!$D:$D,$D80,Fluxo!$E:$E,"&lt;&gt;"&amp;"PERMUTANTE"))</f>
        <v>0</v>
      </c>
      <c r="DQ80" s="18">
        <f>IF(DQ$5&gt;$G$4,0,SUMIFS(Fluxo!$O:$O,Fluxo!$U:$U,"&gt;"&amp;DP$5,Fluxo!$U:$U,"&lt;="&amp;DQ$5,Fluxo!$D:$D,$D80,Fluxo!$E:$E,"&lt;&gt;"&amp;"PERMUTANTE"))</f>
        <v>0</v>
      </c>
      <c r="DR80" s="18">
        <f>IF(DR$5&gt;$G$4,0,SUMIFS(Fluxo!$O:$O,Fluxo!$U:$U,"&gt;"&amp;DQ$5,Fluxo!$U:$U,"&lt;="&amp;DR$5,Fluxo!$D:$D,$D80,Fluxo!$E:$E,"&lt;&gt;"&amp;"PERMUTANTE"))</f>
        <v>0</v>
      </c>
      <c r="DS80" s="18">
        <f>IF(DS$5&gt;$G$4,0,SUMIFS(Fluxo!$O:$O,Fluxo!$U:$U,"&gt;"&amp;DR$5,Fluxo!$U:$U,"&lt;="&amp;DS$5,Fluxo!$D:$D,$D80,Fluxo!$E:$E,"&lt;&gt;"&amp;"PERMUTANTE"))</f>
        <v>0</v>
      </c>
      <c r="DT80" s="18">
        <f>IF(DT$5&gt;$G$4,0,SUMIFS(Fluxo!$O:$O,Fluxo!$U:$U,"&gt;"&amp;DS$5,Fluxo!$U:$U,"&lt;="&amp;DT$5,Fluxo!$D:$D,$D80,Fluxo!$E:$E,"&lt;&gt;"&amp;"PERMUTANTE"))</f>
        <v>0</v>
      </c>
      <c r="DU80" s="18">
        <f>IF(DU$5&gt;$G$4,0,SUMIFS(Fluxo!$O:$O,Fluxo!$U:$U,"&gt;"&amp;DT$5,Fluxo!$U:$U,"&lt;="&amp;DU$5,Fluxo!$D:$D,$D80,Fluxo!$E:$E,"&lt;&gt;"&amp;"PERMUTANTE"))</f>
        <v>0</v>
      </c>
      <c r="DV80" s="18">
        <f>IF(DV$5&gt;$G$4,0,SUMIFS(Fluxo!$O:$O,Fluxo!$U:$U,"&gt;"&amp;DU$5,Fluxo!$U:$U,"&lt;="&amp;DV$5,Fluxo!$D:$D,$D80,Fluxo!$E:$E,"&lt;&gt;"&amp;"PERMUTANTE"))</f>
        <v>0</v>
      </c>
      <c r="DW80" s="18">
        <f>IF(DW$5&gt;$G$4,0,SUMIFS(Fluxo!$O:$O,Fluxo!$U:$U,"&gt;"&amp;DV$5,Fluxo!$U:$U,"&lt;="&amp;DW$5,Fluxo!$D:$D,$D80,Fluxo!$E:$E,"&lt;&gt;"&amp;"PERMUTANTE"))</f>
        <v>0</v>
      </c>
      <c r="DX80" s="18">
        <f>IF(DX$5&gt;$G$4,0,SUMIFS(Fluxo!$O:$O,Fluxo!$U:$U,"&gt;"&amp;DW$5,Fluxo!$U:$U,"&lt;="&amp;DX$5,Fluxo!$D:$D,$D80,Fluxo!$E:$E,"&lt;&gt;"&amp;"PERMUTANTE"))</f>
        <v>0</v>
      </c>
      <c r="DY80" s="18">
        <f>IF(DY$5&gt;$G$4,0,SUMIFS(Fluxo!$O:$O,Fluxo!$U:$U,"&gt;"&amp;DX$5,Fluxo!$U:$U,"&lt;="&amp;DY$5,Fluxo!$D:$D,$D80,Fluxo!$E:$E,"&lt;&gt;"&amp;"PERMUTANTE"))</f>
        <v>0</v>
      </c>
      <c r="DZ80" s="18">
        <f>IF(DZ$5&gt;$G$4,0,SUMIFS(Fluxo!$O:$O,Fluxo!$U:$U,"&gt;"&amp;DY$5,Fluxo!$U:$U,"&lt;="&amp;DZ$5,Fluxo!$D:$D,$D80,Fluxo!$E:$E,"&lt;&gt;"&amp;"PERMUTANTE"))</f>
        <v>0</v>
      </c>
      <c r="EA80" s="18">
        <f>IF(EA$5&gt;$G$4,0,SUMIFS(Fluxo!$O:$O,Fluxo!$U:$U,"&gt;"&amp;DZ$5,Fluxo!$U:$U,"&lt;="&amp;EA$5,Fluxo!$D:$D,$D80,Fluxo!$E:$E,"&lt;&gt;"&amp;"PERMUTANTE"))</f>
        <v>0</v>
      </c>
      <c r="EB80" s="18">
        <f>IF(EB$5&gt;$G$4,0,SUMIFS(Fluxo!$O:$O,Fluxo!$U:$U,"&gt;"&amp;EA$5,Fluxo!$U:$U,"&lt;="&amp;EB$5,Fluxo!$D:$D,$D80,Fluxo!$E:$E,"&lt;&gt;"&amp;"PERMUTANTE"))</f>
        <v>0</v>
      </c>
      <c r="EC80" s="18">
        <f>IF(EC$5&gt;$G$4,0,SUMIFS(Fluxo!$O:$O,Fluxo!$U:$U,"&gt;"&amp;EB$5,Fluxo!$U:$U,"&lt;="&amp;EC$5,Fluxo!$D:$D,$D80,Fluxo!$E:$E,"&lt;&gt;"&amp;"PERMUTANTE"))</f>
        <v>0</v>
      </c>
      <c r="ED80" s="18">
        <f>IF(ED$5&gt;$G$4,0,SUMIFS(Fluxo!$O:$O,Fluxo!$U:$U,"&gt;"&amp;EC$5,Fluxo!$U:$U,"&lt;="&amp;ED$5,Fluxo!$D:$D,$D80,Fluxo!$E:$E,"&lt;&gt;"&amp;"PERMUTANTE"))</f>
        <v>0</v>
      </c>
      <c r="EE80" s="18">
        <f>IF(EE$5&gt;$G$4,0,SUMIFS(Fluxo!$O:$O,Fluxo!$U:$U,"&gt;"&amp;ED$5,Fluxo!$U:$U,"&lt;="&amp;EE$5,Fluxo!$D:$D,$D80,Fluxo!$E:$E,"&lt;&gt;"&amp;"PERMUTANTE"))</f>
        <v>0</v>
      </c>
      <c r="EF80" s="18">
        <f>IF(EF$5&gt;$G$4,0,SUMIFS(Fluxo!$O:$O,Fluxo!$U:$U,"&gt;"&amp;EE$5,Fluxo!$U:$U,"&lt;="&amp;EF$5,Fluxo!$D:$D,$D80,Fluxo!$E:$E,"&lt;&gt;"&amp;"PERMUTANTE"))</f>
        <v>0</v>
      </c>
      <c r="EG80" s="18">
        <f>IF(EG$5&gt;$G$4,0,SUMIFS(Fluxo!$O:$O,Fluxo!$U:$U,"&gt;"&amp;EF$5,Fluxo!$U:$U,"&lt;="&amp;EG$5,Fluxo!$D:$D,$D80,Fluxo!$E:$E,"&lt;&gt;"&amp;"PERMUTANTE"))</f>
        <v>0</v>
      </c>
      <c r="EH80" s="18">
        <f>IF(EH$5&gt;$G$4,0,SUMIFS(Fluxo!$O:$O,Fluxo!$U:$U,"&gt;"&amp;EG$5,Fluxo!$U:$U,"&lt;="&amp;EH$5,Fluxo!$D:$D,$D80,Fluxo!$E:$E,"&lt;&gt;"&amp;"PERMUTANTE"))</f>
        <v>0</v>
      </c>
      <c r="EI80" s="18">
        <f>IF(EI$5&gt;$G$4,0,SUMIFS(Fluxo!$O:$O,Fluxo!$U:$U,"&gt;"&amp;EH$5,Fluxo!$U:$U,"&lt;="&amp;EI$5,Fluxo!$D:$D,$D80,Fluxo!$E:$E,"&lt;&gt;"&amp;"PERMUTANTE"))</f>
        <v>0</v>
      </c>
      <c r="EJ80" s="18">
        <f>IF(EJ$5&gt;$G$4,0,SUMIFS(Fluxo!$O:$O,Fluxo!$U:$U,"&gt;"&amp;EI$5,Fluxo!$U:$U,"&lt;="&amp;EJ$5,Fluxo!$D:$D,$D80,Fluxo!$E:$E,"&lt;&gt;"&amp;"PERMUTANTE"))</f>
        <v>0</v>
      </c>
      <c r="EK80" s="18">
        <f>IF(EK$5&gt;$G$4,0,SUMIFS(Fluxo!$O:$O,Fluxo!$U:$U,"&gt;"&amp;EJ$5,Fluxo!$U:$U,"&lt;="&amp;EK$5,Fluxo!$D:$D,$D80,Fluxo!$E:$E,"&lt;&gt;"&amp;"PERMUTANTE"))</f>
        <v>0</v>
      </c>
      <c r="EL80" s="18">
        <f>IF(EL$5&gt;$G$4,0,SUMIFS(Fluxo!$O:$O,Fluxo!$U:$U,"&gt;"&amp;EK$5,Fluxo!$U:$U,"&lt;="&amp;EL$5,Fluxo!$D:$D,$D80,Fluxo!$E:$E,"&lt;&gt;"&amp;"PERMUTANTE"))</f>
        <v>0</v>
      </c>
      <c r="EM80" s="18">
        <f>IF(EM$5&gt;$G$4,0,SUMIFS(Fluxo!$O:$O,Fluxo!$U:$U,"&gt;"&amp;EL$5,Fluxo!$U:$U,"&lt;="&amp;EM$5,Fluxo!$D:$D,$D80,Fluxo!$E:$E,"&lt;&gt;"&amp;"PERMUTANTE"))</f>
        <v>0</v>
      </c>
      <c r="EN80" s="18">
        <f>IF(EN$5&gt;$G$4,0,SUMIFS(Fluxo!$O:$O,Fluxo!$U:$U,"&gt;"&amp;EM$5,Fluxo!$U:$U,"&lt;="&amp;EN$5,Fluxo!$D:$D,$D80,Fluxo!$E:$E,"&lt;&gt;"&amp;"PERMUTANTE"))</f>
        <v>0</v>
      </c>
      <c r="EO80" s="18">
        <f>IF(EO$5&gt;$G$4,0,SUMIFS(Fluxo!$O:$O,Fluxo!$U:$U,"&gt;"&amp;EN$5,Fluxo!$U:$U,"&lt;="&amp;EO$5,Fluxo!$D:$D,$D80,Fluxo!$E:$E,"&lt;&gt;"&amp;"PERMUTANTE"))</f>
        <v>0</v>
      </c>
      <c r="EP80" s="18">
        <f>IF(EP$5&gt;$G$4,0,SUMIFS(Fluxo!$O:$O,Fluxo!$U:$U,"&gt;"&amp;EO$5,Fluxo!$U:$U,"&lt;="&amp;EP$5,Fluxo!$D:$D,$D80,Fluxo!$E:$E,"&lt;&gt;"&amp;"PERMUTANTE"))</f>
        <v>0</v>
      </c>
      <c r="EQ80" s="18">
        <f>IF(EQ$5&gt;$G$4,0,SUMIFS(Fluxo!$O:$O,Fluxo!$U:$U,"&gt;"&amp;EP$5,Fluxo!$U:$U,"&lt;="&amp;EQ$5,Fluxo!$D:$D,$D80,Fluxo!$E:$E,"&lt;&gt;"&amp;"PERMUTANTE"))</f>
        <v>0</v>
      </c>
      <c r="ER80" s="18">
        <f>IF(ER$5&gt;$G$4,0,SUMIFS(Fluxo!$O:$O,Fluxo!$U:$U,"&gt;"&amp;EQ$5,Fluxo!$U:$U,"&lt;="&amp;ER$5,Fluxo!$D:$D,$D80,Fluxo!$E:$E,"&lt;&gt;"&amp;"PERMUTANTE"))</f>
        <v>0</v>
      </c>
      <c r="ES80" s="18">
        <f>IF(ES$5&gt;$G$4,0,SUMIFS(Fluxo!$O:$O,Fluxo!$U:$U,"&gt;"&amp;ER$5,Fluxo!$U:$U,"&lt;="&amp;ES$5,Fluxo!$D:$D,$D80,Fluxo!$E:$E,"&lt;&gt;"&amp;"PERMUTANTE"))</f>
        <v>0</v>
      </c>
      <c r="ET80" s="18">
        <f>IF(ET$5&gt;$G$4,0,SUMIFS(Fluxo!$O:$O,Fluxo!$U:$U,"&gt;"&amp;ES$5,Fluxo!$U:$U,"&lt;="&amp;ET$5,Fluxo!$D:$D,$D80,Fluxo!$E:$E,"&lt;&gt;"&amp;"PERMUTANTE"))</f>
        <v>0</v>
      </c>
      <c r="EU80" s="18">
        <f>IF(EU$5&gt;$G$4,0,SUMIFS(Fluxo!$O:$O,Fluxo!$U:$U,"&gt;"&amp;ET$5,Fluxo!$U:$U,"&lt;="&amp;EU$5,Fluxo!$D:$D,$D80,Fluxo!$E:$E,"&lt;&gt;"&amp;"PERMUTANTE"))</f>
        <v>0</v>
      </c>
      <c r="EV80" s="18">
        <f>IF(EV$5&gt;$G$4,0,SUMIFS(Fluxo!$O:$O,Fluxo!$U:$U,"&gt;"&amp;EU$5,Fluxo!$U:$U,"&lt;="&amp;EV$5,Fluxo!$D:$D,$D80,Fluxo!$E:$E,"&lt;&gt;"&amp;"PERMUTANTE"))</f>
        <v>0</v>
      </c>
      <c r="EW80" s="18">
        <f>IF(EW$5&gt;$G$4,0,SUMIFS(Fluxo!$O:$O,Fluxo!$U:$U,"&gt;"&amp;EV$5,Fluxo!$U:$U,"&lt;="&amp;EW$5,Fluxo!$D:$D,$D80,Fluxo!$E:$E,"&lt;&gt;"&amp;"PERMUTANTE"))</f>
        <v>0</v>
      </c>
      <c r="EX80" s="18">
        <f>IF(EX$5&gt;$G$4,0,SUMIFS(Fluxo!$O:$O,Fluxo!$U:$U,"&gt;"&amp;EW$5,Fluxo!$U:$U,"&lt;="&amp;EX$5,Fluxo!$D:$D,$D80,Fluxo!$E:$E,"&lt;&gt;"&amp;"PERMUTANTE"))</f>
        <v>0</v>
      </c>
      <c r="EY80" s="18">
        <f>IF(EY$5&gt;$G$4,0,SUMIFS(Fluxo!$O:$O,Fluxo!$U:$U,"&gt;"&amp;EX$5,Fluxo!$U:$U,"&lt;="&amp;EY$5,Fluxo!$D:$D,$D80,Fluxo!$E:$E,"&lt;&gt;"&amp;"PERMUTANTE"))</f>
        <v>0</v>
      </c>
      <c r="EZ80" s="18">
        <f>IF(EZ$5&gt;$G$4,0,SUMIFS(Fluxo!$O:$O,Fluxo!$U:$U,"&gt;"&amp;EY$5,Fluxo!$U:$U,"&lt;="&amp;EZ$5,Fluxo!$D:$D,$D80,Fluxo!$E:$E,"&lt;&gt;"&amp;"PERMUTANTE"))</f>
        <v>0</v>
      </c>
      <c r="FA80" s="18">
        <f>IF(FA$5&gt;$G$4,0,SUMIFS(Fluxo!$O:$O,Fluxo!$U:$U,"&gt;"&amp;EZ$5,Fluxo!$U:$U,"&lt;="&amp;FA$5,Fluxo!$D:$D,$D80,Fluxo!$E:$E,"&lt;&gt;"&amp;"PERMUTANTE"))</f>
        <v>0</v>
      </c>
      <c r="FB80" s="18">
        <f>IF(FB$5&gt;$G$4,0,SUMIFS(Fluxo!$O:$O,Fluxo!$U:$U,"&gt;"&amp;FA$5,Fluxo!$U:$U,"&lt;="&amp;FB$5,Fluxo!$D:$D,$D80,Fluxo!$E:$E,"&lt;&gt;"&amp;"PERMUTANTE"))</f>
        <v>0</v>
      </c>
      <c r="FC80" s="18">
        <f>IF(FC$5&gt;$G$4,0,SUMIFS(Fluxo!$O:$O,Fluxo!$U:$U,"&gt;"&amp;FB$5,Fluxo!$U:$U,"&lt;="&amp;FC$5,Fluxo!$D:$D,$D80,Fluxo!$E:$E,"&lt;&gt;"&amp;"PERMUTANTE"))</f>
        <v>0</v>
      </c>
      <c r="FD80" s="18">
        <f>IF(FD$5&gt;$G$4,0,SUMIFS(Fluxo!$O:$O,Fluxo!$U:$U,"&gt;"&amp;FC$5,Fluxo!$U:$U,"&lt;="&amp;FD$5,Fluxo!$D:$D,$D80,Fluxo!$E:$E,"&lt;&gt;"&amp;"PERMUTANTE"))</f>
        <v>0</v>
      </c>
      <c r="FE80" s="18">
        <f>IF(FE$5&gt;$G$4,0,SUMIFS(Fluxo!$O:$O,Fluxo!$U:$U,"&gt;"&amp;FD$5,Fluxo!$U:$U,"&lt;="&amp;FE$5,Fluxo!$D:$D,$D80,Fluxo!$E:$E,"&lt;&gt;"&amp;"PERMUTANTE"))</f>
        <v>0</v>
      </c>
      <c r="FF80" s="18">
        <f>IF(FF$5&gt;$G$4,0,SUMIFS(Fluxo!$O:$O,Fluxo!$U:$U,"&gt;"&amp;FE$5,Fluxo!$U:$U,"&lt;="&amp;FF$5,Fluxo!$D:$D,$D80,Fluxo!$E:$E,"&lt;&gt;"&amp;"PERMUTANTE"))</f>
        <v>0</v>
      </c>
      <c r="FG80" s="18">
        <f>IF(FG$5&gt;$G$4,0,SUMIFS(Fluxo!$O:$O,Fluxo!$U:$U,"&gt;"&amp;FF$5,Fluxo!$U:$U,"&lt;="&amp;FG$5,Fluxo!$D:$D,$D80,Fluxo!$E:$E,"&lt;&gt;"&amp;"PERMUTANTE"))</f>
        <v>0</v>
      </c>
      <c r="FH80" s="18">
        <f>IF(FH$5&gt;$G$4,0,SUMIFS(Fluxo!$O:$O,Fluxo!$U:$U,"&gt;"&amp;FG$5,Fluxo!$U:$U,"&lt;="&amp;FH$5,Fluxo!$D:$D,$D80,Fluxo!$E:$E,"&lt;&gt;"&amp;"PERMUTANTE"))</f>
        <v>0</v>
      </c>
      <c r="FI80" s="18">
        <f>IF(FI$5&gt;$G$4,0,SUMIFS(Fluxo!$O:$O,Fluxo!$U:$U,"&gt;"&amp;FH$5,Fluxo!$U:$U,"&lt;="&amp;FI$5,Fluxo!$D:$D,$D80,Fluxo!$E:$E,"&lt;&gt;"&amp;"PERMUTANTE"))</f>
        <v>0</v>
      </c>
      <c r="FJ80" s="18">
        <f>IF(FJ$5&gt;$G$4,0,SUMIFS(Fluxo!$O:$O,Fluxo!$U:$U,"&gt;"&amp;FI$5,Fluxo!$U:$U,"&lt;="&amp;FJ$5,Fluxo!$D:$D,$D80,Fluxo!$E:$E,"&lt;&gt;"&amp;"PERMUTANTE"))</f>
        <v>0</v>
      </c>
      <c r="FK80" s="18">
        <f>IF(FK$5&gt;$G$4,0,SUMIFS(Fluxo!$O:$O,Fluxo!$U:$U,"&gt;"&amp;FJ$5,Fluxo!$U:$U,"&lt;="&amp;FK$5,Fluxo!$D:$D,$D80,Fluxo!$E:$E,"&lt;&gt;"&amp;"PERMUTANTE"))</f>
        <v>0</v>
      </c>
      <c r="FL80" s="18">
        <f>IF(FL$5&gt;$G$4,0,SUMIFS(Fluxo!$O:$O,Fluxo!$U:$U,"&gt;"&amp;FK$5,Fluxo!$U:$U,"&lt;="&amp;FL$5,Fluxo!$D:$D,$D80,Fluxo!$E:$E,"&lt;&gt;"&amp;"PERMUTANTE"))</f>
        <v>0</v>
      </c>
      <c r="FM80" s="18">
        <f>IF(FM$5&gt;$G$4,0,SUMIFS(Fluxo!$O:$O,Fluxo!$U:$U,"&gt;"&amp;FL$5,Fluxo!$U:$U,"&lt;="&amp;FM$5,Fluxo!$D:$D,$D80,Fluxo!$E:$E,"&lt;&gt;"&amp;"PERMUTANTE"))</f>
        <v>0</v>
      </c>
      <c r="FN80" s="18">
        <f>IF(FN$5&gt;$G$4,0,SUMIFS(Fluxo!$O:$O,Fluxo!$U:$U,"&gt;"&amp;FM$5,Fluxo!$U:$U,"&lt;="&amp;FN$5,Fluxo!$D:$D,$D80,Fluxo!$E:$E,"&lt;&gt;"&amp;"PERMUTANTE"))</f>
        <v>0</v>
      </c>
      <c r="FO80" s="18">
        <f>IF(FO$5&gt;$G$4,0,SUMIFS(Fluxo!$O:$O,Fluxo!$U:$U,"&gt;"&amp;FN$5,Fluxo!$U:$U,"&lt;="&amp;FO$5,Fluxo!$D:$D,$D80,Fluxo!$E:$E,"&lt;&gt;"&amp;"PERMUTANTE"))</f>
        <v>0</v>
      </c>
      <c r="FP80" s="18">
        <f>IF(FP$5&gt;$G$4,0,SUMIFS(Fluxo!$O:$O,Fluxo!$U:$U,"&gt;"&amp;FO$5,Fluxo!$U:$U,"&lt;="&amp;FP$5,Fluxo!$D:$D,$D80,Fluxo!$E:$E,"&lt;&gt;"&amp;"PERMUTANTE"))</f>
        <v>0</v>
      </c>
      <c r="FQ80" s="18">
        <f>IF(FQ$5&gt;$G$4,0,SUMIFS(Fluxo!$O:$O,Fluxo!$U:$U,"&gt;"&amp;FP$5,Fluxo!$U:$U,"&lt;="&amp;FQ$5,Fluxo!$D:$D,$D80,Fluxo!$E:$E,"&lt;&gt;"&amp;"PERMUTANTE"))</f>
        <v>0</v>
      </c>
      <c r="FR80" s="18">
        <f>IF(FR$5&gt;$G$4,0,SUMIFS(Fluxo!$O:$O,Fluxo!$U:$U,"&gt;"&amp;FQ$5,Fluxo!$U:$U,"&lt;="&amp;FR$5,Fluxo!$D:$D,$D80,Fluxo!$E:$E,"&lt;&gt;"&amp;"PERMUTANTE"))</f>
        <v>0</v>
      </c>
      <c r="FS80" s="18">
        <f>IF(FS$5&gt;$G$4,0,SUMIFS(Fluxo!$O:$O,Fluxo!$U:$U,"&gt;"&amp;FR$5,Fluxo!$U:$U,"&lt;="&amp;FS$5,Fluxo!$D:$D,$D80,Fluxo!$E:$E,"&lt;&gt;"&amp;"PERMUTANTE"))</f>
        <v>0</v>
      </c>
      <c r="FT80" s="18">
        <f>IF(FT$5&gt;$G$4,0,SUMIFS(Fluxo!$O:$O,Fluxo!$U:$U,"&gt;"&amp;FS$5,Fluxo!$U:$U,"&lt;="&amp;FT$5,Fluxo!$D:$D,$D80,Fluxo!$E:$E,"&lt;&gt;"&amp;"PERMUTANTE"))</f>
        <v>0</v>
      </c>
      <c r="FU80" s="18">
        <f>IF(FU$5&gt;$G$4,0,SUMIFS(Fluxo!$O:$O,Fluxo!$U:$U,"&gt;"&amp;FT$5,Fluxo!$U:$U,"&lt;="&amp;FU$5,Fluxo!$D:$D,$D80,Fluxo!$E:$E,"&lt;&gt;"&amp;"PERMUTANTE"))</f>
        <v>0</v>
      </c>
      <c r="FV80" s="18">
        <f>IF(FV$5&gt;$G$4,0,SUMIFS(Fluxo!$O:$O,Fluxo!$U:$U,"&gt;"&amp;FU$5,Fluxo!$U:$U,"&lt;="&amp;FV$5,Fluxo!$D:$D,$D80,Fluxo!$E:$E,"&lt;&gt;"&amp;"PERMUTANTE"))</f>
        <v>0</v>
      </c>
      <c r="FW80" s="18">
        <f>IF(FW$5&gt;$G$4,0,SUMIFS(Fluxo!$O:$O,Fluxo!$U:$U,"&gt;"&amp;FV$5,Fluxo!$U:$U,"&lt;="&amp;FW$5,Fluxo!$D:$D,$D80,Fluxo!$E:$E,"&lt;&gt;"&amp;"PERMUTANTE"))</f>
        <v>0</v>
      </c>
      <c r="FX80" s="18">
        <f>IF(FX$5&gt;$G$4,0,SUMIFS(Fluxo!$O:$O,Fluxo!$U:$U,"&gt;"&amp;FW$5,Fluxo!$U:$U,"&lt;="&amp;FX$5,Fluxo!$D:$D,$D80,Fluxo!$E:$E,"&lt;&gt;"&amp;"PERMUTANTE"))</f>
        <v>0</v>
      </c>
      <c r="FY80" s="18">
        <f>IF(FY$5&gt;$G$4,0,SUMIFS(Fluxo!$O:$O,Fluxo!$U:$U,"&gt;"&amp;FX$5,Fluxo!$U:$U,"&lt;="&amp;FY$5,Fluxo!$D:$D,$D80,Fluxo!$E:$E,"&lt;&gt;"&amp;"PERMUTANTE"))</f>
        <v>0</v>
      </c>
      <c r="FZ80" s="18">
        <f>IF(FZ$5&gt;$G$4,0,SUMIFS(Fluxo!$O:$O,Fluxo!$U:$U,"&gt;"&amp;FY$5,Fluxo!$U:$U,"&lt;="&amp;FZ$5,Fluxo!$D:$D,$D80,Fluxo!$E:$E,"&lt;&gt;"&amp;"PERMUTANTE"))</f>
        <v>0</v>
      </c>
      <c r="GA80" s="18">
        <f>IF(GA$5&gt;$G$4,0,SUMIFS(Fluxo!$O:$O,Fluxo!$U:$U,"&gt;"&amp;FZ$5,Fluxo!$U:$U,"&lt;="&amp;GA$5,Fluxo!$D:$D,$D80,Fluxo!$E:$E,"&lt;&gt;"&amp;"PERMUTANTE"))</f>
        <v>0</v>
      </c>
      <c r="GB80" s="18">
        <f>IF(GB$5&gt;$G$4,0,SUMIFS(Fluxo!$O:$O,Fluxo!$U:$U,"&gt;"&amp;GA$5,Fluxo!$U:$U,"&lt;="&amp;GB$5,Fluxo!$D:$D,$D80,Fluxo!$E:$E,"&lt;&gt;"&amp;"PERMUTANTE"))</f>
        <v>0</v>
      </c>
      <c r="GC80" s="18">
        <f>IF(GC$5&gt;$G$4,0,SUMIFS(Fluxo!$O:$O,Fluxo!$U:$U,"&gt;"&amp;GB$5,Fluxo!$U:$U,"&lt;="&amp;GC$5,Fluxo!$D:$D,$D80,Fluxo!$E:$E,"&lt;&gt;"&amp;"PERMUTANTE"))</f>
        <v>0</v>
      </c>
      <c r="GD80" s="18">
        <f>IF(GD$5&gt;$G$4,0,SUMIFS(Fluxo!$O:$O,Fluxo!$U:$U,"&gt;"&amp;GC$5,Fluxo!$U:$U,"&lt;="&amp;GD$5,Fluxo!$D:$D,$D80,Fluxo!$E:$E,"&lt;&gt;"&amp;"PERMUTANTE"))</f>
        <v>0</v>
      </c>
      <c r="GE80" s="18">
        <f>IF(GE$5&gt;$G$4,0,SUMIFS(Fluxo!$O:$O,Fluxo!$U:$U,"&gt;"&amp;GD$5,Fluxo!$U:$U,"&lt;="&amp;GE$5,Fluxo!$D:$D,$D80,Fluxo!$E:$E,"&lt;&gt;"&amp;"PERMUTANTE"))</f>
        <v>0</v>
      </c>
      <c r="GF80" s="18">
        <f>IF(GF$5&gt;$G$4,0,SUMIFS(Fluxo!$O:$O,Fluxo!$U:$U,"&gt;"&amp;GE$5,Fluxo!$U:$U,"&lt;="&amp;GF$5,Fluxo!$D:$D,$D80,Fluxo!$E:$E,"&lt;&gt;"&amp;"PERMUTANTE"))</f>
        <v>0</v>
      </c>
      <c r="GG80" s="18">
        <f>IF(GG$5&gt;$G$4,0,SUMIFS(Fluxo!$O:$O,Fluxo!$U:$U,"&gt;"&amp;GF$5,Fluxo!$U:$U,"&lt;="&amp;GG$5,Fluxo!$D:$D,$D80,Fluxo!$E:$E,"&lt;&gt;"&amp;"PERMUTANTE"))</f>
        <v>0</v>
      </c>
      <c r="GH80" s="18">
        <f>IF(GH$5&gt;$G$4,0,SUMIFS(Fluxo!$O:$O,Fluxo!$U:$U,"&gt;"&amp;GG$5,Fluxo!$U:$U,"&lt;="&amp;GH$5,Fluxo!$D:$D,$D80,Fluxo!$E:$E,"&lt;&gt;"&amp;"PERMUTANTE"))</f>
        <v>0</v>
      </c>
      <c r="GI80" s="18">
        <f>IF(GI$5&gt;$G$4,0,SUMIFS(Fluxo!$O:$O,Fluxo!$U:$U,"&gt;"&amp;GH$5,Fluxo!$U:$U,"&lt;="&amp;GI$5,Fluxo!$D:$D,$D80,Fluxo!$E:$E,"&lt;&gt;"&amp;"PERMUTANTE"))</f>
        <v>0</v>
      </c>
      <c r="GJ80" s="18">
        <f>IF(GJ$5&gt;$G$4,0,SUMIFS(Fluxo!$O:$O,Fluxo!$U:$U,"&gt;"&amp;GI$5,Fluxo!$U:$U,"&lt;="&amp;GJ$5,Fluxo!$D:$D,$D80,Fluxo!$E:$E,"&lt;&gt;"&amp;"PERMUTANTE"))</f>
        <v>0</v>
      </c>
      <c r="GK80" s="18">
        <f>IF(GK$5&gt;$G$4,0,SUMIFS(Fluxo!$O:$O,Fluxo!$U:$U,"&gt;"&amp;GJ$5,Fluxo!$U:$U,"&lt;="&amp;GK$5,Fluxo!$D:$D,$D80,Fluxo!$E:$E,"&lt;&gt;"&amp;"PERMUTANTE"))</f>
        <v>0</v>
      </c>
      <c r="GL80" s="18">
        <f>IF(GL$5&gt;$G$4,0,SUMIFS(Fluxo!$O:$O,Fluxo!$U:$U,"&gt;"&amp;GK$5,Fluxo!$U:$U,"&lt;="&amp;GL$5,Fluxo!$D:$D,$D80,Fluxo!$E:$E,"&lt;&gt;"&amp;"PERMUTANTE"))</f>
        <v>0</v>
      </c>
      <c r="GM80" s="18">
        <f>IF(GM$5&gt;$G$4,0,SUMIFS(Fluxo!$O:$O,Fluxo!$U:$U,"&gt;"&amp;GL$5,Fluxo!$U:$U,"&lt;="&amp;GM$5,Fluxo!$D:$D,$D80,Fluxo!$E:$E,"&lt;&gt;"&amp;"PERMUTANTE"))</f>
        <v>0</v>
      </c>
      <c r="GN80" s="18">
        <f>IF(GN$5&gt;$G$4,0,SUMIFS(Fluxo!$O:$O,Fluxo!$U:$U,"&gt;"&amp;GM$5,Fluxo!$U:$U,"&lt;="&amp;GN$5,Fluxo!$D:$D,$D80,Fluxo!$E:$E,"&lt;&gt;"&amp;"PERMUTANTE"))</f>
        <v>0</v>
      </c>
      <c r="GO80" s="18">
        <f>IF(GO$5&gt;$G$4,0,SUMIFS(Fluxo!$O:$O,Fluxo!$U:$U,"&gt;"&amp;GN$5,Fluxo!$U:$U,"&lt;="&amp;GO$5,Fluxo!$D:$D,$D80,Fluxo!$E:$E,"&lt;&gt;"&amp;"PERMUTANTE"))</f>
        <v>0</v>
      </c>
      <c r="GP80" s="18">
        <f>IF(GP$5&gt;$G$4,0,SUMIFS(Fluxo!$O:$O,Fluxo!$U:$U,"&gt;"&amp;GO$5,Fluxo!$U:$U,"&lt;="&amp;GP$5,Fluxo!$D:$D,$D80,Fluxo!$E:$E,"&lt;&gt;"&amp;"PERMUTANTE"))</f>
        <v>0</v>
      </c>
      <c r="GQ80" s="18">
        <f>IF(GQ$5&gt;$G$4,0,SUMIFS(Fluxo!$O:$O,Fluxo!$U:$U,"&gt;"&amp;GP$5,Fluxo!$U:$U,"&lt;="&amp;GQ$5,Fluxo!$D:$D,$D80,Fluxo!$E:$E,"&lt;&gt;"&amp;"PERMUTANTE"))</f>
        <v>0</v>
      </c>
      <c r="GR80" s="18">
        <f>IF(GR$5&gt;$G$4,0,SUMIFS(Fluxo!$O:$O,Fluxo!$U:$U,"&gt;"&amp;GQ$5,Fluxo!$U:$U,"&lt;="&amp;GR$5,Fluxo!$D:$D,$D80,Fluxo!$E:$E,"&lt;&gt;"&amp;"PERMUTANTE"))</f>
        <v>0</v>
      </c>
      <c r="GS80" s="18">
        <f>IF(GS$5&gt;$G$4,0,SUMIFS(Fluxo!$O:$O,Fluxo!$U:$U,"&gt;"&amp;GR$5,Fluxo!$U:$U,"&lt;="&amp;GS$5,Fluxo!$D:$D,$D80,Fluxo!$E:$E,"&lt;&gt;"&amp;"PERMUTANTE"))</f>
        <v>0</v>
      </c>
      <c r="GT80" s="18">
        <f>IF(GT$5&gt;$G$4,0,SUMIFS(Fluxo!$O:$O,Fluxo!$U:$U,"&gt;"&amp;GS$5,Fluxo!$U:$U,"&lt;="&amp;GT$5,Fluxo!$D:$D,$D80,Fluxo!$E:$E,"&lt;&gt;"&amp;"PERMUTANTE"))</f>
        <v>0</v>
      </c>
      <c r="GU80" s="18">
        <f>IF(GU$5&gt;$G$4,0,SUMIFS(Fluxo!$O:$O,Fluxo!$U:$U,"&gt;"&amp;GT$5,Fluxo!$U:$U,"&lt;="&amp;GU$5,Fluxo!$D:$D,$D80,Fluxo!$E:$E,"&lt;&gt;"&amp;"PERMUTANTE"))</f>
        <v>0</v>
      </c>
      <c r="GV80" s="18">
        <f>IF(GV$5&gt;$G$4,0,SUMIFS(Fluxo!$O:$O,Fluxo!$U:$U,"&gt;"&amp;GU$5,Fluxo!$U:$U,"&lt;="&amp;GV$5,Fluxo!$D:$D,$D80,Fluxo!$E:$E,"&lt;&gt;"&amp;"PERMUTANTE"))</f>
        <v>0</v>
      </c>
      <c r="GW80" s="18">
        <f>IF(GW$5&gt;$G$4,0,SUMIFS(Fluxo!$O:$O,Fluxo!$U:$U,"&gt;"&amp;GV$5,Fluxo!$U:$U,"&lt;="&amp;GW$5,Fluxo!$D:$D,$D80,Fluxo!$E:$E,"&lt;&gt;"&amp;"PERMUTANTE"))</f>
        <v>0</v>
      </c>
      <c r="GX80" s="18">
        <f>IF(GX$5&gt;$G$4,0,SUMIFS(Fluxo!$O:$O,Fluxo!$U:$U,"&gt;"&amp;GW$5,Fluxo!$U:$U,"&lt;="&amp;GX$5,Fluxo!$D:$D,$D80,Fluxo!$E:$E,"&lt;&gt;"&amp;"PERMUTANTE"))</f>
        <v>0</v>
      </c>
      <c r="GY80" s="18">
        <f>IF(GY$5&gt;$G$4,0,SUMIFS(Fluxo!$O:$O,Fluxo!$U:$U,"&gt;"&amp;GX$5,Fluxo!$U:$U,"&lt;="&amp;GY$5,Fluxo!$D:$D,$D80,Fluxo!$E:$E,"&lt;&gt;"&amp;"PERMUTANTE"))</f>
        <v>0</v>
      </c>
      <c r="GZ80" s="18">
        <f>IF(GZ$5&gt;$G$4,0,SUMIFS(Fluxo!$O:$O,Fluxo!$U:$U,"&gt;"&amp;GY$5,Fluxo!$U:$U,"&lt;="&amp;GZ$5,Fluxo!$D:$D,$D80,Fluxo!$E:$E,"&lt;&gt;"&amp;"PERMUTANTE"))</f>
        <v>0</v>
      </c>
      <c r="HA80" s="18">
        <f>IF(HA$5&gt;$G$4,0,SUMIFS(Fluxo!$O:$O,Fluxo!$U:$U,"&gt;"&amp;GZ$5,Fluxo!$U:$U,"&lt;="&amp;HA$5,Fluxo!$D:$D,$D80,Fluxo!$E:$E,"&lt;&gt;"&amp;"PERMUTANTE"))</f>
        <v>0</v>
      </c>
      <c r="HB80" s="18">
        <f>IF(HB$5&gt;$G$4,0,SUMIFS(Fluxo!$O:$O,Fluxo!$U:$U,"&gt;"&amp;HA$5,Fluxo!$U:$U,"&lt;="&amp;HB$5,Fluxo!$D:$D,$D80,Fluxo!$E:$E,"&lt;&gt;"&amp;"PERMUTANTE"))</f>
        <v>0</v>
      </c>
      <c r="HC80" s="18">
        <f>IF(HC$5&gt;$G$4,0,SUMIFS(Fluxo!$O:$O,Fluxo!$U:$U,"&gt;"&amp;HB$5,Fluxo!$U:$U,"&lt;="&amp;HC$5,Fluxo!$D:$D,$D80,Fluxo!$E:$E,"&lt;&gt;"&amp;"PERMUTANTE"))</f>
        <v>0</v>
      </c>
      <c r="HD80" s="18">
        <f>IF(HD$5&gt;$G$4,0,SUMIFS(Fluxo!$O:$O,Fluxo!$U:$U,"&gt;"&amp;HC$5,Fluxo!$U:$U,"&lt;="&amp;HD$5,Fluxo!$D:$D,$D80,Fluxo!$E:$E,"&lt;&gt;"&amp;"PERMUTANTE"))</f>
        <v>0</v>
      </c>
      <c r="HE80" s="18">
        <f>IF(HE$5&gt;$G$4,0,SUMIFS(Fluxo!$O:$O,Fluxo!$U:$U,"&gt;"&amp;HD$5,Fluxo!$U:$U,"&lt;="&amp;HE$5,Fluxo!$D:$D,$D80,Fluxo!$E:$E,"&lt;&gt;"&amp;"PERMUTANTE"))</f>
        <v>0</v>
      </c>
      <c r="HF80" s="18">
        <f>IF(HF$5&gt;$G$4,0,SUMIFS(Fluxo!$O:$O,Fluxo!$U:$U,"&gt;"&amp;HE$5,Fluxo!$U:$U,"&lt;="&amp;HF$5,Fluxo!$D:$D,$D80,Fluxo!$E:$E,"&lt;&gt;"&amp;"PERMUTANTE"))</f>
        <v>0</v>
      </c>
    </row>
    <row r="81" spans="1:214">
      <c r="A81" s="20">
        <f t="shared" si="11"/>
        <v>71</v>
      </c>
      <c r="B81" s="140" t="str">
        <f>'Check Carteira'!C73</f>
        <v>E.1016.99.01.0181</v>
      </c>
      <c r="C81" s="141">
        <v>1</v>
      </c>
      <c r="D81" s="129" t="str">
        <f>'Check Carteira'!F73</f>
        <v>A-0181</v>
      </c>
      <c r="E81" s="21" t="str">
        <f>IFERROR(INDEX(Contratos!L:L,MATCH(D81,Contratos!R:R,0)),"")</f>
        <v/>
      </c>
      <c r="F81" s="139" t="str">
        <f>IFERROR(INDEX(Contratos!G:G,MATCH(D81,Contratos!R:R,0)),"")</f>
        <v/>
      </c>
      <c r="H81" s="83">
        <f t="shared" si="10"/>
        <v>0</v>
      </c>
      <c r="J81" s="18">
        <f>IF(J$5&gt;$G$4,0,SUMIFS(Fluxo!$O:$O,Fluxo!$U:$U,"&gt;"&amp;I$5,Fluxo!$U:$U,"&lt;="&amp;J$5,Fluxo!$D:$D,$D81))</f>
        <v>0</v>
      </c>
      <c r="K81" s="18">
        <f>IF(K$5&gt;$G$4,0,SUMIFS(Fluxo!$O:$O,Fluxo!$U:$U,"&gt;"&amp;J$5,Fluxo!$U:$U,"&lt;="&amp;K$5,Fluxo!$D:$D,$D81))</f>
        <v>0</v>
      </c>
      <c r="L81" s="18">
        <f>IF(L$5&gt;$G$4,0,SUMIFS(Fluxo!$O:$O,Fluxo!$U:$U,"&gt;"&amp;K$5,Fluxo!$U:$U,"&lt;="&amp;L$5,Fluxo!$D:$D,$D81))</f>
        <v>0</v>
      </c>
      <c r="M81" s="18">
        <f>IF(M$5&gt;$G$4,0,SUMIFS(Fluxo!$O:$O,Fluxo!$U:$U,"&gt;"&amp;L$5,Fluxo!$U:$U,"&lt;="&amp;M$5,Fluxo!$D:$D,$D81))</f>
        <v>0</v>
      </c>
      <c r="N81" s="18">
        <f>IF(N$5&gt;$G$4,0,SUMIFS(Fluxo!$O:$O,Fluxo!$U:$U,"&gt;"&amp;M$5,Fluxo!$U:$U,"&lt;="&amp;N$5,Fluxo!$D:$D,$D81))</f>
        <v>0</v>
      </c>
      <c r="O81" s="18">
        <f>IF(O$5&gt;$G$4,0,SUMIFS(Fluxo!$O:$O,Fluxo!$U:$U,"&gt;"&amp;N$5,Fluxo!$U:$U,"&lt;="&amp;O$5,Fluxo!$D:$D,$D81))</f>
        <v>0</v>
      </c>
      <c r="P81" s="18">
        <f>IF(P$5&gt;$G$4,0,SUMIFS(Fluxo!$O:$O,Fluxo!$U:$U,"&gt;"&amp;O$5,Fluxo!$U:$U,"&lt;="&amp;P$5,Fluxo!$D:$D,$D81))</f>
        <v>0</v>
      </c>
      <c r="Q81" s="18">
        <f>IF(Q$5&gt;$G$4,0,SUMIFS(Fluxo!$O:$O,Fluxo!$U:$U,"&gt;"&amp;P$5,Fluxo!$U:$U,"&lt;="&amp;Q$5,Fluxo!$D:$D,$D81))</f>
        <v>0</v>
      </c>
      <c r="R81" s="18">
        <f>IF(R$5&gt;$G$4,0,SUMIFS(Fluxo!$O:$O,Fluxo!$U:$U,"&gt;"&amp;Q$5,Fluxo!$U:$U,"&lt;="&amp;R$5,Fluxo!$D:$D,$D81))</f>
        <v>0</v>
      </c>
      <c r="S81" s="18">
        <f>IF(S$5&gt;$G$4,0,SUMIFS(Fluxo!$O:$O,Fluxo!$U:$U,"&gt;"&amp;R$5,Fluxo!$U:$U,"&lt;="&amp;S$5,Fluxo!$D:$D,$D81,Fluxo!$E:$E,"&lt;&gt;"&amp;"PERMUTANTE"))</f>
        <v>0</v>
      </c>
      <c r="T81" s="18">
        <f>IF(T$5&gt;$G$4,0,SUMIFS(Fluxo!$O:$O,Fluxo!$U:$U,"&gt;"&amp;S$5,Fluxo!$U:$U,"&lt;="&amp;T$5,Fluxo!$D:$D,$D81,Fluxo!$E:$E,"&lt;&gt;"&amp;"PERMUTANTE"))</f>
        <v>0</v>
      </c>
      <c r="U81" s="18">
        <f>IF(U$5&gt;$G$4,0,SUMIFS(Fluxo!$O:$O,Fluxo!$U:$U,"&gt;"&amp;T$5,Fluxo!$U:$U,"&lt;="&amp;U$5,Fluxo!$D:$D,$D81,Fluxo!$E:$E,"&lt;&gt;"&amp;"PERMUTANTE"))</f>
        <v>0</v>
      </c>
      <c r="V81" s="18">
        <f>IF(V$5&gt;$G$4,0,SUMIFS(Fluxo!$O:$O,Fluxo!$U:$U,"&gt;"&amp;U$5,Fluxo!$U:$U,"&lt;="&amp;V$5,Fluxo!$D:$D,$D81,Fluxo!$E:$E,"&lt;&gt;"&amp;"PERMUTANTE"))</f>
        <v>0</v>
      </c>
      <c r="W81" s="18">
        <f>IF(W$5&gt;$G$4,0,SUMIFS(Fluxo!$O:$O,Fluxo!$U:$U,"&gt;"&amp;V$5,Fluxo!$U:$U,"&lt;="&amp;W$5,Fluxo!$D:$D,$D81,Fluxo!$E:$E,"&lt;&gt;"&amp;"PERMUTANTE"))</f>
        <v>0</v>
      </c>
      <c r="X81" s="18">
        <f>IF(X$5&gt;$G$4,0,SUMIFS(Fluxo!$O:$O,Fluxo!$U:$U,"&gt;"&amp;W$5,Fluxo!$U:$U,"&lt;="&amp;X$5,Fluxo!$D:$D,$D81,Fluxo!$E:$E,"&lt;&gt;"&amp;"PERMUTANTE"))</f>
        <v>0</v>
      </c>
      <c r="Y81" s="18">
        <f>IF(Y$5&gt;$G$4,0,SUMIFS(Fluxo!$O:$O,Fluxo!$U:$U,"&gt;"&amp;X$5,Fluxo!$U:$U,"&lt;="&amp;Y$5,Fluxo!$D:$D,$D81,Fluxo!$E:$E,"&lt;&gt;"&amp;"PERMUTANTE"))</f>
        <v>0</v>
      </c>
      <c r="Z81" s="18">
        <f>IF(Z$5&gt;$G$4,0,SUMIFS(Fluxo!$O:$O,Fluxo!$U:$U,"&gt;"&amp;Y$5,Fluxo!$U:$U,"&lt;="&amp;Z$5,Fluxo!$D:$D,$D81,Fluxo!$E:$E,"&lt;&gt;"&amp;"PERMUTANTE"))</f>
        <v>0</v>
      </c>
      <c r="AA81" s="18">
        <f>IF(AA$5&gt;$G$4,0,SUMIFS(Fluxo!$O:$O,Fluxo!$U:$U,"&gt;"&amp;Z$5,Fluxo!$U:$U,"&lt;="&amp;AA$5,Fluxo!$D:$D,$D81,Fluxo!$E:$E,"&lt;&gt;"&amp;"PERMUTANTE"))</f>
        <v>0</v>
      </c>
      <c r="AB81" s="18">
        <f>IF(AB$5&gt;$G$4,0,SUMIFS(Fluxo!$O:$O,Fluxo!$U:$U,"&gt;"&amp;AA$5,Fluxo!$U:$U,"&lt;="&amp;AB$5,Fluxo!$D:$D,$D81,Fluxo!$E:$E,"&lt;&gt;"&amp;"PERMUTANTE"))</f>
        <v>0</v>
      </c>
      <c r="AC81" s="18">
        <f>IF(AC$5&gt;$G$4,0,SUMIFS(Fluxo!$O:$O,Fluxo!$U:$U,"&gt;"&amp;AB$5,Fluxo!$U:$U,"&lt;="&amp;AC$5,Fluxo!$D:$D,$D81,Fluxo!$E:$E,"&lt;&gt;"&amp;"PERMUTANTE"))</f>
        <v>0</v>
      </c>
      <c r="AD81" s="18">
        <f>IF(AD$5&gt;$G$4,0,SUMIFS(Fluxo!$O:$O,Fluxo!$U:$U,"&gt;"&amp;AC$5,Fluxo!$U:$U,"&lt;="&amp;AD$5,Fluxo!$D:$D,$D81,Fluxo!$E:$E,"&lt;&gt;"&amp;"PERMUTANTE"))</f>
        <v>0</v>
      </c>
      <c r="AE81" s="18">
        <f>IF(AE$5&gt;$G$4,0,SUMIFS(Fluxo!$O:$O,Fluxo!$U:$U,"&gt;"&amp;AD$5,Fluxo!$U:$U,"&lt;="&amp;AE$5,Fluxo!$D:$D,$D81,Fluxo!$E:$E,"&lt;&gt;"&amp;"PERMUTANTE"))</f>
        <v>0</v>
      </c>
      <c r="AF81" s="18">
        <f>IF(AF$5&gt;$G$4,0,SUMIFS(Fluxo!$O:$O,Fluxo!$U:$U,"&gt;"&amp;AE$5,Fluxo!$U:$U,"&lt;="&amp;AF$5,Fluxo!$D:$D,$D81,Fluxo!$E:$E,"&lt;&gt;"&amp;"PERMUTANTE"))</f>
        <v>0</v>
      </c>
      <c r="AG81" s="18">
        <f>IF(AG$5&gt;$G$4,0,SUMIFS(Fluxo!$O:$O,Fluxo!$U:$U,"&gt;"&amp;AF$5,Fluxo!$U:$U,"&lt;="&amp;AG$5,Fluxo!$D:$D,$D81,Fluxo!$E:$E,"&lt;&gt;"&amp;"PERMUTANTE"))</f>
        <v>0</v>
      </c>
      <c r="AH81" s="18">
        <f>IF(AH$5&gt;$G$4,0,SUMIFS(Fluxo!$O:$O,Fluxo!$U:$U,"&gt;"&amp;AG$5,Fluxo!$U:$U,"&lt;="&amp;AH$5,Fluxo!$D:$D,$D81,Fluxo!$E:$E,"&lt;&gt;"&amp;"PERMUTANTE"))</f>
        <v>0</v>
      </c>
      <c r="AI81" s="18">
        <f>IF(AI$5&gt;$G$4,0,SUMIFS(Fluxo!$O:$O,Fluxo!$U:$U,"&gt;"&amp;AH$5,Fluxo!$U:$U,"&lt;="&amp;AI$5,Fluxo!$D:$D,$D81,Fluxo!$E:$E,"&lt;&gt;"&amp;"PERMUTANTE"))</f>
        <v>0</v>
      </c>
      <c r="AJ81" s="18">
        <f>IF(AJ$5&gt;$G$4,0,SUMIFS(Fluxo!$O:$O,Fluxo!$U:$U,"&gt;"&amp;AI$5,Fluxo!$U:$U,"&lt;="&amp;AJ$5,Fluxo!$D:$D,$D81,Fluxo!$E:$E,"&lt;&gt;"&amp;"PERMUTANTE"))</f>
        <v>0</v>
      </c>
      <c r="AK81" s="18">
        <f>IF(AK$5&gt;$G$4,0,SUMIFS(Fluxo!$O:$O,Fluxo!$U:$U,"&gt;"&amp;AJ$5,Fluxo!$U:$U,"&lt;="&amp;AK$5,Fluxo!$D:$D,$D81,Fluxo!$E:$E,"&lt;&gt;"&amp;"PERMUTANTE"))</f>
        <v>0</v>
      </c>
      <c r="AL81" s="18">
        <f>IF(AL$5&gt;$G$4,0,SUMIFS(Fluxo!$O:$O,Fluxo!$U:$U,"&gt;"&amp;AK$5,Fluxo!$U:$U,"&lt;="&amp;AL$5,Fluxo!$D:$D,$D81,Fluxo!$E:$E,"&lt;&gt;"&amp;"PERMUTANTE"))</f>
        <v>0</v>
      </c>
      <c r="AM81" s="18">
        <f>IF(AM$5&gt;$G$4,0,SUMIFS(Fluxo!$O:$O,Fluxo!$U:$U,"&gt;"&amp;AL$5,Fluxo!$U:$U,"&lt;="&amp;AM$5,Fluxo!$D:$D,$D81,Fluxo!$E:$E,"&lt;&gt;"&amp;"PERMUTANTE"))</f>
        <v>0</v>
      </c>
      <c r="AN81" s="18">
        <f>IF(AN$5&gt;$G$4,0,SUMIFS(Fluxo!$O:$O,Fluxo!$U:$U,"&gt;"&amp;AM$5,Fluxo!$U:$U,"&lt;="&amp;AN$5,Fluxo!$D:$D,$D81,Fluxo!$E:$E,"&lt;&gt;"&amp;"PERMUTANTE"))</f>
        <v>0</v>
      </c>
      <c r="AO81" s="18">
        <f>IF(AO$5&gt;$G$4,0,SUMIFS(Fluxo!$O:$O,Fluxo!$U:$U,"&gt;"&amp;AN$5,Fluxo!$U:$U,"&lt;="&amp;AO$5,Fluxo!$D:$D,$D81,Fluxo!$E:$E,"&lt;&gt;"&amp;"PERMUTANTE"))</f>
        <v>0</v>
      </c>
      <c r="AP81" s="18">
        <f>IF(AP$5&gt;$G$4,0,SUMIFS(Fluxo!$O:$O,Fluxo!$U:$U,"&gt;"&amp;AO$5,Fluxo!$U:$U,"&lt;="&amp;AP$5,Fluxo!$D:$D,$D81,Fluxo!$E:$E,"&lt;&gt;"&amp;"PERMUTANTE"))</f>
        <v>0</v>
      </c>
      <c r="AQ81" s="18">
        <f>IF(AQ$5&gt;$G$4,0,SUMIFS(Fluxo!$O:$O,Fluxo!$U:$U,"&gt;"&amp;AP$5,Fluxo!$U:$U,"&lt;="&amp;AQ$5,Fluxo!$D:$D,$D81,Fluxo!$E:$E,"&lt;&gt;"&amp;"PERMUTANTE"))</f>
        <v>0</v>
      </c>
      <c r="AR81" s="18">
        <f>IF(AR$5&gt;$G$4,0,SUMIFS(Fluxo!$O:$O,Fluxo!$U:$U,"&gt;"&amp;AQ$5,Fluxo!$U:$U,"&lt;="&amp;AR$5,Fluxo!$D:$D,$D81,Fluxo!$E:$E,"&lt;&gt;"&amp;"PERMUTANTE"))</f>
        <v>0</v>
      </c>
      <c r="AS81" s="18">
        <f>IF(AS$5&gt;$G$4,0,SUMIFS(Fluxo!$O:$O,Fluxo!$U:$U,"&gt;"&amp;AR$5,Fluxo!$U:$U,"&lt;="&amp;AS$5,Fluxo!$D:$D,$D81,Fluxo!$E:$E,"&lt;&gt;"&amp;"PERMUTANTE"))</f>
        <v>0</v>
      </c>
      <c r="AT81" s="18">
        <f>IF(AT$5&gt;$G$4,0,SUMIFS(Fluxo!$O:$O,Fluxo!$U:$U,"&gt;"&amp;AS$5,Fluxo!$U:$U,"&lt;="&amp;AT$5,Fluxo!$D:$D,$D81,Fluxo!$E:$E,"&lt;&gt;"&amp;"PERMUTANTE"))</f>
        <v>0</v>
      </c>
      <c r="AU81" s="18">
        <f>IF(AU$5&gt;$G$4,0,SUMIFS(Fluxo!$O:$O,Fluxo!$U:$U,"&gt;"&amp;AT$5,Fluxo!$U:$U,"&lt;="&amp;AU$5,Fluxo!$D:$D,$D81,Fluxo!$E:$E,"&lt;&gt;"&amp;"PERMUTANTE"))</f>
        <v>0</v>
      </c>
      <c r="AV81" s="18">
        <f>IF(AV$5&gt;$G$4,0,SUMIFS(Fluxo!$O:$O,Fluxo!$U:$U,"&gt;"&amp;AU$5,Fluxo!$U:$U,"&lt;="&amp;AV$5,Fluxo!$D:$D,$D81,Fluxo!$E:$E,"&lt;&gt;"&amp;"PERMUTANTE"))</f>
        <v>0</v>
      </c>
      <c r="AW81" s="18">
        <f>IF(AW$5&gt;$G$4,0,SUMIFS(Fluxo!$O:$O,Fluxo!$U:$U,"&gt;"&amp;AV$5,Fluxo!$U:$U,"&lt;="&amp;AW$5,Fluxo!$D:$D,$D81,Fluxo!$E:$E,"&lt;&gt;"&amp;"PERMUTANTE"))</f>
        <v>0</v>
      </c>
      <c r="AX81" s="18">
        <f>IF(AX$5&gt;$G$4,0,SUMIFS(Fluxo!$O:$O,Fluxo!$U:$U,"&gt;"&amp;AW$5,Fluxo!$U:$U,"&lt;="&amp;AX$5,Fluxo!$D:$D,$D81,Fluxo!$E:$E,"&lt;&gt;"&amp;"PERMUTANTE"))</f>
        <v>0</v>
      </c>
      <c r="AY81" s="18">
        <f>IF(AY$5&gt;$G$4,0,SUMIFS(Fluxo!$O:$O,Fluxo!$U:$U,"&gt;"&amp;AX$5,Fluxo!$U:$U,"&lt;="&amp;AY$5,Fluxo!$D:$D,$D81,Fluxo!$E:$E,"&lt;&gt;"&amp;"PERMUTANTE"))</f>
        <v>0</v>
      </c>
      <c r="AZ81" s="18">
        <f>IF(AZ$5&gt;$G$4,0,SUMIFS(Fluxo!$O:$O,Fluxo!$U:$U,"&gt;"&amp;AY$5,Fluxo!$U:$U,"&lt;="&amp;AZ$5,Fluxo!$D:$D,$D81,Fluxo!$E:$E,"&lt;&gt;"&amp;"PERMUTANTE"))</f>
        <v>0</v>
      </c>
      <c r="BA81" s="18">
        <f>IF(BA$5&gt;$G$4,0,SUMIFS(Fluxo!$O:$O,Fluxo!$U:$U,"&gt;"&amp;AZ$5,Fluxo!$U:$U,"&lt;="&amp;BA$5,Fluxo!$D:$D,$D81,Fluxo!$E:$E,"&lt;&gt;"&amp;"PERMUTANTE"))</f>
        <v>0</v>
      </c>
      <c r="BB81" s="18">
        <f>IF(BB$5&gt;$G$4,0,SUMIFS(Fluxo!$O:$O,Fluxo!$U:$U,"&gt;"&amp;BA$5,Fluxo!$U:$U,"&lt;="&amp;BB$5,Fluxo!$D:$D,$D81,Fluxo!$E:$E,"&lt;&gt;"&amp;"PERMUTANTE"))</f>
        <v>0</v>
      </c>
      <c r="BC81" s="18">
        <f>IF(BC$5&gt;$G$4,0,SUMIFS(Fluxo!$O:$O,Fluxo!$U:$U,"&gt;"&amp;BB$5,Fluxo!$U:$U,"&lt;="&amp;BC$5,Fluxo!$D:$D,$D81,Fluxo!$E:$E,"&lt;&gt;"&amp;"PERMUTANTE"))</f>
        <v>0</v>
      </c>
      <c r="BD81" s="18">
        <f>IF(BD$5&gt;$G$4,0,SUMIFS(Fluxo!$O:$O,Fluxo!$U:$U,"&gt;"&amp;BC$5,Fluxo!$U:$U,"&lt;="&amp;BD$5,Fluxo!$D:$D,$D81,Fluxo!$E:$E,"&lt;&gt;"&amp;"PERMUTANTE"))</f>
        <v>0</v>
      </c>
      <c r="BE81" s="18">
        <f>IF(BE$5&gt;$G$4,0,SUMIFS(Fluxo!$O:$O,Fluxo!$U:$U,"&gt;"&amp;BD$5,Fluxo!$U:$U,"&lt;="&amp;BE$5,Fluxo!$D:$D,$D81,Fluxo!$E:$E,"&lt;&gt;"&amp;"PERMUTANTE"))</f>
        <v>0</v>
      </c>
      <c r="BF81" s="18">
        <f>IF(BF$5&gt;$G$4,0,SUMIFS(Fluxo!$O:$O,Fluxo!$U:$U,"&gt;"&amp;BE$5,Fluxo!$U:$U,"&lt;="&amp;BF$5,Fluxo!$D:$D,$D81,Fluxo!$E:$E,"&lt;&gt;"&amp;"PERMUTANTE"))</f>
        <v>0</v>
      </c>
      <c r="BG81" s="18">
        <f>IF(BG$5&gt;$G$4,0,SUMIFS(Fluxo!$O:$O,Fluxo!$U:$U,"&gt;"&amp;BF$5,Fluxo!$U:$U,"&lt;="&amp;BG$5,Fluxo!$D:$D,$D81,Fluxo!$E:$E,"&lt;&gt;"&amp;"PERMUTANTE"))</f>
        <v>0</v>
      </c>
      <c r="BH81" s="18">
        <f>IF(BH$5&gt;$G$4,0,SUMIFS(Fluxo!$O:$O,Fluxo!$U:$U,"&gt;"&amp;BG$5,Fluxo!$U:$U,"&lt;="&amp;BH$5,Fluxo!$D:$D,$D81,Fluxo!$E:$E,"&lt;&gt;"&amp;"PERMUTANTE"))</f>
        <v>0</v>
      </c>
      <c r="BI81" s="18">
        <f>IF(BI$5&gt;$G$4,0,SUMIFS(Fluxo!$O:$O,Fluxo!$U:$U,"&gt;"&amp;BH$5,Fluxo!$U:$U,"&lt;="&amp;BI$5,Fluxo!$D:$D,$D81,Fluxo!$E:$E,"&lt;&gt;"&amp;"PERMUTANTE"))</f>
        <v>0</v>
      </c>
      <c r="BJ81" s="18">
        <f>IF(BJ$5&gt;$G$4,0,SUMIFS(Fluxo!$O:$O,Fluxo!$U:$U,"&gt;"&amp;BI$5,Fluxo!$U:$U,"&lt;="&amp;BJ$5,Fluxo!$D:$D,$D81,Fluxo!$E:$E,"&lt;&gt;"&amp;"PERMUTANTE"))</f>
        <v>0</v>
      </c>
      <c r="BK81" s="18">
        <f>IF(BK$5&gt;$G$4,0,SUMIFS(Fluxo!$O:$O,Fluxo!$U:$U,"&gt;"&amp;BJ$5,Fluxo!$U:$U,"&lt;="&amp;BK$5,Fluxo!$D:$D,$D81,Fluxo!$E:$E,"&lt;&gt;"&amp;"PERMUTANTE"))</f>
        <v>0</v>
      </c>
      <c r="BL81" s="18">
        <f>IF(BL$5&gt;$G$4,0,SUMIFS(Fluxo!$O:$O,Fluxo!$U:$U,"&gt;"&amp;BK$5,Fluxo!$U:$U,"&lt;="&amp;BL$5,Fluxo!$D:$D,$D81,Fluxo!$E:$E,"&lt;&gt;"&amp;"PERMUTANTE"))</f>
        <v>0</v>
      </c>
      <c r="BM81" s="18">
        <f>IF(BM$5&gt;$G$4,0,SUMIFS(Fluxo!$O:$O,Fluxo!$U:$U,"&gt;"&amp;BL$5,Fluxo!$U:$U,"&lt;="&amp;BM$5,Fluxo!$D:$D,$D81,Fluxo!$E:$E,"&lt;&gt;"&amp;"PERMUTANTE"))</f>
        <v>0</v>
      </c>
      <c r="BN81" s="18">
        <f>IF(BN$5&gt;$G$4,0,SUMIFS(Fluxo!$O:$O,Fluxo!$U:$U,"&gt;"&amp;BM$5,Fluxo!$U:$U,"&lt;="&amp;BN$5,Fluxo!$D:$D,$D81,Fluxo!$E:$E,"&lt;&gt;"&amp;"PERMUTANTE"))</f>
        <v>0</v>
      </c>
      <c r="BO81" s="18">
        <f>IF(BO$5&gt;$G$4,0,SUMIFS(Fluxo!$O:$O,Fluxo!$U:$U,"&gt;"&amp;BN$5,Fluxo!$U:$U,"&lt;="&amp;BO$5,Fluxo!$D:$D,$D81,Fluxo!$E:$E,"&lt;&gt;"&amp;"PERMUTANTE"))</f>
        <v>0</v>
      </c>
      <c r="BP81" s="18">
        <f>IF(BP$5&gt;$G$4,0,SUMIFS(Fluxo!$O:$O,Fluxo!$U:$U,"&gt;"&amp;BO$5,Fluxo!$U:$U,"&lt;="&amp;BP$5,Fluxo!$D:$D,$D81,Fluxo!$E:$E,"&lt;&gt;"&amp;"PERMUTANTE"))</f>
        <v>0</v>
      </c>
      <c r="BQ81" s="18">
        <f>IF(BQ$5&gt;$G$4,0,SUMIFS(Fluxo!$O:$O,Fluxo!$U:$U,"&gt;"&amp;BP$5,Fluxo!$U:$U,"&lt;="&amp;BQ$5,Fluxo!$D:$D,$D81,Fluxo!$E:$E,"&lt;&gt;"&amp;"PERMUTANTE"))</f>
        <v>0</v>
      </c>
      <c r="BR81" s="18">
        <f>IF(BR$5&gt;$G$4,0,SUMIFS(Fluxo!$O:$O,Fluxo!$U:$U,"&gt;"&amp;BQ$5,Fluxo!$U:$U,"&lt;="&amp;BR$5,Fluxo!$D:$D,$D81,Fluxo!$E:$E,"&lt;&gt;"&amp;"PERMUTANTE"))</f>
        <v>0</v>
      </c>
      <c r="BS81" s="18">
        <f>IF(BS$5&gt;$G$4,0,SUMIFS(Fluxo!$O:$O,Fluxo!$U:$U,"&gt;"&amp;BR$5,Fluxo!$U:$U,"&lt;="&amp;BS$5,Fluxo!$D:$D,$D81,Fluxo!$E:$E,"&lt;&gt;"&amp;"PERMUTANTE"))</f>
        <v>0</v>
      </c>
      <c r="BT81" s="18">
        <f>IF(BT$5&gt;$G$4,0,SUMIFS(Fluxo!$O:$O,Fluxo!$U:$U,"&gt;"&amp;BS$5,Fluxo!$U:$U,"&lt;="&amp;BT$5,Fluxo!$D:$D,$D81,Fluxo!$E:$E,"&lt;&gt;"&amp;"PERMUTANTE"))</f>
        <v>0</v>
      </c>
      <c r="BU81" s="18">
        <f>IF(BU$5&gt;$G$4,0,SUMIFS(Fluxo!$O:$O,Fluxo!$U:$U,"&gt;"&amp;BT$5,Fluxo!$U:$U,"&lt;="&amp;BU$5,Fluxo!$D:$D,$D81,Fluxo!$E:$E,"&lt;&gt;"&amp;"PERMUTANTE"))</f>
        <v>0</v>
      </c>
      <c r="BV81" s="18">
        <f>IF(BV$5&gt;$G$4,0,SUMIFS(Fluxo!$O:$O,Fluxo!$U:$U,"&gt;"&amp;BU$5,Fluxo!$U:$U,"&lt;="&amp;BV$5,Fluxo!$D:$D,$D81,Fluxo!$E:$E,"&lt;&gt;"&amp;"PERMUTANTE"))</f>
        <v>0</v>
      </c>
      <c r="BW81" s="18">
        <f>IF(BW$5&gt;$G$4,0,SUMIFS(Fluxo!$O:$O,Fluxo!$U:$U,"&gt;"&amp;BV$5,Fluxo!$U:$U,"&lt;="&amp;BW$5,Fluxo!$D:$D,$D81,Fluxo!$E:$E,"&lt;&gt;"&amp;"PERMUTANTE"))</f>
        <v>0</v>
      </c>
      <c r="BX81" s="18">
        <f>IF(BX$5&gt;$G$4,0,SUMIFS(Fluxo!$O:$O,Fluxo!$U:$U,"&gt;"&amp;BW$5,Fluxo!$U:$U,"&lt;="&amp;BX$5,Fluxo!$D:$D,$D81,Fluxo!$E:$E,"&lt;&gt;"&amp;"PERMUTANTE"))</f>
        <v>0</v>
      </c>
      <c r="BY81" s="18">
        <f>IF(BY$5&gt;$G$4,0,SUMIFS(Fluxo!$O:$O,Fluxo!$U:$U,"&gt;"&amp;BX$5,Fluxo!$U:$U,"&lt;="&amp;BY$5,Fluxo!$D:$D,$D81,Fluxo!$E:$E,"&lt;&gt;"&amp;"PERMUTANTE"))</f>
        <v>0</v>
      </c>
      <c r="BZ81" s="18">
        <f>IF(BZ$5&gt;$G$4,0,SUMIFS(Fluxo!$O:$O,Fluxo!$U:$U,"&gt;"&amp;BY$5,Fluxo!$U:$U,"&lt;="&amp;BZ$5,Fluxo!$D:$D,$D81,Fluxo!$E:$E,"&lt;&gt;"&amp;"PERMUTANTE"))</f>
        <v>0</v>
      </c>
      <c r="CA81" s="18">
        <f>IF(CA$5&gt;$G$4,0,SUMIFS(Fluxo!$O:$O,Fluxo!$U:$U,"&gt;"&amp;BZ$5,Fluxo!$U:$U,"&lt;="&amp;CA$5,Fluxo!$D:$D,$D81,Fluxo!$E:$E,"&lt;&gt;"&amp;"PERMUTANTE"))</f>
        <v>0</v>
      </c>
      <c r="CB81" s="18">
        <f>IF(CB$5&gt;$G$4,0,SUMIFS(Fluxo!$O:$O,Fluxo!$U:$U,"&gt;"&amp;CA$5,Fluxo!$U:$U,"&lt;="&amp;CB$5,Fluxo!$D:$D,$D81,Fluxo!$E:$E,"&lt;&gt;"&amp;"PERMUTANTE"))</f>
        <v>0</v>
      </c>
      <c r="CC81" s="18">
        <f>IF(CC$5&gt;$G$4,0,SUMIFS(Fluxo!$O:$O,Fluxo!$U:$U,"&gt;"&amp;CB$5,Fluxo!$U:$U,"&lt;="&amp;CC$5,Fluxo!$D:$D,$D81,Fluxo!$E:$E,"&lt;&gt;"&amp;"PERMUTANTE"))</f>
        <v>0</v>
      </c>
      <c r="CD81" s="18">
        <f>IF(CD$5&gt;$G$4,0,SUMIFS(Fluxo!$O:$O,Fluxo!$U:$U,"&gt;"&amp;CC$5,Fluxo!$U:$U,"&lt;="&amp;CD$5,Fluxo!$D:$D,$D81,Fluxo!$E:$E,"&lt;&gt;"&amp;"PERMUTANTE"))</f>
        <v>0</v>
      </c>
      <c r="CE81" s="18">
        <f>IF(CE$5&gt;$G$4,0,SUMIFS(Fluxo!$O:$O,Fluxo!$U:$U,"&gt;"&amp;CD$5,Fluxo!$U:$U,"&lt;="&amp;CE$5,Fluxo!$D:$D,$D81,Fluxo!$E:$E,"&lt;&gt;"&amp;"PERMUTANTE"))</f>
        <v>0</v>
      </c>
      <c r="CF81" s="18">
        <f>IF(CF$5&gt;$G$4,0,SUMIFS(Fluxo!$O:$O,Fluxo!$U:$U,"&gt;"&amp;CE$5,Fluxo!$U:$U,"&lt;="&amp;CF$5,Fluxo!$D:$D,$D81,Fluxo!$E:$E,"&lt;&gt;"&amp;"PERMUTANTE"))</f>
        <v>0</v>
      </c>
      <c r="CG81" s="18">
        <f>IF(CG$5&gt;$G$4,0,SUMIFS(Fluxo!$O:$O,Fluxo!$U:$U,"&gt;"&amp;CF$5,Fluxo!$U:$U,"&lt;="&amp;CG$5,Fluxo!$D:$D,$D81,Fluxo!$E:$E,"&lt;&gt;"&amp;"PERMUTANTE"))</f>
        <v>0</v>
      </c>
      <c r="CH81" s="18">
        <f>IF(CH$5&gt;$G$4,0,SUMIFS(Fluxo!$O:$O,Fluxo!$U:$U,"&gt;"&amp;CG$5,Fluxo!$U:$U,"&lt;="&amp;CH$5,Fluxo!$D:$D,$D81,Fluxo!$E:$E,"&lt;&gt;"&amp;"PERMUTANTE"))</f>
        <v>0</v>
      </c>
      <c r="CI81" s="18">
        <f>IF(CI$5&gt;$G$4,0,SUMIFS(Fluxo!$O:$O,Fluxo!$U:$U,"&gt;"&amp;CH$5,Fluxo!$U:$U,"&lt;="&amp;CI$5,Fluxo!$D:$D,$D81,Fluxo!$E:$E,"&lt;&gt;"&amp;"PERMUTANTE"))</f>
        <v>0</v>
      </c>
      <c r="CJ81" s="18">
        <f>IF(CJ$5&gt;$G$4,0,SUMIFS(Fluxo!$O:$O,Fluxo!$U:$U,"&gt;"&amp;CI$5,Fluxo!$U:$U,"&lt;="&amp;CJ$5,Fluxo!$D:$D,$D81,Fluxo!$E:$E,"&lt;&gt;"&amp;"PERMUTANTE"))</f>
        <v>0</v>
      </c>
      <c r="CK81" s="18">
        <f>IF(CK$5&gt;$G$4,0,SUMIFS(Fluxo!$O:$O,Fluxo!$U:$U,"&gt;"&amp;CJ$5,Fluxo!$U:$U,"&lt;="&amp;CK$5,Fluxo!$D:$D,$D81,Fluxo!$E:$E,"&lt;&gt;"&amp;"PERMUTANTE"))</f>
        <v>0</v>
      </c>
      <c r="CL81" s="18">
        <f>IF(CL$5&gt;$G$4,0,SUMIFS(Fluxo!$O:$O,Fluxo!$U:$U,"&gt;"&amp;CK$5,Fluxo!$U:$U,"&lt;="&amp;CL$5,Fluxo!$D:$D,$D81,Fluxo!$E:$E,"&lt;&gt;"&amp;"PERMUTANTE"))</f>
        <v>0</v>
      </c>
      <c r="CM81" s="18">
        <f>IF(CM$5&gt;$G$4,0,SUMIFS(Fluxo!$O:$O,Fluxo!$U:$U,"&gt;"&amp;CL$5,Fluxo!$U:$U,"&lt;="&amp;CM$5,Fluxo!$D:$D,$D81,Fluxo!$E:$E,"&lt;&gt;"&amp;"PERMUTANTE"))</f>
        <v>0</v>
      </c>
      <c r="CN81" s="18">
        <f>IF(CN$5&gt;$G$4,0,SUMIFS(Fluxo!$O:$O,Fluxo!$U:$U,"&gt;"&amp;CM$5,Fluxo!$U:$U,"&lt;="&amp;CN$5,Fluxo!$D:$D,$D81,Fluxo!$E:$E,"&lt;&gt;"&amp;"PERMUTANTE"))</f>
        <v>0</v>
      </c>
      <c r="CO81" s="18">
        <f>IF(CO$5&gt;$G$4,0,SUMIFS(Fluxo!$O:$O,Fluxo!$U:$U,"&gt;"&amp;CN$5,Fluxo!$U:$U,"&lt;="&amp;CO$5,Fluxo!$D:$D,$D81,Fluxo!$E:$E,"&lt;&gt;"&amp;"PERMUTANTE"))</f>
        <v>0</v>
      </c>
      <c r="CP81" s="18">
        <f>IF(CP$5&gt;$G$4,0,SUMIFS(Fluxo!$O:$O,Fluxo!$U:$U,"&gt;"&amp;CO$5,Fluxo!$U:$U,"&lt;="&amp;CP$5,Fluxo!$D:$D,$D81,Fluxo!$E:$E,"&lt;&gt;"&amp;"PERMUTANTE"))</f>
        <v>0</v>
      </c>
      <c r="CQ81" s="18">
        <f>IF(CQ$5&gt;$G$4,0,SUMIFS(Fluxo!$O:$O,Fluxo!$U:$U,"&gt;"&amp;CP$5,Fluxo!$U:$U,"&lt;="&amp;CQ$5,Fluxo!$D:$D,$D81,Fluxo!$E:$E,"&lt;&gt;"&amp;"PERMUTANTE"))</f>
        <v>0</v>
      </c>
      <c r="CR81" s="18">
        <f>IF(CR$5&gt;$G$4,0,SUMIFS(Fluxo!$O:$O,Fluxo!$U:$U,"&gt;"&amp;CQ$5,Fluxo!$U:$U,"&lt;="&amp;CR$5,Fluxo!$D:$D,$D81,Fluxo!$E:$E,"&lt;&gt;"&amp;"PERMUTANTE"))</f>
        <v>0</v>
      </c>
      <c r="CS81" s="18">
        <f>IF(CS$5&gt;$G$4,0,SUMIFS(Fluxo!$O:$O,Fluxo!$U:$U,"&gt;"&amp;CR$5,Fluxo!$U:$U,"&lt;="&amp;CS$5,Fluxo!$D:$D,$D81,Fluxo!$E:$E,"&lt;&gt;"&amp;"PERMUTANTE"))</f>
        <v>0</v>
      </c>
      <c r="CT81" s="18">
        <f>IF(CT$5&gt;$G$4,0,SUMIFS(Fluxo!$O:$O,Fluxo!$U:$U,"&gt;"&amp;CS$5,Fluxo!$U:$U,"&lt;="&amp;CT$5,Fluxo!$D:$D,$D81,Fluxo!$E:$E,"&lt;&gt;"&amp;"PERMUTANTE"))</f>
        <v>0</v>
      </c>
      <c r="CU81" s="18">
        <f>IF(CU$5&gt;$G$4,0,SUMIFS(Fluxo!$O:$O,Fluxo!$U:$U,"&gt;"&amp;CT$5,Fluxo!$U:$U,"&lt;="&amp;CU$5,Fluxo!$D:$D,$D81,Fluxo!$E:$E,"&lt;&gt;"&amp;"PERMUTANTE"))</f>
        <v>0</v>
      </c>
      <c r="CV81" s="18">
        <f>IF(CV$5&gt;$G$4,0,SUMIFS(Fluxo!$O:$O,Fluxo!$U:$U,"&gt;"&amp;CU$5,Fluxo!$U:$U,"&lt;="&amp;CV$5,Fluxo!$D:$D,$D81,Fluxo!$E:$E,"&lt;&gt;"&amp;"PERMUTANTE"))</f>
        <v>0</v>
      </c>
      <c r="CW81" s="18">
        <f>IF(CW$5&gt;$G$4,0,SUMIFS(Fluxo!$O:$O,Fluxo!$U:$U,"&gt;"&amp;CV$5,Fluxo!$U:$U,"&lt;="&amp;CW$5,Fluxo!$D:$D,$D81,Fluxo!$E:$E,"&lt;&gt;"&amp;"PERMUTANTE"))</f>
        <v>0</v>
      </c>
      <c r="CX81" s="18">
        <f>IF(CX$5&gt;$G$4,0,SUMIFS(Fluxo!$O:$O,Fluxo!$U:$U,"&gt;"&amp;CW$5,Fluxo!$U:$U,"&lt;="&amp;CX$5,Fluxo!$D:$D,$D81,Fluxo!$E:$E,"&lt;&gt;"&amp;"PERMUTANTE"))</f>
        <v>0</v>
      </c>
      <c r="CY81" s="18">
        <f>IF(CY$5&gt;$G$4,0,SUMIFS(Fluxo!$O:$O,Fluxo!$U:$U,"&gt;"&amp;CX$5,Fluxo!$U:$U,"&lt;="&amp;CY$5,Fluxo!$D:$D,$D81,Fluxo!$E:$E,"&lt;&gt;"&amp;"PERMUTANTE"))</f>
        <v>0</v>
      </c>
      <c r="CZ81" s="18">
        <f>IF(CZ$5&gt;$G$4,0,SUMIFS(Fluxo!$O:$O,Fluxo!$U:$U,"&gt;"&amp;CY$5,Fluxo!$U:$U,"&lt;="&amp;CZ$5,Fluxo!$D:$D,$D81,Fluxo!$E:$E,"&lt;&gt;"&amp;"PERMUTANTE"))</f>
        <v>0</v>
      </c>
      <c r="DA81" s="18">
        <f>IF(DA$5&gt;$G$4,0,SUMIFS(Fluxo!$O:$O,Fluxo!$U:$U,"&gt;"&amp;CZ$5,Fluxo!$U:$U,"&lt;="&amp;DA$5,Fluxo!$D:$D,$D81,Fluxo!$E:$E,"&lt;&gt;"&amp;"PERMUTANTE"))</f>
        <v>0</v>
      </c>
      <c r="DB81" s="18">
        <f>IF(DB$5&gt;$G$4,0,SUMIFS(Fluxo!$O:$O,Fluxo!$U:$U,"&gt;"&amp;DA$5,Fluxo!$U:$U,"&lt;="&amp;DB$5,Fluxo!$D:$D,$D81,Fluxo!$E:$E,"&lt;&gt;"&amp;"PERMUTANTE"))</f>
        <v>0</v>
      </c>
      <c r="DC81" s="18">
        <f>IF(DC$5&gt;$G$4,0,SUMIFS(Fluxo!$O:$O,Fluxo!$U:$U,"&gt;"&amp;DB$5,Fluxo!$U:$U,"&lt;="&amp;DC$5,Fluxo!$D:$D,$D81,Fluxo!$E:$E,"&lt;&gt;"&amp;"PERMUTANTE"))</f>
        <v>0</v>
      </c>
      <c r="DD81" s="18">
        <f>IF(DD$5&gt;$G$4,0,SUMIFS(Fluxo!$O:$O,Fluxo!$U:$U,"&gt;"&amp;DC$5,Fluxo!$U:$U,"&lt;="&amp;DD$5,Fluxo!$D:$D,$D81,Fluxo!$E:$E,"&lt;&gt;"&amp;"PERMUTANTE"))</f>
        <v>0</v>
      </c>
      <c r="DE81" s="18">
        <f>IF(DE$5&gt;$G$4,0,SUMIFS(Fluxo!$O:$O,Fluxo!$U:$U,"&gt;"&amp;DD$5,Fluxo!$U:$U,"&lt;="&amp;DE$5,Fluxo!$D:$D,$D81,Fluxo!$E:$E,"&lt;&gt;"&amp;"PERMUTANTE"))</f>
        <v>0</v>
      </c>
      <c r="DF81" s="18">
        <f>IF(DF$5&gt;$G$4,0,SUMIFS(Fluxo!$O:$O,Fluxo!$U:$U,"&gt;"&amp;DE$5,Fluxo!$U:$U,"&lt;="&amp;DF$5,Fluxo!$D:$D,$D81,Fluxo!$E:$E,"&lt;&gt;"&amp;"PERMUTANTE"))</f>
        <v>0</v>
      </c>
      <c r="DG81" s="18">
        <f>IF(DG$5&gt;$G$4,0,SUMIFS(Fluxo!$O:$O,Fluxo!$U:$U,"&gt;"&amp;DF$5,Fluxo!$U:$U,"&lt;="&amp;DG$5,Fluxo!$D:$D,$D81,Fluxo!$E:$E,"&lt;&gt;"&amp;"PERMUTANTE"))</f>
        <v>0</v>
      </c>
      <c r="DH81" s="18">
        <f>IF(DH$5&gt;$G$4,0,SUMIFS(Fluxo!$O:$O,Fluxo!$U:$U,"&gt;"&amp;DG$5,Fluxo!$U:$U,"&lt;="&amp;DH$5,Fluxo!$D:$D,$D81,Fluxo!$E:$E,"&lt;&gt;"&amp;"PERMUTANTE"))</f>
        <v>0</v>
      </c>
      <c r="DI81" s="18">
        <f>IF(DI$5&gt;$G$4,0,SUMIFS(Fluxo!$O:$O,Fluxo!$U:$U,"&gt;"&amp;DH$5,Fluxo!$U:$U,"&lt;="&amp;DI$5,Fluxo!$D:$D,$D81,Fluxo!$E:$E,"&lt;&gt;"&amp;"PERMUTANTE"))</f>
        <v>0</v>
      </c>
      <c r="DJ81" s="18">
        <f>IF(DJ$5&gt;$G$4,0,SUMIFS(Fluxo!$O:$O,Fluxo!$U:$U,"&gt;"&amp;DI$5,Fluxo!$U:$U,"&lt;="&amp;DJ$5,Fluxo!$D:$D,$D81,Fluxo!$E:$E,"&lt;&gt;"&amp;"PERMUTANTE"))</f>
        <v>0</v>
      </c>
      <c r="DK81" s="18">
        <f>IF(DK$5&gt;$G$4,0,SUMIFS(Fluxo!$O:$O,Fluxo!$U:$U,"&gt;"&amp;DJ$5,Fluxo!$U:$U,"&lt;="&amp;DK$5,Fluxo!$D:$D,$D81,Fluxo!$E:$E,"&lt;&gt;"&amp;"PERMUTANTE"))</f>
        <v>0</v>
      </c>
      <c r="DL81" s="18">
        <f>IF(DL$5&gt;$G$4,0,SUMIFS(Fluxo!$O:$O,Fluxo!$U:$U,"&gt;"&amp;DK$5,Fluxo!$U:$U,"&lt;="&amp;DL$5,Fluxo!$D:$D,$D81,Fluxo!$E:$E,"&lt;&gt;"&amp;"PERMUTANTE"))</f>
        <v>0</v>
      </c>
      <c r="DM81" s="18">
        <f>IF(DM$5&gt;$G$4,0,SUMIFS(Fluxo!$O:$O,Fluxo!$U:$U,"&gt;"&amp;DL$5,Fluxo!$U:$U,"&lt;="&amp;DM$5,Fluxo!$D:$D,$D81,Fluxo!$E:$E,"&lt;&gt;"&amp;"PERMUTANTE"))</f>
        <v>0</v>
      </c>
      <c r="DN81" s="18">
        <f>IF(DN$5&gt;$G$4,0,SUMIFS(Fluxo!$O:$O,Fluxo!$U:$U,"&gt;"&amp;DM$5,Fluxo!$U:$U,"&lt;="&amp;DN$5,Fluxo!$D:$D,$D81,Fluxo!$E:$E,"&lt;&gt;"&amp;"PERMUTANTE"))</f>
        <v>0</v>
      </c>
      <c r="DO81" s="18">
        <f>IF(DO$5&gt;$G$4,0,SUMIFS(Fluxo!$O:$O,Fluxo!$U:$U,"&gt;"&amp;DN$5,Fluxo!$U:$U,"&lt;="&amp;DO$5,Fluxo!$D:$D,$D81,Fluxo!$E:$E,"&lt;&gt;"&amp;"PERMUTANTE"))</f>
        <v>0</v>
      </c>
      <c r="DP81" s="18">
        <f>IF(DP$5&gt;$G$4,0,SUMIFS(Fluxo!$O:$O,Fluxo!$U:$U,"&gt;"&amp;DO$5,Fluxo!$U:$U,"&lt;="&amp;DP$5,Fluxo!$D:$D,$D81,Fluxo!$E:$E,"&lt;&gt;"&amp;"PERMUTANTE"))</f>
        <v>0</v>
      </c>
      <c r="DQ81" s="18">
        <f>IF(DQ$5&gt;$G$4,0,SUMIFS(Fluxo!$O:$O,Fluxo!$U:$U,"&gt;"&amp;DP$5,Fluxo!$U:$U,"&lt;="&amp;DQ$5,Fluxo!$D:$D,$D81,Fluxo!$E:$E,"&lt;&gt;"&amp;"PERMUTANTE"))</f>
        <v>0</v>
      </c>
      <c r="DR81" s="18">
        <f>IF(DR$5&gt;$G$4,0,SUMIFS(Fluxo!$O:$O,Fluxo!$U:$U,"&gt;"&amp;DQ$5,Fluxo!$U:$U,"&lt;="&amp;DR$5,Fluxo!$D:$D,$D81,Fluxo!$E:$E,"&lt;&gt;"&amp;"PERMUTANTE"))</f>
        <v>0</v>
      </c>
      <c r="DS81" s="18">
        <f>IF(DS$5&gt;$G$4,0,SUMIFS(Fluxo!$O:$O,Fluxo!$U:$U,"&gt;"&amp;DR$5,Fluxo!$U:$U,"&lt;="&amp;DS$5,Fluxo!$D:$D,$D81,Fluxo!$E:$E,"&lt;&gt;"&amp;"PERMUTANTE"))</f>
        <v>0</v>
      </c>
      <c r="DT81" s="18">
        <f>IF(DT$5&gt;$G$4,0,SUMIFS(Fluxo!$O:$O,Fluxo!$U:$U,"&gt;"&amp;DS$5,Fluxo!$U:$U,"&lt;="&amp;DT$5,Fluxo!$D:$D,$D81,Fluxo!$E:$E,"&lt;&gt;"&amp;"PERMUTANTE"))</f>
        <v>0</v>
      </c>
      <c r="DU81" s="18">
        <f>IF(DU$5&gt;$G$4,0,SUMIFS(Fluxo!$O:$O,Fluxo!$U:$U,"&gt;"&amp;DT$5,Fluxo!$U:$U,"&lt;="&amp;DU$5,Fluxo!$D:$D,$D81,Fluxo!$E:$E,"&lt;&gt;"&amp;"PERMUTANTE"))</f>
        <v>0</v>
      </c>
      <c r="DV81" s="18">
        <f>IF(DV$5&gt;$G$4,0,SUMIFS(Fluxo!$O:$O,Fluxo!$U:$U,"&gt;"&amp;DU$5,Fluxo!$U:$U,"&lt;="&amp;DV$5,Fluxo!$D:$D,$D81,Fluxo!$E:$E,"&lt;&gt;"&amp;"PERMUTANTE"))</f>
        <v>0</v>
      </c>
      <c r="DW81" s="18">
        <f>IF(DW$5&gt;$G$4,0,SUMIFS(Fluxo!$O:$O,Fluxo!$U:$U,"&gt;"&amp;DV$5,Fluxo!$U:$U,"&lt;="&amp;DW$5,Fluxo!$D:$D,$D81,Fluxo!$E:$E,"&lt;&gt;"&amp;"PERMUTANTE"))</f>
        <v>0</v>
      </c>
      <c r="DX81" s="18">
        <f>IF(DX$5&gt;$G$4,0,SUMIFS(Fluxo!$O:$O,Fluxo!$U:$U,"&gt;"&amp;DW$5,Fluxo!$U:$U,"&lt;="&amp;DX$5,Fluxo!$D:$D,$D81,Fluxo!$E:$E,"&lt;&gt;"&amp;"PERMUTANTE"))</f>
        <v>0</v>
      </c>
      <c r="DY81" s="18">
        <f>IF(DY$5&gt;$G$4,0,SUMIFS(Fluxo!$O:$O,Fluxo!$U:$U,"&gt;"&amp;DX$5,Fluxo!$U:$U,"&lt;="&amp;DY$5,Fluxo!$D:$D,$D81,Fluxo!$E:$E,"&lt;&gt;"&amp;"PERMUTANTE"))</f>
        <v>0</v>
      </c>
      <c r="DZ81" s="18">
        <f>IF(DZ$5&gt;$G$4,0,SUMIFS(Fluxo!$O:$O,Fluxo!$U:$U,"&gt;"&amp;DY$5,Fluxo!$U:$U,"&lt;="&amp;DZ$5,Fluxo!$D:$D,$D81,Fluxo!$E:$E,"&lt;&gt;"&amp;"PERMUTANTE"))</f>
        <v>0</v>
      </c>
      <c r="EA81" s="18">
        <f>IF(EA$5&gt;$G$4,0,SUMIFS(Fluxo!$O:$O,Fluxo!$U:$U,"&gt;"&amp;DZ$5,Fluxo!$U:$U,"&lt;="&amp;EA$5,Fluxo!$D:$D,$D81,Fluxo!$E:$E,"&lt;&gt;"&amp;"PERMUTANTE"))</f>
        <v>0</v>
      </c>
      <c r="EB81" s="18">
        <f>IF(EB$5&gt;$G$4,0,SUMIFS(Fluxo!$O:$O,Fluxo!$U:$U,"&gt;"&amp;EA$5,Fluxo!$U:$U,"&lt;="&amp;EB$5,Fluxo!$D:$D,$D81,Fluxo!$E:$E,"&lt;&gt;"&amp;"PERMUTANTE"))</f>
        <v>0</v>
      </c>
      <c r="EC81" s="18">
        <f>IF(EC$5&gt;$G$4,0,SUMIFS(Fluxo!$O:$O,Fluxo!$U:$U,"&gt;"&amp;EB$5,Fluxo!$U:$U,"&lt;="&amp;EC$5,Fluxo!$D:$D,$D81,Fluxo!$E:$E,"&lt;&gt;"&amp;"PERMUTANTE"))</f>
        <v>0</v>
      </c>
      <c r="ED81" s="18">
        <f>IF(ED$5&gt;$G$4,0,SUMIFS(Fluxo!$O:$O,Fluxo!$U:$U,"&gt;"&amp;EC$5,Fluxo!$U:$U,"&lt;="&amp;ED$5,Fluxo!$D:$D,$D81,Fluxo!$E:$E,"&lt;&gt;"&amp;"PERMUTANTE"))</f>
        <v>0</v>
      </c>
      <c r="EE81" s="18">
        <f>IF(EE$5&gt;$G$4,0,SUMIFS(Fluxo!$O:$O,Fluxo!$U:$U,"&gt;"&amp;ED$5,Fluxo!$U:$U,"&lt;="&amp;EE$5,Fluxo!$D:$D,$D81,Fluxo!$E:$E,"&lt;&gt;"&amp;"PERMUTANTE"))</f>
        <v>0</v>
      </c>
      <c r="EF81" s="18">
        <f>IF(EF$5&gt;$G$4,0,SUMIFS(Fluxo!$O:$O,Fluxo!$U:$U,"&gt;"&amp;EE$5,Fluxo!$U:$U,"&lt;="&amp;EF$5,Fluxo!$D:$D,$D81,Fluxo!$E:$E,"&lt;&gt;"&amp;"PERMUTANTE"))</f>
        <v>0</v>
      </c>
      <c r="EG81" s="18">
        <f>IF(EG$5&gt;$G$4,0,SUMIFS(Fluxo!$O:$O,Fluxo!$U:$U,"&gt;"&amp;EF$5,Fluxo!$U:$U,"&lt;="&amp;EG$5,Fluxo!$D:$D,$D81,Fluxo!$E:$E,"&lt;&gt;"&amp;"PERMUTANTE"))</f>
        <v>0</v>
      </c>
      <c r="EH81" s="18">
        <f>IF(EH$5&gt;$G$4,0,SUMIFS(Fluxo!$O:$O,Fluxo!$U:$U,"&gt;"&amp;EG$5,Fluxo!$U:$U,"&lt;="&amp;EH$5,Fluxo!$D:$D,$D81,Fluxo!$E:$E,"&lt;&gt;"&amp;"PERMUTANTE"))</f>
        <v>0</v>
      </c>
      <c r="EI81" s="18">
        <f>IF(EI$5&gt;$G$4,0,SUMIFS(Fluxo!$O:$O,Fluxo!$U:$U,"&gt;"&amp;EH$5,Fluxo!$U:$U,"&lt;="&amp;EI$5,Fluxo!$D:$D,$D81,Fluxo!$E:$E,"&lt;&gt;"&amp;"PERMUTANTE"))</f>
        <v>0</v>
      </c>
      <c r="EJ81" s="18">
        <f>IF(EJ$5&gt;$G$4,0,SUMIFS(Fluxo!$O:$O,Fluxo!$U:$U,"&gt;"&amp;EI$5,Fluxo!$U:$U,"&lt;="&amp;EJ$5,Fluxo!$D:$D,$D81,Fluxo!$E:$E,"&lt;&gt;"&amp;"PERMUTANTE"))</f>
        <v>0</v>
      </c>
      <c r="EK81" s="18">
        <f>IF(EK$5&gt;$G$4,0,SUMIFS(Fluxo!$O:$O,Fluxo!$U:$U,"&gt;"&amp;EJ$5,Fluxo!$U:$U,"&lt;="&amp;EK$5,Fluxo!$D:$D,$D81,Fluxo!$E:$E,"&lt;&gt;"&amp;"PERMUTANTE"))</f>
        <v>0</v>
      </c>
      <c r="EL81" s="18">
        <f>IF(EL$5&gt;$G$4,0,SUMIFS(Fluxo!$O:$O,Fluxo!$U:$U,"&gt;"&amp;EK$5,Fluxo!$U:$U,"&lt;="&amp;EL$5,Fluxo!$D:$D,$D81,Fluxo!$E:$E,"&lt;&gt;"&amp;"PERMUTANTE"))</f>
        <v>0</v>
      </c>
      <c r="EM81" s="18">
        <f>IF(EM$5&gt;$G$4,0,SUMIFS(Fluxo!$O:$O,Fluxo!$U:$U,"&gt;"&amp;EL$5,Fluxo!$U:$U,"&lt;="&amp;EM$5,Fluxo!$D:$D,$D81,Fluxo!$E:$E,"&lt;&gt;"&amp;"PERMUTANTE"))</f>
        <v>0</v>
      </c>
      <c r="EN81" s="18">
        <f>IF(EN$5&gt;$G$4,0,SUMIFS(Fluxo!$O:$O,Fluxo!$U:$U,"&gt;"&amp;EM$5,Fluxo!$U:$U,"&lt;="&amp;EN$5,Fluxo!$D:$D,$D81,Fluxo!$E:$E,"&lt;&gt;"&amp;"PERMUTANTE"))</f>
        <v>0</v>
      </c>
      <c r="EO81" s="18">
        <f>IF(EO$5&gt;$G$4,0,SUMIFS(Fluxo!$O:$O,Fluxo!$U:$U,"&gt;"&amp;EN$5,Fluxo!$U:$U,"&lt;="&amp;EO$5,Fluxo!$D:$D,$D81,Fluxo!$E:$E,"&lt;&gt;"&amp;"PERMUTANTE"))</f>
        <v>0</v>
      </c>
      <c r="EP81" s="18">
        <f>IF(EP$5&gt;$G$4,0,SUMIFS(Fluxo!$O:$O,Fluxo!$U:$U,"&gt;"&amp;EO$5,Fluxo!$U:$U,"&lt;="&amp;EP$5,Fluxo!$D:$D,$D81,Fluxo!$E:$E,"&lt;&gt;"&amp;"PERMUTANTE"))</f>
        <v>0</v>
      </c>
      <c r="EQ81" s="18">
        <f>IF(EQ$5&gt;$G$4,0,SUMIFS(Fluxo!$O:$O,Fluxo!$U:$U,"&gt;"&amp;EP$5,Fluxo!$U:$U,"&lt;="&amp;EQ$5,Fluxo!$D:$D,$D81,Fluxo!$E:$E,"&lt;&gt;"&amp;"PERMUTANTE"))</f>
        <v>0</v>
      </c>
      <c r="ER81" s="18">
        <f>IF(ER$5&gt;$G$4,0,SUMIFS(Fluxo!$O:$O,Fluxo!$U:$U,"&gt;"&amp;EQ$5,Fluxo!$U:$U,"&lt;="&amp;ER$5,Fluxo!$D:$D,$D81,Fluxo!$E:$E,"&lt;&gt;"&amp;"PERMUTANTE"))</f>
        <v>0</v>
      </c>
      <c r="ES81" s="18">
        <f>IF(ES$5&gt;$G$4,0,SUMIFS(Fluxo!$O:$O,Fluxo!$U:$U,"&gt;"&amp;ER$5,Fluxo!$U:$U,"&lt;="&amp;ES$5,Fluxo!$D:$D,$D81,Fluxo!$E:$E,"&lt;&gt;"&amp;"PERMUTANTE"))</f>
        <v>0</v>
      </c>
      <c r="ET81" s="18">
        <f>IF(ET$5&gt;$G$4,0,SUMIFS(Fluxo!$O:$O,Fluxo!$U:$U,"&gt;"&amp;ES$5,Fluxo!$U:$U,"&lt;="&amp;ET$5,Fluxo!$D:$D,$D81,Fluxo!$E:$E,"&lt;&gt;"&amp;"PERMUTANTE"))</f>
        <v>0</v>
      </c>
      <c r="EU81" s="18">
        <f>IF(EU$5&gt;$G$4,0,SUMIFS(Fluxo!$O:$O,Fluxo!$U:$U,"&gt;"&amp;ET$5,Fluxo!$U:$U,"&lt;="&amp;EU$5,Fluxo!$D:$D,$D81,Fluxo!$E:$E,"&lt;&gt;"&amp;"PERMUTANTE"))</f>
        <v>0</v>
      </c>
      <c r="EV81" s="18">
        <f>IF(EV$5&gt;$G$4,0,SUMIFS(Fluxo!$O:$O,Fluxo!$U:$U,"&gt;"&amp;EU$5,Fluxo!$U:$U,"&lt;="&amp;EV$5,Fluxo!$D:$D,$D81,Fluxo!$E:$E,"&lt;&gt;"&amp;"PERMUTANTE"))</f>
        <v>0</v>
      </c>
      <c r="EW81" s="18">
        <f>IF(EW$5&gt;$G$4,0,SUMIFS(Fluxo!$O:$O,Fluxo!$U:$U,"&gt;"&amp;EV$5,Fluxo!$U:$U,"&lt;="&amp;EW$5,Fluxo!$D:$D,$D81,Fluxo!$E:$E,"&lt;&gt;"&amp;"PERMUTANTE"))</f>
        <v>0</v>
      </c>
      <c r="EX81" s="18">
        <f>IF(EX$5&gt;$G$4,0,SUMIFS(Fluxo!$O:$O,Fluxo!$U:$U,"&gt;"&amp;EW$5,Fluxo!$U:$U,"&lt;="&amp;EX$5,Fluxo!$D:$D,$D81,Fluxo!$E:$E,"&lt;&gt;"&amp;"PERMUTANTE"))</f>
        <v>0</v>
      </c>
      <c r="EY81" s="18">
        <f>IF(EY$5&gt;$G$4,0,SUMIFS(Fluxo!$O:$O,Fluxo!$U:$U,"&gt;"&amp;EX$5,Fluxo!$U:$U,"&lt;="&amp;EY$5,Fluxo!$D:$D,$D81,Fluxo!$E:$E,"&lt;&gt;"&amp;"PERMUTANTE"))</f>
        <v>0</v>
      </c>
      <c r="EZ81" s="18">
        <f>IF(EZ$5&gt;$G$4,0,SUMIFS(Fluxo!$O:$O,Fluxo!$U:$U,"&gt;"&amp;EY$5,Fluxo!$U:$U,"&lt;="&amp;EZ$5,Fluxo!$D:$D,$D81,Fluxo!$E:$E,"&lt;&gt;"&amp;"PERMUTANTE"))</f>
        <v>0</v>
      </c>
      <c r="FA81" s="18">
        <f>IF(FA$5&gt;$G$4,0,SUMIFS(Fluxo!$O:$O,Fluxo!$U:$U,"&gt;"&amp;EZ$5,Fluxo!$U:$U,"&lt;="&amp;FA$5,Fluxo!$D:$D,$D81,Fluxo!$E:$E,"&lt;&gt;"&amp;"PERMUTANTE"))</f>
        <v>0</v>
      </c>
      <c r="FB81" s="18">
        <f>IF(FB$5&gt;$G$4,0,SUMIFS(Fluxo!$O:$O,Fluxo!$U:$U,"&gt;"&amp;FA$5,Fluxo!$U:$U,"&lt;="&amp;FB$5,Fluxo!$D:$D,$D81,Fluxo!$E:$E,"&lt;&gt;"&amp;"PERMUTANTE"))</f>
        <v>0</v>
      </c>
      <c r="FC81" s="18">
        <f>IF(FC$5&gt;$G$4,0,SUMIFS(Fluxo!$O:$O,Fluxo!$U:$U,"&gt;"&amp;FB$5,Fluxo!$U:$U,"&lt;="&amp;FC$5,Fluxo!$D:$D,$D81,Fluxo!$E:$E,"&lt;&gt;"&amp;"PERMUTANTE"))</f>
        <v>0</v>
      </c>
      <c r="FD81" s="18">
        <f>IF(FD$5&gt;$G$4,0,SUMIFS(Fluxo!$O:$O,Fluxo!$U:$U,"&gt;"&amp;FC$5,Fluxo!$U:$U,"&lt;="&amp;FD$5,Fluxo!$D:$D,$D81,Fluxo!$E:$E,"&lt;&gt;"&amp;"PERMUTANTE"))</f>
        <v>0</v>
      </c>
      <c r="FE81" s="18">
        <f>IF(FE$5&gt;$G$4,0,SUMIFS(Fluxo!$O:$O,Fluxo!$U:$U,"&gt;"&amp;FD$5,Fluxo!$U:$U,"&lt;="&amp;FE$5,Fluxo!$D:$D,$D81,Fluxo!$E:$E,"&lt;&gt;"&amp;"PERMUTANTE"))</f>
        <v>0</v>
      </c>
      <c r="FF81" s="18">
        <f>IF(FF$5&gt;$G$4,0,SUMIFS(Fluxo!$O:$O,Fluxo!$U:$U,"&gt;"&amp;FE$5,Fluxo!$U:$U,"&lt;="&amp;FF$5,Fluxo!$D:$D,$D81,Fluxo!$E:$E,"&lt;&gt;"&amp;"PERMUTANTE"))</f>
        <v>0</v>
      </c>
      <c r="FG81" s="18">
        <f>IF(FG$5&gt;$G$4,0,SUMIFS(Fluxo!$O:$O,Fluxo!$U:$U,"&gt;"&amp;FF$5,Fluxo!$U:$U,"&lt;="&amp;FG$5,Fluxo!$D:$D,$D81,Fluxo!$E:$E,"&lt;&gt;"&amp;"PERMUTANTE"))</f>
        <v>0</v>
      </c>
      <c r="FH81" s="18">
        <f>IF(FH$5&gt;$G$4,0,SUMIFS(Fluxo!$O:$O,Fluxo!$U:$U,"&gt;"&amp;FG$5,Fluxo!$U:$U,"&lt;="&amp;FH$5,Fluxo!$D:$D,$D81,Fluxo!$E:$E,"&lt;&gt;"&amp;"PERMUTANTE"))</f>
        <v>0</v>
      </c>
      <c r="FI81" s="18">
        <f>IF(FI$5&gt;$G$4,0,SUMIFS(Fluxo!$O:$O,Fluxo!$U:$U,"&gt;"&amp;FH$5,Fluxo!$U:$U,"&lt;="&amp;FI$5,Fluxo!$D:$D,$D81,Fluxo!$E:$E,"&lt;&gt;"&amp;"PERMUTANTE"))</f>
        <v>0</v>
      </c>
      <c r="FJ81" s="18">
        <f>IF(FJ$5&gt;$G$4,0,SUMIFS(Fluxo!$O:$O,Fluxo!$U:$U,"&gt;"&amp;FI$5,Fluxo!$U:$U,"&lt;="&amp;FJ$5,Fluxo!$D:$D,$D81,Fluxo!$E:$E,"&lt;&gt;"&amp;"PERMUTANTE"))</f>
        <v>0</v>
      </c>
      <c r="FK81" s="18">
        <f>IF(FK$5&gt;$G$4,0,SUMIFS(Fluxo!$O:$O,Fluxo!$U:$U,"&gt;"&amp;FJ$5,Fluxo!$U:$U,"&lt;="&amp;FK$5,Fluxo!$D:$D,$D81,Fluxo!$E:$E,"&lt;&gt;"&amp;"PERMUTANTE"))</f>
        <v>0</v>
      </c>
      <c r="FL81" s="18">
        <f>IF(FL$5&gt;$G$4,0,SUMIFS(Fluxo!$O:$O,Fluxo!$U:$U,"&gt;"&amp;FK$5,Fluxo!$U:$U,"&lt;="&amp;FL$5,Fluxo!$D:$D,$D81,Fluxo!$E:$E,"&lt;&gt;"&amp;"PERMUTANTE"))</f>
        <v>0</v>
      </c>
      <c r="FM81" s="18">
        <f>IF(FM$5&gt;$G$4,0,SUMIFS(Fluxo!$O:$O,Fluxo!$U:$U,"&gt;"&amp;FL$5,Fluxo!$U:$U,"&lt;="&amp;FM$5,Fluxo!$D:$D,$D81,Fluxo!$E:$E,"&lt;&gt;"&amp;"PERMUTANTE"))</f>
        <v>0</v>
      </c>
      <c r="FN81" s="18">
        <f>IF(FN$5&gt;$G$4,0,SUMIFS(Fluxo!$O:$O,Fluxo!$U:$U,"&gt;"&amp;FM$5,Fluxo!$U:$U,"&lt;="&amp;FN$5,Fluxo!$D:$D,$D81,Fluxo!$E:$E,"&lt;&gt;"&amp;"PERMUTANTE"))</f>
        <v>0</v>
      </c>
      <c r="FO81" s="18">
        <f>IF(FO$5&gt;$G$4,0,SUMIFS(Fluxo!$O:$O,Fluxo!$U:$U,"&gt;"&amp;FN$5,Fluxo!$U:$U,"&lt;="&amp;FO$5,Fluxo!$D:$D,$D81,Fluxo!$E:$E,"&lt;&gt;"&amp;"PERMUTANTE"))</f>
        <v>0</v>
      </c>
      <c r="FP81" s="18">
        <f>IF(FP$5&gt;$G$4,0,SUMIFS(Fluxo!$O:$O,Fluxo!$U:$U,"&gt;"&amp;FO$5,Fluxo!$U:$U,"&lt;="&amp;FP$5,Fluxo!$D:$D,$D81,Fluxo!$E:$E,"&lt;&gt;"&amp;"PERMUTANTE"))</f>
        <v>0</v>
      </c>
      <c r="FQ81" s="18">
        <f>IF(FQ$5&gt;$G$4,0,SUMIFS(Fluxo!$O:$O,Fluxo!$U:$U,"&gt;"&amp;FP$5,Fluxo!$U:$U,"&lt;="&amp;FQ$5,Fluxo!$D:$D,$D81,Fluxo!$E:$E,"&lt;&gt;"&amp;"PERMUTANTE"))</f>
        <v>0</v>
      </c>
      <c r="FR81" s="18">
        <f>IF(FR$5&gt;$G$4,0,SUMIFS(Fluxo!$O:$O,Fluxo!$U:$U,"&gt;"&amp;FQ$5,Fluxo!$U:$U,"&lt;="&amp;FR$5,Fluxo!$D:$D,$D81,Fluxo!$E:$E,"&lt;&gt;"&amp;"PERMUTANTE"))</f>
        <v>0</v>
      </c>
      <c r="FS81" s="18">
        <f>IF(FS$5&gt;$G$4,0,SUMIFS(Fluxo!$O:$O,Fluxo!$U:$U,"&gt;"&amp;FR$5,Fluxo!$U:$U,"&lt;="&amp;FS$5,Fluxo!$D:$D,$D81,Fluxo!$E:$E,"&lt;&gt;"&amp;"PERMUTANTE"))</f>
        <v>0</v>
      </c>
      <c r="FT81" s="18">
        <f>IF(FT$5&gt;$G$4,0,SUMIFS(Fluxo!$O:$O,Fluxo!$U:$U,"&gt;"&amp;FS$5,Fluxo!$U:$U,"&lt;="&amp;FT$5,Fluxo!$D:$D,$D81,Fluxo!$E:$E,"&lt;&gt;"&amp;"PERMUTANTE"))</f>
        <v>0</v>
      </c>
      <c r="FU81" s="18">
        <f>IF(FU$5&gt;$G$4,0,SUMIFS(Fluxo!$O:$O,Fluxo!$U:$U,"&gt;"&amp;FT$5,Fluxo!$U:$U,"&lt;="&amp;FU$5,Fluxo!$D:$D,$D81,Fluxo!$E:$E,"&lt;&gt;"&amp;"PERMUTANTE"))</f>
        <v>0</v>
      </c>
      <c r="FV81" s="18">
        <f>IF(FV$5&gt;$G$4,0,SUMIFS(Fluxo!$O:$O,Fluxo!$U:$U,"&gt;"&amp;FU$5,Fluxo!$U:$U,"&lt;="&amp;FV$5,Fluxo!$D:$D,$D81,Fluxo!$E:$E,"&lt;&gt;"&amp;"PERMUTANTE"))</f>
        <v>0</v>
      </c>
      <c r="FW81" s="18">
        <f>IF(FW$5&gt;$G$4,0,SUMIFS(Fluxo!$O:$O,Fluxo!$U:$U,"&gt;"&amp;FV$5,Fluxo!$U:$U,"&lt;="&amp;FW$5,Fluxo!$D:$D,$D81,Fluxo!$E:$E,"&lt;&gt;"&amp;"PERMUTANTE"))</f>
        <v>0</v>
      </c>
      <c r="FX81" s="18">
        <f>IF(FX$5&gt;$G$4,0,SUMIFS(Fluxo!$O:$O,Fluxo!$U:$U,"&gt;"&amp;FW$5,Fluxo!$U:$U,"&lt;="&amp;FX$5,Fluxo!$D:$D,$D81,Fluxo!$E:$E,"&lt;&gt;"&amp;"PERMUTANTE"))</f>
        <v>0</v>
      </c>
      <c r="FY81" s="18">
        <f>IF(FY$5&gt;$G$4,0,SUMIFS(Fluxo!$O:$O,Fluxo!$U:$U,"&gt;"&amp;FX$5,Fluxo!$U:$U,"&lt;="&amp;FY$5,Fluxo!$D:$D,$D81,Fluxo!$E:$E,"&lt;&gt;"&amp;"PERMUTANTE"))</f>
        <v>0</v>
      </c>
      <c r="FZ81" s="18">
        <f>IF(FZ$5&gt;$G$4,0,SUMIFS(Fluxo!$O:$O,Fluxo!$U:$U,"&gt;"&amp;FY$5,Fluxo!$U:$U,"&lt;="&amp;FZ$5,Fluxo!$D:$D,$D81,Fluxo!$E:$E,"&lt;&gt;"&amp;"PERMUTANTE"))</f>
        <v>0</v>
      </c>
      <c r="GA81" s="18">
        <f>IF(GA$5&gt;$G$4,0,SUMIFS(Fluxo!$O:$O,Fluxo!$U:$U,"&gt;"&amp;FZ$5,Fluxo!$U:$U,"&lt;="&amp;GA$5,Fluxo!$D:$D,$D81,Fluxo!$E:$E,"&lt;&gt;"&amp;"PERMUTANTE"))</f>
        <v>0</v>
      </c>
      <c r="GB81" s="18">
        <f>IF(GB$5&gt;$G$4,0,SUMIFS(Fluxo!$O:$O,Fluxo!$U:$U,"&gt;"&amp;GA$5,Fluxo!$U:$U,"&lt;="&amp;GB$5,Fluxo!$D:$D,$D81,Fluxo!$E:$E,"&lt;&gt;"&amp;"PERMUTANTE"))</f>
        <v>0</v>
      </c>
      <c r="GC81" s="18">
        <f>IF(GC$5&gt;$G$4,0,SUMIFS(Fluxo!$O:$O,Fluxo!$U:$U,"&gt;"&amp;GB$5,Fluxo!$U:$U,"&lt;="&amp;GC$5,Fluxo!$D:$D,$D81,Fluxo!$E:$E,"&lt;&gt;"&amp;"PERMUTANTE"))</f>
        <v>0</v>
      </c>
      <c r="GD81" s="18">
        <f>IF(GD$5&gt;$G$4,0,SUMIFS(Fluxo!$O:$O,Fluxo!$U:$U,"&gt;"&amp;GC$5,Fluxo!$U:$U,"&lt;="&amp;GD$5,Fluxo!$D:$D,$D81,Fluxo!$E:$E,"&lt;&gt;"&amp;"PERMUTANTE"))</f>
        <v>0</v>
      </c>
      <c r="GE81" s="18">
        <f>IF(GE$5&gt;$G$4,0,SUMIFS(Fluxo!$O:$O,Fluxo!$U:$U,"&gt;"&amp;GD$5,Fluxo!$U:$U,"&lt;="&amp;GE$5,Fluxo!$D:$D,$D81,Fluxo!$E:$E,"&lt;&gt;"&amp;"PERMUTANTE"))</f>
        <v>0</v>
      </c>
      <c r="GF81" s="18">
        <f>IF(GF$5&gt;$G$4,0,SUMIFS(Fluxo!$O:$O,Fluxo!$U:$U,"&gt;"&amp;GE$5,Fluxo!$U:$U,"&lt;="&amp;GF$5,Fluxo!$D:$D,$D81,Fluxo!$E:$E,"&lt;&gt;"&amp;"PERMUTANTE"))</f>
        <v>0</v>
      </c>
      <c r="GG81" s="18">
        <f>IF(GG$5&gt;$G$4,0,SUMIFS(Fluxo!$O:$O,Fluxo!$U:$U,"&gt;"&amp;GF$5,Fluxo!$U:$U,"&lt;="&amp;GG$5,Fluxo!$D:$D,$D81,Fluxo!$E:$E,"&lt;&gt;"&amp;"PERMUTANTE"))</f>
        <v>0</v>
      </c>
      <c r="GH81" s="18">
        <f>IF(GH$5&gt;$G$4,0,SUMIFS(Fluxo!$O:$O,Fluxo!$U:$U,"&gt;"&amp;GG$5,Fluxo!$U:$U,"&lt;="&amp;GH$5,Fluxo!$D:$D,$D81,Fluxo!$E:$E,"&lt;&gt;"&amp;"PERMUTANTE"))</f>
        <v>0</v>
      </c>
      <c r="GI81" s="18">
        <f>IF(GI$5&gt;$G$4,0,SUMIFS(Fluxo!$O:$O,Fluxo!$U:$U,"&gt;"&amp;GH$5,Fluxo!$U:$U,"&lt;="&amp;GI$5,Fluxo!$D:$D,$D81,Fluxo!$E:$E,"&lt;&gt;"&amp;"PERMUTANTE"))</f>
        <v>0</v>
      </c>
      <c r="GJ81" s="18">
        <f>IF(GJ$5&gt;$G$4,0,SUMIFS(Fluxo!$O:$O,Fluxo!$U:$U,"&gt;"&amp;GI$5,Fluxo!$U:$U,"&lt;="&amp;GJ$5,Fluxo!$D:$D,$D81,Fluxo!$E:$E,"&lt;&gt;"&amp;"PERMUTANTE"))</f>
        <v>0</v>
      </c>
      <c r="GK81" s="18">
        <f>IF(GK$5&gt;$G$4,0,SUMIFS(Fluxo!$O:$O,Fluxo!$U:$U,"&gt;"&amp;GJ$5,Fluxo!$U:$U,"&lt;="&amp;GK$5,Fluxo!$D:$D,$D81,Fluxo!$E:$E,"&lt;&gt;"&amp;"PERMUTANTE"))</f>
        <v>0</v>
      </c>
      <c r="GL81" s="18">
        <f>IF(GL$5&gt;$G$4,0,SUMIFS(Fluxo!$O:$O,Fluxo!$U:$U,"&gt;"&amp;GK$5,Fluxo!$U:$U,"&lt;="&amp;GL$5,Fluxo!$D:$D,$D81,Fluxo!$E:$E,"&lt;&gt;"&amp;"PERMUTANTE"))</f>
        <v>0</v>
      </c>
      <c r="GM81" s="18">
        <f>IF(GM$5&gt;$G$4,0,SUMIFS(Fluxo!$O:$O,Fluxo!$U:$U,"&gt;"&amp;GL$5,Fluxo!$U:$U,"&lt;="&amp;GM$5,Fluxo!$D:$D,$D81,Fluxo!$E:$E,"&lt;&gt;"&amp;"PERMUTANTE"))</f>
        <v>0</v>
      </c>
      <c r="GN81" s="18">
        <f>IF(GN$5&gt;$G$4,0,SUMIFS(Fluxo!$O:$O,Fluxo!$U:$U,"&gt;"&amp;GM$5,Fluxo!$U:$U,"&lt;="&amp;GN$5,Fluxo!$D:$D,$D81,Fluxo!$E:$E,"&lt;&gt;"&amp;"PERMUTANTE"))</f>
        <v>0</v>
      </c>
      <c r="GO81" s="18">
        <f>IF(GO$5&gt;$G$4,0,SUMIFS(Fluxo!$O:$O,Fluxo!$U:$U,"&gt;"&amp;GN$5,Fluxo!$U:$U,"&lt;="&amp;GO$5,Fluxo!$D:$D,$D81,Fluxo!$E:$E,"&lt;&gt;"&amp;"PERMUTANTE"))</f>
        <v>0</v>
      </c>
      <c r="GP81" s="18">
        <f>IF(GP$5&gt;$G$4,0,SUMIFS(Fluxo!$O:$O,Fluxo!$U:$U,"&gt;"&amp;GO$5,Fluxo!$U:$U,"&lt;="&amp;GP$5,Fluxo!$D:$D,$D81,Fluxo!$E:$E,"&lt;&gt;"&amp;"PERMUTANTE"))</f>
        <v>0</v>
      </c>
      <c r="GQ81" s="18">
        <f>IF(GQ$5&gt;$G$4,0,SUMIFS(Fluxo!$O:$O,Fluxo!$U:$U,"&gt;"&amp;GP$5,Fluxo!$U:$U,"&lt;="&amp;GQ$5,Fluxo!$D:$D,$D81,Fluxo!$E:$E,"&lt;&gt;"&amp;"PERMUTANTE"))</f>
        <v>0</v>
      </c>
      <c r="GR81" s="18">
        <f>IF(GR$5&gt;$G$4,0,SUMIFS(Fluxo!$O:$O,Fluxo!$U:$U,"&gt;"&amp;GQ$5,Fluxo!$U:$U,"&lt;="&amp;GR$5,Fluxo!$D:$D,$D81,Fluxo!$E:$E,"&lt;&gt;"&amp;"PERMUTANTE"))</f>
        <v>0</v>
      </c>
      <c r="GS81" s="18">
        <f>IF(GS$5&gt;$G$4,0,SUMIFS(Fluxo!$O:$O,Fluxo!$U:$U,"&gt;"&amp;GR$5,Fluxo!$U:$U,"&lt;="&amp;GS$5,Fluxo!$D:$D,$D81,Fluxo!$E:$E,"&lt;&gt;"&amp;"PERMUTANTE"))</f>
        <v>0</v>
      </c>
      <c r="GT81" s="18">
        <f>IF(GT$5&gt;$G$4,0,SUMIFS(Fluxo!$O:$O,Fluxo!$U:$U,"&gt;"&amp;GS$5,Fluxo!$U:$U,"&lt;="&amp;GT$5,Fluxo!$D:$D,$D81,Fluxo!$E:$E,"&lt;&gt;"&amp;"PERMUTANTE"))</f>
        <v>0</v>
      </c>
      <c r="GU81" s="18">
        <f>IF(GU$5&gt;$G$4,0,SUMIFS(Fluxo!$O:$O,Fluxo!$U:$U,"&gt;"&amp;GT$5,Fluxo!$U:$U,"&lt;="&amp;GU$5,Fluxo!$D:$D,$D81,Fluxo!$E:$E,"&lt;&gt;"&amp;"PERMUTANTE"))</f>
        <v>0</v>
      </c>
      <c r="GV81" s="18">
        <f>IF(GV$5&gt;$G$4,0,SUMIFS(Fluxo!$O:$O,Fluxo!$U:$U,"&gt;"&amp;GU$5,Fluxo!$U:$U,"&lt;="&amp;GV$5,Fluxo!$D:$D,$D81,Fluxo!$E:$E,"&lt;&gt;"&amp;"PERMUTANTE"))</f>
        <v>0</v>
      </c>
      <c r="GW81" s="18">
        <f>IF(GW$5&gt;$G$4,0,SUMIFS(Fluxo!$O:$O,Fluxo!$U:$U,"&gt;"&amp;GV$5,Fluxo!$U:$U,"&lt;="&amp;GW$5,Fluxo!$D:$D,$D81,Fluxo!$E:$E,"&lt;&gt;"&amp;"PERMUTANTE"))</f>
        <v>0</v>
      </c>
      <c r="GX81" s="18">
        <f>IF(GX$5&gt;$G$4,0,SUMIFS(Fluxo!$O:$O,Fluxo!$U:$U,"&gt;"&amp;GW$5,Fluxo!$U:$U,"&lt;="&amp;GX$5,Fluxo!$D:$D,$D81,Fluxo!$E:$E,"&lt;&gt;"&amp;"PERMUTANTE"))</f>
        <v>0</v>
      </c>
      <c r="GY81" s="18">
        <f>IF(GY$5&gt;$G$4,0,SUMIFS(Fluxo!$O:$O,Fluxo!$U:$U,"&gt;"&amp;GX$5,Fluxo!$U:$U,"&lt;="&amp;GY$5,Fluxo!$D:$D,$D81,Fluxo!$E:$E,"&lt;&gt;"&amp;"PERMUTANTE"))</f>
        <v>0</v>
      </c>
      <c r="GZ81" s="18">
        <f>IF(GZ$5&gt;$G$4,0,SUMIFS(Fluxo!$O:$O,Fluxo!$U:$U,"&gt;"&amp;GY$5,Fluxo!$U:$U,"&lt;="&amp;GZ$5,Fluxo!$D:$D,$D81,Fluxo!$E:$E,"&lt;&gt;"&amp;"PERMUTANTE"))</f>
        <v>0</v>
      </c>
      <c r="HA81" s="18">
        <f>IF(HA$5&gt;$G$4,0,SUMIFS(Fluxo!$O:$O,Fluxo!$U:$U,"&gt;"&amp;GZ$5,Fluxo!$U:$U,"&lt;="&amp;HA$5,Fluxo!$D:$D,$D81,Fluxo!$E:$E,"&lt;&gt;"&amp;"PERMUTANTE"))</f>
        <v>0</v>
      </c>
      <c r="HB81" s="18">
        <f>IF(HB$5&gt;$G$4,0,SUMIFS(Fluxo!$O:$O,Fluxo!$U:$U,"&gt;"&amp;HA$5,Fluxo!$U:$U,"&lt;="&amp;HB$5,Fluxo!$D:$D,$D81,Fluxo!$E:$E,"&lt;&gt;"&amp;"PERMUTANTE"))</f>
        <v>0</v>
      </c>
      <c r="HC81" s="18">
        <f>IF(HC$5&gt;$G$4,0,SUMIFS(Fluxo!$O:$O,Fluxo!$U:$U,"&gt;"&amp;HB$5,Fluxo!$U:$U,"&lt;="&amp;HC$5,Fluxo!$D:$D,$D81,Fluxo!$E:$E,"&lt;&gt;"&amp;"PERMUTANTE"))</f>
        <v>0</v>
      </c>
      <c r="HD81" s="18">
        <f>IF(HD$5&gt;$G$4,0,SUMIFS(Fluxo!$O:$O,Fluxo!$U:$U,"&gt;"&amp;HC$5,Fluxo!$U:$U,"&lt;="&amp;HD$5,Fluxo!$D:$D,$D81,Fluxo!$E:$E,"&lt;&gt;"&amp;"PERMUTANTE"))</f>
        <v>0</v>
      </c>
      <c r="HE81" s="18">
        <f>IF(HE$5&gt;$G$4,0,SUMIFS(Fluxo!$O:$O,Fluxo!$U:$U,"&gt;"&amp;HD$5,Fluxo!$U:$U,"&lt;="&amp;HE$5,Fluxo!$D:$D,$D81,Fluxo!$E:$E,"&lt;&gt;"&amp;"PERMUTANTE"))</f>
        <v>0</v>
      </c>
      <c r="HF81" s="18">
        <f>IF(HF$5&gt;$G$4,0,SUMIFS(Fluxo!$O:$O,Fluxo!$U:$U,"&gt;"&amp;HE$5,Fluxo!$U:$U,"&lt;="&amp;HF$5,Fluxo!$D:$D,$D81,Fluxo!$E:$E,"&lt;&gt;"&amp;"PERMUTANTE"))</f>
        <v>0</v>
      </c>
    </row>
    <row r="82" spans="1:214">
      <c r="A82" s="20">
        <f t="shared" si="11"/>
        <v>72</v>
      </c>
      <c r="B82" s="140" t="str">
        <f>'Check Carteira'!C74</f>
        <v>E.1016.99.01.0182</v>
      </c>
      <c r="C82" s="141">
        <v>1</v>
      </c>
      <c r="D82" s="129" t="str">
        <f>'Check Carteira'!F74</f>
        <v>A-0182</v>
      </c>
      <c r="E82" s="21">
        <f>IFERROR(INDEX(Contratos!L:L,MATCH(D82,Contratos!R:R,0)),"")</f>
        <v>45231</v>
      </c>
      <c r="F82" s="139">
        <f>IFERROR(INDEX(Contratos!G:G,MATCH(D82,Contratos!R:R,0)),"")</f>
        <v>1120380.8999999999</v>
      </c>
      <c r="H82" s="83">
        <f t="shared" si="10"/>
        <v>191046.83999999997</v>
      </c>
      <c r="J82" s="18">
        <f>IF(J$5&gt;$G$4,0,SUMIFS(Fluxo!$O:$O,Fluxo!$U:$U,"&gt;"&amp;I$5,Fluxo!$U:$U,"&lt;="&amp;J$5,Fluxo!$D:$D,$D82))</f>
        <v>0</v>
      </c>
      <c r="K82" s="18">
        <f>IF(K$5&gt;$G$4,0,SUMIFS(Fluxo!$O:$O,Fluxo!$U:$U,"&gt;"&amp;J$5,Fluxo!$U:$U,"&lt;="&amp;K$5,Fluxo!$D:$D,$D82))</f>
        <v>0</v>
      </c>
      <c r="L82" s="18">
        <f>IF(L$5&gt;$G$4,0,SUMIFS(Fluxo!$O:$O,Fluxo!$U:$U,"&gt;"&amp;K$5,Fluxo!$U:$U,"&lt;="&amp;L$5,Fluxo!$D:$D,$D82))</f>
        <v>0</v>
      </c>
      <c r="M82" s="18">
        <f>IF(M$5&gt;$G$4,0,SUMIFS(Fluxo!$O:$O,Fluxo!$U:$U,"&gt;"&amp;L$5,Fluxo!$U:$U,"&lt;="&amp;M$5,Fluxo!$D:$D,$D82))</f>
        <v>0</v>
      </c>
      <c r="N82" s="18">
        <f>IF(N$5&gt;$G$4,0,SUMIFS(Fluxo!$O:$O,Fluxo!$U:$U,"&gt;"&amp;M$5,Fluxo!$U:$U,"&lt;="&amp;N$5,Fluxo!$D:$D,$D82))</f>
        <v>0</v>
      </c>
      <c r="O82" s="18">
        <f>IF(O$5&gt;$G$4,0,SUMIFS(Fluxo!$O:$O,Fluxo!$U:$U,"&gt;"&amp;N$5,Fluxo!$U:$U,"&lt;="&amp;O$5,Fluxo!$D:$D,$D82))</f>
        <v>0</v>
      </c>
      <c r="P82" s="18">
        <f>IF(P$5&gt;$G$4,0,SUMIFS(Fluxo!$O:$O,Fluxo!$U:$U,"&gt;"&amp;O$5,Fluxo!$U:$U,"&lt;="&amp;P$5,Fluxo!$D:$D,$D82))</f>
        <v>0</v>
      </c>
      <c r="Q82" s="18">
        <f>IF(Q$5&gt;$G$4,0,SUMIFS(Fluxo!$O:$O,Fluxo!$U:$U,"&gt;"&amp;P$5,Fluxo!$U:$U,"&lt;="&amp;Q$5,Fluxo!$D:$D,$D82))</f>
        <v>109762.23999999999</v>
      </c>
      <c r="R82" s="18">
        <f>IF(R$5&gt;$G$4,0,SUMIFS(Fluxo!$O:$O,Fluxo!$U:$U,"&gt;"&amp;Q$5,Fluxo!$U:$U,"&lt;="&amp;R$5,Fluxo!$D:$D,$D82))</f>
        <v>5134.29</v>
      </c>
      <c r="S82" s="18">
        <f>IF(S$5&gt;$G$4,0,SUMIFS(Fluxo!$O:$O,Fluxo!$U:$U,"&gt;"&amp;R$5,Fluxo!$U:$U,"&lt;="&amp;S$5,Fluxo!$D:$D,$D82,Fluxo!$E:$E,"&lt;&gt;"&amp;"PERMUTANTE"))</f>
        <v>5030.4799999999996</v>
      </c>
      <c r="T82" s="18">
        <f>IF(T$5&gt;$G$4,0,SUMIFS(Fluxo!$O:$O,Fluxo!$U:$U,"&gt;"&amp;S$5,Fluxo!$U:$U,"&lt;="&amp;T$5,Fluxo!$D:$D,$D82,Fluxo!$E:$E,"&lt;&gt;"&amp;"PERMUTANTE"))</f>
        <v>5045.8999999999996</v>
      </c>
      <c r="U82" s="18">
        <f>IF(U$5&gt;$G$4,0,SUMIFS(Fluxo!$O:$O,Fluxo!$U:$U,"&gt;"&amp;T$5,Fluxo!$U:$U,"&lt;="&amp;U$5,Fluxo!$D:$D,$D82,Fluxo!$E:$E,"&lt;&gt;"&amp;"PERMUTANTE"))</f>
        <v>20059.52</v>
      </c>
      <c r="V82" s="18">
        <f>IF(V$5&gt;$G$4,0,SUMIFS(Fluxo!$O:$O,Fluxo!$U:$U,"&gt;"&amp;U$5,Fluxo!$U:$U,"&lt;="&amp;V$5,Fluxo!$D:$D,$D82,Fluxo!$E:$E,"&lt;&gt;"&amp;"PERMUTANTE"))</f>
        <v>5066.18</v>
      </c>
      <c r="W82" s="18">
        <f>IF(W$5&gt;$G$4,0,SUMIFS(Fluxo!$O:$O,Fluxo!$U:$U,"&gt;"&amp;V$5,Fluxo!$U:$U,"&lt;="&amp;W$5,Fluxo!$D:$D,$D82,Fluxo!$E:$E,"&lt;&gt;"&amp;"PERMUTANTE"))</f>
        <v>5080.33</v>
      </c>
      <c r="X82" s="18">
        <f>IF(X$5&gt;$G$4,0,SUMIFS(Fluxo!$O:$O,Fluxo!$U:$U,"&gt;"&amp;W$5,Fluxo!$U:$U,"&lt;="&amp;X$5,Fluxo!$D:$D,$D82,Fluxo!$E:$E,"&lt;&gt;"&amp;"PERMUTANTE"))</f>
        <v>5106.53</v>
      </c>
      <c r="Y82" s="18">
        <f>IF(Y$5&gt;$G$4,0,SUMIFS(Fluxo!$O:$O,Fluxo!$U:$U,"&gt;"&amp;X$5,Fluxo!$U:$U,"&lt;="&amp;Y$5,Fluxo!$D:$D,$D82,Fluxo!$E:$E,"&lt;&gt;"&amp;"PERMUTANTE"))</f>
        <v>5150.57</v>
      </c>
      <c r="Z82" s="18">
        <f>IF(Z$5&gt;$G$4,0,SUMIFS(Fluxo!$O:$O,Fluxo!$U:$U,"&gt;"&amp;Y$5,Fluxo!$U:$U,"&lt;="&amp;Z$5,Fluxo!$D:$D,$D82,Fluxo!$E:$E,"&lt;&gt;"&amp;"PERMUTANTE"))</f>
        <v>5187.38</v>
      </c>
      <c r="AA82" s="18">
        <f>IF(AA$5&gt;$G$4,0,SUMIFS(Fluxo!$O:$O,Fluxo!$U:$U,"&gt;"&amp;Z$5,Fluxo!$U:$U,"&lt;="&amp;AA$5,Fluxo!$D:$D,$D82,Fluxo!$E:$E,"&lt;&gt;"&amp;"PERMUTANTE"))</f>
        <v>20423.420000000002</v>
      </c>
      <c r="AB82" s="18">
        <f>IF(AB$5&gt;$G$4,0,SUMIFS(Fluxo!$O:$O,Fluxo!$U:$U,"&gt;"&amp;AA$5,Fluxo!$U:$U,"&lt;="&amp;AB$5,Fluxo!$D:$D,$D82,Fluxo!$E:$E,"&lt;&gt;"&amp;"PERMUTANTE"))</f>
        <v>0</v>
      </c>
      <c r="AC82" s="18">
        <f>IF(AC$5&gt;$G$4,0,SUMIFS(Fluxo!$O:$O,Fluxo!$U:$U,"&gt;"&amp;AB$5,Fluxo!$U:$U,"&lt;="&amp;AC$5,Fluxo!$D:$D,$D82,Fluxo!$E:$E,"&lt;&gt;"&amp;"PERMUTANTE"))</f>
        <v>0</v>
      </c>
      <c r="AD82" s="18">
        <f>IF(AD$5&gt;$G$4,0,SUMIFS(Fluxo!$O:$O,Fluxo!$U:$U,"&gt;"&amp;AC$5,Fluxo!$U:$U,"&lt;="&amp;AD$5,Fluxo!$D:$D,$D82,Fluxo!$E:$E,"&lt;&gt;"&amp;"PERMUTANTE"))</f>
        <v>0</v>
      </c>
      <c r="AE82" s="18">
        <f>IF(AE$5&gt;$G$4,0,SUMIFS(Fluxo!$O:$O,Fluxo!$U:$U,"&gt;"&amp;AD$5,Fluxo!$U:$U,"&lt;="&amp;AE$5,Fluxo!$D:$D,$D82,Fluxo!$E:$E,"&lt;&gt;"&amp;"PERMUTANTE"))</f>
        <v>0</v>
      </c>
      <c r="AF82" s="18">
        <f>IF(AF$5&gt;$G$4,0,SUMIFS(Fluxo!$O:$O,Fluxo!$U:$U,"&gt;"&amp;AE$5,Fluxo!$U:$U,"&lt;="&amp;AF$5,Fluxo!$D:$D,$D82,Fluxo!$E:$E,"&lt;&gt;"&amp;"PERMUTANTE"))</f>
        <v>0</v>
      </c>
      <c r="AG82" s="18">
        <f>IF(AG$5&gt;$G$4,0,SUMIFS(Fluxo!$O:$O,Fluxo!$U:$U,"&gt;"&amp;AF$5,Fluxo!$U:$U,"&lt;="&amp;AG$5,Fluxo!$D:$D,$D82,Fluxo!$E:$E,"&lt;&gt;"&amp;"PERMUTANTE"))</f>
        <v>0</v>
      </c>
      <c r="AH82" s="18">
        <f>IF(AH$5&gt;$G$4,0,SUMIFS(Fluxo!$O:$O,Fluxo!$U:$U,"&gt;"&amp;AG$5,Fluxo!$U:$U,"&lt;="&amp;AH$5,Fluxo!$D:$D,$D82,Fluxo!$E:$E,"&lt;&gt;"&amp;"PERMUTANTE"))</f>
        <v>0</v>
      </c>
      <c r="AI82" s="18">
        <f>IF(AI$5&gt;$G$4,0,SUMIFS(Fluxo!$O:$O,Fluxo!$U:$U,"&gt;"&amp;AH$5,Fluxo!$U:$U,"&lt;="&amp;AI$5,Fluxo!$D:$D,$D82,Fluxo!$E:$E,"&lt;&gt;"&amp;"PERMUTANTE"))</f>
        <v>0</v>
      </c>
      <c r="AJ82" s="18">
        <f>IF(AJ$5&gt;$G$4,0,SUMIFS(Fluxo!$O:$O,Fluxo!$U:$U,"&gt;"&amp;AI$5,Fluxo!$U:$U,"&lt;="&amp;AJ$5,Fluxo!$D:$D,$D82,Fluxo!$E:$E,"&lt;&gt;"&amp;"PERMUTANTE"))</f>
        <v>0</v>
      </c>
      <c r="AK82" s="18">
        <f>IF(AK$5&gt;$G$4,0,SUMIFS(Fluxo!$O:$O,Fluxo!$U:$U,"&gt;"&amp;AJ$5,Fluxo!$U:$U,"&lt;="&amp;AK$5,Fluxo!$D:$D,$D82,Fluxo!$E:$E,"&lt;&gt;"&amp;"PERMUTANTE"))</f>
        <v>0</v>
      </c>
      <c r="AL82" s="18">
        <f>IF(AL$5&gt;$G$4,0,SUMIFS(Fluxo!$O:$O,Fluxo!$U:$U,"&gt;"&amp;AK$5,Fluxo!$U:$U,"&lt;="&amp;AL$5,Fluxo!$D:$D,$D82,Fluxo!$E:$E,"&lt;&gt;"&amp;"PERMUTANTE"))</f>
        <v>0</v>
      </c>
      <c r="AM82" s="18">
        <f>IF(AM$5&gt;$G$4,0,SUMIFS(Fluxo!$O:$O,Fluxo!$U:$U,"&gt;"&amp;AL$5,Fluxo!$U:$U,"&lt;="&amp;AM$5,Fluxo!$D:$D,$D82,Fluxo!$E:$E,"&lt;&gt;"&amp;"PERMUTANTE"))</f>
        <v>0</v>
      </c>
      <c r="AN82" s="18">
        <f>IF(AN$5&gt;$G$4,0,SUMIFS(Fluxo!$O:$O,Fluxo!$U:$U,"&gt;"&amp;AM$5,Fluxo!$U:$U,"&lt;="&amp;AN$5,Fluxo!$D:$D,$D82,Fluxo!$E:$E,"&lt;&gt;"&amp;"PERMUTANTE"))</f>
        <v>0</v>
      </c>
      <c r="AO82" s="18">
        <f>IF(AO$5&gt;$G$4,0,SUMIFS(Fluxo!$O:$O,Fluxo!$U:$U,"&gt;"&amp;AN$5,Fluxo!$U:$U,"&lt;="&amp;AO$5,Fluxo!$D:$D,$D82,Fluxo!$E:$E,"&lt;&gt;"&amp;"PERMUTANTE"))</f>
        <v>0</v>
      </c>
      <c r="AP82" s="18">
        <f>IF(AP$5&gt;$G$4,0,SUMIFS(Fluxo!$O:$O,Fluxo!$U:$U,"&gt;"&amp;AO$5,Fluxo!$U:$U,"&lt;="&amp;AP$5,Fluxo!$D:$D,$D82,Fluxo!$E:$E,"&lt;&gt;"&amp;"PERMUTANTE"))</f>
        <v>0</v>
      </c>
      <c r="AQ82" s="18">
        <f>IF(AQ$5&gt;$G$4,0,SUMIFS(Fluxo!$O:$O,Fluxo!$U:$U,"&gt;"&amp;AP$5,Fluxo!$U:$U,"&lt;="&amp;AQ$5,Fluxo!$D:$D,$D82,Fluxo!$E:$E,"&lt;&gt;"&amp;"PERMUTANTE"))</f>
        <v>0</v>
      </c>
      <c r="AR82" s="18">
        <f>IF(AR$5&gt;$G$4,0,SUMIFS(Fluxo!$O:$O,Fluxo!$U:$U,"&gt;"&amp;AQ$5,Fluxo!$U:$U,"&lt;="&amp;AR$5,Fluxo!$D:$D,$D82,Fluxo!$E:$E,"&lt;&gt;"&amp;"PERMUTANTE"))</f>
        <v>0</v>
      </c>
      <c r="AS82" s="18">
        <f>IF(AS$5&gt;$G$4,0,SUMIFS(Fluxo!$O:$O,Fluxo!$U:$U,"&gt;"&amp;AR$5,Fluxo!$U:$U,"&lt;="&amp;AS$5,Fluxo!$D:$D,$D82,Fluxo!$E:$E,"&lt;&gt;"&amp;"PERMUTANTE"))</f>
        <v>0</v>
      </c>
      <c r="AT82" s="18">
        <f>IF(AT$5&gt;$G$4,0,SUMIFS(Fluxo!$O:$O,Fluxo!$U:$U,"&gt;"&amp;AS$5,Fluxo!$U:$U,"&lt;="&amp;AT$5,Fluxo!$D:$D,$D82,Fluxo!$E:$E,"&lt;&gt;"&amp;"PERMUTANTE"))</f>
        <v>0</v>
      </c>
      <c r="AU82" s="18">
        <f>IF(AU$5&gt;$G$4,0,SUMIFS(Fluxo!$O:$O,Fluxo!$U:$U,"&gt;"&amp;AT$5,Fluxo!$U:$U,"&lt;="&amp;AU$5,Fluxo!$D:$D,$D82,Fluxo!$E:$E,"&lt;&gt;"&amp;"PERMUTANTE"))</f>
        <v>0</v>
      </c>
      <c r="AV82" s="18">
        <f>IF(AV$5&gt;$G$4,0,SUMIFS(Fluxo!$O:$O,Fluxo!$U:$U,"&gt;"&amp;AU$5,Fluxo!$U:$U,"&lt;="&amp;AV$5,Fluxo!$D:$D,$D82,Fluxo!$E:$E,"&lt;&gt;"&amp;"PERMUTANTE"))</f>
        <v>0</v>
      </c>
      <c r="AW82" s="18">
        <f>IF(AW$5&gt;$G$4,0,SUMIFS(Fluxo!$O:$O,Fluxo!$U:$U,"&gt;"&amp;AV$5,Fluxo!$U:$U,"&lt;="&amp;AW$5,Fluxo!$D:$D,$D82,Fluxo!$E:$E,"&lt;&gt;"&amp;"PERMUTANTE"))</f>
        <v>0</v>
      </c>
      <c r="AX82" s="18">
        <f>IF(AX$5&gt;$G$4,0,SUMIFS(Fluxo!$O:$O,Fluxo!$U:$U,"&gt;"&amp;AW$5,Fluxo!$U:$U,"&lt;="&amp;AX$5,Fluxo!$D:$D,$D82,Fluxo!$E:$E,"&lt;&gt;"&amp;"PERMUTANTE"))</f>
        <v>0</v>
      </c>
      <c r="AY82" s="18">
        <f>IF(AY$5&gt;$G$4,0,SUMIFS(Fluxo!$O:$O,Fluxo!$U:$U,"&gt;"&amp;AX$5,Fluxo!$U:$U,"&lt;="&amp;AY$5,Fluxo!$D:$D,$D82,Fluxo!$E:$E,"&lt;&gt;"&amp;"PERMUTANTE"))</f>
        <v>0</v>
      </c>
      <c r="AZ82" s="18">
        <f>IF(AZ$5&gt;$G$4,0,SUMIFS(Fluxo!$O:$O,Fluxo!$U:$U,"&gt;"&amp;AY$5,Fluxo!$U:$U,"&lt;="&amp;AZ$5,Fluxo!$D:$D,$D82,Fluxo!$E:$E,"&lt;&gt;"&amp;"PERMUTANTE"))</f>
        <v>0</v>
      </c>
      <c r="BA82" s="18">
        <f>IF(BA$5&gt;$G$4,0,SUMIFS(Fluxo!$O:$O,Fluxo!$U:$U,"&gt;"&amp;AZ$5,Fluxo!$U:$U,"&lt;="&amp;BA$5,Fluxo!$D:$D,$D82,Fluxo!$E:$E,"&lt;&gt;"&amp;"PERMUTANTE"))</f>
        <v>0</v>
      </c>
      <c r="BB82" s="18">
        <f>IF(BB$5&gt;$G$4,0,SUMIFS(Fluxo!$O:$O,Fluxo!$U:$U,"&gt;"&amp;BA$5,Fluxo!$U:$U,"&lt;="&amp;BB$5,Fluxo!$D:$D,$D82,Fluxo!$E:$E,"&lt;&gt;"&amp;"PERMUTANTE"))</f>
        <v>0</v>
      </c>
      <c r="BC82" s="18">
        <f>IF(BC$5&gt;$G$4,0,SUMIFS(Fluxo!$O:$O,Fluxo!$U:$U,"&gt;"&amp;BB$5,Fluxo!$U:$U,"&lt;="&amp;BC$5,Fluxo!$D:$D,$D82,Fluxo!$E:$E,"&lt;&gt;"&amp;"PERMUTANTE"))</f>
        <v>0</v>
      </c>
      <c r="BD82" s="18">
        <f>IF(BD$5&gt;$G$4,0,SUMIFS(Fluxo!$O:$O,Fluxo!$U:$U,"&gt;"&amp;BC$5,Fluxo!$U:$U,"&lt;="&amp;BD$5,Fluxo!$D:$D,$D82,Fluxo!$E:$E,"&lt;&gt;"&amp;"PERMUTANTE"))</f>
        <v>0</v>
      </c>
      <c r="BE82" s="18">
        <f>IF(BE$5&gt;$G$4,0,SUMIFS(Fluxo!$O:$O,Fluxo!$U:$U,"&gt;"&amp;BD$5,Fluxo!$U:$U,"&lt;="&amp;BE$5,Fluxo!$D:$D,$D82,Fluxo!$E:$E,"&lt;&gt;"&amp;"PERMUTANTE"))</f>
        <v>0</v>
      </c>
      <c r="BF82" s="18">
        <f>IF(BF$5&gt;$G$4,0,SUMIFS(Fluxo!$O:$O,Fluxo!$U:$U,"&gt;"&amp;BE$5,Fluxo!$U:$U,"&lt;="&amp;BF$5,Fluxo!$D:$D,$D82,Fluxo!$E:$E,"&lt;&gt;"&amp;"PERMUTANTE"))</f>
        <v>0</v>
      </c>
      <c r="BG82" s="18">
        <f>IF(BG$5&gt;$G$4,0,SUMIFS(Fluxo!$O:$O,Fluxo!$U:$U,"&gt;"&amp;BF$5,Fluxo!$U:$U,"&lt;="&amp;BG$5,Fluxo!$D:$D,$D82,Fluxo!$E:$E,"&lt;&gt;"&amp;"PERMUTANTE"))</f>
        <v>0</v>
      </c>
      <c r="BH82" s="18">
        <f>IF(BH$5&gt;$G$4,0,SUMIFS(Fluxo!$O:$O,Fluxo!$U:$U,"&gt;"&amp;BG$5,Fluxo!$U:$U,"&lt;="&amp;BH$5,Fluxo!$D:$D,$D82,Fluxo!$E:$E,"&lt;&gt;"&amp;"PERMUTANTE"))</f>
        <v>0</v>
      </c>
      <c r="BI82" s="18">
        <f>IF(BI$5&gt;$G$4,0,SUMIFS(Fluxo!$O:$O,Fluxo!$U:$U,"&gt;"&amp;BH$5,Fluxo!$U:$U,"&lt;="&amp;BI$5,Fluxo!$D:$D,$D82,Fluxo!$E:$E,"&lt;&gt;"&amp;"PERMUTANTE"))</f>
        <v>0</v>
      </c>
      <c r="BJ82" s="18">
        <f>IF(BJ$5&gt;$G$4,0,SUMIFS(Fluxo!$O:$O,Fluxo!$U:$U,"&gt;"&amp;BI$5,Fluxo!$U:$U,"&lt;="&amp;BJ$5,Fluxo!$D:$D,$D82,Fluxo!$E:$E,"&lt;&gt;"&amp;"PERMUTANTE"))</f>
        <v>0</v>
      </c>
      <c r="BK82" s="18">
        <f>IF(BK$5&gt;$G$4,0,SUMIFS(Fluxo!$O:$O,Fluxo!$U:$U,"&gt;"&amp;BJ$5,Fluxo!$U:$U,"&lt;="&amp;BK$5,Fluxo!$D:$D,$D82,Fluxo!$E:$E,"&lt;&gt;"&amp;"PERMUTANTE"))</f>
        <v>0</v>
      </c>
      <c r="BL82" s="18">
        <f>IF(BL$5&gt;$G$4,0,SUMIFS(Fluxo!$O:$O,Fluxo!$U:$U,"&gt;"&amp;BK$5,Fluxo!$U:$U,"&lt;="&amp;BL$5,Fluxo!$D:$D,$D82,Fluxo!$E:$E,"&lt;&gt;"&amp;"PERMUTANTE"))</f>
        <v>0</v>
      </c>
      <c r="BM82" s="18">
        <f>IF(BM$5&gt;$G$4,0,SUMIFS(Fluxo!$O:$O,Fluxo!$U:$U,"&gt;"&amp;BL$5,Fluxo!$U:$U,"&lt;="&amp;BM$5,Fluxo!$D:$D,$D82,Fluxo!$E:$E,"&lt;&gt;"&amp;"PERMUTANTE"))</f>
        <v>0</v>
      </c>
      <c r="BN82" s="18">
        <f>IF(BN$5&gt;$G$4,0,SUMIFS(Fluxo!$O:$O,Fluxo!$U:$U,"&gt;"&amp;BM$5,Fluxo!$U:$U,"&lt;="&amp;BN$5,Fluxo!$D:$D,$D82,Fluxo!$E:$E,"&lt;&gt;"&amp;"PERMUTANTE"))</f>
        <v>0</v>
      </c>
      <c r="BO82" s="18">
        <f>IF(BO$5&gt;$G$4,0,SUMIFS(Fluxo!$O:$O,Fluxo!$U:$U,"&gt;"&amp;BN$5,Fluxo!$U:$U,"&lt;="&amp;BO$5,Fluxo!$D:$D,$D82,Fluxo!$E:$E,"&lt;&gt;"&amp;"PERMUTANTE"))</f>
        <v>0</v>
      </c>
      <c r="BP82" s="18">
        <f>IF(BP$5&gt;$G$4,0,SUMIFS(Fluxo!$O:$O,Fluxo!$U:$U,"&gt;"&amp;BO$5,Fluxo!$U:$U,"&lt;="&amp;BP$5,Fluxo!$D:$D,$D82,Fluxo!$E:$E,"&lt;&gt;"&amp;"PERMUTANTE"))</f>
        <v>0</v>
      </c>
      <c r="BQ82" s="18">
        <f>IF(BQ$5&gt;$G$4,0,SUMIFS(Fluxo!$O:$O,Fluxo!$U:$U,"&gt;"&amp;BP$5,Fluxo!$U:$U,"&lt;="&amp;BQ$5,Fluxo!$D:$D,$D82,Fluxo!$E:$E,"&lt;&gt;"&amp;"PERMUTANTE"))</f>
        <v>0</v>
      </c>
      <c r="BR82" s="18">
        <f>IF(BR$5&gt;$G$4,0,SUMIFS(Fluxo!$O:$O,Fluxo!$U:$U,"&gt;"&amp;BQ$5,Fluxo!$U:$U,"&lt;="&amp;BR$5,Fluxo!$D:$D,$D82,Fluxo!$E:$E,"&lt;&gt;"&amp;"PERMUTANTE"))</f>
        <v>0</v>
      </c>
      <c r="BS82" s="18">
        <f>IF(BS$5&gt;$G$4,0,SUMIFS(Fluxo!$O:$O,Fluxo!$U:$U,"&gt;"&amp;BR$5,Fluxo!$U:$U,"&lt;="&amp;BS$5,Fluxo!$D:$D,$D82,Fluxo!$E:$E,"&lt;&gt;"&amp;"PERMUTANTE"))</f>
        <v>0</v>
      </c>
      <c r="BT82" s="18">
        <f>IF(BT$5&gt;$G$4,0,SUMIFS(Fluxo!$O:$O,Fluxo!$U:$U,"&gt;"&amp;BS$5,Fluxo!$U:$U,"&lt;="&amp;BT$5,Fluxo!$D:$D,$D82,Fluxo!$E:$E,"&lt;&gt;"&amp;"PERMUTANTE"))</f>
        <v>0</v>
      </c>
      <c r="BU82" s="18">
        <f>IF(BU$5&gt;$G$4,0,SUMIFS(Fluxo!$O:$O,Fluxo!$U:$U,"&gt;"&amp;BT$5,Fluxo!$U:$U,"&lt;="&amp;BU$5,Fluxo!$D:$D,$D82,Fluxo!$E:$E,"&lt;&gt;"&amp;"PERMUTANTE"))</f>
        <v>0</v>
      </c>
      <c r="BV82" s="18">
        <f>IF(BV$5&gt;$G$4,0,SUMIFS(Fluxo!$O:$O,Fluxo!$U:$U,"&gt;"&amp;BU$5,Fluxo!$U:$U,"&lt;="&amp;BV$5,Fluxo!$D:$D,$D82,Fluxo!$E:$E,"&lt;&gt;"&amp;"PERMUTANTE"))</f>
        <v>0</v>
      </c>
      <c r="BW82" s="18">
        <f>IF(BW$5&gt;$G$4,0,SUMIFS(Fluxo!$O:$O,Fluxo!$U:$U,"&gt;"&amp;BV$5,Fluxo!$U:$U,"&lt;="&amp;BW$5,Fluxo!$D:$D,$D82,Fluxo!$E:$E,"&lt;&gt;"&amp;"PERMUTANTE"))</f>
        <v>0</v>
      </c>
      <c r="BX82" s="18">
        <f>IF(BX$5&gt;$G$4,0,SUMIFS(Fluxo!$O:$O,Fluxo!$U:$U,"&gt;"&amp;BW$5,Fluxo!$U:$U,"&lt;="&amp;BX$5,Fluxo!$D:$D,$D82,Fluxo!$E:$E,"&lt;&gt;"&amp;"PERMUTANTE"))</f>
        <v>0</v>
      </c>
      <c r="BY82" s="18">
        <f>IF(BY$5&gt;$G$4,0,SUMIFS(Fluxo!$O:$O,Fluxo!$U:$U,"&gt;"&amp;BX$5,Fluxo!$U:$U,"&lt;="&amp;BY$5,Fluxo!$D:$D,$D82,Fluxo!$E:$E,"&lt;&gt;"&amp;"PERMUTANTE"))</f>
        <v>0</v>
      </c>
      <c r="BZ82" s="18">
        <f>IF(BZ$5&gt;$G$4,0,SUMIFS(Fluxo!$O:$O,Fluxo!$U:$U,"&gt;"&amp;BY$5,Fluxo!$U:$U,"&lt;="&amp;BZ$5,Fluxo!$D:$D,$D82,Fluxo!$E:$E,"&lt;&gt;"&amp;"PERMUTANTE"))</f>
        <v>0</v>
      </c>
      <c r="CA82" s="18">
        <f>IF(CA$5&gt;$G$4,0,SUMIFS(Fluxo!$O:$O,Fluxo!$U:$U,"&gt;"&amp;BZ$5,Fluxo!$U:$U,"&lt;="&amp;CA$5,Fluxo!$D:$D,$D82,Fluxo!$E:$E,"&lt;&gt;"&amp;"PERMUTANTE"))</f>
        <v>0</v>
      </c>
      <c r="CB82" s="18">
        <f>IF(CB$5&gt;$G$4,0,SUMIFS(Fluxo!$O:$O,Fluxo!$U:$U,"&gt;"&amp;CA$5,Fluxo!$U:$U,"&lt;="&amp;CB$5,Fluxo!$D:$D,$D82,Fluxo!$E:$E,"&lt;&gt;"&amp;"PERMUTANTE"))</f>
        <v>0</v>
      </c>
      <c r="CC82" s="18">
        <f>IF(CC$5&gt;$G$4,0,SUMIFS(Fluxo!$O:$O,Fluxo!$U:$U,"&gt;"&amp;CB$5,Fluxo!$U:$U,"&lt;="&amp;CC$5,Fluxo!$D:$D,$D82,Fluxo!$E:$E,"&lt;&gt;"&amp;"PERMUTANTE"))</f>
        <v>0</v>
      </c>
      <c r="CD82" s="18">
        <f>IF(CD$5&gt;$G$4,0,SUMIFS(Fluxo!$O:$O,Fluxo!$U:$U,"&gt;"&amp;CC$5,Fluxo!$U:$U,"&lt;="&amp;CD$5,Fluxo!$D:$D,$D82,Fluxo!$E:$E,"&lt;&gt;"&amp;"PERMUTANTE"))</f>
        <v>0</v>
      </c>
      <c r="CE82" s="18">
        <f>IF(CE$5&gt;$G$4,0,SUMIFS(Fluxo!$O:$O,Fluxo!$U:$U,"&gt;"&amp;CD$5,Fluxo!$U:$U,"&lt;="&amp;CE$5,Fluxo!$D:$D,$D82,Fluxo!$E:$E,"&lt;&gt;"&amp;"PERMUTANTE"))</f>
        <v>0</v>
      </c>
      <c r="CF82" s="18">
        <f>IF(CF$5&gt;$G$4,0,SUMIFS(Fluxo!$O:$O,Fluxo!$U:$U,"&gt;"&amp;CE$5,Fluxo!$U:$U,"&lt;="&amp;CF$5,Fluxo!$D:$D,$D82,Fluxo!$E:$E,"&lt;&gt;"&amp;"PERMUTANTE"))</f>
        <v>0</v>
      </c>
      <c r="CG82" s="18">
        <f>IF(CG$5&gt;$G$4,0,SUMIFS(Fluxo!$O:$O,Fluxo!$U:$U,"&gt;"&amp;CF$5,Fluxo!$U:$U,"&lt;="&amp;CG$5,Fluxo!$D:$D,$D82,Fluxo!$E:$E,"&lt;&gt;"&amp;"PERMUTANTE"))</f>
        <v>0</v>
      </c>
      <c r="CH82" s="18">
        <f>IF(CH$5&gt;$G$4,0,SUMIFS(Fluxo!$O:$O,Fluxo!$U:$U,"&gt;"&amp;CG$5,Fluxo!$U:$U,"&lt;="&amp;CH$5,Fluxo!$D:$D,$D82,Fluxo!$E:$E,"&lt;&gt;"&amp;"PERMUTANTE"))</f>
        <v>0</v>
      </c>
      <c r="CI82" s="18">
        <f>IF(CI$5&gt;$G$4,0,SUMIFS(Fluxo!$O:$O,Fluxo!$U:$U,"&gt;"&amp;CH$5,Fluxo!$U:$U,"&lt;="&amp;CI$5,Fluxo!$D:$D,$D82,Fluxo!$E:$E,"&lt;&gt;"&amp;"PERMUTANTE"))</f>
        <v>0</v>
      </c>
      <c r="CJ82" s="18">
        <f>IF(CJ$5&gt;$G$4,0,SUMIFS(Fluxo!$O:$O,Fluxo!$U:$U,"&gt;"&amp;CI$5,Fluxo!$U:$U,"&lt;="&amp;CJ$5,Fluxo!$D:$D,$D82,Fluxo!$E:$E,"&lt;&gt;"&amp;"PERMUTANTE"))</f>
        <v>0</v>
      </c>
      <c r="CK82" s="18">
        <f>IF(CK$5&gt;$G$4,0,SUMIFS(Fluxo!$O:$O,Fluxo!$U:$U,"&gt;"&amp;CJ$5,Fluxo!$U:$U,"&lt;="&amp;CK$5,Fluxo!$D:$D,$D82,Fluxo!$E:$E,"&lt;&gt;"&amp;"PERMUTANTE"))</f>
        <v>0</v>
      </c>
      <c r="CL82" s="18">
        <f>IF(CL$5&gt;$G$4,0,SUMIFS(Fluxo!$O:$O,Fluxo!$U:$U,"&gt;"&amp;CK$5,Fluxo!$U:$U,"&lt;="&amp;CL$5,Fluxo!$D:$D,$D82,Fluxo!$E:$E,"&lt;&gt;"&amp;"PERMUTANTE"))</f>
        <v>0</v>
      </c>
      <c r="CM82" s="18">
        <f>IF(CM$5&gt;$G$4,0,SUMIFS(Fluxo!$O:$O,Fluxo!$U:$U,"&gt;"&amp;CL$5,Fluxo!$U:$U,"&lt;="&amp;CM$5,Fluxo!$D:$D,$D82,Fluxo!$E:$E,"&lt;&gt;"&amp;"PERMUTANTE"))</f>
        <v>0</v>
      </c>
      <c r="CN82" s="18">
        <f>IF(CN$5&gt;$G$4,0,SUMIFS(Fluxo!$O:$O,Fluxo!$U:$U,"&gt;"&amp;CM$5,Fluxo!$U:$U,"&lt;="&amp;CN$5,Fluxo!$D:$D,$D82,Fluxo!$E:$E,"&lt;&gt;"&amp;"PERMUTANTE"))</f>
        <v>0</v>
      </c>
      <c r="CO82" s="18">
        <f>IF(CO$5&gt;$G$4,0,SUMIFS(Fluxo!$O:$O,Fluxo!$U:$U,"&gt;"&amp;CN$5,Fluxo!$U:$U,"&lt;="&amp;CO$5,Fluxo!$D:$D,$D82,Fluxo!$E:$E,"&lt;&gt;"&amp;"PERMUTANTE"))</f>
        <v>0</v>
      </c>
      <c r="CP82" s="18">
        <f>IF(CP$5&gt;$G$4,0,SUMIFS(Fluxo!$O:$O,Fluxo!$U:$U,"&gt;"&amp;CO$5,Fluxo!$U:$U,"&lt;="&amp;CP$5,Fluxo!$D:$D,$D82,Fluxo!$E:$E,"&lt;&gt;"&amp;"PERMUTANTE"))</f>
        <v>0</v>
      </c>
      <c r="CQ82" s="18">
        <f>IF(CQ$5&gt;$G$4,0,SUMIFS(Fluxo!$O:$O,Fluxo!$U:$U,"&gt;"&amp;CP$5,Fluxo!$U:$U,"&lt;="&amp;CQ$5,Fluxo!$D:$D,$D82,Fluxo!$E:$E,"&lt;&gt;"&amp;"PERMUTANTE"))</f>
        <v>0</v>
      </c>
      <c r="CR82" s="18">
        <f>IF(CR$5&gt;$G$4,0,SUMIFS(Fluxo!$O:$O,Fluxo!$U:$U,"&gt;"&amp;CQ$5,Fluxo!$U:$U,"&lt;="&amp;CR$5,Fluxo!$D:$D,$D82,Fluxo!$E:$E,"&lt;&gt;"&amp;"PERMUTANTE"))</f>
        <v>0</v>
      </c>
      <c r="CS82" s="18">
        <f>IF(CS$5&gt;$G$4,0,SUMIFS(Fluxo!$O:$O,Fluxo!$U:$U,"&gt;"&amp;CR$5,Fluxo!$U:$U,"&lt;="&amp;CS$5,Fluxo!$D:$D,$D82,Fluxo!$E:$E,"&lt;&gt;"&amp;"PERMUTANTE"))</f>
        <v>0</v>
      </c>
      <c r="CT82" s="18">
        <f>IF(CT$5&gt;$G$4,0,SUMIFS(Fluxo!$O:$O,Fluxo!$U:$U,"&gt;"&amp;CS$5,Fluxo!$U:$U,"&lt;="&amp;CT$5,Fluxo!$D:$D,$D82,Fluxo!$E:$E,"&lt;&gt;"&amp;"PERMUTANTE"))</f>
        <v>0</v>
      </c>
      <c r="CU82" s="18">
        <f>IF(CU$5&gt;$G$4,0,SUMIFS(Fluxo!$O:$O,Fluxo!$U:$U,"&gt;"&amp;CT$5,Fluxo!$U:$U,"&lt;="&amp;CU$5,Fluxo!$D:$D,$D82,Fluxo!$E:$E,"&lt;&gt;"&amp;"PERMUTANTE"))</f>
        <v>0</v>
      </c>
      <c r="CV82" s="18">
        <f>IF(CV$5&gt;$G$4,0,SUMIFS(Fluxo!$O:$O,Fluxo!$U:$U,"&gt;"&amp;CU$5,Fluxo!$U:$U,"&lt;="&amp;CV$5,Fluxo!$D:$D,$D82,Fluxo!$E:$E,"&lt;&gt;"&amp;"PERMUTANTE"))</f>
        <v>0</v>
      </c>
      <c r="CW82" s="18">
        <f>IF(CW$5&gt;$G$4,0,SUMIFS(Fluxo!$O:$O,Fluxo!$U:$U,"&gt;"&amp;CV$5,Fluxo!$U:$U,"&lt;="&amp;CW$5,Fluxo!$D:$D,$D82,Fluxo!$E:$E,"&lt;&gt;"&amp;"PERMUTANTE"))</f>
        <v>0</v>
      </c>
      <c r="CX82" s="18">
        <f>IF(CX$5&gt;$G$4,0,SUMIFS(Fluxo!$O:$O,Fluxo!$U:$U,"&gt;"&amp;CW$5,Fluxo!$U:$U,"&lt;="&amp;CX$5,Fluxo!$D:$D,$D82,Fluxo!$E:$E,"&lt;&gt;"&amp;"PERMUTANTE"))</f>
        <v>0</v>
      </c>
      <c r="CY82" s="18">
        <f>IF(CY$5&gt;$G$4,0,SUMIFS(Fluxo!$O:$O,Fluxo!$U:$U,"&gt;"&amp;CX$5,Fluxo!$U:$U,"&lt;="&amp;CY$5,Fluxo!$D:$D,$D82,Fluxo!$E:$E,"&lt;&gt;"&amp;"PERMUTANTE"))</f>
        <v>0</v>
      </c>
      <c r="CZ82" s="18">
        <f>IF(CZ$5&gt;$G$4,0,SUMIFS(Fluxo!$O:$O,Fluxo!$U:$U,"&gt;"&amp;CY$5,Fluxo!$U:$U,"&lt;="&amp;CZ$5,Fluxo!$D:$D,$D82,Fluxo!$E:$E,"&lt;&gt;"&amp;"PERMUTANTE"))</f>
        <v>0</v>
      </c>
      <c r="DA82" s="18">
        <f>IF(DA$5&gt;$G$4,0,SUMIFS(Fluxo!$O:$O,Fluxo!$U:$U,"&gt;"&amp;CZ$5,Fluxo!$U:$U,"&lt;="&amp;DA$5,Fluxo!$D:$D,$D82,Fluxo!$E:$E,"&lt;&gt;"&amp;"PERMUTANTE"))</f>
        <v>0</v>
      </c>
      <c r="DB82" s="18">
        <f>IF(DB$5&gt;$G$4,0,SUMIFS(Fluxo!$O:$O,Fluxo!$U:$U,"&gt;"&amp;DA$5,Fluxo!$U:$U,"&lt;="&amp;DB$5,Fluxo!$D:$D,$D82,Fluxo!$E:$E,"&lt;&gt;"&amp;"PERMUTANTE"))</f>
        <v>0</v>
      </c>
      <c r="DC82" s="18">
        <f>IF(DC$5&gt;$G$4,0,SUMIFS(Fluxo!$O:$O,Fluxo!$U:$U,"&gt;"&amp;DB$5,Fluxo!$U:$U,"&lt;="&amp;DC$5,Fluxo!$D:$D,$D82,Fluxo!$E:$E,"&lt;&gt;"&amp;"PERMUTANTE"))</f>
        <v>0</v>
      </c>
      <c r="DD82" s="18">
        <f>IF(DD$5&gt;$G$4,0,SUMIFS(Fluxo!$O:$O,Fluxo!$U:$U,"&gt;"&amp;DC$5,Fluxo!$U:$U,"&lt;="&amp;DD$5,Fluxo!$D:$D,$D82,Fluxo!$E:$E,"&lt;&gt;"&amp;"PERMUTANTE"))</f>
        <v>0</v>
      </c>
      <c r="DE82" s="18">
        <f>IF(DE$5&gt;$G$4,0,SUMIFS(Fluxo!$O:$O,Fluxo!$U:$U,"&gt;"&amp;DD$5,Fluxo!$U:$U,"&lt;="&amp;DE$5,Fluxo!$D:$D,$D82,Fluxo!$E:$E,"&lt;&gt;"&amp;"PERMUTANTE"))</f>
        <v>0</v>
      </c>
      <c r="DF82" s="18">
        <f>IF(DF$5&gt;$G$4,0,SUMIFS(Fluxo!$O:$O,Fluxo!$U:$U,"&gt;"&amp;DE$5,Fluxo!$U:$U,"&lt;="&amp;DF$5,Fluxo!$D:$D,$D82,Fluxo!$E:$E,"&lt;&gt;"&amp;"PERMUTANTE"))</f>
        <v>0</v>
      </c>
      <c r="DG82" s="18">
        <f>IF(DG$5&gt;$G$4,0,SUMIFS(Fluxo!$O:$O,Fluxo!$U:$U,"&gt;"&amp;DF$5,Fluxo!$U:$U,"&lt;="&amp;DG$5,Fluxo!$D:$D,$D82,Fluxo!$E:$E,"&lt;&gt;"&amp;"PERMUTANTE"))</f>
        <v>0</v>
      </c>
      <c r="DH82" s="18">
        <f>IF(DH$5&gt;$G$4,0,SUMIFS(Fluxo!$O:$O,Fluxo!$U:$U,"&gt;"&amp;DG$5,Fluxo!$U:$U,"&lt;="&amp;DH$5,Fluxo!$D:$D,$D82,Fluxo!$E:$E,"&lt;&gt;"&amp;"PERMUTANTE"))</f>
        <v>0</v>
      </c>
      <c r="DI82" s="18">
        <f>IF(DI$5&gt;$G$4,0,SUMIFS(Fluxo!$O:$O,Fluxo!$U:$U,"&gt;"&amp;DH$5,Fluxo!$U:$U,"&lt;="&amp;DI$5,Fluxo!$D:$D,$D82,Fluxo!$E:$E,"&lt;&gt;"&amp;"PERMUTANTE"))</f>
        <v>0</v>
      </c>
      <c r="DJ82" s="18">
        <f>IF(DJ$5&gt;$G$4,0,SUMIFS(Fluxo!$O:$O,Fluxo!$U:$U,"&gt;"&amp;DI$5,Fluxo!$U:$U,"&lt;="&amp;DJ$5,Fluxo!$D:$D,$D82,Fluxo!$E:$E,"&lt;&gt;"&amp;"PERMUTANTE"))</f>
        <v>0</v>
      </c>
      <c r="DK82" s="18">
        <f>IF(DK$5&gt;$G$4,0,SUMIFS(Fluxo!$O:$O,Fluxo!$U:$U,"&gt;"&amp;DJ$5,Fluxo!$U:$U,"&lt;="&amp;DK$5,Fluxo!$D:$D,$D82,Fluxo!$E:$E,"&lt;&gt;"&amp;"PERMUTANTE"))</f>
        <v>0</v>
      </c>
      <c r="DL82" s="18">
        <f>IF(DL$5&gt;$G$4,0,SUMIFS(Fluxo!$O:$O,Fluxo!$U:$U,"&gt;"&amp;DK$5,Fluxo!$U:$U,"&lt;="&amp;DL$5,Fluxo!$D:$D,$D82,Fluxo!$E:$E,"&lt;&gt;"&amp;"PERMUTANTE"))</f>
        <v>0</v>
      </c>
      <c r="DM82" s="18">
        <f>IF(DM$5&gt;$G$4,0,SUMIFS(Fluxo!$O:$O,Fluxo!$U:$U,"&gt;"&amp;DL$5,Fluxo!$U:$U,"&lt;="&amp;DM$5,Fluxo!$D:$D,$D82,Fluxo!$E:$E,"&lt;&gt;"&amp;"PERMUTANTE"))</f>
        <v>0</v>
      </c>
      <c r="DN82" s="18">
        <f>IF(DN$5&gt;$G$4,0,SUMIFS(Fluxo!$O:$O,Fluxo!$U:$U,"&gt;"&amp;DM$5,Fluxo!$U:$U,"&lt;="&amp;DN$5,Fluxo!$D:$D,$D82,Fluxo!$E:$E,"&lt;&gt;"&amp;"PERMUTANTE"))</f>
        <v>0</v>
      </c>
      <c r="DO82" s="18">
        <f>IF(DO$5&gt;$G$4,0,SUMIFS(Fluxo!$O:$O,Fluxo!$U:$U,"&gt;"&amp;DN$5,Fluxo!$U:$U,"&lt;="&amp;DO$5,Fluxo!$D:$D,$D82,Fluxo!$E:$E,"&lt;&gt;"&amp;"PERMUTANTE"))</f>
        <v>0</v>
      </c>
      <c r="DP82" s="18">
        <f>IF(DP$5&gt;$G$4,0,SUMIFS(Fluxo!$O:$O,Fluxo!$U:$U,"&gt;"&amp;DO$5,Fluxo!$U:$U,"&lt;="&amp;DP$5,Fluxo!$D:$D,$D82,Fluxo!$E:$E,"&lt;&gt;"&amp;"PERMUTANTE"))</f>
        <v>0</v>
      </c>
      <c r="DQ82" s="18">
        <f>IF(DQ$5&gt;$G$4,0,SUMIFS(Fluxo!$O:$O,Fluxo!$U:$U,"&gt;"&amp;DP$5,Fluxo!$U:$U,"&lt;="&amp;DQ$5,Fluxo!$D:$D,$D82,Fluxo!$E:$E,"&lt;&gt;"&amp;"PERMUTANTE"))</f>
        <v>0</v>
      </c>
      <c r="DR82" s="18">
        <f>IF(DR$5&gt;$G$4,0,SUMIFS(Fluxo!$O:$O,Fluxo!$U:$U,"&gt;"&amp;DQ$5,Fluxo!$U:$U,"&lt;="&amp;DR$5,Fluxo!$D:$D,$D82,Fluxo!$E:$E,"&lt;&gt;"&amp;"PERMUTANTE"))</f>
        <v>0</v>
      </c>
      <c r="DS82" s="18">
        <f>IF(DS$5&gt;$G$4,0,SUMIFS(Fluxo!$O:$O,Fluxo!$U:$U,"&gt;"&amp;DR$5,Fluxo!$U:$U,"&lt;="&amp;DS$5,Fluxo!$D:$D,$D82,Fluxo!$E:$E,"&lt;&gt;"&amp;"PERMUTANTE"))</f>
        <v>0</v>
      </c>
      <c r="DT82" s="18">
        <f>IF(DT$5&gt;$G$4,0,SUMIFS(Fluxo!$O:$O,Fluxo!$U:$U,"&gt;"&amp;DS$5,Fluxo!$U:$U,"&lt;="&amp;DT$5,Fluxo!$D:$D,$D82,Fluxo!$E:$E,"&lt;&gt;"&amp;"PERMUTANTE"))</f>
        <v>0</v>
      </c>
      <c r="DU82" s="18">
        <f>IF(DU$5&gt;$G$4,0,SUMIFS(Fluxo!$O:$O,Fluxo!$U:$U,"&gt;"&amp;DT$5,Fluxo!$U:$U,"&lt;="&amp;DU$5,Fluxo!$D:$D,$D82,Fluxo!$E:$E,"&lt;&gt;"&amp;"PERMUTANTE"))</f>
        <v>0</v>
      </c>
      <c r="DV82" s="18">
        <f>IF(DV$5&gt;$G$4,0,SUMIFS(Fluxo!$O:$O,Fluxo!$U:$U,"&gt;"&amp;DU$5,Fluxo!$U:$U,"&lt;="&amp;DV$5,Fluxo!$D:$D,$D82,Fluxo!$E:$E,"&lt;&gt;"&amp;"PERMUTANTE"))</f>
        <v>0</v>
      </c>
      <c r="DW82" s="18">
        <f>IF(DW$5&gt;$G$4,0,SUMIFS(Fluxo!$O:$O,Fluxo!$U:$U,"&gt;"&amp;DV$5,Fluxo!$U:$U,"&lt;="&amp;DW$5,Fluxo!$D:$D,$D82,Fluxo!$E:$E,"&lt;&gt;"&amp;"PERMUTANTE"))</f>
        <v>0</v>
      </c>
      <c r="DX82" s="18">
        <f>IF(DX$5&gt;$G$4,0,SUMIFS(Fluxo!$O:$O,Fluxo!$U:$U,"&gt;"&amp;DW$5,Fluxo!$U:$U,"&lt;="&amp;DX$5,Fluxo!$D:$D,$D82,Fluxo!$E:$E,"&lt;&gt;"&amp;"PERMUTANTE"))</f>
        <v>0</v>
      </c>
      <c r="DY82" s="18">
        <f>IF(DY$5&gt;$G$4,0,SUMIFS(Fluxo!$O:$O,Fluxo!$U:$U,"&gt;"&amp;DX$5,Fluxo!$U:$U,"&lt;="&amp;DY$5,Fluxo!$D:$D,$D82,Fluxo!$E:$E,"&lt;&gt;"&amp;"PERMUTANTE"))</f>
        <v>0</v>
      </c>
      <c r="DZ82" s="18">
        <f>IF(DZ$5&gt;$G$4,0,SUMIFS(Fluxo!$O:$O,Fluxo!$U:$U,"&gt;"&amp;DY$5,Fluxo!$U:$U,"&lt;="&amp;DZ$5,Fluxo!$D:$D,$D82,Fluxo!$E:$E,"&lt;&gt;"&amp;"PERMUTANTE"))</f>
        <v>0</v>
      </c>
      <c r="EA82" s="18">
        <f>IF(EA$5&gt;$G$4,0,SUMIFS(Fluxo!$O:$O,Fluxo!$U:$U,"&gt;"&amp;DZ$5,Fluxo!$U:$U,"&lt;="&amp;EA$5,Fluxo!$D:$D,$D82,Fluxo!$E:$E,"&lt;&gt;"&amp;"PERMUTANTE"))</f>
        <v>0</v>
      </c>
      <c r="EB82" s="18">
        <f>IF(EB$5&gt;$G$4,0,SUMIFS(Fluxo!$O:$O,Fluxo!$U:$U,"&gt;"&amp;EA$5,Fluxo!$U:$U,"&lt;="&amp;EB$5,Fluxo!$D:$D,$D82,Fluxo!$E:$E,"&lt;&gt;"&amp;"PERMUTANTE"))</f>
        <v>0</v>
      </c>
      <c r="EC82" s="18">
        <f>IF(EC$5&gt;$G$4,0,SUMIFS(Fluxo!$O:$O,Fluxo!$U:$U,"&gt;"&amp;EB$5,Fluxo!$U:$U,"&lt;="&amp;EC$5,Fluxo!$D:$D,$D82,Fluxo!$E:$E,"&lt;&gt;"&amp;"PERMUTANTE"))</f>
        <v>0</v>
      </c>
      <c r="ED82" s="18">
        <f>IF(ED$5&gt;$G$4,0,SUMIFS(Fluxo!$O:$O,Fluxo!$U:$U,"&gt;"&amp;EC$5,Fluxo!$U:$U,"&lt;="&amp;ED$5,Fluxo!$D:$D,$D82,Fluxo!$E:$E,"&lt;&gt;"&amp;"PERMUTANTE"))</f>
        <v>0</v>
      </c>
      <c r="EE82" s="18">
        <f>IF(EE$5&gt;$G$4,0,SUMIFS(Fluxo!$O:$O,Fluxo!$U:$U,"&gt;"&amp;ED$5,Fluxo!$U:$U,"&lt;="&amp;EE$5,Fluxo!$D:$D,$D82,Fluxo!$E:$E,"&lt;&gt;"&amp;"PERMUTANTE"))</f>
        <v>0</v>
      </c>
      <c r="EF82" s="18">
        <f>IF(EF$5&gt;$G$4,0,SUMIFS(Fluxo!$O:$O,Fluxo!$U:$U,"&gt;"&amp;EE$5,Fluxo!$U:$U,"&lt;="&amp;EF$5,Fluxo!$D:$D,$D82,Fluxo!$E:$E,"&lt;&gt;"&amp;"PERMUTANTE"))</f>
        <v>0</v>
      </c>
      <c r="EG82" s="18">
        <f>IF(EG$5&gt;$G$4,0,SUMIFS(Fluxo!$O:$O,Fluxo!$U:$U,"&gt;"&amp;EF$5,Fluxo!$U:$U,"&lt;="&amp;EG$5,Fluxo!$D:$D,$D82,Fluxo!$E:$E,"&lt;&gt;"&amp;"PERMUTANTE"))</f>
        <v>0</v>
      </c>
      <c r="EH82" s="18">
        <f>IF(EH$5&gt;$G$4,0,SUMIFS(Fluxo!$O:$O,Fluxo!$U:$U,"&gt;"&amp;EG$5,Fluxo!$U:$U,"&lt;="&amp;EH$5,Fluxo!$D:$D,$D82,Fluxo!$E:$E,"&lt;&gt;"&amp;"PERMUTANTE"))</f>
        <v>0</v>
      </c>
      <c r="EI82" s="18">
        <f>IF(EI$5&gt;$G$4,0,SUMIFS(Fluxo!$O:$O,Fluxo!$U:$U,"&gt;"&amp;EH$5,Fluxo!$U:$U,"&lt;="&amp;EI$5,Fluxo!$D:$D,$D82,Fluxo!$E:$E,"&lt;&gt;"&amp;"PERMUTANTE"))</f>
        <v>0</v>
      </c>
      <c r="EJ82" s="18">
        <f>IF(EJ$5&gt;$G$4,0,SUMIFS(Fluxo!$O:$O,Fluxo!$U:$U,"&gt;"&amp;EI$5,Fluxo!$U:$U,"&lt;="&amp;EJ$5,Fluxo!$D:$D,$D82,Fluxo!$E:$E,"&lt;&gt;"&amp;"PERMUTANTE"))</f>
        <v>0</v>
      </c>
      <c r="EK82" s="18">
        <f>IF(EK$5&gt;$G$4,0,SUMIFS(Fluxo!$O:$O,Fluxo!$U:$U,"&gt;"&amp;EJ$5,Fluxo!$U:$U,"&lt;="&amp;EK$5,Fluxo!$D:$D,$D82,Fluxo!$E:$E,"&lt;&gt;"&amp;"PERMUTANTE"))</f>
        <v>0</v>
      </c>
      <c r="EL82" s="18">
        <f>IF(EL$5&gt;$G$4,0,SUMIFS(Fluxo!$O:$O,Fluxo!$U:$U,"&gt;"&amp;EK$5,Fluxo!$U:$U,"&lt;="&amp;EL$5,Fluxo!$D:$D,$D82,Fluxo!$E:$E,"&lt;&gt;"&amp;"PERMUTANTE"))</f>
        <v>0</v>
      </c>
      <c r="EM82" s="18">
        <f>IF(EM$5&gt;$G$4,0,SUMIFS(Fluxo!$O:$O,Fluxo!$U:$U,"&gt;"&amp;EL$5,Fluxo!$U:$U,"&lt;="&amp;EM$5,Fluxo!$D:$D,$D82,Fluxo!$E:$E,"&lt;&gt;"&amp;"PERMUTANTE"))</f>
        <v>0</v>
      </c>
      <c r="EN82" s="18">
        <f>IF(EN$5&gt;$G$4,0,SUMIFS(Fluxo!$O:$O,Fluxo!$U:$U,"&gt;"&amp;EM$5,Fluxo!$U:$U,"&lt;="&amp;EN$5,Fluxo!$D:$D,$D82,Fluxo!$E:$E,"&lt;&gt;"&amp;"PERMUTANTE"))</f>
        <v>0</v>
      </c>
      <c r="EO82" s="18">
        <f>IF(EO$5&gt;$G$4,0,SUMIFS(Fluxo!$O:$O,Fluxo!$U:$U,"&gt;"&amp;EN$5,Fluxo!$U:$U,"&lt;="&amp;EO$5,Fluxo!$D:$D,$D82,Fluxo!$E:$E,"&lt;&gt;"&amp;"PERMUTANTE"))</f>
        <v>0</v>
      </c>
      <c r="EP82" s="18">
        <f>IF(EP$5&gt;$G$4,0,SUMIFS(Fluxo!$O:$O,Fluxo!$U:$U,"&gt;"&amp;EO$5,Fluxo!$U:$U,"&lt;="&amp;EP$5,Fluxo!$D:$D,$D82,Fluxo!$E:$E,"&lt;&gt;"&amp;"PERMUTANTE"))</f>
        <v>0</v>
      </c>
      <c r="EQ82" s="18">
        <f>IF(EQ$5&gt;$G$4,0,SUMIFS(Fluxo!$O:$O,Fluxo!$U:$U,"&gt;"&amp;EP$5,Fluxo!$U:$U,"&lt;="&amp;EQ$5,Fluxo!$D:$D,$D82,Fluxo!$E:$E,"&lt;&gt;"&amp;"PERMUTANTE"))</f>
        <v>0</v>
      </c>
      <c r="ER82" s="18">
        <f>IF(ER$5&gt;$G$4,0,SUMIFS(Fluxo!$O:$O,Fluxo!$U:$U,"&gt;"&amp;EQ$5,Fluxo!$U:$U,"&lt;="&amp;ER$5,Fluxo!$D:$D,$D82,Fluxo!$E:$E,"&lt;&gt;"&amp;"PERMUTANTE"))</f>
        <v>0</v>
      </c>
      <c r="ES82" s="18">
        <f>IF(ES$5&gt;$G$4,0,SUMIFS(Fluxo!$O:$O,Fluxo!$U:$U,"&gt;"&amp;ER$5,Fluxo!$U:$U,"&lt;="&amp;ES$5,Fluxo!$D:$D,$D82,Fluxo!$E:$E,"&lt;&gt;"&amp;"PERMUTANTE"))</f>
        <v>0</v>
      </c>
      <c r="ET82" s="18">
        <f>IF(ET$5&gt;$G$4,0,SUMIFS(Fluxo!$O:$O,Fluxo!$U:$U,"&gt;"&amp;ES$5,Fluxo!$U:$U,"&lt;="&amp;ET$5,Fluxo!$D:$D,$D82,Fluxo!$E:$E,"&lt;&gt;"&amp;"PERMUTANTE"))</f>
        <v>0</v>
      </c>
      <c r="EU82" s="18">
        <f>IF(EU$5&gt;$G$4,0,SUMIFS(Fluxo!$O:$O,Fluxo!$U:$U,"&gt;"&amp;ET$5,Fluxo!$U:$U,"&lt;="&amp;EU$5,Fluxo!$D:$D,$D82,Fluxo!$E:$E,"&lt;&gt;"&amp;"PERMUTANTE"))</f>
        <v>0</v>
      </c>
      <c r="EV82" s="18">
        <f>IF(EV$5&gt;$G$4,0,SUMIFS(Fluxo!$O:$O,Fluxo!$U:$U,"&gt;"&amp;EU$5,Fluxo!$U:$U,"&lt;="&amp;EV$5,Fluxo!$D:$D,$D82,Fluxo!$E:$E,"&lt;&gt;"&amp;"PERMUTANTE"))</f>
        <v>0</v>
      </c>
      <c r="EW82" s="18">
        <f>IF(EW$5&gt;$G$4,0,SUMIFS(Fluxo!$O:$O,Fluxo!$U:$U,"&gt;"&amp;EV$5,Fluxo!$U:$U,"&lt;="&amp;EW$5,Fluxo!$D:$D,$D82,Fluxo!$E:$E,"&lt;&gt;"&amp;"PERMUTANTE"))</f>
        <v>0</v>
      </c>
      <c r="EX82" s="18">
        <f>IF(EX$5&gt;$G$4,0,SUMIFS(Fluxo!$O:$O,Fluxo!$U:$U,"&gt;"&amp;EW$5,Fluxo!$U:$U,"&lt;="&amp;EX$5,Fluxo!$D:$D,$D82,Fluxo!$E:$E,"&lt;&gt;"&amp;"PERMUTANTE"))</f>
        <v>0</v>
      </c>
      <c r="EY82" s="18">
        <f>IF(EY$5&gt;$G$4,0,SUMIFS(Fluxo!$O:$O,Fluxo!$U:$U,"&gt;"&amp;EX$5,Fluxo!$U:$U,"&lt;="&amp;EY$5,Fluxo!$D:$D,$D82,Fluxo!$E:$E,"&lt;&gt;"&amp;"PERMUTANTE"))</f>
        <v>0</v>
      </c>
      <c r="EZ82" s="18">
        <f>IF(EZ$5&gt;$G$4,0,SUMIFS(Fluxo!$O:$O,Fluxo!$U:$U,"&gt;"&amp;EY$5,Fluxo!$U:$U,"&lt;="&amp;EZ$5,Fluxo!$D:$D,$D82,Fluxo!$E:$E,"&lt;&gt;"&amp;"PERMUTANTE"))</f>
        <v>0</v>
      </c>
      <c r="FA82" s="18">
        <f>IF(FA$5&gt;$G$4,0,SUMIFS(Fluxo!$O:$O,Fluxo!$U:$U,"&gt;"&amp;EZ$5,Fluxo!$U:$U,"&lt;="&amp;FA$5,Fluxo!$D:$D,$D82,Fluxo!$E:$E,"&lt;&gt;"&amp;"PERMUTANTE"))</f>
        <v>0</v>
      </c>
      <c r="FB82" s="18">
        <f>IF(FB$5&gt;$G$4,0,SUMIFS(Fluxo!$O:$O,Fluxo!$U:$U,"&gt;"&amp;FA$5,Fluxo!$U:$U,"&lt;="&amp;FB$5,Fluxo!$D:$D,$D82,Fluxo!$E:$E,"&lt;&gt;"&amp;"PERMUTANTE"))</f>
        <v>0</v>
      </c>
      <c r="FC82" s="18">
        <f>IF(FC$5&gt;$G$4,0,SUMIFS(Fluxo!$O:$O,Fluxo!$U:$U,"&gt;"&amp;FB$5,Fluxo!$U:$U,"&lt;="&amp;FC$5,Fluxo!$D:$D,$D82,Fluxo!$E:$E,"&lt;&gt;"&amp;"PERMUTANTE"))</f>
        <v>0</v>
      </c>
      <c r="FD82" s="18">
        <f>IF(FD$5&gt;$G$4,0,SUMIFS(Fluxo!$O:$O,Fluxo!$U:$U,"&gt;"&amp;FC$5,Fluxo!$U:$U,"&lt;="&amp;FD$5,Fluxo!$D:$D,$D82,Fluxo!$E:$E,"&lt;&gt;"&amp;"PERMUTANTE"))</f>
        <v>0</v>
      </c>
      <c r="FE82" s="18">
        <f>IF(FE$5&gt;$G$4,0,SUMIFS(Fluxo!$O:$O,Fluxo!$U:$U,"&gt;"&amp;FD$5,Fluxo!$U:$U,"&lt;="&amp;FE$5,Fluxo!$D:$D,$D82,Fluxo!$E:$E,"&lt;&gt;"&amp;"PERMUTANTE"))</f>
        <v>0</v>
      </c>
      <c r="FF82" s="18">
        <f>IF(FF$5&gt;$G$4,0,SUMIFS(Fluxo!$O:$O,Fluxo!$U:$U,"&gt;"&amp;FE$5,Fluxo!$U:$U,"&lt;="&amp;FF$5,Fluxo!$D:$D,$D82,Fluxo!$E:$E,"&lt;&gt;"&amp;"PERMUTANTE"))</f>
        <v>0</v>
      </c>
      <c r="FG82" s="18">
        <f>IF(FG$5&gt;$G$4,0,SUMIFS(Fluxo!$O:$O,Fluxo!$U:$U,"&gt;"&amp;FF$5,Fluxo!$U:$U,"&lt;="&amp;FG$5,Fluxo!$D:$D,$D82,Fluxo!$E:$E,"&lt;&gt;"&amp;"PERMUTANTE"))</f>
        <v>0</v>
      </c>
      <c r="FH82" s="18">
        <f>IF(FH$5&gt;$G$4,0,SUMIFS(Fluxo!$O:$O,Fluxo!$U:$U,"&gt;"&amp;FG$5,Fluxo!$U:$U,"&lt;="&amp;FH$5,Fluxo!$D:$D,$D82,Fluxo!$E:$E,"&lt;&gt;"&amp;"PERMUTANTE"))</f>
        <v>0</v>
      </c>
      <c r="FI82" s="18">
        <f>IF(FI$5&gt;$G$4,0,SUMIFS(Fluxo!$O:$O,Fluxo!$U:$U,"&gt;"&amp;FH$5,Fluxo!$U:$U,"&lt;="&amp;FI$5,Fluxo!$D:$D,$D82,Fluxo!$E:$E,"&lt;&gt;"&amp;"PERMUTANTE"))</f>
        <v>0</v>
      </c>
      <c r="FJ82" s="18">
        <f>IF(FJ$5&gt;$G$4,0,SUMIFS(Fluxo!$O:$O,Fluxo!$U:$U,"&gt;"&amp;FI$5,Fluxo!$U:$U,"&lt;="&amp;FJ$5,Fluxo!$D:$D,$D82,Fluxo!$E:$E,"&lt;&gt;"&amp;"PERMUTANTE"))</f>
        <v>0</v>
      </c>
      <c r="FK82" s="18">
        <f>IF(FK$5&gt;$G$4,0,SUMIFS(Fluxo!$O:$O,Fluxo!$U:$U,"&gt;"&amp;FJ$5,Fluxo!$U:$U,"&lt;="&amp;FK$5,Fluxo!$D:$D,$D82,Fluxo!$E:$E,"&lt;&gt;"&amp;"PERMUTANTE"))</f>
        <v>0</v>
      </c>
      <c r="FL82" s="18">
        <f>IF(FL$5&gt;$G$4,0,SUMIFS(Fluxo!$O:$O,Fluxo!$U:$U,"&gt;"&amp;FK$5,Fluxo!$U:$U,"&lt;="&amp;FL$5,Fluxo!$D:$D,$D82,Fluxo!$E:$E,"&lt;&gt;"&amp;"PERMUTANTE"))</f>
        <v>0</v>
      </c>
      <c r="FM82" s="18">
        <f>IF(FM$5&gt;$G$4,0,SUMIFS(Fluxo!$O:$O,Fluxo!$U:$U,"&gt;"&amp;FL$5,Fluxo!$U:$U,"&lt;="&amp;FM$5,Fluxo!$D:$D,$D82,Fluxo!$E:$E,"&lt;&gt;"&amp;"PERMUTANTE"))</f>
        <v>0</v>
      </c>
      <c r="FN82" s="18">
        <f>IF(FN$5&gt;$G$4,0,SUMIFS(Fluxo!$O:$O,Fluxo!$U:$U,"&gt;"&amp;FM$5,Fluxo!$U:$U,"&lt;="&amp;FN$5,Fluxo!$D:$D,$D82,Fluxo!$E:$E,"&lt;&gt;"&amp;"PERMUTANTE"))</f>
        <v>0</v>
      </c>
      <c r="FO82" s="18">
        <f>IF(FO$5&gt;$G$4,0,SUMIFS(Fluxo!$O:$O,Fluxo!$U:$U,"&gt;"&amp;FN$5,Fluxo!$U:$U,"&lt;="&amp;FO$5,Fluxo!$D:$D,$D82,Fluxo!$E:$E,"&lt;&gt;"&amp;"PERMUTANTE"))</f>
        <v>0</v>
      </c>
      <c r="FP82" s="18">
        <f>IF(FP$5&gt;$G$4,0,SUMIFS(Fluxo!$O:$O,Fluxo!$U:$U,"&gt;"&amp;FO$5,Fluxo!$U:$U,"&lt;="&amp;FP$5,Fluxo!$D:$D,$D82,Fluxo!$E:$E,"&lt;&gt;"&amp;"PERMUTANTE"))</f>
        <v>0</v>
      </c>
      <c r="FQ82" s="18">
        <f>IF(FQ$5&gt;$G$4,0,SUMIFS(Fluxo!$O:$O,Fluxo!$U:$U,"&gt;"&amp;FP$5,Fluxo!$U:$U,"&lt;="&amp;FQ$5,Fluxo!$D:$D,$D82,Fluxo!$E:$E,"&lt;&gt;"&amp;"PERMUTANTE"))</f>
        <v>0</v>
      </c>
      <c r="FR82" s="18">
        <f>IF(FR$5&gt;$G$4,0,SUMIFS(Fluxo!$O:$O,Fluxo!$U:$U,"&gt;"&amp;FQ$5,Fluxo!$U:$U,"&lt;="&amp;FR$5,Fluxo!$D:$D,$D82,Fluxo!$E:$E,"&lt;&gt;"&amp;"PERMUTANTE"))</f>
        <v>0</v>
      </c>
      <c r="FS82" s="18">
        <f>IF(FS$5&gt;$G$4,0,SUMIFS(Fluxo!$O:$O,Fluxo!$U:$U,"&gt;"&amp;FR$5,Fluxo!$U:$U,"&lt;="&amp;FS$5,Fluxo!$D:$D,$D82,Fluxo!$E:$E,"&lt;&gt;"&amp;"PERMUTANTE"))</f>
        <v>0</v>
      </c>
      <c r="FT82" s="18">
        <f>IF(FT$5&gt;$G$4,0,SUMIFS(Fluxo!$O:$O,Fluxo!$U:$U,"&gt;"&amp;FS$5,Fluxo!$U:$U,"&lt;="&amp;FT$5,Fluxo!$D:$D,$D82,Fluxo!$E:$E,"&lt;&gt;"&amp;"PERMUTANTE"))</f>
        <v>0</v>
      </c>
      <c r="FU82" s="18">
        <f>IF(FU$5&gt;$G$4,0,SUMIFS(Fluxo!$O:$O,Fluxo!$U:$U,"&gt;"&amp;FT$5,Fluxo!$U:$U,"&lt;="&amp;FU$5,Fluxo!$D:$D,$D82,Fluxo!$E:$E,"&lt;&gt;"&amp;"PERMUTANTE"))</f>
        <v>0</v>
      </c>
      <c r="FV82" s="18">
        <f>IF(FV$5&gt;$G$4,0,SUMIFS(Fluxo!$O:$O,Fluxo!$U:$U,"&gt;"&amp;FU$5,Fluxo!$U:$U,"&lt;="&amp;FV$5,Fluxo!$D:$D,$D82,Fluxo!$E:$E,"&lt;&gt;"&amp;"PERMUTANTE"))</f>
        <v>0</v>
      </c>
      <c r="FW82" s="18">
        <f>IF(FW$5&gt;$G$4,0,SUMIFS(Fluxo!$O:$O,Fluxo!$U:$U,"&gt;"&amp;FV$5,Fluxo!$U:$U,"&lt;="&amp;FW$5,Fluxo!$D:$D,$D82,Fluxo!$E:$E,"&lt;&gt;"&amp;"PERMUTANTE"))</f>
        <v>0</v>
      </c>
      <c r="FX82" s="18">
        <f>IF(FX$5&gt;$G$4,0,SUMIFS(Fluxo!$O:$O,Fluxo!$U:$U,"&gt;"&amp;FW$5,Fluxo!$U:$U,"&lt;="&amp;FX$5,Fluxo!$D:$D,$D82,Fluxo!$E:$E,"&lt;&gt;"&amp;"PERMUTANTE"))</f>
        <v>0</v>
      </c>
      <c r="FY82" s="18">
        <f>IF(FY$5&gt;$G$4,0,SUMIFS(Fluxo!$O:$O,Fluxo!$U:$U,"&gt;"&amp;FX$5,Fluxo!$U:$U,"&lt;="&amp;FY$5,Fluxo!$D:$D,$D82,Fluxo!$E:$E,"&lt;&gt;"&amp;"PERMUTANTE"))</f>
        <v>0</v>
      </c>
      <c r="FZ82" s="18">
        <f>IF(FZ$5&gt;$G$4,0,SUMIFS(Fluxo!$O:$O,Fluxo!$U:$U,"&gt;"&amp;FY$5,Fluxo!$U:$U,"&lt;="&amp;FZ$5,Fluxo!$D:$D,$D82,Fluxo!$E:$E,"&lt;&gt;"&amp;"PERMUTANTE"))</f>
        <v>0</v>
      </c>
      <c r="GA82" s="18">
        <f>IF(GA$5&gt;$G$4,0,SUMIFS(Fluxo!$O:$O,Fluxo!$U:$U,"&gt;"&amp;FZ$5,Fluxo!$U:$U,"&lt;="&amp;GA$5,Fluxo!$D:$D,$D82,Fluxo!$E:$E,"&lt;&gt;"&amp;"PERMUTANTE"))</f>
        <v>0</v>
      </c>
      <c r="GB82" s="18">
        <f>IF(GB$5&gt;$G$4,0,SUMIFS(Fluxo!$O:$O,Fluxo!$U:$U,"&gt;"&amp;GA$5,Fluxo!$U:$U,"&lt;="&amp;GB$5,Fluxo!$D:$D,$D82,Fluxo!$E:$E,"&lt;&gt;"&amp;"PERMUTANTE"))</f>
        <v>0</v>
      </c>
      <c r="GC82" s="18">
        <f>IF(GC$5&gt;$G$4,0,SUMIFS(Fluxo!$O:$O,Fluxo!$U:$U,"&gt;"&amp;GB$5,Fluxo!$U:$U,"&lt;="&amp;GC$5,Fluxo!$D:$D,$D82,Fluxo!$E:$E,"&lt;&gt;"&amp;"PERMUTANTE"))</f>
        <v>0</v>
      </c>
      <c r="GD82" s="18">
        <f>IF(GD$5&gt;$G$4,0,SUMIFS(Fluxo!$O:$O,Fluxo!$U:$U,"&gt;"&amp;GC$5,Fluxo!$U:$U,"&lt;="&amp;GD$5,Fluxo!$D:$D,$D82,Fluxo!$E:$E,"&lt;&gt;"&amp;"PERMUTANTE"))</f>
        <v>0</v>
      </c>
      <c r="GE82" s="18">
        <f>IF(GE$5&gt;$G$4,0,SUMIFS(Fluxo!$O:$O,Fluxo!$U:$U,"&gt;"&amp;GD$5,Fluxo!$U:$U,"&lt;="&amp;GE$5,Fluxo!$D:$D,$D82,Fluxo!$E:$E,"&lt;&gt;"&amp;"PERMUTANTE"))</f>
        <v>0</v>
      </c>
      <c r="GF82" s="18">
        <f>IF(GF$5&gt;$G$4,0,SUMIFS(Fluxo!$O:$O,Fluxo!$U:$U,"&gt;"&amp;GE$5,Fluxo!$U:$U,"&lt;="&amp;GF$5,Fluxo!$D:$D,$D82,Fluxo!$E:$E,"&lt;&gt;"&amp;"PERMUTANTE"))</f>
        <v>0</v>
      </c>
      <c r="GG82" s="18">
        <f>IF(GG$5&gt;$G$4,0,SUMIFS(Fluxo!$O:$O,Fluxo!$U:$U,"&gt;"&amp;GF$5,Fluxo!$U:$U,"&lt;="&amp;GG$5,Fluxo!$D:$D,$D82,Fluxo!$E:$E,"&lt;&gt;"&amp;"PERMUTANTE"))</f>
        <v>0</v>
      </c>
      <c r="GH82" s="18">
        <f>IF(GH$5&gt;$G$4,0,SUMIFS(Fluxo!$O:$O,Fluxo!$U:$U,"&gt;"&amp;GG$5,Fluxo!$U:$U,"&lt;="&amp;GH$5,Fluxo!$D:$D,$D82,Fluxo!$E:$E,"&lt;&gt;"&amp;"PERMUTANTE"))</f>
        <v>0</v>
      </c>
      <c r="GI82" s="18">
        <f>IF(GI$5&gt;$G$4,0,SUMIFS(Fluxo!$O:$O,Fluxo!$U:$U,"&gt;"&amp;GH$5,Fluxo!$U:$U,"&lt;="&amp;GI$5,Fluxo!$D:$D,$D82,Fluxo!$E:$E,"&lt;&gt;"&amp;"PERMUTANTE"))</f>
        <v>0</v>
      </c>
      <c r="GJ82" s="18">
        <f>IF(GJ$5&gt;$G$4,0,SUMIFS(Fluxo!$O:$O,Fluxo!$U:$U,"&gt;"&amp;GI$5,Fluxo!$U:$U,"&lt;="&amp;GJ$5,Fluxo!$D:$D,$D82,Fluxo!$E:$E,"&lt;&gt;"&amp;"PERMUTANTE"))</f>
        <v>0</v>
      </c>
      <c r="GK82" s="18">
        <f>IF(GK$5&gt;$G$4,0,SUMIFS(Fluxo!$O:$O,Fluxo!$U:$U,"&gt;"&amp;GJ$5,Fluxo!$U:$U,"&lt;="&amp;GK$5,Fluxo!$D:$D,$D82,Fluxo!$E:$E,"&lt;&gt;"&amp;"PERMUTANTE"))</f>
        <v>0</v>
      </c>
      <c r="GL82" s="18">
        <f>IF(GL$5&gt;$G$4,0,SUMIFS(Fluxo!$O:$O,Fluxo!$U:$U,"&gt;"&amp;GK$5,Fluxo!$U:$U,"&lt;="&amp;GL$5,Fluxo!$D:$D,$D82,Fluxo!$E:$E,"&lt;&gt;"&amp;"PERMUTANTE"))</f>
        <v>0</v>
      </c>
      <c r="GM82" s="18">
        <f>IF(GM$5&gt;$G$4,0,SUMIFS(Fluxo!$O:$O,Fluxo!$U:$U,"&gt;"&amp;GL$5,Fluxo!$U:$U,"&lt;="&amp;GM$5,Fluxo!$D:$D,$D82,Fluxo!$E:$E,"&lt;&gt;"&amp;"PERMUTANTE"))</f>
        <v>0</v>
      </c>
      <c r="GN82" s="18">
        <f>IF(GN$5&gt;$G$4,0,SUMIFS(Fluxo!$O:$O,Fluxo!$U:$U,"&gt;"&amp;GM$5,Fluxo!$U:$U,"&lt;="&amp;GN$5,Fluxo!$D:$D,$D82,Fluxo!$E:$E,"&lt;&gt;"&amp;"PERMUTANTE"))</f>
        <v>0</v>
      </c>
      <c r="GO82" s="18">
        <f>IF(GO$5&gt;$G$4,0,SUMIFS(Fluxo!$O:$O,Fluxo!$U:$U,"&gt;"&amp;GN$5,Fluxo!$U:$U,"&lt;="&amp;GO$5,Fluxo!$D:$D,$D82,Fluxo!$E:$E,"&lt;&gt;"&amp;"PERMUTANTE"))</f>
        <v>0</v>
      </c>
      <c r="GP82" s="18">
        <f>IF(GP$5&gt;$G$4,0,SUMIFS(Fluxo!$O:$O,Fluxo!$U:$U,"&gt;"&amp;GO$5,Fluxo!$U:$U,"&lt;="&amp;GP$5,Fluxo!$D:$D,$D82,Fluxo!$E:$E,"&lt;&gt;"&amp;"PERMUTANTE"))</f>
        <v>0</v>
      </c>
      <c r="GQ82" s="18">
        <f>IF(GQ$5&gt;$G$4,0,SUMIFS(Fluxo!$O:$O,Fluxo!$U:$U,"&gt;"&amp;GP$5,Fluxo!$U:$U,"&lt;="&amp;GQ$5,Fluxo!$D:$D,$D82,Fluxo!$E:$E,"&lt;&gt;"&amp;"PERMUTANTE"))</f>
        <v>0</v>
      </c>
      <c r="GR82" s="18">
        <f>IF(GR$5&gt;$G$4,0,SUMIFS(Fluxo!$O:$O,Fluxo!$U:$U,"&gt;"&amp;GQ$5,Fluxo!$U:$U,"&lt;="&amp;GR$5,Fluxo!$D:$D,$D82,Fluxo!$E:$E,"&lt;&gt;"&amp;"PERMUTANTE"))</f>
        <v>0</v>
      </c>
      <c r="GS82" s="18">
        <f>IF(GS$5&gt;$G$4,0,SUMIFS(Fluxo!$O:$O,Fluxo!$U:$U,"&gt;"&amp;GR$5,Fluxo!$U:$U,"&lt;="&amp;GS$5,Fluxo!$D:$D,$D82,Fluxo!$E:$E,"&lt;&gt;"&amp;"PERMUTANTE"))</f>
        <v>0</v>
      </c>
      <c r="GT82" s="18">
        <f>IF(GT$5&gt;$G$4,0,SUMIFS(Fluxo!$O:$O,Fluxo!$U:$U,"&gt;"&amp;GS$5,Fluxo!$U:$U,"&lt;="&amp;GT$5,Fluxo!$D:$D,$D82,Fluxo!$E:$E,"&lt;&gt;"&amp;"PERMUTANTE"))</f>
        <v>0</v>
      </c>
      <c r="GU82" s="18">
        <f>IF(GU$5&gt;$G$4,0,SUMIFS(Fluxo!$O:$O,Fluxo!$U:$U,"&gt;"&amp;GT$5,Fluxo!$U:$U,"&lt;="&amp;GU$5,Fluxo!$D:$D,$D82,Fluxo!$E:$E,"&lt;&gt;"&amp;"PERMUTANTE"))</f>
        <v>0</v>
      </c>
      <c r="GV82" s="18">
        <f>IF(GV$5&gt;$G$4,0,SUMIFS(Fluxo!$O:$O,Fluxo!$U:$U,"&gt;"&amp;GU$5,Fluxo!$U:$U,"&lt;="&amp;GV$5,Fluxo!$D:$D,$D82,Fluxo!$E:$E,"&lt;&gt;"&amp;"PERMUTANTE"))</f>
        <v>0</v>
      </c>
      <c r="GW82" s="18">
        <f>IF(GW$5&gt;$G$4,0,SUMIFS(Fluxo!$O:$O,Fluxo!$U:$U,"&gt;"&amp;GV$5,Fluxo!$U:$U,"&lt;="&amp;GW$5,Fluxo!$D:$D,$D82,Fluxo!$E:$E,"&lt;&gt;"&amp;"PERMUTANTE"))</f>
        <v>0</v>
      </c>
      <c r="GX82" s="18">
        <f>IF(GX$5&gt;$G$4,0,SUMIFS(Fluxo!$O:$O,Fluxo!$U:$U,"&gt;"&amp;GW$5,Fluxo!$U:$U,"&lt;="&amp;GX$5,Fluxo!$D:$D,$D82,Fluxo!$E:$E,"&lt;&gt;"&amp;"PERMUTANTE"))</f>
        <v>0</v>
      </c>
      <c r="GY82" s="18">
        <f>IF(GY$5&gt;$G$4,0,SUMIFS(Fluxo!$O:$O,Fluxo!$U:$U,"&gt;"&amp;GX$5,Fluxo!$U:$U,"&lt;="&amp;GY$5,Fluxo!$D:$D,$D82,Fluxo!$E:$E,"&lt;&gt;"&amp;"PERMUTANTE"))</f>
        <v>0</v>
      </c>
      <c r="GZ82" s="18">
        <f>IF(GZ$5&gt;$G$4,0,SUMIFS(Fluxo!$O:$O,Fluxo!$U:$U,"&gt;"&amp;GY$5,Fluxo!$U:$U,"&lt;="&amp;GZ$5,Fluxo!$D:$D,$D82,Fluxo!$E:$E,"&lt;&gt;"&amp;"PERMUTANTE"))</f>
        <v>0</v>
      </c>
      <c r="HA82" s="18">
        <f>IF(HA$5&gt;$G$4,0,SUMIFS(Fluxo!$O:$O,Fluxo!$U:$U,"&gt;"&amp;GZ$5,Fluxo!$U:$U,"&lt;="&amp;HA$5,Fluxo!$D:$D,$D82,Fluxo!$E:$E,"&lt;&gt;"&amp;"PERMUTANTE"))</f>
        <v>0</v>
      </c>
      <c r="HB82" s="18">
        <f>IF(HB$5&gt;$G$4,0,SUMIFS(Fluxo!$O:$O,Fluxo!$U:$U,"&gt;"&amp;HA$5,Fluxo!$U:$U,"&lt;="&amp;HB$5,Fluxo!$D:$D,$D82,Fluxo!$E:$E,"&lt;&gt;"&amp;"PERMUTANTE"))</f>
        <v>0</v>
      </c>
      <c r="HC82" s="18">
        <f>IF(HC$5&gt;$G$4,0,SUMIFS(Fluxo!$O:$O,Fluxo!$U:$U,"&gt;"&amp;HB$5,Fluxo!$U:$U,"&lt;="&amp;HC$5,Fluxo!$D:$D,$D82,Fluxo!$E:$E,"&lt;&gt;"&amp;"PERMUTANTE"))</f>
        <v>0</v>
      </c>
      <c r="HD82" s="18">
        <f>IF(HD$5&gt;$G$4,0,SUMIFS(Fluxo!$O:$O,Fluxo!$U:$U,"&gt;"&amp;HC$5,Fluxo!$U:$U,"&lt;="&amp;HD$5,Fluxo!$D:$D,$D82,Fluxo!$E:$E,"&lt;&gt;"&amp;"PERMUTANTE"))</f>
        <v>0</v>
      </c>
      <c r="HE82" s="18">
        <f>IF(HE$5&gt;$G$4,0,SUMIFS(Fluxo!$O:$O,Fluxo!$U:$U,"&gt;"&amp;HD$5,Fluxo!$U:$U,"&lt;="&amp;HE$5,Fluxo!$D:$D,$D82,Fluxo!$E:$E,"&lt;&gt;"&amp;"PERMUTANTE"))</f>
        <v>0</v>
      </c>
      <c r="HF82" s="18">
        <f>IF(HF$5&gt;$G$4,0,SUMIFS(Fluxo!$O:$O,Fluxo!$U:$U,"&gt;"&amp;HE$5,Fluxo!$U:$U,"&lt;="&amp;HF$5,Fluxo!$D:$D,$D82,Fluxo!$E:$E,"&lt;&gt;"&amp;"PERMUTANTE"))</f>
        <v>0</v>
      </c>
    </row>
    <row r="83" spans="1:214">
      <c r="A83" s="20">
        <f t="shared" si="11"/>
        <v>73</v>
      </c>
      <c r="B83" s="140" t="str">
        <f>'Check Carteira'!C75</f>
        <v>E.1016.99.01.0183</v>
      </c>
      <c r="C83" s="141">
        <v>1</v>
      </c>
      <c r="D83" s="129" t="str">
        <f>'Check Carteira'!F75</f>
        <v>A-0183</v>
      </c>
      <c r="E83" s="21" t="str">
        <f>IFERROR(INDEX(Contratos!L:L,MATCH(D83,Contratos!R:R,0)),"")</f>
        <v/>
      </c>
      <c r="F83" s="139" t="str">
        <f>IFERROR(INDEX(Contratos!G:G,MATCH(D83,Contratos!R:R,0)),"")</f>
        <v/>
      </c>
      <c r="H83" s="83">
        <f t="shared" si="10"/>
        <v>1</v>
      </c>
      <c r="J83" s="18">
        <f>IF(J$5&gt;$G$4,0,SUMIFS(Fluxo!$O:$O,Fluxo!$U:$U,"&gt;"&amp;I$5,Fluxo!$U:$U,"&lt;="&amp;J$5,Fluxo!$D:$D,$D83))</f>
        <v>0</v>
      </c>
      <c r="K83" s="18">
        <f>IF(K$5&gt;$G$4,0,SUMIFS(Fluxo!$O:$O,Fluxo!$U:$U,"&gt;"&amp;J$5,Fluxo!$U:$U,"&lt;="&amp;K$5,Fluxo!$D:$D,$D83))</f>
        <v>1</v>
      </c>
      <c r="L83" s="18">
        <f>IF(L$5&gt;$G$4,0,SUMIFS(Fluxo!$O:$O,Fluxo!$U:$U,"&gt;"&amp;K$5,Fluxo!$U:$U,"&lt;="&amp;L$5,Fluxo!$D:$D,$D83))</f>
        <v>0</v>
      </c>
      <c r="M83" s="18">
        <f>IF(M$5&gt;$G$4,0,SUMIFS(Fluxo!$O:$O,Fluxo!$U:$U,"&gt;"&amp;L$5,Fluxo!$U:$U,"&lt;="&amp;M$5,Fluxo!$D:$D,$D83))</f>
        <v>0</v>
      </c>
      <c r="N83" s="18">
        <f>IF(N$5&gt;$G$4,0,SUMIFS(Fluxo!$O:$O,Fluxo!$U:$U,"&gt;"&amp;M$5,Fluxo!$U:$U,"&lt;="&amp;N$5,Fluxo!$D:$D,$D83))</f>
        <v>0</v>
      </c>
      <c r="O83" s="18">
        <f>IF(O$5&gt;$G$4,0,SUMIFS(Fluxo!$O:$O,Fluxo!$U:$U,"&gt;"&amp;N$5,Fluxo!$U:$U,"&lt;="&amp;O$5,Fluxo!$D:$D,$D83))</f>
        <v>0</v>
      </c>
      <c r="P83" s="18">
        <f>IF(P$5&gt;$G$4,0,SUMIFS(Fluxo!$O:$O,Fluxo!$U:$U,"&gt;"&amp;O$5,Fluxo!$U:$U,"&lt;="&amp;P$5,Fluxo!$D:$D,$D83))</f>
        <v>0</v>
      </c>
      <c r="Q83" s="18">
        <f>IF(Q$5&gt;$G$4,0,SUMIFS(Fluxo!$O:$O,Fluxo!$U:$U,"&gt;"&amp;P$5,Fluxo!$U:$U,"&lt;="&amp;Q$5,Fluxo!$D:$D,$D83))</f>
        <v>0</v>
      </c>
      <c r="R83" s="18">
        <f>IF(R$5&gt;$G$4,0,SUMIFS(Fluxo!$O:$O,Fluxo!$U:$U,"&gt;"&amp;Q$5,Fluxo!$U:$U,"&lt;="&amp;R$5,Fluxo!$D:$D,$D83))</f>
        <v>0</v>
      </c>
      <c r="S83" s="18">
        <f>IF(S$5&gt;$G$4,0,SUMIFS(Fluxo!$O:$O,Fluxo!$U:$U,"&gt;"&amp;R$5,Fluxo!$U:$U,"&lt;="&amp;S$5,Fluxo!$D:$D,$D83,Fluxo!$E:$E,"&lt;&gt;"&amp;"PERMUTANTE"))</f>
        <v>0</v>
      </c>
      <c r="T83" s="18">
        <f>IF(T$5&gt;$G$4,0,SUMIFS(Fluxo!$O:$O,Fluxo!$U:$U,"&gt;"&amp;S$5,Fluxo!$U:$U,"&lt;="&amp;T$5,Fluxo!$D:$D,$D83,Fluxo!$E:$E,"&lt;&gt;"&amp;"PERMUTANTE"))</f>
        <v>0</v>
      </c>
      <c r="U83" s="18">
        <f>IF(U$5&gt;$G$4,0,SUMIFS(Fluxo!$O:$O,Fluxo!$U:$U,"&gt;"&amp;T$5,Fluxo!$U:$U,"&lt;="&amp;U$5,Fluxo!$D:$D,$D83,Fluxo!$E:$E,"&lt;&gt;"&amp;"PERMUTANTE"))</f>
        <v>0</v>
      </c>
      <c r="V83" s="18">
        <f>IF(V$5&gt;$G$4,0,SUMIFS(Fluxo!$O:$O,Fluxo!$U:$U,"&gt;"&amp;U$5,Fluxo!$U:$U,"&lt;="&amp;V$5,Fluxo!$D:$D,$D83,Fluxo!$E:$E,"&lt;&gt;"&amp;"PERMUTANTE"))</f>
        <v>0</v>
      </c>
      <c r="W83" s="18">
        <f>IF(W$5&gt;$G$4,0,SUMIFS(Fluxo!$O:$O,Fluxo!$U:$U,"&gt;"&amp;V$5,Fluxo!$U:$U,"&lt;="&amp;W$5,Fluxo!$D:$D,$D83,Fluxo!$E:$E,"&lt;&gt;"&amp;"PERMUTANTE"))</f>
        <v>0</v>
      </c>
      <c r="X83" s="18">
        <f>IF(X$5&gt;$G$4,0,SUMIFS(Fluxo!$O:$O,Fluxo!$U:$U,"&gt;"&amp;W$5,Fluxo!$U:$U,"&lt;="&amp;X$5,Fluxo!$D:$D,$D83,Fluxo!$E:$E,"&lt;&gt;"&amp;"PERMUTANTE"))</f>
        <v>0</v>
      </c>
      <c r="Y83" s="18">
        <f>IF(Y$5&gt;$G$4,0,SUMIFS(Fluxo!$O:$O,Fluxo!$U:$U,"&gt;"&amp;X$5,Fluxo!$U:$U,"&lt;="&amp;Y$5,Fluxo!$D:$D,$D83,Fluxo!$E:$E,"&lt;&gt;"&amp;"PERMUTANTE"))</f>
        <v>0</v>
      </c>
      <c r="Z83" s="18">
        <f>IF(Z$5&gt;$G$4,0,SUMIFS(Fluxo!$O:$O,Fluxo!$U:$U,"&gt;"&amp;Y$5,Fluxo!$U:$U,"&lt;="&amp;Z$5,Fluxo!$D:$D,$D83,Fluxo!$E:$E,"&lt;&gt;"&amp;"PERMUTANTE"))</f>
        <v>0</v>
      </c>
      <c r="AA83" s="18">
        <f>IF(AA$5&gt;$G$4,0,SUMIFS(Fluxo!$O:$O,Fluxo!$U:$U,"&gt;"&amp;Z$5,Fluxo!$U:$U,"&lt;="&amp;AA$5,Fluxo!$D:$D,$D83,Fluxo!$E:$E,"&lt;&gt;"&amp;"PERMUTANTE"))</f>
        <v>0</v>
      </c>
      <c r="AB83" s="18">
        <f>IF(AB$5&gt;$G$4,0,SUMIFS(Fluxo!$O:$O,Fluxo!$U:$U,"&gt;"&amp;AA$5,Fluxo!$U:$U,"&lt;="&amp;AB$5,Fluxo!$D:$D,$D83,Fluxo!$E:$E,"&lt;&gt;"&amp;"PERMUTANTE"))</f>
        <v>0</v>
      </c>
      <c r="AC83" s="18">
        <f>IF(AC$5&gt;$G$4,0,SUMIFS(Fluxo!$O:$O,Fluxo!$U:$U,"&gt;"&amp;AB$5,Fluxo!$U:$U,"&lt;="&amp;AC$5,Fluxo!$D:$D,$D83,Fluxo!$E:$E,"&lt;&gt;"&amp;"PERMUTANTE"))</f>
        <v>0</v>
      </c>
      <c r="AD83" s="18">
        <f>IF(AD$5&gt;$G$4,0,SUMIFS(Fluxo!$O:$O,Fluxo!$U:$U,"&gt;"&amp;AC$5,Fluxo!$U:$U,"&lt;="&amp;AD$5,Fluxo!$D:$D,$D83,Fluxo!$E:$E,"&lt;&gt;"&amp;"PERMUTANTE"))</f>
        <v>0</v>
      </c>
      <c r="AE83" s="18">
        <f>IF(AE$5&gt;$G$4,0,SUMIFS(Fluxo!$O:$O,Fluxo!$U:$U,"&gt;"&amp;AD$5,Fluxo!$U:$U,"&lt;="&amp;AE$5,Fluxo!$D:$D,$D83,Fluxo!$E:$E,"&lt;&gt;"&amp;"PERMUTANTE"))</f>
        <v>0</v>
      </c>
      <c r="AF83" s="18">
        <f>IF(AF$5&gt;$G$4,0,SUMIFS(Fluxo!$O:$O,Fluxo!$U:$U,"&gt;"&amp;AE$5,Fluxo!$U:$U,"&lt;="&amp;AF$5,Fluxo!$D:$D,$D83,Fluxo!$E:$E,"&lt;&gt;"&amp;"PERMUTANTE"))</f>
        <v>0</v>
      </c>
      <c r="AG83" s="18">
        <f>IF(AG$5&gt;$G$4,0,SUMIFS(Fluxo!$O:$O,Fluxo!$U:$U,"&gt;"&amp;AF$5,Fluxo!$U:$U,"&lt;="&amp;AG$5,Fluxo!$D:$D,$D83,Fluxo!$E:$E,"&lt;&gt;"&amp;"PERMUTANTE"))</f>
        <v>0</v>
      </c>
      <c r="AH83" s="18">
        <f>IF(AH$5&gt;$G$4,0,SUMIFS(Fluxo!$O:$O,Fluxo!$U:$U,"&gt;"&amp;AG$5,Fluxo!$U:$U,"&lt;="&amp;AH$5,Fluxo!$D:$D,$D83,Fluxo!$E:$E,"&lt;&gt;"&amp;"PERMUTANTE"))</f>
        <v>0</v>
      </c>
      <c r="AI83" s="18">
        <f>IF(AI$5&gt;$G$4,0,SUMIFS(Fluxo!$O:$O,Fluxo!$U:$U,"&gt;"&amp;AH$5,Fluxo!$U:$U,"&lt;="&amp;AI$5,Fluxo!$D:$D,$D83,Fluxo!$E:$E,"&lt;&gt;"&amp;"PERMUTANTE"))</f>
        <v>0</v>
      </c>
      <c r="AJ83" s="18">
        <f>IF(AJ$5&gt;$G$4,0,SUMIFS(Fluxo!$O:$O,Fluxo!$U:$U,"&gt;"&amp;AI$5,Fluxo!$U:$U,"&lt;="&amp;AJ$5,Fluxo!$D:$D,$D83,Fluxo!$E:$E,"&lt;&gt;"&amp;"PERMUTANTE"))</f>
        <v>0</v>
      </c>
      <c r="AK83" s="18">
        <f>IF(AK$5&gt;$G$4,0,SUMIFS(Fluxo!$O:$O,Fluxo!$U:$U,"&gt;"&amp;AJ$5,Fluxo!$U:$U,"&lt;="&amp;AK$5,Fluxo!$D:$D,$D83,Fluxo!$E:$E,"&lt;&gt;"&amp;"PERMUTANTE"))</f>
        <v>0</v>
      </c>
      <c r="AL83" s="18">
        <f>IF(AL$5&gt;$G$4,0,SUMIFS(Fluxo!$O:$O,Fluxo!$U:$U,"&gt;"&amp;AK$5,Fluxo!$U:$U,"&lt;="&amp;AL$5,Fluxo!$D:$D,$D83,Fluxo!$E:$E,"&lt;&gt;"&amp;"PERMUTANTE"))</f>
        <v>0</v>
      </c>
      <c r="AM83" s="18">
        <f>IF(AM$5&gt;$G$4,0,SUMIFS(Fluxo!$O:$O,Fluxo!$U:$U,"&gt;"&amp;AL$5,Fluxo!$U:$U,"&lt;="&amp;AM$5,Fluxo!$D:$D,$D83,Fluxo!$E:$E,"&lt;&gt;"&amp;"PERMUTANTE"))</f>
        <v>0</v>
      </c>
      <c r="AN83" s="18">
        <f>IF(AN$5&gt;$G$4,0,SUMIFS(Fluxo!$O:$O,Fluxo!$U:$U,"&gt;"&amp;AM$5,Fluxo!$U:$U,"&lt;="&amp;AN$5,Fluxo!$D:$D,$D83,Fluxo!$E:$E,"&lt;&gt;"&amp;"PERMUTANTE"))</f>
        <v>0</v>
      </c>
      <c r="AO83" s="18">
        <f>IF(AO$5&gt;$G$4,0,SUMIFS(Fluxo!$O:$O,Fluxo!$U:$U,"&gt;"&amp;AN$5,Fluxo!$U:$U,"&lt;="&amp;AO$5,Fluxo!$D:$D,$D83,Fluxo!$E:$E,"&lt;&gt;"&amp;"PERMUTANTE"))</f>
        <v>0</v>
      </c>
      <c r="AP83" s="18">
        <f>IF(AP$5&gt;$G$4,0,SUMIFS(Fluxo!$O:$O,Fluxo!$U:$U,"&gt;"&amp;AO$5,Fluxo!$U:$U,"&lt;="&amp;AP$5,Fluxo!$D:$D,$D83,Fluxo!$E:$E,"&lt;&gt;"&amp;"PERMUTANTE"))</f>
        <v>0</v>
      </c>
      <c r="AQ83" s="18">
        <f>IF(AQ$5&gt;$G$4,0,SUMIFS(Fluxo!$O:$O,Fluxo!$U:$U,"&gt;"&amp;AP$5,Fluxo!$U:$U,"&lt;="&amp;AQ$5,Fluxo!$D:$D,$D83,Fluxo!$E:$E,"&lt;&gt;"&amp;"PERMUTANTE"))</f>
        <v>0</v>
      </c>
      <c r="AR83" s="18">
        <f>IF(AR$5&gt;$G$4,0,SUMIFS(Fluxo!$O:$O,Fluxo!$U:$U,"&gt;"&amp;AQ$5,Fluxo!$U:$U,"&lt;="&amp;AR$5,Fluxo!$D:$D,$D83,Fluxo!$E:$E,"&lt;&gt;"&amp;"PERMUTANTE"))</f>
        <v>0</v>
      </c>
      <c r="AS83" s="18">
        <f>IF(AS$5&gt;$G$4,0,SUMIFS(Fluxo!$O:$O,Fluxo!$U:$U,"&gt;"&amp;AR$5,Fluxo!$U:$U,"&lt;="&amp;AS$5,Fluxo!$D:$D,$D83,Fluxo!$E:$E,"&lt;&gt;"&amp;"PERMUTANTE"))</f>
        <v>0</v>
      </c>
      <c r="AT83" s="18">
        <f>IF(AT$5&gt;$G$4,0,SUMIFS(Fluxo!$O:$O,Fluxo!$U:$U,"&gt;"&amp;AS$5,Fluxo!$U:$U,"&lt;="&amp;AT$5,Fluxo!$D:$D,$D83,Fluxo!$E:$E,"&lt;&gt;"&amp;"PERMUTANTE"))</f>
        <v>0</v>
      </c>
      <c r="AU83" s="18">
        <f>IF(AU$5&gt;$G$4,0,SUMIFS(Fluxo!$O:$O,Fluxo!$U:$U,"&gt;"&amp;AT$5,Fluxo!$U:$U,"&lt;="&amp;AU$5,Fluxo!$D:$D,$D83,Fluxo!$E:$E,"&lt;&gt;"&amp;"PERMUTANTE"))</f>
        <v>0</v>
      </c>
      <c r="AV83" s="18">
        <f>IF(AV$5&gt;$G$4,0,SUMIFS(Fluxo!$O:$O,Fluxo!$U:$U,"&gt;"&amp;AU$5,Fluxo!$U:$U,"&lt;="&amp;AV$5,Fluxo!$D:$D,$D83,Fluxo!$E:$E,"&lt;&gt;"&amp;"PERMUTANTE"))</f>
        <v>0</v>
      </c>
      <c r="AW83" s="18">
        <f>IF(AW$5&gt;$G$4,0,SUMIFS(Fluxo!$O:$O,Fluxo!$U:$U,"&gt;"&amp;AV$5,Fluxo!$U:$U,"&lt;="&amp;AW$5,Fluxo!$D:$D,$D83,Fluxo!$E:$E,"&lt;&gt;"&amp;"PERMUTANTE"))</f>
        <v>0</v>
      </c>
      <c r="AX83" s="18">
        <f>IF(AX$5&gt;$G$4,0,SUMIFS(Fluxo!$O:$O,Fluxo!$U:$U,"&gt;"&amp;AW$5,Fluxo!$U:$U,"&lt;="&amp;AX$5,Fluxo!$D:$D,$D83,Fluxo!$E:$E,"&lt;&gt;"&amp;"PERMUTANTE"))</f>
        <v>0</v>
      </c>
      <c r="AY83" s="18">
        <f>IF(AY$5&gt;$G$4,0,SUMIFS(Fluxo!$O:$O,Fluxo!$U:$U,"&gt;"&amp;AX$5,Fluxo!$U:$U,"&lt;="&amp;AY$5,Fluxo!$D:$D,$D83,Fluxo!$E:$E,"&lt;&gt;"&amp;"PERMUTANTE"))</f>
        <v>0</v>
      </c>
      <c r="AZ83" s="18">
        <f>IF(AZ$5&gt;$G$4,0,SUMIFS(Fluxo!$O:$O,Fluxo!$U:$U,"&gt;"&amp;AY$5,Fluxo!$U:$U,"&lt;="&amp;AZ$5,Fluxo!$D:$D,$D83,Fluxo!$E:$E,"&lt;&gt;"&amp;"PERMUTANTE"))</f>
        <v>0</v>
      </c>
      <c r="BA83" s="18">
        <f>IF(BA$5&gt;$G$4,0,SUMIFS(Fluxo!$O:$O,Fluxo!$U:$U,"&gt;"&amp;AZ$5,Fluxo!$U:$U,"&lt;="&amp;BA$5,Fluxo!$D:$D,$D83,Fluxo!$E:$E,"&lt;&gt;"&amp;"PERMUTANTE"))</f>
        <v>0</v>
      </c>
      <c r="BB83" s="18">
        <f>IF(BB$5&gt;$G$4,0,SUMIFS(Fluxo!$O:$O,Fluxo!$U:$U,"&gt;"&amp;BA$5,Fluxo!$U:$U,"&lt;="&amp;BB$5,Fluxo!$D:$D,$D83,Fluxo!$E:$E,"&lt;&gt;"&amp;"PERMUTANTE"))</f>
        <v>0</v>
      </c>
      <c r="BC83" s="18">
        <f>IF(BC$5&gt;$G$4,0,SUMIFS(Fluxo!$O:$O,Fluxo!$U:$U,"&gt;"&amp;BB$5,Fluxo!$U:$U,"&lt;="&amp;BC$5,Fluxo!$D:$D,$D83,Fluxo!$E:$E,"&lt;&gt;"&amp;"PERMUTANTE"))</f>
        <v>0</v>
      </c>
      <c r="BD83" s="18">
        <f>IF(BD$5&gt;$G$4,0,SUMIFS(Fluxo!$O:$O,Fluxo!$U:$U,"&gt;"&amp;BC$5,Fluxo!$U:$U,"&lt;="&amp;BD$5,Fluxo!$D:$D,$D83,Fluxo!$E:$E,"&lt;&gt;"&amp;"PERMUTANTE"))</f>
        <v>0</v>
      </c>
      <c r="BE83" s="18">
        <f>IF(BE$5&gt;$G$4,0,SUMIFS(Fluxo!$O:$O,Fluxo!$U:$U,"&gt;"&amp;BD$5,Fluxo!$U:$U,"&lt;="&amp;BE$5,Fluxo!$D:$D,$D83,Fluxo!$E:$E,"&lt;&gt;"&amp;"PERMUTANTE"))</f>
        <v>0</v>
      </c>
      <c r="BF83" s="18">
        <f>IF(BF$5&gt;$G$4,0,SUMIFS(Fluxo!$O:$O,Fluxo!$U:$U,"&gt;"&amp;BE$5,Fluxo!$U:$U,"&lt;="&amp;BF$5,Fluxo!$D:$D,$D83,Fluxo!$E:$E,"&lt;&gt;"&amp;"PERMUTANTE"))</f>
        <v>0</v>
      </c>
      <c r="BG83" s="18">
        <f>IF(BG$5&gt;$G$4,0,SUMIFS(Fluxo!$O:$O,Fluxo!$U:$U,"&gt;"&amp;BF$5,Fluxo!$U:$U,"&lt;="&amp;BG$5,Fluxo!$D:$D,$D83,Fluxo!$E:$E,"&lt;&gt;"&amp;"PERMUTANTE"))</f>
        <v>0</v>
      </c>
      <c r="BH83" s="18">
        <f>IF(BH$5&gt;$G$4,0,SUMIFS(Fluxo!$O:$O,Fluxo!$U:$U,"&gt;"&amp;BG$5,Fluxo!$U:$U,"&lt;="&amp;BH$5,Fluxo!$D:$D,$D83,Fluxo!$E:$E,"&lt;&gt;"&amp;"PERMUTANTE"))</f>
        <v>0</v>
      </c>
      <c r="BI83" s="18">
        <f>IF(BI$5&gt;$G$4,0,SUMIFS(Fluxo!$O:$O,Fluxo!$U:$U,"&gt;"&amp;BH$5,Fluxo!$U:$U,"&lt;="&amp;BI$5,Fluxo!$D:$D,$D83,Fluxo!$E:$E,"&lt;&gt;"&amp;"PERMUTANTE"))</f>
        <v>0</v>
      </c>
      <c r="BJ83" s="18">
        <f>IF(BJ$5&gt;$G$4,0,SUMIFS(Fluxo!$O:$O,Fluxo!$U:$U,"&gt;"&amp;BI$5,Fluxo!$U:$U,"&lt;="&amp;BJ$5,Fluxo!$D:$D,$D83,Fluxo!$E:$E,"&lt;&gt;"&amp;"PERMUTANTE"))</f>
        <v>0</v>
      </c>
      <c r="BK83" s="18">
        <f>IF(BK$5&gt;$G$4,0,SUMIFS(Fluxo!$O:$O,Fluxo!$U:$U,"&gt;"&amp;BJ$5,Fluxo!$U:$U,"&lt;="&amp;BK$5,Fluxo!$D:$D,$D83,Fluxo!$E:$E,"&lt;&gt;"&amp;"PERMUTANTE"))</f>
        <v>0</v>
      </c>
      <c r="BL83" s="18">
        <f>IF(BL$5&gt;$G$4,0,SUMIFS(Fluxo!$O:$O,Fluxo!$U:$U,"&gt;"&amp;BK$5,Fluxo!$U:$U,"&lt;="&amp;BL$5,Fluxo!$D:$D,$D83,Fluxo!$E:$E,"&lt;&gt;"&amp;"PERMUTANTE"))</f>
        <v>0</v>
      </c>
      <c r="BM83" s="18">
        <f>IF(BM$5&gt;$G$4,0,SUMIFS(Fluxo!$O:$O,Fluxo!$U:$U,"&gt;"&amp;BL$5,Fluxo!$U:$U,"&lt;="&amp;BM$5,Fluxo!$D:$D,$D83,Fluxo!$E:$E,"&lt;&gt;"&amp;"PERMUTANTE"))</f>
        <v>0</v>
      </c>
      <c r="BN83" s="18">
        <f>IF(BN$5&gt;$G$4,0,SUMIFS(Fluxo!$O:$O,Fluxo!$U:$U,"&gt;"&amp;BM$5,Fluxo!$U:$U,"&lt;="&amp;BN$5,Fluxo!$D:$D,$D83,Fluxo!$E:$E,"&lt;&gt;"&amp;"PERMUTANTE"))</f>
        <v>0</v>
      </c>
      <c r="BO83" s="18">
        <f>IF(BO$5&gt;$G$4,0,SUMIFS(Fluxo!$O:$O,Fluxo!$U:$U,"&gt;"&amp;BN$5,Fluxo!$U:$U,"&lt;="&amp;BO$5,Fluxo!$D:$D,$D83,Fluxo!$E:$E,"&lt;&gt;"&amp;"PERMUTANTE"))</f>
        <v>0</v>
      </c>
      <c r="BP83" s="18">
        <f>IF(BP$5&gt;$G$4,0,SUMIFS(Fluxo!$O:$O,Fluxo!$U:$U,"&gt;"&amp;BO$5,Fluxo!$U:$U,"&lt;="&amp;BP$5,Fluxo!$D:$D,$D83,Fluxo!$E:$E,"&lt;&gt;"&amp;"PERMUTANTE"))</f>
        <v>0</v>
      </c>
      <c r="BQ83" s="18">
        <f>IF(BQ$5&gt;$G$4,0,SUMIFS(Fluxo!$O:$O,Fluxo!$U:$U,"&gt;"&amp;BP$5,Fluxo!$U:$U,"&lt;="&amp;BQ$5,Fluxo!$D:$D,$D83,Fluxo!$E:$E,"&lt;&gt;"&amp;"PERMUTANTE"))</f>
        <v>0</v>
      </c>
      <c r="BR83" s="18">
        <f>IF(BR$5&gt;$G$4,0,SUMIFS(Fluxo!$O:$O,Fluxo!$U:$U,"&gt;"&amp;BQ$5,Fluxo!$U:$U,"&lt;="&amp;BR$5,Fluxo!$D:$D,$D83,Fluxo!$E:$E,"&lt;&gt;"&amp;"PERMUTANTE"))</f>
        <v>0</v>
      </c>
      <c r="BS83" s="18">
        <f>IF(BS$5&gt;$G$4,0,SUMIFS(Fluxo!$O:$O,Fluxo!$U:$U,"&gt;"&amp;BR$5,Fluxo!$U:$U,"&lt;="&amp;BS$5,Fluxo!$D:$D,$D83,Fluxo!$E:$E,"&lt;&gt;"&amp;"PERMUTANTE"))</f>
        <v>0</v>
      </c>
      <c r="BT83" s="18">
        <f>IF(BT$5&gt;$G$4,0,SUMIFS(Fluxo!$O:$O,Fluxo!$U:$U,"&gt;"&amp;BS$5,Fluxo!$U:$U,"&lt;="&amp;BT$5,Fluxo!$D:$D,$D83,Fluxo!$E:$E,"&lt;&gt;"&amp;"PERMUTANTE"))</f>
        <v>0</v>
      </c>
      <c r="BU83" s="18">
        <f>IF(BU$5&gt;$G$4,0,SUMIFS(Fluxo!$O:$O,Fluxo!$U:$U,"&gt;"&amp;BT$5,Fluxo!$U:$U,"&lt;="&amp;BU$5,Fluxo!$D:$D,$D83,Fluxo!$E:$E,"&lt;&gt;"&amp;"PERMUTANTE"))</f>
        <v>0</v>
      </c>
      <c r="BV83" s="18">
        <f>IF(BV$5&gt;$G$4,0,SUMIFS(Fluxo!$O:$O,Fluxo!$U:$U,"&gt;"&amp;BU$5,Fluxo!$U:$U,"&lt;="&amp;BV$5,Fluxo!$D:$D,$D83,Fluxo!$E:$E,"&lt;&gt;"&amp;"PERMUTANTE"))</f>
        <v>0</v>
      </c>
      <c r="BW83" s="18">
        <f>IF(BW$5&gt;$G$4,0,SUMIFS(Fluxo!$O:$O,Fluxo!$U:$U,"&gt;"&amp;BV$5,Fluxo!$U:$U,"&lt;="&amp;BW$5,Fluxo!$D:$D,$D83,Fluxo!$E:$E,"&lt;&gt;"&amp;"PERMUTANTE"))</f>
        <v>0</v>
      </c>
      <c r="BX83" s="18">
        <f>IF(BX$5&gt;$G$4,0,SUMIFS(Fluxo!$O:$O,Fluxo!$U:$U,"&gt;"&amp;BW$5,Fluxo!$U:$U,"&lt;="&amp;BX$5,Fluxo!$D:$D,$D83,Fluxo!$E:$E,"&lt;&gt;"&amp;"PERMUTANTE"))</f>
        <v>0</v>
      </c>
      <c r="BY83" s="18">
        <f>IF(BY$5&gt;$G$4,0,SUMIFS(Fluxo!$O:$O,Fluxo!$U:$U,"&gt;"&amp;BX$5,Fluxo!$U:$U,"&lt;="&amp;BY$5,Fluxo!$D:$D,$D83,Fluxo!$E:$E,"&lt;&gt;"&amp;"PERMUTANTE"))</f>
        <v>0</v>
      </c>
      <c r="BZ83" s="18">
        <f>IF(BZ$5&gt;$G$4,0,SUMIFS(Fluxo!$O:$O,Fluxo!$U:$U,"&gt;"&amp;BY$5,Fluxo!$U:$U,"&lt;="&amp;BZ$5,Fluxo!$D:$D,$D83,Fluxo!$E:$E,"&lt;&gt;"&amp;"PERMUTANTE"))</f>
        <v>0</v>
      </c>
      <c r="CA83" s="18">
        <f>IF(CA$5&gt;$G$4,0,SUMIFS(Fluxo!$O:$O,Fluxo!$U:$U,"&gt;"&amp;BZ$5,Fluxo!$U:$U,"&lt;="&amp;CA$5,Fluxo!$D:$D,$D83,Fluxo!$E:$E,"&lt;&gt;"&amp;"PERMUTANTE"))</f>
        <v>0</v>
      </c>
      <c r="CB83" s="18">
        <f>IF(CB$5&gt;$G$4,0,SUMIFS(Fluxo!$O:$O,Fluxo!$U:$U,"&gt;"&amp;CA$5,Fluxo!$U:$U,"&lt;="&amp;CB$5,Fluxo!$D:$D,$D83,Fluxo!$E:$E,"&lt;&gt;"&amp;"PERMUTANTE"))</f>
        <v>0</v>
      </c>
      <c r="CC83" s="18">
        <f>IF(CC$5&gt;$G$4,0,SUMIFS(Fluxo!$O:$O,Fluxo!$U:$U,"&gt;"&amp;CB$5,Fluxo!$U:$U,"&lt;="&amp;CC$5,Fluxo!$D:$D,$D83,Fluxo!$E:$E,"&lt;&gt;"&amp;"PERMUTANTE"))</f>
        <v>0</v>
      </c>
      <c r="CD83" s="18">
        <f>IF(CD$5&gt;$G$4,0,SUMIFS(Fluxo!$O:$O,Fluxo!$U:$U,"&gt;"&amp;CC$5,Fluxo!$U:$U,"&lt;="&amp;CD$5,Fluxo!$D:$D,$D83,Fluxo!$E:$E,"&lt;&gt;"&amp;"PERMUTANTE"))</f>
        <v>0</v>
      </c>
      <c r="CE83" s="18">
        <f>IF(CE$5&gt;$G$4,0,SUMIFS(Fluxo!$O:$O,Fluxo!$U:$U,"&gt;"&amp;CD$5,Fluxo!$U:$U,"&lt;="&amp;CE$5,Fluxo!$D:$D,$D83,Fluxo!$E:$E,"&lt;&gt;"&amp;"PERMUTANTE"))</f>
        <v>0</v>
      </c>
      <c r="CF83" s="18">
        <f>IF(CF$5&gt;$G$4,0,SUMIFS(Fluxo!$O:$O,Fluxo!$U:$U,"&gt;"&amp;CE$5,Fluxo!$U:$U,"&lt;="&amp;CF$5,Fluxo!$D:$D,$D83,Fluxo!$E:$E,"&lt;&gt;"&amp;"PERMUTANTE"))</f>
        <v>0</v>
      </c>
      <c r="CG83" s="18">
        <f>IF(CG$5&gt;$G$4,0,SUMIFS(Fluxo!$O:$O,Fluxo!$U:$U,"&gt;"&amp;CF$5,Fluxo!$U:$U,"&lt;="&amp;CG$5,Fluxo!$D:$D,$D83,Fluxo!$E:$E,"&lt;&gt;"&amp;"PERMUTANTE"))</f>
        <v>0</v>
      </c>
      <c r="CH83" s="18">
        <f>IF(CH$5&gt;$G$4,0,SUMIFS(Fluxo!$O:$O,Fluxo!$U:$U,"&gt;"&amp;CG$5,Fluxo!$U:$U,"&lt;="&amp;CH$5,Fluxo!$D:$D,$D83,Fluxo!$E:$E,"&lt;&gt;"&amp;"PERMUTANTE"))</f>
        <v>0</v>
      </c>
      <c r="CI83" s="18">
        <f>IF(CI$5&gt;$G$4,0,SUMIFS(Fluxo!$O:$O,Fluxo!$U:$U,"&gt;"&amp;CH$5,Fluxo!$U:$U,"&lt;="&amp;CI$5,Fluxo!$D:$D,$D83,Fluxo!$E:$E,"&lt;&gt;"&amp;"PERMUTANTE"))</f>
        <v>0</v>
      </c>
      <c r="CJ83" s="18">
        <f>IF(CJ$5&gt;$G$4,0,SUMIFS(Fluxo!$O:$O,Fluxo!$U:$U,"&gt;"&amp;CI$5,Fluxo!$U:$U,"&lt;="&amp;CJ$5,Fluxo!$D:$D,$D83,Fluxo!$E:$E,"&lt;&gt;"&amp;"PERMUTANTE"))</f>
        <v>0</v>
      </c>
      <c r="CK83" s="18">
        <f>IF(CK$5&gt;$G$4,0,SUMIFS(Fluxo!$O:$O,Fluxo!$U:$U,"&gt;"&amp;CJ$5,Fluxo!$U:$U,"&lt;="&amp;CK$5,Fluxo!$D:$D,$D83,Fluxo!$E:$E,"&lt;&gt;"&amp;"PERMUTANTE"))</f>
        <v>0</v>
      </c>
      <c r="CL83" s="18">
        <f>IF(CL$5&gt;$G$4,0,SUMIFS(Fluxo!$O:$O,Fluxo!$U:$U,"&gt;"&amp;CK$5,Fluxo!$U:$U,"&lt;="&amp;CL$5,Fluxo!$D:$D,$D83,Fluxo!$E:$E,"&lt;&gt;"&amp;"PERMUTANTE"))</f>
        <v>0</v>
      </c>
      <c r="CM83" s="18">
        <f>IF(CM$5&gt;$G$4,0,SUMIFS(Fluxo!$O:$O,Fluxo!$U:$U,"&gt;"&amp;CL$5,Fluxo!$U:$U,"&lt;="&amp;CM$5,Fluxo!$D:$D,$D83,Fluxo!$E:$E,"&lt;&gt;"&amp;"PERMUTANTE"))</f>
        <v>0</v>
      </c>
      <c r="CN83" s="18">
        <f>IF(CN$5&gt;$G$4,0,SUMIFS(Fluxo!$O:$O,Fluxo!$U:$U,"&gt;"&amp;CM$5,Fluxo!$U:$U,"&lt;="&amp;CN$5,Fluxo!$D:$D,$D83,Fluxo!$E:$E,"&lt;&gt;"&amp;"PERMUTANTE"))</f>
        <v>0</v>
      </c>
      <c r="CO83" s="18">
        <f>IF(CO$5&gt;$G$4,0,SUMIFS(Fluxo!$O:$O,Fluxo!$U:$U,"&gt;"&amp;CN$5,Fluxo!$U:$U,"&lt;="&amp;CO$5,Fluxo!$D:$D,$D83,Fluxo!$E:$E,"&lt;&gt;"&amp;"PERMUTANTE"))</f>
        <v>0</v>
      </c>
      <c r="CP83" s="18">
        <f>IF(CP$5&gt;$G$4,0,SUMIFS(Fluxo!$O:$O,Fluxo!$U:$U,"&gt;"&amp;CO$5,Fluxo!$U:$U,"&lt;="&amp;CP$5,Fluxo!$D:$D,$D83,Fluxo!$E:$E,"&lt;&gt;"&amp;"PERMUTANTE"))</f>
        <v>0</v>
      </c>
      <c r="CQ83" s="18">
        <f>IF(CQ$5&gt;$G$4,0,SUMIFS(Fluxo!$O:$O,Fluxo!$U:$U,"&gt;"&amp;CP$5,Fluxo!$U:$U,"&lt;="&amp;CQ$5,Fluxo!$D:$D,$D83,Fluxo!$E:$E,"&lt;&gt;"&amp;"PERMUTANTE"))</f>
        <v>0</v>
      </c>
      <c r="CR83" s="18">
        <f>IF(CR$5&gt;$G$4,0,SUMIFS(Fluxo!$O:$O,Fluxo!$U:$U,"&gt;"&amp;CQ$5,Fluxo!$U:$U,"&lt;="&amp;CR$5,Fluxo!$D:$D,$D83,Fluxo!$E:$E,"&lt;&gt;"&amp;"PERMUTANTE"))</f>
        <v>0</v>
      </c>
      <c r="CS83" s="18">
        <f>IF(CS$5&gt;$G$4,0,SUMIFS(Fluxo!$O:$O,Fluxo!$U:$U,"&gt;"&amp;CR$5,Fluxo!$U:$U,"&lt;="&amp;CS$5,Fluxo!$D:$D,$D83,Fluxo!$E:$E,"&lt;&gt;"&amp;"PERMUTANTE"))</f>
        <v>0</v>
      </c>
      <c r="CT83" s="18">
        <f>IF(CT$5&gt;$G$4,0,SUMIFS(Fluxo!$O:$O,Fluxo!$U:$U,"&gt;"&amp;CS$5,Fluxo!$U:$U,"&lt;="&amp;CT$5,Fluxo!$D:$D,$D83,Fluxo!$E:$E,"&lt;&gt;"&amp;"PERMUTANTE"))</f>
        <v>0</v>
      </c>
      <c r="CU83" s="18">
        <f>IF(CU$5&gt;$G$4,0,SUMIFS(Fluxo!$O:$O,Fluxo!$U:$U,"&gt;"&amp;CT$5,Fluxo!$U:$U,"&lt;="&amp;CU$5,Fluxo!$D:$D,$D83,Fluxo!$E:$E,"&lt;&gt;"&amp;"PERMUTANTE"))</f>
        <v>0</v>
      </c>
      <c r="CV83" s="18">
        <f>IF(CV$5&gt;$G$4,0,SUMIFS(Fluxo!$O:$O,Fluxo!$U:$U,"&gt;"&amp;CU$5,Fluxo!$U:$U,"&lt;="&amp;CV$5,Fluxo!$D:$D,$D83,Fluxo!$E:$E,"&lt;&gt;"&amp;"PERMUTANTE"))</f>
        <v>0</v>
      </c>
      <c r="CW83" s="18">
        <f>IF(CW$5&gt;$G$4,0,SUMIFS(Fluxo!$O:$O,Fluxo!$U:$U,"&gt;"&amp;CV$5,Fluxo!$U:$U,"&lt;="&amp;CW$5,Fluxo!$D:$D,$D83,Fluxo!$E:$E,"&lt;&gt;"&amp;"PERMUTANTE"))</f>
        <v>0</v>
      </c>
      <c r="CX83" s="18">
        <f>IF(CX$5&gt;$G$4,0,SUMIFS(Fluxo!$O:$O,Fluxo!$U:$U,"&gt;"&amp;CW$5,Fluxo!$U:$U,"&lt;="&amp;CX$5,Fluxo!$D:$D,$D83,Fluxo!$E:$E,"&lt;&gt;"&amp;"PERMUTANTE"))</f>
        <v>0</v>
      </c>
      <c r="CY83" s="18">
        <f>IF(CY$5&gt;$G$4,0,SUMIFS(Fluxo!$O:$O,Fluxo!$U:$U,"&gt;"&amp;CX$5,Fluxo!$U:$U,"&lt;="&amp;CY$5,Fluxo!$D:$D,$D83,Fluxo!$E:$E,"&lt;&gt;"&amp;"PERMUTANTE"))</f>
        <v>0</v>
      </c>
      <c r="CZ83" s="18">
        <f>IF(CZ$5&gt;$G$4,0,SUMIFS(Fluxo!$O:$O,Fluxo!$U:$U,"&gt;"&amp;CY$5,Fluxo!$U:$U,"&lt;="&amp;CZ$5,Fluxo!$D:$D,$D83,Fluxo!$E:$E,"&lt;&gt;"&amp;"PERMUTANTE"))</f>
        <v>0</v>
      </c>
      <c r="DA83" s="18">
        <f>IF(DA$5&gt;$G$4,0,SUMIFS(Fluxo!$O:$O,Fluxo!$U:$U,"&gt;"&amp;CZ$5,Fluxo!$U:$U,"&lt;="&amp;DA$5,Fluxo!$D:$D,$D83,Fluxo!$E:$E,"&lt;&gt;"&amp;"PERMUTANTE"))</f>
        <v>0</v>
      </c>
      <c r="DB83" s="18">
        <f>IF(DB$5&gt;$G$4,0,SUMIFS(Fluxo!$O:$O,Fluxo!$U:$U,"&gt;"&amp;DA$5,Fluxo!$U:$U,"&lt;="&amp;DB$5,Fluxo!$D:$D,$D83,Fluxo!$E:$E,"&lt;&gt;"&amp;"PERMUTANTE"))</f>
        <v>0</v>
      </c>
      <c r="DC83" s="18">
        <f>IF(DC$5&gt;$G$4,0,SUMIFS(Fluxo!$O:$O,Fluxo!$U:$U,"&gt;"&amp;DB$5,Fluxo!$U:$U,"&lt;="&amp;DC$5,Fluxo!$D:$D,$D83,Fluxo!$E:$E,"&lt;&gt;"&amp;"PERMUTANTE"))</f>
        <v>0</v>
      </c>
      <c r="DD83" s="18">
        <f>IF(DD$5&gt;$G$4,0,SUMIFS(Fluxo!$O:$O,Fluxo!$U:$U,"&gt;"&amp;DC$5,Fluxo!$U:$U,"&lt;="&amp;DD$5,Fluxo!$D:$D,$D83,Fluxo!$E:$E,"&lt;&gt;"&amp;"PERMUTANTE"))</f>
        <v>0</v>
      </c>
      <c r="DE83" s="18">
        <f>IF(DE$5&gt;$G$4,0,SUMIFS(Fluxo!$O:$O,Fluxo!$U:$U,"&gt;"&amp;DD$5,Fluxo!$U:$U,"&lt;="&amp;DE$5,Fluxo!$D:$D,$D83,Fluxo!$E:$E,"&lt;&gt;"&amp;"PERMUTANTE"))</f>
        <v>0</v>
      </c>
      <c r="DF83" s="18">
        <f>IF(DF$5&gt;$G$4,0,SUMIFS(Fluxo!$O:$O,Fluxo!$U:$U,"&gt;"&amp;DE$5,Fluxo!$U:$U,"&lt;="&amp;DF$5,Fluxo!$D:$D,$D83,Fluxo!$E:$E,"&lt;&gt;"&amp;"PERMUTANTE"))</f>
        <v>0</v>
      </c>
      <c r="DG83" s="18">
        <f>IF(DG$5&gt;$G$4,0,SUMIFS(Fluxo!$O:$O,Fluxo!$U:$U,"&gt;"&amp;DF$5,Fluxo!$U:$U,"&lt;="&amp;DG$5,Fluxo!$D:$D,$D83,Fluxo!$E:$E,"&lt;&gt;"&amp;"PERMUTANTE"))</f>
        <v>0</v>
      </c>
      <c r="DH83" s="18">
        <f>IF(DH$5&gt;$G$4,0,SUMIFS(Fluxo!$O:$O,Fluxo!$U:$U,"&gt;"&amp;DG$5,Fluxo!$U:$U,"&lt;="&amp;DH$5,Fluxo!$D:$D,$D83,Fluxo!$E:$E,"&lt;&gt;"&amp;"PERMUTANTE"))</f>
        <v>0</v>
      </c>
      <c r="DI83" s="18">
        <f>IF(DI$5&gt;$G$4,0,SUMIFS(Fluxo!$O:$O,Fluxo!$U:$U,"&gt;"&amp;DH$5,Fluxo!$U:$U,"&lt;="&amp;DI$5,Fluxo!$D:$D,$D83,Fluxo!$E:$E,"&lt;&gt;"&amp;"PERMUTANTE"))</f>
        <v>0</v>
      </c>
      <c r="DJ83" s="18">
        <f>IF(DJ$5&gt;$G$4,0,SUMIFS(Fluxo!$O:$O,Fluxo!$U:$U,"&gt;"&amp;DI$5,Fluxo!$U:$U,"&lt;="&amp;DJ$5,Fluxo!$D:$D,$D83,Fluxo!$E:$E,"&lt;&gt;"&amp;"PERMUTANTE"))</f>
        <v>0</v>
      </c>
      <c r="DK83" s="18">
        <f>IF(DK$5&gt;$G$4,0,SUMIFS(Fluxo!$O:$O,Fluxo!$U:$U,"&gt;"&amp;DJ$5,Fluxo!$U:$U,"&lt;="&amp;DK$5,Fluxo!$D:$D,$D83,Fluxo!$E:$E,"&lt;&gt;"&amp;"PERMUTANTE"))</f>
        <v>0</v>
      </c>
      <c r="DL83" s="18">
        <f>IF(DL$5&gt;$G$4,0,SUMIFS(Fluxo!$O:$O,Fluxo!$U:$U,"&gt;"&amp;DK$5,Fluxo!$U:$U,"&lt;="&amp;DL$5,Fluxo!$D:$D,$D83,Fluxo!$E:$E,"&lt;&gt;"&amp;"PERMUTANTE"))</f>
        <v>0</v>
      </c>
      <c r="DM83" s="18">
        <f>IF(DM$5&gt;$G$4,0,SUMIFS(Fluxo!$O:$O,Fluxo!$U:$U,"&gt;"&amp;DL$5,Fluxo!$U:$U,"&lt;="&amp;DM$5,Fluxo!$D:$D,$D83,Fluxo!$E:$E,"&lt;&gt;"&amp;"PERMUTANTE"))</f>
        <v>0</v>
      </c>
      <c r="DN83" s="18">
        <f>IF(DN$5&gt;$G$4,0,SUMIFS(Fluxo!$O:$O,Fluxo!$U:$U,"&gt;"&amp;DM$5,Fluxo!$U:$U,"&lt;="&amp;DN$5,Fluxo!$D:$D,$D83,Fluxo!$E:$E,"&lt;&gt;"&amp;"PERMUTANTE"))</f>
        <v>0</v>
      </c>
      <c r="DO83" s="18">
        <f>IF(DO$5&gt;$G$4,0,SUMIFS(Fluxo!$O:$O,Fluxo!$U:$U,"&gt;"&amp;DN$5,Fluxo!$U:$U,"&lt;="&amp;DO$5,Fluxo!$D:$D,$D83,Fluxo!$E:$E,"&lt;&gt;"&amp;"PERMUTANTE"))</f>
        <v>0</v>
      </c>
      <c r="DP83" s="18">
        <f>IF(DP$5&gt;$G$4,0,SUMIFS(Fluxo!$O:$O,Fluxo!$U:$U,"&gt;"&amp;DO$5,Fluxo!$U:$U,"&lt;="&amp;DP$5,Fluxo!$D:$D,$D83,Fluxo!$E:$E,"&lt;&gt;"&amp;"PERMUTANTE"))</f>
        <v>0</v>
      </c>
      <c r="DQ83" s="18">
        <f>IF(DQ$5&gt;$G$4,0,SUMIFS(Fluxo!$O:$O,Fluxo!$U:$U,"&gt;"&amp;DP$5,Fluxo!$U:$U,"&lt;="&amp;DQ$5,Fluxo!$D:$D,$D83,Fluxo!$E:$E,"&lt;&gt;"&amp;"PERMUTANTE"))</f>
        <v>0</v>
      </c>
      <c r="DR83" s="18">
        <f>IF(DR$5&gt;$G$4,0,SUMIFS(Fluxo!$O:$O,Fluxo!$U:$U,"&gt;"&amp;DQ$5,Fluxo!$U:$U,"&lt;="&amp;DR$5,Fluxo!$D:$D,$D83,Fluxo!$E:$E,"&lt;&gt;"&amp;"PERMUTANTE"))</f>
        <v>0</v>
      </c>
      <c r="DS83" s="18">
        <f>IF(DS$5&gt;$G$4,0,SUMIFS(Fluxo!$O:$O,Fluxo!$U:$U,"&gt;"&amp;DR$5,Fluxo!$U:$U,"&lt;="&amp;DS$5,Fluxo!$D:$D,$D83,Fluxo!$E:$E,"&lt;&gt;"&amp;"PERMUTANTE"))</f>
        <v>0</v>
      </c>
      <c r="DT83" s="18">
        <f>IF(DT$5&gt;$G$4,0,SUMIFS(Fluxo!$O:$O,Fluxo!$U:$U,"&gt;"&amp;DS$5,Fluxo!$U:$U,"&lt;="&amp;DT$5,Fluxo!$D:$D,$D83,Fluxo!$E:$E,"&lt;&gt;"&amp;"PERMUTANTE"))</f>
        <v>0</v>
      </c>
      <c r="DU83" s="18">
        <f>IF(DU$5&gt;$G$4,0,SUMIFS(Fluxo!$O:$O,Fluxo!$U:$U,"&gt;"&amp;DT$5,Fluxo!$U:$U,"&lt;="&amp;DU$5,Fluxo!$D:$D,$D83,Fluxo!$E:$E,"&lt;&gt;"&amp;"PERMUTANTE"))</f>
        <v>0</v>
      </c>
      <c r="DV83" s="18">
        <f>IF(DV$5&gt;$G$4,0,SUMIFS(Fluxo!$O:$O,Fluxo!$U:$U,"&gt;"&amp;DU$5,Fluxo!$U:$U,"&lt;="&amp;DV$5,Fluxo!$D:$D,$D83,Fluxo!$E:$E,"&lt;&gt;"&amp;"PERMUTANTE"))</f>
        <v>0</v>
      </c>
      <c r="DW83" s="18">
        <f>IF(DW$5&gt;$G$4,0,SUMIFS(Fluxo!$O:$O,Fluxo!$U:$U,"&gt;"&amp;DV$5,Fluxo!$U:$U,"&lt;="&amp;DW$5,Fluxo!$D:$D,$D83,Fluxo!$E:$E,"&lt;&gt;"&amp;"PERMUTANTE"))</f>
        <v>0</v>
      </c>
      <c r="DX83" s="18">
        <f>IF(DX$5&gt;$G$4,0,SUMIFS(Fluxo!$O:$O,Fluxo!$U:$U,"&gt;"&amp;DW$5,Fluxo!$U:$U,"&lt;="&amp;DX$5,Fluxo!$D:$D,$D83,Fluxo!$E:$E,"&lt;&gt;"&amp;"PERMUTANTE"))</f>
        <v>0</v>
      </c>
      <c r="DY83" s="18">
        <f>IF(DY$5&gt;$G$4,0,SUMIFS(Fluxo!$O:$O,Fluxo!$U:$U,"&gt;"&amp;DX$5,Fluxo!$U:$U,"&lt;="&amp;DY$5,Fluxo!$D:$D,$D83,Fluxo!$E:$E,"&lt;&gt;"&amp;"PERMUTANTE"))</f>
        <v>0</v>
      </c>
      <c r="DZ83" s="18">
        <f>IF(DZ$5&gt;$G$4,0,SUMIFS(Fluxo!$O:$O,Fluxo!$U:$U,"&gt;"&amp;DY$5,Fluxo!$U:$U,"&lt;="&amp;DZ$5,Fluxo!$D:$D,$D83,Fluxo!$E:$E,"&lt;&gt;"&amp;"PERMUTANTE"))</f>
        <v>0</v>
      </c>
      <c r="EA83" s="18">
        <f>IF(EA$5&gt;$G$4,0,SUMIFS(Fluxo!$O:$O,Fluxo!$U:$U,"&gt;"&amp;DZ$5,Fluxo!$U:$U,"&lt;="&amp;EA$5,Fluxo!$D:$D,$D83,Fluxo!$E:$E,"&lt;&gt;"&amp;"PERMUTANTE"))</f>
        <v>0</v>
      </c>
      <c r="EB83" s="18">
        <f>IF(EB$5&gt;$G$4,0,SUMIFS(Fluxo!$O:$O,Fluxo!$U:$U,"&gt;"&amp;EA$5,Fluxo!$U:$U,"&lt;="&amp;EB$5,Fluxo!$D:$D,$D83,Fluxo!$E:$E,"&lt;&gt;"&amp;"PERMUTANTE"))</f>
        <v>0</v>
      </c>
      <c r="EC83" s="18">
        <f>IF(EC$5&gt;$G$4,0,SUMIFS(Fluxo!$O:$O,Fluxo!$U:$U,"&gt;"&amp;EB$5,Fluxo!$U:$U,"&lt;="&amp;EC$5,Fluxo!$D:$D,$D83,Fluxo!$E:$E,"&lt;&gt;"&amp;"PERMUTANTE"))</f>
        <v>0</v>
      </c>
      <c r="ED83" s="18">
        <f>IF(ED$5&gt;$G$4,0,SUMIFS(Fluxo!$O:$O,Fluxo!$U:$U,"&gt;"&amp;EC$5,Fluxo!$U:$U,"&lt;="&amp;ED$5,Fluxo!$D:$D,$D83,Fluxo!$E:$E,"&lt;&gt;"&amp;"PERMUTANTE"))</f>
        <v>0</v>
      </c>
      <c r="EE83" s="18">
        <f>IF(EE$5&gt;$G$4,0,SUMIFS(Fluxo!$O:$O,Fluxo!$U:$U,"&gt;"&amp;ED$5,Fluxo!$U:$U,"&lt;="&amp;EE$5,Fluxo!$D:$D,$D83,Fluxo!$E:$E,"&lt;&gt;"&amp;"PERMUTANTE"))</f>
        <v>0</v>
      </c>
      <c r="EF83" s="18">
        <f>IF(EF$5&gt;$G$4,0,SUMIFS(Fluxo!$O:$O,Fluxo!$U:$U,"&gt;"&amp;EE$5,Fluxo!$U:$U,"&lt;="&amp;EF$5,Fluxo!$D:$D,$D83,Fluxo!$E:$E,"&lt;&gt;"&amp;"PERMUTANTE"))</f>
        <v>0</v>
      </c>
      <c r="EG83" s="18">
        <f>IF(EG$5&gt;$G$4,0,SUMIFS(Fluxo!$O:$O,Fluxo!$U:$U,"&gt;"&amp;EF$5,Fluxo!$U:$U,"&lt;="&amp;EG$5,Fluxo!$D:$D,$D83,Fluxo!$E:$E,"&lt;&gt;"&amp;"PERMUTANTE"))</f>
        <v>0</v>
      </c>
      <c r="EH83" s="18">
        <f>IF(EH$5&gt;$G$4,0,SUMIFS(Fluxo!$O:$O,Fluxo!$U:$U,"&gt;"&amp;EG$5,Fluxo!$U:$U,"&lt;="&amp;EH$5,Fluxo!$D:$D,$D83,Fluxo!$E:$E,"&lt;&gt;"&amp;"PERMUTANTE"))</f>
        <v>0</v>
      </c>
      <c r="EI83" s="18">
        <f>IF(EI$5&gt;$G$4,0,SUMIFS(Fluxo!$O:$O,Fluxo!$U:$U,"&gt;"&amp;EH$5,Fluxo!$U:$U,"&lt;="&amp;EI$5,Fluxo!$D:$D,$D83,Fluxo!$E:$E,"&lt;&gt;"&amp;"PERMUTANTE"))</f>
        <v>0</v>
      </c>
      <c r="EJ83" s="18">
        <f>IF(EJ$5&gt;$G$4,0,SUMIFS(Fluxo!$O:$O,Fluxo!$U:$U,"&gt;"&amp;EI$5,Fluxo!$U:$U,"&lt;="&amp;EJ$5,Fluxo!$D:$D,$D83,Fluxo!$E:$E,"&lt;&gt;"&amp;"PERMUTANTE"))</f>
        <v>0</v>
      </c>
      <c r="EK83" s="18">
        <f>IF(EK$5&gt;$G$4,0,SUMIFS(Fluxo!$O:$O,Fluxo!$U:$U,"&gt;"&amp;EJ$5,Fluxo!$U:$U,"&lt;="&amp;EK$5,Fluxo!$D:$D,$D83,Fluxo!$E:$E,"&lt;&gt;"&amp;"PERMUTANTE"))</f>
        <v>0</v>
      </c>
      <c r="EL83" s="18">
        <f>IF(EL$5&gt;$G$4,0,SUMIFS(Fluxo!$O:$O,Fluxo!$U:$U,"&gt;"&amp;EK$5,Fluxo!$U:$U,"&lt;="&amp;EL$5,Fluxo!$D:$D,$D83,Fluxo!$E:$E,"&lt;&gt;"&amp;"PERMUTANTE"))</f>
        <v>0</v>
      </c>
      <c r="EM83" s="18">
        <f>IF(EM$5&gt;$G$4,0,SUMIFS(Fluxo!$O:$O,Fluxo!$U:$U,"&gt;"&amp;EL$5,Fluxo!$U:$U,"&lt;="&amp;EM$5,Fluxo!$D:$D,$D83,Fluxo!$E:$E,"&lt;&gt;"&amp;"PERMUTANTE"))</f>
        <v>0</v>
      </c>
      <c r="EN83" s="18">
        <f>IF(EN$5&gt;$G$4,0,SUMIFS(Fluxo!$O:$O,Fluxo!$U:$U,"&gt;"&amp;EM$5,Fluxo!$U:$U,"&lt;="&amp;EN$5,Fluxo!$D:$D,$D83,Fluxo!$E:$E,"&lt;&gt;"&amp;"PERMUTANTE"))</f>
        <v>0</v>
      </c>
      <c r="EO83" s="18">
        <f>IF(EO$5&gt;$G$4,0,SUMIFS(Fluxo!$O:$O,Fluxo!$U:$U,"&gt;"&amp;EN$5,Fluxo!$U:$U,"&lt;="&amp;EO$5,Fluxo!$D:$D,$D83,Fluxo!$E:$E,"&lt;&gt;"&amp;"PERMUTANTE"))</f>
        <v>0</v>
      </c>
      <c r="EP83" s="18">
        <f>IF(EP$5&gt;$G$4,0,SUMIFS(Fluxo!$O:$O,Fluxo!$U:$U,"&gt;"&amp;EO$5,Fluxo!$U:$U,"&lt;="&amp;EP$5,Fluxo!$D:$D,$D83,Fluxo!$E:$E,"&lt;&gt;"&amp;"PERMUTANTE"))</f>
        <v>0</v>
      </c>
      <c r="EQ83" s="18">
        <f>IF(EQ$5&gt;$G$4,0,SUMIFS(Fluxo!$O:$O,Fluxo!$U:$U,"&gt;"&amp;EP$5,Fluxo!$U:$U,"&lt;="&amp;EQ$5,Fluxo!$D:$D,$D83,Fluxo!$E:$E,"&lt;&gt;"&amp;"PERMUTANTE"))</f>
        <v>0</v>
      </c>
      <c r="ER83" s="18">
        <f>IF(ER$5&gt;$G$4,0,SUMIFS(Fluxo!$O:$O,Fluxo!$U:$U,"&gt;"&amp;EQ$5,Fluxo!$U:$U,"&lt;="&amp;ER$5,Fluxo!$D:$D,$D83,Fluxo!$E:$E,"&lt;&gt;"&amp;"PERMUTANTE"))</f>
        <v>0</v>
      </c>
      <c r="ES83" s="18">
        <f>IF(ES$5&gt;$G$4,0,SUMIFS(Fluxo!$O:$O,Fluxo!$U:$U,"&gt;"&amp;ER$5,Fluxo!$U:$U,"&lt;="&amp;ES$5,Fluxo!$D:$D,$D83,Fluxo!$E:$E,"&lt;&gt;"&amp;"PERMUTANTE"))</f>
        <v>0</v>
      </c>
      <c r="ET83" s="18">
        <f>IF(ET$5&gt;$G$4,0,SUMIFS(Fluxo!$O:$O,Fluxo!$U:$U,"&gt;"&amp;ES$5,Fluxo!$U:$U,"&lt;="&amp;ET$5,Fluxo!$D:$D,$D83,Fluxo!$E:$E,"&lt;&gt;"&amp;"PERMUTANTE"))</f>
        <v>0</v>
      </c>
      <c r="EU83" s="18">
        <f>IF(EU$5&gt;$G$4,0,SUMIFS(Fluxo!$O:$O,Fluxo!$U:$U,"&gt;"&amp;ET$5,Fluxo!$U:$U,"&lt;="&amp;EU$5,Fluxo!$D:$D,$D83,Fluxo!$E:$E,"&lt;&gt;"&amp;"PERMUTANTE"))</f>
        <v>0</v>
      </c>
      <c r="EV83" s="18">
        <f>IF(EV$5&gt;$G$4,0,SUMIFS(Fluxo!$O:$O,Fluxo!$U:$U,"&gt;"&amp;EU$5,Fluxo!$U:$U,"&lt;="&amp;EV$5,Fluxo!$D:$D,$D83,Fluxo!$E:$E,"&lt;&gt;"&amp;"PERMUTANTE"))</f>
        <v>0</v>
      </c>
      <c r="EW83" s="18">
        <f>IF(EW$5&gt;$G$4,0,SUMIFS(Fluxo!$O:$O,Fluxo!$U:$U,"&gt;"&amp;EV$5,Fluxo!$U:$U,"&lt;="&amp;EW$5,Fluxo!$D:$D,$D83,Fluxo!$E:$E,"&lt;&gt;"&amp;"PERMUTANTE"))</f>
        <v>0</v>
      </c>
      <c r="EX83" s="18">
        <f>IF(EX$5&gt;$G$4,0,SUMIFS(Fluxo!$O:$O,Fluxo!$U:$U,"&gt;"&amp;EW$5,Fluxo!$U:$U,"&lt;="&amp;EX$5,Fluxo!$D:$D,$D83,Fluxo!$E:$E,"&lt;&gt;"&amp;"PERMUTANTE"))</f>
        <v>0</v>
      </c>
      <c r="EY83" s="18">
        <f>IF(EY$5&gt;$G$4,0,SUMIFS(Fluxo!$O:$O,Fluxo!$U:$U,"&gt;"&amp;EX$5,Fluxo!$U:$U,"&lt;="&amp;EY$5,Fluxo!$D:$D,$D83,Fluxo!$E:$E,"&lt;&gt;"&amp;"PERMUTANTE"))</f>
        <v>0</v>
      </c>
      <c r="EZ83" s="18">
        <f>IF(EZ$5&gt;$G$4,0,SUMIFS(Fluxo!$O:$O,Fluxo!$U:$U,"&gt;"&amp;EY$5,Fluxo!$U:$U,"&lt;="&amp;EZ$5,Fluxo!$D:$D,$D83,Fluxo!$E:$E,"&lt;&gt;"&amp;"PERMUTANTE"))</f>
        <v>0</v>
      </c>
      <c r="FA83" s="18">
        <f>IF(FA$5&gt;$G$4,0,SUMIFS(Fluxo!$O:$O,Fluxo!$U:$U,"&gt;"&amp;EZ$5,Fluxo!$U:$U,"&lt;="&amp;FA$5,Fluxo!$D:$D,$D83,Fluxo!$E:$E,"&lt;&gt;"&amp;"PERMUTANTE"))</f>
        <v>0</v>
      </c>
      <c r="FB83" s="18">
        <f>IF(FB$5&gt;$G$4,0,SUMIFS(Fluxo!$O:$O,Fluxo!$U:$U,"&gt;"&amp;FA$5,Fluxo!$U:$U,"&lt;="&amp;FB$5,Fluxo!$D:$D,$D83,Fluxo!$E:$E,"&lt;&gt;"&amp;"PERMUTANTE"))</f>
        <v>0</v>
      </c>
      <c r="FC83" s="18">
        <f>IF(FC$5&gt;$G$4,0,SUMIFS(Fluxo!$O:$O,Fluxo!$U:$U,"&gt;"&amp;FB$5,Fluxo!$U:$U,"&lt;="&amp;FC$5,Fluxo!$D:$D,$D83,Fluxo!$E:$E,"&lt;&gt;"&amp;"PERMUTANTE"))</f>
        <v>0</v>
      </c>
      <c r="FD83" s="18">
        <f>IF(FD$5&gt;$G$4,0,SUMIFS(Fluxo!$O:$O,Fluxo!$U:$U,"&gt;"&amp;FC$5,Fluxo!$U:$U,"&lt;="&amp;FD$5,Fluxo!$D:$D,$D83,Fluxo!$E:$E,"&lt;&gt;"&amp;"PERMUTANTE"))</f>
        <v>0</v>
      </c>
      <c r="FE83" s="18">
        <f>IF(FE$5&gt;$G$4,0,SUMIFS(Fluxo!$O:$O,Fluxo!$U:$U,"&gt;"&amp;FD$5,Fluxo!$U:$U,"&lt;="&amp;FE$5,Fluxo!$D:$D,$D83,Fluxo!$E:$E,"&lt;&gt;"&amp;"PERMUTANTE"))</f>
        <v>0</v>
      </c>
      <c r="FF83" s="18">
        <f>IF(FF$5&gt;$G$4,0,SUMIFS(Fluxo!$O:$O,Fluxo!$U:$U,"&gt;"&amp;FE$5,Fluxo!$U:$U,"&lt;="&amp;FF$5,Fluxo!$D:$D,$D83,Fluxo!$E:$E,"&lt;&gt;"&amp;"PERMUTANTE"))</f>
        <v>0</v>
      </c>
      <c r="FG83" s="18">
        <f>IF(FG$5&gt;$G$4,0,SUMIFS(Fluxo!$O:$O,Fluxo!$U:$U,"&gt;"&amp;FF$5,Fluxo!$U:$U,"&lt;="&amp;FG$5,Fluxo!$D:$D,$D83,Fluxo!$E:$E,"&lt;&gt;"&amp;"PERMUTANTE"))</f>
        <v>0</v>
      </c>
      <c r="FH83" s="18">
        <f>IF(FH$5&gt;$G$4,0,SUMIFS(Fluxo!$O:$O,Fluxo!$U:$U,"&gt;"&amp;FG$5,Fluxo!$U:$U,"&lt;="&amp;FH$5,Fluxo!$D:$D,$D83,Fluxo!$E:$E,"&lt;&gt;"&amp;"PERMUTANTE"))</f>
        <v>0</v>
      </c>
      <c r="FI83" s="18">
        <f>IF(FI$5&gt;$G$4,0,SUMIFS(Fluxo!$O:$O,Fluxo!$U:$U,"&gt;"&amp;FH$5,Fluxo!$U:$U,"&lt;="&amp;FI$5,Fluxo!$D:$D,$D83,Fluxo!$E:$E,"&lt;&gt;"&amp;"PERMUTANTE"))</f>
        <v>0</v>
      </c>
      <c r="FJ83" s="18">
        <f>IF(FJ$5&gt;$G$4,0,SUMIFS(Fluxo!$O:$O,Fluxo!$U:$U,"&gt;"&amp;FI$5,Fluxo!$U:$U,"&lt;="&amp;FJ$5,Fluxo!$D:$D,$D83,Fluxo!$E:$E,"&lt;&gt;"&amp;"PERMUTANTE"))</f>
        <v>0</v>
      </c>
      <c r="FK83" s="18">
        <f>IF(FK$5&gt;$G$4,0,SUMIFS(Fluxo!$O:$O,Fluxo!$U:$U,"&gt;"&amp;FJ$5,Fluxo!$U:$U,"&lt;="&amp;FK$5,Fluxo!$D:$D,$D83,Fluxo!$E:$E,"&lt;&gt;"&amp;"PERMUTANTE"))</f>
        <v>0</v>
      </c>
      <c r="FL83" s="18">
        <f>IF(FL$5&gt;$G$4,0,SUMIFS(Fluxo!$O:$O,Fluxo!$U:$U,"&gt;"&amp;FK$5,Fluxo!$U:$U,"&lt;="&amp;FL$5,Fluxo!$D:$D,$D83,Fluxo!$E:$E,"&lt;&gt;"&amp;"PERMUTANTE"))</f>
        <v>0</v>
      </c>
      <c r="FM83" s="18">
        <f>IF(FM$5&gt;$G$4,0,SUMIFS(Fluxo!$O:$O,Fluxo!$U:$U,"&gt;"&amp;FL$5,Fluxo!$U:$U,"&lt;="&amp;FM$5,Fluxo!$D:$D,$D83,Fluxo!$E:$E,"&lt;&gt;"&amp;"PERMUTANTE"))</f>
        <v>0</v>
      </c>
      <c r="FN83" s="18">
        <f>IF(FN$5&gt;$G$4,0,SUMIFS(Fluxo!$O:$O,Fluxo!$U:$U,"&gt;"&amp;FM$5,Fluxo!$U:$U,"&lt;="&amp;FN$5,Fluxo!$D:$D,$D83,Fluxo!$E:$E,"&lt;&gt;"&amp;"PERMUTANTE"))</f>
        <v>0</v>
      </c>
      <c r="FO83" s="18">
        <f>IF(FO$5&gt;$G$4,0,SUMIFS(Fluxo!$O:$O,Fluxo!$U:$U,"&gt;"&amp;FN$5,Fluxo!$U:$U,"&lt;="&amp;FO$5,Fluxo!$D:$D,$D83,Fluxo!$E:$E,"&lt;&gt;"&amp;"PERMUTANTE"))</f>
        <v>0</v>
      </c>
      <c r="FP83" s="18">
        <f>IF(FP$5&gt;$G$4,0,SUMIFS(Fluxo!$O:$O,Fluxo!$U:$U,"&gt;"&amp;FO$5,Fluxo!$U:$U,"&lt;="&amp;FP$5,Fluxo!$D:$D,$D83,Fluxo!$E:$E,"&lt;&gt;"&amp;"PERMUTANTE"))</f>
        <v>0</v>
      </c>
      <c r="FQ83" s="18">
        <f>IF(FQ$5&gt;$G$4,0,SUMIFS(Fluxo!$O:$O,Fluxo!$U:$U,"&gt;"&amp;FP$5,Fluxo!$U:$U,"&lt;="&amp;FQ$5,Fluxo!$D:$D,$D83,Fluxo!$E:$E,"&lt;&gt;"&amp;"PERMUTANTE"))</f>
        <v>0</v>
      </c>
      <c r="FR83" s="18">
        <f>IF(FR$5&gt;$G$4,0,SUMIFS(Fluxo!$O:$O,Fluxo!$U:$U,"&gt;"&amp;FQ$5,Fluxo!$U:$U,"&lt;="&amp;FR$5,Fluxo!$D:$D,$D83,Fluxo!$E:$E,"&lt;&gt;"&amp;"PERMUTANTE"))</f>
        <v>0</v>
      </c>
      <c r="FS83" s="18">
        <f>IF(FS$5&gt;$G$4,0,SUMIFS(Fluxo!$O:$O,Fluxo!$U:$U,"&gt;"&amp;FR$5,Fluxo!$U:$U,"&lt;="&amp;FS$5,Fluxo!$D:$D,$D83,Fluxo!$E:$E,"&lt;&gt;"&amp;"PERMUTANTE"))</f>
        <v>0</v>
      </c>
      <c r="FT83" s="18">
        <f>IF(FT$5&gt;$G$4,0,SUMIFS(Fluxo!$O:$O,Fluxo!$U:$U,"&gt;"&amp;FS$5,Fluxo!$U:$U,"&lt;="&amp;FT$5,Fluxo!$D:$D,$D83,Fluxo!$E:$E,"&lt;&gt;"&amp;"PERMUTANTE"))</f>
        <v>0</v>
      </c>
      <c r="FU83" s="18">
        <f>IF(FU$5&gt;$G$4,0,SUMIFS(Fluxo!$O:$O,Fluxo!$U:$U,"&gt;"&amp;FT$5,Fluxo!$U:$U,"&lt;="&amp;FU$5,Fluxo!$D:$D,$D83,Fluxo!$E:$E,"&lt;&gt;"&amp;"PERMUTANTE"))</f>
        <v>0</v>
      </c>
      <c r="FV83" s="18">
        <f>IF(FV$5&gt;$G$4,0,SUMIFS(Fluxo!$O:$O,Fluxo!$U:$U,"&gt;"&amp;FU$5,Fluxo!$U:$U,"&lt;="&amp;FV$5,Fluxo!$D:$D,$D83,Fluxo!$E:$E,"&lt;&gt;"&amp;"PERMUTANTE"))</f>
        <v>0</v>
      </c>
      <c r="FW83" s="18">
        <f>IF(FW$5&gt;$G$4,0,SUMIFS(Fluxo!$O:$O,Fluxo!$U:$U,"&gt;"&amp;FV$5,Fluxo!$U:$U,"&lt;="&amp;FW$5,Fluxo!$D:$D,$D83,Fluxo!$E:$E,"&lt;&gt;"&amp;"PERMUTANTE"))</f>
        <v>0</v>
      </c>
      <c r="FX83" s="18">
        <f>IF(FX$5&gt;$G$4,0,SUMIFS(Fluxo!$O:$O,Fluxo!$U:$U,"&gt;"&amp;FW$5,Fluxo!$U:$U,"&lt;="&amp;FX$5,Fluxo!$D:$D,$D83,Fluxo!$E:$E,"&lt;&gt;"&amp;"PERMUTANTE"))</f>
        <v>0</v>
      </c>
      <c r="FY83" s="18">
        <f>IF(FY$5&gt;$G$4,0,SUMIFS(Fluxo!$O:$O,Fluxo!$U:$U,"&gt;"&amp;FX$5,Fluxo!$U:$U,"&lt;="&amp;FY$5,Fluxo!$D:$D,$D83,Fluxo!$E:$E,"&lt;&gt;"&amp;"PERMUTANTE"))</f>
        <v>0</v>
      </c>
      <c r="FZ83" s="18">
        <f>IF(FZ$5&gt;$G$4,0,SUMIFS(Fluxo!$O:$O,Fluxo!$U:$U,"&gt;"&amp;FY$5,Fluxo!$U:$U,"&lt;="&amp;FZ$5,Fluxo!$D:$D,$D83,Fluxo!$E:$E,"&lt;&gt;"&amp;"PERMUTANTE"))</f>
        <v>0</v>
      </c>
      <c r="GA83" s="18">
        <f>IF(GA$5&gt;$G$4,0,SUMIFS(Fluxo!$O:$O,Fluxo!$U:$U,"&gt;"&amp;FZ$5,Fluxo!$U:$U,"&lt;="&amp;GA$5,Fluxo!$D:$D,$D83,Fluxo!$E:$E,"&lt;&gt;"&amp;"PERMUTANTE"))</f>
        <v>0</v>
      </c>
      <c r="GB83" s="18">
        <f>IF(GB$5&gt;$G$4,0,SUMIFS(Fluxo!$O:$O,Fluxo!$U:$U,"&gt;"&amp;GA$5,Fluxo!$U:$U,"&lt;="&amp;GB$5,Fluxo!$D:$D,$D83,Fluxo!$E:$E,"&lt;&gt;"&amp;"PERMUTANTE"))</f>
        <v>0</v>
      </c>
      <c r="GC83" s="18">
        <f>IF(GC$5&gt;$G$4,0,SUMIFS(Fluxo!$O:$O,Fluxo!$U:$U,"&gt;"&amp;GB$5,Fluxo!$U:$U,"&lt;="&amp;GC$5,Fluxo!$D:$D,$D83,Fluxo!$E:$E,"&lt;&gt;"&amp;"PERMUTANTE"))</f>
        <v>0</v>
      </c>
      <c r="GD83" s="18">
        <f>IF(GD$5&gt;$G$4,0,SUMIFS(Fluxo!$O:$O,Fluxo!$U:$U,"&gt;"&amp;GC$5,Fluxo!$U:$U,"&lt;="&amp;GD$5,Fluxo!$D:$D,$D83,Fluxo!$E:$E,"&lt;&gt;"&amp;"PERMUTANTE"))</f>
        <v>0</v>
      </c>
      <c r="GE83" s="18">
        <f>IF(GE$5&gt;$G$4,0,SUMIFS(Fluxo!$O:$O,Fluxo!$U:$U,"&gt;"&amp;GD$5,Fluxo!$U:$U,"&lt;="&amp;GE$5,Fluxo!$D:$D,$D83,Fluxo!$E:$E,"&lt;&gt;"&amp;"PERMUTANTE"))</f>
        <v>0</v>
      </c>
      <c r="GF83" s="18">
        <f>IF(GF$5&gt;$G$4,0,SUMIFS(Fluxo!$O:$O,Fluxo!$U:$U,"&gt;"&amp;GE$5,Fluxo!$U:$U,"&lt;="&amp;GF$5,Fluxo!$D:$D,$D83,Fluxo!$E:$E,"&lt;&gt;"&amp;"PERMUTANTE"))</f>
        <v>0</v>
      </c>
      <c r="GG83" s="18">
        <f>IF(GG$5&gt;$G$4,0,SUMIFS(Fluxo!$O:$O,Fluxo!$U:$U,"&gt;"&amp;GF$5,Fluxo!$U:$U,"&lt;="&amp;GG$5,Fluxo!$D:$D,$D83,Fluxo!$E:$E,"&lt;&gt;"&amp;"PERMUTANTE"))</f>
        <v>0</v>
      </c>
      <c r="GH83" s="18">
        <f>IF(GH$5&gt;$G$4,0,SUMIFS(Fluxo!$O:$O,Fluxo!$U:$U,"&gt;"&amp;GG$5,Fluxo!$U:$U,"&lt;="&amp;GH$5,Fluxo!$D:$D,$D83,Fluxo!$E:$E,"&lt;&gt;"&amp;"PERMUTANTE"))</f>
        <v>0</v>
      </c>
      <c r="GI83" s="18">
        <f>IF(GI$5&gt;$G$4,0,SUMIFS(Fluxo!$O:$O,Fluxo!$U:$U,"&gt;"&amp;GH$5,Fluxo!$U:$U,"&lt;="&amp;GI$5,Fluxo!$D:$D,$D83,Fluxo!$E:$E,"&lt;&gt;"&amp;"PERMUTANTE"))</f>
        <v>0</v>
      </c>
      <c r="GJ83" s="18">
        <f>IF(GJ$5&gt;$G$4,0,SUMIFS(Fluxo!$O:$O,Fluxo!$U:$U,"&gt;"&amp;GI$5,Fluxo!$U:$U,"&lt;="&amp;GJ$5,Fluxo!$D:$D,$D83,Fluxo!$E:$E,"&lt;&gt;"&amp;"PERMUTANTE"))</f>
        <v>0</v>
      </c>
      <c r="GK83" s="18">
        <f>IF(GK$5&gt;$G$4,0,SUMIFS(Fluxo!$O:$O,Fluxo!$U:$U,"&gt;"&amp;GJ$5,Fluxo!$U:$U,"&lt;="&amp;GK$5,Fluxo!$D:$D,$D83,Fluxo!$E:$E,"&lt;&gt;"&amp;"PERMUTANTE"))</f>
        <v>0</v>
      </c>
      <c r="GL83" s="18">
        <f>IF(GL$5&gt;$G$4,0,SUMIFS(Fluxo!$O:$O,Fluxo!$U:$U,"&gt;"&amp;GK$5,Fluxo!$U:$U,"&lt;="&amp;GL$5,Fluxo!$D:$D,$D83,Fluxo!$E:$E,"&lt;&gt;"&amp;"PERMUTANTE"))</f>
        <v>0</v>
      </c>
      <c r="GM83" s="18">
        <f>IF(GM$5&gt;$G$4,0,SUMIFS(Fluxo!$O:$O,Fluxo!$U:$U,"&gt;"&amp;GL$5,Fluxo!$U:$U,"&lt;="&amp;GM$5,Fluxo!$D:$D,$D83,Fluxo!$E:$E,"&lt;&gt;"&amp;"PERMUTANTE"))</f>
        <v>0</v>
      </c>
      <c r="GN83" s="18">
        <f>IF(GN$5&gt;$G$4,0,SUMIFS(Fluxo!$O:$O,Fluxo!$U:$U,"&gt;"&amp;GM$5,Fluxo!$U:$U,"&lt;="&amp;GN$5,Fluxo!$D:$D,$D83,Fluxo!$E:$E,"&lt;&gt;"&amp;"PERMUTANTE"))</f>
        <v>0</v>
      </c>
      <c r="GO83" s="18">
        <f>IF(GO$5&gt;$G$4,0,SUMIFS(Fluxo!$O:$O,Fluxo!$U:$U,"&gt;"&amp;GN$5,Fluxo!$U:$U,"&lt;="&amp;GO$5,Fluxo!$D:$D,$D83,Fluxo!$E:$E,"&lt;&gt;"&amp;"PERMUTANTE"))</f>
        <v>0</v>
      </c>
      <c r="GP83" s="18">
        <f>IF(GP$5&gt;$G$4,0,SUMIFS(Fluxo!$O:$O,Fluxo!$U:$U,"&gt;"&amp;GO$5,Fluxo!$U:$U,"&lt;="&amp;GP$5,Fluxo!$D:$D,$D83,Fluxo!$E:$E,"&lt;&gt;"&amp;"PERMUTANTE"))</f>
        <v>0</v>
      </c>
      <c r="GQ83" s="18">
        <f>IF(GQ$5&gt;$G$4,0,SUMIFS(Fluxo!$O:$O,Fluxo!$U:$U,"&gt;"&amp;GP$5,Fluxo!$U:$U,"&lt;="&amp;GQ$5,Fluxo!$D:$D,$D83,Fluxo!$E:$E,"&lt;&gt;"&amp;"PERMUTANTE"))</f>
        <v>0</v>
      </c>
      <c r="GR83" s="18">
        <f>IF(GR$5&gt;$G$4,0,SUMIFS(Fluxo!$O:$O,Fluxo!$U:$U,"&gt;"&amp;GQ$5,Fluxo!$U:$U,"&lt;="&amp;GR$5,Fluxo!$D:$D,$D83,Fluxo!$E:$E,"&lt;&gt;"&amp;"PERMUTANTE"))</f>
        <v>0</v>
      </c>
      <c r="GS83" s="18">
        <f>IF(GS$5&gt;$G$4,0,SUMIFS(Fluxo!$O:$O,Fluxo!$U:$U,"&gt;"&amp;GR$5,Fluxo!$U:$U,"&lt;="&amp;GS$5,Fluxo!$D:$D,$D83,Fluxo!$E:$E,"&lt;&gt;"&amp;"PERMUTANTE"))</f>
        <v>0</v>
      </c>
      <c r="GT83" s="18">
        <f>IF(GT$5&gt;$G$4,0,SUMIFS(Fluxo!$O:$O,Fluxo!$U:$U,"&gt;"&amp;GS$5,Fluxo!$U:$U,"&lt;="&amp;GT$5,Fluxo!$D:$D,$D83,Fluxo!$E:$E,"&lt;&gt;"&amp;"PERMUTANTE"))</f>
        <v>0</v>
      </c>
      <c r="GU83" s="18">
        <f>IF(GU$5&gt;$G$4,0,SUMIFS(Fluxo!$O:$O,Fluxo!$U:$U,"&gt;"&amp;GT$5,Fluxo!$U:$U,"&lt;="&amp;GU$5,Fluxo!$D:$D,$D83,Fluxo!$E:$E,"&lt;&gt;"&amp;"PERMUTANTE"))</f>
        <v>0</v>
      </c>
      <c r="GV83" s="18">
        <f>IF(GV$5&gt;$G$4,0,SUMIFS(Fluxo!$O:$O,Fluxo!$U:$U,"&gt;"&amp;GU$5,Fluxo!$U:$U,"&lt;="&amp;GV$5,Fluxo!$D:$D,$D83,Fluxo!$E:$E,"&lt;&gt;"&amp;"PERMUTANTE"))</f>
        <v>0</v>
      </c>
      <c r="GW83" s="18">
        <f>IF(GW$5&gt;$G$4,0,SUMIFS(Fluxo!$O:$O,Fluxo!$U:$U,"&gt;"&amp;GV$5,Fluxo!$U:$U,"&lt;="&amp;GW$5,Fluxo!$D:$D,$D83,Fluxo!$E:$E,"&lt;&gt;"&amp;"PERMUTANTE"))</f>
        <v>0</v>
      </c>
      <c r="GX83" s="18">
        <f>IF(GX$5&gt;$G$4,0,SUMIFS(Fluxo!$O:$O,Fluxo!$U:$U,"&gt;"&amp;GW$5,Fluxo!$U:$U,"&lt;="&amp;GX$5,Fluxo!$D:$D,$D83,Fluxo!$E:$E,"&lt;&gt;"&amp;"PERMUTANTE"))</f>
        <v>0</v>
      </c>
      <c r="GY83" s="18">
        <f>IF(GY$5&gt;$G$4,0,SUMIFS(Fluxo!$O:$O,Fluxo!$U:$U,"&gt;"&amp;GX$5,Fluxo!$U:$U,"&lt;="&amp;GY$5,Fluxo!$D:$D,$D83,Fluxo!$E:$E,"&lt;&gt;"&amp;"PERMUTANTE"))</f>
        <v>0</v>
      </c>
      <c r="GZ83" s="18">
        <f>IF(GZ$5&gt;$G$4,0,SUMIFS(Fluxo!$O:$O,Fluxo!$U:$U,"&gt;"&amp;GY$5,Fluxo!$U:$U,"&lt;="&amp;GZ$5,Fluxo!$D:$D,$D83,Fluxo!$E:$E,"&lt;&gt;"&amp;"PERMUTANTE"))</f>
        <v>0</v>
      </c>
      <c r="HA83" s="18">
        <f>IF(HA$5&gt;$G$4,0,SUMIFS(Fluxo!$O:$O,Fluxo!$U:$U,"&gt;"&amp;GZ$5,Fluxo!$U:$U,"&lt;="&amp;HA$5,Fluxo!$D:$D,$D83,Fluxo!$E:$E,"&lt;&gt;"&amp;"PERMUTANTE"))</f>
        <v>0</v>
      </c>
      <c r="HB83" s="18">
        <f>IF(HB$5&gt;$G$4,0,SUMIFS(Fluxo!$O:$O,Fluxo!$U:$U,"&gt;"&amp;HA$5,Fluxo!$U:$U,"&lt;="&amp;HB$5,Fluxo!$D:$D,$D83,Fluxo!$E:$E,"&lt;&gt;"&amp;"PERMUTANTE"))</f>
        <v>0</v>
      </c>
      <c r="HC83" s="18">
        <f>IF(HC$5&gt;$G$4,0,SUMIFS(Fluxo!$O:$O,Fluxo!$U:$U,"&gt;"&amp;HB$5,Fluxo!$U:$U,"&lt;="&amp;HC$5,Fluxo!$D:$D,$D83,Fluxo!$E:$E,"&lt;&gt;"&amp;"PERMUTANTE"))</f>
        <v>0</v>
      </c>
      <c r="HD83" s="18">
        <f>IF(HD$5&gt;$G$4,0,SUMIFS(Fluxo!$O:$O,Fluxo!$U:$U,"&gt;"&amp;HC$5,Fluxo!$U:$U,"&lt;="&amp;HD$5,Fluxo!$D:$D,$D83,Fluxo!$E:$E,"&lt;&gt;"&amp;"PERMUTANTE"))</f>
        <v>0</v>
      </c>
      <c r="HE83" s="18">
        <f>IF(HE$5&gt;$G$4,0,SUMIFS(Fluxo!$O:$O,Fluxo!$U:$U,"&gt;"&amp;HD$5,Fluxo!$U:$U,"&lt;="&amp;HE$5,Fluxo!$D:$D,$D83,Fluxo!$E:$E,"&lt;&gt;"&amp;"PERMUTANTE"))</f>
        <v>0</v>
      </c>
      <c r="HF83" s="18">
        <f>IF(HF$5&gt;$G$4,0,SUMIFS(Fluxo!$O:$O,Fluxo!$U:$U,"&gt;"&amp;HE$5,Fluxo!$U:$U,"&lt;="&amp;HF$5,Fluxo!$D:$D,$D83,Fluxo!$E:$E,"&lt;&gt;"&amp;"PERMUTANTE"))</f>
        <v>0</v>
      </c>
    </row>
    <row r="84" spans="1:214">
      <c r="A84" s="20">
        <f t="shared" si="11"/>
        <v>74</v>
      </c>
      <c r="B84" s="140" t="str">
        <f>'Check Carteira'!C76</f>
        <v>E.1016.99.01.0184</v>
      </c>
      <c r="C84" s="141">
        <v>1</v>
      </c>
      <c r="D84" s="129" t="str">
        <f>'Check Carteira'!F76</f>
        <v>A-0184</v>
      </c>
      <c r="E84" s="21" t="str">
        <f>IFERROR(INDEX(Contratos!L:L,MATCH(D84,Contratos!R:R,0)),"")</f>
        <v/>
      </c>
      <c r="F84" s="139" t="str">
        <f>IFERROR(INDEX(Contratos!G:G,MATCH(D84,Contratos!R:R,0)),"")</f>
        <v/>
      </c>
      <c r="H84" s="83">
        <f t="shared" si="10"/>
        <v>0</v>
      </c>
      <c r="J84" s="18">
        <f>IF(J$5&gt;$G$4,0,SUMIFS(Fluxo!$O:$O,Fluxo!$U:$U,"&gt;"&amp;I$5,Fluxo!$U:$U,"&lt;="&amp;J$5,Fluxo!$D:$D,$D84))</f>
        <v>0</v>
      </c>
      <c r="K84" s="18">
        <f>IF(K$5&gt;$G$4,0,SUMIFS(Fluxo!$O:$O,Fluxo!$U:$U,"&gt;"&amp;J$5,Fluxo!$U:$U,"&lt;="&amp;K$5,Fluxo!$D:$D,$D84))</f>
        <v>0</v>
      </c>
      <c r="L84" s="18">
        <f>IF(L$5&gt;$G$4,0,SUMIFS(Fluxo!$O:$O,Fluxo!$U:$U,"&gt;"&amp;K$5,Fluxo!$U:$U,"&lt;="&amp;L$5,Fluxo!$D:$D,$D84))</f>
        <v>0</v>
      </c>
      <c r="M84" s="18">
        <f>IF(M$5&gt;$G$4,0,SUMIFS(Fluxo!$O:$O,Fluxo!$U:$U,"&gt;"&amp;L$5,Fluxo!$U:$U,"&lt;="&amp;M$5,Fluxo!$D:$D,$D84))</f>
        <v>0</v>
      </c>
      <c r="N84" s="18">
        <f>IF(N$5&gt;$G$4,0,SUMIFS(Fluxo!$O:$O,Fluxo!$U:$U,"&gt;"&amp;M$5,Fluxo!$U:$U,"&lt;="&amp;N$5,Fluxo!$D:$D,$D84))</f>
        <v>0</v>
      </c>
      <c r="O84" s="18">
        <f>IF(O$5&gt;$G$4,0,SUMIFS(Fluxo!$O:$O,Fluxo!$U:$U,"&gt;"&amp;N$5,Fluxo!$U:$U,"&lt;="&amp;O$5,Fluxo!$D:$D,$D84))</f>
        <v>0</v>
      </c>
      <c r="P84" s="18">
        <f>IF(P$5&gt;$G$4,0,SUMIFS(Fluxo!$O:$O,Fluxo!$U:$U,"&gt;"&amp;O$5,Fluxo!$U:$U,"&lt;="&amp;P$5,Fluxo!$D:$D,$D84))</f>
        <v>0</v>
      </c>
      <c r="Q84" s="18">
        <f>IF(Q$5&gt;$G$4,0,SUMIFS(Fluxo!$O:$O,Fluxo!$U:$U,"&gt;"&amp;P$5,Fluxo!$U:$U,"&lt;="&amp;Q$5,Fluxo!$D:$D,$D84))</f>
        <v>0</v>
      </c>
      <c r="R84" s="18">
        <f>IF(R$5&gt;$G$4,0,SUMIFS(Fluxo!$O:$O,Fluxo!$U:$U,"&gt;"&amp;Q$5,Fluxo!$U:$U,"&lt;="&amp;R$5,Fluxo!$D:$D,$D84))</f>
        <v>0</v>
      </c>
      <c r="S84" s="18">
        <f>IF(S$5&gt;$G$4,0,SUMIFS(Fluxo!$O:$O,Fluxo!$U:$U,"&gt;"&amp;R$5,Fluxo!$U:$U,"&lt;="&amp;S$5,Fluxo!$D:$D,$D84,Fluxo!$E:$E,"&lt;&gt;"&amp;"PERMUTANTE"))</f>
        <v>0</v>
      </c>
      <c r="T84" s="18">
        <f>IF(T$5&gt;$G$4,0,SUMIFS(Fluxo!$O:$O,Fluxo!$U:$U,"&gt;"&amp;S$5,Fluxo!$U:$U,"&lt;="&amp;T$5,Fluxo!$D:$D,$D84,Fluxo!$E:$E,"&lt;&gt;"&amp;"PERMUTANTE"))</f>
        <v>0</v>
      </c>
      <c r="U84" s="18">
        <f>IF(U$5&gt;$G$4,0,SUMIFS(Fluxo!$O:$O,Fluxo!$U:$U,"&gt;"&amp;T$5,Fluxo!$U:$U,"&lt;="&amp;U$5,Fluxo!$D:$D,$D84,Fluxo!$E:$E,"&lt;&gt;"&amp;"PERMUTANTE"))</f>
        <v>0</v>
      </c>
      <c r="V84" s="18">
        <f>IF(V$5&gt;$G$4,0,SUMIFS(Fluxo!$O:$O,Fluxo!$U:$U,"&gt;"&amp;U$5,Fluxo!$U:$U,"&lt;="&amp;V$5,Fluxo!$D:$D,$D84,Fluxo!$E:$E,"&lt;&gt;"&amp;"PERMUTANTE"))</f>
        <v>0</v>
      </c>
      <c r="W84" s="18">
        <f>IF(W$5&gt;$G$4,0,SUMIFS(Fluxo!$O:$O,Fluxo!$U:$U,"&gt;"&amp;V$5,Fluxo!$U:$U,"&lt;="&amp;W$5,Fluxo!$D:$D,$D84,Fluxo!$E:$E,"&lt;&gt;"&amp;"PERMUTANTE"))</f>
        <v>0</v>
      </c>
      <c r="X84" s="18">
        <f>IF(X$5&gt;$G$4,0,SUMIFS(Fluxo!$O:$O,Fluxo!$U:$U,"&gt;"&amp;W$5,Fluxo!$U:$U,"&lt;="&amp;X$5,Fluxo!$D:$D,$D84,Fluxo!$E:$E,"&lt;&gt;"&amp;"PERMUTANTE"))</f>
        <v>0</v>
      </c>
      <c r="Y84" s="18">
        <f>IF(Y$5&gt;$G$4,0,SUMIFS(Fluxo!$O:$O,Fluxo!$U:$U,"&gt;"&amp;X$5,Fluxo!$U:$U,"&lt;="&amp;Y$5,Fluxo!$D:$D,$D84,Fluxo!$E:$E,"&lt;&gt;"&amp;"PERMUTANTE"))</f>
        <v>0</v>
      </c>
      <c r="Z84" s="18">
        <f>IF(Z$5&gt;$G$4,0,SUMIFS(Fluxo!$O:$O,Fluxo!$U:$U,"&gt;"&amp;Y$5,Fluxo!$U:$U,"&lt;="&amp;Z$5,Fluxo!$D:$D,$D84,Fluxo!$E:$E,"&lt;&gt;"&amp;"PERMUTANTE"))</f>
        <v>0</v>
      </c>
      <c r="AA84" s="18">
        <f>IF(AA$5&gt;$G$4,0,SUMIFS(Fluxo!$O:$O,Fluxo!$U:$U,"&gt;"&amp;Z$5,Fluxo!$U:$U,"&lt;="&amp;AA$5,Fluxo!$D:$D,$D84,Fluxo!$E:$E,"&lt;&gt;"&amp;"PERMUTANTE"))</f>
        <v>0</v>
      </c>
      <c r="AB84" s="18">
        <f>IF(AB$5&gt;$G$4,0,SUMIFS(Fluxo!$O:$O,Fluxo!$U:$U,"&gt;"&amp;AA$5,Fluxo!$U:$U,"&lt;="&amp;AB$5,Fluxo!$D:$D,$D84,Fluxo!$E:$E,"&lt;&gt;"&amp;"PERMUTANTE"))</f>
        <v>0</v>
      </c>
      <c r="AC84" s="18">
        <f>IF(AC$5&gt;$G$4,0,SUMIFS(Fluxo!$O:$O,Fluxo!$U:$U,"&gt;"&amp;AB$5,Fluxo!$U:$U,"&lt;="&amp;AC$5,Fluxo!$D:$D,$D84,Fluxo!$E:$E,"&lt;&gt;"&amp;"PERMUTANTE"))</f>
        <v>0</v>
      </c>
      <c r="AD84" s="18">
        <f>IF(AD$5&gt;$G$4,0,SUMIFS(Fluxo!$O:$O,Fluxo!$U:$U,"&gt;"&amp;AC$5,Fluxo!$U:$U,"&lt;="&amp;AD$5,Fluxo!$D:$D,$D84,Fluxo!$E:$E,"&lt;&gt;"&amp;"PERMUTANTE"))</f>
        <v>0</v>
      </c>
      <c r="AE84" s="18">
        <f>IF(AE$5&gt;$G$4,0,SUMIFS(Fluxo!$O:$O,Fluxo!$U:$U,"&gt;"&amp;AD$5,Fluxo!$U:$U,"&lt;="&amp;AE$5,Fluxo!$D:$D,$D84,Fluxo!$E:$E,"&lt;&gt;"&amp;"PERMUTANTE"))</f>
        <v>0</v>
      </c>
      <c r="AF84" s="18">
        <f>IF(AF$5&gt;$G$4,0,SUMIFS(Fluxo!$O:$O,Fluxo!$U:$U,"&gt;"&amp;AE$5,Fluxo!$U:$U,"&lt;="&amp;AF$5,Fluxo!$D:$D,$D84,Fluxo!$E:$E,"&lt;&gt;"&amp;"PERMUTANTE"))</f>
        <v>0</v>
      </c>
      <c r="AG84" s="18">
        <f>IF(AG$5&gt;$G$4,0,SUMIFS(Fluxo!$O:$O,Fluxo!$U:$U,"&gt;"&amp;AF$5,Fluxo!$U:$U,"&lt;="&amp;AG$5,Fluxo!$D:$D,$D84,Fluxo!$E:$E,"&lt;&gt;"&amp;"PERMUTANTE"))</f>
        <v>0</v>
      </c>
      <c r="AH84" s="18">
        <f>IF(AH$5&gt;$G$4,0,SUMIFS(Fluxo!$O:$O,Fluxo!$U:$U,"&gt;"&amp;AG$5,Fluxo!$U:$U,"&lt;="&amp;AH$5,Fluxo!$D:$D,$D84,Fluxo!$E:$E,"&lt;&gt;"&amp;"PERMUTANTE"))</f>
        <v>0</v>
      </c>
      <c r="AI84" s="18">
        <f>IF(AI$5&gt;$G$4,0,SUMIFS(Fluxo!$O:$O,Fluxo!$U:$U,"&gt;"&amp;AH$5,Fluxo!$U:$U,"&lt;="&amp;AI$5,Fluxo!$D:$D,$D84,Fluxo!$E:$E,"&lt;&gt;"&amp;"PERMUTANTE"))</f>
        <v>0</v>
      </c>
      <c r="AJ84" s="18">
        <f>IF(AJ$5&gt;$G$4,0,SUMIFS(Fluxo!$O:$O,Fluxo!$U:$U,"&gt;"&amp;AI$5,Fluxo!$U:$U,"&lt;="&amp;AJ$5,Fluxo!$D:$D,$D84,Fluxo!$E:$E,"&lt;&gt;"&amp;"PERMUTANTE"))</f>
        <v>0</v>
      </c>
      <c r="AK84" s="18">
        <f>IF(AK$5&gt;$G$4,0,SUMIFS(Fluxo!$O:$O,Fluxo!$U:$U,"&gt;"&amp;AJ$5,Fluxo!$U:$U,"&lt;="&amp;AK$5,Fluxo!$D:$D,$D84,Fluxo!$E:$E,"&lt;&gt;"&amp;"PERMUTANTE"))</f>
        <v>0</v>
      </c>
      <c r="AL84" s="18">
        <f>IF(AL$5&gt;$G$4,0,SUMIFS(Fluxo!$O:$O,Fluxo!$U:$U,"&gt;"&amp;AK$5,Fluxo!$U:$U,"&lt;="&amp;AL$5,Fluxo!$D:$D,$D84,Fluxo!$E:$E,"&lt;&gt;"&amp;"PERMUTANTE"))</f>
        <v>0</v>
      </c>
      <c r="AM84" s="18">
        <f>IF(AM$5&gt;$G$4,0,SUMIFS(Fluxo!$O:$O,Fluxo!$U:$U,"&gt;"&amp;AL$5,Fluxo!$U:$U,"&lt;="&amp;AM$5,Fluxo!$D:$D,$D84,Fluxo!$E:$E,"&lt;&gt;"&amp;"PERMUTANTE"))</f>
        <v>0</v>
      </c>
      <c r="AN84" s="18">
        <f>IF(AN$5&gt;$G$4,0,SUMIFS(Fluxo!$O:$O,Fluxo!$U:$U,"&gt;"&amp;AM$5,Fluxo!$U:$U,"&lt;="&amp;AN$5,Fluxo!$D:$D,$D84,Fluxo!$E:$E,"&lt;&gt;"&amp;"PERMUTANTE"))</f>
        <v>0</v>
      </c>
      <c r="AO84" s="18">
        <f>IF(AO$5&gt;$G$4,0,SUMIFS(Fluxo!$O:$O,Fluxo!$U:$U,"&gt;"&amp;AN$5,Fluxo!$U:$U,"&lt;="&amp;AO$5,Fluxo!$D:$D,$D84,Fluxo!$E:$E,"&lt;&gt;"&amp;"PERMUTANTE"))</f>
        <v>0</v>
      </c>
      <c r="AP84" s="18">
        <f>IF(AP$5&gt;$G$4,0,SUMIFS(Fluxo!$O:$O,Fluxo!$U:$U,"&gt;"&amp;AO$5,Fluxo!$U:$U,"&lt;="&amp;AP$5,Fluxo!$D:$D,$D84,Fluxo!$E:$E,"&lt;&gt;"&amp;"PERMUTANTE"))</f>
        <v>0</v>
      </c>
      <c r="AQ84" s="18">
        <f>IF(AQ$5&gt;$G$4,0,SUMIFS(Fluxo!$O:$O,Fluxo!$U:$U,"&gt;"&amp;AP$5,Fluxo!$U:$U,"&lt;="&amp;AQ$5,Fluxo!$D:$D,$D84,Fluxo!$E:$E,"&lt;&gt;"&amp;"PERMUTANTE"))</f>
        <v>0</v>
      </c>
      <c r="AR84" s="18">
        <f>IF(AR$5&gt;$G$4,0,SUMIFS(Fluxo!$O:$O,Fluxo!$U:$U,"&gt;"&amp;AQ$5,Fluxo!$U:$U,"&lt;="&amp;AR$5,Fluxo!$D:$D,$D84,Fluxo!$E:$E,"&lt;&gt;"&amp;"PERMUTANTE"))</f>
        <v>0</v>
      </c>
      <c r="AS84" s="18">
        <f>IF(AS$5&gt;$G$4,0,SUMIFS(Fluxo!$O:$O,Fluxo!$U:$U,"&gt;"&amp;AR$5,Fluxo!$U:$U,"&lt;="&amp;AS$5,Fluxo!$D:$D,$D84,Fluxo!$E:$E,"&lt;&gt;"&amp;"PERMUTANTE"))</f>
        <v>0</v>
      </c>
      <c r="AT84" s="18">
        <f>IF(AT$5&gt;$G$4,0,SUMIFS(Fluxo!$O:$O,Fluxo!$U:$U,"&gt;"&amp;AS$5,Fluxo!$U:$U,"&lt;="&amp;AT$5,Fluxo!$D:$D,$D84,Fluxo!$E:$E,"&lt;&gt;"&amp;"PERMUTANTE"))</f>
        <v>0</v>
      </c>
      <c r="AU84" s="18">
        <f>IF(AU$5&gt;$G$4,0,SUMIFS(Fluxo!$O:$O,Fluxo!$U:$U,"&gt;"&amp;AT$5,Fluxo!$U:$U,"&lt;="&amp;AU$5,Fluxo!$D:$D,$D84,Fluxo!$E:$E,"&lt;&gt;"&amp;"PERMUTANTE"))</f>
        <v>0</v>
      </c>
      <c r="AV84" s="18">
        <f>IF(AV$5&gt;$G$4,0,SUMIFS(Fluxo!$O:$O,Fluxo!$U:$U,"&gt;"&amp;AU$5,Fluxo!$U:$U,"&lt;="&amp;AV$5,Fluxo!$D:$D,$D84,Fluxo!$E:$E,"&lt;&gt;"&amp;"PERMUTANTE"))</f>
        <v>0</v>
      </c>
      <c r="AW84" s="18">
        <f>IF(AW$5&gt;$G$4,0,SUMIFS(Fluxo!$O:$O,Fluxo!$U:$U,"&gt;"&amp;AV$5,Fluxo!$U:$U,"&lt;="&amp;AW$5,Fluxo!$D:$D,$D84,Fluxo!$E:$E,"&lt;&gt;"&amp;"PERMUTANTE"))</f>
        <v>0</v>
      </c>
      <c r="AX84" s="18">
        <f>IF(AX$5&gt;$G$4,0,SUMIFS(Fluxo!$O:$O,Fluxo!$U:$U,"&gt;"&amp;AW$5,Fluxo!$U:$U,"&lt;="&amp;AX$5,Fluxo!$D:$D,$D84,Fluxo!$E:$E,"&lt;&gt;"&amp;"PERMUTANTE"))</f>
        <v>0</v>
      </c>
      <c r="AY84" s="18">
        <f>IF(AY$5&gt;$G$4,0,SUMIFS(Fluxo!$O:$O,Fluxo!$U:$U,"&gt;"&amp;AX$5,Fluxo!$U:$U,"&lt;="&amp;AY$5,Fluxo!$D:$D,$D84,Fluxo!$E:$E,"&lt;&gt;"&amp;"PERMUTANTE"))</f>
        <v>0</v>
      </c>
      <c r="AZ84" s="18">
        <f>IF(AZ$5&gt;$G$4,0,SUMIFS(Fluxo!$O:$O,Fluxo!$U:$U,"&gt;"&amp;AY$5,Fluxo!$U:$U,"&lt;="&amp;AZ$5,Fluxo!$D:$D,$D84,Fluxo!$E:$E,"&lt;&gt;"&amp;"PERMUTANTE"))</f>
        <v>0</v>
      </c>
      <c r="BA84" s="18">
        <f>IF(BA$5&gt;$G$4,0,SUMIFS(Fluxo!$O:$O,Fluxo!$U:$U,"&gt;"&amp;AZ$5,Fluxo!$U:$U,"&lt;="&amp;BA$5,Fluxo!$D:$D,$D84,Fluxo!$E:$E,"&lt;&gt;"&amp;"PERMUTANTE"))</f>
        <v>0</v>
      </c>
      <c r="BB84" s="18">
        <f>IF(BB$5&gt;$G$4,0,SUMIFS(Fluxo!$O:$O,Fluxo!$U:$U,"&gt;"&amp;BA$5,Fluxo!$U:$U,"&lt;="&amp;BB$5,Fluxo!$D:$D,$D84,Fluxo!$E:$E,"&lt;&gt;"&amp;"PERMUTANTE"))</f>
        <v>0</v>
      </c>
      <c r="BC84" s="18">
        <f>IF(BC$5&gt;$G$4,0,SUMIFS(Fluxo!$O:$O,Fluxo!$U:$U,"&gt;"&amp;BB$5,Fluxo!$U:$U,"&lt;="&amp;BC$5,Fluxo!$D:$D,$D84,Fluxo!$E:$E,"&lt;&gt;"&amp;"PERMUTANTE"))</f>
        <v>0</v>
      </c>
      <c r="BD84" s="18">
        <f>IF(BD$5&gt;$G$4,0,SUMIFS(Fluxo!$O:$O,Fluxo!$U:$U,"&gt;"&amp;BC$5,Fluxo!$U:$U,"&lt;="&amp;BD$5,Fluxo!$D:$D,$D84,Fluxo!$E:$E,"&lt;&gt;"&amp;"PERMUTANTE"))</f>
        <v>0</v>
      </c>
      <c r="BE84" s="18">
        <f>IF(BE$5&gt;$G$4,0,SUMIFS(Fluxo!$O:$O,Fluxo!$U:$U,"&gt;"&amp;BD$5,Fluxo!$U:$U,"&lt;="&amp;BE$5,Fluxo!$D:$D,$D84,Fluxo!$E:$E,"&lt;&gt;"&amp;"PERMUTANTE"))</f>
        <v>0</v>
      </c>
      <c r="BF84" s="18">
        <f>IF(BF$5&gt;$G$4,0,SUMIFS(Fluxo!$O:$O,Fluxo!$U:$U,"&gt;"&amp;BE$5,Fluxo!$U:$U,"&lt;="&amp;BF$5,Fluxo!$D:$D,$D84,Fluxo!$E:$E,"&lt;&gt;"&amp;"PERMUTANTE"))</f>
        <v>0</v>
      </c>
      <c r="BG84" s="18">
        <f>IF(BG$5&gt;$G$4,0,SUMIFS(Fluxo!$O:$O,Fluxo!$U:$U,"&gt;"&amp;BF$5,Fluxo!$U:$U,"&lt;="&amp;BG$5,Fluxo!$D:$D,$D84,Fluxo!$E:$E,"&lt;&gt;"&amp;"PERMUTANTE"))</f>
        <v>0</v>
      </c>
      <c r="BH84" s="18">
        <f>IF(BH$5&gt;$G$4,0,SUMIFS(Fluxo!$O:$O,Fluxo!$U:$U,"&gt;"&amp;BG$5,Fluxo!$U:$U,"&lt;="&amp;BH$5,Fluxo!$D:$D,$D84,Fluxo!$E:$E,"&lt;&gt;"&amp;"PERMUTANTE"))</f>
        <v>0</v>
      </c>
      <c r="BI84" s="18">
        <f>IF(BI$5&gt;$G$4,0,SUMIFS(Fluxo!$O:$O,Fluxo!$U:$U,"&gt;"&amp;BH$5,Fluxo!$U:$U,"&lt;="&amp;BI$5,Fluxo!$D:$D,$D84,Fluxo!$E:$E,"&lt;&gt;"&amp;"PERMUTANTE"))</f>
        <v>0</v>
      </c>
      <c r="BJ84" s="18">
        <f>IF(BJ$5&gt;$G$4,0,SUMIFS(Fluxo!$O:$O,Fluxo!$U:$U,"&gt;"&amp;BI$5,Fluxo!$U:$U,"&lt;="&amp;BJ$5,Fluxo!$D:$D,$D84,Fluxo!$E:$E,"&lt;&gt;"&amp;"PERMUTANTE"))</f>
        <v>0</v>
      </c>
      <c r="BK84" s="18">
        <f>IF(BK$5&gt;$G$4,0,SUMIFS(Fluxo!$O:$O,Fluxo!$U:$U,"&gt;"&amp;BJ$5,Fluxo!$U:$U,"&lt;="&amp;BK$5,Fluxo!$D:$D,$D84,Fluxo!$E:$E,"&lt;&gt;"&amp;"PERMUTANTE"))</f>
        <v>0</v>
      </c>
      <c r="BL84" s="18">
        <f>IF(BL$5&gt;$G$4,0,SUMIFS(Fluxo!$O:$O,Fluxo!$U:$U,"&gt;"&amp;BK$5,Fluxo!$U:$U,"&lt;="&amp;BL$5,Fluxo!$D:$D,$D84,Fluxo!$E:$E,"&lt;&gt;"&amp;"PERMUTANTE"))</f>
        <v>0</v>
      </c>
      <c r="BM84" s="18">
        <f>IF(BM$5&gt;$G$4,0,SUMIFS(Fluxo!$O:$O,Fluxo!$U:$U,"&gt;"&amp;BL$5,Fluxo!$U:$U,"&lt;="&amp;BM$5,Fluxo!$D:$D,$D84,Fluxo!$E:$E,"&lt;&gt;"&amp;"PERMUTANTE"))</f>
        <v>0</v>
      </c>
      <c r="BN84" s="18">
        <f>IF(BN$5&gt;$G$4,0,SUMIFS(Fluxo!$O:$O,Fluxo!$U:$U,"&gt;"&amp;BM$5,Fluxo!$U:$U,"&lt;="&amp;BN$5,Fluxo!$D:$D,$D84,Fluxo!$E:$E,"&lt;&gt;"&amp;"PERMUTANTE"))</f>
        <v>0</v>
      </c>
      <c r="BO84" s="18">
        <f>IF(BO$5&gt;$G$4,0,SUMIFS(Fluxo!$O:$O,Fluxo!$U:$U,"&gt;"&amp;BN$5,Fluxo!$U:$U,"&lt;="&amp;BO$5,Fluxo!$D:$D,$D84,Fluxo!$E:$E,"&lt;&gt;"&amp;"PERMUTANTE"))</f>
        <v>0</v>
      </c>
      <c r="BP84" s="18">
        <f>IF(BP$5&gt;$G$4,0,SUMIFS(Fluxo!$O:$O,Fluxo!$U:$U,"&gt;"&amp;BO$5,Fluxo!$U:$U,"&lt;="&amp;BP$5,Fluxo!$D:$D,$D84,Fluxo!$E:$E,"&lt;&gt;"&amp;"PERMUTANTE"))</f>
        <v>0</v>
      </c>
      <c r="BQ84" s="18">
        <f>IF(BQ$5&gt;$G$4,0,SUMIFS(Fluxo!$O:$O,Fluxo!$U:$U,"&gt;"&amp;BP$5,Fluxo!$U:$U,"&lt;="&amp;BQ$5,Fluxo!$D:$D,$D84,Fluxo!$E:$E,"&lt;&gt;"&amp;"PERMUTANTE"))</f>
        <v>0</v>
      </c>
      <c r="BR84" s="18">
        <f>IF(BR$5&gt;$G$4,0,SUMIFS(Fluxo!$O:$O,Fluxo!$U:$U,"&gt;"&amp;BQ$5,Fluxo!$U:$U,"&lt;="&amp;BR$5,Fluxo!$D:$D,$D84,Fluxo!$E:$E,"&lt;&gt;"&amp;"PERMUTANTE"))</f>
        <v>0</v>
      </c>
      <c r="BS84" s="18">
        <f>IF(BS$5&gt;$G$4,0,SUMIFS(Fluxo!$O:$O,Fluxo!$U:$U,"&gt;"&amp;BR$5,Fluxo!$U:$U,"&lt;="&amp;BS$5,Fluxo!$D:$D,$D84,Fluxo!$E:$E,"&lt;&gt;"&amp;"PERMUTANTE"))</f>
        <v>0</v>
      </c>
      <c r="BT84" s="18">
        <f>IF(BT$5&gt;$G$4,0,SUMIFS(Fluxo!$O:$O,Fluxo!$U:$U,"&gt;"&amp;BS$5,Fluxo!$U:$U,"&lt;="&amp;BT$5,Fluxo!$D:$D,$D84,Fluxo!$E:$E,"&lt;&gt;"&amp;"PERMUTANTE"))</f>
        <v>0</v>
      </c>
      <c r="BU84" s="18">
        <f>IF(BU$5&gt;$G$4,0,SUMIFS(Fluxo!$O:$O,Fluxo!$U:$U,"&gt;"&amp;BT$5,Fluxo!$U:$U,"&lt;="&amp;BU$5,Fluxo!$D:$D,$D84,Fluxo!$E:$E,"&lt;&gt;"&amp;"PERMUTANTE"))</f>
        <v>0</v>
      </c>
      <c r="BV84" s="18">
        <f>IF(BV$5&gt;$G$4,0,SUMIFS(Fluxo!$O:$O,Fluxo!$U:$U,"&gt;"&amp;BU$5,Fluxo!$U:$U,"&lt;="&amp;BV$5,Fluxo!$D:$D,$D84,Fluxo!$E:$E,"&lt;&gt;"&amp;"PERMUTANTE"))</f>
        <v>0</v>
      </c>
      <c r="BW84" s="18">
        <f>IF(BW$5&gt;$G$4,0,SUMIFS(Fluxo!$O:$O,Fluxo!$U:$U,"&gt;"&amp;BV$5,Fluxo!$U:$U,"&lt;="&amp;BW$5,Fluxo!$D:$D,$D84,Fluxo!$E:$E,"&lt;&gt;"&amp;"PERMUTANTE"))</f>
        <v>0</v>
      </c>
      <c r="BX84" s="18">
        <f>IF(BX$5&gt;$G$4,0,SUMIFS(Fluxo!$O:$O,Fluxo!$U:$U,"&gt;"&amp;BW$5,Fluxo!$U:$U,"&lt;="&amp;BX$5,Fluxo!$D:$D,$D84,Fluxo!$E:$E,"&lt;&gt;"&amp;"PERMUTANTE"))</f>
        <v>0</v>
      </c>
      <c r="BY84" s="18">
        <f>IF(BY$5&gt;$G$4,0,SUMIFS(Fluxo!$O:$O,Fluxo!$U:$U,"&gt;"&amp;BX$5,Fluxo!$U:$U,"&lt;="&amp;BY$5,Fluxo!$D:$D,$D84,Fluxo!$E:$E,"&lt;&gt;"&amp;"PERMUTANTE"))</f>
        <v>0</v>
      </c>
      <c r="BZ84" s="18">
        <f>IF(BZ$5&gt;$G$4,0,SUMIFS(Fluxo!$O:$O,Fluxo!$U:$U,"&gt;"&amp;BY$5,Fluxo!$U:$U,"&lt;="&amp;BZ$5,Fluxo!$D:$D,$D84,Fluxo!$E:$E,"&lt;&gt;"&amp;"PERMUTANTE"))</f>
        <v>0</v>
      </c>
      <c r="CA84" s="18">
        <f>IF(CA$5&gt;$G$4,0,SUMIFS(Fluxo!$O:$O,Fluxo!$U:$U,"&gt;"&amp;BZ$5,Fluxo!$U:$U,"&lt;="&amp;CA$5,Fluxo!$D:$D,$D84,Fluxo!$E:$E,"&lt;&gt;"&amp;"PERMUTANTE"))</f>
        <v>0</v>
      </c>
      <c r="CB84" s="18">
        <f>IF(CB$5&gt;$G$4,0,SUMIFS(Fluxo!$O:$O,Fluxo!$U:$U,"&gt;"&amp;CA$5,Fluxo!$U:$U,"&lt;="&amp;CB$5,Fluxo!$D:$D,$D84,Fluxo!$E:$E,"&lt;&gt;"&amp;"PERMUTANTE"))</f>
        <v>0</v>
      </c>
      <c r="CC84" s="18">
        <f>IF(CC$5&gt;$G$4,0,SUMIFS(Fluxo!$O:$O,Fluxo!$U:$U,"&gt;"&amp;CB$5,Fluxo!$U:$U,"&lt;="&amp;CC$5,Fluxo!$D:$D,$D84,Fluxo!$E:$E,"&lt;&gt;"&amp;"PERMUTANTE"))</f>
        <v>0</v>
      </c>
      <c r="CD84" s="18">
        <f>IF(CD$5&gt;$G$4,0,SUMIFS(Fluxo!$O:$O,Fluxo!$U:$U,"&gt;"&amp;CC$5,Fluxo!$U:$U,"&lt;="&amp;CD$5,Fluxo!$D:$D,$D84,Fluxo!$E:$E,"&lt;&gt;"&amp;"PERMUTANTE"))</f>
        <v>0</v>
      </c>
      <c r="CE84" s="18">
        <f>IF(CE$5&gt;$G$4,0,SUMIFS(Fluxo!$O:$O,Fluxo!$U:$U,"&gt;"&amp;CD$5,Fluxo!$U:$U,"&lt;="&amp;CE$5,Fluxo!$D:$D,$D84,Fluxo!$E:$E,"&lt;&gt;"&amp;"PERMUTANTE"))</f>
        <v>0</v>
      </c>
      <c r="CF84" s="18">
        <f>IF(CF$5&gt;$G$4,0,SUMIFS(Fluxo!$O:$O,Fluxo!$U:$U,"&gt;"&amp;CE$5,Fluxo!$U:$U,"&lt;="&amp;CF$5,Fluxo!$D:$D,$D84,Fluxo!$E:$E,"&lt;&gt;"&amp;"PERMUTANTE"))</f>
        <v>0</v>
      </c>
      <c r="CG84" s="18">
        <f>IF(CG$5&gt;$G$4,0,SUMIFS(Fluxo!$O:$O,Fluxo!$U:$U,"&gt;"&amp;CF$5,Fluxo!$U:$U,"&lt;="&amp;CG$5,Fluxo!$D:$D,$D84,Fluxo!$E:$E,"&lt;&gt;"&amp;"PERMUTANTE"))</f>
        <v>0</v>
      </c>
      <c r="CH84" s="18">
        <f>IF(CH$5&gt;$G$4,0,SUMIFS(Fluxo!$O:$O,Fluxo!$U:$U,"&gt;"&amp;CG$5,Fluxo!$U:$U,"&lt;="&amp;CH$5,Fluxo!$D:$D,$D84,Fluxo!$E:$E,"&lt;&gt;"&amp;"PERMUTANTE"))</f>
        <v>0</v>
      </c>
      <c r="CI84" s="18">
        <f>IF(CI$5&gt;$G$4,0,SUMIFS(Fluxo!$O:$O,Fluxo!$U:$U,"&gt;"&amp;CH$5,Fluxo!$U:$U,"&lt;="&amp;CI$5,Fluxo!$D:$D,$D84,Fluxo!$E:$E,"&lt;&gt;"&amp;"PERMUTANTE"))</f>
        <v>0</v>
      </c>
      <c r="CJ84" s="18">
        <f>IF(CJ$5&gt;$G$4,0,SUMIFS(Fluxo!$O:$O,Fluxo!$U:$U,"&gt;"&amp;CI$5,Fluxo!$U:$U,"&lt;="&amp;CJ$5,Fluxo!$D:$D,$D84,Fluxo!$E:$E,"&lt;&gt;"&amp;"PERMUTANTE"))</f>
        <v>0</v>
      </c>
      <c r="CK84" s="18">
        <f>IF(CK$5&gt;$G$4,0,SUMIFS(Fluxo!$O:$O,Fluxo!$U:$U,"&gt;"&amp;CJ$5,Fluxo!$U:$U,"&lt;="&amp;CK$5,Fluxo!$D:$D,$D84,Fluxo!$E:$E,"&lt;&gt;"&amp;"PERMUTANTE"))</f>
        <v>0</v>
      </c>
      <c r="CL84" s="18">
        <f>IF(CL$5&gt;$G$4,0,SUMIFS(Fluxo!$O:$O,Fluxo!$U:$U,"&gt;"&amp;CK$5,Fluxo!$U:$U,"&lt;="&amp;CL$5,Fluxo!$D:$D,$D84,Fluxo!$E:$E,"&lt;&gt;"&amp;"PERMUTANTE"))</f>
        <v>0</v>
      </c>
      <c r="CM84" s="18">
        <f>IF(CM$5&gt;$G$4,0,SUMIFS(Fluxo!$O:$O,Fluxo!$U:$U,"&gt;"&amp;CL$5,Fluxo!$U:$U,"&lt;="&amp;CM$5,Fluxo!$D:$D,$D84,Fluxo!$E:$E,"&lt;&gt;"&amp;"PERMUTANTE"))</f>
        <v>0</v>
      </c>
      <c r="CN84" s="18">
        <f>IF(CN$5&gt;$G$4,0,SUMIFS(Fluxo!$O:$O,Fluxo!$U:$U,"&gt;"&amp;CM$5,Fluxo!$U:$U,"&lt;="&amp;CN$5,Fluxo!$D:$D,$D84,Fluxo!$E:$E,"&lt;&gt;"&amp;"PERMUTANTE"))</f>
        <v>0</v>
      </c>
      <c r="CO84" s="18">
        <f>IF(CO$5&gt;$G$4,0,SUMIFS(Fluxo!$O:$O,Fluxo!$U:$U,"&gt;"&amp;CN$5,Fluxo!$U:$U,"&lt;="&amp;CO$5,Fluxo!$D:$D,$D84,Fluxo!$E:$E,"&lt;&gt;"&amp;"PERMUTANTE"))</f>
        <v>0</v>
      </c>
      <c r="CP84" s="18">
        <f>IF(CP$5&gt;$G$4,0,SUMIFS(Fluxo!$O:$O,Fluxo!$U:$U,"&gt;"&amp;CO$5,Fluxo!$U:$U,"&lt;="&amp;CP$5,Fluxo!$D:$D,$D84,Fluxo!$E:$E,"&lt;&gt;"&amp;"PERMUTANTE"))</f>
        <v>0</v>
      </c>
      <c r="CQ84" s="18">
        <f>IF(CQ$5&gt;$G$4,0,SUMIFS(Fluxo!$O:$O,Fluxo!$U:$U,"&gt;"&amp;CP$5,Fluxo!$U:$U,"&lt;="&amp;CQ$5,Fluxo!$D:$D,$D84,Fluxo!$E:$E,"&lt;&gt;"&amp;"PERMUTANTE"))</f>
        <v>0</v>
      </c>
      <c r="CR84" s="18">
        <f>IF(CR$5&gt;$G$4,0,SUMIFS(Fluxo!$O:$O,Fluxo!$U:$U,"&gt;"&amp;CQ$5,Fluxo!$U:$U,"&lt;="&amp;CR$5,Fluxo!$D:$D,$D84,Fluxo!$E:$E,"&lt;&gt;"&amp;"PERMUTANTE"))</f>
        <v>0</v>
      </c>
      <c r="CS84" s="18">
        <f>IF(CS$5&gt;$G$4,0,SUMIFS(Fluxo!$O:$O,Fluxo!$U:$U,"&gt;"&amp;CR$5,Fluxo!$U:$U,"&lt;="&amp;CS$5,Fluxo!$D:$D,$D84,Fluxo!$E:$E,"&lt;&gt;"&amp;"PERMUTANTE"))</f>
        <v>0</v>
      </c>
      <c r="CT84" s="18">
        <f>IF(CT$5&gt;$G$4,0,SUMIFS(Fluxo!$O:$O,Fluxo!$U:$U,"&gt;"&amp;CS$5,Fluxo!$U:$U,"&lt;="&amp;CT$5,Fluxo!$D:$D,$D84,Fluxo!$E:$E,"&lt;&gt;"&amp;"PERMUTANTE"))</f>
        <v>0</v>
      </c>
      <c r="CU84" s="18">
        <f>IF(CU$5&gt;$G$4,0,SUMIFS(Fluxo!$O:$O,Fluxo!$U:$U,"&gt;"&amp;CT$5,Fluxo!$U:$U,"&lt;="&amp;CU$5,Fluxo!$D:$D,$D84,Fluxo!$E:$E,"&lt;&gt;"&amp;"PERMUTANTE"))</f>
        <v>0</v>
      </c>
      <c r="CV84" s="18">
        <f>IF(CV$5&gt;$G$4,0,SUMIFS(Fluxo!$O:$O,Fluxo!$U:$U,"&gt;"&amp;CU$5,Fluxo!$U:$U,"&lt;="&amp;CV$5,Fluxo!$D:$D,$D84,Fluxo!$E:$E,"&lt;&gt;"&amp;"PERMUTANTE"))</f>
        <v>0</v>
      </c>
      <c r="CW84" s="18">
        <f>IF(CW$5&gt;$G$4,0,SUMIFS(Fluxo!$O:$O,Fluxo!$U:$U,"&gt;"&amp;CV$5,Fluxo!$U:$U,"&lt;="&amp;CW$5,Fluxo!$D:$D,$D84,Fluxo!$E:$E,"&lt;&gt;"&amp;"PERMUTANTE"))</f>
        <v>0</v>
      </c>
      <c r="CX84" s="18">
        <f>IF(CX$5&gt;$G$4,0,SUMIFS(Fluxo!$O:$O,Fluxo!$U:$U,"&gt;"&amp;CW$5,Fluxo!$U:$U,"&lt;="&amp;CX$5,Fluxo!$D:$D,$D84,Fluxo!$E:$E,"&lt;&gt;"&amp;"PERMUTANTE"))</f>
        <v>0</v>
      </c>
      <c r="CY84" s="18">
        <f>IF(CY$5&gt;$G$4,0,SUMIFS(Fluxo!$O:$O,Fluxo!$U:$U,"&gt;"&amp;CX$5,Fluxo!$U:$U,"&lt;="&amp;CY$5,Fluxo!$D:$D,$D84,Fluxo!$E:$E,"&lt;&gt;"&amp;"PERMUTANTE"))</f>
        <v>0</v>
      </c>
      <c r="CZ84" s="18">
        <f>IF(CZ$5&gt;$G$4,0,SUMIFS(Fluxo!$O:$O,Fluxo!$U:$U,"&gt;"&amp;CY$5,Fluxo!$U:$U,"&lt;="&amp;CZ$5,Fluxo!$D:$D,$D84,Fluxo!$E:$E,"&lt;&gt;"&amp;"PERMUTANTE"))</f>
        <v>0</v>
      </c>
      <c r="DA84" s="18">
        <f>IF(DA$5&gt;$G$4,0,SUMIFS(Fluxo!$O:$O,Fluxo!$U:$U,"&gt;"&amp;CZ$5,Fluxo!$U:$U,"&lt;="&amp;DA$5,Fluxo!$D:$D,$D84,Fluxo!$E:$E,"&lt;&gt;"&amp;"PERMUTANTE"))</f>
        <v>0</v>
      </c>
      <c r="DB84" s="18">
        <f>IF(DB$5&gt;$G$4,0,SUMIFS(Fluxo!$O:$O,Fluxo!$U:$U,"&gt;"&amp;DA$5,Fluxo!$U:$U,"&lt;="&amp;DB$5,Fluxo!$D:$D,$D84,Fluxo!$E:$E,"&lt;&gt;"&amp;"PERMUTANTE"))</f>
        <v>0</v>
      </c>
      <c r="DC84" s="18">
        <f>IF(DC$5&gt;$G$4,0,SUMIFS(Fluxo!$O:$O,Fluxo!$U:$U,"&gt;"&amp;DB$5,Fluxo!$U:$U,"&lt;="&amp;DC$5,Fluxo!$D:$D,$D84,Fluxo!$E:$E,"&lt;&gt;"&amp;"PERMUTANTE"))</f>
        <v>0</v>
      </c>
      <c r="DD84" s="18">
        <f>IF(DD$5&gt;$G$4,0,SUMIFS(Fluxo!$O:$O,Fluxo!$U:$U,"&gt;"&amp;DC$5,Fluxo!$U:$U,"&lt;="&amp;DD$5,Fluxo!$D:$D,$D84,Fluxo!$E:$E,"&lt;&gt;"&amp;"PERMUTANTE"))</f>
        <v>0</v>
      </c>
      <c r="DE84" s="18">
        <f>IF(DE$5&gt;$G$4,0,SUMIFS(Fluxo!$O:$O,Fluxo!$U:$U,"&gt;"&amp;DD$5,Fluxo!$U:$U,"&lt;="&amp;DE$5,Fluxo!$D:$D,$D84,Fluxo!$E:$E,"&lt;&gt;"&amp;"PERMUTANTE"))</f>
        <v>0</v>
      </c>
      <c r="DF84" s="18">
        <f>IF(DF$5&gt;$G$4,0,SUMIFS(Fluxo!$O:$O,Fluxo!$U:$U,"&gt;"&amp;DE$5,Fluxo!$U:$U,"&lt;="&amp;DF$5,Fluxo!$D:$D,$D84,Fluxo!$E:$E,"&lt;&gt;"&amp;"PERMUTANTE"))</f>
        <v>0</v>
      </c>
      <c r="DG84" s="18">
        <f>IF(DG$5&gt;$G$4,0,SUMIFS(Fluxo!$O:$O,Fluxo!$U:$U,"&gt;"&amp;DF$5,Fluxo!$U:$U,"&lt;="&amp;DG$5,Fluxo!$D:$D,$D84,Fluxo!$E:$E,"&lt;&gt;"&amp;"PERMUTANTE"))</f>
        <v>0</v>
      </c>
      <c r="DH84" s="18">
        <f>IF(DH$5&gt;$G$4,0,SUMIFS(Fluxo!$O:$O,Fluxo!$U:$U,"&gt;"&amp;DG$5,Fluxo!$U:$U,"&lt;="&amp;DH$5,Fluxo!$D:$D,$D84,Fluxo!$E:$E,"&lt;&gt;"&amp;"PERMUTANTE"))</f>
        <v>0</v>
      </c>
      <c r="DI84" s="18">
        <f>IF(DI$5&gt;$G$4,0,SUMIFS(Fluxo!$O:$O,Fluxo!$U:$U,"&gt;"&amp;DH$5,Fluxo!$U:$U,"&lt;="&amp;DI$5,Fluxo!$D:$D,$D84,Fluxo!$E:$E,"&lt;&gt;"&amp;"PERMUTANTE"))</f>
        <v>0</v>
      </c>
      <c r="DJ84" s="18">
        <f>IF(DJ$5&gt;$G$4,0,SUMIFS(Fluxo!$O:$O,Fluxo!$U:$U,"&gt;"&amp;DI$5,Fluxo!$U:$U,"&lt;="&amp;DJ$5,Fluxo!$D:$D,$D84,Fluxo!$E:$E,"&lt;&gt;"&amp;"PERMUTANTE"))</f>
        <v>0</v>
      </c>
      <c r="DK84" s="18">
        <f>IF(DK$5&gt;$G$4,0,SUMIFS(Fluxo!$O:$O,Fluxo!$U:$U,"&gt;"&amp;DJ$5,Fluxo!$U:$U,"&lt;="&amp;DK$5,Fluxo!$D:$D,$D84,Fluxo!$E:$E,"&lt;&gt;"&amp;"PERMUTANTE"))</f>
        <v>0</v>
      </c>
      <c r="DL84" s="18">
        <f>IF(DL$5&gt;$G$4,0,SUMIFS(Fluxo!$O:$O,Fluxo!$U:$U,"&gt;"&amp;DK$5,Fluxo!$U:$U,"&lt;="&amp;DL$5,Fluxo!$D:$D,$D84,Fluxo!$E:$E,"&lt;&gt;"&amp;"PERMUTANTE"))</f>
        <v>0</v>
      </c>
      <c r="DM84" s="18">
        <f>IF(DM$5&gt;$G$4,0,SUMIFS(Fluxo!$O:$O,Fluxo!$U:$U,"&gt;"&amp;DL$5,Fluxo!$U:$U,"&lt;="&amp;DM$5,Fluxo!$D:$D,$D84,Fluxo!$E:$E,"&lt;&gt;"&amp;"PERMUTANTE"))</f>
        <v>0</v>
      </c>
      <c r="DN84" s="18">
        <f>IF(DN$5&gt;$G$4,0,SUMIFS(Fluxo!$O:$O,Fluxo!$U:$U,"&gt;"&amp;DM$5,Fluxo!$U:$U,"&lt;="&amp;DN$5,Fluxo!$D:$D,$D84,Fluxo!$E:$E,"&lt;&gt;"&amp;"PERMUTANTE"))</f>
        <v>0</v>
      </c>
      <c r="DO84" s="18">
        <f>IF(DO$5&gt;$G$4,0,SUMIFS(Fluxo!$O:$O,Fluxo!$U:$U,"&gt;"&amp;DN$5,Fluxo!$U:$U,"&lt;="&amp;DO$5,Fluxo!$D:$D,$D84,Fluxo!$E:$E,"&lt;&gt;"&amp;"PERMUTANTE"))</f>
        <v>0</v>
      </c>
      <c r="DP84" s="18">
        <f>IF(DP$5&gt;$G$4,0,SUMIFS(Fluxo!$O:$O,Fluxo!$U:$U,"&gt;"&amp;DO$5,Fluxo!$U:$U,"&lt;="&amp;DP$5,Fluxo!$D:$D,$D84,Fluxo!$E:$E,"&lt;&gt;"&amp;"PERMUTANTE"))</f>
        <v>0</v>
      </c>
      <c r="DQ84" s="18">
        <f>IF(DQ$5&gt;$G$4,0,SUMIFS(Fluxo!$O:$O,Fluxo!$U:$U,"&gt;"&amp;DP$5,Fluxo!$U:$U,"&lt;="&amp;DQ$5,Fluxo!$D:$D,$D84,Fluxo!$E:$E,"&lt;&gt;"&amp;"PERMUTANTE"))</f>
        <v>0</v>
      </c>
      <c r="DR84" s="18">
        <f>IF(DR$5&gt;$G$4,0,SUMIFS(Fluxo!$O:$O,Fluxo!$U:$U,"&gt;"&amp;DQ$5,Fluxo!$U:$U,"&lt;="&amp;DR$5,Fluxo!$D:$D,$D84,Fluxo!$E:$E,"&lt;&gt;"&amp;"PERMUTANTE"))</f>
        <v>0</v>
      </c>
      <c r="DS84" s="18">
        <f>IF(DS$5&gt;$G$4,0,SUMIFS(Fluxo!$O:$O,Fluxo!$U:$U,"&gt;"&amp;DR$5,Fluxo!$U:$U,"&lt;="&amp;DS$5,Fluxo!$D:$D,$D84,Fluxo!$E:$E,"&lt;&gt;"&amp;"PERMUTANTE"))</f>
        <v>0</v>
      </c>
      <c r="DT84" s="18">
        <f>IF(DT$5&gt;$G$4,0,SUMIFS(Fluxo!$O:$O,Fluxo!$U:$U,"&gt;"&amp;DS$5,Fluxo!$U:$U,"&lt;="&amp;DT$5,Fluxo!$D:$D,$D84,Fluxo!$E:$E,"&lt;&gt;"&amp;"PERMUTANTE"))</f>
        <v>0</v>
      </c>
      <c r="DU84" s="18">
        <f>IF(DU$5&gt;$G$4,0,SUMIFS(Fluxo!$O:$O,Fluxo!$U:$U,"&gt;"&amp;DT$5,Fluxo!$U:$U,"&lt;="&amp;DU$5,Fluxo!$D:$D,$D84,Fluxo!$E:$E,"&lt;&gt;"&amp;"PERMUTANTE"))</f>
        <v>0</v>
      </c>
      <c r="DV84" s="18">
        <f>IF(DV$5&gt;$G$4,0,SUMIFS(Fluxo!$O:$O,Fluxo!$U:$U,"&gt;"&amp;DU$5,Fluxo!$U:$U,"&lt;="&amp;DV$5,Fluxo!$D:$D,$D84,Fluxo!$E:$E,"&lt;&gt;"&amp;"PERMUTANTE"))</f>
        <v>0</v>
      </c>
      <c r="DW84" s="18">
        <f>IF(DW$5&gt;$G$4,0,SUMIFS(Fluxo!$O:$O,Fluxo!$U:$U,"&gt;"&amp;DV$5,Fluxo!$U:$U,"&lt;="&amp;DW$5,Fluxo!$D:$D,$D84,Fluxo!$E:$E,"&lt;&gt;"&amp;"PERMUTANTE"))</f>
        <v>0</v>
      </c>
      <c r="DX84" s="18">
        <f>IF(DX$5&gt;$G$4,0,SUMIFS(Fluxo!$O:$O,Fluxo!$U:$U,"&gt;"&amp;DW$5,Fluxo!$U:$U,"&lt;="&amp;DX$5,Fluxo!$D:$D,$D84,Fluxo!$E:$E,"&lt;&gt;"&amp;"PERMUTANTE"))</f>
        <v>0</v>
      </c>
      <c r="DY84" s="18">
        <f>IF(DY$5&gt;$G$4,0,SUMIFS(Fluxo!$O:$O,Fluxo!$U:$U,"&gt;"&amp;DX$5,Fluxo!$U:$U,"&lt;="&amp;DY$5,Fluxo!$D:$D,$D84,Fluxo!$E:$E,"&lt;&gt;"&amp;"PERMUTANTE"))</f>
        <v>0</v>
      </c>
      <c r="DZ84" s="18">
        <f>IF(DZ$5&gt;$G$4,0,SUMIFS(Fluxo!$O:$O,Fluxo!$U:$U,"&gt;"&amp;DY$5,Fluxo!$U:$U,"&lt;="&amp;DZ$5,Fluxo!$D:$D,$D84,Fluxo!$E:$E,"&lt;&gt;"&amp;"PERMUTANTE"))</f>
        <v>0</v>
      </c>
      <c r="EA84" s="18">
        <f>IF(EA$5&gt;$G$4,0,SUMIFS(Fluxo!$O:$O,Fluxo!$U:$U,"&gt;"&amp;DZ$5,Fluxo!$U:$U,"&lt;="&amp;EA$5,Fluxo!$D:$D,$D84,Fluxo!$E:$E,"&lt;&gt;"&amp;"PERMUTANTE"))</f>
        <v>0</v>
      </c>
      <c r="EB84" s="18">
        <f>IF(EB$5&gt;$G$4,0,SUMIFS(Fluxo!$O:$O,Fluxo!$U:$U,"&gt;"&amp;EA$5,Fluxo!$U:$U,"&lt;="&amp;EB$5,Fluxo!$D:$D,$D84,Fluxo!$E:$E,"&lt;&gt;"&amp;"PERMUTANTE"))</f>
        <v>0</v>
      </c>
      <c r="EC84" s="18">
        <f>IF(EC$5&gt;$G$4,0,SUMIFS(Fluxo!$O:$O,Fluxo!$U:$U,"&gt;"&amp;EB$5,Fluxo!$U:$U,"&lt;="&amp;EC$5,Fluxo!$D:$D,$D84,Fluxo!$E:$E,"&lt;&gt;"&amp;"PERMUTANTE"))</f>
        <v>0</v>
      </c>
      <c r="ED84" s="18">
        <f>IF(ED$5&gt;$G$4,0,SUMIFS(Fluxo!$O:$O,Fluxo!$U:$U,"&gt;"&amp;EC$5,Fluxo!$U:$U,"&lt;="&amp;ED$5,Fluxo!$D:$D,$D84,Fluxo!$E:$E,"&lt;&gt;"&amp;"PERMUTANTE"))</f>
        <v>0</v>
      </c>
      <c r="EE84" s="18">
        <f>IF(EE$5&gt;$G$4,0,SUMIFS(Fluxo!$O:$O,Fluxo!$U:$U,"&gt;"&amp;ED$5,Fluxo!$U:$U,"&lt;="&amp;EE$5,Fluxo!$D:$D,$D84,Fluxo!$E:$E,"&lt;&gt;"&amp;"PERMUTANTE"))</f>
        <v>0</v>
      </c>
      <c r="EF84" s="18">
        <f>IF(EF$5&gt;$G$4,0,SUMIFS(Fluxo!$O:$O,Fluxo!$U:$U,"&gt;"&amp;EE$5,Fluxo!$U:$U,"&lt;="&amp;EF$5,Fluxo!$D:$D,$D84,Fluxo!$E:$E,"&lt;&gt;"&amp;"PERMUTANTE"))</f>
        <v>0</v>
      </c>
      <c r="EG84" s="18">
        <f>IF(EG$5&gt;$G$4,0,SUMIFS(Fluxo!$O:$O,Fluxo!$U:$U,"&gt;"&amp;EF$5,Fluxo!$U:$U,"&lt;="&amp;EG$5,Fluxo!$D:$D,$D84,Fluxo!$E:$E,"&lt;&gt;"&amp;"PERMUTANTE"))</f>
        <v>0</v>
      </c>
      <c r="EH84" s="18">
        <f>IF(EH$5&gt;$G$4,0,SUMIFS(Fluxo!$O:$O,Fluxo!$U:$U,"&gt;"&amp;EG$5,Fluxo!$U:$U,"&lt;="&amp;EH$5,Fluxo!$D:$D,$D84,Fluxo!$E:$E,"&lt;&gt;"&amp;"PERMUTANTE"))</f>
        <v>0</v>
      </c>
      <c r="EI84" s="18">
        <f>IF(EI$5&gt;$G$4,0,SUMIFS(Fluxo!$O:$O,Fluxo!$U:$U,"&gt;"&amp;EH$5,Fluxo!$U:$U,"&lt;="&amp;EI$5,Fluxo!$D:$D,$D84,Fluxo!$E:$E,"&lt;&gt;"&amp;"PERMUTANTE"))</f>
        <v>0</v>
      </c>
      <c r="EJ84" s="18">
        <f>IF(EJ$5&gt;$G$4,0,SUMIFS(Fluxo!$O:$O,Fluxo!$U:$U,"&gt;"&amp;EI$5,Fluxo!$U:$U,"&lt;="&amp;EJ$5,Fluxo!$D:$D,$D84,Fluxo!$E:$E,"&lt;&gt;"&amp;"PERMUTANTE"))</f>
        <v>0</v>
      </c>
      <c r="EK84" s="18">
        <f>IF(EK$5&gt;$G$4,0,SUMIFS(Fluxo!$O:$O,Fluxo!$U:$U,"&gt;"&amp;EJ$5,Fluxo!$U:$U,"&lt;="&amp;EK$5,Fluxo!$D:$D,$D84,Fluxo!$E:$E,"&lt;&gt;"&amp;"PERMUTANTE"))</f>
        <v>0</v>
      </c>
      <c r="EL84" s="18">
        <f>IF(EL$5&gt;$G$4,0,SUMIFS(Fluxo!$O:$O,Fluxo!$U:$U,"&gt;"&amp;EK$5,Fluxo!$U:$U,"&lt;="&amp;EL$5,Fluxo!$D:$D,$D84,Fluxo!$E:$E,"&lt;&gt;"&amp;"PERMUTANTE"))</f>
        <v>0</v>
      </c>
      <c r="EM84" s="18">
        <f>IF(EM$5&gt;$G$4,0,SUMIFS(Fluxo!$O:$O,Fluxo!$U:$U,"&gt;"&amp;EL$5,Fluxo!$U:$U,"&lt;="&amp;EM$5,Fluxo!$D:$D,$D84,Fluxo!$E:$E,"&lt;&gt;"&amp;"PERMUTANTE"))</f>
        <v>0</v>
      </c>
      <c r="EN84" s="18">
        <f>IF(EN$5&gt;$G$4,0,SUMIFS(Fluxo!$O:$O,Fluxo!$U:$U,"&gt;"&amp;EM$5,Fluxo!$U:$U,"&lt;="&amp;EN$5,Fluxo!$D:$D,$D84,Fluxo!$E:$E,"&lt;&gt;"&amp;"PERMUTANTE"))</f>
        <v>0</v>
      </c>
      <c r="EO84" s="18">
        <f>IF(EO$5&gt;$G$4,0,SUMIFS(Fluxo!$O:$O,Fluxo!$U:$U,"&gt;"&amp;EN$5,Fluxo!$U:$U,"&lt;="&amp;EO$5,Fluxo!$D:$D,$D84,Fluxo!$E:$E,"&lt;&gt;"&amp;"PERMUTANTE"))</f>
        <v>0</v>
      </c>
      <c r="EP84" s="18">
        <f>IF(EP$5&gt;$G$4,0,SUMIFS(Fluxo!$O:$O,Fluxo!$U:$U,"&gt;"&amp;EO$5,Fluxo!$U:$U,"&lt;="&amp;EP$5,Fluxo!$D:$D,$D84,Fluxo!$E:$E,"&lt;&gt;"&amp;"PERMUTANTE"))</f>
        <v>0</v>
      </c>
      <c r="EQ84" s="18">
        <f>IF(EQ$5&gt;$G$4,0,SUMIFS(Fluxo!$O:$O,Fluxo!$U:$U,"&gt;"&amp;EP$5,Fluxo!$U:$U,"&lt;="&amp;EQ$5,Fluxo!$D:$D,$D84,Fluxo!$E:$E,"&lt;&gt;"&amp;"PERMUTANTE"))</f>
        <v>0</v>
      </c>
      <c r="ER84" s="18">
        <f>IF(ER$5&gt;$G$4,0,SUMIFS(Fluxo!$O:$O,Fluxo!$U:$U,"&gt;"&amp;EQ$5,Fluxo!$U:$U,"&lt;="&amp;ER$5,Fluxo!$D:$D,$D84,Fluxo!$E:$E,"&lt;&gt;"&amp;"PERMUTANTE"))</f>
        <v>0</v>
      </c>
      <c r="ES84" s="18">
        <f>IF(ES$5&gt;$G$4,0,SUMIFS(Fluxo!$O:$O,Fluxo!$U:$U,"&gt;"&amp;ER$5,Fluxo!$U:$U,"&lt;="&amp;ES$5,Fluxo!$D:$D,$D84,Fluxo!$E:$E,"&lt;&gt;"&amp;"PERMUTANTE"))</f>
        <v>0</v>
      </c>
      <c r="ET84" s="18">
        <f>IF(ET$5&gt;$G$4,0,SUMIFS(Fluxo!$O:$O,Fluxo!$U:$U,"&gt;"&amp;ES$5,Fluxo!$U:$U,"&lt;="&amp;ET$5,Fluxo!$D:$D,$D84,Fluxo!$E:$E,"&lt;&gt;"&amp;"PERMUTANTE"))</f>
        <v>0</v>
      </c>
      <c r="EU84" s="18">
        <f>IF(EU$5&gt;$G$4,0,SUMIFS(Fluxo!$O:$O,Fluxo!$U:$U,"&gt;"&amp;ET$5,Fluxo!$U:$U,"&lt;="&amp;EU$5,Fluxo!$D:$D,$D84,Fluxo!$E:$E,"&lt;&gt;"&amp;"PERMUTANTE"))</f>
        <v>0</v>
      </c>
      <c r="EV84" s="18">
        <f>IF(EV$5&gt;$G$4,0,SUMIFS(Fluxo!$O:$O,Fluxo!$U:$U,"&gt;"&amp;EU$5,Fluxo!$U:$U,"&lt;="&amp;EV$5,Fluxo!$D:$D,$D84,Fluxo!$E:$E,"&lt;&gt;"&amp;"PERMUTANTE"))</f>
        <v>0</v>
      </c>
      <c r="EW84" s="18">
        <f>IF(EW$5&gt;$G$4,0,SUMIFS(Fluxo!$O:$O,Fluxo!$U:$U,"&gt;"&amp;EV$5,Fluxo!$U:$U,"&lt;="&amp;EW$5,Fluxo!$D:$D,$D84,Fluxo!$E:$E,"&lt;&gt;"&amp;"PERMUTANTE"))</f>
        <v>0</v>
      </c>
      <c r="EX84" s="18">
        <f>IF(EX$5&gt;$G$4,0,SUMIFS(Fluxo!$O:$O,Fluxo!$U:$U,"&gt;"&amp;EW$5,Fluxo!$U:$U,"&lt;="&amp;EX$5,Fluxo!$D:$D,$D84,Fluxo!$E:$E,"&lt;&gt;"&amp;"PERMUTANTE"))</f>
        <v>0</v>
      </c>
      <c r="EY84" s="18">
        <f>IF(EY$5&gt;$G$4,0,SUMIFS(Fluxo!$O:$O,Fluxo!$U:$U,"&gt;"&amp;EX$5,Fluxo!$U:$U,"&lt;="&amp;EY$5,Fluxo!$D:$D,$D84,Fluxo!$E:$E,"&lt;&gt;"&amp;"PERMUTANTE"))</f>
        <v>0</v>
      </c>
      <c r="EZ84" s="18">
        <f>IF(EZ$5&gt;$G$4,0,SUMIFS(Fluxo!$O:$O,Fluxo!$U:$U,"&gt;"&amp;EY$5,Fluxo!$U:$U,"&lt;="&amp;EZ$5,Fluxo!$D:$D,$D84,Fluxo!$E:$E,"&lt;&gt;"&amp;"PERMUTANTE"))</f>
        <v>0</v>
      </c>
      <c r="FA84" s="18">
        <f>IF(FA$5&gt;$G$4,0,SUMIFS(Fluxo!$O:$O,Fluxo!$U:$U,"&gt;"&amp;EZ$5,Fluxo!$U:$U,"&lt;="&amp;FA$5,Fluxo!$D:$D,$D84,Fluxo!$E:$E,"&lt;&gt;"&amp;"PERMUTANTE"))</f>
        <v>0</v>
      </c>
      <c r="FB84" s="18">
        <f>IF(FB$5&gt;$G$4,0,SUMIFS(Fluxo!$O:$O,Fluxo!$U:$U,"&gt;"&amp;FA$5,Fluxo!$U:$U,"&lt;="&amp;FB$5,Fluxo!$D:$D,$D84,Fluxo!$E:$E,"&lt;&gt;"&amp;"PERMUTANTE"))</f>
        <v>0</v>
      </c>
      <c r="FC84" s="18">
        <f>IF(FC$5&gt;$G$4,0,SUMIFS(Fluxo!$O:$O,Fluxo!$U:$U,"&gt;"&amp;FB$5,Fluxo!$U:$U,"&lt;="&amp;FC$5,Fluxo!$D:$D,$D84,Fluxo!$E:$E,"&lt;&gt;"&amp;"PERMUTANTE"))</f>
        <v>0</v>
      </c>
      <c r="FD84" s="18">
        <f>IF(FD$5&gt;$G$4,0,SUMIFS(Fluxo!$O:$O,Fluxo!$U:$U,"&gt;"&amp;FC$5,Fluxo!$U:$U,"&lt;="&amp;FD$5,Fluxo!$D:$D,$D84,Fluxo!$E:$E,"&lt;&gt;"&amp;"PERMUTANTE"))</f>
        <v>0</v>
      </c>
      <c r="FE84" s="18">
        <f>IF(FE$5&gt;$G$4,0,SUMIFS(Fluxo!$O:$O,Fluxo!$U:$U,"&gt;"&amp;FD$5,Fluxo!$U:$U,"&lt;="&amp;FE$5,Fluxo!$D:$D,$D84,Fluxo!$E:$E,"&lt;&gt;"&amp;"PERMUTANTE"))</f>
        <v>0</v>
      </c>
      <c r="FF84" s="18">
        <f>IF(FF$5&gt;$G$4,0,SUMIFS(Fluxo!$O:$O,Fluxo!$U:$U,"&gt;"&amp;FE$5,Fluxo!$U:$U,"&lt;="&amp;FF$5,Fluxo!$D:$D,$D84,Fluxo!$E:$E,"&lt;&gt;"&amp;"PERMUTANTE"))</f>
        <v>0</v>
      </c>
      <c r="FG84" s="18">
        <f>IF(FG$5&gt;$G$4,0,SUMIFS(Fluxo!$O:$O,Fluxo!$U:$U,"&gt;"&amp;FF$5,Fluxo!$U:$U,"&lt;="&amp;FG$5,Fluxo!$D:$D,$D84,Fluxo!$E:$E,"&lt;&gt;"&amp;"PERMUTANTE"))</f>
        <v>0</v>
      </c>
      <c r="FH84" s="18">
        <f>IF(FH$5&gt;$G$4,0,SUMIFS(Fluxo!$O:$O,Fluxo!$U:$U,"&gt;"&amp;FG$5,Fluxo!$U:$U,"&lt;="&amp;FH$5,Fluxo!$D:$D,$D84,Fluxo!$E:$E,"&lt;&gt;"&amp;"PERMUTANTE"))</f>
        <v>0</v>
      </c>
      <c r="FI84" s="18">
        <f>IF(FI$5&gt;$G$4,0,SUMIFS(Fluxo!$O:$O,Fluxo!$U:$U,"&gt;"&amp;FH$5,Fluxo!$U:$U,"&lt;="&amp;FI$5,Fluxo!$D:$D,$D84,Fluxo!$E:$E,"&lt;&gt;"&amp;"PERMUTANTE"))</f>
        <v>0</v>
      </c>
      <c r="FJ84" s="18">
        <f>IF(FJ$5&gt;$G$4,0,SUMIFS(Fluxo!$O:$O,Fluxo!$U:$U,"&gt;"&amp;FI$5,Fluxo!$U:$U,"&lt;="&amp;FJ$5,Fluxo!$D:$D,$D84,Fluxo!$E:$E,"&lt;&gt;"&amp;"PERMUTANTE"))</f>
        <v>0</v>
      </c>
      <c r="FK84" s="18">
        <f>IF(FK$5&gt;$G$4,0,SUMIFS(Fluxo!$O:$O,Fluxo!$U:$U,"&gt;"&amp;FJ$5,Fluxo!$U:$U,"&lt;="&amp;FK$5,Fluxo!$D:$D,$D84,Fluxo!$E:$E,"&lt;&gt;"&amp;"PERMUTANTE"))</f>
        <v>0</v>
      </c>
      <c r="FL84" s="18">
        <f>IF(FL$5&gt;$G$4,0,SUMIFS(Fluxo!$O:$O,Fluxo!$U:$U,"&gt;"&amp;FK$5,Fluxo!$U:$U,"&lt;="&amp;FL$5,Fluxo!$D:$D,$D84,Fluxo!$E:$E,"&lt;&gt;"&amp;"PERMUTANTE"))</f>
        <v>0</v>
      </c>
      <c r="FM84" s="18">
        <f>IF(FM$5&gt;$G$4,0,SUMIFS(Fluxo!$O:$O,Fluxo!$U:$U,"&gt;"&amp;FL$5,Fluxo!$U:$U,"&lt;="&amp;FM$5,Fluxo!$D:$D,$D84,Fluxo!$E:$E,"&lt;&gt;"&amp;"PERMUTANTE"))</f>
        <v>0</v>
      </c>
      <c r="FN84" s="18">
        <f>IF(FN$5&gt;$G$4,0,SUMIFS(Fluxo!$O:$O,Fluxo!$U:$U,"&gt;"&amp;FM$5,Fluxo!$U:$U,"&lt;="&amp;FN$5,Fluxo!$D:$D,$D84,Fluxo!$E:$E,"&lt;&gt;"&amp;"PERMUTANTE"))</f>
        <v>0</v>
      </c>
      <c r="FO84" s="18">
        <f>IF(FO$5&gt;$G$4,0,SUMIFS(Fluxo!$O:$O,Fluxo!$U:$U,"&gt;"&amp;FN$5,Fluxo!$U:$U,"&lt;="&amp;FO$5,Fluxo!$D:$D,$D84,Fluxo!$E:$E,"&lt;&gt;"&amp;"PERMUTANTE"))</f>
        <v>0</v>
      </c>
      <c r="FP84" s="18">
        <f>IF(FP$5&gt;$G$4,0,SUMIFS(Fluxo!$O:$O,Fluxo!$U:$U,"&gt;"&amp;FO$5,Fluxo!$U:$U,"&lt;="&amp;FP$5,Fluxo!$D:$D,$D84,Fluxo!$E:$E,"&lt;&gt;"&amp;"PERMUTANTE"))</f>
        <v>0</v>
      </c>
      <c r="FQ84" s="18">
        <f>IF(FQ$5&gt;$G$4,0,SUMIFS(Fluxo!$O:$O,Fluxo!$U:$U,"&gt;"&amp;FP$5,Fluxo!$U:$U,"&lt;="&amp;FQ$5,Fluxo!$D:$D,$D84,Fluxo!$E:$E,"&lt;&gt;"&amp;"PERMUTANTE"))</f>
        <v>0</v>
      </c>
      <c r="FR84" s="18">
        <f>IF(FR$5&gt;$G$4,0,SUMIFS(Fluxo!$O:$O,Fluxo!$U:$U,"&gt;"&amp;FQ$5,Fluxo!$U:$U,"&lt;="&amp;FR$5,Fluxo!$D:$D,$D84,Fluxo!$E:$E,"&lt;&gt;"&amp;"PERMUTANTE"))</f>
        <v>0</v>
      </c>
      <c r="FS84" s="18">
        <f>IF(FS$5&gt;$G$4,0,SUMIFS(Fluxo!$O:$O,Fluxo!$U:$U,"&gt;"&amp;FR$5,Fluxo!$U:$U,"&lt;="&amp;FS$5,Fluxo!$D:$D,$D84,Fluxo!$E:$E,"&lt;&gt;"&amp;"PERMUTANTE"))</f>
        <v>0</v>
      </c>
      <c r="FT84" s="18">
        <f>IF(FT$5&gt;$G$4,0,SUMIFS(Fluxo!$O:$O,Fluxo!$U:$U,"&gt;"&amp;FS$5,Fluxo!$U:$U,"&lt;="&amp;FT$5,Fluxo!$D:$D,$D84,Fluxo!$E:$E,"&lt;&gt;"&amp;"PERMUTANTE"))</f>
        <v>0</v>
      </c>
      <c r="FU84" s="18">
        <f>IF(FU$5&gt;$G$4,0,SUMIFS(Fluxo!$O:$O,Fluxo!$U:$U,"&gt;"&amp;FT$5,Fluxo!$U:$U,"&lt;="&amp;FU$5,Fluxo!$D:$D,$D84,Fluxo!$E:$E,"&lt;&gt;"&amp;"PERMUTANTE"))</f>
        <v>0</v>
      </c>
      <c r="FV84" s="18">
        <f>IF(FV$5&gt;$G$4,0,SUMIFS(Fluxo!$O:$O,Fluxo!$U:$U,"&gt;"&amp;FU$5,Fluxo!$U:$U,"&lt;="&amp;FV$5,Fluxo!$D:$D,$D84,Fluxo!$E:$E,"&lt;&gt;"&amp;"PERMUTANTE"))</f>
        <v>0</v>
      </c>
      <c r="FW84" s="18">
        <f>IF(FW$5&gt;$G$4,0,SUMIFS(Fluxo!$O:$O,Fluxo!$U:$U,"&gt;"&amp;FV$5,Fluxo!$U:$U,"&lt;="&amp;FW$5,Fluxo!$D:$D,$D84,Fluxo!$E:$E,"&lt;&gt;"&amp;"PERMUTANTE"))</f>
        <v>0</v>
      </c>
      <c r="FX84" s="18">
        <f>IF(FX$5&gt;$G$4,0,SUMIFS(Fluxo!$O:$O,Fluxo!$U:$U,"&gt;"&amp;FW$5,Fluxo!$U:$U,"&lt;="&amp;FX$5,Fluxo!$D:$D,$D84,Fluxo!$E:$E,"&lt;&gt;"&amp;"PERMUTANTE"))</f>
        <v>0</v>
      </c>
      <c r="FY84" s="18">
        <f>IF(FY$5&gt;$G$4,0,SUMIFS(Fluxo!$O:$O,Fluxo!$U:$U,"&gt;"&amp;FX$5,Fluxo!$U:$U,"&lt;="&amp;FY$5,Fluxo!$D:$D,$D84,Fluxo!$E:$E,"&lt;&gt;"&amp;"PERMUTANTE"))</f>
        <v>0</v>
      </c>
      <c r="FZ84" s="18">
        <f>IF(FZ$5&gt;$G$4,0,SUMIFS(Fluxo!$O:$O,Fluxo!$U:$U,"&gt;"&amp;FY$5,Fluxo!$U:$U,"&lt;="&amp;FZ$5,Fluxo!$D:$D,$D84,Fluxo!$E:$E,"&lt;&gt;"&amp;"PERMUTANTE"))</f>
        <v>0</v>
      </c>
      <c r="GA84" s="18">
        <f>IF(GA$5&gt;$G$4,0,SUMIFS(Fluxo!$O:$O,Fluxo!$U:$U,"&gt;"&amp;FZ$5,Fluxo!$U:$U,"&lt;="&amp;GA$5,Fluxo!$D:$D,$D84,Fluxo!$E:$E,"&lt;&gt;"&amp;"PERMUTANTE"))</f>
        <v>0</v>
      </c>
      <c r="GB84" s="18">
        <f>IF(GB$5&gt;$G$4,0,SUMIFS(Fluxo!$O:$O,Fluxo!$U:$U,"&gt;"&amp;GA$5,Fluxo!$U:$U,"&lt;="&amp;GB$5,Fluxo!$D:$D,$D84,Fluxo!$E:$E,"&lt;&gt;"&amp;"PERMUTANTE"))</f>
        <v>0</v>
      </c>
      <c r="GC84" s="18">
        <f>IF(GC$5&gt;$G$4,0,SUMIFS(Fluxo!$O:$O,Fluxo!$U:$U,"&gt;"&amp;GB$5,Fluxo!$U:$U,"&lt;="&amp;GC$5,Fluxo!$D:$D,$D84,Fluxo!$E:$E,"&lt;&gt;"&amp;"PERMUTANTE"))</f>
        <v>0</v>
      </c>
      <c r="GD84" s="18">
        <f>IF(GD$5&gt;$G$4,0,SUMIFS(Fluxo!$O:$O,Fluxo!$U:$U,"&gt;"&amp;GC$5,Fluxo!$U:$U,"&lt;="&amp;GD$5,Fluxo!$D:$D,$D84,Fluxo!$E:$E,"&lt;&gt;"&amp;"PERMUTANTE"))</f>
        <v>0</v>
      </c>
      <c r="GE84" s="18">
        <f>IF(GE$5&gt;$G$4,0,SUMIFS(Fluxo!$O:$O,Fluxo!$U:$U,"&gt;"&amp;GD$5,Fluxo!$U:$U,"&lt;="&amp;GE$5,Fluxo!$D:$D,$D84,Fluxo!$E:$E,"&lt;&gt;"&amp;"PERMUTANTE"))</f>
        <v>0</v>
      </c>
      <c r="GF84" s="18">
        <f>IF(GF$5&gt;$G$4,0,SUMIFS(Fluxo!$O:$O,Fluxo!$U:$U,"&gt;"&amp;GE$5,Fluxo!$U:$U,"&lt;="&amp;GF$5,Fluxo!$D:$D,$D84,Fluxo!$E:$E,"&lt;&gt;"&amp;"PERMUTANTE"))</f>
        <v>0</v>
      </c>
      <c r="GG84" s="18">
        <f>IF(GG$5&gt;$G$4,0,SUMIFS(Fluxo!$O:$O,Fluxo!$U:$U,"&gt;"&amp;GF$5,Fluxo!$U:$U,"&lt;="&amp;GG$5,Fluxo!$D:$D,$D84,Fluxo!$E:$E,"&lt;&gt;"&amp;"PERMUTANTE"))</f>
        <v>0</v>
      </c>
      <c r="GH84" s="18">
        <f>IF(GH$5&gt;$G$4,0,SUMIFS(Fluxo!$O:$O,Fluxo!$U:$U,"&gt;"&amp;GG$5,Fluxo!$U:$U,"&lt;="&amp;GH$5,Fluxo!$D:$D,$D84,Fluxo!$E:$E,"&lt;&gt;"&amp;"PERMUTANTE"))</f>
        <v>0</v>
      </c>
      <c r="GI84" s="18">
        <f>IF(GI$5&gt;$G$4,0,SUMIFS(Fluxo!$O:$O,Fluxo!$U:$U,"&gt;"&amp;GH$5,Fluxo!$U:$U,"&lt;="&amp;GI$5,Fluxo!$D:$D,$D84,Fluxo!$E:$E,"&lt;&gt;"&amp;"PERMUTANTE"))</f>
        <v>0</v>
      </c>
      <c r="GJ84" s="18">
        <f>IF(GJ$5&gt;$G$4,0,SUMIFS(Fluxo!$O:$O,Fluxo!$U:$U,"&gt;"&amp;GI$5,Fluxo!$U:$U,"&lt;="&amp;GJ$5,Fluxo!$D:$D,$D84,Fluxo!$E:$E,"&lt;&gt;"&amp;"PERMUTANTE"))</f>
        <v>0</v>
      </c>
      <c r="GK84" s="18">
        <f>IF(GK$5&gt;$G$4,0,SUMIFS(Fluxo!$O:$O,Fluxo!$U:$U,"&gt;"&amp;GJ$5,Fluxo!$U:$U,"&lt;="&amp;GK$5,Fluxo!$D:$D,$D84,Fluxo!$E:$E,"&lt;&gt;"&amp;"PERMUTANTE"))</f>
        <v>0</v>
      </c>
      <c r="GL84" s="18">
        <f>IF(GL$5&gt;$G$4,0,SUMIFS(Fluxo!$O:$O,Fluxo!$U:$U,"&gt;"&amp;GK$5,Fluxo!$U:$U,"&lt;="&amp;GL$5,Fluxo!$D:$D,$D84,Fluxo!$E:$E,"&lt;&gt;"&amp;"PERMUTANTE"))</f>
        <v>0</v>
      </c>
      <c r="GM84" s="18">
        <f>IF(GM$5&gt;$G$4,0,SUMIFS(Fluxo!$O:$O,Fluxo!$U:$U,"&gt;"&amp;GL$5,Fluxo!$U:$U,"&lt;="&amp;GM$5,Fluxo!$D:$D,$D84,Fluxo!$E:$E,"&lt;&gt;"&amp;"PERMUTANTE"))</f>
        <v>0</v>
      </c>
      <c r="GN84" s="18">
        <f>IF(GN$5&gt;$G$4,0,SUMIFS(Fluxo!$O:$O,Fluxo!$U:$U,"&gt;"&amp;GM$5,Fluxo!$U:$U,"&lt;="&amp;GN$5,Fluxo!$D:$D,$D84,Fluxo!$E:$E,"&lt;&gt;"&amp;"PERMUTANTE"))</f>
        <v>0</v>
      </c>
      <c r="GO84" s="18">
        <f>IF(GO$5&gt;$G$4,0,SUMIFS(Fluxo!$O:$O,Fluxo!$U:$U,"&gt;"&amp;GN$5,Fluxo!$U:$U,"&lt;="&amp;GO$5,Fluxo!$D:$D,$D84,Fluxo!$E:$E,"&lt;&gt;"&amp;"PERMUTANTE"))</f>
        <v>0</v>
      </c>
      <c r="GP84" s="18">
        <f>IF(GP$5&gt;$G$4,0,SUMIFS(Fluxo!$O:$O,Fluxo!$U:$U,"&gt;"&amp;GO$5,Fluxo!$U:$U,"&lt;="&amp;GP$5,Fluxo!$D:$D,$D84,Fluxo!$E:$E,"&lt;&gt;"&amp;"PERMUTANTE"))</f>
        <v>0</v>
      </c>
      <c r="GQ84" s="18">
        <f>IF(GQ$5&gt;$G$4,0,SUMIFS(Fluxo!$O:$O,Fluxo!$U:$U,"&gt;"&amp;GP$5,Fluxo!$U:$U,"&lt;="&amp;GQ$5,Fluxo!$D:$D,$D84,Fluxo!$E:$E,"&lt;&gt;"&amp;"PERMUTANTE"))</f>
        <v>0</v>
      </c>
      <c r="GR84" s="18">
        <f>IF(GR$5&gt;$G$4,0,SUMIFS(Fluxo!$O:$O,Fluxo!$U:$U,"&gt;"&amp;GQ$5,Fluxo!$U:$U,"&lt;="&amp;GR$5,Fluxo!$D:$D,$D84,Fluxo!$E:$E,"&lt;&gt;"&amp;"PERMUTANTE"))</f>
        <v>0</v>
      </c>
      <c r="GS84" s="18">
        <f>IF(GS$5&gt;$G$4,0,SUMIFS(Fluxo!$O:$O,Fluxo!$U:$U,"&gt;"&amp;GR$5,Fluxo!$U:$U,"&lt;="&amp;GS$5,Fluxo!$D:$D,$D84,Fluxo!$E:$E,"&lt;&gt;"&amp;"PERMUTANTE"))</f>
        <v>0</v>
      </c>
      <c r="GT84" s="18">
        <f>IF(GT$5&gt;$G$4,0,SUMIFS(Fluxo!$O:$O,Fluxo!$U:$U,"&gt;"&amp;GS$5,Fluxo!$U:$U,"&lt;="&amp;GT$5,Fluxo!$D:$D,$D84,Fluxo!$E:$E,"&lt;&gt;"&amp;"PERMUTANTE"))</f>
        <v>0</v>
      </c>
      <c r="GU84" s="18">
        <f>IF(GU$5&gt;$G$4,0,SUMIFS(Fluxo!$O:$O,Fluxo!$U:$U,"&gt;"&amp;GT$5,Fluxo!$U:$U,"&lt;="&amp;GU$5,Fluxo!$D:$D,$D84,Fluxo!$E:$E,"&lt;&gt;"&amp;"PERMUTANTE"))</f>
        <v>0</v>
      </c>
      <c r="GV84" s="18">
        <f>IF(GV$5&gt;$G$4,0,SUMIFS(Fluxo!$O:$O,Fluxo!$U:$U,"&gt;"&amp;GU$5,Fluxo!$U:$U,"&lt;="&amp;GV$5,Fluxo!$D:$D,$D84,Fluxo!$E:$E,"&lt;&gt;"&amp;"PERMUTANTE"))</f>
        <v>0</v>
      </c>
      <c r="GW84" s="18">
        <f>IF(GW$5&gt;$G$4,0,SUMIFS(Fluxo!$O:$O,Fluxo!$U:$U,"&gt;"&amp;GV$5,Fluxo!$U:$U,"&lt;="&amp;GW$5,Fluxo!$D:$D,$D84,Fluxo!$E:$E,"&lt;&gt;"&amp;"PERMUTANTE"))</f>
        <v>0</v>
      </c>
      <c r="GX84" s="18">
        <f>IF(GX$5&gt;$G$4,0,SUMIFS(Fluxo!$O:$O,Fluxo!$U:$U,"&gt;"&amp;GW$5,Fluxo!$U:$U,"&lt;="&amp;GX$5,Fluxo!$D:$D,$D84,Fluxo!$E:$E,"&lt;&gt;"&amp;"PERMUTANTE"))</f>
        <v>0</v>
      </c>
      <c r="GY84" s="18">
        <f>IF(GY$5&gt;$G$4,0,SUMIFS(Fluxo!$O:$O,Fluxo!$U:$U,"&gt;"&amp;GX$5,Fluxo!$U:$U,"&lt;="&amp;GY$5,Fluxo!$D:$D,$D84,Fluxo!$E:$E,"&lt;&gt;"&amp;"PERMUTANTE"))</f>
        <v>0</v>
      </c>
      <c r="GZ84" s="18">
        <f>IF(GZ$5&gt;$G$4,0,SUMIFS(Fluxo!$O:$O,Fluxo!$U:$U,"&gt;"&amp;GY$5,Fluxo!$U:$U,"&lt;="&amp;GZ$5,Fluxo!$D:$D,$D84,Fluxo!$E:$E,"&lt;&gt;"&amp;"PERMUTANTE"))</f>
        <v>0</v>
      </c>
      <c r="HA84" s="18">
        <f>IF(HA$5&gt;$G$4,0,SUMIFS(Fluxo!$O:$O,Fluxo!$U:$U,"&gt;"&amp;GZ$5,Fluxo!$U:$U,"&lt;="&amp;HA$5,Fluxo!$D:$D,$D84,Fluxo!$E:$E,"&lt;&gt;"&amp;"PERMUTANTE"))</f>
        <v>0</v>
      </c>
      <c r="HB84" s="18">
        <f>IF(HB$5&gt;$G$4,0,SUMIFS(Fluxo!$O:$O,Fluxo!$U:$U,"&gt;"&amp;HA$5,Fluxo!$U:$U,"&lt;="&amp;HB$5,Fluxo!$D:$D,$D84,Fluxo!$E:$E,"&lt;&gt;"&amp;"PERMUTANTE"))</f>
        <v>0</v>
      </c>
      <c r="HC84" s="18">
        <f>IF(HC$5&gt;$G$4,0,SUMIFS(Fluxo!$O:$O,Fluxo!$U:$U,"&gt;"&amp;HB$5,Fluxo!$U:$U,"&lt;="&amp;HC$5,Fluxo!$D:$D,$D84,Fluxo!$E:$E,"&lt;&gt;"&amp;"PERMUTANTE"))</f>
        <v>0</v>
      </c>
      <c r="HD84" s="18">
        <f>IF(HD$5&gt;$G$4,0,SUMIFS(Fluxo!$O:$O,Fluxo!$U:$U,"&gt;"&amp;HC$5,Fluxo!$U:$U,"&lt;="&amp;HD$5,Fluxo!$D:$D,$D84,Fluxo!$E:$E,"&lt;&gt;"&amp;"PERMUTANTE"))</f>
        <v>0</v>
      </c>
      <c r="HE84" s="18">
        <f>IF(HE$5&gt;$G$4,0,SUMIFS(Fluxo!$O:$O,Fluxo!$U:$U,"&gt;"&amp;HD$5,Fluxo!$U:$U,"&lt;="&amp;HE$5,Fluxo!$D:$D,$D84,Fluxo!$E:$E,"&lt;&gt;"&amp;"PERMUTANTE"))</f>
        <v>0</v>
      </c>
      <c r="HF84" s="18">
        <f>IF(HF$5&gt;$G$4,0,SUMIFS(Fluxo!$O:$O,Fluxo!$U:$U,"&gt;"&amp;HE$5,Fluxo!$U:$U,"&lt;="&amp;HF$5,Fluxo!$D:$D,$D84,Fluxo!$E:$E,"&lt;&gt;"&amp;"PERMUTANTE"))</f>
        <v>0</v>
      </c>
    </row>
    <row r="85" spans="1:214">
      <c r="A85" s="20">
        <f t="shared" si="11"/>
        <v>75</v>
      </c>
      <c r="B85" s="140" t="str">
        <f>'Check Carteira'!C77</f>
        <v>E.1016.99.01.0185</v>
      </c>
      <c r="C85" s="141">
        <v>1</v>
      </c>
      <c r="D85" s="129" t="str">
        <f>'Check Carteira'!F77</f>
        <v>A-0185</v>
      </c>
      <c r="E85" s="21" t="str">
        <f>IFERROR(INDEX(Contratos!L:L,MATCH(D85,Contratos!R:R,0)),"")</f>
        <v/>
      </c>
      <c r="F85" s="139" t="str">
        <f>IFERROR(INDEX(Contratos!G:G,MATCH(D85,Contratos!R:R,0)),"")</f>
        <v/>
      </c>
      <c r="H85" s="83">
        <f t="shared" si="10"/>
        <v>0</v>
      </c>
      <c r="J85" s="18">
        <f>IF(J$5&gt;$G$4,0,SUMIFS(Fluxo!$O:$O,Fluxo!$U:$U,"&gt;"&amp;I$5,Fluxo!$U:$U,"&lt;="&amp;J$5,Fluxo!$D:$D,$D85))</f>
        <v>0</v>
      </c>
      <c r="K85" s="18">
        <f>IF(K$5&gt;$G$4,0,SUMIFS(Fluxo!$O:$O,Fluxo!$U:$U,"&gt;"&amp;J$5,Fluxo!$U:$U,"&lt;="&amp;K$5,Fluxo!$D:$D,$D85))</f>
        <v>0</v>
      </c>
      <c r="L85" s="18">
        <f>IF(L$5&gt;$G$4,0,SUMIFS(Fluxo!$O:$O,Fluxo!$U:$U,"&gt;"&amp;K$5,Fluxo!$U:$U,"&lt;="&amp;L$5,Fluxo!$D:$D,$D85))</f>
        <v>0</v>
      </c>
      <c r="M85" s="18">
        <f>IF(M$5&gt;$G$4,0,SUMIFS(Fluxo!$O:$O,Fluxo!$U:$U,"&gt;"&amp;L$5,Fluxo!$U:$U,"&lt;="&amp;M$5,Fluxo!$D:$D,$D85))</f>
        <v>0</v>
      </c>
      <c r="N85" s="18">
        <f>IF(N$5&gt;$G$4,0,SUMIFS(Fluxo!$O:$O,Fluxo!$U:$U,"&gt;"&amp;M$5,Fluxo!$U:$U,"&lt;="&amp;N$5,Fluxo!$D:$D,$D85))</f>
        <v>0</v>
      </c>
      <c r="O85" s="18">
        <f>IF(O$5&gt;$G$4,0,SUMIFS(Fluxo!$O:$O,Fluxo!$U:$U,"&gt;"&amp;N$5,Fluxo!$U:$U,"&lt;="&amp;O$5,Fluxo!$D:$D,$D85))</f>
        <v>0</v>
      </c>
      <c r="P85" s="18">
        <f>IF(P$5&gt;$G$4,0,SUMIFS(Fluxo!$O:$O,Fluxo!$U:$U,"&gt;"&amp;O$5,Fluxo!$U:$U,"&lt;="&amp;P$5,Fluxo!$D:$D,$D85))</f>
        <v>0</v>
      </c>
      <c r="Q85" s="18">
        <f>IF(Q$5&gt;$G$4,0,SUMIFS(Fluxo!$O:$O,Fluxo!$U:$U,"&gt;"&amp;P$5,Fluxo!$U:$U,"&lt;="&amp;Q$5,Fluxo!$D:$D,$D85))</f>
        <v>0</v>
      </c>
      <c r="R85" s="18">
        <f>IF(R$5&gt;$G$4,0,SUMIFS(Fluxo!$O:$O,Fluxo!$U:$U,"&gt;"&amp;Q$5,Fluxo!$U:$U,"&lt;="&amp;R$5,Fluxo!$D:$D,$D85))</f>
        <v>0</v>
      </c>
      <c r="S85" s="18">
        <f>IF(S$5&gt;$G$4,0,SUMIFS(Fluxo!$O:$O,Fluxo!$U:$U,"&gt;"&amp;R$5,Fluxo!$U:$U,"&lt;="&amp;S$5,Fluxo!$D:$D,$D85,Fluxo!$E:$E,"&lt;&gt;"&amp;"PERMUTANTE"))</f>
        <v>0</v>
      </c>
      <c r="T85" s="18">
        <f>IF(T$5&gt;$G$4,0,SUMIFS(Fluxo!$O:$O,Fluxo!$U:$U,"&gt;"&amp;S$5,Fluxo!$U:$U,"&lt;="&amp;T$5,Fluxo!$D:$D,$D85,Fluxo!$E:$E,"&lt;&gt;"&amp;"PERMUTANTE"))</f>
        <v>0</v>
      </c>
      <c r="U85" s="18">
        <f>IF(U$5&gt;$G$4,0,SUMIFS(Fluxo!$O:$O,Fluxo!$U:$U,"&gt;"&amp;T$5,Fluxo!$U:$U,"&lt;="&amp;U$5,Fluxo!$D:$D,$D85,Fluxo!$E:$E,"&lt;&gt;"&amp;"PERMUTANTE"))</f>
        <v>0</v>
      </c>
      <c r="V85" s="18">
        <f>IF(V$5&gt;$G$4,0,SUMIFS(Fluxo!$O:$O,Fluxo!$U:$U,"&gt;"&amp;U$5,Fluxo!$U:$U,"&lt;="&amp;V$5,Fluxo!$D:$D,$D85,Fluxo!$E:$E,"&lt;&gt;"&amp;"PERMUTANTE"))</f>
        <v>0</v>
      </c>
      <c r="W85" s="18">
        <f>IF(W$5&gt;$G$4,0,SUMIFS(Fluxo!$O:$O,Fluxo!$U:$U,"&gt;"&amp;V$5,Fluxo!$U:$U,"&lt;="&amp;W$5,Fluxo!$D:$D,$D85,Fluxo!$E:$E,"&lt;&gt;"&amp;"PERMUTANTE"))</f>
        <v>0</v>
      </c>
      <c r="X85" s="18">
        <f>IF(X$5&gt;$G$4,0,SUMIFS(Fluxo!$O:$O,Fluxo!$U:$U,"&gt;"&amp;W$5,Fluxo!$U:$U,"&lt;="&amp;X$5,Fluxo!$D:$D,$D85,Fluxo!$E:$E,"&lt;&gt;"&amp;"PERMUTANTE"))</f>
        <v>0</v>
      </c>
      <c r="Y85" s="18">
        <f>IF(Y$5&gt;$G$4,0,SUMIFS(Fluxo!$O:$O,Fluxo!$U:$U,"&gt;"&amp;X$5,Fluxo!$U:$U,"&lt;="&amp;Y$5,Fluxo!$D:$D,$D85,Fluxo!$E:$E,"&lt;&gt;"&amp;"PERMUTANTE"))</f>
        <v>0</v>
      </c>
      <c r="Z85" s="18">
        <f>IF(Z$5&gt;$G$4,0,SUMIFS(Fluxo!$O:$O,Fluxo!$U:$U,"&gt;"&amp;Y$5,Fluxo!$U:$U,"&lt;="&amp;Z$5,Fluxo!$D:$D,$D85,Fluxo!$E:$E,"&lt;&gt;"&amp;"PERMUTANTE"))</f>
        <v>0</v>
      </c>
      <c r="AA85" s="18">
        <f>IF(AA$5&gt;$G$4,0,SUMIFS(Fluxo!$O:$O,Fluxo!$U:$U,"&gt;"&amp;Z$5,Fluxo!$U:$U,"&lt;="&amp;AA$5,Fluxo!$D:$D,$D85,Fluxo!$E:$E,"&lt;&gt;"&amp;"PERMUTANTE"))</f>
        <v>0</v>
      </c>
      <c r="AB85" s="18">
        <f>IF(AB$5&gt;$G$4,0,SUMIFS(Fluxo!$O:$O,Fluxo!$U:$U,"&gt;"&amp;AA$5,Fluxo!$U:$U,"&lt;="&amp;AB$5,Fluxo!$D:$D,$D85,Fluxo!$E:$E,"&lt;&gt;"&amp;"PERMUTANTE"))</f>
        <v>0</v>
      </c>
      <c r="AC85" s="18">
        <f>IF(AC$5&gt;$G$4,0,SUMIFS(Fluxo!$O:$O,Fluxo!$U:$U,"&gt;"&amp;AB$5,Fluxo!$U:$U,"&lt;="&amp;AC$5,Fluxo!$D:$D,$D85,Fluxo!$E:$E,"&lt;&gt;"&amp;"PERMUTANTE"))</f>
        <v>0</v>
      </c>
      <c r="AD85" s="18">
        <f>IF(AD$5&gt;$G$4,0,SUMIFS(Fluxo!$O:$O,Fluxo!$U:$U,"&gt;"&amp;AC$5,Fluxo!$U:$U,"&lt;="&amp;AD$5,Fluxo!$D:$D,$D85,Fluxo!$E:$E,"&lt;&gt;"&amp;"PERMUTANTE"))</f>
        <v>0</v>
      </c>
      <c r="AE85" s="18">
        <f>IF(AE$5&gt;$G$4,0,SUMIFS(Fluxo!$O:$O,Fluxo!$U:$U,"&gt;"&amp;AD$5,Fluxo!$U:$U,"&lt;="&amp;AE$5,Fluxo!$D:$D,$D85,Fluxo!$E:$E,"&lt;&gt;"&amp;"PERMUTANTE"))</f>
        <v>0</v>
      </c>
      <c r="AF85" s="18">
        <f>IF(AF$5&gt;$G$4,0,SUMIFS(Fluxo!$O:$O,Fluxo!$U:$U,"&gt;"&amp;AE$5,Fluxo!$U:$U,"&lt;="&amp;AF$5,Fluxo!$D:$D,$D85,Fluxo!$E:$E,"&lt;&gt;"&amp;"PERMUTANTE"))</f>
        <v>0</v>
      </c>
      <c r="AG85" s="18">
        <f>IF(AG$5&gt;$G$4,0,SUMIFS(Fluxo!$O:$O,Fluxo!$U:$U,"&gt;"&amp;AF$5,Fluxo!$U:$U,"&lt;="&amp;AG$5,Fluxo!$D:$D,$D85,Fluxo!$E:$E,"&lt;&gt;"&amp;"PERMUTANTE"))</f>
        <v>0</v>
      </c>
      <c r="AH85" s="18">
        <f>IF(AH$5&gt;$G$4,0,SUMIFS(Fluxo!$O:$O,Fluxo!$U:$U,"&gt;"&amp;AG$5,Fluxo!$U:$U,"&lt;="&amp;AH$5,Fluxo!$D:$D,$D85,Fluxo!$E:$E,"&lt;&gt;"&amp;"PERMUTANTE"))</f>
        <v>0</v>
      </c>
      <c r="AI85" s="18">
        <f>IF(AI$5&gt;$G$4,0,SUMIFS(Fluxo!$O:$O,Fluxo!$U:$U,"&gt;"&amp;AH$5,Fluxo!$U:$U,"&lt;="&amp;AI$5,Fluxo!$D:$D,$D85,Fluxo!$E:$E,"&lt;&gt;"&amp;"PERMUTANTE"))</f>
        <v>0</v>
      </c>
      <c r="AJ85" s="18">
        <f>IF(AJ$5&gt;$G$4,0,SUMIFS(Fluxo!$O:$O,Fluxo!$U:$U,"&gt;"&amp;AI$5,Fluxo!$U:$U,"&lt;="&amp;AJ$5,Fluxo!$D:$D,$D85,Fluxo!$E:$E,"&lt;&gt;"&amp;"PERMUTANTE"))</f>
        <v>0</v>
      </c>
      <c r="AK85" s="18">
        <f>IF(AK$5&gt;$G$4,0,SUMIFS(Fluxo!$O:$O,Fluxo!$U:$U,"&gt;"&amp;AJ$5,Fluxo!$U:$U,"&lt;="&amp;AK$5,Fluxo!$D:$D,$D85,Fluxo!$E:$E,"&lt;&gt;"&amp;"PERMUTANTE"))</f>
        <v>0</v>
      </c>
      <c r="AL85" s="18">
        <f>IF(AL$5&gt;$G$4,0,SUMIFS(Fluxo!$O:$O,Fluxo!$U:$U,"&gt;"&amp;AK$5,Fluxo!$U:$U,"&lt;="&amp;AL$5,Fluxo!$D:$D,$D85,Fluxo!$E:$E,"&lt;&gt;"&amp;"PERMUTANTE"))</f>
        <v>0</v>
      </c>
      <c r="AM85" s="18">
        <f>IF(AM$5&gt;$G$4,0,SUMIFS(Fluxo!$O:$O,Fluxo!$U:$U,"&gt;"&amp;AL$5,Fluxo!$U:$U,"&lt;="&amp;AM$5,Fluxo!$D:$D,$D85,Fluxo!$E:$E,"&lt;&gt;"&amp;"PERMUTANTE"))</f>
        <v>0</v>
      </c>
      <c r="AN85" s="18">
        <f>IF(AN$5&gt;$G$4,0,SUMIFS(Fluxo!$O:$O,Fluxo!$U:$U,"&gt;"&amp;AM$5,Fluxo!$U:$U,"&lt;="&amp;AN$5,Fluxo!$D:$D,$D85,Fluxo!$E:$E,"&lt;&gt;"&amp;"PERMUTANTE"))</f>
        <v>0</v>
      </c>
      <c r="AO85" s="18">
        <f>IF(AO$5&gt;$G$4,0,SUMIFS(Fluxo!$O:$O,Fluxo!$U:$U,"&gt;"&amp;AN$5,Fluxo!$U:$U,"&lt;="&amp;AO$5,Fluxo!$D:$D,$D85,Fluxo!$E:$E,"&lt;&gt;"&amp;"PERMUTANTE"))</f>
        <v>0</v>
      </c>
      <c r="AP85" s="18">
        <f>IF(AP$5&gt;$G$4,0,SUMIFS(Fluxo!$O:$O,Fluxo!$U:$U,"&gt;"&amp;AO$5,Fluxo!$U:$U,"&lt;="&amp;AP$5,Fluxo!$D:$D,$D85,Fluxo!$E:$E,"&lt;&gt;"&amp;"PERMUTANTE"))</f>
        <v>0</v>
      </c>
      <c r="AQ85" s="18">
        <f>IF(AQ$5&gt;$G$4,0,SUMIFS(Fluxo!$O:$O,Fluxo!$U:$U,"&gt;"&amp;AP$5,Fluxo!$U:$U,"&lt;="&amp;AQ$5,Fluxo!$D:$D,$D85,Fluxo!$E:$E,"&lt;&gt;"&amp;"PERMUTANTE"))</f>
        <v>0</v>
      </c>
      <c r="AR85" s="18">
        <f>IF(AR$5&gt;$G$4,0,SUMIFS(Fluxo!$O:$O,Fluxo!$U:$U,"&gt;"&amp;AQ$5,Fluxo!$U:$U,"&lt;="&amp;AR$5,Fluxo!$D:$D,$D85,Fluxo!$E:$E,"&lt;&gt;"&amp;"PERMUTANTE"))</f>
        <v>0</v>
      </c>
      <c r="AS85" s="18">
        <f>IF(AS$5&gt;$G$4,0,SUMIFS(Fluxo!$O:$O,Fluxo!$U:$U,"&gt;"&amp;AR$5,Fluxo!$U:$U,"&lt;="&amp;AS$5,Fluxo!$D:$D,$D85,Fluxo!$E:$E,"&lt;&gt;"&amp;"PERMUTANTE"))</f>
        <v>0</v>
      </c>
      <c r="AT85" s="18">
        <f>IF(AT$5&gt;$G$4,0,SUMIFS(Fluxo!$O:$O,Fluxo!$U:$U,"&gt;"&amp;AS$5,Fluxo!$U:$U,"&lt;="&amp;AT$5,Fluxo!$D:$D,$D85,Fluxo!$E:$E,"&lt;&gt;"&amp;"PERMUTANTE"))</f>
        <v>0</v>
      </c>
      <c r="AU85" s="18">
        <f>IF(AU$5&gt;$G$4,0,SUMIFS(Fluxo!$O:$O,Fluxo!$U:$U,"&gt;"&amp;AT$5,Fluxo!$U:$U,"&lt;="&amp;AU$5,Fluxo!$D:$D,$D85,Fluxo!$E:$E,"&lt;&gt;"&amp;"PERMUTANTE"))</f>
        <v>0</v>
      </c>
      <c r="AV85" s="18">
        <f>IF(AV$5&gt;$G$4,0,SUMIFS(Fluxo!$O:$O,Fluxo!$U:$U,"&gt;"&amp;AU$5,Fluxo!$U:$U,"&lt;="&amp;AV$5,Fluxo!$D:$D,$D85,Fluxo!$E:$E,"&lt;&gt;"&amp;"PERMUTANTE"))</f>
        <v>0</v>
      </c>
      <c r="AW85" s="18">
        <f>IF(AW$5&gt;$G$4,0,SUMIFS(Fluxo!$O:$O,Fluxo!$U:$U,"&gt;"&amp;AV$5,Fluxo!$U:$U,"&lt;="&amp;AW$5,Fluxo!$D:$D,$D85,Fluxo!$E:$E,"&lt;&gt;"&amp;"PERMUTANTE"))</f>
        <v>0</v>
      </c>
      <c r="AX85" s="18">
        <f>IF(AX$5&gt;$G$4,0,SUMIFS(Fluxo!$O:$O,Fluxo!$U:$U,"&gt;"&amp;AW$5,Fluxo!$U:$U,"&lt;="&amp;AX$5,Fluxo!$D:$D,$D85,Fluxo!$E:$E,"&lt;&gt;"&amp;"PERMUTANTE"))</f>
        <v>0</v>
      </c>
      <c r="AY85" s="18">
        <f>IF(AY$5&gt;$G$4,0,SUMIFS(Fluxo!$O:$O,Fluxo!$U:$U,"&gt;"&amp;AX$5,Fluxo!$U:$U,"&lt;="&amp;AY$5,Fluxo!$D:$D,$D85,Fluxo!$E:$E,"&lt;&gt;"&amp;"PERMUTANTE"))</f>
        <v>0</v>
      </c>
      <c r="AZ85" s="18">
        <f>IF(AZ$5&gt;$G$4,0,SUMIFS(Fluxo!$O:$O,Fluxo!$U:$U,"&gt;"&amp;AY$5,Fluxo!$U:$U,"&lt;="&amp;AZ$5,Fluxo!$D:$D,$D85,Fluxo!$E:$E,"&lt;&gt;"&amp;"PERMUTANTE"))</f>
        <v>0</v>
      </c>
      <c r="BA85" s="18">
        <f>IF(BA$5&gt;$G$4,0,SUMIFS(Fluxo!$O:$O,Fluxo!$U:$U,"&gt;"&amp;AZ$5,Fluxo!$U:$U,"&lt;="&amp;BA$5,Fluxo!$D:$D,$D85,Fluxo!$E:$E,"&lt;&gt;"&amp;"PERMUTANTE"))</f>
        <v>0</v>
      </c>
      <c r="BB85" s="18">
        <f>IF(BB$5&gt;$G$4,0,SUMIFS(Fluxo!$O:$O,Fluxo!$U:$U,"&gt;"&amp;BA$5,Fluxo!$U:$U,"&lt;="&amp;BB$5,Fluxo!$D:$D,$D85,Fluxo!$E:$E,"&lt;&gt;"&amp;"PERMUTANTE"))</f>
        <v>0</v>
      </c>
      <c r="BC85" s="18">
        <f>IF(BC$5&gt;$G$4,0,SUMIFS(Fluxo!$O:$O,Fluxo!$U:$U,"&gt;"&amp;BB$5,Fluxo!$U:$U,"&lt;="&amp;BC$5,Fluxo!$D:$D,$D85,Fluxo!$E:$E,"&lt;&gt;"&amp;"PERMUTANTE"))</f>
        <v>0</v>
      </c>
      <c r="BD85" s="18">
        <f>IF(BD$5&gt;$G$4,0,SUMIFS(Fluxo!$O:$O,Fluxo!$U:$U,"&gt;"&amp;BC$5,Fluxo!$U:$U,"&lt;="&amp;BD$5,Fluxo!$D:$D,$D85,Fluxo!$E:$E,"&lt;&gt;"&amp;"PERMUTANTE"))</f>
        <v>0</v>
      </c>
      <c r="BE85" s="18">
        <f>IF(BE$5&gt;$G$4,0,SUMIFS(Fluxo!$O:$O,Fluxo!$U:$U,"&gt;"&amp;BD$5,Fluxo!$U:$U,"&lt;="&amp;BE$5,Fluxo!$D:$D,$D85,Fluxo!$E:$E,"&lt;&gt;"&amp;"PERMUTANTE"))</f>
        <v>0</v>
      </c>
      <c r="BF85" s="18">
        <f>IF(BF$5&gt;$G$4,0,SUMIFS(Fluxo!$O:$O,Fluxo!$U:$U,"&gt;"&amp;BE$5,Fluxo!$U:$U,"&lt;="&amp;BF$5,Fluxo!$D:$D,$D85,Fluxo!$E:$E,"&lt;&gt;"&amp;"PERMUTANTE"))</f>
        <v>0</v>
      </c>
      <c r="BG85" s="18">
        <f>IF(BG$5&gt;$G$4,0,SUMIFS(Fluxo!$O:$O,Fluxo!$U:$U,"&gt;"&amp;BF$5,Fluxo!$U:$U,"&lt;="&amp;BG$5,Fluxo!$D:$D,$D85,Fluxo!$E:$E,"&lt;&gt;"&amp;"PERMUTANTE"))</f>
        <v>0</v>
      </c>
      <c r="BH85" s="18">
        <f>IF(BH$5&gt;$G$4,0,SUMIFS(Fluxo!$O:$O,Fluxo!$U:$U,"&gt;"&amp;BG$5,Fluxo!$U:$U,"&lt;="&amp;BH$5,Fluxo!$D:$D,$D85,Fluxo!$E:$E,"&lt;&gt;"&amp;"PERMUTANTE"))</f>
        <v>0</v>
      </c>
      <c r="BI85" s="18">
        <f>IF(BI$5&gt;$G$4,0,SUMIFS(Fluxo!$O:$O,Fluxo!$U:$U,"&gt;"&amp;BH$5,Fluxo!$U:$U,"&lt;="&amp;BI$5,Fluxo!$D:$D,$D85,Fluxo!$E:$E,"&lt;&gt;"&amp;"PERMUTANTE"))</f>
        <v>0</v>
      </c>
      <c r="BJ85" s="18">
        <f>IF(BJ$5&gt;$G$4,0,SUMIFS(Fluxo!$O:$O,Fluxo!$U:$U,"&gt;"&amp;BI$5,Fluxo!$U:$U,"&lt;="&amp;BJ$5,Fluxo!$D:$D,$D85,Fluxo!$E:$E,"&lt;&gt;"&amp;"PERMUTANTE"))</f>
        <v>0</v>
      </c>
      <c r="BK85" s="18">
        <f>IF(BK$5&gt;$G$4,0,SUMIFS(Fluxo!$O:$O,Fluxo!$U:$U,"&gt;"&amp;BJ$5,Fluxo!$U:$U,"&lt;="&amp;BK$5,Fluxo!$D:$D,$D85,Fluxo!$E:$E,"&lt;&gt;"&amp;"PERMUTANTE"))</f>
        <v>0</v>
      </c>
      <c r="BL85" s="18">
        <f>IF(BL$5&gt;$G$4,0,SUMIFS(Fluxo!$O:$O,Fluxo!$U:$U,"&gt;"&amp;BK$5,Fluxo!$U:$U,"&lt;="&amp;BL$5,Fluxo!$D:$D,$D85,Fluxo!$E:$E,"&lt;&gt;"&amp;"PERMUTANTE"))</f>
        <v>0</v>
      </c>
      <c r="BM85" s="18">
        <f>IF(BM$5&gt;$G$4,0,SUMIFS(Fluxo!$O:$O,Fluxo!$U:$U,"&gt;"&amp;BL$5,Fluxo!$U:$U,"&lt;="&amp;BM$5,Fluxo!$D:$D,$D85,Fluxo!$E:$E,"&lt;&gt;"&amp;"PERMUTANTE"))</f>
        <v>0</v>
      </c>
      <c r="BN85" s="18">
        <f>IF(BN$5&gt;$G$4,0,SUMIFS(Fluxo!$O:$O,Fluxo!$U:$U,"&gt;"&amp;BM$5,Fluxo!$U:$U,"&lt;="&amp;BN$5,Fluxo!$D:$D,$D85,Fluxo!$E:$E,"&lt;&gt;"&amp;"PERMUTANTE"))</f>
        <v>0</v>
      </c>
      <c r="BO85" s="18">
        <f>IF(BO$5&gt;$G$4,0,SUMIFS(Fluxo!$O:$O,Fluxo!$U:$U,"&gt;"&amp;BN$5,Fluxo!$U:$U,"&lt;="&amp;BO$5,Fluxo!$D:$D,$D85,Fluxo!$E:$E,"&lt;&gt;"&amp;"PERMUTANTE"))</f>
        <v>0</v>
      </c>
      <c r="BP85" s="18">
        <f>IF(BP$5&gt;$G$4,0,SUMIFS(Fluxo!$O:$O,Fluxo!$U:$U,"&gt;"&amp;BO$5,Fluxo!$U:$U,"&lt;="&amp;BP$5,Fluxo!$D:$D,$D85,Fluxo!$E:$E,"&lt;&gt;"&amp;"PERMUTANTE"))</f>
        <v>0</v>
      </c>
      <c r="BQ85" s="18">
        <f>IF(BQ$5&gt;$G$4,0,SUMIFS(Fluxo!$O:$O,Fluxo!$U:$U,"&gt;"&amp;BP$5,Fluxo!$U:$U,"&lt;="&amp;BQ$5,Fluxo!$D:$D,$D85,Fluxo!$E:$E,"&lt;&gt;"&amp;"PERMUTANTE"))</f>
        <v>0</v>
      </c>
      <c r="BR85" s="18">
        <f>IF(BR$5&gt;$G$4,0,SUMIFS(Fluxo!$O:$O,Fluxo!$U:$U,"&gt;"&amp;BQ$5,Fluxo!$U:$U,"&lt;="&amp;BR$5,Fluxo!$D:$D,$D85,Fluxo!$E:$E,"&lt;&gt;"&amp;"PERMUTANTE"))</f>
        <v>0</v>
      </c>
      <c r="BS85" s="18">
        <f>IF(BS$5&gt;$G$4,0,SUMIFS(Fluxo!$O:$O,Fluxo!$U:$U,"&gt;"&amp;BR$5,Fluxo!$U:$U,"&lt;="&amp;BS$5,Fluxo!$D:$D,$D85,Fluxo!$E:$E,"&lt;&gt;"&amp;"PERMUTANTE"))</f>
        <v>0</v>
      </c>
      <c r="BT85" s="18">
        <f>IF(BT$5&gt;$G$4,0,SUMIFS(Fluxo!$O:$O,Fluxo!$U:$U,"&gt;"&amp;BS$5,Fluxo!$U:$U,"&lt;="&amp;BT$5,Fluxo!$D:$D,$D85,Fluxo!$E:$E,"&lt;&gt;"&amp;"PERMUTANTE"))</f>
        <v>0</v>
      </c>
      <c r="BU85" s="18">
        <f>IF(BU$5&gt;$G$4,0,SUMIFS(Fluxo!$O:$O,Fluxo!$U:$U,"&gt;"&amp;BT$5,Fluxo!$U:$U,"&lt;="&amp;BU$5,Fluxo!$D:$D,$D85,Fluxo!$E:$E,"&lt;&gt;"&amp;"PERMUTANTE"))</f>
        <v>0</v>
      </c>
      <c r="BV85" s="18">
        <f>IF(BV$5&gt;$G$4,0,SUMIFS(Fluxo!$O:$O,Fluxo!$U:$U,"&gt;"&amp;BU$5,Fluxo!$U:$U,"&lt;="&amp;BV$5,Fluxo!$D:$D,$D85,Fluxo!$E:$E,"&lt;&gt;"&amp;"PERMUTANTE"))</f>
        <v>0</v>
      </c>
      <c r="BW85" s="18">
        <f>IF(BW$5&gt;$G$4,0,SUMIFS(Fluxo!$O:$O,Fluxo!$U:$U,"&gt;"&amp;BV$5,Fluxo!$U:$U,"&lt;="&amp;BW$5,Fluxo!$D:$D,$D85,Fluxo!$E:$E,"&lt;&gt;"&amp;"PERMUTANTE"))</f>
        <v>0</v>
      </c>
      <c r="BX85" s="18">
        <f>IF(BX$5&gt;$G$4,0,SUMIFS(Fluxo!$O:$O,Fluxo!$U:$U,"&gt;"&amp;BW$5,Fluxo!$U:$U,"&lt;="&amp;BX$5,Fluxo!$D:$D,$D85,Fluxo!$E:$E,"&lt;&gt;"&amp;"PERMUTANTE"))</f>
        <v>0</v>
      </c>
      <c r="BY85" s="18">
        <f>IF(BY$5&gt;$G$4,0,SUMIFS(Fluxo!$O:$O,Fluxo!$U:$U,"&gt;"&amp;BX$5,Fluxo!$U:$U,"&lt;="&amp;BY$5,Fluxo!$D:$D,$D85,Fluxo!$E:$E,"&lt;&gt;"&amp;"PERMUTANTE"))</f>
        <v>0</v>
      </c>
      <c r="BZ85" s="18">
        <f>IF(BZ$5&gt;$G$4,0,SUMIFS(Fluxo!$O:$O,Fluxo!$U:$U,"&gt;"&amp;BY$5,Fluxo!$U:$U,"&lt;="&amp;BZ$5,Fluxo!$D:$D,$D85,Fluxo!$E:$E,"&lt;&gt;"&amp;"PERMUTANTE"))</f>
        <v>0</v>
      </c>
      <c r="CA85" s="18">
        <f>IF(CA$5&gt;$G$4,0,SUMIFS(Fluxo!$O:$O,Fluxo!$U:$U,"&gt;"&amp;BZ$5,Fluxo!$U:$U,"&lt;="&amp;CA$5,Fluxo!$D:$D,$D85,Fluxo!$E:$E,"&lt;&gt;"&amp;"PERMUTANTE"))</f>
        <v>0</v>
      </c>
      <c r="CB85" s="18">
        <f>IF(CB$5&gt;$G$4,0,SUMIFS(Fluxo!$O:$O,Fluxo!$U:$U,"&gt;"&amp;CA$5,Fluxo!$U:$U,"&lt;="&amp;CB$5,Fluxo!$D:$D,$D85,Fluxo!$E:$E,"&lt;&gt;"&amp;"PERMUTANTE"))</f>
        <v>0</v>
      </c>
      <c r="CC85" s="18">
        <f>IF(CC$5&gt;$G$4,0,SUMIFS(Fluxo!$O:$O,Fluxo!$U:$U,"&gt;"&amp;CB$5,Fluxo!$U:$U,"&lt;="&amp;CC$5,Fluxo!$D:$D,$D85,Fluxo!$E:$E,"&lt;&gt;"&amp;"PERMUTANTE"))</f>
        <v>0</v>
      </c>
      <c r="CD85" s="18">
        <f>IF(CD$5&gt;$G$4,0,SUMIFS(Fluxo!$O:$O,Fluxo!$U:$U,"&gt;"&amp;CC$5,Fluxo!$U:$U,"&lt;="&amp;CD$5,Fluxo!$D:$D,$D85,Fluxo!$E:$E,"&lt;&gt;"&amp;"PERMUTANTE"))</f>
        <v>0</v>
      </c>
      <c r="CE85" s="18">
        <f>IF(CE$5&gt;$G$4,0,SUMIFS(Fluxo!$O:$O,Fluxo!$U:$U,"&gt;"&amp;CD$5,Fluxo!$U:$U,"&lt;="&amp;CE$5,Fluxo!$D:$D,$D85,Fluxo!$E:$E,"&lt;&gt;"&amp;"PERMUTANTE"))</f>
        <v>0</v>
      </c>
      <c r="CF85" s="18">
        <f>IF(CF$5&gt;$G$4,0,SUMIFS(Fluxo!$O:$O,Fluxo!$U:$U,"&gt;"&amp;CE$5,Fluxo!$U:$U,"&lt;="&amp;CF$5,Fluxo!$D:$D,$D85,Fluxo!$E:$E,"&lt;&gt;"&amp;"PERMUTANTE"))</f>
        <v>0</v>
      </c>
      <c r="CG85" s="18">
        <f>IF(CG$5&gt;$G$4,0,SUMIFS(Fluxo!$O:$O,Fluxo!$U:$U,"&gt;"&amp;CF$5,Fluxo!$U:$U,"&lt;="&amp;CG$5,Fluxo!$D:$D,$D85,Fluxo!$E:$E,"&lt;&gt;"&amp;"PERMUTANTE"))</f>
        <v>0</v>
      </c>
      <c r="CH85" s="18">
        <f>IF(CH$5&gt;$G$4,0,SUMIFS(Fluxo!$O:$O,Fluxo!$U:$U,"&gt;"&amp;CG$5,Fluxo!$U:$U,"&lt;="&amp;CH$5,Fluxo!$D:$D,$D85,Fluxo!$E:$E,"&lt;&gt;"&amp;"PERMUTANTE"))</f>
        <v>0</v>
      </c>
      <c r="CI85" s="18">
        <f>IF(CI$5&gt;$G$4,0,SUMIFS(Fluxo!$O:$O,Fluxo!$U:$U,"&gt;"&amp;CH$5,Fluxo!$U:$U,"&lt;="&amp;CI$5,Fluxo!$D:$D,$D85,Fluxo!$E:$E,"&lt;&gt;"&amp;"PERMUTANTE"))</f>
        <v>0</v>
      </c>
      <c r="CJ85" s="18">
        <f>IF(CJ$5&gt;$G$4,0,SUMIFS(Fluxo!$O:$O,Fluxo!$U:$U,"&gt;"&amp;CI$5,Fluxo!$U:$U,"&lt;="&amp;CJ$5,Fluxo!$D:$D,$D85,Fluxo!$E:$E,"&lt;&gt;"&amp;"PERMUTANTE"))</f>
        <v>0</v>
      </c>
      <c r="CK85" s="18">
        <f>IF(CK$5&gt;$G$4,0,SUMIFS(Fluxo!$O:$O,Fluxo!$U:$U,"&gt;"&amp;CJ$5,Fluxo!$U:$U,"&lt;="&amp;CK$5,Fluxo!$D:$D,$D85,Fluxo!$E:$E,"&lt;&gt;"&amp;"PERMUTANTE"))</f>
        <v>0</v>
      </c>
      <c r="CL85" s="18">
        <f>IF(CL$5&gt;$G$4,0,SUMIFS(Fluxo!$O:$O,Fluxo!$U:$U,"&gt;"&amp;CK$5,Fluxo!$U:$U,"&lt;="&amp;CL$5,Fluxo!$D:$D,$D85,Fluxo!$E:$E,"&lt;&gt;"&amp;"PERMUTANTE"))</f>
        <v>0</v>
      </c>
      <c r="CM85" s="18">
        <f>IF(CM$5&gt;$G$4,0,SUMIFS(Fluxo!$O:$O,Fluxo!$U:$U,"&gt;"&amp;CL$5,Fluxo!$U:$U,"&lt;="&amp;CM$5,Fluxo!$D:$D,$D85,Fluxo!$E:$E,"&lt;&gt;"&amp;"PERMUTANTE"))</f>
        <v>0</v>
      </c>
      <c r="CN85" s="18">
        <f>IF(CN$5&gt;$G$4,0,SUMIFS(Fluxo!$O:$O,Fluxo!$U:$U,"&gt;"&amp;CM$5,Fluxo!$U:$U,"&lt;="&amp;CN$5,Fluxo!$D:$D,$D85,Fluxo!$E:$E,"&lt;&gt;"&amp;"PERMUTANTE"))</f>
        <v>0</v>
      </c>
      <c r="CO85" s="18">
        <f>IF(CO$5&gt;$G$4,0,SUMIFS(Fluxo!$O:$O,Fluxo!$U:$U,"&gt;"&amp;CN$5,Fluxo!$U:$U,"&lt;="&amp;CO$5,Fluxo!$D:$D,$D85,Fluxo!$E:$E,"&lt;&gt;"&amp;"PERMUTANTE"))</f>
        <v>0</v>
      </c>
      <c r="CP85" s="18">
        <f>IF(CP$5&gt;$G$4,0,SUMIFS(Fluxo!$O:$O,Fluxo!$U:$U,"&gt;"&amp;CO$5,Fluxo!$U:$U,"&lt;="&amp;CP$5,Fluxo!$D:$D,$D85,Fluxo!$E:$E,"&lt;&gt;"&amp;"PERMUTANTE"))</f>
        <v>0</v>
      </c>
      <c r="CQ85" s="18">
        <f>IF(CQ$5&gt;$G$4,0,SUMIFS(Fluxo!$O:$O,Fluxo!$U:$U,"&gt;"&amp;CP$5,Fluxo!$U:$U,"&lt;="&amp;CQ$5,Fluxo!$D:$D,$D85,Fluxo!$E:$E,"&lt;&gt;"&amp;"PERMUTANTE"))</f>
        <v>0</v>
      </c>
      <c r="CR85" s="18">
        <f>IF(CR$5&gt;$G$4,0,SUMIFS(Fluxo!$O:$O,Fluxo!$U:$U,"&gt;"&amp;CQ$5,Fluxo!$U:$U,"&lt;="&amp;CR$5,Fluxo!$D:$D,$D85,Fluxo!$E:$E,"&lt;&gt;"&amp;"PERMUTANTE"))</f>
        <v>0</v>
      </c>
      <c r="CS85" s="18">
        <f>IF(CS$5&gt;$G$4,0,SUMIFS(Fluxo!$O:$O,Fluxo!$U:$U,"&gt;"&amp;CR$5,Fluxo!$U:$U,"&lt;="&amp;CS$5,Fluxo!$D:$D,$D85,Fluxo!$E:$E,"&lt;&gt;"&amp;"PERMUTANTE"))</f>
        <v>0</v>
      </c>
      <c r="CT85" s="18">
        <f>IF(CT$5&gt;$G$4,0,SUMIFS(Fluxo!$O:$O,Fluxo!$U:$U,"&gt;"&amp;CS$5,Fluxo!$U:$U,"&lt;="&amp;CT$5,Fluxo!$D:$D,$D85,Fluxo!$E:$E,"&lt;&gt;"&amp;"PERMUTANTE"))</f>
        <v>0</v>
      </c>
      <c r="CU85" s="18">
        <f>IF(CU$5&gt;$G$4,0,SUMIFS(Fluxo!$O:$O,Fluxo!$U:$U,"&gt;"&amp;CT$5,Fluxo!$U:$U,"&lt;="&amp;CU$5,Fluxo!$D:$D,$D85,Fluxo!$E:$E,"&lt;&gt;"&amp;"PERMUTANTE"))</f>
        <v>0</v>
      </c>
      <c r="CV85" s="18">
        <f>IF(CV$5&gt;$G$4,0,SUMIFS(Fluxo!$O:$O,Fluxo!$U:$U,"&gt;"&amp;CU$5,Fluxo!$U:$U,"&lt;="&amp;CV$5,Fluxo!$D:$D,$D85,Fluxo!$E:$E,"&lt;&gt;"&amp;"PERMUTANTE"))</f>
        <v>0</v>
      </c>
      <c r="CW85" s="18">
        <f>IF(CW$5&gt;$G$4,0,SUMIFS(Fluxo!$O:$O,Fluxo!$U:$U,"&gt;"&amp;CV$5,Fluxo!$U:$U,"&lt;="&amp;CW$5,Fluxo!$D:$D,$D85,Fluxo!$E:$E,"&lt;&gt;"&amp;"PERMUTANTE"))</f>
        <v>0</v>
      </c>
      <c r="CX85" s="18">
        <f>IF(CX$5&gt;$G$4,0,SUMIFS(Fluxo!$O:$O,Fluxo!$U:$U,"&gt;"&amp;CW$5,Fluxo!$U:$U,"&lt;="&amp;CX$5,Fluxo!$D:$D,$D85,Fluxo!$E:$E,"&lt;&gt;"&amp;"PERMUTANTE"))</f>
        <v>0</v>
      </c>
      <c r="CY85" s="18">
        <f>IF(CY$5&gt;$G$4,0,SUMIFS(Fluxo!$O:$O,Fluxo!$U:$U,"&gt;"&amp;CX$5,Fluxo!$U:$U,"&lt;="&amp;CY$5,Fluxo!$D:$D,$D85,Fluxo!$E:$E,"&lt;&gt;"&amp;"PERMUTANTE"))</f>
        <v>0</v>
      </c>
      <c r="CZ85" s="18">
        <f>IF(CZ$5&gt;$G$4,0,SUMIFS(Fluxo!$O:$O,Fluxo!$U:$U,"&gt;"&amp;CY$5,Fluxo!$U:$U,"&lt;="&amp;CZ$5,Fluxo!$D:$D,$D85,Fluxo!$E:$E,"&lt;&gt;"&amp;"PERMUTANTE"))</f>
        <v>0</v>
      </c>
      <c r="DA85" s="18">
        <f>IF(DA$5&gt;$G$4,0,SUMIFS(Fluxo!$O:$O,Fluxo!$U:$U,"&gt;"&amp;CZ$5,Fluxo!$U:$U,"&lt;="&amp;DA$5,Fluxo!$D:$D,$D85,Fluxo!$E:$E,"&lt;&gt;"&amp;"PERMUTANTE"))</f>
        <v>0</v>
      </c>
      <c r="DB85" s="18">
        <f>IF(DB$5&gt;$G$4,0,SUMIFS(Fluxo!$O:$O,Fluxo!$U:$U,"&gt;"&amp;DA$5,Fluxo!$U:$U,"&lt;="&amp;DB$5,Fluxo!$D:$D,$D85,Fluxo!$E:$E,"&lt;&gt;"&amp;"PERMUTANTE"))</f>
        <v>0</v>
      </c>
      <c r="DC85" s="18">
        <f>IF(DC$5&gt;$G$4,0,SUMIFS(Fluxo!$O:$O,Fluxo!$U:$U,"&gt;"&amp;DB$5,Fluxo!$U:$U,"&lt;="&amp;DC$5,Fluxo!$D:$D,$D85,Fluxo!$E:$E,"&lt;&gt;"&amp;"PERMUTANTE"))</f>
        <v>0</v>
      </c>
      <c r="DD85" s="18">
        <f>IF(DD$5&gt;$G$4,0,SUMIFS(Fluxo!$O:$O,Fluxo!$U:$U,"&gt;"&amp;DC$5,Fluxo!$U:$U,"&lt;="&amp;DD$5,Fluxo!$D:$D,$D85,Fluxo!$E:$E,"&lt;&gt;"&amp;"PERMUTANTE"))</f>
        <v>0</v>
      </c>
      <c r="DE85" s="18">
        <f>IF(DE$5&gt;$G$4,0,SUMIFS(Fluxo!$O:$O,Fluxo!$U:$U,"&gt;"&amp;DD$5,Fluxo!$U:$U,"&lt;="&amp;DE$5,Fluxo!$D:$D,$D85,Fluxo!$E:$E,"&lt;&gt;"&amp;"PERMUTANTE"))</f>
        <v>0</v>
      </c>
      <c r="DF85" s="18">
        <f>IF(DF$5&gt;$G$4,0,SUMIFS(Fluxo!$O:$O,Fluxo!$U:$U,"&gt;"&amp;DE$5,Fluxo!$U:$U,"&lt;="&amp;DF$5,Fluxo!$D:$D,$D85,Fluxo!$E:$E,"&lt;&gt;"&amp;"PERMUTANTE"))</f>
        <v>0</v>
      </c>
      <c r="DG85" s="18">
        <f>IF(DG$5&gt;$G$4,0,SUMIFS(Fluxo!$O:$O,Fluxo!$U:$U,"&gt;"&amp;DF$5,Fluxo!$U:$U,"&lt;="&amp;DG$5,Fluxo!$D:$D,$D85,Fluxo!$E:$E,"&lt;&gt;"&amp;"PERMUTANTE"))</f>
        <v>0</v>
      </c>
      <c r="DH85" s="18">
        <f>IF(DH$5&gt;$G$4,0,SUMIFS(Fluxo!$O:$O,Fluxo!$U:$U,"&gt;"&amp;DG$5,Fluxo!$U:$U,"&lt;="&amp;DH$5,Fluxo!$D:$D,$D85,Fluxo!$E:$E,"&lt;&gt;"&amp;"PERMUTANTE"))</f>
        <v>0</v>
      </c>
      <c r="DI85" s="18">
        <f>IF(DI$5&gt;$G$4,0,SUMIFS(Fluxo!$O:$O,Fluxo!$U:$U,"&gt;"&amp;DH$5,Fluxo!$U:$U,"&lt;="&amp;DI$5,Fluxo!$D:$D,$D85,Fluxo!$E:$E,"&lt;&gt;"&amp;"PERMUTANTE"))</f>
        <v>0</v>
      </c>
      <c r="DJ85" s="18">
        <f>IF(DJ$5&gt;$G$4,0,SUMIFS(Fluxo!$O:$O,Fluxo!$U:$U,"&gt;"&amp;DI$5,Fluxo!$U:$U,"&lt;="&amp;DJ$5,Fluxo!$D:$D,$D85,Fluxo!$E:$E,"&lt;&gt;"&amp;"PERMUTANTE"))</f>
        <v>0</v>
      </c>
      <c r="DK85" s="18">
        <f>IF(DK$5&gt;$G$4,0,SUMIFS(Fluxo!$O:$O,Fluxo!$U:$U,"&gt;"&amp;DJ$5,Fluxo!$U:$U,"&lt;="&amp;DK$5,Fluxo!$D:$D,$D85,Fluxo!$E:$E,"&lt;&gt;"&amp;"PERMUTANTE"))</f>
        <v>0</v>
      </c>
      <c r="DL85" s="18">
        <f>IF(DL$5&gt;$G$4,0,SUMIFS(Fluxo!$O:$O,Fluxo!$U:$U,"&gt;"&amp;DK$5,Fluxo!$U:$U,"&lt;="&amp;DL$5,Fluxo!$D:$D,$D85,Fluxo!$E:$E,"&lt;&gt;"&amp;"PERMUTANTE"))</f>
        <v>0</v>
      </c>
      <c r="DM85" s="18">
        <f>IF(DM$5&gt;$G$4,0,SUMIFS(Fluxo!$O:$O,Fluxo!$U:$U,"&gt;"&amp;DL$5,Fluxo!$U:$U,"&lt;="&amp;DM$5,Fluxo!$D:$D,$D85,Fluxo!$E:$E,"&lt;&gt;"&amp;"PERMUTANTE"))</f>
        <v>0</v>
      </c>
      <c r="DN85" s="18">
        <f>IF(DN$5&gt;$G$4,0,SUMIFS(Fluxo!$O:$O,Fluxo!$U:$U,"&gt;"&amp;DM$5,Fluxo!$U:$U,"&lt;="&amp;DN$5,Fluxo!$D:$D,$D85,Fluxo!$E:$E,"&lt;&gt;"&amp;"PERMUTANTE"))</f>
        <v>0</v>
      </c>
      <c r="DO85" s="18">
        <f>IF(DO$5&gt;$G$4,0,SUMIFS(Fluxo!$O:$O,Fluxo!$U:$U,"&gt;"&amp;DN$5,Fluxo!$U:$U,"&lt;="&amp;DO$5,Fluxo!$D:$D,$D85,Fluxo!$E:$E,"&lt;&gt;"&amp;"PERMUTANTE"))</f>
        <v>0</v>
      </c>
      <c r="DP85" s="18">
        <f>IF(DP$5&gt;$G$4,0,SUMIFS(Fluxo!$O:$O,Fluxo!$U:$U,"&gt;"&amp;DO$5,Fluxo!$U:$U,"&lt;="&amp;DP$5,Fluxo!$D:$D,$D85,Fluxo!$E:$E,"&lt;&gt;"&amp;"PERMUTANTE"))</f>
        <v>0</v>
      </c>
      <c r="DQ85" s="18">
        <f>IF(DQ$5&gt;$G$4,0,SUMIFS(Fluxo!$O:$O,Fluxo!$U:$U,"&gt;"&amp;DP$5,Fluxo!$U:$U,"&lt;="&amp;DQ$5,Fluxo!$D:$D,$D85,Fluxo!$E:$E,"&lt;&gt;"&amp;"PERMUTANTE"))</f>
        <v>0</v>
      </c>
      <c r="DR85" s="18">
        <f>IF(DR$5&gt;$G$4,0,SUMIFS(Fluxo!$O:$O,Fluxo!$U:$U,"&gt;"&amp;DQ$5,Fluxo!$U:$U,"&lt;="&amp;DR$5,Fluxo!$D:$D,$D85,Fluxo!$E:$E,"&lt;&gt;"&amp;"PERMUTANTE"))</f>
        <v>0</v>
      </c>
      <c r="DS85" s="18">
        <f>IF(DS$5&gt;$G$4,0,SUMIFS(Fluxo!$O:$O,Fluxo!$U:$U,"&gt;"&amp;DR$5,Fluxo!$U:$U,"&lt;="&amp;DS$5,Fluxo!$D:$D,$D85,Fluxo!$E:$E,"&lt;&gt;"&amp;"PERMUTANTE"))</f>
        <v>0</v>
      </c>
      <c r="DT85" s="18">
        <f>IF(DT$5&gt;$G$4,0,SUMIFS(Fluxo!$O:$O,Fluxo!$U:$U,"&gt;"&amp;DS$5,Fluxo!$U:$U,"&lt;="&amp;DT$5,Fluxo!$D:$D,$D85,Fluxo!$E:$E,"&lt;&gt;"&amp;"PERMUTANTE"))</f>
        <v>0</v>
      </c>
      <c r="DU85" s="18">
        <f>IF(DU$5&gt;$G$4,0,SUMIFS(Fluxo!$O:$O,Fluxo!$U:$U,"&gt;"&amp;DT$5,Fluxo!$U:$U,"&lt;="&amp;DU$5,Fluxo!$D:$D,$D85,Fluxo!$E:$E,"&lt;&gt;"&amp;"PERMUTANTE"))</f>
        <v>0</v>
      </c>
      <c r="DV85" s="18">
        <f>IF(DV$5&gt;$G$4,0,SUMIFS(Fluxo!$O:$O,Fluxo!$U:$U,"&gt;"&amp;DU$5,Fluxo!$U:$U,"&lt;="&amp;DV$5,Fluxo!$D:$D,$D85,Fluxo!$E:$E,"&lt;&gt;"&amp;"PERMUTANTE"))</f>
        <v>0</v>
      </c>
      <c r="DW85" s="18">
        <f>IF(DW$5&gt;$G$4,0,SUMIFS(Fluxo!$O:$O,Fluxo!$U:$U,"&gt;"&amp;DV$5,Fluxo!$U:$U,"&lt;="&amp;DW$5,Fluxo!$D:$D,$D85,Fluxo!$E:$E,"&lt;&gt;"&amp;"PERMUTANTE"))</f>
        <v>0</v>
      </c>
      <c r="DX85" s="18">
        <f>IF(DX$5&gt;$G$4,0,SUMIFS(Fluxo!$O:$O,Fluxo!$U:$U,"&gt;"&amp;DW$5,Fluxo!$U:$U,"&lt;="&amp;DX$5,Fluxo!$D:$D,$D85,Fluxo!$E:$E,"&lt;&gt;"&amp;"PERMUTANTE"))</f>
        <v>0</v>
      </c>
      <c r="DY85" s="18">
        <f>IF(DY$5&gt;$G$4,0,SUMIFS(Fluxo!$O:$O,Fluxo!$U:$U,"&gt;"&amp;DX$5,Fluxo!$U:$U,"&lt;="&amp;DY$5,Fluxo!$D:$D,$D85,Fluxo!$E:$E,"&lt;&gt;"&amp;"PERMUTANTE"))</f>
        <v>0</v>
      </c>
      <c r="DZ85" s="18">
        <f>IF(DZ$5&gt;$G$4,0,SUMIFS(Fluxo!$O:$O,Fluxo!$U:$U,"&gt;"&amp;DY$5,Fluxo!$U:$U,"&lt;="&amp;DZ$5,Fluxo!$D:$D,$D85,Fluxo!$E:$E,"&lt;&gt;"&amp;"PERMUTANTE"))</f>
        <v>0</v>
      </c>
      <c r="EA85" s="18">
        <f>IF(EA$5&gt;$G$4,0,SUMIFS(Fluxo!$O:$O,Fluxo!$U:$U,"&gt;"&amp;DZ$5,Fluxo!$U:$U,"&lt;="&amp;EA$5,Fluxo!$D:$D,$D85,Fluxo!$E:$E,"&lt;&gt;"&amp;"PERMUTANTE"))</f>
        <v>0</v>
      </c>
      <c r="EB85" s="18">
        <f>IF(EB$5&gt;$G$4,0,SUMIFS(Fluxo!$O:$O,Fluxo!$U:$U,"&gt;"&amp;EA$5,Fluxo!$U:$U,"&lt;="&amp;EB$5,Fluxo!$D:$D,$D85,Fluxo!$E:$E,"&lt;&gt;"&amp;"PERMUTANTE"))</f>
        <v>0</v>
      </c>
      <c r="EC85" s="18">
        <f>IF(EC$5&gt;$G$4,0,SUMIFS(Fluxo!$O:$O,Fluxo!$U:$U,"&gt;"&amp;EB$5,Fluxo!$U:$U,"&lt;="&amp;EC$5,Fluxo!$D:$D,$D85,Fluxo!$E:$E,"&lt;&gt;"&amp;"PERMUTANTE"))</f>
        <v>0</v>
      </c>
      <c r="ED85" s="18">
        <f>IF(ED$5&gt;$G$4,0,SUMIFS(Fluxo!$O:$O,Fluxo!$U:$U,"&gt;"&amp;EC$5,Fluxo!$U:$U,"&lt;="&amp;ED$5,Fluxo!$D:$D,$D85,Fluxo!$E:$E,"&lt;&gt;"&amp;"PERMUTANTE"))</f>
        <v>0</v>
      </c>
      <c r="EE85" s="18">
        <f>IF(EE$5&gt;$G$4,0,SUMIFS(Fluxo!$O:$O,Fluxo!$U:$U,"&gt;"&amp;ED$5,Fluxo!$U:$U,"&lt;="&amp;EE$5,Fluxo!$D:$D,$D85,Fluxo!$E:$E,"&lt;&gt;"&amp;"PERMUTANTE"))</f>
        <v>0</v>
      </c>
      <c r="EF85" s="18">
        <f>IF(EF$5&gt;$G$4,0,SUMIFS(Fluxo!$O:$O,Fluxo!$U:$U,"&gt;"&amp;EE$5,Fluxo!$U:$U,"&lt;="&amp;EF$5,Fluxo!$D:$D,$D85,Fluxo!$E:$E,"&lt;&gt;"&amp;"PERMUTANTE"))</f>
        <v>0</v>
      </c>
      <c r="EG85" s="18">
        <f>IF(EG$5&gt;$G$4,0,SUMIFS(Fluxo!$O:$O,Fluxo!$U:$U,"&gt;"&amp;EF$5,Fluxo!$U:$U,"&lt;="&amp;EG$5,Fluxo!$D:$D,$D85,Fluxo!$E:$E,"&lt;&gt;"&amp;"PERMUTANTE"))</f>
        <v>0</v>
      </c>
      <c r="EH85" s="18">
        <f>IF(EH$5&gt;$G$4,0,SUMIFS(Fluxo!$O:$O,Fluxo!$U:$U,"&gt;"&amp;EG$5,Fluxo!$U:$U,"&lt;="&amp;EH$5,Fluxo!$D:$D,$D85,Fluxo!$E:$E,"&lt;&gt;"&amp;"PERMUTANTE"))</f>
        <v>0</v>
      </c>
      <c r="EI85" s="18">
        <f>IF(EI$5&gt;$G$4,0,SUMIFS(Fluxo!$O:$O,Fluxo!$U:$U,"&gt;"&amp;EH$5,Fluxo!$U:$U,"&lt;="&amp;EI$5,Fluxo!$D:$D,$D85,Fluxo!$E:$E,"&lt;&gt;"&amp;"PERMUTANTE"))</f>
        <v>0</v>
      </c>
      <c r="EJ85" s="18">
        <f>IF(EJ$5&gt;$G$4,0,SUMIFS(Fluxo!$O:$O,Fluxo!$U:$U,"&gt;"&amp;EI$5,Fluxo!$U:$U,"&lt;="&amp;EJ$5,Fluxo!$D:$D,$D85,Fluxo!$E:$E,"&lt;&gt;"&amp;"PERMUTANTE"))</f>
        <v>0</v>
      </c>
      <c r="EK85" s="18">
        <f>IF(EK$5&gt;$G$4,0,SUMIFS(Fluxo!$O:$O,Fluxo!$U:$U,"&gt;"&amp;EJ$5,Fluxo!$U:$U,"&lt;="&amp;EK$5,Fluxo!$D:$D,$D85,Fluxo!$E:$E,"&lt;&gt;"&amp;"PERMUTANTE"))</f>
        <v>0</v>
      </c>
      <c r="EL85" s="18">
        <f>IF(EL$5&gt;$G$4,0,SUMIFS(Fluxo!$O:$O,Fluxo!$U:$U,"&gt;"&amp;EK$5,Fluxo!$U:$U,"&lt;="&amp;EL$5,Fluxo!$D:$D,$D85,Fluxo!$E:$E,"&lt;&gt;"&amp;"PERMUTANTE"))</f>
        <v>0</v>
      </c>
      <c r="EM85" s="18">
        <f>IF(EM$5&gt;$G$4,0,SUMIFS(Fluxo!$O:$O,Fluxo!$U:$U,"&gt;"&amp;EL$5,Fluxo!$U:$U,"&lt;="&amp;EM$5,Fluxo!$D:$D,$D85,Fluxo!$E:$E,"&lt;&gt;"&amp;"PERMUTANTE"))</f>
        <v>0</v>
      </c>
      <c r="EN85" s="18">
        <f>IF(EN$5&gt;$G$4,0,SUMIFS(Fluxo!$O:$O,Fluxo!$U:$U,"&gt;"&amp;EM$5,Fluxo!$U:$U,"&lt;="&amp;EN$5,Fluxo!$D:$D,$D85,Fluxo!$E:$E,"&lt;&gt;"&amp;"PERMUTANTE"))</f>
        <v>0</v>
      </c>
      <c r="EO85" s="18">
        <f>IF(EO$5&gt;$G$4,0,SUMIFS(Fluxo!$O:$O,Fluxo!$U:$U,"&gt;"&amp;EN$5,Fluxo!$U:$U,"&lt;="&amp;EO$5,Fluxo!$D:$D,$D85,Fluxo!$E:$E,"&lt;&gt;"&amp;"PERMUTANTE"))</f>
        <v>0</v>
      </c>
      <c r="EP85" s="18">
        <f>IF(EP$5&gt;$G$4,0,SUMIFS(Fluxo!$O:$O,Fluxo!$U:$U,"&gt;"&amp;EO$5,Fluxo!$U:$U,"&lt;="&amp;EP$5,Fluxo!$D:$D,$D85,Fluxo!$E:$E,"&lt;&gt;"&amp;"PERMUTANTE"))</f>
        <v>0</v>
      </c>
      <c r="EQ85" s="18">
        <f>IF(EQ$5&gt;$G$4,0,SUMIFS(Fluxo!$O:$O,Fluxo!$U:$U,"&gt;"&amp;EP$5,Fluxo!$U:$U,"&lt;="&amp;EQ$5,Fluxo!$D:$D,$D85,Fluxo!$E:$E,"&lt;&gt;"&amp;"PERMUTANTE"))</f>
        <v>0</v>
      </c>
      <c r="ER85" s="18">
        <f>IF(ER$5&gt;$G$4,0,SUMIFS(Fluxo!$O:$O,Fluxo!$U:$U,"&gt;"&amp;EQ$5,Fluxo!$U:$U,"&lt;="&amp;ER$5,Fluxo!$D:$D,$D85,Fluxo!$E:$E,"&lt;&gt;"&amp;"PERMUTANTE"))</f>
        <v>0</v>
      </c>
      <c r="ES85" s="18">
        <f>IF(ES$5&gt;$G$4,0,SUMIFS(Fluxo!$O:$O,Fluxo!$U:$U,"&gt;"&amp;ER$5,Fluxo!$U:$U,"&lt;="&amp;ES$5,Fluxo!$D:$D,$D85,Fluxo!$E:$E,"&lt;&gt;"&amp;"PERMUTANTE"))</f>
        <v>0</v>
      </c>
      <c r="ET85" s="18">
        <f>IF(ET$5&gt;$G$4,0,SUMIFS(Fluxo!$O:$O,Fluxo!$U:$U,"&gt;"&amp;ES$5,Fluxo!$U:$U,"&lt;="&amp;ET$5,Fluxo!$D:$D,$D85,Fluxo!$E:$E,"&lt;&gt;"&amp;"PERMUTANTE"))</f>
        <v>0</v>
      </c>
      <c r="EU85" s="18">
        <f>IF(EU$5&gt;$G$4,0,SUMIFS(Fluxo!$O:$O,Fluxo!$U:$U,"&gt;"&amp;ET$5,Fluxo!$U:$U,"&lt;="&amp;EU$5,Fluxo!$D:$D,$D85,Fluxo!$E:$E,"&lt;&gt;"&amp;"PERMUTANTE"))</f>
        <v>0</v>
      </c>
      <c r="EV85" s="18">
        <f>IF(EV$5&gt;$G$4,0,SUMIFS(Fluxo!$O:$O,Fluxo!$U:$U,"&gt;"&amp;EU$5,Fluxo!$U:$U,"&lt;="&amp;EV$5,Fluxo!$D:$D,$D85,Fluxo!$E:$E,"&lt;&gt;"&amp;"PERMUTANTE"))</f>
        <v>0</v>
      </c>
      <c r="EW85" s="18">
        <f>IF(EW$5&gt;$G$4,0,SUMIFS(Fluxo!$O:$O,Fluxo!$U:$U,"&gt;"&amp;EV$5,Fluxo!$U:$U,"&lt;="&amp;EW$5,Fluxo!$D:$D,$D85,Fluxo!$E:$E,"&lt;&gt;"&amp;"PERMUTANTE"))</f>
        <v>0</v>
      </c>
      <c r="EX85" s="18">
        <f>IF(EX$5&gt;$G$4,0,SUMIFS(Fluxo!$O:$O,Fluxo!$U:$U,"&gt;"&amp;EW$5,Fluxo!$U:$U,"&lt;="&amp;EX$5,Fluxo!$D:$D,$D85,Fluxo!$E:$E,"&lt;&gt;"&amp;"PERMUTANTE"))</f>
        <v>0</v>
      </c>
      <c r="EY85" s="18">
        <f>IF(EY$5&gt;$G$4,0,SUMIFS(Fluxo!$O:$O,Fluxo!$U:$U,"&gt;"&amp;EX$5,Fluxo!$U:$U,"&lt;="&amp;EY$5,Fluxo!$D:$D,$D85,Fluxo!$E:$E,"&lt;&gt;"&amp;"PERMUTANTE"))</f>
        <v>0</v>
      </c>
      <c r="EZ85" s="18">
        <f>IF(EZ$5&gt;$G$4,0,SUMIFS(Fluxo!$O:$O,Fluxo!$U:$U,"&gt;"&amp;EY$5,Fluxo!$U:$U,"&lt;="&amp;EZ$5,Fluxo!$D:$D,$D85,Fluxo!$E:$E,"&lt;&gt;"&amp;"PERMUTANTE"))</f>
        <v>0</v>
      </c>
      <c r="FA85" s="18">
        <f>IF(FA$5&gt;$G$4,0,SUMIFS(Fluxo!$O:$O,Fluxo!$U:$U,"&gt;"&amp;EZ$5,Fluxo!$U:$U,"&lt;="&amp;FA$5,Fluxo!$D:$D,$D85,Fluxo!$E:$E,"&lt;&gt;"&amp;"PERMUTANTE"))</f>
        <v>0</v>
      </c>
      <c r="FB85" s="18">
        <f>IF(FB$5&gt;$G$4,0,SUMIFS(Fluxo!$O:$O,Fluxo!$U:$U,"&gt;"&amp;FA$5,Fluxo!$U:$U,"&lt;="&amp;FB$5,Fluxo!$D:$D,$D85,Fluxo!$E:$E,"&lt;&gt;"&amp;"PERMUTANTE"))</f>
        <v>0</v>
      </c>
      <c r="FC85" s="18">
        <f>IF(FC$5&gt;$G$4,0,SUMIFS(Fluxo!$O:$O,Fluxo!$U:$U,"&gt;"&amp;FB$5,Fluxo!$U:$U,"&lt;="&amp;FC$5,Fluxo!$D:$D,$D85,Fluxo!$E:$E,"&lt;&gt;"&amp;"PERMUTANTE"))</f>
        <v>0</v>
      </c>
      <c r="FD85" s="18">
        <f>IF(FD$5&gt;$G$4,0,SUMIFS(Fluxo!$O:$O,Fluxo!$U:$U,"&gt;"&amp;FC$5,Fluxo!$U:$U,"&lt;="&amp;FD$5,Fluxo!$D:$D,$D85,Fluxo!$E:$E,"&lt;&gt;"&amp;"PERMUTANTE"))</f>
        <v>0</v>
      </c>
      <c r="FE85" s="18">
        <f>IF(FE$5&gt;$G$4,0,SUMIFS(Fluxo!$O:$O,Fluxo!$U:$U,"&gt;"&amp;FD$5,Fluxo!$U:$U,"&lt;="&amp;FE$5,Fluxo!$D:$D,$D85,Fluxo!$E:$E,"&lt;&gt;"&amp;"PERMUTANTE"))</f>
        <v>0</v>
      </c>
      <c r="FF85" s="18">
        <f>IF(FF$5&gt;$G$4,0,SUMIFS(Fluxo!$O:$O,Fluxo!$U:$U,"&gt;"&amp;FE$5,Fluxo!$U:$U,"&lt;="&amp;FF$5,Fluxo!$D:$D,$D85,Fluxo!$E:$E,"&lt;&gt;"&amp;"PERMUTANTE"))</f>
        <v>0</v>
      </c>
      <c r="FG85" s="18">
        <f>IF(FG$5&gt;$G$4,0,SUMIFS(Fluxo!$O:$O,Fluxo!$U:$U,"&gt;"&amp;FF$5,Fluxo!$U:$U,"&lt;="&amp;FG$5,Fluxo!$D:$D,$D85,Fluxo!$E:$E,"&lt;&gt;"&amp;"PERMUTANTE"))</f>
        <v>0</v>
      </c>
      <c r="FH85" s="18">
        <f>IF(FH$5&gt;$G$4,0,SUMIFS(Fluxo!$O:$O,Fluxo!$U:$U,"&gt;"&amp;FG$5,Fluxo!$U:$U,"&lt;="&amp;FH$5,Fluxo!$D:$D,$D85,Fluxo!$E:$E,"&lt;&gt;"&amp;"PERMUTANTE"))</f>
        <v>0</v>
      </c>
      <c r="FI85" s="18">
        <f>IF(FI$5&gt;$G$4,0,SUMIFS(Fluxo!$O:$O,Fluxo!$U:$U,"&gt;"&amp;FH$5,Fluxo!$U:$U,"&lt;="&amp;FI$5,Fluxo!$D:$D,$D85,Fluxo!$E:$E,"&lt;&gt;"&amp;"PERMUTANTE"))</f>
        <v>0</v>
      </c>
      <c r="FJ85" s="18">
        <f>IF(FJ$5&gt;$G$4,0,SUMIFS(Fluxo!$O:$O,Fluxo!$U:$U,"&gt;"&amp;FI$5,Fluxo!$U:$U,"&lt;="&amp;FJ$5,Fluxo!$D:$D,$D85,Fluxo!$E:$E,"&lt;&gt;"&amp;"PERMUTANTE"))</f>
        <v>0</v>
      </c>
      <c r="FK85" s="18">
        <f>IF(FK$5&gt;$G$4,0,SUMIFS(Fluxo!$O:$O,Fluxo!$U:$U,"&gt;"&amp;FJ$5,Fluxo!$U:$U,"&lt;="&amp;FK$5,Fluxo!$D:$D,$D85,Fluxo!$E:$E,"&lt;&gt;"&amp;"PERMUTANTE"))</f>
        <v>0</v>
      </c>
      <c r="FL85" s="18">
        <f>IF(FL$5&gt;$G$4,0,SUMIFS(Fluxo!$O:$O,Fluxo!$U:$U,"&gt;"&amp;FK$5,Fluxo!$U:$U,"&lt;="&amp;FL$5,Fluxo!$D:$D,$D85,Fluxo!$E:$E,"&lt;&gt;"&amp;"PERMUTANTE"))</f>
        <v>0</v>
      </c>
      <c r="FM85" s="18">
        <f>IF(FM$5&gt;$G$4,0,SUMIFS(Fluxo!$O:$O,Fluxo!$U:$U,"&gt;"&amp;FL$5,Fluxo!$U:$U,"&lt;="&amp;FM$5,Fluxo!$D:$D,$D85,Fluxo!$E:$E,"&lt;&gt;"&amp;"PERMUTANTE"))</f>
        <v>0</v>
      </c>
      <c r="FN85" s="18">
        <f>IF(FN$5&gt;$G$4,0,SUMIFS(Fluxo!$O:$O,Fluxo!$U:$U,"&gt;"&amp;FM$5,Fluxo!$U:$U,"&lt;="&amp;FN$5,Fluxo!$D:$D,$D85,Fluxo!$E:$E,"&lt;&gt;"&amp;"PERMUTANTE"))</f>
        <v>0</v>
      </c>
      <c r="FO85" s="18">
        <f>IF(FO$5&gt;$G$4,0,SUMIFS(Fluxo!$O:$O,Fluxo!$U:$U,"&gt;"&amp;FN$5,Fluxo!$U:$U,"&lt;="&amp;FO$5,Fluxo!$D:$D,$D85,Fluxo!$E:$E,"&lt;&gt;"&amp;"PERMUTANTE"))</f>
        <v>0</v>
      </c>
      <c r="FP85" s="18">
        <f>IF(FP$5&gt;$G$4,0,SUMIFS(Fluxo!$O:$O,Fluxo!$U:$U,"&gt;"&amp;FO$5,Fluxo!$U:$U,"&lt;="&amp;FP$5,Fluxo!$D:$D,$D85,Fluxo!$E:$E,"&lt;&gt;"&amp;"PERMUTANTE"))</f>
        <v>0</v>
      </c>
      <c r="FQ85" s="18">
        <f>IF(FQ$5&gt;$G$4,0,SUMIFS(Fluxo!$O:$O,Fluxo!$U:$U,"&gt;"&amp;FP$5,Fluxo!$U:$U,"&lt;="&amp;FQ$5,Fluxo!$D:$D,$D85,Fluxo!$E:$E,"&lt;&gt;"&amp;"PERMUTANTE"))</f>
        <v>0</v>
      </c>
      <c r="FR85" s="18">
        <f>IF(FR$5&gt;$G$4,0,SUMIFS(Fluxo!$O:$O,Fluxo!$U:$U,"&gt;"&amp;FQ$5,Fluxo!$U:$U,"&lt;="&amp;FR$5,Fluxo!$D:$D,$D85,Fluxo!$E:$E,"&lt;&gt;"&amp;"PERMUTANTE"))</f>
        <v>0</v>
      </c>
      <c r="FS85" s="18">
        <f>IF(FS$5&gt;$G$4,0,SUMIFS(Fluxo!$O:$O,Fluxo!$U:$U,"&gt;"&amp;FR$5,Fluxo!$U:$U,"&lt;="&amp;FS$5,Fluxo!$D:$D,$D85,Fluxo!$E:$E,"&lt;&gt;"&amp;"PERMUTANTE"))</f>
        <v>0</v>
      </c>
      <c r="FT85" s="18">
        <f>IF(FT$5&gt;$G$4,0,SUMIFS(Fluxo!$O:$O,Fluxo!$U:$U,"&gt;"&amp;FS$5,Fluxo!$U:$U,"&lt;="&amp;FT$5,Fluxo!$D:$D,$D85,Fluxo!$E:$E,"&lt;&gt;"&amp;"PERMUTANTE"))</f>
        <v>0</v>
      </c>
      <c r="FU85" s="18">
        <f>IF(FU$5&gt;$G$4,0,SUMIFS(Fluxo!$O:$O,Fluxo!$U:$U,"&gt;"&amp;FT$5,Fluxo!$U:$U,"&lt;="&amp;FU$5,Fluxo!$D:$D,$D85,Fluxo!$E:$E,"&lt;&gt;"&amp;"PERMUTANTE"))</f>
        <v>0</v>
      </c>
      <c r="FV85" s="18">
        <f>IF(FV$5&gt;$G$4,0,SUMIFS(Fluxo!$O:$O,Fluxo!$U:$U,"&gt;"&amp;FU$5,Fluxo!$U:$U,"&lt;="&amp;FV$5,Fluxo!$D:$D,$D85,Fluxo!$E:$E,"&lt;&gt;"&amp;"PERMUTANTE"))</f>
        <v>0</v>
      </c>
      <c r="FW85" s="18">
        <f>IF(FW$5&gt;$G$4,0,SUMIFS(Fluxo!$O:$O,Fluxo!$U:$U,"&gt;"&amp;FV$5,Fluxo!$U:$U,"&lt;="&amp;FW$5,Fluxo!$D:$D,$D85,Fluxo!$E:$E,"&lt;&gt;"&amp;"PERMUTANTE"))</f>
        <v>0</v>
      </c>
      <c r="FX85" s="18">
        <f>IF(FX$5&gt;$G$4,0,SUMIFS(Fluxo!$O:$O,Fluxo!$U:$U,"&gt;"&amp;FW$5,Fluxo!$U:$U,"&lt;="&amp;FX$5,Fluxo!$D:$D,$D85,Fluxo!$E:$E,"&lt;&gt;"&amp;"PERMUTANTE"))</f>
        <v>0</v>
      </c>
      <c r="FY85" s="18">
        <f>IF(FY$5&gt;$G$4,0,SUMIFS(Fluxo!$O:$O,Fluxo!$U:$U,"&gt;"&amp;FX$5,Fluxo!$U:$U,"&lt;="&amp;FY$5,Fluxo!$D:$D,$D85,Fluxo!$E:$E,"&lt;&gt;"&amp;"PERMUTANTE"))</f>
        <v>0</v>
      </c>
      <c r="FZ85" s="18">
        <f>IF(FZ$5&gt;$G$4,0,SUMIFS(Fluxo!$O:$O,Fluxo!$U:$U,"&gt;"&amp;FY$5,Fluxo!$U:$U,"&lt;="&amp;FZ$5,Fluxo!$D:$D,$D85,Fluxo!$E:$E,"&lt;&gt;"&amp;"PERMUTANTE"))</f>
        <v>0</v>
      </c>
      <c r="GA85" s="18">
        <f>IF(GA$5&gt;$G$4,0,SUMIFS(Fluxo!$O:$O,Fluxo!$U:$U,"&gt;"&amp;FZ$5,Fluxo!$U:$U,"&lt;="&amp;GA$5,Fluxo!$D:$D,$D85,Fluxo!$E:$E,"&lt;&gt;"&amp;"PERMUTANTE"))</f>
        <v>0</v>
      </c>
      <c r="GB85" s="18">
        <f>IF(GB$5&gt;$G$4,0,SUMIFS(Fluxo!$O:$O,Fluxo!$U:$U,"&gt;"&amp;GA$5,Fluxo!$U:$U,"&lt;="&amp;GB$5,Fluxo!$D:$D,$D85,Fluxo!$E:$E,"&lt;&gt;"&amp;"PERMUTANTE"))</f>
        <v>0</v>
      </c>
      <c r="GC85" s="18">
        <f>IF(GC$5&gt;$G$4,0,SUMIFS(Fluxo!$O:$O,Fluxo!$U:$U,"&gt;"&amp;GB$5,Fluxo!$U:$U,"&lt;="&amp;GC$5,Fluxo!$D:$D,$D85,Fluxo!$E:$E,"&lt;&gt;"&amp;"PERMUTANTE"))</f>
        <v>0</v>
      </c>
      <c r="GD85" s="18">
        <f>IF(GD$5&gt;$G$4,0,SUMIFS(Fluxo!$O:$O,Fluxo!$U:$U,"&gt;"&amp;GC$5,Fluxo!$U:$U,"&lt;="&amp;GD$5,Fluxo!$D:$D,$D85,Fluxo!$E:$E,"&lt;&gt;"&amp;"PERMUTANTE"))</f>
        <v>0</v>
      </c>
      <c r="GE85" s="18">
        <f>IF(GE$5&gt;$G$4,0,SUMIFS(Fluxo!$O:$O,Fluxo!$U:$U,"&gt;"&amp;GD$5,Fluxo!$U:$U,"&lt;="&amp;GE$5,Fluxo!$D:$D,$D85,Fluxo!$E:$E,"&lt;&gt;"&amp;"PERMUTANTE"))</f>
        <v>0</v>
      </c>
      <c r="GF85" s="18">
        <f>IF(GF$5&gt;$G$4,0,SUMIFS(Fluxo!$O:$O,Fluxo!$U:$U,"&gt;"&amp;GE$5,Fluxo!$U:$U,"&lt;="&amp;GF$5,Fluxo!$D:$D,$D85,Fluxo!$E:$E,"&lt;&gt;"&amp;"PERMUTANTE"))</f>
        <v>0</v>
      </c>
      <c r="GG85" s="18">
        <f>IF(GG$5&gt;$G$4,0,SUMIFS(Fluxo!$O:$O,Fluxo!$U:$U,"&gt;"&amp;GF$5,Fluxo!$U:$U,"&lt;="&amp;GG$5,Fluxo!$D:$D,$D85,Fluxo!$E:$E,"&lt;&gt;"&amp;"PERMUTANTE"))</f>
        <v>0</v>
      </c>
      <c r="GH85" s="18">
        <f>IF(GH$5&gt;$G$4,0,SUMIFS(Fluxo!$O:$O,Fluxo!$U:$U,"&gt;"&amp;GG$5,Fluxo!$U:$U,"&lt;="&amp;GH$5,Fluxo!$D:$D,$D85,Fluxo!$E:$E,"&lt;&gt;"&amp;"PERMUTANTE"))</f>
        <v>0</v>
      </c>
      <c r="GI85" s="18">
        <f>IF(GI$5&gt;$G$4,0,SUMIFS(Fluxo!$O:$O,Fluxo!$U:$U,"&gt;"&amp;GH$5,Fluxo!$U:$U,"&lt;="&amp;GI$5,Fluxo!$D:$D,$D85,Fluxo!$E:$E,"&lt;&gt;"&amp;"PERMUTANTE"))</f>
        <v>0</v>
      </c>
      <c r="GJ85" s="18">
        <f>IF(GJ$5&gt;$G$4,0,SUMIFS(Fluxo!$O:$O,Fluxo!$U:$U,"&gt;"&amp;GI$5,Fluxo!$U:$U,"&lt;="&amp;GJ$5,Fluxo!$D:$D,$D85,Fluxo!$E:$E,"&lt;&gt;"&amp;"PERMUTANTE"))</f>
        <v>0</v>
      </c>
      <c r="GK85" s="18">
        <f>IF(GK$5&gt;$G$4,0,SUMIFS(Fluxo!$O:$O,Fluxo!$U:$U,"&gt;"&amp;GJ$5,Fluxo!$U:$U,"&lt;="&amp;GK$5,Fluxo!$D:$D,$D85,Fluxo!$E:$E,"&lt;&gt;"&amp;"PERMUTANTE"))</f>
        <v>0</v>
      </c>
      <c r="GL85" s="18">
        <f>IF(GL$5&gt;$G$4,0,SUMIFS(Fluxo!$O:$O,Fluxo!$U:$U,"&gt;"&amp;GK$5,Fluxo!$U:$U,"&lt;="&amp;GL$5,Fluxo!$D:$D,$D85,Fluxo!$E:$E,"&lt;&gt;"&amp;"PERMUTANTE"))</f>
        <v>0</v>
      </c>
      <c r="GM85" s="18">
        <f>IF(GM$5&gt;$G$4,0,SUMIFS(Fluxo!$O:$O,Fluxo!$U:$U,"&gt;"&amp;GL$5,Fluxo!$U:$U,"&lt;="&amp;GM$5,Fluxo!$D:$D,$D85,Fluxo!$E:$E,"&lt;&gt;"&amp;"PERMUTANTE"))</f>
        <v>0</v>
      </c>
      <c r="GN85" s="18">
        <f>IF(GN$5&gt;$G$4,0,SUMIFS(Fluxo!$O:$O,Fluxo!$U:$U,"&gt;"&amp;GM$5,Fluxo!$U:$U,"&lt;="&amp;GN$5,Fluxo!$D:$D,$D85,Fluxo!$E:$E,"&lt;&gt;"&amp;"PERMUTANTE"))</f>
        <v>0</v>
      </c>
      <c r="GO85" s="18">
        <f>IF(GO$5&gt;$G$4,0,SUMIFS(Fluxo!$O:$O,Fluxo!$U:$U,"&gt;"&amp;GN$5,Fluxo!$U:$U,"&lt;="&amp;GO$5,Fluxo!$D:$D,$D85,Fluxo!$E:$E,"&lt;&gt;"&amp;"PERMUTANTE"))</f>
        <v>0</v>
      </c>
      <c r="GP85" s="18">
        <f>IF(GP$5&gt;$G$4,0,SUMIFS(Fluxo!$O:$O,Fluxo!$U:$U,"&gt;"&amp;GO$5,Fluxo!$U:$U,"&lt;="&amp;GP$5,Fluxo!$D:$D,$D85,Fluxo!$E:$E,"&lt;&gt;"&amp;"PERMUTANTE"))</f>
        <v>0</v>
      </c>
      <c r="GQ85" s="18">
        <f>IF(GQ$5&gt;$G$4,0,SUMIFS(Fluxo!$O:$O,Fluxo!$U:$U,"&gt;"&amp;GP$5,Fluxo!$U:$U,"&lt;="&amp;GQ$5,Fluxo!$D:$D,$D85,Fluxo!$E:$E,"&lt;&gt;"&amp;"PERMUTANTE"))</f>
        <v>0</v>
      </c>
      <c r="GR85" s="18">
        <f>IF(GR$5&gt;$G$4,0,SUMIFS(Fluxo!$O:$O,Fluxo!$U:$U,"&gt;"&amp;GQ$5,Fluxo!$U:$U,"&lt;="&amp;GR$5,Fluxo!$D:$D,$D85,Fluxo!$E:$E,"&lt;&gt;"&amp;"PERMUTANTE"))</f>
        <v>0</v>
      </c>
      <c r="GS85" s="18">
        <f>IF(GS$5&gt;$G$4,0,SUMIFS(Fluxo!$O:$O,Fluxo!$U:$U,"&gt;"&amp;GR$5,Fluxo!$U:$U,"&lt;="&amp;GS$5,Fluxo!$D:$D,$D85,Fluxo!$E:$E,"&lt;&gt;"&amp;"PERMUTANTE"))</f>
        <v>0</v>
      </c>
      <c r="GT85" s="18">
        <f>IF(GT$5&gt;$G$4,0,SUMIFS(Fluxo!$O:$O,Fluxo!$U:$U,"&gt;"&amp;GS$5,Fluxo!$U:$U,"&lt;="&amp;GT$5,Fluxo!$D:$D,$D85,Fluxo!$E:$E,"&lt;&gt;"&amp;"PERMUTANTE"))</f>
        <v>0</v>
      </c>
      <c r="GU85" s="18">
        <f>IF(GU$5&gt;$G$4,0,SUMIFS(Fluxo!$O:$O,Fluxo!$U:$U,"&gt;"&amp;GT$5,Fluxo!$U:$U,"&lt;="&amp;GU$5,Fluxo!$D:$D,$D85,Fluxo!$E:$E,"&lt;&gt;"&amp;"PERMUTANTE"))</f>
        <v>0</v>
      </c>
      <c r="GV85" s="18">
        <f>IF(GV$5&gt;$G$4,0,SUMIFS(Fluxo!$O:$O,Fluxo!$U:$U,"&gt;"&amp;GU$5,Fluxo!$U:$U,"&lt;="&amp;GV$5,Fluxo!$D:$D,$D85,Fluxo!$E:$E,"&lt;&gt;"&amp;"PERMUTANTE"))</f>
        <v>0</v>
      </c>
      <c r="GW85" s="18">
        <f>IF(GW$5&gt;$G$4,0,SUMIFS(Fluxo!$O:$O,Fluxo!$U:$U,"&gt;"&amp;GV$5,Fluxo!$U:$U,"&lt;="&amp;GW$5,Fluxo!$D:$D,$D85,Fluxo!$E:$E,"&lt;&gt;"&amp;"PERMUTANTE"))</f>
        <v>0</v>
      </c>
      <c r="GX85" s="18">
        <f>IF(GX$5&gt;$G$4,0,SUMIFS(Fluxo!$O:$O,Fluxo!$U:$U,"&gt;"&amp;GW$5,Fluxo!$U:$U,"&lt;="&amp;GX$5,Fluxo!$D:$D,$D85,Fluxo!$E:$E,"&lt;&gt;"&amp;"PERMUTANTE"))</f>
        <v>0</v>
      </c>
      <c r="GY85" s="18">
        <f>IF(GY$5&gt;$G$4,0,SUMIFS(Fluxo!$O:$O,Fluxo!$U:$U,"&gt;"&amp;GX$5,Fluxo!$U:$U,"&lt;="&amp;GY$5,Fluxo!$D:$D,$D85,Fluxo!$E:$E,"&lt;&gt;"&amp;"PERMUTANTE"))</f>
        <v>0</v>
      </c>
      <c r="GZ85" s="18">
        <f>IF(GZ$5&gt;$G$4,0,SUMIFS(Fluxo!$O:$O,Fluxo!$U:$U,"&gt;"&amp;GY$5,Fluxo!$U:$U,"&lt;="&amp;GZ$5,Fluxo!$D:$D,$D85,Fluxo!$E:$E,"&lt;&gt;"&amp;"PERMUTANTE"))</f>
        <v>0</v>
      </c>
      <c r="HA85" s="18">
        <f>IF(HA$5&gt;$G$4,0,SUMIFS(Fluxo!$O:$O,Fluxo!$U:$U,"&gt;"&amp;GZ$5,Fluxo!$U:$U,"&lt;="&amp;HA$5,Fluxo!$D:$D,$D85,Fluxo!$E:$E,"&lt;&gt;"&amp;"PERMUTANTE"))</f>
        <v>0</v>
      </c>
      <c r="HB85" s="18">
        <f>IF(HB$5&gt;$G$4,0,SUMIFS(Fluxo!$O:$O,Fluxo!$U:$U,"&gt;"&amp;HA$5,Fluxo!$U:$U,"&lt;="&amp;HB$5,Fluxo!$D:$D,$D85,Fluxo!$E:$E,"&lt;&gt;"&amp;"PERMUTANTE"))</f>
        <v>0</v>
      </c>
      <c r="HC85" s="18">
        <f>IF(HC$5&gt;$G$4,0,SUMIFS(Fluxo!$O:$O,Fluxo!$U:$U,"&gt;"&amp;HB$5,Fluxo!$U:$U,"&lt;="&amp;HC$5,Fluxo!$D:$D,$D85,Fluxo!$E:$E,"&lt;&gt;"&amp;"PERMUTANTE"))</f>
        <v>0</v>
      </c>
      <c r="HD85" s="18">
        <f>IF(HD$5&gt;$G$4,0,SUMIFS(Fluxo!$O:$O,Fluxo!$U:$U,"&gt;"&amp;HC$5,Fluxo!$U:$U,"&lt;="&amp;HD$5,Fluxo!$D:$D,$D85,Fluxo!$E:$E,"&lt;&gt;"&amp;"PERMUTANTE"))</f>
        <v>0</v>
      </c>
      <c r="HE85" s="18">
        <f>IF(HE$5&gt;$G$4,0,SUMIFS(Fluxo!$O:$O,Fluxo!$U:$U,"&gt;"&amp;HD$5,Fluxo!$U:$U,"&lt;="&amp;HE$5,Fluxo!$D:$D,$D85,Fluxo!$E:$E,"&lt;&gt;"&amp;"PERMUTANTE"))</f>
        <v>0</v>
      </c>
      <c r="HF85" s="18">
        <f>IF(HF$5&gt;$G$4,0,SUMIFS(Fluxo!$O:$O,Fluxo!$U:$U,"&gt;"&amp;HE$5,Fluxo!$U:$U,"&lt;="&amp;HF$5,Fluxo!$D:$D,$D85,Fluxo!$E:$E,"&lt;&gt;"&amp;"PERMUTANTE"))</f>
        <v>0</v>
      </c>
    </row>
    <row r="86" spans="1:214">
      <c r="A86" s="20">
        <f t="shared" si="11"/>
        <v>76</v>
      </c>
      <c r="B86" s="140" t="str">
        <f>'Check Carteira'!C78</f>
        <v>E.1016.99.01.0191</v>
      </c>
      <c r="C86" s="141">
        <v>1</v>
      </c>
      <c r="D86" s="129" t="str">
        <f>'Check Carteira'!F78</f>
        <v>A-0191</v>
      </c>
      <c r="E86" s="21" t="str">
        <f>IFERROR(INDEX(Contratos!L:L,MATCH(D86,Contratos!R:R,0)),"")</f>
        <v/>
      </c>
      <c r="F86" s="139" t="str">
        <f>IFERROR(INDEX(Contratos!G:G,MATCH(D86,Contratos!R:R,0)),"")</f>
        <v/>
      </c>
      <c r="H86" s="83">
        <f t="shared" si="10"/>
        <v>0</v>
      </c>
      <c r="J86" s="18">
        <f>IF(J$5&gt;$G$4,0,SUMIFS(Fluxo!$O:$O,Fluxo!$U:$U,"&gt;"&amp;I$5,Fluxo!$U:$U,"&lt;="&amp;J$5,Fluxo!$D:$D,$D86))</f>
        <v>0</v>
      </c>
      <c r="K86" s="18">
        <f>IF(K$5&gt;$G$4,0,SUMIFS(Fluxo!$O:$O,Fluxo!$U:$U,"&gt;"&amp;J$5,Fluxo!$U:$U,"&lt;="&amp;K$5,Fluxo!$D:$D,$D86))</f>
        <v>0</v>
      </c>
      <c r="L86" s="18">
        <f>IF(L$5&gt;$G$4,0,SUMIFS(Fluxo!$O:$O,Fluxo!$U:$U,"&gt;"&amp;K$5,Fluxo!$U:$U,"&lt;="&amp;L$5,Fluxo!$D:$D,$D86))</f>
        <v>0</v>
      </c>
      <c r="M86" s="18">
        <f>IF(M$5&gt;$G$4,0,SUMIFS(Fluxo!$O:$O,Fluxo!$U:$U,"&gt;"&amp;L$5,Fluxo!$U:$U,"&lt;="&amp;M$5,Fluxo!$D:$D,$D86))</f>
        <v>0</v>
      </c>
      <c r="N86" s="18">
        <f>IF(N$5&gt;$G$4,0,SUMIFS(Fluxo!$O:$O,Fluxo!$U:$U,"&gt;"&amp;M$5,Fluxo!$U:$U,"&lt;="&amp;N$5,Fluxo!$D:$D,$D86))</f>
        <v>0</v>
      </c>
      <c r="O86" s="18">
        <f>IF(O$5&gt;$G$4,0,SUMIFS(Fluxo!$O:$O,Fluxo!$U:$U,"&gt;"&amp;N$5,Fluxo!$U:$U,"&lt;="&amp;O$5,Fluxo!$D:$D,$D86))</f>
        <v>0</v>
      </c>
      <c r="P86" s="18">
        <f>IF(P$5&gt;$G$4,0,SUMIFS(Fluxo!$O:$O,Fluxo!$U:$U,"&gt;"&amp;O$5,Fluxo!$U:$U,"&lt;="&amp;P$5,Fluxo!$D:$D,$D86))</f>
        <v>0</v>
      </c>
      <c r="Q86" s="18">
        <f>IF(Q$5&gt;$G$4,0,SUMIFS(Fluxo!$O:$O,Fluxo!$U:$U,"&gt;"&amp;P$5,Fluxo!$U:$U,"&lt;="&amp;Q$5,Fluxo!$D:$D,$D86))</f>
        <v>0</v>
      </c>
      <c r="R86" s="18">
        <f>IF(R$5&gt;$G$4,0,SUMIFS(Fluxo!$O:$O,Fluxo!$U:$U,"&gt;"&amp;Q$5,Fluxo!$U:$U,"&lt;="&amp;R$5,Fluxo!$D:$D,$D86))</f>
        <v>0</v>
      </c>
      <c r="S86" s="18">
        <f>IF(S$5&gt;$G$4,0,SUMIFS(Fluxo!$O:$O,Fluxo!$U:$U,"&gt;"&amp;R$5,Fluxo!$U:$U,"&lt;="&amp;S$5,Fluxo!$D:$D,$D86,Fluxo!$E:$E,"&lt;&gt;"&amp;"PERMUTANTE"))</f>
        <v>0</v>
      </c>
      <c r="T86" s="18">
        <f>IF(T$5&gt;$G$4,0,SUMIFS(Fluxo!$O:$O,Fluxo!$U:$U,"&gt;"&amp;S$5,Fluxo!$U:$U,"&lt;="&amp;T$5,Fluxo!$D:$D,$D86,Fluxo!$E:$E,"&lt;&gt;"&amp;"PERMUTANTE"))</f>
        <v>0</v>
      </c>
      <c r="U86" s="18">
        <f>IF(U$5&gt;$G$4,0,SUMIFS(Fluxo!$O:$O,Fluxo!$U:$U,"&gt;"&amp;T$5,Fluxo!$U:$U,"&lt;="&amp;U$5,Fluxo!$D:$D,$D86,Fluxo!$E:$E,"&lt;&gt;"&amp;"PERMUTANTE"))</f>
        <v>0</v>
      </c>
      <c r="V86" s="18">
        <f>IF(V$5&gt;$G$4,0,SUMIFS(Fluxo!$O:$O,Fluxo!$U:$U,"&gt;"&amp;U$5,Fluxo!$U:$U,"&lt;="&amp;V$5,Fluxo!$D:$D,$D86,Fluxo!$E:$E,"&lt;&gt;"&amp;"PERMUTANTE"))</f>
        <v>0</v>
      </c>
      <c r="W86" s="18">
        <f>IF(W$5&gt;$G$4,0,SUMIFS(Fluxo!$O:$O,Fluxo!$U:$U,"&gt;"&amp;V$5,Fluxo!$U:$U,"&lt;="&amp;W$5,Fluxo!$D:$D,$D86,Fluxo!$E:$E,"&lt;&gt;"&amp;"PERMUTANTE"))</f>
        <v>0</v>
      </c>
      <c r="X86" s="18">
        <f>IF(X$5&gt;$G$4,0,SUMIFS(Fluxo!$O:$O,Fluxo!$U:$U,"&gt;"&amp;W$5,Fluxo!$U:$U,"&lt;="&amp;X$5,Fluxo!$D:$D,$D86,Fluxo!$E:$E,"&lt;&gt;"&amp;"PERMUTANTE"))</f>
        <v>0</v>
      </c>
      <c r="Y86" s="18">
        <f>IF(Y$5&gt;$G$4,0,SUMIFS(Fluxo!$O:$O,Fluxo!$U:$U,"&gt;"&amp;X$5,Fluxo!$U:$U,"&lt;="&amp;Y$5,Fluxo!$D:$D,$D86,Fluxo!$E:$E,"&lt;&gt;"&amp;"PERMUTANTE"))</f>
        <v>0</v>
      </c>
      <c r="Z86" s="18">
        <f>IF(Z$5&gt;$G$4,0,SUMIFS(Fluxo!$O:$O,Fluxo!$U:$U,"&gt;"&amp;Y$5,Fluxo!$U:$U,"&lt;="&amp;Z$5,Fluxo!$D:$D,$D86,Fluxo!$E:$E,"&lt;&gt;"&amp;"PERMUTANTE"))</f>
        <v>0</v>
      </c>
      <c r="AA86" s="18">
        <f>IF(AA$5&gt;$G$4,0,SUMIFS(Fluxo!$O:$O,Fluxo!$U:$U,"&gt;"&amp;Z$5,Fluxo!$U:$U,"&lt;="&amp;AA$5,Fluxo!$D:$D,$D86,Fluxo!$E:$E,"&lt;&gt;"&amp;"PERMUTANTE"))</f>
        <v>0</v>
      </c>
      <c r="AB86" s="18">
        <f>IF(AB$5&gt;$G$4,0,SUMIFS(Fluxo!$O:$O,Fluxo!$U:$U,"&gt;"&amp;AA$5,Fluxo!$U:$U,"&lt;="&amp;AB$5,Fluxo!$D:$D,$D86,Fluxo!$E:$E,"&lt;&gt;"&amp;"PERMUTANTE"))</f>
        <v>0</v>
      </c>
      <c r="AC86" s="18">
        <f>IF(AC$5&gt;$G$4,0,SUMIFS(Fluxo!$O:$O,Fluxo!$U:$U,"&gt;"&amp;AB$5,Fluxo!$U:$U,"&lt;="&amp;AC$5,Fluxo!$D:$D,$D86,Fluxo!$E:$E,"&lt;&gt;"&amp;"PERMUTANTE"))</f>
        <v>0</v>
      </c>
      <c r="AD86" s="18">
        <f>IF(AD$5&gt;$G$4,0,SUMIFS(Fluxo!$O:$O,Fluxo!$U:$U,"&gt;"&amp;AC$5,Fluxo!$U:$U,"&lt;="&amp;AD$5,Fluxo!$D:$D,$D86,Fluxo!$E:$E,"&lt;&gt;"&amp;"PERMUTANTE"))</f>
        <v>0</v>
      </c>
      <c r="AE86" s="18">
        <f>IF(AE$5&gt;$G$4,0,SUMIFS(Fluxo!$O:$O,Fluxo!$U:$U,"&gt;"&amp;AD$5,Fluxo!$U:$U,"&lt;="&amp;AE$5,Fluxo!$D:$D,$D86,Fluxo!$E:$E,"&lt;&gt;"&amp;"PERMUTANTE"))</f>
        <v>0</v>
      </c>
      <c r="AF86" s="18">
        <f>IF(AF$5&gt;$G$4,0,SUMIFS(Fluxo!$O:$O,Fluxo!$U:$U,"&gt;"&amp;AE$5,Fluxo!$U:$U,"&lt;="&amp;AF$5,Fluxo!$D:$D,$D86,Fluxo!$E:$E,"&lt;&gt;"&amp;"PERMUTANTE"))</f>
        <v>0</v>
      </c>
      <c r="AG86" s="18">
        <f>IF(AG$5&gt;$G$4,0,SUMIFS(Fluxo!$O:$O,Fluxo!$U:$U,"&gt;"&amp;AF$5,Fluxo!$U:$U,"&lt;="&amp;AG$5,Fluxo!$D:$D,$D86,Fluxo!$E:$E,"&lt;&gt;"&amp;"PERMUTANTE"))</f>
        <v>0</v>
      </c>
      <c r="AH86" s="18">
        <f>IF(AH$5&gt;$G$4,0,SUMIFS(Fluxo!$O:$O,Fluxo!$U:$U,"&gt;"&amp;AG$5,Fluxo!$U:$U,"&lt;="&amp;AH$5,Fluxo!$D:$D,$D86,Fluxo!$E:$E,"&lt;&gt;"&amp;"PERMUTANTE"))</f>
        <v>0</v>
      </c>
      <c r="AI86" s="18">
        <f>IF(AI$5&gt;$G$4,0,SUMIFS(Fluxo!$O:$O,Fluxo!$U:$U,"&gt;"&amp;AH$5,Fluxo!$U:$U,"&lt;="&amp;AI$5,Fluxo!$D:$D,$D86,Fluxo!$E:$E,"&lt;&gt;"&amp;"PERMUTANTE"))</f>
        <v>0</v>
      </c>
      <c r="AJ86" s="18">
        <f>IF(AJ$5&gt;$G$4,0,SUMIFS(Fluxo!$O:$O,Fluxo!$U:$U,"&gt;"&amp;AI$5,Fluxo!$U:$U,"&lt;="&amp;AJ$5,Fluxo!$D:$D,$D86,Fluxo!$E:$E,"&lt;&gt;"&amp;"PERMUTANTE"))</f>
        <v>0</v>
      </c>
      <c r="AK86" s="18">
        <f>IF(AK$5&gt;$G$4,0,SUMIFS(Fluxo!$O:$O,Fluxo!$U:$U,"&gt;"&amp;AJ$5,Fluxo!$U:$U,"&lt;="&amp;AK$5,Fluxo!$D:$D,$D86,Fluxo!$E:$E,"&lt;&gt;"&amp;"PERMUTANTE"))</f>
        <v>0</v>
      </c>
      <c r="AL86" s="18">
        <f>IF(AL$5&gt;$G$4,0,SUMIFS(Fluxo!$O:$O,Fluxo!$U:$U,"&gt;"&amp;AK$5,Fluxo!$U:$U,"&lt;="&amp;AL$5,Fluxo!$D:$D,$D86,Fluxo!$E:$E,"&lt;&gt;"&amp;"PERMUTANTE"))</f>
        <v>0</v>
      </c>
      <c r="AM86" s="18">
        <f>IF(AM$5&gt;$G$4,0,SUMIFS(Fluxo!$O:$O,Fluxo!$U:$U,"&gt;"&amp;AL$5,Fluxo!$U:$U,"&lt;="&amp;AM$5,Fluxo!$D:$D,$D86,Fluxo!$E:$E,"&lt;&gt;"&amp;"PERMUTANTE"))</f>
        <v>0</v>
      </c>
      <c r="AN86" s="18">
        <f>IF(AN$5&gt;$G$4,0,SUMIFS(Fluxo!$O:$O,Fluxo!$U:$U,"&gt;"&amp;AM$5,Fluxo!$U:$U,"&lt;="&amp;AN$5,Fluxo!$D:$D,$D86,Fluxo!$E:$E,"&lt;&gt;"&amp;"PERMUTANTE"))</f>
        <v>0</v>
      </c>
      <c r="AO86" s="18">
        <f>IF(AO$5&gt;$G$4,0,SUMIFS(Fluxo!$O:$O,Fluxo!$U:$U,"&gt;"&amp;AN$5,Fluxo!$U:$U,"&lt;="&amp;AO$5,Fluxo!$D:$D,$D86,Fluxo!$E:$E,"&lt;&gt;"&amp;"PERMUTANTE"))</f>
        <v>0</v>
      </c>
      <c r="AP86" s="18">
        <f>IF(AP$5&gt;$G$4,0,SUMIFS(Fluxo!$O:$O,Fluxo!$U:$U,"&gt;"&amp;AO$5,Fluxo!$U:$U,"&lt;="&amp;AP$5,Fluxo!$D:$D,$D86,Fluxo!$E:$E,"&lt;&gt;"&amp;"PERMUTANTE"))</f>
        <v>0</v>
      </c>
      <c r="AQ86" s="18">
        <f>IF(AQ$5&gt;$G$4,0,SUMIFS(Fluxo!$O:$O,Fluxo!$U:$U,"&gt;"&amp;AP$5,Fluxo!$U:$U,"&lt;="&amp;AQ$5,Fluxo!$D:$D,$D86,Fluxo!$E:$E,"&lt;&gt;"&amp;"PERMUTANTE"))</f>
        <v>0</v>
      </c>
      <c r="AR86" s="18">
        <f>IF(AR$5&gt;$G$4,0,SUMIFS(Fluxo!$O:$O,Fluxo!$U:$U,"&gt;"&amp;AQ$5,Fluxo!$U:$U,"&lt;="&amp;AR$5,Fluxo!$D:$D,$D86,Fluxo!$E:$E,"&lt;&gt;"&amp;"PERMUTANTE"))</f>
        <v>0</v>
      </c>
      <c r="AS86" s="18">
        <f>IF(AS$5&gt;$G$4,0,SUMIFS(Fluxo!$O:$O,Fluxo!$U:$U,"&gt;"&amp;AR$5,Fluxo!$U:$U,"&lt;="&amp;AS$5,Fluxo!$D:$D,$D86,Fluxo!$E:$E,"&lt;&gt;"&amp;"PERMUTANTE"))</f>
        <v>0</v>
      </c>
      <c r="AT86" s="18">
        <f>IF(AT$5&gt;$G$4,0,SUMIFS(Fluxo!$O:$O,Fluxo!$U:$U,"&gt;"&amp;AS$5,Fluxo!$U:$U,"&lt;="&amp;AT$5,Fluxo!$D:$D,$D86,Fluxo!$E:$E,"&lt;&gt;"&amp;"PERMUTANTE"))</f>
        <v>0</v>
      </c>
      <c r="AU86" s="18">
        <f>IF(AU$5&gt;$G$4,0,SUMIFS(Fluxo!$O:$O,Fluxo!$U:$U,"&gt;"&amp;AT$5,Fluxo!$U:$U,"&lt;="&amp;AU$5,Fluxo!$D:$D,$D86,Fluxo!$E:$E,"&lt;&gt;"&amp;"PERMUTANTE"))</f>
        <v>0</v>
      </c>
      <c r="AV86" s="18">
        <f>IF(AV$5&gt;$G$4,0,SUMIFS(Fluxo!$O:$O,Fluxo!$U:$U,"&gt;"&amp;AU$5,Fluxo!$U:$U,"&lt;="&amp;AV$5,Fluxo!$D:$D,$D86,Fluxo!$E:$E,"&lt;&gt;"&amp;"PERMUTANTE"))</f>
        <v>0</v>
      </c>
      <c r="AW86" s="18">
        <f>IF(AW$5&gt;$G$4,0,SUMIFS(Fluxo!$O:$O,Fluxo!$U:$U,"&gt;"&amp;AV$5,Fluxo!$U:$U,"&lt;="&amp;AW$5,Fluxo!$D:$D,$D86,Fluxo!$E:$E,"&lt;&gt;"&amp;"PERMUTANTE"))</f>
        <v>0</v>
      </c>
      <c r="AX86" s="18">
        <f>IF(AX$5&gt;$G$4,0,SUMIFS(Fluxo!$O:$O,Fluxo!$U:$U,"&gt;"&amp;AW$5,Fluxo!$U:$U,"&lt;="&amp;AX$5,Fluxo!$D:$D,$D86,Fluxo!$E:$E,"&lt;&gt;"&amp;"PERMUTANTE"))</f>
        <v>0</v>
      </c>
      <c r="AY86" s="18">
        <f>IF(AY$5&gt;$G$4,0,SUMIFS(Fluxo!$O:$O,Fluxo!$U:$U,"&gt;"&amp;AX$5,Fluxo!$U:$U,"&lt;="&amp;AY$5,Fluxo!$D:$D,$D86,Fluxo!$E:$E,"&lt;&gt;"&amp;"PERMUTANTE"))</f>
        <v>0</v>
      </c>
      <c r="AZ86" s="18">
        <f>IF(AZ$5&gt;$G$4,0,SUMIFS(Fluxo!$O:$O,Fluxo!$U:$U,"&gt;"&amp;AY$5,Fluxo!$U:$U,"&lt;="&amp;AZ$5,Fluxo!$D:$D,$D86,Fluxo!$E:$E,"&lt;&gt;"&amp;"PERMUTANTE"))</f>
        <v>0</v>
      </c>
      <c r="BA86" s="18">
        <f>IF(BA$5&gt;$G$4,0,SUMIFS(Fluxo!$O:$O,Fluxo!$U:$U,"&gt;"&amp;AZ$5,Fluxo!$U:$U,"&lt;="&amp;BA$5,Fluxo!$D:$D,$D86,Fluxo!$E:$E,"&lt;&gt;"&amp;"PERMUTANTE"))</f>
        <v>0</v>
      </c>
      <c r="BB86" s="18">
        <f>IF(BB$5&gt;$G$4,0,SUMIFS(Fluxo!$O:$O,Fluxo!$U:$U,"&gt;"&amp;BA$5,Fluxo!$U:$U,"&lt;="&amp;BB$5,Fluxo!$D:$D,$D86,Fluxo!$E:$E,"&lt;&gt;"&amp;"PERMUTANTE"))</f>
        <v>0</v>
      </c>
      <c r="BC86" s="18">
        <f>IF(BC$5&gt;$G$4,0,SUMIFS(Fluxo!$O:$O,Fluxo!$U:$U,"&gt;"&amp;BB$5,Fluxo!$U:$U,"&lt;="&amp;BC$5,Fluxo!$D:$D,$D86,Fluxo!$E:$E,"&lt;&gt;"&amp;"PERMUTANTE"))</f>
        <v>0</v>
      </c>
      <c r="BD86" s="18">
        <f>IF(BD$5&gt;$G$4,0,SUMIFS(Fluxo!$O:$O,Fluxo!$U:$U,"&gt;"&amp;BC$5,Fluxo!$U:$U,"&lt;="&amp;BD$5,Fluxo!$D:$D,$D86,Fluxo!$E:$E,"&lt;&gt;"&amp;"PERMUTANTE"))</f>
        <v>0</v>
      </c>
      <c r="BE86" s="18">
        <f>IF(BE$5&gt;$G$4,0,SUMIFS(Fluxo!$O:$O,Fluxo!$U:$U,"&gt;"&amp;BD$5,Fluxo!$U:$U,"&lt;="&amp;BE$5,Fluxo!$D:$D,$D86,Fluxo!$E:$E,"&lt;&gt;"&amp;"PERMUTANTE"))</f>
        <v>0</v>
      </c>
      <c r="BF86" s="18">
        <f>IF(BF$5&gt;$G$4,0,SUMIFS(Fluxo!$O:$O,Fluxo!$U:$U,"&gt;"&amp;BE$5,Fluxo!$U:$U,"&lt;="&amp;BF$5,Fluxo!$D:$D,$D86,Fluxo!$E:$E,"&lt;&gt;"&amp;"PERMUTANTE"))</f>
        <v>0</v>
      </c>
      <c r="BG86" s="18">
        <f>IF(BG$5&gt;$G$4,0,SUMIFS(Fluxo!$O:$O,Fluxo!$U:$U,"&gt;"&amp;BF$5,Fluxo!$U:$U,"&lt;="&amp;BG$5,Fluxo!$D:$D,$D86,Fluxo!$E:$E,"&lt;&gt;"&amp;"PERMUTANTE"))</f>
        <v>0</v>
      </c>
      <c r="BH86" s="18">
        <f>IF(BH$5&gt;$G$4,0,SUMIFS(Fluxo!$O:$O,Fluxo!$U:$U,"&gt;"&amp;BG$5,Fluxo!$U:$U,"&lt;="&amp;BH$5,Fluxo!$D:$D,$D86,Fluxo!$E:$E,"&lt;&gt;"&amp;"PERMUTANTE"))</f>
        <v>0</v>
      </c>
      <c r="BI86" s="18">
        <f>IF(BI$5&gt;$G$4,0,SUMIFS(Fluxo!$O:$O,Fluxo!$U:$U,"&gt;"&amp;BH$5,Fluxo!$U:$U,"&lt;="&amp;BI$5,Fluxo!$D:$D,$D86,Fluxo!$E:$E,"&lt;&gt;"&amp;"PERMUTANTE"))</f>
        <v>0</v>
      </c>
      <c r="BJ86" s="18">
        <f>IF(BJ$5&gt;$G$4,0,SUMIFS(Fluxo!$O:$O,Fluxo!$U:$U,"&gt;"&amp;BI$5,Fluxo!$U:$U,"&lt;="&amp;BJ$5,Fluxo!$D:$D,$D86,Fluxo!$E:$E,"&lt;&gt;"&amp;"PERMUTANTE"))</f>
        <v>0</v>
      </c>
      <c r="BK86" s="18">
        <f>IF(BK$5&gt;$G$4,0,SUMIFS(Fluxo!$O:$O,Fluxo!$U:$U,"&gt;"&amp;BJ$5,Fluxo!$U:$U,"&lt;="&amp;BK$5,Fluxo!$D:$D,$D86,Fluxo!$E:$E,"&lt;&gt;"&amp;"PERMUTANTE"))</f>
        <v>0</v>
      </c>
      <c r="BL86" s="18">
        <f>IF(BL$5&gt;$G$4,0,SUMIFS(Fluxo!$O:$O,Fluxo!$U:$U,"&gt;"&amp;BK$5,Fluxo!$U:$U,"&lt;="&amp;BL$5,Fluxo!$D:$D,$D86,Fluxo!$E:$E,"&lt;&gt;"&amp;"PERMUTANTE"))</f>
        <v>0</v>
      </c>
      <c r="BM86" s="18">
        <f>IF(BM$5&gt;$G$4,0,SUMIFS(Fluxo!$O:$O,Fluxo!$U:$U,"&gt;"&amp;BL$5,Fluxo!$U:$U,"&lt;="&amp;BM$5,Fluxo!$D:$D,$D86,Fluxo!$E:$E,"&lt;&gt;"&amp;"PERMUTANTE"))</f>
        <v>0</v>
      </c>
      <c r="BN86" s="18">
        <f>IF(BN$5&gt;$G$4,0,SUMIFS(Fluxo!$O:$O,Fluxo!$U:$U,"&gt;"&amp;BM$5,Fluxo!$U:$U,"&lt;="&amp;BN$5,Fluxo!$D:$D,$D86,Fluxo!$E:$E,"&lt;&gt;"&amp;"PERMUTANTE"))</f>
        <v>0</v>
      </c>
      <c r="BO86" s="18">
        <f>IF(BO$5&gt;$G$4,0,SUMIFS(Fluxo!$O:$O,Fluxo!$U:$U,"&gt;"&amp;BN$5,Fluxo!$U:$U,"&lt;="&amp;BO$5,Fluxo!$D:$D,$D86,Fluxo!$E:$E,"&lt;&gt;"&amp;"PERMUTANTE"))</f>
        <v>0</v>
      </c>
      <c r="BP86" s="18">
        <f>IF(BP$5&gt;$G$4,0,SUMIFS(Fluxo!$O:$O,Fluxo!$U:$U,"&gt;"&amp;BO$5,Fluxo!$U:$U,"&lt;="&amp;BP$5,Fluxo!$D:$D,$D86,Fluxo!$E:$E,"&lt;&gt;"&amp;"PERMUTANTE"))</f>
        <v>0</v>
      </c>
      <c r="BQ86" s="18">
        <f>IF(BQ$5&gt;$G$4,0,SUMIFS(Fluxo!$O:$O,Fluxo!$U:$U,"&gt;"&amp;BP$5,Fluxo!$U:$U,"&lt;="&amp;BQ$5,Fluxo!$D:$D,$D86,Fluxo!$E:$E,"&lt;&gt;"&amp;"PERMUTANTE"))</f>
        <v>0</v>
      </c>
      <c r="BR86" s="18">
        <f>IF(BR$5&gt;$G$4,0,SUMIFS(Fluxo!$O:$O,Fluxo!$U:$U,"&gt;"&amp;BQ$5,Fluxo!$U:$U,"&lt;="&amp;BR$5,Fluxo!$D:$D,$D86,Fluxo!$E:$E,"&lt;&gt;"&amp;"PERMUTANTE"))</f>
        <v>0</v>
      </c>
      <c r="BS86" s="18">
        <f>IF(BS$5&gt;$G$4,0,SUMIFS(Fluxo!$O:$O,Fluxo!$U:$U,"&gt;"&amp;BR$5,Fluxo!$U:$U,"&lt;="&amp;BS$5,Fluxo!$D:$D,$D86,Fluxo!$E:$E,"&lt;&gt;"&amp;"PERMUTANTE"))</f>
        <v>0</v>
      </c>
      <c r="BT86" s="18">
        <f>IF(BT$5&gt;$G$4,0,SUMIFS(Fluxo!$O:$O,Fluxo!$U:$U,"&gt;"&amp;BS$5,Fluxo!$U:$U,"&lt;="&amp;BT$5,Fluxo!$D:$D,$D86,Fluxo!$E:$E,"&lt;&gt;"&amp;"PERMUTANTE"))</f>
        <v>0</v>
      </c>
      <c r="BU86" s="18">
        <f>IF(BU$5&gt;$G$4,0,SUMIFS(Fluxo!$O:$O,Fluxo!$U:$U,"&gt;"&amp;BT$5,Fluxo!$U:$U,"&lt;="&amp;BU$5,Fluxo!$D:$D,$D86,Fluxo!$E:$E,"&lt;&gt;"&amp;"PERMUTANTE"))</f>
        <v>0</v>
      </c>
      <c r="BV86" s="18">
        <f>IF(BV$5&gt;$G$4,0,SUMIFS(Fluxo!$O:$O,Fluxo!$U:$U,"&gt;"&amp;BU$5,Fluxo!$U:$U,"&lt;="&amp;BV$5,Fluxo!$D:$D,$D86,Fluxo!$E:$E,"&lt;&gt;"&amp;"PERMUTANTE"))</f>
        <v>0</v>
      </c>
      <c r="BW86" s="18">
        <f>IF(BW$5&gt;$G$4,0,SUMIFS(Fluxo!$O:$O,Fluxo!$U:$U,"&gt;"&amp;BV$5,Fluxo!$U:$U,"&lt;="&amp;BW$5,Fluxo!$D:$D,$D86,Fluxo!$E:$E,"&lt;&gt;"&amp;"PERMUTANTE"))</f>
        <v>0</v>
      </c>
      <c r="BX86" s="18">
        <f>IF(BX$5&gt;$G$4,0,SUMIFS(Fluxo!$O:$O,Fluxo!$U:$U,"&gt;"&amp;BW$5,Fluxo!$U:$U,"&lt;="&amp;BX$5,Fluxo!$D:$D,$D86,Fluxo!$E:$E,"&lt;&gt;"&amp;"PERMUTANTE"))</f>
        <v>0</v>
      </c>
      <c r="BY86" s="18">
        <f>IF(BY$5&gt;$G$4,0,SUMIFS(Fluxo!$O:$O,Fluxo!$U:$U,"&gt;"&amp;BX$5,Fluxo!$U:$U,"&lt;="&amp;BY$5,Fluxo!$D:$D,$D86,Fluxo!$E:$E,"&lt;&gt;"&amp;"PERMUTANTE"))</f>
        <v>0</v>
      </c>
      <c r="BZ86" s="18">
        <f>IF(BZ$5&gt;$G$4,0,SUMIFS(Fluxo!$O:$O,Fluxo!$U:$U,"&gt;"&amp;BY$5,Fluxo!$U:$U,"&lt;="&amp;BZ$5,Fluxo!$D:$D,$D86,Fluxo!$E:$E,"&lt;&gt;"&amp;"PERMUTANTE"))</f>
        <v>0</v>
      </c>
      <c r="CA86" s="18">
        <f>IF(CA$5&gt;$G$4,0,SUMIFS(Fluxo!$O:$O,Fluxo!$U:$U,"&gt;"&amp;BZ$5,Fluxo!$U:$U,"&lt;="&amp;CA$5,Fluxo!$D:$D,$D86,Fluxo!$E:$E,"&lt;&gt;"&amp;"PERMUTANTE"))</f>
        <v>0</v>
      </c>
      <c r="CB86" s="18">
        <f>IF(CB$5&gt;$G$4,0,SUMIFS(Fluxo!$O:$O,Fluxo!$U:$U,"&gt;"&amp;CA$5,Fluxo!$U:$U,"&lt;="&amp;CB$5,Fluxo!$D:$D,$D86,Fluxo!$E:$E,"&lt;&gt;"&amp;"PERMUTANTE"))</f>
        <v>0</v>
      </c>
      <c r="CC86" s="18">
        <f>IF(CC$5&gt;$G$4,0,SUMIFS(Fluxo!$O:$O,Fluxo!$U:$U,"&gt;"&amp;CB$5,Fluxo!$U:$U,"&lt;="&amp;CC$5,Fluxo!$D:$D,$D86,Fluxo!$E:$E,"&lt;&gt;"&amp;"PERMUTANTE"))</f>
        <v>0</v>
      </c>
      <c r="CD86" s="18">
        <f>IF(CD$5&gt;$G$4,0,SUMIFS(Fluxo!$O:$O,Fluxo!$U:$U,"&gt;"&amp;CC$5,Fluxo!$U:$U,"&lt;="&amp;CD$5,Fluxo!$D:$D,$D86,Fluxo!$E:$E,"&lt;&gt;"&amp;"PERMUTANTE"))</f>
        <v>0</v>
      </c>
      <c r="CE86" s="18">
        <f>IF(CE$5&gt;$G$4,0,SUMIFS(Fluxo!$O:$O,Fluxo!$U:$U,"&gt;"&amp;CD$5,Fluxo!$U:$U,"&lt;="&amp;CE$5,Fluxo!$D:$D,$D86,Fluxo!$E:$E,"&lt;&gt;"&amp;"PERMUTANTE"))</f>
        <v>0</v>
      </c>
      <c r="CF86" s="18">
        <f>IF(CF$5&gt;$G$4,0,SUMIFS(Fluxo!$O:$O,Fluxo!$U:$U,"&gt;"&amp;CE$5,Fluxo!$U:$U,"&lt;="&amp;CF$5,Fluxo!$D:$D,$D86,Fluxo!$E:$E,"&lt;&gt;"&amp;"PERMUTANTE"))</f>
        <v>0</v>
      </c>
      <c r="CG86" s="18">
        <f>IF(CG$5&gt;$G$4,0,SUMIFS(Fluxo!$O:$O,Fluxo!$U:$U,"&gt;"&amp;CF$5,Fluxo!$U:$U,"&lt;="&amp;CG$5,Fluxo!$D:$D,$D86,Fluxo!$E:$E,"&lt;&gt;"&amp;"PERMUTANTE"))</f>
        <v>0</v>
      </c>
      <c r="CH86" s="18">
        <f>IF(CH$5&gt;$G$4,0,SUMIFS(Fluxo!$O:$O,Fluxo!$U:$U,"&gt;"&amp;CG$5,Fluxo!$U:$U,"&lt;="&amp;CH$5,Fluxo!$D:$D,$D86,Fluxo!$E:$E,"&lt;&gt;"&amp;"PERMUTANTE"))</f>
        <v>0</v>
      </c>
      <c r="CI86" s="18">
        <f>IF(CI$5&gt;$G$4,0,SUMIFS(Fluxo!$O:$O,Fluxo!$U:$U,"&gt;"&amp;CH$5,Fluxo!$U:$U,"&lt;="&amp;CI$5,Fluxo!$D:$D,$D86,Fluxo!$E:$E,"&lt;&gt;"&amp;"PERMUTANTE"))</f>
        <v>0</v>
      </c>
      <c r="CJ86" s="18">
        <f>IF(CJ$5&gt;$G$4,0,SUMIFS(Fluxo!$O:$O,Fluxo!$U:$U,"&gt;"&amp;CI$5,Fluxo!$U:$U,"&lt;="&amp;CJ$5,Fluxo!$D:$D,$D86,Fluxo!$E:$E,"&lt;&gt;"&amp;"PERMUTANTE"))</f>
        <v>0</v>
      </c>
      <c r="CK86" s="18">
        <f>IF(CK$5&gt;$G$4,0,SUMIFS(Fluxo!$O:$O,Fluxo!$U:$U,"&gt;"&amp;CJ$5,Fluxo!$U:$U,"&lt;="&amp;CK$5,Fluxo!$D:$D,$D86,Fluxo!$E:$E,"&lt;&gt;"&amp;"PERMUTANTE"))</f>
        <v>0</v>
      </c>
      <c r="CL86" s="18">
        <f>IF(CL$5&gt;$G$4,0,SUMIFS(Fluxo!$O:$O,Fluxo!$U:$U,"&gt;"&amp;CK$5,Fluxo!$U:$U,"&lt;="&amp;CL$5,Fluxo!$D:$D,$D86,Fluxo!$E:$E,"&lt;&gt;"&amp;"PERMUTANTE"))</f>
        <v>0</v>
      </c>
      <c r="CM86" s="18">
        <f>IF(CM$5&gt;$G$4,0,SUMIFS(Fluxo!$O:$O,Fluxo!$U:$U,"&gt;"&amp;CL$5,Fluxo!$U:$U,"&lt;="&amp;CM$5,Fluxo!$D:$D,$D86,Fluxo!$E:$E,"&lt;&gt;"&amp;"PERMUTANTE"))</f>
        <v>0</v>
      </c>
      <c r="CN86" s="18">
        <f>IF(CN$5&gt;$G$4,0,SUMIFS(Fluxo!$O:$O,Fluxo!$U:$U,"&gt;"&amp;CM$5,Fluxo!$U:$U,"&lt;="&amp;CN$5,Fluxo!$D:$D,$D86,Fluxo!$E:$E,"&lt;&gt;"&amp;"PERMUTANTE"))</f>
        <v>0</v>
      </c>
      <c r="CO86" s="18">
        <f>IF(CO$5&gt;$G$4,0,SUMIFS(Fluxo!$O:$O,Fluxo!$U:$U,"&gt;"&amp;CN$5,Fluxo!$U:$U,"&lt;="&amp;CO$5,Fluxo!$D:$D,$D86,Fluxo!$E:$E,"&lt;&gt;"&amp;"PERMUTANTE"))</f>
        <v>0</v>
      </c>
      <c r="CP86" s="18">
        <f>IF(CP$5&gt;$G$4,0,SUMIFS(Fluxo!$O:$O,Fluxo!$U:$U,"&gt;"&amp;CO$5,Fluxo!$U:$U,"&lt;="&amp;CP$5,Fluxo!$D:$D,$D86,Fluxo!$E:$E,"&lt;&gt;"&amp;"PERMUTANTE"))</f>
        <v>0</v>
      </c>
      <c r="CQ86" s="18">
        <f>IF(CQ$5&gt;$G$4,0,SUMIFS(Fluxo!$O:$O,Fluxo!$U:$U,"&gt;"&amp;CP$5,Fluxo!$U:$U,"&lt;="&amp;CQ$5,Fluxo!$D:$D,$D86,Fluxo!$E:$E,"&lt;&gt;"&amp;"PERMUTANTE"))</f>
        <v>0</v>
      </c>
      <c r="CR86" s="18">
        <f>IF(CR$5&gt;$G$4,0,SUMIFS(Fluxo!$O:$O,Fluxo!$U:$U,"&gt;"&amp;CQ$5,Fluxo!$U:$U,"&lt;="&amp;CR$5,Fluxo!$D:$D,$D86,Fluxo!$E:$E,"&lt;&gt;"&amp;"PERMUTANTE"))</f>
        <v>0</v>
      </c>
      <c r="CS86" s="18">
        <f>IF(CS$5&gt;$G$4,0,SUMIFS(Fluxo!$O:$O,Fluxo!$U:$U,"&gt;"&amp;CR$5,Fluxo!$U:$U,"&lt;="&amp;CS$5,Fluxo!$D:$D,$D86,Fluxo!$E:$E,"&lt;&gt;"&amp;"PERMUTANTE"))</f>
        <v>0</v>
      </c>
      <c r="CT86" s="18">
        <f>IF(CT$5&gt;$G$4,0,SUMIFS(Fluxo!$O:$O,Fluxo!$U:$U,"&gt;"&amp;CS$5,Fluxo!$U:$U,"&lt;="&amp;CT$5,Fluxo!$D:$D,$D86,Fluxo!$E:$E,"&lt;&gt;"&amp;"PERMUTANTE"))</f>
        <v>0</v>
      </c>
      <c r="CU86" s="18">
        <f>IF(CU$5&gt;$G$4,0,SUMIFS(Fluxo!$O:$O,Fluxo!$U:$U,"&gt;"&amp;CT$5,Fluxo!$U:$U,"&lt;="&amp;CU$5,Fluxo!$D:$D,$D86,Fluxo!$E:$E,"&lt;&gt;"&amp;"PERMUTANTE"))</f>
        <v>0</v>
      </c>
      <c r="CV86" s="18">
        <f>IF(CV$5&gt;$G$4,0,SUMIFS(Fluxo!$O:$O,Fluxo!$U:$U,"&gt;"&amp;CU$5,Fluxo!$U:$U,"&lt;="&amp;CV$5,Fluxo!$D:$D,$D86,Fluxo!$E:$E,"&lt;&gt;"&amp;"PERMUTANTE"))</f>
        <v>0</v>
      </c>
      <c r="CW86" s="18">
        <f>IF(CW$5&gt;$G$4,0,SUMIFS(Fluxo!$O:$O,Fluxo!$U:$U,"&gt;"&amp;CV$5,Fluxo!$U:$U,"&lt;="&amp;CW$5,Fluxo!$D:$D,$D86,Fluxo!$E:$E,"&lt;&gt;"&amp;"PERMUTANTE"))</f>
        <v>0</v>
      </c>
      <c r="CX86" s="18">
        <f>IF(CX$5&gt;$G$4,0,SUMIFS(Fluxo!$O:$O,Fluxo!$U:$U,"&gt;"&amp;CW$5,Fluxo!$U:$U,"&lt;="&amp;CX$5,Fluxo!$D:$D,$D86,Fluxo!$E:$E,"&lt;&gt;"&amp;"PERMUTANTE"))</f>
        <v>0</v>
      </c>
      <c r="CY86" s="18">
        <f>IF(CY$5&gt;$G$4,0,SUMIFS(Fluxo!$O:$O,Fluxo!$U:$U,"&gt;"&amp;CX$5,Fluxo!$U:$U,"&lt;="&amp;CY$5,Fluxo!$D:$D,$D86,Fluxo!$E:$E,"&lt;&gt;"&amp;"PERMUTANTE"))</f>
        <v>0</v>
      </c>
      <c r="CZ86" s="18">
        <f>IF(CZ$5&gt;$G$4,0,SUMIFS(Fluxo!$O:$O,Fluxo!$U:$U,"&gt;"&amp;CY$5,Fluxo!$U:$U,"&lt;="&amp;CZ$5,Fluxo!$D:$D,$D86,Fluxo!$E:$E,"&lt;&gt;"&amp;"PERMUTANTE"))</f>
        <v>0</v>
      </c>
      <c r="DA86" s="18">
        <f>IF(DA$5&gt;$G$4,0,SUMIFS(Fluxo!$O:$O,Fluxo!$U:$U,"&gt;"&amp;CZ$5,Fluxo!$U:$U,"&lt;="&amp;DA$5,Fluxo!$D:$D,$D86,Fluxo!$E:$E,"&lt;&gt;"&amp;"PERMUTANTE"))</f>
        <v>0</v>
      </c>
      <c r="DB86" s="18">
        <f>IF(DB$5&gt;$G$4,0,SUMIFS(Fluxo!$O:$O,Fluxo!$U:$U,"&gt;"&amp;DA$5,Fluxo!$U:$U,"&lt;="&amp;DB$5,Fluxo!$D:$D,$D86,Fluxo!$E:$E,"&lt;&gt;"&amp;"PERMUTANTE"))</f>
        <v>0</v>
      </c>
      <c r="DC86" s="18">
        <f>IF(DC$5&gt;$G$4,0,SUMIFS(Fluxo!$O:$O,Fluxo!$U:$U,"&gt;"&amp;DB$5,Fluxo!$U:$U,"&lt;="&amp;DC$5,Fluxo!$D:$D,$D86,Fluxo!$E:$E,"&lt;&gt;"&amp;"PERMUTANTE"))</f>
        <v>0</v>
      </c>
      <c r="DD86" s="18">
        <f>IF(DD$5&gt;$G$4,0,SUMIFS(Fluxo!$O:$O,Fluxo!$U:$U,"&gt;"&amp;DC$5,Fluxo!$U:$U,"&lt;="&amp;DD$5,Fluxo!$D:$D,$D86,Fluxo!$E:$E,"&lt;&gt;"&amp;"PERMUTANTE"))</f>
        <v>0</v>
      </c>
      <c r="DE86" s="18">
        <f>IF(DE$5&gt;$G$4,0,SUMIFS(Fluxo!$O:$O,Fluxo!$U:$U,"&gt;"&amp;DD$5,Fluxo!$U:$U,"&lt;="&amp;DE$5,Fluxo!$D:$D,$D86,Fluxo!$E:$E,"&lt;&gt;"&amp;"PERMUTANTE"))</f>
        <v>0</v>
      </c>
      <c r="DF86" s="18">
        <f>IF(DF$5&gt;$G$4,0,SUMIFS(Fluxo!$O:$O,Fluxo!$U:$U,"&gt;"&amp;DE$5,Fluxo!$U:$U,"&lt;="&amp;DF$5,Fluxo!$D:$D,$D86,Fluxo!$E:$E,"&lt;&gt;"&amp;"PERMUTANTE"))</f>
        <v>0</v>
      </c>
      <c r="DG86" s="18">
        <f>IF(DG$5&gt;$G$4,0,SUMIFS(Fluxo!$O:$O,Fluxo!$U:$U,"&gt;"&amp;DF$5,Fluxo!$U:$U,"&lt;="&amp;DG$5,Fluxo!$D:$D,$D86,Fluxo!$E:$E,"&lt;&gt;"&amp;"PERMUTANTE"))</f>
        <v>0</v>
      </c>
      <c r="DH86" s="18">
        <f>IF(DH$5&gt;$G$4,0,SUMIFS(Fluxo!$O:$O,Fluxo!$U:$U,"&gt;"&amp;DG$5,Fluxo!$U:$U,"&lt;="&amp;DH$5,Fluxo!$D:$D,$D86,Fluxo!$E:$E,"&lt;&gt;"&amp;"PERMUTANTE"))</f>
        <v>0</v>
      </c>
      <c r="DI86" s="18">
        <f>IF(DI$5&gt;$G$4,0,SUMIFS(Fluxo!$O:$O,Fluxo!$U:$U,"&gt;"&amp;DH$5,Fluxo!$U:$U,"&lt;="&amp;DI$5,Fluxo!$D:$D,$D86,Fluxo!$E:$E,"&lt;&gt;"&amp;"PERMUTANTE"))</f>
        <v>0</v>
      </c>
      <c r="DJ86" s="18">
        <f>IF(DJ$5&gt;$G$4,0,SUMIFS(Fluxo!$O:$O,Fluxo!$U:$U,"&gt;"&amp;DI$5,Fluxo!$U:$U,"&lt;="&amp;DJ$5,Fluxo!$D:$D,$D86,Fluxo!$E:$E,"&lt;&gt;"&amp;"PERMUTANTE"))</f>
        <v>0</v>
      </c>
      <c r="DK86" s="18">
        <f>IF(DK$5&gt;$G$4,0,SUMIFS(Fluxo!$O:$O,Fluxo!$U:$U,"&gt;"&amp;DJ$5,Fluxo!$U:$U,"&lt;="&amp;DK$5,Fluxo!$D:$D,$D86,Fluxo!$E:$E,"&lt;&gt;"&amp;"PERMUTANTE"))</f>
        <v>0</v>
      </c>
      <c r="DL86" s="18">
        <f>IF(DL$5&gt;$G$4,0,SUMIFS(Fluxo!$O:$O,Fluxo!$U:$U,"&gt;"&amp;DK$5,Fluxo!$U:$U,"&lt;="&amp;DL$5,Fluxo!$D:$D,$D86,Fluxo!$E:$E,"&lt;&gt;"&amp;"PERMUTANTE"))</f>
        <v>0</v>
      </c>
      <c r="DM86" s="18">
        <f>IF(DM$5&gt;$G$4,0,SUMIFS(Fluxo!$O:$O,Fluxo!$U:$U,"&gt;"&amp;DL$5,Fluxo!$U:$U,"&lt;="&amp;DM$5,Fluxo!$D:$D,$D86,Fluxo!$E:$E,"&lt;&gt;"&amp;"PERMUTANTE"))</f>
        <v>0</v>
      </c>
      <c r="DN86" s="18">
        <f>IF(DN$5&gt;$G$4,0,SUMIFS(Fluxo!$O:$O,Fluxo!$U:$U,"&gt;"&amp;DM$5,Fluxo!$U:$U,"&lt;="&amp;DN$5,Fluxo!$D:$D,$D86,Fluxo!$E:$E,"&lt;&gt;"&amp;"PERMUTANTE"))</f>
        <v>0</v>
      </c>
      <c r="DO86" s="18">
        <f>IF(DO$5&gt;$G$4,0,SUMIFS(Fluxo!$O:$O,Fluxo!$U:$U,"&gt;"&amp;DN$5,Fluxo!$U:$U,"&lt;="&amp;DO$5,Fluxo!$D:$D,$D86,Fluxo!$E:$E,"&lt;&gt;"&amp;"PERMUTANTE"))</f>
        <v>0</v>
      </c>
      <c r="DP86" s="18">
        <f>IF(DP$5&gt;$G$4,0,SUMIFS(Fluxo!$O:$O,Fluxo!$U:$U,"&gt;"&amp;DO$5,Fluxo!$U:$U,"&lt;="&amp;DP$5,Fluxo!$D:$D,$D86,Fluxo!$E:$E,"&lt;&gt;"&amp;"PERMUTANTE"))</f>
        <v>0</v>
      </c>
      <c r="DQ86" s="18">
        <f>IF(DQ$5&gt;$G$4,0,SUMIFS(Fluxo!$O:$O,Fluxo!$U:$U,"&gt;"&amp;DP$5,Fluxo!$U:$U,"&lt;="&amp;DQ$5,Fluxo!$D:$D,$D86,Fluxo!$E:$E,"&lt;&gt;"&amp;"PERMUTANTE"))</f>
        <v>0</v>
      </c>
      <c r="DR86" s="18">
        <f>IF(DR$5&gt;$G$4,0,SUMIFS(Fluxo!$O:$O,Fluxo!$U:$U,"&gt;"&amp;DQ$5,Fluxo!$U:$U,"&lt;="&amp;DR$5,Fluxo!$D:$D,$D86,Fluxo!$E:$E,"&lt;&gt;"&amp;"PERMUTANTE"))</f>
        <v>0</v>
      </c>
      <c r="DS86" s="18">
        <f>IF(DS$5&gt;$G$4,0,SUMIFS(Fluxo!$O:$O,Fluxo!$U:$U,"&gt;"&amp;DR$5,Fluxo!$U:$U,"&lt;="&amp;DS$5,Fluxo!$D:$D,$D86,Fluxo!$E:$E,"&lt;&gt;"&amp;"PERMUTANTE"))</f>
        <v>0</v>
      </c>
      <c r="DT86" s="18">
        <f>IF(DT$5&gt;$G$4,0,SUMIFS(Fluxo!$O:$O,Fluxo!$U:$U,"&gt;"&amp;DS$5,Fluxo!$U:$U,"&lt;="&amp;DT$5,Fluxo!$D:$D,$D86,Fluxo!$E:$E,"&lt;&gt;"&amp;"PERMUTANTE"))</f>
        <v>0</v>
      </c>
      <c r="DU86" s="18">
        <f>IF(DU$5&gt;$G$4,0,SUMIFS(Fluxo!$O:$O,Fluxo!$U:$U,"&gt;"&amp;DT$5,Fluxo!$U:$U,"&lt;="&amp;DU$5,Fluxo!$D:$D,$D86,Fluxo!$E:$E,"&lt;&gt;"&amp;"PERMUTANTE"))</f>
        <v>0</v>
      </c>
      <c r="DV86" s="18">
        <f>IF(DV$5&gt;$G$4,0,SUMIFS(Fluxo!$O:$O,Fluxo!$U:$U,"&gt;"&amp;DU$5,Fluxo!$U:$U,"&lt;="&amp;DV$5,Fluxo!$D:$D,$D86,Fluxo!$E:$E,"&lt;&gt;"&amp;"PERMUTANTE"))</f>
        <v>0</v>
      </c>
      <c r="DW86" s="18">
        <f>IF(DW$5&gt;$G$4,0,SUMIFS(Fluxo!$O:$O,Fluxo!$U:$U,"&gt;"&amp;DV$5,Fluxo!$U:$U,"&lt;="&amp;DW$5,Fluxo!$D:$D,$D86,Fluxo!$E:$E,"&lt;&gt;"&amp;"PERMUTANTE"))</f>
        <v>0</v>
      </c>
      <c r="DX86" s="18">
        <f>IF(DX$5&gt;$G$4,0,SUMIFS(Fluxo!$O:$O,Fluxo!$U:$U,"&gt;"&amp;DW$5,Fluxo!$U:$U,"&lt;="&amp;DX$5,Fluxo!$D:$D,$D86,Fluxo!$E:$E,"&lt;&gt;"&amp;"PERMUTANTE"))</f>
        <v>0</v>
      </c>
      <c r="DY86" s="18">
        <f>IF(DY$5&gt;$G$4,0,SUMIFS(Fluxo!$O:$O,Fluxo!$U:$U,"&gt;"&amp;DX$5,Fluxo!$U:$U,"&lt;="&amp;DY$5,Fluxo!$D:$D,$D86,Fluxo!$E:$E,"&lt;&gt;"&amp;"PERMUTANTE"))</f>
        <v>0</v>
      </c>
      <c r="DZ86" s="18">
        <f>IF(DZ$5&gt;$G$4,0,SUMIFS(Fluxo!$O:$O,Fluxo!$U:$U,"&gt;"&amp;DY$5,Fluxo!$U:$U,"&lt;="&amp;DZ$5,Fluxo!$D:$D,$D86,Fluxo!$E:$E,"&lt;&gt;"&amp;"PERMUTANTE"))</f>
        <v>0</v>
      </c>
      <c r="EA86" s="18">
        <f>IF(EA$5&gt;$G$4,0,SUMIFS(Fluxo!$O:$O,Fluxo!$U:$U,"&gt;"&amp;DZ$5,Fluxo!$U:$U,"&lt;="&amp;EA$5,Fluxo!$D:$D,$D86,Fluxo!$E:$E,"&lt;&gt;"&amp;"PERMUTANTE"))</f>
        <v>0</v>
      </c>
      <c r="EB86" s="18">
        <f>IF(EB$5&gt;$G$4,0,SUMIFS(Fluxo!$O:$O,Fluxo!$U:$U,"&gt;"&amp;EA$5,Fluxo!$U:$U,"&lt;="&amp;EB$5,Fluxo!$D:$D,$D86,Fluxo!$E:$E,"&lt;&gt;"&amp;"PERMUTANTE"))</f>
        <v>0</v>
      </c>
      <c r="EC86" s="18">
        <f>IF(EC$5&gt;$G$4,0,SUMIFS(Fluxo!$O:$O,Fluxo!$U:$U,"&gt;"&amp;EB$5,Fluxo!$U:$U,"&lt;="&amp;EC$5,Fluxo!$D:$D,$D86,Fluxo!$E:$E,"&lt;&gt;"&amp;"PERMUTANTE"))</f>
        <v>0</v>
      </c>
      <c r="ED86" s="18">
        <f>IF(ED$5&gt;$G$4,0,SUMIFS(Fluxo!$O:$O,Fluxo!$U:$U,"&gt;"&amp;EC$5,Fluxo!$U:$U,"&lt;="&amp;ED$5,Fluxo!$D:$D,$D86,Fluxo!$E:$E,"&lt;&gt;"&amp;"PERMUTANTE"))</f>
        <v>0</v>
      </c>
      <c r="EE86" s="18">
        <f>IF(EE$5&gt;$G$4,0,SUMIFS(Fluxo!$O:$O,Fluxo!$U:$U,"&gt;"&amp;ED$5,Fluxo!$U:$U,"&lt;="&amp;EE$5,Fluxo!$D:$D,$D86,Fluxo!$E:$E,"&lt;&gt;"&amp;"PERMUTANTE"))</f>
        <v>0</v>
      </c>
      <c r="EF86" s="18">
        <f>IF(EF$5&gt;$G$4,0,SUMIFS(Fluxo!$O:$O,Fluxo!$U:$U,"&gt;"&amp;EE$5,Fluxo!$U:$U,"&lt;="&amp;EF$5,Fluxo!$D:$D,$D86,Fluxo!$E:$E,"&lt;&gt;"&amp;"PERMUTANTE"))</f>
        <v>0</v>
      </c>
      <c r="EG86" s="18">
        <f>IF(EG$5&gt;$G$4,0,SUMIFS(Fluxo!$O:$O,Fluxo!$U:$U,"&gt;"&amp;EF$5,Fluxo!$U:$U,"&lt;="&amp;EG$5,Fluxo!$D:$D,$D86,Fluxo!$E:$E,"&lt;&gt;"&amp;"PERMUTANTE"))</f>
        <v>0</v>
      </c>
      <c r="EH86" s="18">
        <f>IF(EH$5&gt;$G$4,0,SUMIFS(Fluxo!$O:$O,Fluxo!$U:$U,"&gt;"&amp;EG$5,Fluxo!$U:$U,"&lt;="&amp;EH$5,Fluxo!$D:$D,$D86,Fluxo!$E:$E,"&lt;&gt;"&amp;"PERMUTANTE"))</f>
        <v>0</v>
      </c>
      <c r="EI86" s="18">
        <f>IF(EI$5&gt;$G$4,0,SUMIFS(Fluxo!$O:$O,Fluxo!$U:$U,"&gt;"&amp;EH$5,Fluxo!$U:$U,"&lt;="&amp;EI$5,Fluxo!$D:$D,$D86,Fluxo!$E:$E,"&lt;&gt;"&amp;"PERMUTANTE"))</f>
        <v>0</v>
      </c>
      <c r="EJ86" s="18">
        <f>IF(EJ$5&gt;$G$4,0,SUMIFS(Fluxo!$O:$O,Fluxo!$U:$U,"&gt;"&amp;EI$5,Fluxo!$U:$U,"&lt;="&amp;EJ$5,Fluxo!$D:$D,$D86,Fluxo!$E:$E,"&lt;&gt;"&amp;"PERMUTANTE"))</f>
        <v>0</v>
      </c>
      <c r="EK86" s="18">
        <f>IF(EK$5&gt;$G$4,0,SUMIFS(Fluxo!$O:$O,Fluxo!$U:$U,"&gt;"&amp;EJ$5,Fluxo!$U:$U,"&lt;="&amp;EK$5,Fluxo!$D:$D,$D86,Fluxo!$E:$E,"&lt;&gt;"&amp;"PERMUTANTE"))</f>
        <v>0</v>
      </c>
      <c r="EL86" s="18">
        <f>IF(EL$5&gt;$G$4,0,SUMIFS(Fluxo!$O:$O,Fluxo!$U:$U,"&gt;"&amp;EK$5,Fluxo!$U:$U,"&lt;="&amp;EL$5,Fluxo!$D:$D,$D86,Fluxo!$E:$E,"&lt;&gt;"&amp;"PERMUTANTE"))</f>
        <v>0</v>
      </c>
      <c r="EM86" s="18">
        <f>IF(EM$5&gt;$G$4,0,SUMIFS(Fluxo!$O:$O,Fluxo!$U:$U,"&gt;"&amp;EL$5,Fluxo!$U:$U,"&lt;="&amp;EM$5,Fluxo!$D:$D,$D86,Fluxo!$E:$E,"&lt;&gt;"&amp;"PERMUTANTE"))</f>
        <v>0</v>
      </c>
      <c r="EN86" s="18">
        <f>IF(EN$5&gt;$G$4,0,SUMIFS(Fluxo!$O:$O,Fluxo!$U:$U,"&gt;"&amp;EM$5,Fluxo!$U:$U,"&lt;="&amp;EN$5,Fluxo!$D:$D,$D86,Fluxo!$E:$E,"&lt;&gt;"&amp;"PERMUTANTE"))</f>
        <v>0</v>
      </c>
      <c r="EO86" s="18">
        <f>IF(EO$5&gt;$G$4,0,SUMIFS(Fluxo!$O:$O,Fluxo!$U:$U,"&gt;"&amp;EN$5,Fluxo!$U:$U,"&lt;="&amp;EO$5,Fluxo!$D:$D,$D86,Fluxo!$E:$E,"&lt;&gt;"&amp;"PERMUTANTE"))</f>
        <v>0</v>
      </c>
      <c r="EP86" s="18">
        <f>IF(EP$5&gt;$G$4,0,SUMIFS(Fluxo!$O:$O,Fluxo!$U:$U,"&gt;"&amp;EO$5,Fluxo!$U:$U,"&lt;="&amp;EP$5,Fluxo!$D:$D,$D86,Fluxo!$E:$E,"&lt;&gt;"&amp;"PERMUTANTE"))</f>
        <v>0</v>
      </c>
      <c r="EQ86" s="18">
        <f>IF(EQ$5&gt;$G$4,0,SUMIFS(Fluxo!$O:$O,Fluxo!$U:$U,"&gt;"&amp;EP$5,Fluxo!$U:$U,"&lt;="&amp;EQ$5,Fluxo!$D:$D,$D86,Fluxo!$E:$E,"&lt;&gt;"&amp;"PERMUTANTE"))</f>
        <v>0</v>
      </c>
      <c r="ER86" s="18">
        <f>IF(ER$5&gt;$G$4,0,SUMIFS(Fluxo!$O:$O,Fluxo!$U:$U,"&gt;"&amp;EQ$5,Fluxo!$U:$U,"&lt;="&amp;ER$5,Fluxo!$D:$D,$D86,Fluxo!$E:$E,"&lt;&gt;"&amp;"PERMUTANTE"))</f>
        <v>0</v>
      </c>
      <c r="ES86" s="18">
        <f>IF(ES$5&gt;$G$4,0,SUMIFS(Fluxo!$O:$O,Fluxo!$U:$U,"&gt;"&amp;ER$5,Fluxo!$U:$U,"&lt;="&amp;ES$5,Fluxo!$D:$D,$D86,Fluxo!$E:$E,"&lt;&gt;"&amp;"PERMUTANTE"))</f>
        <v>0</v>
      </c>
      <c r="ET86" s="18">
        <f>IF(ET$5&gt;$G$4,0,SUMIFS(Fluxo!$O:$O,Fluxo!$U:$U,"&gt;"&amp;ES$5,Fluxo!$U:$U,"&lt;="&amp;ET$5,Fluxo!$D:$D,$D86,Fluxo!$E:$E,"&lt;&gt;"&amp;"PERMUTANTE"))</f>
        <v>0</v>
      </c>
      <c r="EU86" s="18">
        <f>IF(EU$5&gt;$G$4,0,SUMIFS(Fluxo!$O:$O,Fluxo!$U:$U,"&gt;"&amp;ET$5,Fluxo!$U:$U,"&lt;="&amp;EU$5,Fluxo!$D:$D,$D86,Fluxo!$E:$E,"&lt;&gt;"&amp;"PERMUTANTE"))</f>
        <v>0</v>
      </c>
      <c r="EV86" s="18">
        <f>IF(EV$5&gt;$G$4,0,SUMIFS(Fluxo!$O:$O,Fluxo!$U:$U,"&gt;"&amp;EU$5,Fluxo!$U:$U,"&lt;="&amp;EV$5,Fluxo!$D:$D,$D86,Fluxo!$E:$E,"&lt;&gt;"&amp;"PERMUTANTE"))</f>
        <v>0</v>
      </c>
      <c r="EW86" s="18">
        <f>IF(EW$5&gt;$G$4,0,SUMIFS(Fluxo!$O:$O,Fluxo!$U:$U,"&gt;"&amp;EV$5,Fluxo!$U:$U,"&lt;="&amp;EW$5,Fluxo!$D:$D,$D86,Fluxo!$E:$E,"&lt;&gt;"&amp;"PERMUTANTE"))</f>
        <v>0</v>
      </c>
      <c r="EX86" s="18">
        <f>IF(EX$5&gt;$G$4,0,SUMIFS(Fluxo!$O:$O,Fluxo!$U:$U,"&gt;"&amp;EW$5,Fluxo!$U:$U,"&lt;="&amp;EX$5,Fluxo!$D:$D,$D86,Fluxo!$E:$E,"&lt;&gt;"&amp;"PERMUTANTE"))</f>
        <v>0</v>
      </c>
      <c r="EY86" s="18">
        <f>IF(EY$5&gt;$G$4,0,SUMIFS(Fluxo!$O:$O,Fluxo!$U:$U,"&gt;"&amp;EX$5,Fluxo!$U:$U,"&lt;="&amp;EY$5,Fluxo!$D:$D,$D86,Fluxo!$E:$E,"&lt;&gt;"&amp;"PERMUTANTE"))</f>
        <v>0</v>
      </c>
      <c r="EZ86" s="18">
        <f>IF(EZ$5&gt;$G$4,0,SUMIFS(Fluxo!$O:$O,Fluxo!$U:$U,"&gt;"&amp;EY$5,Fluxo!$U:$U,"&lt;="&amp;EZ$5,Fluxo!$D:$D,$D86,Fluxo!$E:$E,"&lt;&gt;"&amp;"PERMUTANTE"))</f>
        <v>0</v>
      </c>
      <c r="FA86" s="18">
        <f>IF(FA$5&gt;$G$4,0,SUMIFS(Fluxo!$O:$O,Fluxo!$U:$U,"&gt;"&amp;EZ$5,Fluxo!$U:$U,"&lt;="&amp;FA$5,Fluxo!$D:$D,$D86,Fluxo!$E:$E,"&lt;&gt;"&amp;"PERMUTANTE"))</f>
        <v>0</v>
      </c>
      <c r="FB86" s="18">
        <f>IF(FB$5&gt;$G$4,0,SUMIFS(Fluxo!$O:$O,Fluxo!$U:$U,"&gt;"&amp;FA$5,Fluxo!$U:$U,"&lt;="&amp;FB$5,Fluxo!$D:$D,$D86,Fluxo!$E:$E,"&lt;&gt;"&amp;"PERMUTANTE"))</f>
        <v>0</v>
      </c>
      <c r="FC86" s="18">
        <f>IF(FC$5&gt;$G$4,0,SUMIFS(Fluxo!$O:$O,Fluxo!$U:$U,"&gt;"&amp;FB$5,Fluxo!$U:$U,"&lt;="&amp;FC$5,Fluxo!$D:$D,$D86,Fluxo!$E:$E,"&lt;&gt;"&amp;"PERMUTANTE"))</f>
        <v>0</v>
      </c>
      <c r="FD86" s="18">
        <f>IF(FD$5&gt;$G$4,0,SUMIFS(Fluxo!$O:$O,Fluxo!$U:$U,"&gt;"&amp;FC$5,Fluxo!$U:$U,"&lt;="&amp;FD$5,Fluxo!$D:$D,$D86,Fluxo!$E:$E,"&lt;&gt;"&amp;"PERMUTANTE"))</f>
        <v>0</v>
      </c>
      <c r="FE86" s="18">
        <f>IF(FE$5&gt;$G$4,0,SUMIFS(Fluxo!$O:$O,Fluxo!$U:$U,"&gt;"&amp;FD$5,Fluxo!$U:$U,"&lt;="&amp;FE$5,Fluxo!$D:$D,$D86,Fluxo!$E:$E,"&lt;&gt;"&amp;"PERMUTANTE"))</f>
        <v>0</v>
      </c>
      <c r="FF86" s="18">
        <f>IF(FF$5&gt;$G$4,0,SUMIFS(Fluxo!$O:$O,Fluxo!$U:$U,"&gt;"&amp;FE$5,Fluxo!$U:$U,"&lt;="&amp;FF$5,Fluxo!$D:$D,$D86,Fluxo!$E:$E,"&lt;&gt;"&amp;"PERMUTANTE"))</f>
        <v>0</v>
      </c>
      <c r="FG86" s="18">
        <f>IF(FG$5&gt;$G$4,0,SUMIFS(Fluxo!$O:$O,Fluxo!$U:$U,"&gt;"&amp;FF$5,Fluxo!$U:$U,"&lt;="&amp;FG$5,Fluxo!$D:$D,$D86,Fluxo!$E:$E,"&lt;&gt;"&amp;"PERMUTANTE"))</f>
        <v>0</v>
      </c>
      <c r="FH86" s="18">
        <f>IF(FH$5&gt;$G$4,0,SUMIFS(Fluxo!$O:$O,Fluxo!$U:$U,"&gt;"&amp;FG$5,Fluxo!$U:$U,"&lt;="&amp;FH$5,Fluxo!$D:$D,$D86,Fluxo!$E:$E,"&lt;&gt;"&amp;"PERMUTANTE"))</f>
        <v>0</v>
      </c>
      <c r="FI86" s="18">
        <f>IF(FI$5&gt;$G$4,0,SUMIFS(Fluxo!$O:$O,Fluxo!$U:$U,"&gt;"&amp;FH$5,Fluxo!$U:$U,"&lt;="&amp;FI$5,Fluxo!$D:$D,$D86,Fluxo!$E:$E,"&lt;&gt;"&amp;"PERMUTANTE"))</f>
        <v>0</v>
      </c>
      <c r="FJ86" s="18">
        <f>IF(FJ$5&gt;$G$4,0,SUMIFS(Fluxo!$O:$O,Fluxo!$U:$U,"&gt;"&amp;FI$5,Fluxo!$U:$U,"&lt;="&amp;FJ$5,Fluxo!$D:$D,$D86,Fluxo!$E:$E,"&lt;&gt;"&amp;"PERMUTANTE"))</f>
        <v>0</v>
      </c>
      <c r="FK86" s="18">
        <f>IF(FK$5&gt;$G$4,0,SUMIFS(Fluxo!$O:$O,Fluxo!$U:$U,"&gt;"&amp;FJ$5,Fluxo!$U:$U,"&lt;="&amp;FK$5,Fluxo!$D:$D,$D86,Fluxo!$E:$E,"&lt;&gt;"&amp;"PERMUTANTE"))</f>
        <v>0</v>
      </c>
      <c r="FL86" s="18">
        <f>IF(FL$5&gt;$G$4,0,SUMIFS(Fluxo!$O:$O,Fluxo!$U:$U,"&gt;"&amp;FK$5,Fluxo!$U:$U,"&lt;="&amp;FL$5,Fluxo!$D:$D,$D86,Fluxo!$E:$E,"&lt;&gt;"&amp;"PERMUTANTE"))</f>
        <v>0</v>
      </c>
      <c r="FM86" s="18">
        <f>IF(FM$5&gt;$G$4,0,SUMIFS(Fluxo!$O:$O,Fluxo!$U:$U,"&gt;"&amp;FL$5,Fluxo!$U:$U,"&lt;="&amp;FM$5,Fluxo!$D:$D,$D86,Fluxo!$E:$E,"&lt;&gt;"&amp;"PERMUTANTE"))</f>
        <v>0</v>
      </c>
      <c r="FN86" s="18">
        <f>IF(FN$5&gt;$G$4,0,SUMIFS(Fluxo!$O:$O,Fluxo!$U:$U,"&gt;"&amp;FM$5,Fluxo!$U:$U,"&lt;="&amp;FN$5,Fluxo!$D:$D,$D86,Fluxo!$E:$E,"&lt;&gt;"&amp;"PERMUTANTE"))</f>
        <v>0</v>
      </c>
      <c r="FO86" s="18">
        <f>IF(FO$5&gt;$G$4,0,SUMIFS(Fluxo!$O:$O,Fluxo!$U:$U,"&gt;"&amp;FN$5,Fluxo!$U:$U,"&lt;="&amp;FO$5,Fluxo!$D:$D,$D86,Fluxo!$E:$E,"&lt;&gt;"&amp;"PERMUTANTE"))</f>
        <v>0</v>
      </c>
      <c r="FP86" s="18">
        <f>IF(FP$5&gt;$G$4,0,SUMIFS(Fluxo!$O:$O,Fluxo!$U:$U,"&gt;"&amp;FO$5,Fluxo!$U:$U,"&lt;="&amp;FP$5,Fluxo!$D:$D,$D86,Fluxo!$E:$E,"&lt;&gt;"&amp;"PERMUTANTE"))</f>
        <v>0</v>
      </c>
      <c r="FQ86" s="18">
        <f>IF(FQ$5&gt;$G$4,0,SUMIFS(Fluxo!$O:$O,Fluxo!$U:$U,"&gt;"&amp;FP$5,Fluxo!$U:$U,"&lt;="&amp;FQ$5,Fluxo!$D:$D,$D86,Fluxo!$E:$E,"&lt;&gt;"&amp;"PERMUTANTE"))</f>
        <v>0</v>
      </c>
      <c r="FR86" s="18">
        <f>IF(FR$5&gt;$G$4,0,SUMIFS(Fluxo!$O:$O,Fluxo!$U:$U,"&gt;"&amp;FQ$5,Fluxo!$U:$U,"&lt;="&amp;FR$5,Fluxo!$D:$D,$D86,Fluxo!$E:$E,"&lt;&gt;"&amp;"PERMUTANTE"))</f>
        <v>0</v>
      </c>
      <c r="FS86" s="18">
        <f>IF(FS$5&gt;$G$4,0,SUMIFS(Fluxo!$O:$O,Fluxo!$U:$U,"&gt;"&amp;FR$5,Fluxo!$U:$U,"&lt;="&amp;FS$5,Fluxo!$D:$D,$D86,Fluxo!$E:$E,"&lt;&gt;"&amp;"PERMUTANTE"))</f>
        <v>0</v>
      </c>
      <c r="FT86" s="18">
        <f>IF(FT$5&gt;$G$4,0,SUMIFS(Fluxo!$O:$O,Fluxo!$U:$U,"&gt;"&amp;FS$5,Fluxo!$U:$U,"&lt;="&amp;FT$5,Fluxo!$D:$D,$D86,Fluxo!$E:$E,"&lt;&gt;"&amp;"PERMUTANTE"))</f>
        <v>0</v>
      </c>
      <c r="FU86" s="18">
        <f>IF(FU$5&gt;$G$4,0,SUMIFS(Fluxo!$O:$O,Fluxo!$U:$U,"&gt;"&amp;FT$5,Fluxo!$U:$U,"&lt;="&amp;FU$5,Fluxo!$D:$D,$D86,Fluxo!$E:$E,"&lt;&gt;"&amp;"PERMUTANTE"))</f>
        <v>0</v>
      </c>
      <c r="FV86" s="18">
        <f>IF(FV$5&gt;$G$4,0,SUMIFS(Fluxo!$O:$O,Fluxo!$U:$U,"&gt;"&amp;FU$5,Fluxo!$U:$U,"&lt;="&amp;FV$5,Fluxo!$D:$D,$D86,Fluxo!$E:$E,"&lt;&gt;"&amp;"PERMUTANTE"))</f>
        <v>0</v>
      </c>
      <c r="FW86" s="18">
        <f>IF(FW$5&gt;$G$4,0,SUMIFS(Fluxo!$O:$O,Fluxo!$U:$U,"&gt;"&amp;FV$5,Fluxo!$U:$U,"&lt;="&amp;FW$5,Fluxo!$D:$D,$D86,Fluxo!$E:$E,"&lt;&gt;"&amp;"PERMUTANTE"))</f>
        <v>0</v>
      </c>
      <c r="FX86" s="18">
        <f>IF(FX$5&gt;$G$4,0,SUMIFS(Fluxo!$O:$O,Fluxo!$U:$U,"&gt;"&amp;FW$5,Fluxo!$U:$U,"&lt;="&amp;FX$5,Fluxo!$D:$D,$D86,Fluxo!$E:$E,"&lt;&gt;"&amp;"PERMUTANTE"))</f>
        <v>0</v>
      </c>
      <c r="FY86" s="18">
        <f>IF(FY$5&gt;$G$4,0,SUMIFS(Fluxo!$O:$O,Fluxo!$U:$U,"&gt;"&amp;FX$5,Fluxo!$U:$U,"&lt;="&amp;FY$5,Fluxo!$D:$D,$D86,Fluxo!$E:$E,"&lt;&gt;"&amp;"PERMUTANTE"))</f>
        <v>0</v>
      </c>
      <c r="FZ86" s="18">
        <f>IF(FZ$5&gt;$G$4,0,SUMIFS(Fluxo!$O:$O,Fluxo!$U:$U,"&gt;"&amp;FY$5,Fluxo!$U:$U,"&lt;="&amp;FZ$5,Fluxo!$D:$D,$D86,Fluxo!$E:$E,"&lt;&gt;"&amp;"PERMUTANTE"))</f>
        <v>0</v>
      </c>
      <c r="GA86" s="18">
        <f>IF(GA$5&gt;$G$4,0,SUMIFS(Fluxo!$O:$O,Fluxo!$U:$U,"&gt;"&amp;FZ$5,Fluxo!$U:$U,"&lt;="&amp;GA$5,Fluxo!$D:$D,$D86,Fluxo!$E:$E,"&lt;&gt;"&amp;"PERMUTANTE"))</f>
        <v>0</v>
      </c>
      <c r="GB86" s="18">
        <f>IF(GB$5&gt;$G$4,0,SUMIFS(Fluxo!$O:$O,Fluxo!$U:$U,"&gt;"&amp;GA$5,Fluxo!$U:$U,"&lt;="&amp;GB$5,Fluxo!$D:$D,$D86,Fluxo!$E:$E,"&lt;&gt;"&amp;"PERMUTANTE"))</f>
        <v>0</v>
      </c>
      <c r="GC86" s="18">
        <f>IF(GC$5&gt;$G$4,0,SUMIFS(Fluxo!$O:$O,Fluxo!$U:$U,"&gt;"&amp;GB$5,Fluxo!$U:$U,"&lt;="&amp;GC$5,Fluxo!$D:$D,$D86,Fluxo!$E:$E,"&lt;&gt;"&amp;"PERMUTANTE"))</f>
        <v>0</v>
      </c>
      <c r="GD86" s="18">
        <f>IF(GD$5&gt;$G$4,0,SUMIFS(Fluxo!$O:$O,Fluxo!$U:$U,"&gt;"&amp;GC$5,Fluxo!$U:$U,"&lt;="&amp;GD$5,Fluxo!$D:$D,$D86,Fluxo!$E:$E,"&lt;&gt;"&amp;"PERMUTANTE"))</f>
        <v>0</v>
      </c>
      <c r="GE86" s="18">
        <f>IF(GE$5&gt;$G$4,0,SUMIFS(Fluxo!$O:$O,Fluxo!$U:$U,"&gt;"&amp;GD$5,Fluxo!$U:$U,"&lt;="&amp;GE$5,Fluxo!$D:$D,$D86,Fluxo!$E:$E,"&lt;&gt;"&amp;"PERMUTANTE"))</f>
        <v>0</v>
      </c>
      <c r="GF86" s="18">
        <f>IF(GF$5&gt;$G$4,0,SUMIFS(Fluxo!$O:$O,Fluxo!$U:$U,"&gt;"&amp;GE$5,Fluxo!$U:$U,"&lt;="&amp;GF$5,Fluxo!$D:$D,$D86,Fluxo!$E:$E,"&lt;&gt;"&amp;"PERMUTANTE"))</f>
        <v>0</v>
      </c>
      <c r="GG86" s="18">
        <f>IF(GG$5&gt;$G$4,0,SUMIFS(Fluxo!$O:$O,Fluxo!$U:$U,"&gt;"&amp;GF$5,Fluxo!$U:$U,"&lt;="&amp;GG$5,Fluxo!$D:$D,$D86,Fluxo!$E:$E,"&lt;&gt;"&amp;"PERMUTANTE"))</f>
        <v>0</v>
      </c>
      <c r="GH86" s="18">
        <f>IF(GH$5&gt;$G$4,0,SUMIFS(Fluxo!$O:$O,Fluxo!$U:$U,"&gt;"&amp;GG$5,Fluxo!$U:$U,"&lt;="&amp;GH$5,Fluxo!$D:$D,$D86,Fluxo!$E:$E,"&lt;&gt;"&amp;"PERMUTANTE"))</f>
        <v>0</v>
      </c>
      <c r="GI86" s="18">
        <f>IF(GI$5&gt;$G$4,0,SUMIFS(Fluxo!$O:$O,Fluxo!$U:$U,"&gt;"&amp;GH$5,Fluxo!$U:$U,"&lt;="&amp;GI$5,Fluxo!$D:$D,$D86,Fluxo!$E:$E,"&lt;&gt;"&amp;"PERMUTANTE"))</f>
        <v>0</v>
      </c>
      <c r="GJ86" s="18">
        <f>IF(GJ$5&gt;$G$4,0,SUMIFS(Fluxo!$O:$O,Fluxo!$U:$U,"&gt;"&amp;GI$5,Fluxo!$U:$U,"&lt;="&amp;GJ$5,Fluxo!$D:$D,$D86,Fluxo!$E:$E,"&lt;&gt;"&amp;"PERMUTANTE"))</f>
        <v>0</v>
      </c>
      <c r="GK86" s="18">
        <f>IF(GK$5&gt;$G$4,0,SUMIFS(Fluxo!$O:$O,Fluxo!$U:$U,"&gt;"&amp;GJ$5,Fluxo!$U:$U,"&lt;="&amp;GK$5,Fluxo!$D:$D,$D86,Fluxo!$E:$E,"&lt;&gt;"&amp;"PERMUTANTE"))</f>
        <v>0</v>
      </c>
      <c r="GL86" s="18">
        <f>IF(GL$5&gt;$G$4,0,SUMIFS(Fluxo!$O:$O,Fluxo!$U:$U,"&gt;"&amp;GK$5,Fluxo!$U:$U,"&lt;="&amp;GL$5,Fluxo!$D:$D,$D86,Fluxo!$E:$E,"&lt;&gt;"&amp;"PERMUTANTE"))</f>
        <v>0</v>
      </c>
      <c r="GM86" s="18">
        <f>IF(GM$5&gt;$G$4,0,SUMIFS(Fluxo!$O:$O,Fluxo!$U:$U,"&gt;"&amp;GL$5,Fluxo!$U:$U,"&lt;="&amp;GM$5,Fluxo!$D:$D,$D86,Fluxo!$E:$E,"&lt;&gt;"&amp;"PERMUTANTE"))</f>
        <v>0</v>
      </c>
      <c r="GN86" s="18">
        <f>IF(GN$5&gt;$G$4,0,SUMIFS(Fluxo!$O:$O,Fluxo!$U:$U,"&gt;"&amp;GM$5,Fluxo!$U:$U,"&lt;="&amp;GN$5,Fluxo!$D:$D,$D86,Fluxo!$E:$E,"&lt;&gt;"&amp;"PERMUTANTE"))</f>
        <v>0</v>
      </c>
      <c r="GO86" s="18">
        <f>IF(GO$5&gt;$G$4,0,SUMIFS(Fluxo!$O:$O,Fluxo!$U:$U,"&gt;"&amp;GN$5,Fluxo!$U:$U,"&lt;="&amp;GO$5,Fluxo!$D:$D,$D86,Fluxo!$E:$E,"&lt;&gt;"&amp;"PERMUTANTE"))</f>
        <v>0</v>
      </c>
      <c r="GP86" s="18">
        <f>IF(GP$5&gt;$G$4,0,SUMIFS(Fluxo!$O:$O,Fluxo!$U:$U,"&gt;"&amp;GO$5,Fluxo!$U:$U,"&lt;="&amp;GP$5,Fluxo!$D:$D,$D86,Fluxo!$E:$E,"&lt;&gt;"&amp;"PERMUTANTE"))</f>
        <v>0</v>
      </c>
      <c r="GQ86" s="18">
        <f>IF(GQ$5&gt;$G$4,0,SUMIFS(Fluxo!$O:$O,Fluxo!$U:$U,"&gt;"&amp;GP$5,Fluxo!$U:$U,"&lt;="&amp;GQ$5,Fluxo!$D:$D,$D86,Fluxo!$E:$E,"&lt;&gt;"&amp;"PERMUTANTE"))</f>
        <v>0</v>
      </c>
      <c r="GR86" s="18">
        <f>IF(GR$5&gt;$G$4,0,SUMIFS(Fluxo!$O:$O,Fluxo!$U:$U,"&gt;"&amp;GQ$5,Fluxo!$U:$U,"&lt;="&amp;GR$5,Fluxo!$D:$D,$D86,Fluxo!$E:$E,"&lt;&gt;"&amp;"PERMUTANTE"))</f>
        <v>0</v>
      </c>
      <c r="GS86" s="18">
        <f>IF(GS$5&gt;$G$4,0,SUMIFS(Fluxo!$O:$O,Fluxo!$U:$U,"&gt;"&amp;GR$5,Fluxo!$U:$U,"&lt;="&amp;GS$5,Fluxo!$D:$D,$D86,Fluxo!$E:$E,"&lt;&gt;"&amp;"PERMUTANTE"))</f>
        <v>0</v>
      </c>
      <c r="GT86" s="18">
        <f>IF(GT$5&gt;$G$4,0,SUMIFS(Fluxo!$O:$O,Fluxo!$U:$U,"&gt;"&amp;GS$5,Fluxo!$U:$U,"&lt;="&amp;GT$5,Fluxo!$D:$D,$D86,Fluxo!$E:$E,"&lt;&gt;"&amp;"PERMUTANTE"))</f>
        <v>0</v>
      </c>
      <c r="GU86" s="18">
        <f>IF(GU$5&gt;$G$4,0,SUMIFS(Fluxo!$O:$O,Fluxo!$U:$U,"&gt;"&amp;GT$5,Fluxo!$U:$U,"&lt;="&amp;GU$5,Fluxo!$D:$D,$D86,Fluxo!$E:$E,"&lt;&gt;"&amp;"PERMUTANTE"))</f>
        <v>0</v>
      </c>
      <c r="GV86" s="18">
        <f>IF(GV$5&gt;$G$4,0,SUMIFS(Fluxo!$O:$O,Fluxo!$U:$U,"&gt;"&amp;GU$5,Fluxo!$U:$U,"&lt;="&amp;GV$5,Fluxo!$D:$D,$D86,Fluxo!$E:$E,"&lt;&gt;"&amp;"PERMUTANTE"))</f>
        <v>0</v>
      </c>
      <c r="GW86" s="18">
        <f>IF(GW$5&gt;$G$4,0,SUMIFS(Fluxo!$O:$O,Fluxo!$U:$U,"&gt;"&amp;GV$5,Fluxo!$U:$U,"&lt;="&amp;GW$5,Fluxo!$D:$D,$D86,Fluxo!$E:$E,"&lt;&gt;"&amp;"PERMUTANTE"))</f>
        <v>0</v>
      </c>
      <c r="GX86" s="18">
        <f>IF(GX$5&gt;$G$4,0,SUMIFS(Fluxo!$O:$O,Fluxo!$U:$U,"&gt;"&amp;GW$5,Fluxo!$U:$U,"&lt;="&amp;GX$5,Fluxo!$D:$D,$D86,Fluxo!$E:$E,"&lt;&gt;"&amp;"PERMUTANTE"))</f>
        <v>0</v>
      </c>
      <c r="GY86" s="18">
        <f>IF(GY$5&gt;$G$4,0,SUMIFS(Fluxo!$O:$O,Fluxo!$U:$U,"&gt;"&amp;GX$5,Fluxo!$U:$U,"&lt;="&amp;GY$5,Fluxo!$D:$D,$D86,Fluxo!$E:$E,"&lt;&gt;"&amp;"PERMUTANTE"))</f>
        <v>0</v>
      </c>
      <c r="GZ86" s="18">
        <f>IF(GZ$5&gt;$G$4,0,SUMIFS(Fluxo!$O:$O,Fluxo!$U:$U,"&gt;"&amp;GY$5,Fluxo!$U:$U,"&lt;="&amp;GZ$5,Fluxo!$D:$D,$D86,Fluxo!$E:$E,"&lt;&gt;"&amp;"PERMUTANTE"))</f>
        <v>0</v>
      </c>
      <c r="HA86" s="18">
        <f>IF(HA$5&gt;$G$4,0,SUMIFS(Fluxo!$O:$O,Fluxo!$U:$U,"&gt;"&amp;GZ$5,Fluxo!$U:$U,"&lt;="&amp;HA$5,Fluxo!$D:$D,$D86,Fluxo!$E:$E,"&lt;&gt;"&amp;"PERMUTANTE"))</f>
        <v>0</v>
      </c>
      <c r="HB86" s="18">
        <f>IF(HB$5&gt;$G$4,0,SUMIFS(Fluxo!$O:$O,Fluxo!$U:$U,"&gt;"&amp;HA$5,Fluxo!$U:$U,"&lt;="&amp;HB$5,Fluxo!$D:$D,$D86,Fluxo!$E:$E,"&lt;&gt;"&amp;"PERMUTANTE"))</f>
        <v>0</v>
      </c>
      <c r="HC86" s="18">
        <f>IF(HC$5&gt;$G$4,0,SUMIFS(Fluxo!$O:$O,Fluxo!$U:$U,"&gt;"&amp;HB$5,Fluxo!$U:$U,"&lt;="&amp;HC$5,Fluxo!$D:$D,$D86,Fluxo!$E:$E,"&lt;&gt;"&amp;"PERMUTANTE"))</f>
        <v>0</v>
      </c>
      <c r="HD86" s="18">
        <f>IF(HD$5&gt;$G$4,0,SUMIFS(Fluxo!$O:$O,Fluxo!$U:$U,"&gt;"&amp;HC$5,Fluxo!$U:$U,"&lt;="&amp;HD$5,Fluxo!$D:$D,$D86,Fluxo!$E:$E,"&lt;&gt;"&amp;"PERMUTANTE"))</f>
        <v>0</v>
      </c>
      <c r="HE86" s="18">
        <f>IF(HE$5&gt;$G$4,0,SUMIFS(Fluxo!$O:$O,Fluxo!$U:$U,"&gt;"&amp;HD$5,Fluxo!$U:$U,"&lt;="&amp;HE$5,Fluxo!$D:$D,$D86,Fluxo!$E:$E,"&lt;&gt;"&amp;"PERMUTANTE"))</f>
        <v>0</v>
      </c>
      <c r="HF86" s="18">
        <f>IF(HF$5&gt;$G$4,0,SUMIFS(Fluxo!$O:$O,Fluxo!$U:$U,"&gt;"&amp;HE$5,Fluxo!$U:$U,"&lt;="&amp;HF$5,Fluxo!$D:$D,$D86,Fluxo!$E:$E,"&lt;&gt;"&amp;"PERMUTANTE"))</f>
        <v>0</v>
      </c>
    </row>
    <row r="87" spans="1:214">
      <c r="A87" s="20">
        <f t="shared" si="11"/>
        <v>77</v>
      </c>
      <c r="B87" s="140" t="str">
        <f>'Check Carteira'!C79</f>
        <v>E.1016.99.01.0192</v>
      </c>
      <c r="C87" s="141">
        <v>1</v>
      </c>
      <c r="D87" s="129" t="str">
        <f>'Check Carteira'!F79</f>
        <v>A-0192</v>
      </c>
      <c r="E87" s="21" t="str">
        <f>IFERROR(INDEX(Contratos!L:L,MATCH(D87,Contratos!R:R,0)),"")</f>
        <v/>
      </c>
      <c r="F87" s="139" t="str">
        <f>IFERROR(INDEX(Contratos!G:G,MATCH(D87,Contratos!R:R,0)),"")</f>
        <v/>
      </c>
      <c r="H87" s="83">
        <f t="shared" si="10"/>
        <v>0</v>
      </c>
      <c r="J87" s="18">
        <f>IF(J$5&gt;$G$4,0,SUMIFS(Fluxo!$O:$O,Fluxo!$U:$U,"&gt;"&amp;I$5,Fluxo!$U:$U,"&lt;="&amp;J$5,Fluxo!$D:$D,$D87))</f>
        <v>0</v>
      </c>
      <c r="K87" s="18">
        <f>IF(K$5&gt;$G$4,0,SUMIFS(Fluxo!$O:$O,Fluxo!$U:$U,"&gt;"&amp;J$5,Fluxo!$U:$U,"&lt;="&amp;K$5,Fluxo!$D:$D,$D87))</f>
        <v>0</v>
      </c>
      <c r="L87" s="18">
        <f>IF(L$5&gt;$G$4,0,SUMIFS(Fluxo!$O:$O,Fluxo!$U:$U,"&gt;"&amp;K$5,Fluxo!$U:$U,"&lt;="&amp;L$5,Fluxo!$D:$D,$D87))</f>
        <v>0</v>
      </c>
      <c r="M87" s="18">
        <f>IF(M$5&gt;$G$4,0,SUMIFS(Fluxo!$O:$O,Fluxo!$U:$U,"&gt;"&amp;L$5,Fluxo!$U:$U,"&lt;="&amp;M$5,Fluxo!$D:$D,$D87))</f>
        <v>0</v>
      </c>
      <c r="N87" s="18">
        <f>IF(N$5&gt;$G$4,0,SUMIFS(Fluxo!$O:$O,Fluxo!$U:$U,"&gt;"&amp;M$5,Fluxo!$U:$U,"&lt;="&amp;N$5,Fluxo!$D:$D,$D87))</f>
        <v>0</v>
      </c>
      <c r="O87" s="18">
        <f>IF(O$5&gt;$G$4,0,SUMIFS(Fluxo!$O:$O,Fluxo!$U:$U,"&gt;"&amp;N$5,Fluxo!$U:$U,"&lt;="&amp;O$5,Fluxo!$D:$D,$D87))</f>
        <v>0</v>
      </c>
      <c r="P87" s="18">
        <f>IF(P$5&gt;$G$4,0,SUMIFS(Fluxo!$O:$O,Fluxo!$U:$U,"&gt;"&amp;O$5,Fluxo!$U:$U,"&lt;="&amp;P$5,Fluxo!$D:$D,$D87))</f>
        <v>0</v>
      </c>
      <c r="Q87" s="18">
        <f>IF(Q$5&gt;$G$4,0,SUMIFS(Fluxo!$O:$O,Fluxo!$U:$U,"&gt;"&amp;P$5,Fluxo!$U:$U,"&lt;="&amp;Q$5,Fluxo!$D:$D,$D87))</f>
        <v>0</v>
      </c>
      <c r="R87" s="18">
        <f>IF(R$5&gt;$G$4,0,SUMIFS(Fluxo!$O:$O,Fluxo!$U:$U,"&gt;"&amp;Q$5,Fluxo!$U:$U,"&lt;="&amp;R$5,Fluxo!$D:$D,$D87))</f>
        <v>0</v>
      </c>
      <c r="S87" s="18">
        <f>IF(S$5&gt;$G$4,0,SUMIFS(Fluxo!$O:$O,Fluxo!$U:$U,"&gt;"&amp;R$5,Fluxo!$U:$U,"&lt;="&amp;S$5,Fluxo!$D:$D,$D87,Fluxo!$E:$E,"&lt;&gt;"&amp;"PERMUTANTE"))</f>
        <v>0</v>
      </c>
      <c r="T87" s="18">
        <f>IF(T$5&gt;$G$4,0,SUMIFS(Fluxo!$O:$O,Fluxo!$U:$U,"&gt;"&amp;S$5,Fluxo!$U:$U,"&lt;="&amp;T$5,Fluxo!$D:$D,$D87,Fluxo!$E:$E,"&lt;&gt;"&amp;"PERMUTANTE"))</f>
        <v>0</v>
      </c>
      <c r="U87" s="18">
        <f>IF(U$5&gt;$G$4,0,SUMIFS(Fluxo!$O:$O,Fluxo!$U:$U,"&gt;"&amp;T$5,Fluxo!$U:$U,"&lt;="&amp;U$5,Fluxo!$D:$D,$D87,Fluxo!$E:$E,"&lt;&gt;"&amp;"PERMUTANTE"))</f>
        <v>0</v>
      </c>
      <c r="V87" s="18">
        <f>IF(V$5&gt;$G$4,0,SUMIFS(Fluxo!$O:$O,Fluxo!$U:$U,"&gt;"&amp;U$5,Fluxo!$U:$U,"&lt;="&amp;V$5,Fluxo!$D:$D,$D87,Fluxo!$E:$E,"&lt;&gt;"&amp;"PERMUTANTE"))</f>
        <v>0</v>
      </c>
      <c r="W87" s="18">
        <f>IF(W$5&gt;$G$4,0,SUMIFS(Fluxo!$O:$O,Fluxo!$U:$U,"&gt;"&amp;V$5,Fluxo!$U:$U,"&lt;="&amp;W$5,Fluxo!$D:$D,$D87,Fluxo!$E:$E,"&lt;&gt;"&amp;"PERMUTANTE"))</f>
        <v>0</v>
      </c>
      <c r="X87" s="18">
        <f>IF(X$5&gt;$G$4,0,SUMIFS(Fluxo!$O:$O,Fluxo!$U:$U,"&gt;"&amp;W$5,Fluxo!$U:$U,"&lt;="&amp;X$5,Fluxo!$D:$D,$D87,Fluxo!$E:$E,"&lt;&gt;"&amp;"PERMUTANTE"))</f>
        <v>0</v>
      </c>
      <c r="Y87" s="18">
        <f>IF(Y$5&gt;$G$4,0,SUMIFS(Fluxo!$O:$O,Fluxo!$U:$U,"&gt;"&amp;X$5,Fluxo!$U:$U,"&lt;="&amp;Y$5,Fluxo!$D:$D,$D87,Fluxo!$E:$E,"&lt;&gt;"&amp;"PERMUTANTE"))</f>
        <v>0</v>
      </c>
      <c r="Z87" s="18">
        <f>IF(Z$5&gt;$G$4,0,SUMIFS(Fluxo!$O:$O,Fluxo!$U:$U,"&gt;"&amp;Y$5,Fluxo!$U:$U,"&lt;="&amp;Z$5,Fluxo!$D:$D,$D87,Fluxo!$E:$E,"&lt;&gt;"&amp;"PERMUTANTE"))</f>
        <v>0</v>
      </c>
      <c r="AA87" s="18">
        <f>IF(AA$5&gt;$G$4,0,SUMIFS(Fluxo!$O:$O,Fluxo!$U:$U,"&gt;"&amp;Z$5,Fluxo!$U:$U,"&lt;="&amp;AA$5,Fluxo!$D:$D,$D87,Fluxo!$E:$E,"&lt;&gt;"&amp;"PERMUTANTE"))</f>
        <v>0</v>
      </c>
      <c r="AB87" s="18">
        <f>IF(AB$5&gt;$G$4,0,SUMIFS(Fluxo!$O:$O,Fluxo!$U:$U,"&gt;"&amp;AA$5,Fluxo!$U:$U,"&lt;="&amp;AB$5,Fluxo!$D:$D,$D87,Fluxo!$E:$E,"&lt;&gt;"&amp;"PERMUTANTE"))</f>
        <v>0</v>
      </c>
      <c r="AC87" s="18">
        <f>IF(AC$5&gt;$G$4,0,SUMIFS(Fluxo!$O:$O,Fluxo!$U:$U,"&gt;"&amp;AB$5,Fluxo!$U:$U,"&lt;="&amp;AC$5,Fluxo!$D:$D,$D87,Fluxo!$E:$E,"&lt;&gt;"&amp;"PERMUTANTE"))</f>
        <v>0</v>
      </c>
      <c r="AD87" s="18">
        <f>IF(AD$5&gt;$G$4,0,SUMIFS(Fluxo!$O:$O,Fluxo!$U:$U,"&gt;"&amp;AC$5,Fluxo!$U:$U,"&lt;="&amp;AD$5,Fluxo!$D:$D,$D87,Fluxo!$E:$E,"&lt;&gt;"&amp;"PERMUTANTE"))</f>
        <v>0</v>
      </c>
      <c r="AE87" s="18">
        <f>IF(AE$5&gt;$G$4,0,SUMIFS(Fluxo!$O:$O,Fluxo!$U:$U,"&gt;"&amp;AD$5,Fluxo!$U:$U,"&lt;="&amp;AE$5,Fluxo!$D:$D,$D87,Fluxo!$E:$E,"&lt;&gt;"&amp;"PERMUTANTE"))</f>
        <v>0</v>
      </c>
      <c r="AF87" s="18">
        <f>IF(AF$5&gt;$G$4,0,SUMIFS(Fluxo!$O:$O,Fluxo!$U:$U,"&gt;"&amp;AE$5,Fluxo!$U:$U,"&lt;="&amp;AF$5,Fluxo!$D:$D,$D87,Fluxo!$E:$E,"&lt;&gt;"&amp;"PERMUTANTE"))</f>
        <v>0</v>
      </c>
      <c r="AG87" s="18">
        <f>IF(AG$5&gt;$G$4,0,SUMIFS(Fluxo!$O:$O,Fluxo!$U:$U,"&gt;"&amp;AF$5,Fluxo!$U:$U,"&lt;="&amp;AG$5,Fluxo!$D:$D,$D87,Fluxo!$E:$E,"&lt;&gt;"&amp;"PERMUTANTE"))</f>
        <v>0</v>
      </c>
      <c r="AH87" s="18">
        <f>IF(AH$5&gt;$G$4,0,SUMIFS(Fluxo!$O:$O,Fluxo!$U:$U,"&gt;"&amp;AG$5,Fluxo!$U:$U,"&lt;="&amp;AH$5,Fluxo!$D:$D,$D87,Fluxo!$E:$E,"&lt;&gt;"&amp;"PERMUTANTE"))</f>
        <v>0</v>
      </c>
      <c r="AI87" s="18">
        <f>IF(AI$5&gt;$G$4,0,SUMIFS(Fluxo!$O:$O,Fluxo!$U:$U,"&gt;"&amp;AH$5,Fluxo!$U:$U,"&lt;="&amp;AI$5,Fluxo!$D:$D,$D87,Fluxo!$E:$E,"&lt;&gt;"&amp;"PERMUTANTE"))</f>
        <v>0</v>
      </c>
      <c r="AJ87" s="18">
        <f>IF(AJ$5&gt;$G$4,0,SUMIFS(Fluxo!$O:$O,Fluxo!$U:$U,"&gt;"&amp;AI$5,Fluxo!$U:$U,"&lt;="&amp;AJ$5,Fluxo!$D:$D,$D87,Fluxo!$E:$E,"&lt;&gt;"&amp;"PERMUTANTE"))</f>
        <v>0</v>
      </c>
      <c r="AK87" s="18">
        <f>IF(AK$5&gt;$G$4,0,SUMIFS(Fluxo!$O:$O,Fluxo!$U:$U,"&gt;"&amp;AJ$5,Fluxo!$U:$U,"&lt;="&amp;AK$5,Fluxo!$D:$D,$D87,Fluxo!$E:$E,"&lt;&gt;"&amp;"PERMUTANTE"))</f>
        <v>0</v>
      </c>
      <c r="AL87" s="18">
        <f>IF(AL$5&gt;$G$4,0,SUMIFS(Fluxo!$O:$O,Fluxo!$U:$U,"&gt;"&amp;AK$5,Fluxo!$U:$U,"&lt;="&amp;AL$5,Fluxo!$D:$D,$D87,Fluxo!$E:$E,"&lt;&gt;"&amp;"PERMUTANTE"))</f>
        <v>0</v>
      </c>
      <c r="AM87" s="18">
        <f>IF(AM$5&gt;$G$4,0,SUMIFS(Fluxo!$O:$O,Fluxo!$U:$U,"&gt;"&amp;AL$5,Fluxo!$U:$U,"&lt;="&amp;AM$5,Fluxo!$D:$D,$D87,Fluxo!$E:$E,"&lt;&gt;"&amp;"PERMUTANTE"))</f>
        <v>0</v>
      </c>
      <c r="AN87" s="18">
        <f>IF(AN$5&gt;$G$4,0,SUMIFS(Fluxo!$O:$O,Fluxo!$U:$U,"&gt;"&amp;AM$5,Fluxo!$U:$U,"&lt;="&amp;AN$5,Fluxo!$D:$D,$D87,Fluxo!$E:$E,"&lt;&gt;"&amp;"PERMUTANTE"))</f>
        <v>0</v>
      </c>
      <c r="AO87" s="18">
        <f>IF(AO$5&gt;$G$4,0,SUMIFS(Fluxo!$O:$O,Fluxo!$U:$U,"&gt;"&amp;AN$5,Fluxo!$U:$U,"&lt;="&amp;AO$5,Fluxo!$D:$D,$D87,Fluxo!$E:$E,"&lt;&gt;"&amp;"PERMUTANTE"))</f>
        <v>0</v>
      </c>
      <c r="AP87" s="18">
        <f>IF(AP$5&gt;$G$4,0,SUMIFS(Fluxo!$O:$O,Fluxo!$U:$U,"&gt;"&amp;AO$5,Fluxo!$U:$U,"&lt;="&amp;AP$5,Fluxo!$D:$D,$D87,Fluxo!$E:$E,"&lt;&gt;"&amp;"PERMUTANTE"))</f>
        <v>0</v>
      </c>
      <c r="AQ87" s="18">
        <f>IF(AQ$5&gt;$G$4,0,SUMIFS(Fluxo!$O:$O,Fluxo!$U:$U,"&gt;"&amp;AP$5,Fluxo!$U:$U,"&lt;="&amp;AQ$5,Fluxo!$D:$D,$D87,Fluxo!$E:$E,"&lt;&gt;"&amp;"PERMUTANTE"))</f>
        <v>0</v>
      </c>
      <c r="AR87" s="18">
        <f>IF(AR$5&gt;$G$4,0,SUMIFS(Fluxo!$O:$O,Fluxo!$U:$U,"&gt;"&amp;AQ$5,Fluxo!$U:$U,"&lt;="&amp;AR$5,Fluxo!$D:$D,$D87,Fluxo!$E:$E,"&lt;&gt;"&amp;"PERMUTANTE"))</f>
        <v>0</v>
      </c>
      <c r="AS87" s="18">
        <f>IF(AS$5&gt;$G$4,0,SUMIFS(Fluxo!$O:$O,Fluxo!$U:$U,"&gt;"&amp;AR$5,Fluxo!$U:$U,"&lt;="&amp;AS$5,Fluxo!$D:$D,$D87,Fluxo!$E:$E,"&lt;&gt;"&amp;"PERMUTANTE"))</f>
        <v>0</v>
      </c>
      <c r="AT87" s="18">
        <f>IF(AT$5&gt;$G$4,0,SUMIFS(Fluxo!$O:$O,Fluxo!$U:$U,"&gt;"&amp;AS$5,Fluxo!$U:$U,"&lt;="&amp;AT$5,Fluxo!$D:$D,$D87,Fluxo!$E:$E,"&lt;&gt;"&amp;"PERMUTANTE"))</f>
        <v>0</v>
      </c>
      <c r="AU87" s="18">
        <f>IF(AU$5&gt;$G$4,0,SUMIFS(Fluxo!$O:$O,Fluxo!$U:$U,"&gt;"&amp;AT$5,Fluxo!$U:$U,"&lt;="&amp;AU$5,Fluxo!$D:$D,$D87,Fluxo!$E:$E,"&lt;&gt;"&amp;"PERMUTANTE"))</f>
        <v>0</v>
      </c>
      <c r="AV87" s="18">
        <f>IF(AV$5&gt;$G$4,0,SUMIFS(Fluxo!$O:$O,Fluxo!$U:$U,"&gt;"&amp;AU$5,Fluxo!$U:$U,"&lt;="&amp;AV$5,Fluxo!$D:$D,$D87,Fluxo!$E:$E,"&lt;&gt;"&amp;"PERMUTANTE"))</f>
        <v>0</v>
      </c>
      <c r="AW87" s="18">
        <f>IF(AW$5&gt;$G$4,0,SUMIFS(Fluxo!$O:$O,Fluxo!$U:$U,"&gt;"&amp;AV$5,Fluxo!$U:$U,"&lt;="&amp;AW$5,Fluxo!$D:$D,$D87,Fluxo!$E:$E,"&lt;&gt;"&amp;"PERMUTANTE"))</f>
        <v>0</v>
      </c>
      <c r="AX87" s="18">
        <f>IF(AX$5&gt;$G$4,0,SUMIFS(Fluxo!$O:$O,Fluxo!$U:$U,"&gt;"&amp;AW$5,Fluxo!$U:$U,"&lt;="&amp;AX$5,Fluxo!$D:$D,$D87,Fluxo!$E:$E,"&lt;&gt;"&amp;"PERMUTANTE"))</f>
        <v>0</v>
      </c>
      <c r="AY87" s="18">
        <f>IF(AY$5&gt;$G$4,0,SUMIFS(Fluxo!$O:$O,Fluxo!$U:$U,"&gt;"&amp;AX$5,Fluxo!$U:$U,"&lt;="&amp;AY$5,Fluxo!$D:$D,$D87,Fluxo!$E:$E,"&lt;&gt;"&amp;"PERMUTANTE"))</f>
        <v>0</v>
      </c>
      <c r="AZ87" s="18">
        <f>IF(AZ$5&gt;$G$4,0,SUMIFS(Fluxo!$O:$O,Fluxo!$U:$U,"&gt;"&amp;AY$5,Fluxo!$U:$U,"&lt;="&amp;AZ$5,Fluxo!$D:$D,$D87,Fluxo!$E:$E,"&lt;&gt;"&amp;"PERMUTANTE"))</f>
        <v>0</v>
      </c>
      <c r="BA87" s="18">
        <f>IF(BA$5&gt;$G$4,0,SUMIFS(Fluxo!$O:$O,Fluxo!$U:$U,"&gt;"&amp;AZ$5,Fluxo!$U:$U,"&lt;="&amp;BA$5,Fluxo!$D:$D,$D87,Fluxo!$E:$E,"&lt;&gt;"&amp;"PERMUTANTE"))</f>
        <v>0</v>
      </c>
      <c r="BB87" s="18">
        <f>IF(BB$5&gt;$G$4,0,SUMIFS(Fluxo!$O:$O,Fluxo!$U:$U,"&gt;"&amp;BA$5,Fluxo!$U:$U,"&lt;="&amp;BB$5,Fluxo!$D:$D,$D87,Fluxo!$E:$E,"&lt;&gt;"&amp;"PERMUTANTE"))</f>
        <v>0</v>
      </c>
      <c r="BC87" s="18">
        <f>IF(BC$5&gt;$G$4,0,SUMIFS(Fluxo!$O:$O,Fluxo!$U:$U,"&gt;"&amp;BB$5,Fluxo!$U:$U,"&lt;="&amp;BC$5,Fluxo!$D:$D,$D87,Fluxo!$E:$E,"&lt;&gt;"&amp;"PERMUTANTE"))</f>
        <v>0</v>
      </c>
      <c r="BD87" s="18">
        <f>IF(BD$5&gt;$G$4,0,SUMIFS(Fluxo!$O:$O,Fluxo!$U:$U,"&gt;"&amp;BC$5,Fluxo!$U:$U,"&lt;="&amp;BD$5,Fluxo!$D:$D,$D87,Fluxo!$E:$E,"&lt;&gt;"&amp;"PERMUTANTE"))</f>
        <v>0</v>
      </c>
      <c r="BE87" s="18">
        <f>IF(BE$5&gt;$G$4,0,SUMIFS(Fluxo!$O:$O,Fluxo!$U:$U,"&gt;"&amp;BD$5,Fluxo!$U:$U,"&lt;="&amp;BE$5,Fluxo!$D:$D,$D87,Fluxo!$E:$E,"&lt;&gt;"&amp;"PERMUTANTE"))</f>
        <v>0</v>
      </c>
      <c r="BF87" s="18">
        <f>IF(BF$5&gt;$G$4,0,SUMIFS(Fluxo!$O:$O,Fluxo!$U:$U,"&gt;"&amp;BE$5,Fluxo!$U:$U,"&lt;="&amp;BF$5,Fluxo!$D:$D,$D87,Fluxo!$E:$E,"&lt;&gt;"&amp;"PERMUTANTE"))</f>
        <v>0</v>
      </c>
      <c r="BG87" s="18">
        <f>IF(BG$5&gt;$G$4,0,SUMIFS(Fluxo!$O:$O,Fluxo!$U:$U,"&gt;"&amp;BF$5,Fluxo!$U:$U,"&lt;="&amp;BG$5,Fluxo!$D:$D,$D87,Fluxo!$E:$E,"&lt;&gt;"&amp;"PERMUTANTE"))</f>
        <v>0</v>
      </c>
      <c r="BH87" s="18">
        <f>IF(BH$5&gt;$G$4,0,SUMIFS(Fluxo!$O:$O,Fluxo!$U:$U,"&gt;"&amp;BG$5,Fluxo!$U:$U,"&lt;="&amp;BH$5,Fluxo!$D:$D,$D87,Fluxo!$E:$E,"&lt;&gt;"&amp;"PERMUTANTE"))</f>
        <v>0</v>
      </c>
      <c r="BI87" s="18">
        <f>IF(BI$5&gt;$G$4,0,SUMIFS(Fluxo!$O:$O,Fluxo!$U:$U,"&gt;"&amp;BH$5,Fluxo!$U:$U,"&lt;="&amp;BI$5,Fluxo!$D:$D,$D87,Fluxo!$E:$E,"&lt;&gt;"&amp;"PERMUTANTE"))</f>
        <v>0</v>
      </c>
      <c r="BJ87" s="18">
        <f>IF(BJ$5&gt;$G$4,0,SUMIFS(Fluxo!$O:$O,Fluxo!$U:$U,"&gt;"&amp;BI$5,Fluxo!$U:$U,"&lt;="&amp;BJ$5,Fluxo!$D:$D,$D87,Fluxo!$E:$E,"&lt;&gt;"&amp;"PERMUTANTE"))</f>
        <v>0</v>
      </c>
      <c r="BK87" s="18">
        <f>IF(BK$5&gt;$G$4,0,SUMIFS(Fluxo!$O:$O,Fluxo!$U:$U,"&gt;"&amp;BJ$5,Fluxo!$U:$U,"&lt;="&amp;BK$5,Fluxo!$D:$D,$D87,Fluxo!$E:$E,"&lt;&gt;"&amp;"PERMUTANTE"))</f>
        <v>0</v>
      </c>
      <c r="BL87" s="18">
        <f>IF(BL$5&gt;$G$4,0,SUMIFS(Fluxo!$O:$O,Fluxo!$U:$U,"&gt;"&amp;BK$5,Fluxo!$U:$U,"&lt;="&amp;BL$5,Fluxo!$D:$D,$D87,Fluxo!$E:$E,"&lt;&gt;"&amp;"PERMUTANTE"))</f>
        <v>0</v>
      </c>
      <c r="BM87" s="18">
        <f>IF(BM$5&gt;$G$4,0,SUMIFS(Fluxo!$O:$O,Fluxo!$U:$U,"&gt;"&amp;BL$5,Fluxo!$U:$U,"&lt;="&amp;BM$5,Fluxo!$D:$D,$D87,Fluxo!$E:$E,"&lt;&gt;"&amp;"PERMUTANTE"))</f>
        <v>0</v>
      </c>
      <c r="BN87" s="18">
        <f>IF(BN$5&gt;$G$4,0,SUMIFS(Fluxo!$O:$O,Fluxo!$U:$U,"&gt;"&amp;BM$5,Fluxo!$U:$U,"&lt;="&amp;BN$5,Fluxo!$D:$D,$D87,Fluxo!$E:$E,"&lt;&gt;"&amp;"PERMUTANTE"))</f>
        <v>0</v>
      </c>
      <c r="BO87" s="18">
        <f>IF(BO$5&gt;$G$4,0,SUMIFS(Fluxo!$O:$O,Fluxo!$U:$U,"&gt;"&amp;BN$5,Fluxo!$U:$U,"&lt;="&amp;BO$5,Fluxo!$D:$D,$D87,Fluxo!$E:$E,"&lt;&gt;"&amp;"PERMUTANTE"))</f>
        <v>0</v>
      </c>
      <c r="BP87" s="18">
        <f>IF(BP$5&gt;$G$4,0,SUMIFS(Fluxo!$O:$O,Fluxo!$U:$U,"&gt;"&amp;BO$5,Fluxo!$U:$U,"&lt;="&amp;BP$5,Fluxo!$D:$D,$D87,Fluxo!$E:$E,"&lt;&gt;"&amp;"PERMUTANTE"))</f>
        <v>0</v>
      </c>
      <c r="BQ87" s="18">
        <f>IF(BQ$5&gt;$G$4,0,SUMIFS(Fluxo!$O:$O,Fluxo!$U:$U,"&gt;"&amp;BP$5,Fluxo!$U:$U,"&lt;="&amp;BQ$5,Fluxo!$D:$D,$D87,Fluxo!$E:$E,"&lt;&gt;"&amp;"PERMUTANTE"))</f>
        <v>0</v>
      </c>
      <c r="BR87" s="18">
        <f>IF(BR$5&gt;$G$4,0,SUMIFS(Fluxo!$O:$O,Fluxo!$U:$U,"&gt;"&amp;BQ$5,Fluxo!$U:$U,"&lt;="&amp;BR$5,Fluxo!$D:$D,$D87,Fluxo!$E:$E,"&lt;&gt;"&amp;"PERMUTANTE"))</f>
        <v>0</v>
      </c>
      <c r="BS87" s="18">
        <f>IF(BS$5&gt;$G$4,0,SUMIFS(Fluxo!$O:$O,Fluxo!$U:$U,"&gt;"&amp;BR$5,Fluxo!$U:$U,"&lt;="&amp;BS$5,Fluxo!$D:$D,$D87,Fluxo!$E:$E,"&lt;&gt;"&amp;"PERMUTANTE"))</f>
        <v>0</v>
      </c>
      <c r="BT87" s="18">
        <f>IF(BT$5&gt;$G$4,0,SUMIFS(Fluxo!$O:$O,Fluxo!$U:$U,"&gt;"&amp;BS$5,Fluxo!$U:$U,"&lt;="&amp;BT$5,Fluxo!$D:$D,$D87,Fluxo!$E:$E,"&lt;&gt;"&amp;"PERMUTANTE"))</f>
        <v>0</v>
      </c>
      <c r="BU87" s="18">
        <f>IF(BU$5&gt;$G$4,0,SUMIFS(Fluxo!$O:$O,Fluxo!$U:$U,"&gt;"&amp;BT$5,Fluxo!$U:$U,"&lt;="&amp;BU$5,Fluxo!$D:$D,$D87,Fluxo!$E:$E,"&lt;&gt;"&amp;"PERMUTANTE"))</f>
        <v>0</v>
      </c>
      <c r="BV87" s="18">
        <f>IF(BV$5&gt;$G$4,0,SUMIFS(Fluxo!$O:$O,Fluxo!$U:$U,"&gt;"&amp;BU$5,Fluxo!$U:$U,"&lt;="&amp;BV$5,Fluxo!$D:$D,$D87,Fluxo!$E:$E,"&lt;&gt;"&amp;"PERMUTANTE"))</f>
        <v>0</v>
      </c>
      <c r="BW87" s="18">
        <f>IF(BW$5&gt;$G$4,0,SUMIFS(Fluxo!$O:$O,Fluxo!$U:$U,"&gt;"&amp;BV$5,Fluxo!$U:$U,"&lt;="&amp;BW$5,Fluxo!$D:$D,$D87,Fluxo!$E:$E,"&lt;&gt;"&amp;"PERMUTANTE"))</f>
        <v>0</v>
      </c>
      <c r="BX87" s="18">
        <f>IF(BX$5&gt;$G$4,0,SUMIFS(Fluxo!$O:$O,Fluxo!$U:$U,"&gt;"&amp;BW$5,Fluxo!$U:$U,"&lt;="&amp;BX$5,Fluxo!$D:$D,$D87,Fluxo!$E:$E,"&lt;&gt;"&amp;"PERMUTANTE"))</f>
        <v>0</v>
      </c>
      <c r="BY87" s="18">
        <f>IF(BY$5&gt;$G$4,0,SUMIFS(Fluxo!$O:$O,Fluxo!$U:$U,"&gt;"&amp;BX$5,Fluxo!$U:$U,"&lt;="&amp;BY$5,Fluxo!$D:$D,$D87,Fluxo!$E:$E,"&lt;&gt;"&amp;"PERMUTANTE"))</f>
        <v>0</v>
      </c>
      <c r="BZ87" s="18">
        <f>IF(BZ$5&gt;$G$4,0,SUMIFS(Fluxo!$O:$O,Fluxo!$U:$U,"&gt;"&amp;BY$5,Fluxo!$U:$U,"&lt;="&amp;BZ$5,Fluxo!$D:$D,$D87,Fluxo!$E:$E,"&lt;&gt;"&amp;"PERMUTANTE"))</f>
        <v>0</v>
      </c>
      <c r="CA87" s="18">
        <f>IF(CA$5&gt;$G$4,0,SUMIFS(Fluxo!$O:$O,Fluxo!$U:$U,"&gt;"&amp;BZ$5,Fluxo!$U:$U,"&lt;="&amp;CA$5,Fluxo!$D:$D,$D87,Fluxo!$E:$E,"&lt;&gt;"&amp;"PERMUTANTE"))</f>
        <v>0</v>
      </c>
      <c r="CB87" s="18">
        <f>IF(CB$5&gt;$G$4,0,SUMIFS(Fluxo!$O:$O,Fluxo!$U:$U,"&gt;"&amp;CA$5,Fluxo!$U:$U,"&lt;="&amp;CB$5,Fluxo!$D:$D,$D87,Fluxo!$E:$E,"&lt;&gt;"&amp;"PERMUTANTE"))</f>
        <v>0</v>
      </c>
      <c r="CC87" s="18">
        <f>IF(CC$5&gt;$G$4,0,SUMIFS(Fluxo!$O:$O,Fluxo!$U:$U,"&gt;"&amp;CB$5,Fluxo!$U:$U,"&lt;="&amp;CC$5,Fluxo!$D:$D,$D87,Fluxo!$E:$E,"&lt;&gt;"&amp;"PERMUTANTE"))</f>
        <v>0</v>
      </c>
      <c r="CD87" s="18">
        <f>IF(CD$5&gt;$G$4,0,SUMIFS(Fluxo!$O:$O,Fluxo!$U:$U,"&gt;"&amp;CC$5,Fluxo!$U:$U,"&lt;="&amp;CD$5,Fluxo!$D:$D,$D87,Fluxo!$E:$E,"&lt;&gt;"&amp;"PERMUTANTE"))</f>
        <v>0</v>
      </c>
      <c r="CE87" s="18">
        <f>IF(CE$5&gt;$G$4,0,SUMIFS(Fluxo!$O:$O,Fluxo!$U:$U,"&gt;"&amp;CD$5,Fluxo!$U:$U,"&lt;="&amp;CE$5,Fluxo!$D:$D,$D87,Fluxo!$E:$E,"&lt;&gt;"&amp;"PERMUTANTE"))</f>
        <v>0</v>
      </c>
      <c r="CF87" s="18">
        <f>IF(CF$5&gt;$G$4,0,SUMIFS(Fluxo!$O:$O,Fluxo!$U:$U,"&gt;"&amp;CE$5,Fluxo!$U:$U,"&lt;="&amp;CF$5,Fluxo!$D:$D,$D87,Fluxo!$E:$E,"&lt;&gt;"&amp;"PERMUTANTE"))</f>
        <v>0</v>
      </c>
      <c r="CG87" s="18">
        <f>IF(CG$5&gt;$G$4,0,SUMIFS(Fluxo!$O:$O,Fluxo!$U:$U,"&gt;"&amp;CF$5,Fluxo!$U:$U,"&lt;="&amp;CG$5,Fluxo!$D:$D,$D87,Fluxo!$E:$E,"&lt;&gt;"&amp;"PERMUTANTE"))</f>
        <v>0</v>
      </c>
      <c r="CH87" s="18">
        <f>IF(CH$5&gt;$G$4,0,SUMIFS(Fluxo!$O:$O,Fluxo!$U:$U,"&gt;"&amp;CG$5,Fluxo!$U:$U,"&lt;="&amp;CH$5,Fluxo!$D:$D,$D87,Fluxo!$E:$E,"&lt;&gt;"&amp;"PERMUTANTE"))</f>
        <v>0</v>
      </c>
      <c r="CI87" s="18">
        <f>IF(CI$5&gt;$G$4,0,SUMIFS(Fluxo!$O:$O,Fluxo!$U:$U,"&gt;"&amp;CH$5,Fluxo!$U:$U,"&lt;="&amp;CI$5,Fluxo!$D:$D,$D87,Fluxo!$E:$E,"&lt;&gt;"&amp;"PERMUTANTE"))</f>
        <v>0</v>
      </c>
      <c r="CJ87" s="18">
        <f>IF(CJ$5&gt;$G$4,0,SUMIFS(Fluxo!$O:$O,Fluxo!$U:$U,"&gt;"&amp;CI$5,Fluxo!$U:$U,"&lt;="&amp;CJ$5,Fluxo!$D:$D,$D87,Fluxo!$E:$E,"&lt;&gt;"&amp;"PERMUTANTE"))</f>
        <v>0</v>
      </c>
      <c r="CK87" s="18">
        <f>IF(CK$5&gt;$G$4,0,SUMIFS(Fluxo!$O:$O,Fluxo!$U:$U,"&gt;"&amp;CJ$5,Fluxo!$U:$U,"&lt;="&amp;CK$5,Fluxo!$D:$D,$D87,Fluxo!$E:$E,"&lt;&gt;"&amp;"PERMUTANTE"))</f>
        <v>0</v>
      </c>
      <c r="CL87" s="18">
        <f>IF(CL$5&gt;$G$4,0,SUMIFS(Fluxo!$O:$O,Fluxo!$U:$U,"&gt;"&amp;CK$5,Fluxo!$U:$U,"&lt;="&amp;CL$5,Fluxo!$D:$D,$D87,Fluxo!$E:$E,"&lt;&gt;"&amp;"PERMUTANTE"))</f>
        <v>0</v>
      </c>
      <c r="CM87" s="18">
        <f>IF(CM$5&gt;$G$4,0,SUMIFS(Fluxo!$O:$O,Fluxo!$U:$U,"&gt;"&amp;CL$5,Fluxo!$U:$U,"&lt;="&amp;CM$5,Fluxo!$D:$D,$D87,Fluxo!$E:$E,"&lt;&gt;"&amp;"PERMUTANTE"))</f>
        <v>0</v>
      </c>
      <c r="CN87" s="18">
        <f>IF(CN$5&gt;$G$4,0,SUMIFS(Fluxo!$O:$O,Fluxo!$U:$U,"&gt;"&amp;CM$5,Fluxo!$U:$U,"&lt;="&amp;CN$5,Fluxo!$D:$D,$D87,Fluxo!$E:$E,"&lt;&gt;"&amp;"PERMUTANTE"))</f>
        <v>0</v>
      </c>
      <c r="CO87" s="18">
        <f>IF(CO$5&gt;$G$4,0,SUMIFS(Fluxo!$O:$O,Fluxo!$U:$U,"&gt;"&amp;CN$5,Fluxo!$U:$U,"&lt;="&amp;CO$5,Fluxo!$D:$D,$D87,Fluxo!$E:$E,"&lt;&gt;"&amp;"PERMUTANTE"))</f>
        <v>0</v>
      </c>
      <c r="CP87" s="18">
        <f>IF(CP$5&gt;$G$4,0,SUMIFS(Fluxo!$O:$O,Fluxo!$U:$U,"&gt;"&amp;CO$5,Fluxo!$U:$U,"&lt;="&amp;CP$5,Fluxo!$D:$D,$D87,Fluxo!$E:$E,"&lt;&gt;"&amp;"PERMUTANTE"))</f>
        <v>0</v>
      </c>
      <c r="CQ87" s="18">
        <f>IF(CQ$5&gt;$G$4,0,SUMIFS(Fluxo!$O:$O,Fluxo!$U:$U,"&gt;"&amp;CP$5,Fluxo!$U:$U,"&lt;="&amp;CQ$5,Fluxo!$D:$D,$D87,Fluxo!$E:$E,"&lt;&gt;"&amp;"PERMUTANTE"))</f>
        <v>0</v>
      </c>
      <c r="CR87" s="18">
        <f>IF(CR$5&gt;$G$4,0,SUMIFS(Fluxo!$O:$O,Fluxo!$U:$U,"&gt;"&amp;CQ$5,Fluxo!$U:$U,"&lt;="&amp;CR$5,Fluxo!$D:$D,$D87,Fluxo!$E:$E,"&lt;&gt;"&amp;"PERMUTANTE"))</f>
        <v>0</v>
      </c>
      <c r="CS87" s="18">
        <f>IF(CS$5&gt;$G$4,0,SUMIFS(Fluxo!$O:$O,Fluxo!$U:$U,"&gt;"&amp;CR$5,Fluxo!$U:$U,"&lt;="&amp;CS$5,Fluxo!$D:$D,$D87,Fluxo!$E:$E,"&lt;&gt;"&amp;"PERMUTANTE"))</f>
        <v>0</v>
      </c>
      <c r="CT87" s="18">
        <f>IF(CT$5&gt;$G$4,0,SUMIFS(Fluxo!$O:$O,Fluxo!$U:$U,"&gt;"&amp;CS$5,Fluxo!$U:$U,"&lt;="&amp;CT$5,Fluxo!$D:$D,$D87,Fluxo!$E:$E,"&lt;&gt;"&amp;"PERMUTANTE"))</f>
        <v>0</v>
      </c>
      <c r="CU87" s="18">
        <f>IF(CU$5&gt;$G$4,0,SUMIFS(Fluxo!$O:$O,Fluxo!$U:$U,"&gt;"&amp;CT$5,Fluxo!$U:$U,"&lt;="&amp;CU$5,Fluxo!$D:$D,$D87,Fluxo!$E:$E,"&lt;&gt;"&amp;"PERMUTANTE"))</f>
        <v>0</v>
      </c>
      <c r="CV87" s="18">
        <f>IF(CV$5&gt;$G$4,0,SUMIFS(Fluxo!$O:$O,Fluxo!$U:$U,"&gt;"&amp;CU$5,Fluxo!$U:$U,"&lt;="&amp;CV$5,Fluxo!$D:$D,$D87,Fluxo!$E:$E,"&lt;&gt;"&amp;"PERMUTANTE"))</f>
        <v>0</v>
      </c>
      <c r="CW87" s="18">
        <f>IF(CW$5&gt;$G$4,0,SUMIFS(Fluxo!$O:$O,Fluxo!$U:$U,"&gt;"&amp;CV$5,Fluxo!$U:$U,"&lt;="&amp;CW$5,Fluxo!$D:$D,$D87,Fluxo!$E:$E,"&lt;&gt;"&amp;"PERMUTANTE"))</f>
        <v>0</v>
      </c>
      <c r="CX87" s="18">
        <f>IF(CX$5&gt;$G$4,0,SUMIFS(Fluxo!$O:$O,Fluxo!$U:$U,"&gt;"&amp;CW$5,Fluxo!$U:$U,"&lt;="&amp;CX$5,Fluxo!$D:$D,$D87,Fluxo!$E:$E,"&lt;&gt;"&amp;"PERMUTANTE"))</f>
        <v>0</v>
      </c>
      <c r="CY87" s="18">
        <f>IF(CY$5&gt;$G$4,0,SUMIFS(Fluxo!$O:$O,Fluxo!$U:$U,"&gt;"&amp;CX$5,Fluxo!$U:$U,"&lt;="&amp;CY$5,Fluxo!$D:$D,$D87,Fluxo!$E:$E,"&lt;&gt;"&amp;"PERMUTANTE"))</f>
        <v>0</v>
      </c>
      <c r="CZ87" s="18">
        <f>IF(CZ$5&gt;$G$4,0,SUMIFS(Fluxo!$O:$O,Fluxo!$U:$U,"&gt;"&amp;CY$5,Fluxo!$U:$U,"&lt;="&amp;CZ$5,Fluxo!$D:$D,$D87,Fluxo!$E:$E,"&lt;&gt;"&amp;"PERMUTANTE"))</f>
        <v>0</v>
      </c>
      <c r="DA87" s="18">
        <f>IF(DA$5&gt;$G$4,0,SUMIFS(Fluxo!$O:$O,Fluxo!$U:$U,"&gt;"&amp;CZ$5,Fluxo!$U:$U,"&lt;="&amp;DA$5,Fluxo!$D:$D,$D87,Fluxo!$E:$E,"&lt;&gt;"&amp;"PERMUTANTE"))</f>
        <v>0</v>
      </c>
      <c r="DB87" s="18">
        <f>IF(DB$5&gt;$G$4,0,SUMIFS(Fluxo!$O:$O,Fluxo!$U:$U,"&gt;"&amp;DA$5,Fluxo!$U:$U,"&lt;="&amp;DB$5,Fluxo!$D:$D,$D87,Fluxo!$E:$E,"&lt;&gt;"&amp;"PERMUTANTE"))</f>
        <v>0</v>
      </c>
      <c r="DC87" s="18">
        <f>IF(DC$5&gt;$G$4,0,SUMIFS(Fluxo!$O:$O,Fluxo!$U:$U,"&gt;"&amp;DB$5,Fluxo!$U:$U,"&lt;="&amp;DC$5,Fluxo!$D:$D,$D87,Fluxo!$E:$E,"&lt;&gt;"&amp;"PERMUTANTE"))</f>
        <v>0</v>
      </c>
      <c r="DD87" s="18">
        <f>IF(DD$5&gt;$G$4,0,SUMIFS(Fluxo!$O:$O,Fluxo!$U:$U,"&gt;"&amp;DC$5,Fluxo!$U:$U,"&lt;="&amp;DD$5,Fluxo!$D:$D,$D87,Fluxo!$E:$E,"&lt;&gt;"&amp;"PERMUTANTE"))</f>
        <v>0</v>
      </c>
      <c r="DE87" s="18">
        <f>IF(DE$5&gt;$G$4,0,SUMIFS(Fluxo!$O:$O,Fluxo!$U:$U,"&gt;"&amp;DD$5,Fluxo!$U:$U,"&lt;="&amp;DE$5,Fluxo!$D:$D,$D87,Fluxo!$E:$E,"&lt;&gt;"&amp;"PERMUTANTE"))</f>
        <v>0</v>
      </c>
      <c r="DF87" s="18">
        <f>IF(DF$5&gt;$G$4,0,SUMIFS(Fluxo!$O:$O,Fluxo!$U:$U,"&gt;"&amp;DE$5,Fluxo!$U:$U,"&lt;="&amp;DF$5,Fluxo!$D:$D,$D87,Fluxo!$E:$E,"&lt;&gt;"&amp;"PERMUTANTE"))</f>
        <v>0</v>
      </c>
      <c r="DG87" s="18">
        <f>IF(DG$5&gt;$G$4,0,SUMIFS(Fluxo!$O:$O,Fluxo!$U:$U,"&gt;"&amp;DF$5,Fluxo!$U:$U,"&lt;="&amp;DG$5,Fluxo!$D:$D,$D87,Fluxo!$E:$E,"&lt;&gt;"&amp;"PERMUTANTE"))</f>
        <v>0</v>
      </c>
      <c r="DH87" s="18">
        <f>IF(DH$5&gt;$G$4,0,SUMIFS(Fluxo!$O:$O,Fluxo!$U:$U,"&gt;"&amp;DG$5,Fluxo!$U:$U,"&lt;="&amp;DH$5,Fluxo!$D:$D,$D87,Fluxo!$E:$E,"&lt;&gt;"&amp;"PERMUTANTE"))</f>
        <v>0</v>
      </c>
      <c r="DI87" s="18">
        <f>IF(DI$5&gt;$G$4,0,SUMIFS(Fluxo!$O:$O,Fluxo!$U:$U,"&gt;"&amp;DH$5,Fluxo!$U:$U,"&lt;="&amp;DI$5,Fluxo!$D:$D,$D87,Fluxo!$E:$E,"&lt;&gt;"&amp;"PERMUTANTE"))</f>
        <v>0</v>
      </c>
      <c r="DJ87" s="18">
        <f>IF(DJ$5&gt;$G$4,0,SUMIFS(Fluxo!$O:$O,Fluxo!$U:$U,"&gt;"&amp;DI$5,Fluxo!$U:$U,"&lt;="&amp;DJ$5,Fluxo!$D:$D,$D87,Fluxo!$E:$E,"&lt;&gt;"&amp;"PERMUTANTE"))</f>
        <v>0</v>
      </c>
      <c r="DK87" s="18">
        <f>IF(DK$5&gt;$G$4,0,SUMIFS(Fluxo!$O:$O,Fluxo!$U:$U,"&gt;"&amp;DJ$5,Fluxo!$U:$U,"&lt;="&amp;DK$5,Fluxo!$D:$D,$D87,Fluxo!$E:$E,"&lt;&gt;"&amp;"PERMUTANTE"))</f>
        <v>0</v>
      </c>
      <c r="DL87" s="18">
        <f>IF(DL$5&gt;$G$4,0,SUMIFS(Fluxo!$O:$O,Fluxo!$U:$U,"&gt;"&amp;DK$5,Fluxo!$U:$U,"&lt;="&amp;DL$5,Fluxo!$D:$D,$D87,Fluxo!$E:$E,"&lt;&gt;"&amp;"PERMUTANTE"))</f>
        <v>0</v>
      </c>
      <c r="DM87" s="18">
        <f>IF(DM$5&gt;$G$4,0,SUMIFS(Fluxo!$O:$O,Fluxo!$U:$U,"&gt;"&amp;DL$5,Fluxo!$U:$U,"&lt;="&amp;DM$5,Fluxo!$D:$D,$D87,Fluxo!$E:$E,"&lt;&gt;"&amp;"PERMUTANTE"))</f>
        <v>0</v>
      </c>
      <c r="DN87" s="18">
        <f>IF(DN$5&gt;$G$4,0,SUMIFS(Fluxo!$O:$O,Fluxo!$U:$U,"&gt;"&amp;DM$5,Fluxo!$U:$U,"&lt;="&amp;DN$5,Fluxo!$D:$D,$D87,Fluxo!$E:$E,"&lt;&gt;"&amp;"PERMUTANTE"))</f>
        <v>0</v>
      </c>
      <c r="DO87" s="18">
        <f>IF(DO$5&gt;$G$4,0,SUMIFS(Fluxo!$O:$O,Fluxo!$U:$U,"&gt;"&amp;DN$5,Fluxo!$U:$U,"&lt;="&amp;DO$5,Fluxo!$D:$D,$D87,Fluxo!$E:$E,"&lt;&gt;"&amp;"PERMUTANTE"))</f>
        <v>0</v>
      </c>
      <c r="DP87" s="18">
        <f>IF(DP$5&gt;$G$4,0,SUMIFS(Fluxo!$O:$O,Fluxo!$U:$U,"&gt;"&amp;DO$5,Fluxo!$U:$U,"&lt;="&amp;DP$5,Fluxo!$D:$D,$D87,Fluxo!$E:$E,"&lt;&gt;"&amp;"PERMUTANTE"))</f>
        <v>0</v>
      </c>
      <c r="DQ87" s="18">
        <f>IF(DQ$5&gt;$G$4,0,SUMIFS(Fluxo!$O:$O,Fluxo!$U:$U,"&gt;"&amp;DP$5,Fluxo!$U:$U,"&lt;="&amp;DQ$5,Fluxo!$D:$D,$D87,Fluxo!$E:$E,"&lt;&gt;"&amp;"PERMUTANTE"))</f>
        <v>0</v>
      </c>
      <c r="DR87" s="18">
        <f>IF(DR$5&gt;$G$4,0,SUMIFS(Fluxo!$O:$O,Fluxo!$U:$U,"&gt;"&amp;DQ$5,Fluxo!$U:$U,"&lt;="&amp;DR$5,Fluxo!$D:$D,$D87,Fluxo!$E:$E,"&lt;&gt;"&amp;"PERMUTANTE"))</f>
        <v>0</v>
      </c>
      <c r="DS87" s="18">
        <f>IF(DS$5&gt;$G$4,0,SUMIFS(Fluxo!$O:$O,Fluxo!$U:$U,"&gt;"&amp;DR$5,Fluxo!$U:$U,"&lt;="&amp;DS$5,Fluxo!$D:$D,$D87,Fluxo!$E:$E,"&lt;&gt;"&amp;"PERMUTANTE"))</f>
        <v>0</v>
      </c>
      <c r="DT87" s="18">
        <f>IF(DT$5&gt;$G$4,0,SUMIFS(Fluxo!$O:$O,Fluxo!$U:$U,"&gt;"&amp;DS$5,Fluxo!$U:$U,"&lt;="&amp;DT$5,Fluxo!$D:$D,$D87,Fluxo!$E:$E,"&lt;&gt;"&amp;"PERMUTANTE"))</f>
        <v>0</v>
      </c>
      <c r="DU87" s="18">
        <f>IF(DU$5&gt;$G$4,0,SUMIFS(Fluxo!$O:$O,Fluxo!$U:$U,"&gt;"&amp;DT$5,Fluxo!$U:$U,"&lt;="&amp;DU$5,Fluxo!$D:$D,$D87,Fluxo!$E:$E,"&lt;&gt;"&amp;"PERMUTANTE"))</f>
        <v>0</v>
      </c>
      <c r="DV87" s="18">
        <f>IF(DV$5&gt;$G$4,0,SUMIFS(Fluxo!$O:$O,Fluxo!$U:$U,"&gt;"&amp;DU$5,Fluxo!$U:$U,"&lt;="&amp;DV$5,Fluxo!$D:$D,$D87,Fluxo!$E:$E,"&lt;&gt;"&amp;"PERMUTANTE"))</f>
        <v>0</v>
      </c>
      <c r="DW87" s="18">
        <f>IF(DW$5&gt;$G$4,0,SUMIFS(Fluxo!$O:$O,Fluxo!$U:$U,"&gt;"&amp;DV$5,Fluxo!$U:$U,"&lt;="&amp;DW$5,Fluxo!$D:$D,$D87,Fluxo!$E:$E,"&lt;&gt;"&amp;"PERMUTANTE"))</f>
        <v>0</v>
      </c>
      <c r="DX87" s="18">
        <f>IF(DX$5&gt;$G$4,0,SUMIFS(Fluxo!$O:$O,Fluxo!$U:$U,"&gt;"&amp;DW$5,Fluxo!$U:$U,"&lt;="&amp;DX$5,Fluxo!$D:$D,$D87,Fluxo!$E:$E,"&lt;&gt;"&amp;"PERMUTANTE"))</f>
        <v>0</v>
      </c>
      <c r="DY87" s="18">
        <f>IF(DY$5&gt;$G$4,0,SUMIFS(Fluxo!$O:$O,Fluxo!$U:$U,"&gt;"&amp;DX$5,Fluxo!$U:$U,"&lt;="&amp;DY$5,Fluxo!$D:$D,$D87,Fluxo!$E:$E,"&lt;&gt;"&amp;"PERMUTANTE"))</f>
        <v>0</v>
      </c>
      <c r="DZ87" s="18">
        <f>IF(DZ$5&gt;$G$4,0,SUMIFS(Fluxo!$O:$O,Fluxo!$U:$U,"&gt;"&amp;DY$5,Fluxo!$U:$U,"&lt;="&amp;DZ$5,Fluxo!$D:$D,$D87,Fluxo!$E:$E,"&lt;&gt;"&amp;"PERMUTANTE"))</f>
        <v>0</v>
      </c>
      <c r="EA87" s="18">
        <f>IF(EA$5&gt;$G$4,0,SUMIFS(Fluxo!$O:$O,Fluxo!$U:$U,"&gt;"&amp;DZ$5,Fluxo!$U:$U,"&lt;="&amp;EA$5,Fluxo!$D:$D,$D87,Fluxo!$E:$E,"&lt;&gt;"&amp;"PERMUTANTE"))</f>
        <v>0</v>
      </c>
      <c r="EB87" s="18">
        <f>IF(EB$5&gt;$G$4,0,SUMIFS(Fluxo!$O:$O,Fluxo!$U:$U,"&gt;"&amp;EA$5,Fluxo!$U:$U,"&lt;="&amp;EB$5,Fluxo!$D:$D,$D87,Fluxo!$E:$E,"&lt;&gt;"&amp;"PERMUTANTE"))</f>
        <v>0</v>
      </c>
      <c r="EC87" s="18">
        <f>IF(EC$5&gt;$G$4,0,SUMIFS(Fluxo!$O:$O,Fluxo!$U:$U,"&gt;"&amp;EB$5,Fluxo!$U:$U,"&lt;="&amp;EC$5,Fluxo!$D:$D,$D87,Fluxo!$E:$E,"&lt;&gt;"&amp;"PERMUTANTE"))</f>
        <v>0</v>
      </c>
      <c r="ED87" s="18">
        <f>IF(ED$5&gt;$G$4,0,SUMIFS(Fluxo!$O:$O,Fluxo!$U:$U,"&gt;"&amp;EC$5,Fluxo!$U:$U,"&lt;="&amp;ED$5,Fluxo!$D:$D,$D87,Fluxo!$E:$E,"&lt;&gt;"&amp;"PERMUTANTE"))</f>
        <v>0</v>
      </c>
      <c r="EE87" s="18">
        <f>IF(EE$5&gt;$G$4,0,SUMIFS(Fluxo!$O:$O,Fluxo!$U:$U,"&gt;"&amp;ED$5,Fluxo!$U:$U,"&lt;="&amp;EE$5,Fluxo!$D:$D,$D87,Fluxo!$E:$E,"&lt;&gt;"&amp;"PERMUTANTE"))</f>
        <v>0</v>
      </c>
      <c r="EF87" s="18">
        <f>IF(EF$5&gt;$G$4,0,SUMIFS(Fluxo!$O:$O,Fluxo!$U:$U,"&gt;"&amp;EE$5,Fluxo!$U:$U,"&lt;="&amp;EF$5,Fluxo!$D:$D,$D87,Fluxo!$E:$E,"&lt;&gt;"&amp;"PERMUTANTE"))</f>
        <v>0</v>
      </c>
      <c r="EG87" s="18">
        <f>IF(EG$5&gt;$G$4,0,SUMIFS(Fluxo!$O:$O,Fluxo!$U:$U,"&gt;"&amp;EF$5,Fluxo!$U:$U,"&lt;="&amp;EG$5,Fluxo!$D:$D,$D87,Fluxo!$E:$E,"&lt;&gt;"&amp;"PERMUTANTE"))</f>
        <v>0</v>
      </c>
      <c r="EH87" s="18">
        <f>IF(EH$5&gt;$G$4,0,SUMIFS(Fluxo!$O:$O,Fluxo!$U:$U,"&gt;"&amp;EG$5,Fluxo!$U:$U,"&lt;="&amp;EH$5,Fluxo!$D:$D,$D87,Fluxo!$E:$E,"&lt;&gt;"&amp;"PERMUTANTE"))</f>
        <v>0</v>
      </c>
      <c r="EI87" s="18">
        <f>IF(EI$5&gt;$G$4,0,SUMIFS(Fluxo!$O:$O,Fluxo!$U:$U,"&gt;"&amp;EH$5,Fluxo!$U:$U,"&lt;="&amp;EI$5,Fluxo!$D:$D,$D87,Fluxo!$E:$E,"&lt;&gt;"&amp;"PERMUTANTE"))</f>
        <v>0</v>
      </c>
      <c r="EJ87" s="18">
        <f>IF(EJ$5&gt;$G$4,0,SUMIFS(Fluxo!$O:$O,Fluxo!$U:$U,"&gt;"&amp;EI$5,Fluxo!$U:$U,"&lt;="&amp;EJ$5,Fluxo!$D:$D,$D87,Fluxo!$E:$E,"&lt;&gt;"&amp;"PERMUTANTE"))</f>
        <v>0</v>
      </c>
      <c r="EK87" s="18">
        <f>IF(EK$5&gt;$G$4,0,SUMIFS(Fluxo!$O:$O,Fluxo!$U:$U,"&gt;"&amp;EJ$5,Fluxo!$U:$U,"&lt;="&amp;EK$5,Fluxo!$D:$D,$D87,Fluxo!$E:$E,"&lt;&gt;"&amp;"PERMUTANTE"))</f>
        <v>0</v>
      </c>
      <c r="EL87" s="18">
        <f>IF(EL$5&gt;$G$4,0,SUMIFS(Fluxo!$O:$O,Fluxo!$U:$U,"&gt;"&amp;EK$5,Fluxo!$U:$U,"&lt;="&amp;EL$5,Fluxo!$D:$D,$D87,Fluxo!$E:$E,"&lt;&gt;"&amp;"PERMUTANTE"))</f>
        <v>0</v>
      </c>
      <c r="EM87" s="18">
        <f>IF(EM$5&gt;$G$4,0,SUMIFS(Fluxo!$O:$O,Fluxo!$U:$U,"&gt;"&amp;EL$5,Fluxo!$U:$U,"&lt;="&amp;EM$5,Fluxo!$D:$D,$D87,Fluxo!$E:$E,"&lt;&gt;"&amp;"PERMUTANTE"))</f>
        <v>0</v>
      </c>
      <c r="EN87" s="18">
        <f>IF(EN$5&gt;$G$4,0,SUMIFS(Fluxo!$O:$O,Fluxo!$U:$U,"&gt;"&amp;EM$5,Fluxo!$U:$U,"&lt;="&amp;EN$5,Fluxo!$D:$D,$D87,Fluxo!$E:$E,"&lt;&gt;"&amp;"PERMUTANTE"))</f>
        <v>0</v>
      </c>
      <c r="EO87" s="18">
        <f>IF(EO$5&gt;$G$4,0,SUMIFS(Fluxo!$O:$O,Fluxo!$U:$U,"&gt;"&amp;EN$5,Fluxo!$U:$U,"&lt;="&amp;EO$5,Fluxo!$D:$D,$D87,Fluxo!$E:$E,"&lt;&gt;"&amp;"PERMUTANTE"))</f>
        <v>0</v>
      </c>
      <c r="EP87" s="18">
        <f>IF(EP$5&gt;$G$4,0,SUMIFS(Fluxo!$O:$O,Fluxo!$U:$U,"&gt;"&amp;EO$5,Fluxo!$U:$U,"&lt;="&amp;EP$5,Fluxo!$D:$D,$D87,Fluxo!$E:$E,"&lt;&gt;"&amp;"PERMUTANTE"))</f>
        <v>0</v>
      </c>
      <c r="EQ87" s="18">
        <f>IF(EQ$5&gt;$G$4,0,SUMIFS(Fluxo!$O:$O,Fluxo!$U:$U,"&gt;"&amp;EP$5,Fluxo!$U:$U,"&lt;="&amp;EQ$5,Fluxo!$D:$D,$D87,Fluxo!$E:$E,"&lt;&gt;"&amp;"PERMUTANTE"))</f>
        <v>0</v>
      </c>
      <c r="ER87" s="18">
        <f>IF(ER$5&gt;$G$4,0,SUMIFS(Fluxo!$O:$O,Fluxo!$U:$U,"&gt;"&amp;EQ$5,Fluxo!$U:$U,"&lt;="&amp;ER$5,Fluxo!$D:$D,$D87,Fluxo!$E:$E,"&lt;&gt;"&amp;"PERMUTANTE"))</f>
        <v>0</v>
      </c>
      <c r="ES87" s="18">
        <f>IF(ES$5&gt;$G$4,0,SUMIFS(Fluxo!$O:$O,Fluxo!$U:$U,"&gt;"&amp;ER$5,Fluxo!$U:$U,"&lt;="&amp;ES$5,Fluxo!$D:$D,$D87,Fluxo!$E:$E,"&lt;&gt;"&amp;"PERMUTANTE"))</f>
        <v>0</v>
      </c>
      <c r="ET87" s="18">
        <f>IF(ET$5&gt;$G$4,0,SUMIFS(Fluxo!$O:$O,Fluxo!$U:$U,"&gt;"&amp;ES$5,Fluxo!$U:$U,"&lt;="&amp;ET$5,Fluxo!$D:$D,$D87,Fluxo!$E:$E,"&lt;&gt;"&amp;"PERMUTANTE"))</f>
        <v>0</v>
      </c>
      <c r="EU87" s="18">
        <f>IF(EU$5&gt;$G$4,0,SUMIFS(Fluxo!$O:$O,Fluxo!$U:$U,"&gt;"&amp;ET$5,Fluxo!$U:$U,"&lt;="&amp;EU$5,Fluxo!$D:$D,$D87,Fluxo!$E:$E,"&lt;&gt;"&amp;"PERMUTANTE"))</f>
        <v>0</v>
      </c>
      <c r="EV87" s="18">
        <f>IF(EV$5&gt;$G$4,0,SUMIFS(Fluxo!$O:$O,Fluxo!$U:$U,"&gt;"&amp;EU$5,Fluxo!$U:$U,"&lt;="&amp;EV$5,Fluxo!$D:$D,$D87,Fluxo!$E:$E,"&lt;&gt;"&amp;"PERMUTANTE"))</f>
        <v>0</v>
      </c>
      <c r="EW87" s="18">
        <f>IF(EW$5&gt;$G$4,0,SUMIFS(Fluxo!$O:$O,Fluxo!$U:$U,"&gt;"&amp;EV$5,Fluxo!$U:$U,"&lt;="&amp;EW$5,Fluxo!$D:$D,$D87,Fluxo!$E:$E,"&lt;&gt;"&amp;"PERMUTANTE"))</f>
        <v>0</v>
      </c>
      <c r="EX87" s="18">
        <f>IF(EX$5&gt;$G$4,0,SUMIFS(Fluxo!$O:$O,Fluxo!$U:$U,"&gt;"&amp;EW$5,Fluxo!$U:$U,"&lt;="&amp;EX$5,Fluxo!$D:$D,$D87,Fluxo!$E:$E,"&lt;&gt;"&amp;"PERMUTANTE"))</f>
        <v>0</v>
      </c>
      <c r="EY87" s="18">
        <f>IF(EY$5&gt;$G$4,0,SUMIFS(Fluxo!$O:$O,Fluxo!$U:$U,"&gt;"&amp;EX$5,Fluxo!$U:$U,"&lt;="&amp;EY$5,Fluxo!$D:$D,$D87,Fluxo!$E:$E,"&lt;&gt;"&amp;"PERMUTANTE"))</f>
        <v>0</v>
      </c>
      <c r="EZ87" s="18">
        <f>IF(EZ$5&gt;$G$4,0,SUMIFS(Fluxo!$O:$O,Fluxo!$U:$U,"&gt;"&amp;EY$5,Fluxo!$U:$U,"&lt;="&amp;EZ$5,Fluxo!$D:$D,$D87,Fluxo!$E:$E,"&lt;&gt;"&amp;"PERMUTANTE"))</f>
        <v>0</v>
      </c>
      <c r="FA87" s="18">
        <f>IF(FA$5&gt;$G$4,0,SUMIFS(Fluxo!$O:$O,Fluxo!$U:$U,"&gt;"&amp;EZ$5,Fluxo!$U:$U,"&lt;="&amp;FA$5,Fluxo!$D:$D,$D87,Fluxo!$E:$E,"&lt;&gt;"&amp;"PERMUTANTE"))</f>
        <v>0</v>
      </c>
      <c r="FB87" s="18">
        <f>IF(FB$5&gt;$G$4,0,SUMIFS(Fluxo!$O:$O,Fluxo!$U:$U,"&gt;"&amp;FA$5,Fluxo!$U:$U,"&lt;="&amp;FB$5,Fluxo!$D:$D,$D87,Fluxo!$E:$E,"&lt;&gt;"&amp;"PERMUTANTE"))</f>
        <v>0</v>
      </c>
      <c r="FC87" s="18">
        <f>IF(FC$5&gt;$G$4,0,SUMIFS(Fluxo!$O:$O,Fluxo!$U:$U,"&gt;"&amp;FB$5,Fluxo!$U:$U,"&lt;="&amp;FC$5,Fluxo!$D:$D,$D87,Fluxo!$E:$E,"&lt;&gt;"&amp;"PERMUTANTE"))</f>
        <v>0</v>
      </c>
      <c r="FD87" s="18">
        <f>IF(FD$5&gt;$G$4,0,SUMIFS(Fluxo!$O:$O,Fluxo!$U:$U,"&gt;"&amp;FC$5,Fluxo!$U:$U,"&lt;="&amp;FD$5,Fluxo!$D:$D,$D87,Fluxo!$E:$E,"&lt;&gt;"&amp;"PERMUTANTE"))</f>
        <v>0</v>
      </c>
      <c r="FE87" s="18">
        <f>IF(FE$5&gt;$G$4,0,SUMIFS(Fluxo!$O:$O,Fluxo!$U:$U,"&gt;"&amp;FD$5,Fluxo!$U:$U,"&lt;="&amp;FE$5,Fluxo!$D:$D,$D87,Fluxo!$E:$E,"&lt;&gt;"&amp;"PERMUTANTE"))</f>
        <v>0</v>
      </c>
      <c r="FF87" s="18">
        <f>IF(FF$5&gt;$G$4,0,SUMIFS(Fluxo!$O:$O,Fluxo!$U:$U,"&gt;"&amp;FE$5,Fluxo!$U:$U,"&lt;="&amp;FF$5,Fluxo!$D:$D,$D87,Fluxo!$E:$E,"&lt;&gt;"&amp;"PERMUTANTE"))</f>
        <v>0</v>
      </c>
      <c r="FG87" s="18">
        <f>IF(FG$5&gt;$G$4,0,SUMIFS(Fluxo!$O:$O,Fluxo!$U:$U,"&gt;"&amp;FF$5,Fluxo!$U:$U,"&lt;="&amp;FG$5,Fluxo!$D:$D,$D87,Fluxo!$E:$E,"&lt;&gt;"&amp;"PERMUTANTE"))</f>
        <v>0</v>
      </c>
      <c r="FH87" s="18">
        <f>IF(FH$5&gt;$G$4,0,SUMIFS(Fluxo!$O:$O,Fluxo!$U:$U,"&gt;"&amp;FG$5,Fluxo!$U:$U,"&lt;="&amp;FH$5,Fluxo!$D:$D,$D87,Fluxo!$E:$E,"&lt;&gt;"&amp;"PERMUTANTE"))</f>
        <v>0</v>
      </c>
      <c r="FI87" s="18">
        <f>IF(FI$5&gt;$G$4,0,SUMIFS(Fluxo!$O:$O,Fluxo!$U:$U,"&gt;"&amp;FH$5,Fluxo!$U:$U,"&lt;="&amp;FI$5,Fluxo!$D:$D,$D87,Fluxo!$E:$E,"&lt;&gt;"&amp;"PERMUTANTE"))</f>
        <v>0</v>
      </c>
      <c r="FJ87" s="18">
        <f>IF(FJ$5&gt;$G$4,0,SUMIFS(Fluxo!$O:$O,Fluxo!$U:$U,"&gt;"&amp;FI$5,Fluxo!$U:$U,"&lt;="&amp;FJ$5,Fluxo!$D:$D,$D87,Fluxo!$E:$E,"&lt;&gt;"&amp;"PERMUTANTE"))</f>
        <v>0</v>
      </c>
      <c r="FK87" s="18">
        <f>IF(FK$5&gt;$G$4,0,SUMIFS(Fluxo!$O:$O,Fluxo!$U:$U,"&gt;"&amp;FJ$5,Fluxo!$U:$U,"&lt;="&amp;FK$5,Fluxo!$D:$D,$D87,Fluxo!$E:$E,"&lt;&gt;"&amp;"PERMUTANTE"))</f>
        <v>0</v>
      </c>
      <c r="FL87" s="18">
        <f>IF(FL$5&gt;$G$4,0,SUMIFS(Fluxo!$O:$O,Fluxo!$U:$U,"&gt;"&amp;FK$5,Fluxo!$U:$U,"&lt;="&amp;FL$5,Fluxo!$D:$D,$D87,Fluxo!$E:$E,"&lt;&gt;"&amp;"PERMUTANTE"))</f>
        <v>0</v>
      </c>
      <c r="FM87" s="18">
        <f>IF(FM$5&gt;$G$4,0,SUMIFS(Fluxo!$O:$O,Fluxo!$U:$U,"&gt;"&amp;FL$5,Fluxo!$U:$U,"&lt;="&amp;FM$5,Fluxo!$D:$D,$D87,Fluxo!$E:$E,"&lt;&gt;"&amp;"PERMUTANTE"))</f>
        <v>0</v>
      </c>
      <c r="FN87" s="18">
        <f>IF(FN$5&gt;$G$4,0,SUMIFS(Fluxo!$O:$O,Fluxo!$U:$U,"&gt;"&amp;FM$5,Fluxo!$U:$U,"&lt;="&amp;FN$5,Fluxo!$D:$D,$D87,Fluxo!$E:$E,"&lt;&gt;"&amp;"PERMUTANTE"))</f>
        <v>0</v>
      </c>
      <c r="FO87" s="18">
        <f>IF(FO$5&gt;$G$4,0,SUMIFS(Fluxo!$O:$O,Fluxo!$U:$U,"&gt;"&amp;FN$5,Fluxo!$U:$U,"&lt;="&amp;FO$5,Fluxo!$D:$D,$D87,Fluxo!$E:$E,"&lt;&gt;"&amp;"PERMUTANTE"))</f>
        <v>0</v>
      </c>
      <c r="FP87" s="18">
        <f>IF(FP$5&gt;$G$4,0,SUMIFS(Fluxo!$O:$O,Fluxo!$U:$U,"&gt;"&amp;FO$5,Fluxo!$U:$U,"&lt;="&amp;FP$5,Fluxo!$D:$D,$D87,Fluxo!$E:$E,"&lt;&gt;"&amp;"PERMUTANTE"))</f>
        <v>0</v>
      </c>
      <c r="FQ87" s="18">
        <f>IF(FQ$5&gt;$G$4,0,SUMIFS(Fluxo!$O:$O,Fluxo!$U:$U,"&gt;"&amp;FP$5,Fluxo!$U:$U,"&lt;="&amp;FQ$5,Fluxo!$D:$D,$D87,Fluxo!$E:$E,"&lt;&gt;"&amp;"PERMUTANTE"))</f>
        <v>0</v>
      </c>
      <c r="FR87" s="18">
        <f>IF(FR$5&gt;$G$4,0,SUMIFS(Fluxo!$O:$O,Fluxo!$U:$U,"&gt;"&amp;FQ$5,Fluxo!$U:$U,"&lt;="&amp;FR$5,Fluxo!$D:$D,$D87,Fluxo!$E:$E,"&lt;&gt;"&amp;"PERMUTANTE"))</f>
        <v>0</v>
      </c>
      <c r="FS87" s="18">
        <f>IF(FS$5&gt;$G$4,0,SUMIFS(Fluxo!$O:$O,Fluxo!$U:$U,"&gt;"&amp;FR$5,Fluxo!$U:$U,"&lt;="&amp;FS$5,Fluxo!$D:$D,$D87,Fluxo!$E:$E,"&lt;&gt;"&amp;"PERMUTANTE"))</f>
        <v>0</v>
      </c>
      <c r="FT87" s="18">
        <f>IF(FT$5&gt;$G$4,0,SUMIFS(Fluxo!$O:$O,Fluxo!$U:$U,"&gt;"&amp;FS$5,Fluxo!$U:$U,"&lt;="&amp;FT$5,Fluxo!$D:$D,$D87,Fluxo!$E:$E,"&lt;&gt;"&amp;"PERMUTANTE"))</f>
        <v>0</v>
      </c>
      <c r="FU87" s="18">
        <f>IF(FU$5&gt;$G$4,0,SUMIFS(Fluxo!$O:$O,Fluxo!$U:$U,"&gt;"&amp;FT$5,Fluxo!$U:$U,"&lt;="&amp;FU$5,Fluxo!$D:$D,$D87,Fluxo!$E:$E,"&lt;&gt;"&amp;"PERMUTANTE"))</f>
        <v>0</v>
      </c>
      <c r="FV87" s="18">
        <f>IF(FV$5&gt;$G$4,0,SUMIFS(Fluxo!$O:$O,Fluxo!$U:$U,"&gt;"&amp;FU$5,Fluxo!$U:$U,"&lt;="&amp;FV$5,Fluxo!$D:$D,$D87,Fluxo!$E:$E,"&lt;&gt;"&amp;"PERMUTANTE"))</f>
        <v>0</v>
      </c>
      <c r="FW87" s="18">
        <f>IF(FW$5&gt;$G$4,0,SUMIFS(Fluxo!$O:$O,Fluxo!$U:$U,"&gt;"&amp;FV$5,Fluxo!$U:$U,"&lt;="&amp;FW$5,Fluxo!$D:$D,$D87,Fluxo!$E:$E,"&lt;&gt;"&amp;"PERMUTANTE"))</f>
        <v>0</v>
      </c>
      <c r="FX87" s="18">
        <f>IF(FX$5&gt;$G$4,0,SUMIFS(Fluxo!$O:$O,Fluxo!$U:$U,"&gt;"&amp;FW$5,Fluxo!$U:$U,"&lt;="&amp;FX$5,Fluxo!$D:$D,$D87,Fluxo!$E:$E,"&lt;&gt;"&amp;"PERMUTANTE"))</f>
        <v>0</v>
      </c>
      <c r="FY87" s="18">
        <f>IF(FY$5&gt;$G$4,0,SUMIFS(Fluxo!$O:$O,Fluxo!$U:$U,"&gt;"&amp;FX$5,Fluxo!$U:$U,"&lt;="&amp;FY$5,Fluxo!$D:$D,$D87,Fluxo!$E:$E,"&lt;&gt;"&amp;"PERMUTANTE"))</f>
        <v>0</v>
      </c>
      <c r="FZ87" s="18">
        <f>IF(FZ$5&gt;$G$4,0,SUMIFS(Fluxo!$O:$O,Fluxo!$U:$U,"&gt;"&amp;FY$5,Fluxo!$U:$U,"&lt;="&amp;FZ$5,Fluxo!$D:$D,$D87,Fluxo!$E:$E,"&lt;&gt;"&amp;"PERMUTANTE"))</f>
        <v>0</v>
      </c>
      <c r="GA87" s="18">
        <f>IF(GA$5&gt;$G$4,0,SUMIFS(Fluxo!$O:$O,Fluxo!$U:$U,"&gt;"&amp;FZ$5,Fluxo!$U:$U,"&lt;="&amp;GA$5,Fluxo!$D:$D,$D87,Fluxo!$E:$E,"&lt;&gt;"&amp;"PERMUTANTE"))</f>
        <v>0</v>
      </c>
      <c r="GB87" s="18">
        <f>IF(GB$5&gt;$G$4,0,SUMIFS(Fluxo!$O:$O,Fluxo!$U:$U,"&gt;"&amp;GA$5,Fluxo!$U:$U,"&lt;="&amp;GB$5,Fluxo!$D:$D,$D87,Fluxo!$E:$E,"&lt;&gt;"&amp;"PERMUTANTE"))</f>
        <v>0</v>
      </c>
      <c r="GC87" s="18">
        <f>IF(GC$5&gt;$G$4,0,SUMIFS(Fluxo!$O:$O,Fluxo!$U:$U,"&gt;"&amp;GB$5,Fluxo!$U:$U,"&lt;="&amp;GC$5,Fluxo!$D:$D,$D87,Fluxo!$E:$E,"&lt;&gt;"&amp;"PERMUTANTE"))</f>
        <v>0</v>
      </c>
      <c r="GD87" s="18">
        <f>IF(GD$5&gt;$G$4,0,SUMIFS(Fluxo!$O:$O,Fluxo!$U:$U,"&gt;"&amp;GC$5,Fluxo!$U:$U,"&lt;="&amp;GD$5,Fluxo!$D:$D,$D87,Fluxo!$E:$E,"&lt;&gt;"&amp;"PERMUTANTE"))</f>
        <v>0</v>
      </c>
      <c r="GE87" s="18">
        <f>IF(GE$5&gt;$G$4,0,SUMIFS(Fluxo!$O:$O,Fluxo!$U:$U,"&gt;"&amp;GD$5,Fluxo!$U:$U,"&lt;="&amp;GE$5,Fluxo!$D:$D,$D87,Fluxo!$E:$E,"&lt;&gt;"&amp;"PERMUTANTE"))</f>
        <v>0</v>
      </c>
      <c r="GF87" s="18">
        <f>IF(GF$5&gt;$G$4,0,SUMIFS(Fluxo!$O:$O,Fluxo!$U:$U,"&gt;"&amp;GE$5,Fluxo!$U:$U,"&lt;="&amp;GF$5,Fluxo!$D:$D,$D87,Fluxo!$E:$E,"&lt;&gt;"&amp;"PERMUTANTE"))</f>
        <v>0</v>
      </c>
      <c r="GG87" s="18">
        <f>IF(GG$5&gt;$G$4,0,SUMIFS(Fluxo!$O:$O,Fluxo!$U:$U,"&gt;"&amp;GF$5,Fluxo!$U:$U,"&lt;="&amp;GG$5,Fluxo!$D:$D,$D87,Fluxo!$E:$E,"&lt;&gt;"&amp;"PERMUTANTE"))</f>
        <v>0</v>
      </c>
      <c r="GH87" s="18">
        <f>IF(GH$5&gt;$G$4,0,SUMIFS(Fluxo!$O:$O,Fluxo!$U:$U,"&gt;"&amp;GG$5,Fluxo!$U:$U,"&lt;="&amp;GH$5,Fluxo!$D:$D,$D87,Fluxo!$E:$E,"&lt;&gt;"&amp;"PERMUTANTE"))</f>
        <v>0</v>
      </c>
      <c r="GI87" s="18">
        <f>IF(GI$5&gt;$G$4,0,SUMIFS(Fluxo!$O:$O,Fluxo!$U:$U,"&gt;"&amp;GH$5,Fluxo!$U:$U,"&lt;="&amp;GI$5,Fluxo!$D:$D,$D87,Fluxo!$E:$E,"&lt;&gt;"&amp;"PERMUTANTE"))</f>
        <v>0</v>
      </c>
      <c r="GJ87" s="18">
        <f>IF(GJ$5&gt;$G$4,0,SUMIFS(Fluxo!$O:$O,Fluxo!$U:$U,"&gt;"&amp;GI$5,Fluxo!$U:$U,"&lt;="&amp;GJ$5,Fluxo!$D:$D,$D87,Fluxo!$E:$E,"&lt;&gt;"&amp;"PERMUTANTE"))</f>
        <v>0</v>
      </c>
      <c r="GK87" s="18">
        <f>IF(GK$5&gt;$G$4,0,SUMIFS(Fluxo!$O:$O,Fluxo!$U:$U,"&gt;"&amp;GJ$5,Fluxo!$U:$U,"&lt;="&amp;GK$5,Fluxo!$D:$D,$D87,Fluxo!$E:$E,"&lt;&gt;"&amp;"PERMUTANTE"))</f>
        <v>0</v>
      </c>
      <c r="GL87" s="18">
        <f>IF(GL$5&gt;$G$4,0,SUMIFS(Fluxo!$O:$O,Fluxo!$U:$U,"&gt;"&amp;GK$5,Fluxo!$U:$U,"&lt;="&amp;GL$5,Fluxo!$D:$D,$D87,Fluxo!$E:$E,"&lt;&gt;"&amp;"PERMUTANTE"))</f>
        <v>0</v>
      </c>
      <c r="GM87" s="18">
        <f>IF(GM$5&gt;$G$4,0,SUMIFS(Fluxo!$O:$O,Fluxo!$U:$U,"&gt;"&amp;GL$5,Fluxo!$U:$U,"&lt;="&amp;GM$5,Fluxo!$D:$D,$D87,Fluxo!$E:$E,"&lt;&gt;"&amp;"PERMUTANTE"))</f>
        <v>0</v>
      </c>
      <c r="GN87" s="18">
        <f>IF(GN$5&gt;$G$4,0,SUMIFS(Fluxo!$O:$O,Fluxo!$U:$U,"&gt;"&amp;GM$5,Fluxo!$U:$U,"&lt;="&amp;GN$5,Fluxo!$D:$D,$D87,Fluxo!$E:$E,"&lt;&gt;"&amp;"PERMUTANTE"))</f>
        <v>0</v>
      </c>
      <c r="GO87" s="18">
        <f>IF(GO$5&gt;$G$4,0,SUMIFS(Fluxo!$O:$O,Fluxo!$U:$U,"&gt;"&amp;GN$5,Fluxo!$U:$U,"&lt;="&amp;GO$5,Fluxo!$D:$D,$D87,Fluxo!$E:$E,"&lt;&gt;"&amp;"PERMUTANTE"))</f>
        <v>0</v>
      </c>
      <c r="GP87" s="18">
        <f>IF(GP$5&gt;$G$4,0,SUMIFS(Fluxo!$O:$O,Fluxo!$U:$U,"&gt;"&amp;GO$5,Fluxo!$U:$U,"&lt;="&amp;GP$5,Fluxo!$D:$D,$D87,Fluxo!$E:$E,"&lt;&gt;"&amp;"PERMUTANTE"))</f>
        <v>0</v>
      </c>
      <c r="GQ87" s="18">
        <f>IF(GQ$5&gt;$G$4,0,SUMIFS(Fluxo!$O:$O,Fluxo!$U:$U,"&gt;"&amp;GP$5,Fluxo!$U:$U,"&lt;="&amp;GQ$5,Fluxo!$D:$D,$D87,Fluxo!$E:$E,"&lt;&gt;"&amp;"PERMUTANTE"))</f>
        <v>0</v>
      </c>
      <c r="GR87" s="18">
        <f>IF(GR$5&gt;$G$4,0,SUMIFS(Fluxo!$O:$O,Fluxo!$U:$U,"&gt;"&amp;GQ$5,Fluxo!$U:$U,"&lt;="&amp;GR$5,Fluxo!$D:$D,$D87,Fluxo!$E:$E,"&lt;&gt;"&amp;"PERMUTANTE"))</f>
        <v>0</v>
      </c>
      <c r="GS87" s="18">
        <f>IF(GS$5&gt;$G$4,0,SUMIFS(Fluxo!$O:$O,Fluxo!$U:$U,"&gt;"&amp;GR$5,Fluxo!$U:$U,"&lt;="&amp;GS$5,Fluxo!$D:$D,$D87,Fluxo!$E:$E,"&lt;&gt;"&amp;"PERMUTANTE"))</f>
        <v>0</v>
      </c>
      <c r="GT87" s="18">
        <f>IF(GT$5&gt;$G$4,0,SUMIFS(Fluxo!$O:$O,Fluxo!$U:$U,"&gt;"&amp;GS$5,Fluxo!$U:$U,"&lt;="&amp;GT$5,Fluxo!$D:$D,$D87,Fluxo!$E:$E,"&lt;&gt;"&amp;"PERMUTANTE"))</f>
        <v>0</v>
      </c>
      <c r="GU87" s="18">
        <f>IF(GU$5&gt;$G$4,0,SUMIFS(Fluxo!$O:$O,Fluxo!$U:$U,"&gt;"&amp;GT$5,Fluxo!$U:$U,"&lt;="&amp;GU$5,Fluxo!$D:$D,$D87,Fluxo!$E:$E,"&lt;&gt;"&amp;"PERMUTANTE"))</f>
        <v>0</v>
      </c>
      <c r="GV87" s="18">
        <f>IF(GV$5&gt;$G$4,0,SUMIFS(Fluxo!$O:$O,Fluxo!$U:$U,"&gt;"&amp;GU$5,Fluxo!$U:$U,"&lt;="&amp;GV$5,Fluxo!$D:$D,$D87,Fluxo!$E:$E,"&lt;&gt;"&amp;"PERMUTANTE"))</f>
        <v>0</v>
      </c>
      <c r="GW87" s="18">
        <f>IF(GW$5&gt;$G$4,0,SUMIFS(Fluxo!$O:$O,Fluxo!$U:$U,"&gt;"&amp;GV$5,Fluxo!$U:$U,"&lt;="&amp;GW$5,Fluxo!$D:$D,$D87,Fluxo!$E:$E,"&lt;&gt;"&amp;"PERMUTANTE"))</f>
        <v>0</v>
      </c>
      <c r="GX87" s="18">
        <f>IF(GX$5&gt;$G$4,0,SUMIFS(Fluxo!$O:$O,Fluxo!$U:$U,"&gt;"&amp;GW$5,Fluxo!$U:$U,"&lt;="&amp;GX$5,Fluxo!$D:$D,$D87,Fluxo!$E:$E,"&lt;&gt;"&amp;"PERMUTANTE"))</f>
        <v>0</v>
      </c>
      <c r="GY87" s="18">
        <f>IF(GY$5&gt;$G$4,0,SUMIFS(Fluxo!$O:$O,Fluxo!$U:$U,"&gt;"&amp;GX$5,Fluxo!$U:$U,"&lt;="&amp;GY$5,Fluxo!$D:$D,$D87,Fluxo!$E:$E,"&lt;&gt;"&amp;"PERMUTANTE"))</f>
        <v>0</v>
      </c>
      <c r="GZ87" s="18">
        <f>IF(GZ$5&gt;$G$4,0,SUMIFS(Fluxo!$O:$O,Fluxo!$U:$U,"&gt;"&amp;GY$5,Fluxo!$U:$U,"&lt;="&amp;GZ$5,Fluxo!$D:$D,$D87,Fluxo!$E:$E,"&lt;&gt;"&amp;"PERMUTANTE"))</f>
        <v>0</v>
      </c>
      <c r="HA87" s="18">
        <f>IF(HA$5&gt;$G$4,0,SUMIFS(Fluxo!$O:$O,Fluxo!$U:$U,"&gt;"&amp;GZ$5,Fluxo!$U:$U,"&lt;="&amp;HA$5,Fluxo!$D:$D,$D87,Fluxo!$E:$E,"&lt;&gt;"&amp;"PERMUTANTE"))</f>
        <v>0</v>
      </c>
      <c r="HB87" s="18">
        <f>IF(HB$5&gt;$G$4,0,SUMIFS(Fluxo!$O:$O,Fluxo!$U:$U,"&gt;"&amp;HA$5,Fluxo!$U:$U,"&lt;="&amp;HB$5,Fluxo!$D:$D,$D87,Fluxo!$E:$E,"&lt;&gt;"&amp;"PERMUTANTE"))</f>
        <v>0</v>
      </c>
      <c r="HC87" s="18">
        <f>IF(HC$5&gt;$G$4,0,SUMIFS(Fluxo!$O:$O,Fluxo!$U:$U,"&gt;"&amp;HB$5,Fluxo!$U:$U,"&lt;="&amp;HC$5,Fluxo!$D:$D,$D87,Fluxo!$E:$E,"&lt;&gt;"&amp;"PERMUTANTE"))</f>
        <v>0</v>
      </c>
      <c r="HD87" s="18">
        <f>IF(HD$5&gt;$G$4,0,SUMIFS(Fluxo!$O:$O,Fluxo!$U:$U,"&gt;"&amp;HC$5,Fluxo!$U:$U,"&lt;="&amp;HD$5,Fluxo!$D:$D,$D87,Fluxo!$E:$E,"&lt;&gt;"&amp;"PERMUTANTE"))</f>
        <v>0</v>
      </c>
      <c r="HE87" s="18">
        <f>IF(HE$5&gt;$G$4,0,SUMIFS(Fluxo!$O:$O,Fluxo!$U:$U,"&gt;"&amp;HD$5,Fluxo!$U:$U,"&lt;="&amp;HE$5,Fluxo!$D:$D,$D87,Fluxo!$E:$E,"&lt;&gt;"&amp;"PERMUTANTE"))</f>
        <v>0</v>
      </c>
      <c r="HF87" s="18">
        <f>IF(HF$5&gt;$G$4,0,SUMIFS(Fluxo!$O:$O,Fluxo!$U:$U,"&gt;"&amp;HE$5,Fluxo!$U:$U,"&lt;="&amp;HF$5,Fluxo!$D:$D,$D87,Fluxo!$E:$E,"&lt;&gt;"&amp;"PERMUTANTE"))</f>
        <v>0</v>
      </c>
    </row>
    <row r="88" spans="1:214">
      <c r="A88" s="20">
        <f t="shared" si="11"/>
        <v>78</v>
      </c>
      <c r="B88" s="140" t="str">
        <f>'Check Carteira'!C80</f>
        <v>E.1016.99.01.0193</v>
      </c>
      <c r="C88" s="141">
        <v>1</v>
      </c>
      <c r="D88" s="129" t="str">
        <f>'Check Carteira'!F80</f>
        <v>A-0193</v>
      </c>
      <c r="E88" s="21" t="str">
        <f>IFERROR(INDEX(Contratos!L:L,MATCH(D88,Contratos!R:R,0)),"")</f>
        <v/>
      </c>
      <c r="F88" s="139" t="str">
        <f>IFERROR(INDEX(Contratos!G:G,MATCH(D88,Contratos!R:R,0)),"")</f>
        <v/>
      </c>
      <c r="H88" s="83">
        <f t="shared" si="10"/>
        <v>0</v>
      </c>
      <c r="J88" s="18">
        <f>IF(J$5&gt;$G$4,0,SUMIFS(Fluxo!$O:$O,Fluxo!$U:$U,"&gt;"&amp;I$5,Fluxo!$U:$U,"&lt;="&amp;J$5,Fluxo!$D:$D,$D88))</f>
        <v>0</v>
      </c>
      <c r="K88" s="18">
        <f>IF(K$5&gt;$G$4,0,SUMIFS(Fluxo!$O:$O,Fluxo!$U:$U,"&gt;"&amp;J$5,Fluxo!$U:$U,"&lt;="&amp;K$5,Fluxo!$D:$D,$D88))</f>
        <v>0</v>
      </c>
      <c r="L88" s="18">
        <f>IF(L$5&gt;$G$4,0,SUMIFS(Fluxo!$O:$O,Fluxo!$U:$U,"&gt;"&amp;K$5,Fluxo!$U:$U,"&lt;="&amp;L$5,Fluxo!$D:$D,$D88))</f>
        <v>0</v>
      </c>
      <c r="M88" s="18">
        <f>IF(M$5&gt;$G$4,0,SUMIFS(Fluxo!$O:$O,Fluxo!$U:$U,"&gt;"&amp;L$5,Fluxo!$U:$U,"&lt;="&amp;M$5,Fluxo!$D:$D,$D88))</f>
        <v>0</v>
      </c>
      <c r="N88" s="18">
        <f>IF(N$5&gt;$G$4,0,SUMIFS(Fluxo!$O:$O,Fluxo!$U:$U,"&gt;"&amp;M$5,Fluxo!$U:$U,"&lt;="&amp;N$5,Fluxo!$D:$D,$D88))</f>
        <v>0</v>
      </c>
      <c r="O88" s="18">
        <f>IF(O$5&gt;$G$4,0,SUMIFS(Fluxo!$O:$O,Fluxo!$U:$U,"&gt;"&amp;N$5,Fluxo!$U:$U,"&lt;="&amp;O$5,Fluxo!$D:$D,$D88))</f>
        <v>0</v>
      </c>
      <c r="P88" s="18">
        <f>IF(P$5&gt;$G$4,0,SUMIFS(Fluxo!$O:$O,Fluxo!$U:$U,"&gt;"&amp;O$5,Fluxo!$U:$U,"&lt;="&amp;P$5,Fluxo!$D:$D,$D88))</f>
        <v>0</v>
      </c>
      <c r="Q88" s="18">
        <f>IF(Q$5&gt;$G$4,0,SUMIFS(Fluxo!$O:$O,Fluxo!$U:$U,"&gt;"&amp;P$5,Fluxo!$U:$U,"&lt;="&amp;Q$5,Fluxo!$D:$D,$D88))</f>
        <v>0</v>
      </c>
      <c r="R88" s="18">
        <f>IF(R$5&gt;$G$4,0,SUMIFS(Fluxo!$O:$O,Fluxo!$U:$U,"&gt;"&amp;Q$5,Fluxo!$U:$U,"&lt;="&amp;R$5,Fluxo!$D:$D,$D88))</f>
        <v>0</v>
      </c>
      <c r="S88" s="18">
        <f>IF(S$5&gt;$G$4,0,SUMIFS(Fluxo!$O:$O,Fluxo!$U:$U,"&gt;"&amp;R$5,Fluxo!$U:$U,"&lt;="&amp;S$5,Fluxo!$D:$D,$D88,Fluxo!$E:$E,"&lt;&gt;"&amp;"PERMUTANTE"))</f>
        <v>0</v>
      </c>
      <c r="T88" s="18">
        <f>IF(T$5&gt;$G$4,0,SUMIFS(Fluxo!$O:$O,Fluxo!$U:$U,"&gt;"&amp;S$5,Fluxo!$U:$U,"&lt;="&amp;T$5,Fluxo!$D:$D,$D88,Fluxo!$E:$E,"&lt;&gt;"&amp;"PERMUTANTE"))</f>
        <v>0</v>
      </c>
      <c r="U88" s="18">
        <f>IF(U$5&gt;$G$4,0,SUMIFS(Fluxo!$O:$O,Fluxo!$U:$U,"&gt;"&amp;T$5,Fluxo!$U:$U,"&lt;="&amp;U$5,Fluxo!$D:$D,$D88,Fluxo!$E:$E,"&lt;&gt;"&amp;"PERMUTANTE"))</f>
        <v>0</v>
      </c>
      <c r="V88" s="18">
        <f>IF(V$5&gt;$G$4,0,SUMIFS(Fluxo!$O:$O,Fluxo!$U:$U,"&gt;"&amp;U$5,Fluxo!$U:$U,"&lt;="&amp;V$5,Fluxo!$D:$D,$D88,Fluxo!$E:$E,"&lt;&gt;"&amp;"PERMUTANTE"))</f>
        <v>0</v>
      </c>
      <c r="W88" s="18">
        <f>IF(W$5&gt;$G$4,0,SUMIFS(Fluxo!$O:$O,Fluxo!$U:$U,"&gt;"&amp;V$5,Fluxo!$U:$U,"&lt;="&amp;W$5,Fluxo!$D:$D,$D88,Fluxo!$E:$E,"&lt;&gt;"&amp;"PERMUTANTE"))</f>
        <v>0</v>
      </c>
      <c r="X88" s="18">
        <f>IF(X$5&gt;$G$4,0,SUMIFS(Fluxo!$O:$O,Fluxo!$U:$U,"&gt;"&amp;W$5,Fluxo!$U:$U,"&lt;="&amp;X$5,Fluxo!$D:$D,$D88,Fluxo!$E:$E,"&lt;&gt;"&amp;"PERMUTANTE"))</f>
        <v>0</v>
      </c>
      <c r="Y88" s="18">
        <f>IF(Y$5&gt;$G$4,0,SUMIFS(Fluxo!$O:$O,Fluxo!$U:$U,"&gt;"&amp;X$5,Fluxo!$U:$U,"&lt;="&amp;Y$5,Fluxo!$D:$D,$D88,Fluxo!$E:$E,"&lt;&gt;"&amp;"PERMUTANTE"))</f>
        <v>0</v>
      </c>
      <c r="Z88" s="18">
        <f>IF(Z$5&gt;$G$4,0,SUMIFS(Fluxo!$O:$O,Fluxo!$U:$U,"&gt;"&amp;Y$5,Fluxo!$U:$U,"&lt;="&amp;Z$5,Fluxo!$D:$D,$D88,Fluxo!$E:$E,"&lt;&gt;"&amp;"PERMUTANTE"))</f>
        <v>0</v>
      </c>
      <c r="AA88" s="18">
        <f>IF(AA$5&gt;$G$4,0,SUMIFS(Fluxo!$O:$O,Fluxo!$U:$U,"&gt;"&amp;Z$5,Fluxo!$U:$U,"&lt;="&amp;AA$5,Fluxo!$D:$D,$D88,Fluxo!$E:$E,"&lt;&gt;"&amp;"PERMUTANTE"))</f>
        <v>0</v>
      </c>
      <c r="AB88" s="18">
        <f>IF(AB$5&gt;$G$4,0,SUMIFS(Fluxo!$O:$O,Fluxo!$U:$U,"&gt;"&amp;AA$5,Fluxo!$U:$U,"&lt;="&amp;AB$5,Fluxo!$D:$D,$D88,Fluxo!$E:$E,"&lt;&gt;"&amp;"PERMUTANTE"))</f>
        <v>0</v>
      </c>
      <c r="AC88" s="18">
        <f>IF(AC$5&gt;$G$4,0,SUMIFS(Fluxo!$O:$O,Fluxo!$U:$U,"&gt;"&amp;AB$5,Fluxo!$U:$U,"&lt;="&amp;AC$5,Fluxo!$D:$D,$D88,Fluxo!$E:$E,"&lt;&gt;"&amp;"PERMUTANTE"))</f>
        <v>0</v>
      </c>
      <c r="AD88" s="18">
        <f>IF(AD$5&gt;$G$4,0,SUMIFS(Fluxo!$O:$O,Fluxo!$U:$U,"&gt;"&amp;AC$5,Fluxo!$U:$U,"&lt;="&amp;AD$5,Fluxo!$D:$D,$D88,Fluxo!$E:$E,"&lt;&gt;"&amp;"PERMUTANTE"))</f>
        <v>0</v>
      </c>
      <c r="AE88" s="18">
        <f>IF(AE$5&gt;$G$4,0,SUMIFS(Fluxo!$O:$O,Fluxo!$U:$U,"&gt;"&amp;AD$5,Fluxo!$U:$U,"&lt;="&amp;AE$5,Fluxo!$D:$D,$D88,Fluxo!$E:$E,"&lt;&gt;"&amp;"PERMUTANTE"))</f>
        <v>0</v>
      </c>
      <c r="AF88" s="18">
        <f>IF(AF$5&gt;$G$4,0,SUMIFS(Fluxo!$O:$O,Fluxo!$U:$U,"&gt;"&amp;AE$5,Fluxo!$U:$U,"&lt;="&amp;AF$5,Fluxo!$D:$D,$D88,Fluxo!$E:$E,"&lt;&gt;"&amp;"PERMUTANTE"))</f>
        <v>0</v>
      </c>
      <c r="AG88" s="18">
        <f>IF(AG$5&gt;$G$4,0,SUMIFS(Fluxo!$O:$O,Fluxo!$U:$U,"&gt;"&amp;AF$5,Fluxo!$U:$U,"&lt;="&amp;AG$5,Fluxo!$D:$D,$D88,Fluxo!$E:$E,"&lt;&gt;"&amp;"PERMUTANTE"))</f>
        <v>0</v>
      </c>
      <c r="AH88" s="18">
        <f>IF(AH$5&gt;$G$4,0,SUMIFS(Fluxo!$O:$O,Fluxo!$U:$U,"&gt;"&amp;AG$5,Fluxo!$U:$U,"&lt;="&amp;AH$5,Fluxo!$D:$D,$D88,Fluxo!$E:$E,"&lt;&gt;"&amp;"PERMUTANTE"))</f>
        <v>0</v>
      </c>
      <c r="AI88" s="18">
        <f>IF(AI$5&gt;$G$4,0,SUMIFS(Fluxo!$O:$O,Fluxo!$U:$U,"&gt;"&amp;AH$5,Fluxo!$U:$U,"&lt;="&amp;AI$5,Fluxo!$D:$D,$D88,Fluxo!$E:$E,"&lt;&gt;"&amp;"PERMUTANTE"))</f>
        <v>0</v>
      </c>
      <c r="AJ88" s="18">
        <f>IF(AJ$5&gt;$G$4,0,SUMIFS(Fluxo!$O:$O,Fluxo!$U:$U,"&gt;"&amp;AI$5,Fluxo!$U:$U,"&lt;="&amp;AJ$5,Fluxo!$D:$D,$D88,Fluxo!$E:$E,"&lt;&gt;"&amp;"PERMUTANTE"))</f>
        <v>0</v>
      </c>
      <c r="AK88" s="18">
        <f>IF(AK$5&gt;$G$4,0,SUMIFS(Fluxo!$O:$O,Fluxo!$U:$U,"&gt;"&amp;AJ$5,Fluxo!$U:$U,"&lt;="&amp;AK$5,Fluxo!$D:$D,$D88,Fluxo!$E:$E,"&lt;&gt;"&amp;"PERMUTANTE"))</f>
        <v>0</v>
      </c>
      <c r="AL88" s="18">
        <f>IF(AL$5&gt;$G$4,0,SUMIFS(Fluxo!$O:$O,Fluxo!$U:$U,"&gt;"&amp;AK$5,Fluxo!$U:$U,"&lt;="&amp;AL$5,Fluxo!$D:$D,$D88,Fluxo!$E:$E,"&lt;&gt;"&amp;"PERMUTANTE"))</f>
        <v>0</v>
      </c>
      <c r="AM88" s="18">
        <f>IF(AM$5&gt;$G$4,0,SUMIFS(Fluxo!$O:$O,Fluxo!$U:$U,"&gt;"&amp;AL$5,Fluxo!$U:$U,"&lt;="&amp;AM$5,Fluxo!$D:$D,$D88,Fluxo!$E:$E,"&lt;&gt;"&amp;"PERMUTANTE"))</f>
        <v>0</v>
      </c>
      <c r="AN88" s="18">
        <f>IF(AN$5&gt;$G$4,0,SUMIFS(Fluxo!$O:$O,Fluxo!$U:$U,"&gt;"&amp;AM$5,Fluxo!$U:$U,"&lt;="&amp;AN$5,Fluxo!$D:$D,$D88,Fluxo!$E:$E,"&lt;&gt;"&amp;"PERMUTANTE"))</f>
        <v>0</v>
      </c>
      <c r="AO88" s="18">
        <f>IF(AO$5&gt;$G$4,0,SUMIFS(Fluxo!$O:$O,Fluxo!$U:$U,"&gt;"&amp;AN$5,Fluxo!$U:$U,"&lt;="&amp;AO$5,Fluxo!$D:$D,$D88,Fluxo!$E:$E,"&lt;&gt;"&amp;"PERMUTANTE"))</f>
        <v>0</v>
      </c>
      <c r="AP88" s="18">
        <f>IF(AP$5&gt;$G$4,0,SUMIFS(Fluxo!$O:$O,Fluxo!$U:$U,"&gt;"&amp;AO$5,Fluxo!$U:$U,"&lt;="&amp;AP$5,Fluxo!$D:$D,$D88,Fluxo!$E:$E,"&lt;&gt;"&amp;"PERMUTANTE"))</f>
        <v>0</v>
      </c>
      <c r="AQ88" s="18">
        <f>IF(AQ$5&gt;$G$4,0,SUMIFS(Fluxo!$O:$O,Fluxo!$U:$U,"&gt;"&amp;AP$5,Fluxo!$U:$U,"&lt;="&amp;AQ$5,Fluxo!$D:$D,$D88,Fluxo!$E:$E,"&lt;&gt;"&amp;"PERMUTANTE"))</f>
        <v>0</v>
      </c>
      <c r="AR88" s="18">
        <f>IF(AR$5&gt;$G$4,0,SUMIFS(Fluxo!$O:$O,Fluxo!$U:$U,"&gt;"&amp;AQ$5,Fluxo!$U:$U,"&lt;="&amp;AR$5,Fluxo!$D:$D,$D88,Fluxo!$E:$E,"&lt;&gt;"&amp;"PERMUTANTE"))</f>
        <v>0</v>
      </c>
      <c r="AS88" s="18">
        <f>IF(AS$5&gt;$G$4,0,SUMIFS(Fluxo!$O:$O,Fluxo!$U:$U,"&gt;"&amp;AR$5,Fluxo!$U:$U,"&lt;="&amp;AS$5,Fluxo!$D:$D,$D88,Fluxo!$E:$E,"&lt;&gt;"&amp;"PERMUTANTE"))</f>
        <v>0</v>
      </c>
      <c r="AT88" s="18">
        <f>IF(AT$5&gt;$G$4,0,SUMIFS(Fluxo!$O:$O,Fluxo!$U:$U,"&gt;"&amp;AS$5,Fluxo!$U:$U,"&lt;="&amp;AT$5,Fluxo!$D:$D,$D88,Fluxo!$E:$E,"&lt;&gt;"&amp;"PERMUTANTE"))</f>
        <v>0</v>
      </c>
      <c r="AU88" s="18">
        <f>IF(AU$5&gt;$G$4,0,SUMIFS(Fluxo!$O:$O,Fluxo!$U:$U,"&gt;"&amp;AT$5,Fluxo!$U:$U,"&lt;="&amp;AU$5,Fluxo!$D:$D,$D88,Fluxo!$E:$E,"&lt;&gt;"&amp;"PERMUTANTE"))</f>
        <v>0</v>
      </c>
      <c r="AV88" s="18">
        <f>IF(AV$5&gt;$G$4,0,SUMIFS(Fluxo!$O:$O,Fluxo!$U:$U,"&gt;"&amp;AU$5,Fluxo!$U:$U,"&lt;="&amp;AV$5,Fluxo!$D:$D,$D88,Fluxo!$E:$E,"&lt;&gt;"&amp;"PERMUTANTE"))</f>
        <v>0</v>
      </c>
      <c r="AW88" s="18">
        <f>IF(AW$5&gt;$G$4,0,SUMIFS(Fluxo!$O:$O,Fluxo!$U:$U,"&gt;"&amp;AV$5,Fluxo!$U:$U,"&lt;="&amp;AW$5,Fluxo!$D:$D,$D88,Fluxo!$E:$E,"&lt;&gt;"&amp;"PERMUTANTE"))</f>
        <v>0</v>
      </c>
      <c r="AX88" s="18">
        <f>IF(AX$5&gt;$G$4,0,SUMIFS(Fluxo!$O:$O,Fluxo!$U:$U,"&gt;"&amp;AW$5,Fluxo!$U:$U,"&lt;="&amp;AX$5,Fluxo!$D:$D,$D88,Fluxo!$E:$E,"&lt;&gt;"&amp;"PERMUTANTE"))</f>
        <v>0</v>
      </c>
      <c r="AY88" s="18">
        <f>IF(AY$5&gt;$G$4,0,SUMIFS(Fluxo!$O:$O,Fluxo!$U:$U,"&gt;"&amp;AX$5,Fluxo!$U:$U,"&lt;="&amp;AY$5,Fluxo!$D:$D,$D88,Fluxo!$E:$E,"&lt;&gt;"&amp;"PERMUTANTE"))</f>
        <v>0</v>
      </c>
      <c r="AZ88" s="18">
        <f>IF(AZ$5&gt;$G$4,0,SUMIFS(Fluxo!$O:$O,Fluxo!$U:$U,"&gt;"&amp;AY$5,Fluxo!$U:$U,"&lt;="&amp;AZ$5,Fluxo!$D:$D,$D88,Fluxo!$E:$E,"&lt;&gt;"&amp;"PERMUTANTE"))</f>
        <v>0</v>
      </c>
      <c r="BA88" s="18">
        <f>IF(BA$5&gt;$G$4,0,SUMIFS(Fluxo!$O:$O,Fluxo!$U:$U,"&gt;"&amp;AZ$5,Fluxo!$U:$U,"&lt;="&amp;BA$5,Fluxo!$D:$D,$D88,Fluxo!$E:$E,"&lt;&gt;"&amp;"PERMUTANTE"))</f>
        <v>0</v>
      </c>
      <c r="BB88" s="18">
        <f>IF(BB$5&gt;$G$4,0,SUMIFS(Fluxo!$O:$O,Fluxo!$U:$U,"&gt;"&amp;BA$5,Fluxo!$U:$U,"&lt;="&amp;BB$5,Fluxo!$D:$D,$D88,Fluxo!$E:$E,"&lt;&gt;"&amp;"PERMUTANTE"))</f>
        <v>0</v>
      </c>
      <c r="BC88" s="18">
        <f>IF(BC$5&gt;$G$4,0,SUMIFS(Fluxo!$O:$O,Fluxo!$U:$U,"&gt;"&amp;BB$5,Fluxo!$U:$U,"&lt;="&amp;BC$5,Fluxo!$D:$D,$D88,Fluxo!$E:$E,"&lt;&gt;"&amp;"PERMUTANTE"))</f>
        <v>0</v>
      </c>
      <c r="BD88" s="18">
        <f>IF(BD$5&gt;$G$4,0,SUMIFS(Fluxo!$O:$O,Fluxo!$U:$U,"&gt;"&amp;BC$5,Fluxo!$U:$U,"&lt;="&amp;BD$5,Fluxo!$D:$D,$D88,Fluxo!$E:$E,"&lt;&gt;"&amp;"PERMUTANTE"))</f>
        <v>0</v>
      </c>
      <c r="BE88" s="18">
        <f>IF(BE$5&gt;$G$4,0,SUMIFS(Fluxo!$O:$O,Fluxo!$U:$U,"&gt;"&amp;BD$5,Fluxo!$U:$U,"&lt;="&amp;BE$5,Fluxo!$D:$D,$D88,Fluxo!$E:$E,"&lt;&gt;"&amp;"PERMUTANTE"))</f>
        <v>0</v>
      </c>
      <c r="BF88" s="18">
        <f>IF(BF$5&gt;$G$4,0,SUMIFS(Fluxo!$O:$O,Fluxo!$U:$U,"&gt;"&amp;BE$5,Fluxo!$U:$U,"&lt;="&amp;BF$5,Fluxo!$D:$D,$D88,Fluxo!$E:$E,"&lt;&gt;"&amp;"PERMUTANTE"))</f>
        <v>0</v>
      </c>
      <c r="BG88" s="18">
        <f>IF(BG$5&gt;$G$4,0,SUMIFS(Fluxo!$O:$O,Fluxo!$U:$U,"&gt;"&amp;BF$5,Fluxo!$U:$U,"&lt;="&amp;BG$5,Fluxo!$D:$D,$D88,Fluxo!$E:$E,"&lt;&gt;"&amp;"PERMUTANTE"))</f>
        <v>0</v>
      </c>
      <c r="BH88" s="18">
        <f>IF(BH$5&gt;$G$4,0,SUMIFS(Fluxo!$O:$O,Fluxo!$U:$U,"&gt;"&amp;BG$5,Fluxo!$U:$U,"&lt;="&amp;BH$5,Fluxo!$D:$D,$D88,Fluxo!$E:$E,"&lt;&gt;"&amp;"PERMUTANTE"))</f>
        <v>0</v>
      </c>
      <c r="BI88" s="18">
        <f>IF(BI$5&gt;$G$4,0,SUMIFS(Fluxo!$O:$O,Fluxo!$U:$U,"&gt;"&amp;BH$5,Fluxo!$U:$U,"&lt;="&amp;BI$5,Fluxo!$D:$D,$D88,Fluxo!$E:$E,"&lt;&gt;"&amp;"PERMUTANTE"))</f>
        <v>0</v>
      </c>
      <c r="BJ88" s="18">
        <f>IF(BJ$5&gt;$G$4,0,SUMIFS(Fluxo!$O:$O,Fluxo!$U:$U,"&gt;"&amp;BI$5,Fluxo!$U:$U,"&lt;="&amp;BJ$5,Fluxo!$D:$D,$D88,Fluxo!$E:$E,"&lt;&gt;"&amp;"PERMUTANTE"))</f>
        <v>0</v>
      </c>
      <c r="BK88" s="18">
        <f>IF(BK$5&gt;$G$4,0,SUMIFS(Fluxo!$O:$O,Fluxo!$U:$U,"&gt;"&amp;BJ$5,Fluxo!$U:$U,"&lt;="&amp;BK$5,Fluxo!$D:$D,$D88,Fluxo!$E:$E,"&lt;&gt;"&amp;"PERMUTANTE"))</f>
        <v>0</v>
      </c>
      <c r="BL88" s="18">
        <f>IF(BL$5&gt;$G$4,0,SUMIFS(Fluxo!$O:$O,Fluxo!$U:$U,"&gt;"&amp;BK$5,Fluxo!$U:$U,"&lt;="&amp;BL$5,Fluxo!$D:$D,$D88,Fluxo!$E:$E,"&lt;&gt;"&amp;"PERMUTANTE"))</f>
        <v>0</v>
      </c>
      <c r="BM88" s="18">
        <f>IF(BM$5&gt;$G$4,0,SUMIFS(Fluxo!$O:$O,Fluxo!$U:$U,"&gt;"&amp;BL$5,Fluxo!$U:$U,"&lt;="&amp;BM$5,Fluxo!$D:$D,$D88,Fluxo!$E:$E,"&lt;&gt;"&amp;"PERMUTANTE"))</f>
        <v>0</v>
      </c>
      <c r="BN88" s="18">
        <f>IF(BN$5&gt;$G$4,0,SUMIFS(Fluxo!$O:$O,Fluxo!$U:$U,"&gt;"&amp;BM$5,Fluxo!$U:$U,"&lt;="&amp;BN$5,Fluxo!$D:$D,$D88,Fluxo!$E:$E,"&lt;&gt;"&amp;"PERMUTANTE"))</f>
        <v>0</v>
      </c>
      <c r="BO88" s="18">
        <f>IF(BO$5&gt;$G$4,0,SUMIFS(Fluxo!$O:$O,Fluxo!$U:$U,"&gt;"&amp;BN$5,Fluxo!$U:$U,"&lt;="&amp;BO$5,Fluxo!$D:$D,$D88,Fluxo!$E:$E,"&lt;&gt;"&amp;"PERMUTANTE"))</f>
        <v>0</v>
      </c>
      <c r="BP88" s="18">
        <f>IF(BP$5&gt;$G$4,0,SUMIFS(Fluxo!$O:$O,Fluxo!$U:$U,"&gt;"&amp;BO$5,Fluxo!$U:$U,"&lt;="&amp;BP$5,Fluxo!$D:$D,$D88,Fluxo!$E:$E,"&lt;&gt;"&amp;"PERMUTANTE"))</f>
        <v>0</v>
      </c>
      <c r="BQ88" s="18">
        <f>IF(BQ$5&gt;$G$4,0,SUMIFS(Fluxo!$O:$O,Fluxo!$U:$U,"&gt;"&amp;BP$5,Fluxo!$U:$U,"&lt;="&amp;BQ$5,Fluxo!$D:$D,$D88,Fluxo!$E:$E,"&lt;&gt;"&amp;"PERMUTANTE"))</f>
        <v>0</v>
      </c>
      <c r="BR88" s="18">
        <f>IF(BR$5&gt;$G$4,0,SUMIFS(Fluxo!$O:$O,Fluxo!$U:$U,"&gt;"&amp;BQ$5,Fluxo!$U:$U,"&lt;="&amp;BR$5,Fluxo!$D:$D,$D88,Fluxo!$E:$E,"&lt;&gt;"&amp;"PERMUTANTE"))</f>
        <v>0</v>
      </c>
      <c r="BS88" s="18">
        <f>IF(BS$5&gt;$G$4,0,SUMIFS(Fluxo!$O:$O,Fluxo!$U:$U,"&gt;"&amp;BR$5,Fluxo!$U:$U,"&lt;="&amp;BS$5,Fluxo!$D:$D,$D88,Fluxo!$E:$E,"&lt;&gt;"&amp;"PERMUTANTE"))</f>
        <v>0</v>
      </c>
      <c r="BT88" s="18">
        <f>IF(BT$5&gt;$G$4,0,SUMIFS(Fluxo!$O:$O,Fluxo!$U:$U,"&gt;"&amp;BS$5,Fluxo!$U:$U,"&lt;="&amp;BT$5,Fluxo!$D:$D,$D88,Fluxo!$E:$E,"&lt;&gt;"&amp;"PERMUTANTE"))</f>
        <v>0</v>
      </c>
      <c r="BU88" s="18">
        <f>IF(BU$5&gt;$G$4,0,SUMIFS(Fluxo!$O:$O,Fluxo!$U:$U,"&gt;"&amp;BT$5,Fluxo!$U:$U,"&lt;="&amp;BU$5,Fluxo!$D:$D,$D88,Fluxo!$E:$E,"&lt;&gt;"&amp;"PERMUTANTE"))</f>
        <v>0</v>
      </c>
      <c r="BV88" s="18">
        <f>IF(BV$5&gt;$G$4,0,SUMIFS(Fluxo!$O:$O,Fluxo!$U:$U,"&gt;"&amp;BU$5,Fluxo!$U:$U,"&lt;="&amp;BV$5,Fluxo!$D:$D,$D88,Fluxo!$E:$E,"&lt;&gt;"&amp;"PERMUTANTE"))</f>
        <v>0</v>
      </c>
      <c r="BW88" s="18">
        <f>IF(BW$5&gt;$G$4,0,SUMIFS(Fluxo!$O:$O,Fluxo!$U:$U,"&gt;"&amp;BV$5,Fluxo!$U:$U,"&lt;="&amp;BW$5,Fluxo!$D:$D,$D88,Fluxo!$E:$E,"&lt;&gt;"&amp;"PERMUTANTE"))</f>
        <v>0</v>
      </c>
      <c r="BX88" s="18">
        <f>IF(BX$5&gt;$G$4,0,SUMIFS(Fluxo!$O:$O,Fluxo!$U:$U,"&gt;"&amp;BW$5,Fluxo!$U:$U,"&lt;="&amp;BX$5,Fluxo!$D:$D,$D88,Fluxo!$E:$E,"&lt;&gt;"&amp;"PERMUTANTE"))</f>
        <v>0</v>
      </c>
      <c r="BY88" s="18">
        <f>IF(BY$5&gt;$G$4,0,SUMIFS(Fluxo!$O:$O,Fluxo!$U:$U,"&gt;"&amp;BX$5,Fluxo!$U:$U,"&lt;="&amp;BY$5,Fluxo!$D:$D,$D88,Fluxo!$E:$E,"&lt;&gt;"&amp;"PERMUTANTE"))</f>
        <v>0</v>
      </c>
      <c r="BZ88" s="18">
        <f>IF(BZ$5&gt;$G$4,0,SUMIFS(Fluxo!$O:$O,Fluxo!$U:$U,"&gt;"&amp;BY$5,Fluxo!$U:$U,"&lt;="&amp;BZ$5,Fluxo!$D:$D,$D88,Fluxo!$E:$E,"&lt;&gt;"&amp;"PERMUTANTE"))</f>
        <v>0</v>
      </c>
      <c r="CA88" s="18">
        <f>IF(CA$5&gt;$G$4,0,SUMIFS(Fluxo!$O:$O,Fluxo!$U:$U,"&gt;"&amp;BZ$5,Fluxo!$U:$U,"&lt;="&amp;CA$5,Fluxo!$D:$D,$D88,Fluxo!$E:$E,"&lt;&gt;"&amp;"PERMUTANTE"))</f>
        <v>0</v>
      </c>
      <c r="CB88" s="18">
        <f>IF(CB$5&gt;$G$4,0,SUMIFS(Fluxo!$O:$O,Fluxo!$U:$U,"&gt;"&amp;CA$5,Fluxo!$U:$U,"&lt;="&amp;CB$5,Fluxo!$D:$D,$D88,Fluxo!$E:$E,"&lt;&gt;"&amp;"PERMUTANTE"))</f>
        <v>0</v>
      </c>
      <c r="CC88" s="18">
        <f>IF(CC$5&gt;$G$4,0,SUMIFS(Fluxo!$O:$O,Fluxo!$U:$U,"&gt;"&amp;CB$5,Fluxo!$U:$U,"&lt;="&amp;CC$5,Fluxo!$D:$D,$D88,Fluxo!$E:$E,"&lt;&gt;"&amp;"PERMUTANTE"))</f>
        <v>0</v>
      </c>
      <c r="CD88" s="18">
        <f>IF(CD$5&gt;$G$4,0,SUMIFS(Fluxo!$O:$O,Fluxo!$U:$U,"&gt;"&amp;CC$5,Fluxo!$U:$U,"&lt;="&amp;CD$5,Fluxo!$D:$D,$D88,Fluxo!$E:$E,"&lt;&gt;"&amp;"PERMUTANTE"))</f>
        <v>0</v>
      </c>
      <c r="CE88" s="18">
        <f>IF(CE$5&gt;$G$4,0,SUMIFS(Fluxo!$O:$O,Fluxo!$U:$U,"&gt;"&amp;CD$5,Fluxo!$U:$U,"&lt;="&amp;CE$5,Fluxo!$D:$D,$D88,Fluxo!$E:$E,"&lt;&gt;"&amp;"PERMUTANTE"))</f>
        <v>0</v>
      </c>
      <c r="CF88" s="18">
        <f>IF(CF$5&gt;$G$4,0,SUMIFS(Fluxo!$O:$O,Fluxo!$U:$U,"&gt;"&amp;CE$5,Fluxo!$U:$U,"&lt;="&amp;CF$5,Fluxo!$D:$D,$D88,Fluxo!$E:$E,"&lt;&gt;"&amp;"PERMUTANTE"))</f>
        <v>0</v>
      </c>
      <c r="CG88" s="18">
        <f>IF(CG$5&gt;$G$4,0,SUMIFS(Fluxo!$O:$O,Fluxo!$U:$U,"&gt;"&amp;CF$5,Fluxo!$U:$U,"&lt;="&amp;CG$5,Fluxo!$D:$D,$D88,Fluxo!$E:$E,"&lt;&gt;"&amp;"PERMUTANTE"))</f>
        <v>0</v>
      </c>
      <c r="CH88" s="18">
        <f>IF(CH$5&gt;$G$4,0,SUMIFS(Fluxo!$O:$O,Fluxo!$U:$U,"&gt;"&amp;CG$5,Fluxo!$U:$U,"&lt;="&amp;CH$5,Fluxo!$D:$D,$D88,Fluxo!$E:$E,"&lt;&gt;"&amp;"PERMUTANTE"))</f>
        <v>0</v>
      </c>
      <c r="CI88" s="18">
        <f>IF(CI$5&gt;$G$4,0,SUMIFS(Fluxo!$O:$O,Fluxo!$U:$U,"&gt;"&amp;CH$5,Fluxo!$U:$U,"&lt;="&amp;CI$5,Fluxo!$D:$D,$D88,Fluxo!$E:$E,"&lt;&gt;"&amp;"PERMUTANTE"))</f>
        <v>0</v>
      </c>
      <c r="CJ88" s="18">
        <f>IF(CJ$5&gt;$G$4,0,SUMIFS(Fluxo!$O:$O,Fluxo!$U:$U,"&gt;"&amp;CI$5,Fluxo!$U:$U,"&lt;="&amp;CJ$5,Fluxo!$D:$D,$D88,Fluxo!$E:$E,"&lt;&gt;"&amp;"PERMUTANTE"))</f>
        <v>0</v>
      </c>
      <c r="CK88" s="18">
        <f>IF(CK$5&gt;$G$4,0,SUMIFS(Fluxo!$O:$O,Fluxo!$U:$U,"&gt;"&amp;CJ$5,Fluxo!$U:$U,"&lt;="&amp;CK$5,Fluxo!$D:$D,$D88,Fluxo!$E:$E,"&lt;&gt;"&amp;"PERMUTANTE"))</f>
        <v>0</v>
      </c>
      <c r="CL88" s="18">
        <f>IF(CL$5&gt;$G$4,0,SUMIFS(Fluxo!$O:$O,Fluxo!$U:$U,"&gt;"&amp;CK$5,Fluxo!$U:$U,"&lt;="&amp;CL$5,Fluxo!$D:$D,$D88,Fluxo!$E:$E,"&lt;&gt;"&amp;"PERMUTANTE"))</f>
        <v>0</v>
      </c>
      <c r="CM88" s="18">
        <f>IF(CM$5&gt;$G$4,0,SUMIFS(Fluxo!$O:$O,Fluxo!$U:$U,"&gt;"&amp;CL$5,Fluxo!$U:$U,"&lt;="&amp;CM$5,Fluxo!$D:$D,$D88,Fluxo!$E:$E,"&lt;&gt;"&amp;"PERMUTANTE"))</f>
        <v>0</v>
      </c>
      <c r="CN88" s="18">
        <f>IF(CN$5&gt;$G$4,0,SUMIFS(Fluxo!$O:$O,Fluxo!$U:$U,"&gt;"&amp;CM$5,Fluxo!$U:$U,"&lt;="&amp;CN$5,Fluxo!$D:$D,$D88,Fluxo!$E:$E,"&lt;&gt;"&amp;"PERMUTANTE"))</f>
        <v>0</v>
      </c>
      <c r="CO88" s="18">
        <f>IF(CO$5&gt;$G$4,0,SUMIFS(Fluxo!$O:$O,Fluxo!$U:$U,"&gt;"&amp;CN$5,Fluxo!$U:$U,"&lt;="&amp;CO$5,Fluxo!$D:$D,$D88,Fluxo!$E:$E,"&lt;&gt;"&amp;"PERMUTANTE"))</f>
        <v>0</v>
      </c>
      <c r="CP88" s="18">
        <f>IF(CP$5&gt;$G$4,0,SUMIFS(Fluxo!$O:$O,Fluxo!$U:$U,"&gt;"&amp;CO$5,Fluxo!$U:$U,"&lt;="&amp;CP$5,Fluxo!$D:$D,$D88,Fluxo!$E:$E,"&lt;&gt;"&amp;"PERMUTANTE"))</f>
        <v>0</v>
      </c>
      <c r="CQ88" s="18">
        <f>IF(CQ$5&gt;$G$4,0,SUMIFS(Fluxo!$O:$O,Fluxo!$U:$U,"&gt;"&amp;CP$5,Fluxo!$U:$U,"&lt;="&amp;CQ$5,Fluxo!$D:$D,$D88,Fluxo!$E:$E,"&lt;&gt;"&amp;"PERMUTANTE"))</f>
        <v>0</v>
      </c>
      <c r="CR88" s="18">
        <f>IF(CR$5&gt;$G$4,0,SUMIFS(Fluxo!$O:$O,Fluxo!$U:$U,"&gt;"&amp;CQ$5,Fluxo!$U:$U,"&lt;="&amp;CR$5,Fluxo!$D:$D,$D88,Fluxo!$E:$E,"&lt;&gt;"&amp;"PERMUTANTE"))</f>
        <v>0</v>
      </c>
      <c r="CS88" s="18">
        <f>IF(CS$5&gt;$G$4,0,SUMIFS(Fluxo!$O:$O,Fluxo!$U:$U,"&gt;"&amp;CR$5,Fluxo!$U:$U,"&lt;="&amp;CS$5,Fluxo!$D:$D,$D88,Fluxo!$E:$E,"&lt;&gt;"&amp;"PERMUTANTE"))</f>
        <v>0</v>
      </c>
      <c r="CT88" s="18">
        <f>IF(CT$5&gt;$G$4,0,SUMIFS(Fluxo!$O:$O,Fluxo!$U:$U,"&gt;"&amp;CS$5,Fluxo!$U:$U,"&lt;="&amp;CT$5,Fluxo!$D:$D,$D88,Fluxo!$E:$E,"&lt;&gt;"&amp;"PERMUTANTE"))</f>
        <v>0</v>
      </c>
      <c r="CU88" s="18">
        <f>IF(CU$5&gt;$G$4,0,SUMIFS(Fluxo!$O:$O,Fluxo!$U:$U,"&gt;"&amp;CT$5,Fluxo!$U:$U,"&lt;="&amp;CU$5,Fluxo!$D:$D,$D88,Fluxo!$E:$E,"&lt;&gt;"&amp;"PERMUTANTE"))</f>
        <v>0</v>
      </c>
      <c r="CV88" s="18">
        <f>IF(CV$5&gt;$G$4,0,SUMIFS(Fluxo!$O:$O,Fluxo!$U:$U,"&gt;"&amp;CU$5,Fluxo!$U:$U,"&lt;="&amp;CV$5,Fluxo!$D:$D,$D88,Fluxo!$E:$E,"&lt;&gt;"&amp;"PERMUTANTE"))</f>
        <v>0</v>
      </c>
      <c r="CW88" s="18">
        <f>IF(CW$5&gt;$G$4,0,SUMIFS(Fluxo!$O:$O,Fluxo!$U:$U,"&gt;"&amp;CV$5,Fluxo!$U:$U,"&lt;="&amp;CW$5,Fluxo!$D:$D,$D88,Fluxo!$E:$E,"&lt;&gt;"&amp;"PERMUTANTE"))</f>
        <v>0</v>
      </c>
      <c r="CX88" s="18">
        <f>IF(CX$5&gt;$G$4,0,SUMIFS(Fluxo!$O:$O,Fluxo!$U:$U,"&gt;"&amp;CW$5,Fluxo!$U:$U,"&lt;="&amp;CX$5,Fluxo!$D:$D,$D88,Fluxo!$E:$E,"&lt;&gt;"&amp;"PERMUTANTE"))</f>
        <v>0</v>
      </c>
      <c r="CY88" s="18">
        <f>IF(CY$5&gt;$G$4,0,SUMIFS(Fluxo!$O:$O,Fluxo!$U:$U,"&gt;"&amp;CX$5,Fluxo!$U:$U,"&lt;="&amp;CY$5,Fluxo!$D:$D,$D88,Fluxo!$E:$E,"&lt;&gt;"&amp;"PERMUTANTE"))</f>
        <v>0</v>
      </c>
      <c r="CZ88" s="18">
        <f>IF(CZ$5&gt;$G$4,0,SUMIFS(Fluxo!$O:$O,Fluxo!$U:$U,"&gt;"&amp;CY$5,Fluxo!$U:$U,"&lt;="&amp;CZ$5,Fluxo!$D:$D,$D88,Fluxo!$E:$E,"&lt;&gt;"&amp;"PERMUTANTE"))</f>
        <v>0</v>
      </c>
      <c r="DA88" s="18">
        <f>IF(DA$5&gt;$G$4,0,SUMIFS(Fluxo!$O:$O,Fluxo!$U:$U,"&gt;"&amp;CZ$5,Fluxo!$U:$U,"&lt;="&amp;DA$5,Fluxo!$D:$D,$D88,Fluxo!$E:$E,"&lt;&gt;"&amp;"PERMUTANTE"))</f>
        <v>0</v>
      </c>
      <c r="DB88" s="18">
        <f>IF(DB$5&gt;$G$4,0,SUMIFS(Fluxo!$O:$O,Fluxo!$U:$U,"&gt;"&amp;DA$5,Fluxo!$U:$U,"&lt;="&amp;DB$5,Fluxo!$D:$D,$D88,Fluxo!$E:$E,"&lt;&gt;"&amp;"PERMUTANTE"))</f>
        <v>0</v>
      </c>
      <c r="DC88" s="18">
        <f>IF(DC$5&gt;$G$4,0,SUMIFS(Fluxo!$O:$O,Fluxo!$U:$U,"&gt;"&amp;DB$5,Fluxo!$U:$U,"&lt;="&amp;DC$5,Fluxo!$D:$D,$D88,Fluxo!$E:$E,"&lt;&gt;"&amp;"PERMUTANTE"))</f>
        <v>0</v>
      </c>
      <c r="DD88" s="18">
        <f>IF(DD$5&gt;$G$4,0,SUMIFS(Fluxo!$O:$O,Fluxo!$U:$U,"&gt;"&amp;DC$5,Fluxo!$U:$U,"&lt;="&amp;DD$5,Fluxo!$D:$D,$D88,Fluxo!$E:$E,"&lt;&gt;"&amp;"PERMUTANTE"))</f>
        <v>0</v>
      </c>
      <c r="DE88" s="18">
        <f>IF(DE$5&gt;$G$4,0,SUMIFS(Fluxo!$O:$O,Fluxo!$U:$U,"&gt;"&amp;DD$5,Fluxo!$U:$U,"&lt;="&amp;DE$5,Fluxo!$D:$D,$D88,Fluxo!$E:$E,"&lt;&gt;"&amp;"PERMUTANTE"))</f>
        <v>0</v>
      </c>
      <c r="DF88" s="18">
        <f>IF(DF$5&gt;$G$4,0,SUMIFS(Fluxo!$O:$O,Fluxo!$U:$U,"&gt;"&amp;DE$5,Fluxo!$U:$U,"&lt;="&amp;DF$5,Fluxo!$D:$D,$D88,Fluxo!$E:$E,"&lt;&gt;"&amp;"PERMUTANTE"))</f>
        <v>0</v>
      </c>
      <c r="DG88" s="18">
        <f>IF(DG$5&gt;$G$4,0,SUMIFS(Fluxo!$O:$O,Fluxo!$U:$U,"&gt;"&amp;DF$5,Fluxo!$U:$U,"&lt;="&amp;DG$5,Fluxo!$D:$D,$D88,Fluxo!$E:$E,"&lt;&gt;"&amp;"PERMUTANTE"))</f>
        <v>0</v>
      </c>
      <c r="DH88" s="18">
        <f>IF(DH$5&gt;$G$4,0,SUMIFS(Fluxo!$O:$O,Fluxo!$U:$U,"&gt;"&amp;DG$5,Fluxo!$U:$U,"&lt;="&amp;DH$5,Fluxo!$D:$D,$D88,Fluxo!$E:$E,"&lt;&gt;"&amp;"PERMUTANTE"))</f>
        <v>0</v>
      </c>
      <c r="DI88" s="18">
        <f>IF(DI$5&gt;$G$4,0,SUMIFS(Fluxo!$O:$O,Fluxo!$U:$U,"&gt;"&amp;DH$5,Fluxo!$U:$U,"&lt;="&amp;DI$5,Fluxo!$D:$D,$D88,Fluxo!$E:$E,"&lt;&gt;"&amp;"PERMUTANTE"))</f>
        <v>0</v>
      </c>
      <c r="DJ88" s="18">
        <f>IF(DJ$5&gt;$G$4,0,SUMIFS(Fluxo!$O:$O,Fluxo!$U:$U,"&gt;"&amp;DI$5,Fluxo!$U:$U,"&lt;="&amp;DJ$5,Fluxo!$D:$D,$D88,Fluxo!$E:$E,"&lt;&gt;"&amp;"PERMUTANTE"))</f>
        <v>0</v>
      </c>
      <c r="DK88" s="18">
        <f>IF(DK$5&gt;$G$4,0,SUMIFS(Fluxo!$O:$O,Fluxo!$U:$U,"&gt;"&amp;DJ$5,Fluxo!$U:$U,"&lt;="&amp;DK$5,Fluxo!$D:$D,$D88,Fluxo!$E:$E,"&lt;&gt;"&amp;"PERMUTANTE"))</f>
        <v>0</v>
      </c>
      <c r="DL88" s="18">
        <f>IF(DL$5&gt;$G$4,0,SUMIFS(Fluxo!$O:$O,Fluxo!$U:$U,"&gt;"&amp;DK$5,Fluxo!$U:$U,"&lt;="&amp;DL$5,Fluxo!$D:$D,$D88,Fluxo!$E:$E,"&lt;&gt;"&amp;"PERMUTANTE"))</f>
        <v>0</v>
      </c>
      <c r="DM88" s="18">
        <f>IF(DM$5&gt;$G$4,0,SUMIFS(Fluxo!$O:$O,Fluxo!$U:$U,"&gt;"&amp;DL$5,Fluxo!$U:$U,"&lt;="&amp;DM$5,Fluxo!$D:$D,$D88,Fluxo!$E:$E,"&lt;&gt;"&amp;"PERMUTANTE"))</f>
        <v>0</v>
      </c>
      <c r="DN88" s="18">
        <f>IF(DN$5&gt;$G$4,0,SUMIFS(Fluxo!$O:$O,Fluxo!$U:$U,"&gt;"&amp;DM$5,Fluxo!$U:$U,"&lt;="&amp;DN$5,Fluxo!$D:$D,$D88,Fluxo!$E:$E,"&lt;&gt;"&amp;"PERMUTANTE"))</f>
        <v>0</v>
      </c>
      <c r="DO88" s="18">
        <f>IF(DO$5&gt;$G$4,0,SUMIFS(Fluxo!$O:$O,Fluxo!$U:$U,"&gt;"&amp;DN$5,Fluxo!$U:$U,"&lt;="&amp;DO$5,Fluxo!$D:$D,$D88,Fluxo!$E:$E,"&lt;&gt;"&amp;"PERMUTANTE"))</f>
        <v>0</v>
      </c>
      <c r="DP88" s="18">
        <f>IF(DP$5&gt;$G$4,0,SUMIFS(Fluxo!$O:$O,Fluxo!$U:$U,"&gt;"&amp;DO$5,Fluxo!$U:$U,"&lt;="&amp;DP$5,Fluxo!$D:$D,$D88,Fluxo!$E:$E,"&lt;&gt;"&amp;"PERMUTANTE"))</f>
        <v>0</v>
      </c>
      <c r="DQ88" s="18">
        <f>IF(DQ$5&gt;$G$4,0,SUMIFS(Fluxo!$O:$O,Fluxo!$U:$U,"&gt;"&amp;DP$5,Fluxo!$U:$U,"&lt;="&amp;DQ$5,Fluxo!$D:$D,$D88,Fluxo!$E:$E,"&lt;&gt;"&amp;"PERMUTANTE"))</f>
        <v>0</v>
      </c>
      <c r="DR88" s="18">
        <f>IF(DR$5&gt;$G$4,0,SUMIFS(Fluxo!$O:$O,Fluxo!$U:$U,"&gt;"&amp;DQ$5,Fluxo!$U:$U,"&lt;="&amp;DR$5,Fluxo!$D:$D,$D88,Fluxo!$E:$E,"&lt;&gt;"&amp;"PERMUTANTE"))</f>
        <v>0</v>
      </c>
      <c r="DS88" s="18">
        <f>IF(DS$5&gt;$G$4,0,SUMIFS(Fluxo!$O:$O,Fluxo!$U:$U,"&gt;"&amp;DR$5,Fluxo!$U:$U,"&lt;="&amp;DS$5,Fluxo!$D:$D,$D88,Fluxo!$E:$E,"&lt;&gt;"&amp;"PERMUTANTE"))</f>
        <v>0</v>
      </c>
      <c r="DT88" s="18">
        <f>IF(DT$5&gt;$G$4,0,SUMIFS(Fluxo!$O:$O,Fluxo!$U:$U,"&gt;"&amp;DS$5,Fluxo!$U:$U,"&lt;="&amp;DT$5,Fluxo!$D:$D,$D88,Fluxo!$E:$E,"&lt;&gt;"&amp;"PERMUTANTE"))</f>
        <v>0</v>
      </c>
      <c r="DU88" s="18">
        <f>IF(DU$5&gt;$G$4,0,SUMIFS(Fluxo!$O:$O,Fluxo!$U:$U,"&gt;"&amp;DT$5,Fluxo!$U:$U,"&lt;="&amp;DU$5,Fluxo!$D:$D,$D88,Fluxo!$E:$E,"&lt;&gt;"&amp;"PERMUTANTE"))</f>
        <v>0</v>
      </c>
      <c r="DV88" s="18">
        <f>IF(DV$5&gt;$G$4,0,SUMIFS(Fluxo!$O:$O,Fluxo!$U:$U,"&gt;"&amp;DU$5,Fluxo!$U:$U,"&lt;="&amp;DV$5,Fluxo!$D:$D,$D88,Fluxo!$E:$E,"&lt;&gt;"&amp;"PERMUTANTE"))</f>
        <v>0</v>
      </c>
      <c r="DW88" s="18">
        <f>IF(DW$5&gt;$G$4,0,SUMIFS(Fluxo!$O:$O,Fluxo!$U:$U,"&gt;"&amp;DV$5,Fluxo!$U:$U,"&lt;="&amp;DW$5,Fluxo!$D:$D,$D88,Fluxo!$E:$E,"&lt;&gt;"&amp;"PERMUTANTE"))</f>
        <v>0</v>
      </c>
      <c r="DX88" s="18">
        <f>IF(DX$5&gt;$G$4,0,SUMIFS(Fluxo!$O:$O,Fluxo!$U:$U,"&gt;"&amp;DW$5,Fluxo!$U:$U,"&lt;="&amp;DX$5,Fluxo!$D:$D,$D88,Fluxo!$E:$E,"&lt;&gt;"&amp;"PERMUTANTE"))</f>
        <v>0</v>
      </c>
      <c r="DY88" s="18">
        <f>IF(DY$5&gt;$G$4,0,SUMIFS(Fluxo!$O:$O,Fluxo!$U:$U,"&gt;"&amp;DX$5,Fluxo!$U:$U,"&lt;="&amp;DY$5,Fluxo!$D:$D,$D88,Fluxo!$E:$E,"&lt;&gt;"&amp;"PERMUTANTE"))</f>
        <v>0</v>
      </c>
      <c r="DZ88" s="18">
        <f>IF(DZ$5&gt;$G$4,0,SUMIFS(Fluxo!$O:$O,Fluxo!$U:$U,"&gt;"&amp;DY$5,Fluxo!$U:$U,"&lt;="&amp;DZ$5,Fluxo!$D:$D,$D88,Fluxo!$E:$E,"&lt;&gt;"&amp;"PERMUTANTE"))</f>
        <v>0</v>
      </c>
      <c r="EA88" s="18">
        <f>IF(EA$5&gt;$G$4,0,SUMIFS(Fluxo!$O:$O,Fluxo!$U:$U,"&gt;"&amp;DZ$5,Fluxo!$U:$U,"&lt;="&amp;EA$5,Fluxo!$D:$D,$D88,Fluxo!$E:$E,"&lt;&gt;"&amp;"PERMUTANTE"))</f>
        <v>0</v>
      </c>
      <c r="EB88" s="18">
        <f>IF(EB$5&gt;$G$4,0,SUMIFS(Fluxo!$O:$O,Fluxo!$U:$U,"&gt;"&amp;EA$5,Fluxo!$U:$U,"&lt;="&amp;EB$5,Fluxo!$D:$D,$D88,Fluxo!$E:$E,"&lt;&gt;"&amp;"PERMUTANTE"))</f>
        <v>0</v>
      </c>
      <c r="EC88" s="18">
        <f>IF(EC$5&gt;$G$4,0,SUMIFS(Fluxo!$O:$O,Fluxo!$U:$U,"&gt;"&amp;EB$5,Fluxo!$U:$U,"&lt;="&amp;EC$5,Fluxo!$D:$D,$D88,Fluxo!$E:$E,"&lt;&gt;"&amp;"PERMUTANTE"))</f>
        <v>0</v>
      </c>
      <c r="ED88" s="18">
        <f>IF(ED$5&gt;$G$4,0,SUMIFS(Fluxo!$O:$O,Fluxo!$U:$U,"&gt;"&amp;EC$5,Fluxo!$U:$U,"&lt;="&amp;ED$5,Fluxo!$D:$D,$D88,Fluxo!$E:$E,"&lt;&gt;"&amp;"PERMUTANTE"))</f>
        <v>0</v>
      </c>
      <c r="EE88" s="18">
        <f>IF(EE$5&gt;$G$4,0,SUMIFS(Fluxo!$O:$O,Fluxo!$U:$U,"&gt;"&amp;ED$5,Fluxo!$U:$U,"&lt;="&amp;EE$5,Fluxo!$D:$D,$D88,Fluxo!$E:$E,"&lt;&gt;"&amp;"PERMUTANTE"))</f>
        <v>0</v>
      </c>
      <c r="EF88" s="18">
        <f>IF(EF$5&gt;$G$4,0,SUMIFS(Fluxo!$O:$O,Fluxo!$U:$U,"&gt;"&amp;EE$5,Fluxo!$U:$U,"&lt;="&amp;EF$5,Fluxo!$D:$D,$D88,Fluxo!$E:$E,"&lt;&gt;"&amp;"PERMUTANTE"))</f>
        <v>0</v>
      </c>
      <c r="EG88" s="18">
        <f>IF(EG$5&gt;$G$4,0,SUMIFS(Fluxo!$O:$O,Fluxo!$U:$U,"&gt;"&amp;EF$5,Fluxo!$U:$U,"&lt;="&amp;EG$5,Fluxo!$D:$D,$D88,Fluxo!$E:$E,"&lt;&gt;"&amp;"PERMUTANTE"))</f>
        <v>0</v>
      </c>
      <c r="EH88" s="18">
        <f>IF(EH$5&gt;$G$4,0,SUMIFS(Fluxo!$O:$O,Fluxo!$U:$U,"&gt;"&amp;EG$5,Fluxo!$U:$U,"&lt;="&amp;EH$5,Fluxo!$D:$D,$D88,Fluxo!$E:$E,"&lt;&gt;"&amp;"PERMUTANTE"))</f>
        <v>0</v>
      </c>
      <c r="EI88" s="18">
        <f>IF(EI$5&gt;$G$4,0,SUMIFS(Fluxo!$O:$O,Fluxo!$U:$U,"&gt;"&amp;EH$5,Fluxo!$U:$U,"&lt;="&amp;EI$5,Fluxo!$D:$D,$D88,Fluxo!$E:$E,"&lt;&gt;"&amp;"PERMUTANTE"))</f>
        <v>0</v>
      </c>
      <c r="EJ88" s="18">
        <f>IF(EJ$5&gt;$G$4,0,SUMIFS(Fluxo!$O:$O,Fluxo!$U:$U,"&gt;"&amp;EI$5,Fluxo!$U:$U,"&lt;="&amp;EJ$5,Fluxo!$D:$D,$D88,Fluxo!$E:$E,"&lt;&gt;"&amp;"PERMUTANTE"))</f>
        <v>0</v>
      </c>
      <c r="EK88" s="18">
        <f>IF(EK$5&gt;$G$4,0,SUMIFS(Fluxo!$O:$O,Fluxo!$U:$U,"&gt;"&amp;EJ$5,Fluxo!$U:$U,"&lt;="&amp;EK$5,Fluxo!$D:$D,$D88,Fluxo!$E:$E,"&lt;&gt;"&amp;"PERMUTANTE"))</f>
        <v>0</v>
      </c>
      <c r="EL88" s="18">
        <f>IF(EL$5&gt;$G$4,0,SUMIFS(Fluxo!$O:$O,Fluxo!$U:$U,"&gt;"&amp;EK$5,Fluxo!$U:$U,"&lt;="&amp;EL$5,Fluxo!$D:$D,$D88,Fluxo!$E:$E,"&lt;&gt;"&amp;"PERMUTANTE"))</f>
        <v>0</v>
      </c>
      <c r="EM88" s="18">
        <f>IF(EM$5&gt;$G$4,0,SUMIFS(Fluxo!$O:$O,Fluxo!$U:$U,"&gt;"&amp;EL$5,Fluxo!$U:$U,"&lt;="&amp;EM$5,Fluxo!$D:$D,$D88,Fluxo!$E:$E,"&lt;&gt;"&amp;"PERMUTANTE"))</f>
        <v>0</v>
      </c>
      <c r="EN88" s="18">
        <f>IF(EN$5&gt;$G$4,0,SUMIFS(Fluxo!$O:$O,Fluxo!$U:$U,"&gt;"&amp;EM$5,Fluxo!$U:$U,"&lt;="&amp;EN$5,Fluxo!$D:$D,$D88,Fluxo!$E:$E,"&lt;&gt;"&amp;"PERMUTANTE"))</f>
        <v>0</v>
      </c>
      <c r="EO88" s="18">
        <f>IF(EO$5&gt;$G$4,0,SUMIFS(Fluxo!$O:$O,Fluxo!$U:$U,"&gt;"&amp;EN$5,Fluxo!$U:$U,"&lt;="&amp;EO$5,Fluxo!$D:$D,$D88,Fluxo!$E:$E,"&lt;&gt;"&amp;"PERMUTANTE"))</f>
        <v>0</v>
      </c>
      <c r="EP88" s="18">
        <f>IF(EP$5&gt;$G$4,0,SUMIFS(Fluxo!$O:$O,Fluxo!$U:$U,"&gt;"&amp;EO$5,Fluxo!$U:$U,"&lt;="&amp;EP$5,Fluxo!$D:$D,$D88,Fluxo!$E:$E,"&lt;&gt;"&amp;"PERMUTANTE"))</f>
        <v>0</v>
      </c>
      <c r="EQ88" s="18">
        <f>IF(EQ$5&gt;$G$4,0,SUMIFS(Fluxo!$O:$O,Fluxo!$U:$U,"&gt;"&amp;EP$5,Fluxo!$U:$U,"&lt;="&amp;EQ$5,Fluxo!$D:$D,$D88,Fluxo!$E:$E,"&lt;&gt;"&amp;"PERMUTANTE"))</f>
        <v>0</v>
      </c>
      <c r="ER88" s="18">
        <f>IF(ER$5&gt;$G$4,0,SUMIFS(Fluxo!$O:$O,Fluxo!$U:$U,"&gt;"&amp;EQ$5,Fluxo!$U:$U,"&lt;="&amp;ER$5,Fluxo!$D:$D,$D88,Fluxo!$E:$E,"&lt;&gt;"&amp;"PERMUTANTE"))</f>
        <v>0</v>
      </c>
      <c r="ES88" s="18">
        <f>IF(ES$5&gt;$G$4,0,SUMIFS(Fluxo!$O:$O,Fluxo!$U:$U,"&gt;"&amp;ER$5,Fluxo!$U:$U,"&lt;="&amp;ES$5,Fluxo!$D:$D,$D88,Fluxo!$E:$E,"&lt;&gt;"&amp;"PERMUTANTE"))</f>
        <v>0</v>
      </c>
      <c r="ET88" s="18">
        <f>IF(ET$5&gt;$G$4,0,SUMIFS(Fluxo!$O:$O,Fluxo!$U:$U,"&gt;"&amp;ES$5,Fluxo!$U:$U,"&lt;="&amp;ET$5,Fluxo!$D:$D,$D88,Fluxo!$E:$E,"&lt;&gt;"&amp;"PERMUTANTE"))</f>
        <v>0</v>
      </c>
      <c r="EU88" s="18">
        <f>IF(EU$5&gt;$G$4,0,SUMIFS(Fluxo!$O:$O,Fluxo!$U:$U,"&gt;"&amp;ET$5,Fluxo!$U:$U,"&lt;="&amp;EU$5,Fluxo!$D:$D,$D88,Fluxo!$E:$E,"&lt;&gt;"&amp;"PERMUTANTE"))</f>
        <v>0</v>
      </c>
      <c r="EV88" s="18">
        <f>IF(EV$5&gt;$G$4,0,SUMIFS(Fluxo!$O:$O,Fluxo!$U:$U,"&gt;"&amp;EU$5,Fluxo!$U:$U,"&lt;="&amp;EV$5,Fluxo!$D:$D,$D88,Fluxo!$E:$E,"&lt;&gt;"&amp;"PERMUTANTE"))</f>
        <v>0</v>
      </c>
      <c r="EW88" s="18">
        <f>IF(EW$5&gt;$G$4,0,SUMIFS(Fluxo!$O:$O,Fluxo!$U:$U,"&gt;"&amp;EV$5,Fluxo!$U:$U,"&lt;="&amp;EW$5,Fluxo!$D:$D,$D88,Fluxo!$E:$E,"&lt;&gt;"&amp;"PERMUTANTE"))</f>
        <v>0</v>
      </c>
      <c r="EX88" s="18">
        <f>IF(EX$5&gt;$G$4,0,SUMIFS(Fluxo!$O:$O,Fluxo!$U:$U,"&gt;"&amp;EW$5,Fluxo!$U:$U,"&lt;="&amp;EX$5,Fluxo!$D:$D,$D88,Fluxo!$E:$E,"&lt;&gt;"&amp;"PERMUTANTE"))</f>
        <v>0</v>
      </c>
      <c r="EY88" s="18">
        <f>IF(EY$5&gt;$G$4,0,SUMIFS(Fluxo!$O:$O,Fluxo!$U:$U,"&gt;"&amp;EX$5,Fluxo!$U:$U,"&lt;="&amp;EY$5,Fluxo!$D:$D,$D88,Fluxo!$E:$E,"&lt;&gt;"&amp;"PERMUTANTE"))</f>
        <v>0</v>
      </c>
      <c r="EZ88" s="18">
        <f>IF(EZ$5&gt;$G$4,0,SUMIFS(Fluxo!$O:$O,Fluxo!$U:$U,"&gt;"&amp;EY$5,Fluxo!$U:$U,"&lt;="&amp;EZ$5,Fluxo!$D:$D,$D88,Fluxo!$E:$E,"&lt;&gt;"&amp;"PERMUTANTE"))</f>
        <v>0</v>
      </c>
      <c r="FA88" s="18">
        <f>IF(FA$5&gt;$G$4,0,SUMIFS(Fluxo!$O:$O,Fluxo!$U:$U,"&gt;"&amp;EZ$5,Fluxo!$U:$U,"&lt;="&amp;FA$5,Fluxo!$D:$D,$D88,Fluxo!$E:$E,"&lt;&gt;"&amp;"PERMUTANTE"))</f>
        <v>0</v>
      </c>
      <c r="FB88" s="18">
        <f>IF(FB$5&gt;$G$4,0,SUMIFS(Fluxo!$O:$O,Fluxo!$U:$U,"&gt;"&amp;FA$5,Fluxo!$U:$U,"&lt;="&amp;FB$5,Fluxo!$D:$D,$D88,Fluxo!$E:$E,"&lt;&gt;"&amp;"PERMUTANTE"))</f>
        <v>0</v>
      </c>
      <c r="FC88" s="18">
        <f>IF(FC$5&gt;$G$4,0,SUMIFS(Fluxo!$O:$O,Fluxo!$U:$U,"&gt;"&amp;FB$5,Fluxo!$U:$U,"&lt;="&amp;FC$5,Fluxo!$D:$D,$D88,Fluxo!$E:$E,"&lt;&gt;"&amp;"PERMUTANTE"))</f>
        <v>0</v>
      </c>
      <c r="FD88" s="18">
        <f>IF(FD$5&gt;$G$4,0,SUMIFS(Fluxo!$O:$O,Fluxo!$U:$U,"&gt;"&amp;FC$5,Fluxo!$U:$U,"&lt;="&amp;FD$5,Fluxo!$D:$D,$D88,Fluxo!$E:$E,"&lt;&gt;"&amp;"PERMUTANTE"))</f>
        <v>0</v>
      </c>
      <c r="FE88" s="18">
        <f>IF(FE$5&gt;$G$4,0,SUMIFS(Fluxo!$O:$O,Fluxo!$U:$U,"&gt;"&amp;FD$5,Fluxo!$U:$U,"&lt;="&amp;FE$5,Fluxo!$D:$D,$D88,Fluxo!$E:$E,"&lt;&gt;"&amp;"PERMUTANTE"))</f>
        <v>0</v>
      </c>
      <c r="FF88" s="18">
        <f>IF(FF$5&gt;$G$4,0,SUMIFS(Fluxo!$O:$O,Fluxo!$U:$U,"&gt;"&amp;FE$5,Fluxo!$U:$U,"&lt;="&amp;FF$5,Fluxo!$D:$D,$D88,Fluxo!$E:$E,"&lt;&gt;"&amp;"PERMUTANTE"))</f>
        <v>0</v>
      </c>
      <c r="FG88" s="18">
        <f>IF(FG$5&gt;$G$4,0,SUMIFS(Fluxo!$O:$O,Fluxo!$U:$U,"&gt;"&amp;FF$5,Fluxo!$U:$U,"&lt;="&amp;FG$5,Fluxo!$D:$D,$D88,Fluxo!$E:$E,"&lt;&gt;"&amp;"PERMUTANTE"))</f>
        <v>0</v>
      </c>
      <c r="FH88" s="18">
        <f>IF(FH$5&gt;$G$4,0,SUMIFS(Fluxo!$O:$O,Fluxo!$U:$U,"&gt;"&amp;FG$5,Fluxo!$U:$U,"&lt;="&amp;FH$5,Fluxo!$D:$D,$D88,Fluxo!$E:$E,"&lt;&gt;"&amp;"PERMUTANTE"))</f>
        <v>0</v>
      </c>
      <c r="FI88" s="18">
        <f>IF(FI$5&gt;$G$4,0,SUMIFS(Fluxo!$O:$O,Fluxo!$U:$U,"&gt;"&amp;FH$5,Fluxo!$U:$U,"&lt;="&amp;FI$5,Fluxo!$D:$D,$D88,Fluxo!$E:$E,"&lt;&gt;"&amp;"PERMUTANTE"))</f>
        <v>0</v>
      </c>
      <c r="FJ88" s="18">
        <f>IF(FJ$5&gt;$G$4,0,SUMIFS(Fluxo!$O:$O,Fluxo!$U:$U,"&gt;"&amp;FI$5,Fluxo!$U:$U,"&lt;="&amp;FJ$5,Fluxo!$D:$D,$D88,Fluxo!$E:$E,"&lt;&gt;"&amp;"PERMUTANTE"))</f>
        <v>0</v>
      </c>
      <c r="FK88" s="18">
        <f>IF(FK$5&gt;$G$4,0,SUMIFS(Fluxo!$O:$O,Fluxo!$U:$U,"&gt;"&amp;FJ$5,Fluxo!$U:$U,"&lt;="&amp;FK$5,Fluxo!$D:$D,$D88,Fluxo!$E:$E,"&lt;&gt;"&amp;"PERMUTANTE"))</f>
        <v>0</v>
      </c>
      <c r="FL88" s="18">
        <f>IF(FL$5&gt;$G$4,0,SUMIFS(Fluxo!$O:$O,Fluxo!$U:$U,"&gt;"&amp;FK$5,Fluxo!$U:$U,"&lt;="&amp;FL$5,Fluxo!$D:$D,$D88,Fluxo!$E:$E,"&lt;&gt;"&amp;"PERMUTANTE"))</f>
        <v>0</v>
      </c>
      <c r="FM88" s="18">
        <f>IF(FM$5&gt;$G$4,0,SUMIFS(Fluxo!$O:$O,Fluxo!$U:$U,"&gt;"&amp;FL$5,Fluxo!$U:$U,"&lt;="&amp;FM$5,Fluxo!$D:$D,$D88,Fluxo!$E:$E,"&lt;&gt;"&amp;"PERMUTANTE"))</f>
        <v>0</v>
      </c>
      <c r="FN88" s="18">
        <f>IF(FN$5&gt;$G$4,0,SUMIFS(Fluxo!$O:$O,Fluxo!$U:$U,"&gt;"&amp;FM$5,Fluxo!$U:$U,"&lt;="&amp;FN$5,Fluxo!$D:$D,$D88,Fluxo!$E:$E,"&lt;&gt;"&amp;"PERMUTANTE"))</f>
        <v>0</v>
      </c>
      <c r="FO88" s="18">
        <f>IF(FO$5&gt;$G$4,0,SUMIFS(Fluxo!$O:$O,Fluxo!$U:$U,"&gt;"&amp;FN$5,Fluxo!$U:$U,"&lt;="&amp;FO$5,Fluxo!$D:$D,$D88,Fluxo!$E:$E,"&lt;&gt;"&amp;"PERMUTANTE"))</f>
        <v>0</v>
      </c>
      <c r="FP88" s="18">
        <f>IF(FP$5&gt;$G$4,0,SUMIFS(Fluxo!$O:$O,Fluxo!$U:$U,"&gt;"&amp;FO$5,Fluxo!$U:$U,"&lt;="&amp;FP$5,Fluxo!$D:$D,$D88,Fluxo!$E:$E,"&lt;&gt;"&amp;"PERMUTANTE"))</f>
        <v>0</v>
      </c>
      <c r="FQ88" s="18">
        <f>IF(FQ$5&gt;$G$4,0,SUMIFS(Fluxo!$O:$O,Fluxo!$U:$U,"&gt;"&amp;FP$5,Fluxo!$U:$U,"&lt;="&amp;FQ$5,Fluxo!$D:$D,$D88,Fluxo!$E:$E,"&lt;&gt;"&amp;"PERMUTANTE"))</f>
        <v>0</v>
      </c>
      <c r="FR88" s="18">
        <f>IF(FR$5&gt;$G$4,0,SUMIFS(Fluxo!$O:$O,Fluxo!$U:$U,"&gt;"&amp;FQ$5,Fluxo!$U:$U,"&lt;="&amp;FR$5,Fluxo!$D:$D,$D88,Fluxo!$E:$E,"&lt;&gt;"&amp;"PERMUTANTE"))</f>
        <v>0</v>
      </c>
      <c r="FS88" s="18">
        <f>IF(FS$5&gt;$G$4,0,SUMIFS(Fluxo!$O:$O,Fluxo!$U:$U,"&gt;"&amp;FR$5,Fluxo!$U:$U,"&lt;="&amp;FS$5,Fluxo!$D:$D,$D88,Fluxo!$E:$E,"&lt;&gt;"&amp;"PERMUTANTE"))</f>
        <v>0</v>
      </c>
      <c r="FT88" s="18">
        <f>IF(FT$5&gt;$G$4,0,SUMIFS(Fluxo!$O:$O,Fluxo!$U:$U,"&gt;"&amp;FS$5,Fluxo!$U:$U,"&lt;="&amp;FT$5,Fluxo!$D:$D,$D88,Fluxo!$E:$E,"&lt;&gt;"&amp;"PERMUTANTE"))</f>
        <v>0</v>
      </c>
      <c r="FU88" s="18">
        <f>IF(FU$5&gt;$G$4,0,SUMIFS(Fluxo!$O:$O,Fluxo!$U:$U,"&gt;"&amp;FT$5,Fluxo!$U:$U,"&lt;="&amp;FU$5,Fluxo!$D:$D,$D88,Fluxo!$E:$E,"&lt;&gt;"&amp;"PERMUTANTE"))</f>
        <v>0</v>
      </c>
      <c r="FV88" s="18">
        <f>IF(FV$5&gt;$G$4,0,SUMIFS(Fluxo!$O:$O,Fluxo!$U:$U,"&gt;"&amp;FU$5,Fluxo!$U:$U,"&lt;="&amp;FV$5,Fluxo!$D:$D,$D88,Fluxo!$E:$E,"&lt;&gt;"&amp;"PERMUTANTE"))</f>
        <v>0</v>
      </c>
      <c r="FW88" s="18">
        <f>IF(FW$5&gt;$G$4,0,SUMIFS(Fluxo!$O:$O,Fluxo!$U:$U,"&gt;"&amp;FV$5,Fluxo!$U:$U,"&lt;="&amp;FW$5,Fluxo!$D:$D,$D88,Fluxo!$E:$E,"&lt;&gt;"&amp;"PERMUTANTE"))</f>
        <v>0</v>
      </c>
      <c r="FX88" s="18">
        <f>IF(FX$5&gt;$G$4,0,SUMIFS(Fluxo!$O:$O,Fluxo!$U:$U,"&gt;"&amp;FW$5,Fluxo!$U:$U,"&lt;="&amp;FX$5,Fluxo!$D:$D,$D88,Fluxo!$E:$E,"&lt;&gt;"&amp;"PERMUTANTE"))</f>
        <v>0</v>
      </c>
      <c r="FY88" s="18">
        <f>IF(FY$5&gt;$G$4,0,SUMIFS(Fluxo!$O:$O,Fluxo!$U:$U,"&gt;"&amp;FX$5,Fluxo!$U:$U,"&lt;="&amp;FY$5,Fluxo!$D:$D,$D88,Fluxo!$E:$E,"&lt;&gt;"&amp;"PERMUTANTE"))</f>
        <v>0</v>
      </c>
      <c r="FZ88" s="18">
        <f>IF(FZ$5&gt;$G$4,0,SUMIFS(Fluxo!$O:$O,Fluxo!$U:$U,"&gt;"&amp;FY$5,Fluxo!$U:$U,"&lt;="&amp;FZ$5,Fluxo!$D:$D,$D88,Fluxo!$E:$E,"&lt;&gt;"&amp;"PERMUTANTE"))</f>
        <v>0</v>
      </c>
      <c r="GA88" s="18">
        <f>IF(GA$5&gt;$G$4,0,SUMIFS(Fluxo!$O:$O,Fluxo!$U:$U,"&gt;"&amp;FZ$5,Fluxo!$U:$U,"&lt;="&amp;GA$5,Fluxo!$D:$D,$D88,Fluxo!$E:$E,"&lt;&gt;"&amp;"PERMUTANTE"))</f>
        <v>0</v>
      </c>
      <c r="GB88" s="18">
        <f>IF(GB$5&gt;$G$4,0,SUMIFS(Fluxo!$O:$O,Fluxo!$U:$U,"&gt;"&amp;GA$5,Fluxo!$U:$U,"&lt;="&amp;GB$5,Fluxo!$D:$D,$D88,Fluxo!$E:$E,"&lt;&gt;"&amp;"PERMUTANTE"))</f>
        <v>0</v>
      </c>
      <c r="GC88" s="18">
        <f>IF(GC$5&gt;$G$4,0,SUMIFS(Fluxo!$O:$O,Fluxo!$U:$U,"&gt;"&amp;GB$5,Fluxo!$U:$U,"&lt;="&amp;GC$5,Fluxo!$D:$D,$D88,Fluxo!$E:$E,"&lt;&gt;"&amp;"PERMUTANTE"))</f>
        <v>0</v>
      </c>
      <c r="GD88" s="18">
        <f>IF(GD$5&gt;$G$4,0,SUMIFS(Fluxo!$O:$O,Fluxo!$U:$U,"&gt;"&amp;GC$5,Fluxo!$U:$U,"&lt;="&amp;GD$5,Fluxo!$D:$D,$D88,Fluxo!$E:$E,"&lt;&gt;"&amp;"PERMUTANTE"))</f>
        <v>0</v>
      </c>
      <c r="GE88" s="18">
        <f>IF(GE$5&gt;$G$4,0,SUMIFS(Fluxo!$O:$O,Fluxo!$U:$U,"&gt;"&amp;GD$5,Fluxo!$U:$U,"&lt;="&amp;GE$5,Fluxo!$D:$D,$D88,Fluxo!$E:$E,"&lt;&gt;"&amp;"PERMUTANTE"))</f>
        <v>0</v>
      </c>
      <c r="GF88" s="18">
        <f>IF(GF$5&gt;$G$4,0,SUMIFS(Fluxo!$O:$O,Fluxo!$U:$U,"&gt;"&amp;GE$5,Fluxo!$U:$U,"&lt;="&amp;GF$5,Fluxo!$D:$D,$D88,Fluxo!$E:$E,"&lt;&gt;"&amp;"PERMUTANTE"))</f>
        <v>0</v>
      </c>
      <c r="GG88" s="18">
        <f>IF(GG$5&gt;$G$4,0,SUMIFS(Fluxo!$O:$O,Fluxo!$U:$U,"&gt;"&amp;GF$5,Fluxo!$U:$U,"&lt;="&amp;GG$5,Fluxo!$D:$D,$D88,Fluxo!$E:$E,"&lt;&gt;"&amp;"PERMUTANTE"))</f>
        <v>0</v>
      </c>
      <c r="GH88" s="18">
        <f>IF(GH$5&gt;$G$4,0,SUMIFS(Fluxo!$O:$O,Fluxo!$U:$U,"&gt;"&amp;GG$5,Fluxo!$U:$U,"&lt;="&amp;GH$5,Fluxo!$D:$D,$D88,Fluxo!$E:$E,"&lt;&gt;"&amp;"PERMUTANTE"))</f>
        <v>0</v>
      </c>
      <c r="GI88" s="18">
        <f>IF(GI$5&gt;$G$4,0,SUMIFS(Fluxo!$O:$O,Fluxo!$U:$U,"&gt;"&amp;GH$5,Fluxo!$U:$U,"&lt;="&amp;GI$5,Fluxo!$D:$D,$D88,Fluxo!$E:$E,"&lt;&gt;"&amp;"PERMUTANTE"))</f>
        <v>0</v>
      </c>
      <c r="GJ88" s="18">
        <f>IF(GJ$5&gt;$G$4,0,SUMIFS(Fluxo!$O:$O,Fluxo!$U:$U,"&gt;"&amp;GI$5,Fluxo!$U:$U,"&lt;="&amp;GJ$5,Fluxo!$D:$D,$D88,Fluxo!$E:$E,"&lt;&gt;"&amp;"PERMUTANTE"))</f>
        <v>0</v>
      </c>
      <c r="GK88" s="18">
        <f>IF(GK$5&gt;$G$4,0,SUMIFS(Fluxo!$O:$O,Fluxo!$U:$U,"&gt;"&amp;GJ$5,Fluxo!$U:$U,"&lt;="&amp;GK$5,Fluxo!$D:$D,$D88,Fluxo!$E:$E,"&lt;&gt;"&amp;"PERMUTANTE"))</f>
        <v>0</v>
      </c>
      <c r="GL88" s="18">
        <f>IF(GL$5&gt;$G$4,0,SUMIFS(Fluxo!$O:$O,Fluxo!$U:$U,"&gt;"&amp;GK$5,Fluxo!$U:$U,"&lt;="&amp;GL$5,Fluxo!$D:$D,$D88,Fluxo!$E:$E,"&lt;&gt;"&amp;"PERMUTANTE"))</f>
        <v>0</v>
      </c>
      <c r="GM88" s="18">
        <f>IF(GM$5&gt;$G$4,0,SUMIFS(Fluxo!$O:$O,Fluxo!$U:$U,"&gt;"&amp;GL$5,Fluxo!$U:$U,"&lt;="&amp;GM$5,Fluxo!$D:$D,$D88,Fluxo!$E:$E,"&lt;&gt;"&amp;"PERMUTANTE"))</f>
        <v>0</v>
      </c>
      <c r="GN88" s="18">
        <f>IF(GN$5&gt;$G$4,0,SUMIFS(Fluxo!$O:$O,Fluxo!$U:$U,"&gt;"&amp;GM$5,Fluxo!$U:$U,"&lt;="&amp;GN$5,Fluxo!$D:$D,$D88,Fluxo!$E:$E,"&lt;&gt;"&amp;"PERMUTANTE"))</f>
        <v>0</v>
      </c>
      <c r="GO88" s="18">
        <f>IF(GO$5&gt;$G$4,0,SUMIFS(Fluxo!$O:$O,Fluxo!$U:$U,"&gt;"&amp;GN$5,Fluxo!$U:$U,"&lt;="&amp;GO$5,Fluxo!$D:$D,$D88,Fluxo!$E:$E,"&lt;&gt;"&amp;"PERMUTANTE"))</f>
        <v>0</v>
      </c>
      <c r="GP88" s="18">
        <f>IF(GP$5&gt;$G$4,0,SUMIFS(Fluxo!$O:$O,Fluxo!$U:$U,"&gt;"&amp;GO$5,Fluxo!$U:$U,"&lt;="&amp;GP$5,Fluxo!$D:$D,$D88,Fluxo!$E:$E,"&lt;&gt;"&amp;"PERMUTANTE"))</f>
        <v>0</v>
      </c>
      <c r="GQ88" s="18">
        <f>IF(GQ$5&gt;$G$4,0,SUMIFS(Fluxo!$O:$O,Fluxo!$U:$U,"&gt;"&amp;GP$5,Fluxo!$U:$U,"&lt;="&amp;GQ$5,Fluxo!$D:$D,$D88,Fluxo!$E:$E,"&lt;&gt;"&amp;"PERMUTANTE"))</f>
        <v>0</v>
      </c>
      <c r="GR88" s="18">
        <f>IF(GR$5&gt;$G$4,0,SUMIFS(Fluxo!$O:$O,Fluxo!$U:$U,"&gt;"&amp;GQ$5,Fluxo!$U:$U,"&lt;="&amp;GR$5,Fluxo!$D:$D,$D88,Fluxo!$E:$E,"&lt;&gt;"&amp;"PERMUTANTE"))</f>
        <v>0</v>
      </c>
      <c r="GS88" s="18">
        <f>IF(GS$5&gt;$G$4,0,SUMIFS(Fluxo!$O:$O,Fluxo!$U:$U,"&gt;"&amp;GR$5,Fluxo!$U:$U,"&lt;="&amp;GS$5,Fluxo!$D:$D,$D88,Fluxo!$E:$E,"&lt;&gt;"&amp;"PERMUTANTE"))</f>
        <v>0</v>
      </c>
      <c r="GT88" s="18">
        <f>IF(GT$5&gt;$G$4,0,SUMIFS(Fluxo!$O:$O,Fluxo!$U:$U,"&gt;"&amp;GS$5,Fluxo!$U:$U,"&lt;="&amp;GT$5,Fluxo!$D:$D,$D88,Fluxo!$E:$E,"&lt;&gt;"&amp;"PERMUTANTE"))</f>
        <v>0</v>
      </c>
      <c r="GU88" s="18">
        <f>IF(GU$5&gt;$G$4,0,SUMIFS(Fluxo!$O:$O,Fluxo!$U:$U,"&gt;"&amp;GT$5,Fluxo!$U:$U,"&lt;="&amp;GU$5,Fluxo!$D:$D,$D88,Fluxo!$E:$E,"&lt;&gt;"&amp;"PERMUTANTE"))</f>
        <v>0</v>
      </c>
      <c r="GV88" s="18">
        <f>IF(GV$5&gt;$G$4,0,SUMIFS(Fluxo!$O:$O,Fluxo!$U:$U,"&gt;"&amp;GU$5,Fluxo!$U:$U,"&lt;="&amp;GV$5,Fluxo!$D:$D,$D88,Fluxo!$E:$E,"&lt;&gt;"&amp;"PERMUTANTE"))</f>
        <v>0</v>
      </c>
      <c r="GW88" s="18">
        <f>IF(GW$5&gt;$G$4,0,SUMIFS(Fluxo!$O:$O,Fluxo!$U:$U,"&gt;"&amp;GV$5,Fluxo!$U:$U,"&lt;="&amp;GW$5,Fluxo!$D:$D,$D88,Fluxo!$E:$E,"&lt;&gt;"&amp;"PERMUTANTE"))</f>
        <v>0</v>
      </c>
      <c r="GX88" s="18">
        <f>IF(GX$5&gt;$G$4,0,SUMIFS(Fluxo!$O:$O,Fluxo!$U:$U,"&gt;"&amp;GW$5,Fluxo!$U:$U,"&lt;="&amp;GX$5,Fluxo!$D:$D,$D88,Fluxo!$E:$E,"&lt;&gt;"&amp;"PERMUTANTE"))</f>
        <v>0</v>
      </c>
      <c r="GY88" s="18">
        <f>IF(GY$5&gt;$G$4,0,SUMIFS(Fluxo!$O:$O,Fluxo!$U:$U,"&gt;"&amp;GX$5,Fluxo!$U:$U,"&lt;="&amp;GY$5,Fluxo!$D:$D,$D88,Fluxo!$E:$E,"&lt;&gt;"&amp;"PERMUTANTE"))</f>
        <v>0</v>
      </c>
      <c r="GZ88" s="18">
        <f>IF(GZ$5&gt;$G$4,0,SUMIFS(Fluxo!$O:$O,Fluxo!$U:$U,"&gt;"&amp;GY$5,Fluxo!$U:$U,"&lt;="&amp;GZ$5,Fluxo!$D:$D,$D88,Fluxo!$E:$E,"&lt;&gt;"&amp;"PERMUTANTE"))</f>
        <v>0</v>
      </c>
      <c r="HA88" s="18">
        <f>IF(HA$5&gt;$G$4,0,SUMIFS(Fluxo!$O:$O,Fluxo!$U:$U,"&gt;"&amp;GZ$5,Fluxo!$U:$U,"&lt;="&amp;HA$5,Fluxo!$D:$D,$D88,Fluxo!$E:$E,"&lt;&gt;"&amp;"PERMUTANTE"))</f>
        <v>0</v>
      </c>
      <c r="HB88" s="18">
        <f>IF(HB$5&gt;$G$4,0,SUMIFS(Fluxo!$O:$O,Fluxo!$U:$U,"&gt;"&amp;HA$5,Fluxo!$U:$U,"&lt;="&amp;HB$5,Fluxo!$D:$D,$D88,Fluxo!$E:$E,"&lt;&gt;"&amp;"PERMUTANTE"))</f>
        <v>0</v>
      </c>
      <c r="HC88" s="18">
        <f>IF(HC$5&gt;$G$4,0,SUMIFS(Fluxo!$O:$O,Fluxo!$U:$U,"&gt;"&amp;HB$5,Fluxo!$U:$U,"&lt;="&amp;HC$5,Fluxo!$D:$D,$D88,Fluxo!$E:$E,"&lt;&gt;"&amp;"PERMUTANTE"))</f>
        <v>0</v>
      </c>
      <c r="HD88" s="18">
        <f>IF(HD$5&gt;$G$4,0,SUMIFS(Fluxo!$O:$O,Fluxo!$U:$U,"&gt;"&amp;HC$5,Fluxo!$U:$U,"&lt;="&amp;HD$5,Fluxo!$D:$D,$D88,Fluxo!$E:$E,"&lt;&gt;"&amp;"PERMUTANTE"))</f>
        <v>0</v>
      </c>
      <c r="HE88" s="18">
        <f>IF(HE$5&gt;$G$4,0,SUMIFS(Fluxo!$O:$O,Fluxo!$U:$U,"&gt;"&amp;HD$5,Fluxo!$U:$U,"&lt;="&amp;HE$5,Fluxo!$D:$D,$D88,Fluxo!$E:$E,"&lt;&gt;"&amp;"PERMUTANTE"))</f>
        <v>0</v>
      </c>
      <c r="HF88" s="18">
        <f>IF(HF$5&gt;$G$4,0,SUMIFS(Fluxo!$O:$O,Fluxo!$U:$U,"&gt;"&amp;HE$5,Fluxo!$U:$U,"&lt;="&amp;HF$5,Fluxo!$D:$D,$D88,Fluxo!$E:$E,"&lt;&gt;"&amp;"PERMUTANTE"))</f>
        <v>0</v>
      </c>
    </row>
    <row r="89" spans="1:214">
      <c r="A89" s="20">
        <f t="shared" si="11"/>
        <v>79</v>
      </c>
      <c r="B89" s="140" t="str">
        <f>'Check Carteira'!C81</f>
        <v>E.1016.99.01.0194</v>
      </c>
      <c r="C89" s="141">
        <v>1</v>
      </c>
      <c r="D89" s="129" t="str">
        <f>'Check Carteira'!F81</f>
        <v>A-0194</v>
      </c>
      <c r="E89" s="21" t="str">
        <f>IFERROR(INDEX(Contratos!L:L,MATCH(D89,Contratos!R:R,0)),"")</f>
        <v/>
      </c>
      <c r="F89" s="139" t="str">
        <f>IFERROR(INDEX(Contratos!G:G,MATCH(D89,Contratos!R:R,0)),"")</f>
        <v/>
      </c>
      <c r="H89" s="83">
        <f t="shared" si="10"/>
        <v>0</v>
      </c>
      <c r="J89" s="18">
        <f>IF(J$5&gt;$G$4,0,SUMIFS(Fluxo!$O:$O,Fluxo!$U:$U,"&gt;"&amp;I$5,Fluxo!$U:$U,"&lt;="&amp;J$5,Fluxo!$D:$D,$D89))</f>
        <v>0</v>
      </c>
      <c r="K89" s="18">
        <f>IF(K$5&gt;$G$4,0,SUMIFS(Fluxo!$O:$O,Fluxo!$U:$U,"&gt;"&amp;J$5,Fluxo!$U:$U,"&lt;="&amp;K$5,Fluxo!$D:$D,$D89))</f>
        <v>0</v>
      </c>
      <c r="L89" s="18">
        <f>IF(L$5&gt;$G$4,0,SUMIFS(Fluxo!$O:$O,Fluxo!$U:$U,"&gt;"&amp;K$5,Fluxo!$U:$U,"&lt;="&amp;L$5,Fluxo!$D:$D,$D89))</f>
        <v>0</v>
      </c>
      <c r="M89" s="18">
        <f>IF(M$5&gt;$G$4,0,SUMIFS(Fluxo!$O:$O,Fluxo!$U:$U,"&gt;"&amp;L$5,Fluxo!$U:$U,"&lt;="&amp;M$5,Fluxo!$D:$D,$D89))</f>
        <v>0</v>
      </c>
      <c r="N89" s="18">
        <f>IF(N$5&gt;$G$4,0,SUMIFS(Fluxo!$O:$O,Fluxo!$U:$U,"&gt;"&amp;M$5,Fluxo!$U:$U,"&lt;="&amp;N$5,Fluxo!$D:$D,$D89))</f>
        <v>0</v>
      </c>
      <c r="O89" s="18">
        <f>IF(O$5&gt;$G$4,0,SUMIFS(Fluxo!$O:$O,Fluxo!$U:$U,"&gt;"&amp;N$5,Fluxo!$U:$U,"&lt;="&amp;O$5,Fluxo!$D:$D,$D89))</f>
        <v>0</v>
      </c>
      <c r="P89" s="18">
        <f>IF(P$5&gt;$G$4,0,SUMIFS(Fluxo!$O:$O,Fluxo!$U:$U,"&gt;"&amp;O$5,Fluxo!$U:$U,"&lt;="&amp;P$5,Fluxo!$D:$D,$D89))</f>
        <v>0</v>
      </c>
      <c r="Q89" s="18">
        <f>IF(Q$5&gt;$G$4,0,SUMIFS(Fluxo!$O:$O,Fluxo!$U:$U,"&gt;"&amp;P$5,Fluxo!$U:$U,"&lt;="&amp;Q$5,Fluxo!$D:$D,$D89))</f>
        <v>0</v>
      </c>
      <c r="R89" s="18">
        <f>IF(R$5&gt;$G$4,0,SUMIFS(Fluxo!$O:$O,Fluxo!$U:$U,"&gt;"&amp;Q$5,Fluxo!$U:$U,"&lt;="&amp;R$5,Fluxo!$D:$D,$D89))</f>
        <v>0</v>
      </c>
      <c r="S89" s="18">
        <f>IF(S$5&gt;$G$4,0,SUMIFS(Fluxo!$O:$O,Fluxo!$U:$U,"&gt;"&amp;R$5,Fluxo!$U:$U,"&lt;="&amp;S$5,Fluxo!$D:$D,$D89,Fluxo!$E:$E,"&lt;&gt;"&amp;"PERMUTANTE"))</f>
        <v>0</v>
      </c>
      <c r="T89" s="18">
        <f>IF(T$5&gt;$G$4,0,SUMIFS(Fluxo!$O:$O,Fluxo!$U:$U,"&gt;"&amp;S$5,Fluxo!$U:$U,"&lt;="&amp;T$5,Fluxo!$D:$D,$D89,Fluxo!$E:$E,"&lt;&gt;"&amp;"PERMUTANTE"))</f>
        <v>0</v>
      </c>
      <c r="U89" s="18">
        <f>IF(U$5&gt;$G$4,0,SUMIFS(Fluxo!$O:$O,Fluxo!$U:$U,"&gt;"&amp;T$5,Fluxo!$U:$U,"&lt;="&amp;U$5,Fluxo!$D:$D,$D89,Fluxo!$E:$E,"&lt;&gt;"&amp;"PERMUTANTE"))</f>
        <v>0</v>
      </c>
      <c r="V89" s="18">
        <f>IF(V$5&gt;$G$4,0,SUMIFS(Fluxo!$O:$O,Fluxo!$U:$U,"&gt;"&amp;U$5,Fluxo!$U:$U,"&lt;="&amp;V$5,Fluxo!$D:$D,$D89,Fluxo!$E:$E,"&lt;&gt;"&amp;"PERMUTANTE"))</f>
        <v>0</v>
      </c>
      <c r="W89" s="18">
        <f>IF(W$5&gt;$G$4,0,SUMIFS(Fluxo!$O:$O,Fluxo!$U:$U,"&gt;"&amp;V$5,Fluxo!$U:$U,"&lt;="&amp;W$5,Fluxo!$D:$D,$D89,Fluxo!$E:$E,"&lt;&gt;"&amp;"PERMUTANTE"))</f>
        <v>0</v>
      </c>
      <c r="X89" s="18">
        <f>IF(X$5&gt;$G$4,0,SUMIFS(Fluxo!$O:$O,Fluxo!$U:$U,"&gt;"&amp;W$5,Fluxo!$U:$U,"&lt;="&amp;X$5,Fluxo!$D:$D,$D89,Fluxo!$E:$E,"&lt;&gt;"&amp;"PERMUTANTE"))</f>
        <v>0</v>
      </c>
      <c r="Y89" s="18">
        <f>IF(Y$5&gt;$G$4,0,SUMIFS(Fluxo!$O:$O,Fluxo!$U:$U,"&gt;"&amp;X$5,Fluxo!$U:$U,"&lt;="&amp;Y$5,Fluxo!$D:$D,$D89,Fluxo!$E:$E,"&lt;&gt;"&amp;"PERMUTANTE"))</f>
        <v>0</v>
      </c>
      <c r="Z89" s="18">
        <f>IF(Z$5&gt;$G$4,0,SUMIFS(Fluxo!$O:$O,Fluxo!$U:$U,"&gt;"&amp;Y$5,Fluxo!$U:$U,"&lt;="&amp;Z$5,Fluxo!$D:$D,$D89,Fluxo!$E:$E,"&lt;&gt;"&amp;"PERMUTANTE"))</f>
        <v>0</v>
      </c>
      <c r="AA89" s="18">
        <f>IF(AA$5&gt;$G$4,0,SUMIFS(Fluxo!$O:$O,Fluxo!$U:$U,"&gt;"&amp;Z$5,Fluxo!$U:$U,"&lt;="&amp;AA$5,Fluxo!$D:$D,$D89,Fluxo!$E:$E,"&lt;&gt;"&amp;"PERMUTANTE"))</f>
        <v>0</v>
      </c>
      <c r="AB89" s="18">
        <f>IF(AB$5&gt;$G$4,0,SUMIFS(Fluxo!$O:$O,Fluxo!$U:$U,"&gt;"&amp;AA$5,Fluxo!$U:$U,"&lt;="&amp;AB$5,Fluxo!$D:$D,$D89,Fluxo!$E:$E,"&lt;&gt;"&amp;"PERMUTANTE"))</f>
        <v>0</v>
      </c>
      <c r="AC89" s="18">
        <f>IF(AC$5&gt;$G$4,0,SUMIFS(Fluxo!$O:$O,Fluxo!$U:$U,"&gt;"&amp;AB$5,Fluxo!$U:$U,"&lt;="&amp;AC$5,Fluxo!$D:$D,$D89,Fluxo!$E:$E,"&lt;&gt;"&amp;"PERMUTANTE"))</f>
        <v>0</v>
      </c>
      <c r="AD89" s="18">
        <f>IF(AD$5&gt;$G$4,0,SUMIFS(Fluxo!$O:$O,Fluxo!$U:$U,"&gt;"&amp;AC$5,Fluxo!$U:$U,"&lt;="&amp;AD$5,Fluxo!$D:$D,$D89,Fluxo!$E:$E,"&lt;&gt;"&amp;"PERMUTANTE"))</f>
        <v>0</v>
      </c>
      <c r="AE89" s="18">
        <f>IF(AE$5&gt;$G$4,0,SUMIFS(Fluxo!$O:$O,Fluxo!$U:$U,"&gt;"&amp;AD$5,Fluxo!$U:$U,"&lt;="&amp;AE$5,Fluxo!$D:$D,$D89,Fluxo!$E:$E,"&lt;&gt;"&amp;"PERMUTANTE"))</f>
        <v>0</v>
      </c>
      <c r="AF89" s="18">
        <f>IF(AF$5&gt;$G$4,0,SUMIFS(Fluxo!$O:$O,Fluxo!$U:$U,"&gt;"&amp;AE$5,Fluxo!$U:$U,"&lt;="&amp;AF$5,Fluxo!$D:$D,$D89,Fluxo!$E:$E,"&lt;&gt;"&amp;"PERMUTANTE"))</f>
        <v>0</v>
      </c>
      <c r="AG89" s="18">
        <f>IF(AG$5&gt;$G$4,0,SUMIFS(Fluxo!$O:$O,Fluxo!$U:$U,"&gt;"&amp;AF$5,Fluxo!$U:$U,"&lt;="&amp;AG$5,Fluxo!$D:$D,$D89,Fluxo!$E:$E,"&lt;&gt;"&amp;"PERMUTANTE"))</f>
        <v>0</v>
      </c>
      <c r="AH89" s="18">
        <f>IF(AH$5&gt;$G$4,0,SUMIFS(Fluxo!$O:$O,Fluxo!$U:$U,"&gt;"&amp;AG$5,Fluxo!$U:$U,"&lt;="&amp;AH$5,Fluxo!$D:$D,$D89,Fluxo!$E:$E,"&lt;&gt;"&amp;"PERMUTANTE"))</f>
        <v>0</v>
      </c>
      <c r="AI89" s="18">
        <f>IF(AI$5&gt;$G$4,0,SUMIFS(Fluxo!$O:$O,Fluxo!$U:$U,"&gt;"&amp;AH$5,Fluxo!$U:$U,"&lt;="&amp;AI$5,Fluxo!$D:$D,$D89,Fluxo!$E:$E,"&lt;&gt;"&amp;"PERMUTANTE"))</f>
        <v>0</v>
      </c>
      <c r="AJ89" s="18">
        <f>IF(AJ$5&gt;$G$4,0,SUMIFS(Fluxo!$O:$O,Fluxo!$U:$U,"&gt;"&amp;AI$5,Fluxo!$U:$U,"&lt;="&amp;AJ$5,Fluxo!$D:$D,$D89,Fluxo!$E:$E,"&lt;&gt;"&amp;"PERMUTANTE"))</f>
        <v>0</v>
      </c>
      <c r="AK89" s="18">
        <f>IF(AK$5&gt;$G$4,0,SUMIFS(Fluxo!$O:$O,Fluxo!$U:$U,"&gt;"&amp;AJ$5,Fluxo!$U:$U,"&lt;="&amp;AK$5,Fluxo!$D:$D,$D89,Fluxo!$E:$E,"&lt;&gt;"&amp;"PERMUTANTE"))</f>
        <v>0</v>
      </c>
      <c r="AL89" s="18">
        <f>IF(AL$5&gt;$G$4,0,SUMIFS(Fluxo!$O:$O,Fluxo!$U:$U,"&gt;"&amp;AK$5,Fluxo!$U:$U,"&lt;="&amp;AL$5,Fluxo!$D:$D,$D89,Fluxo!$E:$E,"&lt;&gt;"&amp;"PERMUTANTE"))</f>
        <v>0</v>
      </c>
      <c r="AM89" s="18">
        <f>IF(AM$5&gt;$G$4,0,SUMIFS(Fluxo!$O:$O,Fluxo!$U:$U,"&gt;"&amp;AL$5,Fluxo!$U:$U,"&lt;="&amp;AM$5,Fluxo!$D:$D,$D89,Fluxo!$E:$E,"&lt;&gt;"&amp;"PERMUTANTE"))</f>
        <v>0</v>
      </c>
      <c r="AN89" s="18">
        <f>IF(AN$5&gt;$G$4,0,SUMIFS(Fluxo!$O:$O,Fluxo!$U:$U,"&gt;"&amp;AM$5,Fluxo!$U:$U,"&lt;="&amp;AN$5,Fluxo!$D:$D,$D89,Fluxo!$E:$E,"&lt;&gt;"&amp;"PERMUTANTE"))</f>
        <v>0</v>
      </c>
      <c r="AO89" s="18">
        <f>IF(AO$5&gt;$G$4,0,SUMIFS(Fluxo!$O:$O,Fluxo!$U:$U,"&gt;"&amp;AN$5,Fluxo!$U:$U,"&lt;="&amp;AO$5,Fluxo!$D:$D,$D89,Fluxo!$E:$E,"&lt;&gt;"&amp;"PERMUTANTE"))</f>
        <v>0</v>
      </c>
      <c r="AP89" s="18">
        <f>IF(AP$5&gt;$G$4,0,SUMIFS(Fluxo!$O:$O,Fluxo!$U:$U,"&gt;"&amp;AO$5,Fluxo!$U:$U,"&lt;="&amp;AP$5,Fluxo!$D:$D,$D89,Fluxo!$E:$E,"&lt;&gt;"&amp;"PERMUTANTE"))</f>
        <v>0</v>
      </c>
      <c r="AQ89" s="18">
        <f>IF(AQ$5&gt;$G$4,0,SUMIFS(Fluxo!$O:$O,Fluxo!$U:$U,"&gt;"&amp;AP$5,Fluxo!$U:$U,"&lt;="&amp;AQ$5,Fluxo!$D:$D,$D89,Fluxo!$E:$E,"&lt;&gt;"&amp;"PERMUTANTE"))</f>
        <v>0</v>
      </c>
      <c r="AR89" s="18">
        <f>IF(AR$5&gt;$G$4,0,SUMIFS(Fluxo!$O:$O,Fluxo!$U:$U,"&gt;"&amp;AQ$5,Fluxo!$U:$U,"&lt;="&amp;AR$5,Fluxo!$D:$D,$D89,Fluxo!$E:$E,"&lt;&gt;"&amp;"PERMUTANTE"))</f>
        <v>0</v>
      </c>
      <c r="AS89" s="18">
        <f>IF(AS$5&gt;$G$4,0,SUMIFS(Fluxo!$O:$O,Fluxo!$U:$U,"&gt;"&amp;AR$5,Fluxo!$U:$U,"&lt;="&amp;AS$5,Fluxo!$D:$D,$D89,Fluxo!$E:$E,"&lt;&gt;"&amp;"PERMUTANTE"))</f>
        <v>0</v>
      </c>
      <c r="AT89" s="18">
        <f>IF(AT$5&gt;$G$4,0,SUMIFS(Fluxo!$O:$O,Fluxo!$U:$U,"&gt;"&amp;AS$5,Fluxo!$U:$U,"&lt;="&amp;AT$5,Fluxo!$D:$D,$D89,Fluxo!$E:$E,"&lt;&gt;"&amp;"PERMUTANTE"))</f>
        <v>0</v>
      </c>
      <c r="AU89" s="18">
        <f>IF(AU$5&gt;$G$4,0,SUMIFS(Fluxo!$O:$O,Fluxo!$U:$U,"&gt;"&amp;AT$5,Fluxo!$U:$U,"&lt;="&amp;AU$5,Fluxo!$D:$D,$D89,Fluxo!$E:$E,"&lt;&gt;"&amp;"PERMUTANTE"))</f>
        <v>0</v>
      </c>
      <c r="AV89" s="18">
        <f>IF(AV$5&gt;$G$4,0,SUMIFS(Fluxo!$O:$O,Fluxo!$U:$U,"&gt;"&amp;AU$5,Fluxo!$U:$U,"&lt;="&amp;AV$5,Fluxo!$D:$D,$D89,Fluxo!$E:$E,"&lt;&gt;"&amp;"PERMUTANTE"))</f>
        <v>0</v>
      </c>
      <c r="AW89" s="18">
        <f>IF(AW$5&gt;$G$4,0,SUMIFS(Fluxo!$O:$O,Fluxo!$U:$U,"&gt;"&amp;AV$5,Fluxo!$U:$U,"&lt;="&amp;AW$5,Fluxo!$D:$D,$D89,Fluxo!$E:$E,"&lt;&gt;"&amp;"PERMUTANTE"))</f>
        <v>0</v>
      </c>
      <c r="AX89" s="18">
        <f>IF(AX$5&gt;$G$4,0,SUMIFS(Fluxo!$O:$O,Fluxo!$U:$U,"&gt;"&amp;AW$5,Fluxo!$U:$U,"&lt;="&amp;AX$5,Fluxo!$D:$D,$D89,Fluxo!$E:$E,"&lt;&gt;"&amp;"PERMUTANTE"))</f>
        <v>0</v>
      </c>
      <c r="AY89" s="18">
        <f>IF(AY$5&gt;$G$4,0,SUMIFS(Fluxo!$O:$O,Fluxo!$U:$U,"&gt;"&amp;AX$5,Fluxo!$U:$U,"&lt;="&amp;AY$5,Fluxo!$D:$D,$D89,Fluxo!$E:$E,"&lt;&gt;"&amp;"PERMUTANTE"))</f>
        <v>0</v>
      </c>
      <c r="AZ89" s="18">
        <f>IF(AZ$5&gt;$G$4,0,SUMIFS(Fluxo!$O:$O,Fluxo!$U:$U,"&gt;"&amp;AY$5,Fluxo!$U:$U,"&lt;="&amp;AZ$5,Fluxo!$D:$D,$D89,Fluxo!$E:$E,"&lt;&gt;"&amp;"PERMUTANTE"))</f>
        <v>0</v>
      </c>
      <c r="BA89" s="18">
        <f>IF(BA$5&gt;$G$4,0,SUMIFS(Fluxo!$O:$O,Fluxo!$U:$U,"&gt;"&amp;AZ$5,Fluxo!$U:$U,"&lt;="&amp;BA$5,Fluxo!$D:$D,$D89,Fluxo!$E:$E,"&lt;&gt;"&amp;"PERMUTANTE"))</f>
        <v>0</v>
      </c>
      <c r="BB89" s="18">
        <f>IF(BB$5&gt;$G$4,0,SUMIFS(Fluxo!$O:$O,Fluxo!$U:$U,"&gt;"&amp;BA$5,Fluxo!$U:$U,"&lt;="&amp;BB$5,Fluxo!$D:$D,$D89,Fluxo!$E:$E,"&lt;&gt;"&amp;"PERMUTANTE"))</f>
        <v>0</v>
      </c>
      <c r="BC89" s="18">
        <f>IF(BC$5&gt;$G$4,0,SUMIFS(Fluxo!$O:$O,Fluxo!$U:$U,"&gt;"&amp;BB$5,Fluxo!$U:$U,"&lt;="&amp;BC$5,Fluxo!$D:$D,$D89,Fluxo!$E:$E,"&lt;&gt;"&amp;"PERMUTANTE"))</f>
        <v>0</v>
      </c>
      <c r="BD89" s="18">
        <f>IF(BD$5&gt;$G$4,0,SUMIFS(Fluxo!$O:$O,Fluxo!$U:$U,"&gt;"&amp;BC$5,Fluxo!$U:$U,"&lt;="&amp;BD$5,Fluxo!$D:$D,$D89,Fluxo!$E:$E,"&lt;&gt;"&amp;"PERMUTANTE"))</f>
        <v>0</v>
      </c>
      <c r="BE89" s="18">
        <f>IF(BE$5&gt;$G$4,0,SUMIFS(Fluxo!$O:$O,Fluxo!$U:$U,"&gt;"&amp;BD$5,Fluxo!$U:$U,"&lt;="&amp;BE$5,Fluxo!$D:$D,$D89,Fluxo!$E:$E,"&lt;&gt;"&amp;"PERMUTANTE"))</f>
        <v>0</v>
      </c>
      <c r="BF89" s="18">
        <f>IF(BF$5&gt;$G$4,0,SUMIFS(Fluxo!$O:$O,Fluxo!$U:$U,"&gt;"&amp;BE$5,Fluxo!$U:$U,"&lt;="&amp;BF$5,Fluxo!$D:$D,$D89,Fluxo!$E:$E,"&lt;&gt;"&amp;"PERMUTANTE"))</f>
        <v>0</v>
      </c>
      <c r="BG89" s="18">
        <f>IF(BG$5&gt;$G$4,0,SUMIFS(Fluxo!$O:$O,Fluxo!$U:$U,"&gt;"&amp;BF$5,Fluxo!$U:$U,"&lt;="&amp;BG$5,Fluxo!$D:$D,$D89,Fluxo!$E:$E,"&lt;&gt;"&amp;"PERMUTANTE"))</f>
        <v>0</v>
      </c>
      <c r="BH89" s="18">
        <f>IF(BH$5&gt;$G$4,0,SUMIFS(Fluxo!$O:$O,Fluxo!$U:$U,"&gt;"&amp;BG$5,Fluxo!$U:$U,"&lt;="&amp;BH$5,Fluxo!$D:$D,$D89,Fluxo!$E:$E,"&lt;&gt;"&amp;"PERMUTANTE"))</f>
        <v>0</v>
      </c>
      <c r="BI89" s="18">
        <f>IF(BI$5&gt;$G$4,0,SUMIFS(Fluxo!$O:$O,Fluxo!$U:$U,"&gt;"&amp;BH$5,Fluxo!$U:$U,"&lt;="&amp;BI$5,Fluxo!$D:$D,$D89,Fluxo!$E:$E,"&lt;&gt;"&amp;"PERMUTANTE"))</f>
        <v>0</v>
      </c>
      <c r="BJ89" s="18">
        <f>IF(BJ$5&gt;$G$4,0,SUMIFS(Fluxo!$O:$O,Fluxo!$U:$U,"&gt;"&amp;BI$5,Fluxo!$U:$U,"&lt;="&amp;BJ$5,Fluxo!$D:$D,$D89,Fluxo!$E:$E,"&lt;&gt;"&amp;"PERMUTANTE"))</f>
        <v>0</v>
      </c>
      <c r="BK89" s="18">
        <f>IF(BK$5&gt;$G$4,0,SUMIFS(Fluxo!$O:$O,Fluxo!$U:$U,"&gt;"&amp;BJ$5,Fluxo!$U:$U,"&lt;="&amp;BK$5,Fluxo!$D:$D,$D89,Fluxo!$E:$E,"&lt;&gt;"&amp;"PERMUTANTE"))</f>
        <v>0</v>
      </c>
      <c r="BL89" s="18">
        <f>IF(BL$5&gt;$G$4,0,SUMIFS(Fluxo!$O:$O,Fluxo!$U:$U,"&gt;"&amp;BK$5,Fluxo!$U:$U,"&lt;="&amp;BL$5,Fluxo!$D:$D,$D89,Fluxo!$E:$E,"&lt;&gt;"&amp;"PERMUTANTE"))</f>
        <v>0</v>
      </c>
      <c r="BM89" s="18">
        <f>IF(BM$5&gt;$G$4,0,SUMIFS(Fluxo!$O:$O,Fluxo!$U:$U,"&gt;"&amp;BL$5,Fluxo!$U:$U,"&lt;="&amp;BM$5,Fluxo!$D:$D,$D89,Fluxo!$E:$E,"&lt;&gt;"&amp;"PERMUTANTE"))</f>
        <v>0</v>
      </c>
      <c r="BN89" s="18">
        <f>IF(BN$5&gt;$G$4,0,SUMIFS(Fluxo!$O:$O,Fluxo!$U:$U,"&gt;"&amp;BM$5,Fluxo!$U:$U,"&lt;="&amp;BN$5,Fluxo!$D:$D,$D89,Fluxo!$E:$E,"&lt;&gt;"&amp;"PERMUTANTE"))</f>
        <v>0</v>
      </c>
      <c r="BO89" s="18">
        <f>IF(BO$5&gt;$G$4,0,SUMIFS(Fluxo!$O:$O,Fluxo!$U:$U,"&gt;"&amp;BN$5,Fluxo!$U:$U,"&lt;="&amp;BO$5,Fluxo!$D:$D,$D89,Fluxo!$E:$E,"&lt;&gt;"&amp;"PERMUTANTE"))</f>
        <v>0</v>
      </c>
      <c r="BP89" s="18">
        <f>IF(BP$5&gt;$G$4,0,SUMIFS(Fluxo!$O:$O,Fluxo!$U:$U,"&gt;"&amp;BO$5,Fluxo!$U:$U,"&lt;="&amp;BP$5,Fluxo!$D:$D,$D89,Fluxo!$E:$E,"&lt;&gt;"&amp;"PERMUTANTE"))</f>
        <v>0</v>
      </c>
      <c r="BQ89" s="18">
        <f>IF(BQ$5&gt;$G$4,0,SUMIFS(Fluxo!$O:$O,Fluxo!$U:$U,"&gt;"&amp;BP$5,Fluxo!$U:$U,"&lt;="&amp;BQ$5,Fluxo!$D:$D,$D89,Fluxo!$E:$E,"&lt;&gt;"&amp;"PERMUTANTE"))</f>
        <v>0</v>
      </c>
      <c r="BR89" s="18">
        <f>IF(BR$5&gt;$G$4,0,SUMIFS(Fluxo!$O:$O,Fluxo!$U:$U,"&gt;"&amp;BQ$5,Fluxo!$U:$U,"&lt;="&amp;BR$5,Fluxo!$D:$D,$D89,Fluxo!$E:$E,"&lt;&gt;"&amp;"PERMUTANTE"))</f>
        <v>0</v>
      </c>
      <c r="BS89" s="18">
        <f>IF(BS$5&gt;$G$4,0,SUMIFS(Fluxo!$O:$O,Fluxo!$U:$U,"&gt;"&amp;BR$5,Fluxo!$U:$U,"&lt;="&amp;BS$5,Fluxo!$D:$D,$D89,Fluxo!$E:$E,"&lt;&gt;"&amp;"PERMUTANTE"))</f>
        <v>0</v>
      </c>
      <c r="BT89" s="18">
        <f>IF(BT$5&gt;$G$4,0,SUMIFS(Fluxo!$O:$O,Fluxo!$U:$U,"&gt;"&amp;BS$5,Fluxo!$U:$U,"&lt;="&amp;BT$5,Fluxo!$D:$D,$D89,Fluxo!$E:$E,"&lt;&gt;"&amp;"PERMUTANTE"))</f>
        <v>0</v>
      </c>
      <c r="BU89" s="18">
        <f>IF(BU$5&gt;$G$4,0,SUMIFS(Fluxo!$O:$O,Fluxo!$U:$U,"&gt;"&amp;BT$5,Fluxo!$U:$U,"&lt;="&amp;BU$5,Fluxo!$D:$D,$D89,Fluxo!$E:$E,"&lt;&gt;"&amp;"PERMUTANTE"))</f>
        <v>0</v>
      </c>
      <c r="BV89" s="18">
        <f>IF(BV$5&gt;$G$4,0,SUMIFS(Fluxo!$O:$O,Fluxo!$U:$U,"&gt;"&amp;BU$5,Fluxo!$U:$U,"&lt;="&amp;BV$5,Fluxo!$D:$D,$D89,Fluxo!$E:$E,"&lt;&gt;"&amp;"PERMUTANTE"))</f>
        <v>0</v>
      </c>
      <c r="BW89" s="18">
        <f>IF(BW$5&gt;$G$4,0,SUMIFS(Fluxo!$O:$O,Fluxo!$U:$U,"&gt;"&amp;BV$5,Fluxo!$U:$U,"&lt;="&amp;BW$5,Fluxo!$D:$D,$D89,Fluxo!$E:$E,"&lt;&gt;"&amp;"PERMUTANTE"))</f>
        <v>0</v>
      </c>
      <c r="BX89" s="18">
        <f>IF(BX$5&gt;$G$4,0,SUMIFS(Fluxo!$O:$O,Fluxo!$U:$U,"&gt;"&amp;BW$5,Fluxo!$U:$U,"&lt;="&amp;BX$5,Fluxo!$D:$D,$D89,Fluxo!$E:$E,"&lt;&gt;"&amp;"PERMUTANTE"))</f>
        <v>0</v>
      </c>
      <c r="BY89" s="18">
        <f>IF(BY$5&gt;$G$4,0,SUMIFS(Fluxo!$O:$O,Fluxo!$U:$U,"&gt;"&amp;BX$5,Fluxo!$U:$U,"&lt;="&amp;BY$5,Fluxo!$D:$D,$D89,Fluxo!$E:$E,"&lt;&gt;"&amp;"PERMUTANTE"))</f>
        <v>0</v>
      </c>
      <c r="BZ89" s="18">
        <f>IF(BZ$5&gt;$G$4,0,SUMIFS(Fluxo!$O:$O,Fluxo!$U:$U,"&gt;"&amp;BY$5,Fluxo!$U:$U,"&lt;="&amp;BZ$5,Fluxo!$D:$D,$D89,Fluxo!$E:$E,"&lt;&gt;"&amp;"PERMUTANTE"))</f>
        <v>0</v>
      </c>
      <c r="CA89" s="18">
        <f>IF(CA$5&gt;$G$4,0,SUMIFS(Fluxo!$O:$O,Fluxo!$U:$U,"&gt;"&amp;BZ$5,Fluxo!$U:$U,"&lt;="&amp;CA$5,Fluxo!$D:$D,$D89,Fluxo!$E:$E,"&lt;&gt;"&amp;"PERMUTANTE"))</f>
        <v>0</v>
      </c>
      <c r="CB89" s="18">
        <f>IF(CB$5&gt;$G$4,0,SUMIFS(Fluxo!$O:$O,Fluxo!$U:$U,"&gt;"&amp;CA$5,Fluxo!$U:$U,"&lt;="&amp;CB$5,Fluxo!$D:$D,$D89,Fluxo!$E:$E,"&lt;&gt;"&amp;"PERMUTANTE"))</f>
        <v>0</v>
      </c>
      <c r="CC89" s="18">
        <f>IF(CC$5&gt;$G$4,0,SUMIFS(Fluxo!$O:$O,Fluxo!$U:$U,"&gt;"&amp;CB$5,Fluxo!$U:$U,"&lt;="&amp;CC$5,Fluxo!$D:$D,$D89,Fluxo!$E:$E,"&lt;&gt;"&amp;"PERMUTANTE"))</f>
        <v>0</v>
      </c>
      <c r="CD89" s="18">
        <f>IF(CD$5&gt;$G$4,0,SUMIFS(Fluxo!$O:$O,Fluxo!$U:$U,"&gt;"&amp;CC$5,Fluxo!$U:$U,"&lt;="&amp;CD$5,Fluxo!$D:$D,$D89,Fluxo!$E:$E,"&lt;&gt;"&amp;"PERMUTANTE"))</f>
        <v>0</v>
      </c>
      <c r="CE89" s="18">
        <f>IF(CE$5&gt;$G$4,0,SUMIFS(Fluxo!$O:$O,Fluxo!$U:$U,"&gt;"&amp;CD$5,Fluxo!$U:$U,"&lt;="&amp;CE$5,Fluxo!$D:$D,$D89,Fluxo!$E:$E,"&lt;&gt;"&amp;"PERMUTANTE"))</f>
        <v>0</v>
      </c>
      <c r="CF89" s="18">
        <f>IF(CF$5&gt;$G$4,0,SUMIFS(Fluxo!$O:$O,Fluxo!$U:$U,"&gt;"&amp;CE$5,Fluxo!$U:$U,"&lt;="&amp;CF$5,Fluxo!$D:$D,$D89,Fluxo!$E:$E,"&lt;&gt;"&amp;"PERMUTANTE"))</f>
        <v>0</v>
      </c>
      <c r="CG89" s="18">
        <f>IF(CG$5&gt;$G$4,0,SUMIFS(Fluxo!$O:$O,Fluxo!$U:$U,"&gt;"&amp;CF$5,Fluxo!$U:$U,"&lt;="&amp;CG$5,Fluxo!$D:$D,$D89,Fluxo!$E:$E,"&lt;&gt;"&amp;"PERMUTANTE"))</f>
        <v>0</v>
      </c>
      <c r="CH89" s="18">
        <f>IF(CH$5&gt;$G$4,0,SUMIFS(Fluxo!$O:$O,Fluxo!$U:$U,"&gt;"&amp;CG$5,Fluxo!$U:$U,"&lt;="&amp;CH$5,Fluxo!$D:$D,$D89,Fluxo!$E:$E,"&lt;&gt;"&amp;"PERMUTANTE"))</f>
        <v>0</v>
      </c>
      <c r="CI89" s="18">
        <f>IF(CI$5&gt;$G$4,0,SUMIFS(Fluxo!$O:$O,Fluxo!$U:$U,"&gt;"&amp;CH$5,Fluxo!$U:$U,"&lt;="&amp;CI$5,Fluxo!$D:$D,$D89,Fluxo!$E:$E,"&lt;&gt;"&amp;"PERMUTANTE"))</f>
        <v>0</v>
      </c>
      <c r="CJ89" s="18">
        <f>IF(CJ$5&gt;$G$4,0,SUMIFS(Fluxo!$O:$O,Fluxo!$U:$U,"&gt;"&amp;CI$5,Fluxo!$U:$U,"&lt;="&amp;CJ$5,Fluxo!$D:$D,$D89,Fluxo!$E:$E,"&lt;&gt;"&amp;"PERMUTANTE"))</f>
        <v>0</v>
      </c>
      <c r="CK89" s="18">
        <f>IF(CK$5&gt;$G$4,0,SUMIFS(Fluxo!$O:$O,Fluxo!$U:$U,"&gt;"&amp;CJ$5,Fluxo!$U:$U,"&lt;="&amp;CK$5,Fluxo!$D:$D,$D89,Fluxo!$E:$E,"&lt;&gt;"&amp;"PERMUTANTE"))</f>
        <v>0</v>
      </c>
      <c r="CL89" s="18">
        <f>IF(CL$5&gt;$G$4,0,SUMIFS(Fluxo!$O:$O,Fluxo!$U:$U,"&gt;"&amp;CK$5,Fluxo!$U:$U,"&lt;="&amp;CL$5,Fluxo!$D:$D,$D89,Fluxo!$E:$E,"&lt;&gt;"&amp;"PERMUTANTE"))</f>
        <v>0</v>
      </c>
      <c r="CM89" s="18">
        <f>IF(CM$5&gt;$G$4,0,SUMIFS(Fluxo!$O:$O,Fluxo!$U:$U,"&gt;"&amp;CL$5,Fluxo!$U:$U,"&lt;="&amp;CM$5,Fluxo!$D:$D,$D89,Fluxo!$E:$E,"&lt;&gt;"&amp;"PERMUTANTE"))</f>
        <v>0</v>
      </c>
      <c r="CN89" s="18">
        <f>IF(CN$5&gt;$G$4,0,SUMIFS(Fluxo!$O:$O,Fluxo!$U:$U,"&gt;"&amp;CM$5,Fluxo!$U:$U,"&lt;="&amp;CN$5,Fluxo!$D:$D,$D89,Fluxo!$E:$E,"&lt;&gt;"&amp;"PERMUTANTE"))</f>
        <v>0</v>
      </c>
      <c r="CO89" s="18">
        <f>IF(CO$5&gt;$G$4,0,SUMIFS(Fluxo!$O:$O,Fluxo!$U:$U,"&gt;"&amp;CN$5,Fluxo!$U:$U,"&lt;="&amp;CO$5,Fluxo!$D:$D,$D89,Fluxo!$E:$E,"&lt;&gt;"&amp;"PERMUTANTE"))</f>
        <v>0</v>
      </c>
      <c r="CP89" s="18">
        <f>IF(CP$5&gt;$G$4,0,SUMIFS(Fluxo!$O:$O,Fluxo!$U:$U,"&gt;"&amp;CO$5,Fluxo!$U:$U,"&lt;="&amp;CP$5,Fluxo!$D:$D,$D89,Fluxo!$E:$E,"&lt;&gt;"&amp;"PERMUTANTE"))</f>
        <v>0</v>
      </c>
      <c r="CQ89" s="18">
        <f>IF(CQ$5&gt;$G$4,0,SUMIFS(Fluxo!$O:$O,Fluxo!$U:$U,"&gt;"&amp;CP$5,Fluxo!$U:$U,"&lt;="&amp;CQ$5,Fluxo!$D:$D,$D89,Fluxo!$E:$E,"&lt;&gt;"&amp;"PERMUTANTE"))</f>
        <v>0</v>
      </c>
      <c r="CR89" s="18">
        <f>IF(CR$5&gt;$G$4,0,SUMIFS(Fluxo!$O:$O,Fluxo!$U:$U,"&gt;"&amp;CQ$5,Fluxo!$U:$U,"&lt;="&amp;CR$5,Fluxo!$D:$D,$D89,Fluxo!$E:$E,"&lt;&gt;"&amp;"PERMUTANTE"))</f>
        <v>0</v>
      </c>
      <c r="CS89" s="18">
        <f>IF(CS$5&gt;$G$4,0,SUMIFS(Fluxo!$O:$O,Fluxo!$U:$U,"&gt;"&amp;CR$5,Fluxo!$U:$U,"&lt;="&amp;CS$5,Fluxo!$D:$D,$D89,Fluxo!$E:$E,"&lt;&gt;"&amp;"PERMUTANTE"))</f>
        <v>0</v>
      </c>
      <c r="CT89" s="18">
        <f>IF(CT$5&gt;$G$4,0,SUMIFS(Fluxo!$O:$O,Fluxo!$U:$U,"&gt;"&amp;CS$5,Fluxo!$U:$U,"&lt;="&amp;CT$5,Fluxo!$D:$D,$D89,Fluxo!$E:$E,"&lt;&gt;"&amp;"PERMUTANTE"))</f>
        <v>0</v>
      </c>
      <c r="CU89" s="18">
        <f>IF(CU$5&gt;$G$4,0,SUMIFS(Fluxo!$O:$O,Fluxo!$U:$U,"&gt;"&amp;CT$5,Fluxo!$U:$U,"&lt;="&amp;CU$5,Fluxo!$D:$D,$D89,Fluxo!$E:$E,"&lt;&gt;"&amp;"PERMUTANTE"))</f>
        <v>0</v>
      </c>
      <c r="CV89" s="18">
        <f>IF(CV$5&gt;$G$4,0,SUMIFS(Fluxo!$O:$O,Fluxo!$U:$U,"&gt;"&amp;CU$5,Fluxo!$U:$U,"&lt;="&amp;CV$5,Fluxo!$D:$D,$D89,Fluxo!$E:$E,"&lt;&gt;"&amp;"PERMUTANTE"))</f>
        <v>0</v>
      </c>
      <c r="CW89" s="18">
        <f>IF(CW$5&gt;$G$4,0,SUMIFS(Fluxo!$O:$O,Fluxo!$U:$U,"&gt;"&amp;CV$5,Fluxo!$U:$U,"&lt;="&amp;CW$5,Fluxo!$D:$D,$D89,Fluxo!$E:$E,"&lt;&gt;"&amp;"PERMUTANTE"))</f>
        <v>0</v>
      </c>
      <c r="CX89" s="18">
        <f>IF(CX$5&gt;$G$4,0,SUMIFS(Fluxo!$O:$O,Fluxo!$U:$U,"&gt;"&amp;CW$5,Fluxo!$U:$U,"&lt;="&amp;CX$5,Fluxo!$D:$D,$D89,Fluxo!$E:$E,"&lt;&gt;"&amp;"PERMUTANTE"))</f>
        <v>0</v>
      </c>
      <c r="CY89" s="18">
        <f>IF(CY$5&gt;$G$4,0,SUMIFS(Fluxo!$O:$O,Fluxo!$U:$U,"&gt;"&amp;CX$5,Fluxo!$U:$U,"&lt;="&amp;CY$5,Fluxo!$D:$D,$D89,Fluxo!$E:$E,"&lt;&gt;"&amp;"PERMUTANTE"))</f>
        <v>0</v>
      </c>
      <c r="CZ89" s="18">
        <f>IF(CZ$5&gt;$G$4,0,SUMIFS(Fluxo!$O:$O,Fluxo!$U:$U,"&gt;"&amp;CY$5,Fluxo!$U:$U,"&lt;="&amp;CZ$5,Fluxo!$D:$D,$D89,Fluxo!$E:$E,"&lt;&gt;"&amp;"PERMUTANTE"))</f>
        <v>0</v>
      </c>
      <c r="DA89" s="18">
        <f>IF(DA$5&gt;$G$4,0,SUMIFS(Fluxo!$O:$O,Fluxo!$U:$U,"&gt;"&amp;CZ$5,Fluxo!$U:$U,"&lt;="&amp;DA$5,Fluxo!$D:$D,$D89,Fluxo!$E:$E,"&lt;&gt;"&amp;"PERMUTANTE"))</f>
        <v>0</v>
      </c>
      <c r="DB89" s="18">
        <f>IF(DB$5&gt;$G$4,0,SUMIFS(Fluxo!$O:$O,Fluxo!$U:$U,"&gt;"&amp;DA$5,Fluxo!$U:$U,"&lt;="&amp;DB$5,Fluxo!$D:$D,$D89,Fluxo!$E:$E,"&lt;&gt;"&amp;"PERMUTANTE"))</f>
        <v>0</v>
      </c>
      <c r="DC89" s="18">
        <f>IF(DC$5&gt;$G$4,0,SUMIFS(Fluxo!$O:$O,Fluxo!$U:$U,"&gt;"&amp;DB$5,Fluxo!$U:$U,"&lt;="&amp;DC$5,Fluxo!$D:$D,$D89,Fluxo!$E:$E,"&lt;&gt;"&amp;"PERMUTANTE"))</f>
        <v>0</v>
      </c>
      <c r="DD89" s="18">
        <f>IF(DD$5&gt;$G$4,0,SUMIFS(Fluxo!$O:$O,Fluxo!$U:$U,"&gt;"&amp;DC$5,Fluxo!$U:$U,"&lt;="&amp;DD$5,Fluxo!$D:$D,$D89,Fluxo!$E:$E,"&lt;&gt;"&amp;"PERMUTANTE"))</f>
        <v>0</v>
      </c>
      <c r="DE89" s="18">
        <f>IF(DE$5&gt;$G$4,0,SUMIFS(Fluxo!$O:$O,Fluxo!$U:$U,"&gt;"&amp;DD$5,Fluxo!$U:$U,"&lt;="&amp;DE$5,Fluxo!$D:$D,$D89,Fluxo!$E:$E,"&lt;&gt;"&amp;"PERMUTANTE"))</f>
        <v>0</v>
      </c>
      <c r="DF89" s="18">
        <f>IF(DF$5&gt;$G$4,0,SUMIFS(Fluxo!$O:$O,Fluxo!$U:$U,"&gt;"&amp;DE$5,Fluxo!$U:$U,"&lt;="&amp;DF$5,Fluxo!$D:$D,$D89,Fluxo!$E:$E,"&lt;&gt;"&amp;"PERMUTANTE"))</f>
        <v>0</v>
      </c>
      <c r="DG89" s="18">
        <f>IF(DG$5&gt;$G$4,0,SUMIFS(Fluxo!$O:$O,Fluxo!$U:$U,"&gt;"&amp;DF$5,Fluxo!$U:$U,"&lt;="&amp;DG$5,Fluxo!$D:$D,$D89,Fluxo!$E:$E,"&lt;&gt;"&amp;"PERMUTANTE"))</f>
        <v>0</v>
      </c>
      <c r="DH89" s="18">
        <f>IF(DH$5&gt;$G$4,0,SUMIFS(Fluxo!$O:$O,Fluxo!$U:$U,"&gt;"&amp;DG$5,Fluxo!$U:$U,"&lt;="&amp;DH$5,Fluxo!$D:$D,$D89,Fluxo!$E:$E,"&lt;&gt;"&amp;"PERMUTANTE"))</f>
        <v>0</v>
      </c>
      <c r="DI89" s="18">
        <f>IF(DI$5&gt;$G$4,0,SUMIFS(Fluxo!$O:$O,Fluxo!$U:$U,"&gt;"&amp;DH$5,Fluxo!$U:$U,"&lt;="&amp;DI$5,Fluxo!$D:$D,$D89,Fluxo!$E:$E,"&lt;&gt;"&amp;"PERMUTANTE"))</f>
        <v>0</v>
      </c>
      <c r="DJ89" s="18">
        <f>IF(DJ$5&gt;$G$4,0,SUMIFS(Fluxo!$O:$O,Fluxo!$U:$U,"&gt;"&amp;DI$5,Fluxo!$U:$U,"&lt;="&amp;DJ$5,Fluxo!$D:$D,$D89,Fluxo!$E:$E,"&lt;&gt;"&amp;"PERMUTANTE"))</f>
        <v>0</v>
      </c>
      <c r="DK89" s="18">
        <f>IF(DK$5&gt;$G$4,0,SUMIFS(Fluxo!$O:$O,Fluxo!$U:$U,"&gt;"&amp;DJ$5,Fluxo!$U:$U,"&lt;="&amp;DK$5,Fluxo!$D:$D,$D89,Fluxo!$E:$E,"&lt;&gt;"&amp;"PERMUTANTE"))</f>
        <v>0</v>
      </c>
      <c r="DL89" s="18">
        <f>IF(DL$5&gt;$G$4,0,SUMIFS(Fluxo!$O:$O,Fluxo!$U:$U,"&gt;"&amp;DK$5,Fluxo!$U:$U,"&lt;="&amp;DL$5,Fluxo!$D:$D,$D89,Fluxo!$E:$E,"&lt;&gt;"&amp;"PERMUTANTE"))</f>
        <v>0</v>
      </c>
      <c r="DM89" s="18">
        <f>IF(DM$5&gt;$G$4,0,SUMIFS(Fluxo!$O:$O,Fluxo!$U:$U,"&gt;"&amp;DL$5,Fluxo!$U:$U,"&lt;="&amp;DM$5,Fluxo!$D:$D,$D89,Fluxo!$E:$E,"&lt;&gt;"&amp;"PERMUTANTE"))</f>
        <v>0</v>
      </c>
      <c r="DN89" s="18">
        <f>IF(DN$5&gt;$G$4,0,SUMIFS(Fluxo!$O:$O,Fluxo!$U:$U,"&gt;"&amp;DM$5,Fluxo!$U:$U,"&lt;="&amp;DN$5,Fluxo!$D:$D,$D89,Fluxo!$E:$E,"&lt;&gt;"&amp;"PERMUTANTE"))</f>
        <v>0</v>
      </c>
      <c r="DO89" s="18">
        <f>IF(DO$5&gt;$G$4,0,SUMIFS(Fluxo!$O:$O,Fluxo!$U:$U,"&gt;"&amp;DN$5,Fluxo!$U:$U,"&lt;="&amp;DO$5,Fluxo!$D:$D,$D89,Fluxo!$E:$E,"&lt;&gt;"&amp;"PERMUTANTE"))</f>
        <v>0</v>
      </c>
      <c r="DP89" s="18">
        <f>IF(DP$5&gt;$G$4,0,SUMIFS(Fluxo!$O:$O,Fluxo!$U:$U,"&gt;"&amp;DO$5,Fluxo!$U:$U,"&lt;="&amp;DP$5,Fluxo!$D:$D,$D89,Fluxo!$E:$E,"&lt;&gt;"&amp;"PERMUTANTE"))</f>
        <v>0</v>
      </c>
      <c r="DQ89" s="18">
        <f>IF(DQ$5&gt;$G$4,0,SUMIFS(Fluxo!$O:$O,Fluxo!$U:$U,"&gt;"&amp;DP$5,Fluxo!$U:$U,"&lt;="&amp;DQ$5,Fluxo!$D:$D,$D89,Fluxo!$E:$E,"&lt;&gt;"&amp;"PERMUTANTE"))</f>
        <v>0</v>
      </c>
      <c r="DR89" s="18">
        <f>IF(DR$5&gt;$G$4,0,SUMIFS(Fluxo!$O:$O,Fluxo!$U:$U,"&gt;"&amp;DQ$5,Fluxo!$U:$U,"&lt;="&amp;DR$5,Fluxo!$D:$D,$D89,Fluxo!$E:$E,"&lt;&gt;"&amp;"PERMUTANTE"))</f>
        <v>0</v>
      </c>
      <c r="DS89" s="18">
        <f>IF(DS$5&gt;$G$4,0,SUMIFS(Fluxo!$O:$O,Fluxo!$U:$U,"&gt;"&amp;DR$5,Fluxo!$U:$U,"&lt;="&amp;DS$5,Fluxo!$D:$D,$D89,Fluxo!$E:$E,"&lt;&gt;"&amp;"PERMUTANTE"))</f>
        <v>0</v>
      </c>
      <c r="DT89" s="18">
        <f>IF(DT$5&gt;$G$4,0,SUMIFS(Fluxo!$O:$O,Fluxo!$U:$U,"&gt;"&amp;DS$5,Fluxo!$U:$U,"&lt;="&amp;DT$5,Fluxo!$D:$D,$D89,Fluxo!$E:$E,"&lt;&gt;"&amp;"PERMUTANTE"))</f>
        <v>0</v>
      </c>
      <c r="DU89" s="18">
        <f>IF(DU$5&gt;$G$4,0,SUMIFS(Fluxo!$O:$O,Fluxo!$U:$U,"&gt;"&amp;DT$5,Fluxo!$U:$U,"&lt;="&amp;DU$5,Fluxo!$D:$D,$D89,Fluxo!$E:$E,"&lt;&gt;"&amp;"PERMUTANTE"))</f>
        <v>0</v>
      </c>
      <c r="DV89" s="18">
        <f>IF(DV$5&gt;$G$4,0,SUMIFS(Fluxo!$O:$O,Fluxo!$U:$U,"&gt;"&amp;DU$5,Fluxo!$U:$U,"&lt;="&amp;DV$5,Fluxo!$D:$D,$D89,Fluxo!$E:$E,"&lt;&gt;"&amp;"PERMUTANTE"))</f>
        <v>0</v>
      </c>
      <c r="DW89" s="18">
        <f>IF(DW$5&gt;$G$4,0,SUMIFS(Fluxo!$O:$O,Fluxo!$U:$U,"&gt;"&amp;DV$5,Fluxo!$U:$U,"&lt;="&amp;DW$5,Fluxo!$D:$D,$D89,Fluxo!$E:$E,"&lt;&gt;"&amp;"PERMUTANTE"))</f>
        <v>0</v>
      </c>
      <c r="DX89" s="18">
        <f>IF(DX$5&gt;$G$4,0,SUMIFS(Fluxo!$O:$O,Fluxo!$U:$U,"&gt;"&amp;DW$5,Fluxo!$U:$U,"&lt;="&amp;DX$5,Fluxo!$D:$D,$D89,Fluxo!$E:$E,"&lt;&gt;"&amp;"PERMUTANTE"))</f>
        <v>0</v>
      </c>
      <c r="DY89" s="18">
        <f>IF(DY$5&gt;$G$4,0,SUMIFS(Fluxo!$O:$O,Fluxo!$U:$U,"&gt;"&amp;DX$5,Fluxo!$U:$U,"&lt;="&amp;DY$5,Fluxo!$D:$D,$D89,Fluxo!$E:$E,"&lt;&gt;"&amp;"PERMUTANTE"))</f>
        <v>0</v>
      </c>
      <c r="DZ89" s="18">
        <f>IF(DZ$5&gt;$G$4,0,SUMIFS(Fluxo!$O:$O,Fluxo!$U:$U,"&gt;"&amp;DY$5,Fluxo!$U:$U,"&lt;="&amp;DZ$5,Fluxo!$D:$D,$D89,Fluxo!$E:$E,"&lt;&gt;"&amp;"PERMUTANTE"))</f>
        <v>0</v>
      </c>
      <c r="EA89" s="18">
        <f>IF(EA$5&gt;$G$4,0,SUMIFS(Fluxo!$O:$O,Fluxo!$U:$U,"&gt;"&amp;DZ$5,Fluxo!$U:$U,"&lt;="&amp;EA$5,Fluxo!$D:$D,$D89,Fluxo!$E:$E,"&lt;&gt;"&amp;"PERMUTANTE"))</f>
        <v>0</v>
      </c>
      <c r="EB89" s="18">
        <f>IF(EB$5&gt;$G$4,0,SUMIFS(Fluxo!$O:$O,Fluxo!$U:$U,"&gt;"&amp;EA$5,Fluxo!$U:$U,"&lt;="&amp;EB$5,Fluxo!$D:$D,$D89,Fluxo!$E:$E,"&lt;&gt;"&amp;"PERMUTANTE"))</f>
        <v>0</v>
      </c>
      <c r="EC89" s="18">
        <f>IF(EC$5&gt;$G$4,0,SUMIFS(Fluxo!$O:$O,Fluxo!$U:$U,"&gt;"&amp;EB$5,Fluxo!$U:$U,"&lt;="&amp;EC$5,Fluxo!$D:$D,$D89,Fluxo!$E:$E,"&lt;&gt;"&amp;"PERMUTANTE"))</f>
        <v>0</v>
      </c>
      <c r="ED89" s="18">
        <f>IF(ED$5&gt;$G$4,0,SUMIFS(Fluxo!$O:$O,Fluxo!$U:$U,"&gt;"&amp;EC$5,Fluxo!$U:$U,"&lt;="&amp;ED$5,Fluxo!$D:$D,$D89,Fluxo!$E:$E,"&lt;&gt;"&amp;"PERMUTANTE"))</f>
        <v>0</v>
      </c>
      <c r="EE89" s="18">
        <f>IF(EE$5&gt;$G$4,0,SUMIFS(Fluxo!$O:$O,Fluxo!$U:$U,"&gt;"&amp;ED$5,Fluxo!$U:$U,"&lt;="&amp;EE$5,Fluxo!$D:$D,$D89,Fluxo!$E:$E,"&lt;&gt;"&amp;"PERMUTANTE"))</f>
        <v>0</v>
      </c>
      <c r="EF89" s="18">
        <f>IF(EF$5&gt;$G$4,0,SUMIFS(Fluxo!$O:$O,Fluxo!$U:$U,"&gt;"&amp;EE$5,Fluxo!$U:$U,"&lt;="&amp;EF$5,Fluxo!$D:$D,$D89,Fluxo!$E:$E,"&lt;&gt;"&amp;"PERMUTANTE"))</f>
        <v>0</v>
      </c>
      <c r="EG89" s="18">
        <f>IF(EG$5&gt;$G$4,0,SUMIFS(Fluxo!$O:$O,Fluxo!$U:$U,"&gt;"&amp;EF$5,Fluxo!$U:$U,"&lt;="&amp;EG$5,Fluxo!$D:$D,$D89,Fluxo!$E:$E,"&lt;&gt;"&amp;"PERMUTANTE"))</f>
        <v>0</v>
      </c>
      <c r="EH89" s="18">
        <f>IF(EH$5&gt;$G$4,0,SUMIFS(Fluxo!$O:$O,Fluxo!$U:$U,"&gt;"&amp;EG$5,Fluxo!$U:$U,"&lt;="&amp;EH$5,Fluxo!$D:$D,$D89,Fluxo!$E:$E,"&lt;&gt;"&amp;"PERMUTANTE"))</f>
        <v>0</v>
      </c>
      <c r="EI89" s="18">
        <f>IF(EI$5&gt;$G$4,0,SUMIFS(Fluxo!$O:$O,Fluxo!$U:$U,"&gt;"&amp;EH$5,Fluxo!$U:$U,"&lt;="&amp;EI$5,Fluxo!$D:$D,$D89,Fluxo!$E:$E,"&lt;&gt;"&amp;"PERMUTANTE"))</f>
        <v>0</v>
      </c>
      <c r="EJ89" s="18">
        <f>IF(EJ$5&gt;$G$4,0,SUMIFS(Fluxo!$O:$O,Fluxo!$U:$U,"&gt;"&amp;EI$5,Fluxo!$U:$U,"&lt;="&amp;EJ$5,Fluxo!$D:$D,$D89,Fluxo!$E:$E,"&lt;&gt;"&amp;"PERMUTANTE"))</f>
        <v>0</v>
      </c>
      <c r="EK89" s="18">
        <f>IF(EK$5&gt;$G$4,0,SUMIFS(Fluxo!$O:$O,Fluxo!$U:$U,"&gt;"&amp;EJ$5,Fluxo!$U:$U,"&lt;="&amp;EK$5,Fluxo!$D:$D,$D89,Fluxo!$E:$E,"&lt;&gt;"&amp;"PERMUTANTE"))</f>
        <v>0</v>
      </c>
      <c r="EL89" s="18">
        <f>IF(EL$5&gt;$G$4,0,SUMIFS(Fluxo!$O:$O,Fluxo!$U:$U,"&gt;"&amp;EK$5,Fluxo!$U:$U,"&lt;="&amp;EL$5,Fluxo!$D:$D,$D89,Fluxo!$E:$E,"&lt;&gt;"&amp;"PERMUTANTE"))</f>
        <v>0</v>
      </c>
      <c r="EM89" s="18">
        <f>IF(EM$5&gt;$G$4,0,SUMIFS(Fluxo!$O:$O,Fluxo!$U:$U,"&gt;"&amp;EL$5,Fluxo!$U:$U,"&lt;="&amp;EM$5,Fluxo!$D:$D,$D89,Fluxo!$E:$E,"&lt;&gt;"&amp;"PERMUTANTE"))</f>
        <v>0</v>
      </c>
      <c r="EN89" s="18">
        <f>IF(EN$5&gt;$G$4,0,SUMIFS(Fluxo!$O:$O,Fluxo!$U:$U,"&gt;"&amp;EM$5,Fluxo!$U:$U,"&lt;="&amp;EN$5,Fluxo!$D:$D,$D89,Fluxo!$E:$E,"&lt;&gt;"&amp;"PERMUTANTE"))</f>
        <v>0</v>
      </c>
      <c r="EO89" s="18">
        <f>IF(EO$5&gt;$G$4,0,SUMIFS(Fluxo!$O:$O,Fluxo!$U:$U,"&gt;"&amp;EN$5,Fluxo!$U:$U,"&lt;="&amp;EO$5,Fluxo!$D:$D,$D89,Fluxo!$E:$E,"&lt;&gt;"&amp;"PERMUTANTE"))</f>
        <v>0</v>
      </c>
      <c r="EP89" s="18">
        <f>IF(EP$5&gt;$G$4,0,SUMIFS(Fluxo!$O:$O,Fluxo!$U:$U,"&gt;"&amp;EO$5,Fluxo!$U:$U,"&lt;="&amp;EP$5,Fluxo!$D:$D,$D89,Fluxo!$E:$E,"&lt;&gt;"&amp;"PERMUTANTE"))</f>
        <v>0</v>
      </c>
      <c r="EQ89" s="18">
        <f>IF(EQ$5&gt;$G$4,0,SUMIFS(Fluxo!$O:$O,Fluxo!$U:$U,"&gt;"&amp;EP$5,Fluxo!$U:$U,"&lt;="&amp;EQ$5,Fluxo!$D:$D,$D89,Fluxo!$E:$E,"&lt;&gt;"&amp;"PERMUTANTE"))</f>
        <v>0</v>
      </c>
      <c r="ER89" s="18">
        <f>IF(ER$5&gt;$G$4,0,SUMIFS(Fluxo!$O:$O,Fluxo!$U:$U,"&gt;"&amp;EQ$5,Fluxo!$U:$U,"&lt;="&amp;ER$5,Fluxo!$D:$D,$D89,Fluxo!$E:$E,"&lt;&gt;"&amp;"PERMUTANTE"))</f>
        <v>0</v>
      </c>
      <c r="ES89" s="18">
        <f>IF(ES$5&gt;$G$4,0,SUMIFS(Fluxo!$O:$O,Fluxo!$U:$U,"&gt;"&amp;ER$5,Fluxo!$U:$U,"&lt;="&amp;ES$5,Fluxo!$D:$D,$D89,Fluxo!$E:$E,"&lt;&gt;"&amp;"PERMUTANTE"))</f>
        <v>0</v>
      </c>
      <c r="ET89" s="18">
        <f>IF(ET$5&gt;$G$4,0,SUMIFS(Fluxo!$O:$O,Fluxo!$U:$U,"&gt;"&amp;ES$5,Fluxo!$U:$U,"&lt;="&amp;ET$5,Fluxo!$D:$D,$D89,Fluxo!$E:$E,"&lt;&gt;"&amp;"PERMUTANTE"))</f>
        <v>0</v>
      </c>
      <c r="EU89" s="18">
        <f>IF(EU$5&gt;$G$4,0,SUMIFS(Fluxo!$O:$O,Fluxo!$U:$U,"&gt;"&amp;ET$5,Fluxo!$U:$U,"&lt;="&amp;EU$5,Fluxo!$D:$D,$D89,Fluxo!$E:$E,"&lt;&gt;"&amp;"PERMUTANTE"))</f>
        <v>0</v>
      </c>
      <c r="EV89" s="18">
        <f>IF(EV$5&gt;$G$4,0,SUMIFS(Fluxo!$O:$O,Fluxo!$U:$U,"&gt;"&amp;EU$5,Fluxo!$U:$U,"&lt;="&amp;EV$5,Fluxo!$D:$D,$D89,Fluxo!$E:$E,"&lt;&gt;"&amp;"PERMUTANTE"))</f>
        <v>0</v>
      </c>
      <c r="EW89" s="18">
        <f>IF(EW$5&gt;$G$4,0,SUMIFS(Fluxo!$O:$O,Fluxo!$U:$U,"&gt;"&amp;EV$5,Fluxo!$U:$U,"&lt;="&amp;EW$5,Fluxo!$D:$D,$D89,Fluxo!$E:$E,"&lt;&gt;"&amp;"PERMUTANTE"))</f>
        <v>0</v>
      </c>
      <c r="EX89" s="18">
        <f>IF(EX$5&gt;$G$4,0,SUMIFS(Fluxo!$O:$O,Fluxo!$U:$U,"&gt;"&amp;EW$5,Fluxo!$U:$U,"&lt;="&amp;EX$5,Fluxo!$D:$D,$D89,Fluxo!$E:$E,"&lt;&gt;"&amp;"PERMUTANTE"))</f>
        <v>0</v>
      </c>
      <c r="EY89" s="18">
        <f>IF(EY$5&gt;$G$4,0,SUMIFS(Fluxo!$O:$O,Fluxo!$U:$U,"&gt;"&amp;EX$5,Fluxo!$U:$U,"&lt;="&amp;EY$5,Fluxo!$D:$D,$D89,Fluxo!$E:$E,"&lt;&gt;"&amp;"PERMUTANTE"))</f>
        <v>0</v>
      </c>
      <c r="EZ89" s="18">
        <f>IF(EZ$5&gt;$G$4,0,SUMIFS(Fluxo!$O:$O,Fluxo!$U:$U,"&gt;"&amp;EY$5,Fluxo!$U:$U,"&lt;="&amp;EZ$5,Fluxo!$D:$D,$D89,Fluxo!$E:$E,"&lt;&gt;"&amp;"PERMUTANTE"))</f>
        <v>0</v>
      </c>
      <c r="FA89" s="18">
        <f>IF(FA$5&gt;$G$4,0,SUMIFS(Fluxo!$O:$O,Fluxo!$U:$U,"&gt;"&amp;EZ$5,Fluxo!$U:$U,"&lt;="&amp;FA$5,Fluxo!$D:$D,$D89,Fluxo!$E:$E,"&lt;&gt;"&amp;"PERMUTANTE"))</f>
        <v>0</v>
      </c>
      <c r="FB89" s="18">
        <f>IF(FB$5&gt;$G$4,0,SUMIFS(Fluxo!$O:$O,Fluxo!$U:$U,"&gt;"&amp;FA$5,Fluxo!$U:$U,"&lt;="&amp;FB$5,Fluxo!$D:$D,$D89,Fluxo!$E:$E,"&lt;&gt;"&amp;"PERMUTANTE"))</f>
        <v>0</v>
      </c>
      <c r="FC89" s="18">
        <f>IF(FC$5&gt;$G$4,0,SUMIFS(Fluxo!$O:$O,Fluxo!$U:$U,"&gt;"&amp;FB$5,Fluxo!$U:$U,"&lt;="&amp;FC$5,Fluxo!$D:$D,$D89,Fluxo!$E:$E,"&lt;&gt;"&amp;"PERMUTANTE"))</f>
        <v>0</v>
      </c>
      <c r="FD89" s="18">
        <f>IF(FD$5&gt;$G$4,0,SUMIFS(Fluxo!$O:$O,Fluxo!$U:$U,"&gt;"&amp;FC$5,Fluxo!$U:$U,"&lt;="&amp;FD$5,Fluxo!$D:$D,$D89,Fluxo!$E:$E,"&lt;&gt;"&amp;"PERMUTANTE"))</f>
        <v>0</v>
      </c>
      <c r="FE89" s="18">
        <f>IF(FE$5&gt;$G$4,0,SUMIFS(Fluxo!$O:$O,Fluxo!$U:$U,"&gt;"&amp;FD$5,Fluxo!$U:$U,"&lt;="&amp;FE$5,Fluxo!$D:$D,$D89,Fluxo!$E:$E,"&lt;&gt;"&amp;"PERMUTANTE"))</f>
        <v>0</v>
      </c>
      <c r="FF89" s="18">
        <f>IF(FF$5&gt;$G$4,0,SUMIFS(Fluxo!$O:$O,Fluxo!$U:$U,"&gt;"&amp;FE$5,Fluxo!$U:$U,"&lt;="&amp;FF$5,Fluxo!$D:$D,$D89,Fluxo!$E:$E,"&lt;&gt;"&amp;"PERMUTANTE"))</f>
        <v>0</v>
      </c>
      <c r="FG89" s="18">
        <f>IF(FG$5&gt;$G$4,0,SUMIFS(Fluxo!$O:$O,Fluxo!$U:$U,"&gt;"&amp;FF$5,Fluxo!$U:$U,"&lt;="&amp;FG$5,Fluxo!$D:$D,$D89,Fluxo!$E:$E,"&lt;&gt;"&amp;"PERMUTANTE"))</f>
        <v>0</v>
      </c>
      <c r="FH89" s="18">
        <f>IF(FH$5&gt;$G$4,0,SUMIFS(Fluxo!$O:$O,Fluxo!$U:$U,"&gt;"&amp;FG$5,Fluxo!$U:$U,"&lt;="&amp;FH$5,Fluxo!$D:$D,$D89,Fluxo!$E:$E,"&lt;&gt;"&amp;"PERMUTANTE"))</f>
        <v>0</v>
      </c>
      <c r="FI89" s="18">
        <f>IF(FI$5&gt;$G$4,0,SUMIFS(Fluxo!$O:$O,Fluxo!$U:$U,"&gt;"&amp;FH$5,Fluxo!$U:$U,"&lt;="&amp;FI$5,Fluxo!$D:$D,$D89,Fluxo!$E:$E,"&lt;&gt;"&amp;"PERMUTANTE"))</f>
        <v>0</v>
      </c>
      <c r="FJ89" s="18">
        <f>IF(FJ$5&gt;$G$4,0,SUMIFS(Fluxo!$O:$O,Fluxo!$U:$U,"&gt;"&amp;FI$5,Fluxo!$U:$U,"&lt;="&amp;FJ$5,Fluxo!$D:$D,$D89,Fluxo!$E:$E,"&lt;&gt;"&amp;"PERMUTANTE"))</f>
        <v>0</v>
      </c>
      <c r="FK89" s="18">
        <f>IF(FK$5&gt;$G$4,0,SUMIFS(Fluxo!$O:$O,Fluxo!$U:$U,"&gt;"&amp;FJ$5,Fluxo!$U:$U,"&lt;="&amp;FK$5,Fluxo!$D:$D,$D89,Fluxo!$E:$E,"&lt;&gt;"&amp;"PERMUTANTE"))</f>
        <v>0</v>
      </c>
      <c r="FL89" s="18">
        <f>IF(FL$5&gt;$G$4,0,SUMIFS(Fluxo!$O:$O,Fluxo!$U:$U,"&gt;"&amp;FK$5,Fluxo!$U:$U,"&lt;="&amp;FL$5,Fluxo!$D:$D,$D89,Fluxo!$E:$E,"&lt;&gt;"&amp;"PERMUTANTE"))</f>
        <v>0</v>
      </c>
      <c r="FM89" s="18">
        <f>IF(FM$5&gt;$G$4,0,SUMIFS(Fluxo!$O:$O,Fluxo!$U:$U,"&gt;"&amp;FL$5,Fluxo!$U:$U,"&lt;="&amp;FM$5,Fluxo!$D:$D,$D89,Fluxo!$E:$E,"&lt;&gt;"&amp;"PERMUTANTE"))</f>
        <v>0</v>
      </c>
      <c r="FN89" s="18">
        <f>IF(FN$5&gt;$G$4,0,SUMIFS(Fluxo!$O:$O,Fluxo!$U:$U,"&gt;"&amp;FM$5,Fluxo!$U:$U,"&lt;="&amp;FN$5,Fluxo!$D:$D,$D89,Fluxo!$E:$E,"&lt;&gt;"&amp;"PERMUTANTE"))</f>
        <v>0</v>
      </c>
      <c r="FO89" s="18">
        <f>IF(FO$5&gt;$G$4,0,SUMIFS(Fluxo!$O:$O,Fluxo!$U:$U,"&gt;"&amp;FN$5,Fluxo!$U:$U,"&lt;="&amp;FO$5,Fluxo!$D:$D,$D89,Fluxo!$E:$E,"&lt;&gt;"&amp;"PERMUTANTE"))</f>
        <v>0</v>
      </c>
      <c r="FP89" s="18">
        <f>IF(FP$5&gt;$G$4,0,SUMIFS(Fluxo!$O:$O,Fluxo!$U:$U,"&gt;"&amp;FO$5,Fluxo!$U:$U,"&lt;="&amp;FP$5,Fluxo!$D:$D,$D89,Fluxo!$E:$E,"&lt;&gt;"&amp;"PERMUTANTE"))</f>
        <v>0</v>
      </c>
      <c r="FQ89" s="18">
        <f>IF(FQ$5&gt;$G$4,0,SUMIFS(Fluxo!$O:$O,Fluxo!$U:$U,"&gt;"&amp;FP$5,Fluxo!$U:$U,"&lt;="&amp;FQ$5,Fluxo!$D:$D,$D89,Fluxo!$E:$E,"&lt;&gt;"&amp;"PERMUTANTE"))</f>
        <v>0</v>
      </c>
      <c r="FR89" s="18">
        <f>IF(FR$5&gt;$G$4,0,SUMIFS(Fluxo!$O:$O,Fluxo!$U:$U,"&gt;"&amp;FQ$5,Fluxo!$U:$U,"&lt;="&amp;FR$5,Fluxo!$D:$D,$D89,Fluxo!$E:$E,"&lt;&gt;"&amp;"PERMUTANTE"))</f>
        <v>0</v>
      </c>
      <c r="FS89" s="18">
        <f>IF(FS$5&gt;$G$4,0,SUMIFS(Fluxo!$O:$O,Fluxo!$U:$U,"&gt;"&amp;FR$5,Fluxo!$U:$U,"&lt;="&amp;FS$5,Fluxo!$D:$D,$D89,Fluxo!$E:$E,"&lt;&gt;"&amp;"PERMUTANTE"))</f>
        <v>0</v>
      </c>
      <c r="FT89" s="18">
        <f>IF(FT$5&gt;$G$4,0,SUMIFS(Fluxo!$O:$O,Fluxo!$U:$U,"&gt;"&amp;FS$5,Fluxo!$U:$U,"&lt;="&amp;FT$5,Fluxo!$D:$D,$D89,Fluxo!$E:$E,"&lt;&gt;"&amp;"PERMUTANTE"))</f>
        <v>0</v>
      </c>
      <c r="FU89" s="18">
        <f>IF(FU$5&gt;$G$4,0,SUMIFS(Fluxo!$O:$O,Fluxo!$U:$U,"&gt;"&amp;FT$5,Fluxo!$U:$U,"&lt;="&amp;FU$5,Fluxo!$D:$D,$D89,Fluxo!$E:$E,"&lt;&gt;"&amp;"PERMUTANTE"))</f>
        <v>0</v>
      </c>
      <c r="FV89" s="18">
        <f>IF(FV$5&gt;$G$4,0,SUMIFS(Fluxo!$O:$O,Fluxo!$U:$U,"&gt;"&amp;FU$5,Fluxo!$U:$U,"&lt;="&amp;FV$5,Fluxo!$D:$D,$D89,Fluxo!$E:$E,"&lt;&gt;"&amp;"PERMUTANTE"))</f>
        <v>0</v>
      </c>
      <c r="FW89" s="18">
        <f>IF(FW$5&gt;$G$4,0,SUMIFS(Fluxo!$O:$O,Fluxo!$U:$U,"&gt;"&amp;FV$5,Fluxo!$U:$U,"&lt;="&amp;FW$5,Fluxo!$D:$D,$D89,Fluxo!$E:$E,"&lt;&gt;"&amp;"PERMUTANTE"))</f>
        <v>0</v>
      </c>
      <c r="FX89" s="18">
        <f>IF(FX$5&gt;$G$4,0,SUMIFS(Fluxo!$O:$O,Fluxo!$U:$U,"&gt;"&amp;FW$5,Fluxo!$U:$U,"&lt;="&amp;FX$5,Fluxo!$D:$D,$D89,Fluxo!$E:$E,"&lt;&gt;"&amp;"PERMUTANTE"))</f>
        <v>0</v>
      </c>
      <c r="FY89" s="18">
        <f>IF(FY$5&gt;$G$4,0,SUMIFS(Fluxo!$O:$O,Fluxo!$U:$U,"&gt;"&amp;FX$5,Fluxo!$U:$U,"&lt;="&amp;FY$5,Fluxo!$D:$D,$D89,Fluxo!$E:$E,"&lt;&gt;"&amp;"PERMUTANTE"))</f>
        <v>0</v>
      </c>
      <c r="FZ89" s="18">
        <f>IF(FZ$5&gt;$G$4,0,SUMIFS(Fluxo!$O:$O,Fluxo!$U:$U,"&gt;"&amp;FY$5,Fluxo!$U:$U,"&lt;="&amp;FZ$5,Fluxo!$D:$D,$D89,Fluxo!$E:$E,"&lt;&gt;"&amp;"PERMUTANTE"))</f>
        <v>0</v>
      </c>
      <c r="GA89" s="18">
        <f>IF(GA$5&gt;$G$4,0,SUMIFS(Fluxo!$O:$O,Fluxo!$U:$U,"&gt;"&amp;FZ$5,Fluxo!$U:$U,"&lt;="&amp;GA$5,Fluxo!$D:$D,$D89,Fluxo!$E:$E,"&lt;&gt;"&amp;"PERMUTANTE"))</f>
        <v>0</v>
      </c>
      <c r="GB89" s="18">
        <f>IF(GB$5&gt;$G$4,0,SUMIFS(Fluxo!$O:$O,Fluxo!$U:$U,"&gt;"&amp;GA$5,Fluxo!$U:$U,"&lt;="&amp;GB$5,Fluxo!$D:$D,$D89,Fluxo!$E:$E,"&lt;&gt;"&amp;"PERMUTANTE"))</f>
        <v>0</v>
      </c>
      <c r="GC89" s="18">
        <f>IF(GC$5&gt;$G$4,0,SUMIFS(Fluxo!$O:$O,Fluxo!$U:$U,"&gt;"&amp;GB$5,Fluxo!$U:$U,"&lt;="&amp;GC$5,Fluxo!$D:$D,$D89,Fluxo!$E:$E,"&lt;&gt;"&amp;"PERMUTANTE"))</f>
        <v>0</v>
      </c>
      <c r="GD89" s="18">
        <f>IF(GD$5&gt;$G$4,0,SUMIFS(Fluxo!$O:$O,Fluxo!$U:$U,"&gt;"&amp;GC$5,Fluxo!$U:$U,"&lt;="&amp;GD$5,Fluxo!$D:$D,$D89,Fluxo!$E:$E,"&lt;&gt;"&amp;"PERMUTANTE"))</f>
        <v>0</v>
      </c>
      <c r="GE89" s="18">
        <f>IF(GE$5&gt;$G$4,0,SUMIFS(Fluxo!$O:$O,Fluxo!$U:$U,"&gt;"&amp;GD$5,Fluxo!$U:$U,"&lt;="&amp;GE$5,Fluxo!$D:$D,$D89,Fluxo!$E:$E,"&lt;&gt;"&amp;"PERMUTANTE"))</f>
        <v>0</v>
      </c>
      <c r="GF89" s="18">
        <f>IF(GF$5&gt;$G$4,0,SUMIFS(Fluxo!$O:$O,Fluxo!$U:$U,"&gt;"&amp;GE$5,Fluxo!$U:$U,"&lt;="&amp;GF$5,Fluxo!$D:$D,$D89,Fluxo!$E:$E,"&lt;&gt;"&amp;"PERMUTANTE"))</f>
        <v>0</v>
      </c>
      <c r="GG89" s="18">
        <f>IF(GG$5&gt;$G$4,0,SUMIFS(Fluxo!$O:$O,Fluxo!$U:$U,"&gt;"&amp;GF$5,Fluxo!$U:$U,"&lt;="&amp;GG$5,Fluxo!$D:$D,$D89,Fluxo!$E:$E,"&lt;&gt;"&amp;"PERMUTANTE"))</f>
        <v>0</v>
      </c>
      <c r="GH89" s="18">
        <f>IF(GH$5&gt;$G$4,0,SUMIFS(Fluxo!$O:$O,Fluxo!$U:$U,"&gt;"&amp;GG$5,Fluxo!$U:$U,"&lt;="&amp;GH$5,Fluxo!$D:$D,$D89,Fluxo!$E:$E,"&lt;&gt;"&amp;"PERMUTANTE"))</f>
        <v>0</v>
      </c>
      <c r="GI89" s="18">
        <f>IF(GI$5&gt;$G$4,0,SUMIFS(Fluxo!$O:$O,Fluxo!$U:$U,"&gt;"&amp;GH$5,Fluxo!$U:$U,"&lt;="&amp;GI$5,Fluxo!$D:$D,$D89,Fluxo!$E:$E,"&lt;&gt;"&amp;"PERMUTANTE"))</f>
        <v>0</v>
      </c>
      <c r="GJ89" s="18">
        <f>IF(GJ$5&gt;$G$4,0,SUMIFS(Fluxo!$O:$O,Fluxo!$U:$U,"&gt;"&amp;GI$5,Fluxo!$U:$U,"&lt;="&amp;GJ$5,Fluxo!$D:$D,$D89,Fluxo!$E:$E,"&lt;&gt;"&amp;"PERMUTANTE"))</f>
        <v>0</v>
      </c>
      <c r="GK89" s="18">
        <f>IF(GK$5&gt;$G$4,0,SUMIFS(Fluxo!$O:$O,Fluxo!$U:$U,"&gt;"&amp;GJ$5,Fluxo!$U:$U,"&lt;="&amp;GK$5,Fluxo!$D:$D,$D89,Fluxo!$E:$E,"&lt;&gt;"&amp;"PERMUTANTE"))</f>
        <v>0</v>
      </c>
      <c r="GL89" s="18">
        <f>IF(GL$5&gt;$G$4,0,SUMIFS(Fluxo!$O:$O,Fluxo!$U:$U,"&gt;"&amp;GK$5,Fluxo!$U:$U,"&lt;="&amp;GL$5,Fluxo!$D:$D,$D89,Fluxo!$E:$E,"&lt;&gt;"&amp;"PERMUTANTE"))</f>
        <v>0</v>
      </c>
      <c r="GM89" s="18">
        <f>IF(GM$5&gt;$G$4,0,SUMIFS(Fluxo!$O:$O,Fluxo!$U:$U,"&gt;"&amp;GL$5,Fluxo!$U:$U,"&lt;="&amp;GM$5,Fluxo!$D:$D,$D89,Fluxo!$E:$E,"&lt;&gt;"&amp;"PERMUTANTE"))</f>
        <v>0</v>
      </c>
      <c r="GN89" s="18">
        <f>IF(GN$5&gt;$G$4,0,SUMIFS(Fluxo!$O:$O,Fluxo!$U:$U,"&gt;"&amp;GM$5,Fluxo!$U:$U,"&lt;="&amp;GN$5,Fluxo!$D:$D,$D89,Fluxo!$E:$E,"&lt;&gt;"&amp;"PERMUTANTE"))</f>
        <v>0</v>
      </c>
      <c r="GO89" s="18">
        <f>IF(GO$5&gt;$G$4,0,SUMIFS(Fluxo!$O:$O,Fluxo!$U:$U,"&gt;"&amp;GN$5,Fluxo!$U:$U,"&lt;="&amp;GO$5,Fluxo!$D:$D,$D89,Fluxo!$E:$E,"&lt;&gt;"&amp;"PERMUTANTE"))</f>
        <v>0</v>
      </c>
      <c r="GP89" s="18">
        <f>IF(GP$5&gt;$G$4,0,SUMIFS(Fluxo!$O:$O,Fluxo!$U:$U,"&gt;"&amp;GO$5,Fluxo!$U:$U,"&lt;="&amp;GP$5,Fluxo!$D:$D,$D89,Fluxo!$E:$E,"&lt;&gt;"&amp;"PERMUTANTE"))</f>
        <v>0</v>
      </c>
      <c r="GQ89" s="18">
        <f>IF(GQ$5&gt;$G$4,0,SUMIFS(Fluxo!$O:$O,Fluxo!$U:$U,"&gt;"&amp;GP$5,Fluxo!$U:$U,"&lt;="&amp;GQ$5,Fluxo!$D:$D,$D89,Fluxo!$E:$E,"&lt;&gt;"&amp;"PERMUTANTE"))</f>
        <v>0</v>
      </c>
      <c r="GR89" s="18">
        <f>IF(GR$5&gt;$G$4,0,SUMIFS(Fluxo!$O:$O,Fluxo!$U:$U,"&gt;"&amp;GQ$5,Fluxo!$U:$U,"&lt;="&amp;GR$5,Fluxo!$D:$D,$D89,Fluxo!$E:$E,"&lt;&gt;"&amp;"PERMUTANTE"))</f>
        <v>0</v>
      </c>
      <c r="GS89" s="18">
        <f>IF(GS$5&gt;$G$4,0,SUMIFS(Fluxo!$O:$O,Fluxo!$U:$U,"&gt;"&amp;GR$5,Fluxo!$U:$U,"&lt;="&amp;GS$5,Fluxo!$D:$D,$D89,Fluxo!$E:$E,"&lt;&gt;"&amp;"PERMUTANTE"))</f>
        <v>0</v>
      </c>
      <c r="GT89" s="18">
        <f>IF(GT$5&gt;$G$4,0,SUMIFS(Fluxo!$O:$O,Fluxo!$U:$U,"&gt;"&amp;GS$5,Fluxo!$U:$U,"&lt;="&amp;GT$5,Fluxo!$D:$D,$D89,Fluxo!$E:$E,"&lt;&gt;"&amp;"PERMUTANTE"))</f>
        <v>0</v>
      </c>
      <c r="GU89" s="18">
        <f>IF(GU$5&gt;$G$4,0,SUMIFS(Fluxo!$O:$O,Fluxo!$U:$U,"&gt;"&amp;GT$5,Fluxo!$U:$U,"&lt;="&amp;GU$5,Fluxo!$D:$D,$D89,Fluxo!$E:$E,"&lt;&gt;"&amp;"PERMUTANTE"))</f>
        <v>0</v>
      </c>
      <c r="GV89" s="18">
        <f>IF(GV$5&gt;$G$4,0,SUMIFS(Fluxo!$O:$O,Fluxo!$U:$U,"&gt;"&amp;GU$5,Fluxo!$U:$U,"&lt;="&amp;GV$5,Fluxo!$D:$D,$D89,Fluxo!$E:$E,"&lt;&gt;"&amp;"PERMUTANTE"))</f>
        <v>0</v>
      </c>
      <c r="GW89" s="18">
        <f>IF(GW$5&gt;$G$4,0,SUMIFS(Fluxo!$O:$O,Fluxo!$U:$U,"&gt;"&amp;GV$5,Fluxo!$U:$U,"&lt;="&amp;GW$5,Fluxo!$D:$D,$D89,Fluxo!$E:$E,"&lt;&gt;"&amp;"PERMUTANTE"))</f>
        <v>0</v>
      </c>
      <c r="GX89" s="18">
        <f>IF(GX$5&gt;$G$4,0,SUMIFS(Fluxo!$O:$O,Fluxo!$U:$U,"&gt;"&amp;GW$5,Fluxo!$U:$U,"&lt;="&amp;GX$5,Fluxo!$D:$D,$D89,Fluxo!$E:$E,"&lt;&gt;"&amp;"PERMUTANTE"))</f>
        <v>0</v>
      </c>
      <c r="GY89" s="18">
        <f>IF(GY$5&gt;$G$4,0,SUMIFS(Fluxo!$O:$O,Fluxo!$U:$U,"&gt;"&amp;GX$5,Fluxo!$U:$U,"&lt;="&amp;GY$5,Fluxo!$D:$D,$D89,Fluxo!$E:$E,"&lt;&gt;"&amp;"PERMUTANTE"))</f>
        <v>0</v>
      </c>
      <c r="GZ89" s="18">
        <f>IF(GZ$5&gt;$G$4,0,SUMIFS(Fluxo!$O:$O,Fluxo!$U:$U,"&gt;"&amp;GY$5,Fluxo!$U:$U,"&lt;="&amp;GZ$5,Fluxo!$D:$D,$D89,Fluxo!$E:$E,"&lt;&gt;"&amp;"PERMUTANTE"))</f>
        <v>0</v>
      </c>
      <c r="HA89" s="18">
        <f>IF(HA$5&gt;$G$4,0,SUMIFS(Fluxo!$O:$O,Fluxo!$U:$U,"&gt;"&amp;GZ$5,Fluxo!$U:$U,"&lt;="&amp;HA$5,Fluxo!$D:$D,$D89,Fluxo!$E:$E,"&lt;&gt;"&amp;"PERMUTANTE"))</f>
        <v>0</v>
      </c>
      <c r="HB89" s="18">
        <f>IF(HB$5&gt;$G$4,0,SUMIFS(Fluxo!$O:$O,Fluxo!$U:$U,"&gt;"&amp;HA$5,Fluxo!$U:$U,"&lt;="&amp;HB$5,Fluxo!$D:$D,$D89,Fluxo!$E:$E,"&lt;&gt;"&amp;"PERMUTANTE"))</f>
        <v>0</v>
      </c>
      <c r="HC89" s="18">
        <f>IF(HC$5&gt;$G$4,0,SUMIFS(Fluxo!$O:$O,Fluxo!$U:$U,"&gt;"&amp;HB$5,Fluxo!$U:$U,"&lt;="&amp;HC$5,Fluxo!$D:$D,$D89,Fluxo!$E:$E,"&lt;&gt;"&amp;"PERMUTANTE"))</f>
        <v>0</v>
      </c>
      <c r="HD89" s="18">
        <f>IF(HD$5&gt;$G$4,0,SUMIFS(Fluxo!$O:$O,Fluxo!$U:$U,"&gt;"&amp;HC$5,Fluxo!$U:$U,"&lt;="&amp;HD$5,Fluxo!$D:$D,$D89,Fluxo!$E:$E,"&lt;&gt;"&amp;"PERMUTANTE"))</f>
        <v>0</v>
      </c>
      <c r="HE89" s="18">
        <f>IF(HE$5&gt;$G$4,0,SUMIFS(Fluxo!$O:$O,Fluxo!$U:$U,"&gt;"&amp;HD$5,Fluxo!$U:$U,"&lt;="&amp;HE$5,Fluxo!$D:$D,$D89,Fluxo!$E:$E,"&lt;&gt;"&amp;"PERMUTANTE"))</f>
        <v>0</v>
      </c>
      <c r="HF89" s="18">
        <f>IF(HF$5&gt;$G$4,0,SUMIFS(Fluxo!$O:$O,Fluxo!$U:$U,"&gt;"&amp;HE$5,Fluxo!$U:$U,"&lt;="&amp;HF$5,Fluxo!$D:$D,$D89,Fluxo!$E:$E,"&lt;&gt;"&amp;"PERMUTANTE"))</f>
        <v>0</v>
      </c>
    </row>
    <row r="90" spans="1:214">
      <c r="A90" s="20">
        <f t="shared" si="11"/>
        <v>80</v>
      </c>
      <c r="B90" s="140" t="str">
        <f>'Check Carteira'!C82</f>
        <v>E.1016.99.01.0195</v>
      </c>
      <c r="C90" s="141">
        <v>1</v>
      </c>
      <c r="D90" s="129" t="str">
        <f>'Check Carteira'!F82</f>
        <v>A-0195</v>
      </c>
      <c r="E90" s="21" t="str">
        <f>IFERROR(INDEX(Contratos!L:L,MATCH(D90,Contratos!R:R,0)),"")</f>
        <v/>
      </c>
      <c r="F90" s="139" t="str">
        <f>IFERROR(INDEX(Contratos!G:G,MATCH(D90,Contratos!R:R,0)),"")</f>
        <v/>
      </c>
      <c r="H90" s="83">
        <f t="shared" si="10"/>
        <v>0</v>
      </c>
      <c r="J90" s="18">
        <f>IF(J$5&gt;$G$4,0,SUMIFS(Fluxo!$O:$O,Fluxo!$U:$U,"&gt;"&amp;I$5,Fluxo!$U:$U,"&lt;="&amp;J$5,Fluxo!$D:$D,$D90))</f>
        <v>0</v>
      </c>
      <c r="K90" s="18">
        <f>IF(K$5&gt;$G$4,0,SUMIFS(Fluxo!$O:$O,Fluxo!$U:$U,"&gt;"&amp;J$5,Fluxo!$U:$U,"&lt;="&amp;K$5,Fluxo!$D:$D,$D90))</f>
        <v>0</v>
      </c>
      <c r="L90" s="18">
        <f>IF(L$5&gt;$G$4,0,SUMIFS(Fluxo!$O:$O,Fluxo!$U:$U,"&gt;"&amp;K$5,Fluxo!$U:$U,"&lt;="&amp;L$5,Fluxo!$D:$D,$D90))</f>
        <v>0</v>
      </c>
      <c r="M90" s="18">
        <f>IF(M$5&gt;$G$4,0,SUMIFS(Fluxo!$O:$O,Fluxo!$U:$U,"&gt;"&amp;L$5,Fluxo!$U:$U,"&lt;="&amp;M$5,Fluxo!$D:$D,$D90))</f>
        <v>0</v>
      </c>
      <c r="N90" s="18">
        <f>IF(N$5&gt;$G$4,0,SUMIFS(Fluxo!$O:$O,Fluxo!$U:$U,"&gt;"&amp;M$5,Fluxo!$U:$U,"&lt;="&amp;N$5,Fluxo!$D:$D,$D90))</f>
        <v>0</v>
      </c>
      <c r="O90" s="18">
        <f>IF(O$5&gt;$G$4,0,SUMIFS(Fluxo!$O:$O,Fluxo!$U:$U,"&gt;"&amp;N$5,Fluxo!$U:$U,"&lt;="&amp;O$5,Fluxo!$D:$D,$D90))</f>
        <v>0</v>
      </c>
      <c r="P90" s="18">
        <f>IF(P$5&gt;$G$4,0,SUMIFS(Fluxo!$O:$O,Fluxo!$U:$U,"&gt;"&amp;O$5,Fluxo!$U:$U,"&lt;="&amp;P$5,Fluxo!$D:$D,$D90))</f>
        <v>0</v>
      </c>
      <c r="Q90" s="18">
        <f>IF(Q$5&gt;$G$4,0,SUMIFS(Fluxo!$O:$O,Fluxo!$U:$U,"&gt;"&amp;P$5,Fluxo!$U:$U,"&lt;="&amp;Q$5,Fluxo!$D:$D,$D90))</f>
        <v>0</v>
      </c>
      <c r="R90" s="18">
        <f>IF(R$5&gt;$G$4,0,SUMIFS(Fluxo!$O:$O,Fluxo!$U:$U,"&gt;"&amp;Q$5,Fluxo!$U:$U,"&lt;="&amp;R$5,Fluxo!$D:$D,$D90))</f>
        <v>0</v>
      </c>
      <c r="S90" s="18">
        <f>IF(S$5&gt;$G$4,0,SUMIFS(Fluxo!$O:$O,Fluxo!$U:$U,"&gt;"&amp;R$5,Fluxo!$U:$U,"&lt;="&amp;S$5,Fluxo!$D:$D,$D90,Fluxo!$E:$E,"&lt;&gt;"&amp;"PERMUTANTE"))</f>
        <v>0</v>
      </c>
      <c r="T90" s="18">
        <f>IF(T$5&gt;$G$4,0,SUMIFS(Fluxo!$O:$O,Fluxo!$U:$U,"&gt;"&amp;S$5,Fluxo!$U:$U,"&lt;="&amp;T$5,Fluxo!$D:$D,$D90,Fluxo!$E:$E,"&lt;&gt;"&amp;"PERMUTANTE"))</f>
        <v>0</v>
      </c>
      <c r="U90" s="18">
        <f>IF(U$5&gt;$G$4,0,SUMIFS(Fluxo!$O:$O,Fluxo!$U:$U,"&gt;"&amp;T$5,Fluxo!$U:$U,"&lt;="&amp;U$5,Fluxo!$D:$D,$D90,Fluxo!$E:$E,"&lt;&gt;"&amp;"PERMUTANTE"))</f>
        <v>0</v>
      </c>
      <c r="V90" s="18">
        <f>IF(V$5&gt;$G$4,0,SUMIFS(Fluxo!$O:$O,Fluxo!$U:$U,"&gt;"&amp;U$5,Fluxo!$U:$U,"&lt;="&amp;V$5,Fluxo!$D:$D,$D90,Fluxo!$E:$E,"&lt;&gt;"&amp;"PERMUTANTE"))</f>
        <v>0</v>
      </c>
      <c r="W90" s="18">
        <f>IF(W$5&gt;$G$4,0,SUMIFS(Fluxo!$O:$O,Fluxo!$U:$U,"&gt;"&amp;V$5,Fluxo!$U:$U,"&lt;="&amp;W$5,Fluxo!$D:$D,$D90,Fluxo!$E:$E,"&lt;&gt;"&amp;"PERMUTANTE"))</f>
        <v>0</v>
      </c>
      <c r="X90" s="18">
        <f>IF(X$5&gt;$G$4,0,SUMIFS(Fluxo!$O:$O,Fluxo!$U:$U,"&gt;"&amp;W$5,Fluxo!$U:$U,"&lt;="&amp;X$5,Fluxo!$D:$D,$D90,Fluxo!$E:$E,"&lt;&gt;"&amp;"PERMUTANTE"))</f>
        <v>0</v>
      </c>
      <c r="Y90" s="18">
        <f>IF(Y$5&gt;$G$4,0,SUMIFS(Fluxo!$O:$O,Fluxo!$U:$U,"&gt;"&amp;X$5,Fluxo!$U:$U,"&lt;="&amp;Y$5,Fluxo!$D:$D,$D90,Fluxo!$E:$E,"&lt;&gt;"&amp;"PERMUTANTE"))</f>
        <v>0</v>
      </c>
      <c r="Z90" s="18">
        <f>IF(Z$5&gt;$G$4,0,SUMIFS(Fluxo!$O:$O,Fluxo!$U:$U,"&gt;"&amp;Y$5,Fluxo!$U:$U,"&lt;="&amp;Z$5,Fluxo!$D:$D,$D90,Fluxo!$E:$E,"&lt;&gt;"&amp;"PERMUTANTE"))</f>
        <v>0</v>
      </c>
      <c r="AA90" s="18">
        <f>IF(AA$5&gt;$G$4,0,SUMIFS(Fluxo!$O:$O,Fluxo!$U:$U,"&gt;"&amp;Z$5,Fluxo!$U:$U,"&lt;="&amp;AA$5,Fluxo!$D:$D,$D90,Fluxo!$E:$E,"&lt;&gt;"&amp;"PERMUTANTE"))</f>
        <v>0</v>
      </c>
      <c r="AB90" s="18">
        <f>IF(AB$5&gt;$G$4,0,SUMIFS(Fluxo!$O:$O,Fluxo!$U:$U,"&gt;"&amp;AA$5,Fluxo!$U:$U,"&lt;="&amp;AB$5,Fluxo!$D:$D,$D90,Fluxo!$E:$E,"&lt;&gt;"&amp;"PERMUTANTE"))</f>
        <v>0</v>
      </c>
      <c r="AC90" s="18">
        <f>IF(AC$5&gt;$G$4,0,SUMIFS(Fluxo!$O:$O,Fluxo!$U:$U,"&gt;"&amp;AB$5,Fluxo!$U:$U,"&lt;="&amp;AC$5,Fluxo!$D:$D,$D90,Fluxo!$E:$E,"&lt;&gt;"&amp;"PERMUTANTE"))</f>
        <v>0</v>
      </c>
      <c r="AD90" s="18">
        <f>IF(AD$5&gt;$G$4,0,SUMIFS(Fluxo!$O:$O,Fluxo!$U:$U,"&gt;"&amp;AC$5,Fluxo!$U:$U,"&lt;="&amp;AD$5,Fluxo!$D:$D,$D90,Fluxo!$E:$E,"&lt;&gt;"&amp;"PERMUTANTE"))</f>
        <v>0</v>
      </c>
      <c r="AE90" s="18">
        <f>IF(AE$5&gt;$G$4,0,SUMIFS(Fluxo!$O:$O,Fluxo!$U:$U,"&gt;"&amp;AD$5,Fluxo!$U:$U,"&lt;="&amp;AE$5,Fluxo!$D:$D,$D90,Fluxo!$E:$E,"&lt;&gt;"&amp;"PERMUTANTE"))</f>
        <v>0</v>
      </c>
      <c r="AF90" s="18">
        <f>IF(AF$5&gt;$G$4,0,SUMIFS(Fluxo!$O:$O,Fluxo!$U:$U,"&gt;"&amp;AE$5,Fluxo!$U:$U,"&lt;="&amp;AF$5,Fluxo!$D:$D,$D90,Fluxo!$E:$E,"&lt;&gt;"&amp;"PERMUTANTE"))</f>
        <v>0</v>
      </c>
      <c r="AG90" s="18">
        <f>IF(AG$5&gt;$G$4,0,SUMIFS(Fluxo!$O:$O,Fluxo!$U:$U,"&gt;"&amp;AF$5,Fluxo!$U:$U,"&lt;="&amp;AG$5,Fluxo!$D:$D,$D90,Fluxo!$E:$E,"&lt;&gt;"&amp;"PERMUTANTE"))</f>
        <v>0</v>
      </c>
      <c r="AH90" s="18">
        <f>IF(AH$5&gt;$G$4,0,SUMIFS(Fluxo!$O:$O,Fluxo!$U:$U,"&gt;"&amp;AG$5,Fluxo!$U:$U,"&lt;="&amp;AH$5,Fluxo!$D:$D,$D90,Fluxo!$E:$E,"&lt;&gt;"&amp;"PERMUTANTE"))</f>
        <v>0</v>
      </c>
      <c r="AI90" s="18">
        <f>IF(AI$5&gt;$G$4,0,SUMIFS(Fluxo!$O:$O,Fluxo!$U:$U,"&gt;"&amp;AH$5,Fluxo!$U:$U,"&lt;="&amp;AI$5,Fluxo!$D:$D,$D90,Fluxo!$E:$E,"&lt;&gt;"&amp;"PERMUTANTE"))</f>
        <v>0</v>
      </c>
      <c r="AJ90" s="18">
        <f>IF(AJ$5&gt;$G$4,0,SUMIFS(Fluxo!$O:$O,Fluxo!$U:$U,"&gt;"&amp;AI$5,Fluxo!$U:$U,"&lt;="&amp;AJ$5,Fluxo!$D:$D,$D90,Fluxo!$E:$E,"&lt;&gt;"&amp;"PERMUTANTE"))</f>
        <v>0</v>
      </c>
      <c r="AK90" s="18">
        <f>IF(AK$5&gt;$G$4,0,SUMIFS(Fluxo!$O:$O,Fluxo!$U:$U,"&gt;"&amp;AJ$5,Fluxo!$U:$U,"&lt;="&amp;AK$5,Fluxo!$D:$D,$D90,Fluxo!$E:$E,"&lt;&gt;"&amp;"PERMUTANTE"))</f>
        <v>0</v>
      </c>
      <c r="AL90" s="18">
        <f>IF(AL$5&gt;$G$4,0,SUMIFS(Fluxo!$O:$O,Fluxo!$U:$U,"&gt;"&amp;AK$5,Fluxo!$U:$U,"&lt;="&amp;AL$5,Fluxo!$D:$D,$D90,Fluxo!$E:$E,"&lt;&gt;"&amp;"PERMUTANTE"))</f>
        <v>0</v>
      </c>
      <c r="AM90" s="18">
        <f>IF(AM$5&gt;$G$4,0,SUMIFS(Fluxo!$O:$O,Fluxo!$U:$U,"&gt;"&amp;AL$5,Fluxo!$U:$U,"&lt;="&amp;AM$5,Fluxo!$D:$D,$D90,Fluxo!$E:$E,"&lt;&gt;"&amp;"PERMUTANTE"))</f>
        <v>0</v>
      </c>
      <c r="AN90" s="18">
        <f>IF(AN$5&gt;$G$4,0,SUMIFS(Fluxo!$O:$O,Fluxo!$U:$U,"&gt;"&amp;AM$5,Fluxo!$U:$U,"&lt;="&amp;AN$5,Fluxo!$D:$D,$D90,Fluxo!$E:$E,"&lt;&gt;"&amp;"PERMUTANTE"))</f>
        <v>0</v>
      </c>
      <c r="AO90" s="18">
        <f>IF(AO$5&gt;$G$4,0,SUMIFS(Fluxo!$O:$O,Fluxo!$U:$U,"&gt;"&amp;AN$5,Fluxo!$U:$U,"&lt;="&amp;AO$5,Fluxo!$D:$D,$D90,Fluxo!$E:$E,"&lt;&gt;"&amp;"PERMUTANTE"))</f>
        <v>0</v>
      </c>
      <c r="AP90" s="18">
        <f>IF(AP$5&gt;$G$4,0,SUMIFS(Fluxo!$O:$O,Fluxo!$U:$U,"&gt;"&amp;AO$5,Fluxo!$U:$U,"&lt;="&amp;AP$5,Fluxo!$D:$D,$D90,Fluxo!$E:$E,"&lt;&gt;"&amp;"PERMUTANTE"))</f>
        <v>0</v>
      </c>
      <c r="AQ90" s="18">
        <f>IF(AQ$5&gt;$G$4,0,SUMIFS(Fluxo!$O:$O,Fluxo!$U:$U,"&gt;"&amp;AP$5,Fluxo!$U:$U,"&lt;="&amp;AQ$5,Fluxo!$D:$D,$D90,Fluxo!$E:$E,"&lt;&gt;"&amp;"PERMUTANTE"))</f>
        <v>0</v>
      </c>
      <c r="AR90" s="18">
        <f>IF(AR$5&gt;$G$4,0,SUMIFS(Fluxo!$O:$O,Fluxo!$U:$U,"&gt;"&amp;AQ$5,Fluxo!$U:$U,"&lt;="&amp;AR$5,Fluxo!$D:$D,$D90,Fluxo!$E:$E,"&lt;&gt;"&amp;"PERMUTANTE"))</f>
        <v>0</v>
      </c>
      <c r="AS90" s="18">
        <f>IF(AS$5&gt;$G$4,0,SUMIFS(Fluxo!$O:$O,Fluxo!$U:$U,"&gt;"&amp;AR$5,Fluxo!$U:$U,"&lt;="&amp;AS$5,Fluxo!$D:$D,$D90,Fluxo!$E:$E,"&lt;&gt;"&amp;"PERMUTANTE"))</f>
        <v>0</v>
      </c>
      <c r="AT90" s="18">
        <f>IF(AT$5&gt;$G$4,0,SUMIFS(Fluxo!$O:$O,Fluxo!$U:$U,"&gt;"&amp;AS$5,Fluxo!$U:$U,"&lt;="&amp;AT$5,Fluxo!$D:$D,$D90,Fluxo!$E:$E,"&lt;&gt;"&amp;"PERMUTANTE"))</f>
        <v>0</v>
      </c>
      <c r="AU90" s="18">
        <f>IF(AU$5&gt;$G$4,0,SUMIFS(Fluxo!$O:$O,Fluxo!$U:$U,"&gt;"&amp;AT$5,Fluxo!$U:$U,"&lt;="&amp;AU$5,Fluxo!$D:$D,$D90,Fluxo!$E:$E,"&lt;&gt;"&amp;"PERMUTANTE"))</f>
        <v>0</v>
      </c>
      <c r="AV90" s="18">
        <f>IF(AV$5&gt;$G$4,0,SUMIFS(Fluxo!$O:$O,Fluxo!$U:$U,"&gt;"&amp;AU$5,Fluxo!$U:$U,"&lt;="&amp;AV$5,Fluxo!$D:$D,$D90,Fluxo!$E:$E,"&lt;&gt;"&amp;"PERMUTANTE"))</f>
        <v>0</v>
      </c>
      <c r="AW90" s="18">
        <f>IF(AW$5&gt;$G$4,0,SUMIFS(Fluxo!$O:$O,Fluxo!$U:$U,"&gt;"&amp;AV$5,Fluxo!$U:$U,"&lt;="&amp;AW$5,Fluxo!$D:$D,$D90,Fluxo!$E:$E,"&lt;&gt;"&amp;"PERMUTANTE"))</f>
        <v>0</v>
      </c>
      <c r="AX90" s="18">
        <f>IF(AX$5&gt;$G$4,0,SUMIFS(Fluxo!$O:$O,Fluxo!$U:$U,"&gt;"&amp;AW$5,Fluxo!$U:$U,"&lt;="&amp;AX$5,Fluxo!$D:$D,$D90,Fluxo!$E:$E,"&lt;&gt;"&amp;"PERMUTANTE"))</f>
        <v>0</v>
      </c>
      <c r="AY90" s="18">
        <f>IF(AY$5&gt;$G$4,0,SUMIFS(Fluxo!$O:$O,Fluxo!$U:$U,"&gt;"&amp;AX$5,Fluxo!$U:$U,"&lt;="&amp;AY$5,Fluxo!$D:$D,$D90,Fluxo!$E:$E,"&lt;&gt;"&amp;"PERMUTANTE"))</f>
        <v>0</v>
      </c>
      <c r="AZ90" s="18">
        <f>IF(AZ$5&gt;$G$4,0,SUMIFS(Fluxo!$O:$O,Fluxo!$U:$U,"&gt;"&amp;AY$5,Fluxo!$U:$U,"&lt;="&amp;AZ$5,Fluxo!$D:$D,$D90,Fluxo!$E:$E,"&lt;&gt;"&amp;"PERMUTANTE"))</f>
        <v>0</v>
      </c>
      <c r="BA90" s="18">
        <f>IF(BA$5&gt;$G$4,0,SUMIFS(Fluxo!$O:$O,Fluxo!$U:$U,"&gt;"&amp;AZ$5,Fluxo!$U:$U,"&lt;="&amp;BA$5,Fluxo!$D:$D,$D90,Fluxo!$E:$E,"&lt;&gt;"&amp;"PERMUTANTE"))</f>
        <v>0</v>
      </c>
      <c r="BB90" s="18">
        <f>IF(BB$5&gt;$G$4,0,SUMIFS(Fluxo!$O:$O,Fluxo!$U:$U,"&gt;"&amp;BA$5,Fluxo!$U:$U,"&lt;="&amp;BB$5,Fluxo!$D:$D,$D90,Fluxo!$E:$E,"&lt;&gt;"&amp;"PERMUTANTE"))</f>
        <v>0</v>
      </c>
      <c r="BC90" s="18">
        <f>IF(BC$5&gt;$G$4,0,SUMIFS(Fluxo!$O:$O,Fluxo!$U:$U,"&gt;"&amp;BB$5,Fluxo!$U:$U,"&lt;="&amp;BC$5,Fluxo!$D:$D,$D90,Fluxo!$E:$E,"&lt;&gt;"&amp;"PERMUTANTE"))</f>
        <v>0</v>
      </c>
      <c r="BD90" s="18">
        <f>IF(BD$5&gt;$G$4,0,SUMIFS(Fluxo!$O:$O,Fluxo!$U:$U,"&gt;"&amp;BC$5,Fluxo!$U:$U,"&lt;="&amp;BD$5,Fluxo!$D:$D,$D90,Fluxo!$E:$E,"&lt;&gt;"&amp;"PERMUTANTE"))</f>
        <v>0</v>
      </c>
      <c r="BE90" s="18">
        <f>IF(BE$5&gt;$G$4,0,SUMIFS(Fluxo!$O:$O,Fluxo!$U:$U,"&gt;"&amp;BD$5,Fluxo!$U:$U,"&lt;="&amp;BE$5,Fluxo!$D:$D,$D90,Fluxo!$E:$E,"&lt;&gt;"&amp;"PERMUTANTE"))</f>
        <v>0</v>
      </c>
      <c r="BF90" s="18">
        <f>IF(BF$5&gt;$G$4,0,SUMIFS(Fluxo!$O:$O,Fluxo!$U:$U,"&gt;"&amp;BE$5,Fluxo!$U:$U,"&lt;="&amp;BF$5,Fluxo!$D:$D,$D90,Fluxo!$E:$E,"&lt;&gt;"&amp;"PERMUTANTE"))</f>
        <v>0</v>
      </c>
      <c r="BG90" s="18">
        <f>IF(BG$5&gt;$G$4,0,SUMIFS(Fluxo!$O:$O,Fluxo!$U:$U,"&gt;"&amp;BF$5,Fluxo!$U:$U,"&lt;="&amp;BG$5,Fluxo!$D:$D,$D90,Fluxo!$E:$E,"&lt;&gt;"&amp;"PERMUTANTE"))</f>
        <v>0</v>
      </c>
      <c r="BH90" s="18">
        <f>IF(BH$5&gt;$G$4,0,SUMIFS(Fluxo!$O:$O,Fluxo!$U:$U,"&gt;"&amp;BG$5,Fluxo!$U:$U,"&lt;="&amp;BH$5,Fluxo!$D:$D,$D90,Fluxo!$E:$E,"&lt;&gt;"&amp;"PERMUTANTE"))</f>
        <v>0</v>
      </c>
      <c r="BI90" s="18">
        <f>IF(BI$5&gt;$G$4,0,SUMIFS(Fluxo!$O:$O,Fluxo!$U:$U,"&gt;"&amp;BH$5,Fluxo!$U:$U,"&lt;="&amp;BI$5,Fluxo!$D:$D,$D90,Fluxo!$E:$E,"&lt;&gt;"&amp;"PERMUTANTE"))</f>
        <v>0</v>
      </c>
      <c r="BJ90" s="18">
        <f>IF(BJ$5&gt;$G$4,0,SUMIFS(Fluxo!$O:$O,Fluxo!$U:$U,"&gt;"&amp;BI$5,Fluxo!$U:$U,"&lt;="&amp;BJ$5,Fluxo!$D:$D,$D90,Fluxo!$E:$E,"&lt;&gt;"&amp;"PERMUTANTE"))</f>
        <v>0</v>
      </c>
      <c r="BK90" s="18">
        <f>IF(BK$5&gt;$G$4,0,SUMIFS(Fluxo!$O:$O,Fluxo!$U:$U,"&gt;"&amp;BJ$5,Fluxo!$U:$U,"&lt;="&amp;BK$5,Fluxo!$D:$D,$D90,Fluxo!$E:$E,"&lt;&gt;"&amp;"PERMUTANTE"))</f>
        <v>0</v>
      </c>
      <c r="BL90" s="18">
        <f>IF(BL$5&gt;$G$4,0,SUMIFS(Fluxo!$O:$O,Fluxo!$U:$U,"&gt;"&amp;BK$5,Fluxo!$U:$U,"&lt;="&amp;BL$5,Fluxo!$D:$D,$D90,Fluxo!$E:$E,"&lt;&gt;"&amp;"PERMUTANTE"))</f>
        <v>0</v>
      </c>
      <c r="BM90" s="18">
        <f>IF(BM$5&gt;$G$4,0,SUMIFS(Fluxo!$O:$O,Fluxo!$U:$U,"&gt;"&amp;BL$5,Fluxo!$U:$U,"&lt;="&amp;BM$5,Fluxo!$D:$D,$D90,Fluxo!$E:$E,"&lt;&gt;"&amp;"PERMUTANTE"))</f>
        <v>0</v>
      </c>
      <c r="BN90" s="18">
        <f>IF(BN$5&gt;$G$4,0,SUMIFS(Fluxo!$O:$O,Fluxo!$U:$U,"&gt;"&amp;BM$5,Fluxo!$U:$U,"&lt;="&amp;BN$5,Fluxo!$D:$D,$D90,Fluxo!$E:$E,"&lt;&gt;"&amp;"PERMUTANTE"))</f>
        <v>0</v>
      </c>
      <c r="BO90" s="18">
        <f>IF(BO$5&gt;$G$4,0,SUMIFS(Fluxo!$O:$O,Fluxo!$U:$U,"&gt;"&amp;BN$5,Fluxo!$U:$U,"&lt;="&amp;BO$5,Fluxo!$D:$D,$D90,Fluxo!$E:$E,"&lt;&gt;"&amp;"PERMUTANTE"))</f>
        <v>0</v>
      </c>
      <c r="BP90" s="18">
        <f>IF(BP$5&gt;$G$4,0,SUMIFS(Fluxo!$O:$O,Fluxo!$U:$U,"&gt;"&amp;BO$5,Fluxo!$U:$U,"&lt;="&amp;BP$5,Fluxo!$D:$D,$D90,Fluxo!$E:$E,"&lt;&gt;"&amp;"PERMUTANTE"))</f>
        <v>0</v>
      </c>
      <c r="BQ90" s="18">
        <f>IF(BQ$5&gt;$G$4,0,SUMIFS(Fluxo!$O:$O,Fluxo!$U:$U,"&gt;"&amp;BP$5,Fluxo!$U:$U,"&lt;="&amp;BQ$5,Fluxo!$D:$D,$D90,Fluxo!$E:$E,"&lt;&gt;"&amp;"PERMUTANTE"))</f>
        <v>0</v>
      </c>
      <c r="BR90" s="18">
        <f>IF(BR$5&gt;$G$4,0,SUMIFS(Fluxo!$O:$O,Fluxo!$U:$U,"&gt;"&amp;BQ$5,Fluxo!$U:$U,"&lt;="&amp;BR$5,Fluxo!$D:$D,$D90,Fluxo!$E:$E,"&lt;&gt;"&amp;"PERMUTANTE"))</f>
        <v>0</v>
      </c>
      <c r="BS90" s="18">
        <f>IF(BS$5&gt;$G$4,0,SUMIFS(Fluxo!$O:$O,Fluxo!$U:$U,"&gt;"&amp;BR$5,Fluxo!$U:$U,"&lt;="&amp;BS$5,Fluxo!$D:$D,$D90,Fluxo!$E:$E,"&lt;&gt;"&amp;"PERMUTANTE"))</f>
        <v>0</v>
      </c>
      <c r="BT90" s="18">
        <f>IF(BT$5&gt;$G$4,0,SUMIFS(Fluxo!$O:$O,Fluxo!$U:$U,"&gt;"&amp;BS$5,Fluxo!$U:$U,"&lt;="&amp;BT$5,Fluxo!$D:$D,$D90,Fluxo!$E:$E,"&lt;&gt;"&amp;"PERMUTANTE"))</f>
        <v>0</v>
      </c>
      <c r="BU90" s="18">
        <f>IF(BU$5&gt;$G$4,0,SUMIFS(Fluxo!$O:$O,Fluxo!$U:$U,"&gt;"&amp;BT$5,Fluxo!$U:$U,"&lt;="&amp;BU$5,Fluxo!$D:$D,$D90,Fluxo!$E:$E,"&lt;&gt;"&amp;"PERMUTANTE"))</f>
        <v>0</v>
      </c>
      <c r="BV90" s="18">
        <f>IF(BV$5&gt;$G$4,0,SUMIFS(Fluxo!$O:$O,Fluxo!$U:$U,"&gt;"&amp;BU$5,Fluxo!$U:$U,"&lt;="&amp;BV$5,Fluxo!$D:$D,$D90,Fluxo!$E:$E,"&lt;&gt;"&amp;"PERMUTANTE"))</f>
        <v>0</v>
      </c>
      <c r="BW90" s="18">
        <f>IF(BW$5&gt;$G$4,0,SUMIFS(Fluxo!$O:$O,Fluxo!$U:$U,"&gt;"&amp;BV$5,Fluxo!$U:$U,"&lt;="&amp;BW$5,Fluxo!$D:$D,$D90,Fluxo!$E:$E,"&lt;&gt;"&amp;"PERMUTANTE"))</f>
        <v>0</v>
      </c>
      <c r="BX90" s="18">
        <f>IF(BX$5&gt;$G$4,0,SUMIFS(Fluxo!$O:$O,Fluxo!$U:$U,"&gt;"&amp;BW$5,Fluxo!$U:$U,"&lt;="&amp;BX$5,Fluxo!$D:$D,$D90,Fluxo!$E:$E,"&lt;&gt;"&amp;"PERMUTANTE"))</f>
        <v>0</v>
      </c>
      <c r="BY90" s="18">
        <f>IF(BY$5&gt;$G$4,0,SUMIFS(Fluxo!$O:$O,Fluxo!$U:$U,"&gt;"&amp;BX$5,Fluxo!$U:$U,"&lt;="&amp;BY$5,Fluxo!$D:$D,$D90,Fluxo!$E:$E,"&lt;&gt;"&amp;"PERMUTANTE"))</f>
        <v>0</v>
      </c>
      <c r="BZ90" s="18">
        <f>IF(BZ$5&gt;$G$4,0,SUMIFS(Fluxo!$O:$O,Fluxo!$U:$U,"&gt;"&amp;BY$5,Fluxo!$U:$U,"&lt;="&amp;BZ$5,Fluxo!$D:$D,$D90,Fluxo!$E:$E,"&lt;&gt;"&amp;"PERMUTANTE"))</f>
        <v>0</v>
      </c>
      <c r="CA90" s="18">
        <f>IF(CA$5&gt;$G$4,0,SUMIFS(Fluxo!$O:$O,Fluxo!$U:$U,"&gt;"&amp;BZ$5,Fluxo!$U:$U,"&lt;="&amp;CA$5,Fluxo!$D:$D,$D90,Fluxo!$E:$E,"&lt;&gt;"&amp;"PERMUTANTE"))</f>
        <v>0</v>
      </c>
      <c r="CB90" s="18">
        <f>IF(CB$5&gt;$G$4,0,SUMIFS(Fluxo!$O:$O,Fluxo!$U:$U,"&gt;"&amp;CA$5,Fluxo!$U:$U,"&lt;="&amp;CB$5,Fluxo!$D:$D,$D90,Fluxo!$E:$E,"&lt;&gt;"&amp;"PERMUTANTE"))</f>
        <v>0</v>
      </c>
      <c r="CC90" s="18">
        <f>IF(CC$5&gt;$G$4,0,SUMIFS(Fluxo!$O:$O,Fluxo!$U:$U,"&gt;"&amp;CB$5,Fluxo!$U:$U,"&lt;="&amp;CC$5,Fluxo!$D:$D,$D90,Fluxo!$E:$E,"&lt;&gt;"&amp;"PERMUTANTE"))</f>
        <v>0</v>
      </c>
      <c r="CD90" s="18">
        <f>IF(CD$5&gt;$G$4,0,SUMIFS(Fluxo!$O:$O,Fluxo!$U:$U,"&gt;"&amp;CC$5,Fluxo!$U:$U,"&lt;="&amp;CD$5,Fluxo!$D:$D,$D90,Fluxo!$E:$E,"&lt;&gt;"&amp;"PERMUTANTE"))</f>
        <v>0</v>
      </c>
      <c r="CE90" s="18">
        <f>IF(CE$5&gt;$G$4,0,SUMIFS(Fluxo!$O:$O,Fluxo!$U:$U,"&gt;"&amp;CD$5,Fluxo!$U:$U,"&lt;="&amp;CE$5,Fluxo!$D:$D,$D90,Fluxo!$E:$E,"&lt;&gt;"&amp;"PERMUTANTE"))</f>
        <v>0</v>
      </c>
      <c r="CF90" s="18">
        <f>IF(CF$5&gt;$G$4,0,SUMIFS(Fluxo!$O:$O,Fluxo!$U:$U,"&gt;"&amp;CE$5,Fluxo!$U:$U,"&lt;="&amp;CF$5,Fluxo!$D:$D,$D90,Fluxo!$E:$E,"&lt;&gt;"&amp;"PERMUTANTE"))</f>
        <v>0</v>
      </c>
      <c r="CG90" s="18">
        <f>IF(CG$5&gt;$G$4,0,SUMIFS(Fluxo!$O:$O,Fluxo!$U:$U,"&gt;"&amp;CF$5,Fluxo!$U:$U,"&lt;="&amp;CG$5,Fluxo!$D:$D,$D90,Fluxo!$E:$E,"&lt;&gt;"&amp;"PERMUTANTE"))</f>
        <v>0</v>
      </c>
      <c r="CH90" s="18">
        <f>IF(CH$5&gt;$G$4,0,SUMIFS(Fluxo!$O:$O,Fluxo!$U:$U,"&gt;"&amp;CG$5,Fluxo!$U:$U,"&lt;="&amp;CH$5,Fluxo!$D:$D,$D90,Fluxo!$E:$E,"&lt;&gt;"&amp;"PERMUTANTE"))</f>
        <v>0</v>
      </c>
      <c r="CI90" s="18">
        <f>IF(CI$5&gt;$G$4,0,SUMIFS(Fluxo!$O:$O,Fluxo!$U:$U,"&gt;"&amp;CH$5,Fluxo!$U:$U,"&lt;="&amp;CI$5,Fluxo!$D:$D,$D90,Fluxo!$E:$E,"&lt;&gt;"&amp;"PERMUTANTE"))</f>
        <v>0</v>
      </c>
      <c r="CJ90" s="18">
        <f>IF(CJ$5&gt;$G$4,0,SUMIFS(Fluxo!$O:$O,Fluxo!$U:$U,"&gt;"&amp;CI$5,Fluxo!$U:$U,"&lt;="&amp;CJ$5,Fluxo!$D:$D,$D90,Fluxo!$E:$E,"&lt;&gt;"&amp;"PERMUTANTE"))</f>
        <v>0</v>
      </c>
      <c r="CK90" s="18">
        <f>IF(CK$5&gt;$G$4,0,SUMIFS(Fluxo!$O:$O,Fluxo!$U:$U,"&gt;"&amp;CJ$5,Fluxo!$U:$U,"&lt;="&amp;CK$5,Fluxo!$D:$D,$D90,Fluxo!$E:$E,"&lt;&gt;"&amp;"PERMUTANTE"))</f>
        <v>0</v>
      </c>
      <c r="CL90" s="18">
        <f>IF(CL$5&gt;$G$4,0,SUMIFS(Fluxo!$O:$O,Fluxo!$U:$U,"&gt;"&amp;CK$5,Fluxo!$U:$U,"&lt;="&amp;CL$5,Fluxo!$D:$D,$D90,Fluxo!$E:$E,"&lt;&gt;"&amp;"PERMUTANTE"))</f>
        <v>0</v>
      </c>
      <c r="CM90" s="18">
        <f>IF(CM$5&gt;$G$4,0,SUMIFS(Fluxo!$O:$O,Fluxo!$U:$U,"&gt;"&amp;CL$5,Fluxo!$U:$U,"&lt;="&amp;CM$5,Fluxo!$D:$D,$D90,Fluxo!$E:$E,"&lt;&gt;"&amp;"PERMUTANTE"))</f>
        <v>0</v>
      </c>
      <c r="CN90" s="18">
        <f>IF(CN$5&gt;$G$4,0,SUMIFS(Fluxo!$O:$O,Fluxo!$U:$U,"&gt;"&amp;CM$5,Fluxo!$U:$U,"&lt;="&amp;CN$5,Fluxo!$D:$D,$D90,Fluxo!$E:$E,"&lt;&gt;"&amp;"PERMUTANTE"))</f>
        <v>0</v>
      </c>
      <c r="CO90" s="18">
        <f>IF(CO$5&gt;$G$4,0,SUMIFS(Fluxo!$O:$O,Fluxo!$U:$U,"&gt;"&amp;CN$5,Fluxo!$U:$U,"&lt;="&amp;CO$5,Fluxo!$D:$D,$D90,Fluxo!$E:$E,"&lt;&gt;"&amp;"PERMUTANTE"))</f>
        <v>0</v>
      </c>
      <c r="CP90" s="18">
        <f>IF(CP$5&gt;$G$4,0,SUMIFS(Fluxo!$O:$O,Fluxo!$U:$U,"&gt;"&amp;CO$5,Fluxo!$U:$U,"&lt;="&amp;CP$5,Fluxo!$D:$D,$D90,Fluxo!$E:$E,"&lt;&gt;"&amp;"PERMUTANTE"))</f>
        <v>0</v>
      </c>
      <c r="CQ90" s="18">
        <f>IF(CQ$5&gt;$G$4,0,SUMIFS(Fluxo!$O:$O,Fluxo!$U:$U,"&gt;"&amp;CP$5,Fluxo!$U:$U,"&lt;="&amp;CQ$5,Fluxo!$D:$D,$D90,Fluxo!$E:$E,"&lt;&gt;"&amp;"PERMUTANTE"))</f>
        <v>0</v>
      </c>
      <c r="CR90" s="18">
        <f>IF(CR$5&gt;$G$4,0,SUMIFS(Fluxo!$O:$O,Fluxo!$U:$U,"&gt;"&amp;CQ$5,Fluxo!$U:$U,"&lt;="&amp;CR$5,Fluxo!$D:$D,$D90,Fluxo!$E:$E,"&lt;&gt;"&amp;"PERMUTANTE"))</f>
        <v>0</v>
      </c>
      <c r="CS90" s="18">
        <f>IF(CS$5&gt;$G$4,0,SUMIFS(Fluxo!$O:$O,Fluxo!$U:$U,"&gt;"&amp;CR$5,Fluxo!$U:$U,"&lt;="&amp;CS$5,Fluxo!$D:$D,$D90,Fluxo!$E:$E,"&lt;&gt;"&amp;"PERMUTANTE"))</f>
        <v>0</v>
      </c>
      <c r="CT90" s="18">
        <f>IF(CT$5&gt;$G$4,0,SUMIFS(Fluxo!$O:$O,Fluxo!$U:$U,"&gt;"&amp;CS$5,Fluxo!$U:$U,"&lt;="&amp;CT$5,Fluxo!$D:$D,$D90,Fluxo!$E:$E,"&lt;&gt;"&amp;"PERMUTANTE"))</f>
        <v>0</v>
      </c>
      <c r="CU90" s="18">
        <f>IF(CU$5&gt;$G$4,0,SUMIFS(Fluxo!$O:$O,Fluxo!$U:$U,"&gt;"&amp;CT$5,Fluxo!$U:$U,"&lt;="&amp;CU$5,Fluxo!$D:$D,$D90,Fluxo!$E:$E,"&lt;&gt;"&amp;"PERMUTANTE"))</f>
        <v>0</v>
      </c>
      <c r="CV90" s="18">
        <f>IF(CV$5&gt;$G$4,0,SUMIFS(Fluxo!$O:$O,Fluxo!$U:$U,"&gt;"&amp;CU$5,Fluxo!$U:$U,"&lt;="&amp;CV$5,Fluxo!$D:$D,$D90,Fluxo!$E:$E,"&lt;&gt;"&amp;"PERMUTANTE"))</f>
        <v>0</v>
      </c>
      <c r="CW90" s="18">
        <f>IF(CW$5&gt;$G$4,0,SUMIFS(Fluxo!$O:$O,Fluxo!$U:$U,"&gt;"&amp;CV$5,Fluxo!$U:$U,"&lt;="&amp;CW$5,Fluxo!$D:$D,$D90,Fluxo!$E:$E,"&lt;&gt;"&amp;"PERMUTANTE"))</f>
        <v>0</v>
      </c>
      <c r="CX90" s="18">
        <f>IF(CX$5&gt;$G$4,0,SUMIFS(Fluxo!$O:$O,Fluxo!$U:$U,"&gt;"&amp;CW$5,Fluxo!$U:$U,"&lt;="&amp;CX$5,Fluxo!$D:$D,$D90,Fluxo!$E:$E,"&lt;&gt;"&amp;"PERMUTANTE"))</f>
        <v>0</v>
      </c>
      <c r="CY90" s="18">
        <f>IF(CY$5&gt;$G$4,0,SUMIFS(Fluxo!$O:$O,Fluxo!$U:$U,"&gt;"&amp;CX$5,Fluxo!$U:$U,"&lt;="&amp;CY$5,Fluxo!$D:$D,$D90,Fluxo!$E:$E,"&lt;&gt;"&amp;"PERMUTANTE"))</f>
        <v>0</v>
      </c>
      <c r="CZ90" s="18">
        <f>IF(CZ$5&gt;$G$4,0,SUMIFS(Fluxo!$O:$O,Fluxo!$U:$U,"&gt;"&amp;CY$5,Fluxo!$U:$U,"&lt;="&amp;CZ$5,Fluxo!$D:$D,$D90,Fluxo!$E:$E,"&lt;&gt;"&amp;"PERMUTANTE"))</f>
        <v>0</v>
      </c>
      <c r="DA90" s="18">
        <f>IF(DA$5&gt;$G$4,0,SUMIFS(Fluxo!$O:$O,Fluxo!$U:$U,"&gt;"&amp;CZ$5,Fluxo!$U:$U,"&lt;="&amp;DA$5,Fluxo!$D:$D,$D90,Fluxo!$E:$E,"&lt;&gt;"&amp;"PERMUTANTE"))</f>
        <v>0</v>
      </c>
      <c r="DB90" s="18">
        <f>IF(DB$5&gt;$G$4,0,SUMIFS(Fluxo!$O:$O,Fluxo!$U:$U,"&gt;"&amp;DA$5,Fluxo!$U:$U,"&lt;="&amp;DB$5,Fluxo!$D:$D,$D90,Fluxo!$E:$E,"&lt;&gt;"&amp;"PERMUTANTE"))</f>
        <v>0</v>
      </c>
      <c r="DC90" s="18">
        <f>IF(DC$5&gt;$G$4,0,SUMIFS(Fluxo!$O:$O,Fluxo!$U:$U,"&gt;"&amp;DB$5,Fluxo!$U:$U,"&lt;="&amp;DC$5,Fluxo!$D:$D,$D90,Fluxo!$E:$E,"&lt;&gt;"&amp;"PERMUTANTE"))</f>
        <v>0</v>
      </c>
      <c r="DD90" s="18">
        <f>IF(DD$5&gt;$G$4,0,SUMIFS(Fluxo!$O:$O,Fluxo!$U:$U,"&gt;"&amp;DC$5,Fluxo!$U:$U,"&lt;="&amp;DD$5,Fluxo!$D:$D,$D90,Fluxo!$E:$E,"&lt;&gt;"&amp;"PERMUTANTE"))</f>
        <v>0</v>
      </c>
      <c r="DE90" s="18">
        <f>IF(DE$5&gt;$G$4,0,SUMIFS(Fluxo!$O:$O,Fluxo!$U:$U,"&gt;"&amp;DD$5,Fluxo!$U:$U,"&lt;="&amp;DE$5,Fluxo!$D:$D,$D90,Fluxo!$E:$E,"&lt;&gt;"&amp;"PERMUTANTE"))</f>
        <v>0</v>
      </c>
      <c r="DF90" s="18">
        <f>IF(DF$5&gt;$G$4,0,SUMIFS(Fluxo!$O:$O,Fluxo!$U:$U,"&gt;"&amp;DE$5,Fluxo!$U:$U,"&lt;="&amp;DF$5,Fluxo!$D:$D,$D90,Fluxo!$E:$E,"&lt;&gt;"&amp;"PERMUTANTE"))</f>
        <v>0</v>
      </c>
      <c r="DG90" s="18">
        <f>IF(DG$5&gt;$G$4,0,SUMIFS(Fluxo!$O:$O,Fluxo!$U:$U,"&gt;"&amp;DF$5,Fluxo!$U:$U,"&lt;="&amp;DG$5,Fluxo!$D:$D,$D90,Fluxo!$E:$E,"&lt;&gt;"&amp;"PERMUTANTE"))</f>
        <v>0</v>
      </c>
      <c r="DH90" s="18">
        <f>IF(DH$5&gt;$G$4,0,SUMIFS(Fluxo!$O:$O,Fluxo!$U:$U,"&gt;"&amp;DG$5,Fluxo!$U:$U,"&lt;="&amp;DH$5,Fluxo!$D:$D,$D90,Fluxo!$E:$E,"&lt;&gt;"&amp;"PERMUTANTE"))</f>
        <v>0</v>
      </c>
      <c r="DI90" s="18">
        <f>IF(DI$5&gt;$G$4,0,SUMIFS(Fluxo!$O:$O,Fluxo!$U:$U,"&gt;"&amp;DH$5,Fluxo!$U:$U,"&lt;="&amp;DI$5,Fluxo!$D:$D,$D90,Fluxo!$E:$E,"&lt;&gt;"&amp;"PERMUTANTE"))</f>
        <v>0</v>
      </c>
      <c r="DJ90" s="18">
        <f>IF(DJ$5&gt;$G$4,0,SUMIFS(Fluxo!$O:$O,Fluxo!$U:$U,"&gt;"&amp;DI$5,Fluxo!$U:$U,"&lt;="&amp;DJ$5,Fluxo!$D:$D,$D90,Fluxo!$E:$E,"&lt;&gt;"&amp;"PERMUTANTE"))</f>
        <v>0</v>
      </c>
      <c r="DK90" s="18">
        <f>IF(DK$5&gt;$G$4,0,SUMIFS(Fluxo!$O:$O,Fluxo!$U:$U,"&gt;"&amp;DJ$5,Fluxo!$U:$U,"&lt;="&amp;DK$5,Fluxo!$D:$D,$D90,Fluxo!$E:$E,"&lt;&gt;"&amp;"PERMUTANTE"))</f>
        <v>0</v>
      </c>
      <c r="DL90" s="18">
        <f>IF(DL$5&gt;$G$4,0,SUMIFS(Fluxo!$O:$O,Fluxo!$U:$U,"&gt;"&amp;DK$5,Fluxo!$U:$U,"&lt;="&amp;DL$5,Fluxo!$D:$D,$D90,Fluxo!$E:$E,"&lt;&gt;"&amp;"PERMUTANTE"))</f>
        <v>0</v>
      </c>
      <c r="DM90" s="18">
        <f>IF(DM$5&gt;$G$4,0,SUMIFS(Fluxo!$O:$O,Fluxo!$U:$U,"&gt;"&amp;DL$5,Fluxo!$U:$U,"&lt;="&amp;DM$5,Fluxo!$D:$D,$D90,Fluxo!$E:$E,"&lt;&gt;"&amp;"PERMUTANTE"))</f>
        <v>0</v>
      </c>
      <c r="DN90" s="18">
        <f>IF(DN$5&gt;$G$4,0,SUMIFS(Fluxo!$O:$O,Fluxo!$U:$U,"&gt;"&amp;DM$5,Fluxo!$U:$U,"&lt;="&amp;DN$5,Fluxo!$D:$D,$D90,Fluxo!$E:$E,"&lt;&gt;"&amp;"PERMUTANTE"))</f>
        <v>0</v>
      </c>
      <c r="DO90" s="18">
        <f>IF(DO$5&gt;$G$4,0,SUMIFS(Fluxo!$O:$O,Fluxo!$U:$U,"&gt;"&amp;DN$5,Fluxo!$U:$U,"&lt;="&amp;DO$5,Fluxo!$D:$D,$D90,Fluxo!$E:$E,"&lt;&gt;"&amp;"PERMUTANTE"))</f>
        <v>0</v>
      </c>
      <c r="DP90" s="18">
        <f>IF(DP$5&gt;$G$4,0,SUMIFS(Fluxo!$O:$O,Fluxo!$U:$U,"&gt;"&amp;DO$5,Fluxo!$U:$U,"&lt;="&amp;DP$5,Fluxo!$D:$D,$D90,Fluxo!$E:$E,"&lt;&gt;"&amp;"PERMUTANTE"))</f>
        <v>0</v>
      </c>
      <c r="DQ90" s="18">
        <f>IF(DQ$5&gt;$G$4,0,SUMIFS(Fluxo!$O:$O,Fluxo!$U:$U,"&gt;"&amp;DP$5,Fluxo!$U:$U,"&lt;="&amp;DQ$5,Fluxo!$D:$D,$D90,Fluxo!$E:$E,"&lt;&gt;"&amp;"PERMUTANTE"))</f>
        <v>0</v>
      </c>
      <c r="DR90" s="18">
        <f>IF(DR$5&gt;$G$4,0,SUMIFS(Fluxo!$O:$O,Fluxo!$U:$U,"&gt;"&amp;DQ$5,Fluxo!$U:$U,"&lt;="&amp;DR$5,Fluxo!$D:$D,$D90,Fluxo!$E:$E,"&lt;&gt;"&amp;"PERMUTANTE"))</f>
        <v>0</v>
      </c>
      <c r="DS90" s="18">
        <f>IF(DS$5&gt;$G$4,0,SUMIFS(Fluxo!$O:$O,Fluxo!$U:$U,"&gt;"&amp;DR$5,Fluxo!$U:$U,"&lt;="&amp;DS$5,Fluxo!$D:$D,$D90,Fluxo!$E:$E,"&lt;&gt;"&amp;"PERMUTANTE"))</f>
        <v>0</v>
      </c>
      <c r="DT90" s="18">
        <f>IF(DT$5&gt;$G$4,0,SUMIFS(Fluxo!$O:$O,Fluxo!$U:$U,"&gt;"&amp;DS$5,Fluxo!$U:$U,"&lt;="&amp;DT$5,Fluxo!$D:$D,$D90,Fluxo!$E:$E,"&lt;&gt;"&amp;"PERMUTANTE"))</f>
        <v>0</v>
      </c>
      <c r="DU90" s="18">
        <f>IF(DU$5&gt;$G$4,0,SUMIFS(Fluxo!$O:$O,Fluxo!$U:$U,"&gt;"&amp;DT$5,Fluxo!$U:$U,"&lt;="&amp;DU$5,Fluxo!$D:$D,$D90,Fluxo!$E:$E,"&lt;&gt;"&amp;"PERMUTANTE"))</f>
        <v>0</v>
      </c>
      <c r="DV90" s="18">
        <f>IF(DV$5&gt;$G$4,0,SUMIFS(Fluxo!$O:$O,Fluxo!$U:$U,"&gt;"&amp;DU$5,Fluxo!$U:$U,"&lt;="&amp;DV$5,Fluxo!$D:$D,$D90,Fluxo!$E:$E,"&lt;&gt;"&amp;"PERMUTANTE"))</f>
        <v>0</v>
      </c>
      <c r="DW90" s="18">
        <f>IF(DW$5&gt;$G$4,0,SUMIFS(Fluxo!$O:$O,Fluxo!$U:$U,"&gt;"&amp;DV$5,Fluxo!$U:$U,"&lt;="&amp;DW$5,Fluxo!$D:$D,$D90,Fluxo!$E:$E,"&lt;&gt;"&amp;"PERMUTANTE"))</f>
        <v>0</v>
      </c>
      <c r="DX90" s="18">
        <f>IF(DX$5&gt;$G$4,0,SUMIFS(Fluxo!$O:$O,Fluxo!$U:$U,"&gt;"&amp;DW$5,Fluxo!$U:$U,"&lt;="&amp;DX$5,Fluxo!$D:$D,$D90,Fluxo!$E:$E,"&lt;&gt;"&amp;"PERMUTANTE"))</f>
        <v>0</v>
      </c>
      <c r="DY90" s="18">
        <f>IF(DY$5&gt;$G$4,0,SUMIFS(Fluxo!$O:$O,Fluxo!$U:$U,"&gt;"&amp;DX$5,Fluxo!$U:$U,"&lt;="&amp;DY$5,Fluxo!$D:$D,$D90,Fluxo!$E:$E,"&lt;&gt;"&amp;"PERMUTANTE"))</f>
        <v>0</v>
      </c>
      <c r="DZ90" s="18">
        <f>IF(DZ$5&gt;$G$4,0,SUMIFS(Fluxo!$O:$O,Fluxo!$U:$U,"&gt;"&amp;DY$5,Fluxo!$U:$U,"&lt;="&amp;DZ$5,Fluxo!$D:$D,$D90,Fluxo!$E:$E,"&lt;&gt;"&amp;"PERMUTANTE"))</f>
        <v>0</v>
      </c>
      <c r="EA90" s="18">
        <f>IF(EA$5&gt;$G$4,0,SUMIFS(Fluxo!$O:$O,Fluxo!$U:$U,"&gt;"&amp;DZ$5,Fluxo!$U:$U,"&lt;="&amp;EA$5,Fluxo!$D:$D,$D90,Fluxo!$E:$E,"&lt;&gt;"&amp;"PERMUTANTE"))</f>
        <v>0</v>
      </c>
      <c r="EB90" s="18">
        <f>IF(EB$5&gt;$G$4,0,SUMIFS(Fluxo!$O:$O,Fluxo!$U:$U,"&gt;"&amp;EA$5,Fluxo!$U:$U,"&lt;="&amp;EB$5,Fluxo!$D:$D,$D90,Fluxo!$E:$E,"&lt;&gt;"&amp;"PERMUTANTE"))</f>
        <v>0</v>
      </c>
      <c r="EC90" s="18">
        <f>IF(EC$5&gt;$G$4,0,SUMIFS(Fluxo!$O:$O,Fluxo!$U:$U,"&gt;"&amp;EB$5,Fluxo!$U:$U,"&lt;="&amp;EC$5,Fluxo!$D:$D,$D90,Fluxo!$E:$E,"&lt;&gt;"&amp;"PERMUTANTE"))</f>
        <v>0</v>
      </c>
      <c r="ED90" s="18">
        <f>IF(ED$5&gt;$G$4,0,SUMIFS(Fluxo!$O:$O,Fluxo!$U:$U,"&gt;"&amp;EC$5,Fluxo!$U:$U,"&lt;="&amp;ED$5,Fluxo!$D:$D,$D90,Fluxo!$E:$E,"&lt;&gt;"&amp;"PERMUTANTE"))</f>
        <v>0</v>
      </c>
      <c r="EE90" s="18">
        <f>IF(EE$5&gt;$G$4,0,SUMIFS(Fluxo!$O:$O,Fluxo!$U:$U,"&gt;"&amp;ED$5,Fluxo!$U:$U,"&lt;="&amp;EE$5,Fluxo!$D:$D,$D90,Fluxo!$E:$E,"&lt;&gt;"&amp;"PERMUTANTE"))</f>
        <v>0</v>
      </c>
      <c r="EF90" s="18">
        <f>IF(EF$5&gt;$G$4,0,SUMIFS(Fluxo!$O:$O,Fluxo!$U:$U,"&gt;"&amp;EE$5,Fluxo!$U:$U,"&lt;="&amp;EF$5,Fluxo!$D:$D,$D90,Fluxo!$E:$E,"&lt;&gt;"&amp;"PERMUTANTE"))</f>
        <v>0</v>
      </c>
      <c r="EG90" s="18">
        <f>IF(EG$5&gt;$G$4,0,SUMIFS(Fluxo!$O:$O,Fluxo!$U:$U,"&gt;"&amp;EF$5,Fluxo!$U:$U,"&lt;="&amp;EG$5,Fluxo!$D:$D,$D90,Fluxo!$E:$E,"&lt;&gt;"&amp;"PERMUTANTE"))</f>
        <v>0</v>
      </c>
      <c r="EH90" s="18">
        <f>IF(EH$5&gt;$G$4,0,SUMIFS(Fluxo!$O:$O,Fluxo!$U:$U,"&gt;"&amp;EG$5,Fluxo!$U:$U,"&lt;="&amp;EH$5,Fluxo!$D:$D,$D90,Fluxo!$E:$E,"&lt;&gt;"&amp;"PERMUTANTE"))</f>
        <v>0</v>
      </c>
      <c r="EI90" s="18">
        <f>IF(EI$5&gt;$G$4,0,SUMIFS(Fluxo!$O:$O,Fluxo!$U:$U,"&gt;"&amp;EH$5,Fluxo!$U:$U,"&lt;="&amp;EI$5,Fluxo!$D:$D,$D90,Fluxo!$E:$E,"&lt;&gt;"&amp;"PERMUTANTE"))</f>
        <v>0</v>
      </c>
      <c r="EJ90" s="18">
        <f>IF(EJ$5&gt;$G$4,0,SUMIFS(Fluxo!$O:$O,Fluxo!$U:$U,"&gt;"&amp;EI$5,Fluxo!$U:$U,"&lt;="&amp;EJ$5,Fluxo!$D:$D,$D90,Fluxo!$E:$E,"&lt;&gt;"&amp;"PERMUTANTE"))</f>
        <v>0</v>
      </c>
      <c r="EK90" s="18">
        <f>IF(EK$5&gt;$G$4,0,SUMIFS(Fluxo!$O:$O,Fluxo!$U:$U,"&gt;"&amp;EJ$5,Fluxo!$U:$U,"&lt;="&amp;EK$5,Fluxo!$D:$D,$D90,Fluxo!$E:$E,"&lt;&gt;"&amp;"PERMUTANTE"))</f>
        <v>0</v>
      </c>
      <c r="EL90" s="18">
        <f>IF(EL$5&gt;$G$4,0,SUMIFS(Fluxo!$O:$O,Fluxo!$U:$U,"&gt;"&amp;EK$5,Fluxo!$U:$U,"&lt;="&amp;EL$5,Fluxo!$D:$D,$D90,Fluxo!$E:$E,"&lt;&gt;"&amp;"PERMUTANTE"))</f>
        <v>0</v>
      </c>
      <c r="EM90" s="18">
        <f>IF(EM$5&gt;$G$4,0,SUMIFS(Fluxo!$O:$O,Fluxo!$U:$U,"&gt;"&amp;EL$5,Fluxo!$U:$U,"&lt;="&amp;EM$5,Fluxo!$D:$D,$D90,Fluxo!$E:$E,"&lt;&gt;"&amp;"PERMUTANTE"))</f>
        <v>0</v>
      </c>
      <c r="EN90" s="18">
        <f>IF(EN$5&gt;$G$4,0,SUMIFS(Fluxo!$O:$O,Fluxo!$U:$U,"&gt;"&amp;EM$5,Fluxo!$U:$U,"&lt;="&amp;EN$5,Fluxo!$D:$D,$D90,Fluxo!$E:$E,"&lt;&gt;"&amp;"PERMUTANTE"))</f>
        <v>0</v>
      </c>
      <c r="EO90" s="18">
        <f>IF(EO$5&gt;$G$4,0,SUMIFS(Fluxo!$O:$O,Fluxo!$U:$U,"&gt;"&amp;EN$5,Fluxo!$U:$U,"&lt;="&amp;EO$5,Fluxo!$D:$D,$D90,Fluxo!$E:$E,"&lt;&gt;"&amp;"PERMUTANTE"))</f>
        <v>0</v>
      </c>
      <c r="EP90" s="18">
        <f>IF(EP$5&gt;$G$4,0,SUMIFS(Fluxo!$O:$O,Fluxo!$U:$U,"&gt;"&amp;EO$5,Fluxo!$U:$U,"&lt;="&amp;EP$5,Fluxo!$D:$D,$D90,Fluxo!$E:$E,"&lt;&gt;"&amp;"PERMUTANTE"))</f>
        <v>0</v>
      </c>
      <c r="EQ90" s="18">
        <f>IF(EQ$5&gt;$G$4,0,SUMIFS(Fluxo!$O:$O,Fluxo!$U:$U,"&gt;"&amp;EP$5,Fluxo!$U:$U,"&lt;="&amp;EQ$5,Fluxo!$D:$D,$D90,Fluxo!$E:$E,"&lt;&gt;"&amp;"PERMUTANTE"))</f>
        <v>0</v>
      </c>
      <c r="ER90" s="18">
        <f>IF(ER$5&gt;$G$4,0,SUMIFS(Fluxo!$O:$O,Fluxo!$U:$U,"&gt;"&amp;EQ$5,Fluxo!$U:$U,"&lt;="&amp;ER$5,Fluxo!$D:$D,$D90,Fluxo!$E:$E,"&lt;&gt;"&amp;"PERMUTANTE"))</f>
        <v>0</v>
      </c>
      <c r="ES90" s="18">
        <f>IF(ES$5&gt;$G$4,0,SUMIFS(Fluxo!$O:$O,Fluxo!$U:$U,"&gt;"&amp;ER$5,Fluxo!$U:$U,"&lt;="&amp;ES$5,Fluxo!$D:$D,$D90,Fluxo!$E:$E,"&lt;&gt;"&amp;"PERMUTANTE"))</f>
        <v>0</v>
      </c>
      <c r="ET90" s="18">
        <f>IF(ET$5&gt;$G$4,0,SUMIFS(Fluxo!$O:$O,Fluxo!$U:$U,"&gt;"&amp;ES$5,Fluxo!$U:$U,"&lt;="&amp;ET$5,Fluxo!$D:$D,$D90,Fluxo!$E:$E,"&lt;&gt;"&amp;"PERMUTANTE"))</f>
        <v>0</v>
      </c>
      <c r="EU90" s="18">
        <f>IF(EU$5&gt;$G$4,0,SUMIFS(Fluxo!$O:$O,Fluxo!$U:$U,"&gt;"&amp;ET$5,Fluxo!$U:$U,"&lt;="&amp;EU$5,Fluxo!$D:$D,$D90,Fluxo!$E:$E,"&lt;&gt;"&amp;"PERMUTANTE"))</f>
        <v>0</v>
      </c>
      <c r="EV90" s="18">
        <f>IF(EV$5&gt;$G$4,0,SUMIFS(Fluxo!$O:$O,Fluxo!$U:$U,"&gt;"&amp;EU$5,Fluxo!$U:$U,"&lt;="&amp;EV$5,Fluxo!$D:$D,$D90,Fluxo!$E:$E,"&lt;&gt;"&amp;"PERMUTANTE"))</f>
        <v>0</v>
      </c>
      <c r="EW90" s="18">
        <f>IF(EW$5&gt;$G$4,0,SUMIFS(Fluxo!$O:$O,Fluxo!$U:$U,"&gt;"&amp;EV$5,Fluxo!$U:$U,"&lt;="&amp;EW$5,Fluxo!$D:$D,$D90,Fluxo!$E:$E,"&lt;&gt;"&amp;"PERMUTANTE"))</f>
        <v>0</v>
      </c>
      <c r="EX90" s="18">
        <f>IF(EX$5&gt;$G$4,0,SUMIFS(Fluxo!$O:$O,Fluxo!$U:$U,"&gt;"&amp;EW$5,Fluxo!$U:$U,"&lt;="&amp;EX$5,Fluxo!$D:$D,$D90,Fluxo!$E:$E,"&lt;&gt;"&amp;"PERMUTANTE"))</f>
        <v>0</v>
      </c>
      <c r="EY90" s="18">
        <f>IF(EY$5&gt;$G$4,0,SUMIFS(Fluxo!$O:$O,Fluxo!$U:$U,"&gt;"&amp;EX$5,Fluxo!$U:$U,"&lt;="&amp;EY$5,Fluxo!$D:$D,$D90,Fluxo!$E:$E,"&lt;&gt;"&amp;"PERMUTANTE"))</f>
        <v>0</v>
      </c>
      <c r="EZ90" s="18">
        <f>IF(EZ$5&gt;$G$4,0,SUMIFS(Fluxo!$O:$O,Fluxo!$U:$U,"&gt;"&amp;EY$5,Fluxo!$U:$U,"&lt;="&amp;EZ$5,Fluxo!$D:$D,$D90,Fluxo!$E:$E,"&lt;&gt;"&amp;"PERMUTANTE"))</f>
        <v>0</v>
      </c>
      <c r="FA90" s="18">
        <f>IF(FA$5&gt;$G$4,0,SUMIFS(Fluxo!$O:$O,Fluxo!$U:$U,"&gt;"&amp;EZ$5,Fluxo!$U:$U,"&lt;="&amp;FA$5,Fluxo!$D:$D,$D90,Fluxo!$E:$E,"&lt;&gt;"&amp;"PERMUTANTE"))</f>
        <v>0</v>
      </c>
      <c r="FB90" s="18">
        <f>IF(FB$5&gt;$G$4,0,SUMIFS(Fluxo!$O:$O,Fluxo!$U:$U,"&gt;"&amp;FA$5,Fluxo!$U:$U,"&lt;="&amp;FB$5,Fluxo!$D:$D,$D90,Fluxo!$E:$E,"&lt;&gt;"&amp;"PERMUTANTE"))</f>
        <v>0</v>
      </c>
      <c r="FC90" s="18">
        <f>IF(FC$5&gt;$G$4,0,SUMIFS(Fluxo!$O:$O,Fluxo!$U:$U,"&gt;"&amp;FB$5,Fluxo!$U:$U,"&lt;="&amp;FC$5,Fluxo!$D:$D,$D90,Fluxo!$E:$E,"&lt;&gt;"&amp;"PERMUTANTE"))</f>
        <v>0</v>
      </c>
      <c r="FD90" s="18">
        <f>IF(FD$5&gt;$G$4,0,SUMIFS(Fluxo!$O:$O,Fluxo!$U:$U,"&gt;"&amp;FC$5,Fluxo!$U:$U,"&lt;="&amp;FD$5,Fluxo!$D:$D,$D90,Fluxo!$E:$E,"&lt;&gt;"&amp;"PERMUTANTE"))</f>
        <v>0</v>
      </c>
      <c r="FE90" s="18">
        <f>IF(FE$5&gt;$G$4,0,SUMIFS(Fluxo!$O:$O,Fluxo!$U:$U,"&gt;"&amp;FD$5,Fluxo!$U:$U,"&lt;="&amp;FE$5,Fluxo!$D:$D,$D90,Fluxo!$E:$E,"&lt;&gt;"&amp;"PERMUTANTE"))</f>
        <v>0</v>
      </c>
      <c r="FF90" s="18">
        <f>IF(FF$5&gt;$G$4,0,SUMIFS(Fluxo!$O:$O,Fluxo!$U:$U,"&gt;"&amp;FE$5,Fluxo!$U:$U,"&lt;="&amp;FF$5,Fluxo!$D:$D,$D90,Fluxo!$E:$E,"&lt;&gt;"&amp;"PERMUTANTE"))</f>
        <v>0</v>
      </c>
      <c r="FG90" s="18">
        <f>IF(FG$5&gt;$G$4,0,SUMIFS(Fluxo!$O:$O,Fluxo!$U:$U,"&gt;"&amp;FF$5,Fluxo!$U:$U,"&lt;="&amp;FG$5,Fluxo!$D:$D,$D90,Fluxo!$E:$E,"&lt;&gt;"&amp;"PERMUTANTE"))</f>
        <v>0</v>
      </c>
      <c r="FH90" s="18">
        <f>IF(FH$5&gt;$G$4,0,SUMIFS(Fluxo!$O:$O,Fluxo!$U:$U,"&gt;"&amp;FG$5,Fluxo!$U:$U,"&lt;="&amp;FH$5,Fluxo!$D:$D,$D90,Fluxo!$E:$E,"&lt;&gt;"&amp;"PERMUTANTE"))</f>
        <v>0</v>
      </c>
      <c r="FI90" s="18">
        <f>IF(FI$5&gt;$G$4,0,SUMIFS(Fluxo!$O:$O,Fluxo!$U:$U,"&gt;"&amp;FH$5,Fluxo!$U:$U,"&lt;="&amp;FI$5,Fluxo!$D:$D,$D90,Fluxo!$E:$E,"&lt;&gt;"&amp;"PERMUTANTE"))</f>
        <v>0</v>
      </c>
      <c r="FJ90" s="18">
        <f>IF(FJ$5&gt;$G$4,0,SUMIFS(Fluxo!$O:$O,Fluxo!$U:$U,"&gt;"&amp;FI$5,Fluxo!$U:$U,"&lt;="&amp;FJ$5,Fluxo!$D:$D,$D90,Fluxo!$E:$E,"&lt;&gt;"&amp;"PERMUTANTE"))</f>
        <v>0</v>
      </c>
      <c r="FK90" s="18">
        <f>IF(FK$5&gt;$G$4,0,SUMIFS(Fluxo!$O:$O,Fluxo!$U:$U,"&gt;"&amp;FJ$5,Fluxo!$U:$U,"&lt;="&amp;FK$5,Fluxo!$D:$D,$D90,Fluxo!$E:$E,"&lt;&gt;"&amp;"PERMUTANTE"))</f>
        <v>0</v>
      </c>
      <c r="FL90" s="18">
        <f>IF(FL$5&gt;$G$4,0,SUMIFS(Fluxo!$O:$O,Fluxo!$U:$U,"&gt;"&amp;FK$5,Fluxo!$U:$U,"&lt;="&amp;FL$5,Fluxo!$D:$D,$D90,Fluxo!$E:$E,"&lt;&gt;"&amp;"PERMUTANTE"))</f>
        <v>0</v>
      </c>
      <c r="FM90" s="18">
        <f>IF(FM$5&gt;$G$4,0,SUMIFS(Fluxo!$O:$O,Fluxo!$U:$U,"&gt;"&amp;FL$5,Fluxo!$U:$U,"&lt;="&amp;FM$5,Fluxo!$D:$D,$D90,Fluxo!$E:$E,"&lt;&gt;"&amp;"PERMUTANTE"))</f>
        <v>0</v>
      </c>
      <c r="FN90" s="18">
        <f>IF(FN$5&gt;$G$4,0,SUMIFS(Fluxo!$O:$O,Fluxo!$U:$U,"&gt;"&amp;FM$5,Fluxo!$U:$U,"&lt;="&amp;FN$5,Fluxo!$D:$D,$D90,Fluxo!$E:$E,"&lt;&gt;"&amp;"PERMUTANTE"))</f>
        <v>0</v>
      </c>
      <c r="FO90" s="18">
        <f>IF(FO$5&gt;$G$4,0,SUMIFS(Fluxo!$O:$O,Fluxo!$U:$U,"&gt;"&amp;FN$5,Fluxo!$U:$U,"&lt;="&amp;FO$5,Fluxo!$D:$D,$D90,Fluxo!$E:$E,"&lt;&gt;"&amp;"PERMUTANTE"))</f>
        <v>0</v>
      </c>
      <c r="FP90" s="18">
        <f>IF(FP$5&gt;$G$4,0,SUMIFS(Fluxo!$O:$O,Fluxo!$U:$U,"&gt;"&amp;FO$5,Fluxo!$U:$U,"&lt;="&amp;FP$5,Fluxo!$D:$D,$D90,Fluxo!$E:$E,"&lt;&gt;"&amp;"PERMUTANTE"))</f>
        <v>0</v>
      </c>
      <c r="FQ90" s="18">
        <f>IF(FQ$5&gt;$G$4,0,SUMIFS(Fluxo!$O:$O,Fluxo!$U:$U,"&gt;"&amp;FP$5,Fluxo!$U:$U,"&lt;="&amp;FQ$5,Fluxo!$D:$D,$D90,Fluxo!$E:$E,"&lt;&gt;"&amp;"PERMUTANTE"))</f>
        <v>0</v>
      </c>
      <c r="FR90" s="18">
        <f>IF(FR$5&gt;$G$4,0,SUMIFS(Fluxo!$O:$O,Fluxo!$U:$U,"&gt;"&amp;FQ$5,Fluxo!$U:$U,"&lt;="&amp;FR$5,Fluxo!$D:$D,$D90,Fluxo!$E:$E,"&lt;&gt;"&amp;"PERMUTANTE"))</f>
        <v>0</v>
      </c>
      <c r="FS90" s="18">
        <f>IF(FS$5&gt;$G$4,0,SUMIFS(Fluxo!$O:$O,Fluxo!$U:$U,"&gt;"&amp;FR$5,Fluxo!$U:$U,"&lt;="&amp;FS$5,Fluxo!$D:$D,$D90,Fluxo!$E:$E,"&lt;&gt;"&amp;"PERMUTANTE"))</f>
        <v>0</v>
      </c>
      <c r="FT90" s="18">
        <f>IF(FT$5&gt;$G$4,0,SUMIFS(Fluxo!$O:$O,Fluxo!$U:$U,"&gt;"&amp;FS$5,Fluxo!$U:$U,"&lt;="&amp;FT$5,Fluxo!$D:$D,$D90,Fluxo!$E:$E,"&lt;&gt;"&amp;"PERMUTANTE"))</f>
        <v>0</v>
      </c>
      <c r="FU90" s="18">
        <f>IF(FU$5&gt;$G$4,0,SUMIFS(Fluxo!$O:$O,Fluxo!$U:$U,"&gt;"&amp;FT$5,Fluxo!$U:$U,"&lt;="&amp;FU$5,Fluxo!$D:$D,$D90,Fluxo!$E:$E,"&lt;&gt;"&amp;"PERMUTANTE"))</f>
        <v>0</v>
      </c>
      <c r="FV90" s="18">
        <f>IF(FV$5&gt;$G$4,0,SUMIFS(Fluxo!$O:$O,Fluxo!$U:$U,"&gt;"&amp;FU$5,Fluxo!$U:$U,"&lt;="&amp;FV$5,Fluxo!$D:$D,$D90,Fluxo!$E:$E,"&lt;&gt;"&amp;"PERMUTANTE"))</f>
        <v>0</v>
      </c>
      <c r="FW90" s="18">
        <f>IF(FW$5&gt;$G$4,0,SUMIFS(Fluxo!$O:$O,Fluxo!$U:$U,"&gt;"&amp;FV$5,Fluxo!$U:$U,"&lt;="&amp;FW$5,Fluxo!$D:$D,$D90,Fluxo!$E:$E,"&lt;&gt;"&amp;"PERMUTANTE"))</f>
        <v>0</v>
      </c>
      <c r="FX90" s="18">
        <f>IF(FX$5&gt;$G$4,0,SUMIFS(Fluxo!$O:$O,Fluxo!$U:$U,"&gt;"&amp;FW$5,Fluxo!$U:$U,"&lt;="&amp;FX$5,Fluxo!$D:$D,$D90,Fluxo!$E:$E,"&lt;&gt;"&amp;"PERMUTANTE"))</f>
        <v>0</v>
      </c>
      <c r="FY90" s="18">
        <f>IF(FY$5&gt;$G$4,0,SUMIFS(Fluxo!$O:$O,Fluxo!$U:$U,"&gt;"&amp;FX$5,Fluxo!$U:$U,"&lt;="&amp;FY$5,Fluxo!$D:$D,$D90,Fluxo!$E:$E,"&lt;&gt;"&amp;"PERMUTANTE"))</f>
        <v>0</v>
      </c>
      <c r="FZ90" s="18">
        <f>IF(FZ$5&gt;$G$4,0,SUMIFS(Fluxo!$O:$O,Fluxo!$U:$U,"&gt;"&amp;FY$5,Fluxo!$U:$U,"&lt;="&amp;FZ$5,Fluxo!$D:$D,$D90,Fluxo!$E:$E,"&lt;&gt;"&amp;"PERMUTANTE"))</f>
        <v>0</v>
      </c>
      <c r="GA90" s="18">
        <f>IF(GA$5&gt;$G$4,0,SUMIFS(Fluxo!$O:$O,Fluxo!$U:$U,"&gt;"&amp;FZ$5,Fluxo!$U:$U,"&lt;="&amp;GA$5,Fluxo!$D:$D,$D90,Fluxo!$E:$E,"&lt;&gt;"&amp;"PERMUTANTE"))</f>
        <v>0</v>
      </c>
      <c r="GB90" s="18">
        <f>IF(GB$5&gt;$G$4,0,SUMIFS(Fluxo!$O:$O,Fluxo!$U:$U,"&gt;"&amp;GA$5,Fluxo!$U:$U,"&lt;="&amp;GB$5,Fluxo!$D:$D,$D90,Fluxo!$E:$E,"&lt;&gt;"&amp;"PERMUTANTE"))</f>
        <v>0</v>
      </c>
      <c r="GC90" s="18">
        <f>IF(GC$5&gt;$G$4,0,SUMIFS(Fluxo!$O:$O,Fluxo!$U:$U,"&gt;"&amp;GB$5,Fluxo!$U:$U,"&lt;="&amp;GC$5,Fluxo!$D:$D,$D90,Fluxo!$E:$E,"&lt;&gt;"&amp;"PERMUTANTE"))</f>
        <v>0</v>
      </c>
      <c r="GD90" s="18">
        <f>IF(GD$5&gt;$G$4,0,SUMIFS(Fluxo!$O:$O,Fluxo!$U:$U,"&gt;"&amp;GC$5,Fluxo!$U:$U,"&lt;="&amp;GD$5,Fluxo!$D:$D,$D90,Fluxo!$E:$E,"&lt;&gt;"&amp;"PERMUTANTE"))</f>
        <v>0</v>
      </c>
      <c r="GE90" s="18">
        <f>IF(GE$5&gt;$G$4,0,SUMIFS(Fluxo!$O:$O,Fluxo!$U:$U,"&gt;"&amp;GD$5,Fluxo!$U:$U,"&lt;="&amp;GE$5,Fluxo!$D:$D,$D90,Fluxo!$E:$E,"&lt;&gt;"&amp;"PERMUTANTE"))</f>
        <v>0</v>
      </c>
      <c r="GF90" s="18">
        <f>IF(GF$5&gt;$G$4,0,SUMIFS(Fluxo!$O:$O,Fluxo!$U:$U,"&gt;"&amp;GE$5,Fluxo!$U:$U,"&lt;="&amp;GF$5,Fluxo!$D:$D,$D90,Fluxo!$E:$E,"&lt;&gt;"&amp;"PERMUTANTE"))</f>
        <v>0</v>
      </c>
      <c r="GG90" s="18">
        <f>IF(GG$5&gt;$G$4,0,SUMIFS(Fluxo!$O:$O,Fluxo!$U:$U,"&gt;"&amp;GF$5,Fluxo!$U:$U,"&lt;="&amp;GG$5,Fluxo!$D:$D,$D90,Fluxo!$E:$E,"&lt;&gt;"&amp;"PERMUTANTE"))</f>
        <v>0</v>
      </c>
      <c r="GH90" s="18">
        <f>IF(GH$5&gt;$G$4,0,SUMIFS(Fluxo!$O:$O,Fluxo!$U:$U,"&gt;"&amp;GG$5,Fluxo!$U:$U,"&lt;="&amp;GH$5,Fluxo!$D:$D,$D90,Fluxo!$E:$E,"&lt;&gt;"&amp;"PERMUTANTE"))</f>
        <v>0</v>
      </c>
      <c r="GI90" s="18">
        <f>IF(GI$5&gt;$G$4,0,SUMIFS(Fluxo!$O:$O,Fluxo!$U:$U,"&gt;"&amp;GH$5,Fluxo!$U:$U,"&lt;="&amp;GI$5,Fluxo!$D:$D,$D90,Fluxo!$E:$E,"&lt;&gt;"&amp;"PERMUTANTE"))</f>
        <v>0</v>
      </c>
      <c r="GJ90" s="18">
        <f>IF(GJ$5&gt;$G$4,0,SUMIFS(Fluxo!$O:$O,Fluxo!$U:$U,"&gt;"&amp;GI$5,Fluxo!$U:$U,"&lt;="&amp;GJ$5,Fluxo!$D:$D,$D90,Fluxo!$E:$E,"&lt;&gt;"&amp;"PERMUTANTE"))</f>
        <v>0</v>
      </c>
      <c r="GK90" s="18">
        <f>IF(GK$5&gt;$G$4,0,SUMIFS(Fluxo!$O:$O,Fluxo!$U:$U,"&gt;"&amp;GJ$5,Fluxo!$U:$U,"&lt;="&amp;GK$5,Fluxo!$D:$D,$D90,Fluxo!$E:$E,"&lt;&gt;"&amp;"PERMUTANTE"))</f>
        <v>0</v>
      </c>
      <c r="GL90" s="18">
        <f>IF(GL$5&gt;$G$4,0,SUMIFS(Fluxo!$O:$O,Fluxo!$U:$U,"&gt;"&amp;GK$5,Fluxo!$U:$U,"&lt;="&amp;GL$5,Fluxo!$D:$D,$D90,Fluxo!$E:$E,"&lt;&gt;"&amp;"PERMUTANTE"))</f>
        <v>0</v>
      </c>
      <c r="GM90" s="18">
        <f>IF(GM$5&gt;$G$4,0,SUMIFS(Fluxo!$O:$O,Fluxo!$U:$U,"&gt;"&amp;GL$5,Fluxo!$U:$U,"&lt;="&amp;GM$5,Fluxo!$D:$D,$D90,Fluxo!$E:$E,"&lt;&gt;"&amp;"PERMUTANTE"))</f>
        <v>0</v>
      </c>
      <c r="GN90" s="18">
        <f>IF(GN$5&gt;$G$4,0,SUMIFS(Fluxo!$O:$O,Fluxo!$U:$U,"&gt;"&amp;GM$5,Fluxo!$U:$U,"&lt;="&amp;GN$5,Fluxo!$D:$D,$D90,Fluxo!$E:$E,"&lt;&gt;"&amp;"PERMUTANTE"))</f>
        <v>0</v>
      </c>
      <c r="GO90" s="18">
        <f>IF(GO$5&gt;$G$4,0,SUMIFS(Fluxo!$O:$O,Fluxo!$U:$U,"&gt;"&amp;GN$5,Fluxo!$U:$U,"&lt;="&amp;GO$5,Fluxo!$D:$D,$D90,Fluxo!$E:$E,"&lt;&gt;"&amp;"PERMUTANTE"))</f>
        <v>0</v>
      </c>
      <c r="GP90" s="18">
        <f>IF(GP$5&gt;$G$4,0,SUMIFS(Fluxo!$O:$O,Fluxo!$U:$U,"&gt;"&amp;GO$5,Fluxo!$U:$U,"&lt;="&amp;GP$5,Fluxo!$D:$D,$D90,Fluxo!$E:$E,"&lt;&gt;"&amp;"PERMUTANTE"))</f>
        <v>0</v>
      </c>
      <c r="GQ90" s="18">
        <f>IF(GQ$5&gt;$G$4,0,SUMIFS(Fluxo!$O:$O,Fluxo!$U:$U,"&gt;"&amp;GP$5,Fluxo!$U:$U,"&lt;="&amp;GQ$5,Fluxo!$D:$D,$D90,Fluxo!$E:$E,"&lt;&gt;"&amp;"PERMUTANTE"))</f>
        <v>0</v>
      </c>
      <c r="GR90" s="18">
        <f>IF(GR$5&gt;$G$4,0,SUMIFS(Fluxo!$O:$O,Fluxo!$U:$U,"&gt;"&amp;GQ$5,Fluxo!$U:$U,"&lt;="&amp;GR$5,Fluxo!$D:$D,$D90,Fluxo!$E:$E,"&lt;&gt;"&amp;"PERMUTANTE"))</f>
        <v>0</v>
      </c>
      <c r="GS90" s="18">
        <f>IF(GS$5&gt;$G$4,0,SUMIFS(Fluxo!$O:$O,Fluxo!$U:$U,"&gt;"&amp;GR$5,Fluxo!$U:$U,"&lt;="&amp;GS$5,Fluxo!$D:$D,$D90,Fluxo!$E:$E,"&lt;&gt;"&amp;"PERMUTANTE"))</f>
        <v>0</v>
      </c>
      <c r="GT90" s="18">
        <f>IF(GT$5&gt;$G$4,0,SUMIFS(Fluxo!$O:$O,Fluxo!$U:$U,"&gt;"&amp;GS$5,Fluxo!$U:$U,"&lt;="&amp;GT$5,Fluxo!$D:$D,$D90,Fluxo!$E:$E,"&lt;&gt;"&amp;"PERMUTANTE"))</f>
        <v>0</v>
      </c>
      <c r="GU90" s="18">
        <f>IF(GU$5&gt;$G$4,0,SUMIFS(Fluxo!$O:$O,Fluxo!$U:$U,"&gt;"&amp;GT$5,Fluxo!$U:$U,"&lt;="&amp;GU$5,Fluxo!$D:$D,$D90,Fluxo!$E:$E,"&lt;&gt;"&amp;"PERMUTANTE"))</f>
        <v>0</v>
      </c>
      <c r="GV90" s="18">
        <f>IF(GV$5&gt;$G$4,0,SUMIFS(Fluxo!$O:$O,Fluxo!$U:$U,"&gt;"&amp;GU$5,Fluxo!$U:$U,"&lt;="&amp;GV$5,Fluxo!$D:$D,$D90,Fluxo!$E:$E,"&lt;&gt;"&amp;"PERMUTANTE"))</f>
        <v>0</v>
      </c>
      <c r="GW90" s="18">
        <f>IF(GW$5&gt;$G$4,0,SUMIFS(Fluxo!$O:$O,Fluxo!$U:$U,"&gt;"&amp;GV$5,Fluxo!$U:$U,"&lt;="&amp;GW$5,Fluxo!$D:$D,$D90,Fluxo!$E:$E,"&lt;&gt;"&amp;"PERMUTANTE"))</f>
        <v>0</v>
      </c>
      <c r="GX90" s="18">
        <f>IF(GX$5&gt;$G$4,0,SUMIFS(Fluxo!$O:$O,Fluxo!$U:$U,"&gt;"&amp;GW$5,Fluxo!$U:$U,"&lt;="&amp;GX$5,Fluxo!$D:$D,$D90,Fluxo!$E:$E,"&lt;&gt;"&amp;"PERMUTANTE"))</f>
        <v>0</v>
      </c>
      <c r="GY90" s="18">
        <f>IF(GY$5&gt;$G$4,0,SUMIFS(Fluxo!$O:$O,Fluxo!$U:$U,"&gt;"&amp;GX$5,Fluxo!$U:$U,"&lt;="&amp;GY$5,Fluxo!$D:$D,$D90,Fluxo!$E:$E,"&lt;&gt;"&amp;"PERMUTANTE"))</f>
        <v>0</v>
      </c>
      <c r="GZ90" s="18">
        <f>IF(GZ$5&gt;$G$4,0,SUMIFS(Fluxo!$O:$O,Fluxo!$U:$U,"&gt;"&amp;GY$5,Fluxo!$U:$U,"&lt;="&amp;GZ$5,Fluxo!$D:$D,$D90,Fluxo!$E:$E,"&lt;&gt;"&amp;"PERMUTANTE"))</f>
        <v>0</v>
      </c>
      <c r="HA90" s="18">
        <f>IF(HA$5&gt;$G$4,0,SUMIFS(Fluxo!$O:$O,Fluxo!$U:$U,"&gt;"&amp;GZ$5,Fluxo!$U:$U,"&lt;="&amp;HA$5,Fluxo!$D:$D,$D90,Fluxo!$E:$E,"&lt;&gt;"&amp;"PERMUTANTE"))</f>
        <v>0</v>
      </c>
      <c r="HB90" s="18">
        <f>IF(HB$5&gt;$G$4,0,SUMIFS(Fluxo!$O:$O,Fluxo!$U:$U,"&gt;"&amp;HA$5,Fluxo!$U:$U,"&lt;="&amp;HB$5,Fluxo!$D:$D,$D90,Fluxo!$E:$E,"&lt;&gt;"&amp;"PERMUTANTE"))</f>
        <v>0</v>
      </c>
      <c r="HC90" s="18">
        <f>IF(HC$5&gt;$G$4,0,SUMIFS(Fluxo!$O:$O,Fluxo!$U:$U,"&gt;"&amp;HB$5,Fluxo!$U:$U,"&lt;="&amp;HC$5,Fluxo!$D:$D,$D90,Fluxo!$E:$E,"&lt;&gt;"&amp;"PERMUTANTE"))</f>
        <v>0</v>
      </c>
      <c r="HD90" s="18">
        <f>IF(HD$5&gt;$G$4,0,SUMIFS(Fluxo!$O:$O,Fluxo!$U:$U,"&gt;"&amp;HC$5,Fluxo!$U:$U,"&lt;="&amp;HD$5,Fluxo!$D:$D,$D90,Fluxo!$E:$E,"&lt;&gt;"&amp;"PERMUTANTE"))</f>
        <v>0</v>
      </c>
      <c r="HE90" s="18">
        <f>IF(HE$5&gt;$G$4,0,SUMIFS(Fluxo!$O:$O,Fluxo!$U:$U,"&gt;"&amp;HD$5,Fluxo!$U:$U,"&lt;="&amp;HE$5,Fluxo!$D:$D,$D90,Fluxo!$E:$E,"&lt;&gt;"&amp;"PERMUTANTE"))</f>
        <v>0</v>
      </c>
      <c r="HF90" s="18">
        <f>IF(HF$5&gt;$G$4,0,SUMIFS(Fluxo!$O:$O,Fluxo!$U:$U,"&gt;"&amp;HE$5,Fluxo!$U:$U,"&lt;="&amp;HF$5,Fluxo!$D:$D,$D90,Fluxo!$E:$E,"&lt;&gt;"&amp;"PERMUTANTE"))</f>
        <v>0</v>
      </c>
    </row>
    <row r="91" spans="1:214">
      <c r="A91" s="20">
        <f t="shared" si="11"/>
        <v>81</v>
      </c>
      <c r="B91" s="140" t="str">
        <f>'Check Carteira'!C83</f>
        <v>E.1016.99.01.0201</v>
      </c>
      <c r="C91" s="141">
        <v>1</v>
      </c>
      <c r="D91" s="129" t="str">
        <f>'Check Carteira'!F83</f>
        <v>A-0201</v>
      </c>
      <c r="E91" s="21" t="str">
        <f>IFERROR(INDEX(Contratos!L:L,MATCH(D91,Contratos!R:R,0)),"")</f>
        <v/>
      </c>
      <c r="F91" s="139" t="str">
        <f>IFERROR(INDEX(Contratos!G:G,MATCH(D91,Contratos!R:R,0)),"")</f>
        <v/>
      </c>
      <c r="H91" s="83">
        <f t="shared" si="10"/>
        <v>0</v>
      </c>
      <c r="J91" s="18">
        <f>IF(J$5&gt;$G$4,0,SUMIFS(Fluxo!$O:$O,Fluxo!$U:$U,"&gt;"&amp;I$5,Fluxo!$U:$U,"&lt;="&amp;J$5,Fluxo!$D:$D,$D91))</f>
        <v>0</v>
      </c>
      <c r="K91" s="18">
        <f>IF(K$5&gt;$G$4,0,SUMIFS(Fluxo!$O:$O,Fluxo!$U:$U,"&gt;"&amp;J$5,Fluxo!$U:$U,"&lt;="&amp;K$5,Fluxo!$D:$D,$D91))</f>
        <v>0</v>
      </c>
      <c r="L91" s="18">
        <f>IF(L$5&gt;$G$4,0,SUMIFS(Fluxo!$O:$O,Fluxo!$U:$U,"&gt;"&amp;K$5,Fluxo!$U:$U,"&lt;="&amp;L$5,Fluxo!$D:$D,$D91))</f>
        <v>0</v>
      </c>
      <c r="M91" s="18">
        <f>IF(M$5&gt;$G$4,0,SUMIFS(Fluxo!$O:$O,Fluxo!$U:$U,"&gt;"&amp;L$5,Fluxo!$U:$U,"&lt;="&amp;M$5,Fluxo!$D:$D,$D91))</f>
        <v>0</v>
      </c>
      <c r="N91" s="18">
        <f>IF(N$5&gt;$G$4,0,SUMIFS(Fluxo!$O:$O,Fluxo!$U:$U,"&gt;"&amp;M$5,Fluxo!$U:$U,"&lt;="&amp;N$5,Fluxo!$D:$D,$D91))</f>
        <v>0</v>
      </c>
      <c r="O91" s="18">
        <f>IF(O$5&gt;$G$4,0,SUMIFS(Fluxo!$O:$O,Fluxo!$U:$U,"&gt;"&amp;N$5,Fluxo!$U:$U,"&lt;="&amp;O$5,Fluxo!$D:$D,$D91))</f>
        <v>0</v>
      </c>
      <c r="P91" s="18">
        <f>IF(P$5&gt;$G$4,0,SUMIFS(Fluxo!$O:$O,Fluxo!$U:$U,"&gt;"&amp;O$5,Fluxo!$U:$U,"&lt;="&amp;P$5,Fluxo!$D:$D,$D91))</f>
        <v>0</v>
      </c>
      <c r="Q91" s="18">
        <f>IF(Q$5&gt;$G$4,0,SUMIFS(Fluxo!$O:$O,Fluxo!$U:$U,"&gt;"&amp;P$5,Fluxo!$U:$U,"&lt;="&amp;Q$5,Fluxo!$D:$D,$D91))</f>
        <v>0</v>
      </c>
      <c r="R91" s="18">
        <f>IF(R$5&gt;$G$4,0,SUMIFS(Fluxo!$O:$O,Fluxo!$U:$U,"&gt;"&amp;Q$5,Fluxo!$U:$U,"&lt;="&amp;R$5,Fluxo!$D:$D,$D91))</f>
        <v>0</v>
      </c>
      <c r="S91" s="18">
        <f>IF(S$5&gt;$G$4,0,SUMIFS(Fluxo!$O:$O,Fluxo!$U:$U,"&gt;"&amp;R$5,Fluxo!$U:$U,"&lt;="&amp;S$5,Fluxo!$D:$D,$D91,Fluxo!$E:$E,"&lt;&gt;"&amp;"PERMUTANTE"))</f>
        <v>0</v>
      </c>
      <c r="T91" s="18">
        <f>IF(T$5&gt;$G$4,0,SUMIFS(Fluxo!$O:$O,Fluxo!$U:$U,"&gt;"&amp;S$5,Fluxo!$U:$U,"&lt;="&amp;T$5,Fluxo!$D:$D,$D91,Fluxo!$E:$E,"&lt;&gt;"&amp;"PERMUTANTE"))</f>
        <v>0</v>
      </c>
      <c r="U91" s="18">
        <f>IF(U$5&gt;$G$4,0,SUMIFS(Fluxo!$O:$O,Fluxo!$U:$U,"&gt;"&amp;T$5,Fluxo!$U:$U,"&lt;="&amp;U$5,Fluxo!$D:$D,$D91,Fluxo!$E:$E,"&lt;&gt;"&amp;"PERMUTANTE"))</f>
        <v>0</v>
      </c>
      <c r="V91" s="18">
        <f>IF(V$5&gt;$G$4,0,SUMIFS(Fluxo!$O:$O,Fluxo!$U:$U,"&gt;"&amp;U$5,Fluxo!$U:$U,"&lt;="&amp;V$5,Fluxo!$D:$D,$D91,Fluxo!$E:$E,"&lt;&gt;"&amp;"PERMUTANTE"))</f>
        <v>0</v>
      </c>
      <c r="W91" s="18">
        <f>IF(W$5&gt;$G$4,0,SUMIFS(Fluxo!$O:$O,Fluxo!$U:$U,"&gt;"&amp;V$5,Fluxo!$U:$U,"&lt;="&amp;W$5,Fluxo!$D:$D,$D91,Fluxo!$E:$E,"&lt;&gt;"&amp;"PERMUTANTE"))</f>
        <v>0</v>
      </c>
      <c r="X91" s="18">
        <f>IF(X$5&gt;$G$4,0,SUMIFS(Fluxo!$O:$O,Fluxo!$U:$U,"&gt;"&amp;W$5,Fluxo!$U:$U,"&lt;="&amp;X$5,Fluxo!$D:$D,$D91,Fluxo!$E:$E,"&lt;&gt;"&amp;"PERMUTANTE"))</f>
        <v>0</v>
      </c>
      <c r="Y91" s="18">
        <f>IF(Y$5&gt;$G$4,0,SUMIFS(Fluxo!$O:$O,Fluxo!$U:$U,"&gt;"&amp;X$5,Fluxo!$U:$U,"&lt;="&amp;Y$5,Fluxo!$D:$D,$D91,Fluxo!$E:$E,"&lt;&gt;"&amp;"PERMUTANTE"))</f>
        <v>0</v>
      </c>
      <c r="Z91" s="18">
        <f>IF(Z$5&gt;$G$4,0,SUMIFS(Fluxo!$O:$O,Fluxo!$U:$U,"&gt;"&amp;Y$5,Fluxo!$U:$U,"&lt;="&amp;Z$5,Fluxo!$D:$D,$D91,Fluxo!$E:$E,"&lt;&gt;"&amp;"PERMUTANTE"))</f>
        <v>0</v>
      </c>
      <c r="AA91" s="18">
        <f>IF(AA$5&gt;$G$4,0,SUMIFS(Fluxo!$O:$O,Fluxo!$U:$U,"&gt;"&amp;Z$5,Fluxo!$U:$U,"&lt;="&amp;AA$5,Fluxo!$D:$D,$D91,Fluxo!$E:$E,"&lt;&gt;"&amp;"PERMUTANTE"))</f>
        <v>0</v>
      </c>
      <c r="AB91" s="18">
        <f>IF(AB$5&gt;$G$4,0,SUMIFS(Fluxo!$O:$O,Fluxo!$U:$U,"&gt;"&amp;AA$5,Fluxo!$U:$U,"&lt;="&amp;AB$5,Fluxo!$D:$D,$D91,Fluxo!$E:$E,"&lt;&gt;"&amp;"PERMUTANTE"))</f>
        <v>0</v>
      </c>
      <c r="AC91" s="18">
        <f>IF(AC$5&gt;$G$4,0,SUMIFS(Fluxo!$O:$O,Fluxo!$U:$U,"&gt;"&amp;AB$5,Fluxo!$U:$U,"&lt;="&amp;AC$5,Fluxo!$D:$D,$D91,Fluxo!$E:$E,"&lt;&gt;"&amp;"PERMUTANTE"))</f>
        <v>0</v>
      </c>
      <c r="AD91" s="18">
        <f>IF(AD$5&gt;$G$4,0,SUMIFS(Fluxo!$O:$O,Fluxo!$U:$U,"&gt;"&amp;AC$5,Fluxo!$U:$U,"&lt;="&amp;AD$5,Fluxo!$D:$D,$D91,Fluxo!$E:$E,"&lt;&gt;"&amp;"PERMUTANTE"))</f>
        <v>0</v>
      </c>
      <c r="AE91" s="18">
        <f>IF(AE$5&gt;$G$4,0,SUMIFS(Fluxo!$O:$O,Fluxo!$U:$U,"&gt;"&amp;AD$5,Fluxo!$U:$U,"&lt;="&amp;AE$5,Fluxo!$D:$D,$D91,Fluxo!$E:$E,"&lt;&gt;"&amp;"PERMUTANTE"))</f>
        <v>0</v>
      </c>
      <c r="AF91" s="18">
        <f>IF(AF$5&gt;$G$4,0,SUMIFS(Fluxo!$O:$O,Fluxo!$U:$U,"&gt;"&amp;AE$5,Fluxo!$U:$U,"&lt;="&amp;AF$5,Fluxo!$D:$D,$D91,Fluxo!$E:$E,"&lt;&gt;"&amp;"PERMUTANTE"))</f>
        <v>0</v>
      </c>
      <c r="AG91" s="18">
        <f>IF(AG$5&gt;$G$4,0,SUMIFS(Fluxo!$O:$O,Fluxo!$U:$U,"&gt;"&amp;AF$5,Fluxo!$U:$U,"&lt;="&amp;AG$5,Fluxo!$D:$D,$D91,Fluxo!$E:$E,"&lt;&gt;"&amp;"PERMUTANTE"))</f>
        <v>0</v>
      </c>
      <c r="AH91" s="18">
        <f>IF(AH$5&gt;$G$4,0,SUMIFS(Fluxo!$O:$O,Fluxo!$U:$U,"&gt;"&amp;AG$5,Fluxo!$U:$U,"&lt;="&amp;AH$5,Fluxo!$D:$D,$D91,Fluxo!$E:$E,"&lt;&gt;"&amp;"PERMUTANTE"))</f>
        <v>0</v>
      </c>
      <c r="AI91" s="18">
        <f>IF(AI$5&gt;$G$4,0,SUMIFS(Fluxo!$O:$O,Fluxo!$U:$U,"&gt;"&amp;AH$5,Fluxo!$U:$U,"&lt;="&amp;AI$5,Fluxo!$D:$D,$D91,Fluxo!$E:$E,"&lt;&gt;"&amp;"PERMUTANTE"))</f>
        <v>0</v>
      </c>
      <c r="AJ91" s="18">
        <f>IF(AJ$5&gt;$G$4,0,SUMIFS(Fluxo!$O:$O,Fluxo!$U:$U,"&gt;"&amp;AI$5,Fluxo!$U:$U,"&lt;="&amp;AJ$5,Fluxo!$D:$D,$D91,Fluxo!$E:$E,"&lt;&gt;"&amp;"PERMUTANTE"))</f>
        <v>0</v>
      </c>
      <c r="AK91" s="18">
        <f>IF(AK$5&gt;$G$4,0,SUMIFS(Fluxo!$O:$O,Fluxo!$U:$U,"&gt;"&amp;AJ$5,Fluxo!$U:$U,"&lt;="&amp;AK$5,Fluxo!$D:$D,$D91,Fluxo!$E:$E,"&lt;&gt;"&amp;"PERMUTANTE"))</f>
        <v>0</v>
      </c>
      <c r="AL91" s="18">
        <f>IF(AL$5&gt;$G$4,0,SUMIFS(Fluxo!$O:$O,Fluxo!$U:$U,"&gt;"&amp;AK$5,Fluxo!$U:$U,"&lt;="&amp;AL$5,Fluxo!$D:$D,$D91,Fluxo!$E:$E,"&lt;&gt;"&amp;"PERMUTANTE"))</f>
        <v>0</v>
      </c>
      <c r="AM91" s="18">
        <f>IF(AM$5&gt;$G$4,0,SUMIFS(Fluxo!$O:$O,Fluxo!$U:$U,"&gt;"&amp;AL$5,Fluxo!$U:$U,"&lt;="&amp;AM$5,Fluxo!$D:$D,$D91,Fluxo!$E:$E,"&lt;&gt;"&amp;"PERMUTANTE"))</f>
        <v>0</v>
      </c>
      <c r="AN91" s="18">
        <f>IF(AN$5&gt;$G$4,0,SUMIFS(Fluxo!$O:$O,Fluxo!$U:$U,"&gt;"&amp;AM$5,Fluxo!$U:$U,"&lt;="&amp;AN$5,Fluxo!$D:$D,$D91,Fluxo!$E:$E,"&lt;&gt;"&amp;"PERMUTANTE"))</f>
        <v>0</v>
      </c>
      <c r="AO91" s="18">
        <f>IF(AO$5&gt;$G$4,0,SUMIFS(Fluxo!$O:$O,Fluxo!$U:$U,"&gt;"&amp;AN$5,Fluxo!$U:$U,"&lt;="&amp;AO$5,Fluxo!$D:$D,$D91,Fluxo!$E:$E,"&lt;&gt;"&amp;"PERMUTANTE"))</f>
        <v>0</v>
      </c>
      <c r="AP91" s="18">
        <f>IF(AP$5&gt;$G$4,0,SUMIFS(Fluxo!$O:$O,Fluxo!$U:$U,"&gt;"&amp;AO$5,Fluxo!$U:$U,"&lt;="&amp;AP$5,Fluxo!$D:$D,$D91,Fluxo!$E:$E,"&lt;&gt;"&amp;"PERMUTANTE"))</f>
        <v>0</v>
      </c>
      <c r="AQ91" s="18">
        <f>IF(AQ$5&gt;$G$4,0,SUMIFS(Fluxo!$O:$O,Fluxo!$U:$U,"&gt;"&amp;AP$5,Fluxo!$U:$U,"&lt;="&amp;AQ$5,Fluxo!$D:$D,$D91,Fluxo!$E:$E,"&lt;&gt;"&amp;"PERMUTANTE"))</f>
        <v>0</v>
      </c>
      <c r="AR91" s="18">
        <f>IF(AR$5&gt;$G$4,0,SUMIFS(Fluxo!$O:$O,Fluxo!$U:$U,"&gt;"&amp;AQ$5,Fluxo!$U:$U,"&lt;="&amp;AR$5,Fluxo!$D:$D,$D91,Fluxo!$E:$E,"&lt;&gt;"&amp;"PERMUTANTE"))</f>
        <v>0</v>
      </c>
      <c r="AS91" s="18">
        <f>IF(AS$5&gt;$G$4,0,SUMIFS(Fluxo!$O:$O,Fluxo!$U:$U,"&gt;"&amp;AR$5,Fluxo!$U:$U,"&lt;="&amp;AS$5,Fluxo!$D:$D,$D91,Fluxo!$E:$E,"&lt;&gt;"&amp;"PERMUTANTE"))</f>
        <v>0</v>
      </c>
      <c r="AT91" s="18">
        <f>IF(AT$5&gt;$G$4,0,SUMIFS(Fluxo!$O:$O,Fluxo!$U:$U,"&gt;"&amp;AS$5,Fluxo!$U:$U,"&lt;="&amp;AT$5,Fluxo!$D:$D,$D91,Fluxo!$E:$E,"&lt;&gt;"&amp;"PERMUTANTE"))</f>
        <v>0</v>
      </c>
      <c r="AU91" s="18">
        <f>IF(AU$5&gt;$G$4,0,SUMIFS(Fluxo!$O:$O,Fluxo!$U:$U,"&gt;"&amp;AT$5,Fluxo!$U:$U,"&lt;="&amp;AU$5,Fluxo!$D:$D,$D91,Fluxo!$E:$E,"&lt;&gt;"&amp;"PERMUTANTE"))</f>
        <v>0</v>
      </c>
      <c r="AV91" s="18">
        <f>IF(AV$5&gt;$G$4,0,SUMIFS(Fluxo!$O:$O,Fluxo!$U:$U,"&gt;"&amp;AU$5,Fluxo!$U:$U,"&lt;="&amp;AV$5,Fluxo!$D:$D,$D91,Fluxo!$E:$E,"&lt;&gt;"&amp;"PERMUTANTE"))</f>
        <v>0</v>
      </c>
      <c r="AW91" s="18">
        <f>IF(AW$5&gt;$G$4,0,SUMIFS(Fluxo!$O:$O,Fluxo!$U:$U,"&gt;"&amp;AV$5,Fluxo!$U:$U,"&lt;="&amp;AW$5,Fluxo!$D:$D,$D91,Fluxo!$E:$E,"&lt;&gt;"&amp;"PERMUTANTE"))</f>
        <v>0</v>
      </c>
      <c r="AX91" s="18">
        <f>IF(AX$5&gt;$G$4,0,SUMIFS(Fluxo!$O:$O,Fluxo!$U:$U,"&gt;"&amp;AW$5,Fluxo!$U:$U,"&lt;="&amp;AX$5,Fluxo!$D:$D,$D91,Fluxo!$E:$E,"&lt;&gt;"&amp;"PERMUTANTE"))</f>
        <v>0</v>
      </c>
      <c r="AY91" s="18">
        <f>IF(AY$5&gt;$G$4,0,SUMIFS(Fluxo!$O:$O,Fluxo!$U:$U,"&gt;"&amp;AX$5,Fluxo!$U:$U,"&lt;="&amp;AY$5,Fluxo!$D:$D,$D91,Fluxo!$E:$E,"&lt;&gt;"&amp;"PERMUTANTE"))</f>
        <v>0</v>
      </c>
      <c r="AZ91" s="18">
        <f>IF(AZ$5&gt;$G$4,0,SUMIFS(Fluxo!$O:$O,Fluxo!$U:$U,"&gt;"&amp;AY$5,Fluxo!$U:$U,"&lt;="&amp;AZ$5,Fluxo!$D:$D,$D91,Fluxo!$E:$E,"&lt;&gt;"&amp;"PERMUTANTE"))</f>
        <v>0</v>
      </c>
      <c r="BA91" s="18">
        <f>IF(BA$5&gt;$G$4,0,SUMIFS(Fluxo!$O:$O,Fluxo!$U:$U,"&gt;"&amp;AZ$5,Fluxo!$U:$U,"&lt;="&amp;BA$5,Fluxo!$D:$D,$D91,Fluxo!$E:$E,"&lt;&gt;"&amp;"PERMUTANTE"))</f>
        <v>0</v>
      </c>
      <c r="BB91" s="18">
        <f>IF(BB$5&gt;$G$4,0,SUMIFS(Fluxo!$O:$O,Fluxo!$U:$U,"&gt;"&amp;BA$5,Fluxo!$U:$U,"&lt;="&amp;BB$5,Fluxo!$D:$D,$D91,Fluxo!$E:$E,"&lt;&gt;"&amp;"PERMUTANTE"))</f>
        <v>0</v>
      </c>
      <c r="BC91" s="18">
        <f>IF(BC$5&gt;$G$4,0,SUMIFS(Fluxo!$O:$O,Fluxo!$U:$U,"&gt;"&amp;BB$5,Fluxo!$U:$U,"&lt;="&amp;BC$5,Fluxo!$D:$D,$D91,Fluxo!$E:$E,"&lt;&gt;"&amp;"PERMUTANTE"))</f>
        <v>0</v>
      </c>
      <c r="BD91" s="18">
        <f>IF(BD$5&gt;$G$4,0,SUMIFS(Fluxo!$O:$O,Fluxo!$U:$U,"&gt;"&amp;BC$5,Fluxo!$U:$U,"&lt;="&amp;BD$5,Fluxo!$D:$D,$D91,Fluxo!$E:$E,"&lt;&gt;"&amp;"PERMUTANTE"))</f>
        <v>0</v>
      </c>
      <c r="BE91" s="18">
        <f>IF(BE$5&gt;$G$4,0,SUMIFS(Fluxo!$O:$O,Fluxo!$U:$U,"&gt;"&amp;BD$5,Fluxo!$U:$U,"&lt;="&amp;BE$5,Fluxo!$D:$D,$D91,Fluxo!$E:$E,"&lt;&gt;"&amp;"PERMUTANTE"))</f>
        <v>0</v>
      </c>
      <c r="BF91" s="18">
        <f>IF(BF$5&gt;$G$4,0,SUMIFS(Fluxo!$O:$O,Fluxo!$U:$U,"&gt;"&amp;BE$5,Fluxo!$U:$U,"&lt;="&amp;BF$5,Fluxo!$D:$D,$D91,Fluxo!$E:$E,"&lt;&gt;"&amp;"PERMUTANTE"))</f>
        <v>0</v>
      </c>
      <c r="BG91" s="18">
        <f>IF(BG$5&gt;$G$4,0,SUMIFS(Fluxo!$O:$O,Fluxo!$U:$U,"&gt;"&amp;BF$5,Fluxo!$U:$U,"&lt;="&amp;BG$5,Fluxo!$D:$D,$D91,Fluxo!$E:$E,"&lt;&gt;"&amp;"PERMUTANTE"))</f>
        <v>0</v>
      </c>
      <c r="BH91" s="18">
        <f>IF(BH$5&gt;$G$4,0,SUMIFS(Fluxo!$O:$O,Fluxo!$U:$U,"&gt;"&amp;BG$5,Fluxo!$U:$U,"&lt;="&amp;BH$5,Fluxo!$D:$D,$D91,Fluxo!$E:$E,"&lt;&gt;"&amp;"PERMUTANTE"))</f>
        <v>0</v>
      </c>
      <c r="BI91" s="18">
        <f>IF(BI$5&gt;$G$4,0,SUMIFS(Fluxo!$O:$O,Fluxo!$U:$U,"&gt;"&amp;BH$5,Fluxo!$U:$U,"&lt;="&amp;BI$5,Fluxo!$D:$D,$D91,Fluxo!$E:$E,"&lt;&gt;"&amp;"PERMUTANTE"))</f>
        <v>0</v>
      </c>
      <c r="BJ91" s="18">
        <f>IF(BJ$5&gt;$G$4,0,SUMIFS(Fluxo!$O:$O,Fluxo!$U:$U,"&gt;"&amp;BI$5,Fluxo!$U:$U,"&lt;="&amp;BJ$5,Fluxo!$D:$D,$D91,Fluxo!$E:$E,"&lt;&gt;"&amp;"PERMUTANTE"))</f>
        <v>0</v>
      </c>
      <c r="BK91" s="18">
        <f>IF(BK$5&gt;$G$4,0,SUMIFS(Fluxo!$O:$O,Fluxo!$U:$U,"&gt;"&amp;BJ$5,Fluxo!$U:$U,"&lt;="&amp;BK$5,Fluxo!$D:$D,$D91,Fluxo!$E:$E,"&lt;&gt;"&amp;"PERMUTANTE"))</f>
        <v>0</v>
      </c>
      <c r="BL91" s="18">
        <f>IF(BL$5&gt;$G$4,0,SUMIFS(Fluxo!$O:$O,Fluxo!$U:$U,"&gt;"&amp;BK$5,Fluxo!$U:$U,"&lt;="&amp;BL$5,Fluxo!$D:$D,$D91,Fluxo!$E:$E,"&lt;&gt;"&amp;"PERMUTANTE"))</f>
        <v>0</v>
      </c>
      <c r="BM91" s="18">
        <f>IF(BM$5&gt;$G$4,0,SUMIFS(Fluxo!$O:$O,Fluxo!$U:$U,"&gt;"&amp;BL$5,Fluxo!$U:$U,"&lt;="&amp;BM$5,Fluxo!$D:$D,$D91,Fluxo!$E:$E,"&lt;&gt;"&amp;"PERMUTANTE"))</f>
        <v>0</v>
      </c>
      <c r="BN91" s="18">
        <f>IF(BN$5&gt;$G$4,0,SUMIFS(Fluxo!$O:$O,Fluxo!$U:$U,"&gt;"&amp;BM$5,Fluxo!$U:$U,"&lt;="&amp;BN$5,Fluxo!$D:$D,$D91,Fluxo!$E:$E,"&lt;&gt;"&amp;"PERMUTANTE"))</f>
        <v>0</v>
      </c>
      <c r="BO91" s="18">
        <f>IF(BO$5&gt;$G$4,0,SUMIFS(Fluxo!$O:$O,Fluxo!$U:$U,"&gt;"&amp;BN$5,Fluxo!$U:$U,"&lt;="&amp;BO$5,Fluxo!$D:$D,$D91,Fluxo!$E:$E,"&lt;&gt;"&amp;"PERMUTANTE"))</f>
        <v>0</v>
      </c>
      <c r="BP91" s="18">
        <f>IF(BP$5&gt;$G$4,0,SUMIFS(Fluxo!$O:$O,Fluxo!$U:$U,"&gt;"&amp;BO$5,Fluxo!$U:$U,"&lt;="&amp;BP$5,Fluxo!$D:$D,$D91,Fluxo!$E:$E,"&lt;&gt;"&amp;"PERMUTANTE"))</f>
        <v>0</v>
      </c>
      <c r="BQ91" s="18">
        <f>IF(BQ$5&gt;$G$4,0,SUMIFS(Fluxo!$O:$O,Fluxo!$U:$U,"&gt;"&amp;BP$5,Fluxo!$U:$U,"&lt;="&amp;BQ$5,Fluxo!$D:$D,$D91,Fluxo!$E:$E,"&lt;&gt;"&amp;"PERMUTANTE"))</f>
        <v>0</v>
      </c>
      <c r="BR91" s="18">
        <f>IF(BR$5&gt;$G$4,0,SUMIFS(Fluxo!$O:$O,Fluxo!$U:$U,"&gt;"&amp;BQ$5,Fluxo!$U:$U,"&lt;="&amp;BR$5,Fluxo!$D:$D,$D91,Fluxo!$E:$E,"&lt;&gt;"&amp;"PERMUTANTE"))</f>
        <v>0</v>
      </c>
      <c r="BS91" s="18">
        <f>IF(BS$5&gt;$G$4,0,SUMIFS(Fluxo!$O:$O,Fluxo!$U:$U,"&gt;"&amp;BR$5,Fluxo!$U:$U,"&lt;="&amp;BS$5,Fluxo!$D:$D,$D91,Fluxo!$E:$E,"&lt;&gt;"&amp;"PERMUTANTE"))</f>
        <v>0</v>
      </c>
      <c r="BT91" s="18">
        <f>IF(BT$5&gt;$G$4,0,SUMIFS(Fluxo!$O:$O,Fluxo!$U:$U,"&gt;"&amp;BS$5,Fluxo!$U:$U,"&lt;="&amp;BT$5,Fluxo!$D:$D,$D91,Fluxo!$E:$E,"&lt;&gt;"&amp;"PERMUTANTE"))</f>
        <v>0</v>
      </c>
      <c r="BU91" s="18">
        <f>IF(BU$5&gt;$G$4,0,SUMIFS(Fluxo!$O:$O,Fluxo!$U:$U,"&gt;"&amp;BT$5,Fluxo!$U:$U,"&lt;="&amp;BU$5,Fluxo!$D:$D,$D91,Fluxo!$E:$E,"&lt;&gt;"&amp;"PERMUTANTE"))</f>
        <v>0</v>
      </c>
      <c r="BV91" s="18">
        <f>IF(BV$5&gt;$G$4,0,SUMIFS(Fluxo!$O:$O,Fluxo!$U:$U,"&gt;"&amp;BU$5,Fluxo!$U:$U,"&lt;="&amp;BV$5,Fluxo!$D:$D,$D91,Fluxo!$E:$E,"&lt;&gt;"&amp;"PERMUTANTE"))</f>
        <v>0</v>
      </c>
      <c r="BW91" s="18">
        <f>IF(BW$5&gt;$G$4,0,SUMIFS(Fluxo!$O:$O,Fluxo!$U:$U,"&gt;"&amp;BV$5,Fluxo!$U:$U,"&lt;="&amp;BW$5,Fluxo!$D:$D,$D91,Fluxo!$E:$E,"&lt;&gt;"&amp;"PERMUTANTE"))</f>
        <v>0</v>
      </c>
      <c r="BX91" s="18">
        <f>IF(BX$5&gt;$G$4,0,SUMIFS(Fluxo!$O:$O,Fluxo!$U:$U,"&gt;"&amp;BW$5,Fluxo!$U:$U,"&lt;="&amp;BX$5,Fluxo!$D:$D,$D91,Fluxo!$E:$E,"&lt;&gt;"&amp;"PERMUTANTE"))</f>
        <v>0</v>
      </c>
      <c r="BY91" s="18">
        <f>IF(BY$5&gt;$G$4,0,SUMIFS(Fluxo!$O:$O,Fluxo!$U:$U,"&gt;"&amp;BX$5,Fluxo!$U:$U,"&lt;="&amp;BY$5,Fluxo!$D:$D,$D91,Fluxo!$E:$E,"&lt;&gt;"&amp;"PERMUTANTE"))</f>
        <v>0</v>
      </c>
      <c r="BZ91" s="18">
        <f>IF(BZ$5&gt;$G$4,0,SUMIFS(Fluxo!$O:$O,Fluxo!$U:$U,"&gt;"&amp;BY$5,Fluxo!$U:$U,"&lt;="&amp;BZ$5,Fluxo!$D:$D,$D91,Fluxo!$E:$E,"&lt;&gt;"&amp;"PERMUTANTE"))</f>
        <v>0</v>
      </c>
      <c r="CA91" s="18">
        <f>IF(CA$5&gt;$G$4,0,SUMIFS(Fluxo!$O:$O,Fluxo!$U:$U,"&gt;"&amp;BZ$5,Fluxo!$U:$U,"&lt;="&amp;CA$5,Fluxo!$D:$D,$D91,Fluxo!$E:$E,"&lt;&gt;"&amp;"PERMUTANTE"))</f>
        <v>0</v>
      </c>
      <c r="CB91" s="18">
        <f>IF(CB$5&gt;$G$4,0,SUMIFS(Fluxo!$O:$O,Fluxo!$U:$U,"&gt;"&amp;CA$5,Fluxo!$U:$U,"&lt;="&amp;CB$5,Fluxo!$D:$D,$D91,Fluxo!$E:$E,"&lt;&gt;"&amp;"PERMUTANTE"))</f>
        <v>0</v>
      </c>
      <c r="CC91" s="18">
        <f>IF(CC$5&gt;$G$4,0,SUMIFS(Fluxo!$O:$O,Fluxo!$U:$U,"&gt;"&amp;CB$5,Fluxo!$U:$U,"&lt;="&amp;CC$5,Fluxo!$D:$D,$D91,Fluxo!$E:$E,"&lt;&gt;"&amp;"PERMUTANTE"))</f>
        <v>0</v>
      </c>
      <c r="CD91" s="18">
        <f>IF(CD$5&gt;$G$4,0,SUMIFS(Fluxo!$O:$O,Fluxo!$U:$U,"&gt;"&amp;CC$5,Fluxo!$U:$U,"&lt;="&amp;CD$5,Fluxo!$D:$D,$D91,Fluxo!$E:$E,"&lt;&gt;"&amp;"PERMUTANTE"))</f>
        <v>0</v>
      </c>
      <c r="CE91" s="18">
        <f>IF(CE$5&gt;$G$4,0,SUMIFS(Fluxo!$O:$O,Fluxo!$U:$U,"&gt;"&amp;CD$5,Fluxo!$U:$U,"&lt;="&amp;CE$5,Fluxo!$D:$D,$D91,Fluxo!$E:$E,"&lt;&gt;"&amp;"PERMUTANTE"))</f>
        <v>0</v>
      </c>
      <c r="CF91" s="18">
        <f>IF(CF$5&gt;$G$4,0,SUMIFS(Fluxo!$O:$O,Fluxo!$U:$U,"&gt;"&amp;CE$5,Fluxo!$U:$U,"&lt;="&amp;CF$5,Fluxo!$D:$D,$D91,Fluxo!$E:$E,"&lt;&gt;"&amp;"PERMUTANTE"))</f>
        <v>0</v>
      </c>
      <c r="CG91" s="18">
        <f>IF(CG$5&gt;$G$4,0,SUMIFS(Fluxo!$O:$O,Fluxo!$U:$U,"&gt;"&amp;CF$5,Fluxo!$U:$U,"&lt;="&amp;CG$5,Fluxo!$D:$D,$D91,Fluxo!$E:$E,"&lt;&gt;"&amp;"PERMUTANTE"))</f>
        <v>0</v>
      </c>
      <c r="CH91" s="18">
        <f>IF(CH$5&gt;$G$4,0,SUMIFS(Fluxo!$O:$O,Fluxo!$U:$U,"&gt;"&amp;CG$5,Fluxo!$U:$U,"&lt;="&amp;CH$5,Fluxo!$D:$D,$D91,Fluxo!$E:$E,"&lt;&gt;"&amp;"PERMUTANTE"))</f>
        <v>0</v>
      </c>
      <c r="CI91" s="18">
        <f>IF(CI$5&gt;$G$4,0,SUMIFS(Fluxo!$O:$O,Fluxo!$U:$U,"&gt;"&amp;CH$5,Fluxo!$U:$U,"&lt;="&amp;CI$5,Fluxo!$D:$D,$D91,Fluxo!$E:$E,"&lt;&gt;"&amp;"PERMUTANTE"))</f>
        <v>0</v>
      </c>
      <c r="CJ91" s="18">
        <f>IF(CJ$5&gt;$G$4,0,SUMIFS(Fluxo!$O:$O,Fluxo!$U:$U,"&gt;"&amp;CI$5,Fluxo!$U:$U,"&lt;="&amp;CJ$5,Fluxo!$D:$D,$D91,Fluxo!$E:$E,"&lt;&gt;"&amp;"PERMUTANTE"))</f>
        <v>0</v>
      </c>
      <c r="CK91" s="18">
        <f>IF(CK$5&gt;$G$4,0,SUMIFS(Fluxo!$O:$O,Fluxo!$U:$U,"&gt;"&amp;CJ$5,Fluxo!$U:$U,"&lt;="&amp;CK$5,Fluxo!$D:$D,$D91,Fluxo!$E:$E,"&lt;&gt;"&amp;"PERMUTANTE"))</f>
        <v>0</v>
      </c>
      <c r="CL91" s="18">
        <f>IF(CL$5&gt;$G$4,0,SUMIFS(Fluxo!$O:$O,Fluxo!$U:$U,"&gt;"&amp;CK$5,Fluxo!$U:$U,"&lt;="&amp;CL$5,Fluxo!$D:$D,$D91,Fluxo!$E:$E,"&lt;&gt;"&amp;"PERMUTANTE"))</f>
        <v>0</v>
      </c>
      <c r="CM91" s="18">
        <f>IF(CM$5&gt;$G$4,0,SUMIFS(Fluxo!$O:$O,Fluxo!$U:$U,"&gt;"&amp;CL$5,Fluxo!$U:$U,"&lt;="&amp;CM$5,Fluxo!$D:$D,$D91,Fluxo!$E:$E,"&lt;&gt;"&amp;"PERMUTANTE"))</f>
        <v>0</v>
      </c>
      <c r="CN91" s="18">
        <f>IF(CN$5&gt;$G$4,0,SUMIFS(Fluxo!$O:$O,Fluxo!$U:$U,"&gt;"&amp;CM$5,Fluxo!$U:$U,"&lt;="&amp;CN$5,Fluxo!$D:$D,$D91,Fluxo!$E:$E,"&lt;&gt;"&amp;"PERMUTANTE"))</f>
        <v>0</v>
      </c>
      <c r="CO91" s="18">
        <f>IF(CO$5&gt;$G$4,0,SUMIFS(Fluxo!$O:$O,Fluxo!$U:$U,"&gt;"&amp;CN$5,Fluxo!$U:$U,"&lt;="&amp;CO$5,Fluxo!$D:$D,$D91,Fluxo!$E:$E,"&lt;&gt;"&amp;"PERMUTANTE"))</f>
        <v>0</v>
      </c>
      <c r="CP91" s="18">
        <f>IF(CP$5&gt;$G$4,0,SUMIFS(Fluxo!$O:$O,Fluxo!$U:$U,"&gt;"&amp;CO$5,Fluxo!$U:$U,"&lt;="&amp;CP$5,Fluxo!$D:$D,$D91,Fluxo!$E:$E,"&lt;&gt;"&amp;"PERMUTANTE"))</f>
        <v>0</v>
      </c>
      <c r="CQ91" s="18">
        <f>IF(CQ$5&gt;$G$4,0,SUMIFS(Fluxo!$O:$O,Fluxo!$U:$U,"&gt;"&amp;CP$5,Fluxo!$U:$U,"&lt;="&amp;CQ$5,Fluxo!$D:$D,$D91,Fluxo!$E:$E,"&lt;&gt;"&amp;"PERMUTANTE"))</f>
        <v>0</v>
      </c>
      <c r="CR91" s="18">
        <f>IF(CR$5&gt;$G$4,0,SUMIFS(Fluxo!$O:$O,Fluxo!$U:$U,"&gt;"&amp;CQ$5,Fluxo!$U:$U,"&lt;="&amp;CR$5,Fluxo!$D:$D,$D91,Fluxo!$E:$E,"&lt;&gt;"&amp;"PERMUTANTE"))</f>
        <v>0</v>
      </c>
      <c r="CS91" s="18">
        <f>IF(CS$5&gt;$G$4,0,SUMIFS(Fluxo!$O:$O,Fluxo!$U:$U,"&gt;"&amp;CR$5,Fluxo!$U:$U,"&lt;="&amp;CS$5,Fluxo!$D:$D,$D91,Fluxo!$E:$E,"&lt;&gt;"&amp;"PERMUTANTE"))</f>
        <v>0</v>
      </c>
      <c r="CT91" s="18">
        <f>IF(CT$5&gt;$G$4,0,SUMIFS(Fluxo!$O:$O,Fluxo!$U:$U,"&gt;"&amp;CS$5,Fluxo!$U:$U,"&lt;="&amp;CT$5,Fluxo!$D:$D,$D91,Fluxo!$E:$E,"&lt;&gt;"&amp;"PERMUTANTE"))</f>
        <v>0</v>
      </c>
      <c r="CU91" s="18">
        <f>IF(CU$5&gt;$G$4,0,SUMIFS(Fluxo!$O:$O,Fluxo!$U:$U,"&gt;"&amp;CT$5,Fluxo!$U:$U,"&lt;="&amp;CU$5,Fluxo!$D:$D,$D91,Fluxo!$E:$E,"&lt;&gt;"&amp;"PERMUTANTE"))</f>
        <v>0</v>
      </c>
      <c r="CV91" s="18">
        <f>IF(CV$5&gt;$G$4,0,SUMIFS(Fluxo!$O:$O,Fluxo!$U:$U,"&gt;"&amp;CU$5,Fluxo!$U:$U,"&lt;="&amp;CV$5,Fluxo!$D:$D,$D91,Fluxo!$E:$E,"&lt;&gt;"&amp;"PERMUTANTE"))</f>
        <v>0</v>
      </c>
      <c r="CW91" s="18">
        <f>IF(CW$5&gt;$G$4,0,SUMIFS(Fluxo!$O:$O,Fluxo!$U:$U,"&gt;"&amp;CV$5,Fluxo!$U:$U,"&lt;="&amp;CW$5,Fluxo!$D:$D,$D91,Fluxo!$E:$E,"&lt;&gt;"&amp;"PERMUTANTE"))</f>
        <v>0</v>
      </c>
      <c r="CX91" s="18">
        <f>IF(CX$5&gt;$G$4,0,SUMIFS(Fluxo!$O:$O,Fluxo!$U:$U,"&gt;"&amp;CW$5,Fluxo!$U:$U,"&lt;="&amp;CX$5,Fluxo!$D:$D,$D91,Fluxo!$E:$E,"&lt;&gt;"&amp;"PERMUTANTE"))</f>
        <v>0</v>
      </c>
      <c r="CY91" s="18">
        <f>IF(CY$5&gt;$G$4,0,SUMIFS(Fluxo!$O:$O,Fluxo!$U:$U,"&gt;"&amp;CX$5,Fluxo!$U:$U,"&lt;="&amp;CY$5,Fluxo!$D:$D,$D91,Fluxo!$E:$E,"&lt;&gt;"&amp;"PERMUTANTE"))</f>
        <v>0</v>
      </c>
      <c r="CZ91" s="18">
        <f>IF(CZ$5&gt;$G$4,0,SUMIFS(Fluxo!$O:$O,Fluxo!$U:$U,"&gt;"&amp;CY$5,Fluxo!$U:$U,"&lt;="&amp;CZ$5,Fluxo!$D:$D,$D91,Fluxo!$E:$E,"&lt;&gt;"&amp;"PERMUTANTE"))</f>
        <v>0</v>
      </c>
      <c r="DA91" s="18">
        <f>IF(DA$5&gt;$G$4,0,SUMIFS(Fluxo!$O:$O,Fluxo!$U:$U,"&gt;"&amp;CZ$5,Fluxo!$U:$U,"&lt;="&amp;DA$5,Fluxo!$D:$D,$D91,Fluxo!$E:$E,"&lt;&gt;"&amp;"PERMUTANTE"))</f>
        <v>0</v>
      </c>
      <c r="DB91" s="18">
        <f>IF(DB$5&gt;$G$4,0,SUMIFS(Fluxo!$O:$O,Fluxo!$U:$U,"&gt;"&amp;DA$5,Fluxo!$U:$U,"&lt;="&amp;DB$5,Fluxo!$D:$D,$D91,Fluxo!$E:$E,"&lt;&gt;"&amp;"PERMUTANTE"))</f>
        <v>0</v>
      </c>
      <c r="DC91" s="18">
        <f>IF(DC$5&gt;$G$4,0,SUMIFS(Fluxo!$O:$O,Fluxo!$U:$U,"&gt;"&amp;DB$5,Fluxo!$U:$U,"&lt;="&amp;DC$5,Fluxo!$D:$D,$D91,Fluxo!$E:$E,"&lt;&gt;"&amp;"PERMUTANTE"))</f>
        <v>0</v>
      </c>
      <c r="DD91" s="18">
        <f>IF(DD$5&gt;$G$4,0,SUMIFS(Fluxo!$O:$O,Fluxo!$U:$U,"&gt;"&amp;DC$5,Fluxo!$U:$U,"&lt;="&amp;DD$5,Fluxo!$D:$D,$D91,Fluxo!$E:$E,"&lt;&gt;"&amp;"PERMUTANTE"))</f>
        <v>0</v>
      </c>
      <c r="DE91" s="18">
        <f>IF(DE$5&gt;$G$4,0,SUMIFS(Fluxo!$O:$O,Fluxo!$U:$U,"&gt;"&amp;DD$5,Fluxo!$U:$U,"&lt;="&amp;DE$5,Fluxo!$D:$D,$D91,Fluxo!$E:$E,"&lt;&gt;"&amp;"PERMUTANTE"))</f>
        <v>0</v>
      </c>
      <c r="DF91" s="18">
        <f>IF(DF$5&gt;$G$4,0,SUMIFS(Fluxo!$O:$O,Fluxo!$U:$U,"&gt;"&amp;DE$5,Fluxo!$U:$U,"&lt;="&amp;DF$5,Fluxo!$D:$D,$D91,Fluxo!$E:$E,"&lt;&gt;"&amp;"PERMUTANTE"))</f>
        <v>0</v>
      </c>
      <c r="DG91" s="18">
        <f>IF(DG$5&gt;$G$4,0,SUMIFS(Fluxo!$O:$O,Fluxo!$U:$U,"&gt;"&amp;DF$5,Fluxo!$U:$U,"&lt;="&amp;DG$5,Fluxo!$D:$D,$D91,Fluxo!$E:$E,"&lt;&gt;"&amp;"PERMUTANTE"))</f>
        <v>0</v>
      </c>
      <c r="DH91" s="18">
        <f>IF(DH$5&gt;$G$4,0,SUMIFS(Fluxo!$O:$O,Fluxo!$U:$U,"&gt;"&amp;DG$5,Fluxo!$U:$U,"&lt;="&amp;DH$5,Fluxo!$D:$D,$D91,Fluxo!$E:$E,"&lt;&gt;"&amp;"PERMUTANTE"))</f>
        <v>0</v>
      </c>
      <c r="DI91" s="18">
        <f>IF(DI$5&gt;$G$4,0,SUMIFS(Fluxo!$O:$O,Fluxo!$U:$U,"&gt;"&amp;DH$5,Fluxo!$U:$U,"&lt;="&amp;DI$5,Fluxo!$D:$D,$D91,Fluxo!$E:$E,"&lt;&gt;"&amp;"PERMUTANTE"))</f>
        <v>0</v>
      </c>
      <c r="DJ91" s="18">
        <f>IF(DJ$5&gt;$G$4,0,SUMIFS(Fluxo!$O:$O,Fluxo!$U:$U,"&gt;"&amp;DI$5,Fluxo!$U:$U,"&lt;="&amp;DJ$5,Fluxo!$D:$D,$D91,Fluxo!$E:$E,"&lt;&gt;"&amp;"PERMUTANTE"))</f>
        <v>0</v>
      </c>
      <c r="DK91" s="18">
        <f>IF(DK$5&gt;$G$4,0,SUMIFS(Fluxo!$O:$O,Fluxo!$U:$U,"&gt;"&amp;DJ$5,Fluxo!$U:$U,"&lt;="&amp;DK$5,Fluxo!$D:$D,$D91,Fluxo!$E:$E,"&lt;&gt;"&amp;"PERMUTANTE"))</f>
        <v>0</v>
      </c>
      <c r="DL91" s="18">
        <f>IF(DL$5&gt;$G$4,0,SUMIFS(Fluxo!$O:$O,Fluxo!$U:$U,"&gt;"&amp;DK$5,Fluxo!$U:$U,"&lt;="&amp;DL$5,Fluxo!$D:$D,$D91,Fluxo!$E:$E,"&lt;&gt;"&amp;"PERMUTANTE"))</f>
        <v>0</v>
      </c>
      <c r="DM91" s="18">
        <f>IF(DM$5&gt;$G$4,0,SUMIFS(Fluxo!$O:$O,Fluxo!$U:$U,"&gt;"&amp;DL$5,Fluxo!$U:$U,"&lt;="&amp;DM$5,Fluxo!$D:$D,$D91,Fluxo!$E:$E,"&lt;&gt;"&amp;"PERMUTANTE"))</f>
        <v>0</v>
      </c>
      <c r="DN91" s="18">
        <f>IF(DN$5&gt;$G$4,0,SUMIFS(Fluxo!$O:$O,Fluxo!$U:$U,"&gt;"&amp;DM$5,Fluxo!$U:$U,"&lt;="&amp;DN$5,Fluxo!$D:$D,$D91,Fluxo!$E:$E,"&lt;&gt;"&amp;"PERMUTANTE"))</f>
        <v>0</v>
      </c>
      <c r="DO91" s="18">
        <f>IF(DO$5&gt;$G$4,0,SUMIFS(Fluxo!$O:$O,Fluxo!$U:$U,"&gt;"&amp;DN$5,Fluxo!$U:$U,"&lt;="&amp;DO$5,Fluxo!$D:$D,$D91,Fluxo!$E:$E,"&lt;&gt;"&amp;"PERMUTANTE"))</f>
        <v>0</v>
      </c>
      <c r="DP91" s="18">
        <f>IF(DP$5&gt;$G$4,0,SUMIFS(Fluxo!$O:$O,Fluxo!$U:$U,"&gt;"&amp;DO$5,Fluxo!$U:$U,"&lt;="&amp;DP$5,Fluxo!$D:$D,$D91,Fluxo!$E:$E,"&lt;&gt;"&amp;"PERMUTANTE"))</f>
        <v>0</v>
      </c>
      <c r="DQ91" s="18">
        <f>IF(DQ$5&gt;$G$4,0,SUMIFS(Fluxo!$O:$O,Fluxo!$U:$U,"&gt;"&amp;DP$5,Fluxo!$U:$U,"&lt;="&amp;DQ$5,Fluxo!$D:$D,$D91,Fluxo!$E:$E,"&lt;&gt;"&amp;"PERMUTANTE"))</f>
        <v>0</v>
      </c>
      <c r="DR91" s="18">
        <f>IF(DR$5&gt;$G$4,0,SUMIFS(Fluxo!$O:$O,Fluxo!$U:$U,"&gt;"&amp;DQ$5,Fluxo!$U:$U,"&lt;="&amp;DR$5,Fluxo!$D:$D,$D91,Fluxo!$E:$E,"&lt;&gt;"&amp;"PERMUTANTE"))</f>
        <v>0</v>
      </c>
      <c r="DS91" s="18">
        <f>IF(DS$5&gt;$G$4,0,SUMIFS(Fluxo!$O:$O,Fluxo!$U:$U,"&gt;"&amp;DR$5,Fluxo!$U:$U,"&lt;="&amp;DS$5,Fluxo!$D:$D,$D91,Fluxo!$E:$E,"&lt;&gt;"&amp;"PERMUTANTE"))</f>
        <v>0</v>
      </c>
      <c r="DT91" s="18">
        <f>IF(DT$5&gt;$G$4,0,SUMIFS(Fluxo!$O:$O,Fluxo!$U:$U,"&gt;"&amp;DS$5,Fluxo!$U:$U,"&lt;="&amp;DT$5,Fluxo!$D:$D,$D91,Fluxo!$E:$E,"&lt;&gt;"&amp;"PERMUTANTE"))</f>
        <v>0</v>
      </c>
      <c r="DU91" s="18">
        <f>IF(DU$5&gt;$G$4,0,SUMIFS(Fluxo!$O:$O,Fluxo!$U:$U,"&gt;"&amp;DT$5,Fluxo!$U:$U,"&lt;="&amp;DU$5,Fluxo!$D:$D,$D91,Fluxo!$E:$E,"&lt;&gt;"&amp;"PERMUTANTE"))</f>
        <v>0</v>
      </c>
      <c r="DV91" s="18">
        <f>IF(DV$5&gt;$G$4,0,SUMIFS(Fluxo!$O:$O,Fluxo!$U:$U,"&gt;"&amp;DU$5,Fluxo!$U:$U,"&lt;="&amp;DV$5,Fluxo!$D:$D,$D91,Fluxo!$E:$E,"&lt;&gt;"&amp;"PERMUTANTE"))</f>
        <v>0</v>
      </c>
      <c r="DW91" s="18">
        <f>IF(DW$5&gt;$G$4,0,SUMIFS(Fluxo!$O:$O,Fluxo!$U:$U,"&gt;"&amp;DV$5,Fluxo!$U:$U,"&lt;="&amp;DW$5,Fluxo!$D:$D,$D91,Fluxo!$E:$E,"&lt;&gt;"&amp;"PERMUTANTE"))</f>
        <v>0</v>
      </c>
      <c r="DX91" s="18">
        <f>IF(DX$5&gt;$G$4,0,SUMIFS(Fluxo!$O:$O,Fluxo!$U:$U,"&gt;"&amp;DW$5,Fluxo!$U:$U,"&lt;="&amp;DX$5,Fluxo!$D:$D,$D91,Fluxo!$E:$E,"&lt;&gt;"&amp;"PERMUTANTE"))</f>
        <v>0</v>
      </c>
      <c r="DY91" s="18">
        <f>IF(DY$5&gt;$G$4,0,SUMIFS(Fluxo!$O:$O,Fluxo!$U:$U,"&gt;"&amp;DX$5,Fluxo!$U:$U,"&lt;="&amp;DY$5,Fluxo!$D:$D,$D91,Fluxo!$E:$E,"&lt;&gt;"&amp;"PERMUTANTE"))</f>
        <v>0</v>
      </c>
      <c r="DZ91" s="18">
        <f>IF(DZ$5&gt;$G$4,0,SUMIFS(Fluxo!$O:$O,Fluxo!$U:$U,"&gt;"&amp;DY$5,Fluxo!$U:$U,"&lt;="&amp;DZ$5,Fluxo!$D:$D,$D91,Fluxo!$E:$E,"&lt;&gt;"&amp;"PERMUTANTE"))</f>
        <v>0</v>
      </c>
      <c r="EA91" s="18">
        <f>IF(EA$5&gt;$G$4,0,SUMIFS(Fluxo!$O:$O,Fluxo!$U:$U,"&gt;"&amp;DZ$5,Fluxo!$U:$U,"&lt;="&amp;EA$5,Fluxo!$D:$D,$D91,Fluxo!$E:$E,"&lt;&gt;"&amp;"PERMUTANTE"))</f>
        <v>0</v>
      </c>
      <c r="EB91" s="18">
        <f>IF(EB$5&gt;$G$4,0,SUMIFS(Fluxo!$O:$O,Fluxo!$U:$U,"&gt;"&amp;EA$5,Fluxo!$U:$U,"&lt;="&amp;EB$5,Fluxo!$D:$D,$D91,Fluxo!$E:$E,"&lt;&gt;"&amp;"PERMUTANTE"))</f>
        <v>0</v>
      </c>
      <c r="EC91" s="18">
        <f>IF(EC$5&gt;$G$4,0,SUMIFS(Fluxo!$O:$O,Fluxo!$U:$U,"&gt;"&amp;EB$5,Fluxo!$U:$U,"&lt;="&amp;EC$5,Fluxo!$D:$D,$D91,Fluxo!$E:$E,"&lt;&gt;"&amp;"PERMUTANTE"))</f>
        <v>0</v>
      </c>
      <c r="ED91" s="18">
        <f>IF(ED$5&gt;$G$4,0,SUMIFS(Fluxo!$O:$O,Fluxo!$U:$U,"&gt;"&amp;EC$5,Fluxo!$U:$U,"&lt;="&amp;ED$5,Fluxo!$D:$D,$D91,Fluxo!$E:$E,"&lt;&gt;"&amp;"PERMUTANTE"))</f>
        <v>0</v>
      </c>
      <c r="EE91" s="18">
        <f>IF(EE$5&gt;$G$4,0,SUMIFS(Fluxo!$O:$O,Fluxo!$U:$U,"&gt;"&amp;ED$5,Fluxo!$U:$U,"&lt;="&amp;EE$5,Fluxo!$D:$D,$D91,Fluxo!$E:$E,"&lt;&gt;"&amp;"PERMUTANTE"))</f>
        <v>0</v>
      </c>
      <c r="EF91" s="18">
        <f>IF(EF$5&gt;$G$4,0,SUMIFS(Fluxo!$O:$O,Fluxo!$U:$U,"&gt;"&amp;EE$5,Fluxo!$U:$U,"&lt;="&amp;EF$5,Fluxo!$D:$D,$D91,Fluxo!$E:$E,"&lt;&gt;"&amp;"PERMUTANTE"))</f>
        <v>0</v>
      </c>
      <c r="EG91" s="18">
        <f>IF(EG$5&gt;$G$4,0,SUMIFS(Fluxo!$O:$O,Fluxo!$U:$U,"&gt;"&amp;EF$5,Fluxo!$U:$U,"&lt;="&amp;EG$5,Fluxo!$D:$D,$D91,Fluxo!$E:$E,"&lt;&gt;"&amp;"PERMUTANTE"))</f>
        <v>0</v>
      </c>
      <c r="EH91" s="18">
        <f>IF(EH$5&gt;$G$4,0,SUMIFS(Fluxo!$O:$O,Fluxo!$U:$U,"&gt;"&amp;EG$5,Fluxo!$U:$U,"&lt;="&amp;EH$5,Fluxo!$D:$D,$D91,Fluxo!$E:$E,"&lt;&gt;"&amp;"PERMUTANTE"))</f>
        <v>0</v>
      </c>
      <c r="EI91" s="18">
        <f>IF(EI$5&gt;$G$4,0,SUMIFS(Fluxo!$O:$O,Fluxo!$U:$U,"&gt;"&amp;EH$5,Fluxo!$U:$U,"&lt;="&amp;EI$5,Fluxo!$D:$D,$D91,Fluxo!$E:$E,"&lt;&gt;"&amp;"PERMUTANTE"))</f>
        <v>0</v>
      </c>
      <c r="EJ91" s="18">
        <f>IF(EJ$5&gt;$G$4,0,SUMIFS(Fluxo!$O:$O,Fluxo!$U:$U,"&gt;"&amp;EI$5,Fluxo!$U:$U,"&lt;="&amp;EJ$5,Fluxo!$D:$D,$D91,Fluxo!$E:$E,"&lt;&gt;"&amp;"PERMUTANTE"))</f>
        <v>0</v>
      </c>
      <c r="EK91" s="18">
        <f>IF(EK$5&gt;$G$4,0,SUMIFS(Fluxo!$O:$O,Fluxo!$U:$U,"&gt;"&amp;EJ$5,Fluxo!$U:$U,"&lt;="&amp;EK$5,Fluxo!$D:$D,$D91,Fluxo!$E:$E,"&lt;&gt;"&amp;"PERMUTANTE"))</f>
        <v>0</v>
      </c>
      <c r="EL91" s="18">
        <f>IF(EL$5&gt;$G$4,0,SUMIFS(Fluxo!$O:$O,Fluxo!$U:$U,"&gt;"&amp;EK$5,Fluxo!$U:$U,"&lt;="&amp;EL$5,Fluxo!$D:$D,$D91,Fluxo!$E:$E,"&lt;&gt;"&amp;"PERMUTANTE"))</f>
        <v>0</v>
      </c>
      <c r="EM91" s="18">
        <f>IF(EM$5&gt;$G$4,0,SUMIFS(Fluxo!$O:$O,Fluxo!$U:$U,"&gt;"&amp;EL$5,Fluxo!$U:$U,"&lt;="&amp;EM$5,Fluxo!$D:$D,$D91,Fluxo!$E:$E,"&lt;&gt;"&amp;"PERMUTANTE"))</f>
        <v>0</v>
      </c>
      <c r="EN91" s="18">
        <f>IF(EN$5&gt;$G$4,0,SUMIFS(Fluxo!$O:$O,Fluxo!$U:$U,"&gt;"&amp;EM$5,Fluxo!$U:$U,"&lt;="&amp;EN$5,Fluxo!$D:$D,$D91,Fluxo!$E:$E,"&lt;&gt;"&amp;"PERMUTANTE"))</f>
        <v>0</v>
      </c>
      <c r="EO91" s="18">
        <f>IF(EO$5&gt;$G$4,0,SUMIFS(Fluxo!$O:$O,Fluxo!$U:$U,"&gt;"&amp;EN$5,Fluxo!$U:$U,"&lt;="&amp;EO$5,Fluxo!$D:$D,$D91,Fluxo!$E:$E,"&lt;&gt;"&amp;"PERMUTANTE"))</f>
        <v>0</v>
      </c>
      <c r="EP91" s="18">
        <f>IF(EP$5&gt;$G$4,0,SUMIFS(Fluxo!$O:$O,Fluxo!$U:$U,"&gt;"&amp;EO$5,Fluxo!$U:$U,"&lt;="&amp;EP$5,Fluxo!$D:$D,$D91,Fluxo!$E:$E,"&lt;&gt;"&amp;"PERMUTANTE"))</f>
        <v>0</v>
      </c>
      <c r="EQ91" s="18">
        <f>IF(EQ$5&gt;$G$4,0,SUMIFS(Fluxo!$O:$O,Fluxo!$U:$U,"&gt;"&amp;EP$5,Fluxo!$U:$U,"&lt;="&amp;EQ$5,Fluxo!$D:$D,$D91,Fluxo!$E:$E,"&lt;&gt;"&amp;"PERMUTANTE"))</f>
        <v>0</v>
      </c>
      <c r="ER91" s="18">
        <f>IF(ER$5&gt;$G$4,0,SUMIFS(Fluxo!$O:$O,Fluxo!$U:$U,"&gt;"&amp;EQ$5,Fluxo!$U:$U,"&lt;="&amp;ER$5,Fluxo!$D:$D,$D91,Fluxo!$E:$E,"&lt;&gt;"&amp;"PERMUTANTE"))</f>
        <v>0</v>
      </c>
      <c r="ES91" s="18">
        <f>IF(ES$5&gt;$G$4,0,SUMIFS(Fluxo!$O:$O,Fluxo!$U:$U,"&gt;"&amp;ER$5,Fluxo!$U:$U,"&lt;="&amp;ES$5,Fluxo!$D:$D,$D91,Fluxo!$E:$E,"&lt;&gt;"&amp;"PERMUTANTE"))</f>
        <v>0</v>
      </c>
      <c r="ET91" s="18">
        <f>IF(ET$5&gt;$G$4,0,SUMIFS(Fluxo!$O:$O,Fluxo!$U:$U,"&gt;"&amp;ES$5,Fluxo!$U:$U,"&lt;="&amp;ET$5,Fluxo!$D:$D,$D91,Fluxo!$E:$E,"&lt;&gt;"&amp;"PERMUTANTE"))</f>
        <v>0</v>
      </c>
      <c r="EU91" s="18">
        <f>IF(EU$5&gt;$G$4,0,SUMIFS(Fluxo!$O:$O,Fluxo!$U:$U,"&gt;"&amp;ET$5,Fluxo!$U:$U,"&lt;="&amp;EU$5,Fluxo!$D:$D,$D91,Fluxo!$E:$E,"&lt;&gt;"&amp;"PERMUTANTE"))</f>
        <v>0</v>
      </c>
      <c r="EV91" s="18">
        <f>IF(EV$5&gt;$G$4,0,SUMIFS(Fluxo!$O:$O,Fluxo!$U:$U,"&gt;"&amp;EU$5,Fluxo!$U:$U,"&lt;="&amp;EV$5,Fluxo!$D:$D,$D91,Fluxo!$E:$E,"&lt;&gt;"&amp;"PERMUTANTE"))</f>
        <v>0</v>
      </c>
      <c r="EW91" s="18">
        <f>IF(EW$5&gt;$G$4,0,SUMIFS(Fluxo!$O:$O,Fluxo!$U:$U,"&gt;"&amp;EV$5,Fluxo!$U:$U,"&lt;="&amp;EW$5,Fluxo!$D:$D,$D91,Fluxo!$E:$E,"&lt;&gt;"&amp;"PERMUTANTE"))</f>
        <v>0</v>
      </c>
      <c r="EX91" s="18">
        <f>IF(EX$5&gt;$G$4,0,SUMIFS(Fluxo!$O:$O,Fluxo!$U:$U,"&gt;"&amp;EW$5,Fluxo!$U:$U,"&lt;="&amp;EX$5,Fluxo!$D:$D,$D91,Fluxo!$E:$E,"&lt;&gt;"&amp;"PERMUTANTE"))</f>
        <v>0</v>
      </c>
      <c r="EY91" s="18">
        <f>IF(EY$5&gt;$G$4,0,SUMIFS(Fluxo!$O:$O,Fluxo!$U:$U,"&gt;"&amp;EX$5,Fluxo!$U:$U,"&lt;="&amp;EY$5,Fluxo!$D:$D,$D91,Fluxo!$E:$E,"&lt;&gt;"&amp;"PERMUTANTE"))</f>
        <v>0</v>
      </c>
      <c r="EZ91" s="18">
        <f>IF(EZ$5&gt;$G$4,0,SUMIFS(Fluxo!$O:$O,Fluxo!$U:$U,"&gt;"&amp;EY$5,Fluxo!$U:$U,"&lt;="&amp;EZ$5,Fluxo!$D:$D,$D91,Fluxo!$E:$E,"&lt;&gt;"&amp;"PERMUTANTE"))</f>
        <v>0</v>
      </c>
      <c r="FA91" s="18">
        <f>IF(FA$5&gt;$G$4,0,SUMIFS(Fluxo!$O:$O,Fluxo!$U:$U,"&gt;"&amp;EZ$5,Fluxo!$U:$U,"&lt;="&amp;FA$5,Fluxo!$D:$D,$D91,Fluxo!$E:$E,"&lt;&gt;"&amp;"PERMUTANTE"))</f>
        <v>0</v>
      </c>
      <c r="FB91" s="18">
        <f>IF(FB$5&gt;$G$4,0,SUMIFS(Fluxo!$O:$O,Fluxo!$U:$U,"&gt;"&amp;FA$5,Fluxo!$U:$U,"&lt;="&amp;FB$5,Fluxo!$D:$D,$D91,Fluxo!$E:$E,"&lt;&gt;"&amp;"PERMUTANTE"))</f>
        <v>0</v>
      </c>
      <c r="FC91" s="18">
        <f>IF(FC$5&gt;$G$4,0,SUMIFS(Fluxo!$O:$O,Fluxo!$U:$U,"&gt;"&amp;FB$5,Fluxo!$U:$U,"&lt;="&amp;FC$5,Fluxo!$D:$D,$D91,Fluxo!$E:$E,"&lt;&gt;"&amp;"PERMUTANTE"))</f>
        <v>0</v>
      </c>
      <c r="FD91" s="18">
        <f>IF(FD$5&gt;$G$4,0,SUMIFS(Fluxo!$O:$O,Fluxo!$U:$U,"&gt;"&amp;FC$5,Fluxo!$U:$U,"&lt;="&amp;FD$5,Fluxo!$D:$D,$D91,Fluxo!$E:$E,"&lt;&gt;"&amp;"PERMUTANTE"))</f>
        <v>0</v>
      </c>
      <c r="FE91" s="18">
        <f>IF(FE$5&gt;$G$4,0,SUMIFS(Fluxo!$O:$O,Fluxo!$U:$U,"&gt;"&amp;FD$5,Fluxo!$U:$U,"&lt;="&amp;FE$5,Fluxo!$D:$D,$D91,Fluxo!$E:$E,"&lt;&gt;"&amp;"PERMUTANTE"))</f>
        <v>0</v>
      </c>
      <c r="FF91" s="18">
        <f>IF(FF$5&gt;$G$4,0,SUMIFS(Fluxo!$O:$O,Fluxo!$U:$U,"&gt;"&amp;FE$5,Fluxo!$U:$U,"&lt;="&amp;FF$5,Fluxo!$D:$D,$D91,Fluxo!$E:$E,"&lt;&gt;"&amp;"PERMUTANTE"))</f>
        <v>0</v>
      </c>
      <c r="FG91" s="18">
        <f>IF(FG$5&gt;$G$4,0,SUMIFS(Fluxo!$O:$O,Fluxo!$U:$U,"&gt;"&amp;FF$5,Fluxo!$U:$U,"&lt;="&amp;FG$5,Fluxo!$D:$D,$D91,Fluxo!$E:$E,"&lt;&gt;"&amp;"PERMUTANTE"))</f>
        <v>0</v>
      </c>
      <c r="FH91" s="18">
        <f>IF(FH$5&gt;$G$4,0,SUMIFS(Fluxo!$O:$O,Fluxo!$U:$U,"&gt;"&amp;FG$5,Fluxo!$U:$U,"&lt;="&amp;FH$5,Fluxo!$D:$D,$D91,Fluxo!$E:$E,"&lt;&gt;"&amp;"PERMUTANTE"))</f>
        <v>0</v>
      </c>
      <c r="FI91" s="18">
        <f>IF(FI$5&gt;$G$4,0,SUMIFS(Fluxo!$O:$O,Fluxo!$U:$U,"&gt;"&amp;FH$5,Fluxo!$U:$U,"&lt;="&amp;FI$5,Fluxo!$D:$D,$D91,Fluxo!$E:$E,"&lt;&gt;"&amp;"PERMUTANTE"))</f>
        <v>0</v>
      </c>
      <c r="FJ91" s="18">
        <f>IF(FJ$5&gt;$G$4,0,SUMIFS(Fluxo!$O:$O,Fluxo!$U:$U,"&gt;"&amp;FI$5,Fluxo!$U:$U,"&lt;="&amp;FJ$5,Fluxo!$D:$D,$D91,Fluxo!$E:$E,"&lt;&gt;"&amp;"PERMUTANTE"))</f>
        <v>0</v>
      </c>
      <c r="FK91" s="18">
        <f>IF(FK$5&gt;$G$4,0,SUMIFS(Fluxo!$O:$O,Fluxo!$U:$U,"&gt;"&amp;FJ$5,Fluxo!$U:$U,"&lt;="&amp;FK$5,Fluxo!$D:$D,$D91,Fluxo!$E:$E,"&lt;&gt;"&amp;"PERMUTANTE"))</f>
        <v>0</v>
      </c>
      <c r="FL91" s="18">
        <f>IF(FL$5&gt;$G$4,0,SUMIFS(Fluxo!$O:$O,Fluxo!$U:$U,"&gt;"&amp;FK$5,Fluxo!$U:$U,"&lt;="&amp;FL$5,Fluxo!$D:$D,$D91,Fluxo!$E:$E,"&lt;&gt;"&amp;"PERMUTANTE"))</f>
        <v>0</v>
      </c>
      <c r="FM91" s="18">
        <f>IF(FM$5&gt;$G$4,0,SUMIFS(Fluxo!$O:$O,Fluxo!$U:$U,"&gt;"&amp;FL$5,Fluxo!$U:$U,"&lt;="&amp;FM$5,Fluxo!$D:$D,$D91,Fluxo!$E:$E,"&lt;&gt;"&amp;"PERMUTANTE"))</f>
        <v>0</v>
      </c>
      <c r="FN91" s="18">
        <f>IF(FN$5&gt;$G$4,0,SUMIFS(Fluxo!$O:$O,Fluxo!$U:$U,"&gt;"&amp;FM$5,Fluxo!$U:$U,"&lt;="&amp;FN$5,Fluxo!$D:$D,$D91,Fluxo!$E:$E,"&lt;&gt;"&amp;"PERMUTANTE"))</f>
        <v>0</v>
      </c>
      <c r="FO91" s="18">
        <f>IF(FO$5&gt;$G$4,0,SUMIFS(Fluxo!$O:$O,Fluxo!$U:$U,"&gt;"&amp;FN$5,Fluxo!$U:$U,"&lt;="&amp;FO$5,Fluxo!$D:$D,$D91,Fluxo!$E:$E,"&lt;&gt;"&amp;"PERMUTANTE"))</f>
        <v>0</v>
      </c>
      <c r="FP91" s="18">
        <f>IF(FP$5&gt;$G$4,0,SUMIFS(Fluxo!$O:$O,Fluxo!$U:$U,"&gt;"&amp;FO$5,Fluxo!$U:$U,"&lt;="&amp;FP$5,Fluxo!$D:$D,$D91,Fluxo!$E:$E,"&lt;&gt;"&amp;"PERMUTANTE"))</f>
        <v>0</v>
      </c>
      <c r="FQ91" s="18">
        <f>IF(FQ$5&gt;$G$4,0,SUMIFS(Fluxo!$O:$O,Fluxo!$U:$U,"&gt;"&amp;FP$5,Fluxo!$U:$U,"&lt;="&amp;FQ$5,Fluxo!$D:$D,$D91,Fluxo!$E:$E,"&lt;&gt;"&amp;"PERMUTANTE"))</f>
        <v>0</v>
      </c>
      <c r="FR91" s="18">
        <f>IF(FR$5&gt;$G$4,0,SUMIFS(Fluxo!$O:$O,Fluxo!$U:$U,"&gt;"&amp;FQ$5,Fluxo!$U:$U,"&lt;="&amp;FR$5,Fluxo!$D:$D,$D91,Fluxo!$E:$E,"&lt;&gt;"&amp;"PERMUTANTE"))</f>
        <v>0</v>
      </c>
      <c r="FS91" s="18">
        <f>IF(FS$5&gt;$G$4,0,SUMIFS(Fluxo!$O:$O,Fluxo!$U:$U,"&gt;"&amp;FR$5,Fluxo!$U:$U,"&lt;="&amp;FS$5,Fluxo!$D:$D,$D91,Fluxo!$E:$E,"&lt;&gt;"&amp;"PERMUTANTE"))</f>
        <v>0</v>
      </c>
      <c r="FT91" s="18">
        <f>IF(FT$5&gt;$G$4,0,SUMIFS(Fluxo!$O:$O,Fluxo!$U:$U,"&gt;"&amp;FS$5,Fluxo!$U:$U,"&lt;="&amp;FT$5,Fluxo!$D:$D,$D91,Fluxo!$E:$E,"&lt;&gt;"&amp;"PERMUTANTE"))</f>
        <v>0</v>
      </c>
      <c r="FU91" s="18">
        <f>IF(FU$5&gt;$G$4,0,SUMIFS(Fluxo!$O:$O,Fluxo!$U:$U,"&gt;"&amp;FT$5,Fluxo!$U:$U,"&lt;="&amp;FU$5,Fluxo!$D:$D,$D91,Fluxo!$E:$E,"&lt;&gt;"&amp;"PERMUTANTE"))</f>
        <v>0</v>
      </c>
      <c r="FV91" s="18">
        <f>IF(FV$5&gt;$G$4,0,SUMIFS(Fluxo!$O:$O,Fluxo!$U:$U,"&gt;"&amp;FU$5,Fluxo!$U:$U,"&lt;="&amp;FV$5,Fluxo!$D:$D,$D91,Fluxo!$E:$E,"&lt;&gt;"&amp;"PERMUTANTE"))</f>
        <v>0</v>
      </c>
      <c r="FW91" s="18">
        <f>IF(FW$5&gt;$G$4,0,SUMIFS(Fluxo!$O:$O,Fluxo!$U:$U,"&gt;"&amp;FV$5,Fluxo!$U:$U,"&lt;="&amp;FW$5,Fluxo!$D:$D,$D91,Fluxo!$E:$E,"&lt;&gt;"&amp;"PERMUTANTE"))</f>
        <v>0</v>
      </c>
      <c r="FX91" s="18">
        <f>IF(FX$5&gt;$G$4,0,SUMIFS(Fluxo!$O:$O,Fluxo!$U:$U,"&gt;"&amp;FW$5,Fluxo!$U:$U,"&lt;="&amp;FX$5,Fluxo!$D:$D,$D91,Fluxo!$E:$E,"&lt;&gt;"&amp;"PERMUTANTE"))</f>
        <v>0</v>
      </c>
      <c r="FY91" s="18">
        <f>IF(FY$5&gt;$G$4,0,SUMIFS(Fluxo!$O:$O,Fluxo!$U:$U,"&gt;"&amp;FX$5,Fluxo!$U:$U,"&lt;="&amp;FY$5,Fluxo!$D:$D,$D91,Fluxo!$E:$E,"&lt;&gt;"&amp;"PERMUTANTE"))</f>
        <v>0</v>
      </c>
      <c r="FZ91" s="18">
        <f>IF(FZ$5&gt;$G$4,0,SUMIFS(Fluxo!$O:$O,Fluxo!$U:$U,"&gt;"&amp;FY$5,Fluxo!$U:$U,"&lt;="&amp;FZ$5,Fluxo!$D:$D,$D91,Fluxo!$E:$E,"&lt;&gt;"&amp;"PERMUTANTE"))</f>
        <v>0</v>
      </c>
      <c r="GA91" s="18">
        <f>IF(GA$5&gt;$G$4,0,SUMIFS(Fluxo!$O:$O,Fluxo!$U:$U,"&gt;"&amp;FZ$5,Fluxo!$U:$U,"&lt;="&amp;GA$5,Fluxo!$D:$D,$D91,Fluxo!$E:$E,"&lt;&gt;"&amp;"PERMUTANTE"))</f>
        <v>0</v>
      </c>
      <c r="GB91" s="18">
        <f>IF(GB$5&gt;$G$4,0,SUMIFS(Fluxo!$O:$O,Fluxo!$U:$U,"&gt;"&amp;GA$5,Fluxo!$U:$U,"&lt;="&amp;GB$5,Fluxo!$D:$D,$D91,Fluxo!$E:$E,"&lt;&gt;"&amp;"PERMUTANTE"))</f>
        <v>0</v>
      </c>
      <c r="GC91" s="18">
        <f>IF(GC$5&gt;$G$4,0,SUMIFS(Fluxo!$O:$O,Fluxo!$U:$U,"&gt;"&amp;GB$5,Fluxo!$U:$U,"&lt;="&amp;GC$5,Fluxo!$D:$D,$D91,Fluxo!$E:$E,"&lt;&gt;"&amp;"PERMUTANTE"))</f>
        <v>0</v>
      </c>
      <c r="GD91" s="18">
        <f>IF(GD$5&gt;$G$4,0,SUMIFS(Fluxo!$O:$O,Fluxo!$U:$U,"&gt;"&amp;GC$5,Fluxo!$U:$U,"&lt;="&amp;GD$5,Fluxo!$D:$D,$D91,Fluxo!$E:$E,"&lt;&gt;"&amp;"PERMUTANTE"))</f>
        <v>0</v>
      </c>
      <c r="GE91" s="18">
        <f>IF(GE$5&gt;$G$4,0,SUMIFS(Fluxo!$O:$O,Fluxo!$U:$U,"&gt;"&amp;GD$5,Fluxo!$U:$U,"&lt;="&amp;GE$5,Fluxo!$D:$D,$D91,Fluxo!$E:$E,"&lt;&gt;"&amp;"PERMUTANTE"))</f>
        <v>0</v>
      </c>
      <c r="GF91" s="18">
        <f>IF(GF$5&gt;$G$4,0,SUMIFS(Fluxo!$O:$O,Fluxo!$U:$U,"&gt;"&amp;GE$5,Fluxo!$U:$U,"&lt;="&amp;GF$5,Fluxo!$D:$D,$D91,Fluxo!$E:$E,"&lt;&gt;"&amp;"PERMUTANTE"))</f>
        <v>0</v>
      </c>
      <c r="GG91" s="18">
        <f>IF(GG$5&gt;$G$4,0,SUMIFS(Fluxo!$O:$O,Fluxo!$U:$U,"&gt;"&amp;GF$5,Fluxo!$U:$U,"&lt;="&amp;GG$5,Fluxo!$D:$D,$D91,Fluxo!$E:$E,"&lt;&gt;"&amp;"PERMUTANTE"))</f>
        <v>0</v>
      </c>
      <c r="GH91" s="18">
        <f>IF(GH$5&gt;$G$4,0,SUMIFS(Fluxo!$O:$O,Fluxo!$U:$U,"&gt;"&amp;GG$5,Fluxo!$U:$U,"&lt;="&amp;GH$5,Fluxo!$D:$D,$D91,Fluxo!$E:$E,"&lt;&gt;"&amp;"PERMUTANTE"))</f>
        <v>0</v>
      </c>
      <c r="GI91" s="18">
        <f>IF(GI$5&gt;$G$4,0,SUMIFS(Fluxo!$O:$O,Fluxo!$U:$U,"&gt;"&amp;GH$5,Fluxo!$U:$U,"&lt;="&amp;GI$5,Fluxo!$D:$D,$D91,Fluxo!$E:$E,"&lt;&gt;"&amp;"PERMUTANTE"))</f>
        <v>0</v>
      </c>
      <c r="GJ91" s="18">
        <f>IF(GJ$5&gt;$G$4,0,SUMIFS(Fluxo!$O:$O,Fluxo!$U:$U,"&gt;"&amp;GI$5,Fluxo!$U:$U,"&lt;="&amp;GJ$5,Fluxo!$D:$D,$D91,Fluxo!$E:$E,"&lt;&gt;"&amp;"PERMUTANTE"))</f>
        <v>0</v>
      </c>
      <c r="GK91" s="18">
        <f>IF(GK$5&gt;$G$4,0,SUMIFS(Fluxo!$O:$O,Fluxo!$U:$U,"&gt;"&amp;GJ$5,Fluxo!$U:$U,"&lt;="&amp;GK$5,Fluxo!$D:$D,$D91,Fluxo!$E:$E,"&lt;&gt;"&amp;"PERMUTANTE"))</f>
        <v>0</v>
      </c>
      <c r="GL91" s="18">
        <f>IF(GL$5&gt;$G$4,0,SUMIFS(Fluxo!$O:$O,Fluxo!$U:$U,"&gt;"&amp;GK$5,Fluxo!$U:$U,"&lt;="&amp;GL$5,Fluxo!$D:$D,$D91,Fluxo!$E:$E,"&lt;&gt;"&amp;"PERMUTANTE"))</f>
        <v>0</v>
      </c>
      <c r="GM91" s="18">
        <f>IF(GM$5&gt;$G$4,0,SUMIFS(Fluxo!$O:$O,Fluxo!$U:$U,"&gt;"&amp;GL$5,Fluxo!$U:$U,"&lt;="&amp;GM$5,Fluxo!$D:$D,$D91,Fluxo!$E:$E,"&lt;&gt;"&amp;"PERMUTANTE"))</f>
        <v>0</v>
      </c>
      <c r="GN91" s="18">
        <f>IF(GN$5&gt;$G$4,0,SUMIFS(Fluxo!$O:$O,Fluxo!$U:$U,"&gt;"&amp;GM$5,Fluxo!$U:$U,"&lt;="&amp;GN$5,Fluxo!$D:$D,$D91,Fluxo!$E:$E,"&lt;&gt;"&amp;"PERMUTANTE"))</f>
        <v>0</v>
      </c>
      <c r="GO91" s="18">
        <f>IF(GO$5&gt;$G$4,0,SUMIFS(Fluxo!$O:$O,Fluxo!$U:$U,"&gt;"&amp;GN$5,Fluxo!$U:$U,"&lt;="&amp;GO$5,Fluxo!$D:$D,$D91,Fluxo!$E:$E,"&lt;&gt;"&amp;"PERMUTANTE"))</f>
        <v>0</v>
      </c>
      <c r="GP91" s="18">
        <f>IF(GP$5&gt;$G$4,0,SUMIFS(Fluxo!$O:$O,Fluxo!$U:$U,"&gt;"&amp;GO$5,Fluxo!$U:$U,"&lt;="&amp;GP$5,Fluxo!$D:$D,$D91,Fluxo!$E:$E,"&lt;&gt;"&amp;"PERMUTANTE"))</f>
        <v>0</v>
      </c>
      <c r="GQ91" s="18">
        <f>IF(GQ$5&gt;$G$4,0,SUMIFS(Fluxo!$O:$O,Fluxo!$U:$U,"&gt;"&amp;GP$5,Fluxo!$U:$U,"&lt;="&amp;GQ$5,Fluxo!$D:$D,$D91,Fluxo!$E:$E,"&lt;&gt;"&amp;"PERMUTANTE"))</f>
        <v>0</v>
      </c>
      <c r="GR91" s="18">
        <f>IF(GR$5&gt;$G$4,0,SUMIFS(Fluxo!$O:$O,Fluxo!$U:$U,"&gt;"&amp;GQ$5,Fluxo!$U:$U,"&lt;="&amp;GR$5,Fluxo!$D:$D,$D91,Fluxo!$E:$E,"&lt;&gt;"&amp;"PERMUTANTE"))</f>
        <v>0</v>
      </c>
      <c r="GS91" s="18">
        <f>IF(GS$5&gt;$G$4,0,SUMIFS(Fluxo!$O:$O,Fluxo!$U:$U,"&gt;"&amp;GR$5,Fluxo!$U:$U,"&lt;="&amp;GS$5,Fluxo!$D:$D,$D91,Fluxo!$E:$E,"&lt;&gt;"&amp;"PERMUTANTE"))</f>
        <v>0</v>
      </c>
      <c r="GT91" s="18">
        <f>IF(GT$5&gt;$G$4,0,SUMIFS(Fluxo!$O:$O,Fluxo!$U:$U,"&gt;"&amp;GS$5,Fluxo!$U:$U,"&lt;="&amp;GT$5,Fluxo!$D:$D,$D91,Fluxo!$E:$E,"&lt;&gt;"&amp;"PERMUTANTE"))</f>
        <v>0</v>
      </c>
      <c r="GU91" s="18">
        <f>IF(GU$5&gt;$G$4,0,SUMIFS(Fluxo!$O:$O,Fluxo!$U:$U,"&gt;"&amp;GT$5,Fluxo!$U:$U,"&lt;="&amp;GU$5,Fluxo!$D:$D,$D91,Fluxo!$E:$E,"&lt;&gt;"&amp;"PERMUTANTE"))</f>
        <v>0</v>
      </c>
      <c r="GV91" s="18">
        <f>IF(GV$5&gt;$G$4,0,SUMIFS(Fluxo!$O:$O,Fluxo!$U:$U,"&gt;"&amp;GU$5,Fluxo!$U:$U,"&lt;="&amp;GV$5,Fluxo!$D:$D,$D91,Fluxo!$E:$E,"&lt;&gt;"&amp;"PERMUTANTE"))</f>
        <v>0</v>
      </c>
      <c r="GW91" s="18">
        <f>IF(GW$5&gt;$G$4,0,SUMIFS(Fluxo!$O:$O,Fluxo!$U:$U,"&gt;"&amp;GV$5,Fluxo!$U:$U,"&lt;="&amp;GW$5,Fluxo!$D:$D,$D91,Fluxo!$E:$E,"&lt;&gt;"&amp;"PERMUTANTE"))</f>
        <v>0</v>
      </c>
      <c r="GX91" s="18">
        <f>IF(GX$5&gt;$G$4,0,SUMIFS(Fluxo!$O:$O,Fluxo!$U:$U,"&gt;"&amp;GW$5,Fluxo!$U:$U,"&lt;="&amp;GX$5,Fluxo!$D:$D,$D91,Fluxo!$E:$E,"&lt;&gt;"&amp;"PERMUTANTE"))</f>
        <v>0</v>
      </c>
      <c r="GY91" s="18">
        <f>IF(GY$5&gt;$G$4,0,SUMIFS(Fluxo!$O:$O,Fluxo!$U:$U,"&gt;"&amp;GX$5,Fluxo!$U:$U,"&lt;="&amp;GY$5,Fluxo!$D:$D,$D91,Fluxo!$E:$E,"&lt;&gt;"&amp;"PERMUTANTE"))</f>
        <v>0</v>
      </c>
      <c r="GZ91" s="18">
        <f>IF(GZ$5&gt;$G$4,0,SUMIFS(Fluxo!$O:$O,Fluxo!$U:$U,"&gt;"&amp;GY$5,Fluxo!$U:$U,"&lt;="&amp;GZ$5,Fluxo!$D:$D,$D91,Fluxo!$E:$E,"&lt;&gt;"&amp;"PERMUTANTE"))</f>
        <v>0</v>
      </c>
      <c r="HA91" s="18">
        <f>IF(HA$5&gt;$G$4,0,SUMIFS(Fluxo!$O:$O,Fluxo!$U:$U,"&gt;"&amp;GZ$5,Fluxo!$U:$U,"&lt;="&amp;HA$5,Fluxo!$D:$D,$D91,Fluxo!$E:$E,"&lt;&gt;"&amp;"PERMUTANTE"))</f>
        <v>0</v>
      </c>
      <c r="HB91" s="18">
        <f>IF(HB$5&gt;$G$4,0,SUMIFS(Fluxo!$O:$O,Fluxo!$U:$U,"&gt;"&amp;HA$5,Fluxo!$U:$U,"&lt;="&amp;HB$5,Fluxo!$D:$D,$D91,Fluxo!$E:$E,"&lt;&gt;"&amp;"PERMUTANTE"))</f>
        <v>0</v>
      </c>
      <c r="HC91" s="18">
        <f>IF(HC$5&gt;$G$4,0,SUMIFS(Fluxo!$O:$O,Fluxo!$U:$U,"&gt;"&amp;HB$5,Fluxo!$U:$U,"&lt;="&amp;HC$5,Fluxo!$D:$D,$D91,Fluxo!$E:$E,"&lt;&gt;"&amp;"PERMUTANTE"))</f>
        <v>0</v>
      </c>
      <c r="HD91" s="18">
        <f>IF(HD$5&gt;$G$4,0,SUMIFS(Fluxo!$O:$O,Fluxo!$U:$U,"&gt;"&amp;HC$5,Fluxo!$U:$U,"&lt;="&amp;HD$5,Fluxo!$D:$D,$D91,Fluxo!$E:$E,"&lt;&gt;"&amp;"PERMUTANTE"))</f>
        <v>0</v>
      </c>
      <c r="HE91" s="18">
        <f>IF(HE$5&gt;$G$4,0,SUMIFS(Fluxo!$O:$O,Fluxo!$U:$U,"&gt;"&amp;HD$5,Fluxo!$U:$U,"&lt;="&amp;HE$5,Fluxo!$D:$D,$D91,Fluxo!$E:$E,"&lt;&gt;"&amp;"PERMUTANTE"))</f>
        <v>0</v>
      </c>
      <c r="HF91" s="18">
        <f>IF(HF$5&gt;$G$4,0,SUMIFS(Fluxo!$O:$O,Fluxo!$U:$U,"&gt;"&amp;HE$5,Fluxo!$U:$U,"&lt;="&amp;HF$5,Fluxo!$D:$D,$D91,Fluxo!$E:$E,"&lt;&gt;"&amp;"PERMUTANTE"))</f>
        <v>0</v>
      </c>
    </row>
    <row r="92" spans="1:214">
      <c r="A92" s="20">
        <f t="shared" si="11"/>
        <v>82</v>
      </c>
      <c r="B92" s="140" t="str">
        <f>'Check Carteira'!C84</f>
        <v>E.1016.99.01.0202</v>
      </c>
      <c r="C92" s="141">
        <v>1</v>
      </c>
      <c r="D92" s="129" t="str">
        <f>'Check Carteira'!F84</f>
        <v>A-0202</v>
      </c>
      <c r="E92" s="21">
        <f>IFERROR(INDEX(Contratos!L:L,MATCH(D92,Contratos!R:R,0)),"")</f>
        <v>45186</v>
      </c>
      <c r="F92" s="139">
        <f>IFERROR(INDEX(Contratos!G:G,MATCH(D92,Contratos!R:R,0)),"")</f>
        <v>1195425</v>
      </c>
      <c r="H92" s="83">
        <f t="shared" si="10"/>
        <v>102553.13</v>
      </c>
      <c r="J92" s="18">
        <f>IF(J$5&gt;$G$4,0,SUMIFS(Fluxo!$O:$O,Fluxo!$U:$U,"&gt;"&amp;I$5,Fluxo!$U:$U,"&lt;="&amp;J$5,Fluxo!$D:$D,$D92))</f>
        <v>0</v>
      </c>
      <c r="K92" s="18">
        <f>IF(K$5&gt;$G$4,0,SUMIFS(Fluxo!$O:$O,Fluxo!$U:$U,"&gt;"&amp;J$5,Fluxo!$U:$U,"&lt;="&amp;K$5,Fluxo!$D:$D,$D92))</f>
        <v>0</v>
      </c>
      <c r="L92" s="18">
        <f>IF(L$5&gt;$G$4,0,SUMIFS(Fluxo!$O:$O,Fluxo!$U:$U,"&gt;"&amp;K$5,Fluxo!$U:$U,"&lt;="&amp;L$5,Fluxo!$D:$D,$D92))</f>
        <v>0</v>
      </c>
      <c r="M92" s="18">
        <f>IF(M$5&gt;$G$4,0,SUMIFS(Fluxo!$O:$O,Fluxo!$U:$U,"&gt;"&amp;L$5,Fluxo!$U:$U,"&lt;="&amp;M$5,Fluxo!$D:$D,$D92))</f>
        <v>0</v>
      </c>
      <c r="N92" s="18">
        <f>IF(N$5&gt;$G$4,0,SUMIFS(Fluxo!$O:$O,Fluxo!$U:$U,"&gt;"&amp;M$5,Fluxo!$U:$U,"&lt;="&amp;N$5,Fluxo!$D:$D,$D92))</f>
        <v>0</v>
      </c>
      <c r="O92" s="18">
        <f>IF(O$5&gt;$G$4,0,SUMIFS(Fluxo!$O:$O,Fluxo!$U:$U,"&gt;"&amp;N$5,Fluxo!$U:$U,"&lt;="&amp;O$5,Fluxo!$D:$D,$D92))</f>
        <v>5000</v>
      </c>
      <c r="P92" s="18">
        <f>IF(P$5&gt;$G$4,0,SUMIFS(Fluxo!$O:$O,Fluxo!$U:$U,"&gt;"&amp;O$5,Fluxo!$U:$U,"&lt;="&amp;P$5,Fluxo!$D:$D,$D92))</f>
        <v>10050.879999999999</v>
      </c>
      <c r="Q92" s="18">
        <f>IF(Q$5&gt;$G$4,0,SUMIFS(Fluxo!$O:$O,Fluxo!$U:$U,"&gt;"&amp;P$5,Fluxo!$U:$U,"&lt;="&amp;Q$5,Fluxo!$D:$D,$D92))</f>
        <v>10050.879999999999</v>
      </c>
      <c r="R92" s="18">
        <f>IF(R$5&gt;$G$4,0,SUMIFS(Fluxo!$O:$O,Fluxo!$U:$U,"&gt;"&amp;Q$5,Fluxo!$U:$U,"&lt;="&amp;R$5,Fluxo!$D:$D,$D92))</f>
        <v>10070.74</v>
      </c>
      <c r="S92" s="18">
        <f>IF(S$5&gt;$G$4,0,SUMIFS(Fluxo!$O:$O,Fluxo!$U:$U,"&gt;"&amp;R$5,Fluxo!$U:$U,"&lt;="&amp;S$5,Fluxo!$D:$D,$D92,Fluxo!$E:$E,"&lt;&gt;"&amp;"PERMUTANTE"))</f>
        <v>5038.83</v>
      </c>
      <c r="T92" s="18">
        <f>IF(T$5&gt;$G$4,0,SUMIFS(Fluxo!$O:$O,Fluxo!$U:$U,"&gt;"&amp;S$5,Fluxo!$U:$U,"&lt;="&amp;T$5,Fluxo!$D:$D,$D92,Fluxo!$E:$E,"&lt;&gt;"&amp;"PERMUTANTE"))</f>
        <v>5054.2700000000004</v>
      </c>
      <c r="U92" s="18">
        <f>IF(U$5&gt;$G$4,0,SUMIFS(Fluxo!$O:$O,Fluxo!$U:$U,"&gt;"&amp;T$5,Fluxo!$U:$U,"&lt;="&amp;U$5,Fluxo!$D:$D,$D92,Fluxo!$E:$E,"&lt;&gt;"&amp;"PERMUTANTE"))</f>
        <v>30628.75</v>
      </c>
      <c r="V92" s="18">
        <f>IF(V$5&gt;$G$4,0,SUMIFS(Fluxo!$O:$O,Fluxo!$U:$U,"&gt;"&amp;U$5,Fluxo!$U:$U,"&lt;="&amp;V$5,Fluxo!$D:$D,$D92,Fluxo!$E:$E,"&lt;&gt;"&amp;"PERMUTANTE"))</f>
        <v>5277.56</v>
      </c>
      <c r="W92" s="18">
        <f>IF(W$5&gt;$G$4,0,SUMIFS(Fluxo!$O:$O,Fluxo!$U:$U,"&gt;"&amp;V$5,Fluxo!$U:$U,"&lt;="&amp;W$5,Fluxo!$D:$D,$D92,Fluxo!$E:$E,"&lt;&gt;"&amp;"PERMUTANTE"))</f>
        <v>5292.31</v>
      </c>
      <c r="X92" s="18">
        <f>IF(X$5&gt;$G$4,0,SUMIFS(Fluxo!$O:$O,Fluxo!$U:$U,"&gt;"&amp;W$5,Fluxo!$U:$U,"&lt;="&amp;X$5,Fluxo!$D:$D,$D92,Fluxo!$E:$E,"&lt;&gt;"&amp;"PERMUTANTE"))</f>
        <v>5319.6</v>
      </c>
      <c r="Y92" s="18">
        <f>IF(Y$5&gt;$G$4,0,SUMIFS(Fluxo!$O:$O,Fluxo!$U:$U,"&gt;"&amp;X$5,Fluxo!$U:$U,"&lt;="&amp;Y$5,Fluxo!$D:$D,$D92,Fluxo!$E:$E,"&lt;&gt;"&amp;"PERMUTANTE"))</f>
        <v>5365.48</v>
      </c>
      <c r="Z92" s="18">
        <f>IF(Z$5&gt;$G$4,0,SUMIFS(Fluxo!$O:$O,Fluxo!$U:$U,"&gt;"&amp;Y$5,Fluxo!$U:$U,"&lt;="&amp;Z$5,Fluxo!$D:$D,$D92,Fluxo!$E:$E,"&lt;&gt;"&amp;"PERMUTANTE"))</f>
        <v>0</v>
      </c>
      <c r="AA92" s="18">
        <f>IF(AA$5&gt;$G$4,0,SUMIFS(Fluxo!$O:$O,Fluxo!$U:$U,"&gt;"&amp;Z$5,Fluxo!$U:$U,"&lt;="&amp;AA$5,Fluxo!$D:$D,$D92,Fluxo!$E:$E,"&lt;&gt;"&amp;"PERMUTANTE"))</f>
        <v>5403.83</v>
      </c>
      <c r="AB92" s="18">
        <f>IF(AB$5&gt;$G$4,0,SUMIFS(Fluxo!$O:$O,Fluxo!$U:$U,"&gt;"&amp;AA$5,Fluxo!$U:$U,"&lt;="&amp;AB$5,Fluxo!$D:$D,$D92,Fluxo!$E:$E,"&lt;&gt;"&amp;"PERMUTANTE"))</f>
        <v>0</v>
      </c>
      <c r="AC92" s="18">
        <f>IF(AC$5&gt;$G$4,0,SUMIFS(Fluxo!$O:$O,Fluxo!$U:$U,"&gt;"&amp;AB$5,Fluxo!$U:$U,"&lt;="&amp;AC$5,Fluxo!$D:$D,$D92,Fluxo!$E:$E,"&lt;&gt;"&amp;"PERMUTANTE"))</f>
        <v>0</v>
      </c>
      <c r="AD92" s="18">
        <f>IF(AD$5&gt;$G$4,0,SUMIFS(Fluxo!$O:$O,Fluxo!$U:$U,"&gt;"&amp;AC$5,Fluxo!$U:$U,"&lt;="&amp;AD$5,Fluxo!$D:$D,$D92,Fluxo!$E:$E,"&lt;&gt;"&amp;"PERMUTANTE"))</f>
        <v>0</v>
      </c>
      <c r="AE92" s="18">
        <f>IF(AE$5&gt;$G$4,0,SUMIFS(Fluxo!$O:$O,Fluxo!$U:$U,"&gt;"&amp;AD$5,Fluxo!$U:$U,"&lt;="&amp;AE$5,Fluxo!$D:$D,$D92,Fluxo!$E:$E,"&lt;&gt;"&amp;"PERMUTANTE"))</f>
        <v>0</v>
      </c>
      <c r="AF92" s="18">
        <f>IF(AF$5&gt;$G$4,0,SUMIFS(Fluxo!$O:$O,Fluxo!$U:$U,"&gt;"&amp;AE$5,Fluxo!$U:$U,"&lt;="&amp;AF$5,Fluxo!$D:$D,$D92,Fluxo!$E:$E,"&lt;&gt;"&amp;"PERMUTANTE"))</f>
        <v>0</v>
      </c>
      <c r="AG92" s="18">
        <f>IF(AG$5&gt;$G$4,0,SUMIFS(Fluxo!$O:$O,Fluxo!$U:$U,"&gt;"&amp;AF$5,Fluxo!$U:$U,"&lt;="&amp;AG$5,Fluxo!$D:$D,$D92,Fluxo!$E:$E,"&lt;&gt;"&amp;"PERMUTANTE"))</f>
        <v>0</v>
      </c>
      <c r="AH92" s="18">
        <f>IF(AH$5&gt;$G$4,0,SUMIFS(Fluxo!$O:$O,Fluxo!$U:$U,"&gt;"&amp;AG$5,Fluxo!$U:$U,"&lt;="&amp;AH$5,Fluxo!$D:$D,$D92,Fluxo!$E:$E,"&lt;&gt;"&amp;"PERMUTANTE"))</f>
        <v>0</v>
      </c>
      <c r="AI92" s="18">
        <f>IF(AI$5&gt;$G$4,0,SUMIFS(Fluxo!$O:$O,Fluxo!$U:$U,"&gt;"&amp;AH$5,Fluxo!$U:$U,"&lt;="&amp;AI$5,Fluxo!$D:$D,$D92,Fluxo!$E:$E,"&lt;&gt;"&amp;"PERMUTANTE"))</f>
        <v>0</v>
      </c>
      <c r="AJ92" s="18">
        <f>IF(AJ$5&gt;$G$4,0,SUMIFS(Fluxo!$O:$O,Fluxo!$U:$U,"&gt;"&amp;AI$5,Fluxo!$U:$U,"&lt;="&amp;AJ$5,Fluxo!$D:$D,$D92,Fluxo!$E:$E,"&lt;&gt;"&amp;"PERMUTANTE"))</f>
        <v>0</v>
      </c>
      <c r="AK92" s="18">
        <f>IF(AK$5&gt;$G$4,0,SUMIFS(Fluxo!$O:$O,Fluxo!$U:$U,"&gt;"&amp;AJ$5,Fluxo!$U:$U,"&lt;="&amp;AK$5,Fluxo!$D:$D,$D92,Fluxo!$E:$E,"&lt;&gt;"&amp;"PERMUTANTE"))</f>
        <v>0</v>
      </c>
      <c r="AL92" s="18">
        <f>IF(AL$5&gt;$G$4,0,SUMIFS(Fluxo!$O:$O,Fluxo!$U:$U,"&gt;"&amp;AK$5,Fluxo!$U:$U,"&lt;="&amp;AL$5,Fluxo!$D:$D,$D92,Fluxo!$E:$E,"&lt;&gt;"&amp;"PERMUTANTE"))</f>
        <v>0</v>
      </c>
      <c r="AM92" s="18">
        <f>IF(AM$5&gt;$G$4,0,SUMIFS(Fluxo!$O:$O,Fluxo!$U:$U,"&gt;"&amp;AL$5,Fluxo!$U:$U,"&lt;="&amp;AM$5,Fluxo!$D:$D,$D92,Fluxo!$E:$E,"&lt;&gt;"&amp;"PERMUTANTE"))</f>
        <v>0</v>
      </c>
      <c r="AN92" s="18">
        <f>IF(AN$5&gt;$G$4,0,SUMIFS(Fluxo!$O:$O,Fluxo!$U:$U,"&gt;"&amp;AM$5,Fluxo!$U:$U,"&lt;="&amp;AN$5,Fluxo!$D:$D,$D92,Fluxo!$E:$E,"&lt;&gt;"&amp;"PERMUTANTE"))</f>
        <v>0</v>
      </c>
      <c r="AO92" s="18">
        <f>IF(AO$5&gt;$G$4,0,SUMIFS(Fluxo!$O:$O,Fluxo!$U:$U,"&gt;"&amp;AN$5,Fluxo!$U:$U,"&lt;="&amp;AO$5,Fluxo!$D:$D,$D92,Fluxo!$E:$E,"&lt;&gt;"&amp;"PERMUTANTE"))</f>
        <v>0</v>
      </c>
      <c r="AP92" s="18">
        <f>IF(AP$5&gt;$G$4,0,SUMIFS(Fluxo!$O:$O,Fluxo!$U:$U,"&gt;"&amp;AO$5,Fluxo!$U:$U,"&lt;="&amp;AP$5,Fluxo!$D:$D,$D92,Fluxo!$E:$E,"&lt;&gt;"&amp;"PERMUTANTE"))</f>
        <v>0</v>
      </c>
      <c r="AQ92" s="18">
        <f>IF(AQ$5&gt;$G$4,0,SUMIFS(Fluxo!$O:$O,Fluxo!$U:$U,"&gt;"&amp;AP$5,Fluxo!$U:$U,"&lt;="&amp;AQ$5,Fluxo!$D:$D,$D92,Fluxo!$E:$E,"&lt;&gt;"&amp;"PERMUTANTE"))</f>
        <v>0</v>
      </c>
      <c r="AR92" s="18">
        <f>IF(AR$5&gt;$G$4,0,SUMIFS(Fluxo!$O:$O,Fluxo!$U:$U,"&gt;"&amp;AQ$5,Fluxo!$U:$U,"&lt;="&amp;AR$5,Fluxo!$D:$D,$D92,Fluxo!$E:$E,"&lt;&gt;"&amp;"PERMUTANTE"))</f>
        <v>0</v>
      </c>
      <c r="AS92" s="18">
        <f>IF(AS$5&gt;$G$4,0,SUMIFS(Fluxo!$O:$O,Fluxo!$U:$U,"&gt;"&amp;AR$5,Fluxo!$U:$U,"&lt;="&amp;AS$5,Fluxo!$D:$D,$D92,Fluxo!$E:$E,"&lt;&gt;"&amp;"PERMUTANTE"))</f>
        <v>0</v>
      </c>
      <c r="AT92" s="18">
        <f>IF(AT$5&gt;$G$4,0,SUMIFS(Fluxo!$O:$O,Fluxo!$U:$U,"&gt;"&amp;AS$5,Fluxo!$U:$U,"&lt;="&amp;AT$5,Fluxo!$D:$D,$D92,Fluxo!$E:$E,"&lt;&gt;"&amp;"PERMUTANTE"))</f>
        <v>0</v>
      </c>
      <c r="AU92" s="18">
        <f>IF(AU$5&gt;$G$4,0,SUMIFS(Fluxo!$O:$O,Fluxo!$U:$U,"&gt;"&amp;AT$5,Fluxo!$U:$U,"&lt;="&amp;AU$5,Fluxo!$D:$D,$D92,Fluxo!$E:$E,"&lt;&gt;"&amp;"PERMUTANTE"))</f>
        <v>0</v>
      </c>
      <c r="AV92" s="18">
        <f>IF(AV$5&gt;$G$4,0,SUMIFS(Fluxo!$O:$O,Fluxo!$U:$U,"&gt;"&amp;AU$5,Fluxo!$U:$U,"&lt;="&amp;AV$5,Fluxo!$D:$D,$D92,Fluxo!$E:$E,"&lt;&gt;"&amp;"PERMUTANTE"))</f>
        <v>0</v>
      </c>
      <c r="AW92" s="18">
        <f>IF(AW$5&gt;$G$4,0,SUMIFS(Fluxo!$O:$O,Fluxo!$U:$U,"&gt;"&amp;AV$5,Fluxo!$U:$U,"&lt;="&amp;AW$5,Fluxo!$D:$D,$D92,Fluxo!$E:$E,"&lt;&gt;"&amp;"PERMUTANTE"))</f>
        <v>0</v>
      </c>
      <c r="AX92" s="18">
        <f>IF(AX$5&gt;$G$4,0,SUMIFS(Fluxo!$O:$O,Fluxo!$U:$U,"&gt;"&amp;AW$5,Fluxo!$U:$U,"&lt;="&amp;AX$5,Fluxo!$D:$D,$D92,Fluxo!$E:$E,"&lt;&gt;"&amp;"PERMUTANTE"))</f>
        <v>0</v>
      </c>
      <c r="AY92" s="18">
        <f>IF(AY$5&gt;$G$4,0,SUMIFS(Fluxo!$O:$O,Fluxo!$U:$U,"&gt;"&amp;AX$5,Fluxo!$U:$U,"&lt;="&amp;AY$5,Fluxo!$D:$D,$D92,Fluxo!$E:$E,"&lt;&gt;"&amp;"PERMUTANTE"))</f>
        <v>0</v>
      </c>
      <c r="AZ92" s="18">
        <f>IF(AZ$5&gt;$G$4,0,SUMIFS(Fluxo!$O:$O,Fluxo!$U:$U,"&gt;"&amp;AY$5,Fluxo!$U:$U,"&lt;="&amp;AZ$5,Fluxo!$D:$D,$D92,Fluxo!$E:$E,"&lt;&gt;"&amp;"PERMUTANTE"))</f>
        <v>0</v>
      </c>
      <c r="BA92" s="18">
        <f>IF(BA$5&gt;$G$4,0,SUMIFS(Fluxo!$O:$O,Fluxo!$U:$U,"&gt;"&amp;AZ$5,Fluxo!$U:$U,"&lt;="&amp;BA$5,Fluxo!$D:$D,$D92,Fluxo!$E:$E,"&lt;&gt;"&amp;"PERMUTANTE"))</f>
        <v>0</v>
      </c>
      <c r="BB92" s="18">
        <f>IF(BB$5&gt;$G$4,0,SUMIFS(Fluxo!$O:$O,Fluxo!$U:$U,"&gt;"&amp;BA$5,Fluxo!$U:$U,"&lt;="&amp;BB$5,Fluxo!$D:$D,$D92,Fluxo!$E:$E,"&lt;&gt;"&amp;"PERMUTANTE"))</f>
        <v>0</v>
      </c>
      <c r="BC92" s="18">
        <f>IF(BC$5&gt;$G$4,0,SUMIFS(Fluxo!$O:$O,Fluxo!$U:$U,"&gt;"&amp;BB$5,Fluxo!$U:$U,"&lt;="&amp;BC$5,Fluxo!$D:$D,$D92,Fluxo!$E:$E,"&lt;&gt;"&amp;"PERMUTANTE"))</f>
        <v>0</v>
      </c>
      <c r="BD92" s="18">
        <f>IF(BD$5&gt;$G$4,0,SUMIFS(Fluxo!$O:$O,Fluxo!$U:$U,"&gt;"&amp;BC$5,Fluxo!$U:$U,"&lt;="&amp;BD$5,Fluxo!$D:$D,$D92,Fluxo!$E:$E,"&lt;&gt;"&amp;"PERMUTANTE"))</f>
        <v>0</v>
      </c>
      <c r="BE92" s="18">
        <f>IF(BE$5&gt;$G$4,0,SUMIFS(Fluxo!$O:$O,Fluxo!$U:$U,"&gt;"&amp;BD$5,Fluxo!$U:$U,"&lt;="&amp;BE$5,Fluxo!$D:$D,$D92,Fluxo!$E:$E,"&lt;&gt;"&amp;"PERMUTANTE"))</f>
        <v>0</v>
      </c>
      <c r="BF92" s="18">
        <f>IF(BF$5&gt;$G$4,0,SUMIFS(Fluxo!$O:$O,Fluxo!$U:$U,"&gt;"&amp;BE$5,Fluxo!$U:$U,"&lt;="&amp;BF$5,Fluxo!$D:$D,$D92,Fluxo!$E:$E,"&lt;&gt;"&amp;"PERMUTANTE"))</f>
        <v>0</v>
      </c>
      <c r="BG92" s="18">
        <f>IF(BG$5&gt;$G$4,0,SUMIFS(Fluxo!$O:$O,Fluxo!$U:$U,"&gt;"&amp;BF$5,Fluxo!$U:$U,"&lt;="&amp;BG$5,Fluxo!$D:$D,$D92,Fluxo!$E:$E,"&lt;&gt;"&amp;"PERMUTANTE"))</f>
        <v>0</v>
      </c>
      <c r="BH92" s="18">
        <f>IF(BH$5&gt;$G$4,0,SUMIFS(Fluxo!$O:$O,Fluxo!$U:$U,"&gt;"&amp;BG$5,Fluxo!$U:$U,"&lt;="&amp;BH$5,Fluxo!$D:$D,$D92,Fluxo!$E:$E,"&lt;&gt;"&amp;"PERMUTANTE"))</f>
        <v>0</v>
      </c>
      <c r="BI92" s="18">
        <f>IF(BI$5&gt;$G$4,0,SUMIFS(Fluxo!$O:$O,Fluxo!$U:$U,"&gt;"&amp;BH$5,Fluxo!$U:$U,"&lt;="&amp;BI$5,Fluxo!$D:$D,$D92,Fluxo!$E:$E,"&lt;&gt;"&amp;"PERMUTANTE"))</f>
        <v>0</v>
      </c>
      <c r="BJ92" s="18">
        <f>IF(BJ$5&gt;$G$4,0,SUMIFS(Fluxo!$O:$O,Fluxo!$U:$U,"&gt;"&amp;BI$5,Fluxo!$U:$U,"&lt;="&amp;BJ$5,Fluxo!$D:$D,$D92,Fluxo!$E:$E,"&lt;&gt;"&amp;"PERMUTANTE"))</f>
        <v>0</v>
      </c>
      <c r="BK92" s="18">
        <f>IF(BK$5&gt;$G$4,0,SUMIFS(Fluxo!$O:$O,Fluxo!$U:$U,"&gt;"&amp;BJ$5,Fluxo!$U:$U,"&lt;="&amp;BK$5,Fluxo!$D:$D,$D92,Fluxo!$E:$E,"&lt;&gt;"&amp;"PERMUTANTE"))</f>
        <v>0</v>
      </c>
      <c r="BL92" s="18">
        <f>IF(BL$5&gt;$G$4,0,SUMIFS(Fluxo!$O:$O,Fluxo!$U:$U,"&gt;"&amp;BK$5,Fluxo!$U:$U,"&lt;="&amp;BL$5,Fluxo!$D:$D,$D92,Fluxo!$E:$E,"&lt;&gt;"&amp;"PERMUTANTE"))</f>
        <v>0</v>
      </c>
      <c r="BM92" s="18">
        <f>IF(BM$5&gt;$G$4,0,SUMIFS(Fluxo!$O:$O,Fluxo!$U:$U,"&gt;"&amp;BL$5,Fluxo!$U:$U,"&lt;="&amp;BM$5,Fluxo!$D:$D,$D92,Fluxo!$E:$E,"&lt;&gt;"&amp;"PERMUTANTE"))</f>
        <v>0</v>
      </c>
      <c r="BN92" s="18">
        <f>IF(BN$5&gt;$G$4,0,SUMIFS(Fluxo!$O:$O,Fluxo!$U:$U,"&gt;"&amp;BM$5,Fluxo!$U:$U,"&lt;="&amp;BN$5,Fluxo!$D:$D,$D92,Fluxo!$E:$E,"&lt;&gt;"&amp;"PERMUTANTE"))</f>
        <v>0</v>
      </c>
      <c r="BO92" s="18">
        <f>IF(BO$5&gt;$G$4,0,SUMIFS(Fluxo!$O:$O,Fluxo!$U:$U,"&gt;"&amp;BN$5,Fluxo!$U:$U,"&lt;="&amp;BO$5,Fluxo!$D:$D,$D92,Fluxo!$E:$E,"&lt;&gt;"&amp;"PERMUTANTE"))</f>
        <v>0</v>
      </c>
      <c r="BP92" s="18">
        <f>IF(BP$5&gt;$G$4,0,SUMIFS(Fluxo!$O:$O,Fluxo!$U:$U,"&gt;"&amp;BO$5,Fluxo!$U:$U,"&lt;="&amp;BP$5,Fluxo!$D:$D,$D92,Fluxo!$E:$E,"&lt;&gt;"&amp;"PERMUTANTE"))</f>
        <v>0</v>
      </c>
      <c r="BQ92" s="18">
        <f>IF(BQ$5&gt;$G$4,0,SUMIFS(Fluxo!$O:$O,Fluxo!$U:$U,"&gt;"&amp;BP$5,Fluxo!$U:$U,"&lt;="&amp;BQ$5,Fluxo!$D:$D,$D92,Fluxo!$E:$E,"&lt;&gt;"&amp;"PERMUTANTE"))</f>
        <v>0</v>
      </c>
      <c r="BR92" s="18">
        <f>IF(BR$5&gt;$G$4,0,SUMIFS(Fluxo!$O:$O,Fluxo!$U:$U,"&gt;"&amp;BQ$5,Fluxo!$U:$U,"&lt;="&amp;BR$5,Fluxo!$D:$D,$D92,Fluxo!$E:$E,"&lt;&gt;"&amp;"PERMUTANTE"))</f>
        <v>0</v>
      </c>
      <c r="BS92" s="18">
        <f>IF(BS$5&gt;$G$4,0,SUMIFS(Fluxo!$O:$O,Fluxo!$U:$U,"&gt;"&amp;BR$5,Fluxo!$U:$U,"&lt;="&amp;BS$5,Fluxo!$D:$D,$D92,Fluxo!$E:$E,"&lt;&gt;"&amp;"PERMUTANTE"))</f>
        <v>0</v>
      </c>
      <c r="BT92" s="18">
        <f>IF(BT$5&gt;$G$4,0,SUMIFS(Fluxo!$O:$O,Fluxo!$U:$U,"&gt;"&amp;BS$5,Fluxo!$U:$U,"&lt;="&amp;BT$5,Fluxo!$D:$D,$D92,Fluxo!$E:$E,"&lt;&gt;"&amp;"PERMUTANTE"))</f>
        <v>0</v>
      </c>
      <c r="BU92" s="18">
        <f>IF(BU$5&gt;$G$4,0,SUMIFS(Fluxo!$O:$O,Fluxo!$U:$U,"&gt;"&amp;BT$5,Fluxo!$U:$U,"&lt;="&amp;BU$5,Fluxo!$D:$D,$D92,Fluxo!$E:$E,"&lt;&gt;"&amp;"PERMUTANTE"))</f>
        <v>0</v>
      </c>
      <c r="BV92" s="18">
        <f>IF(BV$5&gt;$G$4,0,SUMIFS(Fluxo!$O:$O,Fluxo!$U:$U,"&gt;"&amp;BU$5,Fluxo!$U:$U,"&lt;="&amp;BV$5,Fluxo!$D:$D,$D92,Fluxo!$E:$E,"&lt;&gt;"&amp;"PERMUTANTE"))</f>
        <v>0</v>
      </c>
      <c r="BW92" s="18">
        <f>IF(BW$5&gt;$G$4,0,SUMIFS(Fluxo!$O:$O,Fluxo!$U:$U,"&gt;"&amp;BV$5,Fluxo!$U:$U,"&lt;="&amp;BW$5,Fluxo!$D:$D,$D92,Fluxo!$E:$E,"&lt;&gt;"&amp;"PERMUTANTE"))</f>
        <v>0</v>
      </c>
      <c r="BX92" s="18">
        <f>IF(BX$5&gt;$G$4,0,SUMIFS(Fluxo!$O:$O,Fluxo!$U:$U,"&gt;"&amp;BW$5,Fluxo!$U:$U,"&lt;="&amp;BX$5,Fluxo!$D:$D,$D92,Fluxo!$E:$E,"&lt;&gt;"&amp;"PERMUTANTE"))</f>
        <v>0</v>
      </c>
      <c r="BY92" s="18">
        <f>IF(BY$5&gt;$G$4,0,SUMIFS(Fluxo!$O:$O,Fluxo!$U:$U,"&gt;"&amp;BX$5,Fluxo!$U:$U,"&lt;="&amp;BY$5,Fluxo!$D:$D,$D92,Fluxo!$E:$E,"&lt;&gt;"&amp;"PERMUTANTE"))</f>
        <v>0</v>
      </c>
      <c r="BZ92" s="18">
        <f>IF(BZ$5&gt;$G$4,0,SUMIFS(Fluxo!$O:$O,Fluxo!$U:$U,"&gt;"&amp;BY$5,Fluxo!$U:$U,"&lt;="&amp;BZ$5,Fluxo!$D:$D,$D92,Fluxo!$E:$E,"&lt;&gt;"&amp;"PERMUTANTE"))</f>
        <v>0</v>
      </c>
      <c r="CA92" s="18">
        <f>IF(CA$5&gt;$G$4,0,SUMIFS(Fluxo!$O:$O,Fluxo!$U:$U,"&gt;"&amp;BZ$5,Fluxo!$U:$U,"&lt;="&amp;CA$5,Fluxo!$D:$D,$D92,Fluxo!$E:$E,"&lt;&gt;"&amp;"PERMUTANTE"))</f>
        <v>0</v>
      </c>
      <c r="CB92" s="18">
        <f>IF(CB$5&gt;$G$4,0,SUMIFS(Fluxo!$O:$O,Fluxo!$U:$U,"&gt;"&amp;CA$5,Fluxo!$U:$U,"&lt;="&amp;CB$5,Fluxo!$D:$D,$D92,Fluxo!$E:$E,"&lt;&gt;"&amp;"PERMUTANTE"))</f>
        <v>0</v>
      </c>
      <c r="CC92" s="18">
        <f>IF(CC$5&gt;$G$4,0,SUMIFS(Fluxo!$O:$O,Fluxo!$U:$U,"&gt;"&amp;CB$5,Fluxo!$U:$U,"&lt;="&amp;CC$5,Fluxo!$D:$D,$D92,Fluxo!$E:$E,"&lt;&gt;"&amp;"PERMUTANTE"))</f>
        <v>0</v>
      </c>
      <c r="CD92" s="18">
        <f>IF(CD$5&gt;$G$4,0,SUMIFS(Fluxo!$O:$O,Fluxo!$U:$U,"&gt;"&amp;CC$5,Fluxo!$U:$U,"&lt;="&amp;CD$5,Fluxo!$D:$D,$D92,Fluxo!$E:$E,"&lt;&gt;"&amp;"PERMUTANTE"))</f>
        <v>0</v>
      </c>
      <c r="CE92" s="18">
        <f>IF(CE$5&gt;$G$4,0,SUMIFS(Fluxo!$O:$O,Fluxo!$U:$U,"&gt;"&amp;CD$5,Fluxo!$U:$U,"&lt;="&amp;CE$5,Fluxo!$D:$D,$D92,Fluxo!$E:$E,"&lt;&gt;"&amp;"PERMUTANTE"))</f>
        <v>0</v>
      </c>
      <c r="CF92" s="18">
        <f>IF(CF$5&gt;$G$4,0,SUMIFS(Fluxo!$O:$O,Fluxo!$U:$U,"&gt;"&amp;CE$5,Fluxo!$U:$U,"&lt;="&amp;CF$5,Fluxo!$D:$D,$D92,Fluxo!$E:$E,"&lt;&gt;"&amp;"PERMUTANTE"))</f>
        <v>0</v>
      </c>
      <c r="CG92" s="18">
        <f>IF(CG$5&gt;$G$4,0,SUMIFS(Fluxo!$O:$O,Fluxo!$U:$U,"&gt;"&amp;CF$5,Fluxo!$U:$U,"&lt;="&amp;CG$5,Fluxo!$D:$D,$D92,Fluxo!$E:$E,"&lt;&gt;"&amp;"PERMUTANTE"))</f>
        <v>0</v>
      </c>
      <c r="CH92" s="18">
        <f>IF(CH$5&gt;$G$4,0,SUMIFS(Fluxo!$O:$O,Fluxo!$U:$U,"&gt;"&amp;CG$5,Fluxo!$U:$U,"&lt;="&amp;CH$5,Fluxo!$D:$D,$D92,Fluxo!$E:$E,"&lt;&gt;"&amp;"PERMUTANTE"))</f>
        <v>0</v>
      </c>
      <c r="CI92" s="18">
        <f>IF(CI$5&gt;$G$4,0,SUMIFS(Fluxo!$O:$O,Fluxo!$U:$U,"&gt;"&amp;CH$5,Fluxo!$U:$U,"&lt;="&amp;CI$5,Fluxo!$D:$D,$D92,Fluxo!$E:$E,"&lt;&gt;"&amp;"PERMUTANTE"))</f>
        <v>0</v>
      </c>
      <c r="CJ92" s="18">
        <f>IF(CJ$5&gt;$G$4,0,SUMIFS(Fluxo!$O:$O,Fluxo!$U:$U,"&gt;"&amp;CI$5,Fluxo!$U:$U,"&lt;="&amp;CJ$5,Fluxo!$D:$D,$D92,Fluxo!$E:$E,"&lt;&gt;"&amp;"PERMUTANTE"))</f>
        <v>0</v>
      </c>
      <c r="CK92" s="18">
        <f>IF(CK$5&gt;$G$4,0,SUMIFS(Fluxo!$O:$O,Fluxo!$U:$U,"&gt;"&amp;CJ$5,Fluxo!$U:$U,"&lt;="&amp;CK$5,Fluxo!$D:$D,$D92,Fluxo!$E:$E,"&lt;&gt;"&amp;"PERMUTANTE"))</f>
        <v>0</v>
      </c>
      <c r="CL92" s="18">
        <f>IF(CL$5&gt;$G$4,0,SUMIFS(Fluxo!$O:$O,Fluxo!$U:$U,"&gt;"&amp;CK$5,Fluxo!$U:$U,"&lt;="&amp;CL$5,Fluxo!$D:$D,$D92,Fluxo!$E:$E,"&lt;&gt;"&amp;"PERMUTANTE"))</f>
        <v>0</v>
      </c>
      <c r="CM92" s="18">
        <f>IF(CM$5&gt;$G$4,0,SUMIFS(Fluxo!$O:$O,Fluxo!$U:$U,"&gt;"&amp;CL$5,Fluxo!$U:$U,"&lt;="&amp;CM$5,Fluxo!$D:$D,$D92,Fluxo!$E:$E,"&lt;&gt;"&amp;"PERMUTANTE"))</f>
        <v>0</v>
      </c>
      <c r="CN92" s="18">
        <f>IF(CN$5&gt;$G$4,0,SUMIFS(Fluxo!$O:$O,Fluxo!$U:$U,"&gt;"&amp;CM$5,Fluxo!$U:$U,"&lt;="&amp;CN$5,Fluxo!$D:$D,$D92,Fluxo!$E:$E,"&lt;&gt;"&amp;"PERMUTANTE"))</f>
        <v>0</v>
      </c>
      <c r="CO92" s="18">
        <f>IF(CO$5&gt;$G$4,0,SUMIFS(Fluxo!$O:$O,Fluxo!$U:$U,"&gt;"&amp;CN$5,Fluxo!$U:$U,"&lt;="&amp;CO$5,Fluxo!$D:$D,$D92,Fluxo!$E:$E,"&lt;&gt;"&amp;"PERMUTANTE"))</f>
        <v>0</v>
      </c>
      <c r="CP92" s="18">
        <f>IF(CP$5&gt;$G$4,0,SUMIFS(Fluxo!$O:$O,Fluxo!$U:$U,"&gt;"&amp;CO$5,Fluxo!$U:$U,"&lt;="&amp;CP$5,Fluxo!$D:$D,$D92,Fluxo!$E:$E,"&lt;&gt;"&amp;"PERMUTANTE"))</f>
        <v>0</v>
      </c>
      <c r="CQ92" s="18">
        <f>IF(CQ$5&gt;$G$4,0,SUMIFS(Fluxo!$O:$O,Fluxo!$U:$U,"&gt;"&amp;CP$5,Fluxo!$U:$U,"&lt;="&amp;CQ$5,Fluxo!$D:$D,$D92,Fluxo!$E:$E,"&lt;&gt;"&amp;"PERMUTANTE"))</f>
        <v>0</v>
      </c>
      <c r="CR92" s="18">
        <f>IF(CR$5&gt;$G$4,0,SUMIFS(Fluxo!$O:$O,Fluxo!$U:$U,"&gt;"&amp;CQ$5,Fluxo!$U:$U,"&lt;="&amp;CR$5,Fluxo!$D:$D,$D92,Fluxo!$E:$E,"&lt;&gt;"&amp;"PERMUTANTE"))</f>
        <v>0</v>
      </c>
      <c r="CS92" s="18">
        <f>IF(CS$5&gt;$G$4,0,SUMIFS(Fluxo!$O:$O,Fluxo!$U:$U,"&gt;"&amp;CR$5,Fluxo!$U:$U,"&lt;="&amp;CS$5,Fluxo!$D:$D,$D92,Fluxo!$E:$E,"&lt;&gt;"&amp;"PERMUTANTE"))</f>
        <v>0</v>
      </c>
      <c r="CT92" s="18">
        <f>IF(CT$5&gt;$G$4,0,SUMIFS(Fluxo!$O:$O,Fluxo!$U:$U,"&gt;"&amp;CS$5,Fluxo!$U:$U,"&lt;="&amp;CT$5,Fluxo!$D:$D,$D92,Fluxo!$E:$E,"&lt;&gt;"&amp;"PERMUTANTE"))</f>
        <v>0</v>
      </c>
      <c r="CU92" s="18">
        <f>IF(CU$5&gt;$G$4,0,SUMIFS(Fluxo!$O:$O,Fluxo!$U:$U,"&gt;"&amp;CT$5,Fluxo!$U:$U,"&lt;="&amp;CU$5,Fluxo!$D:$D,$D92,Fluxo!$E:$E,"&lt;&gt;"&amp;"PERMUTANTE"))</f>
        <v>0</v>
      </c>
      <c r="CV92" s="18">
        <f>IF(CV$5&gt;$G$4,0,SUMIFS(Fluxo!$O:$O,Fluxo!$U:$U,"&gt;"&amp;CU$5,Fluxo!$U:$U,"&lt;="&amp;CV$5,Fluxo!$D:$D,$D92,Fluxo!$E:$E,"&lt;&gt;"&amp;"PERMUTANTE"))</f>
        <v>0</v>
      </c>
      <c r="CW92" s="18">
        <f>IF(CW$5&gt;$G$4,0,SUMIFS(Fluxo!$O:$O,Fluxo!$U:$U,"&gt;"&amp;CV$5,Fluxo!$U:$U,"&lt;="&amp;CW$5,Fluxo!$D:$D,$D92,Fluxo!$E:$E,"&lt;&gt;"&amp;"PERMUTANTE"))</f>
        <v>0</v>
      </c>
      <c r="CX92" s="18">
        <f>IF(CX$5&gt;$G$4,0,SUMIFS(Fluxo!$O:$O,Fluxo!$U:$U,"&gt;"&amp;CW$5,Fluxo!$U:$U,"&lt;="&amp;CX$5,Fluxo!$D:$D,$D92,Fluxo!$E:$E,"&lt;&gt;"&amp;"PERMUTANTE"))</f>
        <v>0</v>
      </c>
      <c r="CY92" s="18">
        <f>IF(CY$5&gt;$G$4,0,SUMIFS(Fluxo!$O:$O,Fluxo!$U:$U,"&gt;"&amp;CX$5,Fluxo!$U:$U,"&lt;="&amp;CY$5,Fluxo!$D:$D,$D92,Fluxo!$E:$E,"&lt;&gt;"&amp;"PERMUTANTE"))</f>
        <v>0</v>
      </c>
      <c r="CZ92" s="18">
        <f>IF(CZ$5&gt;$G$4,0,SUMIFS(Fluxo!$O:$O,Fluxo!$U:$U,"&gt;"&amp;CY$5,Fluxo!$U:$U,"&lt;="&amp;CZ$5,Fluxo!$D:$D,$D92,Fluxo!$E:$E,"&lt;&gt;"&amp;"PERMUTANTE"))</f>
        <v>0</v>
      </c>
      <c r="DA92" s="18">
        <f>IF(DA$5&gt;$G$4,0,SUMIFS(Fluxo!$O:$O,Fluxo!$U:$U,"&gt;"&amp;CZ$5,Fluxo!$U:$U,"&lt;="&amp;DA$5,Fluxo!$D:$D,$D92,Fluxo!$E:$E,"&lt;&gt;"&amp;"PERMUTANTE"))</f>
        <v>0</v>
      </c>
      <c r="DB92" s="18">
        <f>IF(DB$5&gt;$G$4,0,SUMIFS(Fluxo!$O:$O,Fluxo!$U:$U,"&gt;"&amp;DA$5,Fluxo!$U:$U,"&lt;="&amp;DB$5,Fluxo!$D:$D,$D92,Fluxo!$E:$E,"&lt;&gt;"&amp;"PERMUTANTE"))</f>
        <v>0</v>
      </c>
      <c r="DC92" s="18">
        <f>IF(DC$5&gt;$G$4,0,SUMIFS(Fluxo!$O:$O,Fluxo!$U:$U,"&gt;"&amp;DB$5,Fluxo!$U:$U,"&lt;="&amp;DC$5,Fluxo!$D:$D,$D92,Fluxo!$E:$E,"&lt;&gt;"&amp;"PERMUTANTE"))</f>
        <v>0</v>
      </c>
      <c r="DD92" s="18">
        <f>IF(DD$5&gt;$G$4,0,SUMIFS(Fluxo!$O:$O,Fluxo!$U:$U,"&gt;"&amp;DC$5,Fluxo!$U:$U,"&lt;="&amp;DD$5,Fluxo!$D:$D,$D92,Fluxo!$E:$E,"&lt;&gt;"&amp;"PERMUTANTE"))</f>
        <v>0</v>
      </c>
      <c r="DE92" s="18">
        <f>IF(DE$5&gt;$G$4,0,SUMIFS(Fluxo!$O:$O,Fluxo!$U:$U,"&gt;"&amp;DD$5,Fluxo!$U:$U,"&lt;="&amp;DE$5,Fluxo!$D:$D,$D92,Fluxo!$E:$E,"&lt;&gt;"&amp;"PERMUTANTE"))</f>
        <v>0</v>
      </c>
      <c r="DF92" s="18">
        <f>IF(DF$5&gt;$G$4,0,SUMIFS(Fluxo!$O:$O,Fluxo!$U:$U,"&gt;"&amp;DE$5,Fluxo!$U:$U,"&lt;="&amp;DF$5,Fluxo!$D:$D,$D92,Fluxo!$E:$E,"&lt;&gt;"&amp;"PERMUTANTE"))</f>
        <v>0</v>
      </c>
      <c r="DG92" s="18">
        <f>IF(DG$5&gt;$G$4,0,SUMIFS(Fluxo!$O:$O,Fluxo!$U:$U,"&gt;"&amp;DF$5,Fluxo!$U:$U,"&lt;="&amp;DG$5,Fluxo!$D:$D,$D92,Fluxo!$E:$E,"&lt;&gt;"&amp;"PERMUTANTE"))</f>
        <v>0</v>
      </c>
      <c r="DH92" s="18">
        <f>IF(DH$5&gt;$G$4,0,SUMIFS(Fluxo!$O:$O,Fluxo!$U:$U,"&gt;"&amp;DG$5,Fluxo!$U:$U,"&lt;="&amp;DH$5,Fluxo!$D:$D,$D92,Fluxo!$E:$E,"&lt;&gt;"&amp;"PERMUTANTE"))</f>
        <v>0</v>
      </c>
      <c r="DI92" s="18">
        <f>IF(DI$5&gt;$G$4,0,SUMIFS(Fluxo!$O:$O,Fluxo!$U:$U,"&gt;"&amp;DH$5,Fluxo!$U:$U,"&lt;="&amp;DI$5,Fluxo!$D:$D,$D92,Fluxo!$E:$E,"&lt;&gt;"&amp;"PERMUTANTE"))</f>
        <v>0</v>
      </c>
      <c r="DJ92" s="18">
        <f>IF(DJ$5&gt;$G$4,0,SUMIFS(Fluxo!$O:$O,Fluxo!$U:$U,"&gt;"&amp;DI$5,Fluxo!$U:$U,"&lt;="&amp;DJ$5,Fluxo!$D:$D,$D92,Fluxo!$E:$E,"&lt;&gt;"&amp;"PERMUTANTE"))</f>
        <v>0</v>
      </c>
      <c r="DK92" s="18">
        <f>IF(DK$5&gt;$G$4,0,SUMIFS(Fluxo!$O:$O,Fluxo!$U:$U,"&gt;"&amp;DJ$5,Fluxo!$U:$U,"&lt;="&amp;DK$5,Fluxo!$D:$D,$D92,Fluxo!$E:$E,"&lt;&gt;"&amp;"PERMUTANTE"))</f>
        <v>0</v>
      </c>
      <c r="DL92" s="18">
        <f>IF(DL$5&gt;$G$4,0,SUMIFS(Fluxo!$O:$O,Fluxo!$U:$U,"&gt;"&amp;DK$5,Fluxo!$U:$U,"&lt;="&amp;DL$5,Fluxo!$D:$D,$D92,Fluxo!$E:$E,"&lt;&gt;"&amp;"PERMUTANTE"))</f>
        <v>0</v>
      </c>
      <c r="DM92" s="18">
        <f>IF(DM$5&gt;$G$4,0,SUMIFS(Fluxo!$O:$O,Fluxo!$U:$U,"&gt;"&amp;DL$5,Fluxo!$U:$U,"&lt;="&amp;DM$5,Fluxo!$D:$D,$D92,Fluxo!$E:$E,"&lt;&gt;"&amp;"PERMUTANTE"))</f>
        <v>0</v>
      </c>
      <c r="DN92" s="18">
        <f>IF(DN$5&gt;$G$4,0,SUMIFS(Fluxo!$O:$O,Fluxo!$U:$U,"&gt;"&amp;DM$5,Fluxo!$U:$U,"&lt;="&amp;DN$5,Fluxo!$D:$D,$D92,Fluxo!$E:$E,"&lt;&gt;"&amp;"PERMUTANTE"))</f>
        <v>0</v>
      </c>
      <c r="DO92" s="18">
        <f>IF(DO$5&gt;$G$4,0,SUMIFS(Fluxo!$O:$O,Fluxo!$U:$U,"&gt;"&amp;DN$5,Fluxo!$U:$U,"&lt;="&amp;DO$5,Fluxo!$D:$D,$D92,Fluxo!$E:$E,"&lt;&gt;"&amp;"PERMUTANTE"))</f>
        <v>0</v>
      </c>
      <c r="DP92" s="18">
        <f>IF(DP$5&gt;$G$4,0,SUMIFS(Fluxo!$O:$O,Fluxo!$U:$U,"&gt;"&amp;DO$5,Fluxo!$U:$U,"&lt;="&amp;DP$5,Fluxo!$D:$D,$D92,Fluxo!$E:$E,"&lt;&gt;"&amp;"PERMUTANTE"))</f>
        <v>0</v>
      </c>
      <c r="DQ92" s="18">
        <f>IF(DQ$5&gt;$G$4,0,SUMIFS(Fluxo!$O:$O,Fluxo!$U:$U,"&gt;"&amp;DP$5,Fluxo!$U:$U,"&lt;="&amp;DQ$5,Fluxo!$D:$D,$D92,Fluxo!$E:$E,"&lt;&gt;"&amp;"PERMUTANTE"))</f>
        <v>0</v>
      </c>
      <c r="DR92" s="18">
        <f>IF(DR$5&gt;$G$4,0,SUMIFS(Fluxo!$O:$O,Fluxo!$U:$U,"&gt;"&amp;DQ$5,Fluxo!$U:$U,"&lt;="&amp;DR$5,Fluxo!$D:$D,$D92,Fluxo!$E:$E,"&lt;&gt;"&amp;"PERMUTANTE"))</f>
        <v>0</v>
      </c>
      <c r="DS92" s="18">
        <f>IF(DS$5&gt;$G$4,0,SUMIFS(Fluxo!$O:$O,Fluxo!$U:$U,"&gt;"&amp;DR$5,Fluxo!$U:$U,"&lt;="&amp;DS$5,Fluxo!$D:$D,$D92,Fluxo!$E:$E,"&lt;&gt;"&amp;"PERMUTANTE"))</f>
        <v>0</v>
      </c>
      <c r="DT92" s="18">
        <f>IF(DT$5&gt;$G$4,0,SUMIFS(Fluxo!$O:$O,Fluxo!$U:$U,"&gt;"&amp;DS$5,Fluxo!$U:$U,"&lt;="&amp;DT$5,Fluxo!$D:$D,$D92,Fluxo!$E:$E,"&lt;&gt;"&amp;"PERMUTANTE"))</f>
        <v>0</v>
      </c>
      <c r="DU92" s="18">
        <f>IF(DU$5&gt;$G$4,0,SUMIFS(Fluxo!$O:$O,Fluxo!$U:$U,"&gt;"&amp;DT$5,Fluxo!$U:$U,"&lt;="&amp;DU$5,Fluxo!$D:$D,$D92,Fluxo!$E:$E,"&lt;&gt;"&amp;"PERMUTANTE"))</f>
        <v>0</v>
      </c>
      <c r="DV92" s="18">
        <f>IF(DV$5&gt;$G$4,0,SUMIFS(Fluxo!$O:$O,Fluxo!$U:$U,"&gt;"&amp;DU$5,Fluxo!$U:$U,"&lt;="&amp;DV$5,Fluxo!$D:$D,$D92,Fluxo!$E:$E,"&lt;&gt;"&amp;"PERMUTANTE"))</f>
        <v>0</v>
      </c>
      <c r="DW92" s="18">
        <f>IF(DW$5&gt;$G$4,0,SUMIFS(Fluxo!$O:$O,Fluxo!$U:$U,"&gt;"&amp;DV$5,Fluxo!$U:$U,"&lt;="&amp;DW$5,Fluxo!$D:$D,$D92,Fluxo!$E:$E,"&lt;&gt;"&amp;"PERMUTANTE"))</f>
        <v>0</v>
      </c>
      <c r="DX92" s="18">
        <f>IF(DX$5&gt;$G$4,0,SUMIFS(Fluxo!$O:$O,Fluxo!$U:$U,"&gt;"&amp;DW$5,Fluxo!$U:$U,"&lt;="&amp;DX$5,Fluxo!$D:$D,$D92,Fluxo!$E:$E,"&lt;&gt;"&amp;"PERMUTANTE"))</f>
        <v>0</v>
      </c>
      <c r="DY92" s="18">
        <f>IF(DY$5&gt;$G$4,0,SUMIFS(Fluxo!$O:$O,Fluxo!$U:$U,"&gt;"&amp;DX$5,Fluxo!$U:$U,"&lt;="&amp;DY$5,Fluxo!$D:$D,$D92,Fluxo!$E:$E,"&lt;&gt;"&amp;"PERMUTANTE"))</f>
        <v>0</v>
      </c>
      <c r="DZ92" s="18">
        <f>IF(DZ$5&gt;$G$4,0,SUMIFS(Fluxo!$O:$O,Fluxo!$U:$U,"&gt;"&amp;DY$5,Fluxo!$U:$U,"&lt;="&amp;DZ$5,Fluxo!$D:$D,$D92,Fluxo!$E:$E,"&lt;&gt;"&amp;"PERMUTANTE"))</f>
        <v>0</v>
      </c>
      <c r="EA92" s="18">
        <f>IF(EA$5&gt;$G$4,0,SUMIFS(Fluxo!$O:$O,Fluxo!$U:$U,"&gt;"&amp;DZ$5,Fluxo!$U:$U,"&lt;="&amp;EA$5,Fluxo!$D:$D,$D92,Fluxo!$E:$E,"&lt;&gt;"&amp;"PERMUTANTE"))</f>
        <v>0</v>
      </c>
      <c r="EB92" s="18">
        <f>IF(EB$5&gt;$G$4,0,SUMIFS(Fluxo!$O:$O,Fluxo!$U:$U,"&gt;"&amp;EA$5,Fluxo!$U:$U,"&lt;="&amp;EB$5,Fluxo!$D:$D,$D92,Fluxo!$E:$E,"&lt;&gt;"&amp;"PERMUTANTE"))</f>
        <v>0</v>
      </c>
      <c r="EC92" s="18">
        <f>IF(EC$5&gt;$G$4,0,SUMIFS(Fluxo!$O:$O,Fluxo!$U:$U,"&gt;"&amp;EB$5,Fluxo!$U:$U,"&lt;="&amp;EC$5,Fluxo!$D:$D,$D92,Fluxo!$E:$E,"&lt;&gt;"&amp;"PERMUTANTE"))</f>
        <v>0</v>
      </c>
      <c r="ED92" s="18">
        <f>IF(ED$5&gt;$G$4,0,SUMIFS(Fluxo!$O:$O,Fluxo!$U:$U,"&gt;"&amp;EC$5,Fluxo!$U:$U,"&lt;="&amp;ED$5,Fluxo!$D:$D,$D92,Fluxo!$E:$E,"&lt;&gt;"&amp;"PERMUTANTE"))</f>
        <v>0</v>
      </c>
      <c r="EE92" s="18">
        <f>IF(EE$5&gt;$G$4,0,SUMIFS(Fluxo!$O:$O,Fluxo!$U:$U,"&gt;"&amp;ED$5,Fluxo!$U:$U,"&lt;="&amp;EE$5,Fluxo!$D:$D,$D92,Fluxo!$E:$E,"&lt;&gt;"&amp;"PERMUTANTE"))</f>
        <v>0</v>
      </c>
      <c r="EF92" s="18">
        <f>IF(EF$5&gt;$G$4,0,SUMIFS(Fluxo!$O:$O,Fluxo!$U:$U,"&gt;"&amp;EE$5,Fluxo!$U:$U,"&lt;="&amp;EF$5,Fluxo!$D:$D,$D92,Fluxo!$E:$E,"&lt;&gt;"&amp;"PERMUTANTE"))</f>
        <v>0</v>
      </c>
      <c r="EG92" s="18">
        <f>IF(EG$5&gt;$G$4,0,SUMIFS(Fluxo!$O:$O,Fluxo!$U:$U,"&gt;"&amp;EF$5,Fluxo!$U:$U,"&lt;="&amp;EG$5,Fluxo!$D:$D,$D92,Fluxo!$E:$E,"&lt;&gt;"&amp;"PERMUTANTE"))</f>
        <v>0</v>
      </c>
      <c r="EH92" s="18">
        <f>IF(EH$5&gt;$G$4,0,SUMIFS(Fluxo!$O:$O,Fluxo!$U:$U,"&gt;"&amp;EG$5,Fluxo!$U:$U,"&lt;="&amp;EH$5,Fluxo!$D:$D,$D92,Fluxo!$E:$E,"&lt;&gt;"&amp;"PERMUTANTE"))</f>
        <v>0</v>
      </c>
      <c r="EI92" s="18">
        <f>IF(EI$5&gt;$G$4,0,SUMIFS(Fluxo!$O:$O,Fluxo!$U:$U,"&gt;"&amp;EH$5,Fluxo!$U:$U,"&lt;="&amp;EI$5,Fluxo!$D:$D,$D92,Fluxo!$E:$E,"&lt;&gt;"&amp;"PERMUTANTE"))</f>
        <v>0</v>
      </c>
      <c r="EJ92" s="18">
        <f>IF(EJ$5&gt;$G$4,0,SUMIFS(Fluxo!$O:$O,Fluxo!$U:$U,"&gt;"&amp;EI$5,Fluxo!$U:$U,"&lt;="&amp;EJ$5,Fluxo!$D:$D,$D92,Fluxo!$E:$E,"&lt;&gt;"&amp;"PERMUTANTE"))</f>
        <v>0</v>
      </c>
      <c r="EK92" s="18">
        <f>IF(EK$5&gt;$G$4,0,SUMIFS(Fluxo!$O:$O,Fluxo!$U:$U,"&gt;"&amp;EJ$5,Fluxo!$U:$U,"&lt;="&amp;EK$5,Fluxo!$D:$D,$D92,Fluxo!$E:$E,"&lt;&gt;"&amp;"PERMUTANTE"))</f>
        <v>0</v>
      </c>
      <c r="EL92" s="18">
        <f>IF(EL$5&gt;$G$4,0,SUMIFS(Fluxo!$O:$O,Fluxo!$U:$U,"&gt;"&amp;EK$5,Fluxo!$U:$U,"&lt;="&amp;EL$5,Fluxo!$D:$D,$D92,Fluxo!$E:$E,"&lt;&gt;"&amp;"PERMUTANTE"))</f>
        <v>0</v>
      </c>
      <c r="EM92" s="18">
        <f>IF(EM$5&gt;$G$4,0,SUMIFS(Fluxo!$O:$O,Fluxo!$U:$U,"&gt;"&amp;EL$5,Fluxo!$U:$U,"&lt;="&amp;EM$5,Fluxo!$D:$D,$D92,Fluxo!$E:$E,"&lt;&gt;"&amp;"PERMUTANTE"))</f>
        <v>0</v>
      </c>
      <c r="EN92" s="18">
        <f>IF(EN$5&gt;$G$4,0,SUMIFS(Fluxo!$O:$O,Fluxo!$U:$U,"&gt;"&amp;EM$5,Fluxo!$U:$U,"&lt;="&amp;EN$5,Fluxo!$D:$D,$D92,Fluxo!$E:$E,"&lt;&gt;"&amp;"PERMUTANTE"))</f>
        <v>0</v>
      </c>
      <c r="EO92" s="18">
        <f>IF(EO$5&gt;$G$4,0,SUMIFS(Fluxo!$O:$O,Fluxo!$U:$U,"&gt;"&amp;EN$5,Fluxo!$U:$U,"&lt;="&amp;EO$5,Fluxo!$D:$D,$D92,Fluxo!$E:$E,"&lt;&gt;"&amp;"PERMUTANTE"))</f>
        <v>0</v>
      </c>
      <c r="EP92" s="18">
        <f>IF(EP$5&gt;$G$4,0,SUMIFS(Fluxo!$O:$O,Fluxo!$U:$U,"&gt;"&amp;EO$5,Fluxo!$U:$U,"&lt;="&amp;EP$5,Fluxo!$D:$D,$D92,Fluxo!$E:$E,"&lt;&gt;"&amp;"PERMUTANTE"))</f>
        <v>0</v>
      </c>
      <c r="EQ92" s="18">
        <f>IF(EQ$5&gt;$G$4,0,SUMIFS(Fluxo!$O:$O,Fluxo!$U:$U,"&gt;"&amp;EP$5,Fluxo!$U:$U,"&lt;="&amp;EQ$5,Fluxo!$D:$D,$D92,Fluxo!$E:$E,"&lt;&gt;"&amp;"PERMUTANTE"))</f>
        <v>0</v>
      </c>
      <c r="ER92" s="18">
        <f>IF(ER$5&gt;$G$4,0,SUMIFS(Fluxo!$O:$O,Fluxo!$U:$U,"&gt;"&amp;EQ$5,Fluxo!$U:$U,"&lt;="&amp;ER$5,Fluxo!$D:$D,$D92,Fluxo!$E:$E,"&lt;&gt;"&amp;"PERMUTANTE"))</f>
        <v>0</v>
      </c>
      <c r="ES92" s="18">
        <f>IF(ES$5&gt;$G$4,0,SUMIFS(Fluxo!$O:$O,Fluxo!$U:$U,"&gt;"&amp;ER$5,Fluxo!$U:$U,"&lt;="&amp;ES$5,Fluxo!$D:$D,$D92,Fluxo!$E:$E,"&lt;&gt;"&amp;"PERMUTANTE"))</f>
        <v>0</v>
      </c>
      <c r="ET92" s="18">
        <f>IF(ET$5&gt;$G$4,0,SUMIFS(Fluxo!$O:$O,Fluxo!$U:$U,"&gt;"&amp;ES$5,Fluxo!$U:$U,"&lt;="&amp;ET$5,Fluxo!$D:$D,$D92,Fluxo!$E:$E,"&lt;&gt;"&amp;"PERMUTANTE"))</f>
        <v>0</v>
      </c>
      <c r="EU92" s="18">
        <f>IF(EU$5&gt;$G$4,0,SUMIFS(Fluxo!$O:$O,Fluxo!$U:$U,"&gt;"&amp;ET$5,Fluxo!$U:$U,"&lt;="&amp;EU$5,Fluxo!$D:$D,$D92,Fluxo!$E:$E,"&lt;&gt;"&amp;"PERMUTANTE"))</f>
        <v>0</v>
      </c>
      <c r="EV92" s="18">
        <f>IF(EV$5&gt;$G$4,0,SUMIFS(Fluxo!$O:$O,Fluxo!$U:$U,"&gt;"&amp;EU$5,Fluxo!$U:$U,"&lt;="&amp;EV$5,Fluxo!$D:$D,$D92,Fluxo!$E:$E,"&lt;&gt;"&amp;"PERMUTANTE"))</f>
        <v>0</v>
      </c>
      <c r="EW92" s="18">
        <f>IF(EW$5&gt;$G$4,0,SUMIFS(Fluxo!$O:$O,Fluxo!$U:$U,"&gt;"&amp;EV$5,Fluxo!$U:$U,"&lt;="&amp;EW$5,Fluxo!$D:$D,$D92,Fluxo!$E:$E,"&lt;&gt;"&amp;"PERMUTANTE"))</f>
        <v>0</v>
      </c>
      <c r="EX92" s="18">
        <f>IF(EX$5&gt;$G$4,0,SUMIFS(Fluxo!$O:$O,Fluxo!$U:$U,"&gt;"&amp;EW$5,Fluxo!$U:$U,"&lt;="&amp;EX$5,Fluxo!$D:$D,$D92,Fluxo!$E:$E,"&lt;&gt;"&amp;"PERMUTANTE"))</f>
        <v>0</v>
      </c>
      <c r="EY92" s="18">
        <f>IF(EY$5&gt;$G$4,0,SUMIFS(Fluxo!$O:$O,Fluxo!$U:$U,"&gt;"&amp;EX$5,Fluxo!$U:$U,"&lt;="&amp;EY$5,Fluxo!$D:$D,$D92,Fluxo!$E:$E,"&lt;&gt;"&amp;"PERMUTANTE"))</f>
        <v>0</v>
      </c>
      <c r="EZ92" s="18">
        <f>IF(EZ$5&gt;$G$4,0,SUMIFS(Fluxo!$O:$O,Fluxo!$U:$U,"&gt;"&amp;EY$5,Fluxo!$U:$U,"&lt;="&amp;EZ$5,Fluxo!$D:$D,$D92,Fluxo!$E:$E,"&lt;&gt;"&amp;"PERMUTANTE"))</f>
        <v>0</v>
      </c>
      <c r="FA92" s="18">
        <f>IF(FA$5&gt;$G$4,0,SUMIFS(Fluxo!$O:$O,Fluxo!$U:$U,"&gt;"&amp;EZ$5,Fluxo!$U:$U,"&lt;="&amp;FA$5,Fluxo!$D:$D,$D92,Fluxo!$E:$E,"&lt;&gt;"&amp;"PERMUTANTE"))</f>
        <v>0</v>
      </c>
      <c r="FB92" s="18">
        <f>IF(FB$5&gt;$G$4,0,SUMIFS(Fluxo!$O:$O,Fluxo!$U:$U,"&gt;"&amp;FA$5,Fluxo!$U:$U,"&lt;="&amp;FB$5,Fluxo!$D:$D,$D92,Fluxo!$E:$E,"&lt;&gt;"&amp;"PERMUTANTE"))</f>
        <v>0</v>
      </c>
      <c r="FC92" s="18">
        <f>IF(FC$5&gt;$G$4,0,SUMIFS(Fluxo!$O:$O,Fluxo!$U:$U,"&gt;"&amp;FB$5,Fluxo!$U:$U,"&lt;="&amp;FC$5,Fluxo!$D:$D,$D92,Fluxo!$E:$E,"&lt;&gt;"&amp;"PERMUTANTE"))</f>
        <v>0</v>
      </c>
      <c r="FD92" s="18">
        <f>IF(FD$5&gt;$G$4,0,SUMIFS(Fluxo!$O:$O,Fluxo!$U:$U,"&gt;"&amp;FC$5,Fluxo!$U:$U,"&lt;="&amp;FD$5,Fluxo!$D:$D,$D92,Fluxo!$E:$E,"&lt;&gt;"&amp;"PERMUTANTE"))</f>
        <v>0</v>
      </c>
      <c r="FE92" s="18">
        <f>IF(FE$5&gt;$G$4,0,SUMIFS(Fluxo!$O:$O,Fluxo!$U:$U,"&gt;"&amp;FD$5,Fluxo!$U:$U,"&lt;="&amp;FE$5,Fluxo!$D:$D,$D92,Fluxo!$E:$E,"&lt;&gt;"&amp;"PERMUTANTE"))</f>
        <v>0</v>
      </c>
      <c r="FF92" s="18">
        <f>IF(FF$5&gt;$G$4,0,SUMIFS(Fluxo!$O:$O,Fluxo!$U:$U,"&gt;"&amp;FE$5,Fluxo!$U:$U,"&lt;="&amp;FF$5,Fluxo!$D:$D,$D92,Fluxo!$E:$E,"&lt;&gt;"&amp;"PERMUTANTE"))</f>
        <v>0</v>
      </c>
      <c r="FG92" s="18">
        <f>IF(FG$5&gt;$G$4,0,SUMIFS(Fluxo!$O:$O,Fluxo!$U:$U,"&gt;"&amp;FF$5,Fluxo!$U:$U,"&lt;="&amp;FG$5,Fluxo!$D:$D,$D92,Fluxo!$E:$E,"&lt;&gt;"&amp;"PERMUTANTE"))</f>
        <v>0</v>
      </c>
      <c r="FH92" s="18">
        <f>IF(FH$5&gt;$G$4,0,SUMIFS(Fluxo!$O:$O,Fluxo!$U:$U,"&gt;"&amp;FG$5,Fluxo!$U:$U,"&lt;="&amp;FH$5,Fluxo!$D:$D,$D92,Fluxo!$E:$E,"&lt;&gt;"&amp;"PERMUTANTE"))</f>
        <v>0</v>
      </c>
      <c r="FI92" s="18">
        <f>IF(FI$5&gt;$G$4,0,SUMIFS(Fluxo!$O:$O,Fluxo!$U:$U,"&gt;"&amp;FH$5,Fluxo!$U:$U,"&lt;="&amp;FI$5,Fluxo!$D:$D,$D92,Fluxo!$E:$E,"&lt;&gt;"&amp;"PERMUTANTE"))</f>
        <v>0</v>
      </c>
      <c r="FJ92" s="18">
        <f>IF(FJ$5&gt;$G$4,0,SUMIFS(Fluxo!$O:$O,Fluxo!$U:$U,"&gt;"&amp;FI$5,Fluxo!$U:$U,"&lt;="&amp;FJ$5,Fluxo!$D:$D,$D92,Fluxo!$E:$E,"&lt;&gt;"&amp;"PERMUTANTE"))</f>
        <v>0</v>
      </c>
      <c r="FK92" s="18">
        <f>IF(FK$5&gt;$G$4,0,SUMIFS(Fluxo!$O:$O,Fluxo!$U:$U,"&gt;"&amp;FJ$5,Fluxo!$U:$U,"&lt;="&amp;FK$5,Fluxo!$D:$D,$D92,Fluxo!$E:$E,"&lt;&gt;"&amp;"PERMUTANTE"))</f>
        <v>0</v>
      </c>
      <c r="FL92" s="18">
        <f>IF(FL$5&gt;$G$4,0,SUMIFS(Fluxo!$O:$O,Fluxo!$U:$U,"&gt;"&amp;FK$5,Fluxo!$U:$U,"&lt;="&amp;FL$5,Fluxo!$D:$D,$D92,Fluxo!$E:$E,"&lt;&gt;"&amp;"PERMUTANTE"))</f>
        <v>0</v>
      </c>
      <c r="FM92" s="18">
        <f>IF(FM$5&gt;$G$4,0,SUMIFS(Fluxo!$O:$O,Fluxo!$U:$U,"&gt;"&amp;FL$5,Fluxo!$U:$U,"&lt;="&amp;FM$5,Fluxo!$D:$D,$D92,Fluxo!$E:$E,"&lt;&gt;"&amp;"PERMUTANTE"))</f>
        <v>0</v>
      </c>
      <c r="FN92" s="18">
        <f>IF(FN$5&gt;$G$4,0,SUMIFS(Fluxo!$O:$O,Fluxo!$U:$U,"&gt;"&amp;FM$5,Fluxo!$U:$U,"&lt;="&amp;FN$5,Fluxo!$D:$D,$D92,Fluxo!$E:$E,"&lt;&gt;"&amp;"PERMUTANTE"))</f>
        <v>0</v>
      </c>
      <c r="FO92" s="18">
        <f>IF(FO$5&gt;$G$4,0,SUMIFS(Fluxo!$O:$O,Fluxo!$U:$U,"&gt;"&amp;FN$5,Fluxo!$U:$U,"&lt;="&amp;FO$5,Fluxo!$D:$D,$D92,Fluxo!$E:$E,"&lt;&gt;"&amp;"PERMUTANTE"))</f>
        <v>0</v>
      </c>
      <c r="FP92" s="18">
        <f>IF(FP$5&gt;$G$4,0,SUMIFS(Fluxo!$O:$O,Fluxo!$U:$U,"&gt;"&amp;FO$5,Fluxo!$U:$U,"&lt;="&amp;FP$5,Fluxo!$D:$D,$D92,Fluxo!$E:$E,"&lt;&gt;"&amp;"PERMUTANTE"))</f>
        <v>0</v>
      </c>
      <c r="FQ92" s="18">
        <f>IF(FQ$5&gt;$G$4,0,SUMIFS(Fluxo!$O:$O,Fluxo!$U:$U,"&gt;"&amp;FP$5,Fluxo!$U:$U,"&lt;="&amp;FQ$5,Fluxo!$D:$D,$D92,Fluxo!$E:$E,"&lt;&gt;"&amp;"PERMUTANTE"))</f>
        <v>0</v>
      </c>
      <c r="FR92" s="18">
        <f>IF(FR$5&gt;$G$4,0,SUMIFS(Fluxo!$O:$O,Fluxo!$U:$U,"&gt;"&amp;FQ$5,Fluxo!$U:$U,"&lt;="&amp;FR$5,Fluxo!$D:$D,$D92,Fluxo!$E:$E,"&lt;&gt;"&amp;"PERMUTANTE"))</f>
        <v>0</v>
      </c>
      <c r="FS92" s="18">
        <f>IF(FS$5&gt;$G$4,0,SUMIFS(Fluxo!$O:$O,Fluxo!$U:$U,"&gt;"&amp;FR$5,Fluxo!$U:$U,"&lt;="&amp;FS$5,Fluxo!$D:$D,$D92,Fluxo!$E:$E,"&lt;&gt;"&amp;"PERMUTANTE"))</f>
        <v>0</v>
      </c>
      <c r="FT92" s="18">
        <f>IF(FT$5&gt;$G$4,0,SUMIFS(Fluxo!$O:$O,Fluxo!$U:$U,"&gt;"&amp;FS$5,Fluxo!$U:$U,"&lt;="&amp;FT$5,Fluxo!$D:$D,$D92,Fluxo!$E:$E,"&lt;&gt;"&amp;"PERMUTANTE"))</f>
        <v>0</v>
      </c>
      <c r="FU92" s="18">
        <f>IF(FU$5&gt;$G$4,0,SUMIFS(Fluxo!$O:$O,Fluxo!$U:$U,"&gt;"&amp;FT$5,Fluxo!$U:$U,"&lt;="&amp;FU$5,Fluxo!$D:$D,$D92,Fluxo!$E:$E,"&lt;&gt;"&amp;"PERMUTANTE"))</f>
        <v>0</v>
      </c>
      <c r="FV92" s="18">
        <f>IF(FV$5&gt;$G$4,0,SUMIFS(Fluxo!$O:$O,Fluxo!$U:$U,"&gt;"&amp;FU$5,Fluxo!$U:$U,"&lt;="&amp;FV$5,Fluxo!$D:$D,$D92,Fluxo!$E:$E,"&lt;&gt;"&amp;"PERMUTANTE"))</f>
        <v>0</v>
      </c>
      <c r="FW92" s="18">
        <f>IF(FW$5&gt;$G$4,0,SUMIFS(Fluxo!$O:$O,Fluxo!$U:$U,"&gt;"&amp;FV$5,Fluxo!$U:$U,"&lt;="&amp;FW$5,Fluxo!$D:$D,$D92,Fluxo!$E:$E,"&lt;&gt;"&amp;"PERMUTANTE"))</f>
        <v>0</v>
      </c>
      <c r="FX92" s="18">
        <f>IF(FX$5&gt;$G$4,0,SUMIFS(Fluxo!$O:$O,Fluxo!$U:$U,"&gt;"&amp;FW$5,Fluxo!$U:$U,"&lt;="&amp;FX$5,Fluxo!$D:$D,$D92,Fluxo!$E:$E,"&lt;&gt;"&amp;"PERMUTANTE"))</f>
        <v>0</v>
      </c>
      <c r="FY92" s="18">
        <f>IF(FY$5&gt;$G$4,0,SUMIFS(Fluxo!$O:$O,Fluxo!$U:$U,"&gt;"&amp;FX$5,Fluxo!$U:$U,"&lt;="&amp;FY$5,Fluxo!$D:$D,$D92,Fluxo!$E:$E,"&lt;&gt;"&amp;"PERMUTANTE"))</f>
        <v>0</v>
      </c>
      <c r="FZ92" s="18">
        <f>IF(FZ$5&gt;$G$4,0,SUMIFS(Fluxo!$O:$O,Fluxo!$U:$U,"&gt;"&amp;FY$5,Fluxo!$U:$U,"&lt;="&amp;FZ$5,Fluxo!$D:$D,$D92,Fluxo!$E:$E,"&lt;&gt;"&amp;"PERMUTANTE"))</f>
        <v>0</v>
      </c>
      <c r="GA92" s="18">
        <f>IF(GA$5&gt;$G$4,0,SUMIFS(Fluxo!$O:$O,Fluxo!$U:$U,"&gt;"&amp;FZ$5,Fluxo!$U:$U,"&lt;="&amp;GA$5,Fluxo!$D:$D,$D92,Fluxo!$E:$E,"&lt;&gt;"&amp;"PERMUTANTE"))</f>
        <v>0</v>
      </c>
      <c r="GB92" s="18">
        <f>IF(GB$5&gt;$G$4,0,SUMIFS(Fluxo!$O:$O,Fluxo!$U:$U,"&gt;"&amp;GA$5,Fluxo!$U:$U,"&lt;="&amp;GB$5,Fluxo!$D:$D,$D92,Fluxo!$E:$E,"&lt;&gt;"&amp;"PERMUTANTE"))</f>
        <v>0</v>
      </c>
      <c r="GC92" s="18">
        <f>IF(GC$5&gt;$G$4,0,SUMIFS(Fluxo!$O:$O,Fluxo!$U:$U,"&gt;"&amp;GB$5,Fluxo!$U:$U,"&lt;="&amp;GC$5,Fluxo!$D:$D,$D92,Fluxo!$E:$E,"&lt;&gt;"&amp;"PERMUTANTE"))</f>
        <v>0</v>
      </c>
      <c r="GD92" s="18">
        <f>IF(GD$5&gt;$G$4,0,SUMIFS(Fluxo!$O:$O,Fluxo!$U:$U,"&gt;"&amp;GC$5,Fluxo!$U:$U,"&lt;="&amp;GD$5,Fluxo!$D:$D,$D92,Fluxo!$E:$E,"&lt;&gt;"&amp;"PERMUTANTE"))</f>
        <v>0</v>
      </c>
      <c r="GE92" s="18">
        <f>IF(GE$5&gt;$G$4,0,SUMIFS(Fluxo!$O:$O,Fluxo!$U:$U,"&gt;"&amp;GD$5,Fluxo!$U:$U,"&lt;="&amp;GE$5,Fluxo!$D:$D,$D92,Fluxo!$E:$E,"&lt;&gt;"&amp;"PERMUTANTE"))</f>
        <v>0</v>
      </c>
      <c r="GF92" s="18">
        <f>IF(GF$5&gt;$G$4,0,SUMIFS(Fluxo!$O:$O,Fluxo!$U:$U,"&gt;"&amp;GE$5,Fluxo!$U:$U,"&lt;="&amp;GF$5,Fluxo!$D:$D,$D92,Fluxo!$E:$E,"&lt;&gt;"&amp;"PERMUTANTE"))</f>
        <v>0</v>
      </c>
      <c r="GG92" s="18">
        <f>IF(GG$5&gt;$G$4,0,SUMIFS(Fluxo!$O:$O,Fluxo!$U:$U,"&gt;"&amp;GF$5,Fluxo!$U:$U,"&lt;="&amp;GG$5,Fluxo!$D:$D,$D92,Fluxo!$E:$E,"&lt;&gt;"&amp;"PERMUTANTE"))</f>
        <v>0</v>
      </c>
      <c r="GH92" s="18">
        <f>IF(GH$5&gt;$G$4,0,SUMIFS(Fluxo!$O:$O,Fluxo!$U:$U,"&gt;"&amp;GG$5,Fluxo!$U:$U,"&lt;="&amp;GH$5,Fluxo!$D:$D,$D92,Fluxo!$E:$E,"&lt;&gt;"&amp;"PERMUTANTE"))</f>
        <v>0</v>
      </c>
      <c r="GI92" s="18">
        <f>IF(GI$5&gt;$G$4,0,SUMIFS(Fluxo!$O:$O,Fluxo!$U:$U,"&gt;"&amp;GH$5,Fluxo!$U:$U,"&lt;="&amp;GI$5,Fluxo!$D:$D,$D92,Fluxo!$E:$E,"&lt;&gt;"&amp;"PERMUTANTE"))</f>
        <v>0</v>
      </c>
      <c r="GJ92" s="18">
        <f>IF(GJ$5&gt;$G$4,0,SUMIFS(Fluxo!$O:$O,Fluxo!$U:$U,"&gt;"&amp;GI$5,Fluxo!$U:$U,"&lt;="&amp;GJ$5,Fluxo!$D:$D,$D92,Fluxo!$E:$E,"&lt;&gt;"&amp;"PERMUTANTE"))</f>
        <v>0</v>
      </c>
      <c r="GK92" s="18">
        <f>IF(GK$5&gt;$G$4,0,SUMIFS(Fluxo!$O:$O,Fluxo!$U:$U,"&gt;"&amp;GJ$5,Fluxo!$U:$U,"&lt;="&amp;GK$5,Fluxo!$D:$D,$D92,Fluxo!$E:$E,"&lt;&gt;"&amp;"PERMUTANTE"))</f>
        <v>0</v>
      </c>
      <c r="GL92" s="18">
        <f>IF(GL$5&gt;$G$4,0,SUMIFS(Fluxo!$O:$O,Fluxo!$U:$U,"&gt;"&amp;GK$5,Fluxo!$U:$U,"&lt;="&amp;GL$5,Fluxo!$D:$D,$D92,Fluxo!$E:$E,"&lt;&gt;"&amp;"PERMUTANTE"))</f>
        <v>0</v>
      </c>
      <c r="GM92" s="18">
        <f>IF(GM$5&gt;$G$4,0,SUMIFS(Fluxo!$O:$O,Fluxo!$U:$U,"&gt;"&amp;GL$5,Fluxo!$U:$U,"&lt;="&amp;GM$5,Fluxo!$D:$D,$D92,Fluxo!$E:$E,"&lt;&gt;"&amp;"PERMUTANTE"))</f>
        <v>0</v>
      </c>
      <c r="GN92" s="18">
        <f>IF(GN$5&gt;$G$4,0,SUMIFS(Fluxo!$O:$O,Fluxo!$U:$U,"&gt;"&amp;GM$5,Fluxo!$U:$U,"&lt;="&amp;GN$5,Fluxo!$D:$D,$D92,Fluxo!$E:$E,"&lt;&gt;"&amp;"PERMUTANTE"))</f>
        <v>0</v>
      </c>
      <c r="GO92" s="18">
        <f>IF(GO$5&gt;$G$4,0,SUMIFS(Fluxo!$O:$O,Fluxo!$U:$U,"&gt;"&amp;GN$5,Fluxo!$U:$U,"&lt;="&amp;GO$5,Fluxo!$D:$D,$D92,Fluxo!$E:$E,"&lt;&gt;"&amp;"PERMUTANTE"))</f>
        <v>0</v>
      </c>
      <c r="GP92" s="18">
        <f>IF(GP$5&gt;$G$4,0,SUMIFS(Fluxo!$O:$O,Fluxo!$U:$U,"&gt;"&amp;GO$5,Fluxo!$U:$U,"&lt;="&amp;GP$5,Fluxo!$D:$D,$D92,Fluxo!$E:$E,"&lt;&gt;"&amp;"PERMUTANTE"))</f>
        <v>0</v>
      </c>
      <c r="GQ92" s="18">
        <f>IF(GQ$5&gt;$G$4,0,SUMIFS(Fluxo!$O:$O,Fluxo!$U:$U,"&gt;"&amp;GP$5,Fluxo!$U:$U,"&lt;="&amp;GQ$5,Fluxo!$D:$D,$D92,Fluxo!$E:$E,"&lt;&gt;"&amp;"PERMUTANTE"))</f>
        <v>0</v>
      </c>
      <c r="GR92" s="18">
        <f>IF(GR$5&gt;$G$4,0,SUMIFS(Fluxo!$O:$O,Fluxo!$U:$U,"&gt;"&amp;GQ$5,Fluxo!$U:$U,"&lt;="&amp;GR$5,Fluxo!$D:$D,$D92,Fluxo!$E:$E,"&lt;&gt;"&amp;"PERMUTANTE"))</f>
        <v>0</v>
      </c>
      <c r="GS92" s="18">
        <f>IF(GS$5&gt;$G$4,0,SUMIFS(Fluxo!$O:$O,Fluxo!$U:$U,"&gt;"&amp;GR$5,Fluxo!$U:$U,"&lt;="&amp;GS$5,Fluxo!$D:$D,$D92,Fluxo!$E:$E,"&lt;&gt;"&amp;"PERMUTANTE"))</f>
        <v>0</v>
      </c>
      <c r="GT92" s="18">
        <f>IF(GT$5&gt;$G$4,0,SUMIFS(Fluxo!$O:$O,Fluxo!$U:$U,"&gt;"&amp;GS$5,Fluxo!$U:$U,"&lt;="&amp;GT$5,Fluxo!$D:$D,$D92,Fluxo!$E:$E,"&lt;&gt;"&amp;"PERMUTANTE"))</f>
        <v>0</v>
      </c>
      <c r="GU92" s="18">
        <f>IF(GU$5&gt;$G$4,0,SUMIFS(Fluxo!$O:$O,Fluxo!$U:$U,"&gt;"&amp;GT$5,Fluxo!$U:$U,"&lt;="&amp;GU$5,Fluxo!$D:$D,$D92,Fluxo!$E:$E,"&lt;&gt;"&amp;"PERMUTANTE"))</f>
        <v>0</v>
      </c>
      <c r="GV92" s="18">
        <f>IF(GV$5&gt;$G$4,0,SUMIFS(Fluxo!$O:$O,Fluxo!$U:$U,"&gt;"&amp;GU$5,Fluxo!$U:$U,"&lt;="&amp;GV$5,Fluxo!$D:$D,$D92,Fluxo!$E:$E,"&lt;&gt;"&amp;"PERMUTANTE"))</f>
        <v>0</v>
      </c>
      <c r="GW92" s="18">
        <f>IF(GW$5&gt;$G$4,0,SUMIFS(Fluxo!$O:$O,Fluxo!$U:$U,"&gt;"&amp;GV$5,Fluxo!$U:$U,"&lt;="&amp;GW$5,Fluxo!$D:$D,$D92,Fluxo!$E:$E,"&lt;&gt;"&amp;"PERMUTANTE"))</f>
        <v>0</v>
      </c>
      <c r="GX92" s="18">
        <f>IF(GX$5&gt;$G$4,0,SUMIFS(Fluxo!$O:$O,Fluxo!$U:$U,"&gt;"&amp;GW$5,Fluxo!$U:$U,"&lt;="&amp;GX$5,Fluxo!$D:$D,$D92,Fluxo!$E:$E,"&lt;&gt;"&amp;"PERMUTANTE"))</f>
        <v>0</v>
      </c>
      <c r="GY92" s="18">
        <f>IF(GY$5&gt;$G$4,0,SUMIFS(Fluxo!$O:$O,Fluxo!$U:$U,"&gt;"&amp;GX$5,Fluxo!$U:$U,"&lt;="&amp;GY$5,Fluxo!$D:$D,$D92,Fluxo!$E:$E,"&lt;&gt;"&amp;"PERMUTANTE"))</f>
        <v>0</v>
      </c>
      <c r="GZ92" s="18">
        <f>IF(GZ$5&gt;$G$4,0,SUMIFS(Fluxo!$O:$O,Fluxo!$U:$U,"&gt;"&amp;GY$5,Fluxo!$U:$U,"&lt;="&amp;GZ$5,Fluxo!$D:$D,$D92,Fluxo!$E:$E,"&lt;&gt;"&amp;"PERMUTANTE"))</f>
        <v>0</v>
      </c>
      <c r="HA92" s="18">
        <f>IF(HA$5&gt;$G$4,0,SUMIFS(Fluxo!$O:$O,Fluxo!$U:$U,"&gt;"&amp;GZ$5,Fluxo!$U:$U,"&lt;="&amp;HA$5,Fluxo!$D:$D,$D92,Fluxo!$E:$E,"&lt;&gt;"&amp;"PERMUTANTE"))</f>
        <v>0</v>
      </c>
      <c r="HB92" s="18">
        <f>IF(HB$5&gt;$G$4,0,SUMIFS(Fluxo!$O:$O,Fluxo!$U:$U,"&gt;"&amp;HA$5,Fluxo!$U:$U,"&lt;="&amp;HB$5,Fluxo!$D:$D,$D92,Fluxo!$E:$E,"&lt;&gt;"&amp;"PERMUTANTE"))</f>
        <v>0</v>
      </c>
      <c r="HC92" s="18">
        <f>IF(HC$5&gt;$G$4,0,SUMIFS(Fluxo!$O:$O,Fluxo!$U:$U,"&gt;"&amp;HB$5,Fluxo!$U:$U,"&lt;="&amp;HC$5,Fluxo!$D:$D,$D92,Fluxo!$E:$E,"&lt;&gt;"&amp;"PERMUTANTE"))</f>
        <v>0</v>
      </c>
      <c r="HD92" s="18">
        <f>IF(HD$5&gt;$G$4,0,SUMIFS(Fluxo!$O:$O,Fluxo!$U:$U,"&gt;"&amp;HC$5,Fluxo!$U:$U,"&lt;="&amp;HD$5,Fluxo!$D:$D,$D92,Fluxo!$E:$E,"&lt;&gt;"&amp;"PERMUTANTE"))</f>
        <v>0</v>
      </c>
      <c r="HE92" s="18">
        <f>IF(HE$5&gt;$G$4,0,SUMIFS(Fluxo!$O:$O,Fluxo!$U:$U,"&gt;"&amp;HD$5,Fluxo!$U:$U,"&lt;="&amp;HE$5,Fluxo!$D:$D,$D92,Fluxo!$E:$E,"&lt;&gt;"&amp;"PERMUTANTE"))</f>
        <v>0</v>
      </c>
      <c r="HF92" s="18">
        <f>IF(HF$5&gt;$G$4,0,SUMIFS(Fluxo!$O:$O,Fluxo!$U:$U,"&gt;"&amp;HE$5,Fluxo!$U:$U,"&lt;="&amp;HF$5,Fluxo!$D:$D,$D92,Fluxo!$E:$E,"&lt;&gt;"&amp;"PERMUTANTE"))</f>
        <v>0</v>
      </c>
    </row>
    <row r="93" spans="1:214">
      <c r="A93" s="20">
        <f t="shared" si="11"/>
        <v>83</v>
      </c>
      <c r="B93" s="140" t="str">
        <f>'Check Carteira'!C85</f>
        <v>E.1016.99.01.0203</v>
      </c>
      <c r="C93" s="141">
        <v>1</v>
      </c>
      <c r="D93" s="129" t="str">
        <f>'Check Carteira'!F85</f>
        <v>A-0203</v>
      </c>
      <c r="E93" s="21">
        <f>IFERROR(INDEX(Contratos!L:L,MATCH(D93,Contratos!R:R,0)),"")</f>
        <v>45381</v>
      </c>
      <c r="F93" s="139">
        <f>IFERROR(INDEX(Contratos!G:G,MATCH(D93,Contratos!R:R,0)),"")</f>
        <v>759463.75</v>
      </c>
      <c r="H93" s="83">
        <f t="shared" si="10"/>
        <v>45480.18</v>
      </c>
      <c r="J93" s="18">
        <f>IF(J$5&gt;$G$4,0,SUMIFS(Fluxo!$O:$O,Fluxo!$U:$U,"&gt;"&amp;I$5,Fluxo!$U:$U,"&lt;="&amp;J$5,Fluxo!$D:$D,$D93))</f>
        <v>0</v>
      </c>
      <c r="K93" s="18">
        <f>IF(K$5&gt;$G$4,0,SUMIFS(Fluxo!$O:$O,Fluxo!$U:$U,"&gt;"&amp;J$5,Fluxo!$U:$U,"&lt;="&amp;K$5,Fluxo!$D:$D,$D93))</f>
        <v>0</v>
      </c>
      <c r="L93" s="18">
        <f>IF(L$5&gt;$G$4,0,SUMIFS(Fluxo!$O:$O,Fluxo!$U:$U,"&gt;"&amp;K$5,Fluxo!$U:$U,"&lt;="&amp;L$5,Fluxo!$D:$D,$D93))</f>
        <v>0</v>
      </c>
      <c r="M93" s="18">
        <f>IF(M$5&gt;$G$4,0,SUMIFS(Fluxo!$O:$O,Fluxo!$U:$U,"&gt;"&amp;L$5,Fluxo!$U:$U,"&lt;="&amp;M$5,Fluxo!$D:$D,$D93))</f>
        <v>0</v>
      </c>
      <c r="N93" s="18">
        <f>IF(N$5&gt;$G$4,0,SUMIFS(Fluxo!$O:$O,Fluxo!$U:$U,"&gt;"&amp;M$5,Fluxo!$U:$U,"&lt;="&amp;N$5,Fluxo!$D:$D,$D93))</f>
        <v>0</v>
      </c>
      <c r="O93" s="18">
        <f>IF(O$5&gt;$G$4,0,SUMIFS(Fluxo!$O:$O,Fluxo!$U:$U,"&gt;"&amp;N$5,Fluxo!$U:$U,"&lt;="&amp;O$5,Fluxo!$D:$D,$D93))</f>
        <v>0</v>
      </c>
      <c r="P93" s="18">
        <f>IF(P$5&gt;$G$4,0,SUMIFS(Fluxo!$O:$O,Fluxo!$U:$U,"&gt;"&amp;O$5,Fluxo!$U:$U,"&lt;="&amp;P$5,Fluxo!$D:$D,$D93))</f>
        <v>0</v>
      </c>
      <c r="Q93" s="18">
        <f>IF(Q$5&gt;$G$4,0,SUMIFS(Fluxo!$O:$O,Fluxo!$U:$U,"&gt;"&amp;P$5,Fluxo!$U:$U,"&lt;="&amp;Q$5,Fluxo!$D:$D,$D93))</f>
        <v>0</v>
      </c>
      <c r="R93" s="18">
        <f>IF(R$5&gt;$G$4,0,SUMIFS(Fluxo!$O:$O,Fluxo!$U:$U,"&gt;"&amp;Q$5,Fluxo!$U:$U,"&lt;="&amp;R$5,Fluxo!$D:$D,$D93))</f>
        <v>0</v>
      </c>
      <c r="S93" s="18">
        <f>IF(S$5&gt;$G$4,0,SUMIFS(Fluxo!$O:$O,Fluxo!$U:$U,"&gt;"&amp;R$5,Fluxo!$U:$U,"&lt;="&amp;S$5,Fluxo!$D:$D,$D93,Fluxo!$E:$E,"&lt;&gt;"&amp;"PERMUTANTE"))</f>
        <v>0</v>
      </c>
      <c r="T93" s="18">
        <f>IF(T$5&gt;$G$4,0,SUMIFS(Fluxo!$O:$O,Fluxo!$U:$U,"&gt;"&amp;S$5,Fluxo!$U:$U,"&lt;="&amp;T$5,Fluxo!$D:$D,$D93,Fluxo!$E:$E,"&lt;&gt;"&amp;"PERMUTANTE"))</f>
        <v>0</v>
      </c>
      <c r="U93" s="18">
        <f>IF(U$5&gt;$G$4,0,SUMIFS(Fluxo!$O:$O,Fluxo!$U:$U,"&gt;"&amp;T$5,Fluxo!$U:$U,"&lt;="&amp;U$5,Fluxo!$D:$D,$D93,Fluxo!$E:$E,"&lt;&gt;"&amp;"PERMUTANTE"))</f>
        <v>0</v>
      </c>
      <c r="V93" s="18">
        <f>IF(V$5&gt;$G$4,0,SUMIFS(Fluxo!$O:$O,Fluxo!$U:$U,"&gt;"&amp;U$5,Fluxo!$U:$U,"&lt;="&amp;V$5,Fluxo!$D:$D,$D93,Fluxo!$E:$E,"&lt;&gt;"&amp;"PERMUTANTE"))</f>
        <v>28409.06</v>
      </c>
      <c r="W93" s="18">
        <f>IF(W$5&gt;$G$4,0,SUMIFS(Fluxo!$O:$O,Fluxo!$U:$U,"&gt;"&amp;V$5,Fluxo!$U:$U,"&lt;="&amp;W$5,Fluxo!$D:$D,$D93,Fluxo!$E:$E,"&lt;&gt;"&amp;"PERMUTANTE"))</f>
        <v>3418.58</v>
      </c>
      <c r="X93" s="18">
        <f>IF(X$5&gt;$G$4,0,SUMIFS(Fluxo!$O:$O,Fluxo!$U:$U,"&gt;"&amp;W$5,Fluxo!$U:$U,"&lt;="&amp;X$5,Fluxo!$D:$D,$D93,Fluxo!$E:$E,"&lt;&gt;"&amp;"PERMUTANTE"))</f>
        <v>0</v>
      </c>
      <c r="Y93" s="18">
        <f>IF(Y$5&gt;$G$4,0,SUMIFS(Fluxo!$O:$O,Fluxo!$U:$U,"&gt;"&amp;X$5,Fluxo!$U:$U,"&lt;="&amp;Y$5,Fluxo!$D:$D,$D93,Fluxo!$E:$E,"&lt;&gt;"&amp;"PERMUTANTE"))</f>
        <v>8526.18</v>
      </c>
      <c r="Z93" s="18">
        <f>IF(Z$5&gt;$G$4,0,SUMIFS(Fluxo!$O:$O,Fluxo!$U:$U,"&gt;"&amp;Y$5,Fluxo!$U:$U,"&lt;="&amp;Z$5,Fluxo!$D:$D,$D93,Fluxo!$E:$E,"&lt;&gt;"&amp;"PERMUTANTE"))</f>
        <v>0</v>
      </c>
      <c r="AA93" s="18">
        <f>IF(AA$5&gt;$G$4,0,SUMIFS(Fluxo!$O:$O,Fluxo!$U:$U,"&gt;"&amp;Z$5,Fluxo!$U:$U,"&lt;="&amp;AA$5,Fluxo!$D:$D,$D93,Fluxo!$E:$E,"&lt;&gt;"&amp;"PERMUTANTE"))</f>
        <v>5126.3599999999997</v>
      </c>
      <c r="AB93" s="18">
        <f>IF(AB$5&gt;$G$4,0,SUMIFS(Fluxo!$O:$O,Fluxo!$U:$U,"&gt;"&amp;AA$5,Fluxo!$U:$U,"&lt;="&amp;AB$5,Fluxo!$D:$D,$D93,Fluxo!$E:$E,"&lt;&gt;"&amp;"PERMUTANTE"))</f>
        <v>0</v>
      </c>
      <c r="AC93" s="18">
        <f>IF(AC$5&gt;$G$4,0,SUMIFS(Fluxo!$O:$O,Fluxo!$U:$U,"&gt;"&amp;AB$5,Fluxo!$U:$U,"&lt;="&amp;AC$5,Fluxo!$D:$D,$D93,Fluxo!$E:$E,"&lt;&gt;"&amp;"PERMUTANTE"))</f>
        <v>0</v>
      </c>
      <c r="AD93" s="18">
        <f>IF(AD$5&gt;$G$4,0,SUMIFS(Fluxo!$O:$O,Fluxo!$U:$U,"&gt;"&amp;AC$5,Fluxo!$U:$U,"&lt;="&amp;AD$5,Fluxo!$D:$D,$D93,Fluxo!$E:$E,"&lt;&gt;"&amp;"PERMUTANTE"))</f>
        <v>0</v>
      </c>
      <c r="AE93" s="18">
        <f>IF(AE$5&gt;$G$4,0,SUMIFS(Fluxo!$O:$O,Fluxo!$U:$U,"&gt;"&amp;AD$5,Fluxo!$U:$U,"&lt;="&amp;AE$5,Fluxo!$D:$D,$D93,Fluxo!$E:$E,"&lt;&gt;"&amp;"PERMUTANTE"))</f>
        <v>0</v>
      </c>
      <c r="AF93" s="18">
        <f>IF(AF$5&gt;$G$4,0,SUMIFS(Fluxo!$O:$O,Fluxo!$U:$U,"&gt;"&amp;AE$5,Fluxo!$U:$U,"&lt;="&amp;AF$5,Fluxo!$D:$D,$D93,Fluxo!$E:$E,"&lt;&gt;"&amp;"PERMUTANTE"))</f>
        <v>0</v>
      </c>
      <c r="AG93" s="18">
        <f>IF(AG$5&gt;$G$4,0,SUMIFS(Fluxo!$O:$O,Fluxo!$U:$U,"&gt;"&amp;AF$5,Fluxo!$U:$U,"&lt;="&amp;AG$5,Fluxo!$D:$D,$D93,Fluxo!$E:$E,"&lt;&gt;"&amp;"PERMUTANTE"))</f>
        <v>0</v>
      </c>
      <c r="AH93" s="18">
        <f>IF(AH$5&gt;$G$4,0,SUMIFS(Fluxo!$O:$O,Fluxo!$U:$U,"&gt;"&amp;AG$5,Fluxo!$U:$U,"&lt;="&amp;AH$5,Fluxo!$D:$D,$D93,Fluxo!$E:$E,"&lt;&gt;"&amp;"PERMUTANTE"))</f>
        <v>0</v>
      </c>
      <c r="AI93" s="18">
        <f>IF(AI$5&gt;$G$4,0,SUMIFS(Fluxo!$O:$O,Fluxo!$U:$U,"&gt;"&amp;AH$5,Fluxo!$U:$U,"&lt;="&amp;AI$5,Fluxo!$D:$D,$D93,Fluxo!$E:$E,"&lt;&gt;"&amp;"PERMUTANTE"))</f>
        <v>0</v>
      </c>
      <c r="AJ93" s="18">
        <f>IF(AJ$5&gt;$G$4,0,SUMIFS(Fluxo!$O:$O,Fluxo!$U:$U,"&gt;"&amp;AI$5,Fluxo!$U:$U,"&lt;="&amp;AJ$5,Fluxo!$D:$D,$D93,Fluxo!$E:$E,"&lt;&gt;"&amp;"PERMUTANTE"))</f>
        <v>0</v>
      </c>
      <c r="AK93" s="18">
        <f>IF(AK$5&gt;$G$4,0,SUMIFS(Fluxo!$O:$O,Fluxo!$U:$U,"&gt;"&amp;AJ$5,Fluxo!$U:$U,"&lt;="&amp;AK$5,Fluxo!$D:$D,$D93,Fluxo!$E:$E,"&lt;&gt;"&amp;"PERMUTANTE"))</f>
        <v>0</v>
      </c>
      <c r="AL93" s="18">
        <f>IF(AL$5&gt;$G$4,0,SUMIFS(Fluxo!$O:$O,Fluxo!$U:$U,"&gt;"&amp;AK$5,Fluxo!$U:$U,"&lt;="&amp;AL$5,Fluxo!$D:$D,$D93,Fluxo!$E:$E,"&lt;&gt;"&amp;"PERMUTANTE"))</f>
        <v>0</v>
      </c>
      <c r="AM93" s="18">
        <f>IF(AM$5&gt;$G$4,0,SUMIFS(Fluxo!$O:$O,Fluxo!$U:$U,"&gt;"&amp;AL$5,Fluxo!$U:$U,"&lt;="&amp;AM$5,Fluxo!$D:$D,$D93,Fluxo!$E:$E,"&lt;&gt;"&amp;"PERMUTANTE"))</f>
        <v>0</v>
      </c>
      <c r="AN93" s="18">
        <f>IF(AN$5&gt;$G$4,0,SUMIFS(Fluxo!$O:$O,Fluxo!$U:$U,"&gt;"&amp;AM$5,Fluxo!$U:$U,"&lt;="&amp;AN$5,Fluxo!$D:$D,$D93,Fluxo!$E:$E,"&lt;&gt;"&amp;"PERMUTANTE"))</f>
        <v>0</v>
      </c>
      <c r="AO93" s="18">
        <f>IF(AO$5&gt;$G$4,0,SUMIFS(Fluxo!$O:$O,Fluxo!$U:$U,"&gt;"&amp;AN$5,Fluxo!$U:$U,"&lt;="&amp;AO$5,Fluxo!$D:$D,$D93,Fluxo!$E:$E,"&lt;&gt;"&amp;"PERMUTANTE"))</f>
        <v>0</v>
      </c>
      <c r="AP93" s="18">
        <f>IF(AP$5&gt;$G$4,0,SUMIFS(Fluxo!$O:$O,Fluxo!$U:$U,"&gt;"&amp;AO$5,Fluxo!$U:$U,"&lt;="&amp;AP$5,Fluxo!$D:$D,$D93,Fluxo!$E:$E,"&lt;&gt;"&amp;"PERMUTANTE"))</f>
        <v>0</v>
      </c>
      <c r="AQ93" s="18">
        <f>IF(AQ$5&gt;$G$4,0,SUMIFS(Fluxo!$O:$O,Fluxo!$U:$U,"&gt;"&amp;AP$5,Fluxo!$U:$U,"&lt;="&amp;AQ$5,Fluxo!$D:$D,$D93,Fluxo!$E:$E,"&lt;&gt;"&amp;"PERMUTANTE"))</f>
        <v>0</v>
      </c>
      <c r="AR93" s="18">
        <f>IF(AR$5&gt;$G$4,0,SUMIFS(Fluxo!$O:$O,Fluxo!$U:$U,"&gt;"&amp;AQ$5,Fluxo!$U:$U,"&lt;="&amp;AR$5,Fluxo!$D:$D,$D93,Fluxo!$E:$E,"&lt;&gt;"&amp;"PERMUTANTE"))</f>
        <v>0</v>
      </c>
      <c r="AS93" s="18">
        <f>IF(AS$5&gt;$G$4,0,SUMIFS(Fluxo!$O:$O,Fluxo!$U:$U,"&gt;"&amp;AR$5,Fluxo!$U:$U,"&lt;="&amp;AS$5,Fluxo!$D:$D,$D93,Fluxo!$E:$E,"&lt;&gt;"&amp;"PERMUTANTE"))</f>
        <v>0</v>
      </c>
      <c r="AT93" s="18">
        <f>IF(AT$5&gt;$G$4,0,SUMIFS(Fluxo!$O:$O,Fluxo!$U:$U,"&gt;"&amp;AS$5,Fluxo!$U:$U,"&lt;="&amp;AT$5,Fluxo!$D:$D,$D93,Fluxo!$E:$E,"&lt;&gt;"&amp;"PERMUTANTE"))</f>
        <v>0</v>
      </c>
      <c r="AU93" s="18">
        <f>IF(AU$5&gt;$G$4,0,SUMIFS(Fluxo!$O:$O,Fluxo!$U:$U,"&gt;"&amp;AT$5,Fluxo!$U:$U,"&lt;="&amp;AU$5,Fluxo!$D:$D,$D93,Fluxo!$E:$E,"&lt;&gt;"&amp;"PERMUTANTE"))</f>
        <v>0</v>
      </c>
      <c r="AV93" s="18">
        <f>IF(AV$5&gt;$G$4,0,SUMIFS(Fluxo!$O:$O,Fluxo!$U:$U,"&gt;"&amp;AU$5,Fluxo!$U:$U,"&lt;="&amp;AV$5,Fluxo!$D:$D,$D93,Fluxo!$E:$E,"&lt;&gt;"&amp;"PERMUTANTE"))</f>
        <v>0</v>
      </c>
      <c r="AW93" s="18">
        <f>IF(AW$5&gt;$G$4,0,SUMIFS(Fluxo!$O:$O,Fluxo!$U:$U,"&gt;"&amp;AV$5,Fluxo!$U:$U,"&lt;="&amp;AW$5,Fluxo!$D:$D,$D93,Fluxo!$E:$E,"&lt;&gt;"&amp;"PERMUTANTE"))</f>
        <v>0</v>
      </c>
      <c r="AX93" s="18">
        <f>IF(AX$5&gt;$G$4,0,SUMIFS(Fluxo!$O:$O,Fluxo!$U:$U,"&gt;"&amp;AW$5,Fluxo!$U:$U,"&lt;="&amp;AX$5,Fluxo!$D:$D,$D93,Fluxo!$E:$E,"&lt;&gt;"&amp;"PERMUTANTE"))</f>
        <v>0</v>
      </c>
      <c r="AY93" s="18">
        <f>IF(AY$5&gt;$G$4,0,SUMIFS(Fluxo!$O:$O,Fluxo!$U:$U,"&gt;"&amp;AX$5,Fluxo!$U:$U,"&lt;="&amp;AY$5,Fluxo!$D:$D,$D93,Fluxo!$E:$E,"&lt;&gt;"&amp;"PERMUTANTE"))</f>
        <v>0</v>
      </c>
      <c r="AZ93" s="18">
        <f>IF(AZ$5&gt;$G$4,0,SUMIFS(Fluxo!$O:$O,Fluxo!$U:$U,"&gt;"&amp;AY$5,Fluxo!$U:$U,"&lt;="&amp;AZ$5,Fluxo!$D:$D,$D93,Fluxo!$E:$E,"&lt;&gt;"&amp;"PERMUTANTE"))</f>
        <v>0</v>
      </c>
      <c r="BA93" s="18">
        <f>IF(BA$5&gt;$G$4,0,SUMIFS(Fluxo!$O:$O,Fluxo!$U:$U,"&gt;"&amp;AZ$5,Fluxo!$U:$U,"&lt;="&amp;BA$5,Fluxo!$D:$D,$D93,Fluxo!$E:$E,"&lt;&gt;"&amp;"PERMUTANTE"))</f>
        <v>0</v>
      </c>
      <c r="BB93" s="18">
        <f>IF(BB$5&gt;$G$4,0,SUMIFS(Fluxo!$O:$O,Fluxo!$U:$U,"&gt;"&amp;BA$5,Fluxo!$U:$U,"&lt;="&amp;BB$5,Fluxo!$D:$D,$D93,Fluxo!$E:$E,"&lt;&gt;"&amp;"PERMUTANTE"))</f>
        <v>0</v>
      </c>
      <c r="BC93" s="18">
        <f>IF(BC$5&gt;$G$4,0,SUMIFS(Fluxo!$O:$O,Fluxo!$U:$U,"&gt;"&amp;BB$5,Fluxo!$U:$U,"&lt;="&amp;BC$5,Fluxo!$D:$D,$D93,Fluxo!$E:$E,"&lt;&gt;"&amp;"PERMUTANTE"))</f>
        <v>0</v>
      </c>
      <c r="BD93" s="18">
        <f>IF(BD$5&gt;$G$4,0,SUMIFS(Fluxo!$O:$O,Fluxo!$U:$U,"&gt;"&amp;BC$5,Fluxo!$U:$U,"&lt;="&amp;BD$5,Fluxo!$D:$D,$D93,Fluxo!$E:$E,"&lt;&gt;"&amp;"PERMUTANTE"))</f>
        <v>0</v>
      </c>
      <c r="BE93" s="18">
        <f>IF(BE$5&gt;$G$4,0,SUMIFS(Fluxo!$O:$O,Fluxo!$U:$U,"&gt;"&amp;BD$5,Fluxo!$U:$U,"&lt;="&amp;BE$5,Fluxo!$D:$D,$D93,Fluxo!$E:$E,"&lt;&gt;"&amp;"PERMUTANTE"))</f>
        <v>0</v>
      </c>
      <c r="BF93" s="18">
        <f>IF(BF$5&gt;$G$4,0,SUMIFS(Fluxo!$O:$O,Fluxo!$U:$U,"&gt;"&amp;BE$5,Fluxo!$U:$U,"&lt;="&amp;BF$5,Fluxo!$D:$D,$D93,Fluxo!$E:$E,"&lt;&gt;"&amp;"PERMUTANTE"))</f>
        <v>0</v>
      </c>
      <c r="BG93" s="18">
        <f>IF(BG$5&gt;$G$4,0,SUMIFS(Fluxo!$O:$O,Fluxo!$U:$U,"&gt;"&amp;BF$5,Fluxo!$U:$U,"&lt;="&amp;BG$5,Fluxo!$D:$D,$D93,Fluxo!$E:$E,"&lt;&gt;"&amp;"PERMUTANTE"))</f>
        <v>0</v>
      </c>
      <c r="BH93" s="18">
        <f>IF(BH$5&gt;$G$4,0,SUMIFS(Fluxo!$O:$O,Fluxo!$U:$U,"&gt;"&amp;BG$5,Fluxo!$U:$U,"&lt;="&amp;BH$5,Fluxo!$D:$D,$D93,Fluxo!$E:$E,"&lt;&gt;"&amp;"PERMUTANTE"))</f>
        <v>0</v>
      </c>
      <c r="BI93" s="18">
        <f>IF(BI$5&gt;$G$4,0,SUMIFS(Fluxo!$O:$O,Fluxo!$U:$U,"&gt;"&amp;BH$5,Fluxo!$U:$U,"&lt;="&amp;BI$5,Fluxo!$D:$D,$D93,Fluxo!$E:$E,"&lt;&gt;"&amp;"PERMUTANTE"))</f>
        <v>0</v>
      </c>
      <c r="BJ93" s="18">
        <f>IF(BJ$5&gt;$G$4,0,SUMIFS(Fluxo!$O:$O,Fluxo!$U:$U,"&gt;"&amp;BI$5,Fluxo!$U:$U,"&lt;="&amp;BJ$5,Fluxo!$D:$D,$D93,Fluxo!$E:$E,"&lt;&gt;"&amp;"PERMUTANTE"))</f>
        <v>0</v>
      </c>
      <c r="BK93" s="18">
        <f>IF(BK$5&gt;$G$4,0,SUMIFS(Fluxo!$O:$O,Fluxo!$U:$U,"&gt;"&amp;BJ$5,Fluxo!$U:$U,"&lt;="&amp;BK$5,Fluxo!$D:$D,$D93,Fluxo!$E:$E,"&lt;&gt;"&amp;"PERMUTANTE"))</f>
        <v>0</v>
      </c>
      <c r="BL93" s="18">
        <f>IF(BL$5&gt;$G$4,0,SUMIFS(Fluxo!$O:$O,Fluxo!$U:$U,"&gt;"&amp;BK$5,Fluxo!$U:$U,"&lt;="&amp;BL$5,Fluxo!$D:$D,$D93,Fluxo!$E:$E,"&lt;&gt;"&amp;"PERMUTANTE"))</f>
        <v>0</v>
      </c>
      <c r="BM93" s="18">
        <f>IF(BM$5&gt;$G$4,0,SUMIFS(Fluxo!$O:$O,Fluxo!$U:$U,"&gt;"&amp;BL$5,Fluxo!$U:$U,"&lt;="&amp;BM$5,Fluxo!$D:$D,$D93,Fluxo!$E:$E,"&lt;&gt;"&amp;"PERMUTANTE"))</f>
        <v>0</v>
      </c>
      <c r="BN93" s="18">
        <f>IF(BN$5&gt;$G$4,0,SUMIFS(Fluxo!$O:$O,Fluxo!$U:$U,"&gt;"&amp;BM$5,Fluxo!$U:$U,"&lt;="&amp;BN$5,Fluxo!$D:$D,$D93,Fluxo!$E:$E,"&lt;&gt;"&amp;"PERMUTANTE"))</f>
        <v>0</v>
      </c>
      <c r="BO93" s="18">
        <f>IF(BO$5&gt;$G$4,0,SUMIFS(Fluxo!$O:$O,Fluxo!$U:$U,"&gt;"&amp;BN$5,Fluxo!$U:$U,"&lt;="&amp;BO$5,Fluxo!$D:$D,$D93,Fluxo!$E:$E,"&lt;&gt;"&amp;"PERMUTANTE"))</f>
        <v>0</v>
      </c>
      <c r="BP93" s="18">
        <f>IF(BP$5&gt;$G$4,0,SUMIFS(Fluxo!$O:$O,Fluxo!$U:$U,"&gt;"&amp;BO$5,Fluxo!$U:$U,"&lt;="&amp;BP$5,Fluxo!$D:$D,$D93,Fluxo!$E:$E,"&lt;&gt;"&amp;"PERMUTANTE"))</f>
        <v>0</v>
      </c>
      <c r="BQ93" s="18">
        <f>IF(BQ$5&gt;$G$4,0,SUMIFS(Fluxo!$O:$O,Fluxo!$U:$U,"&gt;"&amp;BP$5,Fluxo!$U:$U,"&lt;="&amp;BQ$5,Fluxo!$D:$D,$D93,Fluxo!$E:$E,"&lt;&gt;"&amp;"PERMUTANTE"))</f>
        <v>0</v>
      </c>
      <c r="BR93" s="18">
        <f>IF(BR$5&gt;$G$4,0,SUMIFS(Fluxo!$O:$O,Fluxo!$U:$U,"&gt;"&amp;BQ$5,Fluxo!$U:$U,"&lt;="&amp;BR$5,Fluxo!$D:$D,$D93,Fluxo!$E:$E,"&lt;&gt;"&amp;"PERMUTANTE"))</f>
        <v>0</v>
      </c>
      <c r="BS93" s="18">
        <f>IF(BS$5&gt;$G$4,0,SUMIFS(Fluxo!$O:$O,Fluxo!$U:$U,"&gt;"&amp;BR$5,Fluxo!$U:$U,"&lt;="&amp;BS$5,Fluxo!$D:$D,$D93,Fluxo!$E:$E,"&lt;&gt;"&amp;"PERMUTANTE"))</f>
        <v>0</v>
      </c>
      <c r="BT93" s="18">
        <f>IF(BT$5&gt;$G$4,0,SUMIFS(Fluxo!$O:$O,Fluxo!$U:$U,"&gt;"&amp;BS$5,Fluxo!$U:$U,"&lt;="&amp;BT$5,Fluxo!$D:$D,$D93,Fluxo!$E:$E,"&lt;&gt;"&amp;"PERMUTANTE"))</f>
        <v>0</v>
      </c>
      <c r="BU93" s="18">
        <f>IF(BU$5&gt;$G$4,0,SUMIFS(Fluxo!$O:$O,Fluxo!$U:$U,"&gt;"&amp;BT$5,Fluxo!$U:$U,"&lt;="&amp;BU$5,Fluxo!$D:$D,$D93,Fluxo!$E:$E,"&lt;&gt;"&amp;"PERMUTANTE"))</f>
        <v>0</v>
      </c>
      <c r="BV93" s="18">
        <f>IF(BV$5&gt;$G$4,0,SUMIFS(Fluxo!$O:$O,Fluxo!$U:$U,"&gt;"&amp;BU$5,Fluxo!$U:$U,"&lt;="&amp;BV$5,Fluxo!$D:$D,$D93,Fluxo!$E:$E,"&lt;&gt;"&amp;"PERMUTANTE"))</f>
        <v>0</v>
      </c>
      <c r="BW93" s="18">
        <f>IF(BW$5&gt;$G$4,0,SUMIFS(Fluxo!$O:$O,Fluxo!$U:$U,"&gt;"&amp;BV$5,Fluxo!$U:$U,"&lt;="&amp;BW$5,Fluxo!$D:$D,$D93,Fluxo!$E:$E,"&lt;&gt;"&amp;"PERMUTANTE"))</f>
        <v>0</v>
      </c>
      <c r="BX93" s="18">
        <f>IF(BX$5&gt;$G$4,0,SUMIFS(Fluxo!$O:$O,Fluxo!$U:$U,"&gt;"&amp;BW$5,Fluxo!$U:$U,"&lt;="&amp;BX$5,Fluxo!$D:$D,$D93,Fluxo!$E:$E,"&lt;&gt;"&amp;"PERMUTANTE"))</f>
        <v>0</v>
      </c>
      <c r="BY93" s="18">
        <f>IF(BY$5&gt;$G$4,0,SUMIFS(Fluxo!$O:$O,Fluxo!$U:$U,"&gt;"&amp;BX$5,Fluxo!$U:$U,"&lt;="&amp;BY$5,Fluxo!$D:$D,$D93,Fluxo!$E:$E,"&lt;&gt;"&amp;"PERMUTANTE"))</f>
        <v>0</v>
      </c>
      <c r="BZ93" s="18">
        <f>IF(BZ$5&gt;$G$4,0,SUMIFS(Fluxo!$O:$O,Fluxo!$U:$U,"&gt;"&amp;BY$5,Fluxo!$U:$U,"&lt;="&amp;BZ$5,Fluxo!$D:$D,$D93,Fluxo!$E:$E,"&lt;&gt;"&amp;"PERMUTANTE"))</f>
        <v>0</v>
      </c>
      <c r="CA93" s="18">
        <f>IF(CA$5&gt;$G$4,0,SUMIFS(Fluxo!$O:$O,Fluxo!$U:$U,"&gt;"&amp;BZ$5,Fluxo!$U:$U,"&lt;="&amp;CA$5,Fluxo!$D:$D,$D93,Fluxo!$E:$E,"&lt;&gt;"&amp;"PERMUTANTE"))</f>
        <v>0</v>
      </c>
      <c r="CB93" s="18">
        <f>IF(CB$5&gt;$G$4,0,SUMIFS(Fluxo!$O:$O,Fluxo!$U:$U,"&gt;"&amp;CA$5,Fluxo!$U:$U,"&lt;="&amp;CB$5,Fluxo!$D:$D,$D93,Fluxo!$E:$E,"&lt;&gt;"&amp;"PERMUTANTE"))</f>
        <v>0</v>
      </c>
      <c r="CC93" s="18">
        <f>IF(CC$5&gt;$G$4,0,SUMIFS(Fluxo!$O:$O,Fluxo!$U:$U,"&gt;"&amp;CB$5,Fluxo!$U:$U,"&lt;="&amp;CC$5,Fluxo!$D:$D,$D93,Fluxo!$E:$E,"&lt;&gt;"&amp;"PERMUTANTE"))</f>
        <v>0</v>
      </c>
      <c r="CD93" s="18">
        <f>IF(CD$5&gt;$G$4,0,SUMIFS(Fluxo!$O:$O,Fluxo!$U:$U,"&gt;"&amp;CC$5,Fluxo!$U:$U,"&lt;="&amp;CD$5,Fluxo!$D:$D,$D93,Fluxo!$E:$E,"&lt;&gt;"&amp;"PERMUTANTE"))</f>
        <v>0</v>
      </c>
      <c r="CE93" s="18">
        <f>IF(CE$5&gt;$G$4,0,SUMIFS(Fluxo!$O:$O,Fluxo!$U:$U,"&gt;"&amp;CD$5,Fluxo!$U:$U,"&lt;="&amp;CE$5,Fluxo!$D:$D,$D93,Fluxo!$E:$E,"&lt;&gt;"&amp;"PERMUTANTE"))</f>
        <v>0</v>
      </c>
      <c r="CF93" s="18">
        <f>IF(CF$5&gt;$G$4,0,SUMIFS(Fluxo!$O:$O,Fluxo!$U:$U,"&gt;"&amp;CE$5,Fluxo!$U:$U,"&lt;="&amp;CF$5,Fluxo!$D:$D,$D93,Fluxo!$E:$E,"&lt;&gt;"&amp;"PERMUTANTE"))</f>
        <v>0</v>
      </c>
      <c r="CG93" s="18">
        <f>IF(CG$5&gt;$G$4,0,SUMIFS(Fluxo!$O:$O,Fluxo!$U:$U,"&gt;"&amp;CF$5,Fluxo!$U:$U,"&lt;="&amp;CG$5,Fluxo!$D:$D,$D93,Fluxo!$E:$E,"&lt;&gt;"&amp;"PERMUTANTE"))</f>
        <v>0</v>
      </c>
      <c r="CH93" s="18">
        <f>IF(CH$5&gt;$G$4,0,SUMIFS(Fluxo!$O:$O,Fluxo!$U:$U,"&gt;"&amp;CG$5,Fluxo!$U:$U,"&lt;="&amp;CH$5,Fluxo!$D:$D,$D93,Fluxo!$E:$E,"&lt;&gt;"&amp;"PERMUTANTE"))</f>
        <v>0</v>
      </c>
      <c r="CI93" s="18">
        <f>IF(CI$5&gt;$G$4,0,SUMIFS(Fluxo!$O:$O,Fluxo!$U:$U,"&gt;"&amp;CH$5,Fluxo!$U:$U,"&lt;="&amp;CI$5,Fluxo!$D:$D,$D93,Fluxo!$E:$E,"&lt;&gt;"&amp;"PERMUTANTE"))</f>
        <v>0</v>
      </c>
      <c r="CJ93" s="18">
        <f>IF(CJ$5&gt;$G$4,0,SUMIFS(Fluxo!$O:$O,Fluxo!$U:$U,"&gt;"&amp;CI$5,Fluxo!$U:$U,"&lt;="&amp;CJ$5,Fluxo!$D:$D,$D93,Fluxo!$E:$E,"&lt;&gt;"&amp;"PERMUTANTE"))</f>
        <v>0</v>
      </c>
      <c r="CK93" s="18">
        <f>IF(CK$5&gt;$G$4,0,SUMIFS(Fluxo!$O:$O,Fluxo!$U:$U,"&gt;"&amp;CJ$5,Fluxo!$U:$U,"&lt;="&amp;CK$5,Fluxo!$D:$D,$D93,Fluxo!$E:$E,"&lt;&gt;"&amp;"PERMUTANTE"))</f>
        <v>0</v>
      </c>
      <c r="CL93" s="18">
        <f>IF(CL$5&gt;$G$4,0,SUMIFS(Fluxo!$O:$O,Fluxo!$U:$U,"&gt;"&amp;CK$5,Fluxo!$U:$U,"&lt;="&amp;CL$5,Fluxo!$D:$D,$D93,Fluxo!$E:$E,"&lt;&gt;"&amp;"PERMUTANTE"))</f>
        <v>0</v>
      </c>
      <c r="CM93" s="18">
        <f>IF(CM$5&gt;$G$4,0,SUMIFS(Fluxo!$O:$O,Fluxo!$U:$U,"&gt;"&amp;CL$5,Fluxo!$U:$U,"&lt;="&amp;CM$5,Fluxo!$D:$D,$D93,Fluxo!$E:$E,"&lt;&gt;"&amp;"PERMUTANTE"))</f>
        <v>0</v>
      </c>
      <c r="CN93" s="18">
        <f>IF(CN$5&gt;$G$4,0,SUMIFS(Fluxo!$O:$O,Fluxo!$U:$U,"&gt;"&amp;CM$5,Fluxo!$U:$U,"&lt;="&amp;CN$5,Fluxo!$D:$D,$D93,Fluxo!$E:$E,"&lt;&gt;"&amp;"PERMUTANTE"))</f>
        <v>0</v>
      </c>
      <c r="CO93" s="18">
        <f>IF(CO$5&gt;$G$4,0,SUMIFS(Fluxo!$O:$O,Fluxo!$U:$U,"&gt;"&amp;CN$5,Fluxo!$U:$U,"&lt;="&amp;CO$5,Fluxo!$D:$D,$D93,Fluxo!$E:$E,"&lt;&gt;"&amp;"PERMUTANTE"))</f>
        <v>0</v>
      </c>
      <c r="CP93" s="18">
        <f>IF(CP$5&gt;$G$4,0,SUMIFS(Fluxo!$O:$O,Fluxo!$U:$U,"&gt;"&amp;CO$5,Fluxo!$U:$U,"&lt;="&amp;CP$5,Fluxo!$D:$D,$D93,Fluxo!$E:$E,"&lt;&gt;"&amp;"PERMUTANTE"))</f>
        <v>0</v>
      </c>
      <c r="CQ93" s="18">
        <f>IF(CQ$5&gt;$G$4,0,SUMIFS(Fluxo!$O:$O,Fluxo!$U:$U,"&gt;"&amp;CP$5,Fluxo!$U:$U,"&lt;="&amp;CQ$5,Fluxo!$D:$D,$D93,Fluxo!$E:$E,"&lt;&gt;"&amp;"PERMUTANTE"))</f>
        <v>0</v>
      </c>
      <c r="CR93" s="18">
        <f>IF(CR$5&gt;$G$4,0,SUMIFS(Fluxo!$O:$O,Fluxo!$U:$U,"&gt;"&amp;CQ$5,Fluxo!$U:$U,"&lt;="&amp;CR$5,Fluxo!$D:$D,$D93,Fluxo!$E:$E,"&lt;&gt;"&amp;"PERMUTANTE"))</f>
        <v>0</v>
      </c>
      <c r="CS93" s="18">
        <f>IF(CS$5&gt;$G$4,0,SUMIFS(Fluxo!$O:$O,Fluxo!$U:$U,"&gt;"&amp;CR$5,Fluxo!$U:$U,"&lt;="&amp;CS$5,Fluxo!$D:$D,$D93,Fluxo!$E:$E,"&lt;&gt;"&amp;"PERMUTANTE"))</f>
        <v>0</v>
      </c>
      <c r="CT93" s="18">
        <f>IF(CT$5&gt;$G$4,0,SUMIFS(Fluxo!$O:$O,Fluxo!$U:$U,"&gt;"&amp;CS$5,Fluxo!$U:$U,"&lt;="&amp;CT$5,Fluxo!$D:$D,$D93,Fluxo!$E:$E,"&lt;&gt;"&amp;"PERMUTANTE"))</f>
        <v>0</v>
      </c>
      <c r="CU93" s="18">
        <f>IF(CU$5&gt;$G$4,0,SUMIFS(Fluxo!$O:$O,Fluxo!$U:$U,"&gt;"&amp;CT$5,Fluxo!$U:$U,"&lt;="&amp;CU$5,Fluxo!$D:$D,$D93,Fluxo!$E:$E,"&lt;&gt;"&amp;"PERMUTANTE"))</f>
        <v>0</v>
      </c>
      <c r="CV93" s="18">
        <f>IF(CV$5&gt;$G$4,0,SUMIFS(Fluxo!$O:$O,Fluxo!$U:$U,"&gt;"&amp;CU$5,Fluxo!$U:$U,"&lt;="&amp;CV$5,Fluxo!$D:$D,$D93,Fluxo!$E:$E,"&lt;&gt;"&amp;"PERMUTANTE"))</f>
        <v>0</v>
      </c>
      <c r="CW93" s="18">
        <f>IF(CW$5&gt;$G$4,0,SUMIFS(Fluxo!$O:$O,Fluxo!$U:$U,"&gt;"&amp;CV$5,Fluxo!$U:$U,"&lt;="&amp;CW$5,Fluxo!$D:$D,$D93,Fluxo!$E:$E,"&lt;&gt;"&amp;"PERMUTANTE"))</f>
        <v>0</v>
      </c>
      <c r="CX93" s="18">
        <f>IF(CX$5&gt;$G$4,0,SUMIFS(Fluxo!$O:$O,Fluxo!$U:$U,"&gt;"&amp;CW$5,Fluxo!$U:$U,"&lt;="&amp;CX$5,Fluxo!$D:$D,$D93,Fluxo!$E:$E,"&lt;&gt;"&amp;"PERMUTANTE"))</f>
        <v>0</v>
      </c>
      <c r="CY93" s="18">
        <f>IF(CY$5&gt;$G$4,0,SUMIFS(Fluxo!$O:$O,Fluxo!$U:$U,"&gt;"&amp;CX$5,Fluxo!$U:$U,"&lt;="&amp;CY$5,Fluxo!$D:$D,$D93,Fluxo!$E:$E,"&lt;&gt;"&amp;"PERMUTANTE"))</f>
        <v>0</v>
      </c>
      <c r="CZ93" s="18">
        <f>IF(CZ$5&gt;$G$4,0,SUMIFS(Fluxo!$O:$O,Fluxo!$U:$U,"&gt;"&amp;CY$5,Fluxo!$U:$U,"&lt;="&amp;CZ$5,Fluxo!$D:$D,$D93,Fluxo!$E:$E,"&lt;&gt;"&amp;"PERMUTANTE"))</f>
        <v>0</v>
      </c>
      <c r="DA93" s="18">
        <f>IF(DA$5&gt;$G$4,0,SUMIFS(Fluxo!$O:$O,Fluxo!$U:$U,"&gt;"&amp;CZ$5,Fluxo!$U:$U,"&lt;="&amp;DA$5,Fluxo!$D:$D,$D93,Fluxo!$E:$E,"&lt;&gt;"&amp;"PERMUTANTE"))</f>
        <v>0</v>
      </c>
      <c r="DB93" s="18">
        <f>IF(DB$5&gt;$G$4,0,SUMIFS(Fluxo!$O:$O,Fluxo!$U:$U,"&gt;"&amp;DA$5,Fluxo!$U:$U,"&lt;="&amp;DB$5,Fluxo!$D:$D,$D93,Fluxo!$E:$E,"&lt;&gt;"&amp;"PERMUTANTE"))</f>
        <v>0</v>
      </c>
      <c r="DC93" s="18">
        <f>IF(DC$5&gt;$G$4,0,SUMIFS(Fluxo!$O:$O,Fluxo!$U:$U,"&gt;"&amp;DB$5,Fluxo!$U:$U,"&lt;="&amp;DC$5,Fluxo!$D:$D,$D93,Fluxo!$E:$E,"&lt;&gt;"&amp;"PERMUTANTE"))</f>
        <v>0</v>
      </c>
      <c r="DD93" s="18">
        <f>IF(DD$5&gt;$G$4,0,SUMIFS(Fluxo!$O:$O,Fluxo!$U:$U,"&gt;"&amp;DC$5,Fluxo!$U:$U,"&lt;="&amp;DD$5,Fluxo!$D:$D,$D93,Fluxo!$E:$E,"&lt;&gt;"&amp;"PERMUTANTE"))</f>
        <v>0</v>
      </c>
      <c r="DE93" s="18">
        <f>IF(DE$5&gt;$G$4,0,SUMIFS(Fluxo!$O:$O,Fluxo!$U:$U,"&gt;"&amp;DD$5,Fluxo!$U:$U,"&lt;="&amp;DE$5,Fluxo!$D:$D,$D93,Fluxo!$E:$E,"&lt;&gt;"&amp;"PERMUTANTE"))</f>
        <v>0</v>
      </c>
      <c r="DF93" s="18">
        <f>IF(DF$5&gt;$G$4,0,SUMIFS(Fluxo!$O:$O,Fluxo!$U:$U,"&gt;"&amp;DE$5,Fluxo!$U:$U,"&lt;="&amp;DF$5,Fluxo!$D:$D,$D93,Fluxo!$E:$E,"&lt;&gt;"&amp;"PERMUTANTE"))</f>
        <v>0</v>
      </c>
      <c r="DG93" s="18">
        <f>IF(DG$5&gt;$G$4,0,SUMIFS(Fluxo!$O:$O,Fluxo!$U:$U,"&gt;"&amp;DF$5,Fluxo!$U:$U,"&lt;="&amp;DG$5,Fluxo!$D:$D,$D93,Fluxo!$E:$E,"&lt;&gt;"&amp;"PERMUTANTE"))</f>
        <v>0</v>
      </c>
      <c r="DH93" s="18">
        <f>IF(DH$5&gt;$G$4,0,SUMIFS(Fluxo!$O:$O,Fluxo!$U:$U,"&gt;"&amp;DG$5,Fluxo!$U:$U,"&lt;="&amp;DH$5,Fluxo!$D:$D,$D93,Fluxo!$E:$E,"&lt;&gt;"&amp;"PERMUTANTE"))</f>
        <v>0</v>
      </c>
      <c r="DI93" s="18">
        <f>IF(DI$5&gt;$G$4,0,SUMIFS(Fluxo!$O:$O,Fluxo!$U:$U,"&gt;"&amp;DH$5,Fluxo!$U:$U,"&lt;="&amp;DI$5,Fluxo!$D:$D,$D93,Fluxo!$E:$E,"&lt;&gt;"&amp;"PERMUTANTE"))</f>
        <v>0</v>
      </c>
      <c r="DJ93" s="18">
        <f>IF(DJ$5&gt;$G$4,0,SUMIFS(Fluxo!$O:$O,Fluxo!$U:$U,"&gt;"&amp;DI$5,Fluxo!$U:$U,"&lt;="&amp;DJ$5,Fluxo!$D:$D,$D93,Fluxo!$E:$E,"&lt;&gt;"&amp;"PERMUTANTE"))</f>
        <v>0</v>
      </c>
      <c r="DK93" s="18">
        <f>IF(DK$5&gt;$G$4,0,SUMIFS(Fluxo!$O:$O,Fluxo!$U:$U,"&gt;"&amp;DJ$5,Fluxo!$U:$U,"&lt;="&amp;DK$5,Fluxo!$D:$D,$D93,Fluxo!$E:$E,"&lt;&gt;"&amp;"PERMUTANTE"))</f>
        <v>0</v>
      </c>
      <c r="DL93" s="18">
        <f>IF(DL$5&gt;$G$4,0,SUMIFS(Fluxo!$O:$O,Fluxo!$U:$U,"&gt;"&amp;DK$5,Fluxo!$U:$U,"&lt;="&amp;DL$5,Fluxo!$D:$D,$D93,Fluxo!$E:$E,"&lt;&gt;"&amp;"PERMUTANTE"))</f>
        <v>0</v>
      </c>
      <c r="DM93" s="18">
        <f>IF(DM$5&gt;$G$4,0,SUMIFS(Fluxo!$O:$O,Fluxo!$U:$U,"&gt;"&amp;DL$5,Fluxo!$U:$U,"&lt;="&amp;DM$5,Fluxo!$D:$D,$D93,Fluxo!$E:$E,"&lt;&gt;"&amp;"PERMUTANTE"))</f>
        <v>0</v>
      </c>
      <c r="DN93" s="18">
        <f>IF(DN$5&gt;$G$4,0,SUMIFS(Fluxo!$O:$O,Fluxo!$U:$U,"&gt;"&amp;DM$5,Fluxo!$U:$U,"&lt;="&amp;DN$5,Fluxo!$D:$D,$D93,Fluxo!$E:$E,"&lt;&gt;"&amp;"PERMUTANTE"))</f>
        <v>0</v>
      </c>
      <c r="DO93" s="18">
        <f>IF(DO$5&gt;$G$4,0,SUMIFS(Fluxo!$O:$O,Fluxo!$U:$U,"&gt;"&amp;DN$5,Fluxo!$U:$U,"&lt;="&amp;DO$5,Fluxo!$D:$D,$D93,Fluxo!$E:$E,"&lt;&gt;"&amp;"PERMUTANTE"))</f>
        <v>0</v>
      </c>
      <c r="DP93" s="18">
        <f>IF(DP$5&gt;$G$4,0,SUMIFS(Fluxo!$O:$O,Fluxo!$U:$U,"&gt;"&amp;DO$5,Fluxo!$U:$U,"&lt;="&amp;DP$5,Fluxo!$D:$D,$D93,Fluxo!$E:$E,"&lt;&gt;"&amp;"PERMUTANTE"))</f>
        <v>0</v>
      </c>
      <c r="DQ93" s="18">
        <f>IF(DQ$5&gt;$G$4,0,SUMIFS(Fluxo!$O:$O,Fluxo!$U:$U,"&gt;"&amp;DP$5,Fluxo!$U:$U,"&lt;="&amp;DQ$5,Fluxo!$D:$D,$D93,Fluxo!$E:$E,"&lt;&gt;"&amp;"PERMUTANTE"))</f>
        <v>0</v>
      </c>
      <c r="DR93" s="18">
        <f>IF(DR$5&gt;$G$4,0,SUMIFS(Fluxo!$O:$O,Fluxo!$U:$U,"&gt;"&amp;DQ$5,Fluxo!$U:$U,"&lt;="&amp;DR$5,Fluxo!$D:$D,$D93,Fluxo!$E:$E,"&lt;&gt;"&amp;"PERMUTANTE"))</f>
        <v>0</v>
      </c>
      <c r="DS93" s="18">
        <f>IF(DS$5&gt;$G$4,0,SUMIFS(Fluxo!$O:$O,Fluxo!$U:$U,"&gt;"&amp;DR$5,Fluxo!$U:$U,"&lt;="&amp;DS$5,Fluxo!$D:$D,$D93,Fluxo!$E:$E,"&lt;&gt;"&amp;"PERMUTANTE"))</f>
        <v>0</v>
      </c>
      <c r="DT93" s="18">
        <f>IF(DT$5&gt;$G$4,0,SUMIFS(Fluxo!$O:$O,Fluxo!$U:$U,"&gt;"&amp;DS$5,Fluxo!$U:$U,"&lt;="&amp;DT$5,Fluxo!$D:$D,$D93,Fluxo!$E:$E,"&lt;&gt;"&amp;"PERMUTANTE"))</f>
        <v>0</v>
      </c>
      <c r="DU93" s="18">
        <f>IF(DU$5&gt;$G$4,0,SUMIFS(Fluxo!$O:$O,Fluxo!$U:$U,"&gt;"&amp;DT$5,Fluxo!$U:$U,"&lt;="&amp;DU$5,Fluxo!$D:$D,$D93,Fluxo!$E:$E,"&lt;&gt;"&amp;"PERMUTANTE"))</f>
        <v>0</v>
      </c>
      <c r="DV93" s="18">
        <f>IF(DV$5&gt;$G$4,0,SUMIFS(Fluxo!$O:$O,Fluxo!$U:$U,"&gt;"&amp;DU$5,Fluxo!$U:$U,"&lt;="&amp;DV$5,Fluxo!$D:$D,$D93,Fluxo!$E:$E,"&lt;&gt;"&amp;"PERMUTANTE"))</f>
        <v>0</v>
      </c>
      <c r="DW93" s="18">
        <f>IF(DW$5&gt;$G$4,0,SUMIFS(Fluxo!$O:$O,Fluxo!$U:$U,"&gt;"&amp;DV$5,Fluxo!$U:$U,"&lt;="&amp;DW$5,Fluxo!$D:$D,$D93,Fluxo!$E:$E,"&lt;&gt;"&amp;"PERMUTANTE"))</f>
        <v>0</v>
      </c>
      <c r="DX93" s="18">
        <f>IF(DX$5&gt;$G$4,0,SUMIFS(Fluxo!$O:$O,Fluxo!$U:$U,"&gt;"&amp;DW$5,Fluxo!$U:$U,"&lt;="&amp;DX$5,Fluxo!$D:$D,$D93,Fluxo!$E:$E,"&lt;&gt;"&amp;"PERMUTANTE"))</f>
        <v>0</v>
      </c>
      <c r="DY93" s="18">
        <f>IF(DY$5&gt;$G$4,0,SUMIFS(Fluxo!$O:$O,Fluxo!$U:$U,"&gt;"&amp;DX$5,Fluxo!$U:$U,"&lt;="&amp;DY$5,Fluxo!$D:$D,$D93,Fluxo!$E:$E,"&lt;&gt;"&amp;"PERMUTANTE"))</f>
        <v>0</v>
      </c>
      <c r="DZ93" s="18">
        <f>IF(DZ$5&gt;$G$4,0,SUMIFS(Fluxo!$O:$O,Fluxo!$U:$U,"&gt;"&amp;DY$5,Fluxo!$U:$U,"&lt;="&amp;DZ$5,Fluxo!$D:$D,$D93,Fluxo!$E:$E,"&lt;&gt;"&amp;"PERMUTANTE"))</f>
        <v>0</v>
      </c>
      <c r="EA93" s="18">
        <f>IF(EA$5&gt;$G$4,0,SUMIFS(Fluxo!$O:$O,Fluxo!$U:$U,"&gt;"&amp;DZ$5,Fluxo!$U:$U,"&lt;="&amp;EA$5,Fluxo!$D:$D,$D93,Fluxo!$E:$E,"&lt;&gt;"&amp;"PERMUTANTE"))</f>
        <v>0</v>
      </c>
      <c r="EB93" s="18">
        <f>IF(EB$5&gt;$G$4,0,SUMIFS(Fluxo!$O:$O,Fluxo!$U:$U,"&gt;"&amp;EA$5,Fluxo!$U:$U,"&lt;="&amp;EB$5,Fluxo!$D:$D,$D93,Fluxo!$E:$E,"&lt;&gt;"&amp;"PERMUTANTE"))</f>
        <v>0</v>
      </c>
      <c r="EC93" s="18">
        <f>IF(EC$5&gt;$G$4,0,SUMIFS(Fluxo!$O:$O,Fluxo!$U:$U,"&gt;"&amp;EB$5,Fluxo!$U:$U,"&lt;="&amp;EC$5,Fluxo!$D:$D,$D93,Fluxo!$E:$E,"&lt;&gt;"&amp;"PERMUTANTE"))</f>
        <v>0</v>
      </c>
      <c r="ED93" s="18">
        <f>IF(ED$5&gt;$G$4,0,SUMIFS(Fluxo!$O:$O,Fluxo!$U:$U,"&gt;"&amp;EC$5,Fluxo!$U:$U,"&lt;="&amp;ED$5,Fluxo!$D:$D,$D93,Fluxo!$E:$E,"&lt;&gt;"&amp;"PERMUTANTE"))</f>
        <v>0</v>
      </c>
      <c r="EE93" s="18">
        <f>IF(EE$5&gt;$G$4,0,SUMIFS(Fluxo!$O:$O,Fluxo!$U:$U,"&gt;"&amp;ED$5,Fluxo!$U:$U,"&lt;="&amp;EE$5,Fluxo!$D:$D,$D93,Fluxo!$E:$E,"&lt;&gt;"&amp;"PERMUTANTE"))</f>
        <v>0</v>
      </c>
      <c r="EF93" s="18">
        <f>IF(EF$5&gt;$G$4,0,SUMIFS(Fluxo!$O:$O,Fluxo!$U:$U,"&gt;"&amp;EE$5,Fluxo!$U:$U,"&lt;="&amp;EF$5,Fluxo!$D:$D,$D93,Fluxo!$E:$E,"&lt;&gt;"&amp;"PERMUTANTE"))</f>
        <v>0</v>
      </c>
      <c r="EG93" s="18">
        <f>IF(EG$5&gt;$G$4,0,SUMIFS(Fluxo!$O:$O,Fluxo!$U:$U,"&gt;"&amp;EF$5,Fluxo!$U:$U,"&lt;="&amp;EG$5,Fluxo!$D:$D,$D93,Fluxo!$E:$E,"&lt;&gt;"&amp;"PERMUTANTE"))</f>
        <v>0</v>
      </c>
      <c r="EH93" s="18">
        <f>IF(EH$5&gt;$G$4,0,SUMIFS(Fluxo!$O:$O,Fluxo!$U:$U,"&gt;"&amp;EG$5,Fluxo!$U:$U,"&lt;="&amp;EH$5,Fluxo!$D:$D,$D93,Fluxo!$E:$E,"&lt;&gt;"&amp;"PERMUTANTE"))</f>
        <v>0</v>
      </c>
      <c r="EI93" s="18">
        <f>IF(EI$5&gt;$G$4,0,SUMIFS(Fluxo!$O:$O,Fluxo!$U:$U,"&gt;"&amp;EH$5,Fluxo!$U:$U,"&lt;="&amp;EI$5,Fluxo!$D:$D,$D93,Fluxo!$E:$E,"&lt;&gt;"&amp;"PERMUTANTE"))</f>
        <v>0</v>
      </c>
      <c r="EJ93" s="18">
        <f>IF(EJ$5&gt;$G$4,0,SUMIFS(Fluxo!$O:$O,Fluxo!$U:$U,"&gt;"&amp;EI$5,Fluxo!$U:$U,"&lt;="&amp;EJ$5,Fluxo!$D:$D,$D93,Fluxo!$E:$E,"&lt;&gt;"&amp;"PERMUTANTE"))</f>
        <v>0</v>
      </c>
      <c r="EK93" s="18">
        <f>IF(EK$5&gt;$G$4,0,SUMIFS(Fluxo!$O:$O,Fluxo!$U:$U,"&gt;"&amp;EJ$5,Fluxo!$U:$U,"&lt;="&amp;EK$5,Fluxo!$D:$D,$D93,Fluxo!$E:$E,"&lt;&gt;"&amp;"PERMUTANTE"))</f>
        <v>0</v>
      </c>
      <c r="EL93" s="18">
        <f>IF(EL$5&gt;$G$4,0,SUMIFS(Fluxo!$O:$O,Fluxo!$U:$U,"&gt;"&amp;EK$5,Fluxo!$U:$U,"&lt;="&amp;EL$5,Fluxo!$D:$D,$D93,Fluxo!$E:$E,"&lt;&gt;"&amp;"PERMUTANTE"))</f>
        <v>0</v>
      </c>
      <c r="EM93" s="18">
        <f>IF(EM$5&gt;$G$4,0,SUMIFS(Fluxo!$O:$O,Fluxo!$U:$U,"&gt;"&amp;EL$5,Fluxo!$U:$U,"&lt;="&amp;EM$5,Fluxo!$D:$D,$D93,Fluxo!$E:$E,"&lt;&gt;"&amp;"PERMUTANTE"))</f>
        <v>0</v>
      </c>
      <c r="EN93" s="18">
        <f>IF(EN$5&gt;$G$4,0,SUMIFS(Fluxo!$O:$O,Fluxo!$U:$U,"&gt;"&amp;EM$5,Fluxo!$U:$U,"&lt;="&amp;EN$5,Fluxo!$D:$D,$D93,Fluxo!$E:$E,"&lt;&gt;"&amp;"PERMUTANTE"))</f>
        <v>0</v>
      </c>
      <c r="EO93" s="18">
        <f>IF(EO$5&gt;$G$4,0,SUMIFS(Fluxo!$O:$O,Fluxo!$U:$U,"&gt;"&amp;EN$5,Fluxo!$U:$U,"&lt;="&amp;EO$5,Fluxo!$D:$D,$D93,Fluxo!$E:$E,"&lt;&gt;"&amp;"PERMUTANTE"))</f>
        <v>0</v>
      </c>
      <c r="EP93" s="18">
        <f>IF(EP$5&gt;$G$4,0,SUMIFS(Fluxo!$O:$O,Fluxo!$U:$U,"&gt;"&amp;EO$5,Fluxo!$U:$U,"&lt;="&amp;EP$5,Fluxo!$D:$D,$D93,Fluxo!$E:$E,"&lt;&gt;"&amp;"PERMUTANTE"))</f>
        <v>0</v>
      </c>
      <c r="EQ93" s="18">
        <f>IF(EQ$5&gt;$G$4,0,SUMIFS(Fluxo!$O:$O,Fluxo!$U:$U,"&gt;"&amp;EP$5,Fluxo!$U:$U,"&lt;="&amp;EQ$5,Fluxo!$D:$D,$D93,Fluxo!$E:$E,"&lt;&gt;"&amp;"PERMUTANTE"))</f>
        <v>0</v>
      </c>
      <c r="ER93" s="18">
        <f>IF(ER$5&gt;$G$4,0,SUMIFS(Fluxo!$O:$O,Fluxo!$U:$U,"&gt;"&amp;EQ$5,Fluxo!$U:$U,"&lt;="&amp;ER$5,Fluxo!$D:$D,$D93,Fluxo!$E:$E,"&lt;&gt;"&amp;"PERMUTANTE"))</f>
        <v>0</v>
      </c>
      <c r="ES93" s="18">
        <f>IF(ES$5&gt;$G$4,0,SUMIFS(Fluxo!$O:$O,Fluxo!$U:$U,"&gt;"&amp;ER$5,Fluxo!$U:$U,"&lt;="&amp;ES$5,Fluxo!$D:$D,$D93,Fluxo!$E:$E,"&lt;&gt;"&amp;"PERMUTANTE"))</f>
        <v>0</v>
      </c>
      <c r="ET93" s="18">
        <f>IF(ET$5&gt;$G$4,0,SUMIFS(Fluxo!$O:$O,Fluxo!$U:$U,"&gt;"&amp;ES$5,Fluxo!$U:$U,"&lt;="&amp;ET$5,Fluxo!$D:$D,$D93,Fluxo!$E:$E,"&lt;&gt;"&amp;"PERMUTANTE"))</f>
        <v>0</v>
      </c>
      <c r="EU93" s="18">
        <f>IF(EU$5&gt;$G$4,0,SUMIFS(Fluxo!$O:$O,Fluxo!$U:$U,"&gt;"&amp;ET$5,Fluxo!$U:$U,"&lt;="&amp;EU$5,Fluxo!$D:$D,$D93,Fluxo!$E:$E,"&lt;&gt;"&amp;"PERMUTANTE"))</f>
        <v>0</v>
      </c>
      <c r="EV93" s="18">
        <f>IF(EV$5&gt;$G$4,0,SUMIFS(Fluxo!$O:$O,Fluxo!$U:$U,"&gt;"&amp;EU$5,Fluxo!$U:$U,"&lt;="&amp;EV$5,Fluxo!$D:$D,$D93,Fluxo!$E:$E,"&lt;&gt;"&amp;"PERMUTANTE"))</f>
        <v>0</v>
      </c>
      <c r="EW93" s="18">
        <f>IF(EW$5&gt;$G$4,0,SUMIFS(Fluxo!$O:$O,Fluxo!$U:$U,"&gt;"&amp;EV$5,Fluxo!$U:$U,"&lt;="&amp;EW$5,Fluxo!$D:$D,$D93,Fluxo!$E:$E,"&lt;&gt;"&amp;"PERMUTANTE"))</f>
        <v>0</v>
      </c>
      <c r="EX93" s="18">
        <f>IF(EX$5&gt;$G$4,0,SUMIFS(Fluxo!$O:$O,Fluxo!$U:$U,"&gt;"&amp;EW$5,Fluxo!$U:$U,"&lt;="&amp;EX$5,Fluxo!$D:$D,$D93,Fluxo!$E:$E,"&lt;&gt;"&amp;"PERMUTANTE"))</f>
        <v>0</v>
      </c>
      <c r="EY93" s="18">
        <f>IF(EY$5&gt;$G$4,0,SUMIFS(Fluxo!$O:$O,Fluxo!$U:$U,"&gt;"&amp;EX$5,Fluxo!$U:$U,"&lt;="&amp;EY$5,Fluxo!$D:$D,$D93,Fluxo!$E:$E,"&lt;&gt;"&amp;"PERMUTANTE"))</f>
        <v>0</v>
      </c>
      <c r="EZ93" s="18">
        <f>IF(EZ$5&gt;$G$4,0,SUMIFS(Fluxo!$O:$O,Fluxo!$U:$U,"&gt;"&amp;EY$5,Fluxo!$U:$U,"&lt;="&amp;EZ$5,Fluxo!$D:$D,$D93,Fluxo!$E:$E,"&lt;&gt;"&amp;"PERMUTANTE"))</f>
        <v>0</v>
      </c>
      <c r="FA93" s="18">
        <f>IF(FA$5&gt;$G$4,0,SUMIFS(Fluxo!$O:$O,Fluxo!$U:$U,"&gt;"&amp;EZ$5,Fluxo!$U:$U,"&lt;="&amp;FA$5,Fluxo!$D:$D,$D93,Fluxo!$E:$E,"&lt;&gt;"&amp;"PERMUTANTE"))</f>
        <v>0</v>
      </c>
      <c r="FB93" s="18">
        <f>IF(FB$5&gt;$G$4,0,SUMIFS(Fluxo!$O:$O,Fluxo!$U:$U,"&gt;"&amp;FA$5,Fluxo!$U:$U,"&lt;="&amp;FB$5,Fluxo!$D:$D,$D93,Fluxo!$E:$E,"&lt;&gt;"&amp;"PERMUTANTE"))</f>
        <v>0</v>
      </c>
      <c r="FC93" s="18">
        <f>IF(FC$5&gt;$G$4,0,SUMIFS(Fluxo!$O:$O,Fluxo!$U:$U,"&gt;"&amp;FB$5,Fluxo!$U:$U,"&lt;="&amp;FC$5,Fluxo!$D:$D,$D93,Fluxo!$E:$E,"&lt;&gt;"&amp;"PERMUTANTE"))</f>
        <v>0</v>
      </c>
      <c r="FD93" s="18">
        <f>IF(FD$5&gt;$G$4,0,SUMIFS(Fluxo!$O:$O,Fluxo!$U:$U,"&gt;"&amp;FC$5,Fluxo!$U:$U,"&lt;="&amp;FD$5,Fluxo!$D:$D,$D93,Fluxo!$E:$E,"&lt;&gt;"&amp;"PERMUTANTE"))</f>
        <v>0</v>
      </c>
      <c r="FE93" s="18">
        <f>IF(FE$5&gt;$G$4,0,SUMIFS(Fluxo!$O:$O,Fluxo!$U:$U,"&gt;"&amp;FD$5,Fluxo!$U:$U,"&lt;="&amp;FE$5,Fluxo!$D:$D,$D93,Fluxo!$E:$E,"&lt;&gt;"&amp;"PERMUTANTE"))</f>
        <v>0</v>
      </c>
      <c r="FF93" s="18">
        <f>IF(FF$5&gt;$G$4,0,SUMIFS(Fluxo!$O:$O,Fluxo!$U:$U,"&gt;"&amp;FE$5,Fluxo!$U:$U,"&lt;="&amp;FF$5,Fluxo!$D:$D,$D93,Fluxo!$E:$E,"&lt;&gt;"&amp;"PERMUTANTE"))</f>
        <v>0</v>
      </c>
      <c r="FG93" s="18">
        <f>IF(FG$5&gt;$G$4,0,SUMIFS(Fluxo!$O:$O,Fluxo!$U:$U,"&gt;"&amp;FF$5,Fluxo!$U:$U,"&lt;="&amp;FG$5,Fluxo!$D:$D,$D93,Fluxo!$E:$E,"&lt;&gt;"&amp;"PERMUTANTE"))</f>
        <v>0</v>
      </c>
      <c r="FH93" s="18">
        <f>IF(FH$5&gt;$G$4,0,SUMIFS(Fluxo!$O:$O,Fluxo!$U:$U,"&gt;"&amp;FG$5,Fluxo!$U:$U,"&lt;="&amp;FH$5,Fluxo!$D:$D,$D93,Fluxo!$E:$E,"&lt;&gt;"&amp;"PERMUTANTE"))</f>
        <v>0</v>
      </c>
      <c r="FI93" s="18">
        <f>IF(FI$5&gt;$G$4,0,SUMIFS(Fluxo!$O:$O,Fluxo!$U:$U,"&gt;"&amp;FH$5,Fluxo!$U:$U,"&lt;="&amp;FI$5,Fluxo!$D:$D,$D93,Fluxo!$E:$E,"&lt;&gt;"&amp;"PERMUTANTE"))</f>
        <v>0</v>
      </c>
      <c r="FJ93" s="18">
        <f>IF(FJ$5&gt;$G$4,0,SUMIFS(Fluxo!$O:$O,Fluxo!$U:$U,"&gt;"&amp;FI$5,Fluxo!$U:$U,"&lt;="&amp;FJ$5,Fluxo!$D:$D,$D93,Fluxo!$E:$E,"&lt;&gt;"&amp;"PERMUTANTE"))</f>
        <v>0</v>
      </c>
      <c r="FK93" s="18">
        <f>IF(FK$5&gt;$G$4,0,SUMIFS(Fluxo!$O:$O,Fluxo!$U:$U,"&gt;"&amp;FJ$5,Fluxo!$U:$U,"&lt;="&amp;FK$5,Fluxo!$D:$D,$D93,Fluxo!$E:$E,"&lt;&gt;"&amp;"PERMUTANTE"))</f>
        <v>0</v>
      </c>
      <c r="FL93" s="18">
        <f>IF(FL$5&gt;$G$4,0,SUMIFS(Fluxo!$O:$O,Fluxo!$U:$U,"&gt;"&amp;FK$5,Fluxo!$U:$U,"&lt;="&amp;FL$5,Fluxo!$D:$D,$D93,Fluxo!$E:$E,"&lt;&gt;"&amp;"PERMUTANTE"))</f>
        <v>0</v>
      </c>
      <c r="FM93" s="18">
        <f>IF(FM$5&gt;$G$4,0,SUMIFS(Fluxo!$O:$O,Fluxo!$U:$U,"&gt;"&amp;FL$5,Fluxo!$U:$U,"&lt;="&amp;FM$5,Fluxo!$D:$D,$D93,Fluxo!$E:$E,"&lt;&gt;"&amp;"PERMUTANTE"))</f>
        <v>0</v>
      </c>
      <c r="FN93" s="18">
        <f>IF(FN$5&gt;$G$4,0,SUMIFS(Fluxo!$O:$O,Fluxo!$U:$U,"&gt;"&amp;FM$5,Fluxo!$U:$U,"&lt;="&amp;FN$5,Fluxo!$D:$D,$D93,Fluxo!$E:$E,"&lt;&gt;"&amp;"PERMUTANTE"))</f>
        <v>0</v>
      </c>
      <c r="FO93" s="18">
        <f>IF(FO$5&gt;$G$4,0,SUMIFS(Fluxo!$O:$O,Fluxo!$U:$U,"&gt;"&amp;FN$5,Fluxo!$U:$U,"&lt;="&amp;FO$5,Fluxo!$D:$D,$D93,Fluxo!$E:$E,"&lt;&gt;"&amp;"PERMUTANTE"))</f>
        <v>0</v>
      </c>
      <c r="FP93" s="18">
        <f>IF(FP$5&gt;$G$4,0,SUMIFS(Fluxo!$O:$O,Fluxo!$U:$U,"&gt;"&amp;FO$5,Fluxo!$U:$U,"&lt;="&amp;FP$5,Fluxo!$D:$D,$D93,Fluxo!$E:$E,"&lt;&gt;"&amp;"PERMUTANTE"))</f>
        <v>0</v>
      </c>
      <c r="FQ93" s="18">
        <f>IF(FQ$5&gt;$G$4,0,SUMIFS(Fluxo!$O:$O,Fluxo!$U:$U,"&gt;"&amp;FP$5,Fluxo!$U:$U,"&lt;="&amp;FQ$5,Fluxo!$D:$D,$D93,Fluxo!$E:$E,"&lt;&gt;"&amp;"PERMUTANTE"))</f>
        <v>0</v>
      </c>
      <c r="FR93" s="18">
        <f>IF(FR$5&gt;$G$4,0,SUMIFS(Fluxo!$O:$O,Fluxo!$U:$U,"&gt;"&amp;FQ$5,Fluxo!$U:$U,"&lt;="&amp;FR$5,Fluxo!$D:$D,$D93,Fluxo!$E:$E,"&lt;&gt;"&amp;"PERMUTANTE"))</f>
        <v>0</v>
      </c>
      <c r="FS93" s="18">
        <f>IF(FS$5&gt;$G$4,0,SUMIFS(Fluxo!$O:$O,Fluxo!$U:$U,"&gt;"&amp;FR$5,Fluxo!$U:$U,"&lt;="&amp;FS$5,Fluxo!$D:$D,$D93,Fluxo!$E:$E,"&lt;&gt;"&amp;"PERMUTANTE"))</f>
        <v>0</v>
      </c>
      <c r="FT93" s="18">
        <f>IF(FT$5&gt;$G$4,0,SUMIFS(Fluxo!$O:$O,Fluxo!$U:$U,"&gt;"&amp;FS$5,Fluxo!$U:$U,"&lt;="&amp;FT$5,Fluxo!$D:$D,$D93,Fluxo!$E:$E,"&lt;&gt;"&amp;"PERMUTANTE"))</f>
        <v>0</v>
      </c>
      <c r="FU93" s="18">
        <f>IF(FU$5&gt;$G$4,0,SUMIFS(Fluxo!$O:$O,Fluxo!$U:$U,"&gt;"&amp;FT$5,Fluxo!$U:$U,"&lt;="&amp;FU$5,Fluxo!$D:$D,$D93,Fluxo!$E:$E,"&lt;&gt;"&amp;"PERMUTANTE"))</f>
        <v>0</v>
      </c>
      <c r="FV93" s="18">
        <f>IF(FV$5&gt;$G$4,0,SUMIFS(Fluxo!$O:$O,Fluxo!$U:$U,"&gt;"&amp;FU$5,Fluxo!$U:$U,"&lt;="&amp;FV$5,Fluxo!$D:$D,$D93,Fluxo!$E:$E,"&lt;&gt;"&amp;"PERMUTANTE"))</f>
        <v>0</v>
      </c>
      <c r="FW93" s="18">
        <f>IF(FW$5&gt;$G$4,0,SUMIFS(Fluxo!$O:$O,Fluxo!$U:$U,"&gt;"&amp;FV$5,Fluxo!$U:$U,"&lt;="&amp;FW$5,Fluxo!$D:$D,$D93,Fluxo!$E:$E,"&lt;&gt;"&amp;"PERMUTANTE"))</f>
        <v>0</v>
      </c>
      <c r="FX93" s="18">
        <f>IF(FX$5&gt;$G$4,0,SUMIFS(Fluxo!$O:$O,Fluxo!$U:$U,"&gt;"&amp;FW$5,Fluxo!$U:$U,"&lt;="&amp;FX$5,Fluxo!$D:$D,$D93,Fluxo!$E:$E,"&lt;&gt;"&amp;"PERMUTANTE"))</f>
        <v>0</v>
      </c>
      <c r="FY93" s="18">
        <f>IF(FY$5&gt;$G$4,0,SUMIFS(Fluxo!$O:$O,Fluxo!$U:$U,"&gt;"&amp;FX$5,Fluxo!$U:$U,"&lt;="&amp;FY$5,Fluxo!$D:$D,$D93,Fluxo!$E:$E,"&lt;&gt;"&amp;"PERMUTANTE"))</f>
        <v>0</v>
      </c>
      <c r="FZ93" s="18">
        <f>IF(FZ$5&gt;$G$4,0,SUMIFS(Fluxo!$O:$O,Fluxo!$U:$U,"&gt;"&amp;FY$5,Fluxo!$U:$U,"&lt;="&amp;FZ$5,Fluxo!$D:$D,$D93,Fluxo!$E:$E,"&lt;&gt;"&amp;"PERMUTANTE"))</f>
        <v>0</v>
      </c>
      <c r="GA93" s="18">
        <f>IF(GA$5&gt;$G$4,0,SUMIFS(Fluxo!$O:$O,Fluxo!$U:$U,"&gt;"&amp;FZ$5,Fluxo!$U:$U,"&lt;="&amp;GA$5,Fluxo!$D:$D,$D93,Fluxo!$E:$E,"&lt;&gt;"&amp;"PERMUTANTE"))</f>
        <v>0</v>
      </c>
      <c r="GB93" s="18">
        <f>IF(GB$5&gt;$G$4,0,SUMIFS(Fluxo!$O:$O,Fluxo!$U:$U,"&gt;"&amp;GA$5,Fluxo!$U:$U,"&lt;="&amp;GB$5,Fluxo!$D:$D,$D93,Fluxo!$E:$E,"&lt;&gt;"&amp;"PERMUTANTE"))</f>
        <v>0</v>
      </c>
      <c r="GC93" s="18">
        <f>IF(GC$5&gt;$G$4,0,SUMIFS(Fluxo!$O:$O,Fluxo!$U:$U,"&gt;"&amp;GB$5,Fluxo!$U:$U,"&lt;="&amp;GC$5,Fluxo!$D:$D,$D93,Fluxo!$E:$E,"&lt;&gt;"&amp;"PERMUTANTE"))</f>
        <v>0</v>
      </c>
      <c r="GD93" s="18">
        <f>IF(GD$5&gt;$G$4,0,SUMIFS(Fluxo!$O:$O,Fluxo!$U:$U,"&gt;"&amp;GC$5,Fluxo!$U:$U,"&lt;="&amp;GD$5,Fluxo!$D:$D,$D93,Fluxo!$E:$E,"&lt;&gt;"&amp;"PERMUTANTE"))</f>
        <v>0</v>
      </c>
      <c r="GE93" s="18">
        <f>IF(GE$5&gt;$G$4,0,SUMIFS(Fluxo!$O:$O,Fluxo!$U:$U,"&gt;"&amp;GD$5,Fluxo!$U:$U,"&lt;="&amp;GE$5,Fluxo!$D:$D,$D93,Fluxo!$E:$E,"&lt;&gt;"&amp;"PERMUTANTE"))</f>
        <v>0</v>
      </c>
      <c r="GF93" s="18">
        <f>IF(GF$5&gt;$G$4,0,SUMIFS(Fluxo!$O:$O,Fluxo!$U:$U,"&gt;"&amp;GE$5,Fluxo!$U:$U,"&lt;="&amp;GF$5,Fluxo!$D:$D,$D93,Fluxo!$E:$E,"&lt;&gt;"&amp;"PERMUTANTE"))</f>
        <v>0</v>
      </c>
      <c r="GG93" s="18">
        <f>IF(GG$5&gt;$G$4,0,SUMIFS(Fluxo!$O:$O,Fluxo!$U:$U,"&gt;"&amp;GF$5,Fluxo!$U:$U,"&lt;="&amp;GG$5,Fluxo!$D:$D,$D93,Fluxo!$E:$E,"&lt;&gt;"&amp;"PERMUTANTE"))</f>
        <v>0</v>
      </c>
      <c r="GH93" s="18">
        <f>IF(GH$5&gt;$G$4,0,SUMIFS(Fluxo!$O:$O,Fluxo!$U:$U,"&gt;"&amp;GG$5,Fluxo!$U:$U,"&lt;="&amp;GH$5,Fluxo!$D:$D,$D93,Fluxo!$E:$E,"&lt;&gt;"&amp;"PERMUTANTE"))</f>
        <v>0</v>
      </c>
      <c r="GI93" s="18">
        <f>IF(GI$5&gt;$G$4,0,SUMIFS(Fluxo!$O:$O,Fluxo!$U:$U,"&gt;"&amp;GH$5,Fluxo!$U:$U,"&lt;="&amp;GI$5,Fluxo!$D:$D,$D93,Fluxo!$E:$E,"&lt;&gt;"&amp;"PERMUTANTE"))</f>
        <v>0</v>
      </c>
      <c r="GJ93" s="18">
        <f>IF(GJ$5&gt;$G$4,0,SUMIFS(Fluxo!$O:$O,Fluxo!$U:$U,"&gt;"&amp;GI$5,Fluxo!$U:$U,"&lt;="&amp;GJ$5,Fluxo!$D:$D,$D93,Fluxo!$E:$E,"&lt;&gt;"&amp;"PERMUTANTE"))</f>
        <v>0</v>
      </c>
      <c r="GK93" s="18">
        <f>IF(GK$5&gt;$G$4,0,SUMIFS(Fluxo!$O:$O,Fluxo!$U:$U,"&gt;"&amp;GJ$5,Fluxo!$U:$U,"&lt;="&amp;GK$5,Fluxo!$D:$D,$D93,Fluxo!$E:$E,"&lt;&gt;"&amp;"PERMUTANTE"))</f>
        <v>0</v>
      </c>
      <c r="GL93" s="18">
        <f>IF(GL$5&gt;$G$4,0,SUMIFS(Fluxo!$O:$O,Fluxo!$U:$U,"&gt;"&amp;GK$5,Fluxo!$U:$U,"&lt;="&amp;GL$5,Fluxo!$D:$D,$D93,Fluxo!$E:$E,"&lt;&gt;"&amp;"PERMUTANTE"))</f>
        <v>0</v>
      </c>
      <c r="GM93" s="18">
        <f>IF(GM$5&gt;$G$4,0,SUMIFS(Fluxo!$O:$O,Fluxo!$U:$U,"&gt;"&amp;GL$5,Fluxo!$U:$U,"&lt;="&amp;GM$5,Fluxo!$D:$D,$D93,Fluxo!$E:$E,"&lt;&gt;"&amp;"PERMUTANTE"))</f>
        <v>0</v>
      </c>
      <c r="GN93" s="18">
        <f>IF(GN$5&gt;$G$4,0,SUMIFS(Fluxo!$O:$O,Fluxo!$U:$U,"&gt;"&amp;GM$5,Fluxo!$U:$U,"&lt;="&amp;GN$5,Fluxo!$D:$D,$D93,Fluxo!$E:$E,"&lt;&gt;"&amp;"PERMUTANTE"))</f>
        <v>0</v>
      </c>
      <c r="GO93" s="18">
        <f>IF(GO$5&gt;$G$4,0,SUMIFS(Fluxo!$O:$O,Fluxo!$U:$U,"&gt;"&amp;GN$5,Fluxo!$U:$U,"&lt;="&amp;GO$5,Fluxo!$D:$D,$D93,Fluxo!$E:$E,"&lt;&gt;"&amp;"PERMUTANTE"))</f>
        <v>0</v>
      </c>
      <c r="GP93" s="18">
        <f>IF(GP$5&gt;$G$4,0,SUMIFS(Fluxo!$O:$O,Fluxo!$U:$U,"&gt;"&amp;GO$5,Fluxo!$U:$U,"&lt;="&amp;GP$5,Fluxo!$D:$D,$D93,Fluxo!$E:$E,"&lt;&gt;"&amp;"PERMUTANTE"))</f>
        <v>0</v>
      </c>
      <c r="GQ93" s="18">
        <f>IF(GQ$5&gt;$G$4,0,SUMIFS(Fluxo!$O:$O,Fluxo!$U:$U,"&gt;"&amp;GP$5,Fluxo!$U:$U,"&lt;="&amp;GQ$5,Fluxo!$D:$D,$D93,Fluxo!$E:$E,"&lt;&gt;"&amp;"PERMUTANTE"))</f>
        <v>0</v>
      </c>
      <c r="GR93" s="18">
        <f>IF(GR$5&gt;$G$4,0,SUMIFS(Fluxo!$O:$O,Fluxo!$U:$U,"&gt;"&amp;GQ$5,Fluxo!$U:$U,"&lt;="&amp;GR$5,Fluxo!$D:$D,$D93,Fluxo!$E:$E,"&lt;&gt;"&amp;"PERMUTANTE"))</f>
        <v>0</v>
      </c>
      <c r="GS93" s="18">
        <f>IF(GS$5&gt;$G$4,0,SUMIFS(Fluxo!$O:$O,Fluxo!$U:$U,"&gt;"&amp;GR$5,Fluxo!$U:$U,"&lt;="&amp;GS$5,Fluxo!$D:$D,$D93,Fluxo!$E:$E,"&lt;&gt;"&amp;"PERMUTANTE"))</f>
        <v>0</v>
      </c>
      <c r="GT93" s="18">
        <f>IF(GT$5&gt;$G$4,0,SUMIFS(Fluxo!$O:$O,Fluxo!$U:$U,"&gt;"&amp;GS$5,Fluxo!$U:$U,"&lt;="&amp;GT$5,Fluxo!$D:$D,$D93,Fluxo!$E:$E,"&lt;&gt;"&amp;"PERMUTANTE"))</f>
        <v>0</v>
      </c>
      <c r="GU93" s="18">
        <f>IF(GU$5&gt;$G$4,0,SUMIFS(Fluxo!$O:$O,Fluxo!$U:$U,"&gt;"&amp;GT$5,Fluxo!$U:$U,"&lt;="&amp;GU$5,Fluxo!$D:$D,$D93,Fluxo!$E:$E,"&lt;&gt;"&amp;"PERMUTANTE"))</f>
        <v>0</v>
      </c>
      <c r="GV93" s="18">
        <f>IF(GV$5&gt;$G$4,0,SUMIFS(Fluxo!$O:$O,Fluxo!$U:$U,"&gt;"&amp;GU$5,Fluxo!$U:$U,"&lt;="&amp;GV$5,Fluxo!$D:$D,$D93,Fluxo!$E:$E,"&lt;&gt;"&amp;"PERMUTANTE"))</f>
        <v>0</v>
      </c>
      <c r="GW93" s="18">
        <f>IF(GW$5&gt;$G$4,0,SUMIFS(Fluxo!$O:$O,Fluxo!$U:$U,"&gt;"&amp;GV$5,Fluxo!$U:$U,"&lt;="&amp;GW$5,Fluxo!$D:$D,$D93,Fluxo!$E:$E,"&lt;&gt;"&amp;"PERMUTANTE"))</f>
        <v>0</v>
      </c>
      <c r="GX93" s="18">
        <f>IF(GX$5&gt;$G$4,0,SUMIFS(Fluxo!$O:$O,Fluxo!$U:$U,"&gt;"&amp;GW$5,Fluxo!$U:$U,"&lt;="&amp;GX$5,Fluxo!$D:$D,$D93,Fluxo!$E:$E,"&lt;&gt;"&amp;"PERMUTANTE"))</f>
        <v>0</v>
      </c>
      <c r="GY93" s="18">
        <f>IF(GY$5&gt;$G$4,0,SUMIFS(Fluxo!$O:$O,Fluxo!$U:$U,"&gt;"&amp;GX$5,Fluxo!$U:$U,"&lt;="&amp;GY$5,Fluxo!$D:$D,$D93,Fluxo!$E:$E,"&lt;&gt;"&amp;"PERMUTANTE"))</f>
        <v>0</v>
      </c>
      <c r="GZ93" s="18">
        <f>IF(GZ$5&gt;$G$4,0,SUMIFS(Fluxo!$O:$O,Fluxo!$U:$U,"&gt;"&amp;GY$5,Fluxo!$U:$U,"&lt;="&amp;GZ$5,Fluxo!$D:$D,$D93,Fluxo!$E:$E,"&lt;&gt;"&amp;"PERMUTANTE"))</f>
        <v>0</v>
      </c>
      <c r="HA93" s="18">
        <f>IF(HA$5&gt;$G$4,0,SUMIFS(Fluxo!$O:$O,Fluxo!$U:$U,"&gt;"&amp;GZ$5,Fluxo!$U:$U,"&lt;="&amp;HA$5,Fluxo!$D:$D,$D93,Fluxo!$E:$E,"&lt;&gt;"&amp;"PERMUTANTE"))</f>
        <v>0</v>
      </c>
      <c r="HB93" s="18">
        <f>IF(HB$5&gt;$G$4,0,SUMIFS(Fluxo!$O:$O,Fluxo!$U:$U,"&gt;"&amp;HA$5,Fluxo!$U:$U,"&lt;="&amp;HB$5,Fluxo!$D:$D,$D93,Fluxo!$E:$E,"&lt;&gt;"&amp;"PERMUTANTE"))</f>
        <v>0</v>
      </c>
      <c r="HC93" s="18">
        <f>IF(HC$5&gt;$G$4,0,SUMIFS(Fluxo!$O:$O,Fluxo!$U:$U,"&gt;"&amp;HB$5,Fluxo!$U:$U,"&lt;="&amp;HC$5,Fluxo!$D:$D,$D93,Fluxo!$E:$E,"&lt;&gt;"&amp;"PERMUTANTE"))</f>
        <v>0</v>
      </c>
      <c r="HD93" s="18">
        <f>IF(HD$5&gt;$G$4,0,SUMIFS(Fluxo!$O:$O,Fluxo!$U:$U,"&gt;"&amp;HC$5,Fluxo!$U:$U,"&lt;="&amp;HD$5,Fluxo!$D:$D,$D93,Fluxo!$E:$E,"&lt;&gt;"&amp;"PERMUTANTE"))</f>
        <v>0</v>
      </c>
      <c r="HE93" s="18">
        <f>IF(HE$5&gt;$G$4,0,SUMIFS(Fluxo!$O:$O,Fluxo!$U:$U,"&gt;"&amp;HD$5,Fluxo!$U:$U,"&lt;="&amp;HE$5,Fluxo!$D:$D,$D93,Fluxo!$E:$E,"&lt;&gt;"&amp;"PERMUTANTE"))</f>
        <v>0</v>
      </c>
      <c r="HF93" s="18">
        <f>IF(HF$5&gt;$G$4,0,SUMIFS(Fluxo!$O:$O,Fluxo!$U:$U,"&gt;"&amp;HE$5,Fluxo!$U:$U,"&lt;="&amp;HF$5,Fluxo!$D:$D,$D93,Fluxo!$E:$E,"&lt;&gt;"&amp;"PERMUTANTE"))</f>
        <v>0</v>
      </c>
    </row>
    <row r="94" spans="1:214">
      <c r="A94" s="20">
        <f t="shared" si="11"/>
        <v>84</v>
      </c>
      <c r="B94" s="140" t="str">
        <f>'Check Carteira'!C86</f>
        <v>E.1016.99.01.0204</v>
      </c>
      <c r="C94" s="141">
        <v>1</v>
      </c>
      <c r="D94" s="129" t="str">
        <f>'Check Carteira'!F86</f>
        <v>A-0204</v>
      </c>
      <c r="E94" s="21" t="str">
        <f>IFERROR(INDEX(Contratos!L:L,MATCH(D94,Contratos!R:R,0)),"")</f>
        <v/>
      </c>
      <c r="F94" s="139" t="str">
        <f>IFERROR(INDEX(Contratos!G:G,MATCH(D94,Contratos!R:R,0)),"")</f>
        <v/>
      </c>
      <c r="H94" s="83">
        <f t="shared" si="10"/>
        <v>0</v>
      </c>
      <c r="J94" s="18">
        <f>IF(J$5&gt;$G$4,0,SUMIFS(Fluxo!$O:$O,Fluxo!$U:$U,"&gt;"&amp;I$5,Fluxo!$U:$U,"&lt;="&amp;J$5,Fluxo!$D:$D,$D94))</f>
        <v>0</v>
      </c>
      <c r="K94" s="18">
        <f>IF(K$5&gt;$G$4,0,SUMIFS(Fluxo!$O:$O,Fluxo!$U:$U,"&gt;"&amp;J$5,Fluxo!$U:$U,"&lt;="&amp;K$5,Fluxo!$D:$D,$D94))</f>
        <v>0</v>
      </c>
      <c r="L94" s="18">
        <f>IF(L$5&gt;$G$4,0,SUMIFS(Fluxo!$O:$O,Fluxo!$U:$U,"&gt;"&amp;K$5,Fluxo!$U:$U,"&lt;="&amp;L$5,Fluxo!$D:$D,$D94))</f>
        <v>0</v>
      </c>
      <c r="M94" s="18">
        <f>IF(M$5&gt;$G$4,0,SUMIFS(Fluxo!$O:$O,Fluxo!$U:$U,"&gt;"&amp;L$5,Fluxo!$U:$U,"&lt;="&amp;M$5,Fluxo!$D:$D,$D94))</f>
        <v>0</v>
      </c>
      <c r="N94" s="18">
        <f>IF(N$5&gt;$G$4,0,SUMIFS(Fluxo!$O:$O,Fluxo!$U:$U,"&gt;"&amp;M$5,Fluxo!$U:$U,"&lt;="&amp;N$5,Fluxo!$D:$D,$D94))</f>
        <v>0</v>
      </c>
      <c r="O94" s="18">
        <f>IF(O$5&gt;$G$4,0,SUMIFS(Fluxo!$O:$O,Fluxo!$U:$U,"&gt;"&amp;N$5,Fluxo!$U:$U,"&lt;="&amp;O$5,Fluxo!$D:$D,$D94))</f>
        <v>0</v>
      </c>
      <c r="P94" s="18">
        <f>IF(P$5&gt;$G$4,0,SUMIFS(Fluxo!$O:$O,Fluxo!$U:$U,"&gt;"&amp;O$5,Fluxo!$U:$U,"&lt;="&amp;P$5,Fluxo!$D:$D,$D94))</f>
        <v>0</v>
      </c>
      <c r="Q94" s="18">
        <f>IF(Q$5&gt;$G$4,0,SUMIFS(Fluxo!$O:$O,Fluxo!$U:$U,"&gt;"&amp;P$5,Fluxo!$U:$U,"&lt;="&amp;Q$5,Fluxo!$D:$D,$D94))</f>
        <v>0</v>
      </c>
      <c r="R94" s="18">
        <f>IF(R$5&gt;$G$4,0,SUMIFS(Fluxo!$O:$O,Fluxo!$U:$U,"&gt;"&amp;Q$5,Fluxo!$U:$U,"&lt;="&amp;R$5,Fluxo!$D:$D,$D94))</f>
        <v>0</v>
      </c>
      <c r="S94" s="18">
        <f>IF(S$5&gt;$G$4,0,SUMIFS(Fluxo!$O:$O,Fluxo!$U:$U,"&gt;"&amp;R$5,Fluxo!$U:$U,"&lt;="&amp;S$5,Fluxo!$D:$D,$D94,Fluxo!$E:$E,"&lt;&gt;"&amp;"PERMUTANTE"))</f>
        <v>0</v>
      </c>
      <c r="T94" s="18">
        <f>IF(T$5&gt;$G$4,0,SUMIFS(Fluxo!$O:$O,Fluxo!$U:$U,"&gt;"&amp;S$5,Fluxo!$U:$U,"&lt;="&amp;T$5,Fluxo!$D:$D,$D94,Fluxo!$E:$E,"&lt;&gt;"&amp;"PERMUTANTE"))</f>
        <v>0</v>
      </c>
      <c r="U94" s="18">
        <f>IF(U$5&gt;$G$4,0,SUMIFS(Fluxo!$O:$O,Fluxo!$U:$U,"&gt;"&amp;T$5,Fluxo!$U:$U,"&lt;="&amp;U$5,Fluxo!$D:$D,$D94,Fluxo!$E:$E,"&lt;&gt;"&amp;"PERMUTANTE"))</f>
        <v>0</v>
      </c>
      <c r="V94" s="18">
        <f>IF(V$5&gt;$G$4,0,SUMIFS(Fluxo!$O:$O,Fluxo!$U:$U,"&gt;"&amp;U$5,Fluxo!$U:$U,"&lt;="&amp;V$5,Fluxo!$D:$D,$D94,Fluxo!$E:$E,"&lt;&gt;"&amp;"PERMUTANTE"))</f>
        <v>0</v>
      </c>
      <c r="W94" s="18">
        <f>IF(W$5&gt;$G$4,0,SUMIFS(Fluxo!$O:$O,Fluxo!$U:$U,"&gt;"&amp;V$5,Fluxo!$U:$U,"&lt;="&amp;W$5,Fluxo!$D:$D,$D94,Fluxo!$E:$E,"&lt;&gt;"&amp;"PERMUTANTE"))</f>
        <v>0</v>
      </c>
      <c r="X94" s="18">
        <f>IF(X$5&gt;$G$4,0,SUMIFS(Fluxo!$O:$O,Fluxo!$U:$U,"&gt;"&amp;W$5,Fluxo!$U:$U,"&lt;="&amp;X$5,Fluxo!$D:$D,$D94,Fluxo!$E:$E,"&lt;&gt;"&amp;"PERMUTANTE"))</f>
        <v>0</v>
      </c>
      <c r="Y94" s="18">
        <f>IF(Y$5&gt;$G$4,0,SUMIFS(Fluxo!$O:$O,Fluxo!$U:$U,"&gt;"&amp;X$5,Fluxo!$U:$U,"&lt;="&amp;Y$5,Fluxo!$D:$D,$D94,Fluxo!$E:$E,"&lt;&gt;"&amp;"PERMUTANTE"))</f>
        <v>0</v>
      </c>
      <c r="Z94" s="18">
        <f>IF(Z$5&gt;$G$4,0,SUMIFS(Fluxo!$O:$O,Fluxo!$U:$U,"&gt;"&amp;Y$5,Fluxo!$U:$U,"&lt;="&amp;Z$5,Fluxo!$D:$D,$D94,Fluxo!$E:$E,"&lt;&gt;"&amp;"PERMUTANTE"))</f>
        <v>0</v>
      </c>
      <c r="AA94" s="18">
        <f>IF(AA$5&gt;$G$4,0,SUMIFS(Fluxo!$O:$O,Fluxo!$U:$U,"&gt;"&amp;Z$5,Fluxo!$U:$U,"&lt;="&amp;AA$5,Fluxo!$D:$D,$D94,Fluxo!$E:$E,"&lt;&gt;"&amp;"PERMUTANTE"))</f>
        <v>0</v>
      </c>
      <c r="AB94" s="18">
        <f>IF(AB$5&gt;$G$4,0,SUMIFS(Fluxo!$O:$O,Fluxo!$U:$U,"&gt;"&amp;AA$5,Fluxo!$U:$U,"&lt;="&amp;AB$5,Fluxo!$D:$D,$D94,Fluxo!$E:$E,"&lt;&gt;"&amp;"PERMUTANTE"))</f>
        <v>0</v>
      </c>
      <c r="AC94" s="18">
        <f>IF(AC$5&gt;$G$4,0,SUMIFS(Fluxo!$O:$O,Fluxo!$U:$U,"&gt;"&amp;AB$5,Fluxo!$U:$U,"&lt;="&amp;AC$5,Fluxo!$D:$D,$D94,Fluxo!$E:$E,"&lt;&gt;"&amp;"PERMUTANTE"))</f>
        <v>0</v>
      </c>
      <c r="AD94" s="18">
        <f>IF(AD$5&gt;$G$4,0,SUMIFS(Fluxo!$O:$O,Fluxo!$U:$U,"&gt;"&amp;AC$5,Fluxo!$U:$U,"&lt;="&amp;AD$5,Fluxo!$D:$D,$D94,Fluxo!$E:$E,"&lt;&gt;"&amp;"PERMUTANTE"))</f>
        <v>0</v>
      </c>
      <c r="AE94" s="18">
        <f>IF(AE$5&gt;$G$4,0,SUMIFS(Fluxo!$O:$O,Fluxo!$U:$U,"&gt;"&amp;AD$5,Fluxo!$U:$U,"&lt;="&amp;AE$5,Fluxo!$D:$D,$D94,Fluxo!$E:$E,"&lt;&gt;"&amp;"PERMUTANTE"))</f>
        <v>0</v>
      </c>
      <c r="AF94" s="18">
        <f>IF(AF$5&gt;$G$4,0,SUMIFS(Fluxo!$O:$O,Fluxo!$U:$U,"&gt;"&amp;AE$5,Fluxo!$U:$U,"&lt;="&amp;AF$5,Fluxo!$D:$D,$D94,Fluxo!$E:$E,"&lt;&gt;"&amp;"PERMUTANTE"))</f>
        <v>0</v>
      </c>
      <c r="AG94" s="18">
        <f>IF(AG$5&gt;$G$4,0,SUMIFS(Fluxo!$O:$O,Fluxo!$U:$U,"&gt;"&amp;AF$5,Fluxo!$U:$U,"&lt;="&amp;AG$5,Fluxo!$D:$D,$D94,Fluxo!$E:$E,"&lt;&gt;"&amp;"PERMUTANTE"))</f>
        <v>0</v>
      </c>
      <c r="AH94" s="18">
        <f>IF(AH$5&gt;$G$4,0,SUMIFS(Fluxo!$O:$O,Fluxo!$U:$U,"&gt;"&amp;AG$5,Fluxo!$U:$U,"&lt;="&amp;AH$5,Fluxo!$D:$D,$D94,Fluxo!$E:$E,"&lt;&gt;"&amp;"PERMUTANTE"))</f>
        <v>0</v>
      </c>
      <c r="AI94" s="18">
        <f>IF(AI$5&gt;$G$4,0,SUMIFS(Fluxo!$O:$O,Fluxo!$U:$U,"&gt;"&amp;AH$5,Fluxo!$U:$U,"&lt;="&amp;AI$5,Fluxo!$D:$D,$D94,Fluxo!$E:$E,"&lt;&gt;"&amp;"PERMUTANTE"))</f>
        <v>0</v>
      </c>
      <c r="AJ94" s="18">
        <f>IF(AJ$5&gt;$G$4,0,SUMIFS(Fluxo!$O:$O,Fluxo!$U:$U,"&gt;"&amp;AI$5,Fluxo!$U:$U,"&lt;="&amp;AJ$5,Fluxo!$D:$D,$D94,Fluxo!$E:$E,"&lt;&gt;"&amp;"PERMUTANTE"))</f>
        <v>0</v>
      </c>
      <c r="AK94" s="18">
        <f>IF(AK$5&gt;$G$4,0,SUMIFS(Fluxo!$O:$O,Fluxo!$U:$U,"&gt;"&amp;AJ$5,Fluxo!$U:$U,"&lt;="&amp;AK$5,Fluxo!$D:$D,$D94,Fluxo!$E:$E,"&lt;&gt;"&amp;"PERMUTANTE"))</f>
        <v>0</v>
      </c>
      <c r="AL94" s="18">
        <f>IF(AL$5&gt;$G$4,0,SUMIFS(Fluxo!$O:$O,Fluxo!$U:$U,"&gt;"&amp;AK$5,Fluxo!$U:$U,"&lt;="&amp;AL$5,Fluxo!$D:$D,$D94,Fluxo!$E:$E,"&lt;&gt;"&amp;"PERMUTANTE"))</f>
        <v>0</v>
      </c>
      <c r="AM94" s="18">
        <f>IF(AM$5&gt;$G$4,0,SUMIFS(Fluxo!$O:$O,Fluxo!$U:$U,"&gt;"&amp;AL$5,Fluxo!$U:$U,"&lt;="&amp;AM$5,Fluxo!$D:$D,$D94,Fluxo!$E:$E,"&lt;&gt;"&amp;"PERMUTANTE"))</f>
        <v>0</v>
      </c>
      <c r="AN94" s="18">
        <f>IF(AN$5&gt;$G$4,0,SUMIFS(Fluxo!$O:$O,Fluxo!$U:$U,"&gt;"&amp;AM$5,Fluxo!$U:$U,"&lt;="&amp;AN$5,Fluxo!$D:$D,$D94,Fluxo!$E:$E,"&lt;&gt;"&amp;"PERMUTANTE"))</f>
        <v>0</v>
      </c>
      <c r="AO94" s="18">
        <f>IF(AO$5&gt;$G$4,0,SUMIFS(Fluxo!$O:$O,Fluxo!$U:$U,"&gt;"&amp;AN$5,Fluxo!$U:$U,"&lt;="&amp;AO$5,Fluxo!$D:$D,$D94,Fluxo!$E:$E,"&lt;&gt;"&amp;"PERMUTANTE"))</f>
        <v>0</v>
      </c>
      <c r="AP94" s="18">
        <f>IF(AP$5&gt;$G$4,0,SUMIFS(Fluxo!$O:$O,Fluxo!$U:$U,"&gt;"&amp;AO$5,Fluxo!$U:$U,"&lt;="&amp;AP$5,Fluxo!$D:$D,$D94,Fluxo!$E:$E,"&lt;&gt;"&amp;"PERMUTANTE"))</f>
        <v>0</v>
      </c>
      <c r="AQ94" s="18">
        <f>IF(AQ$5&gt;$G$4,0,SUMIFS(Fluxo!$O:$O,Fluxo!$U:$U,"&gt;"&amp;AP$5,Fluxo!$U:$U,"&lt;="&amp;AQ$5,Fluxo!$D:$D,$D94,Fluxo!$E:$E,"&lt;&gt;"&amp;"PERMUTANTE"))</f>
        <v>0</v>
      </c>
      <c r="AR94" s="18">
        <f>IF(AR$5&gt;$G$4,0,SUMIFS(Fluxo!$O:$O,Fluxo!$U:$U,"&gt;"&amp;AQ$5,Fluxo!$U:$U,"&lt;="&amp;AR$5,Fluxo!$D:$D,$D94,Fluxo!$E:$E,"&lt;&gt;"&amp;"PERMUTANTE"))</f>
        <v>0</v>
      </c>
      <c r="AS94" s="18">
        <f>IF(AS$5&gt;$G$4,0,SUMIFS(Fluxo!$O:$O,Fluxo!$U:$U,"&gt;"&amp;AR$5,Fluxo!$U:$U,"&lt;="&amp;AS$5,Fluxo!$D:$D,$D94,Fluxo!$E:$E,"&lt;&gt;"&amp;"PERMUTANTE"))</f>
        <v>0</v>
      </c>
      <c r="AT94" s="18">
        <f>IF(AT$5&gt;$G$4,0,SUMIFS(Fluxo!$O:$O,Fluxo!$U:$U,"&gt;"&amp;AS$5,Fluxo!$U:$U,"&lt;="&amp;AT$5,Fluxo!$D:$D,$D94,Fluxo!$E:$E,"&lt;&gt;"&amp;"PERMUTANTE"))</f>
        <v>0</v>
      </c>
      <c r="AU94" s="18">
        <f>IF(AU$5&gt;$G$4,0,SUMIFS(Fluxo!$O:$O,Fluxo!$U:$U,"&gt;"&amp;AT$5,Fluxo!$U:$U,"&lt;="&amp;AU$5,Fluxo!$D:$D,$D94,Fluxo!$E:$E,"&lt;&gt;"&amp;"PERMUTANTE"))</f>
        <v>0</v>
      </c>
      <c r="AV94" s="18">
        <f>IF(AV$5&gt;$G$4,0,SUMIFS(Fluxo!$O:$O,Fluxo!$U:$U,"&gt;"&amp;AU$5,Fluxo!$U:$U,"&lt;="&amp;AV$5,Fluxo!$D:$D,$D94,Fluxo!$E:$E,"&lt;&gt;"&amp;"PERMUTANTE"))</f>
        <v>0</v>
      </c>
      <c r="AW94" s="18">
        <f>IF(AW$5&gt;$G$4,0,SUMIFS(Fluxo!$O:$O,Fluxo!$U:$U,"&gt;"&amp;AV$5,Fluxo!$U:$U,"&lt;="&amp;AW$5,Fluxo!$D:$D,$D94,Fluxo!$E:$E,"&lt;&gt;"&amp;"PERMUTANTE"))</f>
        <v>0</v>
      </c>
      <c r="AX94" s="18">
        <f>IF(AX$5&gt;$G$4,0,SUMIFS(Fluxo!$O:$O,Fluxo!$U:$U,"&gt;"&amp;AW$5,Fluxo!$U:$U,"&lt;="&amp;AX$5,Fluxo!$D:$D,$D94,Fluxo!$E:$E,"&lt;&gt;"&amp;"PERMUTANTE"))</f>
        <v>0</v>
      </c>
      <c r="AY94" s="18">
        <f>IF(AY$5&gt;$G$4,0,SUMIFS(Fluxo!$O:$O,Fluxo!$U:$U,"&gt;"&amp;AX$5,Fluxo!$U:$U,"&lt;="&amp;AY$5,Fluxo!$D:$D,$D94,Fluxo!$E:$E,"&lt;&gt;"&amp;"PERMUTANTE"))</f>
        <v>0</v>
      </c>
      <c r="AZ94" s="18">
        <f>IF(AZ$5&gt;$G$4,0,SUMIFS(Fluxo!$O:$O,Fluxo!$U:$U,"&gt;"&amp;AY$5,Fluxo!$U:$U,"&lt;="&amp;AZ$5,Fluxo!$D:$D,$D94,Fluxo!$E:$E,"&lt;&gt;"&amp;"PERMUTANTE"))</f>
        <v>0</v>
      </c>
      <c r="BA94" s="18">
        <f>IF(BA$5&gt;$G$4,0,SUMIFS(Fluxo!$O:$O,Fluxo!$U:$U,"&gt;"&amp;AZ$5,Fluxo!$U:$U,"&lt;="&amp;BA$5,Fluxo!$D:$D,$D94,Fluxo!$E:$E,"&lt;&gt;"&amp;"PERMUTANTE"))</f>
        <v>0</v>
      </c>
      <c r="BB94" s="18">
        <f>IF(BB$5&gt;$G$4,0,SUMIFS(Fluxo!$O:$O,Fluxo!$U:$U,"&gt;"&amp;BA$5,Fluxo!$U:$U,"&lt;="&amp;BB$5,Fluxo!$D:$D,$D94,Fluxo!$E:$E,"&lt;&gt;"&amp;"PERMUTANTE"))</f>
        <v>0</v>
      </c>
      <c r="BC94" s="18">
        <f>IF(BC$5&gt;$G$4,0,SUMIFS(Fluxo!$O:$O,Fluxo!$U:$U,"&gt;"&amp;BB$5,Fluxo!$U:$U,"&lt;="&amp;BC$5,Fluxo!$D:$D,$D94,Fluxo!$E:$E,"&lt;&gt;"&amp;"PERMUTANTE"))</f>
        <v>0</v>
      </c>
      <c r="BD94" s="18">
        <f>IF(BD$5&gt;$G$4,0,SUMIFS(Fluxo!$O:$O,Fluxo!$U:$U,"&gt;"&amp;BC$5,Fluxo!$U:$U,"&lt;="&amp;BD$5,Fluxo!$D:$D,$D94,Fluxo!$E:$E,"&lt;&gt;"&amp;"PERMUTANTE"))</f>
        <v>0</v>
      </c>
      <c r="BE94" s="18">
        <f>IF(BE$5&gt;$G$4,0,SUMIFS(Fluxo!$O:$O,Fluxo!$U:$U,"&gt;"&amp;BD$5,Fluxo!$U:$U,"&lt;="&amp;BE$5,Fluxo!$D:$D,$D94,Fluxo!$E:$E,"&lt;&gt;"&amp;"PERMUTANTE"))</f>
        <v>0</v>
      </c>
      <c r="BF94" s="18">
        <f>IF(BF$5&gt;$G$4,0,SUMIFS(Fluxo!$O:$O,Fluxo!$U:$U,"&gt;"&amp;BE$5,Fluxo!$U:$U,"&lt;="&amp;BF$5,Fluxo!$D:$D,$D94,Fluxo!$E:$E,"&lt;&gt;"&amp;"PERMUTANTE"))</f>
        <v>0</v>
      </c>
      <c r="BG94" s="18">
        <f>IF(BG$5&gt;$G$4,0,SUMIFS(Fluxo!$O:$O,Fluxo!$U:$U,"&gt;"&amp;BF$5,Fluxo!$U:$U,"&lt;="&amp;BG$5,Fluxo!$D:$D,$D94,Fluxo!$E:$E,"&lt;&gt;"&amp;"PERMUTANTE"))</f>
        <v>0</v>
      </c>
      <c r="BH94" s="18">
        <f>IF(BH$5&gt;$G$4,0,SUMIFS(Fluxo!$O:$O,Fluxo!$U:$U,"&gt;"&amp;BG$5,Fluxo!$U:$U,"&lt;="&amp;BH$5,Fluxo!$D:$D,$D94,Fluxo!$E:$E,"&lt;&gt;"&amp;"PERMUTANTE"))</f>
        <v>0</v>
      </c>
      <c r="BI94" s="18">
        <f>IF(BI$5&gt;$G$4,0,SUMIFS(Fluxo!$O:$O,Fluxo!$U:$U,"&gt;"&amp;BH$5,Fluxo!$U:$U,"&lt;="&amp;BI$5,Fluxo!$D:$D,$D94,Fluxo!$E:$E,"&lt;&gt;"&amp;"PERMUTANTE"))</f>
        <v>0</v>
      </c>
      <c r="BJ94" s="18">
        <f>IF(BJ$5&gt;$G$4,0,SUMIFS(Fluxo!$O:$O,Fluxo!$U:$U,"&gt;"&amp;BI$5,Fluxo!$U:$U,"&lt;="&amp;BJ$5,Fluxo!$D:$D,$D94,Fluxo!$E:$E,"&lt;&gt;"&amp;"PERMUTANTE"))</f>
        <v>0</v>
      </c>
      <c r="BK94" s="18">
        <f>IF(BK$5&gt;$G$4,0,SUMIFS(Fluxo!$O:$O,Fluxo!$U:$U,"&gt;"&amp;BJ$5,Fluxo!$U:$U,"&lt;="&amp;BK$5,Fluxo!$D:$D,$D94,Fluxo!$E:$E,"&lt;&gt;"&amp;"PERMUTANTE"))</f>
        <v>0</v>
      </c>
      <c r="BL94" s="18">
        <f>IF(BL$5&gt;$G$4,0,SUMIFS(Fluxo!$O:$O,Fluxo!$U:$U,"&gt;"&amp;BK$5,Fluxo!$U:$U,"&lt;="&amp;BL$5,Fluxo!$D:$D,$D94,Fluxo!$E:$E,"&lt;&gt;"&amp;"PERMUTANTE"))</f>
        <v>0</v>
      </c>
      <c r="BM94" s="18">
        <f>IF(BM$5&gt;$G$4,0,SUMIFS(Fluxo!$O:$O,Fluxo!$U:$U,"&gt;"&amp;BL$5,Fluxo!$U:$U,"&lt;="&amp;BM$5,Fluxo!$D:$D,$D94,Fluxo!$E:$E,"&lt;&gt;"&amp;"PERMUTANTE"))</f>
        <v>0</v>
      </c>
      <c r="BN94" s="18">
        <f>IF(BN$5&gt;$G$4,0,SUMIFS(Fluxo!$O:$O,Fluxo!$U:$U,"&gt;"&amp;BM$5,Fluxo!$U:$U,"&lt;="&amp;BN$5,Fluxo!$D:$D,$D94,Fluxo!$E:$E,"&lt;&gt;"&amp;"PERMUTANTE"))</f>
        <v>0</v>
      </c>
      <c r="BO94" s="18">
        <f>IF(BO$5&gt;$G$4,0,SUMIFS(Fluxo!$O:$O,Fluxo!$U:$U,"&gt;"&amp;BN$5,Fluxo!$U:$U,"&lt;="&amp;BO$5,Fluxo!$D:$D,$D94,Fluxo!$E:$E,"&lt;&gt;"&amp;"PERMUTANTE"))</f>
        <v>0</v>
      </c>
      <c r="BP94" s="18">
        <f>IF(BP$5&gt;$G$4,0,SUMIFS(Fluxo!$O:$O,Fluxo!$U:$U,"&gt;"&amp;BO$5,Fluxo!$U:$U,"&lt;="&amp;BP$5,Fluxo!$D:$D,$D94,Fluxo!$E:$E,"&lt;&gt;"&amp;"PERMUTANTE"))</f>
        <v>0</v>
      </c>
      <c r="BQ94" s="18">
        <f>IF(BQ$5&gt;$G$4,0,SUMIFS(Fluxo!$O:$O,Fluxo!$U:$U,"&gt;"&amp;BP$5,Fluxo!$U:$U,"&lt;="&amp;BQ$5,Fluxo!$D:$D,$D94,Fluxo!$E:$E,"&lt;&gt;"&amp;"PERMUTANTE"))</f>
        <v>0</v>
      </c>
      <c r="BR94" s="18">
        <f>IF(BR$5&gt;$G$4,0,SUMIFS(Fluxo!$O:$O,Fluxo!$U:$U,"&gt;"&amp;BQ$5,Fluxo!$U:$U,"&lt;="&amp;BR$5,Fluxo!$D:$D,$D94,Fluxo!$E:$E,"&lt;&gt;"&amp;"PERMUTANTE"))</f>
        <v>0</v>
      </c>
      <c r="BS94" s="18">
        <f>IF(BS$5&gt;$G$4,0,SUMIFS(Fluxo!$O:$O,Fluxo!$U:$U,"&gt;"&amp;BR$5,Fluxo!$U:$U,"&lt;="&amp;BS$5,Fluxo!$D:$D,$D94,Fluxo!$E:$E,"&lt;&gt;"&amp;"PERMUTANTE"))</f>
        <v>0</v>
      </c>
      <c r="BT94" s="18">
        <f>IF(BT$5&gt;$G$4,0,SUMIFS(Fluxo!$O:$O,Fluxo!$U:$U,"&gt;"&amp;BS$5,Fluxo!$U:$U,"&lt;="&amp;BT$5,Fluxo!$D:$D,$D94,Fluxo!$E:$E,"&lt;&gt;"&amp;"PERMUTANTE"))</f>
        <v>0</v>
      </c>
      <c r="BU94" s="18">
        <f>IF(BU$5&gt;$G$4,0,SUMIFS(Fluxo!$O:$O,Fluxo!$U:$U,"&gt;"&amp;BT$5,Fluxo!$U:$U,"&lt;="&amp;BU$5,Fluxo!$D:$D,$D94,Fluxo!$E:$E,"&lt;&gt;"&amp;"PERMUTANTE"))</f>
        <v>0</v>
      </c>
      <c r="BV94" s="18">
        <f>IF(BV$5&gt;$G$4,0,SUMIFS(Fluxo!$O:$O,Fluxo!$U:$U,"&gt;"&amp;BU$5,Fluxo!$U:$U,"&lt;="&amp;BV$5,Fluxo!$D:$D,$D94,Fluxo!$E:$E,"&lt;&gt;"&amp;"PERMUTANTE"))</f>
        <v>0</v>
      </c>
      <c r="BW94" s="18">
        <f>IF(BW$5&gt;$G$4,0,SUMIFS(Fluxo!$O:$O,Fluxo!$U:$U,"&gt;"&amp;BV$5,Fluxo!$U:$U,"&lt;="&amp;BW$5,Fluxo!$D:$D,$D94,Fluxo!$E:$E,"&lt;&gt;"&amp;"PERMUTANTE"))</f>
        <v>0</v>
      </c>
      <c r="BX94" s="18">
        <f>IF(BX$5&gt;$G$4,0,SUMIFS(Fluxo!$O:$O,Fluxo!$U:$U,"&gt;"&amp;BW$5,Fluxo!$U:$U,"&lt;="&amp;BX$5,Fluxo!$D:$D,$D94,Fluxo!$E:$E,"&lt;&gt;"&amp;"PERMUTANTE"))</f>
        <v>0</v>
      </c>
      <c r="BY94" s="18">
        <f>IF(BY$5&gt;$G$4,0,SUMIFS(Fluxo!$O:$O,Fluxo!$U:$U,"&gt;"&amp;BX$5,Fluxo!$U:$U,"&lt;="&amp;BY$5,Fluxo!$D:$D,$D94,Fluxo!$E:$E,"&lt;&gt;"&amp;"PERMUTANTE"))</f>
        <v>0</v>
      </c>
      <c r="BZ94" s="18">
        <f>IF(BZ$5&gt;$G$4,0,SUMIFS(Fluxo!$O:$O,Fluxo!$U:$U,"&gt;"&amp;BY$5,Fluxo!$U:$U,"&lt;="&amp;BZ$5,Fluxo!$D:$D,$D94,Fluxo!$E:$E,"&lt;&gt;"&amp;"PERMUTANTE"))</f>
        <v>0</v>
      </c>
      <c r="CA94" s="18">
        <f>IF(CA$5&gt;$G$4,0,SUMIFS(Fluxo!$O:$O,Fluxo!$U:$U,"&gt;"&amp;BZ$5,Fluxo!$U:$U,"&lt;="&amp;CA$5,Fluxo!$D:$D,$D94,Fluxo!$E:$E,"&lt;&gt;"&amp;"PERMUTANTE"))</f>
        <v>0</v>
      </c>
      <c r="CB94" s="18">
        <f>IF(CB$5&gt;$G$4,0,SUMIFS(Fluxo!$O:$O,Fluxo!$U:$U,"&gt;"&amp;CA$5,Fluxo!$U:$U,"&lt;="&amp;CB$5,Fluxo!$D:$D,$D94,Fluxo!$E:$E,"&lt;&gt;"&amp;"PERMUTANTE"))</f>
        <v>0</v>
      </c>
      <c r="CC94" s="18">
        <f>IF(CC$5&gt;$G$4,0,SUMIFS(Fluxo!$O:$O,Fluxo!$U:$U,"&gt;"&amp;CB$5,Fluxo!$U:$U,"&lt;="&amp;CC$5,Fluxo!$D:$D,$D94,Fluxo!$E:$E,"&lt;&gt;"&amp;"PERMUTANTE"))</f>
        <v>0</v>
      </c>
      <c r="CD94" s="18">
        <f>IF(CD$5&gt;$G$4,0,SUMIFS(Fluxo!$O:$O,Fluxo!$U:$U,"&gt;"&amp;CC$5,Fluxo!$U:$U,"&lt;="&amp;CD$5,Fluxo!$D:$D,$D94,Fluxo!$E:$E,"&lt;&gt;"&amp;"PERMUTANTE"))</f>
        <v>0</v>
      </c>
      <c r="CE94" s="18">
        <f>IF(CE$5&gt;$G$4,0,SUMIFS(Fluxo!$O:$O,Fluxo!$U:$U,"&gt;"&amp;CD$5,Fluxo!$U:$U,"&lt;="&amp;CE$5,Fluxo!$D:$D,$D94,Fluxo!$E:$E,"&lt;&gt;"&amp;"PERMUTANTE"))</f>
        <v>0</v>
      </c>
      <c r="CF94" s="18">
        <f>IF(CF$5&gt;$G$4,0,SUMIFS(Fluxo!$O:$O,Fluxo!$U:$U,"&gt;"&amp;CE$5,Fluxo!$U:$U,"&lt;="&amp;CF$5,Fluxo!$D:$D,$D94,Fluxo!$E:$E,"&lt;&gt;"&amp;"PERMUTANTE"))</f>
        <v>0</v>
      </c>
      <c r="CG94" s="18">
        <f>IF(CG$5&gt;$G$4,0,SUMIFS(Fluxo!$O:$O,Fluxo!$U:$U,"&gt;"&amp;CF$5,Fluxo!$U:$U,"&lt;="&amp;CG$5,Fluxo!$D:$D,$D94,Fluxo!$E:$E,"&lt;&gt;"&amp;"PERMUTANTE"))</f>
        <v>0</v>
      </c>
      <c r="CH94" s="18">
        <f>IF(CH$5&gt;$G$4,0,SUMIFS(Fluxo!$O:$O,Fluxo!$U:$U,"&gt;"&amp;CG$5,Fluxo!$U:$U,"&lt;="&amp;CH$5,Fluxo!$D:$D,$D94,Fluxo!$E:$E,"&lt;&gt;"&amp;"PERMUTANTE"))</f>
        <v>0</v>
      </c>
      <c r="CI94" s="18">
        <f>IF(CI$5&gt;$G$4,0,SUMIFS(Fluxo!$O:$O,Fluxo!$U:$U,"&gt;"&amp;CH$5,Fluxo!$U:$U,"&lt;="&amp;CI$5,Fluxo!$D:$D,$D94,Fluxo!$E:$E,"&lt;&gt;"&amp;"PERMUTANTE"))</f>
        <v>0</v>
      </c>
      <c r="CJ94" s="18">
        <f>IF(CJ$5&gt;$G$4,0,SUMIFS(Fluxo!$O:$O,Fluxo!$U:$U,"&gt;"&amp;CI$5,Fluxo!$U:$U,"&lt;="&amp;CJ$5,Fluxo!$D:$D,$D94,Fluxo!$E:$E,"&lt;&gt;"&amp;"PERMUTANTE"))</f>
        <v>0</v>
      </c>
      <c r="CK94" s="18">
        <f>IF(CK$5&gt;$G$4,0,SUMIFS(Fluxo!$O:$O,Fluxo!$U:$U,"&gt;"&amp;CJ$5,Fluxo!$U:$U,"&lt;="&amp;CK$5,Fluxo!$D:$D,$D94,Fluxo!$E:$E,"&lt;&gt;"&amp;"PERMUTANTE"))</f>
        <v>0</v>
      </c>
      <c r="CL94" s="18">
        <f>IF(CL$5&gt;$G$4,0,SUMIFS(Fluxo!$O:$O,Fluxo!$U:$U,"&gt;"&amp;CK$5,Fluxo!$U:$U,"&lt;="&amp;CL$5,Fluxo!$D:$D,$D94,Fluxo!$E:$E,"&lt;&gt;"&amp;"PERMUTANTE"))</f>
        <v>0</v>
      </c>
      <c r="CM94" s="18">
        <f>IF(CM$5&gt;$G$4,0,SUMIFS(Fluxo!$O:$O,Fluxo!$U:$U,"&gt;"&amp;CL$5,Fluxo!$U:$U,"&lt;="&amp;CM$5,Fluxo!$D:$D,$D94,Fluxo!$E:$E,"&lt;&gt;"&amp;"PERMUTANTE"))</f>
        <v>0</v>
      </c>
      <c r="CN94" s="18">
        <f>IF(CN$5&gt;$G$4,0,SUMIFS(Fluxo!$O:$O,Fluxo!$U:$U,"&gt;"&amp;CM$5,Fluxo!$U:$U,"&lt;="&amp;CN$5,Fluxo!$D:$D,$D94,Fluxo!$E:$E,"&lt;&gt;"&amp;"PERMUTANTE"))</f>
        <v>0</v>
      </c>
      <c r="CO94" s="18">
        <f>IF(CO$5&gt;$G$4,0,SUMIFS(Fluxo!$O:$O,Fluxo!$U:$U,"&gt;"&amp;CN$5,Fluxo!$U:$U,"&lt;="&amp;CO$5,Fluxo!$D:$D,$D94,Fluxo!$E:$E,"&lt;&gt;"&amp;"PERMUTANTE"))</f>
        <v>0</v>
      </c>
      <c r="CP94" s="18">
        <f>IF(CP$5&gt;$G$4,0,SUMIFS(Fluxo!$O:$O,Fluxo!$U:$U,"&gt;"&amp;CO$5,Fluxo!$U:$U,"&lt;="&amp;CP$5,Fluxo!$D:$D,$D94,Fluxo!$E:$E,"&lt;&gt;"&amp;"PERMUTANTE"))</f>
        <v>0</v>
      </c>
      <c r="CQ94" s="18">
        <f>IF(CQ$5&gt;$G$4,0,SUMIFS(Fluxo!$O:$O,Fluxo!$U:$U,"&gt;"&amp;CP$5,Fluxo!$U:$U,"&lt;="&amp;CQ$5,Fluxo!$D:$D,$D94,Fluxo!$E:$E,"&lt;&gt;"&amp;"PERMUTANTE"))</f>
        <v>0</v>
      </c>
      <c r="CR94" s="18">
        <f>IF(CR$5&gt;$G$4,0,SUMIFS(Fluxo!$O:$O,Fluxo!$U:$U,"&gt;"&amp;CQ$5,Fluxo!$U:$U,"&lt;="&amp;CR$5,Fluxo!$D:$D,$D94,Fluxo!$E:$E,"&lt;&gt;"&amp;"PERMUTANTE"))</f>
        <v>0</v>
      </c>
      <c r="CS94" s="18">
        <f>IF(CS$5&gt;$G$4,0,SUMIFS(Fluxo!$O:$O,Fluxo!$U:$U,"&gt;"&amp;CR$5,Fluxo!$U:$U,"&lt;="&amp;CS$5,Fluxo!$D:$D,$D94,Fluxo!$E:$E,"&lt;&gt;"&amp;"PERMUTANTE"))</f>
        <v>0</v>
      </c>
      <c r="CT94" s="18">
        <f>IF(CT$5&gt;$G$4,0,SUMIFS(Fluxo!$O:$O,Fluxo!$U:$U,"&gt;"&amp;CS$5,Fluxo!$U:$U,"&lt;="&amp;CT$5,Fluxo!$D:$D,$D94,Fluxo!$E:$E,"&lt;&gt;"&amp;"PERMUTANTE"))</f>
        <v>0</v>
      </c>
      <c r="CU94" s="18">
        <f>IF(CU$5&gt;$G$4,0,SUMIFS(Fluxo!$O:$O,Fluxo!$U:$U,"&gt;"&amp;CT$5,Fluxo!$U:$U,"&lt;="&amp;CU$5,Fluxo!$D:$D,$D94,Fluxo!$E:$E,"&lt;&gt;"&amp;"PERMUTANTE"))</f>
        <v>0</v>
      </c>
      <c r="CV94" s="18">
        <f>IF(CV$5&gt;$G$4,0,SUMIFS(Fluxo!$O:$O,Fluxo!$U:$U,"&gt;"&amp;CU$5,Fluxo!$U:$U,"&lt;="&amp;CV$5,Fluxo!$D:$D,$D94,Fluxo!$E:$E,"&lt;&gt;"&amp;"PERMUTANTE"))</f>
        <v>0</v>
      </c>
      <c r="CW94" s="18">
        <f>IF(CW$5&gt;$G$4,0,SUMIFS(Fluxo!$O:$O,Fluxo!$U:$U,"&gt;"&amp;CV$5,Fluxo!$U:$U,"&lt;="&amp;CW$5,Fluxo!$D:$D,$D94,Fluxo!$E:$E,"&lt;&gt;"&amp;"PERMUTANTE"))</f>
        <v>0</v>
      </c>
      <c r="CX94" s="18">
        <f>IF(CX$5&gt;$G$4,0,SUMIFS(Fluxo!$O:$O,Fluxo!$U:$U,"&gt;"&amp;CW$5,Fluxo!$U:$U,"&lt;="&amp;CX$5,Fluxo!$D:$D,$D94,Fluxo!$E:$E,"&lt;&gt;"&amp;"PERMUTANTE"))</f>
        <v>0</v>
      </c>
      <c r="CY94" s="18">
        <f>IF(CY$5&gt;$G$4,0,SUMIFS(Fluxo!$O:$O,Fluxo!$U:$U,"&gt;"&amp;CX$5,Fluxo!$U:$U,"&lt;="&amp;CY$5,Fluxo!$D:$D,$D94,Fluxo!$E:$E,"&lt;&gt;"&amp;"PERMUTANTE"))</f>
        <v>0</v>
      </c>
      <c r="CZ94" s="18">
        <f>IF(CZ$5&gt;$G$4,0,SUMIFS(Fluxo!$O:$O,Fluxo!$U:$U,"&gt;"&amp;CY$5,Fluxo!$U:$U,"&lt;="&amp;CZ$5,Fluxo!$D:$D,$D94,Fluxo!$E:$E,"&lt;&gt;"&amp;"PERMUTANTE"))</f>
        <v>0</v>
      </c>
      <c r="DA94" s="18">
        <f>IF(DA$5&gt;$G$4,0,SUMIFS(Fluxo!$O:$O,Fluxo!$U:$U,"&gt;"&amp;CZ$5,Fluxo!$U:$U,"&lt;="&amp;DA$5,Fluxo!$D:$D,$D94,Fluxo!$E:$E,"&lt;&gt;"&amp;"PERMUTANTE"))</f>
        <v>0</v>
      </c>
      <c r="DB94" s="18">
        <f>IF(DB$5&gt;$G$4,0,SUMIFS(Fluxo!$O:$O,Fluxo!$U:$U,"&gt;"&amp;DA$5,Fluxo!$U:$U,"&lt;="&amp;DB$5,Fluxo!$D:$D,$D94,Fluxo!$E:$E,"&lt;&gt;"&amp;"PERMUTANTE"))</f>
        <v>0</v>
      </c>
      <c r="DC94" s="18">
        <f>IF(DC$5&gt;$G$4,0,SUMIFS(Fluxo!$O:$O,Fluxo!$U:$U,"&gt;"&amp;DB$5,Fluxo!$U:$U,"&lt;="&amp;DC$5,Fluxo!$D:$D,$D94,Fluxo!$E:$E,"&lt;&gt;"&amp;"PERMUTANTE"))</f>
        <v>0</v>
      </c>
      <c r="DD94" s="18">
        <f>IF(DD$5&gt;$G$4,0,SUMIFS(Fluxo!$O:$O,Fluxo!$U:$U,"&gt;"&amp;DC$5,Fluxo!$U:$U,"&lt;="&amp;DD$5,Fluxo!$D:$D,$D94,Fluxo!$E:$E,"&lt;&gt;"&amp;"PERMUTANTE"))</f>
        <v>0</v>
      </c>
      <c r="DE94" s="18">
        <f>IF(DE$5&gt;$G$4,0,SUMIFS(Fluxo!$O:$O,Fluxo!$U:$U,"&gt;"&amp;DD$5,Fluxo!$U:$U,"&lt;="&amp;DE$5,Fluxo!$D:$D,$D94,Fluxo!$E:$E,"&lt;&gt;"&amp;"PERMUTANTE"))</f>
        <v>0</v>
      </c>
      <c r="DF94" s="18">
        <f>IF(DF$5&gt;$G$4,0,SUMIFS(Fluxo!$O:$O,Fluxo!$U:$U,"&gt;"&amp;DE$5,Fluxo!$U:$U,"&lt;="&amp;DF$5,Fluxo!$D:$D,$D94,Fluxo!$E:$E,"&lt;&gt;"&amp;"PERMUTANTE"))</f>
        <v>0</v>
      </c>
      <c r="DG94" s="18">
        <f>IF(DG$5&gt;$G$4,0,SUMIFS(Fluxo!$O:$O,Fluxo!$U:$U,"&gt;"&amp;DF$5,Fluxo!$U:$U,"&lt;="&amp;DG$5,Fluxo!$D:$D,$D94,Fluxo!$E:$E,"&lt;&gt;"&amp;"PERMUTANTE"))</f>
        <v>0</v>
      </c>
      <c r="DH94" s="18">
        <f>IF(DH$5&gt;$G$4,0,SUMIFS(Fluxo!$O:$O,Fluxo!$U:$U,"&gt;"&amp;DG$5,Fluxo!$U:$U,"&lt;="&amp;DH$5,Fluxo!$D:$D,$D94,Fluxo!$E:$E,"&lt;&gt;"&amp;"PERMUTANTE"))</f>
        <v>0</v>
      </c>
      <c r="DI94" s="18">
        <f>IF(DI$5&gt;$G$4,0,SUMIFS(Fluxo!$O:$O,Fluxo!$U:$U,"&gt;"&amp;DH$5,Fluxo!$U:$U,"&lt;="&amp;DI$5,Fluxo!$D:$D,$D94,Fluxo!$E:$E,"&lt;&gt;"&amp;"PERMUTANTE"))</f>
        <v>0</v>
      </c>
      <c r="DJ94" s="18">
        <f>IF(DJ$5&gt;$G$4,0,SUMIFS(Fluxo!$O:$O,Fluxo!$U:$U,"&gt;"&amp;DI$5,Fluxo!$U:$U,"&lt;="&amp;DJ$5,Fluxo!$D:$D,$D94,Fluxo!$E:$E,"&lt;&gt;"&amp;"PERMUTANTE"))</f>
        <v>0</v>
      </c>
      <c r="DK94" s="18">
        <f>IF(DK$5&gt;$G$4,0,SUMIFS(Fluxo!$O:$O,Fluxo!$U:$U,"&gt;"&amp;DJ$5,Fluxo!$U:$U,"&lt;="&amp;DK$5,Fluxo!$D:$D,$D94,Fluxo!$E:$E,"&lt;&gt;"&amp;"PERMUTANTE"))</f>
        <v>0</v>
      </c>
      <c r="DL94" s="18">
        <f>IF(DL$5&gt;$G$4,0,SUMIFS(Fluxo!$O:$O,Fluxo!$U:$U,"&gt;"&amp;DK$5,Fluxo!$U:$U,"&lt;="&amp;DL$5,Fluxo!$D:$D,$D94,Fluxo!$E:$E,"&lt;&gt;"&amp;"PERMUTANTE"))</f>
        <v>0</v>
      </c>
      <c r="DM94" s="18">
        <f>IF(DM$5&gt;$G$4,0,SUMIFS(Fluxo!$O:$O,Fluxo!$U:$U,"&gt;"&amp;DL$5,Fluxo!$U:$U,"&lt;="&amp;DM$5,Fluxo!$D:$D,$D94,Fluxo!$E:$E,"&lt;&gt;"&amp;"PERMUTANTE"))</f>
        <v>0</v>
      </c>
      <c r="DN94" s="18">
        <f>IF(DN$5&gt;$G$4,0,SUMIFS(Fluxo!$O:$O,Fluxo!$U:$U,"&gt;"&amp;DM$5,Fluxo!$U:$U,"&lt;="&amp;DN$5,Fluxo!$D:$D,$D94,Fluxo!$E:$E,"&lt;&gt;"&amp;"PERMUTANTE"))</f>
        <v>0</v>
      </c>
      <c r="DO94" s="18">
        <f>IF(DO$5&gt;$G$4,0,SUMIFS(Fluxo!$O:$O,Fluxo!$U:$U,"&gt;"&amp;DN$5,Fluxo!$U:$U,"&lt;="&amp;DO$5,Fluxo!$D:$D,$D94,Fluxo!$E:$E,"&lt;&gt;"&amp;"PERMUTANTE"))</f>
        <v>0</v>
      </c>
      <c r="DP94" s="18">
        <f>IF(DP$5&gt;$G$4,0,SUMIFS(Fluxo!$O:$O,Fluxo!$U:$U,"&gt;"&amp;DO$5,Fluxo!$U:$U,"&lt;="&amp;DP$5,Fluxo!$D:$D,$D94,Fluxo!$E:$E,"&lt;&gt;"&amp;"PERMUTANTE"))</f>
        <v>0</v>
      </c>
      <c r="DQ94" s="18">
        <f>IF(DQ$5&gt;$G$4,0,SUMIFS(Fluxo!$O:$O,Fluxo!$U:$U,"&gt;"&amp;DP$5,Fluxo!$U:$U,"&lt;="&amp;DQ$5,Fluxo!$D:$D,$D94,Fluxo!$E:$E,"&lt;&gt;"&amp;"PERMUTANTE"))</f>
        <v>0</v>
      </c>
      <c r="DR94" s="18">
        <f>IF(DR$5&gt;$G$4,0,SUMIFS(Fluxo!$O:$O,Fluxo!$U:$U,"&gt;"&amp;DQ$5,Fluxo!$U:$U,"&lt;="&amp;DR$5,Fluxo!$D:$D,$D94,Fluxo!$E:$E,"&lt;&gt;"&amp;"PERMUTANTE"))</f>
        <v>0</v>
      </c>
      <c r="DS94" s="18">
        <f>IF(DS$5&gt;$G$4,0,SUMIFS(Fluxo!$O:$O,Fluxo!$U:$U,"&gt;"&amp;DR$5,Fluxo!$U:$U,"&lt;="&amp;DS$5,Fluxo!$D:$D,$D94,Fluxo!$E:$E,"&lt;&gt;"&amp;"PERMUTANTE"))</f>
        <v>0</v>
      </c>
      <c r="DT94" s="18">
        <f>IF(DT$5&gt;$G$4,0,SUMIFS(Fluxo!$O:$O,Fluxo!$U:$U,"&gt;"&amp;DS$5,Fluxo!$U:$U,"&lt;="&amp;DT$5,Fluxo!$D:$D,$D94,Fluxo!$E:$E,"&lt;&gt;"&amp;"PERMUTANTE"))</f>
        <v>0</v>
      </c>
      <c r="DU94" s="18">
        <f>IF(DU$5&gt;$G$4,0,SUMIFS(Fluxo!$O:$O,Fluxo!$U:$U,"&gt;"&amp;DT$5,Fluxo!$U:$U,"&lt;="&amp;DU$5,Fluxo!$D:$D,$D94,Fluxo!$E:$E,"&lt;&gt;"&amp;"PERMUTANTE"))</f>
        <v>0</v>
      </c>
      <c r="DV94" s="18">
        <f>IF(DV$5&gt;$G$4,0,SUMIFS(Fluxo!$O:$O,Fluxo!$U:$U,"&gt;"&amp;DU$5,Fluxo!$U:$U,"&lt;="&amp;DV$5,Fluxo!$D:$D,$D94,Fluxo!$E:$E,"&lt;&gt;"&amp;"PERMUTANTE"))</f>
        <v>0</v>
      </c>
      <c r="DW94" s="18">
        <f>IF(DW$5&gt;$G$4,0,SUMIFS(Fluxo!$O:$O,Fluxo!$U:$U,"&gt;"&amp;DV$5,Fluxo!$U:$U,"&lt;="&amp;DW$5,Fluxo!$D:$D,$D94,Fluxo!$E:$E,"&lt;&gt;"&amp;"PERMUTANTE"))</f>
        <v>0</v>
      </c>
      <c r="DX94" s="18">
        <f>IF(DX$5&gt;$G$4,0,SUMIFS(Fluxo!$O:$O,Fluxo!$U:$U,"&gt;"&amp;DW$5,Fluxo!$U:$U,"&lt;="&amp;DX$5,Fluxo!$D:$D,$D94,Fluxo!$E:$E,"&lt;&gt;"&amp;"PERMUTANTE"))</f>
        <v>0</v>
      </c>
      <c r="DY94" s="18">
        <f>IF(DY$5&gt;$G$4,0,SUMIFS(Fluxo!$O:$O,Fluxo!$U:$U,"&gt;"&amp;DX$5,Fluxo!$U:$U,"&lt;="&amp;DY$5,Fluxo!$D:$D,$D94,Fluxo!$E:$E,"&lt;&gt;"&amp;"PERMUTANTE"))</f>
        <v>0</v>
      </c>
      <c r="DZ94" s="18">
        <f>IF(DZ$5&gt;$G$4,0,SUMIFS(Fluxo!$O:$O,Fluxo!$U:$U,"&gt;"&amp;DY$5,Fluxo!$U:$U,"&lt;="&amp;DZ$5,Fluxo!$D:$D,$D94,Fluxo!$E:$E,"&lt;&gt;"&amp;"PERMUTANTE"))</f>
        <v>0</v>
      </c>
      <c r="EA94" s="18">
        <f>IF(EA$5&gt;$G$4,0,SUMIFS(Fluxo!$O:$O,Fluxo!$U:$U,"&gt;"&amp;DZ$5,Fluxo!$U:$U,"&lt;="&amp;EA$5,Fluxo!$D:$D,$D94,Fluxo!$E:$E,"&lt;&gt;"&amp;"PERMUTANTE"))</f>
        <v>0</v>
      </c>
      <c r="EB94" s="18">
        <f>IF(EB$5&gt;$G$4,0,SUMIFS(Fluxo!$O:$O,Fluxo!$U:$U,"&gt;"&amp;EA$5,Fluxo!$U:$U,"&lt;="&amp;EB$5,Fluxo!$D:$D,$D94,Fluxo!$E:$E,"&lt;&gt;"&amp;"PERMUTANTE"))</f>
        <v>0</v>
      </c>
      <c r="EC94" s="18">
        <f>IF(EC$5&gt;$G$4,0,SUMIFS(Fluxo!$O:$O,Fluxo!$U:$U,"&gt;"&amp;EB$5,Fluxo!$U:$U,"&lt;="&amp;EC$5,Fluxo!$D:$D,$D94,Fluxo!$E:$E,"&lt;&gt;"&amp;"PERMUTANTE"))</f>
        <v>0</v>
      </c>
      <c r="ED94" s="18">
        <f>IF(ED$5&gt;$G$4,0,SUMIFS(Fluxo!$O:$O,Fluxo!$U:$U,"&gt;"&amp;EC$5,Fluxo!$U:$U,"&lt;="&amp;ED$5,Fluxo!$D:$D,$D94,Fluxo!$E:$E,"&lt;&gt;"&amp;"PERMUTANTE"))</f>
        <v>0</v>
      </c>
      <c r="EE94" s="18">
        <f>IF(EE$5&gt;$G$4,0,SUMIFS(Fluxo!$O:$O,Fluxo!$U:$U,"&gt;"&amp;ED$5,Fluxo!$U:$U,"&lt;="&amp;EE$5,Fluxo!$D:$D,$D94,Fluxo!$E:$E,"&lt;&gt;"&amp;"PERMUTANTE"))</f>
        <v>0</v>
      </c>
      <c r="EF94" s="18">
        <f>IF(EF$5&gt;$G$4,0,SUMIFS(Fluxo!$O:$O,Fluxo!$U:$U,"&gt;"&amp;EE$5,Fluxo!$U:$U,"&lt;="&amp;EF$5,Fluxo!$D:$D,$D94,Fluxo!$E:$E,"&lt;&gt;"&amp;"PERMUTANTE"))</f>
        <v>0</v>
      </c>
      <c r="EG94" s="18">
        <f>IF(EG$5&gt;$G$4,0,SUMIFS(Fluxo!$O:$O,Fluxo!$U:$U,"&gt;"&amp;EF$5,Fluxo!$U:$U,"&lt;="&amp;EG$5,Fluxo!$D:$D,$D94,Fluxo!$E:$E,"&lt;&gt;"&amp;"PERMUTANTE"))</f>
        <v>0</v>
      </c>
      <c r="EH94" s="18">
        <f>IF(EH$5&gt;$G$4,0,SUMIFS(Fluxo!$O:$O,Fluxo!$U:$U,"&gt;"&amp;EG$5,Fluxo!$U:$U,"&lt;="&amp;EH$5,Fluxo!$D:$D,$D94,Fluxo!$E:$E,"&lt;&gt;"&amp;"PERMUTANTE"))</f>
        <v>0</v>
      </c>
      <c r="EI94" s="18">
        <f>IF(EI$5&gt;$G$4,0,SUMIFS(Fluxo!$O:$O,Fluxo!$U:$U,"&gt;"&amp;EH$5,Fluxo!$U:$U,"&lt;="&amp;EI$5,Fluxo!$D:$D,$D94,Fluxo!$E:$E,"&lt;&gt;"&amp;"PERMUTANTE"))</f>
        <v>0</v>
      </c>
      <c r="EJ94" s="18">
        <f>IF(EJ$5&gt;$G$4,0,SUMIFS(Fluxo!$O:$O,Fluxo!$U:$U,"&gt;"&amp;EI$5,Fluxo!$U:$U,"&lt;="&amp;EJ$5,Fluxo!$D:$D,$D94,Fluxo!$E:$E,"&lt;&gt;"&amp;"PERMUTANTE"))</f>
        <v>0</v>
      </c>
      <c r="EK94" s="18">
        <f>IF(EK$5&gt;$G$4,0,SUMIFS(Fluxo!$O:$O,Fluxo!$U:$U,"&gt;"&amp;EJ$5,Fluxo!$U:$U,"&lt;="&amp;EK$5,Fluxo!$D:$D,$D94,Fluxo!$E:$E,"&lt;&gt;"&amp;"PERMUTANTE"))</f>
        <v>0</v>
      </c>
      <c r="EL94" s="18">
        <f>IF(EL$5&gt;$G$4,0,SUMIFS(Fluxo!$O:$O,Fluxo!$U:$U,"&gt;"&amp;EK$5,Fluxo!$U:$U,"&lt;="&amp;EL$5,Fluxo!$D:$D,$D94,Fluxo!$E:$E,"&lt;&gt;"&amp;"PERMUTANTE"))</f>
        <v>0</v>
      </c>
      <c r="EM94" s="18">
        <f>IF(EM$5&gt;$G$4,0,SUMIFS(Fluxo!$O:$O,Fluxo!$U:$U,"&gt;"&amp;EL$5,Fluxo!$U:$U,"&lt;="&amp;EM$5,Fluxo!$D:$D,$D94,Fluxo!$E:$E,"&lt;&gt;"&amp;"PERMUTANTE"))</f>
        <v>0</v>
      </c>
      <c r="EN94" s="18">
        <f>IF(EN$5&gt;$G$4,0,SUMIFS(Fluxo!$O:$O,Fluxo!$U:$U,"&gt;"&amp;EM$5,Fluxo!$U:$U,"&lt;="&amp;EN$5,Fluxo!$D:$D,$D94,Fluxo!$E:$E,"&lt;&gt;"&amp;"PERMUTANTE"))</f>
        <v>0</v>
      </c>
      <c r="EO94" s="18">
        <f>IF(EO$5&gt;$G$4,0,SUMIFS(Fluxo!$O:$O,Fluxo!$U:$U,"&gt;"&amp;EN$5,Fluxo!$U:$U,"&lt;="&amp;EO$5,Fluxo!$D:$D,$D94,Fluxo!$E:$E,"&lt;&gt;"&amp;"PERMUTANTE"))</f>
        <v>0</v>
      </c>
      <c r="EP94" s="18">
        <f>IF(EP$5&gt;$G$4,0,SUMIFS(Fluxo!$O:$O,Fluxo!$U:$U,"&gt;"&amp;EO$5,Fluxo!$U:$U,"&lt;="&amp;EP$5,Fluxo!$D:$D,$D94,Fluxo!$E:$E,"&lt;&gt;"&amp;"PERMUTANTE"))</f>
        <v>0</v>
      </c>
      <c r="EQ94" s="18">
        <f>IF(EQ$5&gt;$G$4,0,SUMIFS(Fluxo!$O:$O,Fluxo!$U:$U,"&gt;"&amp;EP$5,Fluxo!$U:$U,"&lt;="&amp;EQ$5,Fluxo!$D:$D,$D94,Fluxo!$E:$E,"&lt;&gt;"&amp;"PERMUTANTE"))</f>
        <v>0</v>
      </c>
      <c r="ER94" s="18">
        <f>IF(ER$5&gt;$G$4,0,SUMIFS(Fluxo!$O:$O,Fluxo!$U:$U,"&gt;"&amp;EQ$5,Fluxo!$U:$U,"&lt;="&amp;ER$5,Fluxo!$D:$D,$D94,Fluxo!$E:$E,"&lt;&gt;"&amp;"PERMUTANTE"))</f>
        <v>0</v>
      </c>
      <c r="ES94" s="18">
        <f>IF(ES$5&gt;$G$4,0,SUMIFS(Fluxo!$O:$O,Fluxo!$U:$U,"&gt;"&amp;ER$5,Fluxo!$U:$U,"&lt;="&amp;ES$5,Fluxo!$D:$D,$D94,Fluxo!$E:$E,"&lt;&gt;"&amp;"PERMUTANTE"))</f>
        <v>0</v>
      </c>
      <c r="ET94" s="18">
        <f>IF(ET$5&gt;$G$4,0,SUMIFS(Fluxo!$O:$O,Fluxo!$U:$U,"&gt;"&amp;ES$5,Fluxo!$U:$U,"&lt;="&amp;ET$5,Fluxo!$D:$D,$D94,Fluxo!$E:$E,"&lt;&gt;"&amp;"PERMUTANTE"))</f>
        <v>0</v>
      </c>
      <c r="EU94" s="18">
        <f>IF(EU$5&gt;$G$4,0,SUMIFS(Fluxo!$O:$O,Fluxo!$U:$U,"&gt;"&amp;ET$5,Fluxo!$U:$U,"&lt;="&amp;EU$5,Fluxo!$D:$D,$D94,Fluxo!$E:$E,"&lt;&gt;"&amp;"PERMUTANTE"))</f>
        <v>0</v>
      </c>
      <c r="EV94" s="18">
        <f>IF(EV$5&gt;$G$4,0,SUMIFS(Fluxo!$O:$O,Fluxo!$U:$U,"&gt;"&amp;EU$5,Fluxo!$U:$U,"&lt;="&amp;EV$5,Fluxo!$D:$D,$D94,Fluxo!$E:$E,"&lt;&gt;"&amp;"PERMUTANTE"))</f>
        <v>0</v>
      </c>
      <c r="EW94" s="18">
        <f>IF(EW$5&gt;$G$4,0,SUMIFS(Fluxo!$O:$O,Fluxo!$U:$U,"&gt;"&amp;EV$5,Fluxo!$U:$U,"&lt;="&amp;EW$5,Fluxo!$D:$D,$D94,Fluxo!$E:$E,"&lt;&gt;"&amp;"PERMUTANTE"))</f>
        <v>0</v>
      </c>
      <c r="EX94" s="18">
        <f>IF(EX$5&gt;$G$4,0,SUMIFS(Fluxo!$O:$O,Fluxo!$U:$U,"&gt;"&amp;EW$5,Fluxo!$U:$U,"&lt;="&amp;EX$5,Fluxo!$D:$D,$D94,Fluxo!$E:$E,"&lt;&gt;"&amp;"PERMUTANTE"))</f>
        <v>0</v>
      </c>
      <c r="EY94" s="18">
        <f>IF(EY$5&gt;$G$4,0,SUMIFS(Fluxo!$O:$O,Fluxo!$U:$U,"&gt;"&amp;EX$5,Fluxo!$U:$U,"&lt;="&amp;EY$5,Fluxo!$D:$D,$D94,Fluxo!$E:$E,"&lt;&gt;"&amp;"PERMUTANTE"))</f>
        <v>0</v>
      </c>
      <c r="EZ94" s="18">
        <f>IF(EZ$5&gt;$G$4,0,SUMIFS(Fluxo!$O:$O,Fluxo!$U:$U,"&gt;"&amp;EY$5,Fluxo!$U:$U,"&lt;="&amp;EZ$5,Fluxo!$D:$D,$D94,Fluxo!$E:$E,"&lt;&gt;"&amp;"PERMUTANTE"))</f>
        <v>0</v>
      </c>
      <c r="FA94" s="18">
        <f>IF(FA$5&gt;$G$4,0,SUMIFS(Fluxo!$O:$O,Fluxo!$U:$U,"&gt;"&amp;EZ$5,Fluxo!$U:$U,"&lt;="&amp;FA$5,Fluxo!$D:$D,$D94,Fluxo!$E:$E,"&lt;&gt;"&amp;"PERMUTANTE"))</f>
        <v>0</v>
      </c>
      <c r="FB94" s="18">
        <f>IF(FB$5&gt;$G$4,0,SUMIFS(Fluxo!$O:$O,Fluxo!$U:$U,"&gt;"&amp;FA$5,Fluxo!$U:$U,"&lt;="&amp;FB$5,Fluxo!$D:$D,$D94,Fluxo!$E:$E,"&lt;&gt;"&amp;"PERMUTANTE"))</f>
        <v>0</v>
      </c>
      <c r="FC94" s="18">
        <f>IF(FC$5&gt;$G$4,0,SUMIFS(Fluxo!$O:$O,Fluxo!$U:$U,"&gt;"&amp;FB$5,Fluxo!$U:$U,"&lt;="&amp;FC$5,Fluxo!$D:$D,$D94,Fluxo!$E:$E,"&lt;&gt;"&amp;"PERMUTANTE"))</f>
        <v>0</v>
      </c>
      <c r="FD94" s="18">
        <f>IF(FD$5&gt;$G$4,0,SUMIFS(Fluxo!$O:$O,Fluxo!$U:$U,"&gt;"&amp;FC$5,Fluxo!$U:$U,"&lt;="&amp;FD$5,Fluxo!$D:$D,$D94,Fluxo!$E:$E,"&lt;&gt;"&amp;"PERMUTANTE"))</f>
        <v>0</v>
      </c>
      <c r="FE94" s="18">
        <f>IF(FE$5&gt;$G$4,0,SUMIFS(Fluxo!$O:$O,Fluxo!$U:$U,"&gt;"&amp;FD$5,Fluxo!$U:$U,"&lt;="&amp;FE$5,Fluxo!$D:$D,$D94,Fluxo!$E:$E,"&lt;&gt;"&amp;"PERMUTANTE"))</f>
        <v>0</v>
      </c>
      <c r="FF94" s="18">
        <f>IF(FF$5&gt;$G$4,0,SUMIFS(Fluxo!$O:$O,Fluxo!$U:$U,"&gt;"&amp;FE$5,Fluxo!$U:$U,"&lt;="&amp;FF$5,Fluxo!$D:$D,$D94,Fluxo!$E:$E,"&lt;&gt;"&amp;"PERMUTANTE"))</f>
        <v>0</v>
      </c>
      <c r="FG94" s="18">
        <f>IF(FG$5&gt;$G$4,0,SUMIFS(Fluxo!$O:$O,Fluxo!$U:$U,"&gt;"&amp;FF$5,Fluxo!$U:$U,"&lt;="&amp;FG$5,Fluxo!$D:$D,$D94,Fluxo!$E:$E,"&lt;&gt;"&amp;"PERMUTANTE"))</f>
        <v>0</v>
      </c>
      <c r="FH94" s="18">
        <f>IF(FH$5&gt;$G$4,0,SUMIFS(Fluxo!$O:$O,Fluxo!$U:$U,"&gt;"&amp;FG$5,Fluxo!$U:$U,"&lt;="&amp;FH$5,Fluxo!$D:$D,$D94,Fluxo!$E:$E,"&lt;&gt;"&amp;"PERMUTANTE"))</f>
        <v>0</v>
      </c>
      <c r="FI94" s="18">
        <f>IF(FI$5&gt;$G$4,0,SUMIFS(Fluxo!$O:$O,Fluxo!$U:$U,"&gt;"&amp;FH$5,Fluxo!$U:$U,"&lt;="&amp;FI$5,Fluxo!$D:$D,$D94,Fluxo!$E:$E,"&lt;&gt;"&amp;"PERMUTANTE"))</f>
        <v>0</v>
      </c>
      <c r="FJ94" s="18">
        <f>IF(FJ$5&gt;$G$4,0,SUMIFS(Fluxo!$O:$O,Fluxo!$U:$U,"&gt;"&amp;FI$5,Fluxo!$U:$U,"&lt;="&amp;FJ$5,Fluxo!$D:$D,$D94,Fluxo!$E:$E,"&lt;&gt;"&amp;"PERMUTANTE"))</f>
        <v>0</v>
      </c>
      <c r="FK94" s="18">
        <f>IF(FK$5&gt;$G$4,0,SUMIFS(Fluxo!$O:$O,Fluxo!$U:$U,"&gt;"&amp;FJ$5,Fluxo!$U:$U,"&lt;="&amp;FK$5,Fluxo!$D:$D,$D94,Fluxo!$E:$E,"&lt;&gt;"&amp;"PERMUTANTE"))</f>
        <v>0</v>
      </c>
      <c r="FL94" s="18">
        <f>IF(FL$5&gt;$G$4,0,SUMIFS(Fluxo!$O:$O,Fluxo!$U:$U,"&gt;"&amp;FK$5,Fluxo!$U:$U,"&lt;="&amp;FL$5,Fluxo!$D:$D,$D94,Fluxo!$E:$E,"&lt;&gt;"&amp;"PERMUTANTE"))</f>
        <v>0</v>
      </c>
      <c r="FM94" s="18">
        <f>IF(FM$5&gt;$G$4,0,SUMIFS(Fluxo!$O:$O,Fluxo!$U:$U,"&gt;"&amp;FL$5,Fluxo!$U:$U,"&lt;="&amp;FM$5,Fluxo!$D:$D,$D94,Fluxo!$E:$E,"&lt;&gt;"&amp;"PERMUTANTE"))</f>
        <v>0</v>
      </c>
      <c r="FN94" s="18">
        <f>IF(FN$5&gt;$G$4,0,SUMIFS(Fluxo!$O:$O,Fluxo!$U:$U,"&gt;"&amp;FM$5,Fluxo!$U:$U,"&lt;="&amp;FN$5,Fluxo!$D:$D,$D94,Fluxo!$E:$E,"&lt;&gt;"&amp;"PERMUTANTE"))</f>
        <v>0</v>
      </c>
      <c r="FO94" s="18">
        <f>IF(FO$5&gt;$G$4,0,SUMIFS(Fluxo!$O:$O,Fluxo!$U:$U,"&gt;"&amp;FN$5,Fluxo!$U:$U,"&lt;="&amp;FO$5,Fluxo!$D:$D,$D94,Fluxo!$E:$E,"&lt;&gt;"&amp;"PERMUTANTE"))</f>
        <v>0</v>
      </c>
      <c r="FP94" s="18">
        <f>IF(FP$5&gt;$G$4,0,SUMIFS(Fluxo!$O:$O,Fluxo!$U:$U,"&gt;"&amp;FO$5,Fluxo!$U:$U,"&lt;="&amp;FP$5,Fluxo!$D:$D,$D94,Fluxo!$E:$E,"&lt;&gt;"&amp;"PERMUTANTE"))</f>
        <v>0</v>
      </c>
      <c r="FQ94" s="18">
        <f>IF(FQ$5&gt;$G$4,0,SUMIFS(Fluxo!$O:$O,Fluxo!$U:$U,"&gt;"&amp;FP$5,Fluxo!$U:$U,"&lt;="&amp;FQ$5,Fluxo!$D:$D,$D94,Fluxo!$E:$E,"&lt;&gt;"&amp;"PERMUTANTE"))</f>
        <v>0</v>
      </c>
      <c r="FR94" s="18">
        <f>IF(FR$5&gt;$G$4,0,SUMIFS(Fluxo!$O:$O,Fluxo!$U:$U,"&gt;"&amp;FQ$5,Fluxo!$U:$U,"&lt;="&amp;FR$5,Fluxo!$D:$D,$D94,Fluxo!$E:$E,"&lt;&gt;"&amp;"PERMUTANTE"))</f>
        <v>0</v>
      </c>
      <c r="FS94" s="18">
        <f>IF(FS$5&gt;$G$4,0,SUMIFS(Fluxo!$O:$O,Fluxo!$U:$U,"&gt;"&amp;FR$5,Fluxo!$U:$U,"&lt;="&amp;FS$5,Fluxo!$D:$D,$D94,Fluxo!$E:$E,"&lt;&gt;"&amp;"PERMUTANTE"))</f>
        <v>0</v>
      </c>
      <c r="FT94" s="18">
        <f>IF(FT$5&gt;$G$4,0,SUMIFS(Fluxo!$O:$O,Fluxo!$U:$U,"&gt;"&amp;FS$5,Fluxo!$U:$U,"&lt;="&amp;FT$5,Fluxo!$D:$D,$D94,Fluxo!$E:$E,"&lt;&gt;"&amp;"PERMUTANTE"))</f>
        <v>0</v>
      </c>
      <c r="FU94" s="18">
        <f>IF(FU$5&gt;$G$4,0,SUMIFS(Fluxo!$O:$O,Fluxo!$U:$U,"&gt;"&amp;FT$5,Fluxo!$U:$U,"&lt;="&amp;FU$5,Fluxo!$D:$D,$D94,Fluxo!$E:$E,"&lt;&gt;"&amp;"PERMUTANTE"))</f>
        <v>0</v>
      </c>
      <c r="FV94" s="18">
        <f>IF(FV$5&gt;$G$4,0,SUMIFS(Fluxo!$O:$O,Fluxo!$U:$U,"&gt;"&amp;FU$5,Fluxo!$U:$U,"&lt;="&amp;FV$5,Fluxo!$D:$D,$D94,Fluxo!$E:$E,"&lt;&gt;"&amp;"PERMUTANTE"))</f>
        <v>0</v>
      </c>
      <c r="FW94" s="18">
        <f>IF(FW$5&gt;$G$4,0,SUMIFS(Fluxo!$O:$O,Fluxo!$U:$U,"&gt;"&amp;FV$5,Fluxo!$U:$U,"&lt;="&amp;FW$5,Fluxo!$D:$D,$D94,Fluxo!$E:$E,"&lt;&gt;"&amp;"PERMUTANTE"))</f>
        <v>0</v>
      </c>
      <c r="FX94" s="18">
        <f>IF(FX$5&gt;$G$4,0,SUMIFS(Fluxo!$O:$O,Fluxo!$U:$U,"&gt;"&amp;FW$5,Fluxo!$U:$U,"&lt;="&amp;FX$5,Fluxo!$D:$D,$D94,Fluxo!$E:$E,"&lt;&gt;"&amp;"PERMUTANTE"))</f>
        <v>0</v>
      </c>
      <c r="FY94" s="18">
        <f>IF(FY$5&gt;$G$4,0,SUMIFS(Fluxo!$O:$O,Fluxo!$U:$U,"&gt;"&amp;FX$5,Fluxo!$U:$U,"&lt;="&amp;FY$5,Fluxo!$D:$D,$D94,Fluxo!$E:$E,"&lt;&gt;"&amp;"PERMUTANTE"))</f>
        <v>0</v>
      </c>
      <c r="FZ94" s="18">
        <f>IF(FZ$5&gt;$G$4,0,SUMIFS(Fluxo!$O:$O,Fluxo!$U:$U,"&gt;"&amp;FY$5,Fluxo!$U:$U,"&lt;="&amp;FZ$5,Fluxo!$D:$D,$D94,Fluxo!$E:$E,"&lt;&gt;"&amp;"PERMUTANTE"))</f>
        <v>0</v>
      </c>
      <c r="GA94" s="18">
        <f>IF(GA$5&gt;$G$4,0,SUMIFS(Fluxo!$O:$O,Fluxo!$U:$U,"&gt;"&amp;FZ$5,Fluxo!$U:$U,"&lt;="&amp;GA$5,Fluxo!$D:$D,$D94,Fluxo!$E:$E,"&lt;&gt;"&amp;"PERMUTANTE"))</f>
        <v>0</v>
      </c>
      <c r="GB94" s="18">
        <f>IF(GB$5&gt;$G$4,0,SUMIFS(Fluxo!$O:$O,Fluxo!$U:$U,"&gt;"&amp;GA$5,Fluxo!$U:$U,"&lt;="&amp;GB$5,Fluxo!$D:$D,$D94,Fluxo!$E:$E,"&lt;&gt;"&amp;"PERMUTANTE"))</f>
        <v>0</v>
      </c>
      <c r="GC94" s="18">
        <f>IF(GC$5&gt;$G$4,0,SUMIFS(Fluxo!$O:$O,Fluxo!$U:$U,"&gt;"&amp;GB$5,Fluxo!$U:$U,"&lt;="&amp;GC$5,Fluxo!$D:$D,$D94,Fluxo!$E:$E,"&lt;&gt;"&amp;"PERMUTANTE"))</f>
        <v>0</v>
      </c>
      <c r="GD94" s="18">
        <f>IF(GD$5&gt;$G$4,0,SUMIFS(Fluxo!$O:$O,Fluxo!$U:$U,"&gt;"&amp;GC$5,Fluxo!$U:$U,"&lt;="&amp;GD$5,Fluxo!$D:$D,$D94,Fluxo!$E:$E,"&lt;&gt;"&amp;"PERMUTANTE"))</f>
        <v>0</v>
      </c>
      <c r="GE94" s="18">
        <f>IF(GE$5&gt;$G$4,0,SUMIFS(Fluxo!$O:$O,Fluxo!$U:$U,"&gt;"&amp;GD$5,Fluxo!$U:$U,"&lt;="&amp;GE$5,Fluxo!$D:$D,$D94,Fluxo!$E:$E,"&lt;&gt;"&amp;"PERMUTANTE"))</f>
        <v>0</v>
      </c>
      <c r="GF94" s="18">
        <f>IF(GF$5&gt;$G$4,0,SUMIFS(Fluxo!$O:$O,Fluxo!$U:$U,"&gt;"&amp;GE$5,Fluxo!$U:$U,"&lt;="&amp;GF$5,Fluxo!$D:$D,$D94,Fluxo!$E:$E,"&lt;&gt;"&amp;"PERMUTANTE"))</f>
        <v>0</v>
      </c>
      <c r="GG94" s="18">
        <f>IF(GG$5&gt;$G$4,0,SUMIFS(Fluxo!$O:$O,Fluxo!$U:$U,"&gt;"&amp;GF$5,Fluxo!$U:$U,"&lt;="&amp;GG$5,Fluxo!$D:$D,$D94,Fluxo!$E:$E,"&lt;&gt;"&amp;"PERMUTANTE"))</f>
        <v>0</v>
      </c>
      <c r="GH94" s="18">
        <f>IF(GH$5&gt;$G$4,0,SUMIFS(Fluxo!$O:$O,Fluxo!$U:$U,"&gt;"&amp;GG$5,Fluxo!$U:$U,"&lt;="&amp;GH$5,Fluxo!$D:$D,$D94,Fluxo!$E:$E,"&lt;&gt;"&amp;"PERMUTANTE"))</f>
        <v>0</v>
      </c>
      <c r="GI94" s="18">
        <f>IF(GI$5&gt;$G$4,0,SUMIFS(Fluxo!$O:$O,Fluxo!$U:$U,"&gt;"&amp;GH$5,Fluxo!$U:$U,"&lt;="&amp;GI$5,Fluxo!$D:$D,$D94,Fluxo!$E:$E,"&lt;&gt;"&amp;"PERMUTANTE"))</f>
        <v>0</v>
      </c>
      <c r="GJ94" s="18">
        <f>IF(GJ$5&gt;$G$4,0,SUMIFS(Fluxo!$O:$O,Fluxo!$U:$U,"&gt;"&amp;GI$5,Fluxo!$U:$U,"&lt;="&amp;GJ$5,Fluxo!$D:$D,$D94,Fluxo!$E:$E,"&lt;&gt;"&amp;"PERMUTANTE"))</f>
        <v>0</v>
      </c>
      <c r="GK94" s="18">
        <f>IF(GK$5&gt;$G$4,0,SUMIFS(Fluxo!$O:$O,Fluxo!$U:$U,"&gt;"&amp;GJ$5,Fluxo!$U:$U,"&lt;="&amp;GK$5,Fluxo!$D:$D,$D94,Fluxo!$E:$E,"&lt;&gt;"&amp;"PERMUTANTE"))</f>
        <v>0</v>
      </c>
      <c r="GL94" s="18">
        <f>IF(GL$5&gt;$G$4,0,SUMIFS(Fluxo!$O:$O,Fluxo!$U:$U,"&gt;"&amp;GK$5,Fluxo!$U:$U,"&lt;="&amp;GL$5,Fluxo!$D:$D,$D94,Fluxo!$E:$E,"&lt;&gt;"&amp;"PERMUTANTE"))</f>
        <v>0</v>
      </c>
      <c r="GM94" s="18">
        <f>IF(GM$5&gt;$G$4,0,SUMIFS(Fluxo!$O:$O,Fluxo!$U:$U,"&gt;"&amp;GL$5,Fluxo!$U:$U,"&lt;="&amp;GM$5,Fluxo!$D:$D,$D94,Fluxo!$E:$E,"&lt;&gt;"&amp;"PERMUTANTE"))</f>
        <v>0</v>
      </c>
      <c r="GN94" s="18">
        <f>IF(GN$5&gt;$G$4,0,SUMIFS(Fluxo!$O:$O,Fluxo!$U:$U,"&gt;"&amp;GM$5,Fluxo!$U:$U,"&lt;="&amp;GN$5,Fluxo!$D:$D,$D94,Fluxo!$E:$E,"&lt;&gt;"&amp;"PERMUTANTE"))</f>
        <v>0</v>
      </c>
      <c r="GO94" s="18">
        <f>IF(GO$5&gt;$G$4,0,SUMIFS(Fluxo!$O:$O,Fluxo!$U:$U,"&gt;"&amp;GN$5,Fluxo!$U:$U,"&lt;="&amp;GO$5,Fluxo!$D:$D,$D94,Fluxo!$E:$E,"&lt;&gt;"&amp;"PERMUTANTE"))</f>
        <v>0</v>
      </c>
      <c r="GP94" s="18">
        <f>IF(GP$5&gt;$G$4,0,SUMIFS(Fluxo!$O:$O,Fluxo!$U:$U,"&gt;"&amp;GO$5,Fluxo!$U:$U,"&lt;="&amp;GP$5,Fluxo!$D:$D,$D94,Fluxo!$E:$E,"&lt;&gt;"&amp;"PERMUTANTE"))</f>
        <v>0</v>
      </c>
      <c r="GQ94" s="18">
        <f>IF(GQ$5&gt;$G$4,0,SUMIFS(Fluxo!$O:$O,Fluxo!$U:$U,"&gt;"&amp;GP$5,Fluxo!$U:$U,"&lt;="&amp;GQ$5,Fluxo!$D:$D,$D94,Fluxo!$E:$E,"&lt;&gt;"&amp;"PERMUTANTE"))</f>
        <v>0</v>
      </c>
      <c r="GR94" s="18">
        <f>IF(GR$5&gt;$G$4,0,SUMIFS(Fluxo!$O:$O,Fluxo!$U:$U,"&gt;"&amp;GQ$5,Fluxo!$U:$U,"&lt;="&amp;GR$5,Fluxo!$D:$D,$D94,Fluxo!$E:$E,"&lt;&gt;"&amp;"PERMUTANTE"))</f>
        <v>0</v>
      </c>
      <c r="GS94" s="18">
        <f>IF(GS$5&gt;$G$4,0,SUMIFS(Fluxo!$O:$O,Fluxo!$U:$U,"&gt;"&amp;GR$5,Fluxo!$U:$U,"&lt;="&amp;GS$5,Fluxo!$D:$D,$D94,Fluxo!$E:$E,"&lt;&gt;"&amp;"PERMUTANTE"))</f>
        <v>0</v>
      </c>
      <c r="GT94" s="18">
        <f>IF(GT$5&gt;$G$4,0,SUMIFS(Fluxo!$O:$O,Fluxo!$U:$U,"&gt;"&amp;GS$5,Fluxo!$U:$U,"&lt;="&amp;GT$5,Fluxo!$D:$D,$D94,Fluxo!$E:$E,"&lt;&gt;"&amp;"PERMUTANTE"))</f>
        <v>0</v>
      </c>
      <c r="GU94" s="18">
        <f>IF(GU$5&gt;$G$4,0,SUMIFS(Fluxo!$O:$O,Fluxo!$U:$U,"&gt;"&amp;GT$5,Fluxo!$U:$U,"&lt;="&amp;GU$5,Fluxo!$D:$D,$D94,Fluxo!$E:$E,"&lt;&gt;"&amp;"PERMUTANTE"))</f>
        <v>0</v>
      </c>
      <c r="GV94" s="18">
        <f>IF(GV$5&gt;$G$4,0,SUMIFS(Fluxo!$O:$O,Fluxo!$U:$U,"&gt;"&amp;GU$5,Fluxo!$U:$U,"&lt;="&amp;GV$5,Fluxo!$D:$D,$D94,Fluxo!$E:$E,"&lt;&gt;"&amp;"PERMUTANTE"))</f>
        <v>0</v>
      </c>
      <c r="GW94" s="18">
        <f>IF(GW$5&gt;$G$4,0,SUMIFS(Fluxo!$O:$O,Fluxo!$U:$U,"&gt;"&amp;GV$5,Fluxo!$U:$U,"&lt;="&amp;GW$5,Fluxo!$D:$D,$D94,Fluxo!$E:$E,"&lt;&gt;"&amp;"PERMUTANTE"))</f>
        <v>0</v>
      </c>
      <c r="GX94" s="18">
        <f>IF(GX$5&gt;$G$4,0,SUMIFS(Fluxo!$O:$O,Fluxo!$U:$U,"&gt;"&amp;GW$5,Fluxo!$U:$U,"&lt;="&amp;GX$5,Fluxo!$D:$D,$D94,Fluxo!$E:$E,"&lt;&gt;"&amp;"PERMUTANTE"))</f>
        <v>0</v>
      </c>
      <c r="GY94" s="18">
        <f>IF(GY$5&gt;$G$4,0,SUMIFS(Fluxo!$O:$O,Fluxo!$U:$U,"&gt;"&amp;GX$5,Fluxo!$U:$U,"&lt;="&amp;GY$5,Fluxo!$D:$D,$D94,Fluxo!$E:$E,"&lt;&gt;"&amp;"PERMUTANTE"))</f>
        <v>0</v>
      </c>
      <c r="GZ94" s="18">
        <f>IF(GZ$5&gt;$G$4,0,SUMIFS(Fluxo!$O:$O,Fluxo!$U:$U,"&gt;"&amp;GY$5,Fluxo!$U:$U,"&lt;="&amp;GZ$5,Fluxo!$D:$D,$D94,Fluxo!$E:$E,"&lt;&gt;"&amp;"PERMUTANTE"))</f>
        <v>0</v>
      </c>
      <c r="HA94" s="18">
        <f>IF(HA$5&gt;$G$4,0,SUMIFS(Fluxo!$O:$O,Fluxo!$U:$U,"&gt;"&amp;GZ$5,Fluxo!$U:$U,"&lt;="&amp;HA$5,Fluxo!$D:$D,$D94,Fluxo!$E:$E,"&lt;&gt;"&amp;"PERMUTANTE"))</f>
        <v>0</v>
      </c>
      <c r="HB94" s="18">
        <f>IF(HB$5&gt;$G$4,0,SUMIFS(Fluxo!$O:$O,Fluxo!$U:$U,"&gt;"&amp;HA$5,Fluxo!$U:$U,"&lt;="&amp;HB$5,Fluxo!$D:$D,$D94,Fluxo!$E:$E,"&lt;&gt;"&amp;"PERMUTANTE"))</f>
        <v>0</v>
      </c>
      <c r="HC94" s="18">
        <f>IF(HC$5&gt;$G$4,0,SUMIFS(Fluxo!$O:$O,Fluxo!$U:$U,"&gt;"&amp;HB$5,Fluxo!$U:$U,"&lt;="&amp;HC$5,Fluxo!$D:$D,$D94,Fluxo!$E:$E,"&lt;&gt;"&amp;"PERMUTANTE"))</f>
        <v>0</v>
      </c>
      <c r="HD94" s="18">
        <f>IF(HD$5&gt;$G$4,0,SUMIFS(Fluxo!$O:$O,Fluxo!$U:$U,"&gt;"&amp;HC$5,Fluxo!$U:$U,"&lt;="&amp;HD$5,Fluxo!$D:$D,$D94,Fluxo!$E:$E,"&lt;&gt;"&amp;"PERMUTANTE"))</f>
        <v>0</v>
      </c>
      <c r="HE94" s="18">
        <f>IF(HE$5&gt;$G$4,0,SUMIFS(Fluxo!$O:$O,Fluxo!$U:$U,"&gt;"&amp;HD$5,Fluxo!$U:$U,"&lt;="&amp;HE$5,Fluxo!$D:$D,$D94,Fluxo!$E:$E,"&lt;&gt;"&amp;"PERMUTANTE"))</f>
        <v>0</v>
      </c>
      <c r="HF94" s="18">
        <f>IF(HF$5&gt;$G$4,0,SUMIFS(Fluxo!$O:$O,Fluxo!$U:$U,"&gt;"&amp;HE$5,Fluxo!$U:$U,"&lt;="&amp;HF$5,Fluxo!$D:$D,$D94,Fluxo!$E:$E,"&lt;&gt;"&amp;"PERMUTANTE"))</f>
        <v>0</v>
      </c>
    </row>
    <row r="95" spans="1:214">
      <c r="A95" s="20">
        <f t="shared" si="11"/>
        <v>85</v>
      </c>
      <c r="B95" s="140" t="str">
        <f>'Check Carteira'!C87</f>
        <v>E.1016.99.01.0205</v>
      </c>
      <c r="C95" s="141">
        <v>1</v>
      </c>
      <c r="D95" s="129" t="str">
        <f>'Check Carteira'!F87</f>
        <v>A-0205</v>
      </c>
      <c r="E95" s="21" t="str">
        <f>IFERROR(INDEX(Contratos!L:L,MATCH(D95,Contratos!R:R,0)),"")</f>
        <v/>
      </c>
      <c r="F95" s="139" t="str">
        <f>IFERROR(INDEX(Contratos!G:G,MATCH(D95,Contratos!R:R,0)),"")</f>
        <v/>
      </c>
      <c r="H95" s="83">
        <f t="shared" si="10"/>
        <v>0</v>
      </c>
      <c r="J95" s="18">
        <f>IF(J$5&gt;$G$4,0,SUMIFS(Fluxo!$O:$O,Fluxo!$U:$U,"&gt;"&amp;I$5,Fluxo!$U:$U,"&lt;="&amp;J$5,Fluxo!$D:$D,$D95))</f>
        <v>0</v>
      </c>
      <c r="K95" s="18">
        <f>IF(K$5&gt;$G$4,0,SUMIFS(Fluxo!$O:$O,Fluxo!$U:$U,"&gt;"&amp;J$5,Fluxo!$U:$U,"&lt;="&amp;K$5,Fluxo!$D:$D,$D95))</f>
        <v>0</v>
      </c>
      <c r="L95" s="18">
        <f>IF(L$5&gt;$G$4,0,SUMIFS(Fluxo!$O:$O,Fluxo!$U:$U,"&gt;"&amp;K$5,Fluxo!$U:$U,"&lt;="&amp;L$5,Fluxo!$D:$D,$D95))</f>
        <v>0</v>
      </c>
      <c r="M95" s="18">
        <f>IF(M$5&gt;$G$4,0,SUMIFS(Fluxo!$O:$O,Fluxo!$U:$U,"&gt;"&amp;L$5,Fluxo!$U:$U,"&lt;="&amp;M$5,Fluxo!$D:$D,$D95))</f>
        <v>0</v>
      </c>
      <c r="N95" s="18">
        <f>IF(N$5&gt;$G$4,0,SUMIFS(Fluxo!$O:$O,Fluxo!$U:$U,"&gt;"&amp;M$5,Fluxo!$U:$U,"&lt;="&amp;N$5,Fluxo!$D:$D,$D95))</f>
        <v>0</v>
      </c>
      <c r="O95" s="18">
        <f>IF(O$5&gt;$G$4,0,SUMIFS(Fluxo!$O:$O,Fluxo!$U:$U,"&gt;"&amp;N$5,Fluxo!$U:$U,"&lt;="&amp;O$5,Fluxo!$D:$D,$D95))</f>
        <v>0</v>
      </c>
      <c r="P95" s="18">
        <f>IF(P$5&gt;$G$4,0,SUMIFS(Fluxo!$O:$O,Fluxo!$U:$U,"&gt;"&amp;O$5,Fluxo!$U:$U,"&lt;="&amp;P$5,Fluxo!$D:$D,$D95))</f>
        <v>0</v>
      </c>
      <c r="Q95" s="18">
        <f>IF(Q$5&gt;$G$4,0,SUMIFS(Fluxo!$O:$O,Fluxo!$U:$U,"&gt;"&amp;P$5,Fluxo!$U:$U,"&lt;="&amp;Q$5,Fluxo!$D:$D,$D95))</f>
        <v>0</v>
      </c>
      <c r="R95" s="18">
        <f>IF(R$5&gt;$G$4,0,SUMIFS(Fluxo!$O:$O,Fluxo!$U:$U,"&gt;"&amp;Q$5,Fluxo!$U:$U,"&lt;="&amp;R$5,Fluxo!$D:$D,$D95))</f>
        <v>0</v>
      </c>
      <c r="S95" s="18">
        <f>IF(S$5&gt;$G$4,0,SUMIFS(Fluxo!$O:$O,Fluxo!$U:$U,"&gt;"&amp;R$5,Fluxo!$U:$U,"&lt;="&amp;S$5,Fluxo!$D:$D,$D95,Fluxo!$E:$E,"&lt;&gt;"&amp;"PERMUTANTE"))</f>
        <v>0</v>
      </c>
      <c r="T95" s="18">
        <f>IF(T$5&gt;$G$4,0,SUMIFS(Fluxo!$O:$O,Fluxo!$U:$U,"&gt;"&amp;S$5,Fluxo!$U:$U,"&lt;="&amp;T$5,Fluxo!$D:$D,$D95,Fluxo!$E:$E,"&lt;&gt;"&amp;"PERMUTANTE"))</f>
        <v>0</v>
      </c>
      <c r="U95" s="18">
        <f>IF(U$5&gt;$G$4,0,SUMIFS(Fluxo!$O:$O,Fluxo!$U:$U,"&gt;"&amp;T$5,Fluxo!$U:$U,"&lt;="&amp;U$5,Fluxo!$D:$D,$D95,Fluxo!$E:$E,"&lt;&gt;"&amp;"PERMUTANTE"))</f>
        <v>0</v>
      </c>
      <c r="V95" s="18">
        <f>IF(V$5&gt;$G$4,0,SUMIFS(Fluxo!$O:$O,Fluxo!$U:$U,"&gt;"&amp;U$5,Fluxo!$U:$U,"&lt;="&amp;V$5,Fluxo!$D:$D,$D95,Fluxo!$E:$E,"&lt;&gt;"&amp;"PERMUTANTE"))</f>
        <v>0</v>
      </c>
      <c r="W95" s="18">
        <f>IF(W$5&gt;$G$4,0,SUMIFS(Fluxo!$O:$O,Fluxo!$U:$U,"&gt;"&amp;V$5,Fluxo!$U:$U,"&lt;="&amp;W$5,Fluxo!$D:$D,$D95,Fluxo!$E:$E,"&lt;&gt;"&amp;"PERMUTANTE"))</f>
        <v>0</v>
      </c>
      <c r="X95" s="18">
        <f>IF(X$5&gt;$G$4,0,SUMIFS(Fluxo!$O:$O,Fluxo!$U:$U,"&gt;"&amp;W$5,Fluxo!$U:$U,"&lt;="&amp;X$5,Fluxo!$D:$D,$D95,Fluxo!$E:$E,"&lt;&gt;"&amp;"PERMUTANTE"))</f>
        <v>0</v>
      </c>
      <c r="Y95" s="18">
        <f>IF(Y$5&gt;$G$4,0,SUMIFS(Fluxo!$O:$O,Fluxo!$U:$U,"&gt;"&amp;X$5,Fluxo!$U:$U,"&lt;="&amp;Y$5,Fluxo!$D:$D,$D95,Fluxo!$E:$E,"&lt;&gt;"&amp;"PERMUTANTE"))</f>
        <v>0</v>
      </c>
      <c r="Z95" s="18">
        <f>IF(Z$5&gt;$G$4,0,SUMIFS(Fluxo!$O:$O,Fluxo!$U:$U,"&gt;"&amp;Y$5,Fluxo!$U:$U,"&lt;="&amp;Z$5,Fluxo!$D:$D,$D95,Fluxo!$E:$E,"&lt;&gt;"&amp;"PERMUTANTE"))</f>
        <v>0</v>
      </c>
      <c r="AA95" s="18">
        <f>IF(AA$5&gt;$G$4,0,SUMIFS(Fluxo!$O:$O,Fluxo!$U:$U,"&gt;"&amp;Z$5,Fluxo!$U:$U,"&lt;="&amp;AA$5,Fluxo!$D:$D,$D95,Fluxo!$E:$E,"&lt;&gt;"&amp;"PERMUTANTE"))</f>
        <v>0</v>
      </c>
      <c r="AB95" s="18">
        <f>IF(AB$5&gt;$G$4,0,SUMIFS(Fluxo!$O:$O,Fluxo!$U:$U,"&gt;"&amp;AA$5,Fluxo!$U:$U,"&lt;="&amp;AB$5,Fluxo!$D:$D,$D95,Fluxo!$E:$E,"&lt;&gt;"&amp;"PERMUTANTE"))</f>
        <v>0</v>
      </c>
      <c r="AC95" s="18">
        <f>IF(AC$5&gt;$G$4,0,SUMIFS(Fluxo!$O:$O,Fluxo!$U:$U,"&gt;"&amp;AB$5,Fluxo!$U:$U,"&lt;="&amp;AC$5,Fluxo!$D:$D,$D95,Fluxo!$E:$E,"&lt;&gt;"&amp;"PERMUTANTE"))</f>
        <v>0</v>
      </c>
      <c r="AD95" s="18">
        <f>IF(AD$5&gt;$G$4,0,SUMIFS(Fluxo!$O:$O,Fluxo!$U:$U,"&gt;"&amp;AC$5,Fluxo!$U:$U,"&lt;="&amp;AD$5,Fluxo!$D:$D,$D95,Fluxo!$E:$E,"&lt;&gt;"&amp;"PERMUTANTE"))</f>
        <v>0</v>
      </c>
      <c r="AE95" s="18">
        <f>IF(AE$5&gt;$G$4,0,SUMIFS(Fluxo!$O:$O,Fluxo!$U:$U,"&gt;"&amp;AD$5,Fluxo!$U:$U,"&lt;="&amp;AE$5,Fluxo!$D:$D,$D95,Fluxo!$E:$E,"&lt;&gt;"&amp;"PERMUTANTE"))</f>
        <v>0</v>
      </c>
      <c r="AF95" s="18">
        <f>IF(AF$5&gt;$G$4,0,SUMIFS(Fluxo!$O:$O,Fluxo!$U:$U,"&gt;"&amp;AE$5,Fluxo!$U:$U,"&lt;="&amp;AF$5,Fluxo!$D:$D,$D95,Fluxo!$E:$E,"&lt;&gt;"&amp;"PERMUTANTE"))</f>
        <v>0</v>
      </c>
      <c r="AG95" s="18">
        <f>IF(AG$5&gt;$G$4,0,SUMIFS(Fluxo!$O:$O,Fluxo!$U:$U,"&gt;"&amp;AF$5,Fluxo!$U:$U,"&lt;="&amp;AG$5,Fluxo!$D:$D,$D95,Fluxo!$E:$E,"&lt;&gt;"&amp;"PERMUTANTE"))</f>
        <v>0</v>
      </c>
      <c r="AH95" s="18">
        <f>IF(AH$5&gt;$G$4,0,SUMIFS(Fluxo!$O:$O,Fluxo!$U:$U,"&gt;"&amp;AG$5,Fluxo!$U:$U,"&lt;="&amp;AH$5,Fluxo!$D:$D,$D95,Fluxo!$E:$E,"&lt;&gt;"&amp;"PERMUTANTE"))</f>
        <v>0</v>
      </c>
      <c r="AI95" s="18">
        <f>IF(AI$5&gt;$G$4,0,SUMIFS(Fluxo!$O:$O,Fluxo!$U:$U,"&gt;"&amp;AH$5,Fluxo!$U:$U,"&lt;="&amp;AI$5,Fluxo!$D:$D,$D95,Fluxo!$E:$E,"&lt;&gt;"&amp;"PERMUTANTE"))</f>
        <v>0</v>
      </c>
      <c r="AJ95" s="18">
        <f>IF(AJ$5&gt;$G$4,0,SUMIFS(Fluxo!$O:$O,Fluxo!$U:$U,"&gt;"&amp;AI$5,Fluxo!$U:$U,"&lt;="&amp;AJ$5,Fluxo!$D:$D,$D95,Fluxo!$E:$E,"&lt;&gt;"&amp;"PERMUTANTE"))</f>
        <v>0</v>
      </c>
      <c r="AK95" s="18">
        <f>IF(AK$5&gt;$G$4,0,SUMIFS(Fluxo!$O:$O,Fluxo!$U:$U,"&gt;"&amp;AJ$5,Fluxo!$U:$U,"&lt;="&amp;AK$5,Fluxo!$D:$D,$D95,Fluxo!$E:$E,"&lt;&gt;"&amp;"PERMUTANTE"))</f>
        <v>0</v>
      </c>
      <c r="AL95" s="18">
        <f>IF(AL$5&gt;$G$4,0,SUMIFS(Fluxo!$O:$O,Fluxo!$U:$U,"&gt;"&amp;AK$5,Fluxo!$U:$U,"&lt;="&amp;AL$5,Fluxo!$D:$D,$D95,Fluxo!$E:$E,"&lt;&gt;"&amp;"PERMUTANTE"))</f>
        <v>0</v>
      </c>
      <c r="AM95" s="18">
        <f>IF(AM$5&gt;$G$4,0,SUMIFS(Fluxo!$O:$O,Fluxo!$U:$U,"&gt;"&amp;AL$5,Fluxo!$U:$U,"&lt;="&amp;AM$5,Fluxo!$D:$D,$D95,Fluxo!$E:$E,"&lt;&gt;"&amp;"PERMUTANTE"))</f>
        <v>0</v>
      </c>
      <c r="AN95" s="18">
        <f>IF(AN$5&gt;$G$4,0,SUMIFS(Fluxo!$O:$O,Fluxo!$U:$U,"&gt;"&amp;AM$5,Fluxo!$U:$U,"&lt;="&amp;AN$5,Fluxo!$D:$D,$D95,Fluxo!$E:$E,"&lt;&gt;"&amp;"PERMUTANTE"))</f>
        <v>0</v>
      </c>
      <c r="AO95" s="18">
        <f>IF(AO$5&gt;$G$4,0,SUMIFS(Fluxo!$O:$O,Fluxo!$U:$U,"&gt;"&amp;AN$5,Fluxo!$U:$U,"&lt;="&amp;AO$5,Fluxo!$D:$D,$D95,Fluxo!$E:$E,"&lt;&gt;"&amp;"PERMUTANTE"))</f>
        <v>0</v>
      </c>
      <c r="AP95" s="18">
        <f>IF(AP$5&gt;$G$4,0,SUMIFS(Fluxo!$O:$O,Fluxo!$U:$U,"&gt;"&amp;AO$5,Fluxo!$U:$U,"&lt;="&amp;AP$5,Fluxo!$D:$D,$D95,Fluxo!$E:$E,"&lt;&gt;"&amp;"PERMUTANTE"))</f>
        <v>0</v>
      </c>
      <c r="AQ95" s="18">
        <f>IF(AQ$5&gt;$G$4,0,SUMIFS(Fluxo!$O:$O,Fluxo!$U:$U,"&gt;"&amp;AP$5,Fluxo!$U:$U,"&lt;="&amp;AQ$5,Fluxo!$D:$D,$D95,Fluxo!$E:$E,"&lt;&gt;"&amp;"PERMUTANTE"))</f>
        <v>0</v>
      </c>
      <c r="AR95" s="18">
        <f>IF(AR$5&gt;$G$4,0,SUMIFS(Fluxo!$O:$O,Fluxo!$U:$U,"&gt;"&amp;AQ$5,Fluxo!$U:$U,"&lt;="&amp;AR$5,Fluxo!$D:$D,$D95,Fluxo!$E:$E,"&lt;&gt;"&amp;"PERMUTANTE"))</f>
        <v>0</v>
      </c>
      <c r="AS95" s="18">
        <f>IF(AS$5&gt;$G$4,0,SUMIFS(Fluxo!$O:$O,Fluxo!$U:$U,"&gt;"&amp;AR$5,Fluxo!$U:$U,"&lt;="&amp;AS$5,Fluxo!$D:$D,$D95,Fluxo!$E:$E,"&lt;&gt;"&amp;"PERMUTANTE"))</f>
        <v>0</v>
      </c>
      <c r="AT95" s="18">
        <f>IF(AT$5&gt;$G$4,0,SUMIFS(Fluxo!$O:$O,Fluxo!$U:$U,"&gt;"&amp;AS$5,Fluxo!$U:$U,"&lt;="&amp;AT$5,Fluxo!$D:$D,$D95,Fluxo!$E:$E,"&lt;&gt;"&amp;"PERMUTANTE"))</f>
        <v>0</v>
      </c>
      <c r="AU95" s="18">
        <f>IF(AU$5&gt;$G$4,0,SUMIFS(Fluxo!$O:$O,Fluxo!$U:$U,"&gt;"&amp;AT$5,Fluxo!$U:$U,"&lt;="&amp;AU$5,Fluxo!$D:$D,$D95,Fluxo!$E:$E,"&lt;&gt;"&amp;"PERMUTANTE"))</f>
        <v>0</v>
      </c>
      <c r="AV95" s="18">
        <f>IF(AV$5&gt;$G$4,0,SUMIFS(Fluxo!$O:$O,Fluxo!$U:$U,"&gt;"&amp;AU$5,Fluxo!$U:$U,"&lt;="&amp;AV$5,Fluxo!$D:$D,$D95,Fluxo!$E:$E,"&lt;&gt;"&amp;"PERMUTANTE"))</f>
        <v>0</v>
      </c>
      <c r="AW95" s="18">
        <f>IF(AW$5&gt;$G$4,0,SUMIFS(Fluxo!$O:$O,Fluxo!$U:$U,"&gt;"&amp;AV$5,Fluxo!$U:$U,"&lt;="&amp;AW$5,Fluxo!$D:$D,$D95,Fluxo!$E:$E,"&lt;&gt;"&amp;"PERMUTANTE"))</f>
        <v>0</v>
      </c>
      <c r="AX95" s="18">
        <f>IF(AX$5&gt;$G$4,0,SUMIFS(Fluxo!$O:$O,Fluxo!$U:$U,"&gt;"&amp;AW$5,Fluxo!$U:$U,"&lt;="&amp;AX$5,Fluxo!$D:$D,$D95,Fluxo!$E:$E,"&lt;&gt;"&amp;"PERMUTANTE"))</f>
        <v>0</v>
      </c>
      <c r="AY95" s="18">
        <f>IF(AY$5&gt;$G$4,0,SUMIFS(Fluxo!$O:$O,Fluxo!$U:$U,"&gt;"&amp;AX$5,Fluxo!$U:$U,"&lt;="&amp;AY$5,Fluxo!$D:$D,$D95,Fluxo!$E:$E,"&lt;&gt;"&amp;"PERMUTANTE"))</f>
        <v>0</v>
      </c>
      <c r="AZ95" s="18">
        <f>IF(AZ$5&gt;$G$4,0,SUMIFS(Fluxo!$O:$O,Fluxo!$U:$U,"&gt;"&amp;AY$5,Fluxo!$U:$U,"&lt;="&amp;AZ$5,Fluxo!$D:$D,$D95,Fluxo!$E:$E,"&lt;&gt;"&amp;"PERMUTANTE"))</f>
        <v>0</v>
      </c>
      <c r="BA95" s="18">
        <f>IF(BA$5&gt;$G$4,0,SUMIFS(Fluxo!$O:$O,Fluxo!$U:$U,"&gt;"&amp;AZ$5,Fluxo!$U:$U,"&lt;="&amp;BA$5,Fluxo!$D:$D,$D95,Fluxo!$E:$E,"&lt;&gt;"&amp;"PERMUTANTE"))</f>
        <v>0</v>
      </c>
      <c r="BB95" s="18">
        <f>IF(BB$5&gt;$G$4,0,SUMIFS(Fluxo!$O:$O,Fluxo!$U:$U,"&gt;"&amp;BA$5,Fluxo!$U:$U,"&lt;="&amp;BB$5,Fluxo!$D:$D,$D95,Fluxo!$E:$E,"&lt;&gt;"&amp;"PERMUTANTE"))</f>
        <v>0</v>
      </c>
      <c r="BC95" s="18">
        <f>IF(BC$5&gt;$G$4,0,SUMIFS(Fluxo!$O:$O,Fluxo!$U:$U,"&gt;"&amp;BB$5,Fluxo!$U:$U,"&lt;="&amp;BC$5,Fluxo!$D:$D,$D95,Fluxo!$E:$E,"&lt;&gt;"&amp;"PERMUTANTE"))</f>
        <v>0</v>
      </c>
      <c r="BD95" s="18">
        <f>IF(BD$5&gt;$G$4,0,SUMIFS(Fluxo!$O:$O,Fluxo!$U:$U,"&gt;"&amp;BC$5,Fluxo!$U:$U,"&lt;="&amp;BD$5,Fluxo!$D:$D,$D95,Fluxo!$E:$E,"&lt;&gt;"&amp;"PERMUTANTE"))</f>
        <v>0</v>
      </c>
      <c r="BE95" s="18">
        <f>IF(BE$5&gt;$G$4,0,SUMIFS(Fluxo!$O:$O,Fluxo!$U:$U,"&gt;"&amp;BD$5,Fluxo!$U:$U,"&lt;="&amp;BE$5,Fluxo!$D:$D,$D95,Fluxo!$E:$E,"&lt;&gt;"&amp;"PERMUTANTE"))</f>
        <v>0</v>
      </c>
      <c r="BF95" s="18">
        <f>IF(BF$5&gt;$G$4,0,SUMIFS(Fluxo!$O:$O,Fluxo!$U:$U,"&gt;"&amp;BE$5,Fluxo!$U:$U,"&lt;="&amp;BF$5,Fluxo!$D:$D,$D95,Fluxo!$E:$E,"&lt;&gt;"&amp;"PERMUTANTE"))</f>
        <v>0</v>
      </c>
      <c r="BG95" s="18">
        <f>IF(BG$5&gt;$G$4,0,SUMIFS(Fluxo!$O:$O,Fluxo!$U:$U,"&gt;"&amp;BF$5,Fluxo!$U:$U,"&lt;="&amp;BG$5,Fluxo!$D:$D,$D95,Fluxo!$E:$E,"&lt;&gt;"&amp;"PERMUTANTE"))</f>
        <v>0</v>
      </c>
      <c r="BH95" s="18">
        <f>IF(BH$5&gt;$G$4,0,SUMIFS(Fluxo!$O:$O,Fluxo!$U:$U,"&gt;"&amp;BG$5,Fluxo!$U:$U,"&lt;="&amp;BH$5,Fluxo!$D:$D,$D95,Fluxo!$E:$E,"&lt;&gt;"&amp;"PERMUTANTE"))</f>
        <v>0</v>
      </c>
      <c r="BI95" s="18">
        <f>IF(BI$5&gt;$G$4,0,SUMIFS(Fluxo!$O:$O,Fluxo!$U:$U,"&gt;"&amp;BH$5,Fluxo!$U:$U,"&lt;="&amp;BI$5,Fluxo!$D:$D,$D95,Fluxo!$E:$E,"&lt;&gt;"&amp;"PERMUTANTE"))</f>
        <v>0</v>
      </c>
      <c r="BJ95" s="18">
        <f>IF(BJ$5&gt;$G$4,0,SUMIFS(Fluxo!$O:$O,Fluxo!$U:$U,"&gt;"&amp;BI$5,Fluxo!$U:$U,"&lt;="&amp;BJ$5,Fluxo!$D:$D,$D95,Fluxo!$E:$E,"&lt;&gt;"&amp;"PERMUTANTE"))</f>
        <v>0</v>
      </c>
      <c r="BK95" s="18">
        <f>IF(BK$5&gt;$G$4,0,SUMIFS(Fluxo!$O:$O,Fluxo!$U:$U,"&gt;"&amp;BJ$5,Fluxo!$U:$U,"&lt;="&amp;BK$5,Fluxo!$D:$D,$D95,Fluxo!$E:$E,"&lt;&gt;"&amp;"PERMUTANTE"))</f>
        <v>0</v>
      </c>
      <c r="BL95" s="18">
        <f>IF(BL$5&gt;$G$4,0,SUMIFS(Fluxo!$O:$O,Fluxo!$U:$U,"&gt;"&amp;BK$5,Fluxo!$U:$U,"&lt;="&amp;BL$5,Fluxo!$D:$D,$D95,Fluxo!$E:$E,"&lt;&gt;"&amp;"PERMUTANTE"))</f>
        <v>0</v>
      </c>
      <c r="BM95" s="18">
        <f>IF(BM$5&gt;$G$4,0,SUMIFS(Fluxo!$O:$O,Fluxo!$U:$U,"&gt;"&amp;BL$5,Fluxo!$U:$U,"&lt;="&amp;BM$5,Fluxo!$D:$D,$D95,Fluxo!$E:$E,"&lt;&gt;"&amp;"PERMUTANTE"))</f>
        <v>0</v>
      </c>
      <c r="BN95" s="18">
        <f>IF(BN$5&gt;$G$4,0,SUMIFS(Fluxo!$O:$O,Fluxo!$U:$U,"&gt;"&amp;BM$5,Fluxo!$U:$U,"&lt;="&amp;BN$5,Fluxo!$D:$D,$D95,Fluxo!$E:$E,"&lt;&gt;"&amp;"PERMUTANTE"))</f>
        <v>0</v>
      </c>
      <c r="BO95" s="18">
        <f>IF(BO$5&gt;$G$4,0,SUMIFS(Fluxo!$O:$O,Fluxo!$U:$U,"&gt;"&amp;BN$5,Fluxo!$U:$U,"&lt;="&amp;BO$5,Fluxo!$D:$D,$D95,Fluxo!$E:$E,"&lt;&gt;"&amp;"PERMUTANTE"))</f>
        <v>0</v>
      </c>
      <c r="BP95" s="18">
        <f>IF(BP$5&gt;$G$4,0,SUMIFS(Fluxo!$O:$O,Fluxo!$U:$U,"&gt;"&amp;BO$5,Fluxo!$U:$U,"&lt;="&amp;BP$5,Fluxo!$D:$D,$D95,Fluxo!$E:$E,"&lt;&gt;"&amp;"PERMUTANTE"))</f>
        <v>0</v>
      </c>
      <c r="BQ95" s="18">
        <f>IF(BQ$5&gt;$G$4,0,SUMIFS(Fluxo!$O:$O,Fluxo!$U:$U,"&gt;"&amp;BP$5,Fluxo!$U:$U,"&lt;="&amp;BQ$5,Fluxo!$D:$D,$D95,Fluxo!$E:$E,"&lt;&gt;"&amp;"PERMUTANTE"))</f>
        <v>0</v>
      </c>
      <c r="BR95" s="18">
        <f>IF(BR$5&gt;$G$4,0,SUMIFS(Fluxo!$O:$O,Fluxo!$U:$U,"&gt;"&amp;BQ$5,Fluxo!$U:$U,"&lt;="&amp;BR$5,Fluxo!$D:$D,$D95,Fluxo!$E:$E,"&lt;&gt;"&amp;"PERMUTANTE"))</f>
        <v>0</v>
      </c>
      <c r="BS95" s="18">
        <f>IF(BS$5&gt;$G$4,0,SUMIFS(Fluxo!$O:$O,Fluxo!$U:$U,"&gt;"&amp;BR$5,Fluxo!$U:$U,"&lt;="&amp;BS$5,Fluxo!$D:$D,$D95,Fluxo!$E:$E,"&lt;&gt;"&amp;"PERMUTANTE"))</f>
        <v>0</v>
      </c>
      <c r="BT95" s="18">
        <f>IF(BT$5&gt;$G$4,0,SUMIFS(Fluxo!$O:$O,Fluxo!$U:$U,"&gt;"&amp;BS$5,Fluxo!$U:$U,"&lt;="&amp;BT$5,Fluxo!$D:$D,$D95,Fluxo!$E:$E,"&lt;&gt;"&amp;"PERMUTANTE"))</f>
        <v>0</v>
      </c>
      <c r="BU95" s="18">
        <f>IF(BU$5&gt;$G$4,0,SUMIFS(Fluxo!$O:$O,Fluxo!$U:$U,"&gt;"&amp;BT$5,Fluxo!$U:$U,"&lt;="&amp;BU$5,Fluxo!$D:$D,$D95,Fluxo!$E:$E,"&lt;&gt;"&amp;"PERMUTANTE"))</f>
        <v>0</v>
      </c>
      <c r="BV95" s="18">
        <f>IF(BV$5&gt;$G$4,0,SUMIFS(Fluxo!$O:$O,Fluxo!$U:$U,"&gt;"&amp;BU$5,Fluxo!$U:$U,"&lt;="&amp;BV$5,Fluxo!$D:$D,$D95,Fluxo!$E:$E,"&lt;&gt;"&amp;"PERMUTANTE"))</f>
        <v>0</v>
      </c>
      <c r="BW95" s="18">
        <f>IF(BW$5&gt;$G$4,0,SUMIFS(Fluxo!$O:$O,Fluxo!$U:$U,"&gt;"&amp;BV$5,Fluxo!$U:$U,"&lt;="&amp;BW$5,Fluxo!$D:$D,$D95,Fluxo!$E:$E,"&lt;&gt;"&amp;"PERMUTANTE"))</f>
        <v>0</v>
      </c>
      <c r="BX95" s="18">
        <f>IF(BX$5&gt;$G$4,0,SUMIFS(Fluxo!$O:$O,Fluxo!$U:$U,"&gt;"&amp;BW$5,Fluxo!$U:$U,"&lt;="&amp;BX$5,Fluxo!$D:$D,$D95,Fluxo!$E:$E,"&lt;&gt;"&amp;"PERMUTANTE"))</f>
        <v>0</v>
      </c>
      <c r="BY95" s="18">
        <f>IF(BY$5&gt;$G$4,0,SUMIFS(Fluxo!$O:$O,Fluxo!$U:$U,"&gt;"&amp;BX$5,Fluxo!$U:$U,"&lt;="&amp;BY$5,Fluxo!$D:$D,$D95,Fluxo!$E:$E,"&lt;&gt;"&amp;"PERMUTANTE"))</f>
        <v>0</v>
      </c>
      <c r="BZ95" s="18">
        <f>IF(BZ$5&gt;$G$4,0,SUMIFS(Fluxo!$O:$O,Fluxo!$U:$U,"&gt;"&amp;BY$5,Fluxo!$U:$U,"&lt;="&amp;BZ$5,Fluxo!$D:$D,$D95,Fluxo!$E:$E,"&lt;&gt;"&amp;"PERMUTANTE"))</f>
        <v>0</v>
      </c>
      <c r="CA95" s="18">
        <f>IF(CA$5&gt;$G$4,0,SUMIFS(Fluxo!$O:$O,Fluxo!$U:$U,"&gt;"&amp;BZ$5,Fluxo!$U:$U,"&lt;="&amp;CA$5,Fluxo!$D:$D,$D95,Fluxo!$E:$E,"&lt;&gt;"&amp;"PERMUTANTE"))</f>
        <v>0</v>
      </c>
      <c r="CB95" s="18">
        <f>IF(CB$5&gt;$G$4,0,SUMIFS(Fluxo!$O:$O,Fluxo!$U:$U,"&gt;"&amp;CA$5,Fluxo!$U:$U,"&lt;="&amp;CB$5,Fluxo!$D:$D,$D95,Fluxo!$E:$E,"&lt;&gt;"&amp;"PERMUTANTE"))</f>
        <v>0</v>
      </c>
      <c r="CC95" s="18">
        <f>IF(CC$5&gt;$G$4,0,SUMIFS(Fluxo!$O:$O,Fluxo!$U:$U,"&gt;"&amp;CB$5,Fluxo!$U:$U,"&lt;="&amp;CC$5,Fluxo!$D:$D,$D95,Fluxo!$E:$E,"&lt;&gt;"&amp;"PERMUTANTE"))</f>
        <v>0</v>
      </c>
      <c r="CD95" s="18">
        <f>IF(CD$5&gt;$G$4,0,SUMIFS(Fluxo!$O:$O,Fluxo!$U:$U,"&gt;"&amp;CC$5,Fluxo!$U:$U,"&lt;="&amp;CD$5,Fluxo!$D:$D,$D95,Fluxo!$E:$E,"&lt;&gt;"&amp;"PERMUTANTE"))</f>
        <v>0</v>
      </c>
      <c r="CE95" s="18">
        <f>IF(CE$5&gt;$G$4,0,SUMIFS(Fluxo!$O:$O,Fluxo!$U:$U,"&gt;"&amp;CD$5,Fluxo!$U:$U,"&lt;="&amp;CE$5,Fluxo!$D:$D,$D95,Fluxo!$E:$E,"&lt;&gt;"&amp;"PERMUTANTE"))</f>
        <v>0</v>
      </c>
      <c r="CF95" s="18">
        <f>IF(CF$5&gt;$G$4,0,SUMIFS(Fluxo!$O:$O,Fluxo!$U:$U,"&gt;"&amp;CE$5,Fluxo!$U:$U,"&lt;="&amp;CF$5,Fluxo!$D:$D,$D95,Fluxo!$E:$E,"&lt;&gt;"&amp;"PERMUTANTE"))</f>
        <v>0</v>
      </c>
      <c r="CG95" s="18">
        <f>IF(CG$5&gt;$G$4,0,SUMIFS(Fluxo!$O:$O,Fluxo!$U:$U,"&gt;"&amp;CF$5,Fluxo!$U:$U,"&lt;="&amp;CG$5,Fluxo!$D:$D,$D95,Fluxo!$E:$E,"&lt;&gt;"&amp;"PERMUTANTE"))</f>
        <v>0</v>
      </c>
      <c r="CH95" s="18">
        <f>IF(CH$5&gt;$G$4,0,SUMIFS(Fluxo!$O:$O,Fluxo!$U:$U,"&gt;"&amp;CG$5,Fluxo!$U:$U,"&lt;="&amp;CH$5,Fluxo!$D:$D,$D95,Fluxo!$E:$E,"&lt;&gt;"&amp;"PERMUTANTE"))</f>
        <v>0</v>
      </c>
      <c r="CI95" s="18">
        <f>IF(CI$5&gt;$G$4,0,SUMIFS(Fluxo!$O:$O,Fluxo!$U:$U,"&gt;"&amp;CH$5,Fluxo!$U:$U,"&lt;="&amp;CI$5,Fluxo!$D:$D,$D95,Fluxo!$E:$E,"&lt;&gt;"&amp;"PERMUTANTE"))</f>
        <v>0</v>
      </c>
      <c r="CJ95" s="18">
        <f>IF(CJ$5&gt;$G$4,0,SUMIFS(Fluxo!$O:$O,Fluxo!$U:$U,"&gt;"&amp;CI$5,Fluxo!$U:$U,"&lt;="&amp;CJ$5,Fluxo!$D:$D,$D95,Fluxo!$E:$E,"&lt;&gt;"&amp;"PERMUTANTE"))</f>
        <v>0</v>
      </c>
      <c r="CK95" s="18">
        <f>IF(CK$5&gt;$G$4,0,SUMIFS(Fluxo!$O:$O,Fluxo!$U:$U,"&gt;"&amp;CJ$5,Fluxo!$U:$U,"&lt;="&amp;CK$5,Fluxo!$D:$D,$D95,Fluxo!$E:$E,"&lt;&gt;"&amp;"PERMUTANTE"))</f>
        <v>0</v>
      </c>
      <c r="CL95" s="18">
        <f>IF(CL$5&gt;$G$4,0,SUMIFS(Fluxo!$O:$O,Fluxo!$U:$U,"&gt;"&amp;CK$5,Fluxo!$U:$U,"&lt;="&amp;CL$5,Fluxo!$D:$D,$D95,Fluxo!$E:$E,"&lt;&gt;"&amp;"PERMUTANTE"))</f>
        <v>0</v>
      </c>
      <c r="CM95" s="18">
        <f>IF(CM$5&gt;$G$4,0,SUMIFS(Fluxo!$O:$O,Fluxo!$U:$U,"&gt;"&amp;CL$5,Fluxo!$U:$U,"&lt;="&amp;CM$5,Fluxo!$D:$D,$D95,Fluxo!$E:$E,"&lt;&gt;"&amp;"PERMUTANTE"))</f>
        <v>0</v>
      </c>
      <c r="CN95" s="18">
        <f>IF(CN$5&gt;$G$4,0,SUMIFS(Fluxo!$O:$O,Fluxo!$U:$U,"&gt;"&amp;CM$5,Fluxo!$U:$U,"&lt;="&amp;CN$5,Fluxo!$D:$D,$D95,Fluxo!$E:$E,"&lt;&gt;"&amp;"PERMUTANTE"))</f>
        <v>0</v>
      </c>
      <c r="CO95" s="18">
        <f>IF(CO$5&gt;$G$4,0,SUMIFS(Fluxo!$O:$O,Fluxo!$U:$U,"&gt;"&amp;CN$5,Fluxo!$U:$U,"&lt;="&amp;CO$5,Fluxo!$D:$D,$D95,Fluxo!$E:$E,"&lt;&gt;"&amp;"PERMUTANTE"))</f>
        <v>0</v>
      </c>
      <c r="CP95" s="18">
        <f>IF(CP$5&gt;$G$4,0,SUMIFS(Fluxo!$O:$O,Fluxo!$U:$U,"&gt;"&amp;CO$5,Fluxo!$U:$U,"&lt;="&amp;CP$5,Fluxo!$D:$D,$D95,Fluxo!$E:$E,"&lt;&gt;"&amp;"PERMUTANTE"))</f>
        <v>0</v>
      </c>
      <c r="CQ95" s="18">
        <f>IF(CQ$5&gt;$G$4,0,SUMIFS(Fluxo!$O:$O,Fluxo!$U:$U,"&gt;"&amp;CP$5,Fluxo!$U:$U,"&lt;="&amp;CQ$5,Fluxo!$D:$D,$D95,Fluxo!$E:$E,"&lt;&gt;"&amp;"PERMUTANTE"))</f>
        <v>0</v>
      </c>
      <c r="CR95" s="18">
        <f>IF(CR$5&gt;$G$4,0,SUMIFS(Fluxo!$O:$O,Fluxo!$U:$U,"&gt;"&amp;CQ$5,Fluxo!$U:$U,"&lt;="&amp;CR$5,Fluxo!$D:$D,$D95,Fluxo!$E:$E,"&lt;&gt;"&amp;"PERMUTANTE"))</f>
        <v>0</v>
      </c>
      <c r="CS95" s="18">
        <f>IF(CS$5&gt;$G$4,0,SUMIFS(Fluxo!$O:$O,Fluxo!$U:$U,"&gt;"&amp;CR$5,Fluxo!$U:$U,"&lt;="&amp;CS$5,Fluxo!$D:$D,$D95,Fluxo!$E:$E,"&lt;&gt;"&amp;"PERMUTANTE"))</f>
        <v>0</v>
      </c>
      <c r="CT95" s="18">
        <f>IF(CT$5&gt;$G$4,0,SUMIFS(Fluxo!$O:$O,Fluxo!$U:$U,"&gt;"&amp;CS$5,Fluxo!$U:$U,"&lt;="&amp;CT$5,Fluxo!$D:$D,$D95,Fluxo!$E:$E,"&lt;&gt;"&amp;"PERMUTANTE"))</f>
        <v>0</v>
      </c>
      <c r="CU95" s="18">
        <f>IF(CU$5&gt;$G$4,0,SUMIFS(Fluxo!$O:$O,Fluxo!$U:$U,"&gt;"&amp;CT$5,Fluxo!$U:$U,"&lt;="&amp;CU$5,Fluxo!$D:$D,$D95,Fluxo!$E:$E,"&lt;&gt;"&amp;"PERMUTANTE"))</f>
        <v>0</v>
      </c>
      <c r="CV95" s="18">
        <f>IF(CV$5&gt;$G$4,0,SUMIFS(Fluxo!$O:$O,Fluxo!$U:$U,"&gt;"&amp;CU$5,Fluxo!$U:$U,"&lt;="&amp;CV$5,Fluxo!$D:$D,$D95,Fluxo!$E:$E,"&lt;&gt;"&amp;"PERMUTANTE"))</f>
        <v>0</v>
      </c>
      <c r="CW95" s="18">
        <f>IF(CW$5&gt;$G$4,0,SUMIFS(Fluxo!$O:$O,Fluxo!$U:$U,"&gt;"&amp;CV$5,Fluxo!$U:$U,"&lt;="&amp;CW$5,Fluxo!$D:$D,$D95,Fluxo!$E:$E,"&lt;&gt;"&amp;"PERMUTANTE"))</f>
        <v>0</v>
      </c>
      <c r="CX95" s="18">
        <f>IF(CX$5&gt;$G$4,0,SUMIFS(Fluxo!$O:$O,Fluxo!$U:$U,"&gt;"&amp;CW$5,Fluxo!$U:$U,"&lt;="&amp;CX$5,Fluxo!$D:$D,$D95,Fluxo!$E:$E,"&lt;&gt;"&amp;"PERMUTANTE"))</f>
        <v>0</v>
      </c>
      <c r="CY95" s="18">
        <f>IF(CY$5&gt;$G$4,0,SUMIFS(Fluxo!$O:$O,Fluxo!$U:$U,"&gt;"&amp;CX$5,Fluxo!$U:$U,"&lt;="&amp;CY$5,Fluxo!$D:$D,$D95,Fluxo!$E:$E,"&lt;&gt;"&amp;"PERMUTANTE"))</f>
        <v>0</v>
      </c>
      <c r="CZ95" s="18">
        <f>IF(CZ$5&gt;$G$4,0,SUMIFS(Fluxo!$O:$O,Fluxo!$U:$U,"&gt;"&amp;CY$5,Fluxo!$U:$U,"&lt;="&amp;CZ$5,Fluxo!$D:$D,$D95,Fluxo!$E:$E,"&lt;&gt;"&amp;"PERMUTANTE"))</f>
        <v>0</v>
      </c>
      <c r="DA95" s="18">
        <f>IF(DA$5&gt;$G$4,0,SUMIFS(Fluxo!$O:$O,Fluxo!$U:$U,"&gt;"&amp;CZ$5,Fluxo!$U:$U,"&lt;="&amp;DA$5,Fluxo!$D:$D,$D95,Fluxo!$E:$E,"&lt;&gt;"&amp;"PERMUTANTE"))</f>
        <v>0</v>
      </c>
      <c r="DB95" s="18">
        <f>IF(DB$5&gt;$G$4,0,SUMIFS(Fluxo!$O:$O,Fluxo!$U:$U,"&gt;"&amp;DA$5,Fluxo!$U:$U,"&lt;="&amp;DB$5,Fluxo!$D:$D,$D95,Fluxo!$E:$E,"&lt;&gt;"&amp;"PERMUTANTE"))</f>
        <v>0</v>
      </c>
      <c r="DC95" s="18">
        <f>IF(DC$5&gt;$G$4,0,SUMIFS(Fluxo!$O:$O,Fluxo!$U:$U,"&gt;"&amp;DB$5,Fluxo!$U:$U,"&lt;="&amp;DC$5,Fluxo!$D:$D,$D95,Fluxo!$E:$E,"&lt;&gt;"&amp;"PERMUTANTE"))</f>
        <v>0</v>
      </c>
      <c r="DD95" s="18">
        <f>IF(DD$5&gt;$G$4,0,SUMIFS(Fluxo!$O:$O,Fluxo!$U:$U,"&gt;"&amp;DC$5,Fluxo!$U:$U,"&lt;="&amp;DD$5,Fluxo!$D:$D,$D95,Fluxo!$E:$E,"&lt;&gt;"&amp;"PERMUTANTE"))</f>
        <v>0</v>
      </c>
      <c r="DE95" s="18">
        <f>IF(DE$5&gt;$G$4,0,SUMIFS(Fluxo!$O:$O,Fluxo!$U:$U,"&gt;"&amp;DD$5,Fluxo!$U:$U,"&lt;="&amp;DE$5,Fluxo!$D:$D,$D95,Fluxo!$E:$E,"&lt;&gt;"&amp;"PERMUTANTE"))</f>
        <v>0</v>
      </c>
      <c r="DF95" s="18">
        <f>IF(DF$5&gt;$G$4,0,SUMIFS(Fluxo!$O:$O,Fluxo!$U:$U,"&gt;"&amp;DE$5,Fluxo!$U:$U,"&lt;="&amp;DF$5,Fluxo!$D:$D,$D95,Fluxo!$E:$E,"&lt;&gt;"&amp;"PERMUTANTE"))</f>
        <v>0</v>
      </c>
      <c r="DG95" s="18">
        <f>IF(DG$5&gt;$G$4,0,SUMIFS(Fluxo!$O:$O,Fluxo!$U:$U,"&gt;"&amp;DF$5,Fluxo!$U:$U,"&lt;="&amp;DG$5,Fluxo!$D:$D,$D95,Fluxo!$E:$E,"&lt;&gt;"&amp;"PERMUTANTE"))</f>
        <v>0</v>
      </c>
      <c r="DH95" s="18">
        <f>IF(DH$5&gt;$G$4,0,SUMIFS(Fluxo!$O:$O,Fluxo!$U:$U,"&gt;"&amp;DG$5,Fluxo!$U:$U,"&lt;="&amp;DH$5,Fluxo!$D:$D,$D95,Fluxo!$E:$E,"&lt;&gt;"&amp;"PERMUTANTE"))</f>
        <v>0</v>
      </c>
      <c r="DI95" s="18">
        <f>IF(DI$5&gt;$G$4,0,SUMIFS(Fluxo!$O:$O,Fluxo!$U:$U,"&gt;"&amp;DH$5,Fluxo!$U:$U,"&lt;="&amp;DI$5,Fluxo!$D:$D,$D95,Fluxo!$E:$E,"&lt;&gt;"&amp;"PERMUTANTE"))</f>
        <v>0</v>
      </c>
      <c r="DJ95" s="18">
        <f>IF(DJ$5&gt;$G$4,0,SUMIFS(Fluxo!$O:$O,Fluxo!$U:$U,"&gt;"&amp;DI$5,Fluxo!$U:$U,"&lt;="&amp;DJ$5,Fluxo!$D:$D,$D95,Fluxo!$E:$E,"&lt;&gt;"&amp;"PERMUTANTE"))</f>
        <v>0</v>
      </c>
      <c r="DK95" s="18">
        <f>IF(DK$5&gt;$G$4,0,SUMIFS(Fluxo!$O:$O,Fluxo!$U:$U,"&gt;"&amp;DJ$5,Fluxo!$U:$U,"&lt;="&amp;DK$5,Fluxo!$D:$D,$D95,Fluxo!$E:$E,"&lt;&gt;"&amp;"PERMUTANTE"))</f>
        <v>0</v>
      </c>
      <c r="DL95" s="18">
        <f>IF(DL$5&gt;$G$4,0,SUMIFS(Fluxo!$O:$O,Fluxo!$U:$U,"&gt;"&amp;DK$5,Fluxo!$U:$U,"&lt;="&amp;DL$5,Fluxo!$D:$D,$D95,Fluxo!$E:$E,"&lt;&gt;"&amp;"PERMUTANTE"))</f>
        <v>0</v>
      </c>
      <c r="DM95" s="18">
        <f>IF(DM$5&gt;$G$4,0,SUMIFS(Fluxo!$O:$O,Fluxo!$U:$U,"&gt;"&amp;DL$5,Fluxo!$U:$U,"&lt;="&amp;DM$5,Fluxo!$D:$D,$D95,Fluxo!$E:$E,"&lt;&gt;"&amp;"PERMUTANTE"))</f>
        <v>0</v>
      </c>
      <c r="DN95" s="18">
        <f>IF(DN$5&gt;$G$4,0,SUMIFS(Fluxo!$O:$O,Fluxo!$U:$U,"&gt;"&amp;DM$5,Fluxo!$U:$U,"&lt;="&amp;DN$5,Fluxo!$D:$D,$D95,Fluxo!$E:$E,"&lt;&gt;"&amp;"PERMUTANTE"))</f>
        <v>0</v>
      </c>
      <c r="DO95" s="18">
        <f>IF(DO$5&gt;$G$4,0,SUMIFS(Fluxo!$O:$O,Fluxo!$U:$U,"&gt;"&amp;DN$5,Fluxo!$U:$U,"&lt;="&amp;DO$5,Fluxo!$D:$D,$D95,Fluxo!$E:$E,"&lt;&gt;"&amp;"PERMUTANTE"))</f>
        <v>0</v>
      </c>
      <c r="DP95" s="18">
        <f>IF(DP$5&gt;$G$4,0,SUMIFS(Fluxo!$O:$O,Fluxo!$U:$U,"&gt;"&amp;DO$5,Fluxo!$U:$U,"&lt;="&amp;DP$5,Fluxo!$D:$D,$D95,Fluxo!$E:$E,"&lt;&gt;"&amp;"PERMUTANTE"))</f>
        <v>0</v>
      </c>
      <c r="DQ95" s="18">
        <f>IF(DQ$5&gt;$G$4,0,SUMIFS(Fluxo!$O:$O,Fluxo!$U:$U,"&gt;"&amp;DP$5,Fluxo!$U:$U,"&lt;="&amp;DQ$5,Fluxo!$D:$D,$D95,Fluxo!$E:$E,"&lt;&gt;"&amp;"PERMUTANTE"))</f>
        <v>0</v>
      </c>
      <c r="DR95" s="18">
        <f>IF(DR$5&gt;$G$4,0,SUMIFS(Fluxo!$O:$O,Fluxo!$U:$U,"&gt;"&amp;DQ$5,Fluxo!$U:$U,"&lt;="&amp;DR$5,Fluxo!$D:$D,$D95,Fluxo!$E:$E,"&lt;&gt;"&amp;"PERMUTANTE"))</f>
        <v>0</v>
      </c>
      <c r="DS95" s="18">
        <f>IF(DS$5&gt;$G$4,0,SUMIFS(Fluxo!$O:$O,Fluxo!$U:$U,"&gt;"&amp;DR$5,Fluxo!$U:$U,"&lt;="&amp;DS$5,Fluxo!$D:$D,$D95,Fluxo!$E:$E,"&lt;&gt;"&amp;"PERMUTANTE"))</f>
        <v>0</v>
      </c>
      <c r="DT95" s="18">
        <f>IF(DT$5&gt;$G$4,0,SUMIFS(Fluxo!$O:$O,Fluxo!$U:$U,"&gt;"&amp;DS$5,Fluxo!$U:$U,"&lt;="&amp;DT$5,Fluxo!$D:$D,$D95,Fluxo!$E:$E,"&lt;&gt;"&amp;"PERMUTANTE"))</f>
        <v>0</v>
      </c>
      <c r="DU95" s="18">
        <f>IF(DU$5&gt;$G$4,0,SUMIFS(Fluxo!$O:$O,Fluxo!$U:$U,"&gt;"&amp;DT$5,Fluxo!$U:$U,"&lt;="&amp;DU$5,Fluxo!$D:$D,$D95,Fluxo!$E:$E,"&lt;&gt;"&amp;"PERMUTANTE"))</f>
        <v>0</v>
      </c>
      <c r="DV95" s="18">
        <f>IF(DV$5&gt;$G$4,0,SUMIFS(Fluxo!$O:$O,Fluxo!$U:$U,"&gt;"&amp;DU$5,Fluxo!$U:$U,"&lt;="&amp;DV$5,Fluxo!$D:$D,$D95,Fluxo!$E:$E,"&lt;&gt;"&amp;"PERMUTANTE"))</f>
        <v>0</v>
      </c>
      <c r="DW95" s="18">
        <f>IF(DW$5&gt;$G$4,0,SUMIFS(Fluxo!$O:$O,Fluxo!$U:$U,"&gt;"&amp;DV$5,Fluxo!$U:$U,"&lt;="&amp;DW$5,Fluxo!$D:$D,$D95,Fluxo!$E:$E,"&lt;&gt;"&amp;"PERMUTANTE"))</f>
        <v>0</v>
      </c>
      <c r="DX95" s="18">
        <f>IF(DX$5&gt;$G$4,0,SUMIFS(Fluxo!$O:$O,Fluxo!$U:$U,"&gt;"&amp;DW$5,Fluxo!$U:$U,"&lt;="&amp;DX$5,Fluxo!$D:$D,$D95,Fluxo!$E:$E,"&lt;&gt;"&amp;"PERMUTANTE"))</f>
        <v>0</v>
      </c>
      <c r="DY95" s="18">
        <f>IF(DY$5&gt;$G$4,0,SUMIFS(Fluxo!$O:$O,Fluxo!$U:$U,"&gt;"&amp;DX$5,Fluxo!$U:$U,"&lt;="&amp;DY$5,Fluxo!$D:$D,$D95,Fluxo!$E:$E,"&lt;&gt;"&amp;"PERMUTANTE"))</f>
        <v>0</v>
      </c>
      <c r="DZ95" s="18">
        <f>IF(DZ$5&gt;$G$4,0,SUMIFS(Fluxo!$O:$O,Fluxo!$U:$U,"&gt;"&amp;DY$5,Fluxo!$U:$U,"&lt;="&amp;DZ$5,Fluxo!$D:$D,$D95,Fluxo!$E:$E,"&lt;&gt;"&amp;"PERMUTANTE"))</f>
        <v>0</v>
      </c>
      <c r="EA95" s="18">
        <f>IF(EA$5&gt;$G$4,0,SUMIFS(Fluxo!$O:$O,Fluxo!$U:$U,"&gt;"&amp;DZ$5,Fluxo!$U:$U,"&lt;="&amp;EA$5,Fluxo!$D:$D,$D95,Fluxo!$E:$E,"&lt;&gt;"&amp;"PERMUTANTE"))</f>
        <v>0</v>
      </c>
      <c r="EB95" s="18">
        <f>IF(EB$5&gt;$G$4,0,SUMIFS(Fluxo!$O:$O,Fluxo!$U:$U,"&gt;"&amp;EA$5,Fluxo!$U:$U,"&lt;="&amp;EB$5,Fluxo!$D:$D,$D95,Fluxo!$E:$E,"&lt;&gt;"&amp;"PERMUTANTE"))</f>
        <v>0</v>
      </c>
      <c r="EC95" s="18">
        <f>IF(EC$5&gt;$G$4,0,SUMIFS(Fluxo!$O:$O,Fluxo!$U:$U,"&gt;"&amp;EB$5,Fluxo!$U:$U,"&lt;="&amp;EC$5,Fluxo!$D:$D,$D95,Fluxo!$E:$E,"&lt;&gt;"&amp;"PERMUTANTE"))</f>
        <v>0</v>
      </c>
      <c r="ED95" s="18">
        <f>IF(ED$5&gt;$G$4,0,SUMIFS(Fluxo!$O:$O,Fluxo!$U:$U,"&gt;"&amp;EC$5,Fluxo!$U:$U,"&lt;="&amp;ED$5,Fluxo!$D:$D,$D95,Fluxo!$E:$E,"&lt;&gt;"&amp;"PERMUTANTE"))</f>
        <v>0</v>
      </c>
      <c r="EE95" s="18">
        <f>IF(EE$5&gt;$G$4,0,SUMIFS(Fluxo!$O:$O,Fluxo!$U:$U,"&gt;"&amp;ED$5,Fluxo!$U:$U,"&lt;="&amp;EE$5,Fluxo!$D:$D,$D95,Fluxo!$E:$E,"&lt;&gt;"&amp;"PERMUTANTE"))</f>
        <v>0</v>
      </c>
      <c r="EF95" s="18">
        <f>IF(EF$5&gt;$G$4,0,SUMIFS(Fluxo!$O:$O,Fluxo!$U:$U,"&gt;"&amp;EE$5,Fluxo!$U:$U,"&lt;="&amp;EF$5,Fluxo!$D:$D,$D95,Fluxo!$E:$E,"&lt;&gt;"&amp;"PERMUTANTE"))</f>
        <v>0</v>
      </c>
      <c r="EG95" s="18">
        <f>IF(EG$5&gt;$G$4,0,SUMIFS(Fluxo!$O:$O,Fluxo!$U:$U,"&gt;"&amp;EF$5,Fluxo!$U:$U,"&lt;="&amp;EG$5,Fluxo!$D:$D,$D95,Fluxo!$E:$E,"&lt;&gt;"&amp;"PERMUTANTE"))</f>
        <v>0</v>
      </c>
      <c r="EH95" s="18">
        <f>IF(EH$5&gt;$G$4,0,SUMIFS(Fluxo!$O:$O,Fluxo!$U:$U,"&gt;"&amp;EG$5,Fluxo!$U:$U,"&lt;="&amp;EH$5,Fluxo!$D:$D,$D95,Fluxo!$E:$E,"&lt;&gt;"&amp;"PERMUTANTE"))</f>
        <v>0</v>
      </c>
      <c r="EI95" s="18">
        <f>IF(EI$5&gt;$G$4,0,SUMIFS(Fluxo!$O:$O,Fluxo!$U:$U,"&gt;"&amp;EH$5,Fluxo!$U:$U,"&lt;="&amp;EI$5,Fluxo!$D:$D,$D95,Fluxo!$E:$E,"&lt;&gt;"&amp;"PERMUTANTE"))</f>
        <v>0</v>
      </c>
      <c r="EJ95" s="18">
        <f>IF(EJ$5&gt;$G$4,0,SUMIFS(Fluxo!$O:$O,Fluxo!$U:$U,"&gt;"&amp;EI$5,Fluxo!$U:$U,"&lt;="&amp;EJ$5,Fluxo!$D:$D,$D95,Fluxo!$E:$E,"&lt;&gt;"&amp;"PERMUTANTE"))</f>
        <v>0</v>
      </c>
      <c r="EK95" s="18">
        <f>IF(EK$5&gt;$G$4,0,SUMIFS(Fluxo!$O:$O,Fluxo!$U:$U,"&gt;"&amp;EJ$5,Fluxo!$U:$U,"&lt;="&amp;EK$5,Fluxo!$D:$D,$D95,Fluxo!$E:$E,"&lt;&gt;"&amp;"PERMUTANTE"))</f>
        <v>0</v>
      </c>
      <c r="EL95" s="18">
        <f>IF(EL$5&gt;$G$4,0,SUMIFS(Fluxo!$O:$O,Fluxo!$U:$U,"&gt;"&amp;EK$5,Fluxo!$U:$U,"&lt;="&amp;EL$5,Fluxo!$D:$D,$D95,Fluxo!$E:$E,"&lt;&gt;"&amp;"PERMUTANTE"))</f>
        <v>0</v>
      </c>
      <c r="EM95" s="18">
        <f>IF(EM$5&gt;$G$4,0,SUMIFS(Fluxo!$O:$O,Fluxo!$U:$U,"&gt;"&amp;EL$5,Fluxo!$U:$U,"&lt;="&amp;EM$5,Fluxo!$D:$D,$D95,Fluxo!$E:$E,"&lt;&gt;"&amp;"PERMUTANTE"))</f>
        <v>0</v>
      </c>
      <c r="EN95" s="18">
        <f>IF(EN$5&gt;$G$4,0,SUMIFS(Fluxo!$O:$O,Fluxo!$U:$U,"&gt;"&amp;EM$5,Fluxo!$U:$U,"&lt;="&amp;EN$5,Fluxo!$D:$D,$D95,Fluxo!$E:$E,"&lt;&gt;"&amp;"PERMUTANTE"))</f>
        <v>0</v>
      </c>
      <c r="EO95" s="18">
        <f>IF(EO$5&gt;$G$4,0,SUMIFS(Fluxo!$O:$O,Fluxo!$U:$U,"&gt;"&amp;EN$5,Fluxo!$U:$U,"&lt;="&amp;EO$5,Fluxo!$D:$D,$D95,Fluxo!$E:$E,"&lt;&gt;"&amp;"PERMUTANTE"))</f>
        <v>0</v>
      </c>
      <c r="EP95" s="18">
        <f>IF(EP$5&gt;$G$4,0,SUMIFS(Fluxo!$O:$O,Fluxo!$U:$U,"&gt;"&amp;EO$5,Fluxo!$U:$U,"&lt;="&amp;EP$5,Fluxo!$D:$D,$D95,Fluxo!$E:$E,"&lt;&gt;"&amp;"PERMUTANTE"))</f>
        <v>0</v>
      </c>
      <c r="EQ95" s="18">
        <f>IF(EQ$5&gt;$G$4,0,SUMIFS(Fluxo!$O:$O,Fluxo!$U:$U,"&gt;"&amp;EP$5,Fluxo!$U:$U,"&lt;="&amp;EQ$5,Fluxo!$D:$D,$D95,Fluxo!$E:$E,"&lt;&gt;"&amp;"PERMUTANTE"))</f>
        <v>0</v>
      </c>
      <c r="ER95" s="18">
        <f>IF(ER$5&gt;$G$4,0,SUMIFS(Fluxo!$O:$O,Fluxo!$U:$U,"&gt;"&amp;EQ$5,Fluxo!$U:$U,"&lt;="&amp;ER$5,Fluxo!$D:$D,$D95,Fluxo!$E:$E,"&lt;&gt;"&amp;"PERMUTANTE"))</f>
        <v>0</v>
      </c>
      <c r="ES95" s="18">
        <f>IF(ES$5&gt;$G$4,0,SUMIFS(Fluxo!$O:$O,Fluxo!$U:$U,"&gt;"&amp;ER$5,Fluxo!$U:$U,"&lt;="&amp;ES$5,Fluxo!$D:$D,$D95,Fluxo!$E:$E,"&lt;&gt;"&amp;"PERMUTANTE"))</f>
        <v>0</v>
      </c>
      <c r="ET95" s="18">
        <f>IF(ET$5&gt;$G$4,0,SUMIFS(Fluxo!$O:$O,Fluxo!$U:$U,"&gt;"&amp;ES$5,Fluxo!$U:$U,"&lt;="&amp;ET$5,Fluxo!$D:$D,$D95,Fluxo!$E:$E,"&lt;&gt;"&amp;"PERMUTANTE"))</f>
        <v>0</v>
      </c>
      <c r="EU95" s="18">
        <f>IF(EU$5&gt;$G$4,0,SUMIFS(Fluxo!$O:$O,Fluxo!$U:$U,"&gt;"&amp;ET$5,Fluxo!$U:$U,"&lt;="&amp;EU$5,Fluxo!$D:$D,$D95,Fluxo!$E:$E,"&lt;&gt;"&amp;"PERMUTANTE"))</f>
        <v>0</v>
      </c>
      <c r="EV95" s="18">
        <f>IF(EV$5&gt;$G$4,0,SUMIFS(Fluxo!$O:$O,Fluxo!$U:$U,"&gt;"&amp;EU$5,Fluxo!$U:$U,"&lt;="&amp;EV$5,Fluxo!$D:$D,$D95,Fluxo!$E:$E,"&lt;&gt;"&amp;"PERMUTANTE"))</f>
        <v>0</v>
      </c>
      <c r="EW95" s="18">
        <f>IF(EW$5&gt;$G$4,0,SUMIFS(Fluxo!$O:$O,Fluxo!$U:$U,"&gt;"&amp;EV$5,Fluxo!$U:$U,"&lt;="&amp;EW$5,Fluxo!$D:$D,$D95,Fluxo!$E:$E,"&lt;&gt;"&amp;"PERMUTANTE"))</f>
        <v>0</v>
      </c>
      <c r="EX95" s="18">
        <f>IF(EX$5&gt;$G$4,0,SUMIFS(Fluxo!$O:$O,Fluxo!$U:$U,"&gt;"&amp;EW$5,Fluxo!$U:$U,"&lt;="&amp;EX$5,Fluxo!$D:$D,$D95,Fluxo!$E:$E,"&lt;&gt;"&amp;"PERMUTANTE"))</f>
        <v>0</v>
      </c>
      <c r="EY95" s="18">
        <f>IF(EY$5&gt;$G$4,0,SUMIFS(Fluxo!$O:$O,Fluxo!$U:$U,"&gt;"&amp;EX$5,Fluxo!$U:$U,"&lt;="&amp;EY$5,Fluxo!$D:$D,$D95,Fluxo!$E:$E,"&lt;&gt;"&amp;"PERMUTANTE"))</f>
        <v>0</v>
      </c>
      <c r="EZ95" s="18">
        <f>IF(EZ$5&gt;$G$4,0,SUMIFS(Fluxo!$O:$O,Fluxo!$U:$U,"&gt;"&amp;EY$5,Fluxo!$U:$U,"&lt;="&amp;EZ$5,Fluxo!$D:$D,$D95,Fluxo!$E:$E,"&lt;&gt;"&amp;"PERMUTANTE"))</f>
        <v>0</v>
      </c>
      <c r="FA95" s="18">
        <f>IF(FA$5&gt;$G$4,0,SUMIFS(Fluxo!$O:$O,Fluxo!$U:$U,"&gt;"&amp;EZ$5,Fluxo!$U:$U,"&lt;="&amp;FA$5,Fluxo!$D:$D,$D95,Fluxo!$E:$E,"&lt;&gt;"&amp;"PERMUTANTE"))</f>
        <v>0</v>
      </c>
      <c r="FB95" s="18">
        <f>IF(FB$5&gt;$G$4,0,SUMIFS(Fluxo!$O:$O,Fluxo!$U:$U,"&gt;"&amp;FA$5,Fluxo!$U:$U,"&lt;="&amp;FB$5,Fluxo!$D:$D,$D95,Fluxo!$E:$E,"&lt;&gt;"&amp;"PERMUTANTE"))</f>
        <v>0</v>
      </c>
      <c r="FC95" s="18">
        <f>IF(FC$5&gt;$G$4,0,SUMIFS(Fluxo!$O:$O,Fluxo!$U:$U,"&gt;"&amp;FB$5,Fluxo!$U:$U,"&lt;="&amp;FC$5,Fluxo!$D:$D,$D95,Fluxo!$E:$E,"&lt;&gt;"&amp;"PERMUTANTE"))</f>
        <v>0</v>
      </c>
      <c r="FD95" s="18">
        <f>IF(FD$5&gt;$G$4,0,SUMIFS(Fluxo!$O:$O,Fluxo!$U:$U,"&gt;"&amp;FC$5,Fluxo!$U:$U,"&lt;="&amp;FD$5,Fluxo!$D:$D,$D95,Fluxo!$E:$E,"&lt;&gt;"&amp;"PERMUTANTE"))</f>
        <v>0</v>
      </c>
      <c r="FE95" s="18">
        <f>IF(FE$5&gt;$G$4,0,SUMIFS(Fluxo!$O:$O,Fluxo!$U:$U,"&gt;"&amp;FD$5,Fluxo!$U:$U,"&lt;="&amp;FE$5,Fluxo!$D:$D,$D95,Fluxo!$E:$E,"&lt;&gt;"&amp;"PERMUTANTE"))</f>
        <v>0</v>
      </c>
      <c r="FF95" s="18">
        <f>IF(FF$5&gt;$G$4,0,SUMIFS(Fluxo!$O:$O,Fluxo!$U:$U,"&gt;"&amp;FE$5,Fluxo!$U:$U,"&lt;="&amp;FF$5,Fluxo!$D:$D,$D95,Fluxo!$E:$E,"&lt;&gt;"&amp;"PERMUTANTE"))</f>
        <v>0</v>
      </c>
      <c r="FG95" s="18">
        <f>IF(FG$5&gt;$G$4,0,SUMIFS(Fluxo!$O:$O,Fluxo!$U:$U,"&gt;"&amp;FF$5,Fluxo!$U:$U,"&lt;="&amp;FG$5,Fluxo!$D:$D,$D95,Fluxo!$E:$E,"&lt;&gt;"&amp;"PERMUTANTE"))</f>
        <v>0</v>
      </c>
      <c r="FH95" s="18">
        <f>IF(FH$5&gt;$G$4,0,SUMIFS(Fluxo!$O:$O,Fluxo!$U:$U,"&gt;"&amp;FG$5,Fluxo!$U:$U,"&lt;="&amp;FH$5,Fluxo!$D:$D,$D95,Fluxo!$E:$E,"&lt;&gt;"&amp;"PERMUTANTE"))</f>
        <v>0</v>
      </c>
      <c r="FI95" s="18">
        <f>IF(FI$5&gt;$G$4,0,SUMIFS(Fluxo!$O:$O,Fluxo!$U:$U,"&gt;"&amp;FH$5,Fluxo!$U:$U,"&lt;="&amp;FI$5,Fluxo!$D:$D,$D95,Fluxo!$E:$E,"&lt;&gt;"&amp;"PERMUTANTE"))</f>
        <v>0</v>
      </c>
      <c r="FJ95" s="18">
        <f>IF(FJ$5&gt;$G$4,0,SUMIFS(Fluxo!$O:$O,Fluxo!$U:$U,"&gt;"&amp;FI$5,Fluxo!$U:$U,"&lt;="&amp;FJ$5,Fluxo!$D:$D,$D95,Fluxo!$E:$E,"&lt;&gt;"&amp;"PERMUTANTE"))</f>
        <v>0</v>
      </c>
      <c r="FK95" s="18">
        <f>IF(FK$5&gt;$G$4,0,SUMIFS(Fluxo!$O:$O,Fluxo!$U:$U,"&gt;"&amp;FJ$5,Fluxo!$U:$U,"&lt;="&amp;FK$5,Fluxo!$D:$D,$D95,Fluxo!$E:$E,"&lt;&gt;"&amp;"PERMUTANTE"))</f>
        <v>0</v>
      </c>
      <c r="FL95" s="18">
        <f>IF(FL$5&gt;$G$4,0,SUMIFS(Fluxo!$O:$O,Fluxo!$U:$U,"&gt;"&amp;FK$5,Fluxo!$U:$U,"&lt;="&amp;FL$5,Fluxo!$D:$D,$D95,Fluxo!$E:$E,"&lt;&gt;"&amp;"PERMUTANTE"))</f>
        <v>0</v>
      </c>
      <c r="FM95" s="18">
        <f>IF(FM$5&gt;$G$4,0,SUMIFS(Fluxo!$O:$O,Fluxo!$U:$U,"&gt;"&amp;FL$5,Fluxo!$U:$U,"&lt;="&amp;FM$5,Fluxo!$D:$D,$D95,Fluxo!$E:$E,"&lt;&gt;"&amp;"PERMUTANTE"))</f>
        <v>0</v>
      </c>
      <c r="FN95" s="18">
        <f>IF(FN$5&gt;$G$4,0,SUMIFS(Fluxo!$O:$O,Fluxo!$U:$U,"&gt;"&amp;FM$5,Fluxo!$U:$U,"&lt;="&amp;FN$5,Fluxo!$D:$D,$D95,Fluxo!$E:$E,"&lt;&gt;"&amp;"PERMUTANTE"))</f>
        <v>0</v>
      </c>
      <c r="FO95" s="18">
        <f>IF(FO$5&gt;$G$4,0,SUMIFS(Fluxo!$O:$O,Fluxo!$U:$U,"&gt;"&amp;FN$5,Fluxo!$U:$U,"&lt;="&amp;FO$5,Fluxo!$D:$D,$D95,Fluxo!$E:$E,"&lt;&gt;"&amp;"PERMUTANTE"))</f>
        <v>0</v>
      </c>
      <c r="FP95" s="18">
        <f>IF(FP$5&gt;$G$4,0,SUMIFS(Fluxo!$O:$O,Fluxo!$U:$U,"&gt;"&amp;FO$5,Fluxo!$U:$U,"&lt;="&amp;FP$5,Fluxo!$D:$D,$D95,Fluxo!$E:$E,"&lt;&gt;"&amp;"PERMUTANTE"))</f>
        <v>0</v>
      </c>
      <c r="FQ95" s="18">
        <f>IF(FQ$5&gt;$G$4,0,SUMIFS(Fluxo!$O:$O,Fluxo!$U:$U,"&gt;"&amp;FP$5,Fluxo!$U:$U,"&lt;="&amp;FQ$5,Fluxo!$D:$D,$D95,Fluxo!$E:$E,"&lt;&gt;"&amp;"PERMUTANTE"))</f>
        <v>0</v>
      </c>
      <c r="FR95" s="18">
        <f>IF(FR$5&gt;$G$4,0,SUMIFS(Fluxo!$O:$O,Fluxo!$U:$U,"&gt;"&amp;FQ$5,Fluxo!$U:$U,"&lt;="&amp;FR$5,Fluxo!$D:$D,$D95,Fluxo!$E:$E,"&lt;&gt;"&amp;"PERMUTANTE"))</f>
        <v>0</v>
      </c>
      <c r="FS95" s="18">
        <f>IF(FS$5&gt;$G$4,0,SUMIFS(Fluxo!$O:$O,Fluxo!$U:$U,"&gt;"&amp;FR$5,Fluxo!$U:$U,"&lt;="&amp;FS$5,Fluxo!$D:$D,$D95,Fluxo!$E:$E,"&lt;&gt;"&amp;"PERMUTANTE"))</f>
        <v>0</v>
      </c>
      <c r="FT95" s="18">
        <f>IF(FT$5&gt;$G$4,0,SUMIFS(Fluxo!$O:$O,Fluxo!$U:$U,"&gt;"&amp;FS$5,Fluxo!$U:$U,"&lt;="&amp;FT$5,Fluxo!$D:$D,$D95,Fluxo!$E:$E,"&lt;&gt;"&amp;"PERMUTANTE"))</f>
        <v>0</v>
      </c>
      <c r="FU95" s="18">
        <f>IF(FU$5&gt;$G$4,0,SUMIFS(Fluxo!$O:$O,Fluxo!$U:$U,"&gt;"&amp;FT$5,Fluxo!$U:$U,"&lt;="&amp;FU$5,Fluxo!$D:$D,$D95,Fluxo!$E:$E,"&lt;&gt;"&amp;"PERMUTANTE"))</f>
        <v>0</v>
      </c>
      <c r="FV95" s="18">
        <f>IF(FV$5&gt;$G$4,0,SUMIFS(Fluxo!$O:$O,Fluxo!$U:$U,"&gt;"&amp;FU$5,Fluxo!$U:$U,"&lt;="&amp;FV$5,Fluxo!$D:$D,$D95,Fluxo!$E:$E,"&lt;&gt;"&amp;"PERMUTANTE"))</f>
        <v>0</v>
      </c>
      <c r="FW95" s="18">
        <f>IF(FW$5&gt;$G$4,0,SUMIFS(Fluxo!$O:$O,Fluxo!$U:$U,"&gt;"&amp;FV$5,Fluxo!$U:$U,"&lt;="&amp;FW$5,Fluxo!$D:$D,$D95,Fluxo!$E:$E,"&lt;&gt;"&amp;"PERMUTANTE"))</f>
        <v>0</v>
      </c>
      <c r="FX95" s="18">
        <f>IF(FX$5&gt;$G$4,0,SUMIFS(Fluxo!$O:$O,Fluxo!$U:$U,"&gt;"&amp;FW$5,Fluxo!$U:$U,"&lt;="&amp;FX$5,Fluxo!$D:$D,$D95,Fluxo!$E:$E,"&lt;&gt;"&amp;"PERMUTANTE"))</f>
        <v>0</v>
      </c>
      <c r="FY95" s="18">
        <f>IF(FY$5&gt;$G$4,0,SUMIFS(Fluxo!$O:$O,Fluxo!$U:$U,"&gt;"&amp;FX$5,Fluxo!$U:$U,"&lt;="&amp;FY$5,Fluxo!$D:$D,$D95,Fluxo!$E:$E,"&lt;&gt;"&amp;"PERMUTANTE"))</f>
        <v>0</v>
      </c>
      <c r="FZ95" s="18">
        <f>IF(FZ$5&gt;$G$4,0,SUMIFS(Fluxo!$O:$O,Fluxo!$U:$U,"&gt;"&amp;FY$5,Fluxo!$U:$U,"&lt;="&amp;FZ$5,Fluxo!$D:$D,$D95,Fluxo!$E:$E,"&lt;&gt;"&amp;"PERMUTANTE"))</f>
        <v>0</v>
      </c>
      <c r="GA95" s="18">
        <f>IF(GA$5&gt;$G$4,0,SUMIFS(Fluxo!$O:$O,Fluxo!$U:$U,"&gt;"&amp;FZ$5,Fluxo!$U:$U,"&lt;="&amp;GA$5,Fluxo!$D:$D,$D95,Fluxo!$E:$E,"&lt;&gt;"&amp;"PERMUTANTE"))</f>
        <v>0</v>
      </c>
      <c r="GB95" s="18">
        <f>IF(GB$5&gt;$G$4,0,SUMIFS(Fluxo!$O:$O,Fluxo!$U:$U,"&gt;"&amp;GA$5,Fluxo!$U:$U,"&lt;="&amp;GB$5,Fluxo!$D:$D,$D95,Fluxo!$E:$E,"&lt;&gt;"&amp;"PERMUTANTE"))</f>
        <v>0</v>
      </c>
      <c r="GC95" s="18">
        <f>IF(GC$5&gt;$G$4,0,SUMIFS(Fluxo!$O:$O,Fluxo!$U:$U,"&gt;"&amp;GB$5,Fluxo!$U:$U,"&lt;="&amp;GC$5,Fluxo!$D:$D,$D95,Fluxo!$E:$E,"&lt;&gt;"&amp;"PERMUTANTE"))</f>
        <v>0</v>
      </c>
      <c r="GD95" s="18">
        <f>IF(GD$5&gt;$G$4,0,SUMIFS(Fluxo!$O:$O,Fluxo!$U:$U,"&gt;"&amp;GC$5,Fluxo!$U:$U,"&lt;="&amp;GD$5,Fluxo!$D:$D,$D95,Fluxo!$E:$E,"&lt;&gt;"&amp;"PERMUTANTE"))</f>
        <v>0</v>
      </c>
      <c r="GE95" s="18">
        <f>IF(GE$5&gt;$G$4,0,SUMIFS(Fluxo!$O:$O,Fluxo!$U:$U,"&gt;"&amp;GD$5,Fluxo!$U:$U,"&lt;="&amp;GE$5,Fluxo!$D:$D,$D95,Fluxo!$E:$E,"&lt;&gt;"&amp;"PERMUTANTE"))</f>
        <v>0</v>
      </c>
      <c r="GF95" s="18">
        <f>IF(GF$5&gt;$G$4,0,SUMIFS(Fluxo!$O:$O,Fluxo!$U:$U,"&gt;"&amp;GE$5,Fluxo!$U:$U,"&lt;="&amp;GF$5,Fluxo!$D:$D,$D95,Fluxo!$E:$E,"&lt;&gt;"&amp;"PERMUTANTE"))</f>
        <v>0</v>
      </c>
      <c r="GG95" s="18">
        <f>IF(GG$5&gt;$G$4,0,SUMIFS(Fluxo!$O:$O,Fluxo!$U:$U,"&gt;"&amp;GF$5,Fluxo!$U:$U,"&lt;="&amp;GG$5,Fluxo!$D:$D,$D95,Fluxo!$E:$E,"&lt;&gt;"&amp;"PERMUTANTE"))</f>
        <v>0</v>
      </c>
      <c r="GH95" s="18">
        <f>IF(GH$5&gt;$G$4,0,SUMIFS(Fluxo!$O:$O,Fluxo!$U:$U,"&gt;"&amp;GG$5,Fluxo!$U:$U,"&lt;="&amp;GH$5,Fluxo!$D:$D,$D95,Fluxo!$E:$E,"&lt;&gt;"&amp;"PERMUTANTE"))</f>
        <v>0</v>
      </c>
      <c r="GI95" s="18">
        <f>IF(GI$5&gt;$G$4,0,SUMIFS(Fluxo!$O:$O,Fluxo!$U:$U,"&gt;"&amp;GH$5,Fluxo!$U:$U,"&lt;="&amp;GI$5,Fluxo!$D:$D,$D95,Fluxo!$E:$E,"&lt;&gt;"&amp;"PERMUTANTE"))</f>
        <v>0</v>
      </c>
      <c r="GJ95" s="18">
        <f>IF(GJ$5&gt;$G$4,0,SUMIFS(Fluxo!$O:$O,Fluxo!$U:$U,"&gt;"&amp;GI$5,Fluxo!$U:$U,"&lt;="&amp;GJ$5,Fluxo!$D:$D,$D95,Fluxo!$E:$E,"&lt;&gt;"&amp;"PERMUTANTE"))</f>
        <v>0</v>
      </c>
      <c r="GK95" s="18">
        <f>IF(GK$5&gt;$G$4,0,SUMIFS(Fluxo!$O:$O,Fluxo!$U:$U,"&gt;"&amp;GJ$5,Fluxo!$U:$U,"&lt;="&amp;GK$5,Fluxo!$D:$D,$D95,Fluxo!$E:$E,"&lt;&gt;"&amp;"PERMUTANTE"))</f>
        <v>0</v>
      </c>
      <c r="GL95" s="18">
        <f>IF(GL$5&gt;$G$4,0,SUMIFS(Fluxo!$O:$O,Fluxo!$U:$U,"&gt;"&amp;GK$5,Fluxo!$U:$U,"&lt;="&amp;GL$5,Fluxo!$D:$D,$D95,Fluxo!$E:$E,"&lt;&gt;"&amp;"PERMUTANTE"))</f>
        <v>0</v>
      </c>
      <c r="GM95" s="18">
        <f>IF(GM$5&gt;$G$4,0,SUMIFS(Fluxo!$O:$O,Fluxo!$U:$U,"&gt;"&amp;GL$5,Fluxo!$U:$U,"&lt;="&amp;GM$5,Fluxo!$D:$D,$D95,Fluxo!$E:$E,"&lt;&gt;"&amp;"PERMUTANTE"))</f>
        <v>0</v>
      </c>
      <c r="GN95" s="18">
        <f>IF(GN$5&gt;$G$4,0,SUMIFS(Fluxo!$O:$O,Fluxo!$U:$U,"&gt;"&amp;GM$5,Fluxo!$U:$U,"&lt;="&amp;GN$5,Fluxo!$D:$D,$D95,Fluxo!$E:$E,"&lt;&gt;"&amp;"PERMUTANTE"))</f>
        <v>0</v>
      </c>
      <c r="GO95" s="18">
        <f>IF(GO$5&gt;$G$4,0,SUMIFS(Fluxo!$O:$O,Fluxo!$U:$U,"&gt;"&amp;GN$5,Fluxo!$U:$U,"&lt;="&amp;GO$5,Fluxo!$D:$D,$D95,Fluxo!$E:$E,"&lt;&gt;"&amp;"PERMUTANTE"))</f>
        <v>0</v>
      </c>
      <c r="GP95" s="18">
        <f>IF(GP$5&gt;$G$4,0,SUMIFS(Fluxo!$O:$O,Fluxo!$U:$U,"&gt;"&amp;GO$5,Fluxo!$U:$U,"&lt;="&amp;GP$5,Fluxo!$D:$D,$D95,Fluxo!$E:$E,"&lt;&gt;"&amp;"PERMUTANTE"))</f>
        <v>0</v>
      </c>
      <c r="GQ95" s="18">
        <f>IF(GQ$5&gt;$G$4,0,SUMIFS(Fluxo!$O:$O,Fluxo!$U:$U,"&gt;"&amp;GP$5,Fluxo!$U:$U,"&lt;="&amp;GQ$5,Fluxo!$D:$D,$D95,Fluxo!$E:$E,"&lt;&gt;"&amp;"PERMUTANTE"))</f>
        <v>0</v>
      </c>
      <c r="GR95" s="18">
        <f>IF(GR$5&gt;$G$4,0,SUMIFS(Fluxo!$O:$O,Fluxo!$U:$U,"&gt;"&amp;GQ$5,Fluxo!$U:$U,"&lt;="&amp;GR$5,Fluxo!$D:$D,$D95,Fluxo!$E:$E,"&lt;&gt;"&amp;"PERMUTANTE"))</f>
        <v>0</v>
      </c>
      <c r="GS95" s="18">
        <f>IF(GS$5&gt;$G$4,0,SUMIFS(Fluxo!$O:$O,Fluxo!$U:$U,"&gt;"&amp;GR$5,Fluxo!$U:$U,"&lt;="&amp;GS$5,Fluxo!$D:$D,$D95,Fluxo!$E:$E,"&lt;&gt;"&amp;"PERMUTANTE"))</f>
        <v>0</v>
      </c>
      <c r="GT95" s="18">
        <f>IF(GT$5&gt;$G$4,0,SUMIFS(Fluxo!$O:$O,Fluxo!$U:$U,"&gt;"&amp;GS$5,Fluxo!$U:$U,"&lt;="&amp;GT$5,Fluxo!$D:$D,$D95,Fluxo!$E:$E,"&lt;&gt;"&amp;"PERMUTANTE"))</f>
        <v>0</v>
      </c>
      <c r="GU95" s="18">
        <f>IF(GU$5&gt;$G$4,0,SUMIFS(Fluxo!$O:$O,Fluxo!$U:$U,"&gt;"&amp;GT$5,Fluxo!$U:$U,"&lt;="&amp;GU$5,Fluxo!$D:$D,$D95,Fluxo!$E:$E,"&lt;&gt;"&amp;"PERMUTANTE"))</f>
        <v>0</v>
      </c>
      <c r="GV95" s="18">
        <f>IF(GV$5&gt;$G$4,0,SUMIFS(Fluxo!$O:$O,Fluxo!$U:$U,"&gt;"&amp;GU$5,Fluxo!$U:$U,"&lt;="&amp;GV$5,Fluxo!$D:$D,$D95,Fluxo!$E:$E,"&lt;&gt;"&amp;"PERMUTANTE"))</f>
        <v>0</v>
      </c>
      <c r="GW95" s="18">
        <f>IF(GW$5&gt;$G$4,0,SUMIFS(Fluxo!$O:$O,Fluxo!$U:$U,"&gt;"&amp;GV$5,Fluxo!$U:$U,"&lt;="&amp;GW$5,Fluxo!$D:$D,$D95,Fluxo!$E:$E,"&lt;&gt;"&amp;"PERMUTANTE"))</f>
        <v>0</v>
      </c>
      <c r="GX95" s="18">
        <f>IF(GX$5&gt;$G$4,0,SUMIFS(Fluxo!$O:$O,Fluxo!$U:$U,"&gt;"&amp;GW$5,Fluxo!$U:$U,"&lt;="&amp;GX$5,Fluxo!$D:$D,$D95,Fluxo!$E:$E,"&lt;&gt;"&amp;"PERMUTANTE"))</f>
        <v>0</v>
      </c>
      <c r="GY95" s="18">
        <f>IF(GY$5&gt;$G$4,0,SUMIFS(Fluxo!$O:$O,Fluxo!$U:$U,"&gt;"&amp;GX$5,Fluxo!$U:$U,"&lt;="&amp;GY$5,Fluxo!$D:$D,$D95,Fluxo!$E:$E,"&lt;&gt;"&amp;"PERMUTANTE"))</f>
        <v>0</v>
      </c>
      <c r="GZ95" s="18">
        <f>IF(GZ$5&gt;$G$4,0,SUMIFS(Fluxo!$O:$O,Fluxo!$U:$U,"&gt;"&amp;GY$5,Fluxo!$U:$U,"&lt;="&amp;GZ$5,Fluxo!$D:$D,$D95,Fluxo!$E:$E,"&lt;&gt;"&amp;"PERMUTANTE"))</f>
        <v>0</v>
      </c>
      <c r="HA95" s="18">
        <f>IF(HA$5&gt;$G$4,0,SUMIFS(Fluxo!$O:$O,Fluxo!$U:$U,"&gt;"&amp;GZ$5,Fluxo!$U:$U,"&lt;="&amp;HA$5,Fluxo!$D:$D,$D95,Fluxo!$E:$E,"&lt;&gt;"&amp;"PERMUTANTE"))</f>
        <v>0</v>
      </c>
      <c r="HB95" s="18">
        <f>IF(HB$5&gt;$G$4,0,SUMIFS(Fluxo!$O:$O,Fluxo!$U:$U,"&gt;"&amp;HA$5,Fluxo!$U:$U,"&lt;="&amp;HB$5,Fluxo!$D:$D,$D95,Fluxo!$E:$E,"&lt;&gt;"&amp;"PERMUTANTE"))</f>
        <v>0</v>
      </c>
      <c r="HC95" s="18">
        <f>IF(HC$5&gt;$G$4,0,SUMIFS(Fluxo!$O:$O,Fluxo!$U:$U,"&gt;"&amp;HB$5,Fluxo!$U:$U,"&lt;="&amp;HC$5,Fluxo!$D:$D,$D95,Fluxo!$E:$E,"&lt;&gt;"&amp;"PERMUTANTE"))</f>
        <v>0</v>
      </c>
      <c r="HD95" s="18">
        <f>IF(HD$5&gt;$G$4,0,SUMIFS(Fluxo!$O:$O,Fluxo!$U:$U,"&gt;"&amp;HC$5,Fluxo!$U:$U,"&lt;="&amp;HD$5,Fluxo!$D:$D,$D95,Fluxo!$E:$E,"&lt;&gt;"&amp;"PERMUTANTE"))</f>
        <v>0</v>
      </c>
      <c r="HE95" s="18">
        <f>IF(HE$5&gt;$G$4,0,SUMIFS(Fluxo!$O:$O,Fluxo!$U:$U,"&gt;"&amp;HD$5,Fluxo!$U:$U,"&lt;="&amp;HE$5,Fluxo!$D:$D,$D95,Fluxo!$E:$E,"&lt;&gt;"&amp;"PERMUTANTE"))</f>
        <v>0</v>
      </c>
      <c r="HF95" s="18">
        <f>IF(HF$5&gt;$G$4,0,SUMIFS(Fluxo!$O:$O,Fluxo!$U:$U,"&gt;"&amp;HE$5,Fluxo!$U:$U,"&lt;="&amp;HF$5,Fluxo!$D:$D,$D95,Fluxo!$E:$E,"&lt;&gt;"&amp;"PERMUTANTE"))</f>
        <v>0</v>
      </c>
    </row>
    <row r="96" spans="1:214">
      <c r="A96" s="20">
        <f t="shared" si="11"/>
        <v>86</v>
      </c>
      <c r="B96" s="140" t="str">
        <f>'Check Carteira'!C88</f>
        <v>E.1016.99.01.0211</v>
      </c>
      <c r="C96" s="141">
        <v>1</v>
      </c>
      <c r="D96" s="129" t="str">
        <f>'Check Carteira'!F88</f>
        <v>A-0211</v>
      </c>
      <c r="E96" s="21" t="str">
        <f>IFERROR(INDEX(Contratos!L:L,MATCH(D96,Contratos!R:R,0)),"")</f>
        <v/>
      </c>
      <c r="F96" s="139" t="str">
        <f>IFERROR(INDEX(Contratos!G:G,MATCH(D96,Contratos!R:R,0)),"")</f>
        <v/>
      </c>
      <c r="H96" s="83">
        <f t="shared" si="10"/>
        <v>0</v>
      </c>
      <c r="J96" s="18">
        <f>IF(J$5&gt;$G$4,0,SUMIFS(Fluxo!$O:$O,Fluxo!$U:$U,"&gt;"&amp;I$5,Fluxo!$U:$U,"&lt;="&amp;J$5,Fluxo!$D:$D,$D96))</f>
        <v>0</v>
      </c>
      <c r="K96" s="18">
        <f>IF(K$5&gt;$G$4,0,SUMIFS(Fluxo!$O:$O,Fluxo!$U:$U,"&gt;"&amp;J$5,Fluxo!$U:$U,"&lt;="&amp;K$5,Fluxo!$D:$D,$D96))</f>
        <v>0</v>
      </c>
      <c r="L96" s="18">
        <f>IF(L$5&gt;$G$4,0,SUMIFS(Fluxo!$O:$O,Fluxo!$U:$U,"&gt;"&amp;K$5,Fluxo!$U:$U,"&lt;="&amp;L$5,Fluxo!$D:$D,$D96))</f>
        <v>0</v>
      </c>
      <c r="M96" s="18">
        <f>IF(M$5&gt;$G$4,0,SUMIFS(Fluxo!$O:$O,Fluxo!$U:$U,"&gt;"&amp;L$5,Fluxo!$U:$U,"&lt;="&amp;M$5,Fluxo!$D:$D,$D96))</f>
        <v>0</v>
      </c>
      <c r="N96" s="18">
        <f>IF(N$5&gt;$G$4,0,SUMIFS(Fluxo!$O:$O,Fluxo!$U:$U,"&gt;"&amp;M$5,Fluxo!$U:$U,"&lt;="&amp;N$5,Fluxo!$D:$D,$D96))</f>
        <v>0</v>
      </c>
      <c r="O96" s="18">
        <f>IF(O$5&gt;$G$4,0,SUMIFS(Fluxo!$O:$O,Fluxo!$U:$U,"&gt;"&amp;N$5,Fluxo!$U:$U,"&lt;="&amp;O$5,Fluxo!$D:$D,$D96))</f>
        <v>0</v>
      </c>
      <c r="P96" s="18">
        <f>IF(P$5&gt;$G$4,0,SUMIFS(Fluxo!$O:$O,Fluxo!$U:$U,"&gt;"&amp;O$5,Fluxo!$U:$U,"&lt;="&amp;P$5,Fluxo!$D:$D,$D96))</f>
        <v>0</v>
      </c>
      <c r="Q96" s="18">
        <f>IF(Q$5&gt;$G$4,0,SUMIFS(Fluxo!$O:$O,Fluxo!$U:$U,"&gt;"&amp;P$5,Fluxo!$U:$U,"&lt;="&amp;Q$5,Fluxo!$D:$D,$D96))</f>
        <v>0</v>
      </c>
      <c r="R96" s="18">
        <f>IF(R$5&gt;$G$4,0,SUMIFS(Fluxo!$O:$O,Fluxo!$U:$U,"&gt;"&amp;Q$5,Fluxo!$U:$U,"&lt;="&amp;R$5,Fluxo!$D:$D,$D96))</f>
        <v>0</v>
      </c>
      <c r="S96" s="18">
        <f>IF(S$5&gt;$G$4,0,SUMIFS(Fluxo!$O:$O,Fluxo!$U:$U,"&gt;"&amp;R$5,Fluxo!$U:$U,"&lt;="&amp;S$5,Fluxo!$D:$D,$D96,Fluxo!$E:$E,"&lt;&gt;"&amp;"PERMUTANTE"))</f>
        <v>0</v>
      </c>
      <c r="T96" s="18">
        <f>IF(T$5&gt;$G$4,0,SUMIFS(Fluxo!$O:$O,Fluxo!$U:$U,"&gt;"&amp;S$5,Fluxo!$U:$U,"&lt;="&amp;T$5,Fluxo!$D:$D,$D96,Fluxo!$E:$E,"&lt;&gt;"&amp;"PERMUTANTE"))</f>
        <v>0</v>
      </c>
      <c r="U96" s="18">
        <f>IF(U$5&gt;$G$4,0,SUMIFS(Fluxo!$O:$O,Fluxo!$U:$U,"&gt;"&amp;T$5,Fluxo!$U:$U,"&lt;="&amp;U$5,Fluxo!$D:$D,$D96,Fluxo!$E:$E,"&lt;&gt;"&amp;"PERMUTANTE"))</f>
        <v>0</v>
      </c>
      <c r="V96" s="18">
        <f>IF(V$5&gt;$G$4,0,SUMIFS(Fluxo!$O:$O,Fluxo!$U:$U,"&gt;"&amp;U$5,Fluxo!$U:$U,"&lt;="&amp;V$5,Fluxo!$D:$D,$D96,Fluxo!$E:$E,"&lt;&gt;"&amp;"PERMUTANTE"))</f>
        <v>0</v>
      </c>
      <c r="W96" s="18">
        <f>IF(W$5&gt;$G$4,0,SUMIFS(Fluxo!$O:$O,Fluxo!$U:$U,"&gt;"&amp;V$5,Fluxo!$U:$U,"&lt;="&amp;W$5,Fluxo!$D:$D,$D96,Fluxo!$E:$E,"&lt;&gt;"&amp;"PERMUTANTE"))</f>
        <v>0</v>
      </c>
      <c r="X96" s="18">
        <f>IF(X$5&gt;$G$4,0,SUMIFS(Fluxo!$O:$O,Fluxo!$U:$U,"&gt;"&amp;W$5,Fluxo!$U:$U,"&lt;="&amp;X$5,Fluxo!$D:$D,$D96,Fluxo!$E:$E,"&lt;&gt;"&amp;"PERMUTANTE"))</f>
        <v>0</v>
      </c>
      <c r="Y96" s="18">
        <f>IF(Y$5&gt;$G$4,0,SUMIFS(Fluxo!$O:$O,Fluxo!$U:$U,"&gt;"&amp;X$5,Fluxo!$U:$U,"&lt;="&amp;Y$5,Fluxo!$D:$D,$D96,Fluxo!$E:$E,"&lt;&gt;"&amp;"PERMUTANTE"))</f>
        <v>0</v>
      </c>
      <c r="Z96" s="18">
        <f>IF(Z$5&gt;$G$4,0,SUMIFS(Fluxo!$O:$O,Fluxo!$U:$U,"&gt;"&amp;Y$5,Fluxo!$U:$U,"&lt;="&amp;Z$5,Fluxo!$D:$D,$D96,Fluxo!$E:$E,"&lt;&gt;"&amp;"PERMUTANTE"))</f>
        <v>0</v>
      </c>
      <c r="AA96" s="18">
        <f>IF(AA$5&gt;$G$4,0,SUMIFS(Fluxo!$O:$O,Fluxo!$U:$U,"&gt;"&amp;Z$5,Fluxo!$U:$U,"&lt;="&amp;AA$5,Fluxo!$D:$D,$D96,Fluxo!$E:$E,"&lt;&gt;"&amp;"PERMUTANTE"))</f>
        <v>0</v>
      </c>
      <c r="AB96" s="18">
        <f>IF(AB$5&gt;$G$4,0,SUMIFS(Fluxo!$O:$O,Fluxo!$U:$U,"&gt;"&amp;AA$5,Fluxo!$U:$U,"&lt;="&amp;AB$5,Fluxo!$D:$D,$D96,Fluxo!$E:$E,"&lt;&gt;"&amp;"PERMUTANTE"))</f>
        <v>0</v>
      </c>
      <c r="AC96" s="18">
        <f>IF(AC$5&gt;$G$4,0,SUMIFS(Fluxo!$O:$O,Fluxo!$U:$U,"&gt;"&amp;AB$5,Fluxo!$U:$U,"&lt;="&amp;AC$5,Fluxo!$D:$D,$D96,Fluxo!$E:$E,"&lt;&gt;"&amp;"PERMUTANTE"))</f>
        <v>0</v>
      </c>
      <c r="AD96" s="18">
        <f>IF(AD$5&gt;$G$4,0,SUMIFS(Fluxo!$O:$O,Fluxo!$U:$U,"&gt;"&amp;AC$5,Fluxo!$U:$U,"&lt;="&amp;AD$5,Fluxo!$D:$D,$D96,Fluxo!$E:$E,"&lt;&gt;"&amp;"PERMUTANTE"))</f>
        <v>0</v>
      </c>
      <c r="AE96" s="18">
        <f>IF(AE$5&gt;$G$4,0,SUMIFS(Fluxo!$O:$O,Fluxo!$U:$U,"&gt;"&amp;AD$5,Fluxo!$U:$U,"&lt;="&amp;AE$5,Fluxo!$D:$D,$D96,Fluxo!$E:$E,"&lt;&gt;"&amp;"PERMUTANTE"))</f>
        <v>0</v>
      </c>
      <c r="AF96" s="18">
        <f>IF(AF$5&gt;$G$4,0,SUMIFS(Fluxo!$O:$O,Fluxo!$U:$U,"&gt;"&amp;AE$5,Fluxo!$U:$U,"&lt;="&amp;AF$5,Fluxo!$D:$D,$D96,Fluxo!$E:$E,"&lt;&gt;"&amp;"PERMUTANTE"))</f>
        <v>0</v>
      </c>
      <c r="AG96" s="18">
        <f>IF(AG$5&gt;$G$4,0,SUMIFS(Fluxo!$O:$O,Fluxo!$U:$U,"&gt;"&amp;AF$5,Fluxo!$U:$U,"&lt;="&amp;AG$5,Fluxo!$D:$D,$D96,Fluxo!$E:$E,"&lt;&gt;"&amp;"PERMUTANTE"))</f>
        <v>0</v>
      </c>
      <c r="AH96" s="18">
        <f>IF(AH$5&gt;$G$4,0,SUMIFS(Fluxo!$O:$O,Fluxo!$U:$U,"&gt;"&amp;AG$5,Fluxo!$U:$U,"&lt;="&amp;AH$5,Fluxo!$D:$D,$D96,Fluxo!$E:$E,"&lt;&gt;"&amp;"PERMUTANTE"))</f>
        <v>0</v>
      </c>
      <c r="AI96" s="18">
        <f>IF(AI$5&gt;$G$4,0,SUMIFS(Fluxo!$O:$O,Fluxo!$U:$U,"&gt;"&amp;AH$5,Fluxo!$U:$U,"&lt;="&amp;AI$5,Fluxo!$D:$D,$D96,Fluxo!$E:$E,"&lt;&gt;"&amp;"PERMUTANTE"))</f>
        <v>0</v>
      </c>
      <c r="AJ96" s="18">
        <f>IF(AJ$5&gt;$G$4,0,SUMIFS(Fluxo!$O:$O,Fluxo!$U:$U,"&gt;"&amp;AI$5,Fluxo!$U:$U,"&lt;="&amp;AJ$5,Fluxo!$D:$D,$D96,Fluxo!$E:$E,"&lt;&gt;"&amp;"PERMUTANTE"))</f>
        <v>0</v>
      </c>
      <c r="AK96" s="18">
        <f>IF(AK$5&gt;$G$4,0,SUMIFS(Fluxo!$O:$O,Fluxo!$U:$U,"&gt;"&amp;AJ$5,Fluxo!$U:$U,"&lt;="&amp;AK$5,Fluxo!$D:$D,$D96,Fluxo!$E:$E,"&lt;&gt;"&amp;"PERMUTANTE"))</f>
        <v>0</v>
      </c>
      <c r="AL96" s="18">
        <f>IF(AL$5&gt;$G$4,0,SUMIFS(Fluxo!$O:$O,Fluxo!$U:$U,"&gt;"&amp;AK$5,Fluxo!$U:$U,"&lt;="&amp;AL$5,Fluxo!$D:$D,$D96,Fluxo!$E:$E,"&lt;&gt;"&amp;"PERMUTANTE"))</f>
        <v>0</v>
      </c>
      <c r="AM96" s="18">
        <f>IF(AM$5&gt;$G$4,0,SUMIFS(Fluxo!$O:$O,Fluxo!$U:$U,"&gt;"&amp;AL$5,Fluxo!$U:$U,"&lt;="&amp;AM$5,Fluxo!$D:$D,$D96,Fluxo!$E:$E,"&lt;&gt;"&amp;"PERMUTANTE"))</f>
        <v>0</v>
      </c>
      <c r="AN96" s="18">
        <f>IF(AN$5&gt;$G$4,0,SUMIFS(Fluxo!$O:$O,Fluxo!$U:$U,"&gt;"&amp;AM$5,Fluxo!$U:$U,"&lt;="&amp;AN$5,Fluxo!$D:$D,$D96,Fluxo!$E:$E,"&lt;&gt;"&amp;"PERMUTANTE"))</f>
        <v>0</v>
      </c>
      <c r="AO96" s="18">
        <f>IF(AO$5&gt;$G$4,0,SUMIFS(Fluxo!$O:$O,Fluxo!$U:$U,"&gt;"&amp;AN$5,Fluxo!$U:$U,"&lt;="&amp;AO$5,Fluxo!$D:$D,$D96,Fluxo!$E:$E,"&lt;&gt;"&amp;"PERMUTANTE"))</f>
        <v>0</v>
      </c>
      <c r="AP96" s="18">
        <f>IF(AP$5&gt;$G$4,0,SUMIFS(Fluxo!$O:$O,Fluxo!$U:$U,"&gt;"&amp;AO$5,Fluxo!$U:$U,"&lt;="&amp;AP$5,Fluxo!$D:$D,$D96,Fluxo!$E:$E,"&lt;&gt;"&amp;"PERMUTANTE"))</f>
        <v>0</v>
      </c>
      <c r="AQ96" s="18">
        <f>IF(AQ$5&gt;$G$4,0,SUMIFS(Fluxo!$O:$O,Fluxo!$U:$U,"&gt;"&amp;AP$5,Fluxo!$U:$U,"&lt;="&amp;AQ$5,Fluxo!$D:$D,$D96,Fluxo!$E:$E,"&lt;&gt;"&amp;"PERMUTANTE"))</f>
        <v>0</v>
      </c>
      <c r="AR96" s="18">
        <f>IF(AR$5&gt;$G$4,0,SUMIFS(Fluxo!$O:$O,Fluxo!$U:$U,"&gt;"&amp;AQ$5,Fluxo!$U:$U,"&lt;="&amp;AR$5,Fluxo!$D:$D,$D96,Fluxo!$E:$E,"&lt;&gt;"&amp;"PERMUTANTE"))</f>
        <v>0</v>
      </c>
      <c r="AS96" s="18">
        <f>IF(AS$5&gt;$G$4,0,SUMIFS(Fluxo!$O:$O,Fluxo!$U:$U,"&gt;"&amp;AR$5,Fluxo!$U:$U,"&lt;="&amp;AS$5,Fluxo!$D:$D,$D96,Fluxo!$E:$E,"&lt;&gt;"&amp;"PERMUTANTE"))</f>
        <v>0</v>
      </c>
      <c r="AT96" s="18">
        <f>IF(AT$5&gt;$G$4,0,SUMIFS(Fluxo!$O:$O,Fluxo!$U:$U,"&gt;"&amp;AS$5,Fluxo!$U:$U,"&lt;="&amp;AT$5,Fluxo!$D:$D,$D96,Fluxo!$E:$E,"&lt;&gt;"&amp;"PERMUTANTE"))</f>
        <v>0</v>
      </c>
      <c r="AU96" s="18">
        <f>IF(AU$5&gt;$G$4,0,SUMIFS(Fluxo!$O:$O,Fluxo!$U:$U,"&gt;"&amp;AT$5,Fluxo!$U:$U,"&lt;="&amp;AU$5,Fluxo!$D:$D,$D96,Fluxo!$E:$E,"&lt;&gt;"&amp;"PERMUTANTE"))</f>
        <v>0</v>
      </c>
      <c r="AV96" s="18">
        <f>IF(AV$5&gt;$G$4,0,SUMIFS(Fluxo!$O:$O,Fluxo!$U:$U,"&gt;"&amp;AU$5,Fluxo!$U:$U,"&lt;="&amp;AV$5,Fluxo!$D:$D,$D96,Fluxo!$E:$E,"&lt;&gt;"&amp;"PERMUTANTE"))</f>
        <v>0</v>
      </c>
      <c r="AW96" s="18">
        <f>IF(AW$5&gt;$G$4,0,SUMIFS(Fluxo!$O:$O,Fluxo!$U:$U,"&gt;"&amp;AV$5,Fluxo!$U:$U,"&lt;="&amp;AW$5,Fluxo!$D:$D,$D96,Fluxo!$E:$E,"&lt;&gt;"&amp;"PERMUTANTE"))</f>
        <v>0</v>
      </c>
      <c r="AX96" s="18">
        <f>IF(AX$5&gt;$G$4,0,SUMIFS(Fluxo!$O:$O,Fluxo!$U:$U,"&gt;"&amp;AW$5,Fluxo!$U:$U,"&lt;="&amp;AX$5,Fluxo!$D:$D,$D96,Fluxo!$E:$E,"&lt;&gt;"&amp;"PERMUTANTE"))</f>
        <v>0</v>
      </c>
      <c r="AY96" s="18">
        <f>IF(AY$5&gt;$G$4,0,SUMIFS(Fluxo!$O:$O,Fluxo!$U:$U,"&gt;"&amp;AX$5,Fluxo!$U:$U,"&lt;="&amp;AY$5,Fluxo!$D:$D,$D96,Fluxo!$E:$E,"&lt;&gt;"&amp;"PERMUTANTE"))</f>
        <v>0</v>
      </c>
      <c r="AZ96" s="18">
        <f>IF(AZ$5&gt;$G$4,0,SUMIFS(Fluxo!$O:$O,Fluxo!$U:$U,"&gt;"&amp;AY$5,Fluxo!$U:$U,"&lt;="&amp;AZ$5,Fluxo!$D:$D,$D96,Fluxo!$E:$E,"&lt;&gt;"&amp;"PERMUTANTE"))</f>
        <v>0</v>
      </c>
      <c r="BA96" s="18">
        <f>IF(BA$5&gt;$G$4,0,SUMIFS(Fluxo!$O:$O,Fluxo!$U:$U,"&gt;"&amp;AZ$5,Fluxo!$U:$U,"&lt;="&amp;BA$5,Fluxo!$D:$D,$D96,Fluxo!$E:$E,"&lt;&gt;"&amp;"PERMUTANTE"))</f>
        <v>0</v>
      </c>
      <c r="BB96" s="18">
        <f>IF(BB$5&gt;$G$4,0,SUMIFS(Fluxo!$O:$O,Fluxo!$U:$U,"&gt;"&amp;BA$5,Fluxo!$U:$U,"&lt;="&amp;BB$5,Fluxo!$D:$D,$D96,Fluxo!$E:$E,"&lt;&gt;"&amp;"PERMUTANTE"))</f>
        <v>0</v>
      </c>
      <c r="BC96" s="18">
        <f>IF(BC$5&gt;$G$4,0,SUMIFS(Fluxo!$O:$O,Fluxo!$U:$U,"&gt;"&amp;BB$5,Fluxo!$U:$U,"&lt;="&amp;BC$5,Fluxo!$D:$D,$D96,Fluxo!$E:$E,"&lt;&gt;"&amp;"PERMUTANTE"))</f>
        <v>0</v>
      </c>
      <c r="BD96" s="18">
        <f>IF(BD$5&gt;$G$4,0,SUMIFS(Fluxo!$O:$O,Fluxo!$U:$U,"&gt;"&amp;BC$5,Fluxo!$U:$U,"&lt;="&amp;BD$5,Fluxo!$D:$D,$D96,Fluxo!$E:$E,"&lt;&gt;"&amp;"PERMUTANTE"))</f>
        <v>0</v>
      </c>
      <c r="BE96" s="18">
        <f>IF(BE$5&gt;$G$4,0,SUMIFS(Fluxo!$O:$O,Fluxo!$U:$U,"&gt;"&amp;BD$5,Fluxo!$U:$U,"&lt;="&amp;BE$5,Fluxo!$D:$D,$D96,Fluxo!$E:$E,"&lt;&gt;"&amp;"PERMUTANTE"))</f>
        <v>0</v>
      </c>
      <c r="BF96" s="18">
        <f>IF(BF$5&gt;$G$4,0,SUMIFS(Fluxo!$O:$O,Fluxo!$U:$U,"&gt;"&amp;BE$5,Fluxo!$U:$U,"&lt;="&amp;BF$5,Fluxo!$D:$D,$D96,Fluxo!$E:$E,"&lt;&gt;"&amp;"PERMUTANTE"))</f>
        <v>0</v>
      </c>
      <c r="BG96" s="18">
        <f>IF(BG$5&gt;$G$4,0,SUMIFS(Fluxo!$O:$O,Fluxo!$U:$U,"&gt;"&amp;BF$5,Fluxo!$U:$U,"&lt;="&amp;BG$5,Fluxo!$D:$D,$D96,Fluxo!$E:$E,"&lt;&gt;"&amp;"PERMUTANTE"))</f>
        <v>0</v>
      </c>
      <c r="BH96" s="18">
        <f>IF(BH$5&gt;$G$4,0,SUMIFS(Fluxo!$O:$O,Fluxo!$U:$U,"&gt;"&amp;BG$5,Fluxo!$U:$U,"&lt;="&amp;BH$5,Fluxo!$D:$D,$D96,Fluxo!$E:$E,"&lt;&gt;"&amp;"PERMUTANTE"))</f>
        <v>0</v>
      </c>
      <c r="BI96" s="18">
        <f>IF(BI$5&gt;$G$4,0,SUMIFS(Fluxo!$O:$O,Fluxo!$U:$U,"&gt;"&amp;BH$5,Fluxo!$U:$U,"&lt;="&amp;BI$5,Fluxo!$D:$D,$D96,Fluxo!$E:$E,"&lt;&gt;"&amp;"PERMUTANTE"))</f>
        <v>0</v>
      </c>
      <c r="BJ96" s="18">
        <f>IF(BJ$5&gt;$G$4,0,SUMIFS(Fluxo!$O:$O,Fluxo!$U:$U,"&gt;"&amp;BI$5,Fluxo!$U:$U,"&lt;="&amp;BJ$5,Fluxo!$D:$D,$D96,Fluxo!$E:$E,"&lt;&gt;"&amp;"PERMUTANTE"))</f>
        <v>0</v>
      </c>
      <c r="BK96" s="18">
        <f>IF(BK$5&gt;$G$4,0,SUMIFS(Fluxo!$O:$O,Fluxo!$U:$U,"&gt;"&amp;BJ$5,Fluxo!$U:$U,"&lt;="&amp;BK$5,Fluxo!$D:$D,$D96,Fluxo!$E:$E,"&lt;&gt;"&amp;"PERMUTANTE"))</f>
        <v>0</v>
      </c>
      <c r="BL96" s="18">
        <f>IF(BL$5&gt;$G$4,0,SUMIFS(Fluxo!$O:$O,Fluxo!$U:$U,"&gt;"&amp;BK$5,Fluxo!$U:$U,"&lt;="&amp;BL$5,Fluxo!$D:$D,$D96,Fluxo!$E:$E,"&lt;&gt;"&amp;"PERMUTANTE"))</f>
        <v>0</v>
      </c>
      <c r="BM96" s="18">
        <f>IF(BM$5&gt;$G$4,0,SUMIFS(Fluxo!$O:$O,Fluxo!$U:$U,"&gt;"&amp;BL$5,Fluxo!$U:$U,"&lt;="&amp;BM$5,Fluxo!$D:$D,$D96,Fluxo!$E:$E,"&lt;&gt;"&amp;"PERMUTANTE"))</f>
        <v>0</v>
      </c>
      <c r="BN96" s="18">
        <f>IF(BN$5&gt;$G$4,0,SUMIFS(Fluxo!$O:$O,Fluxo!$U:$U,"&gt;"&amp;BM$5,Fluxo!$U:$U,"&lt;="&amp;BN$5,Fluxo!$D:$D,$D96,Fluxo!$E:$E,"&lt;&gt;"&amp;"PERMUTANTE"))</f>
        <v>0</v>
      </c>
      <c r="BO96" s="18">
        <f>IF(BO$5&gt;$G$4,0,SUMIFS(Fluxo!$O:$O,Fluxo!$U:$U,"&gt;"&amp;BN$5,Fluxo!$U:$U,"&lt;="&amp;BO$5,Fluxo!$D:$D,$D96,Fluxo!$E:$E,"&lt;&gt;"&amp;"PERMUTANTE"))</f>
        <v>0</v>
      </c>
      <c r="BP96" s="18">
        <f>IF(BP$5&gt;$G$4,0,SUMIFS(Fluxo!$O:$O,Fluxo!$U:$U,"&gt;"&amp;BO$5,Fluxo!$U:$U,"&lt;="&amp;BP$5,Fluxo!$D:$D,$D96,Fluxo!$E:$E,"&lt;&gt;"&amp;"PERMUTANTE"))</f>
        <v>0</v>
      </c>
      <c r="BQ96" s="18">
        <f>IF(BQ$5&gt;$G$4,0,SUMIFS(Fluxo!$O:$O,Fluxo!$U:$U,"&gt;"&amp;BP$5,Fluxo!$U:$U,"&lt;="&amp;BQ$5,Fluxo!$D:$D,$D96,Fluxo!$E:$E,"&lt;&gt;"&amp;"PERMUTANTE"))</f>
        <v>0</v>
      </c>
      <c r="BR96" s="18">
        <f>IF(BR$5&gt;$G$4,0,SUMIFS(Fluxo!$O:$O,Fluxo!$U:$U,"&gt;"&amp;BQ$5,Fluxo!$U:$U,"&lt;="&amp;BR$5,Fluxo!$D:$D,$D96,Fluxo!$E:$E,"&lt;&gt;"&amp;"PERMUTANTE"))</f>
        <v>0</v>
      </c>
      <c r="BS96" s="18">
        <f>IF(BS$5&gt;$G$4,0,SUMIFS(Fluxo!$O:$O,Fluxo!$U:$U,"&gt;"&amp;BR$5,Fluxo!$U:$U,"&lt;="&amp;BS$5,Fluxo!$D:$D,$D96,Fluxo!$E:$E,"&lt;&gt;"&amp;"PERMUTANTE"))</f>
        <v>0</v>
      </c>
      <c r="BT96" s="18">
        <f>IF(BT$5&gt;$G$4,0,SUMIFS(Fluxo!$O:$O,Fluxo!$U:$U,"&gt;"&amp;BS$5,Fluxo!$U:$U,"&lt;="&amp;BT$5,Fluxo!$D:$D,$D96,Fluxo!$E:$E,"&lt;&gt;"&amp;"PERMUTANTE"))</f>
        <v>0</v>
      </c>
      <c r="BU96" s="18">
        <f>IF(BU$5&gt;$G$4,0,SUMIFS(Fluxo!$O:$O,Fluxo!$U:$U,"&gt;"&amp;BT$5,Fluxo!$U:$U,"&lt;="&amp;BU$5,Fluxo!$D:$D,$D96,Fluxo!$E:$E,"&lt;&gt;"&amp;"PERMUTANTE"))</f>
        <v>0</v>
      </c>
      <c r="BV96" s="18">
        <f>IF(BV$5&gt;$G$4,0,SUMIFS(Fluxo!$O:$O,Fluxo!$U:$U,"&gt;"&amp;BU$5,Fluxo!$U:$U,"&lt;="&amp;BV$5,Fluxo!$D:$D,$D96,Fluxo!$E:$E,"&lt;&gt;"&amp;"PERMUTANTE"))</f>
        <v>0</v>
      </c>
      <c r="BW96" s="18">
        <f>IF(BW$5&gt;$G$4,0,SUMIFS(Fluxo!$O:$O,Fluxo!$U:$U,"&gt;"&amp;BV$5,Fluxo!$U:$U,"&lt;="&amp;BW$5,Fluxo!$D:$D,$D96,Fluxo!$E:$E,"&lt;&gt;"&amp;"PERMUTANTE"))</f>
        <v>0</v>
      </c>
      <c r="BX96" s="18">
        <f>IF(BX$5&gt;$G$4,0,SUMIFS(Fluxo!$O:$O,Fluxo!$U:$U,"&gt;"&amp;BW$5,Fluxo!$U:$U,"&lt;="&amp;BX$5,Fluxo!$D:$D,$D96,Fluxo!$E:$E,"&lt;&gt;"&amp;"PERMUTANTE"))</f>
        <v>0</v>
      </c>
      <c r="BY96" s="18">
        <f>IF(BY$5&gt;$G$4,0,SUMIFS(Fluxo!$O:$O,Fluxo!$U:$U,"&gt;"&amp;BX$5,Fluxo!$U:$U,"&lt;="&amp;BY$5,Fluxo!$D:$D,$D96,Fluxo!$E:$E,"&lt;&gt;"&amp;"PERMUTANTE"))</f>
        <v>0</v>
      </c>
      <c r="BZ96" s="18">
        <f>IF(BZ$5&gt;$G$4,0,SUMIFS(Fluxo!$O:$O,Fluxo!$U:$U,"&gt;"&amp;BY$5,Fluxo!$U:$U,"&lt;="&amp;BZ$5,Fluxo!$D:$D,$D96,Fluxo!$E:$E,"&lt;&gt;"&amp;"PERMUTANTE"))</f>
        <v>0</v>
      </c>
      <c r="CA96" s="18">
        <f>IF(CA$5&gt;$G$4,0,SUMIFS(Fluxo!$O:$O,Fluxo!$U:$U,"&gt;"&amp;BZ$5,Fluxo!$U:$U,"&lt;="&amp;CA$5,Fluxo!$D:$D,$D96,Fluxo!$E:$E,"&lt;&gt;"&amp;"PERMUTANTE"))</f>
        <v>0</v>
      </c>
      <c r="CB96" s="18">
        <f>IF(CB$5&gt;$G$4,0,SUMIFS(Fluxo!$O:$O,Fluxo!$U:$U,"&gt;"&amp;CA$5,Fluxo!$U:$U,"&lt;="&amp;CB$5,Fluxo!$D:$D,$D96,Fluxo!$E:$E,"&lt;&gt;"&amp;"PERMUTANTE"))</f>
        <v>0</v>
      </c>
      <c r="CC96" s="18">
        <f>IF(CC$5&gt;$G$4,0,SUMIFS(Fluxo!$O:$O,Fluxo!$U:$U,"&gt;"&amp;CB$5,Fluxo!$U:$U,"&lt;="&amp;CC$5,Fluxo!$D:$D,$D96,Fluxo!$E:$E,"&lt;&gt;"&amp;"PERMUTANTE"))</f>
        <v>0</v>
      </c>
      <c r="CD96" s="18">
        <f>IF(CD$5&gt;$G$4,0,SUMIFS(Fluxo!$O:$O,Fluxo!$U:$U,"&gt;"&amp;CC$5,Fluxo!$U:$U,"&lt;="&amp;CD$5,Fluxo!$D:$D,$D96,Fluxo!$E:$E,"&lt;&gt;"&amp;"PERMUTANTE"))</f>
        <v>0</v>
      </c>
      <c r="CE96" s="18">
        <f>IF(CE$5&gt;$G$4,0,SUMIFS(Fluxo!$O:$O,Fluxo!$U:$U,"&gt;"&amp;CD$5,Fluxo!$U:$U,"&lt;="&amp;CE$5,Fluxo!$D:$D,$D96,Fluxo!$E:$E,"&lt;&gt;"&amp;"PERMUTANTE"))</f>
        <v>0</v>
      </c>
      <c r="CF96" s="18">
        <f>IF(CF$5&gt;$G$4,0,SUMIFS(Fluxo!$O:$O,Fluxo!$U:$U,"&gt;"&amp;CE$5,Fluxo!$U:$U,"&lt;="&amp;CF$5,Fluxo!$D:$D,$D96,Fluxo!$E:$E,"&lt;&gt;"&amp;"PERMUTANTE"))</f>
        <v>0</v>
      </c>
      <c r="CG96" s="18">
        <f>IF(CG$5&gt;$G$4,0,SUMIFS(Fluxo!$O:$O,Fluxo!$U:$U,"&gt;"&amp;CF$5,Fluxo!$U:$U,"&lt;="&amp;CG$5,Fluxo!$D:$D,$D96,Fluxo!$E:$E,"&lt;&gt;"&amp;"PERMUTANTE"))</f>
        <v>0</v>
      </c>
      <c r="CH96" s="18">
        <f>IF(CH$5&gt;$G$4,0,SUMIFS(Fluxo!$O:$O,Fluxo!$U:$U,"&gt;"&amp;CG$5,Fluxo!$U:$U,"&lt;="&amp;CH$5,Fluxo!$D:$D,$D96,Fluxo!$E:$E,"&lt;&gt;"&amp;"PERMUTANTE"))</f>
        <v>0</v>
      </c>
      <c r="CI96" s="18">
        <f>IF(CI$5&gt;$G$4,0,SUMIFS(Fluxo!$O:$O,Fluxo!$U:$U,"&gt;"&amp;CH$5,Fluxo!$U:$U,"&lt;="&amp;CI$5,Fluxo!$D:$D,$D96,Fluxo!$E:$E,"&lt;&gt;"&amp;"PERMUTANTE"))</f>
        <v>0</v>
      </c>
      <c r="CJ96" s="18">
        <f>IF(CJ$5&gt;$G$4,0,SUMIFS(Fluxo!$O:$O,Fluxo!$U:$U,"&gt;"&amp;CI$5,Fluxo!$U:$U,"&lt;="&amp;CJ$5,Fluxo!$D:$D,$D96,Fluxo!$E:$E,"&lt;&gt;"&amp;"PERMUTANTE"))</f>
        <v>0</v>
      </c>
      <c r="CK96" s="18">
        <f>IF(CK$5&gt;$G$4,0,SUMIFS(Fluxo!$O:$O,Fluxo!$U:$U,"&gt;"&amp;CJ$5,Fluxo!$U:$U,"&lt;="&amp;CK$5,Fluxo!$D:$D,$D96,Fluxo!$E:$E,"&lt;&gt;"&amp;"PERMUTANTE"))</f>
        <v>0</v>
      </c>
      <c r="CL96" s="18">
        <f>IF(CL$5&gt;$G$4,0,SUMIFS(Fluxo!$O:$O,Fluxo!$U:$U,"&gt;"&amp;CK$5,Fluxo!$U:$U,"&lt;="&amp;CL$5,Fluxo!$D:$D,$D96,Fluxo!$E:$E,"&lt;&gt;"&amp;"PERMUTANTE"))</f>
        <v>0</v>
      </c>
      <c r="CM96" s="18">
        <f>IF(CM$5&gt;$G$4,0,SUMIFS(Fluxo!$O:$O,Fluxo!$U:$U,"&gt;"&amp;CL$5,Fluxo!$U:$U,"&lt;="&amp;CM$5,Fluxo!$D:$D,$D96,Fluxo!$E:$E,"&lt;&gt;"&amp;"PERMUTANTE"))</f>
        <v>0</v>
      </c>
      <c r="CN96" s="18">
        <f>IF(CN$5&gt;$G$4,0,SUMIFS(Fluxo!$O:$O,Fluxo!$U:$U,"&gt;"&amp;CM$5,Fluxo!$U:$U,"&lt;="&amp;CN$5,Fluxo!$D:$D,$D96,Fluxo!$E:$E,"&lt;&gt;"&amp;"PERMUTANTE"))</f>
        <v>0</v>
      </c>
      <c r="CO96" s="18">
        <f>IF(CO$5&gt;$G$4,0,SUMIFS(Fluxo!$O:$O,Fluxo!$U:$U,"&gt;"&amp;CN$5,Fluxo!$U:$U,"&lt;="&amp;CO$5,Fluxo!$D:$D,$D96,Fluxo!$E:$E,"&lt;&gt;"&amp;"PERMUTANTE"))</f>
        <v>0</v>
      </c>
      <c r="CP96" s="18">
        <f>IF(CP$5&gt;$G$4,0,SUMIFS(Fluxo!$O:$O,Fluxo!$U:$U,"&gt;"&amp;CO$5,Fluxo!$U:$U,"&lt;="&amp;CP$5,Fluxo!$D:$D,$D96,Fluxo!$E:$E,"&lt;&gt;"&amp;"PERMUTANTE"))</f>
        <v>0</v>
      </c>
      <c r="CQ96" s="18">
        <f>IF(CQ$5&gt;$G$4,0,SUMIFS(Fluxo!$O:$O,Fluxo!$U:$U,"&gt;"&amp;CP$5,Fluxo!$U:$U,"&lt;="&amp;CQ$5,Fluxo!$D:$D,$D96,Fluxo!$E:$E,"&lt;&gt;"&amp;"PERMUTANTE"))</f>
        <v>0</v>
      </c>
      <c r="CR96" s="18">
        <f>IF(CR$5&gt;$G$4,0,SUMIFS(Fluxo!$O:$O,Fluxo!$U:$U,"&gt;"&amp;CQ$5,Fluxo!$U:$U,"&lt;="&amp;CR$5,Fluxo!$D:$D,$D96,Fluxo!$E:$E,"&lt;&gt;"&amp;"PERMUTANTE"))</f>
        <v>0</v>
      </c>
      <c r="CS96" s="18">
        <f>IF(CS$5&gt;$G$4,0,SUMIFS(Fluxo!$O:$O,Fluxo!$U:$U,"&gt;"&amp;CR$5,Fluxo!$U:$U,"&lt;="&amp;CS$5,Fluxo!$D:$D,$D96,Fluxo!$E:$E,"&lt;&gt;"&amp;"PERMUTANTE"))</f>
        <v>0</v>
      </c>
      <c r="CT96" s="18">
        <f>IF(CT$5&gt;$G$4,0,SUMIFS(Fluxo!$O:$O,Fluxo!$U:$U,"&gt;"&amp;CS$5,Fluxo!$U:$U,"&lt;="&amp;CT$5,Fluxo!$D:$D,$D96,Fluxo!$E:$E,"&lt;&gt;"&amp;"PERMUTANTE"))</f>
        <v>0</v>
      </c>
      <c r="CU96" s="18">
        <f>IF(CU$5&gt;$G$4,0,SUMIFS(Fluxo!$O:$O,Fluxo!$U:$U,"&gt;"&amp;CT$5,Fluxo!$U:$U,"&lt;="&amp;CU$5,Fluxo!$D:$D,$D96,Fluxo!$E:$E,"&lt;&gt;"&amp;"PERMUTANTE"))</f>
        <v>0</v>
      </c>
      <c r="CV96" s="18">
        <f>IF(CV$5&gt;$G$4,0,SUMIFS(Fluxo!$O:$O,Fluxo!$U:$U,"&gt;"&amp;CU$5,Fluxo!$U:$U,"&lt;="&amp;CV$5,Fluxo!$D:$D,$D96,Fluxo!$E:$E,"&lt;&gt;"&amp;"PERMUTANTE"))</f>
        <v>0</v>
      </c>
      <c r="CW96" s="18">
        <f>IF(CW$5&gt;$G$4,0,SUMIFS(Fluxo!$O:$O,Fluxo!$U:$U,"&gt;"&amp;CV$5,Fluxo!$U:$U,"&lt;="&amp;CW$5,Fluxo!$D:$D,$D96,Fluxo!$E:$E,"&lt;&gt;"&amp;"PERMUTANTE"))</f>
        <v>0</v>
      </c>
      <c r="CX96" s="18">
        <f>IF(CX$5&gt;$G$4,0,SUMIFS(Fluxo!$O:$O,Fluxo!$U:$U,"&gt;"&amp;CW$5,Fluxo!$U:$U,"&lt;="&amp;CX$5,Fluxo!$D:$D,$D96,Fluxo!$E:$E,"&lt;&gt;"&amp;"PERMUTANTE"))</f>
        <v>0</v>
      </c>
      <c r="CY96" s="18">
        <f>IF(CY$5&gt;$G$4,0,SUMIFS(Fluxo!$O:$O,Fluxo!$U:$U,"&gt;"&amp;CX$5,Fluxo!$U:$U,"&lt;="&amp;CY$5,Fluxo!$D:$D,$D96,Fluxo!$E:$E,"&lt;&gt;"&amp;"PERMUTANTE"))</f>
        <v>0</v>
      </c>
      <c r="CZ96" s="18">
        <f>IF(CZ$5&gt;$G$4,0,SUMIFS(Fluxo!$O:$O,Fluxo!$U:$U,"&gt;"&amp;CY$5,Fluxo!$U:$U,"&lt;="&amp;CZ$5,Fluxo!$D:$D,$D96,Fluxo!$E:$E,"&lt;&gt;"&amp;"PERMUTANTE"))</f>
        <v>0</v>
      </c>
      <c r="DA96" s="18">
        <f>IF(DA$5&gt;$G$4,0,SUMIFS(Fluxo!$O:$O,Fluxo!$U:$U,"&gt;"&amp;CZ$5,Fluxo!$U:$U,"&lt;="&amp;DA$5,Fluxo!$D:$D,$D96,Fluxo!$E:$E,"&lt;&gt;"&amp;"PERMUTANTE"))</f>
        <v>0</v>
      </c>
      <c r="DB96" s="18">
        <f>IF(DB$5&gt;$G$4,0,SUMIFS(Fluxo!$O:$O,Fluxo!$U:$U,"&gt;"&amp;DA$5,Fluxo!$U:$U,"&lt;="&amp;DB$5,Fluxo!$D:$D,$D96,Fluxo!$E:$E,"&lt;&gt;"&amp;"PERMUTANTE"))</f>
        <v>0</v>
      </c>
      <c r="DC96" s="18">
        <f>IF(DC$5&gt;$G$4,0,SUMIFS(Fluxo!$O:$O,Fluxo!$U:$U,"&gt;"&amp;DB$5,Fluxo!$U:$U,"&lt;="&amp;DC$5,Fluxo!$D:$D,$D96,Fluxo!$E:$E,"&lt;&gt;"&amp;"PERMUTANTE"))</f>
        <v>0</v>
      </c>
      <c r="DD96" s="18">
        <f>IF(DD$5&gt;$G$4,0,SUMIFS(Fluxo!$O:$O,Fluxo!$U:$U,"&gt;"&amp;DC$5,Fluxo!$U:$U,"&lt;="&amp;DD$5,Fluxo!$D:$D,$D96,Fluxo!$E:$E,"&lt;&gt;"&amp;"PERMUTANTE"))</f>
        <v>0</v>
      </c>
      <c r="DE96" s="18">
        <f>IF(DE$5&gt;$G$4,0,SUMIFS(Fluxo!$O:$O,Fluxo!$U:$U,"&gt;"&amp;DD$5,Fluxo!$U:$U,"&lt;="&amp;DE$5,Fluxo!$D:$D,$D96,Fluxo!$E:$E,"&lt;&gt;"&amp;"PERMUTANTE"))</f>
        <v>0</v>
      </c>
      <c r="DF96" s="18">
        <f>IF(DF$5&gt;$G$4,0,SUMIFS(Fluxo!$O:$O,Fluxo!$U:$U,"&gt;"&amp;DE$5,Fluxo!$U:$U,"&lt;="&amp;DF$5,Fluxo!$D:$D,$D96,Fluxo!$E:$E,"&lt;&gt;"&amp;"PERMUTANTE"))</f>
        <v>0</v>
      </c>
      <c r="DG96" s="18">
        <f>IF(DG$5&gt;$G$4,0,SUMIFS(Fluxo!$O:$O,Fluxo!$U:$U,"&gt;"&amp;DF$5,Fluxo!$U:$U,"&lt;="&amp;DG$5,Fluxo!$D:$D,$D96,Fluxo!$E:$E,"&lt;&gt;"&amp;"PERMUTANTE"))</f>
        <v>0</v>
      </c>
      <c r="DH96" s="18">
        <f>IF(DH$5&gt;$G$4,0,SUMIFS(Fluxo!$O:$O,Fluxo!$U:$U,"&gt;"&amp;DG$5,Fluxo!$U:$U,"&lt;="&amp;DH$5,Fluxo!$D:$D,$D96,Fluxo!$E:$E,"&lt;&gt;"&amp;"PERMUTANTE"))</f>
        <v>0</v>
      </c>
      <c r="DI96" s="18">
        <f>IF(DI$5&gt;$G$4,0,SUMIFS(Fluxo!$O:$O,Fluxo!$U:$U,"&gt;"&amp;DH$5,Fluxo!$U:$U,"&lt;="&amp;DI$5,Fluxo!$D:$D,$D96,Fluxo!$E:$E,"&lt;&gt;"&amp;"PERMUTANTE"))</f>
        <v>0</v>
      </c>
      <c r="DJ96" s="18">
        <f>IF(DJ$5&gt;$G$4,0,SUMIFS(Fluxo!$O:$O,Fluxo!$U:$U,"&gt;"&amp;DI$5,Fluxo!$U:$U,"&lt;="&amp;DJ$5,Fluxo!$D:$D,$D96,Fluxo!$E:$E,"&lt;&gt;"&amp;"PERMUTANTE"))</f>
        <v>0</v>
      </c>
      <c r="DK96" s="18">
        <f>IF(DK$5&gt;$G$4,0,SUMIFS(Fluxo!$O:$O,Fluxo!$U:$U,"&gt;"&amp;DJ$5,Fluxo!$U:$U,"&lt;="&amp;DK$5,Fluxo!$D:$D,$D96,Fluxo!$E:$E,"&lt;&gt;"&amp;"PERMUTANTE"))</f>
        <v>0</v>
      </c>
      <c r="DL96" s="18">
        <f>IF(DL$5&gt;$G$4,0,SUMIFS(Fluxo!$O:$O,Fluxo!$U:$U,"&gt;"&amp;DK$5,Fluxo!$U:$U,"&lt;="&amp;DL$5,Fluxo!$D:$D,$D96,Fluxo!$E:$E,"&lt;&gt;"&amp;"PERMUTANTE"))</f>
        <v>0</v>
      </c>
      <c r="DM96" s="18">
        <f>IF(DM$5&gt;$G$4,0,SUMIFS(Fluxo!$O:$O,Fluxo!$U:$U,"&gt;"&amp;DL$5,Fluxo!$U:$U,"&lt;="&amp;DM$5,Fluxo!$D:$D,$D96,Fluxo!$E:$E,"&lt;&gt;"&amp;"PERMUTANTE"))</f>
        <v>0</v>
      </c>
      <c r="DN96" s="18">
        <f>IF(DN$5&gt;$G$4,0,SUMIFS(Fluxo!$O:$O,Fluxo!$U:$U,"&gt;"&amp;DM$5,Fluxo!$U:$U,"&lt;="&amp;DN$5,Fluxo!$D:$D,$D96,Fluxo!$E:$E,"&lt;&gt;"&amp;"PERMUTANTE"))</f>
        <v>0</v>
      </c>
      <c r="DO96" s="18">
        <f>IF(DO$5&gt;$G$4,0,SUMIFS(Fluxo!$O:$O,Fluxo!$U:$U,"&gt;"&amp;DN$5,Fluxo!$U:$U,"&lt;="&amp;DO$5,Fluxo!$D:$D,$D96,Fluxo!$E:$E,"&lt;&gt;"&amp;"PERMUTANTE"))</f>
        <v>0</v>
      </c>
      <c r="DP96" s="18">
        <f>IF(DP$5&gt;$G$4,0,SUMIFS(Fluxo!$O:$O,Fluxo!$U:$U,"&gt;"&amp;DO$5,Fluxo!$U:$U,"&lt;="&amp;DP$5,Fluxo!$D:$D,$D96,Fluxo!$E:$E,"&lt;&gt;"&amp;"PERMUTANTE"))</f>
        <v>0</v>
      </c>
      <c r="DQ96" s="18">
        <f>IF(DQ$5&gt;$G$4,0,SUMIFS(Fluxo!$O:$O,Fluxo!$U:$U,"&gt;"&amp;DP$5,Fluxo!$U:$U,"&lt;="&amp;DQ$5,Fluxo!$D:$D,$D96,Fluxo!$E:$E,"&lt;&gt;"&amp;"PERMUTANTE"))</f>
        <v>0</v>
      </c>
      <c r="DR96" s="18">
        <f>IF(DR$5&gt;$G$4,0,SUMIFS(Fluxo!$O:$O,Fluxo!$U:$U,"&gt;"&amp;DQ$5,Fluxo!$U:$U,"&lt;="&amp;DR$5,Fluxo!$D:$D,$D96,Fluxo!$E:$E,"&lt;&gt;"&amp;"PERMUTANTE"))</f>
        <v>0</v>
      </c>
      <c r="DS96" s="18">
        <f>IF(DS$5&gt;$G$4,0,SUMIFS(Fluxo!$O:$O,Fluxo!$U:$U,"&gt;"&amp;DR$5,Fluxo!$U:$U,"&lt;="&amp;DS$5,Fluxo!$D:$D,$D96,Fluxo!$E:$E,"&lt;&gt;"&amp;"PERMUTANTE"))</f>
        <v>0</v>
      </c>
      <c r="DT96" s="18">
        <f>IF(DT$5&gt;$G$4,0,SUMIFS(Fluxo!$O:$O,Fluxo!$U:$U,"&gt;"&amp;DS$5,Fluxo!$U:$U,"&lt;="&amp;DT$5,Fluxo!$D:$D,$D96,Fluxo!$E:$E,"&lt;&gt;"&amp;"PERMUTANTE"))</f>
        <v>0</v>
      </c>
      <c r="DU96" s="18">
        <f>IF(DU$5&gt;$G$4,0,SUMIFS(Fluxo!$O:$O,Fluxo!$U:$U,"&gt;"&amp;DT$5,Fluxo!$U:$U,"&lt;="&amp;DU$5,Fluxo!$D:$D,$D96,Fluxo!$E:$E,"&lt;&gt;"&amp;"PERMUTANTE"))</f>
        <v>0</v>
      </c>
      <c r="DV96" s="18">
        <f>IF(DV$5&gt;$G$4,0,SUMIFS(Fluxo!$O:$O,Fluxo!$U:$U,"&gt;"&amp;DU$5,Fluxo!$U:$U,"&lt;="&amp;DV$5,Fluxo!$D:$D,$D96,Fluxo!$E:$E,"&lt;&gt;"&amp;"PERMUTANTE"))</f>
        <v>0</v>
      </c>
      <c r="DW96" s="18">
        <f>IF(DW$5&gt;$G$4,0,SUMIFS(Fluxo!$O:$O,Fluxo!$U:$U,"&gt;"&amp;DV$5,Fluxo!$U:$U,"&lt;="&amp;DW$5,Fluxo!$D:$D,$D96,Fluxo!$E:$E,"&lt;&gt;"&amp;"PERMUTANTE"))</f>
        <v>0</v>
      </c>
      <c r="DX96" s="18">
        <f>IF(DX$5&gt;$G$4,0,SUMIFS(Fluxo!$O:$O,Fluxo!$U:$U,"&gt;"&amp;DW$5,Fluxo!$U:$U,"&lt;="&amp;DX$5,Fluxo!$D:$D,$D96,Fluxo!$E:$E,"&lt;&gt;"&amp;"PERMUTANTE"))</f>
        <v>0</v>
      </c>
      <c r="DY96" s="18">
        <f>IF(DY$5&gt;$G$4,0,SUMIFS(Fluxo!$O:$O,Fluxo!$U:$U,"&gt;"&amp;DX$5,Fluxo!$U:$U,"&lt;="&amp;DY$5,Fluxo!$D:$D,$D96,Fluxo!$E:$E,"&lt;&gt;"&amp;"PERMUTANTE"))</f>
        <v>0</v>
      </c>
      <c r="DZ96" s="18">
        <f>IF(DZ$5&gt;$G$4,0,SUMIFS(Fluxo!$O:$O,Fluxo!$U:$U,"&gt;"&amp;DY$5,Fluxo!$U:$U,"&lt;="&amp;DZ$5,Fluxo!$D:$D,$D96,Fluxo!$E:$E,"&lt;&gt;"&amp;"PERMUTANTE"))</f>
        <v>0</v>
      </c>
      <c r="EA96" s="18">
        <f>IF(EA$5&gt;$G$4,0,SUMIFS(Fluxo!$O:$O,Fluxo!$U:$U,"&gt;"&amp;DZ$5,Fluxo!$U:$U,"&lt;="&amp;EA$5,Fluxo!$D:$D,$D96,Fluxo!$E:$E,"&lt;&gt;"&amp;"PERMUTANTE"))</f>
        <v>0</v>
      </c>
      <c r="EB96" s="18">
        <f>IF(EB$5&gt;$G$4,0,SUMIFS(Fluxo!$O:$O,Fluxo!$U:$U,"&gt;"&amp;EA$5,Fluxo!$U:$U,"&lt;="&amp;EB$5,Fluxo!$D:$D,$D96,Fluxo!$E:$E,"&lt;&gt;"&amp;"PERMUTANTE"))</f>
        <v>0</v>
      </c>
      <c r="EC96" s="18">
        <f>IF(EC$5&gt;$G$4,0,SUMIFS(Fluxo!$O:$O,Fluxo!$U:$U,"&gt;"&amp;EB$5,Fluxo!$U:$U,"&lt;="&amp;EC$5,Fluxo!$D:$D,$D96,Fluxo!$E:$E,"&lt;&gt;"&amp;"PERMUTANTE"))</f>
        <v>0</v>
      </c>
      <c r="ED96" s="18">
        <f>IF(ED$5&gt;$G$4,0,SUMIFS(Fluxo!$O:$O,Fluxo!$U:$U,"&gt;"&amp;EC$5,Fluxo!$U:$U,"&lt;="&amp;ED$5,Fluxo!$D:$D,$D96,Fluxo!$E:$E,"&lt;&gt;"&amp;"PERMUTANTE"))</f>
        <v>0</v>
      </c>
      <c r="EE96" s="18">
        <f>IF(EE$5&gt;$G$4,0,SUMIFS(Fluxo!$O:$O,Fluxo!$U:$U,"&gt;"&amp;ED$5,Fluxo!$U:$U,"&lt;="&amp;EE$5,Fluxo!$D:$D,$D96,Fluxo!$E:$E,"&lt;&gt;"&amp;"PERMUTANTE"))</f>
        <v>0</v>
      </c>
      <c r="EF96" s="18">
        <f>IF(EF$5&gt;$G$4,0,SUMIFS(Fluxo!$O:$O,Fluxo!$U:$U,"&gt;"&amp;EE$5,Fluxo!$U:$U,"&lt;="&amp;EF$5,Fluxo!$D:$D,$D96,Fluxo!$E:$E,"&lt;&gt;"&amp;"PERMUTANTE"))</f>
        <v>0</v>
      </c>
      <c r="EG96" s="18">
        <f>IF(EG$5&gt;$G$4,0,SUMIFS(Fluxo!$O:$O,Fluxo!$U:$U,"&gt;"&amp;EF$5,Fluxo!$U:$U,"&lt;="&amp;EG$5,Fluxo!$D:$D,$D96,Fluxo!$E:$E,"&lt;&gt;"&amp;"PERMUTANTE"))</f>
        <v>0</v>
      </c>
      <c r="EH96" s="18">
        <f>IF(EH$5&gt;$G$4,0,SUMIFS(Fluxo!$O:$O,Fluxo!$U:$U,"&gt;"&amp;EG$5,Fluxo!$U:$U,"&lt;="&amp;EH$5,Fluxo!$D:$D,$D96,Fluxo!$E:$E,"&lt;&gt;"&amp;"PERMUTANTE"))</f>
        <v>0</v>
      </c>
      <c r="EI96" s="18">
        <f>IF(EI$5&gt;$G$4,0,SUMIFS(Fluxo!$O:$O,Fluxo!$U:$U,"&gt;"&amp;EH$5,Fluxo!$U:$U,"&lt;="&amp;EI$5,Fluxo!$D:$D,$D96,Fluxo!$E:$E,"&lt;&gt;"&amp;"PERMUTANTE"))</f>
        <v>0</v>
      </c>
      <c r="EJ96" s="18">
        <f>IF(EJ$5&gt;$G$4,0,SUMIFS(Fluxo!$O:$O,Fluxo!$U:$U,"&gt;"&amp;EI$5,Fluxo!$U:$U,"&lt;="&amp;EJ$5,Fluxo!$D:$D,$D96,Fluxo!$E:$E,"&lt;&gt;"&amp;"PERMUTANTE"))</f>
        <v>0</v>
      </c>
      <c r="EK96" s="18">
        <f>IF(EK$5&gt;$G$4,0,SUMIFS(Fluxo!$O:$O,Fluxo!$U:$U,"&gt;"&amp;EJ$5,Fluxo!$U:$U,"&lt;="&amp;EK$5,Fluxo!$D:$D,$D96,Fluxo!$E:$E,"&lt;&gt;"&amp;"PERMUTANTE"))</f>
        <v>0</v>
      </c>
      <c r="EL96" s="18">
        <f>IF(EL$5&gt;$G$4,0,SUMIFS(Fluxo!$O:$O,Fluxo!$U:$U,"&gt;"&amp;EK$5,Fluxo!$U:$U,"&lt;="&amp;EL$5,Fluxo!$D:$D,$D96,Fluxo!$E:$E,"&lt;&gt;"&amp;"PERMUTANTE"))</f>
        <v>0</v>
      </c>
      <c r="EM96" s="18">
        <f>IF(EM$5&gt;$G$4,0,SUMIFS(Fluxo!$O:$O,Fluxo!$U:$U,"&gt;"&amp;EL$5,Fluxo!$U:$U,"&lt;="&amp;EM$5,Fluxo!$D:$D,$D96,Fluxo!$E:$E,"&lt;&gt;"&amp;"PERMUTANTE"))</f>
        <v>0</v>
      </c>
      <c r="EN96" s="18">
        <f>IF(EN$5&gt;$G$4,0,SUMIFS(Fluxo!$O:$O,Fluxo!$U:$U,"&gt;"&amp;EM$5,Fluxo!$U:$U,"&lt;="&amp;EN$5,Fluxo!$D:$D,$D96,Fluxo!$E:$E,"&lt;&gt;"&amp;"PERMUTANTE"))</f>
        <v>0</v>
      </c>
      <c r="EO96" s="18">
        <f>IF(EO$5&gt;$G$4,0,SUMIFS(Fluxo!$O:$O,Fluxo!$U:$U,"&gt;"&amp;EN$5,Fluxo!$U:$U,"&lt;="&amp;EO$5,Fluxo!$D:$D,$D96,Fluxo!$E:$E,"&lt;&gt;"&amp;"PERMUTANTE"))</f>
        <v>0</v>
      </c>
      <c r="EP96" s="18">
        <f>IF(EP$5&gt;$G$4,0,SUMIFS(Fluxo!$O:$O,Fluxo!$U:$U,"&gt;"&amp;EO$5,Fluxo!$U:$U,"&lt;="&amp;EP$5,Fluxo!$D:$D,$D96,Fluxo!$E:$E,"&lt;&gt;"&amp;"PERMUTANTE"))</f>
        <v>0</v>
      </c>
      <c r="EQ96" s="18">
        <f>IF(EQ$5&gt;$G$4,0,SUMIFS(Fluxo!$O:$O,Fluxo!$U:$U,"&gt;"&amp;EP$5,Fluxo!$U:$U,"&lt;="&amp;EQ$5,Fluxo!$D:$D,$D96,Fluxo!$E:$E,"&lt;&gt;"&amp;"PERMUTANTE"))</f>
        <v>0</v>
      </c>
      <c r="ER96" s="18">
        <f>IF(ER$5&gt;$G$4,0,SUMIFS(Fluxo!$O:$O,Fluxo!$U:$U,"&gt;"&amp;EQ$5,Fluxo!$U:$U,"&lt;="&amp;ER$5,Fluxo!$D:$D,$D96,Fluxo!$E:$E,"&lt;&gt;"&amp;"PERMUTANTE"))</f>
        <v>0</v>
      </c>
      <c r="ES96" s="18">
        <f>IF(ES$5&gt;$G$4,0,SUMIFS(Fluxo!$O:$O,Fluxo!$U:$U,"&gt;"&amp;ER$5,Fluxo!$U:$U,"&lt;="&amp;ES$5,Fluxo!$D:$D,$D96,Fluxo!$E:$E,"&lt;&gt;"&amp;"PERMUTANTE"))</f>
        <v>0</v>
      </c>
      <c r="ET96" s="18">
        <f>IF(ET$5&gt;$G$4,0,SUMIFS(Fluxo!$O:$O,Fluxo!$U:$U,"&gt;"&amp;ES$5,Fluxo!$U:$U,"&lt;="&amp;ET$5,Fluxo!$D:$D,$D96,Fluxo!$E:$E,"&lt;&gt;"&amp;"PERMUTANTE"))</f>
        <v>0</v>
      </c>
      <c r="EU96" s="18">
        <f>IF(EU$5&gt;$G$4,0,SUMIFS(Fluxo!$O:$O,Fluxo!$U:$U,"&gt;"&amp;ET$5,Fluxo!$U:$U,"&lt;="&amp;EU$5,Fluxo!$D:$D,$D96,Fluxo!$E:$E,"&lt;&gt;"&amp;"PERMUTANTE"))</f>
        <v>0</v>
      </c>
      <c r="EV96" s="18">
        <f>IF(EV$5&gt;$G$4,0,SUMIFS(Fluxo!$O:$O,Fluxo!$U:$U,"&gt;"&amp;EU$5,Fluxo!$U:$U,"&lt;="&amp;EV$5,Fluxo!$D:$D,$D96,Fluxo!$E:$E,"&lt;&gt;"&amp;"PERMUTANTE"))</f>
        <v>0</v>
      </c>
      <c r="EW96" s="18">
        <f>IF(EW$5&gt;$G$4,0,SUMIFS(Fluxo!$O:$O,Fluxo!$U:$U,"&gt;"&amp;EV$5,Fluxo!$U:$U,"&lt;="&amp;EW$5,Fluxo!$D:$D,$D96,Fluxo!$E:$E,"&lt;&gt;"&amp;"PERMUTANTE"))</f>
        <v>0</v>
      </c>
      <c r="EX96" s="18">
        <f>IF(EX$5&gt;$G$4,0,SUMIFS(Fluxo!$O:$O,Fluxo!$U:$U,"&gt;"&amp;EW$5,Fluxo!$U:$U,"&lt;="&amp;EX$5,Fluxo!$D:$D,$D96,Fluxo!$E:$E,"&lt;&gt;"&amp;"PERMUTANTE"))</f>
        <v>0</v>
      </c>
      <c r="EY96" s="18">
        <f>IF(EY$5&gt;$G$4,0,SUMIFS(Fluxo!$O:$O,Fluxo!$U:$U,"&gt;"&amp;EX$5,Fluxo!$U:$U,"&lt;="&amp;EY$5,Fluxo!$D:$D,$D96,Fluxo!$E:$E,"&lt;&gt;"&amp;"PERMUTANTE"))</f>
        <v>0</v>
      </c>
      <c r="EZ96" s="18">
        <f>IF(EZ$5&gt;$G$4,0,SUMIFS(Fluxo!$O:$O,Fluxo!$U:$U,"&gt;"&amp;EY$5,Fluxo!$U:$U,"&lt;="&amp;EZ$5,Fluxo!$D:$D,$D96,Fluxo!$E:$E,"&lt;&gt;"&amp;"PERMUTANTE"))</f>
        <v>0</v>
      </c>
      <c r="FA96" s="18">
        <f>IF(FA$5&gt;$G$4,0,SUMIFS(Fluxo!$O:$O,Fluxo!$U:$U,"&gt;"&amp;EZ$5,Fluxo!$U:$U,"&lt;="&amp;FA$5,Fluxo!$D:$D,$D96,Fluxo!$E:$E,"&lt;&gt;"&amp;"PERMUTANTE"))</f>
        <v>0</v>
      </c>
      <c r="FB96" s="18">
        <f>IF(FB$5&gt;$G$4,0,SUMIFS(Fluxo!$O:$O,Fluxo!$U:$U,"&gt;"&amp;FA$5,Fluxo!$U:$U,"&lt;="&amp;FB$5,Fluxo!$D:$D,$D96,Fluxo!$E:$E,"&lt;&gt;"&amp;"PERMUTANTE"))</f>
        <v>0</v>
      </c>
      <c r="FC96" s="18">
        <f>IF(FC$5&gt;$G$4,0,SUMIFS(Fluxo!$O:$O,Fluxo!$U:$U,"&gt;"&amp;FB$5,Fluxo!$U:$U,"&lt;="&amp;FC$5,Fluxo!$D:$D,$D96,Fluxo!$E:$E,"&lt;&gt;"&amp;"PERMUTANTE"))</f>
        <v>0</v>
      </c>
      <c r="FD96" s="18">
        <f>IF(FD$5&gt;$G$4,0,SUMIFS(Fluxo!$O:$O,Fluxo!$U:$U,"&gt;"&amp;FC$5,Fluxo!$U:$U,"&lt;="&amp;FD$5,Fluxo!$D:$D,$D96,Fluxo!$E:$E,"&lt;&gt;"&amp;"PERMUTANTE"))</f>
        <v>0</v>
      </c>
      <c r="FE96" s="18">
        <f>IF(FE$5&gt;$G$4,0,SUMIFS(Fluxo!$O:$O,Fluxo!$U:$U,"&gt;"&amp;FD$5,Fluxo!$U:$U,"&lt;="&amp;FE$5,Fluxo!$D:$D,$D96,Fluxo!$E:$E,"&lt;&gt;"&amp;"PERMUTANTE"))</f>
        <v>0</v>
      </c>
      <c r="FF96" s="18">
        <f>IF(FF$5&gt;$G$4,0,SUMIFS(Fluxo!$O:$O,Fluxo!$U:$U,"&gt;"&amp;FE$5,Fluxo!$U:$U,"&lt;="&amp;FF$5,Fluxo!$D:$D,$D96,Fluxo!$E:$E,"&lt;&gt;"&amp;"PERMUTANTE"))</f>
        <v>0</v>
      </c>
      <c r="FG96" s="18">
        <f>IF(FG$5&gt;$G$4,0,SUMIFS(Fluxo!$O:$O,Fluxo!$U:$U,"&gt;"&amp;FF$5,Fluxo!$U:$U,"&lt;="&amp;FG$5,Fluxo!$D:$D,$D96,Fluxo!$E:$E,"&lt;&gt;"&amp;"PERMUTANTE"))</f>
        <v>0</v>
      </c>
      <c r="FH96" s="18">
        <f>IF(FH$5&gt;$G$4,0,SUMIFS(Fluxo!$O:$O,Fluxo!$U:$U,"&gt;"&amp;FG$5,Fluxo!$U:$U,"&lt;="&amp;FH$5,Fluxo!$D:$D,$D96,Fluxo!$E:$E,"&lt;&gt;"&amp;"PERMUTANTE"))</f>
        <v>0</v>
      </c>
      <c r="FI96" s="18">
        <f>IF(FI$5&gt;$G$4,0,SUMIFS(Fluxo!$O:$O,Fluxo!$U:$U,"&gt;"&amp;FH$5,Fluxo!$U:$U,"&lt;="&amp;FI$5,Fluxo!$D:$D,$D96,Fluxo!$E:$E,"&lt;&gt;"&amp;"PERMUTANTE"))</f>
        <v>0</v>
      </c>
      <c r="FJ96" s="18">
        <f>IF(FJ$5&gt;$G$4,0,SUMIFS(Fluxo!$O:$O,Fluxo!$U:$U,"&gt;"&amp;FI$5,Fluxo!$U:$U,"&lt;="&amp;FJ$5,Fluxo!$D:$D,$D96,Fluxo!$E:$E,"&lt;&gt;"&amp;"PERMUTANTE"))</f>
        <v>0</v>
      </c>
      <c r="FK96" s="18">
        <f>IF(FK$5&gt;$G$4,0,SUMIFS(Fluxo!$O:$O,Fluxo!$U:$U,"&gt;"&amp;FJ$5,Fluxo!$U:$U,"&lt;="&amp;FK$5,Fluxo!$D:$D,$D96,Fluxo!$E:$E,"&lt;&gt;"&amp;"PERMUTANTE"))</f>
        <v>0</v>
      </c>
      <c r="FL96" s="18">
        <f>IF(FL$5&gt;$G$4,0,SUMIFS(Fluxo!$O:$O,Fluxo!$U:$U,"&gt;"&amp;FK$5,Fluxo!$U:$U,"&lt;="&amp;FL$5,Fluxo!$D:$D,$D96,Fluxo!$E:$E,"&lt;&gt;"&amp;"PERMUTANTE"))</f>
        <v>0</v>
      </c>
      <c r="FM96" s="18">
        <f>IF(FM$5&gt;$G$4,0,SUMIFS(Fluxo!$O:$O,Fluxo!$U:$U,"&gt;"&amp;FL$5,Fluxo!$U:$U,"&lt;="&amp;FM$5,Fluxo!$D:$D,$D96,Fluxo!$E:$E,"&lt;&gt;"&amp;"PERMUTANTE"))</f>
        <v>0</v>
      </c>
      <c r="FN96" s="18">
        <f>IF(FN$5&gt;$G$4,0,SUMIFS(Fluxo!$O:$O,Fluxo!$U:$U,"&gt;"&amp;FM$5,Fluxo!$U:$U,"&lt;="&amp;FN$5,Fluxo!$D:$D,$D96,Fluxo!$E:$E,"&lt;&gt;"&amp;"PERMUTANTE"))</f>
        <v>0</v>
      </c>
      <c r="FO96" s="18">
        <f>IF(FO$5&gt;$G$4,0,SUMIFS(Fluxo!$O:$O,Fluxo!$U:$U,"&gt;"&amp;FN$5,Fluxo!$U:$U,"&lt;="&amp;FO$5,Fluxo!$D:$D,$D96,Fluxo!$E:$E,"&lt;&gt;"&amp;"PERMUTANTE"))</f>
        <v>0</v>
      </c>
      <c r="FP96" s="18">
        <f>IF(FP$5&gt;$G$4,0,SUMIFS(Fluxo!$O:$O,Fluxo!$U:$U,"&gt;"&amp;FO$5,Fluxo!$U:$U,"&lt;="&amp;FP$5,Fluxo!$D:$D,$D96,Fluxo!$E:$E,"&lt;&gt;"&amp;"PERMUTANTE"))</f>
        <v>0</v>
      </c>
      <c r="FQ96" s="18">
        <f>IF(FQ$5&gt;$G$4,0,SUMIFS(Fluxo!$O:$O,Fluxo!$U:$U,"&gt;"&amp;FP$5,Fluxo!$U:$U,"&lt;="&amp;FQ$5,Fluxo!$D:$D,$D96,Fluxo!$E:$E,"&lt;&gt;"&amp;"PERMUTANTE"))</f>
        <v>0</v>
      </c>
      <c r="FR96" s="18">
        <f>IF(FR$5&gt;$G$4,0,SUMIFS(Fluxo!$O:$O,Fluxo!$U:$U,"&gt;"&amp;FQ$5,Fluxo!$U:$U,"&lt;="&amp;FR$5,Fluxo!$D:$D,$D96,Fluxo!$E:$E,"&lt;&gt;"&amp;"PERMUTANTE"))</f>
        <v>0</v>
      </c>
      <c r="FS96" s="18">
        <f>IF(FS$5&gt;$G$4,0,SUMIFS(Fluxo!$O:$O,Fluxo!$U:$U,"&gt;"&amp;FR$5,Fluxo!$U:$U,"&lt;="&amp;FS$5,Fluxo!$D:$D,$D96,Fluxo!$E:$E,"&lt;&gt;"&amp;"PERMUTANTE"))</f>
        <v>0</v>
      </c>
      <c r="FT96" s="18">
        <f>IF(FT$5&gt;$G$4,0,SUMIFS(Fluxo!$O:$O,Fluxo!$U:$U,"&gt;"&amp;FS$5,Fluxo!$U:$U,"&lt;="&amp;FT$5,Fluxo!$D:$D,$D96,Fluxo!$E:$E,"&lt;&gt;"&amp;"PERMUTANTE"))</f>
        <v>0</v>
      </c>
      <c r="FU96" s="18">
        <f>IF(FU$5&gt;$G$4,0,SUMIFS(Fluxo!$O:$O,Fluxo!$U:$U,"&gt;"&amp;FT$5,Fluxo!$U:$U,"&lt;="&amp;FU$5,Fluxo!$D:$D,$D96,Fluxo!$E:$E,"&lt;&gt;"&amp;"PERMUTANTE"))</f>
        <v>0</v>
      </c>
      <c r="FV96" s="18">
        <f>IF(FV$5&gt;$G$4,0,SUMIFS(Fluxo!$O:$O,Fluxo!$U:$U,"&gt;"&amp;FU$5,Fluxo!$U:$U,"&lt;="&amp;FV$5,Fluxo!$D:$D,$D96,Fluxo!$E:$E,"&lt;&gt;"&amp;"PERMUTANTE"))</f>
        <v>0</v>
      </c>
      <c r="FW96" s="18">
        <f>IF(FW$5&gt;$G$4,0,SUMIFS(Fluxo!$O:$O,Fluxo!$U:$U,"&gt;"&amp;FV$5,Fluxo!$U:$U,"&lt;="&amp;FW$5,Fluxo!$D:$D,$D96,Fluxo!$E:$E,"&lt;&gt;"&amp;"PERMUTANTE"))</f>
        <v>0</v>
      </c>
      <c r="FX96" s="18">
        <f>IF(FX$5&gt;$G$4,0,SUMIFS(Fluxo!$O:$O,Fluxo!$U:$U,"&gt;"&amp;FW$5,Fluxo!$U:$U,"&lt;="&amp;FX$5,Fluxo!$D:$D,$D96,Fluxo!$E:$E,"&lt;&gt;"&amp;"PERMUTANTE"))</f>
        <v>0</v>
      </c>
      <c r="FY96" s="18">
        <f>IF(FY$5&gt;$G$4,0,SUMIFS(Fluxo!$O:$O,Fluxo!$U:$U,"&gt;"&amp;FX$5,Fluxo!$U:$U,"&lt;="&amp;FY$5,Fluxo!$D:$D,$D96,Fluxo!$E:$E,"&lt;&gt;"&amp;"PERMUTANTE"))</f>
        <v>0</v>
      </c>
      <c r="FZ96" s="18">
        <f>IF(FZ$5&gt;$G$4,0,SUMIFS(Fluxo!$O:$O,Fluxo!$U:$U,"&gt;"&amp;FY$5,Fluxo!$U:$U,"&lt;="&amp;FZ$5,Fluxo!$D:$D,$D96,Fluxo!$E:$E,"&lt;&gt;"&amp;"PERMUTANTE"))</f>
        <v>0</v>
      </c>
      <c r="GA96" s="18">
        <f>IF(GA$5&gt;$G$4,0,SUMIFS(Fluxo!$O:$O,Fluxo!$U:$U,"&gt;"&amp;FZ$5,Fluxo!$U:$U,"&lt;="&amp;GA$5,Fluxo!$D:$D,$D96,Fluxo!$E:$E,"&lt;&gt;"&amp;"PERMUTANTE"))</f>
        <v>0</v>
      </c>
      <c r="GB96" s="18">
        <f>IF(GB$5&gt;$G$4,0,SUMIFS(Fluxo!$O:$O,Fluxo!$U:$U,"&gt;"&amp;GA$5,Fluxo!$U:$U,"&lt;="&amp;GB$5,Fluxo!$D:$D,$D96,Fluxo!$E:$E,"&lt;&gt;"&amp;"PERMUTANTE"))</f>
        <v>0</v>
      </c>
      <c r="GC96" s="18">
        <f>IF(GC$5&gt;$G$4,0,SUMIFS(Fluxo!$O:$O,Fluxo!$U:$U,"&gt;"&amp;GB$5,Fluxo!$U:$U,"&lt;="&amp;GC$5,Fluxo!$D:$D,$D96,Fluxo!$E:$E,"&lt;&gt;"&amp;"PERMUTANTE"))</f>
        <v>0</v>
      </c>
      <c r="GD96" s="18">
        <f>IF(GD$5&gt;$G$4,0,SUMIFS(Fluxo!$O:$O,Fluxo!$U:$U,"&gt;"&amp;GC$5,Fluxo!$U:$U,"&lt;="&amp;GD$5,Fluxo!$D:$D,$D96,Fluxo!$E:$E,"&lt;&gt;"&amp;"PERMUTANTE"))</f>
        <v>0</v>
      </c>
      <c r="GE96" s="18">
        <f>IF(GE$5&gt;$G$4,0,SUMIFS(Fluxo!$O:$O,Fluxo!$U:$U,"&gt;"&amp;GD$5,Fluxo!$U:$U,"&lt;="&amp;GE$5,Fluxo!$D:$D,$D96,Fluxo!$E:$E,"&lt;&gt;"&amp;"PERMUTANTE"))</f>
        <v>0</v>
      </c>
      <c r="GF96" s="18">
        <f>IF(GF$5&gt;$G$4,0,SUMIFS(Fluxo!$O:$O,Fluxo!$U:$U,"&gt;"&amp;GE$5,Fluxo!$U:$U,"&lt;="&amp;GF$5,Fluxo!$D:$D,$D96,Fluxo!$E:$E,"&lt;&gt;"&amp;"PERMUTANTE"))</f>
        <v>0</v>
      </c>
      <c r="GG96" s="18">
        <f>IF(GG$5&gt;$G$4,0,SUMIFS(Fluxo!$O:$O,Fluxo!$U:$U,"&gt;"&amp;GF$5,Fluxo!$U:$U,"&lt;="&amp;GG$5,Fluxo!$D:$D,$D96,Fluxo!$E:$E,"&lt;&gt;"&amp;"PERMUTANTE"))</f>
        <v>0</v>
      </c>
      <c r="GH96" s="18">
        <f>IF(GH$5&gt;$G$4,0,SUMIFS(Fluxo!$O:$O,Fluxo!$U:$U,"&gt;"&amp;GG$5,Fluxo!$U:$U,"&lt;="&amp;GH$5,Fluxo!$D:$D,$D96,Fluxo!$E:$E,"&lt;&gt;"&amp;"PERMUTANTE"))</f>
        <v>0</v>
      </c>
      <c r="GI96" s="18">
        <f>IF(GI$5&gt;$G$4,0,SUMIFS(Fluxo!$O:$O,Fluxo!$U:$U,"&gt;"&amp;GH$5,Fluxo!$U:$U,"&lt;="&amp;GI$5,Fluxo!$D:$D,$D96,Fluxo!$E:$E,"&lt;&gt;"&amp;"PERMUTANTE"))</f>
        <v>0</v>
      </c>
      <c r="GJ96" s="18">
        <f>IF(GJ$5&gt;$G$4,0,SUMIFS(Fluxo!$O:$O,Fluxo!$U:$U,"&gt;"&amp;GI$5,Fluxo!$U:$U,"&lt;="&amp;GJ$5,Fluxo!$D:$D,$D96,Fluxo!$E:$E,"&lt;&gt;"&amp;"PERMUTANTE"))</f>
        <v>0</v>
      </c>
      <c r="GK96" s="18">
        <f>IF(GK$5&gt;$G$4,0,SUMIFS(Fluxo!$O:$O,Fluxo!$U:$U,"&gt;"&amp;GJ$5,Fluxo!$U:$U,"&lt;="&amp;GK$5,Fluxo!$D:$D,$D96,Fluxo!$E:$E,"&lt;&gt;"&amp;"PERMUTANTE"))</f>
        <v>0</v>
      </c>
      <c r="GL96" s="18">
        <f>IF(GL$5&gt;$G$4,0,SUMIFS(Fluxo!$O:$O,Fluxo!$U:$U,"&gt;"&amp;GK$5,Fluxo!$U:$U,"&lt;="&amp;GL$5,Fluxo!$D:$D,$D96,Fluxo!$E:$E,"&lt;&gt;"&amp;"PERMUTANTE"))</f>
        <v>0</v>
      </c>
      <c r="GM96" s="18">
        <f>IF(GM$5&gt;$G$4,0,SUMIFS(Fluxo!$O:$O,Fluxo!$U:$U,"&gt;"&amp;GL$5,Fluxo!$U:$U,"&lt;="&amp;GM$5,Fluxo!$D:$D,$D96,Fluxo!$E:$E,"&lt;&gt;"&amp;"PERMUTANTE"))</f>
        <v>0</v>
      </c>
      <c r="GN96" s="18">
        <f>IF(GN$5&gt;$G$4,0,SUMIFS(Fluxo!$O:$O,Fluxo!$U:$U,"&gt;"&amp;GM$5,Fluxo!$U:$U,"&lt;="&amp;GN$5,Fluxo!$D:$D,$D96,Fluxo!$E:$E,"&lt;&gt;"&amp;"PERMUTANTE"))</f>
        <v>0</v>
      </c>
      <c r="GO96" s="18">
        <f>IF(GO$5&gt;$G$4,0,SUMIFS(Fluxo!$O:$O,Fluxo!$U:$U,"&gt;"&amp;GN$5,Fluxo!$U:$U,"&lt;="&amp;GO$5,Fluxo!$D:$D,$D96,Fluxo!$E:$E,"&lt;&gt;"&amp;"PERMUTANTE"))</f>
        <v>0</v>
      </c>
      <c r="GP96" s="18">
        <f>IF(GP$5&gt;$G$4,0,SUMIFS(Fluxo!$O:$O,Fluxo!$U:$U,"&gt;"&amp;GO$5,Fluxo!$U:$U,"&lt;="&amp;GP$5,Fluxo!$D:$D,$D96,Fluxo!$E:$E,"&lt;&gt;"&amp;"PERMUTANTE"))</f>
        <v>0</v>
      </c>
      <c r="GQ96" s="18">
        <f>IF(GQ$5&gt;$G$4,0,SUMIFS(Fluxo!$O:$O,Fluxo!$U:$U,"&gt;"&amp;GP$5,Fluxo!$U:$U,"&lt;="&amp;GQ$5,Fluxo!$D:$D,$D96,Fluxo!$E:$E,"&lt;&gt;"&amp;"PERMUTANTE"))</f>
        <v>0</v>
      </c>
      <c r="GR96" s="18">
        <f>IF(GR$5&gt;$G$4,0,SUMIFS(Fluxo!$O:$O,Fluxo!$U:$U,"&gt;"&amp;GQ$5,Fluxo!$U:$U,"&lt;="&amp;GR$5,Fluxo!$D:$D,$D96,Fluxo!$E:$E,"&lt;&gt;"&amp;"PERMUTANTE"))</f>
        <v>0</v>
      </c>
      <c r="GS96" s="18">
        <f>IF(GS$5&gt;$G$4,0,SUMIFS(Fluxo!$O:$O,Fluxo!$U:$U,"&gt;"&amp;GR$5,Fluxo!$U:$U,"&lt;="&amp;GS$5,Fluxo!$D:$D,$D96,Fluxo!$E:$E,"&lt;&gt;"&amp;"PERMUTANTE"))</f>
        <v>0</v>
      </c>
      <c r="GT96" s="18">
        <f>IF(GT$5&gt;$G$4,0,SUMIFS(Fluxo!$O:$O,Fluxo!$U:$U,"&gt;"&amp;GS$5,Fluxo!$U:$U,"&lt;="&amp;GT$5,Fluxo!$D:$D,$D96,Fluxo!$E:$E,"&lt;&gt;"&amp;"PERMUTANTE"))</f>
        <v>0</v>
      </c>
      <c r="GU96" s="18">
        <f>IF(GU$5&gt;$G$4,0,SUMIFS(Fluxo!$O:$O,Fluxo!$U:$U,"&gt;"&amp;GT$5,Fluxo!$U:$U,"&lt;="&amp;GU$5,Fluxo!$D:$D,$D96,Fluxo!$E:$E,"&lt;&gt;"&amp;"PERMUTANTE"))</f>
        <v>0</v>
      </c>
      <c r="GV96" s="18">
        <f>IF(GV$5&gt;$G$4,0,SUMIFS(Fluxo!$O:$O,Fluxo!$U:$U,"&gt;"&amp;GU$5,Fluxo!$U:$U,"&lt;="&amp;GV$5,Fluxo!$D:$D,$D96,Fluxo!$E:$E,"&lt;&gt;"&amp;"PERMUTANTE"))</f>
        <v>0</v>
      </c>
      <c r="GW96" s="18">
        <f>IF(GW$5&gt;$G$4,0,SUMIFS(Fluxo!$O:$O,Fluxo!$U:$U,"&gt;"&amp;GV$5,Fluxo!$U:$U,"&lt;="&amp;GW$5,Fluxo!$D:$D,$D96,Fluxo!$E:$E,"&lt;&gt;"&amp;"PERMUTANTE"))</f>
        <v>0</v>
      </c>
      <c r="GX96" s="18">
        <f>IF(GX$5&gt;$G$4,0,SUMIFS(Fluxo!$O:$O,Fluxo!$U:$U,"&gt;"&amp;GW$5,Fluxo!$U:$U,"&lt;="&amp;GX$5,Fluxo!$D:$D,$D96,Fluxo!$E:$E,"&lt;&gt;"&amp;"PERMUTANTE"))</f>
        <v>0</v>
      </c>
      <c r="GY96" s="18">
        <f>IF(GY$5&gt;$G$4,0,SUMIFS(Fluxo!$O:$O,Fluxo!$U:$U,"&gt;"&amp;GX$5,Fluxo!$U:$U,"&lt;="&amp;GY$5,Fluxo!$D:$D,$D96,Fluxo!$E:$E,"&lt;&gt;"&amp;"PERMUTANTE"))</f>
        <v>0</v>
      </c>
      <c r="GZ96" s="18">
        <f>IF(GZ$5&gt;$G$4,0,SUMIFS(Fluxo!$O:$O,Fluxo!$U:$U,"&gt;"&amp;GY$5,Fluxo!$U:$U,"&lt;="&amp;GZ$5,Fluxo!$D:$D,$D96,Fluxo!$E:$E,"&lt;&gt;"&amp;"PERMUTANTE"))</f>
        <v>0</v>
      </c>
      <c r="HA96" s="18">
        <f>IF(HA$5&gt;$G$4,0,SUMIFS(Fluxo!$O:$O,Fluxo!$U:$U,"&gt;"&amp;GZ$5,Fluxo!$U:$U,"&lt;="&amp;HA$5,Fluxo!$D:$D,$D96,Fluxo!$E:$E,"&lt;&gt;"&amp;"PERMUTANTE"))</f>
        <v>0</v>
      </c>
      <c r="HB96" s="18">
        <f>IF(HB$5&gt;$G$4,0,SUMIFS(Fluxo!$O:$O,Fluxo!$U:$U,"&gt;"&amp;HA$5,Fluxo!$U:$U,"&lt;="&amp;HB$5,Fluxo!$D:$D,$D96,Fluxo!$E:$E,"&lt;&gt;"&amp;"PERMUTANTE"))</f>
        <v>0</v>
      </c>
      <c r="HC96" s="18">
        <f>IF(HC$5&gt;$G$4,0,SUMIFS(Fluxo!$O:$O,Fluxo!$U:$U,"&gt;"&amp;HB$5,Fluxo!$U:$U,"&lt;="&amp;HC$5,Fluxo!$D:$D,$D96,Fluxo!$E:$E,"&lt;&gt;"&amp;"PERMUTANTE"))</f>
        <v>0</v>
      </c>
      <c r="HD96" s="18">
        <f>IF(HD$5&gt;$G$4,0,SUMIFS(Fluxo!$O:$O,Fluxo!$U:$U,"&gt;"&amp;HC$5,Fluxo!$U:$U,"&lt;="&amp;HD$5,Fluxo!$D:$D,$D96,Fluxo!$E:$E,"&lt;&gt;"&amp;"PERMUTANTE"))</f>
        <v>0</v>
      </c>
      <c r="HE96" s="18">
        <f>IF(HE$5&gt;$G$4,0,SUMIFS(Fluxo!$O:$O,Fluxo!$U:$U,"&gt;"&amp;HD$5,Fluxo!$U:$U,"&lt;="&amp;HE$5,Fluxo!$D:$D,$D96,Fluxo!$E:$E,"&lt;&gt;"&amp;"PERMUTANTE"))</f>
        <v>0</v>
      </c>
      <c r="HF96" s="18">
        <f>IF(HF$5&gt;$G$4,0,SUMIFS(Fluxo!$O:$O,Fluxo!$U:$U,"&gt;"&amp;HE$5,Fluxo!$U:$U,"&lt;="&amp;HF$5,Fluxo!$D:$D,$D96,Fluxo!$E:$E,"&lt;&gt;"&amp;"PERMUTANTE"))</f>
        <v>0</v>
      </c>
    </row>
    <row r="97" spans="1:214">
      <c r="A97" s="20">
        <f t="shared" si="11"/>
        <v>87</v>
      </c>
      <c r="B97" s="140" t="str">
        <f>'Check Carteira'!C89</f>
        <v>E.1016.99.01.0212</v>
      </c>
      <c r="C97" s="141">
        <v>1</v>
      </c>
      <c r="D97" s="129" t="str">
        <f>'Check Carteira'!F89</f>
        <v>A-0212</v>
      </c>
      <c r="E97" s="21" t="str">
        <f>IFERROR(INDEX(Contratos!L:L,MATCH(D97,Contratos!R:R,0)),"")</f>
        <v/>
      </c>
      <c r="F97" s="139" t="str">
        <f>IFERROR(INDEX(Contratos!G:G,MATCH(D97,Contratos!R:R,0)),"")</f>
        <v/>
      </c>
      <c r="H97" s="83">
        <f t="shared" si="10"/>
        <v>0</v>
      </c>
      <c r="J97" s="18">
        <f>IF(J$5&gt;$G$4,0,SUMIFS(Fluxo!$O:$O,Fluxo!$U:$U,"&gt;"&amp;I$5,Fluxo!$U:$U,"&lt;="&amp;J$5,Fluxo!$D:$D,$D97))</f>
        <v>0</v>
      </c>
      <c r="K97" s="18">
        <f>IF(K$5&gt;$G$4,0,SUMIFS(Fluxo!$O:$O,Fluxo!$U:$U,"&gt;"&amp;J$5,Fluxo!$U:$U,"&lt;="&amp;K$5,Fluxo!$D:$D,$D97))</f>
        <v>0</v>
      </c>
      <c r="L97" s="18">
        <f>IF(L$5&gt;$G$4,0,SUMIFS(Fluxo!$O:$O,Fluxo!$U:$U,"&gt;"&amp;K$5,Fluxo!$U:$U,"&lt;="&amp;L$5,Fluxo!$D:$D,$D97))</f>
        <v>0</v>
      </c>
      <c r="M97" s="18">
        <f>IF(M$5&gt;$G$4,0,SUMIFS(Fluxo!$O:$O,Fluxo!$U:$U,"&gt;"&amp;L$5,Fluxo!$U:$U,"&lt;="&amp;M$5,Fluxo!$D:$D,$D97))</f>
        <v>0</v>
      </c>
      <c r="N97" s="18">
        <f>IF(N$5&gt;$G$4,0,SUMIFS(Fluxo!$O:$O,Fluxo!$U:$U,"&gt;"&amp;M$5,Fluxo!$U:$U,"&lt;="&amp;N$5,Fluxo!$D:$D,$D97))</f>
        <v>0</v>
      </c>
      <c r="O97" s="18">
        <f>IF(O$5&gt;$G$4,0,SUMIFS(Fluxo!$O:$O,Fluxo!$U:$U,"&gt;"&amp;N$5,Fluxo!$U:$U,"&lt;="&amp;O$5,Fluxo!$D:$D,$D97))</f>
        <v>0</v>
      </c>
      <c r="P97" s="18">
        <f>IF(P$5&gt;$G$4,0,SUMIFS(Fluxo!$O:$O,Fluxo!$U:$U,"&gt;"&amp;O$5,Fluxo!$U:$U,"&lt;="&amp;P$5,Fluxo!$D:$D,$D97))</f>
        <v>0</v>
      </c>
      <c r="Q97" s="18">
        <f>IF(Q$5&gt;$G$4,0,SUMIFS(Fluxo!$O:$O,Fluxo!$U:$U,"&gt;"&amp;P$5,Fluxo!$U:$U,"&lt;="&amp;Q$5,Fluxo!$D:$D,$D97))</f>
        <v>0</v>
      </c>
      <c r="R97" s="18">
        <f>IF(R$5&gt;$G$4,0,SUMIFS(Fluxo!$O:$O,Fluxo!$U:$U,"&gt;"&amp;Q$5,Fluxo!$U:$U,"&lt;="&amp;R$5,Fluxo!$D:$D,$D97))</f>
        <v>0</v>
      </c>
      <c r="S97" s="18">
        <f>IF(S$5&gt;$G$4,0,SUMIFS(Fluxo!$O:$O,Fluxo!$U:$U,"&gt;"&amp;R$5,Fluxo!$U:$U,"&lt;="&amp;S$5,Fluxo!$D:$D,$D97,Fluxo!$E:$E,"&lt;&gt;"&amp;"PERMUTANTE"))</f>
        <v>0</v>
      </c>
      <c r="T97" s="18">
        <f>IF(T$5&gt;$G$4,0,SUMIFS(Fluxo!$O:$O,Fluxo!$U:$U,"&gt;"&amp;S$5,Fluxo!$U:$U,"&lt;="&amp;T$5,Fluxo!$D:$D,$D97,Fluxo!$E:$E,"&lt;&gt;"&amp;"PERMUTANTE"))</f>
        <v>0</v>
      </c>
      <c r="U97" s="18">
        <f>IF(U$5&gt;$G$4,0,SUMIFS(Fluxo!$O:$O,Fluxo!$U:$U,"&gt;"&amp;T$5,Fluxo!$U:$U,"&lt;="&amp;U$5,Fluxo!$D:$D,$D97,Fluxo!$E:$E,"&lt;&gt;"&amp;"PERMUTANTE"))</f>
        <v>0</v>
      </c>
      <c r="V97" s="18">
        <f>IF(V$5&gt;$G$4,0,SUMIFS(Fluxo!$O:$O,Fluxo!$U:$U,"&gt;"&amp;U$5,Fluxo!$U:$U,"&lt;="&amp;V$5,Fluxo!$D:$D,$D97,Fluxo!$E:$E,"&lt;&gt;"&amp;"PERMUTANTE"))</f>
        <v>0</v>
      </c>
      <c r="W97" s="18">
        <f>IF(W$5&gt;$G$4,0,SUMIFS(Fluxo!$O:$O,Fluxo!$U:$U,"&gt;"&amp;V$5,Fluxo!$U:$U,"&lt;="&amp;W$5,Fluxo!$D:$D,$D97,Fluxo!$E:$E,"&lt;&gt;"&amp;"PERMUTANTE"))</f>
        <v>0</v>
      </c>
      <c r="X97" s="18">
        <f>IF(X$5&gt;$G$4,0,SUMIFS(Fluxo!$O:$O,Fluxo!$U:$U,"&gt;"&amp;W$5,Fluxo!$U:$U,"&lt;="&amp;X$5,Fluxo!$D:$D,$D97,Fluxo!$E:$E,"&lt;&gt;"&amp;"PERMUTANTE"))</f>
        <v>0</v>
      </c>
      <c r="Y97" s="18">
        <f>IF(Y$5&gt;$G$4,0,SUMIFS(Fluxo!$O:$O,Fluxo!$U:$U,"&gt;"&amp;X$5,Fluxo!$U:$U,"&lt;="&amp;Y$5,Fluxo!$D:$D,$D97,Fluxo!$E:$E,"&lt;&gt;"&amp;"PERMUTANTE"))</f>
        <v>0</v>
      </c>
      <c r="Z97" s="18">
        <f>IF(Z$5&gt;$G$4,0,SUMIFS(Fluxo!$O:$O,Fluxo!$U:$U,"&gt;"&amp;Y$5,Fluxo!$U:$U,"&lt;="&amp;Z$5,Fluxo!$D:$D,$D97,Fluxo!$E:$E,"&lt;&gt;"&amp;"PERMUTANTE"))</f>
        <v>0</v>
      </c>
      <c r="AA97" s="18">
        <f>IF(AA$5&gt;$G$4,0,SUMIFS(Fluxo!$O:$O,Fluxo!$U:$U,"&gt;"&amp;Z$5,Fluxo!$U:$U,"&lt;="&amp;AA$5,Fluxo!$D:$D,$D97,Fluxo!$E:$E,"&lt;&gt;"&amp;"PERMUTANTE"))</f>
        <v>0</v>
      </c>
      <c r="AB97" s="18">
        <f>IF(AB$5&gt;$G$4,0,SUMIFS(Fluxo!$O:$O,Fluxo!$U:$U,"&gt;"&amp;AA$5,Fluxo!$U:$U,"&lt;="&amp;AB$5,Fluxo!$D:$D,$D97,Fluxo!$E:$E,"&lt;&gt;"&amp;"PERMUTANTE"))</f>
        <v>0</v>
      </c>
      <c r="AC97" s="18">
        <f>IF(AC$5&gt;$G$4,0,SUMIFS(Fluxo!$O:$O,Fluxo!$U:$U,"&gt;"&amp;AB$5,Fluxo!$U:$U,"&lt;="&amp;AC$5,Fluxo!$D:$D,$D97,Fluxo!$E:$E,"&lt;&gt;"&amp;"PERMUTANTE"))</f>
        <v>0</v>
      </c>
      <c r="AD97" s="18">
        <f>IF(AD$5&gt;$G$4,0,SUMIFS(Fluxo!$O:$O,Fluxo!$U:$U,"&gt;"&amp;AC$5,Fluxo!$U:$U,"&lt;="&amp;AD$5,Fluxo!$D:$D,$D97,Fluxo!$E:$E,"&lt;&gt;"&amp;"PERMUTANTE"))</f>
        <v>0</v>
      </c>
      <c r="AE97" s="18">
        <f>IF(AE$5&gt;$G$4,0,SUMIFS(Fluxo!$O:$O,Fluxo!$U:$U,"&gt;"&amp;AD$5,Fluxo!$U:$U,"&lt;="&amp;AE$5,Fluxo!$D:$D,$D97,Fluxo!$E:$E,"&lt;&gt;"&amp;"PERMUTANTE"))</f>
        <v>0</v>
      </c>
      <c r="AF97" s="18">
        <f>IF(AF$5&gt;$G$4,0,SUMIFS(Fluxo!$O:$O,Fluxo!$U:$U,"&gt;"&amp;AE$5,Fluxo!$U:$U,"&lt;="&amp;AF$5,Fluxo!$D:$D,$D97,Fluxo!$E:$E,"&lt;&gt;"&amp;"PERMUTANTE"))</f>
        <v>0</v>
      </c>
      <c r="AG97" s="18">
        <f>IF(AG$5&gt;$G$4,0,SUMIFS(Fluxo!$O:$O,Fluxo!$U:$U,"&gt;"&amp;AF$5,Fluxo!$U:$U,"&lt;="&amp;AG$5,Fluxo!$D:$D,$D97,Fluxo!$E:$E,"&lt;&gt;"&amp;"PERMUTANTE"))</f>
        <v>0</v>
      </c>
      <c r="AH97" s="18">
        <f>IF(AH$5&gt;$G$4,0,SUMIFS(Fluxo!$O:$O,Fluxo!$U:$U,"&gt;"&amp;AG$5,Fluxo!$U:$U,"&lt;="&amp;AH$5,Fluxo!$D:$D,$D97,Fluxo!$E:$E,"&lt;&gt;"&amp;"PERMUTANTE"))</f>
        <v>0</v>
      </c>
      <c r="AI97" s="18">
        <f>IF(AI$5&gt;$G$4,0,SUMIFS(Fluxo!$O:$O,Fluxo!$U:$U,"&gt;"&amp;AH$5,Fluxo!$U:$U,"&lt;="&amp;AI$5,Fluxo!$D:$D,$D97,Fluxo!$E:$E,"&lt;&gt;"&amp;"PERMUTANTE"))</f>
        <v>0</v>
      </c>
      <c r="AJ97" s="18">
        <f>IF(AJ$5&gt;$G$4,0,SUMIFS(Fluxo!$O:$O,Fluxo!$U:$U,"&gt;"&amp;AI$5,Fluxo!$U:$U,"&lt;="&amp;AJ$5,Fluxo!$D:$D,$D97,Fluxo!$E:$E,"&lt;&gt;"&amp;"PERMUTANTE"))</f>
        <v>0</v>
      </c>
      <c r="AK97" s="18">
        <f>IF(AK$5&gt;$G$4,0,SUMIFS(Fluxo!$O:$O,Fluxo!$U:$U,"&gt;"&amp;AJ$5,Fluxo!$U:$U,"&lt;="&amp;AK$5,Fluxo!$D:$D,$D97,Fluxo!$E:$E,"&lt;&gt;"&amp;"PERMUTANTE"))</f>
        <v>0</v>
      </c>
      <c r="AL97" s="18">
        <f>IF(AL$5&gt;$G$4,0,SUMIFS(Fluxo!$O:$O,Fluxo!$U:$U,"&gt;"&amp;AK$5,Fluxo!$U:$U,"&lt;="&amp;AL$5,Fluxo!$D:$D,$D97,Fluxo!$E:$E,"&lt;&gt;"&amp;"PERMUTANTE"))</f>
        <v>0</v>
      </c>
      <c r="AM97" s="18">
        <f>IF(AM$5&gt;$G$4,0,SUMIFS(Fluxo!$O:$O,Fluxo!$U:$U,"&gt;"&amp;AL$5,Fluxo!$U:$U,"&lt;="&amp;AM$5,Fluxo!$D:$D,$D97,Fluxo!$E:$E,"&lt;&gt;"&amp;"PERMUTANTE"))</f>
        <v>0</v>
      </c>
      <c r="AN97" s="18">
        <f>IF(AN$5&gt;$G$4,0,SUMIFS(Fluxo!$O:$O,Fluxo!$U:$U,"&gt;"&amp;AM$5,Fluxo!$U:$U,"&lt;="&amp;AN$5,Fluxo!$D:$D,$D97,Fluxo!$E:$E,"&lt;&gt;"&amp;"PERMUTANTE"))</f>
        <v>0</v>
      </c>
      <c r="AO97" s="18">
        <f>IF(AO$5&gt;$G$4,0,SUMIFS(Fluxo!$O:$O,Fluxo!$U:$U,"&gt;"&amp;AN$5,Fluxo!$U:$U,"&lt;="&amp;AO$5,Fluxo!$D:$D,$D97,Fluxo!$E:$E,"&lt;&gt;"&amp;"PERMUTANTE"))</f>
        <v>0</v>
      </c>
      <c r="AP97" s="18">
        <f>IF(AP$5&gt;$G$4,0,SUMIFS(Fluxo!$O:$O,Fluxo!$U:$U,"&gt;"&amp;AO$5,Fluxo!$U:$U,"&lt;="&amp;AP$5,Fluxo!$D:$D,$D97,Fluxo!$E:$E,"&lt;&gt;"&amp;"PERMUTANTE"))</f>
        <v>0</v>
      </c>
      <c r="AQ97" s="18">
        <f>IF(AQ$5&gt;$G$4,0,SUMIFS(Fluxo!$O:$O,Fluxo!$U:$U,"&gt;"&amp;AP$5,Fluxo!$U:$U,"&lt;="&amp;AQ$5,Fluxo!$D:$D,$D97,Fluxo!$E:$E,"&lt;&gt;"&amp;"PERMUTANTE"))</f>
        <v>0</v>
      </c>
      <c r="AR97" s="18">
        <f>IF(AR$5&gt;$G$4,0,SUMIFS(Fluxo!$O:$O,Fluxo!$U:$U,"&gt;"&amp;AQ$5,Fluxo!$U:$U,"&lt;="&amp;AR$5,Fluxo!$D:$D,$D97,Fluxo!$E:$E,"&lt;&gt;"&amp;"PERMUTANTE"))</f>
        <v>0</v>
      </c>
      <c r="AS97" s="18">
        <f>IF(AS$5&gt;$G$4,0,SUMIFS(Fluxo!$O:$O,Fluxo!$U:$U,"&gt;"&amp;AR$5,Fluxo!$U:$U,"&lt;="&amp;AS$5,Fluxo!$D:$D,$D97,Fluxo!$E:$E,"&lt;&gt;"&amp;"PERMUTANTE"))</f>
        <v>0</v>
      </c>
      <c r="AT97" s="18">
        <f>IF(AT$5&gt;$G$4,0,SUMIFS(Fluxo!$O:$O,Fluxo!$U:$U,"&gt;"&amp;AS$5,Fluxo!$U:$U,"&lt;="&amp;AT$5,Fluxo!$D:$D,$D97,Fluxo!$E:$E,"&lt;&gt;"&amp;"PERMUTANTE"))</f>
        <v>0</v>
      </c>
      <c r="AU97" s="18">
        <f>IF(AU$5&gt;$G$4,0,SUMIFS(Fluxo!$O:$O,Fluxo!$U:$U,"&gt;"&amp;AT$5,Fluxo!$U:$U,"&lt;="&amp;AU$5,Fluxo!$D:$D,$D97,Fluxo!$E:$E,"&lt;&gt;"&amp;"PERMUTANTE"))</f>
        <v>0</v>
      </c>
      <c r="AV97" s="18">
        <f>IF(AV$5&gt;$G$4,0,SUMIFS(Fluxo!$O:$O,Fluxo!$U:$U,"&gt;"&amp;AU$5,Fluxo!$U:$U,"&lt;="&amp;AV$5,Fluxo!$D:$D,$D97,Fluxo!$E:$E,"&lt;&gt;"&amp;"PERMUTANTE"))</f>
        <v>0</v>
      </c>
      <c r="AW97" s="18">
        <f>IF(AW$5&gt;$G$4,0,SUMIFS(Fluxo!$O:$O,Fluxo!$U:$U,"&gt;"&amp;AV$5,Fluxo!$U:$U,"&lt;="&amp;AW$5,Fluxo!$D:$D,$D97,Fluxo!$E:$E,"&lt;&gt;"&amp;"PERMUTANTE"))</f>
        <v>0</v>
      </c>
      <c r="AX97" s="18">
        <f>IF(AX$5&gt;$G$4,0,SUMIFS(Fluxo!$O:$O,Fluxo!$U:$U,"&gt;"&amp;AW$5,Fluxo!$U:$U,"&lt;="&amp;AX$5,Fluxo!$D:$D,$D97,Fluxo!$E:$E,"&lt;&gt;"&amp;"PERMUTANTE"))</f>
        <v>0</v>
      </c>
      <c r="AY97" s="18">
        <f>IF(AY$5&gt;$G$4,0,SUMIFS(Fluxo!$O:$O,Fluxo!$U:$U,"&gt;"&amp;AX$5,Fluxo!$U:$U,"&lt;="&amp;AY$5,Fluxo!$D:$D,$D97,Fluxo!$E:$E,"&lt;&gt;"&amp;"PERMUTANTE"))</f>
        <v>0</v>
      </c>
      <c r="AZ97" s="18">
        <f>IF(AZ$5&gt;$G$4,0,SUMIFS(Fluxo!$O:$O,Fluxo!$U:$U,"&gt;"&amp;AY$5,Fluxo!$U:$U,"&lt;="&amp;AZ$5,Fluxo!$D:$D,$D97,Fluxo!$E:$E,"&lt;&gt;"&amp;"PERMUTANTE"))</f>
        <v>0</v>
      </c>
      <c r="BA97" s="18">
        <f>IF(BA$5&gt;$G$4,0,SUMIFS(Fluxo!$O:$O,Fluxo!$U:$U,"&gt;"&amp;AZ$5,Fluxo!$U:$U,"&lt;="&amp;BA$5,Fluxo!$D:$D,$D97,Fluxo!$E:$E,"&lt;&gt;"&amp;"PERMUTANTE"))</f>
        <v>0</v>
      </c>
      <c r="BB97" s="18">
        <f>IF(BB$5&gt;$G$4,0,SUMIFS(Fluxo!$O:$O,Fluxo!$U:$U,"&gt;"&amp;BA$5,Fluxo!$U:$U,"&lt;="&amp;BB$5,Fluxo!$D:$D,$D97,Fluxo!$E:$E,"&lt;&gt;"&amp;"PERMUTANTE"))</f>
        <v>0</v>
      </c>
      <c r="BC97" s="18">
        <f>IF(BC$5&gt;$G$4,0,SUMIFS(Fluxo!$O:$O,Fluxo!$U:$U,"&gt;"&amp;BB$5,Fluxo!$U:$U,"&lt;="&amp;BC$5,Fluxo!$D:$D,$D97,Fluxo!$E:$E,"&lt;&gt;"&amp;"PERMUTANTE"))</f>
        <v>0</v>
      </c>
      <c r="BD97" s="18">
        <f>IF(BD$5&gt;$G$4,0,SUMIFS(Fluxo!$O:$O,Fluxo!$U:$U,"&gt;"&amp;BC$5,Fluxo!$U:$U,"&lt;="&amp;BD$5,Fluxo!$D:$D,$D97,Fluxo!$E:$E,"&lt;&gt;"&amp;"PERMUTANTE"))</f>
        <v>0</v>
      </c>
      <c r="BE97" s="18">
        <f>IF(BE$5&gt;$G$4,0,SUMIFS(Fluxo!$O:$O,Fluxo!$U:$U,"&gt;"&amp;BD$5,Fluxo!$U:$U,"&lt;="&amp;BE$5,Fluxo!$D:$D,$D97,Fluxo!$E:$E,"&lt;&gt;"&amp;"PERMUTANTE"))</f>
        <v>0</v>
      </c>
      <c r="BF97" s="18">
        <f>IF(BF$5&gt;$G$4,0,SUMIFS(Fluxo!$O:$O,Fluxo!$U:$U,"&gt;"&amp;BE$5,Fluxo!$U:$U,"&lt;="&amp;BF$5,Fluxo!$D:$D,$D97,Fluxo!$E:$E,"&lt;&gt;"&amp;"PERMUTANTE"))</f>
        <v>0</v>
      </c>
      <c r="BG97" s="18">
        <f>IF(BG$5&gt;$G$4,0,SUMIFS(Fluxo!$O:$O,Fluxo!$U:$U,"&gt;"&amp;BF$5,Fluxo!$U:$U,"&lt;="&amp;BG$5,Fluxo!$D:$D,$D97,Fluxo!$E:$E,"&lt;&gt;"&amp;"PERMUTANTE"))</f>
        <v>0</v>
      </c>
      <c r="BH97" s="18">
        <f>IF(BH$5&gt;$G$4,0,SUMIFS(Fluxo!$O:$O,Fluxo!$U:$U,"&gt;"&amp;BG$5,Fluxo!$U:$U,"&lt;="&amp;BH$5,Fluxo!$D:$D,$D97,Fluxo!$E:$E,"&lt;&gt;"&amp;"PERMUTANTE"))</f>
        <v>0</v>
      </c>
      <c r="BI97" s="18">
        <f>IF(BI$5&gt;$G$4,0,SUMIFS(Fluxo!$O:$O,Fluxo!$U:$U,"&gt;"&amp;BH$5,Fluxo!$U:$U,"&lt;="&amp;BI$5,Fluxo!$D:$D,$D97,Fluxo!$E:$E,"&lt;&gt;"&amp;"PERMUTANTE"))</f>
        <v>0</v>
      </c>
      <c r="BJ97" s="18">
        <f>IF(BJ$5&gt;$G$4,0,SUMIFS(Fluxo!$O:$O,Fluxo!$U:$U,"&gt;"&amp;BI$5,Fluxo!$U:$U,"&lt;="&amp;BJ$5,Fluxo!$D:$D,$D97,Fluxo!$E:$E,"&lt;&gt;"&amp;"PERMUTANTE"))</f>
        <v>0</v>
      </c>
      <c r="BK97" s="18">
        <f>IF(BK$5&gt;$G$4,0,SUMIFS(Fluxo!$O:$O,Fluxo!$U:$U,"&gt;"&amp;BJ$5,Fluxo!$U:$U,"&lt;="&amp;BK$5,Fluxo!$D:$D,$D97,Fluxo!$E:$E,"&lt;&gt;"&amp;"PERMUTANTE"))</f>
        <v>0</v>
      </c>
      <c r="BL97" s="18">
        <f>IF(BL$5&gt;$G$4,0,SUMIFS(Fluxo!$O:$O,Fluxo!$U:$U,"&gt;"&amp;BK$5,Fluxo!$U:$U,"&lt;="&amp;BL$5,Fluxo!$D:$D,$D97,Fluxo!$E:$E,"&lt;&gt;"&amp;"PERMUTANTE"))</f>
        <v>0</v>
      </c>
      <c r="BM97" s="18">
        <f>IF(BM$5&gt;$G$4,0,SUMIFS(Fluxo!$O:$O,Fluxo!$U:$U,"&gt;"&amp;BL$5,Fluxo!$U:$U,"&lt;="&amp;BM$5,Fluxo!$D:$D,$D97,Fluxo!$E:$E,"&lt;&gt;"&amp;"PERMUTANTE"))</f>
        <v>0</v>
      </c>
      <c r="BN97" s="18">
        <f>IF(BN$5&gt;$G$4,0,SUMIFS(Fluxo!$O:$O,Fluxo!$U:$U,"&gt;"&amp;BM$5,Fluxo!$U:$U,"&lt;="&amp;BN$5,Fluxo!$D:$D,$D97,Fluxo!$E:$E,"&lt;&gt;"&amp;"PERMUTANTE"))</f>
        <v>0</v>
      </c>
      <c r="BO97" s="18">
        <f>IF(BO$5&gt;$G$4,0,SUMIFS(Fluxo!$O:$O,Fluxo!$U:$U,"&gt;"&amp;BN$5,Fluxo!$U:$U,"&lt;="&amp;BO$5,Fluxo!$D:$D,$D97,Fluxo!$E:$E,"&lt;&gt;"&amp;"PERMUTANTE"))</f>
        <v>0</v>
      </c>
      <c r="BP97" s="18">
        <f>IF(BP$5&gt;$G$4,0,SUMIFS(Fluxo!$O:$O,Fluxo!$U:$U,"&gt;"&amp;BO$5,Fluxo!$U:$U,"&lt;="&amp;BP$5,Fluxo!$D:$D,$D97,Fluxo!$E:$E,"&lt;&gt;"&amp;"PERMUTANTE"))</f>
        <v>0</v>
      </c>
      <c r="BQ97" s="18">
        <f>IF(BQ$5&gt;$G$4,0,SUMIFS(Fluxo!$O:$O,Fluxo!$U:$U,"&gt;"&amp;BP$5,Fluxo!$U:$U,"&lt;="&amp;BQ$5,Fluxo!$D:$D,$D97,Fluxo!$E:$E,"&lt;&gt;"&amp;"PERMUTANTE"))</f>
        <v>0</v>
      </c>
      <c r="BR97" s="18">
        <f>IF(BR$5&gt;$G$4,0,SUMIFS(Fluxo!$O:$O,Fluxo!$U:$U,"&gt;"&amp;BQ$5,Fluxo!$U:$U,"&lt;="&amp;BR$5,Fluxo!$D:$D,$D97,Fluxo!$E:$E,"&lt;&gt;"&amp;"PERMUTANTE"))</f>
        <v>0</v>
      </c>
      <c r="BS97" s="18">
        <f>IF(BS$5&gt;$G$4,0,SUMIFS(Fluxo!$O:$O,Fluxo!$U:$U,"&gt;"&amp;BR$5,Fluxo!$U:$U,"&lt;="&amp;BS$5,Fluxo!$D:$D,$D97,Fluxo!$E:$E,"&lt;&gt;"&amp;"PERMUTANTE"))</f>
        <v>0</v>
      </c>
      <c r="BT97" s="18">
        <f>IF(BT$5&gt;$G$4,0,SUMIFS(Fluxo!$O:$O,Fluxo!$U:$U,"&gt;"&amp;BS$5,Fluxo!$U:$U,"&lt;="&amp;BT$5,Fluxo!$D:$D,$D97,Fluxo!$E:$E,"&lt;&gt;"&amp;"PERMUTANTE"))</f>
        <v>0</v>
      </c>
      <c r="BU97" s="18">
        <f>IF(BU$5&gt;$G$4,0,SUMIFS(Fluxo!$O:$O,Fluxo!$U:$U,"&gt;"&amp;BT$5,Fluxo!$U:$U,"&lt;="&amp;BU$5,Fluxo!$D:$D,$D97,Fluxo!$E:$E,"&lt;&gt;"&amp;"PERMUTANTE"))</f>
        <v>0</v>
      </c>
      <c r="BV97" s="18">
        <f>IF(BV$5&gt;$G$4,0,SUMIFS(Fluxo!$O:$O,Fluxo!$U:$U,"&gt;"&amp;BU$5,Fluxo!$U:$U,"&lt;="&amp;BV$5,Fluxo!$D:$D,$D97,Fluxo!$E:$E,"&lt;&gt;"&amp;"PERMUTANTE"))</f>
        <v>0</v>
      </c>
      <c r="BW97" s="18">
        <f>IF(BW$5&gt;$G$4,0,SUMIFS(Fluxo!$O:$O,Fluxo!$U:$U,"&gt;"&amp;BV$5,Fluxo!$U:$U,"&lt;="&amp;BW$5,Fluxo!$D:$D,$D97,Fluxo!$E:$E,"&lt;&gt;"&amp;"PERMUTANTE"))</f>
        <v>0</v>
      </c>
      <c r="BX97" s="18">
        <f>IF(BX$5&gt;$G$4,0,SUMIFS(Fluxo!$O:$O,Fluxo!$U:$U,"&gt;"&amp;BW$5,Fluxo!$U:$U,"&lt;="&amp;BX$5,Fluxo!$D:$D,$D97,Fluxo!$E:$E,"&lt;&gt;"&amp;"PERMUTANTE"))</f>
        <v>0</v>
      </c>
      <c r="BY97" s="18">
        <f>IF(BY$5&gt;$G$4,0,SUMIFS(Fluxo!$O:$O,Fluxo!$U:$U,"&gt;"&amp;BX$5,Fluxo!$U:$U,"&lt;="&amp;BY$5,Fluxo!$D:$D,$D97,Fluxo!$E:$E,"&lt;&gt;"&amp;"PERMUTANTE"))</f>
        <v>0</v>
      </c>
      <c r="BZ97" s="18">
        <f>IF(BZ$5&gt;$G$4,0,SUMIFS(Fluxo!$O:$O,Fluxo!$U:$U,"&gt;"&amp;BY$5,Fluxo!$U:$U,"&lt;="&amp;BZ$5,Fluxo!$D:$D,$D97,Fluxo!$E:$E,"&lt;&gt;"&amp;"PERMUTANTE"))</f>
        <v>0</v>
      </c>
      <c r="CA97" s="18">
        <f>IF(CA$5&gt;$G$4,0,SUMIFS(Fluxo!$O:$O,Fluxo!$U:$U,"&gt;"&amp;BZ$5,Fluxo!$U:$U,"&lt;="&amp;CA$5,Fluxo!$D:$D,$D97,Fluxo!$E:$E,"&lt;&gt;"&amp;"PERMUTANTE"))</f>
        <v>0</v>
      </c>
      <c r="CB97" s="18">
        <f>IF(CB$5&gt;$G$4,0,SUMIFS(Fluxo!$O:$O,Fluxo!$U:$U,"&gt;"&amp;CA$5,Fluxo!$U:$U,"&lt;="&amp;CB$5,Fluxo!$D:$D,$D97,Fluxo!$E:$E,"&lt;&gt;"&amp;"PERMUTANTE"))</f>
        <v>0</v>
      </c>
      <c r="CC97" s="18">
        <f>IF(CC$5&gt;$G$4,0,SUMIFS(Fluxo!$O:$O,Fluxo!$U:$U,"&gt;"&amp;CB$5,Fluxo!$U:$U,"&lt;="&amp;CC$5,Fluxo!$D:$D,$D97,Fluxo!$E:$E,"&lt;&gt;"&amp;"PERMUTANTE"))</f>
        <v>0</v>
      </c>
      <c r="CD97" s="18">
        <f>IF(CD$5&gt;$G$4,0,SUMIFS(Fluxo!$O:$O,Fluxo!$U:$U,"&gt;"&amp;CC$5,Fluxo!$U:$U,"&lt;="&amp;CD$5,Fluxo!$D:$D,$D97,Fluxo!$E:$E,"&lt;&gt;"&amp;"PERMUTANTE"))</f>
        <v>0</v>
      </c>
      <c r="CE97" s="18">
        <f>IF(CE$5&gt;$G$4,0,SUMIFS(Fluxo!$O:$O,Fluxo!$U:$U,"&gt;"&amp;CD$5,Fluxo!$U:$U,"&lt;="&amp;CE$5,Fluxo!$D:$D,$D97,Fluxo!$E:$E,"&lt;&gt;"&amp;"PERMUTANTE"))</f>
        <v>0</v>
      </c>
      <c r="CF97" s="18">
        <f>IF(CF$5&gt;$G$4,0,SUMIFS(Fluxo!$O:$O,Fluxo!$U:$U,"&gt;"&amp;CE$5,Fluxo!$U:$U,"&lt;="&amp;CF$5,Fluxo!$D:$D,$D97,Fluxo!$E:$E,"&lt;&gt;"&amp;"PERMUTANTE"))</f>
        <v>0</v>
      </c>
      <c r="CG97" s="18">
        <f>IF(CG$5&gt;$G$4,0,SUMIFS(Fluxo!$O:$O,Fluxo!$U:$U,"&gt;"&amp;CF$5,Fluxo!$U:$U,"&lt;="&amp;CG$5,Fluxo!$D:$D,$D97,Fluxo!$E:$E,"&lt;&gt;"&amp;"PERMUTANTE"))</f>
        <v>0</v>
      </c>
      <c r="CH97" s="18">
        <f>IF(CH$5&gt;$G$4,0,SUMIFS(Fluxo!$O:$O,Fluxo!$U:$U,"&gt;"&amp;CG$5,Fluxo!$U:$U,"&lt;="&amp;CH$5,Fluxo!$D:$D,$D97,Fluxo!$E:$E,"&lt;&gt;"&amp;"PERMUTANTE"))</f>
        <v>0</v>
      </c>
      <c r="CI97" s="18">
        <f>IF(CI$5&gt;$G$4,0,SUMIFS(Fluxo!$O:$O,Fluxo!$U:$U,"&gt;"&amp;CH$5,Fluxo!$U:$U,"&lt;="&amp;CI$5,Fluxo!$D:$D,$D97,Fluxo!$E:$E,"&lt;&gt;"&amp;"PERMUTANTE"))</f>
        <v>0</v>
      </c>
      <c r="CJ97" s="18">
        <f>IF(CJ$5&gt;$G$4,0,SUMIFS(Fluxo!$O:$O,Fluxo!$U:$U,"&gt;"&amp;CI$5,Fluxo!$U:$U,"&lt;="&amp;CJ$5,Fluxo!$D:$D,$D97,Fluxo!$E:$E,"&lt;&gt;"&amp;"PERMUTANTE"))</f>
        <v>0</v>
      </c>
      <c r="CK97" s="18">
        <f>IF(CK$5&gt;$G$4,0,SUMIFS(Fluxo!$O:$O,Fluxo!$U:$U,"&gt;"&amp;CJ$5,Fluxo!$U:$U,"&lt;="&amp;CK$5,Fluxo!$D:$D,$D97,Fluxo!$E:$E,"&lt;&gt;"&amp;"PERMUTANTE"))</f>
        <v>0</v>
      </c>
      <c r="CL97" s="18">
        <f>IF(CL$5&gt;$G$4,0,SUMIFS(Fluxo!$O:$O,Fluxo!$U:$U,"&gt;"&amp;CK$5,Fluxo!$U:$U,"&lt;="&amp;CL$5,Fluxo!$D:$D,$D97,Fluxo!$E:$E,"&lt;&gt;"&amp;"PERMUTANTE"))</f>
        <v>0</v>
      </c>
      <c r="CM97" s="18">
        <f>IF(CM$5&gt;$G$4,0,SUMIFS(Fluxo!$O:$O,Fluxo!$U:$U,"&gt;"&amp;CL$5,Fluxo!$U:$U,"&lt;="&amp;CM$5,Fluxo!$D:$D,$D97,Fluxo!$E:$E,"&lt;&gt;"&amp;"PERMUTANTE"))</f>
        <v>0</v>
      </c>
      <c r="CN97" s="18">
        <f>IF(CN$5&gt;$G$4,0,SUMIFS(Fluxo!$O:$O,Fluxo!$U:$U,"&gt;"&amp;CM$5,Fluxo!$U:$U,"&lt;="&amp;CN$5,Fluxo!$D:$D,$D97,Fluxo!$E:$E,"&lt;&gt;"&amp;"PERMUTANTE"))</f>
        <v>0</v>
      </c>
      <c r="CO97" s="18">
        <f>IF(CO$5&gt;$G$4,0,SUMIFS(Fluxo!$O:$O,Fluxo!$U:$U,"&gt;"&amp;CN$5,Fluxo!$U:$U,"&lt;="&amp;CO$5,Fluxo!$D:$D,$D97,Fluxo!$E:$E,"&lt;&gt;"&amp;"PERMUTANTE"))</f>
        <v>0</v>
      </c>
      <c r="CP97" s="18">
        <f>IF(CP$5&gt;$G$4,0,SUMIFS(Fluxo!$O:$O,Fluxo!$U:$U,"&gt;"&amp;CO$5,Fluxo!$U:$U,"&lt;="&amp;CP$5,Fluxo!$D:$D,$D97,Fluxo!$E:$E,"&lt;&gt;"&amp;"PERMUTANTE"))</f>
        <v>0</v>
      </c>
      <c r="CQ97" s="18">
        <f>IF(CQ$5&gt;$G$4,0,SUMIFS(Fluxo!$O:$O,Fluxo!$U:$U,"&gt;"&amp;CP$5,Fluxo!$U:$U,"&lt;="&amp;CQ$5,Fluxo!$D:$D,$D97,Fluxo!$E:$E,"&lt;&gt;"&amp;"PERMUTANTE"))</f>
        <v>0</v>
      </c>
      <c r="CR97" s="18">
        <f>IF(CR$5&gt;$G$4,0,SUMIFS(Fluxo!$O:$O,Fluxo!$U:$U,"&gt;"&amp;CQ$5,Fluxo!$U:$U,"&lt;="&amp;CR$5,Fluxo!$D:$D,$D97,Fluxo!$E:$E,"&lt;&gt;"&amp;"PERMUTANTE"))</f>
        <v>0</v>
      </c>
      <c r="CS97" s="18">
        <f>IF(CS$5&gt;$G$4,0,SUMIFS(Fluxo!$O:$O,Fluxo!$U:$U,"&gt;"&amp;CR$5,Fluxo!$U:$U,"&lt;="&amp;CS$5,Fluxo!$D:$D,$D97,Fluxo!$E:$E,"&lt;&gt;"&amp;"PERMUTANTE"))</f>
        <v>0</v>
      </c>
      <c r="CT97" s="18">
        <f>IF(CT$5&gt;$G$4,0,SUMIFS(Fluxo!$O:$O,Fluxo!$U:$U,"&gt;"&amp;CS$5,Fluxo!$U:$U,"&lt;="&amp;CT$5,Fluxo!$D:$D,$D97,Fluxo!$E:$E,"&lt;&gt;"&amp;"PERMUTANTE"))</f>
        <v>0</v>
      </c>
      <c r="CU97" s="18">
        <f>IF(CU$5&gt;$G$4,0,SUMIFS(Fluxo!$O:$O,Fluxo!$U:$U,"&gt;"&amp;CT$5,Fluxo!$U:$U,"&lt;="&amp;CU$5,Fluxo!$D:$D,$D97,Fluxo!$E:$E,"&lt;&gt;"&amp;"PERMUTANTE"))</f>
        <v>0</v>
      </c>
      <c r="CV97" s="18">
        <f>IF(CV$5&gt;$G$4,0,SUMIFS(Fluxo!$O:$O,Fluxo!$U:$U,"&gt;"&amp;CU$5,Fluxo!$U:$U,"&lt;="&amp;CV$5,Fluxo!$D:$D,$D97,Fluxo!$E:$E,"&lt;&gt;"&amp;"PERMUTANTE"))</f>
        <v>0</v>
      </c>
      <c r="CW97" s="18">
        <f>IF(CW$5&gt;$G$4,0,SUMIFS(Fluxo!$O:$O,Fluxo!$U:$U,"&gt;"&amp;CV$5,Fluxo!$U:$U,"&lt;="&amp;CW$5,Fluxo!$D:$D,$D97,Fluxo!$E:$E,"&lt;&gt;"&amp;"PERMUTANTE"))</f>
        <v>0</v>
      </c>
      <c r="CX97" s="18">
        <f>IF(CX$5&gt;$G$4,0,SUMIFS(Fluxo!$O:$O,Fluxo!$U:$U,"&gt;"&amp;CW$5,Fluxo!$U:$U,"&lt;="&amp;CX$5,Fluxo!$D:$D,$D97,Fluxo!$E:$E,"&lt;&gt;"&amp;"PERMUTANTE"))</f>
        <v>0</v>
      </c>
      <c r="CY97" s="18">
        <f>IF(CY$5&gt;$G$4,0,SUMIFS(Fluxo!$O:$O,Fluxo!$U:$U,"&gt;"&amp;CX$5,Fluxo!$U:$U,"&lt;="&amp;CY$5,Fluxo!$D:$D,$D97,Fluxo!$E:$E,"&lt;&gt;"&amp;"PERMUTANTE"))</f>
        <v>0</v>
      </c>
      <c r="CZ97" s="18">
        <f>IF(CZ$5&gt;$G$4,0,SUMIFS(Fluxo!$O:$O,Fluxo!$U:$U,"&gt;"&amp;CY$5,Fluxo!$U:$U,"&lt;="&amp;CZ$5,Fluxo!$D:$D,$D97,Fluxo!$E:$E,"&lt;&gt;"&amp;"PERMUTANTE"))</f>
        <v>0</v>
      </c>
      <c r="DA97" s="18">
        <f>IF(DA$5&gt;$G$4,0,SUMIFS(Fluxo!$O:$O,Fluxo!$U:$U,"&gt;"&amp;CZ$5,Fluxo!$U:$U,"&lt;="&amp;DA$5,Fluxo!$D:$D,$D97,Fluxo!$E:$E,"&lt;&gt;"&amp;"PERMUTANTE"))</f>
        <v>0</v>
      </c>
      <c r="DB97" s="18">
        <f>IF(DB$5&gt;$G$4,0,SUMIFS(Fluxo!$O:$O,Fluxo!$U:$U,"&gt;"&amp;DA$5,Fluxo!$U:$U,"&lt;="&amp;DB$5,Fluxo!$D:$D,$D97,Fluxo!$E:$E,"&lt;&gt;"&amp;"PERMUTANTE"))</f>
        <v>0</v>
      </c>
      <c r="DC97" s="18">
        <f>IF(DC$5&gt;$G$4,0,SUMIFS(Fluxo!$O:$O,Fluxo!$U:$U,"&gt;"&amp;DB$5,Fluxo!$U:$U,"&lt;="&amp;DC$5,Fluxo!$D:$D,$D97,Fluxo!$E:$E,"&lt;&gt;"&amp;"PERMUTANTE"))</f>
        <v>0</v>
      </c>
      <c r="DD97" s="18">
        <f>IF(DD$5&gt;$G$4,0,SUMIFS(Fluxo!$O:$O,Fluxo!$U:$U,"&gt;"&amp;DC$5,Fluxo!$U:$U,"&lt;="&amp;DD$5,Fluxo!$D:$D,$D97,Fluxo!$E:$E,"&lt;&gt;"&amp;"PERMUTANTE"))</f>
        <v>0</v>
      </c>
      <c r="DE97" s="18">
        <f>IF(DE$5&gt;$G$4,0,SUMIFS(Fluxo!$O:$O,Fluxo!$U:$U,"&gt;"&amp;DD$5,Fluxo!$U:$U,"&lt;="&amp;DE$5,Fluxo!$D:$D,$D97,Fluxo!$E:$E,"&lt;&gt;"&amp;"PERMUTANTE"))</f>
        <v>0</v>
      </c>
      <c r="DF97" s="18">
        <f>IF(DF$5&gt;$G$4,0,SUMIFS(Fluxo!$O:$O,Fluxo!$U:$U,"&gt;"&amp;DE$5,Fluxo!$U:$U,"&lt;="&amp;DF$5,Fluxo!$D:$D,$D97,Fluxo!$E:$E,"&lt;&gt;"&amp;"PERMUTANTE"))</f>
        <v>0</v>
      </c>
      <c r="DG97" s="18">
        <f>IF(DG$5&gt;$G$4,0,SUMIFS(Fluxo!$O:$O,Fluxo!$U:$U,"&gt;"&amp;DF$5,Fluxo!$U:$U,"&lt;="&amp;DG$5,Fluxo!$D:$D,$D97,Fluxo!$E:$E,"&lt;&gt;"&amp;"PERMUTANTE"))</f>
        <v>0</v>
      </c>
      <c r="DH97" s="18">
        <f>IF(DH$5&gt;$G$4,0,SUMIFS(Fluxo!$O:$O,Fluxo!$U:$U,"&gt;"&amp;DG$5,Fluxo!$U:$U,"&lt;="&amp;DH$5,Fluxo!$D:$D,$D97,Fluxo!$E:$E,"&lt;&gt;"&amp;"PERMUTANTE"))</f>
        <v>0</v>
      </c>
      <c r="DI97" s="18">
        <f>IF(DI$5&gt;$G$4,0,SUMIFS(Fluxo!$O:$O,Fluxo!$U:$U,"&gt;"&amp;DH$5,Fluxo!$U:$U,"&lt;="&amp;DI$5,Fluxo!$D:$D,$D97,Fluxo!$E:$E,"&lt;&gt;"&amp;"PERMUTANTE"))</f>
        <v>0</v>
      </c>
      <c r="DJ97" s="18">
        <f>IF(DJ$5&gt;$G$4,0,SUMIFS(Fluxo!$O:$O,Fluxo!$U:$U,"&gt;"&amp;DI$5,Fluxo!$U:$U,"&lt;="&amp;DJ$5,Fluxo!$D:$D,$D97,Fluxo!$E:$E,"&lt;&gt;"&amp;"PERMUTANTE"))</f>
        <v>0</v>
      </c>
      <c r="DK97" s="18">
        <f>IF(DK$5&gt;$G$4,0,SUMIFS(Fluxo!$O:$O,Fluxo!$U:$U,"&gt;"&amp;DJ$5,Fluxo!$U:$U,"&lt;="&amp;DK$5,Fluxo!$D:$D,$D97,Fluxo!$E:$E,"&lt;&gt;"&amp;"PERMUTANTE"))</f>
        <v>0</v>
      </c>
      <c r="DL97" s="18">
        <f>IF(DL$5&gt;$G$4,0,SUMIFS(Fluxo!$O:$O,Fluxo!$U:$U,"&gt;"&amp;DK$5,Fluxo!$U:$U,"&lt;="&amp;DL$5,Fluxo!$D:$D,$D97,Fluxo!$E:$E,"&lt;&gt;"&amp;"PERMUTANTE"))</f>
        <v>0</v>
      </c>
      <c r="DM97" s="18">
        <f>IF(DM$5&gt;$G$4,0,SUMIFS(Fluxo!$O:$O,Fluxo!$U:$U,"&gt;"&amp;DL$5,Fluxo!$U:$U,"&lt;="&amp;DM$5,Fluxo!$D:$D,$D97,Fluxo!$E:$E,"&lt;&gt;"&amp;"PERMUTANTE"))</f>
        <v>0</v>
      </c>
      <c r="DN97" s="18">
        <f>IF(DN$5&gt;$G$4,0,SUMIFS(Fluxo!$O:$O,Fluxo!$U:$U,"&gt;"&amp;DM$5,Fluxo!$U:$U,"&lt;="&amp;DN$5,Fluxo!$D:$D,$D97,Fluxo!$E:$E,"&lt;&gt;"&amp;"PERMUTANTE"))</f>
        <v>0</v>
      </c>
      <c r="DO97" s="18">
        <f>IF(DO$5&gt;$G$4,0,SUMIFS(Fluxo!$O:$O,Fluxo!$U:$U,"&gt;"&amp;DN$5,Fluxo!$U:$U,"&lt;="&amp;DO$5,Fluxo!$D:$D,$D97,Fluxo!$E:$E,"&lt;&gt;"&amp;"PERMUTANTE"))</f>
        <v>0</v>
      </c>
      <c r="DP97" s="18">
        <f>IF(DP$5&gt;$G$4,0,SUMIFS(Fluxo!$O:$O,Fluxo!$U:$U,"&gt;"&amp;DO$5,Fluxo!$U:$U,"&lt;="&amp;DP$5,Fluxo!$D:$D,$D97,Fluxo!$E:$E,"&lt;&gt;"&amp;"PERMUTANTE"))</f>
        <v>0</v>
      </c>
      <c r="DQ97" s="18">
        <f>IF(DQ$5&gt;$G$4,0,SUMIFS(Fluxo!$O:$O,Fluxo!$U:$U,"&gt;"&amp;DP$5,Fluxo!$U:$U,"&lt;="&amp;DQ$5,Fluxo!$D:$D,$D97,Fluxo!$E:$E,"&lt;&gt;"&amp;"PERMUTANTE"))</f>
        <v>0</v>
      </c>
      <c r="DR97" s="18">
        <f>IF(DR$5&gt;$G$4,0,SUMIFS(Fluxo!$O:$O,Fluxo!$U:$U,"&gt;"&amp;DQ$5,Fluxo!$U:$U,"&lt;="&amp;DR$5,Fluxo!$D:$D,$D97,Fluxo!$E:$E,"&lt;&gt;"&amp;"PERMUTANTE"))</f>
        <v>0</v>
      </c>
      <c r="DS97" s="18">
        <f>IF(DS$5&gt;$G$4,0,SUMIFS(Fluxo!$O:$O,Fluxo!$U:$U,"&gt;"&amp;DR$5,Fluxo!$U:$U,"&lt;="&amp;DS$5,Fluxo!$D:$D,$D97,Fluxo!$E:$E,"&lt;&gt;"&amp;"PERMUTANTE"))</f>
        <v>0</v>
      </c>
      <c r="DT97" s="18">
        <f>IF(DT$5&gt;$G$4,0,SUMIFS(Fluxo!$O:$O,Fluxo!$U:$U,"&gt;"&amp;DS$5,Fluxo!$U:$U,"&lt;="&amp;DT$5,Fluxo!$D:$D,$D97,Fluxo!$E:$E,"&lt;&gt;"&amp;"PERMUTANTE"))</f>
        <v>0</v>
      </c>
      <c r="DU97" s="18">
        <f>IF(DU$5&gt;$G$4,0,SUMIFS(Fluxo!$O:$O,Fluxo!$U:$U,"&gt;"&amp;DT$5,Fluxo!$U:$U,"&lt;="&amp;DU$5,Fluxo!$D:$D,$D97,Fluxo!$E:$E,"&lt;&gt;"&amp;"PERMUTANTE"))</f>
        <v>0</v>
      </c>
      <c r="DV97" s="18">
        <f>IF(DV$5&gt;$G$4,0,SUMIFS(Fluxo!$O:$O,Fluxo!$U:$U,"&gt;"&amp;DU$5,Fluxo!$U:$U,"&lt;="&amp;DV$5,Fluxo!$D:$D,$D97,Fluxo!$E:$E,"&lt;&gt;"&amp;"PERMUTANTE"))</f>
        <v>0</v>
      </c>
      <c r="DW97" s="18">
        <f>IF(DW$5&gt;$G$4,0,SUMIFS(Fluxo!$O:$O,Fluxo!$U:$U,"&gt;"&amp;DV$5,Fluxo!$U:$U,"&lt;="&amp;DW$5,Fluxo!$D:$D,$D97,Fluxo!$E:$E,"&lt;&gt;"&amp;"PERMUTANTE"))</f>
        <v>0</v>
      </c>
      <c r="DX97" s="18">
        <f>IF(DX$5&gt;$G$4,0,SUMIFS(Fluxo!$O:$O,Fluxo!$U:$U,"&gt;"&amp;DW$5,Fluxo!$U:$U,"&lt;="&amp;DX$5,Fluxo!$D:$D,$D97,Fluxo!$E:$E,"&lt;&gt;"&amp;"PERMUTANTE"))</f>
        <v>0</v>
      </c>
      <c r="DY97" s="18">
        <f>IF(DY$5&gt;$G$4,0,SUMIFS(Fluxo!$O:$O,Fluxo!$U:$U,"&gt;"&amp;DX$5,Fluxo!$U:$U,"&lt;="&amp;DY$5,Fluxo!$D:$D,$D97,Fluxo!$E:$E,"&lt;&gt;"&amp;"PERMUTANTE"))</f>
        <v>0</v>
      </c>
      <c r="DZ97" s="18">
        <f>IF(DZ$5&gt;$G$4,0,SUMIFS(Fluxo!$O:$O,Fluxo!$U:$U,"&gt;"&amp;DY$5,Fluxo!$U:$U,"&lt;="&amp;DZ$5,Fluxo!$D:$D,$D97,Fluxo!$E:$E,"&lt;&gt;"&amp;"PERMUTANTE"))</f>
        <v>0</v>
      </c>
      <c r="EA97" s="18">
        <f>IF(EA$5&gt;$G$4,0,SUMIFS(Fluxo!$O:$O,Fluxo!$U:$U,"&gt;"&amp;DZ$5,Fluxo!$U:$U,"&lt;="&amp;EA$5,Fluxo!$D:$D,$D97,Fluxo!$E:$E,"&lt;&gt;"&amp;"PERMUTANTE"))</f>
        <v>0</v>
      </c>
      <c r="EB97" s="18">
        <f>IF(EB$5&gt;$G$4,0,SUMIFS(Fluxo!$O:$O,Fluxo!$U:$U,"&gt;"&amp;EA$5,Fluxo!$U:$U,"&lt;="&amp;EB$5,Fluxo!$D:$D,$D97,Fluxo!$E:$E,"&lt;&gt;"&amp;"PERMUTANTE"))</f>
        <v>0</v>
      </c>
      <c r="EC97" s="18">
        <f>IF(EC$5&gt;$G$4,0,SUMIFS(Fluxo!$O:$O,Fluxo!$U:$U,"&gt;"&amp;EB$5,Fluxo!$U:$U,"&lt;="&amp;EC$5,Fluxo!$D:$D,$D97,Fluxo!$E:$E,"&lt;&gt;"&amp;"PERMUTANTE"))</f>
        <v>0</v>
      </c>
      <c r="ED97" s="18">
        <f>IF(ED$5&gt;$G$4,0,SUMIFS(Fluxo!$O:$O,Fluxo!$U:$U,"&gt;"&amp;EC$5,Fluxo!$U:$U,"&lt;="&amp;ED$5,Fluxo!$D:$D,$D97,Fluxo!$E:$E,"&lt;&gt;"&amp;"PERMUTANTE"))</f>
        <v>0</v>
      </c>
      <c r="EE97" s="18">
        <f>IF(EE$5&gt;$G$4,0,SUMIFS(Fluxo!$O:$O,Fluxo!$U:$U,"&gt;"&amp;ED$5,Fluxo!$U:$U,"&lt;="&amp;EE$5,Fluxo!$D:$D,$D97,Fluxo!$E:$E,"&lt;&gt;"&amp;"PERMUTANTE"))</f>
        <v>0</v>
      </c>
      <c r="EF97" s="18">
        <f>IF(EF$5&gt;$G$4,0,SUMIFS(Fluxo!$O:$O,Fluxo!$U:$U,"&gt;"&amp;EE$5,Fluxo!$U:$U,"&lt;="&amp;EF$5,Fluxo!$D:$D,$D97,Fluxo!$E:$E,"&lt;&gt;"&amp;"PERMUTANTE"))</f>
        <v>0</v>
      </c>
      <c r="EG97" s="18">
        <f>IF(EG$5&gt;$G$4,0,SUMIFS(Fluxo!$O:$O,Fluxo!$U:$U,"&gt;"&amp;EF$5,Fluxo!$U:$U,"&lt;="&amp;EG$5,Fluxo!$D:$D,$D97,Fluxo!$E:$E,"&lt;&gt;"&amp;"PERMUTANTE"))</f>
        <v>0</v>
      </c>
      <c r="EH97" s="18">
        <f>IF(EH$5&gt;$G$4,0,SUMIFS(Fluxo!$O:$O,Fluxo!$U:$U,"&gt;"&amp;EG$5,Fluxo!$U:$U,"&lt;="&amp;EH$5,Fluxo!$D:$D,$D97,Fluxo!$E:$E,"&lt;&gt;"&amp;"PERMUTANTE"))</f>
        <v>0</v>
      </c>
      <c r="EI97" s="18">
        <f>IF(EI$5&gt;$G$4,0,SUMIFS(Fluxo!$O:$O,Fluxo!$U:$U,"&gt;"&amp;EH$5,Fluxo!$U:$U,"&lt;="&amp;EI$5,Fluxo!$D:$D,$D97,Fluxo!$E:$E,"&lt;&gt;"&amp;"PERMUTANTE"))</f>
        <v>0</v>
      </c>
      <c r="EJ97" s="18">
        <f>IF(EJ$5&gt;$G$4,0,SUMIFS(Fluxo!$O:$O,Fluxo!$U:$U,"&gt;"&amp;EI$5,Fluxo!$U:$U,"&lt;="&amp;EJ$5,Fluxo!$D:$D,$D97,Fluxo!$E:$E,"&lt;&gt;"&amp;"PERMUTANTE"))</f>
        <v>0</v>
      </c>
      <c r="EK97" s="18">
        <f>IF(EK$5&gt;$G$4,0,SUMIFS(Fluxo!$O:$O,Fluxo!$U:$U,"&gt;"&amp;EJ$5,Fluxo!$U:$U,"&lt;="&amp;EK$5,Fluxo!$D:$D,$D97,Fluxo!$E:$E,"&lt;&gt;"&amp;"PERMUTANTE"))</f>
        <v>0</v>
      </c>
      <c r="EL97" s="18">
        <f>IF(EL$5&gt;$G$4,0,SUMIFS(Fluxo!$O:$O,Fluxo!$U:$U,"&gt;"&amp;EK$5,Fluxo!$U:$U,"&lt;="&amp;EL$5,Fluxo!$D:$D,$D97,Fluxo!$E:$E,"&lt;&gt;"&amp;"PERMUTANTE"))</f>
        <v>0</v>
      </c>
      <c r="EM97" s="18">
        <f>IF(EM$5&gt;$G$4,0,SUMIFS(Fluxo!$O:$O,Fluxo!$U:$U,"&gt;"&amp;EL$5,Fluxo!$U:$U,"&lt;="&amp;EM$5,Fluxo!$D:$D,$D97,Fluxo!$E:$E,"&lt;&gt;"&amp;"PERMUTANTE"))</f>
        <v>0</v>
      </c>
      <c r="EN97" s="18">
        <f>IF(EN$5&gt;$G$4,0,SUMIFS(Fluxo!$O:$O,Fluxo!$U:$U,"&gt;"&amp;EM$5,Fluxo!$U:$U,"&lt;="&amp;EN$5,Fluxo!$D:$D,$D97,Fluxo!$E:$E,"&lt;&gt;"&amp;"PERMUTANTE"))</f>
        <v>0</v>
      </c>
      <c r="EO97" s="18">
        <f>IF(EO$5&gt;$G$4,0,SUMIFS(Fluxo!$O:$O,Fluxo!$U:$U,"&gt;"&amp;EN$5,Fluxo!$U:$U,"&lt;="&amp;EO$5,Fluxo!$D:$D,$D97,Fluxo!$E:$E,"&lt;&gt;"&amp;"PERMUTANTE"))</f>
        <v>0</v>
      </c>
      <c r="EP97" s="18">
        <f>IF(EP$5&gt;$G$4,0,SUMIFS(Fluxo!$O:$O,Fluxo!$U:$U,"&gt;"&amp;EO$5,Fluxo!$U:$U,"&lt;="&amp;EP$5,Fluxo!$D:$D,$D97,Fluxo!$E:$E,"&lt;&gt;"&amp;"PERMUTANTE"))</f>
        <v>0</v>
      </c>
      <c r="EQ97" s="18">
        <f>IF(EQ$5&gt;$G$4,0,SUMIFS(Fluxo!$O:$O,Fluxo!$U:$U,"&gt;"&amp;EP$5,Fluxo!$U:$U,"&lt;="&amp;EQ$5,Fluxo!$D:$D,$D97,Fluxo!$E:$E,"&lt;&gt;"&amp;"PERMUTANTE"))</f>
        <v>0</v>
      </c>
      <c r="ER97" s="18">
        <f>IF(ER$5&gt;$G$4,0,SUMIFS(Fluxo!$O:$O,Fluxo!$U:$U,"&gt;"&amp;EQ$5,Fluxo!$U:$U,"&lt;="&amp;ER$5,Fluxo!$D:$D,$D97,Fluxo!$E:$E,"&lt;&gt;"&amp;"PERMUTANTE"))</f>
        <v>0</v>
      </c>
      <c r="ES97" s="18">
        <f>IF(ES$5&gt;$G$4,0,SUMIFS(Fluxo!$O:$O,Fluxo!$U:$U,"&gt;"&amp;ER$5,Fluxo!$U:$U,"&lt;="&amp;ES$5,Fluxo!$D:$D,$D97,Fluxo!$E:$E,"&lt;&gt;"&amp;"PERMUTANTE"))</f>
        <v>0</v>
      </c>
      <c r="ET97" s="18">
        <f>IF(ET$5&gt;$G$4,0,SUMIFS(Fluxo!$O:$O,Fluxo!$U:$U,"&gt;"&amp;ES$5,Fluxo!$U:$U,"&lt;="&amp;ET$5,Fluxo!$D:$D,$D97,Fluxo!$E:$E,"&lt;&gt;"&amp;"PERMUTANTE"))</f>
        <v>0</v>
      </c>
      <c r="EU97" s="18">
        <f>IF(EU$5&gt;$G$4,0,SUMIFS(Fluxo!$O:$O,Fluxo!$U:$U,"&gt;"&amp;ET$5,Fluxo!$U:$U,"&lt;="&amp;EU$5,Fluxo!$D:$D,$D97,Fluxo!$E:$E,"&lt;&gt;"&amp;"PERMUTANTE"))</f>
        <v>0</v>
      </c>
      <c r="EV97" s="18">
        <f>IF(EV$5&gt;$G$4,0,SUMIFS(Fluxo!$O:$O,Fluxo!$U:$U,"&gt;"&amp;EU$5,Fluxo!$U:$U,"&lt;="&amp;EV$5,Fluxo!$D:$D,$D97,Fluxo!$E:$E,"&lt;&gt;"&amp;"PERMUTANTE"))</f>
        <v>0</v>
      </c>
      <c r="EW97" s="18">
        <f>IF(EW$5&gt;$G$4,0,SUMIFS(Fluxo!$O:$O,Fluxo!$U:$U,"&gt;"&amp;EV$5,Fluxo!$U:$U,"&lt;="&amp;EW$5,Fluxo!$D:$D,$D97,Fluxo!$E:$E,"&lt;&gt;"&amp;"PERMUTANTE"))</f>
        <v>0</v>
      </c>
      <c r="EX97" s="18">
        <f>IF(EX$5&gt;$G$4,0,SUMIFS(Fluxo!$O:$O,Fluxo!$U:$U,"&gt;"&amp;EW$5,Fluxo!$U:$U,"&lt;="&amp;EX$5,Fluxo!$D:$D,$D97,Fluxo!$E:$E,"&lt;&gt;"&amp;"PERMUTANTE"))</f>
        <v>0</v>
      </c>
      <c r="EY97" s="18">
        <f>IF(EY$5&gt;$G$4,0,SUMIFS(Fluxo!$O:$O,Fluxo!$U:$U,"&gt;"&amp;EX$5,Fluxo!$U:$U,"&lt;="&amp;EY$5,Fluxo!$D:$D,$D97,Fluxo!$E:$E,"&lt;&gt;"&amp;"PERMUTANTE"))</f>
        <v>0</v>
      </c>
      <c r="EZ97" s="18">
        <f>IF(EZ$5&gt;$G$4,0,SUMIFS(Fluxo!$O:$O,Fluxo!$U:$U,"&gt;"&amp;EY$5,Fluxo!$U:$U,"&lt;="&amp;EZ$5,Fluxo!$D:$D,$D97,Fluxo!$E:$E,"&lt;&gt;"&amp;"PERMUTANTE"))</f>
        <v>0</v>
      </c>
      <c r="FA97" s="18">
        <f>IF(FA$5&gt;$G$4,0,SUMIFS(Fluxo!$O:$O,Fluxo!$U:$U,"&gt;"&amp;EZ$5,Fluxo!$U:$U,"&lt;="&amp;FA$5,Fluxo!$D:$D,$D97,Fluxo!$E:$E,"&lt;&gt;"&amp;"PERMUTANTE"))</f>
        <v>0</v>
      </c>
      <c r="FB97" s="18">
        <f>IF(FB$5&gt;$G$4,0,SUMIFS(Fluxo!$O:$O,Fluxo!$U:$U,"&gt;"&amp;FA$5,Fluxo!$U:$U,"&lt;="&amp;FB$5,Fluxo!$D:$D,$D97,Fluxo!$E:$E,"&lt;&gt;"&amp;"PERMUTANTE"))</f>
        <v>0</v>
      </c>
      <c r="FC97" s="18">
        <f>IF(FC$5&gt;$G$4,0,SUMIFS(Fluxo!$O:$O,Fluxo!$U:$U,"&gt;"&amp;FB$5,Fluxo!$U:$U,"&lt;="&amp;FC$5,Fluxo!$D:$D,$D97,Fluxo!$E:$E,"&lt;&gt;"&amp;"PERMUTANTE"))</f>
        <v>0</v>
      </c>
      <c r="FD97" s="18">
        <f>IF(FD$5&gt;$G$4,0,SUMIFS(Fluxo!$O:$O,Fluxo!$U:$U,"&gt;"&amp;FC$5,Fluxo!$U:$U,"&lt;="&amp;FD$5,Fluxo!$D:$D,$D97,Fluxo!$E:$E,"&lt;&gt;"&amp;"PERMUTANTE"))</f>
        <v>0</v>
      </c>
      <c r="FE97" s="18">
        <f>IF(FE$5&gt;$G$4,0,SUMIFS(Fluxo!$O:$O,Fluxo!$U:$U,"&gt;"&amp;FD$5,Fluxo!$U:$U,"&lt;="&amp;FE$5,Fluxo!$D:$D,$D97,Fluxo!$E:$E,"&lt;&gt;"&amp;"PERMUTANTE"))</f>
        <v>0</v>
      </c>
      <c r="FF97" s="18">
        <f>IF(FF$5&gt;$G$4,0,SUMIFS(Fluxo!$O:$O,Fluxo!$U:$U,"&gt;"&amp;FE$5,Fluxo!$U:$U,"&lt;="&amp;FF$5,Fluxo!$D:$D,$D97,Fluxo!$E:$E,"&lt;&gt;"&amp;"PERMUTANTE"))</f>
        <v>0</v>
      </c>
      <c r="FG97" s="18">
        <f>IF(FG$5&gt;$G$4,0,SUMIFS(Fluxo!$O:$O,Fluxo!$U:$U,"&gt;"&amp;FF$5,Fluxo!$U:$U,"&lt;="&amp;FG$5,Fluxo!$D:$D,$D97,Fluxo!$E:$E,"&lt;&gt;"&amp;"PERMUTANTE"))</f>
        <v>0</v>
      </c>
      <c r="FH97" s="18">
        <f>IF(FH$5&gt;$G$4,0,SUMIFS(Fluxo!$O:$O,Fluxo!$U:$U,"&gt;"&amp;FG$5,Fluxo!$U:$U,"&lt;="&amp;FH$5,Fluxo!$D:$D,$D97,Fluxo!$E:$E,"&lt;&gt;"&amp;"PERMUTANTE"))</f>
        <v>0</v>
      </c>
      <c r="FI97" s="18">
        <f>IF(FI$5&gt;$G$4,0,SUMIFS(Fluxo!$O:$O,Fluxo!$U:$U,"&gt;"&amp;FH$5,Fluxo!$U:$U,"&lt;="&amp;FI$5,Fluxo!$D:$D,$D97,Fluxo!$E:$E,"&lt;&gt;"&amp;"PERMUTANTE"))</f>
        <v>0</v>
      </c>
      <c r="FJ97" s="18">
        <f>IF(FJ$5&gt;$G$4,0,SUMIFS(Fluxo!$O:$O,Fluxo!$U:$U,"&gt;"&amp;FI$5,Fluxo!$U:$U,"&lt;="&amp;FJ$5,Fluxo!$D:$D,$D97,Fluxo!$E:$E,"&lt;&gt;"&amp;"PERMUTANTE"))</f>
        <v>0</v>
      </c>
      <c r="FK97" s="18">
        <f>IF(FK$5&gt;$G$4,0,SUMIFS(Fluxo!$O:$O,Fluxo!$U:$U,"&gt;"&amp;FJ$5,Fluxo!$U:$U,"&lt;="&amp;FK$5,Fluxo!$D:$D,$D97,Fluxo!$E:$E,"&lt;&gt;"&amp;"PERMUTANTE"))</f>
        <v>0</v>
      </c>
      <c r="FL97" s="18">
        <f>IF(FL$5&gt;$G$4,0,SUMIFS(Fluxo!$O:$O,Fluxo!$U:$U,"&gt;"&amp;FK$5,Fluxo!$U:$U,"&lt;="&amp;FL$5,Fluxo!$D:$D,$D97,Fluxo!$E:$E,"&lt;&gt;"&amp;"PERMUTANTE"))</f>
        <v>0</v>
      </c>
      <c r="FM97" s="18">
        <f>IF(FM$5&gt;$G$4,0,SUMIFS(Fluxo!$O:$O,Fluxo!$U:$U,"&gt;"&amp;FL$5,Fluxo!$U:$U,"&lt;="&amp;FM$5,Fluxo!$D:$D,$D97,Fluxo!$E:$E,"&lt;&gt;"&amp;"PERMUTANTE"))</f>
        <v>0</v>
      </c>
      <c r="FN97" s="18">
        <f>IF(FN$5&gt;$G$4,0,SUMIFS(Fluxo!$O:$O,Fluxo!$U:$U,"&gt;"&amp;FM$5,Fluxo!$U:$U,"&lt;="&amp;FN$5,Fluxo!$D:$D,$D97,Fluxo!$E:$E,"&lt;&gt;"&amp;"PERMUTANTE"))</f>
        <v>0</v>
      </c>
      <c r="FO97" s="18">
        <f>IF(FO$5&gt;$G$4,0,SUMIFS(Fluxo!$O:$O,Fluxo!$U:$U,"&gt;"&amp;FN$5,Fluxo!$U:$U,"&lt;="&amp;FO$5,Fluxo!$D:$D,$D97,Fluxo!$E:$E,"&lt;&gt;"&amp;"PERMUTANTE"))</f>
        <v>0</v>
      </c>
      <c r="FP97" s="18">
        <f>IF(FP$5&gt;$G$4,0,SUMIFS(Fluxo!$O:$O,Fluxo!$U:$U,"&gt;"&amp;FO$5,Fluxo!$U:$U,"&lt;="&amp;FP$5,Fluxo!$D:$D,$D97,Fluxo!$E:$E,"&lt;&gt;"&amp;"PERMUTANTE"))</f>
        <v>0</v>
      </c>
      <c r="FQ97" s="18">
        <f>IF(FQ$5&gt;$G$4,0,SUMIFS(Fluxo!$O:$O,Fluxo!$U:$U,"&gt;"&amp;FP$5,Fluxo!$U:$U,"&lt;="&amp;FQ$5,Fluxo!$D:$D,$D97,Fluxo!$E:$E,"&lt;&gt;"&amp;"PERMUTANTE"))</f>
        <v>0</v>
      </c>
      <c r="FR97" s="18">
        <f>IF(FR$5&gt;$G$4,0,SUMIFS(Fluxo!$O:$O,Fluxo!$U:$U,"&gt;"&amp;FQ$5,Fluxo!$U:$U,"&lt;="&amp;FR$5,Fluxo!$D:$D,$D97,Fluxo!$E:$E,"&lt;&gt;"&amp;"PERMUTANTE"))</f>
        <v>0</v>
      </c>
      <c r="FS97" s="18">
        <f>IF(FS$5&gt;$G$4,0,SUMIFS(Fluxo!$O:$O,Fluxo!$U:$U,"&gt;"&amp;FR$5,Fluxo!$U:$U,"&lt;="&amp;FS$5,Fluxo!$D:$D,$D97,Fluxo!$E:$E,"&lt;&gt;"&amp;"PERMUTANTE"))</f>
        <v>0</v>
      </c>
      <c r="FT97" s="18">
        <f>IF(FT$5&gt;$G$4,0,SUMIFS(Fluxo!$O:$O,Fluxo!$U:$U,"&gt;"&amp;FS$5,Fluxo!$U:$U,"&lt;="&amp;FT$5,Fluxo!$D:$D,$D97,Fluxo!$E:$E,"&lt;&gt;"&amp;"PERMUTANTE"))</f>
        <v>0</v>
      </c>
      <c r="FU97" s="18">
        <f>IF(FU$5&gt;$G$4,0,SUMIFS(Fluxo!$O:$O,Fluxo!$U:$U,"&gt;"&amp;FT$5,Fluxo!$U:$U,"&lt;="&amp;FU$5,Fluxo!$D:$D,$D97,Fluxo!$E:$E,"&lt;&gt;"&amp;"PERMUTANTE"))</f>
        <v>0</v>
      </c>
      <c r="FV97" s="18">
        <f>IF(FV$5&gt;$G$4,0,SUMIFS(Fluxo!$O:$O,Fluxo!$U:$U,"&gt;"&amp;FU$5,Fluxo!$U:$U,"&lt;="&amp;FV$5,Fluxo!$D:$D,$D97,Fluxo!$E:$E,"&lt;&gt;"&amp;"PERMUTANTE"))</f>
        <v>0</v>
      </c>
      <c r="FW97" s="18">
        <f>IF(FW$5&gt;$G$4,0,SUMIFS(Fluxo!$O:$O,Fluxo!$U:$U,"&gt;"&amp;FV$5,Fluxo!$U:$U,"&lt;="&amp;FW$5,Fluxo!$D:$D,$D97,Fluxo!$E:$E,"&lt;&gt;"&amp;"PERMUTANTE"))</f>
        <v>0</v>
      </c>
      <c r="FX97" s="18">
        <f>IF(FX$5&gt;$G$4,0,SUMIFS(Fluxo!$O:$O,Fluxo!$U:$U,"&gt;"&amp;FW$5,Fluxo!$U:$U,"&lt;="&amp;FX$5,Fluxo!$D:$D,$D97,Fluxo!$E:$E,"&lt;&gt;"&amp;"PERMUTANTE"))</f>
        <v>0</v>
      </c>
      <c r="FY97" s="18">
        <f>IF(FY$5&gt;$G$4,0,SUMIFS(Fluxo!$O:$O,Fluxo!$U:$U,"&gt;"&amp;FX$5,Fluxo!$U:$U,"&lt;="&amp;FY$5,Fluxo!$D:$D,$D97,Fluxo!$E:$E,"&lt;&gt;"&amp;"PERMUTANTE"))</f>
        <v>0</v>
      </c>
      <c r="FZ97" s="18">
        <f>IF(FZ$5&gt;$G$4,0,SUMIFS(Fluxo!$O:$O,Fluxo!$U:$U,"&gt;"&amp;FY$5,Fluxo!$U:$U,"&lt;="&amp;FZ$5,Fluxo!$D:$D,$D97,Fluxo!$E:$E,"&lt;&gt;"&amp;"PERMUTANTE"))</f>
        <v>0</v>
      </c>
      <c r="GA97" s="18">
        <f>IF(GA$5&gt;$G$4,0,SUMIFS(Fluxo!$O:$O,Fluxo!$U:$U,"&gt;"&amp;FZ$5,Fluxo!$U:$U,"&lt;="&amp;GA$5,Fluxo!$D:$D,$D97,Fluxo!$E:$E,"&lt;&gt;"&amp;"PERMUTANTE"))</f>
        <v>0</v>
      </c>
      <c r="GB97" s="18">
        <f>IF(GB$5&gt;$G$4,0,SUMIFS(Fluxo!$O:$O,Fluxo!$U:$U,"&gt;"&amp;GA$5,Fluxo!$U:$U,"&lt;="&amp;GB$5,Fluxo!$D:$D,$D97,Fluxo!$E:$E,"&lt;&gt;"&amp;"PERMUTANTE"))</f>
        <v>0</v>
      </c>
      <c r="GC97" s="18">
        <f>IF(GC$5&gt;$G$4,0,SUMIFS(Fluxo!$O:$O,Fluxo!$U:$U,"&gt;"&amp;GB$5,Fluxo!$U:$U,"&lt;="&amp;GC$5,Fluxo!$D:$D,$D97,Fluxo!$E:$E,"&lt;&gt;"&amp;"PERMUTANTE"))</f>
        <v>0</v>
      </c>
      <c r="GD97" s="18">
        <f>IF(GD$5&gt;$G$4,0,SUMIFS(Fluxo!$O:$O,Fluxo!$U:$U,"&gt;"&amp;GC$5,Fluxo!$U:$U,"&lt;="&amp;GD$5,Fluxo!$D:$D,$D97,Fluxo!$E:$E,"&lt;&gt;"&amp;"PERMUTANTE"))</f>
        <v>0</v>
      </c>
      <c r="GE97" s="18">
        <f>IF(GE$5&gt;$G$4,0,SUMIFS(Fluxo!$O:$O,Fluxo!$U:$U,"&gt;"&amp;GD$5,Fluxo!$U:$U,"&lt;="&amp;GE$5,Fluxo!$D:$D,$D97,Fluxo!$E:$E,"&lt;&gt;"&amp;"PERMUTANTE"))</f>
        <v>0</v>
      </c>
      <c r="GF97" s="18">
        <f>IF(GF$5&gt;$G$4,0,SUMIFS(Fluxo!$O:$O,Fluxo!$U:$U,"&gt;"&amp;GE$5,Fluxo!$U:$U,"&lt;="&amp;GF$5,Fluxo!$D:$D,$D97,Fluxo!$E:$E,"&lt;&gt;"&amp;"PERMUTANTE"))</f>
        <v>0</v>
      </c>
      <c r="GG97" s="18">
        <f>IF(GG$5&gt;$G$4,0,SUMIFS(Fluxo!$O:$O,Fluxo!$U:$U,"&gt;"&amp;GF$5,Fluxo!$U:$U,"&lt;="&amp;GG$5,Fluxo!$D:$D,$D97,Fluxo!$E:$E,"&lt;&gt;"&amp;"PERMUTANTE"))</f>
        <v>0</v>
      </c>
      <c r="GH97" s="18">
        <f>IF(GH$5&gt;$G$4,0,SUMIFS(Fluxo!$O:$O,Fluxo!$U:$U,"&gt;"&amp;GG$5,Fluxo!$U:$U,"&lt;="&amp;GH$5,Fluxo!$D:$D,$D97,Fluxo!$E:$E,"&lt;&gt;"&amp;"PERMUTANTE"))</f>
        <v>0</v>
      </c>
      <c r="GI97" s="18">
        <f>IF(GI$5&gt;$G$4,0,SUMIFS(Fluxo!$O:$O,Fluxo!$U:$U,"&gt;"&amp;GH$5,Fluxo!$U:$U,"&lt;="&amp;GI$5,Fluxo!$D:$D,$D97,Fluxo!$E:$E,"&lt;&gt;"&amp;"PERMUTANTE"))</f>
        <v>0</v>
      </c>
      <c r="GJ97" s="18">
        <f>IF(GJ$5&gt;$G$4,0,SUMIFS(Fluxo!$O:$O,Fluxo!$U:$U,"&gt;"&amp;GI$5,Fluxo!$U:$U,"&lt;="&amp;GJ$5,Fluxo!$D:$D,$D97,Fluxo!$E:$E,"&lt;&gt;"&amp;"PERMUTANTE"))</f>
        <v>0</v>
      </c>
      <c r="GK97" s="18">
        <f>IF(GK$5&gt;$G$4,0,SUMIFS(Fluxo!$O:$O,Fluxo!$U:$U,"&gt;"&amp;GJ$5,Fluxo!$U:$U,"&lt;="&amp;GK$5,Fluxo!$D:$D,$D97,Fluxo!$E:$E,"&lt;&gt;"&amp;"PERMUTANTE"))</f>
        <v>0</v>
      </c>
      <c r="GL97" s="18">
        <f>IF(GL$5&gt;$G$4,0,SUMIFS(Fluxo!$O:$O,Fluxo!$U:$U,"&gt;"&amp;GK$5,Fluxo!$U:$U,"&lt;="&amp;GL$5,Fluxo!$D:$D,$D97,Fluxo!$E:$E,"&lt;&gt;"&amp;"PERMUTANTE"))</f>
        <v>0</v>
      </c>
      <c r="GM97" s="18">
        <f>IF(GM$5&gt;$G$4,0,SUMIFS(Fluxo!$O:$O,Fluxo!$U:$U,"&gt;"&amp;GL$5,Fluxo!$U:$U,"&lt;="&amp;GM$5,Fluxo!$D:$D,$D97,Fluxo!$E:$E,"&lt;&gt;"&amp;"PERMUTANTE"))</f>
        <v>0</v>
      </c>
      <c r="GN97" s="18">
        <f>IF(GN$5&gt;$G$4,0,SUMIFS(Fluxo!$O:$O,Fluxo!$U:$U,"&gt;"&amp;GM$5,Fluxo!$U:$U,"&lt;="&amp;GN$5,Fluxo!$D:$D,$D97,Fluxo!$E:$E,"&lt;&gt;"&amp;"PERMUTANTE"))</f>
        <v>0</v>
      </c>
      <c r="GO97" s="18">
        <f>IF(GO$5&gt;$G$4,0,SUMIFS(Fluxo!$O:$O,Fluxo!$U:$U,"&gt;"&amp;GN$5,Fluxo!$U:$U,"&lt;="&amp;GO$5,Fluxo!$D:$D,$D97,Fluxo!$E:$E,"&lt;&gt;"&amp;"PERMUTANTE"))</f>
        <v>0</v>
      </c>
      <c r="GP97" s="18">
        <f>IF(GP$5&gt;$G$4,0,SUMIFS(Fluxo!$O:$O,Fluxo!$U:$U,"&gt;"&amp;GO$5,Fluxo!$U:$U,"&lt;="&amp;GP$5,Fluxo!$D:$D,$D97,Fluxo!$E:$E,"&lt;&gt;"&amp;"PERMUTANTE"))</f>
        <v>0</v>
      </c>
      <c r="GQ97" s="18">
        <f>IF(GQ$5&gt;$G$4,0,SUMIFS(Fluxo!$O:$O,Fluxo!$U:$U,"&gt;"&amp;GP$5,Fluxo!$U:$U,"&lt;="&amp;GQ$5,Fluxo!$D:$D,$D97,Fluxo!$E:$E,"&lt;&gt;"&amp;"PERMUTANTE"))</f>
        <v>0</v>
      </c>
      <c r="GR97" s="18">
        <f>IF(GR$5&gt;$G$4,0,SUMIFS(Fluxo!$O:$O,Fluxo!$U:$U,"&gt;"&amp;GQ$5,Fluxo!$U:$U,"&lt;="&amp;GR$5,Fluxo!$D:$D,$D97,Fluxo!$E:$E,"&lt;&gt;"&amp;"PERMUTANTE"))</f>
        <v>0</v>
      </c>
      <c r="GS97" s="18">
        <f>IF(GS$5&gt;$G$4,0,SUMIFS(Fluxo!$O:$O,Fluxo!$U:$U,"&gt;"&amp;GR$5,Fluxo!$U:$U,"&lt;="&amp;GS$5,Fluxo!$D:$D,$D97,Fluxo!$E:$E,"&lt;&gt;"&amp;"PERMUTANTE"))</f>
        <v>0</v>
      </c>
      <c r="GT97" s="18">
        <f>IF(GT$5&gt;$G$4,0,SUMIFS(Fluxo!$O:$O,Fluxo!$U:$U,"&gt;"&amp;GS$5,Fluxo!$U:$U,"&lt;="&amp;GT$5,Fluxo!$D:$D,$D97,Fluxo!$E:$E,"&lt;&gt;"&amp;"PERMUTANTE"))</f>
        <v>0</v>
      </c>
      <c r="GU97" s="18">
        <f>IF(GU$5&gt;$G$4,0,SUMIFS(Fluxo!$O:$O,Fluxo!$U:$U,"&gt;"&amp;GT$5,Fluxo!$U:$U,"&lt;="&amp;GU$5,Fluxo!$D:$D,$D97,Fluxo!$E:$E,"&lt;&gt;"&amp;"PERMUTANTE"))</f>
        <v>0</v>
      </c>
      <c r="GV97" s="18">
        <f>IF(GV$5&gt;$G$4,0,SUMIFS(Fluxo!$O:$O,Fluxo!$U:$U,"&gt;"&amp;GU$5,Fluxo!$U:$U,"&lt;="&amp;GV$5,Fluxo!$D:$D,$D97,Fluxo!$E:$E,"&lt;&gt;"&amp;"PERMUTANTE"))</f>
        <v>0</v>
      </c>
      <c r="GW97" s="18">
        <f>IF(GW$5&gt;$G$4,0,SUMIFS(Fluxo!$O:$O,Fluxo!$U:$U,"&gt;"&amp;GV$5,Fluxo!$U:$U,"&lt;="&amp;GW$5,Fluxo!$D:$D,$D97,Fluxo!$E:$E,"&lt;&gt;"&amp;"PERMUTANTE"))</f>
        <v>0</v>
      </c>
      <c r="GX97" s="18">
        <f>IF(GX$5&gt;$G$4,0,SUMIFS(Fluxo!$O:$O,Fluxo!$U:$U,"&gt;"&amp;GW$5,Fluxo!$U:$U,"&lt;="&amp;GX$5,Fluxo!$D:$D,$D97,Fluxo!$E:$E,"&lt;&gt;"&amp;"PERMUTANTE"))</f>
        <v>0</v>
      </c>
      <c r="GY97" s="18">
        <f>IF(GY$5&gt;$G$4,0,SUMIFS(Fluxo!$O:$O,Fluxo!$U:$U,"&gt;"&amp;GX$5,Fluxo!$U:$U,"&lt;="&amp;GY$5,Fluxo!$D:$D,$D97,Fluxo!$E:$E,"&lt;&gt;"&amp;"PERMUTANTE"))</f>
        <v>0</v>
      </c>
      <c r="GZ97" s="18">
        <f>IF(GZ$5&gt;$G$4,0,SUMIFS(Fluxo!$O:$O,Fluxo!$U:$U,"&gt;"&amp;GY$5,Fluxo!$U:$U,"&lt;="&amp;GZ$5,Fluxo!$D:$D,$D97,Fluxo!$E:$E,"&lt;&gt;"&amp;"PERMUTANTE"))</f>
        <v>0</v>
      </c>
      <c r="HA97" s="18">
        <f>IF(HA$5&gt;$G$4,0,SUMIFS(Fluxo!$O:$O,Fluxo!$U:$U,"&gt;"&amp;GZ$5,Fluxo!$U:$U,"&lt;="&amp;HA$5,Fluxo!$D:$D,$D97,Fluxo!$E:$E,"&lt;&gt;"&amp;"PERMUTANTE"))</f>
        <v>0</v>
      </c>
      <c r="HB97" s="18">
        <f>IF(HB$5&gt;$G$4,0,SUMIFS(Fluxo!$O:$O,Fluxo!$U:$U,"&gt;"&amp;HA$5,Fluxo!$U:$U,"&lt;="&amp;HB$5,Fluxo!$D:$D,$D97,Fluxo!$E:$E,"&lt;&gt;"&amp;"PERMUTANTE"))</f>
        <v>0</v>
      </c>
      <c r="HC97" s="18">
        <f>IF(HC$5&gt;$G$4,0,SUMIFS(Fluxo!$O:$O,Fluxo!$U:$U,"&gt;"&amp;HB$5,Fluxo!$U:$U,"&lt;="&amp;HC$5,Fluxo!$D:$D,$D97,Fluxo!$E:$E,"&lt;&gt;"&amp;"PERMUTANTE"))</f>
        <v>0</v>
      </c>
      <c r="HD97" s="18">
        <f>IF(HD$5&gt;$G$4,0,SUMIFS(Fluxo!$O:$O,Fluxo!$U:$U,"&gt;"&amp;HC$5,Fluxo!$U:$U,"&lt;="&amp;HD$5,Fluxo!$D:$D,$D97,Fluxo!$E:$E,"&lt;&gt;"&amp;"PERMUTANTE"))</f>
        <v>0</v>
      </c>
      <c r="HE97" s="18">
        <f>IF(HE$5&gt;$G$4,0,SUMIFS(Fluxo!$O:$O,Fluxo!$U:$U,"&gt;"&amp;HD$5,Fluxo!$U:$U,"&lt;="&amp;HE$5,Fluxo!$D:$D,$D97,Fluxo!$E:$E,"&lt;&gt;"&amp;"PERMUTANTE"))</f>
        <v>0</v>
      </c>
      <c r="HF97" s="18">
        <f>IF(HF$5&gt;$G$4,0,SUMIFS(Fluxo!$O:$O,Fluxo!$U:$U,"&gt;"&amp;HE$5,Fluxo!$U:$U,"&lt;="&amp;HF$5,Fluxo!$D:$D,$D97,Fluxo!$E:$E,"&lt;&gt;"&amp;"PERMUTANTE"))</f>
        <v>0</v>
      </c>
    </row>
    <row r="98" spans="1:214">
      <c r="A98" s="20">
        <f t="shared" si="11"/>
        <v>88</v>
      </c>
      <c r="B98" s="140" t="str">
        <f>'Check Carteira'!C90</f>
        <v>E.1016.99.01.0213</v>
      </c>
      <c r="C98" s="141">
        <v>1</v>
      </c>
      <c r="D98" s="129" t="str">
        <f>'Check Carteira'!F90</f>
        <v>A-0213</v>
      </c>
      <c r="E98" s="21" t="str">
        <f>IFERROR(INDEX(Contratos!L:L,MATCH(D98,Contratos!R:R,0)),"")</f>
        <v/>
      </c>
      <c r="F98" s="139" t="str">
        <f>IFERROR(INDEX(Contratos!G:G,MATCH(D98,Contratos!R:R,0)),"")</f>
        <v/>
      </c>
      <c r="H98" s="83">
        <f t="shared" si="10"/>
        <v>0</v>
      </c>
      <c r="J98" s="18">
        <f>IF(J$5&gt;$G$4,0,SUMIFS(Fluxo!$O:$O,Fluxo!$U:$U,"&gt;"&amp;I$5,Fluxo!$U:$U,"&lt;="&amp;J$5,Fluxo!$D:$D,$D98))</f>
        <v>0</v>
      </c>
      <c r="K98" s="18">
        <f>IF(K$5&gt;$G$4,0,SUMIFS(Fluxo!$O:$O,Fluxo!$U:$U,"&gt;"&amp;J$5,Fluxo!$U:$U,"&lt;="&amp;K$5,Fluxo!$D:$D,$D98))</f>
        <v>0</v>
      </c>
      <c r="L98" s="18">
        <f>IF(L$5&gt;$G$4,0,SUMIFS(Fluxo!$O:$O,Fluxo!$U:$U,"&gt;"&amp;K$5,Fluxo!$U:$U,"&lt;="&amp;L$5,Fluxo!$D:$D,$D98))</f>
        <v>0</v>
      </c>
      <c r="M98" s="18">
        <f>IF(M$5&gt;$G$4,0,SUMIFS(Fluxo!$O:$O,Fluxo!$U:$U,"&gt;"&amp;L$5,Fluxo!$U:$U,"&lt;="&amp;M$5,Fluxo!$D:$D,$D98))</f>
        <v>0</v>
      </c>
      <c r="N98" s="18">
        <f>IF(N$5&gt;$G$4,0,SUMIFS(Fluxo!$O:$O,Fluxo!$U:$U,"&gt;"&amp;M$5,Fluxo!$U:$U,"&lt;="&amp;N$5,Fluxo!$D:$D,$D98))</f>
        <v>0</v>
      </c>
      <c r="O98" s="18">
        <f>IF(O$5&gt;$G$4,0,SUMIFS(Fluxo!$O:$O,Fluxo!$U:$U,"&gt;"&amp;N$5,Fluxo!$U:$U,"&lt;="&amp;O$5,Fluxo!$D:$D,$D98))</f>
        <v>0</v>
      </c>
      <c r="P98" s="18">
        <f>IF(P$5&gt;$G$4,0,SUMIFS(Fluxo!$O:$O,Fluxo!$U:$U,"&gt;"&amp;O$5,Fluxo!$U:$U,"&lt;="&amp;P$5,Fluxo!$D:$D,$D98))</f>
        <v>0</v>
      </c>
      <c r="Q98" s="18">
        <f>IF(Q$5&gt;$G$4,0,SUMIFS(Fluxo!$O:$O,Fluxo!$U:$U,"&gt;"&amp;P$5,Fluxo!$U:$U,"&lt;="&amp;Q$5,Fluxo!$D:$D,$D98))</f>
        <v>0</v>
      </c>
      <c r="R98" s="18">
        <f>IF(R$5&gt;$G$4,0,SUMIFS(Fluxo!$O:$O,Fluxo!$U:$U,"&gt;"&amp;Q$5,Fluxo!$U:$U,"&lt;="&amp;R$5,Fluxo!$D:$D,$D98))</f>
        <v>0</v>
      </c>
      <c r="S98" s="18">
        <f>IF(S$5&gt;$G$4,0,SUMIFS(Fluxo!$O:$O,Fluxo!$U:$U,"&gt;"&amp;R$5,Fluxo!$U:$U,"&lt;="&amp;S$5,Fluxo!$D:$D,$D98,Fluxo!$E:$E,"&lt;&gt;"&amp;"PERMUTANTE"))</f>
        <v>0</v>
      </c>
      <c r="T98" s="18">
        <f>IF(T$5&gt;$G$4,0,SUMIFS(Fluxo!$O:$O,Fluxo!$U:$U,"&gt;"&amp;S$5,Fluxo!$U:$U,"&lt;="&amp;T$5,Fluxo!$D:$D,$D98,Fluxo!$E:$E,"&lt;&gt;"&amp;"PERMUTANTE"))</f>
        <v>0</v>
      </c>
      <c r="U98" s="18">
        <f>IF(U$5&gt;$G$4,0,SUMIFS(Fluxo!$O:$O,Fluxo!$U:$U,"&gt;"&amp;T$5,Fluxo!$U:$U,"&lt;="&amp;U$5,Fluxo!$D:$D,$D98,Fluxo!$E:$E,"&lt;&gt;"&amp;"PERMUTANTE"))</f>
        <v>0</v>
      </c>
      <c r="V98" s="18">
        <f>IF(V$5&gt;$G$4,0,SUMIFS(Fluxo!$O:$O,Fluxo!$U:$U,"&gt;"&amp;U$5,Fluxo!$U:$U,"&lt;="&amp;V$5,Fluxo!$D:$D,$D98,Fluxo!$E:$E,"&lt;&gt;"&amp;"PERMUTANTE"))</f>
        <v>0</v>
      </c>
      <c r="W98" s="18">
        <f>IF(W$5&gt;$G$4,0,SUMIFS(Fluxo!$O:$O,Fluxo!$U:$U,"&gt;"&amp;V$5,Fluxo!$U:$U,"&lt;="&amp;W$5,Fluxo!$D:$D,$D98,Fluxo!$E:$E,"&lt;&gt;"&amp;"PERMUTANTE"))</f>
        <v>0</v>
      </c>
      <c r="X98" s="18">
        <f>IF(X$5&gt;$G$4,0,SUMIFS(Fluxo!$O:$O,Fluxo!$U:$U,"&gt;"&amp;W$5,Fluxo!$U:$U,"&lt;="&amp;X$5,Fluxo!$D:$D,$D98,Fluxo!$E:$E,"&lt;&gt;"&amp;"PERMUTANTE"))</f>
        <v>0</v>
      </c>
      <c r="Y98" s="18">
        <f>IF(Y$5&gt;$G$4,0,SUMIFS(Fluxo!$O:$O,Fluxo!$U:$U,"&gt;"&amp;X$5,Fluxo!$U:$U,"&lt;="&amp;Y$5,Fluxo!$D:$D,$D98,Fluxo!$E:$E,"&lt;&gt;"&amp;"PERMUTANTE"))</f>
        <v>0</v>
      </c>
      <c r="Z98" s="18">
        <f>IF(Z$5&gt;$G$4,0,SUMIFS(Fluxo!$O:$O,Fluxo!$U:$U,"&gt;"&amp;Y$5,Fluxo!$U:$U,"&lt;="&amp;Z$5,Fluxo!$D:$D,$D98,Fluxo!$E:$E,"&lt;&gt;"&amp;"PERMUTANTE"))</f>
        <v>0</v>
      </c>
      <c r="AA98" s="18">
        <f>IF(AA$5&gt;$G$4,0,SUMIFS(Fluxo!$O:$O,Fluxo!$U:$U,"&gt;"&amp;Z$5,Fluxo!$U:$U,"&lt;="&amp;AA$5,Fluxo!$D:$D,$D98,Fluxo!$E:$E,"&lt;&gt;"&amp;"PERMUTANTE"))</f>
        <v>0</v>
      </c>
      <c r="AB98" s="18">
        <f>IF(AB$5&gt;$G$4,0,SUMIFS(Fluxo!$O:$O,Fluxo!$U:$U,"&gt;"&amp;AA$5,Fluxo!$U:$U,"&lt;="&amp;AB$5,Fluxo!$D:$D,$D98,Fluxo!$E:$E,"&lt;&gt;"&amp;"PERMUTANTE"))</f>
        <v>0</v>
      </c>
      <c r="AC98" s="18">
        <f>IF(AC$5&gt;$G$4,0,SUMIFS(Fluxo!$O:$O,Fluxo!$U:$U,"&gt;"&amp;AB$5,Fluxo!$U:$U,"&lt;="&amp;AC$5,Fluxo!$D:$D,$D98,Fluxo!$E:$E,"&lt;&gt;"&amp;"PERMUTANTE"))</f>
        <v>0</v>
      </c>
      <c r="AD98" s="18">
        <f>IF(AD$5&gt;$G$4,0,SUMIFS(Fluxo!$O:$O,Fluxo!$U:$U,"&gt;"&amp;AC$5,Fluxo!$U:$U,"&lt;="&amp;AD$5,Fluxo!$D:$D,$D98,Fluxo!$E:$E,"&lt;&gt;"&amp;"PERMUTANTE"))</f>
        <v>0</v>
      </c>
      <c r="AE98" s="18">
        <f>IF(AE$5&gt;$G$4,0,SUMIFS(Fluxo!$O:$O,Fluxo!$U:$U,"&gt;"&amp;AD$5,Fluxo!$U:$U,"&lt;="&amp;AE$5,Fluxo!$D:$D,$D98,Fluxo!$E:$E,"&lt;&gt;"&amp;"PERMUTANTE"))</f>
        <v>0</v>
      </c>
      <c r="AF98" s="18">
        <f>IF(AF$5&gt;$G$4,0,SUMIFS(Fluxo!$O:$O,Fluxo!$U:$U,"&gt;"&amp;AE$5,Fluxo!$U:$U,"&lt;="&amp;AF$5,Fluxo!$D:$D,$D98,Fluxo!$E:$E,"&lt;&gt;"&amp;"PERMUTANTE"))</f>
        <v>0</v>
      </c>
      <c r="AG98" s="18">
        <f>IF(AG$5&gt;$G$4,0,SUMIFS(Fluxo!$O:$O,Fluxo!$U:$U,"&gt;"&amp;AF$5,Fluxo!$U:$U,"&lt;="&amp;AG$5,Fluxo!$D:$D,$D98,Fluxo!$E:$E,"&lt;&gt;"&amp;"PERMUTANTE"))</f>
        <v>0</v>
      </c>
      <c r="AH98" s="18">
        <f>IF(AH$5&gt;$G$4,0,SUMIFS(Fluxo!$O:$O,Fluxo!$U:$U,"&gt;"&amp;AG$5,Fluxo!$U:$U,"&lt;="&amp;AH$5,Fluxo!$D:$D,$D98,Fluxo!$E:$E,"&lt;&gt;"&amp;"PERMUTANTE"))</f>
        <v>0</v>
      </c>
      <c r="AI98" s="18">
        <f>IF(AI$5&gt;$G$4,0,SUMIFS(Fluxo!$O:$O,Fluxo!$U:$U,"&gt;"&amp;AH$5,Fluxo!$U:$U,"&lt;="&amp;AI$5,Fluxo!$D:$D,$D98,Fluxo!$E:$E,"&lt;&gt;"&amp;"PERMUTANTE"))</f>
        <v>0</v>
      </c>
      <c r="AJ98" s="18">
        <f>IF(AJ$5&gt;$G$4,0,SUMIFS(Fluxo!$O:$O,Fluxo!$U:$U,"&gt;"&amp;AI$5,Fluxo!$U:$U,"&lt;="&amp;AJ$5,Fluxo!$D:$D,$D98,Fluxo!$E:$E,"&lt;&gt;"&amp;"PERMUTANTE"))</f>
        <v>0</v>
      </c>
      <c r="AK98" s="18">
        <f>IF(AK$5&gt;$G$4,0,SUMIFS(Fluxo!$O:$O,Fluxo!$U:$U,"&gt;"&amp;AJ$5,Fluxo!$U:$U,"&lt;="&amp;AK$5,Fluxo!$D:$D,$D98,Fluxo!$E:$E,"&lt;&gt;"&amp;"PERMUTANTE"))</f>
        <v>0</v>
      </c>
      <c r="AL98" s="18">
        <f>IF(AL$5&gt;$G$4,0,SUMIFS(Fluxo!$O:$O,Fluxo!$U:$U,"&gt;"&amp;AK$5,Fluxo!$U:$U,"&lt;="&amp;AL$5,Fluxo!$D:$D,$D98,Fluxo!$E:$E,"&lt;&gt;"&amp;"PERMUTANTE"))</f>
        <v>0</v>
      </c>
      <c r="AM98" s="18">
        <f>IF(AM$5&gt;$G$4,0,SUMIFS(Fluxo!$O:$O,Fluxo!$U:$U,"&gt;"&amp;AL$5,Fluxo!$U:$U,"&lt;="&amp;AM$5,Fluxo!$D:$D,$D98,Fluxo!$E:$E,"&lt;&gt;"&amp;"PERMUTANTE"))</f>
        <v>0</v>
      </c>
      <c r="AN98" s="18">
        <f>IF(AN$5&gt;$G$4,0,SUMIFS(Fluxo!$O:$O,Fluxo!$U:$U,"&gt;"&amp;AM$5,Fluxo!$U:$U,"&lt;="&amp;AN$5,Fluxo!$D:$D,$D98,Fluxo!$E:$E,"&lt;&gt;"&amp;"PERMUTANTE"))</f>
        <v>0</v>
      </c>
      <c r="AO98" s="18">
        <f>IF(AO$5&gt;$G$4,0,SUMIFS(Fluxo!$O:$O,Fluxo!$U:$U,"&gt;"&amp;AN$5,Fluxo!$U:$U,"&lt;="&amp;AO$5,Fluxo!$D:$D,$D98,Fluxo!$E:$E,"&lt;&gt;"&amp;"PERMUTANTE"))</f>
        <v>0</v>
      </c>
      <c r="AP98" s="18">
        <f>IF(AP$5&gt;$G$4,0,SUMIFS(Fluxo!$O:$O,Fluxo!$U:$U,"&gt;"&amp;AO$5,Fluxo!$U:$U,"&lt;="&amp;AP$5,Fluxo!$D:$D,$D98,Fluxo!$E:$E,"&lt;&gt;"&amp;"PERMUTANTE"))</f>
        <v>0</v>
      </c>
      <c r="AQ98" s="18">
        <f>IF(AQ$5&gt;$G$4,0,SUMIFS(Fluxo!$O:$O,Fluxo!$U:$U,"&gt;"&amp;AP$5,Fluxo!$U:$U,"&lt;="&amp;AQ$5,Fluxo!$D:$D,$D98,Fluxo!$E:$E,"&lt;&gt;"&amp;"PERMUTANTE"))</f>
        <v>0</v>
      </c>
      <c r="AR98" s="18">
        <f>IF(AR$5&gt;$G$4,0,SUMIFS(Fluxo!$O:$O,Fluxo!$U:$U,"&gt;"&amp;AQ$5,Fluxo!$U:$U,"&lt;="&amp;AR$5,Fluxo!$D:$D,$D98,Fluxo!$E:$E,"&lt;&gt;"&amp;"PERMUTANTE"))</f>
        <v>0</v>
      </c>
      <c r="AS98" s="18">
        <f>IF(AS$5&gt;$G$4,0,SUMIFS(Fluxo!$O:$O,Fluxo!$U:$U,"&gt;"&amp;AR$5,Fluxo!$U:$U,"&lt;="&amp;AS$5,Fluxo!$D:$D,$D98,Fluxo!$E:$E,"&lt;&gt;"&amp;"PERMUTANTE"))</f>
        <v>0</v>
      </c>
      <c r="AT98" s="18">
        <f>IF(AT$5&gt;$G$4,0,SUMIFS(Fluxo!$O:$O,Fluxo!$U:$U,"&gt;"&amp;AS$5,Fluxo!$U:$U,"&lt;="&amp;AT$5,Fluxo!$D:$D,$D98,Fluxo!$E:$E,"&lt;&gt;"&amp;"PERMUTANTE"))</f>
        <v>0</v>
      </c>
      <c r="AU98" s="18">
        <f>IF(AU$5&gt;$G$4,0,SUMIFS(Fluxo!$O:$O,Fluxo!$U:$U,"&gt;"&amp;AT$5,Fluxo!$U:$U,"&lt;="&amp;AU$5,Fluxo!$D:$D,$D98,Fluxo!$E:$E,"&lt;&gt;"&amp;"PERMUTANTE"))</f>
        <v>0</v>
      </c>
      <c r="AV98" s="18">
        <f>IF(AV$5&gt;$G$4,0,SUMIFS(Fluxo!$O:$O,Fluxo!$U:$U,"&gt;"&amp;AU$5,Fluxo!$U:$U,"&lt;="&amp;AV$5,Fluxo!$D:$D,$D98,Fluxo!$E:$E,"&lt;&gt;"&amp;"PERMUTANTE"))</f>
        <v>0</v>
      </c>
      <c r="AW98" s="18">
        <f>IF(AW$5&gt;$G$4,0,SUMIFS(Fluxo!$O:$O,Fluxo!$U:$U,"&gt;"&amp;AV$5,Fluxo!$U:$U,"&lt;="&amp;AW$5,Fluxo!$D:$D,$D98,Fluxo!$E:$E,"&lt;&gt;"&amp;"PERMUTANTE"))</f>
        <v>0</v>
      </c>
      <c r="AX98" s="18">
        <f>IF(AX$5&gt;$G$4,0,SUMIFS(Fluxo!$O:$O,Fluxo!$U:$U,"&gt;"&amp;AW$5,Fluxo!$U:$U,"&lt;="&amp;AX$5,Fluxo!$D:$D,$D98,Fluxo!$E:$E,"&lt;&gt;"&amp;"PERMUTANTE"))</f>
        <v>0</v>
      </c>
      <c r="AY98" s="18">
        <f>IF(AY$5&gt;$G$4,0,SUMIFS(Fluxo!$O:$O,Fluxo!$U:$U,"&gt;"&amp;AX$5,Fluxo!$U:$U,"&lt;="&amp;AY$5,Fluxo!$D:$D,$D98,Fluxo!$E:$E,"&lt;&gt;"&amp;"PERMUTANTE"))</f>
        <v>0</v>
      </c>
      <c r="AZ98" s="18">
        <f>IF(AZ$5&gt;$G$4,0,SUMIFS(Fluxo!$O:$O,Fluxo!$U:$U,"&gt;"&amp;AY$5,Fluxo!$U:$U,"&lt;="&amp;AZ$5,Fluxo!$D:$D,$D98,Fluxo!$E:$E,"&lt;&gt;"&amp;"PERMUTANTE"))</f>
        <v>0</v>
      </c>
      <c r="BA98" s="18">
        <f>IF(BA$5&gt;$G$4,0,SUMIFS(Fluxo!$O:$O,Fluxo!$U:$U,"&gt;"&amp;AZ$5,Fluxo!$U:$U,"&lt;="&amp;BA$5,Fluxo!$D:$D,$D98,Fluxo!$E:$E,"&lt;&gt;"&amp;"PERMUTANTE"))</f>
        <v>0</v>
      </c>
      <c r="BB98" s="18">
        <f>IF(BB$5&gt;$G$4,0,SUMIFS(Fluxo!$O:$O,Fluxo!$U:$U,"&gt;"&amp;BA$5,Fluxo!$U:$U,"&lt;="&amp;BB$5,Fluxo!$D:$D,$D98,Fluxo!$E:$E,"&lt;&gt;"&amp;"PERMUTANTE"))</f>
        <v>0</v>
      </c>
      <c r="BC98" s="18">
        <f>IF(BC$5&gt;$G$4,0,SUMIFS(Fluxo!$O:$O,Fluxo!$U:$U,"&gt;"&amp;BB$5,Fluxo!$U:$U,"&lt;="&amp;BC$5,Fluxo!$D:$D,$D98,Fluxo!$E:$E,"&lt;&gt;"&amp;"PERMUTANTE"))</f>
        <v>0</v>
      </c>
      <c r="BD98" s="18">
        <f>IF(BD$5&gt;$G$4,0,SUMIFS(Fluxo!$O:$O,Fluxo!$U:$U,"&gt;"&amp;BC$5,Fluxo!$U:$U,"&lt;="&amp;BD$5,Fluxo!$D:$D,$D98,Fluxo!$E:$E,"&lt;&gt;"&amp;"PERMUTANTE"))</f>
        <v>0</v>
      </c>
      <c r="BE98" s="18">
        <f>IF(BE$5&gt;$G$4,0,SUMIFS(Fluxo!$O:$O,Fluxo!$U:$U,"&gt;"&amp;BD$5,Fluxo!$U:$U,"&lt;="&amp;BE$5,Fluxo!$D:$D,$D98,Fluxo!$E:$E,"&lt;&gt;"&amp;"PERMUTANTE"))</f>
        <v>0</v>
      </c>
      <c r="BF98" s="18">
        <f>IF(BF$5&gt;$G$4,0,SUMIFS(Fluxo!$O:$O,Fluxo!$U:$U,"&gt;"&amp;BE$5,Fluxo!$U:$U,"&lt;="&amp;BF$5,Fluxo!$D:$D,$D98,Fluxo!$E:$E,"&lt;&gt;"&amp;"PERMUTANTE"))</f>
        <v>0</v>
      </c>
      <c r="BG98" s="18">
        <f>IF(BG$5&gt;$G$4,0,SUMIFS(Fluxo!$O:$O,Fluxo!$U:$U,"&gt;"&amp;BF$5,Fluxo!$U:$U,"&lt;="&amp;BG$5,Fluxo!$D:$D,$D98,Fluxo!$E:$E,"&lt;&gt;"&amp;"PERMUTANTE"))</f>
        <v>0</v>
      </c>
      <c r="BH98" s="18">
        <f>IF(BH$5&gt;$G$4,0,SUMIFS(Fluxo!$O:$O,Fluxo!$U:$U,"&gt;"&amp;BG$5,Fluxo!$U:$U,"&lt;="&amp;BH$5,Fluxo!$D:$D,$D98,Fluxo!$E:$E,"&lt;&gt;"&amp;"PERMUTANTE"))</f>
        <v>0</v>
      </c>
      <c r="BI98" s="18">
        <f>IF(BI$5&gt;$G$4,0,SUMIFS(Fluxo!$O:$O,Fluxo!$U:$U,"&gt;"&amp;BH$5,Fluxo!$U:$U,"&lt;="&amp;BI$5,Fluxo!$D:$D,$D98,Fluxo!$E:$E,"&lt;&gt;"&amp;"PERMUTANTE"))</f>
        <v>0</v>
      </c>
      <c r="BJ98" s="18">
        <f>IF(BJ$5&gt;$G$4,0,SUMIFS(Fluxo!$O:$O,Fluxo!$U:$U,"&gt;"&amp;BI$5,Fluxo!$U:$U,"&lt;="&amp;BJ$5,Fluxo!$D:$D,$D98,Fluxo!$E:$E,"&lt;&gt;"&amp;"PERMUTANTE"))</f>
        <v>0</v>
      </c>
      <c r="BK98" s="18">
        <f>IF(BK$5&gt;$G$4,0,SUMIFS(Fluxo!$O:$O,Fluxo!$U:$U,"&gt;"&amp;BJ$5,Fluxo!$U:$U,"&lt;="&amp;BK$5,Fluxo!$D:$D,$D98,Fluxo!$E:$E,"&lt;&gt;"&amp;"PERMUTANTE"))</f>
        <v>0</v>
      </c>
      <c r="BL98" s="18">
        <f>IF(BL$5&gt;$G$4,0,SUMIFS(Fluxo!$O:$O,Fluxo!$U:$U,"&gt;"&amp;BK$5,Fluxo!$U:$U,"&lt;="&amp;BL$5,Fluxo!$D:$D,$D98,Fluxo!$E:$E,"&lt;&gt;"&amp;"PERMUTANTE"))</f>
        <v>0</v>
      </c>
      <c r="BM98" s="18">
        <f>IF(BM$5&gt;$G$4,0,SUMIFS(Fluxo!$O:$O,Fluxo!$U:$U,"&gt;"&amp;BL$5,Fluxo!$U:$U,"&lt;="&amp;BM$5,Fluxo!$D:$D,$D98,Fluxo!$E:$E,"&lt;&gt;"&amp;"PERMUTANTE"))</f>
        <v>0</v>
      </c>
      <c r="BN98" s="18">
        <f>IF(BN$5&gt;$G$4,0,SUMIFS(Fluxo!$O:$O,Fluxo!$U:$U,"&gt;"&amp;BM$5,Fluxo!$U:$U,"&lt;="&amp;BN$5,Fluxo!$D:$D,$D98,Fluxo!$E:$E,"&lt;&gt;"&amp;"PERMUTANTE"))</f>
        <v>0</v>
      </c>
      <c r="BO98" s="18">
        <f>IF(BO$5&gt;$G$4,0,SUMIFS(Fluxo!$O:$O,Fluxo!$U:$U,"&gt;"&amp;BN$5,Fluxo!$U:$U,"&lt;="&amp;BO$5,Fluxo!$D:$D,$D98,Fluxo!$E:$E,"&lt;&gt;"&amp;"PERMUTANTE"))</f>
        <v>0</v>
      </c>
      <c r="BP98" s="18">
        <f>IF(BP$5&gt;$G$4,0,SUMIFS(Fluxo!$O:$O,Fluxo!$U:$U,"&gt;"&amp;BO$5,Fluxo!$U:$U,"&lt;="&amp;BP$5,Fluxo!$D:$D,$D98,Fluxo!$E:$E,"&lt;&gt;"&amp;"PERMUTANTE"))</f>
        <v>0</v>
      </c>
      <c r="BQ98" s="18">
        <f>IF(BQ$5&gt;$G$4,0,SUMIFS(Fluxo!$O:$O,Fluxo!$U:$U,"&gt;"&amp;BP$5,Fluxo!$U:$U,"&lt;="&amp;BQ$5,Fluxo!$D:$D,$D98,Fluxo!$E:$E,"&lt;&gt;"&amp;"PERMUTANTE"))</f>
        <v>0</v>
      </c>
      <c r="BR98" s="18">
        <f>IF(BR$5&gt;$G$4,0,SUMIFS(Fluxo!$O:$O,Fluxo!$U:$U,"&gt;"&amp;BQ$5,Fluxo!$U:$U,"&lt;="&amp;BR$5,Fluxo!$D:$D,$D98,Fluxo!$E:$E,"&lt;&gt;"&amp;"PERMUTANTE"))</f>
        <v>0</v>
      </c>
      <c r="BS98" s="18">
        <f>IF(BS$5&gt;$G$4,0,SUMIFS(Fluxo!$O:$O,Fluxo!$U:$U,"&gt;"&amp;BR$5,Fluxo!$U:$U,"&lt;="&amp;BS$5,Fluxo!$D:$D,$D98,Fluxo!$E:$E,"&lt;&gt;"&amp;"PERMUTANTE"))</f>
        <v>0</v>
      </c>
      <c r="BT98" s="18">
        <f>IF(BT$5&gt;$G$4,0,SUMIFS(Fluxo!$O:$O,Fluxo!$U:$U,"&gt;"&amp;BS$5,Fluxo!$U:$U,"&lt;="&amp;BT$5,Fluxo!$D:$D,$D98,Fluxo!$E:$E,"&lt;&gt;"&amp;"PERMUTANTE"))</f>
        <v>0</v>
      </c>
      <c r="BU98" s="18">
        <f>IF(BU$5&gt;$G$4,0,SUMIFS(Fluxo!$O:$O,Fluxo!$U:$U,"&gt;"&amp;BT$5,Fluxo!$U:$U,"&lt;="&amp;BU$5,Fluxo!$D:$D,$D98,Fluxo!$E:$E,"&lt;&gt;"&amp;"PERMUTANTE"))</f>
        <v>0</v>
      </c>
      <c r="BV98" s="18">
        <f>IF(BV$5&gt;$G$4,0,SUMIFS(Fluxo!$O:$O,Fluxo!$U:$U,"&gt;"&amp;BU$5,Fluxo!$U:$U,"&lt;="&amp;BV$5,Fluxo!$D:$D,$D98,Fluxo!$E:$E,"&lt;&gt;"&amp;"PERMUTANTE"))</f>
        <v>0</v>
      </c>
      <c r="BW98" s="18">
        <f>IF(BW$5&gt;$G$4,0,SUMIFS(Fluxo!$O:$O,Fluxo!$U:$U,"&gt;"&amp;BV$5,Fluxo!$U:$U,"&lt;="&amp;BW$5,Fluxo!$D:$D,$D98,Fluxo!$E:$E,"&lt;&gt;"&amp;"PERMUTANTE"))</f>
        <v>0</v>
      </c>
      <c r="BX98" s="18">
        <f>IF(BX$5&gt;$G$4,0,SUMIFS(Fluxo!$O:$O,Fluxo!$U:$U,"&gt;"&amp;BW$5,Fluxo!$U:$U,"&lt;="&amp;BX$5,Fluxo!$D:$D,$D98,Fluxo!$E:$E,"&lt;&gt;"&amp;"PERMUTANTE"))</f>
        <v>0</v>
      </c>
      <c r="BY98" s="18">
        <f>IF(BY$5&gt;$G$4,0,SUMIFS(Fluxo!$O:$O,Fluxo!$U:$U,"&gt;"&amp;BX$5,Fluxo!$U:$U,"&lt;="&amp;BY$5,Fluxo!$D:$D,$D98,Fluxo!$E:$E,"&lt;&gt;"&amp;"PERMUTANTE"))</f>
        <v>0</v>
      </c>
      <c r="BZ98" s="18">
        <f>IF(BZ$5&gt;$G$4,0,SUMIFS(Fluxo!$O:$O,Fluxo!$U:$U,"&gt;"&amp;BY$5,Fluxo!$U:$U,"&lt;="&amp;BZ$5,Fluxo!$D:$D,$D98,Fluxo!$E:$E,"&lt;&gt;"&amp;"PERMUTANTE"))</f>
        <v>0</v>
      </c>
      <c r="CA98" s="18">
        <f>IF(CA$5&gt;$G$4,0,SUMIFS(Fluxo!$O:$O,Fluxo!$U:$U,"&gt;"&amp;BZ$5,Fluxo!$U:$U,"&lt;="&amp;CA$5,Fluxo!$D:$D,$D98,Fluxo!$E:$E,"&lt;&gt;"&amp;"PERMUTANTE"))</f>
        <v>0</v>
      </c>
      <c r="CB98" s="18">
        <f>IF(CB$5&gt;$G$4,0,SUMIFS(Fluxo!$O:$O,Fluxo!$U:$U,"&gt;"&amp;CA$5,Fluxo!$U:$U,"&lt;="&amp;CB$5,Fluxo!$D:$D,$D98,Fluxo!$E:$E,"&lt;&gt;"&amp;"PERMUTANTE"))</f>
        <v>0</v>
      </c>
      <c r="CC98" s="18">
        <f>IF(CC$5&gt;$G$4,0,SUMIFS(Fluxo!$O:$O,Fluxo!$U:$U,"&gt;"&amp;CB$5,Fluxo!$U:$U,"&lt;="&amp;CC$5,Fluxo!$D:$D,$D98,Fluxo!$E:$E,"&lt;&gt;"&amp;"PERMUTANTE"))</f>
        <v>0</v>
      </c>
      <c r="CD98" s="18">
        <f>IF(CD$5&gt;$G$4,0,SUMIFS(Fluxo!$O:$O,Fluxo!$U:$U,"&gt;"&amp;CC$5,Fluxo!$U:$U,"&lt;="&amp;CD$5,Fluxo!$D:$D,$D98,Fluxo!$E:$E,"&lt;&gt;"&amp;"PERMUTANTE"))</f>
        <v>0</v>
      </c>
      <c r="CE98" s="18">
        <f>IF(CE$5&gt;$G$4,0,SUMIFS(Fluxo!$O:$O,Fluxo!$U:$U,"&gt;"&amp;CD$5,Fluxo!$U:$U,"&lt;="&amp;CE$5,Fluxo!$D:$D,$D98,Fluxo!$E:$E,"&lt;&gt;"&amp;"PERMUTANTE"))</f>
        <v>0</v>
      </c>
      <c r="CF98" s="18">
        <f>IF(CF$5&gt;$G$4,0,SUMIFS(Fluxo!$O:$O,Fluxo!$U:$U,"&gt;"&amp;CE$5,Fluxo!$U:$U,"&lt;="&amp;CF$5,Fluxo!$D:$D,$D98,Fluxo!$E:$E,"&lt;&gt;"&amp;"PERMUTANTE"))</f>
        <v>0</v>
      </c>
      <c r="CG98" s="18">
        <f>IF(CG$5&gt;$G$4,0,SUMIFS(Fluxo!$O:$O,Fluxo!$U:$U,"&gt;"&amp;CF$5,Fluxo!$U:$U,"&lt;="&amp;CG$5,Fluxo!$D:$D,$D98,Fluxo!$E:$E,"&lt;&gt;"&amp;"PERMUTANTE"))</f>
        <v>0</v>
      </c>
      <c r="CH98" s="18">
        <f>IF(CH$5&gt;$G$4,0,SUMIFS(Fluxo!$O:$O,Fluxo!$U:$U,"&gt;"&amp;CG$5,Fluxo!$U:$U,"&lt;="&amp;CH$5,Fluxo!$D:$D,$D98,Fluxo!$E:$E,"&lt;&gt;"&amp;"PERMUTANTE"))</f>
        <v>0</v>
      </c>
      <c r="CI98" s="18">
        <f>IF(CI$5&gt;$G$4,0,SUMIFS(Fluxo!$O:$O,Fluxo!$U:$U,"&gt;"&amp;CH$5,Fluxo!$U:$U,"&lt;="&amp;CI$5,Fluxo!$D:$D,$D98,Fluxo!$E:$E,"&lt;&gt;"&amp;"PERMUTANTE"))</f>
        <v>0</v>
      </c>
      <c r="CJ98" s="18">
        <f>IF(CJ$5&gt;$G$4,0,SUMIFS(Fluxo!$O:$O,Fluxo!$U:$U,"&gt;"&amp;CI$5,Fluxo!$U:$U,"&lt;="&amp;CJ$5,Fluxo!$D:$D,$D98,Fluxo!$E:$E,"&lt;&gt;"&amp;"PERMUTANTE"))</f>
        <v>0</v>
      </c>
      <c r="CK98" s="18">
        <f>IF(CK$5&gt;$G$4,0,SUMIFS(Fluxo!$O:$O,Fluxo!$U:$U,"&gt;"&amp;CJ$5,Fluxo!$U:$U,"&lt;="&amp;CK$5,Fluxo!$D:$D,$D98,Fluxo!$E:$E,"&lt;&gt;"&amp;"PERMUTANTE"))</f>
        <v>0</v>
      </c>
      <c r="CL98" s="18">
        <f>IF(CL$5&gt;$G$4,0,SUMIFS(Fluxo!$O:$O,Fluxo!$U:$U,"&gt;"&amp;CK$5,Fluxo!$U:$U,"&lt;="&amp;CL$5,Fluxo!$D:$D,$D98,Fluxo!$E:$E,"&lt;&gt;"&amp;"PERMUTANTE"))</f>
        <v>0</v>
      </c>
      <c r="CM98" s="18">
        <f>IF(CM$5&gt;$G$4,0,SUMIFS(Fluxo!$O:$O,Fluxo!$U:$U,"&gt;"&amp;CL$5,Fluxo!$U:$U,"&lt;="&amp;CM$5,Fluxo!$D:$D,$D98,Fluxo!$E:$E,"&lt;&gt;"&amp;"PERMUTANTE"))</f>
        <v>0</v>
      </c>
      <c r="CN98" s="18">
        <f>IF(CN$5&gt;$G$4,0,SUMIFS(Fluxo!$O:$O,Fluxo!$U:$U,"&gt;"&amp;CM$5,Fluxo!$U:$U,"&lt;="&amp;CN$5,Fluxo!$D:$D,$D98,Fluxo!$E:$E,"&lt;&gt;"&amp;"PERMUTANTE"))</f>
        <v>0</v>
      </c>
      <c r="CO98" s="18">
        <f>IF(CO$5&gt;$G$4,0,SUMIFS(Fluxo!$O:$O,Fluxo!$U:$U,"&gt;"&amp;CN$5,Fluxo!$U:$U,"&lt;="&amp;CO$5,Fluxo!$D:$D,$D98,Fluxo!$E:$E,"&lt;&gt;"&amp;"PERMUTANTE"))</f>
        <v>0</v>
      </c>
      <c r="CP98" s="18">
        <f>IF(CP$5&gt;$G$4,0,SUMIFS(Fluxo!$O:$O,Fluxo!$U:$U,"&gt;"&amp;CO$5,Fluxo!$U:$U,"&lt;="&amp;CP$5,Fluxo!$D:$D,$D98,Fluxo!$E:$E,"&lt;&gt;"&amp;"PERMUTANTE"))</f>
        <v>0</v>
      </c>
      <c r="CQ98" s="18">
        <f>IF(CQ$5&gt;$G$4,0,SUMIFS(Fluxo!$O:$O,Fluxo!$U:$U,"&gt;"&amp;CP$5,Fluxo!$U:$U,"&lt;="&amp;CQ$5,Fluxo!$D:$D,$D98,Fluxo!$E:$E,"&lt;&gt;"&amp;"PERMUTANTE"))</f>
        <v>0</v>
      </c>
      <c r="CR98" s="18">
        <f>IF(CR$5&gt;$G$4,0,SUMIFS(Fluxo!$O:$O,Fluxo!$U:$U,"&gt;"&amp;CQ$5,Fluxo!$U:$U,"&lt;="&amp;CR$5,Fluxo!$D:$D,$D98,Fluxo!$E:$E,"&lt;&gt;"&amp;"PERMUTANTE"))</f>
        <v>0</v>
      </c>
      <c r="CS98" s="18">
        <f>IF(CS$5&gt;$G$4,0,SUMIFS(Fluxo!$O:$O,Fluxo!$U:$U,"&gt;"&amp;CR$5,Fluxo!$U:$U,"&lt;="&amp;CS$5,Fluxo!$D:$D,$D98,Fluxo!$E:$E,"&lt;&gt;"&amp;"PERMUTANTE"))</f>
        <v>0</v>
      </c>
      <c r="CT98" s="18">
        <f>IF(CT$5&gt;$G$4,0,SUMIFS(Fluxo!$O:$O,Fluxo!$U:$U,"&gt;"&amp;CS$5,Fluxo!$U:$U,"&lt;="&amp;CT$5,Fluxo!$D:$D,$D98,Fluxo!$E:$E,"&lt;&gt;"&amp;"PERMUTANTE"))</f>
        <v>0</v>
      </c>
      <c r="CU98" s="18">
        <f>IF(CU$5&gt;$G$4,0,SUMIFS(Fluxo!$O:$O,Fluxo!$U:$U,"&gt;"&amp;CT$5,Fluxo!$U:$U,"&lt;="&amp;CU$5,Fluxo!$D:$D,$D98,Fluxo!$E:$E,"&lt;&gt;"&amp;"PERMUTANTE"))</f>
        <v>0</v>
      </c>
      <c r="CV98" s="18">
        <f>IF(CV$5&gt;$G$4,0,SUMIFS(Fluxo!$O:$O,Fluxo!$U:$U,"&gt;"&amp;CU$5,Fluxo!$U:$U,"&lt;="&amp;CV$5,Fluxo!$D:$D,$D98,Fluxo!$E:$E,"&lt;&gt;"&amp;"PERMUTANTE"))</f>
        <v>0</v>
      </c>
      <c r="CW98" s="18">
        <f>IF(CW$5&gt;$G$4,0,SUMIFS(Fluxo!$O:$O,Fluxo!$U:$U,"&gt;"&amp;CV$5,Fluxo!$U:$U,"&lt;="&amp;CW$5,Fluxo!$D:$D,$D98,Fluxo!$E:$E,"&lt;&gt;"&amp;"PERMUTANTE"))</f>
        <v>0</v>
      </c>
      <c r="CX98" s="18">
        <f>IF(CX$5&gt;$G$4,0,SUMIFS(Fluxo!$O:$O,Fluxo!$U:$U,"&gt;"&amp;CW$5,Fluxo!$U:$U,"&lt;="&amp;CX$5,Fluxo!$D:$D,$D98,Fluxo!$E:$E,"&lt;&gt;"&amp;"PERMUTANTE"))</f>
        <v>0</v>
      </c>
      <c r="CY98" s="18">
        <f>IF(CY$5&gt;$G$4,0,SUMIFS(Fluxo!$O:$O,Fluxo!$U:$U,"&gt;"&amp;CX$5,Fluxo!$U:$U,"&lt;="&amp;CY$5,Fluxo!$D:$D,$D98,Fluxo!$E:$E,"&lt;&gt;"&amp;"PERMUTANTE"))</f>
        <v>0</v>
      </c>
      <c r="CZ98" s="18">
        <f>IF(CZ$5&gt;$G$4,0,SUMIFS(Fluxo!$O:$O,Fluxo!$U:$U,"&gt;"&amp;CY$5,Fluxo!$U:$U,"&lt;="&amp;CZ$5,Fluxo!$D:$D,$D98,Fluxo!$E:$E,"&lt;&gt;"&amp;"PERMUTANTE"))</f>
        <v>0</v>
      </c>
      <c r="DA98" s="18">
        <f>IF(DA$5&gt;$G$4,0,SUMIFS(Fluxo!$O:$O,Fluxo!$U:$U,"&gt;"&amp;CZ$5,Fluxo!$U:$U,"&lt;="&amp;DA$5,Fluxo!$D:$D,$D98,Fluxo!$E:$E,"&lt;&gt;"&amp;"PERMUTANTE"))</f>
        <v>0</v>
      </c>
      <c r="DB98" s="18">
        <f>IF(DB$5&gt;$G$4,0,SUMIFS(Fluxo!$O:$O,Fluxo!$U:$U,"&gt;"&amp;DA$5,Fluxo!$U:$U,"&lt;="&amp;DB$5,Fluxo!$D:$D,$D98,Fluxo!$E:$E,"&lt;&gt;"&amp;"PERMUTANTE"))</f>
        <v>0</v>
      </c>
      <c r="DC98" s="18">
        <f>IF(DC$5&gt;$G$4,0,SUMIFS(Fluxo!$O:$O,Fluxo!$U:$U,"&gt;"&amp;DB$5,Fluxo!$U:$U,"&lt;="&amp;DC$5,Fluxo!$D:$D,$D98,Fluxo!$E:$E,"&lt;&gt;"&amp;"PERMUTANTE"))</f>
        <v>0</v>
      </c>
      <c r="DD98" s="18">
        <f>IF(DD$5&gt;$G$4,0,SUMIFS(Fluxo!$O:$O,Fluxo!$U:$U,"&gt;"&amp;DC$5,Fluxo!$U:$U,"&lt;="&amp;DD$5,Fluxo!$D:$D,$D98,Fluxo!$E:$E,"&lt;&gt;"&amp;"PERMUTANTE"))</f>
        <v>0</v>
      </c>
      <c r="DE98" s="18">
        <f>IF(DE$5&gt;$G$4,0,SUMIFS(Fluxo!$O:$O,Fluxo!$U:$U,"&gt;"&amp;DD$5,Fluxo!$U:$U,"&lt;="&amp;DE$5,Fluxo!$D:$D,$D98,Fluxo!$E:$E,"&lt;&gt;"&amp;"PERMUTANTE"))</f>
        <v>0</v>
      </c>
      <c r="DF98" s="18">
        <f>IF(DF$5&gt;$G$4,0,SUMIFS(Fluxo!$O:$O,Fluxo!$U:$U,"&gt;"&amp;DE$5,Fluxo!$U:$U,"&lt;="&amp;DF$5,Fluxo!$D:$D,$D98,Fluxo!$E:$E,"&lt;&gt;"&amp;"PERMUTANTE"))</f>
        <v>0</v>
      </c>
      <c r="DG98" s="18">
        <f>IF(DG$5&gt;$G$4,0,SUMIFS(Fluxo!$O:$O,Fluxo!$U:$U,"&gt;"&amp;DF$5,Fluxo!$U:$U,"&lt;="&amp;DG$5,Fluxo!$D:$D,$D98,Fluxo!$E:$E,"&lt;&gt;"&amp;"PERMUTANTE"))</f>
        <v>0</v>
      </c>
      <c r="DH98" s="18">
        <f>IF(DH$5&gt;$G$4,0,SUMIFS(Fluxo!$O:$O,Fluxo!$U:$U,"&gt;"&amp;DG$5,Fluxo!$U:$U,"&lt;="&amp;DH$5,Fluxo!$D:$D,$D98,Fluxo!$E:$E,"&lt;&gt;"&amp;"PERMUTANTE"))</f>
        <v>0</v>
      </c>
      <c r="DI98" s="18">
        <f>IF(DI$5&gt;$G$4,0,SUMIFS(Fluxo!$O:$O,Fluxo!$U:$U,"&gt;"&amp;DH$5,Fluxo!$U:$U,"&lt;="&amp;DI$5,Fluxo!$D:$D,$D98,Fluxo!$E:$E,"&lt;&gt;"&amp;"PERMUTANTE"))</f>
        <v>0</v>
      </c>
      <c r="DJ98" s="18">
        <f>IF(DJ$5&gt;$G$4,0,SUMIFS(Fluxo!$O:$O,Fluxo!$U:$U,"&gt;"&amp;DI$5,Fluxo!$U:$U,"&lt;="&amp;DJ$5,Fluxo!$D:$D,$D98,Fluxo!$E:$E,"&lt;&gt;"&amp;"PERMUTANTE"))</f>
        <v>0</v>
      </c>
      <c r="DK98" s="18">
        <f>IF(DK$5&gt;$G$4,0,SUMIFS(Fluxo!$O:$O,Fluxo!$U:$U,"&gt;"&amp;DJ$5,Fluxo!$U:$U,"&lt;="&amp;DK$5,Fluxo!$D:$D,$D98,Fluxo!$E:$E,"&lt;&gt;"&amp;"PERMUTANTE"))</f>
        <v>0</v>
      </c>
      <c r="DL98" s="18">
        <f>IF(DL$5&gt;$G$4,0,SUMIFS(Fluxo!$O:$O,Fluxo!$U:$U,"&gt;"&amp;DK$5,Fluxo!$U:$U,"&lt;="&amp;DL$5,Fluxo!$D:$D,$D98,Fluxo!$E:$E,"&lt;&gt;"&amp;"PERMUTANTE"))</f>
        <v>0</v>
      </c>
      <c r="DM98" s="18">
        <f>IF(DM$5&gt;$G$4,0,SUMIFS(Fluxo!$O:$O,Fluxo!$U:$U,"&gt;"&amp;DL$5,Fluxo!$U:$U,"&lt;="&amp;DM$5,Fluxo!$D:$D,$D98,Fluxo!$E:$E,"&lt;&gt;"&amp;"PERMUTANTE"))</f>
        <v>0</v>
      </c>
      <c r="DN98" s="18">
        <f>IF(DN$5&gt;$G$4,0,SUMIFS(Fluxo!$O:$O,Fluxo!$U:$U,"&gt;"&amp;DM$5,Fluxo!$U:$U,"&lt;="&amp;DN$5,Fluxo!$D:$D,$D98,Fluxo!$E:$E,"&lt;&gt;"&amp;"PERMUTANTE"))</f>
        <v>0</v>
      </c>
      <c r="DO98" s="18">
        <f>IF(DO$5&gt;$G$4,0,SUMIFS(Fluxo!$O:$O,Fluxo!$U:$U,"&gt;"&amp;DN$5,Fluxo!$U:$U,"&lt;="&amp;DO$5,Fluxo!$D:$D,$D98,Fluxo!$E:$E,"&lt;&gt;"&amp;"PERMUTANTE"))</f>
        <v>0</v>
      </c>
      <c r="DP98" s="18">
        <f>IF(DP$5&gt;$G$4,0,SUMIFS(Fluxo!$O:$O,Fluxo!$U:$U,"&gt;"&amp;DO$5,Fluxo!$U:$U,"&lt;="&amp;DP$5,Fluxo!$D:$D,$D98,Fluxo!$E:$E,"&lt;&gt;"&amp;"PERMUTANTE"))</f>
        <v>0</v>
      </c>
      <c r="DQ98" s="18">
        <f>IF(DQ$5&gt;$G$4,0,SUMIFS(Fluxo!$O:$O,Fluxo!$U:$U,"&gt;"&amp;DP$5,Fluxo!$U:$U,"&lt;="&amp;DQ$5,Fluxo!$D:$D,$D98,Fluxo!$E:$E,"&lt;&gt;"&amp;"PERMUTANTE"))</f>
        <v>0</v>
      </c>
      <c r="DR98" s="18">
        <f>IF(DR$5&gt;$G$4,0,SUMIFS(Fluxo!$O:$O,Fluxo!$U:$U,"&gt;"&amp;DQ$5,Fluxo!$U:$U,"&lt;="&amp;DR$5,Fluxo!$D:$D,$D98,Fluxo!$E:$E,"&lt;&gt;"&amp;"PERMUTANTE"))</f>
        <v>0</v>
      </c>
      <c r="DS98" s="18">
        <f>IF(DS$5&gt;$G$4,0,SUMIFS(Fluxo!$O:$O,Fluxo!$U:$U,"&gt;"&amp;DR$5,Fluxo!$U:$U,"&lt;="&amp;DS$5,Fluxo!$D:$D,$D98,Fluxo!$E:$E,"&lt;&gt;"&amp;"PERMUTANTE"))</f>
        <v>0</v>
      </c>
      <c r="DT98" s="18">
        <f>IF(DT$5&gt;$G$4,0,SUMIFS(Fluxo!$O:$O,Fluxo!$U:$U,"&gt;"&amp;DS$5,Fluxo!$U:$U,"&lt;="&amp;DT$5,Fluxo!$D:$D,$D98,Fluxo!$E:$E,"&lt;&gt;"&amp;"PERMUTANTE"))</f>
        <v>0</v>
      </c>
      <c r="DU98" s="18">
        <f>IF(DU$5&gt;$G$4,0,SUMIFS(Fluxo!$O:$O,Fluxo!$U:$U,"&gt;"&amp;DT$5,Fluxo!$U:$U,"&lt;="&amp;DU$5,Fluxo!$D:$D,$D98,Fluxo!$E:$E,"&lt;&gt;"&amp;"PERMUTANTE"))</f>
        <v>0</v>
      </c>
      <c r="DV98" s="18">
        <f>IF(DV$5&gt;$G$4,0,SUMIFS(Fluxo!$O:$O,Fluxo!$U:$U,"&gt;"&amp;DU$5,Fluxo!$U:$U,"&lt;="&amp;DV$5,Fluxo!$D:$D,$D98,Fluxo!$E:$E,"&lt;&gt;"&amp;"PERMUTANTE"))</f>
        <v>0</v>
      </c>
      <c r="DW98" s="18">
        <f>IF(DW$5&gt;$G$4,0,SUMIFS(Fluxo!$O:$O,Fluxo!$U:$U,"&gt;"&amp;DV$5,Fluxo!$U:$U,"&lt;="&amp;DW$5,Fluxo!$D:$D,$D98,Fluxo!$E:$E,"&lt;&gt;"&amp;"PERMUTANTE"))</f>
        <v>0</v>
      </c>
      <c r="DX98" s="18">
        <f>IF(DX$5&gt;$G$4,0,SUMIFS(Fluxo!$O:$O,Fluxo!$U:$U,"&gt;"&amp;DW$5,Fluxo!$U:$U,"&lt;="&amp;DX$5,Fluxo!$D:$D,$D98,Fluxo!$E:$E,"&lt;&gt;"&amp;"PERMUTANTE"))</f>
        <v>0</v>
      </c>
      <c r="DY98" s="18">
        <f>IF(DY$5&gt;$G$4,0,SUMIFS(Fluxo!$O:$O,Fluxo!$U:$U,"&gt;"&amp;DX$5,Fluxo!$U:$U,"&lt;="&amp;DY$5,Fluxo!$D:$D,$D98,Fluxo!$E:$E,"&lt;&gt;"&amp;"PERMUTANTE"))</f>
        <v>0</v>
      </c>
      <c r="DZ98" s="18">
        <f>IF(DZ$5&gt;$G$4,0,SUMIFS(Fluxo!$O:$O,Fluxo!$U:$U,"&gt;"&amp;DY$5,Fluxo!$U:$U,"&lt;="&amp;DZ$5,Fluxo!$D:$D,$D98,Fluxo!$E:$E,"&lt;&gt;"&amp;"PERMUTANTE"))</f>
        <v>0</v>
      </c>
      <c r="EA98" s="18">
        <f>IF(EA$5&gt;$G$4,0,SUMIFS(Fluxo!$O:$O,Fluxo!$U:$U,"&gt;"&amp;DZ$5,Fluxo!$U:$U,"&lt;="&amp;EA$5,Fluxo!$D:$D,$D98,Fluxo!$E:$E,"&lt;&gt;"&amp;"PERMUTANTE"))</f>
        <v>0</v>
      </c>
      <c r="EB98" s="18">
        <f>IF(EB$5&gt;$G$4,0,SUMIFS(Fluxo!$O:$O,Fluxo!$U:$U,"&gt;"&amp;EA$5,Fluxo!$U:$U,"&lt;="&amp;EB$5,Fluxo!$D:$D,$D98,Fluxo!$E:$E,"&lt;&gt;"&amp;"PERMUTANTE"))</f>
        <v>0</v>
      </c>
      <c r="EC98" s="18">
        <f>IF(EC$5&gt;$G$4,0,SUMIFS(Fluxo!$O:$O,Fluxo!$U:$U,"&gt;"&amp;EB$5,Fluxo!$U:$U,"&lt;="&amp;EC$5,Fluxo!$D:$D,$D98,Fluxo!$E:$E,"&lt;&gt;"&amp;"PERMUTANTE"))</f>
        <v>0</v>
      </c>
      <c r="ED98" s="18">
        <f>IF(ED$5&gt;$G$4,0,SUMIFS(Fluxo!$O:$O,Fluxo!$U:$U,"&gt;"&amp;EC$5,Fluxo!$U:$U,"&lt;="&amp;ED$5,Fluxo!$D:$D,$D98,Fluxo!$E:$E,"&lt;&gt;"&amp;"PERMUTANTE"))</f>
        <v>0</v>
      </c>
      <c r="EE98" s="18">
        <f>IF(EE$5&gt;$G$4,0,SUMIFS(Fluxo!$O:$O,Fluxo!$U:$U,"&gt;"&amp;ED$5,Fluxo!$U:$U,"&lt;="&amp;EE$5,Fluxo!$D:$D,$D98,Fluxo!$E:$E,"&lt;&gt;"&amp;"PERMUTANTE"))</f>
        <v>0</v>
      </c>
      <c r="EF98" s="18">
        <f>IF(EF$5&gt;$G$4,0,SUMIFS(Fluxo!$O:$O,Fluxo!$U:$U,"&gt;"&amp;EE$5,Fluxo!$U:$U,"&lt;="&amp;EF$5,Fluxo!$D:$D,$D98,Fluxo!$E:$E,"&lt;&gt;"&amp;"PERMUTANTE"))</f>
        <v>0</v>
      </c>
      <c r="EG98" s="18">
        <f>IF(EG$5&gt;$G$4,0,SUMIFS(Fluxo!$O:$O,Fluxo!$U:$U,"&gt;"&amp;EF$5,Fluxo!$U:$U,"&lt;="&amp;EG$5,Fluxo!$D:$D,$D98,Fluxo!$E:$E,"&lt;&gt;"&amp;"PERMUTANTE"))</f>
        <v>0</v>
      </c>
      <c r="EH98" s="18">
        <f>IF(EH$5&gt;$G$4,0,SUMIFS(Fluxo!$O:$O,Fluxo!$U:$U,"&gt;"&amp;EG$5,Fluxo!$U:$U,"&lt;="&amp;EH$5,Fluxo!$D:$D,$D98,Fluxo!$E:$E,"&lt;&gt;"&amp;"PERMUTANTE"))</f>
        <v>0</v>
      </c>
      <c r="EI98" s="18">
        <f>IF(EI$5&gt;$G$4,0,SUMIFS(Fluxo!$O:$O,Fluxo!$U:$U,"&gt;"&amp;EH$5,Fluxo!$U:$U,"&lt;="&amp;EI$5,Fluxo!$D:$D,$D98,Fluxo!$E:$E,"&lt;&gt;"&amp;"PERMUTANTE"))</f>
        <v>0</v>
      </c>
      <c r="EJ98" s="18">
        <f>IF(EJ$5&gt;$G$4,0,SUMIFS(Fluxo!$O:$O,Fluxo!$U:$U,"&gt;"&amp;EI$5,Fluxo!$U:$U,"&lt;="&amp;EJ$5,Fluxo!$D:$D,$D98,Fluxo!$E:$E,"&lt;&gt;"&amp;"PERMUTANTE"))</f>
        <v>0</v>
      </c>
      <c r="EK98" s="18">
        <f>IF(EK$5&gt;$G$4,0,SUMIFS(Fluxo!$O:$O,Fluxo!$U:$U,"&gt;"&amp;EJ$5,Fluxo!$U:$U,"&lt;="&amp;EK$5,Fluxo!$D:$D,$D98,Fluxo!$E:$E,"&lt;&gt;"&amp;"PERMUTANTE"))</f>
        <v>0</v>
      </c>
      <c r="EL98" s="18">
        <f>IF(EL$5&gt;$G$4,0,SUMIFS(Fluxo!$O:$O,Fluxo!$U:$U,"&gt;"&amp;EK$5,Fluxo!$U:$U,"&lt;="&amp;EL$5,Fluxo!$D:$D,$D98,Fluxo!$E:$E,"&lt;&gt;"&amp;"PERMUTANTE"))</f>
        <v>0</v>
      </c>
      <c r="EM98" s="18">
        <f>IF(EM$5&gt;$G$4,0,SUMIFS(Fluxo!$O:$O,Fluxo!$U:$U,"&gt;"&amp;EL$5,Fluxo!$U:$U,"&lt;="&amp;EM$5,Fluxo!$D:$D,$D98,Fluxo!$E:$E,"&lt;&gt;"&amp;"PERMUTANTE"))</f>
        <v>0</v>
      </c>
      <c r="EN98" s="18">
        <f>IF(EN$5&gt;$G$4,0,SUMIFS(Fluxo!$O:$O,Fluxo!$U:$U,"&gt;"&amp;EM$5,Fluxo!$U:$U,"&lt;="&amp;EN$5,Fluxo!$D:$D,$D98,Fluxo!$E:$E,"&lt;&gt;"&amp;"PERMUTANTE"))</f>
        <v>0</v>
      </c>
      <c r="EO98" s="18">
        <f>IF(EO$5&gt;$G$4,0,SUMIFS(Fluxo!$O:$O,Fluxo!$U:$U,"&gt;"&amp;EN$5,Fluxo!$U:$U,"&lt;="&amp;EO$5,Fluxo!$D:$D,$D98,Fluxo!$E:$E,"&lt;&gt;"&amp;"PERMUTANTE"))</f>
        <v>0</v>
      </c>
      <c r="EP98" s="18">
        <f>IF(EP$5&gt;$G$4,0,SUMIFS(Fluxo!$O:$O,Fluxo!$U:$U,"&gt;"&amp;EO$5,Fluxo!$U:$U,"&lt;="&amp;EP$5,Fluxo!$D:$D,$D98,Fluxo!$E:$E,"&lt;&gt;"&amp;"PERMUTANTE"))</f>
        <v>0</v>
      </c>
      <c r="EQ98" s="18">
        <f>IF(EQ$5&gt;$G$4,0,SUMIFS(Fluxo!$O:$O,Fluxo!$U:$U,"&gt;"&amp;EP$5,Fluxo!$U:$U,"&lt;="&amp;EQ$5,Fluxo!$D:$D,$D98,Fluxo!$E:$E,"&lt;&gt;"&amp;"PERMUTANTE"))</f>
        <v>0</v>
      </c>
      <c r="ER98" s="18">
        <f>IF(ER$5&gt;$G$4,0,SUMIFS(Fluxo!$O:$O,Fluxo!$U:$U,"&gt;"&amp;EQ$5,Fluxo!$U:$U,"&lt;="&amp;ER$5,Fluxo!$D:$D,$D98,Fluxo!$E:$E,"&lt;&gt;"&amp;"PERMUTANTE"))</f>
        <v>0</v>
      </c>
      <c r="ES98" s="18">
        <f>IF(ES$5&gt;$G$4,0,SUMIFS(Fluxo!$O:$O,Fluxo!$U:$U,"&gt;"&amp;ER$5,Fluxo!$U:$U,"&lt;="&amp;ES$5,Fluxo!$D:$D,$D98,Fluxo!$E:$E,"&lt;&gt;"&amp;"PERMUTANTE"))</f>
        <v>0</v>
      </c>
      <c r="ET98" s="18">
        <f>IF(ET$5&gt;$G$4,0,SUMIFS(Fluxo!$O:$O,Fluxo!$U:$U,"&gt;"&amp;ES$5,Fluxo!$U:$U,"&lt;="&amp;ET$5,Fluxo!$D:$D,$D98,Fluxo!$E:$E,"&lt;&gt;"&amp;"PERMUTANTE"))</f>
        <v>0</v>
      </c>
      <c r="EU98" s="18">
        <f>IF(EU$5&gt;$G$4,0,SUMIFS(Fluxo!$O:$O,Fluxo!$U:$U,"&gt;"&amp;ET$5,Fluxo!$U:$U,"&lt;="&amp;EU$5,Fluxo!$D:$D,$D98,Fluxo!$E:$E,"&lt;&gt;"&amp;"PERMUTANTE"))</f>
        <v>0</v>
      </c>
      <c r="EV98" s="18">
        <f>IF(EV$5&gt;$G$4,0,SUMIFS(Fluxo!$O:$O,Fluxo!$U:$U,"&gt;"&amp;EU$5,Fluxo!$U:$U,"&lt;="&amp;EV$5,Fluxo!$D:$D,$D98,Fluxo!$E:$E,"&lt;&gt;"&amp;"PERMUTANTE"))</f>
        <v>0</v>
      </c>
      <c r="EW98" s="18">
        <f>IF(EW$5&gt;$G$4,0,SUMIFS(Fluxo!$O:$O,Fluxo!$U:$U,"&gt;"&amp;EV$5,Fluxo!$U:$U,"&lt;="&amp;EW$5,Fluxo!$D:$D,$D98,Fluxo!$E:$E,"&lt;&gt;"&amp;"PERMUTANTE"))</f>
        <v>0</v>
      </c>
      <c r="EX98" s="18">
        <f>IF(EX$5&gt;$G$4,0,SUMIFS(Fluxo!$O:$O,Fluxo!$U:$U,"&gt;"&amp;EW$5,Fluxo!$U:$U,"&lt;="&amp;EX$5,Fluxo!$D:$D,$D98,Fluxo!$E:$E,"&lt;&gt;"&amp;"PERMUTANTE"))</f>
        <v>0</v>
      </c>
      <c r="EY98" s="18">
        <f>IF(EY$5&gt;$G$4,0,SUMIFS(Fluxo!$O:$O,Fluxo!$U:$U,"&gt;"&amp;EX$5,Fluxo!$U:$U,"&lt;="&amp;EY$5,Fluxo!$D:$D,$D98,Fluxo!$E:$E,"&lt;&gt;"&amp;"PERMUTANTE"))</f>
        <v>0</v>
      </c>
      <c r="EZ98" s="18">
        <f>IF(EZ$5&gt;$G$4,0,SUMIFS(Fluxo!$O:$O,Fluxo!$U:$U,"&gt;"&amp;EY$5,Fluxo!$U:$U,"&lt;="&amp;EZ$5,Fluxo!$D:$D,$D98,Fluxo!$E:$E,"&lt;&gt;"&amp;"PERMUTANTE"))</f>
        <v>0</v>
      </c>
      <c r="FA98" s="18">
        <f>IF(FA$5&gt;$G$4,0,SUMIFS(Fluxo!$O:$O,Fluxo!$U:$U,"&gt;"&amp;EZ$5,Fluxo!$U:$U,"&lt;="&amp;FA$5,Fluxo!$D:$D,$D98,Fluxo!$E:$E,"&lt;&gt;"&amp;"PERMUTANTE"))</f>
        <v>0</v>
      </c>
      <c r="FB98" s="18">
        <f>IF(FB$5&gt;$G$4,0,SUMIFS(Fluxo!$O:$O,Fluxo!$U:$U,"&gt;"&amp;FA$5,Fluxo!$U:$U,"&lt;="&amp;FB$5,Fluxo!$D:$D,$D98,Fluxo!$E:$E,"&lt;&gt;"&amp;"PERMUTANTE"))</f>
        <v>0</v>
      </c>
      <c r="FC98" s="18">
        <f>IF(FC$5&gt;$G$4,0,SUMIFS(Fluxo!$O:$O,Fluxo!$U:$U,"&gt;"&amp;FB$5,Fluxo!$U:$U,"&lt;="&amp;FC$5,Fluxo!$D:$D,$D98,Fluxo!$E:$E,"&lt;&gt;"&amp;"PERMUTANTE"))</f>
        <v>0</v>
      </c>
      <c r="FD98" s="18">
        <f>IF(FD$5&gt;$G$4,0,SUMIFS(Fluxo!$O:$O,Fluxo!$U:$U,"&gt;"&amp;FC$5,Fluxo!$U:$U,"&lt;="&amp;FD$5,Fluxo!$D:$D,$D98,Fluxo!$E:$E,"&lt;&gt;"&amp;"PERMUTANTE"))</f>
        <v>0</v>
      </c>
      <c r="FE98" s="18">
        <f>IF(FE$5&gt;$G$4,0,SUMIFS(Fluxo!$O:$O,Fluxo!$U:$U,"&gt;"&amp;FD$5,Fluxo!$U:$U,"&lt;="&amp;FE$5,Fluxo!$D:$D,$D98,Fluxo!$E:$E,"&lt;&gt;"&amp;"PERMUTANTE"))</f>
        <v>0</v>
      </c>
      <c r="FF98" s="18">
        <f>IF(FF$5&gt;$G$4,0,SUMIFS(Fluxo!$O:$O,Fluxo!$U:$U,"&gt;"&amp;FE$5,Fluxo!$U:$U,"&lt;="&amp;FF$5,Fluxo!$D:$D,$D98,Fluxo!$E:$E,"&lt;&gt;"&amp;"PERMUTANTE"))</f>
        <v>0</v>
      </c>
      <c r="FG98" s="18">
        <f>IF(FG$5&gt;$G$4,0,SUMIFS(Fluxo!$O:$O,Fluxo!$U:$U,"&gt;"&amp;FF$5,Fluxo!$U:$U,"&lt;="&amp;FG$5,Fluxo!$D:$D,$D98,Fluxo!$E:$E,"&lt;&gt;"&amp;"PERMUTANTE"))</f>
        <v>0</v>
      </c>
      <c r="FH98" s="18">
        <f>IF(FH$5&gt;$G$4,0,SUMIFS(Fluxo!$O:$O,Fluxo!$U:$U,"&gt;"&amp;FG$5,Fluxo!$U:$U,"&lt;="&amp;FH$5,Fluxo!$D:$D,$D98,Fluxo!$E:$E,"&lt;&gt;"&amp;"PERMUTANTE"))</f>
        <v>0</v>
      </c>
      <c r="FI98" s="18">
        <f>IF(FI$5&gt;$G$4,0,SUMIFS(Fluxo!$O:$O,Fluxo!$U:$U,"&gt;"&amp;FH$5,Fluxo!$U:$U,"&lt;="&amp;FI$5,Fluxo!$D:$D,$D98,Fluxo!$E:$E,"&lt;&gt;"&amp;"PERMUTANTE"))</f>
        <v>0</v>
      </c>
      <c r="FJ98" s="18">
        <f>IF(FJ$5&gt;$G$4,0,SUMIFS(Fluxo!$O:$O,Fluxo!$U:$U,"&gt;"&amp;FI$5,Fluxo!$U:$U,"&lt;="&amp;FJ$5,Fluxo!$D:$D,$D98,Fluxo!$E:$E,"&lt;&gt;"&amp;"PERMUTANTE"))</f>
        <v>0</v>
      </c>
      <c r="FK98" s="18">
        <f>IF(FK$5&gt;$G$4,0,SUMIFS(Fluxo!$O:$O,Fluxo!$U:$U,"&gt;"&amp;FJ$5,Fluxo!$U:$U,"&lt;="&amp;FK$5,Fluxo!$D:$D,$D98,Fluxo!$E:$E,"&lt;&gt;"&amp;"PERMUTANTE"))</f>
        <v>0</v>
      </c>
      <c r="FL98" s="18">
        <f>IF(FL$5&gt;$G$4,0,SUMIFS(Fluxo!$O:$O,Fluxo!$U:$U,"&gt;"&amp;FK$5,Fluxo!$U:$U,"&lt;="&amp;FL$5,Fluxo!$D:$D,$D98,Fluxo!$E:$E,"&lt;&gt;"&amp;"PERMUTANTE"))</f>
        <v>0</v>
      </c>
      <c r="FM98" s="18">
        <f>IF(FM$5&gt;$G$4,0,SUMIFS(Fluxo!$O:$O,Fluxo!$U:$U,"&gt;"&amp;FL$5,Fluxo!$U:$U,"&lt;="&amp;FM$5,Fluxo!$D:$D,$D98,Fluxo!$E:$E,"&lt;&gt;"&amp;"PERMUTANTE"))</f>
        <v>0</v>
      </c>
      <c r="FN98" s="18">
        <f>IF(FN$5&gt;$G$4,0,SUMIFS(Fluxo!$O:$O,Fluxo!$U:$U,"&gt;"&amp;FM$5,Fluxo!$U:$U,"&lt;="&amp;FN$5,Fluxo!$D:$D,$D98,Fluxo!$E:$E,"&lt;&gt;"&amp;"PERMUTANTE"))</f>
        <v>0</v>
      </c>
      <c r="FO98" s="18">
        <f>IF(FO$5&gt;$G$4,0,SUMIFS(Fluxo!$O:$O,Fluxo!$U:$U,"&gt;"&amp;FN$5,Fluxo!$U:$U,"&lt;="&amp;FO$5,Fluxo!$D:$D,$D98,Fluxo!$E:$E,"&lt;&gt;"&amp;"PERMUTANTE"))</f>
        <v>0</v>
      </c>
      <c r="FP98" s="18">
        <f>IF(FP$5&gt;$G$4,0,SUMIFS(Fluxo!$O:$O,Fluxo!$U:$U,"&gt;"&amp;FO$5,Fluxo!$U:$U,"&lt;="&amp;FP$5,Fluxo!$D:$D,$D98,Fluxo!$E:$E,"&lt;&gt;"&amp;"PERMUTANTE"))</f>
        <v>0</v>
      </c>
      <c r="FQ98" s="18">
        <f>IF(FQ$5&gt;$G$4,0,SUMIFS(Fluxo!$O:$O,Fluxo!$U:$U,"&gt;"&amp;FP$5,Fluxo!$U:$U,"&lt;="&amp;FQ$5,Fluxo!$D:$D,$D98,Fluxo!$E:$E,"&lt;&gt;"&amp;"PERMUTANTE"))</f>
        <v>0</v>
      </c>
      <c r="FR98" s="18">
        <f>IF(FR$5&gt;$G$4,0,SUMIFS(Fluxo!$O:$O,Fluxo!$U:$U,"&gt;"&amp;FQ$5,Fluxo!$U:$U,"&lt;="&amp;FR$5,Fluxo!$D:$D,$D98,Fluxo!$E:$E,"&lt;&gt;"&amp;"PERMUTANTE"))</f>
        <v>0</v>
      </c>
      <c r="FS98" s="18">
        <f>IF(FS$5&gt;$G$4,0,SUMIFS(Fluxo!$O:$O,Fluxo!$U:$U,"&gt;"&amp;FR$5,Fluxo!$U:$U,"&lt;="&amp;FS$5,Fluxo!$D:$D,$D98,Fluxo!$E:$E,"&lt;&gt;"&amp;"PERMUTANTE"))</f>
        <v>0</v>
      </c>
      <c r="FT98" s="18">
        <f>IF(FT$5&gt;$G$4,0,SUMIFS(Fluxo!$O:$O,Fluxo!$U:$U,"&gt;"&amp;FS$5,Fluxo!$U:$U,"&lt;="&amp;FT$5,Fluxo!$D:$D,$D98,Fluxo!$E:$E,"&lt;&gt;"&amp;"PERMUTANTE"))</f>
        <v>0</v>
      </c>
      <c r="FU98" s="18">
        <f>IF(FU$5&gt;$G$4,0,SUMIFS(Fluxo!$O:$O,Fluxo!$U:$U,"&gt;"&amp;FT$5,Fluxo!$U:$U,"&lt;="&amp;FU$5,Fluxo!$D:$D,$D98,Fluxo!$E:$E,"&lt;&gt;"&amp;"PERMUTANTE"))</f>
        <v>0</v>
      </c>
      <c r="FV98" s="18">
        <f>IF(FV$5&gt;$G$4,0,SUMIFS(Fluxo!$O:$O,Fluxo!$U:$U,"&gt;"&amp;FU$5,Fluxo!$U:$U,"&lt;="&amp;FV$5,Fluxo!$D:$D,$D98,Fluxo!$E:$E,"&lt;&gt;"&amp;"PERMUTANTE"))</f>
        <v>0</v>
      </c>
      <c r="FW98" s="18">
        <f>IF(FW$5&gt;$G$4,0,SUMIFS(Fluxo!$O:$O,Fluxo!$U:$U,"&gt;"&amp;FV$5,Fluxo!$U:$U,"&lt;="&amp;FW$5,Fluxo!$D:$D,$D98,Fluxo!$E:$E,"&lt;&gt;"&amp;"PERMUTANTE"))</f>
        <v>0</v>
      </c>
      <c r="FX98" s="18">
        <f>IF(FX$5&gt;$G$4,0,SUMIFS(Fluxo!$O:$O,Fluxo!$U:$U,"&gt;"&amp;FW$5,Fluxo!$U:$U,"&lt;="&amp;FX$5,Fluxo!$D:$D,$D98,Fluxo!$E:$E,"&lt;&gt;"&amp;"PERMUTANTE"))</f>
        <v>0</v>
      </c>
      <c r="FY98" s="18">
        <f>IF(FY$5&gt;$G$4,0,SUMIFS(Fluxo!$O:$O,Fluxo!$U:$U,"&gt;"&amp;FX$5,Fluxo!$U:$U,"&lt;="&amp;FY$5,Fluxo!$D:$D,$D98,Fluxo!$E:$E,"&lt;&gt;"&amp;"PERMUTANTE"))</f>
        <v>0</v>
      </c>
      <c r="FZ98" s="18">
        <f>IF(FZ$5&gt;$G$4,0,SUMIFS(Fluxo!$O:$O,Fluxo!$U:$U,"&gt;"&amp;FY$5,Fluxo!$U:$U,"&lt;="&amp;FZ$5,Fluxo!$D:$D,$D98,Fluxo!$E:$E,"&lt;&gt;"&amp;"PERMUTANTE"))</f>
        <v>0</v>
      </c>
      <c r="GA98" s="18">
        <f>IF(GA$5&gt;$G$4,0,SUMIFS(Fluxo!$O:$O,Fluxo!$U:$U,"&gt;"&amp;FZ$5,Fluxo!$U:$U,"&lt;="&amp;GA$5,Fluxo!$D:$D,$D98,Fluxo!$E:$E,"&lt;&gt;"&amp;"PERMUTANTE"))</f>
        <v>0</v>
      </c>
      <c r="GB98" s="18">
        <f>IF(GB$5&gt;$G$4,0,SUMIFS(Fluxo!$O:$O,Fluxo!$U:$U,"&gt;"&amp;GA$5,Fluxo!$U:$U,"&lt;="&amp;GB$5,Fluxo!$D:$D,$D98,Fluxo!$E:$E,"&lt;&gt;"&amp;"PERMUTANTE"))</f>
        <v>0</v>
      </c>
      <c r="GC98" s="18">
        <f>IF(GC$5&gt;$G$4,0,SUMIFS(Fluxo!$O:$O,Fluxo!$U:$U,"&gt;"&amp;GB$5,Fluxo!$U:$U,"&lt;="&amp;GC$5,Fluxo!$D:$D,$D98,Fluxo!$E:$E,"&lt;&gt;"&amp;"PERMUTANTE"))</f>
        <v>0</v>
      </c>
      <c r="GD98" s="18">
        <f>IF(GD$5&gt;$G$4,0,SUMIFS(Fluxo!$O:$O,Fluxo!$U:$U,"&gt;"&amp;GC$5,Fluxo!$U:$U,"&lt;="&amp;GD$5,Fluxo!$D:$D,$D98,Fluxo!$E:$E,"&lt;&gt;"&amp;"PERMUTANTE"))</f>
        <v>0</v>
      </c>
      <c r="GE98" s="18">
        <f>IF(GE$5&gt;$G$4,0,SUMIFS(Fluxo!$O:$O,Fluxo!$U:$U,"&gt;"&amp;GD$5,Fluxo!$U:$U,"&lt;="&amp;GE$5,Fluxo!$D:$D,$D98,Fluxo!$E:$E,"&lt;&gt;"&amp;"PERMUTANTE"))</f>
        <v>0</v>
      </c>
      <c r="GF98" s="18">
        <f>IF(GF$5&gt;$G$4,0,SUMIFS(Fluxo!$O:$O,Fluxo!$U:$U,"&gt;"&amp;GE$5,Fluxo!$U:$U,"&lt;="&amp;GF$5,Fluxo!$D:$D,$D98,Fluxo!$E:$E,"&lt;&gt;"&amp;"PERMUTANTE"))</f>
        <v>0</v>
      </c>
      <c r="GG98" s="18">
        <f>IF(GG$5&gt;$G$4,0,SUMIFS(Fluxo!$O:$O,Fluxo!$U:$U,"&gt;"&amp;GF$5,Fluxo!$U:$U,"&lt;="&amp;GG$5,Fluxo!$D:$D,$D98,Fluxo!$E:$E,"&lt;&gt;"&amp;"PERMUTANTE"))</f>
        <v>0</v>
      </c>
      <c r="GH98" s="18">
        <f>IF(GH$5&gt;$G$4,0,SUMIFS(Fluxo!$O:$O,Fluxo!$U:$U,"&gt;"&amp;GG$5,Fluxo!$U:$U,"&lt;="&amp;GH$5,Fluxo!$D:$D,$D98,Fluxo!$E:$E,"&lt;&gt;"&amp;"PERMUTANTE"))</f>
        <v>0</v>
      </c>
      <c r="GI98" s="18">
        <f>IF(GI$5&gt;$G$4,0,SUMIFS(Fluxo!$O:$O,Fluxo!$U:$U,"&gt;"&amp;GH$5,Fluxo!$U:$U,"&lt;="&amp;GI$5,Fluxo!$D:$D,$D98,Fluxo!$E:$E,"&lt;&gt;"&amp;"PERMUTANTE"))</f>
        <v>0</v>
      </c>
      <c r="GJ98" s="18">
        <f>IF(GJ$5&gt;$G$4,0,SUMIFS(Fluxo!$O:$O,Fluxo!$U:$U,"&gt;"&amp;GI$5,Fluxo!$U:$U,"&lt;="&amp;GJ$5,Fluxo!$D:$D,$D98,Fluxo!$E:$E,"&lt;&gt;"&amp;"PERMUTANTE"))</f>
        <v>0</v>
      </c>
      <c r="GK98" s="18">
        <f>IF(GK$5&gt;$G$4,0,SUMIFS(Fluxo!$O:$O,Fluxo!$U:$U,"&gt;"&amp;GJ$5,Fluxo!$U:$U,"&lt;="&amp;GK$5,Fluxo!$D:$D,$D98,Fluxo!$E:$E,"&lt;&gt;"&amp;"PERMUTANTE"))</f>
        <v>0</v>
      </c>
      <c r="GL98" s="18">
        <f>IF(GL$5&gt;$G$4,0,SUMIFS(Fluxo!$O:$O,Fluxo!$U:$U,"&gt;"&amp;GK$5,Fluxo!$U:$U,"&lt;="&amp;GL$5,Fluxo!$D:$D,$D98,Fluxo!$E:$E,"&lt;&gt;"&amp;"PERMUTANTE"))</f>
        <v>0</v>
      </c>
      <c r="GM98" s="18">
        <f>IF(GM$5&gt;$G$4,0,SUMIFS(Fluxo!$O:$O,Fluxo!$U:$U,"&gt;"&amp;GL$5,Fluxo!$U:$U,"&lt;="&amp;GM$5,Fluxo!$D:$D,$D98,Fluxo!$E:$E,"&lt;&gt;"&amp;"PERMUTANTE"))</f>
        <v>0</v>
      </c>
      <c r="GN98" s="18">
        <f>IF(GN$5&gt;$G$4,0,SUMIFS(Fluxo!$O:$O,Fluxo!$U:$U,"&gt;"&amp;GM$5,Fluxo!$U:$U,"&lt;="&amp;GN$5,Fluxo!$D:$D,$D98,Fluxo!$E:$E,"&lt;&gt;"&amp;"PERMUTANTE"))</f>
        <v>0</v>
      </c>
      <c r="GO98" s="18">
        <f>IF(GO$5&gt;$G$4,0,SUMIFS(Fluxo!$O:$O,Fluxo!$U:$U,"&gt;"&amp;GN$5,Fluxo!$U:$U,"&lt;="&amp;GO$5,Fluxo!$D:$D,$D98,Fluxo!$E:$E,"&lt;&gt;"&amp;"PERMUTANTE"))</f>
        <v>0</v>
      </c>
      <c r="GP98" s="18">
        <f>IF(GP$5&gt;$G$4,0,SUMIFS(Fluxo!$O:$O,Fluxo!$U:$U,"&gt;"&amp;GO$5,Fluxo!$U:$U,"&lt;="&amp;GP$5,Fluxo!$D:$D,$D98,Fluxo!$E:$E,"&lt;&gt;"&amp;"PERMUTANTE"))</f>
        <v>0</v>
      </c>
      <c r="GQ98" s="18">
        <f>IF(GQ$5&gt;$G$4,0,SUMIFS(Fluxo!$O:$O,Fluxo!$U:$U,"&gt;"&amp;GP$5,Fluxo!$U:$U,"&lt;="&amp;GQ$5,Fluxo!$D:$D,$D98,Fluxo!$E:$E,"&lt;&gt;"&amp;"PERMUTANTE"))</f>
        <v>0</v>
      </c>
      <c r="GR98" s="18">
        <f>IF(GR$5&gt;$G$4,0,SUMIFS(Fluxo!$O:$O,Fluxo!$U:$U,"&gt;"&amp;GQ$5,Fluxo!$U:$U,"&lt;="&amp;GR$5,Fluxo!$D:$D,$D98,Fluxo!$E:$E,"&lt;&gt;"&amp;"PERMUTANTE"))</f>
        <v>0</v>
      </c>
      <c r="GS98" s="18">
        <f>IF(GS$5&gt;$G$4,0,SUMIFS(Fluxo!$O:$O,Fluxo!$U:$U,"&gt;"&amp;GR$5,Fluxo!$U:$U,"&lt;="&amp;GS$5,Fluxo!$D:$D,$D98,Fluxo!$E:$E,"&lt;&gt;"&amp;"PERMUTANTE"))</f>
        <v>0</v>
      </c>
      <c r="GT98" s="18">
        <f>IF(GT$5&gt;$G$4,0,SUMIFS(Fluxo!$O:$O,Fluxo!$U:$U,"&gt;"&amp;GS$5,Fluxo!$U:$U,"&lt;="&amp;GT$5,Fluxo!$D:$D,$D98,Fluxo!$E:$E,"&lt;&gt;"&amp;"PERMUTANTE"))</f>
        <v>0</v>
      </c>
      <c r="GU98" s="18">
        <f>IF(GU$5&gt;$G$4,0,SUMIFS(Fluxo!$O:$O,Fluxo!$U:$U,"&gt;"&amp;GT$5,Fluxo!$U:$U,"&lt;="&amp;GU$5,Fluxo!$D:$D,$D98,Fluxo!$E:$E,"&lt;&gt;"&amp;"PERMUTANTE"))</f>
        <v>0</v>
      </c>
      <c r="GV98" s="18">
        <f>IF(GV$5&gt;$G$4,0,SUMIFS(Fluxo!$O:$O,Fluxo!$U:$U,"&gt;"&amp;GU$5,Fluxo!$U:$U,"&lt;="&amp;GV$5,Fluxo!$D:$D,$D98,Fluxo!$E:$E,"&lt;&gt;"&amp;"PERMUTANTE"))</f>
        <v>0</v>
      </c>
      <c r="GW98" s="18">
        <f>IF(GW$5&gt;$G$4,0,SUMIFS(Fluxo!$O:$O,Fluxo!$U:$U,"&gt;"&amp;GV$5,Fluxo!$U:$U,"&lt;="&amp;GW$5,Fluxo!$D:$D,$D98,Fluxo!$E:$E,"&lt;&gt;"&amp;"PERMUTANTE"))</f>
        <v>0</v>
      </c>
      <c r="GX98" s="18">
        <f>IF(GX$5&gt;$G$4,0,SUMIFS(Fluxo!$O:$O,Fluxo!$U:$U,"&gt;"&amp;GW$5,Fluxo!$U:$U,"&lt;="&amp;GX$5,Fluxo!$D:$D,$D98,Fluxo!$E:$E,"&lt;&gt;"&amp;"PERMUTANTE"))</f>
        <v>0</v>
      </c>
      <c r="GY98" s="18">
        <f>IF(GY$5&gt;$G$4,0,SUMIFS(Fluxo!$O:$O,Fluxo!$U:$U,"&gt;"&amp;GX$5,Fluxo!$U:$U,"&lt;="&amp;GY$5,Fluxo!$D:$D,$D98,Fluxo!$E:$E,"&lt;&gt;"&amp;"PERMUTANTE"))</f>
        <v>0</v>
      </c>
      <c r="GZ98" s="18">
        <f>IF(GZ$5&gt;$G$4,0,SUMIFS(Fluxo!$O:$O,Fluxo!$U:$U,"&gt;"&amp;GY$5,Fluxo!$U:$U,"&lt;="&amp;GZ$5,Fluxo!$D:$D,$D98,Fluxo!$E:$E,"&lt;&gt;"&amp;"PERMUTANTE"))</f>
        <v>0</v>
      </c>
      <c r="HA98" s="18">
        <f>IF(HA$5&gt;$G$4,0,SUMIFS(Fluxo!$O:$O,Fluxo!$U:$U,"&gt;"&amp;GZ$5,Fluxo!$U:$U,"&lt;="&amp;HA$5,Fluxo!$D:$D,$D98,Fluxo!$E:$E,"&lt;&gt;"&amp;"PERMUTANTE"))</f>
        <v>0</v>
      </c>
      <c r="HB98" s="18">
        <f>IF(HB$5&gt;$G$4,0,SUMIFS(Fluxo!$O:$O,Fluxo!$U:$U,"&gt;"&amp;HA$5,Fluxo!$U:$U,"&lt;="&amp;HB$5,Fluxo!$D:$D,$D98,Fluxo!$E:$E,"&lt;&gt;"&amp;"PERMUTANTE"))</f>
        <v>0</v>
      </c>
      <c r="HC98" s="18">
        <f>IF(HC$5&gt;$G$4,0,SUMIFS(Fluxo!$O:$O,Fluxo!$U:$U,"&gt;"&amp;HB$5,Fluxo!$U:$U,"&lt;="&amp;HC$5,Fluxo!$D:$D,$D98,Fluxo!$E:$E,"&lt;&gt;"&amp;"PERMUTANTE"))</f>
        <v>0</v>
      </c>
      <c r="HD98" s="18">
        <f>IF(HD$5&gt;$G$4,0,SUMIFS(Fluxo!$O:$O,Fluxo!$U:$U,"&gt;"&amp;HC$5,Fluxo!$U:$U,"&lt;="&amp;HD$5,Fluxo!$D:$D,$D98,Fluxo!$E:$E,"&lt;&gt;"&amp;"PERMUTANTE"))</f>
        <v>0</v>
      </c>
      <c r="HE98" s="18">
        <f>IF(HE$5&gt;$G$4,0,SUMIFS(Fluxo!$O:$O,Fluxo!$U:$U,"&gt;"&amp;HD$5,Fluxo!$U:$U,"&lt;="&amp;HE$5,Fluxo!$D:$D,$D98,Fluxo!$E:$E,"&lt;&gt;"&amp;"PERMUTANTE"))</f>
        <v>0</v>
      </c>
      <c r="HF98" s="18">
        <f>IF(HF$5&gt;$G$4,0,SUMIFS(Fluxo!$O:$O,Fluxo!$U:$U,"&gt;"&amp;HE$5,Fluxo!$U:$U,"&lt;="&amp;HF$5,Fluxo!$D:$D,$D98,Fluxo!$E:$E,"&lt;&gt;"&amp;"PERMUTANTE"))</f>
        <v>0</v>
      </c>
    </row>
    <row r="99" spans="1:214">
      <c r="A99" s="20">
        <f t="shared" si="11"/>
        <v>89</v>
      </c>
      <c r="B99" s="140" t="str">
        <f>'Check Carteira'!C91</f>
        <v>E.1016.99.01.0214</v>
      </c>
      <c r="C99" s="141">
        <v>1</v>
      </c>
      <c r="D99" s="129" t="str">
        <f>'Check Carteira'!F91</f>
        <v>A-0214</v>
      </c>
      <c r="E99" s="21" t="str">
        <f>IFERROR(INDEX(Contratos!L:L,MATCH(D99,Contratos!R:R,0)),"")</f>
        <v/>
      </c>
      <c r="F99" s="139" t="str">
        <f>IFERROR(INDEX(Contratos!G:G,MATCH(D99,Contratos!R:R,0)),"")</f>
        <v/>
      </c>
      <c r="H99" s="83">
        <f t="shared" si="10"/>
        <v>0</v>
      </c>
      <c r="J99" s="18">
        <f>IF(J$5&gt;$G$4,0,SUMIFS(Fluxo!$O:$O,Fluxo!$U:$U,"&gt;"&amp;I$5,Fluxo!$U:$U,"&lt;="&amp;J$5,Fluxo!$D:$D,$D99))</f>
        <v>0</v>
      </c>
      <c r="K99" s="18">
        <f>IF(K$5&gt;$G$4,0,SUMIFS(Fluxo!$O:$O,Fluxo!$U:$U,"&gt;"&amp;J$5,Fluxo!$U:$U,"&lt;="&amp;K$5,Fluxo!$D:$D,$D99))</f>
        <v>0</v>
      </c>
      <c r="L99" s="18">
        <f>IF(L$5&gt;$G$4,0,SUMIFS(Fluxo!$O:$O,Fluxo!$U:$U,"&gt;"&amp;K$5,Fluxo!$U:$U,"&lt;="&amp;L$5,Fluxo!$D:$D,$D99))</f>
        <v>0</v>
      </c>
      <c r="M99" s="18">
        <f>IF(M$5&gt;$G$4,0,SUMIFS(Fluxo!$O:$O,Fluxo!$U:$U,"&gt;"&amp;L$5,Fluxo!$U:$U,"&lt;="&amp;M$5,Fluxo!$D:$D,$D99))</f>
        <v>0</v>
      </c>
      <c r="N99" s="18">
        <f>IF(N$5&gt;$G$4,0,SUMIFS(Fluxo!$O:$O,Fluxo!$U:$U,"&gt;"&amp;M$5,Fluxo!$U:$U,"&lt;="&amp;N$5,Fluxo!$D:$D,$D99))</f>
        <v>0</v>
      </c>
      <c r="O99" s="18">
        <f>IF(O$5&gt;$G$4,0,SUMIFS(Fluxo!$O:$O,Fluxo!$U:$U,"&gt;"&amp;N$5,Fluxo!$U:$U,"&lt;="&amp;O$5,Fluxo!$D:$D,$D99))</f>
        <v>0</v>
      </c>
      <c r="P99" s="18">
        <f>IF(P$5&gt;$G$4,0,SUMIFS(Fluxo!$O:$O,Fluxo!$U:$U,"&gt;"&amp;O$5,Fluxo!$U:$U,"&lt;="&amp;P$5,Fluxo!$D:$D,$D99))</f>
        <v>0</v>
      </c>
      <c r="Q99" s="18">
        <f>IF(Q$5&gt;$G$4,0,SUMIFS(Fluxo!$O:$O,Fluxo!$U:$U,"&gt;"&amp;P$5,Fluxo!$U:$U,"&lt;="&amp;Q$5,Fluxo!$D:$D,$D99))</f>
        <v>0</v>
      </c>
      <c r="R99" s="18">
        <f>IF(R$5&gt;$G$4,0,SUMIFS(Fluxo!$O:$O,Fluxo!$U:$U,"&gt;"&amp;Q$5,Fluxo!$U:$U,"&lt;="&amp;R$5,Fluxo!$D:$D,$D99))</f>
        <v>0</v>
      </c>
      <c r="S99" s="18">
        <f>IF(S$5&gt;$G$4,0,SUMIFS(Fluxo!$O:$O,Fluxo!$U:$U,"&gt;"&amp;R$5,Fluxo!$U:$U,"&lt;="&amp;S$5,Fluxo!$D:$D,$D99,Fluxo!$E:$E,"&lt;&gt;"&amp;"PERMUTANTE"))</f>
        <v>0</v>
      </c>
      <c r="T99" s="18">
        <f>IF(T$5&gt;$G$4,0,SUMIFS(Fluxo!$O:$O,Fluxo!$U:$U,"&gt;"&amp;S$5,Fluxo!$U:$U,"&lt;="&amp;T$5,Fluxo!$D:$D,$D99,Fluxo!$E:$E,"&lt;&gt;"&amp;"PERMUTANTE"))</f>
        <v>0</v>
      </c>
      <c r="U99" s="18">
        <f>IF(U$5&gt;$G$4,0,SUMIFS(Fluxo!$O:$O,Fluxo!$U:$U,"&gt;"&amp;T$5,Fluxo!$U:$U,"&lt;="&amp;U$5,Fluxo!$D:$D,$D99,Fluxo!$E:$E,"&lt;&gt;"&amp;"PERMUTANTE"))</f>
        <v>0</v>
      </c>
      <c r="V99" s="18">
        <f>IF(V$5&gt;$G$4,0,SUMIFS(Fluxo!$O:$O,Fluxo!$U:$U,"&gt;"&amp;U$5,Fluxo!$U:$U,"&lt;="&amp;V$5,Fluxo!$D:$D,$D99,Fluxo!$E:$E,"&lt;&gt;"&amp;"PERMUTANTE"))</f>
        <v>0</v>
      </c>
      <c r="W99" s="18">
        <f>IF(W$5&gt;$G$4,0,SUMIFS(Fluxo!$O:$O,Fluxo!$U:$U,"&gt;"&amp;V$5,Fluxo!$U:$U,"&lt;="&amp;W$5,Fluxo!$D:$D,$D99,Fluxo!$E:$E,"&lt;&gt;"&amp;"PERMUTANTE"))</f>
        <v>0</v>
      </c>
      <c r="X99" s="18">
        <f>IF(X$5&gt;$G$4,0,SUMIFS(Fluxo!$O:$O,Fluxo!$U:$U,"&gt;"&amp;W$5,Fluxo!$U:$U,"&lt;="&amp;X$5,Fluxo!$D:$D,$D99,Fluxo!$E:$E,"&lt;&gt;"&amp;"PERMUTANTE"))</f>
        <v>0</v>
      </c>
      <c r="Y99" s="18">
        <f>IF(Y$5&gt;$G$4,0,SUMIFS(Fluxo!$O:$O,Fluxo!$U:$U,"&gt;"&amp;X$5,Fluxo!$U:$U,"&lt;="&amp;Y$5,Fluxo!$D:$D,$D99,Fluxo!$E:$E,"&lt;&gt;"&amp;"PERMUTANTE"))</f>
        <v>0</v>
      </c>
      <c r="Z99" s="18">
        <f>IF(Z$5&gt;$G$4,0,SUMIFS(Fluxo!$O:$O,Fluxo!$U:$U,"&gt;"&amp;Y$5,Fluxo!$U:$U,"&lt;="&amp;Z$5,Fluxo!$D:$D,$D99,Fluxo!$E:$E,"&lt;&gt;"&amp;"PERMUTANTE"))</f>
        <v>0</v>
      </c>
      <c r="AA99" s="18">
        <f>IF(AA$5&gt;$G$4,0,SUMIFS(Fluxo!$O:$O,Fluxo!$U:$U,"&gt;"&amp;Z$5,Fluxo!$U:$U,"&lt;="&amp;AA$5,Fluxo!$D:$D,$D99,Fluxo!$E:$E,"&lt;&gt;"&amp;"PERMUTANTE"))</f>
        <v>0</v>
      </c>
      <c r="AB99" s="18">
        <f>IF(AB$5&gt;$G$4,0,SUMIFS(Fluxo!$O:$O,Fluxo!$U:$U,"&gt;"&amp;AA$5,Fluxo!$U:$U,"&lt;="&amp;AB$5,Fluxo!$D:$D,$D99,Fluxo!$E:$E,"&lt;&gt;"&amp;"PERMUTANTE"))</f>
        <v>0</v>
      </c>
      <c r="AC99" s="18">
        <f>IF(AC$5&gt;$G$4,0,SUMIFS(Fluxo!$O:$O,Fluxo!$U:$U,"&gt;"&amp;AB$5,Fluxo!$U:$U,"&lt;="&amp;AC$5,Fluxo!$D:$D,$D99,Fluxo!$E:$E,"&lt;&gt;"&amp;"PERMUTANTE"))</f>
        <v>0</v>
      </c>
      <c r="AD99" s="18">
        <f>IF(AD$5&gt;$G$4,0,SUMIFS(Fluxo!$O:$O,Fluxo!$U:$U,"&gt;"&amp;AC$5,Fluxo!$U:$U,"&lt;="&amp;AD$5,Fluxo!$D:$D,$D99,Fluxo!$E:$E,"&lt;&gt;"&amp;"PERMUTANTE"))</f>
        <v>0</v>
      </c>
      <c r="AE99" s="18">
        <f>IF(AE$5&gt;$G$4,0,SUMIFS(Fluxo!$O:$O,Fluxo!$U:$U,"&gt;"&amp;AD$5,Fluxo!$U:$U,"&lt;="&amp;AE$5,Fluxo!$D:$D,$D99,Fluxo!$E:$E,"&lt;&gt;"&amp;"PERMUTANTE"))</f>
        <v>0</v>
      </c>
      <c r="AF99" s="18">
        <f>IF(AF$5&gt;$G$4,0,SUMIFS(Fluxo!$O:$O,Fluxo!$U:$U,"&gt;"&amp;AE$5,Fluxo!$U:$U,"&lt;="&amp;AF$5,Fluxo!$D:$D,$D99,Fluxo!$E:$E,"&lt;&gt;"&amp;"PERMUTANTE"))</f>
        <v>0</v>
      </c>
      <c r="AG99" s="18">
        <f>IF(AG$5&gt;$G$4,0,SUMIFS(Fluxo!$O:$O,Fluxo!$U:$U,"&gt;"&amp;AF$5,Fluxo!$U:$U,"&lt;="&amp;AG$5,Fluxo!$D:$D,$D99,Fluxo!$E:$E,"&lt;&gt;"&amp;"PERMUTANTE"))</f>
        <v>0</v>
      </c>
      <c r="AH99" s="18">
        <f>IF(AH$5&gt;$G$4,0,SUMIFS(Fluxo!$O:$O,Fluxo!$U:$U,"&gt;"&amp;AG$5,Fluxo!$U:$U,"&lt;="&amp;AH$5,Fluxo!$D:$D,$D99,Fluxo!$E:$E,"&lt;&gt;"&amp;"PERMUTANTE"))</f>
        <v>0</v>
      </c>
      <c r="AI99" s="18">
        <f>IF(AI$5&gt;$G$4,0,SUMIFS(Fluxo!$O:$O,Fluxo!$U:$U,"&gt;"&amp;AH$5,Fluxo!$U:$U,"&lt;="&amp;AI$5,Fluxo!$D:$D,$D99,Fluxo!$E:$E,"&lt;&gt;"&amp;"PERMUTANTE"))</f>
        <v>0</v>
      </c>
      <c r="AJ99" s="18">
        <f>IF(AJ$5&gt;$G$4,0,SUMIFS(Fluxo!$O:$O,Fluxo!$U:$U,"&gt;"&amp;AI$5,Fluxo!$U:$U,"&lt;="&amp;AJ$5,Fluxo!$D:$D,$D99,Fluxo!$E:$E,"&lt;&gt;"&amp;"PERMUTANTE"))</f>
        <v>0</v>
      </c>
      <c r="AK99" s="18">
        <f>IF(AK$5&gt;$G$4,0,SUMIFS(Fluxo!$O:$O,Fluxo!$U:$U,"&gt;"&amp;AJ$5,Fluxo!$U:$U,"&lt;="&amp;AK$5,Fluxo!$D:$D,$D99,Fluxo!$E:$E,"&lt;&gt;"&amp;"PERMUTANTE"))</f>
        <v>0</v>
      </c>
      <c r="AL99" s="18">
        <f>IF(AL$5&gt;$G$4,0,SUMIFS(Fluxo!$O:$O,Fluxo!$U:$U,"&gt;"&amp;AK$5,Fluxo!$U:$U,"&lt;="&amp;AL$5,Fluxo!$D:$D,$D99,Fluxo!$E:$E,"&lt;&gt;"&amp;"PERMUTANTE"))</f>
        <v>0</v>
      </c>
      <c r="AM99" s="18">
        <f>IF(AM$5&gt;$G$4,0,SUMIFS(Fluxo!$O:$O,Fluxo!$U:$U,"&gt;"&amp;AL$5,Fluxo!$U:$U,"&lt;="&amp;AM$5,Fluxo!$D:$D,$D99,Fluxo!$E:$E,"&lt;&gt;"&amp;"PERMUTANTE"))</f>
        <v>0</v>
      </c>
      <c r="AN99" s="18">
        <f>IF(AN$5&gt;$G$4,0,SUMIFS(Fluxo!$O:$O,Fluxo!$U:$U,"&gt;"&amp;AM$5,Fluxo!$U:$U,"&lt;="&amp;AN$5,Fluxo!$D:$D,$D99,Fluxo!$E:$E,"&lt;&gt;"&amp;"PERMUTANTE"))</f>
        <v>0</v>
      </c>
      <c r="AO99" s="18">
        <f>IF(AO$5&gt;$G$4,0,SUMIFS(Fluxo!$O:$O,Fluxo!$U:$U,"&gt;"&amp;AN$5,Fluxo!$U:$U,"&lt;="&amp;AO$5,Fluxo!$D:$D,$D99,Fluxo!$E:$E,"&lt;&gt;"&amp;"PERMUTANTE"))</f>
        <v>0</v>
      </c>
      <c r="AP99" s="18">
        <f>IF(AP$5&gt;$G$4,0,SUMIFS(Fluxo!$O:$O,Fluxo!$U:$U,"&gt;"&amp;AO$5,Fluxo!$U:$U,"&lt;="&amp;AP$5,Fluxo!$D:$D,$D99,Fluxo!$E:$E,"&lt;&gt;"&amp;"PERMUTANTE"))</f>
        <v>0</v>
      </c>
      <c r="AQ99" s="18">
        <f>IF(AQ$5&gt;$G$4,0,SUMIFS(Fluxo!$O:$O,Fluxo!$U:$U,"&gt;"&amp;AP$5,Fluxo!$U:$U,"&lt;="&amp;AQ$5,Fluxo!$D:$D,$D99,Fluxo!$E:$E,"&lt;&gt;"&amp;"PERMUTANTE"))</f>
        <v>0</v>
      </c>
      <c r="AR99" s="18">
        <f>IF(AR$5&gt;$G$4,0,SUMIFS(Fluxo!$O:$O,Fluxo!$U:$U,"&gt;"&amp;AQ$5,Fluxo!$U:$U,"&lt;="&amp;AR$5,Fluxo!$D:$D,$D99,Fluxo!$E:$E,"&lt;&gt;"&amp;"PERMUTANTE"))</f>
        <v>0</v>
      </c>
      <c r="AS99" s="18">
        <f>IF(AS$5&gt;$G$4,0,SUMIFS(Fluxo!$O:$O,Fluxo!$U:$U,"&gt;"&amp;AR$5,Fluxo!$U:$U,"&lt;="&amp;AS$5,Fluxo!$D:$D,$D99,Fluxo!$E:$E,"&lt;&gt;"&amp;"PERMUTANTE"))</f>
        <v>0</v>
      </c>
      <c r="AT99" s="18">
        <f>IF(AT$5&gt;$G$4,0,SUMIFS(Fluxo!$O:$O,Fluxo!$U:$U,"&gt;"&amp;AS$5,Fluxo!$U:$U,"&lt;="&amp;AT$5,Fluxo!$D:$D,$D99,Fluxo!$E:$E,"&lt;&gt;"&amp;"PERMUTANTE"))</f>
        <v>0</v>
      </c>
      <c r="AU99" s="18">
        <f>IF(AU$5&gt;$G$4,0,SUMIFS(Fluxo!$O:$O,Fluxo!$U:$U,"&gt;"&amp;AT$5,Fluxo!$U:$U,"&lt;="&amp;AU$5,Fluxo!$D:$D,$D99,Fluxo!$E:$E,"&lt;&gt;"&amp;"PERMUTANTE"))</f>
        <v>0</v>
      </c>
      <c r="AV99" s="18">
        <f>IF(AV$5&gt;$G$4,0,SUMIFS(Fluxo!$O:$O,Fluxo!$U:$U,"&gt;"&amp;AU$5,Fluxo!$U:$U,"&lt;="&amp;AV$5,Fluxo!$D:$D,$D99,Fluxo!$E:$E,"&lt;&gt;"&amp;"PERMUTANTE"))</f>
        <v>0</v>
      </c>
      <c r="AW99" s="18">
        <f>IF(AW$5&gt;$G$4,0,SUMIFS(Fluxo!$O:$O,Fluxo!$U:$U,"&gt;"&amp;AV$5,Fluxo!$U:$U,"&lt;="&amp;AW$5,Fluxo!$D:$D,$D99,Fluxo!$E:$E,"&lt;&gt;"&amp;"PERMUTANTE"))</f>
        <v>0</v>
      </c>
      <c r="AX99" s="18">
        <f>IF(AX$5&gt;$G$4,0,SUMIFS(Fluxo!$O:$O,Fluxo!$U:$U,"&gt;"&amp;AW$5,Fluxo!$U:$U,"&lt;="&amp;AX$5,Fluxo!$D:$D,$D99,Fluxo!$E:$E,"&lt;&gt;"&amp;"PERMUTANTE"))</f>
        <v>0</v>
      </c>
      <c r="AY99" s="18">
        <f>IF(AY$5&gt;$G$4,0,SUMIFS(Fluxo!$O:$O,Fluxo!$U:$U,"&gt;"&amp;AX$5,Fluxo!$U:$U,"&lt;="&amp;AY$5,Fluxo!$D:$D,$D99,Fluxo!$E:$E,"&lt;&gt;"&amp;"PERMUTANTE"))</f>
        <v>0</v>
      </c>
      <c r="AZ99" s="18">
        <f>IF(AZ$5&gt;$G$4,0,SUMIFS(Fluxo!$O:$O,Fluxo!$U:$U,"&gt;"&amp;AY$5,Fluxo!$U:$U,"&lt;="&amp;AZ$5,Fluxo!$D:$D,$D99,Fluxo!$E:$E,"&lt;&gt;"&amp;"PERMUTANTE"))</f>
        <v>0</v>
      </c>
      <c r="BA99" s="18">
        <f>IF(BA$5&gt;$G$4,0,SUMIFS(Fluxo!$O:$O,Fluxo!$U:$U,"&gt;"&amp;AZ$5,Fluxo!$U:$U,"&lt;="&amp;BA$5,Fluxo!$D:$D,$D99,Fluxo!$E:$E,"&lt;&gt;"&amp;"PERMUTANTE"))</f>
        <v>0</v>
      </c>
      <c r="BB99" s="18">
        <f>IF(BB$5&gt;$G$4,0,SUMIFS(Fluxo!$O:$O,Fluxo!$U:$U,"&gt;"&amp;BA$5,Fluxo!$U:$U,"&lt;="&amp;BB$5,Fluxo!$D:$D,$D99,Fluxo!$E:$E,"&lt;&gt;"&amp;"PERMUTANTE"))</f>
        <v>0</v>
      </c>
      <c r="BC99" s="18">
        <f>IF(BC$5&gt;$G$4,0,SUMIFS(Fluxo!$O:$O,Fluxo!$U:$U,"&gt;"&amp;BB$5,Fluxo!$U:$U,"&lt;="&amp;BC$5,Fluxo!$D:$D,$D99,Fluxo!$E:$E,"&lt;&gt;"&amp;"PERMUTANTE"))</f>
        <v>0</v>
      </c>
      <c r="BD99" s="18">
        <f>IF(BD$5&gt;$G$4,0,SUMIFS(Fluxo!$O:$O,Fluxo!$U:$U,"&gt;"&amp;BC$5,Fluxo!$U:$U,"&lt;="&amp;BD$5,Fluxo!$D:$D,$D99,Fluxo!$E:$E,"&lt;&gt;"&amp;"PERMUTANTE"))</f>
        <v>0</v>
      </c>
      <c r="BE99" s="18">
        <f>IF(BE$5&gt;$G$4,0,SUMIFS(Fluxo!$O:$O,Fluxo!$U:$U,"&gt;"&amp;BD$5,Fluxo!$U:$U,"&lt;="&amp;BE$5,Fluxo!$D:$D,$D99,Fluxo!$E:$E,"&lt;&gt;"&amp;"PERMUTANTE"))</f>
        <v>0</v>
      </c>
      <c r="BF99" s="18">
        <f>IF(BF$5&gt;$G$4,0,SUMIFS(Fluxo!$O:$O,Fluxo!$U:$U,"&gt;"&amp;BE$5,Fluxo!$U:$U,"&lt;="&amp;BF$5,Fluxo!$D:$D,$D99,Fluxo!$E:$E,"&lt;&gt;"&amp;"PERMUTANTE"))</f>
        <v>0</v>
      </c>
      <c r="BG99" s="18">
        <f>IF(BG$5&gt;$G$4,0,SUMIFS(Fluxo!$O:$O,Fluxo!$U:$U,"&gt;"&amp;BF$5,Fluxo!$U:$U,"&lt;="&amp;BG$5,Fluxo!$D:$D,$D99,Fluxo!$E:$E,"&lt;&gt;"&amp;"PERMUTANTE"))</f>
        <v>0</v>
      </c>
      <c r="BH99" s="18">
        <f>IF(BH$5&gt;$G$4,0,SUMIFS(Fluxo!$O:$O,Fluxo!$U:$U,"&gt;"&amp;BG$5,Fluxo!$U:$U,"&lt;="&amp;BH$5,Fluxo!$D:$D,$D99,Fluxo!$E:$E,"&lt;&gt;"&amp;"PERMUTANTE"))</f>
        <v>0</v>
      </c>
      <c r="BI99" s="18">
        <f>IF(BI$5&gt;$G$4,0,SUMIFS(Fluxo!$O:$O,Fluxo!$U:$U,"&gt;"&amp;BH$5,Fluxo!$U:$U,"&lt;="&amp;BI$5,Fluxo!$D:$D,$D99,Fluxo!$E:$E,"&lt;&gt;"&amp;"PERMUTANTE"))</f>
        <v>0</v>
      </c>
      <c r="BJ99" s="18">
        <f>IF(BJ$5&gt;$G$4,0,SUMIFS(Fluxo!$O:$O,Fluxo!$U:$U,"&gt;"&amp;BI$5,Fluxo!$U:$U,"&lt;="&amp;BJ$5,Fluxo!$D:$D,$D99,Fluxo!$E:$E,"&lt;&gt;"&amp;"PERMUTANTE"))</f>
        <v>0</v>
      </c>
      <c r="BK99" s="18">
        <f>IF(BK$5&gt;$G$4,0,SUMIFS(Fluxo!$O:$O,Fluxo!$U:$U,"&gt;"&amp;BJ$5,Fluxo!$U:$U,"&lt;="&amp;BK$5,Fluxo!$D:$D,$D99,Fluxo!$E:$E,"&lt;&gt;"&amp;"PERMUTANTE"))</f>
        <v>0</v>
      </c>
      <c r="BL99" s="18">
        <f>IF(BL$5&gt;$G$4,0,SUMIFS(Fluxo!$O:$O,Fluxo!$U:$U,"&gt;"&amp;BK$5,Fluxo!$U:$U,"&lt;="&amp;BL$5,Fluxo!$D:$D,$D99,Fluxo!$E:$E,"&lt;&gt;"&amp;"PERMUTANTE"))</f>
        <v>0</v>
      </c>
      <c r="BM99" s="18">
        <f>IF(BM$5&gt;$G$4,0,SUMIFS(Fluxo!$O:$O,Fluxo!$U:$U,"&gt;"&amp;BL$5,Fluxo!$U:$U,"&lt;="&amp;BM$5,Fluxo!$D:$D,$D99,Fluxo!$E:$E,"&lt;&gt;"&amp;"PERMUTANTE"))</f>
        <v>0</v>
      </c>
      <c r="BN99" s="18">
        <f>IF(BN$5&gt;$G$4,0,SUMIFS(Fluxo!$O:$O,Fluxo!$U:$U,"&gt;"&amp;BM$5,Fluxo!$U:$U,"&lt;="&amp;BN$5,Fluxo!$D:$D,$D99,Fluxo!$E:$E,"&lt;&gt;"&amp;"PERMUTANTE"))</f>
        <v>0</v>
      </c>
      <c r="BO99" s="18">
        <f>IF(BO$5&gt;$G$4,0,SUMIFS(Fluxo!$O:$O,Fluxo!$U:$U,"&gt;"&amp;BN$5,Fluxo!$U:$U,"&lt;="&amp;BO$5,Fluxo!$D:$D,$D99,Fluxo!$E:$E,"&lt;&gt;"&amp;"PERMUTANTE"))</f>
        <v>0</v>
      </c>
      <c r="BP99" s="18">
        <f>IF(BP$5&gt;$G$4,0,SUMIFS(Fluxo!$O:$O,Fluxo!$U:$U,"&gt;"&amp;BO$5,Fluxo!$U:$U,"&lt;="&amp;BP$5,Fluxo!$D:$D,$D99,Fluxo!$E:$E,"&lt;&gt;"&amp;"PERMUTANTE"))</f>
        <v>0</v>
      </c>
      <c r="BQ99" s="18">
        <f>IF(BQ$5&gt;$G$4,0,SUMIFS(Fluxo!$O:$O,Fluxo!$U:$U,"&gt;"&amp;BP$5,Fluxo!$U:$U,"&lt;="&amp;BQ$5,Fluxo!$D:$D,$D99,Fluxo!$E:$E,"&lt;&gt;"&amp;"PERMUTANTE"))</f>
        <v>0</v>
      </c>
      <c r="BR99" s="18">
        <f>IF(BR$5&gt;$G$4,0,SUMIFS(Fluxo!$O:$O,Fluxo!$U:$U,"&gt;"&amp;BQ$5,Fluxo!$U:$U,"&lt;="&amp;BR$5,Fluxo!$D:$D,$D99,Fluxo!$E:$E,"&lt;&gt;"&amp;"PERMUTANTE"))</f>
        <v>0</v>
      </c>
      <c r="BS99" s="18">
        <f>IF(BS$5&gt;$G$4,0,SUMIFS(Fluxo!$O:$O,Fluxo!$U:$U,"&gt;"&amp;BR$5,Fluxo!$U:$U,"&lt;="&amp;BS$5,Fluxo!$D:$D,$D99,Fluxo!$E:$E,"&lt;&gt;"&amp;"PERMUTANTE"))</f>
        <v>0</v>
      </c>
      <c r="BT99" s="18">
        <f>IF(BT$5&gt;$G$4,0,SUMIFS(Fluxo!$O:$O,Fluxo!$U:$U,"&gt;"&amp;BS$5,Fluxo!$U:$U,"&lt;="&amp;BT$5,Fluxo!$D:$D,$D99,Fluxo!$E:$E,"&lt;&gt;"&amp;"PERMUTANTE"))</f>
        <v>0</v>
      </c>
      <c r="BU99" s="18">
        <f>IF(BU$5&gt;$G$4,0,SUMIFS(Fluxo!$O:$O,Fluxo!$U:$U,"&gt;"&amp;BT$5,Fluxo!$U:$U,"&lt;="&amp;BU$5,Fluxo!$D:$D,$D99,Fluxo!$E:$E,"&lt;&gt;"&amp;"PERMUTANTE"))</f>
        <v>0</v>
      </c>
      <c r="BV99" s="18">
        <f>IF(BV$5&gt;$G$4,0,SUMIFS(Fluxo!$O:$O,Fluxo!$U:$U,"&gt;"&amp;BU$5,Fluxo!$U:$U,"&lt;="&amp;BV$5,Fluxo!$D:$D,$D99,Fluxo!$E:$E,"&lt;&gt;"&amp;"PERMUTANTE"))</f>
        <v>0</v>
      </c>
      <c r="BW99" s="18">
        <f>IF(BW$5&gt;$G$4,0,SUMIFS(Fluxo!$O:$O,Fluxo!$U:$U,"&gt;"&amp;BV$5,Fluxo!$U:$U,"&lt;="&amp;BW$5,Fluxo!$D:$D,$D99,Fluxo!$E:$E,"&lt;&gt;"&amp;"PERMUTANTE"))</f>
        <v>0</v>
      </c>
      <c r="BX99" s="18">
        <f>IF(BX$5&gt;$G$4,0,SUMIFS(Fluxo!$O:$O,Fluxo!$U:$U,"&gt;"&amp;BW$5,Fluxo!$U:$U,"&lt;="&amp;BX$5,Fluxo!$D:$D,$D99,Fluxo!$E:$E,"&lt;&gt;"&amp;"PERMUTANTE"))</f>
        <v>0</v>
      </c>
      <c r="BY99" s="18">
        <f>IF(BY$5&gt;$G$4,0,SUMIFS(Fluxo!$O:$O,Fluxo!$U:$U,"&gt;"&amp;BX$5,Fluxo!$U:$U,"&lt;="&amp;BY$5,Fluxo!$D:$D,$D99,Fluxo!$E:$E,"&lt;&gt;"&amp;"PERMUTANTE"))</f>
        <v>0</v>
      </c>
      <c r="BZ99" s="18">
        <f>IF(BZ$5&gt;$G$4,0,SUMIFS(Fluxo!$O:$O,Fluxo!$U:$U,"&gt;"&amp;BY$5,Fluxo!$U:$U,"&lt;="&amp;BZ$5,Fluxo!$D:$D,$D99,Fluxo!$E:$E,"&lt;&gt;"&amp;"PERMUTANTE"))</f>
        <v>0</v>
      </c>
      <c r="CA99" s="18">
        <f>IF(CA$5&gt;$G$4,0,SUMIFS(Fluxo!$O:$O,Fluxo!$U:$U,"&gt;"&amp;BZ$5,Fluxo!$U:$U,"&lt;="&amp;CA$5,Fluxo!$D:$D,$D99,Fluxo!$E:$E,"&lt;&gt;"&amp;"PERMUTANTE"))</f>
        <v>0</v>
      </c>
      <c r="CB99" s="18">
        <f>IF(CB$5&gt;$G$4,0,SUMIFS(Fluxo!$O:$O,Fluxo!$U:$U,"&gt;"&amp;CA$5,Fluxo!$U:$U,"&lt;="&amp;CB$5,Fluxo!$D:$D,$D99,Fluxo!$E:$E,"&lt;&gt;"&amp;"PERMUTANTE"))</f>
        <v>0</v>
      </c>
      <c r="CC99" s="18">
        <f>IF(CC$5&gt;$G$4,0,SUMIFS(Fluxo!$O:$O,Fluxo!$U:$U,"&gt;"&amp;CB$5,Fluxo!$U:$U,"&lt;="&amp;CC$5,Fluxo!$D:$D,$D99,Fluxo!$E:$E,"&lt;&gt;"&amp;"PERMUTANTE"))</f>
        <v>0</v>
      </c>
      <c r="CD99" s="18">
        <f>IF(CD$5&gt;$G$4,0,SUMIFS(Fluxo!$O:$O,Fluxo!$U:$U,"&gt;"&amp;CC$5,Fluxo!$U:$U,"&lt;="&amp;CD$5,Fluxo!$D:$D,$D99,Fluxo!$E:$E,"&lt;&gt;"&amp;"PERMUTANTE"))</f>
        <v>0</v>
      </c>
      <c r="CE99" s="18">
        <f>IF(CE$5&gt;$G$4,0,SUMIFS(Fluxo!$O:$O,Fluxo!$U:$U,"&gt;"&amp;CD$5,Fluxo!$U:$U,"&lt;="&amp;CE$5,Fluxo!$D:$D,$D99,Fluxo!$E:$E,"&lt;&gt;"&amp;"PERMUTANTE"))</f>
        <v>0</v>
      </c>
      <c r="CF99" s="18">
        <f>IF(CF$5&gt;$G$4,0,SUMIFS(Fluxo!$O:$O,Fluxo!$U:$U,"&gt;"&amp;CE$5,Fluxo!$U:$U,"&lt;="&amp;CF$5,Fluxo!$D:$D,$D99,Fluxo!$E:$E,"&lt;&gt;"&amp;"PERMUTANTE"))</f>
        <v>0</v>
      </c>
      <c r="CG99" s="18">
        <f>IF(CG$5&gt;$G$4,0,SUMIFS(Fluxo!$O:$O,Fluxo!$U:$U,"&gt;"&amp;CF$5,Fluxo!$U:$U,"&lt;="&amp;CG$5,Fluxo!$D:$D,$D99,Fluxo!$E:$E,"&lt;&gt;"&amp;"PERMUTANTE"))</f>
        <v>0</v>
      </c>
      <c r="CH99" s="18">
        <f>IF(CH$5&gt;$G$4,0,SUMIFS(Fluxo!$O:$O,Fluxo!$U:$U,"&gt;"&amp;CG$5,Fluxo!$U:$U,"&lt;="&amp;CH$5,Fluxo!$D:$D,$D99,Fluxo!$E:$E,"&lt;&gt;"&amp;"PERMUTANTE"))</f>
        <v>0</v>
      </c>
      <c r="CI99" s="18">
        <f>IF(CI$5&gt;$G$4,0,SUMIFS(Fluxo!$O:$O,Fluxo!$U:$U,"&gt;"&amp;CH$5,Fluxo!$U:$U,"&lt;="&amp;CI$5,Fluxo!$D:$D,$D99,Fluxo!$E:$E,"&lt;&gt;"&amp;"PERMUTANTE"))</f>
        <v>0</v>
      </c>
      <c r="CJ99" s="18">
        <f>IF(CJ$5&gt;$G$4,0,SUMIFS(Fluxo!$O:$O,Fluxo!$U:$U,"&gt;"&amp;CI$5,Fluxo!$U:$U,"&lt;="&amp;CJ$5,Fluxo!$D:$D,$D99,Fluxo!$E:$E,"&lt;&gt;"&amp;"PERMUTANTE"))</f>
        <v>0</v>
      </c>
      <c r="CK99" s="18">
        <f>IF(CK$5&gt;$G$4,0,SUMIFS(Fluxo!$O:$O,Fluxo!$U:$U,"&gt;"&amp;CJ$5,Fluxo!$U:$U,"&lt;="&amp;CK$5,Fluxo!$D:$D,$D99,Fluxo!$E:$E,"&lt;&gt;"&amp;"PERMUTANTE"))</f>
        <v>0</v>
      </c>
      <c r="CL99" s="18">
        <f>IF(CL$5&gt;$G$4,0,SUMIFS(Fluxo!$O:$O,Fluxo!$U:$U,"&gt;"&amp;CK$5,Fluxo!$U:$U,"&lt;="&amp;CL$5,Fluxo!$D:$D,$D99,Fluxo!$E:$E,"&lt;&gt;"&amp;"PERMUTANTE"))</f>
        <v>0</v>
      </c>
      <c r="CM99" s="18">
        <f>IF(CM$5&gt;$G$4,0,SUMIFS(Fluxo!$O:$O,Fluxo!$U:$U,"&gt;"&amp;CL$5,Fluxo!$U:$U,"&lt;="&amp;CM$5,Fluxo!$D:$D,$D99,Fluxo!$E:$E,"&lt;&gt;"&amp;"PERMUTANTE"))</f>
        <v>0</v>
      </c>
      <c r="CN99" s="18">
        <f>IF(CN$5&gt;$G$4,0,SUMIFS(Fluxo!$O:$O,Fluxo!$U:$U,"&gt;"&amp;CM$5,Fluxo!$U:$U,"&lt;="&amp;CN$5,Fluxo!$D:$D,$D99,Fluxo!$E:$E,"&lt;&gt;"&amp;"PERMUTANTE"))</f>
        <v>0</v>
      </c>
      <c r="CO99" s="18">
        <f>IF(CO$5&gt;$G$4,0,SUMIFS(Fluxo!$O:$O,Fluxo!$U:$U,"&gt;"&amp;CN$5,Fluxo!$U:$U,"&lt;="&amp;CO$5,Fluxo!$D:$D,$D99,Fluxo!$E:$E,"&lt;&gt;"&amp;"PERMUTANTE"))</f>
        <v>0</v>
      </c>
      <c r="CP99" s="18">
        <f>IF(CP$5&gt;$G$4,0,SUMIFS(Fluxo!$O:$O,Fluxo!$U:$U,"&gt;"&amp;CO$5,Fluxo!$U:$U,"&lt;="&amp;CP$5,Fluxo!$D:$D,$D99,Fluxo!$E:$E,"&lt;&gt;"&amp;"PERMUTANTE"))</f>
        <v>0</v>
      </c>
      <c r="CQ99" s="18">
        <f>IF(CQ$5&gt;$G$4,0,SUMIFS(Fluxo!$O:$O,Fluxo!$U:$U,"&gt;"&amp;CP$5,Fluxo!$U:$U,"&lt;="&amp;CQ$5,Fluxo!$D:$D,$D99,Fluxo!$E:$E,"&lt;&gt;"&amp;"PERMUTANTE"))</f>
        <v>0</v>
      </c>
      <c r="CR99" s="18">
        <f>IF(CR$5&gt;$G$4,0,SUMIFS(Fluxo!$O:$O,Fluxo!$U:$U,"&gt;"&amp;CQ$5,Fluxo!$U:$U,"&lt;="&amp;CR$5,Fluxo!$D:$D,$D99,Fluxo!$E:$E,"&lt;&gt;"&amp;"PERMUTANTE"))</f>
        <v>0</v>
      </c>
      <c r="CS99" s="18">
        <f>IF(CS$5&gt;$G$4,0,SUMIFS(Fluxo!$O:$O,Fluxo!$U:$U,"&gt;"&amp;CR$5,Fluxo!$U:$U,"&lt;="&amp;CS$5,Fluxo!$D:$D,$D99,Fluxo!$E:$E,"&lt;&gt;"&amp;"PERMUTANTE"))</f>
        <v>0</v>
      </c>
      <c r="CT99" s="18">
        <f>IF(CT$5&gt;$G$4,0,SUMIFS(Fluxo!$O:$O,Fluxo!$U:$U,"&gt;"&amp;CS$5,Fluxo!$U:$U,"&lt;="&amp;CT$5,Fluxo!$D:$D,$D99,Fluxo!$E:$E,"&lt;&gt;"&amp;"PERMUTANTE"))</f>
        <v>0</v>
      </c>
      <c r="CU99" s="18">
        <f>IF(CU$5&gt;$G$4,0,SUMIFS(Fluxo!$O:$O,Fluxo!$U:$U,"&gt;"&amp;CT$5,Fluxo!$U:$U,"&lt;="&amp;CU$5,Fluxo!$D:$D,$D99,Fluxo!$E:$E,"&lt;&gt;"&amp;"PERMUTANTE"))</f>
        <v>0</v>
      </c>
      <c r="CV99" s="18">
        <f>IF(CV$5&gt;$G$4,0,SUMIFS(Fluxo!$O:$O,Fluxo!$U:$U,"&gt;"&amp;CU$5,Fluxo!$U:$U,"&lt;="&amp;CV$5,Fluxo!$D:$D,$D99,Fluxo!$E:$E,"&lt;&gt;"&amp;"PERMUTANTE"))</f>
        <v>0</v>
      </c>
      <c r="CW99" s="18">
        <f>IF(CW$5&gt;$G$4,0,SUMIFS(Fluxo!$O:$O,Fluxo!$U:$U,"&gt;"&amp;CV$5,Fluxo!$U:$U,"&lt;="&amp;CW$5,Fluxo!$D:$D,$D99,Fluxo!$E:$E,"&lt;&gt;"&amp;"PERMUTANTE"))</f>
        <v>0</v>
      </c>
      <c r="CX99" s="18">
        <f>IF(CX$5&gt;$G$4,0,SUMIFS(Fluxo!$O:$O,Fluxo!$U:$U,"&gt;"&amp;CW$5,Fluxo!$U:$U,"&lt;="&amp;CX$5,Fluxo!$D:$D,$D99,Fluxo!$E:$E,"&lt;&gt;"&amp;"PERMUTANTE"))</f>
        <v>0</v>
      </c>
      <c r="CY99" s="18">
        <f>IF(CY$5&gt;$G$4,0,SUMIFS(Fluxo!$O:$O,Fluxo!$U:$U,"&gt;"&amp;CX$5,Fluxo!$U:$U,"&lt;="&amp;CY$5,Fluxo!$D:$D,$D99,Fluxo!$E:$E,"&lt;&gt;"&amp;"PERMUTANTE"))</f>
        <v>0</v>
      </c>
      <c r="CZ99" s="18">
        <f>IF(CZ$5&gt;$G$4,0,SUMIFS(Fluxo!$O:$O,Fluxo!$U:$U,"&gt;"&amp;CY$5,Fluxo!$U:$U,"&lt;="&amp;CZ$5,Fluxo!$D:$D,$D99,Fluxo!$E:$E,"&lt;&gt;"&amp;"PERMUTANTE"))</f>
        <v>0</v>
      </c>
      <c r="DA99" s="18">
        <f>IF(DA$5&gt;$G$4,0,SUMIFS(Fluxo!$O:$O,Fluxo!$U:$U,"&gt;"&amp;CZ$5,Fluxo!$U:$U,"&lt;="&amp;DA$5,Fluxo!$D:$D,$D99,Fluxo!$E:$E,"&lt;&gt;"&amp;"PERMUTANTE"))</f>
        <v>0</v>
      </c>
      <c r="DB99" s="18">
        <f>IF(DB$5&gt;$G$4,0,SUMIFS(Fluxo!$O:$O,Fluxo!$U:$U,"&gt;"&amp;DA$5,Fluxo!$U:$U,"&lt;="&amp;DB$5,Fluxo!$D:$D,$D99,Fluxo!$E:$E,"&lt;&gt;"&amp;"PERMUTANTE"))</f>
        <v>0</v>
      </c>
      <c r="DC99" s="18">
        <f>IF(DC$5&gt;$G$4,0,SUMIFS(Fluxo!$O:$O,Fluxo!$U:$U,"&gt;"&amp;DB$5,Fluxo!$U:$U,"&lt;="&amp;DC$5,Fluxo!$D:$D,$D99,Fluxo!$E:$E,"&lt;&gt;"&amp;"PERMUTANTE"))</f>
        <v>0</v>
      </c>
      <c r="DD99" s="18">
        <f>IF(DD$5&gt;$G$4,0,SUMIFS(Fluxo!$O:$O,Fluxo!$U:$U,"&gt;"&amp;DC$5,Fluxo!$U:$U,"&lt;="&amp;DD$5,Fluxo!$D:$D,$D99,Fluxo!$E:$E,"&lt;&gt;"&amp;"PERMUTANTE"))</f>
        <v>0</v>
      </c>
      <c r="DE99" s="18">
        <f>IF(DE$5&gt;$G$4,0,SUMIFS(Fluxo!$O:$O,Fluxo!$U:$U,"&gt;"&amp;DD$5,Fluxo!$U:$U,"&lt;="&amp;DE$5,Fluxo!$D:$D,$D99,Fluxo!$E:$E,"&lt;&gt;"&amp;"PERMUTANTE"))</f>
        <v>0</v>
      </c>
      <c r="DF99" s="18">
        <f>IF(DF$5&gt;$G$4,0,SUMIFS(Fluxo!$O:$O,Fluxo!$U:$U,"&gt;"&amp;DE$5,Fluxo!$U:$U,"&lt;="&amp;DF$5,Fluxo!$D:$D,$D99,Fluxo!$E:$E,"&lt;&gt;"&amp;"PERMUTANTE"))</f>
        <v>0</v>
      </c>
      <c r="DG99" s="18">
        <f>IF(DG$5&gt;$G$4,0,SUMIFS(Fluxo!$O:$O,Fluxo!$U:$U,"&gt;"&amp;DF$5,Fluxo!$U:$U,"&lt;="&amp;DG$5,Fluxo!$D:$D,$D99,Fluxo!$E:$E,"&lt;&gt;"&amp;"PERMUTANTE"))</f>
        <v>0</v>
      </c>
      <c r="DH99" s="18">
        <f>IF(DH$5&gt;$G$4,0,SUMIFS(Fluxo!$O:$O,Fluxo!$U:$U,"&gt;"&amp;DG$5,Fluxo!$U:$U,"&lt;="&amp;DH$5,Fluxo!$D:$D,$D99,Fluxo!$E:$E,"&lt;&gt;"&amp;"PERMUTANTE"))</f>
        <v>0</v>
      </c>
      <c r="DI99" s="18">
        <f>IF(DI$5&gt;$G$4,0,SUMIFS(Fluxo!$O:$O,Fluxo!$U:$U,"&gt;"&amp;DH$5,Fluxo!$U:$U,"&lt;="&amp;DI$5,Fluxo!$D:$D,$D99,Fluxo!$E:$E,"&lt;&gt;"&amp;"PERMUTANTE"))</f>
        <v>0</v>
      </c>
      <c r="DJ99" s="18">
        <f>IF(DJ$5&gt;$G$4,0,SUMIFS(Fluxo!$O:$O,Fluxo!$U:$U,"&gt;"&amp;DI$5,Fluxo!$U:$U,"&lt;="&amp;DJ$5,Fluxo!$D:$D,$D99,Fluxo!$E:$E,"&lt;&gt;"&amp;"PERMUTANTE"))</f>
        <v>0</v>
      </c>
      <c r="DK99" s="18">
        <f>IF(DK$5&gt;$G$4,0,SUMIFS(Fluxo!$O:$O,Fluxo!$U:$U,"&gt;"&amp;DJ$5,Fluxo!$U:$U,"&lt;="&amp;DK$5,Fluxo!$D:$D,$D99,Fluxo!$E:$E,"&lt;&gt;"&amp;"PERMUTANTE"))</f>
        <v>0</v>
      </c>
      <c r="DL99" s="18">
        <f>IF(DL$5&gt;$G$4,0,SUMIFS(Fluxo!$O:$O,Fluxo!$U:$U,"&gt;"&amp;DK$5,Fluxo!$U:$U,"&lt;="&amp;DL$5,Fluxo!$D:$D,$D99,Fluxo!$E:$E,"&lt;&gt;"&amp;"PERMUTANTE"))</f>
        <v>0</v>
      </c>
      <c r="DM99" s="18">
        <f>IF(DM$5&gt;$G$4,0,SUMIFS(Fluxo!$O:$O,Fluxo!$U:$U,"&gt;"&amp;DL$5,Fluxo!$U:$U,"&lt;="&amp;DM$5,Fluxo!$D:$D,$D99,Fluxo!$E:$E,"&lt;&gt;"&amp;"PERMUTANTE"))</f>
        <v>0</v>
      </c>
      <c r="DN99" s="18">
        <f>IF(DN$5&gt;$G$4,0,SUMIFS(Fluxo!$O:$O,Fluxo!$U:$U,"&gt;"&amp;DM$5,Fluxo!$U:$U,"&lt;="&amp;DN$5,Fluxo!$D:$D,$D99,Fluxo!$E:$E,"&lt;&gt;"&amp;"PERMUTANTE"))</f>
        <v>0</v>
      </c>
      <c r="DO99" s="18">
        <f>IF(DO$5&gt;$G$4,0,SUMIFS(Fluxo!$O:$O,Fluxo!$U:$U,"&gt;"&amp;DN$5,Fluxo!$U:$U,"&lt;="&amp;DO$5,Fluxo!$D:$D,$D99,Fluxo!$E:$E,"&lt;&gt;"&amp;"PERMUTANTE"))</f>
        <v>0</v>
      </c>
      <c r="DP99" s="18">
        <f>IF(DP$5&gt;$G$4,0,SUMIFS(Fluxo!$O:$O,Fluxo!$U:$U,"&gt;"&amp;DO$5,Fluxo!$U:$U,"&lt;="&amp;DP$5,Fluxo!$D:$D,$D99,Fluxo!$E:$E,"&lt;&gt;"&amp;"PERMUTANTE"))</f>
        <v>0</v>
      </c>
      <c r="DQ99" s="18">
        <f>IF(DQ$5&gt;$G$4,0,SUMIFS(Fluxo!$O:$O,Fluxo!$U:$U,"&gt;"&amp;DP$5,Fluxo!$U:$U,"&lt;="&amp;DQ$5,Fluxo!$D:$D,$D99,Fluxo!$E:$E,"&lt;&gt;"&amp;"PERMUTANTE"))</f>
        <v>0</v>
      </c>
      <c r="DR99" s="18">
        <f>IF(DR$5&gt;$G$4,0,SUMIFS(Fluxo!$O:$O,Fluxo!$U:$U,"&gt;"&amp;DQ$5,Fluxo!$U:$U,"&lt;="&amp;DR$5,Fluxo!$D:$D,$D99,Fluxo!$E:$E,"&lt;&gt;"&amp;"PERMUTANTE"))</f>
        <v>0</v>
      </c>
      <c r="DS99" s="18">
        <f>IF(DS$5&gt;$G$4,0,SUMIFS(Fluxo!$O:$O,Fluxo!$U:$U,"&gt;"&amp;DR$5,Fluxo!$U:$U,"&lt;="&amp;DS$5,Fluxo!$D:$D,$D99,Fluxo!$E:$E,"&lt;&gt;"&amp;"PERMUTANTE"))</f>
        <v>0</v>
      </c>
      <c r="DT99" s="18">
        <f>IF(DT$5&gt;$G$4,0,SUMIFS(Fluxo!$O:$O,Fluxo!$U:$U,"&gt;"&amp;DS$5,Fluxo!$U:$U,"&lt;="&amp;DT$5,Fluxo!$D:$D,$D99,Fluxo!$E:$E,"&lt;&gt;"&amp;"PERMUTANTE"))</f>
        <v>0</v>
      </c>
      <c r="DU99" s="18">
        <f>IF(DU$5&gt;$G$4,0,SUMIFS(Fluxo!$O:$O,Fluxo!$U:$U,"&gt;"&amp;DT$5,Fluxo!$U:$U,"&lt;="&amp;DU$5,Fluxo!$D:$D,$D99,Fluxo!$E:$E,"&lt;&gt;"&amp;"PERMUTANTE"))</f>
        <v>0</v>
      </c>
      <c r="DV99" s="18">
        <f>IF(DV$5&gt;$G$4,0,SUMIFS(Fluxo!$O:$O,Fluxo!$U:$U,"&gt;"&amp;DU$5,Fluxo!$U:$U,"&lt;="&amp;DV$5,Fluxo!$D:$D,$D99,Fluxo!$E:$E,"&lt;&gt;"&amp;"PERMUTANTE"))</f>
        <v>0</v>
      </c>
      <c r="DW99" s="18">
        <f>IF(DW$5&gt;$G$4,0,SUMIFS(Fluxo!$O:$O,Fluxo!$U:$U,"&gt;"&amp;DV$5,Fluxo!$U:$U,"&lt;="&amp;DW$5,Fluxo!$D:$D,$D99,Fluxo!$E:$E,"&lt;&gt;"&amp;"PERMUTANTE"))</f>
        <v>0</v>
      </c>
      <c r="DX99" s="18">
        <f>IF(DX$5&gt;$G$4,0,SUMIFS(Fluxo!$O:$O,Fluxo!$U:$U,"&gt;"&amp;DW$5,Fluxo!$U:$U,"&lt;="&amp;DX$5,Fluxo!$D:$D,$D99,Fluxo!$E:$E,"&lt;&gt;"&amp;"PERMUTANTE"))</f>
        <v>0</v>
      </c>
      <c r="DY99" s="18">
        <f>IF(DY$5&gt;$G$4,0,SUMIFS(Fluxo!$O:$O,Fluxo!$U:$U,"&gt;"&amp;DX$5,Fluxo!$U:$U,"&lt;="&amp;DY$5,Fluxo!$D:$D,$D99,Fluxo!$E:$E,"&lt;&gt;"&amp;"PERMUTANTE"))</f>
        <v>0</v>
      </c>
      <c r="DZ99" s="18">
        <f>IF(DZ$5&gt;$G$4,0,SUMIFS(Fluxo!$O:$O,Fluxo!$U:$U,"&gt;"&amp;DY$5,Fluxo!$U:$U,"&lt;="&amp;DZ$5,Fluxo!$D:$D,$D99,Fluxo!$E:$E,"&lt;&gt;"&amp;"PERMUTANTE"))</f>
        <v>0</v>
      </c>
      <c r="EA99" s="18">
        <f>IF(EA$5&gt;$G$4,0,SUMIFS(Fluxo!$O:$O,Fluxo!$U:$U,"&gt;"&amp;DZ$5,Fluxo!$U:$U,"&lt;="&amp;EA$5,Fluxo!$D:$D,$D99,Fluxo!$E:$E,"&lt;&gt;"&amp;"PERMUTANTE"))</f>
        <v>0</v>
      </c>
      <c r="EB99" s="18">
        <f>IF(EB$5&gt;$G$4,0,SUMIFS(Fluxo!$O:$O,Fluxo!$U:$U,"&gt;"&amp;EA$5,Fluxo!$U:$U,"&lt;="&amp;EB$5,Fluxo!$D:$D,$D99,Fluxo!$E:$E,"&lt;&gt;"&amp;"PERMUTANTE"))</f>
        <v>0</v>
      </c>
      <c r="EC99" s="18">
        <f>IF(EC$5&gt;$G$4,0,SUMIFS(Fluxo!$O:$O,Fluxo!$U:$U,"&gt;"&amp;EB$5,Fluxo!$U:$U,"&lt;="&amp;EC$5,Fluxo!$D:$D,$D99,Fluxo!$E:$E,"&lt;&gt;"&amp;"PERMUTANTE"))</f>
        <v>0</v>
      </c>
      <c r="ED99" s="18">
        <f>IF(ED$5&gt;$G$4,0,SUMIFS(Fluxo!$O:$O,Fluxo!$U:$U,"&gt;"&amp;EC$5,Fluxo!$U:$U,"&lt;="&amp;ED$5,Fluxo!$D:$D,$D99,Fluxo!$E:$E,"&lt;&gt;"&amp;"PERMUTANTE"))</f>
        <v>0</v>
      </c>
      <c r="EE99" s="18">
        <f>IF(EE$5&gt;$G$4,0,SUMIFS(Fluxo!$O:$O,Fluxo!$U:$U,"&gt;"&amp;ED$5,Fluxo!$U:$U,"&lt;="&amp;EE$5,Fluxo!$D:$D,$D99,Fluxo!$E:$E,"&lt;&gt;"&amp;"PERMUTANTE"))</f>
        <v>0</v>
      </c>
      <c r="EF99" s="18">
        <f>IF(EF$5&gt;$G$4,0,SUMIFS(Fluxo!$O:$O,Fluxo!$U:$U,"&gt;"&amp;EE$5,Fluxo!$U:$U,"&lt;="&amp;EF$5,Fluxo!$D:$D,$D99,Fluxo!$E:$E,"&lt;&gt;"&amp;"PERMUTANTE"))</f>
        <v>0</v>
      </c>
      <c r="EG99" s="18">
        <f>IF(EG$5&gt;$G$4,0,SUMIFS(Fluxo!$O:$O,Fluxo!$U:$U,"&gt;"&amp;EF$5,Fluxo!$U:$U,"&lt;="&amp;EG$5,Fluxo!$D:$D,$D99,Fluxo!$E:$E,"&lt;&gt;"&amp;"PERMUTANTE"))</f>
        <v>0</v>
      </c>
      <c r="EH99" s="18">
        <f>IF(EH$5&gt;$G$4,0,SUMIFS(Fluxo!$O:$O,Fluxo!$U:$U,"&gt;"&amp;EG$5,Fluxo!$U:$U,"&lt;="&amp;EH$5,Fluxo!$D:$D,$D99,Fluxo!$E:$E,"&lt;&gt;"&amp;"PERMUTANTE"))</f>
        <v>0</v>
      </c>
      <c r="EI99" s="18">
        <f>IF(EI$5&gt;$G$4,0,SUMIFS(Fluxo!$O:$O,Fluxo!$U:$U,"&gt;"&amp;EH$5,Fluxo!$U:$U,"&lt;="&amp;EI$5,Fluxo!$D:$D,$D99,Fluxo!$E:$E,"&lt;&gt;"&amp;"PERMUTANTE"))</f>
        <v>0</v>
      </c>
      <c r="EJ99" s="18">
        <f>IF(EJ$5&gt;$G$4,0,SUMIFS(Fluxo!$O:$O,Fluxo!$U:$U,"&gt;"&amp;EI$5,Fluxo!$U:$U,"&lt;="&amp;EJ$5,Fluxo!$D:$D,$D99,Fluxo!$E:$E,"&lt;&gt;"&amp;"PERMUTANTE"))</f>
        <v>0</v>
      </c>
      <c r="EK99" s="18">
        <f>IF(EK$5&gt;$G$4,0,SUMIFS(Fluxo!$O:$O,Fluxo!$U:$U,"&gt;"&amp;EJ$5,Fluxo!$U:$U,"&lt;="&amp;EK$5,Fluxo!$D:$D,$D99,Fluxo!$E:$E,"&lt;&gt;"&amp;"PERMUTANTE"))</f>
        <v>0</v>
      </c>
      <c r="EL99" s="18">
        <f>IF(EL$5&gt;$G$4,0,SUMIFS(Fluxo!$O:$O,Fluxo!$U:$U,"&gt;"&amp;EK$5,Fluxo!$U:$U,"&lt;="&amp;EL$5,Fluxo!$D:$D,$D99,Fluxo!$E:$E,"&lt;&gt;"&amp;"PERMUTANTE"))</f>
        <v>0</v>
      </c>
      <c r="EM99" s="18">
        <f>IF(EM$5&gt;$G$4,0,SUMIFS(Fluxo!$O:$O,Fluxo!$U:$U,"&gt;"&amp;EL$5,Fluxo!$U:$U,"&lt;="&amp;EM$5,Fluxo!$D:$D,$D99,Fluxo!$E:$E,"&lt;&gt;"&amp;"PERMUTANTE"))</f>
        <v>0</v>
      </c>
      <c r="EN99" s="18">
        <f>IF(EN$5&gt;$G$4,0,SUMIFS(Fluxo!$O:$O,Fluxo!$U:$U,"&gt;"&amp;EM$5,Fluxo!$U:$U,"&lt;="&amp;EN$5,Fluxo!$D:$D,$D99,Fluxo!$E:$E,"&lt;&gt;"&amp;"PERMUTANTE"))</f>
        <v>0</v>
      </c>
      <c r="EO99" s="18">
        <f>IF(EO$5&gt;$G$4,0,SUMIFS(Fluxo!$O:$O,Fluxo!$U:$U,"&gt;"&amp;EN$5,Fluxo!$U:$U,"&lt;="&amp;EO$5,Fluxo!$D:$D,$D99,Fluxo!$E:$E,"&lt;&gt;"&amp;"PERMUTANTE"))</f>
        <v>0</v>
      </c>
      <c r="EP99" s="18">
        <f>IF(EP$5&gt;$G$4,0,SUMIFS(Fluxo!$O:$O,Fluxo!$U:$U,"&gt;"&amp;EO$5,Fluxo!$U:$U,"&lt;="&amp;EP$5,Fluxo!$D:$D,$D99,Fluxo!$E:$E,"&lt;&gt;"&amp;"PERMUTANTE"))</f>
        <v>0</v>
      </c>
      <c r="EQ99" s="18">
        <f>IF(EQ$5&gt;$G$4,0,SUMIFS(Fluxo!$O:$O,Fluxo!$U:$U,"&gt;"&amp;EP$5,Fluxo!$U:$U,"&lt;="&amp;EQ$5,Fluxo!$D:$D,$D99,Fluxo!$E:$E,"&lt;&gt;"&amp;"PERMUTANTE"))</f>
        <v>0</v>
      </c>
      <c r="ER99" s="18">
        <f>IF(ER$5&gt;$G$4,0,SUMIFS(Fluxo!$O:$O,Fluxo!$U:$U,"&gt;"&amp;EQ$5,Fluxo!$U:$U,"&lt;="&amp;ER$5,Fluxo!$D:$D,$D99,Fluxo!$E:$E,"&lt;&gt;"&amp;"PERMUTANTE"))</f>
        <v>0</v>
      </c>
      <c r="ES99" s="18">
        <f>IF(ES$5&gt;$G$4,0,SUMIFS(Fluxo!$O:$O,Fluxo!$U:$U,"&gt;"&amp;ER$5,Fluxo!$U:$U,"&lt;="&amp;ES$5,Fluxo!$D:$D,$D99,Fluxo!$E:$E,"&lt;&gt;"&amp;"PERMUTANTE"))</f>
        <v>0</v>
      </c>
      <c r="ET99" s="18">
        <f>IF(ET$5&gt;$G$4,0,SUMIFS(Fluxo!$O:$O,Fluxo!$U:$U,"&gt;"&amp;ES$5,Fluxo!$U:$U,"&lt;="&amp;ET$5,Fluxo!$D:$D,$D99,Fluxo!$E:$E,"&lt;&gt;"&amp;"PERMUTANTE"))</f>
        <v>0</v>
      </c>
      <c r="EU99" s="18">
        <f>IF(EU$5&gt;$G$4,0,SUMIFS(Fluxo!$O:$O,Fluxo!$U:$U,"&gt;"&amp;ET$5,Fluxo!$U:$U,"&lt;="&amp;EU$5,Fluxo!$D:$D,$D99,Fluxo!$E:$E,"&lt;&gt;"&amp;"PERMUTANTE"))</f>
        <v>0</v>
      </c>
      <c r="EV99" s="18">
        <f>IF(EV$5&gt;$G$4,0,SUMIFS(Fluxo!$O:$O,Fluxo!$U:$U,"&gt;"&amp;EU$5,Fluxo!$U:$U,"&lt;="&amp;EV$5,Fluxo!$D:$D,$D99,Fluxo!$E:$E,"&lt;&gt;"&amp;"PERMUTANTE"))</f>
        <v>0</v>
      </c>
      <c r="EW99" s="18">
        <f>IF(EW$5&gt;$G$4,0,SUMIFS(Fluxo!$O:$O,Fluxo!$U:$U,"&gt;"&amp;EV$5,Fluxo!$U:$U,"&lt;="&amp;EW$5,Fluxo!$D:$D,$D99,Fluxo!$E:$E,"&lt;&gt;"&amp;"PERMUTANTE"))</f>
        <v>0</v>
      </c>
      <c r="EX99" s="18">
        <f>IF(EX$5&gt;$G$4,0,SUMIFS(Fluxo!$O:$O,Fluxo!$U:$U,"&gt;"&amp;EW$5,Fluxo!$U:$U,"&lt;="&amp;EX$5,Fluxo!$D:$D,$D99,Fluxo!$E:$E,"&lt;&gt;"&amp;"PERMUTANTE"))</f>
        <v>0</v>
      </c>
      <c r="EY99" s="18">
        <f>IF(EY$5&gt;$G$4,0,SUMIFS(Fluxo!$O:$O,Fluxo!$U:$U,"&gt;"&amp;EX$5,Fluxo!$U:$U,"&lt;="&amp;EY$5,Fluxo!$D:$D,$D99,Fluxo!$E:$E,"&lt;&gt;"&amp;"PERMUTANTE"))</f>
        <v>0</v>
      </c>
      <c r="EZ99" s="18">
        <f>IF(EZ$5&gt;$G$4,0,SUMIFS(Fluxo!$O:$O,Fluxo!$U:$U,"&gt;"&amp;EY$5,Fluxo!$U:$U,"&lt;="&amp;EZ$5,Fluxo!$D:$D,$D99,Fluxo!$E:$E,"&lt;&gt;"&amp;"PERMUTANTE"))</f>
        <v>0</v>
      </c>
      <c r="FA99" s="18">
        <f>IF(FA$5&gt;$G$4,0,SUMIFS(Fluxo!$O:$O,Fluxo!$U:$U,"&gt;"&amp;EZ$5,Fluxo!$U:$U,"&lt;="&amp;FA$5,Fluxo!$D:$D,$D99,Fluxo!$E:$E,"&lt;&gt;"&amp;"PERMUTANTE"))</f>
        <v>0</v>
      </c>
      <c r="FB99" s="18">
        <f>IF(FB$5&gt;$G$4,0,SUMIFS(Fluxo!$O:$O,Fluxo!$U:$U,"&gt;"&amp;FA$5,Fluxo!$U:$U,"&lt;="&amp;FB$5,Fluxo!$D:$D,$D99,Fluxo!$E:$E,"&lt;&gt;"&amp;"PERMUTANTE"))</f>
        <v>0</v>
      </c>
      <c r="FC99" s="18">
        <f>IF(FC$5&gt;$G$4,0,SUMIFS(Fluxo!$O:$O,Fluxo!$U:$U,"&gt;"&amp;FB$5,Fluxo!$U:$U,"&lt;="&amp;FC$5,Fluxo!$D:$D,$D99,Fluxo!$E:$E,"&lt;&gt;"&amp;"PERMUTANTE"))</f>
        <v>0</v>
      </c>
      <c r="FD99" s="18">
        <f>IF(FD$5&gt;$G$4,0,SUMIFS(Fluxo!$O:$O,Fluxo!$U:$U,"&gt;"&amp;FC$5,Fluxo!$U:$U,"&lt;="&amp;FD$5,Fluxo!$D:$D,$D99,Fluxo!$E:$E,"&lt;&gt;"&amp;"PERMUTANTE"))</f>
        <v>0</v>
      </c>
      <c r="FE99" s="18">
        <f>IF(FE$5&gt;$G$4,0,SUMIFS(Fluxo!$O:$O,Fluxo!$U:$U,"&gt;"&amp;FD$5,Fluxo!$U:$U,"&lt;="&amp;FE$5,Fluxo!$D:$D,$D99,Fluxo!$E:$E,"&lt;&gt;"&amp;"PERMUTANTE"))</f>
        <v>0</v>
      </c>
      <c r="FF99" s="18">
        <f>IF(FF$5&gt;$G$4,0,SUMIFS(Fluxo!$O:$O,Fluxo!$U:$U,"&gt;"&amp;FE$5,Fluxo!$U:$U,"&lt;="&amp;FF$5,Fluxo!$D:$D,$D99,Fluxo!$E:$E,"&lt;&gt;"&amp;"PERMUTANTE"))</f>
        <v>0</v>
      </c>
      <c r="FG99" s="18">
        <f>IF(FG$5&gt;$G$4,0,SUMIFS(Fluxo!$O:$O,Fluxo!$U:$U,"&gt;"&amp;FF$5,Fluxo!$U:$U,"&lt;="&amp;FG$5,Fluxo!$D:$D,$D99,Fluxo!$E:$E,"&lt;&gt;"&amp;"PERMUTANTE"))</f>
        <v>0</v>
      </c>
      <c r="FH99" s="18">
        <f>IF(FH$5&gt;$G$4,0,SUMIFS(Fluxo!$O:$O,Fluxo!$U:$U,"&gt;"&amp;FG$5,Fluxo!$U:$U,"&lt;="&amp;FH$5,Fluxo!$D:$D,$D99,Fluxo!$E:$E,"&lt;&gt;"&amp;"PERMUTANTE"))</f>
        <v>0</v>
      </c>
      <c r="FI99" s="18">
        <f>IF(FI$5&gt;$G$4,0,SUMIFS(Fluxo!$O:$O,Fluxo!$U:$U,"&gt;"&amp;FH$5,Fluxo!$U:$U,"&lt;="&amp;FI$5,Fluxo!$D:$D,$D99,Fluxo!$E:$E,"&lt;&gt;"&amp;"PERMUTANTE"))</f>
        <v>0</v>
      </c>
      <c r="FJ99" s="18">
        <f>IF(FJ$5&gt;$G$4,0,SUMIFS(Fluxo!$O:$O,Fluxo!$U:$U,"&gt;"&amp;FI$5,Fluxo!$U:$U,"&lt;="&amp;FJ$5,Fluxo!$D:$D,$D99,Fluxo!$E:$E,"&lt;&gt;"&amp;"PERMUTANTE"))</f>
        <v>0</v>
      </c>
      <c r="FK99" s="18">
        <f>IF(FK$5&gt;$G$4,0,SUMIFS(Fluxo!$O:$O,Fluxo!$U:$U,"&gt;"&amp;FJ$5,Fluxo!$U:$U,"&lt;="&amp;FK$5,Fluxo!$D:$D,$D99,Fluxo!$E:$E,"&lt;&gt;"&amp;"PERMUTANTE"))</f>
        <v>0</v>
      </c>
      <c r="FL99" s="18">
        <f>IF(FL$5&gt;$G$4,0,SUMIFS(Fluxo!$O:$O,Fluxo!$U:$U,"&gt;"&amp;FK$5,Fluxo!$U:$U,"&lt;="&amp;FL$5,Fluxo!$D:$D,$D99,Fluxo!$E:$E,"&lt;&gt;"&amp;"PERMUTANTE"))</f>
        <v>0</v>
      </c>
      <c r="FM99" s="18">
        <f>IF(FM$5&gt;$G$4,0,SUMIFS(Fluxo!$O:$O,Fluxo!$U:$U,"&gt;"&amp;FL$5,Fluxo!$U:$U,"&lt;="&amp;FM$5,Fluxo!$D:$D,$D99,Fluxo!$E:$E,"&lt;&gt;"&amp;"PERMUTANTE"))</f>
        <v>0</v>
      </c>
      <c r="FN99" s="18">
        <f>IF(FN$5&gt;$G$4,0,SUMIFS(Fluxo!$O:$O,Fluxo!$U:$U,"&gt;"&amp;FM$5,Fluxo!$U:$U,"&lt;="&amp;FN$5,Fluxo!$D:$D,$D99,Fluxo!$E:$E,"&lt;&gt;"&amp;"PERMUTANTE"))</f>
        <v>0</v>
      </c>
      <c r="FO99" s="18">
        <f>IF(FO$5&gt;$G$4,0,SUMIFS(Fluxo!$O:$O,Fluxo!$U:$U,"&gt;"&amp;FN$5,Fluxo!$U:$U,"&lt;="&amp;FO$5,Fluxo!$D:$D,$D99,Fluxo!$E:$E,"&lt;&gt;"&amp;"PERMUTANTE"))</f>
        <v>0</v>
      </c>
      <c r="FP99" s="18">
        <f>IF(FP$5&gt;$G$4,0,SUMIFS(Fluxo!$O:$O,Fluxo!$U:$U,"&gt;"&amp;FO$5,Fluxo!$U:$U,"&lt;="&amp;FP$5,Fluxo!$D:$D,$D99,Fluxo!$E:$E,"&lt;&gt;"&amp;"PERMUTANTE"))</f>
        <v>0</v>
      </c>
      <c r="FQ99" s="18">
        <f>IF(FQ$5&gt;$G$4,0,SUMIFS(Fluxo!$O:$O,Fluxo!$U:$U,"&gt;"&amp;FP$5,Fluxo!$U:$U,"&lt;="&amp;FQ$5,Fluxo!$D:$D,$D99,Fluxo!$E:$E,"&lt;&gt;"&amp;"PERMUTANTE"))</f>
        <v>0</v>
      </c>
      <c r="FR99" s="18">
        <f>IF(FR$5&gt;$G$4,0,SUMIFS(Fluxo!$O:$O,Fluxo!$U:$U,"&gt;"&amp;FQ$5,Fluxo!$U:$U,"&lt;="&amp;FR$5,Fluxo!$D:$D,$D99,Fluxo!$E:$E,"&lt;&gt;"&amp;"PERMUTANTE"))</f>
        <v>0</v>
      </c>
      <c r="FS99" s="18">
        <f>IF(FS$5&gt;$G$4,0,SUMIFS(Fluxo!$O:$O,Fluxo!$U:$U,"&gt;"&amp;FR$5,Fluxo!$U:$U,"&lt;="&amp;FS$5,Fluxo!$D:$D,$D99,Fluxo!$E:$E,"&lt;&gt;"&amp;"PERMUTANTE"))</f>
        <v>0</v>
      </c>
      <c r="FT99" s="18">
        <f>IF(FT$5&gt;$G$4,0,SUMIFS(Fluxo!$O:$O,Fluxo!$U:$U,"&gt;"&amp;FS$5,Fluxo!$U:$U,"&lt;="&amp;FT$5,Fluxo!$D:$D,$D99,Fluxo!$E:$E,"&lt;&gt;"&amp;"PERMUTANTE"))</f>
        <v>0</v>
      </c>
      <c r="FU99" s="18">
        <f>IF(FU$5&gt;$G$4,0,SUMIFS(Fluxo!$O:$O,Fluxo!$U:$U,"&gt;"&amp;FT$5,Fluxo!$U:$U,"&lt;="&amp;FU$5,Fluxo!$D:$D,$D99,Fluxo!$E:$E,"&lt;&gt;"&amp;"PERMUTANTE"))</f>
        <v>0</v>
      </c>
      <c r="FV99" s="18">
        <f>IF(FV$5&gt;$G$4,0,SUMIFS(Fluxo!$O:$O,Fluxo!$U:$U,"&gt;"&amp;FU$5,Fluxo!$U:$U,"&lt;="&amp;FV$5,Fluxo!$D:$D,$D99,Fluxo!$E:$E,"&lt;&gt;"&amp;"PERMUTANTE"))</f>
        <v>0</v>
      </c>
      <c r="FW99" s="18">
        <f>IF(FW$5&gt;$G$4,0,SUMIFS(Fluxo!$O:$O,Fluxo!$U:$U,"&gt;"&amp;FV$5,Fluxo!$U:$U,"&lt;="&amp;FW$5,Fluxo!$D:$D,$D99,Fluxo!$E:$E,"&lt;&gt;"&amp;"PERMUTANTE"))</f>
        <v>0</v>
      </c>
      <c r="FX99" s="18">
        <f>IF(FX$5&gt;$G$4,0,SUMIFS(Fluxo!$O:$O,Fluxo!$U:$U,"&gt;"&amp;FW$5,Fluxo!$U:$U,"&lt;="&amp;FX$5,Fluxo!$D:$D,$D99,Fluxo!$E:$E,"&lt;&gt;"&amp;"PERMUTANTE"))</f>
        <v>0</v>
      </c>
      <c r="FY99" s="18">
        <f>IF(FY$5&gt;$G$4,0,SUMIFS(Fluxo!$O:$O,Fluxo!$U:$U,"&gt;"&amp;FX$5,Fluxo!$U:$U,"&lt;="&amp;FY$5,Fluxo!$D:$D,$D99,Fluxo!$E:$E,"&lt;&gt;"&amp;"PERMUTANTE"))</f>
        <v>0</v>
      </c>
      <c r="FZ99" s="18">
        <f>IF(FZ$5&gt;$G$4,0,SUMIFS(Fluxo!$O:$O,Fluxo!$U:$U,"&gt;"&amp;FY$5,Fluxo!$U:$U,"&lt;="&amp;FZ$5,Fluxo!$D:$D,$D99,Fluxo!$E:$E,"&lt;&gt;"&amp;"PERMUTANTE"))</f>
        <v>0</v>
      </c>
      <c r="GA99" s="18">
        <f>IF(GA$5&gt;$G$4,0,SUMIFS(Fluxo!$O:$O,Fluxo!$U:$U,"&gt;"&amp;FZ$5,Fluxo!$U:$U,"&lt;="&amp;GA$5,Fluxo!$D:$D,$D99,Fluxo!$E:$E,"&lt;&gt;"&amp;"PERMUTANTE"))</f>
        <v>0</v>
      </c>
      <c r="GB99" s="18">
        <f>IF(GB$5&gt;$G$4,0,SUMIFS(Fluxo!$O:$O,Fluxo!$U:$U,"&gt;"&amp;GA$5,Fluxo!$U:$U,"&lt;="&amp;GB$5,Fluxo!$D:$D,$D99,Fluxo!$E:$E,"&lt;&gt;"&amp;"PERMUTANTE"))</f>
        <v>0</v>
      </c>
      <c r="GC99" s="18">
        <f>IF(GC$5&gt;$G$4,0,SUMIFS(Fluxo!$O:$O,Fluxo!$U:$U,"&gt;"&amp;GB$5,Fluxo!$U:$U,"&lt;="&amp;GC$5,Fluxo!$D:$D,$D99,Fluxo!$E:$E,"&lt;&gt;"&amp;"PERMUTANTE"))</f>
        <v>0</v>
      </c>
      <c r="GD99" s="18">
        <f>IF(GD$5&gt;$G$4,0,SUMIFS(Fluxo!$O:$O,Fluxo!$U:$U,"&gt;"&amp;GC$5,Fluxo!$U:$U,"&lt;="&amp;GD$5,Fluxo!$D:$D,$D99,Fluxo!$E:$E,"&lt;&gt;"&amp;"PERMUTANTE"))</f>
        <v>0</v>
      </c>
      <c r="GE99" s="18">
        <f>IF(GE$5&gt;$G$4,0,SUMIFS(Fluxo!$O:$O,Fluxo!$U:$U,"&gt;"&amp;GD$5,Fluxo!$U:$U,"&lt;="&amp;GE$5,Fluxo!$D:$D,$D99,Fluxo!$E:$E,"&lt;&gt;"&amp;"PERMUTANTE"))</f>
        <v>0</v>
      </c>
      <c r="GF99" s="18">
        <f>IF(GF$5&gt;$G$4,0,SUMIFS(Fluxo!$O:$O,Fluxo!$U:$U,"&gt;"&amp;GE$5,Fluxo!$U:$U,"&lt;="&amp;GF$5,Fluxo!$D:$D,$D99,Fluxo!$E:$E,"&lt;&gt;"&amp;"PERMUTANTE"))</f>
        <v>0</v>
      </c>
      <c r="GG99" s="18">
        <f>IF(GG$5&gt;$G$4,0,SUMIFS(Fluxo!$O:$O,Fluxo!$U:$U,"&gt;"&amp;GF$5,Fluxo!$U:$U,"&lt;="&amp;GG$5,Fluxo!$D:$D,$D99,Fluxo!$E:$E,"&lt;&gt;"&amp;"PERMUTANTE"))</f>
        <v>0</v>
      </c>
      <c r="GH99" s="18">
        <f>IF(GH$5&gt;$G$4,0,SUMIFS(Fluxo!$O:$O,Fluxo!$U:$U,"&gt;"&amp;GG$5,Fluxo!$U:$U,"&lt;="&amp;GH$5,Fluxo!$D:$D,$D99,Fluxo!$E:$E,"&lt;&gt;"&amp;"PERMUTANTE"))</f>
        <v>0</v>
      </c>
      <c r="GI99" s="18">
        <f>IF(GI$5&gt;$G$4,0,SUMIFS(Fluxo!$O:$O,Fluxo!$U:$U,"&gt;"&amp;GH$5,Fluxo!$U:$U,"&lt;="&amp;GI$5,Fluxo!$D:$D,$D99,Fluxo!$E:$E,"&lt;&gt;"&amp;"PERMUTANTE"))</f>
        <v>0</v>
      </c>
      <c r="GJ99" s="18">
        <f>IF(GJ$5&gt;$G$4,0,SUMIFS(Fluxo!$O:$O,Fluxo!$U:$U,"&gt;"&amp;GI$5,Fluxo!$U:$U,"&lt;="&amp;GJ$5,Fluxo!$D:$D,$D99,Fluxo!$E:$E,"&lt;&gt;"&amp;"PERMUTANTE"))</f>
        <v>0</v>
      </c>
      <c r="GK99" s="18">
        <f>IF(GK$5&gt;$G$4,0,SUMIFS(Fluxo!$O:$O,Fluxo!$U:$U,"&gt;"&amp;GJ$5,Fluxo!$U:$U,"&lt;="&amp;GK$5,Fluxo!$D:$D,$D99,Fluxo!$E:$E,"&lt;&gt;"&amp;"PERMUTANTE"))</f>
        <v>0</v>
      </c>
      <c r="GL99" s="18">
        <f>IF(GL$5&gt;$G$4,0,SUMIFS(Fluxo!$O:$O,Fluxo!$U:$U,"&gt;"&amp;GK$5,Fluxo!$U:$U,"&lt;="&amp;GL$5,Fluxo!$D:$D,$D99,Fluxo!$E:$E,"&lt;&gt;"&amp;"PERMUTANTE"))</f>
        <v>0</v>
      </c>
      <c r="GM99" s="18">
        <f>IF(GM$5&gt;$G$4,0,SUMIFS(Fluxo!$O:$O,Fluxo!$U:$U,"&gt;"&amp;GL$5,Fluxo!$U:$U,"&lt;="&amp;GM$5,Fluxo!$D:$D,$D99,Fluxo!$E:$E,"&lt;&gt;"&amp;"PERMUTANTE"))</f>
        <v>0</v>
      </c>
      <c r="GN99" s="18">
        <f>IF(GN$5&gt;$G$4,0,SUMIFS(Fluxo!$O:$O,Fluxo!$U:$U,"&gt;"&amp;GM$5,Fluxo!$U:$U,"&lt;="&amp;GN$5,Fluxo!$D:$D,$D99,Fluxo!$E:$E,"&lt;&gt;"&amp;"PERMUTANTE"))</f>
        <v>0</v>
      </c>
      <c r="GO99" s="18">
        <f>IF(GO$5&gt;$G$4,0,SUMIFS(Fluxo!$O:$O,Fluxo!$U:$U,"&gt;"&amp;GN$5,Fluxo!$U:$U,"&lt;="&amp;GO$5,Fluxo!$D:$D,$D99,Fluxo!$E:$E,"&lt;&gt;"&amp;"PERMUTANTE"))</f>
        <v>0</v>
      </c>
      <c r="GP99" s="18">
        <f>IF(GP$5&gt;$G$4,0,SUMIFS(Fluxo!$O:$O,Fluxo!$U:$U,"&gt;"&amp;GO$5,Fluxo!$U:$U,"&lt;="&amp;GP$5,Fluxo!$D:$D,$D99,Fluxo!$E:$E,"&lt;&gt;"&amp;"PERMUTANTE"))</f>
        <v>0</v>
      </c>
      <c r="GQ99" s="18">
        <f>IF(GQ$5&gt;$G$4,0,SUMIFS(Fluxo!$O:$O,Fluxo!$U:$U,"&gt;"&amp;GP$5,Fluxo!$U:$U,"&lt;="&amp;GQ$5,Fluxo!$D:$D,$D99,Fluxo!$E:$E,"&lt;&gt;"&amp;"PERMUTANTE"))</f>
        <v>0</v>
      </c>
      <c r="GR99" s="18">
        <f>IF(GR$5&gt;$G$4,0,SUMIFS(Fluxo!$O:$O,Fluxo!$U:$U,"&gt;"&amp;GQ$5,Fluxo!$U:$U,"&lt;="&amp;GR$5,Fluxo!$D:$D,$D99,Fluxo!$E:$E,"&lt;&gt;"&amp;"PERMUTANTE"))</f>
        <v>0</v>
      </c>
      <c r="GS99" s="18">
        <f>IF(GS$5&gt;$G$4,0,SUMIFS(Fluxo!$O:$O,Fluxo!$U:$U,"&gt;"&amp;GR$5,Fluxo!$U:$U,"&lt;="&amp;GS$5,Fluxo!$D:$D,$D99,Fluxo!$E:$E,"&lt;&gt;"&amp;"PERMUTANTE"))</f>
        <v>0</v>
      </c>
      <c r="GT99" s="18">
        <f>IF(GT$5&gt;$G$4,0,SUMIFS(Fluxo!$O:$O,Fluxo!$U:$U,"&gt;"&amp;GS$5,Fluxo!$U:$U,"&lt;="&amp;GT$5,Fluxo!$D:$D,$D99,Fluxo!$E:$E,"&lt;&gt;"&amp;"PERMUTANTE"))</f>
        <v>0</v>
      </c>
      <c r="GU99" s="18">
        <f>IF(GU$5&gt;$G$4,0,SUMIFS(Fluxo!$O:$O,Fluxo!$U:$U,"&gt;"&amp;GT$5,Fluxo!$U:$U,"&lt;="&amp;GU$5,Fluxo!$D:$D,$D99,Fluxo!$E:$E,"&lt;&gt;"&amp;"PERMUTANTE"))</f>
        <v>0</v>
      </c>
      <c r="GV99" s="18">
        <f>IF(GV$5&gt;$G$4,0,SUMIFS(Fluxo!$O:$O,Fluxo!$U:$U,"&gt;"&amp;GU$5,Fluxo!$U:$U,"&lt;="&amp;GV$5,Fluxo!$D:$D,$D99,Fluxo!$E:$E,"&lt;&gt;"&amp;"PERMUTANTE"))</f>
        <v>0</v>
      </c>
      <c r="GW99" s="18">
        <f>IF(GW$5&gt;$G$4,0,SUMIFS(Fluxo!$O:$O,Fluxo!$U:$U,"&gt;"&amp;GV$5,Fluxo!$U:$U,"&lt;="&amp;GW$5,Fluxo!$D:$D,$D99,Fluxo!$E:$E,"&lt;&gt;"&amp;"PERMUTANTE"))</f>
        <v>0</v>
      </c>
      <c r="GX99" s="18">
        <f>IF(GX$5&gt;$G$4,0,SUMIFS(Fluxo!$O:$O,Fluxo!$U:$U,"&gt;"&amp;GW$5,Fluxo!$U:$U,"&lt;="&amp;GX$5,Fluxo!$D:$D,$D99,Fluxo!$E:$E,"&lt;&gt;"&amp;"PERMUTANTE"))</f>
        <v>0</v>
      </c>
      <c r="GY99" s="18">
        <f>IF(GY$5&gt;$G$4,0,SUMIFS(Fluxo!$O:$O,Fluxo!$U:$U,"&gt;"&amp;GX$5,Fluxo!$U:$U,"&lt;="&amp;GY$5,Fluxo!$D:$D,$D99,Fluxo!$E:$E,"&lt;&gt;"&amp;"PERMUTANTE"))</f>
        <v>0</v>
      </c>
      <c r="GZ99" s="18">
        <f>IF(GZ$5&gt;$G$4,0,SUMIFS(Fluxo!$O:$O,Fluxo!$U:$U,"&gt;"&amp;GY$5,Fluxo!$U:$U,"&lt;="&amp;GZ$5,Fluxo!$D:$D,$D99,Fluxo!$E:$E,"&lt;&gt;"&amp;"PERMUTANTE"))</f>
        <v>0</v>
      </c>
      <c r="HA99" s="18">
        <f>IF(HA$5&gt;$G$4,0,SUMIFS(Fluxo!$O:$O,Fluxo!$U:$U,"&gt;"&amp;GZ$5,Fluxo!$U:$U,"&lt;="&amp;HA$5,Fluxo!$D:$D,$D99,Fluxo!$E:$E,"&lt;&gt;"&amp;"PERMUTANTE"))</f>
        <v>0</v>
      </c>
      <c r="HB99" s="18">
        <f>IF(HB$5&gt;$G$4,0,SUMIFS(Fluxo!$O:$O,Fluxo!$U:$U,"&gt;"&amp;HA$5,Fluxo!$U:$U,"&lt;="&amp;HB$5,Fluxo!$D:$D,$D99,Fluxo!$E:$E,"&lt;&gt;"&amp;"PERMUTANTE"))</f>
        <v>0</v>
      </c>
      <c r="HC99" s="18">
        <f>IF(HC$5&gt;$G$4,0,SUMIFS(Fluxo!$O:$O,Fluxo!$U:$U,"&gt;"&amp;HB$5,Fluxo!$U:$U,"&lt;="&amp;HC$5,Fluxo!$D:$D,$D99,Fluxo!$E:$E,"&lt;&gt;"&amp;"PERMUTANTE"))</f>
        <v>0</v>
      </c>
      <c r="HD99" s="18">
        <f>IF(HD$5&gt;$G$4,0,SUMIFS(Fluxo!$O:$O,Fluxo!$U:$U,"&gt;"&amp;HC$5,Fluxo!$U:$U,"&lt;="&amp;HD$5,Fluxo!$D:$D,$D99,Fluxo!$E:$E,"&lt;&gt;"&amp;"PERMUTANTE"))</f>
        <v>0</v>
      </c>
      <c r="HE99" s="18">
        <f>IF(HE$5&gt;$G$4,0,SUMIFS(Fluxo!$O:$O,Fluxo!$U:$U,"&gt;"&amp;HD$5,Fluxo!$U:$U,"&lt;="&amp;HE$5,Fluxo!$D:$D,$D99,Fluxo!$E:$E,"&lt;&gt;"&amp;"PERMUTANTE"))</f>
        <v>0</v>
      </c>
      <c r="HF99" s="18">
        <f>IF(HF$5&gt;$G$4,0,SUMIFS(Fluxo!$O:$O,Fluxo!$U:$U,"&gt;"&amp;HE$5,Fluxo!$U:$U,"&lt;="&amp;HF$5,Fluxo!$D:$D,$D99,Fluxo!$E:$E,"&lt;&gt;"&amp;"PERMUTANTE"))</f>
        <v>0</v>
      </c>
    </row>
    <row r="100" spans="1:214">
      <c r="A100" s="20">
        <f t="shared" si="11"/>
        <v>90</v>
      </c>
      <c r="B100" s="140" t="str">
        <f>'Check Carteira'!C92</f>
        <v>E.1016.99.01.0215</v>
      </c>
      <c r="C100" s="141">
        <v>1</v>
      </c>
      <c r="D100" s="129" t="str">
        <f>'Check Carteira'!F92</f>
        <v>A-0215</v>
      </c>
      <c r="E100" s="21" t="str">
        <f>IFERROR(INDEX(Contratos!L:L,MATCH(D100,Contratos!R:R,0)),"")</f>
        <v/>
      </c>
      <c r="F100" s="139" t="str">
        <f>IFERROR(INDEX(Contratos!G:G,MATCH(D100,Contratos!R:R,0)),"")</f>
        <v/>
      </c>
      <c r="H100" s="83">
        <f t="shared" si="10"/>
        <v>0</v>
      </c>
      <c r="J100" s="18">
        <f>IF(J$5&gt;$G$4,0,SUMIFS(Fluxo!$O:$O,Fluxo!$U:$U,"&gt;"&amp;I$5,Fluxo!$U:$U,"&lt;="&amp;J$5,Fluxo!$D:$D,$D100))</f>
        <v>0</v>
      </c>
      <c r="K100" s="18">
        <f>IF(K$5&gt;$G$4,0,SUMIFS(Fluxo!$O:$O,Fluxo!$U:$U,"&gt;"&amp;J$5,Fluxo!$U:$U,"&lt;="&amp;K$5,Fluxo!$D:$D,$D100))</f>
        <v>0</v>
      </c>
      <c r="L100" s="18">
        <f>IF(L$5&gt;$G$4,0,SUMIFS(Fluxo!$O:$O,Fluxo!$U:$U,"&gt;"&amp;K$5,Fluxo!$U:$U,"&lt;="&amp;L$5,Fluxo!$D:$D,$D100))</f>
        <v>0</v>
      </c>
      <c r="M100" s="18">
        <f>IF(M$5&gt;$G$4,0,SUMIFS(Fluxo!$O:$O,Fluxo!$U:$U,"&gt;"&amp;L$5,Fluxo!$U:$U,"&lt;="&amp;M$5,Fluxo!$D:$D,$D100))</f>
        <v>0</v>
      </c>
      <c r="N100" s="18">
        <f>IF(N$5&gt;$G$4,0,SUMIFS(Fluxo!$O:$O,Fluxo!$U:$U,"&gt;"&amp;M$5,Fluxo!$U:$U,"&lt;="&amp;N$5,Fluxo!$D:$D,$D100))</f>
        <v>0</v>
      </c>
      <c r="O100" s="18">
        <f>IF(O$5&gt;$G$4,0,SUMIFS(Fluxo!$O:$O,Fluxo!$U:$U,"&gt;"&amp;N$5,Fluxo!$U:$U,"&lt;="&amp;O$5,Fluxo!$D:$D,$D100))</f>
        <v>0</v>
      </c>
      <c r="P100" s="18">
        <f>IF(P$5&gt;$G$4,0,SUMIFS(Fluxo!$O:$O,Fluxo!$U:$U,"&gt;"&amp;O$5,Fluxo!$U:$U,"&lt;="&amp;P$5,Fluxo!$D:$D,$D100))</f>
        <v>0</v>
      </c>
      <c r="Q100" s="18">
        <f>IF(Q$5&gt;$G$4,0,SUMIFS(Fluxo!$O:$O,Fluxo!$U:$U,"&gt;"&amp;P$5,Fluxo!$U:$U,"&lt;="&amp;Q$5,Fluxo!$D:$D,$D100))</f>
        <v>0</v>
      </c>
      <c r="R100" s="18">
        <f>IF(R$5&gt;$G$4,0,SUMIFS(Fluxo!$O:$O,Fluxo!$U:$U,"&gt;"&amp;Q$5,Fluxo!$U:$U,"&lt;="&amp;R$5,Fluxo!$D:$D,$D100))</f>
        <v>0</v>
      </c>
      <c r="S100" s="18">
        <f>IF(S$5&gt;$G$4,0,SUMIFS(Fluxo!$O:$O,Fluxo!$U:$U,"&gt;"&amp;R$5,Fluxo!$U:$U,"&lt;="&amp;S$5,Fluxo!$D:$D,$D100,Fluxo!$E:$E,"&lt;&gt;"&amp;"PERMUTANTE"))</f>
        <v>0</v>
      </c>
      <c r="T100" s="18">
        <f>IF(T$5&gt;$G$4,0,SUMIFS(Fluxo!$O:$O,Fluxo!$U:$U,"&gt;"&amp;S$5,Fluxo!$U:$U,"&lt;="&amp;T$5,Fluxo!$D:$D,$D100,Fluxo!$E:$E,"&lt;&gt;"&amp;"PERMUTANTE"))</f>
        <v>0</v>
      </c>
      <c r="U100" s="18">
        <f>IF(U$5&gt;$G$4,0,SUMIFS(Fluxo!$O:$O,Fluxo!$U:$U,"&gt;"&amp;T$5,Fluxo!$U:$U,"&lt;="&amp;U$5,Fluxo!$D:$D,$D100,Fluxo!$E:$E,"&lt;&gt;"&amp;"PERMUTANTE"))</f>
        <v>0</v>
      </c>
      <c r="V100" s="18">
        <f>IF(V$5&gt;$G$4,0,SUMIFS(Fluxo!$O:$O,Fluxo!$U:$U,"&gt;"&amp;U$5,Fluxo!$U:$U,"&lt;="&amp;V$5,Fluxo!$D:$D,$D100,Fluxo!$E:$E,"&lt;&gt;"&amp;"PERMUTANTE"))</f>
        <v>0</v>
      </c>
      <c r="W100" s="18">
        <f>IF(W$5&gt;$G$4,0,SUMIFS(Fluxo!$O:$O,Fluxo!$U:$U,"&gt;"&amp;V$5,Fluxo!$U:$U,"&lt;="&amp;W$5,Fluxo!$D:$D,$D100,Fluxo!$E:$E,"&lt;&gt;"&amp;"PERMUTANTE"))</f>
        <v>0</v>
      </c>
      <c r="X100" s="18">
        <f>IF(X$5&gt;$G$4,0,SUMIFS(Fluxo!$O:$O,Fluxo!$U:$U,"&gt;"&amp;W$5,Fluxo!$U:$U,"&lt;="&amp;X$5,Fluxo!$D:$D,$D100,Fluxo!$E:$E,"&lt;&gt;"&amp;"PERMUTANTE"))</f>
        <v>0</v>
      </c>
      <c r="Y100" s="18">
        <f>IF(Y$5&gt;$G$4,0,SUMIFS(Fluxo!$O:$O,Fluxo!$U:$U,"&gt;"&amp;X$5,Fluxo!$U:$U,"&lt;="&amp;Y$5,Fluxo!$D:$D,$D100,Fluxo!$E:$E,"&lt;&gt;"&amp;"PERMUTANTE"))</f>
        <v>0</v>
      </c>
      <c r="Z100" s="18">
        <f>IF(Z$5&gt;$G$4,0,SUMIFS(Fluxo!$O:$O,Fluxo!$U:$U,"&gt;"&amp;Y$5,Fluxo!$U:$U,"&lt;="&amp;Z$5,Fluxo!$D:$D,$D100,Fluxo!$E:$E,"&lt;&gt;"&amp;"PERMUTANTE"))</f>
        <v>0</v>
      </c>
      <c r="AA100" s="18">
        <f>IF(AA$5&gt;$G$4,0,SUMIFS(Fluxo!$O:$O,Fluxo!$U:$U,"&gt;"&amp;Z$5,Fluxo!$U:$U,"&lt;="&amp;AA$5,Fluxo!$D:$D,$D100,Fluxo!$E:$E,"&lt;&gt;"&amp;"PERMUTANTE"))</f>
        <v>0</v>
      </c>
      <c r="AB100" s="18">
        <f>IF(AB$5&gt;$G$4,0,SUMIFS(Fluxo!$O:$O,Fluxo!$U:$U,"&gt;"&amp;AA$5,Fluxo!$U:$U,"&lt;="&amp;AB$5,Fluxo!$D:$D,$D100,Fluxo!$E:$E,"&lt;&gt;"&amp;"PERMUTANTE"))</f>
        <v>0</v>
      </c>
      <c r="AC100" s="18">
        <f>IF(AC$5&gt;$G$4,0,SUMIFS(Fluxo!$O:$O,Fluxo!$U:$U,"&gt;"&amp;AB$5,Fluxo!$U:$U,"&lt;="&amp;AC$5,Fluxo!$D:$D,$D100,Fluxo!$E:$E,"&lt;&gt;"&amp;"PERMUTANTE"))</f>
        <v>0</v>
      </c>
      <c r="AD100" s="18">
        <f>IF(AD$5&gt;$G$4,0,SUMIFS(Fluxo!$O:$O,Fluxo!$U:$U,"&gt;"&amp;AC$5,Fluxo!$U:$U,"&lt;="&amp;AD$5,Fluxo!$D:$D,$D100,Fluxo!$E:$E,"&lt;&gt;"&amp;"PERMUTANTE"))</f>
        <v>0</v>
      </c>
      <c r="AE100" s="18">
        <f>IF(AE$5&gt;$G$4,0,SUMIFS(Fluxo!$O:$O,Fluxo!$U:$U,"&gt;"&amp;AD$5,Fluxo!$U:$U,"&lt;="&amp;AE$5,Fluxo!$D:$D,$D100,Fluxo!$E:$E,"&lt;&gt;"&amp;"PERMUTANTE"))</f>
        <v>0</v>
      </c>
      <c r="AF100" s="18">
        <f>IF(AF$5&gt;$G$4,0,SUMIFS(Fluxo!$O:$O,Fluxo!$U:$U,"&gt;"&amp;AE$5,Fluxo!$U:$U,"&lt;="&amp;AF$5,Fluxo!$D:$D,$D100,Fluxo!$E:$E,"&lt;&gt;"&amp;"PERMUTANTE"))</f>
        <v>0</v>
      </c>
      <c r="AG100" s="18">
        <f>IF(AG$5&gt;$G$4,0,SUMIFS(Fluxo!$O:$O,Fluxo!$U:$U,"&gt;"&amp;AF$5,Fluxo!$U:$U,"&lt;="&amp;AG$5,Fluxo!$D:$D,$D100,Fluxo!$E:$E,"&lt;&gt;"&amp;"PERMUTANTE"))</f>
        <v>0</v>
      </c>
      <c r="AH100" s="18">
        <f>IF(AH$5&gt;$G$4,0,SUMIFS(Fluxo!$O:$O,Fluxo!$U:$U,"&gt;"&amp;AG$5,Fluxo!$U:$U,"&lt;="&amp;AH$5,Fluxo!$D:$D,$D100,Fluxo!$E:$E,"&lt;&gt;"&amp;"PERMUTANTE"))</f>
        <v>0</v>
      </c>
      <c r="AI100" s="18">
        <f>IF(AI$5&gt;$G$4,0,SUMIFS(Fluxo!$O:$O,Fluxo!$U:$U,"&gt;"&amp;AH$5,Fluxo!$U:$U,"&lt;="&amp;AI$5,Fluxo!$D:$D,$D100,Fluxo!$E:$E,"&lt;&gt;"&amp;"PERMUTANTE"))</f>
        <v>0</v>
      </c>
      <c r="AJ100" s="18">
        <f>IF(AJ$5&gt;$G$4,0,SUMIFS(Fluxo!$O:$O,Fluxo!$U:$U,"&gt;"&amp;AI$5,Fluxo!$U:$U,"&lt;="&amp;AJ$5,Fluxo!$D:$D,$D100,Fluxo!$E:$E,"&lt;&gt;"&amp;"PERMUTANTE"))</f>
        <v>0</v>
      </c>
      <c r="AK100" s="18">
        <f>IF(AK$5&gt;$G$4,0,SUMIFS(Fluxo!$O:$O,Fluxo!$U:$U,"&gt;"&amp;AJ$5,Fluxo!$U:$U,"&lt;="&amp;AK$5,Fluxo!$D:$D,$D100,Fluxo!$E:$E,"&lt;&gt;"&amp;"PERMUTANTE"))</f>
        <v>0</v>
      </c>
      <c r="AL100" s="18">
        <f>IF(AL$5&gt;$G$4,0,SUMIFS(Fluxo!$O:$O,Fluxo!$U:$U,"&gt;"&amp;AK$5,Fluxo!$U:$U,"&lt;="&amp;AL$5,Fluxo!$D:$D,$D100,Fluxo!$E:$E,"&lt;&gt;"&amp;"PERMUTANTE"))</f>
        <v>0</v>
      </c>
      <c r="AM100" s="18">
        <f>IF(AM$5&gt;$G$4,0,SUMIFS(Fluxo!$O:$O,Fluxo!$U:$U,"&gt;"&amp;AL$5,Fluxo!$U:$U,"&lt;="&amp;AM$5,Fluxo!$D:$D,$D100,Fluxo!$E:$E,"&lt;&gt;"&amp;"PERMUTANTE"))</f>
        <v>0</v>
      </c>
      <c r="AN100" s="18">
        <f>IF(AN$5&gt;$G$4,0,SUMIFS(Fluxo!$O:$O,Fluxo!$U:$U,"&gt;"&amp;AM$5,Fluxo!$U:$U,"&lt;="&amp;AN$5,Fluxo!$D:$D,$D100,Fluxo!$E:$E,"&lt;&gt;"&amp;"PERMUTANTE"))</f>
        <v>0</v>
      </c>
      <c r="AO100" s="18">
        <f>IF(AO$5&gt;$G$4,0,SUMIFS(Fluxo!$O:$O,Fluxo!$U:$U,"&gt;"&amp;AN$5,Fluxo!$U:$U,"&lt;="&amp;AO$5,Fluxo!$D:$D,$D100,Fluxo!$E:$E,"&lt;&gt;"&amp;"PERMUTANTE"))</f>
        <v>0</v>
      </c>
      <c r="AP100" s="18">
        <f>IF(AP$5&gt;$G$4,0,SUMIFS(Fluxo!$O:$O,Fluxo!$U:$U,"&gt;"&amp;AO$5,Fluxo!$U:$U,"&lt;="&amp;AP$5,Fluxo!$D:$D,$D100,Fluxo!$E:$E,"&lt;&gt;"&amp;"PERMUTANTE"))</f>
        <v>0</v>
      </c>
      <c r="AQ100" s="18">
        <f>IF(AQ$5&gt;$G$4,0,SUMIFS(Fluxo!$O:$O,Fluxo!$U:$U,"&gt;"&amp;AP$5,Fluxo!$U:$U,"&lt;="&amp;AQ$5,Fluxo!$D:$D,$D100,Fluxo!$E:$E,"&lt;&gt;"&amp;"PERMUTANTE"))</f>
        <v>0</v>
      </c>
      <c r="AR100" s="18">
        <f>IF(AR$5&gt;$G$4,0,SUMIFS(Fluxo!$O:$O,Fluxo!$U:$U,"&gt;"&amp;AQ$5,Fluxo!$U:$U,"&lt;="&amp;AR$5,Fluxo!$D:$D,$D100,Fluxo!$E:$E,"&lt;&gt;"&amp;"PERMUTANTE"))</f>
        <v>0</v>
      </c>
      <c r="AS100" s="18">
        <f>IF(AS$5&gt;$G$4,0,SUMIFS(Fluxo!$O:$O,Fluxo!$U:$U,"&gt;"&amp;AR$5,Fluxo!$U:$U,"&lt;="&amp;AS$5,Fluxo!$D:$D,$D100,Fluxo!$E:$E,"&lt;&gt;"&amp;"PERMUTANTE"))</f>
        <v>0</v>
      </c>
      <c r="AT100" s="18">
        <f>IF(AT$5&gt;$G$4,0,SUMIFS(Fluxo!$O:$O,Fluxo!$U:$U,"&gt;"&amp;AS$5,Fluxo!$U:$U,"&lt;="&amp;AT$5,Fluxo!$D:$D,$D100,Fluxo!$E:$E,"&lt;&gt;"&amp;"PERMUTANTE"))</f>
        <v>0</v>
      </c>
      <c r="AU100" s="18">
        <f>IF(AU$5&gt;$G$4,0,SUMIFS(Fluxo!$O:$O,Fluxo!$U:$U,"&gt;"&amp;AT$5,Fluxo!$U:$U,"&lt;="&amp;AU$5,Fluxo!$D:$D,$D100,Fluxo!$E:$E,"&lt;&gt;"&amp;"PERMUTANTE"))</f>
        <v>0</v>
      </c>
      <c r="AV100" s="18">
        <f>IF(AV$5&gt;$G$4,0,SUMIFS(Fluxo!$O:$O,Fluxo!$U:$U,"&gt;"&amp;AU$5,Fluxo!$U:$U,"&lt;="&amp;AV$5,Fluxo!$D:$D,$D100,Fluxo!$E:$E,"&lt;&gt;"&amp;"PERMUTANTE"))</f>
        <v>0</v>
      </c>
      <c r="AW100" s="18">
        <f>IF(AW$5&gt;$G$4,0,SUMIFS(Fluxo!$O:$O,Fluxo!$U:$U,"&gt;"&amp;AV$5,Fluxo!$U:$U,"&lt;="&amp;AW$5,Fluxo!$D:$D,$D100,Fluxo!$E:$E,"&lt;&gt;"&amp;"PERMUTANTE"))</f>
        <v>0</v>
      </c>
      <c r="AX100" s="18">
        <f>IF(AX$5&gt;$G$4,0,SUMIFS(Fluxo!$O:$O,Fluxo!$U:$U,"&gt;"&amp;AW$5,Fluxo!$U:$U,"&lt;="&amp;AX$5,Fluxo!$D:$D,$D100,Fluxo!$E:$E,"&lt;&gt;"&amp;"PERMUTANTE"))</f>
        <v>0</v>
      </c>
      <c r="AY100" s="18">
        <f>IF(AY$5&gt;$G$4,0,SUMIFS(Fluxo!$O:$O,Fluxo!$U:$U,"&gt;"&amp;AX$5,Fluxo!$U:$U,"&lt;="&amp;AY$5,Fluxo!$D:$D,$D100,Fluxo!$E:$E,"&lt;&gt;"&amp;"PERMUTANTE"))</f>
        <v>0</v>
      </c>
      <c r="AZ100" s="18">
        <f>IF(AZ$5&gt;$G$4,0,SUMIFS(Fluxo!$O:$O,Fluxo!$U:$U,"&gt;"&amp;AY$5,Fluxo!$U:$U,"&lt;="&amp;AZ$5,Fluxo!$D:$D,$D100,Fluxo!$E:$E,"&lt;&gt;"&amp;"PERMUTANTE"))</f>
        <v>0</v>
      </c>
      <c r="BA100" s="18">
        <f>IF(BA$5&gt;$G$4,0,SUMIFS(Fluxo!$O:$O,Fluxo!$U:$U,"&gt;"&amp;AZ$5,Fluxo!$U:$U,"&lt;="&amp;BA$5,Fluxo!$D:$D,$D100,Fluxo!$E:$E,"&lt;&gt;"&amp;"PERMUTANTE"))</f>
        <v>0</v>
      </c>
      <c r="BB100" s="18">
        <f>IF(BB$5&gt;$G$4,0,SUMIFS(Fluxo!$O:$O,Fluxo!$U:$U,"&gt;"&amp;BA$5,Fluxo!$U:$U,"&lt;="&amp;BB$5,Fluxo!$D:$D,$D100,Fluxo!$E:$E,"&lt;&gt;"&amp;"PERMUTANTE"))</f>
        <v>0</v>
      </c>
      <c r="BC100" s="18">
        <f>IF(BC$5&gt;$G$4,0,SUMIFS(Fluxo!$O:$O,Fluxo!$U:$U,"&gt;"&amp;BB$5,Fluxo!$U:$U,"&lt;="&amp;BC$5,Fluxo!$D:$D,$D100,Fluxo!$E:$E,"&lt;&gt;"&amp;"PERMUTANTE"))</f>
        <v>0</v>
      </c>
      <c r="BD100" s="18">
        <f>IF(BD$5&gt;$G$4,0,SUMIFS(Fluxo!$O:$O,Fluxo!$U:$U,"&gt;"&amp;BC$5,Fluxo!$U:$U,"&lt;="&amp;BD$5,Fluxo!$D:$D,$D100,Fluxo!$E:$E,"&lt;&gt;"&amp;"PERMUTANTE"))</f>
        <v>0</v>
      </c>
      <c r="BE100" s="18">
        <f>IF(BE$5&gt;$G$4,0,SUMIFS(Fluxo!$O:$O,Fluxo!$U:$U,"&gt;"&amp;BD$5,Fluxo!$U:$U,"&lt;="&amp;BE$5,Fluxo!$D:$D,$D100,Fluxo!$E:$E,"&lt;&gt;"&amp;"PERMUTANTE"))</f>
        <v>0</v>
      </c>
      <c r="BF100" s="18">
        <f>IF(BF$5&gt;$G$4,0,SUMIFS(Fluxo!$O:$O,Fluxo!$U:$U,"&gt;"&amp;BE$5,Fluxo!$U:$U,"&lt;="&amp;BF$5,Fluxo!$D:$D,$D100,Fluxo!$E:$E,"&lt;&gt;"&amp;"PERMUTANTE"))</f>
        <v>0</v>
      </c>
      <c r="BG100" s="18">
        <f>IF(BG$5&gt;$G$4,0,SUMIFS(Fluxo!$O:$O,Fluxo!$U:$U,"&gt;"&amp;BF$5,Fluxo!$U:$U,"&lt;="&amp;BG$5,Fluxo!$D:$D,$D100,Fluxo!$E:$E,"&lt;&gt;"&amp;"PERMUTANTE"))</f>
        <v>0</v>
      </c>
      <c r="BH100" s="18">
        <f>IF(BH$5&gt;$G$4,0,SUMIFS(Fluxo!$O:$O,Fluxo!$U:$U,"&gt;"&amp;BG$5,Fluxo!$U:$U,"&lt;="&amp;BH$5,Fluxo!$D:$D,$D100,Fluxo!$E:$E,"&lt;&gt;"&amp;"PERMUTANTE"))</f>
        <v>0</v>
      </c>
      <c r="BI100" s="18">
        <f>IF(BI$5&gt;$G$4,0,SUMIFS(Fluxo!$O:$O,Fluxo!$U:$U,"&gt;"&amp;BH$5,Fluxo!$U:$U,"&lt;="&amp;BI$5,Fluxo!$D:$D,$D100,Fluxo!$E:$E,"&lt;&gt;"&amp;"PERMUTANTE"))</f>
        <v>0</v>
      </c>
      <c r="BJ100" s="18">
        <f>IF(BJ$5&gt;$G$4,0,SUMIFS(Fluxo!$O:$O,Fluxo!$U:$U,"&gt;"&amp;BI$5,Fluxo!$U:$U,"&lt;="&amp;BJ$5,Fluxo!$D:$D,$D100,Fluxo!$E:$E,"&lt;&gt;"&amp;"PERMUTANTE"))</f>
        <v>0</v>
      </c>
      <c r="BK100" s="18">
        <f>IF(BK$5&gt;$G$4,0,SUMIFS(Fluxo!$O:$O,Fluxo!$U:$U,"&gt;"&amp;BJ$5,Fluxo!$U:$U,"&lt;="&amp;BK$5,Fluxo!$D:$D,$D100,Fluxo!$E:$E,"&lt;&gt;"&amp;"PERMUTANTE"))</f>
        <v>0</v>
      </c>
      <c r="BL100" s="18">
        <f>IF(BL$5&gt;$G$4,0,SUMIFS(Fluxo!$O:$O,Fluxo!$U:$U,"&gt;"&amp;BK$5,Fluxo!$U:$U,"&lt;="&amp;BL$5,Fluxo!$D:$D,$D100,Fluxo!$E:$E,"&lt;&gt;"&amp;"PERMUTANTE"))</f>
        <v>0</v>
      </c>
      <c r="BM100" s="18">
        <f>IF(BM$5&gt;$G$4,0,SUMIFS(Fluxo!$O:$O,Fluxo!$U:$U,"&gt;"&amp;BL$5,Fluxo!$U:$U,"&lt;="&amp;BM$5,Fluxo!$D:$D,$D100,Fluxo!$E:$E,"&lt;&gt;"&amp;"PERMUTANTE"))</f>
        <v>0</v>
      </c>
      <c r="BN100" s="18">
        <f>IF(BN$5&gt;$G$4,0,SUMIFS(Fluxo!$O:$O,Fluxo!$U:$U,"&gt;"&amp;BM$5,Fluxo!$U:$U,"&lt;="&amp;BN$5,Fluxo!$D:$D,$D100,Fluxo!$E:$E,"&lt;&gt;"&amp;"PERMUTANTE"))</f>
        <v>0</v>
      </c>
      <c r="BO100" s="18">
        <f>IF(BO$5&gt;$G$4,0,SUMIFS(Fluxo!$O:$O,Fluxo!$U:$U,"&gt;"&amp;BN$5,Fluxo!$U:$U,"&lt;="&amp;BO$5,Fluxo!$D:$D,$D100,Fluxo!$E:$E,"&lt;&gt;"&amp;"PERMUTANTE"))</f>
        <v>0</v>
      </c>
      <c r="BP100" s="18">
        <f>IF(BP$5&gt;$G$4,0,SUMIFS(Fluxo!$O:$O,Fluxo!$U:$U,"&gt;"&amp;BO$5,Fluxo!$U:$U,"&lt;="&amp;BP$5,Fluxo!$D:$D,$D100,Fluxo!$E:$E,"&lt;&gt;"&amp;"PERMUTANTE"))</f>
        <v>0</v>
      </c>
      <c r="BQ100" s="18">
        <f>IF(BQ$5&gt;$G$4,0,SUMIFS(Fluxo!$O:$O,Fluxo!$U:$U,"&gt;"&amp;BP$5,Fluxo!$U:$U,"&lt;="&amp;BQ$5,Fluxo!$D:$D,$D100,Fluxo!$E:$E,"&lt;&gt;"&amp;"PERMUTANTE"))</f>
        <v>0</v>
      </c>
      <c r="BR100" s="18">
        <f>IF(BR$5&gt;$G$4,0,SUMIFS(Fluxo!$O:$O,Fluxo!$U:$U,"&gt;"&amp;BQ$5,Fluxo!$U:$U,"&lt;="&amp;BR$5,Fluxo!$D:$D,$D100,Fluxo!$E:$E,"&lt;&gt;"&amp;"PERMUTANTE"))</f>
        <v>0</v>
      </c>
      <c r="BS100" s="18">
        <f>IF(BS$5&gt;$G$4,0,SUMIFS(Fluxo!$O:$O,Fluxo!$U:$U,"&gt;"&amp;BR$5,Fluxo!$U:$U,"&lt;="&amp;BS$5,Fluxo!$D:$D,$D100,Fluxo!$E:$E,"&lt;&gt;"&amp;"PERMUTANTE"))</f>
        <v>0</v>
      </c>
      <c r="BT100" s="18">
        <f>IF(BT$5&gt;$G$4,0,SUMIFS(Fluxo!$O:$O,Fluxo!$U:$U,"&gt;"&amp;BS$5,Fluxo!$U:$U,"&lt;="&amp;BT$5,Fluxo!$D:$D,$D100,Fluxo!$E:$E,"&lt;&gt;"&amp;"PERMUTANTE"))</f>
        <v>0</v>
      </c>
      <c r="BU100" s="18">
        <f>IF(BU$5&gt;$G$4,0,SUMIFS(Fluxo!$O:$O,Fluxo!$U:$U,"&gt;"&amp;BT$5,Fluxo!$U:$U,"&lt;="&amp;BU$5,Fluxo!$D:$D,$D100,Fluxo!$E:$E,"&lt;&gt;"&amp;"PERMUTANTE"))</f>
        <v>0</v>
      </c>
      <c r="BV100" s="18">
        <f>IF(BV$5&gt;$G$4,0,SUMIFS(Fluxo!$O:$O,Fluxo!$U:$U,"&gt;"&amp;BU$5,Fluxo!$U:$U,"&lt;="&amp;BV$5,Fluxo!$D:$D,$D100,Fluxo!$E:$E,"&lt;&gt;"&amp;"PERMUTANTE"))</f>
        <v>0</v>
      </c>
      <c r="BW100" s="18">
        <f>IF(BW$5&gt;$G$4,0,SUMIFS(Fluxo!$O:$O,Fluxo!$U:$U,"&gt;"&amp;BV$5,Fluxo!$U:$U,"&lt;="&amp;BW$5,Fluxo!$D:$D,$D100,Fluxo!$E:$E,"&lt;&gt;"&amp;"PERMUTANTE"))</f>
        <v>0</v>
      </c>
      <c r="BX100" s="18">
        <f>IF(BX$5&gt;$G$4,0,SUMIFS(Fluxo!$O:$O,Fluxo!$U:$U,"&gt;"&amp;BW$5,Fluxo!$U:$U,"&lt;="&amp;BX$5,Fluxo!$D:$D,$D100,Fluxo!$E:$E,"&lt;&gt;"&amp;"PERMUTANTE"))</f>
        <v>0</v>
      </c>
      <c r="BY100" s="18">
        <f>IF(BY$5&gt;$G$4,0,SUMIFS(Fluxo!$O:$O,Fluxo!$U:$U,"&gt;"&amp;BX$5,Fluxo!$U:$U,"&lt;="&amp;BY$5,Fluxo!$D:$D,$D100,Fluxo!$E:$E,"&lt;&gt;"&amp;"PERMUTANTE"))</f>
        <v>0</v>
      </c>
      <c r="BZ100" s="18">
        <f>IF(BZ$5&gt;$G$4,0,SUMIFS(Fluxo!$O:$O,Fluxo!$U:$U,"&gt;"&amp;BY$5,Fluxo!$U:$U,"&lt;="&amp;BZ$5,Fluxo!$D:$D,$D100,Fluxo!$E:$E,"&lt;&gt;"&amp;"PERMUTANTE"))</f>
        <v>0</v>
      </c>
      <c r="CA100" s="18">
        <f>IF(CA$5&gt;$G$4,0,SUMIFS(Fluxo!$O:$O,Fluxo!$U:$U,"&gt;"&amp;BZ$5,Fluxo!$U:$U,"&lt;="&amp;CA$5,Fluxo!$D:$D,$D100,Fluxo!$E:$E,"&lt;&gt;"&amp;"PERMUTANTE"))</f>
        <v>0</v>
      </c>
      <c r="CB100" s="18">
        <f>IF(CB$5&gt;$G$4,0,SUMIFS(Fluxo!$O:$O,Fluxo!$U:$U,"&gt;"&amp;CA$5,Fluxo!$U:$U,"&lt;="&amp;CB$5,Fluxo!$D:$D,$D100,Fluxo!$E:$E,"&lt;&gt;"&amp;"PERMUTANTE"))</f>
        <v>0</v>
      </c>
      <c r="CC100" s="18">
        <f>IF(CC$5&gt;$G$4,0,SUMIFS(Fluxo!$O:$O,Fluxo!$U:$U,"&gt;"&amp;CB$5,Fluxo!$U:$U,"&lt;="&amp;CC$5,Fluxo!$D:$D,$D100,Fluxo!$E:$E,"&lt;&gt;"&amp;"PERMUTANTE"))</f>
        <v>0</v>
      </c>
      <c r="CD100" s="18">
        <f>IF(CD$5&gt;$G$4,0,SUMIFS(Fluxo!$O:$O,Fluxo!$U:$U,"&gt;"&amp;CC$5,Fluxo!$U:$U,"&lt;="&amp;CD$5,Fluxo!$D:$D,$D100,Fluxo!$E:$E,"&lt;&gt;"&amp;"PERMUTANTE"))</f>
        <v>0</v>
      </c>
      <c r="CE100" s="18">
        <f>IF(CE$5&gt;$G$4,0,SUMIFS(Fluxo!$O:$O,Fluxo!$U:$U,"&gt;"&amp;CD$5,Fluxo!$U:$U,"&lt;="&amp;CE$5,Fluxo!$D:$D,$D100,Fluxo!$E:$E,"&lt;&gt;"&amp;"PERMUTANTE"))</f>
        <v>0</v>
      </c>
      <c r="CF100" s="18">
        <f>IF(CF$5&gt;$G$4,0,SUMIFS(Fluxo!$O:$O,Fluxo!$U:$U,"&gt;"&amp;CE$5,Fluxo!$U:$U,"&lt;="&amp;CF$5,Fluxo!$D:$D,$D100,Fluxo!$E:$E,"&lt;&gt;"&amp;"PERMUTANTE"))</f>
        <v>0</v>
      </c>
      <c r="CG100" s="18">
        <f>IF(CG$5&gt;$G$4,0,SUMIFS(Fluxo!$O:$O,Fluxo!$U:$U,"&gt;"&amp;CF$5,Fluxo!$U:$U,"&lt;="&amp;CG$5,Fluxo!$D:$D,$D100,Fluxo!$E:$E,"&lt;&gt;"&amp;"PERMUTANTE"))</f>
        <v>0</v>
      </c>
      <c r="CH100" s="18">
        <f>IF(CH$5&gt;$G$4,0,SUMIFS(Fluxo!$O:$O,Fluxo!$U:$U,"&gt;"&amp;CG$5,Fluxo!$U:$U,"&lt;="&amp;CH$5,Fluxo!$D:$D,$D100,Fluxo!$E:$E,"&lt;&gt;"&amp;"PERMUTANTE"))</f>
        <v>0</v>
      </c>
      <c r="CI100" s="18">
        <f>IF(CI$5&gt;$G$4,0,SUMIFS(Fluxo!$O:$O,Fluxo!$U:$U,"&gt;"&amp;CH$5,Fluxo!$U:$U,"&lt;="&amp;CI$5,Fluxo!$D:$D,$D100,Fluxo!$E:$E,"&lt;&gt;"&amp;"PERMUTANTE"))</f>
        <v>0</v>
      </c>
      <c r="CJ100" s="18">
        <f>IF(CJ$5&gt;$G$4,0,SUMIFS(Fluxo!$O:$O,Fluxo!$U:$U,"&gt;"&amp;CI$5,Fluxo!$U:$U,"&lt;="&amp;CJ$5,Fluxo!$D:$D,$D100,Fluxo!$E:$E,"&lt;&gt;"&amp;"PERMUTANTE"))</f>
        <v>0</v>
      </c>
      <c r="CK100" s="18">
        <f>IF(CK$5&gt;$G$4,0,SUMIFS(Fluxo!$O:$O,Fluxo!$U:$U,"&gt;"&amp;CJ$5,Fluxo!$U:$U,"&lt;="&amp;CK$5,Fluxo!$D:$D,$D100,Fluxo!$E:$E,"&lt;&gt;"&amp;"PERMUTANTE"))</f>
        <v>0</v>
      </c>
      <c r="CL100" s="18">
        <f>IF(CL$5&gt;$G$4,0,SUMIFS(Fluxo!$O:$O,Fluxo!$U:$U,"&gt;"&amp;CK$5,Fluxo!$U:$U,"&lt;="&amp;CL$5,Fluxo!$D:$D,$D100,Fluxo!$E:$E,"&lt;&gt;"&amp;"PERMUTANTE"))</f>
        <v>0</v>
      </c>
      <c r="CM100" s="18">
        <f>IF(CM$5&gt;$G$4,0,SUMIFS(Fluxo!$O:$O,Fluxo!$U:$U,"&gt;"&amp;CL$5,Fluxo!$U:$U,"&lt;="&amp;CM$5,Fluxo!$D:$D,$D100,Fluxo!$E:$E,"&lt;&gt;"&amp;"PERMUTANTE"))</f>
        <v>0</v>
      </c>
      <c r="CN100" s="18">
        <f>IF(CN$5&gt;$G$4,0,SUMIFS(Fluxo!$O:$O,Fluxo!$U:$U,"&gt;"&amp;CM$5,Fluxo!$U:$U,"&lt;="&amp;CN$5,Fluxo!$D:$D,$D100,Fluxo!$E:$E,"&lt;&gt;"&amp;"PERMUTANTE"))</f>
        <v>0</v>
      </c>
      <c r="CO100" s="18">
        <f>IF(CO$5&gt;$G$4,0,SUMIFS(Fluxo!$O:$O,Fluxo!$U:$U,"&gt;"&amp;CN$5,Fluxo!$U:$U,"&lt;="&amp;CO$5,Fluxo!$D:$D,$D100,Fluxo!$E:$E,"&lt;&gt;"&amp;"PERMUTANTE"))</f>
        <v>0</v>
      </c>
      <c r="CP100" s="18">
        <f>IF(CP$5&gt;$G$4,0,SUMIFS(Fluxo!$O:$O,Fluxo!$U:$U,"&gt;"&amp;CO$5,Fluxo!$U:$U,"&lt;="&amp;CP$5,Fluxo!$D:$D,$D100,Fluxo!$E:$E,"&lt;&gt;"&amp;"PERMUTANTE"))</f>
        <v>0</v>
      </c>
      <c r="CQ100" s="18">
        <f>IF(CQ$5&gt;$G$4,0,SUMIFS(Fluxo!$O:$O,Fluxo!$U:$U,"&gt;"&amp;CP$5,Fluxo!$U:$U,"&lt;="&amp;CQ$5,Fluxo!$D:$D,$D100,Fluxo!$E:$E,"&lt;&gt;"&amp;"PERMUTANTE"))</f>
        <v>0</v>
      </c>
      <c r="CR100" s="18">
        <f>IF(CR$5&gt;$G$4,0,SUMIFS(Fluxo!$O:$O,Fluxo!$U:$U,"&gt;"&amp;CQ$5,Fluxo!$U:$U,"&lt;="&amp;CR$5,Fluxo!$D:$D,$D100,Fluxo!$E:$E,"&lt;&gt;"&amp;"PERMUTANTE"))</f>
        <v>0</v>
      </c>
      <c r="CS100" s="18">
        <f>IF(CS$5&gt;$G$4,0,SUMIFS(Fluxo!$O:$O,Fluxo!$U:$U,"&gt;"&amp;CR$5,Fluxo!$U:$U,"&lt;="&amp;CS$5,Fluxo!$D:$D,$D100,Fluxo!$E:$E,"&lt;&gt;"&amp;"PERMUTANTE"))</f>
        <v>0</v>
      </c>
      <c r="CT100" s="18">
        <f>IF(CT$5&gt;$G$4,0,SUMIFS(Fluxo!$O:$O,Fluxo!$U:$U,"&gt;"&amp;CS$5,Fluxo!$U:$U,"&lt;="&amp;CT$5,Fluxo!$D:$D,$D100,Fluxo!$E:$E,"&lt;&gt;"&amp;"PERMUTANTE"))</f>
        <v>0</v>
      </c>
      <c r="CU100" s="18">
        <f>IF(CU$5&gt;$G$4,0,SUMIFS(Fluxo!$O:$O,Fluxo!$U:$U,"&gt;"&amp;CT$5,Fluxo!$U:$U,"&lt;="&amp;CU$5,Fluxo!$D:$D,$D100,Fluxo!$E:$E,"&lt;&gt;"&amp;"PERMUTANTE"))</f>
        <v>0</v>
      </c>
      <c r="CV100" s="18">
        <f>IF(CV$5&gt;$G$4,0,SUMIFS(Fluxo!$O:$O,Fluxo!$U:$U,"&gt;"&amp;CU$5,Fluxo!$U:$U,"&lt;="&amp;CV$5,Fluxo!$D:$D,$D100,Fluxo!$E:$E,"&lt;&gt;"&amp;"PERMUTANTE"))</f>
        <v>0</v>
      </c>
      <c r="CW100" s="18">
        <f>IF(CW$5&gt;$G$4,0,SUMIFS(Fluxo!$O:$O,Fluxo!$U:$U,"&gt;"&amp;CV$5,Fluxo!$U:$U,"&lt;="&amp;CW$5,Fluxo!$D:$D,$D100,Fluxo!$E:$E,"&lt;&gt;"&amp;"PERMUTANTE"))</f>
        <v>0</v>
      </c>
      <c r="CX100" s="18">
        <f>IF(CX$5&gt;$G$4,0,SUMIFS(Fluxo!$O:$O,Fluxo!$U:$U,"&gt;"&amp;CW$5,Fluxo!$U:$U,"&lt;="&amp;CX$5,Fluxo!$D:$D,$D100,Fluxo!$E:$E,"&lt;&gt;"&amp;"PERMUTANTE"))</f>
        <v>0</v>
      </c>
      <c r="CY100" s="18">
        <f>IF(CY$5&gt;$G$4,0,SUMIFS(Fluxo!$O:$O,Fluxo!$U:$U,"&gt;"&amp;CX$5,Fluxo!$U:$U,"&lt;="&amp;CY$5,Fluxo!$D:$D,$D100,Fluxo!$E:$E,"&lt;&gt;"&amp;"PERMUTANTE"))</f>
        <v>0</v>
      </c>
      <c r="CZ100" s="18">
        <f>IF(CZ$5&gt;$G$4,0,SUMIFS(Fluxo!$O:$O,Fluxo!$U:$U,"&gt;"&amp;CY$5,Fluxo!$U:$U,"&lt;="&amp;CZ$5,Fluxo!$D:$D,$D100,Fluxo!$E:$E,"&lt;&gt;"&amp;"PERMUTANTE"))</f>
        <v>0</v>
      </c>
      <c r="DA100" s="18">
        <f>IF(DA$5&gt;$G$4,0,SUMIFS(Fluxo!$O:$O,Fluxo!$U:$U,"&gt;"&amp;CZ$5,Fluxo!$U:$U,"&lt;="&amp;DA$5,Fluxo!$D:$D,$D100,Fluxo!$E:$E,"&lt;&gt;"&amp;"PERMUTANTE"))</f>
        <v>0</v>
      </c>
      <c r="DB100" s="18">
        <f>IF(DB$5&gt;$G$4,0,SUMIFS(Fluxo!$O:$O,Fluxo!$U:$U,"&gt;"&amp;DA$5,Fluxo!$U:$U,"&lt;="&amp;DB$5,Fluxo!$D:$D,$D100,Fluxo!$E:$E,"&lt;&gt;"&amp;"PERMUTANTE"))</f>
        <v>0</v>
      </c>
      <c r="DC100" s="18">
        <f>IF(DC$5&gt;$G$4,0,SUMIFS(Fluxo!$O:$O,Fluxo!$U:$U,"&gt;"&amp;DB$5,Fluxo!$U:$U,"&lt;="&amp;DC$5,Fluxo!$D:$D,$D100,Fluxo!$E:$E,"&lt;&gt;"&amp;"PERMUTANTE"))</f>
        <v>0</v>
      </c>
      <c r="DD100" s="18">
        <f>IF(DD$5&gt;$G$4,0,SUMIFS(Fluxo!$O:$O,Fluxo!$U:$U,"&gt;"&amp;DC$5,Fluxo!$U:$U,"&lt;="&amp;DD$5,Fluxo!$D:$D,$D100,Fluxo!$E:$E,"&lt;&gt;"&amp;"PERMUTANTE"))</f>
        <v>0</v>
      </c>
      <c r="DE100" s="18">
        <f>IF(DE$5&gt;$G$4,0,SUMIFS(Fluxo!$O:$O,Fluxo!$U:$U,"&gt;"&amp;DD$5,Fluxo!$U:$U,"&lt;="&amp;DE$5,Fluxo!$D:$D,$D100,Fluxo!$E:$E,"&lt;&gt;"&amp;"PERMUTANTE"))</f>
        <v>0</v>
      </c>
      <c r="DF100" s="18">
        <f>IF(DF$5&gt;$G$4,0,SUMIFS(Fluxo!$O:$O,Fluxo!$U:$U,"&gt;"&amp;DE$5,Fluxo!$U:$U,"&lt;="&amp;DF$5,Fluxo!$D:$D,$D100,Fluxo!$E:$E,"&lt;&gt;"&amp;"PERMUTANTE"))</f>
        <v>0</v>
      </c>
      <c r="DG100" s="18">
        <f>IF(DG$5&gt;$G$4,0,SUMIFS(Fluxo!$O:$O,Fluxo!$U:$U,"&gt;"&amp;DF$5,Fluxo!$U:$U,"&lt;="&amp;DG$5,Fluxo!$D:$D,$D100,Fluxo!$E:$E,"&lt;&gt;"&amp;"PERMUTANTE"))</f>
        <v>0</v>
      </c>
      <c r="DH100" s="18">
        <f>IF(DH$5&gt;$G$4,0,SUMIFS(Fluxo!$O:$O,Fluxo!$U:$U,"&gt;"&amp;DG$5,Fluxo!$U:$U,"&lt;="&amp;DH$5,Fluxo!$D:$D,$D100,Fluxo!$E:$E,"&lt;&gt;"&amp;"PERMUTANTE"))</f>
        <v>0</v>
      </c>
      <c r="DI100" s="18">
        <f>IF(DI$5&gt;$G$4,0,SUMIFS(Fluxo!$O:$O,Fluxo!$U:$U,"&gt;"&amp;DH$5,Fluxo!$U:$U,"&lt;="&amp;DI$5,Fluxo!$D:$D,$D100,Fluxo!$E:$E,"&lt;&gt;"&amp;"PERMUTANTE"))</f>
        <v>0</v>
      </c>
      <c r="DJ100" s="18">
        <f>IF(DJ$5&gt;$G$4,0,SUMIFS(Fluxo!$O:$O,Fluxo!$U:$U,"&gt;"&amp;DI$5,Fluxo!$U:$U,"&lt;="&amp;DJ$5,Fluxo!$D:$D,$D100,Fluxo!$E:$E,"&lt;&gt;"&amp;"PERMUTANTE"))</f>
        <v>0</v>
      </c>
      <c r="DK100" s="18">
        <f>IF(DK$5&gt;$G$4,0,SUMIFS(Fluxo!$O:$O,Fluxo!$U:$U,"&gt;"&amp;DJ$5,Fluxo!$U:$U,"&lt;="&amp;DK$5,Fluxo!$D:$D,$D100,Fluxo!$E:$E,"&lt;&gt;"&amp;"PERMUTANTE"))</f>
        <v>0</v>
      </c>
      <c r="DL100" s="18">
        <f>IF(DL$5&gt;$G$4,0,SUMIFS(Fluxo!$O:$O,Fluxo!$U:$U,"&gt;"&amp;DK$5,Fluxo!$U:$U,"&lt;="&amp;DL$5,Fluxo!$D:$D,$D100,Fluxo!$E:$E,"&lt;&gt;"&amp;"PERMUTANTE"))</f>
        <v>0</v>
      </c>
      <c r="DM100" s="18">
        <f>IF(DM$5&gt;$G$4,0,SUMIFS(Fluxo!$O:$O,Fluxo!$U:$U,"&gt;"&amp;DL$5,Fluxo!$U:$U,"&lt;="&amp;DM$5,Fluxo!$D:$D,$D100,Fluxo!$E:$E,"&lt;&gt;"&amp;"PERMUTANTE"))</f>
        <v>0</v>
      </c>
      <c r="DN100" s="18">
        <f>IF(DN$5&gt;$G$4,0,SUMIFS(Fluxo!$O:$O,Fluxo!$U:$U,"&gt;"&amp;DM$5,Fluxo!$U:$U,"&lt;="&amp;DN$5,Fluxo!$D:$D,$D100,Fluxo!$E:$E,"&lt;&gt;"&amp;"PERMUTANTE"))</f>
        <v>0</v>
      </c>
      <c r="DO100" s="18">
        <f>IF(DO$5&gt;$G$4,0,SUMIFS(Fluxo!$O:$O,Fluxo!$U:$U,"&gt;"&amp;DN$5,Fluxo!$U:$U,"&lt;="&amp;DO$5,Fluxo!$D:$D,$D100,Fluxo!$E:$E,"&lt;&gt;"&amp;"PERMUTANTE"))</f>
        <v>0</v>
      </c>
      <c r="DP100" s="18">
        <f>IF(DP$5&gt;$G$4,0,SUMIFS(Fluxo!$O:$O,Fluxo!$U:$U,"&gt;"&amp;DO$5,Fluxo!$U:$U,"&lt;="&amp;DP$5,Fluxo!$D:$D,$D100,Fluxo!$E:$E,"&lt;&gt;"&amp;"PERMUTANTE"))</f>
        <v>0</v>
      </c>
      <c r="DQ100" s="18">
        <f>IF(DQ$5&gt;$G$4,0,SUMIFS(Fluxo!$O:$O,Fluxo!$U:$U,"&gt;"&amp;DP$5,Fluxo!$U:$U,"&lt;="&amp;DQ$5,Fluxo!$D:$D,$D100,Fluxo!$E:$E,"&lt;&gt;"&amp;"PERMUTANTE"))</f>
        <v>0</v>
      </c>
      <c r="DR100" s="18">
        <f>IF(DR$5&gt;$G$4,0,SUMIFS(Fluxo!$O:$O,Fluxo!$U:$U,"&gt;"&amp;DQ$5,Fluxo!$U:$U,"&lt;="&amp;DR$5,Fluxo!$D:$D,$D100,Fluxo!$E:$E,"&lt;&gt;"&amp;"PERMUTANTE"))</f>
        <v>0</v>
      </c>
      <c r="DS100" s="18">
        <f>IF(DS$5&gt;$G$4,0,SUMIFS(Fluxo!$O:$O,Fluxo!$U:$U,"&gt;"&amp;DR$5,Fluxo!$U:$U,"&lt;="&amp;DS$5,Fluxo!$D:$D,$D100,Fluxo!$E:$E,"&lt;&gt;"&amp;"PERMUTANTE"))</f>
        <v>0</v>
      </c>
      <c r="DT100" s="18">
        <f>IF(DT$5&gt;$G$4,0,SUMIFS(Fluxo!$O:$O,Fluxo!$U:$U,"&gt;"&amp;DS$5,Fluxo!$U:$U,"&lt;="&amp;DT$5,Fluxo!$D:$D,$D100,Fluxo!$E:$E,"&lt;&gt;"&amp;"PERMUTANTE"))</f>
        <v>0</v>
      </c>
      <c r="DU100" s="18">
        <f>IF(DU$5&gt;$G$4,0,SUMIFS(Fluxo!$O:$O,Fluxo!$U:$U,"&gt;"&amp;DT$5,Fluxo!$U:$U,"&lt;="&amp;DU$5,Fluxo!$D:$D,$D100,Fluxo!$E:$E,"&lt;&gt;"&amp;"PERMUTANTE"))</f>
        <v>0</v>
      </c>
      <c r="DV100" s="18">
        <f>IF(DV$5&gt;$G$4,0,SUMIFS(Fluxo!$O:$O,Fluxo!$U:$U,"&gt;"&amp;DU$5,Fluxo!$U:$U,"&lt;="&amp;DV$5,Fluxo!$D:$D,$D100,Fluxo!$E:$E,"&lt;&gt;"&amp;"PERMUTANTE"))</f>
        <v>0</v>
      </c>
      <c r="DW100" s="18">
        <f>IF(DW$5&gt;$G$4,0,SUMIFS(Fluxo!$O:$O,Fluxo!$U:$U,"&gt;"&amp;DV$5,Fluxo!$U:$U,"&lt;="&amp;DW$5,Fluxo!$D:$D,$D100,Fluxo!$E:$E,"&lt;&gt;"&amp;"PERMUTANTE"))</f>
        <v>0</v>
      </c>
      <c r="DX100" s="18">
        <f>IF(DX$5&gt;$G$4,0,SUMIFS(Fluxo!$O:$O,Fluxo!$U:$U,"&gt;"&amp;DW$5,Fluxo!$U:$U,"&lt;="&amp;DX$5,Fluxo!$D:$D,$D100,Fluxo!$E:$E,"&lt;&gt;"&amp;"PERMUTANTE"))</f>
        <v>0</v>
      </c>
      <c r="DY100" s="18">
        <f>IF(DY$5&gt;$G$4,0,SUMIFS(Fluxo!$O:$O,Fluxo!$U:$U,"&gt;"&amp;DX$5,Fluxo!$U:$U,"&lt;="&amp;DY$5,Fluxo!$D:$D,$D100,Fluxo!$E:$E,"&lt;&gt;"&amp;"PERMUTANTE"))</f>
        <v>0</v>
      </c>
      <c r="DZ100" s="18">
        <f>IF(DZ$5&gt;$G$4,0,SUMIFS(Fluxo!$O:$O,Fluxo!$U:$U,"&gt;"&amp;DY$5,Fluxo!$U:$U,"&lt;="&amp;DZ$5,Fluxo!$D:$D,$D100,Fluxo!$E:$E,"&lt;&gt;"&amp;"PERMUTANTE"))</f>
        <v>0</v>
      </c>
      <c r="EA100" s="18">
        <f>IF(EA$5&gt;$G$4,0,SUMIFS(Fluxo!$O:$O,Fluxo!$U:$U,"&gt;"&amp;DZ$5,Fluxo!$U:$U,"&lt;="&amp;EA$5,Fluxo!$D:$D,$D100,Fluxo!$E:$E,"&lt;&gt;"&amp;"PERMUTANTE"))</f>
        <v>0</v>
      </c>
      <c r="EB100" s="18">
        <f>IF(EB$5&gt;$G$4,0,SUMIFS(Fluxo!$O:$O,Fluxo!$U:$U,"&gt;"&amp;EA$5,Fluxo!$U:$U,"&lt;="&amp;EB$5,Fluxo!$D:$D,$D100,Fluxo!$E:$E,"&lt;&gt;"&amp;"PERMUTANTE"))</f>
        <v>0</v>
      </c>
      <c r="EC100" s="18">
        <f>IF(EC$5&gt;$G$4,0,SUMIFS(Fluxo!$O:$O,Fluxo!$U:$U,"&gt;"&amp;EB$5,Fluxo!$U:$U,"&lt;="&amp;EC$5,Fluxo!$D:$D,$D100,Fluxo!$E:$E,"&lt;&gt;"&amp;"PERMUTANTE"))</f>
        <v>0</v>
      </c>
      <c r="ED100" s="18">
        <f>IF(ED$5&gt;$G$4,0,SUMIFS(Fluxo!$O:$O,Fluxo!$U:$U,"&gt;"&amp;EC$5,Fluxo!$U:$U,"&lt;="&amp;ED$5,Fluxo!$D:$D,$D100,Fluxo!$E:$E,"&lt;&gt;"&amp;"PERMUTANTE"))</f>
        <v>0</v>
      </c>
      <c r="EE100" s="18">
        <f>IF(EE$5&gt;$G$4,0,SUMIFS(Fluxo!$O:$O,Fluxo!$U:$U,"&gt;"&amp;ED$5,Fluxo!$U:$U,"&lt;="&amp;EE$5,Fluxo!$D:$D,$D100,Fluxo!$E:$E,"&lt;&gt;"&amp;"PERMUTANTE"))</f>
        <v>0</v>
      </c>
      <c r="EF100" s="18">
        <f>IF(EF$5&gt;$G$4,0,SUMIFS(Fluxo!$O:$O,Fluxo!$U:$U,"&gt;"&amp;EE$5,Fluxo!$U:$U,"&lt;="&amp;EF$5,Fluxo!$D:$D,$D100,Fluxo!$E:$E,"&lt;&gt;"&amp;"PERMUTANTE"))</f>
        <v>0</v>
      </c>
      <c r="EG100" s="18">
        <f>IF(EG$5&gt;$G$4,0,SUMIFS(Fluxo!$O:$O,Fluxo!$U:$U,"&gt;"&amp;EF$5,Fluxo!$U:$U,"&lt;="&amp;EG$5,Fluxo!$D:$D,$D100,Fluxo!$E:$E,"&lt;&gt;"&amp;"PERMUTANTE"))</f>
        <v>0</v>
      </c>
      <c r="EH100" s="18">
        <f>IF(EH$5&gt;$G$4,0,SUMIFS(Fluxo!$O:$O,Fluxo!$U:$U,"&gt;"&amp;EG$5,Fluxo!$U:$U,"&lt;="&amp;EH$5,Fluxo!$D:$D,$D100,Fluxo!$E:$E,"&lt;&gt;"&amp;"PERMUTANTE"))</f>
        <v>0</v>
      </c>
      <c r="EI100" s="18">
        <f>IF(EI$5&gt;$G$4,0,SUMIFS(Fluxo!$O:$O,Fluxo!$U:$U,"&gt;"&amp;EH$5,Fluxo!$U:$U,"&lt;="&amp;EI$5,Fluxo!$D:$D,$D100,Fluxo!$E:$E,"&lt;&gt;"&amp;"PERMUTANTE"))</f>
        <v>0</v>
      </c>
      <c r="EJ100" s="18">
        <f>IF(EJ$5&gt;$G$4,0,SUMIFS(Fluxo!$O:$O,Fluxo!$U:$U,"&gt;"&amp;EI$5,Fluxo!$U:$U,"&lt;="&amp;EJ$5,Fluxo!$D:$D,$D100,Fluxo!$E:$E,"&lt;&gt;"&amp;"PERMUTANTE"))</f>
        <v>0</v>
      </c>
      <c r="EK100" s="18">
        <f>IF(EK$5&gt;$G$4,0,SUMIFS(Fluxo!$O:$O,Fluxo!$U:$U,"&gt;"&amp;EJ$5,Fluxo!$U:$U,"&lt;="&amp;EK$5,Fluxo!$D:$D,$D100,Fluxo!$E:$E,"&lt;&gt;"&amp;"PERMUTANTE"))</f>
        <v>0</v>
      </c>
      <c r="EL100" s="18">
        <f>IF(EL$5&gt;$G$4,0,SUMIFS(Fluxo!$O:$O,Fluxo!$U:$U,"&gt;"&amp;EK$5,Fluxo!$U:$U,"&lt;="&amp;EL$5,Fluxo!$D:$D,$D100,Fluxo!$E:$E,"&lt;&gt;"&amp;"PERMUTANTE"))</f>
        <v>0</v>
      </c>
      <c r="EM100" s="18">
        <f>IF(EM$5&gt;$G$4,0,SUMIFS(Fluxo!$O:$O,Fluxo!$U:$U,"&gt;"&amp;EL$5,Fluxo!$U:$U,"&lt;="&amp;EM$5,Fluxo!$D:$D,$D100,Fluxo!$E:$E,"&lt;&gt;"&amp;"PERMUTANTE"))</f>
        <v>0</v>
      </c>
      <c r="EN100" s="18">
        <f>IF(EN$5&gt;$G$4,0,SUMIFS(Fluxo!$O:$O,Fluxo!$U:$U,"&gt;"&amp;EM$5,Fluxo!$U:$U,"&lt;="&amp;EN$5,Fluxo!$D:$D,$D100,Fluxo!$E:$E,"&lt;&gt;"&amp;"PERMUTANTE"))</f>
        <v>0</v>
      </c>
      <c r="EO100" s="18">
        <f>IF(EO$5&gt;$G$4,0,SUMIFS(Fluxo!$O:$O,Fluxo!$U:$U,"&gt;"&amp;EN$5,Fluxo!$U:$U,"&lt;="&amp;EO$5,Fluxo!$D:$D,$D100,Fluxo!$E:$E,"&lt;&gt;"&amp;"PERMUTANTE"))</f>
        <v>0</v>
      </c>
      <c r="EP100" s="18">
        <f>IF(EP$5&gt;$G$4,0,SUMIFS(Fluxo!$O:$O,Fluxo!$U:$U,"&gt;"&amp;EO$5,Fluxo!$U:$U,"&lt;="&amp;EP$5,Fluxo!$D:$D,$D100,Fluxo!$E:$E,"&lt;&gt;"&amp;"PERMUTANTE"))</f>
        <v>0</v>
      </c>
      <c r="EQ100" s="18">
        <f>IF(EQ$5&gt;$G$4,0,SUMIFS(Fluxo!$O:$O,Fluxo!$U:$U,"&gt;"&amp;EP$5,Fluxo!$U:$U,"&lt;="&amp;EQ$5,Fluxo!$D:$D,$D100,Fluxo!$E:$E,"&lt;&gt;"&amp;"PERMUTANTE"))</f>
        <v>0</v>
      </c>
      <c r="ER100" s="18">
        <f>IF(ER$5&gt;$G$4,0,SUMIFS(Fluxo!$O:$O,Fluxo!$U:$U,"&gt;"&amp;EQ$5,Fluxo!$U:$U,"&lt;="&amp;ER$5,Fluxo!$D:$D,$D100,Fluxo!$E:$E,"&lt;&gt;"&amp;"PERMUTANTE"))</f>
        <v>0</v>
      </c>
      <c r="ES100" s="18">
        <f>IF(ES$5&gt;$G$4,0,SUMIFS(Fluxo!$O:$O,Fluxo!$U:$U,"&gt;"&amp;ER$5,Fluxo!$U:$U,"&lt;="&amp;ES$5,Fluxo!$D:$D,$D100,Fluxo!$E:$E,"&lt;&gt;"&amp;"PERMUTANTE"))</f>
        <v>0</v>
      </c>
      <c r="ET100" s="18">
        <f>IF(ET$5&gt;$G$4,0,SUMIFS(Fluxo!$O:$O,Fluxo!$U:$U,"&gt;"&amp;ES$5,Fluxo!$U:$U,"&lt;="&amp;ET$5,Fluxo!$D:$D,$D100,Fluxo!$E:$E,"&lt;&gt;"&amp;"PERMUTANTE"))</f>
        <v>0</v>
      </c>
      <c r="EU100" s="18">
        <f>IF(EU$5&gt;$G$4,0,SUMIFS(Fluxo!$O:$O,Fluxo!$U:$U,"&gt;"&amp;ET$5,Fluxo!$U:$U,"&lt;="&amp;EU$5,Fluxo!$D:$D,$D100,Fluxo!$E:$E,"&lt;&gt;"&amp;"PERMUTANTE"))</f>
        <v>0</v>
      </c>
      <c r="EV100" s="18">
        <f>IF(EV$5&gt;$G$4,0,SUMIFS(Fluxo!$O:$O,Fluxo!$U:$U,"&gt;"&amp;EU$5,Fluxo!$U:$U,"&lt;="&amp;EV$5,Fluxo!$D:$D,$D100,Fluxo!$E:$E,"&lt;&gt;"&amp;"PERMUTANTE"))</f>
        <v>0</v>
      </c>
      <c r="EW100" s="18">
        <f>IF(EW$5&gt;$G$4,0,SUMIFS(Fluxo!$O:$O,Fluxo!$U:$U,"&gt;"&amp;EV$5,Fluxo!$U:$U,"&lt;="&amp;EW$5,Fluxo!$D:$D,$D100,Fluxo!$E:$E,"&lt;&gt;"&amp;"PERMUTANTE"))</f>
        <v>0</v>
      </c>
      <c r="EX100" s="18">
        <f>IF(EX$5&gt;$G$4,0,SUMIFS(Fluxo!$O:$O,Fluxo!$U:$U,"&gt;"&amp;EW$5,Fluxo!$U:$U,"&lt;="&amp;EX$5,Fluxo!$D:$D,$D100,Fluxo!$E:$E,"&lt;&gt;"&amp;"PERMUTANTE"))</f>
        <v>0</v>
      </c>
      <c r="EY100" s="18">
        <f>IF(EY$5&gt;$G$4,0,SUMIFS(Fluxo!$O:$O,Fluxo!$U:$U,"&gt;"&amp;EX$5,Fluxo!$U:$U,"&lt;="&amp;EY$5,Fluxo!$D:$D,$D100,Fluxo!$E:$E,"&lt;&gt;"&amp;"PERMUTANTE"))</f>
        <v>0</v>
      </c>
      <c r="EZ100" s="18">
        <f>IF(EZ$5&gt;$G$4,0,SUMIFS(Fluxo!$O:$O,Fluxo!$U:$U,"&gt;"&amp;EY$5,Fluxo!$U:$U,"&lt;="&amp;EZ$5,Fluxo!$D:$D,$D100,Fluxo!$E:$E,"&lt;&gt;"&amp;"PERMUTANTE"))</f>
        <v>0</v>
      </c>
      <c r="FA100" s="18">
        <f>IF(FA$5&gt;$G$4,0,SUMIFS(Fluxo!$O:$O,Fluxo!$U:$U,"&gt;"&amp;EZ$5,Fluxo!$U:$U,"&lt;="&amp;FA$5,Fluxo!$D:$D,$D100,Fluxo!$E:$E,"&lt;&gt;"&amp;"PERMUTANTE"))</f>
        <v>0</v>
      </c>
      <c r="FB100" s="18">
        <f>IF(FB$5&gt;$G$4,0,SUMIFS(Fluxo!$O:$O,Fluxo!$U:$U,"&gt;"&amp;FA$5,Fluxo!$U:$U,"&lt;="&amp;FB$5,Fluxo!$D:$D,$D100,Fluxo!$E:$E,"&lt;&gt;"&amp;"PERMUTANTE"))</f>
        <v>0</v>
      </c>
      <c r="FC100" s="18">
        <f>IF(FC$5&gt;$G$4,0,SUMIFS(Fluxo!$O:$O,Fluxo!$U:$U,"&gt;"&amp;FB$5,Fluxo!$U:$U,"&lt;="&amp;FC$5,Fluxo!$D:$D,$D100,Fluxo!$E:$E,"&lt;&gt;"&amp;"PERMUTANTE"))</f>
        <v>0</v>
      </c>
      <c r="FD100" s="18">
        <f>IF(FD$5&gt;$G$4,0,SUMIFS(Fluxo!$O:$O,Fluxo!$U:$U,"&gt;"&amp;FC$5,Fluxo!$U:$U,"&lt;="&amp;FD$5,Fluxo!$D:$D,$D100,Fluxo!$E:$E,"&lt;&gt;"&amp;"PERMUTANTE"))</f>
        <v>0</v>
      </c>
      <c r="FE100" s="18">
        <f>IF(FE$5&gt;$G$4,0,SUMIFS(Fluxo!$O:$O,Fluxo!$U:$U,"&gt;"&amp;FD$5,Fluxo!$U:$U,"&lt;="&amp;FE$5,Fluxo!$D:$D,$D100,Fluxo!$E:$E,"&lt;&gt;"&amp;"PERMUTANTE"))</f>
        <v>0</v>
      </c>
      <c r="FF100" s="18">
        <f>IF(FF$5&gt;$G$4,0,SUMIFS(Fluxo!$O:$O,Fluxo!$U:$U,"&gt;"&amp;FE$5,Fluxo!$U:$U,"&lt;="&amp;FF$5,Fluxo!$D:$D,$D100,Fluxo!$E:$E,"&lt;&gt;"&amp;"PERMUTANTE"))</f>
        <v>0</v>
      </c>
      <c r="FG100" s="18">
        <f>IF(FG$5&gt;$G$4,0,SUMIFS(Fluxo!$O:$O,Fluxo!$U:$U,"&gt;"&amp;FF$5,Fluxo!$U:$U,"&lt;="&amp;FG$5,Fluxo!$D:$D,$D100,Fluxo!$E:$E,"&lt;&gt;"&amp;"PERMUTANTE"))</f>
        <v>0</v>
      </c>
      <c r="FH100" s="18">
        <f>IF(FH$5&gt;$G$4,0,SUMIFS(Fluxo!$O:$O,Fluxo!$U:$U,"&gt;"&amp;FG$5,Fluxo!$U:$U,"&lt;="&amp;FH$5,Fluxo!$D:$D,$D100,Fluxo!$E:$E,"&lt;&gt;"&amp;"PERMUTANTE"))</f>
        <v>0</v>
      </c>
      <c r="FI100" s="18">
        <f>IF(FI$5&gt;$G$4,0,SUMIFS(Fluxo!$O:$O,Fluxo!$U:$U,"&gt;"&amp;FH$5,Fluxo!$U:$U,"&lt;="&amp;FI$5,Fluxo!$D:$D,$D100,Fluxo!$E:$E,"&lt;&gt;"&amp;"PERMUTANTE"))</f>
        <v>0</v>
      </c>
      <c r="FJ100" s="18">
        <f>IF(FJ$5&gt;$G$4,0,SUMIFS(Fluxo!$O:$O,Fluxo!$U:$U,"&gt;"&amp;FI$5,Fluxo!$U:$U,"&lt;="&amp;FJ$5,Fluxo!$D:$D,$D100,Fluxo!$E:$E,"&lt;&gt;"&amp;"PERMUTANTE"))</f>
        <v>0</v>
      </c>
      <c r="FK100" s="18">
        <f>IF(FK$5&gt;$G$4,0,SUMIFS(Fluxo!$O:$O,Fluxo!$U:$U,"&gt;"&amp;FJ$5,Fluxo!$U:$U,"&lt;="&amp;FK$5,Fluxo!$D:$D,$D100,Fluxo!$E:$E,"&lt;&gt;"&amp;"PERMUTANTE"))</f>
        <v>0</v>
      </c>
      <c r="FL100" s="18">
        <f>IF(FL$5&gt;$G$4,0,SUMIFS(Fluxo!$O:$O,Fluxo!$U:$U,"&gt;"&amp;FK$5,Fluxo!$U:$U,"&lt;="&amp;FL$5,Fluxo!$D:$D,$D100,Fluxo!$E:$E,"&lt;&gt;"&amp;"PERMUTANTE"))</f>
        <v>0</v>
      </c>
      <c r="FM100" s="18">
        <f>IF(FM$5&gt;$G$4,0,SUMIFS(Fluxo!$O:$O,Fluxo!$U:$U,"&gt;"&amp;FL$5,Fluxo!$U:$U,"&lt;="&amp;FM$5,Fluxo!$D:$D,$D100,Fluxo!$E:$E,"&lt;&gt;"&amp;"PERMUTANTE"))</f>
        <v>0</v>
      </c>
      <c r="FN100" s="18">
        <f>IF(FN$5&gt;$G$4,0,SUMIFS(Fluxo!$O:$O,Fluxo!$U:$U,"&gt;"&amp;FM$5,Fluxo!$U:$U,"&lt;="&amp;FN$5,Fluxo!$D:$D,$D100,Fluxo!$E:$E,"&lt;&gt;"&amp;"PERMUTANTE"))</f>
        <v>0</v>
      </c>
      <c r="FO100" s="18">
        <f>IF(FO$5&gt;$G$4,0,SUMIFS(Fluxo!$O:$O,Fluxo!$U:$U,"&gt;"&amp;FN$5,Fluxo!$U:$U,"&lt;="&amp;FO$5,Fluxo!$D:$D,$D100,Fluxo!$E:$E,"&lt;&gt;"&amp;"PERMUTANTE"))</f>
        <v>0</v>
      </c>
      <c r="FP100" s="18">
        <f>IF(FP$5&gt;$G$4,0,SUMIFS(Fluxo!$O:$O,Fluxo!$U:$U,"&gt;"&amp;FO$5,Fluxo!$U:$U,"&lt;="&amp;FP$5,Fluxo!$D:$D,$D100,Fluxo!$E:$E,"&lt;&gt;"&amp;"PERMUTANTE"))</f>
        <v>0</v>
      </c>
      <c r="FQ100" s="18">
        <f>IF(FQ$5&gt;$G$4,0,SUMIFS(Fluxo!$O:$O,Fluxo!$U:$U,"&gt;"&amp;FP$5,Fluxo!$U:$U,"&lt;="&amp;FQ$5,Fluxo!$D:$D,$D100,Fluxo!$E:$E,"&lt;&gt;"&amp;"PERMUTANTE"))</f>
        <v>0</v>
      </c>
      <c r="FR100" s="18">
        <f>IF(FR$5&gt;$G$4,0,SUMIFS(Fluxo!$O:$O,Fluxo!$U:$U,"&gt;"&amp;FQ$5,Fluxo!$U:$U,"&lt;="&amp;FR$5,Fluxo!$D:$D,$D100,Fluxo!$E:$E,"&lt;&gt;"&amp;"PERMUTANTE"))</f>
        <v>0</v>
      </c>
      <c r="FS100" s="18">
        <f>IF(FS$5&gt;$G$4,0,SUMIFS(Fluxo!$O:$O,Fluxo!$U:$U,"&gt;"&amp;FR$5,Fluxo!$U:$U,"&lt;="&amp;FS$5,Fluxo!$D:$D,$D100,Fluxo!$E:$E,"&lt;&gt;"&amp;"PERMUTANTE"))</f>
        <v>0</v>
      </c>
      <c r="FT100" s="18">
        <f>IF(FT$5&gt;$G$4,0,SUMIFS(Fluxo!$O:$O,Fluxo!$U:$U,"&gt;"&amp;FS$5,Fluxo!$U:$U,"&lt;="&amp;FT$5,Fluxo!$D:$D,$D100,Fluxo!$E:$E,"&lt;&gt;"&amp;"PERMUTANTE"))</f>
        <v>0</v>
      </c>
      <c r="FU100" s="18">
        <f>IF(FU$5&gt;$G$4,0,SUMIFS(Fluxo!$O:$O,Fluxo!$U:$U,"&gt;"&amp;FT$5,Fluxo!$U:$U,"&lt;="&amp;FU$5,Fluxo!$D:$D,$D100,Fluxo!$E:$E,"&lt;&gt;"&amp;"PERMUTANTE"))</f>
        <v>0</v>
      </c>
      <c r="FV100" s="18">
        <f>IF(FV$5&gt;$G$4,0,SUMIFS(Fluxo!$O:$O,Fluxo!$U:$U,"&gt;"&amp;FU$5,Fluxo!$U:$U,"&lt;="&amp;FV$5,Fluxo!$D:$D,$D100,Fluxo!$E:$E,"&lt;&gt;"&amp;"PERMUTANTE"))</f>
        <v>0</v>
      </c>
      <c r="FW100" s="18">
        <f>IF(FW$5&gt;$G$4,0,SUMIFS(Fluxo!$O:$O,Fluxo!$U:$U,"&gt;"&amp;FV$5,Fluxo!$U:$U,"&lt;="&amp;FW$5,Fluxo!$D:$D,$D100,Fluxo!$E:$E,"&lt;&gt;"&amp;"PERMUTANTE"))</f>
        <v>0</v>
      </c>
      <c r="FX100" s="18">
        <f>IF(FX$5&gt;$G$4,0,SUMIFS(Fluxo!$O:$O,Fluxo!$U:$U,"&gt;"&amp;FW$5,Fluxo!$U:$U,"&lt;="&amp;FX$5,Fluxo!$D:$D,$D100,Fluxo!$E:$E,"&lt;&gt;"&amp;"PERMUTANTE"))</f>
        <v>0</v>
      </c>
      <c r="FY100" s="18">
        <f>IF(FY$5&gt;$G$4,0,SUMIFS(Fluxo!$O:$O,Fluxo!$U:$U,"&gt;"&amp;FX$5,Fluxo!$U:$U,"&lt;="&amp;FY$5,Fluxo!$D:$D,$D100,Fluxo!$E:$E,"&lt;&gt;"&amp;"PERMUTANTE"))</f>
        <v>0</v>
      </c>
      <c r="FZ100" s="18">
        <f>IF(FZ$5&gt;$G$4,0,SUMIFS(Fluxo!$O:$O,Fluxo!$U:$U,"&gt;"&amp;FY$5,Fluxo!$U:$U,"&lt;="&amp;FZ$5,Fluxo!$D:$D,$D100,Fluxo!$E:$E,"&lt;&gt;"&amp;"PERMUTANTE"))</f>
        <v>0</v>
      </c>
      <c r="GA100" s="18">
        <f>IF(GA$5&gt;$G$4,0,SUMIFS(Fluxo!$O:$O,Fluxo!$U:$U,"&gt;"&amp;FZ$5,Fluxo!$U:$U,"&lt;="&amp;GA$5,Fluxo!$D:$D,$D100,Fluxo!$E:$E,"&lt;&gt;"&amp;"PERMUTANTE"))</f>
        <v>0</v>
      </c>
      <c r="GB100" s="18">
        <f>IF(GB$5&gt;$G$4,0,SUMIFS(Fluxo!$O:$O,Fluxo!$U:$U,"&gt;"&amp;GA$5,Fluxo!$U:$U,"&lt;="&amp;GB$5,Fluxo!$D:$D,$D100,Fluxo!$E:$E,"&lt;&gt;"&amp;"PERMUTANTE"))</f>
        <v>0</v>
      </c>
      <c r="GC100" s="18">
        <f>IF(GC$5&gt;$G$4,0,SUMIFS(Fluxo!$O:$O,Fluxo!$U:$U,"&gt;"&amp;GB$5,Fluxo!$U:$U,"&lt;="&amp;GC$5,Fluxo!$D:$D,$D100,Fluxo!$E:$E,"&lt;&gt;"&amp;"PERMUTANTE"))</f>
        <v>0</v>
      </c>
      <c r="GD100" s="18">
        <f>IF(GD$5&gt;$G$4,0,SUMIFS(Fluxo!$O:$O,Fluxo!$U:$U,"&gt;"&amp;GC$5,Fluxo!$U:$U,"&lt;="&amp;GD$5,Fluxo!$D:$D,$D100,Fluxo!$E:$E,"&lt;&gt;"&amp;"PERMUTANTE"))</f>
        <v>0</v>
      </c>
      <c r="GE100" s="18">
        <f>IF(GE$5&gt;$G$4,0,SUMIFS(Fluxo!$O:$O,Fluxo!$U:$U,"&gt;"&amp;GD$5,Fluxo!$U:$U,"&lt;="&amp;GE$5,Fluxo!$D:$D,$D100,Fluxo!$E:$E,"&lt;&gt;"&amp;"PERMUTANTE"))</f>
        <v>0</v>
      </c>
      <c r="GF100" s="18">
        <f>IF(GF$5&gt;$G$4,0,SUMIFS(Fluxo!$O:$O,Fluxo!$U:$U,"&gt;"&amp;GE$5,Fluxo!$U:$U,"&lt;="&amp;GF$5,Fluxo!$D:$D,$D100,Fluxo!$E:$E,"&lt;&gt;"&amp;"PERMUTANTE"))</f>
        <v>0</v>
      </c>
      <c r="GG100" s="18">
        <f>IF(GG$5&gt;$G$4,0,SUMIFS(Fluxo!$O:$O,Fluxo!$U:$U,"&gt;"&amp;GF$5,Fluxo!$U:$U,"&lt;="&amp;GG$5,Fluxo!$D:$D,$D100,Fluxo!$E:$E,"&lt;&gt;"&amp;"PERMUTANTE"))</f>
        <v>0</v>
      </c>
      <c r="GH100" s="18">
        <f>IF(GH$5&gt;$G$4,0,SUMIFS(Fluxo!$O:$O,Fluxo!$U:$U,"&gt;"&amp;GG$5,Fluxo!$U:$U,"&lt;="&amp;GH$5,Fluxo!$D:$D,$D100,Fluxo!$E:$E,"&lt;&gt;"&amp;"PERMUTANTE"))</f>
        <v>0</v>
      </c>
      <c r="GI100" s="18">
        <f>IF(GI$5&gt;$G$4,0,SUMIFS(Fluxo!$O:$O,Fluxo!$U:$U,"&gt;"&amp;GH$5,Fluxo!$U:$U,"&lt;="&amp;GI$5,Fluxo!$D:$D,$D100,Fluxo!$E:$E,"&lt;&gt;"&amp;"PERMUTANTE"))</f>
        <v>0</v>
      </c>
      <c r="GJ100" s="18">
        <f>IF(GJ$5&gt;$G$4,0,SUMIFS(Fluxo!$O:$O,Fluxo!$U:$U,"&gt;"&amp;GI$5,Fluxo!$U:$U,"&lt;="&amp;GJ$5,Fluxo!$D:$D,$D100,Fluxo!$E:$E,"&lt;&gt;"&amp;"PERMUTANTE"))</f>
        <v>0</v>
      </c>
      <c r="GK100" s="18">
        <f>IF(GK$5&gt;$G$4,0,SUMIFS(Fluxo!$O:$O,Fluxo!$U:$U,"&gt;"&amp;GJ$5,Fluxo!$U:$U,"&lt;="&amp;GK$5,Fluxo!$D:$D,$D100,Fluxo!$E:$E,"&lt;&gt;"&amp;"PERMUTANTE"))</f>
        <v>0</v>
      </c>
      <c r="GL100" s="18">
        <f>IF(GL$5&gt;$G$4,0,SUMIFS(Fluxo!$O:$O,Fluxo!$U:$U,"&gt;"&amp;GK$5,Fluxo!$U:$U,"&lt;="&amp;GL$5,Fluxo!$D:$D,$D100,Fluxo!$E:$E,"&lt;&gt;"&amp;"PERMUTANTE"))</f>
        <v>0</v>
      </c>
      <c r="GM100" s="18">
        <f>IF(GM$5&gt;$G$4,0,SUMIFS(Fluxo!$O:$O,Fluxo!$U:$U,"&gt;"&amp;GL$5,Fluxo!$U:$U,"&lt;="&amp;GM$5,Fluxo!$D:$D,$D100,Fluxo!$E:$E,"&lt;&gt;"&amp;"PERMUTANTE"))</f>
        <v>0</v>
      </c>
      <c r="GN100" s="18">
        <f>IF(GN$5&gt;$G$4,0,SUMIFS(Fluxo!$O:$O,Fluxo!$U:$U,"&gt;"&amp;GM$5,Fluxo!$U:$U,"&lt;="&amp;GN$5,Fluxo!$D:$D,$D100,Fluxo!$E:$E,"&lt;&gt;"&amp;"PERMUTANTE"))</f>
        <v>0</v>
      </c>
      <c r="GO100" s="18">
        <f>IF(GO$5&gt;$G$4,0,SUMIFS(Fluxo!$O:$O,Fluxo!$U:$U,"&gt;"&amp;GN$5,Fluxo!$U:$U,"&lt;="&amp;GO$5,Fluxo!$D:$D,$D100,Fluxo!$E:$E,"&lt;&gt;"&amp;"PERMUTANTE"))</f>
        <v>0</v>
      </c>
      <c r="GP100" s="18">
        <f>IF(GP$5&gt;$G$4,0,SUMIFS(Fluxo!$O:$O,Fluxo!$U:$U,"&gt;"&amp;GO$5,Fluxo!$U:$U,"&lt;="&amp;GP$5,Fluxo!$D:$D,$D100,Fluxo!$E:$E,"&lt;&gt;"&amp;"PERMUTANTE"))</f>
        <v>0</v>
      </c>
      <c r="GQ100" s="18">
        <f>IF(GQ$5&gt;$G$4,0,SUMIFS(Fluxo!$O:$O,Fluxo!$U:$U,"&gt;"&amp;GP$5,Fluxo!$U:$U,"&lt;="&amp;GQ$5,Fluxo!$D:$D,$D100,Fluxo!$E:$E,"&lt;&gt;"&amp;"PERMUTANTE"))</f>
        <v>0</v>
      </c>
      <c r="GR100" s="18">
        <f>IF(GR$5&gt;$G$4,0,SUMIFS(Fluxo!$O:$O,Fluxo!$U:$U,"&gt;"&amp;GQ$5,Fluxo!$U:$U,"&lt;="&amp;GR$5,Fluxo!$D:$D,$D100,Fluxo!$E:$E,"&lt;&gt;"&amp;"PERMUTANTE"))</f>
        <v>0</v>
      </c>
      <c r="GS100" s="18">
        <f>IF(GS$5&gt;$G$4,0,SUMIFS(Fluxo!$O:$O,Fluxo!$U:$U,"&gt;"&amp;GR$5,Fluxo!$U:$U,"&lt;="&amp;GS$5,Fluxo!$D:$D,$D100,Fluxo!$E:$E,"&lt;&gt;"&amp;"PERMUTANTE"))</f>
        <v>0</v>
      </c>
      <c r="GT100" s="18">
        <f>IF(GT$5&gt;$G$4,0,SUMIFS(Fluxo!$O:$O,Fluxo!$U:$U,"&gt;"&amp;GS$5,Fluxo!$U:$U,"&lt;="&amp;GT$5,Fluxo!$D:$D,$D100,Fluxo!$E:$E,"&lt;&gt;"&amp;"PERMUTANTE"))</f>
        <v>0</v>
      </c>
      <c r="GU100" s="18">
        <f>IF(GU$5&gt;$G$4,0,SUMIFS(Fluxo!$O:$O,Fluxo!$U:$U,"&gt;"&amp;GT$5,Fluxo!$U:$U,"&lt;="&amp;GU$5,Fluxo!$D:$D,$D100,Fluxo!$E:$E,"&lt;&gt;"&amp;"PERMUTANTE"))</f>
        <v>0</v>
      </c>
      <c r="GV100" s="18">
        <f>IF(GV$5&gt;$G$4,0,SUMIFS(Fluxo!$O:$O,Fluxo!$U:$U,"&gt;"&amp;GU$5,Fluxo!$U:$U,"&lt;="&amp;GV$5,Fluxo!$D:$D,$D100,Fluxo!$E:$E,"&lt;&gt;"&amp;"PERMUTANTE"))</f>
        <v>0</v>
      </c>
      <c r="GW100" s="18">
        <f>IF(GW$5&gt;$G$4,0,SUMIFS(Fluxo!$O:$O,Fluxo!$U:$U,"&gt;"&amp;GV$5,Fluxo!$U:$U,"&lt;="&amp;GW$5,Fluxo!$D:$D,$D100,Fluxo!$E:$E,"&lt;&gt;"&amp;"PERMUTANTE"))</f>
        <v>0</v>
      </c>
      <c r="GX100" s="18">
        <f>IF(GX$5&gt;$G$4,0,SUMIFS(Fluxo!$O:$O,Fluxo!$U:$U,"&gt;"&amp;GW$5,Fluxo!$U:$U,"&lt;="&amp;GX$5,Fluxo!$D:$D,$D100,Fluxo!$E:$E,"&lt;&gt;"&amp;"PERMUTANTE"))</f>
        <v>0</v>
      </c>
      <c r="GY100" s="18">
        <f>IF(GY$5&gt;$G$4,0,SUMIFS(Fluxo!$O:$O,Fluxo!$U:$U,"&gt;"&amp;GX$5,Fluxo!$U:$U,"&lt;="&amp;GY$5,Fluxo!$D:$D,$D100,Fluxo!$E:$E,"&lt;&gt;"&amp;"PERMUTANTE"))</f>
        <v>0</v>
      </c>
      <c r="GZ100" s="18">
        <f>IF(GZ$5&gt;$G$4,0,SUMIFS(Fluxo!$O:$O,Fluxo!$U:$U,"&gt;"&amp;GY$5,Fluxo!$U:$U,"&lt;="&amp;GZ$5,Fluxo!$D:$D,$D100,Fluxo!$E:$E,"&lt;&gt;"&amp;"PERMUTANTE"))</f>
        <v>0</v>
      </c>
      <c r="HA100" s="18">
        <f>IF(HA$5&gt;$G$4,0,SUMIFS(Fluxo!$O:$O,Fluxo!$U:$U,"&gt;"&amp;GZ$5,Fluxo!$U:$U,"&lt;="&amp;HA$5,Fluxo!$D:$D,$D100,Fluxo!$E:$E,"&lt;&gt;"&amp;"PERMUTANTE"))</f>
        <v>0</v>
      </c>
      <c r="HB100" s="18">
        <f>IF(HB$5&gt;$G$4,0,SUMIFS(Fluxo!$O:$O,Fluxo!$U:$U,"&gt;"&amp;HA$5,Fluxo!$U:$U,"&lt;="&amp;HB$5,Fluxo!$D:$D,$D100,Fluxo!$E:$E,"&lt;&gt;"&amp;"PERMUTANTE"))</f>
        <v>0</v>
      </c>
      <c r="HC100" s="18">
        <f>IF(HC$5&gt;$G$4,0,SUMIFS(Fluxo!$O:$O,Fluxo!$U:$U,"&gt;"&amp;HB$5,Fluxo!$U:$U,"&lt;="&amp;HC$5,Fluxo!$D:$D,$D100,Fluxo!$E:$E,"&lt;&gt;"&amp;"PERMUTANTE"))</f>
        <v>0</v>
      </c>
      <c r="HD100" s="18">
        <f>IF(HD$5&gt;$G$4,0,SUMIFS(Fluxo!$O:$O,Fluxo!$U:$U,"&gt;"&amp;HC$5,Fluxo!$U:$U,"&lt;="&amp;HD$5,Fluxo!$D:$D,$D100,Fluxo!$E:$E,"&lt;&gt;"&amp;"PERMUTANTE"))</f>
        <v>0</v>
      </c>
      <c r="HE100" s="18">
        <f>IF(HE$5&gt;$G$4,0,SUMIFS(Fluxo!$O:$O,Fluxo!$U:$U,"&gt;"&amp;HD$5,Fluxo!$U:$U,"&lt;="&amp;HE$5,Fluxo!$D:$D,$D100,Fluxo!$E:$E,"&lt;&gt;"&amp;"PERMUTANTE"))</f>
        <v>0</v>
      </c>
      <c r="HF100" s="18">
        <f>IF(HF$5&gt;$G$4,0,SUMIFS(Fluxo!$O:$O,Fluxo!$U:$U,"&gt;"&amp;HE$5,Fluxo!$U:$U,"&lt;="&amp;HF$5,Fluxo!$D:$D,$D100,Fluxo!$E:$E,"&lt;&gt;"&amp;"PERMUTANTE"))</f>
        <v>0</v>
      </c>
    </row>
    <row r="101" spans="1:214">
      <c r="A101" s="20">
        <f t="shared" si="11"/>
        <v>91</v>
      </c>
      <c r="B101" s="140" t="str">
        <f>'Check Carteira'!C93</f>
        <v>E.1016.99.01.0221</v>
      </c>
      <c r="C101" s="141">
        <v>1</v>
      </c>
      <c r="D101" s="129" t="str">
        <f>'Check Carteira'!F93</f>
        <v>A-0221</v>
      </c>
      <c r="E101" s="21" t="str">
        <f>IFERROR(INDEX(Contratos!L:L,MATCH(D101,Contratos!R:R,0)),"")</f>
        <v/>
      </c>
      <c r="F101" s="139" t="str">
        <f>IFERROR(INDEX(Contratos!G:G,MATCH(D101,Contratos!R:R,0)),"")</f>
        <v/>
      </c>
      <c r="H101" s="83">
        <f t="shared" si="10"/>
        <v>0</v>
      </c>
      <c r="J101" s="18">
        <f>IF(J$5&gt;$G$4,0,SUMIFS(Fluxo!$O:$O,Fluxo!$U:$U,"&gt;"&amp;I$5,Fluxo!$U:$U,"&lt;="&amp;J$5,Fluxo!$D:$D,$D101))</f>
        <v>0</v>
      </c>
      <c r="K101" s="18">
        <f>IF(K$5&gt;$G$4,0,SUMIFS(Fluxo!$O:$O,Fluxo!$U:$U,"&gt;"&amp;J$5,Fluxo!$U:$U,"&lt;="&amp;K$5,Fluxo!$D:$D,$D101))</f>
        <v>0</v>
      </c>
      <c r="L101" s="18">
        <f>IF(L$5&gt;$G$4,0,SUMIFS(Fluxo!$O:$O,Fluxo!$U:$U,"&gt;"&amp;K$5,Fluxo!$U:$U,"&lt;="&amp;L$5,Fluxo!$D:$D,$D101))</f>
        <v>0</v>
      </c>
      <c r="M101" s="18">
        <f>IF(M$5&gt;$G$4,0,SUMIFS(Fluxo!$O:$O,Fluxo!$U:$U,"&gt;"&amp;L$5,Fluxo!$U:$U,"&lt;="&amp;M$5,Fluxo!$D:$D,$D101))</f>
        <v>0</v>
      </c>
      <c r="N101" s="18">
        <f>IF(N$5&gt;$G$4,0,SUMIFS(Fluxo!$O:$O,Fluxo!$U:$U,"&gt;"&amp;M$5,Fluxo!$U:$U,"&lt;="&amp;N$5,Fluxo!$D:$D,$D101))</f>
        <v>0</v>
      </c>
      <c r="O101" s="18">
        <f>IF(O$5&gt;$G$4,0,SUMIFS(Fluxo!$O:$O,Fluxo!$U:$U,"&gt;"&amp;N$5,Fluxo!$U:$U,"&lt;="&amp;O$5,Fluxo!$D:$D,$D101))</f>
        <v>0</v>
      </c>
      <c r="P101" s="18">
        <f>IF(P$5&gt;$G$4,0,SUMIFS(Fluxo!$O:$O,Fluxo!$U:$U,"&gt;"&amp;O$5,Fluxo!$U:$U,"&lt;="&amp;P$5,Fluxo!$D:$D,$D101))</f>
        <v>0</v>
      </c>
      <c r="Q101" s="18">
        <f>IF(Q$5&gt;$G$4,0,SUMIFS(Fluxo!$O:$O,Fluxo!$U:$U,"&gt;"&amp;P$5,Fluxo!$U:$U,"&lt;="&amp;Q$5,Fluxo!$D:$D,$D101))</f>
        <v>0</v>
      </c>
      <c r="R101" s="18">
        <f>IF(R$5&gt;$G$4,0,SUMIFS(Fluxo!$O:$O,Fluxo!$U:$U,"&gt;"&amp;Q$5,Fluxo!$U:$U,"&lt;="&amp;R$5,Fluxo!$D:$D,$D101))</f>
        <v>0</v>
      </c>
      <c r="S101" s="18">
        <f>IF(S$5&gt;$G$4,0,SUMIFS(Fluxo!$O:$O,Fluxo!$U:$U,"&gt;"&amp;R$5,Fluxo!$U:$U,"&lt;="&amp;S$5,Fluxo!$D:$D,$D101,Fluxo!$E:$E,"&lt;&gt;"&amp;"PERMUTANTE"))</f>
        <v>0</v>
      </c>
      <c r="T101" s="18">
        <f>IF(T$5&gt;$G$4,0,SUMIFS(Fluxo!$O:$O,Fluxo!$U:$U,"&gt;"&amp;S$5,Fluxo!$U:$U,"&lt;="&amp;T$5,Fluxo!$D:$D,$D101,Fluxo!$E:$E,"&lt;&gt;"&amp;"PERMUTANTE"))</f>
        <v>0</v>
      </c>
      <c r="U101" s="18">
        <f>IF(U$5&gt;$G$4,0,SUMIFS(Fluxo!$O:$O,Fluxo!$U:$U,"&gt;"&amp;T$5,Fluxo!$U:$U,"&lt;="&amp;U$5,Fluxo!$D:$D,$D101,Fluxo!$E:$E,"&lt;&gt;"&amp;"PERMUTANTE"))</f>
        <v>0</v>
      </c>
      <c r="V101" s="18">
        <f>IF(V$5&gt;$G$4,0,SUMIFS(Fluxo!$O:$O,Fluxo!$U:$U,"&gt;"&amp;U$5,Fluxo!$U:$U,"&lt;="&amp;V$5,Fluxo!$D:$D,$D101,Fluxo!$E:$E,"&lt;&gt;"&amp;"PERMUTANTE"))</f>
        <v>0</v>
      </c>
      <c r="W101" s="18">
        <f>IF(W$5&gt;$G$4,0,SUMIFS(Fluxo!$O:$O,Fluxo!$U:$U,"&gt;"&amp;V$5,Fluxo!$U:$U,"&lt;="&amp;W$5,Fluxo!$D:$D,$D101,Fluxo!$E:$E,"&lt;&gt;"&amp;"PERMUTANTE"))</f>
        <v>0</v>
      </c>
      <c r="X101" s="18">
        <f>IF(X$5&gt;$G$4,0,SUMIFS(Fluxo!$O:$O,Fluxo!$U:$U,"&gt;"&amp;W$5,Fluxo!$U:$U,"&lt;="&amp;X$5,Fluxo!$D:$D,$D101,Fluxo!$E:$E,"&lt;&gt;"&amp;"PERMUTANTE"))</f>
        <v>0</v>
      </c>
      <c r="Y101" s="18">
        <f>IF(Y$5&gt;$G$4,0,SUMIFS(Fluxo!$O:$O,Fluxo!$U:$U,"&gt;"&amp;X$5,Fluxo!$U:$U,"&lt;="&amp;Y$5,Fluxo!$D:$D,$D101,Fluxo!$E:$E,"&lt;&gt;"&amp;"PERMUTANTE"))</f>
        <v>0</v>
      </c>
      <c r="Z101" s="18">
        <f>IF(Z$5&gt;$G$4,0,SUMIFS(Fluxo!$O:$O,Fluxo!$U:$U,"&gt;"&amp;Y$5,Fluxo!$U:$U,"&lt;="&amp;Z$5,Fluxo!$D:$D,$D101,Fluxo!$E:$E,"&lt;&gt;"&amp;"PERMUTANTE"))</f>
        <v>0</v>
      </c>
      <c r="AA101" s="18">
        <f>IF(AA$5&gt;$G$4,0,SUMIFS(Fluxo!$O:$O,Fluxo!$U:$U,"&gt;"&amp;Z$5,Fluxo!$U:$U,"&lt;="&amp;AA$5,Fluxo!$D:$D,$D101,Fluxo!$E:$E,"&lt;&gt;"&amp;"PERMUTANTE"))</f>
        <v>0</v>
      </c>
      <c r="AB101" s="18">
        <f>IF(AB$5&gt;$G$4,0,SUMIFS(Fluxo!$O:$O,Fluxo!$U:$U,"&gt;"&amp;AA$5,Fluxo!$U:$U,"&lt;="&amp;AB$5,Fluxo!$D:$D,$D101,Fluxo!$E:$E,"&lt;&gt;"&amp;"PERMUTANTE"))</f>
        <v>0</v>
      </c>
      <c r="AC101" s="18">
        <f>IF(AC$5&gt;$G$4,0,SUMIFS(Fluxo!$O:$O,Fluxo!$U:$U,"&gt;"&amp;AB$5,Fluxo!$U:$U,"&lt;="&amp;AC$5,Fluxo!$D:$D,$D101,Fluxo!$E:$E,"&lt;&gt;"&amp;"PERMUTANTE"))</f>
        <v>0</v>
      </c>
      <c r="AD101" s="18">
        <f>IF(AD$5&gt;$G$4,0,SUMIFS(Fluxo!$O:$O,Fluxo!$U:$U,"&gt;"&amp;AC$5,Fluxo!$U:$U,"&lt;="&amp;AD$5,Fluxo!$D:$D,$D101,Fluxo!$E:$E,"&lt;&gt;"&amp;"PERMUTANTE"))</f>
        <v>0</v>
      </c>
      <c r="AE101" s="18">
        <f>IF(AE$5&gt;$G$4,0,SUMIFS(Fluxo!$O:$O,Fluxo!$U:$U,"&gt;"&amp;AD$5,Fluxo!$U:$U,"&lt;="&amp;AE$5,Fluxo!$D:$D,$D101,Fluxo!$E:$E,"&lt;&gt;"&amp;"PERMUTANTE"))</f>
        <v>0</v>
      </c>
      <c r="AF101" s="18">
        <f>IF(AF$5&gt;$G$4,0,SUMIFS(Fluxo!$O:$O,Fluxo!$U:$U,"&gt;"&amp;AE$5,Fluxo!$U:$U,"&lt;="&amp;AF$5,Fluxo!$D:$D,$D101,Fluxo!$E:$E,"&lt;&gt;"&amp;"PERMUTANTE"))</f>
        <v>0</v>
      </c>
      <c r="AG101" s="18">
        <f>IF(AG$5&gt;$G$4,0,SUMIFS(Fluxo!$O:$O,Fluxo!$U:$U,"&gt;"&amp;AF$5,Fluxo!$U:$U,"&lt;="&amp;AG$5,Fluxo!$D:$D,$D101,Fluxo!$E:$E,"&lt;&gt;"&amp;"PERMUTANTE"))</f>
        <v>0</v>
      </c>
      <c r="AH101" s="18">
        <f>IF(AH$5&gt;$G$4,0,SUMIFS(Fluxo!$O:$O,Fluxo!$U:$U,"&gt;"&amp;AG$5,Fluxo!$U:$U,"&lt;="&amp;AH$5,Fluxo!$D:$D,$D101,Fluxo!$E:$E,"&lt;&gt;"&amp;"PERMUTANTE"))</f>
        <v>0</v>
      </c>
      <c r="AI101" s="18">
        <f>IF(AI$5&gt;$G$4,0,SUMIFS(Fluxo!$O:$O,Fluxo!$U:$U,"&gt;"&amp;AH$5,Fluxo!$U:$U,"&lt;="&amp;AI$5,Fluxo!$D:$D,$D101,Fluxo!$E:$E,"&lt;&gt;"&amp;"PERMUTANTE"))</f>
        <v>0</v>
      </c>
      <c r="AJ101" s="18">
        <f>IF(AJ$5&gt;$G$4,0,SUMIFS(Fluxo!$O:$O,Fluxo!$U:$U,"&gt;"&amp;AI$5,Fluxo!$U:$U,"&lt;="&amp;AJ$5,Fluxo!$D:$D,$D101,Fluxo!$E:$E,"&lt;&gt;"&amp;"PERMUTANTE"))</f>
        <v>0</v>
      </c>
      <c r="AK101" s="18">
        <f>IF(AK$5&gt;$G$4,0,SUMIFS(Fluxo!$O:$O,Fluxo!$U:$U,"&gt;"&amp;AJ$5,Fluxo!$U:$U,"&lt;="&amp;AK$5,Fluxo!$D:$D,$D101,Fluxo!$E:$E,"&lt;&gt;"&amp;"PERMUTANTE"))</f>
        <v>0</v>
      </c>
      <c r="AL101" s="18">
        <f>IF(AL$5&gt;$G$4,0,SUMIFS(Fluxo!$O:$O,Fluxo!$U:$U,"&gt;"&amp;AK$5,Fluxo!$U:$U,"&lt;="&amp;AL$5,Fluxo!$D:$D,$D101,Fluxo!$E:$E,"&lt;&gt;"&amp;"PERMUTANTE"))</f>
        <v>0</v>
      </c>
      <c r="AM101" s="18">
        <f>IF(AM$5&gt;$G$4,0,SUMIFS(Fluxo!$O:$O,Fluxo!$U:$U,"&gt;"&amp;AL$5,Fluxo!$U:$U,"&lt;="&amp;AM$5,Fluxo!$D:$D,$D101,Fluxo!$E:$E,"&lt;&gt;"&amp;"PERMUTANTE"))</f>
        <v>0</v>
      </c>
      <c r="AN101" s="18">
        <f>IF(AN$5&gt;$G$4,0,SUMIFS(Fluxo!$O:$O,Fluxo!$U:$U,"&gt;"&amp;AM$5,Fluxo!$U:$U,"&lt;="&amp;AN$5,Fluxo!$D:$D,$D101,Fluxo!$E:$E,"&lt;&gt;"&amp;"PERMUTANTE"))</f>
        <v>0</v>
      </c>
      <c r="AO101" s="18">
        <f>IF(AO$5&gt;$G$4,0,SUMIFS(Fluxo!$O:$O,Fluxo!$U:$U,"&gt;"&amp;AN$5,Fluxo!$U:$U,"&lt;="&amp;AO$5,Fluxo!$D:$D,$D101,Fluxo!$E:$E,"&lt;&gt;"&amp;"PERMUTANTE"))</f>
        <v>0</v>
      </c>
      <c r="AP101" s="18">
        <f>IF(AP$5&gt;$G$4,0,SUMIFS(Fluxo!$O:$O,Fluxo!$U:$U,"&gt;"&amp;AO$5,Fluxo!$U:$U,"&lt;="&amp;AP$5,Fluxo!$D:$D,$D101,Fluxo!$E:$E,"&lt;&gt;"&amp;"PERMUTANTE"))</f>
        <v>0</v>
      </c>
      <c r="AQ101" s="18">
        <f>IF(AQ$5&gt;$G$4,0,SUMIFS(Fluxo!$O:$O,Fluxo!$U:$U,"&gt;"&amp;AP$5,Fluxo!$U:$U,"&lt;="&amp;AQ$5,Fluxo!$D:$D,$D101,Fluxo!$E:$E,"&lt;&gt;"&amp;"PERMUTANTE"))</f>
        <v>0</v>
      </c>
      <c r="AR101" s="18">
        <f>IF(AR$5&gt;$G$4,0,SUMIFS(Fluxo!$O:$O,Fluxo!$U:$U,"&gt;"&amp;AQ$5,Fluxo!$U:$U,"&lt;="&amp;AR$5,Fluxo!$D:$D,$D101,Fluxo!$E:$E,"&lt;&gt;"&amp;"PERMUTANTE"))</f>
        <v>0</v>
      </c>
      <c r="AS101" s="18">
        <f>IF(AS$5&gt;$G$4,0,SUMIFS(Fluxo!$O:$O,Fluxo!$U:$U,"&gt;"&amp;AR$5,Fluxo!$U:$U,"&lt;="&amp;AS$5,Fluxo!$D:$D,$D101,Fluxo!$E:$E,"&lt;&gt;"&amp;"PERMUTANTE"))</f>
        <v>0</v>
      </c>
      <c r="AT101" s="18">
        <f>IF(AT$5&gt;$G$4,0,SUMIFS(Fluxo!$O:$O,Fluxo!$U:$U,"&gt;"&amp;AS$5,Fluxo!$U:$U,"&lt;="&amp;AT$5,Fluxo!$D:$D,$D101,Fluxo!$E:$E,"&lt;&gt;"&amp;"PERMUTANTE"))</f>
        <v>0</v>
      </c>
      <c r="AU101" s="18">
        <f>IF(AU$5&gt;$G$4,0,SUMIFS(Fluxo!$O:$O,Fluxo!$U:$U,"&gt;"&amp;AT$5,Fluxo!$U:$U,"&lt;="&amp;AU$5,Fluxo!$D:$D,$D101,Fluxo!$E:$E,"&lt;&gt;"&amp;"PERMUTANTE"))</f>
        <v>0</v>
      </c>
      <c r="AV101" s="18">
        <f>IF(AV$5&gt;$G$4,0,SUMIFS(Fluxo!$O:$O,Fluxo!$U:$U,"&gt;"&amp;AU$5,Fluxo!$U:$U,"&lt;="&amp;AV$5,Fluxo!$D:$D,$D101,Fluxo!$E:$E,"&lt;&gt;"&amp;"PERMUTANTE"))</f>
        <v>0</v>
      </c>
      <c r="AW101" s="18">
        <f>IF(AW$5&gt;$G$4,0,SUMIFS(Fluxo!$O:$O,Fluxo!$U:$U,"&gt;"&amp;AV$5,Fluxo!$U:$U,"&lt;="&amp;AW$5,Fluxo!$D:$D,$D101,Fluxo!$E:$E,"&lt;&gt;"&amp;"PERMUTANTE"))</f>
        <v>0</v>
      </c>
      <c r="AX101" s="18">
        <f>IF(AX$5&gt;$G$4,0,SUMIFS(Fluxo!$O:$O,Fluxo!$U:$U,"&gt;"&amp;AW$5,Fluxo!$U:$U,"&lt;="&amp;AX$5,Fluxo!$D:$D,$D101,Fluxo!$E:$E,"&lt;&gt;"&amp;"PERMUTANTE"))</f>
        <v>0</v>
      </c>
      <c r="AY101" s="18">
        <f>IF(AY$5&gt;$G$4,0,SUMIFS(Fluxo!$O:$O,Fluxo!$U:$U,"&gt;"&amp;AX$5,Fluxo!$U:$U,"&lt;="&amp;AY$5,Fluxo!$D:$D,$D101,Fluxo!$E:$E,"&lt;&gt;"&amp;"PERMUTANTE"))</f>
        <v>0</v>
      </c>
      <c r="AZ101" s="18">
        <f>IF(AZ$5&gt;$G$4,0,SUMIFS(Fluxo!$O:$O,Fluxo!$U:$U,"&gt;"&amp;AY$5,Fluxo!$U:$U,"&lt;="&amp;AZ$5,Fluxo!$D:$D,$D101,Fluxo!$E:$E,"&lt;&gt;"&amp;"PERMUTANTE"))</f>
        <v>0</v>
      </c>
      <c r="BA101" s="18">
        <f>IF(BA$5&gt;$G$4,0,SUMIFS(Fluxo!$O:$O,Fluxo!$U:$U,"&gt;"&amp;AZ$5,Fluxo!$U:$U,"&lt;="&amp;BA$5,Fluxo!$D:$D,$D101,Fluxo!$E:$E,"&lt;&gt;"&amp;"PERMUTANTE"))</f>
        <v>0</v>
      </c>
      <c r="BB101" s="18">
        <f>IF(BB$5&gt;$G$4,0,SUMIFS(Fluxo!$O:$O,Fluxo!$U:$U,"&gt;"&amp;BA$5,Fluxo!$U:$U,"&lt;="&amp;BB$5,Fluxo!$D:$D,$D101,Fluxo!$E:$E,"&lt;&gt;"&amp;"PERMUTANTE"))</f>
        <v>0</v>
      </c>
      <c r="BC101" s="18">
        <f>IF(BC$5&gt;$G$4,0,SUMIFS(Fluxo!$O:$O,Fluxo!$U:$U,"&gt;"&amp;BB$5,Fluxo!$U:$U,"&lt;="&amp;BC$5,Fluxo!$D:$D,$D101,Fluxo!$E:$E,"&lt;&gt;"&amp;"PERMUTANTE"))</f>
        <v>0</v>
      </c>
      <c r="BD101" s="18">
        <f>IF(BD$5&gt;$G$4,0,SUMIFS(Fluxo!$O:$O,Fluxo!$U:$U,"&gt;"&amp;BC$5,Fluxo!$U:$U,"&lt;="&amp;BD$5,Fluxo!$D:$D,$D101,Fluxo!$E:$E,"&lt;&gt;"&amp;"PERMUTANTE"))</f>
        <v>0</v>
      </c>
      <c r="BE101" s="18">
        <f>IF(BE$5&gt;$G$4,0,SUMIFS(Fluxo!$O:$O,Fluxo!$U:$U,"&gt;"&amp;BD$5,Fluxo!$U:$U,"&lt;="&amp;BE$5,Fluxo!$D:$D,$D101,Fluxo!$E:$E,"&lt;&gt;"&amp;"PERMUTANTE"))</f>
        <v>0</v>
      </c>
      <c r="BF101" s="18">
        <f>IF(BF$5&gt;$G$4,0,SUMIFS(Fluxo!$O:$O,Fluxo!$U:$U,"&gt;"&amp;BE$5,Fluxo!$U:$U,"&lt;="&amp;BF$5,Fluxo!$D:$D,$D101,Fluxo!$E:$E,"&lt;&gt;"&amp;"PERMUTANTE"))</f>
        <v>0</v>
      </c>
      <c r="BG101" s="18">
        <f>IF(BG$5&gt;$G$4,0,SUMIFS(Fluxo!$O:$O,Fluxo!$U:$U,"&gt;"&amp;BF$5,Fluxo!$U:$U,"&lt;="&amp;BG$5,Fluxo!$D:$D,$D101,Fluxo!$E:$E,"&lt;&gt;"&amp;"PERMUTANTE"))</f>
        <v>0</v>
      </c>
      <c r="BH101" s="18">
        <f>IF(BH$5&gt;$G$4,0,SUMIFS(Fluxo!$O:$O,Fluxo!$U:$U,"&gt;"&amp;BG$5,Fluxo!$U:$U,"&lt;="&amp;BH$5,Fluxo!$D:$D,$D101,Fluxo!$E:$E,"&lt;&gt;"&amp;"PERMUTANTE"))</f>
        <v>0</v>
      </c>
      <c r="BI101" s="18">
        <f>IF(BI$5&gt;$G$4,0,SUMIFS(Fluxo!$O:$O,Fluxo!$U:$U,"&gt;"&amp;BH$5,Fluxo!$U:$U,"&lt;="&amp;BI$5,Fluxo!$D:$D,$D101,Fluxo!$E:$E,"&lt;&gt;"&amp;"PERMUTANTE"))</f>
        <v>0</v>
      </c>
      <c r="BJ101" s="18">
        <f>IF(BJ$5&gt;$G$4,0,SUMIFS(Fluxo!$O:$O,Fluxo!$U:$U,"&gt;"&amp;BI$5,Fluxo!$U:$U,"&lt;="&amp;BJ$5,Fluxo!$D:$D,$D101,Fluxo!$E:$E,"&lt;&gt;"&amp;"PERMUTANTE"))</f>
        <v>0</v>
      </c>
      <c r="BK101" s="18">
        <f>IF(BK$5&gt;$G$4,0,SUMIFS(Fluxo!$O:$O,Fluxo!$U:$U,"&gt;"&amp;BJ$5,Fluxo!$U:$U,"&lt;="&amp;BK$5,Fluxo!$D:$D,$D101,Fluxo!$E:$E,"&lt;&gt;"&amp;"PERMUTANTE"))</f>
        <v>0</v>
      </c>
      <c r="BL101" s="18">
        <f>IF(BL$5&gt;$G$4,0,SUMIFS(Fluxo!$O:$O,Fluxo!$U:$U,"&gt;"&amp;BK$5,Fluxo!$U:$U,"&lt;="&amp;BL$5,Fluxo!$D:$D,$D101,Fluxo!$E:$E,"&lt;&gt;"&amp;"PERMUTANTE"))</f>
        <v>0</v>
      </c>
      <c r="BM101" s="18">
        <f>IF(BM$5&gt;$G$4,0,SUMIFS(Fluxo!$O:$O,Fluxo!$U:$U,"&gt;"&amp;BL$5,Fluxo!$U:$U,"&lt;="&amp;BM$5,Fluxo!$D:$D,$D101,Fluxo!$E:$E,"&lt;&gt;"&amp;"PERMUTANTE"))</f>
        <v>0</v>
      </c>
      <c r="BN101" s="18">
        <f>IF(BN$5&gt;$G$4,0,SUMIFS(Fluxo!$O:$O,Fluxo!$U:$U,"&gt;"&amp;BM$5,Fluxo!$U:$U,"&lt;="&amp;BN$5,Fluxo!$D:$D,$D101,Fluxo!$E:$E,"&lt;&gt;"&amp;"PERMUTANTE"))</f>
        <v>0</v>
      </c>
      <c r="BO101" s="18">
        <f>IF(BO$5&gt;$G$4,0,SUMIFS(Fluxo!$O:$O,Fluxo!$U:$U,"&gt;"&amp;BN$5,Fluxo!$U:$U,"&lt;="&amp;BO$5,Fluxo!$D:$D,$D101,Fluxo!$E:$E,"&lt;&gt;"&amp;"PERMUTANTE"))</f>
        <v>0</v>
      </c>
      <c r="BP101" s="18">
        <f>IF(BP$5&gt;$G$4,0,SUMIFS(Fluxo!$O:$O,Fluxo!$U:$U,"&gt;"&amp;BO$5,Fluxo!$U:$U,"&lt;="&amp;BP$5,Fluxo!$D:$D,$D101,Fluxo!$E:$E,"&lt;&gt;"&amp;"PERMUTANTE"))</f>
        <v>0</v>
      </c>
      <c r="BQ101" s="18">
        <f>IF(BQ$5&gt;$G$4,0,SUMIFS(Fluxo!$O:$O,Fluxo!$U:$U,"&gt;"&amp;BP$5,Fluxo!$U:$U,"&lt;="&amp;BQ$5,Fluxo!$D:$D,$D101,Fluxo!$E:$E,"&lt;&gt;"&amp;"PERMUTANTE"))</f>
        <v>0</v>
      </c>
      <c r="BR101" s="18">
        <f>IF(BR$5&gt;$G$4,0,SUMIFS(Fluxo!$O:$O,Fluxo!$U:$U,"&gt;"&amp;BQ$5,Fluxo!$U:$U,"&lt;="&amp;BR$5,Fluxo!$D:$D,$D101,Fluxo!$E:$E,"&lt;&gt;"&amp;"PERMUTANTE"))</f>
        <v>0</v>
      </c>
      <c r="BS101" s="18">
        <f>IF(BS$5&gt;$G$4,0,SUMIFS(Fluxo!$O:$O,Fluxo!$U:$U,"&gt;"&amp;BR$5,Fluxo!$U:$U,"&lt;="&amp;BS$5,Fluxo!$D:$D,$D101,Fluxo!$E:$E,"&lt;&gt;"&amp;"PERMUTANTE"))</f>
        <v>0</v>
      </c>
      <c r="BT101" s="18">
        <f>IF(BT$5&gt;$G$4,0,SUMIFS(Fluxo!$O:$O,Fluxo!$U:$U,"&gt;"&amp;BS$5,Fluxo!$U:$U,"&lt;="&amp;BT$5,Fluxo!$D:$D,$D101,Fluxo!$E:$E,"&lt;&gt;"&amp;"PERMUTANTE"))</f>
        <v>0</v>
      </c>
      <c r="BU101" s="18">
        <f>IF(BU$5&gt;$G$4,0,SUMIFS(Fluxo!$O:$O,Fluxo!$U:$U,"&gt;"&amp;BT$5,Fluxo!$U:$U,"&lt;="&amp;BU$5,Fluxo!$D:$D,$D101,Fluxo!$E:$E,"&lt;&gt;"&amp;"PERMUTANTE"))</f>
        <v>0</v>
      </c>
      <c r="BV101" s="18">
        <f>IF(BV$5&gt;$G$4,0,SUMIFS(Fluxo!$O:$O,Fluxo!$U:$U,"&gt;"&amp;BU$5,Fluxo!$U:$U,"&lt;="&amp;BV$5,Fluxo!$D:$D,$D101,Fluxo!$E:$E,"&lt;&gt;"&amp;"PERMUTANTE"))</f>
        <v>0</v>
      </c>
      <c r="BW101" s="18">
        <f>IF(BW$5&gt;$G$4,0,SUMIFS(Fluxo!$O:$O,Fluxo!$U:$U,"&gt;"&amp;BV$5,Fluxo!$U:$U,"&lt;="&amp;BW$5,Fluxo!$D:$D,$D101,Fluxo!$E:$E,"&lt;&gt;"&amp;"PERMUTANTE"))</f>
        <v>0</v>
      </c>
      <c r="BX101" s="18">
        <f>IF(BX$5&gt;$G$4,0,SUMIFS(Fluxo!$O:$O,Fluxo!$U:$U,"&gt;"&amp;BW$5,Fluxo!$U:$U,"&lt;="&amp;BX$5,Fluxo!$D:$D,$D101,Fluxo!$E:$E,"&lt;&gt;"&amp;"PERMUTANTE"))</f>
        <v>0</v>
      </c>
      <c r="BY101" s="18">
        <f>IF(BY$5&gt;$G$4,0,SUMIFS(Fluxo!$O:$O,Fluxo!$U:$U,"&gt;"&amp;BX$5,Fluxo!$U:$U,"&lt;="&amp;BY$5,Fluxo!$D:$D,$D101,Fluxo!$E:$E,"&lt;&gt;"&amp;"PERMUTANTE"))</f>
        <v>0</v>
      </c>
      <c r="BZ101" s="18">
        <f>IF(BZ$5&gt;$G$4,0,SUMIFS(Fluxo!$O:$O,Fluxo!$U:$U,"&gt;"&amp;BY$5,Fluxo!$U:$U,"&lt;="&amp;BZ$5,Fluxo!$D:$D,$D101,Fluxo!$E:$E,"&lt;&gt;"&amp;"PERMUTANTE"))</f>
        <v>0</v>
      </c>
      <c r="CA101" s="18">
        <f>IF(CA$5&gt;$G$4,0,SUMIFS(Fluxo!$O:$O,Fluxo!$U:$U,"&gt;"&amp;BZ$5,Fluxo!$U:$U,"&lt;="&amp;CA$5,Fluxo!$D:$D,$D101,Fluxo!$E:$E,"&lt;&gt;"&amp;"PERMUTANTE"))</f>
        <v>0</v>
      </c>
      <c r="CB101" s="18">
        <f>IF(CB$5&gt;$G$4,0,SUMIFS(Fluxo!$O:$O,Fluxo!$U:$U,"&gt;"&amp;CA$5,Fluxo!$U:$U,"&lt;="&amp;CB$5,Fluxo!$D:$D,$D101,Fluxo!$E:$E,"&lt;&gt;"&amp;"PERMUTANTE"))</f>
        <v>0</v>
      </c>
      <c r="CC101" s="18">
        <f>IF(CC$5&gt;$G$4,0,SUMIFS(Fluxo!$O:$O,Fluxo!$U:$U,"&gt;"&amp;CB$5,Fluxo!$U:$U,"&lt;="&amp;CC$5,Fluxo!$D:$D,$D101,Fluxo!$E:$E,"&lt;&gt;"&amp;"PERMUTANTE"))</f>
        <v>0</v>
      </c>
      <c r="CD101" s="18">
        <f>IF(CD$5&gt;$G$4,0,SUMIFS(Fluxo!$O:$O,Fluxo!$U:$U,"&gt;"&amp;CC$5,Fluxo!$U:$U,"&lt;="&amp;CD$5,Fluxo!$D:$D,$D101,Fluxo!$E:$E,"&lt;&gt;"&amp;"PERMUTANTE"))</f>
        <v>0</v>
      </c>
      <c r="CE101" s="18">
        <f>IF(CE$5&gt;$G$4,0,SUMIFS(Fluxo!$O:$O,Fluxo!$U:$U,"&gt;"&amp;CD$5,Fluxo!$U:$U,"&lt;="&amp;CE$5,Fluxo!$D:$D,$D101,Fluxo!$E:$E,"&lt;&gt;"&amp;"PERMUTANTE"))</f>
        <v>0</v>
      </c>
      <c r="CF101" s="18">
        <f>IF(CF$5&gt;$G$4,0,SUMIFS(Fluxo!$O:$O,Fluxo!$U:$U,"&gt;"&amp;CE$5,Fluxo!$U:$U,"&lt;="&amp;CF$5,Fluxo!$D:$D,$D101,Fluxo!$E:$E,"&lt;&gt;"&amp;"PERMUTANTE"))</f>
        <v>0</v>
      </c>
      <c r="CG101" s="18">
        <f>IF(CG$5&gt;$G$4,0,SUMIFS(Fluxo!$O:$O,Fluxo!$U:$U,"&gt;"&amp;CF$5,Fluxo!$U:$U,"&lt;="&amp;CG$5,Fluxo!$D:$D,$D101,Fluxo!$E:$E,"&lt;&gt;"&amp;"PERMUTANTE"))</f>
        <v>0</v>
      </c>
      <c r="CH101" s="18">
        <f>IF(CH$5&gt;$G$4,0,SUMIFS(Fluxo!$O:$O,Fluxo!$U:$U,"&gt;"&amp;CG$5,Fluxo!$U:$U,"&lt;="&amp;CH$5,Fluxo!$D:$D,$D101,Fluxo!$E:$E,"&lt;&gt;"&amp;"PERMUTANTE"))</f>
        <v>0</v>
      </c>
      <c r="CI101" s="18">
        <f>IF(CI$5&gt;$G$4,0,SUMIFS(Fluxo!$O:$O,Fluxo!$U:$U,"&gt;"&amp;CH$5,Fluxo!$U:$U,"&lt;="&amp;CI$5,Fluxo!$D:$D,$D101,Fluxo!$E:$E,"&lt;&gt;"&amp;"PERMUTANTE"))</f>
        <v>0</v>
      </c>
      <c r="CJ101" s="18">
        <f>IF(CJ$5&gt;$G$4,0,SUMIFS(Fluxo!$O:$O,Fluxo!$U:$U,"&gt;"&amp;CI$5,Fluxo!$U:$U,"&lt;="&amp;CJ$5,Fluxo!$D:$D,$D101,Fluxo!$E:$E,"&lt;&gt;"&amp;"PERMUTANTE"))</f>
        <v>0</v>
      </c>
      <c r="CK101" s="18">
        <f>IF(CK$5&gt;$G$4,0,SUMIFS(Fluxo!$O:$O,Fluxo!$U:$U,"&gt;"&amp;CJ$5,Fluxo!$U:$U,"&lt;="&amp;CK$5,Fluxo!$D:$D,$D101,Fluxo!$E:$E,"&lt;&gt;"&amp;"PERMUTANTE"))</f>
        <v>0</v>
      </c>
      <c r="CL101" s="18">
        <f>IF(CL$5&gt;$G$4,0,SUMIFS(Fluxo!$O:$O,Fluxo!$U:$U,"&gt;"&amp;CK$5,Fluxo!$U:$U,"&lt;="&amp;CL$5,Fluxo!$D:$D,$D101,Fluxo!$E:$E,"&lt;&gt;"&amp;"PERMUTANTE"))</f>
        <v>0</v>
      </c>
      <c r="CM101" s="18">
        <f>IF(CM$5&gt;$G$4,0,SUMIFS(Fluxo!$O:$O,Fluxo!$U:$U,"&gt;"&amp;CL$5,Fluxo!$U:$U,"&lt;="&amp;CM$5,Fluxo!$D:$D,$D101,Fluxo!$E:$E,"&lt;&gt;"&amp;"PERMUTANTE"))</f>
        <v>0</v>
      </c>
      <c r="CN101" s="18">
        <f>IF(CN$5&gt;$G$4,0,SUMIFS(Fluxo!$O:$O,Fluxo!$U:$U,"&gt;"&amp;CM$5,Fluxo!$U:$U,"&lt;="&amp;CN$5,Fluxo!$D:$D,$D101,Fluxo!$E:$E,"&lt;&gt;"&amp;"PERMUTANTE"))</f>
        <v>0</v>
      </c>
      <c r="CO101" s="18">
        <f>IF(CO$5&gt;$G$4,0,SUMIFS(Fluxo!$O:$O,Fluxo!$U:$U,"&gt;"&amp;CN$5,Fluxo!$U:$U,"&lt;="&amp;CO$5,Fluxo!$D:$D,$D101,Fluxo!$E:$E,"&lt;&gt;"&amp;"PERMUTANTE"))</f>
        <v>0</v>
      </c>
      <c r="CP101" s="18">
        <f>IF(CP$5&gt;$G$4,0,SUMIFS(Fluxo!$O:$O,Fluxo!$U:$U,"&gt;"&amp;CO$5,Fluxo!$U:$U,"&lt;="&amp;CP$5,Fluxo!$D:$D,$D101,Fluxo!$E:$E,"&lt;&gt;"&amp;"PERMUTANTE"))</f>
        <v>0</v>
      </c>
      <c r="CQ101" s="18">
        <f>IF(CQ$5&gt;$G$4,0,SUMIFS(Fluxo!$O:$O,Fluxo!$U:$U,"&gt;"&amp;CP$5,Fluxo!$U:$U,"&lt;="&amp;CQ$5,Fluxo!$D:$D,$D101,Fluxo!$E:$E,"&lt;&gt;"&amp;"PERMUTANTE"))</f>
        <v>0</v>
      </c>
      <c r="CR101" s="18">
        <f>IF(CR$5&gt;$G$4,0,SUMIFS(Fluxo!$O:$O,Fluxo!$U:$U,"&gt;"&amp;CQ$5,Fluxo!$U:$U,"&lt;="&amp;CR$5,Fluxo!$D:$D,$D101,Fluxo!$E:$E,"&lt;&gt;"&amp;"PERMUTANTE"))</f>
        <v>0</v>
      </c>
      <c r="CS101" s="18">
        <f>IF(CS$5&gt;$G$4,0,SUMIFS(Fluxo!$O:$O,Fluxo!$U:$U,"&gt;"&amp;CR$5,Fluxo!$U:$U,"&lt;="&amp;CS$5,Fluxo!$D:$D,$D101,Fluxo!$E:$E,"&lt;&gt;"&amp;"PERMUTANTE"))</f>
        <v>0</v>
      </c>
      <c r="CT101" s="18">
        <f>IF(CT$5&gt;$G$4,0,SUMIFS(Fluxo!$O:$O,Fluxo!$U:$U,"&gt;"&amp;CS$5,Fluxo!$U:$U,"&lt;="&amp;CT$5,Fluxo!$D:$D,$D101,Fluxo!$E:$E,"&lt;&gt;"&amp;"PERMUTANTE"))</f>
        <v>0</v>
      </c>
      <c r="CU101" s="18">
        <f>IF(CU$5&gt;$G$4,0,SUMIFS(Fluxo!$O:$O,Fluxo!$U:$U,"&gt;"&amp;CT$5,Fluxo!$U:$U,"&lt;="&amp;CU$5,Fluxo!$D:$D,$D101,Fluxo!$E:$E,"&lt;&gt;"&amp;"PERMUTANTE"))</f>
        <v>0</v>
      </c>
      <c r="CV101" s="18">
        <f>IF(CV$5&gt;$G$4,0,SUMIFS(Fluxo!$O:$O,Fluxo!$U:$U,"&gt;"&amp;CU$5,Fluxo!$U:$U,"&lt;="&amp;CV$5,Fluxo!$D:$D,$D101,Fluxo!$E:$E,"&lt;&gt;"&amp;"PERMUTANTE"))</f>
        <v>0</v>
      </c>
      <c r="CW101" s="18">
        <f>IF(CW$5&gt;$G$4,0,SUMIFS(Fluxo!$O:$O,Fluxo!$U:$U,"&gt;"&amp;CV$5,Fluxo!$U:$U,"&lt;="&amp;CW$5,Fluxo!$D:$D,$D101,Fluxo!$E:$E,"&lt;&gt;"&amp;"PERMUTANTE"))</f>
        <v>0</v>
      </c>
      <c r="CX101" s="18">
        <f>IF(CX$5&gt;$G$4,0,SUMIFS(Fluxo!$O:$O,Fluxo!$U:$U,"&gt;"&amp;CW$5,Fluxo!$U:$U,"&lt;="&amp;CX$5,Fluxo!$D:$D,$D101,Fluxo!$E:$E,"&lt;&gt;"&amp;"PERMUTANTE"))</f>
        <v>0</v>
      </c>
      <c r="CY101" s="18">
        <f>IF(CY$5&gt;$G$4,0,SUMIFS(Fluxo!$O:$O,Fluxo!$U:$U,"&gt;"&amp;CX$5,Fluxo!$U:$U,"&lt;="&amp;CY$5,Fluxo!$D:$D,$D101,Fluxo!$E:$E,"&lt;&gt;"&amp;"PERMUTANTE"))</f>
        <v>0</v>
      </c>
      <c r="CZ101" s="18">
        <f>IF(CZ$5&gt;$G$4,0,SUMIFS(Fluxo!$O:$O,Fluxo!$U:$U,"&gt;"&amp;CY$5,Fluxo!$U:$U,"&lt;="&amp;CZ$5,Fluxo!$D:$D,$D101,Fluxo!$E:$E,"&lt;&gt;"&amp;"PERMUTANTE"))</f>
        <v>0</v>
      </c>
      <c r="DA101" s="18">
        <f>IF(DA$5&gt;$G$4,0,SUMIFS(Fluxo!$O:$O,Fluxo!$U:$U,"&gt;"&amp;CZ$5,Fluxo!$U:$U,"&lt;="&amp;DA$5,Fluxo!$D:$D,$D101,Fluxo!$E:$E,"&lt;&gt;"&amp;"PERMUTANTE"))</f>
        <v>0</v>
      </c>
      <c r="DB101" s="18">
        <f>IF(DB$5&gt;$G$4,0,SUMIFS(Fluxo!$O:$O,Fluxo!$U:$U,"&gt;"&amp;DA$5,Fluxo!$U:$U,"&lt;="&amp;DB$5,Fluxo!$D:$D,$D101,Fluxo!$E:$E,"&lt;&gt;"&amp;"PERMUTANTE"))</f>
        <v>0</v>
      </c>
      <c r="DC101" s="18">
        <f>IF(DC$5&gt;$G$4,0,SUMIFS(Fluxo!$O:$O,Fluxo!$U:$U,"&gt;"&amp;DB$5,Fluxo!$U:$U,"&lt;="&amp;DC$5,Fluxo!$D:$D,$D101,Fluxo!$E:$E,"&lt;&gt;"&amp;"PERMUTANTE"))</f>
        <v>0</v>
      </c>
      <c r="DD101" s="18">
        <f>IF(DD$5&gt;$G$4,0,SUMIFS(Fluxo!$O:$O,Fluxo!$U:$U,"&gt;"&amp;DC$5,Fluxo!$U:$U,"&lt;="&amp;DD$5,Fluxo!$D:$D,$D101,Fluxo!$E:$E,"&lt;&gt;"&amp;"PERMUTANTE"))</f>
        <v>0</v>
      </c>
      <c r="DE101" s="18">
        <f>IF(DE$5&gt;$G$4,0,SUMIFS(Fluxo!$O:$O,Fluxo!$U:$U,"&gt;"&amp;DD$5,Fluxo!$U:$U,"&lt;="&amp;DE$5,Fluxo!$D:$D,$D101,Fluxo!$E:$E,"&lt;&gt;"&amp;"PERMUTANTE"))</f>
        <v>0</v>
      </c>
      <c r="DF101" s="18">
        <f>IF(DF$5&gt;$G$4,0,SUMIFS(Fluxo!$O:$O,Fluxo!$U:$U,"&gt;"&amp;DE$5,Fluxo!$U:$U,"&lt;="&amp;DF$5,Fluxo!$D:$D,$D101,Fluxo!$E:$E,"&lt;&gt;"&amp;"PERMUTANTE"))</f>
        <v>0</v>
      </c>
      <c r="DG101" s="18">
        <f>IF(DG$5&gt;$G$4,0,SUMIFS(Fluxo!$O:$O,Fluxo!$U:$U,"&gt;"&amp;DF$5,Fluxo!$U:$U,"&lt;="&amp;DG$5,Fluxo!$D:$D,$D101,Fluxo!$E:$E,"&lt;&gt;"&amp;"PERMUTANTE"))</f>
        <v>0</v>
      </c>
      <c r="DH101" s="18">
        <f>IF(DH$5&gt;$G$4,0,SUMIFS(Fluxo!$O:$O,Fluxo!$U:$U,"&gt;"&amp;DG$5,Fluxo!$U:$U,"&lt;="&amp;DH$5,Fluxo!$D:$D,$D101,Fluxo!$E:$E,"&lt;&gt;"&amp;"PERMUTANTE"))</f>
        <v>0</v>
      </c>
      <c r="DI101" s="18">
        <f>IF(DI$5&gt;$G$4,0,SUMIFS(Fluxo!$O:$O,Fluxo!$U:$U,"&gt;"&amp;DH$5,Fluxo!$U:$U,"&lt;="&amp;DI$5,Fluxo!$D:$D,$D101,Fluxo!$E:$E,"&lt;&gt;"&amp;"PERMUTANTE"))</f>
        <v>0</v>
      </c>
      <c r="DJ101" s="18">
        <f>IF(DJ$5&gt;$G$4,0,SUMIFS(Fluxo!$O:$O,Fluxo!$U:$U,"&gt;"&amp;DI$5,Fluxo!$U:$U,"&lt;="&amp;DJ$5,Fluxo!$D:$D,$D101,Fluxo!$E:$E,"&lt;&gt;"&amp;"PERMUTANTE"))</f>
        <v>0</v>
      </c>
      <c r="DK101" s="18">
        <f>IF(DK$5&gt;$G$4,0,SUMIFS(Fluxo!$O:$O,Fluxo!$U:$U,"&gt;"&amp;DJ$5,Fluxo!$U:$U,"&lt;="&amp;DK$5,Fluxo!$D:$D,$D101,Fluxo!$E:$E,"&lt;&gt;"&amp;"PERMUTANTE"))</f>
        <v>0</v>
      </c>
      <c r="DL101" s="18">
        <f>IF(DL$5&gt;$G$4,0,SUMIFS(Fluxo!$O:$O,Fluxo!$U:$U,"&gt;"&amp;DK$5,Fluxo!$U:$U,"&lt;="&amp;DL$5,Fluxo!$D:$D,$D101,Fluxo!$E:$E,"&lt;&gt;"&amp;"PERMUTANTE"))</f>
        <v>0</v>
      </c>
      <c r="DM101" s="18">
        <f>IF(DM$5&gt;$G$4,0,SUMIFS(Fluxo!$O:$O,Fluxo!$U:$U,"&gt;"&amp;DL$5,Fluxo!$U:$U,"&lt;="&amp;DM$5,Fluxo!$D:$D,$D101,Fluxo!$E:$E,"&lt;&gt;"&amp;"PERMUTANTE"))</f>
        <v>0</v>
      </c>
      <c r="DN101" s="18">
        <f>IF(DN$5&gt;$G$4,0,SUMIFS(Fluxo!$O:$O,Fluxo!$U:$U,"&gt;"&amp;DM$5,Fluxo!$U:$U,"&lt;="&amp;DN$5,Fluxo!$D:$D,$D101,Fluxo!$E:$E,"&lt;&gt;"&amp;"PERMUTANTE"))</f>
        <v>0</v>
      </c>
      <c r="DO101" s="18">
        <f>IF(DO$5&gt;$G$4,0,SUMIFS(Fluxo!$O:$O,Fluxo!$U:$U,"&gt;"&amp;DN$5,Fluxo!$U:$U,"&lt;="&amp;DO$5,Fluxo!$D:$D,$D101,Fluxo!$E:$E,"&lt;&gt;"&amp;"PERMUTANTE"))</f>
        <v>0</v>
      </c>
      <c r="DP101" s="18">
        <f>IF(DP$5&gt;$G$4,0,SUMIFS(Fluxo!$O:$O,Fluxo!$U:$U,"&gt;"&amp;DO$5,Fluxo!$U:$U,"&lt;="&amp;DP$5,Fluxo!$D:$D,$D101,Fluxo!$E:$E,"&lt;&gt;"&amp;"PERMUTANTE"))</f>
        <v>0</v>
      </c>
      <c r="DQ101" s="18">
        <f>IF(DQ$5&gt;$G$4,0,SUMIFS(Fluxo!$O:$O,Fluxo!$U:$U,"&gt;"&amp;DP$5,Fluxo!$U:$U,"&lt;="&amp;DQ$5,Fluxo!$D:$D,$D101,Fluxo!$E:$E,"&lt;&gt;"&amp;"PERMUTANTE"))</f>
        <v>0</v>
      </c>
      <c r="DR101" s="18">
        <f>IF(DR$5&gt;$G$4,0,SUMIFS(Fluxo!$O:$O,Fluxo!$U:$U,"&gt;"&amp;DQ$5,Fluxo!$U:$U,"&lt;="&amp;DR$5,Fluxo!$D:$D,$D101,Fluxo!$E:$E,"&lt;&gt;"&amp;"PERMUTANTE"))</f>
        <v>0</v>
      </c>
      <c r="DS101" s="18">
        <f>IF(DS$5&gt;$G$4,0,SUMIFS(Fluxo!$O:$O,Fluxo!$U:$U,"&gt;"&amp;DR$5,Fluxo!$U:$U,"&lt;="&amp;DS$5,Fluxo!$D:$D,$D101,Fluxo!$E:$E,"&lt;&gt;"&amp;"PERMUTANTE"))</f>
        <v>0</v>
      </c>
      <c r="DT101" s="18">
        <f>IF(DT$5&gt;$G$4,0,SUMIFS(Fluxo!$O:$O,Fluxo!$U:$U,"&gt;"&amp;DS$5,Fluxo!$U:$U,"&lt;="&amp;DT$5,Fluxo!$D:$D,$D101,Fluxo!$E:$E,"&lt;&gt;"&amp;"PERMUTANTE"))</f>
        <v>0</v>
      </c>
      <c r="DU101" s="18">
        <f>IF(DU$5&gt;$G$4,0,SUMIFS(Fluxo!$O:$O,Fluxo!$U:$U,"&gt;"&amp;DT$5,Fluxo!$U:$U,"&lt;="&amp;DU$5,Fluxo!$D:$D,$D101,Fluxo!$E:$E,"&lt;&gt;"&amp;"PERMUTANTE"))</f>
        <v>0</v>
      </c>
      <c r="DV101" s="18">
        <f>IF(DV$5&gt;$G$4,0,SUMIFS(Fluxo!$O:$O,Fluxo!$U:$U,"&gt;"&amp;DU$5,Fluxo!$U:$U,"&lt;="&amp;DV$5,Fluxo!$D:$D,$D101,Fluxo!$E:$E,"&lt;&gt;"&amp;"PERMUTANTE"))</f>
        <v>0</v>
      </c>
      <c r="DW101" s="18">
        <f>IF(DW$5&gt;$G$4,0,SUMIFS(Fluxo!$O:$O,Fluxo!$U:$U,"&gt;"&amp;DV$5,Fluxo!$U:$U,"&lt;="&amp;DW$5,Fluxo!$D:$D,$D101,Fluxo!$E:$E,"&lt;&gt;"&amp;"PERMUTANTE"))</f>
        <v>0</v>
      </c>
      <c r="DX101" s="18">
        <f>IF(DX$5&gt;$G$4,0,SUMIFS(Fluxo!$O:$O,Fluxo!$U:$U,"&gt;"&amp;DW$5,Fluxo!$U:$U,"&lt;="&amp;DX$5,Fluxo!$D:$D,$D101,Fluxo!$E:$E,"&lt;&gt;"&amp;"PERMUTANTE"))</f>
        <v>0</v>
      </c>
      <c r="DY101" s="18">
        <f>IF(DY$5&gt;$G$4,0,SUMIFS(Fluxo!$O:$O,Fluxo!$U:$U,"&gt;"&amp;DX$5,Fluxo!$U:$U,"&lt;="&amp;DY$5,Fluxo!$D:$D,$D101,Fluxo!$E:$E,"&lt;&gt;"&amp;"PERMUTANTE"))</f>
        <v>0</v>
      </c>
      <c r="DZ101" s="18">
        <f>IF(DZ$5&gt;$G$4,0,SUMIFS(Fluxo!$O:$O,Fluxo!$U:$U,"&gt;"&amp;DY$5,Fluxo!$U:$U,"&lt;="&amp;DZ$5,Fluxo!$D:$D,$D101,Fluxo!$E:$E,"&lt;&gt;"&amp;"PERMUTANTE"))</f>
        <v>0</v>
      </c>
      <c r="EA101" s="18">
        <f>IF(EA$5&gt;$G$4,0,SUMIFS(Fluxo!$O:$O,Fluxo!$U:$U,"&gt;"&amp;DZ$5,Fluxo!$U:$U,"&lt;="&amp;EA$5,Fluxo!$D:$D,$D101,Fluxo!$E:$E,"&lt;&gt;"&amp;"PERMUTANTE"))</f>
        <v>0</v>
      </c>
      <c r="EB101" s="18">
        <f>IF(EB$5&gt;$G$4,0,SUMIFS(Fluxo!$O:$O,Fluxo!$U:$U,"&gt;"&amp;EA$5,Fluxo!$U:$U,"&lt;="&amp;EB$5,Fluxo!$D:$D,$D101,Fluxo!$E:$E,"&lt;&gt;"&amp;"PERMUTANTE"))</f>
        <v>0</v>
      </c>
      <c r="EC101" s="18">
        <f>IF(EC$5&gt;$G$4,0,SUMIFS(Fluxo!$O:$O,Fluxo!$U:$U,"&gt;"&amp;EB$5,Fluxo!$U:$U,"&lt;="&amp;EC$5,Fluxo!$D:$D,$D101,Fluxo!$E:$E,"&lt;&gt;"&amp;"PERMUTANTE"))</f>
        <v>0</v>
      </c>
      <c r="ED101" s="18">
        <f>IF(ED$5&gt;$G$4,0,SUMIFS(Fluxo!$O:$O,Fluxo!$U:$U,"&gt;"&amp;EC$5,Fluxo!$U:$U,"&lt;="&amp;ED$5,Fluxo!$D:$D,$D101,Fluxo!$E:$E,"&lt;&gt;"&amp;"PERMUTANTE"))</f>
        <v>0</v>
      </c>
      <c r="EE101" s="18">
        <f>IF(EE$5&gt;$G$4,0,SUMIFS(Fluxo!$O:$O,Fluxo!$U:$U,"&gt;"&amp;ED$5,Fluxo!$U:$U,"&lt;="&amp;EE$5,Fluxo!$D:$D,$D101,Fluxo!$E:$E,"&lt;&gt;"&amp;"PERMUTANTE"))</f>
        <v>0</v>
      </c>
      <c r="EF101" s="18">
        <f>IF(EF$5&gt;$G$4,0,SUMIFS(Fluxo!$O:$O,Fluxo!$U:$U,"&gt;"&amp;EE$5,Fluxo!$U:$U,"&lt;="&amp;EF$5,Fluxo!$D:$D,$D101,Fluxo!$E:$E,"&lt;&gt;"&amp;"PERMUTANTE"))</f>
        <v>0</v>
      </c>
      <c r="EG101" s="18">
        <f>IF(EG$5&gt;$G$4,0,SUMIFS(Fluxo!$O:$O,Fluxo!$U:$U,"&gt;"&amp;EF$5,Fluxo!$U:$U,"&lt;="&amp;EG$5,Fluxo!$D:$D,$D101,Fluxo!$E:$E,"&lt;&gt;"&amp;"PERMUTANTE"))</f>
        <v>0</v>
      </c>
      <c r="EH101" s="18">
        <f>IF(EH$5&gt;$G$4,0,SUMIFS(Fluxo!$O:$O,Fluxo!$U:$U,"&gt;"&amp;EG$5,Fluxo!$U:$U,"&lt;="&amp;EH$5,Fluxo!$D:$D,$D101,Fluxo!$E:$E,"&lt;&gt;"&amp;"PERMUTANTE"))</f>
        <v>0</v>
      </c>
      <c r="EI101" s="18">
        <f>IF(EI$5&gt;$G$4,0,SUMIFS(Fluxo!$O:$O,Fluxo!$U:$U,"&gt;"&amp;EH$5,Fluxo!$U:$U,"&lt;="&amp;EI$5,Fluxo!$D:$D,$D101,Fluxo!$E:$E,"&lt;&gt;"&amp;"PERMUTANTE"))</f>
        <v>0</v>
      </c>
      <c r="EJ101" s="18">
        <f>IF(EJ$5&gt;$G$4,0,SUMIFS(Fluxo!$O:$O,Fluxo!$U:$U,"&gt;"&amp;EI$5,Fluxo!$U:$U,"&lt;="&amp;EJ$5,Fluxo!$D:$D,$D101,Fluxo!$E:$E,"&lt;&gt;"&amp;"PERMUTANTE"))</f>
        <v>0</v>
      </c>
      <c r="EK101" s="18">
        <f>IF(EK$5&gt;$G$4,0,SUMIFS(Fluxo!$O:$O,Fluxo!$U:$U,"&gt;"&amp;EJ$5,Fluxo!$U:$U,"&lt;="&amp;EK$5,Fluxo!$D:$D,$D101,Fluxo!$E:$E,"&lt;&gt;"&amp;"PERMUTANTE"))</f>
        <v>0</v>
      </c>
      <c r="EL101" s="18">
        <f>IF(EL$5&gt;$G$4,0,SUMIFS(Fluxo!$O:$O,Fluxo!$U:$U,"&gt;"&amp;EK$5,Fluxo!$U:$U,"&lt;="&amp;EL$5,Fluxo!$D:$D,$D101,Fluxo!$E:$E,"&lt;&gt;"&amp;"PERMUTANTE"))</f>
        <v>0</v>
      </c>
      <c r="EM101" s="18">
        <f>IF(EM$5&gt;$G$4,0,SUMIFS(Fluxo!$O:$O,Fluxo!$U:$U,"&gt;"&amp;EL$5,Fluxo!$U:$U,"&lt;="&amp;EM$5,Fluxo!$D:$D,$D101,Fluxo!$E:$E,"&lt;&gt;"&amp;"PERMUTANTE"))</f>
        <v>0</v>
      </c>
      <c r="EN101" s="18">
        <f>IF(EN$5&gt;$G$4,0,SUMIFS(Fluxo!$O:$O,Fluxo!$U:$U,"&gt;"&amp;EM$5,Fluxo!$U:$U,"&lt;="&amp;EN$5,Fluxo!$D:$D,$D101,Fluxo!$E:$E,"&lt;&gt;"&amp;"PERMUTANTE"))</f>
        <v>0</v>
      </c>
      <c r="EO101" s="18">
        <f>IF(EO$5&gt;$G$4,0,SUMIFS(Fluxo!$O:$O,Fluxo!$U:$U,"&gt;"&amp;EN$5,Fluxo!$U:$U,"&lt;="&amp;EO$5,Fluxo!$D:$D,$D101,Fluxo!$E:$E,"&lt;&gt;"&amp;"PERMUTANTE"))</f>
        <v>0</v>
      </c>
      <c r="EP101" s="18">
        <f>IF(EP$5&gt;$G$4,0,SUMIFS(Fluxo!$O:$O,Fluxo!$U:$U,"&gt;"&amp;EO$5,Fluxo!$U:$U,"&lt;="&amp;EP$5,Fluxo!$D:$D,$D101,Fluxo!$E:$E,"&lt;&gt;"&amp;"PERMUTANTE"))</f>
        <v>0</v>
      </c>
      <c r="EQ101" s="18">
        <f>IF(EQ$5&gt;$G$4,0,SUMIFS(Fluxo!$O:$O,Fluxo!$U:$U,"&gt;"&amp;EP$5,Fluxo!$U:$U,"&lt;="&amp;EQ$5,Fluxo!$D:$D,$D101,Fluxo!$E:$E,"&lt;&gt;"&amp;"PERMUTANTE"))</f>
        <v>0</v>
      </c>
      <c r="ER101" s="18">
        <f>IF(ER$5&gt;$G$4,0,SUMIFS(Fluxo!$O:$O,Fluxo!$U:$U,"&gt;"&amp;EQ$5,Fluxo!$U:$U,"&lt;="&amp;ER$5,Fluxo!$D:$D,$D101,Fluxo!$E:$E,"&lt;&gt;"&amp;"PERMUTANTE"))</f>
        <v>0</v>
      </c>
      <c r="ES101" s="18">
        <f>IF(ES$5&gt;$G$4,0,SUMIFS(Fluxo!$O:$O,Fluxo!$U:$U,"&gt;"&amp;ER$5,Fluxo!$U:$U,"&lt;="&amp;ES$5,Fluxo!$D:$D,$D101,Fluxo!$E:$E,"&lt;&gt;"&amp;"PERMUTANTE"))</f>
        <v>0</v>
      </c>
      <c r="ET101" s="18">
        <f>IF(ET$5&gt;$G$4,0,SUMIFS(Fluxo!$O:$O,Fluxo!$U:$U,"&gt;"&amp;ES$5,Fluxo!$U:$U,"&lt;="&amp;ET$5,Fluxo!$D:$D,$D101,Fluxo!$E:$E,"&lt;&gt;"&amp;"PERMUTANTE"))</f>
        <v>0</v>
      </c>
      <c r="EU101" s="18">
        <f>IF(EU$5&gt;$G$4,0,SUMIFS(Fluxo!$O:$O,Fluxo!$U:$U,"&gt;"&amp;ET$5,Fluxo!$U:$U,"&lt;="&amp;EU$5,Fluxo!$D:$D,$D101,Fluxo!$E:$E,"&lt;&gt;"&amp;"PERMUTANTE"))</f>
        <v>0</v>
      </c>
      <c r="EV101" s="18">
        <f>IF(EV$5&gt;$G$4,0,SUMIFS(Fluxo!$O:$O,Fluxo!$U:$U,"&gt;"&amp;EU$5,Fluxo!$U:$U,"&lt;="&amp;EV$5,Fluxo!$D:$D,$D101,Fluxo!$E:$E,"&lt;&gt;"&amp;"PERMUTANTE"))</f>
        <v>0</v>
      </c>
      <c r="EW101" s="18">
        <f>IF(EW$5&gt;$G$4,0,SUMIFS(Fluxo!$O:$O,Fluxo!$U:$U,"&gt;"&amp;EV$5,Fluxo!$U:$U,"&lt;="&amp;EW$5,Fluxo!$D:$D,$D101,Fluxo!$E:$E,"&lt;&gt;"&amp;"PERMUTANTE"))</f>
        <v>0</v>
      </c>
      <c r="EX101" s="18">
        <f>IF(EX$5&gt;$G$4,0,SUMIFS(Fluxo!$O:$O,Fluxo!$U:$U,"&gt;"&amp;EW$5,Fluxo!$U:$U,"&lt;="&amp;EX$5,Fluxo!$D:$D,$D101,Fluxo!$E:$E,"&lt;&gt;"&amp;"PERMUTANTE"))</f>
        <v>0</v>
      </c>
      <c r="EY101" s="18">
        <f>IF(EY$5&gt;$G$4,0,SUMIFS(Fluxo!$O:$O,Fluxo!$U:$U,"&gt;"&amp;EX$5,Fluxo!$U:$U,"&lt;="&amp;EY$5,Fluxo!$D:$D,$D101,Fluxo!$E:$E,"&lt;&gt;"&amp;"PERMUTANTE"))</f>
        <v>0</v>
      </c>
      <c r="EZ101" s="18">
        <f>IF(EZ$5&gt;$G$4,0,SUMIFS(Fluxo!$O:$O,Fluxo!$U:$U,"&gt;"&amp;EY$5,Fluxo!$U:$U,"&lt;="&amp;EZ$5,Fluxo!$D:$D,$D101,Fluxo!$E:$E,"&lt;&gt;"&amp;"PERMUTANTE"))</f>
        <v>0</v>
      </c>
      <c r="FA101" s="18">
        <f>IF(FA$5&gt;$G$4,0,SUMIFS(Fluxo!$O:$O,Fluxo!$U:$U,"&gt;"&amp;EZ$5,Fluxo!$U:$U,"&lt;="&amp;FA$5,Fluxo!$D:$D,$D101,Fluxo!$E:$E,"&lt;&gt;"&amp;"PERMUTANTE"))</f>
        <v>0</v>
      </c>
      <c r="FB101" s="18">
        <f>IF(FB$5&gt;$G$4,0,SUMIFS(Fluxo!$O:$O,Fluxo!$U:$U,"&gt;"&amp;FA$5,Fluxo!$U:$U,"&lt;="&amp;FB$5,Fluxo!$D:$D,$D101,Fluxo!$E:$E,"&lt;&gt;"&amp;"PERMUTANTE"))</f>
        <v>0</v>
      </c>
      <c r="FC101" s="18">
        <f>IF(FC$5&gt;$G$4,0,SUMIFS(Fluxo!$O:$O,Fluxo!$U:$U,"&gt;"&amp;FB$5,Fluxo!$U:$U,"&lt;="&amp;FC$5,Fluxo!$D:$D,$D101,Fluxo!$E:$E,"&lt;&gt;"&amp;"PERMUTANTE"))</f>
        <v>0</v>
      </c>
      <c r="FD101" s="18">
        <f>IF(FD$5&gt;$G$4,0,SUMIFS(Fluxo!$O:$O,Fluxo!$U:$U,"&gt;"&amp;FC$5,Fluxo!$U:$U,"&lt;="&amp;FD$5,Fluxo!$D:$D,$D101,Fluxo!$E:$E,"&lt;&gt;"&amp;"PERMUTANTE"))</f>
        <v>0</v>
      </c>
      <c r="FE101" s="18">
        <f>IF(FE$5&gt;$G$4,0,SUMIFS(Fluxo!$O:$O,Fluxo!$U:$U,"&gt;"&amp;FD$5,Fluxo!$U:$U,"&lt;="&amp;FE$5,Fluxo!$D:$D,$D101,Fluxo!$E:$E,"&lt;&gt;"&amp;"PERMUTANTE"))</f>
        <v>0</v>
      </c>
      <c r="FF101" s="18">
        <f>IF(FF$5&gt;$G$4,0,SUMIFS(Fluxo!$O:$O,Fluxo!$U:$U,"&gt;"&amp;FE$5,Fluxo!$U:$U,"&lt;="&amp;FF$5,Fluxo!$D:$D,$D101,Fluxo!$E:$E,"&lt;&gt;"&amp;"PERMUTANTE"))</f>
        <v>0</v>
      </c>
      <c r="FG101" s="18">
        <f>IF(FG$5&gt;$G$4,0,SUMIFS(Fluxo!$O:$O,Fluxo!$U:$U,"&gt;"&amp;FF$5,Fluxo!$U:$U,"&lt;="&amp;FG$5,Fluxo!$D:$D,$D101,Fluxo!$E:$E,"&lt;&gt;"&amp;"PERMUTANTE"))</f>
        <v>0</v>
      </c>
      <c r="FH101" s="18">
        <f>IF(FH$5&gt;$G$4,0,SUMIFS(Fluxo!$O:$O,Fluxo!$U:$U,"&gt;"&amp;FG$5,Fluxo!$U:$U,"&lt;="&amp;FH$5,Fluxo!$D:$D,$D101,Fluxo!$E:$E,"&lt;&gt;"&amp;"PERMUTANTE"))</f>
        <v>0</v>
      </c>
      <c r="FI101" s="18">
        <f>IF(FI$5&gt;$G$4,0,SUMIFS(Fluxo!$O:$O,Fluxo!$U:$U,"&gt;"&amp;FH$5,Fluxo!$U:$U,"&lt;="&amp;FI$5,Fluxo!$D:$D,$D101,Fluxo!$E:$E,"&lt;&gt;"&amp;"PERMUTANTE"))</f>
        <v>0</v>
      </c>
      <c r="FJ101" s="18">
        <f>IF(FJ$5&gt;$G$4,0,SUMIFS(Fluxo!$O:$O,Fluxo!$U:$U,"&gt;"&amp;FI$5,Fluxo!$U:$U,"&lt;="&amp;FJ$5,Fluxo!$D:$D,$D101,Fluxo!$E:$E,"&lt;&gt;"&amp;"PERMUTANTE"))</f>
        <v>0</v>
      </c>
      <c r="FK101" s="18">
        <f>IF(FK$5&gt;$G$4,0,SUMIFS(Fluxo!$O:$O,Fluxo!$U:$U,"&gt;"&amp;FJ$5,Fluxo!$U:$U,"&lt;="&amp;FK$5,Fluxo!$D:$D,$D101,Fluxo!$E:$E,"&lt;&gt;"&amp;"PERMUTANTE"))</f>
        <v>0</v>
      </c>
      <c r="FL101" s="18">
        <f>IF(FL$5&gt;$G$4,0,SUMIFS(Fluxo!$O:$O,Fluxo!$U:$U,"&gt;"&amp;FK$5,Fluxo!$U:$U,"&lt;="&amp;FL$5,Fluxo!$D:$D,$D101,Fluxo!$E:$E,"&lt;&gt;"&amp;"PERMUTANTE"))</f>
        <v>0</v>
      </c>
      <c r="FM101" s="18">
        <f>IF(FM$5&gt;$G$4,0,SUMIFS(Fluxo!$O:$O,Fluxo!$U:$U,"&gt;"&amp;FL$5,Fluxo!$U:$U,"&lt;="&amp;FM$5,Fluxo!$D:$D,$D101,Fluxo!$E:$E,"&lt;&gt;"&amp;"PERMUTANTE"))</f>
        <v>0</v>
      </c>
      <c r="FN101" s="18">
        <f>IF(FN$5&gt;$G$4,0,SUMIFS(Fluxo!$O:$O,Fluxo!$U:$U,"&gt;"&amp;FM$5,Fluxo!$U:$U,"&lt;="&amp;FN$5,Fluxo!$D:$D,$D101,Fluxo!$E:$E,"&lt;&gt;"&amp;"PERMUTANTE"))</f>
        <v>0</v>
      </c>
      <c r="FO101" s="18">
        <f>IF(FO$5&gt;$G$4,0,SUMIFS(Fluxo!$O:$O,Fluxo!$U:$U,"&gt;"&amp;FN$5,Fluxo!$U:$U,"&lt;="&amp;FO$5,Fluxo!$D:$D,$D101,Fluxo!$E:$E,"&lt;&gt;"&amp;"PERMUTANTE"))</f>
        <v>0</v>
      </c>
      <c r="FP101" s="18">
        <f>IF(FP$5&gt;$G$4,0,SUMIFS(Fluxo!$O:$O,Fluxo!$U:$U,"&gt;"&amp;FO$5,Fluxo!$U:$U,"&lt;="&amp;FP$5,Fluxo!$D:$D,$D101,Fluxo!$E:$E,"&lt;&gt;"&amp;"PERMUTANTE"))</f>
        <v>0</v>
      </c>
      <c r="FQ101" s="18">
        <f>IF(FQ$5&gt;$G$4,0,SUMIFS(Fluxo!$O:$O,Fluxo!$U:$U,"&gt;"&amp;FP$5,Fluxo!$U:$U,"&lt;="&amp;FQ$5,Fluxo!$D:$D,$D101,Fluxo!$E:$E,"&lt;&gt;"&amp;"PERMUTANTE"))</f>
        <v>0</v>
      </c>
      <c r="FR101" s="18">
        <f>IF(FR$5&gt;$G$4,0,SUMIFS(Fluxo!$O:$O,Fluxo!$U:$U,"&gt;"&amp;FQ$5,Fluxo!$U:$U,"&lt;="&amp;FR$5,Fluxo!$D:$D,$D101,Fluxo!$E:$E,"&lt;&gt;"&amp;"PERMUTANTE"))</f>
        <v>0</v>
      </c>
      <c r="FS101" s="18">
        <f>IF(FS$5&gt;$G$4,0,SUMIFS(Fluxo!$O:$O,Fluxo!$U:$U,"&gt;"&amp;FR$5,Fluxo!$U:$U,"&lt;="&amp;FS$5,Fluxo!$D:$D,$D101,Fluxo!$E:$E,"&lt;&gt;"&amp;"PERMUTANTE"))</f>
        <v>0</v>
      </c>
      <c r="FT101" s="18">
        <f>IF(FT$5&gt;$G$4,0,SUMIFS(Fluxo!$O:$O,Fluxo!$U:$U,"&gt;"&amp;FS$5,Fluxo!$U:$U,"&lt;="&amp;FT$5,Fluxo!$D:$D,$D101,Fluxo!$E:$E,"&lt;&gt;"&amp;"PERMUTANTE"))</f>
        <v>0</v>
      </c>
      <c r="FU101" s="18">
        <f>IF(FU$5&gt;$G$4,0,SUMIFS(Fluxo!$O:$O,Fluxo!$U:$U,"&gt;"&amp;FT$5,Fluxo!$U:$U,"&lt;="&amp;FU$5,Fluxo!$D:$D,$D101,Fluxo!$E:$E,"&lt;&gt;"&amp;"PERMUTANTE"))</f>
        <v>0</v>
      </c>
      <c r="FV101" s="18">
        <f>IF(FV$5&gt;$G$4,0,SUMIFS(Fluxo!$O:$O,Fluxo!$U:$U,"&gt;"&amp;FU$5,Fluxo!$U:$U,"&lt;="&amp;FV$5,Fluxo!$D:$D,$D101,Fluxo!$E:$E,"&lt;&gt;"&amp;"PERMUTANTE"))</f>
        <v>0</v>
      </c>
      <c r="FW101" s="18">
        <f>IF(FW$5&gt;$G$4,0,SUMIFS(Fluxo!$O:$O,Fluxo!$U:$U,"&gt;"&amp;FV$5,Fluxo!$U:$U,"&lt;="&amp;FW$5,Fluxo!$D:$D,$D101,Fluxo!$E:$E,"&lt;&gt;"&amp;"PERMUTANTE"))</f>
        <v>0</v>
      </c>
      <c r="FX101" s="18">
        <f>IF(FX$5&gt;$G$4,0,SUMIFS(Fluxo!$O:$O,Fluxo!$U:$U,"&gt;"&amp;FW$5,Fluxo!$U:$U,"&lt;="&amp;FX$5,Fluxo!$D:$D,$D101,Fluxo!$E:$E,"&lt;&gt;"&amp;"PERMUTANTE"))</f>
        <v>0</v>
      </c>
      <c r="FY101" s="18">
        <f>IF(FY$5&gt;$G$4,0,SUMIFS(Fluxo!$O:$O,Fluxo!$U:$U,"&gt;"&amp;FX$5,Fluxo!$U:$U,"&lt;="&amp;FY$5,Fluxo!$D:$D,$D101,Fluxo!$E:$E,"&lt;&gt;"&amp;"PERMUTANTE"))</f>
        <v>0</v>
      </c>
      <c r="FZ101" s="18">
        <f>IF(FZ$5&gt;$G$4,0,SUMIFS(Fluxo!$O:$O,Fluxo!$U:$U,"&gt;"&amp;FY$5,Fluxo!$U:$U,"&lt;="&amp;FZ$5,Fluxo!$D:$D,$D101,Fluxo!$E:$E,"&lt;&gt;"&amp;"PERMUTANTE"))</f>
        <v>0</v>
      </c>
      <c r="GA101" s="18">
        <f>IF(GA$5&gt;$G$4,0,SUMIFS(Fluxo!$O:$O,Fluxo!$U:$U,"&gt;"&amp;FZ$5,Fluxo!$U:$U,"&lt;="&amp;GA$5,Fluxo!$D:$D,$D101,Fluxo!$E:$E,"&lt;&gt;"&amp;"PERMUTANTE"))</f>
        <v>0</v>
      </c>
      <c r="GB101" s="18">
        <f>IF(GB$5&gt;$G$4,0,SUMIFS(Fluxo!$O:$O,Fluxo!$U:$U,"&gt;"&amp;GA$5,Fluxo!$U:$U,"&lt;="&amp;GB$5,Fluxo!$D:$D,$D101,Fluxo!$E:$E,"&lt;&gt;"&amp;"PERMUTANTE"))</f>
        <v>0</v>
      </c>
      <c r="GC101" s="18">
        <f>IF(GC$5&gt;$G$4,0,SUMIFS(Fluxo!$O:$O,Fluxo!$U:$U,"&gt;"&amp;GB$5,Fluxo!$U:$U,"&lt;="&amp;GC$5,Fluxo!$D:$D,$D101,Fluxo!$E:$E,"&lt;&gt;"&amp;"PERMUTANTE"))</f>
        <v>0</v>
      </c>
      <c r="GD101" s="18">
        <f>IF(GD$5&gt;$G$4,0,SUMIFS(Fluxo!$O:$O,Fluxo!$U:$U,"&gt;"&amp;GC$5,Fluxo!$U:$U,"&lt;="&amp;GD$5,Fluxo!$D:$D,$D101,Fluxo!$E:$E,"&lt;&gt;"&amp;"PERMUTANTE"))</f>
        <v>0</v>
      </c>
      <c r="GE101" s="18">
        <f>IF(GE$5&gt;$G$4,0,SUMIFS(Fluxo!$O:$O,Fluxo!$U:$U,"&gt;"&amp;GD$5,Fluxo!$U:$U,"&lt;="&amp;GE$5,Fluxo!$D:$D,$D101,Fluxo!$E:$E,"&lt;&gt;"&amp;"PERMUTANTE"))</f>
        <v>0</v>
      </c>
      <c r="GF101" s="18">
        <f>IF(GF$5&gt;$G$4,0,SUMIFS(Fluxo!$O:$O,Fluxo!$U:$U,"&gt;"&amp;GE$5,Fluxo!$U:$U,"&lt;="&amp;GF$5,Fluxo!$D:$D,$D101,Fluxo!$E:$E,"&lt;&gt;"&amp;"PERMUTANTE"))</f>
        <v>0</v>
      </c>
      <c r="GG101" s="18">
        <f>IF(GG$5&gt;$G$4,0,SUMIFS(Fluxo!$O:$O,Fluxo!$U:$U,"&gt;"&amp;GF$5,Fluxo!$U:$U,"&lt;="&amp;GG$5,Fluxo!$D:$D,$D101,Fluxo!$E:$E,"&lt;&gt;"&amp;"PERMUTANTE"))</f>
        <v>0</v>
      </c>
      <c r="GH101" s="18">
        <f>IF(GH$5&gt;$G$4,0,SUMIFS(Fluxo!$O:$O,Fluxo!$U:$U,"&gt;"&amp;GG$5,Fluxo!$U:$U,"&lt;="&amp;GH$5,Fluxo!$D:$D,$D101,Fluxo!$E:$E,"&lt;&gt;"&amp;"PERMUTANTE"))</f>
        <v>0</v>
      </c>
      <c r="GI101" s="18">
        <f>IF(GI$5&gt;$G$4,0,SUMIFS(Fluxo!$O:$O,Fluxo!$U:$U,"&gt;"&amp;GH$5,Fluxo!$U:$U,"&lt;="&amp;GI$5,Fluxo!$D:$D,$D101,Fluxo!$E:$E,"&lt;&gt;"&amp;"PERMUTANTE"))</f>
        <v>0</v>
      </c>
      <c r="GJ101" s="18">
        <f>IF(GJ$5&gt;$G$4,0,SUMIFS(Fluxo!$O:$O,Fluxo!$U:$U,"&gt;"&amp;GI$5,Fluxo!$U:$U,"&lt;="&amp;GJ$5,Fluxo!$D:$D,$D101,Fluxo!$E:$E,"&lt;&gt;"&amp;"PERMUTANTE"))</f>
        <v>0</v>
      </c>
      <c r="GK101" s="18">
        <f>IF(GK$5&gt;$G$4,0,SUMIFS(Fluxo!$O:$O,Fluxo!$U:$U,"&gt;"&amp;GJ$5,Fluxo!$U:$U,"&lt;="&amp;GK$5,Fluxo!$D:$D,$D101,Fluxo!$E:$E,"&lt;&gt;"&amp;"PERMUTANTE"))</f>
        <v>0</v>
      </c>
      <c r="GL101" s="18">
        <f>IF(GL$5&gt;$G$4,0,SUMIFS(Fluxo!$O:$O,Fluxo!$U:$U,"&gt;"&amp;GK$5,Fluxo!$U:$U,"&lt;="&amp;GL$5,Fluxo!$D:$D,$D101,Fluxo!$E:$E,"&lt;&gt;"&amp;"PERMUTANTE"))</f>
        <v>0</v>
      </c>
      <c r="GM101" s="18">
        <f>IF(GM$5&gt;$G$4,0,SUMIFS(Fluxo!$O:$O,Fluxo!$U:$U,"&gt;"&amp;GL$5,Fluxo!$U:$U,"&lt;="&amp;GM$5,Fluxo!$D:$D,$D101,Fluxo!$E:$E,"&lt;&gt;"&amp;"PERMUTANTE"))</f>
        <v>0</v>
      </c>
      <c r="GN101" s="18">
        <f>IF(GN$5&gt;$G$4,0,SUMIFS(Fluxo!$O:$O,Fluxo!$U:$U,"&gt;"&amp;GM$5,Fluxo!$U:$U,"&lt;="&amp;GN$5,Fluxo!$D:$D,$D101,Fluxo!$E:$E,"&lt;&gt;"&amp;"PERMUTANTE"))</f>
        <v>0</v>
      </c>
      <c r="GO101" s="18">
        <f>IF(GO$5&gt;$G$4,0,SUMIFS(Fluxo!$O:$O,Fluxo!$U:$U,"&gt;"&amp;GN$5,Fluxo!$U:$U,"&lt;="&amp;GO$5,Fluxo!$D:$D,$D101,Fluxo!$E:$E,"&lt;&gt;"&amp;"PERMUTANTE"))</f>
        <v>0</v>
      </c>
      <c r="GP101" s="18">
        <f>IF(GP$5&gt;$G$4,0,SUMIFS(Fluxo!$O:$O,Fluxo!$U:$U,"&gt;"&amp;GO$5,Fluxo!$U:$U,"&lt;="&amp;GP$5,Fluxo!$D:$D,$D101,Fluxo!$E:$E,"&lt;&gt;"&amp;"PERMUTANTE"))</f>
        <v>0</v>
      </c>
      <c r="GQ101" s="18">
        <f>IF(GQ$5&gt;$G$4,0,SUMIFS(Fluxo!$O:$O,Fluxo!$U:$U,"&gt;"&amp;GP$5,Fluxo!$U:$U,"&lt;="&amp;GQ$5,Fluxo!$D:$D,$D101,Fluxo!$E:$E,"&lt;&gt;"&amp;"PERMUTANTE"))</f>
        <v>0</v>
      </c>
      <c r="GR101" s="18">
        <f>IF(GR$5&gt;$G$4,0,SUMIFS(Fluxo!$O:$O,Fluxo!$U:$U,"&gt;"&amp;GQ$5,Fluxo!$U:$U,"&lt;="&amp;GR$5,Fluxo!$D:$D,$D101,Fluxo!$E:$E,"&lt;&gt;"&amp;"PERMUTANTE"))</f>
        <v>0</v>
      </c>
      <c r="GS101" s="18">
        <f>IF(GS$5&gt;$G$4,0,SUMIFS(Fluxo!$O:$O,Fluxo!$U:$U,"&gt;"&amp;GR$5,Fluxo!$U:$U,"&lt;="&amp;GS$5,Fluxo!$D:$D,$D101,Fluxo!$E:$E,"&lt;&gt;"&amp;"PERMUTANTE"))</f>
        <v>0</v>
      </c>
      <c r="GT101" s="18">
        <f>IF(GT$5&gt;$G$4,0,SUMIFS(Fluxo!$O:$O,Fluxo!$U:$U,"&gt;"&amp;GS$5,Fluxo!$U:$U,"&lt;="&amp;GT$5,Fluxo!$D:$D,$D101,Fluxo!$E:$E,"&lt;&gt;"&amp;"PERMUTANTE"))</f>
        <v>0</v>
      </c>
      <c r="GU101" s="18">
        <f>IF(GU$5&gt;$G$4,0,SUMIFS(Fluxo!$O:$O,Fluxo!$U:$U,"&gt;"&amp;GT$5,Fluxo!$U:$U,"&lt;="&amp;GU$5,Fluxo!$D:$D,$D101,Fluxo!$E:$E,"&lt;&gt;"&amp;"PERMUTANTE"))</f>
        <v>0</v>
      </c>
      <c r="GV101" s="18">
        <f>IF(GV$5&gt;$G$4,0,SUMIFS(Fluxo!$O:$O,Fluxo!$U:$U,"&gt;"&amp;GU$5,Fluxo!$U:$U,"&lt;="&amp;GV$5,Fluxo!$D:$D,$D101,Fluxo!$E:$E,"&lt;&gt;"&amp;"PERMUTANTE"))</f>
        <v>0</v>
      </c>
      <c r="GW101" s="18">
        <f>IF(GW$5&gt;$G$4,0,SUMIFS(Fluxo!$O:$O,Fluxo!$U:$U,"&gt;"&amp;GV$5,Fluxo!$U:$U,"&lt;="&amp;GW$5,Fluxo!$D:$D,$D101,Fluxo!$E:$E,"&lt;&gt;"&amp;"PERMUTANTE"))</f>
        <v>0</v>
      </c>
      <c r="GX101" s="18">
        <f>IF(GX$5&gt;$G$4,0,SUMIFS(Fluxo!$O:$O,Fluxo!$U:$U,"&gt;"&amp;GW$5,Fluxo!$U:$U,"&lt;="&amp;GX$5,Fluxo!$D:$D,$D101,Fluxo!$E:$E,"&lt;&gt;"&amp;"PERMUTANTE"))</f>
        <v>0</v>
      </c>
      <c r="GY101" s="18">
        <f>IF(GY$5&gt;$G$4,0,SUMIFS(Fluxo!$O:$O,Fluxo!$U:$U,"&gt;"&amp;GX$5,Fluxo!$U:$U,"&lt;="&amp;GY$5,Fluxo!$D:$D,$D101,Fluxo!$E:$E,"&lt;&gt;"&amp;"PERMUTANTE"))</f>
        <v>0</v>
      </c>
      <c r="GZ101" s="18">
        <f>IF(GZ$5&gt;$G$4,0,SUMIFS(Fluxo!$O:$O,Fluxo!$U:$U,"&gt;"&amp;GY$5,Fluxo!$U:$U,"&lt;="&amp;GZ$5,Fluxo!$D:$D,$D101,Fluxo!$E:$E,"&lt;&gt;"&amp;"PERMUTANTE"))</f>
        <v>0</v>
      </c>
      <c r="HA101" s="18">
        <f>IF(HA$5&gt;$G$4,0,SUMIFS(Fluxo!$O:$O,Fluxo!$U:$U,"&gt;"&amp;GZ$5,Fluxo!$U:$U,"&lt;="&amp;HA$5,Fluxo!$D:$D,$D101,Fluxo!$E:$E,"&lt;&gt;"&amp;"PERMUTANTE"))</f>
        <v>0</v>
      </c>
      <c r="HB101" s="18">
        <f>IF(HB$5&gt;$G$4,0,SUMIFS(Fluxo!$O:$O,Fluxo!$U:$U,"&gt;"&amp;HA$5,Fluxo!$U:$U,"&lt;="&amp;HB$5,Fluxo!$D:$D,$D101,Fluxo!$E:$E,"&lt;&gt;"&amp;"PERMUTANTE"))</f>
        <v>0</v>
      </c>
      <c r="HC101" s="18">
        <f>IF(HC$5&gt;$G$4,0,SUMIFS(Fluxo!$O:$O,Fluxo!$U:$U,"&gt;"&amp;HB$5,Fluxo!$U:$U,"&lt;="&amp;HC$5,Fluxo!$D:$D,$D101,Fluxo!$E:$E,"&lt;&gt;"&amp;"PERMUTANTE"))</f>
        <v>0</v>
      </c>
      <c r="HD101" s="18">
        <f>IF(HD$5&gt;$G$4,0,SUMIFS(Fluxo!$O:$O,Fluxo!$U:$U,"&gt;"&amp;HC$5,Fluxo!$U:$U,"&lt;="&amp;HD$5,Fluxo!$D:$D,$D101,Fluxo!$E:$E,"&lt;&gt;"&amp;"PERMUTANTE"))</f>
        <v>0</v>
      </c>
      <c r="HE101" s="18">
        <f>IF(HE$5&gt;$G$4,0,SUMIFS(Fluxo!$O:$O,Fluxo!$U:$U,"&gt;"&amp;HD$5,Fluxo!$U:$U,"&lt;="&amp;HE$5,Fluxo!$D:$D,$D101,Fluxo!$E:$E,"&lt;&gt;"&amp;"PERMUTANTE"))</f>
        <v>0</v>
      </c>
      <c r="HF101" s="18">
        <f>IF(HF$5&gt;$G$4,0,SUMIFS(Fluxo!$O:$O,Fluxo!$U:$U,"&gt;"&amp;HE$5,Fluxo!$U:$U,"&lt;="&amp;HF$5,Fluxo!$D:$D,$D101,Fluxo!$E:$E,"&lt;&gt;"&amp;"PERMUTANTE"))</f>
        <v>0</v>
      </c>
    </row>
    <row r="102" spans="1:214">
      <c r="A102" s="20">
        <f t="shared" si="11"/>
        <v>92</v>
      </c>
      <c r="B102" s="140" t="str">
        <f>'Check Carteira'!C94</f>
        <v>E.1016.99.01.0222</v>
      </c>
      <c r="C102" s="141">
        <v>1</v>
      </c>
      <c r="D102" s="129" t="str">
        <f>'Check Carteira'!F94</f>
        <v>A-0222</v>
      </c>
      <c r="E102" s="21" t="str">
        <f>IFERROR(INDEX(Contratos!L:L,MATCH(D102,Contratos!R:R,0)),"")</f>
        <v/>
      </c>
      <c r="F102" s="139" t="str">
        <f>IFERROR(INDEX(Contratos!G:G,MATCH(D102,Contratos!R:R,0)),"")</f>
        <v/>
      </c>
      <c r="H102" s="83">
        <f t="shared" si="10"/>
        <v>0</v>
      </c>
      <c r="J102" s="18">
        <f>IF(J$5&gt;$G$4,0,SUMIFS(Fluxo!$O:$O,Fluxo!$U:$U,"&gt;"&amp;I$5,Fluxo!$U:$U,"&lt;="&amp;J$5,Fluxo!$D:$D,$D102))</f>
        <v>0</v>
      </c>
      <c r="K102" s="18">
        <f>IF(K$5&gt;$G$4,0,SUMIFS(Fluxo!$O:$O,Fluxo!$U:$U,"&gt;"&amp;J$5,Fluxo!$U:$U,"&lt;="&amp;K$5,Fluxo!$D:$D,$D102))</f>
        <v>0</v>
      </c>
      <c r="L102" s="18">
        <f>IF(L$5&gt;$G$4,0,SUMIFS(Fluxo!$O:$O,Fluxo!$U:$U,"&gt;"&amp;K$5,Fluxo!$U:$U,"&lt;="&amp;L$5,Fluxo!$D:$D,$D102))</f>
        <v>0</v>
      </c>
      <c r="M102" s="18">
        <f>IF(M$5&gt;$G$4,0,SUMIFS(Fluxo!$O:$O,Fluxo!$U:$U,"&gt;"&amp;L$5,Fluxo!$U:$U,"&lt;="&amp;M$5,Fluxo!$D:$D,$D102))</f>
        <v>0</v>
      </c>
      <c r="N102" s="18">
        <f>IF(N$5&gt;$G$4,0,SUMIFS(Fluxo!$O:$O,Fluxo!$U:$U,"&gt;"&amp;M$5,Fluxo!$U:$U,"&lt;="&amp;N$5,Fluxo!$D:$D,$D102))</f>
        <v>0</v>
      </c>
      <c r="O102" s="18">
        <f>IF(O$5&gt;$G$4,0,SUMIFS(Fluxo!$O:$O,Fluxo!$U:$U,"&gt;"&amp;N$5,Fluxo!$U:$U,"&lt;="&amp;O$5,Fluxo!$D:$D,$D102))</f>
        <v>0</v>
      </c>
      <c r="P102" s="18">
        <f>IF(P$5&gt;$G$4,0,SUMIFS(Fluxo!$O:$O,Fluxo!$U:$U,"&gt;"&amp;O$5,Fluxo!$U:$U,"&lt;="&amp;P$5,Fluxo!$D:$D,$D102))</f>
        <v>0</v>
      </c>
      <c r="Q102" s="18">
        <f>IF(Q$5&gt;$G$4,0,SUMIFS(Fluxo!$O:$O,Fluxo!$U:$U,"&gt;"&amp;P$5,Fluxo!$U:$U,"&lt;="&amp;Q$5,Fluxo!$D:$D,$D102))</f>
        <v>0</v>
      </c>
      <c r="R102" s="18">
        <f>IF(R$5&gt;$G$4,0,SUMIFS(Fluxo!$O:$O,Fluxo!$U:$U,"&gt;"&amp;Q$5,Fluxo!$U:$U,"&lt;="&amp;R$5,Fluxo!$D:$D,$D102))</f>
        <v>0</v>
      </c>
      <c r="S102" s="18">
        <f>IF(S$5&gt;$G$4,0,SUMIFS(Fluxo!$O:$O,Fluxo!$U:$U,"&gt;"&amp;R$5,Fluxo!$U:$U,"&lt;="&amp;S$5,Fluxo!$D:$D,$D102,Fluxo!$E:$E,"&lt;&gt;"&amp;"PERMUTANTE"))</f>
        <v>0</v>
      </c>
      <c r="T102" s="18">
        <f>IF(T$5&gt;$G$4,0,SUMIFS(Fluxo!$O:$O,Fluxo!$U:$U,"&gt;"&amp;S$5,Fluxo!$U:$U,"&lt;="&amp;T$5,Fluxo!$D:$D,$D102,Fluxo!$E:$E,"&lt;&gt;"&amp;"PERMUTANTE"))</f>
        <v>0</v>
      </c>
      <c r="U102" s="18">
        <f>IF(U$5&gt;$G$4,0,SUMIFS(Fluxo!$O:$O,Fluxo!$U:$U,"&gt;"&amp;T$5,Fluxo!$U:$U,"&lt;="&amp;U$5,Fluxo!$D:$D,$D102,Fluxo!$E:$E,"&lt;&gt;"&amp;"PERMUTANTE"))</f>
        <v>0</v>
      </c>
      <c r="V102" s="18">
        <f>IF(V$5&gt;$G$4,0,SUMIFS(Fluxo!$O:$O,Fluxo!$U:$U,"&gt;"&amp;U$5,Fluxo!$U:$U,"&lt;="&amp;V$5,Fluxo!$D:$D,$D102,Fluxo!$E:$E,"&lt;&gt;"&amp;"PERMUTANTE"))</f>
        <v>0</v>
      </c>
      <c r="W102" s="18">
        <f>IF(W$5&gt;$G$4,0,SUMIFS(Fluxo!$O:$O,Fluxo!$U:$U,"&gt;"&amp;V$5,Fluxo!$U:$U,"&lt;="&amp;W$5,Fluxo!$D:$D,$D102,Fluxo!$E:$E,"&lt;&gt;"&amp;"PERMUTANTE"))</f>
        <v>0</v>
      </c>
      <c r="X102" s="18">
        <f>IF(X$5&gt;$G$4,0,SUMIFS(Fluxo!$O:$O,Fluxo!$U:$U,"&gt;"&amp;W$5,Fluxo!$U:$U,"&lt;="&amp;X$5,Fluxo!$D:$D,$D102,Fluxo!$E:$E,"&lt;&gt;"&amp;"PERMUTANTE"))</f>
        <v>0</v>
      </c>
      <c r="Y102" s="18">
        <f>IF(Y$5&gt;$G$4,0,SUMIFS(Fluxo!$O:$O,Fluxo!$U:$U,"&gt;"&amp;X$5,Fluxo!$U:$U,"&lt;="&amp;Y$5,Fluxo!$D:$D,$D102,Fluxo!$E:$E,"&lt;&gt;"&amp;"PERMUTANTE"))</f>
        <v>0</v>
      </c>
      <c r="Z102" s="18">
        <f>IF(Z$5&gt;$G$4,0,SUMIFS(Fluxo!$O:$O,Fluxo!$U:$U,"&gt;"&amp;Y$5,Fluxo!$U:$U,"&lt;="&amp;Z$5,Fluxo!$D:$D,$D102,Fluxo!$E:$E,"&lt;&gt;"&amp;"PERMUTANTE"))</f>
        <v>0</v>
      </c>
      <c r="AA102" s="18">
        <f>IF(AA$5&gt;$G$4,0,SUMIFS(Fluxo!$O:$O,Fluxo!$U:$U,"&gt;"&amp;Z$5,Fluxo!$U:$U,"&lt;="&amp;AA$5,Fluxo!$D:$D,$D102,Fluxo!$E:$E,"&lt;&gt;"&amp;"PERMUTANTE"))</f>
        <v>0</v>
      </c>
      <c r="AB102" s="18">
        <f>IF(AB$5&gt;$G$4,0,SUMIFS(Fluxo!$O:$O,Fluxo!$U:$U,"&gt;"&amp;AA$5,Fluxo!$U:$U,"&lt;="&amp;AB$5,Fluxo!$D:$D,$D102,Fluxo!$E:$E,"&lt;&gt;"&amp;"PERMUTANTE"))</f>
        <v>0</v>
      </c>
      <c r="AC102" s="18">
        <f>IF(AC$5&gt;$G$4,0,SUMIFS(Fluxo!$O:$O,Fluxo!$U:$U,"&gt;"&amp;AB$5,Fluxo!$U:$U,"&lt;="&amp;AC$5,Fluxo!$D:$D,$D102,Fluxo!$E:$E,"&lt;&gt;"&amp;"PERMUTANTE"))</f>
        <v>0</v>
      </c>
      <c r="AD102" s="18">
        <f>IF(AD$5&gt;$G$4,0,SUMIFS(Fluxo!$O:$O,Fluxo!$U:$U,"&gt;"&amp;AC$5,Fluxo!$U:$U,"&lt;="&amp;AD$5,Fluxo!$D:$D,$D102,Fluxo!$E:$E,"&lt;&gt;"&amp;"PERMUTANTE"))</f>
        <v>0</v>
      </c>
      <c r="AE102" s="18">
        <f>IF(AE$5&gt;$G$4,0,SUMIFS(Fluxo!$O:$O,Fluxo!$U:$U,"&gt;"&amp;AD$5,Fluxo!$U:$U,"&lt;="&amp;AE$5,Fluxo!$D:$D,$D102,Fluxo!$E:$E,"&lt;&gt;"&amp;"PERMUTANTE"))</f>
        <v>0</v>
      </c>
      <c r="AF102" s="18">
        <f>IF(AF$5&gt;$G$4,0,SUMIFS(Fluxo!$O:$O,Fluxo!$U:$U,"&gt;"&amp;AE$5,Fluxo!$U:$U,"&lt;="&amp;AF$5,Fluxo!$D:$D,$D102,Fluxo!$E:$E,"&lt;&gt;"&amp;"PERMUTANTE"))</f>
        <v>0</v>
      </c>
      <c r="AG102" s="18">
        <f>IF(AG$5&gt;$G$4,0,SUMIFS(Fluxo!$O:$O,Fluxo!$U:$U,"&gt;"&amp;AF$5,Fluxo!$U:$U,"&lt;="&amp;AG$5,Fluxo!$D:$D,$D102,Fluxo!$E:$E,"&lt;&gt;"&amp;"PERMUTANTE"))</f>
        <v>0</v>
      </c>
      <c r="AH102" s="18">
        <f>IF(AH$5&gt;$G$4,0,SUMIFS(Fluxo!$O:$O,Fluxo!$U:$U,"&gt;"&amp;AG$5,Fluxo!$U:$U,"&lt;="&amp;AH$5,Fluxo!$D:$D,$D102,Fluxo!$E:$E,"&lt;&gt;"&amp;"PERMUTANTE"))</f>
        <v>0</v>
      </c>
      <c r="AI102" s="18">
        <f>IF(AI$5&gt;$G$4,0,SUMIFS(Fluxo!$O:$O,Fluxo!$U:$U,"&gt;"&amp;AH$5,Fluxo!$U:$U,"&lt;="&amp;AI$5,Fluxo!$D:$D,$D102,Fluxo!$E:$E,"&lt;&gt;"&amp;"PERMUTANTE"))</f>
        <v>0</v>
      </c>
      <c r="AJ102" s="18">
        <f>IF(AJ$5&gt;$G$4,0,SUMIFS(Fluxo!$O:$O,Fluxo!$U:$U,"&gt;"&amp;AI$5,Fluxo!$U:$U,"&lt;="&amp;AJ$5,Fluxo!$D:$D,$D102,Fluxo!$E:$E,"&lt;&gt;"&amp;"PERMUTANTE"))</f>
        <v>0</v>
      </c>
      <c r="AK102" s="18">
        <f>IF(AK$5&gt;$G$4,0,SUMIFS(Fluxo!$O:$O,Fluxo!$U:$U,"&gt;"&amp;AJ$5,Fluxo!$U:$U,"&lt;="&amp;AK$5,Fluxo!$D:$D,$D102,Fluxo!$E:$E,"&lt;&gt;"&amp;"PERMUTANTE"))</f>
        <v>0</v>
      </c>
      <c r="AL102" s="18">
        <f>IF(AL$5&gt;$G$4,0,SUMIFS(Fluxo!$O:$O,Fluxo!$U:$U,"&gt;"&amp;AK$5,Fluxo!$U:$U,"&lt;="&amp;AL$5,Fluxo!$D:$D,$D102,Fluxo!$E:$E,"&lt;&gt;"&amp;"PERMUTANTE"))</f>
        <v>0</v>
      </c>
      <c r="AM102" s="18">
        <f>IF(AM$5&gt;$G$4,0,SUMIFS(Fluxo!$O:$O,Fluxo!$U:$U,"&gt;"&amp;AL$5,Fluxo!$U:$U,"&lt;="&amp;AM$5,Fluxo!$D:$D,$D102,Fluxo!$E:$E,"&lt;&gt;"&amp;"PERMUTANTE"))</f>
        <v>0</v>
      </c>
      <c r="AN102" s="18">
        <f>IF(AN$5&gt;$G$4,0,SUMIFS(Fluxo!$O:$O,Fluxo!$U:$U,"&gt;"&amp;AM$5,Fluxo!$U:$U,"&lt;="&amp;AN$5,Fluxo!$D:$D,$D102,Fluxo!$E:$E,"&lt;&gt;"&amp;"PERMUTANTE"))</f>
        <v>0</v>
      </c>
      <c r="AO102" s="18">
        <f>IF(AO$5&gt;$G$4,0,SUMIFS(Fluxo!$O:$O,Fluxo!$U:$U,"&gt;"&amp;AN$5,Fluxo!$U:$U,"&lt;="&amp;AO$5,Fluxo!$D:$D,$D102,Fluxo!$E:$E,"&lt;&gt;"&amp;"PERMUTANTE"))</f>
        <v>0</v>
      </c>
      <c r="AP102" s="18">
        <f>IF(AP$5&gt;$G$4,0,SUMIFS(Fluxo!$O:$O,Fluxo!$U:$U,"&gt;"&amp;AO$5,Fluxo!$U:$U,"&lt;="&amp;AP$5,Fluxo!$D:$D,$D102,Fluxo!$E:$E,"&lt;&gt;"&amp;"PERMUTANTE"))</f>
        <v>0</v>
      </c>
      <c r="AQ102" s="18">
        <f>IF(AQ$5&gt;$G$4,0,SUMIFS(Fluxo!$O:$O,Fluxo!$U:$U,"&gt;"&amp;AP$5,Fluxo!$U:$U,"&lt;="&amp;AQ$5,Fluxo!$D:$D,$D102,Fluxo!$E:$E,"&lt;&gt;"&amp;"PERMUTANTE"))</f>
        <v>0</v>
      </c>
      <c r="AR102" s="18">
        <f>IF(AR$5&gt;$G$4,0,SUMIFS(Fluxo!$O:$O,Fluxo!$U:$U,"&gt;"&amp;AQ$5,Fluxo!$U:$U,"&lt;="&amp;AR$5,Fluxo!$D:$D,$D102,Fluxo!$E:$E,"&lt;&gt;"&amp;"PERMUTANTE"))</f>
        <v>0</v>
      </c>
      <c r="AS102" s="18">
        <f>IF(AS$5&gt;$G$4,0,SUMIFS(Fluxo!$O:$O,Fluxo!$U:$U,"&gt;"&amp;AR$5,Fluxo!$U:$U,"&lt;="&amp;AS$5,Fluxo!$D:$D,$D102,Fluxo!$E:$E,"&lt;&gt;"&amp;"PERMUTANTE"))</f>
        <v>0</v>
      </c>
      <c r="AT102" s="18">
        <f>IF(AT$5&gt;$G$4,0,SUMIFS(Fluxo!$O:$O,Fluxo!$U:$U,"&gt;"&amp;AS$5,Fluxo!$U:$U,"&lt;="&amp;AT$5,Fluxo!$D:$D,$D102,Fluxo!$E:$E,"&lt;&gt;"&amp;"PERMUTANTE"))</f>
        <v>0</v>
      </c>
      <c r="AU102" s="18">
        <f>IF(AU$5&gt;$G$4,0,SUMIFS(Fluxo!$O:$O,Fluxo!$U:$U,"&gt;"&amp;AT$5,Fluxo!$U:$U,"&lt;="&amp;AU$5,Fluxo!$D:$D,$D102,Fluxo!$E:$E,"&lt;&gt;"&amp;"PERMUTANTE"))</f>
        <v>0</v>
      </c>
      <c r="AV102" s="18">
        <f>IF(AV$5&gt;$G$4,0,SUMIFS(Fluxo!$O:$O,Fluxo!$U:$U,"&gt;"&amp;AU$5,Fluxo!$U:$U,"&lt;="&amp;AV$5,Fluxo!$D:$D,$D102,Fluxo!$E:$E,"&lt;&gt;"&amp;"PERMUTANTE"))</f>
        <v>0</v>
      </c>
      <c r="AW102" s="18">
        <f>IF(AW$5&gt;$G$4,0,SUMIFS(Fluxo!$O:$O,Fluxo!$U:$U,"&gt;"&amp;AV$5,Fluxo!$U:$U,"&lt;="&amp;AW$5,Fluxo!$D:$D,$D102,Fluxo!$E:$E,"&lt;&gt;"&amp;"PERMUTANTE"))</f>
        <v>0</v>
      </c>
      <c r="AX102" s="18">
        <f>IF(AX$5&gt;$G$4,0,SUMIFS(Fluxo!$O:$O,Fluxo!$U:$U,"&gt;"&amp;AW$5,Fluxo!$U:$U,"&lt;="&amp;AX$5,Fluxo!$D:$D,$D102,Fluxo!$E:$E,"&lt;&gt;"&amp;"PERMUTANTE"))</f>
        <v>0</v>
      </c>
      <c r="AY102" s="18">
        <f>IF(AY$5&gt;$G$4,0,SUMIFS(Fluxo!$O:$O,Fluxo!$U:$U,"&gt;"&amp;AX$5,Fluxo!$U:$U,"&lt;="&amp;AY$5,Fluxo!$D:$D,$D102,Fluxo!$E:$E,"&lt;&gt;"&amp;"PERMUTANTE"))</f>
        <v>0</v>
      </c>
      <c r="AZ102" s="18">
        <f>IF(AZ$5&gt;$G$4,0,SUMIFS(Fluxo!$O:$O,Fluxo!$U:$U,"&gt;"&amp;AY$5,Fluxo!$U:$U,"&lt;="&amp;AZ$5,Fluxo!$D:$D,$D102,Fluxo!$E:$E,"&lt;&gt;"&amp;"PERMUTANTE"))</f>
        <v>0</v>
      </c>
      <c r="BA102" s="18">
        <f>IF(BA$5&gt;$G$4,0,SUMIFS(Fluxo!$O:$O,Fluxo!$U:$U,"&gt;"&amp;AZ$5,Fluxo!$U:$U,"&lt;="&amp;BA$5,Fluxo!$D:$D,$D102,Fluxo!$E:$E,"&lt;&gt;"&amp;"PERMUTANTE"))</f>
        <v>0</v>
      </c>
      <c r="BB102" s="18">
        <f>IF(BB$5&gt;$G$4,0,SUMIFS(Fluxo!$O:$O,Fluxo!$U:$U,"&gt;"&amp;BA$5,Fluxo!$U:$U,"&lt;="&amp;BB$5,Fluxo!$D:$D,$D102,Fluxo!$E:$E,"&lt;&gt;"&amp;"PERMUTANTE"))</f>
        <v>0</v>
      </c>
      <c r="BC102" s="18">
        <f>IF(BC$5&gt;$G$4,0,SUMIFS(Fluxo!$O:$O,Fluxo!$U:$U,"&gt;"&amp;BB$5,Fluxo!$U:$U,"&lt;="&amp;BC$5,Fluxo!$D:$D,$D102,Fluxo!$E:$E,"&lt;&gt;"&amp;"PERMUTANTE"))</f>
        <v>0</v>
      </c>
      <c r="BD102" s="18">
        <f>IF(BD$5&gt;$G$4,0,SUMIFS(Fluxo!$O:$O,Fluxo!$U:$U,"&gt;"&amp;BC$5,Fluxo!$U:$U,"&lt;="&amp;BD$5,Fluxo!$D:$D,$D102,Fluxo!$E:$E,"&lt;&gt;"&amp;"PERMUTANTE"))</f>
        <v>0</v>
      </c>
      <c r="BE102" s="18">
        <f>IF(BE$5&gt;$G$4,0,SUMIFS(Fluxo!$O:$O,Fluxo!$U:$U,"&gt;"&amp;BD$5,Fluxo!$U:$U,"&lt;="&amp;BE$5,Fluxo!$D:$D,$D102,Fluxo!$E:$E,"&lt;&gt;"&amp;"PERMUTANTE"))</f>
        <v>0</v>
      </c>
      <c r="BF102" s="18">
        <f>IF(BF$5&gt;$G$4,0,SUMIFS(Fluxo!$O:$O,Fluxo!$U:$U,"&gt;"&amp;BE$5,Fluxo!$U:$U,"&lt;="&amp;BF$5,Fluxo!$D:$D,$D102,Fluxo!$E:$E,"&lt;&gt;"&amp;"PERMUTANTE"))</f>
        <v>0</v>
      </c>
      <c r="BG102" s="18">
        <f>IF(BG$5&gt;$G$4,0,SUMIFS(Fluxo!$O:$O,Fluxo!$U:$U,"&gt;"&amp;BF$5,Fluxo!$U:$U,"&lt;="&amp;BG$5,Fluxo!$D:$D,$D102,Fluxo!$E:$E,"&lt;&gt;"&amp;"PERMUTANTE"))</f>
        <v>0</v>
      </c>
      <c r="BH102" s="18">
        <f>IF(BH$5&gt;$G$4,0,SUMIFS(Fluxo!$O:$O,Fluxo!$U:$U,"&gt;"&amp;BG$5,Fluxo!$U:$U,"&lt;="&amp;BH$5,Fluxo!$D:$D,$D102,Fluxo!$E:$E,"&lt;&gt;"&amp;"PERMUTANTE"))</f>
        <v>0</v>
      </c>
      <c r="BI102" s="18">
        <f>IF(BI$5&gt;$G$4,0,SUMIFS(Fluxo!$O:$O,Fluxo!$U:$U,"&gt;"&amp;BH$5,Fluxo!$U:$U,"&lt;="&amp;BI$5,Fluxo!$D:$D,$D102,Fluxo!$E:$E,"&lt;&gt;"&amp;"PERMUTANTE"))</f>
        <v>0</v>
      </c>
      <c r="BJ102" s="18">
        <f>IF(BJ$5&gt;$G$4,0,SUMIFS(Fluxo!$O:$O,Fluxo!$U:$U,"&gt;"&amp;BI$5,Fluxo!$U:$U,"&lt;="&amp;BJ$5,Fluxo!$D:$D,$D102,Fluxo!$E:$E,"&lt;&gt;"&amp;"PERMUTANTE"))</f>
        <v>0</v>
      </c>
      <c r="BK102" s="18">
        <f>IF(BK$5&gt;$G$4,0,SUMIFS(Fluxo!$O:$O,Fluxo!$U:$U,"&gt;"&amp;BJ$5,Fluxo!$U:$U,"&lt;="&amp;BK$5,Fluxo!$D:$D,$D102,Fluxo!$E:$E,"&lt;&gt;"&amp;"PERMUTANTE"))</f>
        <v>0</v>
      </c>
      <c r="BL102" s="18">
        <f>IF(BL$5&gt;$G$4,0,SUMIFS(Fluxo!$O:$O,Fluxo!$U:$U,"&gt;"&amp;BK$5,Fluxo!$U:$U,"&lt;="&amp;BL$5,Fluxo!$D:$D,$D102,Fluxo!$E:$E,"&lt;&gt;"&amp;"PERMUTANTE"))</f>
        <v>0</v>
      </c>
      <c r="BM102" s="18">
        <f>IF(BM$5&gt;$G$4,0,SUMIFS(Fluxo!$O:$O,Fluxo!$U:$U,"&gt;"&amp;BL$5,Fluxo!$U:$U,"&lt;="&amp;BM$5,Fluxo!$D:$D,$D102,Fluxo!$E:$E,"&lt;&gt;"&amp;"PERMUTANTE"))</f>
        <v>0</v>
      </c>
      <c r="BN102" s="18">
        <f>IF(BN$5&gt;$G$4,0,SUMIFS(Fluxo!$O:$O,Fluxo!$U:$U,"&gt;"&amp;BM$5,Fluxo!$U:$U,"&lt;="&amp;BN$5,Fluxo!$D:$D,$D102,Fluxo!$E:$E,"&lt;&gt;"&amp;"PERMUTANTE"))</f>
        <v>0</v>
      </c>
      <c r="BO102" s="18">
        <f>IF(BO$5&gt;$G$4,0,SUMIFS(Fluxo!$O:$O,Fluxo!$U:$U,"&gt;"&amp;BN$5,Fluxo!$U:$U,"&lt;="&amp;BO$5,Fluxo!$D:$D,$D102,Fluxo!$E:$E,"&lt;&gt;"&amp;"PERMUTANTE"))</f>
        <v>0</v>
      </c>
      <c r="BP102" s="18">
        <f>IF(BP$5&gt;$G$4,0,SUMIFS(Fluxo!$O:$O,Fluxo!$U:$U,"&gt;"&amp;BO$5,Fluxo!$U:$U,"&lt;="&amp;BP$5,Fluxo!$D:$D,$D102,Fluxo!$E:$E,"&lt;&gt;"&amp;"PERMUTANTE"))</f>
        <v>0</v>
      </c>
      <c r="BQ102" s="18">
        <f>IF(BQ$5&gt;$G$4,0,SUMIFS(Fluxo!$O:$O,Fluxo!$U:$U,"&gt;"&amp;BP$5,Fluxo!$U:$U,"&lt;="&amp;BQ$5,Fluxo!$D:$D,$D102,Fluxo!$E:$E,"&lt;&gt;"&amp;"PERMUTANTE"))</f>
        <v>0</v>
      </c>
      <c r="BR102" s="18">
        <f>IF(BR$5&gt;$G$4,0,SUMIFS(Fluxo!$O:$O,Fluxo!$U:$U,"&gt;"&amp;BQ$5,Fluxo!$U:$U,"&lt;="&amp;BR$5,Fluxo!$D:$D,$D102,Fluxo!$E:$E,"&lt;&gt;"&amp;"PERMUTANTE"))</f>
        <v>0</v>
      </c>
      <c r="BS102" s="18">
        <f>IF(BS$5&gt;$G$4,0,SUMIFS(Fluxo!$O:$O,Fluxo!$U:$U,"&gt;"&amp;BR$5,Fluxo!$U:$U,"&lt;="&amp;BS$5,Fluxo!$D:$D,$D102,Fluxo!$E:$E,"&lt;&gt;"&amp;"PERMUTANTE"))</f>
        <v>0</v>
      </c>
      <c r="BT102" s="18">
        <f>IF(BT$5&gt;$G$4,0,SUMIFS(Fluxo!$O:$O,Fluxo!$U:$U,"&gt;"&amp;BS$5,Fluxo!$U:$U,"&lt;="&amp;BT$5,Fluxo!$D:$D,$D102,Fluxo!$E:$E,"&lt;&gt;"&amp;"PERMUTANTE"))</f>
        <v>0</v>
      </c>
      <c r="BU102" s="18">
        <f>IF(BU$5&gt;$G$4,0,SUMIFS(Fluxo!$O:$O,Fluxo!$U:$U,"&gt;"&amp;BT$5,Fluxo!$U:$U,"&lt;="&amp;BU$5,Fluxo!$D:$D,$D102,Fluxo!$E:$E,"&lt;&gt;"&amp;"PERMUTANTE"))</f>
        <v>0</v>
      </c>
      <c r="BV102" s="18">
        <f>IF(BV$5&gt;$G$4,0,SUMIFS(Fluxo!$O:$O,Fluxo!$U:$U,"&gt;"&amp;BU$5,Fluxo!$U:$U,"&lt;="&amp;BV$5,Fluxo!$D:$D,$D102,Fluxo!$E:$E,"&lt;&gt;"&amp;"PERMUTANTE"))</f>
        <v>0</v>
      </c>
      <c r="BW102" s="18">
        <f>IF(BW$5&gt;$G$4,0,SUMIFS(Fluxo!$O:$O,Fluxo!$U:$U,"&gt;"&amp;BV$5,Fluxo!$U:$U,"&lt;="&amp;BW$5,Fluxo!$D:$D,$D102,Fluxo!$E:$E,"&lt;&gt;"&amp;"PERMUTANTE"))</f>
        <v>0</v>
      </c>
      <c r="BX102" s="18">
        <f>IF(BX$5&gt;$G$4,0,SUMIFS(Fluxo!$O:$O,Fluxo!$U:$U,"&gt;"&amp;BW$5,Fluxo!$U:$U,"&lt;="&amp;BX$5,Fluxo!$D:$D,$D102,Fluxo!$E:$E,"&lt;&gt;"&amp;"PERMUTANTE"))</f>
        <v>0</v>
      </c>
      <c r="BY102" s="18">
        <f>IF(BY$5&gt;$G$4,0,SUMIFS(Fluxo!$O:$O,Fluxo!$U:$U,"&gt;"&amp;BX$5,Fluxo!$U:$U,"&lt;="&amp;BY$5,Fluxo!$D:$D,$D102,Fluxo!$E:$E,"&lt;&gt;"&amp;"PERMUTANTE"))</f>
        <v>0</v>
      </c>
      <c r="BZ102" s="18">
        <f>IF(BZ$5&gt;$G$4,0,SUMIFS(Fluxo!$O:$O,Fluxo!$U:$U,"&gt;"&amp;BY$5,Fluxo!$U:$U,"&lt;="&amp;BZ$5,Fluxo!$D:$D,$D102,Fluxo!$E:$E,"&lt;&gt;"&amp;"PERMUTANTE"))</f>
        <v>0</v>
      </c>
      <c r="CA102" s="18">
        <f>IF(CA$5&gt;$G$4,0,SUMIFS(Fluxo!$O:$O,Fluxo!$U:$U,"&gt;"&amp;BZ$5,Fluxo!$U:$U,"&lt;="&amp;CA$5,Fluxo!$D:$D,$D102,Fluxo!$E:$E,"&lt;&gt;"&amp;"PERMUTANTE"))</f>
        <v>0</v>
      </c>
      <c r="CB102" s="18">
        <f>IF(CB$5&gt;$G$4,0,SUMIFS(Fluxo!$O:$O,Fluxo!$U:$U,"&gt;"&amp;CA$5,Fluxo!$U:$U,"&lt;="&amp;CB$5,Fluxo!$D:$D,$D102,Fluxo!$E:$E,"&lt;&gt;"&amp;"PERMUTANTE"))</f>
        <v>0</v>
      </c>
      <c r="CC102" s="18">
        <f>IF(CC$5&gt;$G$4,0,SUMIFS(Fluxo!$O:$O,Fluxo!$U:$U,"&gt;"&amp;CB$5,Fluxo!$U:$U,"&lt;="&amp;CC$5,Fluxo!$D:$D,$D102,Fluxo!$E:$E,"&lt;&gt;"&amp;"PERMUTANTE"))</f>
        <v>0</v>
      </c>
      <c r="CD102" s="18">
        <f>IF(CD$5&gt;$G$4,0,SUMIFS(Fluxo!$O:$O,Fluxo!$U:$U,"&gt;"&amp;CC$5,Fluxo!$U:$U,"&lt;="&amp;CD$5,Fluxo!$D:$D,$D102,Fluxo!$E:$E,"&lt;&gt;"&amp;"PERMUTANTE"))</f>
        <v>0</v>
      </c>
      <c r="CE102" s="18">
        <f>IF(CE$5&gt;$G$4,0,SUMIFS(Fluxo!$O:$O,Fluxo!$U:$U,"&gt;"&amp;CD$5,Fluxo!$U:$U,"&lt;="&amp;CE$5,Fluxo!$D:$D,$D102,Fluxo!$E:$E,"&lt;&gt;"&amp;"PERMUTANTE"))</f>
        <v>0</v>
      </c>
      <c r="CF102" s="18">
        <f>IF(CF$5&gt;$G$4,0,SUMIFS(Fluxo!$O:$O,Fluxo!$U:$U,"&gt;"&amp;CE$5,Fluxo!$U:$U,"&lt;="&amp;CF$5,Fluxo!$D:$D,$D102,Fluxo!$E:$E,"&lt;&gt;"&amp;"PERMUTANTE"))</f>
        <v>0</v>
      </c>
      <c r="CG102" s="18">
        <f>IF(CG$5&gt;$G$4,0,SUMIFS(Fluxo!$O:$O,Fluxo!$U:$U,"&gt;"&amp;CF$5,Fluxo!$U:$U,"&lt;="&amp;CG$5,Fluxo!$D:$D,$D102,Fluxo!$E:$E,"&lt;&gt;"&amp;"PERMUTANTE"))</f>
        <v>0</v>
      </c>
      <c r="CH102" s="18">
        <f>IF(CH$5&gt;$G$4,0,SUMIFS(Fluxo!$O:$O,Fluxo!$U:$U,"&gt;"&amp;CG$5,Fluxo!$U:$U,"&lt;="&amp;CH$5,Fluxo!$D:$D,$D102,Fluxo!$E:$E,"&lt;&gt;"&amp;"PERMUTANTE"))</f>
        <v>0</v>
      </c>
      <c r="CI102" s="18">
        <f>IF(CI$5&gt;$G$4,0,SUMIFS(Fluxo!$O:$O,Fluxo!$U:$U,"&gt;"&amp;CH$5,Fluxo!$U:$U,"&lt;="&amp;CI$5,Fluxo!$D:$D,$D102,Fluxo!$E:$E,"&lt;&gt;"&amp;"PERMUTANTE"))</f>
        <v>0</v>
      </c>
      <c r="CJ102" s="18">
        <f>IF(CJ$5&gt;$G$4,0,SUMIFS(Fluxo!$O:$O,Fluxo!$U:$U,"&gt;"&amp;CI$5,Fluxo!$U:$U,"&lt;="&amp;CJ$5,Fluxo!$D:$D,$D102,Fluxo!$E:$E,"&lt;&gt;"&amp;"PERMUTANTE"))</f>
        <v>0</v>
      </c>
      <c r="CK102" s="18">
        <f>IF(CK$5&gt;$G$4,0,SUMIFS(Fluxo!$O:$O,Fluxo!$U:$U,"&gt;"&amp;CJ$5,Fluxo!$U:$U,"&lt;="&amp;CK$5,Fluxo!$D:$D,$D102,Fluxo!$E:$E,"&lt;&gt;"&amp;"PERMUTANTE"))</f>
        <v>0</v>
      </c>
      <c r="CL102" s="18">
        <f>IF(CL$5&gt;$G$4,0,SUMIFS(Fluxo!$O:$O,Fluxo!$U:$U,"&gt;"&amp;CK$5,Fluxo!$U:$U,"&lt;="&amp;CL$5,Fluxo!$D:$D,$D102,Fluxo!$E:$E,"&lt;&gt;"&amp;"PERMUTANTE"))</f>
        <v>0</v>
      </c>
      <c r="CM102" s="18">
        <f>IF(CM$5&gt;$G$4,0,SUMIFS(Fluxo!$O:$O,Fluxo!$U:$U,"&gt;"&amp;CL$5,Fluxo!$U:$U,"&lt;="&amp;CM$5,Fluxo!$D:$D,$D102,Fluxo!$E:$E,"&lt;&gt;"&amp;"PERMUTANTE"))</f>
        <v>0</v>
      </c>
      <c r="CN102" s="18">
        <f>IF(CN$5&gt;$G$4,0,SUMIFS(Fluxo!$O:$O,Fluxo!$U:$U,"&gt;"&amp;CM$5,Fluxo!$U:$U,"&lt;="&amp;CN$5,Fluxo!$D:$D,$D102,Fluxo!$E:$E,"&lt;&gt;"&amp;"PERMUTANTE"))</f>
        <v>0</v>
      </c>
      <c r="CO102" s="18">
        <f>IF(CO$5&gt;$G$4,0,SUMIFS(Fluxo!$O:$O,Fluxo!$U:$U,"&gt;"&amp;CN$5,Fluxo!$U:$U,"&lt;="&amp;CO$5,Fluxo!$D:$D,$D102,Fluxo!$E:$E,"&lt;&gt;"&amp;"PERMUTANTE"))</f>
        <v>0</v>
      </c>
      <c r="CP102" s="18">
        <f>IF(CP$5&gt;$G$4,0,SUMIFS(Fluxo!$O:$O,Fluxo!$U:$U,"&gt;"&amp;CO$5,Fluxo!$U:$U,"&lt;="&amp;CP$5,Fluxo!$D:$D,$D102,Fluxo!$E:$E,"&lt;&gt;"&amp;"PERMUTANTE"))</f>
        <v>0</v>
      </c>
      <c r="CQ102" s="18">
        <f>IF(CQ$5&gt;$G$4,0,SUMIFS(Fluxo!$O:$O,Fluxo!$U:$U,"&gt;"&amp;CP$5,Fluxo!$U:$U,"&lt;="&amp;CQ$5,Fluxo!$D:$D,$D102,Fluxo!$E:$E,"&lt;&gt;"&amp;"PERMUTANTE"))</f>
        <v>0</v>
      </c>
      <c r="CR102" s="18">
        <f>IF(CR$5&gt;$G$4,0,SUMIFS(Fluxo!$O:$O,Fluxo!$U:$U,"&gt;"&amp;CQ$5,Fluxo!$U:$U,"&lt;="&amp;CR$5,Fluxo!$D:$D,$D102,Fluxo!$E:$E,"&lt;&gt;"&amp;"PERMUTANTE"))</f>
        <v>0</v>
      </c>
      <c r="CS102" s="18">
        <f>IF(CS$5&gt;$G$4,0,SUMIFS(Fluxo!$O:$O,Fluxo!$U:$U,"&gt;"&amp;CR$5,Fluxo!$U:$U,"&lt;="&amp;CS$5,Fluxo!$D:$D,$D102,Fluxo!$E:$E,"&lt;&gt;"&amp;"PERMUTANTE"))</f>
        <v>0</v>
      </c>
      <c r="CT102" s="18">
        <f>IF(CT$5&gt;$G$4,0,SUMIFS(Fluxo!$O:$O,Fluxo!$U:$U,"&gt;"&amp;CS$5,Fluxo!$U:$U,"&lt;="&amp;CT$5,Fluxo!$D:$D,$D102,Fluxo!$E:$E,"&lt;&gt;"&amp;"PERMUTANTE"))</f>
        <v>0</v>
      </c>
      <c r="CU102" s="18">
        <f>IF(CU$5&gt;$G$4,0,SUMIFS(Fluxo!$O:$O,Fluxo!$U:$U,"&gt;"&amp;CT$5,Fluxo!$U:$U,"&lt;="&amp;CU$5,Fluxo!$D:$D,$D102,Fluxo!$E:$E,"&lt;&gt;"&amp;"PERMUTANTE"))</f>
        <v>0</v>
      </c>
      <c r="CV102" s="18">
        <f>IF(CV$5&gt;$G$4,0,SUMIFS(Fluxo!$O:$O,Fluxo!$U:$U,"&gt;"&amp;CU$5,Fluxo!$U:$U,"&lt;="&amp;CV$5,Fluxo!$D:$D,$D102,Fluxo!$E:$E,"&lt;&gt;"&amp;"PERMUTANTE"))</f>
        <v>0</v>
      </c>
      <c r="CW102" s="18">
        <f>IF(CW$5&gt;$G$4,0,SUMIFS(Fluxo!$O:$O,Fluxo!$U:$U,"&gt;"&amp;CV$5,Fluxo!$U:$U,"&lt;="&amp;CW$5,Fluxo!$D:$D,$D102,Fluxo!$E:$E,"&lt;&gt;"&amp;"PERMUTANTE"))</f>
        <v>0</v>
      </c>
      <c r="CX102" s="18">
        <f>IF(CX$5&gt;$G$4,0,SUMIFS(Fluxo!$O:$O,Fluxo!$U:$U,"&gt;"&amp;CW$5,Fluxo!$U:$U,"&lt;="&amp;CX$5,Fluxo!$D:$D,$D102,Fluxo!$E:$E,"&lt;&gt;"&amp;"PERMUTANTE"))</f>
        <v>0</v>
      </c>
      <c r="CY102" s="18">
        <f>IF(CY$5&gt;$G$4,0,SUMIFS(Fluxo!$O:$O,Fluxo!$U:$U,"&gt;"&amp;CX$5,Fluxo!$U:$U,"&lt;="&amp;CY$5,Fluxo!$D:$D,$D102,Fluxo!$E:$E,"&lt;&gt;"&amp;"PERMUTANTE"))</f>
        <v>0</v>
      </c>
      <c r="CZ102" s="18">
        <f>IF(CZ$5&gt;$G$4,0,SUMIFS(Fluxo!$O:$O,Fluxo!$U:$U,"&gt;"&amp;CY$5,Fluxo!$U:$U,"&lt;="&amp;CZ$5,Fluxo!$D:$D,$D102,Fluxo!$E:$E,"&lt;&gt;"&amp;"PERMUTANTE"))</f>
        <v>0</v>
      </c>
      <c r="DA102" s="18">
        <f>IF(DA$5&gt;$G$4,0,SUMIFS(Fluxo!$O:$O,Fluxo!$U:$U,"&gt;"&amp;CZ$5,Fluxo!$U:$U,"&lt;="&amp;DA$5,Fluxo!$D:$D,$D102,Fluxo!$E:$E,"&lt;&gt;"&amp;"PERMUTANTE"))</f>
        <v>0</v>
      </c>
      <c r="DB102" s="18">
        <f>IF(DB$5&gt;$G$4,0,SUMIFS(Fluxo!$O:$O,Fluxo!$U:$U,"&gt;"&amp;DA$5,Fluxo!$U:$U,"&lt;="&amp;DB$5,Fluxo!$D:$D,$D102,Fluxo!$E:$E,"&lt;&gt;"&amp;"PERMUTANTE"))</f>
        <v>0</v>
      </c>
      <c r="DC102" s="18">
        <f>IF(DC$5&gt;$G$4,0,SUMIFS(Fluxo!$O:$O,Fluxo!$U:$U,"&gt;"&amp;DB$5,Fluxo!$U:$U,"&lt;="&amp;DC$5,Fluxo!$D:$D,$D102,Fluxo!$E:$E,"&lt;&gt;"&amp;"PERMUTANTE"))</f>
        <v>0</v>
      </c>
      <c r="DD102" s="18">
        <f>IF(DD$5&gt;$G$4,0,SUMIFS(Fluxo!$O:$O,Fluxo!$U:$U,"&gt;"&amp;DC$5,Fluxo!$U:$U,"&lt;="&amp;DD$5,Fluxo!$D:$D,$D102,Fluxo!$E:$E,"&lt;&gt;"&amp;"PERMUTANTE"))</f>
        <v>0</v>
      </c>
      <c r="DE102" s="18">
        <f>IF(DE$5&gt;$G$4,0,SUMIFS(Fluxo!$O:$O,Fluxo!$U:$U,"&gt;"&amp;DD$5,Fluxo!$U:$U,"&lt;="&amp;DE$5,Fluxo!$D:$D,$D102,Fluxo!$E:$E,"&lt;&gt;"&amp;"PERMUTANTE"))</f>
        <v>0</v>
      </c>
      <c r="DF102" s="18">
        <f>IF(DF$5&gt;$G$4,0,SUMIFS(Fluxo!$O:$O,Fluxo!$U:$U,"&gt;"&amp;DE$5,Fluxo!$U:$U,"&lt;="&amp;DF$5,Fluxo!$D:$D,$D102,Fluxo!$E:$E,"&lt;&gt;"&amp;"PERMUTANTE"))</f>
        <v>0</v>
      </c>
      <c r="DG102" s="18">
        <f>IF(DG$5&gt;$G$4,0,SUMIFS(Fluxo!$O:$O,Fluxo!$U:$U,"&gt;"&amp;DF$5,Fluxo!$U:$U,"&lt;="&amp;DG$5,Fluxo!$D:$D,$D102,Fluxo!$E:$E,"&lt;&gt;"&amp;"PERMUTANTE"))</f>
        <v>0</v>
      </c>
      <c r="DH102" s="18">
        <f>IF(DH$5&gt;$G$4,0,SUMIFS(Fluxo!$O:$O,Fluxo!$U:$U,"&gt;"&amp;DG$5,Fluxo!$U:$U,"&lt;="&amp;DH$5,Fluxo!$D:$D,$D102,Fluxo!$E:$E,"&lt;&gt;"&amp;"PERMUTANTE"))</f>
        <v>0</v>
      </c>
      <c r="DI102" s="18">
        <f>IF(DI$5&gt;$G$4,0,SUMIFS(Fluxo!$O:$O,Fluxo!$U:$U,"&gt;"&amp;DH$5,Fluxo!$U:$U,"&lt;="&amp;DI$5,Fluxo!$D:$D,$D102,Fluxo!$E:$E,"&lt;&gt;"&amp;"PERMUTANTE"))</f>
        <v>0</v>
      </c>
      <c r="DJ102" s="18">
        <f>IF(DJ$5&gt;$G$4,0,SUMIFS(Fluxo!$O:$O,Fluxo!$U:$U,"&gt;"&amp;DI$5,Fluxo!$U:$U,"&lt;="&amp;DJ$5,Fluxo!$D:$D,$D102,Fluxo!$E:$E,"&lt;&gt;"&amp;"PERMUTANTE"))</f>
        <v>0</v>
      </c>
      <c r="DK102" s="18">
        <f>IF(DK$5&gt;$G$4,0,SUMIFS(Fluxo!$O:$O,Fluxo!$U:$U,"&gt;"&amp;DJ$5,Fluxo!$U:$U,"&lt;="&amp;DK$5,Fluxo!$D:$D,$D102,Fluxo!$E:$E,"&lt;&gt;"&amp;"PERMUTANTE"))</f>
        <v>0</v>
      </c>
      <c r="DL102" s="18">
        <f>IF(DL$5&gt;$G$4,0,SUMIFS(Fluxo!$O:$O,Fluxo!$U:$U,"&gt;"&amp;DK$5,Fluxo!$U:$U,"&lt;="&amp;DL$5,Fluxo!$D:$D,$D102,Fluxo!$E:$E,"&lt;&gt;"&amp;"PERMUTANTE"))</f>
        <v>0</v>
      </c>
      <c r="DM102" s="18">
        <f>IF(DM$5&gt;$G$4,0,SUMIFS(Fluxo!$O:$O,Fluxo!$U:$U,"&gt;"&amp;DL$5,Fluxo!$U:$U,"&lt;="&amp;DM$5,Fluxo!$D:$D,$D102,Fluxo!$E:$E,"&lt;&gt;"&amp;"PERMUTANTE"))</f>
        <v>0</v>
      </c>
      <c r="DN102" s="18">
        <f>IF(DN$5&gt;$G$4,0,SUMIFS(Fluxo!$O:$O,Fluxo!$U:$U,"&gt;"&amp;DM$5,Fluxo!$U:$U,"&lt;="&amp;DN$5,Fluxo!$D:$D,$D102,Fluxo!$E:$E,"&lt;&gt;"&amp;"PERMUTANTE"))</f>
        <v>0</v>
      </c>
      <c r="DO102" s="18">
        <f>IF(DO$5&gt;$G$4,0,SUMIFS(Fluxo!$O:$O,Fluxo!$U:$U,"&gt;"&amp;DN$5,Fluxo!$U:$U,"&lt;="&amp;DO$5,Fluxo!$D:$D,$D102,Fluxo!$E:$E,"&lt;&gt;"&amp;"PERMUTANTE"))</f>
        <v>0</v>
      </c>
      <c r="DP102" s="18">
        <f>IF(DP$5&gt;$G$4,0,SUMIFS(Fluxo!$O:$O,Fluxo!$U:$U,"&gt;"&amp;DO$5,Fluxo!$U:$U,"&lt;="&amp;DP$5,Fluxo!$D:$D,$D102,Fluxo!$E:$E,"&lt;&gt;"&amp;"PERMUTANTE"))</f>
        <v>0</v>
      </c>
      <c r="DQ102" s="18">
        <f>IF(DQ$5&gt;$G$4,0,SUMIFS(Fluxo!$O:$O,Fluxo!$U:$U,"&gt;"&amp;DP$5,Fluxo!$U:$U,"&lt;="&amp;DQ$5,Fluxo!$D:$D,$D102,Fluxo!$E:$E,"&lt;&gt;"&amp;"PERMUTANTE"))</f>
        <v>0</v>
      </c>
      <c r="DR102" s="18">
        <f>IF(DR$5&gt;$G$4,0,SUMIFS(Fluxo!$O:$O,Fluxo!$U:$U,"&gt;"&amp;DQ$5,Fluxo!$U:$U,"&lt;="&amp;DR$5,Fluxo!$D:$D,$D102,Fluxo!$E:$E,"&lt;&gt;"&amp;"PERMUTANTE"))</f>
        <v>0</v>
      </c>
      <c r="DS102" s="18">
        <f>IF(DS$5&gt;$G$4,0,SUMIFS(Fluxo!$O:$O,Fluxo!$U:$U,"&gt;"&amp;DR$5,Fluxo!$U:$U,"&lt;="&amp;DS$5,Fluxo!$D:$D,$D102,Fluxo!$E:$E,"&lt;&gt;"&amp;"PERMUTANTE"))</f>
        <v>0</v>
      </c>
      <c r="DT102" s="18">
        <f>IF(DT$5&gt;$G$4,0,SUMIFS(Fluxo!$O:$O,Fluxo!$U:$U,"&gt;"&amp;DS$5,Fluxo!$U:$U,"&lt;="&amp;DT$5,Fluxo!$D:$D,$D102,Fluxo!$E:$E,"&lt;&gt;"&amp;"PERMUTANTE"))</f>
        <v>0</v>
      </c>
      <c r="DU102" s="18">
        <f>IF(DU$5&gt;$G$4,0,SUMIFS(Fluxo!$O:$O,Fluxo!$U:$U,"&gt;"&amp;DT$5,Fluxo!$U:$U,"&lt;="&amp;DU$5,Fluxo!$D:$D,$D102,Fluxo!$E:$E,"&lt;&gt;"&amp;"PERMUTANTE"))</f>
        <v>0</v>
      </c>
      <c r="DV102" s="18">
        <f>IF(DV$5&gt;$G$4,0,SUMIFS(Fluxo!$O:$O,Fluxo!$U:$U,"&gt;"&amp;DU$5,Fluxo!$U:$U,"&lt;="&amp;DV$5,Fluxo!$D:$D,$D102,Fluxo!$E:$E,"&lt;&gt;"&amp;"PERMUTANTE"))</f>
        <v>0</v>
      </c>
      <c r="DW102" s="18">
        <f>IF(DW$5&gt;$G$4,0,SUMIFS(Fluxo!$O:$O,Fluxo!$U:$U,"&gt;"&amp;DV$5,Fluxo!$U:$U,"&lt;="&amp;DW$5,Fluxo!$D:$D,$D102,Fluxo!$E:$E,"&lt;&gt;"&amp;"PERMUTANTE"))</f>
        <v>0</v>
      </c>
      <c r="DX102" s="18">
        <f>IF(DX$5&gt;$G$4,0,SUMIFS(Fluxo!$O:$O,Fluxo!$U:$U,"&gt;"&amp;DW$5,Fluxo!$U:$U,"&lt;="&amp;DX$5,Fluxo!$D:$D,$D102,Fluxo!$E:$E,"&lt;&gt;"&amp;"PERMUTANTE"))</f>
        <v>0</v>
      </c>
      <c r="DY102" s="18">
        <f>IF(DY$5&gt;$G$4,0,SUMIFS(Fluxo!$O:$O,Fluxo!$U:$U,"&gt;"&amp;DX$5,Fluxo!$U:$U,"&lt;="&amp;DY$5,Fluxo!$D:$D,$D102,Fluxo!$E:$E,"&lt;&gt;"&amp;"PERMUTANTE"))</f>
        <v>0</v>
      </c>
      <c r="DZ102" s="18">
        <f>IF(DZ$5&gt;$G$4,0,SUMIFS(Fluxo!$O:$O,Fluxo!$U:$U,"&gt;"&amp;DY$5,Fluxo!$U:$U,"&lt;="&amp;DZ$5,Fluxo!$D:$D,$D102,Fluxo!$E:$E,"&lt;&gt;"&amp;"PERMUTANTE"))</f>
        <v>0</v>
      </c>
      <c r="EA102" s="18">
        <f>IF(EA$5&gt;$G$4,0,SUMIFS(Fluxo!$O:$O,Fluxo!$U:$U,"&gt;"&amp;DZ$5,Fluxo!$U:$U,"&lt;="&amp;EA$5,Fluxo!$D:$D,$D102,Fluxo!$E:$E,"&lt;&gt;"&amp;"PERMUTANTE"))</f>
        <v>0</v>
      </c>
      <c r="EB102" s="18">
        <f>IF(EB$5&gt;$G$4,0,SUMIFS(Fluxo!$O:$O,Fluxo!$U:$U,"&gt;"&amp;EA$5,Fluxo!$U:$U,"&lt;="&amp;EB$5,Fluxo!$D:$D,$D102,Fluxo!$E:$E,"&lt;&gt;"&amp;"PERMUTANTE"))</f>
        <v>0</v>
      </c>
      <c r="EC102" s="18">
        <f>IF(EC$5&gt;$G$4,0,SUMIFS(Fluxo!$O:$O,Fluxo!$U:$U,"&gt;"&amp;EB$5,Fluxo!$U:$U,"&lt;="&amp;EC$5,Fluxo!$D:$D,$D102,Fluxo!$E:$E,"&lt;&gt;"&amp;"PERMUTANTE"))</f>
        <v>0</v>
      </c>
      <c r="ED102" s="18">
        <f>IF(ED$5&gt;$G$4,0,SUMIFS(Fluxo!$O:$O,Fluxo!$U:$U,"&gt;"&amp;EC$5,Fluxo!$U:$U,"&lt;="&amp;ED$5,Fluxo!$D:$D,$D102,Fluxo!$E:$E,"&lt;&gt;"&amp;"PERMUTANTE"))</f>
        <v>0</v>
      </c>
      <c r="EE102" s="18">
        <f>IF(EE$5&gt;$G$4,0,SUMIFS(Fluxo!$O:$O,Fluxo!$U:$U,"&gt;"&amp;ED$5,Fluxo!$U:$U,"&lt;="&amp;EE$5,Fluxo!$D:$D,$D102,Fluxo!$E:$E,"&lt;&gt;"&amp;"PERMUTANTE"))</f>
        <v>0</v>
      </c>
      <c r="EF102" s="18">
        <f>IF(EF$5&gt;$G$4,0,SUMIFS(Fluxo!$O:$O,Fluxo!$U:$U,"&gt;"&amp;EE$5,Fluxo!$U:$U,"&lt;="&amp;EF$5,Fluxo!$D:$D,$D102,Fluxo!$E:$E,"&lt;&gt;"&amp;"PERMUTANTE"))</f>
        <v>0</v>
      </c>
      <c r="EG102" s="18">
        <f>IF(EG$5&gt;$G$4,0,SUMIFS(Fluxo!$O:$O,Fluxo!$U:$U,"&gt;"&amp;EF$5,Fluxo!$U:$U,"&lt;="&amp;EG$5,Fluxo!$D:$D,$D102,Fluxo!$E:$E,"&lt;&gt;"&amp;"PERMUTANTE"))</f>
        <v>0</v>
      </c>
      <c r="EH102" s="18">
        <f>IF(EH$5&gt;$G$4,0,SUMIFS(Fluxo!$O:$O,Fluxo!$U:$U,"&gt;"&amp;EG$5,Fluxo!$U:$U,"&lt;="&amp;EH$5,Fluxo!$D:$D,$D102,Fluxo!$E:$E,"&lt;&gt;"&amp;"PERMUTANTE"))</f>
        <v>0</v>
      </c>
      <c r="EI102" s="18">
        <f>IF(EI$5&gt;$G$4,0,SUMIFS(Fluxo!$O:$O,Fluxo!$U:$U,"&gt;"&amp;EH$5,Fluxo!$U:$U,"&lt;="&amp;EI$5,Fluxo!$D:$D,$D102,Fluxo!$E:$E,"&lt;&gt;"&amp;"PERMUTANTE"))</f>
        <v>0</v>
      </c>
      <c r="EJ102" s="18">
        <f>IF(EJ$5&gt;$G$4,0,SUMIFS(Fluxo!$O:$O,Fluxo!$U:$U,"&gt;"&amp;EI$5,Fluxo!$U:$U,"&lt;="&amp;EJ$5,Fluxo!$D:$D,$D102,Fluxo!$E:$E,"&lt;&gt;"&amp;"PERMUTANTE"))</f>
        <v>0</v>
      </c>
      <c r="EK102" s="18">
        <f>IF(EK$5&gt;$G$4,0,SUMIFS(Fluxo!$O:$O,Fluxo!$U:$U,"&gt;"&amp;EJ$5,Fluxo!$U:$U,"&lt;="&amp;EK$5,Fluxo!$D:$D,$D102,Fluxo!$E:$E,"&lt;&gt;"&amp;"PERMUTANTE"))</f>
        <v>0</v>
      </c>
      <c r="EL102" s="18">
        <f>IF(EL$5&gt;$G$4,0,SUMIFS(Fluxo!$O:$O,Fluxo!$U:$U,"&gt;"&amp;EK$5,Fluxo!$U:$U,"&lt;="&amp;EL$5,Fluxo!$D:$D,$D102,Fluxo!$E:$E,"&lt;&gt;"&amp;"PERMUTANTE"))</f>
        <v>0</v>
      </c>
      <c r="EM102" s="18">
        <f>IF(EM$5&gt;$G$4,0,SUMIFS(Fluxo!$O:$O,Fluxo!$U:$U,"&gt;"&amp;EL$5,Fluxo!$U:$U,"&lt;="&amp;EM$5,Fluxo!$D:$D,$D102,Fluxo!$E:$E,"&lt;&gt;"&amp;"PERMUTANTE"))</f>
        <v>0</v>
      </c>
      <c r="EN102" s="18">
        <f>IF(EN$5&gt;$G$4,0,SUMIFS(Fluxo!$O:$O,Fluxo!$U:$U,"&gt;"&amp;EM$5,Fluxo!$U:$U,"&lt;="&amp;EN$5,Fluxo!$D:$D,$D102,Fluxo!$E:$E,"&lt;&gt;"&amp;"PERMUTANTE"))</f>
        <v>0</v>
      </c>
      <c r="EO102" s="18">
        <f>IF(EO$5&gt;$G$4,0,SUMIFS(Fluxo!$O:$O,Fluxo!$U:$U,"&gt;"&amp;EN$5,Fluxo!$U:$U,"&lt;="&amp;EO$5,Fluxo!$D:$D,$D102,Fluxo!$E:$E,"&lt;&gt;"&amp;"PERMUTANTE"))</f>
        <v>0</v>
      </c>
      <c r="EP102" s="18">
        <f>IF(EP$5&gt;$G$4,0,SUMIFS(Fluxo!$O:$O,Fluxo!$U:$U,"&gt;"&amp;EO$5,Fluxo!$U:$U,"&lt;="&amp;EP$5,Fluxo!$D:$D,$D102,Fluxo!$E:$E,"&lt;&gt;"&amp;"PERMUTANTE"))</f>
        <v>0</v>
      </c>
      <c r="EQ102" s="18">
        <f>IF(EQ$5&gt;$G$4,0,SUMIFS(Fluxo!$O:$O,Fluxo!$U:$U,"&gt;"&amp;EP$5,Fluxo!$U:$U,"&lt;="&amp;EQ$5,Fluxo!$D:$D,$D102,Fluxo!$E:$E,"&lt;&gt;"&amp;"PERMUTANTE"))</f>
        <v>0</v>
      </c>
      <c r="ER102" s="18">
        <f>IF(ER$5&gt;$G$4,0,SUMIFS(Fluxo!$O:$O,Fluxo!$U:$U,"&gt;"&amp;EQ$5,Fluxo!$U:$U,"&lt;="&amp;ER$5,Fluxo!$D:$D,$D102,Fluxo!$E:$E,"&lt;&gt;"&amp;"PERMUTANTE"))</f>
        <v>0</v>
      </c>
      <c r="ES102" s="18">
        <f>IF(ES$5&gt;$G$4,0,SUMIFS(Fluxo!$O:$O,Fluxo!$U:$U,"&gt;"&amp;ER$5,Fluxo!$U:$U,"&lt;="&amp;ES$5,Fluxo!$D:$D,$D102,Fluxo!$E:$E,"&lt;&gt;"&amp;"PERMUTANTE"))</f>
        <v>0</v>
      </c>
      <c r="ET102" s="18">
        <f>IF(ET$5&gt;$G$4,0,SUMIFS(Fluxo!$O:$O,Fluxo!$U:$U,"&gt;"&amp;ES$5,Fluxo!$U:$U,"&lt;="&amp;ET$5,Fluxo!$D:$D,$D102,Fluxo!$E:$E,"&lt;&gt;"&amp;"PERMUTANTE"))</f>
        <v>0</v>
      </c>
      <c r="EU102" s="18">
        <f>IF(EU$5&gt;$G$4,0,SUMIFS(Fluxo!$O:$O,Fluxo!$U:$U,"&gt;"&amp;ET$5,Fluxo!$U:$U,"&lt;="&amp;EU$5,Fluxo!$D:$D,$D102,Fluxo!$E:$E,"&lt;&gt;"&amp;"PERMUTANTE"))</f>
        <v>0</v>
      </c>
      <c r="EV102" s="18">
        <f>IF(EV$5&gt;$G$4,0,SUMIFS(Fluxo!$O:$O,Fluxo!$U:$U,"&gt;"&amp;EU$5,Fluxo!$U:$U,"&lt;="&amp;EV$5,Fluxo!$D:$D,$D102,Fluxo!$E:$E,"&lt;&gt;"&amp;"PERMUTANTE"))</f>
        <v>0</v>
      </c>
      <c r="EW102" s="18">
        <f>IF(EW$5&gt;$G$4,0,SUMIFS(Fluxo!$O:$O,Fluxo!$U:$U,"&gt;"&amp;EV$5,Fluxo!$U:$U,"&lt;="&amp;EW$5,Fluxo!$D:$D,$D102,Fluxo!$E:$E,"&lt;&gt;"&amp;"PERMUTANTE"))</f>
        <v>0</v>
      </c>
      <c r="EX102" s="18">
        <f>IF(EX$5&gt;$G$4,0,SUMIFS(Fluxo!$O:$O,Fluxo!$U:$U,"&gt;"&amp;EW$5,Fluxo!$U:$U,"&lt;="&amp;EX$5,Fluxo!$D:$D,$D102,Fluxo!$E:$E,"&lt;&gt;"&amp;"PERMUTANTE"))</f>
        <v>0</v>
      </c>
      <c r="EY102" s="18">
        <f>IF(EY$5&gt;$G$4,0,SUMIFS(Fluxo!$O:$O,Fluxo!$U:$U,"&gt;"&amp;EX$5,Fluxo!$U:$U,"&lt;="&amp;EY$5,Fluxo!$D:$D,$D102,Fluxo!$E:$E,"&lt;&gt;"&amp;"PERMUTANTE"))</f>
        <v>0</v>
      </c>
      <c r="EZ102" s="18">
        <f>IF(EZ$5&gt;$G$4,0,SUMIFS(Fluxo!$O:$O,Fluxo!$U:$U,"&gt;"&amp;EY$5,Fluxo!$U:$U,"&lt;="&amp;EZ$5,Fluxo!$D:$D,$D102,Fluxo!$E:$E,"&lt;&gt;"&amp;"PERMUTANTE"))</f>
        <v>0</v>
      </c>
      <c r="FA102" s="18">
        <f>IF(FA$5&gt;$G$4,0,SUMIFS(Fluxo!$O:$O,Fluxo!$U:$U,"&gt;"&amp;EZ$5,Fluxo!$U:$U,"&lt;="&amp;FA$5,Fluxo!$D:$D,$D102,Fluxo!$E:$E,"&lt;&gt;"&amp;"PERMUTANTE"))</f>
        <v>0</v>
      </c>
      <c r="FB102" s="18">
        <f>IF(FB$5&gt;$G$4,0,SUMIFS(Fluxo!$O:$O,Fluxo!$U:$U,"&gt;"&amp;FA$5,Fluxo!$U:$U,"&lt;="&amp;FB$5,Fluxo!$D:$D,$D102,Fluxo!$E:$E,"&lt;&gt;"&amp;"PERMUTANTE"))</f>
        <v>0</v>
      </c>
      <c r="FC102" s="18">
        <f>IF(FC$5&gt;$G$4,0,SUMIFS(Fluxo!$O:$O,Fluxo!$U:$U,"&gt;"&amp;FB$5,Fluxo!$U:$U,"&lt;="&amp;FC$5,Fluxo!$D:$D,$D102,Fluxo!$E:$E,"&lt;&gt;"&amp;"PERMUTANTE"))</f>
        <v>0</v>
      </c>
      <c r="FD102" s="18">
        <f>IF(FD$5&gt;$G$4,0,SUMIFS(Fluxo!$O:$O,Fluxo!$U:$U,"&gt;"&amp;FC$5,Fluxo!$U:$U,"&lt;="&amp;FD$5,Fluxo!$D:$D,$D102,Fluxo!$E:$E,"&lt;&gt;"&amp;"PERMUTANTE"))</f>
        <v>0</v>
      </c>
      <c r="FE102" s="18">
        <f>IF(FE$5&gt;$G$4,0,SUMIFS(Fluxo!$O:$O,Fluxo!$U:$U,"&gt;"&amp;FD$5,Fluxo!$U:$U,"&lt;="&amp;FE$5,Fluxo!$D:$D,$D102,Fluxo!$E:$E,"&lt;&gt;"&amp;"PERMUTANTE"))</f>
        <v>0</v>
      </c>
      <c r="FF102" s="18">
        <f>IF(FF$5&gt;$G$4,0,SUMIFS(Fluxo!$O:$O,Fluxo!$U:$U,"&gt;"&amp;FE$5,Fluxo!$U:$U,"&lt;="&amp;FF$5,Fluxo!$D:$D,$D102,Fluxo!$E:$E,"&lt;&gt;"&amp;"PERMUTANTE"))</f>
        <v>0</v>
      </c>
      <c r="FG102" s="18">
        <f>IF(FG$5&gt;$G$4,0,SUMIFS(Fluxo!$O:$O,Fluxo!$U:$U,"&gt;"&amp;FF$5,Fluxo!$U:$U,"&lt;="&amp;FG$5,Fluxo!$D:$D,$D102,Fluxo!$E:$E,"&lt;&gt;"&amp;"PERMUTANTE"))</f>
        <v>0</v>
      </c>
      <c r="FH102" s="18">
        <f>IF(FH$5&gt;$G$4,0,SUMIFS(Fluxo!$O:$O,Fluxo!$U:$U,"&gt;"&amp;FG$5,Fluxo!$U:$U,"&lt;="&amp;FH$5,Fluxo!$D:$D,$D102,Fluxo!$E:$E,"&lt;&gt;"&amp;"PERMUTANTE"))</f>
        <v>0</v>
      </c>
      <c r="FI102" s="18">
        <f>IF(FI$5&gt;$G$4,0,SUMIFS(Fluxo!$O:$O,Fluxo!$U:$U,"&gt;"&amp;FH$5,Fluxo!$U:$U,"&lt;="&amp;FI$5,Fluxo!$D:$D,$D102,Fluxo!$E:$E,"&lt;&gt;"&amp;"PERMUTANTE"))</f>
        <v>0</v>
      </c>
      <c r="FJ102" s="18">
        <f>IF(FJ$5&gt;$G$4,0,SUMIFS(Fluxo!$O:$O,Fluxo!$U:$U,"&gt;"&amp;FI$5,Fluxo!$U:$U,"&lt;="&amp;FJ$5,Fluxo!$D:$D,$D102,Fluxo!$E:$E,"&lt;&gt;"&amp;"PERMUTANTE"))</f>
        <v>0</v>
      </c>
      <c r="FK102" s="18">
        <f>IF(FK$5&gt;$G$4,0,SUMIFS(Fluxo!$O:$O,Fluxo!$U:$U,"&gt;"&amp;FJ$5,Fluxo!$U:$U,"&lt;="&amp;FK$5,Fluxo!$D:$D,$D102,Fluxo!$E:$E,"&lt;&gt;"&amp;"PERMUTANTE"))</f>
        <v>0</v>
      </c>
      <c r="FL102" s="18">
        <f>IF(FL$5&gt;$G$4,0,SUMIFS(Fluxo!$O:$O,Fluxo!$U:$U,"&gt;"&amp;FK$5,Fluxo!$U:$U,"&lt;="&amp;FL$5,Fluxo!$D:$D,$D102,Fluxo!$E:$E,"&lt;&gt;"&amp;"PERMUTANTE"))</f>
        <v>0</v>
      </c>
      <c r="FM102" s="18">
        <f>IF(FM$5&gt;$G$4,0,SUMIFS(Fluxo!$O:$O,Fluxo!$U:$U,"&gt;"&amp;FL$5,Fluxo!$U:$U,"&lt;="&amp;FM$5,Fluxo!$D:$D,$D102,Fluxo!$E:$E,"&lt;&gt;"&amp;"PERMUTANTE"))</f>
        <v>0</v>
      </c>
      <c r="FN102" s="18">
        <f>IF(FN$5&gt;$G$4,0,SUMIFS(Fluxo!$O:$O,Fluxo!$U:$U,"&gt;"&amp;FM$5,Fluxo!$U:$U,"&lt;="&amp;FN$5,Fluxo!$D:$D,$D102,Fluxo!$E:$E,"&lt;&gt;"&amp;"PERMUTANTE"))</f>
        <v>0</v>
      </c>
      <c r="FO102" s="18">
        <f>IF(FO$5&gt;$G$4,0,SUMIFS(Fluxo!$O:$O,Fluxo!$U:$U,"&gt;"&amp;FN$5,Fluxo!$U:$U,"&lt;="&amp;FO$5,Fluxo!$D:$D,$D102,Fluxo!$E:$E,"&lt;&gt;"&amp;"PERMUTANTE"))</f>
        <v>0</v>
      </c>
      <c r="FP102" s="18">
        <f>IF(FP$5&gt;$G$4,0,SUMIFS(Fluxo!$O:$O,Fluxo!$U:$U,"&gt;"&amp;FO$5,Fluxo!$U:$U,"&lt;="&amp;FP$5,Fluxo!$D:$D,$D102,Fluxo!$E:$E,"&lt;&gt;"&amp;"PERMUTANTE"))</f>
        <v>0</v>
      </c>
      <c r="FQ102" s="18">
        <f>IF(FQ$5&gt;$G$4,0,SUMIFS(Fluxo!$O:$O,Fluxo!$U:$U,"&gt;"&amp;FP$5,Fluxo!$U:$U,"&lt;="&amp;FQ$5,Fluxo!$D:$D,$D102,Fluxo!$E:$E,"&lt;&gt;"&amp;"PERMUTANTE"))</f>
        <v>0</v>
      </c>
      <c r="FR102" s="18">
        <f>IF(FR$5&gt;$G$4,0,SUMIFS(Fluxo!$O:$O,Fluxo!$U:$U,"&gt;"&amp;FQ$5,Fluxo!$U:$U,"&lt;="&amp;FR$5,Fluxo!$D:$D,$D102,Fluxo!$E:$E,"&lt;&gt;"&amp;"PERMUTANTE"))</f>
        <v>0</v>
      </c>
      <c r="FS102" s="18">
        <f>IF(FS$5&gt;$G$4,0,SUMIFS(Fluxo!$O:$O,Fluxo!$U:$U,"&gt;"&amp;FR$5,Fluxo!$U:$U,"&lt;="&amp;FS$5,Fluxo!$D:$D,$D102,Fluxo!$E:$E,"&lt;&gt;"&amp;"PERMUTANTE"))</f>
        <v>0</v>
      </c>
      <c r="FT102" s="18">
        <f>IF(FT$5&gt;$G$4,0,SUMIFS(Fluxo!$O:$O,Fluxo!$U:$U,"&gt;"&amp;FS$5,Fluxo!$U:$U,"&lt;="&amp;FT$5,Fluxo!$D:$D,$D102,Fluxo!$E:$E,"&lt;&gt;"&amp;"PERMUTANTE"))</f>
        <v>0</v>
      </c>
      <c r="FU102" s="18">
        <f>IF(FU$5&gt;$G$4,0,SUMIFS(Fluxo!$O:$O,Fluxo!$U:$U,"&gt;"&amp;FT$5,Fluxo!$U:$U,"&lt;="&amp;FU$5,Fluxo!$D:$D,$D102,Fluxo!$E:$E,"&lt;&gt;"&amp;"PERMUTANTE"))</f>
        <v>0</v>
      </c>
      <c r="FV102" s="18">
        <f>IF(FV$5&gt;$G$4,0,SUMIFS(Fluxo!$O:$O,Fluxo!$U:$U,"&gt;"&amp;FU$5,Fluxo!$U:$U,"&lt;="&amp;FV$5,Fluxo!$D:$D,$D102,Fluxo!$E:$E,"&lt;&gt;"&amp;"PERMUTANTE"))</f>
        <v>0</v>
      </c>
      <c r="FW102" s="18">
        <f>IF(FW$5&gt;$G$4,0,SUMIFS(Fluxo!$O:$O,Fluxo!$U:$U,"&gt;"&amp;FV$5,Fluxo!$U:$U,"&lt;="&amp;FW$5,Fluxo!$D:$D,$D102,Fluxo!$E:$E,"&lt;&gt;"&amp;"PERMUTANTE"))</f>
        <v>0</v>
      </c>
      <c r="FX102" s="18">
        <f>IF(FX$5&gt;$G$4,0,SUMIFS(Fluxo!$O:$O,Fluxo!$U:$U,"&gt;"&amp;FW$5,Fluxo!$U:$U,"&lt;="&amp;FX$5,Fluxo!$D:$D,$D102,Fluxo!$E:$E,"&lt;&gt;"&amp;"PERMUTANTE"))</f>
        <v>0</v>
      </c>
      <c r="FY102" s="18">
        <f>IF(FY$5&gt;$G$4,0,SUMIFS(Fluxo!$O:$O,Fluxo!$U:$U,"&gt;"&amp;FX$5,Fluxo!$U:$U,"&lt;="&amp;FY$5,Fluxo!$D:$D,$D102,Fluxo!$E:$E,"&lt;&gt;"&amp;"PERMUTANTE"))</f>
        <v>0</v>
      </c>
      <c r="FZ102" s="18">
        <f>IF(FZ$5&gt;$G$4,0,SUMIFS(Fluxo!$O:$O,Fluxo!$U:$U,"&gt;"&amp;FY$5,Fluxo!$U:$U,"&lt;="&amp;FZ$5,Fluxo!$D:$D,$D102,Fluxo!$E:$E,"&lt;&gt;"&amp;"PERMUTANTE"))</f>
        <v>0</v>
      </c>
      <c r="GA102" s="18">
        <f>IF(GA$5&gt;$G$4,0,SUMIFS(Fluxo!$O:$O,Fluxo!$U:$U,"&gt;"&amp;FZ$5,Fluxo!$U:$U,"&lt;="&amp;GA$5,Fluxo!$D:$D,$D102,Fluxo!$E:$E,"&lt;&gt;"&amp;"PERMUTANTE"))</f>
        <v>0</v>
      </c>
      <c r="GB102" s="18">
        <f>IF(GB$5&gt;$G$4,0,SUMIFS(Fluxo!$O:$O,Fluxo!$U:$U,"&gt;"&amp;GA$5,Fluxo!$U:$U,"&lt;="&amp;GB$5,Fluxo!$D:$D,$D102,Fluxo!$E:$E,"&lt;&gt;"&amp;"PERMUTANTE"))</f>
        <v>0</v>
      </c>
      <c r="GC102" s="18">
        <f>IF(GC$5&gt;$G$4,0,SUMIFS(Fluxo!$O:$O,Fluxo!$U:$U,"&gt;"&amp;GB$5,Fluxo!$U:$U,"&lt;="&amp;GC$5,Fluxo!$D:$D,$D102,Fluxo!$E:$E,"&lt;&gt;"&amp;"PERMUTANTE"))</f>
        <v>0</v>
      </c>
      <c r="GD102" s="18">
        <f>IF(GD$5&gt;$G$4,0,SUMIFS(Fluxo!$O:$O,Fluxo!$U:$U,"&gt;"&amp;GC$5,Fluxo!$U:$U,"&lt;="&amp;GD$5,Fluxo!$D:$D,$D102,Fluxo!$E:$E,"&lt;&gt;"&amp;"PERMUTANTE"))</f>
        <v>0</v>
      </c>
      <c r="GE102" s="18">
        <f>IF(GE$5&gt;$G$4,0,SUMIFS(Fluxo!$O:$O,Fluxo!$U:$U,"&gt;"&amp;GD$5,Fluxo!$U:$U,"&lt;="&amp;GE$5,Fluxo!$D:$D,$D102,Fluxo!$E:$E,"&lt;&gt;"&amp;"PERMUTANTE"))</f>
        <v>0</v>
      </c>
      <c r="GF102" s="18">
        <f>IF(GF$5&gt;$G$4,0,SUMIFS(Fluxo!$O:$O,Fluxo!$U:$U,"&gt;"&amp;GE$5,Fluxo!$U:$U,"&lt;="&amp;GF$5,Fluxo!$D:$D,$D102,Fluxo!$E:$E,"&lt;&gt;"&amp;"PERMUTANTE"))</f>
        <v>0</v>
      </c>
      <c r="GG102" s="18">
        <f>IF(GG$5&gt;$G$4,0,SUMIFS(Fluxo!$O:$O,Fluxo!$U:$U,"&gt;"&amp;GF$5,Fluxo!$U:$U,"&lt;="&amp;GG$5,Fluxo!$D:$D,$D102,Fluxo!$E:$E,"&lt;&gt;"&amp;"PERMUTANTE"))</f>
        <v>0</v>
      </c>
      <c r="GH102" s="18">
        <f>IF(GH$5&gt;$G$4,0,SUMIFS(Fluxo!$O:$O,Fluxo!$U:$U,"&gt;"&amp;GG$5,Fluxo!$U:$U,"&lt;="&amp;GH$5,Fluxo!$D:$D,$D102,Fluxo!$E:$E,"&lt;&gt;"&amp;"PERMUTANTE"))</f>
        <v>0</v>
      </c>
      <c r="GI102" s="18">
        <f>IF(GI$5&gt;$G$4,0,SUMIFS(Fluxo!$O:$O,Fluxo!$U:$U,"&gt;"&amp;GH$5,Fluxo!$U:$U,"&lt;="&amp;GI$5,Fluxo!$D:$D,$D102,Fluxo!$E:$E,"&lt;&gt;"&amp;"PERMUTANTE"))</f>
        <v>0</v>
      </c>
      <c r="GJ102" s="18">
        <f>IF(GJ$5&gt;$G$4,0,SUMIFS(Fluxo!$O:$O,Fluxo!$U:$U,"&gt;"&amp;GI$5,Fluxo!$U:$U,"&lt;="&amp;GJ$5,Fluxo!$D:$D,$D102,Fluxo!$E:$E,"&lt;&gt;"&amp;"PERMUTANTE"))</f>
        <v>0</v>
      </c>
      <c r="GK102" s="18">
        <f>IF(GK$5&gt;$G$4,0,SUMIFS(Fluxo!$O:$O,Fluxo!$U:$U,"&gt;"&amp;GJ$5,Fluxo!$U:$U,"&lt;="&amp;GK$5,Fluxo!$D:$D,$D102,Fluxo!$E:$E,"&lt;&gt;"&amp;"PERMUTANTE"))</f>
        <v>0</v>
      </c>
      <c r="GL102" s="18">
        <f>IF(GL$5&gt;$G$4,0,SUMIFS(Fluxo!$O:$O,Fluxo!$U:$U,"&gt;"&amp;GK$5,Fluxo!$U:$U,"&lt;="&amp;GL$5,Fluxo!$D:$D,$D102,Fluxo!$E:$E,"&lt;&gt;"&amp;"PERMUTANTE"))</f>
        <v>0</v>
      </c>
      <c r="GM102" s="18">
        <f>IF(GM$5&gt;$G$4,0,SUMIFS(Fluxo!$O:$O,Fluxo!$U:$U,"&gt;"&amp;GL$5,Fluxo!$U:$U,"&lt;="&amp;GM$5,Fluxo!$D:$D,$D102,Fluxo!$E:$E,"&lt;&gt;"&amp;"PERMUTANTE"))</f>
        <v>0</v>
      </c>
      <c r="GN102" s="18">
        <f>IF(GN$5&gt;$G$4,0,SUMIFS(Fluxo!$O:$O,Fluxo!$U:$U,"&gt;"&amp;GM$5,Fluxo!$U:$U,"&lt;="&amp;GN$5,Fluxo!$D:$D,$D102,Fluxo!$E:$E,"&lt;&gt;"&amp;"PERMUTANTE"))</f>
        <v>0</v>
      </c>
      <c r="GO102" s="18">
        <f>IF(GO$5&gt;$G$4,0,SUMIFS(Fluxo!$O:$O,Fluxo!$U:$U,"&gt;"&amp;GN$5,Fluxo!$U:$U,"&lt;="&amp;GO$5,Fluxo!$D:$D,$D102,Fluxo!$E:$E,"&lt;&gt;"&amp;"PERMUTANTE"))</f>
        <v>0</v>
      </c>
      <c r="GP102" s="18">
        <f>IF(GP$5&gt;$G$4,0,SUMIFS(Fluxo!$O:$O,Fluxo!$U:$U,"&gt;"&amp;GO$5,Fluxo!$U:$U,"&lt;="&amp;GP$5,Fluxo!$D:$D,$D102,Fluxo!$E:$E,"&lt;&gt;"&amp;"PERMUTANTE"))</f>
        <v>0</v>
      </c>
      <c r="GQ102" s="18">
        <f>IF(GQ$5&gt;$G$4,0,SUMIFS(Fluxo!$O:$O,Fluxo!$U:$U,"&gt;"&amp;GP$5,Fluxo!$U:$U,"&lt;="&amp;GQ$5,Fluxo!$D:$D,$D102,Fluxo!$E:$E,"&lt;&gt;"&amp;"PERMUTANTE"))</f>
        <v>0</v>
      </c>
      <c r="GR102" s="18">
        <f>IF(GR$5&gt;$G$4,0,SUMIFS(Fluxo!$O:$O,Fluxo!$U:$U,"&gt;"&amp;GQ$5,Fluxo!$U:$U,"&lt;="&amp;GR$5,Fluxo!$D:$D,$D102,Fluxo!$E:$E,"&lt;&gt;"&amp;"PERMUTANTE"))</f>
        <v>0</v>
      </c>
      <c r="GS102" s="18">
        <f>IF(GS$5&gt;$G$4,0,SUMIFS(Fluxo!$O:$O,Fluxo!$U:$U,"&gt;"&amp;GR$5,Fluxo!$U:$U,"&lt;="&amp;GS$5,Fluxo!$D:$D,$D102,Fluxo!$E:$E,"&lt;&gt;"&amp;"PERMUTANTE"))</f>
        <v>0</v>
      </c>
      <c r="GT102" s="18">
        <f>IF(GT$5&gt;$G$4,0,SUMIFS(Fluxo!$O:$O,Fluxo!$U:$U,"&gt;"&amp;GS$5,Fluxo!$U:$U,"&lt;="&amp;GT$5,Fluxo!$D:$D,$D102,Fluxo!$E:$E,"&lt;&gt;"&amp;"PERMUTANTE"))</f>
        <v>0</v>
      </c>
      <c r="GU102" s="18">
        <f>IF(GU$5&gt;$G$4,0,SUMIFS(Fluxo!$O:$O,Fluxo!$U:$U,"&gt;"&amp;GT$5,Fluxo!$U:$U,"&lt;="&amp;GU$5,Fluxo!$D:$D,$D102,Fluxo!$E:$E,"&lt;&gt;"&amp;"PERMUTANTE"))</f>
        <v>0</v>
      </c>
      <c r="GV102" s="18">
        <f>IF(GV$5&gt;$G$4,0,SUMIFS(Fluxo!$O:$O,Fluxo!$U:$U,"&gt;"&amp;GU$5,Fluxo!$U:$U,"&lt;="&amp;GV$5,Fluxo!$D:$D,$D102,Fluxo!$E:$E,"&lt;&gt;"&amp;"PERMUTANTE"))</f>
        <v>0</v>
      </c>
      <c r="GW102" s="18">
        <f>IF(GW$5&gt;$G$4,0,SUMIFS(Fluxo!$O:$O,Fluxo!$U:$U,"&gt;"&amp;GV$5,Fluxo!$U:$U,"&lt;="&amp;GW$5,Fluxo!$D:$D,$D102,Fluxo!$E:$E,"&lt;&gt;"&amp;"PERMUTANTE"))</f>
        <v>0</v>
      </c>
      <c r="GX102" s="18">
        <f>IF(GX$5&gt;$G$4,0,SUMIFS(Fluxo!$O:$O,Fluxo!$U:$U,"&gt;"&amp;GW$5,Fluxo!$U:$U,"&lt;="&amp;GX$5,Fluxo!$D:$D,$D102,Fluxo!$E:$E,"&lt;&gt;"&amp;"PERMUTANTE"))</f>
        <v>0</v>
      </c>
      <c r="GY102" s="18">
        <f>IF(GY$5&gt;$G$4,0,SUMIFS(Fluxo!$O:$O,Fluxo!$U:$U,"&gt;"&amp;GX$5,Fluxo!$U:$U,"&lt;="&amp;GY$5,Fluxo!$D:$D,$D102,Fluxo!$E:$E,"&lt;&gt;"&amp;"PERMUTANTE"))</f>
        <v>0</v>
      </c>
      <c r="GZ102" s="18">
        <f>IF(GZ$5&gt;$G$4,0,SUMIFS(Fluxo!$O:$O,Fluxo!$U:$U,"&gt;"&amp;GY$5,Fluxo!$U:$U,"&lt;="&amp;GZ$5,Fluxo!$D:$D,$D102,Fluxo!$E:$E,"&lt;&gt;"&amp;"PERMUTANTE"))</f>
        <v>0</v>
      </c>
      <c r="HA102" s="18">
        <f>IF(HA$5&gt;$G$4,0,SUMIFS(Fluxo!$O:$O,Fluxo!$U:$U,"&gt;"&amp;GZ$5,Fluxo!$U:$U,"&lt;="&amp;HA$5,Fluxo!$D:$D,$D102,Fluxo!$E:$E,"&lt;&gt;"&amp;"PERMUTANTE"))</f>
        <v>0</v>
      </c>
      <c r="HB102" s="18">
        <f>IF(HB$5&gt;$G$4,0,SUMIFS(Fluxo!$O:$O,Fluxo!$U:$U,"&gt;"&amp;HA$5,Fluxo!$U:$U,"&lt;="&amp;HB$5,Fluxo!$D:$D,$D102,Fluxo!$E:$E,"&lt;&gt;"&amp;"PERMUTANTE"))</f>
        <v>0</v>
      </c>
      <c r="HC102" s="18">
        <f>IF(HC$5&gt;$G$4,0,SUMIFS(Fluxo!$O:$O,Fluxo!$U:$U,"&gt;"&amp;HB$5,Fluxo!$U:$U,"&lt;="&amp;HC$5,Fluxo!$D:$D,$D102,Fluxo!$E:$E,"&lt;&gt;"&amp;"PERMUTANTE"))</f>
        <v>0</v>
      </c>
      <c r="HD102" s="18">
        <f>IF(HD$5&gt;$G$4,0,SUMIFS(Fluxo!$O:$O,Fluxo!$U:$U,"&gt;"&amp;HC$5,Fluxo!$U:$U,"&lt;="&amp;HD$5,Fluxo!$D:$D,$D102,Fluxo!$E:$E,"&lt;&gt;"&amp;"PERMUTANTE"))</f>
        <v>0</v>
      </c>
      <c r="HE102" s="18">
        <f>IF(HE$5&gt;$G$4,0,SUMIFS(Fluxo!$O:$O,Fluxo!$U:$U,"&gt;"&amp;HD$5,Fluxo!$U:$U,"&lt;="&amp;HE$5,Fluxo!$D:$D,$D102,Fluxo!$E:$E,"&lt;&gt;"&amp;"PERMUTANTE"))</f>
        <v>0</v>
      </c>
      <c r="HF102" s="18">
        <f>IF(HF$5&gt;$G$4,0,SUMIFS(Fluxo!$O:$O,Fluxo!$U:$U,"&gt;"&amp;HE$5,Fluxo!$U:$U,"&lt;="&amp;HF$5,Fluxo!$D:$D,$D102,Fluxo!$E:$E,"&lt;&gt;"&amp;"PERMUTANTE"))</f>
        <v>0</v>
      </c>
    </row>
    <row r="103" spans="1:214">
      <c r="A103" s="20">
        <f t="shared" si="11"/>
        <v>93</v>
      </c>
      <c r="B103" s="140" t="str">
        <f>'Check Carteira'!C95</f>
        <v>E.1016.99.01.0223</v>
      </c>
      <c r="C103" s="141">
        <v>1</v>
      </c>
      <c r="D103" s="129" t="str">
        <f>'Check Carteira'!F95</f>
        <v>A-0223</v>
      </c>
      <c r="E103" s="21" t="str">
        <f>IFERROR(INDEX(Contratos!L:L,MATCH(D103,Contratos!R:R,0)),"")</f>
        <v/>
      </c>
      <c r="F103" s="139" t="str">
        <f>IFERROR(INDEX(Contratos!G:G,MATCH(D103,Contratos!R:R,0)),"")</f>
        <v/>
      </c>
      <c r="H103" s="83">
        <f t="shared" si="10"/>
        <v>0</v>
      </c>
      <c r="J103" s="18">
        <f>IF(J$5&gt;$G$4,0,SUMIFS(Fluxo!$O:$O,Fluxo!$U:$U,"&gt;"&amp;I$5,Fluxo!$U:$U,"&lt;="&amp;J$5,Fluxo!$D:$D,$D103))</f>
        <v>0</v>
      </c>
      <c r="K103" s="18">
        <f>IF(K$5&gt;$G$4,0,SUMIFS(Fluxo!$O:$O,Fluxo!$U:$U,"&gt;"&amp;J$5,Fluxo!$U:$U,"&lt;="&amp;K$5,Fluxo!$D:$D,$D103))</f>
        <v>0</v>
      </c>
      <c r="L103" s="18">
        <f>IF(L$5&gt;$G$4,0,SUMIFS(Fluxo!$O:$O,Fluxo!$U:$U,"&gt;"&amp;K$5,Fluxo!$U:$U,"&lt;="&amp;L$5,Fluxo!$D:$D,$D103))</f>
        <v>0</v>
      </c>
      <c r="M103" s="18">
        <f>IF(M$5&gt;$G$4,0,SUMIFS(Fluxo!$O:$O,Fluxo!$U:$U,"&gt;"&amp;L$5,Fluxo!$U:$U,"&lt;="&amp;M$5,Fluxo!$D:$D,$D103))</f>
        <v>0</v>
      </c>
      <c r="N103" s="18">
        <f>IF(N$5&gt;$G$4,0,SUMIFS(Fluxo!$O:$O,Fluxo!$U:$U,"&gt;"&amp;M$5,Fluxo!$U:$U,"&lt;="&amp;N$5,Fluxo!$D:$D,$D103))</f>
        <v>0</v>
      </c>
      <c r="O103" s="18">
        <f>IF(O$5&gt;$G$4,0,SUMIFS(Fluxo!$O:$O,Fluxo!$U:$U,"&gt;"&amp;N$5,Fluxo!$U:$U,"&lt;="&amp;O$5,Fluxo!$D:$D,$D103))</f>
        <v>0</v>
      </c>
      <c r="P103" s="18">
        <f>IF(P$5&gt;$G$4,0,SUMIFS(Fluxo!$O:$O,Fluxo!$U:$U,"&gt;"&amp;O$5,Fluxo!$U:$U,"&lt;="&amp;P$5,Fluxo!$D:$D,$D103))</f>
        <v>0</v>
      </c>
      <c r="Q103" s="18">
        <f>IF(Q$5&gt;$G$4,0,SUMIFS(Fluxo!$O:$O,Fluxo!$U:$U,"&gt;"&amp;P$5,Fluxo!$U:$U,"&lt;="&amp;Q$5,Fluxo!$D:$D,$D103))</f>
        <v>0</v>
      </c>
      <c r="R103" s="18">
        <f>IF(R$5&gt;$G$4,0,SUMIFS(Fluxo!$O:$O,Fluxo!$U:$U,"&gt;"&amp;Q$5,Fluxo!$U:$U,"&lt;="&amp;R$5,Fluxo!$D:$D,$D103))</f>
        <v>0</v>
      </c>
      <c r="S103" s="18">
        <f>IF(S$5&gt;$G$4,0,SUMIFS(Fluxo!$O:$O,Fluxo!$U:$U,"&gt;"&amp;R$5,Fluxo!$U:$U,"&lt;="&amp;S$5,Fluxo!$D:$D,$D103,Fluxo!$E:$E,"&lt;&gt;"&amp;"PERMUTANTE"))</f>
        <v>0</v>
      </c>
      <c r="T103" s="18">
        <f>IF(T$5&gt;$G$4,0,SUMIFS(Fluxo!$O:$O,Fluxo!$U:$U,"&gt;"&amp;S$5,Fluxo!$U:$U,"&lt;="&amp;T$5,Fluxo!$D:$D,$D103,Fluxo!$E:$E,"&lt;&gt;"&amp;"PERMUTANTE"))</f>
        <v>0</v>
      </c>
      <c r="U103" s="18">
        <f>IF(U$5&gt;$G$4,0,SUMIFS(Fluxo!$O:$O,Fluxo!$U:$U,"&gt;"&amp;T$5,Fluxo!$U:$U,"&lt;="&amp;U$5,Fluxo!$D:$D,$D103,Fluxo!$E:$E,"&lt;&gt;"&amp;"PERMUTANTE"))</f>
        <v>0</v>
      </c>
      <c r="V103" s="18">
        <f>IF(V$5&gt;$G$4,0,SUMIFS(Fluxo!$O:$O,Fluxo!$U:$U,"&gt;"&amp;U$5,Fluxo!$U:$U,"&lt;="&amp;V$5,Fluxo!$D:$D,$D103,Fluxo!$E:$E,"&lt;&gt;"&amp;"PERMUTANTE"))</f>
        <v>0</v>
      </c>
      <c r="W103" s="18">
        <f>IF(W$5&gt;$G$4,0,SUMIFS(Fluxo!$O:$O,Fluxo!$U:$U,"&gt;"&amp;V$5,Fluxo!$U:$U,"&lt;="&amp;W$5,Fluxo!$D:$D,$D103,Fluxo!$E:$E,"&lt;&gt;"&amp;"PERMUTANTE"))</f>
        <v>0</v>
      </c>
      <c r="X103" s="18">
        <f>IF(X$5&gt;$G$4,0,SUMIFS(Fluxo!$O:$O,Fluxo!$U:$U,"&gt;"&amp;W$5,Fluxo!$U:$U,"&lt;="&amp;X$5,Fluxo!$D:$D,$D103,Fluxo!$E:$E,"&lt;&gt;"&amp;"PERMUTANTE"))</f>
        <v>0</v>
      </c>
      <c r="Y103" s="18">
        <f>IF(Y$5&gt;$G$4,0,SUMIFS(Fluxo!$O:$O,Fluxo!$U:$U,"&gt;"&amp;X$5,Fluxo!$U:$U,"&lt;="&amp;Y$5,Fluxo!$D:$D,$D103,Fluxo!$E:$E,"&lt;&gt;"&amp;"PERMUTANTE"))</f>
        <v>0</v>
      </c>
      <c r="Z103" s="18">
        <f>IF(Z$5&gt;$G$4,0,SUMIFS(Fluxo!$O:$O,Fluxo!$U:$U,"&gt;"&amp;Y$5,Fluxo!$U:$U,"&lt;="&amp;Z$5,Fluxo!$D:$D,$D103,Fluxo!$E:$E,"&lt;&gt;"&amp;"PERMUTANTE"))</f>
        <v>0</v>
      </c>
      <c r="AA103" s="18">
        <f>IF(AA$5&gt;$G$4,0,SUMIFS(Fluxo!$O:$O,Fluxo!$U:$U,"&gt;"&amp;Z$5,Fluxo!$U:$U,"&lt;="&amp;AA$5,Fluxo!$D:$D,$D103,Fluxo!$E:$E,"&lt;&gt;"&amp;"PERMUTANTE"))</f>
        <v>0</v>
      </c>
      <c r="AB103" s="18">
        <f>IF(AB$5&gt;$G$4,0,SUMIFS(Fluxo!$O:$O,Fluxo!$U:$U,"&gt;"&amp;AA$5,Fluxo!$U:$U,"&lt;="&amp;AB$5,Fluxo!$D:$D,$D103,Fluxo!$E:$E,"&lt;&gt;"&amp;"PERMUTANTE"))</f>
        <v>0</v>
      </c>
      <c r="AC103" s="18">
        <f>IF(AC$5&gt;$G$4,0,SUMIFS(Fluxo!$O:$O,Fluxo!$U:$U,"&gt;"&amp;AB$5,Fluxo!$U:$U,"&lt;="&amp;AC$5,Fluxo!$D:$D,$D103,Fluxo!$E:$E,"&lt;&gt;"&amp;"PERMUTANTE"))</f>
        <v>0</v>
      </c>
      <c r="AD103" s="18">
        <f>IF(AD$5&gt;$G$4,0,SUMIFS(Fluxo!$O:$O,Fluxo!$U:$U,"&gt;"&amp;AC$5,Fluxo!$U:$U,"&lt;="&amp;AD$5,Fluxo!$D:$D,$D103,Fluxo!$E:$E,"&lt;&gt;"&amp;"PERMUTANTE"))</f>
        <v>0</v>
      </c>
      <c r="AE103" s="18">
        <f>IF(AE$5&gt;$G$4,0,SUMIFS(Fluxo!$O:$O,Fluxo!$U:$U,"&gt;"&amp;AD$5,Fluxo!$U:$U,"&lt;="&amp;AE$5,Fluxo!$D:$D,$D103,Fluxo!$E:$E,"&lt;&gt;"&amp;"PERMUTANTE"))</f>
        <v>0</v>
      </c>
      <c r="AF103" s="18">
        <f>IF(AF$5&gt;$G$4,0,SUMIFS(Fluxo!$O:$O,Fluxo!$U:$U,"&gt;"&amp;AE$5,Fluxo!$U:$U,"&lt;="&amp;AF$5,Fluxo!$D:$D,$D103,Fluxo!$E:$E,"&lt;&gt;"&amp;"PERMUTANTE"))</f>
        <v>0</v>
      </c>
      <c r="AG103" s="18">
        <f>IF(AG$5&gt;$G$4,0,SUMIFS(Fluxo!$O:$O,Fluxo!$U:$U,"&gt;"&amp;AF$5,Fluxo!$U:$U,"&lt;="&amp;AG$5,Fluxo!$D:$D,$D103,Fluxo!$E:$E,"&lt;&gt;"&amp;"PERMUTANTE"))</f>
        <v>0</v>
      </c>
      <c r="AH103" s="18">
        <f>IF(AH$5&gt;$G$4,0,SUMIFS(Fluxo!$O:$O,Fluxo!$U:$U,"&gt;"&amp;AG$5,Fluxo!$U:$U,"&lt;="&amp;AH$5,Fluxo!$D:$D,$D103,Fluxo!$E:$E,"&lt;&gt;"&amp;"PERMUTANTE"))</f>
        <v>0</v>
      </c>
      <c r="AI103" s="18">
        <f>IF(AI$5&gt;$G$4,0,SUMIFS(Fluxo!$O:$O,Fluxo!$U:$U,"&gt;"&amp;AH$5,Fluxo!$U:$U,"&lt;="&amp;AI$5,Fluxo!$D:$D,$D103,Fluxo!$E:$E,"&lt;&gt;"&amp;"PERMUTANTE"))</f>
        <v>0</v>
      </c>
      <c r="AJ103" s="18">
        <f>IF(AJ$5&gt;$G$4,0,SUMIFS(Fluxo!$O:$O,Fluxo!$U:$U,"&gt;"&amp;AI$5,Fluxo!$U:$U,"&lt;="&amp;AJ$5,Fluxo!$D:$D,$D103,Fluxo!$E:$E,"&lt;&gt;"&amp;"PERMUTANTE"))</f>
        <v>0</v>
      </c>
      <c r="AK103" s="18">
        <f>IF(AK$5&gt;$G$4,0,SUMIFS(Fluxo!$O:$O,Fluxo!$U:$U,"&gt;"&amp;AJ$5,Fluxo!$U:$U,"&lt;="&amp;AK$5,Fluxo!$D:$D,$D103,Fluxo!$E:$E,"&lt;&gt;"&amp;"PERMUTANTE"))</f>
        <v>0</v>
      </c>
      <c r="AL103" s="18">
        <f>IF(AL$5&gt;$G$4,0,SUMIFS(Fluxo!$O:$O,Fluxo!$U:$U,"&gt;"&amp;AK$5,Fluxo!$U:$U,"&lt;="&amp;AL$5,Fluxo!$D:$D,$D103,Fluxo!$E:$E,"&lt;&gt;"&amp;"PERMUTANTE"))</f>
        <v>0</v>
      </c>
      <c r="AM103" s="18">
        <f>IF(AM$5&gt;$G$4,0,SUMIFS(Fluxo!$O:$O,Fluxo!$U:$U,"&gt;"&amp;AL$5,Fluxo!$U:$U,"&lt;="&amp;AM$5,Fluxo!$D:$D,$D103,Fluxo!$E:$E,"&lt;&gt;"&amp;"PERMUTANTE"))</f>
        <v>0</v>
      </c>
      <c r="AN103" s="18">
        <f>IF(AN$5&gt;$G$4,0,SUMIFS(Fluxo!$O:$O,Fluxo!$U:$U,"&gt;"&amp;AM$5,Fluxo!$U:$U,"&lt;="&amp;AN$5,Fluxo!$D:$D,$D103,Fluxo!$E:$E,"&lt;&gt;"&amp;"PERMUTANTE"))</f>
        <v>0</v>
      </c>
      <c r="AO103" s="18">
        <f>IF(AO$5&gt;$G$4,0,SUMIFS(Fluxo!$O:$O,Fluxo!$U:$U,"&gt;"&amp;AN$5,Fluxo!$U:$U,"&lt;="&amp;AO$5,Fluxo!$D:$D,$D103,Fluxo!$E:$E,"&lt;&gt;"&amp;"PERMUTANTE"))</f>
        <v>0</v>
      </c>
      <c r="AP103" s="18">
        <f>IF(AP$5&gt;$G$4,0,SUMIFS(Fluxo!$O:$O,Fluxo!$U:$U,"&gt;"&amp;AO$5,Fluxo!$U:$U,"&lt;="&amp;AP$5,Fluxo!$D:$D,$D103,Fluxo!$E:$E,"&lt;&gt;"&amp;"PERMUTANTE"))</f>
        <v>0</v>
      </c>
      <c r="AQ103" s="18">
        <f>IF(AQ$5&gt;$G$4,0,SUMIFS(Fluxo!$O:$O,Fluxo!$U:$U,"&gt;"&amp;AP$5,Fluxo!$U:$U,"&lt;="&amp;AQ$5,Fluxo!$D:$D,$D103,Fluxo!$E:$E,"&lt;&gt;"&amp;"PERMUTANTE"))</f>
        <v>0</v>
      </c>
      <c r="AR103" s="18">
        <f>IF(AR$5&gt;$G$4,0,SUMIFS(Fluxo!$O:$O,Fluxo!$U:$U,"&gt;"&amp;AQ$5,Fluxo!$U:$U,"&lt;="&amp;AR$5,Fluxo!$D:$D,$D103,Fluxo!$E:$E,"&lt;&gt;"&amp;"PERMUTANTE"))</f>
        <v>0</v>
      </c>
      <c r="AS103" s="18">
        <f>IF(AS$5&gt;$G$4,0,SUMIFS(Fluxo!$O:$O,Fluxo!$U:$U,"&gt;"&amp;AR$5,Fluxo!$U:$U,"&lt;="&amp;AS$5,Fluxo!$D:$D,$D103,Fluxo!$E:$E,"&lt;&gt;"&amp;"PERMUTANTE"))</f>
        <v>0</v>
      </c>
      <c r="AT103" s="18">
        <f>IF(AT$5&gt;$G$4,0,SUMIFS(Fluxo!$O:$O,Fluxo!$U:$U,"&gt;"&amp;AS$5,Fluxo!$U:$U,"&lt;="&amp;AT$5,Fluxo!$D:$D,$D103,Fluxo!$E:$E,"&lt;&gt;"&amp;"PERMUTANTE"))</f>
        <v>0</v>
      </c>
      <c r="AU103" s="18">
        <f>IF(AU$5&gt;$G$4,0,SUMIFS(Fluxo!$O:$O,Fluxo!$U:$U,"&gt;"&amp;AT$5,Fluxo!$U:$U,"&lt;="&amp;AU$5,Fluxo!$D:$D,$D103,Fluxo!$E:$E,"&lt;&gt;"&amp;"PERMUTANTE"))</f>
        <v>0</v>
      </c>
      <c r="AV103" s="18">
        <f>IF(AV$5&gt;$G$4,0,SUMIFS(Fluxo!$O:$O,Fluxo!$U:$U,"&gt;"&amp;AU$5,Fluxo!$U:$U,"&lt;="&amp;AV$5,Fluxo!$D:$D,$D103,Fluxo!$E:$E,"&lt;&gt;"&amp;"PERMUTANTE"))</f>
        <v>0</v>
      </c>
      <c r="AW103" s="18">
        <f>IF(AW$5&gt;$G$4,0,SUMIFS(Fluxo!$O:$O,Fluxo!$U:$U,"&gt;"&amp;AV$5,Fluxo!$U:$U,"&lt;="&amp;AW$5,Fluxo!$D:$D,$D103,Fluxo!$E:$E,"&lt;&gt;"&amp;"PERMUTANTE"))</f>
        <v>0</v>
      </c>
      <c r="AX103" s="18">
        <f>IF(AX$5&gt;$G$4,0,SUMIFS(Fluxo!$O:$O,Fluxo!$U:$U,"&gt;"&amp;AW$5,Fluxo!$U:$U,"&lt;="&amp;AX$5,Fluxo!$D:$D,$D103,Fluxo!$E:$E,"&lt;&gt;"&amp;"PERMUTANTE"))</f>
        <v>0</v>
      </c>
      <c r="AY103" s="18">
        <f>IF(AY$5&gt;$G$4,0,SUMIFS(Fluxo!$O:$O,Fluxo!$U:$U,"&gt;"&amp;AX$5,Fluxo!$U:$U,"&lt;="&amp;AY$5,Fluxo!$D:$D,$D103,Fluxo!$E:$E,"&lt;&gt;"&amp;"PERMUTANTE"))</f>
        <v>0</v>
      </c>
      <c r="AZ103" s="18">
        <f>IF(AZ$5&gt;$G$4,0,SUMIFS(Fluxo!$O:$O,Fluxo!$U:$U,"&gt;"&amp;AY$5,Fluxo!$U:$U,"&lt;="&amp;AZ$5,Fluxo!$D:$D,$D103,Fluxo!$E:$E,"&lt;&gt;"&amp;"PERMUTANTE"))</f>
        <v>0</v>
      </c>
      <c r="BA103" s="18">
        <f>IF(BA$5&gt;$G$4,0,SUMIFS(Fluxo!$O:$O,Fluxo!$U:$U,"&gt;"&amp;AZ$5,Fluxo!$U:$U,"&lt;="&amp;BA$5,Fluxo!$D:$D,$D103,Fluxo!$E:$E,"&lt;&gt;"&amp;"PERMUTANTE"))</f>
        <v>0</v>
      </c>
      <c r="BB103" s="18">
        <f>IF(BB$5&gt;$G$4,0,SUMIFS(Fluxo!$O:$O,Fluxo!$U:$U,"&gt;"&amp;BA$5,Fluxo!$U:$U,"&lt;="&amp;BB$5,Fluxo!$D:$D,$D103,Fluxo!$E:$E,"&lt;&gt;"&amp;"PERMUTANTE"))</f>
        <v>0</v>
      </c>
      <c r="BC103" s="18">
        <f>IF(BC$5&gt;$G$4,0,SUMIFS(Fluxo!$O:$O,Fluxo!$U:$U,"&gt;"&amp;BB$5,Fluxo!$U:$U,"&lt;="&amp;BC$5,Fluxo!$D:$D,$D103,Fluxo!$E:$E,"&lt;&gt;"&amp;"PERMUTANTE"))</f>
        <v>0</v>
      </c>
      <c r="BD103" s="18">
        <f>IF(BD$5&gt;$G$4,0,SUMIFS(Fluxo!$O:$O,Fluxo!$U:$U,"&gt;"&amp;BC$5,Fluxo!$U:$U,"&lt;="&amp;BD$5,Fluxo!$D:$D,$D103,Fluxo!$E:$E,"&lt;&gt;"&amp;"PERMUTANTE"))</f>
        <v>0</v>
      </c>
      <c r="BE103" s="18">
        <f>IF(BE$5&gt;$G$4,0,SUMIFS(Fluxo!$O:$O,Fluxo!$U:$U,"&gt;"&amp;BD$5,Fluxo!$U:$U,"&lt;="&amp;BE$5,Fluxo!$D:$D,$D103,Fluxo!$E:$E,"&lt;&gt;"&amp;"PERMUTANTE"))</f>
        <v>0</v>
      </c>
      <c r="BF103" s="18">
        <f>IF(BF$5&gt;$G$4,0,SUMIFS(Fluxo!$O:$O,Fluxo!$U:$U,"&gt;"&amp;BE$5,Fluxo!$U:$U,"&lt;="&amp;BF$5,Fluxo!$D:$D,$D103,Fluxo!$E:$E,"&lt;&gt;"&amp;"PERMUTANTE"))</f>
        <v>0</v>
      </c>
      <c r="BG103" s="18">
        <f>IF(BG$5&gt;$G$4,0,SUMIFS(Fluxo!$O:$O,Fluxo!$U:$U,"&gt;"&amp;BF$5,Fluxo!$U:$U,"&lt;="&amp;BG$5,Fluxo!$D:$D,$D103,Fluxo!$E:$E,"&lt;&gt;"&amp;"PERMUTANTE"))</f>
        <v>0</v>
      </c>
      <c r="BH103" s="18">
        <f>IF(BH$5&gt;$G$4,0,SUMIFS(Fluxo!$O:$O,Fluxo!$U:$U,"&gt;"&amp;BG$5,Fluxo!$U:$U,"&lt;="&amp;BH$5,Fluxo!$D:$D,$D103,Fluxo!$E:$E,"&lt;&gt;"&amp;"PERMUTANTE"))</f>
        <v>0</v>
      </c>
      <c r="BI103" s="18">
        <f>IF(BI$5&gt;$G$4,0,SUMIFS(Fluxo!$O:$O,Fluxo!$U:$U,"&gt;"&amp;BH$5,Fluxo!$U:$U,"&lt;="&amp;BI$5,Fluxo!$D:$D,$D103,Fluxo!$E:$E,"&lt;&gt;"&amp;"PERMUTANTE"))</f>
        <v>0</v>
      </c>
      <c r="BJ103" s="18">
        <f>IF(BJ$5&gt;$G$4,0,SUMIFS(Fluxo!$O:$O,Fluxo!$U:$U,"&gt;"&amp;BI$5,Fluxo!$U:$U,"&lt;="&amp;BJ$5,Fluxo!$D:$D,$D103,Fluxo!$E:$E,"&lt;&gt;"&amp;"PERMUTANTE"))</f>
        <v>0</v>
      </c>
      <c r="BK103" s="18">
        <f>IF(BK$5&gt;$G$4,0,SUMIFS(Fluxo!$O:$O,Fluxo!$U:$U,"&gt;"&amp;BJ$5,Fluxo!$U:$U,"&lt;="&amp;BK$5,Fluxo!$D:$D,$D103,Fluxo!$E:$E,"&lt;&gt;"&amp;"PERMUTANTE"))</f>
        <v>0</v>
      </c>
      <c r="BL103" s="18">
        <f>IF(BL$5&gt;$G$4,0,SUMIFS(Fluxo!$O:$O,Fluxo!$U:$U,"&gt;"&amp;BK$5,Fluxo!$U:$U,"&lt;="&amp;BL$5,Fluxo!$D:$D,$D103,Fluxo!$E:$E,"&lt;&gt;"&amp;"PERMUTANTE"))</f>
        <v>0</v>
      </c>
      <c r="BM103" s="18">
        <f>IF(BM$5&gt;$G$4,0,SUMIFS(Fluxo!$O:$O,Fluxo!$U:$U,"&gt;"&amp;BL$5,Fluxo!$U:$U,"&lt;="&amp;BM$5,Fluxo!$D:$D,$D103,Fluxo!$E:$E,"&lt;&gt;"&amp;"PERMUTANTE"))</f>
        <v>0</v>
      </c>
      <c r="BN103" s="18">
        <f>IF(BN$5&gt;$G$4,0,SUMIFS(Fluxo!$O:$O,Fluxo!$U:$U,"&gt;"&amp;BM$5,Fluxo!$U:$U,"&lt;="&amp;BN$5,Fluxo!$D:$D,$D103,Fluxo!$E:$E,"&lt;&gt;"&amp;"PERMUTANTE"))</f>
        <v>0</v>
      </c>
      <c r="BO103" s="18">
        <f>IF(BO$5&gt;$G$4,0,SUMIFS(Fluxo!$O:$O,Fluxo!$U:$U,"&gt;"&amp;BN$5,Fluxo!$U:$U,"&lt;="&amp;BO$5,Fluxo!$D:$D,$D103,Fluxo!$E:$E,"&lt;&gt;"&amp;"PERMUTANTE"))</f>
        <v>0</v>
      </c>
      <c r="BP103" s="18">
        <f>IF(BP$5&gt;$G$4,0,SUMIFS(Fluxo!$O:$O,Fluxo!$U:$U,"&gt;"&amp;BO$5,Fluxo!$U:$U,"&lt;="&amp;BP$5,Fluxo!$D:$D,$D103,Fluxo!$E:$E,"&lt;&gt;"&amp;"PERMUTANTE"))</f>
        <v>0</v>
      </c>
      <c r="BQ103" s="18">
        <f>IF(BQ$5&gt;$G$4,0,SUMIFS(Fluxo!$O:$O,Fluxo!$U:$U,"&gt;"&amp;BP$5,Fluxo!$U:$U,"&lt;="&amp;BQ$5,Fluxo!$D:$D,$D103,Fluxo!$E:$E,"&lt;&gt;"&amp;"PERMUTANTE"))</f>
        <v>0</v>
      </c>
      <c r="BR103" s="18">
        <f>IF(BR$5&gt;$G$4,0,SUMIFS(Fluxo!$O:$O,Fluxo!$U:$U,"&gt;"&amp;BQ$5,Fluxo!$U:$U,"&lt;="&amp;BR$5,Fluxo!$D:$D,$D103,Fluxo!$E:$E,"&lt;&gt;"&amp;"PERMUTANTE"))</f>
        <v>0</v>
      </c>
      <c r="BS103" s="18">
        <f>IF(BS$5&gt;$G$4,0,SUMIFS(Fluxo!$O:$O,Fluxo!$U:$U,"&gt;"&amp;BR$5,Fluxo!$U:$U,"&lt;="&amp;BS$5,Fluxo!$D:$D,$D103,Fluxo!$E:$E,"&lt;&gt;"&amp;"PERMUTANTE"))</f>
        <v>0</v>
      </c>
      <c r="BT103" s="18">
        <f>IF(BT$5&gt;$G$4,0,SUMIFS(Fluxo!$O:$O,Fluxo!$U:$U,"&gt;"&amp;BS$5,Fluxo!$U:$U,"&lt;="&amp;BT$5,Fluxo!$D:$D,$D103,Fluxo!$E:$E,"&lt;&gt;"&amp;"PERMUTANTE"))</f>
        <v>0</v>
      </c>
      <c r="BU103" s="18">
        <f>IF(BU$5&gt;$G$4,0,SUMIFS(Fluxo!$O:$O,Fluxo!$U:$U,"&gt;"&amp;BT$5,Fluxo!$U:$U,"&lt;="&amp;BU$5,Fluxo!$D:$D,$D103,Fluxo!$E:$E,"&lt;&gt;"&amp;"PERMUTANTE"))</f>
        <v>0</v>
      </c>
      <c r="BV103" s="18">
        <f>IF(BV$5&gt;$G$4,0,SUMIFS(Fluxo!$O:$O,Fluxo!$U:$U,"&gt;"&amp;BU$5,Fluxo!$U:$U,"&lt;="&amp;BV$5,Fluxo!$D:$D,$D103,Fluxo!$E:$E,"&lt;&gt;"&amp;"PERMUTANTE"))</f>
        <v>0</v>
      </c>
      <c r="BW103" s="18">
        <f>IF(BW$5&gt;$G$4,0,SUMIFS(Fluxo!$O:$O,Fluxo!$U:$U,"&gt;"&amp;BV$5,Fluxo!$U:$U,"&lt;="&amp;BW$5,Fluxo!$D:$D,$D103,Fluxo!$E:$E,"&lt;&gt;"&amp;"PERMUTANTE"))</f>
        <v>0</v>
      </c>
      <c r="BX103" s="18">
        <f>IF(BX$5&gt;$G$4,0,SUMIFS(Fluxo!$O:$O,Fluxo!$U:$U,"&gt;"&amp;BW$5,Fluxo!$U:$U,"&lt;="&amp;BX$5,Fluxo!$D:$D,$D103,Fluxo!$E:$E,"&lt;&gt;"&amp;"PERMUTANTE"))</f>
        <v>0</v>
      </c>
      <c r="BY103" s="18">
        <f>IF(BY$5&gt;$G$4,0,SUMIFS(Fluxo!$O:$O,Fluxo!$U:$U,"&gt;"&amp;BX$5,Fluxo!$U:$U,"&lt;="&amp;BY$5,Fluxo!$D:$D,$D103,Fluxo!$E:$E,"&lt;&gt;"&amp;"PERMUTANTE"))</f>
        <v>0</v>
      </c>
      <c r="BZ103" s="18">
        <f>IF(BZ$5&gt;$G$4,0,SUMIFS(Fluxo!$O:$O,Fluxo!$U:$U,"&gt;"&amp;BY$5,Fluxo!$U:$U,"&lt;="&amp;BZ$5,Fluxo!$D:$D,$D103,Fluxo!$E:$E,"&lt;&gt;"&amp;"PERMUTANTE"))</f>
        <v>0</v>
      </c>
      <c r="CA103" s="18">
        <f>IF(CA$5&gt;$G$4,0,SUMIFS(Fluxo!$O:$O,Fluxo!$U:$U,"&gt;"&amp;BZ$5,Fluxo!$U:$U,"&lt;="&amp;CA$5,Fluxo!$D:$D,$D103,Fluxo!$E:$E,"&lt;&gt;"&amp;"PERMUTANTE"))</f>
        <v>0</v>
      </c>
      <c r="CB103" s="18">
        <f>IF(CB$5&gt;$G$4,0,SUMIFS(Fluxo!$O:$O,Fluxo!$U:$U,"&gt;"&amp;CA$5,Fluxo!$U:$U,"&lt;="&amp;CB$5,Fluxo!$D:$D,$D103,Fluxo!$E:$E,"&lt;&gt;"&amp;"PERMUTANTE"))</f>
        <v>0</v>
      </c>
      <c r="CC103" s="18">
        <f>IF(CC$5&gt;$G$4,0,SUMIFS(Fluxo!$O:$O,Fluxo!$U:$U,"&gt;"&amp;CB$5,Fluxo!$U:$U,"&lt;="&amp;CC$5,Fluxo!$D:$D,$D103,Fluxo!$E:$E,"&lt;&gt;"&amp;"PERMUTANTE"))</f>
        <v>0</v>
      </c>
      <c r="CD103" s="18">
        <f>IF(CD$5&gt;$G$4,0,SUMIFS(Fluxo!$O:$O,Fluxo!$U:$U,"&gt;"&amp;CC$5,Fluxo!$U:$U,"&lt;="&amp;CD$5,Fluxo!$D:$D,$D103,Fluxo!$E:$E,"&lt;&gt;"&amp;"PERMUTANTE"))</f>
        <v>0</v>
      </c>
      <c r="CE103" s="18">
        <f>IF(CE$5&gt;$G$4,0,SUMIFS(Fluxo!$O:$O,Fluxo!$U:$U,"&gt;"&amp;CD$5,Fluxo!$U:$U,"&lt;="&amp;CE$5,Fluxo!$D:$D,$D103,Fluxo!$E:$E,"&lt;&gt;"&amp;"PERMUTANTE"))</f>
        <v>0</v>
      </c>
      <c r="CF103" s="18">
        <f>IF(CF$5&gt;$G$4,0,SUMIFS(Fluxo!$O:$O,Fluxo!$U:$U,"&gt;"&amp;CE$5,Fluxo!$U:$U,"&lt;="&amp;CF$5,Fluxo!$D:$D,$D103,Fluxo!$E:$E,"&lt;&gt;"&amp;"PERMUTANTE"))</f>
        <v>0</v>
      </c>
      <c r="CG103" s="18">
        <f>IF(CG$5&gt;$G$4,0,SUMIFS(Fluxo!$O:$O,Fluxo!$U:$U,"&gt;"&amp;CF$5,Fluxo!$U:$U,"&lt;="&amp;CG$5,Fluxo!$D:$D,$D103,Fluxo!$E:$E,"&lt;&gt;"&amp;"PERMUTANTE"))</f>
        <v>0</v>
      </c>
      <c r="CH103" s="18">
        <f>IF(CH$5&gt;$G$4,0,SUMIFS(Fluxo!$O:$O,Fluxo!$U:$U,"&gt;"&amp;CG$5,Fluxo!$U:$U,"&lt;="&amp;CH$5,Fluxo!$D:$D,$D103,Fluxo!$E:$E,"&lt;&gt;"&amp;"PERMUTANTE"))</f>
        <v>0</v>
      </c>
      <c r="CI103" s="18">
        <f>IF(CI$5&gt;$G$4,0,SUMIFS(Fluxo!$O:$O,Fluxo!$U:$U,"&gt;"&amp;CH$5,Fluxo!$U:$U,"&lt;="&amp;CI$5,Fluxo!$D:$D,$D103,Fluxo!$E:$E,"&lt;&gt;"&amp;"PERMUTANTE"))</f>
        <v>0</v>
      </c>
      <c r="CJ103" s="18">
        <f>IF(CJ$5&gt;$G$4,0,SUMIFS(Fluxo!$O:$O,Fluxo!$U:$U,"&gt;"&amp;CI$5,Fluxo!$U:$U,"&lt;="&amp;CJ$5,Fluxo!$D:$D,$D103,Fluxo!$E:$E,"&lt;&gt;"&amp;"PERMUTANTE"))</f>
        <v>0</v>
      </c>
      <c r="CK103" s="18">
        <f>IF(CK$5&gt;$G$4,0,SUMIFS(Fluxo!$O:$O,Fluxo!$U:$U,"&gt;"&amp;CJ$5,Fluxo!$U:$U,"&lt;="&amp;CK$5,Fluxo!$D:$D,$D103,Fluxo!$E:$E,"&lt;&gt;"&amp;"PERMUTANTE"))</f>
        <v>0</v>
      </c>
      <c r="CL103" s="18">
        <f>IF(CL$5&gt;$G$4,0,SUMIFS(Fluxo!$O:$O,Fluxo!$U:$U,"&gt;"&amp;CK$5,Fluxo!$U:$U,"&lt;="&amp;CL$5,Fluxo!$D:$D,$D103,Fluxo!$E:$E,"&lt;&gt;"&amp;"PERMUTANTE"))</f>
        <v>0</v>
      </c>
      <c r="CM103" s="18">
        <f>IF(CM$5&gt;$G$4,0,SUMIFS(Fluxo!$O:$O,Fluxo!$U:$U,"&gt;"&amp;CL$5,Fluxo!$U:$U,"&lt;="&amp;CM$5,Fluxo!$D:$D,$D103,Fluxo!$E:$E,"&lt;&gt;"&amp;"PERMUTANTE"))</f>
        <v>0</v>
      </c>
      <c r="CN103" s="18">
        <f>IF(CN$5&gt;$G$4,0,SUMIFS(Fluxo!$O:$O,Fluxo!$U:$U,"&gt;"&amp;CM$5,Fluxo!$U:$U,"&lt;="&amp;CN$5,Fluxo!$D:$D,$D103,Fluxo!$E:$E,"&lt;&gt;"&amp;"PERMUTANTE"))</f>
        <v>0</v>
      </c>
      <c r="CO103" s="18">
        <f>IF(CO$5&gt;$G$4,0,SUMIFS(Fluxo!$O:$O,Fluxo!$U:$U,"&gt;"&amp;CN$5,Fluxo!$U:$U,"&lt;="&amp;CO$5,Fluxo!$D:$D,$D103,Fluxo!$E:$E,"&lt;&gt;"&amp;"PERMUTANTE"))</f>
        <v>0</v>
      </c>
      <c r="CP103" s="18">
        <f>IF(CP$5&gt;$G$4,0,SUMIFS(Fluxo!$O:$O,Fluxo!$U:$U,"&gt;"&amp;CO$5,Fluxo!$U:$U,"&lt;="&amp;CP$5,Fluxo!$D:$D,$D103,Fluxo!$E:$E,"&lt;&gt;"&amp;"PERMUTANTE"))</f>
        <v>0</v>
      </c>
      <c r="CQ103" s="18">
        <f>IF(CQ$5&gt;$G$4,0,SUMIFS(Fluxo!$O:$O,Fluxo!$U:$U,"&gt;"&amp;CP$5,Fluxo!$U:$U,"&lt;="&amp;CQ$5,Fluxo!$D:$D,$D103,Fluxo!$E:$E,"&lt;&gt;"&amp;"PERMUTANTE"))</f>
        <v>0</v>
      </c>
      <c r="CR103" s="18">
        <f>IF(CR$5&gt;$G$4,0,SUMIFS(Fluxo!$O:$O,Fluxo!$U:$U,"&gt;"&amp;CQ$5,Fluxo!$U:$U,"&lt;="&amp;CR$5,Fluxo!$D:$D,$D103,Fluxo!$E:$E,"&lt;&gt;"&amp;"PERMUTANTE"))</f>
        <v>0</v>
      </c>
      <c r="CS103" s="18">
        <f>IF(CS$5&gt;$G$4,0,SUMIFS(Fluxo!$O:$O,Fluxo!$U:$U,"&gt;"&amp;CR$5,Fluxo!$U:$U,"&lt;="&amp;CS$5,Fluxo!$D:$D,$D103,Fluxo!$E:$E,"&lt;&gt;"&amp;"PERMUTANTE"))</f>
        <v>0</v>
      </c>
      <c r="CT103" s="18">
        <f>IF(CT$5&gt;$G$4,0,SUMIFS(Fluxo!$O:$O,Fluxo!$U:$U,"&gt;"&amp;CS$5,Fluxo!$U:$U,"&lt;="&amp;CT$5,Fluxo!$D:$D,$D103,Fluxo!$E:$E,"&lt;&gt;"&amp;"PERMUTANTE"))</f>
        <v>0</v>
      </c>
      <c r="CU103" s="18">
        <f>IF(CU$5&gt;$G$4,0,SUMIFS(Fluxo!$O:$O,Fluxo!$U:$U,"&gt;"&amp;CT$5,Fluxo!$U:$U,"&lt;="&amp;CU$5,Fluxo!$D:$D,$D103,Fluxo!$E:$E,"&lt;&gt;"&amp;"PERMUTANTE"))</f>
        <v>0</v>
      </c>
      <c r="CV103" s="18">
        <f>IF(CV$5&gt;$G$4,0,SUMIFS(Fluxo!$O:$O,Fluxo!$U:$U,"&gt;"&amp;CU$5,Fluxo!$U:$U,"&lt;="&amp;CV$5,Fluxo!$D:$D,$D103,Fluxo!$E:$E,"&lt;&gt;"&amp;"PERMUTANTE"))</f>
        <v>0</v>
      </c>
      <c r="CW103" s="18">
        <f>IF(CW$5&gt;$G$4,0,SUMIFS(Fluxo!$O:$O,Fluxo!$U:$U,"&gt;"&amp;CV$5,Fluxo!$U:$U,"&lt;="&amp;CW$5,Fluxo!$D:$D,$D103,Fluxo!$E:$E,"&lt;&gt;"&amp;"PERMUTANTE"))</f>
        <v>0</v>
      </c>
      <c r="CX103" s="18">
        <f>IF(CX$5&gt;$G$4,0,SUMIFS(Fluxo!$O:$O,Fluxo!$U:$U,"&gt;"&amp;CW$5,Fluxo!$U:$U,"&lt;="&amp;CX$5,Fluxo!$D:$D,$D103,Fluxo!$E:$E,"&lt;&gt;"&amp;"PERMUTANTE"))</f>
        <v>0</v>
      </c>
      <c r="CY103" s="18">
        <f>IF(CY$5&gt;$G$4,0,SUMIFS(Fluxo!$O:$O,Fluxo!$U:$U,"&gt;"&amp;CX$5,Fluxo!$U:$U,"&lt;="&amp;CY$5,Fluxo!$D:$D,$D103,Fluxo!$E:$E,"&lt;&gt;"&amp;"PERMUTANTE"))</f>
        <v>0</v>
      </c>
      <c r="CZ103" s="18">
        <f>IF(CZ$5&gt;$G$4,0,SUMIFS(Fluxo!$O:$O,Fluxo!$U:$U,"&gt;"&amp;CY$5,Fluxo!$U:$U,"&lt;="&amp;CZ$5,Fluxo!$D:$D,$D103,Fluxo!$E:$E,"&lt;&gt;"&amp;"PERMUTANTE"))</f>
        <v>0</v>
      </c>
      <c r="DA103" s="18">
        <f>IF(DA$5&gt;$G$4,0,SUMIFS(Fluxo!$O:$O,Fluxo!$U:$U,"&gt;"&amp;CZ$5,Fluxo!$U:$U,"&lt;="&amp;DA$5,Fluxo!$D:$D,$D103,Fluxo!$E:$E,"&lt;&gt;"&amp;"PERMUTANTE"))</f>
        <v>0</v>
      </c>
      <c r="DB103" s="18">
        <f>IF(DB$5&gt;$G$4,0,SUMIFS(Fluxo!$O:$O,Fluxo!$U:$U,"&gt;"&amp;DA$5,Fluxo!$U:$U,"&lt;="&amp;DB$5,Fluxo!$D:$D,$D103,Fluxo!$E:$E,"&lt;&gt;"&amp;"PERMUTANTE"))</f>
        <v>0</v>
      </c>
      <c r="DC103" s="18">
        <f>IF(DC$5&gt;$G$4,0,SUMIFS(Fluxo!$O:$O,Fluxo!$U:$U,"&gt;"&amp;DB$5,Fluxo!$U:$U,"&lt;="&amp;DC$5,Fluxo!$D:$D,$D103,Fluxo!$E:$E,"&lt;&gt;"&amp;"PERMUTANTE"))</f>
        <v>0</v>
      </c>
      <c r="DD103" s="18">
        <f>IF(DD$5&gt;$G$4,0,SUMIFS(Fluxo!$O:$O,Fluxo!$U:$U,"&gt;"&amp;DC$5,Fluxo!$U:$U,"&lt;="&amp;DD$5,Fluxo!$D:$D,$D103,Fluxo!$E:$E,"&lt;&gt;"&amp;"PERMUTANTE"))</f>
        <v>0</v>
      </c>
      <c r="DE103" s="18">
        <f>IF(DE$5&gt;$G$4,0,SUMIFS(Fluxo!$O:$O,Fluxo!$U:$U,"&gt;"&amp;DD$5,Fluxo!$U:$U,"&lt;="&amp;DE$5,Fluxo!$D:$D,$D103,Fluxo!$E:$E,"&lt;&gt;"&amp;"PERMUTANTE"))</f>
        <v>0</v>
      </c>
      <c r="DF103" s="18">
        <f>IF(DF$5&gt;$G$4,0,SUMIFS(Fluxo!$O:$O,Fluxo!$U:$U,"&gt;"&amp;DE$5,Fluxo!$U:$U,"&lt;="&amp;DF$5,Fluxo!$D:$D,$D103,Fluxo!$E:$E,"&lt;&gt;"&amp;"PERMUTANTE"))</f>
        <v>0</v>
      </c>
      <c r="DG103" s="18">
        <f>IF(DG$5&gt;$G$4,0,SUMIFS(Fluxo!$O:$O,Fluxo!$U:$U,"&gt;"&amp;DF$5,Fluxo!$U:$U,"&lt;="&amp;DG$5,Fluxo!$D:$D,$D103,Fluxo!$E:$E,"&lt;&gt;"&amp;"PERMUTANTE"))</f>
        <v>0</v>
      </c>
      <c r="DH103" s="18">
        <f>IF(DH$5&gt;$G$4,0,SUMIFS(Fluxo!$O:$O,Fluxo!$U:$U,"&gt;"&amp;DG$5,Fluxo!$U:$U,"&lt;="&amp;DH$5,Fluxo!$D:$D,$D103,Fluxo!$E:$E,"&lt;&gt;"&amp;"PERMUTANTE"))</f>
        <v>0</v>
      </c>
      <c r="DI103" s="18">
        <f>IF(DI$5&gt;$G$4,0,SUMIFS(Fluxo!$O:$O,Fluxo!$U:$U,"&gt;"&amp;DH$5,Fluxo!$U:$U,"&lt;="&amp;DI$5,Fluxo!$D:$D,$D103,Fluxo!$E:$E,"&lt;&gt;"&amp;"PERMUTANTE"))</f>
        <v>0</v>
      </c>
      <c r="DJ103" s="18">
        <f>IF(DJ$5&gt;$G$4,0,SUMIFS(Fluxo!$O:$O,Fluxo!$U:$U,"&gt;"&amp;DI$5,Fluxo!$U:$U,"&lt;="&amp;DJ$5,Fluxo!$D:$D,$D103,Fluxo!$E:$E,"&lt;&gt;"&amp;"PERMUTANTE"))</f>
        <v>0</v>
      </c>
      <c r="DK103" s="18">
        <f>IF(DK$5&gt;$G$4,0,SUMIFS(Fluxo!$O:$O,Fluxo!$U:$U,"&gt;"&amp;DJ$5,Fluxo!$U:$U,"&lt;="&amp;DK$5,Fluxo!$D:$D,$D103,Fluxo!$E:$E,"&lt;&gt;"&amp;"PERMUTANTE"))</f>
        <v>0</v>
      </c>
      <c r="DL103" s="18">
        <f>IF(DL$5&gt;$G$4,0,SUMIFS(Fluxo!$O:$O,Fluxo!$U:$U,"&gt;"&amp;DK$5,Fluxo!$U:$U,"&lt;="&amp;DL$5,Fluxo!$D:$D,$D103,Fluxo!$E:$E,"&lt;&gt;"&amp;"PERMUTANTE"))</f>
        <v>0</v>
      </c>
      <c r="DM103" s="18">
        <f>IF(DM$5&gt;$G$4,0,SUMIFS(Fluxo!$O:$O,Fluxo!$U:$U,"&gt;"&amp;DL$5,Fluxo!$U:$U,"&lt;="&amp;DM$5,Fluxo!$D:$D,$D103,Fluxo!$E:$E,"&lt;&gt;"&amp;"PERMUTANTE"))</f>
        <v>0</v>
      </c>
      <c r="DN103" s="18">
        <f>IF(DN$5&gt;$G$4,0,SUMIFS(Fluxo!$O:$O,Fluxo!$U:$U,"&gt;"&amp;DM$5,Fluxo!$U:$U,"&lt;="&amp;DN$5,Fluxo!$D:$D,$D103,Fluxo!$E:$E,"&lt;&gt;"&amp;"PERMUTANTE"))</f>
        <v>0</v>
      </c>
      <c r="DO103" s="18">
        <f>IF(DO$5&gt;$G$4,0,SUMIFS(Fluxo!$O:$O,Fluxo!$U:$U,"&gt;"&amp;DN$5,Fluxo!$U:$U,"&lt;="&amp;DO$5,Fluxo!$D:$D,$D103,Fluxo!$E:$E,"&lt;&gt;"&amp;"PERMUTANTE"))</f>
        <v>0</v>
      </c>
      <c r="DP103" s="18">
        <f>IF(DP$5&gt;$G$4,0,SUMIFS(Fluxo!$O:$O,Fluxo!$U:$U,"&gt;"&amp;DO$5,Fluxo!$U:$U,"&lt;="&amp;DP$5,Fluxo!$D:$D,$D103,Fluxo!$E:$E,"&lt;&gt;"&amp;"PERMUTANTE"))</f>
        <v>0</v>
      </c>
      <c r="DQ103" s="18">
        <f>IF(DQ$5&gt;$G$4,0,SUMIFS(Fluxo!$O:$O,Fluxo!$U:$U,"&gt;"&amp;DP$5,Fluxo!$U:$U,"&lt;="&amp;DQ$5,Fluxo!$D:$D,$D103,Fluxo!$E:$E,"&lt;&gt;"&amp;"PERMUTANTE"))</f>
        <v>0</v>
      </c>
      <c r="DR103" s="18">
        <f>IF(DR$5&gt;$G$4,0,SUMIFS(Fluxo!$O:$O,Fluxo!$U:$U,"&gt;"&amp;DQ$5,Fluxo!$U:$U,"&lt;="&amp;DR$5,Fluxo!$D:$D,$D103,Fluxo!$E:$E,"&lt;&gt;"&amp;"PERMUTANTE"))</f>
        <v>0</v>
      </c>
      <c r="DS103" s="18">
        <f>IF(DS$5&gt;$G$4,0,SUMIFS(Fluxo!$O:$O,Fluxo!$U:$U,"&gt;"&amp;DR$5,Fluxo!$U:$U,"&lt;="&amp;DS$5,Fluxo!$D:$D,$D103,Fluxo!$E:$E,"&lt;&gt;"&amp;"PERMUTANTE"))</f>
        <v>0</v>
      </c>
      <c r="DT103" s="18">
        <f>IF(DT$5&gt;$G$4,0,SUMIFS(Fluxo!$O:$O,Fluxo!$U:$U,"&gt;"&amp;DS$5,Fluxo!$U:$U,"&lt;="&amp;DT$5,Fluxo!$D:$D,$D103,Fluxo!$E:$E,"&lt;&gt;"&amp;"PERMUTANTE"))</f>
        <v>0</v>
      </c>
      <c r="DU103" s="18">
        <f>IF(DU$5&gt;$G$4,0,SUMIFS(Fluxo!$O:$O,Fluxo!$U:$U,"&gt;"&amp;DT$5,Fluxo!$U:$U,"&lt;="&amp;DU$5,Fluxo!$D:$D,$D103,Fluxo!$E:$E,"&lt;&gt;"&amp;"PERMUTANTE"))</f>
        <v>0</v>
      </c>
      <c r="DV103" s="18">
        <f>IF(DV$5&gt;$G$4,0,SUMIFS(Fluxo!$O:$O,Fluxo!$U:$U,"&gt;"&amp;DU$5,Fluxo!$U:$U,"&lt;="&amp;DV$5,Fluxo!$D:$D,$D103,Fluxo!$E:$E,"&lt;&gt;"&amp;"PERMUTANTE"))</f>
        <v>0</v>
      </c>
      <c r="DW103" s="18">
        <f>IF(DW$5&gt;$G$4,0,SUMIFS(Fluxo!$O:$O,Fluxo!$U:$U,"&gt;"&amp;DV$5,Fluxo!$U:$U,"&lt;="&amp;DW$5,Fluxo!$D:$D,$D103,Fluxo!$E:$E,"&lt;&gt;"&amp;"PERMUTANTE"))</f>
        <v>0</v>
      </c>
      <c r="DX103" s="18">
        <f>IF(DX$5&gt;$G$4,0,SUMIFS(Fluxo!$O:$O,Fluxo!$U:$U,"&gt;"&amp;DW$5,Fluxo!$U:$U,"&lt;="&amp;DX$5,Fluxo!$D:$D,$D103,Fluxo!$E:$E,"&lt;&gt;"&amp;"PERMUTANTE"))</f>
        <v>0</v>
      </c>
      <c r="DY103" s="18">
        <f>IF(DY$5&gt;$G$4,0,SUMIFS(Fluxo!$O:$O,Fluxo!$U:$U,"&gt;"&amp;DX$5,Fluxo!$U:$U,"&lt;="&amp;DY$5,Fluxo!$D:$D,$D103,Fluxo!$E:$E,"&lt;&gt;"&amp;"PERMUTANTE"))</f>
        <v>0</v>
      </c>
      <c r="DZ103" s="18">
        <f>IF(DZ$5&gt;$G$4,0,SUMIFS(Fluxo!$O:$O,Fluxo!$U:$U,"&gt;"&amp;DY$5,Fluxo!$U:$U,"&lt;="&amp;DZ$5,Fluxo!$D:$D,$D103,Fluxo!$E:$E,"&lt;&gt;"&amp;"PERMUTANTE"))</f>
        <v>0</v>
      </c>
      <c r="EA103" s="18">
        <f>IF(EA$5&gt;$G$4,0,SUMIFS(Fluxo!$O:$O,Fluxo!$U:$U,"&gt;"&amp;DZ$5,Fluxo!$U:$U,"&lt;="&amp;EA$5,Fluxo!$D:$D,$D103,Fluxo!$E:$E,"&lt;&gt;"&amp;"PERMUTANTE"))</f>
        <v>0</v>
      </c>
      <c r="EB103" s="18">
        <f>IF(EB$5&gt;$G$4,0,SUMIFS(Fluxo!$O:$O,Fluxo!$U:$U,"&gt;"&amp;EA$5,Fluxo!$U:$U,"&lt;="&amp;EB$5,Fluxo!$D:$D,$D103,Fluxo!$E:$E,"&lt;&gt;"&amp;"PERMUTANTE"))</f>
        <v>0</v>
      </c>
      <c r="EC103" s="18">
        <f>IF(EC$5&gt;$G$4,0,SUMIFS(Fluxo!$O:$O,Fluxo!$U:$U,"&gt;"&amp;EB$5,Fluxo!$U:$U,"&lt;="&amp;EC$5,Fluxo!$D:$D,$D103,Fluxo!$E:$E,"&lt;&gt;"&amp;"PERMUTANTE"))</f>
        <v>0</v>
      </c>
      <c r="ED103" s="18">
        <f>IF(ED$5&gt;$G$4,0,SUMIFS(Fluxo!$O:$O,Fluxo!$U:$U,"&gt;"&amp;EC$5,Fluxo!$U:$U,"&lt;="&amp;ED$5,Fluxo!$D:$D,$D103,Fluxo!$E:$E,"&lt;&gt;"&amp;"PERMUTANTE"))</f>
        <v>0</v>
      </c>
      <c r="EE103" s="18">
        <f>IF(EE$5&gt;$G$4,0,SUMIFS(Fluxo!$O:$O,Fluxo!$U:$U,"&gt;"&amp;ED$5,Fluxo!$U:$U,"&lt;="&amp;EE$5,Fluxo!$D:$D,$D103,Fluxo!$E:$E,"&lt;&gt;"&amp;"PERMUTANTE"))</f>
        <v>0</v>
      </c>
      <c r="EF103" s="18">
        <f>IF(EF$5&gt;$G$4,0,SUMIFS(Fluxo!$O:$O,Fluxo!$U:$U,"&gt;"&amp;EE$5,Fluxo!$U:$U,"&lt;="&amp;EF$5,Fluxo!$D:$D,$D103,Fluxo!$E:$E,"&lt;&gt;"&amp;"PERMUTANTE"))</f>
        <v>0</v>
      </c>
      <c r="EG103" s="18">
        <f>IF(EG$5&gt;$G$4,0,SUMIFS(Fluxo!$O:$O,Fluxo!$U:$U,"&gt;"&amp;EF$5,Fluxo!$U:$U,"&lt;="&amp;EG$5,Fluxo!$D:$D,$D103,Fluxo!$E:$E,"&lt;&gt;"&amp;"PERMUTANTE"))</f>
        <v>0</v>
      </c>
      <c r="EH103" s="18">
        <f>IF(EH$5&gt;$G$4,0,SUMIFS(Fluxo!$O:$O,Fluxo!$U:$U,"&gt;"&amp;EG$5,Fluxo!$U:$U,"&lt;="&amp;EH$5,Fluxo!$D:$D,$D103,Fluxo!$E:$E,"&lt;&gt;"&amp;"PERMUTANTE"))</f>
        <v>0</v>
      </c>
      <c r="EI103" s="18">
        <f>IF(EI$5&gt;$G$4,0,SUMIFS(Fluxo!$O:$O,Fluxo!$U:$U,"&gt;"&amp;EH$5,Fluxo!$U:$U,"&lt;="&amp;EI$5,Fluxo!$D:$D,$D103,Fluxo!$E:$E,"&lt;&gt;"&amp;"PERMUTANTE"))</f>
        <v>0</v>
      </c>
      <c r="EJ103" s="18">
        <f>IF(EJ$5&gt;$G$4,0,SUMIFS(Fluxo!$O:$O,Fluxo!$U:$U,"&gt;"&amp;EI$5,Fluxo!$U:$U,"&lt;="&amp;EJ$5,Fluxo!$D:$D,$D103,Fluxo!$E:$E,"&lt;&gt;"&amp;"PERMUTANTE"))</f>
        <v>0</v>
      </c>
      <c r="EK103" s="18">
        <f>IF(EK$5&gt;$G$4,0,SUMIFS(Fluxo!$O:$O,Fluxo!$U:$U,"&gt;"&amp;EJ$5,Fluxo!$U:$U,"&lt;="&amp;EK$5,Fluxo!$D:$D,$D103,Fluxo!$E:$E,"&lt;&gt;"&amp;"PERMUTANTE"))</f>
        <v>0</v>
      </c>
      <c r="EL103" s="18">
        <f>IF(EL$5&gt;$G$4,0,SUMIFS(Fluxo!$O:$O,Fluxo!$U:$U,"&gt;"&amp;EK$5,Fluxo!$U:$U,"&lt;="&amp;EL$5,Fluxo!$D:$D,$D103,Fluxo!$E:$E,"&lt;&gt;"&amp;"PERMUTANTE"))</f>
        <v>0</v>
      </c>
      <c r="EM103" s="18">
        <f>IF(EM$5&gt;$G$4,0,SUMIFS(Fluxo!$O:$O,Fluxo!$U:$U,"&gt;"&amp;EL$5,Fluxo!$U:$U,"&lt;="&amp;EM$5,Fluxo!$D:$D,$D103,Fluxo!$E:$E,"&lt;&gt;"&amp;"PERMUTANTE"))</f>
        <v>0</v>
      </c>
      <c r="EN103" s="18">
        <f>IF(EN$5&gt;$G$4,0,SUMIFS(Fluxo!$O:$O,Fluxo!$U:$U,"&gt;"&amp;EM$5,Fluxo!$U:$U,"&lt;="&amp;EN$5,Fluxo!$D:$D,$D103,Fluxo!$E:$E,"&lt;&gt;"&amp;"PERMUTANTE"))</f>
        <v>0</v>
      </c>
      <c r="EO103" s="18">
        <f>IF(EO$5&gt;$G$4,0,SUMIFS(Fluxo!$O:$O,Fluxo!$U:$U,"&gt;"&amp;EN$5,Fluxo!$U:$U,"&lt;="&amp;EO$5,Fluxo!$D:$D,$D103,Fluxo!$E:$E,"&lt;&gt;"&amp;"PERMUTANTE"))</f>
        <v>0</v>
      </c>
      <c r="EP103" s="18">
        <f>IF(EP$5&gt;$G$4,0,SUMIFS(Fluxo!$O:$O,Fluxo!$U:$U,"&gt;"&amp;EO$5,Fluxo!$U:$U,"&lt;="&amp;EP$5,Fluxo!$D:$D,$D103,Fluxo!$E:$E,"&lt;&gt;"&amp;"PERMUTANTE"))</f>
        <v>0</v>
      </c>
      <c r="EQ103" s="18">
        <f>IF(EQ$5&gt;$G$4,0,SUMIFS(Fluxo!$O:$O,Fluxo!$U:$U,"&gt;"&amp;EP$5,Fluxo!$U:$U,"&lt;="&amp;EQ$5,Fluxo!$D:$D,$D103,Fluxo!$E:$E,"&lt;&gt;"&amp;"PERMUTANTE"))</f>
        <v>0</v>
      </c>
      <c r="ER103" s="18">
        <f>IF(ER$5&gt;$G$4,0,SUMIFS(Fluxo!$O:$O,Fluxo!$U:$U,"&gt;"&amp;EQ$5,Fluxo!$U:$U,"&lt;="&amp;ER$5,Fluxo!$D:$D,$D103,Fluxo!$E:$E,"&lt;&gt;"&amp;"PERMUTANTE"))</f>
        <v>0</v>
      </c>
      <c r="ES103" s="18">
        <f>IF(ES$5&gt;$G$4,0,SUMIFS(Fluxo!$O:$O,Fluxo!$U:$U,"&gt;"&amp;ER$5,Fluxo!$U:$U,"&lt;="&amp;ES$5,Fluxo!$D:$D,$D103,Fluxo!$E:$E,"&lt;&gt;"&amp;"PERMUTANTE"))</f>
        <v>0</v>
      </c>
      <c r="ET103" s="18">
        <f>IF(ET$5&gt;$G$4,0,SUMIFS(Fluxo!$O:$O,Fluxo!$U:$U,"&gt;"&amp;ES$5,Fluxo!$U:$U,"&lt;="&amp;ET$5,Fluxo!$D:$D,$D103,Fluxo!$E:$E,"&lt;&gt;"&amp;"PERMUTANTE"))</f>
        <v>0</v>
      </c>
      <c r="EU103" s="18">
        <f>IF(EU$5&gt;$G$4,0,SUMIFS(Fluxo!$O:$O,Fluxo!$U:$U,"&gt;"&amp;ET$5,Fluxo!$U:$U,"&lt;="&amp;EU$5,Fluxo!$D:$D,$D103,Fluxo!$E:$E,"&lt;&gt;"&amp;"PERMUTANTE"))</f>
        <v>0</v>
      </c>
      <c r="EV103" s="18">
        <f>IF(EV$5&gt;$G$4,0,SUMIFS(Fluxo!$O:$O,Fluxo!$U:$U,"&gt;"&amp;EU$5,Fluxo!$U:$U,"&lt;="&amp;EV$5,Fluxo!$D:$D,$D103,Fluxo!$E:$E,"&lt;&gt;"&amp;"PERMUTANTE"))</f>
        <v>0</v>
      </c>
      <c r="EW103" s="18">
        <f>IF(EW$5&gt;$G$4,0,SUMIFS(Fluxo!$O:$O,Fluxo!$U:$U,"&gt;"&amp;EV$5,Fluxo!$U:$U,"&lt;="&amp;EW$5,Fluxo!$D:$D,$D103,Fluxo!$E:$E,"&lt;&gt;"&amp;"PERMUTANTE"))</f>
        <v>0</v>
      </c>
      <c r="EX103" s="18">
        <f>IF(EX$5&gt;$G$4,0,SUMIFS(Fluxo!$O:$O,Fluxo!$U:$U,"&gt;"&amp;EW$5,Fluxo!$U:$U,"&lt;="&amp;EX$5,Fluxo!$D:$D,$D103,Fluxo!$E:$E,"&lt;&gt;"&amp;"PERMUTANTE"))</f>
        <v>0</v>
      </c>
      <c r="EY103" s="18">
        <f>IF(EY$5&gt;$G$4,0,SUMIFS(Fluxo!$O:$O,Fluxo!$U:$U,"&gt;"&amp;EX$5,Fluxo!$U:$U,"&lt;="&amp;EY$5,Fluxo!$D:$D,$D103,Fluxo!$E:$E,"&lt;&gt;"&amp;"PERMUTANTE"))</f>
        <v>0</v>
      </c>
      <c r="EZ103" s="18">
        <f>IF(EZ$5&gt;$G$4,0,SUMIFS(Fluxo!$O:$O,Fluxo!$U:$U,"&gt;"&amp;EY$5,Fluxo!$U:$U,"&lt;="&amp;EZ$5,Fluxo!$D:$D,$D103,Fluxo!$E:$E,"&lt;&gt;"&amp;"PERMUTANTE"))</f>
        <v>0</v>
      </c>
      <c r="FA103" s="18">
        <f>IF(FA$5&gt;$G$4,0,SUMIFS(Fluxo!$O:$O,Fluxo!$U:$U,"&gt;"&amp;EZ$5,Fluxo!$U:$U,"&lt;="&amp;FA$5,Fluxo!$D:$D,$D103,Fluxo!$E:$E,"&lt;&gt;"&amp;"PERMUTANTE"))</f>
        <v>0</v>
      </c>
      <c r="FB103" s="18">
        <f>IF(FB$5&gt;$G$4,0,SUMIFS(Fluxo!$O:$O,Fluxo!$U:$U,"&gt;"&amp;FA$5,Fluxo!$U:$U,"&lt;="&amp;FB$5,Fluxo!$D:$D,$D103,Fluxo!$E:$E,"&lt;&gt;"&amp;"PERMUTANTE"))</f>
        <v>0</v>
      </c>
      <c r="FC103" s="18">
        <f>IF(FC$5&gt;$G$4,0,SUMIFS(Fluxo!$O:$O,Fluxo!$U:$U,"&gt;"&amp;FB$5,Fluxo!$U:$U,"&lt;="&amp;FC$5,Fluxo!$D:$D,$D103,Fluxo!$E:$E,"&lt;&gt;"&amp;"PERMUTANTE"))</f>
        <v>0</v>
      </c>
      <c r="FD103" s="18">
        <f>IF(FD$5&gt;$G$4,0,SUMIFS(Fluxo!$O:$O,Fluxo!$U:$U,"&gt;"&amp;FC$5,Fluxo!$U:$U,"&lt;="&amp;FD$5,Fluxo!$D:$D,$D103,Fluxo!$E:$E,"&lt;&gt;"&amp;"PERMUTANTE"))</f>
        <v>0</v>
      </c>
      <c r="FE103" s="18">
        <f>IF(FE$5&gt;$G$4,0,SUMIFS(Fluxo!$O:$O,Fluxo!$U:$U,"&gt;"&amp;FD$5,Fluxo!$U:$U,"&lt;="&amp;FE$5,Fluxo!$D:$D,$D103,Fluxo!$E:$E,"&lt;&gt;"&amp;"PERMUTANTE"))</f>
        <v>0</v>
      </c>
      <c r="FF103" s="18">
        <f>IF(FF$5&gt;$G$4,0,SUMIFS(Fluxo!$O:$O,Fluxo!$U:$U,"&gt;"&amp;FE$5,Fluxo!$U:$U,"&lt;="&amp;FF$5,Fluxo!$D:$D,$D103,Fluxo!$E:$E,"&lt;&gt;"&amp;"PERMUTANTE"))</f>
        <v>0</v>
      </c>
      <c r="FG103" s="18">
        <f>IF(FG$5&gt;$G$4,0,SUMIFS(Fluxo!$O:$O,Fluxo!$U:$U,"&gt;"&amp;FF$5,Fluxo!$U:$U,"&lt;="&amp;FG$5,Fluxo!$D:$D,$D103,Fluxo!$E:$E,"&lt;&gt;"&amp;"PERMUTANTE"))</f>
        <v>0</v>
      </c>
      <c r="FH103" s="18">
        <f>IF(FH$5&gt;$G$4,0,SUMIFS(Fluxo!$O:$O,Fluxo!$U:$U,"&gt;"&amp;FG$5,Fluxo!$U:$U,"&lt;="&amp;FH$5,Fluxo!$D:$D,$D103,Fluxo!$E:$E,"&lt;&gt;"&amp;"PERMUTANTE"))</f>
        <v>0</v>
      </c>
      <c r="FI103" s="18">
        <f>IF(FI$5&gt;$G$4,0,SUMIFS(Fluxo!$O:$O,Fluxo!$U:$U,"&gt;"&amp;FH$5,Fluxo!$U:$U,"&lt;="&amp;FI$5,Fluxo!$D:$D,$D103,Fluxo!$E:$E,"&lt;&gt;"&amp;"PERMUTANTE"))</f>
        <v>0</v>
      </c>
      <c r="FJ103" s="18">
        <f>IF(FJ$5&gt;$G$4,0,SUMIFS(Fluxo!$O:$O,Fluxo!$U:$U,"&gt;"&amp;FI$5,Fluxo!$U:$U,"&lt;="&amp;FJ$5,Fluxo!$D:$D,$D103,Fluxo!$E:$E,"&lt;&gt;"&amp;"PERMUTANTE"))</f>
        <v>0</v>
      </c>
      <c r="FK103" s="18">
        <f>IF(FK$5&gt;$G$4,0,SUMIFS(Fluxo!$O:$O,Fluxo!$U:$U,"&gt;"&amp;FJ$5,Fluxo!$U:$U,"&lt;="&amp;FK$5,Fluxo!$D:$D,$D103,Fluxo!$E:$E,"&lt;&gt;"&amp;"PERMUTANTE"))</f>
        <v>0</v>
      </c>
      <c r="FL103" s="18">
        <f>IF(FL$5&gt;$G$4,0,SUMIFS(Fluxo!$O:$O,Fluxo!$U:$U,"&gt;"&amp;FK$5,Fluxo!$U:$U,"&lt;="&amp;FL$5,Fluxo!$D:$D,$D103,Fluxo!$E:$E,"&lt;&gt;"&amp;"PERMUTANTE"))</f>
        <v>0</v>
      </c>
      <c r="FM103" s="18">
        <f>IF(FM$5&gt;$G$4,0,SUMIFS(Fluxo!$O:$O,Fluxo!$U:$U,"&gt;"&amp;FL$5,Fluxo!$U:$U,"&lt;="&amp;FM$5,Fluxo!$D:$D,$D103,Fluxo!$E:$E,"&lt;&gt;"&amp;"PERMUTANTE"))</f>
        <v>0</v>
      </c>
      <c r="FN103" s="18">
        <f>IF(FN$5&gt;$G$4,0,SUMIFS(Fluxo!$O:$O,Fluxo!$U:$U,"&gt;"&amp;FM$5,Fluxo!$U:$U,"&lt;="&amp;FN$5,Fluxo!$D:$D,$D103,Fluxo!$E:$E,"&lt;&gt;"&amp;"PERMUTANTE"))</f>
        <v>0</v>
      </c>
      <c r="FO103" s="18">
        <f>IF(FO$5&gt;$G$4,0,SUMIFS(Fluxo!$O:$O,Fluxo!$U:$U,"&gt;"&amp;FN$5,Fluxo!$U:$U,"&lt;="&amp;FO$5,Fluxo!$D:$D,$D103,Fluxo!$E:$E,"&lt;&gt;"&amp;"PERMUTANTE"))</f>
        <v>0</v>
      </c>
      <c r="FP103" s="18">
        <f>IF(FP$5&gt;$G$4,0,SUMIFS(Fluxo!$O:$O,Fluxo!$U:$U,"&gt;"&amp;FO$5,Fluxo!$U:$U,"&lt;="&amp;FP$5,Fluxo!$D:$D,$D103,Fluxo!$E:$E,"&lt;&gt;"&amp;"PERMUTANTE"))</f>
        <v>0</v>
      </c>
      <c r="FQ103" s="18">
        <f>IF(FQ$5&gt;$G$4,0,SUMIFS(Fluxo!$O:$O,Fluxo!$U:$U,"&gt;"&amp;FP$5,Fluxo!$U:$U,"&lt;="&amp;FQ$5,Fluxo!$D:$D,$D103,Fluxo!$E:$E,"&lt;&gt;"&amp;"PERMUTANTE"))</f>
        <v>0</v>
      </c>
      <c r="FR103" s="18">
        <f>IF(FR$5&gt;$G$4,0,SUMIFS(Fluxo!$O:$O,Fluxo!$U:$U,"&gt;"&amp;FQ$5,Fluxo!$U:$U,"&lt;="&amp;FR$5,Fluxo!$D:$D,$D103,Fluxo!$E:$E,"&lt;&gt;"&amp;"PERMUTANTE"))</f>
        <v>0</v>
      </c>
      <c r="FS103" s="18">
        <f>IF(FS$5&gt;$G$4,0,SUMIFS(Fluxo!$O:$O,Fluxo!$U:$U,"&gt;"&amp;FR$5,Fluxo!$U:$U,"&lt;="&amp;FS$5,Fluxo!$D:$D,$D103,Fluxo!$E:$E,"&lt;&gt;"&amp;"PERMUTANTE"))</f>
        <v>0</v>
      </c>
      <c r="FT103" s="18">
        <f>IF(FT$5&gt;$G$4,0,SUMIFS(Fluxo!$O:$O,Fluxo!$U:$U,"&gt;"&amp;FS$5,Fluxo!$U:$U,"&lt;="&amp;FT$5,Fluxo!$D:$D,$D103,Fluxo!$E:$E,"&lt;&gt;"&amp;"PERMUTANTE"))</f>
        <v>0</v>
      </c>
      <c r="FU103" s="18">
        <f>IF(FU$5&gt;$G$4,0,SUMIFS(Fluxo!$O:$O,Fluxo!$U:$U,"&gt;"&amp;FT$5,Fluxo!$U:$U,"&lt;="&amp;FU$5,Fluxo!$D:$D,$D103,Fluxo!$E:$E,"&lt;&gt;"&amp;"PERMUTANTE"))</f>
        <v>0</v>
      </c>
      <c r="FV103" s="18">
        <f>IF(FV$5&gt;$G$4,0,SUMIFS(Fluxo!$O:$O,Fluxo!$U:$U,"&gt;"&amp;FU$5,Fluxo!$U:$U,"&lt;="&amp;FV$5,Fluxo!$D:$D,$D103,Fluxo!$E:$E,"&lt;&gt;"&amp;"PERMUTANTE"))</f>
        <v>0</v>
      </c>
      <c r="FW103" s="18">
        <f>IF(FW$5&gt;$G$4,0,SUMIFS(Fluxo!$O:$O,Fluxo!$U:$U,"&gt;"&amp;FV$5,Fluxo!$U:$U,"&lt;="&amp;FW$5,Fluxo!$D:$D,$D103,Fluxo!$E:$E,"&lt;&gt;"&amp;"PERMUTANTE"))</f>
        <v>0</v>
      </c>
      <c r="FX103" s="18">
        <f>IF(FX$5&gt;$G$4,0,SUMIFS(Fluxo!$O:$O,Fluxo!$U:$U,"&gt;"&amp;FW$5,Fluxo!$U:$U,"&lt;="&amp;FX$5,Fluxo!$D:$D,$D103,Fluxo!$E:$E,"&lt;&gt;"&amp;"PERMUTANTE"))</f>
        <v>0</v>
      </c>
      <c r="FY103" s="18">
        <f>IF(FY$5&gt;$G$4,0,SUMIFS(Fluxo!$O:$O,Fluxo!$U:$U,"&gt;"&amp;FX$5,Fluxo!$U:$U,"&lt;="&amp;FY$5,Fluxo!$D:$D,$D103,Fluxo!$E:$E,"&lt;&gt;"&amp;"PERMUTANTE"))</f>
        <v>0</v>
      </c>
      <c r="FZ103" s="18">
        <f>IF(FZ$5&gt;$G$4,0,SUMIFS(Fluxo!$O:$O,Fluxo!$U:$U,"&gt;"&amp;FY$5,Fluxo!$U:$U,"&lt;="&amp;FZ$5,Fluxo!$D:$D,$D103,Fluxo!$E:$E,"&lt;&gt;"&amp;"PERMUTANTE"))</f>
        <v>0</v>
      </c>
      <c r="GA103" s="18">
        <f>IF(GA$5&gt;$G$4,0,SUMIFS(Fluxo!$O:$O,Fluxo!$U:$U,"&gt;"&amp;FZ$5,Fluxo!$U:$U,"&lt;="&amp;GA$5,Fluxo!$D:$D,$D103,Fluxo!$E:$E,"&lt;&gt;"&amp;"PERMUTANTE"))</f>
        <v>0</v>
      </c>
      <c r="GB103" s="18">
        <f>IF(GB$5&gt;$G$4,0,SUMIFS(Fluxo!$O:$O,Fluxo!$U:$U,"&gt;"&amp;GA$5,Fluxo!$U:$U,"&lt;="&amp;GB$5,Fluxo!$D:$D,$D103,Fluxo!$E:$E,"&lt;&gt;"&amp;"PERMUTANTE"))</f>
        <v>0</v>
      </c>
      <c r="GC103" s="18">
        <f>IF(GC$5&gt;$G$4,0,SUMIFS(Fluxo!$O:$O,Fluxo!$U:$U,"&gt;"&amp;GB$5,Fluxo!$U:$U,"&lt;="&amp;GC$5,Fluxo!$D:$D,$D103,Fluxo!$E:$E,"&lt;&gt;"&amp;"PERMUTANTE"))</f>
        <v>0</v>
      </c>
      <c r="GD103" s="18">
        <f>IF(GD$5&gt;$G$4,0,SUMIFS(Fluxo!$O:$O,Fluxo!$U:$U,"&gt;"&amp;GC$5,Fluxo!$U:$U,"&lt;="&amp;GD$5,Fluxo!$D:$D,$D103,Fluxo!$E:$E,"&lt;&gt;"&amp;"PERMUTANTE"))</f>
        <v>0</v>
      </c>
      <c r="GE103" s="18">
        <f>IF(GE$5&gt;$G$4,0,SUMIFS(Fluxo!$O:$O,Fluxo!$U:$U,"&gt;"&amp;GD$5,Fluxo!$U:$U,"&lt;="&amp;GE$5,Fluxo!$D:$D,$D103,Fluxo!$E:$E,"&lt;&gt;"&amp;"PERMUTANTE"))</f>
        <v>0</v>
      </c>
      <c r="GF103" s="18">
        <f>IF(GF$5&gt;$G$4,0,SUMIFS(Fluxo!$O:$O,Fluxo!$U:$U,"&gt;"&amp;GE$5,Fluxo!$U:$U,"&lt;="&amp;GF$5,Fluxo!$D:$D,$D103,Fluxo!$E:$E,"&lt;&gt;"&amp;"PERMUTANTE"))</f>
        <v>0</v>
      </c>
      <c r="GG103" s="18">
        <f>IF(GG$5&gt;$G$4,0,SUMIFS(Fluxo!$O:$O,Fluxo!$U:$U,"&gt;"&amp;GF$5,Fluxo!$U:$U,"&lt;="&amp;GG$5,Fluxo!$D:$D,$D103,Fluxo!$E:$E,"&lt;&gt;"&amp;"PERMUTANTE"))</f>
        <v>0</v>
      </c>
      <c r="GH103" s="18">
        <f>IF(GH$5&gt;$G$4,0,SUMIFS(Fluxo!$O:$O,Fluxo!$U:$U,"&gt;"&amp;GG$5,Fluxo!$U:$U,"&lt;="&amp;GH$5,Fluxo!$D:$D,$D103,Fluxo!$E:$E,"&lt;&gt;"&amp;"PERMUTANTE"))</f>
        <v>0</v>
      </c>
      <c r="GI103" s="18">
        <f>IF(GI$5&gt;$G$4,0,SUMIFS(Fluxo!$O:$O,Fluxo!$U:$U,"&gt;"&amp;GH$5,Fluxo!$U:$U,"&lt;="&amp;GI$5,Fluxo!$D:$D,$D103,Fluxo!$E:$E,"&lt;&gt;"&amp;"PERMUTANTE"))</f>
        <v>0</v>
      </c>
      <c r="GJ103" s="18">
        <f>IF(GJ$5&gt;$G$4,0,SUMIFS(Fluxo!$O:$O,Fluxo!$U:$U,"&gt;"&amp;GI$5,Fluxo!$U:$U,"&lt;="&amp;GJ$5,Fluxo!$D:$D,$D103,Fluxo!$E:$E,"&lt;&gt;"&amp;"PERMUTANTE"))</f>
        <v>0</v>
      </c>
      <c r="GK103" s="18">
        <f>IF(GK$5&gt;$G$4,0,SUMIFS(Fluxo!$O:$O,Fluxo!$U:$U,"&gt;"&amp;GJ$5,Fluxo!$U:$U,"&lt;="&amp;GK$5,Fluxo!$D:$D,$D103,Fluxo!$E:$E,"&lt;&gt;"&amp;"PERMUTANTE"))</f>
        <v>0</v>
      </c>
      <c r="GL103" s="18">
        <f>IF(GL$5&gt;$G$4,0,SUMIFS(Fluxo!$O:$O,Fluxo!$U:$U,"&gt;"&amp;GK$5,Fluxo!$U:$U,"&lt;="&amp;GL$5,Fluxo!$D:$D,$D103,Fluxo!$E:$E,"&lt;&gt;"&amp;"PERMUTANTE"))</f>
        <v>0</v>
      </c>
      <c r="GM103" s="18">
        <f>IF(GM$5&gt;$G$4,0,SUMIFS(Fluxo!$O:$O,Fluxo!$U:$U,"&gt;"&amp;GL$5,Fluxo!$U:$U,"&lt;="&amp;GM$5,Fluxo!$D:$D,$D103,Fluxo!$E:$E,"&lt;&gt;"&amp;"PERMUTANTE"))</f>
        <v>0</v>
      </c>
      <c r="GN103" s="18">
        <f>IF(GN$5&gt;$G$4,0,SUMIFS(Fluxo!$O:$O,Fluxo!$U:$U,"&gt;"&amp;GM$5,Fluxo!$U:$U,"&lt;="&amp;GN$5,Fluxo!$D:$D,$D103,Fluxo!$E:$E,"&lt;&gt;"&amp;"PERMUTANTE"))</f>
        <v>0</v>
      </c>
      <c r="GO103" s="18">
        <f>IF(GO$5&gt;$G$4,0,SUMIFS(Fluxo!$O:$O,Fluxo!$U:$U,"&gt;"&amp;GN$5,Fluxo!$U:$U,"&lt;="&amp;GO$5,Fluxo!$D:$D,$D103,Fluxo!$E:$E,"&lt;&gt;"&amp;"PERMUTANTE"))</f>
        <v>0</v>
      </c>
      <c r="GP103" s="18">
        <f>IF(GP$5&gt;$G$4,0,SUMIFS(Fluxo!$O:$O,Fluxo!$U:$U,"&gt;"&amp;GO$5,Fluxo!$U:$U,"&lt;="&amp;GP$5,Fluxo!$D:$D,$D103,Fluxo!$E:$E,"&lt;&gt;"&amp;"PERMUTANTE"))</f>
        <v>0</v>
      </c>
      <c r="GQ103" s="18">
        <f>IF(GQ$5&gt;$G$4,0,SUMIFS(Fluxo!$O:$O,Fluxo!$U:$U,"&gt;"&amp;GP$5,Fluxo!$U:$U,"&lt;="&amp;GQ$5,Fluxo!$D:$D,$D103,Fluxo!$E:$E,"&lt;&gt;"&amp;"PERMUTANTE"))</f>
        <v>0</v>
      </c>
      <c r="GR103" s="18">
        <f>IF(GR$5&gt;$G$4,0,SUMIFS(Fluxo!$O:$O,Fluxo!$U:$U,"&gt;"&amp;GQ$5,Fluxo!$U:$U,"&lt;="&amp;GR$5,Fluxo!$D:$D,$D103,Fluxo!$E:$E,"&lt;&gt;"&amp;"PERMUTANTE"))</f>
        <v>0</v>
      </c>
      <c r="GS103" s="18">
        <f>IF(GS$5&gt;$G$4,0,SUMIFS(Fluxo!$O:$O,Fluxo!$U:$U,"&gt;"&amp;GR$5,Fluxo!$U:$U,"&lt;="&amp;GS$5,Fluxo!$D:$D,$D103,Fluxo!$E:$E,"&lt;&gt;"&amp;"PERMUTANTE"))</f>
        <v>0</v>
      </c>
      <c r="GT103" s="18">
        <f>IF(GT$5&gt;$G$4,0,SUMIFS(Fluxo!$O:$O,Fluxo!$U:$U,"&gt;"&amp;GS$5,Fluxo!$U:$U,"&lt;="&amp;GT$5,Fluxo!$D:$D,$D103,Fluxo!$E:$E,"&lt;&gt;"&amp;"PERMUTANTE"))</f>
        <v>0</v>
      </c>
      <c r="GU103" s="18">
        <f>IF(GU$5&gt;$G$4,0,SUMIFS(Fluxo!$O:$O,Fluxo!$U:$U,"&gt;"&amp;GT$5,Fluxo!$U:$U,"&lt;="&amp;GU$5,Fluxo!$D:$D,$D103,Fluxo!$E:$E,"&lt;&gt;"&amp;"PERMUTANTE"))</f>
        <v>0</v>
      </c>
      <c r="GV103" s="18">
        <f>IF(GV$5&gt;$G$4,0,SUMIFS(Fluxo!$O:$O,Fluxo!$U:$U,"&gt;"&amp;GU$5,Fluxo!$U:$U,"&lt;="&amp;GV$5,Fluxo!$D:$D,$D103,Fluxo!$E:$E,"&lt;&gt;"&amp;"PERMUTANTE"))</f>
        <v>0</v>
      </c>
      <c r="GW103" s="18">
        <f>IF(GW$5&gt;$G$4,0,SUMIFS(Fluxo!$O:$O,Fluxo!$U:$U,"&gt;"&amp;GV$5,Fluxo!$U:$U,"&lt;="&amp;GW$5,Fluxo!$D:$D,$D103,Fluxo!$E:$E,"&lt;&gt;"&amp;"PERMUTANTE"))</f>
        <v>0</v>
      </c>
      <c r="GX103" s="18">
        <f>IF(GX$5&gt;$G$4,0,SUMIFS(Fluxo!$O:$O,Fluxo!$U:$U,"&gt;"&amp;GW$5,Fluxo!$U:$U,"&lt;="&amp;GX$5,Fluxo!$D:$D,$D103,Fluxo!$E:$E,"&lt;&gt;"&amp;"PERMUTANTE"))</f>
        <v>0</v>
      </c>
      <c r="GY103" s="18">
        <f>IF(GY$5&gt;$G$4,0,SUMIFS(Fluxo!$O:$O,Fluxo!$U:$U,"&gt;"&amp;GX$5,Fluxo!$U:$U,"&lt;="&amp;GY$5,Fluxo!$D:$D,$D103,Fluxo!$E:$E,"&lt;&gt;"&amp;"PERMUTANTE"))</f>
        <v>0</v>
      </c>
      <c r="GZ103" s="18">
        <f>IF(GZ$5&gt;$G$4,0,SUMIFS(Fluxo!$O:$O,Fluxo!$U:$U,"&gt;"&amp;GY$5,Fluxo!$U:$U,"&lt;="&amp;GZ$5,Fluxo!$D:$D,$D103,Fluxo!$E:$E,"&lt;&gt;"&amp;"PERMUTANTE"))</f>
        <v>0</v>
      </c>
      <c r="HA103" s="18">
        <f>IF(HA$5&gt;$G$4,0,SUMIFS(Fluxo!$O:$O,Fluxo!$U:$U,"&gt;"&amp;GZ$5,Fluxo!$U:$U,"&lt;="&amp;HA$5,Fluxo!$D:$D,$D103,Fluxo!$E:$E,"&lt;&gt;"&amp;"PERMUTANTE"))</f>
        <v>0</v>
      </c>
      <c r="HB103" s="18">
        <f>IF(HB$5&gt;$G$4,0,SUMIFS(Fluxo!$O:$O,Fluxo!$U:$U,"&gt;"&amp;HA$5,Fluxo!$U:$U,"&lt;="&amp;HB$5,Fluxo!$D:$D,$D103,Fluxo!$E:$E,"&lt;&gt;"&amp;"PERMUTANTE"))</f>
        <v>0</v>
      </c>
      <c r="HC103" s="18">
        <f>IF(HC$5&gt;$G$4,0,SUMIFS(Fluxo!$O:$O,Fluxo!$U:$U,"&gt;"&amp;HB$5,Fluxo!$U:$U,"&lt;="&amp;HC$5,Fluxo!$D:$D,$D103,Fluxo!$E:$E,"&lt;&gt;"&amp;"PERMUTANTE"))</f>
        <v>0</v>
      </c>
      <c r="HD103" s="18">
        <f>IF(HD$5&gt;$G$4,0,SUMIFS(Fluxo!$O:$O,Fluxo!$U:$U,"&gt;"&amp;HC$5,Fluxo!$U:$U,"&lt;="&amp;HD$5,Fluxo!$D:$D,$D103,Fluxo!$E:$E,"&lt;&gt;"&amp;"PERMUTANTE"))</f>
        <v>0</v>
      </c>
      <c r="HE103" s="18">
        <f>IF(HE$5&gt;$G$4,0,SUMIFS(Fluxo!$O:$O,Fluxo!$U:$U,"&gt;"&amp;HD$5,Fluxo!$U:$U,"&lt;="&amp;HE$5,Fluxo!$D:$D,$D103,Fluxo!$E:$E,"&lt;&gt;"&amp;"PERMUTANTE"))</f>
        <v>0</v>
      </c>
      <c r="HF103" s="18">
        <f>IF(HF$5&gt;$G$4,0,SUMIFS(Fluxo!$O:$O,Fluxo!$U:$U,"&gt;"&amp;HE$5,Fluxo!$U:$U,"&lt;="&amp;HF$5,Fluxo!$D:$D,$D103,Fluxo!$E:$E,"&lt;&gt;"&amp;"PERMUTANTE"))</f>
        <v>0</v>
      </c>
    </row>
    <row r="104" spans="1:214">
      <c r="A104" s="20">
        <f t="shared" si="11"/>
        <v>94</v>
      </c>
      <c r="B104" s="140" t="str">
        <f>'Check Carteira'!C96</f>
        <v>E.1016.99.01.0224</v>
      </c>
      <c r="C104" s="141">
        <v>1</v>
      </c>
      <c r="D104" s="129" t="str">
        <f>'Check Carteira'!F96</f>
        <v>A-0224</v>
      </c>
      <c r="E104" s="21">
        <f>IFERROR(INDEX(Contratos!L:L,MATCH(D104,Contratos!R:R,0)),"")</f>
        <v>45194</v>
      </c>
      <c r="F104" s="139">
        <f>IFERROR(INDEX(Contratos!G:G,MATCH(D104,Contratos!R:R,0)),"")</f>
        <v>1143600</v>
      </c>
      <c r="H104" s="83">
        <f t="shared" si="10"/>
        <v>177741.58000000002</v>
      </c>
      <c r="J104" s="18">
        <f>IF(J$5&gt;$G$4,0,SUMIFS(Fluxo!$O:$O,Fluxo!$U:$U,"&gt;"&amp;I$5,Fluxo!$U:$U,"&lt;="&amp;J$5,Fluxo!$D:$D,$D104))</f>
        <v>0</v>
      </c>
      <c r="K104" s="18">
        <f>IF(K$5&gt;$G$4,0,SUMIFS(Fluxo!$O:$O,Fluxo!$U:$U,"&gt;"&amp;J$5,Fluxo!$U:$U,"&lt;="&amp;K$5,Fluxo!$D:$D,$D104))</f>
        <v>0</v>
      </c>
      <c r="L104" s="18">
        <f>IF(L$5&gt;$G$4,0,SUMIFS(Fluxo!$O:$O,Fluxo!$U:$U,"&gt;"&amp;K$5,Fluxo!$U:$U,"&lt;="&amp;L$5,Fluxo!$D:$D,$D104))</f>
        <v>0</v>
      </c>
      <c r="M104" s="18">
        <f>IF(M$5&gt;$G$4,0,SUMIFS(Fluxo!$O:$O,Fluxo!$U:$U,"&gt;"&amp;L$5,Fluxo!$U:$U,"&lt;="&amp;M$5,Fluxo!$D:$D,$D104))</f>
        <v>0</v>
      </c>
      <c r="N104" s="18">
        <f>IF(N$5&gt;$G$4,0,SUMIFS(Fluxo!$O:$O,Fluxo!$U:$U,"&gt;"&amp;M$5,Fluxo!$U:$U,"&lt;="&amp;N$5,Fluxo!$D:$D,$D104))</f>
        <v>0</v>
      </c>
      <c r="O104" s="18">
        <f>IF(O$5&gt;$G$4,0,SUMIFS(Fluxo!$O:$O,Fluxo!$U:$U,"&gt;"&amp;N$5,Fluxo!$U:$U,"&lt;="&amp;O$5,Fluxo!$D:$D,$D104))</f>
        <v>34313</v>
      </c>
      <c r="P104" s="18">
        <f>IF(P$5&gt;$G$4,0,SUMIFS(Fluxo!$O:$O,Fluxo!$U:$U,"&gt;"&amp;O$5,Fluxo!$U:$U,"&lt;="&amp;P$5,Fluxo!$D:$D,$D104))</f>
        <v>14423.89</v>
      </c>
      <c r="Q104" s="18">
        <f>IF(Q$5&gt;$G$4,0,SUMIFS(Fluxo!$O:$O,Fluxo!$U:$U,"&gt;"&amp;P$5,Fluxo!$U:$U,"&lt;="&amp;Q$5,Fluxo!$D:$D,$D104))</f>
        <v>23117.03</v>
      </c>
      <c r="R104" s="18">
        <f>IF(R$5&gt;$G$4,0,SUMIFS(Fluxo!$O:$O,Fluxo!$U:$U,"&gt;"&amp;Q$5,Fluxo!$U:$U,"&lt;="&amp;R$5,Fluxo!$D:$D,$D104))</f>
        <v>29607.97</v>
      </c>
      <c r="S104" s="18">
        <f>IF(S$5&gt;$G$4,0,SUMIFS(Fluxo!$O:$O,Fluxo!$U:$U,"&gt;"&amp;R$5,Fluxo!$U:$U,"&lt;="&amp;S$5,Fluxo!$D:$D,$D104,Fluxo!$E:$E,"&lt;&gt;"&amp;"PERMUTANTE"))</f>
        <v>4938.05</v>
      </c>
      <c r="T104" s="18">
        <f>IF(T$5&gt;$G$4,0,SUMIFS(Fluxo!$O:$O,Fluxo!$U:$U,"&gt;"&amp;S$5,Fluxo!$U:$U,"&lt;="&amp;T$5,Fluxo!$D:$D,$D104,Fluxo!$E:$E,"&lt;&gt;"&amp;"PERMUTANTE"))</f>
        <v>4953.1899999999996</v>
      </c>
      <c r="U104" s="18">
        <f>IF(U$5&gt;$G$4,0,SUMIFS(Fluxo!$O:$O,Fluxo!$U:$U,"&gt;"&amp;T$5,Fluxo!$U:$U,"&lt;="&amp;U$5,Fluxo!$D:$D,$D104,Fluxo!$E:$E,"&lt;&gt;"&amp;"PERMUTANTE"))</f>
        <v>20302.07</v>
      </c>
      <c r="V104" s="18">
        <f>IF(V$5&gt;$G$4,0,SUMIFS(Fluxo!$O:$O,Fluxo!$U:$U,"&gt;"&amp;U$5,Fluxo!$U:$U,"&lt;="&amp;V$5,Fluxo!$D:$D,$D104,Fluxo!$E:$E,"&lt;&gt;"&amp;"PERMUTANTE"))</f>
        <v>4973.09</v>
      </c>
      <c r="W104" s="18">
        <f>IF(W$5&gt;$G$4,0,SUMIFS(Fluxo!$O:$O,Fluxo!$U:$U,"&gt;"&amp;V$5,Fluxo!$U:$U,"&lt;="&amp;W$5,Fluxo!$D:$D,$D104,Fluxo!$E:$E,"&lt;&gt;"&amp;"PERMUTANTE"))</f>
        <v>4986.9799999999996</v>
      </c>
      <c r="X104" s="18">
        <f>IF(X$5&gt;$G$4,0,SUMIFS(Fluxo!$O:$O,Fluxo!$U:$U,"&gt;"&amp;W$5,Fluxo!$U:$U,"&lt;="&amp;X$5,Fluxo!$D:$D,$D104,Fluxo!$E:$E,"&lt;&gt;"&amp;"PERMUTANTE"))</f>
        <v>5012.7</v>
      </c>
      <c r="Y104" s="18">
        <f>IF(Y$5&gt;$G$4,0,SUMIFS(Fluxo!$O:$O,Fluxo!$U:$U,"&gt;"&amp;X$5,Fluxo!$U:$U,"&lt;="&amp;Y$5,Fluxo!$D:$D,$D104,Fluxo!$E:$E,"&lt;&gt;"&amp;"PERMUTANTE"))</f>
        <v>5055.93</v>
      </c>
      <c r="Z104" s="18">
        <f>IF(Z$5&gt;$G$4,0,SUMIFS(Fluxo!$O:$O,Fluxo!$U:$U,"&gt;"&amp;Y$5,Fluxo!$U:$U,"&lt;="&amp;Z$5,Fluxo!$D:$D,$D104,Fluxo!$E:$E,"&lt;&gt;"&amp;"PERMUTANTE"))</f>
        <v>5092.07</v>
      </c>
      <c r="AA104" s="18">
        <f>IF(AA$5&gt;$G$4,0,SUMIFS(Fluxo!$O:$O,Fluxo!$U:$U,"&gt;"&amp;Z$5,Fluxo!$U:$U,"&lt;="&amp;AA$5,Fluxo!$D:$D,$D104,Fluxo!$E:$E,"&lt;&gt;"&amp;"PERMUTANTE"))</f>
        <v>20965.61</v>
      </c>
      <c r="AB104" s="18">
        <f>IF(AB$5&gt;$G$4,0,SUMIFS(Fluxo!$O:$O,Fluxo!$U:$U,"&gt;"&amp;AA$5,Fluxo!$U:$U,"&lt;="&amp;AB$5,Fluxo!$D:$D,$D104,Fluxo!$E:$E,"&lt;&gt;"&amp;"PERMUTANTE"))</f>
        <v>0</v>
      </c>
      <c r="AC104" s="18">
        <f>IF(AC$5&gt;$G$4,0,SUMIFS(Fluxo!$O:$O,Fluxo!$U:$U,"&gt;"&amp;AB$5,Fluxo!$U:$U,"&lt;="&amp;AC$5,Fluxo!$D:$D,$D104,Fluxo!$E:$E,"&lt;&gt;"&amp;"PERMUTANTE"))</f>
        <v>0</v>
      </c>
      <c r="AD104" s="18">
        <f>IF(AD$5&gt;$G$4,0,SUMIFS(Fluxo!$O:$O,Fluxo!$U:$U,"&gt;"&amp;AC$5,Fluxo!$U:$U,"&lt;="&amp;AD$5,Fluxo!$D:$D,$D104,Fluxo!$E:$E,"&lt;&gt;"&amp;"PERMUTANTE"))</f>
        <v>0</v>
      </c>
      <c r="AE104" s="18">
        <f>IF(AE$5&gt;$G$4,0,SUMIFS(Fluxo!$O:$O,Fluxo!$U:$U,"&gt;"&amp;AD$5,Fluxo!$U:$U,"&lt;="&amp;AE$5,Fluxo!$D:$D,$D104,Fluxo!$E:$E,"&lt;&gt;"&amp;"PERMUTANTE"))</f>
        <v>0</v>
      </c>
      <c r="AF104" s="18">
        <f>IF(AF$5&gt;$G$4,0,SUMIFS(Fluxo!$O:$O,Fluxo!$U:$U,"&gt;"&amp;AE$5,Fluxo!$U:$U,"&lt;="&amp;AF$5,Fluxo!$D:$D,$D104,Fluxo!$E:$E,"&lt;&gt;"&amp;"PERMUTANTE"))</f>
        <v>0</v>
      </c>
      <c r="AG104" s="18">
        <f>IF(AG$5&gt;$G$4,0,SUMIFS(Fluxo!$O:$O,Fluxo!$U:$U,"&gt;"&amp;AF$5,Fluxo!$U:$U,"&lt;="&amp;AG$5,Fluxo!$D:$D,$D104,Fluxo!$E:$E,"&lt;&gt;"&amp;"PERMUTANTE"))</f>
        <v>0</v>
      </c>
      <c r="AH104" s="18">
        <f>IF(AH$5&gt;$G$4,0,SUMIFS(Fluxo!$O:$O,Fluxo!$U:$U,"&gt;"&amp;AG$5,Fluxo!$U:$U,"&lt;="&amp;AH$5,Fluxo!$D:$D,$D104,Fluxo!$E:$E,"&lt;&gt;"&amp;"PERMUTANTE"))</f>
        <v>0</v>
      </c>
      <c r="AI104" s="18">
        <f>IF(AI$5&gt;$G$4,0,SUMIFS(Fluxo!$O:$O,Fluxo!$U:$U,"&gt;"&amp;AH$5,Fluxo!$U:$U,"&lt;="&amp;AI$5,Fluxo!$D:$D,$D104,Fluxo!$E:$E,"&lt;&gt;"&amp;"PERMUTANTE"))</f>
        <v>0</v>
      </c>
      <c r="AJ104" s="18">
        <f>IF(AJ$5&gt;$G$4,0,SUMIFS(Fluxo!$O:$O,Fluxo!$U:$U,"&gt;"&amp;AI$5,Fluxo!$U:$U,"&lt;="&amp;AJ$5,Fluxo!$D:$D,$D104,Fluxo!$E:$E,"&lt;&gt;"&amp;"PERMUTANTE"))</f>
        <v>0</v>
      </c>
      <c r="AK104" s="18">
        <f>IF(AK$5&gt;$G$4,0,SUMIFS(Fluxo!$O:$O,Fluxo!$U:$U,"&gt;"&amp;AJ$5,Fluxo!$U:$U,"&lt;="&amp;AK$5,Fluxo!$D:$D,$D104,Fluxo!$E:$E,"&lt;&gt;"&amp;"PERMUTANTE"))</f>
        <v>0</v>
      </c>
      <c r="AL104" s="18">
        <f>IF(AL$5&gt;$G$4,0,SUMIFS(Fluxo!$O:$O,Fluxo!$U:$U,"&gt;"&amp;AK$5,Fluxo!$U:$U,"&lt;="&amp;AL$5,Fluxo!$D:$D,$D104,Fluxo!$E:$E,"&lt;&gt;"&amp;"PERMUTANTE"))</f>
        <v>0</v>
      </c>
      <c r="AM104" s="18">
        <f>IF(AM$5&gt;$G$4,0,SUMIFS(Fluxo!$O:$O,Fluxo!$U:$U,"&gt;"&amp;AL$5,Fluxo!$U:$U,"&lt;="&amp;AM$5,Fluxo!$D:$D,$D104,Fluxo!$E:$E,"&lt;&gt;"&amp;"PERMUTANTE"))</f>
        <v>0</v>
      </c>
      <c r="AN104" s="18">
        <f>IF(AN$5&gt;$G$4,0,SUMIFS(Fluxo!$O:$O,Fluxo!$U:$U,"&gt;"&amp;AM$5,Fluxo!$U:$U,"&lt;="&amp;AN$5,Fluxo!$D:$D,$D104,Fluxo!$E:$E,"&lt;&gt;"&amp;"PERMUTANTE"))</f>
        <v>0</v>
      </c>
      <c r="AO104" s="18">
        <f>IF(AO$5&gt;$G$4,0,SUMIFS(Fluxo!$O:$O,Fluxo!$U:$U,"&gt;"&amp;AN$5,Fluxo!$U:$U,"&lt;="&amp;AO$5,Fluxo!$D:$D,$D104,Fluxo!$E:$E,"&lt;&gt;"&amp;"PERMUTANTE"))</f>
        <v>0</v>
      </c>
      <c r="AP104" s="18">
        <f>IF(AP$5&gt;$G$4,0,SUMIFS(Fluxo!$O:$O,Fluxo!$U:$U,"&gt;"&amp;AO$5,Fluxo!$U:$U,"&lt;="&amp;AP$5,Fluxo!$D:$D,$D104,Fluxo!$E:$E,"&lt;&gt;"&amp;"PERMUTANTE"))</f>
        <v>0</v>
      </c>
      <c r="AQ104" s="18">
        <f>IF(AQ$5&gt;$G$4,0,SUMIFS(Fluxo!$O:$O,Fluxo!$U:$U,"&gt;"&amp;AP$5,Fluxo!$U:$U,"&lt;="&amp;AQ$5,Fluxo!$D:$D,$D104,Fluxo!$E:$E,"&lt;&gt;"&amp;"PERMUTANTE"))</f>
        <v>0</v>
      </c>
      <c r="AR104" s="18">
        <f>IF(AR$5&gt;$G$4,0,SUMIFS(Fluxo!$O:$O,Fluxo!$U:$U,"&gt;"&amp;AQ$5,Fluxo!$U:$U,"&lt;="&amp;AR$5,Fluxo!$D:$D,$D104,Fluxo!$E:$E,"&lt;&gt;"&amp;"PERMUTANTE"))</f>
        <v>0</v>
      </c>
      <c r="AS104" s="18">
        <f>IF(AS$5&gt;$G$4,0,SUMIFS(Fluxo!$O:$O,Fluxo!$U:$U,"&gt;"&amp;AR$5,Fluxo!$U:$U,"&lt;="&amp;AS$5,Fluxo!$D:$D,$D104,Fluxo!$E:$E,"&lt;&gt;"&amp;"PERMUTANTE"))</f>
        <v>0</v>
      </c>
      <c r="AT104" s="18">
        <f>IF(AT$5&gt;$G$4,0,SUMIFS(Fluxo!$O:$O,Fluxo!$U:$U,"&gt;"&amp;AS$5,Fluxo!$U:$U,"&lt;="&amp;AT$5,Fluxo!$D:$D,$D104,Fluxo!$E:$E,"&lt;&gt;"&amp;"PERMUTANTE"))</f>
        <v>0</v>
      </c>
      <c r="AU104" s="18">
        <f>IF(AU$5&gt;$G$4,0,SUMIFS(Fluxo!$O:$O,Fluxo!$U:$U,"&gt;"&amp;AT$5,Fluxo!$U:$U,"&lt;="&amp;AU$5,Fluxo!$D:$D,$D104,Fluxo!$E:$E,"&lt;&gt;"&amp;"PERMUTANTE"))</f>
        <v>0</v>
      </c>
      <c r="AV104" s="18">
        <f>IF(AV$5&gt;$G$4,0,SUMIFS(Fluxo!$O:$O,Fluxo!$U:$U,"&gt;"&amp;AU$5,Fluxo!$U:$U,"&lt;="&amp;AV$5,Fluxo!$D:$D,$D104,Fluxo!$E:$E,"&lt;&gt;"&amp;"PERMUTANTE"))</f>
        <v>0</v>
      </c>
      <c r="AW104" s="18">
        <f>IF(AW$5&gt;$G$4,0,SUMIFS(Fluxo!$O:$O,Fluxo!$U:$U,"&gt;"&amp;AV$5,Fluxo!$U:$U,"&lt;="&amp;AW$5,Fluxo!$D:$D,$D104,Fluxo!$E:$E,"&lt;&gt;"&amp;"PERMUTANTE"))</f>
        <v>0</v>
      </c>
      <c r="AX104" s="18">
        <f>IF(AX$5&gt;$G$4,0,SUMIFS(Fluxo!$O:$O,Fluxo!$U:$U,"&gt;"&amp;AW$5,Fluxo!$U:$U,"&lt;="&amp;AX$5,Fluxo!$D:$D,$D104,Fluxo!$E:$E,"&lt;&gt;"&amp;"PERMUTANTE"))</f>
        <v>0</v>
      </c>
      <c r="AY104" s="18">
        <f>IF(AY$5&gt;$G$4,0,SUMIFS(Fluxo!$O:$O,Fluxo!$U:$U,"&gt;"&amp;AX$5,Fluxo!$U:$U,"&lt;="&amp;AY$5,Fluxo!$D:$D,$D104,Fluxo!$E:$E,"&lt;&gt;"&amp;"PERMUTANTE"))</f>
        <v>0</v>
      </c>
      <c r="AZ104" s="18">
        <f>IF(AZ$5&gt;$G$4,0,SUMIFS(Fluxo!$O:$O,Fluxo!$U:$U,"&gt;"&amp;AY$5,Fluxo!$U:$U,"&lt;="&amp;AZ$5,Fluxo!$D:$D,$D104,Fluxo!$E:$E,"&lt;&gt;"&amp;"PERMUTANTE"))</f>
        <v>0</v>
      </c>
      <c r="BA104" s="18">
        <f>IF(BA$5&gt;$G$4,0,SUMIFS(Fluxo!$O:$O,Fluxo!$U:$U,"&gt;"&amp;AZ$5,Fluxo!$U:$U,"&lt;="&amp;BA$5,Fluxo!$D:$D,$D104,Fluxo!$E:$E,"&lt;&gt;"&amp;"PERMUTANTE"))</f>
        <v>0</v>
      </c>
      <c r="BB104" s="18">
        <f>IF(BB$5&gt;$G$4,0,SUMIFS(Fluxo!$O:$O,Fluxo!$U:$U,"&gt;"&amp;BA$5,Fluxo!$U:$U,"&lt;="&amp;BB$5,Fluxo!$D:$D,$D104,Fluxo!$E:$E,"&lt;&gt;"&amp;"PERMUTANTE"))</f>
        <v>0</v>
      </c>
      <c r="BC104" s="18">
        <f>IF(BC$5&gt;$G$4,0,SUMIFS(Fluxo!$O:$O,Fluxo!$U:$U,"&gt;"&amp;BB$5,Fluxo!$U:$U,"&lt;="&amp;BC$5,Fluxo!$D:$D,$D104,Fluxo!$E:$E,"&lt;&gt;"&amp;"PERMUTANTE"))</f>
        <v>0</v>
      </c>
      <c r="BD104" s="18">
        <f>IF(BD$5&gt;$G$4,0,SUMIFS(Fluxo!$O:$O,Fluxo!$U:$U,"&gt;"&amp;BC$5,Fluxo!$U:$U,"&lt;="&amp;BD$5,Fluxo!$D:$D,$D104,Fluxo!$E:$E,"&lt;&gt;"&amp;"PERMUTANTE"))</f>
        <v>0</v>
      </c>
      <c r="BE104" s="18">
        <f>IF(BE$5&gt;$G$4,0,SUMIFS(Fluxo!$O:$O,Fluxo!$U:$U,"&gt;"&amp;BD$5,Fluxo!$U:$U,"&lt;="&amp;BE$5,Fluxo!$D:$D,$D104,Fluxo!$E:$E,"&lt;&gt;"&amp;"PERMUTANTE"))</f>
        <v>0</v>
      </c>
      <c r="BF104" s="18">
        <f>IF(BF$5&gt;$G$4,0,SUMIFS(Fluxo!$O:$O,Fluxo!$U:$U,"&gt;"&amp;BE$5,Fluxo!$U:$U,"&lt;="&amp;BF$5,Fluxo!$D:$D,$D104,Fluxo!$E:$E,"&lt;&gt;"&amp;"PERMUTANTE"))</f>
        <v>0</v>
      </c>
      <c r="BG104" s="18">
        <f>IF(BG$5&gt;$G$4,0,SUMIFS(Fluxo!$O:$O,Fluxo!$U:$U,"&gt;"&amp;BF$5,Fluxo!$U:$U,"&lt;="&amp;BG$5,Fluxo!$D:$D,$D104,Fluxo!$E:$E,"&lt;&gt;"&amp;"PERMUTANTE"))</f>
        <v>0</v>
      </c>
      <c r="BH104" s="18">
        <f>IF(BH$5&gt;$G$4,0,SUMIFS(Fluxo!$O:$O,Fluxo!$U:$U,"&gt;"&amp;BG$5,Fluxo!$U:$U,"&lt;="&amp;BH$5,Fluxo!$D:$D,$D104,Fluxo!$E:$E,"&lt;&gt;"&amp;"PERMUTANTE"))</f>
        <v>0</v>
      </c>
      <c r="BI104" s="18">
        <f>IF(BI$5&gt;$G$4,0,SUMIFS(Fluxo!$O:$O,Fluxo!$U:$U,"&gt;"&amp;BH$5,Fluxo!$U:$U,"&lt;="&amp;BI$5,Fluxo!$D:$D,$D104,Fluxo!$E:$E,"&lt;&gt;"&amp;"PERMUTANTE"))</f>
        <v>0</v>
      </c>
      <c r="BJ104" s="18">
        <f>IF(BJ$5&gt;$G$4,0,SUMIFS(Fluxo!$O:$O,Fluxo!$U:$U,"&gt;"&amp;BI$5,Fluxo!$U:$U,"&lt;="&amp;BJ$5,Fluxo!$D:$D,$D104,Fluxo!$E:$E,"&lt;&gt;"&amp;"PERMUTANTE"))</f>
        <v>0</v>
      </c>
      <c r="BK104" s="18">
        <f>IF(BK$5&gt;$G$4,0,SUMIFS(Fluxo!$O:$O,Fluxo!$U:$U,"&gt;"&amp;BJ$5,Fluxo!$U:$U,"&lt;="&amp;BK$5,Fluxo!$D:$D,$D104,Fluxo!$E:$E,"&lt;&gt;"&amp;"PERMUTANTE"))</f>
        <v>0</v>
      </c>
      <c r="BL104" s="18">
        <f>IF(BL$5&gt;$G$4,0,SUMIFS(Fluxo!$O:$O,Fluxo!$U:$U,"&gt;"&amp;BK$5,Fluxo!$U:$U,"&lt;="&amp;BL$5,Fluxo!$D:$D,$D104,Fluxo!$E:$E,"&lt;&gt;"&amp;"PERMUTANTE"))</f>
        <v>0</v>
      </c>
      <c r="BM104" s="18">
        <f>IF(BM$5&gt;$G$4,0,SUMIFS(Fluxo!$O:$O,Fluxo!$U:$U,"&gt;"&amp;BL$5,Fluxo!$U:$U,"&lt;="&amp;BM$5,Fluxo!$D:$D,$D104,Fluxo!$E:$E,"&lt;&gt;"&amp;"PERMUTANTE"))</f>
        <v>0</v>
      </c>
      <c r="BN104" s="18">
        <f>IF(BN$5&gt;$G$4,0,SUMIFS(Fluxo!$O:$O,Fluxo!$U:$U,"&gt;"&amp;BM$5,Fluxo!$U:$U,"&lt;="&amp;BN$5,Fluxo!$D:$D,$D104,Fluxo!$E:$E,"&lt;&gt;"&amp;"PERMUTANTE"))</f>
        <v>0</v>
      </c>
      <c r="BO104" s="18">
        <f>IF(BO$5&gt;$G$4,0,SUMIFS(Fluxo!$O:$O,Fluxo!$U:$U,"&gt;"&amp;BN$5,Fluxo!$U:$U,"&lt;="&amp;BO$5,Fluxo!$D:$D,$D104,Fluxo!$E:$E,"&lt;&gt;"&amp;"PERMUTANTE"))</f>
        <v>0</v>
      </c>
      <c r="BP104" s="18">
        <f>IF(BP$5&gt;$G$4,0,SUMIFS(Fluxo!$O:$O,Fluxo!$U:$U,"&gt;"&amp;BO$5,Fluxo!$U:$U,"&lt;="&amp;BP$5,Fluxo!$D:$D,$D104,Fluxo!$E:$E,"&lt;&gt;"&amp;"PERMUTANTE"))</f>
        <v>0</v>
      </c>
      <c r="BQ104" s="18">
        <f>IF(BQ$5&gt;$G$4,0,SUMIFS(Fluxo!$O:$O,Fluxo!$U:$U,"&gt;"&amp;BP$5,Fluxo!$U:$U,"&lt;="&amp;BQ$5,Fluxo!$D:$D,$D104,Fluxo!$E:$E,"&lt;&gt;"&amp;"PERMUTANTE"))</f>
        <v>0</v>
      </c>
      <c r="BR104" s="18">
        <f>IF(BR$5&gt;$G$4,0,SUMIFS(Fluxo!$O:$O,Fluxo!$U:$U,"&gt;"&amp;BQ$5,Fluxo!$U:$U,"&lt;="&amp;BR$5,Fluxo!$D:$D,$D104,Fluxo!$E:$E,"&lt;&gt;"&amp;"PERMUTANTE"))</f>
        <v>0</v>
      </c>
      <c r="BS104" s="18">
        <f>IF(BS$5&gt;$G$4,0,SUMIFS(Fluxo!$O:$O,Fluxo!$U:$U,"&gt;"&amp;BR$5,Fluxo!$U:$U,"&lt;="&amp;BS$5,Fluxo!$D:$D,$D104,Fluxo!$E:$E,"&lt;&gt;"&amp;"PERMUTANTE"))</f>
        <v>0</v>
      </c>
      <c r="BT104" s="18">
        <f>IF(BT$5&gt;$G$4,0,SUMIFS(Fluxo!$O:$O,Fluxo!$U:$U,"&gt;"&amp;BS$5,Fluxo!$U:$U,"&lt;="&amp;BT$5,Fluxo!$D:$D,$D104,Fluxo!$E:$E,"&lt;&gt;"&amp;"PERMUTANTE"))</f>
        <v>0</v>
      </c>
      <c r="BU104" s="18">
        <f>IF(BU$5&gt;$G$4,0,SUMIFS(Fluxo!$O:$O,Fluxo!$U:$U,"&gt;"&amp;BT$5,Fluxo!$U:$U,"&lt;="&amp;BU$5,Fluxo!$D:$D,$D104,Fluxo!$E:$E,"&lt;&gt;"&amp;"PERMUTANTE"))</f>
        <v>0</v>
      </c>
      <c r="BV104" s="18">
        <f>IF(BV$5&gt;$G$4,0,SUMIFS(Fluxo!$O:$O,Fluxo!$U:$U,"&gt;"&amp;BU$5,Fluxo!$U:$U,"&lt;="&amp;BV$5,Fluxo!$D:$D,$D104,Fluxo!$E:$E,"&lt;&gt;"&amp;"PERMUTANTE"))</f>
        <v>0</v>
      </c>
      <c r="BW104" s="18">
        <f>IF(BW$5&gt;$G$4,0,SUMIFS(Fluxo!$O:$O,Fluxo!$U:$U,"&gt;"&amp;BV$5,Fluxo!$U:$U,"&lt;="&amp;BW$5,Fluxo!$D:$D,$D104,Fluxo!$E:$E,"&lt;&gt;"&amp;"PERMUTANTE"))</f>
        <v>0</v>
      </c>
      <c r="BX104" s="18">
        <f>IF(BX$5&gt;$G$4,0,SUMIFS(Fluxo!$O:$O,Fluxo!$U:$U,"&gt;"&amp;BW$5,Fluxo!$U:$U,"&lt;="&amp;BX$5,Fluxo!$D:$D,$D104,Fluxo!$E:$E,"&lt;&gt;"&amp;"PERMUTANTE"))</f>
        <v>0</v>
      </c>
      <c r="BY104" s="18">
        <f>IF(BY$5&gt;$G$4,0,SUMIFS(Fluxo!$O:$O,Fluxo!$U:$U,"&gt;"&amp;BX$5,Fluxo!$U:$U,"&lt;="&amp;BY$5,Fluxo!$D:$D,$D104,Fluxo!$E:$E,"&lt;&gt;"&amp;"PERMUTANTE"))</f>
        <v>0</v>
      </c>
      <c r="BZ104" s="18">
        <f>IF(BZ$5&gt;$G$4,0,SUMIFS(Fluxo!$O:$O,Fluxo!$U:$U,"&gt;"&amp;BY$5,Fluxo!$U:$U,"&lt;="&amp;BZ$5,Fluxo!$D:$D,$D104,Fluxo!$E:$E,"&lt;&gt;"&amp;"PERMUTANTE"))</f>
        <v>0</v>
      </c>
      <c r="CA104" s="18">
        <f>IF(CA$5&gt;$G$4,0,SUMIFS(Fluxo!$O:$O,Fluxo!$U:$U,"&gt;"&amp;BZ$5,Fluxo!$U:$U,"&lt;="&amp;CA$5,Fluxo!$D:$D,$D104,Fluxo!$E:$E,"&lt;&gt;"&amp;"PERMUTANTE"))</f>
        <v>0</v>
      </c>
      <c r="CB104" s="18">
        <f>IF(CB$5&gt;$G$4,0,SUMIFS(Fluxo!$O:$O,Fluxo!$U:$U,"&gt;"&amp;CA$5,Fluxo!$U:$U,"&lt;="&amp;CB$5,Fluxo!$D:$D,$D104,Fluxo!$E:$E,"&lt;&gt;"&amp;"PERMUTANTE"))</f>
        <v>0</v>
      </c>
      <c r="CC104" s="18">
        <f>IF(CC$5&gt;$G$4,0,SUMIFS(Fluxo!$O:$O,Fluxo!$U:$U,"&gt;"&amp;CB$5,Fluxo!$U:$U,"&lt;="&amp;CC$5,Fluxo!$D:$D,$D104,Fluxo!$E:$E,"&lt;&gt;"&amp;"PERMUTANTE"))</f>
        <v>0</v>
      </c>
      <c r="CD104" s="18">
        <f>IF(CD$5&gt;$G$4,0,SUMIFS(Fluxo!$O:$O,Fluxo!$U:$U,"&gt;"&amp;CC$5,Fluxo!$U:$U,"&lt;="&amp;CD$5,Fluxo!$D:$D,$D104,Fluxo!$E:$E,"&lt;&gt;"&amp;"PERMUTANTE"))</f>
        <v>0</v>
      </c>
      <c r="CE104" s="18">
        <f>IF(CE$5&gt;$G$4,0,SUMIFS(Fluxo!$O:$O,Fluxo!$U:$U,"&gt;"&amp;CD$5,Fluxo!$U:$U,"&lt;="&amp;CE$5,Fluxo!$D:$D,$D104,Fluxo!$E:$E,"&lt;&gt;"&amp;"PERMUTANTE"))</f>
        <v>0</v>
      </c>
      <c r="CF104" s="18">
        <f>IF(CF$5&gt;$G$4,0,SUMIFS(Fluxo!$O:$O,Fluxo!$U:$U,"&gt;"&amp;CE$5,Fluxo!$U:$U,"&lt;="&amp;CF$5,Fluxo!$D:$D,$D104,Fluxo!$E:$E,"&lt;&gt;"&amp;"PERMUTANTE"))</f>
        <v>0</v>
      </c>
      <c r="CG104" s="18">
        <f>IF(CG$5&gt;$G$4,0,SUMIFS(Fluxo!$O:$O,Fluxo!$U:$U,"&gt;"&amp;CF$5,Fluxo!$U:$U,"&lt;="&amp;CG$5,Fluxo!$D:$D,$D104,Fluxo!$E:$E,"&lt;&gt;"&amp;"PERMUTANTE"))</f>
        <v>0</v>
      </c>
      <c r="CH104" s="18">
        <f>IF(CH$5&gt;$G$4,0,SUMIFS(Fluxo!$O:$O,Fluxo!$U:$U,"&gt;"&amp;CG$5,Fluxo!$U:$U,"&lt;="&amp;CH$5,Fluxo!$D:$D,$D104,Fluxo!$E:$E,"&lt;&gt;"&amp;"PERMUTANTE"))</f>
        <v>0</v>
      </c>
      <c r="CI104" s="18">
        <f>IF(CI$5&gt;$G$4,0,SUMIFS(Fluxo!$O:$O,Fluxo!$U:$U,"&gt;"&amp;CH$5,Fluxo!$U:$U,"&lt;="&amp;CI$5,Fluxo!$D:$D,$D104,Fluxo!$E:$E,"&lt;&gt;"&amp;"PERMUTANTE"))</f>
        <v>0</v>
      </c>
      <c r="CJ104" s="18">
        <f>IF(CJ$5&gt;$G$4,0,SUMIFS(Fluxo!$O:$O,Fluxo!$U:$U,"&gt;"&amp;CI$5,Fluxo!$U:$U,"&lt;="&amp;CJ$5,Fluxo!$D:$D,$D104,Fluxo!$E:$E,"&lt;&gt;"&amp;"PERMUTANTE"))</f>
        <v>0</v>
      </c>
      <c r="CK104" s="18">
        <f>IF(CK$5&gt;$G$4,0,SUMIFS(Fluxo!$O:$O,Fluxo!$U:$U,"&gt;"&amp;CJ$5,Fluxo!$U:$U,"&lt;="&amp;CK$5,Fluxo!$D:$D,$D104,Fluxo!$E:$E,"&lt;&gt;"&amp;"PERMUTANTE"))</f>
        <v>0</v>
      </c>
      <c r="CL104" s="18">
        <f>IF(CL$5&gt;$G$4,0,SUMIFS(Fluxo!$O:$O,Fluxo!$U:$U,"&gt;"&amp;CK$5,Fluxo!$U:$U,"&lt;="&amp;CL$5,Fluxo!$D:$D,$D104,Fluxo!$E:$E,"&lt;&gt;"&amp;"PERMUTANTE"))</f>
        <v>0</v>
      </c>
      <c r="CM104" s="18">
        <f>IF(CM$5&gt;$G$4,0,SUMIFS(Fluxo!$O:$O,Fluxo!$U:$U,"&gt;"&amp;CL$5,Fluxo!$U:$U,"&lt;="&amp;CM$5,Fluxo!$D:$D,$D104,Fluxo!$E:$E,"&lt;&gt;"&amp;"PERMUTANTE"))</f>
        <v>0</v>
      </c>
      <c r="CN104" s="18">
        <f>IF(CN$5&gt;$G$4,0,SUMIFS(Fluxo!$O:$O,Fluxo!$U:$U,"&gt;"&amp;CM$5,Fluxo!$U:$U,"&lt;="&amp;CN$5,Fluxo!$D:$D,$D104,Fluxo!$E:$E,"&lt;&gt;"&amp;"PERMUTANTE"))</f>
        <v>0</v>
      </c>
      <c r="CO104" s="18">
        <f>IF(CO$5&gt;$G$4,0,SUMIFS(Fluxo!$O:$O,Fluxo!$U:$U,"&gt;"&amp;CN$5,Fluxo!$U:$U,"&lt;="&amp;CO$5,Fluxo!$D:$D,$D104,Fluxo!$E:$E,"&lt;&gt;"&amp;"PERMUTANTE"))</f>
        <v>0</v>
      </c>
      <c r="CP104" s="18">
        <f>IF(CP$5&gt;$G$4,0,SUMIFS(Fluxo!$O:$O,Fluxo!$U:$U,"&gt;"&amp;CO$5,Fluxo!$U:$U,"&lt;="&amp;CP$5,Fluxo!$D:$D,$D104,Fluxo!$E:$E,"&lt;&gt;"&amp;"PERMUTANTE"))</f>
        <v>0</v>
      </c>
      <c r="CQ104" s="18">
        <f>IF(CQ$5&gt;$G$4,0,SUMIFS(Fluxo!$O:$O,Fluxo!$U:$U,"&gt;"&amp;CP$5,Fluxo!$U:$U,"&lt;="&amp;CQ$5,Fluxo!$D:$D,$D104,Fluxo!$E:$E,"&lt;&gt;"&amp;"PERMUTANTE"))</f>
        <v>0</v>
      </c>
      <c r="CR104" s="18">
        <f>IF(CR$5&gt;$G$4,0,SUMIFS(Fluxo!$O:$O,Fluxo!$U:$U,"&gt;"&amp;CQ$5,Fluxo!$U:$U,"&lt;="&amp;CR$5,Fluxo!$D:$D,$D104,Fluxo!$E:$E,"&lt;&gt;"&amp;"PERMUTANTE"))</f>
        <v>0</v>
      </c>
      <c r="CS104" s="18">
        <f>IF(CS$5&gt;$G$4,0,SUMIFS(Fluxo!$O:$O,Fluxo!$U:$U,"&gt;"&amp;CR$5,Fluxo!$U:$U,"&lt;="&amp;CS$5,Fluxo!$D:$D,$D104,Fluxo!$E:$E,"&lt;&gt;"&amp;"PERMUTANTE"))</f>
        <v>0</v>
      </c>
      <c r="CT104" s="18">
        <f>IF(CT$5&gt;$G$4,0,SUMIFS(Fluxo!$O:$O,Fluxo!$U:$U,"&gt;"&amp;CS$5,Fluxo!$U:$U,"&lt;="&amp;CT$5,Fluxo!$D:$D,$D104,Fluxo!$E:$E,"&lt;&gt;"&amp;"PERMUTANTE"))</f>
        <v>0</v>
      </c>
      <c r="CU104" s="18">
        <f>IF(CU$5&gt;$G$4,0,SUMIFS(Fluxo!$O:$O,Fluxo!$U:$U,"&gt;"&amp;CT$5,Fluxo!$U:$U,"&lt;="&amp;CU$5,Fluxo!$D:$D,$D104,Fluxo!$E:$E,"&lt;&gt;"&amp;"PERMUTANTE"))</f>
        <v>0</v>
      </c>
      <c r="CV104" s="18">
        <f>IF(CV$5&gt;$G$4,0,SUMIFS(Fluxo!$O:$O,Fluxo!$U:$U,"&gt;"&amp;CU$5,Fluxo!$U:$U,"&lt;="&amp;CV$5,Fluxo!$D:$D,$D104,Fluxo!$E:$E,"&lt;&gt;"&amp;"PERMUTANTE"))</f>
        <v>0</v>
      </c>
      <c r="CW104" s="18">
        <f>IF(CW$5&gt;$G$4,0,SUMIFS(Fluxo!$O:$O,Fluxo!$U:$U,"&gt;"&amp;CV$5,Fluxo!$U:$U,"&lt;="&amp;CW$5,Fluxo!$D:$D,$D104,Fluxo!$E:$E,"&lt;&gt;"&amp;"PERMUTANTE"))</f>
        <v>0</v>
      </c>
      <c r="CX104" s="18">
        <f>IF(CX$5&gt;$G$4,0,SUMIFS(Fluxo!$O:$O,Fluxo!$U:$U,"&gt;"&amp;CW$5,Fluxo!$U:$U,"&lt;="&amp;CX$5,Fluxo!$D:$D,$D104,Fluxo!$E:$E,"&lt;&gt;"&amp;"PERMUTANTE"))</f>
        <v>0</v>
      </c>
      <c r="CY104" s="18">
        <f>IF(CY$5&gt;$G$4,0,SUMIFS(Fluxo!$O:$O,Fluxo!$U:$U,"&gt;"&amp;CX$5,Fluxo!$U:$U,"&lt;="&amp;CY$5,Fluxo!$D:$D,$D104,Fluxo!$E:$E,"&lt;&gt;"&amp;"PERMUTANTE"))</f>
        <v>0</v>
      </c>
      <c r="CZ104" s="18">
        <f>IF(CZ$5&gt;$G$4,0,SUMIFS(Fluxo!$O:$O,Fluxo!$U:$U,"&gt;"&amp;CY$5,Fluxo!$U:$U,"&lt;="&amp;CZ$5,Fluxo!$D:$D,$D104,Fluxo!$E:$E,"&lt;&gt;"&amp;"PERMUTANTE"))</f>
        <v>0</v>
      </c>
      <c r="DA104" s="18">
        <f>IF(DA$5&gt;$G$4,0,SUMIFS(Fluxo!$O:$O,Fluxo!$U:$U,"&gt;"&amp;CZ$5,Fluxo!$U:$U,"&lt;="&amp;DA$5,Fluxo!$D:$D,$D104,Fluxo!$E:$E,"&lt;&gt;"&amp;"PERMUTANTE"))</f>
        <v>0</v>
      </c>
      <c r="DB104" s="18">
        <f>IF(DB$5&gt;$G$4,0,SUMIFS(Fluxo!$O:$O,Fluxo!$U:$U,"&gt;"&amp;DA$5,Fluxo!$U:$U,"&lt;="&amp;DB$5,Fluxo!$D:$D,$D104,Fluxo!$E:$E,"&lt;&gt;"&amp;"PERMUTANTE"))</f>
        <v>0</v>
      </c>
      <c r="DC104" s="18">
        <f>IF(DC$5&gt;$G$4,0,SUMIFS(Fluxo!$O:$O,Fluxo!$U:$U,"&gt;"&amp;DB$5,Fluxo!$U:$U,"&lt;="&amp;DC$5,Fluxo!$D:$D,$D104,Fluxo!$E:$E,"&lt;&gt;"&amp;"PERMUTANTE"))</f>
        <v>0</v>
      </c>
      <c r="DD104" s="18">
        <f>IF(DD$5&gt;$G$4,0,SUMIFS(Fluxo!$O:$O,Fluxo!$U:$U,"&gt;"&amp;DC$5,Fluxo!$U:$U,"&lt;="&amp;DD$5,Fluxo!$D:$D,$D104,Fluxo!$E:$E,"&lt;&gt;"&amp;"PERMUTANTE"))</f>
        <v>0</v>
      </c>
      <c r="DE104" s="18">
        <f>IF(DE$5&gt;$G$4,0,SUMIFS(Fluxo!$O:$O,Fluxo!$U:$U,"&gt;"&amp;DD$5,Fluxo!$U:$U,"&lt;="&amp;DE$5,Fluxo!$D:$D,$D104,Fluxo!$E:$E,"&lt;&gt;"&amp;"PERMUTANTE"))</f>
        <v>0</v>
      </c>
      <c r="DF104" s="18">
        <f>IF(DF$5&gt;$G$4,0,SUMIFS(Fluxo!$O:$O,Fluxo!$U:$U,"&gt;"&amp;DE$5,Fluxo!$U:$U,"&lt;="&amp;DF$5,Fluxo!$D:$D,$D104,Fluxo!$E:$E,"&lt;&gt;"&amp;"PERMUTANTE"))</f>
        <v>0</v>
      </c>
      <c r="DG104" s="18">
        <f>IF(DG$5&gt;$G$4,0,SUMIFS(Fluxo!$O:$O,Fluxo!$U:$U,"&gt;"&amp;DF$5,Fluxo!$U:$U,"&lt;="&amp;DG$5,Fluxo!$D:$D,$D104,Fluxo!$E:$E,"&lt;&gt;"&amp;"PERMUTANTE"))</f>
        <v>0</v>
      </c>
      <c r="DH104" s="18">
        <f>IF(DH$5&gt;$G$4,0,SUMIFS(Fluxo!$O:$O,Fluxo!$U:$U,"&gt;"&amp;DG$5,Fluxo!$U:$U,"&lt;="&amp;DH$5,Fluxo!$D:$D,$D104,Fluxo!$E:$E,"&lt;&gt;"&amp;"PERMUTANTE"))</f>
        <v>0</v>
      </c>
      <c r="DI104" s="18">
        <f>IF(DI$5&gt;$G$4,0,SUMIFS(Fluxo!$O:$O,Fluxo!$U:$U,"&gt;"&amp;DH$5,Fluxo!$U:$U,"&lt;="&amp;DI$5,Fluxo!$D:$D,$D104,Fluxo!$E:$E,"&lt;&gt;"&amp;"PERMUTANTE"))</f>
        <v>0</v>
      </c>
      <c r="DJ104" s="18">
        <f>IF(DJ$5&gt;$G$4,0,SUMIFS(Fluxo!$O:$O,Fluxo!$U:$U,"&gt;"&amp;DI$5,Fluxo!$U:$U,"&lt;="&amp;DJ$5,Fluxo!$D:$D,$D104,Fluxo!$E:$E,"&lt;&gt;"&amp;"PERMUTANTE"))</f>
        <v>0</v>
      </c>
      <c r="DK104" s="18">
        <f>IF(DK$5&gt;$G$4,0,SUMIFS(Fluxo!$O:$O,Fluxo!$U:$U,"&gt;"&amp;DJ$5,Fluxo!$U:$U,"&lt;="&amp;DK$5,Fluxo!$D:$D,$D104,Fluxo!$E:$E,"&lt;&gt;"&amp;"PERMUTANTE"))</f>
        <v>0</v>
      </c>
      <c r="DL104" s="18">
        <f>IF(DL$5&gt;$G$4,0,SUMIFS(Fluxo!$O:$O,Fluxo!$U:$U,"&gt;"&amp;DK$5,Fluxo!$U:$U,"&lt;="&amp;DL$5,Fluxo!$D:$D,$D104,Fluxo!$E:$E,"&lt;&gt;"&amp;"PERMUTANTE"))</f>
        <v>0</v>
      </c>
      <c r="DM104" s="18">
        <f>IF(DM$5&gt;$G$4,0,SUMIFS(Fluxo!$O:$O,Fluxo!$U:$U,"&gt;"&amp;DL$5,Fluxo!$U:$U,"&lt;="&amp;DM$5,Fluxo!$D:$D,$D104,Fluxo!$E:$E,"&lt;&gt;"&amp;"PERMUTANTE"))</f>
        <v>0</v>
      </c>
      <c r="DN104" s="18">
        <f>IF(DN$5&gt;$G$4,0,SUMIFS(Fluxo!$O:$O,Fluxo!$U:$U,"&gt;"&amp;DM$5,Fluxo!$U:$U,"&lt;="&amp;DN$5,Fluxo!$D:$D,$D104,Fluxo!$E:$E,"&lt;&gt;"&amp;"PERMUTANTE"))</f>
        <v>0</v>
      </c>
      <c r="DO104" s="18">
        <f>IF(DO$5&gt;$G$4,0,SUMIFS(Fluxo!$O:$O,Fluxo!$U:$U,"&gt;"&amp;DN$5,Fluxo!$U:$U,"&lt;="&amp;DO$5,Fluxo!$D:$D,$D104,Fluxo!$E:$E,"&lt;&gt;"&amp;"PERMUTANTE"))</f>
        <v>0</v>
      </c>
      <c r="DP104" s="18">
        <f>IF(DP$5&gt;$G$4,0,SUMIFS(Fluxo!$O:$O,Fluxo!$U:$U,"&gt;"&amp;DO$5,Fluxo!$U:$U,"&lt;="&amp;DP$5,Fluxo!$D:$D,$D104,Fluxo!$E:$E,"&lt;&gt;"&amp;"PERMUTANTE"))</f>
        <v>0</v>
      </c>
      <c r="DQ104" s="18">
        <f>IF(DQ$5&gt;$G$4,0,SUMIFS(Fluxo!$O:$O,Fluxo!$U:$U,"&gt;"&amp;DP$5,Fluxo!$U:$U,"&lt;="&amp;DQ$5,Fluxo!$D:$D,$D104,Fluxo!$E:$E,"&lt;&gt;"&amp;"PERMUTANTE"))</f>
        <v>0</v>
      </c>
      <c r="DR104" s="18">
        <f>IF(DR$5&gt;$G$4,0,SUMIFS(Fluxo!$O:$O,Fluxo!$U:$U,"&gt;"&amp;DQ$5,Fluxo!$U:$U,"&lt;="&amp;DR$5,Fluxo!$D:$D,$D104,Fluxo!$E:$E,"&lt;&gt;"&amp;"PERMUTANTE"))</f>
        <v>0</v>
      </c>
      <c r="DS104" s="18">
        <f>IF(DS$5&gt;$G$4,0,SUMIFS(Fluxo!$O:$O,Fluxo!$U:$U,"&gt;"&amp;DR$5,Fluxo!$U:$U,"&lt;="&amp;DS$5,Fluxo!$D:$D,$D104,Fluxo!$E:$E,"&lt;&gt;"&amp;"PERMUTANTE"))</f>
        <v>0</v>
      </c>
      <c r="DT104" s="18">
        <f>IF(DT$5&gt;$G$4,0,SUMIFS(Fluxo!$O:$O,Fluxo!$U:$U,"&gt;"&amp;DS$5,Fluxo!$U:$U,"&lt;="&amp;DT$5,Fluxo!$D:$D,$D104,Fluxo!$E:$E,"&lt;&gt;"&amp;"PERMUTANTE"))</f>
        <v>0</v>
      </c>
      <c r="DU104" s="18">
        <f>IF(DU$5&gt;$G$4,0,SUMIFS(Fluxo!$O:$O,Fluxo!$U:$U,"&gt;"&amp;DT$5,Fluxo!$U:$U,"&lt;="&amp;DU$5,Fluxo!$D:$D,$D104,Fluxo!$E:$E,"&lt;&gt;"&amp;"PERMUTANTE"))</f>
        <v>0</v>
      </c>
      <c r="DV104" s="18">
        <f>IF(DV$5&gt;$G$4,0,SUMIFS(Fluxo!$O:$O,Fluxo!$U:$U,"&gt;"&amp;DU$5,Fluxo!$U:$U,"&lt;="&amp;DV$5,Fluxo!$D:$D,$D104,Fluxo!$E:$E,"&lt;&gt;"&amp;"PERMUTANTE"))</f>
        <v>0</v>
      </c>
      <c r="DW104" s="18">
        <f>IF(DW$5&gt;$G$4,0,SUMIFS(Fluxo!$O:$O,Fluxo!$U:$U,"&gt;"&amp;DV$5,Fluxo!$U:$U,"&lt;="&amp;DW$5,Fluxo!$D:$D,$D104,Fluxo!$E:$E,"&lt;&gt;"&amp;"PERMUTANTE"))</f>
        <v>0</v>
      </c>
      <c r="DX104" s="18">
        <f>IF(DX$5&gt;$G$4,0,SUMIFS(Fluxo!$O:$O,Fluxo!$U:$U,"&gt;"&amp;DW$5,Fluxo!$U:$U,"&lt;="&amp;DX$5,Fluxo!$D:$D,$D104,Fluxo!$E:$E,"&lt;&gt;"&amp;"PERMUTANTE"))</f>
        <v>0</v>
      </c>
      <c r="DY104" s="18">
        <f>IF(DY$5&gt;$G$4,0,SUMIFS(Fluxo!$O:$O,Fluxo!$U:$U,"&gt;"&amp;DX$5,Fluxo!$U:$U,"&lt;="&amp;DY$5,Fluxo!$D:$D,$D104,Fluxo!$E:$E,"&lt;&gt;"&amp;"PERMUTANTE"))</f>
        <v>0</v>
      </c>
      <c r="DZ104" s="18">
        <f>IF(DZ$5&gt;$G$4,0,SUMIFS(Fluxo!$O:$O,Fluxo!$U:$U,"&gt;"&amp;DY$5,Fluxo!$U:$U,"&lt;="&amp;DZ$5,Fluxo!$D:$D,$D104,Fluxo!$E:$E,"&lt;&gt;"&amp;"PERMUTANTE"))</f>
        <v>0</v>
      </c>
      <c r="EA104" s="18">
        <f>IF(EA$5&gt;$G$4,0,SUMIFS(Fluxo!$O:$O,Fluxo!$U:$U,"&gt;"&amp;DZ$5,Fluxo!$U:$U,"&lt;="&amp;EA$5,Fluxo!$D:$D,$D104,Fluxo!$E:$E,"&lt;&gt;"&amp;"PERMUTANTE"))</f>
        <v>0</v>
      </c>
      <c r="EB104" s="18">
        <f>IF(EB$5&gt;$G$4,0,SUMIFS(Fluxo!$O:$O,Fluxo!$U:$U,"&gt;"&amp;EA$5,Fluxo!$U:$U,"&lt;="&amp;EB$5,Fluxo!$D:$D,$D104,Fluxo!$E:$E,"&lt;&gt;"&amp;"PERMUTANTE"))</f>
        <v>0</v>
      </c>
      <c r="EC104" s="18">
        <f>IF(EC$5&gt;$G$4,0,SUMIFS(Fluxo!$O:$O,Fluxo!$U:$U,"&gt;"&amp;EB$5,Fluxo!$U:$U,"&lt;="&amp;EC$5,Fluxo!$D:$D,$D104,Fluxo!$E:$E,"&lt;&gt;"&amp;"PERMUTANTE"))</f>
        <v>0</v>
      </c>
      <c r="ED104" s="18">
        <f>IF(ED$5&gt;$G$4,0,SUMIFS(Fluxo!$O:$O,Fluxo!$U:$U,"&gt;"&amp;EC$5,Fluxo!$U:$U,"&lt;="&amp;ED$5,Fluxo!$D:$D,$D104,Fluxo!$E:$E,"&lt;&gt;"&amp;"PERMUTANTE"))</f>
        <v>0</v>
      </c>
      <c r="EE104" s="18">
        <f>IF(EE$5&gt;$G$4,0,SUMIFS(Fluxo!$O:$O,Fluxo!$U:$U,"&gt;"&amp;ED$5,Fluxo!$U:$U,"&lt;="&amp;EE$5,Fluxo!$D:$D,$D104,Fluxo!$E:$E,"&lt;&gt;"&amp;"PERMUTANTE"))</f>
        <v>0</v>
      </c>
      <c r="EF104" s="18">
        <f>IF(EF$5&gt;$G$4,0,SUMIFS(Fluxo!$O:$O,Fluxo!$U:$U,"&gt;"&amp;EE$5,Fluxo!$U:$U,"&lt;="&amp;EF$5,Fluxo!$D:$D,$D104,Fluxo!$E:$E,"&lt;&gt;"&amp;"PERMUTANTE"))</f>
        <v>0</v>
      </c>
      <c r="EG104" s="18">
        <f>IF(EG$5&gt;$G$4,0,SUMIFS(Fluxo!$O:$O,Fluxo!$U:$U,"&gt;"&amp;EF$5,Fluxo!$U:$U,"&lt;="&amp;EG$5,Fluxo!$D:$D,$D104,Fluxo!$E:$E,"&lt;&gt;"&amp;"PERMUTANTE"))</f>
        <v>0</v>
      </c>
      <c r="EH104" s="18">
        <f>IF(EH$5&gt;$G$4,0,SUMIFS(Fluxo!$O:$O,Fluxo!$U:$U,"&gt;"&amp;EG$5,Fluxo!$U:$U,"&lt;="&amp;EH$5,Fluxo!$D:$D,$D104,Fluxo!$E:$E,"&lt;&gt;"&amp;"PERMUTANTE"))</f>
        <v>0</v>
      </c>
      <c r="EI104" s="18">
        <f>IF(EI$5&gt;$G$4,0,SUMIFS(Fluxo!$O:$O,Fluxo!$U:$U,"&gt;"&amp;EH$5,Fluxo!$U:$U,"&lt;="&amp;EI$5,Fluxo!$D:$D,$D104,Fluxo!$E:$E,"&lt;&gt;"&amp;"PERMUTANTE"))</f>
        <v>0</v>
      </c>
      <c r="EJ104" s="18">
        <f>IF(EJ$5&gt;$G$4,0,SUMIFS(Fluxo!$O:$O,Fluxo!$U:$U,"&gt;"&amp;EI$5,Fluxo!$U:$U,"&lt;="&amp;EJ$5,Fluxo!$D:$D,$D104,Fluxo!$E:$E,"&lt;&gt;"&amp;"PERMUTANTE"))</f>
        <v>0</v>
      </c>
      <c r="EK104" s="18">
        <f>IF(EK$5&gt;$G$4,0,SUMIFS(Fluxo!$O:$O,Fluxo!$U:$U,"&gt;"&amp;EJ$5,Fluxo!$U:$U,"&lt;="&amp;EK$5,Fluxo!$D:$D,$D104,Fluxo!$E:$E,"&lt;&gt;"&amp;"PERMUTANTE"))</f>
        <v>0</v>
      </c>
      <c r="EL104" s="18">
        <f>IF(EL$5&gt;$G$4,0,SUMIFS(Fluxo!$O:$O,Fluxo!$U:$U,"&gt;"&amp;EK$5,Fluxo!$U:$U,"&lt;="&amp;EL$5,Fluxo!$D:$D,$D104,Fluxo!$E:$E,"&lt;&gt;"&amp;"PERMUTANTE"))</f>
        <v>0</v>
      </c>
      <c r="EM104" s="18">
        <f>IF(EM$5&gt;$G$4,0,SUMIFS(Fluxo!$O:$O,Fluxo!$U:$U,"&gt;"&amp;EL$5,Fluxo!$U:$U,"&lt;="&amp;EM$5,Fluxo!$D:$D,$D104,Fluxo!$E:$E,"&lt;&gt;"&amp;"PERMUTANTE"))</f>
        <v>0</v>
      </c>
      <c r="EN104" s="18">
        <f>IF(EN$5&gt;$G$4,0,SUMIFS(Fluxo!$O:$O,Fluxo!$U:$U,"&gt;"&amp;EM$5,Fluxo!$U:$U,"&lt;="&amp;EN$5,Fluxo!$D:$D,$D104,Fluxo!$E:$E,"&lt;&gt;"&amp;"PERMUTANTE"))</f>
        <v>0</v>
      </c>
      <c r="EO104" s="18">
        <f>IF(EO$5&gt;$G$4,0,SUMIFS(Fluxo!$O:$O,Fluxo!$U:$U,"&gt;"&amp;EN$5,Fluxo!$U:$U,"&lt;="&amp;EO$5,Fluxo!$D:$D,$D104,Fluxo!$E:$E,"&lt;&gt;"&amp;"PERMUTANTE"))</f>
        <v>0</v>
      </c>
      <c r="EP104" s="18">
        <f>IF(EP$5&gt;$G$4,0,SUMIFS(Fluxo!$O:$O,Fluxo!$U:$U,"&gt;"&amp;EO$5,Fluxo!$U:$U,"&lt;="&amp;EP$5,Fluxo!$D:$D,$D104,Fluxo!$E:$E,"&lt;&gt;"&amp;"PERMUTANTE"))</f>
        <v>0</v>
      </c>
      <c r="EQ104" s="18">
        <f>IF(EQ$5&gt;$G$4,0,SUMIFS(Fluxo!$O:$O,Fluxo!$U:$U,"&gt;"&amp;EP$5,Fluxo!$U:$U,"&lt;="&amp;EQ$5,Fluxo!$D:$D,$D104,Fluxo!$E:$E,"&lt;&gt;"&amp;"PERMUTANTE"))</f>
        <v>0</v>
      </c>
      <c r="ER104" s="18">
        <f>IF(ER$5&gt;$G$4,0,SUMIFS(Fluxo!$O:$O,Fluxo!$U:$U,"&gt;"&amp;EQ$5,Fluxo!$U:$U,"&lt;="&amp;ER$5,Fluxo!$D:$D,$D104,Fluxo!$E:$E,"&lt;&gt;"&amp;"PERMUTANTE"))</f>
        <v>0</v>
      </c>
      <c r="ES104" s="18">
        <f>IF(ES$5&gt;$G$4,0,SUMIFS(Fluxo!$O:$O,Fluxo!$U:$U,"&gt;"&amp;ER$5,Fluxo!$U:$U,"&lt;="&amp;ES$5,Fluxo!$D:$D,$D104,Fluxo!$E:$E,"&lt;&gt;"&amp;"PERMUTANTE"))</f>
        <v>0</v>
      </c>
      <c r="ET104" s="18">
        <f>IF(ET$5&gt;$G$4,0,SUMIFS(Fluxo!$O:$O,Fluxo!$U:$U,"&gt;"&amp;ES$5,Fluxo!$U:$U,"&lt;="&amp;ET$5,Fluxo!$D:$D,$D104,Fluxo!$E:$E,"&lt;&gt;"&amp;"PERMUTANTE"))</f>
        <v>0</v>
      </c>
      <c r="EU104" s="18">
        <f>IF(EU$5&gt;$G$4,0,SUMIFS(Fluxo!$O:$O,Fluxo!$U:$U,"&gt;"&amp;ET$5,Fluxo!$U:$U,"&lt;="&amp;EU$5,Fluxo!$D:$D,$D104,Fluxo!$E:$E,"&lt;&gt;"&amp;"PERMUTANTE"))</f>
        <v>0</v>
      </c>
      <c r="EV104" s="18">
        <f>IF(EV$5&gt;$G$4,0,SUMIFS(Fluxo!$O:$O,Fluxo!$U:$U,"&gt;"&amp;EU$5,Fluxo!$U:$U,"&lt;="&amp;EV$5,Fluxo!$D:$D,$D104,Fluxo!$E:$E,"&lt;&gt;"&amp;"PERMUTANTE"))</f>
        <v>0</v>
      </c>
      <c r="EW104" s="18">
        <f>IF(EW$5&gt;$G$4,0,SUMIFS(Fluxo!$O:$O,Fluxo!$U:$U,"&gt;"&amp;EV$5,Fluxo!$U:$U,"&lt;="&amp;EW$5,Fluxo!$D:$D,$D104,Fluxo!$E:$E,"&lt;&gt;"&amp;"PERMUTANTE"))</f>
        <v>0</v>
      </c>
      <c r="EX104" s="18">
        <f>IF(EX$5&gt;$G$4,0,SUMIFS(Fluxo!$O:$O,Fluxo!$U:$U,"&gt;"&amp;EW$5,Fluxo!$U:$U,"&lt;="&amp;EX$5,Fluxo!$D:$D,$D104,Fluxo!$E:$E,"&lt;&gt;"&amp;"PERMUTANTE"))</f>
        <v>0</v>
      </c>
      <c r="EY104" s="18">
        <f>IF(EY$5&gt;$G$4,0,SUMIFS(Fluxo!$O:$O,Fluxo!$U:$U,"&gt;"&amp;EX$5,Fluxo!$U:$U,"&lt;="&amp;EY$5,Fluxo!$D:$D,$D104,Fluxo!$E:$E,"&lt;&gt;"&amp;"PERMUTANTE"))</f>
        <v>0</v>
      </c>
      <c r="EZ104" s="18">
        <f>IF(EZ$5&gt;$G$4,0,SUMIFS(Fluxo!$O:$O,Fluxo!$U:$U,"&gt;"&amp;EY$5,Fluxo!$U:$U,"&lt;="&amp;EZ$5,Fluxo!$D:$D,$D104,Fluxo!$E:$E,"&lt;&gt;"&amp;"PERMUTANTE"))</f>
        <v>0</v>
      </c>
      <c r="FA104" s="18">
        <f>IF(FA$5&gt;$G$4,0,SUMIFS(Fluxo!$O:$O,Fluxo!$U:$U,"&gt;"&amp;EZ$5,Fluxo!$U:$U,"&lt;="&amp;FA$5,Fluxo!$D:$D,$D104,Fluxo!$E:$E,"&lt;&gt;"&amp;"PERMUTANTE"))</f>
        <v>0</v>
      </c>
      <c r="FB104" s="18">
        <f>IF(FB$5&gt;$G$4,0,SUMIFS(Fluxo!$O:$O,Fluxo!$U:$U,"&gt;"&amp;FA$5,Fluxo!$U:$U,"&lt;="&amp;FB$5,Fluxo!$D:$D,$D104,Fluxo!$E:$E,"&lt;&gt;"&amp;"PERMUTANTE"))</f>
        <v>0</v>
      </c>
      <c r="FC104" s="18">
        <f>IF(FC$5&gt;$G$4,0,SUMIFS(Fluxo!$O:$O,Fluxo!$U:$U,"&gt;"&amp;FB$5,Fluxo!$U:$U,"&lt;="&amp;FC$5,Fluxo!$D:$D,$D104,Fluxo!$E:$E,"&lt;&gt;"&amp;"PERMUTANTE"))</f>
        <v>0</v>
      </c>
      <c r="FD104" s="18">
        <f>IF(FD$5&gt;$G$4,0,SUMIFS(Fluxo!$O:$O,Fluxo!$U:$U,"&gt;"&amp;FC$5,Fluxo!$U:$U,"&lt;="&amp;FD$5,Fluxo!$D:$D,$D104,Fluxo!$E:$E,"&lt;&gt;"&amp;"PERMUTANTE"))</f>
        <v>0</v>
      </c>
      <c r="FE104" s="18">
        <f>IF(FE$5&gt;$G$4,0,SUMIFS(Fluxo!$O:$O,Fluxo!$U:$U,"&gt;"&amp;FD$5,Fluxo!$U:$U,"&lt;="&amp;FE$5,Fluxo!$D:$D,$D104,Fluxo!$E:$E,"&lt;&gt;"&amp;"PERMUTANTE"))</f>
        <v>0</v>
      </c>
      <c r="FF104" s="18">
        <f>IF(FF$5&gt;$G$4,0,SUMIFS(Fluxo!$O:$O,Fluxo!$U:$U,"&gt;"&amp;FE$5,Fluxo!$U:$U,"&lt;="&amp;FF$5,Fluxo!$D:$D,$D104,Fluxo!$E:$E,"&lt;&gt;"&amp;"PERMUTANTE"))</f>
        <v>0</v>
      </c>
      <c r="FG104" s="18">
        <f>IF(FG$5&gt;$G$4,0,SUMIFS(Fluxo!$O:$O,Fluxo!$U:$U,"&gt;"&amp;FF$5,Fluxo!$U:$U,"&lt;="&amp;FG$5,Fluxo!$D:$D,$D104,Fluxo!$E:$E,"&lt;&gt;"&amp;"PERMUTANTE"))</f>
        <v>0</v>
      </c>
      <c r="FH104" s="18">
        <f>IF(FH$5&gt;$G$4,0,SUMIFS(Fluxo!$O:$O,Fluxo!$U:$U,"&gt;"&amp;FG$5,Fluxo!$U:$U,"&lt;="&amp;FH$5,Fluxo!$D:$D,$D104,Fluxo!$E:$E,"&lt;&gt;"&amp;"PERMUTANTE"))</f>
        <v>0</v>
      </c>
      <c r="FI104" s="18">
        <f>IF(FI$5&gt;$G$4,0,SUMIFS(Fluxo!$O:$O,Fluxo!$U:$U,"&gt;"&amp;FH$5,Fluxo!$U:$U,"&lt;="&amp;FI$5,Fluxo!$D:$D,$D104,Fluxo!$E:$E,"&lt;&gt;"&amp;"PERMUTANTE"))</f>
        <v>0</v>
      </c>
      <c r="FJ104" s="18">
        <f>IF(FJ$5&gt;$G$4,0,SUMIFS(Fluxo!$O:$O,Fluxo!$U:$U,"&gt;"&amp;FI$5,Fluxo!$U:$U,"&lt;="&amp;FJ$5,Fluxo!$D:$D,$D104,Fluxo!$E:$E,"&lt;&gt;"&amp;"PERMUTANTE"))</f>
        <v>0</v>
      </c>
      <c r="FK104" s="18">
        <f>IF(FK$5&gt;$G$4,0,SUMIFS(Fluxo!$O:$O,Fluxo!$U:$U,"&gt;"&amp;FJ$5,Fluxo!$U:$U,"&lt;="&amp;FK$5,Fluxo!$D:$D,$D104,Fluxo!$E:$E,"&lt;&gt;"&amp;"PERMUTANTE"))</f>
        <v>0</v>
      </c>
      <c r="FL104" s="18">
        <f>IF(FL$5&gt;$G$4,0,SUMIFS(Fluxo!$O:$O,Fluxo!$U:$U,"&gt;"&amp;FK$5,Fluxo!$U:$U,"&lt;="&amp;FL$5,Fluxo!$D:$D,$D104,Fluxo!$E:$E,"&lt;&gt;"&amp;"PERMUTANTE"))</f>
        <v>0</v>
      </c>
      <c r="FM104" s="18">
        <f>IF(FM$5&gt;$G$4,0,SUMIFS(Fluxo!$O:$O,Fluxo!$U:$U,"&gt;"&amp;FL$5,Fluxo!$U:$U,"&lt;="&amp;FM$5,Fluxo!$D:$D,$D104,Fluxo!$E:$E,"&lt;&gt;"&amp;"PERMUTANTE"))</f>
        <v>0</v>
      </c>
      <c r="FN104" s="18">
        <f>IF(FN$5&gt;$G$4,0,SUMIFS(Fluxo!$O:$O,Fluxo!$U:$U,"&gt;"&amp;FM$5,Fluxo!$U:$U,"&lt;="&amp;FN$5,Fluxo!$D:$D,$D104,Fluxo!$E:$E,"&lt;&gt;"&amp;"PERMUTANTE"))</f>
        <v>0</v>
      </c>
      <c r="FO104" s="18">
        <f>IF(FO$5&gt;$G$4,0,SUMIFS(Fluxo!$O:$O,Fluxo!$U:$U,"&gt;"&amp;FN$5,Fluxo!$U:$U,"&lt;="&amp;FO$5,Fluxo!$D:$D,$D104,Fluxo!$E:$E,"&lt;&gt;"&amp;"PERMUTANTE"))</f>
        <v>0</v>
      </c>
      <c r="FP104" s="18">
        <f>IF(FP$5&gt;$G$4,0,SUMIFS(Fluxo!$O:$O,Fluxo!$U:$U,"&gt;"&amp;FO$5,Fluxo!$U:$U,"&lt;="&amp;FP$5,Fluxo!$D:$D,$D104,Fluxo!$E:$E,"&lt;&gt;"&amp;"PERMUTANTE"))</f>
        <v>0</v>
      </c>
      <c r="FQ104" s="18">
        <f>IF(FQ$5&gt;$G$4,0,SUMIFS(Fluxo!$O:$O,Fluxo!$U:$U,"&gt;"&amp;FP$5,Fluxo!$U:$U,"&lt;="&amp;FQ$5,Fluxo!$D:$D,$D104,Fluxo!$E:$E,"&lt;&gt;"&amp;"PERMUTANTE"))</f>
        <v>0</v>
      </c>
      <c r="FR104" s="18">
        <f>IF(FR$5&gt;$G$4,0,SUMIFS(Fluxo!$O:$O,Fluxo!$U:$U,"&gt;"&amp;FQ$5,Fluxo!$U:$U,"&lt;="&amp;FR$5,Fluxo!$D:$D,$D104,Fluxo!$E:$E,"&lt;&gt;"&amp;"PERMUTANTE"))</f>
        <v>0</v>
      </c>
      <c r="FS104" s="18">
        <f>IF(FS$5&gt;$G$4,0,SUMIFS(Fluxo!$O:$O,Fluxo!$U:$U,"&gt;"&amp;FR$5,Fluxo!$U:$U,"&lt;="&amp;FS$5,Fluxo!$D:$D,$D104,Fluxo!$E:$E,"&lt;&gt;"&amp;"PERMUTANTE"))</f>
        <v>0</v>
      </c>
      <c r="FT104" s="18">
        <f>IF(FT$5&gt;$G$4,0,SUMIFS(Fluxo!$O:$O,Fluxo!$U:$U,"&gt;"&amp;FS$5,Fluxo!$U:$U,"&lt;="&amp;FT$5,Fluxo!$D:$D,$D104,Fluxo!$E:$E,"&lt;&gt;"&amp;"PERMUTANTE"))</f>
        <v>0</v>
      </c>
      <c r="FU104" s="18">
        <f>IF(FU$5&gt;$G$4,0,SUMIFS(Fluxo!$O:$O,Fluxo!$U:$U,"&gt;"&amp;FT$5,Fluxo!$U:$U,"&lt;="&amp;FU$5,Fluxo!$D:$D,$D104,Fluxo!$E:$E,"&lt;&gt;"&amp;"PERMUTANTE"))</f>
        <v>0</v>
      </c>
      <c r="FV104" s="18">
        <f>IF(FV$5&gt;$G$4,0,SUMIFS(Fluxo!$O:$O,Fluxo!$U:$U,"&gt;"&amp;FU$5,Fluxo!$U:$U,"&lt;="&amp;FV$5,Fluxo!$D:$D,$D104,Fluxo!$E:$E,"&lt;&gt;"&amp;"PERMUTANTE"))</f>
        <v>0</v>
      </c>
      <c r="FW104" s="18">
        <f>IF(FW$5&gt;$G$4,0,SUMIFS(Fluxo!$O:$O,Fluxo!$U:$U,"&gt;"&amp;FV$5,Fluxo!$U:$U,"&lt;="&amp;FW$5,Fluxo!$D:$D,$D104,Fluxo!$E:$E,"&lt;&gt;"&amp;"PERMUTANTE"))</f>
        <v>0</v>
      </c>
      <c r="FX104" s="18">
        <f>IF(FX$5&gt;$G$4,0,SUMIFS(Fluxo!$O:$O,Fluxo!$U:$U,"&gt;"&amp;FW$5,Fluxo!$U:$U,"&lt;="&amp;FX$5,Fluxo!$D:$D,$D104,Fluxo!$E:$E,"&lt;&gt;"&amp;"PERMUTANTE"))</f>
        <v>0</v>
      </c>
      <c r="FY104" s="18">
        <f>IF(FY$5&gt;$G$4,0,SUMIFS(Fluxo!$O:$O,Fluxo!$U:$U,"&gt;"&amp;FX$5,Fluxo!$U:$U,"&lt;="&amp;FY$5,Fluxo!$D:$D,$D104,Fluxo!$E:$E,"&lt;&gt;"&amp;"PERMUTANTE"))</f>
        <v>0</v>
      </c>
      <c r="FZ104" s="18">
        <f>IF(FZ$5&gt;$G$4,0,SUMIFS(Fluxo!$O:$O,Fluxo!$U:$U,"&gt;"&amp;FY$5,Fluxo!$U:$U,"&lt;="&amp;FZ$5,Fluxo!$D:$D,$D104,Fluxo!$E:$E,"&lt;&gt;"&amp;"PERMUTANTE"))</f>
        <v>0</v>
      </c>
      <c r="GA104" s="18">
        <f>IF(GA$5&gt;$G$4,0,SUMIFS(Fluxo!$O:$O,Fluxo!$U:$U,"&gt;"&amp;FZ$5,Fluxo!$U:$U,"&lt;="&amp;GA$5,Fluxo!$D:$D,$D104,Fluxo!$E:$E,"&lt;&gt;"&amp;"PERMUTANTE"))</f>
        <v>0</v>
      </c>
      <c r="GB104" s="18">
        <f>IF(GB$5&gt;$G$4,0,SUMIFS(Fluxo!$O:$O,Fluxo!$U:$U,"&gt;"&amp;GA$5,Fluxo!$U:$U,"&lt;="&amp;GB$5,Fluxo!$D:$D,$D104,Fluxo!$E:$E,"&lt;&gt;"&amp;"PERMUTANTE"))</f>
        <v>0</v>
      </c>
      <c r="GC104" s="18">
        <f>IF(GC$5&gt;$G$4,0,SUMIFS(Fluxo!$O:$O,Fluxo!$U:$U,"&gt;"&amp;GB$5,Fluxo!$U:$U,"&lt;="&amp;GC$5,Fluxo!$D:$D,$D104,Fluxo!$E:$E,"&lt;&gt;"&amp;"PERMUTANTE"))</f>
        <v>0</v>
      </c>
      <c r="GD104" s="18">
        <f>IF(GD$5&gt;$G$4,0,SUMIFS(Fluxo!$O:$O,Fluxo!$U:$U,"&gt;"&amp;GC$5,Fluxo!$U:$U,"&lt;="&amp;GD$5,Fluxo!$D:$D,$D104,Fluxo!$E:$E,"&lt;&gt;"&amp;"PERMUTANTE"))</f>
        <v>0</v>
      </c>
      <c r="GE104" s="18">
        <f>IF(GE$5&gt;$G$4,0,SUMIFS(Fluxo!$O:$O,Fluxo!$U:$U,"&gt;"&amp;GD$5,Fluxo!$U:$U,"&lt;="&amp;GE$5,Fluxo!$D:$D,$D104,Fluxo!$E:$E,"&lt;&gt;"&amp;"PERMUTANTE"))</f>
        <v>0</v>
      </c>
      <c r="GF104" s="18">
        <f>IF(GF$5&gt;$G$4,0,SUMIFS(Fluxo!$O:$O,Fluxo!$U:$U,"&gt;"&amp;GE$5,Fluxo!$U:$U,"&lt;="&amp;GF$5,Fluxo!$D:$D,$D104,Fluxo!$E:$E,"&lt;&gt;"&amp;"PERMUTANTE"))</f>
        <v>0</v>
      </c>
      <c r="GG104" s="18">
        <f>IF(GG$5&gt;$G$4,0,SUMIFS(Fluxo!$O:$O,Fluxo!$U:$U,"&gt;"&amp;GF$5,Fluxo!$U:$U,"&lt;="&amp;GG$5,Fluxo!$D:$D,$D104,Fluxo!$E:$E,"&lt;&gt;"&amp;"PERMUTANTE"))</f>
        <v>0</v>
      </c>
      <c r="GH104" s="18">
        <f>IF(GH$5&gt;$G$4,0,SUMIFS(Fluxo!$O:$O,Fluxo!$U:$U,"&gt;"&amp;GG$5,Fluxo!$U:$U,"&lt;="&amp;GH$5,Fluxo!$D:$D,$D104,Fluxo!$E:$E,"&lt;&gt;"&amp;"PERMUTANTE"))</f>
        <v>0</v>
      </c>
      <c r="GI104" s="18">
        <f>IF(GI$5&gt;$G$4,0,SUMIFS(Fluxo!$O:$O,Fluxo!$U:$U,"&gt;"&amp;GH$5,Fluxo!$U:$U,"&lt;="&amp;GI$5,Fluxo!$D:$D,$D104,Fluxo!$E:$E,"&lt;&gt;"&amp;"PERMUTANTE"))</f>
        <v>0</v>
      </c>
      <c r="GJ104" s="18">
        <f>IF(GJ$5&gt;$G$4,0,SUMIFS(Fluxo!$O:$O,Fluxo!$U:$U,"&gt;"&amp;GI$5,Fluxo!$U:$U,"&lt;="&amp;GJ$5,Fluxo!$D:$D,$D104,Fluxo!$E:$E,"&lt;&gt;"&amp;"PERMUTANTE"))</f>
        <v>0</v>
      </c>
      <c r="GK104" s="18">
        <f>IF(GK$5&gt;$G$4,0,SUMIFS(Fluxo!$O:$O,Fluxo!$U:$U,"&gt;"&amp;GJ$5,Fluxo!$U:$U,"&lt;="&amp;GK$5,Fluxo!$D:$D,$D104,Fluxo!$E:$E,"&lt;&gt;"&amp;"PERMUTANTE"))</f>
        <v>0</v>
      </c>
      <c r="GL104" s="18">
        <f>IF(GL$5&gt;$G$4,0,SUMIFS(Fluxo!$O:$O,Fluxo!$U:$U,"&gt;"&amp;GK$5,Fluxo!$U:$U,"&lt;="&amp;GL$5,Fluxo!$D:$D,$D104,Fluxo!$E:$E,"&lt;&gt;"&amp;"PERMUTANTE"))</f>
        <v>0</v>
      </c>
      <c r="GM104" s="18">
        <f>IF(GM$5&gt;$G$4,0,SUMIFS(Fluxo!$O:$O,Fluxo!$U:$U,"&gt;"&amp;GL$5,Fluxo!$U:$U,"&lt;="&amp;GM$5,Fluxo!$D:$D,$D104,Fluxo!$E:$E,"&lt;&gt;"&amp;"PERMUTANTE"))</f>
        <v>0</v>
      </c>
      <c r="GN104" s="18">
        <f>IF(GN$5&gt;$G$4,0,SUMIFS(Fluxo!$O:$O,Fluxo!$U:$U,"&gt;"&amp;GM$5,Fluxo!$U:$U,"&lt;="&amp;GN$5,Fluxo!$D:$D,$D104,Fluxo!$E:$E,"&lt;&gt;"&amp;"PERMUTANTE"))</f>
        <v>0</v>
      </c>
      <c r="GO104" s="18">
        <f>IF(GO$5&gt;$G$4,0,SUMIFS(Fluxo!$O:$O,Fluxo!$U:$U,"&gt;"&amp;GN$5,Fluxo!$U:$U,"&lt;="&amp;GO$5,Fluxo!$D:$D,$D104,Fluxo!$E:$E,"&lt;&gt;"&amp;"PERMUTANTE"))</f>
        <v>0</v>
      </c>
      <c r="GP104" s="18">
        <f>IF(GP$5&gt;$G$4,0,SUMIFS(Fluxo!$O:$O,Fluxo!$U:$U,"&gt;"&amp;GO$5,Fluxo!$U:$U,"&lt;="&amp;GP$5,Fluxo!$D:$D,$D104,Fluxo!$E:$E,"&lt;&gt;"&amp;"PERMUTANTE"))</f>
        <v>0</v>
      </c>
      <c r="GQ104" s="18">
        <f>IF(GQ$5&gt;$G$4,0,SUMIFS(Fluxo!$O:$O,Fluxo!$U:$U,"&gt;"&amp;GP$5,Fluxo!$U:$U,"&lt;="&amp;GQ$5,Fluxo!$D:$D,$D104,Fluxo!$E:$E,"&lt;&gt;"&amp;"PERMUTANTE"))</f>
        <v>0</v>
      </c>
      <c r="GR104" s="18">
        <f>IF(GR$5&gt;$G$4,0,SUMIFS(Fluxo!$O:$O,Fluxo!$U:$U,"&gt;"&amp;GQ$5,Fluxo!$U:$U,"&lt;="&amp;GR$5,Fluxo!$D:$D,$D104,Fluxo!$E:$E,"&lt;&gt;"&amp;"PERMUTANTE"))</f>
        <v>0</v>
      </c>
      <c r="GS104" s="18">
        <f>IF(GS$5&gt;$G$4,0,SUMIFS(Fluxo!$O:$O,Fluxo!$U:$U,"&gt;"&amp;GR$5,Fluxo!$U:$U,"&lt;="&amp;GS$5,Fluxo!$D:$D,$D104,Fluxo!$E:$E,"&lt;&gt;"&amp;"PERMUTANTE"))</f>
        <v>0</v>
      </c>
      <c r="GT104" s="18">
        <f>IF(GT$5&gt;$G$4,0,SUMIFS(Fluxo!$O:$O,Fluxo!$U:$U,"&gt;"&amp;GS$5,Fluxo!$U:$U,"&lt;="&amp;GT$5,Fluxo!$D:$D,$D104,Fluxo!$E:$E,"&lt;&gt;"&amp;"PERMUTANTE"))</f>
        <v>0</v>
      </c>
      <c r="GU104" s="18">
        <f>IF(GU$5&gt;$G$4,0,SUMIFS(Fluxo!$O:$O,Fluxo!$U:$U,"&gt;"&amp;GT$5,Fluxo!$U:$U,"&lt;="&amp;GU$5,Fluxo!$D:$D,$D104,Fluxo!$E:$E,"&lt;&gt;"&amp;"PERMUTANTE"))</f>
        <v>0</v>
      </c>
      <c r="GV104" s="18">
        <f>IF(GV$5&gt;$G$4,0,SUMIFS(Fluxo!$O:$O,Fluxo!$U:$U,"&gt;"&amp;GU$5,Fluxo!$U:$U,"&lt;="&amp;GV$5,Fluxo!$D:$D,$D104,Fluxo!$E:$E,"&lt;&gt;"&amp;"PERMUTANTE"))</f>
        <v>0</v>
      </c>
      <c r="GW104" s="18">
        <f>IF(GW$5&gt;$G$4,0,SUMIFS(Fluxo!$O:$O,Fluxo!$U:$U,"&gt;"&amp;GV$5,Fluxo!$U:$U,"&lt;="&amp;GW$5,Fluxo!$D:$D,$D104,Fluxo!$E:$E,"&lt;&gt;"&amp;"PERMUTANTE"))</f>
        <v>0</v>
      </c>
      <c r="GX104" s="18">
        <f>IF(GX$5&gt;$G$4,0,SUMIFS(Fluxo!$O:$O,Fluxo!$U:$U,"&gt;"&amp;GW$5,Fluxo!$U:$U,"&lt;="&amp;GX$5,Fluxo!$D:$D,$D104,Fluxo!$E:$E,"&lt;&gt;"&amp;"PERMUTANTE"))</f>
        <v>0</v>
      </c>
      <c r="GY104" s="18">
        <f>IF(GY$5&gt;$G$4,0,SUMIFS(Fluxo!$O:$O,Fluxo!$U:$U,"&gt;"&amp;GX$5,Fluxo!$U:$U,"&lt;="&amp;GY$5,Fluxo!$D:$D,$D104,Fluxo!$E:$E,"&lt;&gt;"&amp;"PERMUTANTE"))</f>
        <v>0</v>
      </c>
      <c r="GZ104" s="18">
        <f>IF(GZ$5&gt;$G$4,0,SUMIFS(Fluxo!$O:$O,Fluxo!$U:$U,"&gt;"&amp;GY$5,Fluxo!$U:$U,"&lt;="&amp;GZ$5,Fluxo!$D:$D,$D104,Fluxo!$E:$E,"&lt;&gt;"&amp;"PERMUTANTE"))</f>
        <v>0</v>
      </c>
      <c r="HA104" s="18">
        <f>IF(HA$5&gt;$G$4,0,SUMIFS(Fluxo!$O:$O,Fluxo!$U:$U,"&gt;"&amp;GZ$5,Fluxo!$U:$U,"&lt;="&amp;HA$5,Fluxo!$D:$D,$D104,Fluxo!$E:$E,"&lt;&gt;"&amp;"PERMUTANTE"))</f>
        <v>0</v>
      </c>
      <c r="HB104" s="18">
        <f>IF(HB$5&gt;$G$4,0,SUMIFS(Fluxo!$O:$O,Fluxo!$U:$U,"&gt;"&amp;HA$5,Fluxo!$U:$U,"&lt;="&amp;HB$5,Fluxo!$D:$D,$D104,Fluxo!$E:$E,"&lt;&gt;"&amp;"PERMUTANTE"))</f>
        <v>0</v>
      </c>
      <c r="HC104" s="18">
        <f>IF(HC$5&gt;$G$4,0,SUMIFS(Fluxo!$O:$O,Fluxo!$U:$U,"&gt;"&amp;HB$5,Fluxo!$U:$U,"&lt;="&amp;HC$5,Fluxo!$D:$D,$D104,Fluxo!$E:$E,"&lt;&gt;"&amp;"PERMUTANTE"))</f>
        <v>0</v>
      </c>
      <c r="HD104" s="18">
        <f>IF(HD$5&gt;$G$4,0,SUMIFS(Fluxo!$O:$O,Fluxo!$U:$U,"&gt;"&amp;HC$5,Fluxo!$U:$U,"&lt;="&amp;HD$5,Fluxo!$D:$D,$D104,Fluxo!$E:$E,"&lt;&gt;"&amp;"PERMUTANTE"))</f>
        <v>0</v>
      </c>
      <c r="HE104" s="18">
        <f>IF(HE$5&gt;$G$4,0,SUMIFS(Fluxo!$O:$O,Fluxo!$U:$U,"&gt;"&amp;HD$5,Fluxo!$U:$U,"&lt;="&amp;HE$5,Fluxo!$D:$D,$D104,Fluxo!$E:$E,"&lt;&gt;"&amp;"PERMUTANTE"))</f>
        <v>0</v>
      </c>
      <c r="HF104" s="18">
        <f>IF(HF$5&gt;$G$4,0,SUMIFS(Fluxo!$O:$O,Fluxo!$U:$U,"&gt;"&amp;HE$5,Fluxo!$U:$U,"&lt;="&amp;HF$5,Fluxo!$D:$D,$D104,Fluxo!$E:$E,"&lt;&gt;"&amp;"PERMUTANTE"))</f>
        <v>0</v>
      </c>
    </row>
    <row r="105" spans="1:214">
      <c r="A105" s="20">
        <f t="shared" si="11"/>
        <v>95</v>
      </c>
      <c r="B105" s="140" t="str">
        <f>'Check Carteira'!C97</f>
        <v>E.1016.99.01.0225</v>
      </c>
      <c r="C105" s="141">
        <v>1</v>
      </c>
      <c r="D105" s="129" t="str">
        <f>'Check Carteira'!F97</f>
        <v>A-0225</v>
      </c>
      <c r="E105" s="21" t="str">
        <f>IFERROR(INDEX(Contratos!L:L,MATCH(D105,Contratos!R:R,0)),"")</f>
        <v/>
      </c>
      <c r="F105" s="139" t="str">
        <f>IFERROR(INDEX(Contratos!G:G,MATCH(D105,Contratos!R:R,0)),"")</f>
        <v/>
      </c>
      <c r="H105" s="83">
        <f t="shared" si="10"/>
        <v>0</v>
      </c>
      <c r="J105" s="18">
        <f>IF(J$5&gt;$G$4,0,SUMIFS(Fluxo!$O:$O,Fluxo!$U:$U,"&gt;"&amp;I$5,Fluxo!$U:$U,"&lt;="&amp;J$5,Fluxo!$D:$D,$D105))</f>
        <v>0</v>
      </c>
      <c r="K105" s="18">
        <f>IF(K$5&gt;$G$4,0,SUMIFS(Fluxo!$O:$O,Fluxo!$U:$U,"&gt;"&amp;J$5,Fluxo!$U:$U,"&lt;="&amp;K$5,Fluxo!$D:$D,$D105))</f>
        <v>0</v>
      </c>
      <c r="L105" s="18">
        <f>IF(L$5&gt;$G$4,0,SUMIFS(Fluxo!$O:$O,Fluxo!$U:$U,"&gt;"&amp;K$5,Fluxo!$U:$U,"&lt;="&amp;L$5,Fluxo!$D:$D,$D105))</f>
        <v>0</v>
      </c>
      <c r="M105" s="18">
        <f>IF(M$5&gt;$G$4,0,SUMIFS(Fluxo!$O:$O,Fluxo!$U:$U,"&gt;"&amp;L$5,Fluxo!$U:$U,"&lt;="&amp;M$5,Fluxo!$D:$D,$D105))</f>
        <v>0</v>
      </c>
      <c r="N105" s="18">
        <f>IF(N$5&gt;$G$4,0,SUMIFS(Fluxo!$O:$O,Fluxo!$U:$U,"&gt;"&amp;M$5,Fluxo!$U:$U,"&lt;="&amp;N$5,Fluxo!$D:$D,$D105))</f>
        <v>0</v>
      </c>
      <c r="O105" s="18">
        <f>IF(O$5&gt;$G$4,0,SUMIFS(Fluxo!$O:$O,Fluxo!$U:$U,"&gt;"&amp;N$5,Fluxo!$U:$U,"&lt;="&amp;O$5,Fluxo!$D:$D,$D105))</f>
        <v>0</v>
      </c>
      <c r="P105" s="18">
        <f>IF(P$5&gt;$G$4,0,SUMIFS(Fluxo!$O:$O,Fluxo!$U:$U,"&gt;"&amp;O$5,Fluxo!$U:$U,"&lt;="&amp;P$5,Fluxo!$D:$D,$D105))</f>
        <v>0</v>
      </c>
      <c r="Q105" s="18">
        <f>IF(Q$5&gt;$G$4,0,SUMIFS(Fluxo!$O:$O,Fluxo!$U:$U,"&gt;"&amp;P$5,Fluxo!$U:$U,"&lt;="&amp;Q$5,Fluxo!$D:$D,$D105))</f>
        <v>0</v>
      </c>
      <c r="R105" s="18">
        <f>IF(R$5&gt;$G$4,0,SUMIFS(Fluxo!$O:$O,Fluxo!$U:$U,"&gt;"&amp;Q$5,Fluxo!$U:$U,"&lt;="&amp;R$5,Fluxo!$D:$D,$D105))</f>
        <v>0</v>
      </c>
      <c r="S105" s="18">
        <f>IF(S$5&gt;$G$4,0,SUMIFS(Fluxo!$O:$O,Fluxo!$U:$U,"&gt;"&amp;R$5,Fluxo!$U:$U,"&lt;="&amp;S$5,Fluxo!$D:$D,$D105,Fluxo!$E:$E,"&lt;&gt;"&amp;"PERMUTANTE"))</f>
        <v>0</v>
      </c>
      <c r="T105" s="18">
        <f>IF(T$5&gt;$G$4,0,SUMIFS(Fluxo!$O:$O,Fluxo!$U:$U,"&gt;"&amp;S$5,Fluxo!$U:$U,"&lt;="&amp;T$5,Fluxo!$D:$D,$D105,Fluxo!$E:$E,"&lt;&gt;"&amp;"PERMUTANTE"))</f>
        <v>0</v>
      </c>
      <c r="U105" s="18">
        <f>IF(U$5&gt;$G$4,0,SUMIFS(Fluxo!$O:$O,Fluxo!$U:$U,"&gt;"&amp;T$5,Fluxo!$U:$U,"&lt;="&amp;U$5,Fluxo!$D:$D,$D105,Fluxo!$E:$E,"&lt;&gt;"&amp;"PERMUTANTE"))</f>
        <v>0</v>
      </c>
      <c r="V105" s="18">
        <f>IF(V$5&gt;$G$4,0,SUMIFS(Fluxo!$O:$O,Fluxo!$U:$U,"&gt;"&amp;U$5,Fluxo!$U:$U,"&lt;="&amp;V$5,Fluxo!$D:$D,$D105,Fluxo!$E:$E,"&lt;&gt;"&amp;"PERMUTANTE"))</f>
        <v>0</v>
      </c>
      <c r="W105" s="18">
        <f>IF(W$5&gt;$G$4,0,SUMIFS(Fluxo!$O:$O,Fluxo!$U:$U,"&gt;"&amp;V$5,Fluxo!$U:$U,"&lt;="&amp;W$5,Fluxo!$D:$D,$D105,Fluxo!$E:$E,"&lt;&gt;"&amp;"PERMUTANTE"))</f>
        <v>0</v>
      </c>
      <c r="X105" s="18">
        <f>IF(X$5&gt;$G$4,0,SUMIFS(Fluxo!$O:$O,Fluxo!$U:$U,"&gt;"&amp;W$5,Fluxo!$U:$U,"&lt;="&amp;X$5,Fluxo!$D:$D,$D105,Fluxo!$E:$E,"&lt;&gt;"&amp;"PERMUTANTE"))</f>
        <v>0</v>
      </c>
      <c r="Y105" s="18">
        <f>IF(Y$5&gt;$G$4,0,SUMIFS(Fluxo!$O:$O,Fluxo!$U:$U,"&gt;"&amp;X$5,Fluxo!$U:$U,"&lt;="&amp;Y$5,Fluxo!$D:$D,$D105,Fluxo!$E:$E,"&lt;&gt;"&amp;"PERMUTANTE"))</f>
        <v>0</v>
      </c>
      <c r="Z105" s="18">
        <f>IF(Z$5&gt;$G$4,0,SUMIFS(Fluxo!$O:$O,Fluxo!$U:$U,"&gt;"&amp;Y$5,Fluxo!$U:$U,"&lt;="&amp;Z$5,Fluxo!$D:$D,$D105,Fluxo!$E:$E,"&lt;&gt;"&amp;"PERMUTANTE"))</f>
        <v>0</v>
      </c>
      <c r="AA105" s="18">
        <f>IF(AA$5&gt;$G$4,0,SUMIFS(Fluxo!$O:$O,Fluxo!$U:$U,"&gt;"&amp;Z$5,Fluxo!$U:$U,"&lt;="&amp;AA$5,Fluxo!$D:$D,$D105,Fluxo!$E:$E,"&lt;&gt;"&amp;"PERMUTANTE"))</f>
        <v>0</v>
      </c>
      <c r="AB105" s="18">
        <f>IF(AB$5&gt;$G$4,0,SUMIFS(Fluxo!$O:$O,Fluxo!$U:$U,"&gt;"&amp;AA$5,Fluxo!$U:$U,"&lt;="&amp;AB$5,Fluxo!$D:$D,$D105,Fluxo!$E:$E,"&lt;&gt;"&amp;"PERMUTANTE"))</f>
        <v>0</v>
      </c>
      <c r="AC105" s="18">
        <f>IF(AC$5&gt;$G$4,0,SUMIFS(Fluxo!$O:$O,Fluxo!$U:$U,"&gt;"&amp;AB$5,Fluxo!$U:$U,"&lt;="&amp;AC$5,Fluxo!$D:$D,$D105,Fluxo!$E:$E,"&lt;&gt;"&amp;"PERMUTANTE"))</f>
        <v>0</v>
      </c>
      <c r="AD105" s="18">
        <f>IF(AD$5&gt;$G$4,0,SUMIFS(Fluxo!$O:$O,Fluxo!$U:$U,"&gt;"&amp;AC$5,Fluxo!$U:$U,"&lt;="&amp;AD$5,Fluxo!$D:$D,$D105,Fluxo!$E:$E,"&lt;&gt;"&amp;"PERMUTANTE"))</f>
        <v>0</v>
      </c>
      <c r="AE105" s="18">
        <f>IF(AE$5&gt;$G$4,0,SUMIFS(Fluxo!$O:$O,Fluxo!$U:$U,"&gt;"&amp;AD$5,Fluxo!$U:$U,"&lt;="&amp;AE$5,Fluxo!$D:$D,$D105,Fluxo!$E:$E,"&lt;&gt;"&amp;"PERMUTANTE"))</f>
        <v>0</v>
      </c>
      <c r="AF105" s="18">
        <f>IF(AF$5&gt;$G$4,0,SUMIFS(Fluxo!$O:$O,Fluxo!$U:$U,"&gt;"&amp;AE$5,Fluxo!$U:$U,"&lt;="&amp;AF$5,Fluxo!$D:$D,$D105,Fluxo!$E:$E,"&lt;&gt;"&amp;"PERMUTANTE"))</f>
        <v>0</v>
      </c>
      <c r="AG105" s="18">
        <f>IF(AG$5&gt;$G$4,0,SUMIFS(Fluxo!$O:$O,Fluxo!$U:$U,"&gt;"&amp;AF$5,Fluxo!$U:$U,"&lt;="&amp;AG$5,Fluxo!$D:$D,$D105,Fluxo!$E:$E,"&lt;&gt;"&amp;"PERMUTANTE"))</f>
        <v>0</v>
      </c>
      <c r="AH105" s="18">
        <f>IF(AH$5&gt;$G$4,0,SUMIFS(Fluxo!$O:$O,Fluxo!$U:$U,"&gt;"&amp;AG$5,Fluxo!$U:$U,"&lt;="&amp;AH$5,Fluxo!$D:$D,$D105,Fluxo!$E:$E,"&lt;&gt;"&amp;"PERMUTANTE"))</f>
        <v>0</v>
      </c>
      <c r="AI105" s="18">
        <f>IF(AI$5&gt;$G$4,0,SUMIFS(Fluxo!$O:$O,Fluxo!$U:$U,"&gt;"&amp;AH$5,Fluxo!$U:$U,"&lt;="&amp;AI$5,Fluxo!$D:$D,$D105,Fluxo!$E:$E,"&lt;&gt;"&amp;"PERMUTANTE"))</f>
        <v>0</v>
      </c>
      <c r="AJ105" s="18">
        <f>IF(AJ$5&gt;$G$4,0,SUMIFS(Fluxo!$O:$O,Fluxo!$U:$U,"&gt;"&amp;AI$5,Fluxo!$U:$U,"&lt;="&amp;AJ$5,Fluxo!$D:$D,$D105,Fluxo!$E:$E,"&lt;&gt;"&amp;"PERMUTANTE"))</f>
        <v>0</v>
      </c>
      <c r="AK105" s="18">
        <f>IF(AK$5&gt;$G$4,0,SUMIFS(Fluxo!$O:$O,Fluxo!$U:$U,"&gt;"&amp;AJ$5,Fluxo!$U:$U,"&lt;="&amp;AK$5,Fluxo!$D:$D,$D105,Fluxo!$E:$E,"&lt;&gt;"&amp;"PERMUTANTE"))</f>
        <v>0</v>
      </c>
      <c r="AL105" s="18">
        <f>IF(AL$5&gt;$G$4,0,SUMIFS(Fluxo!$O:$O,Fluxo!$U:$U,"&gt;"&amp;AK$5,Fluxo!$U:$U,"&lt;="&amp;AL$5,Fluxo!$D:$D,$D105,Fluxo!$E:$E,"&lt;&gt;"&amp;"PERMUTANTE"))</f>
        <v>0</v>
      </c>
      <c r="AM105" s="18">
        <f>IF(AM$5&gt;$G$4,0,SUMIFS(Fluxo!$O:$O,Fluxo!$U:$U,"&gt;"&amp;AL$5,Fluxo!$U:$U,"&lt;="&amp;AM$5,Fluxo!$D:$D,$D105,Fluxo!$E:$E,"&lt;&gt;"&amp;"PERMUTANTE"))</f>
        <v>0</v>
      </c>
      <c r="AN105" s="18">
        <f>IF(AN$5&gt;$G$4,0,SUMIFS(Fluxo!$O:$O,Fluxo!$U:$U,"&gt;"&amp;AM$5,Fluxo!$U:$U,"&lt;="&amp;AN$5,Fluxo!$D:$D,$D105,Fluxo!$E:$E,"&lt;&gt;"&amp;"PERMUTANTE"))</f>
        <v>0</v>
      </c>
      <c r="AO105" s="18">
        <f>IF(AO$5&gt;$G$4,0,SUMIFS(Fluxo!$O:$O,Fluxo!$U:$U,"&gt;"&amp;AN$5,Fluxo!$U:$U,"&lt;="&amp;AO$5,Fluxo!$D:$D,$D105,Fluxo!$E:$E,"&lt;&gt;"&amp;"PERMUTANTE"))</f>
        <v>0</v>
      </c>
      <c r="AP105" s="18">
        <f>IF(AP$5&gt;$G$4,0,SUMIFS(Fluxo!$O:$O,Fluxo!$U:$U,"&gt;"&amp;AO$5,Fluxo!$U:$U,"&lt;="&amp;AP$5,Fluxo!$D:$D,$D105,Fluxo!$E:$E,"&lt;&gt;"&amp;"PERMUTANTE"))</f>
        <v>0</v>
      </c>
      <c r="AQ105" s="18">
        <f>IF(AQ$5&gt;$G$4,0,SUMIFS(Fluxo!$O:$O,Fluxo!$U:$U,"&gt;"&amp;AP$5,Fluxo!$U:$U,"&lt;="&amp;AQ$5,Fluxo!$D:$D,$D105,Fluxo!$E:$E,"&lt;&gt;"&amp;"PERMUTANTE"))</f>
        <v>0</v>
      </c>
      <c r="AR105" s="18">
        <f>IF(AR$5&gt;$G$4,0,SUMIFS(Fluxo!$O:$O,Fluxo!$U:$U,"&gt;"&amp;AQ$5,Fluxo!$U:$U,"&lt;="&amp;AR$5,Fluxo!$D:$D,$D105,Fluxo!$E:$E,"&lt;&gt;"&amp;"PERMUTANTE"))</f>
        <v>0</v>
      </c>
      <c r="AS105" s="18">
        <f>IF(AS$5&gt;$G$4,0,SUMIFS(Fluxo!$O:$O,Fluxo!$U:$U,"&gt;"&amp;AR$5,Fluxo!$U:$U,"&lt;="&amp;AS$5,Fluxo!$D:$D,$D105,Fluxo!$E:$E,"&lt;&gt;"&amp;"PERMUTANTE"))</f>
        <v>0</v>
      </c>
      <c r="AT105" s="18">
        <f>IF(AT$5&gt;$G$4,0,SUMIFS(Fluxo!$O:$O,Fluxo!$U:$U,"&gt;"&amp;AS$5,Fluxo!$U:$U,"&lt;="&amp;AT$5,Fluxo!$D:$D,$D105,Fluxo!$E:$E,"&lt;&gt;"&amp;"PERMUTANTE"))</f>
        <v>0</v>
      </c>
      <c r="AU105" s="18">
        <f>IF(AU$5&gt;$G$4,0,SUMIFS(Fluxo!$O:$O,Fluxo!$U:$U,"&gt;"&amp;AT$5,Fluxo!$U:$U,"&lt;="&amp;AU$5,Fluxo!$D:$D,$D105,Fluxo!$E:$E,"&lt;&gt;"&amp;"PERMUTANTE"))</f>
        <v>0</v>
      </c>
      <c r="AV105" s="18">
        <f>IF(AV$5&gt;$G$4,0,SUMIFS(Fluxo!$O:$O,Fluxo!$U:$U,"&gt;"&amp;AU$5,Fluxo!$U:$U,"&lt;="&amp;AV$5,Fluxo!$D:$D,$D105,Fluxo!$E:$E,"&lt;&gt;"&amp;"PERMUTANTE"))</f>
        <v>0</v>
      </c>
      <c r="AW105" s="18">
        <f>IF(AW$5&gt;$G$4,0,SUMIFS(Fluxo!$O:$O,Fluxo!$U:$U,"&gt;"&amp;AV$5,Fluxo!$U:$U,"&lt;="&amp;AW$5,Fluxo!$D:$D,$D105,Fluxo!$E:$E,"&lt;&gt;"&amp;"PERMUTANTE"))</f>
        <v>0</v>
      </c>
      <c r="AX105" s="18">
        <f>IF(AX$5&gt;$G$4,0,SUMIFS(Fluxo!$O:$O,Fluxo!$U:$U,"&gt;"&amp;AW$5,Fluxo!$U:$U,"&lt;="&amp;AX$5,Fluxo!$D:$D,$D105,Fluxo!$E:$E,"&lt;&gt;"&amp;"PERMUTANTE"))</f>
        <v>0</v>
      </c>
      <c r="AY105" s="18">
        <f>IF(AY$5&gt;$G$4,0,SUMIFS(Fluxo!$O:$O,Fluxo!$U:$U,"&gt;"&amp;AX$5,Fluxo!$U:$U,"&lt;="&amp;AY$5,Fluxo!$D:$D,$D105,Fluxo!$E:$E,"&lt;&gt;"&amp;"PERMUTANTE"))</f>
        <v>0</v>
      </c>
      <c r="AZ105" s="18">
        <f>IF(AZ$5&gt;$G$4,0,SUMIFS(Fluxo!$O:$O,Fluxo!$U:$U,"&gt;"&amp;AY$5,Fluxo!$U:$U,"&lt;="&amp;AZ$5,Fluxo!$D:$D,$D105,Fluxo!$E:$E,"&lt;&gt;"&amp;"PERMUTANTE"))</f>
        <v>0</v>
      </c>
      <c r="BA105" s="18">
        <f>IF(BA$5&gt;$G$4,0,SUMIFS(Fluxo!$O:$O,Fluxo!$U:$U,"&gt;"&amp;AZ$5,Fluxo!$U:$U,"&lt;="&amp;BA$5,Fluxo!$D:$D,$D105,Fluxo!$E:$E,"&lt;&gt;"&amp;"PERMUTANTE"))</f>
        <v>0</v>
      </c>
      <c r="BB105" s="18">
        <f>IF(BB$5&gt;$G$4,0,SUMIFS(Fluxo!$O:$O,Fluxo!$U:$U,"&gt;"&amp;BA$5,Fluxo!$U:$U,"&lt;="&amp;BB$5,Fluxo!$D:$D,$D105,Fluxo!$E:$E,"&lt;&gt;"&amp;"PERMUTANTE"))</f>
        <v>0</v>
      </c>
      <c r="BC105" s="18">
        <f>IF(BC$5&gt;$G$4,0,SUMIFS(Fluxo!$O:$O,Fluxo!$U:$U,"&gt;"&amp;BB$5,Fluxo!$U:$U,"&lt;="&amp;BC$5,Fluxo!$D:$D,$D105,Fluxo!$E:$E,"&lt;&gt;"&amp;"PERMUTANTE"))</f>
        <v>0</v>
      </c>
      <c r="BD105" s="18">
        <f>IF(BD$5&gt;$G$4,0,SUMIFS(Fluxo!$O:$O,Fluxo!$U:$U,"&gt;"&amp;BC$5,Fluxo!$U:$U,"&lt;="&amp;BD$5,Fluxo!$D:$D,$D105,Fluxo!$E:$E,"&lt;&gt;"&amp;"PERMUTANTE"))</f>
        <v>0</v>
      </c>
      <c r="BE105" s="18">
        <f>IF(BE$5&gt;$G$4,0,SUMIFS(Fluxo!$O:$O,Fluxo!$U:$U,"&gt;"&amp;BD$5,Fluxo!$U:$U,"&lt;="&amp;BE$5,Fluxo!$D:$D,$D105,Fluxo!$E:$E,"&lt;&gt;"&amp;"PERMUTANTE"))</f>
        <v>0</v>
      </c>
      <c r="BF105" s="18">
        <f>IF(BF$5&gt;$G$4,0,SUMIFS(Fluxo!$O:$O,Fluxo!$U:$U,"&gt;"&amp;BE$5,Fluxo!$U:$U,"&lt;="&amp;BF$5,Fluxo!$D:$D,$D105,Fluxo!$E:$E,"&lt;&gt;"&amp;"PERMUTANTE"))</f>
        <v>0</v>
      </c>
      <c r="BG105" s="18">
        <f>IF(BG$5&gt;$G$4,0,SUMIFS(Fluxo!$O:$O,Fluxo!$U:$U,"&gt;"&amp;BF$5,Fluxo!$U:$U,"&lt;="&amp;BG$5,Fluxo!$D:$D,$D105,Fluxo!$E:$E,"&lt;&gt;"&amp;"PERMUTANTE"))</f>
        <v>0</v>
      </c>
      <c r="BH105" s="18">
        <f>IF(BH$5&gt;$G$4,0,SUMIFS(Fluxo!$O:$O,Fluxo!$U:$U,"&gt;"&amp;BG$5,Fluxo!$U:$U,"&lt;="&amp;BH$5,Fluxo!$D:$D,$D105,Fluxo!$E:$E,"&lt;&gt;"&amp;"PERMUTANTE"))</f>
        <v>0</v>
      </c>
      <c r="BI105" s="18">
        <f>IF(BI$5&gt;$G$4,0,SUMIFS(Fluxo!$O:$O,Fluxo!$U:$U,"&gt;"&amp;BH$5,Fluxo!$U:$U,"&lt;="&amp;BI$5,Fluxo!$D:$D,$D105,Fluxo!$E:$E,"&lt;&gt;"&amp;"PERMUTANTE"))</f>
        <v>0</v>
      </c>
      <c r="BJ105" s="18">
        <f>IF(BJ$5&gt;$G$4,0,SUMIFS(Fluxo!$O:$O,Fluxo!$U:$U,"&gt;"&amp;BI$5,Fluxo!$U:$U,"&lt;="&amp;BJ$5,Fluxo!$D:$D,$D105,Fluxo!$E:$E,"&lt;&gt;"&amp;"PERMUTANTE"))</f>
        <v>0</v>
      </c>
      <c r="BK105" s="18">
        <f>IF(BK$5&gt;$G$4,0,SUMIFS(Fluxo!$O:$O,Fluxo!$U:$U,"&gt;"&amp;BJ$5,Fluxo!$U:$U,"&lt;="&amp;BK$5,Fluxo!$D:$D,$D105,Fluxo!$E:$E,"&lt;&gt;"&amp;"PERMUTANTE"))</f>
        <v>0</v>
      </c>
      <c r="BL105" s="18">
        <f>IF(BL$5&gt;$G$4,0,SUMIFS(Fluxo!$O:$O,Fluxo!$U:$U,"&gt;"&amp;BK$5,Fluxo!$U:$U,"&lt;="&amp;BL$5,Fluxo!$D:$D,$D105,Fluxo!$E:$E,"&lt;&gt;"&amp;"PERMUTANTE"))</f>
        <v>0</v>
      </c>
      <c r="BM105" s="18">
        <f>IF(BM$5&gt;$G$4,0,SUMIFS(Fluxo!$O:$O,Fluxo!$U:$U,"&gt;"&amp;BL$5,Fluxo!$U:$U,"&lt;="&amp;BM$5,Fluxo!$D:$D,$D105,Fluxo!$E:$E,"&lt;&gt;"&amp;"PERMUTANTE"))</f>
        <v>0</v>
      </c>
      <c r="BN105" s="18">
        <f>IF(BN$5&gt;$G$4,0,SUMIFS(Fluxo!$O:$O,Fluxo!$U:$U,"&gt;"&amp;BM$5,Fluxo!$U:$U,"&lt;="&amp;BN$5,Fluxo!$D:$D,$D105,Fluxo!$E:$E,"&lt;&gt;"&amp;"PERMUTANTE"))</f>
        <v>0</v>
      </c>
      <c r="BO105" s="18">
        <f>IF(BO$5&gt;$G$4,0,SUMIFS(Fluxo!$O:$O,Fluxo!$U:$U,"&gt;"&amp;BN$5,Fluxo!$U:$U,"&lt;="&amp;BO$5,Fluxo!$D:$D,$D105,Fluxo!$E:$E,"&lt;&gt;"&amp;"PERMUTANTE"))</f>
        <v>0</v>
      </c>
      <c r="BP105" s="18">
        <f>IF(BP$5&gt;$G$4,0,SUMIFS(Fluxo!$O:$O,Fluxo!$U:$U,"&gt;"&amp;BO$5,Fluxo!$U:$U,"&lt;="&amp;BP$5,Fluxo!$D:$D,$D105,Fluxo!$E:$E,"&lt;&gt;"&amp;"PERMUTANTE"))</f>
        <v>0</v>
      </c>
      <c r="BQ105" s="18">
        <f>IF(BQ$5&gt;$G$4,0,SUMIFS(Fluxo!$O:$O,Fluxo!$U:$U,"&gt;"&amp;BP$5,Fluxo!$U:$U,"&lt;="&amp;BQ$5,Fluxo!$D:$D,$D105,Fluxo!$E:$E,"&lt;&gt;"&amp;"PERMUTANTE"))</f>
        <v>0</v>
      </c>
      <c r="BR105" s="18">
        <f>IF(BR$5&gt;$G$4,0,SUMIFS(Fluxo!$O:$O,Fluxo!$U:$U,"&gt;"&amp;BQ$5,Fluxo!$U:$U,"&lt;="&amp;BR$5,Fluxo!$D:$D,$D105,Fluxo!$E:$E,"&lt;&gt;"&amp;"PERMUTANTE"))</f>
        <v>0</v>
      </c>
      <c r="BS105" s="18">
        <f>IF(BS$5&gt;$G$4,0,SUMIFS(Fluxo!$O:$O,Fluxo!$U:$U,"&gt;"&amp;BR$5,Fluxo!$U:$U,"&lt;="&amp;BS$5,Fluxo!$D:$D,$D105,Fluxo!$E:$E,"&lt;&gt;"&amp;"PERMUTANTE"))</f>
        <v>0</v>
      </c>
      <c r="BT105" s="18">
        <f>IF(BT$5&gt;$G$4,0,SUMIFS(Fluxo!$O:$O,Fluxo!$U:$U,"&gt;"&amp;BS$5,Fluxo!$U:$U,"&lt;="&amp;BT$5,Fluxo!$D:$D,$D105,Fluxo!$E:$E,"&lt;&gt;"&amp;"PERMUTANTE"))</f>
        <v>0</v>
      </c>
      <c r="BU105" s="18">
        <f>IF(BU$5&gt;$G$4,0,SUMIFS(Fluxo!$O:$O,Fluxo!$U:$U,"&gt;"&amp;BT$5,Fluxo!$U:$U,"&lt;="&amp;BU$5,Fluxo!$D:$D,$D105,Fluxo!$E:$E,"&lt;&gt;"&amp;"PERMUTANTE"))</f>
        <v>0</v>
      </c>
      <c r="BV105" s="18">
        <f>IF(BV$5&gt;$G$4,0,SUMIFS(Fluxo!$O:$O,Fluxo!$U:$U,"&gt;"&amp;BU$5,Fluxo!$U:$U,"&lt;="&amp;BV$5,Fluxo!$D:$D,$D105,Fluxo!$E:$E,"&lt;&gt;"&amp;"PERMUTANTE"))</f>
        <v>0</v>
      </c>
      <c r="BW105" s="18">
        <f>IF(BW$5&gt;$G$4,0,SUMIFS(Fluxo!$O:$O,Fluxo!$U:$U,"&gt;"&amp;BV$5,Fluxo!$U:$U,"&lt;="&amp;BW$5,Fluxo!$D:$D,$D105,Fluxo!$E:$E,"&lt;&gt;"&amp;"PERMUTANTE"))</f>
        <v>0</v>
      </c>
      <c r="BX105" s="18">
        <f>IF(BX$5&gt;$G$4,0,SUMIFS(Fluxo!$O:$O,Fluxo!$U:$U,"&gt;"&amp;BW$5,Fluxo!$U:$U,"&lt;="&amp;BX$5,Fluxo!$D:$D,$D105,Fluxo!$E:$E,"&lt;&gt;"&amp;"PERMUTANTE"))</f>
        <v>0</v>
      </c>
      <c r="BY105" s="18">
        <f>IF(BY$5&gt;$G$4,0,SUMIFS(Fluxo!$O:$O,Fluxo!$U:$U,"&gt;"&amp;BX$5,Fluxo!$U:$U,"&lt;="&amp;BY$5,Fluxo!$D:$D,$D105,Fluxo!$E:$E,"&lt;&gt;"&amp;"PERMUTANTE"))</f>
        <v>0</v>
      </c>
      <c r="BZ105" s="18">
        <f>IF(BZ$5&gt;$G$4,0,SUMIFS(Fluxo!$O:$O,Fluxo!$U:$U,"&gt;"&amp;BY$5,Fluxo!$U:$U,"&lt;="&amp;BZ$5,Fluxo!$D:$D,$D105,Fluxo!$E:$E,"&lt;&gt;"&amp;"PERMUTANTE"))</f>
        <v>0</v>
      </c>
      <c r="CA105" s="18">
        <f>IF(CA$5&gt;$G$4,0,SUMIFS(Fluxo!$O:$O,Fluxo!$U:$U,"&gt;"&amp;BZ$5,Fluxo!$U:$U,"&lt;="&amp;CA$5,Fluxo!$D:$D,$D105,Fluxo!$E:$E,"&lt;&gt;"&amp;"PERMUTANTE"))</f>
        <v>0</v>
      </c>
      <c r="CB105" s="18">
        <f>IF(CB$5&gt;$G$4,0,SUMIFS(Fluxo!$O:$O,Fluxo!$U:$U,"&gt;"&amp;CA$5,Fluxo!$U:$U,"&lt;="&amp;CB$5,Fluxo!$D:$D,$D105,Fluxo!$E:$E,"&lt;&gt;"&amp;"PERMUTANTE"))</f>
        <v>0</v>
      </c>
      <c r="CC105" s="18">
        <f>IF(CC$5&gt;$G$4,0,SUMIFS(Fluxo!$O:$O,Fluxo!$U:$U,"&gt;"&amp;CB$5,Fluxo!$U:$U,"&lt;="&amp;CC$5,Fluxo!$D:$D,$D105,Fluxo!$E:$E,"&lt;&gt;"&amp;"PERMUTANTE"))</f>
        <v>0</v>
      </c>
      <c r="CD105" s="18">
        <f>IF(CD$5&gt;$G$4,0,SUMIFS(Fluxo!$O:$O,Fluxo!$U:$U,"&gt;"&amp;CC$5,Fluxo!$U:$U,"&lt;="&amp;CD$5,Fluxo!$D:$D,$D105,Fluxo!$E:$E,"&lt;&gt;"&amp;"PERMUTANTE"))</f>
        <v>0</v>
      </c>
      <c r="CE105" s="18">
        <f>IF(CE$5&gt;$G$4,0,SUMIFS(Fluxo!$O:$O,Fluxo!$U:$U,"&gt;"&amp;CD$5,Fluxo!$U:$U,"&lt;="&amp;CE$5,Fluxo!$D:$D,$D105,Fluxo!$E:$E,"&lt;&gt;"&amp;"PERMUTANTE"))</f>
        <v>0</v>
      </c>
      <c r="CF105" s="18">
        <f>IF(CF$5&gt;$G$4,0,SUMIFS(Fluxo!$O:$O,Fluxo!$U:$U,"&gt;"&amp;CE$5,Fluxo!$U:$U,"&lt;="&amp;CF$5,Fluxo!$D:$D,$D105,Fluxo!$E:$E,"&lt;&gt;"&amp;"PERMUTANTE"))</f>
        <v>0</v>
      </c>
      <c r="CG105" s="18">
        <f>IF(CG$5&gt;$G$4,0,SUMIFS(Fluxo!$O:$O,Fluxo!$U:$U,"&gt;"&amp;CF$5,Fluxo!$U:$U,"&lt;="&amp;CG$5,Fluxo!$D:$D,$D105,Fluxo!$E:$E,"&lt;&gt;"&amp;"PERMUTANTE"))</f>
        <v>0</v>
      </c>
      <c r="CH105" s="18">
        <f>IF(CH$5&gt;$G$4,0,SUMIFS(Fluxo!$O:$O,Fluxo!$U:$U,"&gt;"&amp;CG$5,Fluxo!$U:$U,"&lt;="&amp;CH$5,Fluxo!$D:$D,$D105,Fluxo!$E:$E,"&lt;&gt;"&amp;"PERMUTANTE"))</f>
        <v>0</v>
      </c>
      <c r="CI105" s="18">
        <f>IF(CI$5&gt;$G$4,0,SUMIFS(Fluxo!$O:$O,Fluxo!$U:$U,"&gt;"&amp;CH$5,Fluxo!$U:$U,"&lt;="&amp;CI$5,Fluxo!$D:$D,$D105,Fluxo!$E:$E,"&lt;&gt;"&amp;"PERMUTANTE"))</f>
        <v>0</v>
      </c>
      <c r="CJ105" s="18">
        <f>IF(CJ$5&gt;$G$4,0,SUMIFS(Fluxo!$O:$O,Fluxo!$U:$U,"&gt;"&amp;CI$5,Fluxo!$U:$U,"&lt;="&amp;CJ$5,Fluxo!$D:$D,$D105,Fluxo!$E:$E,"&lt;&gt;"&amp;"PERMUTANTE"))</f>
        <v>0</v>
      </c>
      <c r="CK105" s="18">
        <f>IF(CK$5&gt;$G$4,0,SUMIFS(Fluxo!$O:$O,Fluxo!$U:$U,"&gt;"&amp;CJ$5,Fluxo!$U:$U,"&lt;="&amp;CK$5,Fluxo!$D:$D,$D105,Fluxo!$E:$E,"&lt;&gt;"&amp;"PERMUTANTE"))</f>
        <v>0</v>
      </c>
      <c r="CL105" s="18">
        <f>IF(CL$5&gt;$G$4,0,SUMIFS(Fluxo!$O:$O,Fluxo!$U:$U,"&gt;"&amp;CK$5,Fluxo!$U:$U,"&lt;="&amp;CL$5,Fluxo!$D:$D,$D105,Fluxo!$E:$E,"&lt;&gt;"&amp;"PERMUTANTE"))</f>
        <v>0</v>
      </c>
      <c r="CM105" s="18">
        <f>IF(CM$5&gt;$G$4,0,SUMIFS(Fluxo!$O:$O,Fluxo!$U:$U,"&gt;"&amp;CL$5,Fluxo!$U:$U,"&lt;="&amp;CM$5,Fluxo!$D:$D,$D105,Fluxo!$E:$E,"&lt;&gt;"&amp;"PERMUTANTE"))</f>
        <v>0</v>
      </c>
      <c r="CN105" s="18">
        <f>IF(CN$5&gt;$G$4,0,SUMIFS(Fluxo!$O:$O,Fluxo!$U:$U,"&gt;"&amp;CM$5,Fluxo!$U:$U,"&lt;="&amp;CN$5,Fluxo!$D:$D,$D105,Fluxo!$E:$E,"&lt;&gt;"&amp;"PERMUTANTE"))</f>
        <v>0</v>
      </c>
      <c r="CO105" s="18">
        <f>IF(CO$5&gt;$G$4,0,SUMIFS(Fluxo!$O:$O,Fluxo!$U:$U,"&gt;"&amp;CN$5,Fluxo!$U:$U,"&lt;="&amp;CO$5,Fluxo!$D:$D,$D105,Fluxo!$E:$E,"&lt;&gt;"&amp;"PERMUTANTE"))</f>
        <v>0</v>
      </c>
      <c r="CP105" s="18">
        <f>IF(CP$5&gt;$G$4,0,SUMIFS(Fluxo!$O:$O,Fluxo!$U:$U,"&gt;"&amp;CO$5,Fluxo!$U:$U,"&lt;="&amp;CP$5,Fluxo!$D:$D,$D105,Fluxo!$E:$E,"&lt;&gt;"&amp;"PERMUTANTE"))</f>
        <v>0</v>
      </c>
      <c r="CQ105" s="18">
        <f>IF(CQ$5&gt;$G$4,0,SUMIFS(Fluxo!$O:$O,Fluxo!$U:$U,"&gt;"&amp;CP$5,Fluxo!$U:$U,"&lt;="&amp;CQ$5,Fluxo!$D:$D,$D105,Fluxo!$E:$E,"&lt;&gt;"&amp;"PERMUTANTE"))</f>
        <v>0</v>
      </c>
      <c r="CR105" s="18">
        <f>IF(CR$5&gt;$G$4,0,SUMIFS(Fluxo!$O:$O,Fluxo!$U:$U,"&gt;"&amp;CQ$5,Fluxo!$U:$U,"&lt;="&amp;CR$5,Fluxo!$D:$D,$D105,Fluxo!$E:$E,"&lt;&gt;"&amp;"PERMUTANTE"))</f>
        <v>0</v>
      </c>
      <c r="CS105" s="18">
        <f>IF(CS$5&gt;$G$4,0,SUMIFS(Fluxo!$O:$O,Fluxo!$U:$U,"&gt;"&amp;CR$5,Fluxo!$U:$U,"&lt;="&amp;CS$5,Fluxo!$D:$D,$D105,Fluxo!$E:$E,"&lt;&gt;"&amp;"PERMUTANTE"))</f>
        <v>0</v>
      </c>
      <c r="CT105" s="18">
        <f>IF(CT$5&gt;$G$4,0,SUMIFS(Fluxo!$O:$O,Fluxo!$U:$U,"&gt;"&amp;CS$5,Fluxo!$U:$U,"&lt;="&amp;CT$5,Fluxo!$D:$D,$D105,Fluxo!$E:$E,"&lt;&gt;"&amp;"PERMUTANTE"))</f>
        <v>0</v>
      </c>
      <c r="CU105" s="18">
        <f>IF(CU$5&gt;$G$4,0,SUMIFS(Fluxo!$O:$O,Fluxo!$U:$U,"&gt;"&amp;CT$5,Fluxo!$U:$U,"&lt;="&amp;CU$5,Fluxo!$D:$D,$D105,Fluxo!$E:$E,"&lt;&gt;"&amp;"PERMUTANTE"))</f>
        <v>0</v>
      </c>
      <c r="CV105" s="18">
        <f>IF(CV$5&gt;$G$4,0,SUMIFS(Fluxo!$O:$O,Fluxo!$U:$U,"&gt;"&amp;CU$5,Fluxo!$U:$U,"&lt;="&amp;CV$5,Fluxo!$D:$D,$D105,Fluxo!$E:$E,"&lt;&gt;"&amp;"PERMUTANTE"))</f>
        <v>0</v>
      </c>
      <c r="CW105" s="18">
        <f>IF(CW$5&gt;$G$4,0,SUMIFS(Fluxo!$O:$O,Fluxo!$U:$U,"&gt;"&amp;CV$5,Fluxo!$U:$U,"&lt;="&amp;CW$5,Fluxo!$D:$D,$D105,Fluxo!$E:$E,"&lt;&gt;"&amp;"PERMUTANTE"))</f>
        <v>0</v>
      </c>
      <c r="CX105" s="18">
        <f>IF(CX$5&gt;$G$4,0,SUMIFS(Fluxo!$O:$O,Fluxo!$U:$U,"&gt;"&amp;CW$5,Fluxo!$U:$U,"&lt;="&amp;CX$5,Fluxo!$D:$D,$D105,Fluxo!$E:$E,"&lt;&gt;"&amp;"PERMUTANTE"))</f>
        <v>0</v>
      </c>
      <c r="CY105" s="18">
        <f>IF(CY$5&gt;$G$4,0,SUMIFS(Fluxo!$O:$O,Fluxo!$U:$U,"&gt;"&amp;CX$5,Fluxo!$U:$U,"&lt;="&amp;CY$5,Fluxo!$D:$D,$D105,Fluxo!$E:$E,"&lt;&gt;"&amp;"PERMUTANTE"))</f>
        <v>0</v>
      </c>
      <c r="CZ105" s="18">
        <f>IF(CZ$5&gt;$G$4,0,SUMIFS(Fluxo!$O:$O,Fluxo!$U:$U,"&gt;"&amp;CY$5,Fluxo!$U:$U,"&lt;="&amp;CZ$5,Fluxo!$D:$D,$D105,Fluxo!$E:$E,"&lt;&gt;"&amp;"PERMUTANTE"))</f>
        <v>0</v>
      </c>
      <c r="DA105" s="18">
        <f>IF(DA$5&gt;$G$4,0,SUMIFS(Fluxo!$O:$O,Fluxo!$U:$U,"&gt;"&amp;CZ$5,Fluxo!$U:$U,"&lt;="&amp;DA$5,Fluxo!$D:$D,$D105,Fluxo!$E:$E,"&lt;&gt;"&amp;"PERMUTANTE"))</f>
        <v>0</v>
      </c>
      <c r="DB105" s="18">
        <f>IF(DB$5&gt;$G$4,0,SUMIFS(Fluxo!$O:$O,Fluxo!$U:$U,"&gt;"&amp;DA$5,Fluxo!$U:$U,"&lt;="&amp;DB$5,Fluxo!$D:$D,$D105,Fluxo!$E:$E,"&lt;&gt;"&amp;"PERMUTANTE"))</f>
        <v>0</v>
      </c>
      <c r="DC105" s="18">
        <f>IF(DC$5&gt;$G$4,0,SUMIFS(Fluxo!$O:$O,Fluxo!$U:$U,"&gt;"&amp;DB$5,Fluxo!$U:$U,"&lt;="&amp;DC$5,Fluxo!$D:$D,$D105,Fluxo!$E:$E,"&lt;&gt;"&amp;"PERMUTANTE"))</f>
        <v>0</v>
      </c>
      <c r="DD105" s="18">
        <f>IF(DD$5&gt;$G$4,0,SUMIFS(Fluxo!$O:$O,Fluxo!$U:$U,"&gt;"&amp;DC$5,Fluxo!$U:$U,"&lt;="&amp;DD$5,Fluxo!$D:$D,$D105,Fluxo!$E:$E,"&lt;&gt;"&amp;"PERMUTANTE"))</f>
        <v>0</v>
      </c>
      <c r="DE105" s="18">
        <f>IF(DE$5&gt;$G$4,0,SUMIFS(Fluxo!$O:$O,Fluxo!$U:$U,"&gt;"&amp;DD$5,Fluxo!$U:$U,"&lt;="&amp;DE$5,Fluxo!$D:$D,$D105,Fluxo!$E:$E,"&lt;&gt;"&amp;"PERMUTANTE"))</f>
        <v>0</v>
      </c>
      <c r="DF105" s="18">
        <f>IF(DF$5&gt;$G$4,0,SUMIFS(Fluxo!$O:$O,Fluxo!$U:$U,"&gt;"&amp;DE$5,Fluxo!$U:$U,"&lt;="&amp;DF$5,Fluxo!$D:$D,$D105,Fluxo!$E:$E,"&lt;&gt;"&amp;"PERMUTANTE"))</f>
        <v>0</v>
      </c>
      <c r="DG105" s="18">
        <f>IF(DG$5&gt;$G$4,0,SUMIFS(Fluxo!$O:$O,Fluxo!$U:$U,"&gt;"&amp;DF$5,Fluxo!$U:$U,"&lt;="&amp;DG$5,Fluxo!$D:$D,$D105,Fluxo!$E:$E,"&lt;&gt;"&amp;"PERMUTANTE"))</f>
        <v>0</v>
      </c>
      <c r="DH105" s="18">
        <f>IF(DH$5&gt;$G$4,0,SUMIFS(Fluxo!$O:$O,Fluxo!$U:$U,"&gt;"&amp;DG$5,Fluxo!$U:$U,"&lt;="&amp;DH$5,Fluxo!$D:$D,$D105,Fluxo!$E:$E,"&lt;&gt;"&amp;"PERMUTANTE"))</f>
        <v>0</v>
      </c>
      <c r="DI105" s="18">
        <f>IF(DI$5&gt;$G$4,0,SUMIFS(Fluxo!$O:$O,Fluxo!$U:$U,"&gt;"&amp;DH$5,Fluxo!$U:$U,"&lt;="&amp;DI$5,Fluxo!$D:$D,$D105,Fluxo!$E:$E,"&lt;&gt;"&amp;"PERMUTANTE"))</f>
        <v>0</v>
      </c>
      <c r="DJ105" s="18">
        <f>IF(DJ$5&gt;$G$4,0,SUMIFS(Fluxo!$O:$O,Fluxo!$U:$U,"&gt;"&amp;DI$5,Fluxo!$U:$U,"&lt;="&amp;DJ$5,Fluxo!$D:$D,$D105,Fluxo!$E:$E,"&lt;&gt;"&amp;"PERMUTANTE"))</f>
        <v>0</v>
      </c>
      <c r="DK105" s="18">
        <f>IF(DK$5&gt;$G$4,0,SUMIFS(Fluxo!$O:$O,Fluxo!$U:$U,"&gt;"&amp;DJ$5,Fluxo!$U:$U,"&lt;="&amp;DK$5,Fluxo!$D:$D,$D105,Fluxo!$E:$E,"&lt;&gt;"&amp;"PERMUTANTE"))</f>
        <v>0</v>
      </c>
      <c r="DL105" s="18">
        <f>IF(DL$5&gt;$G$4,0,SUMIFS(Fluxo!$O:$O,Fluxo!$U:$U,"&gt;"&amp;DK$5,Fluxo!$U:$U,"&lt;="&amp;DL$5,Fluxo!$D:$D,$D105,Fluxo!$E:$E,"&lt;&gt;"&amp;"PERMUTANTE"))</f>
        <v>0</v>
      </c>
      <c r="DM105" s="18">
        <f>IF(DM$5&gt;$G$4,0,SUMIFS(Fluxo!$O:$O,Fluxo!$U:$U,"&gt;"&amp;DL$5,Fluxo!$U:$U,"&lt;="&amp;DM$5,Fluxo!$D:$D,$D105,Fluxo!$E:$E,"&lt;&gt;"&amp;"PERMUTANTE"))</f>
        <v>0</v>
      </c>
      <c r="DN105" s="18">
        <f>IF(DN$5&gt;$G$4,0,SUMIFS(Fluxo!$O:$O,Fluxo!$U:$U,"&gt;"&amp;DM$5,Fluxo!$U:$U,"&lt;="&amp;DN$5,Fluxo!$D:$D,$D105,Fluxo!$E:$E,"&lt;&gt;"&amp;"PERMUTANTE"))</f>
        <v>0</v>
      </c>
      <c r="DO105" s="18">
        <f>IF(DO$5&gt;$G$4,0,SUMIFS(Fluxo!$O:$O,Fluxo!$U:$U,"&gt;"&amp;DN$5,Fluxo!$U:$U,"&lt;="&amp;DO$5,Fluxo!$D:$D,$D105,Fluxo!$E:$E,"&lt;&gt;"&amp;"PERMUTANTE"))</f>
        <v>0</v>
      </c>
      <c r="DP105" s="18">
        <f>IF(DP$5&gt;$G$4,0,SUMIFS(Fluxo!$O:$O,Fluxo!$U:$U,"&gt;"&amp;DO$5,Fluxo!$U:$U,"&lt;="&amp;DP$5,Fluxo!$D:$D,$D105,Fluxo!$E:$E,"&lt;&gt;"&amp;"PERMUTANTE"))</f>
        <v>0</v>
      </c>
      <c r="DQ105" s="18">
        <f>IF(DQ$5&gt;$G$4,0,SUMIFS(Fluxo!$O:$O,Fluxo!$U:$U,"&gt;"&amp;DP$5,Fluxo!$U:$U,"&lt;="&amp;DQ$5,Fluxo!$D:$D,$D105,Fluxo!$E:$E,"&lt;&gt;"&amp;"PERMUTANTE"))</f>
        <v>0</v>
      </c>
      <c r="DR105" s="18">
        <f>IF(DR$5&gt;$G$4,0,SUMIFS(Fluxo!$O:$O,Fluxo!$U:$U,"&gt;"&amp;DQ$5,Fluxo!$U:$U,"&lt;="&amp;DR$5,Fluxo!$D:$D,$D105,Fluxo!$E:$E,"&lt;&gt;"&amp;"PERMUTANTE"))</f>
        <v>0</v>
      </c>
      <c r="DS105" s="18">
        <f>IF(DS$5&gt;$G$4,0,SUMIFS(Fluxo!$O:$O,Fluxo!$U:$U,"&gt;"&amp;DR$5,Fluxo!$U:$U,"&lt;="&amp;DS$5,Fluxo!$D:$D,$D105,Fluxo!$E:$E,"&lt;&gt;"&amp;"PERMUTANTE"))</f>
        <v>0</v>
      </c>
      <c r="DT105" s="18">
        <f>IF(DT$5&gt;$G$4,0,SUMIFS(Fluxo!$O:$O,Fluxo!$U:$U,"&gt;"&amp;DS$5,Fluxo!$U:$U,"&lt;="&amp;DT$5,Fluxo!$D:$D,$D105,Fluxo!$E:$E,"&lt;&gt;"&amp;"PERMUTANTE"))</f>
        <v>0</v>
      </c>
      <c r="DU105" s="18">
        <f>IF(DU$5&gt;$G$4,0,SUMIFS(Fluxo!$O:$O,Fluxo!$U:$U,"&gt;"&amp;DT$5,Fluxo!$U:$U,"&lt;="&amp;DU$5,Fluxo!$D:$D,$D105,Fluxo!$E:$E,"&lt;&gt;"&amp;"PERMUTANTE"))</f>
        <v>0</v>
      </c>
      <c r="DV105" s="18">
        <f>IF(DV$5&gt;$G$4,0,SUMIFS(Fluxo!$O:$O,Fluxo!$U:$U,"&gt;"&amp;DU$5,Fluxo!$U:$U,"&lt;="&amp;DV$5,Fluxo!$D:$D,$D105,Fluxo!$E:$E,"&lt;&gt;"&amp;"PERMUTANTE"))</f>
        <v>0</v>
      </c>
      <c r="DW105" s="18">
        <f>IF(DW$5&gt;$G$4,0,SUMIFS(Fluxo!$O:$O,Fluxo!$U:$U,"&gt;"&amp;DV$5,Fluxo!$U:$U,"&lt;="&amp;DW$5,Fluxo!$D:$D,$D105,Fluxo!$E:$E,"&lt;&gt;"&amp;"PERMUTANTE"))</f>
        <v>0</v>
      </c>
      <c r="DX105" s="18">
        <f>IF(DX$5&gt;$G$4,0,SUMIFS(Fluxo!$O:$O,Fluxo!$U:$U,"&gt;"&amp;DW$5,Fluxo!$U:$U,"&lt;="&amp;DX$5,Fluxo!$D:$D,$D105,Fluxo!$E:$E,"&lt;&gt;"&amp;"PERMUTANTE"))</f>
        <v>0</v>
      </c>
      <c r="DY105" s="18">
        <f>IF(DY$5&gt;$G$4,0,SUMIFS(Fluxo!$O:$O,Fluxo!$U:$U,"&gt;"&amp;DX$5,Fluxo!$U:$U,"&lt;="&amp;DY$5,Fluxo!$D:$D,$D105,Fluxo!$E:$E,"&lt;&gt;"&amp;"PERMUTANTE"))</f>
        <v>0</v>
      </c>
      <c r="DZ105" s="18">
        <f>IF(DZ$5&gt;$G$4,0,SUMIFS(Fluxo!$O:$O,Fluxo!$U:$U,"&gt;"&amp;DY$5,Fluxo!$U:$U,"&lt;="&amp;DZ$5,Fluxo!$D:$D,$D105,Fluxo!$E:$E,"&lt;&gt;"&amp;"PERMUTANTE"))</f>
        <v>0</v>
      </c>
      <c r="EA105" s="18">
        <f>IF(EA$5&gt;$G$4,0,SUMIFS(Fluxo!$O:$O,Fluxo!$U:$U,"&gt;"&amp;DZ$5,Fluxo!$U:$U,"&lt;="&amp;EA$5,Fluxo!$D:$D,$D105,Fluxo!$E:$E,"&lt;&gt;"&amp;"PERMUTANTE"))</f>
        <v>0</v>
      </c>
      <c r="EB105" s="18">
        <f>IF(EB$5&gt;$G$4,0,SUMIFS(Fluxo!$O:$O,Fluxo!$U:$U,"&gt;"&amp;EA$5,Fluxo!$U:$U,"&lt;="&amp;EB$5,Fluxo!$D:$D,$D105,Fluxo!$E:$E,"&lt;&gt;"&amp;"PERMUTANTE"))</f>
        <v>0</v>
      </c>
      <c r="EC105" s="18">
        <f>IF(EC$5&gt;$G$4,0,SUMIFS(Fluxo!$O:$O,Fluxo!$U:$U,"&gt;"&amp;EB$5,Fluxo!$U:$U,"&lt;="&amp;EC$5,Fluxo!$D:$D,$D105,Fluxo!$E:$E,"&lt;&gt;"&amp;"PERMUTANTE"))</f>
        <v>0</v>
      </c>
      <c r="ED105" s="18">
        <f>IF(ED$5&gt;$G$4,0,SUMIFS(Fluxo!$O:$O,Fluxo!$U:$U,"&gt;"&amp;EC$5,Fluxo!$U:$U,"&lt;="&amp;ED$5,Fluxo!$D:$D,$D105,Fluxo!$E:$E,"&lt;&gt;"&amp;"PERMUTANTE"))</f>
        <v>0</v>
      </c>
      <c r="EE105" s="18">
        <f>IF(EE$5&gt;$G$4,0,SUMIFS(Fluxo!$O:$O,Fluxo!$U:$U,"&gt;"&amp;ED$5,Fluxo!$U:$U,"&lt;="&amp;EE$5,Fluxo!$D:$D,$D105,Fluxo!$E:$E,"&lt;&gt;"&amp;"PERMUTANTE"))</f>
        <v>0</v>
      </c>
      <c r="EF105" s="18">
        <f>IF(EF$5&gt;$G$4,0,SUMIFS(Fluxo!$O:$O,Fluxo!$U:$U,"&gt;"&amp;EE$5,Fluxo!$U:$U,"&lt;="&amp;EF$5,Fluxo!$D:$D,$D105,Fluxo!$E:$E,"&lt;&gt;"&amp;"PERMUTANTE"))</f>
        <v>0</v>
      </c>
      <c r="EG105" s="18">
        <f>IF(EG$5&gt;$G$4,0,SUMIFS(Fluxo!$O:$O,Fluxo!$U:$U,"&gt;"&amp;EF$5,Fluxo!$U:$U,"&lt;="&amp;EG$5,Fluxo!$D:$D,$D105,Fluxo!$E:$E,"&lt;&gt;"&amp;"PERMUTANTE"))</f>
        <v>0</v>
      </c>
      <c r="EH105" s="18">
        <f>IF(EH$5&gt;$G$4,0,SUMIFS(Fluxo!$O:$O,Fluxo!$U:$U,"&gt;"&amp;EG$5,Fluxo!$U:$U,"&lt;="&amp;EH$5,Fluxo!$D:$D,$D105,Fluxo!$E:$E,"&lt;&gt;"&amp;"PERMUTANTE"))</f>
        <v>0</v>
      </c>
      <c r="EI105" s="18">
        <f>IF(EI$5&gt;$G$4,0,SUMIFS(Fluxo!$O:$O,Fluxo!$U:$U,"&gt;"&amp;EH$5,Fluxo!$U:$U,"&lt;="&amp;EI$5,Fluxo!$D:$D,$D105,Fluxo!$E:$E,"&lt;&gt;"&amp;"PERMUTANTE"))</f>
        <v>0</v>
      </c>
      <c r="EJ105" s="18">
        <f>IF(EJ$5&gt;$G$4,0,SUMIFS(Fluxo!$O:$O,Fluxo!$U:$U,"&gt;"&amp;EI$5,Fluxo!$U:$U,"&lt;="&amp;EJ$5,Fluxo!$D:$D,$D105,Fluxo!$E:$E,"&lt;&gt;"&amp;"PERMUTANTE"))</f>
        <v>0</v>
      </c>
      <c r="EK105" s="18">
        <f>IF(EK$5&gt;$G$4,0,SUMIFS(Fluxo!$O:$O,Fluxo!$U:$U,"&gt;"&amp;EJ$5,Fluxo!$U:$U,"&lt;="&amp;EK$5,Fluxo!$D:$D,$D105,Fluxo!$E:$E,"&lt;&gt;"&amp;"PERMUTANTE"))</f>
        <v>0</v>
      </c>
      <c r="EL105" s="18">
        <f>IF(EL$5&gt;$G$4,0,SUMIFS(Fluxo!$O:$O,Fluxo!$U:$U,"&gt;"&amp;EK$5,Fluxo!$U:$U,"&lt;="&amp;EL$5,Fluxo!$D:$D,$D105,Fluxo!$E:$E,"&lt;&gt;"&amp;"PERMUTANTE"))</f>
        <v>0</v>
      </c>
      <c r="EM105" s="18">
        <f>IF(EM$5&gt;$G$4,0,SUMIFS(Fluxo!$O:$O,Fluxo!$U:$U,"&gt;"&amp;EL$5,Fluxo!$U:$U,"&lt;="&amp;EM$5,Fluxo!$D:$D,$D105,Fluxo!$E:$E,"&lt;&gt;"&amp;"PERMUTANTE"))</f>
        <v>0</v>
      </c>
      <c r="EN105" s="18">
        <f>IF(EN$5&gt;$G$4,0,SUMIFS(Fluxo!$O:$O,Fluxo!$U:$U,"&gt;"&amp;EM$5,Fluxo!$U:$U,"&lt;="&amp;EN$5,Fluxo!$D:$D,$D105,Fluxo!$E:$E,"&lt;&gt;"&amp;"PERMUTANTE"))</f>
        <v>0</v>
      </c>
      <c r="EO105" s="18">
        <f>IF(EO$5&gt;$G$4,0,SUMIFS(Fluxo!$O:$O,Fluxo!$U:$U,"&gt;"&amp;EN$5,Fluxo!$U:$U,"&lt;="&amp;EO$5,Fluxo!$D:$D,$D105,Fluxo!$E:$E,"&lt;&gt;"&amp;"PERMUTANTE"))</f>
        <v>0</v>
      </c>
      <c r="EP105" s="18">
        <f>IF(EP$5&gt;$G$4,0,SUMIFS(Fluxo!$O:$O,Fluxo!$U:$U,"&gt;"&amp;EO$5,Fluxo!$U:$U,"&lt;="&amp;EP$5,Fluxo!$D:$D,$D105,Fluxo!$E:$E,"&lt;&gt;"&amp;"PERMUTANTE"))</f>
        <v>0</v>
      </c>
      <c r="EQ105" s="18">
        <f>IF(EQ$5&gt;$G$4,0,SUMIFS(Fluxo!$O:$O,Fluxo!$U:$U,"&gt;"&amp;EP$5,Fluxo!$U:$U,"&lt;="&amp;EQ$5,Fluxo!$D:$D,$D105,Fluxo!$E:$E,"&lt;&gt;"&amp;"PERMUTANTE"))</f>
        <v>0</v>
      </c>
      <c r="ER105" s="18">
        <f>IF(ER$5&gt;$G$4,0,SUMIFS(Fluxo!$O:$O,Fluxo!$U:$U,"&gt;"&amp;EQ$5,Fluxo!$U:$U,"&lt;="&amp;ER$5,Fluxo!$D:$D,$D105,Fluxo!$E:$E,"&lt;&gt;"&amp;"PERMUTANTE"))</f>
        <v>0</v>
      </c>
      <c r="ES105" s="18">
        <f>IF(ES$5&gt;$G$4,0,SUMIFS(Fluxo!$O:$O,Fluxo!$U:$U,"&gt;"&amp;ER$5,Fluxo!$U:$U,"&lt;="&amp;ES$5,Fluxo!$D:$D,$D105,Fluxo!$E:$E,"&lt;&gt;"&amp;"PERMUTANTE"))</f>
        <v>0</v>
      </c>
      <c r="ET105" s="18">
        <f>IF(ET$5&gt;$G$4,0,SUMIFS(Fluxo!$O:$O,Fluxo!$U:$U,"&gt;"&amp;ES$5,Fluxo!$U:$U,"&lt;="&amp;ET$5,Fluxo!$D:$D,$D105,Fluxo!$E:$E,"&lt;&gt;"&amp;"PERMUTANTE"))</f>
        <v>0</v>
      </c>
      <c r="EU105" s="18">
        <f>IF(EU$5&gt;$G$4,0,SUMIFS(Fluxo!$O:$O,Fluxo!$U:$U,"&gt;"&amp;ET$5,Fluxo!$U:$U,"&lt;="&amp;EU$5,Fluxo!$D:$D,$D105,Fluxo!$E:$E,"&lt;&gt;"&amp;"PERMUTANTE"))</f>
        <v>0</v>
      </c>
      <c r="EV105" s="18">
        <f>IF(EV$5&gt;$G$4,0,SUMIFS(Fluxo!$O:$O,Fluxo!$U:$U,"&gt;"&amp;EU$5,Fluxo!$U:$U,"&lt;="&amp;EV$5,Fluxo!$D:$D,$D105,Fluxo!$E:$E,"&lt;&gt;"&amp;"PERMUTANTE"))</f>
        <v>0</v>
      </c>
      <c r="EW105" s="18">
        <f>IF(EW$5&gt;$G$4,0,SUMIFS(Fluxo!$O:$O,Fluxo!$U:$U,"&gt;"&amp;EV$5,Fluxo!$U:$U,"&lt;="&amp;EW$5,Fluxo!$D:$D,$D105,Fluxo!$E:$E,"&lt;&gt;"&amp;"PERMUTANTE"))</f>
        <v>0</v>
      </c>
      <c r="EX105" s="18">
        <f>IF(EX$5&gt;$G$4,0,SUMIFS(Fluxo!$O:$O,Fluxo!$U:$U,"&gt;"&amp;EW$5,Fluxo!$U:$U,"&lt;="&amp;EX$5,Fluxo!$D:$D,$D105,Fluxo!$E:$E,"&lt;&gt;"&amp;"PERMUTANTE"))</f>
        <v>0</v>
      </c>
      <c r="EY105" s="18">
        <f>IF(EY$5&gt;$G$4,0,SUMIFS(Fluxo!$O:$O,Fluxo!$U:$U,"&gt;"&amp;EX$5,Fluxo!$U:$U,"&lt;="&amp;EY$5,Fluxo!$D:$D,$D105,Fluxo!$E:$E,"&lt;&gt;"&amp;"PERMUTANTE"))</f>
        <v>0</v>
      </c>
      <c r="EZ105" s="18">
        <f>IF(EZ$5&gt;$G$4,0,SUMIFS(Fluxo!$O:$O,Fluxo!$U:$U,"&gt;"&amp;EY$5,Fluxo!$U:$U,"&lt;="&amp;EZ$5,Fluxo!$D:$D,$D105,Fluxo!$E:$E,"&lt;&gt;"&amp;"PERMUTANTE"))</f>
        <v>0</v>
      </c>
      <c r="FA105" s="18">
        <f>IF(FA$5&gt;$G$4,0,SUMIFS(Fluxo!$O:$O,Fluxo!$U:$U,"&gt;"&amp;EZ$5,Fluxo!$U:$U,"&lt;="&amp;FA$5,Fluxo!$D:$D,$D105,Fluxo!$E:$E,"&lt;&gt;"&amp;"PERMUTANTE"))</f>
        <v>0</v>
      </c>
      <c r="FB105" s="18">
        <f>IF(FB$5&gt;$G$4,0,SUMIFS(Fluxo!$O:$O,Fluxo!$U:$U,"&gt;"&amp;FA$5,Fluxo!$U:$U,"&lt;="&amp;FB$5,Fluxo!$D:$D,$D105,Fluxo!$E:$E,"&lt;&gt;"&amp;"PERMUTANTE"))</f>
        <v>0</v>
      </c>
      <c r="FC105" s="18">
        <f>IF(FC$5&gt;$G$4,0,SUMIFS(Fluxo!$O:$O,Fluxo!$U:$U,"&gt;"&amp;FB$5,Fluxo!$U:$U,"&lt;="&amp;FC$5,Fluxo!$D:$D,$D105,Fluxo!$E:$E,"&lt;&gt;"&amp;"PERMUTANTE"))</f>
        <v>0</v>
      </c>
      <c r="FD105" s="18">
        <f>IF(FD$5&gt;$G$4,0,SUMIFS(Fluxo!$O:$O,Fluxo!$U:$U,"&gt;"&amp;FC$5,Fluxo!$U:$U,"&lt;="&amp;FD$5,Fluxo!$D:$D,$D105,Fluxo!$E:$E,"&lt;&gt;"&amp;"PERMUTANTE"))</f>
        <v>0</v>
      </c>
      <c r="FE105" s="18">
        <f>IF(FE$5&gt;$G$4,0,SUMIFS(Fluxo!$O:$O,Fluxo!$U:$U,"&gt;"&amp;FD$5,Fluxo!$U:$U,"&lt;="&amp;FE$5,Fluxo!$D:$D,$D105,Fluxo!$E:$E,"&lt;&gt;"&amp;"PERMUTANTE"))</f>
        <v>0</v>
      </c>
      <c r="FF105" s="18">
        <f>IF(FF$5&gt;$G$4,0,SUMIFS(Fluxo!$O:$O,Fluxo!$U:$U,"&gt;"&amp;FE$5,Fluxo!$U:$U,"&lt;="&amp;FF$5,Fluxo!$D:$D,$D105,Fluxo!$E:$E,"&lt;&gt;"&amp;"PERMUTANTE"))</f>
        <v>0</v>
      </c>
      <c r="FG105" s="18">
        <f>IF(FG$5&gt;$G$4,0,SUMIFS(Fluxo!$O:$O,Fluxo!$U:$U,"&gt;"&amp;FF$5,Fluxo!$U:$U,"&lt;="&amp;FG$5,Fluxo!$D:$D,$D105,Fluxo!$E:$E,"&lt;&gt;"&amp;"PERMUTANTE"))</f>
        <v>0</v>
      </c>
      <c r="FH105" s="18">
        <f>IF(FH$5&gt;$G$4,0,SUMIFS(Fluxo!$O:$O,Fluxo!$U:$U,"&gt;"&amp;FG$5,Fluxo!$U:$U,"&lt;="&amp;FH$5,Fluxo!$D:$D,$D105,Fluxo!$E:$E,"&lt;&gt;"&amp;"PERMUTANTE"))</f>
        <v>0</v>
      </c>
      <c r="FI105" s="18">
        <f>IF(FI$5&gt;$G$4,0,SUMIFS(Fluxo!$O:$O,Fluxo!$U:$U,"&gt;"&amp;FH$5,Fluxo!$U:$U,"&lt;="&amp;FI$5,Fluxo!$D:$D,$D105,Fluxo!$E:$E,"&lt;&gt;"&amp;"PERMUTANTE"))</f>
        <v>0</v>
      </c>
      <c r="FJ105" s="18">
        <f>IF(FJ$5&gt;$G$4,0,SUMIFS(Fluxo!$O:$O,Fluxo!$U:$U,"&gt;"&amp;FI$5,Fluxo!$U:$U,"&lt;="&amp;FJ$5,Fluxo!$D:$D,$D105,Fluxo!$E:$E,"&lt;&gt;"&amp;"PERMUTANTE"))</f>
        <v>0</v>
      </c>
      <c r="FK105" s="18">
        <f>IF(FK$5&gt;$G$4,0,SUMIFS(Fluxo!$O:$O,Fluxo!$U:$U,"&gt;"&amp;FJ$5,Fluxo!$U:$U,"&lt;="&amp;FK$5,Fluxo!$D:$D,$D105,Fluxo!$E:$E,"&lt;&gt;"&amp;"PERMUTANTE"))</f>
        <v>0</v>
      </c>
      <c r="FL105" s="18">
        <f>IF(FL$5&gt;$G$4,0,SUMIFS(Fluxo!$O:$O,Fluxo!$U:$U,"&gt;"&amp;FK$5,Fluxo!$U:$U,"&lt;="&amp;FL$5,Fluxo!$D:$D,$D105,Fluxo!$E:$E,"&lt;&gt;"&amp;"PERMUTANTE"))</f>
        <v>0</v>
      </c>
      <c r="FM105" s="18">
        <f>IF(FM$5&gt;$G$4,0,SUMIFS(Fluxo!$O:$O,Fluxo!$U:$U,"&gt;"&amp;FL$5,Fluxo!$U:$U,"&lt;="&amp;FM$5,Fluxo!$D:$D,$D105,Fluxo!$E:$E,"&lt;&gt;"&amp;"PERMUTANTE"))</f>
        <v>0</v>
      </c>
      <c r="FN105" s="18">
        <f>IF(FN$5&gt;$G$4,0,SUMIFS(Fluxo!$O:$O,Fluxo!$U:$U,"&gt;"&amp;FM$5,Fluxo!$U:$U,"&lt;="&amp;FN$5,Fluxo!$D:$D,$D105,Fluxo!$E:$E,"&lt;&gt;"&amp;"PERMUTANTE"))</f>
        <v>0</v>
      </c>
      <c r="FO105" s="18">
        <f>IF(FO$5&gt;$G$4,0,SUMIFS(Fluxo!$O:$O,Fluxo!$U:$U,"&gt;"&amp;FN$5,Fluxo!$U:$U,"&lt;="&amp;FO$5,Fluxo!$D:$D,$D105,Fluxo!$E:$E,"&lt;&gt;"&amp;"PERMUTANTE"))</f>
        <v>0</v>
      </c>
      <c r="FP105" s="18">
        <f>IF(FP$5&gt;$G$4,0,SUMIFS(Fluxo!$O:$O,Fluxo!$U:$U,"&gt;"&amp;FO$5,Fluxo!$U:$U,"&lt;="&amp;FP$5,Fluxo!$D:$D,$D105,Fluxo!$E:$E,"&lt;&gt;"&amp;"PERMUTANTE"))</f>
        <v>0</v>
      </c>
      <c r="FQ105" s="18">
        <f>IF(FQ$5&gt;$G$4,0,SUMIFS(Fluxo!$O:$O,Fluxo!$U:$U,"&gt;"&amp;FP$5,Fluxo!$U:$U,"&lt;="&amp;FQ$5,Fluxo!$D:$D,$D105,Fluxo!$E:$E,"&lt;&gt;"&amp;"PERMUTANTE"))</f>
        <v>0</v>
      </c>
      <c r="FR105" s="18">
        <f>IF(FR$5&gt;$G$4,0,SUMIFS(Fluxo!$O:$O,Fluxo!$U:$U,"&gt;"&amp;FQ$5,Fluxo!$U:$U,"&lt;="&amp;FR$5,Fluxo!$D:$D,$D105,Fluxo!$E:$E,"&lt;&gt;"&amp;"PERMUTANTE"))</f>
        <v>0</v>
      </c>
      <c r="FS105" s="18">
        <f>IF(FS$5&gt;$G$4,0,SUMIFS(Fluxo!$O:$O,Fluxo!$U:$U,"&gt;"&amp;FR$5,Fluxo!$U:$U,"&lt;="&amp;FS$5,Fluxo!$D:$D,$D105,Fluxo!$E:$E,"&lt;&gt;"&amp;"PERMUTANTE"))</f>
        <v>0</v>
      </c>
      <c r="FT105" s="18">
        <f>IF(FT$5&gt;$G$4,0,SUMIFS(Fluxo!$O:$O,Fluxo!$U:$U,"&gt;"&amp;FS$5,Fluxo!$U:$U,"&lt;="&amp;FT$5,Fluxo!$D:$D,$D105,Fluxo!$E:$E,"&lt;&gt;"&amp;"PERMUTANTE"))</f>
        <v>0</v>
      </c>
      <c r="FU105" s="18">
        <f>IF(FU$5&gt;$G$4,0,SUMIFS(Fluxo!$O:$O,Fluxo!$U:$U,"&gt;"&amp;FT$5,Fluxo!$U:$U,"&lt;="&amp;FU$5,Fluxo!$D:$D,$D105,Fluxo!$E:$E,"&lt;&gt;"&amp;"PERMUTANTE"))</f>
        <v>0</v>
      </c>
      <c r="FV105" s="18">
        <f>IF(FV$5&gt;$G$4,0,SUMIFS(Fluxo!$O:$O,Fluxo!$U:$U,"&gt;"&amp;FU$5,Fluxo!$U:$U,"&lt;="&amp;FV$5,Fluxo!$D:$D,$D105,Fluxo!$E:$E,"&lt;&gt;"&amp;"PERMUTANTE"))</f>
        <v>0</v>
      </c>
      <c r="FW105" s="18">
        <f>IF(FW$5&gt;$G$4,0,SUMIFS(Fluxo!$O:$O,Fluxo!$U:$U,"&gt;"&amp;FV$5,Fluxo!$U:$U,"&lt;="&amp;FW$5,Fluxo!$D:$D,$D105,Fluxo!$E:$E,"&lt;&gt;"&amp;"PERMUTANTE"))</f>
        <v>0</v>
      </c>
      <c r="FX105" s="18">
        <f>IF(FX$5&gt;$G$4,0,SUMIFS(Fluxo!$O:$O,Fluxo!$U:$U,"&gt;"&amp;FW$5,Fluxo!$U:$U,"&lt;="&amp;FX$5,Fluxo!$D:$D,$D105,Fluxo!$E:$E,"&lt;&gt;"&amp;"PERMUTANTE"))</f>
        <v>0</v>
      </c>
      <c r="FY105" s="18">
        <f>IF(FY$5&gt;$G$4,0,SUMIFS(Fluxo!$O:$O,Fluxo!$U:$U,"&gt;"&amp;FX$5,Fluxo!$U:$U,"&lt;="&amp;FY$5,Fluxo!$D:$D,$D105,Fluxo!$E:$E,"&lt;&gt;"&amp;"PERMUTANTE"))</f>
        <v>0</v>
      </c>
      <c r="FZ105" s="18">
        <f>IF(FZ$5&gt;$G$4,0,SUMIFS(Fluxo!$O:$O,Fluxo!$U:$U,"&gt;"&amp;FY$5,Fluxo!$U:$U,"&lt;="&amp;FZ$5,Fluxo!$D:$D,$D105,Fluxo!$E:$E,"&lt;&gt;"&amp;"PERMUTANTE"))</f>
        <v>0</v>
      </c>
      <c r="GA105" s="18">
        <f>IF(GA$5&gt;$G$4,0,SUMIFS(Fluxo!$O:$O,Fluxo!$U:$U,"&gt;"&amp;FZ$5,Fluxo!$U:$U,"&lt;="&amp;GA$5,Fluxo!$D:$D,$D105,Fluxo!$E:$E,"&lt;&gt;"&amp;"PERMUTANTE"))</f>
        <v>0</v>
      </c>
      <c r="GB105" s="18">
        <f>IF(GB$5&gt;$G$4,0,SUMIFS(Fluxo!$O:$O,Fluxo!$U:$U,"&gt;"&amp;GA$5,Fluxo!$U:$U,"&lt;="&amp;GB$5,Fluxo!$D:$D,$D105,Fluxo!$E:$E,"&lt;&gt;"&amp;"PERMUTANTE"))</f>
        <v>0</v>
      </c>
      <c r="GC105" s="18">
        <f>IF(GC$5&gt;$G$4,0,SUMIFS(Fluxo!$O:$O,Fluxo!$U:$U,"&gt;"&amp;GB$5,Fluxo!$U:$U,"&lt;="&amp;GC$5,Fluxo!$D:$D,$D105,Fluxo!$E:$E,"&lt;&gt;"&amp;"PERMUTANTE"))</f>
        <v>0</v>
      </c>
      <c r="GD105" s="18">
        <f>IF(GD$5&gt;$G$4,0,SUMIFS(Fluxo!$O:$O,Fluxo!$U:$U,"&gt;"&amp;GC$5,Fluxo!$U:$U,"&lt;="&amp;GD$5,Fluxo!$D:$D,$D105,Fluxo!$E:$E,"&lt;&gt;"&amp;"PERMUTANTE"))</f>
        <v>0</v>
      </c>
      <c r="GE105" s="18">
        <f>IF(GE$5&gt;$G$4,0,SUMIFS(Fluxo!$O:$O,Fluxo!$U:$U,"&gt;"&amp;GD$5,Fluxo!$U:$U,"&lt;="&amp;GE$5,Fluxo!$D:$D,$D105,Fluxo!$E:$E,"&lt;&gt;"&amp;"PERMUTANTE"))</f>
        <v>0</v>
      </c>
      <c r="GF105" s="18">
        <f>IF(GF$5&gt;$G$4,0,SUMIFS(Fluxo!$O:$O,Fluxo!$U:$U,"&gt;"&amp;GE$5,Fluxo!$U:$U,"&lt;="&amp;GF$5,Fluxo!$D:$D,$D105,Fluxo!$E:$E,"&lt;&gt;"&amp;"PERMUTANTE"))</f>
        <v>0</v>
      </c>
      <c r="GG105" s="18">
        <f>IF(GG$5&gt;$G$4,0,SUMIFS(Fluxo!$O:$O,Fluxo!$U:$U,"&gt;"&amp;GF$5,Fluxo!$U:$U,"&lt;="&amp;GG$5,Fluxo!$D:$D,$D105,Fluxo!$E:$E,"&lt;&gt;"&amp;"PERMUTANTE"))</f>
        <v>0</v>
      </c>
      <c r="GH105" s="18">
        <f>IF(GH$5&gt;$G$4,0,SUMIFS(Fluxo!$O:$O,Fluxo!$U:$U,"&gt;"&amp;GG$5,Fluxo!$U:$U,"&lt;="&amp;GH$5,Fluxo!$D:$D,$D105,Fluxo!$E:$E,"&lt;&gt;"&amp;"PERMUTANTE"))</f>
        <v>0</v>
      </c>
      <c r="GI105" s="18">
        <f>IF(GI$5&gt;$G$4,0,SUMIFS(Fluxo!$O:$O,Fluxo!$U:$U,"&gt;"&amp;GH$5,Fluxo!$U:$U,"&lt;="&amp;GI$5,Fluxo!$D:$D,$D105,Fluxo!$E:$E,"&lt;&gt;"&amp;"PERMUTANTE"))</f>
        <v>0</v>
      </c>
      <c r="GJ105" s="18">
        <f>IF(GJ$5&gt;$G$4,0,SUMIFS(Fluxo!$O:$O,Fluxo!$U:$U,"&gt;"&amp;GI$5,Fluxo!$U:$U,"&lt;="&amp;GJ$5,Fluxo!$D:$D,$D105,Fluxo!$E:$E,"&lt;&gt;"&amp;"PERMUTANTE"))</f>
        <v>0</v>
      </c>
      <c r="GK105" s="18">
        <f>IF(GK$5&gt;$G$4,0,SUMIFS(Fluxo!$O:$O,Fluxo!$U:$U,"&gt;"&amp;GJ$5,Fluxo!$U:$U,"&lt;="&amp;GK$5,Fluxo!$D:$D,$D105,Fluxo!$E:$E,"&lt;&gt;"&amp;"PERMUTANTE"))</f>
        <v>0</v>
      </c>
      <c r="GL105" s="18">
        <f>IF(GL$5&gt;$G$4,0,SUMIFS(Fluxo!$O:$O,Fluxo!$U:$U,"&gt;"&amp;GK$5,Fluxo!$U:$U,"&lt;="&amp;GL$5,Fluxo!$D:$D,$D105,Fluxo!$E:$E,"&lt;&gt;"&amp;"PERMUTANTE"))</f>
        <v>0</v>
      </c>
      <c r="GM105" s="18">
        <f>IF(GM$5&gt;$G$4,0,SUMIFS(Fluxo!$O:$O,Fluxo!$U:$U,"&gt;"&amp;GL$5,Fluxo!$U:$U,"&lt;="&amp;GM$5,Fluxo!$D:$D,$D105,Fluxo!$E:$E,"&lt;&gt;"&amp;"PERMUTANTE"))</f>
        <v>0</v>
      </c>
      <c r="GN105" s="18">
        <f>IF(GN$5&gt;$G$4,0,SUMIFS(Fluxo!$O:$O,Fluxo!$U:$U,"&gt;"&amp;GM$5,Fluxo!$U:$U,"&lt;="&amp;GN$5,Fluxo!$D:$D,$D105,Fluxo!$E:$E,"&lt;&gt;"&amp;"PERMUTANTE"))</f>
        <v>0</v>
      </c>
      <c r="GO105" s="18">
        <f>IF(GO$5&gt;$G$4,0,SUMIFS(Fluxo!$O:$O,Fluxo!$U:$U,"&gt;"&amp;GN$5,Fluxo!$U:$U,"&lt;="&amp;GO$5,Fluxo!$D:$D,$D105,Fluxo!$E:$E,"&lt;&gt;"&amp;"PERMUTANTE"))</f>
        <v>0</v>
      </c>
      <c r="GP105" s="18">
        <f>IF(GP$5&gt;$G$4,0,SUMIFS(Fluxo!$O:$O,Fluxo!$U:$U,"&gt;"&amp;GO$5,Fluxo!$U:$U,"&lt;="&amp;GP$5,Fluxo!$D:$D,$D105,Fluxo!$E:$E,"&lt;&gt;"&amp;"PERMUTANTE"))</f>
        <v>0</v>
      </c>
      <c r="GQ105" s="18">
        <f>IF(GQ$5&gt;$G$4,0,SUMIFS(Fluxo!$O:$O,Fluxo!$U:$U,"&gt;"&amp;GP$5,Fluxo!$U:$U,"&lt;="&amp;GQ$5,Fluxo!$D:$D,$D105,Fluxo!$E:$E,"&lt;&gt;"&amp;"PERMUTANTE"))</f>
        <v>0</v>
      </c>
      <c r="GR105" s="18">
        <f>IF(GR$5&gt;$G$4,0,SUMIFS(Fluxo!$O:$O,Fluxo!$U:$U,"&gt;"&amp;GQ$5,Fluxo!$U:$U,"&lt;="&amp;GR$5,Fluxo!$D:$D,$D105,Fluxo!$E:$E,"&lt;&gt;"&amp;"PERMUTANTE"))</f>
        <v>0</v>
      </c>
      <c r="GS105" s="18">
        <f>IF(GS$5&gt;$G$4,0,SUMIFS(Fluxo!$O:$O,Fluxo!$U:$U,"&gt;"&amp;GR$5,Fluxo!$U:$U,"&lt;="&amp;GS$5,Fluxo!$D:$D,$D105,Fluxo!$E:$E,"&lt;&gt;"&amp;"PERMUTANTE"))</f>
        <v>0</v>
      </c>
      <c r="GT105" s="18">
        <f>IF(GT$5&gt;$G$4,0,SUMIFS(Fluxo!$O:$O,Fluxo!$U:$U,"&gt;"&amp;GS$5,Fluxo!$U:$U,"&lt;="&amp;GT$5,Fluxo!$D:$D,$D105,Fluxo!$E:$E,"&lt;&gt;"&amp;"PERMUTANTE"))</f>
        <v>0</v>
      </c>
      <c r="GU105" s="18">
        <f>IF(GU$5&gt;$G$4,0,SUMIFS(Fluxo!$O:$O,Fluxo!$U:$U,"&gt;"&amp;GT$5,Fluxo!$U:$U,"&lt;="&amp;GU$5,Fluxo!$D:$D,$D105,Fluxo!$E:$E,"&lt;&gt;"&amp;"PERMUTANTE"))</f>
        <v>0</v>
      </c>
      <c r="GV105" s="18">
        <f>IF(GV$5&gt;$G$4,0,SUMIFS(Fluxo!$O:$O,Fluxo!$U:$U,"&gt;"&amp;GU$5,Fluxo!$U:$U,"&lt;="&amp;GV$5,Fluxo!$D:$D,$D105,Fluxo!$E:$E,"&lt;&gt;"&amp;"PERMUTANTE"))</f>
        <v>0</v>
      </c>
      <c r="GW105" s="18">
        <f>IF(GW$5&gt;$G$4,0,SUMIFS(Fluxo!$O:$O,Fluxo!$U:$U,"&gt;"&amp;GV$5,Fluxo!$U:$U,"&lt;="&amp;GW$5,Fluxo!$D:$D,$D105,Fluxo!$E:$E,"&lt;&gt;"&amp;"PERMUTANTE"))</f>
        <v>0</v>
      </c>
      <c r="GX105" s="18">
        <f>IF(GX$5&gt;$G$4,0,SUMIFS(Fluxo!$O:$O,Fluxo!$U:$U,"&gt;"&amp;GW$5,Fluxo!$U:$U,"&lt;="&amp;GX$5,Fluxo!$D:$D,$D105,Fluxo!$E:$E,"&lt;&gt;"&amp;"PERMUTANTE"))</f>
        <v>0</v>
      </c>
      <c r="GY105" s="18">
        <f>IF(GY$5&gt;$G$4,0,SUMIFS(Fluxo!$O:$O,Fluxo!$U:$U,"&gt;"&amp;GX$5,Fluxo!$U:$U,"&lt;="&amp;GY$5,Fluxo!$D:$D,$D105,Fluxo!$E:$E,"&lt;&gt;"&amp;"PERMUTANTE"))</f>
        <v>0</v>
      </c>
      <c r="GZ105" s="18">
        <f>IF(GZ$5&gt;$G$4,0,SUMIFS(Fluxo!$O:$O,Fluxo!$U:$U,"&gt;"&amp;GY$5,Fluxo!$U:$U,"&lt;="&amp;GZ$5,Fluxo!$D:$D,$D105,Fluxo!$E:$E,"&lt;&gt;"&amp;"PERMUTANTE"))</f>
        <v>0</v>
      </c>
      <c r="HA105" s="18">
        <f>IF(HA$5&gt;$G$4,0,SUMIFS(Fluxo!$O:$O,Fluxo!$U:$U,"&gt;"&amp;GZ$5,Fluxo!$U:$U,"&lt;="&amp;HA$5,Fluxo!$D:$D,$D105,Fluxo!$E:$E,"&lt;&gt;"&amp;"PERMUTANTE"))</f>
        <v>0</v>
      </c>
      <c r="HB105" s="18">
        <f>IF(HB$5&gt;$G$4,0,SUMIFS(Fluxo!$O:$O,Fluxo!$U:$U,"&gt;"&amp;HA$5,Fluxo!$U:$U,"&lt;="&amp;HB$5,Fluxo!$D:$D,$D105,Fluxo!$E:$E,"&lt;&gt;"&amp;"PERMUTANTE"))</f>
        <v>0</v>
      </c>
      <c r="HC105" s="18">
        <f>IF(HC$5&gt;$G$4,0,SUMIFS(Fluxo!$O:$O,Fluxo!$U:$U,"&gt;"&amp;HB$5,Fluxo!$U:$U,"&lt;="&amp;HC$5,Fluxo!$D:$D,$D105,Fluxo!$E:$E,"&lt;&gt;"&amp;"PERMUTANTE"))</f>
        <v>0</v>
      </c>
      <c r="HD105" s="18">
        <f>IF(HD$5&gt;$G$4,0,SUMIFS(Fluxo!$O:$O,Fluxo!$U:$U,"&gt;"&amp;HC$5,Fluxo!$U:$U,"&lt;="&amp;HD$5,Fluxo!$D:$D,$D105,Fluxo!$E:$E,"&lt;&gt;"&amp;"PERMUTANTE"))</f>
        <v>0</v>
      </c>
      <c r="HE105" s="18">
        <f>IF(HE$5&gt;$G$4,0,SUMIFS(Fluxo!$O:$O,Fluxo!$U:$U,"&gt;"&amp;HD$5,Fluxo!$U:$U,"&lt;="&amp;HE$5,Fluxo!$D:$D,$D105,Fluxo!$E:$E,"&lt;&gt;"&amp;"PERMUTANTE"))</f>
        <v>0</v>
      </c>
      <c r="HF105" s="18">
        <f>IF(HF$5&gt;$G$4,0,SUMIFS(Fluxo!$O:$O,Fluxo!$U:$U,"&gt;"&amp;HE$5,Fluxo!$U:$U,"&lt;="&amp;HF$5,Fluxo!$D:$D,$D105,Fluxo!$E:$E,"&lt;&gt;"&amp;"PERMUTANTE"))</f>
        <v>0</v>
      </c>
    </row>
    <row r="106" spans="1:214">
      <c r="A106" s="20">
        <f t="shared" si="11"/>
        <v>96</v>
      </c>
      <c r="B106" s="140" t="str">
        <f>'Check Carteira'!C98</f>
        <v>E.1016.99.01.0231</v>
      </c>
      <c r="C106" s="141">
        <v>1</v>
      </c>
      <c r="D106" s="129" t="str">
        <f>'Check Carteira'!F98</f>
        <v>A-0231</v>
      </c>
      <c r="E106" s="21" t="str">
        <f>IFERROR(INDEX(Contratos!L:L,MATCH(D106,Contratos!R:R,0)),"")</f>
        <v/>
      </c>
      <c r="F106" s="139" t="str">
        <f>IFERROR(INDEX(Contratos!G:G,MATCH(D106,Contratos!R:R,0)),"")</f>
        <v/>
      </c>
      <c r="H106" s="83">
        <f t="shared" si="10"/>
        <v>0</v>
      </c>
      <c r="J106" s="18">
        <f>IF(J$5&gt;$G$4,0,SUMIFS(Fluxo!$O:$O,Fluxo!$U:$U,"&gt;"&amp;I$5,Fluxo!$U:$U,"&lt;="&amp;J$5,Fluxo!$D:$D,$D106))</f>
        <v>0</v>
      </c>
      <c r="K106" s="18">
        <f>IF(K$5&gt;$G$4,0,SUMIFS(Fluxo!$O:$O,Fluxo!$U:$U,"&gt;"&amp;J$5,Fluxo!$U:$U,"&lt;="&amp;K$5,Fluxo!$D:$D,$D106))</f>
        <v>0</v>
      </c>
      <c r="L106" s="18">
        <f>IF(L$5&gt;$G$4,0,SUMIFS(Fluxo!$O:$O,Fluxo!$U:$U,"&gt;"&amp;K$5,Fluxo!$U:$U,"&lt;="&amp;L$5,Fluxo!$D:$D,$D106))</f>
        <v>0</v>
      </c>
      <c r="M106" s="18">
        <f>IF(M$5&gt;$G$4,0,SUMIFS(Fluxo!$O:$O,Fluxo!$U:$U,"&gt;"&amp;L$5,Fluxo!$U:$U,"&lt;="&amp;M$5,Fluxo!$D:$D,$D106))</f>
        <v>0</v>
      </c>
      <c r="N106" s="18">
        <f>IF(N$5&gt;$G$4,0,SUMIFS(Fluxo!$O:$O,Fluxo!$U:$U,"&gt;"&amp;M$5,Fluxo!$U:$U,"&lt;="&amp;N$5,Fluxo!$D:$D,$D106))</f>
        <v>0</v>
      </c>
      <c r="O106" s="18">
        <f>IF(O$5&gt;$G$4,0,SUMIFS(Fluxo!$O:$O,Fluxo!$U:$U,"&gt;"&amp;N$5,Fluxo!$U:$U,"&lt;="&amp;O$5,Fluxo!$D:$D,$D106))</f>
        <v>0</v>
      </c>
      <c r="P106" s="18">
        <f>IF(P$5&gt;$G$4,0,SUMIFS(Fluxo!$O:$O,Fluxo!$U:$U,"&gt;"&amp;O$5,Fluxo!$U:$U,"&lt;="&amp;P$5,Fluxo!$D:$D,$D106))</f>
        <v>0</v>
      </c>
      <c r="Q106" s="18">
        <f>IF(Q$5&gt;$G$4,0,SUMIFS(Fluxo!$O:$O,Fluxo!$U:$U,"&gt;"&amp;P$5,Fluxo!$U:$U,"&lt;="&amp;Q$5,Fluxo!$D:$D,$D106))</f>
        <v>0</v>
      </c>
      <c r="R106" s="18">
        <f>IF(R$5&gt;$G$4,0,SUMIFS(Fluxo!$O:$O,Fluxo!$U:$U,"&gt;"&amp;Q$5,Fluxo!$U:$U,"&lt;="&amp;R$5,Fluxo!$D:$D,$D106))</f>
        <v>0</v>
      </c>
      <c r="S106" s="18">
        <f>IF(S$5&gt;$G$4,0,SUMIFS(Fluxo!$O:$O,Fluxo!$U:$U,"&gt;"&amp;R$5,Fluxo!$U:$U,"&lt;="&amp;S$5,Fluxo!$D:$D,$D106,Fluxo!$E:$E,"&lt;&gt;"&amp;"PERMUTANTE"))</f>
        <v>0</v>
      </c>
      <c r="T106" s="18">
        <f>IF(T$5&gt;$G$4,0,SUMIFS(Fluxo!$O:$O,Fluxo!$U:$U,"&gt;"&amp;S$5,Fluxo!$U:$U,"&lt;="&amp;T$5,Fluxo!$D:$D,$D106,Fluxo!$E:$E,"&lt;&gt;"&amp;"PERMUTANTE"))</f>
        <v>0</v>
      </c>
      <c r="U106" s="18">
        <f>IF(U$5&gt;$G$4,0,SUMIFS(Fluxo!$O:$O,Fluxo!$U:$U,"&gt;"&amp;T$5,Fluxo!$U:$U,"&lt;="&amp;U$5,Fluxo!$D:$D,$D106,Fluxo!$E:$E,"&lt;&gt;"&amp;"PERMUTANTE"))</f>
        <v>0</v>
      </c>
      <c r="V106" s="18">
        <f>IF(V$5&gt;$G$4,0,SUMIFS(Fluxo!$O:$O,Fluxo!$U:$U,"&gt;"&amp;U$5,Fluxo!$U:$U,"&lt;="&amp;V$5,Fluxo!$D:$D,$D106,Fluxo!$E:$E,"&lt;&gt;"&amp;"PERMUTANTE"))</f>
        <v>0</v>
      </c>
      <c r="W106" s="18">
        <f>IF(W$5&gt;$G$4,0,SUMIFS(Fluxo!$O:$O,Fluxo!$U:$U,"&gt;"&amp;V$5,Fluxo!$U:$U,"&lt;="&amp;W$5,Fluxo!$D:$D,$D106,Fluxo!$E:$E,"&lt;&gt;"&amp;"PERMUTANTE"))</f>
        <v>0</v>
      </c>
      <c r="X106" s="18">
        <f>IF(X$5&gt;$G$4,0,SUMIFS(Fluxo!$O:$O,Fluxo!$U:$U,"&gt;"&amp;W$5,Fluxo!$U:$U,"&lt;="&amp;X$5,Fluxo!$D:$D,$D106,Fluxo!$E:$E,"&lt;&gt;"&amp;"PERMUTANTE"))</f>
        <v>0</v>
      </c>
      <c r="Y106" s="18">
        <f>IF(Y$5&gt;$G$4,0,SUMIFS(Fluxo!$O:$O,Fluxo!$U:$U,"&gt;"&amp;X$5,Fluxo!$U:$U,"&lt;="&amp;Y$5,Fluxo!$D:$D,$D106,Fluxo!$E:$E,"&lt;&gt;"&amp;"PERMUTANTE"))</f>
        <v>0</v>
      </c>
      <c r="Z106" s="18">
        <f>IF(Z$5&gt;$G$4,0,SUMIFS(Fluxo!$O:$O,Fluxo!$U:$U,"&gt;"&amp;Y$5,Fluxo!$U:$U,"&lt;="&amp;Z$5,Fluxo!$D:$D,$D106,Fluxo!$E:$E,"&lt;&gt;"&amp;"PERMUTANTE"))</f>
        <v>0</v>
      </c>
      <c r="AA106" s="18">
        <f>IF(AA$5&gt;$G$4,0,SUMIFS(Fluxo!$O:$O,Fluxo!$U:$U,"&gt;"&amp;Z$5,Fluxo!$U:$U,"&lt;="&amp;AA$5,Fluxo!$D:$D,$D106,Fluxo!$E:$E,"&lt;&gt;"&amp;"PERMUTANTE"))</f>
        <v>0</v>
      </c>
      <c r="AB106" s="18">
        <f>IF(AB$5&gt;$G$4,0,SUMIFS(Fluxo!$O:$O,Fluxo!$U:$U,"&gt;"&amp;AA$5,Fluxo!$U:$U,"&lt;="&amp;AB$5,Fluxo!$D:$D,$D106,Fluxo!$E:$E,"&lt;&gt;"&amp;"PERMUTANTE"))</f>
        <v>0</v>
      </c>
      <c r="AC106" s="18">
        <f>IF(AC$5&gt;$G$4,0,SUMIFS(Fluxo!$O:$O,Fluxo!$U:$U,"&gt;"&amp;AB$5,Fluxo!$U:$U,"&lt;="&amp;AC$5,Fluxo!$D:$D,$D106,Fluxo!$E:$E,"&lt;&gt;"&amp;"PERMUTANTE"))</f>
        <v>0</v>
      </c>
      <c r="AD106" s="18">
        <f>IF(AD$5&gt;$G$4,0,SUMIFS(Fluxo!$O:$O,Fluxo!$U:$U,"&gt;"&amp;AC$5,Fluxo!$U:$U,"&lt;="&amp;AD$5,Fluxo!$D:$D,$D106,Fluxo!$E:$E,"&lt;&gt;"&amp;"PERMUTANTE"))</f>
        <v>0</v>
      </c>
      <c r="AE106" s="18">
        <f>IF(AE$5&gt;$G$4,0,SUMIFS(Fluxo!$O:$O,Fluxo!$U:$U,"&gt;"&amp;AD$5,Fluxo!$U:$U,"&lt;="&amp;AE$5,Fluxo!$D:$D,$D106,Fluxo!$E:$E,"&lt;&gt;"&amp;"PERMUTANTE"))</f>
        <v>0</v>
      </c>
      <c r="AF106" s="18">
        <f>IF(AF$5&gt;$G$4,0,SUMIFS(Fluxo!$O:$O,Fluxo!$U:$U,"&gt;"&amp;AE$5,Fluxo!$U:$U,"&lt;="&amp;AF$5,Fluxo!$D:$D,$D106,Fluxo!$E:$E,"&lt;&gt;"&amp;"PERMUTANTE"))</f>
        <v>0</v>
      </c>
      <c r="AG106" s="18">
        <f>IF(AG$5&gt;$G$4,0,SUMIFS(Fluxo!$O:$O,Fluxo!$U:$U,"&gt;"&amp;AF$5,Fluxo!$U:$U,"&lt;="&amp;AG$5,Fluxo!$D:$D,$D106,Fluxo!$E:$E,"&lt;&gt;"&amp;"PERMUTANTE"))</f>
        <v>0</v>
      </c>
      <c r="AH106" s="18">
        <f>IF(AH$5&gt;$G$4,0,SUMIFS(Fluxo!$O:$O,Fluxo!$U:$U,"&gt;"&amp;AG$5,Fluxo!$U:$U,"&lt;="&amp;AH$5,Fluxo!$D:$D,$D106,Fluxo!$E:$E,"&lt;&gt;"&amp;"PERMUTANTE"))</f>
        <v>0</v>
      </c>
      <c r="AI106" s="18">
        <f>IF(AI$5&gt;$G$4,0,SUMIFS(Fluxo!$O:$O,Fluxo!$U:$U,"&gt;"&amp;AH$5,Fluxo!$U:$U,"&lt;="&amp;AI$5,Fluxo!$D:$D,$D106,Fluxo!$E:$E,"&lt;&gt;"&amp;"PERMUTANTE"))</f>
        <v>0</v>
      </c>
      <c r="AJ106" s="18">
        <f>IF(AJ$5&gt;$G$4,0,SUMIFS(Fluxo!$O:$O,Fluxo!$U:$U,"&gt;"&amp;AI$5,Fluxo!$U:$U,"&lt;="&amp;AJ$5,Fluxo!$D:$D,$D106,Fluxo!$E:$E,"&lt;&gt;"&amp;"PERMUTANTE"))</f>
        <v>0</v>
      </c>
      <c r="AK106" s="18">
        <f>IF(AK$5&gt;$G$4,0,SUMIFS(Fluxo!$O:$O,Fluxo!$U:$U,"&gt;"&amp;AJ$5,Fluxo!$U:$U,"&lt;="&amp;AK$5,Fluxo!$D:$D,$D106,Fluxo!$E:$E,"&lt;&gt;"&amp;"PERMUTANTE"))</f>
        <v>0</v>
      </c>
      <c r="AL106" s="18">
        <f>IF(AL$5&gt;$G$4,0,SUMIFS(Fluxo!$O:$O,Fluxo!$U:$U,"&gt;"&amp;AK$5,Fluxo!$U:$U,"&lt;="&amp;AL$5,Fluxo!$D:$D,$D106,Fluxo!$E:$E,"&lt;&gt;"&amp;"PERMUTANTE"))</f>
        <v>0</v>
      </c>
      <c r="AM106" s="18">
        <f>IF(AM$5&gt;$G$4,0,SUMIFS(Fluxo!$O:$O,Fluxo!$U:$U,"&gt;"&amp;AL$5,Fluxo!$U:$U,"&lt;="&amp;AM$5,Fluxo!$D:$D,$D106,Fluxo!$E:$E,"&lt;&gt;"&amp;"PERMUTANTE"))</f>
        <v>0</v>
      </c>
      <c r="AN106" s="18">
        <f>IF(AN$5&gt;$G$4,0,SUMIFS(Fluxo!$O:$O,Fluxo!$U:$U,"&gt;"&amp;AM$5,Fluxo!$U:$U,"&lt;="&amp;AN$5,Fluxo!$D:$D,$D106,Fluxo!$E:$E,"&lt;&gt;"&amp;"PERMUTANTE"))</f>
        <v>0</v>
      </c>
      <c r="AO106" s="18">
        <f>IF(AO$5&gt;$G$4,0,SUMIFS(Fluxo!$O:$O,Fluxo!$U:$U,"&gt;"&amp;AN$5,Fluxo!$U:$U,"&lt;="&amp;AO$5,Fluxo!$D:$D,$D106,Fluxo!$E:$E,"&lt;&gt;"&amp;"PERMUTANTE"))</f>
        <v>0</v>
      </c>
      <c r="AP106" s="18">
        <f>IF(AP$5&gt;$G$4,0,SUMIFS(Fluxo!$O:$O,Fluxo!$U:$U,"&gt;"&amp;AO$5,Fluxo!$U:$U,"&lt;="&amp;AP$5,Fluxo!$D:$D,$D106,Fluxo!$E:$E,"&lt;&gt;"&amp;"PERMUTANTE"))</f>
        <v>0</v>
      </c>
      <c r="AQ106" s="18">
        <f>IF(AQ$5&gt;$G$4,0,SUMIFS(Fluxo!$O:$O,Fluxo!$U:$U,"&gt;"&amp;AP$5,Fluxo!$U:$U,"&lt;="&amp;AQ$5,Fluxo!$D:$D,$D106,Fluxo!$E:$E,"&lt;&gt;"&amp;"PERMUTANTE"))</f>
        <v>0</v>
      </c>
      <c r="AR106" s="18">
        <f>IF(AR$5&gt;$G$4,0,SUMIFS(Fluxo!$O:$O,Fluxo!$U:$U,"&gt;"&amp;AQ$5,Fluxo!$U:$U,"&lt;="&amp;AR$5,Fluxo!$D:$D,$D106,Fluxo!$E:$E,"&lt;&gt;"&amp;"PERMUTANTE"))</f>
        <v>0</v>
      </c>
      <c r="AS106" s="18">
        <f>IF(AS$5&gt;$G$4,0,SUMIFS(Fluxo!$O:$O,Fluxo!$U:$U,"&gt;"&amp;AR$5,Fluxo!$U:$U,"&lt;="&amp;AS$5,Fluxo!$D:$D,$D106,Fluxo!$E:$E,"&lt;&gt;"&amp;"PERMUTANTE"))</f>
        <v>0</v>
      </c>
      <c r="AT106" s="18">
        <f>IF(AT$5&gt;$G$4,0,SUMIFS(Fluxo!$O:$O,Fluxo!$U:$U,"&gt;"&amp;AS$5,Fluxo!$U:$U,"&lt;="&amp;AT$5,Fluxo!$D:$D,$D106,Fluxo!$E:$E,"&lt;&gt;"&amp;"PERMUTANTE"))</f>
        <v>0</v>
      </c>
      <c r="AU106" s="18">
        <f>IF(AU$5&gt;$G$4,0,SUMIFS(Fluxo!$O:$O,Fluxo!$U:$U,"&gt;"&amp;AT$5,Fluxo!$U:$U,"&lt;="&amp;AU$5,Fluxo!$D:$D,$D106,Fluxo!$E:$E,"&lt;&gt;"&amp;"PERMUTANTE"))</f>
        <v>0</v>
      </c>
      <c r="AV106" s="18">
        <f>IF(AV$5&gt;$G$4,0,SUMIFS(Fluxo!$O:$O,Fluxo!$U:$U,"&gt;"&amp;AU$5,Fluxo!$U:$U,"&lt;="&amp;AV$5,Fluxo!$D:$D,$D106,Fluxo!$E:$E,"&lt;&gt;"&amp;"PERMUTANTE"))</f>
        <v>0</v>
      </c>
      <c r="AW106" s="18">
        <f>IF(AW$5&gt;$G$4,0,SUMIFS(Fluxo!$O:$O,Fluxo!$U:$U,"&gt;"&amp;AV$5,Fluxo!$U:$U,"&lt;="&amp;AW$5,Fluxo!$D:$D,$D106,Fluxo!$E:$E,"&lt;&gt;"&amp;"PERMUTANTE"))</f>
        <v>0</v>
      </c>
      <c r="AX106" s="18">
        <f>IF(AX$5&gt;$G$4,0,SUMIFS(Fluxo!$O:$O,Fluxo!$U:$U,"&gt;"&amp;AW$5,Fluxo!$U:$U,"&lt;="&amp;AX$5,Fluxo!$D:$D,$D106,Fluxo!$E:$E,"&lt;&gt;"&amp;"PERMUTANTE"))</f>
        <v>0</v>
      </c>
      <c r="AY106" s="18">
        <f>IF(AY$5&gt;$G$4,0,SUMIFS(Fluxo!$O:$O,Fluxo!$U:$U,"&gt;"&amp;AX$5,Fluxo!$U:$U,"&lt;="&amp;AY$5,Fluxo!$D:$D,$D106,Fluxo!$E:$E,"&lt;&gt;"&amp;"PERMUTANTE"))</f>
        <v>0</v>
      </c>
      <c r="AZ106" s="18">
        <f>IF(AZ$5&gt;$G$4,0,SUMIFS(Fluxo!$O:$O,Fluxo!$U:$U,"&gt;"&amp;AY$5,Fluxo!$U:$U,"&lt;="&amp;AZ$5,Fluxo!$D:$D,$D106,Fluxo!$E:$E,"&lt;&gt;"&amp;"PERMUTANTE"))</f>
        <v>0</v>
      </c>
      <c r="BA106" s="18">
        <f>IF(BA$5&gt;$G$4,0,SUMIFS(Fluxo!$O:$O,Fluxo!$U:$U,"&gt;"&amp;AZ$5,Fluxo!$U:$U,"&lt;="&amp;BA$5,Fluxo!$D:$D,$D106,Fluxo!$E:$E,"&lt;&gt;"&amp;"PERMUTANTE"))</f>
        <v>0</v>
      </c>
      <c r="BB106" s="18">
        <f>IF(BB$5&gt;$G$4,0,SUMIFS(Fluxo!$O:$O,Fluxo!$U:$U,"&gt;"&amp;BA$5,Fluxo!$U:$U,"&lt;="&amp;BB$5,Fluxo!$D:$D,$D106,Fluxo!$E:$E,"&lt;&gt;"&amp;"PERMUTANTE"))</f>
        <v>0</v>
      </c>
      <c r="BC106" s="18">
        <f>IF(BC$5&gt;$G$4,0,SUMIFS(Fluxo!$O:$O,Fluxo!$U:$U,"&gt;"&amp;BB$5,Fluxo!$U:$U,"&lt;="&amp;BC$5,Fluxo!$D:$D,$D106,Fluxo!$E:$E,"&lt;&gt;"&amp;"PERMUTANTE"))</f>
        <v>0</v>
      </c>
      <c r="BD106" s="18">
        <f>IF(BD$5&gt;$G$4,0,SUMIFS(Fluxo!$O:$O,Fluxo!$U:$U,"&gt;"&amp;BC$5,Fluxo!$U:$U,"&lt;="&amp;BD$5,Fluxo!$D:$D,$D106,Fluxo!$E:$E,"&lt;&gt;"&amp;"PERMUTANTE"))</f>
        <v>0</v>
      </c>
      <c r="BE106" s="18">
        <f>IF(BE$5&gt;$G$4,0,SUMIFS(Fluxo!$O:$O,Fluxo!$U:$U,"&gt;"&amp;BD$5,Fluxo!$U:$U,"&lt;="&amp;BE$5,Fluxo!$D:$D,$D106,Fluxo!$E:$E,"&lt;&gt;"&amp;"PERMUTANTE"))</f>
        <v>0</v>
      </c>
      <c r="BF106" s="18">
        <f>IF(BF$5&gt;$G$4,0,SUMIFS(Fluxo!$O:$O,Fluxo!$U:$U,"&gt;"&amp;BE$5,Fluxo!$U:$U,"&lt;="&amp;BF$5,Fluxo!$D:$D,$D106,Fluxo!$E:$E,"&lt;&gt;"&amp;"PERMUTANTE"))</f>
        <v>0</v>
      </c>
      <c r="BG106" s="18">
        <f>IF(BG$5&gt;$G$4,0,SUMIFS(Fluxo!$O:$O,Fluxo!$U:$U,"&gt;"&amp;BF$5,Fluxo!$U:$U,"&lt;="&amp;BG$5,Fluxo!$D:$D,$D106,Fluxo!$E:$E,"&lt;&gt;"&amp;"PERMUTANTE"))</f>
        <v>0</v>
      </c>
      <c r="BH106" s="18">
        <f>IF(BH$5&gt;$G$4,0,SUMIFS(Fluxo!$O:$O,Fluxo!$U:$U,"&gt;"&amp;BG$5,Fluxo!$U:$U,"&lt;="&amp;BH$5,Fluxo!$D:$D,$D106,Fluxo!$E:$E,"&lt;&gt;"&amp;"PERMUTANTE"))</f>
        <v>0</v>
      </c>
      <c r="BI106" s="18">
        <f>IF(BI$5&gt;$G$4,0,SUMIFS(Fluxo!$O:$O,Fluxo!$U:$U,"&gt;"&amp;BH$5,Fluxo!$U:$U,"&lt;="&amp;BI$5,Fluxo!$D:$D,$D106,Fluxo!$E:$E,"&lt;&gt;"&amp;"PERMUTANTE"))</f>
        <v>0</v>
      </c>
      <c r="BJ106" s="18">
        <f>IF(BJ$5&gt;$G$4,0,SUMIFS(Fluxo!$O:$O,Fluxo!$U:$U,"&gt;"&amp;BI$5,Fluxo!$U:$U,"&lt;="&amp;BJ$5,Fluxo!$D:$D,$D106,Fluxo!$E:$E,"&lt;&gt;"&amp;"PERMUTANTE"))</f>
        <v>0</v>
      </c>
      <c r="BK106" s="18">
        <f>IF(BK$5&gt;$G$4,0,SUMIFS(Fluxo!$O:$O,Fluxo!$U:$U,"&gt;"&amp;BJ$5,Fluxo!$U:$U,"&lt;="&amp;BK$5,Fluxo!$D:$D,$D106,Fluxo!$E:$E,"&lt;&gt;"&amp;"PERMUTANTE"))</f>
        <v>0</v>
      </c>
      <c r="BL106" s="18">
        <f>IF(BL$5&gt;$G$4,0,SUMIFS(Fluxo!$O:$O,Fluxo!$U:$U,"&gt;"&amp;BK$5,Fluxo!$U:$U,"&lt;="&amp;BL$5,Fluxo!$D:$D,$D106,Fluxo!$E:$E,"&lt;&gt;"&amp;"PERMUTANTE"))</f>
        <v>0</v>
      </c>
      <c r="BM106" s="18">
        <f>IF(BM$5&gt;$G$4,0,SUMIFS(Fluxo!$O:$O,Fluxo!$U:$U,"&gt;"&amp;BL$5,Fluxo!$U:$U,"&lt;="&amp;BM$5,Fluxo!$D:$D,$D106,Fluxo!$E:$E,"&lt;&gt;"&amp;"PERMUTANTE"))</f>
        <v>0</v>
      </c>
      <c r="BN106" s="18">
        <f>IF(BN$5&gt;$G$4,0,SUMIFS(Fluxo!$O:$O,Fluxo!$U:$U,"&gt;"&amp;BM$5,Fluxo!$U:$U,"&lt;="&amp;BN$5,Fluxo!$D:$D,$D106,Fluxo!$E:$E,"&lt;&gt;"&amp;"PERMUTANTE"))</f>
        <v>0</v>
      </c>
      <c r="BO106" s="18">
        <f>IF(BO$5&gt;$G$4,0,SUMIFS(Fluxo!$O:$O,Fluxo!$U:$U,"&gt;"&amp;BN$5,Fluxo!$U:$U,"&lt;="&amp;BO$5,Fluxo!$D:$D,$D106,Fluxo!$E:$E,"&lt;&gt;"&amp;"PERMUTANTE"))</f>
        <v>0</v>
      </c>
      <c r="BP106" s="18">
        <f>IF(BP$5&gt;$G$4,0,SUMIFS(Fluxo!$O:$O,Fluxo!$U:$U,"&gt;"&amp;BO$5,Fluxo!$U:$U,"&lt;="&amp;BP$5,Fluxo!$D:$D,$D106,Fluxo!$E:$E,"&lt;&gt;"&amp;"PERMUTANTE"))</f>
        <v>0</v>
      </c>
      <c r="BQ106" s="18">
        <f>IF(BQ$5&gt;$G$4,0,SUMIFS(Fluxo!$O:$O,Fluxo!$U:$U,"&gt;"&amp;BP$5,Fluxo!$U:$U,"&lt;="&amp;BQ$5,Fluxo!$D:$D,$D106,Fluxo!$E:$E,"&lt;&gt;"&amp;"PERMUTANTE"))</f>
        <v>0</v>
      </c>
      <c r="BR106" s="18">
        <f>IF(BR$5&gt;$G$4,0,SUMIFS(Fluxo!$O:$O,Fluxo!$U:$U,"&gt;"&amp;BQ$5,Fluxo!$U:$U,"&lt;="&amp;BR$5,Fluxo!$D:$D,$D106,Fluxo!$E:$E,"&lt;&gt;"&amp;"PERMUTANTE"))</f>
        <v>0</v>
      </c>
      <c r="BS106" s="18">
        <f>IF(BS$5&gt;$G$4,0,SUMIFS(Fluxo!$O:$O,Fluxo!$U:$U,"&gt;"&amp;BR$5,Fluxo!$U:$U,"&lt;="&amp;BS$5,Fluxo!$D:$D,$D106,Fluxo!$E:$E,"&lt;&gt;"&amp;"PERMUTANTE"))</f>
        <v>0</v>
      </c>
      <c r="BT106" s="18">
        <f>IF(BT$5&gt;$G$4,0,SUMIFS(Fluxo!$O:$O,Fluxo!$U:$U,"&gt;"&amp;BS$5,Fluxo!$U:$U,"&lt;="&amp;BT$5,Fluxo!$D:$D,$D106,Fluxo!$E:$E,"&lt;&gt;"&amp;"PERMUTANTE"))</f>
        <v>0</v>
      </c>
      <c r="BU106" s="18">
        <f>IF(BU$5&gt;$G$4,0,SUMIFS(Fluxo!$O:$O,Fluxo!$U:$U,"&gt;"&amp;BT$5,Fluxo!$U:$U,"&lt;="&amp;BU$5,Fluxo!$D:$D,$D106,Fluxo!$E:$E,"&lt;&gt;"&amp;"PERMUTANTE"))</f>
        <v>0</v>
      </c>
      <c r="BV106" s="18">
        <f>IF(BV$5&gt;$G$4,0,SUMIFS(Fluxo!$O:$O,Fluxo!$U:$U,"&gt;"&amp;BU$5,Fluxo!$U:$U,"&lt;="&amp;BV$5,Fluxo!$D:$D,$D106,Fluxo!$E:$E,"&lt;&gt;"&amp;"PERMUTANTE"))</f>
        <v>0</v>
      </c>
      <c r="BW106" s="18">
        <f>IF(BW$5&gt;$G$4,0,SUMIFS(Fluxo!$O:$O,Fluxo!$U:$U,"&gt;"&amp;BV$5,Fluxo!$U:$U,"&lt;="&amp;BW$5,Fluxo!$D:$D,$D106,Fluxo!$E:$E,"&lt;&gt;"&amp;"PERMUTANTE"))</f>
        <v>0</v>
      </c>
      <c r="BX106" s="18">
        <f>IF(BX$5&gt;$G$4,0,SUMIFS(Fluxo!$O:$O,Fluxo!$U:$U,"&gt;"&amp;BW$5,Fluxo!$U:$U,"&lt;="&amp;BX$5,Fluxo!$D:$D,$D106,Fluxo!$E:$E,"&lt;&gt;"&amp;"PERMUTANTE"))</f>
        <v>0</v>
      </c>
      <c r="BY106" s="18">
        <f>IF(BY$5&gt;$G$4,0,SUMIFS(Fluxo!$O:$O,Fluxo!$U:$U,"&gt;"&amp;BX$5,Fluxo!$U:$U,"&lt;="&amp;BY$5,Fluxo!$D:$D,$D106,Fluxo!$E:$E,"&lt;&gt;"&amp;"PERMUTANTE"))</f>
        <v>0</v>
      </c>
      <c r="BZ106" s="18">
        <f>IF(BZ$5&gt;$G$4,0,SUMIFS(Fluxo!$O:$O,Fluxo!$U:$U,"&gt;"&amp;BY$5,Fluxo!$U:$U,"&lt;="&amp;BZ$5,Fluxo!$D:$D,$D106,Fluxo!$E:$E,"&lt;&gt;"&amp;"PERMUTANTE"))</f>
        <v>0</v>
      </c>
      <c r="CA106" s="18">
        <f>IF(CA$5&gt;$G$4,0,SUMIFS(Fluxo!$O:$O,Fluxo!$U:$U,"&gt;"&amp;BZ$5,Fluxo!$U:$U,"&lt;="&amp;CA$5,Fluxo!$D:$D,$D106,Fluxo!$E:$E,"&lt;&gt;"&amp;"PERMUTANTE"))</f>
        <v>0</v>
      </c>
      <c r="CB106" s="18">
        <f>IF(CB$5&gt;$G$4,0,SUMIFS(Fluxo!$O:$O,Fluxo!$U:$U,"&gt;"&amp;CA$5,Fluxo!$U:$U,"&lt;="&amp;CB$5,Fluxo!$D:$D,$D106,Fluxo!$E:$E,"&lt;&gt;"&amp;"PERMUTANTE"))</f>
        <v>0</v>
      </c>
      <c r="CC106" s="18">
        <f>IF(CC$5&gt;$G$4,0,SUMIFS(Fluxo!$O:$O,Fluxo!$U:$U,"&gt;"&amp;CB$5,Fluxo!$U:$U,"&lt;="&amp;CC$5,Fluxo!$D:$D,$D106,Fluxo!$E:$E,"&lt;&gt;"&amp;"PERMUTANTE"))</f>
        <v>0</v>
      </c>
      <c r="CD106" s="18">
        <f>IF(CD$5&gt;$G$4,0,SUMIFS(Fluxo!$O:$O,Fluxo!$U:$U,"&gt;"&amp;CC$5,Fluxo!$U:$U,"&lt;="&amp;CD$5,Fluxo!$D:$D,$D106,Fluxo!$E:$E,"&lt;&gt;"&amp;"PERMUTANTE"))</f>
        <v>0</v>
      </c>
      <c r="CE106" s="18">
        <f>IF(CE$5&gt;$G$4,0,SUMIFS(Fluxo!$O:$O,Fluxo!$U:$U,"&gt;"&amp;CD$5,Fluxo!$U:$U,"&lt;="&amp;CE$5,Fluxo!$D:$D,$D106,Fluxo!$E:$E,"&lt;&gt;"&amp;"PERMUTANTE"))</f>
        <v>0</v>
      </c>
      <c r="CF106" s="18">
        <f>IF(CF$5&gt;$G$4,0,SUMIFS(Fluxo!$O:$O,Fluxo!$U:$U,"&gt;"&amp;CE$5,Fluxo!$U:$U,"&lt;="&amp;CF$5,Fluxo!$D:$D,$D106,Fluxo!$E:$E,"&lt;&gt;"&amp;"PERMUTANTE"))</f>
        <v>0</v>
      </c>
      <c r="CG106" s="18">
        <f>IF(CG$5&gt;$G$4,0,SUMIFS(Fluxo!$O:$O,Fluxo!$U:$U,"&gt;"&amp;CF$5,Fluxo!$U:$U,"&lt;="&amp;CG$5,Fluxo!$D:$D,$D106,Fluxo!$E:$E,"&lt;&gt;"&amp;"PERMUTANTE"))</f>
        <v>0</v>
      </c>
      <c r="CH106" s="18">
        <f>IF(CH$5&gt;$G$4,0,SUMIFS(Fluxo!$O:$O,Fluxo!$U:$U,"&gt;"&amp;CG$5,Fluxo!$U:$U,"&lt;="&amp;CH$5,Fluxo!$D:$D,$D106,Fluxo!$E:$E,"&lt;&gt;"&amp;"PERMUTANTE"))</f>
        <v>0</v>
      </c>
      <c r="CI106" s="18">
        <f>IF(CI$5&gt;$G$4,0,SUMIFS(Fluxo!$O:$O,Fluxo!$U:$U,"&gt;"&amp;CH$5,Fluxo!$U:$U,"&lt;="&amp;CI$5,Fluxo!$D:$D,$D106,Fluxo!$E:$E,"&lt;&gt;"&amp;"PERMUTANTE"))</f>
        <v>0</v>
      </c>
      <c r="CJ106" s="18">
        <f>IF(CJ$5&gt;$G$4,0,SUMIFS(Fluxo!$O:$O,Fluxo!$U:$U,"&gt;"&amp;CI$5,Fluxo!$U:$U,"&lt;="&amp;CJ$5,Fluxo!$D:$D,$D106,Fluxo!$E:$E,"&lt;&gt;"&amp;"PERMUTANTE"))</f>
        <v>0</v>
      </c>
      <c r="CK106" s="18">
        <f>IF(CK$5&gt;$G$4,0,SUMIFS(Fluxo!$O:$O,Fluxo!$U:$U,"&gt;"&amp;CJ$5,Fluxo!$U:$U,"&lt;="&amp;CK$5,Fluxo!$D:$D,$D106,Fluxo!$E:$E,"&lt;&gt;"&amp;"PERMUTANTE"))</f>
        <v>0</v>
      </c>
      <c r="CL106" s="18">
        <f>IF(CL$5&gt;$G$4,0,SUMIFS(Fluxo!$O:$O,Fluxo!$U:$U,"&gt;"&amp;CK$5,Fluxo!$U:$U,"&lt;="&amp;CL$5,Fluxo!$D:$D,$D106,Fluxo!$E:$E,"&lt;&gt;"&amp;"PERMUTANTE"))</f>
        <v>0</v>
      </c>
      <c r="CM106" s="18">
        <f>IF(CM$5&gt;$G$4,0,SUMIFS(Fluxo!$O:$O,Fluxo!$U:$U,"&gt;"&amp;CL$5,Fluxo!$U:$U,"&lt;="&amp;CM$5,Fluxo!$D:$D,$D106,Fluxo!$E:$E,"&lt;&gt;"&amp;"PERMUTANTE"))</f>
        <v>0</v>
      </c>
      <c r="CN106" s="18">
        <f>IF(CN$5&gt;$G$4,0,SUMIFS(Fluxo!$O:$O,Fluxo!$U:$U,"&gt;"&amp;CM$5,Fluxo!$U:$U,"&lt;="&amp;CN$5,Fluxo!$D:$D,$D106,Fluxo!$E:$E,"&lt;&gt;"&amp;"PERMUTANTE"))</f>
        <v>0</v>
      </c>
      <c r="CO106" s="18">
        <f>IF(CO$5&gt;$G$4,0,SUMIFS(Fluxo!$O:$O,Fluxo!$U:$U,"&gt;"&amp;CN$5,Fluxo!$U:$U,"&lt;="&amp;CO$5,Fluxo!$D:$D,$D106,Fluxo!$E:$E,"&lt;&gt;"&amp;"PERMUTANTE"))</f>
        <v>0</v>
      </c>
      <c r="CP106" s="18">
        <f>IF(CP$5&gt;$G$4,0,SUMIFS(Fluxo!$O:$O,Fluxo!$U:$U,"&gt;"&amp;CO$5,Fluxo!$U:$U,"&lt;="&amp;CP$5,Fluxo!$D:$D,$D106,Fluxo!$E:$E,"&lt;&gt;"&amp;"PERMUTANTE"))</f>
        <v>0</v>
      </c>
      <c r="CQ106" s="18">
        <f>IF(CQ$5&gt;$G$4,0,SUMIFS(Fluxo!$O:$O,Fluxo!$U:$U,"&gt;"&amp;CP$5,Fluxo!$U:$U,"&lt;="&amp;CQ$5,Fluxo!$D:$D,$D106,Fluxo!$E:$E,"&lt;&gt;"&amp;"PERMUTANTE"))</f>
        <v>0</v>
      </c>
      <c r="CR106" s="18">
        <f>IF(CR$5&gt;$G$4,0,SUMIFS(Fluxo!$O:$O,Fluxo!$U:$U,"&gt;"&amp;CQ$5,Fluxo!$U:$U,"&lt;="&amp;CR$5,Fluxo!$D:$D,$D106,Fluxo!$E:$E,"&lt;&gt;"&amp;"PERMUTANTE"))</f>
        <v>0</v>
      </c>
      <c r="CS106" s="18">
        <f>IF(CS$5&gt;$G$4,0,SUMIFS(Fluxo!$O:$O,Fluxo!$U:$U,"&gt;"&amp;CR$5,Fluxo!$U:$U,"&lt;="&amp;CS$5,Fluxo!$D:$D,$D106,Fluxo!$E:$E,"&lt;&gt;"&amp;"PERMUTANTE"))</f>
        <v>0</v>
      </c>
      <c r="CT106" s="18">
        <f>IF(CT$5&gt;$G$4,0,SUMIFS(Fluxo!$O:$O,Fluxo!$U:$U,"&gt;"&amp;CS$5,Fluxo!$U:$U,"&lt;="&amp;CT$5,Fluxo!$D:$D,$D106,Fluxo!$E:$E,"&lt;&gt;"&amp;"PERMUTANTE"))</f>
        <v>0</v>
      </c>
      <c r="CU106" s="18">
        <f>IF(CU$5&gt;$G$4,0,SUMIFS(Fluxo!$O:$O,Fluxo!$U:$U,"&gt;"&amp;CT$5,Fluxo!$U:$U,"&lt;="&amp;CU$5,Fluxo!$D:$D,$D106,Fluxo!$E:$E,"&lt;&gt;"&amp;"PERMUTANTE"))</f>
        <v>0</v>
      </c>
      <c r="CV106" s="18">
        <f>IF(CV$5&gt;$G$4,0,SUMIFS(Fluxo!$O:$O,Fluxo!$U:$U,"&gt;"&amp;CU$5,Fluxo!$U:$U,"&lt;="&amp;CV$5,Fluxo!$D:$D,$D106,Fluxo!$E:$E,"&lt;&gt;"&amp;"PERMUTANTE"))</f>
        <v>0</v>
      </c>
      <c r="CW106" s="18">
        <f>IF(CW$5&gt;$G$4,0,SUMIFS(Fluxo!$O:$O,Fluxo!$U:$U,"&gt;"&amp;CV$5,Fluxo!$U:$U,"&lt;="&amp;CW$5,Fluxo!$D:$D,$D106,Fluxo!$E:$E,"&lt;&gt;"&amp;"PERMUTANTE"))</f>
        <v>0</v>
      </c>
      <c r="CX106" s="18">
        <f>IF(CX$5&gt;$G$4,0,SUMIFS(Fluxo!$O:$O,Fluxo!$U:$U,"&gt;"&amp;CW$5,Fluxo!$U:$U,"&lt;="&amp;CX$5,Fluxo!$D:$D,$D106,Fluxo!$E:$E,"&lt;&gt;"&amp;"PERMUTANTE"))</f>
        <v>0</v>
      </c>
      <c r="CY106" s="18">
        <f>IF(CY$5&gt;$G$4,0,SUMIFS(Fluxo!$O:$O,Fluxo!$U:$U,"&gt;"&amp;CX$5,Fluxo!$U:$U,"&lt;="&amp;CY$5,Fluxo!$D:$D,$D106,Fluxo!$E:$E,"&lt;&gt;"&amp;"PERMUTANTE"))</f>
        <v>0</v>
      </c>
      <c r="CZ106" s="18">
        <f>IF(CZ$5&gt;$G$4,0,SUMIFS(Fluxo!$O:$O,Fluxo!$U:$U,"&gt;"&amp;CY$5,Fluxo!$U:$U,"&lt;="&amp;CZ$5,Fluxo!$D:$D,$D106,Fluxo!$E:$E,"&lt;&gt;"&amp;"PERMUTANTE"))</f>
        <v>0</v>
      </c>
      <c r="DA106" s="18">
        <f>IF(DA$5&gt;$G$4,0,SUMIFS(Fluxo!$O:$O,Fluxo!$U:$U,"&gt;"&amp;CZ$5,Fluxo!$U:$U,"&lt;="&amp;DA$5,Fluxo!$D:$D,$D106,Fluxo!$E:$E,"&lt;&gt;"&amp;"PERMUTANTE"))</f>
        <v>0</v>
      </c>
      <c r="DB106" s="18">
        <f>IF(DB$5&gt;$G$4,0,SUMIFS(Fluxo!$O:$O,Fluxo!$U:$U,"&gt;"&amp;DA$5,Fluxo!$U:$U,"&lt;="&amp;DB$5,Fluxo!$D:$D,$D106,Fluxo!$E:$E,"&lt;&gt;"&amp;"PERMUTANTE"))</f>
        <v>0</v>
      </c>
      <c r="DC106" s="18">
        <f>IF(DC$5&gt;$G$4,0,SUMIFS(Fluxo!$O:$O,Fluxo!$U:$U,"&gt;"&amp;DB$5,Fluxo!$U:$U,"&lt;="&amp;DC$5,Fluxo!$D:$D,$D106,Fluxo!$E:$E,"&lt;&gt;"&amp;"PERMUTANTE"))</f>
        <v>0</v>
      </c>
      <c r="DD106" s="18">
        <f>IF(DD$5&gt;$G$4,0,SUMIFS(Fluxo!$O:$O,Fluxo!$U:$U,"&gt;"&amp;DC$5,Fluxo!$U:$U,"&lt;="&amp;DD$5,Fluxo!$D:$D,$D106,Fluxo!$E:$E,"&lt;&gt;"&amp;"PERMUTANTE"))</f>
        <v>0</v>
      </c>
      <c r="DE106" s="18">
        <f>IF(DE$5&gt;$G$4,0,SUMIFS(Fluxo!$O:$O,Fluxo!$U:$U,"&gt;"&amp;DD$5,Fluxo!$U:$U,"&lt;="&amp;DE$5,Fluxo!$D:$D,$D106,Fluxo!$E:$E,"&lt;&gt;"&amp;"PERMUTANTE"))</f>
        <v>0</v>
      </c>
      <c r="DF106" s="18">
        <f>IF(DF$5&gt;$G$4,0,SUMIFS(Fluxo!$O:$O,Fluxo!$U:$U,"&gt;"&amp;DE$5,Fluxo!$U:$U,"&lt;="&amp;DF$5,Fluxo!$D:$D,$D106,Fluxo!$E:$E,"&lt;&gt;"&amp;"PERMUTANTE"))</f>
        <v>0</v>
      </c>
      <c r="DG106" s="18">
        <f>IF(DG$5&gt;$G$4,0,SUMIFS(Fluxo!$O:$O,Fluxo!$U:$U,"&gt;"&amp;DF$5,Fluxo!$U:$U,"&lt;="&amp;DG$5,Fluxo!$D:$D,$D106,Fluxo!$E:$E,"&lt;&gt;"&amp;"PERMUTANTE"))</f>
        <v>0</v>
      </c>
      <c r="DH106" s="18">
        <f>IF(DH$5&gt;$G$4,0,SUMIFS(Fluxo!$O:$O,Fluxo!$U:$U,"&gt;"&amp;DG$5,Fluxo!$U:$U,"&lt;="&amp;DH$5,Fluxo!$D:$D,$D106,Fluxo!$E:$E,"&lt;&gt;"&amp;"PERMUTANTE"))</f>
        <v>0</v>
      </c>
      <c r="DI106" s="18">
        <f>IF(DI$5&gt;$G$4,0,SUMIFS(Fluxo!$O:$O,Fluxo!$U:$U,"&gt;"&amp;DH$5,Fluxo!$U:$U,"&lt;="&amp;DI$5,Fluxo!$D:$D,$D106,Fluxo!$E:$E,"&lt;&gt;"&amp;"PERMUTANTE"))</f>
        <v>0</v>
      </c>
      <c r="DJ106" s="18">
        <f>IF(DJ$5&gt;$G$4,0,SUMIFS(Fluxo!$O:$O,Fluxo!$U:$U,"&gt;"&amp;DI$5,Fluxo!$U:$U,"&lt;="&amp;DJ$5,Fluxo!$D:$D,$D106,Fluxo!$E:$E,"&lt;&gt;"&amp;"PERMUTANTE"))</f>
        <v>0</v>
      </c>
      <c r="DK106" s="18">
        <f>IF(DK$5&gt;$G$4,0,SUMIFS(Fluxo!$O:$O,Fluxo!$U:$U,"&gt;"&amp;DJ$5,Fluxo!$U:$U,"&lt;="&amp;DK$5,Fluxo!$D:$D,$D106,Fluxo!$E:$E,"&lt;&gt;"&amp;"PERMUTANTE"))</f>
        <v>0</v>
      </c>
      <c r="DL106" s="18">
        <f>IF(DL$5&gt;$G$4,0,SUMIFS(Fluxo!$O:$O,Fluxo!$U:$U,"&gt;"&amp;DK$5,Fluxo!$U:$U,"&lt;="&amp;DL$5,Fluxo!$D:$D,$D106,Fluxo!$E:$E,"&lt;&gt;"&amp;"PERMUTANTE"))</f>
        <v>0</v>
      </c>
      <c r="DM106" s="18">
        <f>IF(DM$5&gt;$G$4,0,SUMIFS(Fluxo!$O:$O,Fluxo!$U:$U,"&gt;"&amp;DL$5,Fluxo!$U:$U,"&lt;="&amp;DM$5,Fluxo!$D:$D,$D106,Fluxo!$E:$E,"&lt;&gt;"&amp;"PERMUTANTE"))</f>
        <v>0</v>
      </c>
      <c r="DN106" s="18">
        <f>IF(DN$5&gt;$G$4,0,SUMIFS(Fluxo!$O:$O,Fluxo!$U:$U,"&gt;"&amp;DM$5,Fluxo!$U:$U,"&lt;="&amp;DN$5,Fluxo!$D:$D,$D106,Fluxo!$E:$E,"&lt;&gt;"&amp;"PERMUTANTE"))</f>
        <v>0</v>
      </c>
      <c r="DO106" s="18">
        <f>IF(DO$5&gt;$G$4,0,SUMIFS(Fluxo!$O:$O,Fluxo!$U:$U,"&gt;"&amp;DN$5,Fluxo!$U:$U,"&lt;="&amp;DO$5,Fluxo!$D:$D,$D106,Fluxo!$E:$E,"&lt;&gt;"&amp;"PERMUTANTE"))</f>
        <v>0</v>
      </c>
      <c r="DP106" s="18">
        <f>IF(DP$5&gt;$G$4,0,SUMIFS(Fluxo!$O:$O,Fluxo!$U:$U,"&gt;"&amp;DO$5,Fluxo!$U:$U,"&lt;="&amp;DP$5,Fluxo!$D:$D,$D106,Fluxo!$E:$E,"&lt;&gt;"&amp;"PERMUTANTE"))</f>
        <v>0</v>
      </c>
      <c r="DQ106" s="18">
        <f>IF(DQ$5&gt;$G$4,0,SUMIFS(Fluxo!$O:$O,Fluxo!$U:$U,"&gt;"&amp;DP$5,Fluxo!$U:$U,"&lt;="&amp;DQ$5,Fluxo!$D:$D,$D106,Fluxo!$E:$E,"&lt;&gt;"&amp;"PERMUTANTE"))</f>
        <v>0</v>
      </c>
      <c r="DR106" s="18">
        <f>IF(DR$5&gt;$G$4,0,SUMIFS(Fluxo!$O:$O,Fluxo!$U:$U,"&gt;"&amp;DQ$5,Fluxo!$U:$U,"&lt;="&amp;DR$5,Fluxo!$D:$D,$D106,Fluxo!$E:$E,"&lt;&gt;"&amp;"PERMUTANTE"))</f>
        <v>0</v>
      </c>
      <c r="DS106" s="18">
        <f>IF(DS$5&gt;$G$4,0,SUMIFS(Fluxo!$O:$O,Fluxo!$U:$U,"&gt;"&amp;DR$5,Fluxo!$U:$U,"&lt;="&amp;DS$5,Fluxo!$D:$D,$D106,Fluxo!$E:$E,"&lt;&gt;"&amp;"PERMUTANTE"))</f>
        <v>0</v>
      </c>
      <c r="DT106" s="18">
        <f>IF(DT$5&gt;$G$4,0,SUMIFS(Fluxo!$O:$O,Fluxo!$U:$U,"&gt;"&amp;DS$5,Fluxo!$U:$U,"&lt;="&amp;DT$5,Fluxo!$D:$D,$D106,Fluxo!$E:$E,"&lt;&gt;"&amp;"PERMUTANTE"))</f>
        <v>0</v>
      </c>
      <c r="DU106" s="18">
        <f>IF(DU$5&gt;$G$4,0,SUMIFS(Fluxo!$O:$O,Fluxo!$U:$U,"&gt;"&amp;DT$5,Fluxo!$U:$U,"&lt;="&amp;DU$5,Fluxo!$D:$D,$D106,Fluxo!$E:$E,"&lt;&gt;"&amp;"PERMUTANTE"))</f>
        <v>0</v>
      </c>
      <c r="DV106" s="18">
        <f>IF(DV$5&gt;$G$4,0,SUMIFS(Fluxo!$O:$O,Fluxo!$U:$U,"&gt;"&amp;DU$5,Fluxo!$U:$U,"&lt;="&amp;DV$5,Fluxo!$D:$D,$D106,Fluxo!$E:$E,"&lt;&gt;"&amp;"PERMUTANTE"))</f>
        <v>0</v>
      </c>
      <c r="DW106" s="18">
        <f>IF(DW$5&gt;$G$4,0,SUMIFS(Fluxo!$O:$O,Fluxo!$U:$U,"&gt;"&amp;DV$5,Fluxo!$U:$U,"&lt;="&amp;DW$5,Fluxo!$D:$D,$D106,Fluxo!$E:$E,"&lt;&gt;"&amp;"PERMUTANTE"))</f>
        <v>0</v>
      </c>
      <c r="DX106" s="18">
        <f>IF(DX$5&gt;$G$4,0,SUMIFS(Fluxo!$O:$O,Fluxo!$U:$U,"&gt;"&amp;DW$5,Fluxo!$U:$U,"&lt;="&amp;DX$5,Fluxo!$D:$D,$D106,Fluxo!$E:$E,"&lt;&gt;"&amp;"PERMUTANTE"))</f>
        <v>0</v>
      </c>
      <c r="DY106" s="18">
        <f>IF(DY$5&gt;$G$4,0,SUMIFS(Fluxo!$O:$O,Fluxo!$U:$U,"&gt;"&amp;DX$5,Fluxo!$U:$U,"&lt;="&amp;DY$5,Fluxo!$D:$D,$D106,Fluxo!$E:$E,"&lt;&gt;"&amp;"PERMUTANTE"))</f>
        <v>0</v>
      </c>
      <c r="DZ106" s="18">
        <f>IF(DZ$5&gt;$G$4,0,SUMIFS(Fluxo!$O:$O,Fluxo!$U:$U,"&gt;"&amp;DY$5,Fluxo!$U:$U,"&lt;="&amp;DZ$5,Fluxo!$D:$D,$D106,Fluxo!$E:$E,"&lt;&gt;"&amp;"PERMUTANTE"))</f>
        <v>0</v>
      </c>
      <c r="EA106" s="18">
        <f>IF(EA$5&gt;$G$4,0,SUMIFS(Fluxo!$O:$O,Fluxo!$U:$U,"&gt;"&amp;DZ$5,Fluxo!$U:$U,"&lt;="&amp;EA$5,Fluxo!$D:$D,$D106,Fluxo!$E:$E,"&lt;&gt;"&amp;"PERMUTANTE"))</f>
        <v>0</v>
      </c>
      <c r="EB106" s="18">
        <f>IF(EB$5&gt;$G$4,0,SUMIFS(Fluxo!$O:$O,Fluxo!$U:$U,"&gt;"&amp;EA$5,Fluxo!$U:$U,"&lt;="&amp;EB$5,Fluxo!$D:$D,$D106,Fluxo!$E:$E,"&lt;&gt;"&amp;"PERMUTANTE"))</f>
        <v>0</v>
      </c>
      <c r="EC106" s="18">
        <f>IF(EC$5&gt;$G$4,0,SUMIFS(Fluxo!$O:$O,Fluxo!$U:$U,"&gt;"&amp;EB$5,Fluxo!$U:$U,"&lt;="&amp;EC$5,Fluxo!$D:$D,$D106,Fluxo!$E:$E,"&lt;&gt;"&amp;"PERMUTANTE"))</f>
        <v>0</v>
      </c>
      <c r="ED106" s="18">
        <f>IF(ED$5&gt;$G$4,0,SUMIFS(Fluxo!$O:$O,Fluxo!$U:$U,"&gt;"&amp;EC$5,Fluxo!$U:$U,"&lt;="&amp;ED$5,Fluxo!$D:$D,$D106,Fluxo!$E:$E,"&lt;&gt;"&amp;"PERMUTANTE"))</f>
        <v>0</v>
      </c>
      <c r="EE106" s="18">
        <f>IF(EE$5&gt;$G$4,0,SUMIFS(Fluxo!$O:$O,Fluxo!$U:$U,"&gt;"&amp;ED$5,Fluxo!$U:$U,"&lt;="&amp;EE$5,Fluxo!$D:$D,$D106,Fluxo!$E:$E,"&lt;&gt;"&amp;"PERMUTANTE"))</f>
        <v>0</v>
      </c>
      <c r="EF106" s="18">
        <f>IF(EF$5&gt;$G$4,0,SUMIFS(Fluxo!$O:$O,Fluxo!$U:$U,"&gt;"&amp;EE$5,Fluxo!$U:$U,"&lt;="&amp;EF$5,Fluxo!$D:$D,$D106,Fluxo!$E:$E,"&lt;&gt;"&amp;"PERMUTANTE"))</f>
        <v>0</v>
      </c>
      <c r="EG106" s="18">
        <f>IF(EG$5&gt;$G$4,0,SUMIFS(Fluxo!$O:$O,Fluxo!$U:$U,"&gt;"&amp;EF$5,Fluxo!$U:$U,"&lt;="&amp;EG$5,Fluxo!$D:$D,$D106,Fluxo!$E:$E,"&lt;&gt;"&amp;"PERMUTANTE"))</f>
        <v>0</v>
      </c>
      <c r="EH106" s="18">
        <f>IF(EH$5&gt;$G$4,0,SUMIFS(Fluxo!$O:$O,Fluxo!$U:$U,"&gt;"&amp;EG$5,Fluxo!$U:$U,"&lt;="&amp;EH$5,Fluxo!$D:$D,$D106,Fluxo!$E:$E,"&lt;&gt;"&amp;"PERMUTANTE"))</f>
        <v>0</v>
      </c>
      <c r="EI106" s="18">
        <f>IF(EI$5&gt;$G$4,0,SUMIFS(Fluxo!$O:$O,Fluxo!$U:$U,"&gt;"&amp;EH$5,Fluxo!$U:$U,"&lt;="&amp;EI$5,Fluxo!$D:$D,$D106,Fluxo!$E:$E,"&lt;&gt;"&amp;"PERMUTANTE"))</f>
        <v>0</v>
      </c>
      <c r="EJ106" s="18">
        <f>IF(EJ$5&gt;$G$4,0,SUMIFS(Fluxo!$O:$O,Fluxo!$U:$U,"&gt;"&amp;EI$5,Fluxo!$U:$U,"&lt;="&amp;EJ$5,Fluxo!$D:$D,$D106,Fluxo!$E:$E,"&lt;&gt;"&amp;"PERMUTANTE"))</f>
        <v>0</v>
      </c>
      <c r="EK106" s="18">
        <f>IF(EK$5&gt;$G$4,0,SUMIFS(Fluxo!$O:$O,Fluxo!$U:$U,"&gt;"&amp;EJ$5,Fluxo!$U:$U,"&lt;="&amp;EK$5,Fluxo!$D:$D,$D106,Fluxo!$E:$E,"&lt;&gt;"&amp;"PERMUTANTE"))</f>
        <v>0</v>
      </c>
      <c r="EL106" s="18">
        <f>IF(EL$5&gt;$G$4,0,SUMIFS(Fluxo!$O:$O,Fluxo!$U:$U,"&gt;"&amp;EK$5,Fluxo!$U:$U,"&lt;="&amp;EL$5,Fluxo!$D:$D,$D106,Fluxo!$E:$E,"&lt;&gt;"&amp;"PERMUTANTE"))</f>
        <v>0</v>
      </c>
      <c r="EM106" s="18">
        <f>IF(EM$5&gt;$G$4,0,SUMIFS(Fluxo!$O:$O,Fluxo!$U:$U,"&gt;"&amp;EL$5,Fluxo!$U:$U,"&lt;="&amp;EM$5,Fluxo!$D:$D,$D106,Fluxo!$E:$E,"&lt;&gt;"&amp;"PERMUTANTE"))</f>
        <v>0</v>
      </c>
      <c r="EN106" s="18">
        <f>IF(EN$5&gt;$G$4,0,SUMIFS(Fluxo!$O:$O,Fluxo!$U:$U,"&gt;"&amp;EM$5,Fluxo!$U:$U,"&lt;="&amp;EN$5,Fluxo!$D:$D,$D106,Fluxo!$E:$E,"&lt;&gt;"&amp;"PERMUTANTE"))</f>
        <v>0</v>
      </c>
      <c r="EO106" s="18">
        <f>IF(EO$5&gt;$G$4,0,SUMIFS(Fluxo!$O:$O,Fluxo!$U:$U,"&gt;"&amp;EN$5,Fluxo!$U:$U,"&lt;="&amp;EO$5,Fluxo!$D:$D,$D106,Fluxo!$E:$E,"&lt;&gt;"&amp;"PERMUTANTE"))</f>
        <v>0</v>
      </c>
      <c r="EP106" s="18">
        <f>IF(EP$5&gt;$G$4,0,SUMIFS(Fluxo!$O:$O,Fluxo!$U:$U,"&gt;"&amp;EO$5,Fluxo!$U:$U,"&lt;="&amp;EP$5,Fluxo!$D:$D,$D106,Fluxo!$E:$E,"&lt;&gt;"&amp;"PERMUTANTE"))</f>
        <v>0</v>
      </c>
      <c r="EQ106" s="18">
        <f>IF(EQ$5&gt;$G$4,0,SUMIFS(Fluxo!$O:$O,Fluxo!$U:$U,"&gt;"&amp;EP$5,Fluxo!$U:$U,"&lt;="&amp;EQ$5,Fluxo!$D:$D,$D106,Fluxo!$E:$E,"&lt;&gt;"&amp;"PERMUTANTE"))</f>
        <v>0</v>
      </c>
      <c r="ER106" s="18">
        <f>IF(ER$5&gt;$G$4,0,SUMIFS(Fluxo!$O:$O,Fluxo!$U:$U,"&gt;"&amp;EQ$5,Fluxo!$U:$U,"&lt;="&amp;ER$5,Fluxo!$D:$D,$D106,Fluxo!$E:$E,"&lt;&gt;"&amp;"PERMUTANTE"))</f>
        <v>0</v>
      </c>
      <c r="ES106" s="18">
        <f>IF(ES$5&gt;$G$4,0,SUMIFS(Fluxo!$O:$O,Fluxo!$U:$U,"&gt;"&amp;ER$5,Fluxo!$U:$U,"&lt;="&amp;ES$5,Fluxo!$D:$D,$D106,Fluxo!$E:$E,"&lt;&gt;"&amp;"PERMUTANTE"))</f>
        <v>0</v>
      </c>
      <c r="ET106" s="18">
        <f>IF(ET$5&gt;$G$4,0,SUMIFS(Fluxo!$O:$O,Fluxo!$U:$U,"&gt;"&amp;ES$5,Fluxo!$U:$U,"&lt;="&amp;ET$5,Fluxo!$D:$D,$D106,Fluxo!$E:$E,"&lt;&gt;"&amp;"PERMUTANTE"))</f>
        <v>0</v>
      </c>
      <c r="EU106" s="18">
        <f>IF(EU$5&gt;$G$4,0,SUMIFS(Fluxo!$O:$O,Fluxo!$U:$U,"&gt;"&amp;ET$5,Fluxo!$U:$U,"&lt;="&amp;EU$5,Fluxo!$D:$D,$D106,Fluxo!$E:$E,"&lt;&gt;"&amp;"PERMUTANTE"))</f>
        <v>0</v>
      </c>
      <c r="EV106" s="18">
        <f>IF(EV$5&gt;$G$4,0,SUMIFS(Fluxo!$O:$O,Fluxo!$U:$U,"&gt;"&amp;EU$5,Fluxo!$U:$U,"&lt;="&amp;EV$5,Fluxo!$D:$D,$D106,Fluxo!$E:$E,"&lt;&gt;"&amp;"PERMUTANTE"))</f>
        <v>0</v>
      </c>
      <c r="EW106" s="18">
        <f>IF(EW$5&gt;$G$4,0,SUMIFS(Fluxo!$O:$O,Fluxo!$U:$U,"&gt;"&amp;EV$5,Fluxo!$U:$U,"&lt;="&amp;EW$5,Fluxo!$D:$D,$D106,Fluxo!$E:$E,"&lt;&gt;"&amp;"PERMUTANTE"))</f>
        <v>0</v>
      </c>
      <c r="EX106" s="18">
        <f>IF(EX$5&gt;$G$4,0,SUMIFS(Fluxo!$O:$O,Fluxo!$U:$U,"&gt;"&amp;EW$5,Fluxo!$U:$U,"&lt;="&amp;EX$5,Fluxo!$D:$D,$D106,Fluxo!$E:$E,"&lt;&gt;"&amp;"PERMUTANTE"))</f>
        <v>0</v>
      </c>
      <c r="EY106" s="18">
        <f>IF(EY$5&gt;$G$4,0,SUMIFS(Fluxo!$O:$O,Fluxo!$U:$U,"&gt;"&amp;EX$5,Fluxo!$U:$U,"&lt;="&amp;EY$5,Fluxo!$D:$D,$D106,Fluxo!$E:$E,"&lt;&gt;"&amp;"PERMUTANTE"))</f>
        <v>0</v>
      </c>
      <c r="EZ106" s="18">
        <f>IF(EZ$5&gt;$G$4,0,SUMIFS(Fluxo!$O:$O,Fluxo!$U:$U,"&gt;"&amp;EY$5,Fluxo!$U:$U,"&lt;="&amp;EZ$5,Fluxo!$D:$D,$D106,Fluxo!$E:$E,"&lt;&gt;"&amp;"PERMUTANTE"))</f>
        <v>0</v>
      </c>
      <c r="FA106" s="18">
        <f>IF(FA$5&gt;$G$4,0,SUMIFS(Fluxo!$O:$O,Fluxo!$U:$U,"&gt;"&amp;EZ$5,Fluxo!$U:$U,"&lt;="&amp;FA$5,Fluxo!$D:$D,$D106,Fluxo!$E:$E,"&lt;&gt;"&amp;"PERMUTANTE"))</f>
        <v>0</v>
      </c>
      <c r="FB106" s="18">
        <f>IF(FB$5&gt;$G$4,0,SUMIFS(Fluxo!$O:$O,Fluxo!$U:$U,"&gt;"&amp;FA$5,Fluxo!$U:$U,"&lt;="&amp;FB$5,Fluxo!$D:$D,$D106,Fluxo!$E:$E,"&lt;&gt;"&amp;"PERMUTANTE"))</f>
        <v>0</v>
      </c>
      <c r="FC106" s="18">
        <f>IF(FC$5&gt;$G$4,0,SUMIFS(Fluxo!$O:$O,Fluxo!$U:$U,"&gt;"&amp;FB$5,Fluxo!$U:$U,"&lt;="&amp;FC$5,Fluxo!$D:$D,$D106,Fluxo!$E:$E,"&lt;&gt;"&amp;"PERMUTANTE"))</f>
        <v>0</v>
      </c>
      <c r="FD106" s="18">
        <f>IF(FD$5&gt;$G$4,0,SUMIFS(Fluxo!$O:$O,Fluxo!$U:$U,"&gt;"&amp;FC$5,Fluxo!$U:$U,"&lt;="&amp;FD$5,Fluxo!$D:$D,$D106,Fluxo!$E:$E,"&lt;&gt;"&amp;"PERMUTANTE"))</f>
        <v>0</v>
      </c>
      <c r="FE106" s="18">
        <f>IF(FE$5&gt;$G$4,0,SUMIFS(Fluxo!$O:$O,Fluxo!$U:$U,"&gt;"&amp;FD$5,Fluxo!$U:$U,"&lt;="&amp;FE$5,Fluxo!$D:$D,$D106,Fluxo!$E:$E,"&lt;&gt;"&amp;"PERMUTANTE"))</f>
        <v>0</v>
      </c>
      <c r="FF106" s="18">
        <f>IF(FF$5&gt;$G$4,0,SUMIFS(Fluxo!$O:$O,Fluxo!$U:$U,"&gt;"&amp;FE$5,Fluxo!$U:$U,"&lt;="&amp;FF$5,Fluxo!$D:$D,$D106,Fluxo!$E:$E,"&lt;&gt;"&amp;"PERMUTANTE"))</f>
        <v>0</v>
      </c>
      <c r="FG106" s="18">
        <f>IF(FG$5&gt;$G$4,0,SUMIFS(Fluxo!$O:$O,Fluxo!$U:$U,"&gt;"&amp;FF$5,Fluxo!$U:$U,"&lt;="&amp;FG$5,Fluxo!$D:$D,$D106,Fluxo!$E:$E,"&lt;&gt;"&amp;"PERMUTANTE"))</f>
        <v>0</v>
      </c>
      <c r="FH106" s="18">
        <f>IF(FH$5&gt;$G$4,0,SUMIFS(Fluxo!$O:$O,Fluxo!$U:$U,"&gt;"&amp;FG$5,Fluxo!$U:$U,"&lt;="&amp;FH$5,Fluxo!$D:$D,$D106,Fluxo!$E:$E,"&lt;&gt;"&amp;"PERMUTANTE"))</f>
        <v>0</v>
      </c>
      <c r="FI106" s="18">
        <f>IF(FI$5&gt;$G$4,0,SUMIFS(Fluxo!$O:$O,Fluxo!$U:$U,"&gt;"&amp;FH$5,Fluxo!$U:$U,"&lt;="&amp;FI$5,Fluxo!$D:$D,$D106,Fluxo!$E:$E,"&lt;&gt;"&amp;"PERMUTANTE"))</f>
        <v>0</v>
      </c>
      <c r="FJ106" s="18">
        <f>IF(FJ$5&gt;$G$4,0,SUMIFS(Fluxo!$O:$O,Fluxo!$U:$U,"&gt;"&amp;FI$5,Fluxo!$U:$U,"&lt;="&amp;FJ$5,Fluxo!$D:$D,$D106,Fluxo!$E:$E,"&lt;&gt;"&amp;"PERMUTANTE"))</f>
        <v>0</v>
      </c>
      <c r="FK106" s="18">
        <f>IF(FK$5&gt;$G$4,0,SUMIFS(Fluxo!$O:$O,Fluxo!$U:$U,"&gt;"&amp;FJ$5,Fluxo!$U:$U,"&lt;="&amp;FK$5,Fluxo!$D:$D,$D106,Fluxo!$E:$E,"&lt;&gt;"&amp;"PERMUTANTE"))</f>
        <v>0</v>
      </c>
      <c r="FL106" s="18">
        <f>IF(FL$5&gt;$G$4,0,SUMIFS(Fluxo!$O:$O,Fluxo!$U:$U,"&gt;"&amp;FK$5,Fluxo!$U:$U,"&lt;="&amp;FL$5,Fluxo!$D:$D,$D106,Fluxo!$E:$E,"&lt;&gt;"&amp;"PERMUTANTE"))</f>
        <v>0</v>
      </c>
      <c r="FM106" s="18">
        <f>IF(FM$5&gt;$G$4,0,SUMIFS(Fluxo!$O:$O,Fluxo!$U:$U,"&gt;"&amp;FL$5,Fluxo!$U:$U,"&lt;="&amp;FM$5,Fluxo!$D:$D,$D106,Fluxo!$E:$E,"&lt;&gt;"&amp;"PERMUTANTE"))</f>
        <v>0</v>
      </c>
      <c r="FN106" s="18">
        <f>IF(FN$5&gt;$G$4,0,SUMIFS(Fluxo!$O:$O,Fluxo!$U:$U,"&gt;"&amp;FM$5,Fluxo!$U:$U,"&lt;="&amp;FN$5,Fluxo!$D:$D,$D106,Fluxo!$E:$E,"&lt;&gt;"&amp;"PERMUTANTE"))</f>
        <v>0</v>
      </c>
      <c r="FO106" s="18">
        <f>IF(FO$5&gt;$G$4,0,SUMIFS(Fluxo!$O:$O,Fluxo!$U:$U,"&gt;"&amp;FN$5,Fluxo!$U:$U,"&lt;="&amp;FO$5,Fluxo!$D:$D,$D106,Fluxo!$E:$E,"&lt;&gt;"&amp;"PERMUTANTE"))</f>
        <v>0</v>
      </c>
      <c r="FP106" s="18">
        <f>IF(FP$5&gt;$G$4,0,SUMIFS(Fluxo!$O:$O,Fluxo!$U:$U,"&gt;"&amp;FO$5,Fluxo!$U:$U,"&lt;="&amp;FP$5,Fluxo!$D:$D,$D106,Fluxo!$E:$E,"&lt;&gt;"&amp;"PERMUTANTE"))</f>
        <v>0</v>
      </c>
      <c r="FQ106" s="18">
        <f>IF(FQ$5&gt;$G$4,0,SUMIFS(Fluxo!$O:$O,Fluxo!$U:$U,"&gt;"&amp;FP$5,Fluxo!$U:$U,"&lt;="&amp;FQ$5,Fluxo!$D:$D,$D106,Fluxo!$E:$E,"&lt;&gt;"&amp;"PERMUTANTE"))</f>
        <v>0</v>
      </c>
      <c r="FR106" s="18">
        <f>IF(FR$5&gt;$G$4,0,SUMIFS(Fluxo!$O:$O,Fluxo!$U:$U,"&gt;"&amp;FQ$5,Fluxo!$U:$U,"&lt;="&amp;FR$5,Fluxo!$D:$D,$D106,Fluxo!$E:$E,"&lt;&gt;"&amp;"PERMUTANTE"))</f>
        <v>0</v>
      </c>
      <c r="FS106" s="18">
        <f>IF(FS$5&gt;$G$4,0,SUMIFS(Fluxo!$O:$O,Fluxo!$U:$U,"&gt;"&amp;FR$5,Fluxo!$U:$U,"&lt;="&amp;FS$5,Fluxo!$D:$D,$D106,Fluxo!$E:$E,"&lt;&gt;"&amp;"PERMUTANTE"))</f>
        <v>0</v>
      </c>
      <c r="FT106" s="18">
        <f>IF(FT$5&gt;$G$4,0,SUMIFS(Fluxo!$O:$O,Fluxo!$U:$U,"&gt;"&amp;FS$5,Fluxo!$U:$U,"&lt;="&amp;FT$5,Fluxo!$D:$D,$D106,Fluxo!$E:$E,"&lt;&gt;"&amp;"PERMUTANTE"))</f>
        <v>0</v>
      </c>
      <c r="FU106" s="18">
        <f>IF(FU$5&gt;$G$4,0,SUMIFS(Fluxo!$O:$O,Fluxo!$U:$U,"&gt;"&amp;FT$5,Fluxo!$U:$U,"&lt;="&amp;FU$5,Fluxo!$D:$D,$D106,Fluxo!$E:$E,"&lt;&gt;"&amp;"PERMUTANTE"))</f>
        <v>0</v>
      </c>
      <c r="FV106" s="18">
        <f>IF(FV$5&gt;$G$4,0,SUMIFS(Fluxo!$O:$O,Fluxo!$U:$U,"&gt;"&amp;FU$5,Fluxo!$U:$U,"&lt;="&amp;FV$5,Fluxo!$D:$D,$D106,Fluxo!$E:$E,"&lt;&gt;"&amp;"PERMUTANTE"))</f>
        <v>0</v>
      </c>
      <c r="FW106" s="18">
        <f>IF(FW$5&gt;$G$4,0,SUMIFS(Fluxo!$O:$O,Fluxo!$U:$U,"&gt;"&amp;FV$5,Fluxo!$U:$U,"&lt;="&amp;FW$5,Fluxo!$D:$D,$D106,Fluxo!$E:$E,"&lt;&gt;"&amp;"PERMUTANTE"))</f>
        <v>0</v>
      </c>
      <c r="FX106" s="18">
        <f>IF(FX$5&gt;$G$4,0,SUMIFS(Fluxo!$O:$O,Fluxo!$U:$U,"&gt;"&amp;FW$5,Fluxo!$U:$U,"&lt;="&amp;FX$5,Fluxo!$D:$D,$D106,Fluxo!$E:$E,"&lt;&gt;"&amp;"PERMUTANTE"))</f>
        <v>0</v>
      </c>
      <c r="FY106" s="18">
        <f>IF(FY$5&gt;$G$4,0,SUMIFS(Fluxo!$O:$O,Fluxo!$U:$U,"&gt;"&amp;FX$5,Fluxo!$U:$U,"&lt;="&amp;FY$5,Fluxo!$D:$D,$D106,Fluxo!$E:$E,"&lt;&gt;"&amp;"PERMUTANTE"))</f>
        <v>0</v>
      </c>
      <c r="FZ106" s="18">
        <f>IF(FZ$5&gt;$G$4,0,SUMIFS(Fluxo!$O:$O,Fluxo!$U:$U,"&gt;"&amp;FY$5,Fluxo!$U:$U,"&lt;="&amp;FZ$5,Fluxo!$D:$D,$D106,Fluxo!$E:$E,"&lt;&gt;"&amp;"PERMUTANTE"))</f>
        <v>0</v>
      </c>
      <c r="GA106" s="18">
        <f>IF(GA$5&gt;$G$4,0,SUMIFS(Fluxo!$O:$O,Fluxo!$U:$U,"&gt;"&amp;FZ$5,Fluxo!$U:$U,"&lt;="&amp;GA$5,Fluxo!$D:$D,$D106,Fluxo!$E:$E,"&lt;&gt;"&amp;"PERMUTANTE"))</f>
        <v>0</v>
      </c>
      <c r="GB106" s="18">
        <f>IF(GB$5&gt;$G$4,0,SUMIFS(Fluxo!$O:$O,Fluxo!$U:$U,"&gt;"&amp;GA$5,Fluxo!$U:$U,"&lt;="&amp;GB$5,Fluxo!$D:$D,$D106,Fluxo!$E:$E,"&lt;&gt;"&amp;"PERMUTANTE"))</f>
        <v>0</v>
      </c>
      <c r="GC106" s="18">
        <f>IF(GC$5&gt;$G$4,0,SUMIFS(Fluxo!$O:$O,Fluxo!$U:$U,"&gt;"&amp;GB$5,Fluxo!$U:$U,"&lt;="&amp;GC$5,Fluxo!$D:$D,$D106,Fluxo!$E:$E,"&lt;&gt;"&amp;"PERMUTANTE"))</f>
        <v>0</v>
      </c>
      <c r="GD106" s="18">
        <f>IF(GD$5&gt;$G$4,0,SUMIFS(Fluxo!$O:$O,Fluxo!$U:$U,"&gt;"&amp;GC$5,Fluxo!$U:$U,"&lt;="&amp;GD$5,Fluxo!$D:$D,$D106,Fluxo!$E:$E,"&lt;&gt;"&amp;"PERMUTANTE"))</f>
        <v>0</v>
      </c>
      <c r="GE106" s="18">
        <f>IF(GE$5&gt;$G$4,0,SUMIFS(Fluxo!$O:$O,Fluxo!$U:$U,"&gt;"&amp;GD$5,Fluxo!$U:$U,"&lt;="&amp;GE$5,Fluxo!$D:$D,$D106,Fluxo!$E:$E,"&lt;&gt;"&amp;"PERMUTANTE"))</f>
        <v>0</v>
      </c>
      <c r="GF106" s="18">
        <f>IF(GF$5&gt;$G$4,0,SUMIFS(Fluxo!$O:$O,Fluxo!$U:$U,"&gt;"&amp;GE$5,Fluxo!$U:$U,"&lt;="&amp;GF$5,Fluxo!$D:$D,$D106,Fluxo!$E:$E,"&lt;&gt;"&amp;"PERMUTANTE"))</f>
        <v>0</v>
      </c>
      <c r="GG106" s="18">
        <f>IF(GG$5&gt;$G$4,0,SUMIFS(Fluxo!$O:$O,Fluxo!$U:$U,"&gt;"&amp;GF$5,Fluxo!$U:$U,"&lt;="&amp;GG$5,Fluxo!$D:$D,$D106,Fluxo!$E:$E,"&lt;&gt;"&amp;"PERMUTANTE"))</f>
        <v>0</v>
      </c>
      <c r="GH106" s="18">
        <f>IF(GH$5&gt;$G$4,0,SUMIFS(Fluxo!$O:$O,Fluxo!$U:$U,"&gt;"&amp;GG$5,Fluxo!$U:$U,"&lt;="&amp;GH$5,Fluxo!$D:$D,$D106,Fluxo!$E:$E,"&lt;&gt;"&amp;"PERMUTANTE"))</f>
        <v>0</v>
      </c>
      <c r="GI106" s="18">
        <f>IF(GI$5&gt;$G$4,0,SUMIFS(Fluxo!$O:$O,Fluxo!$U:$U,"&gt;"&amp;GH$5,Fluxo!$U:$U,"&lt;="&amp;GI$5,Fluxo!$D:$D,$D106,Fluxo!$E:$E,"&lt;&gt;"&amp;"PERMUTANTE"))</f>
        <v>0</v>
      </c>
      <c r="GJ106" s="18">
        <f>IF(GJ$5&gt;$G$4,0,SUMIFS(Fluxo!$O:$O,Fluxo!$U:$U,"&gt;"&amp;GI$5,Fluxo!$U:$U,"&lt;="&amp;GJ$5,Fluxo!$D:$D,$D106,Fluxo!$E:$E,"&lt;&gt;"&amp;"PERMUTANTE"))</f>
        <v>0</v>
      </c>
      <c r="GK106" s="18">
        <f>IF(GK$5&gt;$G$4,0,SUMIFS(Fluxo!$O:$O,Fluxo!$U:$U,"&gt;"&amp;GJ$5,Fluxo!$U:$U,"&lt;="&amp;GK$5,Fluxo!$D:$D,$D106,Fluxo!$E:$E,"&lt;&gt;"&amp;"PERMUTANTE"))</f>
        <v>0</v>
      </c>
      <c r="GL106" s="18">
        <f>IF(GL$5&gt;$G$4,0,SUMIFS(Fluxo!$O:$O,Fluxo!$U:$U,"&gt;"&amp;GK$5,Fluxo!$U:$U,"&lt;="&amp;GL$5,Fluxo!$D:$D,$D106,Fluxo!$E:$E,"&lt;&gt;"&amp;"PERMUTANTE"))</f>
        <v>0</v>
      </c>
      <c r="GM106" s="18">
        <f>IF(GM$5&gt;$G$4,0,SUMIFS(Fluxo!$O:$O,Fluxo!$U:$U,"&gt;"&amp;GL$5,Fluxo!$U:$U,"&lt;="&amp;GM$5,Fluxo!$D:$D,$D106,Fluxo!$E:$E,"&lt;&gt;"&amp;"PERMUTANTE"))</f>
        <v>0</v>
      </c>
      <c r="GN106" s="18">
        <f>IF(GN$5&gt;$G$4,0,SUMIFS(Fluxo!$O:$O,Fluxo!$U:$U,"&gt;"&amp;GM$5,Fluxo!$U:$U,"&lt;="&amp;GN$5,Fluxo!$D:$D,$D106,Fluxo!$E:$E,"&lt;&gt;"&amp;"PERMUTANTE"))</f>
        <v>0</v>
      </c>
      <c r="GO106" s="18">
        <f>IF(GO$5&gt;$G$4,0,SUMIFS(Fluxo!$O:$O,Fluxo!$U:$U,"&gt;"&amp;GN$5,Fluxo!$U:$U,"&lt;="&amp;GO$5,Fluxo!$D:$D,$D106,Fluxo!$E:$E,"&lt;&gt;"&amp;"PERMUTANTE"))</f>
        <v>0</v>
      </c>
      <c r="GP106" s="18">
        <f>IF(GP$5&gt;$G$4,0,SUMIFS(Fluxo!$O:$O,Fluxo!$U:$U,"&gt;"&amp;GO$5,Fluxo!$U:$U,"&lt;="&amp;GP$5,Fluxo!$D:$D,$D106,Fluxo!$E:$E,"&lt;&gt;"&amp;"PERMUTANTE"))</f>
        <v>0</v>
      </c>
      <c r="GQ106" s="18">
        <f>IF(GQ$5&gt;$G$4,0,SUMIFS(Fluxo!$O:$O,Fluxo!$U:$U,"&gt;"&amp;GP$5,Fluxo!$U:$U,"&lt;="&amp;GQ$5,Fluxo!$D:$D,$D106,Fluxo!$E:$E,"&lt;&gt;"&amp;"PERMUTANTE"))</f>
        <v>0</v>
      </c>
      <c r="GR106" s="18">
        <f>IF(GR$5&gt;$G$4,0,SUMIFS(Fluxo!$O:$O,Fluxo!$U:$U,"&gt;"&amp;GQ$5,Fluxo!$U:$U,"&lt;="&amp;GR$5,Fluxo!$D:$D,$D106,Fluxo!$E:$E,"&lt;&gt;"&amp;"PERMUTANTE"))</f>
        <v>0</v>
      </c>
      <c r="GS106" s="18">
        <f>IF(GS$5&gt;$G$4,0,SUMIFS(Fluxo!$O:$O,Fluxo!$U:$U,"&gt;"&amp;GR$5,Fluxo!$U:$U,"&lt;="&amp;GS$5,Fluxo!$D:$D,$D106,Fluxo!$E:$E,"&lt;&gt;"&amp;"PERMUTANTE"))</f>
        <v>0</v>
      </c>
      <c r="GT106" s="18">
        <f>IF(GT$5&gt;$G$4,0,SUMIFS(Fluxo!$O:$O,Fluxo!$U:$U,"&gt;"&amp;GS$5,Fluxo!$U:$U,"&lt;="&amp;GT$5,Fluxo!$D:$D,$D106,Fluxo!$E:$E,"&lt;&gt;"&amp;"PERMUTANTE"))</f>
        <v>0</v>
      </c>
      <c r="GU106" s="18">
        <f>IF(GU$5&gt;$G$4,0,SUMIFS(Fluxo!$O:$O,Fluxo!$U:$U,"&gt;"&amp;GT$5,Fluxo!$U:$U,"&lt;="&amp;GU$5,Fluxo!$D:$D,$D106,Fluxo!$E:$E,"&lt;&gt;"&amp;"PERMUTANTE"))</f>
        <v>0</v>
      </c>
      <c r="GV106" s="18">
        <f>IF(GV$5&gt;$G$4,0,SUMIFS(Fluxo!$O:$O,Fluxo!$U:$U,"&gt;"&amp;GU$5,Fluxo!$U:$U,"&lt;="&amp;GV$5,Fluxo!$D:$D,$D106,Fluxo!$E:$E,"&lt;&gt;"&amp;"PERMUTANTE"))</f>
        <v>0</v>
      </c>
      <c r="GW106" s="18">
        <f>IF(GW$5&gt;$G$4,0,SUMIFS(Fluxo!$O:$O,Fluxo!$U:$U,"&gt;"&amp;GV$5,Fluxo!$U:$U,"&lt;="&amp;GW$5,Fluxo!$D:$D,$D106,Fluxo!$E:$E,"&lt;&gt;"&amp;"PERMUTANTE"))</f>
        <v>0</v>
      </c>
      <c r="GX106" s="18">
        <f>IF(GX$5&gt;$G$4,0,SUMIFS(Fluxo!$O:$O,Fluxo!$U:$U,"&gt;"&amp;GW$5,Fluxo!$U:$U,"&lt;="&amp;GX$5,Fluxo!$D:$D,$D106,Fluxo!$E:$E,"&lt;&gt;"&amp;"PERMUTANTE"))</f>
        <v>0</v>
      </c>
      <c r="GY106" s="18">
        <f>IF(GY$5&gt;$G$4,0,SUMIFS(Fluxo!$O:$O,Fluxo!$U:$U,"&gt;"&amp;GX$5,Fluxo!$U:$U,"&lt;="&amp;GY$5,Fluxo!$D:$D,$D106,Fluxo!$E:$E,"&lt;&gt;"&amp;"PERMUTANTE"))</f>
        <v>0</v>
      </c>
      <c r="GZ106" s="18">
        <f>IF(GZ$5&gt;$G$4,0,SUMIFS(Fluxo!$O:$O,Fluxo!$U:$U,"&gt;"&amp;GY$5,Fluxo!$U:$U,"&lt;="&amp;GZ$5,Fluxo!$D:$D,$D106,Fluxo!$E:$E,"&lt;&gt;"&amp;"PERMUTANTE"))</f>
        <v>0</v>
      </c>
      <c r="HA106" s="18">
        <f>IF(HA$5&gt;$G$4,0,SUMIFS(Fluxo!$O:$O,Fluxo!$U:$U,"&gt;"&amp;GZ$5,Fluxo!$U:$U,"&lt;="&amp;HA$5,Fluxo!$D:$D,$D106,Fluxo!$E:$E,"&lt;&gt;"&amp;"PERMUTANTE"))</f>
        <v>0</v>
      </c>
      <c r="HB106" s="18">
        <f>IF(HB$5&gt;$G$4,0,SUMIFS(Fluxo!$O:$O,Fluxo!$U:$U,"&gt;"&amp;HA$5,Fluxo!$U:$U,"&lt;="&amp;HB$5,Fluxo!$D:$D,$D106,Fluxo!$E:$E,"&lt;&gt;"&amp;"PERMUTANTE"))</f>
        <v>0</v>
      </c>
      <c r="HC106" s="18">
        <f>IF(HC$5&gt;$G$4,0,SUMIFS(Fluxo!$O:$O,Fluxo!$U:$U,"&gt;"&amp;HB$5,Fluxo!$U:$U,"&lt;="&amp;HC$5,Fluxo!$D:$D,$D106,Fluxo!$E:$E,"&lt;&gt;"&amp;"PERMUTANTE"))</f>
        <v>0</v>
      </c>
      <c r="HD106" s="18">
        <f>IF(HD$5&gt;$G$4,0,SUMIFS(Fluxo!$O:$O,Fluxo!$U:$U,"&gt;"&amp;HC$5,Fluxo!$U:$U,"&lt;="&amp;HD$5,Fluxo!$D:$D,$D106,Fluxo!$E:$E,"&lt;&gt;"&amp;"PERMUTANTE"))</f>
        <v>0</v>
      </c>
      <c r="HE106" s="18">
        <f>IF(HE$5&gt;$G$4,0,SUMIFS(Fluxo!$O:$O,Fluxo!$U:$U,"&gt;"&amp;HD$5,Fluxo!$U:$U,"&lt;="&amp;HE$5,Fluxo!$D:$D,$D106,Fluxo!$E:$E,"&lt;&gt;"&amp;"PERMUTANTE"))</f>
        <v>0</v>
      </c>
      <c r="HF106" s="18">
        <f>IF(HF$5&gt;$G$4,0,SUMIFS(Fluxo!$O:$O,Fluxo!$U:$U,"&gt;"&amp;HE$5,Fluxo!$U:$U,"&lt;="&amp;HF$5,Fluxo!$D:$D,$D106,Fluxo!$E:$E,"&lt;&gt;"&amp;"PERMUTANTE"))</f>
        <v>0</v>
      </c>
    </row>
    <row r="107" spans="1:214">
      <c r="A107" s="20">
        <f t="shared" si="11"/>
        <v>97</v>
      </c>
      <c r="B107" s="140" t="str">
        <f>'Check Carteira'!C99</f>
        <v>E.1016.99.01.0232</v>
      </c>
      <c r="C107" s="141">
        <v>1</v>
      </c>
      <c r="D107" s="129" t="str">
        <f>'Check Carteira'!F99</f>
        <v>A-0232</v>
      </c>
      <c r="E107" s="21">
        <f>IFERROR(INDEX(Contratos!L:L,MATCH(D107,Contratos!R:R,0)),"")</f>
        <v>45504</v>
      </c>
      <c r="F107" s="139">
        <f>IFERROR(INDEX(Contratos!G:G,MATCH(D107,Contratos!R:R,0)),"")</f>
        <v>1210616.48</v>
      </c>
      <c r="H107" s="83">
        <f t="shared" si="10"/>
        <v>85014.680000000008</v>
      </c>
      <c r="J107" s="18">
        <f>IF(J$5&gt;$G$4,0,SUMIFS(Fluxo!$O:$O,Fluxo!$U:$U,"&gt;"&amp;I$5,Fluxo!$U:$U,"&lt;="&amp;J$5,Fluxo!$D:$D,$D107))</f>
        <v>0</v>
      </c>
      <c r="K107" s="18">
        <f>IF(K$5&gt;$G$4,0,SUMIFS(Fluxo!$O:$O,Fluxo!$U:$U,"&gt;"&amp;J$5,Fluxo!$U:$U,"&lt;="&amp;K$5,Fluxo!$D:$D,$D107))</f>
        <v>0</v>
      </c>
      <c r="L107" s="18">
        <f>IF(L$5&gt;$G$4,0,SUMIFS(Fluxo!$O:$O,Fluxo!$U:$U,"&gt;"&amp;K$5,Fluxo!$U:$U,"&lt;="&amp;L$5,Fluxo!$D:$D,$D107))</f>
        <v>0</v>
      </c>
      <c r="M107" s="18">
        <f>IF(M$5&gt;$G$4,0,SUMIFS(Fluxo!$O:$O,Fluxo!$U:$U,"&gt;"&amp;L$5,Fluxo!$U:$U,"&lt;="&amp;M$5,Fluxo!$D:$D,$D107))</f>
        <v>0</v>
      </c>
      <c r="N107" s="18">
        <f>IF(N$5&gt;$G$4,0,SUMIFS(Fluxo!$O:$O,Fluxo!$U:$U,"&gt;"&amp;M$5,Fluxo!$U:$U,"&lt;="&amp;N$5,Fluxo!$D:$D,$D107))</f>
        <v>0</v>
      </c>
      <c r="O107" s="18">
        <f>IF(O$5&gt;$G$4,0,SUMIFS(Fluxo!$O:$O,Fluxo!$U:$U,"&gt;"&amp;N$5,Fluxo!$U:$U,"&lt;="&amp;O$5,Fluxo!$D:$D,$D107))</f>
        <v>0</v>
      </c>
      <c r="P107" s="18">
        <f>IF(P$5&gt;$G$4,0,SUMIFS(Fluxo!$O:$O,Fluxo!$U:$U,"&gt;"&amp;O$5,Fluxo!$U:$U,"&lt;="&amp;P$5,Fluxo!$D:$D,$D107))</f>
        <v>0</v>
      </c>
      <c r="Q107" s="18">
        <f>IF(Q$5&gt;$G$4,0,SUMIFS(Fluxo!$O:$O,Fluxo!$U:$U,"&gt;"&amp;P$5,Fluxo!$U:$U,"&lt;="&amp;Q$5,Fluxo!$D:$D,$D107))</f>
        <v>0</v>
      </c>
      <c r="R107" s="18">
        <f>IF(R$5&gt;$G$4,0,SUMIFS(Fluxo!$O:$O,Fluxo!$U:$U,"&gt;"&amp;Q$5,Fluxo!$U:$U,"&lt;="&amp;R$5,Fluxo!$D:$D,$D107))</f>
        <v>0</v>
      </c>
      <c r="S107" s="18">
        <f>IF(S$5&gt;$G$4,0,SUMIFS(Fluxo!$O:$O,Fluxo!$U:$U,"&gt;"&amp;R$5,Fluxo!$U:$U,"&lt;="&amp;S$5,Fluxo!$D:$D,$D107,Fluxo!$E:$E,"&lt;&gt;"&amp;"PERMUTANTE"))</f>
        <v>0</v>
      </c>
      <c r="T107" s="18">
        <f>IF(T$5&gt;$G$4,0,SUMIFS(Fluxo!$O:$O,Fluxo!$U:$U,"&gt;"&amp;S$5,Fluxo!$U:$U,"&lt;="&amp;T$5,Fluxo!$D:$D,$D107,Fluxo!$E:$E,"&lt;&gt;"&amp;"PERMUTANTE"))</f>
        <v>0</v>
      </c>
      <c r="U107" s="18">
        <f>IF(U$5&gt;$G$4,0,SUMIFS(Fluxo!$O:$O,Fluxo!$U:$U,"&gt;"&amp;T$5,Fluxo!$U:$U,"&lt;="&amp;U$5,Fluxo!$D:$D,$D107,Fluxo!$E:$E,"&lt;&gt;"&amp;"PERMUTANTE"))</f>
        <v>0</v>
      </c>
      <c r="V107" s="18">
        <f>IF(V$5&gt;$G$4,0,SUMIFS(Fluxo!$O:$O,Fluxo!$U:$U,"&gt;"&amp;U$5,Fluxo!$U:$U,"&lt;="&amp;V$5,Fluxo!$D:$D,$D107,Fluxo!$E:$E,"&lt;&gt;"&amp;"PERMUTANTE"))</f>
        <v>0</v>
      </c>
      <c r="W107" s="18">
        <f>IF(W$5&gt;$G$4,0,SUMIFS(Fluxo!$O:$O,Fluxo!$U:$U,"&gt;"&amp;V$5,Fluxo!$U:$U,"&lt;="&amp;W$5,Fluxo!$D:$D,$D107,Fluxo!$E:$E,"&lt;&gt;"&amp;"PERMUTANTE"))</f>
        <v>0</v>
      </c>
      <c r="X107" s="18">
        <f>IF(X$5&gt;$G$4,0,SUMIFS(Fluxo!$O:$O,Fluxo!$U:$U,"&gt;"&amp;W$5,Fluxo!$U:$U,"&lt;="&amp;X$5,Fluxo!$D:$D,$D107,Fluxo!$E:$E,"&lt;&gt;"&amp;"PERMUTANTE"))</f>
        <v>0</v>
      </c>
      <c r="Y107" s="18">
        <f>IF(Y$5&gt;$G$4,0,SUMIFS(Fluxo!$O:$O,Fluxo!$U:$U,"&gt;"&amp;X$5,Fluxo!$U:$U,"&lt;="&amp;Y$5,Fluxo!$D:$D,$D107,Fluxo!$E:$E,"&lt;&gt;"&amp;"PERMUTANTE"))</f>
        <v>0</v>
      </c>
      <c r="Z107" s="18">
        <f>IF(Z$5&gt;$G$4,0,SUMIFS(Fluxo!$O:$O,Fluxo!$U:$U,"&gt;"&amp;Y$5,Fluxo!$U:$U,"&lt;="&amp;Z$5,Fluxo!$D:$D,$D107,Fluxo!$E:$E,"&lt;&gt;"&amp;"PERMUTANTE"))</f>
        <v>85014.680000000008</v>
      </c>
      <c r="AA107" s="18">
        <f>IF(AA$5&gt;$G$4,0,SUMIFS(Fluxo!$O:$O,Fluxo!$U:$U,"&gt;"&amp;Z$5,Fluxo!$U:$U,"&lt;="&amp;AA$5,Fluxo!$D:$D,$D107,Fluxo!$E:$E,"&lt;&gt;"&amp;"PERMUTANTE"))</f>
        <v>0</v>
      </c>
      <c r="AB107" s="18">
        <f>IF(AB$5&gt;$G$4,0,SUMIFS(Fluxo!$O:$O,Fluxo!$U:$U,"&gt;"&amp;AA$5,Fluxo!$U:$U,"&lt;="&amp;AB$5,Fluxo!$D:$D,$D107,Fluxo!$E:$E,"&lt;&gt;"&amp;"PERMUTANTE"))</f>
        <v>0</v>
      </c>
      <c r="AC107" s="18">
        <f>IF(AC$5&gt;$G$4,0,SUMIFS(Fluxo!$O:$O,Fluxo!$U:$U,"&gt;"&amp;AB$5,Fluxo!$U:$U,"&lt;="&amp;AC$5,Fluxo!$D:$D,$D107,Fluxo!$E:$E,"&lt;&gt;"&amp;"PERMUTANTE"))</f>
        <v>0</v>
      </c>
      <c r="AD107" s="18">
        <f>IF(AD$5&gt;$G$4,0,SUMIFS(Fluxo!$O:$O,Fluxo!$U:$U,"&gt;"&amp;AC$5,Fluxo!$U:$U,"&lt;="&amp;AD$5,Fluxo!$D:$D,$D107,Fluxo!$E:$E,"&lt;&gt;"&amp;"PERMUTANTE"))</f>
        <v>0</v>
      </c>
      <c r="AE107" s="18">
        <f>IF(AE$5&gt;$G$4,0,SUMIFS(Fluxo!$O:$O,Fluxo!$U:$U,"&gt;"&amp;AD$5,Fluxo!$U:$U,"&lt;="&amp;AE$5,Fluxo!$D:$D,$D107,Fluxo!$E:$E,"&lt;&gt;"&amp;"PERMUTANTE"))</f>
        <v>0</v>
      </c>
      <c r="AF107" s="18">
        <f>IF(AF$5&gt;$G$4,0,SUMIFS(Fluxo!$O:$O,Fluxo!$U:$U,"&gt;"&amp;AE$5,Fluxo!$U:$U,"&lt;="&amp;AF$5,Fluxo!$D:$D,$D107,Fluxo!$E:$E,"&lt;&gt;"&amp;"PERMUTANTE"))</f>
        <v>0</v>
      </c>
      <c r="AG107" s="18">
        <f>IF(AG$5&gt;$G$4,0,SUMIFS(Fluxo!$O:$O,Fluxo!$U:$U,"&gt;"&amp;AF$5,Fluxo!$U:$U,"&lt;="&amp;AG$5,Fluxo!$D:$D,$D107,Fluxo!$E:$E,"&lt;&gt;"&amp;"PERMUTANTE"))</f>
        <v>0</v>
      </c>
      <c r="AH107" s="18">
        <f>IF(AH$5&gt;$G$4,0,SUMIFS(Fluxo!$O:$O,Fluxo!$U:$U,"&gt;"&amp;AG$5,Fluxo!$U:$U,"&lt;="&amp;AH$5,Fluxo!$D:$D,$D107,Fluxo!$E:$E,"&lt;&gt;"&amp;"PERMUTANTE"))</f>
        <v>0</v>
      </c>
      <c r="AI107" s="18">
        <f>IF(AI$5&gt;$G$4,0,SUMIFS(Fluxo!$O:$O,Fluxo!$U:$U,"&gt;"&amp;AH$5,Fluxo!$U:$U,"&lt;="&amp;AI$5,Fluxo!$D:$D,$D107,Fluxo!$E:$E,"&lt;&gt;"&amp;"PERMUTANTE"))</f>
        <v>0</v>
      </c>
      <c r="AJ107" s="18">
        <f>IF(AJ$5&gt;$G$4,0,SUMIFS(Fluxo!$O:$O,Fluxo!$U:$U,"&gt;"&amp;AI$5,Fluxo!$U:$U,"&lt;="&amp;AJ$5,Fluxo!$D:$D,$D107,Fluxo!$E:$E,"&lt;&gt;"&amp;"PERMUTANTE"))</f>
        <v>0</v>
      </c>
      <c r="AK107" s="18">
        <f>IF(AK$5&gt;$G$4,0,SUMIFS(Fluxo!$O:$O,Fluxo!$U:$U,"&gt;"&amp;AJ$5,Fluxo!$U:$U,"&lt;="&amp;AK$5,Fluxo!$D:$D,$D107,Fluxo!$E:$E,"&lt;&gt;"&amp;"PERMUTANTE"))</f>
        <v>0</v>
      </c>
      <c r="AL107" s="18">
        <f>IF(AL$5&gt;$G$4,0,SUMIFS(Fluxo!$O:$O,Fluxo!$U:$U,"&gt;"&amp;AK$5,Fluxo!$U:$U,"&lt;="&amp;AL$5,Fluxo!$D:$D,$D107,Fluxo!$E:$E,"&lt;&gt;"&amp;"PERMUTANTE"))</f>
        <v>0</v>
      </c>
      <c r="AM107" s="18">
        <f>IF(AM$5&gt;$G$4,0,SUMIFS(Fluxo!$O:$O,Fluxo!$U:$U,"&gt;"&amp;AL$5,Fluxo!$U:$U,"&lt;="&amp;AM$5,Fluxo!$D:$D,$D107,Fluxo!$E:$E,"&lt;&gt;"&amp;"PERMUTANTE"))</f>
        <v>0</v>
      </c>
      <c r="AN107" s="18">
        <f>IF(AN$5&gt;$G$4,0,SUMIFS(Fluxo!$O:$O,Fluxo!$U:$U,"&gt;"&amp;AM$5,Fluxo!$U:$U,"&lt;="&amp;AN$5,Fluxo!$D:$D,$D107,Fluxo!$E:$E,"&lt;&gt;"&amp;"PERMUTANTE"))</f>
        <v>0</v>
      </c>
      <c r="AO107" s="18">
        <f>IF(AO$5&gt;$G$4,0,SUMIFS(Fluxo!$O:$O,Fluxo!$U:$U,"&gt;"&amp;AN$5,Fluxo!$U:$U,"&lt;="&amp;AO$5,Fluxo!$D:$D,$D107,Fluxo!$E:$E,"&lt;&gt;"&amp;"PERMUTANTE"))</f>
        <v>0</v>
      </c>
      <c r="AP107" s="18">
        <f>IF(AP$5&gt;$G$4,0,SUMIFS(Fluxo!$O:$O,Fluxo!$U:$U,"&gt;"&amp;AO$5,Fluxo!$U:$U,"&lt;="&amp;AP$5,Fluxo!$D:$D,$D107,Fluxo!$E:$E,"&lt;&gt;"&amp;"PERMUTANTE"))</f>
        <v>0</v>
      </c>
      <c r="AQ107" s="18">
        <f>IF(AQ$5&gt;$G$4,0,SUMIFS(Fluxo!$O:$O,Fluxo!$U:$U,"&gt;"&amp;AP$5,Fluxo!$U:$U,"&lt;="&amp;AQ$5,Fluxo!$D:$D,$D107,Fluxo!$E:$E,"&lt;&gt;"&amp;"PERMUTANTE"))</f>
        <v>0</v>
      </c>
      <c r="AR107" s="18">
        <f>IF(AR$5&gt;$G$4,0,SUMIFS(Fluxo!$O:$O,Fluxo!$U:$U,"&gt;"&amp;AQ$5,Fluxo!$U:$U,"&lt;="&amp;AR$5,Fluxo!$D:$D,$D107,Fluxo!$E:$E,"&lt;&gt;"&amp;"PERMUTANTE"))</f>
        <v>0</v>
      </c>
      <c r="AS107" s="18">
        <f>IF(AS$5&gt;$G$4,0,SUMIFS(Fluxo!$O:$O,Fluxo!$U:$U,"&gt;"&amp;AR$5,Fluxo!$U:$U,"&lt;="&amp;AS$5,Fluxo!$D:$D,$D107,Fluxo!$E:$E,"&lt;&gt;"&amp;"PERMUTANTE"))</f>
        <v>0</v>
      </c>
      <c r="AT107" s="18">
        <f>IF(AT$5&gt;$G$4,0,SUMIFS(Fluxo!$O:$O,Fluxo!$U:$U,"&gt;"&amp;AS$5,Fluxo!$U:$U,"&lt;="&amp;AT$5,Fluxo!$D:$D,$D107,Fluxo!$E:$E,"&lt;&gt;"&amp;"PERMUTANTE"))</f>
        <v>0</v>
      </c>
      <c r="AU107" s="18">
        <f>IF(AU$5&gt;$G$4,0,SUMIFS(Fluxo!$O:$O,Fluxo!$U:$U,"&gt;"&amp;AT$5,Fluxo!$U:$U,"&lt;="&amp;AU$5,Fluxo!$D:$D,$D107,Fluxo!$E:$E,"&lt;&gt;"&amp;"PERMUTANTE"))</f>
        <v>0</v>
      </c>
      <c r="AV107" s="18">
        <f>IF(AV$5&gt;$G$4,0,SUMIFS(Fluxo!$O:$O,Fluxo!$U:$U,"&gt;"&amp;AU$5,Fluxo!$U:$U,"&lt;="&amp;AV$5,Fluxo!$D:$D,$D107,Fluxo!$E:$E,"&lt;&gt;"&amp;"PERMUTANTE"))</f>
        <v>0</v>
      </c>
      <c r="AW107" s="18">
        <f>IF(AW$5&gt;$G$4,0,SUMIFS(Fluxo!$O:$O,Fluxo!$U:$U,"&gt;"&amp;AV$5,Fluxo!$U:$U,"&lt;="&amp;AW$5,Fluxo!$D:$D,$D107,Fluxo!$E:$E,"&lt;&gt;"&amp;"PERMUTANTE"))</f>
        <v>0</v>
      </c>
      <c r="AX107" s="18">
        <f>IF(AX$5&gt;$G$4,0,SUMIFS(Fluxo!$O:$O,Fluxo!$U:$U,"&gt;"&amp;AW$5,Fluxo!$U:$U,"&lt;="&amp;AX$5,Fluxo!$D:$D,$D107,Fluxo!$E:$E,"&lt;&gt;"&amp;"PERMUTANTE"))</f>
        <v>0</v>
      </c>
      <c r="AY107" s="18">
        <f>IF(AY$5&gt;$G$4,0,SUMIFS(Fluxo!$O:$O,Fluxo!$U:$U,"&gt;"&amp;AX$5,Fluxo!$U:$U,"&lt;="&amp;AY$5,Fluxo!$D:$D,$D107,Fluxo!$E:$E,"&lt;&gt;"&amp;"PERMUTANTE"))</f>
        <v>0</v>
      </c>
      <c r="AZ107" s="18">
        <f>IF(AZ$5&gt;$G$4,0,SUMIFS(Fluxo!$O:$O,Fluxo!$U:$U,"&gt;"&amp;AY$5,Fluxo!$U:$U,"&lt;="&amp;AZ$5,Fluxo!$D:$D,$D107,Fluxo!$E:$E,"&lt;&gt;"&amp;"PERMUTANTE"))</f>
        <v>0</v>
      </c>
      <c r="BA107" s="18">
        <f>IF(BA$5&gt;$G$4,0,SUMIFS(Fluxo!$O:$O,Fluxo!$U:$U,"&gt;"&amp;AZ$5,Fluxo!$U:$U,"&lt;="&amp;BA$5,Fluxo!$D:$D,$D107,Fluxo!$E:$E,"&lt;&gt;"&amp;"PERMUTANTE"))</f>
        <v>0</v>
      </c>
      <c r="BB107" s="18">
        <f>IF(BB$5&gt;$G$4,0,SUMIFS(Fluxo!$O:$O,Fluxo!$U:$U,"&gt;"&amp;BA$5,Fluxo!$U:$U,"&lt;="&amp;BB$5,Fluxo!$D:$D,$D107,Fluxo!$E:$E,"&lt;&gt;"&amp;"PERMUTANTE"))</f>
        <v>0</v>
      </c>
      <c r="BC107" s="18">
        <f>IF(BC$5&gt;$G$4,0,SUMIFS(Fluxo!$O:$O,Fluxo!$U:$U,"&gt;"&amp;BB$5,Fluxo!$U:$U,"&lt;="&amp;BC$5,Fluxo!$D:$D,$D107,Fluxo!$E:$E,"&lt;&gt;"&amp;"PERMUTANTE"))</f>
        <v>0</v>
      </c>
      <c r="BD107" s="18">
        <f>IF(BD$5&gt;$G$4,0,SUMIFS(Fluxo!$O:$O,Fluxo!$U:$U,"&gt;"&amp;BC$5,Fluxo!$U:$U,"&lt;="&amp;BD$5,Fluxo!$D:$D,$D107,Fluxo!$E:$E,"&lt;&gt;"&amp;"PERMUTANTE"))</f>
        <v>0</v>
      </c>
      <c r="BE107" s="18">
        <f>IF(BE$5&gt;$G$4,0,SUMIFS(Fluxo!$O:$O,Fluxo!$U:$U,"&gt;"&amp;BD$5,Fluxo!$U:$U,"&lt;="&amp;BE$5,Fluxo!$D:$D,$D107,Fluxo!$E:$E,"&lt;&gt;"&amp;"PERMUTANTE"))</f>
        <v>0</v>
      </c>
      <c r="BF107" s="18">
        <f>IF(BF$5&gt;$G$4,0,SUMIFS(Fluxo!$O:$O,Fluxo!$U:$U,"&gt;"&amp;BE$5,Fluxo!$U:$U,"&lt;="&amp;BF$5,Fluxo!$D:$D,$D107,Fluxo!$E:$E,"&lt;&gt;"&amp;"PERMUTANTE"))</f>
        <v>0</v>
      </c>
      <c r="BG107" s="18">
        <f>IF(BG$5&gt;$G$4,0,SUMIFS(Fluxo!$O:$O,Fluxo!$U:$U,"&gt;"&amp;BF$5,Fluxo!$U:$U,"&lt;="&amp;BG$5,Fluxo!$D:$D,$D107,Fluxo!$E:$E,"&lt;&gt;"&amp;"PERMUTANTE"))</f>
        <v>0</v>
      </c>
      <c r="BH107" s="18">
        <f>IF(BH$5&gt;$G$4,0,SUMIFS(Fluxo!$O:$O,Fluxo!$U:$U,"&gt;"&amp;BG$5,Fluxo!$U:$U,"&lt;="&amp;BH$5,Fluxo!$D:$D,$D107,Fluxo!$E:$E,"&lt;&gt;"&amp;"PERMUTANTE"))</f>
        <v>0</v>
      </c>
      <c r="BI107" s="18">
        <f>IF(BI$5&gt;$G$4,0,SUMIFS(Fluxo!$O:$O,Fluxo!$U:$U,"&gt;"&amp;BH$5,Fluxo!$U:$U,"&lt;="&amp;BI$5,Fluxo!$D:$D,$D107,Fluxo!$E:$E,"&lt;&gt;"&amp;"PERMUTANTE"))</f>
        <v>0</v>
      </c>
      <c r="BJ107" s="18">
        <f>IF(BJ$5&gt;$G$4,0,SUMIFS(Fluxo!$O:$O,Fluxo!$U:$U,"&gt;"&amp;BI$5,Fluxo!$U:$U,"&lt;="&amp;BJ$5,Fluxo!$D:$D,$D107,Fluxo!$E:$E,"&lt;&gt;"&amp;"PERMUTANTE"))</f>
        <v>0</v>
      </c>
      <c r="BK107" s="18">
        <f>IF(BK$5&gt;$G$4,0,SUMIFS(Fluxo!$O:$O,Fluxo!$U:$U,"&gt;"&amp;BJ$5,Fluxo!$U:$U,"&lt;="&amp;BK$5,Fluxo!$D:$D,$D107,Fluxo!$E:$E,"&lt;&gt;"&amp;"PERMUTANTE"))</f>
        <v>0</v>
      </c>
      <c r="BL107" s="18">
        <f>IF(BL$5&gt;$G$4,0,SUMIFS(Fluxo!$O:$O,Fluxo!$U:$U,"&gt;"&amp;BK$5,Fluxo!$U:$U,"&lt;="&amp;BL$5,Fluxo!$D:$D,$D107,Fluxo!$E:$E,"&lt;&gt;"&amp;"PERMUTANTE"))</f>
        <v>0</v>
      </c>
      <c r="BM107" s="18">
        <f>IF(BM$5&gt;$G$4,0,SUMIFS(Fluxo!$O:$O,Fluxo!$U:$U,"&gt;"&amp;BL$5,Fluxo!$U:$U,"&lt;="&amp;BM$5,Fluxo!$D:$D,$D107,Fluxo!$E:$E,"&lt;&gt;"&amp;"PERMUTANTE"))</f>
        <v>0</v>
      </c>
      <c r="BN107" s="18">
        <f>IF(BN$5&gt;$G$4,0,SUMIFS(Fluxo!$O:$O,Fluxo!$U:$U,"&gt;"&amp;BM$5,Fluxo!$U:$U,"&lt;="&amp;BN$5,Fluxo!$D:$D,$D107,Fluxo!$E:$E,"&lt;&gt;"&amp;"PERMUTANTE"))</f>
        <v>0</v>
      </c>
      <c r="BO107" s="18">
        <f>IF(BO$5&gt;$G$4,0,SUMIFS(Fluxo!$O:$O,Fluxo!$U:$U,"&gt;"&amp;BN$5,Fluxo!$U:$U,"&lt;="&amp;BO$5,Fluxo!$D:$D,$D107,Fluxo!$E:$E,"&lt;&gt;"&amp;"PERMUTANTE"))</f>
        <v>0</v>
      </c>
      <c r="BP107" s="18">
        <f>IF(BP$5&gt;$G$4,0,SUMIFS(Fluxo!$O:$O,Fluxo!$U:$U,"&gt;"&amp;BO$5,Fluxo!$U:$U,"&lt;="&amp;BP$5,Fluxo!$D:$D,$D107,Fluxo!$E:$E,"&lt;&gt;"&amp;"PERMUTANTE"))</f>
        <v>0</v>
      </c>
      <c r="BQ107" s="18">
        <f>IF(BQ$5&gt;$G$4,0,SUMIFS(Fluxo!$O:$O,Fluxo!$U:$U,"&gt;"&amp;BP$5,Fluxo!$U:$U,"&lt;="&amp;BQ$5,Fluxo!$D:$D,$D107,Fluxo!$E:$E,"&lt;&gt;"&amp;"PERMUTANTE"))</f>
        <v>0</v>
      </c>
      <c r="BR107" s="18">
        <f>IF(BR$5&gt;$G$4,0,SUMIFS(Fluxo!$O:$O,Fluxo!$U:$U,"&gt;"&amp;BQ$5,Fluxo!$U:$U,"&lt;="&amp;BR$5,Fluxo!$D:$D,$D107,Fluxo!$E:$E,"&lt;&gt;"&amp;"PERMUTANTE"))</f>
        <v>0</v>
      </c>
      <c r="BS107" s="18">
        <f>IF(BS$5&gt;$G$4,0,SUMIFS(Fluxo!$O:$O,Fluxo!$U:$U,"&gt;"&amp;BR$5,Fluxo!$U:$U,"&lt;="&amp;BS$5,Fluxo!$D:$D,$D107,Fluxo!$E:$E,"&lt;&gt;"&amp;"PERMUTANTE"))</f>
        <v>0</v>
      </c>
      <c r="BT107" s="18">
        <f>IF(BT$5&gt;$G$4,0,SUMIFS(Fluxo!$O:$O,Fluxo!$U:$U,"&gt;"&amp;BS$5,Fluxo!$U:$U,"&lt;="&amp;BT$5,Fluxo!$D:$D,$D107,Fluxo!$E:$E,"&lt;&gt;"&amp;"PERMUTANTE"))</f>
        <v>0</v>
      </c>
      <c r="BU107" s="18">
        <f>IF(BU$5&gt;$G$4,0,SUMIFS(Fluxo!$O:$O,Fluxo!$U:$U,"&gt;"&amp;BT$5,Fluxo!$U:$U,"&lt;="&amp;BU$5,Fluxo!$D:$D,$D107,Fluxo!$E:$E,"&lt;&gt;"&amp;"PERMUTANTE"))</f>
        <v>0</v>
      </c>
      <c r="BV107" s="18">
        <f>IF(BV$5&gt;$G$4,0,SUMIFS(Fluxo!$O:$O,Fluxo!$U:$U,"&gt;"&amp;BU$5,Fluxo!$U:$U,"&lt;="&amp;BV$5,Fluxo!$D:$D,$D107,Fluxo!$E:$E,"&lt;&gt;"&amp;"PERMUTANTE"))</f>
        <v>0</v>
      </c>
      <c r="BW107" s="18">
        <f>IF(BW$5&gt;$G$4,0,SUMIFS(Fluxo!$O:$O,Fluxo!$U:$U,"&gt;"&amp;BV$5,Fluxo!$U:$U,"&lt;="&amp;BW$5,Fluxo!$D:$D,$D107,Fluxo!$E:$E,"&lt;&gt;"&amp;"PERMUTANTE"))</f>
        <v>0</v>
      </c>
      <c r="BX107" s="18">
        <f>IF(BX$5&gt;$G$4,0,SUMIFS(Fluxo!$O:$O,Fluxo!$U:$U,"&gt;"&amp;BW$5,Fluxo!$U:$U,"&lt;="&amp;BX$5,Fluxo!$D:$D,$D107,Fluxo!$E:$E,"&lt;&gt;"&amp;"PERMUTANTE"))</f>
        <v>0</v>
      </c>
      <c r="BY107" s="18">
        <f>IF(BY$5&gt;$G$4,0,SUMIFS(Fluxo!$O:$O,Fluxo!$U:$U,"&gt;"&amp;BX$5,Fluxo!$U:$U,"&lt;="&amp;BY$5,Fluxo!$D:$D,$D107,Fluxo!$E:$E,"&lt;&gt;"&amp;"PERMUTANTE"))</f>
        <v>0</v>
      </c>
      <c r="BZ107" s="18">
        <f>IF(BZ$5&gt;$G$4,0,SUMIFS(Fluxo!$O:$O,Fluxo!$U:$U,"&gt;"&amp;BY$5,Fluxo!$U:$U,"&lt;="&amp;BZ$5,Fluxo!$D:$D,$D107,Fluxo!$E:$E,"&lt;&gt;"&amp;"PERMUTANTE"))</f>
        <v>0</v>
      </c>
      <c r="CA107" s="18">
        <f>IF(CA$5&gt;$G$4,0,SUMIFS(Fluxo!$O:$O,Fluxo!$U:$U,"&gt;"&amp;BZ$5,Fluxo!$U:$U,"&lt;="&amp;CA$5,Fluxo!$D:$D,$D107,Fluxo!$E:$E,"&lt;&gt;"&amp;"PERMUTANTE"))</f>
        <v>0</v>
      </c>
      <c r="CB107" s="18">
        <f>IF(CB$5&gt;$G$4,0,SUMIFS(Fluxo!$O:$O,Fluxo!$U:$U,"&gt;"&amp;CA$5,Fluxo!$U:$U,"&lt;="&amp;CB$5,Fluxo!$D:$D,$D107,Fluxo!$E:$E,"&lt;&gt;"&amp;"PERMUTANTE"))</f>
        <v>0</v>
      </c>
      <c r="CC107" s="18">
        <f>IF(CC$5&gt;$G$4,0,SUMIFS(Fluxo!$O:$O,Fluxo!$U:$U,"&gt;"&amp;CB$5,Fluxo!$U:$U,"&lt;="&amp;CC$5,Fluxo!$D:$D,$D107,Fluxo!$E:$E,"&lt;&gt;"&amp;"PERMUTANTE"))</f>
        <v>0</v>
      </c>
      <c r="CD107" s="18">
        <f>IF(CD$5&gt;$G$4,0,SUMIFS(Fluxo!$O:$O,Fluxo!$U:$U,"&gt;"&amp;CC$5,Fluxo!$U:$U,"&lt;="&amp;CD$5,Fluxo!$D:$D,$D107,Fluxo!$E:$E,"&lt;&gt;"&amp;"PERMUTANTE"))</f>
        <v>0</v>
      </c>
      <c r="CE107" s="18">
        <f>IF(CE$5&gt;$G$4,0,SUMIFS(Fluxo!$O:$O,Fluxo!$U:$U,"&gt;"&amp;CD$5,Fluxo!$U:$U,"&lt;="&amp;CE$5,Fluxo!$D:$D,$D107,Fluxo!$E:$E,"&lt;&gt;"&amp;"PERMUTANTE"))</f>
        <v>0</v>
      </c>
      <c r="CF107" s="18">
        <f>IF(CF$5&gt;$G$4,0,SUMIFS(Fluxo!$O:$O,Fluxo!$U:$U,"&gt;"&amp;CE$5,Fluxo!$U:$U,"&lt;="&amp;CF$5,Fluxo!$D:$D,$D107,Fluxo!$E:$E,"&lt;&gt;"&amp;"PERMUTANTE"))</f>
        <v>0</v>
      </c>
      <c r="CG107" s="18">
        <f>IF(CG$5&gt;$G$4,0,SUMIFS(Fluxo!$O:$O,Fluxo!$U:$U,"&gt;"&amp;CF$5,Fluxo!$U:$U,"&lt;="&amp;CG$5,Fluxo!$D:$D,$D107,Fluxo!$E:$E,"&lt;&gt;"&amp;"PERMUTANTE"))</f>
        <v>0</v>
      </c>
      <c r="CH107" s="18">
        <f>IF(CH$5&gt;$G$4,0,SUMIFS(Fluxo!$O:$O,Fluxo!$U:$U,"&gt;"&amp;CG$5,Fluxo!$U:$U,"&lt;="&amp;CH$5,Fluxo!$D:$D,$D107,Fluxo!$E:$E,"&lt;&gt;"&amp;"PERMUTANTE"))</f>
        <v>0</v>
      </c>
      <c r="CI107" s="18">
        <f>IF(CI$5&gt;$G$4,0,SUMIFS(Fluxo!$O:$O,Fluxo!$U:$U,"&gt;"&amp;CH$5,Fluxo!$U:$U,"&lt;="&amp;CI$5,Fluxo!$D:$D,$D107,Fluxo!$E:$E,"&lt;&gt;"&amp;"PERMUTANTE"))</f>
        <v>0</v>
      </c>
      <c r="CJ107" s="18">
        <f>IF(CJ$5&gt;$G$4,0,SUMIFS(Fluxo!$O:$O,Fluxo!$U:$U,"&gt;"&amp;CI$5,Fluxo!$U:$U,"&lt;="&amp;CJ$5,Fluxo!$D:$D,$D107,Fluxo!$E:$E,"&lt;&gt;"&amp;"PERMUTANTE"))</f>
        <v>0</v>
      </c>
      <c r="CK107" s="18">
        <f>IF(CK$5&gt;$G$4,0,SUMIFS(Fluxo!$O:$O,Fluxo!$U:$U,"&gt;"&amp;CJ$5,Fluxo!$U:$U,"&lt;="&amp;CK$5,Fluxo!$D:$D,$D107,Fluxo!$E:$E,"&lt;&gt;"&amp;"PERMUTANTE"))</f>
        <v>0</v>
      </c>
      <c r="CL107" s="18">
        <f>IF(CL$5&gt;$G$4,0,SUMIFS(Fluxo!$O:$O,Fluxo!$U:$U,"&gt;"&amp;CK$5,Fluxo!$U:$U,"&lt;="&amp;CL$5,Fluxo!$D:$D,$D107,Fluxo!$E:$E,"&lt;&gt;"&amp;"PERMUTANTE"))</f>
        <v>0</v>
      </c>
      <c r="CM107" s="18">
        <f>IF(CM$5&gt;$G$4,0,SUMIFS(Fluxo!$O:$O,Fluxo!$U:$U,"&gt;"&amp;CL$5,Fluxo!$U:$U,"&lt;="&amp;CM$5,Fluxo!$D:$D,$D107,Fluxo!$E:$E,"&lt;&gt;"&amp;"PERMUTANTE"))</f>
        <v>0</v>
      </c>
      <c r="CN107" s="18">
        <f>IF(CN$5&gt;$G$4,0,SUMIFS(Fluxo!$O:$O,Fluxo!$U:$U,"&gt;"&amp;CM$5,Fluxo!$U:$U,"&lt;="&amp;CN$5,Fluxo!$D:$D,$D107,Fluxo!$E:$E,"&lt;&gt;"&amp;"PERMUTANTE"))</f>
        <v>0</v>
      </c>
      <c r="CO107" s="18">
        <f>IF(CO$5&gt;$G$4,0,SUMIFS(Fluxo!$O:$O,Fluxo!$U:$U,"&gt;"&amp;CN$5,Fluxo!$U:$U,"&lt;="&amp;CO$5,Fluxo!$D:$D,$D107,Fluxo!$E:$E,"&lt;&gt;"&amp;"PERMUTANTE"))</f>
        <v>0</v>
      </c>
      <c r="CP107" s="18">
        <f>IF(CP$5&gt;$G$4,0,SUMIFS(Fluxo!$O:$O,Fluxo!$U:$U,"&gt;"&amp;CO$5,Fluxo!$U:$U,"&lt;="&amp;CP$5,Fluxo!$D:$D,$D107,Fluxo!$E:$E,"&lt;&gt;"&amp;"PERMUTANTE"))</f>
        <v>0</v>
      </c>
      <c r="CQ107" s="18">
        <f>IF(CQ$5&gt;$G$4,0,SUMIFS(Fluxo!$O:$O,Fluxo!$U:$U,"&gt;"&amp;CP$5,Fluxo!$U:$U,"&lt;="&amp;CQ$5,Fluxo!$D:$D,$D107,Fluxo!$E:$E,"&lt;&gt;"&amp;"PERMUTANTE"))</f>
        <v>0</v>
      </c>
      <c r="CR107" s="18">
        <f>IF(CR$5&gt;$G$4,0,SUMIFS(Fluxo!$O:$O,Fluxo!$U:$U,"&gt;"&amp;CQ$5,Fluxo!$U:$U,"&lt;="&amp;CR$5,Fluxo!$D:$D,$D107,Fluxo!$E:$E,"&lt;&gt;"&amp;"PERMUTANTE"))</f>
        <v>0</v>
      </c>
      <c r="CS107" s="18">
        <f>IF(CS$5&gt;$G$4,0,SUMIFS(Fluxo!$O:$O,Fluxo!$U:$U,"&gt;"&amp;CR$5,Fluxo!$U:$U,"&lt;="&amp;CS$5,Fluxo!$D:$D,$D107,Fluxo!$E:$E,"&lt;&gt;"&amp;"PERMUTANTE"))</f>
        <v>0</v>
      </c>
      <c r="CT107" s="18">
        <f>IF(CT$5&gt;$G$4,0,SUMIFS(Fluxo!$O:$O,Fluxo!$U:$U,"&gt;"&amp;CS$5,Fluxo!$U:$U,"&lt;="&amp;CT$5,Fluxo!$D:$D,$D107,Fluxo!$E:$E,"&lt;&gt;"&amp;"PERMUTANTE"))</f>
        <v>0</v>
      </c>
      <c r="CU107" s="18">
        <f>IF(CU$5&gt;$G$4,0,SUMIFS(Fluxo!$O:$O,Fluxo!$U:$U,"&gt;"&amp;CT$5,Fluxo!$U:$U,"&lt;="&amp;CU$5,Fluxo!$D:$D,$D107,Fluxo!$E:$E,"&lt;&gt;"&amp;"PERMUTANTE"))</f>
        <v>0</v>
      </c>
      <c r="CV107" s="18">
        <f>IF(CV$5&gt;$G$4,0,SUMIFS(Fluxo!$O:$O,Fluxo!$U:$U,"&gt;"&amp;CU$5,Fluxo!$U:$U,"&lt;="&amp;CV$5,Fluxo!$D:$D,$D107,Fluxo!$E:$E,"&lt;&gt;"&amp;"PERMUTANTE"))</f>
        <v>0</v>
      </c>
      <c r="CW107" s="18">
        <f>IF(CW$5&gt;$G$4,0,SUMIFS(Fluxo!$O:$O,Fluxo!$U:$U,"&gt;"&amp;CV$5,Fluxo!$U:$U,"&lt;="&amp;CW$5,Fluxo!$D:$D,$D107,Fluxo!$E:$E,"&lt;&gt;"&amp;"PERMUTANTE"))</f>
        <v>0</v>
      </c>
      <c r="CX107" s="18">
        <f>IF(CX$5&gt;$G$4,0,SUMIFS(Fluxo!$O:$O,Fluxo!$U:$U,"&gt;"&amp;CW$5,Fluxo!$U:$U,"&lt;="&amp;CX$5,Fluxo!$D:$D,$D107,Fluxo!$E:$E,"&lt;&gt;"&amp;"PERMUTANTE"))</f>
        <v>0</v>
      </c>
      <c r="CY107" s="18">
        <f>IF(CY$5&gt;$G$4,0,SUMIFS(Fluxo!$O:$O,Fluxo!$U:$U,"&gt;"&amp;CX$5,Fluxo!$U:$U,"&lt;="&amp;CY$5,Fluxo!$D:$D,$D107,Fluxo!$E:$E,"&lt;&gt;"&amp;"PERMUTANTE"))</f>
        <v>0</v>
      </c>
      <c r="CZ107" s="18">
        <f>IF(CZ$5&gt;$G$4,0,SUMIFS(Fluxo!$O:$O,Fluxo!$U:$U,"&gt;"&amp;CY$5,Fluxo!$U:$U,"&lt;="&amp;CZ$5,Fluxo!$D:$D,$D107,Fluxo!$E:$E,"&lt;&gt;"&amp;"PERMUTANTE"))</f>
        <v>0</v>
      </c>
      <c r="DA107" s="18">
        <f>IF(DA$5&gt;$G$4,0,SUMIFS(Fluxo!$O:$O,Fluxo!$U:$U,"&gt;"&amp;CZ$5,Fluxo!$U:$U,"&lt;="&amp;DA$5,Fluxo!$D:$D,$D107,Fluxo!$E:$E,"&lt;&gt;"&amp;"PERMUTANTE"))</f>
        <v>0</v>
      </c>
      <c r="DB107" s="18">
        <f>IF(DB$5&gt;$G$4,0,SUMIFS(Fluxo!$O:$O,Fluxo!$U:$U,"&gt;"&amp;DA$5,Fluxo!$U:$U,"&lt;="&amp;DB$5,Fluxo!$D:$D,$D107,Fluxo!$E:$E,"&lt;&gt;"&amp;"PERMUTANTE"))</f>
        <v>0</v>
      </c>
      <c r="DC107" s="18">
        <f>IF(DC$5&gt;$G$4,0,SUMIFS(Fluxo!$O:$O,Fluxo!$U:$U,"&gt;"&amp;DB$5,Fluxo!$U:$U,"&lt;="&amp;DC$5,Fluxo!$D:$D,$D107,Fluxo!$E:$E,"&lt;&gt;"&amp;"PERMUTANTE"))</f>
        <v>0</v>
      </c>
      <c r="DD107" s="18">
        <f>IF(DD$5&gt;$G$4,0,SUMIFS(Fluxo!$O:$O,Fluxo!$U:$U,"&gt;"&amp;DC$5,Fluxo!$U:$U,"&lt;="&amp;DD$5,Fluxo!$D:$D,$D107,Fluxo!$E:$E,"&lt;&gt;"&amp;"PERMUTANTE"))</f>
        <v>0</v>
      </c>
      <c r="DE107" s="18">
        <f>IF(DE$5&gt;$G$4,0,SUMIFS(Fluxo!$O:$O,Fluxo!$U:$U,"&gt;"&amp;DD$5,Fluxo!$U:$U,"&lt;="&amp;DE$5,Fluxo!$D:$D,$D107,Fluxo!$E:$E,"&lt;&gt;"&amp;"PERMUTANTE"))</f>
        <v>0</v>
      </c>
      <c r="DF107" s="18">
        <f>IF(DF$5&gt;$G$4,0,SUMIFS(Fluxo!$O:$O,Fluxo!$U:$U,"&gt;"&amp;DE$5,Fluxo!$U:$U,"&lt;="&amp;DF$5,Fluxo!$D:$D,$D107,Fluxo!$E:$E,"&lt;&gt;"&amp;"PERMUTANTE"))</f>
        <v>0</v>
      </c>
      <c r="DG107" s="18">
        <f>IF(DG$5&gt;$G$4,0,SUMIFS(Fluxo!$O:$O,Fluxo!$U:$U,"&gt;"&amp;DF$5,Fluxo!$U:$U,"&lt;="&amp;DG$5,Fluxo!$D:$D,$D107,Fluxo!$E:$E,"&lt;&gt;"&amp;"PERMUTANTE"))</f>
        <v>0</v>
      </c>
      <c r="DH107" s="18">
        <f>IF(DH$5&gt;$G$4,0,SUMIFS(Fluxo!$O:$O,Fluxo!$U:$U,"&gt;"&amp;DG$5,Fluxo!$U:$U,"&lt;="&amp;DH$5,Fluxo!$D:$D,$D107,Fluxo!$E:$E,"&lt;&gt;"&amp;"PERMUTANTE"))</f>
        <v>0</v>
      </c>
      <c r="DI107" s="18">
        <f>IF(DI$5&gt;$G$4,0,SUMIFS(Fluxo!$O:$O,Fluxo!$U:$U,"&gt;"&amp;DH$5,Fluxo!$U:$U,"&lt;="&amp;DI$5,Fluxo!$D:$D,$D107,Fluxo!$E:$E,"&lt;&gt;"&amp;"PERMUTANTE"))</f>
        <v>0</v>
      </c>
      <c r="DJ107" s="18">
        <f>IF(DJ$5&gt;$G$4,0,SUMIFS(Fluxo!$O:$O,Fluxo!$U:$U,"&gt;"&amp;DI$5,Fluxo!$U:$U,"&lt;="&amp;DJ$5,Fluxo!$D:$D,$D107,Fluxo!$E:$E,"&lt;&gt;"&amp;"PERMUTANTE"))</f>
        <v>0</v>
      </c>
      <c r="DK107" s="18">
        <f>IF(DK$5&gt;$G$4,0,SUMIFS(Fluxo!$O:$O,Fluxo!$U:$U,"&gt;"&amp;DJ$5,Fluxo!$U:$U,"&lt;="&amp;DK$5,Fluxo!$D:$D,$D107,Fluxo!$E:$E,"&lt;&gt;"&amp;"PERMUTANTE"))</f>
        <v>0</v>
      </c>
      <c r="DL107" s="18">
        <f>IF(DL$5&gt;$G$4,0,SUMIFS(Fluxo!$O:$O,Fluxo!$U:$U,"&gt;"&amp;DK$5,Fluxo!$U:$U,"&lt;="&amp;DL$5,Fluxo!$D:$D,$D107,Fluxo!$E:$E,"&lt;&gt;"&amp;"PERMUTANTE"))</f>
        <v>0</v>
      </c>
      <c r="DM107" s="18">
        <f>IF(DM$5&gt;$G$4,0,SUMIFS(Fluxo!$O:$O,Fluxo!$U:$U,"&gt;"&amp;DL$5,Fluxo!$U:$U,"&lt;="&amp;DM$5,Fluxo!$D:$D,$D107,Fluxo!$E:$E,"&lt;&gt;"&amp;"PERMUTANTE"))</f>
        <v>0</v>
      </c>
      <c r="DN107" s="18">
        <f>IF(DN$5&gt;$G$4,0,SUMIFS(Fluxo!$O:$O,Fluxo!$U:$U,"&gt;"&amp;DM$5,Fluxo!$U:$U,"&lt;="&amp;DN$5,Fluxo!$D:$D,$D107,Fluxo!$E:$E,"&lt;&gt;"&amp;"PERMUTANTE"))</f>
        <v>0</v>
      </c>
      <c r="DO107" s="18">
        <f>IF(DO$5&gt;$G$4,0,SUMIFS(Fluxo!$O:$O,Fluxo!$U:$U,"&gt;"&amp;DN$5,Fluxo!$U:$U,"&lt;="&amp;DO$5,Fluxo!$D:$D,$D107,Fluxo!$E:$E,"&lt;&gt;"&amp;"PERMUTANTE"))</f>
        <v>0</v>
      </c>
      <c r="DP107" s="18">
        <f>IF(DP$5&gt;$G$4,0,SUMIFS(Fluxo!$O:$O,Fluxo!$U:$U,"&gt;"&amp;DO$5,Fluxo!$U:$U,"&lt;="&amp;DP$5,Fluxo!$D:$D,$D107,Fluxo!$E:$E,"&lt;&gt;"&amp;"PERMUTANTE"))</f>
        <v>0</v>
      </c>
      <c r="DQ107" s="18">
        <f>IF(DQ$5&gt;$G$4,0,SUMIFS(Fluxo!$O:$O,Fluxo!$U:$U,"&gt;"&amp;DP$5,Fluxo!$U:$U,"&lt;="&amp;DQ$5,Fluxo!$D:$D,$D107,Fluxo!$E:$E,"&lt;&gt;"&amp;"PERMUTANTE"))</f>
        <v>0</v>
      </c>
      <c r="DR107" s="18">
        <f>IF(DR$5&gt;$G$4,0,SUMIFS(Fluxo!$O:$O,Fluxo!$U:$U,"&gt;"&amp;DQ$5,Fluxo!$U:$U,"&lt;="&amp;DR$5,Fluxo!$D:$D,$D107,Fluxo!$E:$E,"&lt;&gt;"&amp;"PERMUTANTE"))</f>
        <v>0</v>
      </c>
      <c r="DS107" s="18">
        <f>IF(DS$5&gt;$G$4,0,SUMIFS(Fluxo!$O:$O,Fluxo!$U:$U,"&gt;"&amp;DR$5,Fluxo!$U:$U,"&lt;="&amp;DS$5,Fluxo!$D:$D,$D107,Fluxo!$E:$E,"&lt;&gt;"&amp;"PERMUTANTE"))</f>
        <v>0</v>
      </c>
      <c r="DT107" s="18">
        <f>IF(DT$5&gt;$G$4,0,SUMIFS(Fluxo!$O:$O,Fluxo!$U:$U,"&gt;"&amp;DS$5,Fluxo!$U:$U,"&lt;="&amp;DT$5,Fluxo!$D:$D,$D107,Fluxo!$E:$E,"&lt;&gt;"&amp;"PERMUTANTE"))</f>
        <v>0</v>
      </c>
      <c r="DU107" s="18">
        <f>IF(DU$5&gt;$G$4,0,SUMIFS(Fluxo!$O:$O,Fluxo!$U:$U,"&gt;"&amp;DT$5,Fluxo!$U:$U,"&lt;="&amp;DU$5,Fluxo!$D:$D,$D107,Fluxo!$E:$E,"&lt;&gt;"&amp;"PERMUTANTE"))</f>
        <v>0</v>
      </c>
      <c r="DV107" s="18">
        <f>IF(DV$5&gt;$G$4,0,SUMIFS(Fluxo!$O:$O,Fluxo!$U:$U,"&gt;"&amp;DU$5,Fluxo!$U:$U,"&lt;="&amp;DV$5,Fluxo!$D:$D,$D107,Fluxo!$E:$E,"&lt;&gt;"&amp;"PERMUTANTE"))</f>
        <v>0</v>
      </c>
      <c r="DW107" s="18">
        <f>IF(DW$5&gt;$G$4,0,SUMIFS(Fluxo!$O:$O,Fluxo!$U:$U,"&gt;"&amp;DV$5,Fluxo!$U:$U,"&lt;="&amp;DW$5,Fluxo!$D:$D,$D107,Fluxo!$E:$E,"&lt;&gt;"&amp;"PERMUTANTE"))</f>
        <v>0</v>
      </c>
      <c r="DX107" s="18">
        <f>IF(DX$5&gt;$G$4,0,SUMIFS(Fluxo!$O:$O,Fluxo!$U:$U,"&gt;"&amp;DW$5,Fluxo!$U:$U,"&lt;="&amp;DX$5,Fluxo!$D:$D,$D107,Fluxo!$E:$E,"&lt;&gt;"&amp;"PERMUTANTE"))</f>
        <v>0</v>
      </c>
      <c r="DY107" s="18">
        <f>IF(DY$5&gt;$G$4,0,SUMIFS(Fluxo!$O:$O,Fluxo!$U:$U,"&gt;"&amp;DX$5,Fluxo!$U:$U,"&lt;="&amp;DY$5,Fluxo!$D:$D,$D107,Fluxo!$E:$E,"&lt;&gt;"&amp;"PERMUTANTE"))</f>
        <v>0</v>
      </c>
      <c r="DZ107" s="18">
        <f>IF(DZ$5&gt;$G$4,0,SUMIFS(Fluxo!$O:$O,Fluxo!$U:$U,"&gt;"&amp;DY$5,Fluxo!$U:$U,"&lt;="&amp;DZ$5,Fluxo!$D:$D,$D107,Fluxo!$E:$E,"&lt;&gt;"&amp;"PERMUTANTE"))</f>
        <v>0</v>
      </c>
      <c r="EA107" s="18">
        <f>IF(EA$5&gt;$G$4,0,SUMIFS(Fluxo!$O:$O,Fluxo!$U:$U,"&gt;"&amp;DZ$5,Fluxo!$U:$U,"&lt;="&amp;EA$5,Fluxo!$D:$D,$D107,Fluxo!$E:$E,"&lt;&gt;"&amp;"PERMUTANTE"))</f>
        <v>0</v>
      </c>
      <c r="EB107" s="18">
        <f>IF(EB$5&gt;$G$4,0,SUMIFS(Fluxo!$O:$O,Fluxo!$U:$U,"&gt;"&amp;EA$5,Fluxo!$U:$U,"&lt;="&amp;EB$5,Fluxo!$D:$D,$D107,Fluxo!$E:$E,"&lt;&gt;"&amp;"PERMUTANTE"))</f>
        <v>0</v>
      </c>
      <c r="EC107" s="18">
        <f>IF(EC$5&gt;$G$4,0,SUMIFS(Fluxo!$O:$O,Fluxo!$U:$U,"&gt;"&amp;EB$5,Fluxo!$U:$U,"&lt;="&amp;EC$5,Fluxo!$D:$D,$D107,Fluxo!$E:$E,"&lt;&gt;"&amp;"PERMUTANTE"))</f>
        <v>0</v>
      </c>
      <c r="ED107" s="18">
        <f>IF(ED$5&gt;$G$4,0,SUMIFS(Fluxo!$O:$O,Fluxo!$U:$U,"&gt;"&amp;EC$5,Fluxo!$U:$U,"&lt;="&amp;ED$5,Fluxo!$D:$D,$D107,Fluxo!$E:$E,"&lt;&gt;"&amp;"PERMUTANTE"))</f>
        <v>0</v>
      </c>
      <c r="EE107" s="18">
        <f>IF(EE$5&gt;$G$4,0,SUMIFS(Fluxo!$O:$O,Fluxo!$U:$U,"&gt;"&amp;ED$5,Fluxo!$U:$U,"&lt;="&amp;EE$5,Fluxo!$D:$D,$D107,Fluxo!$E:$E,"&lt;&gt;"&amp;"PERMUTANTE"))</f>
        <v>0</v>
      </c>
      <c r="EF107" s="18">
        <f>IF(EF$5&gt;$G$4,0,SUMIFS(Fluxo!$O:$O,Fluxo!$U:$U,"&gt;"&amp;EE$5,Fluxo!$U:$U,"&lt;="&amp;EF$5,Fluxo!$D:$D,$D107,Fluxo!$E:$E,"&lt;&gt;"&amp;"PERMUTANTE"))</f>
        <v>0</v>
      </c>
      <c r="EG107" s="18">
        <f>IF(EG$5&gt;$G$4,0,SUMIFS(Fluxo!$O:$O,Fluxo!$U:$U,"&gt;"&amp;EF$5,Fluxo!$U:$U,"&lt;="&amp;EG$5,Fluxo!$D:$D,$D107,Fluxo!$E:$E,"&lt;&gt;"&amp;"PERMUTANTE"))</f>
        <v>0</v>
      </c>
      <c r="EH107" s="18">
        <f>IF(EH$5&gt;$G$4,0,SUMIFS(Fluxo!$O:$O,Fluxo!$U:$U,"&gt;"&amp;EG$5,Fluxo!$U:$U,"&lt;="&amp;EH$5,Fluxo!$D:$D,$D107,Fluxo!$E:$E,"&lt;&gt;"&amp;"PERMUTANTE"))</f>
        <v>0</v>
      </c>
      <c r="EI107" s="18">
        <f>IF(EI$5&gt;$G$4,0,SUMIFS(Fluxo!$O:$O,Fluxo!$U:$U,"&gt;"&amp;EH$5,Fluxo!$U:$U,"&lt;="&amp;EI$5,Fluxo!$D:$D,$D107,Fluxo!$E:$E,"&lt;&gt;"&amp;"PERMUTANTE"))</f>
        <v>0</v>
      </c>
      <c r="EJ107" s="18">
        <f>IF(EJ$5&gt;$G$4,0,SUMIFS(Fluxo!$O:$O,Fluxo!$U:$U,"&gt;"&amp;EI$5,Fluxo!$U:$U,"&lt;="&amp;EJ$5,Fluxo!$D:$D,$D107,Fluxo!$E:$E,"&lt;&gt;"&amp;"PERMUTANTE"))</f>
        <v>0</v>
      </c>
      <c r="EK107" s="18">
        <f>IF(EK$5&gt;$G$4,0,SUMIFS(Fluxo!$O:$O,Fluxo!$U:$U,"&gt;"&amp;EJ$5,Fluxo!$U:$U,"&lt;="&amp;EK$5,Fluxo!$D:$D,$D107,Fluxo!$E:$E,"&lt;&gt;"&amp;"PERMUTANTE"))</f>
        <v>0</v>
      </c>
      <c r="EL107" s="18">
        <f>IF(EL$5&gt;$G$4,0,SUMIFS(Fluxo!$O:$O,Fluxo!$U:$U,"&gt;"&amp;EK$5,Fluxo!$U:$U,"&lt;="&amp;EL$5,Fluxo!$D:$D,$D107,Fluxo!$E:$E,"&lt;&gt;"&amp;"PERMUTANTE"))</f>
        <v>0</v>
      </c>
      <c r="EM107" s="18">
        <f>IF(EM$5&gt;$G$4,0,SUMIFS(Fluxo!$O:$O,Fluxo!$U:$U,"&gt;"&amp;EL$5,Fluxo!$U:$U,"&lt;="&amp;EM$5,Fluxo!$D:$D,$D107,Fluxo!$E:$E,"&lt;&gt;"&amp;"PERMUTANTE"))</f>
        <v>0</v>
      </c>
      <c r="EN107" s="18">
        <f>IF(EN$5&gt;$G$4,0,SUMIFS(Fluxo!$O:$O,Fluxo!$U:$U,"&gt;"&amp;EM$5,Fluxo!$U:$U,"&lt;="&amp;EN$5,Fluxo!$D:$D,$D107,Fluxo!$E:$E,"&lt;&gt;"&amp;"PERMUTANTE"))</f>
        <v>0</v>
      </c>
      <c r="EO107" s="18">
        <f>IF(EO$5&gt;$G$4,0,SUMIFS(Fluxo!$O:$O,Fluxo!$U:$U,"&gt;"&amp;EN$5,Fluxo!$U:$U,"&lt;="&amp;EO$5,Fluxo!$D:$D,$D107,Fluxo!$E:$E,"&lt;&gt;"&amp;"PERMUTANTE"))</f>
        <v>0</v>
      </c>
      <c r="EP107" s="18">
        <f>IF(EP$5&gt;$G$4,0,SUMIFS(Fluxo!$O:$O,Fluxo!$U:$U,"&gt;"&amp;EO$5,Fluxo!$U:$U,"&lt;="&amp;EP$5,Fluxo!$D:$D,$D107,Fluxo!$E:$E,"&lt;&gt;"&amp;"PERMUTANTE"))</f>
        <v>0</v>
      </c>
      <c r="EQ107" s="18">
        <f>IF(EQ$5&gt;$G$4,0,SUMIFS(Fluxo!$O:$O,Fluxo!$U:$U,"&gt;"&amp;EP$5,Fluxo!$U:$U,"&lt;="&amp;EQ$5,Fluxo!$D:$D,$D107,Fluxo!$E:$E,"&lt;&gt;"&amp;"PERMUTANTE"))</f>
        <v>0</v>
      </c>
      <c r="ER107" s="18">
        <f>IF(ER$5&gt;$G$4,0,SUMIFS(Fluxo!$O:$O,Fluxo!$U:$U,"&gt;"&amp;EQ$5,Fluxo!$U:$U,"&lt;="&amp;ER$5,Fluxo!$D:$D,$D107,Fluxo!$E:$E,"&lt;&gt;"&amp;"PERMUTANTE"))</f>
        <v>0</v>
      </c>
      <c r="ES107" s="18">
        <f>IF(ES$5&gt;$G$4,0,SUMIFS(Fluxo!$O:$O,Fluxo!$U:$U,"&gt;"&amp;ER$5,Fluxo!$U:$U,"&lt;="&amp;ES$5,Fluxo!$D:$D,$D107,Fluxo!$E:$E,"&lt;&gt;"&amp;"PERMUTANTE"))</f>
        <v>0</v>
      </c>
      <c r="ET107" s="18">
        <f>IF(ET$5&gt;$G$4,0,SUMIFS(Fluxo!$O:$O,Fluxo!$U:$U,"&gt;"&amp;ES$5,Fluxo!$U:$U,"&lt;="&amp;ET$5,Fluxo!$D:$D,$D107,Fluxo!$E:$E,"&lt;&gt;"&amp;"PERMUTANTE"))</f>
        <v>0</v>
      </c>
      <c r="EU107" s="18">
        <f>IF(EU$5&gt;$G$4,0,SUMIFS(Fluxo!$O:$O,Fluxo!$U:$U,"&gt;"&amp;ET$5,Fluxo!$U:$U,"&lt;="&amp;EU$5,Fluxo!$D:$D,$D107,Fluxo!$E:$E,"&lt;&gt;"&amp;"PERMUTANTE"))</f>
        <v>0</v>
      </c>
      <c r="EV107" s="18">
        <f>IF(EV$5&gt;$G$4,0,SUMIFS(Fluxo!$O:$O,Fluxo!$U:$U,"&gt;"&amp;EU$5,Fluxo!$U:$U,"&lt;="&amp;EV$5,Fluxo!$D:$D,$D107,Fluxo!$E:$E,"&lt;&gt;"&amp;"PERMUTANTE"))</f>
        <v>0</v>
      </c>
      <c r="EW107" s="18">
        <f>IF(EW$5&gt;$G$4,0,SUMIFS(Fluxo!$O:$O,Fluxo!$U:$U,"&gt;"&amp;EV$5,Fluxo!$U:$U,"&lt;="&amp;EW$5,Fluxo!$D:$D,$D107,Fluxo!$E:$E,"&lt;&gt;"&amp;"PERMUTANTE"))</f>
        <v>0</v>
      </c>
      <c r="EX107" s="18">
        <f>IF(EX$5&gt;$G$4,0,SUMIFS(Fluxo!$O:$O,Fluxo!$U:$U,"&gt;"&amp;EW$5,Fluxo!$U:$U,"&lt;="&amp;EX$5,Fluxo!$D:$D,$D107,Fluxo!$E:$E,"&lt;&gt;"&amp;"PERMUTANTE"))</f>
        <v>0</v>
      </c>
      <c r="EY107" s="18">
        <f>IF(EY$5&gt;$G$4,0,SUMIFS(Fluxo!$O:$O,Fluxo!$U:$U,"&gt;"&amp;EX$5,Fluxo!$U:$U,"&lt;="&amp;EY$5,Fluxo!$D:$D,$D107,Fluxo!$E:$E,"&lt;&gt;"&amp;"PERMUTANTE"))</f>
        <v>0</v>
      </c>
      <c r="EZ107" s="18">
        <f>IF(EZ$5&gt;$G$4,0,SUMIFS(Fluxo!$O:$O,Fluxo!$U:$U,"&gt;"&amp;EY$5,Fluxo!$U:$U,"&lt;="&amp;EZ$5,Fluxo!$D:$D,$D107,Fluxo!$E:$E,"&lt;&gt;"&amp;"PERMUTANTE"))</f>
        <v>0</v>
      </c>
      <c r="FA107" s="18">
        <f>IF(FA$5&gt;$G$4,0,SUMIFS(Fluxo!$O:$O,Fluxo!$U:$U,"&gt;"&amp;EZ$5,Fluxo!$U:$U,"&lt;="&amp;FA$5,Fluxo!$D:$D,$D107,Fluxo!$E:$E,"&lt;&gt;"&amp;"PERMUTANTE"))</f>
        <v>0</v>
      </c>
      <c r="FB107" s="18">
        <f>IF(FB$5&gt;$G$4,0,SUMIFS(Fluxo!$O:$O,Fluxo!$U:$U,"&gt;"&amp;FA$5,Fluxo!$U:$U,"&lt;="&amp;FB$5,Fluxo!$D:$D,$D107,Fluxo!$E:$E,"&lt;&gt;"&amp;"PERMUTANTE"))</f>
        <v>0</v>
      </c>
      <c r="FC107" s="18">
        <f>IF(FC$5&gt;$G$4,0,SUMIFS(Fluxo!$O:$O,Fluxo!$U:$U,"&gt;"&amp;FB$5,Fluxo!$U:$U,"&lt;="&amp;FC$5,Fluxo!$D:$D,$D107,Fluxo!$E:$E,"&lt;&gt;"&amp;"PERMUTANTE"))</f>
        <v>0</v>
      </c>
      <c r="FD107" s="18">
        <f>IF(FD$5&gt;$G$4,0,SUMIFS(Fluxo!$O:$O,Fluxo!$U:$U,"&gt;"&amp;FC$5,Fluxo!$U:$U,"&lt;="&amp;FD$5,Fluxo!$D:$D,$D107,Fluxo!$E:$E,"&lt;&gt;"&amp;"PERMUTANTE"))</f>
        <v>0</v>
      </c>
      <c r="FE107" s="18">
        <f>IF(FE$5&gt;$G$4,0,SUMIFS(Fluxo!$O:$O,Fluxo!$U:$U,"&gt;"&amp;FD$5,Fluxo!$U:$U,"&lt;="&amp;FE$5,Fluxo!$D:$D,$D107,Fluxo!$E:$E,"&lt;&gt;"&amp;"PERMUTANTE"))</f>
        <v>0</v>
      </c>
      <c r="FF107" s="18">
        <f>IF(FF$5&gt;$G$4,0,SUMIFS(Fluxo!$O:$O,Fluxo!$U:$U,"&gt;"&amp;FE$5,Fluxo!$U:$U,"&lt;="&amp;FF$5,Fluxo!$D:$D,$D107,Fluxo!$E:$E,"&lt;&gt;"&amp;"PERMUTANTE"))</f>
        <v>0</v>
      </c>
      <c r="FG107" s="18">
        <f>IF(FG$5&gt;$G$4,0,SUMIFS(Fluxo!$O:$O,Fluxo!$U:$U,"&gt;"&amp;FF$5,Fluxo!$U:$U,"&lt;="&amp;FG$5,Fluxo!$D:$D,$D107,Fluxo!$E:$E,"&lt;&gt;"&amp;"PERMUTANTE"))</f>
        <v>0</v>
      </c>
      <c r="FH107" s="18">
        <f>IF(FH$5&gt;$G$4,0,SUMIFS(Fluxo!$O:$O,Fluxo!$U:$U,"&gt;"&amp;FG$5,Fluxo!$U:$U,"&lt;="&amp;FH$5,Fluxo!$D:$D,$D107,Fluxo!$E:$E,"&lt;&gt;"&amp;"PERMUTANTE"))</f>
        <v>0</v>
      </c>
      <c r="FI107" s="18">
        <f>IF(FI$5&gt;$G$4,0,SUMIFS(Fluxo!$O:$O,Fluxo!$U:$U,"&gt;"&amp;FH$5,Fluxo!$U:$U,"&lt;="&amp;FI$5,Fluxo!$D:$D,$D107,Fluxo!$E:$E,"&lt;&gt;"&amp;"PERMUTANTE"))</f>
        <v>0</v>
      </c>
      <c r="FJ107" s="18">
        <f>IF(FJ$5&gt;$G$4,0,SUMIFS(Fluxo!$O:$O,Fluxo!$U:$U,"&gt;"&amp;FI$5,Fluxo!$U:$U,"&lt;="&amp;FJ$5,Fluxo!$D:$D,$D107,Fluxo!$E:$E,"&lt;&gt;"&amp;"PERMUTANTE"))</f>
        <v>0</v>
      </c>
      <c r="FK107" s="18">
        <f>IF(FK$5&gt;$G$4,0,SUMIFS(Fluxo!$O:$O,Fluxo!$U:$U,"&gt;"&amp;FJ$5,Fluxo!$U:$U,"&lt;="&amp;FK$5,Fluxo!$D:$D,$D107,Fluxo!$E:$E,"&lt;&gt;"&amp;"PERMUTANTE"))</f>
        <v>0</v>
      </c>
      <c r="FL107" s="18">
        <f>IF(FL$5&gt;$G$4,0,SUMIFS(Fluxo!$O:$O,Fluxo!$U:$U,"&gt;"&amp;FK$5,Fluxo!$U:$U,"&lt;="&amp;FL$5,Fluxo!$D:$D,$D107,Fluxo!$E:$E,"&lt;&gt;"&amp;"PERMUTANTE"))</f>
        <v>0</v>
      </c>
      <c r="FM107" s="18">
        <f>IF(FM$5&gt;$G$4,0,SUMIFS(Fluxo!$O:$O,Fluxo!$U:$U,"&gt;"&amp;FL$5,Fluxo!$U:$U,"&lt;="&amp;FM$5,Fluxo!$D:$D,$D107,Fluxo!$E:$E,"&lt;&gt;"&amp;"PERMUTANTE"))</f>
        <v>0</v>
      </c>
      <c r="FN107" s="18">
        <f>IF(FN$5&gt;$G$4,0,SUMIFS(Fluxo!$O:$O,Fluxo!$U:$U,"&gt;"&amp;FM$5,Fluxo!$U:$U,"&lt;="&amp;FN$5,Fluxo!$D:$D,$D107,Fluxo!$E:$E,"&lt;&gt;"&amp;"PERMUTANTE"))</f>
        <v>0</v>
      </c>
      <c r="FO107" s="18">
        <f>IF(FO$5&gt;$G$4,0,SUMIFS(Fluxo!$O:$O,Fluxo!$U:$U,"&gt;"&amp;FN$5,Fluxo!$U:$U,"&lt;="&amp;FO$5,Fluxo!$D:$D,$D107,Fluxo!$E:$E,"&lt;&gt;"&amp;"PERMUTANTE"))</f>
        <v>0</v>
      </c>
      <c r="FP107" s="18">
        <f>IF(FP$5&gt;$G$4,0,SUMIFS(Fluxo!$O:$O,Fluxo!$U:$U,"&gt;"&amp;FO$5,Fluxo!$U:$U,"&lt;="&amp;FP$5,Fluxo!$D:$D,$D107,Fluxo!$E:$E,"&lt;&gt;"&amp;"PERMUTANTE"))</f>
        <v>0</v>
      </c>
      <c r="FQ107" s="18">
        <f>IF(FQ$5&gt;$G$4,0,SUMIFS(Fluxo!$O:$O,Fluxo!$U:$U,"&gt;"&amp;FP$5,Fluxo!$U:$U,"&lt;="&amp;FQ$5,Fluxo!$D:$D,$D107,Fluxo!$E:$E,"&lt;&gt;"&amp;"PERMUTANTE"))</f>
        <v>0</v>
      </c>
      <c r="FR107" s="18">
        <f>IF(FR$5&gt;$G$4,0,SUMIFS(Fluxo!$O:$O,Fluxo!$U:$U,"&gt;"&amp;FQ$5,Fluxo!$U:$U,"&lt;="&amp;FR$5,Fluxo!$D:$D,$D107,Fluxo!$E:$E,"&lt;&gt;"&amp;"PERMUTANTE"))</f>
        <v>0</v>
      </c>
      <c r="FS107" s="18">
        <f>IF(FS$5&gt;$G$4,0,SUMIFS(Fluxo!$O:$O,Fluxo!$U:$U,"&gt;"&amp;FR$5,Fluxo!$U:$U,"&lt;="&amp;FS$5,Fluxo!$D:$D,$D107,Fluxo!$E:$E,"&lt;&gt;"&amp;"PERMUTANTE"))</f>
        <v>0</v>
      </c>
      <c r="FT107" s="18">
        <f>IF(FT$5&gt;$G$4,0,SUMIFS(Fluxo!$O:$O,Fluxo!$U:$U,"&gt;"&amp;FS$5,Fluxo!$U:$U,"&lt;="&amp;FT$5,Fluxo!$D:$D,$D107,Fluxo!$E:$E,"&lt;&gt;"&amp;"PERMUTANTE"))</f>
        <v>0</v>
      </c>
      <c r="FU107" s="18">
        <f>IF(FU$5&gt;$G$4,0,SUMIFS(Fluxo!$O:$O,Fluxo!$U:$U,"&gt;"&amp;FT$5,Fluxo!$U:$U,"&lt;="&amp;FU$5,Fluxo!$D:$D,$D107,Fluxo!$E:$E,"&lt;&gt;"&amp;"PERMUTANTE"))</f>
        <v>0</v>
      </c>
      <c r="FV107" s="18">
        <f>IF(FV$5&gt;$G$4,0,SUMIFS(Fluxo!$O:$O,Fluxo!$U:$U,"&gt;"&amp;FU$5,Fluxo!$U:$U,"&lt;="&amp;FV$5,Fluxo!$D:$D,$D107,Fluxo!$E:$E,"&lt;&gt;"&amp;"PERMUTANTE"))</f>
        <v>0</v>
      </c>
      <c r="FW107" s="18">
        <f>IF(FW$5&gt;$G$4,0,SUMIFS(Fluxo!$O:$O,Fluxo!$U:$U,"&gt;"&amp;FV$5,Fluxo!$U:$U,"&lt;="&amp;FW$5,Fluxo!$D:$D,$D107,Fluxo!$E:$E,"&lt;&gt;"&amp;"PERMUTANTE"))</f>
        <v>0</v>
      </c>
      <c r="FX107" s="18">
        <f>IF(FX$5&gt;$G$4,0,SUMIFS(Fluxo!$O:$O,Fluxo!$U:$U,"&gt;"&amp;FW$5,Fluxo!$U:$U,"&lt;="&amp;FX$5,Fluxo!$D:$D,$D107,Fluxo!$E:$E,"&lt;&gt;"&amp;"PERMUTANTE"))</f>
        <v>0</v>
      </c>
      <c r="FY107" s="18">
        <f>IF(FY$5&gt;$G$4,0,SUMIFS(Fluxo!$O:$O,Fluxo!$U:$U,"&gt;"&amp;FX$5,Fluxo!$U:$U,"&lt;="&amp;FY$5,Fluxo!$D:$D,$D107,Fluxo!$E:$E,"&lt;&gt;"&amp;"PERMUTANTE"))</f>
        <v>0</v>
      </c>
      <c r="FZ107" s="18">
        <f>IF(FZ$5&gt;$G$4,0,SUMIFS(Fluxo!$O:$O,Fluxo!$U:$U,"&gt;"&amp;FY$5,Fluxo!$U:$U,"&lt;="&amp;FZ$5,Fluxo!$D:$D,$D107,Fluxo!$E:$E,"&lt;&gt;"&amp;"PERMUTANTE"))</f>
        <v>0</v>
      </c>
      <c r="GA107" s="18">
        <f>IF(GA$5&gt;$G$4,0,SUMIFS(Fluxo!$O:$O,Fluxo!$U:$U,"&gt;"&amp;FZ$5,Fluxo!$U:$U,"&lt;="&amp;GA$5,Fluxo!$D:$D,$D107,Fluxo!$E:$E,"&lt;&gt;"&amp;"PERMUTANTE"))</f>
        <v>0</v>
      </c>
      <c r="GB107" s="18">
        <f>IF(GB$5&gt;$G$4,0,SUMIFS(Fluxo!$O:$O,Fluxo!$U:$U,"&gt;"&amp;GA$5,Fluxo!$U:$U,"&lt;="&amp;GB$5,Fluxo!$D:$D,$D107,Fluxo!$E:$E,"&lt;&gt;"&amp;"PERMUTANTE"))</f>
        <v>0</v>
      </c>
      <c r="GC107" s="18">
        <f>IF(GC$5&gt;$G$4,0,SUMIFS(Fluxo!$O:$O,Fluxo!$U:$U,"&gt;"&amp;GB$5,Fluxo!$U:$U,"&lt;="&amp;GC$5,Fluxo!$D:$D,$D107,Fluxo!$E:$E,"&lt;&gt;"&amp;"PERMUTANTE"))</f>
        <v>0</v>
      </c>
      <c r="GD107" s="18">
        <f>IF(GD$5&gt;$G$4,0,SUMIFS(Fluxo!$O:$O,Fluxo!$U:$U,"&gt;"&amp;GC$5,Fluxo!$U:$U,"&lt;="&amp;GD$5,Fluxo!$D:$D,$D107,Fluxo!$E:$E,"&lt;&gt;"&amp;"PERMUTANTE"))</f>
        <v>0</v>
      </c>
      <c r="GE107" s="18">
        <f>IF(GE$5&gt;$G$4,0,SUMIFS(Fluxo!$O:$O,Fluxo!$U:$U,"&gt;"&amp;GD$5,Fluxo!$U:$U,"&lt;="&amp;GE$5,Fluxo!$D:$D,$D107,Fluxo!$E:$E,"&lt;&gt;"&amp;"PERMUTANTE"))</f>
        <v>0</v>
      </c>
      <c r="GF107" s="18">
        <f>IF(GF$5&gt;$G$4,0,SUMIFS(Fluxo!$O:$O,Fluxo!$U:$U,"&gt;"&amp;GE$5,Fluxo!$U:$U,"&lt;="&amp;GF$5,Fluxo!$D:$D,$D107,Fluxo!$E:$E,"&lt;&gt;"&amp;"PERMUTANTE"))</f>
        <v>0</v>
      </c>
      <c r="GG107" s="18">
        <f>IF(GG$5&gt;$G$4,0,SUMIFS(Fluxo!$O:$O,Fluxo!$U:$U,"&gt;"&amp;GF$5,Fluxo!$U:$U,"&lt;="&amp;GG$5,Fluxo!$D:$D,$D107,Fluxo!$E:$E,"&lt;&gt;"&amp;"PERMUTANTE"))</f>
        <v>0</v>
      </c>
      <c r="GH107" s="18">
        <f>IF(GH$5&gt;$G$4,0,SUMIFS(Fluxo!$O:$O,Fluxo!$U:$U,"&gt;"&amp;GG$5,Fluxo!$U:$U,"&lt;="&amp;GH$5,Fluxo!$D:$D,$D107,Fluxo!$E:$E,"&lt;&gt;"&amp;"PERMUTANTE"))</f>
        <v>0</v>
      </c>
      <c r="GI107" s="18">
        <f>IF(GI$5&gt;$G$4,0,SUMIFS(Fluxo!$O:$O,Fluxo!$U:$U,"&gt;"&amp;GH$5,Fluxo!$U:$U,"&lt;="&amp;GI$5,Fluxo!$D:$D,$D107,Fluxo!$E:$E,"&lt;&gt;"&amp;"PERMUTANTE"))</f>
        <v>0</v>
      </c>
      <c r="GJ107" s="18">
        <f>IF(GJ$5&gt;$G$4,0,SUMIFS(Fluxo!$O:$O,Fluxo!$U:$U,"&gt;"&amp;GI$5,Fluxo!$U:$U,"&lt;="&amp;GJ$5,Fluxo!$D:$D,$D107,Fluxo!$E:$E,"&lt;&gt;"&amp;"PERMUTANTE"))</f>
        <v>0</v>
      </c>
      <c r="GK107" s="18">
        <f>IF(GK$5&gt;$G$4,0,SUMIFS(Fluxo!$O:$O,Fluxo!$U:$U,"&gt;"&amp;GJ$5,Fluxo!$U:$U,"&lt;="&amp;GK$5,Fluxo!$D:$D,$D107,Fluxo!$E:$E,"&lt;&gt;"&amp;"PERMUTANTE"))</f>
        <v>0</v>
      </c>
      <c r="GL107" s="18">
        <f>IF(GL$5&gt;$G$4,0,SUMIFS(Fluxo!$O:$O,Fluxo!$U:$U,"&gt;"&amp;GK$5,Fluxo!$U:$U,"&lt;="&amp;GL$5,Fluxo!$D:$D,$D107,Fluxo!$E:$E,"&lt;&gt;"&amp;"PERMUTANTE"))</f>
        <v>0</v>
      </c>
      <c r="GM107" s="18">
        <f>IF(GM$5&gt;$G$4,0,SUMIFS(Fluxo!$O:$O,Fluxo!$U:$U,"&gt;"&amp;GL$5,Fluxo!$U:$U,"&lt;="&amp;GM$5,Fluxo!$D:$D,$D107,Fluxo!$E:$E,"&lt;&gt;"&amp;"PERMUTANTE"))</f>
        <v>0</v>
      </c>
      <c r="GN107" s="18">
        <f>IF(GN$5&gt;$G$4,0,SUMIFS(Fluxo!$O:$O,Fluxo!$U:$U,"&gt;"&amp;GM$5,Fluxo!$U:$U,"&lt;="&amp;GN$5,Fluxo!$D:$D,$D107,Fluxo!$E:$E,"&lt;&gt;"&amp;"PERMUTANTE"))</f>
        <v>0</v>
      </c>
      <c r="GO107" s="18">
        <f>IF(GO$5&gt;$G$4,0,SUMIFS(Fluxo!$O:$O,Fluxo!$U:$U,"&gt;"&amp;GN$5,Fluxo!$U:$U,"&lt;="&amp;GO$5,Fluxo!$D:$D,$D107,Fluxo!$E:$E,"&lt;&gt;"&amp;"PERMUTANTE"))</f>
        <v>0</v>
      </c>
      <c r="GP107" s="18">
        <f>IF(GP$5&gt;$G$4,0,SUMIFS(Fluxo!$O:$O,Fluxo!$U:$U,"&gt;"&amp;GO$5,Fluxo!$U:$U,"&lt;="&amp;GP$5,Fluxo!$D:$D,$D107,Fluxo!$E:$E,"&lt;&gt;"&amp;"PERMUTANTE"))</f>
        <v>0</v>
      </c>
      <c r="GQ107" s="18">
        <f>IF(GQ$5&gt;$G$4,0,SUMIFS(Fluxo!$O:$O,Fluxo!$U:$U,"&gt;"&amp;GP$5,Fluxo!$U:$U,"&lt;="&amp;GQ$5,Fluxo!$D:$D,$D107,Fluxo!$E:$E,"&lt;&gt;"&amp;"PERMUTANTE"))</f>
        <v>0</v>
      </c>
      <c r="GR107" s="18">
        <f>IF(GR$5&gt;$G$4,0,SUMIFS(Fluxo!$O:$O,Fluxo!$U:$U,"&gt;"&amp;GQ$5,Fluxo!$U:$U,"&lt;="&amp;GR$5,Fluxo!$D:$D,$D107,Fluxo!$E:$E,"&lt;&gt;"&amp;"PERMUTANTE"))</f>
        <v>0</v>
      </c>
      <c r="GS107" s="18">
        <f>IF(GS$5&gt;$G$4,0,SUMIFS(Fluxo!$O:$O,Fluxo!$U:$U,"&gt;"&amp;GR$5,Fluxo!$U:$U,"&lt;="&amp;GS$5,Fluxo!$D:$D,$D107,Fluxo!$E:$E,"&lt;&gt;"&amp;"PERMUTANTE"))</f>
        <v>0</v>
      </c>
      <c r="GT107" s="18">
        <f>IF(GT$5&gt;$G$4,0,SUMIFS(Fluxo!$O:$O,Fluxo!$U:$U,"&gt;"&amp;GS$5,Fluxo!$U:$U,"&lt;="&amp;GT$5,Fluxo!$D:$D,$D107,Fluxo!$E:$E,"&lt;&gt;"&amp;"PERMUTANTE"))</f>
        <v>0</v>
      </c>
      <c r="GU107" s="18">
        <f>IF(GU$5&gt;$G$4,0,SUMIFS(Fluxo!$O:$O,Fluxo!$U:$U,"&gt;"&amp;GT$5,Fluxo!$U:$U,"&lt;="&amp;GU$5,Fluxo!$D:$D,$D107,Fluxo!$E:$E,"&lt;&gt;"&amp;"PERMUTANTE"))</f>
        <v>0</v>
      </c>
      <c r="GV107" s="18">
        <f>IF(GV$5&gt;$G$4,0,SUMIFS(Fluxo!$O:$O,Fluxo!$U:$U,"&gt;"&amp;GU$5,Fluxo!$U:$U,"&lt;="&amp;GV$5,Fluxo!$D:$D,$D107,Fluxo!$E:$E,"&lt;&gt;"&amp;"PERMUTANTE"))</f>
        <v>0</v>
      </c>
      <c r="GW107" s="18">
        <f>IF(GW$5&gt;$G$4,0,SUMIFS(Fluxo!$O:$O,Fluxo!$U:$U,"&gt;"&amp;GV$5,Fluxo!$U:$U,"&lt;="&amp;GW$5,Fluxo!$D:$D,$D107,Fluxo!$E:$E,"&lt;&gt;"&amp;"PERMUTANTE"))</f>
        <v>0</v>
      </c>
      <c r="GX107" s="18">
        <f>IF(GX$5&gt;$G$4,0,SUMIFS(Fluxo!$O:$O,Fluxo!$U:$U,"&gt;"&amp;GW$5,Fluxo!$U:$U,"&lt;="&amp;GX$5,Fluxo!$D:$D,$D107,Fluxo!$E:$E,"&lt;&gt;"&amp;"PERMUTANTE"))</f>
        <v>0</v>
      </c>
      <c r="GY107" s="18">
        <f>IF(GY$5&gt;$G$4,0,SUMIFS(Fluxo!$O:$O,Fluxo!$U:$U,"&gt;"&amp;GX$5,Fluxo!$U:$U,"&lt;="&amp;GY$5,Fluxo!$D:$D,$D107,Fluxo!$E:$E,"&lt;&gt;"&amp;"PERMUTANTE"))</f>
        <v>0</v>
      </c>
      <c r="GZ107" s="18">
        <f>IF(GZ$5&gt;$G$4,0,SUMIFS(Fluxo!$O:$O,Fluxo!$U:$U,"&gt;"&amp;GY$5,Fluxo!$U:$U,"&lt;="&amp;GZ$5,Fluxo!$D:$D,$D107,Fluxo!$E:$E,"&lt;&gt;"&amp;"PERMUTANTE"))</f>
        <v>0</v>
      </c>
      <c r="HA107" s="18">
        <f>IF(HA$5&gt;$G$4,0,SUMIFS(Fluxo!$O:$O,Fluxo!$U:$U,"&gt;"&amp;GZ$5,Fluxo!$U:$U,"&lt;="&amp;HA$5,Fluxo!$D:$D,$D107,Fluxo!$E:$E,"&lt;&gt;"&amp;"PERMUTANTE"))</f>
        <v>0</v>
      </c>
      <c r="HB107" s="18">
        <f>IF(HB$5&gt;$G$4,0,SUMIFS(Fluxo!$O:$O,Fluxo!$U:$U,"&gt;"&amp;HA$5,Fluxo!$U:$U,"&lt;="&amp;HB$5,Fluxo!$D:$D,$D107,Fluxo!$E:$E,"&lt;&gt;"&amp;"PERMUTANTE"))</f>
        <v>0</v>
      </c>
      <c r="HC107" s="18">
        <f>IF(HC$5&gt;$G$4,0,SUMIFS(Fluxo!$O:$O,Fluxo!$U:$U,"&gt;"&amp;HB$5,Fluxo!$U:$U,"&lt;="&amp;HC$5,Fluxo!$D:$D,$D107,Fluxo!$E:$E,"&lt;&gt;"&amp;"PERMUTANTE"))</f>
        <v>0</v>
      </c>
      <c r="HD107" s="18">
        <f>IF(HD$5&gt;$G$4,0,SUMIFS(Fluxo!$O:$O,Fluxo!$U:$U,"&gt;"&amp;HC$5,Fluxo!$U:$U,"&lt;="&amp;HD$5,Fluxo!$D:$D,$D107,Fluxo!$E:$E,"&lt;&gt;"&amp;"PERMUTANTE"))</f>
        <v>0</v>
      </c>
      <c r="HE107" s="18">
        <f>IF(HE$5&gt;$G$4,0,SUMIFS(Fluxo!$O:$O,Fluxo!$U:$U,"&gt;"&amp;HD$5,Fluxo!$U:$U,"&lt;="&amp;HE$5,Fluxo!$D:$D,$D107,Fluxo!$E:$E,"&lt;&gt;"&amp;"PERMUTANTE"))</f>
        <v>0</v>
      </c>
      <c r="HF107" s="18">
        <f>IF(HF$5&gt;$G$4,0,SUMIFS(Fluxo!$O:$O,Fluxo!$U:$U,"&gt;"&amp;HE$5,Fluxo!$U:$U,"&lt;="&amp;HF$5,Fluxo!$D:$D,$D107,Fluxo!$E:$E,"&lt;&gt;"&amp;"PERMUTANTE"))</f>
        <v>0</v>
      </c>
    </row>
    <row r="108" spans="1:214">
      <c r="A108" s="20">
        <f t="shared" si="11"/>
        <v>98</v>
      </c>
      <c r="B108" s="140" t="str">
        <f>'Check Carteira'!C100</f>
        <v>E.1016.99.01.0233</v>
      </c>
      <c r="C108" s="141">
        <v>1</v>
      </c>
      <c r="D108" s="129" t="str">
        <f>'Check Carteira'!F100</f>
        <v>A-0233</v>
      </c>
      <c r="E108" s="21" t="str">
        <f>IFERROR(INDEX(Contratos!L:L,MATCH(D108,Contratos!R:R,0)),"")</f>
        <v/>
      </c>
      <c r="F108" s="139" t="str">
        <f>IFERROR(INDEX(Contratos!G:G,MATCH(D108,Contratos!R:R,0)),"")</f>
        <v/>
      </c>
      <c r="H108" s="83">
        <f t="shared" si="10"/>
        <v>0</v>
      </c>
      <c r="J108" s="18">
        <f>IF(J$5&gt;$G$4,0,SUMIFS(Fluxo!$O:$O,Fluxo!$U:$U,"&gt;"&amp;I$5,Fluxo!$U:$U,"&lt;="&amp;J$5,Fluxo!$D:$D,$D108))</f>
        <v>0</v>
      </c>
      <c r="K108" s="18">
        <f>IF(K$5&gt;$G$4,0,SUMIFS(Fluxo!$O:$O,Fluxo!$U:$U,"&gt;"&amp;J$5,Fluxo!$U:$U,"&lt;="&amp;K$5,Fluxo!$D:$D,$D108))</f>
        <v>0</v>
      </c>
      <c r="L108" s="18">
        <f>IF(L$5&gt;$G$4,0,SUMIFS(Fluxo!$O:$O,Fluxo!$U:$U,"&gt;"&amp;K$5,Fluxo!$U:$U,"&lt;="&amp;L$5,Fluxo!$D:$D,$D108))</f>
        <v>0</v>
      </c>
      <c r="M108" s="18">
        <f>IF(M$5&gt;$G$4,0,SUMIFS(Fluxo!$O:$O,Fluxo!$U:$U,"&gt;"&amp;L$5,Fluxo!$U:$U,"&lt;="&amp;M$5,Fluxo!$D:$D,$D108))</f>
        <v>0</v>
      </c>
      <c r="N108" s="18">
        <f>IF(N$5&gt;$G$4,0,SUMIFS(Fluxo!$O:$O,Fluxo!$U:$U,"&gt;"&amp;M$5,Fluxo!$U:$U,"&lt;="&amp;N$5,Fluxo!$D:$D,$D108))</f>
        <v>0</v>
      </c>
      <c r="O108" s="18">
        <f>IF(O$5&gt;$G$4,0,SUMIFS(Fluxo!$O:$O,Fluxo!$U:$U,"&gt;"&amp;N$5,Fluxo!$U:$U,"&lt;="&amp;O$5,Fluxo!$D:$D,$D108))</f>
        <v>0</v>
      </c>
      <c r="P108" s="18">
        <f>IF(P$5&gt;$G$4,0,SUMIFS(Fluxo!$O:$O,Fluxo!$U:$U,"&gt;"&amp;O$5,Fluxo!$U:$U,"&lt;="&amp;P$5,Fluxo!$D:$D,$D108))</f>
        <v>0</v>
      </c>
      <c r="Q108" s="18">
        <f>IF(Q$5&gt;$G$4,0,SUMIFS(Fluxo!$O:$O,Fluxo!$U:$U,"&gt;"&amp;P$5,Fluxo!$U:$U,"&lt;="&amp;Q$5,Fluxo!$D:$D,$D108))</f>
        <v>0</v>
      </c>
      <c r="R108" s="18">
        <f>IF(R$5&gt;$G$4,0,SUMIFS(Fluxo!$O:$O,Fluxo!$U:$U,"&gt;"&amp;Q$5,Fluxo!$U:$U,"&lt;="&amp;R$5,Fluxo!$D:$D,$D108))</f>
        <v>0</v>
      </c>
      <c r="S108" s="18">
        <f>IF(S$5&gt;$G$4,0,SUMIFS(Fluxo!$O:$O,Fluxo!$U:$U,"&gt;"&amp;R$5,Fluxo!$U:$U,"&lt;="&amp;S$5,Fluxo!$D:$D,$D108,Fluxo!$E:$E,"&lt;&gt;"&amp;"PERMUTANTE"))</f>
        <v>0</v>
      </c>
      <c r="T108" s="18">
        <f>IF(T$5&gt;$G$4,0,SUMIFS(Fluxo!$O:$O,Fluxo!$U:$U,"&gt;"&amp;S$5,Fluxo!$U:$U,"&lt;="&amp;T$5,Fluxo!$D:$D,$D108,Fluxo!$E:$E,"&lt;&gt;"&amp;"PERMUTANTE"))</f>
        <v>0</v>
      </c>
      <c r="U108" s="18">
        <f>IF(U$5&gt;$G$4,0,SUMIFS(Fluxo!$O:$O,Fluxo!$U:$U,"&gt;"&amp;T$5,Fluxo!$U:$U,"&lt;="&amp;U$5,Fluxo!$D:$D,$D108,Fluxo!$E:$E,"&lt;&gt;"&amp;"PERMUTANTE"))</f>
        <v>0</v>
      </c>
      <c r="V108" s="18">
        <f>IF(V$5&gt;$G$4,0,SUMIFS(Fluxo!$O:$O,Fluxo!$U:$U,"&gt;"&amp;U$5,Fluxo!$U:$U,"&lt;="&amp;V$5,Fluxo!$D:$D,$D108,Fluxo!$E:$E,"&lt;&gt;"&amp;"PERMUTANTE"))</f>
        <v>0</v>
      </c>
      <c r="W108" s="18">
        <f>IF(W$5&gt;$G$4,0,SUMIFS(Fluxo!$O:$O,Fluxo!$U:$U,"&gt;"&amp;V$5,Fluxo!$U:$U,"&lt;="&amp;W$5,Fluxo!$D:$D,$D108,Fluxo!$E:$E,"&lt;&gt;"&amp;"PERMUTANTE"))</f>
        <v>0</v>
      </c>
      <c r="X108" s="18">
        <f>IF(X$5&gt;$G$4,0,SUMIFS(Fluxo!$O:$O,Fluxo!$U:$U,"&gt;"&amp;W$5,Fluxo!$U:$U,"&lt;="&amp;X$5,Fluxo!$D:$D,$D108,Fluxo!$E:$E,"&lt;&gt;"&amp;"PERMUTANTE"))</f>
        <v>0</v>
      </c>
      <c r="Y108" s="18">
        <f>IF(Y$5&gt;$G$4,0,SUMIFS(Fluxo!$O:$O,Fluxo!$U:$U,"&gt;"&amp;X$5,Fluxo!$U:$U,"&lt;="&amp;Y$5,Fluxo!$D:$D,$D108,Fluxo!$E:$E,"&lt;&gt;"&amp;"PERMUTANTE"))</f>
        <v>0</v>
      </c>
      <c r="Z108" s="18">
        <f>IF(Z$5&gt;$G$4,0,SUMIFS(Fluxo!$O:$O,Fluxo!$U:$U,"&gt;"&amp;Y$5,Fluxo!$U:$U,"&lt;="&amp;Z$5,Fluxo!$D:$D,$D108,Fluxo!$E:$E,"&lt;&gt;"&amp;"PERMUTANTE"))</f>
        <v>0</v>
      </c>
      <c r="AA108" s="18">
        <f>IF(AA$5&gt;$G$4,0,SUMIFS(Fluxo!$O:$O,Fluxo!$U:$U,"&gt;"&amp;Z$5,Fluxo!$U:$U,"&lt;="&amp;AA$5,Fluxo!$D:$D,$D108,Fluxo!$E:$E,"&lt;&gt;"&amp;"PERMUTANTE"))</f>
        <v>0</v>
      </c>
      <c r="AB108" s="18">
        <f>IF(AB$5&gt;$G$4,0,SUMIFS(Fluxo!$O:$O,Fluxo!$U:$U,"&gt;"&amp;AA$5,Fluxo!$U:$U,"&lt;="&amp;AB$5,Fluxo!$D:$D,$D108,Fluxo!$E:$E,"&lt;&gt;"&amp;"PERMUTANTE"))</f>
        <v>0</v>
      </c>
      <c r="AC108" s="18">
        <f>IF(AC$5&gt;$G$4,0,SUMIFS(Fluxo!$O:$O,Fluxo!$U:$U,"&gt;"&amp;AB$5,Fluxo!$U:$U,"&lt;="&amp;AC$5,Fluxo!$D:$D,$D108,Fluxo!$E:$E,"&lt;&gt;"&amp;"PERMUTANTE"))</f>
        <v>0</v>
      </c>
      <c r="AD108" s="18">
        <f>IF(AD$5&gt;$G$4,0,SUMIFS(Fluxo!$O:$O,Fluxo!$U:$U,"&gt;"&amp;AC$5,Fluxo!$U:$U,"&lt;="&amp;AD$5,Fluxo!$D:$D,$D108,Fluxo!$E:$E,"&lt;&gt;"&amp;"PERMUTANTE"))</f>
        <v>0</v>
      </c>
      <c r="AE108" s="18">
        <f>IF(AE$5&gt;$G$4,0,SUMIFS(Fluxo!$O:$O,Fluxo!$U:$U,"&gt;"&amp;AD$5,Fluxo!$U:$U,"&lt;="&amp;AE$5,Fluxo!$D:$D,$D108,Fluxo!$E:$E,"&lt;&gt;"&amp;"PERMUTANTE"))</f>
        <v>0</v>
      </c>
      <c r="AF108" s="18">
        <f>IF(AF$5&gt;$G$4,0,SUMIFS(Fluxo!$O:$O,Fluxo!$U:$U,"&gt;"&amp;AE$5,Fluxo!$U:$U,"&lt;="&amp;AF$5,Fluxo!$D:$D,$D108,Fluxo!$E:$E,"&lt;&gt;"&amp;"PERMUTANTE"))</f>
        <v>0</v>
      </c>
      <c r="AG108" s="18">
        <f>IF(AG$5&gt;$G$4,0,SUMIFS(Fluxo!$O:$O,Fluxo!$U:$U,"&gt;"&amp;AF$5,Fluxo!$U:$U,"&lt;="&amp;AG$5,Fluxo!$D:$D,$D108,Fluxo!$E:$E,"&lt;&gt;"&amp;"PERMUTANTE"))</f>
        <v>0</v>
      </c>
      <c r="AH108" s="18">
        <f>IF(AH$5&gt;$G$4,0,SUMIFS(Fluxo!$O:$O,Fluxo!$U:$U,"&gt;"&amp;AG$5,Fluxo!$U:$U,"&lt;="&amp;AH$5,Fluxo!$D:$D,$D108,Fluxo!$E:$E,"&lt;&gt;"&amp;"PERMUTANTE"))</f>
        <v>0</v>
      </c>
      <c r="AI108" s="18">
        <f>IF(AI$5&gt;$G$4,0,SUMIFS(Fluxo!$O:$O,Fluxo!$U:$U,"&gt;"&amp;AH$5,Fluxo!$U:$U,"&lt;="&amp;AI$5,Fluxo!$D:$D,$D108,Fluxo!$E:$E,"&lt;&gt;"&amp;"PERMUTANTE"))</f>
        <v>0</v>
      </c>
      <c r="AJ108" s="18">
        <f>IF(AJ$5&gt;$G$4,0,SUMIFS(Fluxo!$O:$O,Fluxo!$U:$U,"&gt;"&amp;AI$5,Fluxo!$U:$U,"&lt;="&amp;AJ$5,Fluxo!$D:$D,$D108,Fluxo!$E:$E,"&lt;&gt;"&amp;"PERMUTANTE"))</f>
        <v>0</v>
      </c>
      <c r="AK108" s="18">
        <f>IF(AK$5&gt;$G$4,0,SUMIFS(Fluxo!$O:$O,Fluxo!$U:$U,"&gt;"&amp;AJ$5,Fluxo!$U:$U,"&lt;="&amp;AK$5,Fluxo!$D:$D,$D108,Fluxo!$E:$E,"&lt;&gt;"&amp;"PERMUTANTE"))</f>
        <v>0</v>
      </c>
      <c r="AL108" s="18">
        <f>IF(AL$5&gt;$G$4,0,SUMIFS(Fluxo!$O:$O,Fluxo!$U:$U,"&gt;"&amp;AK$5,Fluxo!$U:$U,"&lt;="&amp;AL$5,Fluxo!$D:$D,$D108,Fluxo!$E:$E,"&lt;&gt;"&amp;"PERMUTANTE"))</f>
        <v>0</v>
      </c>
      <c r="AM108" s="18">
        <f>IF(AM$5&gt;$G$4,0,SUMIFS(Fluxo!$O:$O,Fluxo!$U:$U,"&gt;"&amp;AL$5,Fluxo!$U:$U,"&lt;="&amp;AM$5,Fluxo!$D:$D,$D108,Fluxo!$E:$E,"&lt;&gt;"&amp;"PERMUTANTE"))</f>
        <v>0</v>
      </c>
      <c r="AN108" s="18">
        <f>IF(AN$5&gt;$G$4,0,SUMIFS(Fluxo!$O:$O,Fluxo!$U:$U,"&gt;"&amp;AM$5,Fluxo!$U:$U,"&lt;="&amp;AN$5,Fluxo!$D:$D,$D108,Fluxo!$E:$E,"&lt;&gt;"&amp;"PERMUTANTE"))</f>
        <v>0</v>
      </c>
      <c r="AO108" s="18">
        <f>IF(AO$5&gt;$G$4,0,SUMIFS(Fluxo!$O:$O,Fluxo!$U:$U,"&gt;"&amp;AN$5,Fluxo!$U:$U,"&lt;="&amp;AO$5,Fluxo!$D:$D,$D108,Fluxo!$E:$E,"&lt;&gt;"&amp;"PERMUTANTE"))</f>
        <v>0</v>
      </c>
      <c r="AP108" s="18">
        <f>IF(AP$5&gt;$G$4,0,SUMIFS(Fluxo!$O:$O,Fluxo!$U:$U,"&gt;"&amp;AO$5,Fluxo!$U:$U,"&lt;="&amp;AP$5,Fluxo!$D:$D,$D108,Fluxo!$E:$E,"&lt;&gt;"&amp;"PERMUTANTE"))</f>
        <v>0</v>
      </c>
      <c r="AQ108" s="18">
        <f>IF(AQ$5&gt;$G$4,0,SUMIFS(Fluxo!$O:$O,Fluxo!$U:$U,"&gt;"&amp;AP$5,Fluxo!$U:$U,"&lt;="&amp;AQ$5,Fluxo!$D:$D,$D108,Fluxo!$E:$E,"&lt;&gt;"&amp;"PERMUTANTE"))</f>
        <v>0</v>
      </c>
      <c r="AR108" s="18">
        <f>IF(AR$5&gt;$G$4,0,SUMIFS(Fluxo!$O:$O,Fluxo!$U:$U,"&gt;"&amp;AQ$5,Fluxo!$U:$U,"&lt;="&amp;AR$5,Fluxo!$D:$D,$D108,Fluxo!$E:$E,"&lt;&gt;"&amp;"PERMUTANTE"))</f>
        <v>0</v>
      </c>
      <c r="AS108" s="18">
        <f>IF(AS$5&gt;$G$4,0,SUMIFS(Fluxo!$O:$O,Fluxo!$U:$U,"&gt;"&amp;AR$5,Fluxo!$U:$U,"&lt;="&amp;AS$5,Fluxo!$D:$D,$D108,Fluxo!$E:$E,"&lt;&gt;"&amp;"PERMUTANTE"))</f>
        <v>0</v>
      </c>
      <c r="AT108" s="18">
        <f>IF(AT$5&gt;$G$4,0,SUMIFS(Fluxo!$O:$O,Fluxo!$U:$U,"&gt;"&amp;AS$5,Fluxo!$U:$U,"&lt;="&amp;AT$5,Fluxo!$D:$D,$D108,Fluxo!$E:$E,"&lt;&gt;"&amp;"PERMUTANTE"))</f>
        <v>0</v>
      </c>
      <c r="AU108" s="18">
        <f>IF(AU$5&gt;$G$4,0,SUMIFS(Fluxo!$O:$O,Fluxo!$U:$U,"&gt;"&amp;AT$5,Fluxo!$U:$U,"&lt;="&amp;AU$5,Fluxo!$D:$D,$D108,Fluxo!$E:$E,"&lt;&gt;"&amp;"PERMUTANTE"))</f>
        <v>0</v>
      </c>
      <c r="AV108" s="18">
        <f>IF(AV$5&gt;$G$4,0,SUMIFS(Fluxo!$O:$O,Fluxo!$U:$U,"&gt;"&amp;AU$5,Fluxo!$U:$U,"&lt;="&amp;AV$5,Fluxo!$D:$D,$D108,Fluxo!$E:$E,"&lt;&gt;"&amp;"PERMUTANTE"))</f>
        <v>0</v>
      </c>
      <c r="AW108" s="18">
        <f>IF(AW$5&gt;$G$4,0,SUMIFS(Fluxo!$O:$O,Fluxo!$U:$U,"&gt;"&amp;AV$5,Fluxo!$U:$U,"&lt;="&amp;AW$5,Fluxo!$D:$D,$D108,Fluxo!$E:$E,"&lt;&gt;"&amp;"PERMUTANTE"))</f>
        <v>0</v>
      </c>
      <c r="AX108" s="18">
        <f>IF(AX$5&gt;$G$4,0,SUMIFS(Fluxo!$O:$O,Fluxo!$U:$U,"&gt;"&amp;AW$5,Fluxo!$U:$U,"&lt;="&amp;AX$5,Fluxo!$D:$D,$D108,Fluxo!$E:$E,"&lt;&gt;"&amp;"PERMUTANTE"))</f>
        <v>0</v>
      </c>
      <c r="AY108" s="18">
        <f>IF(AY$5&gt;$G$4,0,SUMIFS(Fluxo!$O:$O,Fluxo!$U:$U,"&gt;"&amp;AX$5,Fluxo!$U:$U,"&lt;="&amp;AY$5,Fluxo!$D:$D,$D108,Fluxo!$E:$E,"&lt;&gt;"&amp;"PERMUTANTE"))</f>
        <v>0</v>
      </c>
      <c r="AZ108" s="18">
        <f>IF(AZ$5&gt;$G$4,0,SUMIFS(Fluxo!$O:$O,Fluxo!$U:$U,"&gt;"&amp;AY$5,Fluxo!$U:$U,"&lt;="&amp;AZ$5,Fluxo!$D:$D,$D108,Fluxo!$E:$E,"&lt;&gt;"&amp;"PERMUTANTE"))</f>
        <v>0</v>
      </c>
      <c r="BA108" s="18">
        <f>IF(BA$5&gt;$G$4,0,SUMIFS(Fluxo!$O:$O,Fluxo!$U:$U,"&gt;"&amp;AZ$5,Fluxo!$U:$U,"&lt;="&amp;BA$5,Fluxo!$D:$D,$D108,Fluxo!$E:$E,"&lt;&gt;"&amp;"PERMUTANTE"))</f>
        <v>0</v>
      </c>
      <c r="BB108" s="18">
        <f>IF(BB$5&gt;$G$4,0,SUMIFS(Fluxo!$O:$O,Fluxo!$U:$U,"&gt;"&amp;BA$5,Fluxo!$U:$U,"&lt;="&amp;BB$5,Fluxo!$D:$D,$D108,Fluxo!$E:$E,"&lt;&gt;"&amp;"PERMUTANTE"))</f>
        <v>0</v>
      </c>
      <c r="BC108" s="18">
        <f>IF(BC$5&gt;$G$4,0,SUMIFS(Fluxo!$O:$O,Fluxo!$U:$U,"&gt;"&amp;BB$5,Fluxo!$U:$U,"&lt;="&amp;BC$5,Fluxo!$D:$D,$D108,Fluxo!$E:$E,"&lt;&gt;"&amp;"PERMUTANTE"))</f>
        <v>0</v>
      </c>
      <c r="BD108" s="18">
        <f>IF(BD$5&gt;$G$4,0,SUMIFS(Fluxo!$O:$O,Fluxo!$U:$U,"&gt;"&amp;BC$5,Fluxo!$U:$U,"&lt;="&amp;BD$5,Fluxo!$D:$D,$D108,Fluxo!$E:$E,"&lt;&gt;"&amp;"PERMUTANTE"))</f>
        <v>0</v>
      </c>
      <c r="BE108" s="18">
        <f>IF(BE$5&gt;$G$4,0,SUMIFS(Fluxo!$O:$O,Fluxo!$U:$U,"&gt;"&amp;BD$5,Fluxo!$U:$U,"&lt;="&amp;BE$5,Fluxo!$D:$D,$D108,Fluxo!$E:$E,"&lt;&gt;"&amp;"PERMUTANTE"))</f>
        <v>0</v>
      </c>
      <c r="BF108" s="18">
        <f>IF(BF$5&gt;$G$4,0,SUMIFS(Fluxo!$O:$O,Fluxo!$U:$U,"&gt;"&amp;BE$5,Fluxo!$U:$U,"&lt;="&amp;BF$5,Fluxo!$D:$D,$D108,Fluxo!$E:$E,"&lt;&gt;"&amp;"PERMUTANTE"))</f>
        <v>0</v>
      </c>
      <c r="BG108" s="18">
        <f>IF(BG$5&gt;$G$4,0,SUMIFS(Fluxo!$O:$O,Fluxo!$U:$U,"&gt;"&amp;BF$5,Fluxo!$U:$U,"&lt;="&amp;BG$5,Fluxo!$D:$D,$D108,Fluxo!$E:$E,"&lt;&gt;"&amp;"PERMUTANTE"))</f>
        <v>0</v>
      </c>
      <c r="BH108" s="18">
        <f>IF(BH$5&gt;$G$4,0,SUMIFS(Fluxo!$O:$O,Fluxo!$U:$U,"&gt;"&amp;BG$5,Fluxo!$U:$U,"&lt;="&amp;BH$5,Fluxo!$D:$D,$D108,Fluxo!$E:$E,"&lt;&gt;"&amp;"PERMUTANTE"))</f>
        <v>0</v>
      </c>
      <c r="BI108" s="18">
        <f>IF(BI$5&gt;$G$4,0,SUMIFS(Fluxo!$O:$O,Fluxo!$U:$U,"&gt;"&amp;BH$5,Fluxo!$U:$U,"&lt;="&amp;BI$5,Fluxo!$D:$D,$D108,Fluxo!$E:$E,"&lt;&gt;"&amp;"PERMUTANTE"))</f>
        <v>0</v>
      </c>
      <c r="BJ108" s="18">
        <f>IF(BJ$5&gt;$G$4,0,SUMIFS(Fluxo!$O:$O,Fluxo!$U:$U,"&gt;"&amp;BI$5,Fluxo!$U:$U,"&lt;="&amp;BJ$5,Fluxo!$D:$D,$D108,Fluxo!$E:$E,"&lt;&gt;"&amp;"PERMUTANTE"))</f>
        <v>0</v>
      </c>
      <c r="BK108" s="18">
        <f>IF(BK$5&gt;$G$4,0,SUMIFS(Fluxo!$O:$O,Fluxo!$U:$U,"&gt;"&amp;BJ$5,Fluxo!$U:$U,"&lt;="&amp;BK$5,Fluxo!$D:$D,$D108,Fluxo!$E:$E,"&lt;&gt;"&amp;"PERMUTANTE"))</f>
        <v>0</v>
      </c>
      <c r="BL108" s="18">
        <f>IF(BL$5&gt;$G$4,0,SUMIFS(Fluxo!$O:$O,Fluxo!$U:$U,"&gt;"&amp;BK$5,Fluxo!$U:$U,"&lt;="&amp;BL$5,Fluxo!$D:$D,$D108,Fluxo!$E:$E,"&lt;&gt;"&amp;"PERMUTANTE"))</f>
        <v>0</v>
      </c>
      <c r="BM108" s="18">
        <f>IF(BM$5&gt;$G$4,0,SUMIFS(Fluxo!$O:$O,Fluxo!$U:$U,"&gt;"&amp;BL$5,Fluxo!$U:$U,"&lt;="&amp;BM$5,Fluxo!$D:$D,$D108,Fluxo!$E:$E,"&lt;&gt;"&amp;"PERMUTANTE"))</f>
        <v>0</v>
      </c>
      <c r="BN108" s="18">
        <f>IF(BN$5&gt;$G$4,0,SUMIFS(Fluxo!$O:$O,Fluxo!$U:$U,"&gt;"&amp;BM$5,Fluxo!$U:$U,"&lt;="&amp;BN$5,Fluxo!$D:$D,$D108,Fluxo!$E:$E,"&lt;&gt;"&amp;"PERMUTANTE"))</f>
        <v>0</v>
      </c>
      <c r="BO108" s="18">
        <f>IF(BO$5&gt;$G$4,0,SUMIFS(Fluxo!$O:$O,Fluxo!$U:$U,"&gt;"&amp;BN$5,Fluxo!$U:$U,"&lt;="&amp;BO$5,Fluxo!$D:$D,$D108,Fluxo!$E:$E,"&lt;&gt;"&amp;"PERMUTANTE"))</f>
        <v>0</v>
      </c>
      <c r="BP108" s="18">
        <f>IF(BP$5&gt;$G$4,0,SUMIFS(Fluxo!$O:$O,Fluxo!$U:$U,"&gt;"&amp;BO$5,Fluxo!$U:$U,"&lt;="&amp;BP$5,Fluxo!$D:$D,$D108,Fluxo!$E:$E,"&lt;&gt;"&amp;"PERMUTANTE"))</f>
        <v>0</v>
      </c>
      <c r="BQ108" s="18">
        <f>IF(BQ$5&gt;$G$4,0,SUMIFS(Fluxo!$O:$O,Fluxo!$U:$U,"&gt;"&amp;BP$5,Fluxo!$U:$U,"&lt;="&amp;BQ$5,Fluxo!$D:$D,$D108,Fluxo!$E:$E,"&lt;&gt;"&amp;"PERMUTANTE"))</f>
        <v>0</v>
      </c>
      <c r="BR108" s="18">
        <f>IF(BR$5&gt;$G$4,0,SUMIFS(Fluxo!$O:$O,Fluxo!$U:$U,"&gt;"&amp;BQ$5,Fluxo!$U:$U,"&lt;="&amp;BR$5,Fluxo!$D:$D,$D108,Fluxo!$E:$E,"&lt;&gt;"&amp;"PERMUTANTE"))</f>
        <v>0</v>
      </c>
      <c r="BS108" s="18">
        <f>IF(BS$5&gt;$G$4,0,SUMIFS(Fluxo!$O:$O,Fluxo!$U:$U,"&gt;"&amp;BR$5,Fluxo!$U:$U,"&lt;="&amp;BS$5,Fluxo!$D:$D,$D108,Fluxo!$E:$E,"&lt;&gt;"&amp;"PERMUTANTE"))</f>
        <v>0</v>
      </c>
      <c r="BT108" s="18">
        <f>IF(BT$5&gt;$G$4,0,SUMIFS(Fluxo!$O:$O,Fluxo!$U:$U,"&gt;"&amp;BS$5,Fluxo!$U:$U,"&lt;="&amp;BT$5,Fluxo!$D:$D,$D108,Fluxo!$E:$E,"&lt;&gt;"&amp;"PERMUTANTE"))</f>
        <v>0</v>
      </c>
      <c r="BU108" s="18">
        <f>IF(BU$5&gt;$G$4,0,SUMIFS(Fluxo!$O:$O,Fluxo!$U:$U,"&gt;"&amp;BT$5,Fluxo!$U:$U,"&lt;="&amp;BU$5,Fluxo!$D:$D,$D108,Fluxo!$E:$E,"&lt;&gt;"&amp;"PERMUTANTE"))</f>
        <v>0</v>
      </c>
      <c r="BV108" s="18">
        <f>IF(BV$5&gt;$G$4,0,SUMIFS(Fluxo!$O:$O,Fluxo!$U:$U,"&gt;"&amp;BU$5,Fluxo!$U:$U,"&lt;="&amp;BV$5,Fluxo!$D:$D,$D108,Fluxo!$E:$E,"&lt;&gt;"&amp;"PERMUTANTE"))</f>
        <v>0</v>
      </c>
      <c r="BW108" s="18">
        <f>IF(BW$5&gt;$G$4,0,SUMIFS(Fluxo!$O:$O,Fluxo!$U:$U,"&gt;"&amp;BV$5,Fluxo!$U:$U,"&lt;="&amp;BW$5,Fluxo!$D:$D,$D108,Fluxo!$E:$E,"&lt;&gt;"&amp;"PERMUTANTE"))</f>
        <v>0</v>
      </c>
      <c r="BX108" s="18">
        <f>IF(BX$5&gt;$G$4,0,SUMIFS(Fluxo!$O:$O,Fluxo!$U:$U,"&gt;"&amp;BW$5,Fluxo!$U:$U,"&lt;="&amp;BX$5,Fluxo!$D:$D,$D108,Fluxo!$E:$E,"&lt;&gt;"&amp;"PERMUTANTE"))</f>
        <v>0</v>
      </c>
      <c r="BY108" s="18">
        <f>IF(BY$5&gt;$G$4,0,SUMIFS(Fluxo!$O:$O,Fluxo!$U:$U,"&gt;"&amp;BX$5,Fluxo!$U:$U,"&lt;="&amp;BY$5,Fluxo!$D:$D,$D108,Fluxo!$E:$E,"&lt;&gt;"&amp;"PERMUTANTE"))</f>
        <v>0</v>
      </c>
      <c r="BZ108" s="18">
        <f>IF(BZ$5&gt;$G$4,0,SUMIFS(Fluxo!$O:$O,Fluxo!$U:$U,"&gt;"&amp;BY$5,Fluxo!$U:$U,"&lt;="&amp;BZ$5,Fluxo!$D:$D,$D108,Fluxo!$E:$E,"&lt;&gt;"&amp;"PERMUTANTE"))</f>
        <v>0</v>
      </c>
      <c r="CA108" s="18">
        <f>IF(CA$5&gt;$G$4,0,SUMIFS(Fluxo!$O:$O,Fluxo!$U:$U,"&gt;"&amp;BZ$5,Fluxo!$U:$U,"&lt;="&amp;CA$5,Fluxo!$D:$D,$D108,Fluxo!$E:$E,"&lt;&gt;"&amp;"PERMUTANTE"))</f>
        <v>0</v>
      </c>
      <c r="CB108" s="18">
        <f>IF(CB$5&gt;$G$4,0,SUMIFS(Fluxo!$O:$O,Fluxo!$U:$U,"&gt;"&amp;CA$5,Fluxo!$U:$U,"&lt;="&amp;CB$5,Fluxo!$D:$D,$D108,Fluxo!$E:$E,"&lt;&gt;"&amp;"PERMUTANTE"))</f>
        <v>0</v>
      </c>
      <c r="CC108" s="18">
        <f>IF(CC$5&gt;$G$4,0,SUMIFS(Fluxo!$O:$O,Fluxo!$U:$U,"&gt;"&amp;CB$5,Fluxo!$U:$U,"&lt;="&amp;CC$5,Fluxo!$D:$D,$D108,Fluxo!$E:$E,"&lt;&gt;"&amp;"PERMUTANTE"))</f>
        <v>0</v>
      </c>
      <c r="CD108" s="18">
        <f>IF(CD$5&gt;$G$4,0,SUMIFS(Fluxo!$O:$O,Fluxo!$U:$U,"&gt;"&amp;CC$5,Fluxo!$U:$U,"&lt;="&amp;CD$5,Fluxo!$D:$D,$D108,Fluxo!$E:$E,"&lt;&gt;"&amp;"PERMUTANTE"))</f>
        <v>0</v>
      </c>
      <c r="CE108" s="18">
        <f>IF(CE$5&gt;$G$4,0,SUMIFS(Fluxo!$O:$O,Fluxo!$U:$U,"&gt;"&amp;CD$5,Fluxo!$U:$U,"&lt;="&amp;CE$5,Fluxo!$D:$D,$D108,Fluxo!$E:$E,"&lt;&gt;"&amp;"PERMUTANTE"))</f>
        <v>0</v>
      </c>
      <c r="CF108" s="18">
        <f>IF(CF$5&gt;$G$4,0,SUMIFS(Fluxo!$O:$O,Fluxo!$U:$U,"&gt;"&amp;CE$5,Fluxo!$U:$U,"&lt;="&amp;CF$5,Fluxo!$D:$D,$D108,Fluxo!$E:$E,"&lt;&gt;"&amp;"PERMUTANTE"))</f>
        <v>0</v>
      </c>
      <c r="CG108" s="18">
        <f>IF(CG$5&gt;$G$4,0,SUMIFS(Fluxo!$O:$O,Fluxo!$U:$U,"&gt;"&amp;CF$5,Fluxo!$U:$U,"&lt;="&amp;CG$5,Fluxo!$D:$D,$D108,Fluxo!$E:$E,"&lt;&gt;"&amp;"PERMUTANTE"))</f>
        <v>0</v>
      </c>
      <c r="CH108" s="18">
        <f>IF(CH$5&gt;$G$4,0,SUMIFS(Fluxo!$O:$O,Fluxo!$U:$U,"&gt;"&amp;CG$5,Fluxo!$U:$U,"&lt;="&amp;CH$5,Fluxo!$D:$D,$D108,Fluxo!$E:$E,"&lt;&gt;"&amp;"PERMUTANTE"))</f>
        <v>0</v>
      </c>
      <c r="CI108" s="18">
        <f>IF(CI$5&gt;$G$4,0,SUMIFS(Fluxo!$O:$O,Fluxo!$U:$U,"&gt;"&amp;CH$5,Fluxo!$U:$U,"&lt;="&amp;CI$5,Fluxo!$D:$D,$D108,Fluxo!$E:$E,"&lt;&gt;"&amp;"PERMUTANTE"))</f>
        <v>0</v>
      </c>
      <c r="CJ108" s="18">
        <f>IF(CJ$5&gt;$G$4,0,SUMIFS(Fluxo!$O:$O,Fluxo!$U:$U,"&gt;"&amp;CI$5,Fluxo!$U:$U,"&lt;="&amp;CJ$5,Fluxo!$D:$D,$D108,Fluxo!$E:$E,"&lt;&gt;"&amp;"PERMUTANTE"))</f>
        <v>0</v>
      </c>
      <c r="CK108" s="18">
        <f>IF(CK$5&gt;$G$4,0,SUMIFS(Fluxo!$O:$O,Fluxo!$U:$U,"&gt;"&amp;CJ$5,Fluxo!$U:$U,"&lt;="&amp;CK$5,Fluxo!$D:$D,$D108,Fluxo!$E:$E,"&lt;&gt;"&amp;"PERMUTANTE"))</f>
        <v>0</v>
      </c>
      <c r="CL108" s="18">
        <f>IF(CL$5&gt;$G$4,0,SUMIFS(Fluxo!$O:$O,Fluxo!$U:$U,"&gt;"&amp;CK$5,Fluxo!$U:$U,"&lt;="&amp;CL$5,Fluxo!$D:$D,$D108,Fluxo!$E:$E,"&lt;&gt;"&amp;"PERMUTANTE"))</f>
        <v>0</v>
      </c>
      <c r="CM108" s="18">
        <f>IF(CM$5&gt;$G$4,0,SUMIFS(Fluxo!$O:$O,Fluxo!$U:$U,"&gt;"&amp;CL$5,Fluxo!$U:$U,"&lt;="&amp;CM$5,Fluxo!$D:$D,$D108,Fluxo!$E:$E,"&lt;&gt;"&amp;"PERMUTANTE"))</f>
        <v>0</v>
      </c>
      <c r="CN108" s="18">
        <f>IF(CN$5&gt;$G$4,0,SUMIFS(Fluxo!$O:$O,Fluxo!$U:$U,"&gt;"&amp;CM$5,Fluxo!$U:$U,"&lt;="&amp;CN$5,Fluxo!$D:$D,$D108,Fluxo!$E:$E,"&lt;&gt;"&amp;"PERMUTANTE"))</f>
        <v>0</v>
      </c>
      <c r="CO108" s="18">
        <f>IF(CO$5&gt;$G$4,0,SUMIFS(Fluxo!$O:$O,Fluxo!$U:$U,"&gt;"&amp;CN$5,Fluxo!$U:$U,"&lt;="&amp;CO$5,Fluxo!$D:$D,$D108,Fluxo!$E:$E,"&lt;&gt;"&amp;"PERMUTANTE"))</f>
        <v>0</v>
      </c>
      <c r="CP108" s="18">
        <f>IF(CP$5&gt;$G$4,0,SUMIFS(Fluxo!$O:$O,Fluxo!$U:$U,"&gt;"&amp;CO$5,Fluxo!$U:$U,"&lt;="&amp;CP$5,Fluxo!$D:$D,$D108,Fluxo!$E:$E,"&lt;&gt;"&amp;"PERMUTANTE"))</f>
        <v>0</v>
      </c>
      <c r="CQ108" s="18">
        <f>IF(CQ$5&gt;$G$4,0,SUMIFS(Fluxo!$O:$O,Fluxo!$U:$U,"&gt;"&amp;CP$5,Fluxo!$U:$U,"&lt;="&amp;CQ$5,Fluxo!$D:$D,$D108,Fluxo!$E:$E,"&lt;&gt;"&amp;"PERMUTANTE"))</f>
        <v>0</v>
      </c>
      <c r="CR108" s="18">
        <f>IF(CR$5&gt;$G$4,0,SUMIFS(Fluxo!$O:$O,Fluxo!$U:$U,"&gt;"&amp;CQ$5,Fluxo!$U:$U,"&lt;="&amp;CR$5,Fluxo!$D:$D,$D108,Fluxo!$E:$E,"&lt;&gt;"&amp;"PERMUTANTE"))</f>
        <v>0</v>
      </c>
      <c r="CS108" s="18">
        <f>IF(CS$5&gt;$G$4,0,SUMIFS(Fluxo!$O:$O,Fluxo!$U:$U,"&gt;"&amp;CR$5,Fluxo!$U:$U,"&lt;="&amp;CS$5,Fluxo!$D:$D,$D108,Fluxo!$E:$E,"&lt;&gt;"&amp;"PERMUTANTE"))</f>
        <v>0</v>
      </c>
      <c r="CT108" s="18">
        <f>IF(CT$5&gt;$G$4,0,SUMIFS(Fluxo!$O:$O,Fluxo!$U:$U,"&gt;"&amp;CS$5,Fluxo!$U:$U,"&lt;="&amp;CT$5,Fluxo!$D:$D,$D108,Fluxo!$E:$E,"&lt;&gt;"&amp;"PERMUTANTE"))</f>
        <v>0</v>
      </c>
      <c r="CU108" s="18">
        <f>IF(CU$5&gt;$G$4,0,SUMIFS(Fluxo!$O:$O,Fluxo!$U:$U,"&gt;"&amp;CT$5,Fluxo!$U:$U,"&lt;="&amp;CU$5,Fluxo!$D:$D,$D108,Fluxo!$E:$E,"&lt;&gt;"&amp;"PERMUTANTE"))</f>
        <v>0</v>
      </c>
      <c r="CV108" s="18">
        <f>IF(CV$5&gt;$G$4,0,SUMIFS(Fluxo!$O:$O,Fluxo!$U:$U,"&gt;"&amp;CU$5,Fluxo!$U:$U,"&lt;="&amp;CV$5,Fluxo!$D:$D,$D108,Fluxo!$E:$E,"&lt;&gt;"&amp;"PERMUTANTE"))</f>
        <v>0</v>
      </c>
      <c r="CW108" s="18">
        <f>IF(CW$5&gt;$G$4,0,SUMIFS(Fluxo!$O:$O,Fluxo!$U:$U,"&gt;"&amp;CV$5,Fluxo!$U:$U,"&lt;="&amp;CW$5,Fluxo!$D:$D,$D108,Fluxo!$E:$E,"&lt;&gt;"&amp;"PERMUTANTE"))</f>
        <v>0</v>
      </c>
      <c r="CX108" s="18">
        <f>IF(CX$5&gt;$G$4,0,SUMIFS(Fluxo!$O:$O,Fluxo!$U:$U,"&gt;"&amp;CW$5,Fluxo!$U:$U,"&lt;="&amp;CX$5,Fluxo!$D:$D,$D108,Fluxo!$E:$E,"&lt;&gt;"&amp;"PERMUTANTE"))</f>
        <v>0</v>
      </c>
      <c r="CY108" s="18">
        <f>IF(CY$5&gt;$G$4,0,SUMIFS(Fluxo!$O:$O,Fluxo!$U:$U,"&gt;"&amp;CX$5,Fluxo!$U:$U,"&lt;="&amp;CY$5,Fluxo!$D:$D,$D108,Fluxo!$E:$E,"&lt;&gt;"&amp;"PERMUTANTE"))</f>
        <v>0</v>
      </c>
      <c r="CZ108" s="18">
        <f>IF(CZ$5&gt;$G$4,0,SUMIFS(Fluxo!$O:$O,Fluxo!$U:$U,"&gt;"&amp;CY$5,Fluxo!$U:$U,"&lt;="&amp;CZ$5,Fluxo!$D:$D,$D108,Fluxo!$E:$E,"&lt;&gt;"&amp;"PERMUTANTE"))</f>
        <v>0</v>
      </c>
      <c r="DA108" s="18">
        <f>IF(DA$5&gt;$G$4,0,SUMIFS(Fluxo!$O:$O,Fluxo!$U:$U,"&gt;"&amp;CZ$5,Fluxo!$U:$U,"&lt;="&amp;DA$5,Fluxo!$D:$D,$D108,Fluxo!$E:$E,"&lt;&gt;"&amp;"PERMUTANTE"))</f>
        <v>0</v>
      </c>
      <c r="DB108" s="18">
        <f>IF(DB$5&gt;$G$4,0,SUMIFS(Fluxo!$O:$O,Fluxo!$U:$U,"&gt;"&amp;DA$5,Fluxo!$U:$U,"&lt;="&amp;DB$5,Fluxo!$D:$D,$D108,Fluxo!$E:$E,"&lt;&gt;"&amp;"PERMUTANTE"))</f>
        <v>0</v>
      </c>
      <c r="DC108" s="18">
        <f>IF(DC$5&gt;$G$4,0,SUMIFS(Fluxo!$O:$O,Fluxo!$U:$U,"&gt;"&amp;DB$5,Fluxo!$U:$U,"&lt;="&amp;DC$5,Fluxo!$D:$D,$D108,Fluxo!$E:$E,"&lt;&gt;"&amp;"PERMUTANTE"))</f>
        <v>0</v>
      </c>
      <c r="DD108" s="18">
        <f>IF(DD$5&gt;$G$4,0,SUMIFS(Fluxo!$O:$O,Fluxo!$U:$U,"&gt;"&amp;DC$5,Fluxo!$U:$U,"&lt;="&amp;DD$5,Fluxo!$D:$D,$D108,Fluxo!$E:$E,"&lt;&gt;"&amp;"PERMUTANTE"))</f>
        <v>0</v>
      </c>
      <c r="DE108" s="18">
        <f>IF(DE$5&gt;$G$4,0,SUMIFS(Fluxo!$O:$O,Fluxo!$U:$U,"&gt;"&amp;DD$5,Fluxo!$U:$U,"&lt;="&amp;DE$5,Fluxo!$D:$D,$D108,Fluxo!$E:$E,"&lt;&gt;"&amp;"PERMUTANTE"))</f>
        <v>0</v>
      </c>
      <c r="DF108" s="18">
        <f>IF(DF$5&gt;$G$4,0,SUMIFS(Fluxo!$O:$O,Fluxo!$U:$U,"&gt;"&amp;DE$5,Fluxo!$U:$U,"&lt;="&amp;DF$5,Fluxo!$D:$D,$D108,Fluxo!$E:$E,"&lt;&gt;"&amp;"PERMUTANTE"))</f>
        <v>0</v>
      </c>
      <c r="DG108" s="18">
        <f>IF(DG$5&gt;$G$4,0,SUMIFS(Fluxo!$O:$O,Fluxo!$U:$U,"&gt;"&amp;DF$5,Fluxo!$U:$U,"&lt;="&amp;DG$5,Fluxo!$D:$D,$D108,Fluxo!$E:$E,"&lt;&gt;"&amp;"PERMUTANTE"))</f>
        <v>0</v>
      </c>
      <c r="DH108" s="18">
        <f>IF(DH$5&gt;$G$4,0,SUMIFS(Fluxo!$O:$O,Fluxo!$U:$U,"&gt;"&amp;DG$5,Fluxo!$U:$U,"&lt;="&amp;DH$5,Fluxo!$D:$D,$D108,Fluxo!$E:$E,"&lt;&gt;"&amp;"PERMUTANTE"))</f>
        <v>0</v>
      </c>
      <c r="DI108" s="18">
        <f>IF(DI$5&gt;$G$4,0,SUMIFS(Fluxo!$O:$O,Fluxo!$U:$U,"&gt;"&amp;DH$5,Fluxo!$U:$U,"&lt;="&amp;DI$5,Fluxo!$D:$D,$D108,Fluxo!$E:$E,"&lt;&gt;"&amp;"PERMUTANTE"))</f>
        <v>0</v>
      </c>
      <c r="DJ108" s="18">
        <f>IF(DJ$5&gt;$G$4,0,SUMIFS(Fluxo!$O:$O,Fluxo!$U:$U,"&gt;"&amp;DI$5,Fluxo!$U:$U,"&lt;="&amp;DJ$5,Fluxo!$D:$D,$D108,Fluxo!$E:$E,"&lt;&gt;"&amp;"PERMUTANTE"))</f>
        <v>0</v>
      </c>
      <c r="DK108" s="18">
        <f>IF(DK$5&gt;$G$4,0,SUMIFS(Fluxo!$O:$O,Fluxo!$U:$U,"&gt;"&amp;DJ$5,Fluxo!$U:$U,"&lt;="&amp;DK$5,Fluxo!$D:$D,$D108,Fluxo!$E:$E,"&lt;&gt;"&amp;"PERMUTANTE"))</f>
        <v>0</v>
      </c>
      <c r="DL108" s="18">
        <f>IF(DL$5&gt;$G$4,0,SUMIFS(Fluxo!$O:$O,Fluxo!$U:$U,"&gt;"&amp;DK$5,Fluxo!$U:$U,"&lt;="&amp;DL$5,Fluxo!$D:$D,$D108,Fluxo!$E:$E,"&lt;&gt;"&amp;"PERMUTANTE"))</f>
        <v>0</v>
      </c>
      <c r="DM108" s="18">
        <f>IF(DM$5&gt;$G$4,0,SUMIFS(Fluxo!$O:$O,Fluxo!$U:$U,"&gt;"&amp;DL$5,Fluxo!$U:$U,"&lt;="&amp;DM$5,Fluxo!$D:$D,$D108,Fluxo!$E:$E,"&lt;&gt;"&amp;"PERMUTANTE"))</f>
        <v>0</v>
      </c>
      <c r="DN108" s="18">
        <f>IF(DN$5&gt;$G$4,0,SUMIFS(Fluxo!$O:$O,Fluxo!$U:$U,"&gt;"&amp;DM$5,Fluxo!$U:$U,"&lt;="&amp;DN$5,Fluxo!$D:$D,$D108,Fluxo!$E:$E,"&lt;&gt;"&amp;"PERMUTANTE"))</f>
        <v>0</v>
      </c>
      <c r="DO108" s="18">
        <f>IF(DO$5&gt;$G$4,0,SUMIFS(Fluxo!$O:$O,Fluxo!$U:$U,"&gt;"&amp;DN$5,Fluxo!$U:$U,"&lt;="&amp;DO$5,Fluxo!$D:$D,$D108,Fluxo!$E:$E,"&lt;&gt;"&amp;"PERMUTANTE"))</f>
        <v>0</v>
      </c>
      <c r="DP108" s="18">
        <f>IF(DP$5&gt;$G$4,0,SUMIFS(Fluxo!$O:$O,Fluxo!$U:$U,"&gt;"&amp;DO$5,Fluxo!$U:$U,"&lt;="&amp;DP$5,Fluxo!$D:$D,$D108,Fluxo!$E:$E,"&lt;&gt;"&amp;"PERMUTANTE"))</f>
        <v>0</v>
      </c>
      <c r="DQ108" s="18">
        <f>IF(DQ$5&gt;$G$4,0,SUMIFS(Fluxo!$O:$O,Fluxo!$U:$U,"&gt;"&amp;DP$5,Fluxo!$U:$U,"&lt;="&amp;DQ$5,Fluxo!$D:$D,$D108,Fluxo!$E:$E,"&lt;&gt;"&amp;"PERMUTANTE"))</f>
        <v>0</v>
      </c>
      <c r="DR108" s="18">
        <f>IF(DR$5&gt;$G$4,0,SUMIFS(Fluxo!$O:$O,Fluxo!$U:$U,"&gt;"&amp;DQ$5,Fluxo!$U:$U,"&lt;="&amp;DR$5,Fluxo!$D:$D,$D108,Fluxo!$E:$E,"&lt;&gt;"&amp;"PERMUTANTE"))</f>
        <v>0</v>
      </c>
      <c r="DS108" s="18">
        <f>IF(DS$5&gt;$G$4,0,SUMIFS(Fluxo!$O:$O,Fluxo!$U:$U,"&gt;"&amp;DR$5,Fluxo!$U:$U,"&lt;="&amp;DS$5,Fluxo!$D:$D,$D108,Fluxo!$E:$E,"&lt;&gt;"&amp;"PERMUTANTE"))</f>
        <v>0</v>
      </c>
      <c r="DT108" s="18">
        <f>IF(DT$5&gt;$G$4,0,SUMIFS(Fluxo!$O:$O,Fluxo!$U:$U,"&gt;"&amp;DS$5,Fluxo!$U:$U,"&lt;="&amp;DT$5,Fluxo!$D:$D,$D108,Fluxo!$E:$E,"&lt;&gt;"&amp;"PERMUTANTE"))</f>
        <v>0</v>
      </c>
      <c r="DU108" s="18">
        <f>IF(DU$5&gt;$G$4,0,SUMIFS(Fluxo!$O:$O,Fluxo!$U:$U,"&gt;"&amp;DT$5,Fluxo!$U:$U,"&lt;="&amp;DU$5,Fluxo!$D:$D,$D108,Fluxo!$E:$E,"&lt;&gt;"&amp;"PERMUTANTE"))</f>
        <v>0</v>
      </c>
      <c r="DV108" s="18">
        <f>IF(DV$5&gt;$G$4,0,SUMIFS(Fluxo!$O:$O,Fluxo!$U:$U,"&gt;"&amp;DU$5,Fluxo!$U:$U,"&lt;="&amp;DV$5,Fluxo!$D:$D,$D108,Fluxo!$E:$E,"&lt;&gt;"&amp;"PERMUTANTE"))</f>
        <v>0</v>
      </c>
      <c r="DW108" s="18">
        <f>IF(DW$5&gt;$G$4,0,SUMIFS(Fluxo!$O:$O,Fluxo!$U:$U,"&gt;"&amp;DV$5,Fluxo!$U:$U,"&lt;="&amp;DW$5,Fluxo!$D:$D,$D108,Fluxo!$E:$E,"&lt;&gt;"&amp;"PERMUTANTE"))</f>
        <v>0</v>
      </c>
      <c r="DX108" s="18">
        <f>IF(DX$5&gt;$G$4,0,SUMIFS(Fluxo!$O:$O,Fluxo!$U:$U,"&gt;"&amp;DW$5,Fluxo!$U:$U,"&lt;="&amp;DX$5,Fluxo!$D:$D,$D108,Fluxo!$E:$E,"&lt;&gt;"&amp;"PERMUTANTE"))</f>
        <v>0</v>
      </c>
      <c r="DY108" s="18">
        <f>IF(DY$5&gt;$G$4,0,SUMIFS(Fluxo!$O:$O,Fluxo!$U:$U,"&gt;"&amp;DX$5,Fluxo!$U:$U,"&lt;="&amp;DY$5,Fluxo!$D:$D,$D108,Fluxo!$E:$E,"&lt;&gt;"&amp;"PERMUTANTE"))</f>
        <v>0</v>
      </c>
      <c r="DZ108" s="18">
        <f>IF(DZ$5&gt;$G$4,0,SUMIFS(Fluxo!$O:$O,Fluxo!$U:$U,"&gt;"&amp;DY$5,Fluxo!$U:$U,"&lt;="&amp;DZ$5,Fluxo!$D:$D,$D108,Fluxo!$E:$E,"&lt;&gt;"&amp;"PERMUTANTE"))</f>
        <v>0</v>
      </c>
      <c r="EA108" s="18">
        <f>IF(EA$5&gt;$G$4,0,SUMIFS(Fluxo!$O:$O,Fluxo!$U:$U,"&gt;"&amp;DZ$5,Fluxo!$U:$U,"&lt;="&amp;EA$5,Fluxo!$D:$D,$D108,Fluxo!$E:$E,"&lt;&gt;"&amp;"PERMUTANTE"))</f>
        <v>0</v>
      </c>
      <c r="EB108" s="18">
        <f>IF(EB$5&gt;$G$4,0,SUMIFS(Fluxo!$O:$O,Fluxo!$U:$U,"&gt;"&amp;EA$5,Fluxo!$U:$U,"&lt;="&amp;EB$5,Fluxo!$D:$D,$D108,Fluxo!$E:$E,"&lt;&gt;"&amp;"PERMUTANTE"))</f>
        <v>0</v>
      </c>
      <c r="EC108" s="18">
        <f>IF(EC$5&gt;$G$4,0,SUMIFS(Fluxo!$O:$O,Fluxo!$U:$U,"&gt;"&amp;EB$5,Fluxo!$U:$U,"&lt;="&amp;EC$5,Fluxo!$D:$D,$D108,Fluxo!$E:$E,"&lt;&gt;"&amp;"PERMUTANTE"))</f>
        <v>0</v>
      </c>
      <c r="ED108" s="18">
        <f>IF(ED$5&gt;$G$4,0,SUMIFS(Fluxo!$O:$O,Fluxo!$U:$U,"&gt;"&amp;EC$5,Fluxo!$U:$U,"&lt;="&amp;ED$5,Fluxo!$D:$D,$D108,Fluxo!$E:$E,"&lt;&gt;"&amp;"PERMUTANTE"))</f>
        <v>0</v>
      </c>
      <c r="EE108" s="18">
        <f>IF(EE$5&gt;$G$4,0,SUMIFS(Fluxo!$O:$O,Fluxo!$U:$U,"&gt;"&amp;ED$5,Fluxo!$U:$U,"&lt;="&amp;EE$5,Fluxo!$D:$D,$D108,Fluxo!$E:$E,"&lt;&gt;"&amp;"PERMUTANTE"))</f>
        <v>0</v>
      </c>
      <c r="EF108" s="18">
        <f>IF(EF$5&gt;$G$4,0,SUMIFS(Fluxo!$O:$O,Fluxo!$U:$U,"&gt;"&amp;EE$5,Fluxo!$U:$U,"&lt;="&amp;EF$5,Fluxo!$D:$D,$D108,Fluxo!$E:$E,"&lt;&gt;"&amp;"PERMUTANTE"))</f>
        <v>0</v>
      </c>
      <c r="EG108" s="18">
        <f>IF(EG$5&gt;$G$4,0,SUMIFS(Fluxo!$O:$O,Fluxo!$U:$U,"&gt;"&amp;EF$5,Fluxo!$U:$U,"&lt;="&amp;EG$5,Fluxo!$D:$D,$D108,Fluxo!$E:$E,"&lt;&gt;"&amp;"PERMUTANTE"))</f>
        <v>0</v>
      </c>
      <c r="EH108" s="18">
        <f>IF(EH$5&gt;$G$4,0,SUMIFS(Fluxo!$O:$O,Fluxo!$U:$U,"&gt;"&amp;EG$5,Fluxo!$U:$U,"&lt;="&amp;EH$5,Fluxo!$D:$D,$D108,Fluxo!$E:$E,"&lt;&gt;"&amp;"PERMUTANTE"))</f>
        <v>0</v>
      </c>
      <c r="EI108" s="18">
        <f>IF(EI$5&gt;$G$4,0,SUMIFS(Fluxo!$O:$O,Fluxo!$U:$U,"&gt;"&amp;EH$5,Fluxo!$U:$U,"&lt;="&amp;EI$5,Fluxo!$D:$D,$D108,Fluxo!$E:$E,"&lt;&gt;"&amp;"PERMUTANTE"))</f>
        <v>0</v>
      </c>
      <c r="EJ108" s="18">
        <f>IF(EJ$5&gt;$G$4,0,SUMIFS(Fluxo!$O:$O,Fluxo!$U:$U,"&gt;"&amp;EI$5,Fluxo!$U:$U,"&lt;="&amp;EJ$5,Fluxo!$D:$D,$D108,Fluxo!$E:$E,"&lt;&gt;"&amp;"PERMUTANTE"))</f>
        <v>0</v>
      </c>
      <c r="EK108" s="18">
        <f>IF(EK$5&gt;$G$4,0,SUMIFS(Fluxo!$O:$O,Fluxo!$U:$U,"&gt;"&amp;EJ$5,Fluxo!$U:$U,"&lt;="&amp;EK$5,Fluxo!$D:$D,$D108,Fluxo!$E:$E,"&lt;&gt;"&amp;"PERMUTANTE"))</f>
        <v>0</v>
      </c>
      <c r="EL108" s="18">
        <f>IF(EL$5&gt;$G$4,0,SUMIFS(Fluxo!$O:$O,Fluxo!$U:$U,"&gt;"&amp;EK$5,Fluxo!$U:$U,"&lt;="&amp;EL$5,Fluxo!$D:$D,$D108,Fluxo!$E:$E,"&lt;&gt;"&amp;"PERMUTANTE"))</f>
        <v>0</v>
      </c>
      <c r="EM108" s="18">
        <f>IF(EM$5&gt;$G$4,0,SUMIFS(Fluxo!$O:$O,Fluxo!$U:$U,"&gt;"&amp;EL$5,Fluxo!$U:$U,"&lt;="&amp;EM$5,Fluxo!$D:$D,$D108,Fluxo!$E:$E,"&lt;&gt;"&amp;"PERMUTANTE"))</f>
        <v>0</v>
      </c>
      <c r="EN108" s="18">
        <f>IF(EN$5&gt;$G$4,0,SUMIFS(Fluxo!$O:$O,Fluxo!$U:$U,"&gt;"&amp;EM$5,Fluxo!$U:$U,"&lt;="&amp;EN$5,Fluxo!$D:$D,$D108,Fluxo!$E:$E,"&lt;&gt;"&amp;"PERMUTANTE"))</f>
        <v>0</v>
      </c>
      <c r="EO108" s="18">
        <f>IF(EO$5&gt;$G$4,0,SUMIFS(Fluxo!$O:$O,Fluxo!$U:$U,"&gt;"&amp;EN$5,Fluxo!$U:$U,"&lt;="&amp;EO$5,Fluxo!$D:$D,$D108,Fluxo!$E:$E,"&lt;&gt;"&amp;"PERMUTANTE"))</f>
        <v>0</v>
      </c>
      <c r="EP108" s="18">
        <f>IF(EP$5&gt;$G$4,0,SUMIFS(Fluxo!$O:$O,Fluxo!$U:$U,"&gt;"&amp;EO$5,Fluxo!$U:$U,"&lt;="&amp;EP$5,Fluxo!$D:$D,$D108,Fluxo!$E:$E,"&lt;&gt;"&amp;"PERMUTANTE"))</f>
        <v>0</v>
      </c>
      <c r="EQ108" s="18">
        <f>IF(EQ$5&gt;$G$4,0,SUMIFS(Fluxo!$O:$O,Fluxo!$U:$U,"&gt;"&amp;EP$5,Fluxo!$U:$U,"&lt;="&amp;EQ$5,Fluxo!$D:$D,$D108,Fluxo!$E:$E,"&lt;&gt;"&amp;"PERMUTANTE"))</f>
        <v>0</v>
      </c>
      <c r="ER108" s="18">
        <f>IF(ER$5&gt;$G$4,0,SUMIFS(Fluxo!$O:$O,Fluxo!$U:$U,"&gt;"&amp;EQ$5,Fluxo!$U:$U,"&lt;="&amp;ER$5,Fluxo!$D:$D,$D108,Fluxo!$E:$E,"&lt;&gt;"&amp;"PERMUTANTE"))</f>
        <v>0</v>
      </c>
      <c r="ES108" s="18">
        <f>IF(ES$5&gt;$G$4,0,SUMIFS(Fluxo!$O:$O,Fluxo!$U:$U,"&gt;"&amp;ER$5,Fluxo!$U:$U,"&lt;="&amp;ES$5,Fluxo!$D:$D,$D108,Fluxo!$E:$E,"&lt;&gt;"&amp;"PERMUTANTE"))</f>
        <v>0</v>
      </c>
      <c r="ET108" s="18">
        <f>IF(ET$5&gt;$G$4,0,SUMIFS(Fluxo!$O:$O,Fluxo!$U:$U,"&gt;"&amp;ES$5,Fluxo!$U:$U,"&lt;="&amp;ET$5,Fluxo!$D:$D,$D108,Fluxo!$E:$E,"&lt;&gt;"&amp;"PERMUTANTE"))</f>
        <v>0</v>
      </c>
      <c r="EU108" s="18">
        <f>IF(EU$5&gt;$G$4,0,SUMIFS(Fluxo!$O:$O,Fluxo!$U:$U,"&gt;"&amp;ET$5,Fluxo!$U:$U,"&lt;="&amp;EU$5,Fluxo!$D:$D,$D108,Fluxo!$E:$E,"&lt;&gt;"&amp;"PERMUTANTE"))</f>
        <v>0</v>
      </c>
      <c r="EV108" s="18">
        <f>IF(EV$5&gt;$G$4,0,SUMIFS(Fluxo!$O:$O,Fluxo!$U:$U,"&gt;"&amp;EU$5,Fluxo!$U:$U,"&lt;="&amp;EV$5,Fluxo!$D:$D,$D108,Fluxo!$E:$E,"&lt;&gt;"&amp;"PERMUTANTE"))</f>
        <v>0</v>
      </c>
      <c r="EW108" s="18">
        <f>IF(EW$5&gt;$G$4,0,SUMIFS(Fluxo!$O:$O,Fluxo!$U:$U,"&gt;"&amp;EV$5,Fluxo!$U:$U,"&lt;="&amp;EW$5,Fluxo!$D:$D,$D108,Fluxo!$E:$E,"&lt;&gt;"&amp;"PERMUTANTE"))</f>
        <v>0</v>
      </c>
      <c r="EX108" s="18">
        <f>IF(EX$5&gt;$G$4,0,SUMIFS(Fluxo!$O:$O,Fluxo!$U:$U,"&gt;"&amp;EW$5,Fluxo!$U:$U,"&lt;="&amp;EX$5,Fluxo!$D:$D,$D108,Fluxo!$E:$E,"&lt;&gt;"&amp;"PERMUTANTE"))</f>
        <v>0</v>
      </c>
      <c r="EY108" s="18">
        <f>IF(EY$5&gt;$G$4,0,SUMIFS(Fluxo!$O:$O,Fluxo!$U:$U,"&gt;"&amp;EX$5,Fluxo!$U:$U,"&lt;="&amp;EY$5,Fluxo!$D:$D,$D108,Fluxo!$E:$E,"&lt;&gt;"&amp;"PERMUTANTE"))</f>
        <v>0</v>
      </c>
      <c r="EZ108" s="18">
        <f>IF(EZ$5&gt;$G$4,0,SUMIFS(Fluxo!$O:$O,Fluxo!$U:$U,"&gt;"&amp;EY$5,Fluxo!$U:$U,"&lt;="&amp;EZ$5,Fluxo!$D:$D,$D108,Fluxo!$E:$E,"&lt;&gt;"&amp;"PERMUTANTE"))</f>
        <v>0</v>
      </c>
      <c r="FA108" s="18">
        <f>IF(FA$5&gt;$G$4,0,SUMIFS(Fluxo!$O:$O,Fluxo!$U:$U,"&gt;"&amp;EZ$5,Fluxo!$U:$U,"&lt;="&amp;FA$5,Fluxo!$D:$D,$D108,Fluxo!$E:$E,"&lt;&gt;"&amp;"PERMUTANTE"))</f>
        <v>0</v>
      </c>
      <c r="FB108" s="18">
        <f>IF(FB$5&gt;$G$4,0,SUMIFS(Fluxo!$O:$O,Fluxo!$U:$U,"&gt;"&amp;FA$5,Fluxo!$U:$U,"&lt;="&amp;FB$5,Fluxo!$D:$D,$D108,Fluxo!$E:$E,"&lt;&gt;"&amp;"PERMUTANTE"))</f>
        <v>0</v>
      </c>
      <c r="FC108" s="18">
        <f>IF(FC$5&gt;$G$4,0,SUMIFS(Fluxo!$O:$O,Fluxo!$U:$U,"&gt;"&amp;FB$5,Fluxo!$U:$U,"&lt;="&amp;FC$5,Fluxo!$D:$D,$D108,Fluxo!$E:$E,"&lt;&gt;"&amp;"PERMUTANTE"))</f>
        <v>0</v>
      </c>
      <c r="FD108" s="18">
        <f>IF(FD$5&gt;$G$4,0,SUMIFS(Fluxo!$O:$O,Fluxo!$U:$U,"&gt;"&amp;FC$5,Fluxo!$U:$U,"&lt;="&amp;FD$5,Fluxo!$D:$D,$D108,Fluxo!$E:$E,"&lt;&gt;"&amp;"PERMUTANTE"))</f>
        <v>0</v>
      </c>
      <c r="FE108" s="18">
        <f>IF(FE$5&gt;$G$4,0,SUMIFS(Fluxo!$O:$O,Fluxo!$U:$U,"&gt;"&amp;FD$5,Fluxo!$U:$U,"&lt;="&amp;FE$5,Fluxo!$D:$D,$D108,Fluxo!$E:$E,"&lt;&gt;"&amp;"PERMUTANTE"))</f>
        <v>0</v>
      </c>
      <c r="FF108" s="18">
        <f>IF(FF$5&gt;$G$4,0,SUMIFS(Fluxo!$O:$O,Fluxo!$U:$U,"&gt;"&amp;FE$5,Fluxo!$U:$U,"&lt;="&amp;FF$5,Fluxo!$D:$D,$D108,Fluxo!$E:$E,"&lt;&gt;"&amp;"PERMUTANTE"))</f>
        <v>0</v>
      </c>
      <c r="FG108" s="18">
        <f>IF(FG$5&gt;$G$4,0,SUMIFS(Fluxo!$O:$O,Fluxo!$U:$U,"&gt;"&amp;FF$5,Fluxo!$U:$U,"&lt;="&amp;FG$5,Fluxo!$D:$D,$D108,Fluxo!$E:$E,"&lt;&gt;"&amp;"PERMUTANTE"))</f>
        <v>0</v>
      </c>
      <c r="FH108" s="18">
        <f>IF(FH$5&gt;$G$4,0,SUMIFS(Fluxo!$O:$O,Fluxo!$U:$U,"&gt;"&amp;FG$5,Fluxo!$U:$U,"&lt;="&amp;FH$5,Fluxo!$D:$D,$D108,Fluxo!$E:$E,"&lt;&gt;"&amp;"PERMUTANTE"))</f>
        <v>0</v>
      </c>
      <c r="FI108" s="18">
        <f>IF(FI$5&gt;$G$4,0,SUMIFS(Fluxo!$O:$O,Fluxo!$U:$U,"&gt;"&amp;FH$5,Fluxo!$U:$U,"&lt;="&amp;FI$5,Fluxo!$D:$D,$D108,Fluxo!$E:$E,"&lt;&gt;"&amp;"PERMUTANTE"))</f>
        <v>0</v>
      </c>
      <c r="FJ108" s="18">
        <f>IF(FJ$5&gt;$G$4,0,SUMIFS(Fluxo!$O:$O,Fluxo!$U:$U,"&gt;"&amp;FI$5,Fluxo!$U:$U,"&lt;="&amp;FJ$5,Fluxo!$D:$D,$D108,Fluxo!$E:$E,"&lt;&gt;"&amp;"PERMUTANTE"))</f>
        <v>0</v>
      </c>
      <c r="FK108" s="18">
        <f>IF(FK$5&gt;$G$4,0,SUMIFS(Fluxo!$O:$O,Fluxo!$U:$U,"&gt;"&amp;FJ$5,Fluxo!$U:$U,"&lt;="&amp;FK$5,Fluxo!$D:$D,$D108,Fluxo!$E:$E,"&lt;&gt;"&amp;"PERMUTANTE"))</f>
        <v>0</v>
      </c>
      <c r="FL108" s="18">
        <f>IF(FL$5&gt;$G$4,0,SUMIFS(Fluxo!$O:$O,Fluxo!$U:$U,"&gt;"&amp;FK$5,Fluxo!$U:$U,"&lt;="&amp;FL$5,Fluxo!$D:$D,$D108,Fluxo!$E:$E,"&lt;&gt;"&amp;"PERMUTANTE"))</f>
        <v>0</v>
      </c>
      <c r="FM108" s="18">
        <f>IF(FM$5&gt;$G$4,0,SUMIFS(Fluxo!$O:$O,Fluxo!$U:$U,"&gt;"&amp;FL$5,Fluxo!$U:$U,"&lt;="&amp;FM$5,Fluxo!$D:$D,$D108,Fluxo!$E:$E,"&lt;&gt;"&amp;"PERMUTANTE"))</f>
        <v>0</v>
      </c>
      <c r="FN108" s="18">
        <f>IF(FN$5&gt;$G$4,0,SUMIFS(Fluxo!$O:$O,Fluxo!$U:$U,"&gt;"&amp;FM$5,Fluxo!$U:$U,"&lt;="&amp;FN$5,Fluxo!$D:$D,$D108,Fluxo!$E:$E,"&lt;&gt;"&amp;"PERMUTANTE"))</f>
        <v>0</v>
      </c>
      <c r="FO108" s="18">
        <f>IF(FO$5&gt;$G$4,0,SUMIFS(Fluxo!$O:$O,Fluxo!$U:$U,"&gt;"&amp;FN$5,Fluxo!$U:$U,"&lt;="&amp;FO$5,Fluxo!$D:$D,$D108,Fluxo!$E:$E,"&lt;&gt;"&amp;"PERMUTANTE"))</f>
        <v>0</v>
      </c>
      <c r="FP108" s="18">
        <f>IF(FP$5&gt;$G$4,0,SUMIFS(Fluxo!$O:$O,Fluxo!$U:$U,"&gt;"&amp;FO$5,Fluxo!$U:$U,"&lt;="&amp;FP$5,Fluxo!$D:$D,$D108,Fluxo!$E:$E,"&lt;&gt;"&amp;"PERMUTANTE"))</f>
        <v>0</v>
      </c>
      <c r="FQ108" s="18">
        <f>IF(FQ$5&gt;$G$4,0,SUMIFS(Fluxo!$O:$O,Fluxo!$U:$U,"&gt;"&amp;FP$5,Fluxo!$U:$U,"&lt;="&amp;FQ$5,Fluxo!$D:$D,$D108,Fluxo!$E:$E,"&lt;&gt;"&amp;"PERMUTANTE"))</f>
        <v>0</v>
      </c>
      <c r="FR108" s="18">
        <f>IF(FR$5&gt;$G$4,0,SUMIFS(Fluxo!$O:$O,Fluxo!$U:$U,"&gt;"&amp;FQ$5,Fluxo!$U:$U,"&lt;="&amp;FR$5,Fluxo!$D:$D,$D108,Fluxo!$E:$E,"&lt;&gt;"&amp;"PERMUTANTE"))</f>
        <v>0</v>
      </c>
      <c r="FS108" s="18">
        <f>IF(FS$5&gt;$G$4,0,SUMIFS(Fluxo!$O:$O,Fluxo!$U:$U,"&gt;"&amp;FR$5,Fluxo!$U:$U,"&lt;="&amp;FS$5,Fluxo!$D:$D,$D108,Fluxo!$E:$E,"&lt;&gt;"&amp;"PERMUTANTE"))</f>
        <v>0</v>
      </c>
      <c r="FT108" s="18">
        <f>IF(FT$5&gt;$G$4,0,SUMIFS(Fluxo!$O:$O,Fluxo!$U:$U,"&gt;"&amp;FS$5,Fluxo!$U:$U,"&lt;="&amp;FT$5,Fluxo!$D:$D,$D108,Fluxo!$E:$E,"&lt;&gt;"&amp;"PERMUTANTE"))</f>
        <v>0</v>
      </c>
      <c r="FU108" s="18">
        <f>IF(FU$5&gt;$G$4,0,SUMIFS(Fluxo!$O:$O,Fluxo!$U:$U,"&gt;"&amp;FT$5,Fluxo!$U:$U,"&lt;="&amp;FU$5,Fluxo!$D:$D,$D108,Fluxo!$E:$E,"&lt;&gt;"&amp;"PERMUTANTE"))</f>
        <v>0</v>
      </c>
      <c r="FV108" s="18">
        <f>IF(FV$5&gt;$G$4,0,SUMIFS(Fluxo!$O:$O,Fluxo!$U:$U,"&gt;"&amp;FU$5,Fluxo!$U:$U,"&lt;="&amp;FV$5,Fluxo!$D:$D,$D108,Fluxo!$E:$E,"&lt;&gt;"&amp;"PERMUTANTE"))</f>
        <v>0</v>
      </c>
      <c r="FW108" s="18">
        <f>IF(FW$5&gt;$G$4,0,SUMIFS(Fluxo!$O:$O,Fluxo!$U:$U,"&gt;"&amp;FV$5,Fluxo!$U:$U,"&lt;="&amp;FW$5,Fluxo!$D:$D,$D108,Fluxo!$E:$E,"&lt;&gt;"&amp;"PERMUTANTE"))</f>
        <v>0</v>
      </c>
      <c r="FX108" s="18">
        <f>IF(FX$5&gt;$G$4,0,SUMIFS(Fluxo!$O:$O,Fluxo!$U:$U,"&gt;"&amp;FW$5,Fluxo!$U:$U,"&lt;="&amp;FX$5,Fluxo!$D:$D,$D108,Fluxo!$E:$E,"&lt;&gt;"&amp;"PERMUTANTE"))</f>
        <v>0</v>
      </c>
      <c r="FY108" s="18">
        <f>IF(FY$5&gt;$G$4,0,SUMIFS(Fluxo!$O:$O,Fluxo!$U:$U,"&gt;"&amp;FX$5,Fluxo!$U:$U,"&lt;="&amp;FY$5,Fluxo!$D:$D,$D108,Fluxo!$E:$E,"&lt;&gt;"&amp;"PERMUTANTE"))</f>
        <v>0</v>
      </c>
      <c r="FZ108" s="18">
        <f>IF(FZ$5&gt;$G$4,0,SUMIFS(Fluxo!$O:$O,Fluxo!$U:$U,"&gt;"&amp;FY$5,Fluxo!$U:$U,"&lt;="&amp;FZ$5,Fluxo!$D:$D,$D108,Fluxo!$E:$E,"&lt;&gt;"&amp;"PERMUTANTE"))</f>
        <v>0</v>
      </c>
      <c r="GA108" s="18">
        <f>IF(GA$5&gt;$G$4,0,SUMIFS(Fluxo!$O:$O,Fluxo!$U:$U,"&gt;"&amp;FZ$5,Fluxo!$U:$U,"&lt;="&amp;GA$5,Fluxo!$D:$D,$D108,Fluxo!$E:$E,"&lt;&gt;"&amp;"PERMUTANTE"))</f>
        <v>0</v>
      </c>
      <c r="GB108" s="18">
        <f>IF(GB$5&gt;$G$4,0,SUMIFS(Fluxo!$O:$O,Fluxo!$U:$U,"&gt;"&amp;GA$5,Fluxo!$U:$U,"&lt;="&amp;GB$5,Fluxo!$D:$D,$D108,Fluxo!$E:$E,"&lt;&gt;"&amp;"PERMUTANTE"))</f>
        <v>0</v>
      </c>
      <c r="GC108" s="18">
        <f>IF(GC$5&gt;$G$4,0,SUMIFS(Fluxo!$O:$O,Fluxo!$U:$U,"&gt;"&amp;GB$5,Fluxo!$U:$U,"&lt;="&amp;GC$5,Fluxo!$D:$D,$D108,Fluxo!$E:$E,"&lt;&gt;"&amp;"PERMUTANTE"))</f>
        <v>0</v>
      </c>
      <c r="GD108" s="18">
        <f>IF(GD$5&gt;$G$4,0,SUMIFS(Fluxo!$O:$O,Fluxo!$U:$U,"&gt;"&amp;GC$5,Fluxo!$U:$U,"&lt;="&amp;GD$5,Fluxo!$D:$D,$D108,Fluxo!$E:$E,"&lt;&gt;"&amp;"PERMUTANTE"))</f>
        <v>0</v>
      </c>
      <c r="GE108" s="18">
        <f>IF(GE$5&gt;$G$4,0,SUMIFS(Fluxo!$O:$O,Fluxo!$U:$U,"&gt;"&amp;GD$5,Fluxo!$U:$U,"&lt;="&amp;GE$5,Fluxo!$D:$D,$D108,Fluxo!$E:$E,"&lt;&gt;"&amp;"PERMUTANTE"))</f>
        <v>0</v>
      </c>
      <c r="GF108" s="18">
        <f>IF(GF$5&gt;$G$4,0,SUMIFS(Fluxo!$O:$O,Fluxo!$U:$U,"&gt;"&amp;GE$5,Fluxo!$U:$U,"&lt;="&amp;GF$5,Fluxo!$D:$D,$D108,Fluxo!$E:$E,"&lt;&gt;"&amp;"PERMUTANTE"))</f>
        <v>0</v>
      </c>
      <c r="GG108" s="18">
        <f>IF(GG$5&gt;$G$4,0,SUMIFS(Fluxo!$O:$O,Fluxo!$U:$U,"&gt;"&amp;GF$5,Fluxo!$U:$U,"&lt;="&amp;GG$5,Fluxo!$D:$D,$D108,Fluxo!$E:$E,"&lt;&gt;"&amp;"PERMUTANTE"))</f>
        <v>0</v>
      </c>
      <c r="GH108" s="18">
        <f>IF(GH$5&gt;$G$4,0,SUMIFS(Fluxo!$O:$O,Fluxo!$U:$U,"&gt;"&amp;GG$5,Fluxo!$U:$U,"&lt;="&amp;GH$5,Fluxo!$D:$D,$D108,Fluxo!$E:$E,"&lt;&gt;"&amp;"PERMUTANTE"))</f>
        <v>0</v>
      </c>
      <c r="GI108" s="18">
        <f>IF(GI$5&gt;$G$4,0,SUMIFS(Fluxo!$O:$O,Fluxo!$U:$U,"&gt;"&amp;GH$5,Fluxo!$U:$U,"&lt;="&amp;GI$5,Fluxo!$D:$D,$D108,Fluxo!$E:$E,"&lt;&gt;"&amp;"PERMUTANTE"))</f>
        <v>0</v>
      </c>
      <c r="GJ108" s="18">
        <f>IF(GJ$5&gt;$G$4,0,SUMIFS(Fluxo!$O:$O,Fluxo!$U:$U,"&gt;"&amp;GI$5,Fluxo!$U:$U,"&lt;="&amp;GJ$5,Fluxo!$D:$D,$D108,Fluxo!$E:$E,"&lt;&gt;"&amp;"PERMUTANTE"))</f>
        <v>0</v>
      </c>
      <c r="GK108" s="18">
        <f>IF(GK$5&gt;$G$4,0,SUMIFS(Fluxo!$O:$O,Fluxo!$U:$U,"&gt;"&amp;GJ$5,Fluxo!$U:$U,"&lt;="&amp;GK$5,Fluxo!$D:$D,$D108,Fluxo!$E:$E,"&lt;&gt;"&amp;"PERMUTANTE"))</f>
        <v>0</v>
      </c>
      <c r="GL108" s="18">
        <f>IF(GL$5&gt;$G$4,0,SUMIFS(Fluxo!$O:$O,Fluxo!$U:$U,"&gt;"&amp;GK$5,Fluxo!$U:$U,"&lt;="&amp;GL$5,Fluxo!$D:$D,$D108,Fluxo!$E:$E,"&lt;&gt;"&amp;"PERMUTANTE"))</f>
        <v>0</v>
      </c>
      <c r="GM108" s="18">
        <f>IF(GM$5&gt;$G$4,0,SUMIFS(Fluxo!$O:$O,Fluxo!$U:$U,"&gt;"&amp;GL$5,Fluxo!$U:$U,"&lt;="&amp;GM$5,Fluxo!$D:$D,$D108,Fluxo!$E:$E,"&lt;&gt;"&amp;"PERMUTANTE"))</f>
        <v>0</v>
      </c>
      <c r="GN108" s="18">
        <f>IF(GN$5&gt;$G$4,0,SUMIFS(Fluxo!$O:$O,Fluxo!$U:$U,"&gt;"&amp;GM$5,Fluxo!$U:$U,"&lt;="&amp;GN$5,Fluxo!$D:$D,$D108,Fluxo!$E:$E,"&lt;&gt;"&amp;"PERMUTANTE"))</f>
        <v>0</v>
      </c>
      <c r="GO108" s="18">
        <f>IF(GO$5&gt;$G$4,0,SUMIFS(Fluxo!$O:$O,Fluxo!$U:$U,"&gt;"&amp;GN$5,Fluxo!$U:$U,"&lt;="&amp;GO$5,Fluxo!$D:$D,$D108,Fluxo!$E:$E,"&lt;&gt;"&amp;"PERMUTANTE"))</f>
        <v>0</v>
      </c>
      <c r="GP108" s="18">
        <f>IF(GP$5&gt;$G$4,0,SUMIFS(Fluxo!$O:$O,Fluxo!$U:$U,"&gt;"&amp;GO$5,Fluxo!$U:$U,"&lt;="&amp;GP$5,Fluxo!$D:$D,$D108,Fluxo!$E:$E,"&lt;&gt;"&amp;"PERMUTANTE"))</f>
        <v>0</v>
      </c>
      <c r="GQ108" s="18">
        <f>IF(GQ$5&gt;$G$4,0,SUMIFS(Fluxo!$O:$O,Fluxo!$U:$U,"&gt;"&amp;GP$5,Fluxo!$U:$U,"&lt;="&amp;GQ$5,Fluxo!$D:$D,$D108,Fluxo!$E:$E,"&lt;&gt;"&amp;"PERMUTANTE"))</f>
        <v>0</v>
      </c>
      <c r="GR108" s="18">
        <f>IF(GR$5&gt;$G$4,0,SUMIFS(Fluxo!$O:$O,Fluxo!$U:$U,"&gt;"&amp;GQ$5,Fluxo!$U:$U,"&lt;="&amp;GR$5,Fluxo!$D:$D,$D108,Fluxo!$E:$E,"&lt;&gt;"&amp;"PERMUTANTE"))</f>
        <v>0</v>
      </c>
      <c r="GS108" s="18">
        <f>IF(GS$5&gt;$G$4,0,SUMIFS(Fluxo!$O:$O,Fluxo!$U:$U,"&gt;"&amp;GR$5,Fluxo!$U:$U,"&lt;="&amp;GS$5,Fluxo!$D:$D,$D108,Fluxo!$E:$E,"&lt;&gt;"&amp;"PERMUTANTE"))</f>
        <v>0</v>
      </c>
      <c r="GT108" s="18">
        <f>IF(GT$5&gt;$G$4,0,SUMIFS(Fluxo!$O:$O,Fluxo!$U:$U,"&gt;"&amp;GS$5,Fluxo!$U:$U,"&lt;="&amp;GT$5,Fluxo!$D:$D,$D108,Fluxo!$E:$E,"&lt;&gt;"&amp;"PERMUTANTE"))</f>
        <v>0</v>
      </c>
      <c r="GU108" s="18">
        <f>IF(GU$5&gt;$G$4,0,SUMIFS(Fluxo!$O:$O,Fluxo!$U:$U,"&gt;"&amp;GT$5,Fluxo!$U:$U,"&lt;="&amp;GU$5,Fluxo!$D:$D,$D108,Fluxo!$E:$E,"&lt;&gt;"&amp;"PERMUTANTE"))</f>
        <v>0</v>
      </c>
      <c r="GV108" s="18">
        <f>IF(GV$5&gt;$G$4,0,SUMIFS(Fluxo!$O:$O,Fluxo!$U:$U,"&gt;"&amp;GU$5,Fluxo!$U:$U,"&lt;="&amp;GV$5,Fluxo!$D:$D,$D108,Fluxo!$E:$E,"&lt;&gt;"&amp;"PERMUTANTE"))</f>
        <v>0</v>
      </c>
      <c r="GW108" s="18">
        <f>IF(GW$5&gt;$G$4,0,SUMIFS(Fluxo!$O:$O,Fluxo!$U:$U,"&gt;"&amp;GV$5,Fluxo!$U:$U,"&lt;="&amp;GW$5,Fluxo!$D:$D,$D108,Fluxo!$E:$E,"&lt;&gt;"&amp;"PERMUTANTE"))</f>
        <v>0</v>
      </c>
      <c r="GX108" s="18">
        <f>IF(GX$5&gt;$G$4,0,SUMIFS(Fluxo!$O:$O,Fluxo!$U:$U,"&gt;"&amp;GW$5,Fluxo!$U:$U,"&lt;="&amp;GX$5,Fluxo!$D:$D,$D108,Fluxo!$E:$E,"&lt;&gt;"&amp;"PERMUTANTE"))</f>
        <v>0</v>
      </c>
      <c r="GY108" s="18">
        <f>IF(GY$5&gt;$G$4,0,SUMIFS(Fluxo!$O:$O,Fluxo!$U:$U,"&gt;"&amp;GX$5,Fluxo!$U:$U,"&lt;="&amp;GY$5,Fluxo!$D:$D,$D108,Fluxo!$E:$E,"&lt;&gt;"&amp;"PERMUTANTE"))</f>
        <v>0</v>
      </c>
      <c r="GZ108" s="18">
        <f>IF(GZ$5&gt;$G$4,0,SUMIFS(Fluxo!$O:$O,Fluxo!$U:$U,"&gt;"&amp;GY$5,Fluxo!$U:$U,"&lt;="&amp;GZ$5,Fluxo!$D:$D,$D108,Fluxo!$E:$E,"&lt;&gt;"&amp;"PERMUTANTE"))</f>
        <v>0</v>
      </c>
      <c r="HA108" s="18">
        <f>IF(HA$5&gt;$G$4,0,SUMIFS(Fluxo!$O:$O,Fluxo!$U:$U,"&gt;"&amp;GZ$5,Fluxo!$U:$U,"&lt;="&amp;HA$5,Fluxo!$D:$D,$D108,Fluxo!$E:$E,"&lt;&gt;"&amp;"PERMUTANTE"))</f>
        <v>0</v>
      </c>
      <c r="HB108" s="18">
        <f>IF(HB$5&gt;$G$4,0,SUMIFS(Fluxo!$O:$O,Fluxo!$U:$U,"&gt;"&amp;HA$5,Fluxo!$U:$U,"&lt;="&amp;HB$5,Fluxo!$D:$D,$D108,Fluxo!$E:$E,"&lt;&gt;"&amp;"PERMUTANTE"))</f>
        <v>0</v>
      </c>
      <c r="HC108" s="18">
        <f>IF(HC$5&gt;$G$4,0,SUMIFS(Fluxo!$O:$O,Fluxo!$U:$U,"&gt;"&amp;HB$5,Fluxo!$U:$U,"&lt;="&amp;HC$5,Fluxo!$D:$D,$D108,Fluxo!$E:$E,"&lt;&gt;"&amp;"PERMUTANTE"))</f>
        <v>0</v>
      </c>
      <c r="HD108" s="18">
        <f>IF(HD$5&gt;$G$4,0,SUMIFS(Fluxo!$O:$O,Fluxo!$U:$U,"&gt;"&amp;HC$5,Fluxo!$U:$U,"&lt;="&amp;HD$5,Fluxo!$D:$D,$D108,Fluxo!$E:$E,"&lt;&gt;"&amp;"PERMUTANTE"))</f>
        <v>0</v>
      </c>
      <c r="HE108" s="18">
        <f>IF(HE$5&gt;$G$4,0,SUMIFS(Fluxo!$O:$O,Fluxo!$U:$U,"&gt;"&amp;HD$5,Fluxo!$U:$U,"&lt;="&amp;HE$5,Fluxo!$D:$D,$D108,Fluxo!$E:$E,"&lt;&gt;"&amp;"PERMUTANTE"))</f>
        <v>0</v>
      </c>
      <c r="HF108" s="18">
        <f>IF(HF$5&gt;$G$4,0,SUMIFS(Fluxo!$O:$O,Fluxo!$U:$U,"&gt;"&amp;HE$5,Fluxo!$U:$U,"&lt;="&amp;HF$5,Fluxo!$D:$D,$D108,Fluxo!$E:$E,"&lt;&gt;"&amp;"PERMUTANTE"))</f>
        <v>0</v>
      </c>
    </row>
    <row r="109" spans="1:214">
      <c r="A109" s="20">
        <f t="shared" si="11"/>
        <v>99</v>
      </c>
      <c r="B109" s="140" t="str">
        <f>'Check Carteira'!C101</f>
        <v>E.1016.99.01.0234</v>
      </c>
      <c r="C109" s="141">
        <v>1</v>
      </c>
      <c r="D109" s="129" t="str">
        <f>'Check Carteira'!F101</f>
        <v>A-0234</v>
      </c>
      <c r="E109" s="21">
        <f>IFERROR(INDEX(Contratos!L:L,MATCH(D109,Contratos!R:R,0)),"")</f>
        <v>45531</v>
      </c>
      <c r="F109" s="139">
        <f>IFERROR(INDEX(Contratos!G:G,MATCH(D109,Contratos!R:R,0)),"")</f>
        <v>1241500</v>
      </c>
      <c r="H109" s="83">
        <f t="shared" si="10"/>
        <v>36500</v>
      </c>
      <c r="J109" s="18">
        <f>IF(J$5&gt;$G$4,0,SUMIFS(Fluxo!$O:$O,Fluxo!$U:$U,"&gt;"&amp;I$5,Fluxo!$U:$U,"&lt;="&amp;J$5,Fluxo!$D:$D,$D109))</f>
        <v>0</v>
      </c>
      <c r="K109" s="18">
        <f>IF(K$5&gt;$G$4,0,SUMIFS(Fluxo!$O:$O,Fluxo!$U:$U,"&gt;"&amp;J$5,Fluxo!$U:$U,"&lt;="&amp;K$5,Fluxo!$D:$D,$D109))</f>
        <v>0</v>
      </c>
      <c r="L109" s="18">
        <f>IF(L$5&gt;$G$4,0,SUMIFS(Fluxo!$O:$O,Fluxo!$U:$U,"&gt;"&amp;K$5,Fluxo!$U:$U,"&lt;="&amp;L$5,Fluxo!$D:$D,$D109))</f>
        <v>0</v>
      </c>
      <c r="M109" s="18">
        <f>IF(M$5&gt;$G$4,0,SUMIFS(Fluxo!$O:$O,Fluxo!$U:$U,"&gt;"&amp;L$5,Fluxo!$U:$U,"&lt;="&amp;M$5,Fluxo!$D:$D,$D109))</f>
        <v>0</v>
      </c>
      <c r="N109" s="18">
        <f>IF(N$5&gt;$G$4,0,SUMIFS(Fluxo!$O:$O,Fluxo!$U:$U,"&gt;"&amp;M$5,Fluxo!$U:$U,"&lt;="&amp;N$5,Fluxo!$D:$D,$D109))</f>
        <v>0</v>
      </c>
      <c r="O109" s="18">
        <f>IF(O$5&gt;$G$4,0,SUMIFS(Fluxo!$O:$O,Fluxo!$U:$U,"&gt;"&amp;N$5,Fluxo!$U:$U,"&lt;="&amp;O$5,Fluxo!$D:$D,$D109))</f>
        <v>0</v>
      </c>
      <c r="P109" s="18">
        <f>IF(P$5&gt;$G$4,0,SUMIFS(Fluxo!$O:$O,Fluxo!$U:$U,"&gt;"&amp;O$5,Fluxo!$U:$U,"&lt;="&amp;P$5,Fluxo!$D:$D,$D109))</f>
        <v>0</v>
      </c>
      <c r="Q109" s="18">
        <f>IF(Q$5&gt;$G$4,0,SUMIFS(Fluxo!$O:$O,Fluxo!$U:$U,"&gt;"&amp;P$5,Fluxo!$U:$U,"&lt;="&amp;Q$5,Fluxo!$D:$D,$D109))</f>
        <v>0</v>
      </c>
      <c r="R109" s="18">
        <f>IF(R$5&gt;$G$4,0,SUMIFS(Fluxo!$O:$O,Fluxo!$U:$U,"&gt;"&amp;Q$5,Fluxo!$U:$U,"&lt;="&amp;R$5,Fluxo!$D:$D,$D109))</f>
        <v>0</v>
      </c>
      <c r="S109" s="18">
        <f>IF(S$5&gt;$G$4,0,SUMIFS(Fluxo!$O:$O,Fluxo!$U:$U,"&gt;"&amp;R$5,Fluxo!$U:$U,"&lt;="&amp;S$5,Fluxo!$D:$D,$D109,Fluxo!$E:$E,"&lt;&gt;"&amp;"PERMUTANTE"))</f>
        <v>0</v>
      </c>
      <c r="T109" s="18">
        <f>IF(T$5&gt;$G$4,0,SUMIFS(Fluxo!$O:$O,Fluxo!$U:$U,"&gt;"&amp;S$5,Fluxo!$U:$U,"&lt;="&amp;T$5,Fluxo!$D:$D,$D109,Fluxo!$E:$E,"&lt;&gt;"&amp;"PERMUTANTE"))</f>
        <v>0</v>
      </c>
      <c r="U109" s="18">
        <f>IF(U$5&gt;$G$4,0,SUMIFS(Fluxo!$O:$O,Fluxo!$U:$U,"&gt;"&amp;T$5,Fluxo!$U:$U,"&lt;="&amp;U$5,Fluxo!$D:$D,$D109,Fluxo!$E:$E,"&lt;&gt;"&amp;"PERMUTANTE"))</f>
        <v>0</v>
      </c>
      <c r="V109" s="18">
        <f>IF(V$5&gt;$G$4,0,SUMIFS(Fluxo!$O:$O,Fluxo!$U:$U,"&gt;"&amp;U$5,Fluxo!$U:$U,"&lt;="&amp;V$5,Fluxo!$D:$D,$D109,Fluxo!$E:$E,"&lt;&gt;"&amp;"PERMUTANTE"))</f>
        <v>0</v>
      </c>
      <c r="W109" s="18">
        <f>IF(W$5&gt;$G$4,0,SUMIFS(Fluxo!$O:$O,Fluxo!$U:$U,"&gt;"&amp;V$5,Fluxo!$U:$U,"&lt;="&amp;W$5,Fluxo!$D:$D,$D109,Fluxo!$E:$E,"&lt;&gt;"&amp;"PERMUTANTE"))</f>
        <v>0</v>
      </c>
      <c r="X109" s="18">
        <f>IF(X$5&gt;$G$4,0,SUMIFS(Fluxo!$O:$O,Fluxo!$U:$U,"&gt;"&amp;W$5,Fluxo!$U:$U,"&lt;="&amp;X$5,Fluxo!$D:$D,$D109,Fluxo!$E:$E,"&lt;&gt;"&amp;"PERMUTANTE"))</f>
        <v>0</v>
      </c>
      <c r="Y109" s="18">
        <f>IF(Y$5&gt;$G$4,0,SUMIFS(Fluxo!$O:$O,Fluxo!$U:$U,"&gt;"&amp;X$5,Fluxo!$U:$U,"&lt;="&amp;Y$5,Fluxo!$D:$D,$D109,Fluxo!$E:$E,"&lt;&gt;"&amp;"PERMUTANTE"))</f>
        <v>0</v>
      </c>
      <c r="Z109" s="18">
        <f>IF(Z$5&gt;$G$4,0,SUMIFS(Fluxo!$O:$O,Fluxo!$U:$U,"&gt;"&amp;Y$5,Fluxo!$U:$U,"&lt;="&amp;Z$5,Fluxo!$D:$D,$D109,Fluxo!$E:$E,"&lt;&gt;"&amp;"PERMUTANTE"))</f>
        <v>36500</v>
      </c>
      <c r="AA109" s="18">
        <f>IF(AA$5&gt;$G$4,0,SUMIFS(Fluxo!$O:$O,Fluxo!$U:$U,"&gt;"&amp;Z$5,Fluxo!$U:$U,"&lt;="&amp;AA$5,Fluxo!$D:$D,$D109,Fluxo!$E:$E,"&lt;&gt;"&amp;"PERMUTANTE"))</f>
        <v>0</v>
      </c>
      <c r="AB109" s="18">
        <f>IF(AB$5&gt;$G$4,0,SUMIFS(Fluxo!$O:$O,Fluxo!$U:$U,"&gt;"&amp;AA$5,Fluxo!$U:$U,"&lt;="&amp;AB$5,Fluxo!$D:$D,$D109,Fluxo!$E:$E,"&lt;&gt;"&amp;"PERMUTANTE"))</f>
        <v>0</v>
      </c>
      <c r="AC109" s="18">
        <f>IF(AC$5&gt;$G$4,0,SUMIFS(Fluxo!$O:$O,Fluxo!$U:$U,"&gt;"&amp;AB$5,Fluxo!$U:$U,"&lt;="&amp;AC$5,Fluxo!$D:$D,$D109,Fluxo!$E:$E,"&lt;&gt;"&amp;"PERMUTANTE"))</f>
        <v>0</v>
      </c>
      <c r="AD109" s="18">
        <f>IF(AD$5&gt;$G$4,0,SUMIFS(Fluxo!$O:$O,Fluxo!$U:$U,"&gt;"&amp;AC$5,Fluxo!$U:$U,"&lt;="&amp;AD$5,Fluxo!$D:$D,$D109,Fluxo!$E:$E,"&lt;&gt;"&amp;"PERMUTANTE"))</f>
        <v>0</v>
      </c>
      <c r="AE109" s="18">
        <f>IF(AE$5&gt;$G$4,0,SUMIFS(Fluxo!$O:$O,Fluxo!$U:$U,"&gt;"&amp;AD$5,Fluxo!$U:$U,"&lt;="&amp;AE$5,Fluxo!$D:$D,$D109,Fluxo!$E:$E,"&lt;&gt;"&amp;"PERMUTANTE"))</f>
        <v>0</v>
      </c>
      <c r="AF109" s="18">
        <f>IF(AF$5&gt;$G$4,0,SUMIFS(Fluxo!$O:$O,Fluxo!$U:$U,"&gt;"&amp;AE$5,Fluxo!$U:$U,"&lt;="&amp;AF$5,Fluxo!$D:$D,$D109,Fluxo!$E:$E,"&lt;&gt;"&amp;"PERMUTANTE"))</f>
        <v>0</v>
      </c>
      <c r="AG109" s="18">
        <f>IF(AG$5&gt;$G$4,0,SUMIFS(Fluxo!$O:$O,Fluxo!$U:$U,"&gt;"&amp;AF$5,Fluxo!$U:$U,"&lt;="&amp;AG$5,Fluxo!$D:$D,$D109,Fluxo!$E:$E,"&lt;&gt;"&amp;"PERMUTANTE"))</f>
        <v>0</v>
      </c>
      <c r="AH109" s="18">
        <f>IF(AH$5&gt;$G$4,0,SUMIFS(Fluxo!$O:$O,Fluxo!$U:$U,"&gt;"&amp;AG$5,Fluxo!$U:$U,"&lt;="&amp;AH$5,Fluxo!$D:$D,$D109,Fluxo!$E:$E,"&lt;&gt;"&amp;"PERMUTANTE"))</f>
        <v>0</v>
      </c>
      <c r="AI109" s="18">
        <f>IF(AI$5&gt;$G$4,0,SUMIFS(Fluxo!$O:$O,Fluxo!$U:$U,"&gt;"&amp;AH$5,Fluxo!$U:$U,"&lt;="&amp;AI$5,Fluxo!$D:$D,$D109,Fluxo!$E:$E,"&lt;&gt;"&amp;"PERMUTANTE"))</f>
        <v>0</v>
      </c>
      <c r="AJ109" s="18">
        <f>IF(AJ$5&gt;$G$4,0,SUMIFS(Fluxo!$O:$O,Fluxo!$U:$U,"&gt;"&amp;AI$5,Fluxo!$U:$U,"&lt;="&amp;AJ$5,Fluxo!$D:$D,$D109,Fluxo!$E:$E,"&lt;&gt;"&amp;"PERMUTANTE"))</f>
        <v>0</v>
      </c>
      <c r="AK109" s="18">
        <f>IF(AK$5&gt;$G$4,0,SUMIFS(Fluxo!$O:$O,Fluxo!$U:$U,"&gt;"&amp;AJ$5,Fluxo!$U:$U,"&lt;="&amp;AK$5,Fluxo!$D:$D,$D109,Fluxo!$E:$E,"&lt;&gt;"&amp;"PERMUTANTE"))</f>
        <v>0</v>
      </c>
      <c r="AL109" s="18">
        <f>IF(AL$5&gt;$G$4,0,SUMIFS(Fluxo!$O:$O,Fluxo!$U:$U,"&gt;"&amp;AK$5,Fluxo!$U:$U,"&lt;="&amp;AL$5,Fluxo!$D:$D,$D109,Fluxo!$E:$E,"&lt;&gt;"&amp;"PERMUTANTE"))</f>
        <v>0</v>
      </c>
      <c r="AM109" s="18">
        <f>IF(AM$5&gt;$G$4,0,SUMIFS(Fluxo!$O:$O,Fluxo!$U:$U,"&gt;"&amp;AL$5,Fluxo!$U:$U,"&lt;="&amp;AM$5,Fluxo!$D:$D,$D109,Fluxo!$E:$E,"&lt;&gt;"&amp;"PERMUTANTE"))</f>
        <v>0</v>
      </c>
      <c r="AN109" s="18">
        <f>IF(AN$5&gt;$G$4,0,SUMIFS(Fluxo!$O:$O,Fluxo!$U:$U,"&gt;"&amp;AM$5,Fluxo!$U:$U,"&lt;="&amp;AN$5,Fluxo!$D:$D,$D109,Fluxo!$E:$E,"&lt;&gt;"&amp;"PERMUTANTE"))</f>
        <v>0</v>
      </c>
      <c r="AO109" s="18">
        <f>IF(AO$5&gt;$G$4,0,SUMIFS(Fluxo!$O:$O,Fluxo!$U:$U,"&gt;"&amp;AN$5,Fluxo!$U:$U,"&lt;="&amp;AO$5,Fluxo!$D:$D,$D109,Fluxo!$E:$E,"&lt;&gt;"&amp;"PERMUTANTE"))</f>
        <v>0</v>
      </c>
      <c r="AP109" s="18">
        <f>IF(AP$5&gt;$G$4,0,SUMIFS(Fluxo!$O:$O,Fluxo!$U:$U,"&gt;"&amp;AO$5,Fluxo!$U:$U,"&lt;="&amp;AP$5,Fluxo!$D:$D,$D109,Fluxo!$E:$E,"&lt;&gt;"&amp;"PERMUTANTE"))</f>
        <v>0</v>
      </c>
      <c r="AQ109" s="18">
        <f>IF(AQ$5&gt;$G$4,0,SUMIFS(Fluxo!$O:$O,Fluxo!$U:$U,"&gt;"&amp;AP$5,Fluxo!$U:$U,"&lt;="&amp;AQ$5,Fluxo!$D:$D,$D109,Fluxo!$E:$E,"&lt;&gt;"&amp;"PERMUTANTE"))</f>
        <v>0</v>
      </c>
      <c r="AR109" s="18">
        <f>IF(AR$5&gt;$G$4,0,SUMIFS(Fluxo!$O:$O,Fluxo!$U:$U,"&gt;"&amp;AQ$5,Fluxo!$U:$U,"&lt;="&amp;AR$5,Fluxo!$D:$D,$D109,Fluxo!$E:$E,"&lt;&gt;"&amp;"PERMUTANTE"))</f>
        <v>0</v>
      </c>
      <c r="AS109" s="18">
        <f>IF(AS$5&gt;$G$4,0,SUMIFS(Fluxo!$O:$O,Fluxo!$U:$U,"&gt;"&amp;AR$5,Fluxo!$U:$U,"&lt;="&amp;AS$5,Fluxo!$D:$D,$D109,Fluxo!$E:$E,"&lt;&gt;"&amp;"PERMUTANTE"))</f>
        <v>0</v>
      </c>
      <c r="AT109" s="18">
        <f>IF(AT$5&gt;$G$4,0,SUMIFS(Fluxo!$O:$O,Fluxo!$U:$U,"&gt;"&amp;AS$5,Fluxo!$U:$U,"&lt;="&amp;AT$5,Fluxo!$D:$D,$D109,Fluxo!$E:$E,"&lt;&gt;"&amp;"PERMUTANTE"))</f>
        <v>0</v>
      </c>
      <c r="AU109" s="18">
        <f>IF(AU$5&gt;$G$4,0,SUMIFS(Fluxo!$O:$O,Fluxo!$U:$U,"&gt;"&amp;AT$5,Fluxo!$U:$U,"&lt;="&amp;AU$5,Fluxo!$D:$D,$D109,Fluxo!$E:$E,"&lt;&gt;"&amp;"PERMUTANTE"))</f>
        <v>0</v>
      </c>
      <c r="AV109" s="18">
        <f>IF(AV$5&gt;$G$4,0,SUMIFS(Fluxo!$O:$O,Fluxo!$U:$U,"&gt;"&amp;AU$5,Fluxo!$U:$U,"&lt;="&amp;AV$5,Fluxo!$D:$D,$D109,Fluxo!$E:$E,"&lt;&gt;"&amp;"PERMUTANTE"))</f>
        <v>0</v>
      </c>
      <c r="AW109" s="18">
        <f>IF(AW$5&gt;$G$4,0,SUMIFS(Fluxo!$O:$O,Fluxo!$U:$U,"&gt;"&amp;AV$5,Fluxo!$U:$U,"&lt;="&amp;AW$5,Fluxo!$D:$D,$D109,Fluxo!$E:$E,"&lt;&gt;"&amp;"PERMUTANTE"))</f>
        <v>0</v>
      </c>
      <c r="AX109" s="18">
        <f>IF(AX$5&gt;$G$4,0,SUMIFS(Fluxo!$O:$O,Fluxo!$U:$U,"&gt;"&amp;AW$5,Fluxo!$U:$U,"&lt;="&amp;AX$5,Fluxo!$D:$D,$D109,Fluxo!$E:$E,"&lt;&gt;"&amp;"PERMUTANTE"))</f>
        <v>0</v>
      </c>
      <c r="AY109" s="18">
        <f>IF(AY$5&gt;$G$4,0,SUMIFS(Fluxo!$O:$O,Fluxo!$U:$U,"&gt;"&amp;AX$5,Fluxo!$U:$U,"&lt;="&amp;AY$5,Fluxo!$D:$D,$D109,Fluxo!$E:$E,"&lt;&gt;"&amp;"PERMUTANTE"))</f>
        <v>0</v>
      </c>
      <c r="AZ109" s="18">
        <f>IF(AZ$5&gt;$G$4,0,SUMIFS(Fluxo!$O:$O,Fluxo!$U:$U,"&gt;"&amp;AY$5,Fluxo!$U:$U,"&lt;="&amp;AZ$5,Fluxo!$D:$D,$D109,Fluxo!$E:$E,"&lt;&gt;"&amp;"PERMUTANTE"))</f>
        <v>0</v>
      </c>
      <c r="BA109" s="18">
        <f>IF(BA$5&gt;$G$4,0,SUMIFS(Fluxo!$O:$O,Fluxo!$U:$U,"&gt;"&amp;AZ$5,Fluxo!$U:$U,"&lt;="&amp;BA$5,Fluxo!$D:$D,$D109,Fluxo!$E:$E,"&lt;&gt;"&amp;"PERMUTANTE"))</f>
        <v>0</v>
      </c>
      <c r="BB109" s="18">
        <f>IF(BB$5&gt;$G$4,0,SUMIFS(Fluxo!$O:$O,Fluxo!$U:$U,"&gt;"&amp;BA$5,Fluxo!$U:$U,"&lt;="&amp;BB$5,Fluxo!$D:$D,$D109,Fluxo!$E:$E,"&lt;&gt;"&amp;"PERMUTANTE"))</f>
        <v>0</v>
      </c>
      <c r="BC109" s="18">
        <f>IF(BC$5&gt;$G$4,0,SUMIFS(Fluxo!$O:$O,Fluxo!$U:$U,"&gt;"&amp;BB$5,Fluxo!$U:$U,"&lt;="&amp;BC$5,Fluxo!$D:$D,$D109,Fluxo!$E:$E,"&lt;&gt;"&amp;"PERMUTANTE"))</f>
        <v>0</v>
      </c>
      <c r="BD109" s="18">
        <f>IF(BD$5&gt;$G$4,0,SUMIFS(Fluxo!$O:$O,Fluxo!$U:$U,"&gt;"&amp;BC$5,Fluxo!$U:$U,"&lt;="&amp;BD$5,Fluxo!$D:$D,$D109,Fluxo!$E:$E,"&lt;&gt;"&amp;"PERMUTANTE"))</f>
        <v>0</v>
      </c>
      <c r="BE109" s="18">
        <f>IF(BE$5&gt;$G$4,0,SUMIFS(Fluxo!$O:$O,Fluxo!$U:$U,"&gt;"&amp;BD$5,Fluxo!$U:$U,"&lt;="&amp;BE$5,Fluxo!$D:$D,$D109,Fluxo!$E:$E,"&lt;&gt;"&amp;"PERMUTANTE"))</f>
        <v>0</v>
      </c>
      <c r="BF109" s="18">
        <f>IF(BF$5&gt;$G$4,0,SUMIFS(Fluxo!$O:$O,Fluxo!$U:$U,"&gt;"&amp;BE$5,Fluxo!$U:$U,"&lt;="&amp;BF$5,Fluxo!$D:$D,$D109,Fluxo!$E:$E,"&lt;&gt;"&amp;"PERMUTANTE"))</f>
        <v>0</v>
      </c>
      <c r="BG109" s="18">
        <f>IF(BG$5&gt;$G$4,0,SUMIFS(Fluxo!$O:$O,Fluxo!$U:$U,"&gt;"&amp;BF$5,Fluxo!$U:$U,"&lt;="&amp;BG$5,Fluxo!$D:$D,$D109,Fluxo!$E:$E,"&lt;&gt;"&amp;"PERMUTANTE"))</f>
        <v>0</v>
      </c>
      <c r="BH109" s="18">
        <f>IF(BH$5&gt;$G$4,0,SUMIFS(Fluxo!$O:$O,Fluxo!$U:$U,"&gt;"&amp;BG$5,Fluxo!$U:$U,"&lt;="&amp;BH$5,Fluxo!$D:$D,$D109,Fluxo!$E:$E,"&lt;&gt;"&amp;"PERMUTANTE"))</f>
        <v>0</v>
      </c>
      <c r="BI109" s="18">
        <f>IF(BI$5&gt;$G$4,0,SUMIFS(Fluxo!$O:$O,Fluxo!$U:$U,"&gt;"&amp;BH$5,Fluxo!$U:$U,"&lt;="&amp;BI$5,Fluxo!$D:$D,$D109,Fluxo!$E:$E,"&lt;&gt;"&amp;"PERMUTANTE"))</f>
        <v>0</v>
      </c>
      <c r="BJ109" s="18">
        <f>IF(BJ$5&gt;$G$4,0,SUMIFS(Fluxo!$O:$O,Fluxo!$U:$U,"&gt;"&amp;BI$5,Fluxo!$U:$U,"&lt;="&amp;BJ$5,Fluxo!$D:$D,$D109,Fluxo!$E:$E,"&lt;&gt;"&amp;"PERMUTANTE"))</f>
        <v>0</v>
      </c>
      <c r="BK109" s="18">
        <f>IF(BK$5&gt;$G$4,0,SUMIFS(Fluxo!$O:$O,Fluxo!$U:$U,"&gt;"&amp;BJ$5,Fluxo!$U:$U,"&lt;="&amp;BK$5,Fluxo!$D:$D,$D109,Fluxo!$E:$E,"&lt;&gt;"&amp;"PERMUTANTE"))</f>
        <v>0</v>
      </c>
      <c r="BL109" s="18">
        <f>IF(BL$5&gt;$G$4,0,SUMIFS(Fluxo!$O:$O,Fluxo!$U:$U,"&gt;"&amp;BK$5,Fluxo!$U:$U,"&lt;="&amp;BL$5,Fluxo!$D:$D,$D109,Fluxo!$E:$E,"&lt;&gt;"&amp;"PERMUTANTE"))</f>
        <v>0</v>
      </c>
      <c r="BM109" s="18">
        <f>IF(BM$5&gt;$G$4,0,SUMIFS(Fluxo!$O:$O,Fluxo!$U:$U,"&gt;"&amp;BL$5,Fluxo!$U:$U,"&lt;="&amp;BM$5,Fluxo!$D:$D,$D109,Fluxo!$E:$E,"&lt;&gt;"&amp;"PERMUTANTE"))</f>
        <v>0</v>
      </c>
      <c r="BN109" s="18">
        <f>IF(BN$5&gt;$G$4,0,SUMIFS(Fluxo!$O:$O,Fluxo!$U:$U,"&gt;"&amp;BM$5,Fluxo!$U:$U,"&lt;="&amp;BN$5,Fluxo!$D:$D,$D109,Fluxo!$E:$E,"&lt;&gt;"&amp;"PERMUTANTE"))</f>
        <v>0</v>
      </c>
      <c r="BO109" s="18">
        <f>IF(BO$5&gt;$G$4,0,SUMIFS(Fluxo!$O:$O,Fluxo!$U:$U,"&gt;"&amp;BN$5,Fluxo!$U:$U,"&lt;="&amp;BO$5,Fluxo!$D:$D,$D109,Fluxo!$E:$E,"&lt;&gt;"&amp;"PERMUTANTE"))</f>
        <v>0</v>
      </c>
      <c r="BP109" s="18">
        <f>IF(BP$5&gt;$G$4,0,SUMIFS(Fluxo!$O:$O,Fluxo!$U:$U,"&gt;"&amp;BO$5,Fluxo!$U:$U,"&lt;="&amp;BP$5,Fluxo!$D:$D,$D109,Fluxo!$E:$E,"&lt;&gt;"&amp;"PERMUTANTE"))</f>
        <v>0</v>
      </c>
      <c r="BQ109" s="18">
        <f>IF(BQ$5&gt;$G$4,0,SUMIFS(Fluxo!$O:$O,Fluxo!$U:$U,"&gt;"&amp;BP$5,Fluxo!$U:$U,"&lt;="&amp;BQ$5,Fluxo!$D:$D,$D109,Fluxo!$E:$E,"&lt;&gt;"&amp;"PERMUTANTE"))</f>
        <v>0</v>
      </c>
      <c r="BR109" s="18">
        <f>IF(BR$5&gt;$G$4,0,SUMIFS(Fluxo!$O:$O,Fluxo!$U:$U,"&gt;"&amp;BQ$5,Fluxo!$U:$U,"&lt;="&amp;BR$5,Fluxo!$D:$D,$D109,Fluxo!$E:$E,"&lt;&gt;"&amp;"PERMUTANTE"))</f>
        <v>0</v>
      </c>
      <c r="BS109" s="18">
        <f>IF(BS$5&gt;$G$4,0,SUMIFS(Fluxo!$O:$O,Fluxo!$U:$U,"&gt;"&amp;BR$5,Fluxo!$U:$U,"&lt;="&amp;BS$5,Fluxo!$D:$D,$D109,Fluxo!$E:$E,"&lt;&gt;"&amp;"PERMUTANTE"))</f>
        <v>0</v>
      </c>
      <c r="BT109" s="18">
        <f>IF(BT$5&gt;$G$4,0,SUMIFS(Fluxo!$O:$O,Fluxo!$U:$U,"&gt;"&amp;BS$5,Fluxo!$U:$U,"&lt;="&amp;BT$5,Fluxo!$D:$D,$D109,Fluxo!$E:$E,"&lt;&gt;"&amp;"PERMUTANTE"))</f>
        <v>0</v>
      </c>
      <c r="BU109" s="18">
        <f>IF(BU$5&gt;$G$4,0,SUMIFS(Fluxo!$O:$O,Fluxo!$U:$U,"&gt;"&amp;BT$5,Fluxo!$U:$U,"&lt;="&amp;BU$5,Fluxo!$D:$D,$D109,Fluxo!$E:$E,"&lt;&gt;"&amp;"PERMUTANTE"))</f>
        <v>0</v>
      </c>
      <c r="BV109" s="18">
        <f>IF(BV$5&gt;$G$4,0,SUMIFS(Fluxo!$O:$O,Fluxo!$U:$U,"&gt;"&amp;BU$5,Fluxo!$U:$U,"&lt;="&amp;BV$5,Fluxo!$D:$D,$D109,Fluxo!$E:$E,"&lt;&gt;"&amp;"PERMUTANTE"))</f>
        <v>0</v>
      </c>
      <c r="BW109" s="18">
        <f>IF(BW$5&gt;$G$4,0,SUMIFS(Fluxo!$O:$O,Fluxo!$U:$U,"&gt;"&amp;BV$5,Fluxo!$U:$U,"&lt;="&amp;BW$5,Fluxo!$D:$D,$D109,Fluxo!$E:$E,"&lt;&gt;"&amp;"PERMUTANTE"))</f>
        <v>0</v>
      </c>
      <c r="BX109" s="18">
        <f>IF(BX$5&gt;$G$4,0,SUMIFS(Fluxo!$O:$O,Fluxo!$U:$U,"&gt;"&amp;BW$5,Fluxo!$U:$U,"&lt;="&amp;BX$5,Fluxo!$D:$D,$D109,Fluxo!$E:$E,"&lt;&gt;"&amp;"PERMUTANTE"))</f>
        <v>0</v>
      </c>
      <c r="BY109" s="18">
        <f>IF(BY$5&gt;$G$4,0,SUMIFS(Fluxo!$O:$O,Fluxo!$U:$U,"&gt;"&amp;BX$5,Fluxo!$U:$U,"&lt;="&amp;BY$5,Fluxo!$D:$D,$D109,Fluxo!$E:$E,"&lt;&gt;"&amp;"PERMUTANTE"))</f>
        <v>0</v>
      </c>
      <c r="BZ109" s="18">
        <f>IF(BZ$5&gt;$G$4,0,SUMIFS(Fluxo!$O:$O,Fluxo!$U:$U,"&gt;"&amp;BY$5,Fluxo!$U:$U,"&lt;="&amp;BZ$5,Fluxo!$D:$D,$D109,Fluxo!$E:$E,"&lt;&gt;"&amp;"PERMUTANTE"))</f>
        <v>0</v>
      </c>
      <c r="CA109" s="18">
        <f>IF(CA$5&gt;$G$4,0,SUMIFS(Fluxo!$O:$O,Fluxo!$U:$U,"&gt;"&amp;BZ$5,Fluxo!$U:$U,"&lt;="&amp;CA$5,Fluxo!$D:$D,$D109,Fluxo!$E:$E,"&lt;&gt;"&amp;"PERMUTANTE"))</f>
        <v>0</v>
      </c>
      <c r="CB109" s="18">
        <f>IF(CB$5&gt;$G$4,0,SUMIFS(Fluxo!$O:$O,Fluxo!$U:$U,"&gt;"&amp;CA$5,Fluxo!$U:$U,"&lt;="&amp;CB$5,Fluxo!$D:$D,$D109,Fluxo!$E:$E,"&lt;&gt;"&amp;"PERMUTANTE"))</f>
        <v>0</v>
      </c>
      <c r="CC109" s="18">
        <f>IF(CC$5&gt;$G$4,0,SUMIFS(Fluxo!$O:$O,Fluxo!$U:$U,"&gt;"&amp;CB$5,Fluxo!$U:$U,"&lt;="&amp;CC$5,Fluxo!$D:$D,$D109,Fluxo!$E:$E,"&lt;&gt;"&amp;"PERMUTANTE"))</f>
        <v>0</v>
      </c>
      <c r="CD109" s="18">
        <f>IF(CD$5&gt;$G$4,0,SUMIFS(Fluxo!$O:$O,Fluxo!$U:$U,"&gt;"&amp;CC$5,Fluxo!$U:$U,"&lt;="&amp;CD$5,Fluxo!$D:$D,$D109,Fluxo!$E:$E,"&lt;&gt;"&amp;"PERMUTANTE"))</f>
        <v>0</v>
      </c>
      <c r="CE109" s="18">
        <f>IF(CE$5&gt;$G$4,0,SUMIFS(Fluxo!$O:$O,Fluxo!$U:$U,"&gt;"&amp;CD$5,Fluxo!$U:$U,"&lt;="&amp;CE$5,Fluxo!$D:$D,$D109,Fluxo!$E:$E,"&lt;&gt;"&amp;"PERMUTANTE"))</f>
        <v>0</v>
      </c>
      <c r="CF109" s="18">
        <f>IF(CF$5&gt;$G$4,0,SUMIFS(Fluxo!$O:$O,Fluxo!$U:$U,"&gt;"&amp;CE$5,Fluxo!$U:$U,"&lt;="&amp;CF$5,Fluxo!$D:$D,$D109,Fluxo!$E:$E,"&lt;&gt;"&amp;"PERMUTANTE"))</f>
        <v>0</v>
      </c>
      <c r="CG109" s="18">
        <f>IF(CG$5&gt;$G$4,0,SUMIFS(Fluxo!$O:$O,Fluxo!$U:$U,"&gt;"&amp;CF$5,Fluxo!$U:$U,"&lt;="&amp;CG$5,Fluxo!$D:$D,$D109,Fluxo!$E:$E,"&lt;&gt;"&amp;"PERMUTANTE"))</f>
        <v>0</v>
      </c>
      <c r="CH109" s="18">
        <f>IF(CH$5&gt;$G$4,0,SUMIFS(Fluxo!$O:$O,Fluxo!$U:$U,"&gt;"&amp;CG$5,Fluxo!$U:$U,"&lt;="&amp;CH$5,Fluxo!$D:$D,$D109,Fluxo!$E:$E,"&lt;&gt;"&amp;"PERMUTANTE"))</f>
        <v>0</v>
      </c>
      <c r="CI109" s="18">
        <f>IF(CI$5&gt;$G$4,0,SUMIFS(Fluxo!$O:$O,Fluxo!$U:$U,"&gt;"&amp;CH$5,Fluxo!$U:$U,"&lt;="&amp;CI$5,Fluxo!$D:$D,$D109,Fluxo!$E:$E,"&lt;&gt;"&amp;"PERMUTANTE"))</f>
        <v>0</v>
      </c>
      <c r="CJ109" s="18">
        <f>IF(CJ$5&gt;$G$4,0,SUMIFS(Fluxo!$O:$O,Fluxo!$U:$U,"&gt;"&amp;CI$5,Fluxo!$U:$U,"&lt;="&amp;CJ$5,Fluxo!$D:$D,$D109,Fluxo!$E:$E,"&lt;&gt;"&amp;"PERMUTANTE"))</f>
        <v>0</v>
      </c>
      <c r="CK109" s="18">
        <f>IF(CK$5&gt;$G$4,0,SUMIFS(Fluxo!$O:$O,Fluxo!$U:$U,"&gt;"&amp;CJ$5,Fluxo!$U:$U,"&lt;="&amp;CK$5,Fluxo!$D:$D,$D109,Fluxo!$E:$E,"&lt;&gt;"&amp;"PERMUTANTE"))</f>
        <v>0</v>
      </c>
      <c r="CL109" s="18">
        <f>IF(CL$5&gt;$G$4,0,SUMIFS(Fluxo!$O:$O,Fluxo!$U:$U,"&gt;"&amp;CK$5,Fluxo!$U:$U,"&lt;="&amp;CL$5,Fluxo!$D:$D,$D109,Fluxo!$E:$E,"&lt;&gt;"&amp;"PERMUTANTE"))</f>
        <v>0</v>
      </c>
      <c r="CM109" s="18">
        <f>IF(CM$5&gt;$G$4,0,SUMIFS(Fluxo!$O:$O,Fluxo!$U:$U,"&gt;"&amp;CL$5,Fluxo!$U:$U,"&lt;="&amp;CM$5,Fluxo!$D:$D,$D109,Fluxo!$E:$E,"&lt;&gt;"&amp;"PERMUTANTE"))</f>
        <v>0</v>
      </c>
      <c r="CN109" s="18">
        <f>IF(CN$5&gt;$G$4,0,SUMIFS(Fluxo!$O:$O,Fluxo!$U:$U,"&gt;"&amp;CM$5,Fluxo!$U:$U,"&lt;="&amp;CN$5,Fluxo!$D:$D,$D109,Fluxo!$E:$E,"&lt;&gt;"&amp;"PERMUTANTE"))</f>
        <v>0</v>
      </c>
      <c r="CO109" s="18">
        <f>IF(CO$5&gt;$G$4,0,SUMIFS(Fluxo!$O:$O,Fluxo!$U:$U,"&gt;"&amp;CN$5,Fluxo!$U:$U,"&lt;="&amp;CO$5,Fluxo!$D:$D,$D109,Fluxo!$E:$E,"&lt;&gt;"&amp;"PERMUTANTE"))</f>
        <v>0</v>
      </c>
      <c r="CP109" s="18">
        <f>IF(CP$5&gt;$G$4,0,SUMIFS(Fluxo!$O:$O,Fluxo!$U:$U,"&gt;"&amp;CO$5,Fluxo!$U:$U,"&lt;="&amp;CP$5,Fluxo!$D:$D,$D109,Fluxo!$E:$E,"&lt;&gt;"&amp;"PERMUTANTE"))</f>
        <v>0</v>
      </c>
      <c r="CQ109" s="18">
        <f>IF(CQ$5&gt;$G$4,0,SUMIFS(Fluxo!$O:$O,Fluxo!$U:$U,"&gt;"&amp;CP$5,Fluxo!$U:$U,"&lt;="&amp;CQ$5,Fluxo!$D:$D,$D109,Fluxo!$E:$E,"&lt;&gt;"&amp;"PERMUTANTE"))</f>
        <v>0</v>
      </c>
      <c r="CR109" s="18">
        <f>IF(CR$5&gt;$G$4,0,SUMIFS(Fluxo!$O:$O,Fluxo!$U:$U,"&gt;"&amp;CQ$5,Fluxo!$U:$U,"&lt;="&amp;CR$5,Fluxo!$D:$D,$D109,Fluxo!$E:$E,"&lt;&gt;"&amp;"PERMUTANTE"))</f>
        <v>0</v>
      </c>
      <c r="CS109" s="18">
        <f>IF(CS$5&gt;$G$4,0,SUMIFS(Fluxo!$O:$O,Fluxo!$U:$U,"&gt;"&amp;CR$5,Fluxo!$U:$U,"&lt;="&amp;CS$5,Fluxo!$D:$D,$D109,Fluxo!$E:$E,"&lt;&gt;"&amp;"PERMUTANTE"))</f>
        <v>0</v>
      </c>
      <c r="CT109" s="18">
        <f>IF(CT$5&gt;$G$4,0,SUMIFS(Fluxo!$O:$O,Fluxo!$U:$U,"&gt;"&amp;CS$5,Fluxo!$U:$U,"&lt;="&amp;CT$5,Fluxo!$D:$D,$D109,Fluxo!$E:$E,"&lt;&gt;"&amp;"PERMUTANTE"))</f>
        <v>0</v>
      </c>
      <c r="CU109" s="18">
        <f>IF(CU$5&gt;$G$4,0,SUMIFS(Fluxo!$O:$O,Fluxo!$U:$U,"&gt;"&amp;CT$5,Fluxo!$U:$U,"&lt;="&amp;CU$5,Fluxo!$D:$D,$D109,Fluxo!$E:$E,"&lt;&gt;"&amp;"PERMUTANTE"))</f>
        <v>0</v>
      </c>
      <c r="CV109" s="18">
        <f>IF(CV$5&gt;$G$4,0,SUMIFS(Fluxo!$O:$O,Fluxo!$U:$U,"&gt;"&amp;CU$5,Fluxo!$U:$U,"&lt;="&amp;CV$5,Fluxo!$D:$D,$D109,Fluxo!$E:$E,"&lt;&gt;"&amp;"PERMUTANTE"))</f>
        <v>0</v>
      </c>
      <c r="CW109" s="18">
        <f>IF(CW$5&gt;$G$4,0,SUMIFS(Fluxo!$O:$O,Fluxo!$U:$U,"&gt;"&amp;CV$5,Fluxo!$U:$U,"&lt;="&amp;CW$5,Fluxo!$D:$D,$D109,Fluxo!$E:$E,"&lt;&gt;"&amp;"PERMUTANTE"))</f>
        <v>0</v>
      </c>
      <c r="CX109" s="18">
        <f>IF(CX$5&gt;$G$4,0,SUMIFS(Fluxo!$O:$O,Fluxo!$U:$U,"&gt;"&amp;CW$5,Fluxo!$U:$U,"&lt;="&amp;CX$5,Fluxo!$D:$D,$D109,Fluxo!$E:$E,"&lt;&gt;"&amp;"PERMUTANTE"))</f>
        <v>0</v>
      </c>
      <c r="CY109" s="18">
        <f>IF(CY$5&gt;$G$4,0,SUMIFS(Fluxo!$O:$O,Fluxo!$U:$U,"&gt;"&amp;CX$5,Fluxo!$U:$U,"&lt;="&amp;CY$5,Fluxo!$D:$D,$D109,Fluxo!$E:$E,"&lt;&gt;"&amp;"PERMUTANTE"))</f>
        <v>0</v>
      </c>
      <c r="CZ109" s="18">
        <f>IF(CZ$5&gt;$G$4,0,SUMIFS(Fluxo!$O:$O,Fluxo!$U:$U,"&gt;"&amp;CY$5,Fluxo!$U:$U,"&lt;="&amp;CZ$5,Fluxo!$D:$D,$D109,Fluxo!$E:$E,"&lt;&gt;"&amp;"PERMUTANTE"))</f>
        <v>0</v>
      </c>
      <c r="DA109" s="18">
        <f>IF(DA$5&gt;$G$4,0,SUMIFS(Fluxo!$O:$O,Fluxo!$U:$U,"&gt;"&amp;CZ$5,Fluxo!$U:$U,"&lt;="&amp;DA$5,Fluxo!$D:$D,$D109,Fluxo!$E:$E,"&lt;&gt;"&amp;"PERMUTANTE"))</f>
        <v>0</v>
      </c>
      <c r="DB109" s="18">
        <f>IF(DB$5&gt;$G$4,0,SUMIFS(Fluxo!$O:$O,Fluxo!$U:$U,"&gt;"&amp;DA$5,Fluxo!$U:$U,"&lt;="&amp;DB$5,Fluxo!$D:$D,$D109,Fluxo!$E:$E,"&lt;&gt;"&amp;"PERMUTANTE"))</f>
        <v>0</v>
      </c>
      <c r="DC109" s="18">
        <f>IF(DC$5&gt;$G$4,0,SUMIFS(Fluxo!$O:$O,Fluxo!$U:$U,"&gt;"&amp;DB$5,Fluxo!$U:$U,"&lt;="&amp;DC$5,Fluxo!$D:$D,$D109,Fluxo!$E:$E,"&lt;&gt;"&amp;"PERMUTANTE"))</f>
        <v>0</v>
      </c>
      <c r="DD109" s="18">
        <f>IF(DD$5&gt;$G$4,0,SUMIFS(Fluxo!$O:$O,Fluxo!$U:$U,"&gt;"&amp;DC$5,Fluxo!$U:$U,"&lt;="&amp;DD$5,Fluxo!$D:$D,$D109,Fluxo!$E:$E,"&lt;&gt;"&amp;"PERMUTANTE"))</f>
        <v>0</v>
      </c>
      <c r="DE109" s="18">
        <f>IF(DE$5&gt;$G$4,0,SUMIFS(Fluxo!$O:$O,Fluxo!$U:$U,"&gt;"&amp;DD$5,Fluxo!$U:$U,"&lt;="&amp;DE$5,Fluxo!$D:$D,$D109,Fluxo!$E:$E,"&lt;&gt;"&amp;"PERMUTANTE"))</f>
        <v>0</v>
      </c>
      <c r="DF109" s="18">
        <f>IF(DF$5&gt;$G$4,0,SUMIFS(Fluxo!$O:$O,Fluxo!$U:$U,"&gt;"&amp;DE$5,Fluxo!$U:$U,"&lt;="&amp;DF$5,Fluxo!$D:$D,$D109,Fluxo!$E:$E,"&lt;&gt;"&amp;"PERMUTANTE"))</f>
        <v>0</v>
      </c>
      <c r="DG109" s="18">
        <f>IF(DG$5&gt;$G$4,0,SUMIFS(Fluxo!$O:$O,Fluxo!$U:$U,"&gt;"&amp;DF$5,Fluxo!$U:$U,"&lt;="&amp;DG$5,Fluxo!$D:$D,$D109,Fluxo!$E:$E,"&lt;&gt;"&amp;"PERMUTANTE"))</f>
        <v>0</v>
      </c>
      <c r="DH109" s="18">
        <f>IF(DH$5&gt;$G$4,0,SUMIFS(Fluxo!$O:$O,Fluxo!$U:$U,"&gt;"&amp;DG$5,Fluxo!$U:$U,"&lt;="&amp;DH$5,Fluxo!$D:$D,$D109,Fluxo!$E:$E,"&lt;&gt;"&amp;"PERMUTANTE"))</f>
        <v>0</v>
      </c>
      <c r="DI109" s="18">
        <f>IF(DI$5&gt;$G$4,0,SUMIFS(Fluxo!$O:$O,Fluxo!$U:$U,"&gt;"&amp;DH$5,Fluxo!$U:$U,"&lt;="&amp;DI$5,Fluxo!$D:$D,$D109,Fluxo!$E:$E,"&lt;&gt;"&amp;"PERMUTANTE"))</f>
        <v>0</v>
      </c>
      <c r="DJ109" s="18">
        <f>IF(DJ$5&gt;$G$4,0,SUMIFS(Fluxo!$O:$O,Fluxo!$U:$U,"&gt;"&amp;DI$5,Fluxo!$U:$U,"&lt;="&amp;DJ$5,Fluxo!$D:$D,$D109,Fluxo!$E:$E,"&lt;&gt;"&amp;"PERMUTANTE"))</f>
        <v>0</v>
      </c>
      <c r="DK109" s="18">
        <f>IF(DK$5&gt;$G$4,0,SUMIFS(Fluxo!$O:$O,Fluxo!$U:$U,"&gt;"&amp;DJ$5,Fluxo!$U:$U,"&lt;="&amp;DK$5,Fluxo!$D:$D,$D109,Fluxo!$E:$E,"&lt;&gt;"&amp;"PERMUTANTE"))</f>
        <v>0</v>
      </c>
      <c r="DL109" s="18">
        <f>IF(DL$5&gt;$G$4,0,SUMIFS(Fluxo!$O:$O,Fluxo!$U:$U,"&gt;"&amp;DK$5,Fluxo!$U:$U,"&lt;="&amp;DL$5,Fluxo!$D:$D,$D109,Fluxo!$E:$E,"&lt;&gt;"&amp;"PERMUTANTE"))</f>
        <v>0</v>
      </c>
      <c r="DM109" s="18">
        <f>IF(DM$5&gt;$G$4,0,SUMIFS(Fluxo!$O:$O,Fluxo!$U:$U,"&gt;"&amp;DL$5,Fluxo!$U:$U,"&lt;="&amp;DM$5,Fluxo!$D:$D,$D109,Fluxo!$E:$E,"&lt;&gt;"&amp;"PERMUTANTE"))</f>
        <v>0</v>
      </c>
      <c r="DN109" s="18">
        <f>IF(DN$5&gt;$G$4,0,SUMIFS(Fluxo!$O:$O,Fluxo!$U:$U,"&gt;"&amp;DM$5,Fluxo!$U:$U,"&lt;="&amp;DN$5,Fluxo!$D:$D,$D109,Fluxo!$E:$E,"&lt;&gt;"&amp;"PERMUTANTE"))</f>
        <v>0</v>
      </c>
      <c r="DO109" s="18">
        <f>IF(DO$5&gt;$G$4,0,SUMIFS(Fluxo!$O:$O,Fluxo!$U:$U,"&gt;"&amp;DN$5,Fluxo!$U:$U,"&lt;="&amp;DO$5,Fluxo!$D:$D,$D109,Fluxo!$E:$E,"&lt;&gt;"&amp;"PERMUTANTE"))</f>
        <v>0</v>
      </c>
      <c r="DP109" s="18">
        <f>IF(DP$5&gt;$G$4,0,SUMIFS(Fluxo!$O:$O,Fluxo!$U:$U,"&gt;"&amp;DO$5,Fluxo!$U:$U,"&lt;="&amp;DP$5,Fluxo!$D:$D,$D109,Fluxo!$E:$E,"&lt;&gt;"&amp;"PERMUTANTE"))</f>
        <v>0</v>
      </c>
      <c r="DQ109" s="18">
        <f>IF(DQ$5&gt;$G$4,0,SUMIFS(Fluxo!$O:$O,Fluxo!$U:$U,"&gt;"&amp;DP$5,Fluxo!$U:$U,"&lt;="&amp;DQ$5,Fluxo!$D:$D,$D109,Fluxo!$E:$E,"&lt;&gt;"&amp;"PERMUTANTE"))</f>
        <v>0</v>
      </c>
      <c r="DR109" s="18">
        <f>IF(DR$5&gt;$G$4,0,SUMIFS(Fluxo!$O:$O,Fluxo!$U:$U,"&gt;"&amp;DQ$5,Fluxo!$U:$U,"&lt;="&amp;DR$5,Fluxo!$D:$D,$D109,Fluxo!$E:$E,"&lt;&gt;"&amp;"PERMUTANTE"))</f>
        <v>0</v>
      </c>
      <c r="DS109" s="18">
        <f>IF(DS$5&gt;$G$4,0,SUMIFS(Fluxo!$O:$O,Fluxo!$U:$U,"&gt;"&amp;DR$5,Fluxo!$U:$U,"&lt;="&amp;DS$5,Fluxo!$D:$D,$D109,Fluxo!$E:$E,"&lt;&gt;"&amp;"PERMUTANTE"))</f>
        <v>0</v>
      </c>
      <c r="DT109" s="18">
        <f>IF(DT$5&gt;$G$4,0,SUMIFS(Fluxo!$O:$O,Fluxo!$U:$U,"&gt;"&amp;DS$5,Fluxo!$U:$U,"&lt;="&amp;DT$5,Fluxo!$D:$D,$D109,Fluxo!$E:$E,"&lt;&gt;"&amp;"PERMUTANTE"))</f>
        <v>0</v>
      </c>
      <c r="DU109" s="18">
        <f>IF(DU$5&gt;$G$4,0,SUMIFS(Fluxo!$O:$O,Fluxo!$U:$U,"&gt;"&amp;DT$5,Fluxo!$U:$U,"&lt;="&amp;DU$5,Fluxo!$D:$D,$D109,Fluxo!$E:$E,"&lt;&gt;"&amp;"PERMUTANTE"))</f>
        <v>0</v>
      </c>
      <c r="DV109" s="18">
        <f>IF(DV$5&gt;$G$4,0,SUMIFS(Fluxo!$O:$O,Fluxo!$U:$U,"&gt;"&amp;DU$5,Fluxo!$U:$U,"&lt;="&amp;DV$5,Fluxo!$D:$D,$D109,Fluxo!$E:$E,"&lt;&gt;"&amp;"PERMUTANTE"))</f>
        <v>0</v>
      </c>
      <c r="DW109" s="18">
        <f>IF(DW$5&gt;$G$4,0,SUMIFS(Fluxo!$O:$O,Fluxo!$U:$U,"&gt;"&amp;DV$5,Fluxo!$U:$U,"&lt;="&amp;DW$5,Fluxo!$D:$D,$D109,Fluxo!$E:$E,"&lt;&gt;"&amp;"PERMUTANTE"))</f>
        <v>0</v>
      </c>
      <c r="DX109" s="18">
        <f>IF(DX$5&gt;$G$4,0,SUMIFS(Fluxo!$O:$O,Fluxo!$U:$U,"&gt;"&amp;DW$5,Fluxo!$U:$U,"&lt;="&amp;DX$5,Fluxo!$D:$D,$D109,Fluxo!$E:$E,"&lt;&gt;"&amp;"PERMUTANTE"))</f>
        <v>0</v>
      </c>
      <c r="DY109" s="18">
        <f>IF(DY$5&gt;$G$4,0,SUMIFS(Fluxo!$O:$O,Fluxo!$U:$U,"&gt;"&amp;DX$5,Fluxo!$U:$U,"&lt;="&amp;DY$5,Fluxo!$D:$D,$D109,Fluxo!$E:$E,"&lt;&gt;"&amp;"PERMUTANTE"))</f>
        <v>0</v>
      </c>
      <c r="DZ109" s="18">
        <f>IF(DZ$5&gt;$G$4,0,SUMIFS(Fluxo!$O:$O,Fluxo!$U:$U,"&gt;"&amp;DY$5,Fluxo!$U:$U,"&lt;="&amp;DZ$5,Fluxo!$D:$D,$D109,Fluxo!$E:$E,"&lt;&gt;"&amp;"PERMUTANTE"))</f>
        <v>0</v>
      </c>
      <c r="EA109" s="18">
        <f>IF(EA$5&gt;$G$4,0,SUMIFS(Fluxo!$O:$O,Fluxo!$U:$U,"&gt;"&amp;DZ$5,Fluxo!$U:$U,"&lt;="&amp;EA$5,Fluxo!$D:$D,$D109,Fluxo!$E:$E,"&lt;&gt;"&amp;"PERMUTANTE"))</f>
        <v>0</v>
      </c>
      <c r="EB109" s="18">
        <f>IF(EB$5&gt;$G$4,0,SUMIFS(Fluxo!$O:$O,Fluxo!$U:$U,"&gt;"&amp;EA$5,Fluxo!$U:$U,"&lt;="&amp;EB$5,Fluxo!$D:$D,$D109,Fluxo!$E:$E,"&lt;&gt;"&amp;"PERMUTANTE"))</f>
        <v>0</v>
      </c>
      <c r="EC109" s="18">
        <f>IF(EC$5&gt;$G$4,0,SUMIFS(Fluxo!$O:$O,Fluxo!$U:$U,"&gt;"&amp;EB$5,Fluxo!$U:$U,"&lt;="&amp;EC$5,Fluxo!$D:$D,$D109,Fluxo!$E:$E,"&lt;&gt;"&amp;"PERMUTANTE"))</f>
        <v>0</v>
      </c>
      <c r="ED109" s="18">
        <f>IF(ED$5&gt;$G$4,0,SUMIFS(Fluxo!$O:$O,Fluxo!$U:$U,"&gt;"&amp;EC$5,Fluxo!$U:$U,"&lt;="&amp;ED$5,Fluxo!$D:$D,$D109,Fluxo!$E:$E,"&lt;&gt;"&amp;"PERMUTANTE"))</f>
        <v>0</v>
      </c>
      <c r="EE109" s="18">
        <f>IF(EE$5&gt;$G$4,0,SUMIFS(Fluxo!$O:$O,Fluxo!$U:$U,"&gt;"&amp;ED$5,Fluxo!$U:$U,"&lt;="&amp;EE$5,Fluxo!$D:$D,$D109,Fluxo!$E:$E,"&lt;&gt;"&amp;"PERMUTANTE"))</f>
        <v>0</v>
      </c>
      <c r="EF109" s="18">
        <f>IF(EF$5&gt;$G$4,0,SUMIFS(Fluxo!$O:$O,Fluxo!$U:$U,"&gt;"&amp;EE$5,Fluxo!$U:$U,"&lt;="&amp;EF$5,Fluxo!$D:$D,$D109,Fluxo!$E:$E,"&lt;&gt;"&amp;"PERMUTANTE"))</f>
        <v>0</v>
      </c>
      <c r="EG109" s="18">
        <f>IF(EG$5&gt;$G$4,0,SUMIFS(Fluxo!$O:$O,Fluxo!$U:$U,"&gt;"&amp;EF$5,Fluxo!$U:$U,"&lt;="&amp;EG$5,Fluxo!$D:$D,$D109,Fluxo!$E:$E,"&lt;&gt;"&amp;"PERMUTANTE"))</f>
        <v>0</v>
      </c>
      <c r="EH109" s="18">
        <f>IF(EH$5&gt;$G$4,0,SUMIFS(Fluxo!$O:$O,Fluxo!$U:$U,"&gt;"&amp;EG$5,Fluxo!$U:$U,"&lt;="&amp;EH$5,Fluxo!$D:$D,$D109,Fluxo!$E:$E,"&lt;&gt;"&amp;"PERMUTANTE"))</f>
        <v>0</v>
      </c>
      <c r="EI109" s="18">
        <f>IF(EI$5&gt;$G$4,0,SUMIFS(Fluxo!$O:$O,Fluxo!$U:$U,"&gt;"&amp;EH$5,Fluxo!$U:$U,"&lt;="&amp;EI$5,Fluxo!$D:$D,$D109,Fluxo!$E:$E,"&lt;&gt;"&amp;"PERMUTANTE"))</f>
        <v>0</v>
      </c>
      <c r="EJ109" s="18">
        <f>IF(EJ$5&gt;$G$4,0,SUMIFS(Fluxo!$O:$O,Fluxo!$U:$U,"&gt;"&amp;EI$5,Fluxo!$U:$U,"&lt;="&amp;EJ$5,Fluxo!$D:$D,$D109,Fluxo!$E:$E,"&lt;&gt;"&amp;"PERMUTANTE"))</f>
        <v>0</v>
      </c>
      <c r="EK109" s="18">
        <f>IF(EK$5&gt;$G$4,0,SUMIFS(Fluxo!$O:$O,Fluxo!$U:$U,"&gt;"&amp;EJ$5,Fluxo!$U:$U,"&lt;="&amp;EK$5,Fluxo!$D:$D,$D109,Fluxo!$E:$E,"&lt;&gt;"&amp;"PERMUTANTE"))</f>
        <v>0</v>
      </c>
      <c r="EL109" s="18">
        <f>IF(EL$5&gt;$G$4,0,SUMIFS(Fluxo!$O:$O,Fluxo!$U:$U,"&gt;"&amp;EK$5,Fluxo!$U:$U,"&lt;="&amp;EL$5,Fluxo!$D:$D,$D109,Fluxo!$E:$E,"&lt;&gt;"&amp;"PERMUTANTE"))</f>
        <v>0</v>
      </c>
      <c r="EM109" s="18">
        <f>IF(EM$5&gt;$G$4,0,SUMIFS(Fluxo!$O:$O,Fluxo!$U:$U,"&gt;"&amp;EL$5,Fluxo!$U:$U,"&lt;="&amp;EM$5,Fluxo!$D:$D,$D109,Fluxo!$E:$E,"&lt;&gt;"&amp;"PERMUTANTE"))</f>
        <v>0</v>
      </c>
      <c r="EN109" s="18">
        <f>IF(EN$5&gt;$G$4,0,SUMIFS(Fluxo!$O:$O,Fluxo!$U:$U,"&gt;"&amp;EM$5,Fluxo!$U:$U,"&lt;="&amp;EN$5,Fluxo!$D:$D,$D109,Fluxo!$E:$E,"&lt;&gt;"&amp;"PERMUTANTE"))</f>
        <v>0</v>
      </c>
      <c r="EO109" s="18">
        <f>IF(EO$5&gt;$G$4,0,SUMIFS(Fluxo!$O:$O,Fluxo!$U:$U,"&gt;"&amp;EN$5,Fluxo!$U:$U,"&lt;="&amp;EO$5,Fluxo!$D:$D,$D109,Fluxo!$E:$E,"&lt;&gt;"&amp;"PERMUTANTE"))</f>
        <v>0</v>
      </c>
      <c r="EP109" s="18">
        <f>IF(EP$5&gt;$G$4,0,SUMIFS(Fluxo!$O:$O,Fluxo!$U:$U,"&gt;"&amp;EO$5,Fluxo!$U:$U,"&lt;="&amp;EP$5,Fluxo!$D:$D,$D109,Fluxo!$E:$E,"&lt;&gt;"&amp;"PERMUTANTE"))</f>
        <v>0</v>
      </c>
      <c r="EQ109" s="18">
        <f>IF(EQ$5&gt;$G$4,0,SUMIFS(Fluxo!$O:$O,Fluxo!$U:$U,"&gt;"&amp;EP$5,Fluxo!$U:$U,"&lt;="&amp;EQ$5,Fluxo!$D:$D,$D109,Fluxo!$E:$E,"&lt;&gt;"&amp;"PERMUTANTE"))</f>
        <v>0</v>
      </c>
      <c r="ER109" s="18">
        <f>IF(ER$5&gt;$G$4,0,SUMIFS(Fluxo!$O:$O,Fluxo!$U:$U,"&gt;"&amp;EQ$5,Fluxo!$U:$U,"&lt;="&amp;ER$5,Fluxo!$D:$D,$D109,Fluxo!$E:$E,"&lt;&gt;"&amp;"PERMUTANTE"))</f>
        <v>0</v>
      </c>
      <c r="ES109" s="18">
        <f>IF(ES$5&gt;$G$4,0,SUMIFS(Fluxo!$O:$O,Fluxo!$U:$U,"&gt;"&amp;ER$5,Fluxo!$U:$U,"&lt;="&amp;ES$5,Fluxo!$D:$D,$D109,Fluxo!$E:$E,"&lt;&gt;"&amp;"PERMUTANTE"))</f>
        <v>0</v>
      </c>
      <c r="ET109" s="18">
        <f>IF(ET$5&gt;$G$4,0,SUMIFS(Fluxo!$O:$O,Fluxo!$U:$U,"&gt;"&amp;ES$5,Fluxo!$U:$U,"&lt;="&amp;ET$5,Fluxo!$D:$D,$D109,Fluxo!$E:$E,"&lt;&gt;"&amp;"PERMUTANTE"))</f>
        <v>0</v>
      </c>
      <c r="EU109" s="18">
        <f>IF(EU$5&gt;$G$4,0,SUMIFS(Fluxo!$O:$O,Fluxo!$U:$U,"&gt;"&amp;ET$5,Fluxo!$U:$U,"&lt;="&amp;EU$5,Fluxo!$D:$D,$D109,Fluxo!$E:$E,"&lt;&gt;"&amp;"PERMUTANTE"))</f>
        <v>0</v>
      </c>
      <c r="EV109" s="18">
        <f>IF(EV$5&gt;$G$4,0,SUMIFS(Fluxo!$O:$O,Fluxo!$U:$U,"&gt;"&amp;EU$5,Fluxo!$U:$U,"&lt;="&amp;EV$5,Fluxo!$D:$D,$D109,Fluxo!$E:$E,"&lt;&gt;"&amp;"PERMUTANTE"))</f>
        <v>0</v>
      </c>
      <c r="EW109" s="18">
        <f>IF(EW$5&gt;$G$4,0,SUMIFS(Fluxo!$O:$O,Fluxo!$U:$U,"&gt;"&amp;EV$5,Fluxo!$U:$U,"&lt;="&amp;EW$5,Fluxo!$D:$D,$D109,Fluxo!$E:$E,"&lt;&gt;"&amp;"PERMUTANTE"))</f>
        <v>0</v>
      </c>
      <c r="EX109" s="18">
        <f>IF(EX$5&gt;$G$4,0,SUMIFS(Fluxo!$O:$O,Fluxo!$U:$U,"&gt;"&amp;EW$5,Fluxo!$U:$U,"&lt;="&amp;EX$5,Fluxo!$D:$D,$D109,Fluxo!$E:$E,"&lt;&gt;"&amp;"PERMUTANTE"))</f>
        <v>0</v>
      </c>
      <c r="EY109" s="18">
        <f>IF(EY$5&gt;$G$4,0,SUMIFS(Fluxo!$O:$O,Fluxo!$U:$U,"&gt;"&amp;EX$5,Fluxo!$U:$U,"&lt;="&amp;EY$5,Fluxo!$D:$D,$D109,Fluxo!$E:$E,"&lt;&gt;"&amp;"PERMUTANTE"))</f>
        <v>0</v>
      </c>
      <c r="EZ109" s="18">
        <f>IF(EZ$5&gt;$G$4,0,SUMIFS(Fluxo!$O:$O,Fluxo!$U:$U,"&gt;"&amp;EY$5,Fluxo!$U:$U,"&lt;="&amp;EZ$5,Fluxo!$D:$D,$D109,Fluxo!$E:$E,"&lt;&gt;"&amp;"PERMUTANTE"))</f>
        <v>0</v>
      </c>
      <c r="FA109" s="18">
        <f>IF(FA$5&gt;$G$4,0,SUMIFS(Fluxo!$O:$O,Fluxo!$U:$U,"&gt;"&amp;EZ$5,Fluxo!$U:$U,"&lt;="&amp;FA$5,Fluxo!$D:$D,$D109,Fluxo!$E:$E,"&lt;&gt;"&amp;"PERMUTANTE"))</f>
        <v>0</v>
      </c>
      <c r="FB109" s="18">
        <f>IF(FB$5&gt;$G$4,0,SUMIFS(Fluxo!$O:$O,Fluxo!$U:$U,"&gt;"&amp;FA$5,Fluxo!$U:$U,"&lt;="&amp;FB$5,Fluxo!$D:$D,$D109,Fluxo!$E:$E,"&lt;&gt;"&amp;"PERMUTANTE"))</f>
        <v>0</v>
      </c>
      <c r="FC109" s="18">
        <f>IF(FC$5&gt;$G$4,0,SUMIFS(Fluxo!$O:$O,Fluxo!$U:$U,"&gt;"&amp;FB$5,Fluxo!$U:$U,"&lt;="&amp;FC$5,Fluxo!$D:$D,$D109,Fluxo!$E:$E,"&lt;&gt;"&amp;"PERMUTANTE"))</f>
        <v>0</v>
      </c>
      <c r="FD109" s="18">
        <f>IF(FD$5&gt;$G$4,0,SUMIFS(Fluxo!$O:$O,Fluxo!$U:$U,"&gt;"&amp;FC$5,Fluxo!$U:$U,"&lt;="&amp;FD$5,Fluxo!$D:$D,$D109,Fluxo!$E:$E,"&lt;&gt;"&amp;"PERMUTANTE"))</f>
        <v>0</v>
      </c>
      <c r="FE109" s="18">
        <f>IF(FE$5&gt;$G$4,0,SUMIFS(Fluxo!$O:$O,Fluxo!$U:$U,"&gt;"&amp;FD$5,Fluxo!$U:$U,"&lt;="&amp;FE$5,Fluxo!$D:$D,$D109,Fluxo!$E:$E,"&lt;&gt;"&amp;"PERMUTANTE"))</f>
        <v>0</v>
      </c>
      <c r="FF109" s="18">
        <f>IF(FF$5&gt;$G$4,0,SUMIFS(Fluxo!$O:$O,Fluxo!$U:$U,"&gt;"&amp;FE$5,Fluxo!$U:$U,"&lt;="&amp;FF$5,Fluxo!$D:$D,$D109,Fluxo!$E:$E,"&lt;&gt;"&amp;"PERMUTANTE"))</f>
        <v>0</v>
      </c>
      <c r="FG109" s="18">
        <f>IF(FG$5&gt;$G$4,0,SUMIFS(Fluxo!$O:$O,Fluxo!$U:$U,"&gt;"&amp;FF$5,Fluxo!$U:$U,"&lt;="&amp;FG$5,Fluxo!$D:$D,$D109,Fluxo!$E:$E,"&lt;&gt;"&amp;"PERMUTANTE"))</f>
        <v>0</v>
      </c>
      <c r="FH109" s="18">
        <f>IF(FH$5&gt;$G$4,0,SUMIFS(Fluxo!$O:$O,Fluxo!$U:$U,"&gt;"&amp;FG$5,Fluxo!$U:$U,"&lt;="&amp;FH$5,Fluxo!$D:$D,$D109,Fluxo!$E:$E,"&lt;&gt;"&amp;"PERMUTANTE"))</f>
        <v>0</v>
      </c>
      <c r="FI109" s="18">
        <f>IF(FI$5&gt;$G$4,0,SUMIFS(Fluxo!$O:$O,Fluxo!$U:$U,"&gt;"&amp;FH$5,Fluxo!$U:$U,"&lt;="&amp;FI$5,Fluxo!$D:$D,$D109,Fluxo!$E:$E,"&lt;&gt;"&amp;"PERMUTANTE"))</f>
        <v>0</v>
      </c>
      <c r="FJ109" s="18">
        <f>IF(FJ$5&gt;$G$4,0,SUMIFS(Fluxo!$O:$O,Fluxo!$U:$U,"&gt;"&amp;FI$5,Fluxo!$U:$U,"&lt;="&amp;FJ$5,Fluxo!$D:$D,$D109,Fluxo!$E:$E,"&lt;&gt;"&amp;"PERMUTANTE"))</f>
        <v>0</v>
      </c>
      <c r="FK109" s="18">
        <f>IF(FK$5&gt;$G$4,0,SUMIFS(Fluxo!$O:$O,Fluxo!$U:$U,"&gt;"&amp;FJ$5,Fluxo!$U:$U,"&lt;="&amp;FK$5,Fluxo!$D:$D,$D109,Fluxo!$E:$E,"&lt;&gt;"&amp;"PERMUTANTE"))</f>
        <v>0</v>
      </c>
      <c r="FL109" s="18">
        <f>IF(FL$5&gt;$G$4,0,SUMIFS(Fluxo!$O:$O,Fluxo!$U:$U,"&gt;"&amp;FK$5,Fluxo!$U:$U,"&lt;="&amp;FL$5,Fluxo!$D:$D,$D109,Fluxo!$E:$E,"&lt;&gt;"&amp;"PERMUTANTE"))</f>
        <v>0</v>
      </c>
      <c r="FM109" s="18">
        <f>IF(FM$5&gt;$G$4,0,SUMIFS(Fluxo!$O:$O,Fluxo!$U:$U,"&gt;"&amp;FL$5,Fluxo!$U:$U,"&lt;="&amp;FM$5,Fluxo!$D:$D,$D109,Fluxo!$E:$E,"&lt;&gt;"&amp;"PERMUTANTE"))</f>
        <v>0</v>
      </c>
      <c r="FN109" s="18">
        <f>IF(FN$5&gt;$G$4,0,SUMIFS(Fluxo!$O:$O,Fluxo!$U:$U,"&gt;"&amp;FM$5,Fluxo!$U:$U,"&lt;="&amp;FN$5,Fluxo!$D:$D,$D109,Fluxo!$E:$E,"&lt;&gt;"&amp;"PERMUTANTE"))</f>
        <v>0</v>
      </c>
      <c r="FO109" s="18">
        <f>IF(FO$5&gt;$G$4,0,SUMIFS(Fluxo!$O:$O,Fluxo!$U:$U,"&gt;"&amp;FN$5,Fluxo!$U:$U,"&lt;="&amp;FO$5,Fluxo!$D:$D,$D109,Fluxo!$E:$E,"&lt;&gt;"&amp;"PERMUTANTE"))</f>
        <v>0</v>
      </c>
      <c r="FP109" s="18">
        <f>IF(FP$5&gt;$G$4,0,SUMIFS(Fluxo!$O:$O,Fluxo!$U:$U,"&gt;"&amp;FO$5,Fluxo!$U:$U,"&lt;="&amp;FP$5,Fluxo!$D:$D,$D109,Fluxo!$E:$E,"&lt;&gt;"&amp;"PERMUTANTE"))</f>
        <v>0</v>
      </c>
      <c r="FQ109" s="18">
        <f>IF(FQ$5&gt;$G$4,0,SUMIFS(Fluxo!$O:$O,Fluxo!$U:$U,"&gt;"&amp;FP$5,Fluxo!$U:$U,"&lt;="&amp;FQ$5,Fluxo!$D:$D,$D109,Fluxo!$E:$E,"&lt;&gt;"&amp;"PERMUTANTE"))</f>
        <v>0</v>
      </c>
      <c r="FR109" s="18">
        <f>IF(FR$5&gt;$G$4,0,SUMIFS(Fluxo!$O:$O,Fluxo!$U:$U,"&gt;"&amp;FQ$5,Fluxo!$U:$U,"&lt;="&amp;FR$5,Fluxo!$D:$D,$D109,Fluxo!$E:$E,"&lt;&gt;"&amp;"PERMUTANTE"))</f>
        <v>0</v>
      </c>
      <c r="FS109" s="18">
        <f>IF(FS$5&gt;$G$4,0,SUMIFS(Fluxo!$O:$O,Fluxo!$U:$U,"&gt;"&amp;FR$5,Fluxo!$U:$U,"&lt;="&amp;FS$5,Fluxo!$D:$D,$D109,Fluxo!$E:$E,"&lt;&gt;"&amp;"PERMUTANTE"))</f>
        <v>0</v>
      </c>
      <c r="FT109" s="18">
        <f>IF(FT$5&gt;$G$4,0,SUMIFS(Fluxo!$O:$O,Fluxo!$U:$U,"&gt;"&amp;FS$5,Fluxo!$U:$U,"&lt;="&amp;FT$5,Fluxo!$D:$D,$D109,Fluxo!$E:$E,"&lt;&gt;"&amp;"PERMUTANTE"))</f>
        <v>0</v>
      </c>
      <c r="FU109" s="18">
        <f>IF(FU$5&gt;$G$4,0,SUMIFS(Fluxo!$O:$O,Fluxo!$U:$U,"&gt;"&amp;FT$5,Fluxo!$U:$U,"&lt;="&amp;FU$5,Fluxo!$D:$D,$D109,Fluxo!$E:$E,"&lt;&gt;"&amp;"PERMUTANTE"))</f>
        <v>0</v>
      </c>
      <c r="FV109" s="18">
        <f>IF(FV$5&gt;$G$4,0,SUMIFS(Fluxo!$O:$O,Fluxo!$U:$U,"&gt;"&amp;FU$5,Fluxo!$U:$U,"&lt;="&amp;FV$5,Fluxo!$D:$D,$D109,Fluxo!$E:$E,"&lt;&gt;"&amp;"PERMUTANTE"))</f>
        <v>0</v>
      </c>
      <c r="FW109" s="18">
        <f>IF(FW$5&gt;$G$4,0,SUMIFS(Fluxo!$O:$O,Fluxo!$U:$U,"&gt;"&amp;FV$5,Fluxo!$U:$U,"&lt;="&amp;FW$5,Fluxo!$D:$D,$D109,Fluxo!$E:$E,"&lt;&gt;"&amp;"PERMUTANTE"))</f>
        <v>0</v>
      </c>
      <c r="FX109" s="18">
        <f>IF(FX$5&gt;$G$4,0,SUMIFS(Fluxo!$O:$O,Fluxo!$U:$U,"&gt;"&amp;FW$5,Fluxo!$U:$U,"&lt;="&amp;FX$5,Fluxo!$D:$D,$D109,Fluxo!$E:$E,"&lt;&gt;"&amp;"PERMUTANTE"))</f>
        <v>0</v>
      </c>
      <c r="FY109" s="18">
        <f>IF(FY$5&gt;$G$4,0,SUMIFS(Fluxo!$O:$O,Fluxo!$U:$U,"&gt;"&amp;FX$5,Fluxo!$U:$U,"&lt;="&amp;FY$5,Fluxo!$D:$D,$D109,Fluxo!$E:$E,"&lt;&gt;"&amp;"PERMUTANTE"))</f>
        <v>0</v>
      </c>
      <c r="FZ109" s="18">
        <f>IF(FZ$5&gt;$G$4,0,SUMIFS(Fluxo!$O:$O,Fluxo!$U:$U,"&gt;"&amp;FY$5,Fluxo!$U:$U,"&lt;="&amp;FZ$5,Fluxo!$D:$D,$D109,Fluxo!$E:$E,"&lt;&gt;"&amp;"PERMUTANTE"))</f>
        <v>0</v>
      </c>
      <c r="GA109" s="18">
        <f>IF(GA$5&gt;$G$4,0,SUMIFS(Fluxo!$O:$O,Fluxo!$U:$U,"&gt;"&amp;FZ$5,Fluxo!$U:$U,"&lt;="&amp;GA$5,Fluxo!$D:$D,$D109,Fluxo!$E:$E,"&lt;&gt;"&amp;"PERMUTANTE"))</f>
        <v>0</v>
      </c>
      <c r="GB109" s="18">
        <f>IF(GB$5&gt;$G$4,0,SUMIFS(Fluxo!$O:$O,Fluxo!$U:$U,"&gt;"&amp;GA$5,Fluxo!$U:$U,"&lt;="&amp;GB$5,Fluxo!$D:$D,$D109,Fluxo!$E:$E,"&lt;&gt;"&amp;"PERMUTANTE"))</f>
        <v>0</v>
      </c>
      <c r="GC109" s="18">
        <f>IF(GC$5&gt;$G$4,0,SUMIFS(Fluxo!$O:$O,Fluxo!$U:$U,"&gt;"&amp;GB$5,Fluxo!$U:$U,"&lt;="&amp;GC$5,Fluxo!$D:$D,$D109,Fluxo!$E:$E,"&lt;&gt;"&amp;"PERMUTANTE"))</f>
        <v>0</v>
      </c>
      <c r="GD109" s="18">
        <f>IF(GD$5&gt;$G$4,0,SUMIFS(Fluxo!$O:$O,Fluxo!$U:$U,"&gt;"&amp;GC$5,Fluxo!$U:$U,"&lt;="&amp;GD$5,Fluxo!$D:$D,$D109,Fluxo!$E:$E,"&lt;&gt;"&amp;"PERMUTANTE"))</f>
        <v>0</v>
      </c>
      <c r="GE109" s="18">
        <f>IF(GE$5&gt;$G$4,0,SUMIFS(Fluxo!$O:$O,Fluxo!$U:$U,"&gt;"&amp;GD$5,Fluxo!$U:$U,"&lt;="&amp;GE$5,Fluxo!$D:$D,$D109,Fluxo!$E:$E,"&lt;&gt;"&amp;"PERMUTANTE"))</f>
        <v>0</v>
      </c>
      <c r="GF109" s="18">
        <f>IF(GF$5&gt;$G$4,0,SUMIFS(Fluxo!$O:$O,Fluxo!$U:$U,"&gt;"&amp;GE$5,Fluxo!$U:$U,"&lt;="&amp;GF$5,Fluxo!$D:$D,$D109,Fluxo!$E:$E,"&lt;&gt;"&amp;"PERMUTANTE"))</f>
        <v>0</v>
      </c>
      <c r="GG109" s="18">
        <f>IF(GG$5&gt;$G$4,0,SUMIFS(Fluxo!$O:$O,Fluxo!$U:$U,"&gt;"&amp;GF$5,Fluxo!$U:$U,"&lt;="&amp;GG$5,Fluxo!$D:$D,$D109,Fluxo!$E:$E,"&lt;&gt;"&amp;"PERMUTANTE"))</f>
        <v>0</v>
      </c>
      <c r="GH109" s="18">
        <f>IF(GH$5&gt;$G$4,0,SUMIFS(Fluxo!$O:$O,Fluxo!$U:$U,"&gt;"&amp;GG$5,Fluxo!$U:$U,"&lt;="&amp;GH$5,Fluxo!$D:$D,$D109,Fluxo!$E:$E,"&lt;&gt;"&amp;"PERMUTANTE"))</f>
        <v>0</v>
      </c>
      <c r="GI109" s="18">
        <f>IF(GI$5&gt;$G$4,0,SUMIFS(Fluxo!$O:$O,Fluxo!$U:$U,"&gt;"&amp;GH$5,Fluxo!$U:$U,"&lt;="&amp;GI$5,Fluxo!$D:$D,$D109,Fluxo!$E:$E,"&lt;&gt;"&amp;"PERMUTANTE"))</f>
        <v>0</v>
      </c>
      <c r="GJ109" s="18">
        <f>IF(GJ$5&gt;$G$4,0,SUMIFS(Fluxo!$O:$O,Fluxo!$U:$U,"&gt;"&amp;GI$5,Fluxo!$U:$U,"&lt;="&amp;GJ$5,Fluxo!$D:$D,$D109,Fluxo!$E:$E,"&lt;&gt;"&amp;"PERMUTANTE"))</f>
        <v>0</v>
      </c>
      <c r="GK109" s="18">
        <f>IF(GK$5&gt;$G$4,0,SUMIFS(Fluxo!$O:$O,Fluxo!$U:$U,"&gt;"&amp;GJ$5,Fluxo!$U:$U,"&lt;="&amp;GK$5,Fluxo!$D:$D,$D109,Fluxo!$E:$E,"&lt;&gt;"&amp;"PERMUTANTE"))</f>
        <v>0</v>
      </c>
      <c r="GL109" s="18">
        <f>IF(GL$5&gt;$G$4,0,SUMIFS(Fluxo!$O:$O,Fluxo!$U:$U,"&gt;"&amp;GK$5,Fluxo!$U:$U,"&lt;="&amp;GL$5,Fluxo!$D:$D,$D109,Fluxo!$E:$E,"&lt;&gt;"&amp;"PERMUTANTE"))</f>
        <v>0</v>
      </c>
      <c r="GM109" s="18">
        <f>IF(GM$5&gt;$G$4,0,SUMIFS(Fluxo!$O:$O,Fluxo!$U:$U,"&gt;"&amp;GL$5,Fluxo!$U:$U,"&lt;="&amp;GM$5,Fluxo!$D:$D,$D109,Fluxo!$E:$E,"&lt;&gt;"&amp;"PERMUTANTE"))</f>
        <v>0</v>
      </c>
      <c r="GN109" s="18">
        <f>IF(GN$5&gt;$G$4,0,SUMIFS(Fluxo!$O:$O,Fluxo!$U:$U,"&gt;"&amp;GM$5,Fluxo!$U:$U,"&lt;="&amp;GN$5,Fluxo!$D:$D,$D109,Fluxo!$E:$E,"&lt;&gt;"&amp;"PERMUTANTE"))</f>
        <v>0</v>
      </c>
      <c r="GO109" s="18">
        <f>IF(GO$5&gt;$G$4,0,SUMIFS(Fluxo!$O:$O,Fluxo!$U:$U,"&gt;"&amp;GN$5,Fluxo!$U:$U,"&lt;="&amp;GO$5,Fluxo!$D:$D,$D109,Fluxo!$E:$E,"&lt;&gt;"&amp;"PERMUTANTE"))</f>
        <v>0</v>
      </c>
      <c r="GP109" s="18">
        <f>IF(GP$5&gt;$G$4,0,SUMIFS(Fluxo!$O:$O,Fluxo!$U:$U,"&gt;"&amp;GO$5,Fluxo!$U:$U,"&lt;="&amp;GP$5,Fluxo!$D:$D,$D109,Fluxo!$E:$E,"&lt;&gt;"&amp;"PERMUTANTE"))</f>
        <v>0</v>
      </c>
      <c r="GQ109" s="18">
        <f>IF(GQ$5&gt;$G$4,0,SUMIFS(Fluxo!$O:$O,Fluxo!$U:$U,"&gt;"&amp;GP$5,Fluxo!$U:$U,"&lt;="&amp;GQ$5,Fluxo!$D:$D,$D109,Fluxo!$E:$E,"&lt;&gt;"&amp;"PERMUTANTE"))</f>
        <v>0</v>
      </c>
      <c r="GR109" s="18">
        <f>IF(GR$5&gt;$G$4,0,SUMIFS(Fluxo!$O:$O,Fluxo!$U:$U,"&gt;"&amp;GQ$5,Fluxo!$U:$U,"&lt;="&amp;GR$5,Fluxo!$D:$D,$D109,Fluxo!$E:$E,"&lt;&gt;"&amp;"PERMUTANTE"))</f>
        <v>0</v>
      </c>
      <c r="GS109" s="18">
        <f>IF(GS$5&gt;$G$4,0,SUMIFS(Fluxo!$O:$O,Fluxo!$U:$U,"&gt;"&amp;GR$5,Fluxo!$U:$U,"&lt;="&amp;GS$5,Fluxo!$D:$D,$D109,Fluxo!$E:$E,"&lt;&gt;"&amp;"PERMUTANTE"))</f>
        <v>0</v>
      </c>
      <c r="GT109" s="18">
        <f>IF(GT$5&gt;$G$4,0,SUMIFS(Fluxo!$O:$O,Fluxo!$U:$U,"&gt;"&amp;GS$5,Fluxo!$U:$U,"&lt;="&amp;GT$5,Fluxo!$D:$D,$D109,Fluxo!$E:$E,"&lt;&gt;"&amp;"PERMUTANTE"))</f>
        <v>0</v>
      </c>
      <c r="GU109" s="18">
        <f>IF(GU$5&gt;$G$4,0,SUMIFS(Fluxo!$O:$O,Fluxo!$U:$U,"&gt;"&amp;GT$5,Fluxo!$U:$U,"&lt;="&amp;GU$5,Fluxo!$D:$D,$D109,Fluxo!$E:$E,"&lt;&gt;"&amp;"PERMUTANTE"))</f>
        <v>0</v>
      </c>
      <c r="GV109" s="18">
        <f>IF(GV$5&gt;$G$4,0,SUMIFS(Fluxo!$O:$O,Fluxo!$U:$U,"&gt;"&amp;GU$5,Fluxo!$U:$U,"&lt;="&amp;GV$5,Fluxo!$D:$D,$D109,Fluxo!$E:$E,"&lt;&gt;"&amp;"PERMUTANTE"))</f>
        <v>0</v>
      </c>
      <c r="GW109" s="18">
        <f>IF(GW$5&gt;$G$4,0,SUMIFS(Fluxo!$O:$O,Fluxo!$U:$U,"&gt;"&amp;GV$5,Fluxo!$U:$U,"&lt;="&amp;GW$5,Fluxo!$D:$D,$D109,Fluxo!$E:$E,"&lt;&gt;"&amp;"PERMUTANTE"))</f>
        <v>0</v>
      </c>
      <c r="GX109" s="18">
        <f>IF(GX$5&gt;$G$4,0,SUMIFS(Fluxo!$O:$O,Fluxo!$U:$U,"&gt;"&amp;GW$5,Fluxo!$U:$U,"&lt;="&amp;GX$5,Fluxo!$D:$D,$D109,Fluxo!$E:$E,"&lt;&gt;"&amp;"PERMUTANTE"))</f>
        <v>0</v>
      </c>
      <c r="GY109" s="18">
        <f>IF(GY$5&gt;$G$4,0,SUMIFS(Fluxo!$O:$O,Fluxo!$U:$U,"&gt;"&amp;GX$5,Fluxo!$U:$U,"&lt;="&amp;GY$5,Fluxo!$D:$D,$D109,Fluxo!$E:$E,"&lt;&gt;"&amp;"PERMUTANTE"))</f>
        <v>0</v>
      </c>
      <c r="GZ109" s="18">
        <f>IF(GZ$5&gt;$G$4,0,SUMIFS(Fluxo!$O:$O,Fluxo!$U:$U,"&gt;"&amp;GY$5,Fluxo!$U:$U,"&lt;="&amp;GZ$5,Fluxo!$D:$D,$D109,Fluxo!$E:$E,"&lt;&gt;"&amp;"PERMUTANTE"))</f>
        <v>0</v>
      </c>
      <c r="HA109" s="18">
        <f>IF(HA$5&gt;$G$4,0,SUMIFS(Fluxo!$O:$O,Fluxo!$U:$U,"&gt;"&amp;GZ$5,Fluxo!$U:$U,"&lt;="&amp;HA$5,Fluxo!$D:$D,$D109,Fluxo!$E:$E,"&lt;&gt;"&amp;"PERMUTANTE"))</f>
        <v>0</v>
      </c>
      <c r="HB109" s="18">
        <f>IF(HB$5&gt;$G$4,0,SUMIFS(Fluxo!$O:$O,Fluxo!$U:$U,"&gt;"&amp;HA$5,Fluxo!$U:$U,"&lt;="&amp;HB$5,Fluxo!$D:$D,$D109,Fluxo!$E:$E,"&lt;&gt;"&amp;"PERMUTANTE"))</f>
        <v>0</v>
      </c>
      <c r="HC109" s="18">
        <f>IF(HC$5&gt;$G$4,0,SUMIFS(Fluxo!$O:$O,Fluxo!$U:$U,"&gt;"&amp;HB$5,Fluxo!$U:$U,"&lt;="&amp;HC$5,Fluxo!$D:$D,$D109,Fluxo!$E:$E,"&lt;&gt;"&amp;"PERMUTANTE"))</f>
        <v>0</v>
      </c>
      <c r="HD109" s="18">
        <f>IF(HD$5&gt;$G$4,0,SUMIFS(Fluxo!$O:$O,Fluxo!$U:$U,"&gt;"&amp;HC$5,Fluxo!$U:$U,"&lt;="&amp;HD$5,Fluxo!$D:$D,$D109,Fluxo!$E:$E,"&lt;&gt;"&amp;"PERMUTANTE"))</f>
        <v>0</v>
      </c>
      <c r="HE109" s="18">
        <f>IF(HE$5&gt;$G$4,0,SUMIFS(Fluxo!$O:$O,Fluxo!$U:$U,"&gt;"&amp;HD$5,Fluxo!$U:$U,"&lt;="&amp;HE$5,Fluxo!$D:$D,$D109,Fluxo!$E:$E,"&lt;&gt;"&amp;"PERMUTANTE"))</f>
        <v>0</v>
      </c>
      <c r="HF109" s="18">
        <f>IF(HF$5&gt;$G$4,0,SUMIFS(Fluxo!$O:$O,Fluxo!$U:$U,"&gt;"&amp;HE$5,Fluxo!$U:$U,"&lt;="&amp;HF$5,Fluxo!$D:$D,$D109,Fluxo!$E:$E,"&lt;&gt;"&amp;"PERMUTANTE"))</f>
        <v>0</v>
      </c>
    </row>
    <row r="110" spans="1:214">
      <c r="A110" s="20">
        <f t="shared" si="11"/>
        <v>100</v>
      </c>
      <c r="B110" s="140" t="str">
        <f>'Check Carteira'!C102</f>
        <v>E.1016.99.01.0235</v>
      </c>
      <c r="C110" s="141">
        <v>1</v>
      </c>
      <c r="D110" s="129" t="str">
        <f>'Check Carteira'!F102</f>
        <v>A-0235</v>
      </c>
      <c r="E110" s="21" t="str">
        <f>IFERROR(INDEX(Contratos!L:L,MATCH(D110,Contratos!R:R,0)),"")</f>
        <v/>
      </c>
      <c r="F110" s="139" t="str">
        <f>IFERROR(INDEX(Contratos!G:G,MATCH(D110,Contratos!R:R,0)),"")</f>
        <v/>
      </c>
      <c r="H110" s="83">
        <f t="shared" si="10"/>
        <v>0</v>
      </c>
      <c r="J110" s="18">
        <f>IF(J$5&gt;$G$4,0,SUMIFS(Fluxo!$O:$O,Fluxo!$U:$U,"&gt;"&amp;I$5,Fluxo!$U:$U,"&lt;="&amp;J$5,Fluxo!$D:$D,$D110))</f>
        <v>0</v>
      </c>
      <c r="K110" s="18">
        <f>IF(K$5&gt;$G$4,0,SUMIFS(Fluxo!$O:$O,Fluxo!$U:$U,"&gt;"&amp;J$5,Fluxo!$U:$U,"&lt;="&amp;K$5,Fluxo!$D:$D,$D110))</f>
        <v>0</v>
      </c>
      <c r="L110" s="18">
        <f>IF(L$5&gt;$G$4,0,SUMIFS(Fluxo!$O:$O,Fluxo!$U:$U,"&gt;"&amp;K$5,Fluxo!$U:$U,"&lt;="&amp;L$5,Fluxo!$D:$D,$D110))</f>
        <v>0</v>
      </c>
      <c r="M110" s="18">
        <f>IF(M$5&gt;$G$4,0,SUMIFS(Fluxo!$O:$O,Fluxo!$U:$U,"&gt;"&amp;L$5,Fluxo!$U:$U,"&lt;="&amp;M$5,Fluxo!$D:$D,$D110))</f>
        <v>0</v>
      </c>
      <c r="N110" s="18">
        <f>IF(N$5&gt;$G$4,0,SUMIFS(Fluxo!$O:$O,Fluxo!$U:$U,"&gt;"&amp;M$5,Fluxo!$U:$U,"&lt;="&amp;N$5,Fluxo!$D:$D,$D110))</f>
        <v>0</v>
      </c>
      <c r="O110" s="18">
        <f>IF(O$5&gt;$G$4,0,SUMIFS(Fluxo!$O:$O,Fluxo!$U:$U,"&gt;"&amp;N$5,Fluxo!$U:$U,"&lt;="&amp;O$5,Fluxo!$D:$D,$D110))</f>
        <v>0</v>
      </c>
      <c r="P110" s="18">
        <f>IF(P$5&gt;$G$4,0,SUMIFS(Fluxo!$O:$O,Fluxo!$U:$U,"&gt;"&amp;O$5,Fluxo!$U:$U,"&lt;="&amp;P$5,Fluxo!$D:$D,$D110))</f>
        <v>0</v>
      </c>
      <c r="Q110" s="18">
        <f>IF(Q$5&gt;$G$4,0,SUMIFS(Fluxo!$O:$O,Fluxo!$U:$U,"&gt;"&amp;P$5,Fluxo!$U:$U,"&lt;="&amp;Q$5,Fluxo!$D:$D,$D110))</f>
        <v>0</v>
      </c>
      <c r="R110" s="18">
        <f>IF(R$5&gt;$G$4,0,SUMIFS(Fluxo!$O:$O,Fluxo!$U:$U,"&gt;"&amp;Q$5,Fluxo!$U:$U,"&lt;="&amp;R$5,Fluxo!$D:$D,$D110))</f>
        <v>0</v>
      </c>
      <c r="S110" s="18">
        <f>IF(S$5&gt;$G$4,0,SUMIFS(Fluxo!$O:$O,Fluxo!$U:$U,"&gt;"&amp;R$5,Fluxo!$U:$U,"&lt;="&amp;S$5,Fluxo!$D:$D,$D110,Fluxo!$E:$E,"&lt;&gt;"&amp;"PERMUTANTE"))</f>
        <v>0</v>
      </c>
      <c r="T110" s="18">
        <f>IF(T$5&gt;$G$4,0,SUMIFS(Fluxo!$O:$O,Fluxo!$U:$U,"&gt;"&amp;S$5,Fluxo!$U:$U,"&lt;="&amp;T$5,Fluxo!$D:$D,$D110,Fluxo!$E:$E,"&lt;&gt;"&amp;"PERMUTANTE"))</f>
        <v>0</v>
      </c>
      <c r="U110" s="18">
        <f>IF(U$5&gt;$G$4,0,SUMIFS(Fluxo!$O:$O,Fluxo!$U:$U,"&gt;"&amp;T$5,Fluxo!$U:$U,"&lt;="&amp;U$5,Fluxo!$D:$D,$D110,Fluxo!$E:$E,"&lt;&gt;"&amp;"PERMUTANTE"))</f>
        <v>0</v>
      </c>
      <c r="V110" s="18">
        <f>IF(V$5&gt;$G$4,0,SUMIFS(Fluxo!$O:$O,Fluxo!$U:$U,"&gt;"&amp;U$5,Fluxo!$U:$U,"&lt;="&amp;V$5,Fluxo!$D:$D,$D110,Fluxo!$E:$E,"&lt;&gt;"&amp;"PERMUTANTE"))</f>
        <v>0</v>
      </c>
      <c r="W110" s="18">
        <f>IF(W$5&gt;$G$4,0,SUMIFS(Fluxo!$O:$O,Fluxo!$U:$U,"&gt;"&amp;V$5,Fluxo!$U:$U,"&lt;="&amp;W$5,Fluxo!$D:$D,$D110,Fluxo!$E:$E,"&lt;&gt;"&amp;"PERMUTANTE"))</f>
        <v>0</v>
      </c>
      <c r="X110" s="18">
        <f>IF(X$5&gt;$G$4,0,SUMIFS(Fluxo!$O:$O,Fluxo!$U:$U,"&gt;"&amp;W$5,Fluxo!$U:$U,"&lt;="&amp;X$5,Fluxo!$D:$D,$D110,Fluxo!$E:$E,"&lt;&gt;"&amp;"PERMUTANTE"))</f>
        <v>0</v>
      </c>
      <c r="Y110" s="18">
        <f>IF(Y$5&gt;$G$4,0,SUMIFS(Fluxo!$O:$O,Fluxo!$U:$U,"&gt;"&amp;X$5,Fluxo!$U:$U,"&lt;="&amp;Y$5,Fluxo!$D:$D,$D110,Fluxo!$E:$E,"&lt;&gt;"&amp;"PERMUTANTE"))</f>
        <v>0</v>
      </c>
      <c r="Z110" s="18">
        <f>IF(Z$5&gt;$G$4,0,SUMIFS(Fluxo!$O:$O,Fluxo!$U:$U,"&gt;"&amp;Y$5,Fluxo!$U:$U,"&lt;="&amp;Z$5,Fluxo!$D:$D,$D110,Fluxo!$E:$E,"&lt;&gt;"&amp;"PERMUTANTE"))</f>
        <v>0</v>
      </c>
      <c r="AA110" s="18">
        <f>IF(AA$5&gt;$G$4,0,SUMIFS(Fluxo!$O:$O,Fluxo!$U:$U,"&gt;"&amp;Z$5,Fluxo!$U:$U,"&lt;="&amp;AA$5,Fluxo!$D:$D,$D110,Fluxo!$E:$E,"&lt;&gt;"&amp;"PERMUTANTE"))</f>
        <v>0</v>
      </c>
      <c r="AB110" s="18">
        <f>IF(AB$5&gt;$G$4,0,SUMIFS(Fluxo!$O:$O,Fluxo!$U:$U,"&gt;"&amp;AA$5,Fluxo!$U:$U,"&lt;="&amp;AB$5,Fluxo!$D:$D,$D110,Fluxo!$E:$E,"&lt;&gt;"&amp;"PERMUTANTE"))</f>
        <v>0</v>
      </c>
      <c r="AC110" s="18">
        <f>IF(AC$5&gt;$G$4,0,SUMIFS(Fluxo!$O:$O,Fluxo!$U:$U,"&gt;"&amp;AB$5,Fluxo!$U:$U,"&lt;="&amp;AC$5,Fluxo!$D:$D,$D110,Fluxo!$E:$E,"&lt;&gt;"&amp;"PERMUTANTE"))</f>
        <v>0</v>
      </c>
      <c r="AD110" s="18">
        <f>IF(AD$5&gt;$G$4,0,SUMIFS(Fluxo!$O:$O,Fluxo!$U:$U,"&gt;"&amp;AC$5,Fluxo!$U:$U,"&lt;="&amp;AD$5,Fluxo!$D:$D,$D110,Fluxo!$E:$E,"&lt;&gt;"&amp;"PERMUTANTE"))</f>
        <v>0</v>
      </c>
      <c r="AE110" s="18">
        <f>IF(AE$5&gt;$G$4,0,SUMIFS(Fluxo!$O:$O,Fluxo!$U:$U,"&gt;"&amp;AD$5,Fluxo!$U:$U,"&lt;="&amp;AE$5,Fluxo!$D:$D,$D110,Fluxo!$E:$E,"&lt;&gt;"&amp;"PERMUTANTE"))</f>
        <v>0</v>
      </c>
      <c r="AF110" s="18">
        <f>IF(AF$5&gt;$G$4,0,SUMIFS(Fluxo!$O:$O,Fluxo!$U:$U,"&gt;"&amp;AE$5,Fluxo!$U:$U,"&lt;="&amp;AF$5,Fluxo!$D:$D,$D110,Fluxo!$E:$E,"&lt;&gt;"&amp;"PERMUTANTE"))</f>
        <v>0</v>
      </c>
      <c r="AG110" s="18">
        <f>IF(AG$5&gt;$G$4,0,SUMIFS(Fluxo!$O:$O,Fluxo!$U:$U,"&gt;"&amp;AF$5,Fluxo!$U:$U,"&lt;="&amp;AG$5,Fluxo!$D:$D,$D110,Fluxo!$E:$E,"&lt;&gt;"&amp;"PERMUTANTE"))</f>
        <v>0</v>
      </c>
      <c r="AH110" s="18">
        <f>IF(AH$5&gt;$G$4,0,SUMIFS(Fluxo!$O:$O,Fluxo!$U:$U,"&gt;"&amp;AG$5,Fluxo!$U:$U,"&lt;="&amp;AH$5,Fluxo!$D:$D,$D110,Fluxo!$E:$E,"&lt;&gt;"&amp;"PERMUTANTE"))</f>
        <v>0</v>
      </c>
      <c r="AI110" s="18">
        <f>IF(AI$5&gt;$G$4,0,SUMIFS(Fluxo!$O:$O,Fluxo!$U:$U,"&gt;"&amp;AH$5,Fluxo!$U:$U,"&lt;="&amp;AI$5,Fluxo!$D:$D,$D110,Fluxo!$E:$E,"&lt;&gt;"&amp;"PERMUTANTE"))</f>
        <v>0</v>
      </c>
      <c r="AJ110" s="18">
        <f>IF(AJ$5&gt;$G$4,0,SUMIFS(Fluxo!$O:$O,Fluxo!$U:$U,"&gt;"&amp;AI$5,Fluxo!$U:$U,"&lt;="&amp;AJ$5,Fluxo!$D:$D,$D110,Fluxo!$E:$E,"&lt;&gt;"&amp;"PERMUTANTE"))</f>
        <v>0</v>
      </c>
      <c r="AK110" s="18">
        <f>IF(AK$5&gt;$G$4,0,SUMIFS(Fluxo!$O:$O,Fluxo!$U:$U,"&gt;"&amp;AJ$5,Fluxo!$U:$U,"&lt;="&amp;AK$5,Fluxo!$D:$D,$D110,Fluxo!$E:$E,"&lt;&gt;"&amp;"PERMUTANTE"))</f>
        <v>0</v>
      </c>
      <c r="AL110" s="18">
        <f>IF(AL$5&gt;$G$4,0,SUMIFS(Fluxo!$O:$O,Fluxo!$U:$U,"&gt;"&amp;AK$5,Fluxo!$U:$U,"&lt;="&amp;AL$5,Fluxo!$D:$D,$D110,Fluxo!$E:$E,"&lt;&gt;"&amp;"PERMUTANTE"))</f>
        <v>0</v>
      </c>
      <c r="AM110" s="18">
        <f>IF(AM$5&gt;$G$4,0,SUMIFS(Fluxo!$O:$O,Fluxo!$U:$U,"&gt;"&amp;AL$5,Fluxo!$U:$U,"&lt;="&amp;AM$5,Fluxo!$D:$D,$D110,Fluxo!$E:$E,"&lt;&gt;"&amp;"PERMUTANTE"))</f>
        <v>0</v>
      </c>
      <c r="AN110" s="18">
        <f>IF(AN$5&gt;$G$4,0,SUMIFS(Fluxo!$O:$O,Fluxo!$U:$U,"&gt;"&amp;AM$5,Fluxo!$U:$U,"&lt;="&amp;AN$5,Fluxo!$D:$D,$D110,Fluxo!$E:$E,"&lt;&gt;"&amp;"PERMUTANTE"))</f>
        <v>0</v>
      </c>
      <c r="AO110" s="18">
        <f>IF(AO$5&gt;$G$4,0,SUMIFS(Fluxo!$O:$O,Fluxo!$U:$U,"&gt;"&amp;AN$5,Fluxo!$U:$U,"&lt;="&amp;AO$5,Fluxo!$D:$D,$D110,Fluxo!$E:$E,"&lt;&gt;"&amp;"PERMUTANTE"))</f>
        <v>0</v>
      </c>
      <c r="AP110" s="18">
        <f>IF(AP$5&gt;$G$4,0,SUMIFS(Fluxo!$O:$O,Fluxo!$U:$U,"&gt;"&amp;AO$5,Fluxo!$U:$U,"&lt;="&amp;AP$5,Fluxo!$D:$D,$D110,Fluxo!$E:$E,"&lt;&gt;"&amp;"PERMUTANTE"))</f>
        <v>0</v>
      </c>
      <c r="AQ110" s="18">
        <f>IF(AQ$5&gt;$G$4,0,SUMIFS(Fluxo!$O:$O,Fluxo!$U:$U,"&gt;"&amp;AP$5,Fluxo!$U:$U,"&lt;="&amp;AQ$5,Fluxo!$D:$D,$D110,Fluxo!$E:$E,"&lt;&gt;"&amp;"PERMUTANTE"))</f>
        <v>0</v>
      </c>
      <c r="AR110" s="18">
        <f>IF(AR$5&gt;$G$4,0,SUMIFS(Fluxo!$O:$O,Fluxo!$U:$U,"&gt;"&amp;AQ$5,Fluxo!$U:$U,"&lt;="&amp;AR$5,Fluxo!$D:$D,$D110,Fluxo!$E:$E,"&lt;&gt;"&amp;"PERMUTANTE"))</f>
        <v>0</v>
      </c>
      <c r="AS110" s="18">
        <f>IF(AS$5&gt;$G$4,0,SUMIFS(Fluxo!$O:$O,Fluxo!$U:$U,"&gt;"&amp;AR$5,Fluxo!$U:$U,"&lt;="&amp;AS$5,Fluxo!$D:$D,$D110,Fluxo!$E:$E,"&lt;&gt;"&amp;"PERMUTANTE"))</f>
        <v>0</v>
      </c>
      <c r="AT110" s="18">
        <f>IF(AT$5&gt;$G$4,0,SUMIFS(Fluxo!$O:$O,Fluxo!$U:$U,"&gt;"&amp;AS$5,Fluxo!$U:$U,"&lt;="&amp;AT$5,Fluxo!$D:$D,$D110,Fluxo!$E:$E,"&lt;&gt;"&amp;"PERMUTANTE"))</f>
        <v>0</v>
      </c>
      <c r="AU110" s="18">
        <f>IF(AU$5&gt;$G$4,0,SUMIFS(Fluxo!$O:$O,Fluxo!$U:$U,"&gt;"&amp;AT$5,Fluxo!$U:$U,"&lt;="&amp;AU$5,Fluxo!$D:$D,$D110,Fluxo!$E:$E,"&lt;&gt;"&amp;"PERMUTANTE"))</f>
        <v>0</v>
      </c>
      <c r="AV110" s="18">
        <f>IF(AV$5&gt;$G$4,0,SUMIFS(Fluxo!$O:$O,Fluxo!$U:$U,"&gt;"&amp;AU$5,Fluxo!$U:$U,"&lt;="&amp;AV$5,Fluxo!$D:$D,$D110,Fluxo!$E:$E,"&lt;&gt;"&amp;"PERMUTANTE"))</f>
        <v>0</v>
      </c>
      <c r="AW110" s="18">
        <f>IF(AW$5&gt;$G$4,0,SUMIFS(Fluxo!$O:$O,Fluxo!$U:$U,"&gt;"&amp;AV$5,Fluxo!$U:$U,"&lt;="&amp;AW$5,Fluxo!$D:$D,$D110,Fluxo!$E:$E,"&lt;&gt;"&amp;"PERMUTANTE"))</f>
        <v>0</v>
      </c>
      <c r="AX110" s="18">
        <f>IF(AX$5&gt;$G$4,0,SUMIFS(Fluxo!$O:$O,Fluxo!$U:$U,"&gt;"&amp;AW$5,Fluxo!$U:$U,"&lt;="&amp;AX$5,Fluxo!$D:$D,$D110,Fluxo!$E:$E,"&lt;&gt;"&amp;"PERMUTANTE"))</f>
        <v>0</v>
      </c>
      <c r="AY110" s="18">
        <f>IF(AY$5&gt;$G$4,0,SUMIFS(Fluxo!$O:$O,Fluxo!$U:$U,"&gt;"&amp;AX$5,Fluxo!$U:$U,"&lt;="&amp;AY$5,Fluxo!$D:$D,$D110,Fluxo!$E:$E,"&lt;&gt;"&amp;"PERMUTANTE"))</f>
        <v>0</v>
      </c>
      <c r="AZ110" s="18">
        <f>IF(AZ$5&gt;$G$4,0,SUMIFS(Fluxo!$O:$O,Fluxo!$U:$U,"&gt;"&amp;AY$5,Fluxo!$U:$U,"&lt;="&amp;AZ$5,Fluxo!$D:$D,$D110,Fluxo!$E:$E,"&lt;&gt;"&amp;"PERMUTANTE"))</f>
        <v>0</v>
      </c>
      <c r="BA110" s="18">
        <f>IF(BA$5&gt;$G$4,0,SUMIFS(Fluxo!$O:$O,Fluxo!$U:$U,"&gt;"&amp;AZ$5,Fluxo!$U:$U,"&lt;="&amp;BA$5,Fluxo!$D:$D,$D110,Fluxo!$E:$E,"&lt;&gt;"&amp;"PERMUTANTE"))</f>
        <v>0</v>
      </c>
      <c r="BB110" s="18">
        <f>IF(BB$5&gt;$G$4,0,SUMIFS(Fluxo!$O:$O,Fluxo!$U:$U,"&gt;"&amp;BA$5,Fluxo!$U:$U,"&lt;="&amp;BB$5,Fluxo!$D:$D,$D110,Fluxo!$E:$E,"&lt;&gt;"&amp;"PERMUTANTE"))</f>
        <v>0</v>
      </c>
      <c r="BC110" s="18">
        <f>IF(BC$5&gt;$G$4,0,SUMIFS(Fluxo!$O:$O,Fluxo!$U:$U,"&gt;"&amp;BB$5,Fluxo!$U:$U,"&lt;="&amp;BC$5,Fluxo!$D:$D,$D110,Fluxo!$E:$E,"&lt;&gt;"&amp;"PERMUTANTE"))</f>
        <v>0</v>
      </c>
      <c r="BD110" s="18">
        <f>IF(BD$5&gt;$G$4,0,SUMIFS(Fluxo!$O:$O,Fluxo!$U:$U,"&gt;"&amp;BC$5,Fluxo!$U:$U,"&lt;="&amp;BD$5,Fluxo!$D:$D,$D110,Fluxo!$E:$E,"&lt;&gt;"&amp;"PERMUTANTE"))</f>
        <v>0</v>
      </c>
      <c r="BE110" s="18">
        <f>IF(BE$5&gt;$G$4,0,SUMIFS(Fluxo!$O:$O,Fluxo!$U:$U,"&gt;"&amp;BD$5,Fluxo!$U:$U,"&lt;="&amp;BE$5,Fluxo!$D:$D,$D110,Fluxo!$E:$E,"&lt;&gt;"&amp;"PERMUTANTE"))</f>
        <v>0</v>
      </c>
      <c r="BF110" s="18">
        <f>IF(BF$5&gt;$G$4,0,SUMIFS(Fluxo!$O:$O,Fluxo!$U:$U,"&gt;"&amp;BE$5,Fluxo!$U:$U,"&lt;="&amp;BF$5,Fluxo!$D:$D,$D110,Fluxo!$E:$E,"&lt;&gt;"&amp;"PERMUTANTE"))</f>
        <v>0</v>
      </c>
      <c r="BG110" s="18">
        <f>IF(BG$5&gt;$G$4,0,SUMIFS(Fluxo!$O:$O,Fluxo!$U:$U,"&gt;"&amp;BF$5,Fluxo!$U:$U,"&lt;="&amp;BG$5,Fluxo!$D:$D,$D110,Fluxo!$E:$E,"&lt;&gt;"&amp;"PERMUTANTE"))</f>
        <v>0</v>
      </c>
      <c r="BH110" s="18">
        <f>IF(BH$5&gt;$G$4,0,SUMIFS(Fluxo!$O:$O,Fluxo!$U:$U,"&gt;"&amp;BG$5,Fluxo!$U:$U,"&lt;="&amp;BH$5,Fluxo!$D:$D,$D110,Fluxo!$E:$E,"&lt;&gt;"&amp;"PERMUTANTE"))</f>
        <v>0</v>
      </c>
      <c r="BI110" s="18">
        <f>IF(BI$5&gt;$G$4,0,SUMIFS(Fluxo!$O:$O,Fluxo!$U:$U,"&gt;"&amp;BH$5,Fluxo!$U:$U,"&lt;="&amp;BI$5,Fluxo!$D:$D,$D110,Fluxo!$E:$E,"&lt;&gt;"&amp;"PERMUTANTE"))</f>
        <v>0</v>
      </c>
      <c r="BJ110" s="18">
        <f>IF(BJ$5&gt;$G$4,0,SUMIFS(Fluxo!$O:$O,Fluxo!$U:$U,"&gt;"&amp;BI$5,Fluxo!$U:$U,"&lt;="&amp;BJ$5,Fluxo!$D:$D,$D110,Fluxo!$E:$E,"&lt;&gt;"&amp;"PERMUTANTE"))</f>
        <v>0</v>
      </c>
      <c r="BK110" s="18">
        <f>IF(BK$5&gt;$G$4,0,SUMIFS(Fluxo!$O:$O,Fluxo!$U:$U,"&gt;"&amp;BJ$5,Fluxo!$U:$U,"&lt;="&amp;BK$5,Fluxo!$D:$D,$D110,Fluxo!$E:$E,"&lt;&gt;"&amp;"PERMUTANTE"))</f>
        <v>0</v>
      </c>
      <c r="BL110" s="18">
        <f>IF(BL$5&gt;$G$4,0,SUMIFS(Fluxo!$O:$O,Fluxo!$U:$U,"&gt;"&amp;BK$5,Fluxo!$U:$U,"&lt;="&amp;BL$5,Fluxo!$D:$D,$D110,Fluxo!$E:$E,"&lt;&gt;"&amp;"PERMUTANTE"))</f>
        <v>0</v>
      </c>
      <c r="BM110" s="18">
        <f>IF(BM$5&gt;$G$4,0,SUMIFS(Fluxo!$O:$O,Fluxo!$U:$U,"&gt;"&amp;BL$5,Fluxo!$U:$U,"&lt;="&amp;BM$5,Fluxo!$D:$D,$D110,Fluxo!$E:$E,"&lt;&gt;"&amp;"PERMUTANTE"))</f>
        <v>0</v>
      </c>
      <c r="BN110" s="18">
        <f>IF(BN$5&gt;$G$4,0,SUMIFS(Fluxo!$O:$O,Fluxo!$U:$U,"&gt;"&amp;BM$5,Fluxo!$U:$U,"&lt;="&amp;BN$5,Fluxo!$D:$D,$D110,Fluxo!$E:$E,"&lt;&gt;"&amp;"PERMUTANTE"))</f>
        <v>0</v>
      </c>
      <c r="BO110" s="18">
        <f>IF(BO$5&gt;$G$4,0,SUMIFS(Fluxo!$O:$O,Fluxo!$U:$U,"&gt;"&amp;BN$5,Fluxo!$U:$U,"&lt;="&amp;BO$5,Fluxo!$D:$D,$D110,Fluxo!$E:$E,"&lt;&gt;"&amp;"PERMUTANTE"))</f>
        <v>0</v>
      </c>
      <c r="BP110" s="18">
        <f>IF(BP$5&gt;$G$4,0,SUMIFS(Fluxo!$O:$O,Fluxo!$U:$U,"&gt;"&amp;BO$5,Fluxo!$U:$U,"&lt;="&amp;BP$5,Fluxo!$D:$D,$D110,Fluxo!$E:$E,"&lt;&gt;"&amp;"PERMUTANTE"))</f>
        <v>0</v>
      </c>
      <c r="BQ110" s="18">
        <f>IF(BQ$5&gt;$G$4,0,SUMIFS(Fluxo!$O:$O,Fluxo!$U:$U,"&gt;"&amp;BP$5,Fluxo!$U:$U,"&lt;="&amp;BQ$5,Fluxo!$D:$D,$D110,Fluxo!$E:$E,"&lt;&gt;"&amp;"PERMUTANTE"))</f>
        <v>0</v>
      </c>
      <c r="BR110" s="18">
        <f>IF(BR$5&gt;$G$4,0,SUMIFS(Fluxo!$O:$O,Fluxo!$U:$U,"&gt;"&amp;BQ$5,Fluxo!$U:$U,"&lt;="&amp;BR$5,Fluxo!$D:$D,$D110,Fluxo!$E:$E,"&lt;&gt;"&amp;"PERMUTANTE"))</f>
        <v>0</v>
      </c>
      <c r="BS110" s="18">
        <f>IF(BS$5&gt;$G$4,0,SUMIFS(Fluxo!$O:$O,Fluxo!$U:$U,"&gt;"&amp;BR$5,Fluxo!$U:$U,"&lt;="&amp;BS$5,Fluxo!$D:$D,$D110,Fluxo!$E:$E,"&lt;&gt;"&amp;"PERMUTANTE"))</f>
        <v>0</v>
      </c>
      <c r="BT110" s="18">
        <f>IF(BT$5&gt;$G$4,0,SUMIFS(Fluxo!$O:$O,Fluxo!$U:$U,"&gt;"&amp;BS$5,Fluxo!$U:$U,"&lt;="&amp;BT$5,Fluxo!$D:$D,$D110,Fluxo!$E:$E,"&lt;&gt;"&amp;"PERMUTANTE"))</f>
        <v>0</v>
      </c>
      <c r="BU110" s="18">
        <f>IF(BU$5&gt;$G$4,0,SUMIFS(Fluxo!$O:$O,Fluxo!$U:$U,"&gt;"&amp;BT$5,Fluxo!$U:$U,"&lt;="&amp;BU$5,Fluxo!$D:$D,$D110,Fluxo!$E:$E,"&lt;&gt;"&amp;"PERMUTANTE"))</f>
        <v>0</v>
      </c>
      <c r="BV110" s="18">
        <f>IF(BV$5&gt;$G$4,0,SUMIFS(Fluxo!$O:$O,Fluxo!$U:$U,"&gt;"&amp;BU$5,Fluxo!$U:$U,"&lt;="&amp;BV$5,Fluxo!$D:$D,$D110,Fluxo!$E:$E,"&lt;&gt;"&amp;"PERMUTANTE"))</f>
        <v>0</v>
      </c>
      <c r="BW110" s="18">
        <f>IF(BW$5&gt;$G$4,0,SUMIFS(Fluxo!$O:$O,Fluxo!$U:$U,"&gt;"&amp;BV$5,Fluxo!$U:$U,"&lt;="&amp;BW$5,Fluxo!$D:$D,$D110,Fluxo!$E:$E,"&lt;&gt;"&amp;"PERMUTANTE"))</f>
        <v>0</v>
      </c>
      <c r="BX110" s="18">
        <f>IF(BX$5&gt;$G$4,0,SUMIFS(Fluxo!$O:$O,Fluxo!$U:$U,"&gt;"&amp;BW$5,Fluxo!$U:$U,"&lt;="&amp;BX$5,Fluxo!$D:$D,$D110,Fluxo!$E:$E,"&lt;&gt;"&amp;"PERMUTANTE"))</f>
        <v>0</v>
      </c>
      <c r="BY110" s="18">
        <f>IF(BY$5&gt;$G$4,0,SUMIFS(Fluxo!$O:$O,Fluxo!$U:$U,"&gt;"&amp;BX$5,Fluxo!$U:$U,"&lt;="&amp;BY$5,Fluxo!$D:$D,$D110,Fluxo!$E:$E,"&lt;&gt;"&amp;"PERMUTANTE"))</f>
        <v>0</v>
      </c>
      <c r="BZ110" s="18">
        <f>IF(BZ$5&gt;$G$4,0,SUMIFS(Fluxo!$O:$O,Fluxo!$U:$U,"&gt;"&amp;BY$5,Fluxo!$U:$U,"&lt;="&amp;BZ$5,Fluxo!$D:$D,$D110,Fluxo!$E:$E,"&lt;&gt;"&amp;"PERMUTANTE"))</f>
        <v>0</v>
      </c>
      <c r="CA110" s="18">
        <f>IF(CA$5&gt;$G$4,0,SUMIFS(Fluxo!$O:$O,Fluxo!$U:$U,"&gt;"&amp;BZ$5,Fluxo!$U:$U,"&lt;="&amp;CA$5,Fluxo!$D:$D,$D110,Fluxo!$E:$E,"&lt;&gt;"&amp;"PERMUTANTE"))</f>
        <v>0</v>
      </c>
      <c r="CB110" s="18">
        <f>IF(CB$5&gt;$G$4,0,SUMIFS(Fluxo!$O:$O,Fluxo!$U:$U,"&gt;"&amp;CA$5,Fluxo!$U:$U,"&lt;="&amp;CB$5,Fluxo!$D:$D,$D110,Fluxo!$E:$E,"&lt;&gt;"&amp;"PERMUTANTE"))</f>
        <v>0</v>
      </c>
      <c r="CC110" s="18">
        <f>IF(CC$5&gt;$G$4,0,SUMIFS(Fluxo!$O:$O,Fluxo!$U:$U,"&gt;"&amp;CB$5,Fluxo!$U:$U,"&lt;="&amp;CC$5,Fluxo!$D:$D,$D110,Fluxo!$E:$E,"&lt;&gt;"&amp;"PERMUTANTE"))</f>
        <v>0</v>
      </c>
      <c r="CD110" s="18">
        <f>IF(CD$5&gt;$G$4,0,SUMIFS(Fluxo!$O:$O,Fluxo!$U:$U,"&gt;"&amp;CC$5,Fluxo!$U:$U,"&lt;="&amp;CD$5,Fluxo!$D:$D,$D110,Fluxo!$E:$E,"&lt;&gt;"&amp;"PERMUTANTE"))</f>
        <v>0</v>
      </c>
      <c r="CE110" s="18">
        <f>IF(CE$5&gt;$G$4,0,SUMIFS(Fluxo!$O:$O,Fluxo!$U:$U,"&gt;"&amp;CD$5,Fluxo!$U:$U,"&lt;="&amp;CE$5,Fluxo!$D:$D,$D110,Fluxo!$E:$E,"&lt;&gt;"&amp;"PERMUTANTE"))</f>
        <v>0</v>
      </c>
      <c r="CF110" s="18">
        <f>IF(CF$5&gt;$G$4,0,SUMIFS(Fluxo!$O:$O,Fluxo!$U:$U,"&gt;"&amp;CE$5,Fluxo!$U:$U,"&lt;="&amp;CF$5,Fluxo!$D:$D,$D110,Fluxo!$E:$E,"&lt;&gt;"&amp;"PERMUTANTE"))</f>
        <v>0</v>
      </c>
      <c r="CG110" s="18">
        <f>IF(CG$5&gt;$G$4,0,SUMIFS(Fluxo!$O:$O,Fluxo!$U:$U,"&gt;"&amp;CF$5,Fluxo!$U:$U,"&lt;="&amp;CG$5,Fluxo!$D:$D,$D110,Fluxo!$E:$E,"&lt;&gt;"&amp;"PERMUTANTE"))</f>
        <v>0</v>
      </c>
      <c r="CH110" s="18">
        <f>IF(CH$5&gt;$G$4,0,SUMIFS(Fluxo!$O:$O,Fluxo!$U:$U,"&gt;"&amp;CG$5,Fluxo!$U:$U,"&lt;="&amp;CH$5,Fluxo!$D:$D,$D110,Fluxo!$E:$E,"&lt;&gt;"&amp;"PERMUTANTE"))</f>
        <v>0</v>
      </c>
      <c r="CI110" s="18">
        <f>IF(CI$5&gt;$G$4,0,SUMIFS(Fluxo!$O:$O,Fluxo!$U:$U,"&gt;"&amp;CH$5,Fluxo!$U:$U,"&lt;="&amp;CI$5,Fluxo!$D:$D,$D110,Fluxo!$E:$E,"&lt;&gt;"&amp;"PERMUTANTE"))</f>
        <v>0</v>
      </c>
      <c r="CJ110" s="18">
        <f>IF(CJ$5&gt;$G$4,0,SUMIFS(Fluxo!$O:$O,Fluxo!$U:$U,"&gt;"&amp;CI$5,Fluxo!$U:$U,"&lt;="&amp;CJ$5,Fluxo!$D:$D,$D110,Fluxo!$E:$E,"&lt;&gt;"&amp;"PERMUTANTE"))</f>
        <v>0</v>
      </c>
      <c r="CK110" s="18">
        <f>IF(CK$5&gt;$G$4,0,SUMIFS(Fluxo!$O:$O,Fluxo!$U:$U,"&gt;"&amp;CJ$5,Fluxo!$U:$U,"&lt;="&amp;CK$5,Fluxo!$D:$D,$D110,Fluxo!$E:$E,"&lt;&gt;"&amp;"PERMUTANTE"))</f>
        <v>0</v>
      </c>
      <c r="CL110" s="18">
        <f>IF(CL$5&gt;$G$4,0,SUMIFS(Fluxo!$O:$O,Fluxo!$U:$U,"&gt;"&amp;CK$5,Fluxo!$U:$U,"&lt;="&amp;CL$5,Fluxo!$D:$D,$D110,Fluxo!$E:$E,"&lt;&gt;"&amp;"PERMUTANTE"))</f>
        <v>0</v>
      </c>
      <c r="CM110" s="18">
        <f>IF(CM$5&gt;$G$4,0,SUMIFS(Fluxo!$O:$O,Fluxo!$U:$U,"&gt;"&amp;CL$5,Fluxo!$U:$U,"&lt;="&amp;CM$5,Fluxo!$D:$D,$D110,Fluxo!$E:$E,"&lt;&gt;"&amp;"PERMUTANTE"))</f>
        <v>0</v>
      </c>
      <c r="CN110" s="18">
        <f>IF(CN$5&gt;$G$4,0,SUMIFS(Fluxo!$O:$O,Fluxo!$U:$U,"&gt;"&amp;CM$5,Fluxo!$U:$U,"&lt;="&amp;CN$5,Fluxo!$D:$D,$D110,Fluxo!$E:$E,"&lt;&gt;"&amp;"PERMUTANTE"))</f>
        <v>0</v>
      </c>
      <c r="CO110" s="18">
        <f>IF(CO$5&gt;$G$4,0,SUMIFS(Fluxo!$O:$O,Fluxo!$U:$U,"&gt;"&amp;CN$5,Fluxo!$U:$U,"&lt;="&amp;CO$5,Fluxo!$D:$D,$D110,Fluxo!$E:$E,"&lt;&gt;"&amp;"PERMUTANTE"))</f>
        <v>0</v>
      </c>
      <c r="CP110" s="18">
        <f>IF(CP$5&gt;$G$4,0,SUMIFS(Fluxo!$O:$O,Fluxo!$U:$U,"&gt;"&amp;CO$5,Fluxo!$U:$U,"&lt;="&amp;CP$5,Fluxo!$D:$D,$D110,Fluxo!$E:$E,"&lt;&gt;"&amp;"PERMUTANTE"))</f>
        <v>0</v>
      </c>
      <c r="CQ110" s="18">
        <f>IF(CQ$5&gt;$G$4,0,SUMIFS(Fluxo!$O:$O,Fluxo!$U:$U,"&gt;"&amp;CP$5,Fluxo!$U:$U,"&lt;="&amp;CQ$5,Fluxo!$D:$D,$D110,Fluxo!$E:$E,"&lt;&gt;"&amp;"PERMUTANTE"))</f>
        <v>0</v>
      </c>
      <c r="CR110" s="18">
        <f>IF(CR$5&gt;$G$4,0,SUMIFS(Fluxo!$O:$O,Fluxo!$U:$U,"&gt;"&amp;CQ$5,Fluxo!$U:$U,"&lt;="&amp;CR$5,Fluxo!$D:$D,$D110,Fluxo!$E:$E,"&lt;&gt;"&amp;"PERMUTANTE"))</f>
        <v>0</v>
      </c>
      <c r="CS110" s="18">
        <f>IF(CS$5&gt;$G$4,0,SUMIFS(Fluxo!$O:$O,Fluxo!$U:$U,"&gt;"&amp;CR$5,Fluxo!$U:$U,"&lt;="&amp;CS$5,Fluxo!$D:$D,$D110,Fluxo!$E:$E,"&lt;&gt;"&amp;"PERMUTANTE"))</f>
        <v>0</v>
      </c>
      <c r="CT110" s="18">
        <f>IF(CT$5&gt;$G$4,0,SUMIFS(Fluxo!$O:$O,Fluxo!$U:$U,"&gt;"&amp;CS$5,Fluxo!$U:$U,"&lt;="&amp;CT$5,Fluxo!$D:$D,$D110,Fluxo!$E:$E,"&lt;&gt;"&amp;"PERMUTANTE"))</f>
        <v>0</v>
      </c>
      <c r="CU110" s="18">
        <f>IF(CU$5&gt;$G$4,0,SUMIFS(Fluxo!$O:$O,Fluxo!$U:$U,"&gt;"&amp;CT$5,Fluxo!$U:$U,"&lt;="&amp;CU$5,Fluxo!$D:$D,$D110,Fluxo!$E:$E,"&lt;&gt;"&amp;"PERMUTANTE"))</f>
        <v>0</v>
      </c>
      <c r="CV110" s="18">
        <f>IF(CV$5&gt;$G$4,0,SUMIFS(Fluxo!$O:$O,Fluxo!$U:$U,"&gt;"&amp;CU$5,Fluxo!$U:$U,"&lt;="&amp;CV$5,Fluxo!$D:$D,$D110,Fluxo!$E:$E,"&lt;&gt;"&amp;"PERMUTANTE"))</f>
        <v>0</v>
      </c>
      <c r="CW110" s="18">
        <f>IF(CW$5&gt;$G$4,0,SUMIFS(Fluxo!$O:$O,Fluxo!$U:$U,"&gt;"&amp;CV$5,Fluxo!$U:$U,"&lt;="&amp;CW$5,Fluxo!$D:$D,$D110,Fluxo!$E:$E,"&lt;&gt;"&amp;"PERMUTANTE"))</f>
        <v>0</v>
      </c>
      <c r="CX110" s="18">
        <f>IF(CX$5&gt;$G$4,0,SUMIFS(Fluxo!$O:$O,Fluxo!$U:$U,"&gt;"&amp;CW$5,Fluxo!$U:$U,"&lt;="&amp;CX$5,Fluxo!$D:$D,$D110,Fluxo!$E:$E,"&lt;&gt;"&amp;"PERMUTANTE"))</f>
        <v>0</v>
      </c>
      <c r="CY110" s="18">
        <f>IF(CY$5&gt;$G$4,0,SUMIFS(Fluxo!$O:$O,Fluxo!$U:$U,"&gt;"&amp;CX$5,Fluxo!$U:$U,"&lt;="&amp;CY$5,Fluxo!$D:$D,$D110,Fluxo!$E:$E,"&lt;&gt;"&amp;"PERMUTANTE"))</f>
        <v>0</v>
      </c>
      <c r="CZ110" s="18">
        <f>IF(CZ$5&gt;$G$4,0,SUMIFS(Fluxo!$O:$O,Fluxo!$U:$U,"&gt;"&amp;CY$5,Fluxo!$U:$U,"&lt;="&amp;CZ$5,Fluxo!$D:$D,$D110,Fluxo!$E:$E,"&lt;&gt;"&amp;"PERMUTANTE"))</f>
        <v>0</v>
      </c>
      <c r="DA110" s="18">
        <f>IF(DA$5&gt;$G$4,0,SUMIFS(Fluxo!$O:$O,Fluxo!$U:$U,"&gt;"&amp;CZ$5,Fluxo!$U:$U,"&lt;="&amp;DA$5,Fluxo!$D:$D,$D110,Fluxo!$E:$E,"&lt;&gt;"&amp;"PERMUTANTE"))</f>
        <v>0</v>
      </c>
      <c r="DB110" s="18">
        <f>IF(DB$5&gt;$G$4,0,SUMIFS(Fluxo!$O:$O,Fluxo!$U:$U,"&gt;"&amp;DA$5,Fluxo!$U:$U,"&lt;="&amp;DB$5,Fluxo!$D:$D,$D110,Fluxo!$E:$E,"&lt;&gt;"&amp;"PERMUTANTE"))</f>
        <v>0</v>
      </c>
      <c r="DC110" s="18">
        <f>IF(DC$5&gt;$G$4,0,SUMIFS(Fluxo!$O:$O,Fluxo!$U:$U,"&gt;"&amp;DB$5,Fluxo!$U:$U,"&lt;="&amp;DC$5,Fluxo!$D:$D,$D110,Fluxo!$E:$E,"&lt;&gt;"&amp;"PERMUTANTE"))</f>
        <v>0</v>
      </c>
      <c r="DD110" s="18">
        <f>IF(DD$5&gt;$G$4,0,SUMIFS(Fluxo!$O:$O,Fluxo!$U:$U,"&gt;"&amp;DC$5,Fluxo!$U:$U,"&lt;="&amp;DD$5,Fluxo!$D:$D,$D110,Fluxo!$E:$E,"&lt;&gt;"&amp;"PERMUTANTE"))</f>
        <v>0</v>
      </c>
      <c r="DE110" s="18">
        <f>IF(DE$5&gt;$G$4,0,SUMIFS(Fluxo!$O:$O,Fluxo!$U:$U,"&gt;"&amp;DD$5,Fluxo!$U:$U,"&lt;="&amp;DE$5,Fluxo!$D:$D,$D110,Fluxo!$E:$E,"&lt;&gt;"&amp;"PERMUTANTE"))</f>
        <v>0</v>
      </c>
      <c r="DF110" s="18">
        <f>IF(DF$5&gt;$G$4,0,SUMIFS(Fluxo!$O:$O,Fluxo!$U:$U,"&gt;"&amp;DE$5,Fluxo!$U:$U,"&lt;="&amp;DF$5,Fluxo!$D:$D,$D110,Fluxo!$E:$E,"&lt;&gt;"&amp;"PERMUTANTE"))</f>
        <v>0</v>
      </c>
      <c r="DG110" s="18">
        <f>IF(DG$5&gt;$G$4,0,SUMIFS(Fluxo!$O:$O,Fluxo!$U:$U,"&gt;"&amp;DF$5,Fluxo!$U:$U,"&lt;="&amp;DG$5,Fluxo!$D:$D,$D110,Fluxo!$E:$E,"&lt;&gt;"&amp;"PERMUTANTE"))</f>
        <v>0</v>
      </c>
      <c r="DH110" s="18">
        <f>IF(DH$5&gt;$G$4,0,SUMIFS(Fluxo!$O:$O,Fluxo!$U:$U,"&gt;"&amp;DG$5,Fluxo!$U:$U,"&lt;="&amp;DH$5,Fluxo!$D:$D,$D110,Fluxo!$E:$E,"&lt;&gt;"&amp;"PERMUTANTE"))</f>
        <v>0</v>
      </c>
      <c r="DI110" s="18">
        <f>IF(DI$5&gt;$G$4,0,SUMIFS(Fluxo!$O:$O,Fluxo!$U:$U,"&gt;"&amp;DH$5,Fluxo!$U:$U,"&lt;="&amp;DI$5,Fluxo!$D:$D,$D110,Fluxo!$E:$E,"&lt;&gt;"&amp;"PERMUTANTE"))</f>
        <v>0</v>
      </c>
      <c r="DJ110" s="18">
        <f>IF(DJ$5&gt;$G$4,0,SUMIFS(Fluxo!$O:$O,Fluxo!$U:$U,"&gt;"&amp;DI$5,Fluxo!$U:$U,"&lt;="&amp;DJ$5,Fluxo!$D:$D,$D110,Fluxo!$E:$E,"&lt;&gt;"&amp;"PERMUTANTE"))</f>
        <v>0</v>
      </c>
      <c r="DK110" s="18">
        <f>IF(DK$5&gt;$G$4,0,SUMIFS(Fluxo!$O:$O,Fluxo!$U:$U,"&gt;"&amp;DJ$5,Fluxo!$U:$U,"&lt;="&amp;DK$5,Fluxo!$D:$D,$D110,Fluxo!$E:$E,"&lt;&gt;"&amp;"PERMUTANTE"))</f>
        <v>0</v>
      </c>
      <c r="DL110" s="18">
        <f>IF(DL$5&gt;$G$4,0,SUMIFS(Fluxo!$O:$O,Fluxo!$U:$U,"&gt;"&amp;DK$5,Fluxo!$U:$U,"&lt;="&amp;DL$5,Fluxo!$D:$D,$D110,Fluxo!$E:$E,"&lt;&gt;"&amp;"PERMUTANTE"))</f>
        <v>0</v>
      </c>
      <c r="DM110" s="18">
        <f>IF(DM$5&gt;$G$4,0,SUMIFS(Fluxo!$O:$O,Fluxo!$U:$U,"&gt;"&amp;DL$5,Fluxo!$U:$U,"&lt;="&amp;DM$5,Fluxo!$D:$D,$D110,Fluxo!$E:$E,"&lt;&gt;"&amp;"PERMUTANTE"))</f>
        <v>0</v>
      </c>
      <c r="DN110" s="18">
        <f>IF(DN$5&gt;$G$4,0,SUMIFS(Fluxo!$O:$O,Fluxo!$U:$U,"&gt;"&amp;DM$5,Fluxo!$U:$U,"&lt;="&amp;DN$5,Fluxo!$D:$D,$D110,Fluxo!$E:$E,"&lt;&gt;"&amp;"PERMUTANTE"))</f>
        <v>0</v>
      </c>
      <c r="DO110" s="18">
        <f>IF(DO$5&gt;$G$4,0,SUMIFS(Fluxo!$O:$O,Fluxo!$U:$U,"&gt;"&amp;DN$5,Fluxo!$U:$U,"&lt;="&amp;DO$5,Fluxo!$D:$D,$D110,Fluxo!$E:$E,"&lt;&gt;"&amp;"PERMUTANTE"))</f>
        <v>0</v>
      </c>
      <c r="DP110" s="18">
        <f>IF(DP$5&gt;$G$4,0,SUMIFS(Fluxo!$O:$O,Fluxo!$U:$U,"&gt;"&amp;DO$5,Fluxo!$U:$U,"&lt;="&amp;DP$5,Fluxo!$D:$D,$D110,Fluxo!$E:$E,"&lt;&gt;"&amp;"PERMUTANTE"))</f>
        <v>0</v>
      </c>
      <c r="DQ110" s="18">
        <f>IF(DQ$5&gt;$G$4,0,SUMIFS(Fluxo!$O:$O,Fluxo!$U:$U,"&gt;"&amp;DP$5,Fluxo!$U:$U,"&lt;="&amp;DQ$5,Fluxo!$D:$D,$D110,Fluxo!$E:$E,"&lt;&gt;"&amp;"PERMUTANTE"))</f>
        <v>0</v>
      </c>
      <c r="DR110" s="18">
        <f>IF(DR$5&gt;$G$4,0,SUMIFS(Fluxo!$O:$O,Fluxo!$U:$U,"&gt;"&amp;DQ$5,Fluxo!$U:$U,"&lt;="&amp;DR$5,Fluxo!$D:$D,$D110,Fluxo!$E:$E,"&lt;&gt;"&amp;"PERMUTANTE"))</f>
        <v>0</v>
      </c>
      <c r="DS110" s="18">
        <f>IF(DS$5&gt;$G$4,0,SUMIFS(Fluxo!$O:$O,Fluxo!$U:$U,"&gt;"&amp;DR$5,Fluxo!$U:$U,"&lt;="&amp;DS$5,Fluxo!$D:$D,$D110,Fluxo!$E:$E,"&lt;&gt;"&amp;"PERMUTANTE"))</f>
        <v>0</v>
      </c>
      <c r="DT110" s="18">
        <f>IF(DT$5&gt;$G$4,0,SUMIFS(Fluxo!$O:$O,Fluxo!$U:$U,"&gt;"&amp;DS$5,Fluxo!$U:$U,"&lt;="&amp;DT$5,Fluxo!$D:$D,$D110,Fluxo!$E:$E,"&lt;&gt;"&amp;"PERMUTANTE"))</f>
        <v>0</v>
      </c>
      <c r="DU110" s="18">
        <f>IF(DU$5&gt;$G$4,0,SUMIFS(Fluxo!$O:$O,Fluxo!$U:$U,"&gt;"&amp;DT$5,Fluxo!$U:$U,"&lt;="&amp;DU$5,Fluxo!$D:$D,$D110,Fluxo!$E:$E,"&lt;&gt;"&amp;"PERMUTANTE"))</f>
        <v>0</v>
      </c>
      <c r="DV110" s="18">
        <f>IF(DV$5&gt;$G$4,0,SUMIFS(Fluxo!$O:$O,Fluxo!$U:$U,"&gt;"&amp;DU$5,Fluxo!$U:$U,"&lt;="&amp;DV$5,Fluxo!$D:$D,$D110,Fluxo!$E:$E,"&lt;&gt;"&amp;"PERMUTANTE"))</f>
        <v>0</v>
      </c>
      <c r="DW110" s="18">
        <f>IF(DW$5&gt;$G$4,0,SUMIFS(Fluxo!$O:$O,Fluxo!$U:$U,"&gt;"&amp;DV$5,Fluxo!$U:$U,"&lt;="&amp;DW$5,Fluxo!$D:$D,$D110,Fluxo!$E:$E,"&lt;&gt;"&amp;"PERMUTANTE"))</f>
        <v>0</v>
      </c>
      <c r="DX110" s="18">
        <f>IF(DX$5&gt;$G$4,0,SUMIFS(Fluxo!$O:$O,Fluxo!$U:$U,"&gt;"&amp;DW$5,Fluxo!$U:$U,"&lt;="&amp;DX$5,Fluxo!$D:$D,$D110,Fluxo!$E:$E,"&lt;&gt;"&amp;"PERMUTANTE"))</f>
        <v>0</v>
      </c>
      <c r="DY110" s="18">
        <f>IF(DY$5&gt;$G$4,0,SUMIFS(Fluxo!$O:$O,Fluxo!$U:$U,"&gt;"&amp;DX$5,Fluxo!$U:$U,"&lt;="&amp;DY$5,Fluxo!$D:$D,$D110,Fluxo!$E:$E,"&lt;&gt;"&amp;"PERMUTANTE"))</f>
        <v>0</v>
      </c>
      <c r="DZ110" s="18">
        <f>IF(DZ$5&gt;$G$4,0,SUMIFS(Fluxo!$O:$O,Fluxo!$U:$U,"&gt;"&amp;DY$5,Fluxo!$U:$U,"&lt;="&amp;DZ$5,Fluxo!$D:$D,$D110,Fluxo!$E:$E,"&lt;&gt;"&amp;"PERMUTANTE"))</f>
        <v>0</v>
      </c>
      <c r="EA110" s="18">
        <f>IF(EA$5&gt;$G$4,0,SUMIFS(Fluxo!$O:$O,Fluxo!$U:$U,"&gt;"&amp;DZ$5,Fluxo!$U:$U,"&lt;="&amp;EA$5,Fluxo!$D:$D,$D110,Fluxo!$E:$E,"&lt;&gt;"&amp;"PERMUTANTE"))</f>
        <v>0</v>
      </c>
      <c r="EB110" s="18">
        <f>IF(EB$5&gt;$G$4,0,SUMIFS(Fluxo!$O:$O,Fluxo!$U:$U,"&gt;"&amp;EA$5,Fluxo!$U:$U,"&lt;="&amp;EB$5,Fluxo!$D:$D,$D110,Fluxo!$E:$E,"&lt;&gt;"&amp;"PERMUTANTE"))</f>
        <v>0</v>
      </c>
      <c r="EC110" s="18">
        <f>IF(EC$5&gt;$G$4,0,SUMIFS(Fluxo!$O:$O,Fluxo!$U:$U,"&gt;"&amp;EB$5,Fluxo!$U:$U,"&lt;="&amp;EC$5,Fluxo!$D:$D,$D110,Fluxo!$E:$E,"&lt;&gt;"&amp;"PERMUTANTE"))</f>
        <v>0</v>
      </c>
      <c r="ED110" s="18">
        <f>IF(ED$5&gt;$G$4,0,SUMIFS(Fluxo!$O:$O,Fluxo!$U:$U,"&gt;"&amp;EC$5,Fluxo!$U:$U,"&lt;="&amp;ED$5,Fluxo!$D:$D,$D110,Fluxo!$E:$E,"&lt;&gt;"&amp;"PERMUTANTE"))</f>
        <v>0</v>
      </c>
      <c r="EE110" s="18">
        <f>IF(EE$5&gt;$G$4,0,SUMIFS(Fluxo!$O:$O,Fluxo!$U:$U,"&gt;"&amp;ED$5,Fluxo!$U:$U,"&lt;="&amp;EE$5,Fluxo!$D:$D,$D110,Fluxo!$E:$E,"&lt;&gt;"&amp;"PERMUTANTE"))</f>
        <v>0</v>
      </c>
      <c r="EF110" s="18">
        <f>IF(EF$5&gt;$G$4,0,SUMIFS(Fluxo!$O:$O,Fluxo!$U:$U,"&gt;"&amp;EE$5,Fluxo!$U:$U,"&lt;="&amp;EF$5,Fluxo!$D:$D,$D110,Fluxo!$E:$E,"&lt;&gt;"&amp;"PERMUTANTE"))</f>
        <v>0</v>
      </c>
      <c r="EG110" s="18">
        <f>IF(EG$5&gt;$G$4,0,SUMIFS(Fluxo!$O:$O,Fluxo!$U:$U,"&gt;"&amp;EF$5,Fluxo!$U:$U,"&lt;="&amp;EG$5,Fluxo!$D:$D,$D110,Fluxo!$E:$E,"&lt;&gt;"&amp;"PERMUTANTE"))</f>
        <v>0</v>
      </c>
      <c r="EH110" s="18">
        <f>IF(EH$5&gt;$G$4,0,SUMIFS(Fluxo!$O:$O,Fluxo!$U:$U,"&gt;"&amp;EG$5,Fluxo!$U:$U,"&lt;="&amp;EH$5,Fluxo!$D:$D,$D110,Fluxo!$E:$E,"&lt;&gt;"&amp;"PERMUTANTE"))</f>
        <v>0</v>
      </c>
      <c r="EI110" s="18">
        <f>IF(EI$5&gt;$G$4,0,SUMIFS(Fluxo!$O:$O,Fluxo!$U:$U,"&gt;"&amp;EH$5,Fluxo!$U:$U,"&lt;="&amp;EI$5,Fluxo!$D:$D,$D110,Fluxo!$E:$E,"&lt;&gt;"&amp;"PERMUTANTE"))</f>
        <v>0</v>
      </c>
      <c r="EJ110" s="18">
        <f>IF(EJ$5&gt;$G$4,0,SUMIFS(Fluxo!$O:$O,Fluxo!$U:$U,"&gt;"&amp;EI$5,Fluxo!$U:$U,"&lt;="&amp;EJ$5,Fluxo!$D:$D,$D110,Fluxo!$E:$E,"&lt;&gt;"&amp;"PERMUTANTE"))</f>
        <v>0</v>
      </c>
      <c r="EK110" s="18">
        <f>IF(EK$5&gt;$G$4,0,SUMIFS(Fluxo!$O:$O,Fluxo!$U:$U,"&gt;"&amp;EJ$5,Fluxo!$U:$U,"&lt;="&amp;EK$5,Fluxo!$D:$D,$D110,Fluxo!$E:$E,"&lt;&gt;"&amp;"PERMUTANTE"))</f>
        <v>0</v>
      </c>
      <c r="EL110" s="18">
        <f>IF(EL$5&gt;$G$4,0,SUMIFS(Fluxo!$O:$O,Fluxo!$U:$U,"&gt;"&amp;EK$5,Fluxo!$U:$U,"&lt;="&amp;EL$5,Fluxo!$D:$D,$D110,Fluxo!$E:$E,"&lt;&gt;"&amp;"PERMUTANTE"))</f>
        <v>0</v>
      </c>
      <c r="EM110" s="18">
        <f>IF(EM$5&gt;$G$4,0,SUMIFS(Fluxo!$O:$O,Fluxo!$U:$U,"&gt;"&amp;EL$5,Fluxo!$U:$U,"&lt;="&amp;EM$5,Fluxo!$D:$D,$D110,Fluxo!$E:$E,"&lt;&gt;"&amp;"PERMUTANTE"))</f>
        <v>0</v>
      </c>
      <c r="EN110" s="18">
        <f>IF(EN$5&gt;$G$4,0,SUMIFS(Fluxo!$O:$O,Fluxo!$U:$U,"&gt;"&amp;EM$5,Fluxo!$U:$U,"&lt;="&amp;EN$5,Fluxo!$D:$D,$D110,Fluxo!$E:$E,"&lt;&gt;"&amp;"PERMUTANTE"))</f>
        <v>0</v>
      </c>
      <c r="EO110" s="18">
        <f>IF(EO$5&gt;$G$4,0,SUMIFS(Fluxo!$O:$O,Fluxo!$U:$U,"&gt;"&amp;EN$5,Fluxo!$U:$U,"&lt;="&amp;EO$5,Fluxo!$D:$D,$D110,Fluxo!$E:$E,"&lt;&gt;"&amp;"PERMUTANTE"))</f>
        <v>0</v>
      </c>
      <c r="EP110" s="18">
        <f>IF(EP$5&gt;$G$4,0,SUMIFS(Fluxo!$O:$O,Fluxo!$U:$U,"&gt;"&amp;EO$5,Fluxo!$U:$U,"&lt;="&amp;EP$5,Fluxo!$D:$D,$D110,Fluxo!$E:$E,"&lt;&gt;"&amp;"PERMUTANTE"))</f>
        <v>0</v>
      </c>
      <c r="EQ110" s="18">
        <f>IF(EQ$5&gt;$G$4,0,SUMIFS(Fluxo!$O:$O,Fluxo!$U:$U,"&gt;"&amp;EP$5,Fluxo!$U:$U,"&lt;="&amp;EQ$5,Fluxo!$D:$D,$D110,Fluxo!$E:$E,"&lt;&gt;"&amp;"PERMUTANTE"))</f>
        <v>0</v>
      </c>
      <c r="ER110" s="18">
        <f>IF(ER$5&gt;$G$4,0,SUMIFS(Fluxo!$O:$O,Fluxo!$U:$U,"&gt;"&amp;EQ$5,Fluxo!$U:$U,"&lt;="&amp;ER$5,Fluxo!$D:$D,$D110,Fluxo!$E:$E,"&lt;&gt;"&amp;"PERMUTANTE"))</f>
        <v>0</v>
      </c>
      <c r="ES110" s="18">
        <f>IF(ES$5&gt;$G$4,0,SUMIFS(Fluxo!$O:$O,Fluxo!$U:$U,"&gt;"&amp;ER$5,Fluxo!$U:$U,"&lt;="&amp;ES$5,Fluxo!$D:$D,$D110,Fluxo!$E:$E,"&lt;&gt;"&amp;"PERMUTANTE"))</f>
        <v>0</v>
      </c>
      <c r="ET110" s="18">
        <f>IF(ET$5&gt;$G$4,0,SUMIFS(Fluxo!$O:$O,Fluxo!$U:$U,"&gt;"&amp;ES$5,Fluxo!$U:$U,"&lt;="&amp;ET$5,Fluxo!$D:$D,$D110,Fluxo!$E:$E,"&lt;&gt;"&amp;"PERMUTANTE"))</f>
        <v>0</v>
      </c>
      <c r="EU110" s="18">
        <f>IF(EU$5&gt;$G$4,0,SUMIFS(Fluxo!$O:$O,Fluxo!$U:$U,"&gt;"&amp;ET$5,Fluxo!$U:$U,"&lt;="&amp;EU$5,Fluxo!$D:$D,$D110,Fluxo!$E:$E,"&lt;&gt;"&amp;"PERMUTANTE"))</f>
        <v>0</v>
      </c>
      <c r="EV110" s="18">
        <f>IF(EV$5&gt;$G$4,0,SUMIFS(Fluxo!$O:$O,Fluxo!$U:$U,"&gt;"&amp;EU$5,Fluxo!$U:$U,"&lt;="&amp;EV$5,Fluxo!$D:$D,$D110,Fluxo!$E:$E,"&lt;&gt;"&amp;"PERMUTANTE"))</f>
        <v>0</v>
      </c>
      <c r="EW110" s="18">
        <f>IF(EW$5&gt;$G$4,0,SUMIFS(Fluxo!$O:$O,Fluxo!$U:$U,"&gt;"&amp;EV$5,Fluxo!$U:$U,"&lt;="&amp;EW$5,Fluxo!$D:$D,$D110,Fluxo!$E:$E,"&lt;&gt;"&amp;"PERMUTANTE"))</f>
        <v>0</v>
      </c>
      <c r="EX110" s="18">
        <f>IF(EX$5&gt;$G$4,0,SUMIFS(Fluxo!$O:$O,Fluxo!$U:$U,"&gt;"&amp;EW$5,Fluxo!$U:$U,"&lt;="&amp;EX$5,Fluxo!$D:$D,$D110,Fluxo!$E:$E,"&lt;&gt;"&amp;"PERMUTANTE"))</f>
        <v>0</v>
      </c>
      <c r="EY110" s="18">
        <f>IF(EY$5&gt;$G$4,0,SUMIFS(Fluxo!$O:$O,Fluxo!$U:$U,"&gt;"&amp;EX$5,Fluxo!$U:$U,"&lt;="&amp;EY$5,Fluxo!$D:$D,$D110,Fluxo!$E:$E,"&lt;&gt;"&amp;"PERMUTANTE"))</f>
        <v>0</v>
      </c>
      <c r="EZ110" s="18">
        <f>IF(EZ$5&gt;$G$4,0,SUMIFS(Fluxo!$O:$O,Fluxo!$U:$U,"&gt;"&amp;EY$5,Fluxo!$U:$U,"&lt;="&amp;EZ$5,Fluxo!$D:$D,$D110,Fluxo!$E:$E,"&lt;&gt;"&amp;"PERMUTANTE"))</f>
        <v>0</v>
      </c>
      <c r="FA110" s="18">
        <f>IF(FA$5&gt;$G$4,0,SUMIFS(Fluxo!$O:$O,Fluxo!$U:$U,"&gt;"&amp;EZ$5,Fluxo!$U:$U,"&lt;="&amp;FA$5,Fluxo!$D:$D,$D110,Fluxo!$E:$E,"&lt;&gt;"&amp;"PERMUTANTE"))</f>
        <v>0</v>
      </c>
      <c r="FB110" s="18">
        <f>IF(FB$5&gt;$G$4,0,SUMIFS(Fluxo!$O:$O,Fluxo!$U:$U,"&gt;"&amp;FA$5,Fluxo!$U:$U,"&lt;="&amp;FB$5,Fluxo!$D:$D,$D110,Fluxo!$E:$E,"&lt;&gt;"&amp;"PERMUTANTE"))</f>
        <v>0</v>
      </c>
      <c r="FC110" s="18">
        <f>IF(FC$5&gt;$G$4,0,SUMIFS(Fluxo!$O:$O,Fluxo!$U:$U,"&gt;"&amp;FB$5,Fluxo!$U:$U,"&lt;="&amp;FC$5,Fluxo!$D:$D,$D110,Fluxo!$E:$E,"&lt;&gt;"&amp;"PERMUTANTE"))</f>
        <v>0</v>
      </c>
      <c r="FD110" s="18">
        <f>IF(FD$5&gt;$G$4,0,SUMIFS(Fluxo!$O:$O,Fluxo!$U:$U,"&gt;"&amp;FC$5,Fluxo!$U:$U,"&lt;="&amp;FD$5,Fluxo!$D:$D,$D110,Fluxo!$E:$E,"&lt;&gt;"&amp;"PERMUTANTE"))</f>
        <v>0</v>
      </c>
      <c r="FE110" s="18">
        <f>IF(FE$5&gt;$G$4,0,SUMIFS(Fluxo!$O:$O,Fluxo!$U:$U,"&gt;"&amp;FD$5,Fluxo!$U:$U,"&lt;="&amp;FE$5,Fluxo!$D:$D,$D110,Fluxo!$E:$E,"&lt;&gt;"&amp;"PERMUTANTE"))</f>
        <v>0</v>
      </c>
      <c r="FF110" s="18">
        <f>IF(FF$5&gt;$G$4,0,SUMIFS(Fluxo!$O:$O,Fluxo!$U:$U,"&gt;"&amp;FE$5,Fluxo!$U:$U,"&lt;="&amp;FF$5,Fluxo!$D:$D,$D110,Fluxo!$E:$E,"&lt;&gt;"&amp;"PERMUTANTE"))</f>
        <v>0</v>
      </c>
      <c r="FG110" s="18">
        <f>IF(FG$5&gt;$G$4,0,SUMIFS(Fluxo!$O:$O,Fluxo!$U:$U,"&gt;"&amp;FF$5,Fluxo!$U:$U,"&lt;="&amp;FG$5,Fluxo!$D:$D,$D110,Fluxo!$E:$E,"&lt;&gt;"&amp;"PERMUTANTE"))</f>
        <v>0</v>
      </c>
      <c r="FH110" s="18">
        <f>IF(FH$5&gt;$G$4,0,SUMIFS(Fluxo!$O:$O,Fluxo!$U:$U,"&gt;"&amp;FG$5,Fluxo!$U:$U,"&lt;="&amp;FH$5,Fluxo!$D:$D,$D110,Fluxo!$E:$E,"&lt;&gt;"&amp;"PERMUTANTE"))</f>
        <v>0</v>
      </c>
      <c r="FI110" s="18">
        <f>IF(FI$5&gt;$G$4,0,SUMIFS(Fluxo!$O:$O,Fluxo!$U:$U,"&gt;"&amp;FH$5,Fluxo!$U:$U,"&lt;="&amp;FI$5,Fluxo!$D:$D,$D110,Fluxo!$E:$E,"&lt;&gt;"&amp;"PERMUTANTE"))</f>
        <v>0</v>
      </c>
      <c r="FJ110" s="18">
        <f>IF(FJ$5&gt;$G$4,0,SUMIFS(Fluxo!$O:$O,Fluxo!$U:$U,"&gt;"&amp;FI$5,Fluxo!$U:$U,"&lt;="&amp;FJ$5,Fluxo!$D:$D,$D110,Fluxo!$E:$E,"&lt;&gt;"&amp;"PERMUTANTE"))</f>
        <v>0</v>
      </c>
      <c r="FK110" s="18">
        <f>IF(FK$5&gt;$G$4,0,SUMIFS(Fluxo!$O:$O,Fluxo!$U:$U,"&gt;"&amp;FJ$5,Fluxo!$U:$U,"&lt;="&amp;FK$5,Fluxo!$D:$D,$D110,Fluxo!$E:$E,"&lt;&gt;"&amp;"PERMUTANTE"))</f>
        <v>0</v>
      </c>
      <c r="FL110" s="18">
        <f>IF(FL$5&gt;$G$4,0,SUMIFS(Fluxo!$O:$O,Fluxo!$U:$U,"&gt;"&amp;FK$5,Fluxo!$U:$U,"&lt;="&amp;FL$5,Fluxo!$D:$D,$D110,Fluxo!$E:$E,"&lt;&gt;"&amp;"PERMUTANTE"))</f>
        <v>0</v>
      </c>
      <c r="FM110" s="18">
        <f>IF(FM$5&gt;$G$4,0,SUMIFS(Fluxo!$O:$O,Fluxo!$U:$U,"&gt;"&amp;FL$5,Fluxo!$U:$U,"&lt;="&amp;FM$5,Fluxo!$D:$D,$D110,Fluxo!$E:$E,"&lt;&gt;"&amp;"PERMUTANTE"))</f>
        <v>0</v>
      </c>
      <c r="FN110" s="18">
        <f>IF(FN$5&gt;$G$4,0,SUMIFS(Fluxo!$O:$O,Fluxo!$U:$U,"&gt;"&amp;FM$5,Fluxo!$U:$U,"&lt;="&amp;FN$5,Fluxo!$D:$D,$D110,Fluxo!$E:$E,"&lt;&gt;"&amp;"PERMUTANTE"))</f>
        <v>0</v>
      </c>
      <c r="FO110" s="18">
        <f>IF(FO$5&gt;$G$4,0,SUMIFS(Fluxo!$O:$O,Fluxo!$U:$U,"&gt;"&amp;FN$5,Fluxo!$U:$U,"&lt;="&amp;FO$5,Fluxo!$D:$D,$D110,Fluxo!$E:$E,"&lt;&gt;"&amp;"PERMUTANTE"))</f>
        <v>0</v>
      </c>
      <c r="FP110" s="18">
        <f>IF(FP$5&gt;$G$4,0,SUMIFS(Fluxo!$O:$O,Fluxo!$U:$U,"&gt;"&amp;FO$5,Fluxo!$U:$U,"&lt;="&amp;FP$5,Fluxo!$D:$D,$D110,Fluxo!$E:$E,"&lt;&gt;"&amp;"PERMUTANTE"))</f>
        <v>0</v>
      </c>
      <c r="FQ110" s="18">
        <f>IF(FQ$5&gt;$G$4,0,SUMIFS(Fluxo!$O:$O,Fluxo!$U:$U,"&gt;"&amp;FP$5,Fluxo!$U:$U,"&lt;="&amp;FQ$5,Fluxo!$D:$D,$D110,Fluxo!$E:$E,"&lt;&gt;"&amp;"PERMUTANTE"))</f>
        <v>0</v>
      </c>
      <c r="FR110" s="18">
        <f>IF(FR$5&gt;$G$4,0,SUMIFS(Fluxo!$O:$O,Fluxo!$U:$U,"&gt;"&amp;FQ$5,Fluxo!$U:$U,"&lt;="&amp;FR$5,Fluxo!$D:$D,$D110,Fluxo!$E:$E,"&lt;&gt;"&amp;"PERMUTANTE"))</f>
        <v>0</v>
      </c>
      <c r="FS110" s="18">
        <f>IF(FS$5&gt;$G$4,0,SUMIFS(Fluxo!$O:$O,Fluxo!$U:$U,"&gt;"&amp;FR$5,Fluxo!$U:$U,"&lt;="&amp;FS$5,Fluxo!$D:$D,$D110,Fluxo!$E:$E,"&lt;&gt;"&amp;"PERMUTANTE"))</f>
        <v>0</v>
      </c>
      <c r="FT110" s="18">
        <f>IF(FT$5&gt;$G$4,0,SUMIFS(Fluxo!$O:$O,Fluxo!$U:$U,"&gt;"&amp;FS$5,Fluxo!$U:$U,"&lt;="&amp;FT$5,Fluxo!$D:$D,$D110,Fluxo!$E:$E,"&lt;&gt;"&amp;"PERMUTANTE"))</f>
        <v>0</v>
      </c>
      <c r="FU110" s="18">
        <f>IF(FU$5&gt;$G$4,0,SUMIFS(Fluxo!$O:$O,Fluxo!$U:$U,"&gt;"&amp;FT$5,Fluxo!$U:$U,"&lt;="&amp;FU$5,Fluxo!$D:$D,$D110,Fluxo!$E:$E,"&lt;&gt;"&amp;"PERMUTANTE"))</f>
        <v>0</v>
      </c>
      <c r="FV110" s="18">
        <f>IF(FV$5&gt;$G$4,0,SUMIFS(Fluxo!$O:$O,Fluxo!$U:$U,"&gt;"&amp;FU$5,Fluxo!$U:$U,"&lt;="&amp;FV$5,Fluxo!$D:$D,$D110,Fluxo!$E:$E,"&lt;&gt;"&amp;"PERMUTANTE"))</f>
        <v>0</v>
      </c>
      <c r="FW110" s="18">
        <f>IF(FW$5&gt;$G$4,0,SUMIFS(Fluxo!$O:$O,Fluxo!$U:$U,"&gt;"&amp;FV$5,Fluxo!$U:$U,"&lt;="&amp;FW$5,Fluxo!$D:$D,$D110,Fluxo!$E:$E,"&lt;&gt;"&amp;"PERMUTANTE"))</f>
        <v>0</v>
      </c>
      <c r="FX110" s="18">
        <f>IF(FX$5&gt;$G$4,0,SUMIFS(Fluxo!$O:$O,Fluxo!$U:$U,"&gt;"&amp;FW$5,Fluxo!$U:$U,"&lt;="&amp;FX$5,Fluxo!$D:$D,$D110,Fluxo!$E:$E,"&lt;&gt;"&amp;"PERMUTANTE"))</f>
        <v>0</v>
      </c>
      <c r="FY110" s="18">
        <f>IF(FY$5&gt;$G$4,0,SUMIFS(Fluxo!$O:$O,Fluxo!$U:$U,"&gt;"&amp;FX$5,Fluxo!$U:$U,"&lt;="&amp;FY$5,Fluxo!$D:$D,$D110,Fluxo!$E:$E,"&lt;&gt;"&amp;"PERMUTANTE"))</f>
        <v>0</v>
      </c>
      <c r="FZ110" s="18">
        <f>IF(FZ$5&gt;$G$4,0,SUMIFS(Fluxo!$O:$O,Fluxo!$U:$U,"&gt;"&amp;FY$5,Fluxo!$U:$U,"&lt;="&amp;FZ$5,Fluxo!$D:$D,$D110,Fluxo!$E:$E,"&lt;&gt;"&amp;"PERMUTANTE"))</f>
        <v>0</v>
      </c>
      <c r="GA110" s="18">
        <f>IF(GA$5&gt;$G$4,0,SUMIFS(Fluxo!$O:$O,Fluxo!$U:$U,"&gt;"&amp;FZ$5,Fluxo!$U:$U,"&lt;="&amp;GA$5,Fluxo!$D:$D,$D110,Fluxo!$E:$E,"&lt;&gt;"&amp;"PERMUTANTE"))</f>
        <v>0</v>
      </c>
      <c r="GB110" s="18">
        <f>IF(GB$5&gt;$G$4,0,SUMIFS(Fluxo!$O:$O,Fluxo!$U:$U,"&gt;"&amp;GA$5,Fluxo!$U:$U,"&lt;="&amp;GB$5,Fluxo!$D:$D,$D110,Fluxo!$E:$E,"&lt;&gt;"&amp;"PERMUTANTE"))</f>
        <v>0</v>
      </c>
      <c r="GC110" s="18">
        <f>IF(GC$5&gt;$G$4,0,SUMIFS(Fluxo!$O:$O,Fluxo!$U:$U,"&gt;"&amp;GB$5,Fluxo!$U:$U,"&lt;="&amp;GC$5,Fluxo!$D:$D,$D110,Fluxo!$E:$E,"&lt;&gt;"&amp;"PERMUTANTE"))</f>
        <v>0</v>
      </c>
      <c r="GD110" s="18">
        <f>IF(GD$5&gt;$G$4,0,SUMIFS(Fluxo!$O:$O,Fluxo!$U:$U,"&gt;"&amp;GC$5,Fluxo!$U:$U,"&lt;="&amp;GD$5,Fluxo!$D:$D,$D110,Fluxo!$E:$E,"&lt;&gt;"&amp;"PERMUTANTE"))</f>
        <v>0</v>
      </c>
      <c r="GE110" s="18">
        <f>IF(GE$5&gt;$G$4,0,SUMIFS(Fluxo!$O:$O,Fluxo!$U:$U,"&gt;"&amp;GD$5,Fluxo!$U:$U,"&lt;="&amp;GE$5,Fluxo!$D:$D,$D110,Fluxo!$E:$E,"&lt;&gt;"&amp;"PERMUTANTE"))</f>
        <v>0</v>
      </c>
      <c r="GF110" s="18">
        <f>IF(GF$5&gt;$G$4,0,SUMIFS(Fluxo!$O:$O,Fluxo!$U:$U,"&gt;"&amp;GE$5,Fluxo!$U:$U,"&lt;="&amp;GF$5,Fluxo!$D:$D,$D110,Fluxo!$E:$E,"&lt;&gt;"&amp;"PERMUTANTE"))</f>
        <v>0</v>
      </c>
      <c r="GG110" s="18">
        <f>IF(GG$5&gt;$G$4,0,SUMIFS(Fluxo!$O:$O,Fluxo!$U:$U,"&gt;"&amp;GF$5,Fluxo!$U:$U,"&lt;="&amp;GG$5,Fluxo!$D:$D,$D110,Fluxo!$E:$E,"&lt;&gt;"&amp;"PERMUTANTE"))</f>
        <v>0</v>
      </c>
      <c r="GH110" s="18">
        <f>IF(GH$5&gt;$G$4,0,SUMIFS(Fluxo!$O:$O,Fluxo!$U:$U,"&gt;"&amp;GG$5,Fluxo!$U:$U,"&lt;="&amp;GH$5,Fluxo!$D:$D,$D110,Fluxo!$E:$E,"&lt;&gt;"&amp;"PERMUTANTE"))</f>
        <v>0</v>
      </c>
      <c r="GI110" s="18">
        <f>IF(GI$5&gt;$G$4,0,SUMIFS(Fluxo!$O:$O,Fluxo!$U:$U,"&gt;"&amp;GH$5,Fluxo!$U:$U,"&lt;="&amp;GI$5,Fluxo!$D:$D,$D110,Fluxo!$E:$E,"&lt;&gt;"&amp;"PERMUTANTE"))</f>
        <v>0</v>
      </c>
      <c r="GJ110" s="18">
        <f>IF(GJ$5&gt;$G$4,0,SUMIFS(Fluxo!$O:$O,Fluxo!$U:$U,"&gt;"&amp;GI$5,Fluxo!$U:$U,"&lt;="&amp;GJ$5,Fluxo!$D:$D,$D110,Fluxo!$E:$E,"&lt;&gt;"&amp;"PERMUTANTE"))</f>
        <v>0</v>
      </c>
      <c r="GK110" s="18">
        <f>IF(GK$5&gt;$G$4,0,SUMIFS(Fluxo!$O:$O,Fluxo!$U:$U,"&gt;"&amp;GJ$5,Fluxo!$U:$U,"&lt;="&amp;GK$5,Fluxo!$D:$D,$D110,Fluxo!$E:$E,"&lt;&gt;"&amp;"PERMUTANTE"))</f>
        <v>0</v>
      </c>
      <c r="GL110" s="18">
        <f>IF(GL$5&gt;$G$4,0,SUMIFS(Fluxo!$O:$O,Fluxo!$U:$U,"&gt;"&amp;GK$5,Fluxo!$U:$U,"&lt;="&amp;GL$5,Fluxo!$D:$D,$D110,Fluxo!$E:$E,"&lt;&gt;"&amp;"PERMUTANTE"))</f>
        <v>0</v>
      </c>
      <c r="GM110" s="18">
        <f>IF(GM$5&gt;$G$4,0,SUMIFS(Fluxo!$O:$O,Fluxo!$U:$U,"&gt;"&amp;GL$5,Fluxo!$U:$U,"&lt;="&amp;GM$5,Fluxo!$D:$D,$D110,Fluxo!$E:$E,"&lt;&gt;"&amp;"PERMUTANTE"))</f>
        <v>0</v>
      </c>
      <c r="GN110" s="18">
        <f>IF(GN$5&gt;$G$4,0,SUMIFS(Fluxo!$O:$O,Fluxo!$U:$U,"&gt;"&amp;GM$5,Fluxo!$U:$U,"&lt;="&amp;GN$5,Fluxo!$D:$D,$D110,Fluxo!$E:$E,"&lt;&gt;"&amp;"PERMUTANTE"))</f>
        <v>0</v>
      </c>
      <c r="GO110" s="18">
        <f>IF(GO$5&gt;$G$4,0,SUMIFS(Fluxo!$O:$O,Fluxo!$U:$U,"&gt;"&amp;GN$5,Fluxo!$U:$U,"&lt;="&amp;GO$5,Fluxo!$D:$D,$D110,Fluxo!$E:$E,"&lt;&gt;"&amp;"PERMUTANTE"))</f>
        <v>0</v>
      </c>
      <c r="GP110" s="18">
        <f>IF(GP$5&gt;$G$4,0,SUMIFS(Fluxo!$O:$O,Fluxo!$U:$U,"&gt;"&amp;GO$5,Fluxo!$U:$U,"&lt;="&amp;GP$5,Fluxo!$D:$D,$D110,Fluxo!$E:$E,"&lt;&gt;"&amp;"PERMUTANTE"))</f>
        <v>0</v>
      </c>
      <c r="GQ110" s="18">
        <f>IF(GQ$5&gt;$G$4,0,SUMIFS(Fluxo!$O:$O,Fluxo!$U:$U,"&gt;"&amp;GP$5,Fluxo!$U:$U,"&lt;="&amp;GQ$5,Fluxo!$D:$D,$D110,Fluxo!$E:$E,"&lt;&gt;"&amp;"PERMUTANTE"))</f>
        <v>0</v>
      </c>
      <c r="GR110" s="18">
        <f>IF(GR$5&gt;$G$4,0,SUMIFS(Fluxo!$O:$O,Fluxo!$U:$U,"&gt;"&amp;GQ$5,Fluxo!$U:$U,"&lt;="&amp;GR$5,Fluxo!$D:$D,$D110,Fluxo!$E:$E,"&lt;&gt;"&amp;"PERMUTANTE"))</f>
        <v>0</v>
      </c>
      <c r="GS110" s="18">
        <f>IF(GS$5&gt;$G$4,0,SUMIFS(Fluxo!$O:$O,Fluxo!$U:$U,"&gt;"&amp;GR$5,Fluxo!$U:$U,"&lt;="&amp;GS$5,Fluxo!$D:$D,$D110,Fluxo!$E:$E,"&lt;&gt;"&amp;"PERMUTANTE"))</f>
        <v>0</v>
      </c>
      <c r="GT110" s="18">
        <f>IF(GT$5&gt;$G$4,0,SUMIFS(Fluxo!$O:$O,Fluxo!$U:$U,"&gt;"&amp;GS$5,Fluxo!$U:$U,"&lt;="&amp;GT$5,Fluxo!$D:$D,$D110,Fluxo!$E:$E,"&lt;&gt;"&amp;"PERMUTANTE"))</f>
        <v>0</v>
      </c>
      <c r="GU110" s="18">
        <f>IF(GU$5&gt;$G$4,0,SUMIFS(Fluxo!$O:$O,Fluxo!$U:$U,"&gt;"&amp;GT$5,Fluxo!$U:$U,"&lt;="&amp;GU$5,Fluxo!$D:$D,$D110,Fluxo!$E:$E,"&lt;&gt;"&amp;"PERMUTANTE"))</f>
        <v>0</v>
      </c>
      <c r="GV110" s="18">
        <f>IF(GV$5&gt;$G$4,0,SUMIFS(Fluxo!$O:$O,Fluxo!$U:$U,"&gt;"&amp;GU$5,Fluxo!$U:$U,"&lt;="&amp;GV$5,Fluxo!$D:$D,$D110,Fluxo!$E:$E,"&lt;&gt;"&amp;"PERMUTANTE"))</f>
        <v>0</v>
      </c>
      <c r="GW110" s="18">
        <f>IF(GW$5&gt;$G$4,0,SUMIFS(Fluxo!$O:$O,Fluxo!$U:$U,"&gt;"&amp;GV$5,Fluxo!$U:$U,"&lt;="&amp;GW$5,Fluxo!$D:$D,$D110,Fluxo!$E:$E,"&lt;&gt;"&amp;"PERMUTANTE"))</f>
        <v>0</v>
      </c>
      <c r="GX110" s="18">
        <f>IF(GX$5&gt;$G$4,0,SUMIFS(Fluxo!$O:$O,Fluxo!$U:$U,"&gt;"&amp;GW$5,Fluxo!$U:$U,"&lt;="&amp;GX$5,Fluxo!$D:$D,$D110,Fluxo!$E:$E,"&lt;&gt;"&amp;"PERMUTANTE"))</f>
        <v>0</v>
      </c>
      <c r="GY110" s="18">
        <f>IF(GY$5&gt;$G$4,0,SUMIFS(Fluxo!$O:$O,Fluxo!$U:$U,"&gt;"&amp;GX$5,Fluxo!$U:$U,"&lt;="&amp;GY$5,Fluxo!$D:$D,$D110,Fluxo!$E:$E,"&lt;&gt;"&amp;"PERMUTANTE"))</f>
        <v>0</v>
      </c>
      <c r="GZ110" s="18">
        <f>IF(GZ$5&gt;$G$4,0,SUMIFS(Fluxo!$O:$O,Fluxo!$U:$U,"&gt;"&amp;GY$5,Fluxo!$U:$U,"&lt;="&amp;GZ$5,Fluxo!$D:$D,$D110,Fluxo!$E:$E,"&lt;&gt;"&amp;"PERMUTANTE"))</f>
        <v>0</v>
      </c>
      <c r="HA110" s="18">
        <f>IF(HA$5&gt;$G$4,0,SUMIFS(Fluxo!$O:$O,Fluxo!$U:$U,"&gt;"&amp;GZ$5,Fluxo!$U:$U,"&lt;="&amp;HA$5,Fluxo!$D:$D,$D110,Fluxo!$E:$E,"&lt;&gt;"&amp;"PERMUTANTE"))</f>
        <v>0</v>
      </c>
      <c r="HB110" s="18">
        <f>IF(HB$5&gt;$G$4,0,SUMIFS(Fluxo!$O:$O,Fluxo!$U:$U,"&gt;"&amp;HA$5,Fluxo!$U:$U,"&lt;="&amp;HB$5,Fluxo!$D:$D,$D110,Fluxo!$E:$E,"&lt;&gt;"&amp;"PERMUTANTE"))</f>
        <v>0</v>
      </c>
      <c r="HC110" s="18">
        <f>IF(HC$5&gt;$G$4,0,SUMIFS(Fluxo!$O:$O,Fluxo!$U:$U,"&gt;"&amp;HB$5,Fluxo!$U:$U,"&lt;="&amp;HC$5,Fluxo!$D:$D,$D110,Fluxo!$E:$E,"&lt;&gt;"&amp;"PERMUTANTE"))</f>
        <v>0</v>
      </c>
      <c r="HD110" s="18">
        <f>IF(HD$5&gt;$G$4,0,SUMIFS(Fluxo!$O:$O,Fluxo!$U:$U,"&gt;"&amp;HC$5,Fluxo!$U:$U,"&lt;="&amp;HD$5,Fluxo!$D:$D,$D110,Fluxo!$E:$E,"&lt;&gt;"&amp;"PERMUTANTE"))</f>
        <v>0</v>
      </c>
      <c r="HE110" s="18">
        <f>IF(HE$5&gt;$G$4,0,SUMIFS(Fluxo!$O:$O,Fluxo!$U:$U,"&gt;"&amp;HD$5,Fluxo!$U:$U,"&lt;="&amp;HE$5,Fluxo!$D:$D,$D110,Fluxo!$E:$E,"&lt;&gt;"&amp;"PERMUTANTE"))</f>
        <v>0</v>
      </c>
      <c r="HF110" s="18">
        <f>IF(HF$5&gt;$G$4,0,SUMIFS(Fluxo!$O:$O,Fluxo!$U:$U,"&gt;"&amp;HE$5,Fluxo!$U:$U,"&lt;="&amp;HF$5,Fluxo!$D:$D,$D110,Fluxo!$E:$E,"&lt;&gt;"&amp;"PERMUTANTE"))</f>
        <v>0</v>
      </c>
    </row>
    <row r="111" spans="1:214">
      <c r="A111" s="20">
        <f t="shared" si="11"/>
        <v>101</v>
      </c>
      <c r="B111" s="140" t="str">
        <f>'Check Carteira'!C103</f>
        <v>E.1016.99.01.0241</v>
      </c>
      <c r="C111" s="141">
        <v>1</v>
      </c>
      <c r="D111" s="129" t="str">
        <f>'Check Carteira'!F103</f>
        <v>A-0241</v>
      </c>
      <c r="E111" s="21" t="str">
        <f>IFERROR(INDEX(Contratos!L:L,MATCH(D111,Contratos!R:R,0)),"")</f>
        <v/>
      </c>
      <c r="F111" s="139" t="str">
        <f>IFERROR(INDEX(Contratos!G:G,MATCH(D111,Contratos!R:R,0)),"")</f>
        <v/>
      </c>
      <c r="H111" s="83">
        <f t="shared" si="10"/>
        <v>0</v>
      </c>
      <c r="J111" s="18">
        <f>IF(J$5&gt;$G$4,0,SUMIFS(Fluxo!$O:$O,Fluxo!$U:$U,"&gt;"&amp;I$5,Fluxo!$U:$U,"&lt;="&amp;J$5,Fluxo!$D:$D,$D111))</f>
        <v>0</v>
      </c>
      <c r="K111" s="18">
        <f>IF(K$5&gt;$G$4,0,SUMIFS(Fluxo!$O:$O,Fluxo!$U:$U,"&gt;"&amp;J$5,Fluxo!$U:$U,"&lt;="&amp;K$5,Fluxo!$D:$D,$D111))</f>
        <v>0</v>
      </c>
      <c r="L111" s="18">
        <f>IF(L$5&gt;$G$4,0,SUMIFS(Fluxo!$O:$O,Fluxo!$U:$U,"&gt;"&amp;K$5,Fluxo!$U:$U,"&lt;="&amp;L$5,Fluxo!$D:$D,$D111))</f>
        <v>0</v>
      </c>
      <c r="M111" s="18">
        <f>IF(M$5&gt;$G$4,0,SUMIFS(Fluxo!$O:$O,Fluxo!$U:$U,"&gt;"&amp;L$5,Fluxo!$U:$U,"&lt;="&amp;M$5,Fluxo!$D:$D,$D111))</f>
        <v>0</v>
      </c>
      <c r="N111" s="18">
        <f>IF(N$5&gt;$G$4,0,SUMIFS(Fluxo!$O:$O,Fluxo!$U:$U,"&gt;"&amp;M$5,Fluxo!$U:$U,"&lt;="&amp;N$5,Fluxo!$D:$D,$D111))</f>
        <v>0</v>
      </c>
      <c r="O111" s="18">
        <f>IF(O$5&gt;$G$4,0,SUMIFS(Fluxo!$O:$O,Fluxo!$U:$U,"&gt;"&amp;N$5,Fluxo!$U:$U,"&lt;="&amp;O$5,Fluxo!$D:$D,$D111))</f>
        <v>0</v>
      </c>
      <c r="P111" s="18">
        <f>IF(P$5&gt;$G$4,0,SUMIFS(Fluxo!$O:$O,Fluxo!$U:$U,"&gt;"&amp;O$5,Fluxo!$U:$U,"&lt;="&amp;P$5,Fluxo!$D:$D,$D111))</f>
        <v>0</v>
      </c>
      <c r="Q111" s="18">
        <f>IF(Q$5&gt;$G$4,0,SUMIFS(Fluxo!$O:$O,Fluxo!$U:$U,"&gt;"&amp;P$5,Fluxo!$U:$U,"&lt;="&amp;Q$5,Fluxo!$D:$D,$D111))</f>
        <v>0</v>
      </c>
      <c r="R111" s="18">
        <f>IF(R$5&gt;$G$4,0,SUMIFS(Fluxo!$O:$O,Fluxo!$U:$U,"&gt;"&amp;Q$5,Fluxo!$U:$U,"&lt;="&amp;R$5,Fluxo!$D:$D,$D111))</f>
        <v>0</v>
      </c>
      <c r="S111" s="18">
        <f>IF(S$5&gt;$G$4,0,SUMIFS(Fluxo!$O:$O,Fluxo!$U:$U,"&gt;"&amp;R$5,Fluxo!$U:$U,"&lt;="&amp;S$5,Fluxo!$D:$D,$D111,Fluxo!$E:$E,"&lt;&gt;"&amp;"PERMUTANTE"))</f>
        <v>0</v>
      </c>
      <c r="T111" s="18">
        <f>IF(T$5&gt;$G$4,0,SUMIFS(Fluxo!$O:$O,Fluxo!$U:$U,"&gt;"&amp;S$5,Fluxo!$U:$U,"&lt;="&amp;T$5,Fluxo!$D:$D,$D111,Fluxo!$E:$E,"&lt;&gt;"&amp;"PERMUTANTE"))</f>
        <v>0</v>
      </c>
      <c r="U111" s="18">
        <f>IF(U$5&gt;$G$4,0,SUMIFS(Fluxo!$O:$O,Fluxo!$U:$U,"&gt;"&amp;T$5,Fluxo!$U:$U,"&lt;="&amp;U$5,Fluxo!$D:$D,$D111,Fluxo!$E:$E,"&lt;&gt;"&amp;"PERMUTANTE"))</f>
        <v>0</v>
      </c>
      <c r="V111" s="18">
        <f>IF(V$5&gt;$G$4,0,SUMIFS(Fluxo!$O:$O,Fluxo!$U:$U,"&gt;"&amp;U$5,Fluxo!$U:$U,"&lt;="&amp;V$5,Fluxo!$D:$D,$D111,Fluxo!$E:$E,"&lt;&gt;"&amp;"PERMUTANTE"))</f>
        <v>0</v>
      </c>
      <c r="W111" s="18">
        <f>IF(W$5&gt;$G$4,0,SUMIFS(Fluxo!$O:$O,Fluxo!$U:$U,"&gt;"&amp;V$5,Fluxo!$U:$U,"&lt;="&amp;W$5,Fluxo!$D:$D,$D111,Fluxo!$E:$E,"&lt;&gt;"&amp;"PERMUTANTE"))</f>
        <v>0</v>
      </c>
      <c r="X111" s="18">
        <f>IF(X$5&gt;$G$4,0,SUMIFS(Fluxo!$O:$O,Fluxo!$U:$U,"&gt;"&amp;W$5,Fluxo!$U:$U,"&lt;="&amp;X$5,Fluxo!$D:$D,$D111,Fluxo!$E:$E,"&lt;&gt;"&amp;"PERMUTANTE"))</f>
        <v>0</v>
      </c>
      <c r="Y111" s="18">
        <f>IF(Y$5&gt;$G$4,0,SUMIFS(Fluxo!$O:$O,Fluxo!$U:$U,"&gt;"&amp;X$5,Fluxo!$U:$U,"&lt;="&amp;Y$5,Fluxo!$D:$D,$D111,Fluxo!$E:$E,"&lt;&gt;"&amp;"PERMUTANTE"))</f>
        <v>0</v>
      </c>
      <c r="Z111" s="18">
        <f>IF(Z$5&gt;$G$4,0,SUMIFS(Fluxo!$O:$O,Fluxo!$U:$U,"&gt;"&amp;Y$5,Fluxo!$U:$U,"&lt;="&amp;Z$5,Fluxo!$D:$D,$D111,Fluxo!$E:$E,"&lt;&gt;"&amp;"PERMUTANTE"))</f>
        <v>0</v>
      </c>
      <c r="AA111" s="18">
        <f>IF(AA$5&gt;$G$4,0,SUMIFS(Fluxo!$O:$O,Fluxo!$U:$U,"&gt;"&amp;Z$5,Fluxo!$U:$U,"&lt;="&amp;AA$5,Fluxo!$D:$D,$D111,Fluxo!$E:$E,"&lt;&gt;"&amp;"PERMUTANTE"))</f>
        <v>0</v>
      </c>
      <c r="AB111" s="18">
        <f>IF(AB$5&gt;$G$4,0,SUMIFS(Fluxo!$O:$O,Fluxo!$U:$U,"&gt;"&amp;AA$5,Fluxo!$U:$U,"&lt;="&amp;AB$5,Fluxo!$D:$D,$D111,Fluxo!$E:$E,"&lt;&gt;"&amp;"PERMUTANTE"))</f>
        <v>0</v>
      </c>
      <c r="AC111" s="18">
        <f>IF(AC$5&gt;$G$4,0,SUMIFS(Fluxo!$O:$O,Fluxo!$U:$U,"&gt;"&amp;AB$5,Fluxo!$U:$U,"&lt;="&amp;AC$5,Fluxo!$D:$D,$D111,Fluxo!$E:$E,"&lt;&gt;"&amp;"PERMUTANTE"))</f>
        <v>0</v>
      </c>
      <c r="AD111" s="18">
        <f>IF(AD$5&gt;$G$4,0,SUMIFS(Fluxo!$O:$O,Fluxo!$U:$U,"&gt;"&amp;AC$5,Fluxo!$U:$U,"&lt;="&amp;AD$5,Fluxo!$D:$D,$D111,Fluxo!$E:$E,"&lt;&gt;"&amp;"PERMUTANTE"))</f>
        <v>0</v>
      </c>
      <c r="AE111" s="18">
        <f>IF(AE$5&gt;$G$4,0,SUMIFS(Fluxo!$O:$O,Fluxo!$U:$U,"&gt;"&amp;AD$5,Fluxo!$U:$U,"&lt;="&amp;AE$5,Fluxo!$D:$D,$D111,Fluxo!$E:$E,"&lt;&gt;"&amp;"PERMUTANTE"))</f>
        <v>0</v>
      </c>
      <c r="AF111" s="18">
        <f>IF(AF$5&gt;$G$4,0,SUMIFS(Fluxo!$O:$O,Fluxo!$U:$U,"&gt;"&amp;AE$5,Fluxo!$U:$U,"&lt;="&amp;AF$5,Fluxo!$D:$D,$D111,Fluxo!$E:$E,"&lt;&gt;"&amp;"PERMUTANTE"))</f>
        <v>0</v>
      </c>
      <c r="AG111" s="18">
        <f>IF(AG$5&gt;$G$4,0,SUMIFS(Fluxo!$O:$O,Fluxo!$U:$U,"&gt;"&amp;AF$5,Fluxo!$U:$U,"&lt;="&amp;AG$5,Fluxo!$D:$D,$D111,Fluxo!$E:$E,"&lt;&gt;"&amp;"PERMUTANTE"))</f>
        <v>0</v>
      </c>
      <c r="AH111" s="18">
        <f>IF(AH$5&gt;$G$4,0,SUMIFS(Fluxo!$O:$O,Fluxo!$U:$U,"&gt;"&amp;AG$5,Fluxo!$U:$U,"&lt;="&amp;AH$5,Fluxo!$D:$D,$D111,Fluxo!$E:$E,"&lt;&gt;"&amp;"PERMUTANTE"))</f>
        <v>0</v>
      </c>
      <c r="AI111" s="18">
        <f>IF(AI$5&gt;$G$4,0,SUMIFS(Fluxo!$O:$O,Fluxo!$U:$U,"&gt;"&amp;AH$5,Fluxo!$U:$U,"&lt;="&amp;AI$5,Fluxo!$D:$D,$D111,Fluxo!$E:$E,"&lt;&gt;"&amp;"PERMUTANTE"))</f>
        <v>0</v>
      </c>
      <c r="AJ111" s="18">
        <f>IF(AJ$5&gt;$G$4,0,SUMIFS(Fluxo!$O:$O,Fluxo!$U:$U,"&gt;"&amp;AI$5,Fluxo!$U:$U,"&lt;="&amp;AJ$5,Fluxo!$D:$D,$D111,Fluxo!$E:$E,"&lt;&gt;"&amp;"PERMUTANTE"))</f>
        <v>0</v>
      </c>
      <c r="AK111" s="18">
        <f>IF(AK$5&gt;$G$4,0,SUMIFS(Fluxo!$O:$O,Fluxo!$U:$U,"&gt;"&amp;AJ$5,Fluxo!$U:$U,"&lt;="&amp;AK$5,Fluxo!$D:$D,$D111,Fluxo!$E:$E,"&lt;&gt;"&amp;"PERMUTANTE"))</f>
        <v>0</v>
      </c>
      <c r="AL111" s="18">
        <f>IF(AL$5&gt;$G$4,0,SUMIFS(Fluxo!$O:$O,Fluxo!$U:$U,"&gt;"&amp;AK$5,Fluxo!$U:$U,"&lt;="&amp;AL$5,Fluxo!$D:$D,$D111,Fluxo!$E:$E,"&lt;&gt;"&amp;"PERMUTANTE"))</f>
        <v>0</v>
      </c>
      <c r="AM111" s="18">
        <f>IF(AM$5&gt;$G$4,0,SUMIFS(Fluxo!$O:$O,Fluxo!$U:$U,"&gt;"&amp;AL$5,Fluxo!$U:$U,"&lt;="&amp;AM$5,Fluxo!$D:$D,$D111,Fluxo!$E:$E,"&lt;&gt;"&amp;"PERMUTANTE"))</f>
        <v>0</v>
      </c>
      <c r="AN111" s="18">
        <f>IF(AN$5&gt;$G$4,0,SUMIFS(Fluxo!$O:$O,Fluxo!$U:$U,"&gt;"&amp;AM$5,Fluxo!$U:$U,"&lt;="&amp;AN$5,Fluxo!$D:$D,$D111,Fluxo!$E:$E,"&lt;&gt;"&amp;"PERMUTANTE"))</f>
        <v>0</v>
      </c>
      <c r="AO111" s="18">
        <f>IF(AO$5&gt;$G$4,0,SUMIFS(Fluxo!$O:$O,Fluxo!$U:$U,"&gt;"&amp;AN$5,Fluxo!$U:$U,"&lt;="&amp;AO$5,Fluxo!$D:$D,$D111,Fluxo!$E:$E,"&lt;&gt;"&amp;"PERMUTANTE"))</f>
        <v>0</v>
      </c>
      <c r="AP111" s="18">
        <f>IF(AP$5&gt;$G$4,0,SUMIFS(Fluxo!$O:$O,Fluxo!$U:$U,"&gt;"&amp;AO$5,Fluxo!$U:$U,"&lt;="&amp;AP$5,Fluxo!$D:$D,$D111,Fluxo!$E:$E,"&lt;&gt;"&amp;"PERMUTANTE"))</f>
        <v>0</v>
      </c>
      <c r="AQ111" s="18">
        <f>IF(AQ$5&gt;$G$4,0,SUMIFS(Fluxo!$O:$O,Fluxo!$U:$U,"&gt;"&amp;AP$5,Fluxo!$U:$U,"&lt;="&amp;AQ$5,Fluxo!$D:$D,$D111,Fluxo!$E:$E,"&lt;&gt;"&amp;"PERMUTANTE"))</f>
        <v>0</v>
      </c>
      <c r="AR111" s="18">
        <f>IF(AR$5&gt;$G$4,0,SUMIFS(Fluxo!$O:$O,Fluxo!$U:$U,"&gt;"&amp;AQ$5,Fluxo!$U:$U,"&lt;="&amp;AR$5,Fluxo!$D:$D,$D111,Fluxo!$E:$E,"&lt;&gt;"&amp;"PERMUTANTE"))</f>
        <v>0</v>
      </c>
      <c r="AS111" s="18">
        <f>IF(AS$5&gt;$G$4,0,SUMIFS(Fluxo!$O:$O,Fluxo!$U:$U,"&gt;"&amp;AR$5,Fluxo!$U:$U,"&lt;="&amp;AS$5,Fluxo!$D:$D,$D111,Fluxo!$E:$E,"&lt;&gt;"&amp;"PERMUTANTE"))</f>
        <v>0</v>
      </c>
      <c r="AT111" s="18">
        <f>IF(AT$5&gt;$G$4,0,SUMIFS(Fluxo!$O:$O,Fluxo!$U:$U,"&gt;"&amp;AS$5,Fluxo!$U:$U,"&lt;="&amp;AT$5,Fluxo!$D:$D,$D111,Fluxo!$E:$E,"&lt;&gt;"&amp;"PERMUTANTE"))</f>
        <v>0</v>
      </c>
      <c r="AU111" s="18">
        <f>IF(AU$5&gt;$G$4,0,SUMIFS(Fluxo!$O:$O,Fluxo!$U:$U,"&gt;"&amp;AT$5,Fluxo!$U:$U,"&lt;="&amp;AU$5,Fluxo!$D:$D,$D111,Fluxo!$E:$E,"&lt;&gt;"&amp;"PERMUTANTE"))</f>
        <v>0</v>
      </c>
      <c r="AV111" s="18">
        <f>IF(AV$5&gt;$G$4,0,SUMIFS(Fluxo!$O:$O,Fluxo!$U:$U,"&gt;"&amp;AU$5,Fluxo!$U:$U,"&lt;="&amp;AV$5,Fluxo!$D:$D,$D111,Fluxo!$E:$E,"&lt;&gt;"&amp;"PERMUTANTE"))</f>
        <v>0</v>
      </c>
      <c r="AW111" s="18">
        <f>IF(AW$5&gt;$G$4,0,SUMIFS(Fluxo!$O:$O,Fluxo!$U:$U,"&gt;"&amp;AV$5,Fluxo!$U:$U,"&lt;="&amp;AW$5,Fluxo!$D:$D,$D111,Fluxo!$E:$E,"&lt;&gt;"&amp;"PERMUTANTE"))</f>
        <v>0</v>
      </c>
      <c r="AX111" s="18">
        <f>IF(AX$5&gt;$G$4,0,SUMIFS(Fluxo!$O:$O,Fluxo!$U:$U,"&gt;"&amp;AW$5,Fluxo!$U:$U,"&lt;="&amp;AX$5,Fluxo!$D:$D,$D111,Fluxo!$E:$E,"&lt;&gt;"&amp;"PERMUTANTE"))</f>
        <v>0</v>
      </c>
      <c r="AY111" s="18">
        <f>IF(AY$5&gt;$G$4,0,SUMIFS(Fluxo!$O:$O,Fluxo!$U:$U,"&gt;"&amp;AX$5,Fluxo!$U:$U,"&lt;="&amp;AY$5,Fluxo!$D:$D,$D111,Fluxo!$E:$E,"&lt;&gt;"&amp;"PERMUTANTE"))</f>
        <v>0</v>
      </c>
      <c r="AZ111" s="18">
        <f>IF(AZ$5&gt;$G$4,0,SUMIFS(Fluxo!$O:$O,Fluxo!$U:$U,"&gt;"&amp;AY$5,Fluxo!$U:$U,"&lt;="&amp;AZ$5,Fluxo!$D:$D,$D111,Fluxo!$E:$E,"&lt;&gt;"&amp;"PERMUTANTE"))</f>
        <v>0</v>
      </c>
      <c r="BA111" s="18">
        <f>IF(BA$5&gt;$G$4,0,SUMIFS(Fluxo!$O:$O,Fluxo!$U:$U,"&gt;"&amp;AZ$5,Fluxo!$U:$U,"&lt;="&amp;BA$5,Fluxo!$D:$D,$D111,Fluxo!$E:$E,"&lt;&gt;"&amp;"PERMUTANTE"))</f>
        <v>0</v>
      </c>
      <c r="BB111" s="18">
        <f>IF(BB$5&gt;$G$4,0,SUMIFS(Fluxo!$O:$O,Fluxo!$U:$U,"&gt;"&amp;BA$5,Fluxo!$U:$U,"&lt;="&amp;BB$5,Fluxo!$D:$D,$D111,Fluxo!$E:$E,"&lt;&gt;"&amp;"PERMUTANTE"))</f>
        <v>0</v>
      </c>
      <c r="BC111" s="18">
        <f>IF(BC$5&gt;$G$4,0,SUMIFS(Fluxo!$O:$O,Fluxo!$U:$U,"&gt;"&amp;BB$5,Fluxo!$U:$U,"&lt;="&amp;BC$5,Fluxo!$D:$D,$D111,Fluxo!$E:$E,"&lt;&gt;"&amp;"PERMUTANTE"))</f>
        <v>0</v>
      </c>
      <c r="BD111" s="18">
        <f>IF(BD$5&gt;$G$4,0,SUMIFS(Fluxo!$O:$O,Fluxo!$U:$U,"&gt;"&amp;BC$5,Fluxo!$U:$U,"&lt;="&amp;BD$5,Fluxo!$D:$D,$D111,Fluxo!$E:$E,"&lt;&gt;"&amp;"PERMUTANTE"))</f>
        <v>0</v>
      </c>
      <c r="BE111" s="18">
        <f>IF(BE$5&gt;$G$4,0,SUMIFS(Fluxo!$O:$O,Fluxo!$U:$U,"&gt;"&amp;BD$5,Fluxo!$U:$U,"&lt;="&amp;BE$5,Fluxo!$D:$D,$D111,Fluxo!$E:$E,"&lt;&gt;"&amp;"PERMUTANTE"))</f>
        <v>0</v>
      </c>
      <c r="BF111" s="18">
        <f>IF(BF$5&gt;$G$4,0,SUMIFS(Fluxo!$O:$O,Fluxo!$U:$U,"&gt;"&amp;BE$5,Fluxo!$U:$U,"&lt;="&amp;BF$5,Fluxo!$D:$D,$D111,Fluxo!$E:$E,"&lt;&gt;"&amp;"PERMUTANTE"))</f>
        <v>0</v>
      </c>
      <c r="BG111" s="18">
        <f>IF(BG$5&gt;$G$4,0,SUMIFS(Fluxo!$O:$O,Fluxo!$U:$U,"&gt;"&amp;BF$5,Fluxo!$U:$U,"&lt;="&amp;BG$5,Fluxo!$D:$D,$D111,Fluxo!$E:$E,"&lt;&gt;"&amp;"PERMUTANTE"))</f>
        <v>0</v>
      </c>
      <c r="BH111" s="18">
        <f>IF(BH$5&gt;$G$4,0,SUMIFS(Fluxo!$O:$O,Fluxo!$U:$U,"&gt;"&amp;BG$5,Fluxo!$U:$U,"&lt;="&amp;BH$5,Fluxo!$D:$D,$D111,Fluxo!$E:$E,"&lt;&gt;"&amp;"PERMUTANTE"))</f>
        <v>0</v>
      </c>
      <c r="BI111" s="18">
        <f>IF(BI$5&gt;$G$4,0,SUMIFS(Fluxo!$O:$O,Fluxo!$U:$U,"&gt;"&amp;BH$5,Fluxo!$U:$U,"&lt;="&amp;BI$5,Fluxo!$D:$D,$D111,Fluxo!$E:$E,"&lt;&gt;"&amp;"PERMUTANTE"))</f>
        <v>0</v>
      </c>
      <c r="BJ111" s="18">
        <f>IF(BJ$5&gt;$G$4,0,SUMIFS(Fluxo!$O:$O,Fluxo!$U:$U,"&gt;"&amp;BI$5,Fluxo!$U:$U,"&lt;="&amp;BJ$5,Fluxo!$D:$D,$D111,Fluxo!$E:$E,"&lt;&gt;"&amp;"PERMUTANTE"))</f>
        <v>0</v>
      </c>
      <c r="BK111" s="18">
        <f>IF(BK$5&gt;$G$4,0,SUMIFS(Fluxo!$O:$O,Fluxo!$U:$U,"&gt;"&amp;BJ$5,Fluxo!$U:$U,"&lt;="&amp;BK$5,Fluxo!$D:$D,$D111,Fluxo!$E:$E,"&lt;&gt;"&amp;"PERMUTANTE"))</f>
        <v>0</v>
      </c>
      <c r="BL111" s="18">
        <f>IF(BL$5&gt;$G$4,0,SUMIFS(Fluxo!$O:$O,Fluxo!$U:$U,"&gt;"&amp;BK$5,Fluxo!$U:$U,"&lt;="&amp;BL$5,Fluxo!$D:$D,$D111,Fluxo!$E:$E,"&lt;&gt;"&amp;"PERMUTANTE"))</f>
        <v>0</v>
      </c>
      <c r="BM111" s="18">
        <f>IF(BM$5&gt;$G$4,0,SUMIFS(Fluxo!$O:$O,Fluxo!$U:$U,"&gt;"&amp;BL$5,Fluxo!$U:$U,"&lt;="&amp;BM$5,Fluxo!$D:$D,$D111,Fluxo!$E:$E,"&lt;&gt;"&amp;"PERMUTANTE"))</f>
        <v>0</v>
      </c>
      <c r="BN111" s="18">
        <f>IF(BN$5&gt;$G$4,0,SUMIFS(Fluxo!$O:$O,Fluxo!$U:$U,"&gt;"&amp;BM$5,Fluxo!$U:$U,"&lt;="&amp;BN$5,Fluxo!$D:$D,$D111,Fluxo!$E:$E,"&lt;&gt;"&amp;"PERMUTANTE"))</f>
        <v>0</v>
      </c>
      <c r="BO111" s="18">
        <f>IF(BO$5&gt;$G$4,0,SUMIFS(Fluxo!$O:$O,Fluxo!$U:$U,"&gt;"&amp;BN$5,Fluxo!$U:$U,"&lt;="&amp;BO$5,Fluxo!$D:$D,$D111,Fluxo!$E:$E,"&lt;&gt;"&amp;"PERMUTANTE"))</f>
        <v>0</v>
      </c>
      <c r="BP111" s="18">
        <f>IF(BP$5&gt;$G$4,0,SUMIFS(Fluxo!$O:$O,Fluxo!$U:$U,"&gt;"&amp;BO$5,Fluxo!$U:$U,"&lt;="&amp;BP$5,Fluxo!$D:$D,$D111,Fluxo!$E:$E,"&lt;&gt;"&amp;"PERMUTANTE"))</f>
        <v>0</v>
      </c>
      <c r="BQ111" s="18">
        <f>IF(BQ$5&gt;$G$4,0,SUMIFS(Fluxo!$O:$O,Fluxo!$U:$U,"&gt;"&amp;BP$5,Fluxo!$U:$U,"&lt;="&amp;BQ$5,Fluxo!$D:$D,$D111,Fluxo!$E:$E,"&lt;&gt;"&amp;"PERMUTANTE"))</f>
        <v>0</v>
      </c>
      <c r="BR111" s="18">
        <f>IF(BR$5&gt;$G$4,0,SUMIFS(Fluxo!$O:$O,Fluxo!$U:$U,"&gt;"&amp;BQ$5,Fluxo!$U:$U,"&lt;="&amp;BR$5,Fluxo!$D:$D,$D111,Fluxo!$E:$E,"&lt;&gt;"&amp;"PERMUTANTE"))</f>
        <v>0</v>
      </c>
      <c r="BS111" s="18">
        <f>IF(BS$5&gt;$G$4,0,SUMIFS(Fluxo!$O:$O,Fluxo!$U:$U,"&gt;"&amp;BR$5,Fluxo!$U:$U,"&lt;="&amp;BS$5,Fluxo!$D:$D,$D111,Fluxo!$E:$E,"&lt;&gt;"&amp;"PERMUTANTE"))</f>
        <v>0</v>
      </c>
      <c r="BT111" s="18">
        <f>IF(BT$5&gt;$G$4,0,SUMIFS(Fluxo!$O:$O,Fluxo!$U:$U,"&gt;"&amp;BS$5,Fluxo!$U:$U,"&lt;="&amp;BT$5,Fluxo!$D:$D,$D111,Fluxo!$E:$E,"&lt;&gt;"&amp;"PERMUTANTE"))</f>
        <v>0</v>
      </c>
      <c r="BU111" s="18">
        <f>IF(BU$5&gt;$G$4,0,SUMIFS(Fluxo!$O:$O,Fluxo!$U:$U,"&gt;"&amp;BT$5,Fluxo!$U:$U,"&lt;="&amp;BU$5,Fluxo!$D:$D,$D111,Fluxo!$E:$E,"&lt;&gt;"&amp;"PERMUTANTE"))</f>
        <v>0</v>
      </c>
      <c r="BV111" s="18">
        <f>IF(BV$5&gt;$G$4,0,SUMIFS(Fluxo!$O:$O,Fluxo!$U:$U,"&gt;"&amp;BU$5,Fluxo!$U:$U,"&lt;="&amp;BV$5,Fluxo!$D:$D,$D111,Fluxo!$E:$E,"&lt;&gt;"&amp;"PERMUTANTE"))</f>
        <v>0</v>
      </c>
      <c r="BW111" s="18">
        <f>IF(BW$5&gt;$G$4,0,SUMIFS(Fluxo!$O:$O,Fluxo!$U:$U,"&gt;"&amp;BV$5,Fluxo!$U:$U,"&lt;="&amp;BW$5,Fluxo!$D:$D,$D111,Fluxo!$E:$E,"&lt;&gt;"&amp;"PERMUTANTE"))</f>
        <v>0</v>
      </c>
      <c r="BX111" s="18">
        <f>IF(BX$5&gt;$G$4,0,SUMIFS(Fluxo!$O:$O,Fluxo!$U:$U,"&gt;"&amp;BW$5,Fluxo!$U:$U,"&lt;="&amp;BX$5,Fluxo!$D:$D,$D111,Fluxo!$E:$E,"&lt;&gt;"&amp;"PERMUTANTE"))</f>
        <v>0</v>
      </c>
      <c r="BY111" s="18">
        <f>IF(BY$5&gt;$G$4,0,SUMIFS(Fluxo!$O:$O,Fluxo!$U:$U,"&gt;"&amp;BX$5,Fluxo!$U:$U,"&lt;="&amp;BY$5,Fluxo!$D:$D,$D111,Fluxo!$E:$E,"&lt;&gt;"&amp;"PERMUTANTE"))</f>
        <v>0</v>
      </c>
      <c r="BZ111" s="18">
        <f>IF(BZ$5&gt;$G$4,0,SUMIFS(Fluxo!$O:$O,Fluxo!$U:$U,"&gt;"&amp;BY$5,Fluxo!$U:$U,"&lt;="&amp;BZ$5,Fluxo!$D:$D,$D111,Fluxo!$E:$E,"&lt;&gt;"&amp;"PERMUTANTE"))</f>
        <v>0</v>
      </c>
      <c r="CA111" s="18">
        <f>IF(CA$5&gt;$G$4,0,SUMIFS(Fluxo!$O:$O,Fluxo!$U:$U,"&gt;"&amp;BZ$5,Fluxo!$U:$U,"&lt;="&amp;CA$5,Fluxo!$D:$D,$D111,Fluxo!$E:$E,"&lt;&gt;"&amp;"PERMUTANTE"))</f>
        <v>0</v>
      </c>
      <c r="CB111" s="18">
        <f>IF(CB$5&gt;$G$4,0,SUMIFS(Fluxo!$O:$O,Fluxo!$U:$U,"&gt;"&amp;CA$5,Fluxo!$U:$U,"&lt;="&amp;CB$5,Fluxo!$D:$D,$D111,Fluxo!$E:$E,"&lt;&gt;"&amp;"PERMUTANTE"))</f>
        <v>0</v>
      </c>
      <c r="CC111" s="18">
        <f>IF(CC$5&gt;$G$4,0,SUMIFS(Fluxo!$O:$O,Fluxo!$U:$U,"&gt;"&amp;CB$5,Fluxo!$U:$U,"&lt;="&amp;CC$5,Fluxo!$D:$D,$D111,Fluxo!$E:$E,"&lt;&gt;"&amp;"PERMUTANTE"))</f>
        <v>0</v>
      </c>
      <c r="CD111" s="18">
        <f>IF(CD$5&gt;$G$4,0,SUMIFS(Fluxo!$O:$O,Fluxo!$U:$U,"&gt;"&amp;CC$5,Fluxo!$U:$U,"&lt;="&amp;CD$5,Fluxo!$D:$D,$D111,Fluxo!$E:$E,"&lt;&gt;"&amp;"PERMUTANTE"))</f>
        <v>0</v>
      </c>
      <c r="CE111" s="18">
        <f>IF(CE$5&gt;$G$4,0,SUMIFS(Fluxo!$O:$O,Fluxo!$U:$U,"&gt;"&amp;CD$5,Fluxo!$U:$U,"&lt;="&amp;CE$5,Fluxo!$D:$D,$D111,Fluxo!$E:$E,"&lt;&gt;"&amp;"PERMUTANTE"))</f>
        <v>0</v>
      </c>
      <c r="CF111" s="18">
        <f>IF(CF$5&gt;$G$4,0,SUMIFS(Fluxo!$O:$O,Fluxo!$U:$U,"&gt;"&amp;CE$5,Fluxo!$U:$U,"&lt;="&amp;CF$5,Fluxo!$D:$D,$D111,Fluxo!$E:$E,"&lt;&gt;"&amp;"PERMUTANTE"))</f>
        <v>0</v>
      </c>
      <c r="CG111" s="18">
        <f>IF(CG$5&gt;$G$4,0,SUMIFS(Fluxo!$O:$O,Fluxo!$U:$U,"&gt;"&amp;CF$5,Fluxo!$U:$U,"&lt;="&amp;CG$5,Fluxo!$D:$D,$D111,Fluxo!$E:$E,"&lt;&gt;"&amp;"PERMUTANTE"))</f>
        <v>0</v>
      </c>
      <c r="CH111" s="18">
        <f>IF(CH$5&gt;$G$4,0,SUMIFS(Fluxo!$O:$O,Fluxo!$U:$U,"&gt;"&amp;CG$5,Fluxo!$U:$U,"&lt;="&amp;CH$5,Fluxo!$D:$D,$D111,Fluxo!$E:$E,"&lt;&gt;"&amp;"PERMUTANTE"))</f>
        <v>0</v>
      </c>
      <c r="CI111" s="18">
        <f>IF(CI$5&gt;$G$4,0,SUMIFS(Fluxo!$O:$O,Fluxo!$U:$U,"&gt;"&amp;CH$5,Fluxo!$U:$U,"&lt;="&amp;CI$5,Fluxo!$D:$D,$D111,Fluxo!$E:$E,"&lt;&gt;"&amp;"PERMUTANTE"))</f>
        <v>0</v>
      </c>
      <c r="CJ111" s="18">
        <f>IF(CJ$5&gt;$G$4,0,SUMIFS(Fluxo!$O:$O,Fluxo!$U:$U,"&gt;"&amp;CI$5,Fluxo!$U:$U,"&lt;="&amp;CJ$5,Fluxo!$D:$D,$D111,Fluxo!$E:$E,"&lt;&gt;"&amp;"PERMUTANTE"))</f>
        <v>0</v>
      </c>
      <c r="CK111" s="18">
        <f>IF(CK$5&gt;$G$4,0,SUMIFS(Fluxo!$O:$O,Fluxo!$U:$U,"&gt;"&amp;CJ$5,Fluxo!$U:$U,"&lt;="&amp;CK$5,Fluxo!$D:$D,$D111,Fluxo!$E:$E,"&lt;&gt;"&amp;"PERMUTANTE"))</f>
        <v>0</v>
      </c>
      <c r="CL111" s="18">
        <f>IF(CL$5&gt;$G$4,0,SUMIFS(Fluxo!$O:$O,Fluxo!$U:$U,"&gt;"&amp;CK$5,Fluxo!$U:$U,"&lt;="&amp;CL$5,Fluxo!$D:$D,$D111,Fluxo!$E:$E,"&lt;&gt;"&amp;"PERMUTANTE"))</f>
        <v>0</v>
      </c>
      <c r="CM111" s="18">
        <f>IF(CM$5&gt;$G$4,0,SUMIFS(Fluxo!$O:$O,Fluxo!$U:$U,"&gt;"&amp;CL$5,Fluxo!$U:$U,"&lt;="&amp;CM$5,Fluxo!$D:$D,$D111,Fluxo!$E:$E,"&lt;&gt;"&amp;"PERMUTANTE"))</f>
        <v>0</v>
      </c>
      <c r="CN111" s="18">
        <f>IF(CN$5&gt;$G$4,0,SUMIFS(Fluxo!$O:$O,Fluxo!$U:$U,"&gt;"&amp;CM$5,Fluxo!$U:$U,"&lt;="&amp;CN$5,Fluxo!$D:$D,$D111,Fluxo!$E:$E,"&lt;&gt;"&amp;"PERMUTANTE"))</f>
        <v>0</v>
      </c>
      <c r="CO111" s="18">
        <f>IF(CO$5&gt;$G$4,0,SUMIFS(Fluxo!$O:$O,Fluxo!$U:$U,"&gt;"&amp;CN$5,Fluxo!$U:$U,"&lt;="&amp;CO$5,Fluxo!$D:$D,$D111,Fluxo!$E:$E,"&lt;&gt;"&amp;"PERMUTANTE"))</f>
        <v>0</v>
      </c>
      <c r="CP111" s="18">
        <f>IF(CP$5&gt;$G$4,0,SUMIFS(Fluxo!$O:$O,Fluxo!$U:$U,"&gt;"&amp;CO$5,Fluxo!$U:$U,"&lt;="&amp;CP$5,Fluxo!$D:$D,$D111,Fluxo!$E:$E,"&lt;&gt;"&amp;"PERMUTANTE"))</f>
        <v>0</v>
      </c>
      <c r="CQ111" s="18">
        <f>IF(CQ$5&gt;$G$4,0,SUMIFS(Fluxo!$O:$O,Fluxo!$U:$U,"&gt;"&amp;CP$5,Fluxo!$U:$U,"&lt;="&amp;CQ$5,Fluxo!$D:$D,$D111,Fluxo!$E:$E,"&lt;&gt;"&amp;"PERMUTANTE"))</f>
        <v>0</v>
      </c>
      <c r="CR111" s="18">
        <f>IF(CR$5&gt;$G$4,0,SUMIFS(Fluxo!$O:$O,Fluxo!$U:$U,"&gt;"&amp;CQ$5,Fluxo!$U:$U,"&lt;="&amp;CR$5,Fluxo!$D:$D,$D111,Fluxo!$E:$E,"&lt;&gt;"&amp;"PERMUTANTE"))</f>
        <v>0</v>
      </c>
      <c r="CS111" s="18">
        <f>IF(CS$5&gt;$G$4,0,SUMIFS(Fluxo!$O:$O,Fluxo!$U:$U,"&gt;"&amp;CR$5,Fluxo!$U:$U,"&lt;="&amp;CS$5,Fluxo!$D:$D,$D111,Fluxo!$E:$E,"&lt;&gt;"&amp;"PERMUTANTE"))</f>
        <v>0</v>
      </c>
      <c r="CT111" s="18">
        <f>IF(CT$5&gt;$G$4,0,SUMIFS(Fluxo!$O:$O,Fluxo!$U:$U,"&gt;"&amp;CS$5,Fluxo!$U:$U,"&lt;="&amp;CT$5,Fluxo!$D:$D,$D111,Fluxo!$E:$E,"&lt;&gt;"&amp;"PERMUTANTE"))</f>
        <v>0</v>
      </c>
      <c r="CU111" s="18">
        <f>IF(CU$5&gt;$G$4,0,SUMIFS(Fluxo!$O:$O,Fluxo!$U:$U,"&gt;"&amp;CT$5,Fluxo!$U:$U,"&lt;="&amp;CU$5,Fluxo!$D:$D,$D111,Fluxo!$E:$E,"&lt;&gt;"&amp;"PERMUTANTE"))</f>
        <v>0</v>
      </c>
      <c r="CV111" s="18">
        <f>IF(CV$5&gt;$G$4,0,SUMIFS(Fluxo!$O:$O,Fluxo!$U:$U,"&gt;"&amp;CU$5,Fluxo!$U:$U,"&lt;="&amp;CV$5,Fluxo!$D:$D,$D111,Fluxo!$E:$E,"&lt;&gt;"&amp;"PERMUTANTE"))</f>
        <v>0</v>
      </c>
      <c r="CW111" s="18">
        <f>IF(CW$5&gt;$G$4,0,SUMIFS(Fluxo!$O:$O,Fluxo!$U:$U,"&gt;"&amp;CV$5,Fluxo!$U:$U,"&lt;="&amp;CW$5,Fluxo!$D:$D,$D111,Fluxo!$E:$E,"&lt;&gt;"&amp;"PERMUTANTE"))</f>
        <v>0</v>
      </c>
      <c r="CX111" s="18">
        <f>IF(CX$5&gt;$G$4,0,SUMIFS(Fluxo!$O:$O,Fluxo!$U:$U,"&gt;"&amp;CW$5,Fluxo!$U:$U,"&lt;="&amp;CX$5,Fluxo!$D:$D,$D111,Fluxo!$E:$E,"&lt;&gt;"&amp;"PERMUTANTE"))</f>
        <v>0</v>
      </c>
      <c r="CY111" s="18">
        <f>IF(CY$5&gt;$G$4,0,SUMIFS(Fluxo!$O:$O,Fluxo!$U:$U,"&gt;"&amp;CX$5,Fluxo!$U:$U,"&lt;="&amp;CY$5,Fluxo!$D:$D,$D111,Fluxo!$E:$E,"&lt;&gt;"&amp;"PERMUTANTE"))</f>
        <v>0</v>
      </c>
      <c r="CZ111" s="18">
        <f>IF(CZ$5&gt;$G$4,0,SUMIFS(Fluxo!$O:$O,Fluxo!$U:$U,"&gt;"&amp;CY$5,Fluxo!$U:$U,"&lt;="&amp;CZ$5,Fluxo!$D:$D,$D111,Fluxo!$E:$E,"&lt;&gt;"&amp;"PERMUTANTE"))</f>
        <v>0</v>
      </c>
      <c r="DA111" s="18">
        <f>IF(DA$5&gt;$G$4,0,SUMIFS(Fluxo!$O:$O,Fluxo!$U:$U,"&gt;"&amp;CZ$5,Fluxo!$U:$U,"&lt;="&amp;DA$5,Fluxo!$D:$D,$D111,Fluxo!$E:$E,"&lt;&gt;"&amp;"PERMUTANTE"))</f>
        <v>0</v>
      </c>
      <c r="DB111" s="18">
        <f>IF(DB$5&gt;$G$4,0,SUMIFS(Fluxo!$O:$O,Fluxo!$U:$U,"&gt;"&amp;DA$5,Fluxo!$U:$U,"&lt;="&amp;DB$5,Fluxo!$D:$D,$D111,Fluxo!$E:$E,"&lt;&gt;"&amp;"PERMUTANTE"))</f>
        <v>0</v>
      </c>
      <c r="DC111" s="18">
        <f>IF(DC$5&gt;$G$4,0,SUMIFS(Fluxo!$O:$O,Fluxo!$U:$U,"&gt;"&amp;DB$5,Fluxo!$U:$U,"&lt;="&amp;DC$5,Fluxo!$D:$D,$D111,Fluxo!$E:$E,"&lt;&gt;"&amp;"PERMUTANTE"))</f>
        <v>0</v>
      </c>
      <c r="DD111" s="18">
        <f>IF(DD$5&gt;$G$4,0,SUMIFS(Fluxo!$O:$O,Fluxo!$U:$U,"&gt;"&amp;DC$5,Fluxo!$U:$U,"&lt;="&amp;DD$5,Fluxo!$D:$D,$D111,Fluxo!$E:$E,"&lt;&gt;"&amp;"PERMUTANTE"))</f>
        <v>0</v>
      </c>
      <c r="DE111" s="18">
        <f>IF(DE$5&gt;$G$4,0,SUMIFS(Fluxo!$O:$O,Fluxo!$U:$U,"&gt;"&amp;DD$5,Fluxo!$U:$U,"&lt;="&amp;DE$5,Fluxo!$D:$D,$D111,Fluxo!$E:$E,"&lt;&gt;"&amp;"PERMUTANTE"))</f>
        <v>0</v>
      </c>
      <c r="DF111" s="18">
        <f>IF(DF$5&gt;$G$4,0,SUMIFS(Fluxo!$O:$O,Fluxo!$U:$U,"&gt;"&amp;DE$5,Fluxo!$U:$U,"&lt;="&amp;DF$5,Fluxo!$D:$D,$D111,Fluxo!$E:$E,"&lt;&gt;"&amp;"PERMUTANTE"))</f>
        <v>0</v>
      </c>
      <c r="DG111" s="18">
        <f>IF(DG$5&gt;$G$4,0,SUMIFS(Fluxo!$O:$O,Fluxo!$U:$U,"&gt;"&amp;DF$5,Fluxo!$U:$U,"&lt;="&amp;DG$5,Fluxo!$D:$D,$D111,Fluxo!$E:$E,"&lt;&gt;"&amp;"PERMUTANTE"))</f>
        <v>0</v>
      </c>
      <c r="DH111" s="18">
        <f>IF(DH$5&gt;$G$4,0,SUMIFS(Fluxo!$O:$O,Fluxo!$U:$U,"&gt;"&amp;DG$5,Fluxo!$U:$U,"&lt;="&amp;DH$5,Fluxo!$D:$D,$D111,Fluxo!$E:$E,"&lt;&gt;"&amp;"PERMUTANTE"))</f>
        <v>0</v>
      </c>
      <c r="DI111" s="18">
        <f>IF(DI$5&gt;$G$4,0,SUMIFS(Fluxo!$O:$O,Fluxo!$U:$U,"&gt;"&amp;DH$5,Fluxo!$U:$U,"&lt;="&amp;DI$5,Fluxo!$D:$D,$D111,Fluxo!$E:$E,"&lt;&gt;"&amp;"PERMUTANTE"))</f>
        <v>0</v>
      </c>
      <c r="DJ111" s="18">
        <f>IF(DJ$5&gt;$G$4,0,SUMIFS(Fluxo!$O:$O,Fluxo!$U:$U,"&gt;"&amp;DI$5,Fluxo!$U:$U,"&lt;="&amp;DJ$5,Fluxo!$D:$D,$D111,Fluxo!$E:$E,"&lt;&gt;"&amp;"PERMUTANTE"))</f>
        <v>0</v>
      </c>
      <c r="DK111" s="18">
        <f>IF(DK$5&gt;$G$4,0,SUMIFS(Fluxo!$O:$O,Fluxo!$U:$U,"&gt;"&amp;DJ$5,Fluxo!$U:$U,"&lt;="&amp;DK$5,Fluxo!$D:$D,$D111,Fluxo!$E:$E,"&lt;&gt;"&amp;"PERMUTANTE"))</f>
        <v>0</v>
      </c>
      <c r="DL111" s="18">
        <f>IF(DL$5&gt;$G$4,0,SUMIFS(Fluxo!$O:$O,Fluxo!$U:$U,"&gt;"&amp;DK$5,Fluxo!$U:$U,"&lt;="&amp;DL$5,Fluxo!$D:$D,$D111,Fluxo!$E:$E,"&lt;&gt;"&amp;"PERMUTANTE"))</f>
        <v>0</v>
      </c>
      <c r="DM111" s="18">
        <f>IF(DM$5&gt;$G$4,0,SUMIFS(Fluxo!$O:$O,Fluxo!$U:$U,"&gt;"&amp;DL$5,Fluxo!$U:$U,"&lt;="&amp;DM$5,Fluxo!$D:$D,$D111,Fluxo!$E:$E,"&lt;&gt;"&amp;"PERMUTANTE"))</f>
        <v>0</v>
      </c>
      <c r="DN111" s="18">
        <f>IF(DN$5&gt;$G$4,0,SUMIFS(Fluxo!$O:$O,Fluxo!$U:$U,"&gt;"&amp;DM$5,Fluxo!$U:$U,"&lt;="&amp;DN$5,Fluxo!$D:$D,$D111,Fluxo!$E:$E,"&lt;&gt;"&amp;"PERMUTANTE"))</f>
        <v>0</v>
      </c>
      <c r="DO111" s="18">
        <f>IF(DO$5&gt;$G$4,0,SUMIFS(Fluxo!$O:$O,Fluxo!$U:$U,"&gt;"&amp;DN$5,Fluxo!$U:$U,"&lt;="&amp;DO$5,Fluxo!$D:$D,$D111,Fluxo!$E:$E,"&lt;&gt;"&amp;"PERMUTANTE"))</f>
        <v>0</v>
      </c>
      <c r="DP111" s="18">
        <f>IF(DP$5&gt;$G$4,0,SUMIFS(Fluxo!$O:$O,Fluxo!$U:$U,"&gt;"&amp;DO$5,Fluxo!$U:$U,"&lt;="&amp;DP$5,Fluxo!$D:$D,$D111,Fluxo!$E:$E,"&lt;&gt;"&amp;"PERMUTANTE"))</f>
        <v>0</v>
      </c>
      <c r="DQ111" s="18">
        <f>IF(DQ$5&gt;$G$4,0,SUMIFS(Fluxo!$O:$O,Fluxo!$U:$U,"&gt;"&amp;DP$5,Fluxo!$U:$U,"&lt;="&amp;DQ$5,Fluxo!$D:$D,$D111,Fluxo!$E:$E,"&lt;&gt;"&amp;"PERMUTANTE"))</f>
        <v>0</v>
      </c>
      <c r="DR111" s="18">
        <f>IF(DR$5&gt;$G$4,0,SUMIFS(Fluxo!$O:$O,Fluxo!$U:$U,"&gt;"&amp;DQ$5,Fluxo!$U:$U,"&lt;="&amp;DR$5,Fluxo!$D:$D,$D111,Fluxo!$E:$E,"&lt;&gt;"&amp;"PERMUTANTE"))</f>
        <v>0</v>
      </c>
      <c r="DS111" s="18">
        <f>IF(DS$5&gt;$G$4,0,SUMIFS(Fluxo!$O:$O,Fluxo!$U:$U,"&gt;"&amp;DR$5,Fluxo!$U:$U,"&lt;="&amp;DS$5,Fluxo!$D:$D,$D111,Fluxo!$E:$E,"&lt;&gt;"&amp;"PERMUTANTE"))</f>
        <v>0</v>
      </c>
      <c r="DT111" s="18">
        <f>IF(DT$5&gt;$G$4,0,SUMIFS(Fluxo!$O:$O,Fluxo!$U:$U,"&gt;"&amp;DS$5,Fluxo!$U:$U,"&lt;="&amp;DT$5,Fluxo!$D:$D,$D111,Fluxo!$E:$E,"&lt;&gt;"&amp;"PERMUTANTE"))</f>
        <v>0</v>
      </c>
      <c r="DU111" s="18">
        <f>IF(DU$5&gt;$G$4,0,SUMIFS(Fluxo!$O:$O,Fluxo!$U:$U,"&gt;"&amp;DT$5,Fluxo!$U:$U,"&lt;="&amp;DU$5,Fluxo!$D:$D,$D111,Fluxo!$E:$E,"&lt;&gt;"&amp;"PERMUTANTE"))</f>
        <v>0</v>
      </c>
      <c r="DV111" s="18">
        <f>IF(DV$5&gt;$G$4,0,SUMIFS(Fluxo!$O:$O,Fluxo!$U:$U,"&gt;"&amp;DU$5,Fluxo!$U:$U,"&lt;="&amp;DV$5,Fluxo!$D:$D,$D111,Fluxo!$E:$E,"&lt;&gt;"&amp;"PERMUTANTE"))</f>
        <v>0</v>
      </c>
      <c r="DW111" s="18">
        <f>IF(DW$5&gt;$G$4,0,SUMIFS(Fluxo!$O:$O,Fluxo!$U:$U,"&gt;"&amp;DV$5,Fluxo!$U:$U,"&lt;="&amp;DW$5,Fluxo!$D:$D,$D111,Fluxo!$E:$E,"&lt;&gt;"&amp;"PERMUTANTE"))</f>
        <v>0</v>
      </c>
      <c r="DX111" s="18">
        <f>IF(DX$5&gt;$G$4,0,SUMIFS(Fluxo!$O:$O,Fluxo!$U:$U,"&gt;"&amp;DW$5,Fluxo!$U:$U,"&lt;="&amp;DX$5,Fluxo!$D:$D,$D111,Fluxo!$E:$E,"&lt;&gt;"&amp;"PERMUTANTE"))</f>
        <v>0</v>
      </c>
      <c r="DY111" s="18">
        <f>IF(DY$5&gt;$G$4,0,SUMIFS(Fluxo!$O:$O,Fluxo!$U:$U,"&gt;"&amp;DX$5,Fluxo!$U:$U,"&lt;="&amp;DY$5,Fluxo!$D:$D,$D111,Fluxo!$E:$E,"&lt;&gt;"&amp;"PERMUTANTE"))</f>
        <v>0</v>
      </c>
      <c r="DZ111" s="18">
        <f>IF(DZ$5&gt;$G$4,0,SUMIFS(Fluxo!$O:$O,Fluxo!$U:$U,"&gt;"&amp;DY$5,Fluxo!$U:$U,"&lt;="&amp;DZ$5,Fluxo!$D:$D,$D111,Fluxo!$E:$E,"&lt;&gt;"&amp;"PERMUTANTE"))</f>
        <v>0</v>
      </c>
      <c r="EA111" s="18">
        <f>IF(EA$5&gt;$G$4,0,SUMIFS(Fluxo!$O:$O,Fluxo!$U:$U,"&gt;"&amp;DZ$5,Fluxo!$U:$U,"&lt;="&amp;EA$5,Fluxo!$D:$D,$D111,Fluxo!$E:$E,"&lt;&gt;"&amp;"PERMUTANTE"))</f>
        <v>0</v>
      </c>
      <c r="EB111" s="18">
        <f>IF(EB$5&gt;$G$4,0,SUMIFS(Fluxo!$O:$O,Fluxo!$U:$U,"&gt;"&amp;EA$5,Fluxo!$U:$U,"&lt;="&amp;EB$5,Fluxo!$D:$D,$D111,Fluxo!$E:$E,"&lt;&gt;"&amp;"PERMUTANTE"))</f>
        <v>0</v>
      </c>
      <c r="EC111" s="18">
        <f>IF(EC$5&gt;$G$4,0,SUMIFS(Fluxo!$O:$O,Fluxo!$U:$U,"&gt;"&amp;EB$5,Fluxo!$U:$U,"&lt;="&amp;EC$5,Fluxo!$D:$D,$D111,Fluxo!$E:$E,"&lt;&gt;"&amp;"PERMUTANTE"))</f>
        <v>0</v>
      </c>
      <c r="ED111" s="18">
        <f>IF(ED$5&gt;$G$4,0,SUMIFS(Fluxo!$O:$O,Fluxo!$U:$U,"&gt;"&amp;EC$5,Fluxo!$U:$U,"&lt;="&amp;ED$5,Fluxo!$D:$D,$D111,Fluxo!$E:$E,"&lt;&gt;"&amp;"PERMUTANTE"))</f>
        <v>0</v>
      </c>
      <c r="EE111" s="18">
        <f>IF(EE$5&gt;$G$4,0,SUMIFS(Fluxo!$O:$O,Fluxo!$U:$U,"&gt;"&amp;ED$5,Fluxo!$U:$U,"&lt;="&amp;EE$5,Fluxo!$D:$D,$D111,Fluxo!$E:$E,"&lt;&gt;"&amp;"PERMUTANTE"))</f>
        <v>0</v>
      </c>
      <c r="EF111" s="18">
        <f>IF(EF$5&gt;$G$4,0,SUMIFS(Fluxo!$O:$O,Fluxo!$U:$U,"&gt;"&amp;EE$5,Fluxo!$U:$U,"&lt;="&amp;EF$5,Fluxo!$D:$D,$D111,Fluxo!$E:$E,"&lt;&gt;"&amp;"PERMUTANTE"))</f>
        <v>0</v>
      </c>
      <c r="EG111" s="18">
        <f>IF(EG$5&gt;$G$4,0,SUMIFS(Fluxo!$O:$O,Fluxo!$U:$U,"&gt;"&amp;EF$5,Fluxo!$U:$U,"&lt;="&amp;EG$5,Fluxo!$D:$D,$D111,Fluxo!$E:$E,"&lt;&gt;"&amp;"PERMUTANTE"))</f>
        <v>0</v>
      </c>
      <c r="EH111" s="18">
        <f>IF(EH$5&gt;$G$4,0,SUMIFS(Fluxo!$O:$O,Fluxo!$U:$U,"&gt;"&amp;EG$5,Fluxo!$U:$U,"&lt;="&amp;EH$5,Fluxo!$D:$D,$D111,Fluxo!$E:$E,"&lt;&gt;"&amp;"PERMUTANTE"))</f>
        <v>0</v>
      </c>
      <c r="EI111" s="18">
        <f>IF(EI$5&gt;$G$4,0,SUMIFS(Fluxo!$O:$O,Fluxo!$U:$U,"&gt;"&amp;EH$5,Fluxo!$U:$U,"&lt;="&amp;EI$5,Fluxo!$D:$D,$D111,Fluxo!$E:$E,"&lt;&gt;"&amp;"PERMUTANTE"))</f>
        <v>0</v>
      </c>
      <c r="EJ111" s="18">
        <f>IF(EJ$5&gt;$G$4,0,SUMIFS(Fluxo!$O:$O,Fluxo!$U:$U,"&gt;"&amp;EI$5,Fluxo!$U:$U,"&lt;="&amp;EJ$5,Fluxo!$D:$D,$D111,Fluxo!$E:$E,"&lt;&gt;"&amp;"PERMUTANTE"))</f>
        <v>0</v>
      </c>
      <c r="EK111" s="18">
        <f>IF(EK$5&gt;$G$4,0,SUMIFS(Fluxo!$O:$O,Fluxo!$U:$U,"&gt;"&amp;EJ$5,Fluxo!$U:$U,"&lt;="&amp;EK$5,Fluxo!$D:$D,$D111,Fluxo!$E:$E,"&lt;&gt;"&amp;"PERMUTANTE"))</f>
        <v>0</v>
      </c>
      <c r="EL111" s="18">
        <f>IF(EL$5&gt;$G$4,0,SUMIFS(Fluxo!$O:$O,Fluxo!$U:$U,"&gt;"&amp;EK$5,Fluxo!$U:$U,"&lt;="&amp;EL$5,Fluxo!$D:$D,$D111,Fluxo!$E:$E,"&lt;&gt;"&amp;"PERMUTANTE"))</f>
        <v>0</v>
      </c>
      <c r="EM111" s="18">
        <f>IF(EM$5&gt;$G$4,0,SUMIFS(Fluxo!$O:$O,Fluxo!$U:$U,"&gt;"&amp;EL$5,Fluxo!$U:$U,"&lt;="&amp;EM$5,Fluxo!$D:$D,$D111,Fluxo!$E:$E,"&lt;&gt;"&amp;"PERMUTANTE"))</f>
        <v>0</v>
      </c>
      <c r="EN111" s="18">
        <f>IF(EN$5&gt;$G$4,0,SUMIFS(Fluxo!$O:$O,Fluxo!$U:$U,"&gt;"&amp;EM$5,Fluxo!$U:$U,"&lt;="&amp;EN$5,Fluxo!$D:$D,$D111,Fluxo!$E:$E,"&lt;&gt;"&amp;"PERMUTANTE"))</f>
        <v>0</v>
      </c>
      <c r="EO111" s="18">
        <f>IF(EO$5&gt;$G$4,0,SUMIFS(Fluxo!$O:$O,Fluxo!$U:$U,"&gt;"&amp;EN$5,Fluxo!$U:$U,"&lt;="&amp;EO$5,Fluxo!$D:$D,$D111,Fluxo!$E:$E,"&lt;&gt;"&amp;"PERMUTANTE"))</f>
        <v>0</v>
      </c>
      <c r="EP111" s="18">
        <f>IF(EP$5&gt;$G$4,0,SUMIFS(Fluxo!$O:$O,Fluxo!$U:$U,"&gt;"&amp;EO$5,Fluxo!$U:$U,"&lt;="&amp;EP$5,Fluxo!$D:$D,$D111,Fluxo!$E:$E,"&lt;&gt;"&amp;"PERMUTANTE"))</f>
        <v>0</v>
      </c>
      <c r="EQ111" s="18">
        <f>IF(EQ$5&gt;$G$4,0,SUMIFS(Fluxo!$O:$O,Fluxo!$U:$U,"&gt;"&amp;EP$5,Fluxo!$U:$U,"&lt;="&amp;EQ$5,Fluxo!$D:$D,$D111,Fluxo!$E:$E,"&lt;&gt;"&amp;"PERMUTANTE"))</f>
        <v>0</v>
      </c>
      <c r="ER111" s="18">
        <f>IF(ER$5&gt;$G$4,0,SUMIFS(Fluxo!$O:$O,Fluxo!$U:$U,"&gt;"&amp;EQ$5,Fluxo!$U:$U,"&lt;="&amp;ER$5,Fluxo!$D:$D,$D111,Fluxo!$E:$E,"&lt;&gt;"&amp;"PERMUTANTE"))</f>
        <v>0</v>
      </c>
      <c r="ES111" s="18">
        <f>IF(ES$5&gt;$G$4,0,SUMIFS(Fluxo!$O:$O,Fluxo!$U:$U,"&gt;"&amp;ER$5,Fluxo!$U:$U,"&lt;="&amp;ES$5,Fluxo!$D:$D,$D111,Fluxo!$E:$E,"&lt;&gt;"&amp;"PERMUTANTE"))</f>
        <v>0</v>
      </c>
      <c r="ET111" s="18">
        <f>IF(ET$5&gt;$G$4,0,SUMIFS(Fluxo!$O:$O,Fluxo!$U:$U,"&gt;"&amp;ES$5,Fluxo!$U:$U,"&lt;="&amp;ET$5,Fluxo!$D:$D,$D111,Fluxo!$E:$E,"&lt;&gt;"&amp;"PERMUTANTE"))</f>
        <v>0</v>
      </c>
      <c r="EU111" s="18">
        <f>IF(EU$5&gt;$G$4,0,SUMIFS(Fluxo!$O:$O,Fluxo!$U:$U,"&gt;"&amp;ET$5,Fluxo!$U:$U,"&lt;="&amp;EU$5,Fluxo!$D:$D,$D111,Fluxo!$E:$E,"&lt;&gt;"&amp;"PERMUTANTE"))</f>
        <v>0</v>
      </c>
      <c r="EV111" s="18">
        <f>IF(EV$5&gt;$G$4,0,SUMIFS(Fluxo!$O:$O,Fluxo!$U:$U,"&gt;"&amp;EU$5,Fluxo!$U:$U,"&lt;="&amp;EV$5,Fluxo!$D:$D,$D111,Fluxo!$E:$E,"&lt;&gt;"&amp;"PERMUTANTE"))</f>
        <v>0</v>
      </c>
      <c r="EW111" s="18">
        <f>IF(EW$5&gt;$G$4,0,SUMIFS(Fluxo!$O:$O,Fluxo!$U:$U,"&gt;"&amp;EV$5,Fluxo!$U:$U,"&lt;="&amp;EW$5,Fluxo!$D:$D,$D111,Fluxo!$E:$E,"&lt;&gt;"&amp;"PERMUTANTE"))</f>
        <v>0</v>
      </c>
      <c r="EX111" s="18">
        <f>IF(EX$5&gt;$G$4,0,SUMIFS(Fluxo!$O:$O,Fluxo!$U:$U,"&gt;"&amp;EW$5,Fluxo!$U:$U,"&lt;="&amp;EX$5,Fluxo!$D:$D,$D111,Fluxo!$E:$E,"&lt;&gt;"&amp;"PERMUTANTE"))</f>
        <v>0</v>
      </c>
      <c r="EY111" s="18">
        <f>IF(EY$5&gt;$G$4,0,SUMIFS(Fluxo!$O:$O,Fluxo!$U:$U,"&gt;"&amp;EX$5,Fluxo!$U:$U,"&lt;="&amp;EY$5,Fluxo!$D:$D,$D111,Fluxo!$E:$E,"&lt;&gt;"&amp;"PERMUTANTE"))</f>
        <v>0</v>
      </c>
      <c r="EZ111" s="18">
        <f>IF(EZ$5&gt;$G$4,0,SUMIFS(Fluxo!$O:$O,Fluxo!$U:$U,"&gt;"&amp;EY$5,Fluxo!$U:$U,"&lt;="&amp;EZ$5,Fluxo!$D:$D,$D111,Fluxo!$E:$E,"&lt;&gt;"&amp;"PERMUTANTE"))</f>
        <v>0</v>
      </c>
      <c r="FA111" s="18">
        <f>IF(FA$5&gt;$G$4,0,SUMIFS(Fluxo!$O:$O,Fluxo!$U:$U,"&gt;"&amp;EZ$5,Fluxo!$U:$U,"&lt;="&amp;FA$5,Fluxo!$D:$D,$D111,Fluxo!$E:$E,"&lt;&gt;"&amp;"PERMUTANTE"))</f>
        <v>0</v>
      </c>
      <c r="FB111" s="18">
        <f>IF(FB$5&gt;$G$4,0,SUMIFS(Fluxo!$O:$O,Fluxo!$U:$U,"&gt;"&amp;FA$5,Fluxo!$U:$U,"&lt;="&amp;FB$5,Fluxo!$D:$D,$D111,Fluxo!$E:$E,"&lt;&gt;"&amp;"PERMUTANTE"))</f>
        <v>0</v>
      </c>
      <c r="FC111" s="18">
        <f>IF(FC$5&gt;$G$4,0,SUMIFS(Fluxo!$O:$O,Fluxo!$U:$U,"&gt;"&amp;FB$5,Fluxo!$U:$U,"&lt;="&amp;FC$5,Fluxo!$D:$D,$D111,Fluxo!$E:$E,"&lt;&gt;"&amp;"PERMUTANTE"))</f>
        <v>0</v>
      </c>
      <c r="FD111" s="18">
        <f>IF(FD$5&gt;$G$4,0,SUMIFS(Fluxo!$O:$O,Fluxo!$U:$U,"&gt;"&amp;FC$5,Fluxo!$U:$U,"&lt;="&amp;FD$5,Fluxo!$D:$D,$D111,Fluxo!$E:$E,"&lt;&gt;"&amp;"PERMUTANTE"))</f>
        <v>0</v>
      </c>
      <c r="FE111" s="18">
        <f>IF(FE$5&gt;$G$4,0,SUMIFS(Fluxo!$O:$O,Fluxo!$U:$U,"&gt;"&amp;FD$5,Fluxo!$U:$U,"&lt;="&amp;FE$5,Fluxo!$D:$D,$D111,Fluxo!$E:$E,"&lt;&gt;"&amp;"PERMUTANTE"))</f>
        <v>0</v>
      </c>
      <c r="FF111" s="18">
        <f>IF(FF$5&gt;$G$4,0,SUMIFS(Fluxo!$O:$O,Fluxo!$U:$U,"&gt;"&amp;FE$5,Fluxo!$U:$U,"&lt;="&amp;FF$5,Fluxo!$D:$D,$D111,Fluxo!$E:$E,"&lt;&gt;"&amp;"PERMUTANTE"))</f>
        <v>0</v>
      </c>
      <c r="FG111" s="18">
        <f>IF(FG$5&gt;$G$4,0,SUMIFS(Fluxo!$O:$O,Fluxo!$U:$U,"&gt;"&amp;FF$5,Fluxo!$U:$U,"&lt;="&amp;FG$5,Fluxo!$D:$D,$D111,Fluxo!$E:$E,"&lt;&gt;"&amp;"PERMUTANTE"))</f>
        <v>0</v>
      </c>
      <c r="FH111" s="18">
        <f>IF(FH$5&gt;$G$4,0,SUMIFS(Fluxo!$O:$O,Fluxo!$U:$U,"&gt;"&amp;FG$5,Fluxo!$U:$U,"&lt;="&amp;FH$5,Fluxo!$D:$D,$D111,Fluxo!$E:$E,"&lt;&gt;"&amp;"PERMUTANTE"))</f>
        <v>0</v>
      </c>
      <c r="FI111" s="18">
        <f>IF(FI$5&gt;$G$4,0,SUMIFS(Fluxo!$O:$O,Fluxo!$U:$U,"&gt;"&amp;FH$5,Fluxo!$U:$U,"&lt;="&amp;FI$5,Fluxo!$D:$D,$D111,Fluxo!$E:$E,"&lt;&gt;"&amp;"PERMUTANTE"))</f>
        <v>0</v>
      </c>
      <c r="FJ111" s="18">
        <f>IF(FJ$5&gt;$G$4,0,SUMIFS(Fluxo!$O:$O,Fluxo!$U:$U,"&gt;"&amp;FI$5,Fluxo!$U:$U,"&lt;="&amp;FJ$5,Fluxo!$D:$D,$D111,Fluxo!$E:$E,"&lt;&gt;"&amp;"PERMUTANTE"))</f>
        <v>0</v>
      </c>
      <c r="FK111" s="18">
        <f>IF(FK$5&gt;$G$4,0,SUMIFS(Fluxo!$O:$O,Fluxo!$U:$U,"&gt;"&amp;FJ$5,Fluxo!$U:$U,"&lt;="&amp;FK$5,Fluxo!$D:$D,$D111,Fluxo!$E:$E,"&lt;&gt;"&amp;"PERMUTANTE"))</f>
        <v>0</v>
      </c>
      <c r="FL111" s="18">
        <f>IF(FL$5&gt;$G$4,0,SUMIFS(Fluxo!$O:$O,Fluxo!$U:$U,"&gt;"&amp;FK$5,Fluxo!$U:$U,"&lt;="&amp;FL$5,Fluxo!$D:$D,$D111,Fluxo!$E:$E,"&lt;&gt;"&amp;"PERMUTANTE"))</f>
        <v>0</v>
      </c>
      <c r="FM111" s="18">
        <f>IF(FM$5&gt;$G$4,0,SUMIFS(Fluxo!$O:$O,Fluxo!$U:$U,"&gt;"&amp;FL$5,Fluxo!$U:$U,"&lt;="&amp;FM$5,Fluxo!$D:$D,$D111,Fluxo!$E:$E,"&lt;&gt;"&amp;"PERMUTANTE"))</f>
        <v>0</v>
      </c>
      <c r="FN111" s="18">
        <f>IF(FN$5&gt;$G$4,0,SUMIFS(Fluxo!$O:$O,Fluxo!$U:$U,"&gt;"&amp;FM$5,Fluxo!$U:$U,"&lt;="&amp;FN$5,Fluxo!$D:$D,$D111,Fluxo!$E:$E,"&lt;&gt;"&amp;"PERMUTANTE"))</f>
        <v>0</v>
      </c>
      <c r="FO111" s="18">
        <f>IF(FO$5&gt;$G$4,0,SUMIFS(Fluxo!$O:$O,Fluxo!$U:$U,"&gt;"&amp;FN$5,Fluxo!$U:$U,"&lt;="&amp;FO$5,Fluxo!$D:$D,$D111,Fluxo!$E:$E,"&lt;&gt;"&amp;"PERMUTANTE"))</f>
        <v>0</v>
      </c>
      <c r="FP111" s="18">
        <f>IF(FP$5&gt;$G$4,0,SUMIFS(Fluxo!$O:$O,Fluxo!$U:$U,"&gt;"&amp;FO$5,Fluxo!$U:$U,"&lt;="&amp;FP$5,Fluxo!$D:$D,$D111,Fluxo!$E:$E,"&lt;&gt;"&amp;"PERMUTANTE"))</f>
        <v>0</v>
      </c>
      <c r="FQ111" s="18">
        <f>IF(FQ$5&gt;$G$4,0,SUMIFS(Fluxo!$O:$O,Fluxo!$U:$U,"&gt;"&amp;FP$5,Fluxo!$U:$U,"&lt;="&amp;FQ$5,Fluxo!$D:$D,$D111,Fluxo!$E:$E,"&lt;&gt;"&amp;"PERMUTANTE"))</f>
        <v>0</v>
      </c>
      <c r="FR111" s="18">
        <f>IF(FR$5&gt;$G$4,0,SUMIFS(Fluxo!$O:$O,Fluxo!$U:$U,"&gt;"&amp;FQ$5,Fluxo!$U:$U,"&lt;="&amp;FR$5,Fluxo!$D:$D,$D111,Fluxo!$E:$E,"&lt;&gt;"&amp;"PERMUTANTE"))</f>
        <v>0</v>
      </c>
      <c r="FS111" s="18">
        <f>IF(FS$5&gt;$G$4,0,SUMIFS(Fluxo!$O:$O,Fluxo!$U:$U,"&gt;"&amp;FR$5,Fluxo!$U:$U,"&lt;="&amp;FS$5,Fluxo!$D:$D,$D111,Fluxo!$E:$E,"&lt;&gt;"&amp;"PERMUTANTE"))</f>
        <v>0</v>
      </c>
      <c r="FT111" s="18">
        <f>IF(FT$5&gt;$G$4,0,SUMIFS(Fluxo!$O:$O,Fluxo!$U:$U,"&gt;"&amp;FS$5,Fluxo!$U:$U,"&lt;="&amp;FT$5,Fluxo!$D:$D,$D111,Fluxo!$E:$E,"&lt;&gt;"&amp;"PERMUTANTE"))</f>
        <v>0</v>
      </c>
      <c r="FU111" s="18">
        <f>IF(FU$5&gt;$G$4,0,SUMIFS(Fluxo!$O:$O,Fluxo!$U:$U,"&gt;"&amp;FT$5,Fluxo!$U:$U,"&lt;="&amp;FU$5,Fluxo!$D:$D,$D111,Fluxo!$E:$E,"&lt;&gt;"&amp;"PERMUTANTE"))</f>
        <v>0</v>
      </c>
      <c r="FV111" s="18">
        <f>IF(FV$5&gt;$G$4,0,SUMIFS(Fluxo!$O:$O,Fluxo!$U:$U,"&gt;"&amp;FU$5,Fluxo!$U:$U,"&lt;="&amp;FV$5,Fluxo!$D:$D,$D111,Fluxo!$E:$E,"&lt;&gt;"&amp;"PERMUTANTE"))</f>
        <v>0</v>
      </c>
      <c r="FW111" s="18">
        <f>IF(FW$5&gt;$G$4,0,SUMIFS(Fluxo!$O:$O,Fluxo!$U:$U,"&gt;"&amp;FV$5,Fluxo!$U:$U,"&lt;="&amp;FW$5,Fluxo!$D:$D,$D111,Fluxo!$E:$E,"&lt;&gt;"&amp;"PERMUTANTE"))</f>
        <v>0</v>
      </c>
      <c r="FX111" s="18">
        <f>IF(FX$5&gt;$G$4,0,SUMIFS(Fluxo!$O:$O,Fluxo!$U:$U,"&gt;"&amp;FW$5,Fluxo!$U:$U,"&lt;="&amp;FX$5,Fluxo!$D:$D,$D111,Fluxo!$E:$E,"&lt;&gt;"&amp;"PERMUTANTE"))</f>
        <v>0</v>
      </c>
      <c r="FY111" s="18">
        <f>IF(FY$5&gt;$G$4,0,SUMIFS(Fluxo!$O:$O,Fluxo!$U:$U,"&gt;"&amp;FX$5,Fluxo!$U:$U,"&lt;="&amp;FY$5,Fluxo!$D:$D,$D111,Fluxo!$E:$E,"&lt;&gt;"&amp;"PERMUTANTE"))</f>
        <v>0</v>
      </c>
      <c r="FZ111" s="18">
        <f>IF(FZ$5&gt;$G$4,0,SUMIFS(Fluxo!$O:$O,Fluxo!$U:$U,"&gt;"&amp;FY$5,Fluxo!$U:$U,"&lt;="&amp;FZ$5,Fluxo!$D:$D,$D111,Fluxo!$E:$E,"&lt;&gt;"&amp;"PERMUTANTE"))</f>
        <v>0</v>
      </c>
      <c r="GA111" s="18">
        <f>IF(GA$5&gt;$G$4,0,SUMIFS(Fluxo!$O:$O,Fluxo!$U:$U,"&gt;"&amp;FZ$5,Fluxo!$U:$U,"&lt;="&amp;GA$5,Fluxo!$D:$D,$D111,Fluxo!$E:$E,"&lt;&gt;"&amp;"PERMUTANTE"))</f>
        <v>0</v>
      </c>
      <c r="GB111" s="18">
        <f>IF(GB$5&gt;$G$4,0,SUMIFS(Fluxo!$O:$O,Fluxo!$U:$U,"&gt;"&amp;GA$5,Fluxo!$U:$U,"&lt;="&amp;GB$5,Fluxo!$D:$D,$D111,Fluxo!$E:$E,"&lt;&gt;"&amp;"PERMUTANTE"))</f>
        <v>0</v>
      </c>
      <c r="GC111" s="18">
        <f>IF(GC$5&gt;$G$4,0,SUMIFS(Fluxo!$O:$O,Fluxo!$U:$U,"&gt;"&amp;GB$5,Fluxo!$U:$U,"&lt;="&amp;GC$5,Fluxo!$D:$D,$D111,Fluxo!$E:$E,"&lt;&gt;"&amp;"PERMUTANTE"))</f>
        <v>0</v>
      </c>
      <c r="GD111" s="18">
        <f>IF(GD$5&gt;$G$4,0,SUMIFS(Fluxo!$O:$O,Fluxo!$U:$U,"&gt;"&amp;GC$5,Fluxo!$U:$U,"&lt;="&amp;GD$5,Fluxo!$D:$D,$D111,Fluxo!$E:$E,"&lt;&gt;"&amp;"PERMUTANTE"))</f>
        <v>0</v>
      </c>
      <c r="GE111" s="18">
        <f>IF(GE$5&gt;$G$4,0,SUMIFS(Fluxo!$O:$O,Fluxo!$U:$U,"&gt;"&amp;GD$5,Fluxo!$U:$U,"&lt;="&amp;GE$5,Fluxo!$D:$D,$D111,Fluxo!$E:$E,"&lt;&gt;"&amp;"PERMUTANTE"))</f>
        <v>0</v>
      </c>
      <c r="GF111" s="18">
        <f>IF(GF$5&gt;$G$4,0,SUMIFS(Fluxo!$O:$O,Fluxo!$U:$U,"&gt;"&amp;GE$5,Fluxo!$U:$U,"&lt;="&amp;GF$5,Fluxo!$D:$D,$D111,Fluxo!$E:$E,"&lt;&gt;"&amp;"PERMUTANTE"))</f>
        <v>0</v>
      </c>
      <c r="GG111" s="18">
        <f>IF(GG$5&gt;$G$4,0,SUMIFS(Fluxo!$O:$O,Fluxo!$U:$U,"&gt;"&amp;GF$5,Fluxo!$U:$U,"&lt;="&amp;GG$5,Fluxo!$D:$D,$D111,Fluxo!$E:$E,"&lt;&gt;"&amp;"PERMUTANTE"))</f>
        <v>0</v>
      </c>
      <c r="GH111" s="18">
        <f>IF(GH$5&gt;$G$4,0,SUMIFS(Fluxo!$O:$O,Fluxo!$U:$U,"&gt;"&amp;GG$5,Fluxo!$U:$U,"&lt;="&amp;GH$5,Fluxo!$D:$D,$D111,Fluxo!$E:$E,"&lt;&gt;"&amp;"PERMUTANTE"))</f>
        <v>0</v>
      </c>
      <c r="GI111" s="18">
        <f>IF(GI$5&gt;$G$4,0,SUMIFS(Fluxo!$O:$O,Fluxo!$U:$U,"&gt;"&amp;GH$5,Fluxo!$U:$U,"&lt;="&amp;GI$5,Fluxo!$D:$D,$D111,Fluxo!$E:$E,"&lt;&gt;"&amp;"PERMUTANTE"))</f>
        <v>0</v>
      </c>
      <c r="GJ111" s="18">
        <f>IF(GJ$5&gt;$G$4,0,SUMIFS(Fluxo!$O:$O,Fluxo!$U:$U,"&gt;"&amp;GI$5,Fluxo!$U:$U,"&lt;="&amp;GJ$5,Fluxo!$D:$D,$D111,Fluxo!$E:$E,"&lt;&gt;"&amp;"PERMUTANTE"))</f>
        <v>0</v>
      </c>
      <c r="GK111" s="18">
        <f>IF(GK$5&gt;$G$4,0,SUMIFS(Fluxo!$O:$O,Fluxo!$U:$U,"&gt;"&amp;GJ$5,Fluxo!$U:$U,"&lt;="&amp;GK$5,Fluxo!$D:$D,$D111,Fluxo!$E:$E,"&lt;&gt;"&amp;"PERMUTANTE"))</f>
        <v>0</v>
      </c>
      <c r="GL111" s="18">
        <f>IF(GL$5&gt;$G$4,0,SUMIFS(Fluxo!$O:$O,Fluxo!$U:$U,"&gt;"&amp;GK$5,Fluxo!$U:$U,"&lt;="&amp;GL$5,Fluxo!$D:$D,$D111,Fluxo!$E:$E,"&lt;&gt;"&amp;"PERMUTANTE"))</f>
        <v>0</v>
      </c>
      <c r="GM111" s="18">
        <f>IF(GM$5&gt;$G$4,0,SUMIFS(Fluxo!$O:$O,Fluxo!$U:$U,"&gt;"&amp;GL$5,Fluxo!$U:$U,"&lt;="&amp;GM$5,Fluxo!$D:$D,$D111,Fluxo!$E:$E,"&lt;&gt;"&amp;"PERMUTANTE"))</f>
        <v>0</v>
      </c>
      <c r="GN111" s="18">
        <f>IF(GN$5&gt;$G$4,0,SUMIFS(Fluxo!$O:$O,Fluxo!$U:$U,"&gt;"&amp;GM$5,Fluxo!$U:$U,"&lt;="&amp;GN$5,Fluxo!$D:$D,$D111,Fluxo!$E:$E,"&lt;&gt;"&amp;"PERMUTANTE"))</f>
        <v>0</v>
      </c>
      <c r="GO111" s="18">
        <f>IF(GO$5&gt;$G$4,0,SUMIFS(Fluxo!$O:$O,Fluxo!$U:$U,"&gt;"&amp;GN$5,Fluxo!$U:$U,"&lt;="&amp;GO$5,Fluxo!$D:$D,$D111,Fluxo!$E:$E,"&lt;&gt;"&amp;"PERMUTANTE"))</f>
        <v>0</v>
      </c>
      <c r="GP111" s="18">
        <f>IF(GP$5&gt;$G$4,0,SUMIFS(Fluxo!$O:$O,Fluxo!$U:$U,"&gt;"&amp;GO$5,Fluxo!$U:$U,"&lt;="&amp;GP$5,Fluxo!$D:$D,$D111,Fluxo!$E:$E,"&lt;&gt;"&amp;"PERMUTANTE"))</f>
        <v>0</v>
      </c>
      <c r="GQ111" s="18">
        <f>IF(GQ$5&gt;$G$4,0,SUMIFS(Fluxo!$O:$O,Fluxo!$U:$U,"&gt;"&amp;GP$5,Fluxo!$U:$U,"&lt;="&amp;GQ$5,Fluxo!$D:$D,$D111,Fluxo!$E:$E,"&lt;&gt;"&amp;"PERMUTANTE"))</f>
        <v>0</v>
      </c>
      <c r="GR111" s="18">
        <f>IF(GR$5&gt;$G$4,0,SUMIFS(Fluxo!$O:$O,Fluxo!$U:$U,"&gt;"&amp;GQ$5,Fluxo!$U:$U,"&lt;="&amp;GR$5,Fluxo!$D:$D,$D111,Fluxo!$E:$E,"&lt;&gt;"&amp;"PERMUTANTE"))</f>
        <v>0</v>
      </c>
      <c r="GS111" s="18">
        <f>IF(GS$5&gt;$G$4,0,SUMIFS(Fluxo!$O:$O,Fluxo!$U:$U,"&gt;"&amp;GR$5,Fluxo!$U:$U,"&lt;="&amp;GS$5,Fluxo!$D:$D,$D111,Fluxo!$E:$E,"&lt;&gt;"&amp;"PERMUTANTE"))</f>
        <v>0</v>
      </c>
      <c r="GT111" s="18">
        <f>IF(GT$5&gt;$G$4,0,SUMIFS(Fluxo!$O:$O,Fluxo!$U:$U,"&gt;"&amp;GS$5,Fluxo!$U:$U,"&lt;="&amp;GT$5,Fluxo!$D:$D,$D111,Fluxo!$E:$E,"&lt;&gt;"&amp;"PERMUTANTE"))</f>
        <v>0</v>
      </c>
      <c r="GU111" s="18">
        <f>IF(GU$5&gt;$G$4,0,SUMIFS(Fluxo!$O:$O,Fluxo!$U:$U,"&gt;"&amp;GT$5,Fluxo!$U:$U,"&lt;="&amp;GU$5,Fluxo!$D:$D,$D111,Fluxo!$E:$E,"&lt;&gt;"&amp;"PERMUTANTE"))</f>
        <v>0</v>
      </c>
      <c r="GV111" s="18">
        <f>IF(GV$5&gt;$G$4,0,SUMIFS(Fluxo!$O:$O,Fluxo!$U:$U,"&gt;"&amp;GU$5,Fluxo!$U:$U,"&lt;="&amp;GV$5,Fluxo!$D:$D,$D111,Fluxo!$E:$E,"&lt;&gt;"&amp;"PERMUTANTE"))</f>
        <v>0</v>
      </c>
      <c r="GW111" s="18">
        <f>IF(GW$5&gt;$G$4,0,SUMIFS(Fluxo!$O:$O,Fluxo!$U:$U,"&gt;"&amp;GV$5,Fluxo!$U:$U,"&lt;="&amp;GW$5,Fluxo!$D:$D,$D111,Fluxo!$E:$E,"&lt;&gt;"&amp;"PERMUTANTE"))</f>
        <v>0</v>
      </c>
      <c r="GX111" s="18">
        <f>IF(GX$5&gt;$G$4,0,SUMIFS(Fluxo!$O:$O,Fluxo!$U:$U,"&gt;"&amp;GW$5,Fluxo!$U:$U,"&lt;="&amp;GX$5,Fluxo!$D:$D,$D111,Fluxo!$E:$E,"&lt;&gt;"&amp;"PERMUTANTE"))</f>
        <v>0</v>
      </c>
      <c r="GY111" s="18">
        <f>IF(GY$5&gt;$G$4,0,SUMIFS(Fluxo!$O:$O,Fluxo!$U:$U,"&gt;"&amp;GX$5,Fluxo!$U:$U,"&lt;="&amp;GY$5,Fluxo!$D:$D,$D111,Fluxo!$E:$E,"&lt;&gt;"&amp;"PERMUTANTE"))</f>
        <v>0</v>
      </c>
      <c r="GZ111" s="18">
        <f>IF(GZ$5&gt;$G$4,0,SUMIFS(Fluxo!$O:$O,Fluxo!$U:$U,"&gt;"&amp;GY$5,Fluxo!$U:$U,"&lt;="&amp;GZ$5,Fluxo!$D:$D,$D111,Fluxo!$E:$E,"&lt;&gt;"&amp;"PERMUTANTE"))</f>
        <v>0</v>
      </c>
      <c r="HA111" s="18">
        <f>IF(HA$5&gt;$G$4,0,SUMIFS(Fluxo!$O:$O,Fluxo!$U:$U,"&gt;"&amp;GZ$5,Fluxo!$U:$U,"&lt;="&amp;HA$5,Fluxo!$D:$D,$D111,Fluxo!$E:$E,"&lt;&gt;"&amp;"PERMUTANTE"))</f>
        <v>0</v>
      </c>
      <c r="HB111" s="18">
        <f>IF(HB$5&gt;$G$4,0,SUMIFS(Fluxo!$O:$O,Fluxo!$U:$U,"&gt;"&amp;HA$5,Fluxo!$U:$U,"&lt;="&amp;HB$5,Fluxo!$D:$D,$D111,Fluxo!$E:$E,"&lt;&gt;"&amp;"PERMUTANTE"))</f>
        <v>0</v>
      </c>
      <c r="HC111" s="18">
        <f>IF(HC$5&gt;$G$4,0,SUMIFS(Fluxo!$O:$O,Fluxo!$U:$U,"&gt;"&amp;HB$5,Fluxo!$U:$U,"&lt;="&amp;HC$5,Fluxo!$D:$D,$D111,Fluxo!$E:$E,"&lt;&gt;"&amp;"PERMUTANTE"))</f>
        <v>0</v>
      </c>
      <c r="HD111" s="18">
        <f>IF(HD$5&gt;$G$4,0,SUMIFS(Fluxo!$O:$O,Fluxo!$U:$U,"&gt;"&amp;HC$5,Fluxo!$U:$U,"&lt;="&amp;HD$5,Fluxo!$D:$D,$D111,Fluxo!$E:$E,"&lt;&gt;"&amp;"PERMUTANTE"))</f>
        <v>0</v>
      </c>
      <c r="HE111" s="18">
        <f>IF(HE$5&gt;$G$4,0,SUMIFS(Fluxo!$O:$O,Fluxo!$U:$U,"&gt;"&amp;HD$5,Fluxo!$U:$U,"&lt;="&amp;HE$5,Fluxo!$D:$D,$D111,Fluxo!$E:$E,"&lt;&gt;"&amp;"PERMUTANTE"))</f>
        <v>0</v>
      </c>
      <c r="HF111" s="18">
        <f>IF(HF$5&gt;$G$4,0,SUMIFS(Fluxo!$O:$O,Fluxo!$U:$U,"&gt;"&amp;HE$5,Fluxo!$U:$U,"&lt;="&amp;HF$5,Fluxo!$D:$D,$D111,Fluxo!$E:$E,"&lt;&gt;"&amp;"PERMUTANTE"))</f>
        <v>0</v>
      </c>
    </row>
    <row r="112" spans="1:214">
      <c r="A112" s="20">
        <f t="shared" si="11"/>
        <v>102</v>
      </c>
      <c r="B112" s="140" t="str">
        <f>'Check Carteira'!C104</f>
        <v>E.1016.99.01.0242</v>
      </c>
      <c r="C112" s="141">
        <v>1</v>
      </c>
      <c r="D112" s="129" t="str">
        <f>'Check Carteira'!F104</f>
        <v>A-0242</v>
      </c>
      <c r="E112" s="21" t="str">
        <f>IFERROR(INDEX(Contratos!L:L,MATCH(D112,Contratos!R:R,0)),"")</f>
        <v/>
      </c>
      <c r="F112" s="139" t="str">
        <f>IFERROR(INDEX(Contratos!G:G,MATCH(D112,Contratos!R:R,0)),"")</f>
        <v/>
      </c>
      <c r="H112" s="83">
        <f t="shared" si="10"/>
        <v>0</v>
      </c>
      <c r="J112" s="18">
        <f>IF(J$5&gt;$G$4,0,SUMIFS(Fluxo!$O:$O,Fluxo!$U:$U,"&gt;"&amp;I$5,Fluxo!$U:$U,"&lt;="&amp;J$5,Fluxo!$D:$D,$D112))</f>
        <v>0</v>
      </c>
      <c r="K112" s="18">
        <f>IF(K$5&gt;$G$4,0,SUMIFS(Fluxo!$O:$O,Fluxo!$U:$U,"&gt;"&amp;J$5,Fluxo!$U:$U,"&lt;="&amp;K$5,Fluxo!$D:$D,$D112))</f>
        <v>0</v>
      </c>
      <c r="L112" s="18">
        <f>IF(L$5&gt;$G$4,0,SUMIFS(Fluxo!$O:$O,Fluxo!$U:$U,"&gt;"&amp;K$5,Fluxo!$U:$U,"&lt;="&amp;L$5,Fluxo!$D:$D,$D112))</f>
        <v>0</v>
      </c>
      <c r="M112" s="18">
        <f>IF(M$5&gt;$G$4,0,SUMIFS(Fluxo!$O:$O,Fluxo!$U:$U,"&gt;"&amp;L$5,Fluxo!$U:$U,"&lt;="&amp;M$5,Fluxo!$D:$D,$D112))</f>
        <v>0</v>
      </c>
      <c r="N112" s="18">
        <f>IF(N$5&gt;$G$4,0,SUMIFS(Fluxo!$O:$O,Fluxo!$U:$U,"&gt;"&amp;M$5,Fluxo!$U:$U,"&lt;="&amp;N$5,Fluxo!$D:$D,$D112))</f>
        <v>0</v>
      </c>
      <c r="O112" s="18">
        <f>IF(O$5&gt;$G$4,0,SUMIFS(Fluxo!$O:$O,Fluxo!$U:$U,"&gt;"&amp;N$5,Fluxo!$U:$U,"&lt;="&amp;O$5,Fluxo!$D:$D,$D112))</f>
        <v>0</v>
      </c>
      <c r="P112" s="18">
        <f>IF(P$5&gt;$G$4,0,SUMIFS(Fluxo!$O:$O,Fluxo!$U:$U,"&gt;"&amp;O$5,Fluxo!$U:$U,"&lt;="&amp;P$5,Fluxo!$D:$D,$D112))</f>
        <v>0</v>
      </c>
      <c r="Q112" s="18">
        <f>IF(Q$5&gt;$G$4,0,SUMIFS(Fluxo!$O:$O,Fluxo!$U:$U,"&gt;"&amp;P$5,Fluxo!$U:$U,"&lt;="&amp;Q$5,Fluxo!$D:$D,$D112))</f>
        <v>0</v>
      </c>
      <c r="R112" s="18">
        <f>IF(R$5&gt;$G$4,0,SUMIFS(Fluxo!$O:$O,Fluxo!$U:$U,"&gt;"&amp;Q$5,Fluxo!$U:$U,"&lt;="&amp;R$5,Fluxo!$D:$D,$D112))</f>
        <v>0</v>
      </c>
      <c r="S112" s="18">
        <f>IF(S$5&gt;$G$4,0,SUMIFS(Fluxo!$O:$O,Fluxo!$U:$U,"&gt;"&amp;R$5,Fluxo!$U:$U,"&lt;="&amp;S$5,Fluxo!$D:$D,$D112,Fluxo!$E:$E,"&lt;&gt;"&amp;"PERMUTANTE"))</f>
        <v>0</v>
      </c>
      <c r="T112" s="18">
        <f>IF(T$5&gt;$G$4,0,SUMIFS(Fluxo!$O:$O,Fluxo!$U:$U,"&gt;"&amp;S$5,Fluxo!$U:$U,"&lt;="&amp;T$5,Fluxo!$D:$D,$D112,Fluxo!$E:$E,"&lt;&gt;"&amp;"PERMUTANTE"))</f>
        <v>0</v>
      </c>
      <c r="U112" s="18">
        <f>IF(U$5&gt;$G$4,0,SUMIFS(Fluxo!$O:$O,Fluxo!$U:$U,"&gt;"&amp;T$5,Fluxo!$U:$U,"&lt;="&amp;U$5,Fluxo!$D:$D,$D112,Fluxo!$E:$E,"&lt;&gt;"&amp;"PERMUTANTE"))</f>
        <v>0</v>
      </c>
      <c r="V112" s="18">
        <f>IF(V$5&gt;$G$4,0,SUMIFS(Fluxo!$O:$O,Fluxo!$U:$U,"&gt;"&amp;U$5,Fluxo!$U:$U,"&lt;="&amp;V$5,Fluxo!$D:$D,$D112,Fluxo!$E:$E,"&lt;&gt;"&amp;"PERMUTANTE"))</f>
        <v>0</v>
      </c>
      <c r="W112" s="18">
        <f>IF(W$5&gt;$G$4,0,SUMIFS(Fluxo!$O:$O,Fluxo!$U:$U,"&gt;"&amp;V$5,Fluxo!$U:$U,"&lt;="&amp;W$5,Fluxo!$D:$D,$D112,Fluxo!$E:$E,"&lt;&gt;"&amp;"PERMUTANTE"))</f>
        <v>0</v>
      </c>
      <c r="X112" s="18">
        <f>IF(X$5&gt;$G$4,0,SUMIFS(Fluxo!$O:$O,Fluxo!$U:$U,"&gt;"&amp;W$5,Fluxo!$U:$U,"&lt;="&amp;X$5,Fluxo!$D:$D,$D112,Fluxo!$E:$E,"&lt;&gt;"&amp;"PERMUTANTE"))</f>
        <v>0</v>
      </c>
      <c r="Y112" s="18">
        <f>IF(Y$5&gt;$G$4,0,SUMIFS(Fluxo!$O:$O,Fluxo!$U:$U,"&gt;"&amp;X$5,Fluxo!$U:$U,"&lt;="&amp;Y$5,Fluxo!$D:$D,$D112,Fluxo!$E:$E,"&lt;&gt;"&amp;"PERMUTANTE"))</f>
        <v>0</v>
      </c>
      <c r="Z112" s="18">
        <f>IF(Z$5&gt;$G$4,0,SUMIFS(Fluxo!$O:$O,Fluxo!$U:$U,"&gt;"&amp;Y$5,Fluxo!$U:$U,"&lt;="&amp;Z$5,Fluxo!$D:$D,$D112,Fluxo!$E:$E,"&lt;&gt;"&amp;"PERMUTANTE"))</f>
        <v>0</v>
      </c>
      <c r="AA112" s="18">
        <f>IF(AA$5&gt;$G$4,0,SUMIFS(Fluxo!$O:$O,Fluxo!$U:$U,"&gt;"&amp;Z$5,Fluxo!$U:$U,"&lt;="&amp;AA$5,Fluxo!$D:$D,$D112,Fluxo!$E:$E,"&lt;&gt;"&amp;"PERMUTANTE"))</f>
        <v>0</v>
      </c>
      <c r="AB112" s="18">
        <f>IF(AB$5&gt;$G$4,0,SUMIFS(Fluxo!$O:$O,Fluxo!$U:$U,"&gt;"&amp;AA$5,Fluxo!$U:$U,"&lt;="&amp;AB$5,Fluxo!$D:$D,$D112,Fluxo!$E:$E,"&lt;&gt;"&amp;"PERMUTANTE"))</f>
        <v>0</v>
      </c>
      <c r="AC112" s="18">
        <f>IF(AC$5&gt;$G$4,0,SUMIFS(Fluxo!$O:$O,Fluxo!$U:$U,"&gt;"&amp;AB$5,Fluxo!$U:$U,"&lt;="&amp;AC$5,Fluxo!$D:$D,$D112,Fluxo!$E:$E,"&lt;&gt;"&amp;"PERMUTANTE"))</f>
        <v>0</v>
      </c>
      <c r="AD112" s="18">
        <f>IF(AD$5&gt;$G$4,0,SUMIFS(Fluxo!$O:$O,Fluxo!$U:$U,"&gt;"&amp;AC$5,Fluxo!$U:$U,"&lt;="&amp;AD$5,Fluxo!$D:$D,$D112,Fluxo!$E:$E,"&lt;&gt;"&amp;"PERMUTANTE"))</f>
        <v>0</v>
      </c>
      <c r="AE112" s="18">
        <f>IF(AE$5&gt;$G$4,0,SUMIFS(Fluxo!$O:$O,Fluxo!$U:$U,"&gt;"&amp;AD$5,Fluxo!$U:$U,"&lt;="&amp;AE$5,Fluxo!$D:$D,$D112,Fluxo!$E:$E,"&lt;&gt;"&amp;"PERMUTANTE"))</f>
        <v>0</v>
      </c>
      <c r="AF112" s="18">
        <f>IF(AF$5&gt;$G$4,0,SUMIFS(Fluxo!$O:$O,Fluxo!$U:$U,"&gt;"&amp;AE$5,Fluxo!$U:$U,"&lt;="&amp;AF$5,Fluxo!$D:$D,$D112,Fluxo!$E:$E,"&lt;&gt;"&amp;"PERMUTANTE"))</f>
        <v>0</v>
      </c>
      <c r="AG112" s="18">
        <f>IF(AG$5&gt;$G$4,0,SUMIFS(Fluxo!$O:$O,Fluxo!$U:$U,"&gt;"&amp;AF$5,Fluxo!$U:$U,"&lt;="&amp;AG$5,Fluxo!$D:$D,$D112,Fluxo!$E:$E,"&lt;&gt;"&amp;"PERMUTANTE"))</f>
        <v>0</v>
      </c>
      <c r="AH112" s="18">
        <f>IF(AH$5&gt;$G$4,0,SUMIFS(Fluxo!$O:$O,Fluxo!$U:$U,"&gt;"&amp;AG$5,Fluxo!$U:$U,"&lt;="&amp;AH$5,Fluxo!$D:$D,$D112,Fluxo!$E:$E,"&lt;&gt;"&amp;"PERMUTANTE"))</f>
        <v>0</v>
      </c>
      <c r="AI112" s="18">
        <f>IF(AI$5&gt;$G$4,0,SUMIFS(Fluxo!$O:$O,Fluxo!$U:$U,"&gt;"&amp;AH$5,Fluxo!$U:$U,"&lt;="&amp;AI$5,Fluxo!$D:$D,$D112,Fluxo!$E:$E,"&lt;&gt;"&amp;"PERMUTANTE"))</f>
        <v>0</v>
      </c>
      <c r="AJ112" s="18">
        <f>IF(AJ$5&gt;$G$4,0,SUMIFS(Fluxo!$O:$O,Fluxo!$U:$U,"&gt;"&amp;AI$5,Fluxo!$U:$U,"&lt;="&amp;AJ$5,Fluxo!$D:$D,$D112,Fluxo!$E:$E,"&lt;&gt;"&amp;"PERMUTANTE"))</f>
        <v>0</v>
      </c>
      <c r="AK112" s="18">
        <f>IF(AK$5&gt;$G$4,0,SUMIFS(Fluxo!$O:$O,Fluxo!$U:$U,"&gt;"&amp;AJ$5,Fluxo!$U:$U,"&lt;="&amp;AK$5,Fluxo!$D:$D,$D112,Fluxo!$E:$E,"&lt;&gt;"&amp;"PERMUTANTE"))</f>
        <v>0</v>
      </c>
      <c r="AL112" s="18">
        <f>IF(AL$5&gt;$G$4,0,SUMIFS(Fluxo!$O:$O,Fluxo!$U:$U,"&gt;"&amp;AK$5,Fluxo!$U:$U,"&lt;="&amp;AL$5,Fluxo!$D:$D,$D112,Fluxo!$E:$E,"&lt;&gt;"&amp;"PERMUTANTE"))</f>
        <v>0</v>
      </c>
      <c r="AM112" s="18">
        <f>IF(AM$5&gt;$G$4,0,SUMIFS(Fluxo!$O:$O,Fluxo!$U:$U,"&gt;"&amp;AL$5,Fluxo!$U:$U,"&lt;="&amp;AM$5,Fluxo!$D:$D,$D112,Fluxo!$E:$E,"&lt;&gt;"&amp;"PERMUTANTE"))</f>
        <v>0</v>
      </c>
      <c r="AN112" s="18">
        <f>IF(AN$5&gt;$G$4,0,SUMIFS(Fluxo!$O:$O,Fluxo!$U:$U,"&gt;"&amp;AM$5,Fluxo!$U:$U,"&lt;="&amp;AN$5,Fluxo!$D:$D,$D112,Fluxo!$E:$E,"&lt;&gt;"&amp;"PERMUTANTE"))</f>
        <v>0</v>
      </c>
      <c r="AO112" s="18">
        <f>IF(AO$5&gt;$G$4,0,SUMIFS(Fluxo!$O:$O,Fluxo!$U:$U,"&gt;"&amp;AN$5,Fluxo!$U:$U,"&lt;="&amp;AO$5,Fluxo!$D:$D,$D112,Fluxo!$E:$E,"&lt;&gt;"&amp;"PERMUTANTE"))</f>
        <v>0</v>
      </c>
      <c r="AP112" s="18">
        <f>IF(AP$5&gt;$G$4,0,SUMIFS(Fluxo!$O:$O,Fluxo!$U:$U,"&gt;"&amp;AO$5,Fluxo!$U:$U,"&lt;="&amp;AP$5,Fluxo!$D:$D,$D112,Fluxo!$E:$E,"&lt;&gt;"&amp;"PERMUTANTE"))</f>
        <v>0</v>
      </c>
      <c r="AQ112" s="18">
        <f>IF(AQ$5&gt;$G$4,0,SUMIFS(Fluxo!$O:$O,Fluxo!$U:$U,"&gt;"&amp;AP$5,Fluxo!$U:$U,"&lt;="&amp;AQ$5,Fluxo!$D:$D,$D112,Fluxo!$E:$E,"&lt;&gt;"&amp;"PERMUTANTE"))</f>
        <v>0</v>
      </c>
      <c r="AR112" s="18">
        <f>IF(AR$5&gt;$G$4,0,SUMIFS(Fluxo!$O:$O,Fluxo!$U:$U,"&gt;"&amp;AQ$5,Fluxo!$U:$U,"&lt;="&amp;AR$5,Fluxo!$D:$D,$D112,Fluxo!$E:$E,"&lt;&gt;"&amp;"PERMUTANTE"))</f>
        <v>0</v>
      </c>
      <c r="AS112" s="18">
        <f>IF(AS$5&gt;$G$4,0,SUMIFS(Fluxo!$O:$O,Fluxo!$U:$U,"&gt;"&amp;AR$5,Fluxo!$U:$U,"&lt;="&amp;AS$5,Fluxo!$D:$D,$D112,Fluxo!$E:$E,"&lt;&gt;"&amp;"PERMUTANTE"))</f>
        <v>0</v>
      </c>
      <c r="AT112" s="18">
        <f>IF(AT$5&gt;$G$4,0,SUMIFS(Fluxo!$O:$O,Fluxo!$U:$U,"&gt;"&amp;AS$5,Fluxo!$U:$U,"&lt;="&amp;AT$5,Fluxo!$D:$D,$D112,Fluxo!$E:$E,"&lt;&gt;"&amp;"PERMUTANTE"))</f>
        <v>0</v>
      </c>
      <c r="AU112" s="18">
        <f>IF(AU$5&gt;$G$4,0,SUMIFS(Fluxo!$O:$O,Fluxo!$U:$U,"&gt;"&amp;AT$5,Fluxo!$U:$U,"&lt;="&amp;AU$5,Fluxo!$D:$D,$D112,Fluxo!$E:$E,"&lt;&gt;"&amp;"PERMUTANTE"))</f>
        <v>0</v>
      </c>
      <c r="AV112" s="18">
        <f>IF(AV$5&gt;$G$4,0,SUMIFS(Fluxo!$O:$O,Fluxo!$U:$U,"&gt;"&amp;AU$5,Fluxo!$U:$U,"&lt;="&amp;AV$5,Fluxo!$D:$D,$D112,Fluxo!$E:$E,"&lt;&gt;"&amp;"PERMUTANTE"))</f>
        <v>0</v>
      </c>
      <c r="AW112" s="18">
        <f>IF(AW$5&gt;$G$4,0,SUMIFS(Fluxo!$O:$O,Fluxo!$U:$U,"&gt;"&amp;AV$5,Fluxo!$U:$U,"&lt;="&amp;AW$5,Fluxo!$D:$D,$D112,Fluxo!$E:$E,"&lt;&gt;"&amp;"PERMUTANTE"))</f>
        <v>0</v>
      </c>
      <c r="AX112" s="18">
        <f>IF(AX$5&gt;$G$4,0,SUMIFS(Fluxo!$O:$O,Fluxo!$U:$U,"&gt;"&amp;AW$5,Fluxo!$U:$U,"&lt;="&amp;AX$5,Fluxo!$D:$D,$D112,Fluxo!$E:$E,"&lt;&gt;"&amp;"PERMUTANTE"))</f>
        <v>0</v>
      </c>
      <c r="AY112" s="18">
        <f>IF(AY$5&gt;$G$4,0,SUMIFS(Fluxo!$O:$O,Fluxo!$U:$U,"&gt;"&amp;AX$5,Fluxo!$U:$U,"&lt;="&amp;AY$5,Fluxo!$D:$D,$D112,Fluxo!$E:$E,"&lt;&gt;"&amp;"PERMUTANTE"))</f>
        <v>0</v>
      </c>
      <c r="AZ112" s="18">
        <f>IF(AZ$5&gt;$G$4,0,SUMIFS(Fluxo!$O:$O,Fluxo!$U:$U,"&gt;"&amp;AY$5,Fluxo!$U:$U,"&lt;="&amp;AZ$5,Fluxo!$D:$D,$D112,Fluxo!$E:$E,"&lt;&gt;"&amp;"PERMUTANTE"))</f>
        <v>0</v>
      </c>
      <c r="BA112" s="18">
        <f>IF(BA$5&gt;$G$4,0,SUMIFS(Fluxo!$O:$O,Fluxo!$U:$U,"&gt;"&amp;AZ$5,Fluxo!$U:$U,"&lt;="&amp;BA$5,Fluxo!$D:$D,$D112,Fluxo!$E:$E,"&lt;&gt;"&amp;"PERMUTANTE"))</f>
        <v>0</v>
      </c>
      <c r="BB112" s="18">
        <f>IF(BB$5&gt;$G$4,0,SUMIFS(Fluxo!$O:$O,Fluxo!$U:$U,"&gt;"&amp;BA$5,Fluxo!$U:$U,"&lt;="&amp;BB$5,Fluxo!$D:$D,$D112,Fluxo!$E:$E,"&lt;&gt;"&amp;"PERMUTANTE"))</f>
        <v>0</v>
      </c>
      <c r="BC112" s="18">
        <f>IF(BC$5&gt;$G$4,0,SUMIFS(Fluxo!$O:$O,Fluxo!$U:$U,"&gt;"&amp;BB$5,Fluxo!$U:$U,"&lt;="&amp;BC$5,Fluxo!$D:$D,$D112,Fluxo!$E:$E,"&lt;&gt;"&amp;"PERMUTANTE"))</f>
        <v>0</v>
      </c>
      <c r="BD112" s="18">
        <f>IF(BD$5&gt;$G$4,0,SUMIFS(Fluxo!$O:$O,Fluxo!$U:$U,"&gt;"&amp;BC$5,Fluxo!$U:$U,"&lt;="&amp;BD$5,Fluxo!$D:$D,$D112,Fluxo!$E:$E,"&lt;&gt;"&amp;"PERMUTANTE"))</f>
        <v>0</v>
      </c>
      <c r="BE112" s="18">
        <f>IF(BE$5&gt;$G$4,0,SUMIFS(Fluxo!$O:$O,Fluxo!$U:$U,"&gt;"&amp;BD$5,Fluxo!$U:$U,"&lt;="&amp;BE$5,Fluxo!$D:$D,$D112,Fluxo!$E:$E,"&lt;&gt;"&amp;"PERMUTANTE"))</f>
        <v>0</v>
      </c>
      <c r="BF112" s="18">
        <f>IF(BF$5&gt;$G$4,0,SUMIFS(Fluxo!$O:$O,Fluxo!$U:$U,"&gt;"&amp;BE$5,Fluxo!$U:$U,"&lt;="&amp;BF$5,Fluxo!$D:$D,$D112,Fluxo!$E:$E,"&lt;&gt;"&amp;"PERMUTANTE"))</f>
        <v>0</v>
      </c>
      <c r="BG112" s="18">
        <f>IF(BG$5&gt;$G$4,0,SUMIFS(Fluxo!$O:$O,Fluxo!$U:$U,"&gt;"&amp;BF$5,Fluxo!$U:$U,"&lt;="&amp;BG$5,Fluxo!$D:$D,$D112,Fluxo!$E:$E,"&lt;&gt;"&amp;"PERMUTANTE"))</f>
        <v>0</v>
      </c>
      <c r="BH112" s="18">
        <f>IF(BH$5&gt;$G$4,0,SUMIFS(Fluxo!$O:$O,Fluxo!$U:$U,"&gt;"&amp;BG$5,Fluxo!$U:$U,"&lt;="&amp;BH$5,Fluxo!$D:$D,$D112,Fluxo!$E:$E,"&lt;&gt;"&amp;"PERMUTANTE"))</f>
        <v>0</v>
      </c>
      <c r="BI112" s="18">
        <f>IF(BI$5&gt;$G$4,0,SUMIFS(Fluxo!$O:$O,Fluxo!$U:$U,"&gt;"&amp;BH$5,Fluxo!$U:$U,"&lt;="&amp;BI$5,Fluxo!$D:$D,$D112,Fluxo!$E:$E,"&lt;&gt;"&amp;"PERMUTANTE"))</f>
        <v>0</v>
      </c>
      <c r="BJ112" s="18">
        <f>IF(BJ$5&gt;$G$4,0,SUMIFS(Fluxo!$O:$O,Fluxo!$U:$U,"&gt;"&amp;BI$5,Fluxo!$U:$U,"&lt;="&amp;BJ$5,Fluxo!$D:$D,$D112,Fluxo!$E:$E,"&lt;&gt;"&amp;"PERMUTANTE"))</f>
        <v>0</v>
      </c>
      <c r="BK112" s="18">
        <f>IF(BK$5&gt;$G$4,0,SUMIFS(Fluxo!$O:$O,Fluxo!$U:$U,"&gt;"&amp;BJ$5,Fluxo!$U:$U,"&lt;="&amp;BK$5,Fluxo!$D:$D,$D112,Fluxo!$E:$E,"&lt;&gt;"&amp;"PERMUTANTE"))</f>
        <v>0</v>
      </c>
      <c r="BL112" s="18">
        <f>IF(BL$5&gt;$G$4,0,SUMIFS(Fluxo!$O:$O,Fluxo!$U:$U,"&gt;"&amp;BK$5,Fluxo!$U:$U,"&lt;="&amp;BL$5,Fluxo!$D:$D,$D112,Fluxo!$E:$E,"&lt;&gt;"&amp;"PERMUTANTE"))</f>
        <v>0</v>
      </c>
      <c r="BM112" s="18">
        <f>IF(BM$5&gt;$G$4,0,SUMIFS(Fluxo!$O:$O,Fluxo!$U:$U,"&gt;"&amp;BL$5,Fluxo!$U:$U,"&lt;="&amp;BM$5,Fluxo!$D:$D,$D112,Fluxo!$E:$E,"&lt;&gt;"&amp;"PERMUTANTE"))</f>
        <v>0</v>
      </c>
      <c r="BN112" s="18">
        <f>IF(BN$5&gt;$G$4,0,SUMIFS(Fluxo!$O:$O,Fluxo!$U:$U,"&gt;"&amp;BM$5,Fluxo!$U:$U,"&lt;="&amp;BN$5,Fluxo!$D:$D,$D112,Fluxo!$E:$E,"&lt;&gt;"&amp;"PERMUTANTE"))</f>
        <v>0</v>
      </c>
      <c r="BO112" s="18">
        <f>IF(BO$5&gt;$G$4,0,SUMIFS(Fluxo!$O:$O,Fluxo!$U:$U,"&gt;"&amp;BN$5,Fluxo!$U:$U,"&lt;="&amp;BO$5,Fluxo!$D:$D,$D112,Fluxo!$E:$E,"&lt;&gt;"&amp;"PERMUTANTE"))</f>
        <v>0</v>
      </c>
      <c r="BP112" s="18">
        <f>IF(BP$5&gt;$G$4,0,SUMIFS(Fluxo!$O:$O,Fluxo!$U:$U,"&gt;"&amp;BO$5,Fluxo!$U:$U,"&lt;="&amp;BP$5,Fluxo!$D:$D,$D112,Fluxo!$E:$E,"&lt;&gt;"&amp;"PERMUTANTE"))</f>
        <v>0</v>
      </c>
      <c r="BQ112" s="18">
        <f>IF(BQ$5&gt;$G$4,0,SUMIFS(Fluxo!$O:$O,Fluxo!$U:$U,"&gt;"&amp;BP$5,Fluxo!$U:$U,"&lt;="&amp;BQ$5,Fluxo!$D:$D,$D112,Fluxo!$E:$E,"&lt;&gt;"&amp;"PERMUTANTE"))</f>
        <v>0</v>
      </c>
      <c r="BR112" s="18">
        <f>IF(BR$5&gt;$G$4,0,SUMIFS(Fluxo!$O:$O,Fluxo!$U:$U,"&gt;"&amp;BQ$5,Fluxo!$U:$U,"&lt;="&amp;BR$5,Fluxo!$D:$D,$D112,Fluxo!$E:$E,"&lt;&gt;"&amp;"PERMUTANTE"))</f>
        <v>0</v>
      </c>
      <c r="BS112" s="18">
        <f>IF(BS$5&gt;$G$4,0,SUMIFS(Fluxo!$O:$O,Fluxo!$U:$U,"&gt;"&amp;BR$5,Fluxo!$U:$U,"&lt;="&amp;BS$5,Fluxo!$D:$D,$D112,Fluxo!$E:$E,"&lt;&gt;"&amp;"PERMUTANTE"))</f>
        <v>0</v>
      </c>
      <c r="BT112" s="18">
        <f>IF(BT$5&gt;$G$4,0,SUMIFS(Fluxo!$O:$O,Fluxo!$U:$U,"&gt;"&amp;BS$5,Fluxo!$U:$U,"&lt;="&amp;BT$5,Fluxo!$D:$D,$D112,Fluxo!$E:$E,"&lt;&gt;"&amp;"PERMUTANTE"))</f>
        <v>0</v>
      </c>
      <c r="BU112" s="18">
        <f>IF(BU$5&gt;$G$4,0,SUMIFS(Fluxo!$O:$O,Fluxo!$U:$U,"&gt;"&amp;BT$5,Fluxo!$U:$U,"&lt;="&amp;BU$5,Fluxo!$D:$D,$D112,Fluxo!$E:$E,"&lt;&gt;"&amp;"PERMUTANTE"))</f>
        <v>0</v>
      </c>
      <c r="BV112" s="18">
        <f>IF(BV$5&gt;$G$4,0,SUMIFS(Fluxo!$O:$O,Fluxo!$U:$U,"&gt;"&amp;BU$5,Fluxo!$U:$U,"&lt;="&amp;BV$5,Fluxo!$D:$D,$D112,Fluxo!$E:$E,"&lt;&gt;"&amp;"PERMUTANTE"))</f>
        <v>0</v>
      </c>
      <c r="BW112" s="18">
        <f>IF(BW$5&gt;$G$4,0,SUMIFS(Fluxo!$O:$O,Fluxo!$U:$U,"&gt;"&amp;BV$5,Fluxo!$U:$U,"&lt;="&amp;BW$5,Fluxo!$D:$D,$D112,Fluxo!$E:$E,"&lt;&gt;"&amp;"PERMUTANTE"))</f>
        <v>0</v>
      </c>
      <c r="BX112" s="18">
        <f>IF(BX$5&gt;$G$4,0,SUMIFS(Fluxo!$O:$O,Fluxo!$U:$U,"&gt;"&amp;BW$5,Fluxo!$U:$U,"&lt;="&amp;BX$5,Fluxo!$D:$D,$D112,Fluxo!$E:$E,"&lt;&gt;"&amp;"PERMUTANTE"))</f>
        <v>0</v>
      </c>
      <c r="BY112" s="18">
        <f>IF(BY$5&gt;$G$4,0,SUMIFS(Fluxo!$O:$O,Fluxo!$U:$U,"&gt;"&amp;BX$5,Fluxo!$U:$U,"&lt;="&amp;BY$5,Fluxo!$D:$D,$D112,Fluxo!$E:$E,"&lt;&gt;"&amp;"PERMUTANTE"))</f>
        <v>0</v>
      </c>
      <c r="BZ112" s="18">
        <f>IF(BZ$5&gt;$G$4,0,SUMIFS(Fluxo!$O:$O,Fluxo!$U:$U,"&gt;"&amp;BY$5,Fluxo!$U:$U,"&lt;="&amp;BZ$5,Fluxo!$D:$D,$D112,Fluxo!$E:$E,"&lt;&gt;"&amp;"PERMUTANTE"))</f>
        <v>0</v>
      </c>
      <c r="CA112" s="18">
        <f>IF(CA$5&gt;$G$4,0,SUMIFS(Fluxo!$O:$O,Fluxo!$U:$U,"&gt;"&amp;BZ$5,Fluxo!$U:$U,"&lt;="&amp;CA$5,Fluxo!$D:$D,$D112,Fluxo!$E:$E,"&lt;&gt;"&amp;"PERMUTANTE"))</f>
        <v>0</v>
      </c>
      <c r="CB112" s="18">
        <f>IF(CB$5&gt;$G$4,0,SUMIFS(Fluxo!$O:$O,Fluxo!$U:$U,"&gt;"&amp;CA$5,Fluxo!$U:$U,"&lt;="&amp;CB$5,Fluxo!$D:$D,$D112,Fluxo!$E:$E,"&lt;&gt;"&amp;"PERMUTANTE"))</f>
        <v>0</v>
      </c>
      <c r="CC112" s="18">
        <f>IF(CC$5&gt;$G$4,0,SUMIFS(Fluxo!$O:$O,Fluxo!$U:$U,"&gt;"&amp;CB$5,Fluxo!$U:$U,"&lt;="&amp;CC$5,Fluxo!$D:$D,$D112,Fluxo!$E:$E,"&lt;&gt;"&amp;"PERMUTANTE"))</f>
        <v>0</v>
      </c>
      <c r="CD112" s="18">
        <f>IF(CD$5&gt;$G$4,0,SUMIFS(Fluxo!$O:$O,Fluxo!$U:$U,"&gt;"&amp;CC$5,Fluxo!$U:$U,"&lt;="&amp;CD$5,Fluxo!$D:$D,$D112,Fluxo!$E:$E,"&lt;&gt;"&amp;"PERMUTANTE"))</f>
        <v>0</v>
      </c>
      <c r="CE112" s="18">
        <f>IF(CE$5&gt;$G$4,0,SUMIFS(Fluxo!$O:$O,Fluxo!$U:$U,"&gt;"&amp;CD$5,Fluxo!$U:$U,"&lt;="&amp;CE$5,Fluxo!$D:$D,$D112,Fluxo!$E:$E,"&lt;&gt;"&amp;"PERMUTANTE"))</f>
        <v>0</v>
      </c>
      <c r="CF112" s="18">
        <f>IF(CF$5&gt;$G$4,0,SUMIFS(Fluxo!$O:$O,Fluxo!$U:$U,"&gt;"&amp;CE$5,Fluxo!$U:$U,"&lt;="&amp;CF$5,Fluxo!$D:$D,$D112,Fluxo!$E:$E,"&lt;&gt;"&amp;"PERMUTANTE"))</f>
        <v>0</v>
      </c>
      <c r="CG112" s="18">
        <f>IF(CG$5&gt;$G$4,0,SUMIFS(Fluxo!$O:$O,Fluxo!$U:$U,"&gt;"&amp;CF$5,Fluxo!$U:$U,"&lt;="&amp;CG$5,Fluxo!$D:$D,$D112,Fluxo!$E:$E,"&lt;&gt;"&amp;"PERMUTANTE"))</f>
        <v>0</v>
      </c>
      <c r="CH112" s="18">
        <f>IF(CH$5&gt;$G$4,0,SUMIFS(Fluxo!$O:$O,Fluxo!$U:$U,"&gt;"&amp;CG$5,Fluxo!$U:$U,"&lt;="&amp;CH$5,Fluxo!$D:$D,$D112,Fluxo!$E:$E,"&lt;&gt;"&amp;"PERMUTANTE"))</f>
        <v>0</v>
      </c>
      <c r="CI112" s="18">
        <f>IF(CI$5&gt;$G$4,0,SUMIFS(Fluxo!$O:$O,Fluxo!$U:$U,"&gt;"&amp;CH$5,Fluxo!$U:$U,"&lt;="&amp;CI$5,Fluxo!$D:$D,$D112,Fluxo!$E:$E,"&lt;&gt;"&amp;"PERMUTANTE"))</f>
        <v>0</v>
      </c>
      <c r="CJ112" s="18">
        <f>IF(CJ$5&gt;$G$4,0,SUMIFS(Fluxo!$O:$O,Fluxo!$U:$U,"&gt;"&amp;CI$5,Fluxo!$U:$U,"&lt;="&amp;CJ$5,Fluxo!$D:$D,$D112,Fluxo!$E:$E,"&lt;&gt;"&amp;"PERMUTANTE"))</f>
        <v>0</v>
      </c>
      <c r="CK112" s="18">
        <f>IF(CK$5&gt;$G$4,0,SUMIFS(Fluxo!$O:$O,Fluxo!$U:$U,"&gt;"&amp;CJ$5,Fluxo!$U:$U,"&lt;="&amp;CK$5,Fluxo!$D:$D,$D112,Fluxo!$E:$E,"&lt;&gt;"&amp;"PERMUTANTE"))</f>
        <v>0</v>
      </c>
      <c r="CL112" s="18">
        <f>IF(CL$5&gt;$G$4,0,SUMIFS(Fluxo!$O:$O,Fluxo!$U:$U,"&gt;"&amp;CK$5,Fluxo!$U:$U,"&lt;="&amp;CL$5,Fluxo!$D:$D,$D112,Fluxo!$E:$E,"&lt;&gt;"&amp;"PERMUTANTE"))</f>
        <v>0</v>
      </c>
      <c r="CM112" s="18">
        <f>IF(CM$5&gt;$G$4,0,SUMIFS(Fluxo!$O:$O,Fluxo!$U:$U,"&gt;"&amp;CL$5,Fluxo!$U:$U,"&lt;="&amp;CM$5,Fluxo!$D:$D,$D112,Fluxo!$E:$E,"&lt;&gt;"&amp;"PERMUTANTE"))</f>
        <v>0</v>
      </c>
      <c r="CN112" s="18">
        <f>IF(CN$5&gt;$G$4,0,SUMIFS(Fluxo!$O:$O,Fluxo!$U:$U,"&gt;"&amp;CM$5,Fluxo!$U:$U,"&lt;="&amp;CN$5,Fluxo!$D:$D,$D112,Fluxo!$E:$E,"&lt;&gt;"&amp;"PERMUTANTE"))</f>
        <v>0</v>
      </c>
      <c r="CO112" s="18">
        <f>IF(CO$5&gt;$G$4,0,SUMIFS(Fluxo!$O:$O,Fluxo!$U:$U,"&gt;"&amp;CN$5,Fluxo!$U:$U,"&lt;="&amp;CO$5,Fluxo!$D:$D,$D112,Fluxo!$E:$E,"&lt;&gt;"&amp;"PERMUTANTE"))</f>
        <v>0</v>
      </c>
      <c r="CP112" s="18">
        <f>IF(CP$5&gt;$G$4,0,SUMIFS(Fluxo!$O:$O,Fluxo!$U:$U,"&gt;"&amp;CO$5,Fluxo!$U:$U,"&lt;="&amp;CP$5,Fluxo!$D:$D,$D112,Fluxo!$E:$E,"&lt;&gt;"&amp;"PERMUTANTE"))</f>
        <v>0</v>
      </c>
      <c r="CQ112" s="18">
        <f>IF(CQ$5&gt;$G$4,0,SUMIFS(Fluxo!$O:$O,Fluxo!$U:$U,"&gt;"&amp;CP$5,Fluxo!$U:$U,"&lt;="&amp;CQ$5,Fluxo!$D:$D,$D112,Fluxo!$E:$E,"&lt;&gt;"&amp;"PERMUTANTE"))</f>
        <v>0</v>
      </c>
      <c r="CR112" s="18">
        <f>IF(CR$5&gt;$G$4,0,SUMIFS(Fluxo!$O:$O,Fluxo!$U:$U,"&gt;"&amp;CQ$5,Fluxo!$U:$U,"&lt;="&amp;CR$5,Fluxo!$D:$D,$D112,Fluxo!$E:$E,"&lt;&gt;"&amp;"PERMUTANTE"))</f>
        <v>0</v>
      </c>
      <c r="CS112" s="18">
        <f>IF(CS$5&gt;$G$4,0,SUMIFS(Fluxo!$O:$O,Fluxo!$U:$U,"&gt;"&amp;CR$5,Fluxo!$U:$U,"&lt;="&amp;CS$5,Fluxo!$D:$D,$D112,Fluxo!$E:$E,"&lt;&gt;"&amp;"PERMUTANTE"))</f>
        <v>0</v>
      </c>
      <c r="CT112" s="18">
        <f>IF(CT$5&gt;$G$4,0,SUMIFS(Fluxo!$O:$O,Fluxo!$U:$U,"&gt;"&amp;CS$5,Fluxo!$U:$U,"&lt;="&amp;CT$5,Fluxo!$D:$D,$D112,Fluxo!$E:$E,"&lt;&gt;"&amp;"PERMUTANTE"))</f>
        <v>0</v>
      </c>
      <c r="CU112" s="18">
        <f>IF(CU$5&gt;$G$4,0,SUMIFS(Fluxo!$O:$O,Fluxo!$U:$U,"&gt;"&amp;CT$5,Fluxo!$U:$U,"&lt;="&amp;CU$5,Fluxo!$D:$D,$D112,Fluxo!$E:$E,"&lt;&gt;"&amp;"PERMUTANTE"))</f>
        <v>0</v>
      </c>
      <c r="CV112" s="18">
        <f>IF(CV$5&gt;$G$4,0,SUMIFS(Fluxo!$O:$O,Fluxo!$U:$U,"&gt;"&amp;CU$5,Fluxo!$U:$U,"&lt;="&amp;CV$5,Fluxo!$D:$D,$D112,Fluxo!$E:$E,"&lt;&gt;"&amp;"PERMUTANTE"))</f>
        <v>0</v>
      </c>
      <c r="CW112" s="18">
        <f>IF(CW$5&gt;$G$4,0,SUMIFS(Fluxo!$O:$O,Fluxo!$U:$U,"&gt;"&amp;CV$5,Fluxo!$U:$U,"&lt;="&amp;CW$5,Fluxo!$D:$D,$D112,Fluxo!$E:$E,"&lt;&gt;"&amp;"PERMUTANTE"))</f>
        <v>0</v>
      </c>
      <c r="CX112" s="18">
        <f>IF(CX$5&gt;$G$4,0,SUMIFS(Fluxo!$O:$O,Fluxo!$U:$U,"&gt;"&amp;CW$5,Fluxo!$U:$U,"&lt;="&amp;CX$5,Fluxo!$D:$D,$D112,Fluxo!$E:$E,"&lt;&gt;"&amp;"PERMUTANTE"))</f>
        <v>0</v>
      </c>
      <c r="CY112" s="18">
        <f>IF(CY$5&gt;$G$4,0,SUMIFS(Fluxo!$O:$O,Fluxo!$U:$U,"&gt;"&amp;CX$5,Fluxo!$U:$U,"&lt;="&amp;CY$5,Fluxo!$D:$D,$D112,Fluxo!$E:$E,"&lt;&gt;"&amp;"PERMUTANTE"))</f>
        <v>0</v>
      </c>
      <c r="CZ112" s="18">
        <f>IF(CZ$5&gt;$G$4,0,SUMIFS(Fluxo!$O:$O,Fluxo!$U:$U,"&gt;"&amp;CY$5,Fluxo!$U:$U,"&lt;="&amp;CZ$5,Fluxo!$D:$D,$D112,Fluxo!$E:$E,"&lt;&gt;"&amp;"PERMUTANTE"))</f>
        <v>0</v>
      </c>
      <c r="DA112" s="18">
        <f>IF(DA$5&gt;$G$4,0,SUMIFS(Fluxo!$O:$O,Fluxo!$U:$U,"&gt;"&amp;CZ$5,Fluxo!$U:$U,"&lt;="&amp;DA$5,Fluxo!$D:$D,$D112,Fluxo!$E:$E,"&lt;&gt;"&amp;"PERMUTANTE"))</f>
        <v>0</v>
      </c>
      <c r="DB112" s="18">
        <f>IF(DB$5&gt;$G$4,0,SUMIFS(Fluxo!$O:$O,Fluxo!$U:$U,"&gt;"&amp;DA$5,Fluxo!$U:$U,"&lt;="&amp;DB$5,Fluxo!$D:$D,$D112,Fluxo!$E:$E,"&lt;&gt;"&amp;"PERMUTANTE"))</f>
        <v>0</v>
      </c>
      <c r="DC112" s="18">
        <f>IF(DC$5&gt;$G$4,0,SUMIFS(Fluxo!$O:$O,Fluxo!$U:$U,"&gt;"&amp;DB$5,Fluxo!$U:$U,"&lt;="&amp;DC$5,Fluxo!$D:$D,$D112,Fluxo!$E:$E,"&lt;&gt;"&amp;"PERMUTANTE"))</f>
        <v>0</v>
      </c>
      <c r="DD112" s="18">
        <f>IF(DD$5&gt;$G$4,0,SUMIFS(Fluxo!$O:$O,Fluxo!$U:$U,"&gt;"&amp;DC$5,Fluxo!$U:$U,"&lt;="&amp;DD$5,Fluxo!$D:$D,$D112,Fluxo!$E:$E,"&lt;&gt;"&amp;"PERMUTANTE"))</f>
        <v>0</v>
      </c>
      <c r="DE112" s="18">
        <f>IF(DE$5&gt;$G$4,0,SUMIFS(Fluxo!$O:$O,Fluxo!$U:$U,"&gt;"&amp;DD$5,Fluxo!$U:$U,"&lt;="&amp;DE$5,Fluxo!$D:$D,$D112,Fluxo!$E:$E,"&lt;&gt;"&amp;"PERMUTANTE"))</f>
        <v>0</v>
      </c>
      <c r="DF112" s="18">
        <f>IF(DF$5&gt;$G$4,0,SUMIFS(Fluxo!$O:$O,Fluxo!$U:$U,"&gt;"&amp;DE$5,Fluxo!$U:$U,"&lt;="&amp;DF$5,Fluxo!$D:$D,$D112,Fluxo!$E:$E,"&lt;&gt;"&amp;"PERMUTANTE"))</f>
        <v>0</v>
      </c>
      <c r="DG112" s="18">
        <f>IF(DG$5&gt;$G$4,0,SUMIFS(Fluxo!$O:$O,Fluxo!$U:$U,"&gt;"&amp;DF$5,Fluxo!$U:$U,"&lt;="&amp;DG$5,Fluxo!$D:$D,$D112,Fluxo!$E:$E,"&lt;&gt;"&amp;"PERMUTANTE"))</f>
        <v>0</v>
      </c>
      <c r="DH112" s="18">
        <f>IF(DH$5&gt;$G$4,0,SUMIFS(Fluxo!$O:$O,Fluxo!$U:$U,"&gt;"&amp;DG$5,Fluxo!$U:$U,"&lt;="&amp;DH$5,Fluxo!$D:$D,$D112,Fluxo!$E:$E,"&lt;&gt;"&amp;"PERMUTANTE"))</f>
        <v>0</v>
      </c>
      <c r="DI112" s="18">
        <f>IF(DI$5&gt;$G$4,0,SUMIFS(Fluxo!$O:$O,Fluxo!$U:$U,"&gt;"&amp;DH$5,Fluxo!$U:$U,"&lt;="&amp;DI$5,Fluxo!$D:$D,$D112,Fluxo!$E:$E,"&lt;&gt;"&amp;"PERMUTANTE"))</f>
        <v>0</v>
      </c>
      <c r="DJ112" s="18">
        <f>IF(DJ$5&gt;$G$4,0,SUMIFS(Fluxo!$O:$O,Fluxo!$U:$U,"&gt;"&amp;DI$5,Fluxo!$U:$U,"&lt;="&amp;DJ$5,Fluxo!$D:$D,$D112,Fluxo!$E:$E,"&lt;&gt;"&amp;"PERMUTANTE"))</f>
        <v>0</v>
      </c>
      <c r="DK112" s="18">
        <f>IF(DK$5&gt;$G$4,0,SUMIFS(Fluxo!$O:$O,Fluxo!$U:$U,"&gt;"&amp;DJ$5,Fluxo!$U:$U,"&lt;="&amp;DK$5,Fluxo!$D:$D,$D112,Fluxo!$E:$E,"&lt;&gt;"&amp;"PERMUTANTE"))</f>
        <v>0</v>
      </c>
      <c r="DL112" s="18">
        <f>IF(DL$5&gt;$G$4,0,SUMIFS(Fluxo!$O:$O,Fluxo!$U:$U,"&gt;"&amp;DK$5,Fluxo!$U:$U,"&lt;="&amp;DL$5,Fluxo!$D:$D,$D112,Fluxo!$E:$E,"&lt;&gt;"&amp;"PERMUTANTE"))</f>
        <v>0</v>
      </c>
      <c r="DM112" s="18">
        <f>IF(DM$5&gt;$G$4,0,SUMIFS(Fluxo!$O:$O,Fluxo!$U:$U,"&gt;"&amp;DL$5,Fluxo!$U:$U,"&lt;="&amp;DM$5,Fluxo!$D:$D,$D112,Fluxo!$E:$E,"&lt;&gt;"&amp;"PERMUTANTE"))</f>
        <v>0</v>
      </c>
      <c r="DN112" s="18">
        <f>IF(DN$5&gt;$G$4,0,SUMIFS(Fluxo!$O:$O,Fluxo!$U:$U,"&gt;"&amp;DM$5,Fluxo!$U:$U,"&lt;="&amp;DN$5,Fluxo!$D:$D,$D112,Fluxo!$E:$E,"&lt;&gt;"&amp;"PERMUTANTE"))</f>
        <v>0</v>
      </c>
      <c r="DO112" s="18">
        <f>IF(DO$5&gt;$G$4,0,SUMIFS(Fluxo!$O:$O,Fluxo!$U:$U,"&gt;"&amp;DN$5,Fluxo!$U:$U,"&lt;="&amp;DO$5,Fluxo!$D:$D,$D112,Fluxo!$E:$E,"&lt;&gt;"&amp;"PERMUTANTE"))</f>
        <v>0</v>
      </c>
      <c r="DP112" s="18">
        <f>IF(DP$5&gt;$G$4,0,SUMIFS(Fluxo!$O:$O,Fluxo!$U:$U,"&gt;"&amp;DO$5,Fluxo!$U:$U,"&lt;="&amp;DP$5,Fluxo!$D:$D,$D112,Fluxo!$E:$E,"&lt;&gt;"&amp;"PERMUTANTE"))</f>
        <v>0</v>
      </c>
      <c r="DQ112" s="18">
        <f>IF(DQ$5&gt;$G$4,0,SUMIFS(Fluxo!$O:$O,Fluxo!$U:$U,"&gt;"&amp;DP$5,Fluxo!$U:$U,"&lt;="&amp;DQ$5,Fluxo!$D:$D,$D112,Fluxo!$E:$E,"&lt;&gt;"&amp;"PERMUTANTE"))</f>
        <v>0</v>
      </c>
      <c r="DR112" s="18">
        <f>IF(DR$5&gt;$G$4,0,SUMIFS(Fluxo!$O:$O,Fluxo!$U:$U,"&gt;"&amp;DQ$5,Fluxo!$U:$U,"&lt;="&amp;DR$5,Fluxo!$D:$D,$D112,Fluxo!$E:$E,"&lt;&gt;"&amp;"PERMUTANTE"))</f>
        <v>0</v>
      </c>
      <c r="DS112" s="18">
        <f>IF(DS$5&gt;$G$4,0,SUMIFS(Fluxo!$O:$O,Fluxo!$U:$U,"&gt;"&amp;DR$5,Fluxo!$U:$U,"&lt;="&amp;DS$5,Fluxo!$D:$D,$D112,Fluxo!$E:$E,"&lt;&gt;"&amp;"PERMUTANTE"))</f>
        <v>0</v>
      </c>
      <c r="DT112" s="18">
        <f>IF(DT$5&gt;$G$4,0,SUMIFS(Fluxo!$O:$O,Fluxo!$U:$U,"&gt;"&amp;DS$5,Fluxo!$U:$U,"&lt;="&amp;DT$5,Fluxo!$D:$D,$D112,Fluxo!$E:$E,"&lt;&gt;"&amp;"PERMUTANTE"))</f>
        <v>0</v>
      </c>
      <c r="DU112" s="18">
        <f>IF(DU$5&gt;$G$4,0,SUMIFS(Fluxo!$O:$O,Fluxo!$U:$U,"&gt;"&amp;DT$5,Fluxo!$U:$U,"&lt;="&amp;DU$5,Fluxo!$D:$D,$D112,Fluxo!$E:$E,"&lt;&gt;"&amp;"PERMUTANTE"))</f>
        <v>0</v>
      </c>
      <c r="DV112" s="18">
        <f>IF(DV$5&gt;$G$4,0,SUMIFS(Fluxo!$O:$O,Fluxo!$U:$U,"&gt;"&amp;DU$5,Fluxo!$U:$U,"&lt;="&amp;DV$5,Fluxo!$D:$D,$D112,Fluxo!$E:$E,"&lt;&gt;"&amp;"PERMUTANTE"))</f>
        <v>0</v>
      </c>
      <c r="DW112" s="18">
        <f>IF(DW$5&gt;$G$4,0,SUMIFS(Fluxo!$O:$O,Fluxo!$U:$U,"&gt;"&amp;DV$5,Fluxo!$U:$U,"&lt;="&amp;DW$5,Fluxo!$D:$D,$D112,Fluxo!$E:$E,"&lt;&gt;"&amp;"PERMUTANTE"))</f>
        <v>0</v>
      </c>
      <c r="DX112" s="18">
        <f>IF(DX$5&gt;$G$4,0,SUMIFS(Fluxo!$O:$O,Fluxo!$U:$U,"&gt;"&amp;DW$5,Fluxo!$U:$U,"&lt;="&amp;DX$5,Fluxo!$D:$D,$D112,Fluxo!$E:$E,"&lt;&gt;"&amp;"PERMUTANTE"))</f>
        <v>0</v>
      </c>
      <c r="DY112" s="18">
        <f>IF(DY$5&gt;$G$4,0,SUMIFS(Fluxo!$O:$O,Fluxo!$U:$U,"&gt;"&amp;DX$5,Fluxo!$U:$U,"&lt;="&amp;DY$5,Fluxo!$D:$D,$D112,Fluxo!$E:$E,"&lt;&gt;"&amp;"PERMUTANTE"))</f>
        <v>0</v>
      </c>
      <c r="DZ112" s="18">
        <f>IF(DZ$5&gt;$G$4,0,SUMIFS(Fluxo!$O:$O,Fluxo!$U:$U,"&gt;"&amp;DY$5,Fluxo!$U:$U,"&lt;="&amp;DZ$5,Fluxo!$D:$D,$D112,Fluxo!$E:$E,"&lt;&gt;"&amp;"PERMUTANTE"))</f>
        <v>0</v>
      </c>
      <c r="EA112" s="18">
        <f>IF(EA$5&gt;$G$4,0,SUMIFS(Fluxo!$O:$O,Fluxo!$U:$U,"&gt;"&amp;DZ$5,Fluxo!$U:$U,"&lt;="&amp;EA$5,Fluxo!$D:$D,$D112,Fluxo!$E:$E,"&lt;&gt;"&amp;"PERMUTANTE"))</f>
        <v>0</v>
      </c>
      <c r="EB112" s="18">
        <f>IF(EB$5&gt;$G$4,0,SUMIFS(Fluxo!$O:$O,Fluxo!$U:$U,"&gt;"&amp;EA$5,Fluxo!$U:$U,"&lt;="&amp;EB$5,Fluxo!$D:$D,$D112,Fluxo!$E:$E,"&lt;&gt;"&amp;"PERMUTANTE"))</f>
        <v>0</v>
      </c>
      <c r="EC112" s="18">
        <f>IF(EC$5&gt;$G$4,0,SUMIFS(Fluxo!$O:$O,Fluxo!$U:$U,"&gt;"&amp;EB$5,Fluxo!$U:$U,"&lt;="&amp;EC$5,Fluxo!$D:$D,$D112,Fluxo!$E:$E,"&lt;&gt;"&amp;"PERMUTANTE"))</f>
        <v>0</v>
      </c>
      <c r="ED112" s="18">
        <f>IF(ED$5&gt;$G$4,0,SUMIFS(Fluxo!$O:$O,Fluxo!$U:$U,"&gt;"&amp;EC$5,Fluxo!$U:$U,"&lt;="&amp;ED$5,Fluxo!$D:$D,$D112,Fluxo!$E:$E,"&lt;&gt;"&amp;"PERMUTANTE"))</f>
        <v>0</v>
      </c>
      <c r="EE112" s="18">
        <f>IF(EE$5&gt;$G$4,0,SUMIFS(Fluxo!$O:$O,Fluxo!$U:$U,"&gt;"&amp;ED$5,Fluxo!$U:$U,"&lt;="&amp;EE$5,Fluxo!$D:$D,$D112,Fluxo!$E:$E,"&lt;&gt;"&amp;"PERMUTANTE"))</f>
        <v>0</v>
      </c>
      <c r="EF112" s="18">
        <f>IF(EF$5&gt;$G$4,0,SUMIFS(Fluxo!$O:$O,Fluxo!$U:$U,"&gt;"&amp;EE$5,Fluxo!$U:$U,"&lt;="&amp;EF$5,Fluxo!$D:$D,$D112,Fluxo!$E:$E,"&lt;&gt;"&amp;"PERMUTANTE"))</f>
        <v>0</v>
      </c>
      <c r="EG112" s="18">
        <f>IF(EG$5&gt;$G$4,0,SUMIFS(Fluxo!$O:$O,Fluxo!$U:$U,"&gt;"&amp;EF$5,Fluxo!$U:$U,"&lt;="&amp;EG$5,Fluxo!$D:$D,$D112,Fluxo!$E:$E,"&lt;&gt;"&amp;"PERMUTANTE"))</f>
        <v>0</v>
      </c>
      <c r="EH112" s="18">
        <f>IF(EH$5&gt;$G$4,0,SUMIFS(Fluxo!$O:$O,Fluxo!$U:$U,"&gt;"&amp;EG$5,Fluxo!$U:$U,"&lt;="&amp;EH$5,Fluxo!$D:$D,$D112,Fluxo!$E:$E,"&lt;&gt;"&amp;"PERMUTANTE"))</f>
        <v>0</v>
      </c>
      <c r="EI112" s="18">
        <f>IF(EI$5&gt;$G$4,0,SUMIFS(Fluxo!$O:$O,Fluxo!$U:$U,"&gt;"&amp;EH$5,Fluxo!$U:$U,"&lt;="&amp;EI$5,Fluxo!$D:$D,$D112,Fluxo!$E:$E,"&lt;&gt;"&amp;"PERMUTANTE"))</f>
        <v>0</v>
      </c>
      <c r="EJ112" s="18">
        <f>IF(EJ$5&gt;$G$4,0,SUMIFS(Fluxo!$O:$O,Fluxo!$U:$U,"&gt;"&amp;EI$5,Fluxo!$U:$U,"&lt;="&amp;EJ$5,Fluxo!$D:$D,$D112,Fluxo!$E:$E,"&lt;&gt;"&amp;"PERMUTANTE"))</f>
        <v>0</v>
      </c>
      <c r="EK112" s="18">
        <f>IF(EK$5&gt;$G$4,0,SUMIFS(Fluxo!$O:$O,Fluxo!$U:$U,"&gt;"&amp;EJ$5,Fluxo!$U:$U,"&lt;="&amp;EK$5,Fluxo!$D:$D,$D112,Fluxo!$E:$E,"&lt;&gt;"&amp;"PERMUTANTE"))</f>
        <v>0</v>
      </c>
      <c r="EL112" s="18">
        <f>IF(EL$5&gt;$G$4,0,SUMIFS(Fluxo!$O:$O,Fluxo!$U:$U,"&gt;"&amp;EK$5,Fluxo!$U:$U,"&lt;="&amp;EL$5,Fluxo!$D:$D,$D112,Fluxo!$E:$E,"&lt;&gt;"&amp;"PERMUTANTE"))</f>
        <v>0</v>
      </c>
      <c r="EM112" s="18">
        <f>IF(EM$5&gt;$G$4,0,SUMIFS(Fluxo!$O:$O,Fluxo!$U:$U,"&gt;"&amp;EL$5,Fluxo!$U:$U,"&lt;="&amp;EM$5,Fluxo!$D:$D,$D112,Fluxo!$E:$E,"&lt;&gt;"&amp;"PERMUTANTE"))</f>
        <v>0</v>
      </c>
      <c r="EN112" s="18">
        <f>IF(EN$5&gt;$G$4,0,SUMIFS(Fluxo!$O:$O,Fluxo!$U:$U,"&gt;"&amp;EM$5,Fluxo!$U:$U,"&lt;="&amp;EN$5,Fluxo!$D:$D,$D112,Fluxo!$E:$E,"&lt;&gt;"&amp;"PERMUTANTE"))</f>
        <v>0</v>
      </c>
      <c r="EO112" s="18">
        <f>IF(EO$5&gt;$G$4,0,SUMIFS(Fluxo!$O:$O,Fluxo!$U:$U,"&gt;"&amp;EN$5,Fluxo!$U:$U,"&lt;="&amp;EO$5,Fluxo!$D:$D,$D112,Fluxo!$E:$E,"&lt;&gt;"&amp;"PERMUTANTE"))</f>
        <v>0</v>
      </c>
      <c r="EP112" s="18">
        <f>IF(EP$5&gt;$G$4,0,SUMIFS(Fluxo!$O:$O,Fluxo!$U:$U,"&gt;"&amp;EO$5,Fluxo!$U:$U,"&lt;="&amp;EP$5,Fluxo!$D:$D,$D112,Fluxo!$E:$E,"&lt;&gt;"&amp;"PERMUTANTE"))</f>
        <v>0</v>
      </c>
      <c r="EQ112" s="18">
        <f>IF(EQ$5&gt;$G$4,0,SUMIFS(Fluxo!$O:$O,Fluxo!$U:$U,"&gt;"&amp;EP$5,Fluxo!$U:$U,"&lt;="&amp;EQ$5,Fluxo!$D:$D,$D112,Fluxo!$E:$E,"&lt;&gt;"&amp;"PERMUTANTE"))</f>
        <v>0</v>
      </c>
      <c r="ER112" s="18">
        <f>IF(ER$5&gt;$G$4,0,SUMIFS(Fluxo!$O:$O,Fluxo!$U:$U,"&gt;"&amp;EQ$5,Fluxo!$U:$U,"&lt;="&amp;ER$5,Fluxo!$D:$D,$D112,Fluxo!$E:$E,"&lt;&gt;"&amp;"PERMUTANTE"))</f>
        <v>0</v>
      </c>
      <c r="ES112" s="18">
        <f>IF(ES$5&gt;$G$4,0,SUMIFS(Fluxo!$O:$O,Fluxo!$U:$U,"&gt;"&amp;ER$5,Fluxo!$U:$U,"&lt;="&amp;ES$5,Fluxo!$D:$D,$D112,Fluxo!$E:$E,"&lt;&gt;"&amp;"PERMUTANTE"))</f>
        <v>0</v>
      </c>
      <c r="ET112" s="18">
        <f>IF(ET$5&gt;$G$4,0,SUMIFS(Fluxo!$O:$O,Fluxo!$U:$U,"&gt;"&amp;ES$5,Fluxo!$U:$U,"&lt;="&amp;ET$5,Fluxo!$D:$D,$D112,Fluxo!$E:$E,"&lt;&gt;"&amp;"PERMUTANTE"))</f>
        <v>0</v>
      </c>
      <c r="EU112" s="18">
        <f>IF(EU$5&gt;$G$4,0,SUMIFS(Fluxo!$O:$O,Fluxo!$U:$U,"&gt;"&amp;ET$5,Fluxo!$U:$U,"&lt;="&amp;EU$5,Fluxo!$D:$D,$D112,Fluxo!$E:$E,"&lt;&gt;"&amp;"PERMUTANTE"))</f>
        <v>0</v>
      </c>
      <c r="EV112" s="18">
        <f>IF(EV$5&gt;$G$4,0,SUMIFS(Fluxo!$O:$O,Fluxo!$U:$U,"&gt;"&amp;EU$5,Fluxo!$U:$U,"&lt;="&amp;EV$5,Fluxo!$D:$D,$D112,Fluxo!$E:$E,"&lt;&gt;"&amp;"PERMUTANTE"))</f>
        <v>0</v>
      </c>
      <c r="EW112" s="18">
        <f>IF(EW$5&gt;$G$4,0,SUMIFS(Fluxo!$O:$O,Fluxo!$U:$U,"&gt;"&amp;EV$5,Fluxo!$U:$U,"&lt;="&amp;EW$5,Fluxo!$D:$D,$D112,Fluxo!$E:$E,"&lt;&gt;"&amp;"PERMUTANTE"))</f>
        <v>0</v>
      </c>
      <c r="EX112" s="18">
        <f>IF(EX$5&gt;$G$4,0,SUMIFS(Fluxo!$O:$O,Fluxo!$U:$U,"&gt;"&amp;EW$5,Fluxo!$U:$U,"&lt;="&amp;EX$5,Fluxo!$D:$D,$D112,Fluxo!$E:$E,"&lt;&gt;"&amp;"PERMUTANTE"))</f>
        <v>0</v>
      </c>
      <c r="EY112" s="18">
        <f>IF(EY$5&gt;$G$4,0,SUMIFS(Fluxo!$O:$O,Fluxo!$U:$U,"&gt;"&amp;EX$5,Fluxo!$U:$U,"&lt;="&amp;EY$5,Fluxo!$D:$D,$D112,Fluxo!$E:$E,"&lt;&gt;"&amp;"PERMUTANTE"))</f>
        <v>0</v>
      </c>
      <c r="EZ112" s="18">
        <f>IF(EZ$5&gt;$G$4,0,SUMIFS(Fluxo!$O:$O,Fluxo!$U:$U,"&gt;"&amp;EY$5,Fluxo!$U:$U,"&lt;="&amp;EZ$5,Fluxo!$D:$D,$D112,Fluxo!$E:$E,"&lt;&gt;"&amp;"PERMUTANTE"))</f>
        <v>0</v>
      </c>
      <c r="FA112" s="18">
        <f>IF(FA$5&gt;$G$4,0,SUMIFS(Fluxo!$O:$O,Fluxo!$U:$U,"&gt;"&amp;EZ$5,Fluxo!$U:$U,"&lt;="&amp;FA$5,Fluxo!$D:$D,$D112,Fluxo!$E:$E,"&lt;&gt;"&amp;"PERMUTANTE"))</f>
        <v>0</v>
      </c>
      <c r="FB112" s="18">
        <f>IF(FB$5&gt;$G$4,0,SUMIFS(Fluxo!$O:$O,Fluxo!$U:$U,"&gt;"&amp;FA$5,Fluxo!$U:$U,"&lt;="&amp;FB$5,Fluxo!$D:$D,$D112,Fluxo!$E:$E,"&lt;&gt;"&amp;"PERMUTANTE"))</f>
        <v>0</v>
      </c>
      <c r="FC112" s="18">
        <f>IF(FC$5&gt;$G$4,0,SUMIFS(Fluxo!$O:$O,Fluxo!$U:$U,"&gt;"&amp;FB$5,Fluxo!$U:$U,"&lt;="&amp;FC$5,Fluxo!$D:$D,$D112,Fluxo!$E:$E,"&lt;&gt;"&amp;"PERMUTANTE"))</f>
        <v>0</v>
      </c>
      <c r="FD112" s="18">
        <f>IF(FD$5&gt;$G$4,0,SUMIFS(Fluxo!$O:$O,Fluxo!$U:$U,"&gt;"&amp;FC$5,Fluxo!$U:$U,"&lt;="&amp;FD$5,Fluxo!$D:$D,$D112,Fluxo!$E:$E,"&lt;&gt;"&amp;"PERMUTANTE"))</f>
        <v>0</v>
      </c>
      <c r="FE112" s="18">
        <f>IF(FE$5&gt;$G$4,0,SUMIFS(Fluxo!$O:$O,Fluxo!$U:$U,"&gt;"&amp;FD$5,Fluxo!$U:$U,"&lt;="&amp;FE$5,Fluxo!$D:$D,$D112,Fluxo!$E:$E,"&lt;&gt;"&amp;"PERMUTANTE"))</f>
        <v>0</v>
      </c>
      <c r="FF112" s="18">
        <f>IF(FF$5&gt;$G$4,0,SUMIFS(Fluxo!$O:$O,Fluxo!$U:$U,"&gt;"&amp;FE$5,Fluxo!$U:$U,"&lt;="&amp;FF$5,Fluxo!$D:$D,$D112,Fluxo!$E:$E,"&lt;&gt;"&amp;"PERMUTANTE"))</f>
        <v>0</v>
      </c>
      <c r="FG112" s="18">
        <f>IF(FG$5&gt;$G$4,0,SUMIFS(Fluxo!$O:$O,Fluxo!$U:$U,"&gt;"&amp;FF$5,Fluxo!$U:$U,"&lt;="&amp;FG$5,Fluxo!$D:$D,$D112,Fluxo!$E:$E,"&lt;&gt;"&amp;"PERMUTANTE"))</f>
        <v>0</v>
      </c>
      <c r="FH112" s="18">
        <f>IF(FH$5&gt;$G$4,0,SUMIFS(Fluxo!$O:$O,Fluxo!$U:$U,"&gt;"&amp;FG$5,Fluxo!$U:$U,"&lt;="&amp;FH$5,Fluxo!$D:$D,$D112,Fluxo!$E:$E,"&lt;&gt;"&amp;"PERMUTANTE"))</f>
        <v>0</v>
      </c>
      <c r="FI112" s="18">
        <f>IF(FI$5&gt;$G$4,0,SUMIFS(Fluxo!$O:$O,Fluxo!$U:$U,"&gt;"&amp;FH$5,Fluxo!$U:$U,"&lt;="&amp;FI$5,Fluxo!$D:$D,$D112,Fluxo!$E:$E,"&lt;&gt;"&amp;"PERMUTANTE"))</f>
        <v>0</v>
      </c>
      <c r="FJ112" s="18">
        <f>IF(FJ$5&gt;$G$4,0,SUMIFS(Fluxo!$O:$O,Fluxo!$U:$U,"&gt;"&amp;FI$5,Fluxo!$U:$U,"&lt;="&amp;FJ$5,Fluxo!$D:$D,$D112,Fluxo!$E:$E,"&lt;&gt;"&amp;"PERMUTANTE"))</f>
        <v>0</v>
      </c>
      <c r="FK112" s="18">
        <f>IF(FK$5&gt;$G$4,0,SUMIFS(Fluxo!$O:$O,Fluxo!$U:$U,"&gt;"&amp;FJ$5,Fluxo!$U:$U,"&lt;="&amp;FK$5,Fluxo!$D:$D,$D112,Fluxo!$E:$E,"&lt;&gt;"&amp;"PERMUTANTE"))</f>
        <v>0</v>
      </c>
      <c r="FL112" s="18">
        <f>IF(FL$5&gt;$G$4,0,SUMIFS(Fluxo!$O:$O,Fluxo!$U:$U,"&gt;"&amp;FK$5,Fluxo!$U:$U,"&lt;="&amp;FL$5,Fluxo!$D:$D,$D112,Fluxo!$E:$E,"&lt;&gt;"&amp;"PERMUTANTE"))</f>
        <v>0</v>
      </c>
      <c r="FM112" s="18">
        <f>IF(FM$5&gt;$G$4,0,SUMIFS(Fluxo!$O:$O,Fluxo!$U:$U,"&gt;"&amp;FL$5,Fluxo!$U:$U,"&lt;="&amp;FM$5,Fluxo!$D:$D,$D112,Fluxo!$E:$E,"&lt;&gt;"&amp;"PERMUTANTE"))</f>
        <v>0</v>
      </c>
      <c r="FN112" s="18">
        <f>IF(FN$5&gt;$G$4,0,SUMIFS(Fluxo!$O:$O,Fluxo!$U:$U,"&gt;"&amp;FM$5,Fluxo!$U:$U,"&lt;="&amp;FN$5,Fluxo!$D:$D,$D112,Fluxo!$E:$E,"&lt;&gt;"&amp;"PERMUTANTE"))</f>
        <v>0</v>
      </c>
      <c r="FO112" s="18">
        <f>IF(FO$5&gt;$G$4,0,SUMIFS(Fluxo!$O:$O,Fluxo!$U:$U,"&gt;"&amp;FN$5,Fluxo!$U:$U,"&lt;="&amp;FO$5,Fluxo!$D:$D,$D112,Fluxo!$E:$E,"&lt;&gt;"&amp;"PERMUTANTE"))</f>
        <v>0</v>
      </c>
      <c r="FP112" s="18">
        <f>IF(FP$5&gt;$G$4,0,SUMIFS(Fluxo!$O:$O,Fluxo!$U:$U,"&gt;"&amp;FO$5,Fluxo!$U:$U,"&lt;="&amp;FP$5,Fluxo!$D:$D,$D112,Fluxo!$E:$E,"&lt;&gt;"&amp;"PERMUTANTE"))</f>
        <v>0</v>
      </c>
      <c r="FQ112" s="18">
        <f>IF(FQ$5&gt;$G$4,0,SUMIFS(Fluxo!$O:$O,Fluxo!$U:$U,"&gt;"&amp;FP$5,Fluxo!$U:$U,"&lt;="&amp;FQ$5,Fluxo!$D:$D,$D112,Fluxo!$E:$E,"&lt;&gt;"&amp;"PERMUTANTE"))</f>
        <v>0</v>
      </c>
      <c r="FR112" s="18">
        <f>IF(FR$5&gt;$G$4,0,SUMIFS(Fluxo!$O:$O,Fluxo!$U:$U,"&gt;"&amp;FQ$5,Fluxo!$U:$U,"&lt;="&amp;FR$5,Fluxo!$D:$D,$D112,Fluxo!$E:$E,"&lt;&gt;"&amp;"PERMUTANTE"))</f>
        <v>0</v>
      </c>
      <c r="FS112" s="18">
        <f>IF(FS$5&gt;$G$4,0,SUMIFS(Fluxo!$O:$O,Fluxo!$U:$U,"&gt;"&amp;FR$5,Fluxo!$U:$U,"&lt;="&amp;FS$5,Fluxo!$D:$D,$D112,Fluxo!$E:$E,"&lt;&gt;"&amp;"PERMUTANTE"))</f>
        <v>0</v>
      </c>
      <c r="FT112" s="18">
        <f>IF(FT$5&gt;$G$4,0,SUMIFS(Fluxo!$O:$O,Fluxo!$U:$U,"&gt;"&amp;FS$5,Fluxo!$U:$U,"&lt;="&amp;FT$5,Fluxo!$D:$D,$D112,Fluxo!$E:$E,"&lt;&gt;"&amp;"PERMUTANTE"))</f>
        <v>0</v>
      </c>
      <c r="FU112" s="18">
        <f>IF(FU$5&gt;$G$4,0,SUMIFS(Fluxo!$O:$O,Fluxo!$U:$U,"&gt;"&amp;FT$5,Fluxo!$U:$U,"&lt;="&amp;FU$5,Fluxo!$D:$D,$D112,Fluxo!$E:$E,"&lt;&gt;"&amp;"PERMUTANTE"))</f>
        <v>0</v>
      </c>
      <c r="FV112" s="18">
        <f>IF(FV$5&gt;$G$4,0,SUMIFS(Fluxo!$O:$O,Fluxo!$U:$U,"&gt;"&amp;FU$5,Fluxo!$U:$U,"&lt;="&amp;FV$5,Fluxo!$D:$D,$D112,Fluxo!$E:$E,"&lt;&gt;"&amp;"PERMUTANTE"))</f>
        <v>0</v>
      </c>
      <c r="FW112" s="18">
        <f>IF(FW$5&gt;$G$4,0,SUMIFS(Fluxo!$O:$O,Fluxo!$U:$U,"&gt;"&amp;FV$5,Fluxo!$U:$U,"&lt;="&amp;FW$5,Fluxo!$D:$D,$D112,Fluxo!$E:$E,"&lt;&gt;"&amp;"PERMUTANTE"))</f>
        <v>0</v>
      </c>
      <c r="FX112" s="18">
        <f>IF(FX$5&gt;$G$4,0,SUMIFS(Fluxo!$O:$O,Fluxo!$U:$U,"&gt;"&amp;FW$5,Fluxo!$U:$U,"&lt;="&amp;FX$5,Fluxo!$D:$D,$D112,Fluxo!$E:$E,"&lt;&gt;"&amp;"PERMUTANTE"))</f>
        <v>0</v>
      </c>
      <c r="FY112" s="18">
        <f>IF(FY$5&gt;$G$4,0,SUMIFS(Fluxo!$O:$O,Fluxo!$U:$U,"&gt;"&amp;FX$5,Fluxo!$U:$U,"&lt;="&amp;FY$5,Fluxo!$D:$D,$D112,Fluxo!$E:$E,"&lt;&gt;"&amp;"PERMUTANTE"))</f>
        <v>0</v>
      </c>
      <c r="FZ112" s="18">
        <f>IF(FZ$5&gt;$G$4,0,SUMIFS(Fluxo!$O:$O,Fluxo!$U:$U,"&gt;"&amp;FY$5,Fluxo!$U:$U,"&lt;="&amp;FZ$5,Fluxo!$D:$D,$D112,Fluxo!$E:$E,"&lt;&gt;"&amp;"PERMUTANTE"))</f>
        <v>0</v>
      </c>
      <c r="GA112" s="18">
        <f>IF(GA$5&gt;$G$4,0,SUMIFS(Fluxo!$O:$O,Fluxo!$U:$U,"&gt;"&amp;FZ$5,Fluxo!$U:$U,"&lt;="&amp;GA$5,Fluxo!$D:$D,$D112,Fluxo!$E:$E,"&lt;&gt;"&amp;"PERMUTANTE"))</f>
        <v>0</v>
      </c>
      <c r="GB112" s="18">
        <f>IF(GB$5&gt;$G$4,0,SUMIFS(Fluxo!$O:$O,Fluxo!$U:$U,"&gt;"&amp;GA$5,Fluxo!$U:$U,"&lt;="&amp;GB$5,Fluxo!$D:$D,$D112,Fluxo!$E:$E,"&lt;&gt;"&amp;"PERMUTANTE"))</f>
        <v>0</v>
      </c>
      <c r="GC112" s="18">
        <f>IF(GC$5&gt;$G$4,0,SUMIFS(Fluxo!$O:$O,Fluxo!$U:$U,"&gt;"&amp;GB$5,Fluxo!$U:$U,"&lt;="&amp;GC$5,Fluxo!$D:$D,$D112,Fluxo!$E:$E,"&lt;&gt;"&amp;"PERMUTANTE"))</f>
        <v>0</v>
      </c>
      <c r="GD112" s="18">
        <f>IF(GD$5&gt;$G$4,0,SUMIFS(Fluxo!$O:$O,Fluxo!$U:$U,"&gt;"&amp;GC$5,Fluxo!$U:$U,"&lt;="&amp;GD$5,Fluxo!$D:$D,$D112,Fluxo!$E:$E,"&lt;&gt;"&amp;"PERMUTANTE"))</f>
        <v>0</v>
      </c>
      <c r="GE112" s="18">
        <f>IF(GE$5&gt;$G$4,0,SUMIFS(Fluxo!$O:$O,Fluxo!$U:$U,"&gt;"&amp;GD$5,Fluxo!$U:$U,"&lt;="&amp;GE$5,Fluxo!$D:$D,$D112,Fluxo!$E:$E,"&lt;&gt;"&amp;"PERMUTANTE"))</f>
        <v>0</v>
      </c>
      <c r="GF112" s="18">
        <f>IF(GF$5&gt;$G$4,0,SUMIFS(Fluxo!$O:$O,Fluxo!$U:$U,"&gt;"&amp;GE$5,Fluxo!$U:$U,"&lt;="&amp;GF$5,Fluxo!$D:$D,$D112,Fluxo!$E:$E,"&lt;&gt;"&amp;"PERMUTANTE"))</f>
        <v>0</v>
      </c>
      <c r="GG112" s="18">
        <f>IF(GG$5&gt;$G$4,0,SUMIFS(Fluxo!$O:$O,Fluxo!$U:$U,"&gt;"&amp;GF$5,Fluxo!$U:$U,"&lt;="&amp;GG$5,Fluxo!$D:$D,$D112,Fluxo!$E:$E,"&lt;&gt;"&amp;"PERMUTANTE"))</f>
        <v>0</v>
      </c>
      <c r="GH112" s="18">
        <f>IF(GH$5&gt;$G$4,0,SUMIFS(Fluxo!$O:$O,Fluxo!$U:$U,"&gt;"&amp;GG$5,Fluxo!$U:$U,"&lt;="&amp;GH$5,Fluxo!$D:$D,$D112,Fluxo!$E:$E,"&lt;&gt;"&amp;"PERMUTANTE"))</f>
        <v>0</v>
      </c>
      <c r="GI112" s="18">
        <f>IF(GI$5&gt;$G$4,0,SUMIFS(Fluxo!$O:$O,Fluxo!$U:$U,"&gt;"&amp;GH$5,Fluxo!$U:$U,"&lt;="&amp;GI$5,Fluxo!$D:$D,$D112,Fluxo!$E:$E,"&lt;&gt;"&amp;"PERMUTANTE"))</f>
        <v>0</v>
      </c>
      <c r="GJ112" s="18">
        <f>IF(GJ$5&gt;$G$4,0,SUMIFS(Fluxo!$O:$O,Fluxo!$U:$U,"&gt;"&amp;GI$5,Fluxo!$U:$U,"&lt;="&amp;GJ$5,Fluxo!$D:$D,$D112,Fluxo!$E:$E,"&lt;&gt;"&amp;"PERMUTANTE"))</f>
        <v>0</v>
      </c>
      <c r="GK112" s="18">
        <f>IF(GK$5&gt;$G$4,0,SUMIFS(Fluxo!$O:$O,Fluxo!$U:$U,"&gt;"&amp;GJ$5,Fluxo!$U:$U,"&lt;="&amp;GK$5,Fluxo!$D:$D,$D112,Fluxo!$E:$E,"&lt;&gt;"&amp;"PERMUTANTE"))</f>
        <v>0</v>
      </c>
      <c r="GL112" s="18">
        <f>IF(GL$5&gt;$G$4,0,SUMIFS(Fluxo!$O:$O,Fluxo!$U:$U,"&gt;"&amp;GK$5,Fluxo!$U:$U,"&lt;="&amp;GL$5,Fluxo!$D:$D,$D112,Fluxo!$E:$E,"&lt;&gt;"&amp;"PERMUTANTE"))</f>
        <v>0</v>
      </c>
      <c r="GM112" s="18">
        <f>IF(GM$5&gt;$G$4,0,SUMIFS(Fluxo!$O:$O,Fluxo!$U:$U,"&gt;"&amp;GL$5,Fluxo!$U:$U,"&lt;="&amp;GM$5,Fluxo!$D:$D,$D112,Fluxo!$E:$E,"&lt;&gt;"&amp;"PERMUTANTE"))</f>
        <v>0</v>
      </c>
      <c r="GN112" s="18">
        <f>IF(GN$5&gt;$G$4,0,SUMIFS(Fluxo!$O:$O,Fluxo!$U:$U,"&gt;"&amp;GM$5,Fluxo!$U:$U,"&lt;="&amp;GN$5,Fluxo!$D:$D,$D112,Fluxo!$E:$E,"&lt;&gt;"&amp;"PERMUTANTE"))</f>
        <v>0</v>
      </c>
      <c r="GO112" s="18">
        <f>IF(GO$5&gt;$G$4,0,SUMIFS(Fluxo!$O:$O,Fluxo!$U:$U,"&gt;"&amp;GN$5,Fluxo!$U:$U,"&lt;="&amp;GO$5,Fluxo!$D:$D,$D112,Fluxo!$E:$E,"&lt;&gt;"&amp;"PERMUTANTE"))</f>
        <v>0</v>
      </c>
      <c r="GP112" s="18">
        <f>IF(GP$5&gt;$G$4,0,SUMIFS(Fluxo!$O:$O,Fluxo!$U:$U,"&gt;"&amp;GO$5,Fluxo!$U:$U,"&lt;="&amp;GP$5,Fluxo!$D:$D,$D112,Fluxo!$E:$E,"&lt;&gt;"&amp;"PERMUTANTE"))</f>
        <v>0</v>
      </c>
      <c r="GQ112" s="18">
        <f>IF(GQ$5&gt;$G$4,0,SUMIFS(Fluxo!$O:$O,Fluxo!$U:$U,"&gt;"&amp;GP$5,Fluxo!$U:$U,"&lt;="&amp;GQ$5,Fluxo!$D:$D,$D112,Fluxo!$E:$E,"&lt;&gt;"&amp;"PERMUTANTE"))</f>
        <v>0</v>
      </c>
      <c r="GR112" s="18">
        <f>IF(GR$5&gt;$G$4,0,SUMIFS(Fluxo!$O:$O,Fluxo!$U:$U,"&gt;"&amp;GQ$5,Fluxo!$U:$U,"&lt;="&amp;GR$5,Fluxo!$D:$D,$D112,Fluxo!$E:$E,"&lt;&gt;"&amp;"PERMUTANTE"))</f>
        <v>0</v>
      </c>
      <c r="GS112" s="18">
        <f>IF(GS$5&gt;$G$4,0,SUMIFS(Fluxo!$O:$O,Fluxo!$U:$U,"&gt;"&amp;GR$5,Fluxo!$U:$U,"&lt;="&amp;GS$5,Fluxo!$D:$D,$D112,Fluxo!$E:$E,"&lt;&gt;"&amp;"PERMUTANTE"))</f>
        <v>0</v>
      </c>
      <c r="GT112" s="18">
        <f>IF(GT$5&gt;$G$4,0,SUMIFS(Fluxo!$O:$O,Fluxo!$U:$U,"&gt;"&amp;GS$5,Fluxo!$U:$U,"&lt;="&amp;GT$5,Fluxo!$D:$D,$D112,Fluxo!$E:$E,"&lt;&gt;"&amp;"PERMUTANTE"))</f>
        <v>0</v>
      </c>
      <c r="GU112" s="18">
        <f>IF(GU$5&gt;$G$4,0,SUMIFS(Fluxo!$O:$O,Fluxo!$U:$U,"&gt;"&amp;GT$5,Fluxo!$U:$U,"&lt;="&amp;GU$5,Fluxo!$D:$D,$D112,Fluxo!$E:$E,"&lt;&gt;"&amp;"PERMUTANTE"))</f>
        <v>0</v>
      </c>
      <c r="GV112" s="18">
        <f>IF(GV$5&gt;$G$4,0,SUMIFS(Fluxo!$O:$O,Fluxo!$U:$U,"&gt;"&amp;GU$5,Fluxo!$U:$U,"&lt;="&amp;GV$5,Fluxo!$D:$D,$D112,Fluxo!$E:$E,"&lt;&gt;"&amp;"PERMUTANTE"))</f>
        <v>0</v>
      </c>
      <c r="GW112" s="18">
        <f>IF(GW$5&gt;$G$4,0,SUMIFS(Fluxo!$O:$O,Fluxo!$U:$U,"&gt;"&amp;GV$5,Fluxo!$U:$U,"&lt;="&amp;GW$5,Fluxo!$D:$D,$D112,Fluxo!$E:$E,"&lt;&gt;"&amp;"PERMUTANTE"))</f>
        <v>0</v>
      </c>
      <c r="GX112" s="18">
        <f>IF(GX$5&gt;$G$4,0,SUMIFS(Fluxo!$O:$O,Fluxo!$U:$U,"&gt;"&amp;GW$5,Fluxo!$U:$U,"&lt;="&amp;GX$5,Fluxo!$D:$D,$D112,Fluxo!$E:$E,"&lt;&gt;"&amp;"PERMUTANTE"))</f>
        <v>0</v>
      </c>
      <c r="GY112" s="18">
        <f>IF(GY$5&gt;$G$4,0,SUMIFS(Fluxo!$O:$O,Fluxo!$U:$U,"&gt;"&amp;GX$5,Fluxo!$U:$U,"&lt;="&amp;GY$5,Fluxo!$D:$D,$D112,Fluxo!$E:$E,"&lt;&gt;"&amp;"PERMUTANTE"))</f>
        <v>0</v>
      </c>
      <c r="GZ112" s="18">
        <f>IF(GZ$5&gt;$G$4,0,SUMIFS(Fluxo!$O:$O,Fluxo!$U:$U,"&gt;"&amp;GY$5,Fluxo!$U:$U,"&lt;="&amp;GZ$5,Fluxo!$D:$D,$D112,Fluxo!$E:$E,"&lt;&gt;"&amp;"PERMUTANTE"))</f>
        <v>0</v>
      </c>
      <c r="HA112" s="18">
        <f>IF(HA$5&gt;$G$4,0,SUMIFS(Fluxo!$O:$O,Fluxo!$U:$U,"&gt;"&amp;GZ$5,Fluxo!$U:$U,"&lt;="&amp;HA$5,Fluxo!$D:$D,$D112,Fluxo!$E:$E,"&lt;&gt;"&amp;"PERMUTANTE"))</f>
        <v>0</v>
      </c>
      <c r="HB112" s="18">
        <f>IF(HB$5&gt;$G$4,0,SUMIFS(Fluxo!$O:$O,Fluxo!$U:$U,"&gt;"&amp;HA$5,Fluxo!$U:$U,"&lt;="&amp;HB$5,Fluxo!$D:$D,$D112,Fluxo!$E:$E,"&lt;&gt;"&amp;"PERMUTANTE"))</f>
        <v>0</v>
      </c>
      <c r="HC112" s="18">
        <f>IF(HC$5&gt;$G$4,0,SUMIFS(Fluxo!$O:$O,Fluxo!$U:$U,"&gt;"&amp;HB$5,Fluxo!$U:$U,"&lt;="&amp;HC$5,Fluxo!$D:$D,$D112,Fluxo!$E:$E,"&lt;&gt;"&amp;"PERMUTANTE"))</f>
        <v>0</v>
      </c>
      <c r="HD112" s="18">
        <f>IF(HD$5&gt;$G$4,0,SUMIFS(Fluxo!$O:$O,Fluxo!$U:$U,"&gt;"&amp;HC$5,Fluxo!$U:$U,"&lt;="&amp;HD$5,Fluxo!$D:$D,$D112,Fluxo!$E:$E,"&lt;&gt;"&amp;"PERMUTANTE"))</f>
        <v>0</v>
      </c>
      <c r="HE112" s="18">
        <f>IF(HE$5&gt;$G$4,0,SUMIFS(Fluxo!$O:$O,Fluxo!$U:$U,"&gt;"&amp;HD$5,Fluxo!$U:$U,"&lt;="&amp;HE$5,Fluxo!$D:$D,$D112,Fluxo!$E:$E,"&lt;&gt;"&amp;"PERMUTANTE"))</f>
        <v>0</v>
      </c>
      <c r="HF112" s="18">
        <f>IF(HF$5&gt;$G$4,0,SUMIFS(Fluxo!$O:$O,Fluxo!$U:$U,"&gt;"&amp;HE$5,Fluxo!$U:$U,"&lt;="&amp;HF$5,Fluxo!$D:$D,$D112,Fluxo!$E:$E,"&lt;&gt;"&amp;"PERMUTANTE"))</f>
        <v>0</v>
      </c>
    </row>
    <row r="113" spans="1:214">
      <c r="A113" s="20">
        <f t="shared" si="11"/>
        <v>103</v>
      </c>
      <c r="B113" s="140" t="str">
        <f>'Check Carteira'!C105</f>
        <v>E.1016.99.01.0243</v>
      </c>
      <c r="C113" s="141">
        <v>1</v>
      </c>
      <c r="D113" s="129" t="str">
        <f>'Check Carteira'!F105</f>
        <v>A-0243</v>
      </c>
      <c r="E113" s="21" t="str">
        <f>IFERROR(INDEX(Contratos!L:L,MATCH(D113,Contratos!R:R,0)),"")</f>
        <v/>
      </c>
      <c r="F113" s="139" t="str">
        <f>IFERROR(INDEX(Contratos!G:G,MATCH(D113,Contratos!R:R,0)),"")</f>
        <v/>
      </c>
      <c r="H113" s="83">
        <f t="shared" si="10"/>
        <v>0</v>
      </c>
      <c r="J113" s="18">
        <f>IF(J$5&gt;$G$4,0,SUMIFS(Fluxo!$O:$O,Fluxo!$U:$U,"&gt;"&amp;I$5,Fluxo!$U:$U,"&lt;="&amp;J$5,Fluxo!$D:$D,$D113))</f>
        <v>0</v>
      </c>
      <c r="K113" s="18">
        <f>IF(K$5&gt;$G$4,0,SUMIFS(Fluxo!$O:$O,Fluxo!$U:$U,"&gt;"&amp;J$5,Fluxo!$U:$U,"&lt;="&amp;K$5,Fluxo!$D:$D,$D113))</f>
        <v>0</v>
      </c>
      <c r="L113" s="18">
        <f>IF(L$5&gt;$G$4,0,SUMIFS(Fluxo!$O:$O,Fluxo!$U:$U,"&gt;"&amp;K$5,Fluxo!$U:$U,"&lt;="&amp;L$5,Fluxo!$D:$D,$D113))</f>
        <v>0</v>
      </c>
      <c r="M113" s="18">
        <f>IF(M$5&gt;$G$4,0,SUMIFS(Fluxo!$O:$O,Fluxo!$U:$U,"&gt;"&amp;L$5,Fluxo!$U:$U,"&lt;="&amp;M$5,Fluxo!$D:$D,$D113))</f>
        <v>0</v>
      </c>
      <c r="N113" s="18">
        <f>IF(N$5&gt;$G$4,0,SUMIFS(Fluxo!$O:$O,Fluxo!$U:$U,"&gt;"&amp;M$5,Fluxo!$U:$U,"&lt;="&amp;N$5,Fluxo!$D:$D,$D113))</f>
        <v>0</v>
      </c>
      <c r="O113" s="18">
        <f>IF(O$5&gt;$G$4,0,SUMIFS(Fluxo!$O:$O,Fluxo!$U:$U,"&gt;"&amp;N$5,Fluxo!$U:$U,"&lt;="&amp;O$5,Fluxo!$D:$D,$D113))</f>
        <v>0</v>
      </c>
      <c r="P113" s="18">
        <f>IF(P$5&gt;$G$4,0,SUMIFS(Fluxo!$O:$O,Fluxo!$U:$U,"&gt;"&amp;O$5,Fluxo!$U:$U,"&lt;="&amp;P$5,Fluxo!$D:$D,$D113))</f>
        <v>0</v>
      </c>
      <c r="Q113" s="18">
        <f>IF(Q$5&gt;$G$4,0,SUMIFS(Fluxo!$O:$O,Fluxo!$U:$U,"&gt;"&amp;P$5,Fluxo!$U:$U,"&lt;="&amp;Q$5,Fluxo!$D:$D,$D113))</f>
        <v>0</v>
      </c>
      <c r="R113" s="18">
        <f>IF(R$5&gt;$G$4,0,SUMIFS(Fluxo!$O:$O,Fluxo!$U:$U,"&gt;"&amp;Q$5,Fluxo!$U:$U,"&lt;="&amp;R$5,Fluxo!$D:$D,$D113))</f>
        <v>0</v>
      </c>
      <c r="S113" s="18">
        <f>IF(S$5&gt;$G$4,0,SUMIFS(Fluxo!$O:$O,Fluxo!$U:$U,"&gt;"&amp;R$5,Fluxo!$U:$U,"&lt;="&amp;S$5,Fluxo!$D:$D,$D113,Fluxo!$E:$E,"&lt;&gt;"&amp;"PERMUTANTE"))</f>
        <v>0</v>
      </c>
      <c r="T113" s="18">
        <f>IF(T$5&gt;$G$4,0,SUMIFS(Fluxo!$O:$O,Fluxo!$U:$U,"&gt;"&amp;S$5,Fluxo!$U:$U,"&lt;="&amp;T$5,Fluxo!$D:$D,$D113,Fluxo!$E:$E,"&lt;&gt;"&amp;"PERMUTANTE"))</f>
        <v>0</v>
      </c>
      <c r="U113" s="18">
        <f>IF(U$5&gt;$G$4,0,SUMIFS(Fluxo!$O:$O,Fluxo!$U:$U,"&gt;"&amp;T$5,Fluxo!$U:$U,"&lt;="&amp;U$5,Fluxo!$D:$D,$D113,Fluxo!$E:$E,"&lt;&gt;"&amp;"PERMUTANTE"))</f>
        <v>0</v>
      </c>
      <c r="V113" s="18">
        <f>IF(V$5&gt;$G$4,0,SUMIFS(Fluxo!$O:$O,Fluxo!$U:$U,"&gt;"&amp;U$5,Fluxo!$U:$U,"&lt;="&amp;V$5,Fluxo!$D:$D,$D113,Fluxo!$E:$E,"&lt;&gt;"&amp;"PERMUTANTE"))</f>
        <v>0</v>
      </c>
      <c r="W113" s="18">
        <f>IF(W$5&gt;$G$4,0,SUMIFS(Fluxo!$O:$O,Fluxo!$U:$U,"&gt;"&amp;V$5,Fluxo!$U:$U,"&lt;="&amp;W$5,Fluxo!$D:$D,$D113,Fluxo!$E:$E,"&lt;&gt;"&amp;"PERMUTANTE"))</f>
        <v>0</v>
      </c>
      <c r="X113" s="18">
        <f>IF(X$5&gt;$G$4,0,SUMIFS(Fluxo!$O:$O,Fluxo!$U:$U,"&gt;"&amp;W$5,Fluxo!$U:$U,"&lt;="&amp;X$5,Fluxo!$D:$D,$D113,Fluxo!$E:$E,"&lt;&gt;"&amp;"PERMUTANTE"))</f>
        <v>0</v>
      </c>
      <c r="Y113" s="18">
        <f>IF(Y$5&gt;$G$4,0,SUMIFS(Fluxo!$O:$O,Fluxo!$U:$U,"&gt;"&amp;X$5,Fluxo!$U:$U,"&lt;="&amp;Y$5,Fluxo!$D:$D,$D113,Fluxo!$E:$E,"&lt;&gt;"&amp;"PERMUTANTE"))</f>
        <v>0</v>
      </c>
      <c r="Z113" s="18">
        <f>IF(Z$5&gt;$G$4,0,SUMIFS(Fluxo!$O:$O,Fluxo!$U:$U,"&gt;"&amp;Y$5,Fluxo!$U:$U,"&lt;="&amp;Z$5,Fluxo!$D:$D,$D113,Fluxo!$E:$E,"&lt;&gt;"&amp;"PERMUTANTE"))</f>
        <v>0</v>
      </c>
      <c r="AA113" s="18">
        <f>IF(AA$5&gt;$G$4,0,SUMIFS(Fluxo!$O:$O,Fluxo!$U:$U,"&gt;"&amp;Z$5,Fluxo!$U:$U,"&lt;="&amp;AA$5,Fluxo!$D:$D,$D113,Fluxo!$E:$E,"&lt;&gt;"&amp;"PERMUTANTE"))</f>
        <v>0</v>
      </c>
      <c r="AB113" s="18">
        <f>IF(AB$5&gt;$G$4,0,SUMIFS(Fluxo!$O:$O,Fluxo!$U:$U,"&gt;"&amp;AA$5,Fluxo!$U:$U,"&lt;="&amp;AB$5,Fluxo!$D:$D,$D113,Fluxo!$E:$E,"&lt;&gt;"&amp;"PERMUTANTE"))</f>
        <v>0</v>
      </c>
      <c r="AC113" s="18">
        <f>IF(AC$5&gt;$G$4,0,SUMIFS(Fluxo!$O:$O,Fluxo!$U:$U,"&gt;"&amp;AB$5,Fluxo!$U:$U,"&lt;="&amp;AC$5,Fluxo!$D:$D,$D113,Fluxo!$E:$E,"&lt;&gt;"&amp;"PERMUTANTE"))</f>
        <v>0</v>
      </c>
      <c r="AD113" s="18">
        <f>IF(AD$5&gt;$G$4,0,SUMIFS(Fluxo!$O:$O,Fluxo!$U:$U,"&gt;"&amp;AC$5,Fluxo!$U:$U,"&lt;="&amp;AD$5,Fluxo!$D:$D,$D113,Fluxo!$E:$E,"&lt;&gt;"&amp;"PERMUTANTE"))</f>
        <v>0</v>
      </c>
      <c r="AE113" s="18">
        <f>IF(AE$5&gt;$G$4,0,SUMIFS(Fluxo!$O:$O,Fluxo!$U:$U,"&gt;"&amp;AD$5,Fluxo!$U:$U,"&lt;="&amp;AE$5,Fluxo!$D:$D,$D113,Fluxo!$E:$E,"&lt;&gt;"&amp;"PERMUTANTE"))</f>
        <v>0</v>
      </c>
      <c r="AF113" s="18">
        <f>IF(AF$5&gt;$G$4,0,SUMIFS(Fluxo!$O:$O,Fluxo!$U:$U,"&gt;"&amp;AE$5,Fluxo!$U:$U,"&lt;="&amp;AF$5,Fluxo!$D:$D,$D113,Fluxo!$E:$E,"&lt;&gt;"&amp;"PERMUTANTE"))</f>
        <v>0</v>
      </c>
      <c r="AG113" s="18">
        <f>IF(AG$5&gt;$G$4,0,SUMIFS(Fluxo!$O:$O,Fluxo!$U:$U,"&gt;"&amp;AF$5,Fluxo!$U:$U,"&lt;="&amp;AG$5,Fluxo!$D:$D,$D113,Fluxo!$E:$E,"&lt;&gt;"&amp;"PERMUTANTE"))</f>
        <v>0</v>
      </c>
      <c r="AH113" s="18">
        <f>IF(AH$5&gt;$G$4,0,SUMIFS(Fluxo!$O:$O,Fluxo!$U:$U,"&gt;"&amp;AG$5,Fluxo!$U:$U,"&lt;="&amp;AH$5,Fluxo!$D:$D,$D113,Fluxo!$E:$E,"&lt;&gt;"&amp;"PERMUTANTE"))</f>
        <v>0</v>
      </c>
      <c r="AI113" s="18">
        <f>IF(AI$5&gt;$G$4,0,SUMIFS(Fluxo!$O:$O,Fluxo!$U:$U,"&gt;"&amp;AH$5,Fluxo!$U:$U,"&lt;="&amp;AI$5,Fluxo!$D:$D,$D113,Fluxo!$E:$E,"&lt;&gt;"&amp;"PERMUTANTE"))</f>
        <v>0</v>
      </c>
      <c r="AJ113" s="18">
        <f>IF(AJ$5&gt;$G$4,0,SUMIFS(Fluxo!$O:$O,Fluxo!$U:$U,"&gt;"&amp;AI$5,Fluxo!$U:$U,"&lt;="&amp;AJ$5,Fluxo!$D:$D,$D113,Fluxo!$E:$E,"&lt;&gt;"&amp;"PERMUTANTE"))</f>
        <v>0</v>
      </c>
      <c r="AK113" s="18">
        <f>IF(AK$5&gt;$G$4,0,SUMIFS(Fluxo!$O:$O,Fluxo!$U:$U,"&gt;"&amp;AJ$5,Fluxo!$U:$U,"&lt;="&amp;AK$5,Fluxo!$D:$D,$D113,Fluxo!$E:$E,"&lt;&gt;"&amp;"PERMUTANTE"))</f>
        <v>0</v>
      </c>
      <c r="AL113" s="18">
        <f>IF(AL$5&gt;$G$4,0,SUMIFS(Fluxo!$O:$O,Fluxo!$U:$U,"&gt;"&amp;AK$5,Fluxo!$U:$U,"&lt;="&amp;AL$5,Fluxo!$D:$D,$D113,Fluxo!$E:$E,"&lt;&gt;"&amp;"PERMUTANTE"))</f>
        <v>0</v>
      </c>
      <c r="AM113" s="18">
        <f>IF(AM$5&gt;$G$4,0,SUMIFS(Fluxo!$O:$O,Fluxo!$U:$U,"&gt;"&amp;AL$5,Fluxo!$U:$U,"&lt;="&amp;AM$5,Fluxo!$D:$D,$D113,Fluxo!$E:$E,"&lt;&gt;"&amp;"PERMUTANTE"))</f>
        <v>0</v>
      </c>
      <c r="AN113" s="18">
        <f>IF(AN$5&gt;$G$4,0,SUMIFS(Fluxo!$O:$O,Fluxo!$U:$U,"&gt;"&amp;AM$5,Fluxo!$U:$U,"&lt;="&amp;AN$5,Fluxo!$D:$D,$D113,Fluxo!$E:$E,"&lt;&gt;"&amp;"PERMUTANTE"))</f>
        <v>0</v>
      </c>
      <c r="AO113" s="18">
        <f>IF(AO$5&gt;$G$4,0,SUMIFS(Fluxo!$O:$O,Fluxo!$U:$U,"&gt;"&amp;AN$5,Fluxo!$U:$U,"&lt;="&amp;AO$5,Fluxo!$D:$D,$D113,Fluxo!$E:$E,"&lt;&gt;"&amp;"PERMUTANTE"))</f>
        <v>0</v>
      </c>
      <c r="AP113" s="18">
        <f>IF(AP$5&gt;$G$4,0,SUMIFS(Fluxo!$O:$O,Fluxo!$U:$U,"&gt;"&amp;AO$5,Fluxo!$U:$U,"&lt;="&amp;AP$5,Fluxo!$D:$D,$D113,Fluxo!$E:$E,"&lt;&gt;"&amp;"PERMUTANTE"))</f>
        <v>0</v>
      </c>
      <c r="AQ113" s="18">
        <f>IF(AQ$5&gt;$G$4,0,SUMIFS(Fluxo!$O:$O,Fluxo!$U:$U,"&gt;"&amp;AP$5,Fluxo!$U:$U,"&lt;="&amp;AQ$5,Fluxo!$D:$D,$D113,Fluxo!$E:$E,"&lt;&gt;"&amp;"PERMUTANTE"))</f>
        <v>0</v>
      </c>
      <c r="AR113" s="18">
        <f>IF(AR$5&gt;$G$4,0,SUMIFS(Fluxo!$O:$O,Fluxo!$U:$U,"&gt;"&amp;AQ$5,Fluxo!$U:$U,"&lt;="&amp;AR$5,Fluxo!$D:$D,$D113,Fluxo!$E:$E,"&lt;&gt;"&amp;"PERMUTANTE"))</f>
        <v>0</v>
      </c>
      <c r="AS113" s="18">
        <f>IF(AS$5&gt;$G$4,0,SUMIFS(Fluxo!$O:$O,Fluxo!$U:$U,"&gt;"&amp;AR$5,Fluxo!$U:$U,"&lt;="&amp;AS$5,Fluxo!$D:$D,$D113,Fluxo!$E:$E,"&lt;&gt;"&amp;"PERMUTANTE"))</f>
        <v>0</v>
      </c>
      <c r="AT113" s="18">
        <f>IF(AT$5&gt;$G$4,0,SUMIFS(Fluxo!$O:$O,Fluxo!$U:$U,"&gt;"&amp;AS$5,Fluxo!$U:$U,"&lt;="&amp;AT$5,Fluxo!$D:$D,$D113,Fluxo!$E:$E,"&lt;&gt;"&amp;"PERMUTANTE"))</f>
        <v>0</v>
      </c>
      <c r="AU113" s="18">
        <f>IF(AU$5&gt;$G$4,0,SUMIFS(Fluxo!$O:$O,Fluxo!$U:$U,"&gt;"&amp;AT$5,Fluxo!$U:$U,"&lt;="&amp;AU$5,Fluxo!$D:$D,$D113,Fluxo!$E:$E,"&lt;&gt;"&amp;"PERMUTANTE"))</f>
        <v>0</v>
      </c>
      <c r="AV113" s="18">
        <f>IF(AV$5&gt;$G$4,0,SUMIFS(Fluxo!$O:$O,Fluxo!$U:$U,"&gt;"&amp;AU$5,Fluxo!$U:$U,"&lt;="&amp;AV$5,Fluxo!$D:$D,$D113,Fluxo!$E:$E,"&lt;&gt;"&amp;"PERMUTANTE"))</f>
        <v>0</v>
      </c>
      <c r="AW113" s="18">
        <f>IF(AW$5&gt;$G$4,0,SUMIFS(Fluxo!$O:$O,Fluxo!$U:$U,"&gt;"&amp;AV$5,Fluxo!$U:$U,"&lt;="&amp;AW$5,Fluxo!$D:$D,$D113,Fluxo!$E:$E,"&lt;&gt;"&amp;"PERMUTANTE"))</f>
        <v>0</v>
      </c>
      <c r="AX113" s="18">
        <f>IF(AX$5&gt;$G$4,0,SUMIFS(Fluxo!$O:$O,Fluxo!$U:$U,"&gt;"&amp;AW$5,Fluxo!$U:$U,"&lt;="&amp;AX$5,Fluxo!$D:$D,$D113,Fluxo!$E:$E,"&lt;&gt;"&amp;"PERMUTANTE"))</f>
        <v>0</v>
      </c>
      <c r="AY113" s="18">
        <f>IF(AY$5&gt;$G$4,0,SUMIFS(Fluxo!$O:$O,Fluxo!$U:$U,"&gt;"&amp;AX$5,Fluxo!$U:$U,"&lt;="&amp;AY$5,Fluxo!$D:$D,$D113,Fluxo!$E:$E,"&lt;&gt;"&amp;"PERMUTANTE"))</f>
        <v>0</v>
      </c>
      <c r="AZ113" s="18">
        <f>IF(AZ$5&gt;$G$4,0,SUMIFS(Fluxo!$O:$O,Fluxo!$U:$U,"&gt;"&amp;AY$5,Fluxo!$U:$U,"&lt;="&amp;AZ$5,Fluxo!$D:$D,$D113,Fluxo!$E:$E,"&lt;&gt;"&amp;"PERMUTANTE"))</f>
        <v>0</v>
      </c>
      <c r="BA113" s="18">
        <f>IF(BA$5&gt;$G$4,0,SUMIFS(Fluxo!$O:$O,Fluxo!$U:$U,"&gt;"&amp;AZ$5,Fluxo!$U:$U,"&lt;="&amp;BA$5,Fluxo!$D:$D,$D113,Fluxo!$E:$E,"&lt;&gt;"&amp;"PERMUTANTE"))</f>
        <v>0</v>
      </c>
      <c r="BB113" s="18">
        <f>IF(BB$5&gt;$G$4,0,SUMIFS(Fluxo!$O:$O,Fluxo!$U:$U,"&gt;"&amp;BA$5,Fluxo!$U:$U,"&lt;="&amp;BB$5,Fluxo!$D:$D,$D113,Fluxo!$E:$E,"&lt;&gt;"&amp;"PERMUTANTE"))</f>
        <v>0</v>
      </c>
      <c r="BC113" s="18">
        <f>IF(BC$5&gt;$G$4,0,SUMIFS(Fluxo!$O:$O,Fluxo!$U:$U,"&gt;"&amp;BB$5,Fluxo!$U:$U,"&lt;="&amp;BC$5,Fluxo!$D:$D,$D113,Fluxo!$E:$E,"&lt;&gt;"&amp;"PERMUTANTE"))</f>
        <v>0</v>
      </c>
      <c r="BD113" s="18">
        <f>IF(BD$5&gt;$G$4,0,SUMIFS(Fluxo!$O:$O,Fluxo!$U:$U,"&gt;"&amp;BC$5,Fluxo!$U:$U,"&lt;="&amp;BD$5,Fluxo!$D:$D,$D113,Fluxo!$E:$E,"&lt;&gt;"&amp;"PERMUTANTE"))</f>
        <v>0</v>
      </c>
      <c r="BE113" s="18">
        <f>IF(BE$5&gt;$G$4,0,SUMIFS(Fluxo!$O:$O,Fluxo!$U:$U,"&gt;"&amp;BD$5,Fluxo!$U:$U,"&lt;="&amp;BE$5,Fluxo!$D:$D,$D113,Fluxo!$E:$E,"&lt;&gt;"&amp;"PERMUTANTE"))</f>
        <v>0</v>
      </c>
      <c r="BF113" s="18">
        <f>IF(BF$5&gt;$G$4,0,SUMIFS(Fluxo!$O:$O,Fluxo!$U:$U,"&gt;"&amp;BE$5,Fluxo!$U:$U,"&lt;="&amp;BF$5,Fluxo!$D:$D,$D113,Fluxo!$E:$E,"&lt;&gt;"&amp;"PERMUTANTE"))</f>
        <v>0</v>
      </c>
      <c r="BG113" s="18">
        <f>IF(BG$5&gt;$G$4,0,SUMIFS(Fluxo!$O:$O,Fluxo!$U:$U,"&gt;"&amp;BF$5,Fluxo!$U:$U,"&lt;="&amp;BG$5,Fluxo!$D:$D,$D113,Fluxo!$E:$E,"&lt;&gt;"&amp;"PERMUTANTE"))</f>
        <v>0</v>
      </c>
      <c r="BH113" s="18">
        <f>IF(BH$5&gt;$G$4,0,SUMIFS(Fluxo!$O:$O,Fluxo!$U:$U,"&gt;"&amp;BG$5,Fluxo!$U:$U,"&lt;="&amp;BH$5,Fluxo!$D:$D,$D113,Fluxo!$E:$E,"&lt;&gt;"&amp;"PERMUTANTE"))</f>
        <v>0</v>
      </c>
      <c r="BI113" s="18">
        <f>IF(BI$5&gt;$G$4,0,SUMIFS(Fluxo!$O:$O,Fluxo!$U:$U,"&gt;"&amp;BH$5,Fluxo!$U:$U,"&lt;="&amp;BI$5,Fluxo!$D:$D,$D113,Fluxo!$E:$E,"&lt;&gt;"&amp;"PERMUTANTE"))</f>
        <v>0</v>
      </c>
      <c r="BJ113" s="18">
        <f>IF(BJ$5&gt;$G$4,0,SUMIFS(Fluxo!$O:$O,Fluxo!$U:$U,"&gt;"&amp;BI$5,Fluxo!$U:$U,"&lt;="&amp;BJ$5,Fluxo!$D:$D,$D113,Fluxo!$E:$E,"&lt;&gt;"&amp;"PERMUTANTE"))</f>
        <v>0</v>
      </c>
      <c r="BK113" s="18">
        <f>IF(BK$5&gt;$G$4,0,SUMIFS(Fluxo!$O:$O,Fluxo!$U:$U,"&gt;"&amp;BJ$5,Fluxo!$U:$U,"&lt;="&amp;BK$5,Fluxo!$D:$D,$D113,Fluxo!$E:$E,"&lt;&gt;"&amp;"PERMUTANTE"))</f>
        <v>0</v>
      </c>
      <c r="BL113" s="18">
        <f>IF(BL$5&gt;$G$4,0,SUMIFS(Fluxo!$O:$O,Fluxo!$U:$U,"&gt;"&amp;BK$5,Fluxo!$U:$U,"&lt;="&amp;BL$5,Fluxo!$D:$D,$D113,Fluxo!$E:$E,"&lt;&gt;"&amp;"PERMUTANTE"))</f>
        <v>0</v>
      </c>
      <c r="BM113" s="18">
        <f>IF(BM$5&gt;$G$4,0,SUMIFS(Fluxo!$O:$O,Fluxo!$U:$U,"&gt;"&amp;BL$5,Fluxo!$U:$U,"&lt;="&amp;BM$5,Fluxo!$D:$D,$D113,Fluxo!$E:$E,"&lt;&gt;"&amp;"PERMUTANTE"))</f>
        <v>0</v>
      </c>
      <c r="BN113" s="18">
        <f>IF(BN$5&gt;$G$4,0,SUMIFS(Fluxo!$O:$O,Fluxo!$U:$U,"&gt;"&amp;BM$5,Fluxo!$U:$U,"&lt;="&amp;BN$5,Fluxo!$D:$D,$D113,Fluxo!$E:$E,"&lt;&gt;"&amp;"PERMUTANTE"))</f>
        <v>0</v>
      </c>
      <c r="BO113" s="18">
        <f>IF(BO$5&gt;$G$4,0,SUMIFS(Fluxo!$O:$O,Fluxo!$U:$U,"&gt;"&amp;BN$5,Fluxo!$U:$U,"&lt;="&amp;BO$5,Fluxo!$D:$D,$D113,Fluxo!$E:$E,"&lt;&gt;"&amp;"PERMUTANTE"))</f>
        <v>0</v>
      </c>
      <c r="BP113" s="18">
        <f>IF(BP$5&gt;$G$4,0,SUMIFS(Fluxo!$O:$O,Fluxo!$U:$U,"&gt;"&amp;BO$5,Fluxo!$U:$U,"&lt;="&amp;BP$5,Fluxo!$D:$D,$D113,Fluxo!$E:$E,"&lt;&gt;"&amp;"PERMUTANTE"))</f>
        <v>0</v>
      </c>
      <c r="BQ113" s="18">
        <f>IF(BQ$5&gt;$G$4,0,SUMIFS(Fluxo!$O:$O,Fluxo!$U:$U,"&gt;"&amp;BP$5,Fluxo!$U:$U,"&lt;="&amp;BQ$5,Fluxo!$D:$D,$D113,Fluxo!$E:$E,"&lt;&gt;"&amp;"PERMUTANTE"))</f>
        <v>0</v>
      </c>
      <c r="BR113" s="18">
        <f>IF(BR$5&gt;$G$4,0,SUMIFS(Fluxo!$O:$O,Fluxo!$U:$U,"&gt;"&amp;BQ$5,Fluxo!$U:$U,"&lt;="&amp;BR$5,Fluxo!$D:$D,$D113,Fluxo!$E:$E,"&lt;&gt;"&amp;"PERMUTANTE"))</f>
        <v>0</v>
      </c>
      <c r="BS113" s="18">
        <f>IF(BS$5&gt;$G$4,0,SUMIFS(Fluxo!$O:$O,Fluxo!$U:$U,"&gt;"&amp;BR$5,Fluxo!$U:$U,"&lt;="&amp;BS$5,Fluxo!$D:$D,$D113,Fluxo!$E:$E,"&lt;&gt;"&amp;"PERMUTANTE"))</f>
        <v>0</v>
      </c>
      <c r="BT113" s="18">
        <f>IF(BT$5&gt;$G$4,0,SUMIFS(Fluxo!$O:$O,Fluxo!$U:$U,"&gt;"&amp;BS$5,Fluxo!$U:$U,"&lt;="&amp;BT$5,Fluxo!$D:$D,$D113,Fluxo!$E:$E,"&lt;&gt;"&amp;"PERMUTANTE"))</f>
        <v>0</v>
      </c>
      <c r="BU113" s="18">
        <f>IF(BU$5&gt;$G$4,0,SUMIFS(Fluxo!$O:$O,Fluxo!$U:$U,"&gt;"&amp;BT$5,Fluxo!$U:$U,"&lt;="&amp;BU$5,Fluxo!$D:$D,$D113,Fluxo!$E:$E,"&lt;&gt;"&amp;"PERMUTANTE"))</f>
        <v>0</v>
      </c>
      <c r="BV113" s="18">
        <f>IF(BV$5&gt;$G$4,0,SUMIFS(Fluxo!$O:$O,Fluxo!$U:$U,"&gt;"&amp;BU$5,Fluxo!$U:$U,"&lt;="&amp;BV$5,Fluxo!$D:$D,$D113,Fluxo!$E:$E,"&lt;&gt;"&amp;"PERMUTANTE"))</f>
        <v>0</v>
      </c>
      <c r="BW113" s="18">
        <f>IF(BW$5&gt;$G$4,0,SUMIFS(Fluxo!$O:$O,Fluxo!$U:$U,"&gt;"&amp;BV$5,Fluxo!$U:$U,"&lt;="&amp;BW$5,Fluxo!$D:$D,$D113,Fluxo!$E:$E,"&lt;&gt;"&amp;"PERMUTANTE"))</f>
        <v>0</v>
      </c>
      <c r="BX113" s="18">
        <f>IF(BX$5&gt;$G$4,0,SUMIFS(Fluxo!$O:$O,Fluxo!$U:$U,"&gt;"&amp;BW$5,Fluxo!$U:$U,"&lt;="&amp;BX$5,Fluxo!$D:$D,$D113,Fluxo!$E:$E,"&lt;&gt;"&amp;"PERMUTANTE"))</f>
        <v>0</v>
      </c>
      <c r="BY113" s="18">
        <f>IF(BY$5&gt;$G$4,0,SUMIFS(Fluxo!$O:$O,Fluxo!$U:$U,"&gt;"&amp;BX$5,Fluxo!$U:$U,"&lt;="&amp;BY$5,Fluxo!$D:$D,$D113,Fluxo!$E:$E,"&lt;&gt;"&amp;"PERMUTANTE"))</f>
        <v>0</v>
      </c>
      <c r="BZ113" s="18">
        <f>IF(BZ$5&gt;$G$4,0,SUMIFS(Fluxo!$O:$O,Fluxo!$U:$U,"&gt;"&amp;BY$5,Fluxo!$U:$U,"&lt;="&amp;BZ$5,Fluxo!$D:$D,$D113,Fluxo!$E:$E,"&lt;&gt;"&amp;"PERMUTANTE"))</f>
        <v>0</v>
      </c>
      <c r="CA113" s="18">
        <f>IF(CA$5&gt;$G$4,0,SUMIFS(Fluxo!$O:$O,Fluxo!$U:$U,"&gt;"&amp;BZ$5,Fluxo!$U:$U,"&lt;="&amp;CA$5,Fluxo!$D:$D,$D113,Fluxo!$E:$E,"&lt;&gt;"&amp;"PERMUTANTE"))</f>
        <v>0</v>
      </c>
      <c r="CB113" s="18">
        <f>IF(CB$5&gt;$G$4,0,SUMIFS(Fluxo!$O:$O,Fluxo!$U:$U,"&gt;"&amp;CA$5,Fluxo!$U:$U,"&lt;="&amp;CB$5,Fluxo!$D:$D,$D113,Fluxo!$E:$E,"&lt;&gt;"&amp;"PERMUTANTE"))</f>
        <v>0</v>
      </c>
      <c r="CC113" s="18">
        <f>IF(CC$5&gt;$G$4,0,SUMIFS(Fluxo!$O:$O,Fluxo!$U:$U,"&gt;"&amp;CB$5,Fluxo!$U:$U,"&lt;="&amp;CC$5,Fluxo!$D:$D,$D113,Fluxo!$E:$E,"&lt;&gt;"&amp;"PERMUTANTE"))</f>
        <v>0</v>
      </c>
      <c r="CD113" s="18">
        <f>IF(CD$5&gt;$G$4,0,SUMIFS(Fluxo!$O:$O,Fluxo!$U:$U,"&gt;"&amp;CC$5,Fluxo!$U:$U,"&lt;="&amp;CD$5,Fluxo!$D:$D,$D113,Fluxo!$E:$E,"&lt;&gt;"&amp;"PERMUTANTE"))</f>
        <v>0</v>
      </c>
      <c r="CE113" s="18">
        <f>IF(CE$5&gt;$G$4,0,SUMIFS(Fluxo!$O:$O,Fluxo!$U:$U,"&gt;"&amp;CD$5,Fluxo!$U:$U,"&lt;="&amp;CE$5,Fluxo!$D:$D,$D113,Fluxo!$E:$E,"&lt;&gt;"&amp;"PERMUTANTE"))</f>
        <v>0</v>
      </c>
      <c r="CF113" s="18">
        <f>IF(CF$5&gt;$G$4,0,SUMIFS(Fluxo!$O:$O,Fluxo!$U:$U,"&gt;"&amp;CE$5,Fluxo!$U:$U,"&lt;="&amp;CF$5,Fluxo!$D:$D,$D113,Fluxo!$E:$E,"&lt;&gt;"&amp;"PERMUTANTE"))</f>
        <v>0</v>
      </c>
      <c r="CG113" s="18">
        <f>IF(CG$5&gt;$G$4,0,SUMIFS(Fluxo!$O:$O,Fluxo!$U:$U,"&gt;"&amp;CF$5,Fluxo!$U:$U,"&lt;="&amp;CG$5,Fluxo!$D:$D,$D113,Fluxo!$E:$E,"&lt;&gt;"&amp;"PERMUTANTE"))</f>
        <v>0</v>
      </c>
      <c r="CH113" s="18">
        <f>IF(CH$5&gt;$G$4,0,SUMIFS(Fluxo!$O:$O,Fluxo!$U:$U,"&gt;"&amp;CG$5,Fluxo!$U:$U,"&lt;="&amp;CH$5,Fluxo!$D:$D,$D113,Fluxo!$E:$E,"&lt;&gt;"&amp;"PERMUTANTE"))</f>
        <v>0</v>
      </c>
      <c r="CI113" s="18">
        <f>IF(CI$5&gt;$G$4,0,SUMIFS(Fluxo!$O:$O,Fluxo!$U:$U,"&gt;"&amp;CH$5,Fluxo!$U:$U,"&lt;="&amp;CI$5,Fluxo!$D:$D,$D113,Fluxo!$E:$E,"&lt;&gt;"&amp;"PERMUTANTE"))</f>
        <v>0</v>
      </c>
      <c r="CJ113" s="18">
        <f>IF(CJ$5&gt;$G$4,0,SUMIFS(Fluxo!$O:$O,Fluxo!$U:$U,"&gt;"&amp;CI$5,Fluxo!$U:$U,"&lt;="&amp;CJ$5,Fluxo!$D:$D,$D113,Fluxo!$E:$E,"&lt;&gt;"&amp;"PERMUTANTE"))</f>
        <v>0</v>
      </c>
      <c r="CK113" s="18">
        <f>IF(CK$5&gt;$G$4,0,SUMIFS(Fluxo!$O:$O,Fluxo!$U:$U,"&gt;"&amp;CJ$5,Fluxo!$U:$U,"&lt;="&amp;CK$5,Fluxo!$D:$D,$D113,Fluxo!$E:$E,"&lt;&gt;"&amp;"PERMUTANTE"))</f>
        <v>0</v>
      </c>
      <c r="CL113" s="18">
        <f>IF(CL$5&gt;$G$4,0,SUMIFS(Fluxo!$O:$O,Fluxo!$U:$U,"&gt;"&amp;CK$5,Fluxo!$U:$U,"&lt;="&amp;CL$5,Fluxo!$D:$D,$D113,Fluxo!$E:$E,"&lt;&gt;"&amp;"PERMUTANTE"))</f>
        <v>0</v>
      </c>
      <c r="CM113" s="18">
        <f>IF(CM$5&gt;$G$4,0,SUMIFS(Fluxo!$O:$O,Fluxo!$U:$U,"&gt;"&amp;CL$5,Fluxo!$U:$U,"&lt;="&amp;CM$5,Fluxo!$D:$D,$D113,Fluxo!$E:$E,"&lt;&gt;"&amp;"PERMUTANTE"))</f>
        <v>0</v>
      </c>
      <c r="CN113" s="18">
        <f>IF(CN$5&gt;$G$4,0,SUMIFS(Fluxo!$O:$O,Fluxo!$U:$U,"&gt;"&amp;CM$5,Fluxo!$U:$U,"&lt;="&amp;CN$5,Fluxo!$D:$D,$D113,Fluxo!$E:$E,"&lt;&gt;"&amp;"PERMUTANTE"))</f>
        <v>0</v>
      </c>
      <c r="CO113" s="18">
        <f>IF(CO$5&gt;$G$4,0,SUMIFS(Fluxo!$O:$O,Fluxo!$U:$U,"&gt;"&amp;CN$5,Fluxo!$U:$U,"&lt;="&amp;CO$5,Fluxo!$D:$D,$D113,Fluxo!$E:$E,"&lt;&gt;"&amp;"PERMUTANTE"))</f>
        <v>0</v>
      </c>
      <c r="CP113" s="18">
        <f>IF(CP$5&gt;$G$4,0,SUMIFS(Fluxo!$O:$O,Fluxo!$U:$U,"&gt;"&amp;CO$5,Fluxo!$U:$U,"&lt;="&amp;CP$5,Fluxo!$D:$D,$D113,Fluxo!$E:$E,"&lt;&gt;"&amp;"PERMUTANTE"))</f>
        <v>0</v>
      </c>
      <c r="CQ113" s="18">
        <f>IF(CQ$5&gt;$G$4,0,SUMIFS(Fluxo!$O:$O,Fluxo!$U:$U,"&gt;"&amp;CP$5,Fluxo!$U:$U,"&lt;="&amp;CQ$5,Fluxo!$D:$D,$D113,Fluxo!$E:$E,"&lt;&gt;"&amp;"PERMUTANTE"))</f>
        <v>0</v>
      </c>
      <c r="CR113" s="18">
        <f>IF(CR$5&gt;$G$4,0,SUMIFS(Fluxo!$O:$O,Fluxo!$U:$U,"&gt;"&amp;CQ$5,Fluxo!$U:$U,"&lt;="&amp;CR$5,Fluxo!$D:$D,$D113,Fluxo!$E:$E,"&lt;&gt;"&amp;"PERMUTANTE"))</f>
        <v>0</v>
      </c>
      <c r="CS113" s="18">
        <f>IF(CS$5&gt;$G$4,0,SUMIFS(Fluxo!$O:$O,Fluxo!$U:$U,"&gt;"&amp;CR$5,Fluxo!$U:$U,"&lt;="&amp;CS$5,Fluxo!$D:$D,$D113,Fluxo!$E:$E,"&lt;&gt;"&amp;"PERMUTANTE"))</f>
        <v>0</v>
      </c>
      <c r="CT113" s="18">
        <f>IF(CT$5&gt;$G$4,0,SUMIFS(Fluxo!$O:$O,Fluxo!$U:$U,"&gt;"&amp;CS$5,Fluxo!$U:$U,"&lt;="&amp;CT$5,Fluxo!$D:$D,$D113,Fluxo!$E:$E,"&lt;&gt;"&amp;"PERMUTANTE"))</f>
        <v>0</v>
      </c>
      <c r="CU113" s="18">
        <f>IF(CU$5&gt;$G$4,0,SUMIFS(Fluxo!$O:$O,Fluxo!$U:$U,"&gt;"&amp;CT$5,Fluxo!$U:$U,"&lt;="&amp;CU$5,Fluxo!$D:$D,$D113,Fluxo!$E:$E,"&lt;&gt;"&amp;"PERMUTANTE"))</f>
        <v>0</v>
      </c>
      <c r="CV113" s="18">
        <f>IF(CV$5&gt;$G$4,0,SUMIFS(Fluxo!$O:$O,Fluxo!$U:$U,"&gt;"&amp;CU$5,Fluxo!$U:$U,"&lt;="&amp;CV$5,Fluxo!$D:$D,$D113,Fluxo!$E:$E,"&lt;&gt;"&amp;"PERMUTANTE"))</f>
        <v>0</v>
      </c>
      <c r="CW113" s="18">
        <f>IF(CW$5&gt;$G$4,0,SUMIFS(Fluxo!$O:$O,Fluxo!$U:$U,"&gt;"&amp;CV$5,Fluxo!$U:$U,"&lt;="&amp;CW$5,Fluxo!$D:$D,$D113,Fluxo!$E:$E,"&lt;&gt;"&amp;"PERMUTANTE"))</f>
        <v>0</v>
      </c>
      <c r="CX113" s="18">
        <f>IF(CX$5&gt;$G$4,0,SUMIFS(Fluxo!$O:$O,Fluxo!$U:$U,"&gt;"&amp;CW$5,Fluxo!$U:$U,"&lt;="&amp;CX$5,Fluxo!$D:$D,$D113,Fluxo!$E:$E,"&lt;&gt;"&amp;"PERMUTANTE"))</f>
        <v>0</v>
      </c>
      <c r="CY113" s="18">
        <f>IF(CY$5&gt;$G$4,0,SUMIFS(Fluxo!$O:$O,Fluxo!$U:$U,"&gt;"&amp;CX$5,Fluxo!$U:$U,"&lt;="&amp;CY$5,Fluxo!$D:$D,$D113,Fluxo!$E:$E,"&lt;&gt;"&amp;"PERMUTANTE"))</f>
        <v>0</v>
      </c>
      <c r="CZ113" s="18">
        <f>IF(CZ$5&gt;$G$4,0,SUMIFS(Fluxo!$O:$O,Fluxo!$U:$U,"&gt;"&amp;CY$5,Fluxo!$U:$U,"&lt;="&amp;CZ$5,Fluxo!$D:$D,$D113,Fluxo!$E:$E,"&lt;&gt;"&amp;"PERMUTANTE"))</f>
        <v>0</v>
      </c>
      <c r="DA113" s="18">
        <f>IF(DA$5&gt;$G$4,0,SUMIFS(Fluxo!$O:$O,Fluxo!$U:$U,"&gt;"&amp;CZ$5,Fluxo!$U:$U,"&lt;="&amp;DA$5,Fluxo!$D:$D,$D113,Fluxo!$E:$E,"&lt;&gt;"&amp;"PERMUTANTE"))</f>
        <v>0</v>
      </c>
      <c r="DB113" s="18">
        <f>IF(DB$5&gt;$G$4,0,SUMIFS(Fluxo!$O:$O,Fluxo!$U:$U,"&gt;"&amp;DA$5,Fluxo!$U:$U,"&lt;="&amp;DB$5,Fluxo!$D:$D,$D113,Fluxo!$E:$E,"&lt;&gt;"&amp;"PERMUTANTE"))</f>
        <v>0</v>
      </c>
      <c r="DC113" s="18">
        <f>IF(DC$5&gt;$G$4,0,SUMIFS(Fluxo!$O:$O,Fluxo!$U:$U,"&gt;"&amp;DB$5,Fluxo!$U:$U,"&lt;="&amp;DC$5,Fluxo!$D:$D,$D113,Fluxo!$E:$E,"&lt;&gt;"&amp;"PERMUTANTE"))</f>
        <v>0</v>
      </c>
      <c r="DD113" s="18">
        <f>IF(DD$5&gt;$G$4,0,SUMIFS(Fluxo!$O:$O,Fluxo!$U:$U,"&gt;"&amp;DC$5,Fluxo!$U:$U,"&lt;="&amp;DD$5,Fluxo!$D:$D,$D113,Fluxo!$E:$E,"&lt;&gt;"&amp;"PERMUTANTE"))</f>
        <v>0</v>
      </c>
      <c r="DE113" s="18">
        <f>IF(DE$5&gt;$G$4,0,SUMIFS(Fluxo!$O:$O,Fluxo!$U:$U,"&gt;"&amp;DD$5,Fluxo!$U:$U,"&lt;="&amp;DE$5,Fluxo!$D:$D,$D113,Fluxo!$E:$E,"&lt;&gt;"&amp;"PERMUTANTE"))</f>
        <v>0</v>
      </c>
      <c r="DF113" s="18">
        <f>IF(DF$5&gt;$G$4,0,SUMIFS(Fluxo!$O:$O,Fluxo!$U:$U,"&gt;"&amp;DE$5,Fluxo!$U:$U,"&lt;="&amp;DF$5,Fluxo!$D:$D,$D113,Fluxo!$E:$E,"&lt;&gt;"&amp;"PERMUTANTE"))</f>
        <v>0</v>
      </c>
      <c r="DG113" s="18">
        <f>IF(DG$5&gt;$G$4,0,SUMIFS(Fluxo!$O:$O,Fluxo!$U:$U,"&gt;"&amp;DF$5,Fluxo!$U:$U,"&lt;="&amp;DG$5,Fluxo!$D:$D,$D113,Fluxo!$E:$E,"&lt;&gt;"&amp;"PERMUTANTE"))</f>
        <v>0</v>
      </c>
      <c r="DH113" s="18">
        <f>IF(DH$5&gt;$G$4,0,SUMIFS(Fluxo!$O:$O,Fluxo!$U:$U,"&gt;"&amp;DG$5,Fluxo!$U:$U,"&lt;="&amp;DH$5,Fluxo!$D:$D,$D113,Fluxo!$E:$E,"&lt;&gt;"&amp;"PERMUTANTE"))</f>
        <v>0</v>
      </c>
      <c r="DI113" s="18">
        <f>IF(DI$5&gt;$G$4,0,SUMIFS(Fluxo!$O:$O,Fluxo!$U:$U,"&gt;"&amp;DH$5,Fluxo!$U:$U,"&lt;="&amp;DI$5,Fluxo!$D:$D,$D113,Fluxo!$E:$E,"&lt;&gt;"&amp;"PERMUTANTE"))</f>
        <v>0</v>
      </c>
      <c r="DJ113" s="18">
        <f>IF(DJ$5&gt;$G$4,0,SUMIFS(Fluxo!$O:$O,Fluxo!$U:$U,"&gt;"&amp;DI$5,Fluxo!$U:$U,"&lt;="&amp;DJ$5,Fluxo!$D:$D,$D113,Fluxo!$E:$E,"&lt;&gt;"&amp;"PERMUTANTE"))</f>
        <v>0</v>
      </c>
      <c r="DK113" s="18">
        <f>IF(DK$5&gt;$G$4,0,SUMIFS(Fluxo!$O:$O,Fluxo!$U:$U,"&gt;"&amp;DJ$5,Fluxo!$U:$U,"&lt;="&amp;DK$5,Fluxo!$D:$D,$D113,Fluxo!$E:$E,"&lt;&gt;"&amp;"PERMUTANTE"))</f>
        <v>0</v>
      </c>
      <c r="DL113" s="18">
        <f>IF(DL$5&gt;$G$4,0,SUMIFS(Fluxo!$O:$O,Fluxo!$U:$U,"&gt;"&amp;DK$5,Fluxo!$U:$U,"&lt;="&amp;DL$5,Fluxo!$D:$D,$D113,Fluxo!$E:$E,"&lt;&gt;"&amp;"PERMUTANTE"))</f>
        <v>0</v>
      </c>
      <c r="DM113" s="18">
        <f>IF(DM$5&gt;$G$4,0,SUMIFS(Fluxo!$O:$O,Fluxo!$U:$U,"&gt;"&amp;DL$5,Fluxo!$U:$U,"&lt;="&amp;DM$5,Fluxo!$D:$D,$D113,Fluxo!$E:$E,"&lt;&gt;"&amp;"PERMUTANTE"))</f>
        <v>0</v>
      </c>
      <c r="DN113" s="18">
        <f>IF(DN$5&gt;$G$4,0,SUMIFS(Fluxo!$O:$O,Fluxo!$U:$U,"&gt;"&amp;DM$5,Fluxo!$U:$U,"&lt;="&amp;DN$5,Fluxo!$D:$D,$D113,Fluxo!$E:$E,"&lt;&gt;"&amp;"PERMUTANTE"))</f>
        <v>0</v>
      </c>
      <c r="DO113" s="18">
        <f>IF(DO$5&gt;$G$4,0,SUMIFS(Fluxo!$O:$O,Fluxo!$U:$U,"&gt;"&amp;DN$5,Fluxo!$U:$U,"&lt;="&amp;DO$5,Fluxo!$D:$D,$D113,Fluxo!$E:$E,"&lt;&gt;"&amp;"PERMUTANTE"))</f>
        <v>0</v>
      </c>
      <c r="DP113" s="18">
        <f>IF(DP$5&gt;$G$4,0,SUMIFS(Fluxo!$O:$O,Fluxo!$U:$U,"&gt;"&amp;DO$5,Fluxo!$U:$U,"&lt;="&amp;DP$5,Fluxo!$D:$D,$D113,Fluxo!$E:$E,"&lt;&gt;"&amp;"PERMUTANTE"))</f>
        <v>0</v>
      </c>
      <c r="DQ113" s="18">
        <f>IF(DQ$5&gt;$G$4,0,SUMIFS(Fluxo!$O:$O,Fluxo!$U:$U,"&gt;"&amp;DP$5,Fluxo!$U:$U,"&lt;="&amp;DQ$5,Fluxo!$D:$D,$D113,Fluxo!$E:$E,"&lt;&gt;"&amp;"PERMUTANTE"))</f>
        <v>0</v>
      </c>
      <c r="DR113" s="18">
        <f>IF(DR$5&gt;$G$4,0,SUMIFS(Fluxo!$O:$O,Fluxo!$U:$U,"&gt;"&amp;DQ$5,Fluxo!$U:$U,"&lt;="&amp;DR$5,Fluxo!$D:$D,$D113,Fluxo!$E:$E,"&lt;&gt;"&amp;"PERMUTANTE"))</f>
        <v>0</v>
      </c>
      <c r="DS113" s="18">
        <f>IF(DS$5&gt;$G$4,0,SUMIFS(Fluxo!$O:$O,Fluxo!$U:$U,"&gt;"&amp;DR$5,Fluxo!$U:$U,"&lt;="&amp;DS$5,Fluxo!$D:$D,$D113,Fluxo!$E:$E,"&lt;&gt;"&amp;"PERMUTANTE"))</f>
        <v>0</v>
      </c>
      <c r="DT113" s="18">
        <f>IF(DT$5&gt;$G$4,0,SUMIFS(Fluxo!$O:$O,Fluxo!$U:$U,"&gt;"&amp;DS$5,Fluxo!$U:$U,"&lt;="&amp;DT$5,Fluxo!$D:$D,$D113,Fluxo!$E:$E,"&lt;&gt;"&amp;"PERMUTANTE"))</f>
        <v>0</v>
      </c>
      <c r="DU113" s="18">
        <f>IF(DU$5&gt;$G$4,0,SUMIFS(Fluxo!$O:$O,Fluxo!$U:$U,"&gt;"&amp;DT$5,Fluxo!$U:$U,"&lt;="&amp;DU$5,Fluxo!$D:$D,$D113,Fluxo!$E:$E,"&lt;&gt;"&amp;"PERMUTANTE"))</f>
        <v>0</v>
      </c>
      <c r="DV113" s="18">
        <f>IF(DV$5&gt;$G$4,0,SUMIFS(Fluxo!$O:$O,Fluxo!$U:$U,"&gt;"&amp;DU$5,Fluxo!$U:$U,"&lt;="&amp;DV$5,Fluxo!$D:$D,$D113,Fluxo!$E:$E,"&lt;&gt;"&amp;"PERMUTANTE"))</f>
        <v>0</v>
      </c>
      <c r="DW113" s="18">
        <f>IF(DW$5&gt;$G$4,0,SUMIFS(Fluxo!$O:$O,Fluxo!$U:$U,"&gt;"&amp;DV$5,Fluxo!$U:$U,"&lt;="&amp;DW$5,Fluxo!$D:$D,$D113,Fluxo!$E:$E,"&lt;&gt;"&amp;"PERMUTANTE"))</f>
        <v>0</v>
      </c>
      <c r="DX113" s="18">
        <f>IF(DX$5&gt;$G$4,0,SUMIFS(Fluxo!$O:$O,Fluxo!$U:$U,"&gt;"&amp;DW$5,Fluxo!$U:$U,"&lt;="&amp;DX$5,Fluxo!$D:$D,$D113,Fluxo!$E:$E,"&lt;&gt;"&amp;"PERMUTANTE"))</f>
        <v>0</v>
      </c>
      <c r="DY113" s="18">
        <f>IF(DY$5&gt;$G$4,0,SUMIFS(Fluxo!$O:$O,Fluxo!$U:$U,"&gt;"&amp;DX$5,Fluxo!$U:$U,"&lt;="&amp;DY$5,Fluxo!$D:$D,$D113,Fluxo!$E:$E,"&lt;&gt;"&amp;"PERMUTANTE"))</f>
        <v>0</v>
      </c>
      <c r="DZ113" s="18">
        <f>IF(DZ$5&gt;$G$4,0,SUMIFS(Fluxo!$O:$O,Fluxo!$U:$U,"&gt;"&amp;DY$5,Fluxo!$U:$U,"&lt;="&amp;DZ$5,Fluxo!$D:$D,$D113,Fluxo!$E:$E,"&lt;&gt;"&amp;"PERMUTANTE"))</f>
        <v>0</v>
      </c>
      <c r="EA113" s="18">
        <f>IF(EA$5&gt;$G$4,0,SUMIFS(Fluxo!$O:$O,Fluxo!$U:$U,"&gt;"&amp;DZ$5,Fluxo!$U:$U,"&lt;="&amp;EA$5,Fluxo!$D:$D,$D113,Fluxo!$E:$E,"&lt;&gt;"&amp;"PERMUTANTE"))</f>
        <v>0</v>
      </c>
      <c r="EB113" s="18">
        <f>IF(EB$5&gt;$G$4,0,SUMIFS(Fluxo!$O:$O,Fluxo!$U:$U,"&gt;"&amp;EA$5,Fluxo!$U:$U,"&lt;="&amp;EB$5,Fluxo!$D:$D,$D113,Fluxo!$E:$E,"&lt;&gt;"&amp;"PERMUTANTE"))</f>
        <v>0</v>
      </c>
      <c r="EC113" s="18">
        <f>IF(EC$5&gt;$G$4,0,SUMIFS(Fluxo!$O:$O,Fluxo!$U:$U,"&gt;"&amp;EB$5,Fluxo!$U:$U,"&lt;="&amp;EC$5,Fluxo!$D:$D,$D113,Fluxo!$E:$E,"&lt;&gt;"&amp;"PERMUTANTE"))</f>
        <v>0</v>
      </c>
      <c r="ED113" s="18">
        <f>IF(ED$5&gt;$G$4,0,SUMIFS(Fluxo!$O:$O,Fluxo!$U:$U,"&gt;"&amp;EC$5,Fluxo!$U:$U,"&lt;="&amp;ED$5,Fluxo!$D:$D,$D113,Fluxo!$E:$E,"&lt;&gt;"&amp;"PERMUTANTE"))</f>
        <v>0</v>
      </c>
      <c r="EE113" s="18">
        <f>IF(EE$5&gt;$G$4,0,SUMIFS(Fluxo!$O:$O,Fluxo!$U:$U,"&gt;"&amp;ED$5,Fluxo!$U:$U,"&lt;="&amp;EE$5,Fluxo!$D:$D,$D113,Fluxo!$E:$E,"&lt;&gt;"&amp;"PERMUTANTE"))</f>
        <v>0</v>
      </c>
      <c r="EF113" s="18">
        <f>IF(EF$5&gt;$G$4,0,SUMIFS(Fluxo!$O:$O,Fluxo!$U:$U,"&gt;"&amp;EE$5,Fluxo!$U:$U,"&lt;="&amp;EF$5,Fluxo!$D:$D,$D113,Fluxo!$E:$E,"&lt;&gt;"&amp;"PERMUTANTE"))</f>
        <v>0</v>
      </c>
      <c r="EG113" s="18">
        <f>IF(EG$5&gt;$G$4,0,SUMIFS(Fluxo!$O:$O,Fluxo!$U:$U,"&gt;"&amp;EF$5,Fluxo!$U:$U,"&lt;="&amp;EG$5,Fluxo!$D:$D,$D113,Fluxo!$E:$E,"&lt;&gt;"&amp;"PERMUTANTE"))</f>
        <v>0</v>
      </c>
      <c r="EH113" s="18">
        <f>IF(EH$5&gt;$G$4,0,SUMIFS(Fluxo!$O:$O,Fluxo!$U:$U,"&gt;"&amp;EG$5,Fluxo!$U:$U,"&lt;="&amp;EH$5,Fluxo!$D:$D,$D113,Fluxo!$E:$E,"&lt;&gt;"&amp;"PERMUTANTE"))</f>
        <v>0</v>
      </c>
      <c r="EI113" s="18">
        <f>IF(EI$5&gt;$G$4,0,SUMIFS(Fluxo!$O:$O,Fluxo!$U:$U,"&gt;"&amp;EH$5,Fluxo!$U:$U,"&lt;="&amp;EI$5,Fluxo!$D:$D,$D113,Fluxo!$E:$E,"&lt;&gt;"&amp;"PERMUTANTE"))</f>
        <v>0</v>
      </c>
      <c r="EJ113" s="18">
        <f>IF(EJ$5&gt;$G$4,0,SUMIFS(Fluxo!$O:$O,Fluxo!$U:$U,"&gt;"&amp;EI$5,Fluxo!$U:$U,"&lt;="&amp;EJ$5,Fluxo!$D:$D,$D113,Fluxo!$E:$E,"&lt;&gt;"&amp;"PERMUTANTE"))</f>
        <v>0</v>
      </c>
      <c r="EK113" s="18">
        <f>IF(EK$5&gt;$G$4,0,SUMIFS(Fluxo!$O:$O,Fluxo!$U:$U,"&gt;"&amp;EJ$5,Fluxo!$U:$U,"&lt;="&amp;EK$5,Fluxo!$D:$D,$D113,Fluxo!$E:$E,"&lt;&gt;"&amp;"PERMUTANTE"))</f>
        <v>0</v>
      </c>
      <c r="EL113" s="18">
        <f>IF(EL$5&gt;$G$4,0,SUMIFS(Fluxo!$O:$O,Fluxo!$U:$U,"&gt;"&amp;EK$5,Fluxo!$U:$U,"&lt;="&amp;EL$5,Fluxo!$D:$D,$D113,Fluxo!$E:$E,"&lt;&gt;"&amp;"PERMUTANTE"))</f>
        <v>0</v>
      </c>
      <c r="EM113" s="18">
        <f>IF(EM$5&gt;$G$4,0,SUMIFS(Fluxo!$O:$O,Fluxo!$U:$U,"&gt;"&amp;EL$5,Fluxo!$U:$U,"&lt;="&amp;EM$5,Fluxo!$D:$D,$D113,Fluxo!$E:$E,"&lt;&gt;"&amp;"PERMUTANTE"))</f>
        <v>0</v>
      </c>
      <c r="EN113" s="18">
        <f>IF(EN$5&gt;$G$4,0,SUMIFS(Fluxo!$O:$O,Fluxo!$U:$U,"&gt;"&amp;EM$5,Fluxo!$U:$U,"&lt;="&amp;EN$5,Fluxo!$D:$D,$D113,Fluxo!$E:$E,"&lt;&gt;"&amp;"PERMUTANTE"))</f>
        <v>0</v>
      </c>
      <c r="EO113" s="18">
        <f>IF(EO$5&gt;$G$4,0,SUMIFS(Fluxo!$O:$O,Fluxo!$U:$U,"&gt;"&amp;EN$5,Fluxo!$U:$U,"&lt;="&amp;EO$5,Fluxo!$D:$D,$D113,Fluxo!$E:$E,"&lt;&gt;"&amp;"PERMUTANTE"))</f>
        <v>0</v>
      </c>
      <c r="EP113" s="18">
        <f>IF(EP$5&gt;$G$4,0,SUMIFS(Fluxo!$O:$O,Fluxo!$U:$U,"&gt;"&amp;EO$5,Fluxo!$U:$U,"&lt;="&amp;EP$5,Fluxo!$D:$D,$D113,Fluxo!$E:$E,"&lt;&gt;"&amp;"PERMUTANTE"))</f>
        <v>0</v>
      </c>
      <c r="EQ113" s="18">
        <f>IF(EQ$5&gt;$G$4,0,SUMIFS(Fluxo!$O:$O,Fluxo!$U:$U,"&gt;"&amp;EP$5,Fluxo!$U:$U,"&lt;="&amp;EQ$5,Fluxo!$D:$D,$D113,Fluxo!$E:$E,"&lt;&gt;"&amp;"PERMUTANTE"))</f>
        <v>0</v>
      </c>
      <c r="ER113" s="18">
        <f>IF(ER$5&gt;$G$4,0,SUMIFS(Fluxo!$O:$O,Fluxo!$U:$U,"&gt;"&amp;EQ$5,Fluxo!$U:$U,"&lt;="&amp;ER$5,Fluxo!$D:$D,$D113,Fluxo!$E:$E,"&lt;&gt;"&amp;"PERMUTANTE"))</f>
        <v>0</v>
      </c>
      <c r="ES113" s="18">
        <f>IF(ES$5&gt;$G$4,0,SUMIFS(Fluxo!$O:$O,Fluxo!$U:$U,"&gt;"&amp;ER$5,Fluxo!$U:$U,"&lt;="&amp;ES$5,Fluxo!$D:$D,$D113,Fluxo!$E:$E,"&lt;&gt;"&amp;"PERMUTANTE"))</f>
        <v>0</v>
      </c>
      <c r="ET113" s="18">
        <f>IF(ET$5&gt;$G$4,0,SUMIFS(Fluxo!$O:$O,Fluxo!$U:$U,"&gt;"&amp;ES$5,Fluxo!$U:$U,"&lt;="&amp;ET$5,Fluxo!$D:$D,$D113,Fluxo!$E:$E,"&lt;&gt;"&amp;"PERMUTANTE"))</f>
        <v>0</v>
      </c>
      <c r="EU113" s="18">
        <f>IF(EU$5&gt;$G$4,0,SUMIFS(Fluxo!$O:$O,Fluxo!$U:$U,"&gt;"&amp;ET$5,Fluxo!$U:$U,"&lt;="&amp;EU$5,Fluxo!$D:$D,$D113,Fluxo!$E:$E,"&lt;&gt;"&amp;"PERMUTANTE"))</f>
        <v>0</v>
      </c>
      <c r="EV113" s="18">
        <f>IF(EV$5&gt;$G$4,0,SUMIFS(Fluxo!$O:$O,Fluxo!$U:$U,"&gt;"&amp;EU$5,Fluxo!$U:$U,"&lt;="&amp;EV$5,Fluxo!$D:$D,$D113,Fluxo!$E:$E,"&lt;&gt;"&amp;"PERMUTANTE"))</f>
        <v>0</v>
      </c>
      <c r="EW113" s="18">
        <f>IF(EW$5&gt;$G$4,0,SUMIFS(Fluxo!$O:$O,Fluxo!$U:$U,"&gt;"&amp;EV$5,Fluxo!$U:$U,"&lt;="&amp;EW$5,Fluxo!$D:$D,$D113,Fluxo!$E:$E,"&lt;&gt;"&amp;"PERMUTANTE"))</f>
        <v>0</v>
      </c>
      <c r="EX113" s="18">
        <f>IF(EX$5&gt;$G$4,0,SUMIFS(Fluxo!$O:$O,Fluxo!$U:$U,"&gt;"&amp;EW$5,Fluxo!$U:$U,"&lt;="&amp;EX$5,Fluxo!$D:$D,$D113,Fluxo!$E:$E,"&lt;&gt;"&amp;"PERMUTANTE"))</f>
        <v>0</v>
      </c>
      <c r="EY113" s="18">
        <f>IF(EY$5&gt;$G$4,0,SUMIFS(Fluxo!$O:$O,Fluxo!$U:$U,"&gt;"&amp;EX$5,Fluxo!$U:$U,"&lt;="&amp;EY$5,Fluxo!$D:$D,$D113,Fluxo!$E:$E,"&lt;&gt;"&amp;"PERMUTANTE"))</f>
        <v>0</v>
      </c>
      <c r="EZ113" s="18">
        <f>IF(EZ$5&gt;$G$4,0,SUMIFS(Fluxo!$O:$O,Fluxo!$U:$U,"&gt;"&amp;EY$5,Fluxo!$U:$U,"&lt;="&amp;EZ$5,Fluxo!$D:$D,$D113,Fluxo!$E:$E,"&lt;&gt;"&amp;"PERMUTANTE"))</f>
        <v>0</v>
      </c>
      <c r="FA113" s="18">
        <f>IF(FA$5&gt;$G$4,0,SUMIFS(Fluxo!$O:$O,Fluxo!$U:$U,"&gt;"&amp;EZ$5,Fluxo!$U:$U,"&lt;="&amp;FA$5,Fluxo!$D:$D,$D113,Fluxo!$E:$E,"&lt;&gt;"&amp;"PERMUTANTE"))</f>
        <v>0</v>
      </c>
      <c r="FB113" s="18">
        <f>IF(FB$5&gt;$G$4,0,SUMIFS(Fluxo!$O:$O,Fluxo!$U:$U,"&gt;"&amp;FA$5,Fluxo!$U:$U,"&lt;="&amp;FB$5,Fluxo!$D:$D,$D113,Fluxo!$E:$E,"&lt;&gt;"&amp;"PERMUTANTE"))</f>
        <v>0</v>
      </c>
      <c r="FC113" s="18">
        <f>IF(FC$5&gt;$G$4,0,SUMIFS(Fluxo!$O:$O,Fluxo!$U:$U,"&gt;"&amp;FB$5,Fluxo!$U:$U,"&lt;="&amp;FC$5,Fluxo!$D:$D,$D113,Fluxo!$E:$E,"&lt;&gt;"&amp;"PERMUTANTE"))</f>
        <v>0</v>
      </c>
      <c r="FD113" s="18">
        <f>IF(FD$5&gt;$G$4,0,SUMIFS(Fluxo!$O:$O,Fluxo!$U:$U,"&gt;"&amp;FC$5,Fluxo!$U:$U,"&lt;="&amp;FD$5,Fluxo!$D:$D,$D113,Fluxo!$E:$E,"&lt;&gt;"&amp;"PERMUTANTE"))</f>
        <v>0</v>
      </c>
      <c r="FE113" s="18">
        <f>IF(FE$5&gt;$G$4,0,SUMIFS(Fluxo!$O:$O,Fluxo!$U:$U,"&gt;"&amp;FD$5,Fluxo!$U:$U,"&lt;="&amp;FE$5,Fluxo!$D:$D,$D113,Fluxo!$E:$E,"&lt;&gt;"&amp;"PERMUTANTE"))</f>
        <v>0</v>
      </c>
      <c r="FF113" s="18">
        <f>IF(FF$5&gt;$G$4,0,SUMIFS(Fluxo!$O:$O,Fluxo!$U:$U,"&gt;"&amp;FE$5,Fluxo!$U:$U,"&lt;="&amp;FF$5,Fluxo!$D:$D,$D113,Fluxo!$E:$E,"&lt;&gt;"&amp;"PERMUTANTE"))</f>
        <v>0</v>
      </c>
      <c r="FG113" s="18">
        <f>IF(FG$5&gt;$G$4,0,SUMIFS(Fluxo!$O:$O,Fluxo!$U:$U,"&gt;"&amp;FF$5,Fluxo!$U:$U,"&lt;="&amp;FG$5,Fluxo!$D:$D,$D113,Fluxo!$E:$E,"&lt;&gt;"&amp;"PERMUTANTE"))</f>
        <v>0</v>
      </c>
      <c r="FH113" s="18">
        <f>IF(FH$5&gt;$G$4,0,SUMIFS(Fluxo!$O:$O,Fluxo!$U:$U,"&gt;"&amp;FG$5,Fluxo!$U:$U,"&lt;="&amp;FH$5,Fluxo!$D:$D,$D113,Fluxo!$E:$E,"&lt;&gt;"&amp;"PERMUTANTE"))</f>
        <v>0</v>
      </c>
      <c r="FI113" s="18">
        <f>IF(FI$5&gt;$G$4,0,SUMIFS(Fluxo!$O:$O,Fluxo!$U:$U,"&gt;"&amp;FH$5,Fluxo!$U:$U,"&lt;="&amp;FI$5,Fluxo!$D:$D,$D113,Fluxo!$E:$E,"&lt;&gt;"&amp;"PERMUTANTE"))</f>
        <v>0</v>
      </c>
      <c r="FJ113" s="18">
        <f>IF(FJ$5&gt;$G$4,0,SUMIFS(Fluxo!$O:$O,Fluxo!$U:$U,"&gt;"&amp;FI$5,Fluxo!$U:$U,"&lt;="&amp;FJ$5,Fluxo!$D:$D,$D113,Fluxo!$E:$E,"&lt;&gt;"&amp;"PERMUTANTE"))</f>
        <v>0</v>
      </c>
      <c r="FK113" s="18">
        <f>IF(FK$5&gt;$G$4,0,SUMIFS(Fluxo!$O:$O,Fluxo!$U:$U,"&gt;"&amp;FJ$5,Fluxo!$U:$U,"&lt;="&amp;FK$5,Fluxo!$D:$D,$D113,Fluxo!$E:$E,"&lt;&gt;"&amp;"PERMUTANTE"))</f>
        <v>0</v>
      </c>
      <c r="FL113" s="18">
        <f>IF(FL$5&gt;$G$4,0,SUMIFS(Fluxo!$O:$O,Fluxo!$U:$U,"&gt;"&amp;FK$5,Fluxo!$U:$U,"&lt;="&amp;FL$5,Fluxo!$D:$D,$D113,Fluxo!$E:$E,"&lt;&gt;"&amp;"PERMUTANTE"))</f>
        <v>0</v>
      </c>
      <c r="FM113" s="18">
        <f>IF(FM$5&gt;$G$4,0,SUMIFS(Fluxo!$O:$O,Fluxo!$U:$U,"&gt;"&amp;FL$5,Fluxo!$U:$U,"&lt;="&amp;FM$5,Fluxo!$D:$D,$D113,Fluxo!$E:$E,"&lt;&gt;"&amp;"PERMUTANTE"))</f>
        <v>0</v>
      </c>
      <c r="FN113" s="18">
        <f>IF(FN$5&gt;$G$4,0,SUMIFS(Fluxo!$O:$O,Fluxo!$U:$U,"&gt;"&amp;FM$5,Fluxo!$U:$U,"&lt;="&amp;FN$5,Fluxo!$D:$D,$D113,Fluxo!$E:$E,"&lt;&gt;"&amp;"PERMUTANTE"))</f>
        <v>0</v>
      </c>
      <c r="FO113" s="18">
        <f>IF(FO$5&gt;$G$4,0,SUMIFS(Fluxo!$O:$O,Fluxo!$U:$U,"&gt;"&amp;FN$5,Fluxo!$U:$U,"&lt;="&amp;FO$5,Fluxo!$D:$D,$D113,Fluxo!$E:$E,"&lt;&gt;"&amp;"PERMUTANTE"))</f>
        <v>0</v>
      </c>
      <c r="FP113" s="18">
        <f>IF(FP$5&gt;$G$4,0,SUMIFS(Fluxo!$O:$O,Fluxo!$U:$U,"&gt;"&amp;FO$5,Fluxo!$U:$U,"&lt;="&amp;FP$5,Fluxo!$D:$D,$D113,Fluxo!$E:$E,"&lt;&gt;"&amp;"PERMUTANTE"))</f>
        <v>0</v>
      </c>
      <c r="FQ113" s="18">
        <f>IF(FQ$5&gt;$G$4,0,SUMIFS(Fluxo!$O:$O,Fluxo!$U:$U,"&gt;"&amp;FP$5,Fluxo!$U:$U,"&lt;="&amp;FQ$5,Fluxo!$D:$D,$D113,Fluxo!$E:$E,"&lt;&gt;"&amp;"PERMUTANTE"))</f>
        <v>0</v>
      </c>
      <c r="FR113" s="18">
        <f>IF(FR$5&gt;$G$4,0,SUMIFS(Fluxo!$O:$O,Fluxo!$U:$U,"&gt;"&amp;FQ$5,Fluxo!$U:$U,"&lt;="&amp;FR$5,Fluxo!$D:$D,$D113,Fluxo!$E:$E,"&lt;&gt;"&amp;"PERMUTANTE"))</f>
        <v>0</v>
      </c>
      <c r="FS113" s="18">
        <f>IF(FS$5&gt;$G$4,0,SUMIFS(Fluxo!$O:$O,Fluxo!$U:$U,"&gt;"&amp;FR$5,Fluxo!$U:$U,"&lt;="&amp;FS$5,Fluxo!$D:$D,$D113,Fluxo!$E:$E,"&lt;&gt;"&amp;"PERMUTANTE"))</f>
        <v>0</v>
      </c>
      <c r="FT113" s="18">
        <f>IF(FT$5&gt;$G$4,0,SUMIFS(Fluxo!$O:$O,Fluxo!$U:$U,"&gt;"&amp;FS$5,Fluxo!$U:$U,"&lt;="&amp;FT$5,Fluxo!$D:$D,$D113,Fluxo!$E:$E,"&lt;&gt;"&amp;"PERMUTANTE"))</f>
        <v>0</v>
      </c>
      <c r="FU113" s="18">
        <f>IF(FU$5&gt;$G$4,0,SUMIFS(Fluxo!$O:$O,Fluxo!$U:$U,"&gt;"&amp;FT$5,Fluxo!$U:$U,"&lt;="&amp;FU$5,Fluxo!$D:$D,$D113,Fluxo!$E:$E,"&lt;&gt;"&amp;"PERMUTANTE"))</f>
        <v>0</v>
      </c>
      <c r="FV113" s="18">
        <f>IF(FV$5&gt;$G$4,0,SUMIFS(Fluxo!$O:$O,Fluxo!$U:$U,"&gt;"&amp;FU$5,Fluxo!$U:$U,"&lt;="&amp;FV$5,Fluxo!$D:$D,$D113,Fluxo!$E:$E,"&lt;&gt;"&amp;"PERMUTANTE"))</f>
        <v>0</v>
      </c>
      <c r="FW113" s="18">
        <f>IF(FW$5&gt;$G$4,0,SUMIFS(Fluxo!$O:$O,Fluxo!$U:$U,"&gt;"&amp;FV$5,Fluxo!$U:$U,"&lt;="&amp;FW$5,Fluxo!$D:$D,$D113,Fluxo!$E:$E,"&lt;&gt;"&amp;"PERMUTANTE"))</f>
        <v>0</v>
      </c>
      <c r="FX113" s="18">
        <f>IF(FX$5&gt;$G$4,0,SUMIFS(Fluxo!$O:$O,Fluxo!$U:$U,"&gt;"&amp;FW$5,Fluxo!$U:$U,"&lt;="&amp;FX$5,Fluxo!$D:$D,$D113,Fluxo!$E:$E,"&lt;&gt;"&amp;"PERMUTANTE"))</f>
        <v>0</v>
      </c>
      <c r="FY113" s="18">
        <f>IF(FY$5&gt;$G$4,0,SUMIFS(Fluxo!$O:$O,Fluxo!$U:$U,"&gt;"&amp;FX$5,Fluxo!$U:$U,"&lt;="&amp;FY$5,Fluxo!$D:$D,$D113,Fluxo!$E:$E,"&lt;&gt;"&amp;"PERMUTANTE"))</f>
        <v>0</v>
      </c>
      <c r="FZ113" s="18">
        <f>IF(FZ$5&gt;$G$4,0,SUMIFS(Fluxo!$O:$O,Fluxo!$U:$U,"&gt;"&amp;FY$5,Fluxo!$U:$U,"&lt;="&amp;FZ$5,Fluxo!$D:$D,$D113,Fluxo!$E:$E,"&lt;&gt;"&amp;"PERMUTANTE"))</f>
        <v>0</v>
      </c>
      <c r="GA113" s="18">
        <f>IF(GA$5&gt;$G$4,0,SUMIFS(Fluxo!$O:$O,Fluxo!$U:$U,"&gt;"&amp;FZ$5,Fluxo!$U:$U,"&lt;="&amp;GA$5,Fluxo!$D:$D,$D113,Fluxo!$E:$E,"&lt;&gt;"&amp;"PERMUTANTE"))</f>
        <v>0</v>
      </c>
      <c r="GB113" s="18">
        <f>IF(GB$5&gt;$G$4,0,SUMIFS(Fluxo!$O:$O,Fluxo!$U:$U,"&gt;"&amp;GA$5,Fluxo!$U:$U,"&lt;="&amp;GB$5,Fluxo!$D:$D,$D113,Fluxo!$E:$E,"&lt;&gt;"&amp;"PERMUTANTE"))</f>
        <v>0</v>
      </c>
      <c r="GC113" s="18">
        <f>IF(GC$5&gt;$G$4,0,SUMIFS(Fluxo!$O:$O,Fluxo!$U:$U,"&gt;"&amp;GB$5,Fluxo!$U:$U,"&lt;="&amp;GC$5,Fluxo!$D:$D,$D113,Fluxo!$E:$E,"&lt;&gt;"&amp;"PERMUTANTE"))</f>
        <v>0</v>
      </c>
      <c r="GD113" s="18">
        <f>IF(GD$5&gt;$G$4,0,SUMIFS(Fluxo!$O:$O,Fluxo!$U:$U,"&gt;"&amp;GC$5,Fluxo!$U:$U,"&lt;="&amp;GD$5,Fluxo!$D:$D,$D113,Fluxo!$E:$E,"&lt;&gt;"&amp;"PERMUTANTE"))</f>
        <v>0</v>
      </c>
      <c r="GE113" s="18">
        <f>IF(GE$5&gt;$G$4,0,SUMIFS(Fluxo!$O:$O,Fluxo!$U:$U,"&gt;"&amp;GD$5,Fluxo!$U:$U,"&lt;="&amp;GE$5,Fluxo!$D:$D,$D113,Fluxo!$E:$E,"&lt;&gt;"&amp;"PERMUTANTE"))</f>
        <v>0</v>
      </c>
      <c r="GF113" s="18">
        <f>IF(GF$5&gt;$G$4,0,SUMIFS(Fluxo!$O:$O,Fluxo!$U:$U,"&gt;"&amp;GE$5,Fluxo!$U:$U,"&lt;="&amp;GF$5,Fluxo!$D:$D,$D113,Fluxo!$E:$E,"&lt;&gt;"&amp;"PERMUTANTE"))</f>
        <v>0</v>
      </c>
      <c r="GG113" s="18">
        <f>IF(GG$5&gt;$G$4,0,SUMIFS(Fluxo!$O:$O,Fluxo!$U:$U,"&gt;"&amp;GF$5,Fluxo!$U:$U,"&lt;="&amp;GG$5,Fluxo!$D:$D,$D113,Fluxo!$E:$E,"&lt;&gt;"&amp;"PERMUTANTE"))</f>
        <v>0</v>
      </c>
      <c r="GH113" s="18">
        <f>IF(GH$5&gt;$G$4,0,SUMIFS(Fluxo!$O:$O,Fluxo!$U:$U,"&gt;"&amp;GG$5,Fluxo!$U:$U,"&lt;="&amp;GH$5,Fluxo!$D:$D,$D113,Fluxo!$E:$E,"&lt;&gt;"&amp;"PERMUTANTE"))</f>
        <v>0</v>
      </c>
      <c r="GI113" s="18">
        <f>IF(GI$5&gt;$G$4,0,SUMIFS(Fluxo!$O:$O,Fluxo!$U:$U,"&gt;"&amp;GH$5,Fluxo!$U:$U,"&lt;="&amp;GI$5,Fluxo!$D:$D,$D113,Fluxo!$E:$E,"&lt;&gt;"&amp;"PERMUTANTE"))</f>
        <v>0</v>
      </c>
      <c r="GJ113" s="18">
        <f>IF(GJ$5&gt;$G$4,0,SUMIFS(Fluxo!$O:$O,Fluxo!$U:$U,"&gt;"&amp;GI$5,Fluxo!$U:$U,"&lt;="&amp;GJ$5,Fluxo!$D:$D,$D113,Fluxo!$E:$E,"&lt;&gt;"&amp;"PERMUTANTE"))</f>
        <v>0</v>
      </c>
      <c r="GK113" s="18">
        <f>IF(GK$5&gt;$G$4,0,SUMIFS(Fluxo!$O:$O,Fluxo!$U:$U,"&gt;"&amp;GJ$5,Fluxo!$U:$U,"&lt;="&amp;GK$5,Fluxo!$D:$D,$D113,Fluxo!$E:$E,"&lt;&gt;"&amp;"PERMUTANTE"))</f>
        <v>0</v>
      </c>
      <c r="GL113" s="18">
        <f>IF(GL$5&gt;$G$4,0,SUMIFS(Fluxo!$O:$O,Fluxo!$U:$U,"&gt;"&amp;GK$5,Fluxo!$U:$U,"&lt;="&amp;GL$5,Fluxo!$D:$D,$D113,Fluxo!$E:$E,"&lt;&gt;"&amp;"PERMUTANTE"))</f>
        <v>0</v>
      </c>
      <c r="GM113" s="18">
        <f>IF(GM$5&gt;$G$4,0,SUMIFS(Fluxo!$O:$O,Fluxo!$U:$U,"&gt;"&amp;GL$5,Fluxo!$U:$U,"&lt;="&amp;GM$5,Fluxo!$D:$D,$D113,Fluxo!$E:$E,"&lt;&gt;"&amp;"PERMUTANTE"))</f>
        <v>0</v>
      </c>
      <c r="GN113" s="18">
        <f>IF(GN$5&gt;$G$4,0,SUMIFS(Fluxo!$O:$O,Fluxo!$U:$U,"&gt;"&amp;GM$5,Fluxo!$U:$U,"&lt;="&amp;GN$5,Fluxo!$D:$D,$D113,Fluxo!$E:$E,"&lt;&gt;"&amp;"PERMUTANTE"))</f>
        <v>0</v>
      </c>
      <c r="GO113" s="18">
        <f>IF(GO$5&gt;$G$4,0,SUMIFS(Fluxo!$O:$O,Fluxo!$U:$U,"&gt;"&amp;GN$5,Fluxo!$U:$U,"&lt;="&amp;GO$5,Fluxo!$D:$D,$D113,Fluxo!$E:$E,"&lt;&gt;"&amp;"PERMUTANTE"))</f>
        <v>0</v>
      </c>
      <c r="GP113" s="18">
        <f>IF(GP$5&gt;$G$4,0,SUMIFS(Fluxo!$O:$O,Fluxo!$U:$U,"&gt;"&amp;GO$5,Fluxo!$U:$U,"&lt;="&amp;GP$5,Fluxo!$D:$D,$D113,Fluxo!$E:$E,"&lt;&gt;"&amp;"PERMUTANTE"))</f>
        <v>0</v>
      </c>
      <c r="GQ113" s="18">
        <f>IF(GQ$5&gt;$G$4,0,SUMIFS(Fluxo!$O:$O,Fluxo!$U:$U,"&gt;"&amp;GP$5,Fluxo!$U:$U,"&lt;="&amp;GQ$5,Fluxo!$D:$D,$D113,Fluxo!$E:$E,"&lt;&gt;"&amp;"PERMUTANTE"))</f>
        <v>0</v>
      </c>
      <c r="GR113" s="18">
        <f>IF(GR$5&gt;$G$4,0,SUMIFS(Fluxo!$O:$O,Fluxo!$U:$U,"&gt;"&amp;GQ$5,Fluxo!$U:$U,"&lt;="&amp;GR$5,Fluxo!$D:$D,$D113,Fluxo!$E:$E,"&lt;&gt;"&amp;"PERMUTANTE"))</f>
        <v>0</v>
      </c>
      <c r="GS113" s="18">
        <f>IF(GS$5&gt;$G$4,0,SUMIFS(Fluxo!$O:$O,Fluxo!$U:$U,"&gt;"&amp;GR$5,Fluxo!$U:$U,"&lt;="&amp;GS$5,Fluxo!$D:$D,$D113,Fluxo!$E:$E,"&lt;&gt;"&amp;"PERMUTANTE"))</f>
        <v>0</v>
      </c>
      <c r="GT113" s="18">
        <f>IF(GT$5&gt;$G$4,0,SUMIFS(Fluxo!$O:$O,Fluxo!$U:$U,"&gt;"&amp;GS$5,Fluxo!$U:$U,"&lt;="&amp;GT$5,Fluxo!$D:$D,$D113,Fluxo!$E:$E,"&lt;&gt;"&amp;"PERMUTANTE"))</f>
        <v>0</v>
      </c>
      <c r="GU113" s="18">
        <f>IF(GU$5&gt;$G$4,0,SUMIFS(Fluxo!$O:$O,Fluxo!$U:$U,"&gt;"&amp;GT$5,Fluxo!$U:$U,"&lt;="&amp;GU$5,Fluxo!$D:$D,$D113,Fluxo!$E:$E,"&lt;&gt;"&amp;"PERMUTANTE"))</f>
        <v>0</v>
      </c>
      <c r="GV113" s="18">
        <f>IF(GV$5&gt;$G$4,0,SUMIFS(Fluxo!$O:$O,Fluxo!$U:$U,"&gt;"&amp;GU$5,Fluxo!$U:$U,"&lt;="&amp;GV$5,Fluxo!$D:$D,$D113,Fluxo!$E:$E,"&lt;&gt;"&amp;"PERMUTANTE"))</f>
        <v>0</v>
      </c>
      <c r="GW113" s="18">
        <f>IF(GW$5&gt;$G$4,0,SUMIFS(Fluxo!$O:$O,Fluxo!$U:$U,"&gt;"&amp;GV$5,Fluxo!$U:$U,"&lt;="&amp;GW$5,Fluxo!$D:$D,$D113,Fluxo!$E:$E,"&lt;&gt;"&amp;"PERMUTANTE"))</f>
        <v>0</v>
      </c>
      <c r="GX113" s="18">
        <f>IF(GX$5&gt;$G$4,0,SUMIFS(Fluxo!$O:$O,Fluxo!$U:$U,"&gt;"&amp;GW$5,Fluxo!$U:$U,"&lt;="&amp;GX$5,Fluxo!$D:$D,$D113,Fluxo!$E:$E,"&lt;&gt;"&amp;"PERMUTANTE"))</f>
        <v>0</v>
      </c>
      <c r="GY113" s="18">
        <f>IF(GY$5&gt;$G$4,0,SUMIFS(Fluxo!$O:$O,Fluxo!$U:$U,"&gt;"&amp;GX$5,Fluxo!$U:$U,"&lt;="&amp;GY$5,Fluxo!$D:$D,$D113,Fluxo!$E:$E,"&lt;&gt;"&amp;"PERMUTANTE"))</f>
        <v>0</v>
      </c>
      <c r="GZ113" s="18">
        <f>IF(GZ$5&gt;$G$4,0,SUMIFS(Fluxo!$O:$O,Fluxo!$U:$U,"&gt;"&amp;GY$5,Fluxo!$U:$U,"&lt;="&amp;GZ$5,Fluxo!$D:$D,$D113,Fluxo!$E:$E,"&lt;&gt;"&amp;"PERMUTANTE"))</f>
        <v>0</v>
      </c>
      <c r="HA113" s="18">
        <f>IF(HA$5&gt;$G$4,0,SUMIFS(Fluxo!$O:$O,Fluxo!$U:$U,"&gt;"&amp;GZ$5,Fluxo!$U:$U,"&lt;="&amp;HA$5,Fluxo!$D:$D,$D113,Fluxo!$E:$E,"&lt;&gt;"&amp;"PERMUTANTE"))</f>
        <v>0</v>
      </c>
      <c r="HB113" s="18">
        <f>IF(HB$5&gt;$G$4,0,SUMIFS(Fluxo!$O:$O,Fluxo!$U:$U,"&gt;"&amp;HA$5,Fluxo!$U:$U,"&lt;="&amp;HB$5,Fluxo!$D:$D,$D113,Fluxo!$E:$E,"&lt;&gt;"&amp;"PERMUTANTE"))</f>
        <v>0</v>
      </c>
      <c r="HC113" s="18">
        <f>IF(HC$5&gt;$G$4,0,SUMIFS(Fluxo!$O:$O,Fluxo!$U:$U,"&gt;"&amp;HB$5,Fluxo!$U:$U,"&lt;="&amp;HC$5,Fluxo!$D:$D,$D113,Fluxo!$E:$E,"&lt;&gt;"&amp;"PERMUTANTE"))</f>
        <v>0</v>
      </c>
      <c r="HD113" s="18">
        <f>IF(HD$5&gt;$G$4,0,SUMIFS(Fluxo!$O:$O,Fluxo!$U:$U,"&gt;"&amp;HC$5,Fluxo!$U:$U,"&lt;="&amp;HD$5,Fluxo!$D:$D,$D113,Fluxo!$E:$E,"&lt;&gt;"&amp;"PERMUTANTE"))</f>
        <v>0</v>
      </c>
      <c r="HE113" s="18">
        <f>IF(HE$5&gt;$G$4,0,SUMIFS(Fluxo!$O:$O,Fluxo!$U:$U,"&gt;"&amp;HD$5,Fluxo!$U:$U,"&lt;="&amp;HE$5,Fluxo!$D:$D,$D113,Fluxo!$E:$E,"&lt;&gt;"&amp;"PERMUTANTE"))</f>
        <v>0</v>
      </c>
      <c r="HF113" s="18">
        <f>IF(HF$5&gt;$G$4,0,SUMIFS(Fluxo!$O:$O,Fluxo!$U:$U,"&gt;"&amp;HE$5,Fluxo!$U:$U,"&lt;="&amp;HF$5,Fluxo!$D:$D,$D113,Fluxo!$E:$E,"&lt;&gt;"&amp;"PERMUTANTE"))</f>
        <v>0</v>
      </c>
    </row>
    <row r="114" spans="1:214">
      <c r="A114" s="20">
        <f t="shared" si="11"/>
        <v>104</v>
      </c>
      <c r="B114" s="140" t="str">
        <f>'Check Carteira'!C106</f>
        <v>E.1016.99.01.0244</v>
      </c>
      <c r="C114" s="141">
        <v>1</v>
      </c>
      <c r="D114" s="129" t="str">
        <f>'Check Carteira'!F106</f>
        <v>A-0244</v>
      </c>
      <c r="E114" s="21" t="str">
        <f>IFERROR(INDEX(Contratos!L:L,MATCH(D114,Contratos!R:R,0)),"")</f>
        <v/>
      </c>
      <c r="F114" s="139" t="str">
        <f>IFERROR(INDEX(Contratos!G:G,MATCH(D114,Contratos!R:R,0)),"")</f>
        <v/>
      </c>
      <c r="H114" s="83">
        <f t="shared" si="10"/>
        <v>0</v>
      </c>
      <c r="J114" s="18">
        <f>IF(J$5&gt;$G$4,0,SUMIFS(Fluxo!$O:$O,Fluxo!$U:$U,"&gt;"&amp;I$5,Fluxo!$U:$U,"&lt;="&amp;J$5,Fluxo!$D:$D,$D114))</f>
        <v>0</v>
      </c>
      <c r="K114" s="18">
        <f>IF(K$5&gt;$G$4,0,SUMIFS(Fluxo!$O:$O,Fluxo!$U:$U,"&gt;"&amp;J$5,Fluxo!$U:$U,"&lt;="&amp;K$5,Fluxo!$D:$D,$D114))</f>
        <v>0</v>
      </c>
      <c r="L114" s="18">
        <f>IF(L$5&gt;$G$4,0,SUMIFS(Fluxo!$O:$O,Fluxo!$U:$U,"&gt;"&amp;K$5,Fluxo!$U:$U,"&lt;="&amp;L$5,Fluxo!$D:$D,$D114))</f>
        <v>0</v>
      </c>
      <c r="M114" s="18">
        <f>IF(M$5&gt;$G$4,0,SUMIFS(Fluxo!$O:$O,Fluxo!$U:$U,"&gt;"&amp;L$5,Fluxo!$U:$U,"&lt;="&amp;M$5,Fluxo!$D:$D,$D114))</f>
        <v>0</v>
      </c>
      <c r="N114" s="18">
        <f>IF(N$5&gt;$G$4,0,SUMIFS(Fluxo!$O:$O,Fluxo!$U:$U,"&gt;"&amp;M$5,Fluxo!$U:$U,"&lt;="&amp;N$5,Fluxo!$D:$D,$D114))</f>
        <v>0</v>
      </c>
      <c r="O114" s="18">
        <f>IF(O$5&gt;$G$4,0,SUMIFS(Fluxo!$O:$O,Fluxo!$U:$U,"&gt;"&amp;N$5,Fluxo!$U:$U,"&lt;="&amp;O$5,Fluxo!$D:$D,$D114))</f>
        <v>0</v>
      </c>
      <c r="P114" s="18">
        <f>IF(P$5&gt;$G$4,0,SUMIFS(Fluxo!$O:$O,Fluxo!$U:$U,"&gt;"&amp;O$5,Fluxo!$U:$U,"&lt;="&amp;P$5,Fluxo!$D:$D,$D114))</f>
        <v>0</v>
      </c>
      <c r="Q114" s="18">
        <f>IF(Q$5&gt;$G$4,0,SUMIFS(Fluxo!$O:$O,Fluxo!$U:$U,"&gt;"&amp;P$5,Fluxo!$U:$U,"&lt;="&amp;Q$5,Fluxo!$D:$D,$D114))</f>
        <v>0</v>
      </c>
      <c r="R114" s="18">
        <f>IF(R$5&gt;$G$4,0,SUMIFS(Fluxo!$O:$O,Fluxo!$U:$U,"&gt;"&amp;Q$5,Fluxo!$U:$U,"&lt;="&amp;R$5,Fluxo!$D:$D,$D114))</f>
        <v>0</v>
      </c>
      <c r="S114" s="18">
        <f>IF(S$5&gt;$G$4,0,SUMIFS(Fluxo!$O:$O,Fluxo!$U:$U,"&gt;"&amp;R$5,Fluxo!$U:$U,"&lt;="&amp;S$5,Fluxo!$D:$D,$D114,Fluxo!$E:$E,"&lt;&gt;"&amp;"PERMUTANTE"))</f>
        <v>0</v>
      </c>
      <c r="T114" s="18">
        <f>IF(T$5&gt;$G$4,0,SUMIFS(Fluxo!$O:$O,Fluxo!$U:$U,"&gt;"&amp;S$5,Fluxo!$U:$U,"&lt;="&amp;T$5,Fluxo!$D:$D,$D114,Fluxo!$E:$E,"&lt;&gt;"&amp;"PERMUTANTE"))</f>
        <v>0</v>
      </c>
      <c r="U114" s="18">
        <f>IF(U$5&gt;$G$4,0,SUMIFS(Fluxo!$O:$O,Fluxo!$U:$U,"&gt;"&amp;T$5,Fluxo!$U:$U,"&lt;="&amp;U$5,Fluxo!$D:$D,$D114,Fluxo!$E:$E,"&lt;&gt;"&amp;"PERMUTANTE"))</f>
        <v>0</v>
      </c>
      <c r="V114" s="18">
        <f>IF(V$5&gt;$G$4,0,SUMIFS(Fluxo!$O:$O,Fluxo!$U:$U,"&gt;"&amp;U$5,Fluxo!$U:$U,"&lt;="&amp;V$5,Fluxo!$D:$D,$D114,Fluxo!$E:$E,"&lt;&gt;"&amp;"PERMUTANTE"))</f>
        <v>0</v>
      </c>
      <c r="W114" s="18">
        <f>IF(W$5&gt;$G$4,0,SUMIFS(Fluxo!$O:$O,Fluxo!$U:$U,"&gt;"&amp;V$5,Fluxo!$U:$U,"&lt;="&amp;W$5,Fluxo!$D:$D,$D114,Fluxo!$E:$E,"&lt;&gt;"&amp;"PERMUTANTE"))</f>
        <v>0</v>
      </c>
      <c r="X114" s="18">
        <f>IF(X$5&gt;$G$4,0,SUMIFS(Fluxo!$O:$O,Fluxo!$U:$U,"&gt;"&amp;W$5,Fluxo!$U:$U,"&lt;="&amp;X$5,Fluxo!$D:$D,$D114,Fluxo!$E:$E,"&lt;&gt;"&amp;"PERMUTANTE"))</f>
        <v>0</v>
      </c>
      <c r="Y114" s="18">
        <f>IF(Y$5&gt;$G$4,0,SUMIFS(Fluxo!$O:$O,Fluxo!$U:$U,"&gt;"&amp;X$5,Fluxo!$U:$U,"&lt;="&amp;Y$5,Fluxo!$D:$D,$D114,Fluxo!$E:$E,"&lt;&gt;"&amp;"PERMUTANTE"))</f>
        <v>0</v>
      </c>
      <c r="Z114" s="18">
        <f>IF(Z$5&gt;$G$4,0,SUMIFS(Fluxo!$O:$O,Fluxo!$U:$U,"&gt;"&amp;Y$5,Fluxo!$U:$U,"&lt;="&amp;Z$5,Fluxo!$D:$D,$D114,Fluxo!$E:$E,"&lt;&gt;"&amp;"PERMUTANTE"))</f>
        <v>0</v>
      </c>
      <c r="AA114" s="18">
        <f>IF(AA$5&gt;$G$4,0,SUMIFS(Fluxo!$O:$O,Fluxo!$U:$U,"&gt;"&amp;Z$5,Fluxo!$U:$U,"&lt;="&amp;AA$5,Fluxo!$D:$D,$D114,Fluxo!$E:$E,"&lt;&gt;"&amp;"PERMUTANTE"))</f>
        <v>0</v>
      </c>
      <c r="AB114" s="18">
        <f>IF(AB$5&gt;$G$4,0,SUMIFS(Fluxo!$O:$O,Fluxo!$U:$U,"&gt;"&amp;AA$5,Fluxo!$U:$U,"&lt;="&amp;AB$5,Fluxo!$D:$D,$D114,Fluxo!$E:$E,"&lt;&gt;"&amp;"PERMUTANTE"))</f>
        <v>0</v>
      </c>
      <c r="AC114" s="18">
        <f>IF(AC$5&gt;$G$4,0,SUMIFS(Fluxo!$O:$O,Fluxo!$U:$U,"&gt;"&amp;AB$5,Fluxo!$U:$U,"&lt;="&amp;AC$5,Fluxo!$D:$D,$D114,Fluxo!$E:$E,"&lt;&gt;"&amp;"PERMUTANTE"))</f>
        <v>0</v>
      </c>
      <c r="AD114" s="18">
        <f>IF(AD$5&gt;$G$4,0,SUMIFS(Fluxo!$O:$O,Fluxo!$U:$U,"&gt;"&amp;AC$5,Fluxo!$U:$U,"&lt;="&amp;AD$5,Fluxo!$D:$D,$D114,Fluxo!$E:$E,"&lt;&gt;"&amp;"PERMUTANTE"))</f>
        <v>0</v>
      </c>
      <c r="AE114" s="18">
        <f>IF(AE$5&gt;$G$4,0,SUMIFS(Fluxo!$O:$O,Fluxo!$U:$U,"&gt;"&amp;AD$5,Fluxo!$U:$U,"&lt;="&amp;AE$5,Fluxo!$D:$D,$D114,Fluxo!$E:$E,"&lt;&gt;"&amp;"PERMUTANTE"))</f>
        <v>0</v>
      </c>
      <c r="AF114" s="18">
        <f>IF(AF$5&gt;$G$4,0,SUMIFS(Fluxo!$O:$O,Fluxo!$U:$U,"&gt;"&amp;AE$5,Fluxo!$U:$U,"&lt;="&amp;AF$5,Fluxo!$D:$D,$D114,Fluxo!$E:$E,"&lt;&gt;"&amp;"PERMUTANTE"))</f>
        <v>0</v>
      </c>
      <c r="AG114" s="18">
        <f>IF(AG$5&gt;$G$4,0,SUMIFS(Fluxo!$O:$O,Fluxo!$U:$U,"&gt;"&amp;AF$5,Fluxo!$U:$U,"&lt;="&amp;AG$5,Fluxo!$D:$D,$D114,Fluxo!$E:$E,"&lt;&gt;"&amp;"PERMUTANTE"))</f>
        <v>0</v>
      </c>
      <c r="AH114" s="18">
        <f>IF(AH$5&gt;$G$4,0,SUMIFS(Fluxo!$O:$O,Fluxo!$U:$U,"&gt;"&amp;AG$5,Fluxo!$U:$U,"&lt;="&amp;AH$5,Fluxo!$D:$D,$D114,Fluxo!$E:$E,"&lt;&gt;"&amp;"PERMUTANTE"))</f>
        <v>0</v>
      </c>
      <c r="AI114" s="18">
        <f>IF(AI$5&gt;$G$4,0,SUMIFS(Fluxo!$O:$O,Fluxo!$U:$U,"&gt;"&amp;AH$5,Fluxo!$U:$U,"&lt;="&amp;AI$5,Fluxo!$D:$D,$D114,Fluxo!$E:$E,"&lt;&gt;"&amp;"PERMUTANTE"))</f>
        <v>0</v>
      </c>
      <c r="AJ114" s="18">
        <f>IF(AJ$5&gt;$G$4,0,SUMIFS(Fluxo!$O:$O,Fluxo!$U:$U,"&gt;"&amp;AI$5,Fluxo!$U:$U,"&lt;="&amp;AJ$5,Fluxo!$D:$D,$D114,Fluxo!$E:$E,"&lt;&gt;"&amp;"PERMUTANTE"))</f>
        <v>0</v>
      </c>
      <c r="AK114" s="18">
        <f>IF(AK$5&gt;$G$4,0,SUMIFS(Fluxo!$O:$O,Fluxo!$U:$U,"&gt;"&amp;AJ$5,Fluxo!$U:$U,"&lt;="&amp;AK$5,Fluxo!$D:$D,$D114,Fluxo!$E:$E,"&lt;&gt;"&amp;"PERMUTANTE"))</f>
        <v>0</v>
      </c>
      <c r="AL114" s="18">
        <f>IF(AL$5&gt;$G$4,0,SUMIFS(Fluxo!$O:$O,Fluxo!$U:$U,"&gt;"&amp;AK$5,Fluxo!$U:$U,"&lt;="&amp;AL$5,Fluxo!$D:$D,$D114,Fluxo!$E:$E,"&lt;&gt;"&amp;"PERMUTANTE"))</f>
        <v>0</v>
      </c>
      <c r="AM114" s="18">
        <f>IF(AM$5&gt;$G$4,0,SUMIFS(Fluxo!$O:$O,Fluxo!$U:$U,"&gt;"&amp;AL$5,Fluxo!$U:$U,"&lt;="&amp;AM$5,Fluxo!$D:$D,$D114,Fluxo!$E:$E,"&lt;&gt;"&amp;"PERMUTANTE"))</f>
        <v>0</v>
      </c>
      <c r="AN114" s="18">
        <f>IF(AN$5&gt;$G$4,0,SUMIFS(Fluxo!$O:$O,Fluxo!$U:$U,"&gt;"&amp;AM$5,Fluxo!$U:$U,"&lt;="&amp;AN$5,Fluxo!$D:$D,$D114,Fluxo!$E:$E,"&lt;&gt;"&amp;"PERMUTANTE"))</f>
        <v>0</v>
      </c>
      <c r="AO114" s="18">
        <f>IF(AO$5&gt;$G$4,0,SUMIFS(Fluxo!$O:$O,Fluxo!$U:$U,"&gt;"&amp;AN$5,Fluxo!$U:$U,"&lt;="&amp;AO$5,Fluxo!$D:$D,$D114,Fluxo!$E:$E,"&lt;&gt;"&amp;"PERMUTANTE"))</f>
        <v>0</v>
      </c>
      <c r="AP114" s="18">
        <f>IF(AP$5&gt;$G$4,0,SUMIFS(Fluxo!$O:$O,Fluxo!$U:$U,"&gt;"&amp;AO$5,Fluxo!$U:$U,"&lt;="&amp;AP$5,Fluxo!$D:$D,$D114,Fluxo!$E:$E,"&lt;&gt;"&amp;"PERMUTANTE"))</f>
        <v>0</v>
      </c>
      <c r="AQ114" s="18">
        <f>IF(AQ$5&gt;$G$4,0,SUMIFS(Fluxo!$O:$O,Fluxo!$U:$U,"&gt;"&amp;AP$5,Fluxo!$U:$U,"&lt;="&amp;AQ$5,Fluxo!$D:$D,$D114,Fluxo!$E:$E,"&lt;&gt;"&amp;"PERMUTANTE"))</f>
        <v>0</v>
      </c>
      <c r="AR114" s="18">
        <f>IF(AR$5&gt;$G$4,0,SUMIFS(Fluxo!$O:$O,Fluxo!$U:$U,"&gt;"&amp;AQ$5,Fluxo!$U:$U,"&lt;="&amp;AR$5,Fluxo!$D:$D,$D114,Fluxo!$E:$E,"&lt;&gt;"&amp;"PERMUTANTE"))</f>
        <v>0</v>
      </c>
      <c r="AS114" s="18">
        <f>IF(AS$5&gt;$G$4,0,SUMIFS(Fluxo!$O:$O,Fluxo!$U:$U,"&gt;"&amp;AR$5,Fluxo!$U:$U,"&lt;="&amp;AS$5,Fluxo!$D:$D,$D114,Fluxo!$E:$E,"&lt;&gt;"&amp;"PERMUTANTE"))</f>
        <v>0</v>
      </c>
      <c r="AT114" s="18">
        <f>IF(AT$5&gt;$G$4,0,SUMIFS(Fluxo!$O:$O,Fluxo!$U:$U,"&gt;"&amp;AS$5,Fluxo!$U:$U,"&lt;="&amp;AT$5,Fluxo!$D:$D,$D114,Fluxo!$E:$E,"&lt;&gt;"&amp;"PERMUTANTE"))</f>
        <v>0</v>
      </c>
      <c r="AU114" s="18">
        <f>IF(AU$5&gt;$G$4,0,SUMIFS(Fluxo!$O:$O,Fluxo!$U:$U,"&gt;"&amp;AT$5,Fluxo!$U:$U,"&lt;="&amp;AU$5,Fluxo!$D:$D,$D114,Fluxo!$E:$E,"&lt;&gt;"&amp;"PERMUTANTE"))</f>
        <v>0</v>
      </c>
      <c r="AV114" s="18">
        <f>IF(AV$5&gt;$G$4,0,SUMIFS(Fluxo!$O:$O,Fluxo!$U:$U,"&gt;"&amp;AU$5,Fluxo!$U:$U,"&lt;="&amp;AV$5,Fluxo!$D:$D,$D114,Fluxo!$E:$E,"&lt;&gt;"&amp;"PERMUTANTE"))</f>
        <v>0</v>
      </c>
      <c r="AW114" s="18">
        <f>IF(AW$5&gt;$G$4,0,SUMIFS(Fluxo!$O:$O,Fluxo!$U:$U,"&gt;"&amp;AV$5,Fluxo!$U:$U,"&lt;="&amp;AW$5,Fluxo!$D:$D,$D114,Fluxo!$E:$E,"&lt;&gt;"&amp;"PERMUTANTE"))</f>
        <v>0</v>
      </c>
      <c r="AX114" s="18">
        <f>IF(AX$5&gt;$G$4,0,SUMIFS(Fluxo!$O:$O,Fluxo!$U:$U,"&gt;"&amp;AW$5,Fluxo!$U:$U,"&lt;="&amp;AX$5,Fluxo!$D:$D,$D114,Fluxo!$E:$E,"&lt;&gt;"&amp;"PERMUTANTE"))</f>
        <v>0</v>
      </c>
      <c r="AY114" s="18">
        <f>IF(AY$5&gt;$G$4,0,SUMIFS(Fluxo!$O:$O,Fluxo!$U:$U,"&gt;"&amp;AX$5,Fluxo!$U:$U,"&lt;="&amp;AY$5,Fluxo!$D:$D,$D114,Fluxo!$E:$E,"&lt;&gt;"&amp;"PERMUTANTE"))</f>
        <v>0</v>
      </c>
      <c r="AZ114" s="18">
        <f>IF(AZ$5&gt;$G$4,0,SUMIFS(Fluxo!$O:$O,Fluxo!$U:$U,"&gt;"&amp;AY$5,Fluxo!$U:$U,"&lt;="&amp;AZ$5,Fluxo!$D:$D,$D114,Fluxo!$E:$E,"&lt;&gt;"&amp;"PERMUTANTE"))</f>
        <v>0</v>
      </c>
      <c r="BA114" s="18">
        <f>IF(BA$5&gt;$G$4,0,SUMIFS(Fluxo!$O:$O,Fluxo!$U:$U,"&gt;"&amp;AZ$5,Fluxo!$U:$U,"&lt;="&amp;BA$5,Fluxo!$D:$D,$D114,Fluxo!$E:$E,"&lt;&gt;"&amp;"PERMUTANTE"))</f>
        <v>0</v>
      </c>
      <c r="BB114" s="18">
        <f>IF(BB$5&gt;$G$4,0,SUMIFS(Fluxo!$O:$O,Fluxo!$U:$U,"&gt;"&amp;BA$5,Fluxo!$U:$U,"&lt;="&amp;BB$5,Fluxo!$D:$D,$D114,Fluxo!$E:$E,"&lt;&gt;"&amp;"PERMUTANTE"))</f>
        <v>0</v>
      </c>
      <c r="BC114" s="18">
        <f>IF(BC$5&gt;$G$4,0,SUMIFS(Fluxo!$O:$O,Fluxo!$U:$U,"&gt;"&amp;BB$5,Fluxo!$U:$U,"&lt;="&amp;BC$5,Fluxo!$D:$D,$D114,Fluxo!$E:$E,"&lt;&gt;"&amp;"PERMUTANTE"))</f>
        <v>0</v>
      </c>
      <c r="BD114" s="18">
        <f>IF(BD$5&gt;$G$4,0,SUMIFS(Fluxo!$O:$O,Fluxo!$U:$U,"&gt;"&amp;BC$5,Fluxo!$U:$U,"&lt;="&amp;BD$5,Fluxo!$D:$D,$D114,Fluxo!$E:$E,"&lt;&gt;"&amp;"PERMUTANTE"))</f>
        <v>0</v>
      </c>
      <c r="BE114" s="18">
        <f>IF(BE$5&gt;$G$4,0,SUMIFS(Fluxo!$O:$O,Fluxo!$U:$U,"&gt;"&amp;BD$5,Fluxo!$U:$U,"&lt;="&amp;BE$5,Fluxo!$D:$D,$D114,Fluxo!$E:$E,"&lt;&gt;"&amp;"PERMUTANTE"))</f>
        <v>0</v>
      </c>
      <c r="BF114" s="18">
        <f>IF(BF$5&gt;$G$4,0,SUMIFS(Fluxo!$O:$O,Fluxo!$U:$U,"&gt;"&amp;BE$5,Fluxo!$U:$U,"&lt;="&amp;BF$5,Fluxo!$D:$D,$D114,Fluxo!$E:$E,"&lt;&gt;"&amp;"PERMUTANTE"))</f>
        <v>0</v>
      </c>
      <c r="BG114" s="18">
        <f>IF(BG$5&gt;$G$4,0,SUMIFS(Fluxo!$O:$O,Fluxo!$U:$U,"&gt;"&amp;BF$5,Fluxo!$U:$U,"&lt;="&amp;BG$5,Fluxo!$D:$D,$D114,Fluxo!$E:$E,"&lt;&gt;"&amp;"PERMUTANTE"))</f>
        <v>0</v>
      </c>
      <c r="BH114" s="18">
        <f>IF(BH$5&gt;$G$4,0,SUMIFS(Fluxo!$O:$O,Fluxo!$U:$U,"&gt;"&amp;BG$5,Fluxo!$U:$U,"&lt;="&amp;BH$5,Fluxo!$D:$D,$D114,Fluxo!$E:$E,"&lt;&gt;"&amp;"PERMUTANTE"))</f>
        <v>0</v>
      </c>
      <c r="BI114" s="18">
        <f>IF(BI$5&gt;$G$4,0,SUMIFS(Fluxo!$O:$O,Fluxo!$U:$U,"&gt;"&amp;BH$5,Fluxo!$U:$U,"&lt;="&amp;BI$5,Fluxo!$D:$D,$D114,Fluxo!$E:$E,"&lt;&gt;"&amp;"PERMUTANTE"))</f>
        <v>0</v>
      </c>
      <c r="BJ114" s="18">
        <f>IF(BJ$5&gt;$G$4,0,SUMIFS(Fluxo!$O:$O,Fluxo!$U:$U,"&gt;"&amp;BI$5,Fluxo!$U:$U,"&lt;="&amp;BJ$5,Fluxo!$D:$D,$D114,Fluxo!$E:$E,"&lt;&gt;"&amp;"PERMUTANTE"))</f>
        <v>0</v>
      </c>
      <c r="BK114" s="18">
        <f>IF(BK$5&gt;$G$4,0,SUMIFS(Fluxo!$O:$O,Fluxo!$U:$U,"&gt;"&amp;BJ$5,Fluxo!$U:$U,"&lt;="&amp;BK$5,Fluxo!$D:$D,$D114,Fluxo!$E:$E,"&lt;&gt;"&amp;"PERMUTANTE"))</f>
        <v>0</v>
      </c>
      <c r="BL114" s="18">
        <f>IF(BL$5&gt;$G$4,0,SUMIFS(Fluxo!$O:$O,Fluxo!$U:$U,"&gt;"&amp;BK$5,Fluxo!$U:$U,"&lt;="&amp;BL$5,Fluxo!$D:$D,$D114,Fluxo!$E:$E,"&lt;&gt;"&amp;"PERMUTANTE"))</f>
        <v>0</v>
      </c>
      <c r="BM114" s="18">
        <f>IF(BM$5&gt;$G$4,0,SUMIFS(Fluxo!$O:$O,Fluxo!$U:$U,"&gt;"&amp;BL$5,Fluxo!$U:$U,"&lt;="&amp;BM$5,Fluxo!$D:$D,$D114,Fluxo!$E:$E,"&lt;&gt;"&amp;"PERMUTANTE"))</f>
        <v>0</v>
      </c>
      <c r="BN114" s="18">
        <f>IF(BN$5&gt;$G$4,0,SUMIFS(Fluxo!$O:$O,Fluxo!$U:$U,"&gt;"&amp;BM$5,Fluxo!$U:$U,"&lt;="&amp;BN$5,Fluxo!$D:$D,$D114,Fluxo!$E:$E,"&lt;&gt;"&amp;"PERMUTANTE"))</f>
        <v>0</v>
      </c>
      <c r="BO114" s="18">
        <f>IF(BO$5&gt;$G$4,0,SUMIFS(Fluxo!$O:$O,Fluxo!$U:$U,"&gt;"&amp;BN$5,Fluxo!$U:$U,"&lt;="&amp;BO$5,Fluxo!$D:$D,$D114,Fluxo!$E:$E,"&lt;&gt;"&amp;"PERMUTANTE"))</f>
        <v>0</v>
      </c>
      <c r="BP114" s="18">
        <f>IF(BP$5&gt;$G$4,0,SUMIFS(Fluxo!$O:$O,Fluxo!$U:$U,"&gt;"&amp;BO$5,Fluxo!$U:$U,"&lt;="&amp;BP$5,Fluxo!$D:$D,$D114,Fluxo!$E:$E,"&lt;&gt;"&amp;"PERMUTANTE"))</f>
        <v>0</v>
      </c>
      <c r="BQ114" s="18">
        <f>IF(BQ$5&gt;$G$4,0,SUMIFS(Fluxo!$O:$O,Fluxo!$U:$U,"&gt;"&amp;BP$5,Fluxo!$U:$U,"&lt;="&amp;BQ$5,Fluxo!$D:$D,$D114,Fluxo!$E:$E,"&lt;&gt;"&amp;"PERMUTANTE"))</f>
        <v>0</v>
      </c>
      <c r="BR114" s="18">
        <f>IF(BR$5&gt;$G$4,0,SUMIFS(Fluxo!$O:$O,Fluxo!$U:$U,"&gt;"&amp;BQ$5,Fluxo!$U:$U,"&lt;="&amp;BR$5,Fluxo!$D:$D,$D114,Fluxo!$E:$E,"&lt;&gt;"&amp;"PERMUTANTE"))</f>
        <v>0</v>
      </c>
      <c r="BS114" s="18">
        <f>IF(BS$5&gt;$G$4,0,SUMIFS(Fluxo!$O:$O,Fluxo!$U:$U,"&gt;"&amp;BR$5,Fluxo!$U:$U,"&lt;="&amp;BS$5,Fluxo!$D:$D,$D114,Fluxo!$E:$E,"&lt;&gt;"&amp;"PERMUTANTE"))</f>
        <v>0</v>
      </c>
      <c r="BT114" s="18">
        <f>IF(BT$5&gt;$G$4,0,SUMIFS(Fluxo!$O:$O,Fluxo!$U:$U,"&gt;"&amp;BS$5,Fluxo!$U:$U,"&lt;="&amp;BT$5,Fluxo!$D:$D,$D114,Fluxo!$E:$E,"&lt;&gt;"&amp;"PERMUTANTE"))</f>
        <v>0</v>
      </c>
      <c r="BU114" s="18">
        <f>IF(BU$5&gt;$G$4,0,SUMIFS(Fluxo!$O:$O,Fluxo!$U:$U,"&gt;"&amp;BT$5,Fluxo!$U:$U,"&lt;="&amp;BU$5,Fluxo!$D:$D,$D114,Fluxo!$E:$E,"&lt;&gt;"&amp;"PERMUTANTE"))</f>
        <v>0</v>
      </c>
      <c r="BV114" s="18">
        <f>IF(BV$5&gt;$G$4,0,SUMIFS(Fluxo!$O:$O,Fluxo!$U:$U,"&gt;"&amp;BU$5,Fluxo!$U:$U,"&lt;="&amp;BV$5,Fluxo!$D:$D,$D114,Fluxo!$E:$E,"&lt;&gt;"&amp;"PERMUTANTE"))</f>
        <v>0</v>
      </c>
      <c r="BW114" s="18">
        <f>IF(BW$5&gt;$G$4,0,SUMIFS(Fluxo!$O:$O,Fluxo!$U:$U,"&gt;"&amp;BV$5,Fluxo!$U:$U,"&lt;="&amp;BW$5,Fluxo!$D:$D,$D114,Fluxo!$E:$E,"&lt;&gt;"&amp;"PERMUTANTE"))</f>
        <v>0</v>
      </c>
      <c r="BX114" s="18">
        <f>IF(BX$5&gt;$G$4,0,SUMIFS(Fluxo!$O:$O,Fluxo!$U:$U,"&gt;"&amp;BW$5,Fluxo!$U:$U,"&lt;="&amp;BX$5,Fluxo!$D:$D,$D114,Fluxo!$E:$E,"&lt;&gt;"&amp;"PERMUTANTE"))</f>
        <v>0</v>
      </c>
      <c r="BY114" s="18">
        <f>IF(BY$5&gt;$G$4,0,SUMIFS(Fluxo!$O:$O,Fluxo!$U:$U,"&gt;"&amp;BX$5,Fluxo!$U:$U,"&lt;="&amp;BY$5,Fluxo!$D:$D,$D114,Fluxo!$E:$E,"&lt;&gt;"&amp;"PERMUTANTE"))</f>
        <v>0</v>
      </c>
      <c r="BZ114" s="18">
        <f>IF(BZ$5&gt;$G$4,0,SUMIFS(Fluxo!$O:$O,Fluxo!$U:$U,"&gt;"&amp;BY$5,Fluxo!$U:$U,"&lt;="&amp;BZ$5,Fluxo!$D:$D,$D114,Fluxo!$E:$E,"&lt;&gt;"&amp;"PERMUTANTE"))</f>
        <v>0</v>
      </c>
      <c r="CA114" s="18">
        <f>IF(CA$5&gt;$G$4,0,SUMIFS(Fluxo!$O:$O,Fluxo!$U:$U,"&gt;"&amp;BZ$5,Fluxo!$U:$U,"&lt;="&amp;CA$5,Fluxo!$D:$D,$D114,Fluxo!$E:$E,"&lt;&gt;"&amp;"PERMUTANTE"))</f>
        <v>0</v>
      </c>
      <c r="CB114" s="18">
        <f>IF(CB$5&gt;$G$4,0,SUMIFS(Fluxo!$O:$O,Fluxo!$U:$U,"&gt;"&amp;CA$5,Fluxo!$U:$U,"&lt;="&amp;CB$5,Fluxo!$D:$D,$D114,Fluxo!$E:$E,"&lt;&gt;"&amp;"PERMUTANTE"))</f>
        <v>0</v>
      </c>
      <c r="CC114" s="18">
        <f>IF(CC$5&gt;$G$4,0,SUMIFS(Fluxo!$O:$O,Fluxo!$U:$U,"&gt;"&amp;CB$5,Fluxo!$U:$U,"&lt;="&amp;CC$5,Fluxo!$D:$D,$D114,Fluxo!$E:$E,"&lt;&gt;"&amp;"PERMUTANTE"))</f>
        <v>0</v>
      </c>
      <c r="CD114" s="18">
        <f>IF(CD$5&gt;$G$4,0,SUMIFS(Fluxo!$O:$O,Fluxo!$U:$U,"&gt;"&amp;CC$5,Fluxo!$U:$U,"&lt;="&amp;CD$5,Fluxo!$D:$D,$D114,Fluxo!$E:$E,"&lt;&gt;"&amp;"PERMUTANTE"))</f>
        <v>0</v>
      </c>
      <c r="CE114" s="18">
        <f>IF(CE$5&gt;$G$4,0,SUMIFS(Fluxo!$O:$O,Fluxo!$U:$U,"&gt;"&amp;CD$5,Fluxo!$U:$U,"&lt;="&amp;CE$5,Fluxo!$D:$D,$D114,Fluxo!$E:$E,"&lt;&gt;"&amp;"PERMUTANTE"))</f>
        <v>0</v>
      </c>
      <c r="CF114" s="18">
        <f>IF(CF$5&gt;$G$4,0,SUMIFS(Fluxo!$O:$O,Fluxo!$U:$U,"&gt;"&amp;CE$5,Fluxo!$U:$U,"&lt;="&amp;CF$5,Fluxo!$D:$D,$D114,Fluxo!$E:$E,"&lt;&gt;"&amp;"PERMUTANTE"))</f>
        <v>0</v>
      </c>
      <c r="CG114" s="18">
        <f>IF(CG$5&gt;$G$4,0,SUMIFS(Fluxo!$O:$O,Fluxo!$U:$U,"&gt;"&amp;CF$5,Fluxo!$U:$U,"&lt;="&amp;CG$5,Fluxo!$D:$D,$D114,Fluxo!$E:$E,"&lt;&gt;"&amp;"PERMUTANTE"))</f>
        <v>0</v>
      </c>
      <c r="CH114" s="18">
        <f>IF(CH$5&gt;$G$4,0,SUMIFS(Fluxo!$O:$O,Fluxo!$U:$U,"&gt;"&amp;CG$5,Fluxo!$U:$U,"&lt;="&amp;CH$5,Fluxo!$D:$D,$D114,Fluxo!$E:$E,"&lt;&gt;"&amp;"PERMUTANTE"))</f>
        <v>0</v>
      </c>
      <c r="CI114" s="18">
        <f>IF(CI$5&gt;$G$4,0,SUMIFS(Fluxo!$O:$O,Fluxo!$U:$U,"&gt;"&amp;CH$5,Fluxo!$U:$U,"&lt;="&amp;CI$5,Fluxo!$D:$D,$D114,Fluxo!$E:$E,"&lt;&gt;"&amp;"PERMUTANTE"))</f>
        <v>0</v>
      </c>
      <c r="CJ114" s="18">
        <f>IF(CJ$5&gt;$G$4,0,SUMIFS(Fluxo!$O:$O,Fluxo!$U:$U,"&gt;"&amp;CI$5,Fluxo!$U:$U,"&lt;="&amp;CJ$5,Fluxo!$D:$D,$D114,Fluxo!$E:$E,"&lt;&gt;"&amp;"PERMUTANTE"))</f>
        <v>0</v>
      </c>
      <c r="CK114" s="18">
        <f>IF(CK$5&gt;$G$4,0,SUMIFS(Fluxo!$O:$O,Fluxo!$U:$U,"&gt;"&amp;CJ$5,Fluxo!$U:$U,"&lt;="&amp;CK$5,Fluxo!$D:$D,$D114,Fluxo!$E:$E,"&lt;&gt;"&amp;"PERMUTANTE"))</f>
        <v>0</v>
      </c>
      <c r="CL114" s="18">
        <f>IF(CL$5&gt;$G$4,0,SUMIFS(Fluxo!$O:$O,Fluxo!$U:$U,"&gt;"&amp;CK$5,Fluxo!$U:$U,"&lt;="&amp;CL$5,Fluxo!$D:$D,$D114,Fluxo!$E:$E,"&lt;&gt;"&amp;"PERMUTANTE"))</f>
        <v>0</v>
      </c>
      <c r="CM114" s="18">
        <f>IF(CM$5&gt;$G$4,0,SUMIFS(Fluxo!$O:$O,Fluxo!$U:$U,"&gt;"&amp;CL$5,Fluxo!$U:$U,"&lt;="&amp;CM$5,Fluxo!$D:$D,$D114,Fluxo!$E:$E,"&lt;&gt;"&amp;"PERMUTANTE"))</f>
        <v>0</v>
      </c>
      <c r="CN114" s="18">
        <f>IF(CN$5&gt;$G$4,0,SUMIFS(Fluxo!$O:$O,Fluxo!$U:$U,"&gt;"&amp;CM$5,Fluxo!$U:$U,"&lt;="&amp;CN$5,Fluxo!$D:$D,$D114,Fluxo!$E:$E,"&lt;&gt;"&amp;"PERMUTANTE"))</f>
        <v>0</v>
      </c>
      <c r="CO114" s="18">
        <f>IF(CO$5&gt;$G$4,0,SUMIFS(Fluxo!$O:$O,Fluxo!$U:$U,"&gt;"&amp;CN$5,Fluxo!$U:$U,"&lt;="&amp;CO$5,Fluxo!$D:$D,$D114,Fluxo!$E:$E,"&lt;&gt;"&amp;"PERMUTANTE"))</f>
        <v>0</v>
      </c>
      <c r="CP114" s="18">
        <f>IF(CP$5&gt;$G$4,0,SUMIFS(Fluxo!$O:$O,Fluxo!$U:$U,"&gt;"&amp;CO$5,Fluxo!$U:$U,"&lt;="&amp;CP$5,Fluxo!$D:$D,$D114,Fluxo!$E:$E,"&lt;&gt;"&amp;"PERMUTANTE"))</f>
        <v>0</v>
      </c>
      <c r="CQ114" s="18">
        <f>IF(CQ$5&gt;$G$4,0,SUMIFS(Fluxo!$O:$O,Fluxo!$U:$U,"&gt;"&amp;CP$5,Fluxo!$U:$U,"&lt;="&amp;CQ$5,Fluxo!$D:$D,$D114,Fluxo!$E:$E,"&lt;&gt;"&amp;"PERMUTANTE"))</f>
        <v>0</v>
      </c>
      <c r="CR114" s="18">
        <f>IF(CR$5&gt;$G$4,0,SUMIFS(Fluxo!$O:$O,Fluxo!$U:$U,"&gt;"&amp;CQ$5,Fluxo!$U:$U,"&lt;="&amp;CR$5,Fluxo!$D:$D,$D114,Fluxo!$E:$E,"&lt;&gt;"&amp;"PERMUTANTE"))</f>
        <v>0</v>
      </c>
      <c r="CS114" s="18">
        <f>IF(CS$5&gt;$G$4,0,SUMIFS(Fluxo!$O:$O,Fluxo!$U:$U,"&gt;"&amp;CR$5,Fluxo!$U:$U,"&lt;="&amp;CS$5,Fluxo!$D:$D,$D114,Fluxo!$E:$E,"&lt;&gt;"&amp;"PERMUTANTE"))</f>
        <v>0</v>
      </c>
      <c r="CT114" s="18">
        <f>IF(CT$5&gt;$G$4,0,SUMIFS(Fluxo!$O:$O,Fluxo!$U:$U,"&gt;"&amp;CS$5,Fluxo!$U:$U,"&lt;="&amp;CT$5,Fluxo!$D:$D,$D114,Fluxo!$E:$E,"&lt;&gt;"&amp;"PERMUTANTE"))</f>
        <v>0</v>
      </c>
      <c r="CU114" s="18">
        <f>IF(CU$5&gt;$G$4,0,SUMIFS(Fluxo!$O:$O,Fluxo!$U:$U,"&gt;"&amp;CT$5,Fluxo!$U:$U,"&lt;="&amp;CU$5,Fluxo!$D:$D,$D114,Fluxo!$E:$E,"&lt;&gt;"&amp;"PERMUTANTE"))</f>
        <v>0</v>
      </c>
      <c r="CV114" s="18">
        <f>IF(CV$5&gt;$G$4,0,SUMIFS(Fluxo!$O:$O,Fluxo!$U:$U,"&gt;"&amp;CU$5,Fluxo!$U:$U,"&lt;="&amp;CV$5,Fluxo!$D:$D,$D114,Fluxo!$E:$E,"&lt;&gt;"&amp;"PERMUTANTE"))</f>
        <v>0</v>
      </c>
      <c r="CW114" s="18">
        <f>IF(CW$5&gt;$G$4,0,SUMIFS(Fluxo!$O:$O,Fluxo!$U:$U,"&gt;"&amp;CV$5,Fluxo!$U:$U,"&lt;="&amp;CW$5,Fluxo!$D:$D,$D114,Fluxo!$E:$E,"&lt;&gt;"&amp;"PERMUTANTE"))</f>
        <v>0</v>
      </c>
      <c r="CX114" s="18">
        <f>IF(CX$5&gt;$G$4,0,SUMIFS(Fluxo!$O:$O,Fluxo!$U:$U,"&gt;"&amp;CW$5,Fluxo!$U:$U,"&lt;="&amp;CX$5,Fluxo!$D:$D,$D114,Fluxo!$E:$E,"&lt;&gt;"&amp;"PERMUTANTE"))</f>
        <v>0</v>
      </c>
      <c r="CY114" s="18">
        <f>IF(CY$5&gt;$G$4,0,SUMIFS(Fluxo!$O:$O,Fluxo!$U:$U,"&gt;"&amp;CX$5,Fluxo!$U:$U,"&lt;="&amp;CY$5,Fluxo!$D:$D,$D114,Fluxo!$E:$E,"&lt;&gt;"&amp;"PERMUTANTE"))</f>
        <v>0</v>
      </c>
      <c r="CZ114" s="18">
        <f>IF(CZ$5&gt;$G$4,0,SUMIFS(Fluxo!$O:$O,Fluxo!$U:$U,"&gt;"&amp;CY$5,Fluxo!$U:$U,"&lt;="&amp;CZ$5,Fluxo!$D:$D,$D114,Fluxo!$E:$E,"&lt;&gt;"&amp;"PERMUTANTE"))</f>
        <v>0</v>
      </c>
      <c r="DA114" s="18">
        <f>IF(DA$5&gt;$G$4,0,SUMIFS(Fluxo!$O:$O,Fluxo!$U:$U,"&gt;"&amp;CZ$5,Fluxo!$U:$U,"&lt;="&amp;DA$5,Fluxo!$D:$D,$D114,Fluxo!$E:$E,"&lt;&gt;"&amp;"PERMUTANTE"))</f>
        <v>0</v>
      </c>
      <c r="DB114" s="18">
        <f>IF(DB$5&gt;$G$4,0,SUMIFS(Fluxo!$O:$O,Fluxo!$U:$U,"&gt;"&amp;DA$5,Fluxo!$U:$U,"&lt;="&amp;DB$5,Fluxo!$D:$D,$D114,Fluxo!$E:$E,"&lt;&gt;"&amp;"PERMUTANTE"))</f>
        <v>0</v>
      </c>
      <c r="DC114" s="18">
        <f>IF(DC$5&gt;$G$4,0,SUMIFS(Fluxo!$O:$O,Fluxo!$U:$U,"&gt;"&amp;DB$5,Fluxo!$U:$U,"&lt;="&amp;DC$5,Fluxo!$D:$D,$D114,Fluxo!$E:$E,"&lt;&gt;"&amp;"PERMUTANTE"))</f>
        <v>0</v>
      </c>
      <c r="DD114" s="18">
        <f>IF(DD$5&gt;$G$4,0,SUMIFS(Fluxo!$O:$O,Fluxo!$U:$U,"&gt;"&amp;DC$5,Fluxo!$U:$U,"&lt;="&amp;DD$5,Fluxo!$D:$D,$D114,Fluxo!$E:$E,"&lt;&gt;"&amp;"PERMUTANTE"))</f>
        <v>0</v>
      </c>
      <c r="DE114" s="18">
        <f>IF(DE$5&gt;$G$4,0,SUMIFS(Fluxo!$O:$O,Fluxo!$U:$U,"&gt;"&amp;DD$5,Fluxo!$U:$U,"&lt;="&amp;DE$5,Fluxo!$D:$D,$D114,Fluxo!$E:$E,"&lt;&gt;"&amp;"PERMUTANTE"))</f>
        <v>0</v>
      </c>
      <c r="DF114" s="18">
        <f>IF(DF$5&gt;$G$4,0,SUMIFS(Fluxo!$O:$O,Fluxo!$U:$U,"&gt;"&amp;DE$5,Fluxo!$U:$U,"&lt;="&amp;DF$5,Fluxo!$D:$D,$D114,Fluxo!$E:$E,"&lt;&gt;"&amp;"PERMUTANTE"))</f>
        <v>0</v>
      </c>
      <c r="DG114" s="18">
        <f>IF(DG$5&gt;$G$4,0,SUMIFS(Fluxo!$O:$O,Fluxo!$U:$U,"&gt;"&amp;DF$5,Fluxo!$U:$U,"&lt;="&amp;DG$5,Fluxo!$D:$D,$D114,Fluxo!$E:$E,"&lt;&gt;"&amp;"PERMUTANTE"))</f>
        <v>0</v>
      </c>
      <c r="DH114" s="18">
        <f>IF(DH$5&gt;$G$4,0,SUMIFS(Fluxo!$O:$O,Fluxo!$U:$U,"&gt;"&amp;DG$5,Fluxo!$U:$U,"&lt;="&amp;DH$5,Fluxo!$D:$D,$D114,Fluxo!$E:$E,"&lt;&gt;"&amp;"PERMUTANTE"))</f>
        <v>0</v>
      </c>
      <c r="DI114" s="18">
        <f>IF(DI$5&gt;$G$4,0,SUMIFS(Fluxo!$O:$O,Fluxo!$U:$U,"&gt;"&amp;DH$5,Fluxo!$U:$U,"&lt;="&amp;DI$5,Fluxo!$D:$D,$D114,Fluxo!$E:$E,"&lt;&gt;"&amp;"PERMUTANTE"))</f>
        <v>0</v>
      </c>
      <c r="DJ114" s="18">
        <f>IF(DJ$5&gt;$G$4,0,SUMIFS(Fluxo!$O:$O,Fluxo!$U:$U,"&gt;"&amp;DI$5,Fluxo!$U:$U,"&lt;="&amp;DJ$5,Fluxo!$D:$D,$D114,Fluxo!$E:$E,"&lt;&gt;"&amp;"PERMUTANTE"))</f>
        <v>0</v>
      </c>
      <c r="DK114" s="18">
        <f>IF(DK$5&gt;$G$4,0,SUMIFS(Fluxo!$O:$O,Fluxo!$U:$U,"&gt;"&amp;DJ$5,Fluxo!$U:$U,"&lt;="&amp;DK$5,Fluxo!$D:$D,$D114,Fluxo!$E:$E,"&lt;&gt;"&amp;"PERMUTANTE"))</f>
        <v>0</v>
      </c>
      <c r="DL114" s="18">
        <f>IF(DL$5&gt;$G$4,0,SUMIFS(Fluxo!$O:$O,Fluxo!$U:$U,"&gt;"&amp;DK$5,Fluxo!$U:$U,"&lt;="&amp;DL$5,Fluxo!$D:$D,$D114,Fluxo!$E:$E,"&lt;&gt;"&amp;"PERMUTANTE"))</f>
        <v>0</v>
      </c>
      <c r="DM114" s="18">
        <f>IF(DM$5&gt;$G$4,0,SUMIFS(Fluxo!$O:$O,Fluxo!$U:$U,"&gt;"&amp;DL$5,Fluxo!$U:$U,"&lt;="&amp;DM$5,Fluxo!$D:$D,$D114,Fluxo!$E:$E,"&lt;&gt;"&amp;"PERMUTANTE"))</f>
        <v>0</v>
      </c>
      <c r="DN114" s="18">
        <f>IF(DN$5&gt;$G$4,0,SUMIFS(Fluxo!$O:$O,Fluxo!$U:$U,"&gt;"&amp;DM$5,Fluxo!$U:$U,"&lt;="&amp;DN$5,Fluxo!$D:$D,$D114,Fluxo!$E:$E,"&lt;&gt;"&amp;"PERMUTANTE"))</f>
        <v>0</v>
      </c>
      <c r="DO114" s="18">
        <f>IF(DO$5&gt;$G$4,0,SUMIFS(Fluxo!$O:$O,Fluxo!$U:$U,"&gt;"&amp;DN$5,Fluxo!$U:$U,"&lt;="&amp;DO$5,Fluxo!$D:$D,$D114,Fluxo!$E:$E,"&lt;&gt;"&amp;"PERMUTANTE"))</f>
        <v>0</v>
      </c>
      <c r="DP114" s="18">
        <f>IF(DP$5&gt;$G$4,0,SUMIFS(Fluxo!$O:$O,Fluxo!$U:$U,"&gt;"&amp;DO$5,Fluxo!$U:$U,"&lt;="&amp;DP$5,Fluxo!$D:$D,$D114,Fluxo!$E:$E,"&lt;&gt;"&amp;"PERMUTANTE"))</f>
        <v>0</v>
      </c>
      <c r="DQ114" s="18">
        <f>IF(DQ$5&gt;$G$4,0,SUMIFS(Fluxo!$O:$O,Fluxo!$U:$U,"&gt;"&amp;DP$5,Fluxo!$U:$U,"&lt;="&amp;DQ$5,Fluxo!$D:$D,$D114,Fluxo!$E:$E,"&lt;&gt;"&amp;"PERMUTANTE"))</f>
        <v>0</v>
      </c>
      <c r="DR114" s="18">
        <f>IF(DR$5&gt;$G$4,0,SUMIFS(Fluxo!$O:$O,Fluxo!$U:$U,"&gt;"&amp;DQ$5,Fluxo!$U:$U,"&lt;="&amp;DR$5,Fluxo!$D:$D,$D114,Fluxo!$E:$E,"&lt;&gt;"&amp;"PERMUTANTE"))</f>
        <v>0</v>
      </c>
      <c r="DS114" s="18">
        <f>IF(DS$5&gt;$G$4,0,SUMIFS(Fluxo!$O:$O,Fluxo!$U:$U,"&gt;"&amp;DR$5,Fluxo!$U:$U,"&lt;="&amp;DS$5,Fluxo!$D:$D,$D114,Fluxo!$E:$E,"&lt;&gt;"&amp;"PERMUTANTE"))</f>
        <v>0</v>
      </c>
      <c r="DT114" s="18">
        <f>IF(DT$5&gt;$G$4,0,SUMIFS(Fluxo!$O:$O,Fluxo!$U:$U,"&gt;"&amp;DS$5,Fluxo!$U:$U,"&lt;="&amp;DT$5,Fluxo!$D:$D,$D114,Fluxo!$E:$E,"&lt;&gt;"&amp;"PERMUTANTE"))</f>
        <v>0</v>
      </c>
      <c r="DU114" s="18">
        <f>IF(DU$5&gt;$G$4,0,SUMIFS(Fluxo!$O:$O,Fluxo!$U:$U,"&gt;"&amp;DT$5,Fluxo!$U:$U,"&lt;="&amp;DU$5,Fluxo!$D:$D,$D114,Fluxo!$E:$E,"&lt;&gt;"&amp;"PERMUTANTE"))</f>
        <v>0</v>
      </c>
      <c r="DV114" s="18">
        <f>IF(DV$5&gt;$G$4,0,SUMIFS(Fluxo!$O:$O,Fluxo!$U:$U,"&gt;"&amp;DU$5,Fluxo!$U:$U,"&lt;="&amp;DV$5,Fluxo!$D:$D,$D114,Fluxo!$E:$E,"&lt;&gt;"&amp;"PERMUTANTE"))</f>
        <v>0</v>
      </c>
      <c r="DW114" s="18">
        <f>IF(DW$5&gt;$G$4,0,SUMIFS(Fluxo!$O:$O,Fluxo!$U:$U,"&gt;"&amp;DV$5,Fluxo!$U:$U,"&lt;="&amp;DW$5,Fluxo!$D:$D,$D114,Fluxo!$E:$E,"&lt;&gt;"&amp;"PERMUTANTE"))</f>
        <v>0</v>
      </c>
      <c r="DX114" s="18">
        <f>IF(DX$5&gt;$G$4,0,SUMIFS(Fluxo!$O:$O,Fluxo!$U:$U,"&gt;"&amp;DW$5,Fluxo!$U:$U,"&lt;="&amp;DX$5,Fluxo!$D:$D,$D114,Fluxo!$E:$E,"&lt;&gt;"&amp;"PERMUTANTE"))</f>
        <v>0</v>
      </c>
      <c r="DY114" s="18">
        <f>IF(DY$5&gt;$G$4,0,SUMIFS(Fluxo!$O:$O,Fluxo!$U:$U,"&gt;"&amp;DX$5,Fluxo!$U:$U,"&lt;="&amp;DY$5,Fluxo!$D:$D,$D114,Fluxo!$E:$E,"&lt;&gt;"&amp;"PERMUTANTE"))</f>
        <v>0</v>
      </c>
      <c r="DZ114" s="18">
        <f>IF(DZ$5&gt;$G$4,0,SUMIFS(Fluxo!$O:$O,Fluxo!$U:$U,"&gt;"&amp;DY$5,Fluxo!$U:$U,"&lt;="&amp;DZ$5,Fluxo!$D:$D,$D114,Fluxo!$E:$E,"&lt;&gt;"&amp;"PERMUTANTE"))</f>
        <v>0</v>
      </c>
      <c r="EA114" s="18">
        <f>IF(EA$5&gt;$G$4,0,SUMIFS(Fluxo!$O:$O,Fluxo!$U:$U,"&gt;"&amp;DZ$5,Fluxo!$U:$U,"&lt;="&amp;EA$5,Fluxo!$D:$D,$D114,Fluxo!$E:$E,"&lt;&gt;"&amp;"PERMUTANTE"))</f>
        <v>0</v>
      </c>
      <c r="EB114" s="18">
        <f>IF(EB$5&gt;$G$4,0,SUMIFS(Fluxo!$O:$O,Fluxo!$U:$U,"&gt;"&amp;EA$5,Fluxo!$U:$U,"&lt;="&amp;EB$5,Fluxo!$D:$D,$D114,Fluxo!$E:$E,"&lt;&gt;"&amp;"PERMUTANTE"))</f>
        <v>0</v>
      </c>
      <c r="EC114" s="18">
        <f>IF(EC$5&gt;$G$4,0,SUMIFS(Fluxo!$O:$O,Fluxo!$U:$U,"&gt;"&amp;EB$5,Fluxo!$U:$U,"&lt;="&amp;EC$5,Fluxo!$D:$D,$D114,Fluxo!$E:$E,"&lt;&gt;"&amp;"PERMUTANTE"))</f>
        <v>0</v>
      </c>
      <c r="ED114" s="18">
        <f>IF(ED$5&gt;$G$4,0,SUMIFS(Fluxo!$O:$O,Fluxo!$U:$U,"&gt;"&amp;EC$5,Fluxo!$U:$U,"&lt;="&amp;ED$5,Fluxo!$D:$D,$D114,Fluxo!$E:$E,"&lt;&gt;"&amp;"PERMUTANTE"))</f>
        <v>0</v>
      </c>
      <c r="EE114" s="18">
        <f>IF(EE$5&gt;$G$4,0,SUMIFS(Fluxo!$O:$O,Fluxo!$U:$U,"&gt;"&amp;ED$5,Fluxo!$U:$U,"&lt;="&amp;EE$5,Fluxo!$D:$D,$D114,Fluxo!$E:$E,"&lt;&gt;"&amp;"PERMUTANTE"))</f>
        <v>0</v>
      </c>
      <c r="EF114" s="18">
        <f>IF(EF$5&gt;$G$4,0,SUMIFS(Fluxo!$O:$O,Fluxo!$U:$U,"&gt;"&amp;EE$5,Fluxo!$U:$U,"&lt;="&amp;EF$5,Fluxo!$D:$D,$D114,Fluxo!$E:$E,"&lt;&gt;"&amp;"PERMUTANTE"))</f>
        <v>0</v>
      </c>
      <c r="EG114" s="18">
        <f>IF(EG$5&gt;$G$4,0,SUMIFS(Fluxo!$O:$O,Fluxo!$U:$U,"&gt;"&amp;EF$5,Fluxo!$U:$U,"&lt;="&amp;EG$5,Fluxo!$D:$D,$D114,Fluxo!$E:$E,"&lt;&gt;"&amp;"PERMUTANTE"))</f>
        <v>0</v>
      </c>
      <c r="EH114" s="18">
        <f>IF(EH$5&gt;$G$4,0,SUMIFS(Fluxo!$O:$O,Fluxo!$U:$U,"&gt;"&amp;EG$5,Fluxo!$U:$U,"&lt;="&amp;EH$5,Fluxo!$D:$D,$D114,Fluxo!$E:$E,"&lt;&gt;"&amp;"PERMUTANTE"))</f>
        <v>0</v>
      </c>
      <c r="EI114" s="18">
        <f>IF(EI$5&gt;$G$4,0,SUMIFS(Fluxo!$O:$O,Fluxo!$U:$U,"&gt;"&amp;EH$5,Fluxo!$U:$U,"&lt;="&amp;EI$5,Fluxo!$D:$D,$D114,Fluxo!$E:$E,"&lt;&gt;"&amp;"PERMUTANTE"))</f>
        <v>0</v>
      </c>
      <c r="EJ114" s="18">
        <f>IF(EJ$5&gt;$G$4,0,SUMIFS(Fluxo!$O:$O,Fluxo!$U:$U,"&gt;"&amp;EI$5,Fluxo!$U:$U,"&lt;="&amp;EJ$5,Fluxo!$D:$D,$D114,Fluxo!$E:$E,"&lt;&gt;"&amp;"PERMUTANTE"))</f>
        <v>0</v>
      </c>
      <c r="EK114" s="18">
        <f>IF(EK$5&gt;$G$4,0,SUMIFS(Fluxo!$O:$O,Fluxo!$U:$U,"&gt;"&amp;EJ$5,Fluxo!$U:$U,"&lt;="&amp;EK$5,Fluxo!$D:$D,$D114,Fluxo!$E:$E,"&lt;&gt;"&amp;"PERMUTANTE"))</f>
        <v>0</v>
      </c>
      <c r="EL114" s="18">
        <f>IF(EL$5&gt;$G$4,0,SUMIFS(Fluxo!$O:$O,Fluxo!$U:$U,"&gt;"&amp;EK$5,Fluxo!$U:$U,"&lt;="&amp;EL$5,Fluxo!$D:$D,$D114,Fluxo!$E:$E,"&lt;&gt;"&amp;"PERMUTANTE"))</f>
        <v>0</v>
      </c>
      <c r="EM114" s="18">
        <f>IF(EM$5&gt;$G$4,0,SUMIFS(Fluxo!$O:$O,Fluxo!$U:$U,"&gt;"&amp;EL$5,Fluxo!$U:$U,"&lt;="&amp;EM$5,Fluxo!$D:$D,$D114,Fluxo!$E:$E,"&lt;&gt;"&amp;"PERMUTANTE"))</f>
        <v>0</v>
      </c>
      <c r="EN114" s="18">
        <f>IF(EN$5&gt;$G$4,0,SUMIFS(Fluxo!$O:$O,Fluxo!$U:$U,"&gt;"&amp;EM$5,Fluxo!$U:$U,"&lt;="&amp;EN$5,Fluxo!$D:$D,$D114,Fluxo!$E:$E,"&lt;&gt;"&amp;"PERMUTANTE"))</f>
        <v>0</v>
      </c>
      <c r="EO114" s="18">
        <f>IF(EO$5&gt;$G$4,0,SUMIFS(Fluxo!$O:$O,Fluxo!$U:$U,"&gt;"&amp;EN$5,Fluxo!$U:$U,"&lt;="&amp;EO$5,Fluxo!$D:$D,$D114,Fluxo!$E:$E,"&lt;&gt;"&amp;"PERMUTANTE"))</f>
        <v>0</v>
      </c>
      <c r="EP114" s="18">
        <f>IF(EP$5&gt;$G$4,0,SUMIFS(Fluxo!$O:$O,Fluxo!$U:$U,"&gt;"&amp;EO$5,Fluxo!$U:$U,"&lt;="&amp;EP$5,Fluxo!$D:$D,$D114,Fluxo!$E:$E,"&lt;&gt;"&amp;"PERMUTANTE"))</f>
        <v>0</v>
      </c>
      <c r="EQ114" s="18">
        <f>IF(EQ$5&gt;$G$4,0,SUMIFS(Fluxo!$O:$O,Fluxo!$U:$U,"&gt;"&amp;EP$5,Fluxo!$U:$U,"&lt;="&amp;EQ$5,Fluxo!$D:$D,$D114,Fluxo!$E:$E,"&lt;&gt;"&amp;"PERMUTANTE"))</f>
        <v>0</v>
      </c>
      <c r="ER114" s="18">
        <f>IF(ER$5&gt;$G$4,0,SUMIFS(Fluxo!$O:$O,Fluxo!$U:$U,"&gt;"&amp;EQ$5,Fluxo!$U:$U,"&lt;="&amp;ER$5,Fluxo!$D:$D,$D114,Fluxo!$E:$E,"&lt;&gt;"&amp;"PERMUTANTE"))</f>
        <v>0</v>
      </c>
      <c r="ES114" s="18">
        <f>IF(ES$5&gt;$G$4,0,SUMIFS(Fluxo!$O:$O,Fluxo!$U:$U,"&gt;"&amp;ER$5,Fluxo!$U:$U,"&lt;="&amp;ES$5,Fluxo!$D:$D,$D114,Fluxo!$E:$E,"&lt;&gt;"&amp;"PERMUTANTE"))</f>
        <v>0</v>
      </c>
      <c r="ET114" s="18">
        <f>IF(ET$5&gt;$G$4,0,SUMIFS(Fluxo!$O:$O,Fluxo!$U:$U,"&gt;"&amp;ES$5,Fluxo!$U:$U,"&lt;="&amp;ET$5,Fluxo!$D:$D,$D114,Fluxo!$E:$E,"&lt;&gt;"&amp;"PERMUTANTE"))</f>
        <v>0</v>
      </c>
      <c r="EU114" s="18">
        <f>IF(EU$5&gt;$G$4,0,SUMIFS(Fluxo!$O:$O,Fluxo!$U:$U,"&gt;"&amp;ET$5,Fluxo!$U:$U,"&lt;="&amp;EU$5,Fluxo!$D:$D,$D114,Fluxo!$E:$E,"&lt;&gt;"&amp;"PERMUTANTE"))</f>
        <v>0</v>
      </c>
      <c r="EV114" s="18">
        <f>IF(EV$5&gt;$G$4,0,SUMIFS(Fluxo!$O:$O,Fluxo!$U:$U,"&gt;"&amp;EU$5,Fluxo!$U:$U,"&lt;="&amp;EV$5,Fluxo!$D:$D,$D114,Fluxo!$E:$E,"&lt;&gt;"&amp;"PERMUTANTE"))</f>
        <v>0</v>
      </c>
      <c r="EW114" s="18">
        <f>IF(EW$5&gt;$G$4,0,SUMIFS(Fluxo!$O:$O,Fluxo!$U:$U,"&gt;"&amp;EV$5,Fluxo!$U:$U,"&lt;="&amp;EW$5,Fluxo!$D:$D,$D114,Fluxo!$E:$E,"&lt;&gt;"&amp;"PERMUTANTE"))</f>
        <v>0</v>
      </c>
      <c r="EX114" s="18">
        <f>IF(EX$5&gt;$G$4,0,SUMIFS(Fluxo!$O:$O,Fluxo!$U:$U,"&gt;"&amp;EW$5,Fluxo!$U:$U,"&lt;="&amp;EX$5,Fluxo!$D:$D,$D114,Fluxo!$E:$E,"&lt;&gt;"&amp;"PERMUTANTE"))</f>
        <v>0</v>
      </c>
      <c r="EY114" s="18">
        <f>IF(EY$5&gt;$G$4,0,SUMIFS(Fluxo!$O:$O,Fluxo!$U:$U,"&gt;"&amp;EX$5,Fluxo!$U:$U,"&lt;="&amp;EY$5,Fluxo!$D:$D,$D114,Fluxo!$E:$E,"&lt;&gt;"&amp;"PERMUTANTE"))</f>
        <v>0</v>
      </c>
      <c r="EZ114" s="18">
        <f>IF(EZ$5&gt;$G$4,0,SUMIFS(Fluxo!$O:$O,Fluxo!$U:$U,"&gt;"&amp;EY$5,Fluxo!$U:$U,"&lt;="&amp;EZ$5,Fluxo!$D:$D,$D114,Fluxo!$E:$E,"&lt;&gt;"&amp;"PERMUTANTE"))</f>
        <v>0</v>
      </c>
      <c r="FA114" s="18">
        <f>IF(FA$5&gt;$G$4,0,SUMIFS(Fluxo!$O:$O,Fluxo!$U:$U,"&gt;"&amp;EZ$5,Fluxo!$U:$U,"&lt;="&amp;FA$5,Fluxo!$D:$D,$D114,Fluxo!$E:$E,"&lt;&gt;"&amp;"PERMUTANTE"))</f>
        <v>0</v>
      </c>
      <c r="FB114" s="18">
        <f>IF(FB$5&gt;$G$4,0,SUMIFS(Fluxo!$O:$O,Fluxo!$U:$U,"&gt;"&amp;FA$5,Fluxo!$U:$U,"&lt;="&amp;FB$5,Fluxo!$D:$D,$D114,Fluxo!$E:$E,"&lt;&gt;"&amp;"PERMUTANTE"))</f>
        <v>0</v>
      </c>
      <c r="FC114" s="18">
        <f>IF(FC$5&gt;$G$4,0,SUMIFS(Fluxo!$O:$O,Fluxo!$U:$U,"&gt;"&amp;FB$5,Fluxo!$U:$U,"&lt;="&amp;FC$5,Fluxo!$D:$D,$D114,Fluxo!$E:$E,"&lt;&gt;"&amp;"PERMUTANTE"))</f>
        <v>0</v>
      </c>
      <c r="FD114" s="18">
        <f>IF(FD$5&gt;$G$4,0,SUMIFS(Fluxo!$O:$O,Fluxo!$U:$U,"&gt;"&amp;FC$5,Fluxo!$U:$U,"&lt;="&amp;FD$5,Fluxo!$D:$D,$D114,Fluxo!$E:$E,"&lt;&gt;"&amp;"PERMUTANTE"))</f>
        <v>0</v>
      </c>
      <c r="FE114" s="18">
        <f>IF(FE$5&gt;$G$4,0,SUMIFS(Fluxo!$O:$O,Fluxo!$U:$U,"&gt;"&amp;FD$5,Fluxo!$U:$U,"&lt;="&amp;FE$5,Fluxo!$D:$D,$D114,Fluxo!$E:$E,"&lt;&gt;"&amp;"PERMUTANTE"))</f>
        <v>0</v>
      </c>
      <c r="FF114" s="18">
        <f>IF(FF$5&gt;$G$4,0,SUMIFS(Fluxo!$O:$O,Fluxo!$U:$U,"&gt;"&amp;FE$5,Fluxo!$U:$U,"&lt;="&amp;FF$5,Fluxo!$D:$D,$D114,Fluxo!$E:$E,"&lt;&gt;"&amp;"PERMUTANTE"))</f>
        <v>0</v>
      </c>
      <c r="FG114" s="18">
        <f>IF(FG$5&gt;$G$4,0,SUMIFS(Fluxo!$O:$O,Fluxo!$U:$U,"&gt;"&amp;FF$5,Fluxo!$U:$U,"&lt;="&amp;FG$5,Fluxo!$D:$D,$D114,Fluxo!$E:$E,"&lt;&gt;"&amp;"PERMUTANTE"))</f>
        <v>0</v>
      </c>
      <c r="FH114" s="18">
        <f>IF(FH$5&gt;$G$4,0,SUMIFS(Fluxo!$O:$O,Fluxo!$U:$U,"&gt;"&amp;FG$5,Fluxo!$U:$U,"&lt;="&amp;FH$5,Fluxo!$D:$D,$D114,Fluxo!$E:$E,"&lt;&gt;"&amp;"PERMUTANTE"))</f>
        <v>0</v>
      </c>
      <c r="FI114" s="18">
        <f>IF(FI$5&gt;$G$4,0,SUMIFS(Fluxo!$O:$O,Fluxo!$U:$U,"&gt;"&amp;FH$5,Fluxo!$U:$U,"&lt;="&amp;FI$5,Fluxo!$D:$D,$D114,Fluxo!$E:$E,"&lt;&gt;"&amp;"PERMUTANTE"))</f>
        <v>0</v>
      </c>
      <c r="FJ114" s="18">
        <f>IF(FJ$5&gt;$G$4,0,SUMIFS(Fluxo!$O:$O,Fluxo!$U:$U,"&gt;"&amp;FI$5,Fluxo!$U:$U,"&lt;="&amp;FJ$5,Fluxo!$D:$D,$D114,Fluxo!$E:$E,"&lt;&gt;"&amp;"PERMUTANTE"))</f>
        <v>0</v>
      </c>
      <c r="FK114" s="18">
        <f>IF(FK$5&gt;$G$4,0,SUMIFS(Fluxo!$O:$O,Fluxo!$U:$U,"&gt;"&amp;FJ$5,Fluxo!$U:$U,"&lt;="&amp;FK$5,Fluxo!$D:$D,$D114,Fluxo!$E:$E,"&lt;&gt;"&amp;"PERMUTANTE"))</f>
        <v>0</v>
      </c>
      <c r="FL114" s="18">
        <f>IF(FL$5&gt;$G$4,0,SUMIFS(Fluxo!$O:$O,Fluxo!$U:$U,"&gt;"&amp;FK$5,Fluxo!$U:$U,"&lt;="&amp;FL$5,Fluxo!$D:$D,$D114,Fluxo!$E:$E,"&lt;&gt;"&amp;"PERMUTANTE"))</f>
        <v>0</v>
      </c>
      <c r="FM114" s="18">
        <f>IF(FM$5&gt;$G$4,0,SUMIFS(Fluxo!$O:$O,Fluxo!$U:$U,"&gt;"&amp;FL$5,Fluxo!$U:$U,"&lt;="&amp;FM$5,Fluxo!$D:$D,$D114,Fluxo!$E:$E,"&lt;&gt;"&amp;"PERMUTANTE"))</f>
        <v>0</v>
      </c>
      <c r="FN114" s="18">
        <f>IF(FN$5&gt;$G$4,0,SUMIFS(Fluxo!$O:$O,Fluxo!$U:$U,"&gt;"&amp;FM$5,Fluxo!$U:$U,"&lt;="&amp;FN$5,Fluxo!$D:$D,$D114,Fluxo!$E:$E,"&lt;&gt;"&amp;"PERMUTANTE"))</f>
        <v>0</v>
      </c>
      <c r="FO114" s="18">
        <f>IF(FO$5&gt;$G$4,0,SUMIFS(Fluxo!$O:$O,Fluxo!$U:$U,"&gt;"&amp;FN$5,Fluxo!$U:$U,"&lt;="&amp;FO$5,Fluxo!$D:$D,$D114,Fluxo!$E:$E,"&lt;&gt;"&amp;"PERMUTANTE"))</f>
        <v>0</v>
      </c>
      <c r="FP114" s="18">
        <f>IF(FP$5&gt;$G$4,0,SUMIFS(Fluxo!$O:$O,Fluxo!$U:$U,"&gt;"&amp;FO$5,Fluxo!$U:$U,"&lt;="&amp;FP$5,Fluxo!$D:$D,$D114,Fluxo!$E:$E,"&lt;&gt;"&amp;"PERMUTANTE"))</f>
        <v>0</v>
      </c>
      <c r="FQ114" s="18">
        <f>IF(FQ$5&gt;$G$4,0,SUMIFS(Fluxo!$O:$O,Fluxo!$U:$U,"&gt;"&amp;FP$5,Fluxo!$U:$U,"&lt;="&amp;FQ$5,Fluxo!$D:$D,$D114,Fluxo!$E:$E,"&lt;&gt;"&amp;"PERMUTANTE"))</f>
        <v>0</v>
      </c>
      <c r="FR114" s="18">
        <f>IF(FR$5&gt;$G$4,0,SUMIFS(Fluxo!$O:$O,Fluxo!$U:$U,"&gt;"&amp;FQ$5,Fluxo!$U:$U,"&lt;="&amp;FR$5,Fluxo!$D:$D,$D114,Fluxo!$E:$E,"&lt;&gt;"&amp;"PERMUTANTE"))</f>
        <v>0</v>
      </c>
      <c r="FS114" s="18">
        <f>IF(FS$5&gt;$G$4,0,SUMIFS(Fluxo!$O:$O,Fluxo!$U:$U,"&gt;"&amp;FR$5,Fluxo!$U:$U,"&lt;="&amp;FS$5,Fluxo!$D:$D,$D114,Fluxo!$E:$E,"&lt;&gt;"&amp;"PERMUTANTE"))</f>
        <v>0</v>
      </c>
      <c r="FT114" s="18">
        <f>IF(FT$5&gt;$G$4,0,SUMIFS(Fluxo!$O:$O,Fluxo!$U:$U,"&gt;"&amp;FS$5,Fluxo!$U:$U,"&lt;="&amp;FT$5,Fluxo!$D:$D,$D114,Fluxo!$E:$E,"&lt;&gt;"&amp;"PERMUTANTE"))</f>
        <v>0</v>
      </c>
      <c r="FU114" s="18">
        <f>IF(FU$5&gt;$G$4,0,SUMIFS(Fluxo!$O:$O,Fluxo!$U:$U,"&gt;"&amp;FT$5,Fluxo!$U:$U,"&lt;="&amp;FU$5,Fluxo!$D:$D,$D114,Fluxo!$E:$E,"&lt;&gt;"&amp;"PERMUTANTE"))</f>
        <v>0</v>
      </c>
      <c r="FV114" s="18">
        <f>IF(FV$5&gt;$G$4,0,SUMIFS(Fluxo!$O:$O,Fluxo!$U:$U,"&gt;"&amp;FU$5,Fluxo!$U:$U,"&lt;="&amp;FV$5,Fluxo!$D:$D,$D114,Fluxo!$E:$E,"&lt;&gt;"&amp;"PERMUTANTE"))</f>
        <v>0</v>
      </c>
      <c r="FW114" s="18">
        <f>IF(FW$5&gt;$G$4,0,SUMIFS(Fluxo!$O:$O,Fluxo!$U:$U,"&gt;"&amp;FV$5,Fluxo!$U:$U,"&lt;="&amp;FW$5,Fluxo!$D:$D,$D114,Fluxo!$E:$E,"&lt;&gt;"&amp;"PERMUTANTE"))</f>
        <v>0</v>
      </c>
      <c r="FX114" s="18">
        <f>IF(FX$5&gt;$G$4,0,SUMIFS(Fluxo!$O:$O,Fluxo!$U:$U,"&gt;"&amp;FW$5,Fluxo!$U:$U,"&lt;="&amp;FX$5,Fluxo!$D:$D,$D114,Fluxo!$E:$E,"&lt;&gt;"&amp;"PERMUTANTE"))</f>
        <v>0</v>
      </c>
      <c r="FY114" s="18">
        <f>IF(FY$5&gt;$G$4,0,SUMIFS(Fluxo!$O:$O,Fluxo!$U:$U,"&gt;"&amp;FX$5,Fluxo!$U:$U,"&lt;="&amp;FY$5,Fluxo!$D:$D,$D114,Fluxo!$E:$E,"&lt;&gt;"&amp;"PERMUTANTE"))</f>
        <v>0</v>
      </c>
      <c r="FZ114" s="18">
        <f>IF(FZ$5&gt;$G$4,0,SUMIFS(Fluxo!$O:$O,Fluxo!$U:$U,"&gt;"&amp;FY$5,Fluxo!$U:$U,"&lt;="&amp;FZ$5,Fluxo!$D:$D,$D114,Fluxo!$E:$E,"&lt;&gt;"&amp;"PERMUTANTE"))</f>
        <v>0</v>
      </c>
      <c r="GA114" s="18">
        <f>IF(GA$5&gt;$G$4,0,SUMIFS(Fluxo!$O:$O,Fluxo!$U:$U,"&gt;"&amp;FZ$5,Fluxo!$U:$U,"&lt;="&amp;GA$5,Fluxo!$D:$D,$D114,Fluxo!$E:$E,"&lt;&gt;"&amp;"PERMUTANTE"))</f>
        <v>0</v>
      </c>
      <c r="GB114" s="18">
        <f>IF(GB$5&gt;$G$4,0,SUMIFS(Fluxo!$O:$O,Fluxo!$U:$U,"&gt;"&amp;GA$5,Fluxo!$U:$U,"&lt;="&amp;GB$5,Fluxo!$D:$D,$D114,Fluxo!$E:$E,"&lt;&gt;"&amp;"PERMUTANTE"))</f>
        <v>0</v>
      </c>
      <c r="GC114" s="18">
        <f>IF(GC$5&gt;$G$4,0,SUMIFS(Fluxo!$O:$O,Fluxo!$U:$U,"&gt;"&amp;GB$5,Fluxo!$U:$U,"&lt;="&amp;GC$5,Fluxo!$D:$D,$D114,Fluxo!$E:$E,"&lt;&gt;"&amp;"PERMUTANTE"))</f>
        <v>0</v>
      </c>
      <c r="GD114" s="18">
        <f>IF(GD$5&gt;$G$4,0,SUMIFS(Fluxo!$O:$O,Fluxo!$U:$U,"&gt;"&amp;GC$5,Fluxo!$U:$U,"&lt;="&amp;GD$5,Fluxo!$D:$D,$D114,Fluxo!$E:$E,"&lt;&gt;"&amp;"PERMUTANTE"))</f>
        <v>0</v>
      </c>
      <c r="GE114" s="18">
        <f>IF(GE$5&gt;$G$4,0,SUMIFS(Fluxo!$O:$O,Fluxo!$U:$U,"&gt;"&amp;GD$5,Fluxo!$U:$U,"&lt;="&amp;GE$5,Fluxo!$D:$D,$D114,Fluxo!$E:$E,"&lt;&gt;"&amp;"PERMUTANTE"))</f>
        <v>0</v>
      </c>
      <c r="GF114" s="18">
        <f>IF(GF$5&gt;$G$4,0,SUMIFS(Fluxo!$O:$O,Fluxo!$U:$U,"&gt;"&amp;GE$5,Fluxo!$U:$U,"&lt;="&amp;GF$5,Fluxo!$D:$D,$D114,Fluxo!$E:$E,"&lt;&gt;"&amp;"PERMUTANTE"))</f>
        <v>0</v>
      </c>
      <c r="GG114" s="18">
        <f>IF(GG$5&gt;$G$4,0,SUMIFS(Fluxo!$O:$O,Fluxo!$U:$U,"&gt;"&amp;GF$5,Fluxo!$U:$U,"&lt;="&amp;GG$5,Fluxo!$D:$D,$D114,Fluxo!$E:$E,"&lt;&gt;"&amp;"PERMUTANTE"))</f>
        <v>0</v>
      </c>
      <c r="GH114" s="18">
        <f>IF(GH$5&gt;$G$4,0,SUMIFS(Fluxo!$O:$O,Fluxo!$U:$U,"&gt;"&amp;GG$5,Fluxo!$U:$U,"&lt;="&amp;GH$5,Fluxo!$D:$D,$D114,Fluxo!$E:$E,"&lt;&gt;"&amp;"PERMUTANTE"))</f>
        <v>0</v>
      </c>
      <c r="GI114" s="18">
        <f>IF(GI$5&gt;$G$4,0,SUMIFS(Fluxo!$O:$O,Fluxo!$U:$U,"&gt;"&amp;GH$5,Fluxo!$U:$U,"&lt;="&amp;GI$5,Fluxo!$D:$D,$D114,Fluxo!$E:$E,"&lt;&gt;"&amp;"PERMUTANTE"))</f>
        <v>0</v>
      </c>
      <c r="GJ114" s="18">
        <f>IF(GJ$5&gt;$G$4,0,SUMIFS(Fluxo!$O:$O,Fluxo!$U:$U,"&gt;"&amp;GI$5,Fluxo!$U:$U,"&lt;="&amp;GJ$5,Fluxo!$D:$D,$D114,Fluxo!$E:$E,"&lt;&gt;"&amp;"PERMUTANTE"))</f>
        <v>0</v>
      </c>
      <c r="GK114" s="18">
        <f>IF(GK$5&gt;$G$4,0,SUMIFS(Fluxo!$O:$O,Fluxo!$U:$U,"&gt;"&amp;GJ$5,Fluxo!$U:$U,"&lt;="&amp;GK$5,Fluxo!$D:$D,$D114,Fluxo!$E:$E,"&lt;&gt;"&amp;"PERMUTANTE"))</f>
        <v>0</v>
      </c>
      <c r="GL114" s="18">
        <f>IF(GL$5&gt;$G$4,0,SUMIFS(Fluxo!$O:$O,Fluxo!$U:$U,"&gt;"&amp;GK$5,Fluxo!$U:$U,"&lt;="&amp;GL$5,Fluxo!$D:$D,$D114,Fluxo!$E:$E,"&lt;&gt;"&amp;"PERMUTANTE"))</f>
        <v>0</v>
      </c>
      <c r="GM114" s="18">
        <f>IF(GM$5&gt;$G$4,0,SUMIFS(Fluxo!$O:$O,Fluxo!$U:$U,"&gt;"&amp;GL$5,Fluxo!$U:$U,"&lt;="&amp;GM$5,Fluxo!$D:$D,$D114,Fluxo!$E:$E,"&lt;&gt;"&amp;"PERMUTANTE"))</f>
        <v>0</v>
      </c>
      <c r="GN114" s="18">
        <f>IF(GN$5&gt;$G$4,0,SUMIFS(Fluxo!$O:$O,Fluxo!$U:$U,"&gt;"&amp;GM$5,Fluxo!$U:$U,"&lt;="&amp;GN$5,Fluxo!$D:$D,$D114,Fluxo!$E:$E,"&lt;&gt;"&amp;"PERMUTANTE"))</f>
        <v>0</v>
      </c>
      <c r="GO114" s="18">
        <f>IF(GO$5&gt;$G$4,0,SUMIFS(Fluxo!$O:$O,Fluxo!$U:$U,"&gt;"&amp;GN$5,Fluxo!$U:$U,"&lt;="&amp;GO$5,Fluxo!$D:$D,$D114,Fluxo!$E:$E,"&lt;&gt;"&amp;"PERMUTANTE"))</f>
        <v>0</v>
      </c>
      <c r="GP114" s="18">
        <f>IF(GP$5&gt;$G$4,0,SUMIFS(Fluxo!$O:$O,Fluxo!$U:$U,"&gt;"&amp;GO$5,Fluxo!$U:$U,"&lt;="&amp;GP$5,Fluxo!$D:$D,$D114,Fluxo!$E:$E,"&lt;&gt;"&amp;"PERMUTANTE"))</f>
        <v>0</v>
      </c>
      <c r="GQ114" s="18">
        <f>IF(GQ$5&gt;$G$4,0,SUMIFS(Fluxo!$O:$O,Fluxo!$U:$U,"&gt;"&amp;GP$5,Fluxo!$U:$U,"&lt;="&amp;GQ$5,Fluxo!$D:$D,$D114,Fluxo!$E:$E,"&lt;&gt;"&amp;"PERMUTANTE"))</f>
        <v>0</v>
      </c>
      <c r="GR114" s="18">
        <f>IF(GR$5&gt;$G$4,0,SUMIFS(Fluxo!$O:$O,Fluxo!$U:$U,"&gt;"&amp;GQ$5,Fluxo!$U:$U,"&lt;="&amp;GR$5,Fluxo!$D:$D,$D114,Fluxo!$E:$E,"&lt;&gt;"&amp;"PERMUTANTE"))</f>
        <v>0</v>
      </c>
      <c r="GS114" s="18">
        <f>IF(GS$5&gt;$G$4,0,SUMIFS(Fluxo!$O:$O,Fluxo!$U:$U,"&gt;"&amp;GR$5,Fluxo!$U:$U,"&lt;="&amp;GS$5,Fluxo!$D:$D,$D114,Fluxo!$E:$E,"&lt;&gt;"&amp;"PERMUTANTE"))</f>
        <v>0</v>
      </c>
      <c r="GT114" s="18">
        <f>IF(GT$5&gt;$G$4,0,SUMIFS(Fluxo!$O:$O,Fluxo!$U:$U,"&gt;"&amp;GS$5,Fluxo!$U:$U,"&lt;="&amp;GT$5,Fluxo!$D:$D,$D114,Fluxo!$E:$E,"&lt;&gt;"&amp;"PERMUTANTE"))</f>
        <v>0</v>
      </c>
      <c r="GU114" s="18">
        <f>IF(GU$5&gt;$G$4,0,SUMIFS(Fluxo!$O:$O,Fluxo!$U:$U,"&gt;"&amp;GT$5,Fluxo!$U:$U,"&lt;="&amp;GU$5,Fluxo!$D:$D,$D114,Fluxo!$E:$E,"&lt;&gt;"&amp;"PERMUTANTE"))</f>
        <v>0</v>
      </c>
      <c r="GV114" s="18">
        <f>IF(GV$5&gt;$G$4,0,SUMIFS(Fluxo!$O:$O,Fluxo!$U:$U,"&gt;"&amp;GU$5,Fluxo!$U:$U,"&lt;="&amp;GV$5,Fluxo!$D:$D,$D114,Fluxo!$E:$E,"&lt;&gt;"&amp;"PERMUTANTE"))</f>
        <v>0</v>
      </c>
      <c r="GW114" s="18">
        <f>IF(GW$5&gt;$G$4,0,SUMIFS(Fluxo!$O:$O,Fluxo!$U:$U,"&gt;"&amp;GV$5,Fluxo!$U:$U,"&lt;="&amp;GW$5,Fluxo!$D:$D,$D114,Fluxo!$E:$E,"&lt;&gt;"&amp;"PERMUTANTE"))</f>
        <v>0</v>
      </c>
      <c r="GX114" s="18">
        <f>IF(GX$5&gt;$G$4,0,SUMIFS(Fluxo!$O:$O,Fluxo!$U:$U,"&gt;"&amp;GW$5,Fluxo!$U:$U,"&lt;="&amp;GX$5,Fluxo!$D:$D,$D114,Fluxo!$E:$E,"&lt;&gt;"&amp;"PERMUTANTE"))</f>
        <v>0</v>
      </c>
      <c r="GY114" s="18">
        <f>IF(GY$5&gt;$G$4,0,SUMIFS(Fluxo!$O:$O,Fluxo!$U:$U,"&gt;"&amp;GX$5,Fluxo!$U:$U,"&lt;="&amp;GY$5,Fluxo!$D:$D,$D114,Fluxo!$E:$E,"&lt;&gt;"&amp;"PERMUTANTE"))</f>
        <v>0</v>
      </c>
      <c r="GZ114" s="18">
        <f>IF(GZ$5&gt;$G$4,0,SUMIFS(Fluxo!$O:$O,Fluxo!$U:$U,"&gt;"&amp;GY$5,Fluxo!$U:$U,"&lt;="&amp;GZ$5,Fluxo!$D:$D,$D114,Fluxo!$E:$E,"&lt;&gt;"&amp;"PERMUTANTE"))</f>
        <v>0</v>
      </c>
      <c r="HA114" s="18">
        <f>IF(HA$5&gt;$G$4,0,SUMIFS(Fluxo!$O:$O,Fluxo!$U:$U,"&gt;"&amp;GZ$5,Fluxo!$U:$U,"&lt;="&amp;HA$5,Fluxo!$D:$D,$D114,Fluxo!$E:$E,"&lt;&gt;"&amp;"PERMUTANTE"))</f>
        <v>0</v>
      </c>
      <c r="HB114" s="18">
        <f>IF(HB$5&gt;$G$4,0,SUMIFS(Fluxo!$O:$O,Fluxo!$U:$U,"&gt;"&amp;HA$5,Fluxo!$U:$U,"&lt;="&amp;HB$5,Fluxo!$D:$D,$D114,Fluxo!$E:$E,"&lt;&gt;"&amp;"PERMUTANTE"))</f>
        <v>0</v>
      </c>
      <c r="HC114" s="18">
        <f>IF(HC$5&gt;$G$4,0,SUMIFS(Fluxo!$O:$O,Fluxo!$U:$U,"&gt;"&amp;HB$5,Fluxo!$U:$U,"&lt;="&amp;HC$5,Fluxo!$D:$D,$D114,Fluxo!$E:$E,"&lt;&gt;"&amp;"PERMUTANTE"))</f>
        <v>0</v>
      </c>
      <c r="HD114" s="18">
        <f>IF(HD$5&gt;$G$4,0,SUMIFS(Fluxo!$O:$O,Fluxo!$U:$U,"&gt;"&amp;HC$5,Fluxo!$U:$U,"&lt;="&amp;HD$5,Fluxo!$D:$D,$D114,Fluxo!$E:$E,"&lt;&gt;"&amp;"PERMUTANTE"))</f>
        <v>0</v>
      </c>
      <c r="HE114" s="18">
        <f>IF(HE$5&gt;$G$4,0,SUMIFS(Fluxo!$O:$O,Fluxo!$U:$U,"&gt;"&amp;HD$5,Fluxo!$U:$U,"&lt;="&amp;HE$5,Fluxo!$D:$D,$D114,Fluxo!$E:$E,"&lt;&gt;"&amp;"PERMUTANTE"))</f>
        <v>0</v>
      </c>
      <c r="HF114" s="18">
        <f>IF(HF$5&gt;$G$4,0,SUMIFS(Fluxo!$O:$O,Fluxo!$U:$U,"&gt;"&amp;HE$5,Fluxo!$U:$U,"&lt;="&amp;HF$5,Fluxo!$D:$D,$D114,Fluxo!$E:$E,"&lt;&gt;"&amp;"PERMUTANTE"))</f>
        <v>0</v>
      </c>
    </row>
    <row r="115" spans="1:214">
      <c r="A115" s="20">
        <f t="shared" si="11"/>
        <v>105</v>
      </c>
      <c r="B115" s="140" t="str">
        <f>'Check Carteira'!C107</f>
        <v>E.1016.99.01.0245</v>
      </c>
      <c r="C115" s="141">
        <v>1</v>
      </c>
      <c r="D115" s="129" t="str">
        <f>'Check Carteira'!F107</f>
        <v>A-0245</v>
      </c>
      <c r="E115" s="21">
        <f>IFERROR(INDEX(Contratos!L:L,MATCH(D115,Contratos!R:R,0)),"")</f>
        <v>45098</v>
      </c>
      <c r="F115" s="139">
        <f>IFERROR(INDEX(Contratos!G:G,MATCH(D115,Contratos!R:R,0)),"")</f>
        <v>988117.52</v>
      </c>
      <c r="H115" s="83">
        <f t="shared" si="10"/>
        <v>962657.55</v>
      </c>
      <c r="J115" s="18">
        <f>IF(J$5&gt;$G$4,0,SUMIFS(Fluxo!$O:$O,Fluxo!$U:$U,"&gt;"&amp;I$5,Fluxo!$U:$U,"&lt;="&amp;J$5,Fluxo!$D:$D,$D115))</f>
        <v>0</v>
      </c>
      <c r="K115" s="18">
        <f>IF(K$5&gt;$G$4,0,SUMIFS(Fluxo!$O:$O,Fluxo!$U:$U,"&gt;"&amp;J$5,Fluxo!$U:$U,"&lt;="&amp;K$5,Fluxo!$D:$D,$D115))</f>
        <v>0</v>
      </c>
      <c r="L115" s="18">
        <f>IF(L$5&gt;$G$4,0,SUMIFS(Fluxo!$O:$O,Fluxo!$U:$U,"&gt;"&amp;K$5,Fluxo!$U:$U,"&lt;="&amp;L$5,Fluxo!$D:$D,$D115))</f>
        <v>542490.51</v>
      </c>
      <c r="M115" s="18">
        <f>IF(M$5&gt;$G$4,0,SUMIFS(Fluxo!$O:$O,Fluxo!$U:$U,"&gt;"&amp;L$5,Fluxo!$U:$U,"&lt;="&amp;M$5,Fluxo!$D:$D,$D115))</f>
        <v>0</v>
      </c>
      <c r="N115" s="18">
        <f>IF(N$5&gt;$G$4,0,SUMIFS(Fluxo!$O:$O,Fluxo!$U:$U,"&gt;"&amp;M$5,Fluxo!$U:$U,"&lt;="&amp;N$5,Fluxo!$D:$D,$D115))</f>
        <v>0</v>
      </c>
      <c r="O115" s="18">
        <f>IF(O$5&gt;$G$4,0,SUMIFS(Fluxo!$O:$O,Fluxo!$U:$U,"&gt;"&amp;N$5,Fluxo!$U:$U,"&lt;="&amp;O$5,Fluxo!$D:$D,$D115))</f>
        <v>0</v>
      </c>
      <c r="P115" s="18">
        <f>IF(P$5&gt;$G$4,0,SUMIFS(Fluxo!$O:$O,Fluxo!$U:$U,"&gt;"&amp;O$5,Fluxo!$U:$U,"&lt;="&amp;P$5,Fluxo!$D:$D,$D115))</f>
        <v>1015.8</v>
      </c>
      <c r="Q115" s="18">
        <f>IF(Q$5&gt;$G$4,0,SUMIFS(Fluxo!$O:$O,Fluxo!$U:$U,"&gt;"&amp;P$5,Fluxo!$U:$U,"&lt;="&amp;Q$5,Fluxo!$D:$D,$D115))</f>
        <v>0</v>
      </c>
      <c r="R115" s="18">
        <f>IF(R$5&gt;$G$4,0,SUMIFS(Fluxo!$O:$O,Fluxo!$U:$U,"&gt;"&amp;Q$5,Fluxo!$U:$U,"&lt;="&amp;R$5,Fluxo!$D:$D,$D115))</f>
        <v>1019.28</v>
      </c>
      <c r="S115" s="18">
        <f>IF(S$5&gt;$G$4,0,SUMIFS(Fluxo!$O:$O,Fluxo!$U:$U,"&gt;"&amp;R$5,Fluxo!$U:$U,"&lt;="&amp;S$5,Fluxo!$D:$D,$D115,Fluxo!$E:$E,"&lt;&gt;"&amp;"PERMUTANTE"))</f>
        <v>410841.42000000004</v>
      </c>
      <c r="T115" s="18">
        <f>IF(T$5&gt;$G$4,0,SUMIFS(Fluxo!$O:$O,Fluxo!$U:$U,"&gt;"&amp;S$5,Fluxo!$U:$U,"&lt;="&amp;T$5,Fluxo!$D:$D,$D115,Fluxo!$E:$E,"&lt;&gt;"&amp;"PERMUTANTE"))</f>
        <v>0</v>
      </c>
      <c r="U115" s="18">
        <f>IF(U$5&gt;$G$4,0,SUMIFS(Fluxo!$O:$O,Fluxo!$U:$U,"&gt;"&amp;T$5,Fluxo!$U:$U,"&lt;="&amp;U$5,Fluxo!$D:$D,$D115,Fluxo!$E:$E,"&lt;&gt;"&amp;"PERMUTANTE"))</f>
        <v>0</v>
      </c>
      <c r="V115" s="18">
        <f>IF(V$5&gt;$G$4,0,SUMIFS(Fluxo!$O:$O,Fluxo!$U:$U,"&gt;"&amp;U$5,Fluxo!$U:$U,"&lt;="&amp;V$5,Fluxo!$D:$D,$D115,Fluxo!$E:$E,"&lt;&gt;"&amp;"PERMUTANTE"))</f>
        <v>2091.46</v>
      </c>
      <c r="W115" s="18">
        <f>IF(W$5&gt;$G$4,0,SUMIFS(Fluxo!$O:$O,Fluxo!$U:$U,"&gt;"&amp;V$5,Fluxo!$U:$U,"&lt;="&amp;W$5,Fluxo!$D:$D,$D115,Fluxo!$E:$E,"&lt;&gt;"&amp;"PERMUTANTE"))</f>
        <v>1029.25</v>
      </c>
      <c r="X115" s="18">
        <f>IF(X$5&gt;$G$4,0,SUMIFS(Fluxo!$O:$O,Fluxo!$U:$U,"&gt;"&amp;W$5,Fluxo!$U:$U,"&lt;="&amp;X$5,Fluxo!$D:$D,$D115,Fluxo!$E:$E,"&lt;&gt;"&amp;"PERMUTANTE"))</f>
        <v>1032.1199999999999</v>
      </c>
      <c r="Y115" s="18">
        <f>IF(Y$5&gt;$G$4,0,SUMIFS(Fluxo!$O:$O,Fluxo!$U:$U,"&gt;"&amp;X$5,Fluxo!$U:$U,"&lt;="&amp;Y$5,Fluxo!$D:$D,$D115,Fluxo!$E:$E,"&lt;&gt;"&amp;"PERMUTANTE"))</f>
        <v>2083.84</v>
      </c>
      <c r="Z115" s="18">
        <f>IF(Z$5&gt;$G$4,0,SUMIFS(Fluxo!$O:$O,Fluxo!$U:$U,"&gt;"&amp;Y$5,Fluxo!$U:$U,"&lt;="&amp;Z$5,Fluxo!$D:$D,$D115,Fluxo!$E:$E,"&lt;&gt;"&amp;"PERMUTANTE"))</f>
        <v>0</v>
      </c>
      <c r="AA115" s="18">
        <f>IF(AA$5&gt;$G$4,0,SUMIFS(Fluxo!$O:$O,Fluxo!$U:$U,"&gt;"&amp;Z$5,Fluxo!$U:$U,"&lt;="&amp;AA$5,Fluxo!$D:$D,$D115,Fluxo!$E:$E,"&lt;&gt;"&amp;"PERMUTANTE"))</f>
        <v>1053.8699999999999</v>
      </c>
      <c r="AB115" s="18">
        <f>IF(AB$5&gt;$G$4,0,SUMIFS(Fluxo!$O:$O,Fluxo!$U:$U,"&gt;"&amp;AA$5,Fluxo!$U:$U,"&lt;="&amp;AB$5,Fluxo!$D:$D,$D115,Fluxo!$E:$E,"&lt;&gt;"&amp;"PERMUTANTE"))</f>
        <v>0</v>
      </c>
      <c r="AC115" s="18">
        <f>IF(AC$5&gt;$G$4,0,SUMIFS(Fluxo!$O:$O,Fluxo!$U:$U,"&gt;"&amp;AB$5,Fluxo!$U:$U,"&lt;="&amp;AC$5,Fluxo!$D:$D,$D115,Fluxo!$E:$E,"&lt;&gt;"&amp;"PERMUTANTE"))</f>
        <v>0</v>
      </c>
      <c r="AD115" s="18">
        <f>IF(AD$5&gt;$G$4,0,SUMIFS(Fluxo!$O:$O,Fluxo!$U:$U,"&gt;"&amp;AC$5,Fluxo!$U:$U,"&lt;="&amp;AD$5,Fluxo!$D:$D,$D115,Fluxo!$E:$E,"&lt;&gt;"&amp;"PERMUTANTE"))</f>
        <v>0</v>
      </c>
      <c r="AE115" s="18">
        <f>IF(AE$5&gt;$G$4,0,SUMIFS(Fluxo!$O:$O,Fluxo!$U:$U,"&gt;"&amp;AD$5,Fluxo!$U:$U,"&lt;="&amp;AE$5,Fluxo!$D:$D,$D115,Fluxo!$E:$E,"&lt;&gt;"&amp;"PERMUTANTE"))</f>
        <v>0</v>
      </c>
      <c r="AF115" s="18">
        <f>IF(AF$5&gt;$G$4,0,SUMIFS(Fluxo!$O:$O,Fluxo!$U:$U,"&gt;"&amp;AE$5,Fluxo!$U:$U,"&lt;="&amp;AF$5,Fluxo!$D:$D,$D115,Fluxo!$E:$E,"&lt;&gt;"&amp;"PERMUTANTE"))</f>
        <v>0</v>
      </c>
      <c r="AG115" s="18">
        <f>IF(AG$5&gt;$G$4,0,SUMIFS(Fluxo!$O:$O,Fluxo!$U:$U,"&gt;"&amp;AF$5,Fluxo!$U:$U,"&lt;="&amp;AG$5,Fluxo!$D:$D,$D115,Fluxo!$E:$E,"&lt;&gt;"&amp;"PERMUTANTE"))</f>
        <v>0</v>
      </c>
      <c r="AH115" s="18">
        <f>IF(AH$5&gt;$G$4,0,SUMIFS(Fluxo!$O:$O,Fluxo!$U:$U,"&gt;"&amp;AG$5,Fluxo!$U:$U,"&lt;="&amp;AH$5,Fluxo!$D:$D,$D115,Fluxo!$E:$E,"&lt;&gt;"&amp;"PERMUTANTE"))</f>
        <v>0</v>
      </c>
      <c r="AI115" s="18">
        <f>IF(AI$5&gt;$G$4,0,SUMIFS(Fluxo!$O:$O,Fluxo!$U:$U,"&gt;"&amp;AH$5,Fluxo!$U:$U,"&lt;="&amp;AI$5,Fluxo!$D:$D,$D115,Fluxo!$E:$E,"&lt;&gt;"&amp;"PERMUTANTE"))</f>
        <v>0</v>
      </c>
      <c r="AJ115" s="18">
        <f>IF(AJ$5&gt;$G$4,0,SUMIFS(Fluxo!$O:$O,Fluxo!$U:$U,"&gt;"&amp;AI$5,Fluxo!$U:$U,"&lt;="&amp;AJ$5,Fluxo!$D:$D,$D115,Fluxo!$E:$E,"&lt;&gt;"&amp;"PERMUTANTE"))</f>
        <v>0</v>
      </c>
      <c r="AK115" s="18">
        <f>IF(AK$5&gt;$G$4,0,SUMIFS(Fluxo!$O:$O,Fluxo!$U:$U,"&gt;"&amp;AJ$5,Fluxo!$U:$U,"&lt;="&amp;AK$5,Fluxo!$D:$D,$D115,Fluxo!$E:$E,"&lt;&gt;"&amp;"PERMUTANTE"))</f>
        <v>0</v>
      </c>
      <c r="AL115" s="18">
        <f>IF(AL$5&gt;$G$4,0,SUMIFS(Fluxo!$O:$O,Fluxo!$U:$U,"&gt;"&amp;AK$5,Fluxo!$U:$U,"&lt;="&amp;AL$5,Fluxo!$D:$D,$D115,Fluxo!$E:$E,"&lt;&gt;"&amp;"PERMUTANTE"))</f>
        <v>0</v>
      </c>
      <c r="AM115" s="18">
        <f>IF(AM$5&gt;$G$4,0,SUMIFS(Fluxo!$O:$O,Fluxo!$U:$U,"&gt;"&amp;AL$5,Fluxo!$U:$U,"&lt;="&amp;AM$5,Fluxo!$D:$D,$D115,Fluxo!$E:$E,"&lt;&gt;"&amp;"PERMUTANTE"))</f>
        <v>0</v>
      </c>
      <c r="AN115" s="18">
        <f>IF(AN$5&gt;$G$4,0,SUMIFS(Fluxo!$O:$O,Fluxo!$U:$U,"&gt;"&amp;AM$5,Fluxo!$U:$U,"&lt;="&amp;AN$5,Fluxo!$D:$D,$D115,Fluxo!$E:$E,"&lt;&gt;"&amp;"PERMUTANTE"))</f>
        <v>0</v>
      </c>
      <c r="AO115" s="18">
        <f>IF(AO$5&gt;$G$4,0,SUMIFS(Fluxo!$O:$O,Fluxo!$U:$U,"&gt;"&amp;AN$5,Fluxo!$U:$U,"&lt;="&amp;AO$5,Fluxo!$D:$D,$D115,Fluxo!$E:$E,"&lt;&gt;"&amp;"PERMUTANTE"))</f>
        <v>0</v>
      </c>
      <c r="AP115" s="18">
        <f>IF(AP$5&gt;$G$4,0,SUMIFS(Fluxo!$O:$O,Fluxo!$U:$U,"&gt;"&amp;AO$5,Fluxo!$U:$U,"&lt;="&amp;AP$5,Fluxo!$D:$D,$D115,Fluxo!$E:$E,"&lt;&gt;"&amp;"PERMUTANTE"))</f>
        <v>0</v>
      </c>
      <c r="AQ115" s="18">
        <f>IF(AQ$5&gt;$G$4,0,SUMIFS(Fluxo!$O:$O,Fluxo!$U:$U,"&gt;"&amp;AP$5,Fluxo!$U:$U,"&lt;="&amp;AQ$5,Fluxo!$D:$D,$D115,Fluxo!$E:$E,"&lt;&gt;"&amp;"PERMUTANTE"))</f>
        <v>0</v>
      </c>
      <c r="AR115" s="18">
        <f>IF(AR$5&gt;$G$4,0,SUMIFS(Fluxo!$O:$O,Fluxo!$U:$U,"&gt;"&amp;AQ$5,Fluxo!$U:$U,"&lt;="&amp;AR$5,Fluxo!$D:$D,$D115,Fluxo!$E:$E,"&lt;&gt;"&amp;"PERMUTANTE"))</f>
        <v>0</v>
      </c>
      <c r="AS115" s="18">
        <f>IF(AS$5&gt;$G$4,0,SUMIFS(Fluxo!$O:$O,Fluxo!$U:$U,"&gt;"&amp;AR$5,Fluxo!$U:$U,"&lt;="&amp;AS$5,Fluxo!$D:$D,$D115,Fluxo!$E:$E,"&lt;&gt;"&amp;"PERMUTANTE"))</f>
        <v>0</v>
      </c>
      <c r="AT115" s="18">
        <f>IF(AT$5&gt;$G$4,0,SUMIFS(Fluxo!$O:$O,Fluxo!$U:$U,"&gt;"&amp;AS$5,Fluxo!$U:$U,"&lt;="&amp;AT$5,Fluxo!$D:$D,$D115,Fluxo!$E:$E,"&lt;&gt;"&amp;"PERMUTANTE"))</f>
        <v>0</v>
      </c>
      <c r="AU115" s="18">
        <f>IF(AU$5&gt;$G$4,0,SUMIFS(Fluxo!$O:$O,Fluxo!$U:$U,"&gt;"&amp;AT$5,Fluxo!$U:$U,"&lt;="&amp;AU$5,Fluxo!$D:$D,$D115,Fluxo!$E:$E,"&lt;&gt;"&amp;"PERMUTANTE"))</f>
        <v>0</v>
      </c>
      <c r="AV115" s="18">
        <f>IF(AV$5&gt;$G$4,0,SUMIFS(Fluxo!$O:$O,Fluxo!$U:$U,"&gt;"&amp;AU$5,Fluxo!$U:$U,"&lt;="&amp;AV$5,Fluxo!$D:$D,$D115,Fluxo!$E:$E,"&lt;&gt;"&amp;"PERMUTANTE"))</f>
        <v>0</v>
      </c>
      <c r="AW115" s="18">
        <f>IF(AW$5&gt;$G$4,0,SUMIFS(Fluxo!$O:$O,Fluxo!$U:$U,"&gt;"&amp;AV$5,Fluxo!$U:$U,"&lt;="&amp;AW$5,Fluxo!$D:$D,$D115,Fluxo!$E:$E,"&lt;&gt;"&amp;"PERMUTANTE"))</f>
        <v>0</v>
      </c>
      <c r="AX115" s="18">
        <f>IF(AX$5&gt;$G$4,0,SUMIFS(Fluxo!$O:$O,Fluxo!$U:$U,"&gt;"&amp;AW$5,Fluxo!$U:$U,"&lt;="&amp;AX$5,Fluxo!$D:$D,$D115,Fluxo!$E:$E,"&lt;&gt;"&amp;"PERMUTANTE"))</f>
        <v>0</v>
      </c>
      <c r="AY115" s="18">
        <f>IF(AY$5&gt;$G$4,0,SUMIFS(Fluxo!$O:$O,Fluxo!$U:$U,"&gt;"&amp;AX$5,Fluxo!$U:$U,"&lt;="&amp;AY$5,Fluxo!$D:$D,$D115,Fluxo!$E:$E,"&lt;&gt;"&amp;"PERMUTANTE"))</f>
        <v>0</v>
      </c>
      <c r="AZ115" s="18">
        <f>IF(AZ$5&gt;$G$4,0,SUMIFS(Fluxo!$O:$O,Fluxo!$U:$U,"&gt;"&amp;AY$5,Fluxo!$U:$U,"&lt;="&amp;AZ$5,Fluxo!$D:$D,$D115,Fluxo!$E:$E,"&lt;&gt;"&amp;"PERMUTANTE"))</f>
        <v>0</v>
      </c>
      <c r="BA115" s="18">
        <f>IF(BA$5&gt;$G$4,0,SUMIFS(Fluxo!$O:$O,Fluxo!$U:$U,"&gt;"&amp;AZ$5,Fluxo!$U:$U,"&lt;="&amp;BA$5,Fluxo!$D:$D,$D115,Fluxo!$E:$E,"&lt;&gt;"&amp;"PERMUTANTE"))</f>
        <v>0</v>
      </c>
      <c r="BB115" s="18">
        <f>IF(BB$5&gt;$G$4,0,SUMIFS(Fluxo!$O:$O,Fluxo!$U:$U,"&gt;"&amp;BA$5,Fluxo!$U:$U,"&lt;="&amp;BB$5,Fluxo!$D:$D,$D115,Fluxo!$E:$E,"&lt;&gt;"&amp;"PERMUTANTE"))</f>
        <v>0</v>
      </c>
      <c r="BC115" s="18">
        <f>IF(BC$5&gt;$G$4,0,SUMIFS(Fluxo!$O:$O,Fluxo!$U:$U,"&gt;"&amp;BB$5,Fluxo!$U:$U,"&lt;="&amp;BC$5,Fluxo!$D:$D,$D115,Fluxo!$E:$E,"&lt;&gt;"&amp;"PERMUTANTE"))</f>
        <v>0</v>
      </c>
      <c r="BD115" s="18">
        <f>IF(BD$5&gt;$G$4,0,SUMIFS(Fluxo!$O:$O,Fluxo!$U:$U,"&gt;"&amp;BC$5,Fluxo!$U:$U,"&lt;="&amp;BD$5,Fluxo!$D:$D,$D115,Fluxo!$E:$E,"&lt;&gt;"&amp;"PERMUTANTE"))</f>
        <v>0</v>
      </c>
      <c r="BE115" s="18">
        <f>IF(BE$5&gt;$G$4,0,SUMIFS(Fluxo!$O:$O,Fluxo!$U:$U,"&gt;"&amp;BD$5,Fluxo!$U:$U,"&lt;="&amp;BE$5,Fluxo!$D:$D,$D115,Fluxo!$E:$E,"&lt;&gt;"&amp;"PERMUTANTE"))</f>
        <v>0</v>
      </c>
      <c r="BF115" s="18">
        <f>IF(BF$5&gt;$G$4,0,SUMIFS(Fluxo!$O:$O,Fluxo!$U:$U,"&gt;"&amp;BE$5,Fluxo!$U:$U,"&lt;="&amp;BF$5,Fluxo!$D:$D,$D115,Fluxo!$E:$E,"&lt;&gt;"&amp;"PERMUTANTE"))</f>
        <v>0</v>
      </c>
      <c r="BG115" s="18">
        <f>IF(BG$5&gt;$G$4,0,SUMIFS(Fluxo!$O:$O,Fluxo!$U:$U,"&gt;"&amp;BF$5,Fluxo!$U:$U,"&lt;="&amp;BG$5,Fluxo!$D:$D,$D115,Fluxo!$E:$E,"&lt;&gt;"&amp;"PERMUTANTE"))</f>
        <v>0</v>
      </c>
      <c r="BH115" s="18">
        <f>IF(BH$5&gt;$G$4,0,SUMIFS(Fluxo!$O:$O,Fluxo!$U:$U,"&gt;"&amp;BG$5,Fluxo!$U:$U,"&lt;="&amp;BH$5,Fluxo!$D:$D,$D115,Fluxo!$E:$E,"&lt;&gt;"&amp;"PERMUTANTE"))</f>
        <v>0</v>
      </c>
      <c r="BI115" s="18">
        <f>IF(BI$5&gt;$G$4,0,SUMIFS(Fluxo!$O:$O,Fluxo!$U:$U,"&gt;"&amp;BH$5,Fluxo!$U:$U,"&lt;="&amp;BI$5,Fluxo!$D:$D,$D115,Fluxo!$E:$E,"&lt;&gt;"&amp;"PERMUTANTE"))</f>
        <v>0</v>
      </c>
      <c r="BJ115" s="18">
        <f>IF(BJ$5&gt;$G$4,0,SUMIFS(Fluxo!$O:$O,Fluxo!$U:$U,"&gt;"&amp;BI$5,Fluxo!$U:$U,"&lt;="&amp;BJ$5,Fluxo!$D:$D,$D115,Fluxo!$E:$E,"&lt;&gt;"&amp;"PERMUTANTE"))</f>
        <v>0</v>
      </c>
      <c r="BK115" s="18">
        <f>IF(BK$5&gt;$G$4,0,SUMIFS(Fluxo!$O:$O,Fluxo!$U:$U,"&gt;"&amp;BJ$5,Fluxo!$U:$U,"&lt;="&amp;BK$5,Fluxo!$D:$D,$D115,Fluxo!$E:$E,"&lt;&gt;"&amp;"PERMUTANTE"))</f>
        <v>0</v>
      </c>
      <c r="BL115" s="18">
        <f>IF(BL$5&gt;$G$4,0,SUMIFS(Fluxo!$O:$O,Fluxo!$U:$U,"&gt;"&amp;BK$5,Fluxo!$U:$U,"&lt;="&amp;BL$5,Fluxo!$D:$D,$D115,Fluxo!$E:$E,"&lt;&gt;"&amp;"PERMUTANTE"))</f>
        <v>0</v>
      </c>
      <c r="BM115" s="18">
        <f>IF(BM$5&gt;$G$4,0,SUMIFS(Fluxo!$O:$O,Fluxo!$U:$U,"&gt;"&amp;BL$5,Fluxo!$U:$U,"&lt;="&amp;BM$5,Fluxo!$D:$D,$D115,Fluxo!$E:$E,"&lt;&gt;"&amp;"PERMUTANTE"))</f>
        <v>0</v>
      </c>
      <c r="BN115" s="18">
        <f>IF(BN$5&gt;$G$4,0,SUMIFS(Fluxo!$O:$O,Fluxo!$U:$U,"&gt;"&amp;BM$5,Fluxo!$U:$U,"&lt;="&amp;BN$5,Fluxo!$D:$D,$D115,Fluxo!$E:$E,"&lt;&gt;"&amp;"PERMUTANTE"))</f>
        <v>0</v>
      </c>
      <c r="BO115" s="18">
        <f>IF(BO$5&gt;$G$4,0,SUMIFS(Fluxo!$O:$O,Fluxo!$U:$U,"&gt;"&amp;BN$5,Fluxo!$U:$U,"&lt;="&amp;BO$5,Fluxo!$D:$D,$D115,Fluxo!$E:$E,"&lt;&gt;"&amp;"PERMUTANTE"))</f>
        <v>0</v>
      </c>
      <c r="BP115" s="18">
        <f>IF(BP$5&gt;$G$4,0,SUMIFS(Fluxo!$O:$O,Fluxo!$U:$U,"&gt;"&amp;BO$5,Fluxo!$U:$U,"&lt;="&amp;BP$5,Fluxo!$D:$D,$D115,Fluxo!$E:$E,"&lt;&gt;"&amp;"PERMUTANTE"))</f>
        <v>0</v>
      </c>
      <c r="BQ115" s="18">
        <f>IF(BQ$5&gt;$G$4,0,SUMIFS(Fluxo!$O:$O,Fluxo!$U:$U,"&gt;"&amp;BP$5,Fluxo!$U:$U,"&lt;="&amp;BQ$5,Fluxo!$D:$D,$D115,Fluxo!$E:$E,"&lt;&gt;"&amp;"PERMUTANTE"))</f>
        <v>0</v>
      </c>
      <c r="BR115" s="18">
        <f>IF(BR$5&gt;$G$4,0,SUMIFS(Fluxo!$O:$O,Fluxo!$U:$U,"&gt;"&amp;BQ$5,Fluxo!$U:$U,"&lt;="&amp;BR$5,Fluxo!$D:$D,$D115,Fluxo!$E:$E,"&lt;&gt;"&amp;"PERMUTANTE"))</f>
        <v>0</v>
      </c>
      <c r="BS115" s="18">
        <f>IF(BS$5&gt;$G$4,0,SUMIFS(Fluxo!$O:$O,Fluxo!$U:$U,"&gt;"&amp;BR$5,Fluxo!$U:$U,"&lt;="&amp;BS$5,Fluxo!$D:$D,$D115,Fluxo!$E:$E,"&lt;&gt;"&amp;"PERMUTANTE"))</f>
        <v>0</v>
      </c>
      <c r="BT115" s="18">
        <f>IF(BT$5&gt;$G$4,0,SUMIFS(Fluxo!$O:$O,Fluxo!$U:$U,"&gt;"&amp;BS$5,Fluxo!$U:$U,"&lt;="&amp;BT$5,Fluxo!$D:$D,$D115,Fluxo!$E:$E,"&lt;&gt;"&amp;"PERMUTANTE"))</f>
        <v>0</v>
      </c>
      <c r="BU115" s="18">
        <f>IF(BU$5&gt;$G$4,0,SUMIFS(Fluxo!$O:$O,Fluxo!$U:$U,"&gt;"&amp;BT$5,Fluxo!$U:$U,"&lt;="&amp;BU$5,Fluxo!$D:$D,$D115,Fluxo!$E:$E,"&lt;&gt;"&amp;"PERMUTANTE"))</f>
        <v>0</v>
      </c>
      <c r="BV115" s="18">
        <f>IF(BV$5&gt;$G$4,0,SUMIFS(Fluxo!$O:$O,Fluxo!$U:$U,"&gt;"&amp;BU$5,Fluxo!$U:$U,"&lt;="&amp;BV$5,Fluxo!$D:$D,$D115,Fluxo!$E:$E,"&lt;&gt;"&amp;"PERMUTANTE"))</f>
        <v>0</v>
      </c>
      <c r="BW115" s="18">
        <f>IF(BW$5&gt;$G$4,0,SUMIFS(Fluxo!$O:$O,Fluxo!$U:$U,"&gt;"&amp;BV$5,Fluxo!$U:$U,"&lt;="&amp;BW$5,Fluxo!$D:$D,$D115,Fluxo!$E:$E,"&lt;&gt;"&amp;"PERMUTANTE"))</f>
        <v>0</v>
      </c>
      <c r="BX115" s="18">
        <f>IF(BX$5&gt;$G$4,0,SUMIFS(Fluxo!$O:$O,Fluxo!$U:$U,"&gt;"&amp;BW$5,Fluxo!$U:$U,"&lt;="&amp;BX$5,Fluxo!$D:$D,$D115,Fluxo!$E:$E,"&lt;&gt;"&amp;"PERMUTANTE"))</f>
        <v>0</v>
      </c>
      <c r="BY115" s="18">
        <f>IF(BY$5&gt;$G$4,0,SUMIFS(Fluxo!$O:$O,Fluxo!$U:$U,"&gt;"&amp;BX$5,Fluxo!$U:$U,"&lt;="&amp;BY$5,Fluxo!$D:$D,$D115,Fluxo!$E:$E,"&lt;&gt;"&amp;"PERMUTANTE"))</f>
        <v>0</v>
      </c>
      <c r="BZ115" s="18">
        <f>IF(BZ$5&gt;$G$4,0,SUMIFS(Fluxo!$O:$O,Fluxo!$U:$U,"&gt;"&amp;BY$5,Fluxo!$U:$U,"&lt;="&amp;BZ$5,Fluxo!$D:$D,$D115,Fluxo!$E:$E,"&lt;&gt;"&amp;"PERMUTANTE"))</f>
        <v>0</v>
      </c>
      <c r="CA115" s="18">
        <f>IF(CA$5&gt;$G$4,0,SUMIFS(Fluxo!$O:$O,Fluxo!$U:$U,"&gt;"&amp;BZ$5,Fluxo!$U:$U,"&lt;="&amp;CA$5,Fluxo!$D:$D,$D115,Fluxo!$E:$E,"&lt;&gt;"&amp;"PERMUTANTE"))</f>
        <v>0</v>
      </c>
      <c r="CB115" s="18">
        <f>IF(CB$5&gt;$G$4,0,SUMIFS(Fluxo!$O:$O,Fluxo!$U:$U,"&gt;"&amp;CA$5,Fluxo!$U:$U,"&lt;="&amp;CB$5,Fluxo!$D:$D,$D115,Fluxo!$E:$E,"&lt;&gt;"&amp;"PERMUTANTE"))</f>
        <v>0</v>
      </c>
      <c r="CC115" s="18">
        <f>IF(CC$5&gt;$G$4,0,SUMIFS(Fluxo!$O:$O,Fluxo!$U:$U,"&gt;"&amp;CB$5,Fluxo!$U:$U,"&lt;="&amp;CC$5,Fluxo!$D:$D,$D115,Fluxo!$E:$E,"&lt;&gt;"&amp;"PERMUTANTE"))</f>
        <v>0</v>
      </c>
      <c r="CD115" s="18">
        <f>IF(CD$5&gt;$G$4,0,SUMIFS(Fluxo!$O:$O,Fluxo!$U:$U,"&gt;"&amp;CC$5,Fluxo!$U:$U,"&lt;="&amp;CD$5,Fluxo!$D:$D,$D115,Fluxo!$E:$E,"&lt;&gt;"&amp;"PERMUTANTE"))</f>
        <v>0</v>
      </c>
      <c r="CE115" s="18">
        <f>IF(CE$5&gt;$G$4,0,SUMIFS(Fluxo!$O:$O,Fluxo!$U:$U,"&gt;"&amp;CD$5,Fluxo!$U:$U,"&lt;="&amp;CE$5,Fluxo!$D:$D,$D115,Fluxo!$E:$E,"&lt;&gt;"&amp;"PERMUTANTE"))</f>
        <v>0</v>
      </c>
      <c r="CF115" s="18">
        <f>IF(CF$5&gt;$G$4,0,SUMIFS(Fluxo!$O:$O,Fluxo!$U:$U,"&gt;"&amp;CE$5,Fluxo!$U:$U,"&lt;="&amp;CF$5,Fluxo!$D:$D,$D115,Fluxo!$E:$E,"&lt;&gt;"&amp;"PERMUTANTE"))</f>
        <v>0</v>
      </c>
      <c r="CG115" s="18">
        <f>IF(CG$5&gt;$G$4,0,SUMIFS(Fluxo!$O:$O,Fluxo!$U:$U,"&gt;"&amp;CF$5,Fluxo!$U:$U,"&lt;="&amp;CG$5,Fluxo!$D:$D,$D115,Fluxo!$E:$E,"&lt;&gt;"&amp;"PERMUTANTE"))</f>
        <v>0</v>
      </c>
      <c r="CH115" s="18">
        <f>IF(CH$5&gt;$G$4,0,SUMIFS(Fluxo!$O:$O,Fluxo!$U:$U,"&gt;"&amp;CG$5,Fluxo!$U:$U,"&lt;="&amp;CH$5,Fluxo!$D:$D,$D115,Fluxo!$E:$E,"&lt;&gt;"&amp;"PERMUTANTE"))</f>
        <v>0</v>
      </c>
      <c r="CI115" s="18">
        <f>IF(CI$5&gt;$G$4,0,SUMIFS(Fluxo!$O:$O,Fluxo!$U:$U,"&gt;"&amp;CH$5,Fluxo!$U:$U,"&lt;="&amp;CI$5,Fluxo!$D:$D,$D115,Fluxo!$E:$E,"&lt;&gt;"&amp;"PERMUTANTE"))</f>
        <v>0</v>
      </c>
      <c r="CJ115" s="18">
        <f>IF(CJ$5&gt;$G$4,0,SUMIFS(Fluxo!$O:$O,Fluxo!$U:$U,"&gt;"&amp;CI$5,Fluxo!$U:$U,"&lt;="&amp;CJ$5,Fluxo!$D:$D,$D115,Fluxo!$E:$E,"&lt;&gt;"&amp;"PERMUTANTE"))</f>
        <v>0</v>
      </c>
      <c r="CK115" s="18">
        <f>IF(CK$5&gt;$G$4,0,SUMIFS(Fluxo!$O:$O,Fluxo!$U:$U,"&gt;"&amp;CJ$5,Fluxo!$U:$U,"&lt;="&amp;CK$5,Fluxo!$D:$D,$D115,Fluxo!$E:$E,"&lt;&gt;"&amp;"PERMUTANTE"))</f>
        <v>0</v>
      </c>
      <c r="CL115" s="18">
        <f>IF(CL$5&gt;$G$4,0,SUMIFS(Fluxo!$O:$O,Fluxo!$U:$U,"&gt;"&amp;CK$5,Fluxo!$U:$U,"&lt;="&amp;CL$5,Fluxo!$D:$D,$D115,Fluxo!$E:$E,"&lt;&gt;"&amp;"PERMUTANTE"))</f>
        <v>0</v>
      </c>
      <c r="CM115" s="18">
        <f>IF(CM$5&gt;$G$4,0,SUMIFS(Fluxo!$O:$O,Fluxo!$U:$U,"&gt;"&amp;CL$5,Fluxo!$U:$U,"&lt;="&amp;CM$5,Fluxo!$D:$D,$D115,Fluxo!$E:$E,"&lt;&gt;"&amp;"PERMUTANTE"))</f>
        <v>0</v>
      </c>
      <c r="CN115" s="18">
        <f>IF(CN$5&gt;$G$4,0,SUMIFS(Fluxo!$O:$O,Fluxo!$U:$U,"&gt;"&amp;CM$5,Fluxo!$U:$U,"&lt;="&amp;CN$5,Fluxo!$D:$D,$D115,Fluxo!$E:$E,"&lt;&gt;"&amp;"PERMUTANTE"))</f>
        <v>0</v>
      </c>
      <c r="CO115" s="18">
        <f>IF(CO$5&gt;$G$4,0,SUMIFS(Fluxo!$O:$O,Fluxo!$U:$U,"&gt;"&amp;CN$5,Fluxo!$U:$U,"&lt;="&amp;CO$5,Fluxo!$D:$D,$D115,Fluxo!$E:$E,"&lt;&gt;"&amp;"PERMUTANTE"))</f>
        <v>0</v>
      </c>
      <c r="CP115" s="18">
        <f>IF(CP$5&gt;$G$4,0,SUMIFS(Fluxo!$O:$O,Fluxo!$U:$U,"&gt;"&amp;CO$5,Fluxo!$U:$U,"&lt;="&amp;CP$5,Fluxo!$D:$D,$D115,Fluxo!$E:$E,"&lt;&gt;"&amp;"PERMUTANTE"))</f>
        <v>0</v>
      </c>
      <c r="CQ115" s="18">
        <f>IF(CQ$5&gt;$G$4,0,SUMIFS(Fluxo!$O:$O,Fluxo!$U:$U,"&gt;"&amp;CP$5,Fluxo!$U:$U,"&lt;="&amp;CQ$5,Fluxo!$D:$D,$D115,Fluxo!$E:$E,"&lt;&gt;"&amp;"PERMUTANTE"))</f>
        <v>0</v>
      </c>
      <c r="CR115" s="18">
        <f>IF(CR$5&gt;$G$4,0,SUMIFS(Fluxo!$O:$O,Fluxo!$U:$U,"&gt;"&amp;CQ$5,Fluxo!$U:$U,"&lt;="&amp;CR$5,Fluxo!$D:$D,$D115,Fluxo!$E:$E,"&lt;&gt;"&amp;"PERMUTANTE"))</f>
        <v>0</v>
      </c>
      <c r="CS115" s="18">
        <f>IF(CS$5&gt;$G$4,0,SUMIFS(Fluxo!$O:$O,Fluxo!$U:$U,"&gt;"&amp;CR$5,Fluxo!$U:$U,"&lt;="&amp;CS$5,Fluxo!$D:$D,$D115,Fluxo!$E:$E,"&lt;&gt;"&amp;"PERMUTANTE"))</f>
        <v>0</v>
      </c>
      <c r="CT115" s="18">
        <f>IF(CT$5&gt;$G$4,0,SUMIFS(Fluxo!$O:$O,Fluxo!$U:$U,"&gt;"&amp;CS$5,Fluxo!$U:$U,"&lt;="&amp;CT$5,Fluxo!$D:$D,$D115,Fluxo!$E:$E,"&lt;&gt;"&amp;"PERMUTANTE"))</f>
        <v>0</v>
      </c>
      <c r="CU115" s="18">
        <f>IF(CU$5&gt;$G$4,0,SUMIFS(Fluxo!$O:$O,Fluxo!$U:$U,"&gt;"&amp;CT$5,Fluxo!$U:$U,"&lt;="&amp;CU$5,Fluxo!$D:$D,$D115,Fluxo!$E:$E,"&lt;&gt;"&amp;"PERMUTANTE"))</f>
        <v>0</v>
      </c>
      <c r="CV115" s="18">
        <f>IF(CV$5&gt;$G$4,0,SUMIFS(Fluxo!$O:$O,Fluxo!$U:$U,"&gt;"&amp;CU$5,Fluxo!$U:$U,"&lt;="&amp;CV$5,Fluxo!$D:$D,$D115,Fluxo!$E:$E,"&lt;&gt;"&amp;"PERMUTANTE"))</f>
        <v>0</v>
      </c>
      <c r="CW115" s="18">
        <f>IF(CW$5&gt;$G$4,0,SUMIFS(Fluxo!$O:$O,Fluxo!$U:$U,"&gt;"&amp;CV$5,Fluxo!$U:$U,"&lt;="&amp;CW$5,Fluxo!$D:$D,$D115,Fluxo!$E:$E,"&lt;&gt;"&amp;"PERMUTANTE"))</f>
        <v>0</v>
      </c>
      <c r="CX115" s="18">
        <f>IF(CX$5&gt;$G$4,0,SUMIFS(Fluxo!$O:$O,Fluxo!$U:$U,"&gt;"&amp;CW$5,Fluxo!$U:$U,"&lt;="&amp;CX$5,Fluxo!$D:$D,$D115,Fluxo!$E:$E,"&lt;&gt;"&amp;"PERMUTANTE"))</f>
        <v>0</v>
      </c>
      <c r="CY115" s="18">
        <f>IF(CY$5&gt;$G$4,0,SUMIFS(Fluxo!$O:$O,Fluxo!$U:$U,"&gt;"&amp;CX$5,Fluxo!$U:$U,"&lt;="&amp;CY$5,Fluxo!$D:$D,$D115,Fluxo!$E:$E,"&lt;&gt;"&amp;"PERMUTANTE"))</f>
        <v>0</v>
      </c>
      <c r="CZ115" s="18">
        <f>IF(CZ$5&gt;$G$4,0,SUMIFS(Fluxo!$O:$O,Fluxo!$U:$U,"&gt;"&amp;CY$5,Fluxo!$U:$U,"&lt;="&amp;CZ$5,Fluxo!$D:$D,$D115,Fluxo!$E:$E,"&lt;&gt;"&amp;"PERMUTANTE"))</f>
        <v>0</v>
      </c>
      <c r="DA115" s="18">
        <f>IF(DA$5&gt;$G$4,0,SUMIFS(Fluxo!$O:$O,Fluxo!$U:$U,"&gt;"&amp;CZ$5,Fluxo!$U:$U,"&lt;="&amp;DA$5,Fluxo!$D:$D,$D115,Fluxo!$E:$E,"&lt;&gt;"&amp;"PERMUTANTE"))</f>
        <v>0</v>
      </c>
      <c r="DB115" s="18">
        <f>IF(DB$5&gt;$G$4,0,SUMIFS(Fluxo!$O:$O,Fluxo!$U:$U,"&gt;"&amp;DA$5,Fluxo!$U:$U,"&lt;="&amp;DB$5,Fluxo!$D:$D,$D115,Fluxo!$E:$E,"&lt;&gt;"&amp;"PERMUTANTE"))</f>
        <v>0</v>
      </c>
      <c r="DC115" s="18">
        <f>IF(DC$5&gt;$G$4,0,SUMIFS(Fluxo!$O:$O,Fluxo!$U:$U,"&gt;"&amp;DB$5,Fluxo!$U:$U,"&lt;="&amp;DC$5,Fluxo!$D:$D,$D115,Fluxo!$E:$E,"&lt;&gt;"&amp;"PERMUTANTE"))</f>
        <v>0</v>
      </c>
      <c r="DD115" s="18">
        <f>IF(DD$5&gt;$G$4,0,SUMIFS(Fluxo!$O:$O,Fluxo!$U:$U,"&gt;"&amp;DC$5,Fluxo!$U:$U,"&lt;="&amp;DD$5,Fluxo!$D:$D,$D115,Fluxo!$E:$E,"&lt;&gt;"&amp;"PERMUTANTE"))</f>
        <v>0</v>
      </c>
      <c r="DE115" s="18">
        <f>IF(DE$5&gt;$G$4,0,SUMIFS(Fluxo!$O:$O,Fluxo!$U:$U,"&gt;"&amp;DD$5,Fluxo!$U:$U,"&lt;="&amp;DE$5,Fluxo!$D:$D,$D115,Fluxo!$E:$E,"&lt;&gt;"&amp;"PERMUTANTE"))</f>
        <v>0</v>
      </c>
      <c r="DF115" s="18">
        <f>IF(DF$5&gt;$G$4,0,SUMIFS(Fluxo!$O:$O,Fluxo!$U:$U,"&gt;"&amp;DE$5,Fluxo!$U:$U,"&lt;="&amp;DF$5,Fluxo!$D:$D,$D115,Fluxo!$E:$E,"&lt;&gt;"&amp;"PERMUTANTE"))</f>
        <v>0</v>
      </c>
      <c r="DG115" s="18">
        <f>IF(DG$5&gt;$G$4,0,SUMIFS(Fluxo!$O:$O,Fluxo!$U:$U,"&gt;"&amp;DF$5,Fluxo!$U:$U,"&lt;="&amp;DG$5,Fluxo!$D:$D,$D115,Fluxo!$E:$E,"&lt;&gt;"&amp;"PERMUTANTE"))</f>
        <v>0</v>
      </c>
      <c r="DH115" s="18">
        <f>IF(DH$5&gt;$G$4,0,SUMIFS(Fluxo!$O:$O,Fluxo!$U:$U,"&gt;"&amp;DG$5,Fluxo!$U:$U,"&lt;="&amp;DH$5,Fluxo!$D:$D,$D115,Fluxo!$E:$E,"&lt;&gt;"&amp;"PERMUTANTE"))</f>
        <v>0</v>
      </c>
      <c r="DI115" s="18">
        <f>IF(DI$5&gt;$G$4,0,SUMIFS(Fluxo!$O:$O,Fluxo!$U:$U,"&gt;"&amp;DH$5,Fluxo!$U:$U,"&lt;="&amp;DI$5,Fluxo!$D:$D,$D115,Fluxo!$E:$E,"&lt;&gt;"&amp;"PERMUTANTE"))</f>
        <v>0</v>
      </c>
      <c r="DJ115" s="18">
        <f>IF(DJ$5&gt;$G$4,0,SUMIFS(Fluxo!$O:$O,Fluxo!$U:$U,"&gt;"&amp;DI$5,Fluxo!$U:$U,"&lt;="&amp;DJ$5,Fluxo!$D:$D,$D115,Fluxo!$E:$E,"&lt;&gt;"&amp;"PERMUTANTE"))</f>
        <v>0</v>
      </c>
      <c r="DK115" s="18">
        <f>IF(DK$5&gt;$G$4,0,SUMIFS(Fluxo!$O:$O,Fluxo!$U:$U,"&gt;"&amp;DJ$5,Fluxo!$U:$U,"&lt;="&amp;DK$5,Fluxo!$D:$D,$D115,Fluxo!$E:$E,"&lt;&gt;"&amp;"PERMUTANTE"))</f>
        <v>0</v>
      </c>
      <c r="DL115" s="18">
        <f>IF(DL$5&gt;$G$4,0,SUMIFS(Fluxo!$O:$O,Fluxo!$U:$U,"&gt;"&amp;DK$5,Fluxo!$U:$U,"&lt;="&amp;DL$5,Fluxo!$D:$D,$D115,Fluxo!$E:$E,"&lt;&gt;"&amp;"PERMUTANTE"))</f>
        <v>0</v>
      </c>
      <c r="DM115" s="18">
        <f>IF(DM$5&gt;$G$4,0,SUMIFS(Fluxo!$O:$O,Fluxo!$U:$U,"&gt;"&amp;DL$5,Fluxo!$U:$U,"&lt;="&amp;DM$5,Fluxo!$D:$D,$D115,Fluxo!$E:$E,"&lt;&gt;"&amp;"PERMUTANTE"))</f>
        <v>0</v>
      </c>
      <c r="DN115" s="18">
        <f>IF(DN$5&gt;$G$4,0,SUMIFS(Fluxo!$O:$O,Fluxo!$U:$U,"&gt;"&amp;DM$5,Fluxo!$U:$U,"&lt;="&amp;DN$5,Fluxo!$D:$D,$D115,Fluxo!$E:$E,"&lt;&gt;"&amp;"PERMUTANTE"))</f>
        <v>0</v>
      </c>
      <c r="DO115" s="18">
        <f>IF(DO$5&gt;$G$4,0,SUMIFS(Fluxo!$O:$O,Fluxo!$U:$U,"&gt;"&amp;DN$5,Fluxo!$U:$U,"&lt;="&amp;DO$5,Fluxo!$D:$D,$D115,Fluxo!$E:$E,"&lt;&gt;"&amp;"PERMUTANTE"))</f>
        <v>0</v>
      </c>
      <c r="DP115" s="18">
        <f>IF(DP$5&gt;$G$4,0,SUMIFS(Fluxo!$O:$O,Fluxo!$U:$U,"&gt;"&amp;DO$5,Fluxo!$U:$U,"&lt;="&amp;DP$5,Fluxo!$D:$D,$D115,Fluxo!$E:$E,"&lt;&gt;"&amp;"PERMUTANTE"))</f>
        <v>0</v>
      </c>
      <c r="DQ115" s="18">
        <f>IF(DQ$5&gt;$G$4,0,SUMIFS(Fluxo!$O:$O,Fluxo!$U:$U,"&gt;"&amp;DP$5,Fluxo!$U:$U,"&lt;="&amp;DQ$5,Fluxo!$D:$D,$D115,Fluxo!$E:$E,"&lt;&gt;"&amp;"PERMUTANTE"))</f>
        <v>0</v>
      </c>
      <c r="DR115" s="18">
        <f>IF(DR$5&gt;$G$4,0,SUMIFS(Fluxo!$O:$O,Fluxo!$U:$U,"&gt;"&amp;DQ$5,Fluxo!$U:$U,"&lt;="&amp;DR$5,Fluxo!$D:$D,$D115,Fluxo!$E:$E,"&lt;&gt;"&amp;"PERMUTANTE"))</f>
        <v>0</v>
      </c>
      <c r="DS115" s="18">
        <f>IF(DS$5&gt;$G$4,0,SUMIFS(Fluxo!$O:$O,Fluxo!$U:$U,"&gt;"&amp;DR$5,Fluxo!$U:$U,"&lt;="&amp;DS$5,Fluxo!$D:$D,$D115,Fluxo!$E:$E,"&lt;&gt;"&amp;"PERMUTANTE"))</f>
        <v>0</v>
      </c>
      <c r="DT115" s="18">
        <f>IF(DT$5&gt;$G$4,0,SUMIFS(Fluxo!$O:$O,Fluxo!$U:$U,"&gt;"&amp;DS$5,Fluxo!$U:$U,"&lt;="&amp;DT$5,Fluxo!$D:$D,$D115,Fluxo!$E:$E,"&lt;&gt;"&amp;"PERMUTANTE"))</f>
        <v>0</v>
      </c>
      <c r="DU115" s="18">
        <f>IF(DU$5&gt;$G$4,0,SUMIFS(Fluxo!$O:$O,Fluxo!$U:$U,"&gt;"&amp;DT$5,Fluxo!$U:$U,"&lt;="&amp;DU$5,Fluxo!$D:$D,$D115,Fluxo!$E:$E,"&lt;&gt;"&amp;"PERMUTANTE"))</f>
        <v>0</v>
      </c>
      <c r="DV115" s="18">
        <f>IF(DV$5&gt;$G$4,0,SUMIFS(Fluxo!$O:$O,Fluxo!$U:$U,"&gt;"&amp;DU$5,Fluxo!$U:$U,"&lt;="&amp;DV$5,Fluxo!$D:$D,$D115,Fluxo!$E:$E,"&lt;&gt;"&amp;"PERMUTANTE"))</f>
        <v>0</v>
      </c>
      <c r="DW115" s="18">
        <f>IF(DW$5&gt;$G$4,0,SUMIFS(Fluxo!$O:$O,Fluxo!$U:$U,"&gt;"&amp;DV$5,Fluxo!$U:$U,"&lt;="&amp;DW$5,Fluxo!$D:$D,$D115,Fluxo!$E:$E,"&lt;&gt;"&amp;"PERMUTANTE"))</f>
        <v>0</v>
      </c>
      <c r="DX115" s="18">
        <f>IF(DX$5&gt;$G$4,0,SUMIFS(Fluxo!$O:$O,Fluxo!$U:$U,"&gt;"&amp;DW$5,Fluxo!$U:$U,"&lt;="&amp;DX$5,Fluxo!$D:$D,$D115,Fluxo!$E:$E,"&lt;&gt;"&amp;"PERMUTANTE"))</f>
        <v>0</v>
      </c>
      <c r="DY115" s="18">
        <f>IF(DY$5&gt;$G$4,0,SUMIFS(Fluxo!$O:$O,Fluxo!$U:$U,"&gt;"&amp;DX$5,Fluxo!$U:$U,"&lt;="&amp;DY$5,Fluxo!$D:$D,$D115,Fluxo!$E:$E,"&lt;&gt;"&amp;"PERMUTANTE"))</f>
        <v>0</v>
      </c>
      <c r="DZ115" s="18">
        <f>IF(DZ$5&gt;$G$4,0,SUMIFS(Fluxo!$O:$O,Fluxo!$U:$U,"&gt;"&amp;DY$5,Fluxo!$U:$U,"&lt;="&amp;DZ$5,Fluxo!$D:$D,$D115,Fluxo!$E:$E,"&lt;&gt;"&amp;"PERMUTANTE"))</f>
        <v>0</v>
      </c>
      <c r="EA115" s="18">
        <f>IF(EA$5&gt;$G$4,0,SUMIFS(Fluxo!$O:$O,Fluxo!$U:$U,"&gt;"&amp;DZ$5,Fluxo!$U:$U,"&lt;="&amp;EA$5,Fluxo!$D:$D,$D115,Fluxo!$E:$E,"&lt;&gt;"&amp;"PERMUTANTE"))</f>
        <v>0</v>
      </c>
      <c r="EB115" s="18">
        <f>IF(EB$5&gt;$G$4,0,SUMIFS(Fluxo!$O:$O,Fluxo!$U:$U,"&gt;"&amp;EA$5,Fluxo!$U:$U,"&lt;="&amp;EB$5,Fluxo!$D:$D,$D115,Fluxo!$E:$E,"&lt;&gt;"&amp;"PERMUTANTE"))</f>
        <v>0</v>
      </c>
      <c r="EC115" s="18">
        <f>IF(EC$5&gt;$G$4,0,SUMIFS(Fluxo!$O:$O,Fluxo!$U:$U,"&gt;"&amp;EB$5,Fluxo!$U:$U,"&lt;="&amp;EC$5,Fluxo!$D:$D,$D115,Fluxo!$E:$E,"&lt;&gt;"&amp;"PERMUTANTE"))</f>
        <v>0</v>
      </c>
      <c r="ED115" s="18">
        <f>IF(ED$5&gt;$G$4,0,SUMIFS(Fluxo!$O:$O,Fluxo!$U:$U,"&gt;"&amp;EC$5,Fluxo!$U:$U,"&lt;="&amp;ED$5,Fluxo!$D:$D,$D115,Fluxo!$E:$E,"&lt;&gt;"&amp;"PERMUTANTE"))</f>
        <v>0</v>
      </c>
      <c r="EE115" s="18">
        <f>IF(EE$5&gt;$G$4,0,SUMIFS(Fluxo!$O:$O,Fluxo!$U:$U,"&gt;"&amp;ED$5,Fluxo!$U:$U,"&lt;="&amp;EE$5,Fluxo!$D:$D,$D115,Fluxo!$E:$E,"&lt;&gt;"&amp;"PERMUTANTE"))</f>
        <v>0</v>
      </c>
      <c r="EF115" s="18">
        <f>IF(EF$5&gt;$G$4,0,SUMIFS(Fluxo!$O:$O,Fluxo!$U:$U,"&gt;"&amp;EE$5,Fluxo!$U:$U,"&lt;="&amp;EF$5,Fluxo!$D:$D,$D115,Fluxo!$E:$E,"&lt;&gt;"&amp;"PERMUTANTE"))</f>
        <v>0</v>
      </c>
      <c r="EG115" s="18">
        <f>IF(EG$5&gt;$G$4,0,SUMIFS(Fluxo!$O:$O,Fluxo!$U:$U,"&gt;"&amp;EF$5,Fluxo!$U:$U,"&lt;="&amp;EG$5,Fluxo!$D:$D,$D115,Fluxo!$E:$E,"&lt;&gt;"&amp;"PERMUTANTE"))</f>
        <v>0</v>
      </c>
      <c r="EH115" s="18">
        <f>IF(EH$5&gt;$G$4,0,SUMIFS(Fluxo!$O:$O,Fluxo!$U:$U,"&gt;"&amp;EG$5,Fluxo!$U:$U,"&lt;="&amp;EH$5,Fluxo!$D:$D,$D115,Fluxo!$E:$E,"&lt;&gt;"&amp;"PERMUTANTE"))</f>
        <v>0</v>
      </c>
      <c r="EI115" s="18">
        <f>IF(EI$5&gt;$G$4,0,SUMIFS(Fluxo!$O:$O,Fluxo!$U:$U,"&gt;"&amp;EH$5,Fluxo!$U:$U,"&lt;="&amp;EI$5,Fluxo!$D:$D,$D115,Fluxo!$E:$E,"&lt;&gt;"&amp;"PERMUTANTE"))</f>
        <v>0</v>
      </c>
      <c r="EJ115" s="18">
        <f>IF(EJ$5&gt;$G$4,0,SUMIFS(Fluxo!$O:$O,Fluxo!$U:$U,"&gt;"&amp;EI$5,Fluxo!$U:$U,"&lt;="&amp;EJ$5,Fluxo!$D:$D,$D115,Fluxo!$E:$E,"&lt;&gt;"&amp;"PERMUTANTE"))</f>
        <v>0</v>
      </c>
      <c r="EK115" s="18">
        <f>IF(EK$5&gt;$G$4,0,SUMIFS(Fluxo!$O:$O,Fluxo!$U:$U,"&gt;"&amp;EJ$5,Fluxo!$U:$U,"&lt;="&amp;EK$5,Fluxo!$D:$D,$D115,Fluxo!$E:$E,"&lt;&gt;"&amp;"PERMUTANTE"))</f>
        <v>0</v>
      </c>
      <c r="EL115" s="18">
        <f>IF(EL$5&gt;$G$4,0,SUMIFS(Fluxo!$O:$O,Fluxo!$U:$U,"&gt;"&amp;EK$5,Fluxo!$U:$U,"&lt;="&amp;EL$5,Fluxo!$D:$D,$D115,Fluxo!$E:$E,"&lt;&gt;"&amp;"PERMUTANTE"))</f>
        <v>0</v>
      </c>
      <c r="EM115" s="18">
        <f>IF(EM$5&gt;$G$4,0,SUMIFS(Fluxo!$O:$O,Fluxo!$U:$U,"&gt;"&amp;EL$5,Fluxo!$U:$U,"&lt;="&amp;EM$5,Fluxo!$D:$D,$D115,Fluxo!$E:$E,"&lt;&gt;"&amp;"PERMUTANTE"))</f>
        <v>0</v>
      </c>
      <c r="EN115" s="18">
        <f>IF(EN$5&gt;$G$4,0,SUMIFS(Fluxo!$O:$O,Fluxo!$U:$U,"&gt;"&amp;EM$5,Fluxo!$U:$U,"&lt;="&amp;EN$5,Fluxo!$D:$D,$D115,Fluxo!$E:$E,"&lt;&gt;"&amp;"PERMUTANTE"))</f>
        <v>0</v>
      </c>
      <c r="EO115" s="18">
        <f>IF(EO$5&gt;$G$4,0,SUMIFS(Fluxo!$O:$O,Fluxo!$U:$U,"&gt;"&amp;EN$5,Fluxo!$U:$U,"&lt;="&amp;EO$5,Fluxo!$D:$D,$D115,Fluxo!$E:$E,"&lt;&gt;"&amp;"PERMUTANTE"))</f>
        <v>0</v>
      </c>
      <c r="EP115" s="18">
        <f>IF(EP$5&gt;$G$4,0,SUMIFS(Fluxo!$O:$O,Fluxo!$U:$U,"&gt;"&amp;EO$5,Fluxo!$U:$U,"&lt;="&amp;EP$5,Fluxo!$D:$D,$D115,Fluxo!$E:$E,"&lt;&gt;"&amp;"PERMUTANTE"))</f>
        <v>0</v>
      </c>
      <c r="EQ115" s="18">
        <f>IF(EQ$5&gt;$G$4,0,SUMIFS(Fluxo!$O:$O,Fluxo!$U:$U,"&gt;"&amp;EP$5,Fluxo!$U:$U,"&lt;="&amp;EQ$5,Fluxo!$D:$D,$D115,Fluxo!$E:$E,"&lt;&gt;"&amp;"PERMUTANTE"))</f>
        <v>0</v>
      </c>
      <c r="ER115" s="18">
        <f>IF(ER$5&gt;$G$4,0,SUMIFS(Fluxo!$O:$O,Fluxo!$U:$U,"&gt;"&amp;EQ$5,Fluxo!$U:$U,"&lt;="&amp;ER$5,Fluxo!$D:$D,$D115,Fluxo!$E:$E,"&lt;&gt;"&amp;"PERMUTANTE"))</f>
        <v>0</v>
      </c>
      <c r="ES115" s="18">
        <f>IF(ES$5&gt;$G$4,0,SUMIFS(Fluxo!$O:$O,Fluxo!$U:$U,"&gt;"&amp;ER$5,Fluxo!$U:$U,"&lt;="&amp;ES$5,Fluxo!$D:$D,$D115,Fluxo!$E:$E,"&lt;&gt;"&amp;"PERMUTANTE"))</f>
        <v>0</v>
      </c>
      <c r="ET115" s="18">
        <f>IF(ET$5&gt;$G$4,0,SUMIFS(Fluxo!$O:$O,Fluxo!$U:$U,"&gt;"&amp;ES$5,Fluxo!$U:$U,"&lt;="&amp;ET$5,Fluxo!$D:$D,$D115,Fluxo!$E:$E,"&lt;&gt;"&amp;"PERMUTANTE"))</f>
        <v>0</v>
      </c>
      <c r="EU115" s="18">
        <f>IF(EU$5&gt;$G$4,0,SUMIFS(Fluxo!$O:$O,Fluxo!$U:$U,"&gt;"&amp;ET$5,Fluxo!$U:$U,"&lt;="&amp;EU$5,Fluxo!$D:$D,$D115,Fluxo!$E:$E,"&lt;&gt;"&amp;"PERMUTANTE"))</f>
        <v>0</v>
      </c>
      <c r="EV115" s="18">
        <f>IF(EV$5&gt;$G$4,0,SUMIFS(Fluxo!$O:$O,Fluxo!$U:$U,"&gt;"&amp;EU$5,Fluxo!$U:$U,"&lt;="&amp;EV$5,Fluxo!$D:$D,$D115,Fluxo!$E:$E,"&lt;&gt;"&amp;"PERMUTANTE"))</f>
        <v>0</v>
      </c>
      <c r="EW115" s="18">
        <f>IF(EW$5&gt;$G$4,0,SUMIFS(Fluxo!$O:$O,Fluxo!$U:$U,"&gt;"&amp;EV$5,Fluxo!$U:$U,"&lt;="&amp;EW$5,Fluxo!$D:$D,$D115,Fluxo!$E:$E,"&lt;&gt;"&amp;"PERMUTANTE"))</f>
        <v>0</v>
      </c>
      <c r="EX115" s="18">
        <f>IF(EX$5&gt;$G$4,0,SUMIFS(Fluxo!$O:$O,Fluxo!$U:$U,"&gt;"&amp;EW$5,Fluxo!$U:$U,"&lt;="&amp;EX$5,Fluxo!$D:$D,$D115,Fluxo!$E:$E,"&lt;&gt;"&amp;"PERMUTANTE"))</f>
        <v>0</v>
      </c>
      <c r="EY115" s="18">
        <f>IF(EY$5&gt;$G$4,0,SUMIFS(Fluxo!$O:$O,Fluxo!$U:$U,"&gt;"&amp;EX$5,Fluxo!$U:$U,"&lt;="&amp;EY$5,Fluxo!$D:$D,$D115,Fluxo!$E:$E,"&lt;&gt;"&amp;"PERMUTANTE"))</f>
        <v>0</v>
      </c>
      <c r="EZ115" s="18">
        <f>IF(EZ$5&gt;$G$4,0,SUMIFS(Fluxo!$O:$O,Fluxo!$U:$U,"&gt;"&amp;EY$5,Fluxo!$U:$U,"&lt;="&amp;EZ$5,Fluxo!$D:$D,$D115,Fluxo!$E:$E,"&lt;&gt;"&amp;"PERMUTANTE"))</f>
        <v>0</v>
      </c>
      <c r="FA115" s="18">
        <f>IF(FA$5&gt;$G$4,0,SUMIFS(Fluxo!$O:$O,Fluxo!$U:$U,"&gt;"&amp;EZ$5,Fluxo!$U:$U,"&lt;="&amp;FA$5,Fluxo!$D:$D,$D115,Fluxo!$E:$E,"&lt;&gt;"&amp;"PERMUTANTE"))</f>
        <v>0</v>
      </c>
      <c r="FB115" s="18">
        <f>IF(FB$5&gt;$G$4,0,SUMIFS(Fluxo!$O:$O,Fluxo!$U:$U,"&gt;"&amp;FA$5,Fluxo!$U:$U,"&lt;="&amp;FB$5,Fluxo!$D:$D,$D115,Fluxo!$E:$E,"&lt;&gt;"&amp;"PERMUTANTE"))</f>
        <v>0</v>
      </c>
      <c r="FC115" s="18">
        <f>IF(FC$5&gt;$G$4,0,SUMIFS(Fluxo!$O:$O,Fluxo!$U:$U,"&gt;"&amp;FB$5,Fluxo!$U:$U,"&lt;="&amp;FC$5,Fluxo!$D:$D,$D115,Fluxo!$E:$E,"&lt;&gt;"&amp;"PERMUTANTE"))</f>
        <v>0</v>
      </c>
      <c r="FD115" s="18">
        <f>IF(FD$5&gt;$G$4,0,SUMIFS(Fluxo!$O:$O,Fluxo!$U:$U,"&gt;"&amp;FC$5,Fluxo!$U:$U,"&lt;="&amp;FD$5,Fluxo!$D:$D,$D115,Fluxo!$E:$E,"&lt;&gt;"&amp;"PERMUTANTE"))</f>
        <v>0</v>
      </c>
      <c r="FE115" s="18">
        <f>IF(FE$5&gt;$G$4,0,SUMIFS(Fluxo!$O:$O,Fluxo!$U:$U,"&gt;"&amp;FD$5,Fluxo!$U:$U,"&lt;="&amp;FE$5,Fluxo!$D:$D,$D115,Fluxo!$E:$E,"&lt;&gt;"&amp;"PERMUTANTE"))</f>
        <v>0</v>
      </c>
      <c r="FF115" s="18">
        <f>IF(FF$5&gt;$G$4,0,SUMIFS(Fluxo!$O:$O,Fluxo!$U:$U,"&gt;"&amp;FE$5,Fluxo!$U:$U,"&lt;="&amp;FF$5,Fluxo!$D:$D,$D115,Fluxo!$E:$E,"&lt;&gt;"&amp;"PERMUTANTE"))</f>
        <v>0</v>
      </c>
      <c r="FG115" s="18">
        <f>IF(FG$5&gt;$G$4,0,SUMIFS(Fluxo!$O:$O,Fluxo!$U:$U,"&gt;"&amp;FF$5,Fluxo!$U:$U,"&lt;="&amp;FG$5,Fluxo!$D:$D,$D115,Fluxo!$E:$E,"&lt;&gt;"&amp;"PERMUTANTE"))</f>
        <v>0</v>
      </c>
      <c r="FH115" s="18">
        <f>IF(FH$5&gt;$G$4,0,SUMIFS(Fluxo!$O:$O,Fluxo!$U:$U,"&gt;"&amp;FG$5,Fluxo!$U:$U,"&lt;="&amp;FH$5,Fluxo!$D:$D,$D115,Fluxo!$E:$E,"&lt;&gt;"&amp;"PERMUTANTE"))</f>
        <v>0</v>
      </c>
      <c r="FI115" s="18">
        <f>IF(FI$5&gt;$G$4,0,SUMIFS(Fluxo!$O:$O,Fluxo!$U:$U,"&gt;"&amp;FH$5,Fluxo!$U:$U,"&lt;="&amp;FI$5,Fluxo!$D:$D,$D115,Fluxo!$E:$E,"&lt;&gt;"&amp;"PERMUTANTE"))</f>
        <v>0</v>
      </c>
      <c r="FJ115" s="18">
        <f>IF(FJ$5&gt;$G$4,0,SUMIFS(Fluxo!$O:$O,Fluxo!$U:$U,"&gt;"&amp;FI$5,Fluxo!$U:$U,"&lt;="&amp;FJ$5,Fluxo!$D:$D,$D115,Fluxo!$E:$E,"&lt;&gt;"&amp;"PERMUTANTE"))</f>
        <v>0</v>
      </c>
      <c r="FK115" s="18">
        <f>IF(FK$5&gt;$G$4,0,SUMIFS(Fluxo!$O:$O,Fluxo!$U:$U,"&gt;"&amp;FJ$5,Fluxo!$U:$U,"&lt;="&amp;FK$5,Fluxo!$D:$D,$D115,Fluxo!$E:$E,"&lt;&gt;"&amp;"PERMUTANTE"))</f>
        <v>0</v>
      </c>
      <c r="FL115" s="18">
        <f>IF(FL$5&gt;$G$4,0,SUMIFS(Fluxo!$O:$O,Fluxo!$U:$U,"&gt;"&amp;FK$5,Fluxo!$U:$U,"&lt;="&amp;FL$5,Fluxo!$D:$D,$D115,Fluxo!$E:$E,"&lt;&gt;"&amp;"PERMUTANTE"))</f>
        <v>0</v>
      </c>
      <c r="FM115" s="18">
        <f>IF(FM$5&gt;$G$4,0,SUMIFS(Fluxo!$O:$O,Fluxo!$U:$U,"&gt;"&amp;FL$5,Fluxo!$U:$U,"&lt;="&amp;FM$5,Fluxo!$D:$D,$D115,Fluxo!$E:$E,"&lt;&gt;"&amp;"PERMUTANTE"))</f>
        <v>0</v>
      </c>
      <c r="FN115" s="18">
        <f>IF(FN$5&gt;$G$4,0,SUMIFS(Fluxo!$O:$O,Fluxo!$U:$U,"&gt;"&amp;FM$5,Fluxo!$U:$U,"&lt;="&amp;FN$5,Fluxo!$D:$D,$D115,Fluxo!$E:$E,"&lt;&gt;"&amp;"PERMUTANTE"))</f>
        <v>0</v>
      </c>
      <c r="FO115" s="18">
        <f>IF(FO$5&gt;$G$4,0,SUMIFS(Fluxo!$O:$O,Fluxo!$U:$U,"&gt;"&amp;FN$5,Fluxo!$U:$U,"&lt;="&amp;FO$5,Fluxo!$D:$D,$D115,Fluxo!$E:$E,"&lt;&gt;"&amp;"PERMUTANTE"))</f>
        <v>0</v>
      </c>
      <c r="FP115" s="18">
        <f>IF(FP$5&gt;$G$4,0,SUMIFS(Fluxo!$O:$O,Fluxo!$U:$U,"&gt;"&amp;FO$5,Fluxo!$U:$U,"&lt;="&amp;FP$5,Fluxo!$D:$D,$D115,Fluxo!$E:$E,"&lt;&gt;"&amp;"PERMUTANTE"))</f>
        <v>0</v>
      </c>
      <c r="FQ115" s="18">
        <f>IF(FQ$5&gt;$G$4,0,SUMIFS(Fluxo!$O:$O,Fluxo!$U:$U,"&gt;"&amp;FP$5,Fluxo!$U:$U,"&lt;="&amp;FQ$5,Fluxo!$D:$D,$D115,Fluxo!$E:$E,"&lt;&gt;"&amp;"PERMUTANTE"))</f>
        <v>0</v>
      </c>
      <c r="FR115" s="18">
        <f>IF(FR$5&gt;$G$4,0,SUMIFS(Fluxo!$O:$O,Fluxo!$U:$U,"&gt;"&amp;FQ$5,Fluxo!$U:$U,"&lt;="&amp;FR$5,Fluxo!$D:$D,$D115,Fluxo!$E:$E,"&lt;&gt;"&amp;"PERMUTANTE"))</f>
        <v>0</v>
      </c>
      <c r="FS115" s="18">
        <f>IF(FS$5&gt;$G$4,0,SUMIFS(Fluxo!$O:$O,Fluxo!$U:$U,"&gt;"&amp;FR$5,Fluxo!$U:$U,"&lt;="&amp;FS$5,Fluxo!$D:$D,$D115,Fluxo!$E:$E,"&lt;&gt;"&amp;"PERMUTANTE"))</f>
        <v>0</v>
      </c>
      <c r="FT115" s="18">
        <f>IF(FT$5&gt;$G$4,0,SUMIFS(Fluxo!$O:$O,Fluxo!$U:$U,"&gt;"&amp;FS$5,Fluxo!$U:$U,"&lt;="&amp;FT$5,Fluxo!$D:$D,$D115,Fluxo!$E:$E,"&lt;&gt;"&amp;"PERMUTANTE"))</f>
        <v>0</v>
      </c>
      <c r="FU115" s="18">
        <f>IF(FU$5&gt;$G$4,0,SUMIFS(Fluxo!$O:$O,Fluxo!$U:$U,"&gt;"&amp;FT$5,Fluxo!$U:$U,"&lt;="&amp;FU$5,Fluxo!$D:$D,$D115,Fluxo!$E:$E,"&lt;&gt;"&amp;"PERMUTANTE"))</f>
        <v>0</v>
      </c>
      <c r="FV115" s="18">
        <f>IF(FV$5&gt;$G$4,0,SUMIFS(Fluxo!$O:$O,Fluxo!$U:$U,"&gt;"&amp;FU$5,Fluxo!$U:$U,"&lt;="&amp;FV$5,Fluxo!$D:$D,$D115,Fluxo!$E:$E,"&lt;&gt;"&amp;"PERMUTANTE"))</f>
        <v>0</v>
      </c>
      <c r="FW115" s="18">
        <f>IF(FW$5&gt;$G$4,0,SUMIFS(Fluxo!$O:$O,Fluxo!$U:$U,"&gt;"&amp;FV$5,Fluxo!$U:$U,"&lt;="&amp;FW$5,Fluxo!$D:$D,$D115,Fluxo!$E:$E,"&lt;&gt;"&amp;"PERMUTANTE"))</f>
        <v>0</v>
      </c>
      <c r="FX115" s="18">
        <f>IF(FX$5&gt;$G$4,0,SUMIFS(Fluxo!$O:$O,Fluxo!$U:$U,"&gt;"&amp;FW$5,Fluxo!$U:$U,"&lt;="&amp;FX$5,Fluxo!$D:$D,$D115,Fluxo!$E:$E,"&lt;&gt;"&amp;"PERMUTANTE"))</f>
        <v>0</v>
      </c>
      <c r="FY115" s="18">
        <f>IF(FY$5&gt;$G$4,0,SUMIFS(Fluxo!$O:$O,Fluxo!$U:$U,"&gt;"&amp;FX$5,Fluxo!$U:$U,"&lt;="&amp;FY$5,Fluxo!$D:$D,$D115,Fluxo!$E:$E,"&lt;&gt;"&amp;"PERMUTANTE"))</f>
        <v>0</v>
      </c>
      <c r="FZ115" s="18">
        <f>IF(FZ$5&gt;$G$4,0,SUMIFS(Fluxo!$O:$O,Fluxo!$U:$U,"&gt;"&amp;FY$5,Fluxo!$U:$U,"&lt;="&amp;FZ$5,Fluxo!$D:$D,$D115,Fluxo!$E:$E,"&lt;&gt;"&amp;"PERMUTANTE"))</f>
        <v>0</v>
      </c>
      <c r="GA115" s="18">
        <f>IF(GA$5&gt;$G$4,0,SUMIFS(Fluxo!$O:$O,Fluxo!$U:$U,"&gt;"&amp;FZ$5,Fluxo!$U:$U,"&lt;="&amp;GA$5,Fluxo!$D:$D,$D115,Fluxo!$E:$E,"&lt;&gt;"&amp;"PERMUTANTE"))</f>
        <v>0</v>
      </c>
      <c r="GB115" s="18">
        <f>IF(GB$5&gt;$G$4,0,SUMIFS(Fluxo!$O:$O,Fluxo!$U:$U,"&gt;"&amp;GA$5,Fluxo!$U:$U,"&lt;="&amp;GB$5,Fluxo!$D:$D,$D115,Fluxo!$E:$E,"&lt;&gt;"&amp;"PERMUTANTE"))</f>
        <v>0</v>
      </c>
      <c r="GC115" s="18">
        <f>IF(GC$5&gt;$G$4,0,SUMIFS(Fluxo!$O:$O,Fluxo!$U:$U,"&gt;"&amp;GB$5,Fluxo!$U:$U,"&lt;="&amp;GC$5,Fluxo!$D:$D,$D115,Fluxo!$E:$E,"&lt;&gt;"&amp;"PERMUTANTE"))</f>
        <v>0</v>
      </c>
      <c r="GD115" s="18">
        <f>IF(GD$5&gt;$G$4,0,SUMIFS(Fluxo!$O:$O,Fluxo!$U:$U,"&gt;"&amp;GC$5,Fluxo!$U:$U,"&lt;="&amp;GD$5,Fluxo!$D:$D,$D115,Fluxo!$E:$E,"&lt;&gt;"&amp;"PERMUTANTE"))</f>
        <v>0</v>
      </c>
      <c r="GE115" s="18">
        <f>IF(GE$5&gt;$G$4,0,SUMIFS(Fluxo!$O:$O,Fluxo!$U:$U,"&gt;"&amp;GD$5,Fluxo!$U:$U,"&lt;="&amp;GE$5,Fluxo!$D:$D,$D115,Fluxo!$E:$E,"&lt;&gt;"&amp;"PERMUTANTE"))</f>
        <v>0</v>
      </c>
      <c r="GF115" s="18">
        <f>IF(GF$5&gt;$G$4,0,SUMIFS(Fluxo!$O:$O,Fluxo!$U:$U,"&gt;"&amp;GE$5,Fluxo!$U:$U,"&lt;="&amp;GF$5,Fluxo!$D:$D,$D115,Fluxo!$E:$E,"&lt;&gt;"&amp;"PERMUTANTE"))</f>
        <v>0</v>
      </c>
      <c r="GG115" s="18">
        <f>IF(GG$5&gt;$G$4,0,SUMIFS(Fluxo!$O:$O,Fluxo!$U:$U,"&gt;"&amp;GF$5,Fluxo!$U:$U,"&lt;="&amp;GG$5,Fluxo!$D:$D,$D115,Fluxo!$E:$E,"&lt;&gt;"&amp;"PERMUTANTE"))</f>
        <v>0</v>
      </c>
      <c r="GH115" s="18">
        <f>IF(GH$5&gt;$G$4,0,SUMIFS(Fluxo!$O:$O,Fluxo!$U:$U,"&gt;"&amp;GG$5,Fluxo!$U:$U,"&lt;="&amp;GH$5,Fluxo!$D:$D,$D115,Fluxo!$E:$E,"&lt;&gt;"&amp;"PERMUTANTE"))</f>
        <v>0</v>
      </c>
      <c r="GI115" s="18">
        <f>IF(GI$5&gt;$G$4,0,SUMIFS(Fluxo!$O:$O,Fluxo!$U:$U,"&gt;"&amp;GH$5,Fluxo!$U:$U,"&lt;="&amp;GI$5,Fluxo!$D:$D,$D115,Fluxo!$E:$E,"&lt;&gt;"&amp;"PERMUTANTE"))</f>
        <v>0</v>
      </c>
      <c r="GJ115" s="18">
        <f>IF(GJ$5&gt;$G$4,0,SUMIFS(Fluxo!$O:$O,Fluxo!$U:$U,"&gt;"&amp;GI$5,Fluxo!$U:$U,"&lt;="&amp;GJ$5,Fluxo!$D:$D,$D115,Fluxo!$E:$E,"&lt;&gt;"&amp;"PERMUTANTE"))</f>
        <v>0</v>
      </c>
      <c r="GK115" s="18">
        <f>IF(GK$5&gt;$G$4,0,SUMIFS(Fluxo!$O:$O,Fluxo!$U:$U,"&gt;"&amp;GJ$5,Fluxo!$U:$U,"&lt;="&amp;GK$5,Fluxo!$D:$D,$D115,Fluxo!$E:$E,"&lt;&gt;"&amp;"PERMUTANTE"))</f>
        <v>0</v>
      </c>
      <c r="GL115" s="18">
        <f>IF(GL$5&gt;$G$4,0,SUMIFS(Fluxo!$O:$O,Fluxo!$U:$U,"&gt;"&amp;GK$5,Fluxo!$U:$U,"&lt;="&amp;GL$5,Fluxo!$D:$D,$D115,Fluxo!$E:$E,"&lt;&gt;"&amp;"PERMUTANTE"))</f>
        <v>0</v>
      </c>
      <c r="GM115" s="18">
        <f>IF(GM$5&gt;$G$4,0,SUMIFS(Fluxo!$O:$O,Fluxo!$U:$U,"&gt;"&amp;GL$5,Fluxo!$U:$U,"&lt;="&amp;GM$5,Fluxo!$D:$D,$D115,Fluxo!$E:$E,"&lt;&gt;"&amp;"PERMUTANTE"))</f>
        <v>0</v>
      </c>
      <c r="GN115" s="18">
        <f>IF(GN$5&gt;$G$4,0,SUMIFS(Fluxo!$O:$O,Fluxo!$U:$U,"&gt;"&amp;GM$5,Fluxo!$U:$U,"&lt;="&amp;GN$5,Fluxo!$D:$D,$D115,Fluxo!$E:$E,"&lt;&gt;"&amp;"PERMUTANTE"))</f>
        <v>0</v>
      </c>
      <c r="GO115" s="18">
        <f>IF(GO$5&gt;$G$4,0,SUMIFS(Fluxo!$O:$O,Fluxo!$U:$U,"&gt;"&amp;GN$5,Fluxo!$U:$U,"&lt;="&amp;GO$5,Fluxo!$D:$D,$D115,Fluxo!$E:$E,"&lt;&gt;"&amp;"PERMUTANTE"))</f>
        <v>0</v>
      </c>
      <c r="GP115" s="18">
        <f>IF(GP$5&gt;$G$4,0,SUMIFS(Fluxo!$O:$O,Fluxo!$U:$U,"&gt;"&amp;GO$5,Fluxo!$U:$U,"&lt;="&amp;GP$5,Fluxo!$D:$D,$D115,Fluxo!$E:$E,"&lt;&gt;"&amp;"PERMUTANTE"))</f>
        <v>0</v>
      </c>
      <c r="GQ115" s="18">
        <f>IF(GQ$5&gt;$G$4,0,SUMIFS(Fluxo!$O:$O,Fluxo!$U:$U,"&gt;"&amp;GP$5,Fluxo!$U:$U,"&lt;="&amp;GQ$5,Fluxo!$D:$D,$D115,Fluxo!$E:$E,"&lt;&gt;"&amp;"PERMUTANTE"))</f>
        <v>0</v>
      </c>
      <c r="GR115" s="18">
        <f>IF(GR$5&gt;$G$4,0,SUMIFS(Fluxo!$O:$O,Fluxo!$U:$U,"&gt;"&amp;GQ$5,Fluxo!$U:$U,"&lt;="&amp;GR$5,Fluxo!$D:$D,$D115,Fluxo!$E:$E,"&lt;&gt;"&amp;"PERMUTANTE"))</f>
        <v>0</v>
      </c>
      <c r="GS115" s="18">
        <f>IF(GS$5&gt;$G$4,0,SUMIFS(Fluxo!$O:$O,Fluxo!$U:$U,"&gt;"&amp;GR$5,Fluxo!$U:$U,"&lt;="&amp;GS$5,Fluxo!$D:$D,$D115,Fluxo!$E:$E,"&lt;&gt;"&amp;"PERMUTANTE"))</f>
        <v>0</v>
      </c>
      <c r="GT115" s="18">
        <f>IF(GT$5&gt;$G$4,0,SUMIFS(Fluxo!$O:$O,Fluxo!$U:$U,"&gt;"&amp;GS$5,Fluxo!$U:$U,"&lt;="&amp;GT$5,Fluxo!$D:$D,$D115,Fluxo!$E:$E,"&lt;&gt;"&amp;"PERMUTANTE"))</f>
        <v>0</v>
      </c>
      <c r="GU115" s="18">
        <f>IF(GU$5&gt;$G$4,0,SUMIFS(Fluxo!$O:$O,Fluxo!$U:$U,"&gt;"&amp;GT$5,Fluxo!$U:$U,"&lt;="&amp;GU$5,Fluxo!$D:$D,$D115,Fluxo!$E:$E,"&lt;&gt;"&amp;"PERMUTANTE"))</f>
        <v>0</v>
      </c>
      <c r="GV115" s="18">
        <f>IF(GV$5&gt;$G$4,0,SUMIFS(Fluxo!$O:$O,Fluxo!$U:$U,"&gt;"&amp;GU$5,Fluxo!$U:$U,"&lt;="&amp;GV$5,Fluxo!$D:$D,$D115,Fluxo!$E:$E,"&lt;&gt;"&amp;"PERMUTANTE"))</f>
        <v>0</v>
      </c>
      <c r="GW115" s="18">
        <f>IF(GW$5&gt;$G$4,0,SUMIFS(Fluxo!$O:$O,Fluxo!$U:$U,"&gt;"&amp;GV$5,Fluxo!$U:$U,"&lt;="&amp;GW$5,Fluxo!$D:$D,$D115,Fluxo!$E:$E,"&lt;&gt;"&amp;"PERMUTANTE"))</f>
        <v>0</v>
      </c>
      <c r="GX115" s="18">
        <f>IF(GX$5&gt;$G$4,0,SUMIFS(Fluxo!$O:$O,Fluxo!$U:$U,"&gt;"&amp;GW$5,Fluxo!$U:$U,"&lt;="&amp;GX$5,Fluxo!$D:$D,$D115,Fluxo!$E:$E,"&lt;&gt;"&amp;"PERMUTANTE"))</f>
        <v>0</v>
      </c>
      <c r="GY115" s="18">
        <f>IF(GY$5&gt;$G$4,0,SUMIFS(Fluxo!$O:$O,Fluxo!$U:$U,"&gt;"&amp;GX$5,Fluxo!$U:$U,"&lt;="&amp;GY$5,Fluxo!$D:$D,$D115,Fluxo!$E:$E,"&lt;&gt;"&amp;"PERMUTANTE"))</f>
        <v>0</v>
      </c>
      <c r="GZ115" s="18">
        <f>IF(GZ$5&gt;$G$4,0,SUMIFS(Fluxo!$O:$O,Fluxo!$U:$U,"&gt;"&amp;GY$5,Fluxo!$U:$U,"&lt;="&amp;GZ$5,Fluxo!$D:$D,$D115,Fluxo!$E:$E,"&lt;&gt;"&amp;"PERMUTANTE"))</f>
        <v>0</v>
      </c>
      <c r="HA115" s="18">
        <f>IF(HA$5&gt;$G$4,0,SUMIFS(Fluxo!$O:$O,Fluxo!$U:$U,"&gt;"&amp;GZ$5,Fluxo!$U:$U,"&lt;="&amp;HA$5,Fluxo!$D:$D,$D115,Fluxo!$E:$E,"&lt;&gt;"&amp;"PERMUTANTE"))</f>
        <v>0</v>
      </c>
      <c r="HB115" s="18">
        <f>IF(HB$5&gt;$G$4,0,SUMIFS(Fluxo!$O:$O,Fluxo!$U:$U,"&gt;"&amp;HA$5,Fluxo!$U:$U,"&lt;="&amp;HB$5,Fluxo!$D:$D,$D115,Fluxo!$E:$E,"&lt;&gt;"&amp;"PERMUTANTE"))</f>
        <v>0</v>
      </c>
      <c r="HC115" s="18">
        <f>IF(HC$5&gt;$G$4,0,SUMIFS(Fluxo!$O:$O,Fluxo!$U:$U,"&gt;"&amp;HB$5,Fluxo!$U:$U,"&lt;="&amp;HC$5,Fluxo!$D:$D,$D115,Fluxo!$E:$E,"&lt;&gt;"&amp;"PERMUTANTE"))</f>
        <v>0</v>
      </c>
      <c r="HD115" s="18">
        <f>IF(HD$5&gt;$G$4,0,SUMIFS(Fluxo!$O:$O,Fluxo!$U:$U,"&gt;"&amp;HC$5,Fluxo!$U:$U,"&lt;="&amp;HD$5,Fluxo!$D:$D,$D115,Fluxo!$E:$E,"&lt;&gt;"&amp;"PERMUTANTE"))</f>
        <v>0</v>
      </c>
      <c r="HE115" s="18">
        <f>IF(HE$5&gt;$G$4,0,SUMIFS(Fluxo!$O:$O,Fluxo!$U:$U,"&gt;"&amp;HD$5,Fluxo!$U:$U,"&lt;="&amp;HE$5,Fluxo!$D:$D,$D115,Fluxo!$E:$E,"&lt;&gt;"&amp;"PERMUTANTE"))</f>
        <v>0</v>
      </c>
      <c r="HF115" s="18">
        <f>IF(HF$5&gt;$G$4,0,SUMIFS(Fluxo!$O:$O,Fluxo!$U:$U,"&gt;"&amp;HE$5,Fluxo!$U:$U,"&lt;="&amp;HF$5,Fluxo!$D:$D,$D115,Fluxo!$E:$E,"&lt;&gt;"&amp;"PERMUTANTE"))</f>
        <v>0</v>
      </c>
    </row>
    <row r="116" spans="1:214">
      <c r="A116" s="20">
        <f t="shared" si="11"/>
        <v>106</v>
      </c>
      <c r="B116" s="140" t="str">
        <f>'Check Carteira'!C108</f>
        <v>E.1016.99.02.0001</v>
      </c>
      <c r="C116" s="141">
        <v>1</v>
      </c>
      <c r="D116" s="129" t="str">
        <f>'Check Carteira'!F108</f>
        <v>L-0001</v>
      </c>
      <c r="E116" s="21" t="str">
        <f>IFERROR(INDEX(Contratos!L:L,MATCH(D116,Contratos!R:R,0)),"")</f>
        <v/>
      </c>
      <c r="F116" s="139" t="str">
        <f>IFERROR(INDEX(Contratos!G:G,MATCH(D116,Contratos!R:R,0)),"")</f>
        <v/>
      </c>
      <c r="H116" s="83">
        <f t="shared" si="10"/>
        <v>0</v>
      </c>
      <c r="J116" s="18">
        <f>IF(J$5&gt;$G$4,0,SUMIFS(Fluxo!$O:$O,Fluxo!$U:$U,"&gt;"&amp;I$5,Fluxo!$U:$U,"&lt;="&amp;J$5,Fluxo!$D:$D,$D116))</f>
        <v>0</v>
      </c>
      <c r="K116" s="18">
        <f>IF(K$5&gt;$G$4,0,SUMIFS(Fluxo!$O:$O,Fluxo!$U:$U,"&gt;"&amp;J$5,Fluxo!$U:$U,"&lt;="&amp;K$5,Fluxo!$D:$D,$D116))</f>
        <v>0</v>
      </c>
      <c r="L116" s="18">
        <f>IF(L$5&gt;$G$4,0,SUMIFS(Fluxo!$O:$O,Fluxo!$U:$U,"&gt;"&amp;K$5,Fluxo!$U:$U,"&lt;="&amp;L$5,Fluxo!$D:$D,$D116))</f>
        <v>0</v>
      </c>
      <c r="M116" s="18">
        <f>IF(M$5&gt;$G$4,0,SUMIFS(Fluxo!$O:$O,Fluxo!$U:$U,"&gt;"&amp;L$5,Fluxo!$U:$U,"&lt;="&amp;M$5,Fluxo!$D:$D,$D116))</f>
        <v>0</v>
      </c>
      <c r="N116" s="18">
        <f>IF(N$5&gt;$G$4,0,SUMIFS(Fluxo!$O:$O,Fluxo!$U:$U,"&gt;"&amp;M$5,Fluxo!$U:$U,"&lt;="&amp;N$5,Fluxo!$D:$D,$D116))</f>
        <v>0</v>
      </c>
      <c r="O116" s="18">
        <f>IF(O$5&gt;$G$4,0,SUMIFS(Fluxo!$O:$O,Fluxo!$U:$U,"&gt;"&amp;N$5,Fluxo!$U:$U,"&lt;="&amp;O$5,Fluxo!$D:$D,$D116))</f>
        <v>0</v>
      </c>
      <c r="P116" s="18">
        <f>IF(P$5&gt;$G$4,0,SUMIFS(Fluxo!$O:$O,Fluxo!$U:$U,"&gt;"&amp;O$5,Fluxo!$U:$U,"&lt;="&amp;P$5,Fluxo!$D:$D,$D116))</f>
        <v>0</v>
      </c>
      <c r="Q116" s="18">
        <f>IF(Q$5&gt;$G$4,0,SUMIFS(Fluxo!$O:$O,Fluxo!$U:$U,"&gt;"&amp;P$5,Fluxo!$U:$U,"&lt;="&amp;Q$5,Fluxo!$D:$D,$D116))</f>
        <v>0</v>
      </c>
      <c r="R116" s="18">
        <f>IF(R$5&gt;$G$4,0,SUMIFS(Fluxo!$O:$O,Fluxo!$U:$U,"&gt;"&amp;Q$5,Fluxo!$U:$U,"&lt;="&amp;R$5,Fluxo!$D:$D,$D116))</f>
        <v>0</v>
      </c>
      <c r="S116" s="18">
        <f>IF(S$5&gt;$G$4,0,SUMIFS(Fluxo!$O:$O,Fluxo!$U:$U,"&gt;"&amp;R$5,Fluxo!$U:$U,"&lt;="&amp;S$5,Fluxo!$D:$D,$D116,Fluxo!$E:$E,"&lt;&gt;"&amp;"PERMUTANTE"))</f>
        <v>0</v>
      </c>
      <c r="T116" s="18">
        <f>IF(T$5&gt;$G$4,0,SUMIFS(Fluxo!$O:$O,Fluxo!$U:$U,"&gt;"&amp;S$5,Fluxo!$U:$U,"&lt;="&amp;T$5,Fluxo!$D:$D,$D116,Fluxo!$E:$E,"&lt;&gt;"&amp;"PERMUTANTE"))</f>
        <v>0</v>
      </c>
      <c r="U116" s="18">
        <f>IF(U$5&gt;$G$4,0,SUMIFS(Fluxo!$O:$O,Fluxo!$U:$U,"&gt;"&amp;T$5,Fluxo!$U:$U,"&lt;="&amp;U$5,Fluxo!$D:$D,$D116,Fluxo!$E:$E,"&lt;&gt;"&amp;"PERMUTANTE"))</f>
        <v>0</v>
      </c>
      <c r="V116" s="18">
        <f>IF(V$5&gt;$G$4,0,SUMIFS(Fluxo!$O:$O,Fluxo!$U:$U,"&gt;"&amp;U$5,Fluxo!$U:$U,"&lt;="&amp;V$5,Fluxo!$D:$D,$D116,Fluxo!$E:$E,"&lt;&gt;"&amp;"PERMUTANTE"))</f>
        <v>0</v>
      </c>
      <c r="W116" s="18">
        <f>IF(W$5&gt;$G$4,0,SUMIFS(Fluxo!$O:$O,Fluxo!$U:$U,"&gt;"&amp;V$5,Fluxo!$U:$U,"&lt;="&amp;W$5,Fluxo!$D:$D,$D116,Fluxo!$E:$E,"&lt;&gt;"&amp;"PERMUTANTE"))</f>
        <v>0</v>
      </c>
      <c r="X116" s="18">
        <f>IF(X$5&gt;$G$4,0,SUMIFS(Fluxo!$O:$O,Fluxo!$U:$U,"&gt;"&amp;W$5,Fluxo!$U:$U,"&lt;="&amp;X$5,Fluxo!$D:$D,$D116,Fluxo!$E:$E,"&lt;&gt;"&amp;"PERMUTANTE"))</f>
        <v>0</v>
      </c>
      <c r="Y116" s="18">
        <f>IF(Y$5&gt;$G$4,0,SUMIFS(Fluxo!$O:$O,Fluxo!$U:$U,"&gt;"&amp;X$5,Fluxo!$U:$U,"&lt;="&amp;Y$5,Fluxo!$D:$D,$D116,Fluxo!$E:$E,"&lt;&gt;"&amp;"PERMUTANTE"))</f>
        <v>0</v>
      </c>
      <c r="Z116" s="18">
        <f>IF(Z$5&gt;$G$4,0,SUMIFS(Fluxo!$O:$O,Fluxo!$U:$U,"&gt;"&amp;Y$5,Fluxo!$U:$U,"&lt;="&amp;Z$5,Fluxo!$D:$D,$D116,Fluxo!$E:$E,"&lt;&gt;"&amp;"PERMUTANTE"))</f>
        <v>0</v>
      </c>
      <c r="AA116" s="18">
        <f>IF(AA$5&gt;$G$4,0,SUMIFS(Fluxo!$O:$O,Fluxo!$U:$U,"&gt;"&amp;Z$5,Fluxo!$U:$U,"&lt;="&amp;AA$5,Fluxo!$D:$D,$D116,Fluxo!$E:$E,"&lt;&gt;"&amp;"PERMUTANTE"))</f>
        <v>0</v>
      </c>
      <c r="AB116" s="18">
        <f>IF(AB$5&gt;$G$4,0,SUMIFS(Fluxo!$O:$O,Fluxo!$U:$U,"&gt;"&amp;AA$5,Fluxo!$U:$U,"&lt;="&amp;AB$5,Fluxo!$D:$D,$D116,Fluxo!$E:$E,"&lt;&gt;"&amp;"PERMUTANTE"))</f>
        <v>0</v>
      </c>
      <c r="AC116" s="18">
        <f>IF(AC$5&gt;$G$4,0,SUMIFS(Fluxo!$O:$O,Fluxo!$U:$U,"&gt;"&amp;AB$5,Fluxo!$U:$U,"&lt;="&amp;AC$5,Fluxo!$D:$D,$D116,Fluxo!$E:$E,"&lt;&gt;"&amp;"PERMUTANTE"))</f>
        <v>0</v>
      </c>
      <c r="AD116" s="18">
        <f>IF(AD$5&gt;$G$4,0,SUMIFS(Fluxo!$O:$O,Fluxo!$U:$U,"&gt;"&amp;AC$5,Fluxo!$U:$U,"&lt;="&amp;AD$5,Fluxo!$D:$D,$D116,Fluxo!$E:$E,"&lt;&gt;"&amp;"PERMUTANTE"))</f>
        <v>0</v>
      </c>
      <c r="AE116" s="18">
        <f>IF(AE$5&gt;$G$4,0,SUMIFS(Fluxo!$O:$O,Fluxo!$U:$U,"&gt;"&amp;AD$5,Fluxo!$U:$U,"&lt;="&amp;AE$5,Fluxo!$D:$D,$D116,Fluxo!$E:$E,"&lt;&gt;"&amp;"PERMUTANTE"))</f>
        <v>0</v>
      </c>
      <c r="AF116" s="18">
        <f>IF(AF$5&gt;$G$4,0,SUMIFS(Fluxo!$O:$O,Fluxo!$U:$U,"&gt;"&amp;AE$5,Fluxo!$U:$U,"&lt;="&amp;AF$5,Fluxo!$D:$D,$D116,Fluxo!$E:$E,"&lt;&gt;"&amp;"PERMUTANTE"))</f>
        <v>0</v>
      </c>
      <c r="AG116" s="18">
        <f>IF(AG$5&gt;$G$4,0,SUMIFS(Fluxo!$O:$O,Fluxo!$U:$U,"&gt;"&amp;AF$5,Fluxo!$U:$U,"&lt;="&amp;AG$5,Fluxo!$D:$D,$D116,Fluxo!$E:$E,"&lt;&gt;"&amp;"PERMUTANTE"))</f>
        <v>0</v>
      </c>
      <c r="AH116" s="18">
        <f>IF(AH$5&gt;$G$4,0,SUMIFS(Fluxo!$O:$O,Fluxo!$U:$U,"&gt;"&amp;AG$5,Fluxo!$U:$U,"&lt;="&amp;AH$5,Fluxo!$D:$D,$D116,Fluxo!$E:$E,"&lt;&gt;"&amp;"PERMUTANTE"))</f>
        <v>0</v>
      </c>
      <c r="AI116" s="18">
        <f>IF(AI$5&gt;$G$4,0,SUMIFS(Fluxo!$O:$O,Fluxo!$U:$U,"&gt;"&amp;AH$5,Fluxo!$U:$U,"&lt;="&amp;AI$5,Fluxo!$D:$D,$D116,Fluxo!$E:$E,"&lt;&gt;"&amp;"PERMUTANTE"))</f>
        <v>0</v>
      </c>
      <c r="AJ116" s="18">
        <f>IF(AJ$5&gt;$G$4,0,SUMIFS(Fluxo!$O:$O,Fluxo!$U:$U,"&gt;"&amp;AI$5,Fluxo!$U:$U,"&lt;="&amp;AJ$5,Fluxo!$D:$D,$D116,Fluxo!$E:$E,"&lt;&gt;"&amp;"PERMUTANTE"))</f>
        <v>0</v>
      </c>
      <c r="AK116" s="18">
        <f>IF(AK$5&gt;$G$4,0,SUMIFS(Fluxo!$O:$O,Fluxo!$U:$U,"&gt;"&amp;AJ$5,Fluxo!$U:$U,"&lt;="&amp;AK$5,Fluxo!$D:$D,$D116,Fluxo!$E:$E,"&lt;&gt;"&amp;"PERMUTANTE"))</f>
        <v>0</v>
      </c>
      <c r="AL116" s="18">
        <f>IF(AL$5&gt;$G$4,0,SUMIFS(Fluxo!$O:$O,Fluxo!$U:$U,"&gt;"&amp;AK$5,Fluxo!$U:$U,"&lt;="&amp;AL$5,Fluxo!$D:$D,$D116,Fluxo!$E:$E,"&lt;&gt;"&amp;"PERMUTANTE"))</f>
        <v>0</v>
      </c>
      <c r="AM116" s="18">
        <f>IF(AM$5&gt;$G$4,0,SUMIFS(Fluxo!$O:$O,Fluxo!$U:$U,"&gt;"&amp;AL$5,Fluxo!$U:$U,"&lt;="&amp;AM$5,Fluxo!$D:$D,$D116,Fluxo!$E:$E,"&lt;&gt;"&amp;"PERMUTANTE"))</f>
        <v>0</v>
      </c>
      <c r="AN116" s="18">
        <f>IF(AN$5&gt;$G$4,0,SUMIFS(Fluxo!$O:$O,Fluxo!$U:$U,"&gt;"&amp;AM$5,Fluxo!$U:$U,"&lt;="&amp;AN$5,Fluxo!$D:$D,$D116,Fluxo!$E:$E,"&lt;&gt;"&amp;"PERMUTANTE"))</f>
        <v>0</v>
      </c>
      <c r="AO116" s="18">
        <f>IF(AO$5&gt;$G$4,0,SUMIFS(Fluxo!$O:$O,Fluxo!$U:$U,"&gt;"&amp;AN$5,Fluxo!$U:$U,"&lt;="&amp;AO$5,Fluxo!$D:$D,$D116,Fluxo!$E:$E,"&lt;&gt;"&amp;"PERMUTANTE"))</f>
        <v>0</v>
      </c>
      <c r="AP116" s="18">
        <f>IF(AP$5&gt;$G$4,0,SUMIFS(Fluxo!$O:$O,Fluxo!$U:$U,"&gt;"&amp;AO$5,Fluxo!$U:$U,"&lt;="&amp;AP$5,Fluxo!$D:$D,$D116,Fluxo!$E:$E,"&lt;&gt;"&amp;"PERMUTANTE"))</f>
        <v>0</v>
      </c>
      <c r="AQ116" s="18">
        <f>IF(AQ$5&gt;$G$4,0,SUMIFS(Fluxo!$O:$O,Fluxo!$U:$U,"&gt;"&amp;AP$5,Fluxo!$U:$U,"&lt;="&amp;AQ$5,Fluxo!$D:$D,$D116,Fluxo!$E:$E,"&lt;&gt;"&amp;"PERMUTANTE"))</f>
        <v>0</v>
      </c>
      <c r="AR116" s="18">
        <f>IF(AR$5&gt;$G$4,0,SUMIFS(Fluxo!$O:$O,Fluxo!$U:$U,"&gt;"&amp;AQ$5,Fluxo!$U:$U,"&lt;="&amp;AR$5,Fluxo!$D:$D,$D116,Fluxo!$E:$E,"&lt;&gt;"&amp;"PERMUTANTE"))</f>
        <v>0</v>
      </c>
      <c r="AS116" s="18">
        <f>IF(AS$5&gt;$G$4,0,SUMIFS(Fluxo!$O:$O,Fluxo!$U:$U,"&gt;"&amp;AR$5,Fluxo!$U:$U,"&lt;="&amp;AS$5,Fluxo!$D:$D,$D116,Fluxo!$E:$E,"&lt;&gt;"&amp;"PERMUTANTE"))</f>
        <v>0</v>
      </c>
      <c r="AT116" s="18">
        <f>IF(AT$5&gt;$G$4,0,SUMIFS(Fluxo!$O:$O,Fluxo!$U:$U,"&gt;"&amp;AS$5,Fluxo!$U:$U,"&lt;="&amp;AT$5,Fluxo!$D:$D,$D116,Fluxo!$E:$E,"&lt;&gt;"&amp;"PERMUTANTE"))</f>
        <v>0</v>
      </c>
      <c r="AU116" s="18">
        <f>IF(AU$5&gt;$G$4,0,SUMIFS(Fluxo!$O:$O,Fluxo!$U:$U,"&gt;"&amp;AT$5,Fluxo!$U:$U,"&lt;="&amp;AU$5,Fluxo!$D:$D,$D116,Fluxo!$E:$E,"&lt;&gt;"&amp;"PERMUTANTE"))</f>
        <v>0</v>
      </c>
      <c r="AV116" s="18">
        <f>IF(AV$5&gt;$G$4,0,SUMIFS(Fluxo!$O:$O,Fluxo!$U:$U,"&gt;"&amp;AU$5,Fluxo!$U:$U,"&lt;="&amp;AV$5,Fluxo!$D:$D,$D116,Fluxo!$E:$E,"&lt;&gt;"&amp;"PERMUTANTE"))</f>
        <v>0</v>
      </c>
      <c r="AW116" s="18">
        <f>IF(AW$5&gt;$G$4,0,SUMIFS(Fluxo!$O:$O,Fluxo!$U:$U,"&gt;"&amp;AV$5,Fluxo!$U:$U,"&lt;="&amp;AW$5,Fluxo!$D:$D,$D116,Fluxo!$E:$E,"&lt;&gt;"&amp;"PERMUTANTE"))</f>
        <v>0</v>
      </c>
      <c r="AX116" s="18">
        <f>IF(AX$5&gt;$G$4,0,SUMIFS(Fluxo!$O:$O,Fluxo!$U:$U,"&gt;"&amp;AW$5,Fluxo!$U:$U,"&lt;="&amp;AX$5,Fluxo!$D:$D,$D116,Fluxo!$E:$E,"&lt;&gt;"&amp;"PERMUTANTE"))</f>
        <v>0</v>
      </c>
      <c r="AY116" s="18">
        <f>IF(AY$5&gt;$G$4,0,SUMIFS(Fluxo!$O:$O,Fluxo!$U:$U,"&gt;"&amp;AX$5,Fluxo!$U:$U,"&lt;="&amp;AY$5,Fluxo!$D:$D,$D116,Fluxo!$E:$E,"&lt;&gt;"&amp;"PERMUTANTE"))</f>
        <v>0</v>
      </c>
      <c r="AZ116" s="18">
        <f>IF(AZ$5&gt;$G$4,0,SUMIFS(Fluxo!$O:$O,Fluxo!$U:$U,"&gt;"&amp;AY$5,Fluxo!$U:$U,"&lt;="&amp;AZ$5,Fluxo!$D:$D,$D116,Fluxo!$E:$E,"&lt;&gt;"&amp;"PERMUTANTE"))</f>
        <v>0</v>
      </c>
      <c r="BA116" s="18">
        <f>IF(BA$5&gt;$G$4,0,SUMIFS(Fluxo!$O:$O,Fluxo!$U:$U,"&gt;"&amp;AZ$5,Fluxo!$U:$U,"&lt;="&amp;BA$5,Fluxo!$D:$D,$D116,Fluxo!$E:$E,"&lt;&gt;"&amp;"PERMUTANTE"))</f>
        <v>0</v>
      </c>
      <c r="BB116" s="18">
        <f>IF(BB$5&gt;$G$4,0,SUMIFS(Fluxo!$O:$O,Fluxo!$U:$U,"&gt;"&amp;BA$5,Fluxo!$U:$U,"&lt;="&amp;BB$5,Fluxo!$D:$D,$D116,Fluxo!$E:$E,"&lt;&gt;"&amp;"PERMUTANTE"))</f>
        <v>0</v>
      </c>
      <c r="BC116" s="18">
        <f>IF(BC$5&gt;$G$4,0,SUMIFS(Fluxo!$O:$O,Fluxo!$U:$U,"&gt;"&amp;BB$5,Fluxo!$U:$U,"&lt;="&amp;BC$5,Fluxo!$D:$D,$D116,Fluxo!$E:$E,"&lt;&gt;"&amp;"PERMUTANTE"))</f>
        <v>0</v>
      </c>
      <c r="BD116" s="18">
        <f>IF(BD$5&gt;$G$4,0,SUMIFS(Fluxo!$O:$O,Fluxo!$U:$U,"&gt;"&amp;BC$5,Fluxo!$U:$U,"&lt;="&amp;BD$5,Fluxo!$D:$D,$D116,Fluxo!$E:$E,"&lt;&gt;"&amp;"PERMUTANTE"))</f>
        <v>0</v>
      </c>
      <c r="BE116" s="18">
        <f>IF(BE$5&gt;$G$4,0,SUMIFS(Fluxo!$O:$O,Fluxo!$U:$U,"&gt;"&amp;BD$5,Fluxo!$U:$U,"&lt;="&amp;BE$5,Fluxo!$D:$D,$D116,Fluxo!$E:$E,"&lt;&gt;"&amp;"PERMUTANTE"))</f>
        <v>0</v>
      </c>
      <c r="BF116" s="18">
        <f>IF(BF$5&gt;$G$4,0,SUMIFS(Fluxo!$O:$O,Fluxo!$U:$U,"&gt;"&amp;BE$5,Fluxo!$U:$U,"&lt;="&amp;BF$5,Fluxo!$D:$D,$D116,Fluxo!$E:$E,"&lt;&gt;"&amp;"PERMUTANTE"))</f>
        <v>0</v>
      </c>
      <c r="BG116" s="18">
        <f>IF(BG$5&gt;$G$4,0,SUMIFS(Fluxo!$O:$O,Fluxo!$U:$U,"&gt;"&amp;BF$5,Fluxo!$U:$U,"&lt;="&amp;BG$5,Fluxo!$D:$D,$D116,Fluxo!$E:$E,"&lt;&gt;"&amp;"PERMUTANTE"))</f>
        <v>0</v>
      </c>
      <c r="BH116" s="18">
        <f>IF(BH$5&gt;$G$4,0,SUMIFS(Fluxo!$O:$O,Fluxo!$U:$U,"&gt;"&amp;BG$5,Fluxo!$U:$U,"&lt;="&amp;BH$5,Fluxo!$D:$D,$D116,Fluxo!$E:$E,"&lt;&gt;"&amp;"PERMUTANTE"))</f>
        <v>0</v>
      </c>
      <c r="BI116" s="18">
        <f>IF(BI$5&gt;$G$4,0,SUMIFS(Fluxo!$O:$O,Fluxo!$U:$U,"&gt;"&amp;BH$5,Fluxo!$U:$U,"&lt;="&amp;BI$5,Fluxo!$D:$D,$D116,Fluxo!$E:$E,"&lt;&gt;"&amp;"PERMUTANTE"))</f>
        <v>0</v>
      </c>
      <c r="BJ116" s="18">
        <f>IF(BJ$5&gt;$G$4,0,SUMIFS(Fluxo!$O:$O,Fluxo!$U:$U,"&gt;"&amp;BI$5,Fluxo!$U:$U,"&lt;="&amp;BJ$5,Fluxo!$D:$D,$D116,Fluxo!$E:$E,"&lt;&gt;"&amp;"PERMUTANTE"))</f>
        <v>0</v>
      </c>
      <c r="BK116" s="18">
        <f>IF(BK$5&gt;$G$4,0,SUMIFS(Fluxo!$O:$O,Fluxo!$U:$U,"&gt;"&amp;BJ$5,Fluxo!$U:$U,"&lt;="&amp;BK$5,Fluxo!$D:$D,$D116,Fluxo!$E:$E,"&lt;&gt;"&amp;"PERMUTANTE"))</f>
        <v>0</v>
      </c>
      <c r="BL116" s="18">
        <f>IF(BL$5&gt;$G$4,0,SUMIFS(Fluxo!$O:$O,Fluxo!$U:$U,"&gt;"&amp;BK$5,Fluxo!$U:$U,"&lt;="&amp;BL$5,Fluxo!$D:$D,$D116,Fluxo!$E:$E,"&lt;&gt;"&amp;"PERMUTANTE"))</f>
        <v>0</v>
      </c>
      <c r="BM116" s="18">
        <f>IF(BM$5&gt;$G$4,0,SUMIFS(Fluxo!$O:$O,Fluxo!$U:$U,"&gt;"&amp;BL$5,Fluxo!$U:$U,"&lt;="&amp;BM$5,Fluxo!$D:$D,$D116,Fluxo!$E:$E,"&lt;&gt;"&amp;"PERMUTANTE"))</f>
        <v>0</v>
      </c>
      <c r="BN116" s="18">
        <f>IF(BN$5&gt;$G$4,0,SUMIFS(Fluxo!$O:$O,Fluxo!$U:$U,"&gt;"&amp;BM$5,Fluxo!$U:$U,"&lt;="&amp;BN$5,Fluxo!$D:$D,$D116,Fluxo!$E:$E,"&lt;&gt;"&amp;"PERMUTANTE"))</f>
        <v>0</v>
      </c>
      <c r="BO116" s="18">
        <f>IF(BO$5&gt;$G$4,0,SUMIFS(Fluxo!$O:$O,Fluxo!$U:$U,"&gt;"&amp;BN$5,Fluxo!$U:$U,"&lt;="&amp;BO$5,Fluxo!$D:$D,$D116,Fluxo!$E:$E,"&lt;&gt;"&amp;"PERMUTANTE"))</f>
        <v>0</v>
      </c>
      <c r="BP116" s="18">
        <f>IF(BP$5&gt;$G$4,0,SUMIFS(Fluxo!$O:$O,Fluxo!$U:$U,"&gt;"&amp;BO$5,Fluxo!$U:$U,"&lt;="&amp;BP$5,Fluxo!$D:$D,$D116,Fluxo!$E:$E,"&lt;&gt;"&amp;"PERMUTANTE"))</f>
        <v>0</v>
      </c>
      <c r="BQ116" s="18">
        <f>IF(BQ$5&gt;$G$4,0,SUMIFS(Fluxo!$O:$O,Fluxo!$U:$U,"&gt;"&amp;BP$5,Fluxo!$U:$U,"&lt;="&amp;BQ$5,Fluxo!$D:$D,$D116,Fluxo!$E:$E,"&lt;&gt;"&amp;"PERMUTANTE"))</f>
        <v>0</v>
      </c>
      <c r="BR116" s="18">
        <f>IF(BR$5&gt;$G$4,0,SUMIFS(Fluxo!$O:$O,Fluxo!$U:$U,"&gt;"&amp;BQ$5,Fluxo!$U:$U,"&lt;="&amp;BR$5,Fluxo!$D:$D,$D116,Fluxo!$E:$E,"&lt;&gt;"&amp;"PERMUTANTE"))</f>
        <v>0</v>
      </c>
      <c r="BS116" s="18">
        <f>IF(BS$5&gt;$G$4,0,SUMIFS(Fluxo!$O:$O,Fluxo!$U:$U,"&gt;"&amp;BR$5,Fluxo!$U:$U,"&lt;="&amp;BS$5,Fluxo!$D:$D,$D116,Fluxo!$E:$E,"&lt;&gt;"&amp;"PERMUTANTE"))</f>
        <v>0</v>
      </c>
      <c r="BT116" s="18">
        <f>IF(BT$5&gt;$G$4,0,SUMIFS(Fluxo!$O:$O,Fluxo!$U:$U,"&gt;"&amp;BS$5,Fluxo!$U:$U,"&lt;="&amp;BT$5,Fluxo!$D:$D,$D116,Fluxo!$E:$E,"&lt;&gt;"&amp;"PERMUTANTE"))</f>
        <v>0</v>
      </c>
      <c r="BU116" s="18">
        <f>IF(BU$5&gt;$G$4,0,SUMIFS(Fluxo!$O:$O,Fluxo!$U:$U,"&gt;"&amp;BT$5,Fluxo!$U:$U,"&lt;="&amp;BU$5,Fluxo!$D:$D,$D116,Fluxo!$E:$E,"&lt;&gt;"&amp;"PERMUTANTE"))</f>
        <v>0</v>
      </c>
      <c r="BV116" s="18">
        <f>IF(BV$5&gt;$G$4,0,SUMIFS(Fluxo!$O:$O,Fluxo!$U:$U,"&gt;"&amp;BU$5,Fluxo!$U:$U,"&lt;="&amp;BV$5,Fluxo!$D:$D,$D116,Fluxo!$E:$E,"&lt;&gt;"&amp;"PERMUTANTE"))</f>
        <v>0</v>
      </c>
      <c r="BW116" s="18">
        <f>IF(BW$5&gt;$G$4,0,SUMIFS(Fluxo!$O:$O,Fluxo!$U:$U,"&gt;"&amp;BV$5,Fluxo!$U:$U,"&lt;="&amp;BW$5,Fluxo!$D:$D,$D116,Fluxo!$E:$E,"&lt;&gt;"&amp;"PERMUTANTE"))</f>
        <v>0</v>
      </c>
      <c r="BX116" s="18">
        <f>IF(BX$5&gt;$G$4,0,SUMIFS(Fluxo!$O:$O,Fluxo!$U:$U,"&gt;"&amp;BW$5,Fluxo!$U:$U,"&lt;="&amp;BX$5,Fluxo!$D:$D,$D116,Fluxo!$E:$E,"&lt;&gt;"&amp;"PERMUTANTE"))</f>
        <v>0</v>
      </c>
      <c r="BY116" s="18">
        <f>IF(BY$5&gt;$G$4,0,SUMIFS(Fluxo!$O:$O,Fluxo!$U:$U,"&gt;"&amp;BX$5,Fluxo!$U:$U,"&lt;="&amp;BY$5,Fluxo!$D:$D,$D116,Fluxo!$E:$E,"&lt;&gt;"&amp;"PERMUTANTE"))</f>
        <v>0</v>
      </c>
      <c r="BZ116" s="18">
        <f>IF(BZ$5&gt;$G$4,0,SUMIFS(Fluxo!$O:$O,Fluxo!$U:$U,"&gt;"&amp;BY$5,Fluxo!$U:$U,"&lt;="&amp;BZ$5,Fluxo!$D:$D,$D116,Fluxo!$E:$E,"&lt;&gt;"&amp;"PERMUTANTE"))</f>
        <v>0</v>
      </c>
      <c r="CA116" s="18">
        <f>IF(CA$5&gt;$G$4,0,SUMIFS(Fluxo!$O:$O,Fluxo!$U:$U,"&gt;"&amp;BZ$5,Fluxo!$U:$U,"&lt;="&amp;CA$5,Fluxo!$D:$D,$D116,Fluxo!$E:$E,"&lt;&gt;"&amp;"PERMUTANTE"))</f>
        <v>0</v>
      </c>
      <c r="CB116" s="18">
        <f>IF(CB$5&gt;$G$4,0,SUMIFS(Fluxo!$O:$O,Fluxo!$U:$U,"&gt;"&amp;CA$5,Fluxo!$U:$U,"&lt;="&amp;CB$5,Fluxo!$D:$D,$D116,Fluxo!$E:$E,"&lt;&gt;"&amp;"PERMUTANTE"))</f>
        <v>0</v>
      </c>
      <c r="CC116" s="18">
        <f>IF(CC$5&gt;$G$4,0,SUMIFS(Fluxo!$O:$O,Fluxo!$U:$U,"&gt;"&amp;CB$5,Fluxo!$U:$U,"&lt;="&amp;CC$5,Fluxo!$D:$D,$D116,Fluxo!$E:$E,"&lt;&gt;"&amp;"PERMUTANTE"))</f>
        <v>0</v>
      </c>
      <c r="CD116" s="18">
        <f>IF(CD$5&gt;$G$4,0,SUMIFS(Fluxo!$O:$O,Fluxo!$U:$U,"&gt;"&amp;CC$5,Fluxo!$U:$U,"&lt;="&amp;CD$5,Fluxo!$D:$D,$D116,Fluxo!$E:$E,"&lt;&gt;"&amp;"PERMUTANTE"))</f>
        <v>0</v>
      </c>
      <c r="CE116" s="18">
        <f>IF(CE$5&gt;$G$4,0,SUMIFS(Fluxo!$O:$O,Fluxo!$U:$U,"&gt;"&amp;CD$5,Fluxo!$U:$U,"&lt;="&amp;CE$5,Fluxo!$D:$D,$D116,Fluxo!$E:$E,"&lt;&gt;"&amp;"PERMUTANTE"))</f>
        <v>0</v>
      </c>
      <c r="CF116" s="18">
        <f>IF(CF$5&gt;$G$4,0,SUMIFS(Fluxo!$O:$O,Fluxo!$U:$U,"&gt;"&amp;CE$5,Fluxo!$U:$U,"&lt;="&amp;CF$5,Fluxo!$D:$D,$D116,Fluxo!$E:$E,"&lt;&gt;"&amp;"PERMUTANTE"))</f>
        <v>0</v>
      </c>
      <c r="CG116" s="18">
        <f>IF(CG$5&gt;$G$4,0,SUMIFS(Fluxo!$O:$O,Fluxo!$U:$U,"&gt;"&amp;CF$5,Fluxo!$U:$U,"&lt;="&amp;CG$5,Fluxo!$D:$D,$D116,Fluxo!$E:$E,"&lt;&gt;"&amp;"PERMUTANTE"))</f>
        <v>0</v>
      </c>
      <c r="CH116" s="18">
        <f>IF(CH$5&gt;$G$4,0,SUMIFS(Fluxo!$O:$O,Fluxo!$U:$U,"&gt;"&amp;CG$5,Fluxo!$U:$U,"&lt;="&amp;CH$5,Fluxo!$D:$D,$D116,Fluxo!$E:$E,"&lt;&gt;"&amp;"PERMUTANTE"))</f>
        <v>0</v>
      </c>
      <c r="CI116" s="18">
        <f>IF(CI$5&gt;$G$4,0,SUMIFS(Fluxo!$O:$O,Fluxo!$U:$U,"&gt;"&amp;CH$5,Fluxo!$U:$U,"&lt;="&amp;CI$5,Fluxo!$D:$D,$D116,Fluxo!$E:$E,"&lt;&gt;"&amp;"PERMUTANTE"))</f>
        <v>0</v>
      </c>
      <c r="CJ116" s="18">
        <f>IF(CJ$5&gt;$G$4,0,SUMIFS(Fluxo!$O:$O,Fluxo!$U:$U,"&gt;"&amp;CI$5,Fluxo!$U:$U,"&lt;="&amp;CJ$5,Fluxo!$D:$D,$D116,Fluxo!$E:$E,"&lt;&gt;"&amp;"PERMUTANTE"))</f>
        <v>0</v>
      </c>
      <c r="CK116" s="18">
        <f>IF(CK$5&gt;$G$4,0,SUMIFS(Fluxo!$O:$O,Fluxo!$U:$U,"&gt;"&amp;CJ$5,Fluxo!$U:$U,"&lt;="&amp;CK$5,Fluxo!$D:$D,$D116,Fluxo!$E:$E,"&lt;&gt;"&amp;"PERMUTANTE"))</f>
        <v>0</v>
      </c>
      <c r="CL116" s="18">
        <f>IF(CL$5&gt;$G$4,0,SUMIFS(Fluxo!$O:$O,Fluxo!$U:$U,"&gt;"&amp;CK$5,Fluxo!$U:$U,"&lt;="&amp;CL$5,Fluxo!$D:$D,$D116,Fluxo!$E:$E,"&lt;&gt;"&amp;"PERMUTANTE"))</f>
        <v>0</v>
      </c>
      <c r="CM116" s="18">
        <f>IF(CM$5&gt;$G$4,0,SUMIFS(Fluxo!$O:$O,Fluxo!$U:$U,"&gt;"&amp;CL$5,Fluxo!$U:$U,"&lt;="&amp;CM$5,Fluxo!$D:$D,$D116,Fluxo!$E:$E,"&lt;&gt;"&amp;"PERMUTANTE"))</f>
        <v>0</v>
      </c>
      <c r="CN116" s="18">
        <f>IF(CN$5&gt;$G$4,0,SUMIFS(Fluxo!$O:$O,Fluxo!$U:$U,"&gt;"&amp;CM$5,Fluxo!$U:$U,"&lt;="&amp;CN$5,Fluxo!$D:$D,$D116,Fluxo!$E:$E,"&lt;&gt;"&amp;"PERMUTANTE"))</f>
        <v>0</v>
      </c>
      <c r="CO116" s="18">
        <f>IF(CO$5&gt;$G$4,0,SUMIFS(Fluxo!$O:$O,Fluxo!$U:$U,"&gt;"&amp;CN$5,Fluxo!$U:$U,"&lt;="&amp;CO$5,Fluxo!$D:$D,$D116,Fluxo!$E:$E,"&lt;&gt;"&amp;"PERMUTANTE"))</f>
        <v>0</v>
      </c>
      <c r="CP116" s="18">
        <f>IF(CP$5&gt;$G$4,0,SUMIFS(Fluxo!$O:$O,Fluxo!$U:$U,"&gt;"&amp;CO$5,Fluxo!$U:$U,"&lt;="&amp;CP$5,Fluxo!$D:$D,$D116,Fluxo!$E:$E,"&lt;&gt;"&amp;"PERMUTANTE"))</f>
        <v>0</v>
      </c>
      <c r="CQ116" s="18">
        <f>IF(CQ$5&gt;$G$4,0,SUMIFS(Fluxo!$O:$O,Fluxo!$U:$U,"&gt;"&amp;CP$5,Fluxo!$U:$U,"&lt;="&amp;CQ$5,Fluxo!$D:$D,$D116,Fluxo!$E:$E,"&lt;&gt;"&amp;"PERMUTANTE"))</f>
        <v>0</v>
      </c>
      <c r="CR116" s="18">
        <f>IF(CR$5&gt;$G$4,0,SUMIFS(Fluxo!$O:$O,Fluxo!$U:$U,"&gt;"&amp;CQ$5,Fluxo!$U:$U,"&lt;="&amp;CR$5,Fluxo!$D:$D,$D116,Fluxo!$E:$E,"&lt;&gt;"&amp;"PERMUTANTE"))</f>
        <v>0</v>
      </c>
      <c r="CS116" s="18">
        <f>IF(CS$5&gt;$G$4,0,SUMIFS(Fluxo!$O:$O,Fluxo!$U:$U,"&gt;"&amp;CR$5,Fluxo!$U:$U,"&lt;="&amp;CS$5,Fluxo!$D:$D,$D116,Fluxo!$E:$E,"&lt;&gt;"&amp;"PERMUTANTE"))</f>
        <v>0</v>
      </c>
      <c r="CT116" s="18">
        <f>IF(CT$5&gt;$G$4,0,SUMIFS(Fluxo!$O:$O,Fluxo!$U:$U,"&gt;"&amp;CS$5,Fluxo!$U:$U,"&lt;="&amp;CT$5,Fluxo!$D:$D,$D116,Fluxo!$E:$E,"&lt;&gt;"&amp;"PERMUTANTE"))</f>
        <v>0</v>
      </c>
      <c r="CU116" s="18">
        <f>IF(CU$5&gt;$G$4,0,SUMIFS(Fluxo!$O:$O,Fluxo!$U:$U,"&gt;"&amp;CT$5,Fluxo!$U:$U,"&lt;="&amp;CU$5,Fluxo!$D:$D,$D116,Fluxo!$E:$E,"&lt;&gt;"&amp;"PERMUTANTE"))</f>
        <v>0</v>
      </c>
      <c r="CV116" s="18">
        <f>IF(CV$5&gt;$G$4,0,SUMIFS(Fluxo!$O:$O,Fluxo!$U:$U,"&gt;"&amp;CU$5,Fluxo!$U:$U,"&lt;="&amp;CV$5,Fluxo!$D:$D,$D116,Fluxo!$E:$E,"&lt;&gt;"&amp;"PERMUTANTE"))</f>
        <v>0</v>
      </c>
      <c r="CW116" s="18">
        <f>IF(CW$5&gt;$G$4,0,SUMIFS(Fluxo!$O:$O,Fluxo!$U:$U,"&gt;"&amp;CV$5,Fluxo!$U:$U,"&lt;="&amp;CW$5,Fluxo!$D:$D,$D116,Fluxo!$E:$E,"&lt;&gt;"&amp;"PERMUTANTE"))</f>
        <v>0</v>
      </c>
      <c r="CX116" s="18">
        <f>IF(CX$5&gt;$G$4,0,SUMIFS(Fluxo!$O:$O,Fluxo!$U:$U,"&gt;"&amp;CW$5,Fluxo!$U:$U,"&lt;="&amp;CX$5,Fluxo!$D:$D,$D116,Fluxo!$E:$E,"&lt;&gt;"&amp;"PERMUTANTE"))</f>
        <v>0</v>
      </c>
      <c r="CY116" s="18">
        <f>IF(CY$5&gt;$G$4,0,SUMIFS(Fluxo!$O:$O,Fluxo!$U:$U,"&gt;"&amp;CX$5,Fluxo!$U:$U,"&lt;="&amp;CY$5,Fluxo!$D:$D,$D116,Fluxo!$E:$E,"&lt;&gt;"&amp;"PERMUTANTE"))</f>
        <v>0</v>
      </c>
      <c r="CZ116" s="18">
        <f>IF(CZ$5&gt;$G$4,0,SUMIFS(Fluxo!$O:$O,Fluxo!$U:$U,"&gt;"&amp;CY$5,Fluxo!$U:$U,"&lt;="&amp;CZ$5,Fluxo!$D:$D,$D116,Fluxo!$E:$E,"&lt;&gt;"&amp;"PERMUTANTE"))</f>
        <v>0</v>
      </c>
      <c r="DA116" s="18">
        <f>IF(DA$5&gt;$G$4,0,SUMIFS(Fluxo!$O:$O,Fluxo!$U:$U,"&gt;"&amp;CZ$5,Fluxo!$U:$U,"&lt;="&amp;DA$5,Fluxo!$D:$D,$D116,Fluxo!$E:$E,"&lt;&gt;"&amp;"PERMUTANTE"))</f>
        <v>0</v>
      </c>
      <c r="DB116" s="18">
        <f>IF(DB$5&gt;$G$4,0,SUMIFS(Fluxo!$O:$O,Fluxo!$U:$U,"&gt;"&amp;DA$5,Fluxo!$U:$U,"&lt;="&amp;DB$5,Fluxo!$D:$D,$D116,Fluxo!$E:$E,"&lt;&gt;"&amp;"PERMUTANTE"))</f>
        <v>0</v>
      </c>
      <c r="DC116" s="18">
        <f>IF(DC$5&gt;$G$4,0,SUMIFS(Fluxo!$O:$O,Fluxo!$U:$U,"&gt;"&amp;DB$5,Fluxo!$U:$U,"&lt;="&amp;DC$5,Fluxo!$D:$D,$D116,Fluxo!$E:$E,"&lt;&gt;"&amp;"PERMUTANTE"))</f>
        <v>0</v>
      </c>
      <c r="DD116" s="18">
        <f>IF(DD$5&gt;$G$4,0,SUMIFS(Fluxo!$O:$O,Fluxo!$U:$U,"&gt;"&amp;DC$5,Fluxo!$U:$U,"&lt;="&amp;DD$5,Fluxo!$D:$D,$D116,Fluxo!$E:$E,"&lt;&gt;"&amp;"PERMUTANTE"))</f>
        <v>0</v>
      </c>
      <c r="DE116" s="18">
        <f>IF(DE$5&gt;$G$4,0,SUMIFS(Fluxo!$O:$O,Fluxo!$U:$U,"&gt;"&amp;DD$5,Fluxo!$U:$U,"&lt;="&amp;DE$5,Fluxo!$D:$D,$D116,Fluxo!$E:$E,"&lt;&gt;"&amp;"PERMUTANTE"))</f>
        <v>0</v>
      </c>
      <c r="DF116" s="18">
        <f>IF(DF$5&gt;$G$4,0,SUMIFS(Fluxo!$O:$O,Fluxo!$U:$U,"&gt;"&amp;DE$5,Fluxo!$U:$U,"&lt;="&amp;DF$5,Fluxo!$D:$D,$D116,Fluxo!$E:$E,"&lt;&gt;"&amp;"PERMUTANTE"))</f>
        <v>0</v>
      </c>
      <c r="DG116" s="18">
        <f>IF(DG$5&gt;$G$4,0,SUMIFS(Fluxo!$O:$O,Fluxo!$U:$U,"&gt;"&amp;DF$5,Fluxo!$U:$U,"&lt;="&amp;DG$5,Fluxo!$D:$D,$D116,Fluxo!$E:$E,"&lt;&gt;"&amp;"PERMUTANTE"))</f>
        <v>0</v>
      </c>
      <c r="DH116" s="18">
        <f>IF(DH$5&gt;$G$4,0,SUMIFS(Fluxo!$O:$O,Fluxo!$U:$U,"&gt;"&amp;DG$5,Fluxo!$U:$U,"&lt;="&amp;DH$5,Fluxo!$D:$D,$D116,Fluxo!$E:$E,"&lt;&gt;"&amp;"PERMUTANTE"))</f>
        <v>0</v>
      </c>
      <c r="DI116" s="18">
        <f>IF(DI$5&gt;$G$4,0,SUMIFS(Fluxo!$O:$O,Fluxo!$U:$U,"&gt;"&amp;DH$5,Fluxo!$U:$U,"&lt;="&amp;DI$5,Fluxo!$D:$D,$D116,Fluxo!$E:$E,"&lt;&gt;"&amp;"PERMUTANTE"))</f>
        <v>0</v>
      </c>
      <c r="DJ116" s="18">
        <f>IF(DJ$5&gt;$G$4,0,SUMIFS(Fluxo!$O:$O,Fluxo!$U:$U,"&gt;"&amp;DI$5,Fluxo!$U:$U,"&lt;="&amp;DJ$5,Fluxo!$D:$D,$D116,Fluxo!$E:$E,"&lt;&gt;"&amp;"PERMUTANTE"))</f>
        <v>0</v>
      </c>
      <c r="DK116" s="18">
        <f>IF(DK$5&gt;$G$4,0,SUMIFS(Fluxo!$O:$O,Fluxo!$U:$U,"&gt;"&amp;DJ$5,Fluxo!$U:$U,"&lt;="&amp;DK$5,Fluxo!$D:$D,$D116,Fluxo!$E:$E,"&lt;&gt;"&amp;"PERMUTANTE"))</f>
        <v>0</v>
      </c>
      <c r="DL116" s="18">
        <f>IF(DL$5&gt;$G$4,0,SUMIFS(Fluxo!$O:$O,Fluxo!$U:$U,"&gt;"&amp;DK$5,Fluxo!$U:$U,"&lt;="&amp;DL$5,Fluxo!$D:$D,$D116,Fluxo!$E:$E,"&lt;&gt;"&amp;"PERMUTANTE"))</f>
        <v>0</v>
      </c>
      <c r="DM116" s="18">
        <f>IF(DM$5&gt;$G$4,0,SUMIFS(Fluxo!$O:$O,Fluxo!$U:$U,"&gt;"&amp;DL$5,Fluxo!$U:$U,"&lt;="&amp;DM$5,Fluxo!$D:$D,$D116,Fluxo!$E:$E,"&lt;&gt;"&amp;"PERMUTANTE"))</f>
        <v>0</v>
      </c>
      <c r="DN116" s="18">
        <f>IF(DN$5&gt;$G$4,0,SUMIFS(Fluxo!$O:$O,Fluxo!$U:$U,"&gt;"&amp;DM$5,Fluxo!$U:$U,"&lt;="&amp;DN$5,Fluxo!$D:$D,$D116,Fluxo!$E:$E,"&lt;&gt;"&amp;"PERMUTANTE"))</f>
        <v>0</v>
      </c>
      <c r="DO116" s="18">
        <f>IF(DO$5&gt;$G$4,0,SUMIFS(Fluxo!$O:$O,Fluxo!$U:$U,"&gt;"&amp;DN$5,Fluxo!$U:$U,"&lt;="&amp;DO$5,Fluxo!$D:$D,$D116,Fluxo!$E:$E,"&lt;&gt;"&amp;"PERMUTANTE"))</f>
        <v>0</v>
      </c>
      <c r="DP116" s="18">
        <f>IF(DP$5&gt;$G$4,0,SUMIFS(Fluxo!$O:$O,Fluxo!$U:$U,"&gt;"&amp;DO$5,Fluxo!$U:$U,"&lt;="&amp;DP$5,Fluxo!$D:$D,$D116,Fluxo!$E:$E,"&lt;&gt;"&amp;"PERMUTANTE"))</f>
        <v>0</v>
      </c>
      <c r="DQ116" s="18">
        <f>IF(DQ$5&gt;$G$4,0,SUMIFS(Fluxo!$O:$O,Fluxo!$U:$U,"&gt;"&amp;DP$5,Fluxo!$U:$U,"&lt;="&amp;DQ$5,Fluxo!$D:$D,$D116,Fluxo!$E:$E,"&lt;&gt;"&amp;"PERMUTANTE"))</f>
        <v>0</v>
      </c>
      <c r="DR116" s="18">
        <f>IF(DR$5&gt;$G$4,0,SUMIFS(Fluxo!$O:$O,Fluxo!$U:$U,"&gt;"&amp;DQ$5,Fluxo!$U:$U,"&lt;="&amp;DR$5,Fluxo!$D:$D,$D116,Fluxo!$E:$E,"&lt;&gt;"&amp;"PERMUTANTE"))</f>
        <v>0</v>
      </c>
      <c r="DS116" s="18">
        <f>IF(DS$5&gt;$G$4,0,SUMIFS(Fluxo!$O:$O,Fluxo!$U:$U,"&gt;"&amp;DR$5,Fluxo!$U:$U,"&lt;="&amp;DS$5,Fluxo!$D:$D,$D116,Fluxo!$E:$E,"&lt;&gt;"&amp;"PERMUTANTE"))</f>
        <v>0</v>
      </c>
      <c r="DT116" s="18">
        <f>IF(DT$5&gt;$G$4,0,SUMIFS(Fluxo!$O:$O,Fluxo!$U:$U,"&gt;"&amp;DS$5,Fluxo!$U:$U,"&lt;="&amp;DT$5,Fluxo!$D:$D,$D116,Fluxo!$E:$E,"&lt;&gt;"&amp;"PERMUTANTE"))</f>
        <v>0</v>
      </c>
      <c r="DU116" s="18">
        <f>IF(DU$5&gt;$G$4,0,SUMIFS(Fluxo!$O:$O,Fluxo!$U:$U,"&gt;"&amp;DT$5,Fluxo!$U:$U,"&lt;="&amp;DU$5,Fluxo!$D:$D,$D116,Fluxo!$E:$E,"&lt;&gt;"&amp;"PERMUTANTE"))</f>
        <v>0</v>
      </c>
      <c r="DV116" s="18">
        <f>IF(DV$5&gt;$G$4,0,SUMIFS(Fluxo!$O:$O,Fluxo!$U:$U,"&gt;"&amp;DU$5,Fluxo!$U:$U,"&lt;="&amp;DV$5,Fluxo!$D:$D,$D116,Fluxo!$E:$E,"&lt;&gt;"&amp;"PERMUTANTE"))</f>
        <v>0</v>
      </c>
      <c r="DW116" s="18">
        <f>IF(DW$5&gt;$G$4,0,SUMIFS(Fluxo!$O:$O,Fluxo!$U:$U,"&gt;"&amp;DV$5,Fluxo!$U:$U,"&lt;="&amp;DW$5,Fluxo!$D:$D,$D116,Fluxo!$E:$E,"&lt;&gt;"&amp;"PERMUTANTE"))</f>
        <v>0</v>
      </c>
      <c r="DX116" s="18">
        <f>IF(DX$5&gt;$G$4,0,SUMIFS(Fluxo!$O:$O,Fluxo!$U:$U,"&gt;"&amp;DW$5,Fluxo!$U:$U,"&lt;="&amp;DX$5,Fluxo!$D:$D,$D116,Fluxo!$E:$E,"&lt;&gt;"&amp;"PERMUTANTE"))</f>
        <v>0</v>
      </c>
      <c r="DY116" s="18">
        <f>IF(DY$5&gt;$G$4,0,SUMIFS(Fluxo!$O:$O,Fluxo!$U:$U,"&gt;"&amp;DX$5,Fluxo!$U:$U,"&lt;="&amp;DY$5,Fluxo!$D:$D,$D116,Fluxo!$E:$E,"&lt;&gt;"&amp;"PERMUTANTE"))</f>
        <v>0</v>
      </c>
      <c r="DZ116" s="18">
        <f>IF(DZ$5&gt;$G$4,0,SUMIFS(Fluxo!$O:$O,Fluxo!$U:$U,"&gt;"&amp;DY$5,Fluxo!$U:$U,"&lt;="&amp;DZ$5,Fluxo!$D:$D,$D116,Fluxo!$E:$E,"&lt;&gt;"&amp;"PERMUTANTE"))</f>
        <v>0</v>
      </c>
      <c r="EA116" s="18">
        <f>IF(EA$5&gt;$G$4,0,SUMIFS(Fluxo!$O:$O,Fluxo!$U:$U,"&gt;"&amp;DZ$5,Fluxo!$U:$U,"&lt;="&amp;EA$5,Fluxo!$D:$D,$D116,Fluxo!$E:$E,"&lt;&gt;"&amp;"PERMUTANTE"))</f>
        <v>0</v>
      </c>
      <c r="EB116" s="18">
        <f>IF(EB$5&gt;$G$4,0,SUMIFS(Fluxo!$O:$O,Fluxo!$U:$U,"&gt;"&amp;EA$5,Fluxo!$U:$U,"&lt;="&amp;EB$5,Fluxo!$D:$D,$D116,Fluxo!$E:$E,"&lt;&gt;"&amp;"PERMUTANTE"))</f>
        <v>0</v>
      </c>
      <c r="EC116" s="18">
        <f>IF(EC$5&gt;$G$4,0,SUMIFS(Fluxo!$O:$O,Fluxo!$U:$U,"&gt;"&amp;EB$5,Fluxo!$U:$U,"&lt;="&amp;EC$5,Fluxo!$D:$D,$D116,Fluxo!$E:$E,"&lt;&gt;"&amp;"PERMUTANTE"))</f>
        <v>0</v>
      </c>
      <c r="ED116" s="18">
        <f>IF(ED$5&gt;$G$4,0,SUMIFS(Fluxo!$O:$O,Fluxo!$U:$U,"&gt;"&amp;EC$5,Fluxo!$U:$U,"&lt;="&amp;ED$5,Fluxo!$D:$D,$D116,Fluxo!$E:$E,"&lt;&gt;"&amp;"PERMUTANTE"))</f>
        <v>0</v>
      </c>
      <c r="EE116" s="18">
        <f>IF(EE$5&gt;$G$4,0,SUMIFS(Fluxo!$O:$O,Fluxo!$U:$U,"&gt;"&amp;ED$5,Fluxo!$U:$U,"&lt;="&amp;EE$5,Fluxo!$D:$D,$D116,Fluxo!$E:$E,"&lt;&gt;"&amp;"PERMUTANTE"))</f>
        <v>0</v>
      </c>
      <c r="EF116" s="18">
        <f>IF(EF$5&gt;$G$4,0,SUMIFS(Fluxo!$O:$O,Fluxo!$U:$U,"&gt;"&amp;EE$5,Fluxo!$U:$U,"&lt;="&amp;EF$5,Fluxo!$D:$D,$D116,Fluxo!$E:$E,"&lt;&gt;"&amp;"PERMUTANTE"))</f>
        <v>0</v>
      </c>
      <c r="EG116" s="18">
        <f>IF(EG$5&gt;$G$4,0,SUMIFS(Fluxo!$O:$O,Fluxo!$U:$U,"&gt;"&amp;EF$5,Fluxo!$U:$U,"&lt;="&amp;EG$5,Fluxo!$D:$D,$D116,Fluxo!$E:$E,"&lt;&gt;"&amp;"PERMUTANTE"))</f>
        <v>0</v>
      </c>
      <c r="EH116" s="18">
        <f>IF(EH$5&gt;$G$4,0,SUMIFS(Fluxo!$O:$O,Fluxo!$U:$U,"&gt;"&amp;EG$5,Fluxo!$U:$U,"&lt;="&amp;EH$5,Fluxo!$D:$D,$D116,Fluxo!$E:$E,"&lt;&gt;"&amp;"PERMUTANTE"))</f>
        <v>0</v>
      </c>
      <c r="EI116" s="18">
        <f>IF(EI$5&gt;$G$4,0,SUMIFS(Fluxo!$O:$O,Fluxo!$U:$U,"&gt;"&amp;EH$5,Fluxo!$U:$U,"&lt;="&amp;EI$5,Fluxo!$D:$D,$D116,Fluxo!$E:$E,"&lt;&gt;"&amp;"PERMUTANTE"))</f>
        <v>0</v>
      </c>
      <c r="EJ116" s="18">
        <f>IF(EJ$5&gt;$G$4,0,SUMIFS(Fluxo!$O:$O,Fluxo!$U:$U,"&gt;"&amp;EI$5,Fluxo!$U:$U,"&lt;="&amp;EJ$5,Fluxo!$D:$D,$D116,Fluxo!$E:$E,"&lt;&gt;"&amp;"PERMUTANTE"))</f>
        <v>0</v>
      </c>
      <c r="EK116" s="18">
        <f>IF(EK$5&gt;$G$4,0,SUMIFS(Fluxo!$O:$O,Fluxo!$U:$U,"&gt;"&amp;EJ$5,Fluxo!$U:$U,"&lt;="&amp;EK$5,Fluxo!$D:$D,$D116,Fluxo!$E:$E,"&lt;&gt;"&amp;"PERMUTANTE"))</f>
        <v>0</v>
      </c>
      <c r="EL116" s="18">
        <f>IF(EL$5&gt;$G$4,0,SUMIFS(Fluxo!$O:$O,Fluxo!$U:$U,"&gt;"&amp;EK$5,Fluxo!$U:$U,"&lt;="&amp;EL$5,Fluxo!$D:$D,$D116,Fluxo!$E:$E,"&lt;&gt;"&amp;"PERMUTANTE"))</f>
        <v>0</v>
      </c>
      <c r="EM116" s="18">
        <f>IF(EM$5&gt;$G$4,0,SUMIFS(Fluxo!$O:$O,Fluxo!$U:$U,"&gt;"&amp;EL$5,Fluxo!$U:$U,"&lt;="&amp;EM$5,Fluxo!$D:$D,$D116,Fluxo!$E:$E,"&lt;&gt;"&amp;"PERMUTANTE"))</f>
        <v>0</v>
      </c>
      <c r="EN116" s="18">
        <f>IF(EN$5&gt;$G$4,0,SUMIFS(Fluxo!$O:$O,Fluxo!$U:$U,"&gt;"&amp;EM$5,Fluxo!$U:$U,"&lt;="&amp;EN$5,Fluxo!$D:$D,$D116,Fluxo!$E:$E,"&lt;&gt;"&amp;"PERMUTANTE"))</f>
        <v>0</v>
      </c>
      <c r="EO116" s="18">
        <f>IF(EO$5&gt;$G$4,0,SUMIFS(Fluxo!$O:$O,Fluxo!$U:$U,"&gt;"&amp;EN$5,Fluxo!$U:$U,"&lt;="&amp;EO$5,Fluxo!$D:$D,$D116,Fluxo!$E:$E,"&lt;&gt;"&amp;"PERMUTANTE"))</f>
        <v>0</v>
      </c>
      <c r="EP116" s="18">
        <f>IF(EP$5&gt;$G$4,0,SUMIFS(Fluxo!$O:$O,Fluxo!$U:$U,"&gt;"&amp;EO$5,Fluxo!$U:$U,"&lt;="&amp;EP$5,Fluxo!$D:$D,$D116,Fluxo!$E:$E,"&lt;&gt;"&amp;"PERMUTANTE"))</f>
        <v>0</v>
      </c>
      <c r="EQ116" s="18">
        <f>IF(EQ$5&gt;$G$4,0,SUMIFS(Fluxo!$O:$O,Fluxo!$U:$U,"&gt;"&amp;EP$5,Fluxo!$U:$U,"&lt;="&amp;EQ$5,Fluxo!$D:$D,$D116,Fluxo!$E:$E,"&lt;&gt;"&amp;"PERMUTANTE"))</f>
        <v>0</v>
      </c>
      <c r="ER116" s="18">
        <f>IF(ER$5&gt;$G$4,0,SUMIFS(Fluxo!$O:$O,Fluxo!$U:$U,"&gt;"&amp;EQ$5,Fluxo!$U:$U,"&lt;="&amp;ER$5,Fluxo!$D:$D,$D116,Fluxo!$E:$E,"&lt;&gt;"&amp;"PERMUTANTE"))</f>
        <v>0</v>
      </c>
      <c r="ES116" s="18">
        <f>IF(ES$5&gt;$G$4,0,SUMIFS(Fluxo!$O:$O,Fluxo!$U:$U,"&gt;"&amp;ER$5,Fluxo!$U:$U,"&lt;="&amp;ES$5,Fluxo!$D:$D,$D116,Fluxo!$E:$E,"&lt;&gt;"&amp;"PERMUTANTE"))</f>
        <v>0</v>
      </c>
      <c r="ET116" s="18">
        <f>IF(ET$5&gt;$G$4,0,SUMIFS(Fluxo!$O:$O,Fluxo!$U:$U,"&gt;"&amp;ES$5,Fluxo!$U:$U,"&lt;="&amp;ET$5,Fluxo!$D:$D,$D116,Fluxo!$E:$E,"&lt;&gt;"&amp;"PERMUTANTE"))</f>
        <v>0</v>
      </c>
      <c r="EU116" s="18">
        <f>IF(EU$5&gt;$G$4,0,SUMIFS(Fluxo!$O:$O,Fluxo!$U:$U,"&gt;"&amp;ET$5,Fluxo!$U:$U,"&lt;="&amp;EU$5,Fluxo!$D:$D,$D116,Fluxo!$E:$E,"&lt;&gt;"&amp;"PERMUTANTE"))</f>
        <v>0</v>
      </c>
      <c r="EV116" s="18">
        <f>IF(EV$5&gt;$G$4,0,SUMIFS(Fluxo!$O:$O,Fluxo!$U:$U,"&gt;"&amp;EU$5,Fluxo!$U:$U,"&lt;="&amp;EV$5,Fluxo!$D:$D,$D116,Fluxo!$E:$E,"&lt;&gt;"&amp;"PERMUTANTE"))</f>
        <v>0</v>
      </c>
      <c r="EW116" s="18">
        <f>IF(EW$5&gt;$G$4,0,SUMIFS(Fluxo!$O:$O,Fluxo!$U:$U,"&gt;"&amp;EV$5,Fluxo!$U:$U,"&lt;="&amp;EW$5,Fluxo!$D:$D,$D116,Fluxo!$E:$E,"&lt;&gt;"&amp;"PERMUTANTE"))</f>
        <v>0</v>
      </c>
      <c r="EX116" s="18">
        <f>IF(EX$5&gt;$G$4,0,SUMIFS(Fluxo!$O:$O,Fluxo!$U:$U,"&gt;"&amp;EW$5,Fluxo!$U:$U,"&lt;="&amp;EX$5,Fluxo!$D:$D,$D116,Fluxo!$E:$E,"&lt;&gt;"&amp;"PERMUTANTE"))</f>
        <v>0</v>
      </c>
      <c r="EY116" s="18">
        <f>IF(EY$5&gt;$G$4,0,SUMIFS(Fluxo!$O:$O,Fluxo!$U:$U,"&gt;"&amp;EX$5,Fluxo!$U:$U,"&lt;="&amp;EY$5,Fluxo!$D:$D,$D116,Fluxo!$E:$E,"&lt;&gt;"&amp;"PERMUTANTE"))</f>
        <v>0</v>
      </c>
      <c r="EZ116" s="18">
        <f>IF(EZ$5&gt;$G$4,0,SUMIFS(Fluxo!$O:$O,Fluxo!$U:$U,"&gt;"&amp;EY$5,Fluxo!$U:$U,"&lt;="&amp;EZ$5,Fluxo!$D:$D,$D116,Fluxo!$E:$E,"&lt;&gt;"&amp;"PERMUTANTE"))</f>
        <v>0</v>
      </c>
      <c r="FA116" s="18">
        <f>IF(FA$5&gt;$G$4,0,SUMIFS(Fluxo!$O:$O,Fluxo!$U:$U,"&gt;"&amp;EZ$5,Fluxo!$U:$U,"&lt;="&amp;FA$5,Fluxo!$D:$D,$D116,Fluxo!$E:$E,"&lt;&gt;"&amp;"PERMUTANTE"))</f>
        <v>0</v>
      </c>
      <c r="FB116" s="18">
        <f>IF(FB$5&gt;$G$4,0,SUMIFS(Fluxo!$O:$O,Fluxo!$U:$U,"&gt;"&amp;FA$5,Fluxo!$U:$U,"&lt;="&amp;FB$5,Fluxo!$D:$D,$D116,Fluxo!$E:$E,"&lt;&gt;"&amp;"PERMUTANTE"))</f>
        <v>0</v>
      </c>
      <c r="FC116" s="18">
        <f>IF(FC$5&gt;$G$4,0,SUMIFS(Fluxo!$O:$O,Fluxo!$U:$U,"&gt;"&amp;FB$5,Fluxo!$U:$U,"&lt;="&amp;FC$5,Fluxo!$D:$D,$D116,Fluxo!$E:$E,"&lt;&gt;"&amp;"PERMUTANTE"))</f>
        <v>0</v>
      </c>
      <c r="FD116" s="18">
        <f>IF(FD$5&gt;$G$4,0,SUMIFS(Fluxo!$O:$O,Fluxo!$U:$U,"&gt;"&amp;FC$5,Fluxo!$U:$U,"&lt;="&amp;FD$5,Fluxo!$D:$D,$D116,Fluxo!$E:$E,"&lt;&gt;"&amp;"PERMUTANTE"))</f>
        <v>0</v>
      </c>
      <c r="FE116" s="18">
        <f>IF(FE$5&gt;$G$4,0,SUMIFS(Fluxo!$O:$O,Fluxo!$U:$U,"&gt;"&amp;FD$5,Fluxo!$U:$U,"&lt;="&amp;FE$5,Fluxo!$D:$D,$D116,Fluxo!$E:$E,"&lt;&gt;"&amp;"PERMUTANTE"))</f>
        <v>0</v>
      </c>
      <c r="FF116" s="18">
        <f>IF(FF$5&gt;$G$4,0,SUMIFS(Fluxo!$O:$O,Fluxo!$U:$U,"&gt;"&amp;FE$5,Fluxo!$U:$U,"&lt;="&amp;FF$5,Fluxo!$D:$D,$D116,Fluxo!$E:$E,"&lt;&gt;"&amp;"PERMUTANTE"))</f>
        <v>0</v>
      </c>
      <c r="FG116" s="18">
        <f>IF(FG$5&gt;$G$4,0,SUMIFS(Fluxo!$O:$O,Fluxo!$U:$U,"&gt;"&amp;FF$5,Fluxo!$U:$U,"&lt;="&amp;FG$5,Fluxo!$D:$D,$D116,Fluxo!$E:$E,"&lt;&gt;"&amp;"PERMUTANTE"))</f>
        <v>0</v>
      </c>
      <c r="FH116" s="18">
        <f>IF(FH$5&gt;$G$4,0,SUMIFS(Fluxo!$O:$O,Fluxo!$U:$U,"&gt;"&amp;FG$5,Fluxo!$U:$U,"&lt;="&amp;FH$5,Fluxo!$D:$D,$D116,Fluxo!$E:$E,"&lt;&gt;"&amp;"PERMUTANTE"))</f>
        <v>0</v>
      </c>
      <c r="FI116" s="18">
        <f>IF(FI$5&gt;$G$4,0,SUMIFS(Fluxo!$O:$O,Fluxo!$U:$U,"&gt;"&amp;FH$5,Fluxo!$U:$U,"&lt;="&amp;FI$5,Fluxo!$D:$D,$D116,Fluxo!$E:$E,"&lt;&gt;"&amp;"PERMUTANTE"))</f>
        <v>0</v>
      </c>
      <c r="FJ116" s="18">
        <f>IF(FJ$5&gt;$G$4,0,SUMIFS(Fluxo!$O:$O,Fluxo!$U:$U,"&gt;"&amp;FI$5,Fluxo!$U:$U,"&lt;="&amp;FJ$5,Fluxo!$D:$D,$D116,Fluxo!$E:$E,"&lt;&gt;"&amp;"PERMUTANTE"))</f>
        <v>0</v>
      </c>
      <c r="FK116" s="18">
        <f>IF(FK$5&gt;$G$4,0,SUMIFS(Fluxo!$O:$O,Fluxo!$U:$U,"&gt;"&amp;FJ$5,Fluxo!$U:$U,"&lt;="&amp;FK$5,Fluxo!$D:$D,$D116,Fluxo!$E:$E,"&lt;&gt;"&amp;"PERMUTANTE"))</f>
        <v>0</v>
      </c>
      <c r="FL116" s="18">
        <f>IF(FL$5&gt;$G$4,0,SUMIFS(Fluxo!$O:$O,Fluxo!$U:$U,"&gt;"&amp;FK$5,Fluxo!$U:$U,"&lt;="&amp;FL$5,Fluxo!$D:$D,$D116,Fluxo!$E:$E,"&lt;&gt;"&amp;"PERMUTANTE"))</f>
        <v>0</v>
      </c>
      <c r="FM116" s="18">
        <f>IF(FM$5&gt;$G$4,0,SUMIFS(Fluxo!$O:$O,Fluxo!$U:$U,"&gt;"&amp;FL$5,Fluxo!$U:$U,"&lt;="&amp;FM$5,Fluxo!$D:$D,$D116,Fluxo!$E:$E,"&lt;&gt;"&amp;"PERMUTANTE"))</f>
        <v>0</v>
      </c>
      <c r="FN116" s="18">
        <f>IF(FN$5&gt;$G$4,0,SUMIFS(Fluxo!$O:$O,Fluxo!$U:$U,"&gt;"&amp;FM$5,Fluxo!$U:$U,"&lt;="&amp;FN$5,Fluxo!$D:$D,$D116,Fluxo!$E:$E,"&lt;&gt;"&amp;"PERMUTANTE"))</f>
        <v>0</v>
      </c>
      <c r="FO116" s="18">
        <f>IF(FO$5&gt;$G$4,0,SUMIFS(Fluxo!$O:$O,Fluxo!$U:$U,"&gt;"&amp;FN$5,Fluxo!$U:$U,"&lt;="&amp;FO$5,Fluxo!$D:$D,$D116,Fluxo!$E:$E,"&lt;&gt;"&amp;"PERMUTANTE"))</f>
        <v>0</v>
      </c>
      <c r="FP116" s="18">
        <f>IF(FP$5&gt;$G$4,0,SUMIFS(Fluxo!$O:$O,Fluxo!$U:$U,"&gt;"&amp;FO$5,Fluxo!$U:$U,"&lt;="&amp;FP$5,Fluxo!$D:$D,$D116,Fluxo!$E:$E,"&lt;&gt;"&amp;"PERMUTANTE"))</f>
        <v>0</v>
      </c>
      <c r="FQ116" s="18">
        <f>IF(FQ$5&gt;$G$4,0,SUMIFS(Fluxo!$O:$O,Fluxo!$U:$U,"&gt;"&amp;FP$5,Fluxo!$U:$U,"&lt;="&amp;FQ$5,Fluxo!$D:$D,$D116,Fluxo!$E:$E,"&lt;&gt;"&amp;"PERMUTANTE"))</f>
        <v>0</v>
      </c>
      <c r="FR116" s="18">
        <f>IF(FR$5&gt;$G$4,0,SUMIFS(Fluxo!$O:$O,Fluxo!$U:$U,"&gt;"&amp;FQ$5,Fluxo!$U:$U,"&lt;="&amp;FR$5,Fluxo!$D:$D,$D116,Fluxo!$E:$E,"&lt;&gt;"&amp;"PERMUTANTE"))</f>
        <v>0</v>
      </c>
      <c r="FS116" s="18">
        <f>IF(FS$5&gt;$G$4,0,SUMIFS(Fluxo!$O:$O,Fluxo!$U:$U,"&gt;"&amp;FR$5,Fluxo!$U:$U,"&lt;="&amp;FS$5,Fluxo!$D:$D,$D116,Fluxo!$E:$E,"&lt;&gt;"&amp;"PERMUTANTE"))</f>
        <v>0</v>
      </c>
      <c r="FT116" s="18">
        <f>IF(FT$5&gt;$G$4,0,SUMIFS(Fluxo!$O:$O,Fluxo!$U:$U,"&gt;"&amp;FS$5,Fluxo!$U:$U,"&lt;="&amp;FT$5,Fluxo!$D:$D,$D116,Fluxo!$E:$E,"&lt;&gt;"&amp;"PERMUTANTE"))</f>
        <v>0</v>
      </c>
      <c r="FU116" s="18">
        <f>IF(FU$5&gt;$G$4,0,SUMIFS(Fluxo!$O:$O,Fluxo!$U:$U,"&gt;"&amp;FT$5,Fluxo!$U:$U,"&lt;="&amp;FU$5,Fluxo!$D:$D,$D116,Fluxo!$E:$E,"&lt;&gt;"&amp;"PERMUTANTE"))</f>
        <v>0</v>
      </c>
      <c r="FV116" s="18">
        <f>IF(FV$5&gt;$G$4,0,SUMIFS(Fluxo!$O:$O,Fluxo!$U:$U,"&gt;"&amp;FU$5,Fluxo!$U:$U,"&lt;="&amp;FV$5,Fluxo!$D:$D,$D116,Fluxo!$E:$E,"&lt;&gt;"&amp;"PERMUTANTE"))</f>
        <v>0</v>
      </c>
      <c r="FW116" s="18">
        <f>IF(FW$5&gt;$G$4,0,SUMIFS(Fluxo!$O:$O,Fluxo!$U:$U,"&gt;"&amp;FV$5,Fluxo!$U:$U,"&lt;="&amp;FW$5,Fluxo!$D:$D,$D116,Fluxo!$E:$E,"&lt;&gt;"&amp;"PERMUTANTE"))</f>
        <v>0</v>
      </c>
      <c r="FX116" s="18">
        <f>IF(FX$5&gt;$G$4,0,SUMIFS(Fluxo!$O:$O,Fluxo!$U:$U,"&gt;"&amp;FW$5,Fluxo!$U:$U,"&lt;="&amp;FX$5,Fluxo!$D:$D,$D116,Fluxo!$E:$E,"&lt;&gt;"&amp;"PERMUTANTE"))</f>
        <v>0</v>
      </c>
      <c r="FY116" s="18">
        <f>IF(FY$5&gt;$G$4,0,SUMIFS(Fluxo!$O:$O,Fluxo!$U:$U,"&gt;"&amp;FX$5,Fluxo!$U:$U,"&lt;="&amp;FY$5,Fluxo!$D:$D,$D116,Fluxo!$E:$E,"&lt;&gt;"&amp;"PERMUTANTE"))</f>
        <v>0</v>
      </c>
      <c r="FZ116" s="18">
        <f>IF(FZ$5&gt;$G$4,0,SUMIFS(Fluxo!$O:$O,Fluxo!$U:$U,"&gt;"&amp;FY$5,Fluxo!$U:$U,"&lt;="&amp;FZ$5,Fluxo!$D:$D,$D116,Fluxo!$E:$E,"&lt;&gt;"&amp;"PERMUTANTE"))</f>
        <v>0</v>
      </c>
      <c r="GA116" s="18">
        <f>IF(GA$5&gt;$G$4,0,SUMIFS(Fluxo!$O:$O,Fluxo!$U:$U,"&gt;"&amp;FZ$5,Fluxo!$U:$U,"&lt;="&amp;GA$5,Fluxo!$D:$D,$D116,Fluxo!$E:$E,"&lt;&gt;"&amp;"PERMUTANTE"))</f>
        <v>0</v>
      </c>
      <c r="GB116" s="18">
        <f>IF(GB$5&gt;$G$4,0,SUMIFS(Fluxo!$O:$O,Fluxo!$U:$U,"&gt;"&amp;GA$5,Fluxo!$U:$U,"&lt;="&amp;GB$5,Fluxo!$D:$D,$D116,Fluxo!$E:$E,"&lt;&gt;"&amp;"PERMUTANTE"))</f>
        <v>0</v>
      </c>
      <c r="GC116" s="18">
        <f>IF(GC$5&gt;$G$4,0,SUMIFS(Fluxo!$O:$O,Fluxo!$U:$U,"&gt;"&amp;GB$5,Fluxo!$U:$U,"&lt;="&amp;GC$5,Fluxo!$D:$D,$D116,Fluxo!$E:$E,"&lt;&gt;"&amp;"PERMUTANTE"))</f>
        <v>0</v>
      </c>
      <c r="GD116" s="18">
        <f>IF(GD$5&gt;$G$4,0,SUMIFS(Fluxo!$O:$O,Fluxo!$U:$U,"&gt;"&amp;GC$5,Fluxo!$U:$U,"&lt;="&amp;GD$5,Fluxo!$D:$D,$D116,Fluxo!$E:$E,"&lt;&gt;"&amp;"PERMUTANTE"))</f>
        <v>0</v>
      </c>
      <c r="GE116" s="18">
        <f>IF(GE$5&gt;$G$4,0,SUMIFS(Fluxo!$O:$O,Fluxo!$U:$U,"&gt;"&amp;GD$5,Fluxo!$U:$U,"&lt;="&amp;GE$5,Fluxo!$D:$D,$D116,Fluxo!$E:$E,"&lt;&gt;"&amp;"PERMUTANTE"))</f>
        <v>0</v>
      </c>
      <c r="GF116" s="18">
        <f>IF(GF$5&gt;$G$4,0,SUMIFS(Fluxo!$O:$O,Fluxo!$U:$U,"&gt;"&amp;GE$5,Fluxo!$U:$U,"&lt;="&amp;GF$5,Fluxo!$D:$D,$D116,Fluxo!$E:$E,"&lt;&gt;"&amp;"PERMUTANTE"))</f>
        <v>0</v>
      </c>
      <c r="GG116" s="18">
        <f>IF(GG$5&gt;$G$4,0,SUMIFS(Fluxo!$O:$O,Fluxo!$U:$U,"&gt;"&amp;GF$5,Fluxo!$U:$U,"&lt;="&amp;GG$5,Fluxo!$D:$D,$D116,Fluxo!$E:$E,"&lt;&gt;"&amp;"PERMUTANTE"))</f>
        <v>0</v>
      </c>
      <c r="GH116" s="18">
        <f>IF(GH$5&gt;$G$4,0,SUMIFS(Fluxo!$O:$O,Fluxo!$U:$U,"&gt;"&amp;GG$5,Fluxo!$U:$U,"&lt;="&amp;GH$5,Fluxo!$D:$D,$D116,Fluxo!$E:$E,"&lt;&gt;"&amp;"PERMUTANTE"))</f>
        <v>0</v>
      </c>
      <c r="GI116" s="18">
        <f>IF(GI$5&gt;$G$4,0,SUMIFS(Fluxo!$O:$O,Fluxo!$U:$U,"&gt;"&amp;GH$5,Fluxo!$U:$U,"&lt;="&amp;GI$5,Fluxo!$D:$D,$D116,Fluxo!$E:$E,"&lt;&gt;"&amp;"PERMUTANTE"))</f>
        <v>0</v>
      </c>
      <c r="GJ116" s="18">
        <f>IF(GJ$5&gt;$G$4,0,SUMIFS(Fluxo!$O:$O,Fluxo!$U:$U,"&gt;"&amp;GI$5,Fluxo!$U:$U,"&lt;="&amp;GJ$5,Fluxo!$D:$D,$D116,Fluxo!$E:$E,"&lt;&gt;"&amp;"PERMUTANTE"))</f>
        <v>0</v>
      </c>
      <c r="GK116" s="18">
        <f>IF(GK$5&gt;$G$4,0,SUMIFS(Fluxo!$O:$O,Fluxo!$U:$U,"&gt;"&amp;GJ$5,Fluxo!$U:$U,"&lt;="&amp;GK$5,Fluxo!$D:$D,$D116,Fluxo!$E:$E,"&lt;&gt;"&amp;"PERMUTANTE"))</f>
        <v>0</v>
      </c>
      <c r="GL116" s="18">
        <f>IF(GL$5&gt;$G$4,0,SUMIFS(Fluxo!$O:$O,Fluxo!$U:$U,"&gt;"&amp;GK$5,Fluxo!$U:$U,"&lt;="&amp;GL$5,Fluxo!$D:$D,$D116,Fluxo!$E:$E,"&lt;&gt;"&amp;"PERMUTANTE"))</f>
        <v>0</v>
      </c>
      <c r="GM116" s="18">
        <f>IF(GM$5&gt;$G$4,0,SUMIFS(Fluxo!$O:$O,Fluxo!$U:$U,"&gt;"&amp;GL$5,Fluxo!$U:$U,"&lt;="&amp;GM$5,Fluxo!$D:$D,$D116,Fluxo!$E:$E,"&lt;&gt;"&amp;"PERMUTANTE"))</f>
        <v>0</v>
      </c>
      <c r="GN116" s="18">
        <f>IF(GN$5&gt;$G$4,0,SUMIFS(Fluxo!$O:$O,Fluxo!$U:$U,"&gt;"&amp;GM$5,Fluxo!$U:$U,"&lt;="&amp;GN$5,Fluxo!$D:$D,$D116,Fluxo!$E:$E,"&lt;&gt;"&amp;"PERMUTANTE"))</f>
        <v>0</v>
      </c>
      <c r="GO116" s="18">
        <f>IF(GO$5&gt;$G$4,0,SUMIFS(Fluxo!$O:$O,Fluxo!$U:$U,"&gt;"&amp;GN$5,Fluxo!$U:$U,"&lt;="&amp;GO$5,Fluxo!$D:$D,$D116,Fluxo!$E:$E,"&lt;&gt;"&amp;"PERMUTANTE"))</f>
        <v>0</v>
      </c>
      <c r="GP116" s="18">
        <f>IF(GP$5&gt;$G$4,0,SUMIFS(Fluxo!$O:$O,Fluxo!$U:$U,"&gt;"&amp;GO$5,Fluxo!$U:$U,"&lt;="&amp;GP$5,Fluxo!$D:$D,$D116,Fluxo!$E:$E,"&lt;&gt;"&amp;"PERMUTANTE"))</f>
        <v>0</v>
      </c>
      <c r="GQ116" s="18">
        <f>IF(GQ$5&gt;$G$4,0,SUMIFS(Fluxo!$O:$O,Fluxo!$U:$U,"&gt;"&amp;GP$5,Fluxo!$U:$U,"&lt;="&amp;GQ$5,Fluxo!$D:$D,$D116,Fluxo!$E:$E,"&lt;&gt;"&amp;"PERMUTANTE"))</f>
        <v>0</v>
      </c>
      <c r="GR116" s="18">
        <f>IF(GR$5&gt;$G$4,0,SUMIFS(Fluxo!$O:$O,Fluxo!$U:$U,"&gt;"&amp;GQ$5,Fluxo!$U:$U,"&lt;="&amp;GR$5,Fluxo!$D:$D,$D116,Fluxo!$E:$E,"&lt;&gt;"&amp;"PERMUTANTE"))</f>
        <v>0</v>
      </c>
      <c r="GS116" s="18">
        <f>IF(GS$5&gt;$G$4,0,SUMIFS(Fluxo!$O:$O,Fluxo!$U:$U,"&gt;"&amp;GR$5,Fluxo!$U:$U,"&lt;="&amp;GS$5,Fluxo!$D:$D,$D116,Fluxo!$E:$E,"&lt;&gt;"&amp;"PERMUTANTE"))</f>
        <v>0</v>
      </c>
      <c r="GT116" s="18">
        <f>IF(GT$5&gt;$G$4,0,SUMIFS(Fluxo!$O:$O,Fluxo!$U:$U,"&gt;"&amp;GS$5,Fluxo!$U:$U,"&lt;="&amp;GT$5,Fluxo!$D:$D,$D116,Fluxo!$E:$E,"&lt;&gt;"&amp;"PERMUTANTE"))</f>
        <v>0</v>
      </c>
      <c r="GU116" s="18">
        <f>IF(GU$5&gt;$G$4,0,SUMIFS(Fluxo!$O:$O,Fluxo!$U:$U,"&gt;"&amp;GT$5,Fluxo!$U:$U,"&lt;="&amp;GU$5,Fluxo!$D:$D,$D116,Fluxo!$E:$E,"&lt;&gt;"&amp;"PERMUTANTE"))</f>
        <v>0</v>
      </c>
      <c r="GV116" s="18">
        <f>IF(GV$5&gt;$G$4,0,SUMIFS(Fluxo!$O:$O,Fluxo!$U:$U,"&gt;"&amp;GU$5,Fluxo!$U:$U,"&lt;="&amp;GV$5,Fluxo!$D:$D,$D116,Fluxo!$E:$E,"&lt;&gt;"&amp;"PERMUTANTE"))</f>
        <v>0</v>
      </c>
      <c r="GW116" s="18">
        <f>IF(GW$5&gt;$G$4,0,SUMIFS(Fluxo!$O:$O,Fluxo!$U:$U,"&gt;"&amp;GV$5,Fluxo!$U:$U,"&lt;="&amp;GW$5,Fluxo!$D:$D,$D116,Fluxo!$E:$E,"&lt;&gt;"&amp;"PERMUTANTE"))</f>
        <v>0</v>
      </c>
      <c r="GX116" s="18">
        <f>IF(GX$5&gt;$G$4,0,SUMIFS(Fluxo!$O:$O,Fluxo!$U:$U,"&gt;"&amp;GW$5,Fluxo!$U:$U,"&lt;="&amp;GX$5,Fluxo!$D:$D,$D116,Fluxo!$E:$E,"&lt;&gt;"&amp;"PERMUTANTE"))</f>
        <v>0</v>
      </c>
      <c r="GY116" s="18">
        <f>IF(GY$5&gt;$G$4,0,SUMIFS(Fluxo!$O:$O,Fluxo!$U:$U,"&gt;"&amp;GX$5,Fluxo!$U:$U,"&lt;="&amp;GY$5,Fluxo!$D:$D,$D116,Fluxo!$E:$E,"&lt;&gt;"&amp;"PERMUTANTE"))</f>
        <v>0</v>
      </c>
      <c r="GZ116" s="18">
        <f>IF(GZ$5&gt;$G$4,0,SUMIFS(Fluxo!$O:$O,Fluxo!$U:$U,"&gt;"&amp;GY$5,Fluxo!$U:$U,"&lt;="&amp;GZ$5,Fluxo!$D:$D,$D116,Fluxo!$E:$E,"&lt;&gt;"&amp;"PERMUTANTE"))</f>
        <v>0</v>
      </c>
      <c r="HA116" s="18">
        <f>IF(HA$5&gt;$G$4,0,SUMIFS(Fluxo!$O:$O,Fluxo!$U:$U,"&gt;"&amp;GZ$5,Fluxo!$U:$U,"&lt;="&amp;HA$5,Fluxo!$D:$D,$D116,Fluxo!$E:$E,"&lt;&gt;"&amp;"PERMUTANTE"))</f>
        <v>0</v>
      </c>
      <c r="HB116" s="18">
        <f>IF(HB$5&gt;$G$4,0,SUMIFS(Fluxo!$O:$O,Fluxo!$U:$U,"&gt;"&amp;HA$5,Fluxo!$U:$U,"&lt;="&amp;HB$5,Fluxo!$D:$D,$D116,Fluxo!$E:$E,"&lt;&gt;"&amp;"PERMUTANTE"))</f>
        <v>0</v>
      </c>
      <c r="HC116" s="18">
        <f>IF(HC$5&gt;$G$4,0,SUMIFS(Fluxo!$O:$O,Fluxo!$U:$U,"&gt;"&amp;HB$5,Fluxo!$U:$U,"&lt;="&amp;HC$5,Fluxo!$D:$D,$D116,Fluxo!$E:$E,"&lt;&gt;"&amp;"PERMUTANTE"))</f>
        <v>0</v>
      </c>
      <c r="HD116" s="18">
        <f>IF(HD$5&gt;$G$4,0,SUMIFS(Fluxo!$O:$O,Fluxo!$U:$U,"&gt;"&amp;HC$5,Fluxo!$U:$U,"&lt;="&amp;HD$5,Fluxo!$D:$D,$D116,Fluxo!$E:$E,"&lt;&gt;"&amp;"PERMUTANTE"))</f>
        <v>0</v>
      </c>
      <c r="HE116" s="18">
        <f>IF(HE$5&gt;$G$4,0,SUMIFS(Fluxo!$O:$O,Fluxo!$U:$U,"&gt;"&amp;HD$5,Fluxo!$U:$U,"&lt;="&amp;HE$5,Fluxo!$D:$D,$D116,Fluxo!$E:$E,"&lt;&gt;"&amp;"PERMUTANTE"))</f>
        <v>0</v>
      </c>
      <c r="HF116" s="18">
        <f>IF(HF$5&gt;$G$4,0,SUMIFS(Fluxo!$O:$O,Fluxo!$U:$U,"&gt;"&amp;HE$5,Fluxo!$U:$U,"&lt;="&amp;HF$5,Fluxo!$D:$D,$D116,Fluxo!$E:$E,"&lt;&gt;"&amp;"PERMUTANTE"))</f>
        <v>0</v>
      </c>
    </row>
    <row r="117" spans="1:214">
      <c r="A117" s="20">
        <f t="shared" si="11"/>
        <v>107</v>
      </c>
      <c r="B117" s="140" t="str">
        <f>'Check Carteira'!C109</f>
        <v>E.1016.99.02.0002</v>
      </c>
      <c r="C117" s="141">
        <v>1</v>
      </c>
      <c r="D117" s="129" t="str">
        <f>'Check Carteira'!F109</f>
        <v>L-0002</v>
      </c>
      <c r="E117" s="21" t="str">
        <f>IFERROR(INDEX(Contratos!L:L,MATCH(D117,Contratos!R:R,0)),"")</f>
        <v/>
      </c>
      <c r="F117" s="139" t="str">
        <f>IFERROR(INDEX(Contratos!G:G,MATCH(D117,Contratos!R:R,0)),"")</f>
        <v/>
      </c>
      <c r="H117" s="83">
        <f t="shared" si="10"/>
        <v>0</v>
      </c>
      <c r="J117" s="18">
        <f>IF(J$5&gt;$G$4,0,SUMIFS(Fluxo!$O:$O,Fluxo!$U:$U,"&gt;"&amp;I$5,Fluxo!$U:$U,"&lt;="&amp;J$5,Fluxo!$D:$D,$D117))</f>
        <v>0</v>
      </c>
      <c r="K117" s="18">
        <f>IF(K$5&gt;$G$4,0,SUMIFS(Fluxo!$O:$O,Fluxo!$U:$U,"&gt;"&amp;J$5,Fluxo!$U:$U,"&lt;="&amp;K$5,Fluxo!$D:$D,$D117))</f>
        <v>0</v>
      </c>
      <c r="L117" s="18">
        <f>IF(L$5&gt;$G$4,0,SUMIFS(Fluxo!$O:$O,Fluxo!$U:$U,"&gt;"&amp;K$5,Fluxo!$U:$U,"&lt;="&amp;L$5,Fluxo!$D:$D,$D117))</f>
        <v>0</v>
      </c>
      <c r="M117" s="18">
        <f>IF(M$5&gt;$G$4,0,SUMIFS(Fluxo!$O:$O,Fluxo!$U:$U,"&gt;"&amp;L$5,Fluxo!$U:$U,"&lt;="&amp;M$5,Fluxo!$D:$D,$D117))</f>
        <v>0</v>
      </c>
      <c r="N117" s="18">
        <f>IF(N$5&gt;$G$4,0,SUMIFS(Fluxo!$O:$O,Fluxo!$U:$U,"&gt;"&amp;M$5,Fluxo!$U:$U,"&lt;="&amp;N$5,Fluxo!$D:$D,$D117))</f>
        <v>0</v>
      </c>
      <c r="O117" s="18">
        <f>IF(O$5&gt;$G$4,0,SUMIFS(Fluxo!$O:$O,Fluxo!$U:$U,"&gt;"&amp;N$5,Fluxo!$U:$U,"&lt;="&amp;O$5,Fluxo!$D:$D,$D117))</f>
        <v>0</v>
      </c>
      <c r="P117" s="18">
        <f>IF(P$5&gt;$G$4,0,SUMIFS(Fluxo!$O:$O,Fluxo!$U:$U,"&gt;"&amp;O$5,Fluxo!$U:$U,"&lt;="&amp;P$5,Fluxo!$D:$D,$D117))</f>
        <v>0</v>
      </c>
      <c r="Q117" s="18">
        <f>IF(Q$5&gt;$G$4,0,SUMIFS(Fluxo!$O:$O,Fluxo!$U:$U,"&gt;"&amp;P$5,Fluxo!$U:$U,"&lt;="&amp;Q$5,Fluxo!$D:$D,$D117))</f>
        <v>0</v>
      </c>
      <c r="R117" s="18">
        <f>IF(R$5&gt;$G$4,0,SUMIFS(Fluxo!$O:$O,Fluxo!$U:$U,"&gt;"&amp;Q$5,Fluxo!$U:$U,"&lt;="&amp;R$5,Fluxo!$D:$D,$D117))</f>
        <v>0</v>
      </c>
      <c r="S117" s="18">
        <f>IF(S$5&gt;$G$4,0,SUMIFS(Fluxo!$O:$O,Fluxo!$U:$U,"&gt;"&amp;R$5,Fluxo!$U:$U,"&lt;="&amp;S$5,Fluxo!$D:$D,$D117,Fluxo!$E:$E,"&lt;&gt;"&amp;"PERMUTANTE"))</f>
        <v>0</v>
      </c>
      <c r="T117" s="18">
        <f>IF(T$5&gt;$G$4,0,SUMIFS(Fluxo!$O:$O,Fluxo!$U:$U,"&gt;"&amp;S$5,Fluxo!$U:$U,"&lt;="&amp;T$5,Fluxo!$D:$D,$D117,Fluxo!$E:$E,"&lt;&gt;"&amp;"PERMUTANTE"))</f>
        <v>0</v>
      </c>
      <c r="U117" s="18">
        <f>IF(U$5&gt;$G$4,0,SUMIFS(Fluxo!$O:$O,Fluxo!$U:$U,"&gt;"&amp;T$5,Fluxo!$U:$U,"&lt;="&amp;U$5,Fluxo!$D:$D,$D117,Fluxo!$E:$E,"&lt;&gt;"&amp;"PERMUTANTE"))</f>
        <v>0</v>
      </c>
      <c r="V117" s="18">
        <f>IF(V$5&gt;$G$4,0,SUMIFS(Fluxo!$O:$O,Fluxo!$U:$U,"&gt;"&amp;U$5,Fluxo!$U:$U,"&lt;="&amp;V$5,Fluxo!$D:$D,$D117,Fluxo!$E:$E,"&lt;&gt;"&amp;"PERMUTANTE"))</f>
        <v>0</v>
      </c>
      <c r="W117" s="18">
        <f>IF(W$5&gt;$G$4,0,SUMIFS(Fluxo!$O:$O,Fluxo!$U:$U,"&gt;"&amp;V$5,Fluxo!$U:$U,"&lt;="&amp;W$5,Fluxo!$D:$D,$D117,Fluxo!$E:$E,"&lt;&gt;"&amp;"PERMUTANTE"))</f>
        <v>0</v>
      </c>
      <c r="X117" s="18">
        <f>IF(X$5&gt;$G$4,0,SUMIFS(Fluxo!$O:$O,Fluxo!$U:$U,"&gt;"&amp;W$5,Fluxo!$U:$U,"&lt;="&amp;X$5,Fluxo!$D:$D,$D117,Fluxo!$E:$E,"&lt;&gt;"&amp;"PERMUTANTE"))</f>
        <v>0</v>
      </c>
      <c r="Y117" s="18">
        <f>IF(Y$5&gt;$G$4,0,SUMIFS(Fluxo!$O:$O,Fluxo!$U:$U,"&gt;"&amp;X$5,Fluxo!$U:$U,"&lt;="&amp;Y$5,Fluxo!$D:$D,$D117,Fluxo!$E:$E,"&lt;&gt;"&amp;"PERMUTANTE"))</f>
        <v>0</v>
      </c>
      <c r="Z117" s="18">
        <f>IF(Z$5&gt;$G$4,0,SUMIFS(Fluxo!$O:$O,Fluxo!$U:$U,"&gt;"&amp;Y$5,Fluxo!$U:$U,"&lt;="&amp;Z$5,Fluxo!$D:$D,$D117,Fluxo!$E:$E,"&lt;&gt;"&amp;"PERMUTANTE"))</f>
        <v>0</v>
      </c>
      <c r="AA117" s="18">
        <f>IF(AA$5&gt;$G$4,0,SUMIFS(Fluxo!$O:$O,Fluxo!$U:$U,"&gt;"&amp;Z$5,Fluxo!$U:$U,"&lt;="&amp;AA$5,Fluxo!$D:$D,$D117,Fluxo!$E:$E,"&lt;&gt;"&amp;"PERMUTANTE"))</f>
        <v>0</v>
      </c>
      <c r="AB117" s="18">
        <f>IF(AB$5&gt;$G$4,0,SUMIFS(Fluxo!$O:$O,Fluxo!$U:$U,"&gt;"&amp;AA$5,Fluxo!$U:$U,"&lt;="&amp;AB$5,Fluxo!$D:$D,$D117,Fluxo!$E:$E,"&lt;&gt;"&amp;"PERMUTANTE"))</f>
        <v>0</v>
      </c>
      <c r="AC117" s="18">
        <f>IF(AC$5&gt;$G$4,0,SUMIFS(Fluxo!$O:$O,Fluxo!$U:$U,"&gt;"&amp;AB$5,Fluxo!$U:$U,"&lt;="&amp;AC$5,Fluxo!$D:$D,$D117,Fluxo!$E:$E,"&lt;&gt;"&amp;"PERMUTANTE"))</f>
        <v>0</v>
      </c>
      <c r="AD117" s="18">
        <f>IF(AD$5&gt;$G$4,0,SUMIFS(Fluxo!$O:$O,Fluxo!$U:$U,"&gt;"&amp;AC$5,Fluxo!$U:$U,"&lt;="&amp;AD$5,Fluxo!$D:$D,$D117,Fluxo!$E:$E,"&lt;&gt;"&amp;"PERMUTANTE"))</f>
        <v>0</v>
      </c>
      <c r="AE117" s="18">
        <f>IF(AE$5&gt;$G$4,0,SUMIFS(Fluxo!$O:$O,Fluxo!$U:$U,"&gt;"&amp;AD$5,Fluxo!$U:$U,"&lt;="&amp;AE$5,Fluxo!$D:$D,$D117,Fluxo!$E:$E,"&lt;&gt;"&amp;"PERMUTANTE"))</f>
        <v>0</v>
      </c>
      <c r="AF117" s="18">
        <f>IF(AF$5&gt;$G$4,0,SUMIFS(Fluxo!$O:$O,Fluxo!$U:$U,"&gt;"&amp;AE$5,Fluxo!$U:$U,"&lt;="&amp;AF$5,Fluxo!$D:$D,$D117,Fluxo!$E:$E,"&lt;&gt;"&amp;"PERMUTANTE"))</f>
        <v>0</v>
      </c>
      <c r="AG117" s="18">
        <f>IF(AG$5&gt;$G$4,0,SUMIFS(Fluxo!$O:$O,Fluxo!$U:$U,"&gt;"&amp;AF$5,Fluxo!$U:$U,"&lt;="&amp;AG$5,Fluxo!$D:$D,$D117,Fluxo!$E:$E,"&lt;&gt;"&amp;"PERMUTANTE"))</f>
        <v>0</v>
      </c>
      <c r="AH117" s="18">
        <f>IF(AH$5&gt;$G$4,0,SUMIFS(Fluxo!$O:$O,Fluxo!$U:$U,"&gt;"&amp;AG$5,Fluxo!$U:$U,"&lt;="&amp;AH$5,Fluxo!$D:$D,$D117,Fluxo!$E:$E,"&lt;&gt;"&amp;"PERMUTANTE"))</f>
        <v>0</v>
      </c>
      <c r="AI117" s="18">
        <f>IF(AI$5&gt;$G$4,0,SUMIFS(Fluxo!$O:$O,Fluxo!$U:$U,"&gt;"&amp;AH$5,Fluxo!$U:$U,"&lt;="&amp;AI$5,Fluxo!$D:$D,$D117,Fluxo!$E:$E,"&lt;&gt;"&amp;"PERMUTANTE"))</f>
        <v>0</v>
      </c>
      <c r="AJ117" s="18">
        <f>IF(AJ$5&gt;$G$4,0,SUMIFS(Fluxo!$O:$O,Fluxo!$U:$U,"&gt;"&amp;AI$5,Fluxo!$U:$U,"&lt;="&amp;AJ$5,Fluxo!$D:$D,$D117,Fluxo!$E:$E,"&lt;&gt;"&amp;"PERMUTANTE"))</f>
        <v>0</v>
      </c>
      <c r="AK117" s="18">
        <f>IF(AK$5&gt;$G$4,0,SUMIFS(Fluxo!$O:$O,Fluxo!$U:$U,"&gt;"&amp;AJ$5,Fluxo!$U:$U,"&lt;="&amp;AK$5,Fluxo!$D:$D,$D117,Fluxo!$E:$E,"&lt;&gt;"&amp;"PERMUTANTE"))</f>
        <v>0</v>
      </c>
      <c r="AL117" s="18">
        <f>IF(AL$5&gt;$G$4,0,SUMIFS(Fluxo!$O:$O,Fluxo!$U:$U,"&gt;"&amp;AK$5,Fluxo!$U:$U,"&lt;="&amp;AL$5,Fluxo!$D:$D,$D117,Fluxo!$E:$E,"&lt;&gt;"&amp;"PERMUTANTE"))</f>
        <v>0</v>
      </c>
      <c r="AM117" s="18">
        <f>IF(AM$5&gt;$G$4,0,SUMIFS(Fluxo!$O:$O,Fluxo!$U:$U,"&gt;"&amp;AL$5,Fluxo!$U:$U,"&lt;="&amp;AM$5,Fluxo!$D:$D,$D117,Fluxo!$E:$E,"&lt;&gt;"&amp;"PERMUTANTE"))</f>
        <v>0</v>
      </c>
      <c r="AN117" s="18">
        <f>IF(AN$5&gt;$G$4,0,SUMIFS(Fluxo!$O:$O,Fluxo!$U:$U,"&gt;"&amp;AM$5,Fluxo!$U:$U,"&lt;="&amp;AN$5,Fluxo!$D:$D,$D117,Fluxo!$E:$E,"&lt;&gt;"&amp;"PERMUTANTE"))</f>
        <v>0</v>
      </c>
      <c r="AO117" s="18">
        <f>IF(AO$5&gt;$G$4,0,SUMIFS(Fluxo!$O:$O,Fluxo!$U:$U,"&gt;"&amp;AN$5,Fluxo!$U:$U,"&lt;="&amp;AO$5,Fluxo!$D:$D,$D117,Fluxo!$E:$E,"&lt;&gt;"&amp;"PERMUTANTE"))</f>
        <v>0</v>
      </c>
      <c r="AP117" s="18">
        <f>IF(AP$5&gt;$G$4,0,SUMIFS(Fluxo!$O:$O,Fluxo!$U:$U,"&gt;"&amp;AO$5,Fluxo!$U:$U,"&lt;="&amp;AP$5,Fluxo!$D:$D,$D117,Fluxo!$E:$E,"&lt;&gt;"&amp;"PERMUTANTE"))</f>
        <v>0</v>
      </c>
      <c r="AQ117" s="18">
        <f>IF(AQ$5&gt;$G$4,0,SUMIFS(Fluxo!$O:$O,Fluxo!$U:$U,"&gt;"&amp;AP$5,Fluxo!$U:$U,"&lt;="&amp;AQ$5,Fluxo!$D:$D,$D117,Fluxo!$E:$E,"&lt;&gt;"&amp;"PERMUTANTE"))</f>
        <v>0</v>
      </c>
      <c r="AR117" s="18">
        <f>IF(AR$5&gt;$G$4,0,SUMIFS(Fluxo!$O:$O,Fluxo!$U:$U,"&gt;"&amp;AQ$5,Fluxo!$U:$U,"&lt;="&amp;AR$5,Fluxo!$D:$D,$D117,Fluxo!$E:$E,"&lt;&gt;"&amp;"PERMUTANTE"))</f>
        <v>0</v>
      </c>
      <c r="AS117" s="18">
        <f>IF(AS$5&gt;$G$4,0,SUMIFS(Fluxo!$O:$O,Fluxo!$U:$U,"&gt;"&amp;AR$5,Fluxo!$U:$U,"&lt;="&amp;AS$5,Fluxo!$D:$D,$D117,Fluxo!$E:$E,"&lt;&gt;"&amp;"PERMUTANTE"))</f>
        <v>0</v>
      </c>
      <c r="AT117" s="18">
        <f>IF(AT$5&gt;$G$4,0,SUMIFS(Fluxo!$O:$O,Fluxo!$U:$U,"&gt;"&amp;AS$5,Fluxo!$U:$U,"&lt;="&amp;AT$5,Fluxo!$D:$D,$D117,Fluxo!$E:$E,"&lt;&gt;"&amp;"PERMUTANTE"))</f>
        <v>0</v>
      </c>
      <c r="AU117" s="18">
        <f>IF(AU$5&gt;$G$4,0,SUMIFS(Fluxo!$O:$O,Fluxo!$U:$U,"&gt;"&amp;AT$5,Fluxo!$U:$U,"&lt;="&amp;AU$5,Fluxo!$D:$D,$D117,Fluxo!$E:$E,"&lt;&gt;"&amp;"PERMUTANTE"))</f>
        <v>0</v>
      </c>
      <c r="AV117" s="18">
        <f>IF(AV$5&gt;$G$4,0,SUMIFS(Fluxo!$O:$O,Fluxo!$U:$U,"&gt;"&amp;AU$5,Fluxo!$U:$U,"&lt;="&amp;AV$5,Fluxo!$D:$D,$D117,Fluxo!$E:$E,"&lt;&gt;"&amp;"PERMUTANTE"))</f>
        <v>0</v>
      </c>
      <c r="AW117" s="18">
        <f>IF(AW$5&gt;$G$4,0,SUMIFS(Fluxo!$O:$O,Fluxo!$U:$U,"&gt;"&amp;AV$5,Fluxo!$U:$U,"&lt;="&amp;AW$5,Fluxo!$D:$D,$D117,Fluxo!$E:$E,"&lt;&gt;"&amp;"PERMUTANTE"))</f>
        <v>0</v>
      </c>
      <c r="AX117" s="18">
        <f>IF(AX$5&gt;$G$4,0,SUMIFS(Fluxo!$O:$O,Fluxo!$U:$U,"&gt;"&amp;AW$5,Fluxo!$U:$U,"&lt;="&amp;AX$5,Fluxo!$D:$D,$D117,Fluxo!$E:$E,"&lt;&gt;"&amp;"PERMUTANTE"))</f>
        <v>0</v>
      </c>
      <c r="AY117" s="18">
        <f>IF(AY$5&gt;$G$4,0,SUMIFS(Fluxo!$O:$O,Fluxo!$U:$U,"&gt;"&amp;AX$5,Fluxo!$U:$U,"&lt;="&amp;AY$5,Fluxo!$D:$D,$D117,Fluxo!$E:$E,"&lt;&gt;"&amp;"PERMUTANTE"))</f>
        <v>0</v>
      </c>
      <c r="AZ117" s="18">
        <f>IF(AZ$5&gt;$G$4,0,SUMIFS(Fluxo!$O:$O,Fluxo!$U:$U,"&gt;"&amp;AY$5,Fluxo!$U:$U,"&lt;="&amp;AZ$5,Fluxo!$D:$D,$D117,Fluxo!$E:$E,"&lt;&gt;"&amp;"PERMUTANTE"))</f>
        <v>0</v>
      </c>
      <c r="BA117" s="18">
        <f>IF(BA$5&gt;$G$4,0,SUMIFS(Fluxo!$O:$O,Fluxo!$U:$U,"&gt;"&amp;AZ$5,Fluxo!$U:$U,"&lt;="&amp;BA$5,Fluxo!$D:$D,$D117,Fluxo!$E:$E,"&lt;&gt;"&amp;"PERMUTANTE"))</f>
        <v>0</v>
      </c>
      <c r="BB117" s="18">
        <f>IF(BB$5&gt;$G$4,0,SUMIFS(Fluxo!$O:$O,Fluxo!$U:$U,"&gt;"&amp;BA$5,Fluxo!$U:$U,"&lt;="&amp;BB$5,Fluxo!$D:$D,$D117,Fluxo!$E:$E,"&lt;&gt;"&amp;"PERMUTANTE"))</f>
        <v>0</v>
      </c>
      <c r="BC117" s="18">
        <f>IF(BC$5&gt;$G$4,0,SUMIFS(Fluxo!$O:$O,Fluxo!$U:$U,"&gt;"&amp;BB$5,Fluxo!$U:$U,"&lt;="&amp;BC$5,Fluxo!$D:$D,$D117,Fluxo!$E:$E,"&lt;&gt;"&amp;"PERMUTANTE"))</f>
        <v>0</v>
      </c>
      <c r="BD117" s="18">
        <f>IF(BD$5&gt;$G$4,0,SUMIFS(Fluxo!$O:$O,Fluxo!$U:$U,"&gt;"&amp;BC$5,Fluxo!$U:$U,"&lt;="&amp;BD$5,Fluxo!$D:$D,$D117,Fluxo!$E:$E,"&lt;&gt;"&amp;"PERMUTANTE"))</f>
        <v>0</v>
      </c>
      <c r="BE117" s="18">
        <f>IF(BE$5&gt;$G$4,0,SUMIFS(Fluxo!$O:$O,Fluxo!$U:$U,"&gt;"&amp;BD$5,Fluxo!$U:$U,"&lt;="&amp;BE$5,Fluxo!$D:$D,$D117,Fluxo!$E:$E,"&lt;&gt;"&amp;"PERMUTANTE"))</f>
        <v>0</v>
      </c>
      <c r="BF117" s="18">
        <f>IF(BF$5&gt;$G$4,0,SUMIFS(Fluxo!$O:$O,Fluxo!$U:$U,"&gt;"&amp;BE$5,Fluxo!$U:$U,"&lt;="&amp;BF$5,Fluxo!$D:$D,$D117,Fluxo!$E:$E,"&lt;&gt;"&amp;"PERMUTANTE"))</f>
        <v>0</v>
      </c>
      <c r="BG117" s="18">
        <f>IF(BG$5&gt;$G$4,0,SUMIFS(Fluxo!$O:$O,Fluxo!$U:$U,"&gt;"&amp;BF$5,Fluxo!$U:$U,"&lt;="&amp;BG$5,Fluxo!$D:$D,$D117,Fluxo!$E:$E,"&lt;&gt;"&amp;"PERMUTANTE"))</f>
        <v>0</v>
      </c>
      <c r="BH117" s="18">
        <f>IF(BH$5&gt;$G$4,0,SUMIFS(Fluxo!$O:$O,Fluxo!$U:$U,"&gt;"&amp;BG$5,Fluxo!$U:$U,"&lt;="&amp;BH$5,Fluxo!$D:$D,$D117,Fluxo!$E:$E,"&lt;&gt;"&amp;"PERMUTANTE"))</f>
        <v>0</v>
      </c>
      <c r="BI117" s="18">
        <f>IF(BI$5&gt;$G$4,0,SUMIFS(Fluxo!$O:$O,Fluxo!$U:$U,"&gt;"&amp;BH$5,Fluxo!$U:$U,"&lt;="&amp;BI$5,Fluxo!$D:$D,$D117,Fluxo!$E:$E,"&lt;&gt;"&amp;"PERMUTANTE"))</f>
        <v>0</v>
      </c>
      <c r="BJ117" s="18">
        <f>IF(BJ$5&gt;$G$4,0,SUMIFS(Fluxo!$O:$O,Fluxo!$U:$U,"&gt;"&amp;BI$5,Fluxo!$U:$U,"&lt;="&amp;BJ$5,Fluxo!$D:$D,$D117,Fluxo!$E:$E,"&lt;&gt;"&amp;"PERMUTANTE"))</f>
        <v>0</v>
      </c>
      <c r="BK117" s="18">
        <f>IF(BK$5&gt;$G$4,0,SUMIFS(Fluxo!$O:$O,Fluxo!$U:$U,"&gt;"&amp;BJ$5,Fluxo!$U:$U,"&lt;="&amp;BK$5,Fluxo!$D:$D,$D117,Fluxo!$E:$E,"&lt;&gt;"&amp;"PERMUTANTE"))</f>
        <v>0</v>
      </c>
      <c r="BL117" s="18">
        <f>IF(BL$5&gt;$G$4,0,SUMIFS(Fluxo!$O:$O,Fluxo!$U:$U,"&gt;"&amp;BK$5,Fluxo!$U:$U,"&lt;="&amp;BL$5,Fluxo!$D:$D,$D117,Fluxo!$E:$E,"&lt;&gt;"&amp;"PERMUTANTE"))</f>
        <v>0</v>
      </c>
      <c r="BM117" s="18">
        <f>IF(BM$5&gt;$G$4,0,SUMIFS(Fluxo!$O:$O,Fluxo!$U:$U,"&gt;"&amp;BL$5,Fluxo!$U:$U,"&lt;="&amp;BM$5,Fluxo!$D:$D,$D117,Fluxo!$E:$E,"&lt;&gt;"&amp;"PERMUTANTE"))</f>
        <v>0</v>
      </c>
      <c r="BN117" s="18">
        <f>IF(BN$5&gt;$G$4,0,SUMIFS(Fluxo!$O:$O,Fluxo!$U:$U,"&gt;"&amp;BM$5,Fluxo!$U:$U,"&lt;="&amp;BN$5,Fluxo!$D:$D,$D117,Fluxo!$E:$E,"&lt;&gt;"&amp;"PERMUTANTE"))</f>
        <v>0</v>
      </c>
      <c r="BO117" s="18">
        <f>IF(BO$5&gt;$G$4,0,SUMIFS(Fluxo!$O:$O,Fluxo!$U:$U,"&gt;"&amp;BN$5,Fluxo!$U:$U,"&lt;="&amp;BO$5,Fluxo!$D:$D,$D117,Fluxo!$E:$E,"&lt;&gt;"&amp;"PERMUTANTE"))</f>
        <v>0</v>
      </c>
      <c r="BP117" s="18">
        <f>IF(BP$5&gt;$G$4,0,SUMIFS(Fluxo!$O:$O,Fluxo!$U:$U,"&gt;"&amp;BO$5,Fluxo!$U:$U,"&lt;="&amp;BP$5,Fluxo!$D:$D,$D117,Fluxo!$E:$E,"&lt;&gt;"&amp;"PERMUTANTE"))</f>
        <v>0</v>
      </c>
      <c r="BQ117" s="18">
        <f>IF(BQ$5&gt;$G$4,0,SUMIFS(Fluxo!$O:$O,Fluxo!$U:$U,"&gt;"&amp;BP$5,Fluxo!$U:$U,"&lt;="&amp;BQ$5,Fluxo!$D:$D,$D117,Fluxo!$E:$E,"&lt;&gt;"&amp;"PERMUTANTE"))</f>
        <v>0</v>
      </c>
      <c r="BR117" s="18">
        <f>IF(BR$5&gt;$G$4,0,SUMIFS(Fluxo!$O:$O,Fluxo!$U:$U,"&gt;"&amp;BQ$5,Fluxo!$U:$U,"&lt;="&amp;BR$5,Fluxo!$D:$D,$D117,Fluxo!$E:$E,"&lt;&gt;"&amp;"PERMUTANTE"))</f>
        <v>0</v>
      </c>
      <c r="BS117" s="18">
        <f>IF(BS$5&gt;$G$4,0,SUMIFS(Fluxo!$O:$O,Fluxo!$U:$U,"&gt;"&amp;BR$5,Fluxo!$U:$U,"&lt;="&amp;BS$5,Fluxo!$D:$D,$D117,Fluxo!$E:$E,"&lt;&gt;"&amp;"PERMUTANTE"))</f>
        <v>0</v>
      </c>
      <c r="BT117" s="18">
        <f>IF(BT$5&gt;$G$4,0,SUMIFS(Fluxo!$O:$O,Fluxo!$U:$U,"&gt;"&amp;BS$5,Fluxo!$U:$U,"&lt;="&amp;BT$5,Fluxo!$D:$D,$D117,Fluxo!$E:$E,"&lt;&gt;"&amp;"PERMUTANTE"))</f>
        <v>0</v>
      </c>
      <c r="BU117" s="18">
        <f>IF(BU$5&gt;$G$4,0,SUMIFS(Fluxo!$O:$O,Fluxo!$U:$U,"&gt;"&amp;BT$5,Fluxo!$U:$U,"&lt;="&amp;BU$5,Fluxo!$D:$D,$D117,Fluxo!$E:$E,"&lt;&gt;"&amp;"PERMUTANTE"))</f>
        <v>0</v>
      </c>
      <c r="BV117" s="18">
        <f>IF(BV$5&gt;$G$4,0,SUMIFS(Fluxo!$O:$O,Fluxo!$U:$U,"&gt;"&amp;BU$5,Fluxo!$U:$U,"&lt;="&amp;BV$5,Fluxo!$D:$D,$D117,Fluxo!$E:$E,"&lt;&gt;"&amp;"PERMUTANTE"))</f>
        <v>0</v>
      </c>
      <c r="BW117" s="18">
        <f>IF(BW$5&gt;$G$4,0,SUMIFS(Fluxo!$O:$O,Fluxo!$U:$U,"&gt;"&amp;BV$5,Fluxo!$U:$U,"&lt;="&amp;BW$5,Fluxo!$D:$D,$D117,Fluxo!$E:$E,"&lt;&gt;"&amp;"PERMUTANTE"))</f>
        <v>0</v>
      </c>
      <c r="BX117" s="18">
        <f>IF(BX$5&gt;$G$4,0,SUMIFS(Fluxo!$O:$O,Fluxo!$U:$U,"&gt;"&amp;BW$5,Fluxo!$U:$U,"&lt;="&amp;BX$5,Fluxo!$D:$D,$D117,Fluxo!$E:$E,"&lt;&gt;"&amp;"PERMUTANTE"))</f>
        <v>0</v>
      </c>
      <c r="BY117" s="18">
        <f>IF(BY$5&gt;$G$4,0,SUMIFS(Fluxo!$O:$O,Fluxo!$U:$U,"&gt;"&amp;BX$5,Fluxo!$U:$U,"&lt;="&amp;BY$5,Fluxo!$D:$D,$D117,Fluxo!$E:$E,"&lt;&gt;"&amp;"PERMUTANTE"))</f>
        <v>0</v>
      </c>
      <c r="BZ117" s="18">
        <f>IF(BZ$5&gt;$G$4,0,SUMIFS(Fluxo!$O:$O,Fluxo!$U:$U,"&gt;"&amp;BY$5,Fluxo!$U:$U,"&lt;="&amp;BZ$5,Fluxo!$D:$D,$D117,Fluxo!$E:$E,"&lt;&gt;"&amp;"PERMUTANTE"))</f>
        <v>0</v>
      </c>
      <c r="CA117" s="18">
        <f>IF(CA$5&gt;$G$4,0,SUMIFS(Fluxo!$O:$O,Fluxo!$U:$U,"&gt;"&amp;BZ$5,Fluxo!$U:$U,"&lt;="&amp;CA$5,Fluxo!$D:$D,$D117,Fluxo!$E:$E,"&lt;&gt;"&amp;"PERMUTANTE"))</f>
        <v>0</v>
      </c>
      <c r="CB117" s="18">
        <f>IF(CB$5&gt;$G$4,0,SUMIFS(Fluxo!$O:$O,Fluxo!$U:$U,"&gt;"&amp;CA$5,Fluxo!$U:$U,"&lt;="&amp;CB$5,Fluxo!$D:$D,$D117,Fluxo!$E:$E,"&lt;&gt;"&amp;"PERMUTANTE"))</f>
        <v>0</v>
      </c>
      <c r="CC117" s="18">
        <f>IF(CC$5&gt;$G$4,0,SUMIFS(Fluxo!$O:$O,Fluxo!$U:$U,"&gt;"&amp;CB$5,Fluxo!$U:$U,"&lt;="&amp;CC$5,Fluxo!$D:$D,$D117,Fluxo!$E:$E,"&lt;&gt;"&amp;"PERMUTANTE"))</f>
        <v>0</v>
      </c>
      <c r="CD117" s="18">
        <f>IF(CD$5&gt;$G$4,0,SUMIFS(Fluxo!$O:$O,Fluxo!$U:$U,"&gt;"&amp;CC$5,Fluxo!$U:$U,"&lt;="&amp;CD$5,Fluxo!$D:$D,$D117,Fluxo!$E:$E,"&lt;&gt;"&amp;"PERMUTANTE"))</f>
        <v>0</v>
      </c>
      <c r="CE117" s="18">
        <f>IF(CE$5&gt;$G$4,0,SUMIFS(Fluxo!$O:$O,Fluxo!$U:$U,"&gt;"&amp;CD$5,Fluxo!$U:$U,"&lt;="&amp;CE$5,Fluxo!$D:$D,$D117,Fluxo!$E:$E,"&lt;&gt;"&amp;"PERMUTANTE"))</f>
        <v>0</v>
      </c>
      <c r="CF117" s="18">
        <f>IF(CF$5&gt;$G$4,0,SUMIFS(Fluxo!$O:$O,Fluxo!$U:$U,"&gt;"&amp;CE$5,Fluxo!$U:$U,"&lt;="&amp;CF$5,Fluxo!$D:$D,$D117,Fluxo!$E:$E,"&lt;&gt;"&amp;"PERMUTANTE"))</f>
        <v>0</v>
      </c>
      <c r="CG117" s="18">
        <f>IF(CG$5&gt;$G$4,0,SUMIFS(Fluxo!$O:$O,Fluxo!$U:$U,"&gt;"&amp;CF$5,Fluxo!$U:$U,"&lt;="&amp;CG$5,Fluxo!$D:$D,$D117,Fluxo!$E:$E,"&lt;&gt;"&amp;"PERMUTANTE"))</f>
        <v>0</v>
      </c>
      <c r="CH117" s="18">
        <f>IF(CH$5&gt;$G$4,0,SUMIFS(Fluxo!$O:$O,Fluxo!$U:$U,"&gt;"&amp;CG$5,Fluxo!$U:$U,"&lt;="&amp;CH$5,Fluxo!$D:$D,$D117,Fluxo!$E:$E,"&lt;&gt;"&amp;"PERMUTANTE"))</f>
        <v>0</v>
      </c>
      <c r="CI117" s="18">
        <f>IF(CI$5&gt;$G$4,0,SUMIFS(Fluxo!$O:$O,Fluxo!$U:$U,"&gt;"&amp;CH$5,Fluxo!$U:$U,"&lt;="&amp;CI$5,Fluxo!$D:$D,$D117,Fluxo!$E:$E,"&lt;&gt;"&amp;"PERMUTANTE"))</f>
        <v>0</v>
      </c>
      <c r="CJ117" s="18">
        <f>IF(CJ$5&gt;$G$4,0,SUMIFS(Fluxo!$O:$O,Fluxo!$U:$U,"&gt;"&amp;CI$5,Fluxo!$U:$U,"&lt;="&amp;CJ$5,Fluxo!$D:$D,$D117,Fluxo!$E:$E,"&lt;&gt;"&amp;"PERMUTANTE"))</f>
        <v>0</v>
      </c>
      <c r="CK117" s="18">
        <f>IF(CK$5&gt;$G$4,0,SUMIFS(Fluxo!$O:$O,Fluxo!$U:$U,"&gt;"&amp;CJ$5,Fluxo!$U:$U,"&lt;="&amp;CK$5,Fluxo!$D:$D,$D117,Fluxo!$E:$E,"&lt;&gt;"&amp;"PERMUTANTE"))</f>
        <v>0</v>
      </c>
      <c r="CL117" s="18">
        <f>IF(CL$5&gt;$G$4,0,SUMIFS(Fluxo!$O:$O,Fluxo!$U:$U,"&gt;"&amp;CK$5,Fluxo!$U:$U,"&lt;="&amp;CL$5,Fluxo!$D:$D,$D117,Fluxo!$E:$E,"&lt;&gt;"&amp;"PERMUTANTE"))</f>
        <v>0</v>
      </c>
      <c r="CM117" s="18">
        <f>IF(CM$5&gt;$G$4,0,SUMIFS(Fluxo!$O:$O,Fluxo!$U:$U,"&gt;"&amp;CL$5,Fluxo!$U:$U,"&lt;="&amp;CM$5,Fluxo!$D:$D,$D117,Fluxo!$E:$E,"&lt;&gt;"&amp;"PERMUTANTE"))</f>
        <v>0</v>
      </c>
      <c r="CN117" s="18">
        <f>IF(CN$5&gt;$G$4,0,SUMIFS(Fluxo!$O:$O,Fluxo!$U:$U,"&gt;"&amp;CM$5,Fluxo!$U:$U,"&lt;="&amp;CN$5,Fluxo!$D:$D,$D117,Fluxo!$E:$E,"&lt;&gt;"&amp;"PERMUTANTE"))</f>
        <v>0</v>
      </c>
      <c r="CO117" s="18">
        <f>IF(CO$5&gt;$G$4,0,SUMIFS(Fluxo!$O:$O,Fluxo!$U:$U,"&gt;"&amp;CN$5,Fluxo!$U:$U,"&lt;="&amp;CO$5,Fluxo!$D:$D,$D117,Fluxo!$E:$E,"&lt;&gt;"&amp;"PERMUTANTE"))</f>
        <v>0</v>
      </c>
      <c r="CP117" s="18">
        <f>IF(CP$5&gt;$G$4,0,SUMIFS(Fluxo!$O:$O,Fluxo!$U:$U,"&gt;"&amp;CO$5,Fluxo!$U:$U,"&lt;="&amp;CP$5,Fluxo!$D:$D,$D117,Fluxo!$E:$E,"&lt;&gt;"&amp;"PERMUTANTE"))</f>
        <v>0</v>
      </c>
      <c r="CQ117" s="18">
        <f>IF(CQ$5&gt;$G$4,0,SUMIFS(Fluxo!$O:$O,Fluxo!$U:$U,"&gt;"&amp;CP$5,Fluxo!$U:$U,"&lt;="&amp;CQ$5,Fluxo!$D:$D,$D117,Fluxo!$E:$E,"&lt;&gt;"&amp;"PERMUTANTE"))</f>
        <v>0</v>
      </c>
      <c r="CR117" s="18">
        <f>IF(CR$5&gt;$G$4,0,SUMIFS(Fluxo!$O:$O,Fluxo!$U:$U,"&gt;"&amp;CQ$5,Fluxo!$U:$U,"&lt;="&amp;CR$5,Fluxo!$D:$D,$D117,Fluxo!$E:$E,"&lt;&gt;"&amp;"PERMUTANTE"))</f>
        <v>0</v>
      </c>
      <c r="CS117" s="18">
        <f>IF(CS$5&gt;$G$4,0,SUMIFS(Fluxo!$O:$O,Fluxo!$U:$U,"&gt;"&amp;CR$5,Fluxo!$U:$U,"&lt;="&amp;CS$5,Fluxo!$D:$D,$D117,Fluxo!$E:$E,"&lt;&gt;"&amp;"PERMUTANTE"))</f>
        <v>0</v>
      </c>
      <c r="CT117" s="18">
        <f>IF(CT$5&gt;$G$4,0,SUMIFS(Fluxo!$O:$O,Fluxo!$U:$U,"&gt;"&amp;CS$5,Fluxo!$U:$U,"&lt;="&amp;CT$5,Fluxo!$D:$D,$D117,Fluxo!$E:$E,"&lt;&gt;"&amp;"PERMUTANTE"))</f>
        <v>0</v>
      </c>
      <c r="CU117" s="18">
        <f>IF(CU$5&gt;$G$4,0,SUMIFS(Fluxo!$O:$O,Fluxo!$U:$U,"&gt;"&amp;CT$5,Fluxo!$U:$U,"&lt;="&amp;CU$5,Fluxo!$D:$D,$D117,Fluxo!$E:$E,"&lt;&gt;"&amp;"PERMUTANTE"))</f>
        <v>0</v>
      </c>
      <c r="CV117" s="18">
        <f>IF(CV$5&gt;$G$4,0,SUMIFS(Fluxo!$O:$O,Fluxo!$U:$U,"&gt;"&amp;CU$5,Fluxo!$U:$U,"&lt;="&amp;CV$5,Fluxo!$D:$D,$D117,Fluxo!$E:$E,"&lt;&gt;"&amp;"PERMUTANTE"))</f>
        <v>0</v>
      </c>
      <c r="CW117" s="18">
        <f>IF(CW$5&gt;$G$4,0,SUMIFS(Fluxo!$O:$O,Fluxo!$U:$U,"&gt;"&amp;CV$5,Fluxo!$U:$U,"&lt;="&amp;CW$5,Fluxo!$D:$D,$D117,Fluxo!$E:$E,"&lt;&gt;"&amp;"PERMUTANTE"))</f>
        <v>0</v>
      </c>
      <c r="CX117" s="18">
        <f>IF(CX$5&gt;$G$4,0,SUMIFS(Fluxo!$O:$O,Fluxo!$U:$U,"&gt;"&amp;CW$5,Fluxo!$U:$U,"&lt;="&amp;CX$5,Fluxo!$D:$D,$D117,Fluxo!$E:$E,"&lt;&gt;"&amp;"PERMUTANTE"))</f>
        <v>0</v>
      </c>
      <c r="CY117" s="18">
        <f>IF(CY$5&gt;$G$4,0,SUMIFS(Fluxo!$O:$O,Fluxo!$U:$U,"&gt;"&amp;CX$5,Fluxo!$U:$U,"&lt;="&amp;CY$5,Fluxo!$D:$D,$D117,Fluxo!$E:$E,"&lt;&gt;"&amp;"PERMUTANTE"))</f>
        <v>0</v>
      </c>
      <c r="CZ117" s="18">
        <f>IF(CZ$5&gt;$G$4,0,SUMIFS(Fluxo!$O:$O,Fluxo!$U:$U,"&gt;"&amp;CY$5,Fluxo!$U:$U,"&lt;="&amp;CZ$5,Fluxo!$D:$D,$D117,Fluxo!$E:$E,"&lt;&gt;"&amp;"PERMUTANTE"))</f>
        <v>0</v>
      </c>
      <c r="DA117" s="18">
        <f>IF(DA$5&gt;$G$4,0,SUMIFS(Fluxo!$O:$O,Fluxo!$U:$U,"&gt;"&amp;CZ$5,Fluxo!$U:$U,"&lt;="&amp;DA$5,Fluxo!$D:$D,$D117,Fluxo!$E:$E,"&lt;&gt;"&amp;"PERMUTANTE"))</f>
        <v>0</v>
      </c>
      <c r="DB117" s="18">
        <f>IF(DB$5&gt;$G$4,0,SUMIFS(Fluxo!$O:$O,Fluxo!$U:$U,"&gt;"&amp;DA$5,Fluxo!$U:$U,"&lt;="&amp;DB$5,Fluxo!$D:$D,$D117,Fluxo!$E:$E,"&lt;&gt;"&amp;"PERMUTANTE"))</f>
        <v>0</v>
      </c>
      <c r="DC117" s="18">
        <f>IF(DC$5&gt;$G$4,0,SUMIFS(Fluxo!$O:$O,Fluxo!$U:$U,"&gt;"&amp;DB$5,Fluxo!$U:$U,"&lt;="&amp;DC$5,Fluxo!$D:$D,$D117,Fluxo!$E:$E,"&lt;&gt;"&amp;"PERMUTANTE"))</f>
        <v>0</v>
      </c>
      <c r="DD117" s="18">
        <f>IF(DD$5&gt;$G$4,0,SUMIFS(Fluxo!$O:$O,Fluxo!$U:$U,"&gt;"&amp;DC$5,Fluxo!$U:$U,"&lt;="&amp;DD$5,Fluxo!$D:$D,$D117,Fluxo!$E:$E,"&lt;&gt;"&amp;"PERMUTANTE"))</f>
        <v>0</v>
      </c>
      <c r="DE117" s="18">
        <f>IF(DE$5&gt;$G$4,0,SUMIFS(Fluxo!$O:$O,Fluxo!$U:$U,"&gt;"&amp;DD$5,Fluxo!$U:$U,"&lt;="&amp;DE$5,Fluxo!$D:$D,$D117,Fluxo!$E:$E,"&lt;&gt;"&amp;"PERMUTANTE"))</f>
        <v>0</v>
      </c>
      <c r="DF117" s="18">
        <f>IF(DF$5&gt;$G$4,0,SUMIFS(Fluxo!$O:$O,Fluxo!$U:$U,"&gt;"&amp;DE$5,Fluxo!$U:$U,"&lt;="&amp;DF$5,Fluxo!$D:$D,$D117,Fluxo!$E:$E,"&lt;&gt;"&amp;"PERMUTANTE"))</f>
        <v>0</v>
      </c>
      <c r="DG117" s="18">
        <f>IF(DG$5&gt;$G$4,0,SUMIFS(Fluxo!$O:$O,Fluxo!$U:$U,"&gt;"&amp;DF$5,Fluxo!$U:$U,"&lt;="&amp;DG$5,Fluxo!$D:$D,$D117,Fluxo!$E:$E,"&lt;&gt;"&amp;"PERMUTANTE"))</f>
        <v>0</v>
      </c>
      <c r="DH117" s="18">
        <f>IF(DH$5&gt;$G$4,0,SUMIFS(Fluxo!$O:$O,Fluxo!$U:$U,"&gt;"&amp;DG$5,Fluxo!$U:$U,"&lt;="&amp;DH$5,Fluxo!$D:$D,$D117,Fluxo!$E:$E,"&lt;&gt;"&amp;"PERMUTANTE"))</f>
        <v>0</v>
      </c>
      <c r="DI117" s="18">
        <f>IF(DI$5&gt;$G$4,0,SUMIFS(Fluxo!$O:$O,Fluxo!$U:$U,"&gt;"&amp;DH$5,Fluxo!$U:$U,"&lt;="&amp;DI$5,Fluxo!$D:$D,$D117,Fluxo!$E:$E,"&lt;&gt;"&amp;"PERMUTANTE"))</f>
        <v>0</v>
      </c>
      <c r="DJ117" s="18">
        <f>IF(DJ$5&gt;$G$4,0,SUMIFS(Fluxo!$O:$O,Fluxo!$U:$U,"&gt;"&amp;DI$5,Fluxo!$U:$U,"&lt;="&amp;DJ$5,Fluxo!$D:$D,$D117,Fluxo!$E:$E,"&lt;&gt;"&amp;"PERMUTANTE"))</f>
        <v>0</v>
      </c>
      <c r="DK117" s="18">
        <f>IF(DK$5&gt;$G$4,0,SUMIFS(Fluxo!$O:$O,Fluxo!$U:$U,"&gt;"&amp;DJ$5,Fluxo!$U:$U,"&lt;="&amp;DK$5,Fluxo!$D:$D,$D117,Fluxo!$E:$E,"&lt;&gt;"&amp;"PERMUTANTE"))</f>
        <v>0</v>
      </c>
      <c r="DL117" s="18">
        <f>IF(DL$5&gt;$G$4,0,SUMIFS(Fluxo!$O:$O,Fluxo!$U:$U,"&gt;"&amp;DK$5,Fluxo!$U:$U,"&lt;="&amp;DL$5,Fluxo!$D:$D,$D117,Fluxo!$E:$E,"&lt;&gt;"&amp;"PERMUTANTE"))</f>
        <v>0</v>
      </c>
      <c r="DM117" s="18">
        <f>IF(DM$5&gt;$G$4,0,SUMIFS(Fluxo!$O:$O,Fluxo!$U:$U,"&gt;"&amp;DL$5,Fluxo!$U:$U,"&lt;="&amp;DM$5,Fluxo!$D:$D,$D117,Fluxo!$E:$E,"&lt;&gt;"&amp;"PERMUTANTE"))</f>
        <v>0</v>
      </c>
      <c r="DN117" s="18">
        <f>IF(DN$5&gt;$G$4,0,SUMIFS(Fluxo!$O:$O,Fluxo!$U:$U,"&gt;"&amp;DM$5,Fluxo!$U:$U,"&lt;="&amp;DN$5,Fluxo!$D:$D,$D117,Fluxo!$E:$E,"&lt;&gt;"&amp;"PERMUTANTE"))</f>
        <v>0</v>
      </c>
      <c r="DO117" s="18">
        <f>IF(DO$5&gt;$G$4,0,SUMIFS(Fluxo!$O:$O,Fluxo!$U:$U,"&gt;"&amp;DN$5,Fluxo!$U:$U,"&lt;="&amp;DO$5,Fluxo!$D:$D,$D117,Fluxo!$E:$E,"&lt;&gt;"&amp;"PERMUTANTE"))</f>
        <v>0</v>
      </c>
      <c r="DP117" s="18">
        <f>IF(DP$5&gt;$G$4,0,SUMIFS(Fluxo!$O:$O,Fluxo!$U:$U,"&gt;"&amp;DO$5,Fluxo!$U:$U,"&lt;="&amp;DP$5,Fluxo!$D:$D,$D117,Fluxo!$E:$E,"&lt;&gt;"&amp;"PERMUTANTE"))</f>
        <v>0</v>
      </c>
      <c r="DQ117" s="18">
        <f>IF(DQ$5&gt;$G$4,0,SUMIFS(Fluxo!$O:$O,Fluxo!$U:$U,"&gt;"&amp;DP$5,Fluxo!$U:$U,"&lt;="&amp;DQ$5,Fluxo!$D:$D,$D117,Fluxo!$E:$E,"&lt;&gt;"&amp;"PERMUTANTE"))</f>
        <v>0</v>
      </c>
      <c r="DR117" s="18">
        <f>IF(DR$5&gt;$G$4,0,SUMIFS(Fluxo!$O:$O,Fluxo!$U:$U,"&gt;"&amp;DQ$5,Fluxo!$U:$U,"&lt;="&amp;DR$5,Fluxo!$D:$D,$D117,Fluxo!$E:$E,"&lt;&gt;"&amp;"PERMUTANTE"))</f>
        <v>0</v>
      </c>
      <c r="DS117" s="18">
        <f>IF(DS$5&gt;$G$4,0,SUMIFS(Fluxo!$O:$O,Fluxo!$U:$U,"&gt;"&amp;DR$5,Fluxo!$U:$U,"&lt;="&amp;DS$5,Fluxo!$D:$D,$D117,Fluxo!$E:$E,"&lt;&gt;"&amp;"PERMUTANTE"))</f>
        <v>0</v>
      </c>
      <c r="DT117" s="18">
        <f>IF(DT$5&gt;$G$4,0,SUMIFS(Fluxo!$O:$O,Fluxo!$U:$U,"&gt;"&amp;DS$5,Fluxo!$U:$U,"&lt;="&amp;DT$5,Fluxo!$D:$D,$D117,Fluxo!$E:$E,"&lt;&gt;"&amp;"PERMUTANTE"))</f>
        <v>0</v>
      </c>
      <c r="DU117" s="18">
        <f>IF(DU$5&gt;$G$4,0,SUMIFS(Fluxo!$O:$O,Fluxo!$U:$U,"&gt;"&amp;DT$5,Fluxo!$U:$U,"&lt;="&amp;DU$5,Fluxo!$D:$D,$D117,Fluxo!$E:$E,"&lt;&gt;"&amp;"PERMUTANTE"))</f>
        <v>0</v>
      </c>
      <c r="DV117" s="18">
        <f>IF(DV$5&gt;$G$4,0,SUMIFS(Fluxo!$O:$O,Fluxo!$U:$U,"&gt;"&amp;DU$5,Fluxo!$U:$U,"&lt;="&amp;DV$5,Fluxo!$D:$D,$D117,Fluxo!$E:$E,"&lt;&gt;"&amp;"PERMUTANTE"))</f>
        <v>0</v>
      </c>
      <c r="DW117" s="18">
        <f>IF(DW$5&gt;$G$4,0,SUMIFS(Fluxo!$O:$O,Fluxo!$U:$U,"&gt;"&amp;DV$5,Fluxo!$U:$U,"&lt;="&amp;DW$5,Fluxo!$D:$D,$D117,Fluxo!$E:$E,"&lt;&gt;"&amp;"PERMUTANTE"))</f>
        <v>0</v>
      </c>
      <c r="DX117" s="18">
        <f>IF(DX$5&gt;$G$4,0,SUMIFS(Fluxo!$O:$O,Fluxo!$U:$U,"&gt;"&amp;DW$5,Fluxo!$U:$U,"&lt;="&amp;DX$5,Fluxo!$D:$D,$D117,Fluxo!$E:$E,"&lt;&gt;"&amp;"PERMUTANTE"))</f>
        <v>0</v>
      </c>
      <c r="DY117" s="18">
        <f>IF(DY$5&gt;$G$4,0,SUMIFS(Fluxo!$O:$O,Fluxo!$U:$U,"&gt;"&amp;DX$5,Fluxo!$U:$U,"&lt;="&amp;DY$5,Fluxo!$D:$D,$D117,Fluxo!$E:$E,"&lt;&gt;"&amp;"PERMUTANTE"))</f>
        <v>0</v>
      </c>
      <c r="DZ117" s="18">
        <f>IF(DZ$5&gt;$G$4,0,SUMIFS(Fluxo!$O:$O,Fluxo!$U:$U,"&gt;"&amp;DY$5,Fluxo!$U:$U,"&lt;="&amp;DZ$5,Fluxo!$D:$D,$D117,Fluxo!$E:$E,"&lt;&gt;"&amp;"PERMUTANTE"))</f>
        <v>0</v>
      </c>
      <c r="EA117" s="18">
        <f>IF(EA$5&gt;$G$4,0,SUMIFS(Fluxo!$O:$O,Fluxo!$U:$U,"&gt;"&amp;DZ$5,Fluxo!$U:$U,"&lt;="&amp;EA$5,Fluxo!$D:$D,$D117,Fluxo!$E:$E,"&lt;&gt;"&amp;"PERMUTANTE"))</f>
        <v>0</v>
      </c>
      <c r="EB117" s="18">
        <f>IF(EB$5&gt;$G$4,0,SUMIFS(Fluxo!$O:$O,Fluxo!$U:$U,"&gt;"&amp;EA$5,Fluxo!$U:$U,"&lt;="&amp;EB$5,Fluxo!$D:$D,$D117,Fluxo!$E:$E,"&lt;&gt;"&amp;"PERMUTANTE"))</f>
        <v>0</v>
      </c>
      <c r="EC117" s="18">
        <f>IF(EC$5&gt;$G$4,0,SUMIFS(Fluxo!$O:$O,Fluxo!$U:$U,"&gt;"&amp;EB$5,Fluxo!$U:$U,"&lt;="&amp;EC$5,Fluxo!$D:$D,$D117,Fluxo!$E:$E,"&lt;&gt;"&amp;"PERMUTANTE"))</f>
        <v>0</v>
      </c>
      <c r="ED117" s="18">
        <f>IF(ED$5&gt;$G$4,0,SUMIFS(Fluxo!$O:$O,Fluxo!$U:$U,"&gt;"&amp;EC$5,Fluxo!$U:$U,"&lt;="&amp;ED$5,Fluxo!$D:$D,$D117,Fluxo!$E:$E,"&lt;&gt;"&amp;"PERMUTANTE"))</f>
        <v>0</v>
      </c>
      <c r="EE117" s="18">
        <f>IF(EE$5&gt;$G$4,0,SUMIFS(Fluxo!$O:$O,Fluxo!$U:$U,"&gt;"&amp;ED$5,Fluxo!$U:$U,"&lt;="&amp;EE$5,Fluxo!$D:$D,$D117,Fluxo!$E:$E,"&lt;&gt;"&amp;"PERMUTANTE"))</f>
        <v>0</v>
      </c>
      <c r="EF117" s="18">
        <f>IF(EF$5&gt;$G$4,0,SUMIFS(Fluxo!$O:$O,Fluxo!$U:$U,"&gt;"&amp;EE$5,Fluxo!$U:$U,"&lt;="&amp;EF$5,Fluxo!$D:$D,$D117,Fluxo!$E:$E,"&lt;&gt;"&amp;"PERMUTANTE"))</f>
        <v>0</v>
      </c>
      <c r="EG117" s="18">
        <f>IF(EG$5&gt;$G$4,0,SUMIFS(Fluxo!$O:$O,Fluxo!$U:$U,"&gt;"&amp;EF$5,Fluxo!$U:$U,"&lt;="&amp;EG$5,Fluxo!$D:$D,$D117,Fluxo!$E:$E,"&lt;&gt;"&amp;"PERMUTANTE"))</f>
        <v>0</v>
      </c>
      <c r="EH117" s="18">
        <f>IF(EH$5&gt;$G$4,0,SUMIFS(Fluxo!$O:$O,Fluxo!$U:$U,"&gt;"&amp;EG$5,Fluxo!$U:$U,"&lt;="&amp;EH$5,Fluxo!$D:$D,$D117,Fluxo!$E:$E,"&lt;&gt;"&amp;"PERMUTANTE"))</f>
        <v>0</v>
      </c>
      <c r="EI117" s="18">
        <f>IF(EI$5&gt;$G$4,0,SUMIFS(Fluxo!$O:$O,Fluxo!$U:$U,"&gt;"&amp;EH$5,Fluxo!$U:$U,"&lt;="&amp;EI$5,Fluxo!$D:$D,$D117,Fluxo!$E:$E,"&lt;&gt;"&amp;"PERMUTANTE"))</f>
        <v>0</v>
      </c>
      <c r="EJ117" s="18">
        <f>IF(EJ$5&gt;$G$4,0,SUMIFS(Fluxo!$O:$O,Fluxo!$U:$U,"&gt;"&amp;EI$5,Fluxo!$U:$U,"&lt;="&amp;EJ$5,Fluxo!$D:$D,$D117,Fluxo!$E:$E,"&lt;&gt;"&amp;"PERMUTANTE"))</f>
        <v>0</v>
      </c>
      <c r="EK117" s="18">
        <f>IF(EK$5&gt;$G$4,0,SUMIFS(Fluxo!$O:$O,Fluxo!$U:$U,"&gt;"&amp;EJ$5,Fluxo!$U:$U,"&lt;="&amp;EK$5,Fluxo!$D:$D,$D117,Fluxo!$E:$E,"&lt;&gt;"&amp;"PERMUTANTE"))</f>
        <v>0</v>
      </c>
      <c r="EL117" s="18">
        <f>IF(EL$5&gt;$G$4,0,SUMIFS(Fluxo!$O:$O,Fluxo!$U:$U,"&gt;"&amp;EK$5,Fluxo!$U:$U,"&lt;="&amp;EL$5,Fluxo!$D:$D,$D117,Fluxo!$E:$E,"&lt;&gt;"&amp;"PERMUTANTE"))</f>
        <v>0</v>
      </c>
      <c r="EM117" s="18">
        <f>IF(EM$5&gt;$G$4,0,SUMIFS(Fluxo!$O:$O,Fluxo!$U:$U,"&gt;"&amp;EL$5,Fluxo!$U:$U,"&lt;="&amp;EM$5,Fluxo!$D:$D,$D117,Fluxo!$E:$E,"&lt;&gt;"&amp;"PERMUTANTE"))</f>
        <v>0</v>
      </c>
      <c r="EN117" s="18">
        <f>IF(EN$5&gt;$G$4,0,SUMIFS(Fluxo!$O:$O,Fluxo!$U:$U,"&gt;"&amp;EM$5,Fluxo!$U:$U,"&lt;="&amp;EN$5,Fluxo!$D:$D,$D117,Fluxo!$E:$E,"&lt;&gt;"&amp;"PERMUTANTE"))</f>
        <v>0</v>
      </c>
      <c r="EO117" s="18">
        <f>IF(EO$5&gt;$G$4,0,SUMIFS(Fluxo!$O:$O,Fluxo!$U:$U,"&gt;"&amp;EN$5,Fluxo!$U:$U,"&lt;="&amp;EO$5,Fluxo!$D:$D,$D117,Fluxo!$E:$E,"&lt;&gt;"&amp;"PERMUTANTE"))</f>
        <v>0</v>
      </c>
      <c r="EP117" s="18">
        <f>IF(EP$5&gt;$G$4,0,SUMIFS(Fluxo!$O:$O,Fluxo!$U:$U,"&gt;"&amp;EO$5,Fluxo!$U:$U,"&lt;="&amp;EP$5,Fluxo!$D:$D,$D117,Fluxo!$E:$E,"&lt;&gt;"&amp;"PERMUTANTE"))</f>
        <v>0</v>
      </c>
      <c r="EQ117" s="18">
        <f>IF(EQ$5&gt;$G$4,0,SUMIFS(Fluxo!$O:$O,Fluxo!$U:$U,"&gt;"&amp;EP$5,Fluxo!$U:$U,"&lt;="&amp;EQ$5,Fluxo!$D:$D,$D117,Fluxo!$E:$E,"&lt;&gt;"&amp;"PERMUTANTE"))</f>
        <v>0</v>
      </c>
      <c r="ER117" s="18">
        <f>IF(ER$5&gt;$G$4,0,SUMIFS(Fluxo!$O:$O,Fluxo!$U:$U,"&gt;"&amp;EQ$5,Fluxo!$U:$U,"&lt;="&amp;ER$5,Fluxo!$D:$D,$D117,Fluxo!$E:$E,"&lt;&gt;"&amp;"PERMUTANTE"))</f>
        <v>0</v>
      </c>
      <c r="ES117" s="18">
        <f>IF(ES$5&gt;$G$4,0,SUMIFS(Fluxo!$O:$O,Fluxo!$U:$U,"&gt;"&amp;ER$5,Fluxo!$U:$U,"&lt;="&amp;ES$5,Fluxo!$D:$D,$D117,Fluxo!$E:$E,"&lt;&gt;"&amp;"PERMUTANTE"))</f>
        <v>0</v>
      </c>
      <c r="ET117" s="18">
        <f>IF(ET$5&gt;$G$4,0,SUMIFS(Fluxo!$O:$O,Fluxo!$U:$U,"&gt;"&amp;ES$5,Fluxo!$U:$U,"&lt;="&amp;ET$5,Fluxo!$D:$D,$D117,Fluxo!$E:$E,"&lt;&gt;"&amp;"PERMUTANTE"))</f>
        <v>0</v>
      </c>
      <c r="EU117" s="18">
        <f>IF(EU$5&gt;$G$4,0,SUMIFS(Fluxo!$O:$O,Fluxo!$U:$U,"&gt;"&amp;ET$5,Fluxo!$U:$U,"&lt;="&amp;EU$5,Fluxo!$D:$D,$D117,Fluxo!$E:$E,"&lt;&gt;"&amp;"PERMUTANTE"))</f>
        <v>0</v>
      </c>
      <c r="EV117" s="18">
        <f>IF(EV$5&gt;$G$4,0,SUMIFS(Fluxo!$O:$O,Fluxo!$U:$U,"&gt;"&amp;EU$5,Fluxo!$U:$U,"&lt;="&amp;EV$5,Fluxo!$D:$D,$D117,Fluxo!$E:$E,"&lt;&gt;"&amp;"PERMUTANTE"))</f>
        <v>0</v>
      </c>
      <c r="EW117" s="18">
        <f>IF(EW$5&gt;$G$4,0,SUMIFS(Fluxo!$O:$O,Fluxo!$U:$U,"&gt;"&amp;EV$5,Fluxo!$U:$U,"&lt;="&amp;EW$5,Fluxo!$D:$D,$D117,Fluxo!$E:$E,"&lt;&gt;"&amp;"PERMUTANTE"))</f>
        <v>0</v>
      </c>
      <c r="EX117" s="18">
        <f>IF(EX$5&gt;$G$4,0,SUMIFS(Fluxo!$O:$O,Fluxo!$U:$U,"&gt;"&amp;EW$5,Fluxo!$U:$U,"&lt;="&amp;EX$5,Fluxo!$D:$D,$D117,Fluxo!$E:$E,"&lt;&gt;"&amp;"PERMUTANTE"))</f>
        <v>0</v>
      </c>
      <c r="EY117" s="18">
        <f>IF(EY$5&gt;$G$4,0,SUMIFS(Fluxo!$O:$O,Fluxo!$U:$U,"&gt;"&amp;EX$5,Fluxo!$U:$U,"&lt;="&amp;EY$5,Fluxo!$D:$D,$D117,Fluxo!$E:$E,"&lt;&gt;"&amp;"PERMUTANTE"))</f>
        <v>0</v>
      </c>
      <c r="EZ117" s="18">
        <f>IF(EZ$5&gt;$G$4,0,SUMIFS(Fluxo!$O:$O,Fluxo!$U:$U,"&gt;"&amp;EY$5,Fluxo!$U:$U,"&lt;="&amp;EZ$5,Fluxo!$D:$D,$D117,Fluxo!$E:$E,"&lt;&gt;"&amp;"PERMUTANTE"))</f>
        <v>0</v>
      </c>
      <c r="FA117" s="18">
        <f>IF(FA$5&gt;$G$4,0,SUMIFS(Fluxo!$O:$O,Fluxo!$U:$U,"&gt;"&amp;EZ$5,Fluxo!$U:$U,"&lt;="&amp;FA$5,Fluxo!$D:$D,$D117,Fluxo!$E:$E,"&lt;&gt;"&amp;"PERMUTANTE"))</f>
        <v>0</v>
      </c>
      <c r="FB117" s="18">
        <f>IF(FB$5&gt;$G$4,0,SUMIFS(Fluxo!$O:$O,Fluxo!$U:$U,"&gt;"&amp;FA$5,Fluxo!$U:$U,"&lt;="&amp;FB$5,Fluxo!$D:$D,$D117,Fluxo!$E:$E,"&lt;&gt;"&amp;"PERMUTANTE"))</f>
        <v>0</v>
      </c>
      <c r="FC117" s="18">
        <f>IF(FC$5&gt;$G$4,0,SUMIFS(Fluxo!$O:$O,Fluxo!$U:$U,"&gt;"&amp;FB$5,Fluxo!$U:$U,"&lt;="&amp;FC$5,Fluxo!$D:$D,$D117,Fluxo!$E:$E,"&lt;&gt;"&amp;"PERMUTANTE"))</f>
        <v>0</v>
      </c>
      <c r="FD117" s="18">
        <f>IF(FD$5&gt;$G$4,0,SUMIFS(Fluxo!$O:$O,Fluxo!$U:$U,"&gt;"&amp;FC$5,Fluxo!$U:$U,"&lt;="&amp;FD$5,Fluxo!$D:$D,$D117,Fluxo!$E:$E,"&lt;&gt;"&amp;"PERMUTANTE"))</f>
        <v>0</v>
      </c>
      <c r="FE117" s="18">
        <f>IF(FE$5&gt;$G$4,0,SUMIFS(Fluxo!$O:$O,Fluxo!$U:$U,"&gt;"&amp;FD$5,Fluxo!$U:$U,"&lt;="&amp;FE$5,Fluxo!$D:$D,$D117,Fluxo!$E:$E,"&lt;&gt;"&amp;"PERMUTANTE"))</f>
        <v>0</v>
      </c>
      <c r="FF117" s="18">
        <f>IF(FF$5&gt;$G$4,0,SUMIFS(Fluxo!$O:$O,Fluxo!$U:$U,"&gt;"&amp;FE$5,Fluxo!$U:$U,"&lt;="&amp;FF$5,Fluxo!$D:$D,$D117,Fluxo!$E:$E,"&lt;&gt;"&amp;"PERMUTANTE"))</f>
        <v>0</v>
      </c>
      <c r="FG117" s="18">
        <f>IF(FG$5&gt;$G$4,0,SUMIFS(Fluxo!$O:$O,Fluxo!$U:$U,"&gt;"&amp;FF$5,Fluxo!$U:$U,"&lt;="&amp;FG$5,Fluxo!$D:$D,$D117,Fluxo!$E:$E,"&lt;&gt;"&amp;"PERMUTANTE"))</f>
        <v>0</v>
      </c>
      <c r="FH117" s="18">
        <f>IF(FH$5&gt;$G$4,0,SUMIFS(Fluxo!$O:$O,Fluxo!$U:$U,"&gt;"&amp;FG$5,Fluxo!$U:$U,"&lt;="&amp;FH$5,Fluxo!$D:$D,$D117,Fluxo!$E:$E,"&lt;&gt;"&amp;"PERMUTANTE"))</f>
        <v>0</v>
      </c>
      <c r="FI117" s="18">
        <f>IF(FI$5&gt;$G$4,0,SUMIFS(Fluxo!$O:$O,Fluxo!$U:$U,"&gt;"&amp;FH$5,Fluxo!$U:$U,"&lt;="&amp;FI$5,Fluxo!$D:$D,$D117,Fluxo!$E:$E,"&lt;&gt;"&amp;"PERMUTANTE"))</f>
        <v>0</v>
      </c>
      <c r="FJ117" s="18">
        <f>IF(FJ$5&gt;$G$4,0,SUMIFS(Fluxo!$O:$O,Fluxo!$U:$U,"&gt;"&amp;FI$5,Fluxo!$U:$U,"&lt;="&amp;FJ$5,Fluxo!$D:$D,$D117,Fluxo!$E:$E,"&lt;&gt;"&amp;"PERMUTANTE"))</f>
        <v>0</v>
      </c>
      <c r="FK117" s="18">
        <f>IF(FK$5&gt;$G$4,0,SUMIFS(Fluxo!$O:$O,Fluxo!$U:$U,"&gt;"&amp;FJ$5,Fluxo!$U:$U,"&lt;="&amp;FK$5,Fluxo!$D:$D,$D117,Fluxo!$E:$E,"&lt;&gt;"&amp;"PERMUTANTE"))</f>
        <v>0</v>
      </c>
      <c r="FL117" s="18">
        <f>IF(FL$5&gt;$G$4,0,SUMIFS(Fluxo!$O:$O,Fluxo!$U:$U,"&gt;"&amp;FK$5,Fluxo!$U:$U,"&lt;="&amp;FL$5,Fluxo!$D:$D,$D117,Fluxo!$E:$E,"&lt;&gt;"&amp;"PERMUTANTE"))</f>
        <v>0</v>
      </c>
      <c r="FM117" s="18">
        <f>IF(FM$5&gt;$G$4,0,SUMIFS(Fluxo!$O:$O,Fluxo!$U:$U,"&gt;"&amp;FL$5,Fluxo!$U:$U,"&lt;="&amp;FM$5,Fluxo!$D:$D,$D117,Fluxo!$E:$E,"&lt;&gt;"&amp;"PERMUTANTE"))</f>
        <v>0</v>
      </c>
      <c r="FN117" s="18">
        <f>IF(FN$5&gt;$G$4,0,SUMIFS(Fluxo!$O:$O,Fluxo!$U:$U,"&gt;"&amp;FM$5,Fluxo!$U:$U,"&lt;="&amp;FN$5,Fluxo!$D:$D,$D117,Fluxo!$E:$E,"&lt;&gt;"&amp;"PERMUTANTE"))</f>
        <v>0</v>
      </c>
      <c r="FO117" s="18">
        <f>IF(FO$5&gt;$G$4,0,SUMIFS(Fluxo!$O:$O,Fluxo!$U:$U,"&gt;"&amp;FN$5,Fluxo!$U:$U,"&lt;="&amp;FO$5,Fluxo!$D:$D,$D117,Fluxo!$E:$E,"&lt;&gt;"&amp;"PERMUTANTE"))</f>
        <v>0</v>
      </c>
      <c r="FP117" s="18">
        <f>IF(FP$5&gt;$G$4,0,SUMIFS(Fluxo!$O:$O,Fluxo!$U:$U,"&gt;"&amp;FO$5,Fluxo!$U:$U,"&lt;="&amp;FP$5,Fluxo!$D:$D,$D117,Fluxo!$E:$E,"&lt;&gt;"&amp;"PERMUTANTE"))</f>
        <v>0</v>
      </c>
      <c r="FQ117" s="18">
        <f>IF(FQ$5&gt;$G$4,0,SUMIFS(Fluxo!$O:$O,Fluxo!$U:$U,"&gt;"&amp;FP$5,Fluxo!$U:$U,"&lt;="&amp;FQ$5,Fluxo!$D:$D,$D117,Fluxo!$E:$E,"&lt;&gt;"&amp;"PERMUTANTE"))</f>
        <v>0</v>
      </c>
      <c r="FR117" s="18">
        <f>IF(FR$5&gt;$G$4,0,SUMIFS(Fluxo!$O:$O,Fluxo!$U:$U,"&gt;"&amp;FQ$5,Fluxo!$U:$U,"&lt;="&amp;FR$5,Fluxo!$D:$D,$D117,Fluxo!$E:$E,"&lt;&gt;"&amp;"PERMUTANTE"))</f>
        <v>0</v>
      </c>
      <c r="FS117" s="18">
        <f>IF(FS$5&gt;$G$4,0,SUMIFS(Fluxo!$O:$O,Fluxo!$U:$U,"&gt;"&amp;FR$5,Fluxo!$U:$U,"&lt;="&amp;FS$5,Fluxo!$D:$D,$D117,Fluxo!$E:$E,"&lt;&gt;"&amp;"PERMUTANTE"))</f>
        <v>0</v>
      </c>
      <c r="FT117" s="18">
        <f>IF(FT$5&gt;$G$4,0,SUMIFS(Fluxo!$O:$O,Fluxo!$U:$U,"&gt;"&amp;FS$5,Fluxo!$U:$U,"&lt;="&amp;FT$5,Fluxo!$D:$D,$D117,Fluxo!$E:$E,"&lt;&gt;"&amp;"PERMUTANTE"))</f>
        <v>0</v>
      </c>
      <c r="FU117" s="18">
        <f>IF(FU$5&gt;$G$4,0,SUMIFS(Fluxo!$O:$O,Fluxo!$U:$U,"&gt;"&amp;FT$5,Fluxo!$U:$U,"&lt;="&amp;FU$5,Fluxo!$D:$D,$D117,Fluxo!$E:$E,"&lt;&gt;"&amp;"PERMUTANTE"))</f>
        <v>0</v>
      </c>
      <c r="FV117" s="18">
        <f>IF(FV$5&gt;$G$4,0,SUMIFS(Fluxo!$O:$O,Fluxo!$U:$U,"&gt;"&amp;FU$5,Fluxo!$U:$U,"&lt;="&amp;FV$5,Fluxo!$D:$D,$D117,Fluxo!$E:$E,"&lt;&gt;"&amp;"PERMUTANTE"))</f>
        <v>0</v>
      </c>
      <c r="FW117" s="18">
        <f>IF(FW$5&gt;$G$4,0,SUMIFS(Fluxo!$O:$O,Fluxo!$U:$U,"&gt;"&amp;FV$5,Fluxo!$U:$U,"&lt;="&amp;FW$5,Fluxo!$D:$D,$D117,Fluxo!$E:$E,"&lt;&gt;"&amp;"PERMUTANTE"))</f>
        <v>0</v>
      </c>
      <c r="FX117" s="18">
        <f>IF(FX$5&gt;$G$4,0,SUMIFS(Fluxo!$O:$O,Fluxo!$U:$U,"&gt;"&amp;FW$5,Fluxo!$U:$U,"&lt;="&amp;FX$5,Fluxo!$D:$D,$D117,Fluxo!$E:$E,"&lt;&gt;"&amp;"PERMUTANTE"))</f>
        <v>0</v>
      </c>
      <c r="FY117" s="18">
        <f>IF(FY$5&gt;$G$4,0,SUMIFS(Fluxo!$O:$O,Fluxo!$U:$U,"&gt;"&amp;FX$5,Fluxo!$U:$U,"&lt;="&amp;FY$5,Fluxo!$D:$D,$D117,Fluxo!$E:$E,"&lt;&gt;"&amp;"PERMUTANTE"))</f>
        <v>0</v>
      </c>
      <c r="FZ117" s="18">
        <f>IF(FZ$5&gt;$G$4,0,SUMIFS(Fluxo!$O:$O,Fluxo!$U:$U,"&gt;"&amp;FY$5,Fluxo!$U:$U,"&lt;="&amp;FZ$5,Fluxo!$D:$D,$D117,Fluxo!$E:$E,"&lt;&gt;"&amp;"PERMUTANTE"))</f>
        <v>0</v>
      </c>
      <c r="GA117" s="18">
        <f>IF(GA$5&gt;$G$4,0,SUMIFS(Fluxo!$O:$O,Fluxo!$U:$U,"&gt;"&amp;FZ$5,Fluxo!$U:$U,"&lt;="&amp;GA$5,Fluxo!$D:$D,$D117,Fluxo!$E:$E,"&lt;&gt;"&amp;"PERMUTANTE"))</f>
        <v>0</v>
      </c>
      <c r="GB117" s="18">
        <f>IF(GB$5&gt;$G$4,0,SUMIFS(Fluxo!$O:$O,Fluxo!$U:$U,"&gt;"&amp;GA$5,Fluxo!$U:$U,"&lt;="&amp;GB$5,Fluxo!$D:$D,$D117,Fluxo!$E:$E,"&lt;&gt;"&amp;"PERMUTANTE"))</f>
        <v>0</v>
      </c>
      <c r="GC117" s="18">
        <f>IF(GC$5&gt;$G$4,0,SUMIFS(Fluxo!$O:$O,Fluxo!$U:$U,"&gt;"&amp;GB$5,Fluxo!$U:$U,"&lt;="&amp;GC$5,Fluxo!$D:$D,$D117,Fluxo!$E:$E,"&lt;&gt;"&amp;"PERMUTANTE"))</f>
        <v>0</v>
      </c>
      <c r="GD117" s="18">
        <f>IF(GD$5&gt;$G$4,0,SUMIFS(Fluxo!$O:$O,Fluxo!$U:$U,"&gt;"&amp;GC$5,Fluxo!$U:$U,"&lt;="&amp;GD$5,Fluxo!$D:$D,$D117,Fluxo!$E:$E,"&lt;&gt;"&amp;"PERMUTANTE"))</f>
        <v>0</v>
      </c>
      <c r="GE117" s="18">
        <f>IF(GE$5&gt;$G$4,0,SUMIFS(Fluxo!$O:$O,Fluxo!$U:$U,"&gt;"&amp;GD$5,Fluxo!$U:$U,"&lt;="&amp;GE$5,Fluxo!$D:$D,$D117,Fluxo!$E:$E,"&lt;&gt;"&amp;"PERMUTANTE"))</f>
        <v>0</v>
      </c>
      <c r="GF117" s="18">
        <f>IF(GF$5&gt;$G$4,0,SUMIFS(Fluxo!$O:$O,Fluxo!$U:$U,"&gt;"&amp;GE$5,Fluxo!$U:$U,"&lt;="&amp;GF$5,Fluxo!$D:$D,$D117,Fluxo!$E:$E,"&lt;&gt;"&amp;"PERMUTANTE"))</f>
        <v>0</v>
      </c>
      <c r="GG117" s="18">
        <f>IF(GG$5&gt;$G$4,0,SUMIFS(Fluxo!$O:$O,Fluxo!$U:$U,"&gt;"&amp;GF$5,Fluxo!$U:$U,"&lt;="&amp;GG$5,Fluxo!$D:$D,$D117,Fluxo!$E:$E,"&lt;&gt;"&amp;"PERMUTANTE"))</f>
        <v>0</v>
      </c>
      <c r="GH117" s="18">
        <f>IF(GH$5&gt;$G$4,0,SUMIFS(Fluxo!$O:$O,Fluxo!$U:$U,"&gt;"&amp;GG$5,Fluxo!$U:$U,"&lt;="&amp;GH$5,Fluxo!$D:$D,$D117,Fluxo!$E:$E,"&lt;&gt;"&amp;"PERMUTANTE"))</f>
        <v>0</v>
      </c>
      <c r="GI117" s="18">
        <f>IF(GI$5&gt;$G$4,0,SUMIFS(Fluxo!$O:$O,Fluxo!$U:$U,"&gt;"&amp;GH$5,Fluxo!$U:$U,"&lt;="&amp;GI$5,Fluxo!$D:$D,$D117,Fluxo!$E:$E,"&lt;&gt;"&amp;"PERMUTANTE"))</f>
        <v>0</v>
      </c>
      <c r="GJ117" s="18">
        <f>IF(GJ$5&gt;$G$4,0,SUMIFS(Fluxo!$O:$O,Fluxo!$U:$U,"&gt;"&amp;GI$5,Fluxo!$U:$U,"&lt;="&amp;GJ$5,Fluxo!$D:$D,$D117,Fluxo!$E:$E,"&lt;&gt;"&amp;"PERMUTANTE"))</f>
        <v>0</v>
      </c>
      <c r="GK117" s="18">
        <f>IF(GK$5&gt;$G$4,0,SUMIFS(Fluxo!$O:$O,Fluxo!$U:$U,"&gt;"&amp;GJ$5,Fluxo!$U:$U,"&lt;="&amp;GK$5,Fluxo!$D:$D,$D117,Fluxo!$E:$E,"&lt;&gt;"&amp;"PERMUTANTE"))</f>
        <v>0</v>
      </c>
      <c r="GL117" s="18">
        <f>IF(GL$5&gt;$G$4,0,SUMIFS(Fluxo!$O:$O,Fluxo!$U:$U,"&gt;"&amp;GK$5,Fluxo!$U:$U,"&lt;="&amp;GL$5,Fluxo!$D:$D,$D117,Fluxo!$E:$E,"&lt;&gt;"&amp;"PERMUTANTE"))</f>
        <v>0</v>
      </c>
      <c r="GM117" s="18">
        <f>IF(GM$5&gt;$G$4,0,SUMIFS(Fluxo!$O:$O,Fluxo!$U:$U,"&gt;"&amp;GL$5,Fluxo!$U:$U,"&lt;="&amp;GM$5,Fluxo!$D:$D,$D117,Fluxo!$E:$E,"&lt;&gt;"&amp;"PERMUTANTE"))</f>
        <v>0</v>
      </c>
      <c r="GN117" s="18">
        <f>IF(GN$5&gt;$G$4,0,SUMIFS(Fluxo!$O:$O,Fluxo!$U:$U,"&gt;"&amp;GM$5,Fluxo!$U:$U,"&lt;="&amp;GN$5,Fluxo!$D:$D,$D117,Fluxo!$E:$E,"&lt;&gt;"&amp;"PERMUTANTE"))</f>
        <v>0</v>
      </c>
      <c r="GO117" s="18">
        <f>IF(GO$5&gt;$G$4,0,SUMIFS(Fluxo!$O:$O,Fluxo!$U:$U,"&gt;"&amp;GN$5,Fluxo!$U:$U,"&lt;="&amp;GO$5,Fluxo!$D:$D,$D117,Fluxo!$E:$E,"&lt;&gt;"&amp;"PERMUTANTE"))</f>
        <v>0</v>
      </c>
      <c r="GP117" s="18">
        <f>IF(GP$5&gt;$G$4,0,SUMIFS(Fluxo!$O:$O,Fluxo!$U:$U,"&gt;"&amp;GO$5,Fluxo!$U:$U,"&lt;="&amp;GP$5,Fluxo!$D:$D,$D117,Fluxo!$E:$E,"&lt;&gt;"&amp;"PERMUTANTE"))</f>
        <v>0</v>
      </c>
      <c r="GQ117" s="18">
        <f>IF(GQ$5&gt;$G$4,0,SUMIFS(Fluxo!$O:$O,Fluxo!$U:$U,"&gt;"&amp;GP$5,Fluxo!$U:$U,"&lt;="&amp;GQ$5,Fluxo!$D:$D,$D117,Fluxo!$E:$E,"&lt;&gt;"&amp;"PERMUTANTE"))</f>
        <v>0</v>
      </c>
      <c r="GR117" s="18">
        <f>IF(GR$5&gt;$G$4,0,SUMIFS(Fluxo!$O:$O,Fluxo!$U:$U,"&gt;"&amp;GQ$5,Fluxo!$U:$U,"&lt;="&amp;GR$5,Fluxo!$D:$D,$D117,Fluxo!$E:$E,"&lt;&gt;"&amp;"PERMUTANTE"))</f>
        <v>0</v>
      </c>
      <c r="GS117" s="18">
        <f>IF(GS$5&gt;$G$4,0,SUMIFS(Fluxo!$O:$O,Fluxo!$U:$U,"&gt;"&amp;GR$5,Fluxo!$U:$U,"&lt;="&amp;GS$5,Fluxo!$D:$D,$D117,Fluxo!$E:$E,"&lt;&gt;"&amp;"PERMUTANTE"))</f>
        <v>0</v>
      </c>
      <c r="GT117" s="18">
        <f>IF(GT$5&gt;$G$4,0,SUMIFS(Fluxo!$O:$O,Fluxo!$U:$U,"&gt;"&amp;GS$5,Fluxo!$U:$U,"&lt;="&amp;GT$5,Fluxo!$D:$D,$D117,Fluxo!$E:$E,"&lt;&gt;"&amp;"PERMUTANTE"))</f>
        <v>0</v>
      </c>
      <c r="GU117" s="18">
        <f>IF(GU$5&gt;$G$4,0,SUMIFS(Fluxo!$O:$O,Fluxo!$U:$U,"&gt;"&amp;GT$5,Fluxo!$U:$U,"&lt;="&amp;GU$5,Fluxo!$D:$D,$D117,Fluxo!$E:$E,"&lt;&gt;"&amp;"PERMUTANTE"))</f>
        <v>0</v>
      </c>
      <c r="GV117" s="18">
        <f>IF(GV$5&gt;$G$4,0,SUMIFS(Fluxo!$O:$O,Fluxo!$U:$U,"&gt;"&amp;GU$5,Fluxo!$U:$U,"&lt;="&amp;GV$5,Fluxo!$D:$D,$D117,Fluxo!$E:$E,"&lt;&gt;"&amp;"PERMUTANTE"))</f>
        <v>0</v>
      </c>
      <c r="GW117" s="18">
        <f>IF(GW$5&gt;$G$4,0,SUMIFS(Fluxo!$O:$O,Fluxo!$U:$U,"&gt;"&amp;GV$5,Fluxo!$U:$U,"&lt;="&amp;GW$5,Fluxo!$D:$D,$D117,Fluxo!$E:$E,"&lt;&gt;"&amp;"PERMUTANTE"))</f>
        <v>0</v>
      </c>
      <c r="GX117" s="18">
        <f>IF(GX$5&gt;$G$4,0,SUMIFS(Fluxo!$O:$O,Fluxo!$U:$U,"&gt;"&amp;GW$5,Fluxo!$U:$U,"&lt;="&amp;GX$5,Fluxo!$D:$D,$D117,Fluxo!$E:$E,"&lt;&gt;"&amp;"PERMUTANTE"))</f>
        <v>0</v>
      </c>
      <c r="GY117" s="18">
        <f>IF(GY$5&gt;$G$4,0,SUMIFS(Fluxo!$O:$O,Fluxo!$U:$U,"&gt;"&amp;GX$5,Fluxo!$U:$U,"&lt;="&amp;GY$5,Fluxo!$D:$D,$D117,Fluxo!$E:$E,"&lt;&gt;"&amp;"PERMUTANTE"))</f>
        <v>0</v>
      </c>
      <c r="GZ117" s="18">
        <f>IF(GZ$5&gt;$G$4,0,SUMIFS(Fluxo!$O:$O,Fluxo!$U:$U,"&gt;"&amp;GY$5,Fluxo!$U:$U,"&lt;="&amp;GZ$5,Fluxo!$D:$D,$D117,Fluxo!$E:$E,"&lt;&gt;"&amp;"PERMUTANTE"))</f>
        <v>0</v>
      </c>
      <c r="HA117" s="18">
        <f>IF(HA$5&gt;$G$4,0,SUMIFS(Fluxo!$O:$O,Fluxo!$U:$U,"&gt;"&amp;GZ$5,Fluxo!$U:$U,"&lt;="&amp;HA$5,Fluxo!$D:$D,$D117,Fluxo!$E:$E,"&lt;&gt;"&amp;"PERMUTANTE"))</f>
        <v>0</v>
      </c>
      <c r="HB117" s="18">
        <f>IF(HB$5&gt;$G$4,0,SUMIFS(Fluxo!$O:$O,Fluxo!$U:$U,"&gt;"&amp;HA$5,Fluxo!$U:$U,"&lt;="&amp;HB$5,Fluxo!$D:$D,$D117,Fluxo!$E:$E,"&lt;&gt;"&amp;"PERMUTANTE"))</f>
        <v>0</v>
      </c>
      <c r="HC117" s="18">
        <f>IF(HC$5&gt;$G$4,0,SUMIFS(Fluxo!$O:$O,Fluxo!$U:$U,"&gt;"&amp;HB$5,Fluxo!$U:$U,"&lt;="&amp;HC$5,Fluxo!$D:$D,$D117,Fluxo!$E:$E,"&lt;&gt;"&amp;"PERMUTANTE"))</f>
        <v>0</v>
      </c>
      <c r="HD117" s="18">
        <f>IF(HD$5&gt;$G$4,0,SUMIFS(Fluxo!$O:$O,Fluxo!$U:$U,"&gt;"&amp;HC$5,Fluxo!$U:$U,"&lt;="&amp;HD$5,Fluxo!$D:$D,$D117,Fluxo!$E:$E,"&lt;&gt;"&amp;"PERMUTANTE"))</f>
        <v>0</v>
      </c>
      <c r="HE117" s="18">
        <f>IF(HE$5&gt;$G$4,0,SUMIFS(Fluxo!$O:$O,Fluxo!$U:$U,"&gt;"&amp;HD$5,Fluxo!$U:$U,"&lt;="&amp;HE$5,Fluxo!$D:$D,$D117,Fluxo!$E:$E,"&lt;&gt;"&amp;"PERMUTANTE"))</f>
        <v>0</v>
      </c>
      <c r="HF117" s="18">
        <f>IF(HF$5&gt;$G$4,0,SUMIFS(Fluxo!$O:$O,Fluxo!$U:$U,"&gt;"&amp;HE$5,Fluxo!$U:$U,"&lt;="&amp;HF$5,Fluxo!$D:$D,$D117,Fluxo!$E:$E,"&lt;&gt;"&amp;"PERMUTANTE"))</f>
        <v>0</v>
      </c>
    </row>
    <row r="118" spans="1:214">
      <c r="A118" s="20">
        <f t="shared" si="11"/>
        <v>108</v>
      </c>
      <c r="B118" s="140" t="str">
        <f>'Check Carteira'!C110</f>
        <v>E.1016.99.02.0003</v>
      </c>
      <c r="C118" s="141">
        <v>1</v>
      </c>
      <c r="D118" s="129" t="str">
        <f>'Check Carteira'!F110</f>
        <v>L-0003</v>
      </c>
      <c r="E118" s="21" t="str">
        <f>IFERROR(INDEX(Contratos!L:L,MATCH(D118,Contratos!R:R,0)),"")</f>
        <v/>
      </c>
      <c r="F118" s="139" t="str">
        <f>IFERROR(INDEX(Contratos!G:G,MATCH(D118,Contratos!R:R,0)),"")</f>
        <v/>
      </c>
      <c r="H118" s="83">
        <f t="shared" si="10"/>
        <v>0</v>
      </c>
      <c r="J118" s="18">
        <f>IF(J$5&gt;$G$4,0,SUMIFS(Fluxo!$O:$O,Fluxo!$U:$U,"&gt;"&amp;I$5,Fluxo!$U:$U,"&lt;="&amp;J$5,Fluxo!$D:$D,$D118))</f>
        <v>0</v>
      </c>
      <c r="K118" s="18">
        <f>IF(K$5&gt;$G$4,0,SUMIFS(Fluxo!$O:$O,Fluxo!$U:$U,"&gt;"&amp;J$5,Fluxo!$U:$U,"&lt;="&amp;K$5,Fluxo!$D:$D,$D118))</f>
        <v>0</v>
      </c>
      <c r="L118" s="18">
        <f>IF(L$5&gt;$G$4,0,SUMIFS(Fluxo!$O:$O,Fluxo!$U:$U,"&gt;"&amp;K$5,Fluxo!$U:$U,"&lt;="&amp;L$5,Fluxo!$D:$D,$D118))</f>
        <v>0</v>
      </c>
      <c r="M118" s="18">
        <f>IF(M$5&gt;$G$4,0,SUMIFS(Fluxo!$O:$O,Fluxo!$U:$U,"&gt;"&amp;L$5,Fluxo!$U:$U,"&lt;="&amp;M$5,Fluxo!$D:$D,$D118))</f>
        <v>0</v>
      </c>
      <c r="N118" s="18">
        <f>IF(N$5&gt;$G$4,0,SUMIFS(Fluxo!$O:$O,Fluxo!$U:$U,"&gt;"&amp;M$5,Fluxo!$U:$U,"&lt;="&amp;N$5,Fluxo!$D:$D,$D118))</f>
        <v>0</v>
      </c>
      <c r="O118" s="18">
        <f>IF(O$5&gt;$G$4,0,SUMIFS(Fluxo!$O:$O,Fluxo!$U:$U,"&gt;"&amp;N$5,Fluxo!$U:$U,"&lt;="&amp;O$5,Fluxo!$D:$D,$D118))</f>
        <v>0</v>
      </c>
      <c r="P118" s="18">
        <f>IF(P$5&gt;$G$4,0,SUMIFS(Fluxo!$O:$O,Fluxo!$U:$U,"&gt;"&amp;O$5,Fluxo!$U:$U,"&lt;="&amp;P$5,Fluxo!$D:$D,$D118))</f>
        <v>0</v>
      </c>
      <c r="Q118" s="18">
        <f>IF(Q$5&gt;$G$4,0,SUMIFS(Fluxo!$O:$O,Fluxo!$U:$U,"&gt;"&amp;P$5,Fluxo!$U:$U,"&lt;="&amp;Q$5,Fluxo!$D:$D,$D118))</f>
        <v>0</v>
      </c>
      <c r="R118" s="18">
        <f>IF(R$5&gt;$G$4,0,SUMIFS(Fluxo!$O:$O,Fluxo!$U:$U,"&gt;"&amp;Q$5,Fluxo!$U:$U,"&lt;="&amp;R$5,Fluxo!$D:$D,$D118))</f>
        <v>0</v>
      </c>
      <c r="S118" s="18">
        <f>IF(S$5&gt;$G$4,0,SUMIFS(Fluxo!$O:$O,Fluxo!$U:$U,"&gt;"&amp;R$5,Fluxo!$U:$U,"&lt;="&amp;S$5,Fluxo!$D:$D,$D118,Fluxo!$E:$E,"&lt;&gt;"&amp;"PERMUTANTE"))</f>
        <v>0</v>
      </c>
      <c r="T118" s="18">
        <f>IF(T$5&gt;$G$4,0,SUMIFS(Fluxo!$O:$O,Fluxo!$U:$U,"&gt;"&amp;S$5,Fluxo!$U:$U,"&lt;="&amp;T$5,Fluxo!$D:$D,$D118,Fluxo!$E:$E,"&lt;&gt;"&amp;"PERMUTANTE"))</f>
        <v>0</v>
      </c>
      <c r="U118" s="18">
        <f>IF(U$5&gt;$G$4,0,SUMIFS(Fluxo!$O:$O,Fluxo!$U:$U,"&gt;"&amp;T$5,Fluxo!$U:$U,"&lt;="&amp;U$5,Fluxo!$D:$D,$D118,Fluxo!$E:$E,"&lt;&gt;"&amp;"PERMUTANTE"))</f>
        <v>0</v>
      </c>
      <c r="V118" s="18">
        <f>IF(V$5&gt;$G$4,0,SUMIFS(Fluxo!$O:$O,Fluxo!$U:$U,"&gt;"&amp;U$5,Fluxo!$U:$U,"&lt;="&amp;V$5,Fluxo!$D:$D,$D118,Fluxo!$E:$E,"&lt;&gt;"&amp;"PERMUTANTE"))</f>
        <v>0</v>
      </c>
      <c r="W118" s="18">
        <f>IF(W$5&gt;$G$4,0,SUMIFS(Fluxo!$O:$O,Fluxo!$U:$U,"&gt;"&amp;V$5,Fluxo!$U:$U,"&lt;="&amp;W$5,Fluxo!$D:$D,$D118,Fluxo!$E:$E,"&lt;&gt;"&amp;"PERMUTANTE"))</f>
        <v>0</v>
      </c>
      <c r="X118" s="18">
        <f>IF(X$5&gt;$G$4,0,SUMIFS(Fluxo!$O:$O,Fluxo!$U:$U,"&gt;"&amp;W$5,Fluxo!$U:$U,"&lt;="&amp;X$5,Fluxo!$D:$D,$D118,Fluxo!$E:$E,"&lt;&gt;"&amp;"PERMUTANTE"))</f>
        <v>0</v>
      </c>
      <c r="Y118" s="18">
        <f>IF(Y$5&gt;$G$4,0,SUMIFS(Fluxo!$O:$O,Fluxo!$U:$U,"&gt;"&amp;X$5,Fluxo!$U:$U,"&lt;="&amp;Y$5,Fluxo!$D:$D,$D118,Fluxo!$E:$E,"&lt;&gt;"&amp;"PERMUTANTE"))</f>
        <v>0</v>
      </c>
      <c r="Z118" s="18">
        <f>IF(Z$5&gt;$G$4,0,SUMIFS(Fluxo!$O:$O,Fluxo!$U:$U,"&gt;"&amp;Y$5,Fluxo!$U:$U,"&lt;="&amp;Z$5,Fluxo!$D:$D,$D118,Fluxo!$E:$E,"&lt;&gt;"&amp;"PERMUTANTE"))</f>
        <v>0</v>
      </c>
      <c r="AA118" s="18">
        <f>IF(AA$5&gt;$G$4,0,SUMIFS(Fluxo!$O:$O,Fluxo!$U:$U,"&gt;"&amp;Z$5,Fluxo!$U:$U,"&lt;="&amp;AA$5,Fluxo!$D:$D,$D118,Fluxo!$E:$E,"&lt;&gt;"&amp;"PERMUTANTE"))</f>
        <v>0</v>
      </c>
      <c r="AB118" s="18">
        <f>IF(AB$5&gt;$G$4,0,SUMIFS(Fluxo!$O:$O,Fluxo!$U:$U,"&gt;"&amp;AA$5,Fluxo!$U:$U,"&lt;="&amp;AB$5,Fluxo!$D:$D,$D118,Fluxo!$E:$E,"&lt;&gt;"&amp;"PERMUTANTE"))</f>
        <v>0</v>
      </c>
      <c r="AC118" s="18">
        <f>IF(AC$5&gt;$G$4,0,SUMIFS(Fluxo!$O:$O,Fluxo!$U:$U,"&gt;"&amp;AB$5,Fluxo!$U:$U,"&lt;="&amp;AC$5,Fluxo!$D:$D,$D118,Fluxo!$E:$E,"&lt;&gt;"&amp;"PERMUTANTE"))</f>
        <v>0</v>
      </c>
      <c r="AD118" s="18">
        <f>IF(AD$5&gt;$G$4,0,SUMIFS(Fluxo!$O:$O,Fluxo!$U:$U,"&gt;"&amp;AC$5,Fluxo!$U:$U,"&lt;="&amp;AD$5,Fluxo!$D:$D,$D118,Fluxo!$E:$E,"&lt;&gt;"&amp;"PERMUTANTE"))</f>
        <v>0</v>
      </c>
      <c r="AE118" s="18">
        <f>IF(AE$5&gt;$G$4,0,SUMIFS(Fluxo!$O:$O,Fluxo!$U:$U,"&gt;"&amp;AD$5,Fluxo!$U:$U,"&lt;="&amp;AE$5,Fluxo!$D:$D,$D118,Fluxo!$E:$E,"&lt;&gt;"&amp;"PERMUTANTE"))</f>
        <v>0</v>
      </c>
      <c r="AF118" s="18">
        <f>IF(AF$5&gt;$G$4,0,SUMIFS(Fluxo!$O:$O,Fluxo!$U:$U,"&gt;"&amp;AE$5,Fluxo!$U:$U,"&lt;="&amp;AF$5,Fluxo!$D:$D,$D118,Fluxo!$E:$E,"&lt;&gt;"&amp;"PERMUTANTE"))</f>
        <v>0</v>
      </c>
      <c r="AG118" s="18">
        <f>IF(AG$5&gt;$G$4,0,SUMIFS(Fluxo!$O:$O,Fluxo!$U:$U,"&gt;"&amp;AF$5,Fluxo!$U:$U,"&lt;="&amp;AG$5,Fluxo!$D:$D,$D118,Fluxo!$E:$E,"&lt;&gt;"&amp;"PERMUTANTE"))</f>
        <v>0</v>
      </c>
      <c r="AH118" s="18">
        <f>IF(AH$5&gt;$G$4,0,SUMIFS(Fluxo!$O:$O,Fluxo!$U:$U,"&gt;"&amp;AG$5,Fluxo!$U:$U,"&lt;="&amp;AH$5,Fluxo!$D:$D,$D118,Fluxo!$E:$E,"&lt;&gt;"&amp;"PERMUTANTE"))</f>
        <v>0</v>
      </c>
      <c r="AI118" s="18">
        <f>IF(AI$5&gt;$G$4,0,SUMIFS(Fluxo!$O:$O,Fluxo!$U:$U,"&gt;"&amp;AH$5,Fluxo!$U:$U,"&lt;="&amp;AI$5,Fluxo!$D:$D,$D118,Fluxo!$E:$E,"&lt;&gt;"&amp;"PERMUTANTE"))</f>
        <v>0</v>
      </c>
      <c r="AJ118" s="18">
        <f>IF(AJ$5&gt;$G$4,0,SUMIFS(Fluxo!$O:$O,Fluxo!$U:$U,"&gt;"&amp;AI$5,Fluxo!$U:$U,"&lt;="&amp;AJ$5,Fluxo!$D:$D,$D118,Fluxo!$E:$E,"&lt;&gt;"&amp;"PERMUTANTE"))</f>
        <v>0</v>
      </c>
      <c r="AK118" s="18">
        <f>IF(AK$5&gt;$G$4,0,SUMIFS(Fluxo!$O:$O,Fluxo!$U:$U,"&gt;"&amp;AJ$5,Fluxo!$U:$U,"&lt;="&amp;AK$5,Fluxo!$D:$D,$D118,Fluxo!$E:$E,"&lt;&gt;"&amp;"PERMUTANTE"))</f>
        <v>0</v>
      </c>
      <c r="AL118" s="18">
        <f>IF(AL$5&gt;$G$4,0,SUMIFS(Fluxo!$O:$O,Fluxo!$U:$U,"&gt;"&amp;AK$5,Fluxo!$U:$U,"&lt;="&amp;AL$5,Fluxo!$D:$D,$D118,Fluxo!$E:$E,"&lt;&gt;"&amp;"PERMUTANTE"))</f>
        <v>0</v>
      </c>
      <c r="AM118" s="18">
        <f>IF(AM$5&gt;$G$4,0,SUMIFS(Fluxo!$O:$O,Fluxo!$U:$U,"&gt;"&amp;AL$5,Fluxo!$U:$U,"&lt;="&amp;AM$5,Fluxo!$D:$D,$D118,Fluxo!$E:$E,"&lt;&gt;"&amp;"PERMUTANTE"))</f>
        <v>0</v>
      </c>
      <c r="AN118" s="18">
        <f>IF(AN$5&gt;$G$4,0,SUMIFS(Fluxo!$O:$O,Fluxo!$U:$U,"&gt;"&amp;AM$5,Fluxo!$U:$U,"&lt;="&amp;AN$5,Fluxo!$D:$D,$D118,Fluxo!$E:$E,"&lt;&gt;"&amp;"PERMUTANTE"))</f>
        <v>0</v>
      </c>
      <c r="AO118" s="18">
        <f>IF(AO$5&gt;$G$4,0,SUMIFS(Fluxo!$O:$O,Fluxo!$U:$U,"&gt;"&amp;AN$5,Fluxo!$U:$U,"&lt;="&amp;AO$5,Fluxo!$D:$D,$D118,Fluxo!$E:$E,"&lt;&gt;"&amp;"PERMUTANTE"))</f>
        <v>0</v>
      </c>
      <c r="AP118" s="18">
        <f>IF(AP$5&gt;$G$4,0,SUMIFS(Fluxo!$O:$O,Fluxo!$U:$U,"&gt;"&amp;AO$5,Fluxo!$U:$U,"&lt;="&amp;AP$5,Fluxo!$D:$D,$D118,Fluxo!$E:$E,"&lt;&gt;"&amp;"PERMUTANTE"))</f>
        <v>0</v>
      </c>
      <c r="AQ118" s="18">
        <f>IF(AQ$5&gt;$G$4,0,SUMIFS(Fluxo!$O:$O,Fluxo!$U:$U,"&gt;"&amp;AP$5,Fluxo!$U:$U,"&lt;="&amp;AQ$5,Fluxo!$D:$D,$D118,Fluxo!$E:$E,"&lt;&gt;"&amp;"PERMUTANTE"))</f>
        <v>0</v>
      </c>
      <c r="AR118" s="18">
        <f>IF(AR$5&gt;$G$4,0,SUMIFS(Fluxo!$O:$O,Fluxo!$U:$U,"&gt;"&amp;AQ$5,Fluxo!$U:$U,"&lt;="&amp;AR$5,Fluxo!$D:$D,$D118,Fluxo!$E:$E,"&lt;&gt;"&amp;"PERMUTANTE"))</f>
        <v>0</v>
      </c>
      <c r="AS118" s="18">
        <f>IF(AS$5&gt;$G$4,0,SUMIFS(Fluxo!$O:$O,Fluxo!$U:$U,"&gt;"&amp;AR$5,Fluxo!$U:$U,"&lt;="&amp;AS$5,Fluxo!$D:$D,$D118,Fluxo!$E:$E,"&lt;&gt;"&amp;"PERMUTANTE"))</f>
        <v>0</v>
      </c>
      <c r="AT118" s="18">
        <f>IF(AT$5&gt;$G$4,0,SUMIFS(Fluxo!$O:$O,Fluxo!$U:$U,"&gt;"&amp;AS$5,Fluxo!$U:$U,"&lt;="&amp;AT$5,Fluxo!$D:$D,$D118,Fluxo!$E:$E,"&lt;&gt;"&amp;"PERMUTANTE"))</f>
        <v>0</v>
      </c>
      <c r="AU118" s="18">
        <f>IF(AU$5&gt;$G$4,0,SUMIFS(Fluxo!$O:$O,Fluxo!$U:$U,"&gt;"&amp;AT$5,Fluxo!$U:$U,"&lt;="&amp;AU$5,Fluxo!$D:$D,$D118,Fluxo!$E:$E,"&lt;&gt;"&amp;"PERMUTANTE"))</f>
        <v>0</v>
      </c>
      <c r="AV118" s="18">
        <f>IF(AV$5&gt;$G$4,0,SUMIFS(Fluxo!$O:$O,Fluxo!$U:$U,"&gt;"&amp;AU$5,Fluxo!$U:$U,"&lt;="&amp;AV$5,Fluxo!$D:$D,$D118,Fluxo!$E:$E,"&lt;&gt;"&amp;"PERMUTANTE"))</f>
        <v>0</v>
      </c>
      <c r="AW118" s="18">
        <f>IF(AW$5&gt;$G$4,0,SUMIFS(Fluxo!$O:$O,Fluxo!$U:$U,"&gt;"&amp;AV$5,Fluxo!$U:$U,"&lt;="&amp;AW$5,Fluxo!$D:$D,$D118,Fluxo!$E:$E,"&lt;&gt;"&amp;"PERMUTANTE"))</f>
        <v>0</v>
      </c>
      <c r="AX118" s="18">
        <f>IF(AX$5&gt;$G$4,0,SUMIFS(Fluxo!$O:$O,Fluxo!$U:$U,"&gt;"&amp;AW$5,Fluxo!$U:$U,"&lt;="&amp;AX$5,Fluxo!$D:$D,$D118,Fluxo!$E:$E,"&lt;&gt;"&amp;"PERMUTANTE"))</f>
        <v>0</v>
      </c>
      <c r="AY118" s="18">
        <f>IF(AY$5&gt;$G$4,0,SUMIFS(Fluxo!$O:$O,Fluxo!$U:$U,"&gt;"&amp;AX$5,Fluxo!$U:$U,"&lt;="&amp;AY$5,Fluxo!$D:$D,$D118,Fluxo!$E:$E,"&lt;&gt;"&amp;"PERMUTANTE"))</f>
        <v>0</v>
      </c>
      <c r="AZ118" s="18">
        <f>IF(AZ$5&gt;$G$4,0,SUMIFS(Fluxo!$O:$O,Fluxo!$U:$U,"&gt;"&amp;AY$5,Fluxo!$U:$U,"&lt;="&amp;AZ$5,Fluxo!$D:$D,$D118,Fluxo!$E:$E,"&lt;&gt;"&amp;"PERMUTANTE"))</f>
        <v>0</v>
      </c>
      <c r="BA118" s="18">
        <f>IF(BA$5&gt;$G$4,0,SUMIFS(Fluxo!$O:$O,Fluxo!$U:$U,"&gt;"&amp;AZ$5,Fluxo!$U:$U,"&lt;="&amp;BA$5,Fluxo!$D:$D,$D118,Fluxo!$E:$E,"&lt;&gt;"&amp;"PERMUTANTE"))</f>
        <v>0</v>
      </c>
      <c r="BB118" s="18">
        <f>IF(BB$5&gt;$G$4,0,SUMIFS(Fluxo!$O:$O,Fluxo!$U:$U,"&gt;"&amp;BA$5,Fluxo!$U:$U,"&lt;="&amp;BB$5,Fluxo!$D:$D,$D118,Fluxo!$E:$E,"&lt;&gt;"&amp;"PERMUTANTE"))</f>
        <v>0</v>
      </c>
      <c r="BC118" s="18">
        <f>IF(BC$5&gt;$G$4,0,SUMIFS(Fluxo!$O:$O,Fluxo!$U:$U,"&gt;"&amp;BB$5,Fluxo!$U:$U,"&lt;="&amp;BC$5,Fluxo!$D:$D,$D118,Fluxo!$E:$E,"&lt;&gt;"&amp;"PERMUTANTE"))</f>
        <v>0</v>
      </c>
      <c r="BD118" s="18">
        <f>IF(BD$5&gt;$G$4,0,SUMIFS(Fluxo!$O:$O,Fluxo!$U:$U,"&gt;"&amp;BC$5,Fluxo!$U:$U,"&lt;="&amp;BD$5,Fluxo!$D:$D,$D118,Fluxo!$E:$E,"&lt;&gt;"&amp;"PERMUTANTE"))</f>
        <v>0</v>
      </c>
      <c r="BE118" s="18">
        <f>IF(BE$5&gt;$G$4,0,SUMIFS(Fluxo!$O:$O,Fluxo!$U:$U,"&gt;"&amp;BD$5,Fluxo!$U:$U,"&lt;="&amp;BE$5,Fluxo!$D:$D,$D118,Fluxo!$E:$E,"&lt;&gt;"&amp;"PERMUTANTE"))</f>
        <v>0</v>
      </c>
      <c r="BF118" s="18">
        <f>IF(BF$5&gt;$G$4,0,SUMIFS(Fluxo!$O:$O,Fluxo!$U:$U,"&gt;"&amp;BE$5,Fluxo!$U:$U,"&lt;="&amp;BF$5,Fluxo!$D:$D,$D118,Fluxo!$E:$E,"&lt;&gt;"&amp;"PERMUTANTE"))</f>
        <v>0</v>
      </c>
      <c r="BG118" s="18">
        <f>IF(BG$5&gt;$G$4,0,SUMIFS(Fluxo!$O:$O,Fluxo!$U:$U,"&gt;"&amp;BF$5,Fluxo!$U:$U,"&lt;="&amp;BG$5,Fluxo!$D:$D,$D118,Fluxo!$E:$E,"&lt;&gt;"&amp;"PERMUTANTE"))</f>
        <v>0</v>
      </c>
      <c r="BH118" s="18">
        <f>IF(BH$5&gt;$G$4,0,SUMIFS(Fluxo!$O:$O,Fluxo!$U:$U,"&gt;"&amp;BG$5,Fluxo!$U:$U,"&lt;="&amp;BH$5,Fluxo!$D:$D,$D118,Fluxo!$E:$E,"&lt;&gt;"&amp;"PERMUTANTE"))</f>
        <v>0</v>
      </c>
      <c r="BI118" s="18">
        <f>IF(BI$5&gt;$G$4,0,SUMIFS(Fluxo!$O:$O,Fluxo!$U:$U,"&gt;"&amp;BH$5,Fluxo!$U:$U,"&lt;="&amp;BI$5,Fluxo!$D:$D,$D118,Fluxo!$E:$E,"&lt;&gt;"&amp;"PERMUTANTE"))</f>
        <v>0</v>
      </c>
      <c r="BJ118" s="18">
        <f>IF(BJ$5&gt;$G$4,0,SUMIFS(Fluxo!$O:$O,Fluxo!$U:$U,"&gt;"&amp;BI$5,Fluxo!$U:$U,"&lt;="&amp;BJ$5,Fluxo!$D:$D,$D118,Fluxo!$E:$E,"&lt;&gt;"&amp;"PERMUTANTE"))</f>
        <v>0</v>
      </c>
      <c r="BK118" s="18">
        <f>IF(BK$5&gt;$G$4,0,SUMIFS(Fluxo!$O:$O,Fluxo!$U:$U,"&gt;"&amp;BJ$5,Fluxo!$U:$U,"&lt;="&amp;BK$5,Fluxo!$D:$D,$D118,Fluxo!$E:$E,"&lt;&gt;"&amp;"PERMUTANTE"))</f>
        <v>0</v>
      </c>
      <c r="BL118" s="18">
        <f>IF(BL$5&gt;$G$4,0,SUMIFS(Fluxo!$O:$O,Fluxo!$U:$U,"&gt;"&amp;BK$5,Fluxo!$U:$U,"&lt;="&amp;BL$5,Fluxo!$D:$D,$D118,Fluxo!$E:$E,"&lt;&gt;"&amp;"PERMUTANTE"))</f>
        <v>0</v>
      </c>
      <c r="BM118" s="18">
        <f>IF(BM$5&gt;$G$4,0,SUMIFS(Fluxo!$O:$O,Fluxo!$U:$U,"&gt;"&amp;BL$5,Fluxo!$U:$U,"&lt;="&amp;BM$5,Fluxo!$D:$D,$D118,Fluxo!$E:$E,"&lt;&gt;"&amp;"PERMUTANTE"))</f>
        <v>0</v>
      </c>
      <c r="BN118" s="18">
        <f>IF(BN$5&gt;$G$4,0,SUMIFS(Fluxo!$O:$O,Fluxo!$U:$U,"&gt;"&amp;BM$5,Fluxo!$U:$U,"&lt;="&amp;BN$5,Fluxo!$D:$D,$D118,Fluxo!$E:$E,"&lt;&gt;"&amp;"PERMUTANTE"))</f>
        <v>0</v>
      </c>
      <c r="BO118" s="18">
        <f>IF(BO$5&gt;$G$4,0,SUMIFS(Fluxo!$O:$O,Fluxo!$U:$U,"&gt;"&amp;BN$5,Fluxo!$U:$U,"&lt;="&amp;BO$5,Fluxo!$D:$D,$D118,Fluxo!$E:$E,"&lt;&gt;"&amp;"PERMUTANTE"))</f>
        <v>0</v>
      </c>
      <c r="BP118" s="18">
        <f>IF(BP$5&gt;$G$4,0,SUMIFS(Fluxo!$O:$O,Fluxo!$U:$U,"&gt;"&amp;BO$5,Fluxo!$U:$U,"&lt;="&amp;BP$5,Fluxo!$D:$D,$D118,Fluxo!$E:$E,"&lt;&gt;"&amp;"PERMUTANTE"))</f>
        <v>0</v>
      </c>
      <c r="BQ118" s="18">
        <f>IF(BQ$5&gt;$G$4,0,SUMIFS(Fluxo!$O:$O,Fluxo!$U:$U,"&gt;"&amp;BP$5,Fluxo!$U:$U,"&lt;="&amp;BQ$5,Fluxo!$D:$D,$D118,Fluxo!$E:$E,"&lt;&gt;"&amp;"PERMUTANTE"))</f>
        <v>0</v>
      </c>
      <c r="BR118" s="18">
        <f>IF(BR$5&gt;$G$4,0,SUMIFS(Fluxo!$O:$O,Fluxo!$U:$U,"&gt;"&amp;BQ$5,Fluxo!$U:$U,"&lt;="&amp;BR$5,Fluxo!$D:$D,$D118,Fluxo!$E:$E,"&lt;&gt;"&amp;"PERMUTANTE"))</f>
        <v>0</v>
      </c>
      <c r="BS118" s="18">
        <f>IF(BS$5&gt;$G$4,0,SUMIFS(Fluxo!$O:$O,Fluxo!$U:$U,"&gt;"&amp;BR$5,Fluxo!$U:$U,"&lt;="&amp;BS$5,Fluxo!$D:$D,$D118,Fluxo!$E:$E,"&lt;&gt;"&amp;"PERMUTANTE"))</f>
        <v>0</v>
      </c>
      <c r="BT118" s="18">
        <f>IF(BT$5&gt;$G$4,0,SUMIFS(Fluxo!$O:$O,Fluxo!$U:$U,"&gt;"&amp;BS$5,Fluxo!$U:$U,"&lt;="&amp;BT$5,Fluxo!$D:$D,$D118,Fluxo!$E:$E,"&lt;&gt;"&amp;"PERMUTANTE"))</f>
        <v>0</v>
      </c>
      <c r="BU118" s="18">
        <f>IF(BU$5&gt;$G$4,0,SUMIFS(Fluxo!$O:$O,Fluxo!$U:$U,"&gt;"&amp;BT$5,Fluxo!$U:$U,"&lt;="&amp;BU$5,Fluxo!$D:$D,$D118,Fluxo!$E:$E,"&lt;&gt;"&amp;"PERMUTANTE"))</f>
        <v>0</v>
      </c>
      <c r="BV118" s="18">
        <f>IF(BV$5&gt;$G$4,0,SUMIFS(Fluxo!$O:$O,Fluxo!$U:$U,"&gt;"&amp;BU$5,Fluxo!$U:$U,"&lt;="&amp;BV$5,Fluxo!$D:$D,$D118,Fluxo!$E:$E,"&lt;&gt;"&amp;"PERMUTANTE"))</f>
        <v>0</v>
      </c>
      <c r="BW118" s="18">
        <f>IF(BW$5&gt;$G$4,0,SUMIFS(Fluxo!$O:$O,Fluxo!$U:$U,"&gt;"&amp;BV$5,Fluxo!$U:$U,"&lt;="&amp;BW$5,Fluxo!$D:$D,$D118,Fluxo!$E:$E,"&lt;&gt;"&amp;"PERMUTANTE"))</f>
        <v>0</v>
      </c>
      <c r="BX118" s="18">
        <f>IF(BX$5&gt;$G$4,0,SUMIFS(Fluxo!$O:$O,Fluxo!$U:$U,"&gt;"&amp;BW$5,Fluxo!$U:$U,"&lt;="&amp;BX$5,Fluxo!$D:$D,$D118,Fluxo!$E:$E,"&lt;&gt;"&amp;"PERMUTANTE"))</f>
        <v>0</v>
      </c>
      <c r="BY118" s="18">
        <f>IF(BY$5&gt;$G$4,0,SUMIFS(Fluxo!$O:$O,Fluxo!$U:$U,"&gt;"&amp;BX$5,Fluxo!$U:$U,"&lt;="&amp;BY$5,Fluxo!$D:$D,$D118,Fluxo!$E:$E,"&lt;&gt;"&amp;"PERMUTANTE"))</f>
        <v>0</v>
      </c>
      <c r="BZ118" s="18">
        <f>IF(BZ$5&gt;$G$4,0,SUMIFS(Fluxo!$O:$O,Fluxo!$U:$U,"&gt;"&amp;BY$5,Fluxo!$U:$U,"&lt;="&amp;BZ$5,Fluxo!$D:$D,$D118,Fluxo!$E:$E,"&lt;&gt;"&amp;"PERMUTANTE"))</f>
        <v>0</v>
      </c>
      <c r="CA118" s="18">
        <f>IF(CA$5&gt;$G$4,0,SUMIFS(Fluxo!$O:$O,Fluxo!$U:$U,"&gt;"&amp;BZ$5,Fluxo!$U:$U,"&lt;="&amp;CA$5,Fluxo!$D:$D,$D118,Fluxo!$E:$E,"&lt;&gt;"&amp;"PERMUTANTE"))</f>
        <v>0</v>
      </c>
      <c r="CB118" s="18">
        <f>IF(CB$5&gt;$G$4,0,SUMIFS(Fluxo!$O:$O,Fluxo!$U:$U,"&gt;"&amp;CA$5,Fluxo!$U:$U,"&lt;="&amp;CB$5,Fluxo!$D:$D,$D118,Fluxo!$E:$E,"&lt;&gt;"&amp;"PERMUTANTE"))</f>
        <v>0</v>
      </c>
      <c r="CC118" s="18">
        <f>IF(CC$5&gt;$G$4,0,SUMIFS(Fluxo!$O:$O,Fluxo!$U:$U,"&gt;"&amp;CB$5,Fluxo!$U:$U,"&lt;="&amp;CC$5,Fluxo!$D:$D,$D118,Fluxo!$E:$E,"&lt;&gt;"&amp;"PERMUTANTE"))</f>
        <v>0</v>
      </c>
      <c r="CD118" s="18">
        <f>IF(CD$5&gt;$G$4,0,SUMIFS(Fluxo!$O:$O,Fluxo!$U:$U,"&gt;"&amp;CC$5,Fluxo!$U:$U,"&lt;="&amp;CD$5,Fluxo!$D:$D,$D118,Fluxo!$E:$E,"&lt;&gt;"&amp;"PERMUTANTE"))</f>
        <v>0</v>
      </c>
      <c r="CE118" s="18">
        <f>IF(CE$5&gt;$G$4,0,SUMIFS(Fluxo!$O:$O,Fluxo!$U:$U,"&gt;"&amp;CD$5,Fluxo!$U:$U,"&lt;="&amp;CE$5,Fluxo!$D:$D,$D118,Fluxo!$E:$E,"&lt;&gt;"&amp;"PERMUTANTE"))</f>
        <v>0</v>
      </c>
      <c r="CF118" s="18">
        <f>IF(CF$5&gt;$G$4,0,SUMIFS(Fluxo!$O:$O,Fluxo!$U:$U,"&gt;"&amp;CE$5,Fluxo!$U:$U,"&lt;="&amp;CF$5,Fluxo!$D:$D,$D118,Fluxo!$E:$E,"&lt;&gt;"&amp;"PERMUTANTE"))</f>
        <v>0</v>
      </c>
      <c r="CG118" s="18">
        <f>IF(CG$5&gt;$G$4,0,SUMIFS(Fluxo!$O:$O,Fluxo!$U:$U,"&gt;"&amp;CF$5,Fluxo!$U:$U,"&lt;="&amp;CG$5,Fluxo!$D:$D,$D118,Fluxo!$E:$E,"&lt;&gt;"&amp;"PERMUTANTE"))</f>
        <v>0</v>
      </c>
      <c r="CH118" s="18">
        <f>IF(CH$5&gt;$G$4,0,SUMIFS(Fluxo!$O:$O,Fluxo!$U:$U,"&gt;"&amp;CG$5,Fluxo!$U:$U,"&lt;="&amp;CH$5,Fluxo!$D:$D,$D118,Fluxo!$E:$E,"&lt;&gt;"&amp;"PERMUTANTE"))</f>
        <v>0</v>
      </c>
      <c r="CI118" s="18">
        <f>IF(CI$5&gt;$G$4,0,SUMIFS(Fluxo!$O:$O,Fluxo!$U:$U,"&gt;"&amp;CH$5,Fluxo!$U:$U,"&lt;="&amp;CI$5,Fluxo!$D:$D,$D118,Fluxo!$E:$E,"&lt;&gt;"&amp;"PERMUTANTE"))</f>
        <v>0</v>
      </c>
      <c r="CJ118" s="18">
        <f>IF(CJ$5&gt;$G$4,0,SUMIFS(Fluxo!$O:$O,Fluxo!$U:$U,"&gt;"&amp;CI$5,Fluxo!$U:$U,"&lt;="&amp;CJ$5,Fluxo!$D:$D,$D118,Fluxo!$E:$E,"&lt;&gt;"&amp;"PERMUTANTE"))</f>
        <v>0</v>
      </c>
      <c r="CK118" s="18">
        <f>IF(CK$5&gt;$G$4,0,SUMIFS(Fluxo!$O:$O,Fluxo!$U:$U,"&gt;"&amp;CJ$5,Fluxo!$U:$U,"&lt;="&amp;CK$5,Fluxo!$D:$D,$D118,Fluxo!$E:$E,"&lt;&gt;"&amp;"PERMUTANTE"))</f>
        <v>0</v>
      </c>
      <c r="CL118" s="18">
        <f>IF(CL$5&gt;$G$4,0,SUMIFS(Fluxo!$O:$O,Fluxo!$U:$U,"&gt;"&amp;CK$5,Fluxo!$U:$U,"&lt;="&amp;CL$5,Fluxo!$D:$D,$D118,Fluxo!$E:$E,"&lt;&gt;"&amp;"PERMUTANTE"))</f>
        <v>0</v>
      </c>
      <c r="CM118" s="18">
        <f>IF(CM$5&gt;$G$4,0,SUMIFS(Fluxo!$O:$O,Fluxo!$U:$U,"&gt;"&amp;CL$5,Fluxo!$U:$U,"&lt;="&amp;CM$5,Fluxo!$D:$D,$D118,Fluxo!$E:$E,"&lt;&gt;"&amp;"PERMUTANTE"))</f>
        <v>0</v>
      </c>
      <c r="CN118" s="18">
        <f>IF(CN$5&gt;$G$4,0,SUMIFS(Fluxo!$O:$O,Fluxo!$U:$U,"&gt;"&amp;CM$5,Fluxo!$U:$U,"&lt;="&amp;CN$5,Fluxo!$D:$D,$D118,Fluxo!$E:$E,"&lt;&gt;"&amp;"PERMUTANTE"))</f>
        <v>0</v>
      </c>
      <c r="CO118" s="18">
        <f>IF(CO$5&gt;$G$4,0,SUMIFS(Fluxo!$O:$O,Fluxo!$U:$U,"&gt;"&amp;CN$5,Fluxo!$U:$U,"&lt;="&amp;CO$5,Fluxo!$D:$D,$D118,Fluxo!$E:$E,"&lt;&gt;"&amp;"PERMUTANTE"))</f>
        <v>0</v>
      </c>
      <c r="CP118" s="18">
        <f>IF(CP$5&gt;$G$4,0,SUMIFS(Fluxo!$O:$O,Fluxo!$U:$U,"&gt;"&amp;CO$5,Fluxo!$U:$U,"&lt;="&amp;CP$5,Fluxo!$D:$D,$D118,Fluxo!$E:$E,"&lt;&gt;"&amp;"PERMUTANTE"))</f>
        <v>0</v>
      </c>
      <c r="CQ118" s="18">
        <f>IF(CQ$5&gt;$G$4,0,SUMIFS(Fluxo!$O:$O,Fluxo!$U:$U,"&gt;"&amp;CP$5,Fluxo!$U:$U,"&lt;="&amp;CQ$5,Fluxo!$D:$D,$D118,Fluxo!$E:$E,"&lt;&gt;"&amp;"PERMUTANTE"))</f>
        <v>0</v>
      </c>
      <c r="CR118" s="18">
        <f>IF(CR$5&gt;$G$4,0,SUMIFS(Fluxo!$O:$O,Fluxo!$U:$U,"&gt;"&amp;CQ$5,Fluxo!$U:$U,"&lt;="&amp;CR$5,Fluxo!$D:$D,$D118,Fluxo!$E:$E,"&lt;&gt;"&amp;"PERMUTANTE"))</f>
        <v>0</v>
      </c>
      <c r="CS118" s="18">
        <f>IF(CS$5&gt;$G$4,0,SUMIFS(Fluxo!$O:$O,Fluxo!$U:$U,"&gt;"&amp;CR$5,Fluxo!$U:$U,"&lt;="&amp;CS$5,Fluxo!$D:$D,$D118,Fluxo!$E:$E,"&lt;&gt;"&amp;"PERMUTANTE"))</f>
        <v>0</v>
      </c>
      <c r="CT118" s="18">
        <f>IF(CT$5&gt;$G$4,0,SUMIFS(Fluxo!$O:$O,Fluxo!$U:$U,"&gt;"&amp;CS$5,Fluxo!$U:$U,"&lt;="&amp;CT$5,Fluxo!$D:$D,$D118,Fluxo!$E:$E,"&lt;&gt;"&amp;"PERMUTANTE"))</f>
        <v>0</v>
      </c>
      <c r="CU118" s="18">
        <f>IF(CU$5&gt;$G$4,0,SUMIFS(Fluxo!$O:$O,Fluxo!$U:$U,"&gt;"&amp;CT$5,Fluxo!$U:$U,"&lt;="&amp;CU$5,Fluxo!$D:$D,$D118,Fluxo!$E:$E,"&lt;&gt;"&amp;"PERMUTANTE"))</f>
        <v>0</v>
      </c>
      <c r="CV118" s="18">
        <f>IF(CV$5&gt;$G$4,0,SUMIFS(Fluxo!$O:$O,Fluxo!$U:$U,"&gt;"&amp;CU$5,Fluxo!$U:$U,"&lt;="&amp;CV$5,Fluxo!$D:$D,$D118,Fluxo!$E:$E,"&lt;&gt;"&amp;"PERMUTANTE"))</f>
        <v>0</v>
      </c>
      <c r="CW118" s="18">
        <f>IF(CW$5&gt;$G$4,0,SUMIFS(Fluxo!$O:$O,Fluxo!$U:$U,"&gt;"&amp;CV$5,Fluxo!$U:$U,"&lt;="&amp;CW$5,Fluxo!$D:$D,$D118,Fluxo!$E:$E,"&lt;&gt;"&amp;"PERMUTANTE"))</f>
        <v>0</v>
      </c>
      <c r="CX118" s="18">
        <f>IF(CX$5&gt;$G$4,0,SUMIFS(Fluxo!$O:$O,Fluxo!$U:$U,"&gt;"&amp;CW$5,Fluxo!$U:$U,"&lt;="&amp;CX$5,Fluxo!$D:$D,$D118,Fluxo!$E:$E,"&lt;&gt;"&amp;"PERMUTANTE"))</f>
        <v>0</v>
      </c>
      <c r="CY118" s="18">
        <f>IF(CY$5&gt;$G$4,0,SUMIFS(Fluxo!$O:$O,Fluxo!$U:$U,"&gt;"&amp;CX$5,Fluxo!$U:$U,"&lt;="&amp;CY$5,Fluxo!$D:$D,$D118,Fluxo!$E:$E,"&lt;&gt;"&amp;"PERMUTANTE"))</f>
        <v>0</v>
      </c>
      <c r="CZ118" s="18">
        <f>IF(CZ$5&gt;$G$4,0,SUMIFS(Fluxo!$O:$O,Fluxo!$U:$U,"&gt;"&amp;CY$5,Fluxo!$U:$U,"&lt;="&amp;CZ$5,Fluxo!$D:$D,$D118,Fluxo!$E:$E,"&lt;&gt;"&amp;"PERMUTANTE"))</f>
        <v>0</v>
      </c>
      <c r="DA118" s="18">
        <f>IF(DA$5&gt;$G$4,0,SUMIFS(Fluxo!$O:$O,Fluxo!$U:$U,"&gt;"&amp;CZ$5,Fluxo!$U:$U,"&lt;="&amp;DA$5,Fluxo!$D:$D,$D118,Fluxo!$E:$E,"&lt;&gt;"&amp;"PERMUTANTE"))</f>
        <v>0</v>
      </c>
      <c r="DB118" s="18">
        <f>IF(DB$5&gt;$G$4,0,SUMIFS(Fluxo!$O:$O,Fluxo!$U:$U,"&gt;"&amp;DA$5,Fluxo!$U:$U,"&lt;="&amp;DB$5,Fluxo!$D:$D,$D118,Fluxo!$E:$E,"&lt;&gt;"&amp;"PERMUTANTE"))</f>
        <v>0</v>
      </c>
      <c r="DC118" s="18">
        <f>IF(DC$5&gt;$G$4,0,SUMIFS(Fluxo!$O:$O,Fluxo!$U:$U,"&gt;"&amp;DB$5,Fluxo!$U:$U,"&lt;="&amp;DC$5,Fluxo!$D:$D,$D118,Fluxo!$E:$E,"&lt;&gt;"&amp;"PERMUTANTE"))</f>
        <v>0</v>
      </c>
      <c r="DD118" s="18">
        <f>IF(DD$5&gt;$G$4,0,SUMIFS(Fluxo!$O:$O,Fluxo!$U:$U,"&gt;"&amp;DC$5,Fluxo!$U:$U,"&lt;="&amp;DD$5,Fluxo!$D:$D,$D118,Fluxo!$E:$E,"&lt;&gt;"&amp;"PERMUTANTE"))</f>
        <v>0</v>
      </c>
      <c r="DE118" s="18">
        <f>IF(DE$5&gt;$G$4,0,SUMIFS(Fluxo!$O:$O,Fluxo!$U:$U,"&gt;"&amp;DD$5,Fluxo!$U:$U,"&lt;="&amp;DE$5,Fluxo!$D:$D,$D118,Fluxo!$E:$E,"&lt;&gt;"&amp;"PERMUTANTE"))</f>
        <v>0</v>
      </c>
      <c r="DF118" s="18">
        <f>IF(DF$5&gt;$G$4,0,SUMIFS(Fluxo!$O:$O,Fluxo!$U:$U,"&gt;"&amp;DE$5,Fluxo!$U:$U,"&lt;="&amp;DF$5,Fluxo!$D:$D,$D118,Fluxo!$E:$E,"&lt;&gt;"&amp;"PERMUTANTE"))</f>
        <v>0</v>
      </c>
      <c r="DG118" s="18">
        <f>IF(DG$5&gt;$G$4,0,SUMIFS(Fluxo!$O:$O,Fluxo!$U:$U,"&gt;"&amp;DF$5,Fluxo!$U:$U,"&lt;="&amp;DG$5,Fluxo!$D:$D,$D118,Fluxo!$E:$E,"&lt;&gt;"&amp;"PERMUTANTE"))</f>
        <v>0</v>
      </c>
      <c r="DH118" s="18">
        <f>IF(DH$5&gt;$G$4,0,SUMIFS(Fluxo!$O:$O,Fluxo!$U:$U,"&gt;"&amp;DG$5,Fluxo!$U:$U,"&lt;="&amp;DH$5,Fluxo!$D:$D,$D118,Fluxo!$E:$E,"&lt;&gt;"&amp;"PERMUTANTE"))</f>
        <v>0</v>
      </c>
      <c r="DI118" s="18">
        <f>IF(DI$5&gt;$G$4,0,SUMIFS(Fluxo!$O:$O,Fluxo!$U:$U,"&gt;"&amp;DH$5,Fluxo!$U:$U,"&lt;="&amp;DI$5,Fluxo!$D:$D,$D118,Fluxo!$E:$E,"&lt;&gt;"&amp;"PERMUTANTE"))</f>
        <v>0</v>
      </c>
      <c r="DJ118" s="18">
        <f>IF(DJ$5&gt;$G$4,0,SUMIFS(Fluxo!$O:$O,Fluxo!$U:$U,"&gt;"&amp;DI$5,Fluxo!$U:$U,"&lt;="&amp;DJ$5,Fluxo!$D:$D,$D118,Fluxo!$E:$E,"&lt;&gt;"&amp;"PERMUTANTE"))</f>
        <v>0</v>
      </c>
      <c r="DK118" s="18">
        <f>IF(DK$5&gt;$G$4,0,SUMIFS(Fluxo!$O:$O,Fluxo!$U:$U,"&gt;"&amp;DJ$5,Fluxo!$U:$U,"&lt;="&amp;DK$5,Fluxo!$D:$D,$D118,Fluxo!$E:$E,"&lt;&gt;"&amp;"PERMUTANTE"))</f>
        <v>0</v>
      </c>
      <c r="DL118" s="18">
        <f>IF(DL$5&gt;$G$4,0,SUMIFS(Fluxo!$O:$O,Fluxo!$U:$U,"&gt;"&amp;DK$5,Fluxo!$U:$U,"&lt;="&amp;DL$5,Fluxo!$D:$D,$D118,Fluxo!$E:$E,"&lt;&gt;"&amp;"PERMUTANTE"))</f>
        <v>0</v>
      </c>
      <c r="DM118" s="18">
        <f>IF(DM$5&gt;$G$4,0,SUMIFS(Fluxo!$O:$O,Fluxo!$U:$U,"&gt;"&amp;DL$5,Fluxo!$U:$U,"&lt;="&amp;DM$5,Fluxo!$D:$D,$D118,Fluxo!$E:$E,"&lt;&gt;"&amp;"PERMUTANTE"))</f>
        <v>0</v>
      </c>
      <c r="DN118" s="18">
        <f>IF(DN$5&gt;$G$4,0,SUMIFS(Fluxo!$O:$O,Fluxo!$U:$U,"&gt;"&amp;DM$5,Fluxo!$U:$U,"&lt;="&amp;DN$5,Fluxo!$D:$D,$D118,Fluxo!$E:$E,"&lt;&gt;"&amp;"PERMUTANTE"))</f>
        <v>0</v>
      </c>
      <c r="DO118" s="18">
        <f>IF(DO$5&gt;$G$4,0,SUMIFS(Fluxo!$O:$O,Fluxo!$U:$U,"&gt;"&amp;DN$5,Fluxo!$U:$U,"&lt;="&amp;DO$5,Fluxo!$D:$D,$D118,Fluxo!$E:$E,"&lt;&gt;"&amp;"PERMUTANTE"))</f>
        <v>0</v>
      </c>
      <c r="DP118" s="18">
        <f>IF(DP$5&gt;$G$4,0,SUMIFS(Fluxo!$O:$O,Fluxo!$U:$U,"&gt;"&amp;DO$5,Fluxo!$U:$U,"&lt;="&amp;DP$5,Fluxo!$D:$D,$D118,Fluxo!$E:$E,"&lt;&gt;"&amp;"PERMUTANTE"))</f>
        <v>0</v>
      </c>
      <c r="DQ118" s="18">
        <f>IF(DQ$5&gt;$G$4,0,SUMIFS(Fluxo!$O:$O,Fluxo!$U:$U,"&gt;"&amp;DP$5,Fluxo!$U:$U,"&lt;="&amp;DQ$5,Fluxo!$D:$D,$D118,Fluxo!$E:$E,"&lt;&gt;"&amp;"PERMUTANTE"))</f>
        <v>0</v>
      </c>
      <c r="DR118" s="18">
        <f>IF(DR$5&gt;$G$4,0,SUMIFS(Fluxo!$O:$O,Fluxo!$U:$U,"&gt;"&amp;DQ$5,Fluxo!$U:$U,"&lt;="&amp;DR$5,Fluxo!$D:$D,$D118,Fluxo!$E:$E,"&lt;&gt;"&amp;"PERMUTANTE"))</f>
        <v>0</v>
      </c>
      <c r="DS118" s="18">
        <f>IF(DS$5&gt;$G$4,0,SUMIFS(Fluxo!$O:$O,Fluxo!$U:$U,"&gt;"&amp;DR$5,Fluxo!$U:$U,"&lt;="&amp;DS$5,Fluxo!$D:$D,$D118,Fluxo!$E:$E,"&lt;&gt;"&amp;"PERMUTANTE"))</f>
        <v>0</v>
      </c>
      <c r="DT118" s="18">
        <f>IF(DT$5&gt;$G$4,0,SUMIFS(Fluxo!$O:$O,Fluxo!$U:$U,"&gt;"&amp;DS$5,Fluxo!$U:$U,"&lt;="&amp;DT$5,Fluxo!$D:$D,$D118,Fluxo!$E:$E,"&lt;&gt;"&amp;"PERMUTANTE"))</f>
        <v>0</v>
      </c>
      <c r="DU118" s="18">
        <f>IF(DU$5&gt;$G$4,0,SUMIFS(Fluxo!$O:$O,Fluxo!$U:$U,"&gt;"&amp;DT$5,Fluxo!$U:$U,"&lt;="&amp;DU$5,Fluxo!$D:$D,$D118,Fluxo!$E:$E,"&lt;&gt;"&amp;"PERMUTANTE"))</f>
        <v>0</v>
      </c>
      <c r="DV118" s="18">
        <f>IF(DV$5&gt;$G$4,0,SUMIFS(Fluxo!$O:$O,Fluxo!$U:$U,"&gt;"&amp;DU$5,Fluxo!$U:$U,"&lt;="&amp;DV$5,Fluxo!$D:$D,$D118,Fluxo!$E:$E,"&lt;&gt;"&amp;"PERMUTANTE"))</f>
        <v>0</v>
      </c>
      <c r="DW118" s="18">
        <f>IF(DW$5&gt;$G$4,0,SUMIFS(Fluxo!$O:$O,Fluxo!$U:$U,"&gt;"&amp;DV$5,Fluxo!$U:$U,"&lt;="&amp;DW$5,Fluxo!$D:$D,$D118,Fluxo!$E:$E,"&lt;&gt;"&amp;"PERMUTANTE"))</f>
        <v>0</v>
      </c>
      <c r="DX118" s="18">
        <f>IF(DX$5&gt;$G$4,0,SUMIFS(Fluxo!$O:$O,Fluxo!$U:$U,"&gt;"&amp;DW$5,Fluxo!$U:$U,"&lt;="&amp;DX$5,Fluxo!$D:$D,$D118,Fluxo!$E:$E,"&lt;&gt;"&amp;"PERMUTANTE"))</f>
        <v>0</v>
      </c>
      <c r="DY118" s="18">
        <f>IF(DY$5&gt;$G$4,0,SUMIFS(Fluxo!$O:$O,Fluxo!$U:$U,"&gt;"&amp;DX$5,Fluxo!$U:$U,"&lt;="&amp;DY$5,Fluxo!$D:$D,$D118,Fluxo!$E:$E,"&lt;&gt;"&amp;"PERMUTANTE"))</f>
        <v>0</v>
      </c>
      <c r="DZ118" s="18">
        <f>IF(DZ$5&gt;$G$4,0,SUMIFS(Fluxo!$O:$O,Fluxo!$U:$U,"&gt;"&amp;DY$5,Fluxo!$U:$U,"&lt;="&amp;DZ$5,Fluxo!$D:$D,$D118,Fluxo!$E:$E,"&lt;&gt;"&amp;"PERMUTANTE"))</f>
        <v>0</v>
      </c>
      <c r="EA118" s="18">
        <f>IF(EA$5&gt;$G$4,0,SUMIFS(Fluxo!$O:$O,Fluxo!$U:$U,"&gt;"&amp;DZ$5,Fluxo!$U:$U,"&lt;="&amp;EA$5,Fluxo!$D:$D,$D118,Fluxo!$E:$E,"&lt;&gt;"&amp;"PERMUTANTE"))</f>
        <v>0</v>
      </c>
      <c r="EB118" s="18">
        <f>IF(EB$5&gt;$G$4,0,SUMIFS(Fluxo!$O:$O,Fluxo!$U:$U,"&gt;"&amp;EA$5,Fluxo!$U:$U,"&lt;="&amp;EB$5,Fluxo!$D:$D,$D118,Fluxo!$E:$E,"&lt;&gt;"&amp;"PERMUTANTE"))</f>
        <v>0</v>
      </c>
      <c r="EC118" s="18">
        <f>IF(EC$5&gt;$G$4,0,SUMIFS(Fluxo!$O:$O,Fluxo!$U:$U,"&gt;"&amp;EB$5,Fluxo!$U:$U,"&lt;="&amp;EC$5,Fluxo!$D:$D,$D118,Fluxo!$E:$E,"&lt;&gt;"&amp;"PERMUTANTE"))</f>
        <v>0</v>
      </c>
      <c r="ED118" s="18">
        <f>IF(ED$5&gt;$G$4,0,SUMIFS(Fluxo!$O:$O,Fluxo!$U:$U,"&gt;"&amp;EC$5,Fluxo!$U:$U,"&lt;="&amp;ED$5,Fluxo!$D:$D,$D118,Fluxo!$E:$E,"&lt;&gt;"&amp;"PERMUTANTE"))</f>
        <v>0</v>
      </c>
      <c r="EE118" s="18">
        <f>IF(EE$5&gt;$G$4,0,SUMIFS(Fluxo!$O:$O,Fluxo!$U:$U,"&gt;"&amp;ED$5,Fluxo!$U:$U,"&lt;="&amp;EE$5,Fluxo!$D:$D,$D118,Fluxo!$E:$E,"&lt;&gt;"&amp;"PERMUTANTE"))</f>
        <v>0</v>
      </c>
      <c r="EF118" s="18">
        <f>IF(EF$5&gt;$G$4,0,SUMIFS(Fluxo!$O:$O,Fluxo!$U:$U,"&gt;"&amp;EE$5,Fluxo!$U:$U,"&lt;="&amp;EF$5,Fluxo!$D:$D,$D118,Fluxo!$E:$E,"&lt;&gt;"&amp;"PERMUTANTE"))</f>
        <v>0</v>
      </c>
      <c r="EG118" s="18">
        <f>IF(EG$5&gt;$G$4,0,SUMIFS(Fluxo!$O:$O,Fluxo!$U:$U,"&gt;"&amp;EF$5,Fluxo!$U:$U,"&lt;="&amp;EG$5,Fluxo!$D:$D,$D118,Fluxo!$E:$E,"&lt;&gt;"&amp;"PERMUTANTE"))</f>
        <v>0</v>
      </c>
      <c r="EH118" s="18">
        <f>IF(EH$5&gt;$G$4,0,SUMIFS(Fluxo!$O:$O,Fluxo!$U:$U,"&gt;"&amp;EG$5,Fluxo!$U:$U,"&lt;="&amp;EH$5,Fluxo!$D:$D,$D118,Fluxo!$E:$E,"&lt;&gt;"&amp;"PERMUTANTE"))</f>
        <v>0</v>
      </c>
      <c r="EI118" s="18">
        <f>IF(EI$5&gt;$G$4,0,SUMIFS(Fluxo!$O:$O,Fluxo!$U:$U,"&gt;"&amp;EH$5,Fluxo!$U:$U,"&lt;="&amp;EI$5,Fluxo!$D:$D,$D118,Fluxo!$E:$E,"&lt;&gt;"&amp;"PERMUTANTE"))</f>
        <v>0</v>
      </c>
      <c r="EJ118" s="18">
        <f>IF(EJ$5&gt;$G$4,0,SUMIFS(Fluxo!$O:$O,Fluxo!$U:$U,"&gt;"&amp;EI$5,Fluxo!$U:$U,"&lt;="&amp;EJ$5,Fluxo!$D:$D,$D118,Fluxo!$E:$E,"&lt;&gt;"&amp;"PERMUTANTE"))</f>
        <v>0</v>
      </c>
      <c r="EK118" s="18">
        <f>IF(EK$5&gt;$G$4,0,SUMIFS(Fluxo!$O:$O,Fluxo!$U:$U,"&gt;"&amp;EJ$5,Fluxo!$U:$U,"&lt;="&amp;EK$5,Fluxo!$D:$D,$D118,Fluxo!$E:$E,"&lt;&gt;"&amp;"PERMUTANTE"))</f>
        <v>0</v>
      </c>
      <c r="EL118" s="18">
        <f>IF(EL$5&gt;$G$4,0,SUMIFS(Fluxo!$O:$O,Fluxo!$U:$U,"&gt;"&amp;EK$5,Fluxo!$U:$U,"&lt;="&amp;EL$5,Fluxo!$D:$D,$D118,Fluxo!$E:$E,"&lt;&gt;"&amp;"PERMUTANTE"))</f>
        <v>0</v>
      </c>
      <c r="EM118" s="18">
        <f>IF(EM$5&gt;$G$4,0,SUMIFS(Fluxo!$O:$O,Fluxo!$U:$U,"&gt;"&amp;EL$5,Fluxo!$U:$U,"&lt;="&amp;EM$5,Fluxo!$D:$D,$D118,Fluxo!$E:$E,"&lt;&gt;"&amp;"PERMUTANTE"))</f>
        <v>0</v>
      </c>
      <c r="EN118" s="18">
        <f>IF(EN$5&gt;$G$4,0,SUMIFS(Fluxo!$O:$O,Fluxo!$U:$U,"&gt;"&amp;EM$5,Fluxo!$U:$U,"&lt;="&amp;EN$5,Fluxo!$D:$D,$D118,Fluxo!$E:$E,"&lt;&gt;"&amp;"PERMUTANTE"))</f>
        <v>0</v>
      </c>
      <c r="EO118" s="18">
        <f>IF(EO$5&gt;$G$4,0,SUMIFS(Fluxo!$O:$O,Fluxo!$U:$U,"&gt;"&amp;EN$5,Fluxo!$U:$U,"&lt;="&amp;EO$5,Fluxo!$D:$D,$D118,Fluxo!$E:$E,"&lt;&gt;"&amp;"PERMUTANTE"))</f>
        <v>0</v>
      </c>
      <c r="EP118" s="18">
        <f>IF(EP$5&gt;$G$4,0,SUMIFS(Fluxo!$O:$O,Fluxo!$U:$U,"&gt;"&amp;EO$5,Fluxo!$U:$U,"&lt;="&amp;EP$5,Fluxo!$D:$D,$D118,Fluxo!$E:$E,"&lt;&gt;"&amp;"PERMUTANTE"))</f>
        <v>0</v>
      </c>
      <c r="EQ118" s="18">
        <f>IF(EQ$5&gt;$G$4,0,SUMIFS(Fluxo!$O:$O,Fluxo!$U:$U,"&gt;"&amp;EP$5,Fluxo!$U:$U,"&lt;="&amp;EQ$5,Fluxo!$D:$D,$D118,Fluxo!$E:$E,"&lt;&gt;"&amp;"PERMUTANTE"))</f>
        <v>0</v>
      </c>
      <c r="ER118" s="18">
        <f>IF(ER$5&gt;$G$4,0,SUMIFS(Fluxo!$O:$O,Fluxo!$U:$U,"&gt;"&amp;EQ$5,Fluxo!$U:$U,"&lt;="&amp;ER$5,Fluxo!$D:$D,$D118,Fluxo!$E:$E,"&lt;&gt;"&amp;"PERMUTANTE"))</f>
        <v>0</v>
      </c>
      <c r="ES118" s="18">
        <f>IF(ES$5&gt;$G$4,0,SUMIFS(Fluxo!$O:$O,Fluxo!$U:$U,"&gt;"&amp;ER$5,Fluxo!$U:$U,"&lt;="&amp;ES$5,Fluxo!$D:$D,$D118,Fluxo!$E:$E,"&lt;&gt;"&amp;"PERMUTANTE"))</f>
        <v>0</v>
      </c>
      <c r="ET118" s="18">
        <f>IF(ET$5&gt;$G$4,0,SUMIFS(Fluxo!$O:$O,Fluxo!$U:$U,"&gt;"&amp;ES$5,Fluxo!$U:$U,"&lt;="&amp;ET$5,Fluxo!$D:$D,$D118,Fluxo!$E:$E,"&lt;&gt;"&amp;"PERMUTANTE"))</f>
        <v>0</v>
      </c>
      <c r="EU118" s="18">
        <f>IF(EU$5&gt;$G$4,0,SUMIFS(Fluxo!$O:$O,Fluxo!$U:$U,"&gt;"&amp;ET$5,Fluxo!$U:$U,"&lt;="&amp;EU$5,Fluxo!$D:$D,$D118,Fluxo!$E:$E,"&lt;&gt;"&amp;"PERMUTANTE"))</f>
        <v>0</v>
      </c>
      <c r="EV118" s="18">
        <f>IF(EV$5&gt;$G$4,0,SUMIFS(Fluxo!$O:$O,Fluxo!$U:$U,"&gt;"&amp;EU$5,Fluxo!$U:$U,"&lt;="&amp;EV$5,Fluxo!$D:$D,$D118,Fluxo!$E:$E,"&lt;&gt;"&amp;"PERMUTANTE"))</f>
        <v>0</v>
      </c>
      <c r="EW118" s="18">
        <f>IF(EW$5&gt;$G$4,0,SUMIFS(Fluxo!$O:$O,Fluxo!$U:$U,"&gt;"&amp;EV$5,Fluxo!$U:$U,"&lt;="&amp;EW$5,Fluxo!$D:$D,$D118,Fluxo!$E:$E,"&lt;&gt;"&amp;"PERMUTANTE"))</f>
        <v>0</v>
      </c>
      <c r="EX118" s="18">
        <f>IF(EX$5&gt;$G$4,0,SUMIFS(Fluxo!$O:$O,Fluxo!$U:$U,"&gt;"&amp;EW$5,Fluxo!$U:$U,"&lt;="&amp;EX$5,Fluxo!$D:$D,$D118,Fluxo!$E:$E,"&lt;&gt;"&amp;"PERMUTANTE"))</f>
        <v>0</v>
      </c>
      <c r="EY118" s="18">
        <f>IF(EY$5&gt;$G$4,0,SUMIFS(Fluxo!$O:$O,Fluxo!$U:$U,"&gt;"&amp;EX$5,Fluxo!$U:$U,"&lt;="&amp;EY$5,Fluxo!$D:$D,$D118,Fluxo!$E:$E,"&lt;&gt;"&amp;"PERMUTANTE"))</f>
        <v>0</v>
      </c>
      <c r="EZ118" s="18">
        <f>IF(EZ$5&gt;$G$4,0,SUMIFS(Fluxo!$O:$O,Fluxo!$U:$U,"&gt;"&amp;EY$5,Fluxo!$U:$U,"&lt;="&amp;EZ$5,Fluxo!$D:$D,$D118,Fluxo!$E:$E,"&lt;&gt;"&amp;"PERMUTANTE"))</f>
        <v>0</v>
      </c>
      <c r="FA118" s="18">
        <f>IF(FA$5&gt;$G$4,0,SUMIFS(Fluxo!$O:$O,Fluxo!$U:$U,"&gt;"&amp;EZ$5,Fluxo!$U:$U,"&lt;="&amp;FA$5,Fluxo!$D:$D,$D118,Fluxo!$E:$E,"&lt;&gt;"&amp;"PERMUTANTE"))</f>
        <v>0</v>
      </c>
      <c r="FB118" s="18">
        <f>IF(FB$5&gt;$G$4,0,SUMIFS(Fluxo!$O:$O,Fluxo!$U:$U,"&gt;"&amp;FA$5,Fluxo!$U:$U,"&lt;="&amp;FB$5,Fluxo!$D:$D,$D118,Fluxo!$E:$E,"&lt;&gt;"&amp;"PERMUTANTE"))</f>
        <v>0</v>
      </c>
      <c r="FC118" s="18">
        <f>IF(FC$5&gt;$G$4,0,SUMIFS(Fluxo!$O:$O,Fluxo!$U:$U,"&gt;"&amp;FB$5,Fluxo!$U:$U,"&lt;="&amp;FC$5,Fluxo!$D:$D,$D118,Fluxo!$E:$E,"&lt;&gt;"&amp;"PERMUTANTE"))</f>
        <v>0</v>
      </c>
      <c r="FD118" s="18">
        <f>IF(FD$5&gt;$G$4,0,SUMIFS(Fluxo!$O:$O,Fluxo!$U:$U,"&gt;"&amp;FC$5,Fluxo!$U:$U,"&lt;="&amp;FD$5,Fluxo!$D:$D,$D118,Fluxo!$E:$E,"&lt;&gt;"&amp;"PERMUTANTE"))</f>
        <v>0</v>
      </c>
      <c r="FE118" s="18">
        <f>IF(FE$5&gt;$G$4,0,SUMIFS(Fluxo!$O:$O,Fluxo!$U:$U,"&gt;"&amp;FD$5,Fluxo!$U:$U,"&lt;="&amp;FE$5,Fluxo!$D:$D,$D118,Fluxo!$E:$E,"&lt;&gt;"&amp;"PERMUTANTE"))</f>
        <v>0</v>
      </c>
      <c r="FF118" s="18">
        <f>IF(FF$5&gt;$G$4,0,SUMIFS(Fluxo!$O:$O,Fluxo!$U:$U,"&gt;"&amp;FE$5,Fluxo!$U:$U,"&lt;="&amp;FF$5,Fluxo!$D:$D,$D118,Fluxo!$E:$E,"&lt;&gt;"&amp;"PERMUTANTE"))</f>
        <v>0</v>
      </c>
      <c r="FG118" s="18">
        <f>IF(FG$5&gt;$G$4,0,SUMIFS(Fluxo!$O:$O,Fluxo!$U:$U,"&gt;"&amp;FF$5,Fluxo!$U:$U,"&lt;="&amp;FG$5,Fluxo!$D:$D,$D118,Fluxo!$E:$E,"&lt;&gt;"&amp;"PERMUTANTE"))</f>
        <v>0</v>
      </c>
      <c r="FH118" s="18">
        <f>IF(FH$5&gt;$G$4,0,SUMIFS(Fluxo!$O:$O,Fluxo!$U:$U,"&gt;"&amp;FG$5,Fluxo!$U:$U,"&lt;="&amp;FH$5,Fluxo!$D:$D,$D118,Fluxo!$E:$E,"&lt;&gt;"&amp;"PERMUTANTE"))</f>
        <v>0</v>
      </c>
      <c r="FI118" s="18">
        <f>IF(FI$5&gt;$G$4,0,SUMIFS(Fluxo!$O:$O,Fluxo!$U:$U,"&gt;"&amp;FH$5,Fluxo!$U:$U,"&lt;="&amp;FI$5,Fluxo!$D:$D,$D118,Fluxo!$E:$E,"&lt;&gt;"&amp;"PERMUTANTE"))</f>
        <v>0</v>
      </c>
      <c r="FJ118" s="18">
        <f>IF(FJ$5&gt;$G$4,0,SUMIFS(Fluxo!$O:$O,Fluxo!$U:$U,"&gt;"&amp;FI$5,Fluxo!$U:$U,"&lt;="&amp;FJ$5,Fluxo!$D:$D,$D118,Fluxo!$E:$E,"&lt;&gt;"&amp;"PERMUTANTE"))</f>
        <v>0</v>
      </c>
      <c r="FK118" s="18">
        <f>IF(FK$5&gt;$G$4,0,SUMIFS(Fluxo!$O:$O,Fluxo!$U:$U,"&gt;"&amp;FJ$5,Fluxo!$U:$U,"&lt;="&amp;FK$5,Fluxo!$D:$D,$D118,Fluxo!$E:$E,"&lt;&gt;"&amp;"PERMUTANTE"))</f>
        <v>0</v>
      </c>
      <c r="FL118" s="18">
        <f>IF(FL$5&gt;$G$4,0,SUMIFS(Fluxo!$O:$O,Fluxo!$U:$U,"&gt;"&amp;FK$5,Fluxo!$U:$U,"&lt;="&amp;FL$5,Fluxo!$D:$D,$D118,Fluxo!$E:$E,"&lt;&gt;"&amp;"PERMUTANTE"))</f>
        <v>0</v>
      </c>
      <c r="FM118" s="18">
        <f>IF(FM$5&gt;$G$4,0,SUMIFS(Fluxo!$O:$O,Fluxo!$U:$U,"&gt;"&amp;FL$5,Fluxo!$U:$U,"&lt;="&amp;FM$5,Fluxo!$D:$D,$D118,Fluxo!$E:$E,"&lt;&gt;"&amp;"PERMUTANTE"))</f>
        <v>0</v>
      </c>
      <c r="FN118" s="18">
        <f>IF(FN$5&gt;$G$4,0,SUMIFS(Fluxo!$O:$O,Fluxo!$U:$U,"&gt;"&amp;FM$5,Fluxo!$U:$U,"&lt;="&amp;FN$5,Fluxo!$D:$D,$D118,Fluxo!$E:$E,"&lt;&gt;"&amp;"PERMUTANTE"))</f>
        <v>0</v>
      </c>
      <c r="FO118" s="18">
        <f>IF(FO$5&gt;$G$4,0,SUMIFS(Fluxo!$O:$O,Fluxo!$U:$U,"&gt;"&amp;FN$5,Fluxo!$U:$U,"&lt;="&amp;FO$5,Fluxo!$D:$D,$D118,Fluxo!$E:$E,"&lt;&gt;"&amp;"PERMUTANTE"))</f>
        <v>0</v>
      </c>
      <c r="FP118" s="18">
        <f>IF(FP$5&gt;$G$4,0,SUMIFS(Fluxo!$O:$O,Fluxo!$U:$U,"&gt;"&amp;FO$5,Fluxo!$U:$U,"&lt;="&amp;FP$5,Fluxo!$D:$D,$D118,Fluxo!$E:$E,"&lt;&gt;"&amp;"PERMUTANTE"))</f>
        <v>0</v>
      </c>
      <c r="FQ118" s="18">
        <f>IF(FQ$5&gt;$G$4,0,SUMIFS(Fluxo!$O:$O,Fluxo!$U:$U,"&gt;"&amp;FP$5,Fluxo!$U:$U,"&lt;="&amp;FQ$5,Fluxo!$D:$D,$D118,Fluxo!$E:$E,"&lt;&gt;"&amp;"PERMUTANTE"))</f>
        <v>0</v>
      </c>
      <c r="FR118" s="18">
        <f>IF(FR$5&gt;$G$4,0,SUMIFS(Fluxo!$O:$O,Fluxo!$U:$U,"&gt;"&amp;FQ$5,Fluxo!$U:$U,"&lt;="&amp;FR$5,Fluxo!$D:$D,$D118,Fluxo!$E:$E,"&lt;&gt;"&amp;"PERMUTANTE"))</f>
        <v>0</v>
      </c>
      <c r="FS118" s="18">
        <f>IF(FS$5&gt;$G$4,0,SUMIFS(Fluxo!$O:$O,Fluxo!$U:$U,"&gt;"&amp;FR$5,Fluxo!$U:$U,"&lt;="&amp;FS$5,Fluxo!$D:$D,$D118,Fluxo!$E:$E,"&lt;&gt;"&amp;"PERMUTANTE"))</f>
        <v>0</v>
      </c>
      <c r="FT118" s="18">
        <f>IF(FT$5&gt;$G$4,0,SUMIFS(Fluxo!$O:$O,Fluxo!$U:$U,"&gt;"&amp;FS$5,Fluxo!$U:$U,"&lt;="&amp;FT$5,Fluxo!$D:$D,$D118,Fluxo!$E:$E,"&lt;&gt;"&amp;"PERMUTANTE"))</f>
        <v>0</v>
      </c>
      <c r="FU118" s="18">
        <f>IF(FU$5&gt;$G$4,0,SUMIFS(Fluxo!$O:$O,Fluxo!$U:$U,"&gt;"&amp;FT$5,Fluxo!$U:$U,"&lt;="&amp;FU$5,Fluxo!$D:$D,$D118,Fluxo!$E:$E,"&lt;&gt;"&amp;"PERMUTANTE"))</f>
        <v>0</v>
      </c>
      <c r="FV118" s="18">
        <f>IF(FV$5&gt;$G$4,0,SUMIFS(Fluxo!$O:$O,Fluxo!$U:$U,"&gt;"&amp;FU$5,Fluxo!$U:$U,"&lt;="&amp;FV$5,Fluxo!$D:$D,$D118,Fluxo!$E:$E,"&lt;&gt;"&amp;"PERMUTANTE"))</f>
        <v>0</v>
      </c>
      <c r="FW118" s="18">
        <f>IF(FW$5&gt;$G$4,0,SUMIFS(Fluxo!$O:$O,Fluxo!$U:$U,"&gt;"&amp;FV$5,Fluxo!$U:$U,"&lt;="&amp;FW$5,Fluxo!$D:$D,$D118,Fluxo!$E:$E,"&lt;&gt;"&amp;"PERMUTANTE"))</f>
        <v>0</v>
      </c>
      <c r="FX118" s="18">
        <f>IF(FX$5&gt;$G$4,0,SUMIFS(Fluxo!$O:$O,Fluxo!$U:$U,"&gt;"&amp;FW$5,Fluxo!$U:$U,"&lt;="&amp;FX$5,Fluxo!$D:$D,$D118,Fluxo!$E:$E,"&lt;&gt;"&amp;"PERMUTANTE"))</f>
        <v>0</v>
      </c>
      <c r="FY118" s="18">
        <f>IF(FY$5&gt;$G$4,0,SUMIFS(Fluxo!$O:$O,Fluxo!$U:$U,"&gt;"&amp;FX$5,Fluxo!$U:$U,"&lt;="&amp;FY$5,Fluxo!$D:$D,$D118,Fluxo!$E:$E,"&lt;&gt;"&amp;"PERMUTANTE"))</f>
        <v>0</v>
      </c>
      <c r="FZ118" s="18">
        <f>IF(FZ$5&gt;$G$4,0,SUMIFS(Fluxo!$O:$O,Fluxo!$U:$U,"&gt;"&amp;FY$5,Fluxo!$U:$U,"&lt;="&amp;FZ$5,Fluxo!$D:$D,$D118,Fluxo!$E:$E,"&lt;&gt;"&amp;"PERMUTANTE"))</f>
        <v>0</v>
      </c>
      <c r="GA118" s="18">
        <f>IF(GA$5&gt;$G$4,0,SUMIFS(Fluxo!$O:$O,Fluxo!$U:$U,"&gt;"&amp;FZ$5,Fluxo!$U:$U,"&lt;="&amp;GA$5,Fluxo!$D:$D,$D118,Fluxo!$E:$E,"&lt;&gt;"&amp;"PERMUTANTE"))</f>
        <v>0</v>
      </c>
      <c r="GB118" s="18">
        <f>IF(GB$5&gt;$G$4,0,SUMIFS(Fluxo!$O:$O,Fluxo!$U:$U,"&gt;"&amp;GA$5,Fluxo!$U:$U,"&lt;="&amp;GB$5,Fluxo!$D:$D,$D118,Fluxo!$E:$E,"&lt;&gt;"&amp;"PERMUTANTE"))</f>
        <v>0</v>
      </c>
      <c r="GC118" s="18">
        <f>IF(GC$5&gt;$G$4,0,SUMIFS(Fluxo!$O:$O,Fluxo!$U:$U,"&gt;"&amp;GB$5,Fluxo!$U:$U,"&lt;="&amp;GC$5,Fluxo!$D:$D,$D118,Fluxo!$E:$E,"&lt;&gt;"&amp;"PERMUTANTE"))</f>
        <v>0</v>
      </c>
      <c r="GD118" s="18">
        <f>IF(GD$5&gt;$G$4,0,SUMIFS(Fluxo!$O:$O,Fluxo!$U:$U,"&gt;"&amp;GC$5,Fluxo!$U:$U,"&lt;="&amp;GD$5,Fluxo!$D:$D,$D118,Fluxo!$E:$E,"&lt;&gt;"&amp;"PERMUTANTE"))</f>
        <v>0</v>
      </c>
      <c r="GE118" s="18">
        <f>IF(GE$5&gt;$G$4,0,SUMIFS(Fluxo!$O:$O,Fluxo!$U:$U,"&gt;"&amp;GD$5,Fluxo!$U:$U,"&lt;="&amp;GE$5,Fluxo!$D:$D,$D118,Fluxo!$E:$E,"&lt;&gt;"&amp;"PERMUTANTE"))</f>
        <v>0</v>
      </c>
      <c r="GF118" s="18">
        <f>IF(GF$5&gt;$G$4,0,SUMIFS(Fluxo!$O:$O,Fluxo!$U:$U,"&gt;"&amp;GE$5,Fluxo!$U:$U,"&lt;="&amp;GF$5,Fluxo!$D:$D,$D118,Fluxo!$E:$E,"&lt;&gt;"&amp;"PERMUTANTE"))</f>
        <v>0</v>
      </c>
      <c r="GG118" s="18">
        <f>IF(GG$5&gt;$G$4,0,SUMIFS(Fluxo!$O:$O,Fluxo!$U:$U,"&gt;"&amp;GF$5,Fluxo!$U:$U,"&lt;="&amp;GG$5,Fluxo!$D:$D,$D118,Fluxo!$E:$E,"&lt;&gt;"&amp;"PERMUTANTE"))</f>
        <v>0</v>
      </c>
      <c r="GH118" s="18">
        <f>IF(GH$5&gt;$G$4,0,SUMIFS(Fluxo!$O:$O,Fluxo!$U:$U,"&gt;"&amp;GG$5,Fluxo!$U:$U,"&lt;="&amp;GH$5,Fluxo!$D:$D,$D118,Fluxo!$E:$E,"&lt;&gt;"&amp;"PERMUTANTE"))</f>
        <v>0</v>
      </c>
      <c r="GI118" s="18">
        <f>IF(GI$5&gt;$G$4,0,SUMIFS(Fluxo!$O:$O,Fluxo!$U:$U,"&gt;"&amp;GH$5,Fluxo!$U:$U,"&lt;="&amp;GI$5,Fluxo!$D:$D,$D118,Fluxo!$E:$E,"&lt;&gt;"&amp;"PERMUTANTE"))</f>
        <v>0</v>
      </c>
      <c r="GJ118" s="18">
        <f>IF(GJ$5&gt;$G$4,0,SUMIFS(Fluxo!$O:$O,Fluxo!$U:$U,"&gt;"&amp;GI$5,Fluxo!$U:$U,"&lt;="&amp;GJ$5,Fluxo!$D:$D,$D118,Fluxo!$E:$E,"&lt;&gt;"&amp;"PERMUTANTE"))</f>
        <v>0</v>
      </c>
      <c r="GK118" s="18">
        <f>IF(GK$5&gt;$G$4,0,SUMIFS(Fluxo!$O:$O,Fluxo!$U:$U,"&gt;"&amp;GJ$5,Fluxo!$U:$U,"&lt;="&amp;GK$5,Fluxo!$D:$D,$D118,Fluxo!$E:$E,"&lt;&gt;"&amp;"PERMUTANTE"))</f>
        <v>0</v>
      </c>
      <c r="GL118" s="18">
        <f>IF(GL$5&gt;$G$4,0,SUMIFS(Fluxo!$O:$O,Fluxo!$U:$U,"&gt;"&amp;GK$5,Fluxo!$U:$U,"&lt;="&amp;GL$5,Fluxo!$D:$D,$D118,Fluxo!$E:$E,"&lt;&gt;"&amp;"PERMUTANTE"))</f>
        <v>0</v>
      </c>
      <c r="GM118" s="18">
        <f>IF(GM$5&gt;$G$4,0,SUMIFS(Fluxo!$O:$O,Fluxo!$U:$U,"&gt;"&amp;GL$5,Fluxo!$U:$U,"&lt;="&amp;GM$5,Fluxo!$D:$D,$D118,Fluxo!$E:$E,"&lt;&gt;"&amp;"PERMUTANTE"))</f>
        <v>0</v>
      </c>
      <c r="GN118" s="18">
        <f>IF(GN$5&gt;$G$4,0,SUMIFS(Fluxo!$O:$O,Fluxo!$U:$U,"&gt;"&amp;GM$5,Fluxo!$U:$U,"&lt;="&amp;GN$5,Fluxo!$D:$D,$D118,Fluxo!$E:$E,"&lt;&gt;"&amp;"PERMUTANTE"))</f>
        <v>0</v>
      </c>
      <c r="GO118" s="18">
        <f>IF(GO$5&gt;$G$4,0,SUMIFS(Fluxo!$O:$O,Fluxo!$U:$U,"&gt;"&amp;GN$5,Fluxo!$U:$U,"&lt;="&amp;GO$5,Fluxo!$D:$D,$D118,Fluxo!$E:$E,"&lt;&gt;"&amp;"PERMUTANTE"))</f>
        <v>0</v>
      </c>
      <c r="GP118" s="18">
        <f>IF(GP$5&gt;$G$4,0,SUMIFS(Fluxo!$O:$O,Fluxo!$U:$U,"&gt;"&amp;GO$5,Fluxo!$U:$U,"&lt;="&amp;GP$5,Fluxo!$D:$D,$D118,Fluxo!$E:$E,"&lt;&gt;"&amp;"PERMUTANTE"))</f>
        <v>0</v>
      </c>
      <c r="GQ118" s="18">
        <f>IF(GQ$5&gt;$G$4,0,SUMIFS(Fluxo!$O:$O,Fluxo!$U:$U,"&gt;"&amp;GP$5,Fluxo!$U:$U,"&lt;="&amp;GQ$5,Fluxo!$D:$D,$D118,Fluxo!$E:$E,"&lt;&gt;"&amp;"PERMUTANTE"))</f>
        <v>0</v>
      </c>
      <c r="GR118" s="18">
        <f>IF(GR$5&gt;$G$4,0,SUMIFS(Fluxo!$O:$O,Fluxo!$U:$U,"&gt;"&amp;GQ$5,Fluxo!$U:$U,"&lt;="&amp;GR$5,Fluxo!$D:$D,$D118,Fluxo!$E:$E,"&lt;&gt;"&amp;"PERMUTANTE"))</f>
        <v>0</v>
      </c>
      <c r="GS118" s="18">
        <f>IF(GS$5&gt;$G$4,0,SUMIFS(Fluxo!$O:$O,Fluxo!$U:$U,"&gt;"&amp;GR$5,Fluxo!$U:$U,"&lt;="&amp;GS$5,Fluxo!$D:$D,$D118,Fluxo!$E:$E,"&lt;&gt;"&amp;"PERMUTANTE"))</f>
        <v>0</v>
      </c>
      <c r="GT118" s="18">
        <f>IF(GT$5&gt;$G$4,0,SUMIFS(Fluxo!$O:$O,Fluxo!$U:$U,"&gt;"&amp;GS$5,Fluxo!$U:$U,"&lt;="&amp;GT$5,Fluxo!$D:$D,$D118,Fluxo!$E:$E,"&lt;&gt;"&amp;"PERMUTANTE"))</f>
        <v>0</v>
      </c>
      <c r="GU118" s="18">
        <f>IF(GU$5&gt;$G$4,0,SUMIFS(Fluxo!$O:$O,Fluxo!$U:$U,"&gt;"&amp;GT$5,Fluxo!$U:$U,"&lt;="&amp;GU$5,Fluxo!$D:$D,$D118,Fluxo!$E:$E,"&lt;&gt;"&amp;"PERMUTANTE"))</f>
        <v>0</v>
      </c>
      <c r="GV118" s="18">
        <f>IF(GV$5&gt;$G$4,0,SUMIFS(Fluxo!$O:$O,Fluxo!$U:$U,"&gt;"&amp;GU$5,Fluxo!$U:$U,"&lt;="&amp;GV$5,Fluxo!$D:$D,$D118,Fluxo!$E:$E,"&lt;&gt;"&amp;"PERMUTANTE"))</f>
        <v>0</v>
      </c>
      <c r="GW118" s="18">
        <f>IF(GW$5&gt;$G$4,0,SUMIFS(Fluxo!$O:$O,Fluxo!$U:$U,"&gt;"&amp;GV$5,Fluxo!$U:$U,"&lt;="&amp;GW$5,Fluxo!$D:$D,$D118,Fluxo!$E:$E,"&lt;&gt;"&amp;"PERMUTANTE"))</f>
        <v>0</v>
      </c>
      <c r="GX118" s="18">
        <f>IF(GX$5&gt;$G$4,0,SUMIFS(Fluxo!$O:$O,Fluxo!$U:$U,"&gt;"&amp;GW$5,Fluxo!$U:$U,"&lt;="&amp;GX$5,Fluxo!$D:$D,$D118,Fluxo!$E:$E,"&lt;&gt;"&amp;"PERMUTANTE"))</f>
        <v>0</v>
      </c>
      <c r="GY118" s="18">
        <f>IF(GY$5&gt;$G$4,0,SUMIFS(Fluxo!$O:$O,Fluxo!$U:$U,"&gt;"&amp;GX$5,Fluxo!$U:$U,"&lt;="&amp;GY$5,Fluxo!$D:$D,$D118,Fluxo!$E:$E,"&lt;&gt;"&amp;"PERMUTANTE"))</f>
        <v>0</v>
      </c>
      <c r="GZ118" s="18">
        <f>IF(GZ$5&gt;$G$4,0,SUMIFS(Fluxo!$O:$O,Fluxo!$U:$U,"&gt;"&amp;GY$5,Fluxo!$U:$U,"&lt;="&amp;GZ$5,Fluxo!$D:$D,$D118,Fluxo!$E:$E,"&lt;&gt;"&amp;"PERMUTANTE"))</f>
        <v>0</v>
      </c>
      <c r="HA118" s="18">
        <f>IF(HA$5&gt;$G$4,0,SUMIFS(Fluxo!$O:$O,Fluxo!$U:$U,"&gt;"&amp;GZ$5,Fluxo!$U:$U,"&lt;="&amp;HA$5,Fluxo!$D:$D,$D118,Fluxo!$E:$E,"&lt;&gt;"&amp;"PERMUTANTE"))</f>
        <v>0</v>
      </c>
      <c r="HB118" s="18">
        <f>IF(HB$5&gt;$G$4,0,SUMIFS(Fluxo!$O:$O,Fluxo!$U:$U,"&gt;"&amp;HA$5,Fluxo!$U:$U,"&lt;="&amp;HB$5,Fluxo!$D:$D,$D118,Fluxo!$E:$E,"&lt;&gt;"&amp;"PERMUTANTE"))</f>
        <v>0</v>
      </c>
      <c r="HC118" s="18">
        <f>IF(HC$5&gt;$G$4,0,SUMIFS(Fluxo!$O:$O,Fluxo!$U:$U,"&gt;"&amp;HB$5,Fluxo!$U:$U,"&lt;="&amp;HC$5,Fluxo!$D:$D,$D118,Fluxo!$E:$E,"&lt;&gt;"&amp;"PERMUTANTE"))</f>
        <v>0</v>
      </c>
      <c r="HD118" s="18">
        <f>IF(HD$5&gt;$G$4,0,SUMIFS(Fluxo!$O:$O,Fluxo!$U:$U,"&gt;"&amp;HC$5,Fluxo!$U:$U,"&lt;="&amp;HD$5,Fluxo!$D:$D,$D118,Fluxo!$E:$E,"&lt;&gt;"&amp;"PERMUTANTE"))</f>
        <v>0</v>
      </c>
      <c r="HE118" s="18">
        <f>IF(HE$5&gt;$G$4,0,SUMIFS(Fluxo!$O:$O,Fluxo!$U:$U,"&gt;"&amp;HD$5,Fluxo!$U:$U,"&lt;="&amp;HE$5,Fluxo!$D:$D,$D118,Fluxo!$E:$E,"&lt;&gt;"&amp;"PERMUTANTE"))</f>
        <v>0</v>
      </c>
      <c r="HF118" s="18">
        <f>IF(HF$5&gt;$G$4,0,SUMIFS(Fluxo!$O:$O,Fluxo!$U:$U,"&gt;"&amp;HE$5,Fluxo!$U:$U,"&lt;="&amp;HF$5,Fluxo!$D:$D,$D118,Fluxo!$E:$E,"&lt;&gt;"&amp;"PERMUTANTE"))</f>
        <v>0</v>
      </c>
    </row>
    <row r="119" spans="1:214">
      <c r="A119" s="20">
        <f t="shared" si="11"/>
        <v>109</v>
      </c>
      <c r="B119" s="140" t="str">
        <f>'Check Carteira'!C111</f>
        <v>E.1016.99.03.1001</v>
      </c>
      <c r="C119" s="141">
        <v>1</v>
      </c>
      <c r="D119" s="129" t="str">
        <f>'Check Carteira'!F111</f>
        <v>S-1001</v>
      </c>
      <c r="E119" s="21" t="str">
        <f>IFERROR(INDEX(Contratos!L:L,MATCH(D119,Contratos!R:R,0)),"")</f>
        <v/>
      </c>
      <c r="F119" s="139" t="str">
        <f>IFERROR(INDEX(Contratos!G:G,MATCH(D119,Contratos!R:R,0)),"")</f>
        <v/>
      </c>
      <c r="H119" s="83">
        <f t="shared" si="10"/>
        <v>0</v>
      </c>
      <c r="J119" s="18">
        <f>IF(J$5&gt;$G$4,0,SUMIFS(Fluxo!$O:$O,Fluxo!$U:$U,"&gt;"&amp;I$5,Fluxo!$U:$U,"&lt;="&amp;J$5,Fluxo!$D:$D,$D119))</f>
        <v>0</v>
      </c>
      <c r="K119" s="18">
        <f>IF(K$5&gt;$G$4,0,SUMIFS(Fluxo!$O:$O,Fluxo!$U:$U,"&gt;"&amp;J$5,Fluxo!$U:$U,"&lt;="&amp;K$5,Fluxo!$D:$D,$D119))</f>
        <v>0</v>
      </c>
      <c r="L119" s="18">
        <f>IF(L$5&gt;$G$4,0,SUMIFS(Fluxo!$O:$O,Fluxo!$U:$U,"&gt;"&amp;K$5,Fluxo!$U:$U,"&lt;="&amp;L$5,Fluxo!$D:$D,$D119))</f>
        <v>0</v>
      </c>
      <c r="M119" s="18">
        <f>IF(M$5&gt;$G$4,0,SUMIFS(Fluxo!$O:$O,Fluxo!$U:$U,"&gt;"&amp;L$5,Fluxo!$U:$U,"&lt;="&amp;M$5,Fluxo!$D:$D,$D119))</f>
        <v>0</v>
      </c>
      <c r="N119" s="18">
        <f>IF(N$5&gt;$G$4,0,SUMIFS(Fluxo!$O:$O,Fluxo!$U:$U,"&gt;"&amp;M$5,Fluxo!$U:$U,"&lt;="&amp;N$5,Fluxo!$D:$D,$D119))</f>
        <v>0</v>
      </c>
      <c r="O119" s="18">
        <f>IF(O$5&gt;$G$4,0,SUMIFS(Fluxo!$O:$O,Fluxo!$U:$U,"&gt;"&amp;N$5,Fluxo!$U:$U,"&lt;="&amp;O$5,Fluxo!$D:$D,$D119))</f>
        <v>0</v>
      </c>
      <c r="P119" s="18">
        <f>IF(P$5&gt;$G$4,0,SUMIFS(Fluxo!$O:$O,Fluxo!$U:$U,"&gt;"&amp;O$5,Fluxo!$U:$U,"&lt;="&amp;P$5,Fluxo!$D:$D,$D119))</f>
        <v>0</v>
      </c>
      <c r="Q119" s="18">
        <f>IF(Q$5&gt;$G$4,0,SUMIFS(Fluxo!$O:$O,Fluxo!$U:$U,"&gt;"&amp;P$5,Fluxo!$U:$U,"&lt;="&amp;Q$5,Fluxo!$D:$D,$D119))</f>
        <v>0</v>
      </c>
      <c r="R119" s="18">
        <f>IF(R$5&gt;$G$4,0,SUMIFS(Fluxo!$O:$O,Fluxo!$U:$U,"&gt;"&amp;Q$5,Fluxo!$U:$U,"&lt;="&amp;R$5,Fluxo!$D:$D,$D119))</f>
        <v>0</v>
      </c>
      <c r="S119" s="18">
        <f>IF(S$5&gt;$G$4,0,SUMIFS(Fluxo!$O:$O,Fluxo!$U:$U,"&gt;"&amp;R$5,Fluxo!$U:$U,"&lt;="&amp;S$5,Fluxo!$D:$D,$D119,Fluxo!$E:$E,"&lt;&gt;"&amp;"PERMUTANTE"))</f>
        <v>0</v>
      </c>
      <c r="T119" s="18">
        <f>IF(T$5&gt;$G$4,0,SUMIFS(Fluxo!$O:$O,Fluxo!$U:$U,"&gt;"&amp;S$5,Fluxo!$U:$U,"&lt;="&amp;T$5,Fluxo!$D:$D,$D119,Fluxo!$E:$E,"&lt;&gt;"&amp;"PERMUTANTE"))</f>
        <v>0</v>
      </c>
      <c r="U119" s="18">
        <f>IF(U$5&gt;$G$4,0,SUMIFS(Fluxo!$O:$O,Fluxo!$U:$U,"&gt;"&amp;T$5,Fluxo!$U:$U,"&lt;="&amp;U$5,Fluxo!$D:$D,$D119,Fluxo!$E:$E,"&lt;&gt;"&amp;"PERMUTANTE"))</f>
        <v>0</v>
      </c>
      <c r="V119" s="18">
        <f>IF(V$5&gt;$G$4,0,SUMIFS(Fluxo!$O:$O,Fluxo!$U:$U,"&gt;"&amp;U$5,Fluxo!$U:$U,"&lt;="&amp;V$5,Fluxo!$D:$D,$D119,Fluxo!$E:$E,"&lt;&gt;"&amp;"PERMUTANTE"))</f>
        <v>0</v>
      </c>
      <c r="W119" s="18">
        <f>IF(W$5&gt;$G$4,0,SUMIFS(Fluxo!$O:$O,Fluxo!$U:$U,"&gt;"&amp;V$5,Fluxo!$U:$U,"&lt;="&amp;W$5,Fluxo!$D:$D,$D119,Fluxo!$E:$E,"&lt;&gt;"&amp;"PERMUTANTE"))</f>
        <v>0</v>
      </c>
      <c r="X119" s="18">
        <f>IF(X$5&gt;$G$4,0,SUMIFS(Fluxo!$O:$O,Fluxo!$U:$U,"&gt;"&amp;W$5,Fluxo!$U:$U,"&lt;="&amp;X$5,Fluxo!$D:$D,$D119,Fluxo!$E:$E,"&lt;&gt;"&amp;"PERMUTANTE"))</f>
        <v>0</v>
      </c>
      <c r="Y119" s="18">
        <f>IF(Y$5&gt;$G$4,0,SUMIFS(Fluxo!$O:$O,Fluxo!$U:$U,"&gt;"&amp;X$5,Fluxo!$U:$U,"&lt;="&amp;Y$5,Fluxo!$D:$D,$D119,Fluxo!$E:$E,"&lt;&gt;"&amp;"PERMUTANTE"))</f>
        <v>0</v>
      </c>
      <c r="Z119" s="18">
        <f>IF(Z$5&gt;$G$4,0,SUMIFS(Fluxo!$O:$O,Fluxo!$U:$U,"&gt;"&amp;Y$5,Fluxo!$U:$U,"&lt;="&amp;Z$5,Fluxo!$D:$D,$D119,Fluxo!$E:$E,"&lt;&gt;"&amp;"PERMUTANTE"))</f>
        <v>0</v>
      </c>
      <c r="AA119" s="18">
        <f>IF(AA$5&gt;$G$4,0,SUMIFS(Fluxo!$O:$O,Fluxo!$U:$U,"&gt;"&amp;Z$5,Fluxo!$U:$U,"&lt;="&amp;AA$5,Fluxo!$D:$D,$D119,Fluxo!$E:$E,"&lt;&gt;"&amp;"PERMUTANTE"))</f>
        <v>0</v>
      </c>
      <c r="AB119" s="18">
        <f>IF(AB$5&gt;$G$4,0,SUMIFS(Fluxo!$O:$O,Fluxo!$U:$U,"&gt;"&amp;AA$5,Fluxo!$U:$U,"&lt;="&amp;AB$5,Fluxo!$D:$D,$D119,Fluxo!$E:$E,"&lt;&gt;"&amp;"PERMUTANTE"))</f>
        <v>0</v>
      </c>
      <c r="AC119" s="18">
        <f>IF(AC$5&gt;$G$4,0,SUMIFS(Fluxo!$O:$O,Fluxo!$U:$U,"&gt;"&amp;AB$5,Fluxo!$U:$U,"&lt;="&amp;AC$5,Fluxo!$D:$D,$D119,Fluxo!$E:$E,"&lt;&gt;"&amp;"PERMUTANTE"))</f>
        <v>0</v>
      </c>
      <c r="AD119" s="18">
        <f>IF(AD$5&gt;$G$4,0,SUMIFS(Fluxo!$O:$O,Fluxo!$U:$U,"&gt;"&amp;AC$5,Fluxo!$U:$U,"&lt;="&amp;AD$5,Fluxo!$D:$D,$D119,Fluxo!$E:$E,"&lt;&gt;"&amp;"PERMUTANTE"))</f>
        <v>0</v>
      </c>
      <c r="AE119" s="18">
        <f>IF(AE$5&gt;$G$4,0,SUMIFS(Fluxo!$O:$O,Fluxo!$U:$U,"&gt;"&amp;AD$5,Fluxo!$U:$U,"&lt;="&amp;AE$5,Fluxo!$D:$D,$D119,Fluxo!$E:$E,"&lt;&gt;"&amp;"PERMUTANTE"))</f>
        <v>0</v>
      </c>
      <c r="AF119" s="18">
        <f>IF(AF$5&gt;$G$4,0,SUMIFS(Fluxo!$O:$O,Fluxo!$U:$U,"&gt;"&amp;AE$5,Fluxo!$U:$U,"&lt;="&amp;AF$5,Fluxo!$D:$D,$D119,Fluxo!$E:$E,"&lt;&gt;"&amp;"PERMUTANTE"))</f>
        <v>0</v>
      </c>
      <c r="AG119" s="18">
        <f>IF(AG$5&gt;$G$4,0,SUMIFS(Fluxo!$O:$O,Fluxo!$U:$U,"&gt;"&amp;AF$5,Fluxo!$U:$U,"&lt;="&amp;AG$5,Fluxo!$D:$D,$D119,Fluxo!$E:$E,"&lt;&gt;"&amp;"PERMUTANTE"))</f>
        <v>0</v>
      </c>
      <c r="AH119" s="18">
        <f>IF(AH$5&gt;$G$4,0,SUMIFS(Fluxo!$O:$O,Fluxo!$U:$U,"&gt;"&amp;AG$5,Fluxo!$U:$U,"&lt;="&amp;AH$5,Fluxo!$D:$D,$D119,Fluxo!$E:$E,"&lt;&gt;"&amp;"PERMUTANTE"))</f>
        <v>0</v>
      </c>
      <c r="AI119" s="18">
        <f>IF(AI$5&gt;$G$4,0,SUMIFS(Fluxo!$O:$O,Fluxo!$U:$U,"&gt;"&amp;AH$5,Fluxo!$U:$U,"&lt;="&amp;AI$5,Fluxo!$D:$D,$D119,Fluxo!$E:$E,"&lt;&gt;"&amp;"PERMUTANTE"))</f>
        <v>0</v>
      </c>
      <c r="AJ119" s="18">
        <f>IF(AJ$5&gt;$G$4,0,SUMIFS(Fluxo!$O:$O,Fluxo!$U:$U,"&gt;"&amp;AI$5,Fluxo!$U:$U,"&lt;="&amp;AJ$5,Fluxo!$D:$D,$D119,Fluxo!$E:$E,"&lt;&gt;"&amp;"PERMUTANTE"))</f>
        <v>0</v>
      </c>
      <c r="AK119" s="18">
        <f>IF(AK$5&gt;$G$4,0,SUMIFS(Fluxo!$O:$O,Fluxo!$U:$U,"&gt;"&amp;AJ$5,Fluxo!$U:$U,"&lt;="&amp;AK$5,Fluxo!$D:$D,$D119,Fluxo!$E:$E,"&lt;&gt;"&amp;"PERMUTANTE"))</f>
        <v>0</v>
      </c>
      <c r="AL119" s="18">
        <f>IF(AL$5&gt;$G$4,0,SUMIFS(Fluxo!$O:$O,Fluxo!$U:$U,"&gt;"&amp;AK$5,Fluxo!$U:$U,"&lt;="&amp;AL$5,Fluxo!$D:$D,$D119,Fluxo!$E:$E,"&lt;&gt;"&amp;"PERMUTANTE"))</f>
        <v>0</v>
      </c>
      <c r="AM119" s="18">
        <f>IF(AM$5&gt;$G$4,0,SUMIFS(Fluxo!$O:$O,Fluxo!$U:$U,"&gt;"&amp;AL$5,Fluxo!$U:$U,"&lt;="&amp;AM$5,Fluxo!$D:$D,$D119,Fluxo!$E:$E,"&lt;&gt;"&amp;"PERMUTANTE"))</f>
        <v>0</v>
      </c>
      <c r="AN119" s="18">
        <f>IF(AN$5&gt;$G$4,0,SUMIFS(Fluxo!$O:$O,Fluxo!$U:$U,"&gt;"&amp;AM$5,Fluxo!$U:$U,"&lt;="&amp;AN$5,Fluxo!$D:$D,$D119,Fluxo!$E:$E,"&lt;&gt;"&amp;"PERMUTANTE"))</f>
        <v>0</v>
      </c>
      <c r="AO119" s="18">
        <f>IF(AO$5&gt;$G$4,0,SUMIFS(Fluxo!$O:$O,Fluxo!$U:$U,"&gt;"&amp;AN$5,Fluxo!$U:$U,"&lt;="&amp;AO$5,Fluxo!$D:$D,$D119,Fluxo!$E:$E,"&lt;&gt;"&amp;"PERMUTANTE"))</f>
        <v>0</v>
      </c>
      <c r="AP119" s="18">
        <f>IF(AP$5&gt;$G$4,0,SUMIFS(Fluxo!$O:$O,Fluxo!$U:$U,"&gt;"&amp;AO$5,Fluxo!$U:$U,"&lt;="&amp;AP$5,Fluxo!$D:$D,$D119,Fluxo!$E:$E,"&lt;&gt;"&amp;"PERMUTANTE"))</f>
        <v>0</v>
      </c>
      <c r="AQ119" s="18">
        <f>IF(AQ$5&gt;$G$4,0,SUMIFS(Fluxo!$O:$O,Fluxo!$U:$U,"&gt;"&amp;AP$5,Fluxo!$U:$U,"&lt;="&amp;AQ$5,Fluxo!$D:$D,$D119,Fluxo!$E:$E,"&lt;&gt;"&amp;"PERMUTANTE"))</f>
        <v>0</v>
      </c>
      <c r="AR119" s="18">
        <f>IF(AR$5&gt;$G$4,0,SUMIFS(Fluxo!$O:$O,Fluxo!$U:$U,"&gt;"&amp;AQ$5,Fluxo!$U:$U,"&lt;="&amp;AR$5,Fluxo!$D:$D,$D119,Fluxo!$E:$E,"&lt;&gt;"&amp;"PERMUTANTE"))</f>
        <v>0</v>
      </c>
      <c r="AS119" s="18">
        <f>IF(AS$5&gt;$G$4,0,SUMIFS(Fluxo!$O:$O,Fluxo!$U:$U,"&gt;"&amp;AR$5,Fluxo!$U:$U,"&lt;="&amp;AS$5,Fluxo!$D:$D,$D119,Fluxo!$E:$E,"&lt;&gt;"&amp;"PERMUTANTE"))</f>
        <v>0</v>
      </c>
      <c r="AT119" s="18">
        <f>IF(AT$5&gt;$G$4,0,SUMIFS(Fluxo!$O:$O,Fluxo!$U:$U,"&gt;"&amp;AS$5,Fluxo!$U:$U,"&lt;="&amp;AT$5,Fluxo!$D:$D,$D119,Fluxo!$E:$E,"&lt;&gt;"&amp;"PERMUTANTE"))</f>
        <v>0</v>
      </c>
      <c r="AU119" s="18">
        <f>IF(AU$5&gt;$G$4,0,SUMIFS(Fluxo!$O:$O,Fluxo!$U:$U,"&gt;"&amp;AT$5,Fluxo!$U:$U,"&lt;="&amp;AU$5,Fluxo!$D:$D,$D119,Fluxo!$E:$E,"&lt;&gt;"&amp;"PERMUTANTE"))</f>
        <v>0</v>
      </c>
      <c r="AV119" s="18">
        <f>IF(AV$5&gt;$G$4,0,SUMIFS(Fluxo!$O:$O,Fluxo!$U:$U,"&gt;"&amp;AU$5,Fluxo!$U:$U,"&lt;="&amp;AV$5,Fluxo!$D:$D,$D119,Fluxo!$E:$E,"&lt;&gt;"&amp;"PERMUTANTE"))</f>
        <v>0</v>
      </c>
      <c r="AW119" s="18">
        <f>IF(AW$5&gt;$G$4,0,SUMIFS(Fluxo!$O:$O,Fluxo!$U:$U,"&gt;"&amp;AV$5,Fluxo!$U:$U,"&lt;="&amp;AW$5,Fluxo!$D:$D,$D119,Fluxo!$E:$E,"&lt;&gt;"&amp;"PERMUTANTE"))</f>
        <v>0</v>
      </c>
      <c r="AX119" s="18">
        <f>IF(AX$5&gt;$G$4,0,SUMIFS(Fluxo!$O:$O,Fluxo!$U:$U,"&gt;"&amp;AW$5,Fluxo!$U:$U,"&lt;="&amp;AX$5,Fluxo!$D:$D,$D119,Fluxo!$E:$E,"&lt;&gt;"&amp;"PERMUTANTE"))</f>
        <v>0</v>
      </c>
      <c r="AY119" s="18">
        <f>IF(AY$5&gt;$G$4,0,SUMIFS(Fluxo!$O:$O,Fluxo!$U:$U,"&gt;"&amp;AX$5,Fluxo!$U:$U,"&lt;="&amp;AY$5,Fluxo!$D:$D,$D119,Fluxo!$E:$E,"&lt;&gt;"&amp;"PERMUTANTE"))</f>
        <v>0</v>
      </c>
      <c r="AZ119" s="18">
        <f>IF(AZ$5&gt;$G$4,0,SUMIFS(Fluxo!$O:$O,Fluxo!$U:$U,"&gt;"&amp;AY$5,Fluxo!$U:$U,"&lt;="&amp;AZ$5,Fluxo!$D:$D,$D119,Fluxo!$E:$E,"&lt;&gt;"&amp;"PERMUTANTE"))</f>
        <v>0</v>
      </c>
      <c r="BA119" s="18">
        <f>IF(BA$5&gt;$G$4,0,SUMIFS(Fluxo!$O:$O,Fluxo!$U:$U,"&gt;"&amp;AZ$5,Fluxo!$U:$U,"&lt;="&amp;BA$5,Fluxo!$D:$D,$D119,Fluxo!$E:$E,"&lt;&gt;"&amp;"PERMUTANTE"))</f>
        <v>0</v>
      </c>
      <c r="BB119" s="18">
        <f>IF(BB$5&gt;$G$4,0,SUMIFS(Fluxo!$O:$O,Fluxo!$U:$U,"&gt;"&amp;BA$5,Fluxo!$U:$U,"&lt;="&amp;BB$5,Fluxo!$D:$D,$D119,Fluxo!$E:$E,"&lt;&gt;"&amp;"PERMUTANTE"))</f>
        <v>0</v>
      </c>
      <c r="BC119" s="18">
        <f>IF(BC$5&gt;$G$4,0,SUMIFS(Fluxo!$O:$O,Fluxo!$U:$U,"&gt;"&amp;BB$5,Fluxo!$U:$U,"&lt;="&amp;BC$5,Fluxo!$D:$D,$D119,Fluxo!$E:$E,"&lt;&gt;"&amp;"PERMUTANTE"))</f>
        <v>0</v>
      </c>
      <c r="BD119" s="18">
        <f>IF(BD$5&gt;$G$4,0,SUMIFS(Fluxo!$O:$O,Fluxo!$U:$U,"&gt;"&amp;BC$5,Fluxo!$U:$U,"&lt;="&amp;BD$5,Fluxo!$D:$D,$D119,Fluxo!$E:$E,"&lt;&gt;"&amp;"PERMUTANTE"))</f>
        <v>0</v>
      </c>
      <c r="BE119" s="18">
        <f>IF(BE$5&gt;$G$4,0,SUMIFS(Fluxo!$O:$O,Fluxo!$U:$U,"&gt;"&amp;BD$5,Fluxo!$U:$U,"&lt;="&amp;BE$5,Fluxo!$D:$D,$D119,Fluxo!$E:$E,"&lt;&gt;"&amp;"PERMUTANTE"))</f>
        <v>0</v>
      </c>
      <c r="BF119" s="18">
        <f>IF(BF$5&gt;$G$4,0,SUMIFS(Fluxo!$O:$O,Fluxo!$U:$U,"&gt;"&amp;BE$5,Fluxo!$U:$U,"&lt;="&amp;BF$5,Fluxo!$D:$D,$D119,Fluxo!$E:$E,"&lt;&gt;"&amp;"PERMUTANTE"))</f>
        <v>0</v>
      </c>
      <c r="BG119" s="18">
        <f>IF(BG$5&gt;$G$4,0,SUMIFS(Fluxo!$O:$O,Fluxo!$U:$U,"&gt;"&amp;BF$5,Fluxo!$U:$U,"&lt;="&amp;BG$5,Fluxo!$D:$D,$D119,Fluxo!$E:$E,"&lt;&gt;"&amp;"PERMUTANTE"))</f>
        <v>0</v>
      </c>
      <c r="BH119" s="18">
        <f>IF(BH$5&gt;$G$4,0,SUMIFS(Fluxo!$O:$O,Fluxo!$U:$U,"&gt;"&amp;BG$5,Fluxo!$U:$U,"&lt;="&amp;BH$5,Fluxo!$D:$D,$D119,Fluxo!$E:$E,"&lt;&gt;"&amp;"PERMUTANTE"))</f>
        <v>0</v>
      </c>
      <c r="BI119" s="18">
        <f>IF(BI$5&gt;$G$4,0,SUMIFS(Fluxo!$O:$O,Fluxo!$U:$U,"&gt;"&amp;BH$5,Fluxo!$U:$U,"&lt;="&amp;BI$5,Fluxo!$D:$D,$D119,Fluxo!$E:$E,"&lt;&gt;"&amp;"PERMUTANTE"))</f>
        <v>0</v>
      </c>
      <c r="BJ119" s="18">
        <f>IF(BJ$5&gt;$G$4,0,SUMIFS(Fluxo!$O:$O,Fluxo!$U:$U,"&gt;"&amp;BI$5,Fluxo!$U:$U,"&lt;="&amp;BJ$5,Fluxo!$D:$D,$D119,Fluxo!$E:$E,"&lt;&gt;"&amp;"PERMUTANTE"))</f>
        <v>0</v>
      </c>
      <c r="BK119" s="18">
        <f>IF(BK$5&gt;$G$4,0,SUMIFS(Fluxo!$O:$O,Fluxo!$U:$U,"&gt;"&amp;BJ$5,Fluxo!$U:$U,"&lt;="&amp;BK$5,Fluxo!$D:$D,$D119,Fluxo!$E:$E,"&lt;&gt;"&amp;"PERMUTANTE"))</f>
        <v>0</v>
      </c>
      <c r="BL119" s="18">
        <f>IF(BL$5&gt;$G$4,0,SUMIFS(Fluxo!$O:$O,Fluxo!$U:$U,"&gt;"&amp;BK$5,Fluxo!$U:$U,"&lt;="&amp;BL$5,Fluxo!$D:$D,$D119,Fluxo!$E:$E,"&lt;&gt;"&amp;"PERMUTANTE"))</f>
        <v>0</v>
      </c>
      <c r="BM119" s="18">
        <f>IF(BM$5&gt;$G$4,0,SUMIFS(Fluxo!$O:$O,Fluxo!$U:$U,"&gt;"&amp;BL$5,Fluxo!$U:$U,"&lt;="&amp;BM$5,Fluxo!$D:$D,$D119,Fluxo!$E:$E,"&lt;&gt;"&amp;"PERMUTANTE"))</f>
        <v>0</v>
      </c>
      <c r="BN119" s="18">
        <f>IF(BN$5&gt;$G$4,0,SUMIFS(Fluxo!$O:$O,Fluxo!$U:$U,"&gt;"&amp;BM$5,Fluxo!$U:$U,"&lt;="&amp;BN$5,Fluxo!$D:$D,$D119,Fluxo!$E:$E,"&lt;&gt;"&amp;"PERMUTANTE"))</f>
        <v>0</v>
      </c>
      <c r="BO119" s="18">
        <f>IF(BO$5&gt;$G$4,0,SUMIFS(Fluxo!$O:$O,Fluxo!$U:$U,"&gt;"&amp;BN$5,Fluxo!$U:$U,"&lt;="&amp;BO$5,Fluxo!$D:$D,$D119,Fluxo!$E:$E,"&lt;&gt;"&amp;"PERMUTANTE"))</f>
        <v>0</v>
      </c>
      <c r="BP119" s="18">
        <f>IF(BP$5&gt;$G$4,0,SUMIFS(Fluxo!$O:$O,Fluxo!$U:$U,"&gt;"&amp;BO$5,Fluxo!$U:$U,"&lt;="&amp;BP$5,Fluxo!$D:$D,$D119,Fluxo!$E:$E,"&lt;&gt;"&amp;"PERMUTANTE"))</f>
        <v>0</v>
      </c>
      <c r="BQ119" s="18">
        <f>IF(BQ$5&gt;$G$4,0,SUMIFS(Fluxo!$O:$O,Fluxo!$U:$U,"&gt;"&amp;BP$5,Fluxo!$U:$U,"&lt;="&amp;BQ$5,Fluxo!$D:$D,$D119,Fluxo!$E:$E,"&lt;&gt;"&amp;"PERMUTANTE"))</f>
        <v>0</v>
      </c>
      <c r="BR119" s="18">
        <f>IF(BR$5&gt;$G$4,0,SUMIFS(Fluxo!$O:$O,Fluxo!$U:$U,"&gt;"&amp;BQ$5,Fluxo!$U:$U,"&lt;="&amp;BR$5,Fluxo!$D:$D,$D119,Fluxo!$E:$E,"&lt;&gt;"&amp;"PERMUTANTE"))</f>
        <v>0</v>
      </c>
      <c r="BS119" s="18">
        <f>IF(BS$5&gt;$G$4,0,SUMIFS(Fluxo!$O:$O,Fluxo!$U:$U,"&gt;"&amp;BR$5,Fluxo!$U:$U,"&lt;="&amp;BS$5,Fluxo!$D:$D,$D119,Fluxo!$E:$E,"&lt;&gt;"&amp;"PERMUTANTE"))</f>
        <v>0</v>
      </c>
      <c r="BT119" s="18">
        <f>IF(BT$5&gt;$G$4,0,SUMIFS(Fluxo!$O:$O,Fluxo!$U:$U,"&gt;"&amp;BS$5,Fluxo!$U:$U,"&lt;="&amp;BT$5,Fluxo!$D:$D,$D119,Fluxo!$E:$E,"&lt;&gt;"&amp;"PERMUTANTE"))</f>
        <v>0</v>
      </c>
      <c r="BU119" s="18">
        <f>IF(BU$5&gt;$G$4,0,SUMIFS(Fluxo!$O:$O,Fluxo!$U:$U,"&gt;"&amp;BT$5,Fluxo!$U:$U,"&lt;="&amp;BU$5,Fluxo!$D:$D,$D119,Fluxo!$E:$E,"&lt;&gt;"&amp;"PERMUTANTE"))</f>
        <v>0</v>
      </c>
      <c r="BV119" s="18">
        <f>IF(BV$5&gt;$G$4,0,SUMIFS(Fluxo!$O:$O,Fluxo!$U:$U,"&gt;"&amp;BU$5,Fluxo!$U:$U,"&lt;="&amp;BV$5,Fluxo!$D:$D,$D119,Fluxo!$E:$E,"&lt;&gt;"&amp;"PERMUTANTE"))</f>
        <v>0</v>
      </c>
      <c r="BW119" s="18">
        <f>IF(BW$5&gt;$G$4,0,SUMIFS(Fluxo!$O:$O,Fluxo!$U:$U,"&gt;"&amp;BV$5,Fluxo!$U:$U,"&lt;="&amp;BW$5,Fluxo!$D:$D,$D119,Fluxo!$E:$E,"&lt;&gt;"&amp;"PERMUTANTE"))</f>
        <v>0</v>
      </c>
      <c r="BX119" s="18">
        <f>IF(BX$5&gt;$G$4,0,SUMIFS(Fluxo!$O:$O,Fluxo!$U:$U,"&gt;"&amp;BW$5,Fluxo!$U:$U,"&lt;="&amp;BX$5,Fluxo!$D:$D,$D119,Fluxo!$E:$E,"&lt;&gt;"&amp;"PERMUTANTE"))</f>
        <v>0</v>
      </c>
      <c r="BY119" s="18">
        <f>IF(BY$5&gt;$G$4,0,SUMIFS(Fluxo!$O:$O,Fluxo!$U:$U,"&gt;"&amp;BX$5,Fluxo!$U:$U,"&lt;="&amp;BY$5,Fluxo!$D:$D,$D119,Fluxo!$E:$E,"&lt;&gt;"&amp;"PERMUTANTE"))</f>
        <v>0</v>
      </c>
      <c r="BZ119" s="18">
        <f>IF(BZ$5&gt;$G$4,0,SUMIFS(Fluxo!$O:$O,Fluxo!$U:$U,"&gt;"&amp;BY$5,Fluxo!$U:$U,"&lt;="&amp;BZ$5,Fluxo!$D:$D,$D119,Fluxo!$E:$E,"&lt;&gt;"&amp;"PERMUTANTE"))</f>
        <v>0</v>
      </c>
      <c r="CA119" s="18">
        <f>IF(CA$5&gt;$G$4,0,SUMIFS(Fluxo!$O:$O,Fluxo!$U:$U,"&gt;"&amp;BZ$5,Fluxo!$U:$U,"&lt;="&amp;CA$5,Fluxo!$D:$D,$D119,Fluxo!$E:$E,"&lt;&gt;"&amp;"PERMUTANTE"))</f>
        <v>0</v>
      </c>
      <c r="CB119" s="18">
        <f>IF(CB$5&gt;$G$4,0,SUMIFS(Fluxo!$O:$O,Fluxo!$U:$U,"&gt;"&amp;CA$5,Fluxo!$U:$U,"&lt;="&amp;CB$5,Fluxo!$D:$D,$D119,Fluxo!$E:$E,"&lt;&gt;"&amp;"PERMUTANTE"))</f>
        <v>0</v>
      </c>
      <c r="CC119" s="18">
        <f>IF(CC$5&gt;$G$4,0,SUMIFS(Fluxo!$O:$O,Fluxo!$U:$U,"&gt;"&amp;CB$5,Fluxo!$U:$U,"&lt;="&amp;CC$5,Fluxo!$D:$D,$D119,Fluxo!$E:$E,"&lt;&gt;"&amp;"PERMUTANTE"))</f>
        <v>0</v>
      </c>
      <c r="CD119" s="18">
        <f>IF(CD$5&gt;$G$4,0,SUMIFS(Fluxo!$O:$O,Fluxo!$U:$U,"&gt;"&amp;CC$5,Fluxo!$U:$U,"&lt;="&amp;CD$5,Fluxo!$D:$D,$D119,Fluxo!$E:$E,"&lt;&gt;"&amp;"PERMUTANTE"))</f>
        <v>0</v>
      </c>
      <c r="CE119" s="18">
        <f>IF(CE$5&gt;$G$4,0,SUMIFS(Fluxo!$O:$O,Fluxo!$U:$U,"&gt;"&amp;CD$5,Fluxo!$U:$U,"&lt;="&amp;CE$5,Fluxo!$D:$D,$D119,Fluxo!$E:$E,"&lt;&gt;"&amp;"PERMUTANTE"))</f>
        <v>0</v>
      </c>
      <c r="CF119" s="18">
        <f>IF(CF$5&gt;$G$4,0,SUMIFS(Fluxo!$O:$O,Fluxo!$U:$U,"&gt;"&amp;CE$5,Fluxo!$U:$U,"&lt;="&amp;CF$5,Fluxo!$D:$D,$D119,Fluxo!$E:$E,"&lt;&gt;"&amp;"PERMUTANTE"))</f>
        <v>0</v>
      </c>
      <c r="CG119" s="18">
        <f>IF(CG$5&gt;$G$4,0,SUMIFS(Fluxo!$O:$O,Fluxo!$U:$U,"&gt;"&amp;CF$5,Fluxo!$U:$U,"&lt;="&amp;CG$5,Fluxo!$D:$D,$D119,Fluxo!$E:$E,"&lt;&gt;"&amp;"PERMUTANTE"))</f>
        <v>0</v>
      </c>
      <c r="CH119" s="18">
        <f>IF(CH$5&gt;$G$4,0,SUMIFS(Fluxo!$O:$O,Fluxo!$U:$U,"&gt;"&amp;CG$5,Fluxo!$U:$U,"&lt;="&amp;CH$5,Fluxo!$D:$D,$D119,Fluxo!$E:$E,"&lt;&gt;"&amp;"PERMUTANTE"))</f>
        <v>0</v>
      </c>
      <c r="CI119" s="18">
        <f>IF(CI$5&gt;$G$4,0,SUMIFS(Fluxo!$O:$O,Fluxo!$U:$U,"&gt;"&amp;CH$5,Fluxo!$U:$U,"&lt;="&amp;CI$5,Fluxo!$D:$D,$D119,Fluxo!$E:$E,"&lt;&gt;"&amp;"PERMUTANTE"))</f>
        <v>0</v>
      </c>
      <c r="CJ119" s="18">
        <f>IF(CJ$5&gt;$G$4,0,SUMIFS(Fluxo!$O:$O,Fluxo!$U:$U,"&gt;"&amp;CI$5,Fluxo!$U:$U,"&lt;="&amp;CJ$5,Fluxo!$D:$D,$D119,Fluxo!$E:$E,"&lt;&gt;"&amp;"PERMUTANTE"))</f>
        <v>0</v>
      </c>
      <c r="CK119" s="18">
        <f>IF(CK$5&gt;$G$4,0,SUMIFS(Fluxo!$O:$O,Fluxo!$U:$U,"&gt;"&amp;CJ$5,Fluxo!$U:$U,"&lt;="&amp;CK$5,Fluxo!$D:$D,$D119,Fluxo!$E:$E,"&lt;&gt;"&amp;"PERMUTANTE"))</f>
        <v>0</v>
      </c>
      <c r="CL119" s="18">
        <f>IF(CL$5&gt;$G$4,0,SUMIFS(Fluxo!$O:$O,Fluxo!$U:$U,"&gt;"&amp;CK$5,Fluxo!$U:$U,"&lt;="&amp;CL$5,Fluxo!$D:$D,$D119,Fluxo!$E:$E,"&lt;&gt;"&amp;"PERMUTANTE"))</f>
        <v>0</v>
      </c>
      <c r="CM119" s="18">
        <f>IF(CM$5&gt;$G$4,0,SUMIFS(Fluxo!$O:$O,Fluxo!$U:$U,"&gt;"&amp;CL$5,Fluxo!$U:$U,"&lt;="&amp;CM$5,Fluxo!$D:$D,$D119,Fluxo!$E:$E,"&lt;&gt;"&amp;"PERMUTANTE"))</f>
        <v>0</v>
      </c>
      <c r="CN119" s="18">
        <f>IF(CN$5&gt;$G$4,0,SUMIFS(Fluxo!$O:$O,Fluxo!$U:$U,"&gt;"&amp;CM$5,Fluxo!$U:$U,"&lt;="&amp;CN$5,Fluxo!$D:$D,$D119,Fluxo!$E:$E,"&lt;&gt;"&amp;"PERMUTANTE"))</f>
        <v>0</v>
      </c>
      <c r="CO119" s="18">
        <f>IF(CO$5&gt;$G$4,0,SUMIFS(Fluxo!$O:$O,Fluxo!$U:$U,"&gt;"&amp;CN$5,Fluxo!$U:$U,"&lt;="&amp;CO$5,Fluxo!$D:$D,$D119,Fluxo!$E:$E,"&lt;&gt;"&amp;"PERMUTANTE"))</f>
        <v>0</v>
      </c>
      <c r="CP119" s="18">
        <f>IF(CP$5&gt;$G$4,0,SUMIFS(Fluxo!$O:$O,Fluxo!$U:$U,"&gt;"&amp;CO$5,Fluxo!$U:$U,"&lt;="&amp;CP$5,Fluxo!$D:$D,$D119,Fluxo!$E:$E,"&lt;&gt;"&amp;"PERMUTANTE"))</f>
        <v>0</v>
      </c>
      <c r="CQ119" s="18">
        <f>IF(CQ$5&gt;$G$4,0,SUMIFS(Fluxo!$O:$O,Fluxo!$U:$U,"&gt;"&amp;CP$5,Fluxo!$U:$U,"&lt;="&amp;CQ$5,Fluxo!$D:$D,$D119,Fluxo!$E:$E,"&lt;&gt;"&amp;"PERMUTANTE"))</f>
        <v>0</v>
      </c>
      <c r="CR119" s="18">
        <f>IF(CR$5&gt;$G$4,0,SUMIFS(Fluxo!$O:$O,Fluxo!$U:$U,"&gt;"&amp;CQ$5,Fluxo!$U:$U,"&lt;="&amp;CR$5,Fluxo!$D:$D,$D119,Fluxo!$E:$E,"&lt;&gt;"&amp;"PERMUTANTE"))</f>
        <v>0</v>
      </c>
      <c r="CS119" s="18">
        <f>IF(CS$5&gt;$G$4,0,SUMIFS(Fluxo!$O:$O,Fluxo!$U:$U,"&gt;"&amp;CR$5,Fluxo!$U:$U,"&lt;="&amp;CS$5,Fluxo!$D:$D,$D119,Fluxo!$E:$E,"&lt;&gt;"&amp;"PERMUTANTE"))</f>
        <v>0</v>
      </c>
      <c r="CT119" s="18">
        <f>IF(CT$5&gt;$G$4,0,SUMIFS(Fluxo!$O:$O,Fluxo!$U:$U,"&gt;"&amp;CS$5,Fluxo!$U:$U,"&lt;="&amp;CT$5,Fluxo!$D:$D,$D119,Fluxo!$E:$E,"&lt;&gt;"&amp;"PERMUTANTE"))</f>
        <v>0</v>
      </c>
      <c r="CU119" s="18">
        <f>IF(CU$5&gt;$G$4,0,SUMIFS(Fluxo!$O:$O,Fluxo!$U:$U,"&gt;"&amp;CT$5,Fluxo!$U:$U,"&lt;="&amp;CU$5,Fluxo!$D:$D,$D119,Fluxo!$E:$E,"&lt;&gt;"&amp;"PERMUTANTE"))</f>
        <v>0</v>
      </c>
      <c r="CV119" s="18">
        <f>IF(CV$5&gt;$G$4,0,SUMIFS(Fluxo!$O:$O,Fluxo!$U:$U,"&gt;"&amp;CU$5,Fluxo!$U:$U,"&lt;="&amp;CV$5,Fluxo!$D:$D,$D119,Fluxo!$E:$E,"&lt;&gt;"&amp;"PERMUTANTE"))</f>
        <v>0</v>
      </c>
      <c r="CW119" s="18">
        <f>IF(CW$5&gt;$G$4,0,SUMIFS(Fluxo!$O:$O,Fluxo!$U:$U,"&gt;"&amp;CV$5,Fluxo!$U:$U,"&lt;="&amp;CW$5,Fluxo!$D:$D,$D119,Fluxo!$E:$E,"&lt;&gt;"&amp;"PERMUTANTE"))</f>
        <v>0</v>
      </c>
      <c r="CX119" s="18">
        <f>IF(CX$5&gt;$G$4,0,SUMIFS(Fluxo!$O:$O,Fluxo!$U:$U,"&gt;"&amp;CW$5,Fluxo!$U:$U,"&lt;="&amp;CX$5,Fluxo!$D:$D,$D119,Fluxo!$E:$E,"&lt;&gt;"&amp;"PERMUTANTE"))</f>
        <v>0</v>
      </c>
      <c r="CY119" s="18">
        <f>IF(CY$5&gt;$G$4,0,SUMIFS(Fluxo!$O:$O,Fluxo!$U:$U,"&gt;"&amp;CX$5,Fluxo!$U:$U,"&lt;="&amp;CY$5,Fluxo!$D:$D,$D119,Fluxo!$E:$E,"&lt;&gt;"&amp;"PERMUTANTE"))</f>
        <v>0</v>
      </c>
      <c r="CZ119" s="18">
        <f>IF(CZ$5&gt;$G$4,0,SUMIFS(Fluxo!$O:$O,Fluxo!$U:$U,"&gt;"&amp;CY$5,Fluxo!$U:$U,"&lt;="&amp;CZ$5,Fluxo!$D:$D,$D119,Fluxo!$E:$E,"&lt;&gt;"&amp;"PERMUTANTE"))</f>
        <v>0</v>
      </c>
      <c r="DA119" s="18">
        <f>IF(DA$5&gt;$G$4,0,SUMIFS(Fluxo!$O:$O,Fluxo!$U:$U,"&gt;"&amp;CZ$5,Fluxo!$U:$U,"&lt;="&amp;DA$5,Fluxo!$D:$D,$D119,Fluxo!$E:$E,"&lt;&gt;"&amp;"PERMUTANTE"))</f>
        <v>0</v>
      </c>
      <c r="DB119" s="18">
        <f>IF(DB$5&gt;$G$4,0,SUMIFS(Fluxo!$O:$O,Fluxo!$U:$U,"&gt;"&amp;DA$5,Fluxo!$U:$U,"&lt;="&amp;DB$5,Fluxo!$D:$D,$D119,Fluxo!$E:$E,"&lt;&gt;"&amp;"PERMUTANTE"))</f>
        <v>0</v>
      </c>
      <c r="DC119" s="18">
        <f>IF(DC$5&gt;$G$4,0,SUMIFS(Fluxo!$O:$O,Fluxo!$U:$U,"&gt;"&amp;DB$5,Fluxo!$U:$U,"&lt;="&amp;DC$5,Fluxo!$D:$D,$D119,Fluxo!$E:$E,"&lt;&gt;"&amp;"PERMUTANTE"))</f>
        <v>0</v>
      </c>
      <c r="DD119" s="18">
        <f>IF(DD$5&gt;$G$4,0,SUMIFS(Fluxo!$O:$O,Fluxo!$U:$U,"&gt;"&amp;DC$5,Fluxo!$U:$U,"&lt;="&amp;DD$5,Fluxo!$D:$D,$D119,Fluxo!$E:$E,"&lt;&gt;"&amp;"PERMUTANTE"))</f>
        <v>0</v>
      </c>
      <c r="DE119" s="18">
        <f>IF(DE$5&gt;$G$4,0,SUMIFS(Fluxo!$O:$O,Fluxo!$U:$U,"&gt;"&amp;DD$5,Fluxo!$U:$U,"&lt;="&amp;DE$5,Fluxo!$D:$D,$D119,Fluxo!$E:$E,"&lt;&gt;"&amp;"PERMUTANTE"))</f>
        <v>0</v>
      </c>
      <c r="DF119" s="18">
        <f>IF(DF$5&gt;$G$4,0,SUMIFS(Fluxo!$O:$O,Fluxo!$U:$U,"&gt;"&amp;DE$5,Fluxo!$U:$U,"&lt;="&amp;DF$5,Fluxo!$D:$D,$D119,Fluxo!$E:$E,"&lt;&gt;"&amp;"PERMUTANTE"))</f>
        <v>0</v>
      </c>
      <c r="DG119" s="18">
        <f>IF(DG$5&gt;$G$4,0,SUMIFS(Fluxo!$O:$O,Fluxo!$U:$U,"&gt;"&amp;DF$5,Fluxo!$U:$U,"&lt;="&amp;DG$5,Fluxo!$D:$D,$D119,Fluxo!$E:$E,"&lt;&gt;"&amp;"PERMUTANTE"))</f>
        <v>0</v>
      </c>
      <c r="DH119" s="18">
        <f>IF(DH$5&gt;$G$4,0,SUMIFS(Fluxo!$O:$O,Fluxo!$U:$U,"&gt;"&amp;DG$5,Fluxo!$U:$U,"&lt;="&amp;DH$5,Fluxo!$D:$D,$D119,Fluxo!$E:$E,"&lt;&gt;"&amp;"PERMUTANTE"))</f>
        <v>0</v>
      </c>
      <c r="DI119" s="18">
        <f>IF(DI$5&gt;$G$4,0,SUMIFS(Fluxo!$O:$O,Fluxo!$U:$U,"&gt;"&amp;DH$5,Fluxo!$U:$U,"&lt;="&amp;DI$5,Fluxo!$D:$D,$D119,Fluxo!$E:$E,"&lt;&gt;"&amp;"PERMUTANTE"))</f>
        <v>0</v>
      </c>
      <c r="DJ119" s="18">
        <f>IF(DJ$5&gt;$G$4,0,SUMIFS(Fluxo!$O:$O,Fluxo!$U:$U,"&gt;"&amp;DI$5,Fluxo!$U:$U,"&lt;="&amp;DJ$5,Fluxo!$D:$D,$D119,Fluxo!$E:$E,"&lt;&gt;"&amp;"PERMUTANTE"))</f>
        <v>0</v>
      </c>
      <c r="DK119" s="18">
        <f>IF(DK$5&gt;$G$4,0,SUMIFS(Fluxo!$O:$O,Fluxo!$U:$U,"&gt;"&amp;DJ$5,Fluxo!$U:$U,"&lt;="&amp;DK$5,Fluxo!$D:$D,$D119,Fluxo!$E:$E,"&lt;&gt;"&amp;"PERMUTANTE"))</f>
        <v>0</v>
      </c>
      <c r="DL119" s="18">
        <f>IF(DL$5&gt;$G$4,0,SUMIFS(Fluxo!$O:$O,Fluxo!$U:$U,"&gt;"&amp;DK$5,Fluxo!$U:$U,"&lt;="&amp;DL$5,Fluxo!$D:$D,$D119,Fluxo!$E:$E,"&lt;&gt;"&amp;"PERMUTANTE"))</f>
        <v>0</v>
      </c>
      <c r="DM119" s="18">
        <f>IF(DM$5&gt;$G$4,0,SUMIFS(Fluxo!$O:$O,Fluxo!$U:$U,"&gt;"&amp;DL$5,Fluxo!$U:$U,"&lt;="&amp;DM$5,Fluxo!$D:$D,$D119,Fluxo!$E:$E,"&lt;&gt;"&amp;"PERMUTANTE"))</f>
        <v>0</v>
      </c>
      <c r="DN119" s="18">
        <f>IF(DN$5&gt;$G$4,0,SUMIFS(Fluxo!$O:$O,Fluxo!$U:$U,"&gt;"&amp;DM$5,Fluxo!$U:$U,"&lt;="&amp;DN$5,Fluxo!$D:$D,$D119,Fluxo!$E:$E,"&lt;&gt;"&amp;"PERMUTANTE"))</f>
        <v>0</v>
      </c>
      <c r="DO119" s="18">
        <f>IF(DO$5&gt;$G$4,0,SUMIFS(Fluxo!$O:$O,Fluxo!$U:$U,"&gt;"&amp;DN$5,Fluxo!$U:$U,"&lt;="&amp;DO$5,Fluxo!$D:$D,$D119,Fluxo!$E:$E,"&lt;&gt;"&amp;"PERMUTANTE"))</f>
        <v>0</v>
      </c>
      <c r="DP119" s="18">
        <f>IF(DP$5&gt;$G$4,0,SUMIFS(Fluxo!$O:$O,Fluxo!$U:$U,"&gt;"&amp;DO$5,Fluxo!$U:$U,"&lt;="&amp;DP$5,Fluxo!$D:$D,$D119,Fluxo!$E:$E,"&lt;&gt;"&amp;"PERMUTANTE"))</f>
        <v>0</v>
      </c>
      <c r="DQ119" s="18">
        <f>IF(DQ$5&gt;$G$4,0,SUMIFS(Fluxo!$O:$O,Fluxo!$U:$U,"&gt;"&amp;DP$5,Fluxo!$U:$U,"&lt;="&amp;DQ$5,Fluxo!$D:$D,$D119,Fluxo!$E:$E,"&lt;&gt;"&amp;"PERMUTANTE"))</f>
        <v>0</v>
      </c>
      <c r="DR119" s="18">
        <f>IF(DR$5&gt;$G$4,0,SUMIFS(Fluxo!$O:$O,Fluxo!$U:$U,"&gt;"&amp;DQ$5,Fluxo!$U:$U,"&lt;="&amp;DR$5,Fluxo!$D:$D,$D119,Fluxo!$E:$E,"&lt;&gt;"&amp;"PERMUTANTE"))</f>
        <v>0</v>
      </c>
      <c r="DS119" s="18">
        <f>IF(DS$5&gt;$G$4,0,SUMIFS(Fluxo!$O:$O,Fluxo!$U:$U,"&gt;"&amp;DR$5,Fluxo!$U:$U,"&lt;="&amp;DS$5,Fluxo!$D:$D,$D119,Fluxo!$E:$E,"&lt;&gt;"&amp;"PERMUTANTE"))</f>
        <v>0</v>
      </c>
      <c r="DT119" s="18">
        <f>IF(DT$5&gt;$G$4,0,SUMIFS(Fluxo!$O:$O,Fluxo!$U:$U,"&gt;"&amp;DS$5,Fluxo!$U:$U,"&lt;="&amp;DT$5,Fluxo!$D:$D,$D119,Fluxo!$E:$E,"&lt;&gt;"&amp;"PERMUTANTE"))</f>
        <v>0</v>
      </c>
      <c r="DU119" s="18">
        <f>IF(DU$5&gt;$G$4,0,SUMIFS(Fluxo!$O:$O,Fluxo!$U:$U,"&gt;"&amp;DT$5,Fluxo!$U:$U,"&lt;="&amp;DU$5,Fluxo!$D:$D,$D119,Fluxo!$E:$E,"&lt;&gt;"&amp;"PERMUTANTE"))</f>
        <v>0</v>
      </c>
      <c r="DV119" s="18">
        <f>IF(DV$5&gt;$G$4,0,SUMIFS(Fluxo!$O:$O,Fluxo!$U:$U,"&gt;"&amp;DU$5,Fluxo!$U:$U,"&lt;="&amp;DV$5,Fluxo!$D:$D,$D119,Fluxo!$E:$E,"&lt;&gt;"&amp;"PERMUTANTE"))</f>
        <v>0</v>
      </c>
      <c r="DW119" s="18">
        <f>IF(DW$5&gt;$G$4,0,SUMIFS(Fluxo!$O:$O,Fluxo!$U:$U,"&gt;"&amp;DV$5,Fluxo!$U:$U,"&lt;="&amp;DW$5,Fluxo!$D:$D,$D119,Fluxo!$E:$E,"&lt;&gt;"&amp;"PERMUTANTE"))</f>
        <v>0</v>
      </c>
      <c r="DX119" s="18">
        <f>IF(DX$5&gt;$G$4,0,SUMIFS(Fluxo!$O:$O,Fluxo!$U:$U,"&gt;"&amp;DW$5,Fluxo!$U:$U,"&lt;="&amp;DX$5,Fluxo!$D:$D,$D119,Fluxo!$E:$E,"&lt;&gt;"&amp;"PERMUTANTE"))</f>
        <v>0</v>
      </c>
      <c r="DY119" s="18">
        <f>IF(DY$5&gt;$G$4,0,SUMIFS(Fluxo!$O:$O,Fluxo!$U:$U,"&gt;"&amp;DX$5,Fluxo!$U:$U,"&lt;="&amp;DY$5,Fluxo!$D:$D,$D119,Fluxo!$E:$E,"&lt;&gt;"&amp;"PERMUTANTE"))</f>
        <v>0</v>
      </c>
      <c r="DZ119" s="18">
        <f>IF(DZ$5&gt;$G$4,0,SUMIFS(Fluxo!$O:$O,Fluxo!$U:$U,"&gt;"&amp;DY$5,Fluxo!$U:$U,"&lt;="&amp;DZ$5,Fluxo!$D:$D,$D119,Fluxo!$E:$E,"&lt;&gt;"&amp;"PERMUTANTE"))</f>
        <v>0</v>
      </c>
      <c r="EA119" s="18">
        <f>IF(EA$5&gt;$G$4,0,SUMIFS(Fluxo!$O:$O,Fluxo!$U:$U,"&gt;"&amp;DZ$5,Fluxo!$U:$U,"&lt;="&amp;EA$5,Fluxo!$D:$D,$D119,Fluxo!$E:$E,"&lt;&gt;"&amp;"PERMUTANTE"))</f>
        <v>0</v>
      </c>
      <c r="EB119" s="18">
        <f>IF(EB$5&gt;$G$4,0,SUMIFS(Fluxo!$O:$O,Fluxo!$U:$U,"&gt;"&amp;EA$5,Fluxo!$U:$U,"&lt;="&amp;EB$5,Fluxo!$D:$D,$D119,Fluxo!$E:$E,"&lt;&gt;"&amp;"PERMUTANTE"))</f>
        <v>0</v>
      </c>
      <c r="EC119" s="18">
        <f>IF(EC$5&gt;$G$4,0,SUMIFS(Fluxo!$O:$O,Fluxo!$U:$U,"&gt;"&amp;EB$5,Fluxo!$U:$U,"&lt;="&amp;EC$5,Fluxo!$D:$D,$D119,Fluxo!$E:$E,"&lt;&gt;"&amp;"PERMUTANTE"))</f>
        <v>0</v>
      </c>
      <c r="ED119" s="18">
        <f>IF(ED$5&gt;$G$4,0,SUMIFS(Fluxo!$O:$O,Fluxo!$U:$U,"&gt;"&amp;EC$5,Fluxo!$U:$U,"&lt;="&amp;ED$5,Fluxo!$D:$D,$D119,Fluxo!$E:$E,"&lt;&gt;"&amp;"PERMUTANTE"))</f>
        <v>0</v>
      </c>
      <c r="EE119" s="18">
        <f>IF(EE$5&gt;$G$4,0,SUMIFS(Fluxo!$O:$O,Fluxo!$U:$U,"&gt;"&amp;ED$5,Fluxo!$U:$U,"&lt;="&amp;EE$5,Fluxo!$D:$D,$D119,Fluxo!$E:$E,"&lt;&gt;"&amp;"PERMUTANTE"))</f>
        <v>0</v>
      </c>
      <c r="EF119" s="18">
        <f>IF(EF$5&gt;$G$4,0,SUMIFS(Fluxo!$O:$O,Fluxo!$U:$U,"&gt;"&amp;EE$5,Fluxo!$U:$U,"&lt;="&amp;EF$5,Fluxo!$D:$D,$D119,Fluxo!$E:$E,"&lt;&gt;"&amp;"PERMUTANTE"))</f>
        <v>0</v>
      </c>
      <c r="EG119" s="18">
        <f>IF(EG$5&gt;$G$4,0,SUMIFS(Fluxo!$O:$O,Fluxo!$U:$U,"&gt;"&amp;EF$5,Fluxo!$U:$U,"&lt;="&amp;EG$5,Fluxo!$D:$D,$D119,Fluxo!$E:$E,"&lt;&gt;"&amp;"PERMUTANTE"))</f>
        <v>0</v>
      </c>
      <c r="EH119" s="18">
        <f>IF(EH$5&gt;$G$4,0,SUMIFS(Fluxo!$O:$O,Fluxo!$U:$U,"&gt;"&amp;EG$5,Fluxo!$U:$U,"&lt;="&amp;EH$5,Fluxo!$D:$D,$D119,Fluxo!$E:$E,"&lt;&gt;"&amp;"PERMUTANTE"))</f>
        <v>0</v>
      </c>
      <c r="EI119" s="18">
        <f>IF(EI$5&gt;$G$4,0,SUMIFS(Fluxo!$O:$O,Fluxo!$U:$U,"&gt;"&amp;EH$5,Fluxo!$U:$U,"&lt;="&amp;EI$5,Fluxo!$D:$D,$D119,Fluxo!$E:$E,"&lt;&gt;"&amp;"PERMUTANTE"))</f>
        <v>0</v>
      </c>
      <c r="EJ119" s="18">
        <f>IF(EJ$5&gt;$G$4,0,SUMIFS(Fluxo!$O:$O,Fluxo!$U:$U,"&gt;"&amp;EI$5,Fluxo!$U:$U,"&lt;="&amp;EJ$5,Fluxo!$D:$D,$D119,Fluxo!$E:$E,"&lt;&gt;"&amp;"PERMUTANTE"))</f>
        <v>0</v>
      </c>
      <c r="EK119" s="18">
        <f>IF(EK$5&gt;$G$4,0,SUMIFS(Fluxo!$O:$O,Fluxo!$U:$U,"&gt;"&amp;EJ$5,Fluxo!$U:$U,"&lt;="&amp;EK$5,Fluxo!$D:$D,$D119,Fluxo!$E:$E,"&lt;&gt;"&amp;"PERMUTANTE"))</f>
        <v>0</v>
      </c>
      <c r="EL119" s="18">
        <f>IF(EL$5&gt;$G$4,0,SUMIFS(Fluxo!$O:$O,Fluxo!$U:$U,"&gt;"&amp;EK$5,Fluxo!$U:$U,"&lt;="&amp;EL$5,Fluxo!$D:$D,$D119,Fluxo!$E:$E,"&lt;&gt;"&amp;"PERMUTANTE"))</f>
        <v>0</v>
      </c>
      <c r="EM119" s="18">
        <f>IF(EM$5&gt;$G$4,0,SUMIFS(Fluxo!$O:$O,Fluxo!$U:$U,"&gt;"&amp;EL$5,Fluxo!$U:$U,"&lt;="&amp;EM$5,Fluxo!$D:$D,$D119,Fluxo!$E:$E,"&lt;&gt;"&amp;"PERMUTANTE"))</f>
        <v>0</v>
      </c>
      <c r="EN119" s="18">
        <f>IF(EN$5&gt;$G$4,0,SUMIFS(Fluxo!$O:$O,Fluxo!$U:$U,"&gt;"&amp;EM$5,Fluxo!$U:$U,"&lt;="&amp;EN$5,Fluxo!$D:$D,$D119,Fluxo!$E:$E,"&lt;&gt;"&amp;"PERMUTANTE"))</f>
        <v>0</v>
      </c>
      <c r="EO119" s="18">
        <f>IF(EO$5&gt;$G$4,0,SUMIFS(Fluxo!$O:$O,Fluxo!$U:$U,"&gt;"&amp;EN$5,Fluxo!$U:$U,"&lt;="&amp;EO$5,Fluxo!$D:$D,$D119,Fluxo!$E:$E,"&lt;&gt;"&amp;"PERMUTANTE"))</f>
        <v>0</v>
      </c>
      <c r="EP119" s="18">
        <f>IF(EP$5&gt;$G$4,0,SUMIFS(Fluxo!$O:$O,Fluxo!$U:$U,"&gt;"&amp;EO$5,Fluxo!$U:$U,"&lt;="&amp;EP$5,Fluxo!$D:$D,$D119,Fluxo!$E:$E,"&lt;&gt;"&amp;"PERMUTANTE"))</f>
        <v>0</v>
      </c>
      <c r="EQ119" s="18">
        <f>IF(EQ$5&gt;$G$4,0,SUMIFS(Fluxo!$O:$O,Fluxo!$U:$U,"&gt;"&amp;EP$5,Fluxo!$U:$U,"&lt;="&amp;EQ$5,Fluxo!$D:$D,$D119,Fluxo!$E:$E,"&lt;&gt;"&amp;"PERMUTANTE"))</f>
        <v>0</v>
      </c>
      <c r="ER119" s="18">
        <f>IF(ER$5&gt;$G$4,0,SUMIFS(Fluxo!$O:$O,Fluxo!$U:$U,"&gt;"&amp;EQ$5,Fluxo!$U:$U,"&lt;="&amp;ER$5,Fluxo!$D:$D,$D119,Fluxo!$E:$E,"&lt;&gt;"&amp;"PERMUTANTE"))</f>
        <v>0</v>
      </c>
      <c r="ES119" s="18">
        <f>IF(ES$5&gt;$G$4,0,SUMIFS(Fluxo!$O:$O,Fluxo!$U:$U,"&gt;"&amp;ER$5,Fluxo!$U:$U,"&lt;="&amp;ES$5,Fluxo!$D:$D,$D119,Fluxo!$E:$E,"&lt;&gt;"&amp;"PERMUTANTE"))</f>
        <v>0</v>
      </c>
      <c r="ET119" s="18">
        <f>IF(ET$5&gt;$G$4,0,SUMIFS(Fluxo!$O:$O,Fluxo!$U:$U,"&gt;"&amp;ES$5,Fluxo!$U:$U,"&lt;="&amp;ET$5,Fluxo!$D:$D,$D119,Fluxo!$E:$E,"&lt;&gt;"&amp;"PERMUTANTE"))</f>
        <v>0</v>
      </c>
      <c r="EU119" s="18">
        <f>IF(EU$5&gt;$G$4,0,SUMIFS(Fluxo!$O:$O,Fluxo!$U:$U,"&gt;"&amp;ET$5,Fluxo!$U:$U,"&lt;="&amp;EU$5,Fluxo!$D:$D,$D119,Fluxo!$E:$E,"&lt;&gt;"&amp;"PERMUTANTE"))</f>
        <v>0</v>
      </c>
      <c r="EV119" s="18">
        <f>IF(EV$5&gt;$G$4,0,SUMIFS(Fluxo!$O:$O,Fluxo!$U:$U,"&gt;"&amp;EU$5,Fluxo!$U:$U,"&lt;="&amp;EV$5,Fluxo!$D:$D,$D119,Fluxo!$E:$E,"&lt;&gt;"&amp;"PERMUTANTE"))</f>
        <v>0</v>
      </c>
      <c r="EW119" s="18">
        <f>IF(EW$5&gt;$G$4,0,SUMIFS(Fluxo!$O:$O,Fluxo!$U:$U,"&gt;"&amp;EV$5,Fluxo!$U:$U,"&lt;="&amp;EW$5,Fluxo!$D:$D,$D119,Fluxo!$E:$E,"&lt;&gt;"&amp;"PERMUTANTE"))</f>
        <v>0</v>
      </c>
      <c r="EX119" s="18">
        <f>IF(EX$5&gt;$G$4,0,SUMIFS(Fluxo!$O:$O,Fluxo!$U:$U,"&gt;"&amp;EW$5,Fluxo!$U:$U,"&lt;="&amp;EX$5,Fluxo!$D:$D,$D119,Fluxo!$E:$E,"&lt;&gt;"&amp;"PERMUTANTE"))</f>
        <v>0</v>
      </c>
      <c r="EY119" s="18">
        <f>IF(EY$5&gt;$G$4,0,SUMIFS(Fluxo!$O:$O,Fluxo!$U:$U,"&gt;"&amp;EX$5,Fluxo!$U:$U,"&lt;="&amp;EY$5,Fluxo!$D:$D,$D119,Fluxo!$E:$E,"&lt;&gt;"&amp;"PERMUTANTE"))</f>
        <v>0</v>
      </c>
      <c r="EZ119" s="18">
        <f>IF(EZ$5&gt;$G$4,0,SUMIFS(Fluxo!$O:$O,Fluxo!$U:$U,"&gt;"&amp;EY$5,Fluxo!$U:$U,"&lt;="&amp;EZ$5,Fluxo!$D:$D,$D119,Fluxo!$E:$E,"&lt;&gt;"&amp;"PERMUTANTE"))</f>
        <v>0</v>
      </c>
      <c r="FA119" s="18">
        <f>IF(FA$5&gt;$G$4,0,SUMIFS(Fluxo!$O:$O,Fluxo!$U:$U,"&gt;"&amp;EZ$5,Fluxo!$U:$U,"&lt;="&amp;FA$5,Fluxo!$D:$D,$D119,Fluxo!$E:$E,"&lt;&gt;"&amp;"PERMUTANTE"))</f>
        <v>0</v>
      </c>
      <c r="FB119" s="18">
        <f>IF(FB$5&gt;$G$4,0,SUMIFS(Fluxo!$O:$O,Fluxo!$U:$U,"&gt;"&amp;FA$5,Fluxo!$U:$U,"&lt;="&amp;FB$5,Fluxo!$D:$D,$D119,Fluxo!$E:$E,"&lt;&gt;"&amp;"PERMUTANTE"))</f>
        <v>0</v>
      </c>
      <c r="FC119" s="18">
        <f>IF(FC$5&gt;$G$4,0,SUMIFS(Fluxo!$O:$O,Fluxo!$U:$U,"&gt;"&amp;FB$5,Fluxo!$U:$U,"&lt;="&amp;FC$5,Fluxo!$D:$D,$D119,Fluxo!$E:$E,"&lt;&gt;"&amp;"PERMUTANTE"))</f>
        <v>0</v>
      </c>
      <c r="FD119" s="18">
        <f>IF(FD$5&gt;$G$4,0,SUMIFS(Fluxo!$O:$O,Fluxo!$U:$U,"&gt;"&amp;FC$5,Fluxo!$U:$U,"&lt;="&amp;FD$5,Fluxo!$D:$D,$D119,Fluxo!$E:$E,"&lt;&gt;"&amp;"PERMUTANTE"))</f>
        <v>0</v>
      </c>
      <c r="FE119" s="18">
        <f>IF(FE$5&gt;$G$4,0,SUMIFS(Fluxo!$O:$O,Fluxo!$U:$U,"&gt;"&amp;FD$5,Fluxo!$U:$U,"&lt;="&amp;FE$5,Fluxo!$D:$D,$D119,Fluxo!$E:$E,"&lt;&gt;"&amp;"PERMUTANTE"))</f>
        <v>0</v>
      </c>
      <c r="FF119" s="18">
        <f>IF(FF$5&gt;$G$4,0,SUMIFS(Fluxo!$O:$O,Fluxo!$U:$U,"&gt;"&amp;FE$5,Fluxo!$U:$U,"&lt;="&amp;FF$5,Fluxo!$D:$D,$D119,Fluxo!$E:$E,"&lt;&gt;"&amp;"PERMUTANTE"))</f>
        <v>0</v>
      </c>
      <c r="FG119" s="18">
        <f>IF(FG$5&gt;$G$4,0,SUMIFS(Fluxo!$O:$O,Fluxo!$U:$U,"&gt;"&amp;FF$5,Fluxo!$U:$U,"&lt;="&amp;FG$5,Fluxo!$D:$D,$D119,Fluxo!$E:$E,"&lt;&gt;"&amp;"PERMUTANTE"))</f>
        <v>0</v>
      </c>
      <c r="FH119" s="18">
        <f>IF(FH$5&gt;$G$4,0,SUMIFS(Fluxo!$O:$O,Fluxo!$U:$U,"&gt;"&amp;FG$5,Fluxo!$U:$U,"&lt;="&amp;FH$5,Fluxo!$D:$D,$D119,Fluxo!$E:$E,"&lt;&gt;"&amp;"PERMUTANTE"))</f>
        <v>0</v>
      </c>
      <c r="FI119" s="18">
        <f>IF(FI$5&gt;$G$4,0,SUMIFS(Fluxo!$O:$O,Fluxo!$U:$U,"&gt;"&amp;FH$5,Fluxo!$U:$U,"&lt;="&amp;FI$5,Fluxo!$D:$D,$D119,Fluxo!$E:$E,"&lt;&gt;"&amp;"PERMUTANTE"))</f>
        <v>0</v>
      </c>
      <c r="FJ119" s="18">
        <f>IF(FJ$5&gt;$G$4,0,SUMIFS(Fluxo!$O:$O,Fluxo!$U:$U,"&gt;"&amp;FI$5,Fluxo!$U:$U,"&lt;="&amp;FJ$5,Fluxo!$D:$D,$D119,Fluxo!$E:$E,"&lt;&gt;"&amp;"PERMUTANTE"))</f>
        <v>0</v>
      </c>
      <c r="FK119" s="18">
        <f>IF(FK$5&gt;$G$4,0,SUMIFS(Fluxo!$O:$O,Fluxo!$U:$U,"&gt;"&amp;FJ$5,Fluxo!$U:$U,"&lt;="&amp;FK$5,Fluxo!$D:$D,$D119,Fluxo!$E:$E,"&lt;&gt;"&amp;"PERMUTANTE"))</f>
        <v>0</v>
      </c>
      <c r="FL119" s="18">
        <f>IF(FL$5&gt;$G$4,0,SUMIFS(Fluxo!$O:$O,Fluxo!$U:$U,"&gt;"&amp;FK$5,Fluxo!$U:$U,"&lt;="&amp;FL$5,Fluxo!$D:$D,$D119,Fluxo!$E:$E,"&lt;&gt;"&amp;"PERMUTANTE"))</f>
        <v>0</v>
      </c>
      <c r="FM119" s="18">
        <f>IF(FM$5&gt;$G$4,0,SUMIFS(Fluxo!$O:$O,Fluxo!$U:$U,"&gt;"&amp;FL$5,Fluxo!$U:$U,"&lt;="&amp;FM$5,Fluxo!$D:$D,$D119,Fluxo!$E:$E,"&lt;&gt;"&amp;"PERMUTANTE"))</f>
        <v>0</v>
      </c>
      <c r="FN119" s="18">
        <f>IF(FN$5&gt;$G$4,0,SUMIFS(Fluxo!$O:$O,Fluxo!$U:$U,"&gt;"&amp;FM$5,Fluxo!$U:$U,"&lt;="&amp;FN$5,Fluxo!$D:$D,$D119,Fluxo!$E:$E,"&lt;&gt;"&amp;"PERMUTANTE"))</f>
        <v>0</v>
      </c>
      <c r="FO119" s="18">
        <f>IF(FO$5&gt;$G$4,0,SUMIFS(Fluxo!$O:$O,Fluxo!$U:$U,"&gt;"&amp;FN$5,Fluxo!$U:$U,"&lt;="&amp;FO$5,Fluxo!$D:$D,$D119,Fluxo!$E:$E,"&lt;&gt;"&amp;"PERMUTANTE"))</f>
        <v>0</v>
      </c>
      <c r="FP119" s="18">
        <f>IF(FP$5&gt;$G$4,0,SUMIFS(Fluxo!$O:$O,Fluxo!$U:$U,"&gt;"&amp;FO$5,Fluxo!$U:$U,"&lt;="&amp;FP$5,Fluxo!$D:$D,$D119,Fluxo!$E:$E,"&lt;&gt;"&amp;"PERMUTANTE"))</f>
        <v>0</v>
      </c>
      <c r="FQ119" s="18">
        <f>IF(FQ$5&gt;$G$4,0,SUMIFS(Fluxo!$O:$O,Fluxo!$U:$U,"&gt;"&amp;FP$5,Fluxo!$U:$U,"&lt;="&amp;FQ$5,Fluxo!$D:$D,$D119,Fluxo!$E:$E,"&lt;&gt;"&amp;"PERMUTANTE"))</f>
        <v>0</v>
      </c>
      <c r="FR119" s="18">
        <f>IF(FR$5&gt;$G$4,0,SUMIFS(Fluxo!$O:$O,Fluxo!$U:$U,"&gt;"&amp;FQ$5,Fluxo!$U:$U,"&lt;="&amp;FR$5,Fluxo!$D:$D,$D119,Fluxo!$E:$E,"&lt;&gt;"&amp;"PERMUTANTE"))</f>
        <v>0</v>
      </c>
      <c r="FS119" s="18">
        <f>IF(FS$5&gt;$G$4,0,SUMIFS(Fluxo!$O:$O,Fluxo!$U:$U,"&gt;"&amp;FR$5,Fluxo!$U:$U,"&lt;="&amp;FS$5,Fluxo!$D:$D,$D119,Fluxo!$E:$E,"&lt;&gt;"&amp;"PERMUTANTE"))</f>
        <v>0</v>
      </c>
      <c r="FT119" s="18">
        <f>IF(FT$5&gt;$G$4,0,SUMIFS(Fluxo!$O:$O,Fluxo!$U:$U,"&gt;"&amp;FS$5,Fluxo!$U:$U,"&lt;="&amp;FT$5,Fluxo!$D:$D,$D119,Fluxo!$E:$E,"&lt;&gt;"&amp;"PERMUTANTE"))</f>
        <v>0</v>
      </c>
      <c r="FU119" s="18">
        <f>IF(FU$5&gt;$G$4,0,SUMIFS(Fluxo!$O:$O,Fluxo!$U:$U,"&gt;"&amp;FT$5,Fluxo!$U:$U,"&lt;="&amp;FU$5,Fluxo!$D:$D,$D119,Fluxo!$E:$E,"&lt;&gt;"&amp;"PERMUTANTE"))</f>
        <v>0</v>
      </c>
      <c r="FV119" s="18">
        <f>IF(FV$5&gt;$G$4,0,SUMIFS(Fluxo!$O:$O,Fluxo!$U:$U,"&gt;"&amp;FU$5,Fluxo!$U:$U,"&lt;="&amp;FV$5,Fluxo!$D:$D,$D119,Fluxo!$E:$E,"&lt;&gt;"&amp;"PERMUTANTE"))</f>
        <v>0</v>
      </c>
      <c r="FW119" s="18">
        <f>IF(FW$5&gt;$G$4,0,SUMIFS(Fluxo!$O:$O,Fluxo!$U:$U,"&gt;"&amp;FV$5,Fluxo!$U:$U,"&lt;="&amp;FW$5,Fluxo!$D:$D,$D119,Fluxo!$E:$E,"&lt;&gt;"&amp;"PERMUTANTE"))</f>
        <v>0</v>
      </c>
      <c r="FX119" s="18">
        <f>IF(FX$5&gt;$G$4,0,SUMIFS(Fluxo!$O:$O,Fluxo!$U:$U,"&gt;"&amp;FW$5,Fluxo!$U:$U,"&lt;="&amp;FX$5,Fluxo!$D:$D,$D119,Fluxo!$E:$E,"&lt;&gt;"&amp;"PERMUTANTE"))</f>
        <v>0</v>
      </c>
      <c r="FY119" s="18">
        <f>IF(FY$5&gt;$G$4,0,SUMIFS(Fluxo!$O:$O,Fluxo!$U:$U,"&gt;"&amp;FX$5,Fluxo!$U:$U,"&lt;="&amp;FY$5,Fluxo!$D:$D,$D119,Fluxo!$E:$E,"&lt;&gt;"&amp;"PERMUTANTE"))</f>
        <v>0</v>
      </c>
      <c r="FZ119" s="18">
        <f>IF(FZ$5&gt;$G$4,0,SUMIFS(Fluxo!$O:$O,Fluxo!$U:$U,"&gt;"&amp;FY$5,Fluxo!$U:$U,"&lt;="&amp;FZ$5,Fluxo!$D:$D,$D119,Fluxo!$E:$E,"&lt;&gt;"&amp;"PERMUTANTE"))</f>
        <v>0</v>
      </c>
      <c r="GA119" s="18">
        <f>IF(GA$5&gt;$G$4,0,SUMIFS(Fluxo!$O:$O,Fluxo!$U:$U,"&gt;"&amp;FZ$5,Fluxo!$U:$U,"&lt;="&amp;GA$5,Fluxo!$D:$D,$D119,Fluxo!$E:$E,"&lt;&gt;"&amp;"PERMUTANTE"))</f>
        <v>0</v>
      </c>
      <c r="GB119" s="18">
        <f>IF(GB$5&gt;$G$4,0,SUMIFS(Fluxo!$O:$O,Fluxo!$U:$U,"&gt;"&amp;GA$5,Fluxo!$U:$U,"&lt;="&amp;GB$5,Fluxo!$D:$D,$D119,Fluxo!$E:$E,"&lt;&gt;"&amp;"PERMUTANTE"))</f>
        <v>0</v>
      </c>
      <c r="GC119" s="18">
        <f>IF(GC$5&gt;$G$4,0,SUMIFS(Fluxo!$O:$O,Fluxo!$U:$U,"&gt;"&amp;GB$5,Fluxo!$U:$U,"&lt;="&amp;GC$5,Fluxo!$D:$D,$D119,Fluxo!$E:$E,"&lt;&gt;"&amp;"PERMUTANTE"))</f>
        <v>0</v>
      </c>
      <c r="GD119" s="18">
        <f>IF(GD$5&gt;$G$4,0,SUMIFS(Fluxo!$O:$O,Fluxo!$U:$U,"&gt;"&amp;GC$5,Fluxo!$U:$U,"&lt;="&amp;GD$5,Fluxo!$D:$D,$D119,Fluxo!$E:$E,"&lt;&gt;"&amp;"PERMUTANTE"))</f>
        <v>0</v>
      </c>
      <c r="GE119" s="18">
        <f>IF(GE$5&gt;$G$4,0,SUMIFS(Fluxo!$O:$O,Fluxo!$U:$U,"&gt;"&amp;GD$5,Fluxo!$U:$U,"&lt;="&amp;GE$5,Fluxo!$D:$D,$D119,Fluxo!$E:$E,"&lt;&gt;"&amp;"PERMUTANTE"))</f>
        <v>0</v>
      </c>
      <c r="GF119" s="18">
        <f>IF(GF$5&gt;$G$4,0,SUMIFS(Fluxo!$O:$O,Fluxo!$U:$U,"&gt;"&amp;GE$5,Fluxo!$U:$U,"&lt;="&amp;GF$5,Fluxo!$D:$D,$D119,Fluxo!$E:$E,"&lt;&gt;"&amp;"PERMUTANTE"))</f>
        <v>0</v>
      </c>
      <c r="GG119" s="18">
        <f>IF(GG$5&gt;$G$4,0,SUMIFS(Fluxo!$O:$O,Fluxo!$U:$U,"&gt;"&amp;GF$5,Fluxo!$U:$U,"&lt;="&amp;GG$5,Fluxo!$D:$D,$D119,Fluxo!$E:$E,"&lt;&gt;"&amp;"PERMUTANTE"))</f>
        <v>0</v>
      </c>
      <c r="GH119" s="18">
        <f>IF(GH$5&gt;$G$4,0,SUMIFS(Fluxo!$O:$O,Fluxo!$U:$U,"&gt;"&amp;GG$5,Fluxo!$U:$U,"&lt;="&amp;GH$5,Fluxo!$D:$D,$D119,Fluxo!$E:$E,"&lt;&gt;"&amp;"PERMUTANTE"))</f>
        <v>0</v>
      </c>
      <c r="GI119" s="18">
        <f>IF(GI$5&gt;$G$4,0,SUMIFS(Fluxo!$O:$O,Fluxo!$U:$U,"&gt;"&amp;GH$5,Fluxo!$U:$U,"&lt;="&amp;GI$5,Fluxo!$D:$D,$D119,Fluxo!$E:$E,"&lt;&gt;"&amp;"PERMUTANTE"))</f>
        <v>0</v>
      </c>
      <c r="GJ119" s="18">
        <f>IF(GJ$5&gt;$G$4,0,SUMIFS(Fluxo!$O:$O,Fluxo!$U:$U,"&gt;"&amp;GI$5,Fluxo!$U:$U,"&lt;="&amp;GJ$5,Fluxo!$D:$D,$D119,Fluxo!$E:$E,"&lt;&gt;"&amp;"PERMUTANTE"))</f>
        <v>0</v>
      </c>
      <c r="GK119" s="18">
        <f>IF(GK$5&gt;$G$4,0,SUMIFS(Fluxo!$O:$O,Fluxo!$U:$U,"&gt;"&amp;GJ$5,Fluxo!$U:$U,"&lt;="&amp;GK$5,Fluxo!$D:$D,$D119,Fluxo!$E:$E,"&lt;&gt;"&amp;"PERMUTANTE"))</f>
        <v>0</v>
      </c>
      <c r="GL119" s="18">
        <f>IF(GL$5&gt;$G$4,0,SUMIFS(Fluxo!$O:$O,Fluxo!$U:$U,"&gt;"&amp;GK$5,Fluxo!$U:$U,"&lt;="&amp;GL$5,Fluxo!$D:$D,$D119,Fluxo!$E:$E,"&lt;&gt;"&amp;"PERMUTANTE"))</f>
        <v>0</v>
      </c>
      <c r="GM119" s="18">
        <f>IF(GM$5&gt;$G$4,0,SUMIFS(Fluxo!$O:$O,Fluxo!$U:$U,"&gt;"&amp;GL$5,Fluxo!$U:$U,"&lt;="&amp;GM$5,Fluxo!$D:$D,$D119,Fluxo!$E:$E,"&lt;&gt;"&amp;"PERMUTANTE"))</f>
        <v>0</v>
      </c>
      <c r="GN119" s="18">
        <f>IF(GN$5&gt;$G$4,0,SUMIFS(Fluxo!$O:$O,Fluxo!$U:$U,"&gt;"&amp;GM$5,Fluxo!$U:$U,"&lt;="&amp;GN$5,Fluxo!$D:$D,$D119,Fluxo!$E:$E,"&lt;&gt;"&amp;"PERMUTANTE"))</f>
        <v>0</v>
      </c>
      <c r="GO119" s="18">
        <f>IF(GO$5&gt;$G$4,0,SUMIFS(Fluxo!$O:$O,Fluxo!$U:$U,"&gt;"&amp;GN$5,Fluxo!$U:$U,"&lt;="&amp;GO$5,Fluxo!$D:$D,$D119,Fluxo!$E:$E,"&lt;&gt;"&amp;"PERMUTANTE"))</f>
        <v>0</v>
      </c>
      <c r="GP119" s="18">
        <f>IF(GP$5&gt;$G$4,0,SUMIFS(Fluxo!$O:$O,Fluxo!$U:$U,"&gt;"&amp;GO$5,Fluxo!$U:$U,"&lt;="&amp;GP$5,Fluxo!$D:$D,$D119,Fluxo!$E:$E,"&lt;&gt;"&amp;"PERMUTANTE"))</f>
        <v>0</v>
      </c>
      <c r="GQ119" s="18">
        <f>IF(GQ$5&gt;$G$4,0,SUMIFS(Fluxo!$O:$O,Fluxo!$U:$U,"&gt;"&amp;GP$5,Fluxo!$U:$U,"&lt;="&amp;GQ$5,Fluxo!$D:$D,$D119,Fluxo!$E:$E,"&lt;&gt;"&amp;"PERMUTANTE"))</f>
        <v>0</v>
      </c>
      <c r="GR119" s="18">
        <f>IF(GR$5&gt;$G$4,0,SUMIFS(Fluxo!$O:$O,Fluxo!$U:$U,"&gt;"&amp;GQ$5,Fluxo!$U:$U,"&lt;="&amp;GR$5,Fluxo!$D:$D,$D119,Fluxo!$E:$E,"&lt;&gt;"&amp;"PERMUTANTE"))</f>
        <v>0</v>
      </c>
      <c r="GS119" s="18">
        <f>IF(GS$5&gt;$G$4,0,SUMIFS(Fluxo!$O:$O,Fluxo!$U:$U,"&gt;"&amp;GR$5,Fluxo!$U:$U,"&lt;="&amp;GS$5,Fluxo!$D:$D,$D119,Fluxo!$E:$E,"&lt;&gt;"&amp;"PERMUTANTE"))</f>
        <v>0</v>
      </c>
      <c r="GT119" s="18">
        <f>IF(GT$5&gt;$G$4,0,SUMIFS(Fluxo!$O:$O,Fluxo!$U:$U,"&gt;"&amp;GS$5,Fluxo!$U:$U,"&lt;="&amp;GT$5,Fluxo!$D:$D,$D119,Fluxo!$E:$E,"&lt;&gt;"&amp;"PERMUTANTE"))</f>
        <v>0</v>
      </c>
      <c r="GU119" s="18">
        <f>IF(GU$5&gt;$G$4,0,SUMIFS(Fluxo!$O:$O,Fluxo!$U:$U,"&gt;"&amp;GT$5,Fluxo!$U:$U,"&lt;="&amp;GU$5,Fluxo!$D:$D,$D119,Fluxo!$E:$E,"&lt;&gt;"&amp;"PERMUTANTE"))</f>
        <v>0</v>
      </c>
      <c r="GV119" s="18">
        <f>IF(GV$5&gt;$G$4,0,SUMIFS(Fluxo!$O:$O,Fluxo!$U:$U,"&gt;"&amp;GU$5,Fluxo!$U:$U,"&lt;="&amp;GV$5,Fluxo!$D:$D,$D119,Fluxo!$E:$E,"&lt;&gt;"&amp;"PERMUTANTE"))</f>
        <v>0</v>
      </c>
      <c r="GW119" s="18">
        <f>IF(GW$5&gt;$G$4,0,SUMIFS(Fluxo!$O:$O,Fluxo!$U:$U,"&gt;"&amp;GV$5,Fluxo!$U:$U,"&lt;="&amp;GW$5,Fluxo!$D:$D,$D119,Fluxo!$E:$E,"&lt;&gt;"&amp;"PERMUTANTE"))</f>
        <v>0</v>
      </c>
      <c r="GX119" s="18">
        <f>IF(GX$5&gt;$G$4,0,SUMIFS(Fluxo!$O:$O,Fluxo!$U:$U,"&gt;"&amp;GW$5,Fluxo!$U:$U,"&lt;="&amp;GX$5,Fluxo!$D:$D,$D119,Fluxo!$E:$E,"&lt;&gt;"&amp;"PERMUTANTE"))</f>
        <v>0</v>
      </c>
      <c r="GY119" s="18">
        <f>IF(GY$5&gt;$G$4,0,SUMIFS(Fluxo!$O:$O,Fluxo!$U:$U,"&gt;"&amp;GX$5,Fluxo!$U:$U,"&lt;="&amp;GY$5,Fluxo!$D:$D,$D119,Fluxo!$E:$E,"&lt;&gt;"&amp;"PERMUTANTE"))</f>
        <v>0</v>
      </c>
      <c r="GZ119" s="18">
        <f>IF(GZ$5&gt;$G$4,0,SUMIFS(Fluxo!$O:$O,Fluxo!$U:$U,"&gt;"&amp;GY$5,Fluxo!$U:$U,"&lt;="&amp;GZ$5,Fluxo!$D:$D,$D119,Fluxo!$E:$E,"&lt;&gt;"&amp;"PERMUTANTE"))</f>
        <v>0</v>
      </c>
      <c r="HA119" s="18">
        <f>IF(HA$5&gt;$G$4,0,SUMIFS(Fluxo!$O:$O,Fluxo!$U:$U,"&gt;"&amp;GZ$5,Fluxo!$U:$U,"&lt;="&amp;HA$5,Fluxo!$D:$D,$D119,Fluxo!$E:$E,"&lt;&gt;"&amp;"PERMUTANTE"))</f>
        <v>0</v>
      </c>
      <c r="HB119" s="18">
        <f>IF(HB$5&gt;$G$4,0,SUMIFS(Fluxo!$O:$O,Fluxo!$U:$U,"&gt;"&amp;HA$5,Fluxo!$U:$U,"&lt;="&amp;HB$5,Fluxo!$D:$D,$D119,Fluxo!$E:$E,"&lt;&gt;"&amp;"PERMUTANTE"))</f>
        <v>0</v>
      </c>
      <c r="HC119" s="18">
        <f>IF(HC$5&gt;$G$4,0,SUMIFS(Fluxo!$O:$O,Fluxo!$U:$U,"&gt;"&amp;HB$5,Fluxo!$U:$U,"&lt;="&amp;HC$5,Fluxo!$D:$D,$D119,Fluxo!$E:$E,"&lt;&gt;"&amp;"PERMUTANTE"))</f>
        <v>0</v>
      </c>
      <c r="HD119" s="18">
        <f>IF(HD$5&gt;$G$4,0,SUMIFS(Fluxo!$O:$O,Fluxo!$U:$U,"&gt;"&amp;HC$5,Fluxo!$U:$U,"&lt;="&amp;HD$5,Fluxo!$D:$D,$D119,Fluxo!$E:$E,"&lt;&gt;"&amp;"PERMUTANTE"))</f>
        <v>0</v>
      </c>
      <c r="HE119" s="18">
        <f>IF(HE$5&gt;$G$4,0,SUMIFS(Fluxo!$O:$O,Fluxo!$U:$U,"&gt;"&amp;HD$5,Fluxo!$U:$U,"&lt;="&amp;HE$5,Fluxo!$D:$D,$D119,Fluxo!$E:$E,"&lt;&gt;"&amp;"PERMUTANTE"))</f>
        <v>0</v>
      </c>
      <c r="HF119" s="18">
        <f>IF(HF$5&gt;$G$4,0,SUMIFS(Fluxo!$O:$O,Fluxo!$U:$U,"&gt;"&amp;HE$5,Fluxo!$U:$U,"&lt;="&amp;HF$5,Fluxo!$D:$D,$D119,Fluxo!$E:$E,"&lt;&gt;"&amp;"PERMUTANTE"))</f>
        <v>0</v>
      </c>
    </row>
    <row r="120" spans="1:214">
      <c r="A120" s="20">
        <f t="shared" si="11"/>
        <v>110</v>
      </c>
      <c r="B120" s="140" t="str">
        <f>'Check Carteira'!C112</f>
        <v>E.1016.99.03.1002</v>
      </c>
      <c r="C120" s="141">
        <v>1</v>
      </c>
      <c r="D120" s="129" t="str">
        <f>'Check Carteira'!F112</f>
        <v>S-1002</v>
      </c>
      <c r="E120" s="21">
        <f>IFERROR(INDEX(Contratos!L:L,MATCH(D120,Contratos!R:R,0)),"")</f>
        <v>45336</v>
      </c>
      <c r="F120" s="139">
        <f>IFERROR(INDEX(Contratos!G:G,MATCH(D120,Contratos!R:R,0)),"")</f>
        <v>311628.79999999999</v>
      </c>
      <c r="H120" s="83">
        <f t="shared" ref="H120:H156" si="12">SUM(J120:HF120)</f>
        <v>50342.71</v>
      </c>
      <c r="J120" s="18">
        <f>IF(J$5&gt;$G$4,0,SUMIFS(Fluxo!$O:$O,Fluxo!$U:$U,"&gt;"&amp;I$5,Fluxo!$U:$U,"&lt;="&amp;J$5,Fluxo!$D:$D,$D120))</f>
        <v>0</v>
      </c>
      <c r="K120" s="18">
        <f>IF(K$5&gt;$G$4,0,SUMIFS(Fluxo!$O:$O,Fluxo!$U:$U,"&gt;"&amp;J$5,Fluxo!$U:$U,"&lt;="&amp;K$5,Fluxo!$D:$D,$D120))</f>
        <v>0</v>
      </c>
      <c r="L120" s="18">
        <f>IF(L$5&gt;$G$4,0,SUMIFS(Fluxo!$O:$O,Fluxo!$U:$U,"&gt;"&amp;K$5,Fluxo!$U:$U,"&lt;="&amp;L$5,Fluxo!$D:$D,$D120))</f>
        <v>0</v>
      </c>
      <c r="M120" s="18">
        <f>IF(M$5&gt;$G$4,0,SUMIFS(Fluxo!$O:$O,Fluxo!$U:$U,"&gt;"&amp;L$5,Fluxo!$U:$U,"&lt;="&amp;M$5,Fluxo!$D:$D,$D120))</f>
        <v>0</v>
      </c>
      <c r="N120" s="18">
        <f>IF(N$5&gt;$G$4,0,SUMIFS(Fluxo!$O:$O,Fluxo!$U:$U,"&gt;"&amp;M$5,Fluxo!$U:$U,"&lt;="&amp;N$5,Fluxo!$D:$D,$D120))</f>
        <v>0</v>
      </c>
      <c r="O120" s="18">
        <f>IF(O$5&gt;$G$4,0,SUMIFS(Fluxo!$O:$O,Fluxo!$U:$U,"&gt;"&amp;N$5,Fluxo!$U:$U,"&lt;="&amp;O$5,Fluxo!$D:$D,$D120))</f>
        <v>0</v>
      </c>
      <c r="P120" s="18">
        <f>IF(P$5&gt;$G$4,0,SUMIFS(Fluxo!$O:$O,Fluxo!$U:$U,"&gt;"&amp;O$5,Fluxo!$U:$U,"&lt;="&amp;P$5,Fluxo!$D:$D,$D120))</f>
        <v>0</v>
      </c>
      <c r="Q120" s="18">
        <f>IF(Q$5&gt;$G$4,0,SUMIFS(Fluxo!$O:$O,Fluxo!$U:$U,"&gt;"&amp;P$5,Fluxo!$U:$U,"&lt;="&amp;Q$5,Fluxo!$D:$D,$D120))</f>
        <v>0</v>
      </c>
      <c r="R120" s="18">
        <f>IF(R$5&gt;$G$4,0,SUMIFS(Fluxo!$O:$O,Fluxo!$U:$U,"&gt;"&amp;Q$5,Fluxo!$U:$U,"&lt;="&amp;R$5,Fluxo!$D:$D,$D120))</f>
        <v>0</v>
      </c>
      <c r="S120" s="18">
        <f>IF(S$5&gt;$G$4,0,SUMIFS(Fluxo!$O:$O,Fluxo!$U:$U,"&gt;"&amp;R$5,Fluxo!$U:$U,"&lt;="&amp;S$5,Fluxo!$D:$D,$D120,Fluxo!$E:$E,"&lt;&gt;"&amp;"PERMUTANTE"))</f>
        <v>0</v>
      </c>
      <c r="T120" s="18">
        <f>IF(T$5&gt;$G$4,0,SUMIFS(Fluxo!$O:$O,Fluxo!$U:$U,"&gt;"&amp;S$5,Fluxo!$U:$U,"&lt;="&amp;T$5,Fluxo!$D:$D,$D120,Fluxo!$E:$E,"&lt;&gt;"&amp;"PERMUTANTE"))</f>
        <v>10500</v>
      </c>
      <c r="U120" s="18">
        <f>IF(U$5&gt;$G$4,0,SUMIFS(Fluxo!$O:$O,Fluxo!$U:$U,"&gt;"&amp;T$5,Fluxo!$U:$U,"&lt;="&amp;U$5,Fluxo!$D:$D,$D120,Fluxo!$E:$E,"&lt;&gt;"&amp;"PERMUTANTE"))</f>
        <v>0</v>
      </c>
      <c r="V120" s="18">
        <f>IF(V$5&gt;$G$4,0,SUMIFS(Fluxo!$O:$O,Fluxo!$U:$U,"&gt;"&amp;U$5,Fluxo!$U:$U,"&lt;="&amp;V$5,Fluxo!$D:$D,$D120,Fluxo!$E:$E,"&lt;&gt;"&amp;"PERMUTANTE"))</f>
        <v>11138.79</v>
      </c>
      <c r="W120" s="18">
        <f>IF(W$5&gt;$G$4,0,SUMIFS(Fluxo!$O:$O,Fluxo!$U:$U,"&gt;"&amp;V$5,Fluxo!$U:$U,"&lt;="&amp;W$5,Fluxo!$D:$D,$D120,Fluxo!$E:$E,"&lt;&gt;"&amp;"PERMUTANTE"))</f>
        <v>0</v>
      </c>
      <c r="X120" s="18">
        <f>IF(X$5&gt;$G$4,0,SUMIFS(Fluxo!$O:$O,Fluxo!$U:$U,"&gt;"&amp;W$5,Fluxo!$U:$U,"&lt;="&amp;X$5,Fluxo!$D:$D,$D120,Fluxo!$E:$E,"&lt;&gt;"&amp;"PERMUTANTE"))</f>
        <v>10319.94</v>
      </c>
      <c r="Y120" s="18">
        <f>IF(Y$5&gt;$G$4,0,SUMIFS(Fluxo!$O:$O,Fluxo!$U:$U,"&gt;"&amp;X$5,Fluxo!$U:$U,"&lt;="&amp;Y$5,Fluxo!$D:$D,$D120,Fluxo!$E:$E,"&lt;&gt;"&amp;"PERMUTANTE"))</f>
        <v>4675.3500000000004</v>
      </c>
      <c r="Z120" s="18">
        <f>IF(Z$5&gt;$G$4,0,SUMIFS(Fluxo!$O:$O,Fluxo!$U:$U,"&gt;"&amp;Y$5,Fluxo!$U:$U,"&lt;="&amp;Z$5,Fluxo!$D:$D,$D120,Fluxo!$E:$E,"&lt;&gt;"&amp;"PERMUTANTE"))</f>
        <v>0</v>
      </c>
      <c r="AA120" s="18">
        <f>IF(AA$5&gt;$G$4,0,SUMIFS(Fluxo!$O:$O,Fluxo!$U:$U,"&gt;"&amp;Z$5,Fluxo!$U:$U,"&lt;="&amp;AA$5,Fluxo!$D:$D,$D120,Fluxo!$E:$E,"&lt;&gt;"&amp;"PERMUTANTE"))</f>
        <v>13708.63</v>
      </c>
      <c r="AB120" s="18">
        <f>IF(AB$5&gt;$G$4,0,SUMIFS(Fluxo!$O:$O,Fluxo!$U:$U,"&gt;"&amp;AA$5,Fluxo!$U:$U,"&lt;="&amp;AB$5,Fluxo!$D:$D,$D120,Fluxo!$E:$E,"&lt;&gt;"&amp;"PERMUTANTE"))</f>
        <v>0</v>
      </c>
      <c r="AC120" s="18">
        <f>IF(AC$5&gt;$G$4,0,SUMIFS(Fluxo!$O:$O,Fluxo!$U:$U,"&gt;"&amp;AB$5,Fluxo!$U:$U,"&lt;="&amp;AC$5,Fluxo!$D:$D,$D120,Fluxo!$E:$E,"&lt;&gt;"&amp;"PERMUTANTE"))</f>
        <v>0</v>
      </c>
      <c r="AD120" s="18">
        <f>IF(AD$5&gt;$G$4,0,SUMIFS(Fluxo!$O:$O,Fluxo!$U:$U,"&gt;"&amp;AC$5,Fluxo!$U:$U,"&lt;="&amp;AD$5,Fluxo!$D:$D,$D120,Fluxo!$E:$E,"&lt;&gt;"&amp;"PERMUTANTE"))</f>
        <v>0</v>
      </c>
      <c r="AE120" s="18">
        <f>IF(AE$5&gt;$G$4,0,SUMIFS(Fluxo!$O:$O,Fluxo!$U:$U,"&gt;"&amp;AD$5,Fluxo!$U:$U,"&lt;="&amp;AE$5,Fluxo!$D:$D,$D120,Fluxo!$E:$E,"&lt;&gt;"&amp;"PERMUTANTE"))</f>
        <v>0</v>
      </c>
      <c r="AF120" s="18">
        <f>IF(AF$5&gt;$G$4,0,SUMIFS(Fluxo!$O:$O,Fluxo!$U:$U,"&gt;"&amp;AE$5,Fluxo!$U:$U,"&lt;="&amp;AF$5,Fluxo!$D:$D,$D120,Fluxo!$E:$E,"&lt;&gt;"&amp;"PERMUTANTE"))</f>
        <v>0</v>
      </c>
      <c r="AG120" s="18">
        <f>IF(AG$5&gt;$G$4,0,SUMIFS(Fluxo!$O:$O,Fluxo!$U:$U,"&gt;"&amp;AF$5,Fluxo!$U:$U,"&lt;="&amp;AG$5,Fluxo!$D:$D,$D120,Fluxo!$E:$E,"&lt;&gt;"&amp;"PERMUTANTE"))</f>
        <v>0</v>
      </c>
      <c r="AH120" s="18">
        <f>IF(AH$5&gt;$G$4,0,SUMIFS(Fluxo!$O:$O,Fluxo!$U:$U,"&gt;"&amp;AG$5,Fluxo!$U:$U,"&lt;="&amp;AH$5,Fluxo!$D:$D,$D120,Fluxo!$E:$E,"&lt;&gt;"&amp;"PERMUTANTE"))</f>
        <v>0</v>
      </c>
      <c r="AI120" s="18">
        <f>IF(AI$5&gt;$G$4,0,SUMIFS(Fluxo!$O:$O,Fluxo!$U:$U,"&gt;"&amp;AH$5,Fluxo!$U:$U,"&lt;="&amp;AI$5,Fluxo!$D:$D,$D120,Fluxo!$E:$E,"&lt;&gt;"&amp;"PERMUTANTE"))</f>
        <v>0</v>
      </c>
      <c r="AJ120" s="18">
        <f>IF(AJ$5&gt;$G$4,0,SUMIFS(Fluxo!$O:$O,Fluxo!$U:$U,"&gt;"&amp;AI$5,Fluxo!$U:$U,"&lt;="&amp;AJ$5,Fluxo!$D:$D,$D120,Fluxo!$E:$E,"&lt;&gt;"&amp;"PERMUTANTE"))</f>
        <v>0</v>
      </c>
      <c r="AK120" s="18">
        <f>IF(AK$5&gt;$G$4,0,SUMIFS(Fluxo!$O:$O,Fluxo!$U:$U,"&gt;"&amp;AJ$5,Fluxo!$U:$U,"&lt;="&amp;AK$5,Fluxo!$D:$D,$D120,Fluxo!$E:$E,"&lt;&gt;"&amp;"PERMUTANTE"))</f>
        <v>0</v>
      </c>
      <c r="AL120" s="18">
        <f>IF(AL$5&gt;$G$4,0,SUMIFS(Fluxo!$O:$O,Fluxo!$U:$U,"&gt;"&amp;AK$5,Fluxo!$U:$U,"&lt;="&amp;AL$5,Fluxo!$D:$D,$D120,Fluxo!$E:$E,"&lt;&gt;"&amp;"PERMUTANTE"))</f>
        <v>0</v>
      </c>
      <c r="AM120" s="18">
        <f>IF(AM$5&gt;$G$4,0,SUMIFS(Fluxo!$O:$O,Fluxo!$U:$U,"&gt;"&amp;AL$5,Fluxo!$U:$U,"&lt;="&amp;AM$5,Fluxo!$D:$D,$D120,Fluxo!$E:$E,"&lt;&gt;"&amp;"PERMUTANTE"))</f>
        <v>0</v>
      </c>
      <c r="AN120" s="18">
        <f>IF(AN$5&gt;$G$4,0,SUMIFS(Fluxo!$O:$O,Fluxo!$U:$U,"&gt;"&amp;AM$5,Fluxo!$U:$U,"&lt;="&amp;AN$5,Fluxo!$D:$D,$D120,Fluxo!$E:$E,"&lt;&gt;"&amp;"PERMUTANTE"))</f>
        <v>0</v>
      </c>
      <c r="AO120" s="18">
        <f>IF(AO$5&gt;$G$4,0,SUMIFS(Fluxo!$O:$O,Fluxo!$U:$U,"&gt;"&amp;AN$5,Fluxo!$U:$U,"&lt;="&amp;AO$5,Fluxo!$D:$D,$D120,Fluxo!$E:$E,"&lt;&gt;"&amp;"PERMUTANTE"))</f>
        <v>0</v>
      </c>
      <c r="AP120" s="18">
        <f>IF(AP$5&gt;$G$4,0,SUMIFS(Fluxo!$O:$O,Fluxo!$U:$U,"&gt;"&amp;AO$5,Fluxo!$U:$U,"&lt;="&amp;AP$5,Fluxo!$D:$D,$D120,Fluxo!$E:$E,"&lt;&gt;"&amp;"PERMUTANTE"))</f>
        <v>0</v>
      </c>
      <c r="AQ120" s="18">
        <f>IF(AQ$5&gt;$G$4,0,SUMIFS(Fluxo!$O:$O,Fluxo!$U:$U,"&gt;"&amp;AP$5,Fluxo!$U:$U,"&lt;="&amp;AQ$5,Fluxo!$D:$D,$D120,Fluxo!$E:$E,"&lt;&gt;"&amp;"PERMUTANTE"))</f>
        <v>0</v>
      </c>
      <c r="AR120" s="18">
        <f>IF(AR$5&gt;$G$4,0,SUMIFS(Fluxo!$O:$O,Fluxo!$U:$U,"&gt;"&amp;AQ$5,Fluxo!$U:$U,"&lt;="&amp;AR$5,Fluxo!$D:$D,$D120,Fluxo!$E:$E,"&lt;&gt;"&amp;"PERMUTANTE"))</f>
        <v>0</v>
      </c>
      <c r="AS120" s="18">
        <f>IF(AS$5&gt;$G$4,0,SUMIFS(Fluxo!$O:$O,Fluxo!$U:$U,"&gt;"&amp;AR$5,Fluxo!$U:$U,"&lt;="&amp;AS$5,Fluxo!$D:$D,$D120,Fluxo!$E:$E,"&lt;&gt;"&amp;"PERMUTANTE"))</f>
        <v>0</v>
      </c>
      <c r="AT120" s="18">
        <f>IF(AT$5&gt;$G$4,0,SUMIFS(Fluxo!$O:$O,Fluxo!$U:$U,"&gt;"&amp;AS$5,Fluxo!$U:$U,"&lt;="&amp;AT$5,Fluxo!$D:$D,$D120,Fluxo!$E:$E,"&lt;&gt;"&amp;"PERMUTANTE"))</f>
        <v>0</v>
      </c>
      <c r="AU120" s="18">
        <f>IF(AU$5&gt;$G$4,0,SUMIFS(Fluxo!$O:$O,Fluxo!$U:$U,"&gt;"&amp;AT$5,Fluxo!$U:$U,"&lt;="&amp;AU$5,Fluxo!$D:$D,$D120,Fluxo!$E:$E,"&lt;&gt;"&amp;"PERMUTANTE"))</f>
        <v>0</v>
      </c>
      <c r="AV120" s="18">
        <f>IF(AV$5&gt;$G$4,0,SUMIFS(Fluxo!$O:$O,Fluxo!$U:$U,"&gt;"&amp;AU$5,Fluxo!$U:$U,"&lt;="&amp;AV$5,Fluxo!$D:$D,$D120,Fluxo!$E:$E,"&lt;&gt;"&amp;"PERMUTANTE"))</f>
        <v>0</v>
      </c>
      <c r="AW120" s="18">
        <f>IF(AW$5&gt;$G$4,0,SUMIFS(Fluxo!$O:$O,Fluxo!$U:$U,"&gt;"&amp;AV$5,Fluxo!$U:$U,"&lt;="&amp;AW$5,Fluxo!$D:$D,$D120,Fluxo!$E:$E,"&lt;&gt;"&amp;"PERMUTANTE"))</f>
        <v>0</v>
      </c>
      <c r="AX120" s="18">
        <f>IF(AX$5&gt;$G$4,0,SUMIFS(Fluxo!$O:$O,Fluxo!$U:$U,"&gt;"&amp;AW$5,Fluxo!$U:$U,"&lt;="&amp;AX$5,Fluxo!$D:$D,$D120,Fluxo!$E:$E,"&lt;&gt;"&amp;"PERMUTANTE"))</f>
        <v>0</v>
      </c>
      <c r="AY120" s="18">
        <f>IF(AY$5&gt;$G$4,0,SUMIFS(Fluxo!$O:$O,Fluxo!$U:$U,"&gt;"&amp;AX$5,Fluxo!$U:$U,"&lt;="&amp;AY$5,Fluxo!$D:$D,$D120,Fluxo!$E:$E,"&lt;&gt;"&amp;"PERMUTANTE"))</f>
        <v>0</v>
      </c>
      <c r="AZ120" s="18">
        <f>IF(AZ$5&gt;$G$4,0,SUMIFS(Fluxo!$O:$O,Fluxo!$U:$U,"&gt;"&amp;AY$5,Fluxo!$U:$U,"&lt;="&amp;AZ$5,Fluxo!$D:$D,$D120,Fluxo!$E:$E,"&lt;&gt;"&amp;"PERMUTANTE"))</f>
        <v>0</v>
      </c>
      <c r="BA120" s="18">
        <f>IF(BA$5&gt;$G$4,0,SUMIFS(Fluxo!$O:$O,Fluxo!$U:$U,"&gt;"&amp;AZ$5,Fluxo!$U:$U,"&lt;="&amp;BA$5,Fluxo!$D:$D,$D120,Fluxo!$E:$E,"&lt;&gt;"&amp;"PERMUTANTE"))</f>
        <v>0</v>
      </c>
      <c r="BB120" s="18">
        <f>IF(BB$5&gt;$G$4,0,SUMIFS(Fluxo!$O:$O,Fluxo!$U:$U,"&gt;"&amp;BA$5,Fluxo!$U:$U,"&lt;="&amp;BB$5,Fluxo!$D:$D,$D120,Fluxo!$E:$E,"&lt;&gt;"&amp;"PERMUTANTE"))</f>
        <v>0</v>
      </c>
      <c r="BC120" s="18">
        <f>IF(BC$5&gt;$G$4,0,SUMIFS(Fluxo!$O:$O,Fluxo!$U:$U,"&gt;"&amp;BB$5,Fluxo!$U:$U,"&lt;="&amp;BC$5,Fluxo!$D:$D,$D120,Fluxo!$E:$E,"&lt;&gt;"&amp;"PERMUTANTE"))</f>
        <v>0</v>
      </c>
      <c r="BD120" s="18">
        <f>IF(BD$5&gt;$G$4,0,SUMIFS(Fluxo!$O:$O,Fluxo!$U:$U,"&gt;"&amp;BC$5,Fluxo!$U:$U,"&lt;="&amp;BD$5,Fluxo!$D:$D,$D120,Fluxo!$E:$E,"&lt;&gt;"&amp;"PERMUTANTE"))</f>
        <v>0</v>
      </c>
      <c r="BE120" s="18">
        <f>IF(BE$5&gt;$G$4,0,SUMIFS(Fluxo!$O:$O,Fluxo!$U:$U,"&gt;"&amp;BD$5,Fluxo!$U:$U,"&lt;="&amp;BE$5,Fluxo!$D:$D,$D120,Fluxo!$E:$E,"&lt;&gt;"&amp;"PERMUTANTE"))</f>
        <v>0</v>
      </c>
      <c r="BF120" s="18">
        <f>IF(BF$5&gt;$G$4,0,SUMIFS(Fluxo!$O:$O,Fluxo!$U:$U,"&gt;"&amp;BE$5,Fluxo!$U:$U,"&lt;="&amp;BF$5,Fluxo!$D:$D,$D120,Fluxo!$E:$E,"&lt;&gt;"&amp;"PERMUTANTE"))</f>
        <v>0</v>
      </c>
      <c r="BG120" s="18">
        <f>IF(BG$5&gt;$G$4,0,SUMIFS(Fluxo!$O:$O,Fluxo!$U:$U,"&gt;"&amp;BF$5,Fluxo!$U:$U,"&lt;="&amp;BG$5,Fluxo!$D:$D,$D120,Fluxo!$E:$E,"&lt;&gt;"&amp;"PERMUTANTE"))</f>
        <v>0</v>
      </c>
      <c r="BH120" s="18">
        <f>IF(BH$5&gt;$G$4,0,SUMIFS(Fluxo!$O:$O,Fluxo!$U:$U,"&gt;"&amp;BG$5,Fluxo!$U:$U,"&lt;="&amp;BH$5,Fluxo!$D:$D,$D120,Fluxo!$E:$E,"&lt;&gt;"&amp;"PERMUTANTE"))</f>
        <v>0</v>
      </c>
      <c r="BI120" s="18">
        <f>IF(BI$5&gt;$G$4,0,SUMIFS(Fluxo!$O:$O,Fluxo!$U:$U,"&gt;"&amp;BH$5,Fluxo!$U:$U,"&lt;="&amp;BI$5,Fluxo!$D:$D,$D120,Fluxo!$E:$E,"&lt;&gt;"&amp;"PERMUTANTE"))</f>
        <v>0</v>
      </c>
      <c r="BJ120" s="18">
        <f>IF(BJ$5&gt;$G$4,0,SUMIFS(Fluxo!$O:$O,Fluxo!$U:$U,"&gt;"&amp;BI$5,Fluxo!$U:$U,"&lt;="&amp;BJ$5,Fluxo!$D:$D,$D120,Fluxo!$E:$E,"&lt;&gt;"&amp;"PERMUTANTE"))</f>
        <v>0</v>
      </c>
      <c r="BK120" s="18">
        <f>IF(BK$5&gt;$G$4,0,SUMIFS(Fluxo!$O:$O,Fluxo!$U:$U,"&gt;"&amp;BJ$5,Fluxo!$U:$U,"&lt;="&amp;BK$5,Fluxo!$D:$D,$D120,Fluxo!$E:$E,"&lt;&gt;"&amp;"PERMUTANTE"))</f>
        <v>0</v>
      </c>
      <c r="BL120" s="18">
        <f>IF(BL$5&gt;$G$4,0,SUMIFS(Fluxo!$O:$O,Fluxo!$U:$U,"&gt;"&amp;BK$5,Fluxo!$U:$U,"&lt;="&amp;BL$5,Fluxo!$D:$D,$D120,Fluxo!$E:$E,"&lt;&gt;"&amp;"PERMUTANTE"))</f>
        <v>0</v>
      </c>
      <c r="BM120" s="18">
        <f>IF(BM$5&gt;$G$4,0,SUMIFS(Fluxo!$O:$O,Fluxo!$U:$U,"&gt;"&amp;BL$5,Fluxo!$U:$U,"&lt;="&amp;BM$5,Fluxo!$D:$D,$D120,Fluxo!$E:$E,"&lt;&gt;"&amp;"PERMUTANTE"))</f>
        <v>0</v>
      </c>
      <c r="BN120" s="18">
        <f>IF(BN$5&gt;$G$4,0,SUMIFS(Fluxo!$O:$O,Fluxo!$U:$U,"&gt;"&amp;BM$5,Fluxo!$U:$U,"&lt;="&amp;BN$5,Fluxo!$D:$D,$D120,Fluxo!$E:$E,"&lt;&gt;"&amp;"PERMUTANTE"))</f>
        <v>0</v>
      </c>
      <c r="BO120" s="18">
        <f>IF(BO$5&gt;$G$4,0,SUMIFS(Fluxo!$O:$O,Fluxo!$U:$U,"&gt;"&amp;BN$5,Fluxo!$U:$U,"&lt;="&amp;BO$5,Fluxo!$D:$D,$D120,Fluxo!$E:$E,"&lt;&gt;"&amp;"PERMUTANTE"))</f>
        <v>0</v>
      </c>
      <c r="BP120" s="18">
        <f>IF(BP$5&gt;$G$4,0,SUMIFS(Fluxo!$O:$O,Fluxo!$U:$U,"&gt;"&amp;BO$5,Fluxo!$U:$U,"&lt;="&amp;BP$5,Fluxo!$D:$D,$D120,Fluxo!$E:$E,"&lt;&gt;"&amp;"PERMUTANTE"))</f>
        <v>0</v>
      </c>
      <c r="BQ120" s="18">
        <f>IF(BQ$5&gt;$G$4,0,SUMIFS(Fluxo!$O:$O,Fluxo!$U:$U,"&gt;"&amp;BP$5,Fluxo!$U:$U,"&lt;="&amp;BQ$5,Fluxo!$D:$D,$D120,Fluxo!$E:$E,"&lt;&gt;"&amp;"PERMUTANTE"))</f>
        <v>0</v>
      </c>
      <c r="BR120" s="18">
        <f>IF(BR$5&gt;$G$4,0,SUMIFS(Fluxo!$O:$O,Fluxo!$U:$U,"&gt;"&amp;BQ$5,Fluxo!$U:$U,"&lt;="&amp;BR$5,Fluxo!$D:$D,$D120,Fluxo!$E:$E,"&lt;&gt;"&amp;"PERMUTANTE"))</f>
        <v>0</v>
      </c>
      <c r="BS120" s="18">
        <f>IF(BS$5&gt;$G$4,0,SUMIFS(Fluxo!$O:$O,Fluxo!$U:$U,"&gt;"&amp;BR$5,Fluxo!$U:$U,"&lt;="&amp;BS$5,Fluxo!$D:$D,$D120,Fluxo!$E:$E,"&lt;&gt;"&amp;"PERMUTANTE"))</f>
        <v>0</v>
      </c>
      <c r="BT120" s="18">
        <f>IF(BT$5&gt;$G$4,0,SUMIFS(Fluxo!$O:$O,Fluxo!$U:$U,"&gt;"&amp;BS$5,Fluxo!$U:$U,"&lt;="&amp;BT$5,Fluxo!$D:$D,$D120,Fluxo!$E:$E,"&lt;&gt;"&amp;"PERMUTANTE"))</f>
        <v>0</v>
      </c>
      <c r="BU120" s="18">
        <f>IF(BU$5&gt;$G$4,0,SUMIFS(Fluxo!$O:$O,Fluxo!$U:$U,"&gt;"&amp;BT$5,Fluxo!$U:$U,"&lt;="&amp;BU$5,Fluxo!$D:$D,$D120,Fluxo!$E:$E,"&lt;&gt;"&amp;"PERMUTANTE"))</f>
        <v>0</v>
      </c>
      <c r="BV120" s="18">
        <f>IF(BV$5&gt;$G$4,0,SUMIFS(Fluxo!$O:$O,Fluxo!$U:$U,"&gt;"&amp;BU$5,Fluxo!$U:$U,"&lt;="&amp;BV$5,Fluxo!$D:$D,$D120,Fluxo!$E:$E,"&lt;&gt;"&amp;"PERMUTANTE"))</f>
        <v>0</v>
      </c>
      <c r="BW120" s="18">
        <f>IF(BW$5&gt;$G$4,0,SUMIFS(Fluxo!$O:$O,Fluxo!$U:$U,"&gt;"&amp;BV$5,Fluxo!$U:$U,"&lt;="&amp;BW$5,Fluxo!$D:$D,$D120,Fluxo!$E:$E,"&lt;&gt;"&amp;"PERMUTANTE"))</f>
        <v>0</v>
      </c>
      <c r="BX120" s="18">
        <f>IF(BX$5&gt;$G$4,0,SUMIFS(Fluxo!$O:$O,Fluxo!$U:$U,"&gt;"&amp;BW$5,Fluxo!$U:$U,"&lt;="&amp;BX$5,Fluxo!$D:$D,$D120,Fluxo!$E:$E,"&lt;&gt;"&amp;"PERMUTANTE"))</f>
        <v>0</v>
      </c>
      <c r="BY120" s="18">
        <f>IF(BY$5&gt;$G$4,0,SUMIFS(Fluxo!$O:$O,Fluxo!$U:$U,"&gt;"&amp;BX$5,Fluxo!$U:$U,"&lt;="&amp;BY$5,Fluxo!$D:$D,$D120,Fluxo!$E:$E,"&lt;&gt;"&amp;"PERMUTANTE"))</f>
        <v>0</v>
      </c>
      <c r="BZ120" s="18">
        <f>IF(BZ$5&gt;$G$4,0,SUMIFS(Fluxo!$O:$O,Fluxo!$U:$U,"&gt;"&amp;BY$5,Fluxo!$U:$U,"&lt;="&amp;BZ$5,Fluxo!$D:$D,$D120,Fluxo!$E:$E,"&lt;&gt;"&amp;"PERMUTANTE"))</f>
        <v>0</v>
      </c>
      <c r="CA120" s="18">
        <f>IF(CA$5&gt;$G$4,0,SUMIFS(Fluxo!$O:$O,Fluxo!$U:$U,"&gt;"&amp;BZ$5,Fluxo!$U:$U,"&lt;="&amp;CA$5,Fluxo!$D:$D,$D120,Fluxo!$E:$E,"&lt;&gt;"&amp;"PERMUTANTE"))</f>
        <v>0</v>
      </c>
      <c r="CB120" s="18">
        <f>IF(CB$5&gt;$G$4,0,SUMIFS(Fluxo!$O:$O,Fluxo!$U:$U,"&gt;"&amp;CA$5,Fluxo!$U:$U,"&lt;="&amp;CB$5,Fluxo!$D:$D,$D120,Fluxo!$E:$E,"&lt;&gt;"&amp;"PERMUTANTE"))</f>
        <v>0</v>
      </c>
      <c r="CC120" s="18">
        <f>IF(CC$5&gt;$G$4,0,SUMIFS(Fluxo!$O:$O,Fluxo!$U:$U,"&gt;"&amp;CB$5,Fluxo!$U:$U,"&lt;="&amp;CC$5,Fluxo!$D:$D,$D120,Fluxo!$E:$E,"&lt;&gt;"&amp;"PERMUTANTE"))</f>
        <v>0</v>
      </c>
      <c r="CD120" s="18">
        <f>IF(CD$5&gt;$G$4,0,SUMIFS(Fluxo!$O:$O,Fluxo!$U:$U,"&gt;"&amp;CC$5,Fluxo!$U:$U,"&lt;="&amp;CD$5,Fluxo!$D:$D,$D120,Fluxo!$E:$E,"&lt;&gt;"&amp;"PERMUTANTE"))</f>
        <v>0</v>
      </c>
      <c r="CE120" s="18">
        <f>IF(CE$5&gt;$G$4,0,SUMIFS(Fluxo!$O:$O,Fluxo!$U:$U,"&gt;"&amp;CD$5,Fluxo!$U:$U,"&lt;="&amp;CE$5,Fluxo!$D:$D,$D120,Fluxo!$E:$E,"&lt;&gt;"&amp;"PERMUTANTE"))</f>
        <v>0</v>
      </c>
      <c r="CF120" s="18">
        <f>IF(CF$5&gt;$G$4,0,SUMIFS(Fluxo!$O:$O,Fluxo!$U:$U,"&gt;"&amp;CE$5,Fluxo!$U:$U,"&lt;="&amp;CF$5,Fluxo!$D:$D,$D120,Fluxo!$E:$E,"&lt;&gt;"&amp;"PERMUTANTE"))</f>
        <v>0</v>
      </c>
      <c r="CG120" s="18">
        <f>IF(CG$5&gt;$G$4,0,SUMIFS(Fluxo!$O:$O,Fluxo!$U:$U,"&gt;"&amp;CF$5,Fluxo!$U:$U,"&lt;="&amp;CG$5,Fluxo!$D:$D,$D120,Fluxo!$E:$E,"&lt;&gt;"&amp;"PERMUTANTE"))</f>
        <v>0</v>
      </c>
      <c r="CH120" s="18">
        <f>IF(CH$5&gt;$G$4,0,SUMIFS(Fluxo!$O:$O,Fluxo!$U:$U,"&gt;"&amp;CG$5,Fluxo!$U:$U,"&lt;="&amp;CH$5,Fluxo!$D:$D,$D120,Fluxo!$E:$E,"&lt;&gt;"&amp;"PERMUTANTE"))</f>
        <v>0</v>
      </c>
      <c r="CI120" s="18">
        <f>IF(CI$5&gt;$G$4,0,SUMIFS(Fluxo!$O:$O,Fluxo!$U:$U,"&gt;"&amp;CH$5,Fluxo!$U:$U,"&lt;="&amp;CI$5,Fluxo!$D:$D,$D120,Fluxo!$E:$E,"&lt;&gt;"&amp;"PERMUTANTE"))</f>
        <v>0</v>
      </c>
      <c r="CJ120" s="18">
        <f>IF(CJ$5&gt;$G$4,0,SUMIFS(Fluxo!$O:$O,Fluxo!$U:$U,"&gt;"&amp;CI$5,Fluxo!$U:$U,"&lt;="&amp;CJ$5,Fluxo!$D:$D,$D120,Fluxo!$E:$E,"&lt;&gt;"&amp;"PERMUTANTE"))</f>
        <v>0</v>
      </c>
      <c r="CK120" s="18">
        <f>IF(CK$5&gt;$G$4,0,SUMIFS(Fluxo!$O:$O,Fluxo!$U:$U,"&gt;"&amp;CJ$5,Fluxo!$U:$U,"&lt;="&amp;CK$5,Fluxo!$D:$D,$D120,Fluxo!$E:$E,"&lt;&gt;"&amp;"PERMUTANTE"))</f>
        <v>0</v>
      </c>
      <c r="CL120" s="18">
        <f>IF(CL$5&gt;$G$4,0,SUMIFS(Fluxo!$O:$O,Fluxo!$U:$U,"&gt;"&amp;CK$5,Fluxo!$U:$U,"&lt;="&amp;CL$5,Fluxo!$D:$D,$D120,Fluxo!$E:$E,"&lt;&gt;"&amp;"PERMUTANTE"))</f>
        <v>0</v>
      </c>
      <c r="CM120" s="18">
        <f>IF(CM$5&gt;$G$4,0,SUMIFS(Fluxo!$O:$O,Fluxo!$U:$U,"&gt;"&amp;CL$5,Fluxo!$U:$U,"&lt;="&amp;CM$5,Fluxo!$D:$D,$D120,Fluxo!$E:$E,"&lt;&gt;"&amp;"PERMUTANTE"))</f>
        <v>0</v>
      </c>
      <c r="CN120" s="18">
        <f>IF(CN$5&gt;$G$4,0,SUMIFS(Fluxo!$O:$O,Fluxo!$U:$U,"&gt;"&amp;CM$5,Fluxo!$U:$U,"&lt;="&amp;CN$5,Fluxo!$D:$D,$D120,Fluxo!$E:$E,"&lt;&gt;"&amp;"PERMUTANTE"))</f>
        <v>0</v>
      </c>
      <c r="CO120" s="18">
        <f>IF(CO$5&gt;$G$4,0,SUMIFS(Fluxo!$O:$O,Fluxo!$U:$U,"&gt;"&amp;CN$5,Fluxo!$U:$U,"&lt;="&amp;CO$5,Fluxo!$D:$D,$D120,Fluxo!$E:$E,"&lt;&gt;"&amp;"PERMUTANTE"))</f>
        <v>0</v>
      </c>
      <c r="CP120" s="18">
        <f>IF(CP$5&gt;$G$4,0,SUMIFS(Fluxo!$O:$O,Fluxo!$U:$U,"&gt;"&amp;CO$5,Fluxo!$U:$U,"&lt;="&amp;CP$5,Fluxo!$D:$D,$D120,Fluxo!$E:$E,"&lt;&gt;"&amp;"PERMUTANTE"))</f>
        <v>0</v>
      </c>
      <c r="CQ120" s="18">
        <f>IF(CQ$5&gt;$G$4,0,SUMIFS(Fluxo!$O:$O,Fluxo!$U:$U,"&gt;"&amp;CP$5,Fluxo!$U:$U,"&lt;="&amp;CQ$5,Fluxo!$D:$D,$D120,Fluxo!$E:$E,"&lt;&gt;"&amp;"PERMUTANTE"))</f>
        <v>0</v>
      </c>
      <c r="CR120" s="18">
        <f>IF(CR$5&gt;$G$4,0,SUMIFS(Fluxo!$O:$O,Fluxo!$U:$U,"&gt;"&amp;CQ$5,Fluxo!$U:$U,"&lt;="&amp;CR$5,Fluxo!$D:$D,$D120,Fluxo!$E:$E,"&lt;&gt;"&amp;"PERMUTANTE"))</f>
        <v>0</v>
      </c>
      <c r="CS120" s="18">
        <f>IF(CS$5&gt;$G$4,0,SUMIFS(Fluxo!$O:$O,Fluxo!$U:$U,"&gt;"&amp;CR$5,Fluxo!$U:$U,"&lt;="&amp;CS$5,Fluxo!$D:$D,$D120,Fluxo!$E:$E,"&lt;&gt;"&amp;"PERMUTANTE"))</f>
        <v>0</v>
      </c>
      <c r="CT120" s="18">
        <f>IF(CT$5&gt;$G$4,0,SUMIFS(Fluxo!$O:$O,Fluxo!$U:$U,"&gt;"&amp;CS$5,Fluxo!$U:$U,"&lt;="&amp;CT$5,Fluxo!$D:$D,$D120,Fluxo!$E:$E,"&lt;&gt;"&amp;"PERMUTANTE"))</f>
        <v>0</v>
      </c>
      <c r="CU120" s="18">
        <f>IF(CU$5&gt;$G$4,0,SUMIFS(Fluxo!$O:$O,Fluxo!$U:$U,"&gt;"&amp;CT$5,Fluxo!$U:$U,"&lt;="&amp;CU$5,Fluxo!$D:$D,$D120,Fluxo!$E:$E,"&lt;&gt;"&amp;"PERMUTANTE"))</f>
        <v>0</v>
      </c>
      <c r="CV120" s="18">
        <f>IF(CV$5&gt;$G$4,0,SUMIFS(Fluxo!$O:$O,Fluxo!$U:$U,"&gt;"&amp;CU$5,Fluxo!$U:$U,"&lt;="&amp;CV$5,Fluxo!$D:$D,$D120,Fluxo!$E:$E,"&lt;&gt;"&amp;"PERMUTANTE"))</f>
        <v>0</v>
      </c>
      <c r="CW120" s="18">
        <f>IF(CW$5&gt;$G$4,0,SUMIFS(Fluxo!$O:$O,Fluxo!$U:$U,"&gt;"&amp;CV$5,Fluxo!$U:$U,"&lt;="&amp;CW$5,Fluxo!$D:$D,$D120,Fluxo!$E:$E,"&lt;&gt;"&amp;"PERMUTANTE"))</f>
        <v>0</v>
      </c>
      <c r="CX120" s="18">
        <f>IF(CX$5&gt;$G$4,0,SUMIFS(Fluxo!$O:$O,Fluxo!$U:$U,"&gt;"&amp;CW$5,Fluxo!$U:$U,"&lt;="&amp;CX$5,Fluxo!$D:$D,$D120,Fluxo!$E:$E,"&lt;&gt;"&amp;"PERMUTANTE"))</f>
        <v>0</v>
      </c>
      <c r="CY120" s="18">
        <f>IF(CY$5&gt;$G$4,0,SUMIFS(Fluxo!$O:$O,Fluxo!$U:$U,"&gt;"&amp;CX$5,Fluxo!$U:$U,"&lt;="&amp;CY$5,Fluxo!$D:$D,$D120,Fluxo!$E:$E,"&lt;&gt;"&amp;"PERMUTANTE"))</f>
        <v>0</v>
      </c>
      <c r="CZ120" s="18">
        <f>IF(CZ$5&gt;$G$4,0,SUMIFS(Fluxo!$O:$O,Fluxo!$U:$U,"&gt;"&amp;CY$5,Fluxo!$U:$U,"&lt;="&amp;CZ$5,Fluxo!$D:$D,$D120,Fluxo!$E:$E,"&lt;&gt;"&amp;"PERMUTANTE"))</f>
        <v>0</v>
      </c>
      <c r="DA120" s="18">
        <f>IF(DA$5&gt;$G$4,0,SUMIFS(Fluxo!$O:$O,Fluxo!$U:$U,"&gt;"&amp;CZ$5,Fluxo!$U:$U,"&lt;="&amp;DA$5,Fluxo!$D:$D,$D120,Fluxo!$E:$E,"&lt;&gt;"&amp;"PERMUTANTE"))</f>
        <v>0</v>
      </c>
      <c r="DB120" s="18">
        <f>IF(DB$5&gt;$G$4,0,SUMIFS(Fluxo!$O:$O,Fluxo!$U:$U,"&gt;"&amp;DA$5,Fluxo!$U:$U,"&lt;="&amp;DB$5,Fluxo!$D:$D,$D120,Fluxo!$E:$E,"&lt;&gt;"&amp;"PERMUTANTE"))</f>
        <v>0</v>
      </c>
      <c r="DC120" s="18">
        <f>IF(DC$5&gt;$G$4,0,SUMIFS(Fluxo!$O:$O,Fluxo!$U:$U,"&gt;"&amp;DB$5,Fluxo!$U:$U,"&lt;="&amp;DC$5,Fluxo!$D:$D,$D120,Fluxo!$E:$E,"&lt;&gt;"&amp;"PERMUTANTE"))</f>
        <v>0</v>
      </c>
      <c r="DD120" s="18">
        <f>IF(DD$5&gt;$G$4,0,SUMIFS(Fluxo!$O:$O,Fluxo!$U:$U,"&gt;"&amp;DC$5,Fluxo!$U:$U,"&lt;="&amp;DD$5,Fluxo!$D:$D,$D120,Fluxo!$E:$E,"&lt;&gt;"&amp;"PERMUTANTE"))</f>
        <v>0</v>
      </c>
      <c r="DE120" s="18">
        <f>IF(DE$5&gt;$G$4,0,SUMIFS(Fluxo!$O:$O,Fluxo!$U:$U,"&gt;"&amp;DD$5,Fluxo!$U:$U,"&lt;="&amp;DE$5,Fluxo!$D:$D,$D120,Fluxo!$E:$E,"&lt;&gt;"&amp;"PERMUTANTE"))</f>
        <v>0</v>
      </c>
      <c r="DF120" s="18">
        <f>IF(DF$5&gt;$G$4,0,SUMIFS(Fluxo!$O:$O,Fluxo!$U:$U,"&gt;"&amp;DE$5,Fluxo!$U:$U,"&lt;="&amp;DF$5,Fluxo!$D:$D,$D120,Fluxo!$E:$E,"&lt;&gt;"&amp;"PERMUTANTE"))</f>
        <v>0</v>
      </c>
      <c r="DG120" s="18">
        <f>IF(DG$5&gt;$G$4,0,SUMIFS(Fluxo!$O:$O,Fluxo!$U:$U,"&gt;"&amp;DF$5,Fluxo!$U:$U,"&lt;="&amp;DG$5,Fluxo!$D:$D,$D120,Fluxo!$E:$E,"&lt;&gt;"&amp;"PERMUTANTE"))</f>
        <v>0</v>
      </c>
      <c r="DH120" s="18">
        <f>IF(DH$5&gt;$G$4,0,SUMIFS(Fluxo!$O:$O,Fluxo!$U:$U,"&gt;"&amp;DG$5,Fluxo!$U:$U,"&lt;="&amp;DH$5,Fluxo!$D:$D,$D120,Fluxo!$E:$E,"&lt;&gt;"&amp;"PERMUTANTE"))</f>
        <v>0</v>
      </c>
      <c r="DI120" s="18">
        <f>IF(DI$5&gt;$G$4,0,SUMIFS(Fluxo!$O:$O,Fluxo!$U:$U,"&gt;"&amp;DH$5,Fluxo!$U:$U,"&lt;="&amp;DI$5,Fluxo!$D:$D,$D120,Fluxo!$E:$E,"&lt;&gt;"&amp;"PERMUTANTE"))</f>
        <v>0</v>
      </c>
      <c r="DJ120" s="18">
        <f>IF(DJ$5&gt;$G$4,0,SUMIFS(Fluxo!$O:$O,Fluxo!$U:$U,"&gt;"&amp;DI$5,Fluxo!$U:$U,"&lt;="&amp;DJ$5,Fluxo!$D:$D,$D120,Fluxo!$E:$E,"&lt;&gt;"&amp;"PERMUTANTE"))</f>
        <v>0</v>
      </c>
      <c r="DK120" s="18">
        <f>IF(DK$5&gt;$G$4,0,SUMIFS(Fluxo!$O:$O,Fluxo!$U:$U,"&gt;"&amp;DJ$5,Fluxo!$U:$U,"&lt;="&amp;DK$5,Fluxo!$D:$D,$D120,Fluxo!$E:$E,"&lt;&gt;"&amp;"PERMUTANTE"))</f>
        <v>0</v>
      </c>
      <c r="DL120" s="18">
        <f>IF(DL$5&gt;$G$4,0,SUMIFS(Fluxo!$O:$O,Fluxo!$U:$U,"&gt;"&amp;DK$5,Fluxo!$U:$U,"&lt;="&amp;DL$5,Fluxo!$D:$D,$D120,Fluxo!$E:$E,"&lt;&gt;"&amp;"PERMUTANTE"))</f>
        <v>0</v>
      </c>
      <c r="DM120" s="18">
        <f>IF(DM$5&gt;$G$4,0,SUMIFS(Fluxo!$O:$O,Fluxo!$U:$U,"&gt;"&amp;DL$5,Fluxo!$U:$U,"&lt;="&amp;DM$5,Fluxo!$D:$D,$D120,Fluxo!$E:$E,"&lt;&gt;"&amp;"PERMUTANTE"))</f>
        <v>0</v>
      </c>
      <c r="DN120" s="18">
        <f>IF(DN$5&gt;$G$4,0,SUMIFS(Fluxo!$O:$O,Fluxo!$U:$U,"&gt;"&amp;DM$5,Fluxo!$U:$U,"&lt;="&amp;DN$5,Fluxo!$D:$D,$D120,Fluxo!$E:$E,"&lt;&gt;"&amp;"PERMUTANTE"))</f>
        <v>0</v>
      </c>
      <c r="DO120" s="18">
        <f>IF(DO$5&gt;$G$4,0,SUMIFS(Fluxo!$O:$O,Fluxo!$U:$U,"&gt;"&amp;DN$5,Fluxo!$U:$U,"&lt;="&amp;DO$5,Fluxo!$D:$D,$D120,Fluxo!$E:$E,"&lt;&gt;"&amp;"PERMUTANTE"))</f>
        <v>0</v>
      </c>
      <c r="DP120" s="18">
        <f>IF(DP$5&gt;$G$4,0,SUMIFS(Fluxo!$O:$O,Fluxo!$U:$U,"&gt;"&amp;DO$5,Fluxo!$U:$U,"&lt;="&amp;DP$5,Fluxo!$D:$D,$D120,Fluxo!$E:$E,"&lt;&gt;"&amp;"PERMUTANTE"))</f>
        <v>0</v>
      </c>
      <c r="DQ120" s="18">
        <f>IF(DQ$5&gt;$G$4,0,SUMIFS(Fluxo!$O:$O,Fluxo!$U:$U,"&gt;"&amp;DP$5,Fluxo!$U:$U,"&lt;="&amp;DQ$5,Fluxo!$D:$D,$D120,Fluxo!$E:$E,"&lt;&gt;"&amp;"PERMUTANTE"))</f>
        <v>0</v>
      </c>
      <c r="DR120" s="18">
        <f>IF(DR$5&gt;$G$4,0,SUMIFS(Fluxo!$O:$O,Fluxo!$U:$U,"&gt;"&amp;DQ$5,Fluxo!$U:$U,"&lt;="&amp;DR$5,Fluxo!$D:$D,$D120,Fluxo!$E:$E,"&lt;&gt;"&amp;"PERMUTANTE"))</f>
        <v>0</v>
      </c>
      <c r="DS120" s="18">
        <f>IF(DS$5&gt;$G$4,0,SUMIFS(Fluxo!$O:$O,Fluxo!$U:$U,"&gt;"&amp;DR$5,Fluxo!$U:$U,"&lt;="&amp;DS$5,Fluxo!$D:$D,$D120,Fluxo!$E:$E,"&lt;&gt;"&amp;"PERMUTANTE"))</f>
        <v>0</v>
      </c>
      <c r="DT120" s="18">
        <f>IF(DT$5&gt;$G$4,0,SUMIFS(Fluxo!$O:$O,Fluxo!$U:$U,"&gt;"&amp;DS$5,Fluxo!$U:$U,"&lt;="&amp;DT$5,Fluxo!$D:$D,$D120,Fluxo!$E:$E,"&lt;&gt;"&amp;"PERMUTANTE"))</f>
        <v>0</v>
      </c>
      <c r="DU120" s="18">
        <f>IF(DU$5&gt;$G$4,0,SUMIFS(Fluxo!$O:$O,Fluxo!$U:$U,"&gt;"&amp;DT$5,Fluxo!$U:$U,"&lt;="&amp;DU$5,Fluxo!$D:$D,$D120,Fluxo!$E:$E,"&lt;&gt;"&amp;"PERMUTANTE"))</f>
        <v>0</v>
      </c>
      <c r="DV120" s="18">
        <f>IF(DV$5&gt;$G$4,0,SUMIFS(Fluxo!$O:$O,Fluxo!$U:$U,"&gt;"&amp;DU$5,Fluxo!$U:$U,"&lt;="&amp;DV$5,Fluxo!$D:$D,$D120,Fluxo!$E:$E,"&lt;&gt;"&amp;"PERMUTANTE"))</f>
        <v>0</v>
      </c>
      <c r="DW120" s="18">
        <f>IF(DW$5&gt;$G$4,0,SUMIFS(Fluxo!$O:$O,Fluxo!$U:$U,"&gt;"&amp;DV$5,Fluxo!$U:$U,"&lt;="&amp;DW$5,Fluxo!$D:$D,$D120,Fluxo!$E:$E,"&lt;&gt;"&amp;"PERMUTANTE"))</f>
        <v>0</v>
      </c>
      <c r="DX120" s="18">
        <f>IF(DX$5&gt;$G$4,0,SUMIFS(Fluxo!$O:$O,Fluxo!$U:$U,"&gt;"&amp;DW$5,Fluxo!$U:$U,"&lt;="&amp;DX$5,Fluxo!$D:$D,$D120,Fluxo!$E:$E,"&lt;&gt;"&amp;"PERMUTANTE"))</f>
        <v>0</v>
      </c>
      <c r="DY120" s="18">
        <f>IF(DY$5&gt;$G$4,0,SUMIFS(Fluxo!$O:$O,Fluxo!$U:$U,"&gt;"&amp;DX$5,Fluxo!$U:$U,"&lt;="&amp;DY$5,Fluxo!$D:$D,$D120,Fluxo!$E:$E,"&lt;&gt;"&amp;"PERMUTANTE"))</f>
        <v>0</v>
      </c>
      <c r="DZ120" s="18">
        <f>IF(DZ$5&gt;$G$4,0,SUMIFS(Fluxo!$O:$O,Fluxo!$U:$U,"&gt;"&amp;DY$5,Fluxo!$U:$U,"&lt;="&amp;DZ$5,Fluxo!$D:$D,$D120,Fluxo!$E:$E,"&lt;&gt;"&amp;"PERMUTANTE"))</f>
        <v>0</v>
      </c>
      <c r="EA120" s="18">
        <f>IF(EA$5&gt;$G$4,0,SUMIFS(Fluxo!$O:$O,Fluxo!$U:$U,"&gt;"&amp;DZ$5,Fluxo!$U:$U,"&lt;="&amp;EA$5,Fluxo!$D:$D,$D120,Fluxo!$E:$E,"&lt;&gt;"&amp;"PERMUTANTE"))</f>
        <v>0</v>
      </c>
      <c r="EB120" s="18">
        <f>IF(EB$5&gt;$G$4,0,SUMIFS(Fluxo!$O:$O,Fluxo!$U:$U,"&gt;"&amp;EA$5,Fluxo!$U:$U,"&lt;="&amp;EB$5,Fluxo!$D:$D,$D120,Fluxo!$E:$E,"&lt;&gt;"&amp;"PERMUTANTE"))</f>
        <v>0</v>
      </c>
      <c r="EC120" s="18">
        <f>IF(EC$5&gt;$G$4,0,SUMIFS(Fluxo!$O:$O,Fluxo!$U:$U,"&gt;"&amp;EB$5,Fluxo!$U:$U,"&lt;="&amp;EC$5,Fluxo!$D:$D,$D120,Fluxo!$E:$E,"&lt;&gt;"&amp;"PERMUTANTE"))</f>
        <v>0</v>
      </c>
      <c r="ED120" s="18">
        <f>IF(ED$5&gt;$G$4,0,SUMIFS(Fluxo!$O:$O,Fluxo!$U:$U,"&gt;"&amp;EC$5,Fluxo!$U:$U,"&lt;="&amp;ED$5,Fluxo!$D:$D,$D120,Fluxo!$E:$E,"&lt;&gt;"&amp;"PERMUTANTE"))</f>
        <v>0</v>
      </c>
      <c r="EE120" s="18">
        <f>IF(EE$5&gt;$G$4,0,SUMIFS(Fluxo!$O:$O,Fluxo!$U:$U,"&gt;"&amp;ED$5,Fluxo!$U:$U,"&lt;="&amp;EE$5,Fluxo!$D:$D,$D120,Fluxo!$E:$E,"&lt;&gt;"&amp;"PERMUTANTE"))</f>
        <v>0</v>
      </c>
      <c r="EF120" s="18">
        <f>IF(EF$5&gt;$G$4,0,SUMIFS(Fluxo!$O:$O,Fluxo!$U:$U,"&gt;"&amp;EE$5,Fluxo!$U:$U,"&lt;="&amp;EF$5,Fluxo!$D:$D,$D120,Fluxo!$E:$E,"&lt;&gt;"&amp;"PERMUTANTE"))</f>
        <v>0</v>
      </c>
      <c r="EG120" s="18">
        <f>IF(EG$5&gt;$G$4,0,SUMIFS(Fluxo!$O:$O,Fluxo!$U:$U,"&gt;"&amp;EF$5,Fluxo!$U:$U,"&lt;="&amp;EG$5,Fluxo!$D:$D,$D120,Fluxo!$E:$E,"&lt;&gt;"&amp;"PERMUTANTE"))</f>
        <v>0</v>
      </c>
      <c r="EH120" s="18">
        <f>IF(EH$5&gt;$G$4,0,SUMIFS(Fluxo!$O:$O,Fluxo!$U:$U,"&gt;"&amp;EG$5,Fluxo!$U:$U,"&lt;="&amp;EH$5,Fluxo!$D:$D,$D120,Fluxo!$E:$E,"&lt;&gt;"&amp;"PERMUTANTE"))</f>
        <v>0</v>
      </c>
      <c r="EI120" s="18">
        <f>IF(EI$5&gt;$G$4,0,SUMIFS(Fluxo!$O:$O,Fluxo!$U:$U,"&gt;"&amp;EH$5,Fluxo!$U:$U,"&lt;="&amp;EI$5,Fluxo!$D:$D,$D120,Fluxo!$E:$E,"&lt;&gt;"&amp;"PERMUTANTE"))</f>
        <v>0</v>
      </c>
      <c r="EJ120" s="18">
        <f>IF(EJ$5&gt;$G$4,0,SUMIFS(Fluxo!$O:$O,Fluxo!$U:$U,"&gt;"&amp;EI$5,Fluxo!$U:$U,"&lt;="&amp;EJ$5,Fluxo!$D:$D,$D120,Fluxo!$E:$E,"&lt;&gt;"&amp;"PERMUTANTE"))</f>
        <v>0</v>
      </c>
      <c r="EK120" s="18">
        <f>IF(EK$5&gt;$G$4,0,SUMIFS(Fluxo!$O:$O,Fluxo!$U:$U,"&gt;"&amp;EJ$5,Fluxo!$U:$U,"&lt;="&amp;EK$5,Fluxo!$D:$D,$D120,Fluxo!$E:$E,"&lt;&gt;"&amp;"PERMUTANTE"))</f>
        <v>0</v>
      </c>
      <c r="EL120" s="18">
        <f>IF(EL$5&gt;$G$4,0,SUMIFS(Fluxo!$O:$O,Fluxo!$U:$U,"&gt;"&amp;EK$5,Fluxo!$U:$U,"&lt;="&amp;EL$5,Fluxo!$D:$D,$D120,Fluxo!$E:$E,"&lt;&gt;"&amp;"PERMUTANTE"))</f>
        <v>0</v>
      </c>
      <c r="EM120" s="18">
        <f>IF(EM$5&gt;$G$4,0,SUMIFS(Fluxo!$O:$O,Fluxo!$U:$U,"&gt;"&amp;EL$5,Fluxo!$U:$U,"&lt;="&amp;EM$5,Fluxo!$D:$D,$D120,Fluxo!$E:$E,"&lt;&gt;"&amp;"PERMUTANTE"))</f>
        <v>0</v>
      </c>
      <c r="EN120" s="18">
        <f>IF(EN$5&gt;$G$4,0,SUMIFS(Fluxo!$O:$O,Fluxo!$U:$U,"&gt;"&amp;EM$5,Fluxo!$U:$U,"&lt;="&amp;EN$5,Fluxo!$D:$D,$D120,Fluxo!$E:$E,"&lt;&gt;"&amp;"PERMUTANTE"))</f>
        <v>0</v>
      </c>
      <c r="EO120" s="18">
        <f>IF(EO$5&gt;$G$4,0,SUMIFS(Fluxo!$O:$O,Fluxo!$U:$U,"&gt;"&amp;EN$5,Fluxo!$U:$U,"&lt;="&amp;EO$5,Fluxo!$D:$D,$D120,Fluxo!$E:$E,"&lt;&gt;"&amp;"PERMUTANTE"))</f>
        <v>0</v>
      </c>
      <c r="EP120" s="18">
        <f>IF(EP$5&gt;$G$4,0,SUMIFS(Fluxo!$O:$O,Fluxo!$U:$U,"&gt;"&amp;EO$5,Fluxo!$U:$U,"&lt;="&amp;EP$5,Fluxo!$D:$D,$D120,Fluxo!$E:$E,"&lt;&gt;"&amp;"PERMUTANTE"))</f>
        <v>0</v>
      </c>
      <c r="EQ120" s="18">
        <f>IF(EQ$5&gt;$G$4,0,SUMIFS(Fluxo!$O:$O,Fluxo!$U:$U,"&gt;"&amp;EP$5,Fluxo!$U:$U,"&lt;="&amp;EQ$5,Fluxo!$D:$D,$D120,Fluxo!$E:$E,"&lt;&gt;"&amp;"PERMUTANTE"))</f>
        <v>0</v>
      </c>
      <c r="ER120" s="18">
        <f>IF(ER$5&gt;$G$4,0,SUMIFS(Fluxo!$O:$O,Fluxo!$U:$U,"&gt;"&amp;EQ$5,Fluxo!$U:$U,"&lt;="&amp;ER$5,Fluxo!$D:$D,$D120,Fluxo!$E:$E,"&lt;&gt;"&amp;"PERMUTANTE"))</f>
        <v>0</v>
      </c>
      <c r="ES120" s="18">
        <f>IF(ES$5&gt;$G$4,0,SUMIFS(Fluxo!$O:$O,Fluxo!$U:$U,"&gt;"&amp;ER$5,Fluxo!$U:$U,"&lt;="&amp;ES$5,Fluxo!$D:$D,$D120,Fluxo!$E:$E,"&lt;&gt;"&amp;"PERMUTANTE"))</f>
        <v>0</v>
      </c>
      <c r="ET120" s="18">
        <f>IF(ET$5&gt;$G$4,0,SUMIFS(Fluxo!$O:$O,Fluxo!$U:$U,"&gt;"&amp;ES$5,Fluxo!$U:$U,"&lt;="&amp;ET$5,Fluxo!$D:$D,$D120,Fluxo!$E:$E,"&lt;&gt;"&amp;"PERMUTANTE"))</f>
        <v>0</v>
      </c>
      <c r="EU120" s="18">
        <f>IF(EU$5&gt;$G$4,0,SUMIFS(Fluxo!$O:$O,Fluxo!$U:$U,"&gt;"&amp;ET$5,Fluxo!$U:$U,"&lt;="&amp;EU$5,Fluxo!$D:$D,$D120,Fluxo!$E:$E,"&lt;&gt;"&amp;"PERMUTANTE"))</f>
        <v>0</v>
      </c>
      <c r="EV120" s="18">
        <f>IF(EV$5&gt;$G$4,0,SUMIFS(Fluxo!$O:$O,Fluxo!$U:$U,"&gt;"&amp;EU$5,Fluxo!$U:$U,"&lt;="&amp;EV$5,Fluxo!$D:$D,$D120,Fluxo!$E:$E,"&lt;&gt;"&amp;"PERMUTANTE"))</f>
        <v>0</v>
      </c>
      <c r="EW120" s="18">
        <f>IF(EW$5&gt;$G$4,0,SUMIFS(Fluxo!$O:$O,Fluxo!$U:$U,"&gt;"&amp;EV$5,Fluxo!$U:$U,"&lt;="&amp;EW$5,Fluxo!$D:$D,$D120,Fluxo!$E:$E,"&lt;&gt;"&amp;"PERMUTANTE"))</f>
        <v>0</v>
      </c>
      <c r="EX120" s="18">
        <f>IF(EX$5&gt;$G$4,0,SUMIFS(Fluxo!$O:$O,Fluxo!$U:$U,"&gt;"&amp;EW$5,Fluxo!$U:$U,"&lt;="&amp;EX$5,Fluxo!$D:$D,$D120,Fluxo!$E:$E,"&lt;&gt;"&amp;"PERMUTANTE"))</f>
        <v>0</v>
      </c>
      <c r="EY120" s="18">
        <f>IF(EY$5&gt;$G$4,0,SUMIFS(Fluxo!$O:$O,Fluxo!$U:$U,"&gt;"&amp;EX$5,Fluxo!$U:$U,"&lt;="&amp;EY$5,Fluxo!$D:$D,$D120,Fluxo!$E:$E,"&lt;&gt;"&amp;"PERMUTANTE"))</f>
        <v>0</v>
      </c>
      <c r="EZ120" s="18">
        <f>IF(EZ$5&gt;$G$4,0,SUMIFS(Fluxo!$O:$O,Fluxo!$U:$U,"&gt;"&amp;EY$5,Fluxo!$U:$U,"&lt;="&amp;EZ$5,Fluxo!$D:$D,$D120,Fluxo!$E:$E,"&lt;&gt;"&amp;"PERMUTANTE"))</f>
        <v>0</v>
      </c>
      <c r="FA120" s="18">
        <f>IF(FA$5&gt;$G$4,0,SUMIFS(Fluxo!$O:$O,Fluxo!$U:$U,"&gt;"&amp;EZ$5,Fluxo!$U:$U,"&lt;="&amp;FA$5,Fluxo!$D:$D,$D120,Fluxo!$E:$E,"&lt;&gt;"&amp;"PERMUTANTE"))</f>
        <v>0</v>
      </c>
      <c r="FB120" s="18">
        <f>IF(FB$5&gt;$G$4,0,SUMIFS(Fluxo!$O:$O,Fluxo!$U:$U,"&gt;"&amp;FA$5,Fluxo!$U:$U,"&lt;="&amp;FB$5,Fluxo!$D:$D,$D120,Fluxo!$E:$E,"&lt;&gt;"&amp;"PERMUTANTE"))</f>
        <v>0</v>
      </c>
      <c r="FC120" s="18">
        <f>IF(FC$5&gt;$G$4,0,SUMIFS(Fluxo!$O:$O,Fluxo!$U:$U,"&gt;"&amp;FB$5,Fluxo!$U:$U,"&lt;="&amp;FC$5,Fluxo!$D:$D,$D120,Fluxo!$E:$E,"&lt;&gt;"&amp;"PERMUTANTE"))</f>
        <v>0</v>
      </c>
      <c r="FD120" s="18">
        <f>IF(FD$5&gt;$G$4,0,SUMIFS(Fluxo!$O:$O,Fluxo!$U:$U,"&gt;"&amp;FC$5,Fluxo!$U:$U,"&lt;="&amp;FD$5,Fluxo!$D:$D,$D120,Fluxo!$E:$E,"&lt;&gt;"&amp;"PERMUTANTE"))</f>
        <v>0</v>
      </c>
      <c r="FE120" s="18">
        <f>IF(FE$5&gt;$G$4,0,SUMIFS(Fluxo!$O:$O,Fluxo!$U:$U,"&gt;"&amp;FD$5,Fluxo!$U:$U,"&lt;="&amp;FE$5,Fluxo!$D:$D,$D120,Fluxo!$E:$E,"&lt;&gt;"&amp;"PERMUTANTE"))</f>
        <v>0</v>
      </c>
      <c r="FF120" s="18">
        <f>IF(FF$5&gt;$G$4,0,SUMIFS(Fluxo!$O:$O,Fluxo!$U:$U,"&gt;"&amp;FE$5,Fluxo!$U:$U,"&lt;="&amp;FF$5,Fluxo!$D:$D,$D120,Fluxo!$E:$E,"&lt;&gt;"&amp;"PERMUTANTE"))</f>
        <v>0</v>
      </c>
      <c r="FG120" s="18">
        <f>IF(FG$5&gt;$G$4,0,SUMIFS(Fluxo!$O:$O,Fluxo!$U:$U,"&gt;"&amp;FF$5,Fluxo!$U:$U,"&lt;="&amp;FG$5,Fluxo!$D:$D,$D120,Fluxo!$E:$E,"&lt;&gt;"&amp;"PERMUTANTE"))</f>
        <v>0</v>
      </c>
      <c r="FH120" s="18">
        <f>IF(FH$5&gt;$G$4,0,SUMIFS(Fluxo!$O:$O,Fluxo!$U:$U,"&gt;"&amp;FG$5,Fluxo!$U:$U,"&lt;="&amp;FH$5,Fluxo!$D:$D,$D120,Fluxo!$E:$E,"&lt;&gt;"&amp;"PERMUTANTE"))</f>
        <v>0</v>
      </c>
      <c r="FI120" s="18">
        <f>IF(FI$5&gt;$G$4,0,SUMIFS(Fluxo!$O:$O,Fluxo!$U:$U,"&gt;"&amp;FH$5,Fluxo!$U:$U,"&lt;="&amp;FI$5,Fluxo!$D:$D,$D120,Fluxo!$E:$E,"&lt;&gt;"&amp;"PERMUTANTE"))</f>
        <v>0</v>
      </c>
      <c r="FJ120" s="18">
        <f>IF(FJ$5&gt;$G$4,0,SUMIFS(Fluxo!$O:$O,Fluxo!$U:$U,"&gt;"&amp;FI$5,Fluxo!$U:$U,"&lt;="&amp;FJ$5,Fluxo!$D:$D,$D120,Fluxo!$E:$E,"&lt;&gt;"&amp;"PERMUTANTE"))</f>
        <v>0</v>
      </c>
      <c r="FK120" s="18">
        <f>IF(FK$5&gt;$G$4,0,SUMIFS(Fluxo!$O:$O,Fluxo!$U:$U,"&gt;"&amp;FJ$5,Fluxo!$U:$U,"&lt;="&amp;FK$5,Fluxo!$D:$D,$D120,Fluxo!$E:$E,"&lt;&gt;"&amp;"PERMUTANTE"))</f>
        <v>0</v>
      </c>
      <c r="FL120" s="18">
        <f>IF(FL$5&gt;$G$4,0,SUMIFS(Fluxo!$O:$O,Fluxo!$U:$U,"&gt;"&amp;FK$5,Fluxo!$U:$U,"&lt;="&amp;FL$5,Fluxo!$D:$D,$D120,Fluxo!$E:$E,"&lt;&gt;"&amp;"PERMUTANTE"))</f>
        <v>0</v>
      </c>
      <c r="FM120" s="18">
        <f>IF(FM$5&gt;$G$4,0,SUMIFS(Fluxo!$O:$O,Fluxo!$U:$U,"&gt;"&amp;FL$5,Fluxo!$U:$U,"&lt;="&amp;FM$5,Fluxo!$D:$D,$D120,Fluxo!$E:$E,"&lt;&gt;"&amp;"PERMUTANTE"))</f>
        <v>0</v>
      </c>
      <c r="FN120" s="18">
        <f>IF(FN$5&gt;$G$4,0,SUMIFS(Fluxo!$O:$O,Fluxo!$U:$U,"&gt;"&amp;FM$5,Fluxo!$U:$U,"&lt;="&amp;FN$5,Fluxo!$D:$D,$D120,Fluxo!$E:$E,"&lt;&gt;"&amp;"PERMUTANTE"))</f>
        <v>0</v>
      </c>
      <c r="FO120" s="18">
        <f>IF(FO$5&gt;$G$4,0,SUMIFS(Fluxo!$O:$O,Fluxo!$U:$U,"&gt;"&amp;FN$5,Fluxo!$U:$U,"&lt;="&amp;FO$5,Fluxo!$D:$D,$D120,Fluxo!$E:$E,"&lt;&gt;"&amp;"PERMUTANTE"))</f>
        <v>0</v>
      </c>
      <c r="FP120" s="18">
        <f>IF(FP$5&gt;$G$4,0,SUMIFS(Fluxo!$O:$O,Fluxo!$U:$U,"&gt;"&amp;FO$5,Fluxo!$U:$U,"&lt;="&amp;FP$5,Fluxo!$D:$D,$D120,Fluxo!$E:$E,"&lt;&gt;"&amp;"PERMUTANTE"))</f>
        <v>0</v>
      </c>
      <c r="FQ120" s="18">
        <f>IF(FQ$5&gt;$G$4,0,SUMIFS(Fluxo!$O:$O,Fluxo!$U:$U,"&gt;"&amp;FP$5,Fluxo!$U:$U,"&lt;="&amp;FQ$5,Fluxo!$D:$D,$D120,Fluxo!$E:$E,"&lt;&gt;"&amp;"PERMUTANTE"))</f>
        <v>0</v>
      </c>
      <c r="FR120" s="18">
        <f>IF(FR$5&gt;$G$4,0,SUMIFS(Fluxo!$O:$O,Fluxo!$U:$U,"&gt;"&amp;FQ$5,Fluxo!$U:$U,"&lt;="&amp;FR$5,Fluxo!$D:$D,$D120,Fluxo!$E:$E,"&lt;&gt;"&amp;"PERMUTANTE"))</f>
        <v>0</v>
      </c>
      <c r="FS120" s="18">
        <f>IF(FS$5&gt;$G$4,0,SUMIFS(Fluxo!$O:$O,Fluxo!$U:$U,"&gt;"&amp;FR$5,Fluxo!$U:$U,"&lt;="&amp;FS$5,Fluxo!$D:$D,$D120,Fluxo!$E:$E,"&lt;&gt;"&amp;"PERMUTANTE"))</f>
        <v>0</v>
      </c>
      <c r="FT120" s="18">
        <f>IF(FT$5&gt;$G$4,0,SUMIFS(Fluxo!$O:$O,Fluxo!$U:$U,"&gt;"&amp;FS$5,Fluxo!$U:$U,"&lt;="&amp;FT$5,Fluxo!$D:$D,$D120,Fluxo!$E:$E,"&lt;&gt;"&amp;"PERMUTANTE"))</f>
        <v>0</v>
      </c>
      <c r="FU120" s="18">
        <f>IF(FU$5&gt;$G$4,0,SUMIFS(Fluxo!$O:$O,Fluxo!$U:$U,"&gt;"&amp;FT$5,Fluxo!$U:$U,"&lt;="&amp;FU$5,Fluxo!$D:$D,$D120,Fluxo!$E:$E,"&lt;&gt;"&amp;"PERMUTANTE"))</f>
        <v>0</v>
      </c>
      <c r="FV120" s="18">
        <f>IF(FV$5&gt;$G$4,0,SUMIFS(Fluxo!$O:$O,Fluxo!$U:$U,"&gt;"&amp;FU$5,Fluxo!$U:$U,"&lt;="&amp;FV$5,Fluxo!$D:$D,$D120,Fluxo!$E:$E,"&lt;&gt;"&amp;"PERMUTANTE"))</f>
        <v>0</v>
      </c>
      <c r="FW120" s="18">
        <f>IF(FW$5&gt;$G$4,0,SUMIFS(Fluxo!$O:$O,Fluxo!$U:$U,"&gt;"&amp;FV$5,Fluxo!$U:$U,"&lt;="&amp;FW$5,Fluxo!$D:$D,$D120,Fluxo!$E:$E,"&lt;&gt;"&amp;"PERMUTANTE"))</f>
        <v>0</v>
      </c>
      <c r="FX120" s="18">
        <f>IF(FX$5&gt;$G$4,0,SUMIFS(Fluxo!$O:$O,Fluxo!$U:$U,"&gt;"&amp;FW$5,Fluxo!$U:$U,"&lt;="&amp;FX$5,Fluxo!$D:$D,$D120,Fluxo!$E:$E,"&lt;&gt;"&amp;"PERMUTANTE"))</f>
        <v>0</v>
      </c>
      <c r="FY120" s="18">
        <f>IF(FY$5&gt;$G$4,0,SUMIFS(Fluxo!$O:$O,Fluxo!$U:$U,"&gt;"&amp;FX$5,Fluxo!$U:$U,"&lt;="&amp;FY$5,Fluxo!$D:$D,$D120,Fluxo!$E:$E,"&lt;&gt;"&amp;"PERMUTANTE"))</f>
        <v>0</v>
      </c>
      <c r="FZ120" s="18">
        <f>IF(FZ$5&gt;$G$4,0,SUMIFS(Fluxo!$O:$O,Fluxo!$U:$U,"&gt;"&amp;FY$5,Fluxo!$U:$U,"&lt;="&amp;FZ$5,Fluxo!$D:$D,$D120,Fluxo!$E:$E,"&lt;&gt;"&amp;"PERMUTANTE"))</f>
        <v>0</v>
      </c>
      <c r="GA120" s="18">
        <f>IF(GA$5&gt;$G$4,0,SUMIFS(Fluxo!$O:$O,Fluxo!$U:$U,"&gt;"&amp;FZ$5,Fluxo!$U:$U,"&lt;="&amp;GA$5,Fluxo!$D:$D,$D120,Fluxo!$E:$E,"&lt;&gt;"&amp;"PERMUTANTE"))</f>
        <v>0</v>
      </c>
      <c r="GB120" s="18">
        <f>IF(GB$5&gt;$G$4,0,SUMIFS(Fluxo!$O:$O,Fluxo!$U:$U,"&gt;"&amp;GA$5,Fluxo!$U:$U,"&lt;="&amp;GB$5,Fluxo!$D:$D,$D120,Fluxo!$E:$E,"&lt;&gt;"&amp;"PERMUTANTE"))</f>
        <v>0</v>
      </c>
      <c r="GC120" s="18">
        <f>IF(GC$5&gt;$G$4,0,SUMIFS(Fluxo!$O:$O,Fluxo!$U:$U,"&gt;"&amp;GB$5,Fluxo!$U:$U,"&lt;="&amp;GC$5,Fluxo!$D:$D,$D120,Fluxo!$E:$E,"&lt;&gt;"&amp;"PERMUTANTE"))</f>
        <v>0</v>
      </c>
      <c r="GD120" s="18">
        <f>IF(GD$5&gt;$G$4,0,SUMIFS(Fluxo!$O:$O,Fluxo!$U:$U,"&gt;"&amp;GC$5,Fluxo!$U:$U,"&lt;="&amp;GD$5,Fluxo!$D:$D,$D120,Fluxo!$E:$E,"&lt;&gt;"&amp;"PERMUTANTE"))</f>
        <v>0</v>
      </c>
      <c r="GE120" s="18">
        <f>IF(GE$5&gt;$G$4,0,SUMIFS(Fluxo!$O:$O,Fluxo!$U:$U,"&gt;"&amp;GD$5,Fluxo!$U:$U,"&lt;="&amp;GE$5,Fluxo!$D:$D,$D120,Fluxo!$E:$E,"&lt;&gt;"&amp;"PERMUTANTE"))</f>
        <v>0</v>
      </c>
      <c r="GF120" s="18">
        <f>IF(GF$5&gt;$G$4,0,SUMIFS(Fluxo!$O:$O,Fluxo!$U:$U,"&gt;"&amp;GE$5,Fluxo!$U:$U,"&lt;="&amp;GF$5,Fluxo!$D:$D,$D120,Fluxo!$E:$E,"&lt;&gt;"&amp;"PERMUTANTE"))</f>
        <v>0</v>
      </c>
      <c r="GG120" s="18">
        <f>IF(GG$5&gt;$G$4,0,SUMIFS(Fluxo!$O:$O,Fluxo!$U:$U,"&gt;"&amp;GF$5,Fluxo!$U:$U,"&lt;="&amp;GG$5,Fluxo!$D:$D,$D120,Fluxo!$E:$E,"&lt;&gt;"&amp;"PERMUTANTE"))</f>
        <v>0</v>
      </c>
      <c r="GH120" s="18">
        <f>IF(GH$5&gt;$G$4,0,SUMIFS(Fluxo!$O:$O,Fluxo!$U:$U,"&gt;"&amp;GG$5,Fluxo!$U:$U,"&lt;="&amp;GH$5,Fluxo!$D:$D,$D120,Fluxo!$E:$E,"&lt;&gt;"&amp;"PERMUTANTE"))</f>
        <v>0</v>
      </c>
      <c r="GI120" s="18">
        <f>IF(GI$5&gt;$G$4,0,SUMIFS(Fluxo!$O:$O,Fluxo!$U:$U,"&gt;"&amp;GH$5,Fluxo!$U:$U,"&lt;="&amp;GI$5,Fluxo!$D:$D,$D120,Fluxo!$E:$E,"&lt;&gt;"&amp;"PERMUTANTE"))</f>
        <v>0</v>
      </c>
      <c r="GJ120" s="18">
        <f>IF(GJ$5&gt;$G$4,0,SUMIFS(Fluxo!$O:$O,Fluxo!$U:$U,"&gt;"&amp;GI$5,Fluxo!$U:$U,"&lt;="&amp;GJ$5,Fluxo!$D:$D,$D120,Fluxo!$E:$E,"&lt;&gt;"&amp;"PERMUTANTE"))</f>
        <v>0</v>
      </c>
      <c r="GK120" s="18">
        <f>IF(GK$5&gt;$G$4,0,SUMIFS(Fluxo!$O:$O,Fluxo!$U:$U,"&gt;"&amp;GJ$5,Fluxo!$U:$U,"&lt;="&amp;GK$5,Fluxo!$D:$D,$D120,Fluxo!$E:$E,"&lt;&gt;"&amp;"PERMUTANTE"))</f>
        <v>0</v>
      </c>
      <c r="GL120" s="18">
        <f>IF(GL$5&gt;$G$4,0,SUMIFS(Fluxo!$O:$O,Fluxo!$U:$U,"&gt;"&amp;GK$5,Fluxo!$U:$U,"&lt;="&amp;GL$5,Fluxo!$D:$D,$D120,Fluxo!$E:$E,"&lt;&gt;"&amp;"PERMUTANTE"))</f>
        <v>0</v>
      </c>
      <c r="GM120" s="18">
        <f>IF(GM$5&gt;$G$4,0,SUMIFS(Fluxo!$O:$O,Fluxo!$U:$U,"&gt;"&amp;GL$5,Fluxo!$U:$U,"&lt;="&amp;GM$5,Fluxo!$D:$D,$D120,Fluxo!$E:$E,"&lt;&gt;"&amp;"PERMUTANTE"))</f>
        <v>0</v>
      </c>
      <c r="GN120" s="18">
        <f>IF(GN$5&gt;$G$4,0,SUMIFS(Fluxo!$O:$O,Fluxo!$U:$U,"&gt;"&amp;GM$5,Fluxo!$U:$U,"&lt;="&amp;GN$5,Fluxo!$D:$D,$D120,Fluxo!$E:$E,"&lt;&gt;"&amp;"PERMUTANTE"))</f>
        <v>0</v>
      </c>
      <c r="GO120" s="18">
        <f>IF(GO$5&gt;$G$4,0,SUMIFS(Fluxo!$O:$O,Fluxo!$U:$U,"&gt;"&amp;GN$5,Fluxo!$U:$U,"&lt;="&amp;GO$5,Fluxo!$D:$D,$D120,Fluxo!$E:$E,"&lt;&gt;"&amp;"PERMUTANTE"))</f>
        <v>0</v>
      </c>
      <c r="GP120" s="18">
        <f>IF(GP$5&gt;$G$4,0,SUMIFS(Fluxo!$O:$O,Fluxo!$U:$U,"&gt;"&amp;GO$5,Fluxo!$U:$U,"&lt;="&amp;GP$5,Fluxo!$D:$D,$D120,Fluxo!$E:$E,"&lt;&gt;"&amp;"PERMUTANTE"))</f>
        <v>0</v>
      </c>
      <c r="GQ120" s="18">
        <f>IF(GQ$5&gt;$G$4,0,SUMIFS(Fluxo!$O:$O,Fluxo!$U:$U,"&gt;"&amp;GP$5,Fluxo!$U:$U,"&lt;="&amp;GQ$5,Fluxo!$D:$D,$D120,Fluxo!$E:$E,"&lt;&gt;"&amp;"PERMUTANTE"))</f>
        <v>0</v>
      </c>
      <c r="GR120" s="18">
        <f>IF(GR$5&gt;$G$4,0,SUMIFS(Fluxo!$O:$O,Fluxo!$U:$U,"&gt;"&amp;GQ$5,Fluxo!$U:$U,"&lt;="&amp;GR$5,Fluxo!$D:$D,$D120,Fluxo!$E:$E,"&lt;&gt;"&amp;"PERMUTANTE"))</f>
        <v>0</v>
      </c>
      <c r="GS120" s="18">
        <f>IF(GS$5&gt;$G$4,0,SUMIFS(Fluxo!$O:$O,Fluxo!$U:$U,"&gt;"&amp;GR$5,Fluxo!$U:$U,"&lt;="&amp;GS$5,Fluxo!$D:$D,$D120,Fluxo!$E:$E,"&lt;&gt;"&amp;"PERMUTANTE"))</f>
        <v>0</v>
      </c>
      <c r="GT120" s="18">
        <f>IF(GT$5&gt;$G$4,0,SUMIFS(Fluxo!$O:$O,Fluxo!$U:$U,"&gt;"&amp;GS$5,Fluxo!$U:$U,"&lt;="&amp;GT$5,Fluxo!$D:$D,$D120,Fluxo!$E:$E,"&lt;&gt;"&amp;"PERMUTANTE"))</f>
        <v>0</v>
      </c>
      <c r="GU120" s="18">
        <f>IF(GU$5&gt;$G$4,0,SUMIFS(Fluxo!$O:$O,Fluxo!$U:$U,"&gt;"&amp;GT$5,Fluxo!$U:$U,"&lt;="&amp;GU$5,Fluxo!$D:$D,$D120,Fluxo!$E:$E,"&lt;&gt;"&amp;"PERMUTANTE"))</f>
        <v>0</v>
      </c>
      <c r="GV120" s="18">
        <f>IF(GV$5&gt;$G$4,0,SUMIFS(Fluxo!$O:$O,Fluxo!$U:$U,"&gt;"&amp;GU$5,Fluxo!$U:$U,"&lt;="&amp;GV$5,Fluxo!$D:$D,$D120,Fluxo!$E:$E,"&lt;&gt;"&amp;"PERMUTANTE"))</f>
        <v>0</v>
      </c>
      <c r="GW120" s="18">
        <f>IF(GW$5&gt;$G$4,0,SUMIFS(Fluxo!$O:$O,Fluxo!$U:$U,"&gt;"&amp;GV$5,Fluxo!$U:$U,"&lt;="&amp;GW$5,Fluxo!$D:$D,$D120,Fluxo!$E:$E,"&lt;&gt;"&amp;"PERMUTANTE"))</f>
        <v>0</v>
      </c>
      <c r="GX120" s="18">
        <f>IF(GX$5&gt;$G$4,0,SUMIFS(Fluxo!$O:$O,Fluxo!$U:$U,"&gt;"&amp;GW$5,Fluxo!$U:$U,"&lt;="&amp;GX$5,Fluxo!$D:$D,$D120,Fluxo!$E:$E,"&lt;&gt;"&amp;"PERMUTANTE"))</f>
        <v>0</v>
      </c>
      <c r="GY120" s="18">
        <f>IF(GY$5&gt;$G$4,0,SUMIFS(Fluxo!$O:$O,Fluxo!$U:$U,"&gt;"&amp;GX$5,Fluxo!$U:$U,"&lt;="&amp;GY$5,Fluxo!$D:$D,$D120,Fluxo!$E:$E,"&lt;&gt;"&amp;"PERMUTANTE"))</f>
        <v>0</v>
      </c>
      <c r="GZ120" s="18">
        <f>IF(GZ$5&gt;$G$4,0,SUMIFS(Fluxo!$O:$O,Fluxo!$U:$U,"&gt;"&amp;GY$5,Fluxo!$U:$U,"&lt;="&amp;GZ$5,Fluxo!$D:$D,$D120,Fluxo!$E:$E,"&lt;&gt;"&amp;"PERMUTANTE"))</f>
        <v>0</v>
      </c>
      <c r="HA120" s="18">
        <f>IF(HA$5&gt;$G$4,0,SUMIFS(Fluxo!$O:$O,Fluxo!$U:$U,"&gt;"&amp;GZ$5,Fluxo!$U:$U,"&lt;="&amp;HA$5,Fluxo!$D:$D,$D120,Fluxo!$E:$E,"&lt;&gt;"&amp;"PERMUTANTE"))</f>
        <v>0</v>
      </c>
      <c r="HB120" s="18">
        <f>IF(HB$5&gt;$G$4,0,SUMIFS(Fluxo!$O:$O,Fluxo!$U:$U,"&gt;"&amp;HA$5,Fluxo!$U:$U,"&lt;="&amp;HB$5,Fluxo!$D:$D,$D120,Fluxo!$E:$E,"&lt;&gt;"&amp;"PERMUTANTE"))</f>
        <v>0</v>
      </c>
      <c r="HC120" s="18">
        <f>IF(HC$5&gt;$G$4,0,SUMIFS(Fluxo!$O:$O,Fluxo!$U:$U,"&gt;"&amp;HB$5,Fluxo!$U:$U,"&lt;="&amp;HC$5,Fluxo!$D:$D,$D120,Fluxo!$E:$E,"&lt;&gt;"&amp;"PERMUTANTE"))</f>
        <v>0</v>
      </c>
      <c r="HD120" s="18">
        <f>IF(HD$5&gt;$G$4,0,SUMIFS(Fluxo!$O:$O,Fluxo!$U:$U,"&gt;"&amp;HC$5,Fluxo!$U:$U,"&lt;="&amp;HD$5,Fluxo!$D:$D,$D120,Fluxo!$E:$E,"&lt;&gt;"&amp;"PERMUTANTE"))</f>
        <v>0</v>
      </c>
      <c r="HE120" s="18">
        <f>IF(HE$5&gt;$G$4,0,SUMIFS(Fluxo!$O:$O,Fluxo!$U:$U,"&gt;"&amp;HD$5,Fluxo!$U:$U,"&lt;="&amp;HE$5,Fluxo!$D:$D,$D120,Fluxo!$E:$E,"&lt;&gt;"&amp;"PERMUTANTE"))</f>
        <v>0</v>
      </c>
      <c r="HF120" s="18">
        <f>IF(HF$5&gt;$G$4,0,SUMIFS(Fluxo!$O:$O,Fluxo!$U:$U,"&gt;"&amp;HE$5,Fluxo!$U:$U,"&lt;="&amp;HF$5,Fluxo!$D:$D,$D120,Fluxo!$E:$E,"&lt;&gt;"&amp;"PERMUTANTE"))</f>
        <v>0</v>
      </c>
    </row>
    <row r="121" spans="1:214">
      <c r="A121" s="20">
        <f t="shared" si="11"/>
        <v>111</v>
      </c>
      <c r="B121" s="140" t="str">
        <f>'Check Carteira'!C113</f>
        <v>E.1016.99.03.1003</v>
      </c>
      <c r="C121" s="141">
        <v>1</v>
      </c>
      <c r="D121" s="129" t="str">
        <f>'Check Carteira'!F113</f>
        <v>S-1003</v>
      </c>
      <c r="E121" s="21" t="str">
        <f>IFERROR(INDEX(Contratos!L:L,MATCH(D121,Contratos!R:R,0)),"")</f>
        <v/>
      </c>
      <c r="F121" s="139" t="str">
        <f>IFERROR(INDEX(Contratos!G:G,MATCH(D121,Contratos!R:R,0)),"")</f>
        <v/>
      </c>
      <c r="H121" s="83">
        <f t="shared" si="12"/>
        <v>1</v>
      </c>
      <c r="J121" s="18">
        <f>IF(J$5&gt;$G$4,0,SUMIFS(Fluxo!$O:$O,Fluxo!$U:$U,"&gt;"&amp;I$5,Fluxo!$U:$U,"&lt;="&amp;J$5,Fluxo!$D:$D,$D121))</f>
        <v>0</v>
      </c>
      <c r="K121" s="18">
        <f>IF(K$5&gt;$G$4,0,SUMIFS(Fluxo!$O:$O,Fluxo!$U:$U,"&gt;"&amp;J$5,Fluxo!$U:$U,"&lt;="&amp;K$5,Fluxo!$D:$D,$D121))</f>
        <v>1</v>
      </c>
      <c r="L121" s="18">
        <f>IF(L$5&gt;$G$4,0,SUMIFS(Fluxo!$O:$O,Fluxo!$U:$U,"&gt;"&amp;K$5,Fluxo!$U:$U,"&lt;="&amp;L$5,Fluxo!$D:$D,$D121))</f>
        <v>0</v>
      </c>
      <c r="M121" s="18">
        <f>IF(M$5&gt;$G$4,0,SUMIFS(Fluxo!$O:$O,Fluxo!$U:$U,"&gt;"&amp;L$5,Fluxo!$U:$U,"&lt;="&amp;M$5,Fluxo!$D:$D,$D121))</f>
        <v>0</v>
      </c>
      <c r="N121" s="18">
        <f>IF(N$5&gt;$G$4,0,SUMIFS(Fluxo!$O:$O,Fluxo!$U:$U,"&gt;"&amp;M$5,Fluxo!$U:$U,"&lt;="&amp;N$5,Fluxo!$D:$D,$D121))</f>
        <v>0</v>
      </c>
      <c r="O121" s="18">
        <f>IF(O$5&gt;$G$4,0,SUMIFS(Fluxo!$O:$O,Fluxo!$U:$U,"&gt;"&amp;N$5,Fluxo!$U:$U,"&lt;="&amp;O$5,Fluxo!$D:$D,$D121))</f>
        <v>0</v>
      </c>
      <c r="P121" s="18">
        <f>IF(P$5&gt;$G$4,0,SUMIFS(Fluxo!$O:$O,Fluxo!$U:$U,"&gt;"&amp;O$5,Fluxo!$U:$U,"&lt;="&amp;P$5,Fluxo!$D:$D,$D121))</f>
        <v>0</v>
      </c>
      <c r="Q121" s="18">
        <f>IF(Q$5&gt;$G$4,0,SUMIFS(Fluxo!$O:$O,Fluxo!$U:$U,"&gt;"&amp;P$5,Fluxo!$U:$U,"&lt;="&amp;Q$5,Fluxo!$D:$D,$D121))</f>
        <v>0</v>
      </c>
      <c r="R121" s="18">
        <f>IF(R$5&gt;$G$4,0,SUMIFS(Fluxo!$O:$O,Fluxo!$U:$U,"&gt;"&amp;Q$5,Fluxo!$U:$U,"&lt;="&amp;R$5,Fluxo!$D:$D,$D121))</f>
        <v>0</v>
      </c>
      <c r="S121" s="18">
        <f>IF(S$5&gt;$G$4,0,SUMIFS(Fluxo!$O:$O,Fluxo!$U:$U,"&gt;"&amp;R$5,Fluxo!$U:$U,"&lt;="&amp;S$5,Fluxo!$D:$D,$D121,Fluxo!$E:$E,"&lt;&gt;"&amp;"PERMUTANTE"))</f>
        <v>0</v>
      </c>
      <c r="T121" s="18">
        <f>IF(T$5&gt;$G$4,0,SUMIFS(Fluxo!$O:$O,Fluxo!$U:$U,"&gt;"&amp;S$5,Fluxo!$U:$U,"&lt;="&amp;T$5,Fluxo!$D:$D,$D121,Fluxo!$E:$E,"&lt;&gt;"&amp;"PERMUTANTE"))</f>
        <v>0</v>
      </c>
      <c r="U121" s="18">
        <f>IF(U$5&gt;$G$4,0,SUMIFS(Fluxo!$O:$O,Fluxo!$U:$U,"&gt;"&amp;T$5,Fluxo!$U:$U,"&lt;="&amp;U$5,Fluxo!$D:$D,$D121,Fluxo!$E:$E,"&lt;&gt;"&amp;"PERMUTANTE"))</f>
        <v>0</v>
      </c>
      <c r="V121" s="18">
        <f>IF(V$5&gt;$G$4,0,SUMIFS(Fluxo!$O:$O,Fluxo!$U:$U,"&gt;"&amp;U$5,Fluxo!$U:$U,"&lt;="&amp;V$5,Fluxo!$D:$D,$D121,Fluxo!$E:$E,"&lt;&gt;"&amp;"PERMUTANTE"))</f>
        <v>0</v>
      </c>
      <c r="W121" s="18">
        <f>IF(W$5&gt;$G$4,0,SUMIFS(Fluxo!$O:$O,Fluxo!$U:$U,"&gt;"&amp;V$5,Fluxo!$U:$U,"&lt;="&amp;W$5,Fluxo!$D:$D,$D121,Fluxo!$E:$E,"&lt;&gt;"&amp;"PERMUTANTE"))</f>
        <v>0</v>
      </c>
      <c r="X121" s="18">
        <f>IF(X$5&gt;$G$4,0,SUMIFS(Fluxo!$O:$O,Fluxo!$U:$U,"&gt;"&amp;W$5,Fluxo!$U:$U,"&lt;="&amp;X$5,Fluxo!$D:$D,$D121,Fluxo!$E:$E,"&lt;&gt;"&amp;"PERMUTANTE"))</f>
        <v>0</v>
      </c>
      <c r="Y121" s="18">
        <f>IF(Y$5&gt;$G$4,0,SUMIFS(Fluxo!$O:$O,Fluxo!$U:$U,"&gt;"&amp;X$5,Fluxo!$U:$U,"&lt;="&amp;Y$5,Fluxo!$D:$D,$D121,Fluxo!$E:$E,"&lt;&gt;"&amp;"PERMUTANTE"))</f>
        <v>0</v>
      </c>
      <c r="Z121" s="18">
        <f>IF(Z$5&gt;$G$4,0,SUMIFS(Fluxo!$O:$O,Fluxo!$U:$U,"&gt;"&amp;Y$5,Fluxo!$U:$U,"&lt;="&amp;Z$5,Fluxo!$D:$D,$D121,Fluxo!$E:$E,"&lt;&gt;"&amp;"PERMUTANTE"))</f>
        <v>0</v>
      </c>
      <c r="AA121" s="18">
        <f>IF(AA$5&gt;$G$4,0,SUMIFS(Fluxo!$O:$O,Fluxo!$U:$U,"&gt;"&amp;Z$5,Fluxo!$U:$U,"&lt;="&amp;AA$5,Fluxo!$D:$D,$D121,Fluxo!$E:$E,"&lt;&gt;"&amp;"PERMUTANTE"))</f>
        <v>0</v>
      </c>
      <c r="AB121" s="18">
        <f>IF(AB$5&gt;$G$4,0,SUMIFS(Fluxo!$O:$O,Fluxo!$U:$U,"&gt;"&amp;AA$5,Fluxo!$U:$U,"&lt;="&amp;AB$5,Fluxo!$D:$D,$D121,Fluxo!$E:$E,"&lt;&gt;"&amp;"PERMUTANTE"))</f>
        <v>0</v>
      </c>
      <c r="AC121" s="18">
        <f>IF(AC$5&gt;$G$4,0,SUMIFS(Fluxo!$O:$O,Fluxo!$U:$U,"&gt;"&amp;AB$5,Fluxo!$U:$U,"&lt;="&amp;AC$5,Fluxo!$D:$D,$D121,Fluxo!$E:$E,"&lt;&gt;"&amp;"PERMUTANTE"))</f>
        <v>0</v>
      </c>
      <c r="AD121" s="18">
        <f>IF(AD$5&gt;$G$4,0,SUMIFS(Fluxo!$O:$O,Fluxo!$U:$U,"&gt;"&amp;AC$5,Fluxo!$U:$U,"&lt;="&amp;AD$5,Fluxo!$D:$D,$D121,Fluxo!$E:$E,"&lt;&gt;"&amp;"PERMUTANTE"))</f>
        <v>0</v>
      </c>
      <c r="AE121" s="18">
        <f>IF(AE$5&gt;$G$4,0,SUMIFS(Fluxo!$O:$O,Fluxo!$U:$U,"&gt;"&amp;AD$5,Fluxo!$U:$U,"&lt;="&amp;AE$5,Fluxo!$D:$D,$D121,Fluxo!$E:$E,"&lt;&gt;"&amp;"PERMUTANTE"))</f>
        <v>0</v>
      </c>
      <c r="AF121" s="18">
        <f>IF(AF$5&gt;$G$4,0,SUMIFS(Fluxo!$O:$O,Fluxo!$U:$U,"&gt;"&amp;AE$5,Fluxo!$U:$U,"&lt;="&amp;AF$5,Fluxo!$D:$D,$D121,Fluxo!$E:$E,"&lt;&gt;"&amp;"PERMUTANTE"))</f>
        <v>0</v>
      </c>
      <c r="AG121" s="18">
        <f>IF(AG$5&gt;$G$4,0,SUMIFS(Fluxo!$O:$O,Fluxo!$U:$U,"&gt;"&amp;AF$5,Fluxo!$U:$U,"&lt;="&amp;AG$5,Fluxo!$D:$D,$D121,Fluxo!$E:$E,"&lt;&gt;"&amp;"PERMUTANTE"))</f>
        <v>0</v>
      </c>
      <c r="AH121" s="18">
        <f>IF(AH$5&gt;$G$4,0,SUMIFS(Fluxo!$O:$O,Fluxo!$U:$U,"&gt;"&amp;AG$5,Fluxo!$U:$U,"&lt;="&amp;AH$5,Fluxo!$D:$D,$D121,Fluxo!$E:$E,"&lt;&gt;"&amp;"PERMUTANTE"))</f>
        <v>0</v>
      </c>
      <c r="AI121" s="18">
        <f>IF(AI$5&gt;$G$4,0,SUMIFS(Fluxo!$O:$O,Fluxo!$U:$U,"&gt;"&amp;AH$5,Fluxo!$U:$U,"&lt;="&amp;AI$5,Fluxo!$D:$D,$D121,Fluxo!$E:$E,"&lt;&gt;"&amp;"PERMUTANTE"))</f>
        <v>0</v>
      </c>
      <c r="AJ121" s="18">
        <f>IF(AJ$5&gt;$G$4,0,SUMIFS(Fluxo!$O:$O,Fluxo!$U:$U,"&gt;"&amp;AI$5,Fluxo!$U:$U,"&lt;="&amp;AJ$5,Fluxo!$D:$D,$D121,Fluxo!$E:$E,"&lt;&gt;"&amp;"PERMUTANTE"))</f>
        <v>0</v>
      </c>
      <c r="AK121" s="18">
        <f>IF(AK$5&gt;$G$4,0,SUMIFS(Fluxo!$O:$O,Fluxo!$U:$U,"&gt;"&amp;AJ$5,Fluxo!$U:$U,"&lt;="&amp;AK$5,Fluxo!$D:$D,$D121,Fluxo!$E:$E,"&lt;&gt;"&amp;"PERMUTANTE"))</f>
        <v>0</v>
      </c>
      <c r="AL121" s="18">
        <f>IF(AL$5&gt;$G$4,0,SUMIFS(Fluxo!$O:$O,Fluxo!$U:$U,"&gt;"&amp;AK$5,Fluxo!$U:$U,"&lt;="&amp;AL$5,Fluxo!$D:$D,$D121,Fluxo!$E:$E,"&lt;&gt;"&amp;"PERMUTANTE"))</f>
        <v>0</v>
      </c>
      <c r="AM121" s="18">
        <f>IF(AM$5&gt;$G$4,0,SUMIFS(Fluxo!$O:$O,Fluxo!$U:$U,"&gt;"&amp;AL$5,Fluxo!$U:$U,"&lt;="&amp;AM$5,Fluxo!$D:$D,$D121,Fluxo!$E:$E,"&lt;&gt;"&amp;"PERMUTANTE"))</f>
        <v>0</v>
      </c>
      <c r="AN121" s="18">
        <f>IF(AN$5&gt;$G$4,0,SUMIFS(Fluxo!$O:$O,Fluxo!$U:$U,"&gt;"&amp;AM$5,Fluxo!$U:$U,"&lt;="&amp;AN$5,Fluxo!$D:$D,$D121,Fluxo!$E:$E,"&lt;&gt;"&amp;"PERMUTANTE"))</f>
        <v>0</v>
      </c>
      <c r="AO121" s="18">
        <f>IF(AO$5&gt;$G$4,0,SUMIFS(Fluxo!$O:$O,Fluxo!$U:$U,"&gt;"&amp;AN$5,Fluxo!$U:$U,"&lt;="&amp;AO$5,Fluxo!$D:$D,$D121,Fluxo!$E:$E,"&lt;&gt;"&amp;"PERMUTANTE"))</f>
        <v>0</v>
      </c>
      <c r="AP121" s="18">
        <f>IF(AP$5&gt;$G$4,0,SUMIFS(Fluxo!$O:$O,Fluxo!$U:$U,"&gt;"&amp;AO$5,Fluxo!$U:$U,"&lt;="&amp;AP$5,Fluxo!$D:$D,$D121,Fluxo!$E:$E,"&lt;&gt;"&amp;"PERMUTANTE"))</f>
        <v>0</v>
      </c>
      <c r="AQ121" s="18">
        <f>IF(AQ$5&gt;$G$4,0,SUMIFS(Fluxo!$O:$O,Fluxo!$U:$U,"&gt;"&amp;AP$5,Fluxo!$U:$U,"&lt;="&amp;AQ$5,Fluxo!$D:$D,$D121,Fluxo!$E:$E,"&lt;&gt;"&amp;"PERMUTANTE"))</f>
        <v>0</v>
      </c>
      <c r="AR121" s="18">
        <f>IF(AR$5&gt;$G$4,0,SUMIFS(Fluxo!$O:$O,Fluxo!$U:$U,"&gt;"&amp;AQ$5,Fluxo!$U:$U,"&lt;="&amp;AR$5,Fluxo!$D:$D,$D121,Fluxo!$E:$E,"&lt;&gt;"&amp;"PERMUTANTE"))</f>
        <v>0</v>
      </c>
      <c r="AS121" s="18">
        <f>IF(AS$5&gt;$G$4,0,SUMIFS(Fluxo!$O:$O,Fluxo!$U:$U,"&gt;"&amp;AR$5,Fluxo!$U:$U,"&lt;="&amp;AS$5,Fluxo!$D:$D,$D121,Fluxo!$E:$E,"&lt;&gt;"&amp;"PERMUTANTE"))</f>
        <v>0</v>
      </c>
      <c r="AT121" s="18">
        <f>IF(AT$5&gt;$G$4,0,SUMIFS(Fluxo!$O:$O,Fluxo!$U:$U,"&gt;"&amp;AS$5,Fluxo!$U:$U,"&lt;="&amp;AT$5,Fluxo!$D:$D,$D121,Fluxo!$E:$E,"&lt;&gt;"&amp;"PERMUTANTE"))</f>
        <v>0</v>
      </c>
      <c r="AU121" s="18">
        <f>IF(AU$5&gt;$G$4,0,SUMIFS(Fluxo!$O:$O,Fluxo!$U:$U,"&gt;"&amp;AT$5,Fluxo!$U:$U,"&lt;="&amp;AU$5,Fluxo!$D:$D,$D121,Fluxo!$E:$E,"&lt;&gt;"&amp;"PERMUTANTE"))</f>
        <v>0</v>
      </c>
      <c r="AV121" s="18">
        <f>IF(AV$5&gt;$G$4,0,SUMIFS(Fluxo!$O:$O,Fluxo!$U:$U,"&gt;"&amp;AU$5,Fluxo!$U:$U,"&lt;="&amp;AV$5,Fluxo!$D:$D,$D121,Fluxo!$E:$E,"&lt;&gt;"&amp;"PERMUTANTE"))</f>
        <v>0</v>
      </c>
      <c r="AW121" s="18">
        <f>IF(AW$5&gt;$G$4,0,SUMIFS(Fluxo!$O:$O,Fluxo!$U:$U,"&gt;"&amp;AV$5,Fluxo!$U:$U,"&lt;="&amp;AW$5,Fluxo!$D:$D,$D121,Fluxo!$E:$E,"&lt;&gt;"&amp;"PERMUTANTE"))</f>
        <v>0</v>
      </c>
      <c r="AX121" s="18">
        <f>IF(AX$5&gt;$G$4,0,SUMIFS(Fluxo!$O:$O,Fluxo!$U:$U,"&gt;"&amp;AW$5,Fluxo!$U:$U,"&lt;="&amp;AX$5,Fluxo!$D:$D,$D121,Fluxo!$E:$E,"&lt;&gt;"&amp;"PERMUTANTE"))</f>
        <v>0</v>
      </c>
      <c r="AY121" s="18">
        <f>IF(AY$5&gt;$G$4,0,SUMIFS(Fluxo!$O:$O,Fluxo!$U:$U,"&gt;"&amp;AX$5,Fluxo!$U:$U,"&lt;="&amp;AY$5,Fluxo!$D:$D,$D121,Fluxo!$E:$E,"&lt;&gt;"&amp;"PERMUTANTE"))</f>
        <v>0</v>
      </c>
      <c r="AZ121" s="18">
        <f>IF(AZ$5&gt;$G$4,0,SUMIFS(Fluxo!$O:$O,Fluxo!$U:$U,"&gt;"&amp;AY$5,Fluxo!$U:$U,"&lt;="&amp;AZ$5,Fluxo!$D:$D,$D121,Fluxo!$E:$E,"&lt;&gt;"&amp;"PERMUTANTE"))</f>
        <v>0</v>
      </c>
      <c r="BA121" s="18">
        <f>IF(BA$5&gt;$G$4,0,SUMIFS(Fluxo!$O:$O,Fluxo!$U:$U,"&gt;"&amp;AZ$5,Fluxo!$U:$U,"&lt;="&amp;BA$5,Fluxo!$D:$D,$D121,Fluxo!$E:$E,"&lt;&gt;"&amp;"PERMUTANTE"))</f>
        <v>0</v>
      </c>
      <c r="BB121" s="18">
        <f>IF(BB$5&gt;$G$4,0,SUMIFS(Fluxo!$O:$O,Fluxo!$U:$U,"&gt;"&amp;BA$5,Fluxo!$U:$U,"&lt;="&amp;BB$5,Fluxo!$D:$D,$D121,Fluxo!$E:$E,"&lt;&gt;"&amp;"PERMUTANTE"))</f>
        <v>0</v>
      </c>
      <c r="BC121" s="18">
        <f>IF(BC$5&gt;$G$4,0,SUMIFS(Fluxo!$O:$O,Fluxo!$U:$U,"&gt;"&amp;BB$5,Fluxo!$U:$U,"&lt;="&amp;BC$5,Fluxo!$D:$D,$D121,Fluxo!$E:$E,"&lt;&gt;"&amp;"PERMUTANTE"))</f>
        <v>0</v>
      </c>
      <c r="BD121" s="18">
        <f>IF(BD$5&gt;$G$4,0,SUMIFS(Fluxo!$O:$O,Fluxo!$U:$U,"&gt;"&amp;BC$5,Fluxo!$U:$U,"&lt;="&amp;BD$5,Fluxo!$D:$D,$D121,Fluxo!$E:$E,"&lt;&gt;"&amp;"PERMUTANTE"))</f>
        <v>0</v>
      </c>
      <c r="BE121" s="18">
        <f>IF(BE$5&gt;$G$4,0,SUMIFS(Fluxo!$O:$O,Fluxo!$U:$U,"&gt;"&amp;BD$5,Fluxo!$U:$U,"&lt;="&amp;BE$5,Fluxo!$D:$D,$D121,Fluxo!$E:$E,"&lt;&gt;"&amp;"PERMUTANTE"))</f>
        <v>0</v>
      </c>
      <c r="BF121" s="18">
        <f>IF(BF$5&gt;$G$4,0,SUMIFS(Fluxo!$O:$O,Fluxo!$U:$U,"&gt;"&amp;BE$5,Fluxo!$U:$U,"&lt;="&amp;BF$5,Fluxo!$D:$D,$D121,Fluxo!$E:$E,"&lt;&gt;"&amp;"PERMUTANTE"))</f>
        <v>0</v>
      </c>
      <c r="BG121" s="18">
        <f>IF(BG$5&gt;$G$4,0,SUMIFS(Fluxo!$O:$O,Fluxo!$U:$U,"&gt;"&amp;BF$5,Fluxo!$U:$U,"&lt;="&amp;BG$5,Fluxo!$D:$D,$D121,Fluxo!$E:$E,"&lt;&gt;"&amp;"PERMUTANTE"))</f>
        <v>0</v>
      </c>
      <c r="BH121" s="18">
        <f>IF(BH$5&gt;$G$4,0,SUMIFS(Fluxo!$O:$O,Fluxo!$U:$U,"&gt;"&amp;BG$5,Fluxo!$U:$U,"&lt;="&amp;BH$5,Fluxo!$D:$D,$D121,Fluxo!$E:$E,"&lt;&gt;"&amp;"PERMUTANTE"))</f>
        <v>0</v>
      </c>
      <c r="BI121" s="18">
        <f>IF(BI$5&gt;$G$4,0,SUMIFS(Fluxo!$O:$O,Fluxo!$U:$U,"&gt;"&amp;BH$5,Fluxo!$U:$U,"&lt;="&amp;BI$5,Fluxo!$D:$D,$D121,Fluxo!$E:$E,"&lt;&gt;"&amp;"PERMUTANTE"))</f>
        <v>0</v>
      </c>
      <c r="BJ121" s="18">
        <f>IF(BJ$5&gt;$G$4,0,SUMIFS(Fluxo!$O:$O,Fluxo!$U:$U,"&gt;"&amp;BI$5,Fluxo!$U:$U,"&lt;="&amp;BJ$5,Fluxo!$D:$D,$D121,Fluxo!$E:$E,"&lt;&gt;"&amp;"PERMUTANTE"))</f>
        <v>0</v>
      </c>
      <c r="BK121" s="18">
        <f>IF(BK$5&gt;$G$4,0,SUMIFS(Fluxo!$O:$O,Fluxo!$U:$U,"&gt;"&amp;BJ$5,Fluxo!$U:$U,"&lt;="&amp;BK$5,Fluxo!$D:$D,$D121,Fluxo!$E:$E,"&lt;&gt;"&amp;"PERMUTANTE"))</f>
        <v>0</v>
      </c>
      <c r="BL121" s="18">
        <f>IF(BL$5&gt;$G$4,0,SUMIFS(Fluxo!$O:$O,Fluxo!$U:$U,"&gt;"&amp;BK$5,Fluxo!$U:$U,"&lt;="&amp;BL$5,Fluxo!$D:$D,$D121,Fluxo!$E:$E,"&lt;&gt;"&amp;"PERMUTANTE"))</f>
        <v>0</v>
      </c>
      <c r="BM121" s="18">
        <f>IF(BM$5&gt;$G$4,0,SUMIFS(Fluxo!$O:$O,Fluxo!$U:$U,"&gt;"&amp;BL$5,Fluxo!$U:$U,"&lt;="&amp;BM$5,Fluxo!$D:$D,$D121,Fluxo!$E:$E,"&lt;&gt;"&amp;"PERMUTANTE"))</f>
        <v>0</v>
      </c>
      <c r="BN121" s="18">
        <f>IF(BN$5&gt;$G$4,0,SUMIFS(Fluxo!$O:$O,Fluxo!$U:$U,"&gt;"&amp;BM$5,Fluxo!$U:$U,"&lt;="&amp;BN$5,Fluxo!$D:$D,$D121,Fluxo!$E:$E,"&lt;&gt;"&amp;"PERMUTANTE"))</f>
        <v>0</v>
      </c>
      <c r="BO121" s="18">
        <f>IF(BO$5&gt;$G$4,0,SUMIFS(Fluxo!$O:$O,Fluxo!$U:$U,"&gt;"&amp;BN$5,Fluxo!$U:$U,"&lt;="&amp;BO$5,Fluxo!$D:$D,$D121,Fluxo!$E:$E,"&lt;&gt;"&amp;"PERMUTANTE"))</f>
        <v>0</v>
      </c>
      <c r="BP121" s="18">
        <f>IF(BP$5&gt;$G$4,0,SUMIFS(Fluxo!$O:$O,Fluxo!$U:$U,"&gt;"&amp;BO$5,Fluxo!$U:$U,"&lt;="&amp;BP$5,Fluxo!$D:$D,$D121,Fluxo!$E:$E,"&lt;&gt;"&amp;"PERMUTANTE"))</f>
        <v>0</v>
      </c>
      <c r="BQ121" s="18">
        <f>IF(BQ$5&gt;$G$4,0,SUMIFS(Fluxo!$O:$O,Fluxo!$U:$U,"&gt;"&amp;BP$5,Fluxo!$U:$U,"&lt;="&amp;BQ$5,Fluxo!$D:$D,$D121,Fluxo!$E:$E,"&lt;&gt;"&amp;"PERMUTANTE"))</f>
        <v>0</v>
      </c>
      <c r="BR121" s="18">
        <f>IF(BR$5&gt;$G$4,0,SUMIFS(Fluxo!$O:$O,Fluxo!$U:$U,"&gt;"&amp;BQ$5,Fluxo!$U:$U,"&lt;="&amp;BR$5,Fluxo!$D:$D,$D121,Fluxo!$E:$E,"&lt;&gt;"&amp;"PERMUTANTE"))</f>
        <v>0</v>
      </c>
      <c r="BS121" s="18">
        <f>IF(BS$5&gt;$G$4,0,SUMIFS(Fluxo!$O:$O,Fluxo!$U:$U,"&gt;"&amp;BR$5,Fluxo!$U:$U,"&lt;="&amp;BS$5,Fluxo!$D:$D,$D121,Fluxo!$E:$E,"&lt;&gt;"&amp;"PERMUTANTE"))</f>
        <v>0</v>
      </c>
      <c r="BT121" s="18">
        <f>IF(BT$5&gt;$G$4,0,SUMIFS(Fluxo!$O:$O,Fluxo!$U:$U,"&gt;"&amp;BS$5,Fluxo!$U:$U,"&lt;="&amp;BT$5,Fluxo!$D:$D,$D121,Fluxo!$E:$E,"&lt;&gt;"&amp;"PERMUTANTE"))</f>
        <v>0</v>
      </c>
      <c r="BU121" s="18">
        <f>IF(BU$5&gt;$G$4,0,SUMIFS(Fluxo!$O:$O,Fluxo!$U:$U,"&gt;"&amp;BT$5,Fluxo!$U:$U,"&lt;="&amp;BU$5,Fluxo!$D:$D,$D121,Fluxo!$E:$E,"&lt;&gt;"&amp;"PERMUTANTE"))</f>
        <v>0</v>
      </c>
      <c r="BV121" s="18">
        <f>IF(BV$5&gt;$G$4,0,SUMIFS(Fluxo!$O:$O,Fluxo!$U:$U,"&gt;"&amp;BU$5,Fluxo!$U:$U,"&lt;="&amp;BV$5,Fluxo!$D:$D,$D121,Fluxo!$E:$E,"&lt;&gt;"&amp;"PERMUTANTE"))</f>
        <v>0</v>
      </c>
      <c r="BW121" s="18">
        <f>IF(BW$5&gt;$G$4,0,SUMIFS(Fluxo!$O:$O,Fluxo!$U:$U,"&gt;"&amp;BV$5,Fluxo!$U:$U,"&lt;="&amp;BW$5,Fluxo!$D:$D,$D121,Fluxo!$E:$E,"&lt;&gt;"&amp;"PERMUTANTE"))</f>
        <v>0</v>
      </c>
      <c r="BX121" s="18">
        <f>IF(BX$5&gt;$G$4,0,SUMIFS(Fluxo!$O:$O,Fluxo!$U:$U,"&gt;"&amp;BW$5,Fluxo!$U:$U,"&lt;="&amp;BX$5,Fluxo!$D:$D,$D121,Fluxo!$E:$E,"&lt;&gt;"&amp;"PERMUTANTE"))</f>
        <v>0</v>
      </c>
      <c r="BY121" s="18">
        <f>IF(BY$5&gt;$G$4,0,SUMIFS(Fluxo!$O:$O,Fluxo!$U:$U,"&gt;"&amp;BX$5,Fluxo!$U:$U,"&lt;="&amp;BY$5,Fluxo!$D:$D,$D121,Fluxo!$E:$E,"&lt;&gt;"&amp;"PERMUTANTE"))</f>
        <v>0</v>
      </c>
      <c r="BZ121" s="18">
        <f>IF(BZ$5&gt;$G$4,0,SUMIFS(Fluxo!$O:$O,Fluxo!$U:$U,"&gt;"&amp;BY$5,Fluxo!$U:$U,"&lt;="&amp;BZ$5,Fluxo!$D:$D,$D121,Fluxo!$E:$E,"&lt;&gt;"&amp;"PERMUTANTE"))</f>
        <v>0</v>
      </c>
      <c r="CA121" s="18">
        <f>IF(CA$5&gt;$G$4,0,SUMIFS(Fluxo!$O:$O,Fluxo!$U:$U,"&gt;"&amp;BZ$5,Fluxo!$U:$U,"&lt;="&amp;CA$5,Fluxo!$D:$D,$D121,Fluxo!$E:$E,"&lt;&gt;"&amp;"PERMUTANTE"))</f>
        <v>0</v>
      </c>
      <c r="CB121" s="18">
        <f>IF(CB$5&gt;$G$4,0,SUMIFS(Fluxo!$O:$O,Fluxo!$U:$U,"&gt;"&amp;CA$5,Fluxo!$U:$U,"&lt;="&amp;CB$5,Fluxo!$D:$D,$D121,Fluxo!$E:$E,"&lt;&gt;"&amp;"PERMUTANTE"))</f>
        <v>0</v>
      </c>
      <c r="CC121" s="18">
        <f>IF(CC$5&gt;$G$4,0,SUMIFS(Fluxo!$O:$O,Fluxo!$U:$U,"&gt;"&amp;CB$5,Fluxo!$U:$U,"&lt;="&amp;CC$5,Fluxo!$D:$D,$D121,Fluxo!$E:$E,"&lt;&gt;"&amp;"PERMUTANTE"))</f>
        <v>0</v>
      </c>
      <c r="CD121" s="18">
        <f>IF(CD$5&gt;$G$4,0,SUMIFS(Fluxo!$O:$O,Fluxo!$U:$U,"&gt;"&amp;CC$5,Fluxo!$U:$U,"&lt;="&amp;CD$5,Fluxo!$D:$D,$D121,Fluxo!$E:$E,"&lt;&gt;"&amp;"PERMUTANTE"))</f>
        <v>0</v>
      </c>
      <c r="CE121" s="18">
        <f>IF(CE$5&gt;$G$4,0,SUMIFS(Fluxo!$O:$O,Fluxo!$U:$U,"&gt;"&amp;CD$5,Fluxo!$U:$U,"&lt;="&amp;CE$5,Fluxo!$D:$D,$D121,Fluxo!$E:$E,"&lt;&gt;"&amp;"PERMUTANTE"))</f>
        <v>0</v>
      </c>
      <c r="CF121" s="18">
        <f>IF(CF$5&gt;$G$4,0,SUMIFS(Fluxo!$O:$O,Fluxo!$U:$U,"&gt;"&amp;CE$5,Fluxo!$U:$U,"&lt;="&amp;CF$5,Fluxo!$D:$D,$D121,Fluxo!$E:$E,"&lt;&gt;"&amp;"PERMUTANTE"))</f>
        <v>0</v>
      </c>
      <c r="CG121" s="18">
        <f>IF(CG$5&gt;$G$4,0,SUMIFS(Fluxo!$O:$O,Fluxo!$U:$U,"&gt;"&amp;CF$5,Fluxo!$U:$U,"&lt;="&amp;CG$5,Fluxo!$D:$D,$D121,Fluxo!$E:$E,"&lt;&gt;"&amp;"PERMUTANTE"))</f>
        <v>0</v>
      </c>
      <c r="CH121" s="18">
        <f>IF(CH$5&gt;$G$4,0,SUMIFS(Fluxo!$O:$O,Fluxo!$U:$U,"&gt;"&amp;CG$5,Fluxo!$U:$U,"&lt;="&amp;CH$5,Fluxo!$D:$D,$D121,Fluxo!$E:$E,"&lt;&gt;"&amp;"PERMUTANTE"))</f>
        <v>0</v>
      </c>
      <c r="CI121" s="18">
        <f>IF(CI$5&gt;$G$4,0,SUMIFS(Fluxo!$O:$O,Fluxo!$U:$U,"&gt;"&amp;CH$5,Fluxo!$U:$U,"&lt;="&amp;CI$5,Fluxo!$D:$D,$D121,Fluxo!$E:$E,"&lt;&gt;"&amp;"PERMUTANTE"))</f>
        <v>0</v>
      </c>
      <c r="CJ121" s="18">
        <f>IF(CJ$5&gt;$G$4,0,SUMIFS(Fluxo!$O:$O,Fluxo!$U:$U,"&gt;"&amp;CI$5,Fluxo!$U:$U,"&lt;="&amp;CJ$5,Fluxo!$D:$D,$D121,Fluxo!$E:$E,"&lt;&gt;"&amp;"PERMUTANTE"))</f>
        <v>0</v>
      </c>
      <c r="CK121" s="18">
        <f>IF(CK$5&gt;$G$4,0,SUMIFS(Fluxo!$O:$O,Fluxo!$U:$U,"&gt;"&amp;CJ$5,Fluxo!$U:$U,"&lt;="&amp;CK$5,Fluxo!$D:$D,$D121,Fluxo!$E:$E,"&lt;&gt;"&amp;"PERMUTANTE"))</f>
        <v>0</v>
      </c>
      <c r="CL121" s="18">
        <f>IF(CL$5&gt;$G$4,0,SUMIFS(Fluxo!$O:$O,Fluxo!$U:$U,"&gt;"&amp;CK$5,Fluxo!$U:$U,"&lt;="&amp;CL$5,Fluxo!$D:$D,$D121,Fluxo!$E:$E,"&lt;&gt;"&amp;"PERMUTANTE"))</f>
        <v>0</v>
      </c>
      <c r="CM121" s="18">
        <f>IF(CM$5&gt;$G$4,0,SUMIFS(Fluxo!$O:$O,Fluxo!$U:$U,"&gt;"&amp;CL$5,Fluxo!$U:$U,"&lt;="&amp;CM$5,Fluxo!$D:$D,$D121,Fluxo!$E:$E,"&lt;&gt;"&amp;"PERMUTANTE"))</f>
        <v>0</v>
      </c>
      <c r="CN121" s="18">
        <f>IF(CN$5&gt;$G$4,0,SUMIFS(Fluxo!$O:$O,Fluxo!$U:$U,"&gt;"&amp;CM$5,Fluxo!$U:$U,"&lt;="&amp;CN$5,Fluxo!$D:$D,$D121,Fluxo!$E:$E,"&lt;&gt;"&amp;"PERMUTANTE"))</f>
        <v>0</v>
      </c>
      <c r="CO121" s="18">
        <f>IF(CO$5&gt;$G$4,0,SUMIFS(Fluxo!$O:$O,Fluxo!$U:$U,"&gt;"&amp;CN$5,Fluxo!$U:$U,"&lt;="&amp;CO$5,Fluxo!$D:$D,$D121,Fluxo!$E:$E,"&lt;&gt;"&amp;"PERMUTANTE"))</f>
        <v>0</v>
      </c>
      <c r="CP121" s="18">
        <f>IF(CP$5&gt;$G$4,0,SUMIFS(Fluxo!$O:$O,Fluxo!$U:$U,"&gt;"&amp;CO$5,Fluxo!$U:$U,"&lt;="&amp;CP$5,Fluxo!$D:$D,$D121,Fluxo!$E:$E,"&lt;&gt;"&amp;"PERMUTANTE"))</f>
        <v>0</v>
      </c>
      <c r="CQ121" s="18">
        <f>IF(CQ$5&gt;$G$4,0,SUMIFS(Fluxo!$O:$O,Fluxo!$U:$U,"&gt;"&amp;CP$5,Fluxo!$U:$U,"&lt;="&amp;CQ$5,Fluxo!$D:$D,$D121,Fluxo!$E:$E,"&lt;&gt;"&amp;"PERMUTANTE"))</f>
        <v>0</v>
      </c>
      <c r="CR121" s="18">
        <f>IF(CR$5&gt;$G$4,0,SUMIFS(Fluxo!$O:$O,Fluxo!$U:$U,"&gt;"&amp;CQ$5,Fluxo!$U:$U,"&lt;="&amp;CR$5,Fluxo!$D:$D,$D121,Fluxo!$E:$E,"&lt;&gt;"&amp;"PERMUTANTE"))</f>
        <v>0</v>
      </c>
      <c r="CS121" s="18">
        <f>IF(CS$5&gt;$G$4,0,SUMIFS(Fluxo!$O:$O,Fluxo!$U:$U,"&gt;"&amp;CR$5,Fluxo!$U:$U,"&lt;="&amp;CS$5,Fluxo!$D:$D,$D121,Fluxo!$E:$E,"&lt;&gt;"&amp;"PERMUTANTE"))</f>
        <v>0</v>
      </c>
      <c r="CT121" s="18">
        <f>IF(CT$5&gt;$G$4,0,SUMIFS(Fluxo!$O:$O,Fluxo!$U:$U,"&gt;"&amp;CS$5,Fluxo!$U:$U,"&lt;="&amp;CT$5,Fluxo!$D:$D,$D121,Fluxo!$E:$E,"&lt;&gt;"&amp;"PERMUTANTE"))</f>
        <v>0</v>
      </c>
      <c r="CU121" s="18">
        <f>IF(CU$5&gt;$G$4,0,SUMIFS(Fluxo!$O:$O,Fluxo!$U:$U,"&gt;"&amp;CT$5,Fluxo!$U:$U,"&lt;="&amp;CU$5,Fluxo!$D:$D,$D121,Fluxo!$E:$E,"&lt;&gt;"&amp;"PERMUTANTE"))</f>
        <v>0</v>
      </c>
      <c r="CV121" s="18">
        <f>IF(CV$5&gt;$G$4,0,SUMIFS(Fluxo!$O:$O,Fluxo!$U:$U,"&gt;"&amp;CU$5,Fluxo!$U:$U,"&lt;="&amp;CV$5,Fluxo!$D:$D,$D121,Fluxo!$E:$E,"&lt;&gt;"&amp;"PERMUTANTE"))</f>
        <v>0</v>
      </c>
      <c r="CW121" s="18">
        <f>IF(CW$5&gt;$G$4,0,SUMIFS(Fluxo!$O:$O,Fluxo!$U:$U,"&gt;"&amp;CV$5,Fluxo!$U:$U,"&lt;="&amp;CW$5,Fluxo!$D:$D,$D121,Fluxo!$E:$E,"&lt;&gt;"&amp;"PERMUTANTE"))</f>
        <v>0</v>
      </c>
      <c r="CX121" s="18">
        <f>IF(CX$5&gt;$G$4,0,SUMIFS(Fluxo!$O:$O,Fluxo!$U:$U,"&gt;"&amp;CW$5,Fluxo!$U:$U,"&lt;="&amp;CX$5,Fluxo!$D:$D,$D121,Fluxo!$E:$E,"&lt;&gt;"&amp;"PERMUTANTE"))</f>
        <v>0</v>
      </c>
      <c r="CY121" s="18">
        <f>IF(CY$5&gt;$G$4,0,SUMIFS(Fluxo!$O:$O,Fluxo!$U:$U,"&gt;"&amp;CX$5,Fluxo!$U:$U,"&lt;="&amp;CY$5,Fluxo!$D:$D,$D121,Fluxo!$E:$E,"&lt;&gt;"&amp;"PERMUTANTE"))</f>
        <v>0</v>
      </c>
      <c r="CZ121" s="18">
        <f>IF(CZ$5&gt;$G$4,0,SUMIFS(Fluxo!$O:$O,Fluxo!$U:$U,"&gt;"&amp;CY$5,Fluxo!$U:$U,"&lt;="&amp;CZ$5,Fluxo!$D:$D,$D121,Fluxo!$E:$E,"&lt;&gt;"&amp;"PERMUTANTE"))</f>
        <v>0</v>
      </c>
      <c r="DA121" s="18">
        <f>IF(DA$5&gt;$G$4,0,SUMIFS(Fluxo!$O:$O,Fluxo!$U:$U,"&gt;"&amp;CZ$5,Fluxo!$U:$U,"&lt;="&amp;DA$5,Fluxo!$D:$D,$D121,Fluxo!$E:$E,"&lt;&gt;"&amp;"PERMUTANTE"))</f>
        <v>0</v>
      </c>
      <c r="DB121" s="18">
        <f>IF(DB$5&gt;$G$4,0,SUMIFS(Fluxo!$O:$O,Fluxo!$U:$U,"&gt;"&amp;DA$5,Fluxo!$U:$U,"&lt;="&amp;DB$5,Fluxo!$D:$D,$D121,Fluxo!$E:$E,"&lt;&gt;"&amp;"PERMUTANTE"))</f>
        <v>0</v>
      </c>
      <c r="DC121" s="18">
        <f>IF(DC$5&gt;$G$4,0,SUMIFS(Fluxo!$O:$O,Fluxo!$U:$U,"&gt;"&amp;DB$5,Fluxo!$U:$U,"&lt;="&amp;DC$5,Fluxo!$D:$D,$D121,Fluxo!$E:$E,"&lt;&gt;"&amp;"PERMUTANTE"))</f>
        <v>0</v>
      </c>
      <c r="DD121" s="18">
        <f>IF(DD$5&gt;$G$4,0,SUMIFS(Fluxo!$O:$O,Fluxo!$U:$U,"&gt;"&amp;DC$5,Fluxo!$U:$U,"&lt;="&amp;DD$5,Fluxo!$D:$D,$D121,Fluxo!$E:$E,"&lt;&gt;"&amp;"PERMUTANTE"))</f>
        <v>0</v>
      </c>
      <c r="DE121" s="18">
        <f>IF(DE$5&gt;$G$4,0,SUMIFS(Fluxo!$O:$O,Fluxo!$U:$U,"&gt;"&amp;DD$5,Fluxo!$U:$U,"&lt;="&amp;DE$5,Fluxo!$D:$D,$D121,Fluxo!$E:$E,"&lt;&gt;"&amp;"PERMUTANTE"))</f>
        <v>0</v>
      </c>
      <c r="DF121" s="18">
        <f>IF(DF$5&gt;$G$4,0,SUMIFS(Fluxo!$O:$O,Fluxo!$U:$U,"&gt;"&amp;DE$5,Fluxo!$U:$U,"&lt;="&amp;DF$5,Fluxo!$D:$D,$D121,Fluxo!$E:$E,"&lt;&gt;"&amp;"PERMUTANTE"))</f>
        <v>0</v>
      </c>
      <c r="DG121" s="18">
        <f>IF(DG$5&gt;$G$4,0,SUMIFS(Fluxo!$O:$O,Fluxo!$U:$U,"&gt;"&amp;DF$5,Fluxo!$U:$U,"&lt;="&amp;DG$5,Fluxo!$D:$D,$D121,Fluxo!$E:$E,"&lt;&gt;"&amp;"PERMUTANTE"))</f>
        <v>0</v>
      </c>
      <c r="DH121" s="18">
        <f>IF(DH$5&gt;$G$4,0,SUMIFS(Fluxo!$O:$O,Fluxo!$U:$U,"&gt;"&amp;DG$5,Fluxo!$U:$U,"&lt;="&amp;DH$5,Fluxo!$D:$D,$D121,Fluxo!$E:$E,"&lt;&gt;"&amp;"PERMUTANTE"))</f>
        <v>0</v>
      </c>
      <c r="DI121" s="18">
        <f>IF(DI$5&gt;$G$4,0,SUMIFS(Fluxo!$O:$O,Fluxo!$U:$U,"&gt;"&amp;DH$5,Fluxo!$U:$U,"&lt;="&amp;DI$5,Fluxo!$D:$D,$D121,Fluxo!$E:$E,"&lt;&gt;"&amp;"PERMUTANTE"))</f>
        <v>0</v>
      </c>
      <c r="DJ121" s="18">
        <f>IF(DJ$5&gt;$G$4,0,SUMIFS(Fluxo!$O:$O,Fluxo!$U:$U,"&gt;"&amp;DI$5,Fluxo!$U:$U,"&lt;="&amp;DJ$5,Fluxo!$D:$D,$D121,Fluxo!$E:$E,"&lt;&gt;"&amp;"PERMUTANTE"))</f>
        <v>0</v>
      </c>
      <c r="DK121" s="18">
        <f>IF(DK$5&gt;$G$4,0,SUMIFS(Fluxo!$O:$O,Fluxo!$U:$U,"&gt;"&amp;DJ$5,Fluxo!$U:$U,"&lt;="&amp;DK$5,Fluxo!$D:$D,$D121,Fluxo!$E:$E,"&lt;&gt;"&amp;"PERMUTANTE"))</f>
        <v>0</v>
      </c>
      <c r="DL121" s="18">
        <f>IF(DL$5&gt;$G$4,0,SUMIFS(Fluxo!$O:$O,Fluxo!$U:$U,"&gt;"&amp;DK$5,Fluxo!$U:$U,"&lt;="&amp;DL$5,Fluxo!$D:$D,$D121,Fluxo!$E:$E,"&lt;&gt;"&amp;"PERMUTANTE"))</f>
        <v>0</v>
      </c>
      <c r="DM121" s="18">
        <f>IF(DM$5&gt;$G$4,0,SUMIFS(Fluxo!$O:$O,Fluxo!$U:$U,"&gt;"&amp;DL$5,Fluxo!$U:$U,"&lt;="&amp;DM$5,Fluxo!$D:$D,$D121,Fluxo!$E:$E,"&lt;&gt;"&amp;"PERMUTANTE"))</f>
        <v>0</v>
      </c>
      <c r="DN121" s="18">
        <f>IF(DN$5&gt;$G$4,0,SUMIFS(Fluxo!$O:$O,Fluxo!$U:$U,"&gt;"&amp;DM$5,Fluxo!$U:$U,"&lt;="&amp;DN$5,Fluxo!$D:$D,$D121,Fluxo!$E:$E,"&lt;&gt;"&amp;"PERMUTANTE"))</f>
        <v>0</v>
      </c>
      <c r="DO121" s="18">
        <f>IF(DO$5&gt;$G$4,0,SUMIFS(Fluxo!$O:$O,Fluxo!$U:$U,"&gt;"&amp;DN$5,Fluxo!$U:$U,"&lt;="&amp;DO$5,Fluxo!$D:$D,$D121,Fluxo!$E:$E,"&lt;&gt;"&amp;"PERMUTANTE"))</f>
        <v>0</v>
      </c>
      <c r="DP121" s="18">
        <f>IF(DP$5&gt;$G$4,0,SUMIFS(Fluxo!$O:$O,Fluxo!$U:$U,"&gt;"&amp;DO$5,Fluxo!$U:$U,"&lt;="&amp;DP$5,Fluxo!$D:$D,$D121,Fluxo!$E:$E,"&lt;&gt;"&amp;"PERMUTANTE"))</f>
        <v>0</v>
      </c>
      <c r="DQ121" s="18">
        <f>IF(DQ$5&gt;$G$4,0,SUMIFS(Fluxo!$O:$O,Fluxo!$U:$U,"&gt;"&amp;DP$5,Fluxo!$U:$U,"&lt;="&amp;DQ$5,Fluxo!$D:$D,$D121,Fluxo!$E:$E,"&lt;&gt;"&amp;"PERMUTANTE"))</f>
        <v>0</v>
      </c>
      <c r="DR121" s="18">
        <f>IF(DR$5&gt;$G$4,0,SUMIFS(Fluxo!$O:$O,Fluxo!$U:$U,"&gt;"&amp;DQ$5,Fluxo!$U:$U,"&lt;="&amp;DR$5,Fluxo!$D:$D,$D121,Fluxo!$E:$E,"&lt;&gt;"&amp;"PERMUTANTE"))</f>
        <v>0</v>
      </c>
      <c r="DS121" s="18">
        <f>IF(DS$5&gt;$G$4,0,SUMIFS(Fluxo!$O:$O,Fluxo!$U:$U,"&gt;"&amp;DR$5,Fluxo!$U:$U,"&lt;="&amp;DS$5,Fluxo!$D:$D,$D121,Fluxo!$E:$E,"&lt;&gt;"&amp;"PERMUTANTE"))</f>
        <v>0</v>
      </c>
      <c r="DT121" s="18">
        <f>IF(DT$5&gt;$G$4,0,SUMIFS(Fluxo!$O:$O,Fluxo!$U:$U,"&gt;"&amp;DS$5,Fluxo!$U:$U,"&lt;="&amp;DT$5,Fluxo!$D:$D,$D121,Fluxo!$E:$E,"&lt;&gt;"&amp;"PERMUTANTE"))</f>
        <v>0</v>
      </c>
      <c r="DU121" s="18">
        <f>IF(DU$5&gt;$G$4,0,SUMIFS(Fluxo!$O:$O,Fluxo!$U:$U,"&gt;"&amp;DT$5,Fluxo!$U:$U,"&lt;="&amp;DU$5,Fluxo!$D:$D,$D121,Fluxo!$E:$E,"&lt;&gt;"&amp;"PERMUTANTE"))</f>
        <v>0</v>
      </c>
      <c r="DV121" s="18">
        <f>IF(DV$5&gt;$G$4,0,SUMIFS(Fluxo!$O:$O,Fluxo!$U:$U,"&gt;"&amp;DU$5,Fluxo!$U:$U,"&lt;="&amp;DV$5,Fluxo!$D:$D,$D121,Fluxo!$E:$E,"&lt;&gt;"&amp;"PERMUTANTE"))</f>
        <v>0</v>
      </c>
      <c r="DW121" s="18">
        <f>IF(DW$5&gt;$G$4,0,SUMIFS(Fluxo!$O:$O,Fluxo!$U:$U,"&gt;"&amp;DV$5,Fluxo!$U:$U,"&lt;="&amp;DW$5,Fluxo!$D:$D,$D121,Fluxo!$E:$E,"&lt;&gt;"&amp;"PERMUTANTE"))</f>
        <v>0</v>
      </c>
      <c r="DX121" s="18">
        <f>IF(DX$5&gt;$G$4,0,SUMIFS(Fluxo!$O:$O,Fluxo!$U:$U,"&gt;"&amp;DW$5,Fluxo!$U:$U,"&lt;="&amp;DX$5,Fluxo!$D:$D,$D121,Fluxo!$E:$E,"&lt;&gt;"&amp;"PERMUTANTE"))</f>
        <v>0</v>
      </c>
      <c r="DY121" s="18">
        <f>IF(DY$5&gt;$G$4,0,SUMIFS(Fluxo!$O:$O,Fluxo!$U:$U,"&gt;"&amp;DX$5,Fluxo!$U:$U,"&lt;="&amp;DY$5,Fluxo!$D:$D,$D121,Fluxo!$E:$E,"&lt;&gt;"&amp;"PERMUTANTE"))</f>
        <v>0</v>
      </c>
      <c r="DZ121" s="18">
        <f>IF(DZ$5&gt;$G$4,0,SUMIFS(Fluxo!$O:$O,Fluxo!$U:$U,"&gt;"&amp;DY$5,Fluxo!$U:$U,"&lt;="&amp;DZ$5,Fluxo!$D:$D,$D121,Fluxo!$E:$E,"&lt;&gt;"&amp;"PERMUTANTE"))</f>
        <v>0</v>
      </c>
      <c r="EA121" s="18">
        <f>IF(EA$5&gt;$G$4,0,SUMIFS(Fluxo!$O:$O,Fluxo!$U:$U,"&gt;"&amp;DZ$5,Fluxo!$U:$U,"&lt;="&amp;EA$5,Fluxo!$D:$D,$D121,Fluxo!$E:$E,"&lt;&gt;"&amp;"PERMUTANTE"))</f>
        <v>0</v>
      </c>
      <c r="EB121" s="18">
        <f>IF(EB$5&gt;$G$4,0,SUMIFS(Fluxo!$O:$O,Fluxo!$U:$U,"&gt;"&amp;EA$5,Fluxo!$U:$U,"&lt;="&amp;EB$5,Fluxo!$D:$D,$D121,Fluxo!$E:$E,"&lt;&gt;"&amp;"PERMUTANTE"))</f>
        <v>0</v>
      </c>
      <c r="EC121" s="18">
        <f>IF(EC$5&gt;$G$4,0,SUMIFS(Fluxo!$O:$O,Fluxo!$U:$U,"&gt;"&amp;EB$5,Fluxo!$U:$U,"&lt;="&amp;EC$5,Fluxo!$D:$D,$D121,Fluxo!$E:$E,"&lt;&gt;"&amp;"PERMUTANTE"))</f>
        <v>0</v>
      </c>
      <c r="ED121" s="18">
        <f>IF(ED$5&gt;$G$4,0,SUMIFS(Fluxo!$O:$O,Fluxo!$U:$U,"&gt;"&amp;EC$5,Fluxo!$U:$U,"&lt;="&amp;ED$5,Fluxo!$D:$D,$D121,Fluxo!$E:$E,"&lt;&gt;"&amp;"PERMUTANTE"))</f>
        <v>0</v>
      </c>
      <c r="EE121" s="18">
        <f>IF(EE$5&gt;$G$4,0,SUMIFS(Fluxo!$O:$O,Fluxo!$U:$U,"&gt;"&amp;ED$5,Fluxo!$U:$U,"&lt;="&amp;EE$5,Fluxo!$D:$D,$D121,Fluxo!$E:$E,"&lt;&gt;"&amp;"PERMUTANTE"))</f>
        <v>0</v>
      </c>
      <c r="EF121" s="18">
        <f>IF(EF$5&gt;$G$4,0,SUMIFS(Fluxo!$O:$O,Fluxo!$U:$U,"&gt;"&amp;EE$5,Fluxo!$U:$U,"&lt;="&amp;EF$5,Fluxo!$D:$D,$D121,Fluxo!$E:$E,"&lt;&gt;"&amp;"PERMUTANTE"))</f>
        <v>0</v>
      </c>
      <c r="EG121" s="18">
        <f>IF(EG$5&gt;$G$4,0,SUMIFS(Fluxo!$O:$O,Fluxo!$U:$U,"&gt;"&amp;EF$5,Fluxo!$U:$U,"&lt;="&amp;EG$5,Fluxo!$D:$D,$D121,Fluxo!$E:$E,"&lt;&gt;"&amp;"PERMUTANTE"))</f>
        <v>0</v>
      </c>
      <c r="EH121" s="18">
        <f>IF(EH$5&gt;$G$4,0,SUMIFS(Fluxo!$O:$O,Fluxo!$U:$U,"&gt;"&amp;EG$5,Fluxo!$U:$U,"&lt;="&amp;EH$5,Fluxo!$D:$D,$D121,Fluxo!$E:$E,"&lt;&gt;"&amp;"PERMUTANTE"))</f>
        <v>0</v>
      </c>
      <c r="EI121" s="18">
        <f>IF(EI$5&gt;$G$4,0,SUMIFS(Fluxo!$O:$O,Fluxo!$U:$U,"&gt;"&amp;EH$5,Fluxo!$U:$U,"&lt;="&amp;EI$5,Fluxo!$D:$D,$D121,Fluxo!$E:$E,"&lt;&gt;"&amp;"PERMUTANTE"))</f>
        <v>0</v>
      </c>
      <c r="EJ121" s="18">
        <f>IF(EJ$5&gt;$G$4,0,SUMIFS(Fluxo!$O:$O,Fluxo!$U:$U,"&gt;"&amp;EI$5,Fluxo!$U:$U,"&lt;="&amp;EJ$5,Fluxo!$D:$D,$D121,Fluxo!$E:$E,"&lt;&gt;"&amp;"PERMUTANTE"))</f>
        <v>0</v>
      </c>
      <c r="EK121" s="18">
        <f>IF(EK$5&gt;$G$4,0,SUMIFS(Fluxo!$O:$O,Fluxo!$U:$U,"&gt;"&amp;EJ$5,Fluxo!$U:$U,"&lt;="&amp;EK$5,Fluxo!$D:$D,$D121,Fluxo!$E:$E,"&lt;&gt;"&amp;"PERMUTANTE"))</f>
        <v>0</v>
      </c>
      <c r="EL121" s="18">
        <f>IF(EL$5&gt;$G$4,0,SUMIFS(Fluxo!$O:$O,Fluxo!$U:$U,"&gt;"&amp;EK$5,Fluxo!$U:$U,"&lt;="&amp;EL$5,Fluxo!$D:$D,$D121,Fluxo!$E:$E,"&lt;&gt;"&amp;"PERMUTANTE"))</f>
        <v>0</v>
      </c>
      <c r="EM121" s="18">
        <f>IF(EM$5&gt;$G$4,0,SUMIFS(Fluxo!$O:$O,Fluxo!$U:$U,"&gt;"&amp;EL$5,Fluxo!$U:$U,"&lt;="&amp;EM$5,Fluxo!$D:$D,$D121,Fluxo!$E:$E,"&lt;&gt;"&amp;"PERMUTANTE"))</f>
        <v>0</v>
      </c>
      <c r="EN121" s="18">
        <f>IF(EN$5&gt;$G$4,0,SUMIFS(Fluxo!$O:$O,Fluxo!$U:$U,"&gt;"&amp;EM$5,Fluxo!$U:$U,"&lt;="&amp;EN$5,Fluxo!$D:$D,$D121,Fluxo!$E:$E,"&lt;&gt;"&amp;"PERMUTANTE"))</f>
        <v>0</v>
      </c>
      <c r="EO121" s="18">
        <f>IF(EO$5&gt;$G$4,0,SUMIFS(Fluxo!$O:$O,Fluxo!$U:$U,"&gt;"&amp;EN$5,Fluxo!$U:$U,"&lt;="&amp;EO$5,Fluxo!$D:$D,$D121,Fluxo!$E:$E,"&lt;&gt;"&amp;"PERMUTANTE"))</f>
        <v>0</v>
      </c>
      <c r="EP121" s="18">
        <f>IF(EP$5&gt;$G$4,0,SUMIFS(Fluxo!$O:$O,Fluxo!$U:$U,"&gt;"&amp;EO$5,Fluxo!$U:$U,"&lt;="&amp;EP$5,Fluxo!$D:$D,$D121,Fluxo!$E:$E,"&lt;&gt;"&amp;"PERMUTANTE"))</f>
        <v>0</v>
      </c>
      <c r="EQ121" s="18">
        <f>IF(EQ$5&gt;$G$4,0,SUMIFS(Fluxo!$O:$O,Fluxo!$U:$U,"&gt;"&amp;EP$5,Fluxo!$U:$U,"&lt;="&amp;EQ$5,Fluxo!$D:$D,$D121,Fluxo!$E:$E,"&lt;&gt;"&amp;"PERMUTANTE"))</f>
        <v>0</v>
      </c>
      <c r="ER121" s="18">
        <f>IF(ER$5&gt;$G$4,0,SUMIFS(Fluxo!$O:$O,Fluxo!$U:$U,"&gt;"&amp;EQ$5,Fluxo!$U:$U,"&lt;="&amp;ER$5,Fluxo!$D:$D,$D121,Fluxo!$E:$E,"&lt;&gt;"&amp;"PERMUTANTE"))</f>
        <v>0</v>
      </c>
      <c r="ES121" s="18">
        <f>IF(ES$5&gt;$G$4,0,SUMIFS(Fluxo!$O:$O,Fluxo!$U:$U,"&gt;"&amp;ER$5,Fluxo!$U:$U,"&lt;="&amp;ES$5,Fluxo!$D:$D,$D121,Fluxo!$E:$E,"&lt;&gt;"&amp;"PERMUTANTE"))</f>
        <v>0</v>
      </c>
      <c r="ET121" s="18">
        <f>IF(ET$5&gt;$G$4,0,SUMIFS(Fluxo!$O:$O,Fluxo!$U:$U,"&gt;"&amp;ES$5,Fluxo!$U:$U,"&lt;="&amp;ET$5,Fluxo!$D:$D,$D121,Fluxo!$E:$E,"&lt;&gt;"&amp;"PERMUTANTE"))</f>
        <v>0</v>
      </c>
      <c r="EU121" s="18">
        <f>IF(EU$5&gt;$G$4,0,SUMIFS(Fluxo!$O:$O,Fluxo!$U:$U,"&gt;"&amp;ET$5,Fluxo!$U:$U,"&lt;="&amp;EU$5,Fluxo!$D:$D,$D121,Fluxo!$E:$E,"&lt;&gt;"&amp;"PERMUTANTE"))</f>
        <v>0</v>
      </c>
      <c r="EV121" s="18">
        <f>IF(EV$5&gt;$G$4,0,SUMIFS(Fluxo!$O:$O,Fluxo!$U:$U,"&gt;"&amp;EU$5,Fluxo!$U:$U,"&lt;="&amp;EV$5,Fluxo!$D:$D,$D121,Fluxo!$E:$E,"&lt;&gt;"&amp;"PERMUTANTE"))</f>
        <v>0</v>
      </c>
      <c r="EW121" s="18">
        <f>IF(EW$5&gt;$G$4,0,SUMIFS(Fluxo!$O:$O,Fluxo!$U:$U,"&gt;"&amp;EV$5,Fluxo!$U:$U,"&lt;="&amp;EW$5,Fluxo!$D:$D,$D121,Fluxo!$E:$E,"&lt;&gt;"&amp;"PERMUTANTE"))</f>
        <v>0</v>
      </c>
      <c r="EX121" s="18">
        <f>IF(EX$5&gt;$G$4,0,SUMIFS(Fluxo!$O:$O,Fluxo!$U:$U,"&gt;"&amp;EW$5,Fluxo!$U:$U,"&lt;="&amp;EX$5,Fluxo!$D:$D,$D121,Fluxo!$E:$E,"&lt;&gt;"&amp;"PERMUTANTE"))</f>
        <v>0</v>
      </c>
      <c r="EY121" s="18">
        <f>IF(EY$5&gt;$G$4,0,SUMIFS(Fluxo!$O:$O,Fluxo!$U:$U,"&gt;"&amp;EX$5,Fluxo!$U:$U,"&lt;="&amp;EY$5,Fluxo!$D:$D,$D121,Fluxo!$E:$E,"&lt;&gt;"&amp;"PERMUTANTE"))</f>
        <v>0</v>
      </c>
      <c r="EZ121" s="18">
        <f>IF(EZ$5&gt;$G$4,0,SUMIFS(Fluxo!$O:$O,Fluxo!$U:$U,"&gt;"&amp;EY$5,Fluxo!$U:$U,"&lt;="&amp;EZ$5,Fluxo!$D:$D,$D121,Fluxo!$E:$E,"&lt;&gt;"&amp;"PERMUTANTE"))</f>
        <v>0</v>
      </c>
      <c r="FA121" s="18">
        <f>IF(FA$5&gt;$G$4,0,SUMIFS(Fluxo!$O:$O,Fluxo!$U:$U,"&gt;"&amp;EZ$5,Fluxo!$U:$U,"&lt;="&amp;FA$5,Fluxo!$D:$D,$D121,Fluxo!$E:$E,"&lt;&gt;"&amp;"PERMUTANTE"))</f>
        <v>0</v>
      </c>
      <c r="FB121" s="18">
        <f>IF(FB$5&gt;$G$4,0,SUMIFS(Fluxo!$O:$O,Fluxo!$U:$U,"&gt;"&amp;FA$5,Fluxo!$U:$U,"&lt;="&amp;FB$5,Fluxo!$D:$D,$D121,Fluxo!$E:$E,"&lt;&gt;"&amp;"PERMUTANTE"))</f>
        <v>0</v>
      </c>
      <c r="FC121" s="18">
        <f>IF(FC$5&gt;$G$4,0,SUMIFS(Fluxo!$O:$O,Fluxo!$U:$U,"&gt;"&amp;FB$5,Fluxo!$U:$U,"&lt;="&amp;FC$5,Fluxo!$D:$D,$D121,Fluxo!$E:$E,"&lt;&gt;"&amp;"PERMUTANTE"))</f>
        <v>0</v>
      </c>
      <c r="FD121" s="18">
        <f>IF(FD$5&gt;$G$4,0,SUMIFS(Fluxo!$O:$O,Fluxo!$U:$U,"&gt;"&amp;FC$5,Fluxo!$U:$U,"&lt;="&amp;FD$5,Fluxo!$D:$D,$D121,Fluxo!$E:$E,"&lt;&gt;"&amp;"PERMUTANTE"))</f>
        <v>0</v>
      </c>
      <c r="FE121" s="18">
        <f>IF(FE$5&gt;$G$4,0,SUMIFS(Fluxo!$O:$O,Fluxo!$U:$U,"&gt;"&amp;FD$5,Fluxo!$U:$U,"&lt;="&amp;FE$5,Fluxo!$D:$D,$D121,Fluxo!$E:$E,"&lt;&gt;"&amp;"PERMUTANTE"))</f>
        <v>0</v>
      </c>
      <c r="FF121" s="18">
        <f>IF(FF$5&gt;$G$4,0,SUMIFS(Fluxo!$O:$O,Fluxo!$U:$U,"&gt;"&amp;FE$5,Fluxo!$U:$U,"&lt;="&amp;FF$5,Fluxo!$D:$D,$D121,Fluxo!$E:$E,"&lt;&gt;"&amp;"PERMUTANTE"))</f>
        <v>0</v>
      </c>
      <c r="FG121" s="18">
        <f>IF(FG$5&gt;$G$4,0,SUMIFS(Fluxo!$O:$O,Fluxo!$U:$U,"&gt;"&amp;FF$5,Fluxo!$U:$U,"&lt;="&amp;FG$5,Fluxo!$D:$D,$D121,Fluxo!$E:$E,"&lt;&gt;"&amp;"PERMUTANTE"))</f>
        <v>0</v>
      </c>
      <c r="FH121" s="18">
        <f>IF(FH$5&gt;$G$4,0,SUMIFS(Fluxo!$O:$O,Fluxo!$U:$U,"&gt;"&amp;FG$5,Fluxo!$U:$U,"&lt;="&amp;FH$5,Fluxo!$D:$D,$D121,Fluxo!$E:$E,"&lt;&gt;"&amp;"PERMUTANTE"))</f>
        <v>0</v>
      </c>
      <c r="FI121" s="18">
        <f>IF(FI$5&gt;$G$4,0,SUMIFS(Fluxo!$O:$O,Fluxo!$U:$U,"&gt;"&amp;FH$5,Fluxo!$U:$U,"&lt;="&amp;FI$5,Fluxo!$D:$D,$D121,Fluxo!$E:$E,"&lt;&gt;"&amp;"PERMUTANTE"))</f>
        <v>0</v>
      </c>
      <c r="FJ121" s="18">
        <f>IF(FJ$5&gt;$G$4,0,SUMIFS(Fluxo!$O:$O,Fluxo!$U:$U,"&gt;"&amp;FI$5,Fluxo!$U:$U,"&lt;="&amp;FJ$5,Fluxo!$D:$D,$D121,Fluxo!$E:$E,"&lt;&gt;"&amp;"PERMUTANTE"))</f>
        <v>0</v>
      </c>
      <c r="FK121" s="18">
        <f>IF(FK$5&gt;$G$4,0,SUMIFS(Fluxo!$O:$O,Fluxo!$U:$U,"&gt;"&amp;FJ$5,Fluxo!$U:$U,"&lt;="&amp;FK$5,Fluxo!$D:$D,$D121,Fluxo!$E:$E,"&lt;&gt;"&amp;"PERMUTANTE"))</f>
        <v>0</v>
      </c>
      <c r="FL121" s="18">
        <f>IF(FL$5&gt;$G$4,0,SUMIFS(Fluxo!$O:$O,Fluxo!$U:$U,"&gt;"&amp;FK$5,Fluxo!$U:$U,"&lt;="&amp;FL$5,Fluxo!$D:$D,$D121,Fluxo!$E:$E,"&lt;&gt;"&amp;"PERMUTANTE"))</f>
        <v>0</v>
      </c>
      <c r="FM121" s="18">
        <f>IF(FM$5&gt;$G$4,0,SUMIFS(Fluxo!$O:$O,Fluxo!$U:$U,"&gt;"&amp;FL$5,Fluxo!$U:$U,"&lt;="&amp;FM$5,Fluxo!$D:$D,$D121,Fluxo!$E:$E,"&lt;&gt;"&amp;"PERMUTANTE"))</f>
        <v>0</v>
      </c>
      <c r="FN121" s="18">
        <f>IF(FN$5&gt;$G$4,0,SUMIFS(Fluxo!$O:$O,Fluxo!$U:$U,"&gt;"&amp;FM$5,Fluxo!$U:$U,"&lt;="&amp;FN$5,Fluxo!$D:$D,$D121,Fluxo!$E:$E,"&lt;&gt;"&amp;"PERMUTANTE"))</f>
        <v>0</v>
      </c>
      <c r="FO121" s="18">
        <f>IF(FO$5&gt;$G$4,0,SUMIFS(Fluxo!$O:$O,Fluxo!$U:$U,"&gt;"&amp;FN$5,Fluxo!$U:$U,"&lt;="&amp;FO$5,Fluxo!$D:$D,$D121,Fluxo!$E:$E,"&lt;&gt;"&amp;"PERMUTANTE"))</f>
        <v>0</v>
      </c>
      <c r="FP121" s="18">
        <f>IF(FP$5&gt;$G$4,0,SUMIFS(Fluxo!$O:$O,Fluxo!$U:$U,"&gt;"&amp;FO$5,Fluxo!$U:$U,"&lt;="&amp;FP$5,Fluxo!$D:$D,$D121,Fluxo!$E:$E,"&lt;&gt;"&amp;"PERMUTANTE"))</f>
        <v>0</v>
      </c>
      <c r="FQ121" s="18">
        <f>IF(FQ$5&gt;$G$4,0,SUMIFS(Fluxo!$O:$O,Fluxo!$U:$U,"&gt;"&amp;FP$5,Fluxo!$U:$U,"&lt;="&amp;FQ$5,Fluxo!$D:$D,$D121,Fluxo!$E:$E,"&lt;&gt;"&amp;"PERMUTANTE"))</f>
        <v>0</v>
      </c>
      <c r="FR121" s="18">
        <f>IF(FR$5&gt;$G$4,0,SUMIFS(Fluxo!$O:$O,Fluxo!$U:$U,"&gt;"&amp;FQ$5,Fluxo!$U:$U,"&lt;="&amp;FR$5,Fluxo!$D:$D,$D121,Fluxo!$E:$E,"&lt;&gt;"&amp;"PERMUTANTE"))</f>
        <v>0</v>
      </c>
      <c r="FS121" s="18">
        <f>IF(FS$5&gt;$G$4,0,SUMIFS(Fluxo!$O:$O,Fluxo!$U:$U,"&gt;"&amp;FR$5,Fluxo!$U:$U,"&lt;="&amp;FS$5,Fluxo!$D:$D,$D121,Fluxo!$E:$E,"&lt;&gt;"&amp;"PERMUTANTE"))</f>
        <v>0</v>
      </c>
      <c r="FT121" s="18">
        <f>IF(FT$5&gt;$G$4,0,SUMIFS(Fluxo!$O:$O,Fluxo!$U:$U,"&gt;"&amp;FS$5,Fluxo!$U:$U,"&lt;="&amp;FT$5,Fluxo!$D:$D,$D121,Fluxo!$E:$E,"&lt;&gt;"&amp;"PERMUTANTE"))</f>
        <v>0</v>
      </c>
      <c r="FU121" s="18">
        <f>IF(FU$5&gt;$G$4,0,SUMIFS(Fluxo!$O:$O,Fluxo!$U:$U,"&gt;"&amp;FT$5,Fluxo!$U:$U,"&lt;="&amp;FU$5,Fluxo!$D:$D,$D121,Fluxo!$E:$E,"&lt;&gt;"&amp;"PERMUTANTE"))</f>
        <v>0</v>
      </c>
      <c r="FV121" s="18">
        <f>IF(FV$5&gt;$G$4,0,SUMIFS(Fluxo!$O:$O,Fluxo!$U:$U,"&gt;"&amp;FU$5,Fluxo!$U:$U,"&lt;="&amp;FV$5,Fluxo!$D:$D,$D121,Fluxo!$E:$E,"&lt;&gt;"&amp;"PERMUTANTE"))</f>
        <v>0</v>
      </c>
      <c r="FW121" s="18">
        <f>IF(FW$5&gt;$G$4,0,SUMIFS(Fluxo!$O:$O,Fluxo!$U:$U,"&gt;"&amp;FV$5,Fluxo!$U:$U,"&lt;="&amp;FW$5,Fluxo!$D:$D,$D121,Fluxo!$E:$E,"&lt;&gt;"&amp;"PERMUTANTE"))</f>
        <v>0</v>
      </c>
      <c r="FX121" s="18">
        <f>IF(FX$5&gt;$G$4,0,SUMIFS(Fluxo!$O:$O,Fluxo!$U:$U,"&gt;"&amp;FW$5,Fluxo!$U:$U,"&lt;="&amp;FX$5,Fluxo!$D:$D,$D121,Fluxo!$E:$E,"&lt;&gt;"&amp;"PERMUTANTE"))</f>
        <v>0</v>
      </c>
      <c r="FY121" s="18">
        <f>IF(FY$5&gt;$G$4,0,SUMIFS(Fluxo!$O:$O,Fluxo!$U:$U,"&gt;"&amp;FX$5,Fluxo!$U:$U,"&lt;="&amp;FY$5,Fluxo!$D:$D,$D121,Fluxo!$E:$E,"&lt;&gt;"&amp;"PERMUTANTE"))</f>
        <v>0</v>
      </c>
      <c r="FZ121" s="18">
        <f>IF(FZ$5&gt;$G$4,0,SUMIFS(Fluxo!$O:$O,Fluxo!$U:$U,"&gt;"&amp;FY$5,Fluxo!$U:$U,"&lt;="&amp;FZ$5,Fluxo!$D:$D,$D121,Fluxo!$E:$E,"&lt;&gt;"&amp;"PERMUTANTE"))</f>
        <v>0</v>
      </c>
      <c r="GA121" s="18">
        <f>IF(GA$5&gt;$G$4,0,SUMIFS(Fluxo!$O:$O,Fluxo!$U:$U,"&gt;"&amp;FZ$5,Fluxo!$U:$U,"&lt;="&amp;GA$5,Fluxo!$D:$D,$D121,Fluxo!$E:$E,"&lt;&gt;"&amp;"PERMUTANTE"))</f>
        <v>0</v>
      </c>
      <c r="GB121" s="18">
        <f>IF(GB$5&gt;$G$4,0,SUMIFS(Fluxo!$O:$O,Fluxo!$U:$U,"&gt;"&amp;GA$5,Fluxo!$U:$U,"&lt;="&amp;GB$5,Fluxo!$D:$D,$D121,Fluxo!$E:$E,"&lt;&gt;"&amp;"PERMUTANTE"))</f>
        <v>0</v>
      </c>
      <c r="GC121" s="18">
        <f>IF(GC$5&gt;$G$4,0,SUMIFS(Fluxo!$O:$O,Fluxo!$U:$U,"&gt;"&amp;GB$5,Fluxo!$U:$U,"&lt;="&amp;GC$5,Fluxo!$D:$D,$D121,Fluxo!$E:$E,"&lt;&gt;"&amp;"PERMUTANTE"))</f>
        <v>0</v>
      </c>
      <c r="GD121" s="18">
        <f>IF(GD$5&gt;$G$4,0,SUMIFS(Fluxo!$O:$O,Fluxo!$U:$U,"&gt;"&amp;GC$5,Fluxo!$U:$U,"&lt;="&amp;GD$5,Fluxo!$D:$D,$D121,Fluxo!$E:$E,"&lt;&gt;"&amp;"PERMUTANTE"))</f>
        <v>0</v>
      </c>
      <c r="GE121" s="18">
        <f>IF(GE$5&gt;$G$4,0,SUMIFS(Fluxo!$O:$O,Fluxo!$U:$U,"&gt;"&amp;GD$5,Fluxo!$U:$U,"&lt;="&amp;GE$5,Fluxo!$D:$D,$D121,Fluxo!$E:$E,"&lt;&gt;"&amp;"PERMUTANTE"))</f>
        <v>0</v>
      </c>
      <c r="GF121" s="18">
        <f>IF(GF$5&gt;$G$4,0,SUMIFS(Fluxo!$O:$O,Fluxo!$U:$U,"&gt;"&amp;GE$5,Fluxo!$U:$U,"&lt;="&amp;GF$5,Fluxo!$D:$D,$D121,Fluxo!$E:$E,"&lt;&gt;"&amp;"PERMUTANTE"))</f>
        <v>0</v>
      </c>
      <c r="GG121" s="18">
        <f>IF(GG$5&gt;$G$4,0,SUMIFS(Fluxo!$O:$O,Fluxo!$U:$U,"&gt;"&amp;GF$5,Fluxo!$U:$U,"&lt;="&amp;GG$5,Fluxo!$D:$D,$D121,Fluxo!$E:$E,"&lt;&gt;"&amp;"PERMUTANTE"))</f>
        <v>0</v>
      </c>
      <c r="GH121" s="18">
        <f>IF(GH$5&gt;$G$4,0,SUMIFS(Fluxo!$O:$O,Fluxo!$U:$U,"&gt;"&amp;GG$5,Fluxo!$U:$U,"&lt;="&amp;GH$5,Fluxo!$D:$D,$D121,Fluxo!$E:$E,"&lt;&gt;"&amp;"PERMUTANTE"))</f>
        <v>0</v>
      </c>
      <c r="GI121" s="18">
        <f>IF(GI$5&gt;$G$4,0,SUMIFS(Fluxo!$O:$O,Fluxo!$U:$U,"&gt;"&amp;GH$5,Fluxo!$U:$U,"&lt;="&amp;GI$5,Fluxo!$D:$D,$D121,Fluxo!$E:$E,"&lt;&gt;"&amp;"PERMUTANTE"))</f>
        <v>0</v>
      </c>
      <c r="GJ121" s="18">
        <f>IF(GJ$5&gt;$G$4,0,SUMIFS(Fluxo!$O:$O,Fluxo!$U:$U,"&gt;"&amp;GI$5,Fluxo!$U:$U,"&lt;="&amp;GJ$5,Fluxo!$D:$D,$D121,Fluxo!$E:$E,"&lt;&gt;"&amp;"PERMUTANTE"))</f>
        <v>0</v>
      </c>
      <c r="GK121" s="18">
        <f>IF(GK$5&gt;$G$4,0,SUMIFS(Fluxo!$O:$O,Fluxo!$U:$U,"&gt;"&amp;GJ$5,Fluxo!$U:$U,"&lt;="&amp;GK$5,Fluxo!$D:$D,$D121,Fluxo!$E:$E,"&lt;&gt;"&amp;"PERMUTANTE"))</f>
        <v>0</v>
      </c>
      <c r="GL121" s="18">
        <f>IF(GL$5&gt;$G$4,0,SUMIFS(Fluxo!$O:$O,Fluxo!$U:$U,"&gt;"&amp;GK$5,Fluxo!$U:$U,"&lt;="&amp;GL$5,Fluxo!$D:$D,$D121,Fluxo!$E:$E,"&lt;&gt;"&amp;"PERMUTANTE"))</f>
        <v>0</v>
      </c>
      <c r="GM121" s="18">
        <f>IF(GM$5&gt;$G$4,0,SUMIFS(Fluxo!$O:$O,Fluxo!$U:$U,"&gt;"&amp;GL$5,Fluxo!$U:$U,"&lt;="&amp;GM$5,Fluxo!$D:$D,$D121,Fluxo!$E:$E,"&lt;&gt;"&amp;"PERMUTANTE"))</f>
        <v>0</v>
      </c>
      <c r="GN121" s="18">
        <f>IF(GN$5&gt;$G$4,0,SUMIFS(Fluxo!$O:$O,Fluxo!$U:$U,"&gt;"&amp;GM$5,Fluxo!$U:$U,"&lt;="&amp;GN$5,Fluxo!$D:$D,$D121,Fluxo!$E:$E,"&lt;&gt;"&amp;"PERMUTANTE"))</f>
        <v>0</v>
      </c>
      <c r="GO121" s="18">
        <f>IF(GO$5&gt;$G$4,0,SUMIFS(Fluxo!$O:$O,Fluxo!$U:$U,"&gt;"&amp;GN$5,Fluxo!$U:$U,"&lt;="&amp;GO$5,Fluxo!$D:$D,$D121,Fluxo!$E:$E,"&lt;&gt;"&amp;"PERMUTANTE"))</f>
        <v>0</v>
      </c>
      <c r="GP121" s="18">
        <f>IF(GP$5&gt;$G$4,0,SUMIFS(Fluxo!$O:$O,Fluxo!$U:$U,"&gt;"&amp;GO$5,Fluxo!$U:$U,"&lt;="&amp;GP$5,Fluxo!$D:$D,$D121,Fluxo!$E:$E,"&lt;&gt;"&amp;"PERMUTANTE"))</f>
        <v>0</v>
      </c>
      <c r="GQ121" s="18">
        <f>IF(GQ$5&gt;$G$4,0,SUMIFS(Fluxo!$O:$O,Fluxo!$U:$U,"&gt;"&amp;GP$5,Fluxo!$U:$U,"&lt;="&amp;GQ$5,Fluxo!$D:$D,$D121,Fluxo!$E:$E,"&lt;&gt;"&amp;"PERMUTANTE"))</f>
        <v>0</v>
      </c>
      <c r="GR121" s="18">
        <f>IF(GR$5&gt;$G$4,0,SUMIFS(Fluxo!$O:$O,Fluxo!$U:$U,"&gt;"&amp;GQ$5,Fluxo!$U:$U,"&lt;="&amp;GR$5,Fluxo!$D:$D,$D121,Fluxo!$E:$E,"&lt;&gt;"&amp;"PERMUTANTE"))</f>
        <v>0</v>
      </c>
      <c r="GS121" s="18">
        <f>IF(GS$5&gt;$G$4,0,SUMIFS(Fluxo!$O:$O,Fluxo!$U:$U,"&gt;"&amp;GR$5,Fluxo!$U:$U,"&lt;="&amp;GS$5,Fluxo!$D:$D,$D121,Fluxo!$E:$E,"&lt;&gt;"&amp;"PERMUTANTE"))</f>
        <v>0</v>
      </c>
      <c r="GT121" s="18">
        <f>IF(GT$5&gt;$G$4,0,SUMIFS(Fluxo!$O:$O,Fluxo!$U:$U,"&gt;"&amp;GS$5,Fluxo!$U:$U,"&lt;="&amp;GT$5,Fluxo!$D:$D,$D121,Fluxo!$E:$E,"&lt;&gt;"&amp;"PERMUTANTE"))</f>
        <v>0</v>
      </c>
      <c r="GU121" s="18">
        <f>IF(GU$5&gt;$G$4,0,SUMIFS(Fluxo!$O:$O,Fluxo!$U:$U,"&gt;"&amp;GT$5,Fluxo!$U:$U,"&lt;="&amp;GU$5,Fluxo!$D:$D,$D121,Fluxo!$E:$E,"&lt;&gt;"&amp;"PERMUTANTE"))</f>
        <v>0</v>
      </c>
      <c r="GV121" s="18">
        <f>IF(GV$5&gt;$G$4,0,SUMIFS(Fluxo!$O:$O,Fluxo!$U:$U,"&gt;"&amp;GU$5,Fluxo!$U:$U,"&lt;="&amp;GV$5,Fluxo!$D:$D,$D121,Fluxo!$E:$E,"&lt;&gt;"&amp;"PERMUTANTE"))</f>
        <v>0</v>
      </c>
      <c r="GW121" s="18">
        <f>IF(GW$5&gt;$G$4,0,SUMIFS(Fluxo!$O:$O,Fluxo!$U:$U,"&gt;"&amp;GV$5,Fluxo!$U:$U,"&lt;="&amp;GW$5,Fluxo!$D:$D,$D121,Fluxo!$E:$E,"&lt;&gt;"&amp;"PERMUTANTE"))</f>
        <v>0</v>
      </c>
      <c r="GX121" s="18">
        <f>IF(GX$5&gt;$G$4,0,SUMIFS(Fluxo!$O:$O,Fluxo!$U:$U,"&gt;"&amp;GW$5,Fluxo!$U:$U,"&lt;="&amp;GX$5,Fluxo!$D:$D,$D121,Fluxo!$E:$E,"&lt;&gt;"&amp;"PERMUTANTE"))</f>
        <v>0</v>
      </c>
      <c r="GY121" s="18">
        <f>IF(GY$5&gt;$G$4,0,SUMIFS(Fluxo!$O:$O,Fluxo!$U:$U,"&gt;"&amp;GX$5,Fluxo!$U:$U,"&lt;="&amp;GY$5,Fluxo!$D:$D,$D121,Fluxo!$E:$E,"&lt;&gt;"&amp;"PERMUTANTE"))</f>
        <v>0</v>
      </c>
      <c r="GZ121" s="18">
        <f>IF(GZ$5&gt;$G$4,0,SUMIFS(Fluxo!$O:$O,Fluxo!$U:$U,"&gt;"&amp;GY$5,Fluxo!$U:$U,"&lt;="&amp;GZ$5,Fluxo!$D:$D,$D121,Fluxo!$E:$E,"&lt;&gt;"&amp;"PERMUTANTE"))</f>
        <v>0</v>
      </c>
      <c r="HA121" s="18">
        <f>IF(HA$5&gt;$G$4,0,SUMIFS(Fluxo!$O:$O,Fluxo!$U:$U,"&gt;"&amp;GZ$5,Fluxo!$U:$U,"&lt;="&amp;HA$5,Fluxo!$D:$D,$D121,Fluxo!$E:$E,"&lt;&gt;"&amp;"PERMUTANTE"))</f>
        <v>0</v>
      </c>
      <c r="HB121" s="18">
        <f>IF(HB$5&gt;$G$4,0,SUMIFS(Fluxo!$O:$O,Fluxo!$U:$U,"&gt;"&amp;HA$5,Fluxo!$U:$U,"&lt;="&amp;HB$5,Fluxo!$D:$D,$D121,Fluxo!$E:$E,"&lt;&gt;"&amp;"PERMUTANTE"))</f>
        <v>0</v>
      </c>
      <c r="HC121" s="18">
        <f>IF(HC$5&gt;$G$4,0,SUMIFS(Fluxo!$O:$O,Fluxo!$U:$U,"&gt;"&amp;HB$5,Fluxo!$U:$U,"&lt;="&amp;HC$5,Fluxo!$D:$D,$D121,Fluxo!$E:$E,"&lt;&gt;"&amp;"PERMUTANTE"))</f>
        <v>0</v>
      </c>
      <c r="HD121" s="18">
        <f>IF(HD$5&gt;$G$4,0,SUMIFS(Fluxo!$O:$O,Fluxo!$U:$U,"&gt;"&amp;HC$5,Fluxo!$U:$U,"&lt;="&amp;HD$5,Fluxo!$D:$D,$D121,Fluxo!$E:$E,"&lt;&gt;"&amp;"PERMUTANTE"))</f>
        <v>0</v>
      </c>
      <c r="HE121" s="18">
        <f>IF(HE$5&gt;$G$4,0,SUMIFS(Fluxo!$O:$O,Fluxo!$U:$U,"&gt;"&amp;HD$5,Fluxo!$U:$U,"&lt;="&amp;HE$5,Fluxo!$D:$D,$D121,Fluxo!$E:$E,"&lt;&gt;"&amp;"PERMUTANTE"))</f>
        <v>0</v>
      </c>
      <c r="HF121" s="18">
        <f>IF(HF$5&gt;$G$4,0,SUMIFS(Fluxo!$O:$O,Fluxo!$U:$U,"&gt;"&amp;HE$5,Fluxo!$U:$U,"&lt;="&amp;HF$5,Fluxo!$D:$D,$D121,Fluxo!$E:$E,"&lt;&gt;"&amp;"PERMUTANTE"))</f>
        <v>0</v>
      </c>
    </row>
    <row r="122" spans="1:214">
      <c r="A122" s="20">
        <f t="shared" si="11"/>
        <v>112</v>
      </c>
      <c r="B122" s="140" t="str">
        <f>'Check Carteira'!C114</f>
        <v>E.1016.99.03.1004</v>
      </c>
      <c r="C122" s="141">
        <v>1</v>
      </c>
      <c r="D122" s="129" t="str">
        <f>'Check Carteira'!F114</f>
        <v>S-1004</v>
      </c>
      <c r="E122" s="21" t="str">
        <f>IFERROR(INDEX(Contratos!L:L,MATCH(D122,Contratos!R:R,0)),"")</f>
        <v/>
      </c>
      <c r="F122" s="139" t="str">
        <f>IFERROR(INDEX(Contratos!G:G,MATCH(D122,Contratos!R:R,0)),"")</f>
        <v/>
      </c>
      <c r="H122" s="83">
        <f t="shared" si="12"/>
        <v>0</v>
      </c>
      <c r="J122" s="18">
        <f>IF(J$5&gt;$G$4,0,SUMIFS(Fluxo!$O:$O,Fluxo!$U:$U,"&gt;"&amp;I$5,Fluxo!$U:$U,"&lt;="&amp;J$5,Fluxo!$D:$D,$D122))</f>
        <v>0</v>
      </c>
      <c r="K122" s="18">
        <f>IF(K$5&gt;$G$4,0,SUMIFS(Fluxo!$O:$O,Fluxo!$U:$U,"&gt;"&amp;J$5,Fluxo!$U:$U,"&lt;="&amp;K$5,Fluxo!$D:$D,$D122))</f>
        <v>0</v>
      </c>
      <c r="L122" s="18">
        <f>IF(L$5&gt;$G$4,0,SUMIFS(Fluxo!$O:$O,Fluxo!$U:$U,"&gt;"&amp;K$5,Fluxo!$U:$U,"&lt;="&amp;L$5,Fluxo!$D:$D,$D122))</f>
        <v>0</v>
      </c>
      <c r="M122" s="18">
        <f>IF(M$5&gt;$G$4,0,SUMIFS(Fluxo!$O:$O,Fluxo!$U:$U,"&gt;"&amp;L$5,Fluxo!$U:$U,"&lt;="&amp;M$5,Fluxo!$D:$D,$D122))</f>
        <v>0</v>
      </c>
      <c r="N122" s="18">
        <f>IF(N$5&gt;$G$4,0,SUMIFS(Fluxo!$O:$O,Fluxo!$U:$U,"&gt;"&amp;M$5,Fluxo!$U:$U,"&lt;="&amp;N$5,Fluxo!$D:$D,$D122))</f>
        <v>0</v>
      </c>
      <c r="O122" s="18">
        <f>IF(O$5&gt;$G$4,0,SUMIFS(Fluxo!$O:$O,Fluxo!$U:$U,"&gt;"&amp;N$5,Fluxo!$U:$U,"&lt;="&amp;O$5,Fluxo!$D:$D,$D122))</f>
        <v>0</v>
      </c>
      <c r="P122" s="18">
        <f>IF(P$5&gt;$G$4,0,SUMIFS(Fluxo!$O:$O,Fluxo!$U:$U,"&gt;"&amp;O$5,Fluxo!$U:$U,"&lt;="&amp;P$5,Fluxo!$D:$D,$D122))</f>
        <v>0</v>
      </c>
      <c r="Q122" s="18">
        <f>IF(Q$5&gt;$G$4,0,SUMIFS(Fluxo!$O:$O,Fluxo!$U:$U,"&gt;"&amp;P$5,Fluxo!$U:$U,"&lt;="&amp;Q$5,Fluxo!$D:$D,$D122))</f>
        <v>0</v>
      </c>
      <c r="R122" s="18">
        <f>IF(R$5&gt;$G$4,0,SUMIFS(Fluxo!$O:$O,Fluxo!$U:$U,"&gt;"&amp;Q$5,Fluxo!$U:$U,"&lt;="&amp;R$5,Fluxo!$D:$D,$D122))</f>
        <v>0</v>
      </c>
      <c r="S122" s="18">
        <f>IF(S$5&gt;$G$4,0,SUMIFS(Fluxo!$O:$O,Fluxo!$U:$U,"&gt;"&amp;R$5,Fluxo!$U:$U,"&lt;="&amp;S$5,Fluxo!$D:$D,$D122,Fluxo!$E:$E,"&lt;&gt;"&amp;"PERMUTANTE"))</f>
        <v>0</v>
      </c>
      <c r="T122" s="18">
        <f>IF(T$5&gt;$G$4,0,SUMIFS(Fluxo!$O:$O,Fluxo!$U:$U,"&gt;"&amp;S$5,Fluxo!$U:$U,"&lt;="&amp;T$5,Fluxo!$D:$D,$D122,Fluxo!$E:$E,"&lt;&gt;"&amp;"PERMUTANTE"))</f>
        <v>0</v>
      </c>
      <c r="U122" s="18">
        <f>IF(U$5&gt;$G$4,0,SUMIFS(Fluxo!$O:$O,Fluxo!$U:$U,"&gt;"&amp;T$5,Fluxo!$U:$U,"&lt;="&amp;U$5,Fluxo!$D:$D,$D122,Fluxo!$E:$E,"&lt;&gt;"&amp;"PERMUTANTE"))</f>
        <v>0</v>
      </c>
      <c r="V122" s="18">
        <f>IF(V$5&gt;$G$4,0,SUMIFS(Fluxo!$O:$O,Fluxo!$U:$U,"&gt;"&amp;U$5,Fluxo!$U:$U,"&lt;="&amp;V$5,Fluxo!$D:$D,$D122,Fluxo!$E:$E,"&lt;&gt;"&amp;"PERMUTANTE"))</f>
        <v>0</v>
      </c>
      <c r="W122" s="18">
        <f>IF(W$5&gt;$G$4,0,SUMIFS(Fluxo!$O:$O,Fluxo!$U:$U,"&gt;"&amp;V$5,Fluxo!$U:$U,"&lt;="&amp;W$5,Fluxo!$D:$D,$D122,Fluxo!$E:$E,"&lt;&gt;"&amp;"PERMUTANTE"))</f>
        <v>0</v>
      </c>
      <c r="X122" s="18">
        <f>IF(X$5&gt;$G$4,0,SUMIFS(Fluxo!$O:$O,Fluxo!$U:$U,"&gt;"&amp;W$5,Fluxo!$U:$U,"&lt;="&amp;X$5,Fluxo!$D:$D,$D122,Fluxo!$E:$E,"&lt;&gt;"&amp;"PERMUTANTE"))</f>
        <v>0</v>
      </c>
      <c r="Y122" s="18">
        <f>IF(Y$5&gt;$G$4,0,SUMIFS(Fluxo!$O:$O,Fluxo!$U:$U,"&gt;"&amp;X$5,Fluxo!$U:$U,"&lt;="&amp;Y$5,Fluxo!$D:$D,$D122,Fluxo!$E:$E,"&lt;&gt;"&amp;"PERMUTANTE"))</f>
        <v>0</v>
      </c>
      <c r="Z122" s="18">
        <f>IF(Z$5&gt;$G$4,0,SUMIFS(Fluxo!$O:$O,Fluxo!$U:$U,"&gt;"&amp;Y$5,Fluxo!$U:$U,"&lt;="&amp;Z$5,Fluxo!$D:$D,$D122,Fluxo!$E:$E,"&lt;&gt;"&amp;"PERMUTANTE"))</f>
        <v>0</v>
      </c>
      <c r="AA122" s="18">
        <f>IF(AA$5&gt;$G$4,0,SUMIFS(Fluxo!$O:$O,Fluxo!$U:$U,"&gt;"&amp;Z$5,Fluxo!$U:$U,"&lt;="&amp;AA$5,Fluxo!$D:$D,$D122,Fluxo!$E:$E,"&lt;&gt;"&amp;"PERMUTANTE"))</f>
        <v>0</v>
      </c>
      <c r="AB122" s="18">
        <f>IF(AB$5&gt;$G$4,0,SUMIFS(Fluxo!$O:$O,Fluxo!$U:$U,"&gt;"&amp;AA$5,Fluxo!$U:$U,"&lt;="&amp;AB$5,Fluxo!$D:$D,$D122,Fluxo!$E:$E,"&lt;&gt;"&amp;"PERMUTANTE"))</f>
        <v>0</v>
      </c>
      <c r="AC122" s="18">
        <f>IF(AC$5&gt;$G$4,0,SUMIFS(Fluxo!$O:$O,Fluxo!$U:$U,"&gt;"&amp;AB$5,Fluxo!$U:$U,"&lt;="&amp;AC$5,Fluxo!$D:$D,$D122,Fluxo!$E:$E,"&lt;&gt;"&amp;"PERMUTANTE"))</f>
        <v>0</v>
      </c>
      <c r="AD122" s="18">
        <f>IF(AD$5&gt;$G$4,0,SUMIFS(Fluxo!$O:$O,Fluxo!$U:$U,"&gt;"&amp;AC$5,Fluxo!$U:$U,"&lt;="&amp;AD$5,Fluxo!$D:$D,$D122,Fluxo!$E:$E,"&lt;&gt;"&amp;"PERMUTANTE"))</f>
        <v>0</v>
      </c>
      <c r="AE122" s="18">
        <f>IF(AE$5&gt;$G$4,0,SUMIFS(Fluxo!$O:$O,Fluxo!$U:$U,"&gt;"&amp;AD$5,Fluxo!$U:$U,"&lt;="&amp;AE$5,Fluxo!$D:$D,$D122,Fluxo!$E:$E,"&lt;&gt;"&amp;"PERMUTANTE"))</f>
        <v>0</v>
      </c>
      <c r="AF122" s="18">
        <f>IF(AF$5&gt;$G$4,0,SUMIFS(Fluxo!$O:$O,Fluxo!$U:$U,"&gt;"&amp;AE$5,Fluxo!$U:$U,"&lt;="&amp;AF$5,Fluxo!$D:$D,$D122,Fluxo!$E:$E,"&lt;&gt;"&amp;"PERMUTANTE"))</f>
        <v>0</v>
      </c>
      <c r="AG122" s="18">
        <f>IF(AG$5&gt;$G$4,0,SUMIFS(Fluxo!$O:$O,Fluxo!$U:$U,"&gt;"&amp;AF$5,Fluxo!$U:$U,"&lt;="&amp;AG$5,Fluxo!$D:$D,$D122,Fluxo!$E:$E,"&lt;&gt;"&amp;"PERMUTANTE"))</f>
        <v>0</v>
      </c>
      <c r="AH122" s="18">
        <f>IF(AH$5&gt;$G$4,0,SUMIFS(Fluxo!$O:$O,Fluxo!$U:$U,"&gt;"&amp;AG$5,Fluxo!$U:$U,"&lt;="&amp;AH$5,Fluxo!$D:$D,$D122,Fluxo!$E:$E,"&lt;&gt;"&amp;"PERMUTANTE"))</f>
        <v>0</v>
      </c>
      <c r="AI122" s="18">
        <f>IF(AI$5&gt;$G$4,0,SUMIFS(Fluxo!$O:$O,Fluxo!$U:$U,"&gt;"&amp;AH$5,Fluxo!$U:$U,"&lt;="&amp;AI$5,Fluxo!$D:$D,$D122,Fluxo!$E:$E,"&lt;&gt;"&amp;"PERMUTANTE"))</f>
        <v>0</v>
      </c>
      <c r="AJ122" s="18">
        <f>IF(AJ$5&gt;$G$4,0,SUMIFS(Fluxo!$O:$O,Fluxo!$U:$U,"&gt;"&amp;AI$5,Fluxo!$U:$U,"&lt;="&amp;AJ$5,Fluxo!$D:$D,$D122,Fluxo!$E:$E,"&lt;&gt;"&amp;"PERMUTANTE"))</f>
        <v>0</v>
      </c>
      <c r="AK122" s="18">
        <f>IF(AK$5&gt;$G$4,0,SUMIFS(Fluxo!$O:$O,Fluxo!$U:$U,"&gt;"&amp;AJ$5,Fluxo!$U:$U,"&lt;="&amp;AK$5,Fluxo!$D:$D,$D122,Fluxo!$E:$E,"&lt;&gt;"&amp;"PERMUTANTE"))</f>
        <v>0</v>
      </c>
      <c r="AL122" s="18">
        <f>IF(AL$5&gt;$G$4,0,SUMIFS(Fluxo!$O:$O,Fluxo!$U:$U,"&gt;"&amp;AK$5,Fluxo!$U:$U,"&lt;="&amp;AL$5,Fluxo!$D:$D,$D122,Fluxo!$E:$E,"&lt;&gt;"&amp;"PERMUTANTE"))</f>
        <v>0</v>
      </c>
      <c r="AM122" s="18">
        <f>IF(AM$5&gt;$G$4,0,SUMIFS(Fluxo!$O:$O,Fluxo!$U:$U,"&gt;"&amp;AL$5,Fluxo!$U:$U,"&lt;="&amp;AM$5,Fluxo!$D:$D,$D122,Fluxo!$E:$E,"&lt;&gt;"&amp;"PERMUTANTE"))</f>
        <v>0</v>
      </c>
      <c r="AN122" s="18">
        <f>IF(AN$5&gt;$G$4,0,SUMIFS(Fluxo!$O:$O,Fluxo!$U:$U,"&gt;"&amp;AM$5,Fluxo!$U:$U,"&lt;="&amp;AN$5,Fluxo!$D:$D,$D122,Fluxo!$E:$E,"&lt;&gt;"&amp;"PERMUTANTE"))</f>
        <v>0</v>
      </c>
      <c r="AO122" s="18">
        <f>IF(AO$5&gt;$G$4,0,SUMIFS(Fluxo!$O:$O,Fluxo!$U:$U,"&gt;"&amp;AN$5,Fluxo!$U:$U,"&lt;="&amp;AO$5,Fluxo!$D:$D,$D122,Fluxo!$E:$E,"&lt;&gt;"&amp;"PERMUTANTE"))</f>
        <v>0</v>
      </c>
      <c r="AP122" s="18">
        <f>IF(AP$5&gt;$G$4,0,SUMIFS(Fluxo!$O:$O,Fluxo!$U:$U,"&gt;"&amp;AO$5,Fluxo!$U:$U,"&lt;="&amp;AP$5,Fluxo!$D:$D,$D122,Fluxo!$E:$E,"&lt;&gt;"&amp;"PERMUTANTE"))</f>
        <v>0</v>
      </c>
      <c r="AQ122" s="18">
        <f>IF(AQ$5&gt;$G$4,0,SUMIFS(Fluxo!$O:$O,Fluxo!$U:$U,"&gt;"&amp;AP$5,Fluxo!$U:$U,"&lt;="&amp;AQ$5,Fluxo!$D:$D,$D122,Fluxo!$E:$E,"&lt;&gt;"&amp;"PERMUTANTE"))</f>
        <v>0</v>
      </c>
      <c r="AR122" s="18">
        <f>IF(AR$5&gt;$G$4,0,SUMIFS(Fluxo!$O:$O,Fluxo!$U:$U,"&gt;"&amp;AQ$5,Fluxo!$U:$U,"&lt;="&amp;AR$5,Fluxo!$D:$D,$D122,Fluxo!$E:$E,"&lt;&gt;"&amp;"PERMUTANTE"))</f>
        <v>0</v>
      </c>
      <c r="AS122" s="18">
        <f>IF(AS$5&gt;$G$4,0,SUMIFS(Fluxo!$O:$O,Fluxo!$U:$U,"&gt;"&amp;AR$5,Fluxo!$U:$U,"&lt;="&amp;AS$5,Fluxo!$D:$D,$D122,Fluxo!$E:$E,"&lt;&gt;"&amp;"PERMUTANTE"))</f>
        <v>0</v>
      </c>
      <c r="AT122" s="18">
        <f>IF(AT$5&gt;$G$4,0,SUMIFS(Fluxo!$O:$O,Fluxo!$U:$U,"&gt;"&amp;AS$5,Fluxo!$U:$U,"&lt;="&amp;AT$5,Fluxo!$D:$D,$D122,Fluxo!$E:$E,"&lt;&gt;"&amp;"PERMUTANTE"))</f>
        <v>0</v>
      </c>
      <c r="AU122" s="18">
        <f>IF(AU$5&gt;$G$4,0,SUMIFS(Fluxo!$O:$O,Fluxo!$U:$U,"&gt;"&amp;AT$5,Fluxo!$U:$U,"&lt;="&amp;AU$5,Fluxo!$D:$D,$D122,Fluxo!$E:$E,"&lt;&gt;"&amp;"PERMUTANTE"))</f>
        <v>0</v>
      </c>
      <c r="AV122" s="18">
        <f>IF(AV$5&gt;$G$4,0,SUMIFS(Fluxo!$O:$O,Fluxo!$U:$U,"&gt;"&amp;AU$5,Fluxo!$U:$U,"&lt;="&amp;AV$5,Fluxo!$D:$D,$D122,Fluxo!$E:$E,"&lt;&gt;"&amp;"PERMUTANTE"))</f>
        <v>0</v>
      </c>
      <c r="AW122" s="18">
        <f>IF(AW$5&gt;$G$4,0,SUMIFS(Fluxo!$O:$O,Fluxo!$U:$U,"&gt;"&amp;AV$5,Fluxo!$U:$U,"&lt;="&amp;AW$5,Fluxo!$D:$D,$D122,Fluxo!$E:$E,"&lt;&gt;"&amp;"PERMUTANTE"))</f>
        <v>0</v>
      </c>
      <c r="AX122" s="18">
        <f>IF(AX$5&gt;$G$4,0,SUMIFS(Fluxo!$O:$O,Fluxo!$U:$U,"&gt;"&amp;AW$5,Fluxo!$U:$U,"&lt;="&amp;AX$5,Fluxo!$D:$D,$D122,Fluxo!$E:$E,"&lt;&gt;"&amp;"PERMUTANTE"))</f>
        <v>0</v>
      </c>
      <c r="AY122" s="18">
        <f>IF(AY$5&gt;$G$4,0,SUMIFS(Fluxo!$O:$O,Fluxo!$U:$U,"&gt;"&amp;AX$5,Fluxo!$U:$U,"&lt;="&amp;AY$5,Fluxo!$D:$D,$D122,Fluxo!$E:$E,"&lt;&gt;"&amp;"PERMUTANTE"))</f>
        <v>0</v>
      </c>
      <c r="AZ122" s="18">
        <f>IF(AZ$5&gt;$G$4,0,SUMIFS(Fluxo!$O:$O,Fluxo!$U:$U,"&gt;"&amp;AY$5,Fluxo!$U:$U,"&lt;="&amp;AZ$5,Fluxo!$D:$D,$D122,Fluxo!$E:$E,"&lt;&gt;"&amp;"PERMUTANTE"))</f>
        <v>0</v>
      </c>
      <c r="BA122" s="18">
        <f>IF(BA$5&gt;$G$4,0,SUMIFS(Fluxo!$O:$O,Fluxo!$U:$U,"&gt;"&amp;AZ$5,Fluxo!$U:$U,"&lt;="&amp;BA$5,Fluxo!$D:$D,$D122,Fluxo!$E:$E,"&lt;&gt;"&amp;"PERMUTANTE"))</f>
        <v>0</v>
      </c>
      <c r="BB122" s="18">
        <f>IF(BB$5&gt;$G$4,0,SUMIFS(Fluxo!$O:$O,Fluxo!$U:$U,"&gt;"&amp;BA$5,Fluxo!$U:$U,"&lt;="&amp;BB$5,Fluxo!$D:$D,$D122,Fluxo!$E:$E,"&lt;&gt;"&amp;"PERMUTANTE"))</f>
        <v>0</v>
      </c>
      <c r="BC122" s="18">
        <f>IF(BC$5&gt;$G$4,0,SUMIFS(Fluxo!$O:$O,Fluxo!$U:$U,"&gt;"&amp;BB$5,Fluxo!$U:$U,"&lt;="&amp;BC$5,Fluxo!$D:$D,$D122,Fluxo!$E:$E,"&lt;&gt;"&amp;"PERMUTANTE"))</f>
        <v>0</v>
      </c>
      <c r="BD122" s="18">
        <f>IF(BD$5&gt;$G$4,0,SUMIFS(Fluxo!$O:$O,Fluxo!$U:$U,"&gt;"&amp;BC$5,Fluxo!$U:$U,"&lt;="&amp;BD$5,Fluxo!$D:$D,$D122,Fluxo!$E:$E,"&lt;&gt;"&amp;"PERMUTANTE"))</f>
        <v>0</v>
      </c>
      <c r="BE122" s="18">
        <f>IF(BE$5&gt;$G$4,0,SUMIFS(Fluxo!$O:$O,Fluxo!$U:$U,"&gt;"&amp;BD$5,Fluxo!$U:$U,"&lt;="&amp;BE$5,Fluxo!$D:$D,$D122,Fluxo!$E:$E,"&lt;&gt;"&amp;"PERMUTANTE"))</f>
        <v>0</v>
      </c>
      <c r="BF122" s="18">
        <f>IF(BF$5&gt;$G$4,0,SUMIFS(Fluxo!$O:$O,Fluxo!$U:$U,"&gt;"&amp;BE$5,Fluxo!$U:$U,"&lt;="&amp;BF$5,Fluxo!$D:$D,$D122,Fluxo!$E:$E,"&lt;&gt;"&amp;"PERMUTANTE"))</f>
        <v>0</v>
      </c>
      <c r="BG122" s="18">
        <f>IF(BG$5&gt;$G$4,0,SUMIFS(Fluxo!$O:$O,Fluxo!$U:$U,"&gt;"&amp;BF$5,Fluxo!$U:$U,"&lt;="&amp;BG$5,Fluxo!$D:$D,$D122,Fluxo!$E:$E,"&lt;&gt;"&amp;"PERMUTANTE"))</f>
        <v>0</v>
      </c>
      <c r="BH122" s="18">
        <f>IF(BH$5&gt;$G$4,0,SUMIFS(Fluxo!$O:$O,Fluxo!$U:$U,"&gt;"&amp;BG$5,Fluxo!$U:$U,"&lt;="&amp;BH$5,Fluxo!$D:$D,$D122,Fluxo!$E:$E,"&lt;&gt;"&amp;"PERMUTANTE"))</f>
        <v>0</v>
      </c>
      <c r="BI122" s="18">
        <f>IF(BI$5&gt;$G$4,0,SUMIFS(Fluxo!$O:$O,Fluxo!$U:$U,"&gt;"&amp;BH$5,Fluxo!$U:$U,"&lt;="&amp;BI$5,Fluxo!$D:$D,$D122,Fluxo!$E:$E,"&lt;&gt;"&amp;"PERMUTANTE"))</f>
        <v>0</v>
      </c>
      <c r="BJ122" s="18">
        <f>IF(BJ$5&gt;$G$4,0,SUMIFS(Fluxo!$O:$O,Fluxo!$U:$U,"&gt;"&amp;BI$5,Fluxo!$U:$U,"&lt;="&amp;BJ$5,Fluxo!$D:$D,$D122,Fluxo!$E:$E,"&lt;&gt;"&amp;"PERMUTANTE"))</f>
        <v>0</v>
      </c>
      <c r="BK122" s="18">
        <f>IF(BK$5&gt;$G$4,0,SUMIFS(Fluxo!$O:$O,Fluxo!$U:$U,"&gt;"&amp;BJ$5,Fluxo!$U:$U,"&lt;="&amp;BK$5,Fluxo!$D:$D,$D122,Fluxo!$E:$E,"&lt;&gt;"&amp;"PERMUTANTE"))</f>
        <v>0</v>
      </c>
      <c r="BL122" s="18">
        <f>IF(BL$5&gt;$G$4,0,SUMIFS(Fluxo!$O:$O,Fluxo!$U:$U,"&gt;"&amp;BK$5,Fluxo!$U:$U,"&lt;="&amp;BL$5,Fluxo!$D:$D,$D122,Fluxo!$E:$E,"&lt;&gt;"&amp;"PERMUTANTE"))</f>
        <v>0</v>
      </c>
      <c r="BM122" s="18">
        <f>IF(BM$5&gt;$G$4,0,SUMIFS(Fluxo!$O:$O,Fluxo!$U:$U,"&gt;"&amp;BL$5,Fluxo!$U:$U,"&lt;="&amp;BM$5,Fluxo!$D:$D,$D122,Fluxo!$E:$E,"&lt;&gt;"&amp;"PERMUTANTE"))</f>
        <v>0</v>
      </c>
      <c r="BN122" s="18">
        <f>IF(BN$5&gt;$G$4,0,SUMIFS(Fluxo!$O:$O,Fluxo!$U:$U,"&gt;"&amp;BM$5,Fluxo!$U:$U,"&lt;="&amp;BN$5,Fluxo!$D:$D,$D122,Fluxo!$E:$E,"&lt;&gt;"&amp;"PERMUTANTE"))</f>
        <v>0</v>
      </c>
      <c r="BO122" s="18">
        <f>IF(BO$5&gt;$G$4,0,SUMIFS(Fluxo!$O:$O,Fluxo!$U:$U,"&gt;"&amp;BN$5,Fluxo!$U:$U,"&lt;="&amp;BO$5,Fluxo!$D:$D,$D122,Fluxo!$E:$E,"&lt;&gt;"&amp;"PERMUTANTE"))</f>
        <v>0</v>
      </c>
      <c r="BP122" s="18">
        <f>IF(BP$5&gt;$G$4,0,SUMIFS(Fluxo!$O:$O,Fluxo!$U:$U,"&gt;"&amp;BO$5,Fluxo!$U:$U,"&lt;="&amp;BP$5,Fluxo!$D:$D,$D122,Fluxo!$E:$E,"&lt;&gt;"&amp;"PERMUTANTE"))</f>
        <v>0</v>
      </c>
      <c r="BQ122" s="18">
        <f>IF(BQ$5&gt;$G$4,0,SUMIFS(Fluxo!$O:$O,Fluxo!$U:$U,"&gt;"&amp;BP$5,Fluxo!$U:$U,"&lt;="&amp;BQ$5,Fluxo!$D:$D,$D122,Fluxo!$E:$E,"&lt;&gt;"&amp;"PERMUTANTE"))</f>
        <v>0</v>
      </c>
      <c r="BR122" s="18">
        <f>IF(BR$5&gt;$G$4,0,SUMIFS(Fluxo!$O:$O,Fluxo!$U:$U,"&gt;"&amp;BQ$5,Fluxo!$U:$U,"&lt;="&amp;BR$5,Fluxo!$D:$D,$D122,Fluxo!$E:$E,"&lt;&gt;"&amp;"PERMUTANTE"))</f>
        <v>0</v>
      </c>
      <c r="BS122" s="18">
        <f>IF(BS$5&gt;$G$4,0,SUMIFS(Fluxo!$O:$O,Fluxo!$U:$U,"&gt;"&amp;BR$5,Fluxo!$U:$U,"&lt;="&amp;BS$5,Fluxo!$D:$D,$D122,Fluxo!$E:$E,"&lt;&gt;"&amp;"PERMUTANTE"))</f>
        <v>0</v>
      </c>
      <c r="BT122" s="18">
        <f>IF(BT$5&gt;$G$4,0,SUMIFS(Fluxo!$O:$O,Fluxo!$U:$U,"&gt;"&amp;BS$5,Fluxo!$U:$U,"&lt;="&amp;BT$5,Fluxo!$D:$D,$D122,Fluxo!$E:$E,"&lt;&gt;"&amp;"PERMUTANTE"))</f>
        <v>0</v>
      </c>
      <c r="BU122" s="18">
        <f>IF(BU$5&gt;$G$4,0,SUMIFS(Fluxo!$O:$O,Fluxo!$U:$U,"&gt;"&amp;BT$5,Fluxo!$U:$U,"&lt;="&amp;BU$5,Fluxo!$D:$D,$D122,Fluxo!$E:$E,"&lt;&gt;"&amp;"PERMUTANTE"))</f>
        <v>0</v>
      </c>
      <c r="BV122" s="18">
        <f>IF(BV$5&gt;$G$4,0,SUMIFS(Fluxo!$O:$O,Fluxo!$U:$U,"&gt;"&amp;BU$5,Fluxo!$U:$U,"&lt;="&amp;BV$5,Fluxo!$D:$D,$D122,Fluxo!$E:$E,"&lt;&gt;"&amp;"PERMUTANTE"))</f>
        <v>0</v>
      </c>
      <c r="BW122" s="18">
        <f>IF(BW$5&gt;$G$4,0,SUMIFS(Fluxo!$O:$O,Fluxo!$U:$U,"&gt;"&amp;BV$5,Fluxo!$U:$U,"&lt;="&amp;BW$5,Fluxo!$D:$D,$D122,Fluxo!$E:$E,"&lt;&gt;"&amp;"PERMUTANTE"))</f>
        <v>0</v>
      </c>
      <c r="BX122" s="18">
        <f>IF(BX$5&gt;$G$4,0,SUMIFS(Fluxo!$O:$O,Fluxo!$U:$U,"&gt;"&amp;BW$5,Fluxo!$U:$U,"&lt;="&amp;BX$5,Fluxo!$D:$D,$D122,Fluxo!$E:$E,"&lt;&gt;"&amp;"PERMUTANTE"))</f>
        <v>0</v>
      </c>
      <c r="BY122" s="18">
        <f>IF(BY$5&gt;$G$4,0,SUMIFS(Fluxo!$O:$O,Fluxo!$U:$U,"&gt;"&amp;BX$5,Fluxo!$U:$U,"&lt;="&amp;BY$5,Fluxo!$D:$D,$D122,Fluxo!$E:$E,"&lt;&gt;"&amp;"PERMUTANTE"))</f>
        <v>0</v>
      </c>
      <c r="BZ122" s="18">
        <f>IF(BZ$5&gt;$G$4,0,SUMIFS(Fluxo!$O:$O,Fluxo!$U:$U,"&gt;"&amp;BY$5,Fluxo!$U:$U,"&lt;="&amp;BZ$5,Fluxo!$D:$D,$D122,Fluxo!$E:$E,"&lt;&gt;"&amp;"PERMUTANTE"))</f>
        <v>0</v>
      </c>
      <c r="CA122" s="18">
        <f>IF(CA$5&gt;$G$4,0,SUMIFS(Fluxo!$O:$O,Fluxo!$U:$U,"&gt;"&amp;BZ$5,Fluxo!$U:$U,"&lt;="&amp;CA$5,Fluxo!$D:$D,$D122,Fluxo!$E:$E,"&lt;&gt;"&amp;"PERMUTANTE"))</f>
        <v>0</v>
      </c>
      <c r="CB122" s="18">
        <f>IF(CB$5&gt;$G$4,0,SUMIFS(Fluxo!$O:$O,Fluxo!$U:$U,"&gt;"&amp;CA$5,Fluxo!$U:$U,"&lt;="&amp;CB$5,Fluxo!$D:$D,$D122,Fluxo!$E:$E,"&lt;&gt;"&amp;"PERMUTANTE"))</f>
        <v>0</v>
      </c>
      <c r="CC122" s="18">
        <f>IF(CC$5&gt;$G$4,0,SUMIFS(Fluxo!$O:$O,Fluxo!$U:$U,"&gt;"&amp;CB$5,Fluxo!$U:$U,"&lt;="&amp;CC$5,Fluxo!$D:$D,$D122,Fluxo!$E:$E,"&lt;&gt;"&amp;"PERMUTANTE"))</f>
        <v>0</v>
      </c>
      <c r="CD122" s="18">
        <f>IF(CD$5&gt;$G$4,0,SUMIFS(Fluxo!$O:$O,Fluxo!$U:$U,"&gt;"&amp;CC$5,Fluxo!$U:$U,"&lt;="&amp;CD$5,Fluxo!$D:$D,$D122,Fluxo!$E:$E,"&lt;&gt;"&amp;"PERMUTANTE"))</f>
        <v>0</v>
      </c>
      <c r="CE122" s="18">
        <f>IF(CE$5&gt;$G$4,0,SUMIFS(Fluxo!$O:$O,Fluxo!$U:$U,"&gt;"&amp;CD$5,Fluxo!$U:$U,"&lt;="&amp;CE$5,Fluxo!$D:$D,$D122,Fluxo!$E:$E,"&lt;&gt;"&amp;"PERMUTANTE"))</f>
        <v>0</v>
      </c>
      <c r="CF122" s="18">
        <f>IF(CF$5&gt;$G$4,0,SUMIFS(Fluxo!$O:$O,Fluxo!$U:$U,"&gt;"&amp;CE$5,Fluxo!$U:$U,"&lt;="&amp;CF$5,Fluxo!$D:$D,$D122,Fluxo!$E:$E,"&lt;&gt;"&amp;"PERMUTANTE"))</f>
        <v>0</v>
      </c>
      <c r="CG122" s="18">
        <f>IF(CG$5&gt;$G$4,0,SUMIFS(Fluxo!$O:$O,Fluxo!$U:$U,"&gt;"&amp;CF$5,Fluxo!$U:$U,"&lt;="&amp;CG$5,Fluxo!$D:$D,$D122,Fluxo!$E:$E,"&lt;&gt;"&amp;"PERMUTANTE"))</f>
        <v>0</v>
      </c>
      <c r="CH122" s="18">
        <f>IF(CH$5&gt;$G$4,0,SUMIFS(Fluxo!$O:$O,Fluxo!$U:$U,"&gt;"&amp;CG$5,Fluxo!$U:$U,"&lt;="&amp;CH$5,Fluxo!$D:$D,$D122,Fluxo!$E:$E,"&lt;&gt;"&amp;"PERMUTANTE"))</f>
        <v>0</v>
      </c>
      <c r="CI122" s="18">
        <f>IF(CI$5&gt;$G$4,0,SUMIFS(Fluxo!$O:$O,Fluxo!$U:$U,"&gt;"&amp;CH$5,Fluxo!$U:$U,"&lt;="&amp;CI$5,Fluxo!$D:$D,$D122,Fluxo!$E:$E,"&lt;&gt;"&amp;"PERMUTANTE"))</f>
        <v>0</v>
      </c>
      <c r="CJ122" s="18">
        <f>IF(CJ$5&gt;$G$4,0,SUMIFS(Fluxo!$O:$O,Fluxo!$U:$U,"&gt;"&amp;CI$5,Fluxo!$U:$U,"&lt;="&amp;CJ$5,Fluxo!$D:$D,$D122,Fluxo!$E:$E,"&lt;&gt;"&amp;"PERMUTANTE"))</f>
        <v>0</v>
      </c>
      <c r="CK122" s="18">
        <f>IF(CK$5&gt;$G$4,0,SUMIFS(Fluxo!$O:$O,Fluxo!$U:$U,"&gt;"&amp;CJ$5,Fluxo!$U:$U,"&lt;="&amp;CK$5,Fluxo!$D:$D,$D122,Fluxo!$E:$E,"&lt;&gt;"&amp;"PERMUTANTE"))</f>
        <v>0</v>
      </c>
      <c r="CL122" s="18">
        <f>IF(CL$5&gt;$G$4,0,SUMIFS(Fluxo!$O:$O,Fluxo!$U:$U,"&gt;"&amp;CK$5,Fluxo!$U:$U,"&lt;="&amp;CL$5,Fluxo!$D:$D,$D122,Fluxo!$E:$E,"&lt;&gt;"&amp;"PERMUTANTE"))</f>
        <v>0</v>
      </c>
      <c r="CM122" s="18">
        <f>IF(CM$5&gt;$G$4,0,SUMIFS(Fluxo!$O:$O,Fluxo!$U:$U,"&gt;"&amp;CL$5,Fluxo!$U:$U,"&lt;="&amp;CM$5,Fluxo!$D:$D,$D122,Fluxo!$E:$E,"&lt;&gt;"&amp;"PERMUTANTE"))</f>
        <v>0</v>
      </c>
      <c r="CN122" s="18">
        <f>IF(CN$5&gt;$G$4,0,SUMIFS(Fluxo!$O:$O,Fluxo!$U:$U,"&gt;"&amp;CM$5,Fluxo!$U:$U,"&lt;="&amp;CN$5,Fluxo!$D:$D,$D122,Fluxo!$E:$E,"&lt;&gt;"&amp;"PERMUTANTE"))</f>
        <v>0</v>
      </c>
      <c r="CO122" s="18">
        <f>IF(CO$5&gt;$G$4,0,SUMIFS(Fluxo!$O:$O,Fluxo!$U:$U,"&gt;"&amp;CN$5,Fluxo!$U:$U,"&lt;="&amp;CO$5,Fluxo!$D:$D,$D122,Fluxo!$E:$E,"&lt;&gt;"&amp;"PERMUTANTE"))</f>
        <v>0</v>
      </c>
      <c r="CP122" s="18">
        <f>IF(CP$5&gt;$G$4,0,SUMIFS(Fluxo!$O:$O,Fluxo!$U:$U,"&gt;"&amp;CO$5,Fluxo!$U:$U,"&lt;="&amp;CP$5,Fluxo!$D:$D,$D122,Fluxo!$E:$E,"&lt;&gt;"&amp;"PERMUTANTE"))</f>
        <v>0</v>
      </c>
      <c r="CQ122" s="18">
        <f>IF(CQ$5&gt;$G$4,0,SUMIFS(Fluxo!$O:$O,Fluxo!$U:$U,"&gt;"&amp;CP$5,Fluxo!$U:$U,"&lt;="&amp;CQ$5,Fluxo!$D:$D,$D122,Fluxo!$E:$E,"&lt;&gt;"&amp;"PERMUTANTE"))</f>
        <v>0</v>
      </c>
      <c r="CR122" s="18">
        <f>IF(CR$5&gt;$G$4,0,SUMIFS(Fluxo!$O:$O,Fluxo!$U:$U,"&gt;"&amp;CQ$5,Fluxo!$U:$U,"&lt;="&amp;CR$5,Fluxo!$D:$D,$D122,Fluxo!$E:$E,"&lt;&gt;"&amp;"PERMUTANTE"))</f>
        <v>0</v>
      </c>
      <c r="CS122" s="18">
        <f>IF(CS$5&gt;$G$4,0,SUMIFS(Fluxo!$O:$O,Fluxo!$U:$U,"&gt;"&amp;CR$5,Fluxo!$U:$U,"&lt;="&amp;CS$5,Fluxo!$D:$D,$D122,Fluxo!$E:$E,"&lt;&gt;"&amp;"PERMUTANTE"))</f>
        <v>0</v>
      </c>
      <c r="CT122" s="18">
        <f>IF(CT$5&gt;$G$4,0,SUMIFS(Fluxo!$O:$O,Fluxo!$U:$U,"&gt;"&amp;CS$5,Fluxo!$U:$U,"&lt;="&amp;CT$5,Fluxo!$D:$D,$D122,Fluxo!$E:$E,"&lt;&gt;"&amp;"PERMUTANTE"))</f>
        <v>0</v>
      </c>
      <c r="CU122" s="18">
        <f>IF(CU$5&gt;$G$4,0,SUMIFS(Fluxo!$O:$O,Fluxo!$U:$U,"&gt;"&amp;CT$5,Fluxo!$U:$U,"&lt;="&amp;CU$5,Fluxo!$D:$D,$D122,Fluxo!$E:$E,"&lt;&gt;"&amp;"PERMUTANTE"))</f>
        <v>0</v>
      </c>
      <c r="CV122" s="18">
        <f>IF(CV$5&gt;$G$4,0,SUMIFS(Fluxo!$O:$O,Fluxo!$U:$U,"&gt;"&amp;CU$5,Fluxo!$U:$U,"&lt;="&amp;CV$5,Fluxo!$D:$D,$D122,Fluxo!$E:$E,"&lt;&gt;"&amp;"PERMUTANTE"))</f>
        <v>0</v>
      </c>
      <c r="CW122" s="18">
        <f>IF(CW$5&gt;$G$4,0,SUMIFS(Fluxo!$O:$O,Fluxo!$U:$U,"&gt;"&amp;CV$5,Fluxo!$U:$U,"&lt;="&amp;CW$5,Fluxo!$D:$D,$D122,Fluxo!$E:$E,"&lt;&gt;"&amp;"PERMUTANTE"))</f>
        <v>0</v>
      </c>
      <c r="CX122" s="18">
        <f>IF(CX$5&gt;$G$4,0,SUMIFS(Fluxo!$O:$O,Fluxo!$U:$U,"&gt;"&amp;CW$5,Fluxo!$U:$U,"&lt;="&amp;CX$5,Fluxo!$D:$D,$D122,Fluxo!$E:$E,"&lt;&gt;"&amp;"PERMUTANTE"))</f>
        <v>0</v>
      </c>
      <c r="CY122" s="18">
        <f>IF(CY$5&gt;$G$4,0,SUMIFS(Fluxo!$O:$O,Fluxo!$U:$U,"&gt;"&amp;CX$5,Fluxo!$U:$U,"&lt;="&amp;CY$5,Fluxo!$D:$D,$D122,Fluxo!$E:$E,"&lt;&gt;"&amp;"PERMUTANTE"))</f>
        <v>0</v>
      </c>
      <c r="CZ122" s="18">
        <f>IF(CZ$5&gt;$G$4,0,SUMIFS(Fluxo!$O:$O,Fluxo!$U:$U,"&gt;"&amp;CY$5,Fluxo!$U:$U,"&lt;="&amp;CZ$5,Fluxo!$D:$D,$D122,Fluxo!$E:$E,"&lt;&gt;"&amp;"PERMUTANTE"))</f>
        <v>0</v>
      </c>
      <c r="DA122" s="18">
        <f>IF(DA$5&gt;$G$4,0,SUMIFS(Fluxo!$O:$O,Fluxo!$U:$U,"&gt;"&amp;CZ$5,Fluxo!$U:$U,"&lt;="&amp;DA$5,Fluxo!$D:$D,$D122,Fluxo!$E:$E,"&lt;&gt;"&amp;"PERMUTANTE"))</f>
        <v>0</v>
      </c>
      <c r="DB122" s="18">
        <f>IF(DB$5&gt;$G$4,0,SUMIFS(Fluxo!$O:$O,Fluxo!$U:$U,"&gt;"&amp;DA$5,Fluxo!$U:$U,"&lt;="&amp;DB$5,Fluxo!$D:$D,$D122,Fluxo!$E:$E,"&lt;&gt;"&amp;"PERMUTANTE"))</f>
        <v>0</v>
      </c>
      <c r="DC122" s="18">
        <f>IF(DC$5&gt;$G$4,0,SUMIFS(Fluxo!$O:$O,Fluxo!$U:$U,"&gt;"&amp;DB$5,Fluxo!$U:$U,"&lt;="&amp;DC$5,Fluxo!$D:$D,$D122,Fluxo!$E:$E,"&lt;&gt;"&amp;"PERMUTANTE"))</f>
        <v>0</v>
      </c>
      <c r="DD122" s="18">
        <f>IF(DD$5&gt;$G$4,0,SUMIFS(Fluxo!$O:$O,Fluxo!$U:$U,"&gt;"&amp;DC$5,Fluxo!$U:$U,"&lt;="&amp;DD$5,Fluxo!$D:$D,$D122,Fluxo!$E:$E,"&lt;&gt;"&amp;"PERMUTANTE"))</f>
        <v>0</v>
      </c>
      <c r="DE122" s="18">
        <f>IF(DE$5&gt;$G$4,0,SUMIFS(Fluxo!$O:$O,Fluxo!$U:$U,"&gt;"&amp;DD$5,Fluxo!$U:$U,"&lt;="&amp;DE$5,Fluxo!$D:$D,$D122,Fluxo!$E:$E,"&lt;&gt;"&amp;"PERMUTANTE"))</f>
        <v>0</v>
      </c>
      <c r="DF122" s="18">
        <f>IF(DF$5&gt;$G$4,0,SUMIFS(Fluxo!$O:$O,Fluxo!$U:$U,"&gt;"&amp;DE$5,Fluxo!$U:$U,"&lt;="&amp;DF$5,Fluxo!$D:$D,$D122,Fluxo!$E:$E,"&lt;&gt;"&amp;"PERMUTANTE"))</f>
        <v>0</v>
      </c>
      <c r="DG122" s="18">
        <f>IF(DG$5&gt;$G$4,0,SUMIFS(Fluxo!$O:$O,Fluxo!$U:$U,"&gt;"&amp;DF$5,Fluxo!$U:$U,"&lt;="&amp;DG$5,Fluxo!$D:$D,$D122,Fluxo!$E:$E,"&lt;&gt;"&amp;"PERMUTANTE"))</f>
        <v>0</v>
      </c>
      <c r="DH122" s="18">
        <f>IF(DH$5&gt;$G$4,0,SUMIFS(Fluxo!$O:$O,Fluxo!$U:$U,"&gt;"&amp;DG$5,Fluxo!$U:$U,"&lt;="&amp;DH$5,Fluxo!$D:$D,$D122,Fluxo!$E:$E,"&lt;&gt;"&amp;"PERMUTANTE"))</f>
        <v>0</v>
      </c>
      <c r="DI122" s="18">
        <f>IF(DI$5&gt;$G$4,0,SUMIFS(Fluxo!$O:$O,Fluxo!$U:$U,"&gt;"&amp;DH$5,Fluxo!$U:$U,"&lt;="&amp;DI$5,Fluxo!$D:$D,$D122,Fluxo!$E:$E,"&lt;&gt;"&amp;"PERMUTANTE"))</f>
        <v>0</v>
      </c>
      <c r="DJ122" s="18">
        <f>IF(DJ$5&gt;$G$4,0,SUMIFS(Fluxo!$O:$O,Fluxo!$U:$U,"&gt;"&amp;DI$5,Fluxo!$U:$U,"&lt;="&amp;DJ$5,Fluxo!$D:$D,$D122,Fluxo!$E:$E,"&lt;&gt;"&amp;"PERMUTANTE"))</f>
        <v>0</v>
      </c>
      <c r="DK122" s="18">
        <f>IF(DK$5&gt;$G$4,0,SUMIFS(Fluxo!$O:$O,Fluxo!$U:$U,"&gt;"&amp;DJ$5,Fluxo!$U:$U,"&lt;="&amp;DK$5,Fluxo!$D:$D,$D122,Fluxo!$E:$E,"&lt;&gt;"&amp;"PERMUTANTE"))</f>
        <v>0</v>
      </c>
      <c r="DL122" s="18">
        <f>IF(DL$5&gt;$G$4,0,SUMIFS(Fluxo!$O:$O,Fluxo!$U:$U,"&gt;"&amp;DK$5,Fluxo!$U:$U,"&lt;="&amp;DL$5,Fluxo!$D:$D,$D122,Fluxo!$E:$E,"&lt;&gt;"&amp;"PERMUTANTE"))</f>
        <v>0</v>
      </c>
      <c r="DM122" s="18">
        <f>IF(DM$5&gt;$G$4,0,SUMIFS(Fluxo!$O:$O,Fluxo!$U:$U,"&gt;"&amp;DL$5,Fluxo!$U:$U,"&lt;="&amp;DM$5,Fluxo!$D:$D,$D122,Fluxo!$E:$E,"&lt;&gt;"&amp;"PERMUTANTE"))</f>
        <v>0</v>
      </c>
      <c r="DN122" s="18">
        <f>IF(DN$5&gt;$G$4,0,SUMIFS(Fluxo!$O:$O,Fluxo!$U:$U,"&gt;"&amp;DM$5,Fluxo!$U:$U,"&lt;="&amp;DN$5,Fluxo!$D:$D,$D122,Fluxo!$E:$E,"&lt;&gt;"&amp;"PERMUTANTE"))</f>
        <v>0</v>
      </c>
      <c r="DO122" s="18">
        <f>IF(DO$5&gt;$G$4,0,SUMIFS(Fluxo!$O:$O,Fluxo!$U:$U,"&gt;"&amp;DN$5,Fluxo!$U:$U,"&lt;="&amp;DO$5,Fluxo!$D:$D,$D122,Fluxo!$E:$E,"&lt;&gt;"&amp;"PERMUTANTE"))</f>
        <v>0</v>
      </c>
      <c r="DP122" s="18">
        <f>IF(DP$5&gt;$G$4,0,SUMIFS(Fluxo!$O:$O,Fluxo!$U:$U,"&gt;"&amp;DO$5,Fluxo!$U:$U,"&lt;="&amp;DP$5,Fluxo!$D:$D,$D122,Fluxo!$E:$E,"&lt;&gt;"&amp;"PERMUTANTE"))</f>
        <v>0</v>
      </c>
      <c r="DQ122" s="18">
        <f>IF(DQ$5&gt;$G$4,0,SUMIFS(Fluxo!$O:$O,Fluxo!$U:$U,"&gt;"&amp;DP$5,Fluxo!$U:$U,"&lt;="&amp;DQ$5,Fluxo!$D:$D,$D122,Fluxo!$E:$E,"&lt;&gt;"&amp;"PERMUTANTE"))</f>
        <v>0</v>
      </c>
      <c r="DR122" s="18">
        <f>IF(DR$5&gt;$G$4,0,SUMIFS(Fluxo!$O:$O,Fluxo!$U:$U,"&gt;"&amp;DQ$5,Fluxo!$U:$U,"&lt;="&amp;DR$5,Fluxo!$D:$D,$D122,Fluxo!$E:$E,"&lt;&gt;"&amp;"PERMUTANTE"))</f>
        <v>0</v>
      </c>
      <c r="DS122" s="18">
        <f>IF(DS$5&gt;$G$4,0,SUMIFS(Fluxo!$O:$O,Fluxo!$U:$U,"&gt;"&amp;DR$5,Fluxo!$U:$U,"&lt;="&amp;DS$5,Fluxo!$D:$D,$D122,Fluxo!$E:$E,"&lt;&gt;"&amp;"PERMUTANTE"))</f>
        <v>0</v>
      </c>
      <c r="DT122" s="18">
        <f>IF(DT$5&gt;$G$4,0,SUMIFS(Fluxo!$O:$O,Fluxo!$U:$U,"&gt;"&amp;DS$5,Fluxo!$U:$U,"&lt;="&amp;DT$5,Fluxo!$D:$D,$D122,Fluxo!$E:$E,"&lt;&gt;"&amp;"PERMUTANTE"))</f>
        <v>0</v>
      </c>
      <c r="DU122" s="18">
        <f>IF(DU$5&gt;$G$4,0,SUMIFS(Fluxo!$O:$O,Fluxo!$U:$U,"&gt;"&amp;DT$5,Fluxo!$U:$U,"&lt;="&amp;DU$5,Fluxo!$D:$D,$D122,Fluxo!$E:$E,"&lt;&gt;"&amp;"PERMUTANTE"))</f>
        <v>0</v>
      </c>
      <c r="DV122" s="18">
        <f>IF(DV$5&gt;$G$4,0,SUMIFS(Fluxo!$O:$O,Fluxo!$U:$U,"&gt;"&amp;DU$5,Fluxo!$U:$U,"&lt;="&amp;DV$5,Fluxo!$D:$D,$D122,Fluxo!$E:$E,"&lt;&gt;"&amp;"PERMUTANTE"))</f>
        <v>0</v>
      </c>
      <c r="DW122" s="18">
        <f>IF(DW$5&gt;$G$4,0,SUMIFS(Fluxo!$O:$O,Fluxo!$U:$U,"&gt;"&amp;DV$5,Fluxo!$U:$U,"&lt;="&amp;DW$5,Fluxo!$D:$D,$D122,Fluxo!$E:$E,"&lt;&gt;"&amp;"PERMUTANTE"))</f>
        <v>0</v>
      </c>
      <c r="DX122" s="18">
        <f>IF(DX$5&gt;$G$4,0,SUMIFS(Fluxo!$O:$O,Fluxo!$U:$U,"&gt;"&amp;DW$5,Fluxo!$U:$U,"&lt;="&amp;DX$5,Fluxo!$D:$D,$D122,Fluxo!$E:$E,"&lt;&gt;"&amp;"PERMUTANTE"))</f>
        <v>0</v>
      </c>
      <c r="DY122" s="18">
        <f>IF(DY$5&gt;$G$4,0,SUMIFS(Fluxo!$O:$O,Fluxo!$U:$U,"&gt;"&amp;DX$5,Fluxo!$U:$U,"&lt;="&amp;DY$5,Fluxo!$D:$D,$D122,Fluxo!$E:$E,"&lt;&gt;"&amp;"PERMUTANTE"))</f>
        <v>0</v>
      </c>
      <c r="DZ122" s="18">
        <f>IF(DZ$5&gt;$G$4,0,SUMIFS(Fluxo!$O:$O,Fluxo!$U:$U,"&gt;"&amp;DY$5,Fluxo!$U:$U,"&lt;="&amp;DZ$5,Fluxo!$D:$D,$D122,Fluxo!$E:$E,"&lt;&gt;"&amp;"PERMUTANTE"))</f>
        <v>0</v>
      </c>
      <c r="EA122" s="18">
        <f>IF(EA$5&gt;$G$4,0,SUMIFS(Fluxo!$O:$O,Fluxo!$U:$U,"&gt;"&amp;DZ$5,Fluxo!$U:$U,"&lt;="&amp;EA$5,Fluxo!$D:$D,$D122,Fluxo!$E:$E,"&lt;&gt;"&amp;"PERMUTANTE"))</f>
        <v>0</v>
      </c>
      <c r="EB122" s="18">
        <f>IF(EB$5&gt;$G$4,0,SUMIFS(Fluxo!$O:$O,Fluxo!$U:$U,"&gt;"&amp;EA$5,Fluxo!$U:$U,"&lt;="&amp;EB$5,Fluxo!$D:$D,$D122,Fluxo!$E:$E,"&lt;&gt;"&amp;"PERMUTANTE"))</f>
        <v>0</v>
      </c>
      <c r="EC122" s="18">
        <f>IF(EC$5&gt;$G$4,0,SUMIFS(Fluxo!$O:$O,Fluxo!$U:$U,"&gt;"&amp;EB$5,Fluxo!$U:$U,"&lt;="&amp;EC$5,Fluxo!$D:$D,$D122,Fluxo!$E:$E,"&lt;&gt;"&amp;"PERMUTANTE"))</f>
        <v>0</v>
      </c>
      <c r="ED122" s="18">
        <f>IF(ED$5&gt;$G$4,0,SUMIFS(Fluxo!$O:$O,Fluxo!$U:$U,"&gt;"&amp;EC$5,Fluxo!$U:$U,"&lt;="&amp;ED$5,Fluxo!$D:$D,$D122,Fluxo!$E:$E,"&lt;&gt;"&amp;"PERMUTANTE"))</f>
        <v>0</v>
      </c>
      <c r="EE122" s="18">
        <f>IF(EE$5&gt;$G$4,0,SUMIFS(Fluxo!$O:$O,Fluxo!$U:$U,"&gt;"&amp;ED$5,Fluxo!$U:$U,"&lt;="&amp;EE$5,Fluxo!$D:$D,$D122,Fluxo!$E:$E,"&lt;&gt;"&amp;"PERMUTANTE"))</f>
        <v>0</v>
      </c>
      <c r="EF122" s="18">
        <f>IF(EF$5&gt;$G$4,0,SUMIFS(Fluxo!$O:$O,Fluxo!$U:$U,"&gt;"&amp;EE$5,Fluxo!$U:$U,"&lt;="&amp;EF$5,Fluxo!$D:$D,$D122,Fluxo!$E:$E,"&lt;&gt;"&amp;"PERMUTANTE"))</f>
        <v>0</v>
      </c>
      <c r="EG122" s="18">
        <f>IF(EG$5&gt;$G$4,0,SUMIFS(Fluxo!$O:$O,Fluxo!$U:$U,"&gt;"&amp;EF$5,Fluxo!$U:$U,"&lt;="&amp;EG$5,Fluxo!$D:$D,$D122,Fluxo!$E:$E,"&lt;&gt;"&amp;"PERMUTANTE"))</f>
        <v>0</v>
      </c>
      <c r="EH122" s="18">
        <f>IF(EH$5&gt;$G$4,0,SUMIFS(Fluxo!$O:$O,Fluxo!$U:$U,"&gt;"&amp;EG$5,Fluxo!$U:$U,"&lt;="&amp;EH$5,Fluxo!$D:$D,$D122,Fluxo!$E:$E,"&lt;&gt;"&amp;"PERMUTANTE"))</f>
        <v>0</v>
      </c>
      <c r="EI122" s="18">
        <f>IF(EI$5&gt;$G$4,0,SUMIFS(Fluxo!$O:$O,Fluxo!$U:$U,"&gt;"&amp;EH$5,Fluxo!$U:$U,"&lt;="&amp;EI$5,Fluxo!$D:$D,$D122,Fluxo!$E:$E,"&lt;&gt;"&amp;"PERMUTANTE"))</f>
        <v>0</v>
      </c>
      <c r="EJ122" s="18">
        <f>IF(EJ$5&gt;$G$4,0,SUMIFS(Fluxo!$O:$O,Fluxo!$U:$U,"&gt;"&amp;EI$5,Fluxo!$U:$U,"&lt;="&amp;EJ$5,Fluxo!$D:$D,$D122,Fluxo!$E:$E,"&lt;&gt;"&amp;"PERMUTANTE"))</f>
        <v>0</v>
      </c>
      <c r="EK122" s="18">
        <f>IF(EK$5&gt;$G$4,0,SUMIFS(Fluxo!$O:$O,Fluxo!$U:$U,"&gt;"&amp;EJ$5,Fluxo!$U:$U,"&lt;="&amp;EK$5,Fluxo!$D:$D,$D122,Fluxo!$E:$E,"&lt;&gt;"&amp;"PERMUTANTE"))</f>
        <v>0</v>
      </c>
      <c r="EL122" s="18">
        <f>IF(EL$5&gt;$G$4,0,SUMIFS(Fluxo!$O:$O,Fluxo!$U:$U,"&gt;"&amp;EK$5,Fluxo!$U:$U,"&lt;="&amp;EL$5,Fluxo!$D:$D,$D122,Fluxo!$E:$E,"&lt;&gt;"&amp;"PERMUTANTE"))</f>
        <v>0</v>
      </c>
      <c r="EM122" s="18">
        <f>IF(EM$5&gt;$G$4,0,SUMIFS(Fluxo!$O:$O,Fluxo!$U:$U,"&gt;"&amp;EL$5,Fluxo!$U:$U,"&lt;="&amp;EM$5,Fluxo!$D:$D,$D122,Fluxo!$E:$E,"&lt;&gt;"&amp;"PERMUTANTE"))</f>
        <v>0</v>
      </c>
      <c r="EN122" s="18">
        <f>IF(EN$5&gt;$G$4,0,SUMIFS(Fluxo!$O:$O,Fluxo!$U:$U,"&gt;"&amp;EM$5,Fluxo!$U:$U,"&lt;="&amp;EN$5,Fluxo!$D:$D,$D122,Fluxo!$E:$E,"&lt;&gt;"&amp;"PERMUTANTE"))</f>
        <v>0</v>
      </c>
      <c r="EO122" s="18">
        <f>IF(EO$5&gt;$G$4,0,SUMIFS(Fluxo!$O:$O,Fluxo!$U:$U,"&gt;"&amp;EN$5,Fluxo!$U:$U,"&lt;="&amp;EO$5,Fluxo!$D:$D,$D122,Fluxo!$E:$E,"&lt;&gt;"&amp;"PERMUTANTE"))</f>
        <v>0</v>
      </c>
      <c r="EP122" s="18">
        <f>IF(EP$5&gt;$G$4,0,SUMIFS(Fluxo!$O:$O,Fluxo!$U:$U,"&gt;"&amp;EO$5,Fluxo!$U:$U,"&lt;="&amp;EP$5,Fluxo!$D:$D,$D122,Fluxo!$E:$E,"&lt;&gt;"&amp;"PERMUTANTE"))</f>
        <v>0</v>
      </c>
      <c r="EQ122" s="18">
        <f>IF(EQ$5&gt;$G$4,0,SUMIFS(Fluxo!$O:$O,Fluxo!$U:$U,"&gt;"&amp;EP$5,Fluxo!$U:$U,"&lt;="&amp;EQ$5,Fluxo!$D:$D,$D122,Fluxo!$E:$E,"&lt;&gt;"&amp;"PERMUTANTE"))</f>
        <v>0</v>
      </c>
      <c r="ER122" s="18">
        <f>IF(ER$5&gt;$G$4,0,SUMIFS(Fluxo!$O:$O,Fluxo!$U:$U,"&gt;"&amp;EQ$5,Fluxo!$U:$U,"&lt;="&amp;ER$5,Fluxo!$D:$D,$D122,Fluxo!$E:$E,"&lt;&gt;"&amp;"PERMUTANTE"))</f>
        <v>0</v>
      </c>
      <c r="ES122" s="18">
        <f>IF(ES$5&gt;$G$4,0,SUMIFS(Fluxo!$O:$O,Fluxo!$U:$U,"&gt;"&amp;ER$5,Fluxo!$U:$U,"&lt;="&amp;ES$5,Fluxo!$D:$D,$D122,Fluxo!$E:$E,"&lt;&gt;"&amp;"PERMUTANTE"))</f>
        <v>0</v>
      </c>
      <c r="ET122" s="18">
        <f>IF(ET$5&gt;$G$4,0,SUMIFS(Fluxo!$O:$O,Fluxo!$U:$U,"&gt;"&amp;ES$5,Fluxo!$U:$U,"&lt;="&amp;ET$5,Fluxo!$D:$D,$D122,Fluxo!$E:$E,"&lt;&gt;"&amp;"PERMUTANTE"))</f>
        <v>0</v>
      </c>
      <c r="EU122" s="18">
        <f>IF(EU$5&gt;$G$4,0,SUMIFS(Fluxo!$O:$O,Fluxo!$U:$U,"&gt;"&amp;ET$5,Fluxo!$U:$U,"&lt;="&amp;EU$5,Fluxo!$D:$D,$D122,Fluxo!$E:$E,"&lt;&gt;"&amp;"PERMUTANTE"))</f>
        <v>0</v>
      </c>
      <c r="EV122" s="18">
        <f>IF(EV$5&gt;$G$4,0,SUMIFS(Fluxo!$O:$O,Fluxo!$U:$U,"&gt;"&amp;EU$5,Fluxo!$U:$U,"&lt;="&amp;EV$5,Fluxo!$D:$D,$D122,Fluxo!$E:$E,"&lt;&gt;"&amp;"PERMUTANTE"))</f>
        <v>0</v>
      </c>
      <c r="EW122" s="18">
        <f>IF(EW$5&gt;$G$4,0,SUMIFS(Fluxo!$O:$O,Fluxo!$U:$U,"&gt;"&amp;EV$5,Fluxo!$U:$U,"&lt;="&amp;EW$5,Fluxo!$D:$D,$D122,Fluxo!$E:$E,"&lt;&gt;"&amp;"PERMUTANTE"))</f>
        <v>0</v>
      </c>
      <c r="EX122" s="18">
        <f>IF(EX$5&gt;$G$4,0,SUMIFS(Fluxo!$O:$O,Fluxo!$U:$U,"&gt;"&amp;EW$5,Fluxo!$U:$U,"&lt;="&amp;EX$5,Fluxo!$D:$D,$D122,Fluxo!$E:$E,"&lt;&gt;"&amp;"PERMUTANTE"))</f>
        <v>0</v>
      </c>
      <c r="EY122" s="18">
        <f>IF(EY$5&gt;$G$4,0,SUMIFS(Fluxo!$O:$O,Fluxo!$U:$U,"&gt;"&amp;EX$5,Fluxo!$U:$U,"&lt;="&amp;EY$5,Fluxo!$D:$D,$D122,Fluxo!$E:$E,"&lt;&gt;"&amp;"PERMUTANTE"))</f>
        <v>0</v>
      </c>
      <c r="EZ122" s="18">
        <f>IF(EZ$5&gt;$G$4,0,SUMIFS(Fluxo!$O:$O,Fluxo!$U:$U,"&gt;"&amp;EY$5,Fluxo!$U:$U,"&lt;="&amp;EZ$5,Fluxo!$D:$D,$D122,Fluxo!$E:$E,"&lt;&gt;"&amp;"PERMUTANTE"))</f>
        <v>0</v>
      </c>
      <c r="FA122" s="18">
        <f>IF(FA$5&gt;$G$4,0,SUMIFS(Fluxo!$O:$O,Fluxo!$U:$U,"&gt;"&amp;EZ$5,Fluxo!$U:$U,"&lt;="&amp;FA$5,Fluxo!$D:$D,$D122,Fluxo!$E:$E,"&lt;&gt;"&amp;"PERMUTANTE"))</f>
        <v>0</v>
      </c>
      <c r="FB122" s="18">
        <f>IF(FB$5&gt;$G$4,0,SUMIFS(Fluxo!$O:$O,Fluxo!$U:$U,"&gt;"&amp;FA$5,Fluxo!$U:$U,"&lt;="&amp;FB$5,Fluxo!$D:$D,$D122,Fluxo!$E:$E,"&lt;&gt;"&amp;"PERMUTANTE"))</f>
        <v>0</v>
      </c>
      <c r="FC122" s="18">
        <f>IF(FC$5&gt;$G$4,0,SUMIFS(Fluxo!$O:$O,Fluxo!$U:$U,"&gt;"&amp;FB$5,Fluxo!$U:$U,"&lt;="&amp;FC$5,Fluxo!$D:$D,$D122,Fluxo!$E:$E,"&lt;&gt;"&amp;"PERMUTANTE"))</f>
        <v>0</v>
      </c>
      <c r="FD122" s="18">
        <f>IF(FD$5&gt;$G$4,0,SUMIFS(Fluxo!$O:$O,Fluxo!$U:$U,"&gt;"&amp;FC$5,Fluxo!$U:$U,"&lt;="&amp;FD$5,Fluxo!$D:$D,$D122,Fluxo!$E:$E,"&lt;&gt;"&amp;"PERMUTANTE"))</f>
        <v>0</v>
      </c>
      <c r="FE122" s="18">
        <f>IF(FE$5&gt;$G$4,0,SUMIFS(Fluxo!$O:$O,Fluxo!$U:$U,"&gt;"&amp;FD$5,Fluxo!$U:$U,"&lt;="&amp;FE$5,Fluxo!$D:$D,$D122,Fluxo!$E:$E,"&lt;&gt;"&amp;"PERMUTANTE"))</f>
        <v>0</v>
      </c>
      <c r="FF122" s="18">
        <f>IF(FF$5&gt;$G$4,0,SUMIFS(Fluxo!$O:$O,Fluxo!$U:$U,"&gt;"&amp;FE$5,Fluxo!$U:$U,"&lt;="&amp;FF$5,Fluxo!$D:$D,$D122,Fluxo!$E:$E,"&lt;&gt;"&amp;"PERMUTANTE"))</f>
        <v>0</v>
      </c>
      <c r="FG122" s="18">
        <f>IF(FG$5&gt;$G$4,0,SUMIFS(Fluxo!$O:$O,Fluxo!$U:$U,"&gt;"&amp;FF$5,Fluxo!$U:$U,"&lt;="&amp;FG$5,Fluxo!$D:$D,$D122,Fluxo!$E:$E,"&lt;&gt;"&amp;"PERMUTANTE"))</f>
        <v>0</v>
      </c>
      <c r="FH122" s="18">
        <f>IF(FH$5&gt;$G$4,0,SUMIFS(Fluxo!$O:$O,Fluxo!$U:$U,"&gt;"&amp;FG$5,Fluxo!$U:$U,"&lt;="&amp;FH$5,Fluxo!$D:$D,$D122,Fluxo!$E:$E,"&lt;&gt;"&amp;"PERMUTANTE"))</f>
        <v>0</v>
      </c>
      <c r="FI122" s="18">
        <f>IF(FI$5&gt;$G$4,0,SUMIFS(Fluxo!$O:$O,Fluxo!$U:$U,"&gt;"&amp;FH$5,Fluxo!$U:$U,"&lt;="&amp;FI$5,Fluxo!$D:$D,$D122,Fluxo!$E:$E,"&lt;&gt;"&amp;"PERMUTANTE"))</f>
        <v>0</v>
      </c>
      <c r="FJ122" s="18">
        <f>IF(FJ$5&gt;$G$4,0,SUMIFS(Fluxo!$O:$O,Fluxo!$U:$U,"&gt;"&amp;FI$5,Fluxo!$U:$U,"&lt;="&amp;FJ$5,Fluxo!$D:$D,$D122,Fluxo!$E:$E,"&lt;&gt;"&amp;"PERMUTANTE"))</f>
        <v>0</v>
      </c>
      <c r="FK122" s="18">
        <f>IF(FK$5&gt;$G$4,0,SUMIFS(Fluxo!$O:$O,Fluxo!$U:$U,"&gt;"&amp;FJ$5,Fluxo!$U:$U,"&lt;="&amp;FK$5,Fluxo!$D:$D,$D122,Fluxo!$E:$E,"&lt;&gt;"&amp;"PERMUTANTE"))</f>
        <v>0</v>
      </c>
      <c r="FL122" s="18">
        <f>IF(FL$5&gt;$G$4,0,SUMIFS(Fluxo!$O:$O,Fluxo!$U:$U,"&gt;"&amp;FK$5,Fluxo!$U:$U,"&lt;="&amp;FL$5,Fluxo!$D:$D,$D122,Fluxo!$E:$E,"&lt;&gt;"&amp;"PERMUTANTE"))</f>
        <v>0</v>
      </c>
      <c r="FM122" s="18">
        <f>IF(FM$5&gt;$G$4,0,SUMIFS(Fluxo!$O:$O,Fluxo!$U:$U,"&gt;"&amp;FL$5,Fluxo!$U:$U,"&lt;="&amp;FM$5,Fluxo!$D:$D,$D122,Fluxo!$E:$E,"&lt;&gt;"&amp;"PERMUTANTE"))</f>
        <v>0</v>
      </c>
      <c r="FN122" s="18">
        <f>IF(FN$5&gt;$G$4,0,SUMIFS(Fluxo!$O:$O,Fluxo!$U:$U,"&gt;"&amp;FM$5,Fluxo!$U:$U,"&lt;="&amp;FN$5,Fluxo!$D:$D,$D122,Fluxo!$E:$E,"&lt;&gt;"&amp;"PERMUTANTE"))</f>
        <v>0</v>
      </c>
      <c r="FO122" s="18">
        <f>IF(FO$5&gt;$G$4,0,SUMIFS(Fluxo!$O:$O,Fluxo!$U:$U,"&gt;"&amp;FN$5,Fluxo!$U:$U,"&lt;="&amp;FO$5,Fluxo!$D:$D,$D122,Fluxo!$E:$E,"&lt;&gt;"&amp;"PERMUTANTE"))</f>
        <v>0</v>
      </c>
      <c r="FP122" s="18">
        <f>IF(FP$5&gt;$G$4,0,SUMIFS(Fluxo!$O:$O,Fluxo!$U:$U,"&gt;"&amp;FO$5,Fluxo!$U:$U,"&lt;="&amp;FP$5,Fluxo!$D:$D,$D122,Fluxo!$E:$E,"&lt;&gt;"&amp;"PERMUTANTE"))</f>
        <v>0</v>
      </c>
      <c r="FQ122" s="18">
        <f>IF(FQ$5&gt;$G$4,0,SUMIFS(Fluxo!$O:$O,Fluxo!$U:$U,"&gt;"&amp;FP$5,Fluxo!$U:$U,"&lt;="&amp;FQ$5,Fluxo!$D:$D,$D122,Fluxo!$E:$E,"&lt;&gt;"&amp;"PERMUTANTE"))</f>
        <v>0</v>
      </c>
      <c r="FR122" s="18">
        <f>IF(FR$5&gt;$G$4,0,SUMIFS(Fluxo!$O:$O,Fluxo!$U:$U,"&gt;"&amp;FQ$5,Fluxo!$U:$U,"&lt;="&amp;FR$5,Fluxo!$D:$D,$D122,Fluxo!$E:$E,"&lt;&gt;"&amp;"PERMUTANTE"))</f>
        <v>0</v>
      </c>
      <c r="FS122" s="18">
        <f>IF(FS$5&gt;$G$4,0,SUMIFS(Fluxo!$O:$O,Fluxo!$U:$U,"&gt;"&amp;FR$5,Fluxo!$U:$U,"&lt;="&amp;FS$5,Fluxo!$D:$D,$D122,Fluxo!$E:$E,"&lt;&gt;"&amp;"PERMUTANTE"))</f>
        <v>0</v>
      </c>
      <c r="FT122" s="18">
        <f>IF(FT$5&gt;$G$4,0,SUMIFS(Fluxo!$O:$O,Fluxo!$U:$U,"&gt;"&amp;FS$5,Fluxo!$U:$U,"&lt;="&amp;FT$5,Fluxo!$D:$D,$D122,Fluxo!$E:$E,"&lt;&gt;"&amp;"PERMUTANTE"))</f>
        <v>0</v>
      </c>
      <c r="FU122" s="18">
        <f>IF(FU$5&gt;$G$4,0,SUMIFS(Fluxo!$O:$O,Fluxo!$U:$U,"&gt;"&amp;FT$5,Fluxo!$U:$U,"&lt;="&amp;FU$5,Fluxo!$D:$D,$D122,Fluxo!$E:$E,"&lt;&gt;"&amp;"PERMUTANTE"))</f>
        <v>0</v>
      </c>
      <c r="FV122" s="18">
        <f>IF(FV$5&gt;$G$4,0,SUMIFS(Fluxo!$O:$O,Fluxo!$U:$U,"&gt;"&amp;FU$5,Fluxo!$U:$U,"&lt;="&amp;FV$5,Fluxo!$D:$D,$D122,Fluxo!$E:$E,"&lt;&gt;"&amp;"PERMUTANTE"))</f>
        <v>0</v>
      </c>
      <c r="FW122" s="18">
        <f>IF(FW$5&gt;$G$4,0,SUMIFS(Fluxo!$O:$O,Fluxo!$U:$U,"&gt;"&amp;FV$5,Fluxo!$U:$U,"&lt;="&amp;FW$5,Fluxo!$D:$D,$D122,Fluxo!$E:$E,"&lt;&gt;"&amp;"PERMUTANTE"))</f>
        <v>0</v>
      </c>
      <c r="FX122" s="18">
        <f>IF(FX$5&gt;$G$4,0,SUMIFS(Fluxo!$O:$O,Fluxo!$U:$U,"&gt;"&amp;FW$5,Fluxo!$U:$U,"&lt;="&amp;FX$5,Fluxo!$D:$D,$D122,Fluxo!$E:$E,"&lt;&gt;"&amp;"PERMUTANTE"))</f>
        <v>0</v>
      </c>
      <c r="FY122" s="18">
        <f>IF(FY$5&gt;$G$4,0,SUMIFS(Fluxo!$O:$O,Fluxo!$U:$U,"&gt;"&amp;FX$5,Fluxo!$U:$U,"&lt;="&amp;FY$5,Fluxo!$D:$D,$D122,Fluxo!$E:$E,"&lt;&gt;"&amp;"PERMUTANTE"))</f>
        <v>0</v>
      </c>
      <c r="FZ122" s="18">
        <f>IF(FZ$5&gt;$G$4,0,SUMIFS(Fluxo!$O:$O,Fluxo!$U:$U,"&gt;"&amp;FY$5,Fluxo!$U:$U,"&lt;="&amp;FZ$5,Fluxo!$D:$D,$D122,Fluxo!$E:$E,"&lt;&gt;"&amp;"PERMUTANTE"))</f>
        <v>0</v>
      </c>
      <c r="GA122" s="18">
        <f>IF(GA$5&gt;$G$4,0,SUMIFS(Fluxo!$O:$O,Fluxo!$U:$U,"&gt;"&amp;FZ$5,Fluxo!$U:$U,"&lt;="&amp;GA$5,Fluxo!$D:$D,$D122,Fluxo!$E:$E,"&lt;&gt;"&amp;"PERMUTANTE"))</f>
        <v>0</v>
      </c>
      <c r="GB122" s="18">
        <f>IF(GB$5&gt;$G$4,0,SUMIFS(Fluxo!$O:$O,Fluxo!$U:$U,"&gt;"&amp;GA$5,Fluxo!$U:$U,"&lt;="&amp;GB$5,Fluxo!$D:$D,$D122,Fluxo!$E:$E,"&lt;&gt;"&amp;"PERMUTANTE"))</f>
        <v>0</v>
      </c>
      <c r="GC122" s="18">
        <f>IF(GC$5&gt;$G$4,0,SUMIFS(Fluxo!$O:$O,Fluxo!$U:$U,"&gt;"&amp;GB$5,Fluxo!$U:$U,"&lt;="&amp;GC$5,Fluxo!$D:$D,$D122,Fluxo!$E:$E,"&lt;&gt;"&amp;"PERMUTANTE"))</f>
        <v>0</v>
      </c>
      <c r="GD122" s="18">
        <f>IF(GD$5&gt;$G$4,0,SUMIFS(Fluxo!$O:$O,Fluxo!$U:$U,"&gt;"&amp;GC$5,Fluxo!$U:$U,"&lt;="&amp;GD$5,Fluxo!$D:$D,$D122,Fluxo!$E:$E,"&lt;&gt;"&amp;"PERMUTANTE"))</f>
        <v>0</v>
      </c>
      <c r="GE122" s="18">
        <f>IF(GE$5&gt;$G$4,0,SUMIFS(Fluxo!$O:$O,Fluxo!$U:$U,"&gt;"&amp;GD$5,Fluxo!$U:$U,"&lt;="&amp;GE$5,Fluxo!$D:$D,$D122,Fluxo!$E:$E,"&lt;&gt;"&amp;"PERMUTANTE"))</f>
        <v>0</v>
      </c>
      <c r="GF122" s="18">
        <f>IF(GF$5&gt;$G$4,0,SUMIFS(Fluxo!$O:$O,Fluxo!$U:$U,"&gt;"&amp;GE$5,Fluxo!$U:$U,"&lt;="&amp;GF$5,Fluxo!$D:$D,$D122,Fluxo!$E:$E,"&lt;&gt;"&amp;"PERMUTANTE"))</f>
        <v>0</v>
      </c>
      <c r="GG122" s="18">
        <f>IF(GG$5&gt;$G$4,0,SUMIFS(Fluxo!$O:$O,Fluxo!$U:$U,"&gt;"&amp;GF$5,Fluxo!$U:$U,"&lt;="&amp;GG$5,Fluxo!$D:$D,$D122,Fluxo!$E:$E,"&lt;&gt;"&amp;"PERMUTANTE"))</f>
        <v>0</v>
      </c>
      <c r="GH122" s="18">
        <f>IF(GH$5&gt;$G$4,0,SUMIFS(Fluxo!$O:$O,Fluxo!$U:$U,"&gt;"&amp;GG$5,Fluxo!$U:$U,"&lt;="&amp;GH$5,Fluxo!$D:$D,$D122,Fluxo!$E:$E,"&lt;&gt;"&amp;"PERMUTANTE"))</f>
        <v>0</v>
      </c>
      <c r="GI122" s="18">
        <f>IF(GI$5&gt;$G$4,0,SUMIFS(Fluxo!$O:$O,Fluxo!$U:$U,"&gt;"&amp;GH$5,Fluxo!$U:$U,"&lt;="&amp;GI$5,Fluxo!$D:$D,$D122,Fluxo!$E:$E,"&lt;&gt;"&amp;"PERMUTANTE"))</f>
        <v>0</v>
      </c>
      <c r="GJ122" s="18">
        <f>IF(GJ$5&gt;$G$4,0,SUMIFS(Fluxo!$O:$O,Fluxo!$U:$U,"&gt;"&amp;GI$5,Fluxo!$U:$U,"&lt;="&amp;GJ$5,Fluxo!$D:$D,$D122,Fluxo!$E:$E,"&lt;&gt;"&amp;"PERMUTANTE"))</f>
        <v>0</v>
      </c>
      <c r="GK122" s="18">
        <f>IF(GK$5&gt;$G$4,0,SUMIFS(Fluxo!$O:$O,Fluxo!$U:$U,"&gt;"&amp;GJ$5,Fluxo!$U:$U,"&lt;="&amp;GK$5,Fluxo!$D:$D,$D122,Fluxo!$E:$E,"&lt;&gt;"&amp;"PERMUTANTE"))</f>
        <v>0</v>
      </c>
      <c r="GL122" s="18">
        <f>IF(GL$5&gt;$G$4,0,SUMIFS(Fluxo!$O:$O,Fluxo!$U:$U,"&gt;"&amp;GK$5,Fluxo!$U:$U,"&lt;="&amp;GL$5,Fluxo!$D:$D,$D122,Fluxo!$E:$E,"&lt;&gt;"&amp;"PERMUTANTE"))</f>
        <v>0</v>
      </c>
      <c r="GM122" s="18">
        <f>IF(GM$5&gt;$G$4,0,SUMIFS(Fluxo!$O:$O,Fluxo!$U:$U,"&gt;"&amp;GL$5,Fluxo!$U:$U,"&lt;="&amp;GM$5,Fluxo!$D:$D,$D122,Fluxo!$E:$E,"&lt;&gt;"&amp;"PERMUTANTE"))</f>
        <v>0</v>
      </c>
      <c r="GN122" s="18">
        <f>IF(GN$5&gt;$G$4,0,SUMIFS(Fluxo!$O:$O,Fluxo!$U:$U,"&gt;"&amp;GM$5,Fluxo!$U:$U,"&lt;="&amp;GN$5,Fluxo!$D:$D,$D122,Fluxo!$E:$E,"&lt;&gt;"&amp;"PERMUTANTE"))</f>
        <v>0</v>
      </c>
      <c r="GO122" s="18">
        <f>IF(GO$5&gt;$G$4,0,SUMIFS(Fluxo!$O:$O,Fluxo!$U:$U,"&gt;"&amp;GN$5,Fluxo!$U:$U,"&lt;="&amp;GO$5,Fluxo!$D:$D,$D122,Fluxo!$E:$E,"&lt;&gt;"&amp;"PERMUTANTE"))</f>
        <v>0</v>
      </c>
      <c r="GP122" s="18">
        <f>IF(GP$5&gt;$G$4,0,SUMIFS(Fluxo!$O:$O,Fluxo!$U:$U,"&gt;"&amp;GO$5,Fluxo!$U:$U,"&lt;="&amp;GP$5,Fluxo!$D:$D,$D122,Fluxo!$E:$E,"&lt;&gt;"&amp;"PERMUTANTE"))</f>
        <v>0</v>
      </c>
      <c r="GQ122" s="18">
        <f>IF(GQ$5&gt;$G$4,0,SUMIFS(Fluxo!$O:$O,Fluxo!$U:$U,"&gt;"&amp;GP$5,Fluxo!$U:$U,"&lt;="&amp;GQ$5,Fluxo!$D:$D,$D122,Fluxo!$E:$E,"&lt;&gt;"&amp;"PERMUTANTE"))</f>
        <v>0</v>
      </c>
      <c r="GR122" s="18">
        <f>IF(GR$5&gt;$G$4,0,SUMIFS(Fluxo!$O:$O,Fluxo!$U:$U,"&gt;"&amp;GQ$5,Fluxo!$U:$U,"&lt;="&amp;GR$5,Fluxo!$D:$D,$D122,Fluxo!$E:$E,"&lt;&gt;"&amp;"PERMUTANTE"))</f>
        <v>0</v>
      </c>
      <c r="GS122" s="18">
        <f>IF(GS$5&gt;$G$4,0,SUMIFS(Fluxo!$O:$O,Fluxo!$U:$U,"&gt;"&amp;GR$5,Fluxo!$U:$U,"&lt;="&amp;GS$5,Fluxo!$D:$D,$D122,Fluxo!$E:$E,"&lt;&gt;"&amp;"PERMUTANTE"))</f>
        <v>0</v>
      </c>
      <c r="GT122" s="18">
        <f>IF(GT$5&gt;$G$4,0,SUMIFS(Fluxo!$O:$O,Fluxo!$U:$U,"&gt;"&amp;GS$5,Fluxo!$U:$U,"&lt;="&amp;GT$5,Fluxo!$D:$D,$D122,Fluxo!$E:$E,"&lt;&gt;"&amp;"PERMUTANTE"))</f>
        <v>0</v>
      </c>
      <c r="GU122" s="18">
        <f>IF(GU$5&gt;$G$4,0,SUMIFS(Fluxo!$O:$O,Fluxo!$U:$U,"&gt;"&amp;GT$5,Fluxo!$U:$U,"&lt;="&amp;GU$5,Fluxo!$D:$D,$D122,Fluxo!$E:$E,"&lt;&gt;"&amp;"PERMUTANTE"))</f>
        <v>0</v>
      </c>
      <c r="GV122" s="18">
        <f>IF(GV$5&gt;$G$4,0,SUMIFS(Fluxo!$O:$O,Fluxo!$U:$U,"&gt;"&amp;GU$5,Fluxo!$U:$U,"&lt;="&amp;GV$5,Fluxo!$D:$D,$D122,Fluxo!$E:$E,"&lt;&gt;"&amp;"PERMUTANTE"))</f>
        <v>0</v>
      </c>
      <c r="GW122" s="18">
        <f>IF(GW$5&gt;$G$4,0,SUMIFS(Fluxo!$O:$O,Fluxo!$U:$U,"&gt;"&amp;GV$5,Fluxo!$U:$U,"&lt;="&amp;GW$5,Fluxo!$D:$D,$D122,Fluxo!$E:$E,"&lt;&gt;"&amp;"PERMUTANTE"))</f>
        <v>0</v>
      </c>
      <c r="GX122" s="18">
        <f>IF(GX$5&gt;$G$4,0,SUMIFS(Fluxo!$O:$O,Fluxo!$U:$U,"&gt;"&amp;GW$5,Fluxo!$U:$U,"&lt;="&amp;GX$5,Fluxo!$D:$D,$D122,Fluxo!$E:$E,"&lt;&gt;"&amp;"PERMUTANTE"))</f>
        <v>0</v>
      </c>
      <c r="GY122" s="18">
        <f>IF(GY$5&gt;$G$4,0,SUMIFS(Fluxo!$O:$O,Fluxo!$U:$U,"&gt;"&amp;GX$5,Fluxo!$U:$U,"&lt;="&amp;GY$5,Fluxo!$D:$D,$D122,Fluxo!$E:$E,"&lt;&gt;"&amp;"PERMUTANTE"))</f>
        <v>0</v>
      </c>
      <c r="GZ122" s="18">
        <f>IF(GZ$5&gt;$G$4,0,SUMIFS(Fluxo!$O:$O,Fluxo!$U:$U,"&gt;"&amp;GY$5,Fluxo!$U:$U,"&lt;="&amp;GZ$5,Fluxo!$D:$D,$D122,Fluxo!$E:$E,"&lt;&gt;"&amp;"PERMUTANTE"))</f>
        <v>0</v>
      </c>
      <c r="HA122" s="18">
        <f>IF(HA$5&gt;$G$4,0,SUMIFS(Fluxo!$O:$O,Fluxo!$U:$U,"&gt;"&amp;GZ$5,Fluxo!$U:$U,"&lt;="&amp;HA$5,Fluxo!$D:$D,$D122,Fluxo!$E:$E,"&lt;&gt;"&amp;"PERMUTANTE"))</f>
        <v>0</v>
      </c>
      <c r="HB122" s="18">
        <f>IF(HB$5&gt;$G$4,0,SUMIFS(Fluxo!$O:$O,Fluxo!$U:$U,"&gt;"&amp;HA$5,Fluxo!$U:$U,"&lt;="&amp;HB$5,Fluxo!$D:$D,$D122,Fluxo!$E:$E,"&lt;&gt;"&amp;"PERMUTANTE"))</f>
        <v>0</v>
      </c>
      <c r="HC122" s="18">
        <f>IF(HC$5&gt;$G$4,0,SUMIFS(Fluxo!$O:$O,Fluxo!$U:$U,"&gt;"&amp;HB$5,Fluxo!$U:$U,"&lt;="&amp;HC$5,Fluxo!$D:$D,$D122,Fluxo!$E:$E,"&lt;&gt;"&amp;"PERMUTANTE"))</f>
        <v>0</v>
      </c>
      <c r="HD122" s="18">
        <f>IF(HD$5&gt;$G$4,0,SUMIFS(Fluxo!$O:$O,Fluxo!$U:$U,"&gt;"&amp;HC$5,Fluxo!$U:$U,"&lt;="&amp;HD$5,Fluxo!$D:$D,$D122,Fluxo!$E:$E,"&lt;&gt;"&amp;"PERMUTANTE"))</f>
        <v>0</v>
      </c>
      <c r="HE122" s="18">
        <f>IF(HE$5&gt;$G$4,0,SUMIFS(Fluxo!$O:$O,Fluxo!$U:$U,"&gt;"&amp;HD$5,Fluxo!$U:$U,"&lt;="&amp;HE$5,Fluxo!$D:$D,$D122,Fluxo!$E:$E,"&lt;&gt;"&amp;"PERMUTANTE"))</f>
        <v>0</v>
      </c>
      <c r="HF122" s="18">
        <f>IF(HF$5&gt;$G$4,0,SUMIFS(Fluxo!$O:$O,Fluxo!$U:$U,"&gt;"&amp;HE$5,Fluxo!$U:$U,"&lt;="&amp;HF$5,Fluxo!$D:$D,$D122,Fluxo!$E:$E,"&lt;&gt;"&amp;"PERMUTANTE"))</f>
        <v>0</v>
      </c>
    </row>
    <row r="123" spans="1:214">
      <c r="A123" s="20">
        <f t="shared" si="11"/>
        <v>113</v>
      </c>
      <c r="B123" s="140" t="str">
        <f>'Check Carteira'!C115</f>
        <v>E.1016.99.03.1005</v>
      </c>
      <c r="C123" s="141">
        <v>1</v>
      </c>
      <c r="D123" s="129" t="str">
        <f>'Check Carteira'!F115</f>
        <v>S-1005</v>
      </c>
      <c r="E123" s="21" t="str">
        <f>IFERROR(INDEX(Contratos!L:L,MATCH(D123,Contratos!R:R,0)),"")</f>
        <v/>
      </c>
      <c r="F123" s="139" t="str">
        <f>IFERROR(INDEX(Contratos!G:G,MATCH(D123,Contratos!R:R,0)),"")</f>
        <v/>
      </c>
      <c r="H123" s="83">
        <f t="shared" si="12"/>
        <v>0</v>
      </c>
      <c r="J123" s="18">
        <f>IF(J$5&gt;$G$4,0,SUMIFS(Fluxo!$O:$O,Fluxo!$U:$U,"&gt;"&amp;I$5,Fluxo!$U:$U,"&lt;="&amp;J$5,Fluxo!$D:$D,$D123))</f>
        <v>0</v>
      </c>
      <c r="K123" s="18">
        <f>IF(K$5&gt;$G$4,0,SUMIFS(Fluxo!$O:$O,Fluxo!$U:$U,"&gt;"&amp;J$5,Fluxo!$U:$U,"&lt;="&amp;K$5,Fluxo!$D:$D,$D123))</f>
        <v>0</v>
      </c>
      <c r="L123" s="18">
        <f>IF(L$5&gt;$G$4,0,SUMIFS(Fluxo!$O:$O,Fluxo!$U:$U,"&gt;"&amp;K$5,Fluxo!$U:$U,"&lt;="&amp;L$5,Fluxo!$D:$D,$D123))</f>
        <v>0</v>
      </c>
      <c r="M123" s="18">
        <f>IF(M$5&gt;$G$4,0,SUMIFS(Fluxo!$O:$O,Fluxo!$U:$U,"&gt;"&amp;L$5,Fluxo!$U:$U,"&lt;="&amp;M$5,Fluxo!$D:$D,$D123))</f>
        <v>0</v>
      </c>
      <c r="N123" s="18">
        <f>IF(N$5&gt;$G$4,0,SUMIFS(Fluxo!$O:$O,Fluxo!$U:$U,"&gt;"&amp;M$5,Fluxo!$U:$U,"&lt;="&amp;N$5,Fluxo!$D:$D,$D123))</f>
        <v>0</v>
      </c>
      <c r="O123" s="18">
        <f>IF(O$5&gt;$G$4,0,SUMIFS(Fluxo!$O:$O,Fluxo!$U:$U,"&gt;"&amp;N$5,Fluxo!$U:$U,"&lt;="&amp;O$5,Fluxo!$D:$D,$D123))</f>
        <v>0</v>
      </c>
      <c r="P123" s="18">
        <f>IF(P$5&gt;$G$4,0,SUMIFS(Fluxo!$O:$O,Fluxo!$U:$U,"&gt;"&amp;O$5,Fluxo!$U:$U,"&lt;="&amp;P$5,Fluxo!$D:$D,$D123))</f>
        <v>0</v>
      </c>
      <c r="Q123" s="18">
        <f>IF(Q$5&gt;$G$4,0,SUMIFS(Fluxo!$O:$O,Fluxo!$U:$U,"&gt;"&amp;P$5,Fluxo!$U:$U,"&lt;="&amp;Q$5,Fluxo!$D:$D,$D123))</f>
        <v>0</v>
      </c>
      <c r="R123" s="18">
        <f>IF(R$5&gt;$G$4,0,SUMIFS(Fluxo!$O:$O,Fluxo!$U:$U,"&gt;"&amp;Q$5,Fluxo!$U:$U,"&lt;="&amp;R$5,Fluxo!$D:$D,$D123))</f>
        <v>0</v>
      </c>
      <c r="S123" s="18">
        <f>IF(S$5&gt;$G$4,0,SUMIFS(Fluxo!$O:$O,Fluxo!$U:$U,"&gt;"&amp;R$5,Fluxo!$U:$U,"&lt;="&amp;S$5,Fluxo!$D:$D,$D123,Fluxo!$E:$E,"&lt;&gt;"&amp;"PERMUTANTE"))</f>
        <v>0</v>
      </c>
      <c r="T123" s="18">
        <f>IF(T$5&gt;$G$4,0,SUMIFS(Fluxo!$O:$O,Fluxo!$U:$U,"&gt;"&amp;S$5,Fluxo!$U:$U,"&lt;="&amp;T$5,Fluxo!$D:$D,$D123,Fluxo!$E:$E,"&lt;&gt;"&amp;"PERMUTANTE"))</f>
        <v>0</v>
      </c>
      <c r="U123" s="18">
        <f>IF(U$5&gt;$G$4,0,SUMIFS(Fluxo!$O:$O,Fluxo!$U:$U,"&gt;"&amp;T$5,Fluxo!$U:$U,"&lt;="&amp;U$5,Fluxo!$D:$D,$D123,Fluxo!$E:$E,"&lt;&gt;"&amp;"PERMUTANTE"))</f>
        <v>0</v>
      </c>
      <c r="V123" s="18">
        <f>IF(V$5&gt;$G$4,0,SUMIFS(Fluxo!$O:$O,Fluxo!$U:$U,"&gt;"&amp;U$5,Fluxo!$U:$U,"&lt;="&amp;V$5,Fluxo!$D:$D,$D123,Fluxo!$E:$E,"&lt;&gt;"&amp;"PERMUTANTE"))</f>
        <v>0</v>
      </c>
      <c r="W123" s="18">
        <f>IF(W$5&gt;$G$4,0,SUMIFS(Fluxo!$O:$O,Fluxo!$U:$U,"&gt;"&amp;V$5,Fluxo!$U:$U,"&lt;="&amp;W$5,Fluxo!$D:$D,$D123,Fluxo!$E:$E,"&lt;&gt;"&amp;"PERMUTANTE"))</f>
        <v>0</v>
      </c>
      <c r="X123" s="18">
        <f>IF(X$5&gt;$G$4,0,SUMIFS(Fluxo!$O:$O,Fluxo!$U:$U,"&gt;"&amp;W$5,Fluxo!$U:$U,"&lt;="&amp;X$5,Fluxo!$D:$D,$D123,Fluxo!$E:$E,"&lt;&gt;"&amp;"PERMUTANTE"))</f>
        <v>0</v>
      </c>
      <c r="Y123" s="18">
        <f>IF(Y$5&gt;$G$4,0,SUMIFS(Fluxo!$O:$O,Fluxo!$U:$U,"&gt;"&amp;X$5,Fluxo!$U:$U,"&lt;="&amp;Y$5,Fluxo!$D:$D,$D123,Fluxo!$E:$E,"&lt;&gt;"&amp;"PERMUTANTE"))</f>
        <v>0</v>
      </c>
      <c r="Z123" s="18">
        <f>IF(Z$5&gt;$G$4,0,SUMIFS(Fluxo!$O:$O,Fluxo!$U:$U,"&gt;"&amp;Y$5,Fluxo!$U:$U,"&lt;="&amp;Z$5,Fluxo!$D:$D,$D123,Fluxo!$E:$E,"&lt;&gt;"&amp;"PERMUTANTE"))</f>
        <v>0</v>
      </c>
      <c r="AA123" s="18">
        <f>IF(AA$5&gt;$G$4,0,SUMIFS(Fluxo!$O:$O,Fluxo!$U:$U,"&gt;"&amp;Z$5,Fluxo!$U:$U,"&lt;="&amp;AA$5,Fluxo!$D:$D,$D123,Fluxo!$E:$E,"&lt;&gt;"&amp;"PERMUTANTE"))</f>
        <v>0</v>
      </c>
      <c r="AB123" s="18">
        <f>IF(AB$5&gt;$G$4,0,SUMIFS(Fluxo!$O:$O,Fluxo!$U:$U,"&gt;"&amp;AA$5,Fluxo!$U:$U,"&lt;="&amp;AB$5,Fluxo!$D:$D,$D123,Fluxo!$E:$E,"&lt;&gt;"&amp;"PERMUTANTE"))</f>
        <v>0</v>
      </c>
      <c r="AC123" s="18">
        <f>IF(AC$5&gt;$G$4,0,SUMIFS(Fluxo!$O:$O,Fluxo!$U:$U,"&gt;"&amp;AB$5,Fluxo!$U:$U,"&lt;="&amp;AC$5,Fluxo!$D:$D,$D123,Fluxo!$E:$E,"&lt;&gt;"&amp;"PERMUTANTE"))</f>
        <v>0</v>
      </c>
      <c r="AD123" s="18">
        <f>IF(AD$5&gt;$G$4,0,SUMIFS(Fluxo!$O:$O,Fluxo!$U:$U,"&gt;"&amp;AC$5,Fluxo!$U:$U,"&lt;="&amp;AD$5,Fluxo!$D:$D,$D123,Fluxo!$E:$E,"&lt;&gt;"&amp;"PERMUTANTE"))</f>
        <v>0</v>
      </c>
      <c r="AE123" s="18">
        <f>IF(AE$5&gt;$G$4,0,SUMIFS(Fluxo!$O:$O,Fluxo!$U:$U,"&gt;"&amp;AD$5,Fluxo!$U:$U,"&lt;="&amp;AE$5,Fluxo!$D:$D,$D123,Fluxo!$E:$E,"&lt;&gt;"&amp;"PERMUTANTE"))</f>
        <v>0</v>
      </c>
      <c r="AF123" s="18">
        <f>IF(AF$5&gt;$G$4,0,SUMIFS(Fluxo!$O:$O,Fluxo!$U:$U,"&gt;"&amp;AE$5,Fluxo!$U:$U,"&lt;="&amp;AF$5,Fluxo!$D:$D,$D123,Fluxo!$E:$E,"&lt;&gt;"&amp;"PERMUTANTE"))</f>
        <v>0</v>
      </c>
      <c r="AG123" s="18">
        <f>IF(AG$5&gt;$G$4,0,SUMIFS(Fluxo!$O:$O,Fluxo!$U:$U,"&gt;"&amp;AF$5,Fluxo!$U:$U,"&lt;="&amp;AG$5,Fluxo!$D:$D,$D123,Fluxo!$E:$E,"&lt;&gt;"&amp;"PERMUTANTE"))</f>
        <v>0</v>
      </c>
      <c r="AH123" s="18">
        <f>IF(AH$5&gt;$G$4,0,SUMIFS(Fluxo!$O:$O,Fluxo!$U:$U,"&gt;"&amp;AG$5,Fluxo!$U:$U,"&lt;="&amp;AH$5,Fluxo!$D:$D,$D123,Fluxo!$E:$E,"&lt;&gt;"&amp;"PERMUTANTE"))</f>
        <v>0</v>
      </c>
      <c r="AI123" s="18">
        <f>IF(AI$5&gt;$G$4,0,SUMIFS(Fluxo!$O:$O,Fluxo!$U:$U,"&gt;"&amp;AH$5,Fluxo!$U:$U,"&lt;="&amp;AI$5,Fluxo!$D:$D,$D123,Fluxo!$E:$E,"&lt;&gt;"&amp;"PERMUTANTE"))</f>
        <v>0</v>
      </c>
      <c r="AJ123" s="18">
        <f>IF(AJ$5&gt;$G$4,0,SUMIFS(Fluxo!$O:$O,Fluxo!$U:$U,"&gt;"&amp;AI$5,Fluxo!$U:$U,"&lt;="&amp;AJ$5,Fluxo!$D:$D,$D123,Fluxo!$E:$E,"&lt;&gt;"&amp;"PERMUTANTE"))</f>
        <v>0</v>
      </c>
      <c r="AK123" s="18">
        <f>IF(AK$5&gt;$G$4,0,SUMIFS(Fluxo!$O:$O,Fluxo!$U:$U,"&gt;"&amp;AJ$5,Fluxo!$U:$U,"&lt;="&amp;AK$5,Fluxo!$D:$D,$D123,Fluxo!$E:$E,"&lt;&gt;"&amp;"PERMUTANTE"))</f>
        <v>0</v>
      </c>
      <c r="AL123" s="18">
        <f>IF(AL$5&gt;$G$4,0,SUMIFS(Fluxo!$O:$O,Fluxo!$U:$U,"&gt;"&amp;AK$5,Fluxo!$U:$U,"&lt;="&amp;AL$5,Fluxo!$D:$D,$D123,Fluxo!$E:$E,"&lt;&gt;"&amp;"PERMUTANTE"))</f>
        <v>0</v>
      </c>
      <c r="AM123" s="18">
        <f>IF(AM$5&gt;$G$4,0,SUMIFS(Fluxo!$O:$O,Fluxo!$U:$U,"&gt;"&amp;AL$5,Fluxo!$U:$U,"&lt;="&amp;AM$5,Fluxo!$D:$D,$D123,Fluxo!$E:$E,"&lt;&gt;"&amp;"PERMUTANTE"))</f>
        <v>0</v>
      </c>
      <c r="AN123" s="18">
        <f>IF(AN$5&gt;$G$4,0,SUMIFS(Fluxo!$O:$O,Fluxo!$U:$U,"&gt;"&amp;AM$5,Fluxo!$U:$U,"&lt;="&amp;AN$5,Fluxo!$D:$D,$D123,Fluxo!$E:$E,"&lt;&gt;"&amp;"PERMUTANTE"))</f>
        <v>0</v>
      </c>
      <c r="AO123" s="18">
        <f>IF(AO$5&gt;$G$4,0,SUMIFS(Fluxo!$O:$O,Fluxo!$U:$U,"&gt;"&amp;AN$5,Fluxo!$U:$U,"&lt;="&amp;AO$5,Fluxo!$D:$D,$D123,Fluxo!$E:$E,"&lt;&gt;"&amp;"PERMUTANTE"))</f>
        <v>0</v>
      </c>
      <c r="AP123" s="18">
        <f>IF(AP$5&gt;$G$4,0,SUMIFS(Fluxo!$O:$O,Fluxo!$U:$U,"&gt;"&amp;AO$5,Fluxo!$U:$U,"&lt;="&amp;AP$5,Fluxo!$D:$D,$D123,Fluxo!$E:$E,"&lt;&gt;"&amp;"PERMUTANTE"))</f>
        <v>0</v>
      </c>
      <c r="AQ123" s="18">
        <f>IF(AQ$5&gt;$G$4,0,SUMIFS(Fluxo!$O:$O,Fluxo!$U:$U,"&gt;"&amp;AP$5,Fluxo!$U:$U,"&lt;="&amp;AQ$5,Fluxo!$D:$D,$D123,Fluxo!$E:$E,"&lt;&gt;"&amp;"PERMUTANTE"))</f>
        <v>0</v>
      </c>
      <c r="AR123" s="18">
        <f>IF(AR$5&gt;$G$4,0,SUMIFS(Fluxo!$O:$O,Fluxo!$U:$U,"&gt;"&amp;AQ$5,Fluxo!$U:$U,"&lt;="&amp;AR$5,Fluxo!$D:$D,$D123,Fluxo!$E:$E,"&lt;&gt;"&amp;"PERMUTANTE"))</f>
        <v>0</v>
      </c>
      <c r="AS123" s="18">
        <f>IF(AS$5&gt;$G$4,0,SUMIFS(Fluxo!$O:$O,Fluxo!$U:$U,"&gt;"&amp;AR$5,Fluxo!$U:$U,"&lt;="&amp;AS$5,Fluxo!$D:$D,$D123,Fluxo!$E:$E,"&lt;&gt;"&amp;"PERMUTANTE"))</f>
        <v>0</v>
      </c>
      <c r="AT123" s="18">
        <f>IF(AT$5&gt;$G$4,0,SUMIFS(Fluxo!$O:$O,Fluxo!$U:$U,"&gt;"&amp;AS$5,Fluxo!$U:$U,"&lt;="&amp;AT$5,Fluxo!$D:$D,$D123,Fluxo!$E:$E,"&lt;&gt;"&amp;"PERMUTANTE"))</f>
        <v>0</v>
      </c>
      <c r="AU123" s="18">
        <f>IF(AU$5&gt;$G$4,0,SUMIFS(Fluxo!$O:$O,Fluxo!$U:$U,"&gt;"&amp;AT$5,Fluxo!$U:$U,"&lt;="&amp;AU$5,Fluxo!$D:$D,$D123,Fluxo!$E:$E,"&lt;&gt;"&amp;"PERMUTANTE"))</f>
        <v>0</v>
      </c>
      <c r="AV123" s="18">
        <f>IF(AV$5&gt;$G$4,0,SUMIFS(Fluxo!$O:$O,Fluxo!$U:$U,"&gt;"&amp;AU$5,Fluxo!$U:$U,"&lt;="&amp;AV$5,Fluxo!$D:$D,$D123,Fluxo!$E:$E,"&lt;&gt;"&amp;"PERMUTANTE"))</f>
        <v>0</v>
      </c>
      <c r="AW123" s="18">
        <f>IF(AW$5&gt;$G$4,0,SUMIFS(Fluxo!$O:$O,Fluxo!$U:$U,"&gt;"&amp;AV$5,Fluxo!$U:$U,"&lt;="&amp;AW$5,Fluxo!$D:$D,$D123,Fluxo!$E:$E,"&lt;&gt;"&amp;"PERMUTANTE"))</f>
        <v>0</v>
      </c>
      <c r="AX123" s="18">
        <f>IF(AX$5&gt;$G$4,0,SUMIFS(Fluxo!$O:$O,Fluxo!$U:$U,"&gt;"&amp;AW$5,Fluxo!$U:$U,"&lt;="&amp;AX$5,Fluxo!$D:$D,$D123,Fluxo!$E:$E,"&lt;&gt;"&amp;"PERMUTANTE"))</f>
        <v>0</v>
      </c>
      <c r="AY123" s="18">
        <f>IF(AY$5&gt;$G$4,0,SUMIFS(Fluxo!$O:$O,Fluxo!$U:$U,"&gt;"&amp;AX$5,Fluxo!$U:$U,"&lt;="&amp;AY$5,Fluxo!$D:$D,$D123,Fluxo!$E:$E,"&lt;&gt;"&amp;"PERMUTANTE"))</f>
        <v>0</v>
      </c>
      <c r="AZ123" s="18">
        <f>IF(AZ$5&gt;$G$4,0,SUMIFS(Fluxo!$O:$O,Fluxo!$U:$U,"&gt;"&amp;AY$5,Fluxo!$U:$U,"&lt;="&amp;AZ$5,Fluxo!$D:$D,$D123,Fluxo!$E:$E,"&lt;&gt;"&amp;"PERMUTANTE"))</f>
        <v>0</v>
      </c>
      <c r="BA123" s="18">
        <f>IF(BA$5&gt;$G$4,0,SUMIFS(Fluxo!$O:$O,Fluxo!$U:$U,"&gt;"&amp;AZ$5,Fluxo!$U:$U,"&lt;="&amp;BA$5,Fluxo!$D:$D,$D123,Fluxo!$E:$E,"&lt;&gt;"&amp;"PERMUTANTE"))</f>
        <v>0</v>
      </c>
      <c r="BB123" s="18">
        <f>IF(BB$5&gt;$G$4,0,SUMIFS(Fluxo!$O:$O,Fluxo!$U:$U,"&gt;"&amp;BA$5,Fluxo!$U:$U,"&lt;="&amp;BB$5,Fluxo!$D:$D,$D123,Fluxo!$E:$E,"&lt;&gt;"&amp;"PERMUTANTE"))</f>
        <v>0</v>
      </c>
      <c r="BC123" s="18">
        <f>IF(BC$5&gt;$G$4,0,SUMIFS(Fluxo!$O:$O,Fluxo!$U:$U,"&gt;"&amp;BB$5,Fluxo!$U:$U,"&lt;="&amp;BC$5,Fluxo!$D:$D,$D123,Fluxo!$E:$E,"&lt;&gt;"&amp;"PERMUTANTE"))</f>
        <v>0</v>
      </c>
      <c r="BD123" s="18">
        <f>IF(BD$5&gt;$G$4,0,SUMIFS(Fluxo!$O:$O,Fluxo!$U:$U,"&gt;"&amp;BC$5,Fluxo!$U:$U,"&lt;="&amp;BD$5,Fluxo!$D:$D,$D123,Fluxo!$E:$E,"&lt;&gt;"&amp;"PERMUTANTE"))</f>
        <v>0</v>
      </c>
      <c r="BE123" s="18">
        <f>IF(BE$5&gt;$G$4,0,SUMIFS(Fluxo!$O:$O,Fluxo!$U:$U,"&gt;"&amp;BD$5,Fluxo!$U:$U,"&lt;="&amp;BE$5,Fluxo!$D:$D,$D123,Fluxo!$E:$E,"&lt;&gt;"&amp;"PERMUTANTE"))</f>
        <v>0</v>
      </c>
      <c r="BF123" s="18">
        <f>IF(BF$5&gt;$G$4,0,SUMIFS(Fluxo!$O:$O,Fluxo!$U:$U,"&gt;"&amp;BE$5,Fluxo!$U:$U,"&lt;="&amp;BF$5,Fluxo!$D:$D,$D123,Fluxo!$E:$E,"&lt;&gt;"&amp;"PERMUTANTE"))</f>
        <v>0</v>
      </c>
      <c r="BG123" s="18">
        <f>IF(BG$5&gt;$G$4,0,SUMIFS(Fluxo!$O:$O,Fluxo!$U:$U,"&gt;"&amp;BF$5,Fluxo!$U:$U,"&lt;="&amp;BG$5,Fluxo!$D:$D,$D123,Fluxo!$E:$E,"&lt;&gt;"&amp;"PERMUTANTE"))</f>
        <v>0</v>
      </c>
      <c r="BH123" s="18">
        <f>IF(BH$5&gt;$G$4,0,SUMIFS(Fluxo!$O:$O,Fluxo!$U:$U,"&gt;"&amp;BG$5,Fluxo!$U:$U,"&lt;="&amp;BH$5,Fluxo!$D:$D,$D123,Fluxo!$E:$E,"&lt;&gt;"&amp;"PERMUTANTE"))</f>
        <v>0</v>
      </c>
      <c r="BI123" s="18">
        <f>IF(BI$5&gt;$G$4,0,SUMIFS(Fluxo!$O:$O,Fluxo!$U:$U,"&gt;"&amp;BH$5,Fluxo!$U:$U,"&lt;="&amp;BI$5,Fluxo!$D:$D,$D123,Fluxo!$E:$E,"&lt;&gt;"&amp;"PERMUTANTE"))</f>
        <v>0</v>
      </c>
      <c r="BJ123" s="18">
        <f>IF(BJ$5&gt;$G$4,0,SUMIFS(Fluxo!$O:$O,Fluxo!$U:$U,"&gt;"&amp;BI$5,Fluxo!$U:$U,"&lt;="&amp;BJ$5,Fluxo!$D:$D,$D123,Fluxo!$E:$E,"&lt;&gt;"&amp;"PERMUTANTE"))</f>
        <v>0</v>
      </c>
      <c r="BK123" s="18">
        <f>IF(BK$5&gt;$G$4,0,SUMIFS(Fluxo!$O:$O,Fluxo!$U:$U,"&gt;"&amp;BJ$5,Fluxo!$U:$U,"&lt;="&amp;BK$5,Fluxo!$D:$D,$D123,Fluxo!$E:$E,"&lt;&gt;"&amp;"PERMUTANTE"))</f>
        <v>0</v>
      </c>
      <c r="BL123" s="18">
        <f>IF(BL$5&gt;$G$4,0,SUMIFS(Fluxo!$O:$O,Fluxo!$U:$U,"&gt;"&amp;BK$5,Fluxo!$U:$U,"&lt;="&amp;BL$5,Fluxo!$D:$D,$D123,Fluxo!$E:$E,"&lt;&gt;"&amp;"PERMUTANTE"))</f>
        <v>0</v>
      </c>
      <c r="BM123" s="18">
        <f>IF(BM$5&gt;$G$4,0,SUMIFS(Fluxo!$O:$O,Fluxo!$U:$U,"&gt;"&amp;BL$5,Fluxo!$U:$U,"&lt;="&amp;BM$5,Fluxo!$D:$D,$D123,Fluxo!$E:$E,"&lt;&gt;"&amp;"PERMUTANTE"))</f>
        <v>0</v>
      </c>
      <c r="BN123" s="18">
        <f>IF(BN$5&gt;$G$4,0,SUMIFS(Fluxo!$O:$O,Fluxo!$U:$U,"&gt;"&amp;BM$5,Fluxo!$U:$U,"&lt;="&amp;BN$5,Fluxo!$D:$D,$D123,Fluxo!$E:$E,"&lt;&gt;"&amp;"PERMUTANTE"))</f>
        <v>0</v>
      </c>
      <c r="BO123" s="18">
        <f>IF(BO$5&gt;$G$4,0,SUMIFS(Fluxo!$O:$O,Fluxo!$U:$U,"&gt;"&amp;BN$5,Fluxo!$U:$U,"&lt;="&amp;BO$5,Fluxo!$D:$D,$D123,Fluxo!$E:$E,"&lt;&gt;"&amp;"PERMUTANTE"))</f>
        <v>0</v>
      </c>
      <c r="BP123" s="18">
        <f>IF(BP$5&gt;$G$4,0,SUMIFS(Fluxo!$O:$O,Fluxo!$U:$U,"&gt;"&amp;BO$5,Fluxo!$U:$U,"&lt;="&amp;BP$5,Fluxo!$D:$D,$D123,Fluxo!$E:$E,"&lt;&gt;"&amp;"PERMUTANTE"))</f>
        <v>0</v>
      </c>
      <c r="BQ123" s="18">
        <f>IF(BQ$5&gt;$G$4,0,SUMIFS(Fluxo!$O:$O,Fluxo!$U:$U,"&gt;"&amp;BP$5,Fluxo!$U:$U,"&lt;="&amp;BQ$5,Fluxo!$D:$D,$D123,Fluxo!$E:$E,"&lt;&gt;"&amp;"PERMUTANTE"))</f>
        <v>0</v>
      </c>
      <c r="BR123" s="18">
        <f>IF(BR$5&gt;$G$4,0,SUMIFS(Fluxo!$O:$O,Fluxo!$U:$U,"&gt;"&amp;BQ$5,Fluxo!$U:$U,"&lt;="&amp;BR$5,Fluxo!$D:$D,$D123,Fluxo!$E:$E,"&lt;&gt;"&amp;"PERMUTANTE"))</f>
        <v>0</v>
      </c>
      <c r="BS123" s="18">
        <f>IF(BS$5&gt;$G$4,0,SUMIFS(Fluxo!$O:$O,Fluxo!$U:$U,"&gt;"&amp;BR$5,Fluxo!$U:$U,"&lt;="&amp;BS$5,Fluxo!$D:$D,$D123,Fluxo!$E:$E,"&lt;&gt;"&amp;"PERMUTANTE"))</f>
        <v>0</v>
      </c>
      <c r="BT123" s="18">
        <f>IF(BT$5&gt;$G$4,0,SUMIFS(Fluxo!$O:$O,Fluxo!$U:$U,"&gt;"&amp;BS$5,Fluxo!$U:$U,"&lt;="&amp;BT$5,Fluxo!$D:$D,$D123,Fluxo!$E:$E,"&lt;&gt;"&amp;"PERMUTANTE"))</f>
        <v>0</v>
      </c>
      <c r="BU123" s="18">
        <f>IF(BU$5&gt;$G$4,0,SUMIFS(Fluxo!$O:$O,Fluxo!$U:$U,"&gt;"&amp;BT$5,Fluxo!$U:$U,"&lt;="&amp;BU$5,Fluxo!$D:$D,$D123,Fluxo!$E:$E,"&lt;&gt;"&amp;"PERMUTANTE"))</f>
        <v>0</v>
      </c>
      <c r="BV123" s="18">
        <f>IF(BV$5&gt;$G$4,0,SUMIFS(Fluxo!$O:$O,Fluxo!$U:$U,"&gt;"&amp;BU$5,Fluxo!$U:$U,"&lt;="&amp;BV$5,Fluxo!$D:$D,$D123,Fluxo!$E:$E,"&lt;&gt;"&amp;"PERMUTANTE"))</f>
        <v>0</v>
      </c>
      <c r="BW123" s="18">
        <f>IF(BW$5&gt;$G$4,0,SUMIFS(Fluxo!$O:$O,Fluxo!$U:$U,"&gt;"&amp;BV$5,Fluxo!$U:$U,"&lt;="&amp;BW$5,Fluxo!$D:$D,$D123,Fluxo!$E:$E,"&lt;&gt;"&amp;"PERMUTANTE"))</f>
        <v>0</v>
      </c>
      <c r="BX123" s="18">
        <f>IF(BX$5&gt;$G$4,0,SUMIFS(Fluxo!$O:$O,Fluxo!$U:$U,"&gt;"&amp;BW$5,Fluxo!$U:$U,"&lt;="&amp;BX$5,Fluxo!$D:$D,$D123,Fluxo!$E:$E,"&lt;&gt;"&amp;"PERMUTANTE"))</f>
        <v>0</v>
      </c>
      <c r="BY123" s="18">
        <f>IF(BY$5&gt;$G$4,0,SUMIFS(Fluxo!$O:$O,Fluxo!$U:$U,"&gt;"&amp;BX$5,Fluxo!$U:$U,"&lt;="&amp;BY$5,Fluxo!$D:$D,$D123,Fluxo!$E:$E,"&lt;&gt;"&amp;"PERMUTANTE"))</f>
        <v>0</v>
      </c>
      <c r="BZ123" s="18">
        <f>IF(BZ$5&gt;$G$4,0,SUMIFS(Fluxo!$O:$O,Fluxo!$U:$U,"&gt;"&amp;BY$5,Fluxo!$U:$U,"&lt;="&amp;BZ$5,Fluxo!$D:$D,$D123,Fluxo!$E:$E,"&lt;&gt;"&amp;"PERMUTANTE"))</f>
        <v>0</v>
      </c>
      <c r="CA123" s="18">
        <f>IF(CA$5&gt;$G$4,0,SUMIFS(Fluxo!$O:$O,Fluxo!$U:$U,"&gt;"&amp;BZ$5,Fluxo!$U:$U,"&lt;="&amp;CA$5,Fluxo!$D:$D,$D123,Fluxo!$E:$E,"&lt;&gt;"&amp;"PERMUTANTE"))</f>
        <v>0</v>
      </c>
      <c r="CB123" s="18">
        <f>IF(CB$5&gt;$G$4,0,SUMIFS(Fluxo!$O:$O,Fluxo!$U:$U,"&gt;"&amp;CA$5,Fluxo!$U:$U,"&lt;="&amp;CB$5,Fluxo!$D:$D,$D123,Fluxo!$E:$E,"&lt;&gt;"&amp;"PERMUTANTE"))</f>
        <v>0</v>
      </c>
      <c r="CC123" s="18">
        <f>IF(CC$5&gt;$G$4,0,SUMIFS(Fluxo!$O:$O,Fluxo!$U:$U,"&gt;"&amp;CB$5,Fluxo!$U:$U,"&lt;="&amp;CC$5,Fluxo!$D:$D,$D123,Fluxo!$E:$E,"&lt;&gt;"&amp;"PERMUTANTE"))</f>
        <v>0</v>
      </c>
      <c r="CD123" s="18">
        <f>IF(CD$5&gt;$G$4,0,SUMIFS(Fluxo!$O:$O,Fluxo!$U:$U,"&gt;"&amp;CC$5,Fluxo!$U:$U,"&lt;="&amp;CD$5,Fluxo!$D:$D,$D123,Fluxo!$E:$E,"&lt;&gt;"&amp;"PERMUTANTE"))</f>
        <v>0</v>
      </c>
      <c r="CE123" s="18">
        <f>IF(CE$5&gt;$G$4,0,SUMIFS(Fluxo!$O:$O,Fluxo!$U:$U,"&gt;"&amp;CD$5,Fluxo!$U:$U,"&lt;="&amp;CE$5,Fluxo!$D:$D,$D123,Fluxo!$E:$E,"&lt;&gt;"&amp;"PERMUTANTE"))</f>
        <v>0</v>
      </c>
      <c r="CF123" s="18">
        <f>IF(CF$5&gt;$G$4,0,SUMIFS(Fluxo!$O:$O,Fluxo!$U:$U,"&gt;"&amp;CE$5,Fluxo!$U:$U,"&lt;="&amp;CF$5,Fluxo!$D:$D,$D123,Fluxo!$E:$E,"&lt;&gt;"&amp;"PERMUTANTE"))</f>
        <v>0</v>
      </c>
      <c r="CG123" s="18">
        <f>IF(CG$5&gt;$G$4,0,SUMIFS(Fluxo!$O:$O,Fluxo!$U:$U,"&gt;"&amp;CF$5,Fluxo!$U:$U,"&lt;="&amp;CG$5,Fluxo!$D:$D,$D123,Fluxo!$E:$E,"&lt;&gt;"&amp;"PERMUTANTE"))</f>
        <v>0</v>
      </c>
      <c r="CH123" s="18">
        <f>IF(CH$5&gt;$G$4,0,SUMIFS(Fluxo!$O:$O,Fluxo!$U:$U,"&gt;"&amp;CG$5,Fluxo!$U:$U,"&lt;="&amp;CH$5,Fluxo!$D:$D,$D123,Fluxo!$E:$E,"&lt;&gt;"&amp;"PERMUTANTE"))</f>
        <v>0</v>
      </c>
      <c r="CI123" s="18">
        <f>IF(CI$5&gt;$G$4,0,SUMIFS(Fluxo!$O:$O,Fluxo!$U:$U,"&gt;"&amp;CH$5,Fluxo!$U:$U,"&lt;="&amp;CI$5,Fluxo!$D:$D,$D123,Fluxo!$E:$E,"&lt;&gt;"&amp;"PERMUTANTE"))</f>
        <v>0</v>
      </c>
      <c r="CJ123" s="18">
        <f>IF(CJ$5&gt;$G$4,0,SUMIFS(Fluxo!$O:$O,Fluxo!$U:$U,"&gt;"&amp;CI$5,Fluxo!$U:$U,"&lt;="&amp;CJ$5,Fluxo!$D:$D,$D123,Fluxo!$E:$E,"&lt;&gt;"&amp;"PERMUTANTE"))</f>
        <v>0</v>
      </c>
      <c r="CK123" s="18">
        <f>IF(CK$5&gt;$G$4,0,SUMIFS(Fluxo!$O:$O,Fluxo!$U:$U,"&gt;"&amp;CJ$5,Fluxo!$U:$U,"&lt;="&amp;CK$5,Fluxo!$D:$D,$D123,Fluxo!$E:$E,"&lt;&gt;"&amp;"PERMUTANTE"))</f>
        <v>0</v>
      </c>
      <c r="CL123" s="18">
        <f>IF(CL$5&gt;$G$4,0,SUMIFS(Fluxo!$O:$O,Fluxo!$U:$U,"&gt;"&amp;CK$5,Fluxo!$U:$U,"&lt;="&amp;CL$5,Fluxo!$D:$D,$D123,Fluxo!$E:$E,"&lt;&gt;"&amp;"PERMUTANTE"))</f>
        <v>0</v>
      </c>
      <c r="CM123" s="18">
        <f>IF(CM$5&gt;$G$4,0,SUMIFS(Fluxo!$O:$O,Fluxo!$U:$U,"&gt;"&amp;CL$5,Fluxo!$U:$U,"&lt;="&amp;CM$5,Fluxo!$D:$D,$D123,Fluxo!$E:$E,"&lt;&gt;"&amp;"PERMUTANTE"))</f>
        <v>0</v>
      </c>
      <c r="CN123" s="18">
        <f>IF(CN$5&gt;$G$4,0,SUMIFS(Fluxo!$O:$O,Fluxo!$U:$U,"&gt;"&amp;CM$5,Fluxo!$U:$U,"&lt;="&amp;CN$5,Fluxo!$D:$D,$D123,Fluxo!$E:$E,"&lt;&gt;"&amp;"PERMUTANTE"))</f>
        <v>0</v>
      </c>
      <c r="CO123" s="18">
        <f>IF(CO$5&gt;$G$4,0,SUMIFS(Fluxo!$O:$O,Fluxo!$U:$U,"&gt;"&amp;CN$5,Fluxo!$U:$U,"&lt;="&amp;CO$5,Fluxo!$D:$D,$D123,Fluxo!$E:$E,"&lt;&gt;"&amp;"PERMUTANTE"))</f>
        <v>0</v>
      </c>
      <c r="CP123" s="18">
        <f>IF(CP$5&gt;$G$4,0,SUMIFS(Fluxo!$O:$O,Fluxo!$U:$U,"&gt;"&amp;CO$5,Fluxo!$U:$U,"&lt;="&amp;CP$5,Fluxo!$D:$D,$D123,Fluxo!$E:$E,"&lt;&gt;"&amp;"PERMUTANTE"))</f>
        <v>0</v>
      </c>
      <c r="CQ123" s="18">
        <f>IF(CQ$5&gt;$G$4,0,SUMIFS(Fluxo!$O:$O,Fluxo!$U:$U,"&gt;"&amp;CP$5,Fluxo!$U:$U,"&lt;="&amp;CQ$5,Fluxo!$D:$D,$D123,Fluxo!$E:$E,"&lt;&gt;"&amp;"PERMUTANTE"))</f>
        <v>0</v>
      </c>
      <c r="CR123" s="18">
        <f>IF(CR$5&gt;$G$4,0,SUMIFS(Fluxo!$O:$O,Fluxo!$U:$U,"&gt;"&amp;CQ$5,Fluxo!$U:$U,"&lt;="&amp;CR$5,Fluxo!$D:$D,$D123,Fluxo!$E:$E,"&lt;&gt;"&amp;"PERMUTANTE"))</f>
        <v>0</v>
      </c>
      <c r="CS123" s="18">
        <f>IF(CS$5&gt;$G$4,0,SUMIFS(Fluxo!$O:$O,Fluxo!$U:$U,"&gt;"&amp;CR$5,Fluxo!$U:$U,"&lt;="&amp;CS$5,Fluxo!$D:$D,$D123,Fluxo!$E:$E,"&lt;&gt;"&amp;"PERMUTANTE"))</f>
        <v>0</v>
      </c>
      <c r="CT123" s="18">
        <f>IF(CT$5&gt;$G$4,0,SUMIFS(Fluxo!$O:$O,Fluxo!$U:$U,"&gt;"&amp;CS$5,Fluxo!$U:$U,"&lt;="&amp;CT$5,Fluxo!$D:$D,$D123,Fluxo!$E:$E,"&lt;&gt;"&amp;"PERMUTANTE"))</f>
        <v>0</v>
      </c>
      <c r="CU123" s="18">
        <f>IF(CU$5&gt;$G$4,0,SUMIFS(Fluxo!$O:$O,Fluxo!$U:$U,"&gt;"&amp;CT$5,Fluxo!$U:$U,"&lt;="&amp;CU$5,Fluxo!$D:$D,$D123,Fluxo!$E:$E,"&lt;&gt;"&amp;"PERMUTANTE"))</f>
        <v>0</v>
      </c>
      <c r="CV123" s="18">
        <f>IF(CV$5&gt;$G$4,0,SUMIFS(Fluxo!$O:$O,Fluxo!$U:$U,"&gt;"&amp;CU$5,Fluxo!$U:$U,"&lt;="&amp;CV$5,Fluxo!$D:$D,$D123,Fluxo!$E:$E,"&lt;&gt;"&amp;"PERMUTANTE"))</f>
        <v>0</v>
      </c>
      <c r="CW123" s="18">
        <f>IF(CW$5&gt;$G$4,0,SUMIFS(Fluxo!$O:$O,Fluxo!$U:$U,"&gt;"&amp;CV$5,Fluxo!$U:$U,"&lt;="&amp;CW$5,Fluxo!$D:$D,$D123,Fluxo!$E:$E,"&lt;&gt;"&amp;"PERMUTANTE"))</f>
        <v>0</v>
      </c>
      <c r="CX123" s="18">
        <f>IF(CX$5&gt;$G$4,0,SUMIFS(Fluxo!$O:$O,Fluxo!$U:$U,"&gt;"&amp;CW$5,Fluxo!$U:$U,"&lt;="&amp;CX$5,Fluxo!$D:$D,$D123,Fluxo!$E:$E,"&lt;&gt;"&amp;"PERMUTANTE"))</f>
        <v>0</v>
      </c>
      <c r="CY123" s="18">
        <f>IF(CY$5&gt;$G$4,0,SUMIFS(Fluxo!$O:$O,Fluxo!$U:$U,"&gt;"&amp;CX$5,Fluxo!$U:$U,"&lt;="&amp;CY$5,Fluxo!$D:$D,$D123,Fluxo!$E:$E,"&lt;&gt;"&amp;"PERMUTANTE"))</f>
        <v>0</v>
      </c>
      <c r="CZ123" s="18">
        <f>IF(CZ$5&gt;$G$4,0,SUMIFS(Fluxo!$O:$O,Fluxo!$U:$U,"&gt;"&amp;CY$5,Fluxo!$U:$U,"&lt;="&amp;CZ$5,Fluxo!$D:$D,$D123,Fluxo!$E:$E,"&lt;&gt;"&amp;"PERMUTANTE"))</f>
        <v>0</v>
      </c>
      <c r="DA123" s="18">
        <f>IF(DA$5&gt;$G$4,0,SUMIFS(Fluxo!$O:$O,Fluxo!$U:$U,"&gt;"&amp;CZ$5,Fluxo!$U:$U,"&lt;="&amp;DA$5,Fluxo!$D:$D,$D123,Fluxo!$E:$E,"&lt;&gt;"&amp;"PERMUTANTE"))</f>
        <v>0</v>
      </c>
      <c r="DB123" s="18">
        <f>IF(DB$5&gt;$G$4,0,SUMIFS(Fluxo!$O:$O,Fluxo!$U:$U,"&gt;"&amp;DA$5,Fluxo!$U:$U,"&lt;="&amp;DB$5,Fluxo!$D:$D,$D123,Fluxo!$E:$E,"&lt;&gt;"&amp;"PERMUTANTE"))</f>
        <v>0</v>
      </c>
      <c r="DC123" s="18">
        <f>IF(DC$5&gt;$G$4,0,SUMIFS(Fluxo!$O:$O,Fluxo!$U:$U,"&gt;"&amp;DB$5,Fluxo!$U:$U,"&lt;="&amp;DC$5,Fluxo!$D:$D,$D123,Fluxo!$E:$E,"&lt;&gt;"&amp;"PERMUTANTE"))</f>
        <v>0</v>
      </c>
      <c r="DD123" s="18">
        <f>IF(DD$5&gt;$G$4,0,SUMIFS(Fluxo!$O:$O,Fluxo!$U:$U,"&gt;"&amp;DC$5,Fluxo!$U:$U,"&lt;="&amp;DD$5,Fluxo!$D:$D,$D123,Fluxo!$E:$E,"&lt;&gt;"&amp;"PERMUTANTE"))</f>
        <v>0</v>
      </c>
      <c r="DE123" s="18">
        <f>IF(DE$5&gt;$G$4,0,SUMIFS(Fluxo!$O:$O,Fluxo!$U:$U,"&gt;"&amp;DD$5,Fluxo!$U:$U,"&lt;="&amp;DE$5,Fluxo!$D:$D,$D123,Fluxo!$E:$E,"&lt;&gt;"&amp;"PERMUTANTE"))</f>
        <v>0</v>
      </c>
      <c r="DF123" s="18">
        <f>IF(DF$5&gt;$G$4,0,SUMIFS(Fluxo!$O:$O,Fluxo!$U:$U,"&gt;"&amp;DE$5,Fluxo!$U:$U,"&lt;="&amp;DF$5,Fluxo!$D:$D,$D123,Fluxo!$E:$E,"&lt;&gt;"&amp;"PERMUTANTE"))</f>
        <v>0</v>
      </c>
      <c r="DG123" s="18">
        <f>IF(DG$5&gt;$G$4,0,SUMIFS(Fluxo!$O:$O,Fluxo!$U:$U,"&gt;"&amp;DF$5,Fluxo!$U:$U,"&lt;="&amp;DG$5,Fluxo!$D:$D,$D123,Fluxo!$E:$E,"&lt;&gt;"&amp;"PERMUTANTE"))</f>
        <v>0</v>
      </c>
      <c r="DH123" s="18">
        <f>IF(DH$5&gt;$G$4,0,SUMIFS(Fluxo!$O:$O,Fluxo!$U:$U,"&gt;"&amp;DG$5,Fluxo!$U:$U,"&lt;="&amp;DH$5,Fluxo!$D:$D,$D123,Fluxo!$E:$E,"&lt;&gt;"&amp;"PERMUTANTE"))</f>
        <v>0</v>
      </c>
      <c r="DI123" s="18">
        <f>IF(DI$5&gt;$G$4,0,SUMIFS(Fluxo!$O:$O,Fluxo!$U:$U,"&gt;"&amp;DH$5,Fluxo!$U:$U,"&lt;="&amp;DI$5,Fluxo!$D:$D,$D123,Fluxo!$E:$E,"&lt;&gt;"&amp;"PERMUTANTE"))</f>
        <v>0</v>
      </c>
      <c r="DJ123" s="18">
        <f>IF(DJ$5&gt;$G$4,0,SUMIFS(Fluxo!$O:$O,Fluxo!$U:$U,"&gt;"&amp;DI$5,Fluxo!$U:$U,"&lt;="&amp;DJ$5,Fluxo!$D:$D,$D123,Fluxo!$E:$E,"&lt;&gt;"&amp;"PERMUTANTE"))</f>
        <v>0</v>
      </c>
      <c r="DK123" s="18">
        <f>IF(DK$5&gt;$G$4,0,SUMIFS(Fluxo!$O:$O,Fluxo!$U:$U,"&gt;"&amp;DJ$5,Fluxo!$U:$U,"&lt;="&amp;DK$5,Fluxo!$D:$D,$D123,Fluxo!$E:$E,"&lt;&gt;"&amp;"PERMUTANTE"))</f>
        <v>0</v>
      </c>
      <c r="DL123" s="18">
        <f>IF(DL$5&gt;$G$4,0,SUMIFS(Fluxo!$O:$O,Fluxo!$U:$U,"&gt;"&amp;DK$5,Fluxo!$U:$U,"&lt;="&amp;DL$5,Fluxo!$D:$D,$D123,Fluxo!$E:$E,"&lt;&gt;"&amp;"PERMUTANTE"))</f>
        <v>0</v>
      </c>
      <c r="DM123" s="18">
        <f>IF(DM$5&gt;$G$4,0,SUMIFS(Fluxo!$O:$O,Fluxo!$U:$U,"&gt;"&amp;DL$5,Fluxo!$U:$U,"&lt;="&amp;DM$5,Fluxo!$D:$D,$D123,Fluxo!$E:$E,"&lt;&gt;"&amp;"PERMUTANTE"))</f>
        <v>0</v>
      </c>
      <c r="DN123" s="18">
        <f>IF(DN$5&gt;$G$4,0,SUMIFS(Fluxo!$O:$O,Fluxo!$U:$U,"&gt;"&amp;DM$5,Fluxo!$U:$U,"&lt;="&amp;DN$5,Fluxo!$D:$D,$D123,Fluxo!$E:$E,"&lt;&gt;"&amp;"PERMUTANTE"))</f>
        <v>0</v>
      </c>
      <c r="DO123" s="18">
        <f>IF(DO$5&gt;$G$4,0,SUMIFS(Fluxo!$O:$O,Fluxo!$U:$U,"&gt;"&amp;DN$5,Fluxo!$U:$U,"&lt;="&amp;DO$5,Fluxo!$D:$D,$D123,Fluxo!$E:$E,"&lt;&gt;"&amp;"PERMUTANTE"))</f>
        <v>0</v>
      </c>
      <c r="DP123" s="18">
        <f>IF(DP$5&gt;$G$4,0,SUMIFS(Fluxo!$O:$O,Fluxo!$U:$U,"&gt;"&amp;DO$5,Fluxo!$U:$U,"&lt;="&amp;DP$5,Fluxo!$D:$D,$D123,Fluxo!$E:$E,"&lt;&gt;"&amp;"PERMUTANTE"))</f>
        <v>0</v>
      </c>
      <c r="DQ123" s="18">
        <f>IF(DQ$5&gt;$G$4,0,SUMIFS(Fluxo!$O:$O,Fluxo!$U:$U,"&gt;"&amp;DP$5,Fluxo!$U:$U,"&lt;="&amp;DQ$5,Fluxo!$D:$D,$D123,Fluxo!$E:$E,"&lt;&gt;"&amp;"PERMUTANTE"))</f>
        <v>0</v>
      </c>
      <c r="DR123" s="18">
        <f>IF(DR$5&gt;$G$4,0,SUMIFS(Fluxo!$O:$O,Fluxo!$U:$U,"&gt;"&amp;DQ$5,Fluxo!$U:$U,"&lt;="&amp;DR$5,Fluxo!$D:$D,$D123,Fluxo!$E:$E,"&lt;&gt;"&amp;"PERMUTANTE"))</f>
        <v>0</v>
      </c>
      <c r="DS123" s="18">
        <f>IF(DS$5&gt;$G$4,0,SUMIFS(Fluxo!$O:$O,Fluxo!$U:$U,"&gt;"&amp;DR$5,Fluxo!$U:$U,"&lt;="&amp;DS$5,Fluxo!$D:$D,$D123,Fluxo!$E:$E,"&lt;&gt;"&amp;"PERMUTANTE"))</f>
        <v>0</v>
      </c>
      <c r="DT123" s="18">
        <f>IF(DT$5&gt;$G$4,0,SUMIFS(Fluxo!$O:$O,Fluxo!$U:$U,"&gt;"&amp;DS$5,Fluxo!$U:$U,"&lt;="&amp;DT$5,Fluxo!$D:$D,$D123,Fluxo!$E:$E,"&lt;&gt;"&amp;"PERMUTANTE"))</f>
        <v>0</v>
      </c>
      <c r="DU123" s="18">
        <f>IF(DU$5&gt;$G$4,0,SUMIFS(Fluxo!$O:$O,Fluxo!$U:$U,"&gt;"&amp;DT$5,Fluxo!$U:$U,"&lt;="&amp;DU$5,Fluxo!$D:$D,$D123,Fluxo!$E:$E,"&lt;&gt;"&amp;"PERMUTANTE"))</f>
        <v>0</v>
      </c>
      <c r="DV123" s="18">
        <f>IF(DV$5&gt;$G$4,0,SUMIFS(Fluxo!$O:$O,Fluxo!$U:$U,"&gt;"&amp;DU$5,Fluxo!$U:$U,"&lt;="&amp;DV$5,Fluxo!$D:$D,$D123,Fluxo!$E:$E,"&lt;&gt;"&amp;"PERMUTANTE"))</f>
        <v>0</v>
      </c>
      <c r="DW123" s="18">
        <f>IF(DW$5&gt;$G$4,0,SUMIFS(Fluxo!$O:$O,Fluxo!$U:$U,"&gt;"&amp;DV$5,Fluxo!$U:$U,"&lt;="&amp;DW$5,Fluxo!$D:$D,$D123,Fluxo!$E:$E,"&lt;&gt;"&amp;"PERMUTANTE"))</f>
        <v>0</v>
      </c>
      <c r="DX123" s="18">
        <f>IF(DX$5&gt;$G$4,0,SUMIFS(Fluxo!$O:$O,Fluxo!$U:$U,"&gt;"&amp;DW$5,Fluxo!$U:$U,"&lt;="&amp;DX$5,Fluxo!$D:$D,$D123,Fluxo!$E:$E,"&lt;&gt;"&amp;"PERMUTANTE"))</f>
        <v>0</v>
      </c>
      <c r="DY123" s="18">
        <f>IF(DY$5&gt;$G$4,0,SUMIFS(Fluxo!$O:$O,Fluxo!$U:$U,"&gt;"&amp;DX$5,Fluxo!$U:$U,"&lt;="&amp;DY$5,Fluxo!$D:$D,$D123,Fluxo!$E:$E,"&lt;&gt;"&amp;"PERMUTANTE"))</f>
        <v>0</v>
      </c>
      <c r="DZ123" s="18">
        <f>IF(DZ$5&gt;$G$4,0,SUMIFS(Fluxo!$O:$O,Fluxo!$U:$U,"&gt;"&amp;DY$5,Fluxo!$U:$U,"&lt;="&amp;DZ$5,Fluxo!$D:$D,$D123,Fluxo!$E:$E,"&lt;&gt;"&amp;"PERMUTANTE"))</f>
        <v>0</v>
      </c>
      <c r="EA123" s="18">
        <f>IF(EA$5&gt;$G$4,0,SUMIFS(Fluxo!$O:$O,Fluxo!$U:$U,"&gt;"&amp;DZ$5,Fluxo!$U:$U,"&lt;="&amp;EA$5,Fluxo!$D:$D,$D123,Fluxo!$E:$E,"&lt;&gt;"&amp;"PERMUTANTE"))</f>
        <v>0</v>
      </c>
      <c r="EB123" s="18">
        <f>IF(EB$5&gt;$G$4,0,SUMIFS(Fluxo!$O:$O,Fluxo!$U:$U,"&gt;"&amp;EA$5,Fluxo!$U:$U,"&lt;="&amp;EB$5,Fluxo!$D:$D,$D123,Fluxo!$E:$E,"&lt;&gt;"&amp;"PERMUTANTE"))</f>
        <v>0</v>
      </c>
      <c r="EC123" s="18">
        <f>IF(EC$5&gt;$G$4,0,SUMIFS(Fluxo!$O:$O,Fluxo!$U:$U,"&gt;"&amp;EB$5,Fluxo!$U:$U,"&lt;="&amp;EC$5,Fluxo!$D:$D,$D123,Fluxo!$E:$E,"&lt;&gt;"&amp;"PERMUTANTE"))</f>
        <v>0</v>
      </c>
      <c r="ED123" s="18">
        <f>IF(ED$5&gt;$G$4,0,SUMIFS(Fluxo!$O:$O,Fluxo!$U:$U,"&gt;"&amp;EC$5,Fluxo!$U:$U,"&lt;="&amp;ED$5,Fluxo!$D:$D,$D123,Fluxo!$E:$E,"&lt;&gt;"&amp;"PERMUTANTE"))</f>
        <v>0</v>
      </c>
      <c r="EE123" s="18">
        <f>IF(EE$5&gt;$G$4,0,SUMIFS(Fluxo!$O:$O,Fluxo!$U:$U,"&gt;"&amp;ED$5,Fluxo!$U:$U,"&lt;="&amp;EE$5,Fluxo!$D:$D,$D123,Fluxo!$E:$E,"&lt;&gt;"&amp;"PERMUTANTE"))</f>
        <v>0</v>
      </c>
      <c r="EF123" s="18">
        <f>IF(EF$5&gt;$G$4,0,SUMIFS(Fluxo!$O:$O,Fluxo!$U:$U,"&gt;"&amp;EE$5,Fluxo!$U:$U,"&lt;="&amp;EF$5,Fluxo!$D:$D,$D123,Fluxo!$E:$E,"&lt;&gt;"&amp;"PERMUTANTE"))</f>
        <v>0</v>
      </c>
      <c r="EG123" s="18">
        <f>IF(EG$5&gt;$G$4,0,SUMIFS(Fluxo!$O:$O,Fluxo!$U:$U,"&gt;"&amp;EF$5,Fluxo!$U:$U,"&lt;="&amp;EG$5,Fluxo!$D:$D,$D123,Fluxo!$E:$E,"&lt;&gt;"&amp;"PERMUTANTE"))</f>
        <v>0</v>
      </c>
      <c r="EH123" s="18">
        <f>IF(EH$5&gt;$G$4,0,SUMIFS(Fluxo!$O:$O,Fluxo!$U:$U,"&gt;"&amp;EG$5,Fluxo!$U:$U,"&lt;="&amp;EH$5,Fluxo!$D:$D,$D123,Fluxo!$E:$E,"&lt;&gt;"&amp;"PERMUTANTE"))</f>
        <v>0</v>
      </c>
      <c r="EI123" s="18">
        <f>IF(EI$5&gt;$G$4,0,SUMIFS(Fluxo!$O:$O,Fluxo!$U:$U,"&gt;"&amp;EH$5,Fluxo!$U:$U,"&lt;="&amp;EI$5,Fluxo!$D:$D,$D123,Fluxo!$E:$E,"&lt;&gt;"&amp;"PERMUTANTE"))</f>
        <v>0</v>
      </c>
      <c r="EJ123" s="18">
        <f>IF(EJ$5&gt;$G$4,0,SUMIFS(Fluxo!$O:$O,Fluxo!$U:$U,"&gt;"&amp;EI$5,Fluxo!$U:$U,"&lt;="&amp;EJ$5,Fluxo!$D:$D,$D123,Fluxo!$E:$E,"&lt;&gt;"&amp;"PERMUTANTE"))</f>
        <v>0</v>
      </c>
      <c r="EK123" s="18">
        <f>IF(EK$5&gt;$G$4,0,SUMIFS(Fluxo!$O:$O,Fluxo!$U:$U,"&gt;"&amp;EJ$5,Fluxo!$U:$U,"&lt;="&amp;EK$5,Fluxo!$D:$D,$D123,Fluxo!$E:$E,"&lt;&gt;"&amp;"PERMUTANTE"))</f>
        <v>0</v>
      </c>
      <c r="EL123" s="18">
        <f>IF(EL$5&gt;$G$4,0,SUMIFS(Fluxo!$O:$O,Fluxo!$U:$U,"&gt;"&amp;EK$5,Fluxo!$U:$U,"&lt;="&amp;EL$5,Fluxo!$D:$D,$D123,Fluxo!$E:$E,"&lt;&gt;"&amp;"PERMUTANTE"))</f>
        <v>0</v>
      </c>
      <c r="EM123" s="18">
        <f>IF(EM$5&gt;$G$4,0,SUMIFS(Fluxo!$O:$O,Fluxo!$U:$U,"&gt;"&amp;EL$5,Fluxo!$U:$U,"&lt;="&amp;EM$5,Fluxo!$D:$D,$D123,Fluxo!$E:$E,"&lt;&gt;"&amp;"PERMUTANTE"))</f>
        <v>0</v>
      </c>
      <c r="EN123" s="18">
        <f>IF(EN$5&gt;$G$4,0,SUMIFS(Fluxo!$O:$O,Fluxo!$U:$U,"&gt;"&amp;EM$5,Fluxo!$U:$U,"&lt;="&amp;EN$5,Fluxo!$D:$D,$D123,Fluxo!$E:$E,"&lt;&gt;"&amp;"PERMUTANTE"))</f>
        <v>0</v>
      </c>
      <c r="EO123" s="18">
        <f>IF(EO$5&gt;$G$4,0,SUMIFS(Fluxo!$O:$O,Fluxo!$U:$U,"&gt;"&amp;EN$5,Fluxo!$U:$U,"&lt;="&amp;EO$5,Fluxo!$D:$D,$D123,Fluxo!$E:$E,"&lt;&gt;"&amp;"PERMUTANTE"))</f>
        <v>0</v>
      </c>
      <c r="EP123" s="18">
        <f>IF(EP$5&gt;$G$4,0,SUMIFS(Fluxo!$O:$O,Fluxo!$U:$U,"&gt;"&amp;EO$5,Fluxo!$U:$U,"&lt;="&amp;EP$5,Fluxo!$D:$D,$D123,Fluxo!$E:$E,"&lt;&gt;"&amp;"PERMUTANTE"))</f>
        <v>0</v>
      </c>
      <c r="EQ123" s="18">
        <f>IF(EQ$5&gt;$G$4,0,SUMIFS(Fluxo!$O:$O,Fluxo!$U:$U,"&gt;"&amp;EP$5,Fluxo!$U:$U,"&lt;="&amp;EQ$5,Fluxo!$D:$D,$D123,Fluxo!$E:$E,"&lt;&gt;"&amp;"PERMUTANTE"))</f>
        <v>0</v>
      </c>
      <c r="ER123" s="18">
        <f>IF(ER$5&gt;$G$4,0,SUMIFS(Fluxo!$O:$O,Fluxo!$U:$U,"&gt;"&amp;EQ$5,Fluxo!$U:$U,"&lt;="&amp;ER$5,Fluxo!$D:$D,$D123,Fluxo!$E:$E,"&lt;&gt;"&amp;"PERMUTANTE"))</f>
        <v>0</v>
      </c>
      <c r="ES123" s="18">
        <f>IF(ES$5&gt;$G$4,0,SUMIFS(Fluxo!$O:$O,Fluxo!$U:$U,"&gt;"&amp;ER$5,Fluxo!$U:$U,"&lt;="&amp;ES$5,Fluxo!$D:$D,$D123,Fluxo!$E:$E,"&lt;&gt;"&amp;"PERMUTANTE"))</f>
        <v>0</v>
      </c>
      <c r="ET123" s="18">
        <f>IF(ET$5&gt;$G$4,0,SUMIFS(Fluxo!$O:$O,Fluxo!$U:$U,"&gt;"&amp;ES$5,Fluxo!$U:$U,"&lt;="&amp;ET$5,Fluxo!$D:$D,$D123,Fluxo!$E:$E,"&lt;&gt;"&amp;"PERMUTANTE"))</f>
        <v>0</v>
      </c>
      <c r="EU123" s="18">
        <f>IF(EU$5&gt;$G$4,0,SUMIFS(Fluxo!$O:$O,Fluxo!$U:$U,"&gt;"&amp;ET$5,Fluxo!$U:$U,"&lt;="&amp;EU$5,Fluxo!$D:$D,$D123,Fluxo!$E:$E,"&lt;&gt;"&amp;"PERMUTANTE"))</f>
        <v>0</v>
      </c>
      <c r="EV123" s="18">
        <f>IF(EV$5&gt;$G$4,0,SUMIFS(Fluxo!$O:$O,Fluxo!$U:$U,"&gt;"&amp;EU$5,Fluxo!$U:$U,"&lt;="&amp;EV$5,Fluxo!$D:$D,$D123,Fluxo!$E:$E,"&lt;&gt;"&amp;"PERMUTANTE"))</f>
        <v>0</v>
      </c>
      <c r="EW123" s="18">
        <f>IF(EW$5&gt;$G$4,0,SUMIFS(Fluxo!$O:$O,Fluxo!$U:$U,"&gt;"&amp;EV$5,Fluxo!$U:$U,"&lt;="&amp;EW$5,Fluxo!$D:$D,$D123,Fluxo!$E:$E,"&lt;&gt;"&amp;"PERMUTANTE"))</f>
        <v>0</v>
      </c>
      <c r="EX123" s="18">
        <f>IF(EX$5&gt;$G$4,0,SUMIFS(Fluxo!$O:$O,Fluxo!$U:$U,"&gt;"&amp;EW$5,Fluxo!$U:$U,"&lt;="&amp;EX$5,Fluxo!$D:$D,$D123,Fluxo!$E:$E,"&lt;&gt;"&amp;"PERMUTANTE"))</f>
        <v>0</v>
      </c>
      <c r="EY123" s="18">
        <f>IF(EY$5&gt;$G$4,0,SUMIFS(Fluxo!$O:$O,Fluxo!$U:$U,"&gt;"&amp;EX$5,Fluxo!$U:$U,"&lt;="&amp;EY$5,Fluxo!$D:$D,$D123,Fluxo!$E:$E,"&lt;&gt;"&amp;"PERMUTANTE"))</f>
        <v>0</v>
      </c>
      <c r="EZ123" s="18">
        <f>IF(EZ$5&gt;$G$4,0,SUMIFS(Fluxo!$O:$O,Fluxo!$U:$U,"&gt;"&amp;EY$5,Fluxo!$U:$U,"&lt;="&amp;EZ$5,Fluxo!$D:$D,$D123,Fluxo!$E:$E,"&lt;&gt;"&amp;"PERMUTANTE"))</f>
        <v>0</v>
      </c>
      <c r="FA123" s="18">
        <f>IF(FA$5&gt;$G$4,0,SUMIFS(Fluxo!$O:$O,Fluxo!$U:$U,"&gt;"&amp;EZ$5,Fluxo!$U:$U,"&lt;="&amp;FA$5,Fluxo!$D:$D,$D123,Fluxo!$E:$E,"&lt;&gt;"&amp;"PERMUTANTE"))</f>
        <v>0</v>
      </c>
      <c r="FB123" s="18">
        <f>IF(FB$5&gt;$G$4,0,SUMIFS(Fluxo!$O:$O,Fluxo!$U:$U,"&gt;"&amp;FA$5,Fluxo!$U:$U,"&lt;="&amp;FB$5,Fluxo!$D:$D,$D123,Fluxo!$E:$E,"&lt;&gt;"&amp;"PERMUTANTE"))</f>
        <v>0</v>
      </c>
      <c r="FC123" s="18">
        <f>IF(FC$5&gt;$G$4,0,SUMIFS(Fluxo!$O:$O,Fluxo!$U:$U,"&gt;"&amp;FB$5,Fluxo!$U:$U,"&lt;="&amp;FC$5,Fluxo!$D:$D,$D123,Fluxo!$E:$E,"&lt;&gt;"&amp;"PERMUTANTE"))</f>
        <v>0</v>
      </c>
      <c r="FD123" s="18">
        <f>IF(FD$5&gt;$G$4,0,SUMIFS(Fluxo!$O:$O,Fluxo!$U:$U,"&gt;"&amp;FC$5,Fluxo!$U:$U,"&lt;="&amp;FD$5,Fluxo!$D:$D,$D123,Fluxo!$E:$E,"&lt;&gt;"&amp;"PERMUTANTE"))</f>
        <v>0</v>
      </c>
      <c r="FE123" s="18">
        <f>IF(FE$5&gt;$G$4,0,SUMIFS(Fluxo!$O:$O,Fluxo!$U:$U,"&gt;"&amp;FD$5,Fluxo!$U:$U,"&lt;="&amp;FE$5,Fluxo!$D:$D,$D123,Fluxo!$E:$E,"&lt;&gt;"&amp;"PERMUTANTE"))</f>
        <v>0</v>
      </c>
      <c r="FF123" s="18">
        <f>IF(FF$5&gt;$G$4,0,SUMIFS(Fluxo!$O:$O,Fluxo!$U:$U,"&gt;"&amp;FE$5,Fluxo!$U:$U,"&lt;="&amp;FF$5,Fluxo!$D:$D,$D123,Fluxo!$E:$E,"&lt;&gt;"&amp;"PERMUTANTE"))</f>
        <v>0</v>
      </c>
      <c r="FG123" s="18">
        <f>IF(FG$5&gt;$G$4,0,SUMIFS(Fluxo!$O:$O,Fluxo!$U:$U,"&gt;"&amp;FF$5,Fluxo!$U:$U,"&lt;="&amp;FG$5,Fluxo!$D:$D,$D123,Fluxo!$E:$E,"&lt;&gt;"&amp;"PERMUTANTE"))</f>
        <v>0</v>
      </c>
      <c r="FH123" s="18">
        <f>IF(FH$5&gt;$G$4,0,SUMIFS(Fluxo!$O:$O,Fluxo!$U:$U,"&gt;"&amp;FG$5,Fluxo!$U:$U,"&lt;="&amp;FH$5,Fluxo!$D:$D,$D123,Fluxo!$E:$E,"&lt;&gt;"&amp;"PERMUTANTE"))</f>
        <v>0</v>
      </c>
      <c r="FI123" s="18">
        <f>IF(FI$5&gt;$G$4,0,SUMIFS(Fluxo!$O:$O,Fluxo!$U:$U,"&gt;"&amp;FH$5,Fluxo!$U:$U,"&lt;="&amp;FI$5,Fluxo!$D:$D,$D123,Fluxo!$E:$E,"&lt;&gt;"&amp;"PERMUTANTE"))</f>
        <v>0</v>
      </c>
      <c r="FJ123" s="18">
        <f>IF(FJ$5&gt;$G$4,0,SUMIFS(Fluxo!$O:$O,Fluxo!$U:$U,"&gt;"&amp;FI$5,Fluxo!$U:$U,"&lt;="&amp;FJ$5,Fluxo!$D:$D,$D123,Fluxo!$E:$E,"&lt;&gt;"&amp;"PERMUTANTE"))</f>
        <v>0</v>
      </c>
      <c r="FK123" s="18">
        <f>IF(FK$5&gt;$G$4,0,SUMIFS(Fluxo!$O:$O,Fluxo!$U:$U,"&gt;"&amp;FJ$5,Fluxo!$U:$U,"&lt;="&amp;FK$5,Fluxo!$D:$D,$D123,Fluxo!$E:$E,"&lt;&gt;"&amp;"PERMUTANTE"))</f>
        <v>0</v>
      </c>
      <c r="FL123" s="18">
        <f>IF(FL$5&gt;$G$4,0,SUMIFS(Fluxo!$O:$O,Fluxo!$U:$U,"&gt;"&amp;FK$5,Fluxo!$U:$U,"&lt;="&amp;FL$5,Fluxo!$D:$D,$D123,Fluxo!$E:$E,"&lt;&gt;"&amp;"PERMUTANTE"))</f>
        <v>0</v>
      </c>
      <c r="FM123" s="18">
        <f>IF(FM$5&gt;$G$4,0,SUMIFS(Fluxo!$O:$O,Fluxo!$U:$U,"&gt;"&amp;FL$5,Fluxo!$U:$U,"&lt;="&amp;FM$5,Fluxo!$D:$D,$D123,Fluxo!$E:$E,"&lt;&gt;"&amp;"PERMUTANTE"))</f>
        <v>0</v>
      </c>
      <c r="FN123" s="18">
        <f>IF(FN$5&gt;$G$4,0,SUMIFS(Fluxo!$O:$O,Fluxo!$U:$U,"&gt;"&amp;FM$5,Fluxo!$U:$U,"&lt;="&amp;FN$5,Fluxo!$D:$D,$D123,Fluxo!$E:$E,"&lt;&gt;"&amp;"PERMUTANTE"))</f>
        <v>0</v>
      </c>
      <c r="FO123" s="18">
        <f>IF(FO$5&gt;$G$4,0,SUMIFS(Fluxo!$O:$O,Fluxo!$U:$U,"&gt;"&amp;FN$5,Fluxo!$U:$U,"&lt;="&amp;FO$5,Fluxo!$D:$D,$D123,Fluxo!$E:$E,"&lt;&gt;"&amp;"PERMUTANTE"))</f>
        <v>0</v>
      </c>
      <c r="FP123" s="18">
        <f>IF(FP$5&gt;$G$4,0,SUMIFS(Fluxo!$O:$O,Fluxo!$U:$U,"&gt;"&amp;FO$5,Fluxo!$U:$U,"&lt;="&amp;FP$5,Fluxo!$D:$D,$D123,Fluxo!$E:$E,"&lt;&gt;"&amp;"PERMUTANTE"))</f>
        <v>0</v>
      </c>
      <c r="FQ123" s="18">
        <f>IF(FQ$5&gt;$G$4,0,SUMIFS(Fluxo!$O:$O,Fluxo!$U:$U,"&gt;"&amp;FP$5,Fluxo!$U:$U,"&lt;="&amp;FQ$5,Fluxo!$D:$D,$D123,Fluxo!$E:$E,"&lt;&gt;"&amp;"PERMUTANTE"))</f>
        <v>0</v>
      </c>
      <c r="FR123" s="18">
        <f>IF(FR$5&gt;$G$4,0,SUMIFS(Fluxo!$O:$O,Fluxo!$U:$U,"&gt;"&amp;FQ$5,Fluxo!$U:$U,"&lt;="&amp;FR$5,Fluxo!$D:$D,$D123,Fluxo!$E:$E,"&lt;&gt;"&amp;"PERMUTANTE"))</f>
        <v>0</v>
      </c>
      <c r="FS123" s="18">
        <f>IF(FS$5&gt;$G$4,0,SUMIFS(Fluxo!$O:$O,Fluxo!$U:$U,"&gt;"&amp;FR$5,Fluxo!$U:$U,"&lt;="&amp;FS$5,Fluxo!$D:$D,$D123,Fluxo!$E:$E,"&lt;&gt;"&amp;"PERMUTANTE"))</f>
        <v>0</v>
      </c>
      <c r="FT123" s="18">
        <f>IF(FT$5&gt;$G$4,0,SUMIFS(Fluxo!$O:$O,Fluxo!$U:$U,"&gt;"&amp;FS$5,Fluxo!$U:$U,"&lt;="&amp;FT$5,Fluxo!$D:$D,$D123,Fluxo!$E:$E,"&lt;&gt;"&amp;"PERMUTANTE"))</f>
        <v>0</v>
      </c>
      <c r="FU123" s="18">
        <f>IF(FU$5&gt;$G$4,0,SUMIFS(Fluxo!$O:$O,Fluxo!$U:$U,"&gt;"&amp;FT$5,Fluxo!$U:$U,"&lt;="&amp;FU$5,Fluxo!$D:$D,$D123,Fluxo!$E:$E,"&lt;&gt;"&amp;"PERMUTANTE"))</f>
        <v>0</v>
      </c>
      <c r="FV123" s="18">
        <f>IF(FV$5&gt;$G$4,0,SUMIFS(Fluxo!$O:$O,Fluxo!$U:$U,"&gt;"&amp;FU$5,Fluxo!$U:$U,"&lt;="&amp;FV$5,Fluxo!$D:$D,$D123,Fluxo!$E:$E,"&lt;&gt;"&amp;"PERMUTANTE"))</f>
        <v>0</v>
      </c>
      <c r="FW123" s="18">
        <f>IF(FW$5&gt;$G$4,0,SUMIFS(Fluxo!$O:$O,Fluxo!$U:$U,"&gt;"&amp;FV$5,Fluxo!$U:$U,"&lt;="&amp;FW$5,Fluxo!$D:$D,$D123,Fluxo!$E:$E,"&lt;&gt;"&amp;"PERMUTANTE"))</f>
        <v>0</v>
      </c>
      <c r="FX123" s="18">
        <f>IF(FX$5&gt;$G$4,0,SUMIFS(Fluxo!$O:$O,Fluxo!$U:$U,"&gt;"&amp;FW$5,Fluxo!$U:$U,"&lt;="&amp;FX$5,Fluxo!$D:$D,$D123,Fluxo!$E:$E,"&lt;&gt;"&amp;"PERMUTANTE"))</f>
        <v>0</v>
      </c>
      <c r="FY123" s="18">
        <f>IF(FY$5&gt;$G$4,0,SUMIFS(Fluxo!$O:$O,Fluxo!$U:$U,"&gt;"&amp;FX$5,Fluxo!$U:$U,"&lt;="&amp;FY$5,Fluxo!$D:$D,$D123,Fluxo!$E:$E,"&lt;&gt;"&amp;"PERMUTANTE"))</f>
        <v>0</v>
      </c>
      <c r="FZ123" s="18">
        <f>IF(FZ$5&gt;$G$4,0,SUMIFS(Fluxo!$O:$O,Fluxo!$U:$U,"&gt;"&amp;FY$5,Fluxo!$U:$U,"&lt;="&amp;FZ$5,Fluxo!$D:$D,$D123,Fluxo!$E:$E,"&lt;&gt;"&amp;"PERMUTANTE"))</f>
        <v>0</v>
      </c>
      <c r="GA123" s="18">
        <f>IF(GA$5&gt;$G$4,0,SUMIFS(Fluxo!$O:$O,Fluxo!$U:$U,"&gt;"&amp;FZ$5,Fluxo!$U:$U,"&lt;="&amp;GA$5,Fluxo!$D:$D,$D123,Fluxo!$E:$E,"&lt;&gt;"&amp;"PERMUTANTE"))</f>
        <v>0</v>
      </c>
      <c r="GB123" s="18">
        <f>IF(GB$5&gt;$G$4,0,SUMIFS(Fluxo!$O:$O,Fluxo!$U:$U,"&gt;"&amp;GA$5,Fluxo!$U:$U,"&lt;="&amp;GB$5,Fluxo!$D:$D,$D123,Fluxo!$E:$E,"&lt;&gt;"&amp;"PERMUTANTE"))</f>
        <v>0</v>
      </c>
      <c r="GC123" s="18">
        <f>IF(GC$5&gt;$G$4,0,SUMIFS(Fluxo!$O:$O,Fluxo!$U:$U,"&gt;"&amp;GB$5,Fluxo!$U:$U,"&lt;="&amp;GC$5,Fluxo!$D:$D,$D123,Fluxo!$E:$E,"&lt;&gt;"&amp;"PERMUTANTE"))</f>
        <v>0</v>
      </c>
      <c r="GD123" s="18">
        <f>IF(GD$5&gt;$G$4,0,SUMIFS(Fluxo!$O:$O,Fluxo!$U:$U,"&gt;"&amp;GC$5,Fluxo!$U:$U,"&lt;="&amp;GD$5,Fluxo!$D:$D,$D123,Fluxo!$E:$E,"&lt;&gt;"&amp;"PERMUTANTE"))</f>
        <v>0</v>
      </c>
      <c r="GE123" s="18">
        <f>IF(GE$5&gt;$G$4,0,SUMIFS(Fluxo!$O:$O,Fluxo!$U:$U,"&gt;"&amp;GD$5,Fluxo!$U:$U,"&lt;="&amp;GE$5,Fluxo!$D:$D,$D123,Fluxo!$E:$E,"&lt;&gt;"&amp;"PERMUTANTE"))</f>
        <v>0</v>
      </c>
      <c r="GF123" s="18">
        <f>IF(GF$5&gt;$G$4,0,SUMIFS(Fluxo!$O:$O,Fluxo!$U:$U,"&gt;"&amp;GE$5,Fluxo!$U:$U,"&lt;="&amp;GF$5,Fluxo!$D:$D,$D123,Fluxo!$E:$E,"&lt;&gt;"&amp;"PERMUTANTE"))</f>
        <v>0</v>
      </c>
      <c r="GG123" s="18">
        <f>IF(GG$5&gt;$G$4,0,SUMIFS(Fluxo!$O:$O,Fluxo!$U:$U,"&gt;"&amp;GF$5,Fluxo!$U:$U,"&lt;="&amp;GG$5,Fluxo!$D:$D,$D123,Fluxo!$E:$E,"&lt;&gt;"&amp;"PERMUTANTE"))</f>
        <v>0</v>
      </c>
      <c r="GH123" s="18">
        <f>IF(GH$5&gt;$G$4,0,SUMIFS(Fluxo!$O:$O,Fluxo!$U:$U,"&gt;"&amp;GG$5,Fluxo!$U:$U,"&lt;="&amp;GH$5,Fluxo!$D:$D,$D123,Fluxo!$E:$E,"&lt;&gt;"&amp;"PERMUTANTE"))</f>
        <v>0</v>
      </c>
      <c r="GI123" s="18">
        <f>IF(GI$5&gt;$G$4,0,SUMIFS(Fluxo!$O:$O,Fluxo!$U:$U,"&gt;"&amp;GH$5,Fluxo!$U:$U,"&lt;="&amp;GI$5,Fluxo!$D:$D,$D123,Fluxo!$E:$E,"&lt;&gt;"&amp;"PERMUTANTE"))</f>
        <v>0</v>
      </c>
      <c r="GJ123" s="18">
        <f>IF(GJ$5&gt;$G$4,0,SUMIFS(Fluxo!$O:$O,Fluxo!$U:$U,"&gt;"&amp;GI$5,Fluxo!$U:$U,"&lt;="&amp;GJ$5,Fluxo!$D:$D,$D123,Fluxo!$E:$E,"&lt;&gt;"&amp;"PERMUTANTE"))</f>
        <v>0</v>
      </c>
      <c r="GK123" s="18">
        <f>IF(GK$5&gt;$G$4,0,SUMIFS(Fluxo!$O:$O,Fluxo!$U:$U,"&gt;"&amp;GJ$5,Fluxo!$U:$U,"&lt;="&amp;GK$5,Fluxo!$D:$D,$D123,Fluxo!$E:$E,"&lt;&gt;"&amp;"PERMUTANTE"))</f>
        <v>0</v>
      </c>
      <c r="GL123" s="18">
        <f>IF(GL$5&gt;$G$4,0,SUMIFS(Fluxo!$O:$O,Fluxo!$U:$U,"&gt;"&amp;GK$5,Fluxo!$U:$U,"&lt;="&amp;GL$5,Fluxo!$D:$D,$D123,Fluxo!$E:$E,"&lt;&gt;"&amp;"PERMUTANTE"))</f>
        <v>0</v>
      </c>
      <c r="GM123" s="18">
        <f>IF(GM$5&gt;$G$4,0,SUMIFS(Fluxo!$O:$O,Fluxo!$U:$U,"&gt;"&amp;GL$5,Fluxo!$U:$U,"&lt;="&amp;GM$5,Fluxo!$D:$D,$D123,Fluxo!$E:$E,"&lt;&gt;"&amp;"PERMUTANTE"))</f>
        <v>0</v>
      </c>
      <c r="GN123" s="18">
        <f>IF(GN$5&gt;$G$4,0,SUMIFS(Fluxo!$O:$O,Fluxo!$U:$U,"&gt;"&amp;GM$5,Fluxo!$U:$U,"&lt;="&amp;GN$5,Fluxo!$D:$D,$D123,Fluxo!$E:$E,"&lt;&gt;"&amp;"PERMUTANTE"))</f>
        <v>0</v>
      </c>
      <c r="GO123" s="18">
        <f>IF(GO$5&gt;$G$4,0,SUMIFS(Fluxo!$O:$O,Fluxo!$U:$U,"&gt;"&amp;GN$5,Fluxo!$U:$U,"&lt;="&amp;GO$5,Fluxo!$D:$D,$D123,Fluxo!$E:$E,"&lt;&gt;"&amp;"PERMUTANTE"))</f>
        <v>0</v>
      </c>
      <c r="GP123" s="18">
        <f>IF(GP$5&gt;$G$4,0,SUMIFS(Fluxo!$O:$O,Fluxo!$U:$U,"&gt;"&amp;GO$5,Fluxo!$U:$U,"&lt;="&amp;GP$5,Fluxo!$D:$D,$D123,Fluxo!$E:$E,"&lt;&gt;"&amp;"PERMUTANTE"))</f>
        <v>0</v>
      </c>
      <c r="GQ123" s="18">
        <f>IF(GQ$5&gt;$G$4,0,SUMIFS(Fluxo!$O:$O,Fluxo!$U:$U,"&gt;"&amp;GP$5,Fluxo!$U:$U,"&lt;="&amp;GQ$5,Fluxo!$D:$D,$D123,Fluxo!$E:$E,"&lt;&gt;"&amp;"PERMUTANTE"))</f>
        <v>0</v>
      </c>
      <c r="GR123" s="18">
        <f>IF(GR$5&gt;$G$4,0,SUMIFS(Fluxo!$O:$O,Fluxo!$U:$U,"&gt;"&amp;GQ$5,Fluxo!$U:$U,"&lt;="&amp;GR$5,Fluxo!$D:$D,$D123,Fluxo!$E:$E,"&lt;&gt;"&amp;"PERMUTANTE"))</f>
        <v>0</v>
      </c>
      <c r="GS123" s="18">
        <f>IF(GS$5&gt;$G$4,0,SUMIFS(Fluxo!$O:$O,Fluxo!$U:$U,"&gt;"&amp;GR$5,Fluxo!$U:$U,"&lt;="&amp;GS$5,Fluxo!$D:$D,$D123,Fluxo!$E:$E,"&lt;&gt;"&amp;"PERMUTANTE"))</f>
        <v>0</v>
      </c>
      <c r="GT123" s="18">
        <f>IF(GT$5&gt;$G$4,0,SUMIFS(Fluxo!$O:$O,Fluxo!$U:$U,"&gt;"&amp;GS$5,Fluxo!$U:$U,"&lt;="&amp;GT$5,Fluxo!$D:$D,$D123,Fluxo!$E:$E,"&lt;&gt;"&amp;"PERMUTANTE"))</f>
        <v>0</v>
      </c>
      <c r="GU123" s="18">
        <f>IF(GU$5&gt;$G$4,0,SUMIFS(Fluxo!$O:$O,Fluxo!$U:$U,"&gt;"&amp;GT$5,Fluxo!$U:$U,"&lt;="&amp;GU$5,Fluxo!$D:$D,$D123,Fluxo!$E:$E,"&lt;&gt;"&amp;"PERMUTANTE"))</f>
        <v>0</v>
      </c>
      <c r="GV123" s="18">
        <f>IF(GV$5&gt;$G$4,0,SUMIFS(Fluxo!$O:$O,Fluxo!$U:$U,"&gt;"&amp;GU$5,Fluxo!$U:$U,"&lt;="&amp;GV$5,Fluxo!$D:$D,$D123,Fluxo!$E:$E,"&lt;&gt;"&amp;"PERMUTANTE"))</f>
        <v>0</v>
      </c>
      <c r="GW123" s="18">
        <f>IF(GW$5&gt;$G$4,0,SUMIFS(Fluxo!$O:$O,Fluxo!$U:$U,"&gt;"&amp;GV$5,Fluxo!$U:$U,"&lt;="&amp;GW$5,Fluxo!$D:$D,$D123,Fluxo!$E:$E,"&lt;&gt;"&amp;"PERMUTANTE"))</f>
        <v>0</v>
      </c>
      <c r="GX123" s="18">
        <f>IF(GX$5&gt;$G$4,0,SUMIFS(Fluxo!$O:$O,Fluxo!$U:$U,"&gt;"&amp;GW$5,Fluxo!$U:$U,"&lt;="&amp;GX$5,Fluxo!$D:$D,$D123,Fluxo!$E:$E,"&lt;&gt;"&amp;"PERMUTANTE"))</f>
        <v>0</v>
      </c>
      <c r="GY123" s="18">
        <f>IF(GY$5&gt;$G$4,0,SUMIFS(Fluxo!$O:$O,Fluxo!$U:$U,"&gt;"&amp;GX$5,Fluxo!$U:$U,"&lt;="&amp;GY$5,Fluxo!$D:$D,$D123,Fluxo!$E:$E,"&lt;&gt;"&amp;"PERMUTANTE"))</f>
        <v>0</v>
      </c>
      <c r="GZ123" s="18">
        <f>IF(GZ$5&gt;$G$4,0,SUMIFS(Fluxo!$O:$O,Fluxo!$U:$U,"&gt;"&amp;GY$5,Fluxo!$U:$U,"&lt;="&amp;GZ$5,Fluxo!$D:$D,$D123,Fluxo!$E:$E,"&lt;&gt;"&amp;"PERMUTANTE"))</f>
        <v>0</v>
      </c>
      <c r="HA123" s="18">
        <f>IF(HA$5&gt;$G$4,0,SUMIFS(Fluxo!$O:$O,Fluxo!$U:$U,"&gt;"&amp;GZ$5,Fluxo!$U:$U,"&lt;="&amp;HA$5,Fluxo!$D:$D,$D123,Fluxo!$E:$E,"&lt;&gt;"&amp;"PERMUTANTE"))</f>
        <v>0</v>
      </c>
      <c r="HB123" s="18">
        <f>IF(HB$5&gt;$G$4,0,SUMIFS(Fluxo!$O:$O,Fluxo!$U:$U,"&gt;"&amp;HA$5,Fluxo!$U:$U,"&lt;="&amp;HB$5,Fluxo!$D:$D,$D123,Fluxo!$E:$E,"&lt;&gt;"&amp;"PERMUTANTE"))</f>
        <v>0</v>
      </c>
      <c r="HC123" s="18">
        <f>IF(HC$5&gt;$G$4,0,SUMIFS(Fluxo!$O:$O,Fluxo!$U:$U,"&gt;"&amp;HB$5,Fluxo!$U:$U,"&lt;="&amp;HC$5,Fluxo!$D:$D,$D123,Fluxo!$E:$E,"&lt;&gt;"&amp;"PERMUTANTE"))</f>
        <v>0</v>
      </c>
      <c r="HD123" s="18">
        <f>IF(HD$5&gt;$G$4,0,SUMIFS(Fluxo!$O:$O,Fluxo!$U:$U,"&gt;"&amp;HC$5,Fluxo!$U:$U,"&lt;="&amp;HD$5,Fluxo!$D:$D,$D123,Fluxo!$E:$E,"&lt;&gt;"&amp;"PERMUTANTE"))</f>
        <v>0</v>
      </c>
      <c r="HE123" s="18">
        <f>IF(HE$5&gt;$G$4,0,SUMIFS(Fluxo!$O:$O,Fluxo!$U:$U,"&gt;"&amp;HD$5,Fluxo!$U:$U,"&lt;="&amp;HE$5,Fluxo!$D:$D,$D123,Fluxo!$E:$E,"&lt;&gt;"&amp;"PERMUTANTE"))</f>
        <v>0</v>
      </c>
      <c r="HF123" s="18">
        <f>IF(HF$5&gt;$G$4,0,SUMIFS(Fluxo!$O:$O,Fluxo!$U:$U,"&gt;"&amp;HE$5,Fluxo!$U:$U,"&lt;="&amp;HF$5,Fluxo!$D:$D,$D123,Fluxo!$E:$E,"&lt;&gt;"&amp;"PERMUTANTE"))</f>
        <v>0</v>
      </c>
    </row>
    <row r="124" spans="1:214">
      <c r="A124" s="20">
        <f t="shared" si="11"/>
        <v>114</v>
      </c>
      <c r="B124" s="140" t="str">
        <f>'Check Carteira'!C116</f>
        <v>E.1016.99.03.1006</v>
      </c>
      <c r="C124" s="141">
        <v>1</v>
      </c>
      <c r="D124" s="129" t="str">
        <f>'Check Carteira'!F116</f>
        <v>S-1006</v>
      </c>
      <c r="E124" s="21" t="str">
        <f>IFERROR(INDEX(Contratos!L:L,MATCH(D124,Contratos!R:R,0)),"")</f>
        <v/>
      </c>
      <c r="F124" s="139" t="str">
        <f>IFERROR(INDEX(Contratos!G:G,MATCH(D124,Contratos!R:R,0)),"")</f>
        <v/>
      </c>
      <c r="H124" s="83">
        <f t="shared" si="12"/>
        <v>0</v>
      </c>
      <c r="J124" s="18">
        <f>IF(J$5&gt;$G$4,0,SUMIFS(Fluxo!$O:$O,Fluxo!$U:$U,"&gt;"&amp;I$5,Fluxo!$U:$U,"&lt;="&amp;J$5,Fluxo!$D:$D,$D124))</f>
        <v>0</v>
      </c>
      <c r="K124" s="18">
        <f>IF(K$5&gt;$G$4,0,SUMIFS(Fluxo!$O:$O,Fluxo!$U:$U,"&gt;"&amp;J$5,Fluxo!$U:$U,"&lt;="&amp;K$5,Fluxo!$D:$D,$D124))</f>
        <v>0</v>
      </c>
      <c r="L124" s="18">
        <f>IF(L$5&gt;$G$4,0,SUMIFS(Fluxo!$O:$O,Fluxo!$U:$U,"&gt;"&amp;K$5,Fluxo!$U:$U,"&lt;="&amp;L$5,Fluxo!$D:$D,$D124))</f>
        <v>0</v>
      </c>
      <c r="M124" s="18">
        <f>IF(M$5&gt;$G$4,0,SUMIFS(Fluxo!$O:$O,Fluxo!$U:$U,"&gt;"&amp;L$5,Fluxo!$U:$U,"&lt;="&amp;M$5,Fluxo!$D:$D,$D124))</f>
        <v>0</v>
      </c>
      <c r="N124" s="18">
        <f>IF(N$5&gt;$G$4,0,SUMIFS(Fluxo!$O:$O,Fluxo!$U:$U,"&gt;"&amp;M$5,Fluxo!$U:$U,"&lt;="&amp;N$5,Fluxo!$D:$D,$D124))</f>
        <v>0</v>
      </c>
      <c r="O124" s="18">
        <f>IF(O$5&gt;$G$4,0,SUMIFS(Fluxo!$O:$O,Fluxo!$U:$U,"&gt;"&amp;N$5,Fluxo!$U:$U,"&lt;="&amp;O$5,Fluxo!$D:$D,$D124))</f>
        <v>0</v>
      </c>
      <c r="P124" s="18">
        <f>IF(P$5&gt;$G$4,0,SUMIFS(Fluxo!$O:$O,Fluxo!$U:$U,"&gt;"&amp;O$5,Fluxo!$U:$U,"&lt;="&amp;P$5,Fluxo!$D:$D,$D124))</f>
        <v>0</v>
      </c>
      <c r="Q124" s="18">
        <f>IF(Q$5&gt;$G$4,0,SUMIFS(Fluxo!$O:$O,Fluxo!$U:$U,"&gt;"&amp;P$5,Fluxo!$U:$U,"&lt;="&amp;Q$5,Fluxo!$D:$D,$D124))</f>
        <v>0</v>
      </c>
      <c r="R124" s="18">
        <f>IF(R$5&gt;$G$4,0,SUMIFS(Fluxo!$O:$O,Fluxo!$U:$U,"&gt;"&amp;Q$5,Fluxo!$U:$U,"&lt;="&amp;R$5,Fluxo!$D:$D,$D124))</f>
        <v>0</v>
      </c>
      <c r="S124" s="18">
        <f>IF(S$5&gt;$G$4,0,SUMIFS(Fluxo!$O:$O,Fluxo!$U:$U,"&gt;"&amp;R$5,Fluxo!$U:$U,"&lt;="&amp;S$5,Fluxo!$D:$D,$D124,Fluxo!$E:$E,"&lt;&gt;"&amp;"PERMUTANTE"))</f>
        <v>0</v>
      </c>
      <c r="T124" s="18">
        <f>IF(T$5&gt;$G$4,0,SUMIFS(Fluxo!$O:$O,Fluxo!$U:$U,"&gt;"&amp;S$5,Fluxo!$U:$U,"&lt;="&amp;T$5,Fluxo!$D:$D,$D124,Fluxo!$E:$E,"&lt;&gt;"&amp;"PERMUTANTE"))</f>
        <v>0</v>
      </c>
      <c r="U124" s="18">
        <f>IF(U$5&gt;$G$4,0,SUMIFS(Fluxo!$O:$O,Fluxo!$U:$U,"&gt;"&amp;T$5,Fluxo!$U:$U,"&lt;="&amp;U$5,Fluxo!$D:$D,$D124,Fluxo!$E:$E,"&lt;&gt;"&amp;"PERMUTANTE"))</f>
        <v>0</v>
      </c>
      <c r="V124" s="18">
        <f>IF(V$5&gt;$G$4,0,SUMIFS(Fluxo!$O:$O,Fluxo!$U:$U,"&gt;"&amp;U$5,Fluxo!$U:$U,"&lt;="&amp;V$5,Fluxo!$D:$D,$D124,Fluxo!$E:$E,"&lt;&gt;"&amp;"PERMUTANTE"))</f>
        <v>0</v>
      </c>
      <c r="W124" s="18">
        <f>IF(W$5&gt;$G$4,0,SUMIFS(Fluxo!$O:$O,Fluxo!$U:$U,"&gt;"&amp;V$5,Fluxo!$U:$U,"&lt;="&amp;W$5,Fluxo!$D:$D,$D124,Fluxo!$E:$E,"&lt;&gt;"&amp;"PERMUTANTE"))</f>
        <v>0</v>
      </c>
      <c r="X124" s="18">
        <f>IF(X$5&gt;$G$4,0,SUMIFS(Fluxo!$O:$O,Fluxo!$U:$U,"&gt;"&amp;W$5,Fluxo!$U:$U,"&lt;="&amp;X$5,Fluxo!$D:$D,$D124,Fluxo!$E:$E,"&lt;&gt;"&amp;"PERMUTANTE"))</f>
        <v>0</v>
      </c>
      <c r="Y124" s="18">
        <f>IF(Y$5&gt;$G$4,0,SUMIFS(Fluxo!$O:$O,Fluxo!$U:$U,"&gt;"&amp;X$5,Fluxo!$U:$U,"&lt;="&amp;Y$5,Fluxo!$D:$D,$D124,Fluxo!$E:$E,"&lt;&gt;"&amp;"PERMUTANTE"))</f>
        <v>0</v>
      </c>
      <c r="Z124" s="18">
        <f>IF(Z$5&gt;$G$4,0,SUMIFS(Fluxo!$O:$O,Fluxo!$U:$U,"&gt;"&amp;Y$5,Fluxo!$U:$U,"&lt;="&amp;Z$5,Fluxo!$D:$D,$D124,Fluxo!$E:$E,"&lt;&gt;"&amp;"PERMUTANTE"))</f>
        <v>0</v>
      </c>
      <c r="AA124" s="18">
        <f>IF(AA$5&gt;$G$4,0,SUMIFS(Fluxo!$O:$O,Fluxo!$U:$U,"&gt;"&amp;Z$5,Fluxo!$U:$U,"&lt;="&amp;AA$5,Fluxo!$D:$D,$D124,Fluxo!$E:$E,"&lt;&gt;"&amp;"PERMUTANTE"))</f>
        <v>0</v>
      </c>
      <c r="AB124" s="18">
        <f>IF(AB$5&gt;$G$4,0,SUMIFS(Fluxo!$O:$O,Fluxo!$U:$U,"&gt;"&amp;AA$5,Fluxo!$U:$U,"&lt;="&amp;AB$5,Fluxo!$D:$D,$D124,Fluxo!$E:$E,"&lt;&gt;"&amp;"PERMUTANTE"))</f>
        <v>0</v>
      </c>
      <c r="AC124" s="18">
        <f>IF(AC$5&gt;$G$4,0,SUMIFS(Fluxo!$O:$O,Fluxo!$U:$U,"&gt;"&amp;AB$5,Fluxo!$U:$U,"&lt;="&amp;AC$5,Fluxo!$D:$D,$D124,Fluxo!$E:$E,"&lt;&gt;"&amp;"PERMUTANTE"))</f>
        <v>0</v>
      </c>
      <c r="AD124" s="18">
        <f>IF(AD$5&gt;$G$4,0,SUMIFS(Fluxo!$O:$O,Fluxo!$U:$U,"&gt;"&amp;AC$5,Fluxo!$U:$U,"&lt;="&amp;AD$5,Fluxo!$D:$D,$D124,Fluxo!$E:$E,"&lt;&gt;"&amp;"PERMUTANTE"))</f>
        <v>0</v>
      </c>
      <c r="AE124" s="18">
        <f>IF(AE$5&gt;$G$4,0,SUMIFS(Fluxo!$O:$O,Fluxo!$U:$U,"&gt;"&amp;AD$5,Fluxo!$U:$U,"&lt;="&amp;AE$5,Fluxo!$D:$D,$D124,Fluxo!$E:$E,"&lt;&gt;"&amp;"PERMUTANTE"))</f>
        <v>0</v>
      </c>
      <c r="AF124" s="18">
        <f>IF(AF$5&gt;$G$4,0,SUMIFS(Fluxo!$O:$O,Fluxo!$U:$U,"&gt;"&amp;AE$5,Fluxo!$U:$U,"&lt;="&amp;AF$5,Fluxo!$D:$D,$D124,Fluxo!$E:$E,"&lt;&gt;"&amp;"PERMUTANTE"))</f>
        <v>0</v>
      </c>
      <c r="AG124" s="18">
        <f>IF(AG$5&gt;$G$4,0,SUMIFS(Fluxo!$O:$O,Fluxo!$U:$U,"&gt;"&amp;AF$5,Fluxo!$U:$U,"&lt;="&amp;AG$5,Fluxo!$D:$D,$D124,Fluxo!$E:$E,"&lt;&gt;"&amp;"PERMUTANTE"))</f>
        <v>0</v>
      </c>
      <c r="AH124" s="18">
        <f>IF(AH$5&gt;$G$4,0,SUMIFS(Fluxo!$O:$O,Fluxo!$U:$U,"&gt;"&amp;AG$5,Fluxo!$U:$U,"&lt;="&amp;AH$5,Fluxo!$D:$D,$D124,Fluxo!$E:$E,"&lt;&gt;"&amp;"PERMUTANTE"))</f>
        <v>0</v>
      </c>
      <c r="AI124" s="18">
        <f>IF(AI$5&gt;$G$4,0,SUMIFS(Fluxo!$O:$O,Fluxo!$U:$U,"&gt;"&amp;AH$5,Fluxo!$U:$U,"&lt;="&amp;AI$5,Fluxo!$D:$D,$D124,Fluxo!$E:$E,"&lt;&gt;"&amp;"PERMUTANTE"))</f>
        <v>0</v>
      </c>
      <c r="AJ124" s="18">
        <f>IF(AJ$5&gt;$G$4,0,SUMIFS(Fluxo!$O:$O,Fluxo!$U:$U,"&gt;"&amp;AI$5,Fluxo!$U:$U,"&lt;="&amp;AJ$5,Fluxo!$D:$D,$D124,Fluxo!$E:$E,"&lt;&gt;"&amp;"PERMUTANTE"))</f>
        <v>0</v>
      </c>
      <c r="AK124" s="18">
        <f>IF(AK$5&gt;$G$4,0,SUMIFS(Fluxo!$O:$O,Fluxo!$U:$U,"&gt;"&amp;AJ$5,Fluxo!$U:$U,"&lt;="&amp;AK$5,Fluxo!$D:$D,$D124,Fluxo!$E:$E,"&lt;&gt;"&amp;"PERMUTANTE"))</f>
        <v>0</v>
      </c>
      <c r="AL124" s="18">
        <f>IF(AL$5&gt;$G$4,0,SUMIFS(Fluxo!$O:$O,Fluxo!$U:$U,"&gt;"&amp;AK$5,Fluxo!$U:$U,"&lt;="&amp;AL$5,Fluxo!$D:$D,$D124,Fluxo!$E:$E,"&lt;&gt;"&amp;"PERMUTANTE"))</f>
        <v>0</v>
      </c>
      <c r="AM124" s="18">
        <f>IF(AM$5&gt;$G$4,0,SUMIFS(Fluxo!$O:$O,Fluxo!$U:$U,"&gt;"&amp;AL$5,Fluxo!$U:$U,"&lt;="&amp;AM$5,Fluxo!$D:$D,$D124,Fluxo!$E:$E,"&lt;&gt;"&amp;"PERMUTANTE"))</f>
        <v>0</v>
      </c>
      <c r="AN124" s="18">
        <f>IF(AN$5&gt;$G$4,0,SUMIFS(Fluxo!$O:$O,Fluxo!$U:$U,"&gt;"&amp;AM$5,Fluxo!$U:$U,"&lt;="&amp;AN$5,Fluxo!$D:$D,$D124,Fluxo!$E:$E,"&lt;&gt;"&amp;"PERMUTANTE"))</f>
        <v>0</v>
      </c>
      <c r="AO124" s="18">
        <f>IF(AO$5&gt;$G$4,0,SUMIFS(Fluxo!$O:$O,Fluxo!$U:$U,"&gt;"&amp;AN$5,Fluxo!$U:$U,"&lt;="&amp;AO$5,Fluxo!$D:$D,$D124,Fluxo!$E:$E,"&lt;&gt;"&amp;"PERMUTANTE"))</f>
        <v>0</v>
      </c>
      <c r="AP124" s="18">
        <f>IF(AP$5&gt;$G$4,0,SUMIFS(Fluxo!$O:$O,Fluxo!$U:$U,"&gt;"&amp;AO$5,Fluxo!$U:$U,"&lt;="&amp;AP$5,Fluxo!$D:$D,$D124,Fluxo!$E:$E,"&lt;&gt;"&amp;"PERMUTANTE"))</f>
        <v>0</v>
      </c>
      <c r="AQ124" s="18">
        <f>IF(AQ$5&gt;$G$4,0,SUMIFS(Fluxo!$O:$O,Fluxo!$U:$U,"&gt;"&amp;AP$5,Fluxo!$U:$U,"&lt;="&amp;AQ$5,Fluxo!$D:$D,$D124,Fluxo!$E:$E,"&lt;&gt;"&amp;"PERMUTANTE"))</f>
        <v>0</v>
      </c>
      <c r="AR124" s="18">
        <f>IF(AR$5&gt;$G$4,0,SUMIFS(Fluxo!$O:$O,Fluxo!$U:$U,"&gt;"&amp;AQ$5,Fluxo!$U:$U,"&lt;="&amp;AR$5,Fluxo!$D:$D,$D124,Fluxo!$E:$E,"&lt;&gt;"&amp;"PERMUTANTE"))</f>
        <v>0</v>
      </c>
      <c r="AS124" s="18">
        <f>IF(AS$5&gt;$G$4,0,SUMIFS(Fluxo!$O:$O,Fluxo!$U:$U,"&gt;"&amp;AR$5,Fluxo!$U:$U,"&lt;="&amp;AS$5,Fluxo!$D:$D,$D124,Fluxo!$E:$E,"&lt;&gt;"&amp;"PERMUTANTE"))</f>
        <v>0</v>
      </c>
      <c r="AT124" s="18">
        <f>IF(AT$5&gt;$G$4,0,SUMIFS(Fluxo!$O:$O,Fluxo!$U:$U,"&gt;"&amp;AS$5,Fluxo!$U:$U,"&lt;="&amp;AT$5,Fluxo!$D:$D,$D124,Fluxo!$E:$E,"&lt;&gt;"&amp;"PERMUTANTE"))</f>
        <v>0</v>
      </c>
      <c r="AU124" s="18">
        <f>IF(AU$5&gt;$G$4,0,SUMIFS(Fluxo!$O:$O,Fluxo!$U:$U,"&gt;"&amp;AT$5,Fluxo!$U:$U,"&lt;="&amp;AU$5,Fluxo!$D:$D,$D124,Fluxo!$E:$E,"&lt;&gt;"&amp;"PERMUTANTE"))</f>
        <v>0</v>
      </c>
      <c r="AV124" s="18">
        <f>IF(AV$5&gt;$G$4,0,SUMIFS(Fluxo!$O:$O,Fluxo!$U:$U,"&gt;"&amp;AU$5,Fluxo!$U:$U,"&lt;="&amp;AV$5,Fluxo!$D:$D,$D124,Fluxo!$E:$E,"&lt;&gt;"&amp;"PERMUTANTE"))</f>
        <v>0</v>
      </c>
      <c r="AW124" s="18">
        <f>IF(AW$5&gt;$G$4,0,SUMIFS(Fluxo!$O:$O,Fluxo!$U:$U,"&gt;"&amp;AV$5,Fluxo!$U:$U,"&lt;="&amp;AW$5,Fluxo!$D:$D,$D124,Fluxo!$E:$E,"&lt;&gt;"&amp;"PERMUTANTE"))</f>
        <v>0</v>
      </c>
      <c r="AX124" s="18">
        <f>IF(AX$5&gt;$G$4,0,SUMIFS(Fluxo!$O:$O,Fluxo!$U:$U,"&gt;"&amp;AW$5,Fluxo!$U:$U,"&lt;="&amp;AX$5,Fluxo!$D:$D,$D124,Fluxo!$E:$E,"&lt;&gt;"&amp;"PERMUTANTE"))</f>
        <v>0</v>
      </c>
      <c r="AY124" s="18">
        <f>IF(AY$5&gt;$G$4,0,SUMIFS(Fluxo!$O:$O,Fluxo!$U:$U,"&gt;"&amp;AX$5,Fluxo!$U:$U,"&lt;="&amp;AY$5,Fluxo!$D:$D,$D124,Fluxo!$E:$E,"&lt;&gt;"&amp;"PERMUTANTE"))</f>
        <v>0</v>
      </c>
      <c r="AZ124" s="18">
        <f>IF(AZ$5&gt;$G$4,0,SUMIFS(Fluxo!$O:$O,Fluxo!$U:$U,"&gt;"&amp;AY$5,Fluxo!$U:$U,"&lt;="&amp;AZ$5,Fluxo!$D:$D,$D124,Fluxo!$E:$E,"&lt;&gt;"&amp;"PERMUTANTE"))</f>
        <v>0</v>
      </c>
      <c r="BA124" s="18">
        <f>IF(BA$5&gt;$G$4,0,SUMIFS(Fluxo!$O:$O,Fluxo!$U:$U,"&gt;"&amp;AZ$5,Fluxo!$U:$U,"&lt;="&amp;BA$5,Fluxo!$D:$D,$D124,Fluxo!$E:$E,"&lt;&gt;"&amp;"PERMUTANTE"))</f>
        <v>0</v>
      </c>
      <c r="BB124" s="18">
        <f>IF(BB$5&gt;$G$4,0,SUMIFS(Fluxo!$O:$O,Fluxo!$U:$U,"&gt;"&amp;BA$5,Fluxo!$U:$U,"&lt;="&amp;BB$5,Fluxo!$D:$D,$D124,Fluxo!$E:$E,"&lt;&gt;"&amp;"PERMUTANTE"))</f>
        <v>0</v>
      </c>
      <c r="BC124" s="18">
        <f>IF(BC$5&gt;$G$4,0,SUMIFS(Fluxo!$O:$O,Fluxo!$U:$U,"&gt;"&amp;BB$5,Fluxo!$U:$U,"&lt;="&amp;BC$5,Fluxo!$D:$D,$D124,Fluxo!$E:$E,"&lt;&gt;"&amp;"PERMUTANTE"))</f>
        <v>0</v>
      </c>
      <c r="BD124" s="18">
        <f>IF(BD$5&gt;$G$4,0,SUMIFS(Fluxo!$O:$O,Fluxo!$U:$U,"&gt;"&amp;BC$5,Fluxo!$U:$U,"&lt;="&amp;BD$5,Fluxo!$D:$D,$D124,Fluxo!$E:$E,"&lt;&gt;"&amp;"PERMUTANTE"))</f>
        <v>0</v>
      </c>
      <c r="BE124" s="18">
        <f>IF(BE$5&gt;$G$4,0,SUMIFS(Fluxo!$O:$O,Fluxo!$U:$U,"&gt;"&amp;BD$5,Fluxo!$U:$U,"&lt;="&amp;BE$5,Fluxo!$D:$D,$D124,Fluxo!$E:$E,"&lt;&gt;"&amp;"PERMUTANTE"))</f>
        <v>0</v>
      </c>
      <c r="BF124" s="18">
        <f>IF(BF$5&gt;$G$4,0,SUMIFS(Fluxo!$O:$O,Fluxo!$U:$U,"&gt;"&amp;BE$5,Fluxo!$U:$U,"&lt;="&amp;BF$5,Fluxo!$D:$D,$D124,Fluxo!$E:$E,"&lt;&gt;"&amp;"PERMUTANTE"))</f>
        <v>0</v>
      </c>
      <c r="BG124" s="18">
        <f>IF(BG$5&gt;$G$4,0,SUMIFS(Fluxo!$O:$O,Fluxo!$U:$U,"&gt;"&amp;BF$5,Fluxo!$U:$U,"&lt;="&amp;BG$5,Fluxo!$D:$D,$D124,Fluxo!$E:$E,"&lt;&gt;"&amp;"PERMUTANTE"))</f>
        <v>0</v>
      </c>
      <c r="BH124" s="18">
        <f>IF(BH$5&gt;$G$4,0,SUMIFS(Fluxo!$O:$O,Fluxo!$U:$U,"&gt;"&amp;BG$5,Fluxo!$U:$U,"&lt;="&amp;BH$5,Fluxo!$D:$D,$D124,Fluxo!$E:$E,"&lt;&gt;"&amp;"PERMUTANTE"))</f>
        <v>0</v>
      </c>
      <c r="BI124" s="18">
        <f>IF(BI$5&gt;$G$4,0,SUMIFS(Fluxo!$O:$O,Fluxo!$U:$U,"&gt;"&amp;BH$5,Fluxo!$U:$U,"&lt;="&amp;BI$5,Fluxo!$D:$D,$D124,Fluxo!$E:$E,"&lt;&gt;"&amp;"PERMUTANTE"))</f>
        <v>0</v>
      </c>
      <c r="BJ124" s="18">
        <f>IF(BJ$5&gt;$G$4,0,SUMIFS(Fluxo!$O:$O,Fluxo!$U:$U,"&gt;"&amp;BI$5,Fluxo!$U:$U,"&lt;="&amp;BJ$5,Fluxo!$D:$D,$D124,Fluxo!$E:$E,"&lt;&gt;"&amp;"PERMUTANTE"))</f>
        <v>0</v>
      </c>
      <c r="BK124" s="18">
        <f>IF(BK$5&gt;$G$4,0,SUMIFS(Fluxo!$O:$O,Fluxo!$U:$U,"&gt;"&amp;BJ$5,Fluxo!$U:$U,"&lt;="&amp;BK$5,Fluxo!$D:$D,$D124,Fluxo!$E:$E,"&lt;&gt;"&amp;"PERMUTANTE"))</f>
        <v>0</v>
      </c>
      <c r="BL124" s="18">
        <f>IF(BL$5&gt;$G$4,0,SUMIFS(Fluxo!$O:$O,Fluxo!$U:$U,"&gt;"&amp;BK$5,Fluxo!$U:$U,"&lt;="&amp;BL$5,Fluxo!$D:$D,$D124,Fluxo!$E:$E,"&lt;&gt;"&amp;"PERMUTANTE"))</f>
        <v>0</v>
      </c>
      <c r="BM124" s="18">
        <f>IF(BM$5&gt;$G$4,0,SUMIFS(Fluxo!$O:$O,Fluxo!$U:$U,"&gt;"&amp;BL$5,Fluxo!$U:$U,"&lt;="&amp;BM$5,Fluxo!$D:$D,$D124,Fluxo!$E:$E,"&lt;&gt;"&amp;"PERMUTANTE"))</f>
        <v>0</v>
      </c>
      <c r="BN124" s="18">
        <f>IF(BN$5&gt;$G$4,0,SUMIFS(Fluxo!$O:$O,Fluxo!$U:$U,"&gt;"&amp;BM$5,Fluxo!$U:$U,"&lt;="&amp;BN$5,Fluxo!$D:$D,$D124,Fluxo!$E:$E,"&lt;&gt;"&amp;"PERMUTANTE"))</f>
        <v>0</v>
      </c>
      <c r="BO124" s="18">
        <f>IF(BO$5&gt;$G$4,0,SUMIFS(Fluxo!$O:$O,Fluxo!$U:$U,"&gt;"&amp;BN$5,Fluxo!$U:$U,"&lt;="&amp;BO$5,Fluxo!$D:$D,$D124,Fluxo!$E:$E,"&lt;&gt;"&amp;"PERMUTANTE"))</f>
        <v>0</v>
      </c>
      <c r="BP124" s="18">
        <f>IF(BP$5&gt;$G$4,0,SUMIFS(Fluxo!$O:$O,Fluxo!$U:$U,"&gt;"&amp;BO$5,Fluxo!$U:$U,"&lt;="&amp;BP$5,Fluxo!$D:$D,$D124,Fluxo!$E:$E,"&lt;&gt;"&amp;"PERMUTANTE"))</f>
        <v>0</v>
      </c>
      <c r="BQ124" s="18">
        <f>IF(BQ$5&gt;$G$4,0,SUMIFS(Fluxo!$O:$O,Fluxo!$U:$U,"&gt;"&amp;BP$5,Fluxo!$U:$U,"&lt;="&amp;BQ$5,Fluxo!$D:$D,$D124,Fluxo!$E:$E,"&lt;&gt;"&amp;"PERMUTANTE"))</f>
        <v>0</v>
      </c>
      <c r="BR124" s="18">
        <f>IF(BR$5&gt;$G$4,0,SUMIFS(Fluxo!$O:$O,Fluxo!$U:$U,"&gt;"&amp;BQ$5,Fluxo!$U:$U,"&lt;="&amp;BR$5,Fluxo!$D:$D,$D124,Fluxo!$E:$E,"&lt;&gt;"&amp;"PERMUTANTE"))</f>
        <v>0</v>
      </c>
      <c r="BS124" s="18">
        <f>IF(BS$5&gt;$G$4,0,SUMIFS(Fluxo!$O:$O,Fluxo!$U:$U,"&gt;"&amp;BR$5,Fluxo!$U:$U,"&lt;="&amp;BS$5,Fluxo!$D:$D,$D124,Fluxo!$E:$E,"&lt;&gt;"&amp;"PERMUTANTE"))</f>
        <v>0</v>
      </c>
      <c r="BT124" s="18">
        <f>IF(BT$5&gt;$G$4,0,SUMIFS(Fluxo!$O:$O,Fluxo!$U:$U,"&gt;"&amp;BS$5,Fluxo!$U:$U,"&lt;="&amp;BT$5,Fluxo!$D:$D,$D124,Fluxo!$E:$E,"&lt;&gt;"&amp;"PERMUTANTE"))</f>
        <v>0</v>
      </c>
      <c r="BU124" s="18">
        <f>IF(BU$5&gt;$G$4,0,SUMIFS(Fluxo!$O:$O,Fluxo!$U:$U,"&gt;"&amp;BT$5,Fluxo!$U:$U,"&lt;="&amp;BU$5,Fluxo!$D:$D,$D124,Fluxo!$E:$E,"&lt;&gt;"&amp;"PERMUTANTE"))</f>
        <v>0</v>
      </c>
      <c r="BV124" s="18">
        <f>IF(BV$5&gt;$G$4,0,SUMIFS(Fluxo!$O:$O,Fluxo!$U:$U,"&gt;"&amp;BU$5,Fluxo!$U:$U,"&lt;="&amp;BV$5,Fluxo!$D:$D,$D124,Fluxo!$E:$E,"&lt;&gt;"&amp;"PERMUTANTE"))</f>
        <v>0</v>
      </c>
      <c r="BW124" s="18">
        <f>IF(BW$5&gt;$G$4,0,SUMIFS(Fluxo!$O:$O,Fluxo!$U:$U,"&gt;"&amp;BV$5,Fluxo!$U:$U,"&lt;="&amp;BW$5,Fluxo!$D:$D,$D124,Fluxo!$E:$E,"&lt;&gt;"&amp;"PERMUTANTE"))</f>
        <v>0</v>
      </c>
      <c r="BX124" s="18">
        <f>IF(BX$5&gt;$G$4,0,SUMIFS(Fluxo!$O:$O,Fluxo!$U:$U,"&gt;"&amp;BW$5,Fluxo!$U:$U,"&lt;="&amp;BX$5,Fluxo!$D:$D,$D124,Fluxo!$E:$E,"&lt;&gt;"&amp;"PERMUTANTE"))</f>
        <v>0</v>
      </c>
      <c r="BY124" s="18">
        <f>IF(BY$5&gt;$G$4,0,SUMIFS(Fluxo!$O:$O,Fluxo!$U:$U,"&gt;"&amp;BX$5,Fluxo!$U:$U,"&lt;="&amp;BY$5,Fluxo!$D:$D,$D124,Fluxo!$E:$E,"&lt;&gt;"&amp;"PERMUTANTE"))</f>
        <v>0</v>
      </c>
      <c r="BZ124" s="18">
        <f>IF(BZ$5&gt;$G$4,0,SUMIFS(Fluxo!$O:$O,Fluxo!$U:$U,"&gt;"&amp;BY$5,Fluxo!$U:$U,"&lt;="&amp;BZ$5,Fluxo!$D:$D,$D124,Fluxo!$E:$E,"&lt;&gt;"&amp;"PERMUTANTE"))</f>
        <v>0</v>
      </c>
      <c r="CA124" s="18">
        <f>IF(CA$5&gt;$G$4,0,SUMIFS(Fluxo!$O:$O,Fluxo!$U:$U,"&gt;"&amp;BZ$5,Fluxo!$U:$U,"&lt;="&amp;CA$5,Fluxo!$D:$D,$D124,Fluxo!$E:$E,"&lt;&gt;"&amp;"PERMUTANTE"))</f>
        <v>0</v>
      </c>
      <c r="CB124" s="18">
        <f>IF(CB$5&gt;$G$4,0,SUMIFS(Fluxo!$O:$O,Fluxo!$U:$U,"&gt;"&amp;CA$5,Fluxo!$U:$U,"&lt;="&amp;CB$5,Fluxo!$D:$D,$D124,Fluxo!$E:$E,"&lt;&gt;"&amp;"PERMUTANTE"))</f>
        <v>0</v>
      </c>
      <c r="CC124" s="18">
        <f>IF(CC$5&gt;$G$4,0,SUMIFS(Fluxo!$O:$O,Fluxo!$U:$U,"&gt;"&amp;CB$5,Fluxo!$U:$U,"&lt;="&amp;CC$5,Fluxo!$D:$D,$D124,Fluxo!$E:$E,"&lt;&gt;"&amp;"PERMUTANTE"))</f>
        <v>0</v>
      </c>
      <c r="CD124" s="18">
        <f>IF(CD$5&gt;$G$4,0,SUMIFS(Fluxo!$O:$O,Fluxo!$U:$U,"&gt;"&amp;CC$5,Fluxo!$U:$U,"&lt;="&amp;CD$5,Fluxo!$D:$D,$D124,Fluxo!$E:$E,"&lt;&gt;"&amp;"PERMUTANTE"))</f>
        <v>0</v>
      </c>
      <c r="CE124" s="18">
        <f>IF(CE$5&gt;$G$4,0,SUMIFS(Fluxo!$O:$O,Fluxo!$U:$U,"&gt;"&amp;CD$5,Fluxo!$U:$U,"&lt;="&amp;CE$5,Fluxo!$D:$D,$D124,Fluxo!$E:$E,"&lt;&gt;"&amp;"PERMUTANTE"))</f>
        <v>0</v>
      </c>
      <c r="CF124" s="18">
        <f>IF(CF$5&gt;$G$4,0,SUMIFS(Fluxo!$O:$O,Fluxo!$U:$U,"&gt;"&amp;CE$5,Fluxo!$U:$U,"&lt;="&amp;CF$5,Fluxo!$D:$D,$D124,Fluxo!$E:$E,"&lt;&gt;"&amp;"PERMUTANTE"))</f>
        <v>0</v>
      </c>
      <c r="CG124" s="18">
        <f>IF(CG$5&gt;$G$4,0,SUMIFS(Fluxo!$O:$O,Fluxo!$U:$U,"&gt;"&amp;CF$5,Fluxo!$U:$U,"&lt;="&amp;CG$5,Fluxo!$D:$D,$D124,Fluxo!$E:$E,"&lt;&gt;"&amp;"PERMUTANTE"))</f>
        <v>0</v>
      </c>
      <c r="CH124" s="18">
        <f>IF(CH$5&gt;$G$4,0,SUMIFS(Fluxo!$O:$O,Fluxo!$U:$U,"&gt;"&amp;CG$5,Fluxo!$U:$U,"&lt;="&amp;CH$5,Fluxo!$D:$D,$D124,Fluxo!$E:$E,"&lt;&gt;"&amp;"PERMUTANTE"))</f>
        <v>0</v>
      </c>
      <c r="CI124" s="18">
        <f>IF(CI$5&gt;$G$4,0,SUMIFS(Fluxo!$O:$O,Fluxo!$U:$U,"&gt;"&amp;CH$5,Fluxo!$U:$U,"&lt;="&amp;CI$5,Fluxo!$D:$D,$D124,Fluxo!$E:$E,"&lt;&gt;"&amp;"PERMUTANTE"))</f>
        <v>0</v>
      </c>
      <c r="CJ124" s="18">
        <f>IF(CJ$5&gt;$G$4,0,SUMIFS(Fluxo!$O:$O,Fluxo!$U:$U,"&gt;"&amp;CI$5,Fluxo!$U:$U,"&lt;="&amp;CJ$5,Fluxo!$D:$D,$D124,Fluxo!$E:$E,"&lt;&gt;"&amp;"PERMUTANTE"))</f>
        <v>0</v>
      </c>
      <c r="CK124" s="18">
        <f>IF(CK$5&gt;$G$4,0,SUMIFS(Fluxo!$O:$O,Fluxo!$U:$U,"&gt;"&amp;CJ$5,Fluxo!$U:$U,"&lt;="&amp;CK$5,Fluxo!$D:$D,$D124,Fluxo!$E:$E,"&lt;&gt;"&amp;"PERMUTANTE"))</f>
        <v>0</v>
      </c>
      <c r="CL124" s="18">
        <f>IF(CL$5&gt;$G$4,0,SUMIFS(Fluxo!$O:$O,Fluxo!$U:$U,"&gt;"&amp;CK$5,Fluxo!$U:$U,"&lt;="&amp;CL$5,Fluxo!$D:$D,$D124,Fluxo!$E:$E,"&lt;&gt;"&amp;"PERMUTANTE"))</f>
        <v>0</v>
      </c>
      <c r="CM124" s="18">
        <f>IF(CM$5&gt;$G$4,0,SUMIFS(Fluxo!$O:$O,Fluxo!$U:$U,"&gt;"&amp;CL$5,Fluxo!$U:$U,"&lt;="&amp;CM$5,Fluxo!$D:$D,$D124,Fluxo!$E:$E,"&lt;&gt;"&amp;"PERMUTANTE"))</f>
        <v>0</v>
      </c>
      <c r="CN124" s="18">
        <f>IF(CN$5&gt;$G$4,0,SUMIFS(Fluxo!$O:$O,Fluxo!$U:$U,"&gt;"&amp;CM$5,Fluxo!$U:$U,"&lt;="&amp;CN$5,Fluxo!$D:$D,$D124,Fluxo!$E:$E,"&lt;&gt;"&amp;"PERMUTANTE"))</f>
        <v>0</v>
      </c>
      <c r="CO124" s="18">
        <f>IF(CO$5&gt;$G$4,0,SUMIFS(Fluxo!$O:$O,Fluxo!$U:$U,"&gt;"&amp;CN$5,Fluxo!$U:$U,"&lt;="&amp;CO$5,Fluxo!$D:$D,$D124,Fluxo!$E:$E,"&lt;&gt;"&amp;"PERMUTANTE"))</f>
        <v>0</v>
      </c>
      <c r="CP124" s="18">
        <f>IF(CP$5&gt;$G$4,0,SUMIFS(Fluxo!$O:$O,Fluxo!$U:$U,"&gt;"&amp;CO$5,Fluxo!$U:$U,"&lt;="&amp;CP$5,Fluxo!$D:$D,$D124,Fluxo!$E:$E,"&lt;&gt;"&amp;"PERMUTANTE"))</f>
        <v>0</v>
      </c>
      <c r="CQ124" s="18">
        <f>IF(CQ$5&gt;$G$4,0,SUMIFS(Fluxo!$O:$O,Fluxo!$U:$U,"&gt;"&amp;CP$5,Fluxo!$U:$U,"&lt;="&amp;CQ$5,Fluxo!$D:$D,$D124,Fluxo!$E:$E,"&lt;&gt;"&amp;"PERMUTANTE"))</f>
        <v>0</v>
      </c>
      <c r="CR124" s="18">
        <f>IF(CR$5&gt;$G$4,0,SUMIFS(Fluxo!$O:$O,Fluxo!$U:$U,"&gt;"&amp;CQ$5,Fluxo!$U:$U,"&lt;="&amp;CR$5,Fluxo!$D:$D,$D124,Fluxo!$E:$E,"&lt;&gt;"&amp;"PERMUTANTE"))</f>
        <v>0</v>
      </c>
      <c r="CS124" s="18">
        <f>IF(CS$5&gt;$G$4,0,SUMIFS(Fluxo!$O:$O,Fluxo!$U:$U,"&gt;"&amp;CR$5,Fluxo!$U:$U,"&lt;="&amp;CS$5,Fluxo!$D:$D,$D124,Fluxo!$E:$E,"&lt;&gt;"&amp;"PERMUTANTE"))</f>
        <v>0</v>
      </c>
      <c r="CT124" s="18">
        <f>IF(CT$5&gt;$G$4,0,SUMIFS(Fluxo!$O:$O,Fluxo!$U:$U,"&gt;"&amp;CS$5,Fluxo!$U:$U,"&lt;="&amp;CT$5,Fluxo!$D:$D,$D124,Fluxo!$E:$E,"&lt;&gt;"&amp;"PERMUTANTE"))</f>
        <v>0</v>
      </c>
      <c r="CU124" s="18">
        <f>IF(CU$5&gt;$G$4,0,SUMIFS(Fluxo!$O:$O,Fluxo!$U:$U,"&gt;"&amp;CT$5,Fluxo!$U:$U,"&lt;="&amp;CU$5,Fluxo!$D:$D,$D124,Fluxo!$E:$E,"&lt;&gt;"&amp;"PERMUTANTE"))</f>
        <v>0</v>
      </c>
      <c r="CV124" s="18">
        <f>IF(CV$5&gt;$G$4,0,SUMIFS(Fluxo!$O:$O,Fluxo!$U:$U,"&gt;"&amp;CU$5,Fluxo!$U:$U,"&lt;="&amp;CV$5,Fluxo!$D:$D,$D124,Fluxo!$E:$E,"&lt;&gt;"&amp;"PERMUTANTE"))</f>
        <v>0</v>
      </c>
      <c r="CW124" s="18">
        <f>IF(CW$5&gt;$G$4,0,SUMIFS(Fluxo!$O:$O,Fluxo!$U:$U,"&gt;"&amp;CV$5,Fluxo!$U:$U,"&lt;="&amp;CW$5,Fluxo!$D:$D,$D124,Fluxo!$E:$E,"&lt;&gt;"&amp;"PERMUTANTE"))</f>
        <v>0</v>
      </c>
      <c r="CX124" s="18">
        <f>IF(CX$5&gt;$G$4,0,SUMIFS(Fluxo!$O:$O,Fluxo!$U:$U,"&gt;"&amp;CW$5,Fluxo!$U:$U,"&lt;="&amp;CX$5,Fluxo!$D:$D,$D124,Fluxo!$E:$E,"&lt;&gt;"&amp;"PERMUTANTE"))</f>
        <v>0</v>
      </c>
      <c r="CY124" s="18">
        <f>IF(CY$5&gt;$G$4,0,SUMIFS(Fluxo!$O:$O,Fluxo!$U:$U,"&gt;"&amp;CX$5,Fluxo!$U:$U,"&lt;="&amp;CY$5,Fluxo!$D:$D,$D124,Fluxo!$E:$E,"&lt;&gt;"&amp;"PERMUTANTE"))</f>
        <v>0</v>
      </c>
      <c r="CZ124" s="18">
        <f>IF(CZ$5&gt;$G$4,0,SUMIFS(Fluxo!$O:$O,Fluxo!$U:$U,"&gt;"&amp;CY$5,Fluxo!$U:$U,"&lt;="&amp;CZ$5,Fluxo!$D:$D,$D124,Fluxo!$E:$E,"&lt;&gt;"&amp;"PERMUTANTE"))</f>
        <v>0</v>
      </c>
      <c r="DA124" s="18">
        <f>IF(DA$5&gt;$G$4,0,SUMIFS(Fluxo!$O:$O,Fluxo!$U:$U,"&gt;"&amp;CZ$5,Fluxo!$U:$U,"&lt;="&amp;DA$5,Fluxo!$D:$D,$D124,Fluxo!$E:$E,"&lt;&gt;"&amp;"PERMUTANTE"))</f>
        <v>0</v>
      </c>
      <c r="DB124" s="18">
        <f>IF(DB$5&gt;$G$4,0,SUMIFS(Fluxo!$O:$O,Fluxo!$U:$U,"&gt;"&amp;DA$5,Fluxo!$U:$U,"&lt;="&amp;DB$5,Fluxo!$D:$D,$D124,Fluxo!$E:$E,"&lt;&gt;"&amp;"PERMUTANTE"))</f>
        <v>0</v>
      </c>
      <c r="DC124" s="18">
        <f>IF(DC$5&gt;$G$4,0,SUMIFS(Fluxo!$O:$O,Fluxo!$U:$U,"&gt;"&amp;DB$5,Fluxo!$U:$U,"&lt;="&amp;DC$5,Fluxo!$D:$D,$D124,Fluxo!$E:$E,"&lt;&gt;"&amp;"PERMUTANTE"))</f>
        <v>0</v>
      </c>
      <c r="DD124" s="18">
        <f>IF(DD$5&gt;$G$4,0,SUMIFS(Fluxo!$O:$O,Fluxo!$U:$U,"&gt;"&amp;DC$5,Fluxo!$U:$U,"&lt;="&amp;DD$5,Fluxo!$D:$D,$D124,Fluxo!$E:$E,"&lt;&gt;"&amp;"PERMUTANTE"))</f>
        <v>0</v>
      </c>
      <c r="DE124" s="18">
        <f>IF(DE$5&gt;$G$4,0,SUMIFS(Fluxo!$O:$O,Fluxo!$U:$U,"&gt;"&amp;DD$5,Fluxo!$U:$U,"&lt;="&amp;DE$5,Fluxo!$D:$D,$D124,Fluxo!$E:$E,"&lt;&gt;"&amp;"PERMUTANTE"))</f>
        <v>0</v>
      </c>
      <c r="DF124" s="18">
        <f>IF(DF$5&gt;$G$4,0,SUMIFS(Fluxo!$O:$O,Fluxo!$U:$U,"&gt;"&amp;DE$5,Fluxo!$U:$U,"&lt;="&amp;DF$5,Fluxo!$D:$D,$D124,Fluxo!$E:$E,"&lt;&gt;"&amp;"PERMUTANTE"))</f>
        <v>0</v>
      </c>
      <c r="DG124" s="18">
        <f>IF(DG$5&gt;$G$4,0,SUMIFS(Fluxo!$O:$O,Fluxo!$U:$U,"&gt;"&amp;DF$5,Fluxo!$U:$U,"&lt;="&amp;DG$5,Fluxo!$D:$D,$D124,Fluxo!$E:$E,"&lt;&gt;"&amp;"PERMUTANTE"))</f>
        <v>0</v>
      </c>
      <c r="DH124" s="18">
        <f>IF(DH$5&gt;$G$4,0,SUMIFS(Fluxo!$O:$O,Fluxo!$U:$U,"&gt;"&amp;DG$5,Fluxo!$U:$U,"&lt;="&amp;DH$5,Fluxo!$D:$D,$D124,Fluxo!$E:$E,"&lt;&gt;"&amp;"PERMUTANTE"))</f>
        <v>0</v>
      </c>
      <c r="DI124" s="18">
        <f>IF(DI$5&gt;$G$4,0,SUMIFS(Fluxo!$O:$O,Fluxo!$U:$U,"&gt;"&amp;DH$5,Fluxo!$U:$U,"&lt;="&amp;DI$5,Fluxo!$D:$D,$D124,Fluxo!$E:$E,"&lt;&gt;"&amp;"PERMUTANTE"))</f>
        <v>0</v>
      </c>
      <c r="DJ124" s="18">
        <f>IF(DJ$5&gt;$G$4,0,SUMIFS(Fluxo!$O:$O,Fluxo!$U:$U,"&gt;"&amp;DI$5,Fluxo!$U:$U,"&lt;="&amp;DJ$5,Fluxo!$D:$D,$D124,Fluxo!$E:$E,"&lt;&gt;"&amp;"PERMUTANTE"))</f>
        <v>0</v>
      </c>
      <c r="DK124" s="18">
        <f>IF(DK$5&gt;$G$4,0,SUMIFS(Fluxo!$O:$O,Fluxo!$U:$U,"&gt;"&amp;DJ$5,Fluxo!$U:$U,"&lt;="&amp;DK$5,Fluxo!$D:$D,$D124,Fluxo!$E:$E,"&lt;&gt;"&amp;"PERMUTANTE"))</f>
        <v>0</v>
      </c>
      <c r="DL124" s="18">
        <f>IF(DL$5&gt;$G$4,0,SUMIFS(Fluxo!$O:$O,Fluxo!$U:$U,"&gt;"&amp;DK$5,Fluxo!$U:$U,"&lt;="&amp;DL$5,Fluxo!$D:$D,$D124,Fluxo!$E:$E,"&lt;&gt;"&amp;"PERMUTANTE"))</f>
        <v>0</v>
      </c>
      <c r="DM124" s="18">
        <f>IF(DM$5&gt;$G$4,0,SUMIFS(Fluxo!$O:$O,Fluxo!$U:$U,"&gt;"&amp;DL$5,Fluxo!$U:$U,"&lt;="&amp;DM$5,Fluxo!$D:$D,$D124,Fluxo!$E:$E,"&lt;&gt;"&amp;"PERMUTANTE"))</f>
        <v>0</v>
      </c>
      <c r="DN124" s="18">
        <f>IF(DN$5&gt;$G$4,0,SUMIFS(Fluxo!$O:$O,Fluxo!$U:$U,"&gt;"&amp;DM$5,Fluxo!$U:$U,"&lt;="&amp;DN$5,Fluxo!$D:$D,$D124,Fluxo!$E:$E,"&lt;&gt;"&amp;"PERMUTANTE"))</f>
        <v>0</v>
      </c>
      <c r="DO124" s="18">
        <f>IF(DO$5&gt;$G$4,0,SUMIFS(Fluxo!$O:$O,Fluxo!$U:$U,"&gt;"&amp;DN$5,Fluxo!$U:$U,"&lt;="&amp;DO$5,Fluxo!$D:$D,$D124,Fluxo!$E:$E,"&lt;&gt;"&amp;"PERMUTANTE"))</f>
        <v>0</v>
      </c>
      <c r="DP124" s="18">
        <f>IF(DP$5&gt;$G$4,0,SUMIFS(Fluxo!$O:$O,Fluxo!$U:$U,"&gt;"&amp;DO$5,Fluxo!$U:$U,"&lt;="&amp;DP$5,Fluxo!$D:$D,$D124,Fluxo!$E:$E,"&lt;&gt;"&amp;"PERMUTANTE"))</f>
        <v>0</v>
      </c>
      <c r="DQ124" s="18">
        <f>IF(DQ$5&gt;$G$4,0,SUMIFS(Fluxo!$O:$O,Fluxo!$U:$U,"&gt;"&amp;DP$5,Fluxo!$U:$U,"&lt;="&amp;DQ$5,Fluxo!$D:$D,$D124,Fluxo!$E:$E,"&lt;&gt;"&amp;"PERMUTANTE"))</f>
        <v>0</v>
      </c>
      <c r="DR124" s="18">
        <f>IF(DR$5&gt;$G$4,0,SUMIFS(Fluxo!$O:$O,Fluxo!$U:$U,"&gt;"&amp;DQ$5,Fluxo!$U:$U,"&lt;="&amp;DR$5,Fluxo!$D:$D,$D124,Fluxo!$E:$E,"&lt;&gt;"&amp;"PERMUTANTE"))</f>
        <v>0</v>
      </c>
      <c r="DS124" s="18">
        <f>IF(DS$5&gt;$G$4,0,SUMIFS(Fluxo!$O:$O,Fluxo!$U:$U,"&gt;"&amp;DR$5,Fluxo!$U:$U,"&lt;="&amp;DS$5,Fluxo!$D:$D,$D124,Fluxo!$E:$E,"&lt;&gt;"&amp;"PERMUTANTE"))</f>
        <v>0</v>
      </c>
      <c r="DT124" s="18">
        <f>IF(DT$5&gt;$G$4,0,SUMIFS(Fluxo!$O:$O,Fluxo!$U:$U,"&gt;"&amp;DS$5,Fluxo!$U:$U,"&lt;="&amp;DT$5,Fluxo!$D:$D,$D124,Fluxo!$E:$E,"&lt;&gt;"&amp;"PERMUTANTE"))</f>
        <v>0</v>
      </c>
      <c r="DU124" s="18">
        <f>IF(DU$5&gt;$G$4,0,SUMIFS(Fluxo!$O:$O,Fluxo!$U:$U,"&gt;"&amp;DT$5,Fluxo!$U:$U,"&lt;="&amp;DU$5,Fluxo!$D:$D,$D124,Fluxo!$E:$E,"&lt;&gt;"&amp;"PERMUTANTE"))</f>
        <v>0</v>
      </c>
      <c r="DV124" s="18">
        <f>IF(DV$5&gt;$G$4,0,SUMIFS(Fluxo!$O:$O,Fluxo!$U:$U,"&gt;"&amp;DU$5,Fluxo!$U:$U,"&lt;="&amp;DV$5,Fluxo!$D:$D,$D124,Fluxo!$E:$E,"&lt;&gt;"&amp;"PERMUTANTE"))</f>
        <v>0</v>
      </c>
      <c r="DW124" s="18">
        <f>IF(DW$5&gt;$G$4,0,SUMIFS(Fluxo!$O:$O,Fluxo!$U:$U,"&gt;"&amp;DV$5,Fluxo!$U:$U,"&lt;="&amp;DW$5,Fluxo!$D:$D,$D124,Fluxo!$E:$E,"&lt;&gt;"&amp;"PERMUTANTE"))</f>
        <v>0</v>
      </c>
      <c r="DX124" s="18">
        <f>IF(DX$5&gt;$G$4,0,SUMIFS(Fluxo!$O:$O,Fluxo!$U:$U,"&gt;"&amp;DW$5,Fluxo!$U:$U,"&lt;="&amp;DX$5,Fluxo!$D:$D,$D124,Fluxo!$E:$E,"&lt;&gt;"&amp;"PERMUTANTE"))</f>
        <v>0</v>
      </c>
      <c r="DY124" s="18">
        <f>IF(DY$5&gt;$G$4,0,SUMIFS(Fluxo!$O:$O,Fluxo!$U:$U,"&gt;"&amp;DX$5,Fluxo!$U:$U,"&lt;="&amp;DY$5,Fluxo!$D:$D,$D124,Fluxo!$E:$E,"&lt;&gt;"&amp;"PERMUTANTE"))</f>
        <v>0</v>
      </c>
      <c r="DZ124" s="18">
        <f>IF(DZ$5&gt;$G$4,0,SUMIFS(Fluxo!$O:$O,Fluxo!$U:$U,"&gt;"&amp;DY$5,Fluxo!$U:$U,"&lt;="&amp;DZ$5,Fluxo!$D:$D,$D124,Fluxo!$E:$E,"&lt;&gt;"&amp;"PERMUTANTE"))</f>
        <v>0</v>
      </c>
      <c r="EA124" s="18">
        <f>IF(EA$5&gt;$G$4,0,SUMIFS(Fluxo!$O:$O,Fluxo!$U:$U,"&gt;"&amp;DZ$5,Fluxo!$U:$U,"&lt;="&amp;EA$5,Fluxo!$D:$D,$D124,Fluxo!$E:$E,"&lt;&gt;"&amp;"PERMUTANTE"))</f>
        <v>0</v>
      </c>
      <c r="EB124" s="18">
        <f>IF(EB$5&gt;$G$4,0,SUMIFS(Fluxo!$O:$O,Fluxo!$U:$U,"&gt;"&amp;EA$5,Fluxo!$U:$U,"&lt;="&amp;EB$5,Fluxo!$D:$D,$D124,Fluxo!$E:$E,"&lt;&gt;"&amp;"PERMUTANTE"))</f>
        <v>0</v>
      </c>
      <c r="EC124" s="18">
        <f>IF(EC$5&gt;$G$4,0,SUMIFS(Fluxo!$O:$O,Fluxo!$U:$U,"&gt;"&amp;EB$5,Fluxo!$U:$U,"&lt;="&amp;EC$5,Fluxo!$D:$D,$D124,Fluxo!$E:$E,"&lt;&gt;"&amp;"PERMUTANTE"))</f>
        <v>0</v>
      </c>
      <c r="ED124" s="18">
        <f>IF(ED$5&gt;$G$4,0,SUMIFS(Fluxo!$O:$O,Fluxo!$U:$U,"&gt;"&amp;EC$5,Fluxo!$U:$U,"&lt;="&amp;ED$5,Fluxo!$D:$D,$D124,Fluxo!$E:$E,"&lt;&gt;"&amp;"PERMUTANTE"))</f>
        <v>0</v>
      </c>
      <c r="EE124" s="18">
        <f>IF(EE$5&gt;$G$4,0,SUMIFS(Fluxo!$O:$O,Fluxo!$U:$U,"&gt;"&amp;ED$5,Fluxo!$U:$U,"&lt;="&amp;EE$5,Fluxo!$D:$D,$D124,Fluxo!$E:$E,"&lt;&gt;"&amp;"PERMUTANTE"))</f>
        <v>0</v>
      </c>
      <c r="EF124" s="18">
        <f>IF(EF$5&gt;$G$4,0,SUMIFS(Fluxo!$O:$O,Fluxo!$U:$U,"&gt;"&amp;EE$5,Fluxo!$U:$U,"&lt;="&amp;EF$5,Fluxo!$D:$D,$D124,Fluxo!$E:$E,"&lt;&gt;"&amp;"PERMUTANTE"))</f>
        <v>0</v>
      </c>
      <c r="EG124" s="18">
        <f>IF(EG$5&gt;$G$4,0,SUMIFS(Fluxo!$O:$O,Fluxo!$U:$U,"&gt;"&amp;EF$5,Fluxo!$U:$U,"&lt;="&amp;EG$5,Fluxo!$D:$D,$D124,Fluxo!$E:$E,"&lt;&gt;"&amp;"PERMUTANTE"))</f>
        <v>0</v>
      </c>
      <c r="EH124" s="18">
        <f>IF(EH$5&gt;$G$4,0,SUMIFS(Fluxo!$O:$O,Fluxo!$U:$U,"&gt;"&amp;EG$5,Fluxo!$U:$U,"&lt;="&amp;EH$5,Fluxo!$D:$D,$D124,Fluxo!$E:$E,"&lt;&gt;"&amp;"PERMUTANTE"))</f>
        <v>0</v>
      </c>
      <c r="EI124" s="18">
        <f>IF(EI$5&gt;$G$4,0,SUMIFS(Fluxo!$O:$O,Fluxo!$U:$U,"&gt;"&amp;EH$5,Fluxo!$U:$U,"&lt;="&amp;EI$5,Fluxo!$D:$D,$D124,Fluxo!$E:$E,"&lt;&gt;"&amp;"PERMUTANTE"))</f>
        <v>0</v>
      </c>
      <c r="EJ124" s="18">
        <f>IF(EJ$5&gt;$G$4,0,SUMIFS(Fluxo!$O:$O,Fluxo!$U:$U,"&gt;"&amp;EI$5,Fluxo!$U:$U,"&lt;="&amp;EJ$5,Fluxo!$D:$D,$D124,Fluxo!$E:$E,"&lt;&gt;"&amp;"PERMUTANTE"))</f>
        <v>0</v>
      </c>
      <c r="EK124" s="18">
        <f>IF(EK$5&gt;$G$4,0,SUMIFS(Fluxo!$O:$O,Fluxo!$U:$U,"&gt;"&amp;EJ$5,Fluxo!$U:$U,"&lt;="&amp;EK$5,Fluxo!$D:$D,$D124,Fluxo!$E:$E,"&lt;&gt;"&amp;"PERMUTANTE"))</f>
        <v>0</v>
      </c>
      <c r="EL124" s="18">
        <f>IF(EL$5&gt;$G$4,0,SUMIFS(Fluxo!$O:$O,Fluxo!$U:$U,"&gt;"&amp;EK$5,Fluxo!$U:$U,"&lt;="&amp;EL$5,Fluxo!$D:$D,$D124,Fluxo!$E:$E,"&lt;&gt;"&amp;"PERMUTANTE"))</f>
        <v>0</v>
      </c>
      <c r="EM124" s="18">
        <f>IF(EM$5&gt;$G$4,0,SUMIFS(Fluxo!$O:$O,Fluxo!$U:$U,"&gt;"&amp;EL$5,Fluxo!$U:$U,"&lt;="&amp;EM$5,Fluxo!$D:$D,$D124,Fluxo!$E:$E,"&lt;&gt;"&amp;"PERMUTANTE"))</f>
        <v>0</v>
      </c>
      <c r="EN124" s="18">
        <f>IF(EN$5&gt;$G$4,0,SUMIFS(Fluxo!$O:$O,Fluxo!$U:$U,"&gt;"&amp;EM$5,Fluxo!$U:$U,"&lt;="&amp;EN$5,Fluxo!$D:$D,$D124,Fluxo!$E:$E,"&lt;&gt;"&amp;"PERMUTANTE"))</f>
        <v>0</v>
      </c>
      <c r="EO124" s="18">
        <f>IF(EO$5&gt;$G$4,0,SUMIFS(Fluxo!$O:$O,Fluxo!$U:$U,"&gt;"&amp;EN$5,Fluxo!$U:$U,"&lt;="&amp;EO$5,Fluxo!$D:$D,$D124,Fluxo!$E:$E,"&lt;&gt;"&amp;"PERMUTANTE"))</f>
        <v>0</v>
      </c>
      <c r="EP124" s="18">
        <f>IF(EP$5&gt;$G$4,0,SUMIFS(Fluxo!$O:$O,Fluxo!$U:$U,"&gt;"&amp;EO$5,Fluxo!$U:$U,"&lt;="&amp;EP$5,Fluxo!$D:$D,$D124,Fluxo!$E:$E,"&lt;&gt;"&amp;"PERMUTANTE"))</f>
        <v>0</v>
      </c>
      <c r="EQ124" s="18">
        <f>IF(EQ$5&gt;$G$4,0,SUMIFS(Fluxo!$O:$O,Fluxo!$U:$U,"&gt;"&amp;EP$5,Fluxo!$U:$U,"&lt;="&amp;EQ$5,Fluxo!$D:$D,$D124,Fluxo!$E:$E,"&lt;&gt;"&amp;"PERMUTANTE"))</f>
        <v>0</v>
      </c>
      <c r="ER124" s="18">
        <f>IF(ER$5&gt;$G$4,0,SUMIFS(Fluxo!$O:$O,Fluxo!$U:$U,"&gt;"&amp;EQ$5,Fluxo!$U:$U,"&lt;="&amp;ER$5,Fluxo!$D:$D,$D124,Fluxo!$E:$E,"&lt;&gt;"&amp;"PERMUTANTE"))</f>
        <v>0</v>
      </c>
      <c r="ES124" s="18">
        <f>IF(ES$5&gt;$G$4,0,SUMIFS(Fluxo!$O:$O,Fluxo!$U:$U,"&gt;"&amp;ER$5,Fluxo!$U:$U,"&lt;="&amp;ES$5,Fluxo!$D:$D,$D124,Fluxo!$E:$E,"&lt;&gt;"&amp;"PERMUTANTE"))</f>
        <v>0</v>
      </c>
      <c r="ET124" s="18">
        <f>IF(ET$5&gt;$G$4,0,SUMIFS(Fluxo!$O:$O,Fluxo!$U:$U,"&gt;"&amp;ES$5,Fluxo!$U:$U,"&lt;="&amp;ET$5,Fluxo!$D:$D,$D124,Fluxo!$E:$E,"&lt;&gt;"&amp;"PERMUTANTE"))</f>
        <v>0</v>
      </c>
      <c r="EU124" s="18">
        <f>IF(EU$5&gt;$G$4,0,SUMIFS(Fluxo!$O:$O,Fluxo!$U:$U,"&gt;"&amp;ET$5,Fluxo!$U:$U,"&lt;="&amp;EU$5,Fluxo!$D:$D,$D124,Fluxo!$E:$E,"&lt;&gt;"&amp;"PERMUTANTE"))</f>
        <v>0</v>
      </c>
      <c r="EV124" s="18">
        <f>IF(EV$5&gt;$G$4,0,SUMIFS(Fluxo!$O:$O,Fluxo!$U:$U,"&gt;"&amp;EU$5,Fluxo!$U:$U,"&lt;="&amp;EV$5,Fluxo!$D:$D,$D124,Fluxo!$E:$E,"&lt;&gt;"&amp;"PERMUTANTE"))</f>
        <v>0</v>
      </c>
      <c r="EW124" s="18">
        <f>IF(EW$5&gt;$G$4,0,SUMIFS(Fluxo!$O:$O,Fluxo!$U:$U,"&gt;"&amp;EV$5,Fluxo!$U:$U,"&lt;="&amp;EW$5,Fluxo!$D:$D,$D124,Fluxo!$E:$E,"&lt;&gt;"&amp;"PERMUTANTE"))</f>
        <v>0</v>
      </c>
      <c r="EX124" s="18">
        <f>IF(EX$5&gt;$G$4,0,SUMIFS(Fluxo!$O:$O,Fluxo!$U:$U,"&gt;"&amp;EW$5,Fluxo!$U:$U,"&lt;="&amp;EX$5,Fluxo!$D:$D,$D124,Fluxo!$E:$E,"&lt;&gt;"&amp;"PERMUTANTE"))</f>
        <v>0</v>
      </c>
      <c r="EY124" s="18">
        <f>IF(EY$5&gt;$G$4,0,SUMIFS(Fluxo!$O:$O,Fluxo!$U:$U,"&gt;"&amp;EX$5,Fluxo!$U:$U,"&lt;="&amp;EY$5,Fluxo!$D:$D,$D124,Fluxo!$E:$E,"&lt;&gt;"&amp;"PERMUTANTE"))</f>
        <v>0</v>
      </c>
      <c r="EZ124" s="18">
        <f>IF(EZ$5&gt;$G$4,0,SUMIFS(Fluxo!$O:$O,Fluxo!$U:$U,"&gt;"&amp;EY$5,Fluxo!$U:$U,"&lt;="&amp;EZ$5,Fluxo!$D:$D,$D124,Fluxo!$E:$E,"&lt;&gt;"&amp;"PERMUTANTE"))</f>
        <v>0</v>
      </c>
      <c r="FA124" s="18">
        <f>IF(FA$5&gt;$G$4,0,SUMIFS(Fluxo!$O:$O,Fluxo!$U:$U,"&gt;"&amp;EZ$5,Fluxo!$U:$U,"&lt;="&amp;FA$5,Fluxo!$D:$D,$D124,Fluxo!$E:$E,"&lt;&gt;"&amp;"PERMUTANTE"))</f>
        <v>0</v>
      </c>
      <c r="FB124" s="18">
        <f>IF(FB$5&gt;$G$4,0,SUMIFS(Fluxo!$O:$O,Fluxo!$U:$U,"&gt;"&amp;FA$5,Fluxo!$U:$U,"&lt;="&amp;FB$5,Fluxo!$D:$D,$D124,Fluxo!$E:$E,"&lt;&gt;"&amp;"PERMUTANTE"))</f>
        <v>0</v>
      </c>
      <c r="FC124" s="18">
        <f>IF(FC$5&gt;$G$4,0,SUMIFS(Fluxo!$O:$O,Fluxo!$U:$U,"&gt;"&amp;FB$5,Fluxo!$U:$U,"&lt;="&amp;FC$5,Fluxo!$D:$D,$D124,Fluxo!$E:$E,"&lt;&gt;"&amp;"PERMUTANTE"))</f>
        <v>0</v>
      </c>
      <c r="FD124" s="18">
        <f>IF(FD$5&gt;$G$4,0,SUMIFS(Fluxo!$O:$O,Fluxo!$U:$U,"&gt;"&amp;FC$5,Fluxo!$U:$U,"&lt;="&amp;FD$5,Fluxo!$D:$D,$D124,Fluxo!$E:$E,"&lt;&gt;"&amp;"PERMUTANTE"))</f>
        <v>0</v>
      </c>
      <c r="FE124" s="18">
        <f>IF(FE$5&gt;$G$4,0,SUMIFS(Fluxo!$O:$O,Fluxo!$U:$U,"&gt;"&amp;FD$5,Fluxo!$U:$U,"&lt;="&amp;FE$5,Fluxo!$D:$D,$D124,Fluxo!$E:$E,"&lt;&gt;"&amp;"PERMUTANTE"))</f>
        <v>0</v>
      </c>
      <c r="FF124" s="18">
        <f>IF(FF$5&gt;$G$4,0,SUMIFS(Fluxo!$O:$O,Fluxo!$U:$U,"&gt;"&amp;FE$5,Fluxo!$U:$U,"&lt;="&amp;FF$5,Fluxo!$D:$D,$D124,Fluxo!$E:$E,"&lt;&gt;"&amp;"PERMUTANTE"))</f>
        <v>0</v>
      </c>
      <c r="FG124" s="18">
        <f>IF(FG$5&gt;$G$4,0,SUMIFS(Fluxo!$O:$O,Fluxo!$U:$U,"&gt;"&amp;FF$5,Fluxo!$U:$U,"&lt;="&amp;FG$5,Fluxo!$D:$D,$D124,Fluxo!$E:$E,"&lt;&gt;"&amp;"PERMUTANTE"))</f>
        <v>0</v>
      </c>
      <c r="FH124" s="18">
        <f>IF(FH$5&gt;$G$4,0,SUMIFS(Fluxo!$O:$O,Fluxo!$U:$U,"&gt;"&amp;FG$5,Fluxo!$U:$U,"&lt;="&amp;FH$5,Fluxo!$D:$D,$D124,Fluxo!$E:$E,"&lt;&gt;"&amp;"PERMUTANTE"))</f>
        <v>0</v>
      </c>
      <c r="FI124" s="18">
        <f>IF(FI$5&gt;$G$4,0,SUMIFS(Fluxo!$O:$O,Fluxo!$U:$U,"&gt;"&amp;FH$5,Fluxo!$U:$U,"&lt;="&amp;FI$5,Fluxo!$D:$D,$D124,Fluxo!$E:$E,"&lt;&gt;"&amp;"PERMUTANTE"))</f>
        <v>0</v>
      </c>
      <c r="FJ124" s="18">
        <f>IF(FJ$5&gt;$G$4,0,SUMIFS(Fluxo!$O:$O,Fluxo!$U:$U,"&gt;"&amp;FI$5,Fluxo!$U:$U,"&lt;="&amp;FJ$5,Fluxo!$D:$D,$D124,Fluxo!$E:$E,"&lt;&gt;"&amp;"PERMUTANTE"))</f>
        <v>0</v>
      </c>
      <c r="FK124" s="18">
        <f>IF(FK$5&gt;$G$4,0,SUMIFS(Fluxo!$O:$O,Fluxo!$U:$U,"&gt;"&amp;FJ$5,Fluxo!$U:$U,"&lt;="&amp;FK$5,Fluxo!$D:$D,$D124,Fluxo!$E:$E,"&lt;&gt;"&amp;"PERMUTANTE"))</f>
        <v>0</v>
      </c>
      <c r="FL124" s="18">
        <f>IF(FL$5&gt;$G$4,0,SUMIFS(Fluxo!$O:$O,Fluxo!$U:$U,"&gt;"&amp;FK$5,Fluxo!$U:$U,"&lt;="&amp;FL$5,Fluxo!$D:$D,$D124,Fluxo!$E:$E,"&lt;&gt;"&amp;"PERMUTANTE"))</f>
        <v>0</v>
      </c>
      <c r="FM124" s="18">
        <f>IF(FM$5&gt;$G$4,0,SUMIFS(Fluxo!$O:$O,Fluxo!$U:$U,"&gt;"&amp;FL$5,Fluxo!$U:$U,"&lt;="&amp;FM$5,Fluxo!$D:$D,$D124,Fluxo!$E:$E,"&lt;&gt;"&amp;"PERMUTANTE"))</f>
        <v>0</v>
      </c>
      <c r="FN124" s="18">
        <f>IF(FN$5&gt;$G$4,0,SUMIFS(Fluxo!$O:$O,Fluxo!$U:$U,"&gt;"&amp;FM$5,Fluxo!$U:$U,"&lt;="&amp;FN$5,Fluxo!$D:$D,$D124,Fluxo!$E:$E,"&lt;&gt;"&amp;"PERMUTANTE"))</f>
        <v>0</v>
      </c>
      <c r="FO124" s="18">
        <f>IF(FO$5&gt;$G$4,0,SUMIFS(Fluxo!$O:$O,Fluxo!$U:$U,"&gt;"&amp;FN$5,Fluxo!$U:$U,"&lt;="&amp;FO$5,Fluxo!$D:$D,$D124,Fluxo!$E:$E,"&lt;&gt;"&amp;"PERMUTANTE"))</f>
        <v>0</v>
      </c>
      <c r="FP124" s="18">
        <f>IF(FP$5&gt;$G$4,0,SUMIFS(Fluxo!$O:$O,Fluxo!$U:$U,"&gt;"&amp;FO$5,Fluxo!$U:$U,"&lt;="&amp;FP$5,Fluxo!$D:$D,$D124,Fluxo!$E:$E,"&lt;&gt;"&amp;"PERMUTANTE"))</f>
        <v>0</v>
      </c>
      <c r="FQ124" s="18">
        <f>IF(FQ$5&gt;$G$4,0,SUMIFS(Fluxo!$O:$O,Fluxo!$U:$U,"&gt;"&amp;FP$5,Fluxo!$U:$U,"&lt;="&amp;FQ$5,Fluxo!$D:$D,$D124,Fluxo!$E:$E,"&lt;&gt;"&amp;"PERMUTANTE"))</f>
        <v>0</v>
      </c>
      <c r="FR124" s="18">
        <f>IF(FR$5&gt;$G$4,0,SUMIFS(Fluxo!$O:$O,Fluxo!$U:$U,"&gt;"&amp;FQ$5,Fluxo!$U:$U,"&lt;="&amp;FR$5,Fluxo!$D:$D,$D124,Fluxo!$E:$E,"&lt;&gt;"&amp;"PERMUTANTE"))</f>
        <v>0</v>
      </c>
      <c r="FS124" s="18">
        <f>IF(FS$5&gt;$G$4,0,SUMIFS(Fluxo!$O:$O,Fluxo!$U:$U,"&gt;"&amp;FR$5,Fluxo!$U:$U,"&lt;="&amp;FS$5,Fluxo!$D:$D,$D124,Fluxo!$E:$E,"&lt;&gt;"&amp;"PERMUTANTE"))</f>
        <v>0</v>
      </c>
      <c r="FT124" s="18">
        <f>IF(FT$5&gt;$G$4,0,SUMIFS(Fluxo!$O:$O,Fluxo!$U:$U,"&gt;"&amp;FS$5,Fluxo!$U:$U,"&lt;="&amp;FT$5,Fluxo!$D:$D,$D124,Fluxo!$E:$E,"&lt;&gt;"&amp;"PERMUTANTE"))</f>
        <v>0</v>
      </c>
      <c r="FU124" s="18">
        <f>IF(FU$5&gt;$G$4,0,SUMIFS(Fluxo!$O:$O,Fluxo!$U:$U,"&gt;"&amp;FT$5,Fluxo!$U:$U,"&lt;="&amp;FU$5,Fluxo!$D:$D,$D124,Fluxo!$E:$E,"&lt;&gt;"&amp;"PERMUTANTE"))</f>
        <v>0</v>
      </c>
      <c r="FV124" s="18">
        <f>IF(FV$5&gt;$G$4,0,SUMIFS(Fluxo!$O:$O,Fluxo!$U:$U,"&gt;"&amp;FU$5,Fluxo!$U:$U,"&lt;="&amp;FV$5,Fluxo!$D:$D,$D124,Fluxo!$E:$E,"&lt;&gt;"&amp;"PERMUTANTE"))</f>
        <v>0</v>
      </c>
      <c r="FW124" s="18">
        <f>IF(FW$5&gt;$G$4,0,SUMIFS(Fluxo!$O:$O,Fluxo!$U:$U,"&gt;"&amp;FV$5,Fluxo!$U:$U,"&lt;="&amp;FW$5,Fluxo!$D:$D,$D124,Fluxo!$E:$E,"&lt;&gt;"&amp;"PERMUTANTE"))</f>
        <v>0</v>
      </c>
      <c r="FX124" s="18">
        <f>IF(FX$5&gt;$G$4,0,SUMIFS(Fluxo!$O:$O,Fluxo!$U:$U,"&gt;"&amp;FW$5,Fluxo!$U:$U,"&lt;="&amp;FX$5,Fluxo!$D:$D,$D124,Fluxo!$E:$E,"&lt;&gt;"&amp;"PERMUTANTE"))</f>
        <v>0</v>
      </c>
      <c r="FY124" s="18">
        <f>IF(FY$5&gt;$G$4,0,SUMIFS(Fluxo!$O:$O,Fluxo!$U:$U,"&gt;"&amp;FX$5,Fluxo!$U:$U,"&lt;="&amp;FY$5,Fluxo!$D:$D,$D124,Fluxo!$E:$E,"&lt;&gt;"&amp;"PERMUTANTE"))</f>
        <v>0</v>
      </c>
      <c r="FZ124" s="18">
        <f>IF(FZ$5&gt;$G$4,0,SUMIFS(Fluxo!$O:$O,Fluxo!$U:$U,"&gt;"&amp;FY$5,Fluxo!$U:$U,"&lt;="&amp;FZ$5,Fluxo!$D:$D,$D124,Fluxo!$E:$E,"&lt;&gt;"&amp;"PERMUTANTE"))</f>
        <v>0</v>
      </c>
      <c r="GA124" s="18">
        <f>IF(GA$5&gt;$G$4,0,SUMIFS(Fluxo!$O:$O,Fluxo!$U:$U,"&gt;"&amp;FZ$5,Fluxo!$U:$U,"&lt;="&amp;GA$5,Fluxo!$D:$D,$D124,Fluxo!$E:$E,"&lt;&gt;"&amp;"PERMUTANTE"))</f>
        <v>0</v>
      </c>
      <c r="GB124" s="18">
        <f>IF(GB$5&gt;$G$4,0,SUMIFS(Fluxo!$O:$O,Fluxo!$U:$U,"&gt;"&amp;GA$5,Fluxo!$U:$U,"&lt;="&amp;GB$5,Fluxo!$D:$D,$D124,Fluxo!$E:$E,"&lt;&gt;"&amp;"PERMUTANTE"))</f>
        <v>0</v>
      </c>
      <c r="GC124" s="18">
        <f>IF(GC$5&gt;$G$4,0,SUMIFS(Fluxo!$O:$O,Fluxo!$U:$U,"&gt;"&amp;GB$5,Fluxo!$U:$U,"&lt;="&amp;GC$5,Fluxo!$D:$D,$D124,Fluxo!$E:$E,"&lt;&gt;"&amp;"PERMUTANTE"))</f>
        <v>0</v>
      </c>
      <c r="GD124" s="18">
        <f>IF(GD$5&gt;$G$4,0,SUMIFS(Fluxo!$O:$O,Fluxo!$U:$U,"&gt;"&amp;GC$5,Fluxo!$U:$U,"&lt;="&amp;GD$5,Fluxo!$D:$D,$D124,Fluxo!$E:$E,"&lt;&gt;"&amp;"PERMUTANTE"))</f>
        <v>0</v>
      </c>
      <c r="GE124" s="18">
        <f>IF(GE$5&gt;$G$4,0,SUMIFS(Fluxo!$O:$O,Fluxo!$U:$U,"&gt;"&amp;GD$5,Fluxo!$U:$U,"&lt;="&amp;GE$5,Fluxo!$D:$D,$D124,Fluxo!$E:$E,"&lt;&gt;"&amp;"PERMUTANTE"))</f>
        <v>0</v>
      </c>
      <c r="GF124" s="18">
        <f>IF(GF$5&gt;$G$4,0,SUMIFS(Fluxo!$O:$O,Fluxo!$U:$U,"&gt;"&amp;GE$5,Fluxo!$U:$U,"&lt;="&amp;GF$5,Fluxo!$D:$D,$D124,Fluxo!$E:$E,"&lt;&gt;"&amp;"PERMUTANTE"))</f>
        <v>0</v>
      </c>
      <c r="GG124" s="18">
        <f>IF(GG$5&gt;$G$4,0,SUMIFS(Fluxo!$O:$O,Fluxo!$U:$U,"&gt;"&amp;GF$5,Fluxo!$U:$U,"&lt;="&amp;GG$5,Fluxo!$D:$D,$D124,Fluxo!$E:$E,"&lt;&gt;"&amp;"PERMUTANTE"))</f>
        <v>0</v>
      </c>
      <c r="GH124" s="18">
        <f>IF(GH$5&gt;$G$4,0,SUMIFS(Fluxo!$O:$O,Fluxo!$U:$U,"&gt;"&amp;GG$5,Fluxo!$U:$U,"&lt;="&amp;GH$5,Fluxo!$D:$D,$D124,Fluxo!$E:$E,"&lt;&gt;"&amp;"PERMUTANTE"))</f>
        <v>0</v>
      </c>
      <c r="GI124" s="18">
        <f>IF(GI$5&gt;$G$4,0,SUMIFS(Fluxo!$O:$O,Fluxo!$U:$U,"&gt;"&amp;GH$5,Fluxo!$U:$U,"&lt;="&amp;GI$5,Fluxo!$D:$D,$D124,Fluxo!$E:$E,"&lt;&gt;"&amp;"PERMUTANTE"))</f>
        <v>0</v>
      </c>
      <c r="GJ124" s="18">
        <f>IF(GJ$5&gt;$G$4,0,SUMIFS(Fluxo!$O:$O,Fluxo!$U:$U,"&gt;"&amp;GI$5,Fluxo!$U:$U,"&lt;="&amp;GJ$5,Fluxo!$D:$D,$D124,Fluxo!$E:$E,"&lt;&gt;"&amp;"PERMUTANTE"))</f>
        <v>0</v>
      </c>
      <c r="GK124" s="18">
        <f>IF(GK$5&gt;$G$4,0,SUMIFS(Fluxo!$O:$O,Fluxo!$U:$U,"&gt;"&amp;GJ$5,Fluxo!$U:$U,"&lt;="&amp;GK$5,Fluxo!$D:$D,$D124,Fluxo!$E:$E,"&lt;&gt;"&amp;"PERMUTANTE"))</f>
        <v>0</v>
      </c>
      <c r="GL124" s="18">
        <f>IF(GL$5&gt;$G$4,0,SUMIFS(Fluxo!$O:$O,Fluxo!$U:$U,"&gt;"&amp;GK$5,Fluxo!$U:$U,"&lt;="&amp;GL$5,Fluxo!$D:$D,$D124,Fluxo!$E:$E,"&lt;&gt;"&amp;"PERMUTANTE"))</f>
        <v>0</v>
      </c>
      <c r="GM124" s="18">
        <f>IF(GM$5&gt;$G$4,0,SUMIFS(Fluxo!$O:$O,Fluxo!$U:$U,"&gt;"&amp;GL$5,Fluxo!$U:$U,"&lt;="&amp;GM$5,Fluxo!$D:$D,$D124,Fluxo!$E:$E,"&lt;&gt;"&amp;"PERMUTANTE"))</f>
        <v>0</v>
      </c>
      <c r="GN124" s="18">
        <f>IF(GN$5&gt;$G$4,0,SUMIFS(Fluxo!$O:$O,Fluxo!$U:$U,"&gt;"&amp;GM$5,Fluxo!$U:$U,"&lt;="&amp;GN$5,Fluxo!$D:$D,$D124,Fluxo!$E:$E,"&lt;&gt;"&amp;"PERMUTANTE"))</f>
        <v>0</v>
      </c>
      <c r="GO124" s="18">
        <f>IF(GO$5&gt;$G$4,0,SUMIFS(Fluxo!$O:$O,Fluxo!$U:$U,"&gt;"&amp;GN$5,Fluxo!$U:$U,"&lt;="&amp;GO$5,Fluxo!$D:$D,$D124,Fluxo!$E:$E,"&lt;&gt;"&amp;"PERMUTANTE"))</f>
        <v>0</v>
      </c>
      <c r="GP124" s="18">
        <f>IF(GP$5&gt;$G$4,0,SUMIFS(Fluxo!$O:$O,Fluxo!$U:$U,"&gt;"&amp;GO$5,Fluxo!$U:$U,"&lt;="&amp;GP$5,Fluxo!$D:$D,$D124,Fluxo!$E:$E,"&lt;&gt;"&amp;"PERMUTANTE"))</f>
        <v>0</v>
      </c>
      <c r="GQ124" s="18">
        <f>IF(GQ$5&gt;$G$4,0,SUMIFS(Fluxo!$O:$O,Fluxo!$U:$U,"&gt;"&amp;GP$5,Fluxo!$U:$U,"&lt;="&amp;GQ$5,Fluxo!$D:$D,$D124,Fluxo!$E:$E,"&lt;&gt;"&amp;"PERMUTANTE"))</f>
        <v>0</v>
      </c>
      <c r="GR124" s="18">
        <f>IF(GR$5&gt;$G$4,0,SUMIFS(Fluxo!$O:$O,Fluxo!$U:$U,"&gt;"&amp;GQ$5,Fluxo!$U:$U,"&lt;="&amp;GR$5,Fluxo!$D:$D,$D124,Fluxo!$E:$E,"&lt;&gt;"&amp;"PERMUTANTE"))</f>
        <v>0</v>
      </c>
      <c r="GS124" s="18">
        <f>IF(GS$5&gt;$G$4,0,SUMIFS(Fluxo!$O:$O,Fluxo!$U:$U,"&gt;"&amp;GR$5,Fluxo!$U:$U,"&lt;="&amp;GS$5,Fluxo!$D:$D,$D124,Fluxo!$E:$E,"&lt;&gt;"&amp;"PERMUTANTE"))</f>
        <v>0</v>
      </c>
      <c r="GT124" s="18">
        <f>IF(GT$5&gt;$G$4,0,SUMIFS(Fluxo!$O:$O,Fluxo!$U:$U,"&gt;"&amp;GS$5,Fluxo!$U:$U,"&lt;="&amp;GT$5,Fluxo!$D:$D,$D124,Fluxo!$E:$E,"&lt;&gt;"&amp;"PERMUTANTE"))</f>
        <v>0</v>
      </c>
      <c r="GU124" s="18">
        <f>IF(GU$5&gt;$G$4,0,SUMIFS(Fluxo!$O:$O,Fluxo!$U:$U,"&gt;"&amp;GT$5,Fluxo!$U:$U,"&lt;="&amp;GU$5,Fluxo!$D:$D,$D124,Fluxo!$E:$E,"&lt;&gt;"&amp;"PERMUTANTE"))</f>
        <v>0</v>
      </c>
      <c r="GV124" s="18">
        <f>IF(GV$5&gt;$G$4,0,SUMIFS(Fluxo!$O:$O,Fluxo!$U:$U,"&gt;"&amp;GU$5,Fluxo!$U:$U,"&lt;="&amp;GV$5,Fluxo!$D:$D,$D124,Fluxo!$E:$E,"&lt;&gt;"&amp;"PERMUTANTE"))</f>
        <v>0</v>
      </c>
      <c r="GW124" s="18">
        <f>IF(GW$5&gt;$G$4,0,SUMIFS(Fluxo!$O:$O,Fluxo!$U:$U,"&gt;"&amp;GV$5,Fluxo!$U:$U,"&lt;="&amp;GW$5,Fluxo!$D:$D,$D124,Fluxo!$E:$E,"&lt;&gt;"&amp;"PERMUTANTE"))</f>
        <v>0</v>
      </c>
      <c r="GX124" s="18">
        <f>IF(GX$5&gt;$G$4,0,SUMIFS(Fluxo!$O:$O,Fluxo!$U:$U,"&gt;"&amp;GW$5,Fluxo!$U:$U,"&lt;="&amp;GX$5,Fluxo!$D:$D,$D124,Fluxo!$E:$E,"&lt;&gt;"&amp;"PERMUTANTE"))</f>
        <v>0</v>
      </c>
      <c r="GY124" s="18">
        <f>IF(GY$5&gt;$G$4,0,SUMIFS(Fluxo!$O:$O,Fluxo!$U:$U,"&gt;"&amp;GX$5,Fluxo!$U:$U,"&lt;="&amp;GY$5,Fluxo!$D:$D,$D124,Fluxo!$E:$E,"&lt;&gt;"&amp;"PERMUTANTE"))</f>
        <v>0</v>
      </c>
      <c r="GZ124" s="18">
        <f>IF(GZ$5&gt;$G$4,0,SUMIFS(Fluxo!$O:$O,Fluxo!$U:$U,"&gt;"&amp;GY$5,Fluxo!$U:$U,"&lt;="&amp;GZ$5,Fluxo!$D:$D,$D124,Fluxo!$E:$E,"&lt;&gt;"&amp;"PERMUTANTE"))</f>
        <v>0</v>
      </c>
      <c r="HA124" s="18">
        <f>IF(HA$5&gt;$G$4,0,SUMIFS(Fluxo!$O:$O,Fluxo!$U:$U,"&gt;"&amp;GZ$5,Fluxo!$U:$U,"&lt;="&amp;HA$5,Fluxo!$D:$D,$D124,Fluxo!$E:$E,"&lt;&gt;"&amp;"PERMUTANTE"))</f>
        <v>0</v>
      </c>
      <c r="HB124" s="18">
        <f>IF(HB$5&gt;$G$4,0,SUMIFS(Fluxo!$O:$O,Fluxo!$U:$U,"&gt;"&amp;HA$5,Fluxo!$U:$U,"&lt;="&amp;HB$5,Fluxo!$D:$D,$D124,Fluxo!$E:$E,"&lt;&gt;"&amp;"PERMUTANTE"))</f>
        <v>0</v>
      </c>
      <c r="HC124" s="18">
        <f>IF(HC$5&gt;$G$4,0,SUMIFS(Fluxo!$O:$O,Fluxo!$U:$U,"&gt;"&amp;HB$5,Fluxo!$U:$U,"&lt;="&amp;HC$5,Fluxo!$D:$D,$D124,Fluxo!$E:$E,"&lt;&gt;"&amp;"PERMUTANTE"))</f>
        <v>0</v>
      </c>
      <c r="HD124" s="18">
        <f>IF(HD$5&gt;$G$4,0,SUMIFS(Fluxo!$O:$O,Fluxo!$U:$U,"&gt;"&amp;HC$5,Fluxo!$U:$U,"&lt;="&amp;HD$5,Fluxo!$D:$D,$D124,Fluxo!$E:$E,"&lt;&gt;"&amp;"PERMUTANTE"))</f>
        <v>0</v>
      </c>
      <c r="HE124" s="18">
        <f>IF(HE$5&gt;$G$4,0,SUMIFS(Fluxo!$O:$O,Fluxo!$U:$U,"&gt;"&amp;HD$5,Fluxo!$U:$U,"&lt;="&amp;HE$5,Fluxo!$D:$D,$D124,Fluxo!$E:$E,"&lt;&gt;"&amp;"PERMUTANTE"))</f>
        <v>0</v>
      </c>
      <c r="HF124" s="18">
        <f>IF(HF$5&gt;$G$4,0,SUMIFS(Fluxo!$O:$O,Fluxo!$U:$U,"&gt;"&amp;HE$5,Fluxo!$U:$U,"&lt;="&amp;HF$5,Fluxo!$D:$D,$D124,Fluxo!$E:$E,"&lt;&gt;"&amp;"PERMUTANTE"))</f>
        <v>0</v>
      </c>
    </row>
    <row r="125" spans="1:214">
      <c r="A125" s="20">
        <f t="shared" si="11"/>
        <v>115</v>
      </c>
      <c r="B125" s="140" t="str">
        <f>'Check Carteira'!C117</f>
        <v>E.1016.99.03.1007</v>
      </c>
      <c r="C125" s="141">
        <v>1</v>
      </c>
      <c r="D125" s="129" t="str">
        <f>'Check Carteira'!F117</f>
        <v>S-1007</v>
      </c>
      <c r="E125" s="21">
        <f>IFERROR(INDEX(Contratos!L:L,MATCH(D125,Contratos!R:R,0)),"")</f>
        <v>45391</v>
      </c>
      <c r="F125" s="139">
        <f>IFERROR(INDEX(Contratos!G:G,MATCH(D125,Contratos!R:R,0)),"")</f>
        <v>322217</v>
      </c>
      <c r="H125" s="83">
        <f t="shared" si="12"/>
        <v>137247.79999999999</v>
      </c>
      <c r="J125" s="18">
        <f>IF(J$5&gt;$G$4,0,SUMIFS(Fluxo!$O:$O,Fluxo!$U:$U,"&gt;"&amp;I$5,Fluxo!$U:$U,"&lt;="&amp;J$5,Fluxo!$D:$D,$D125))</f>
        <v>0</v>
      </c>
      <c r="K125" s="18">
        <f>IF(K$5&gt;$G$4,0,SUMIFS(Fluxo!$O:$O,Fluxo!$U:$U,"&gt;"&amp;J$5,Fluxo!$U:$U,"&lt;="&amp;K$5,Fluxo!$D:$D,$D125))</f>
        <v>0</v>
      </c>
      <c r="L125" s="18">
        <f>IF(L$5&gt;$G$4,0,SUMIFS(Fluxo!$O:$O,Fluxo!$U:$U,"&gt;"&amp;K$5,Fluxo!$U:$U,"&lt;="&amp;L$5,Fluxo!$D:$D,$D125))</f>
        <v>0</v>
      </c>
      <c r="M125" s="18">
        <f>IF(M$5&gt;$G$4,0,SUMIFS(Fluxo!$O:$O,Fluxo!$U:$U,"&gt;"&amp;L$5,Fluxo!$U:$U,"&lt;="&amp;M$5,Fluxo!$D:$D,$D125))</f>
        <v>0</v>
      </c>
      <c r="N125" s="18">
        <f>IF(N$5&gt;$G$4,0,SUMIFS(Fluxo!$O:$O,Fluxo!$U:$U,"&gt;"&amp;M$5,Fluxo!$U:$U,"&lt;="&amp;N$5,Fluxo!$D:$D,$D125))</f>
        <v>0</v>
      </c>
      <c r="O125" s="18">
        <f>IF(O$5&gt;$G$4,0,SUMIFS(Fluxo!$O:$O,Fluxo!$U:$U,"&gt;"&amp;N$5,Fluxo!$U:$U,"&lt;="&amp;O$5,Fluxo!$D:$D,$D125))</f>
        <v>0</v>
      </c>
      <c r="P125" s="18">
        <f>IF(P$5&gt;$G$4,0,SUMIFS(Fluxo!$O:$O,Fluxo!$U:$U,"&gt;"&amp;O$5,Fluxo!$U:$U,"&lt;="&amp;P$5,Fluxo!$D:$D,$D125))</f>
        <v>0</v>
      </c>
      <c r="Q125" s="18">
        <f>IF(Q$5&gt;$G$4,0,SUMIFS(Fluxo!$O:$O,Fluxo!$U:$U,"&gt;"&amp;P$5,Fluxo!$U:$U,"&lt;="&amp;Q$5,Fluxo!$D:$D,$D125))</f>
        <v>0</v>
      </c>
      <c r="R125" s="18">
        <f>IF(R$5&gt;$G$4,0,SUMIFS(Fluxo!$O:$O,Fluxo!$U:$U,"&gt;"&amp;Q$5,Fluxo!$U:$U,"&lt;="&amp;R$5,Fluxo!$D:$D,$D125))</f>
        <v>0</v>
      </c>
      <c r="S125" s="18">
        <f>IF(S$5&gt;$G$4,0,SUMIFS(Fluxo!$O:$O,Fluxo!$U:$U,"&gt;"&amp;R$5,Fluxo!$U:$U,"&lt;="&amp;S$5,Fluxo!$D:$D,$D125,Fluxo!$E:$E,"&lt;&gt;"&amp;"PERMUTANTE"))</f>
        <v>0</v>
      </c>
      <c r="T125" s="18">
        <f>IF(T$5&gt;$G$4,0,SUMIFS(Fluxo!$O:$O,Fluxo!$U:$U,"&gt;"&amp;S$5,Fluxo!$U:$U,"&lt;="&amp;T$5,Fluxo!$D:$D,$D125,Fluxo!$E:$E,"&lt;&gt;"&amp;"PERMUTANTE"))</f>
        <v>0</v>
      </c>
      <c r="U125" s="18">
        <f>IF(U$5&gt;$G$4,0,SUMIFS(Fluxo!$O:$O,Fluxo!$U:$U,"&gt;"&amp;T$5,Fluxo!$U:$U,"&lt;="&amp;U$5,Fluxo!$D:$D,$D125,Fluxo!$E:$E,"&lt;&gt;"&amp;"PERMUTANTE"))</f>
        <v>0</v>
      </c>
      <c r="V125" s="18">
        <f>IF(V$5&gt;$G$4,0,SUMIFS(Fluxo!$O:$O,Fluxo!$U:$U,"&gt;"&amp;U$5,Fluxo!$U:$U,"&lt;="&amp;V$5,Fluxo!$D:$D,$D125,Fluxo!$E:$E,"&lt;&gt;"&amp;"PERMUTANTE"))</f>
        <v>134817</v>
      </c>
      <c r="W125" s="18">
        <f>IF(W$5&gt;$G$4,0,SUMIFS(Fluxo!$O:$O,Fluxo!$U:$U,"&gt;"&amp;V$5,Fluxo!$U:$U,"&lt;="&amp;W$5,Fluxo!$D:$D,$D125,Fluxo!$E:$E,"&lt;&gt;"&amp;"PERMUTANTE"))</f>
        <v>0</v>
      </c>
      <c r="X125" s="18">
        <f>IF(X$5&gt;$G$4,0,SUMIFS(Fluxo!$O:$O,Fluxo!$U:$U,"&gt;"&amp;W$5,Fluxo!$U:$U,"&lt;="&amp;X$5,Fluxo!$D:$D,$D125,Fluxo!$E:$E,"&lt;&gt;"&amp;"PERMUTANTE"))</f>
        <v>601.67999999999995</v>
      </c>
      <c r="Y125" s="18">
        <f>IF(Y$5&gt;$G$4,0,SUMIFS(Fluxo!$O:$O,Fluxo!$U:$U,"&gt;"&amp;X$5,Fluxo!$U:$U,"&lt;="&amp;Y$5,Fluxo!$D:$D,$D125,Fluxo!$E:$E,"&lt;&gt;"&amp;"PERMUTANTE"))</f>
        <v>1214.77</v>
      </c>
      <c r="Z125" s="18">
        <f>IF(Z$5&gt;$G$4,0,SUMIFS(Fluxo!$O:$O,Fluxo!$U:$U,"&gt;"&amp;Y$5,Fluxo!$U:$U,"&lt;="&amp;Z$5,Fluxo!$D:$D,$D125,Fluxo!$E:$E,"&lt;&gt;"&amp;"PERMUTANTE"))</f>
        <v>0</v>
      </c>
      <c r="AA125" s="18">
        <f>IF(AA$5&gt;$G$4,0,SUMIFS(Fluxo!$O:$O,Fluxo!$U:$U,"&gt;"&amp;Z$5,Fluxo!$U:$U,"&lt;="&amp;AA$5,Fluxo!$D:$D,$D125,Fluxo!$E:$E,"&lt;&gt;"&amp;"PERMUTANTE"))</f>
        <v>614.35</v>
      </c>
      <c r="AB125" s="18">
        <f>IF(AB$5&gt;$G$4,0,SUMIFS(Fluxo!$O:$O,Fluxo!$U:$U,"&gt;"&amp;AA$5,Fluxo!$U:$U,"&lt;="&amp;AB$5,Fluxo!$D:$D,$D125,Fluxo!$E:$E,"&lt;&gt;"&amp;"PERMUTANTE"))</f>
        <v>0</v>
      </c>
      <c r="AC125" s="18">
        <f>IF(AC$5&gt;$G$4,0,SUMIFS(Fluxo!$O:$O,Fluxo!$U:$U,"&gt;"&amp;AB$5,Fluxo!$U:$U,"&lt;="&amp;AC$5,Fluxo!$D:$D,$D125,Fluxo!$E:$E,"&lt;&gt;"&amp;"PERMUTANTE"))</f>
        <v>0</v>
      </c>
      <c r="AD125" s="18">
        <f>IF(AD$5&gt;$G$4,0,SUMIFS(Fluxo!$O:$O,Fluxo!$U:$U,"&gt;"&amp;AC$5,Fluxo!$U:$U,"&lt;="&amp;AD$5,Fluxo!$D:$D,$D125,Fluxo!$E:$E,"&lt;&gt;"&amp;"PERMUTANTE"))</f>
        <v>0</v>
      </c>
      <c r="AE125" s="18">
        <f>IF(AE$5&gt;$G$4,0,SUMIFS(Fluxo!$O:$O,Fluxo!$U:$U,"&gt;"&amp;AD$5,Fluxo!$U:$U,"&lt;="&amp;AE$5,Fluxo!$D:$D,$D125,Fluxo!$E:$E,"&lt;&gt;"&amp;"PERMUTANTE"))</f>
        <v>0</v>
      </c>
      <c r="AF125" s="18">
        <f>IF(AF$5&gt;$G$4,0,SUMIFS(Fluxo!$O:$O,Fluxo!$U:$U,"&gt;"&amp;AE$5,Fluxo!$U:$U,"&lt;="&amp;AF$5,Fluxo!$D:$D,$D125,Fluxo!$E:$E,"&lt;&gt;"&amp;"PERMUTANTE"))</f>
        <v>0</v>
      </c>
      <c r="AG125" s="18">
        <f>IF(AG$5&gt;$G$4,0,SUMIFS(Fluxo!$O:$O,Fluxo!$U:$U,"&gt;"&amp;AF$5,Fluxo!$U:$U,"&lt;="&amp;AG$5,Fluxo!$D:$D,$D125,Fluxo!$E:$E,"&lt;&gt;"&amp;"PERMUTANTE"))</f>
        <v>0</v>
      </c>
      <c r="AH125" s="18">
        <f>IF(AH$5&gt;$G$4,0,SUMIFS(Fluxo!$O:$O,Fluxo!$U:$U,"&gt;"&amp;AG$5,Fluxo!$U:$U,"&lt;="&amp;AH$5,Fluxo!$D:$D,$D125,Fluxo!$E:$E,"&lt;&gt;"&amp;"PERMUTANTE"))</f>
        <v>0</v>
      </c>
      <c r="AI125" s="18">
        <f>IF(AI$5&gt;$G$4,0,SUMIFS(Fluxo!$O:$O,Fluxo!$U:$U,"&gt;"&amp;AH$5,Fluxo!$U:$U,"&lt;="&amp;AI$5,Fluxo!$D:$D,$D125,Fluxo!$E:$E,"&lt;&gt;"&amp;"PERMUTANTE"))</f>
        <v>0</v>
      </c>
      <c r="AJ125" s="18">
        <f>IF(AJ$5&gt;$G$4,0,SUMIFS(Fluxo!$O:$O,Fluxo!$U:$U,"&gt;"&amp;AI$5,Fluxo!$U:$U,"&lt;="&amp;AJ$5,Fluxo!$D:$D,$D125,Fluxo!$E:$E,"&lt;&gt;"&amp;"PERMUTANTE"))</f>
        <v>0</v>
      </c>
      <c r="AK125" s="18">
        <f>IF(AK$5&gt;$G$4,0,SUMIFS(Fluxo!$O:$O,Fluxo!$U:$U,"&gt;"&amp;AJ$5,Fluxo!$U:$U,"&lt;="&amp;AK$5,Fluxo!$D:$D,$D125,Fluxo!$E:$E,"&lt;&gt;"&amp;"PERMUTANTE"))</f>
        <v>0</v>
      </c>
      <c r="AL125" s="18">
        <f>IF(AL$5&gt;$G$4,0,SUMIFS(Fluxo!$O:$O,Fluxo!$U:$U,"&gt;"&amp;AK$5,Fluxo!$U:$U,"&lt;="&amp;AL$5,Fluxo!$D:$D,$D125,Fluxo!$E:$E,"&lt;&gt;"&amp;"PERMUTANTE"))</f>
        <v>0</v>
      </c>
      <c r="AM125" s="18">
        <f>IF(AM$5&gt;$G$4,0,SUMIFS(Fluxo!$O:$O,Fluxo!$U:$U,"&gt;"&amp;AL$5,Fluxo!$U:$U,"&lt;="&amp;AM$5,Fluxo!$D:$D,$D125,Fluxo!$E:$E,"&lt;&gt;"&amp;"PERMUTANTE"))</f>
        <v>0</v>
      </c>
      <c r="AN125" s="18">
        <f>IF(AN$5&gt;$G$4,0,SUMIFS(Fluxo!$O:$O,Fluxo!$U:$U,"&gt;"&amp;AM$5,Fluxo!$U:$U,"&lt;="&amp;AN$5,Fluxo!$D:$D,$D125,Fluxo!$E:$E,"&lt;&gt;"&amp;"PERMUTANTE"))</f>
        <v>0</v>
      </c>
      <c r="AO125" s="18">
        <f>IF(AO$5&gt;$G$4,0,SUMIFS(Fluxo!$O:$O,Fluxo!$U:$U,"&gt;"&amp;AN$5,Fluxo!$U:$U,"&lt;="&amp;AO$5,Fluxo!$D:$D,$D125,Fluxo!$E:$E,"&lt;&gt;"&amp;"PERMUTANTE"))</f>
        <v>0</v>
      </c>
      <c r="AP125" s="18">
        <f>IF(AP$5&gt;$G$4,0,SUMIFS(Fluxo!$O:$O,Fluxo!$U:$U,"&gt;"&amp;AO$5,Fluxo!$U:$U,"&lt;="&amp;AP$5,Fluxo!$D:$D,$D125,Fluxo!$E:$E,"&lt;&gt;"&amp;"PERMUTANTE"))</f>
        <v>0</v>
      </c>
      <c r="AQ125" s="18">
        <f>IF(AQ$5&gt;$G$4,0,SUMIFS(Fluxo!$O:$O,Fluxo!$U:$U,"&gt;"&amp;AP$5,Fluxo!$U:$U,"&lt;="&amp;AQ$5,Fluxo!$D:$D,$D125,Fluxo!$E:$E,"&lt;&gt;"&amp;"PERMUTANTE"))</f>
        <v>0</v>
      </c>
      <c r="AR125" s="18">
        <f>IF(AR$5&gt;$G$4,0,SUMIFS(Fluxo!$O:$O,Fluxo!$U:$U,"&gt;"&amp;AQ$5,Fluxo!$U:$U,"&lt;="&amp;AR$5,Fluxo!$D:$D,$D125,Fluxo!$E:$E,"&lt;&gt;"&amp;"PERMUTANTE"))</f>
        <v>0</v>
      </c>
      <c r="AS125" s="18">
        <f>IF(AS$5&gt;$G$4,0,SUMIFS(Fluxo!$O:$O,Fluxo!$U:$U,"&gt;"&amp;AR$5,Fluxo!$U:$U,"&lt;="&amp;AS$5,Fluxo!$D:$D,$D125,Fluxo!$E:$E,"&lt;&gt;"&amp;"PERMUTANTE"))</f>
        <v>0</v>
      </c>
      <c r="AT125" s="18">
        <f>IF(AT$5&gt;$G$4,0,SUMIFS(Fluxo!$O:$O,Fluxo!$U:$U,"&gt;"&amp;AS$5,Fluxo!$U:$U,"&lt;="&amp;AT$5,Fluxo!$D:$D,$D125,Fluxo!$E:$E,"&lt;&gt;"&amp;"PERMUTANTE"))</f>
        <v>0</v>
      </c>
      <c r="AU125" s="18">
        <f>IF(AU$5&gt;$G$4,0,SUMIFS(Fluxo!$O:$O,Fluxo!$U:$U,"&gt;"&amp;AT$5,Fluxo!$U:$U,"&lt;="&amp;AU$5,Fluxo!$D:$D,$D125,Fluxo!$E:$E,"&lt;&gt;"&amp;"PERMUTANTE"))</f>
        <v>0</v>
      </c>
      <c r="AV125" s="18">
        <f>IF(AV$5&gt;$G$4,0,SUMIFS(Fluxo!$O:$O,Fluxo!$U:$U,"&gt;"&amp;AU$5,Fluxo!$U:$U,"&lt;="&amp;AV$5,Fluxo!$D:$D,$D125,Fluxo!$E:$E,"&lt;&gt;"&amp;"PERMUTANTE"))</f>
        <v>0</v>
      </c>
      <c r="AW125" s="18">
        <f>IF(AW$5&gt;$G$4,0,SUMIFS(Fluxo!$O:$O,Fluxo!$U:$U,"&gt;"&amp;AV$5,Fluxo!$U:$U,"&lt;="&amp;AW$5,Fluxo!$D:$D,$D125,Fluxo!$E:$E,"&lt;&gt;"&amp;"PERMUTANTE"))</f>
        <v>0</v>
      </c>
      <c r="AX125" s="18">
        <f>IF(AX$5&gt;$G$4,0,SUMIFS(Fluxo!$O:$O,Fluxo!$U:$U,"&gt;"&amp;AW$5,Fluxo!$U:$U,"&lt;="&amp;AX$5,Fluxo!$D:$D,$D125,Fluxo!$E:$E,"&lt;&gt;"&amp;"PERMUTANTE"))</f>
        <v>0</v>
      </c>
      <c r="AY125" s="18">
        <f>IF(AY$5&gt;$G$4,0,SUMIFS(Fluxo!$O:$O,Fluxo!$U:$U,"&gt;"&amp;AX$5,Fluxo!$U:$U,"&lt;="&amp;AY$5,Fluxo!$D:$D,$D125,Fluxo!$E:$E,"&lt;&gt;"&amp;"PERMUTANTE"))</f>
        <v>0</v>
      </c>
      <c r="AZ125" s="18">
        <f>IF(AZ$5&gt;$G$4,0,SUMIFS(Fluxo!$O:$O,Fluxo!$U:$U,"&gt;"&amp;AY$5,Fluxo!$U:$U,"&lt;="&amp;AZ$5,Fluxo!$D:$D,$D125,Fluxo!$E:$E,"&lt;&gt;"&amp;"PERMUTANTE"))</f>
        <v>0</v>
      </c>
      <c r="BA125" s="18">
        <f>IF(BA$5&gt;$G$4,0,SUMIFS(Fluxo!$O:$O,Fluxo!$U:$U,"&gt;"&amp;AZ$5,Fluxo!$U:$U,"&lt;="&amp;BA$5,Fluxo!$D:$D,$D125,Fluxo!$E:$E,"&lt;&gt;"&amp;"PERMUTANTE"))</f>
        <v>0</v>
      </c>
      <c r="BB125" s="18">
        <f>IF(BB$5&gt;$G$4,0,SUMIFS(Fluxo!$O:$O,Fluxo!$U:$U,"&gt;"&amp;BA$5,Fluxo!$U:$U,"&lt;="&amp;BB$5,Fluxo!$D:$D,$D125,Fluxo!$E:$E,"&lt;&gt;"&amp;"PERMUTANTE"))</f>
        <v>0</v>
      </c>
      <c r="BC125" s="18">
        <f>IF(BC$5&gt;$G$4,0,SUMIFS(Fluxo!$O:$O,Fluxo!$U:$U,"&gt;"&amp;BB$5,Fluxo!$U:$U,"&lt;="&amp;BC$5,Fluxo!$D:$D,$D125,Fluxo!$E:$E,"&lt;&gt;"&amp;"PERMUTANTE"))</f>
        <v>0</v>
      </c>
      <c r="BD125" s="18">
        <f>IF(BD$5&gt;$G$4,0,SUMIFS(Fluxo!$O:$O,Fluxo!$U:$U,"&gt;"&amp;BC$5,Fluxo!$U:$U,"&lt;="&amp;BD$5,Fluxo!$D:$D,$D125,Fluxo!$E:$E,"&lt;&gt;"&amp;"PERMUTANTE"))</f>
        <v>0</v>
      </c>
      <c r="BE125" s="18">
        <f>IF(BE$5&gt;$G$4,0,SUMIFS(Fluxo!$O:$O,Fluxo!$U:$U,"&gt;"&amp;BD$5,Fluxo!$U:$U,"&lt;="&amp;BE$5,Fluxo!$D:$D,$D125,Fluxo!$E:$E,"&lt;&gt;"&amp;"PERMUTANTE"))</f>
        <v>0</v>
      </c>
      <c r="BF125" s="18">
        <f>IF(BF$5&gt;$G$4,0,SUMIFS(Fluxo!$O:$O,Fluxo!$U:$U,"&gt;"&amp;BE$5,Fluxo!$U:$U,"&lt;="&amp;BF$5,Fluxo!$D:$D,$D125,Fluxo!$E:$E,"&lt;&gt;"&amp;"PERMUTANTE"))</f>
        <v>0</v>
      </c>
      <c r="BG125" s="18">
        <f>IF(BG$5&gt;$G$4,0,SUMIFS(Fluxo!$O:$O,Fluxo!$U:$U,"&gt;"&amp;BF$5,Fluxo!$U:$U,"&lt;="&amp;BG$5,Fluxo!$D:$D,$D125,Fluxo!$E:$E,"&lt;&gt;"&amp;"PERMUTANTE"))</f>
        <v>0</v>
      </c>
      <c r="BH125" s="18">
        <f>IF(BH$5&gt;$G$4,0,SUMIFS(Fluxo!$O:$O,Fluxo!$U:$U,"&gt;"&amp;BG$5,Fluxo!$U:$U,"&lt;="&amp;BH$5,Fluxo!$D:$D,$D125,Fluxo!$E:$E,"&lt;&gt;"&amp;"PERMUTANTE"))</f>
        <v>0</v>
      </c>
      <c r="BI125" s="18">
        <f>IF(BI$5&gt;$G$4,0,SUMIFS(Fluxo!$O:$O,Fluxo!$U:$U,"&gt;"&amp;BH$5,Fluxo!$U:$U,"&lt;="&amp;BI$5,Fluxo!$D:$D,$D125,Fluxo!$E:$E,"&lt;&gt;"&amp;"PERMUTANTE"))</f>
        <v>0</v>
      </c>
      <c r="BJ125" s="18">
        <f>IF(BJ$5&gt;$G$4,0,SUMIFS(Fluxo!$O:$O,Fluxo!$U:$U,"&gt;"&amp;BI$5,Fluxo!$U:$U,"&lt;="&amp;BJ$5,Fluxo!$D:$D,$D125,Fluxo!$E:$E,"&lt;&gt;"&amp;"PERMUTANTE"))</f>
        <v>0</v>
      </c>
      <c r="BK125" s="18">
        <f>IF(BK$5&gt;$G$4,0,SUMIFS(Fluxo!$O:$O,Fluxo!$U:$U,"&gt;"&amp;BJ$5,Fluxo!$U:$U,"&lt;="&amp;BK$5,Fluxo!$D:$D,$D125,Fluxo!$E:$E,"&lt;&gt;"&amp;"PERMUTANTE"))</f>
        <v>0</v>
      </c>
      <c r="BL125" s="18">
        <f>IF(BL$5&gt;$G$4,0,SUMIFS(Fluxo!$O:$O,Fluxo!$U:$U,"&gt;"&amp;BK$5,Fluxo!$U:$U,"&lt;="&amp;BL$5,Fluxo!$D:$D,$D125,Fluxo!$E:$E,"&lt;&gt;"&amp;"PERMUTANTE"))</f>
        <v>0</v>
      </c>
      <c r="BM125" s="18">
        <f>IF(BM$5&gt;$G$4,0,SUMIFS(Fluxo!$O:$O,Fluxo!$U:$U,"&gt;"&amp;BL$5,Fluxo!$U:$U,"&lt;="&amp;BM$5,Fluxo!$D:$D,$D125,Fluxo!$E:$E,"&lt;&gt;"&amp;"PERMUTANTE"))</f>
        <v>0</v>
      </c>
      <c r="BN125" s="18">
        <f>IF(BN$5&gt;$G$4,0,SUMIFS(Fluxo!$O:$O,Fluxo!$U:$U,"&gt;"&amp;BM$5,Fluxo!$U:$U,"&lt;="&amp;BN$5,Fluxo!$D:$D,$D125,Fluxo!$E:$E,"&lt;&gt;"&amp;"PERMUTANTE"))</f>
        <v>0</v>
      </c>
      <c r="BO125" s="18">
        <f>IF(BO$5&gt;$G$4,0,SUMIFS(Fluxo!$O:$O,Fluxo!$U:$U,"&gt;"&amp;BN$5,Fluxo!$U:$U,"&lt;="&amp;BO$5,Fluxo!$D:$D,$D125,Fluxo!$E:$E,"&lt;&gt;"&amp;"PERMUTANTE"))</f>
        <v>0</v>
      </c>
      <c r="BP125" s="18">
        <f>IF(BP$5&gt;$G$4,0,SUMIFS(Fluxo!$O:$O,Fluxo!$U:$U,"&gt;"&amp;BO$5,Fluxo!$U:$U,"&lt;="&amp;BP$5,Fluxo!$D:$D,$D125,Fluxo!$E:$E,"&lt;&gt;"&amp;"PERMUTANTE"))</f>
        <v>0</v>
      </c>
      <c r="BQ125" s="18">
        <f>IF(BQ$5&gt;$G$4,0,SUMIFS(Fluxo!$O:$O,Fluxo!$U:$U,"&gt;"&amp;BP$5,Fluxo!$U:$U,"&lt;="&amp;BQ$5,Fluxo!$D:$D,$D125,Fluxo!$E:$E,"&lt;&gt;"&amp;"PERMUTANTE"))</f>
        <v>0</v>
      </c>
      <c r="BR125" s="18">
        <f>IF(BR$5&gt;$G$4,0,SUMIFS(Fluxo!$O:$O,Fluxo!$U:$U,"&gt;"&amp;BQ$5,Fluxo!$U:$U,"&lt;="&amp;BR$5,Fluxo!$D:$D,$D125,Fluxo!$E:$E,"&lt;&gt;"&amp;"PERMUTANTE"))</f>
        <v>0</v>
      </c>
      <c r="BS125" s="18">
        <f>IF(BS$5&gt;$G$4,0,SUMIFS(Fluxo!$O:$O,Fluxo!$U:$U,"&gt;"&amp;BR$5,Fluxo!$U:$U,"&lt;="&amp;BS$5,Fluxo!$D:$D,$D125,Fluxo!$E:$E,"&lt;&gt;"&amp;"PERMUTANTE"))</f>
        <v>0</v>
      </c>
      <c r="BT125" s="18">
        <f>IF(BT$5&gt;$G$4,0,SUMIFS(Fluxo!$O:$O,Fluxo!$U:$U,"&gt;"&amp;BS$5,Fluxo!$U:$U,"&lt;="&amp;BT$5,Fluxo!$D:$D,$D125,Fluxo!$E:$E,"&lt;&gt;"&amp;"PERMUTANTE"))</f>
        <v>0</v>
      </c>
      <c r="BU125" s="18">
        <f>IF(BU$5&gt;$G$4,0,SUMIFS(Fluxo!$O:$O,Fluxo!$U:$U,"&gt;"&amp;BT$5,Fluxo!$U:$U,"&lt;="&amp;BU$5,Fluxo!$D:$D,$D125,Fluxo!$E:$E,"&lt;&gt;"&amp;"PERMUTANTE"))</f>
        <v>0</v>
      </c>
      <c r="BV125" s="18">
        <f>IF(BV$5&gt;$G$4,0,SUMIFS(Fluxo!$O:$O,Fluxo!$U:$U,"&gt;"&amp;BU$5,Fluxo!$U:$U,"&lt;="&amp;BV$5,Fluxo!$D:$D,$D125,Fluxo!$E:$E,"&lt;&gt;"&amp;"PERMUTANTE"))</f>
        <v>0</v>
      </c>
      <c r="BW125" s="18">
        <f>IF(BW$5&gt;$G$4,0,SUMIFS(Fluxo!$O:$O,Fluxo!$U:$U,"&gt;"&amp;BV$5,Fluxo!$U:$U,"&lt;="&amp;BW$5,Fluxo!$D:$D,$D125,Fluxo!$E:$E,"&lt;&gt;"&amp;"PERMUTANTE"))</f>
        <v>0</v>
      </c>
      <c r="BX125" s="18">
        <f>IF(BX$5&gt;$G$4,0,SUMIFS(Fluxo!$O:$O,Fluxo!$U:$U,"&gt;"&amp;BW$5,Fluxo!$U:$U,"&lt;="&amp;BX$5,Fluxo!$D:$D,$D125,Fluxo!$E:$E,"&lt;&gt;"&amp;"PERMUTANTE"))</f>
        <v>0</v>
      </c>
      <c r="BY125" s="18">
        <f>IF(BY$5&gt;$G$4,0,SUMIFS(Fluxo!$O:$O,Fluxo!$U:$U,"&gt;"&amp;BX$5,Fluxo!$U:$U,"&lt;="&amp;BY$5,Fluxo!$D:$D,$D125,Fluxo!$E:$E,"&lt;&gt;"&amp;"PERMUTANTE"))</f>
        <v>0</v>
      </c>
      <c r="BZ125" s="18">
        <f>IF(BZ$5&gt;$G$4,0,SUMIFS(Fluxo!$O:$O,Fluxo!$U:$U,"&gt;"&amp;BY$5,Fluxo!$U:$U,"&lt;="&amp;BZ$5,Fluxo!$D:$D,$D125,Fluxo!$E:$E,"&lt;&gt;"&amp;"PERMUTANTE"))</f>
        <v>0</v>
      </c>
      <c r="CA125" s="18">
        <f>IF(CA$5&gt;$G$4,0,SUMIFS(Fluxo!$O:$O,Fluxo!$U:$U,"&gt;"&amp;BZ$5,Fluxo!$U:$U,"&lt;="&amp;CA$5,Fluxo!$D:$D,$D125,Fluxo!$E:$E,"&lt;&gt;"&amp;"PERMUTANTE"))</f>
        <v>0</v>
      </c>
      <c r="CB125" s="18">
        <f>IF(CB$5&gt;$G$4,0,SUMIFS(Fluxo!$O:$O,Fluxo!$U:$U,"&gt;"&amp;CA$5,Fluxo!$U:$U,"&lt;="&amp;CB$5,Fluxo!$D:$D,$D125,Fluxo!$E:$E,"&lt;&gt;"&amp;"PERMUTANTE"))</f>
        <v>0</v>
      </c>
      <c r="CC125" s="18">
        <f>IF(CC$5&gt;$G$4,0,SUMIFS(Fluxo!$O:$O,Fluxo!$U:$U,"&gt;"&amp;CB$5,Fluxo!$U:$U,"&lt;="&amp;CC$5,Fluxo!$D:$D,$D125,Fluxo!$E:$E,"&lt;&gt;"&amp;"PERMUTANTE"))</f>
        <v>0</v>
      </c>
      <c r="CD125" s="18">
        <f>IF(CD$5&gt;$G$4,0,SUMIFS(Fluxo!$O:$O,Fluxo!$U:$U,"&gt;"&amp;CC$5,Fluxo!$U:$U,"&lt;="&amp;CD$5,Fluxo!$D:$D,$D125,Fluxo!$E:$E,"&lt;&gt;"&amp;"PERMUTANTE"))</f>
        <v>0</v>
      </c>
      <c r="CE125" s="18">
        <f>IF(CE$5&gt;$G$4,0,SUMIFS(Fluxo!$O:$O,Fluxo!$U:$U,"&gt;"&amp;CD$5,Fluxo!$U:$U,"&lt;="&amp;CE$5,Fluxo!$D:$D,$D125,Fluxo!$E:$E,"&lt;&gt;"&amp;"PERMUTANTE"))</f>
        <v>0</v>
      </c>
      <c r="CF125" s="18">
        <f>IF(CF$5&gt;$G$4,0,SUMIFS(Fluxo!$O:$O,Fluxo!$U:$U,"&gt;"&amp;CE$5,Fluxo!$U:$U,"&lt;="&amp;CF$5,Fluxo!$D:$D,$D125,Fluxo!$E:$E,"&lt;&gt;"&amp;"PERMUTANTE"))</f>
        <v>0</v>
      </c>
      <c r="CG125" s="18">
        <f>IF(CG$5&gt;$G$4,0,SUMIFS(Fluxo!$O:$O,Fluxo!$U:$U,"&gt;"&amp;CF$5,Fluxo!$U:$U,"&lt;="&amp;CG$5,Fluxo!$D:$D,$D125,Fluxo!$E:$E,"&lt;&gt;"&amp;"PERMUTANTE"))</f>
        <v>0</v>
      </c>
      <c r="CH125" s="18">
        <f>IF(CH$5&gt;$G$4,0,SUMIFS(Fluxo!$O:$O,Fluxo!$U:$U,"&gt;"&amp;CG$5,Fluxo!$U:$U,"&lt;="&amp;CH$5,Fluxo!$D:$D,$D125,Fluxo!$E:$E,"&lt;&gt;"&amp;"PERMUTANTE"))</f>
        <v>0</v>
      </c>
      <c r="CI125" s="18">
        <f>IF(CI$5&gt;$G$4,0,SUMIFS(Fluxo!$O:$O,Fluxo!$U:$U,"&gt;"&amp;CH$5,Fluxo!$U:$U,"&lt;="&amp;CI$5,Fluxo!$D:$D,$D125,Fluxo!$E:$E,"&lt;&gt;"&amp;"PERMUTANTE"))</f>
        <v>0</v>
      </c>
      <c r="CJ125" s="18">
        <f>IF(CJ$5&gt;$G$4,0,SUMIFS(Fluxo!$O:$O,Fluxo!$U:$U,"&gt;"&amp;CI$5,Fluxo!$U:$U,"&lt;="&amp;CJ$5,Fluxo!$D:$D,$D125,Fluxo!$E:$E,"&lt;&gt;"&amp;"PERMUTANTE"))</f>
        <v>0</v>
      </c>
      <c r="CK125" s="18">
        <f>IF(CK$5&gt;$G$4,0,SUMIFS(Fluxo!$O:$O,Fluxo!$U:$U,"&gt;"&amp;CJ$5,Fluxo!$U:$U,"&lt;="&amp;CK$5,Fluxo!$D:$D,$D125,Fluxo!$E:$E,"&lt;&gt;"&amp;"PERMUTANTE"))</f>
        <v>0</v>
      </c>
      <c r="CL125" s="18">
        <f>IF(CL$5&gt;$G$4,0,SUMIFS(Fluxo!$O:$O,Fluxo!$U:$U,"&gt;"&amp;CK$5,Fluxo!$U:$U,"&lt;="&amp;CL$5,Fluxo!$D:$D,$D125,Fluxo!$E:$E,"&lt;&gt;"&amp;"PERMUTANTE"))</f>
        <v>0</v>
      </c>
      <c r="CM125" s="18">
        <f>IF(CM$5&gt;$G$4,0,SUMIFS(Fluxo!$O:$O,Fluxo!$U:$U,"&gt;"&amp;CL$5,Fluxo!$U:$U,"&lt;="&amp;CM$5,Fluxo!$D:$D,$D125,Fluxo!$E:$E,"&lt;&gt;"&amp;"PERMUTANTE"))</f>
        <v>0</v>
      </c>
      <c r="CN125" s="18">
        <f>IF(CN$5&gt;$G$4,0,SUMIFS(Fluxo!$O:$O,Fluxo!$U:$U,"&gt;"&amp;CM$5,Fluxo!$U:$U,"&lt;="&amp;CN$5,Fluxo!$D:$D,$D125,Fluxo!$E:$E,"&lt;&gt;"&amp;"PERMUTANTE"))</f>
        <v>0</v>
      </c>
      <c r="CO125" s="18">
        <f>IF(CO$5&gt;$G$4,0,SUMIFS(Fluxo!$O:$O,Fluxo!$U:$U,"&gt;"&amp;CN$5,Fluxo!$U:$U,"&lt;="&amp;CO$5,Fluxo!$D:$D,$D125,Fluxo!$E:$E,"&lt;&gt;"&amp;"PERMUTANTE"))</f>
        <v>0</v>
      </c>
      <c r="CP125" s="18">
        <f>IF(CP$5&gt;$G$4,0,SUMIFS(Fluxo!$O:$O,Fluxo!$U:$U,"&gt;"&amp;CO$5,Fluxo!$U:$U,"&lt;="&amp;CP$5,Fluxo!$D:$D,$D125,Fluxo!$E:$E,"&lt;&gt;"&amp;"PERMUTANTE"))</f>
        <v>0</v>
      </c>
      <c r="CQ125" s="18">
        <f>IF(CQ$5&gt;$G$4,0,SUMIFS(Fluxo!$O:$O,Fluxo!$U:$U,"&gt;"&amp;CP$5,Fluxo!$U:$U,"&lt;="&amp;CQ$5,Fluxo!$D:$D,$D125,Fluxo!$E:$E,"&lt;&gt;"&amp;"PERMUTANTE"))</f>
        <v>0</v>
      </c>
      <c r="CR125" s="18">
        <f>IF(CR$5&gt;$G$4,0,SUMIFS(Fluxo!$O:$O,Fluxo!$U:$U,"&gt;"&amp;CQ$5,Fluxo!$U:$U,"&lt;="&amp;CR$5,Fluxo!$D:$D,$D125,Fluxo!$E:$E,"&lt;&gt;"&amp;"PERMUTANTE"))</f>
        <v>0</v>
      </c>
      <c r="CS125" s="18">
        <f>IF(CS$5&gt;$G$4,0,SUMIFS(Fluxo!$O:$O,Fluxo!$U:$U,"&gt;"&amp;CR$5,Fluxo!$U:$U,"&lt;="&amp;CS$5,Fluxo!$D:$D,$D125,Fluxo!$E:$E,"&lt;&gt;"&amp;"PERMUTANTE"))</f>
        <v>0</v>
      </c>
      <c r="CT125" s="18">
        <f>IF(CT$5&gt;$G$4,0,SUMIFS(Fluxo!$O:$O,Fluxo!$U:$U,"&gt;"&amp;CS$5,Fluxo!$U:$U,"&lt;="&amp;CT$5,Fluxo!$D:$D,$D125,Fluxo!$E:$E,"&lt;&gt;"&amp;"PERMUTANTE"))</f>
        <v>0</v>
      </c>
      <c r="CU125" s="18">
        <f>IF(CU$5&gt;$G$4,0,SUMIFS(Fluxo!$O:$O,Fluxo!$U:$U,"&gt;"&amp;CT$5,Fluxo!$U:$U,"&lt;="&amp;CU$5,Fluxo!$D:$D,$D125,Fluxo!$E:$E,"&lt;&gt;"&amp;"PERMUTANTE"))</f>
        <v>0</v>
      </c>
      <c r="CV125" s="18">
        <f>IF(CV$5&gt;$G$4,0,SUMIFS(Fluxo!$O:$O,Fluxo!$U:$U,"&gt;"&amp;CU$5,Fluxo!$U:$U,"&lt;="&amp;CV$5,Fluxo!$D:$D,$D125,Fluxo!$E:$E,"&lt;&gt;"&amp;"PERMUTANTE"))</f>
        <v>0</v>
      </c>
      <c r="CW125" s="18">
        <f>IF(CW$5&gt;$G$4,0,SUMIFS(Fluxo!$O:$O,Fluxo!$U:$U,"&gt;"&amp;CV$5,Fluxo!$U:$U,"&lt;="&amp;CW$5,Fluxo!$D:$D,$D125,Fluxo!$E:$E,"&lt;&gt;"&amp;"PERMUTANTE"))</f>
        <v>0</v>
      </c>
      <c r="CX125" s="18">
        <f>IF(CX$5&gt;$G$4,0,SUMIFS(Fluxo!$O:$O,Fluxo!$U:$U,"&gt;"&amp;CW$5,Fluxo!$U:$U,"&lt;="&amp;CX$5,Fluxo!$D:$D,$D125,Fluxo!$E:$E,"&lt;&gt;"&amp;"PERMUTANTE"))</f>
        <v>0</v>
      </c>
      <c r="CY125" s="18">
        <f>IF(CY$5&gt;$G$4,0,SUMIFS(Fluxo!$O:$O,Fluxo!$U:$U,"&gt;"&amp;CX$5,Fluxo!$U:$U,"&lt;="&amp;CY$5,Fluxo!$D:$D,$D125,Fluxo!$E:$E,"&lt;&gt;"&amp;"PERMUTANTE"))</f>
        <v>0</v>
      </c>
      <c r="CZ125" s="18">
        <f>IF(CZ$5&gt;$G$4,0,SUMIFS(Fluxo!$O:$O,Fluxo!$U:$U,"&gt;"&amp;CY$5,Fluxo!$U:$U,"&lt;="&amp;CZ$5,Fluxo!$D:$D,$D125,Fluxo!$E:$E,"&lt;&gt;"&amp;"PERMUTANTE"))</f>
        <v>0</v>
      </c>
      <c r="DA125" s="18">
        <f>IF(DA$5&gt;$G$4,0,SUMIFS(Fluxo!$O:$O,Fluxo!$U:$U,"&gt;"&amp;CZ$5,Fluxo!$U:$U,"&lt;="&amp;DA$5,Fluxo!$D:$D,$D125,Fluxo!$E:$E,"&lt;&gt;"&amp;"PERMUTANTE"))</f>
        <v>0</v>
      </c>
      <c r="DB125" s="18">
        <f>IF(DB$5&gt;$G$4,0,SUMIFS(Fluxo!$O:$O,Fluxo!$U:$U,"&gt;"&amp;DA$5,Fluxo!$U:$U,"&lt;="&amp;DB$5,Fluxo!$D:$D,$D125,Fluxo!$E:$E,"&lt;&gt;"&amp;"PERMUTANTE"))</f>
        <v>0</v>
      </c>
      <c r="DC125" s="18">
        <f>IF(DC$5&gt;$G$4,0,SUMIFS(Fluxo!$O:$O,Fluxo!$U:$U,"&gt;"&amp;DB$5,Fluxo!$U:$U,"&lt;="&amp;DC$5,Fluxo!$D:$D,$D125,Fluxo!$E:$E,"&lt;&gt;"&amp;"PERMUTANTE"))</f>
        <v>0</v>
      </c>
      <c r="DD125" s="18">
        <f>IF(DD$5&gt;$G$4,0,SUMIFS(Fluxo!$O:$O,Fluxo!$U:$U,"&gt;"&amp;DC$5,Fluxo!$U:$U,"&lt;="&amp;DD$5,Fluxo!$D:$D,$D125,Fluxo!$E:$E,"&lt;&gt;"&amp;"PERMUTANTE"))</f>
        <v>0</v>
      </c>
      <c r="DE125" s="18">
        <f>IF(DE$5&gt;$G$4,0,SUMIFS(Fluxo!$O:$O,Fluxo!$U:$U,"&gt;"&amp;DD$5,Fluxo!$U:$U,"&lt;="&amp;DE$5,Fluxo!$D:$D,$D125,Fluxo!$E:$E,"&lt;&gt;"&amp;"PERMUTANTE"))</f>
        <v>0</v>
      </c>
      <c r="DF125" s="18">
        <f>IF(DF$5&gt;$G$4,0,SUMIFS(Fluxo!$O:$O,Fluxo!$U:$U,"&gt;"&amp;DE$5,Fluxo!$U:$U,"&lt;="&amp;DF$5,Fluxo!$D:$D,$D125,Fluxo!$E:$E,"&lt;&gt;"&amp;"PERMUTANTE"))</f>
        <v>0</v>
      </c>
      <c r="DG125" s="18">
        <f>IF(DG$5&gt;$G$4,0,SUMIFS(Fluxo!$O:$O,Fluxo!$U:$U,"&gt;"&amp;DF$5,Fluxo!$U:$U,"&lt;="&amp;DG$5,Fluxo!$D:$D,$D125,Fluxo!$E:$E,"&lt;&gt;"&amp;"PERMUTANTE"))</f>
        <v>0</v>
      </c>
      <c r="DH125" s="18">
        <f>IF(DH$5&gt;$G$4,0,SUMIFS(Fluxo!$O:$O,Fluxo!$U:$U,"&gt;"&amp;DG$5,Fluxo!$U:$U,"&lt;="&amp;DH$5,Fluxo!$D:$D,$D125,Fluxo!$E:$E,"&lt;&gt;"&amp;"PERMUTANTE"))</f>
        <v>0</v>
      </c>
      <c r="DI125" s="18">
        <f>IF(DI$5&gt;$G$4,0,SUMIFS(Fluxo!$O:$O,Fluxo!$U:$U,"&gt;"&amp;DH$5,Fluxo!$U:$U,"&lt;="&amp;DI$5,Fluxo!$D:$D,$D125,Fluxo!$E:$E,"&lt;&gt;"&amp;"PERMUTANTE"))</f>
        <v>0</v>
      </c>
      <c r="DJ125" s="18">
        <f>IF(DJ$5&gt;$G$4,0,SUMIFS(Fluxo!$O:$O,Fluxo!$U:$U,"&gt;"&amp;DI$5,Fluxo!$U:$U,"&lt;="&amp;DJ$5,Fluxo!$D:$D,$D125,Fluxo!$E:$E,"&lt;&gt;"&amp;"PERMUTANTE"))</f>
        <v>0</v>
      </c>
      <c r="DK125" s="18">
        <f>IF(DK$5&gt;$G$4,0,SUMIFS(Fluxo!$O:$O,Fluxo!$U:$U,"&gt;"&amp;DJ$5,Fluxo!$U:$U,"&lt;="&amp;DK$5,Fluxo!$D:$D,$D125,Fluxo!$E:$E,"&lt;&gt;"&amp;"PERMUTANTE"))</f>
        <v>0</v>
      </c>
      <c r="DL125" s="18">
        <f>IF(DL$5&gt;$G$4,0,SUMIFS(Fluxo!$O:$O,Fluxo!$U:$U,"&gt;"&amp;DK$5,Fluxo!$U:$U,"&lt;="&amp;DL$5,Fluxo!$D:$D,$D125,Fluxo!$E:$E,"&lt;&gt;"&amp;"PERMUTANTE"))</f>
        <v>0</v>
      </c>
      <c r="DM125" s="18">
        <f>IF(DM$5&gt;$G$4,0,SUMIFS(Fluxo!$O:$O,Fluxo!$U:$U,"&gt;"&amp;DL$5,Fluxo!$U:$U,"&lt;="&amp;DM$5,Fluxo!$D:$D,$D125,Fluxo!$E:$E,"&lt;&gt;"&amp;"PERMUTANTE"))</f>
        <v>0</v>
      </c>
      <c r="DN125" s="18">
        <f>IF(DN$5&gt;$G$4,0,SUMIFS(Fluxo!$O:$O,Fluxo!$U:$U,"&gt;"&amp;DM$5,Fluxo!$U:$U,"&lt;="&amp;DN$5,Fluxo!$D:$D,$D125,Fluxo!$E:$E,"&lt;&gt;"&amp;"PERMUTANTE"))</f>
        <v>0</v>
      </c>
      <c r="DO125" s="18">
        <f>IF(DO$5&gt;$G$4,0,SUMIFS(Fluxo!$O:$O,Fluxo!$U:$U,"&gt;"&amp;DN$5,Fluxo!$U:$U,"&lt;="&amp;DO$5,Fluxo!$D:$D,$D125,Fluxo!$E:$E,"&lt;&gt;"&amp;"PERMUTANTE"))</f>
        <v>0</v>
      </c>
      <c r="DP125" s="18">
        <f>IF(DP$5&gt;$G$4,0,SUMIFS(Fluxo!$O:$O,Fluxo!$U:$U,"&gt;"&amp;DO$5,Fluxo!$U:$U,"&lt;="&amp;DP$5,Fluxo!$D:$D,$D125,Fluxo!$E:$E,"&lt;&gt;"&amp;"PERMUTANTE"))</f>
        <v>0</v>
      </c>
      <c r="DQ125" s="18">
        <f>IF(DQ$5&gt;$G$4,0,SUMIFS(Fluxo!$O:$O,Fluxo!$U:$U,"&gt;"&amp;DP$5,Fluxo!$U:$U,"&lt;="&amp;DQ$5,Fluxo!$D:$D,$D125,Fluxo!$E:$E,"&lt;&gt;"&amp;"PERMUTANTE"))</f>
        <v>0</v>
      </c>
      <c r="DR125" s="18">
        <f>IF(DR$5&gt;$G$4,0,SUMIFS(Fluxo!$O:$O,Fluxo!$U:$U,"&gt;"&amp;DQ$5,Fluxo!$U:$U,"&lt;="&amp;DR$5,Fluxo!$D:$D,$D125,Fluxo!$E:$E,"&lt;&gt;"&amp;"PERMUTANTE"))</f>
        <v>0</v>
      </c>
      <c r="DS125" s="18">
        <f>IF(DS$5&gt;$G$4,0,SUMIFS(Fluxo!$O:$O,Fluxo!$U:$U,"&gt;"&amp;DR$5,Fluxo!$U:$U,"&lt;="&amp;DS$5,Fluxo!$D:$D,$D125,Fluxo!$E:$E,"&lt;&gt;"&amp;"PERMUTANTE"))</f>
        <v>0</v>
      </c>
      <c r="DT125" s="18">
        <f>IF(DT$5&gt;$G$4,0,SUMIFS(Fluxo!$O:$O,Fluxo!$U:$U,"&gt;"&amp;DS$5,Fluxo!$U:$U,"&lt;="&amp;DT$5,Fluxo!$D:$D,$D125,Fluxo!$E:$E,"&lt;&gt;"&amp;"PERMUTANTE"))</f>
        <v>0</v>
      </c>
      <c r="DU125" s="18">
        <f>IF(DU$5&gt;$G$4,0,SUMIFS(Fluxo!$O:$O,Fluxo!$U:$U,"&gt;"&amp;DT$5,Fluxo!$U:$U,"&lt;="&amp;DU$5,Fluxo!$D:$D,$D125,Fluxo!$E:$E,"&lt;&gt;"&amp;"PERMUTANTE"))</f>
        <v>0</v>
      </c>
      <c r="DV125" s="18">
        <f>IF(DV$5&gt;$G$4,0,SUMIFS(Fluxo!$O:$O,Fluxo!$U:$U,"&gt;"&amp;DU$5,Fluxo!$U:$U,"&lt;="&amp;DV$5,Fluxo!$D:$D,$D125,Fluxo!$E:$E,"&lt;&gt;"&amp;"PERMUTANTE"))</f>
        <v>0</v>
      </c>
      <c r="DW125" s="18">
        <f>IF(DW$5&gt;$G$4,0,SUMIFS(Fluxo!$O:$O,Fluxo!$U:$U,"&gt;"&amp;DV$5,Fluxo!$U:$U,"&lt;="&amp;DW$5,Fluxo!$D:$D,$D125,Fluxo!$E:$E,"&lt;&gt;"&amp;"PERMUTANTE"))</f>
        <v>0</v>
      </c>
      <c r="DX125" s="18">
        <f>IF(DX$5&gt;$G$4,0,SUMIFS(Fluxo!$O:$O,Fluxo!$U:$U,"&gt;"&amp;DW$5,Fluxo!$U:$U,"&lt;="&amp;DX$5,Fluxo!$D:$D,$D125,Fluxo!$E:$E,"&lt;&gt;"&amp;"PERMUTANTE"))</f>
        <v>0</v>
      </c>
      <c r="DY125" s="18">
        <f>IF(DY$5&gt;$G$4,0,SUMIFS(Fluxo!$O:$O,Fluxo!$U:$U,"&gt;"&amp;DX$5,Fluxo!$U:$U,"&lt;="&amp;DY$5,Fluxo!$D:$D,$D125,Fluxo!$E:$E,"&lt;&gt;"&amp;"PERMUTANTE"))</f>
        <v>0</v>
      </c>
      <c r="DZ125" s="18">
        <f>IF(DZ$5&gt;$G$4,0,SUMIFS(Fluxo!$O:$O,Fluxo!$U:$U,"&gt;"&amp;DY$5,Fluxo!$U:$U,"&lt;="&amp;DZ$5,Fluxo!$D:$D,$D125,Fluxo!$E:$E,"&lt;&gt;"&amp;"PERMUTANTE"))</f>
        <v>0</v>
      </c>
      <c r="EA125" s="18">
        <f>IF(EA$5&gt;$G$4,0,SUMIFS(Fluxo!$O:$O,Fluxo!$U:$U,"&gt;"&amp;DZ$5,Fluxo!$U:$U,"&lt;="&amp;EA$5,Fluxo!$D:$D,$D125,Fluxo!$E:$E,"&lt;&gt;"&amp;"PERMUTANTE"))</f>
        <v>0</v>
      </c>
      <c r="EB125" s="18">
        <f>IF(EB$5&gt;$G$4,0,SUMIFS(Fluxo!$O:$O,Fluxo!$U:$U,"&gt;"&amp;EA$5,Fluxo!$U:$U,"&lt;="&amp;EB$5,Fluxo!$D:$D,$D125,Fluxo!$E:$E,"&lt;&gt;"&amp;"PERMUTANTE"))</f>
        <v>0</v>
      </c>
      <c r="EC125" s="18">
        <f>IF(EC$5&gt;$G$4,0,SUMIFS(Fluxo!$O:$O,Fluxo!$U:$U,"&gt;"&amp;EB$5,Fluxo!$U:$U,"&lt;="&amp;EC$5,Fluxo!$D:$D,$D125,Fluxo!$E:$E,"&lt;&gt;"&amp;"PERMUTANTE"))</f>
        <v>0</v>
      </c>
      <c r="ED125" s="18">
        <f>IF(ED$5&gt;$G$4,0,SUMIFS(Fluxo!$O:$O,Fluxo!$U:$U,"&gt;"&amp;EC$5,Fluxo!$U:$U,"&lt;="&amp;ED$5,Fluxo!$D:$D,$D125,Fluxo!$E:$E,"&lt;&gt;"&amp;"PERMUTANTE"))</f>
        <v>0</v>
      </c>
      <c r="EE125" s="18">
        <f>IF(EE$5&gt;$G$4,0,SUMIFS(Fluxo!$O:$O,Fluxo!$U:$U,"&gt;"&amp;ED$5,Fluxo!$U:$U,"&lt;="&amp;EE$5,Fluxo!$D:$D,$D125,Fluxo!$E:$E,"&lt;&gt;"&amp;"PERMUTANTE"))</f>
        <v>0</v>
      </c>
      <c r="EF125" s="18">
        <f>IF(EF$5&gt;$G$4,0,SUMIFS(Fluxo!$O:$O,Fluxo!$U:$U,"&gt;"&amp;EE$5,Fluxo!$U:$U,"&lt;="&amp;EF$5,Fluxo!$D:$D,$D125,Fluxo!$E:$E,"&lt;&gt;"&amp;"PERMUTANTE"))</f>
        <v>0</v>
      </c>
      <c r="EG125" s="18">
        <f>IF(EG$5&gt;$G$4,0,SUMIFS(Fluxo!$O:$O,Fluxo!$U:$U,"&gt;"&amp;EF$5,Fluxo!$U:$U,"&lt;="&amp;EG$5,Fluxo!$D:$D,$D125,Fluxo!$E:$E,"&lt;&gt;"&amp;"PERMUTANTE"))</f>
        <v>0</v>
      </c>
      <c r="EH125" s="18">
        <f>IF(EH$5&gt;$G$4,0,SUMIFS(Fluxo!$O:$O,Fluxo!$U:$U,"&gt;"&amp;EG$5,Fluxo!$U:$U,"&lt;="&amp;EH$5,Fluxo!$D:$D,$D125,Fluxo!$E:$E,"&lt;&gt;"&amp;"PERMUTANTE"))</f>
        <v>0</v>
      </c>
      <c r="EI125" s="18">
        <f>IF(EI$5&gt;$G$4,0,SUMIFS(Fluxo!$O:$O,Fluxo!$U:$U,"&gt;"&amp;EH$5,Fluxo!$U:$U,"&lt;="&amp;EI$5,Fluxo!$D:$D,$D125,Fluxo!$E:$E,"&lt;&gt;"&amp;"PERMUTANTE"))</f>
        <v>0</v>
      </c>
      <c r="EJ125" s="18">
        <f>IF(EJ$5&gt;$G$4,0,SUMIFS(Fluxo!$O:$O,Fluxo!$U:$U,"&gt;"&amp;EI$5,Fluxo!$U:$U,"&lt;="&amp;EJ$5,Fluxo!$D:$D,$D125,Fluxo!$E:$E,"&lt;&gt;"&amp;"PERMUTANTE"))</f>
        <v>0</v>
      </c>
      <c r="EK125" s="18">
        <f>IF(EK$5&gt;$G$4,0,SUMIFS(Fluxo!$O:$O,Fluxo!$U:$U,"&gt;"&amp;EJ$5,Fluxo!$U:$U,"&lt;="&amp;EK$5,Fluxo!$D:$D,$D125,Fluxo!$E:$E,"&lt;&gt;"&amp;"PERMUTANTE"))</f>
        <v>0</v>
      </c>
      <c r="EL125" s="18">
        <f>IF(EL$5&gt;$G$4,0,SUMIFS(Fluxo!$O:$O,Fluxo!$U:$U,"&gt;"&amp;EK$5,Fluxo!$U:$U,"&lt;="&amp;EL$5,Fluxo!$D:$D,$D125,Fluxo!$E:$E,"&lt;&gt;"&amp;"PERMUTANTE"))</f>
        <v>0</v>
      </c>
      <c r="EM125" s="18">
        <f>IF(EM$5&gt;$G$4,0,SUMIFS(Fluxo!$O:$O,Fluxo!$U:$U,"&gt;"&amp;EL$5,Fluxo!$U:$U,"&lt;="&amp;EM$5,Fluxo!$D:$D,$D125,Fluxo!$E:$E,"&lt;&gt;"&amp;"PERMUTANTE"))</f>
        <v>0</v>
      </c>
      <c r="EN125" s="18">
        <f>IF(EN$5&gt;$G$4,0,SUMIFS(Fluxo!$O:$O,Fluxo!$U:$U,"&gt;"&amp;EM$5,Fluxo!$U:$U,"&lt;="&amp;EN$5,Fluxo!$D:$D,$D125,Fluxo!$E:$E,"&lt;&gt;"&amp;"PERMUTANTE"))</f>
        <v>0</v>
      </c>
      <c r="EO125" s="18">
        <f>IF(EO$5&gt;$G$4,0,SUMIFS(Fluxo!$O:$O,Fluxo!$U:$U,"&gt;"&amp;EN$5,Fluxo!$U:$U,"&lt;="&amp;EO$5,Fluxo!$D:$D,$D125,Fluxo!$E:$E,"&lt;&gt;"&amp;"PERMUTANTE"))</f>
        <v>0</v>
      </c>
      <c r="EP125" s="18">
        <f>IF(EP$5&gt;$G$4,0,SUMIFS(Fluxo!$O:$O,Fluxo!$U:$U,"&gt;"&amp;EO$5,Fluxo!$U:$U,"&lt;="&amp;EP$5,Fluxo!$D:$D,$D125,Fluxo!$E:$E,"&lt;&gt;"&amp;"PERMUTANTE"))</f>
        <v>0</v>
      </c>
      <c r="EQ125" s="18">
        <f>IF(EQ$5&gt;$G$4,0,SUMIFS(Fluxo!$O:$O,Fluxo!$U:$U,"&gt;"&amp;EP$5,Fluxo!$U:$U,"&lt;="&amp;EQ$5,Fluxo!$D:$D,$D125,Fluxo!$E:$E,"&lt;&gt;"&amp;"PERMUTANTE"))</f>
        <v>0</v>
      </c>
      <c r="ER125" s="18">
        <f>IF(ER$5&gt;$G$4,0,SUMIFS(Fluxo!$O:$O,Fluxo!$U:$U,"&gt;"&amp;EQ$5,Fluxo!$U:$U,"&lt;="&amp;ER$5,Fluxo!$D:$D,$D125,Fluxo!$E:$E,"&lt;&gt;"&amp;"PERMUTANTE"))</f>
        <v>0</v>
      </c>
      <c r="ES125" s="18">
        <f>IF(ES$5&gt;$G$4,0,SUMIFS(Fluxo!$O:$O,Fluxo!$U:$U,"&gt;"&amp;ER$5,Fluxo!$U:$U,"&lt;="&amp;ES$5,Fluxo!$D:$D,$D125,Fluxo!$E:$E,"&lt;&gt;"&amp;"PERMUTANTE"))</f>
        <v>0</v>
      </c>
      <c r="ET125" s="18">
        <f>IF(ET$5&gt;$G$4,0,SUMIFS(Fluxo!$O:$O,Fluxo!$U:$U,"&gt;"&amp;ES$5,Fluxo!$U:$U,"&lt;="&amp;ET$5,Fluxo!$D:$D,$D125,Fluxo!$E:$E,"&lt;&gt;"&amp;"PERMUTANTE"))</f>
        <v>0</v>
      </c>
      <c r="EU125" s="18">
        <f>IF(EU$5&gt;$G$4,0,SUMIFS(Fluxo!$O:$O,Fluxo!$U:$U,"&gt;"&amp;ET$5,Fluxo!$U:$U,"&lt;="&amp;EU$5,Fluxo!$D:$D,$D125,Fluxo!$E:$E,"&lt;&gt;"&amp;"PERMUTANTE"))</f>
        <v>0</v>
      </c>
      <c r="EV125" s="18">
        <f>IF(EV$5&gt;$G$4,0,SUMIFS(Fluxo!$O:$O,Fluxo!$U:$U,"&gt;"&amp;EU$5,Fluxo!$U:$U,"&lt;="&amp;EV$5,Fluxo!$D:$D,$D125,Fluxo!$E:$E,"&lt;&gt;"&amp;"PERMUTANTE"))</f>
        <v>0</v>
      </c>
      <c r="EW125" s="18">
        <f>IF(EW$5&gt;$G$4,0,SUMIFS(Fluxo!$O:$O,Fluxo!$U:$U,"&gt;"&amp;EV$5,Fluxo!$U:$U,"&lt;="&amp;EW$5,Fluxo!$D:$D,$D125,Fluxo!$E:$E,"&lt;&gt;"&amp;"PERMUTANTE"))</f>
        <v>0</v>
      </c>
      <c r="EX125" s="18">
        <f>IF(EX$5&gt;$G$4,0,SUMIFS(Fluxo!$O:$O,Fluxo!$U:$U,"&gt;"&amp;EW$5,Fluxo!$U:$U,"&lt;="&amp;EX$5,Fluxo!$D:$D,$D125,Fluxo!$E:$E,"&lt;&gt;"&amp;"PERMUTANTE"))</f>
        <v>0</v>
      </c>
      <c r="EY125" s="18">
        <f>IF(EY$5&gt;$G$4,0,SUMIFS(Fluxo!$O:$O,Fluxo!$U:$U,"&gt;"&amp;EX$5,Fluxo!$U:$U,"&lt;="&amp;EY$5,Fluxo!$D:$D,$D125,Fluxo!$E:$E,"&lt;&gt;"&amp;"PERMUTANTE"))</f>
        <v>0</v>
      </c>
      <c r="EZ125" s="18">
        <f>IF(EZ$5&gt;$G$4,0,SUMIFS(Fluxo!$O:$O,Fluxo!$U:$U,"&gt;"&amp;EY$5,Fluxo!$U:$U,"&lt;="&amp;EZ$5,Fluxo!$D:$D,$D125,Fluxo!$E:$E,"&lt;&gt;"&amp;"PERMUTANTE"))</f>
        <v>0</v>
      </c>
      <c r="FA125" s="18">
        <f>IF(FA$5&gt;$G$4,0,SUMIFS(Fluxo!$O:$O,Fluxo!$U:$U,"&gt;"&amp;EZ$5,Fluxo!$U:$U,"&lt;="&amp;FA$5,Fluxo!$D:$D,$D125,Fluxo!$E:$E,"&lt;&gt;"&amp;"PERMUTANTE"))</f>
        <v>0</v>
      </c>
      <c r="FB125" s="18">
        <f>IF(FB$5&gt;$G$4,0,SUMIFS(Fluxo!$O:$O,Fluxo!$U:$U,"&gt;"&amp;FA$5,Fluxo!$U:$U,"&lt;="&amp;FB$5,Fluxo!$D:$D,$D125,Fluxo!$E:$E,"&lt;&gt;"&amp;"PERMUTANTE"))</f>
        <v>0</v>
      </c>
      <c r="FC125" s="18">
        <f>IF(FC$5&gt;$G$4,0,SUMIFS(Fluxo!$O:$O,Fluxo!$U:$U,"&gt;"&amp;FB$5,Fluxo!$U:$U,"&lt;="&amp;FC$5,Fluxo!$D:$D,$D125,Fluxo!$E:$E,"&lt;&gt;"&amp;"PERMUTANTE"))</f>
        <v>0</v>
      </c>
      <c r="FD125" s="18">
        <f>IF(FD$5&gt;$G$4,0,SUMIFS(Fluxo!$O:$O,Fluxo!$U:$U,"&gt;"&amp;FC$5,Fluxo!$U:$U,"&lt;="&amp;FD$5,Fluxo!$D:$D,$D125,Fluxo!$E:$E,"&lt;&gt;"&amp;"PERMUTANTE"))</f>
        <v>0</v>
      </c>
      <c r="FE125" s="18">
        <f>IF(FE$5&gt;$G$4,0,SUMIFS(Fluxo!$O:$O,Fluxo!$U:$U,"&gt;"&amp;FD$5,Fluxo!$U:$U,"&lt;="&amp;FE$5,Fluxo!$D:$D,$D125,Fluxo!$E:$E,"&lt;&gt;"&amp;"PERMUTANTE"))</f>
        <v>0</v>
      </c>
      <c r="FF125" s="18">
        <f>IF(FF$5&gt;$G$4,0,SUMIFS(Fluxo!$O:$O,Fluxo!$U:$U,"&gt;"&amp;FE$5,Fluxo!$U:$U,"&lt;="&amp;FF$5,Fluxo!$D:$D,$D125,Fluxo!$E:$E,"&lt;&gt;"&amp;"PERMUTANTE"))</f>
        <v>0</v>
      </c>
      <c r="FG125" s="18">
        <f>IF(FG$5&gt;$G$4,0,SUMIFS(Fluxo!$O:$O,Fluxo!$U:$U,"&gt;"&amp;FF$5,Fluxo!$U:$U,"&lt;="&amp;FG$5,Fluxo!$D:$D,$D125,Fluxo!$E:$E,"&lt;&gt;"&amp;"PERMUTANTE"))</f>
        <v>0</v>
      </c>
      <c r="FH125" s="18">
        <f>IF(FH$5&gt;$G$4,0,SUMIFS(Fluxo!$O:$O,Fluxo!$U:$U,"&gt;"&amp;FG$5,Fluxo!$U:$U,"&lt;="&amp;FH$5,Fluxo!$D:$D,$D125,Fluxo!$E:$E,"&lt;&gt;"&amp;"PERMUTANTE"))</f>
        <v>0</v>
      </c>
      <c r="FI125" s="18">
        <f>IF(FI$5&gt;$G$4,0,SUMIFS(Fluxo!$O:$O,Fluxo!$U:$U,"&gt;"&amp;FH$5,Fluxo!$U:$U,"&lt;="&amp;FI$5,Fluxo!$D:$D,$D125,Fluxo!$E:$E,"&lt;&gt;"&amp;"PERMUTANTE"))</f>
        <v>0</v>
      </c>
      <c r="FJ125" s="18">
        <f>IF(FJ$5&gt;$G$4,0,SUMIFS(Fluxo!$O:$O,Fluxo!$U:$U,"&gt;"&amp;FI$5,Fluxo!$U:$U,"&lt;="&amp;FJ$5,Fluxo!$D:$D,$D125,Fluxo!$E:$E,"&lt;&gt;"&amp;"PERMUTANTE"))</f>
        <v>0</v>
      </c>
      <c r="FK125" s="18">
        <f>IF(FK$5&gt;$G$4,0,SUMIFS(Fluxo!$O:$O,Fluxo!$U:$U,"&gt;"&amp;FJ$5,Fluxo!$U:$U,"&lt;="&amp;FK$5,Fluxo!$D:$D,$D125,Fluxo!$E:$E,"&lt;&gt;"&amp;"PERMUTANTE"))</f>
        <v>0</v>
      </c>
      <c r="FL125" s="18">
        <f>IF(FL$5&gt;$G$4,0,SUMIFS(Fluxo!$O:$O,Fluxo!$U:$U,"&gt;"&amp;FK$5,Fluxo!$U:$U,"&lt;="&amp;FL$5,Fluxo!$D:$D,$D125,Fluxo!$E:$E,"&lt;&gt;"&amp;"PERMUTANTE"))</f>
        <v>0</v>
      </c>
      <c r="FM125" s="18">
        <f>IF(FM$5&gt;$G$4,0,SUMIFS(Fluxo!$O:$O,Fluxo!$U:$U,"&gt;"&amp;FL$5,Fluxo!$U:$U,"&lt;="&amp;FM$5,Fluxo!$D:$D,$D125,Fluxo!$E:$E,"&lt;&gt;"&amp;"PERMUTANTE"))</f>
        <v>0</v>
      </c>
      <c r="FN125" s="18">
        <f>IF(FN$5&gt;$G$4,0,SUMIFS(Fluxo!$O:$O,Fluxo!$U:$U,"&gt;"&amp;FM$5,Fluxo!$U:$U,"&lt;="&amp;FN$5,Fluxo!$D:$D,$D125,Fluxo!$E:$E,"&lt;&gt;"&amp;"PERMUTANTE"))</f>
        <v>0</v>
      </c>
      <c r="FO125" s="18">
        <f>IF(FO$5&gt;$G$4,0,SUMIFS(Fluxo!$O:$O,Fluxo!$U:$U,"&gt;"&amp;FN$5,Fluxo!$U:$U,"&lt;="&amp;FO$5,Fluxo!$D:$D,$D125,Fluxo!$E:$E,"&lt;&gt;"&amp;"PERMUTANTE"))</f>
        <v>0</v>
      </c>
      <c r="FP125" s="18">
        <f>IF(FP$5&gt;$G$4,0,SUMIFS(Fluxo!$O:$O,Fluxo!$U:$U,"&gt;"&amp;FO$5,Fluxo!$U:$U,"&lt;="&amp;FP$5,Fluxo!$D:$D,$D125,Fluxo!$E:$E,"&lt;&gt;"&amp;"PERMUTANTE"))</f>
        <v>0</v>
      </c>
      <c r="FQ125" s="18">
        <f>IF(FQ$5&gt;$G$4,0,SUMIFS(Fluxo!$O:$O,Fluxo!$U:$U,"&gt;"&amp;FP$5,Fluxo!$U:$U,"&lt;="&amp;FQ$5,Fluxo!$D:$D,$D125,Fluxo!$E:$E,"&lt;&gt;"&amp;"PERMUTANTE"))</f>
        <v>0</v>
      </c>
      <c r="FR125" s="18">
        <f>IF(FR$5&gt;$G$4,0,SUMIFS(Fluxo!$O:$O,Fluxo!$U:$U,"&gt;"&amp;FQ$5,Fluxo!$U:$U,"&lt;="&amp;FR$5,Fluxo!$D:$D,$D125,Fluxo!$E:$E,"&lt;&gt;"&amp;"PERMUTANTE"))</f>
        <v>0</v>
      </c>
      <c r="FS125" s="18">
        <f>IF(FS$5&gt;$G$4,0,SUMIFS(Fluxo!$O:$O,Fluxo!$U:$U,"&gt;"&amp;FR$5,Fluxo!$U:$U,"&lt;="&amp;FS$5,Fluxo!$D:$D,$D125,Fluxo!$E:$E,"&lt;&gt;"&amp;"PERMUTANTE"))</f>
        <v>0</v>
      </c>
      <c r="FT125" s="18">
        <f>IF(FT$5&gt;$G$4,0,SUMIFS(Fluxo!$O:$O,Fluxo!$U:$U,"&gt;"&amp;FS$5,Fluxo!$U:$U,"&lt;="&amp;FT$5,Fluxo!$D:$D,$D125,Fluxo!$E:$E,"&lt;&gt;"&amp;"PERMUTANTE"))</f>
        <v>0</v>
      </c>
      <c r="FU125" s="18">
        <f>IF(FU$5&gt;$G$4,0,SUMIFS(Fluxo!$O:$O,Fluxo!$U:$U,"&gt;"&amp;FT$5,Fluxo!$U:$U,"&lt;="&amp;FU$5,Fluxo!$D:$D,$D125,Fluxo!$E:$E,"&lt;&gt;"&amp;"PERMUTANTE"))</f>
        <v>0</v>
      </c>
      <c r="FV125" s="18">
        <f>IF(FV$5&gt;$G$4,0,SUMIFS(Fluxo!$O:$O,Fluxo!$U:$U,"&gt;"&amp;FU$5,Fluxo!$U:$U,"&lt;="&amp;FV$5,Fluxo!$D:$D,$D125,Fluxo!$E:$E,"&lt;&gt;"&amp;"PERMUTANTE"))</f>
        <v>0</v>
      </c>
      <c r="FW125" s="18">
        <f>IF(FW$5&gt;$G$4,0,SUMIFS(Fluxo!$O:$O,Fluxo!$U:$U,"&gt;"&amp;FV$5,Fluxo!$U:$U,"&lt;="&amp;FW$5,Fluxo!$D:$D,$D125,Fluxo!$E:$E,"&lt;&gt;"&amp;"PERMUTANTE"))</f>
        <v>0</v>
      </c>
      <c r="FX125" s="18">
        <f>IF(FX$5&gt;$G$4,0,SUMIFS(Fluxo!$O:$O,Fluxo!$U:$U,"&gt;"&amp;FW$5,Fluxo!$U:$U,"&lt;="&amp;FX$5,Fluxo!$D:$D,$D125,Fluxo!$E:$E,"&lt;&gt;"&amp;"PERMUTANTE"))</f>
        <v>0</v>
      </c>
      <c r="FY125" s="18">
        <f>IF(FY$5&gt;$G$4,0,SUMIFS(Fluxo!$O:$O,Fluxo!$U:$U,"&gt;"&amp;FX$5,Fluxo!$U:$U,"&lt;="&amp;FY$5,Fluxo!$D:$D,$D125,Fluxo!$E:$E,"&lt;&gt;"&amp;"PERMUTANTE"))</f>
        <v>0</v>
      </c>
      <c r="FZ125" s="18">
        <f>IF(FZ$5&gt;$G$4,0,SUMIFS(Fluxo!$O:$O,Fluxo!$U:$U,"&gt;"&amp;FY$5,Fluxo!$U:$U,"&lt;="&amp;FZ$5,Fluxo!$D:$D,$D125,Fluxo!$E:$E,"&lt;&gt;"&amp;"PERMUTANTE"))</f>
        <v>0</v>
      </c>
      <c r="GA125" s="18">
        <f>IF(GA$5&gt;$G$4,0,SUMIFS(Fluxo!$O:$O,Fluxo!$U:$U,"&gt;"&amp;FZ$5,Fluxo!$U:$U,"&lt;="&amp;GA$5,Fluxo!$D:$D,$D125,Fluxo!$E:$E,"&lt;&gt;"&amp;"PERMUTANTE"))</f>
        <v>0</v>
      </c>
      <c r="GB125" s="18">
        <f>IF(GB$5&gt;$G$4,0,SUMIFS(Fluxo!$O:$O,Fluxo!$U:$U,"&gt;"&amp;GA$5,Fluxo!$U:$U,"&lt;="&amp;GB$5,Fluxo!$D:$D,$D125,Fluxo!$E:$E,"&lt;&gt;"&amp;"PERMUTANTE"))</f>
        <v>0</v>
      </c>
      <c r="GC125" s="18">
        <f>IF(GC$5&gt;$G$4,0,SUMIFS(Fluxo!$O:$O,Fluxo!$U:$U,"&gt;"&amp;GB$5,Fluxo!$U:$U,"&lt;="&amp;GC$5,Fluxo!$D:$D,$D125,Fluxo!$E:$E,"&lt;&gt;"&amp;"PERMUTANTE"))</f>
        <v>0</v>
      </c>
      <c r="GD125" s="18">
        <f>IF(GD$5&gt;$G$4,0,SUMIFS(Fluxo!$O:$O,Fluxo!$U:$U,"&gt;"&amp;GC$5,Fluxo!$U:$U,"&lt;="&amp;GD$5,Fluxo!$D:$D,$D125,Fluxo!$E:$E,"&lt;&gt;"&amp;"PERMUTANTE"))</f>
        <v>0</v>
      </c>
      <c r="GE125" s="18">
        <f>IF(GE$5&gt;$G$4,0,SUMIFS(Fluxo!$O:$O,Fluxo!$U:$U,"&gt;"&amp;GD$5,Fluxo!$U:$U,"&lt;="&amp;GE$5,Fluxo!$D:$D,$D125,Fluxo!$E:$E,"&lt;&gt;"&amp;"PERMUTANTE"))</f>
        <v>0</v>
      </c>
      <c r="GF125" s="18">
        <f>IF(GF$5&gt;$G$4,0,SUMIFS(Fluxo!$O:$O,Fluxo!$U:$U,"&gt;"&amp;GE$5,Fluxo!$U:$U,"&lt;="&amp;GF$5,Fluxo!$D:$D,$D125,Fluxo!$E:$E,"&lt;&gt;"&amp;"PERMUTANTE"))</f>
        <v>0</v>
      </c>
      <c r="GG125" s="18">
        <f>IF(GG$5&gt;$G$4,0,SUMIFS(Fluxo!$O:$O,Fluxo!$U:$U,"&gt;"&amp;GF$5,Fluxo!$U:$U,"&lt;="&amp;GG$5,Fluxo!$D:$D,$D125,Fluxo!$E:$E,"&lt;&gt;"&amp;"PERMUTANTE"))</f>
        <v>0</v>
      </c>
      <c r="GH125" s="18">
        <f>IF(GH$5&gt;$G$4,0,SUMIFS(Fluxo!$O:$O,Fluxo!$U:$U,"&gt;"&amp;GG$5,Fluxo!$U:$U,"&lt;="&amp;GH$5,Fluxo!$D:$D,$D125,Fluxo!$E:$E,"&lt;&gt;"&amp;"PERMUTANTE"))</f>
        <v>0</v>
      </c>
      <c r="GI125" s="18">
        <f>IF(GI$5&gt;$G$4,0,SUMIFS(Fluxo!$O:$O,Fluxo!$U:$U,"&gt;"&amp;GH$5,Fluxo!$U:$U,"&lt;="&amp;GI$5,Fluxo!$D:$D,$D125,Fluxo!$E:$E,"&lt;&gt;"&amp;"PERMUTANTE"))</f>
        <v>0</v>
      </c>
      <c r="GJ125" s="18">
        <f>IF(GJ$5&gt;$G$4,0,SUMIFS(Fluxo!$O:$O,Fluxo!$U:$U,"&gt;"&amp;GI$5,Fluxo!$U:$U,"&lt;="&amp;GJ$5,Fluxo!$D:$D,$D125,Fluxo!$E:$E,"&lt;&gt;"&amp;"PERMUTANTE"))</f>
        <v>0</v>
      </c>
      <c r="GK125" s="18">
        <f>IF(GK$5&gt;$G$4,0,SUMIFS(Fluxo!$O:$O,Fluxo!$U:$U,"&gt;"&amp;GJ$5,Fluxo!$U:$U,"&lt;="&amp;GK$5,Fluxo!$D:$D,$D125,Fluxo!$E:$E,"&lt;&gt;"&amp;"PERMUTANTE"))</f>
        <v>0</v>
      </c>
      <c r="GL125" s="18">
        <f>IF(GL$5&gt;$G$4,0,SUMIFS(Fluxo!$O:$O,Fluxo!$U:$U,"&gt;"&amp;GK$5,Fluxo!$U:$U,"&lt;="&amp;GL$5,Fluxo!$D:$D,$D125,Fluxo!$E:$E,"&lt;&gt;"&amp;"PERMUTANTE"))</f>
        <v>0</v>
      </c>
      <c r="GM125" s="18">
        <f>IF(GM$5&gt;$G$4,0,SUMIFS(Fluxo!$O:$O,Fluxo!$U:$U,"&gt;"&amp;GL$5,Fluxo!$U:$U,"&lt;="&amp;GM$5,Fluxo!$D:$D,$D125,Fluxo!$E:$E,"&lt;&gt;"&amp;"PERMUTANTE"))</f>
        <v>0</v>
      </c>
      <c r="GN125" s="18">
        <f>IF(GN$5&gt;$G$4,0,SUMIFS(Fluxo!$O:$O,Fluxo!$U:$U,"&gt;"&amp;GM$5,Fluxo!$U:$U,"&lt;="&amp;GN$5,Fluxo!$D:$D,$D125,Fluxo!$E:$E,"&lt;&gt;"&amp;"PERMUTANTE"))</f>
        <v>0</v>
      </c>
      <c r="GO125" s="18">
        <f>IF(GO$5&gt;$G$4,0,SUMIFS(Fluxo!$O:$O,Fluxo!$U:$U,"&gt;"&amp;GN$5,Fluxo!$U:$U,"&lt;="&amp;GO$5,Fluxo!$D:$D,$D125,Fluxo!$E:$E,"&lt;&gt;"&amp;"PERMUTANTE"))</f>
        <v>0</v>
      </c>
      <c r="GP125" s="18">
        <f>IF(GP$5&gt;$G$4,0,SUMIFS(Fluxo!$O:$O,Fluxo!$U:$U,"&gt;"&amp;GO$5,Fluxo!$U:$U,"&lt;="&amp;GP$5,Fluxo!$D:$D,$D125,Fluxo!$E:$E,"&lt;&gt;"&amp;"PERMUTANTE"))</f>
        <v>0</v>
      </c>
      <c r="GQ125" s="18">
        <f>IF(GQ$5&gt;$G$4,0,SUMIFS(Fluxo!$O:$O,Fluxo!$U:$U,"&gt;"&amp;GP$5,Fluxo!$U:$U,"&lt;="&amp;GQ$5,Fluxo!$D:$D,$D125,Fluxo!$E:$E,"&lt;&gt;"&amp;"PERMUTANTE"))</f>
        <v>0</v>
      </c>
      <c r="GR125" s="18">
        <f>IF(GR$5&gt;$G$4,0,SUMIFS(Fluxo!$O:$O,Fluxo!$U:$U,"&gt;"&amp;GQ$5,Fluxo!$U:$U,"&lt;="&amp;GR$5,Fluxo!$D:$D,$D125,Fluxo!$E:$E,"&lt;&gt;"&amp;"PERMUTANTE"))</f>
        <v>0</v>
      </c>
      <c r="GS125" s="18">
        <f>IF(GS$5&gt;$G$4,0,SUMIFS(Fluxo!$O:$O,Fluxo!$U:$U,"&gt;"&amp;GR$5,Fluxo!$U:$U,"&lt;="&amp;GS$5,Fluxo!$D:$D,$D125,Fluxo!$E:$E,"&lt;&gt;"&amp;"PERMUTANTE"))</f>
        <v>0</v>
      </c>
      <c r="GT125" s="18">
        <f>IF(GT$5&gt;$G$4,0,SUMIFS(Fluxo!$O:$O,Fluxo!$U:$U,"&gt;"&amp;GS$5,Fluxo!$U:$U,"&lt;="&amp;GT$5,Fluxo!$D:$D,$D125,Fluxo!$E:$E,"&lt;&gt;"&amp;"PERMUTANTE"))</f>
        <v>0</v>
      </c>
      <c r="GU125" s="18">
        <f>IF(GU$5&gt;$G$4,0,SUMIFS(Fluxo!$O:$O,Fluxo!$U:$U,"&gt;"&amp;GT$5,Fluxo!$U:$U,"&lt;="&amp;GU$5,Fluxo!$D:$D,$D125,Fluxo!$E:$E,"&lt;&gt;"&amp;"PERMUTANTE"))</f>
        <v>0</v>
      </c>
      <c r="GV125" s="18">
        <f>IF(GV$5&gt;$G$4,0,SUMIFS(Fluxo!$O:$O,Fluxo!$U:$U,"&gt;"&amp;GU$5,Fluxo!$U:$U,"&lt;="&amp;GV$5,Fluxo!$D:$D,$D125,Fluxo!$E:$E,"&lt;&gt;"&amp;"PERMUTANTE"))</f>
        <v>0</v>
      </c>
      <c r="GW125" s="18">
        <f>IF(GW$5&gt;$G$4,0,SUMIFS(Fluxo!$O:$O,Fluxo!$U:$U,"&gt;"&amp;GV$5,Fluxo!$U:$U,"&lt;="&amp;GW$5,Fluxo!$D:$D,$D125,Fluxo!$E:$E,"&lt;&gt;"&amp;"PERMUTANTE"))</f>
        <v>0</v>
      </c>
      <c r="GX125" s="18">
        <f>IF(GX$5&gt;$G$4,0,SUMIFS(Fluxo!$O:$O,Fluxo!$U:$U,"&gt;"&amp;GW$5,Fluxo!$U:$U,"&lt;="&amp;GX$5,Fluxo!$D:$D,$D125,Fluxo!$E:$E,"&lt;&gt;"&amp;"PERMUTANTE"))</f>
        <v>0</v>
      </c>
      <c r="GY125" s="18">
        <f>IF(GY$5&gt;$G$4,0,SUMIFS(Fluxo!$O:$O,Fluxo!$U:$U,"&gt;"&amp;GX$5,Fluxo!$U:$U,"&lt;="&amp;GY$5,Fluxo!$D:$D,$D125,Fluxo!$E:$E,"&lt;&gt;"&amp;"PERMUTANTE"))</f>
        <v>0</v>
      </c>
      <c r="GZ125" s="18">
        <f>IF(GZ$5&gt;$G$4,0,SUMIFS(Fluxo!$O:$O,Fluxo!$U:$U,"&gt;"&amp;GY$5,Fluxo!$U:$U,"&lt;="&amp;GZ$5,Fluxo!$D:$D,$D125,Fluxo!$E:$E,"&lt;&gt;"&amp;"PERMUTANTE"))</f>
        <v>0</v>
      </c>
      <c r="HA125" s="18">
        <f>IF(HA$5&gt;$G$4,0,SUMIFS(Fluxo!$O:$O,Fluxo!$U:$U,"&gt;"&amp;GZ$5,Fluxo!$U:$U,"&lt;="&amp;HA$5,Fluxo!$D:$D,$D125,Fluxo!$E:$E,"&lt;&gt;"&amp;"PERMUTANTE"))</f>
        <v>0</v>
      </c>
      <c r="HB125" s="18">
        <f>IF(HB$5&gt;$G$4,0,SUMIFS(Fluxo!$O:$O,Fluxo!$U:$U,"&gt;"&amp;HA$5,Fluxo!$U:$U,"&lt;="&amp;HB$5,Fluxo!$D:$D,$D125,Fluxo!$E:$E,"&lt;&gt;"&amp;"PERMUTANTE"))</f>
        <v>0</v>
      </c>
      <c r="HC125" s="18">
        <f>IF(HC$5&gt;$G$4,0,SUMIFS(Fluxo!$O:$O,Fluxo!$U:$U,"&gt;"&amp;HB$5,Fluxo!$U:$U,"&lt;="&amp;HC$5,Fluxo!$D:$D,$D125,Fluxo!$E:$E,"&lt;&gt;"&amp;"PERMUTANTE"))</f>
        <v>0</v>
      </c>
      <c r="HD125" s="18">
        <f>IF(HD$5&gt;$G$4,0,SUMIFS(Fluxo!$O:$O,Fluxo!$U:$U,"&gt;"&amp;HC$5,Fluxo!$U:$U,"&lt;="&amp;HD$5,Fluxo!$D:$D,$D125,Fluxo!$E:$E,"&lt;&gt;"&amp;"PERMUTANTE"))</f>
        <v>0</v>
      </c>
      <c r="HE125" s="18">
        <f>IF(HE$5&gt;$G$4,0,SUMIFS(Fluxo!$O:$O,Fluxo!$U:$U,"&gt;"&amp;HD$5,Fluxo!$U:$U,"&lt;="&amp;HE$5,Fluxo!$D:$D,$D125,Fluxo!$E:$E,"&lt;&gt;"&amp;"PERMUTANTE"))</f>
        <v>0</v>
      </c>
      <c r="HF125" s="18">
        <f>IF(HF$5&gt;$G$4,0,SUMIFS(Fluxo!$O:$O,Fluxo!$U:$U,"&gt;"&amp;HE$5,Fluxo!$U:$U,"&lt;="&amp;HF$5,Fluxo!$D:$D,$D125,Fluxo!$E:$E,"&lt;&gt;"&amp;"PERMUTANTE"))</f>
        <v>0</v>
      </c>
    </row>
    <row r="126" spans="1:214">
      <c r="A126" s="20">
        <f t="shared" si="11"/>
        <v>116</v>
      </c>
      <c r="B126" s="140" t="str">
        <f>'Check Carteira'!C118</f>
        <v>E.1016.99.03.1008</v>
      </c>
      <c r="C126" s="141">
        <v>1</v>
      </c>
      <c r="D126" s="129" t="str">
        <f>'Check Carteira'!F118</f>
        <v>S-1008</v>
      </c>
      <c r="E126" s="21" t="str">
        <f>IFERROR(INDEX(Contratos!L:L,MATCH(D126,Contratos!R:R,0)),"")</f>
        <v/>
      </c>
      <c r="F126" s="139" t="str">
        <f>IFERROR(INDEX(Contratos!G:G,MATCH(D126,Contratos!R:R,0)),"")</f>
        <v/>
      </c>
      <c r="H126" s="83">
        <f t="shared" si="12"/>
        <v>1</v>
      </c>
      <c r="J126" s="18">
        <f>IF(J$5&gt;$G$4,0,SUMIFS(Fluxo!$O:$O,Fluxo!$U:$U,"&gt;"&amp;I$5,Fluxo!$U:$U,"&lt;="&amp;J$5,Fluxo!$D:$D,$D126))</f>
        <v>0</v>
      </c>
      <c r="K126" s="18">
        <f>IF(K$5&gt;$G$4,0,SUMIFS(Fluxo!$O:$O,Fluxo!$U:$U,"&gt;"&amp;J$5,Fluxo!$U:$U,"&lt;="&amp;K$5,Fluxo!$D:$D,$D126))</f>
        <v>1</v>
      </c>
      <c r="L126" s="18">
        <f>IF(L$5&gt;$G$4,0,SUMIFS(Fluxo!$O:$O,Fluxo!$U:$U,"&gt;"&amp;K$5,Fluxo!$U:$U,"&lt;="&amp;L$5,Fluxo!$D:$D,$D126))</f>
        <v>0</v>
      </c>
      <c r="M126" s="18">
        <f>IF(M$5&gt;$G$4,0,SUMIFS(Fluxo!$O:$O,Fluxo!$U:$U,"&gt;"&amp;L$5,Fluxo!$U:$U,"&lt;="&amp;M$5,Fluxo!$D:$D,$D126))</f>
        <v>0</v>
      </c>
      <c r="N126" s="18">
        <f>IF(N$5&gt;$G$4,0,SUMIFS(Fluxo!$O:$O,Fluxo!$U:$U,"&gt;"&amp;M$5,Fluxo!$U:$U,"&lt;="&amp;N$5,Fluxo!$D:$D,$D126))</f>
        <v>0</v>
      </c>
      <c r="O126" s="18">
        <f>IF(O$5&gt;$G$4,0,SUMIFS(Fluxo!$O:$O,Fluxo!$U:$U,"&gt;"&amp;N$5,Fluxo!$U:$U,"&lt;="&amp;O$5,Fluxo!$D:$D,$D126))</f>
        <v>0</v>
      </c>
      <c r="P126" s="18">
        <f>IF(P$5&gt;$G$4,0,SUMIFS(Fluxo!$O:$O,Fluxo!$U:$U,"&gt;"&amp;O$5,Fluxo!$U:$U,"&lt;="&amp;P$5,Fluxo!$D:$D,$D126))</f>
        <v>0</v>
      </c>
      <c r="Q126" s="18">
        <f>IF(Q$5&gt;$G$4,0,SUMIFS(Fluxo!$O:$O,Fluxo!$U:$U,"&gt;"&amp;P$5,Fluxo!$U:$U,"&lt;="&amp;Q$5,Fluxo!$D:$D,$D126))</f>
        <v>0</v>
      </c>
      <c r="R126" s="18">
        <f>IF(R$5&gt;$G$4,0,SUMIFS(Fluxo!$O:$O,Fluxo!$U:$U,"&gt;"&amp;Q$5,Fluxo!$U:$U,"&lt;="&amp;R$5,Fluxo!$D:$D,$D126))</f>
        <v>0</v>
      </c>
      <c r="S126" s="18">
        <f>IF(S$5&gt;$G$4,0,SUMIFS(Fluxo!$O:$O,Fluxo!$U:$U,"&gt;"&amp;R$5,Fluxo!$U:$U,"&lt;="&amp;S$5,Fluxo!$D:$D,$D126,Fluxo!$E:$E,"&lt;&gt;"&amp;"PERMUTANTE"))</f>
        <v>0</v>
      </c>
      <c r="T126" s="18">
        <f>IF(T$5&gt;$G$4,0,SUMIFS(Fluxo!$O:$O,Fluxo!$U:$U,"&gt;"&amp;S$5,Fluxo!$U:$U,"&lt;="&amp;T$5,Fluxo!$D:$D,$D126,Fluxo!$E:$E,"&lt;&gt;"&amp;"PERMUTANTE"))</f>
        <v>0</v>
      </c>
      <c r="U126" s="18">
        <f>IF(U$5&gt;$G$4,0,SUMIFS(Fluxo!$O:$O,Fluxo!$U:$U,"&gt;"&amp;T$5,Fluxo!$U:$U,"&lt;="&amp;U$5,Fluxo!$D:$D,$D126,Fluxo!$E:$E,"&lt;&gt;"&amp;"PERMUTANTE"))</f>
        <v>0</v>
      </c>
      <c r="V126" s="18">
        <f>IF(V$5&gt;$G$4,0,SUMIFS(Fluxo!$O:$O,Fluxo!$U:$U,"&gt;"&amp;U$5,Fluxo!$U:$U,"&lt;="&amp;V$5,Fluxo!$D:$D,$D126,Fluxo!$E:$E,"&lt;&gt;"&amp;"PERMUTANTE"))</f>
        <v>0</v>
      </c>
      <c r="W126" s="18">
        <f>IF(W$5&gt;$G$4,0,SUMIFS(Fluxo!$O:$O,Fluxo!$U:$U,"&gt;"&amp;V$5,Fluxo!$U:$U,"&lt;="&amp;W$5,Fluxo!$D:$D,$D126,Fluxo!$E:$E,"&lt;&gt;"&amp;"PERMUTANTE"))</f>
        <v>0</v>
      </c>
      <c r="X126" s="18">
        <f>IF(X$5&gt;$G$4,0,SUMIFS(Fluxo!$O:$O,Fluxo!$U:$U,"&gt;"&amp;W$5,Fluxo!$U:$U,"&lt;="&amp;X$5,Fluxo!$D:$D,$D126,Fluxo!$E:$E,"&lt;&gt;"&amp;"PERMUTANTE"))</f>
        <v>0</v>
      </c>
      <c r="Y126" s="18">
        <f>IF(Y$5&gt;$G$4,0,SUMIFS(Fluxo!$O:$O,Fluxo!$U:$U,"&gt;"&amp;X$5,Fluxo!$U:$U,"&lt;="&amp;Y$5,Fluxo!$D:$D,$D126,Fluxo!$E:$E,"&lt;&gt;"&amp;"PERMUTANTE"))</f>
        <v>0</v>
      </c>
      <c r="Z126" s="18">
        <f>IF(Z$5&gt;$G$4,0,SUMIFS(Fluxo!$O:$O,Fluxo!$U:$U,"&gt;"&amp;Y$5,Fluxo!$U:$U,"&lt;="&amp;Z$5,Fluxo!$D:$D,$D126,Fluxo!$E:$E,"&lt;&gt;"&amp;"PERMUTANTE"))</f>
        <v>0</v>
      </c>
      <c r="AA126" s="18">
        <f>IF(AA$5&gt;$G$4,0,SUMIFS(Fluxo!$O:$O,Fluxo!$U:$U,"&gt;"&amp;Z$5,Fluxo!$U:$U,"&lt;="&amp;AA$5,Fluxo!$D:$D,$D126,Fluxo!$E:$E,"&lt;&gt;"&amp;"PERMUTANTE"))</f>
        <v>0</v>
      </c>
      <c r="AB126" s="18">
        <f>IF(AB$5&gt;$G$4,0,SUMIFS(Fluxo!$O:$O,Fluxo!$U:$U,"&gt;"&amp;AA$5,Fluxo!$U:$U,"&lt;="&amp;AB$5,Fluxo!$D:$D,$D126,Fluxo!$E:$E,"&lt;&gt;"&amp;"PERMUTANTE"))</f>
        <v>0</v>
      </c>
      <c r="AC126" s="18">
        <f>IF(AC$5&gt;$G$4,0,SUMIFS(Fluxo!$O:$O,Fluxo!$U:$U,"&gt;"&amp;AB$5,Fluxo!$U:$U,"&lt;="&amp;AC$5,Fluxo!$D:$D,$D126,Fluxo!$E:$E,"&lt;&gt;"&amp;"PERMUTANTE"))</f>
        <v>0</v>
      </c>
      <c r="AD126" s="18">
        <f>IF(AD$5&gt;$G$4,0,SUMIFS(Fluxo!$O:$O,Fluxo!$U:$U,"&gt;"&amp;AC$5,Fluxo!$U:$U,"&lt;="&amp;AD$5,Fluxo!$D:$D,$D126,Fluxo!$E:$E,"&lt;&gt;"&amp;"PERMUTANTE"))</f>
        <v>0</v>
      </c>
      <c r="AE126" s="18">
        <f>IF(AE$5&gt;$G$4,0,SUMIFS(Fluxo!$O:$O,Fluxo!$U:$U,"&gt;"&amp;AD$5,Fluxo!$U:$U,"&lt;="&amp;AE$5,Fluxo!$D:$D,$D126,Fluxo!$E:$E,"&lt;&gt;"&amp;"PERMUTANTE"))</f>
        <v>0</v>
      </c>
      <c r="AF126" s="18">
        <f>IF(AF$5&gt;$G$4,0,SUMIFS(Fluxo!$O:$O,Fluxo!$U:$U,"&gt;"&amp;AE$5,Fluxo!$U:$U,"&lt;="&amp;AF$5,Fluxo!$D:$D,$D126,Fluxo!$E:$E,"&lt;&gt;"&amp;"PERMUTANTE"))</f>
        <v>0</v>
      </c>
      <c r="AG126" s="18">
        <f>IF(AG$5&gt;$G$4,0,SUMIFS(Fluxo!$O:$O,Fluxo!$U:$U,"&gt;"&amp;AF$5,Fluxo!$U:$U,"&lt;="&amp;AG$5,Fluxo!$D:$D,$D126,Fluxo!$E:$E,"&lt;&gt;"&amp;"PERMUTANTE"))</f>
        <v>0</v>
      </c>
      <c r="AH126" s="18">
        <f>IF(AH$5&gt;$G$4,0,SUMIFS(Fluxo!$O:$O,Fluxo!$U:$U,"&gt;"&amp;AG$5,Fluxo!$U:$U,"&lt;="&amp;AH$5,Fluxo!$D:$D,$D126,Fluxo!$E:$E,"&lt;&gt;"&amp;"PERMUTANTE"))</f>
        <v>0</v>
      </c>
      <c r="AI126" s="18">
        <f>IF(AI$5&gt;$G$4,0,SUMIFS(Fluxo!$O:$O,Fluxo!$U:$U,"&gt;"&amp;AH$5,Fluxo!$U:$U,"&lt;="&amp;AI$5,Fluxo!$D:$D,$D126,Fluxo!$E:$E,"&lt;&gt;"&amp;"PERMUTANTE"))</f>
        <v>0</v>
      </c>
      <c r="AJ126" s="18">
        <f>IF(AJ$5&gt;$G$4,0,SUMIFS(Fluxo!$O:$O,Fluxo!$U:$U,"&gt;"&amp;AI$5,Fluxo!$U:$U,"&lt;="&amp;AJ$5,Fluxo!$D:$D,$D126,Fluxo!$E:$E,"&lt;&gt;"&amp;"PERMUTANTE"))</f>
        <v>0</v>
      </c>
      <c r="AK126" s="18">
        <f>IF(AK$5&gt;$G$4,0,SUMIFS(Fluxo!$O:$O,Fluxo!$U:$U,"&gt;"&amp;AJ$5,Fluxo!$U:$U,"&lt;="&amp;AK$5,Fluxo!$D:$D,$D126,Fluxo!$E:$E,"&lt;&gt;"&amp;"PERMUTANTE"))</f>
        <v>0</v>
      </c>
      <c r="AL126" s="18">
        <f>IF(AL$5&gt;$G$4,0,SUMIFS(Fluxo!$O:$O,Fluxo!$U:$U,"&gt;"&amp;AK$5,Fluxo!$U:$U,"&lt;="&amp;AL$5,Fluxo!$D:$D,$D126,Fluxo!$E:$E,"&lt;&gt;"&amp;"PERMUTANTE"))</f>
        <v>0</v>
      </c>
      <c r="AM126" s="18">
        <f>IF(AM$5&gt;$G$4,0,SUMIFS(Fluxo!$O:$O,Fluxo!$U:$U,"&gt;"&amp;AL$5,Fluxo!$U:$U,"&lt;="&amp;AM$5,Fluxo!$D:$D,$D126,Fluxo!$E:$E,"&lt;&gt;"&amp;"PERMUTANTE"))</f>
        <v>0</v>
      </c>
      <c r="AN126" s="18">
        <f>IF(AN$5&gt;$G$4,0,SUMIFS(Fluxo!$O:$O,Fluxo!$U:$U,"&gt;"&amp;AM$5,Fluxo!$U:$U,"&lt;="&amp;AN$5,Fluxo!$D:$D,$D126,Fluxo!$E:$E,"&lt;&gt;"&amp;"PERMUTANTE"))</f>
        <v>0</v>
      </c>
      <c r="AO126" s="18">
        <f>IF(AO$5&gt;$G$4,0,SUMIFS(Fluxo!$O:$O,Fluxo!$U:$U,"&gt;"&amp;AN$5,Fluxo!$U:$U,"&lt;="&amp;AO$5,Fluxo!$D:$D,$D126,Fluxo!$E:$E,"&lt;&gt;"&amp;"PERMUTANTE"))</f>
        <v>0</v>
      </c>
      <c r="AP126" s="18">
        <f>IF(AP$5&gt;$G$4,0,SUMIFS(Fluxo!$O:$O,Fluxo!$U:$U,"&gt;"&amp;AO$5,Fluxo!$U:$U,"&lt;="&amp;AP$5,Fluxo!$D:$D,$D126,Fluxo!$E:$E,"&lt;&gt;"&amp;"PERMUTANTE"))</f>
        <v>0</v>
      </c>
      <c r="AQ126" s="18">
        <f>IF(AQ$5&gt;$G$4,0,SUMIFS(Fluxo!$O:$O,Fluxo!$U:$U,"&gt;"&amp;AP$5,Fluxo!$U:$U,"&lt;="&amp;AQ$5,Fluxo!$D:$D,$D126,Fluxo!$E:$E,"&lt;&gt;"&amp;"PERMUTANTE"))</f>
        <v>0</v>
      </c>
      <c r="AR126" s="18">
        <f>IF(AR$5&gt;$G$4,0,SUMIFS(Fluxo!$O:$O,Fluxo!$U:$U,"&gt;"&amp;AQ$5,Fluxo!$U:$U,"&lt;="&amp;AR$5,Fluxo!$D:$D,$D126,Fluxo!$E:$E,"&lt;&gt;"&amp;"PERMUTANTE"))</f>
        <v>0</v>
      </c>
      <c r="AS126" s="18">
        <f>IF(AS$5&gt;$G$4,0,SUMIFS(Fluxo!$O:$O,Fluxo!$U:$U,"&gt;"&amp;AR$5,Fluxo!$U:$U,"&lt;="&amp;AS$5,Fluxo!$D:$D,$D126,Fluxo!$E:$E,"&lt;&gt;"&amp;"PERMUTANTE"))</f>
        <v>0</v>
      </c>
      <c r="AT126" s="18">
        <f>IF(AT$5&gt;$G$4,0,SUMIFS(Fluxo!$O:$O,Fluxo!$U:$U,"&gt;"&amp;AS$5,Fluxo!$U:$U,"&lt;="&amp;AT$5,Fluxo!$D:$D,$D126,Fluxo!$E:$E,"&lt;&gt;"&amp;"PERMUTANTE"))</f>
        <v>0</v>
      </c>
      <c r="AU126" s="18">
        <f>IF(AU$5&gt;$G$4,0,SUMIFS(Fluxo!$O:$O,Fluxo!$U:$U,"&gt;"&amp;AT$5,Fluxo!$U:$U,"&lt;="&amp;AU$5,Fluxo!$D:$D,$D126,Fluxo!$E:$E,"&lt;&gt;"&amp;"PERMUTANTE"))</f>
        <v>0</v>
      </c>
      <c r="AV126" s="18">
        <f>IF(AV$5&gt;$G$4,0,SUMIFS(Fluxo!$O:$O,Fluxo!$U:$U,"&gt;"&amp;AU$5,Fluxo!$U:$U,"&lt;="&amp;AV$5,Fluxo!$D:$D,$D126,Fluxo!$E:$E,"&lt;&gt;"&amp;"PERMUTANTE"))</f>
        <v>0</v>
      </c>
      <c r="AW126" s="18">
        <f>IF(AW$5&gt;$G$4,0,SUMIFS(Fluxo!$O:$O,Fluxo!$U:$U,"&gt;"&amp;AV$5,Fluxo!$U:$U,"&lt;="&amp;AW$5,Fluxo!$D:$D,$D126,Fluxo!$E:$E,"&lt;&gt;"&amp;"PERMUTANTE"))</f>
        <v>0</v>
      </c>
      <c r="AX126" s="18">
        <f>IF(AX$5&gt;$G$4,0,SUMIFS(Fluxo!$O:$O,Fluxo!$U:$U,"&gt;"&amp;AW$5,Fluxo!$U:$U,"&lt;="&amp;AX$5,Fluxo!$D:$D,$D126,Fluxo!$E:$E,"&lt;&gt;"&amp;"PERMUTANTE"))</f>
        <v>0</v>
      </c>
      <c r="AY126" s="18">
        <f>IF(AY$5&gt;$G$4,0,SUMIFS(Fluxo!$O:$O,Fluxo!$U:$U,"&gt;"&amp;AX$5,Fluxo!$U:$U,"&lt;="&amp;AY$5,Fluxo!$D:$D,$D126,Fluxo!$E:$E,"&lt;&gt;"&amp;"PERMUTANTE"))</f>
        <v>0</v>
      </c>
      <c r="AZ126" s="18">
        <f>IF(AZ$5&gt;$G$4,0,SUMIFS(Fluxo!$O:$O,Fluxo!$U:$U,"&gt;"&amp;AY$5,Fluxo!$U:$U,"&lt;="&amp;AZ$5,Fluxo!$D:$D,$D126,Fluxo!$E:$E,"&lt;&gt;"&amp;"PERMUTANTE"))</f>
        <v>0</v>
      </c>
      <c r="BA126" s="18">
        <f>IF(BA$5&gt;$G$4,0,SUMIFS(Fluxo!$O:$O,Fluxo!$U:$U,"&gt;"&amp;AZ$5,Fluxo!$U:$U,"&lt;="&amp;BA$5,Fluxo!$D:$D,$D126,Fluxo!$E:$E,"&lt;&gt;"&amp;"PERMUTANTE"))</f>
        <v>0</v>
      </c>
      <c r="BB126" s="18">
        <f>IF(BB$5&gt;$G$4,0,SUMIFS(Fluxo!$O:$O,Fluxo!$U:$U,"&gt;"&amp;BA$5,Fluxo!$U:$U,"&lt;="&amp;BB$5,Fluxo!$D:$D,$D126,Fluxo!$E:$E,"&lt;&gt;"&amp;"PERMUTANTE"))</f>
        <v>0</v>
      </c>
      <c r="BC126" s="18">
        <f>IF(BC$5&gt;$G$4,0,SUMIFS(Fluxo!$O:$O,Fluxo!$U:$U,"&gt;"&amp;BB$5,Fluxo!$U:$U,"&lt;="&amp;BC$5,Fluxo!$D:$D,$D126,Fluxo!$E:$E,"&lt;&gt;"&amp;"PERMUTANTE"))</f>
        <v>0</v>
      </c>
      <c r="BD126" s="18">
        <f>IF(BD$5&gt;$G$4,0,SUMIFS(Fluxo!$O:$O,Fluxo!$U:$U,"&gt;"&amp;BC$5,Fluxo!$U:$U,"&lt;="&amp;BD$5,Fluxo!$D:$D,$D126,Fluxo!$E:$E,"&lt;&gt;"&amp;"PERMUTANTE"))</f>
        <v>0</v>
      </c>
      <c r="BE126" s="18">
        <f>IF(BE$5&gt;$G$4,0,SUMIFS(Fluxo!$O:$O,Fluxo!$U:$U,"&gt;"&amp;BD$5,Fluxo!$U:$U,"&lt;="&amp;BE$5,Fluxo!$D:$D,$D126,Fluxo!$E:$E,"&lt;&gt;"&amp;"PERMUTANTE"))</f>
        <v>0</v>
      </c>
      <c r="BF126" s="18">
        <f>IF(BF$5&gt;$G$4,0,SUMIFS(Fluxo!$O:$O,Fluxo!$U:$U,"&gt;"&amp;BE$5,Fluxo!$U:$U,"&lt;="&amp;BF$5,Fluxo!$D:$D,$D126,Fluxo!$E:$E,"&lt;&gt;"&amp;"PERMUTANTE"))</f>
        <v>0</v>
      </c>
      <c r="BG126" s="18">
        <f>IF(BG$5&gt;$G$4,0,SUMIFS(Fluxo!$O:$O,Fluxo!$U:$U,"&gt;"&amp;BF$5,Fluxo!$U:$U,"&lt;="&amp;BG$5,Fluxo!$D:$D,$D126,Fluxo!$E:$E,"&lt;&gt;"&amp;"PERMUTANTE"))</f>
        <v>0</v>
      </c>
      <c r="BH126" s="18">
        <f>IF(BH$5&gt;$G$4,0,SUMIFS(Fluxo!$O:$O,Fluxo!$U:$U,"&gt;"&amp;BG$5,Fluxo!$U:$U,"&lt;="&amp;BH$5,Fluxo!$D:$D,$D126,Fluxo!$E:$E,"&lt;&gt;"&amp;"PERMUTANTE"))</f>
        <v>0</v>
      </c>
      <c r="BI126" s="18">
        <f>IF(BI$5&gt;$G$4,0,SUMIFS(Fluxo!$O:$O,Fluxo!$U:$U,"&gt;"&amp;BH$5,Fluxo!$U:$U,"&lt;="&amp;BI$5,Fluxo!$D:$D,$D126,Fluxo!$E:$E,"&lt;&gt;"&amp;"PERMUTANTE"))</f>
        <v>0</v>
      </c>
      <c r="BJ126" s="18">
        <f>IF(BJ$5&gt;$G$4,0,SUMIFS(Fluxo!$O:$O,Fluxo!$U:$U,"&gt;"&amp;BI$5,Fluxo!$U:$U,"&lt;="&amp;BJ$5,Fluxo!$D:$D,$D126,Fluxo!$E:$E,"&lt;&gt;"&amp;"PERMUTANTE"))</f>
        <v>0</v>
      </c>
      <c r="BK126" s="18">
        <f>IF(BK$5&gt;$G$4,0,SUMIFS(Fluxo!$O:$O,Fluxo!$U:$U,"&gt;"&amp;BJ$5,Fluxo!$U:$U,"&lt;="&amp;BK$5,Fluxo!$D:$D,$D126,Fluxo!$E:$E,"&lt;&gt;"&amp;"PERMUTANTE"))</f>
        <v>0</v>
      </c>
      <c r="BL126" s="18">
        <f>IF(BL$5&gt;$G$4,0,SUMIFS(Fluxo!$O:$O,Fluxo!$U:$U,"&gt;"&amp;BK$5,Fluxo!$U:$U,"&lt;="&amp;BL$5,Fluxo!$D:$D,$D126,Fluxo!$E:$E,"&lt;&gt;"&amp;"PERMUTANTE"))</f>
        <v>0</v>
      </c>
      <c r="BM126" s="18">
        <f>IF(BM$5&gt;$G$4,0,SUMIFS(Fluxo!$O:$O,Fluxo!$U:$U,"&gt;"&amp;BL$5,Fluxo!$U:$U,"&lt;="&amp;BM$5,Fluxo!$D:$D,$D126,Fluxo!$E:$E,"&lt;&gt;"&amp;"PERMUTANTE"))</f>
        <v>0</v>
      </c>
      <c r="BN126" s="18">
        <f>IF(BN$5&gt;$G$4,0,SUMIFS(Fluxo!$O:$O,Fluxo!$U:$U,"&gt;"&amp;BM$5,Fluxo!$U:$U,"&lt;="&amp;BN$5,Fluxo!$D:$D,$D126,Fluxo!$E:$E,"&lt;&gt;"&amp;"PERMUTANTE"))</f>
        <v>0</v>
      </c>
      <c r="BO126" s="18">
        <f>IF(BO$5&gt;$G$4,0,SUMIFS(Fluxo!$O:$O,Fluxo!$U:$U,"&gt;"&amp;BN$5,Fluxo!$U:$U,"&lt;="&amp;BO$5,Fluxo!$D:$D,$D126,Fluxo!$E:$E,"&lt;&gt;"&amp;"PERMUTANTE"))</f>
        <v>0</v>
      </c>
      <c r="BP126" s="18">
        <f>IF(BP$5&gt;$G$4,0,SUMIFS(Fluxo!$O:$O,Fluxo!$U:$U,"&gt;"&amp;BO$5,Fluxo!$U:$U,"&lt;="&amp;BP$5,Fluxo!$D:$D,$D126,Fluxo!$E:$E,"&lt;&gt;"&amp;"PERMUTANTE"))</f>
        <v>0</v>
      </c>
      <c r="BQ126" s="18">
        <f>IF(BQ$5&gt;$G$4,0,SUMIFS(Fluxo!$O:$O,Fluxo!$U:$U,"&gt;"&amp;BP$5,Fluxo!$U:$U,"&lt;="&amp;BQ$5,Fluxo!$D:$D,$D126,Fluxo!$E:$E,"&lt;&gt;"&amp;"PERMUTANTE"))</f>
        <v>0</v>
      </c>
      <c r="BR126" s="18">
        <f>IF(BR$5&gt;$G$4,0,SUMIFS(Fluxo!$O:$O,Fluxo!$U:$U,"&gt;"&amp;BQ$5,Fluxo!$U:$U,"&lt;="&amp;BR$5,Fluxo!$D:$D,$D126,Fluxo!$E:$E,"&lt;&gt;"&amp;"PERMUTANTE"))</f>
        <v>0</v>
      </c>
      <c r="BS126" s="18">
        <f>IF(BS$5&gt;$G$4,0,SUMIFS(Fluxo!$O:$O,Fluxo!$U:$U,"&gt;"&amp;BR$5,Fluxo!$U:$U,"&lt;="&amp;BS$5,Fluxo!$D:$D,$D126,Fluxo!$E:$E,"&lt;&gt;"&amp;"PERMUTANTE"))</f>
        <v>0</v>
      </c>
      <c r="BT126" s="18">
        <f>IF(BT$5&gt;$G$4,0,SUMIFS(Fluxo!$O:$O,Fluxo!$U:$U,"&gt;"&amp;BS$5,Fluxo!$U:$U,"&lt;="&amp;BT$5,Fluxo!$D:$D,$D126,Fluxo!$E:$E,"&lt;&gt;"&amp;"PERMUTANTE"))</f>
        <v>0</v>
      </c>
      <c r="BU126" s="18">
        <f>IF(BU$5&gt;$G$4,0,SUMIFS(Fluxo!$O:$O,Fluxo!$U:$U,"&gt;"&amp;BT$5,Fluxo!$U:$U,"&lt;="&amp;BU$5,Fluxo!$D:$D,$D126,Fluxo!$E:$E,"&lt;&gt;"&amp;"PERMUTANTE"))</f>
        <v>0</v>
      </c>
      <c r="BV126" s="18">
        <f>IF(BV$5&gt;$G$4,0,SUMIFS(Fluxo!$O:$O,Fluxo!$U:$U,"&gt;"&amp;BU$5,Fluxo!$U:$U,"&lt;="&amp;BV$5,Fluxo!$D:$D,$D126,Fluxo!$E:$E,"&lt;&gt;"&amp;"PERMUTANTE"))</f>
        <v>0</v>
      </c>
      <c r="BW126" s="18">
        <f>IF(BW$5&gt;$G$4,0,SUMIFS(Fluxo!$O:$O,Fluxo!$U:$U,"&gt;"&amp;BV$5,Fluxo!$U:$U,"&lt;="&amp;BW$5,Fluxo!$D:$D,$D126,Fluxo!$E:$E,"&lt;&gt;"&amp;"PERMUTANTE"))</f>
        <v>0</v>
      </c>
      <c r="BX126" s="18">
        <f>IF(BX$5&gt;$G$4,0,SUMIFS(Fluxo!$O:$O,Fluxo!$U:$U,"&gt;"&amp;BW$5,Fluxo!$U:$U,"&lt;="&amp;BX$5,Fluxo!$D:$D,$D126,Fluxo!$E:$E,"&lt;&gt;"&amp;"PERMUTANTE"))</f>
        <v>0</v>
      </c>
      <c r="BY126" s="18">
        <f>IF(BY$5&gt;$G$4,0,SUMIFS(Fluxo!$O:$O,Fluxo!$U:$U,"&gt;"&amp;BX$5,Fluxo!$U:$U,"&lt;="&amp;BY$5,Fluxo!$D:$D,$D126,Fluxo!$E:$E,"&lt;&gt;"&amp;"PERMUTANTE"))</f>
        <v>0</v>
      </c>
      <c r="BZ126" s="18">
        <f>IF(BZ$5&gt;$G$4,0,SUMIFS(Fluxo!$O:$O,Fluxo!$U:$U,"&gt;"&amp;BY$5,Fluxo!$U:$U,"&lt;="&amp;BZ$5,Fluxo!$D:$D,$D126,Fluxo!$E:$E,"&lt;&gt;"&amp;"PERMUTANTE"))</f>
        <v>0</v>
      </c>
      <c r="CA126" s="18">
        <f>IF(CA$5&gt;$G$4,0,SUMIFS(Fluxo!$O:$O,Fluxo!$U:$U,"&gt;"&amp;BZ$5,Fluxo!$U:$U,"&lt;="&amp;CA$5,Fluxo!$D:$D,$D126,Fluxo!$E:$E,"&lt;&gt;"&amp;"PERMUTANTE"))</f>
        <v>0</v>
      </c>
      <c r="CB126" s="18">
        <f>IF(CB$5&gt;$G$4,0,SUMIFS(Fluxo!$O:$O,Fluxo!$U:$U,"&gt;"&amp;CA$5,Fluxo!$U:$U,"&lt;="&amp;CB$5,Fluxo!$D:$D,$D126,Fluxo!$E:$E,"&lt;&gt;"&amp;"PERMUTANTE"))</f>
        <v>0</v>
      </c>
      <c r="CC126" s="18">
        <f>IF(CC$5&gt;$G$4,0,SUMIFS(Fluxo!$O:$O,Fluxo!$U:$U,"&gt;"&amp;CB$5,Fluxo!$U:$U,"&lt;="&amp;CC$5,Fluxo!$D:$D,$D126,Fluxo!$E:$E,"&lt;&gt;"&amp;"PERMUTANTE"))</f>
        <v>0</v>
      </c>
      <c r="CD126" s="18">
        <f>IF(CD$5&gt;$G$4,0,SUMIFS(Fluxo!$O:$O,Fluxo!$U:$U,"&gt;"&amp;CC$5,Fluxo!$U:$U,"&lt;="&amp;CD$5,Fluxo!$D:$D,$D126,Fluxo!$E:$E,"&lt;&gt;"&amp;"PERMUTANTE"))</f>
        <v>0</v>
      </c>
      <c r="CE126" s="18">
        <f>IF(CE$5&gt;$G$4,0,SUMIFS(Fluxo!$O:$O,Fluxo!$U:$U,"&gt;"&amp;CD$5,Fluxo!$U:$U,"&lt;="&amp;CE$5,Fluxo!$D:$D,$D126,Fluxo!$E:$E,"&lt;&gt;"&amp;"PERMUTANTE"))</f>
        <v>0</v>
      </c>
      <c r="CF126" s="18">
        <f>IF(CF$5&gt;$G$4,0,SUMIFS(Fluxo!$O:$O,Fluxo!$U:$U,"&gt;"&amp;CE$5,Fluxo!$U:$U,"&lt;="&amp;CF$5,Fluxo!$D:$D,$D126,Fluxo!$E:$E,"&lt;&gt;"&amp;"PERMUTANTE"))</f>
        <v>0</v>
      </c>
      <c r="CG126" s="18">
        <f>IF(CG$5&gt;$G$4,0,SUMIFS(Fluxo!$O:$O,Fluxo!$U:$U,"&gt;"&amp;CF$5,Fluxo!$U:$U,"&lt;="&amp;CG$5,Fluxo!$D:$D,$D126,Fluxo!$E:$E,"&lt;&gt;"&amp;"PERMUTANTE"))</f>
        <v>0</v>
      </c>
      <c r="CH126" s="18">
        <f>IF(CH$5&gt;$G$4,0,SUMIFS(Fluxo!$O:$O,Fluxo!$U:$U,"&gt;"&amp;CG$5,Fluxo!$U:$U,"&lt;="&amp;CH$5,Fluxo!$D:$D,$D126,Fluxo!$E:$E,"&lt;&gt;"&amp;"PERMUTANTE"))</f>
        <v>0</v>
      </c>
      <c r="CI126" s="18">
        <f>IF(CI$5&gt;$G$4,0,SUMIFS(Fluxo!$O:$O,Fluxo!$U:$U,"&gt;"&amp;CH$5,Fluxo!$U:$U,"&lt;="&amp;CI$5,Fluxo!$D:$D,$D126,Fluxo!$E:$E,"&lt;&gt;"&amp;"PERMUTANTE"))</f>
        <v>0</v>
      </c>
      <c r="CJ126" s="18">
        <f>IF(CJ$5&gt;$G$4,0,SUMIFS(Fluxo!$O:$O,Fluxo!$U:$U,"&gt;"&amp;CI$5,Fluxo!$U:$U,"&lt;="&amp;CJ$5,Fluxo!$D:$D,$D126,Fluxo!$E:$E,"&lt;&gt;"&amp;"PERMUTANTE"))</f>
        <v>0</v>
      </c>
      <c r="CK126" s="18">
        <f>IF(CK$5&gt;$G$4,0,SUMIFS(Fluxo!$O:$O,Fluxo!$U:$U,"&gt;"&amp;CJ$5,Fluxo!$U:$U,"&lt;="&amp;CK$5,Fluxo!$D:$D,$D126,Fluxo!$E:$E,"&lt;&gt;"&amp;"PERMUTANTE"))</f>
        <v>0</v>
      </c>
      <c r="CL126" s="18">
        <f>IF(CL$5&gt;$G$4,0,SUMIFS(Fluxo!$O:$O,Fluxo!$U:$U,"&gt;"&amp;CK$5,Fluxo!$U:$U,"&lt;="&amp;CL$5,Fluxo!$D:$D,$D126,Fluxo!$E:$E,"&lt;&gt;"&amp;"PERMUTANTE"))</f>
        <v>0</v>
      </c>
      <c r="CM126" s="18">
        <f>IF(CM$5&gt;$G$4,0,SUMIFS(Fluxo!$O:$O,Fluxo!$U:$U,"&gt;"&amp;CL$5,Fluxo!$U:$U,"&lt;="&amp;CM$5,Fluxo!$D:$D,$D126,Fluxo!$E:$E,"&lt;&gt;"&amp;"PERMUTANTE"))</f>
        <v>0</v>
      </c>
      <c r="CN126" s="18">
        <f>IF(CN$5&gt;$G$4,0,SUMIFS(Fluxo!$O:$O,Fluxo!$U:$U,"&gt;"&amp;CM$5,Fluxo!$U:$U,"&lt;="&amp;CN$5,Fluxo!$D:$D,$D126,Fluxo!$E:$E,"&lt;&gt;"&amp;"PERMUTANTE"))</f>
        <v>0</v>
      </c>
      <c r="CO126" s="18">
        <f>IF(CO$5&gt;$G$4,0,SUMIFS(Fluxo!$O:$O,Fluxo!$U:$U,"&gt;"&amp;CN$5,Fluxo!$U:$U,"&lt;="&amp;CO$5,Fluxo!$D:$D,$D126,Fluxo!$E:$E,"&lt;&gt;"&amp;"PERMUTANTE"))</f>
        <v>0</v>
      </c>
      <c r="CP126" s="18">
        <f>IF(CP$5&gt;$G$4,0,SUMIFS(Fluxo!$O:$O,Fluxo!$U:$U,"&gt;"&amp;CO$5,Fluxo!$U:$U,"&lt;="&amp;CP$5,Fluxo!$D:$D,$D126,Fluxo!$E:$E,"&lt;&gt;"&amp;"PERMUTANTE"))</f>
        <v>0</v>
      </c>
      <c r="CQ126" s="18">
        <f>IF(CQ$5&gt;$G$4,0,SUMIFS(Fluxo!$O:$O,Fluxo!$U:$U,"&gt;"&amp;CP$5,Fluxo!$U:$U,"&lt;="&amp;CQ$5,Fluxo!$D:$D,$D126,Fluxo!$E:$E,"&lt;&gt;"&amp;"PERMUTANTE"))</f>
        <v>0</v>
      </c>
      <c r="CR126" s="18">
        <f>IF(CR$5&gt;$G$4,0,SUMIFS(Fluxo!$O:$O,Fluxo!$U:$U,"&gt;"&amp;CQ$5,Fluxo!$U:$U,"&lt;="&amp;CR$5,Fluxo!$D:$D,$D126,Fluxo!$E:$E,"&lt;&gt;"&amp;"PERMUTANTE"))</f>
        <v>0</v>
      </c>
      <c r="CS126" s="18">
        <f>IF(CS$5&gt;$G$4,0,SUMIFS(Fluxo!$O:$O,Fluxo!$U:$U,"&gt;"&amp;CR$5,Fluxo!$U:$U,"&lt;="&amp;CS$5,Fluxo!$D:$D,$D126,Fluxo!$E:$E,"&lt;&gt;"&amp;"PERMUTANTE"))</f>
        <v>0</v>
      </c>
      <c r="CT126" s="18">
        <f>IF(CT$5&gt;$G$4,0,SUMIFS(Fluxo!$O:$O,Fluxo!$U:$U,"&gt;"&amp;CS$5,Fluxo!$U:$U,"&lt;="&amp;CT$5,Fluxo!$D:$D,$D126,Fluxo!$E:$E,"&lt;&gt;"&amp;"PERMUTANTE"))</f>
        <v>0</v>
      </c>
      <c r="CU126" s="18">
        <f>IF(CU$5&gt;$G$4,0,SUMIFS(Fluxo!$O:$O,Fluxo!$U:$U,"&gt;"&amp;CT$5,Fluxo!$U:$U,"&lt;="&amp;CU$5,Fluxo!$D:$D,$D126,Fluxo!$E:$E,"&lt;&gt;"&amp;"PERMUTANTE"))</f>
        <v>0</v>
      </c>
      <c r="CV126" s="18">
        <f>IF(CV$5&gt;$G$4,0,SUMIFS(Fluxo!$O:$O,Fluxo!$U:$U,"&gt;"&amp;CU$5,Fluxo!$U:$U,"&lt;="&amp;CV$5,Fluxo!$D:$D,$D126,Fluxo!$E:$E,"&lt;&gt;"&amp;"PERMUTANTE"))</f>
        <v>0</v>
      </c>
      <c r="CW126" s="18">
        <f>IF(CW$5&gt;$G$4,0,SUMIFS(Fluxo!$O:$O,Fluxo!$U:$U,"&gt;"&amp;CV$5,Fluxo!$U:$U,"&lt;="&amp;CW$5,Fluxo!$D:$D,$D126,Fluxo!$E:$E,"&lt;&gt;"&amp;"PERMUTANTE"))</f>
        <v>0</v>
      </c>
      <c r="CX126" s="18">
        <f>IF(CX$5&gt;$G$4,0,SUMIFS(Fluxo!$O:$O,Fluxo!$U:$U,"&gt;"&amp;CW$5,Fluxo!$U:$U,"&lt;="&amp;CX$5,Fluxo!$D:$D,$D126,Fluxo!$E:$E,"&lt;&gt;"&amp;"PERMUTANTE"))</f>
        <v>0</v>
      </c>
      <c r="CY126" s="18">
        <f>IF(CY$5&gt;$G$4,0,SUMIFS(Fluxo!$O:$O,Fluxo!$U:$U,"&gt;"&amp;CX$5,Fluxo!$U:$U,"&lt;="&amp;CY$5,Fluxo!$D:$D,$D126,Fluxo!$E:$E,"&lt;&gt;"&amp;"PERMUTANTE"))</f>
        <v>0</v>
      </c>
      <c r="CZ126" s="18">
        <f>IF(CZ$5&gt;$G$4,0,SUMIFS(Fluxo!$O:$O,Fluxo!$U:$U,"&gt;"&amp;CY$5,Fluxo!$U:$U,"&lt;="&amp;CZ$5,Fluxo!$D:$D,$D126,Fluxo!$E:$E,"&lt;&gt;"&amp;"PERMUTANTE"))</f>
        <v>0</v>
      </c>
      <c r="DA126" s="18">
        <f>IF(DA$5&gt;$G$4,0,SUMIFS(Fluxo!$O:$O,Fluxo!$U:$U,"&gt;"&amp;CZ$5,Fluxo!$U:$U,"&lt;="&amp;DA$5,Fluxo!$D:$D,$D126,Fluxo!$E:$E,"&lt;&gt;"&amp;"PERMUTANTE"))</f>
        <v>0</v>
      </c>
      <c r="DB126" s="18">
        <f>IF(DB$5&gt;$G$4,0,SUMIFS(Fluxo!$O:$O,Fluxo!$U:$U,"&gt;"&amp;DA$5,Fluxo!$U:$U,"&lt;="&amp;DB$5,Fluxo!$D:$D,$D126,Fluxo!$E:$E,"&lt;&gt;"&amp;"PERMUTANTE"))</f>
        <v>0</v>
      </c>
      <c r="DC126" s="18">
        <f>IF(DC$5&gt;$G$4,0,SUMIFS(Fluxo!$O:$O,Fluxo!$U:$U,"&gt;"&amp;DB$5,Fluxo!$U:$U,"&lt;="&amp;DC$5,Fluxo!$D:$D,$D126,Fluxo!$E:$E,"&lt;&gt;"&amp;"PERMUTANTE"))</f>
        <v>0</v>
      </c>
      <c r="DD126" s="18">
        <f>IF(DD$5&gt;$G$4,0,SUMIFS(Fluxo!$O:$O,Fluxo!$U:$U,"&gt;"&amp;DC$5,Fluxo!$U:$U,"&lt;="&amp;DD$5,Fluxo!$D:$D,$D126,Fluxo!$E:$E,"&lt;&gt;"&amp;"PERMUTANTE"))</f>
        <v>0</v>
      </c>
      <c r="DE126" s="18">
        <f>IF(DE$5&gt;$G$4,0,SUMIFS(Fluxo!$O:$O,Fluxo!$U:$U,"&gt;"&amp;DD$5,Fluxo!$U:$U,"&lt;="&amp;DE$5,Fluxo!$D:$D,$D126,Fluxo!$E:$E,"&lt;&gt;"&amp;"PERMUTANTE"))</f>
        <v>0</v>
      </c>
      <c r="DF126" s="18">
        <f>IF(DF$5&gt;$G$4,0,SUMIFS(Fluxo!$O:$O,Fluxo!$U:$U,"&gt;"&amp;DE$5,Fluxo!$U:$U,"&lt;="&amp;DF$5,Fluxo!$D:$D,$D126,Fluxo!$E:$E,"&lt;&gt;"&amp;"PERMUTANTE"))</f>
        <v>0</v>
      </c>
      <c r="DG126" s="18">
        <f>IF(DG$5&gt;$G$4,0,SUMIFS(Fluxo!$O:$O,Fluxo!$U:$U,"&gt;"&amp;DF$5,Fluxo!$U:$U,"&lt;="&amp;DG$5,Fluxo!$D:$D,$D126,Fluxo!$E:$E,"&lt;&gt;"&amp;"PERMUTANTE"))</f>
        <v>0</v>
      </c>
      <c r="DH126" s="18">
        <f>IF(DH$5&gt;$G$4,0,SUMIFS(Fluxo!$O:$O,Fluxo!$U:$U,"&gt;"&amp;DG$5,Fluxo!$U:$U,"&lt;="&amp;DH$5,Fluxo!$D:$D,$D126,Fluxo!$E:$E,"&lt;&gt;"&amp;"PERMUTANTE"))</f>
        <v>0</v>
      </c>
      <c r="DI126" s="18">
        <f>IF(DI$5&gt;$G$4,0,SUMIFS(Fluxo!$O:$O,Fluxo!$U:$U,"&gt;"&amp;DH$5,Fluxo!$U:$U,"&lt;="&amp;DI$5,Fluxo!$D:$D,$D126,Fluxo!$E:$E,"&lt;&gt;"&amp;"PERMUTANTE"))</f>
        <v>0</v>
      </c>
      <c r="DJ126" s="18">
        <f>IF(DJ$5&gt;$G$4,0,SUMIFS(Fluxo!$O:$O,Fluxo!$U:$U,"&gt;"&amp;DI$5,Fluxo!$U:$U,"&lt;="&amp;DJ$5,Fluxo!$D:$D,$D126,Fluxo!$E:$E,"&lt;&gt;"&amp;"PERMUTANTE"))</f>
        <v>0</v>
      </c>
      <c r="DK126" s="18">
        <f>IF(DK$5&gt;$G$4,0,SUMIFS(Fluxo!$O:$O,Fluxo!$U:$U,"&gt;"&amp;DJ$5,Fluxo!$U:$U,"&lt;="&amp;DK$5,Fluxo!$D:$D,$D126,Fluxo!$E:$E,"&lt;&gt;"&amp;"PERMUTANTE"))</f>
        <v>0</v>
      </c>
      <c r="DL126" s="18">
        <f>IF(DL$5&gt;$G$4,0,SUMIFS(Fluxo!$O:$O,Fluxo!$U:$U,"&gt;"&amp;DK$5,Fluxo!$U:$U,"&lt;="&amp;DL$5,Fluxo!$D:$D,$D126,Fluxo!$E:$E,"&lt;&gt;"&amp;"PERMUTANTE"))</f>
        <v>0</v>
      </c>
      <c r="DM126" s="18">
        <f>IF(DM$5&gt;$G$4,0,SUMIFS(Fluxo!$O:$O,Fluxo!$U:$U,"&gt;"&amp;DL$5,Fluxo!$U:$U,"&lt;="&amp;DM$5,Fluxo!$D:$D,$D126,Fluxo!$E:$E,"&lt;&gt;"&amp;"PERMUTANTE"))</f>
        <v>0</v>
      </c>
      <c r="DN126" s="18">
        <f>IF(DN$5&gt;$G$4,0,SUMIFS(Fluxo!$O:$O,Fluxo!$U:$U,"&gt;"&amp;DM$5,Fluxo!$U:$U,"&lt;="&amp;DN$5,Fluxo!$D:$D,$D126,Fluxo!$E:$E,"&lt;&gt;"&amp;"PERMUTANTE"))</f>
        <v>0</v>
      </c>
      <c r="DO126" s="18">
        <f>IF(DO$5&gt;$G$4,0,SUMIFS(Fluxo!$O:$O,Fluxo!$U:$U,"&gt;"&amp;DN$5,Fluxo!$U:$U,"&lt;="&amp;DO$5,Fluxo!$D:$D,$D126,Fluxo!$E:$E,"&lt;&gt;"&amp;"PERMUTANTE"))</f>
        <v>0</v>
      </c>
      <c r="DP126" s="18">
        <f>IF(DP$5&gt;$G$4,0,SUMIFS(Fluxo!$O:$O,Fluxo!$U:$U,"&gt;"&amp;DO$5,Fluxo!$U:$U,"&lt;="&amp;DP$5,Fluxo!$D:$D,$D126,Fluxo!$E:$E,"&lt;&gt;"&amp;"PERMUTANTE"))</f>
        <v>0</v>
      </c>
      <c r="DQ126" s="18">
        <f>IF(DQ$5&gt;$G$4,0,SUMIFS(Fluxo!$O:$O,Fluxo!$U:$U,"&gt;"&amp;DP$5,Fluxo!$U:$U,"&lt;="&amp;DQ$5,Fluxo!$D:$D,$D126,Fluxo!$E:$E,"&lt;&gt;"&amp;"PERMUTANTE"))</f>
        <v>0</v>
      </c>
      <c r="DR126" s="18">
        <f>IF(DR$5&gt;$G$4,0,SUMIFS(Fluxo!$O:$O,Fluxo!$U:$U,"&gt;"&amp;DQ$5,Fluxo!$U:$U,"&lt;="&amp;DR$5,Fluxo!$D:$D,$D126,Fluxo!$E:$E,"&lt;&gt;"&amp;"PERMUTANTE"))</f>
        <v>0</v>
      </c>
      <c r="DS126" s="18">
        <f>IF(DS$5&gt;$G$4,0,SUMIFS(Fluxo!$O:$O,Fluxo!$U:$U,"&gt;"&amp;DR$5,Fluxo!$U:$U,"&lt;="&amp;DS$5,Fluxo!$D:$D,$D126,Fluxo!$E:$E,"&lt;&gt;"&amp;"PERMUTANTE"))</f>
        <v>0</v>
      </c>
      <c r="DT126" s="18">
        <f>IF(DT$5&gt;$G$4,0,SUMIFS(Fluxo!$O:$O,Fluxo!$U:$U,"&gt;"&amp;DS$5,Fluxo!$U:$U,"&lt;="&amp;DT$5,Fluxo!$D:$D,$D126,Fluxo!$E:$E,"&lt;&gt;"&amp;"PERMUTANTE"))</f>
        <v>0</v>
      </c>
      <c r="DU126" s="18">
        <f>IF(DU$5&gt;$G$4,0,SUMIFS(Fluxo!$O:$O,Fluxo!$U:$U,"&gt;"&amp;DT$5,Fluxo!$U:$U,"&lt;="&amp;DU$5,Fluxo!$D:$D,$D126,Fluxo!$E:$E,"&lt;&gt;"&amp;"PERMUTANTE"))</f>
        <v>0</v>
      </c>
      <c r="DV126" s="18">
        <f>IF(DV$5&gt;$G$4,0,SUMIFS(Fluxo!$O:$O,Fluxo!$U:$U,"&gt;"&amp;DU$5,Fluxo!$U:$U,"&lt;="&amp;DV$5,Fluxo!$D:$D,$D126,Fluxo!$E:$E,"&lt;&gt;"&amp;"PERMUTANTE"))</f>
        <v>0</v>
      </c>
      <c r="DW126" s="18">
        <f>IF(DW$5&gt;$G$4,0,SUMIFS(Fluxo!$O:$O,Fluxo!$U:$U,"&gt;"&amp;DV$5,Fluxo!$U:$U,"&lt;="&amp;DW$5,Fluxo!$D:$D,$D126,Fluxo!$E:$E,"&lt;&gt;"&amp;"PERMUTANTE"))</f>
        <v>0</v>
      </c>
      <c r="DX126" s="18">
        <f>IF(DX$5&gt;$G$4,0,SUMIFS(Fluxo!$O:$O,Fluxo!$U:$U,"&gt;"&amp;DW$5,Fluxo!$U:$U,"&lt;="&amp;DX$5,Fluxo!$D:$D,$D126,Fluxo!$E:$E,"&lt;&gt;"&amp;"PERMUTANTE"))</f>
        <v>0</v>
      </c>
      <c r="DY126" s="18">
        <f>IF(DY$5&gt;$G$4,0,SUMIFS(Fluxo!$O:$O,Fluxo!$U:$U,"&gt;"&amp;DX$5,Fluxo!$U:$U,"&lt;="&amp;DY$5,Fluxo!$D:$D,$D126,Fluxo!$E:$E,"&lt;&gt;"&amp;"PERMUTANTE"))</f>
        <v>0</v>
      </c>
      <c r="DZ126" s="18">
        <f>IF(DZ$5&gt;$G$4,0,SUMIFS(Fluxo!$O:$O,Fluxo!$U:$U,"&gt;"&amp;DY$5,Fluxo!$U:$U,"&lt;="&amp;DZ$5,Fluxo!$D:$D,$D126,Fluxo!$E:$E,"&lt;&gt;"&amp;"PERMUTANTE"))</f>
        <v>0</v>
      </c>
      <c r="EA126" s="18">
        <f>IF(EA$5&gt;$G$4,0,SUMIFS(Fluxo!$O:$O,Fluxo!$U:$U,"&gt;"&amp;DZ$5,Fluxo!$U:$U,"&lt;="&amp;EA$5,Fluxo!$D:$D,$D126,Fluxo!$E:$E,"&lt;&gt;"&amp;"PERMUTANTE"))</f>
        <v>0</v>
      </c>
      <c r="EB126" s="18">
        <f>IF(EB$5&gt;$G$4,0,SUMIFS(Fluxo!$O:$O,Fluxo!$U:$U,"&gt;"&amp;EA$5,Fluxo!$U:$U,"&lt;="&amp;EB$5,Fluxo!$D:$D,$D126,Fluxo!$E:$E,"&lt;&gt;"&amp;"PERMUTANTE"))</f>
        <v>0</v>
      </c>
      <c r="EC126" s="18">
        <f>IF(EC$5&gt;$G$4,0,SUMIFS(Fluxo!$O:$O,Fluxo!$U:$U,"&gt;"&amp;EB$5,Fluxo!$U:$U,"&lt;="&amp;EC$5,Fluxo!$D:$D,$D126,Fluxo!$E:$E,"&lt;&gt;"&amp;"PERMUTANTE"))</f>
        <v>0</v>
      </c>
      <c r="ED126" s="18">
        <f>IF(ED$5&gt;$G$4,0,SUMIFS(Fluxo!$O:$O,Fluxo!$U:$U,"&gt;"&amp;EC$5,Fluxo!$U:$U,"&lt;="&amp;ED$5,Fluxo!$D:$D,$D126,Fluxo!$E:$E,"&lt;&gt;"&amp;"PERMUTANTE"))</f>
        <v>0</v>
      </c>
      <c r="EE126" s="18">
        <f>IF(EE$5&gt;$G$4,0,SUMIFS(Fluxo!$O:$O,Fluxo!$U:$U,"&gt;"&amp;ED$5,Fluxo!$U:$U,"&lt;="&amp;EE$5,Fluxo!$D:$D,$D126,Fluxo!$E:$E,"&lt;&gt;"&amp;"PERMUTANTE"))</f>
        <v>0</v>
      </c>
      <c r="EF126" s="18">
        <f>IF(EF$5&gt;$G$4,0,SUMIFS(Fluxo!$O:$O,Fluxo!$U:$U,"&gt;"&amp;EE$5,Fluxo!$U:$U,"&lt;="&amp;EF$5,Fluxo!$D:$D,$D126,Fluxo!$E:$E,"&lt;&gt;"&amp;"PERMUTANTE"))</f>
        <v>0</v>
      </c>
      <c r="EG126" s="18">
        <f>IF(EG$5&gt;$G$4,0,SUMIFS(Fluxo!$O:$O,Fluxo!$U:$U,"&gt;"&amp;EF$5,Fluxo!$U:$U,"&lt;="&amp;EG$5,Fluxo!$D:$D,$D126,Fluxo!$E:$E,"&lt;&gt;"&amp;"PERMUTANTE"))</f>
        <v>0</v>
      </c>
      <c r="EH126" s="18">
        <f>IF(EH$5&gt;$G$4,0,SUMIFS(Fluxo!$O:$O,Fluxo!$U:$U,"&gt;"&amp;EG$5,Fluxo!$U:$U,"&lt;="&amp;EH$5,Fluxo!$D:$D,$D126,Fluxo!$E:$E,"&lt;&gt;"&amp;"PERMUTANTE"))</f>
        <v>0</v>
      </c>
      <c r="EI126" s="18">
        <f>IF(EI$5&gt;$G$4,0,SUMIFS(Fluxo!$O:$O,Fluxo!$U:$U,"&gt;"&amp;EH$5,Fluxo!$U:$U,"&lt;="&amp;EI$5,Fluxo!$D:$D,$D126,Fluxo!$E:$E,"&lt;&gt;"&amp;"PERMUTANTE"))</f>
        <v>0</v>
      </c>
      <c r="EJ126" s="18">
        <f>IF(EJ$5&gt;$G$4,0,SUMIFS(Fluxo!$O:$O,Fluxo!$U:$U,"&gt;"&amp;EI$5,Fluxo!$U:$U,"&lt;="&amp;EJ$5,Fluxo!$D:$D,$D126,Fluxo!$E:$E,"&lt;&gt;"&amp;"PERMUTANTE"))</f>
        <v>0</v>
      </c>
      <c r="EK126" s="18">
        <f>IF(EK$5&gt;$G$4,0,SUMIFS(Fluxo!$O:$O,Fluxo!$U:$U,"&gt;"&amp;EJ$5,Fluxo!$U:$U,"&lt;="&amp;EK$5,Fluxo!$D:$D,$D126,Fluxo!$E:$E,"&lt;&gt;"&amp;"PERMUTANTE"))</f>
        <v>0</v>
      </c>
      <c r="EL126" s="18">
        <f>IF(EL$5&gt;$G$4,0,SUMIFS(Fluxo!$O:$O,Fluxo!$U:$U,"&gt;"&amp;EK$5,Fluxo!$U:$U,"&lt;="&amp;EL$5,Fluxo!$D:$D,$D126,Fluxo!$E:$E,"&lt;&gt;"&amp;"PERMUTANTE"))</f>
        <v>0</v>
      </c>
      <c r="EM126" s="18">
        <f>IF(EM$5&gt;$G$4,0,SUMIFS(Fluxo!$O:$O,Fluxo!$U:$U,"&gt;"&amp;EL$5,Fluxo!$U:$U,"&lt;="&amp;EM$5,Fluxo!$D:$D,$D126,Fluxo!$E:$E,"&lt;&gt;"&amp;"PERMUTANTE"))</f>
        <v>0</v>
      </c>
      <c r="EN126" s="18">
        <f>IF(EN$5&gt;$G$4,0,SUMIFS(Fluxo!$O:$O,Fluxo!$U:$U,"&gt;"&amp;EM$5,Fluxo!$U:$U,"&lt;="&amp;EN$5,Fluxo!$D:$D,$D126,Fluxo!$E:$E,"&lt;&gt;"&amp;"PERMUTANTE"))</f>
        <v>0</v>
      </c>
      <c r="EO126" s="18">
        <f>IF(EO$5&gt;$G$4,0,SUMIFS(Fluxo!$O:$O,Fluxo!$U:$U,"&gt;"&amp;EN$5,Fluxo!$U:$U,"&lt;="&amp;EO$5,Fluxo!$D:$D,$D126,Fluxo!$E:$E,"&lt;&gt;"&amp;"PERMUTANTE"))</f>
        <v>0</v>
      </c>
      <c r="EP126" s="18">
        <f>IF(EP$5&gt;$G$4,0,SUMIFS(Fluxo!$O:$O,Fluxo!$U:$U,"&gt;"&amp;EO$5,Fluxo!$U:$U,"&lt;="&amp;EP$5,Fluxo!$D:$D,$D126,Fluxo!$E:$E,"&lt;&gt;"&amp;"PERMUTANTE"))</f>
        <v>0</v>
      </c>
      <c r="EQ126" s="18">
        <f>IF(EQ$5&gt;$G$4,0,SUMIFS(Fluxo!$O:$O,Fluxo!$U:$U,"&gt;"&amp;EP$5,Fluxo!$U:$U,"&lt;="&amp;EQ$5,Fluxo!$D:$D,$D126,Fluxo!$E:$E,"&lt;&gt;"&amp;"PERMUTANTE"))</f>
        <v>0</v>
      </c>
      <c r="ER126" s="18">
        <f>IF(ER$5&gt;$G$4,0,SUMIFS(Fluxo!$O:$O,Fluxo!$U:$U,"&gt;"&amp;EQ$5,Fluxo!$U:$U,"&lt;="&amp;ER$5,Fluxo!$D:$D,$D126,Fluxo!$E:$E,"&lt;&gt;"&amp;"PERMUTANTE"))</f>
        <v>0</v>
      </c>
      <c r="ES126" s="18">
        <f>IF(ES$5&gt;$G$4,0,SUMIFS(Fluxo!$O:$O,Fluxo!$U:$U,"&gt;"&amp;ER$5,Fluxo!$U:$U,"&lt;="&amp;ES$5,Fluxo!$D:$D,$D126,Fluxo!$E:$E,"&lt;&gt;"&amp;"PERMUTANTE"))</f>
        <v>0</v>
      </c>
      <c r="ET126" s="18">
        <f>IF(ET$5&gt;$G$4,0,SUMIFS(Fluxo!$O:$O,Fluxo!$U:$U,"&gt;"&amp;ES$5,Fluxo!$U:$U,"&lt;="&amp;ET$5,Fluxo!$D:$D,$D126,Fluxo!$E:$E,"&lt;&gt;"&amp;"PERMUTANTE"))</f>
        <v>0</v>
      </c>
      <c r="EU126" s="18">
        <f>IF(EU$5&gt;$G$4,0,SUMIFS(Fluxo!$O:$O,Fluxo!$U:$U,"&gt;"&amp;ET$5,Fluxo!$U:$U,"&lt;="&amp;EU$5,Fluxo!$D:$D,$D126,Fluxo!$E:$E,"&lt;&gt;"&amp;"PERMUTANTE"))</f>
        <v>0</v>
      </c>
      <c r="EV126" s="18">
        <f>IF(EV$5&gt;$G$4,0,SUMIFS(Fluxo!$O:$O,Fluxo!$U:$U,"&gt;"&amp;EU$5,Fluxo!$U:$U,"&lt;="&amp;EV$5,Fluxo!$D:$D,$D126,Fluxo!$E:$E,"&lt;&gt;"&amp;"PERMUTANTE"))</f>
        <v>0</v>
      </c>
      <c r="EW126" s="18">
        <f>IF(EW$5&gt;$G$4,0,SUMIFS(Fluxo!$O:$O,Fluxo!$U:$U,"&gt;"&amp;EV$5,Fluxo!$U:$U,"&lt;="&amp;EW$5,Fluxo!$D:$D,$D126,Fluxo!$E:$E,"&lt;&gt;"&amp;"PERMUTANTE"))</f>
        <v>0</v>
      </c>
      <c r="EX126" s="18">
        <f>IF(EX$5&gt;$G$4,0,SUMIFS(Fluxo!$O:$O,Fluxo!$U:$U,"&gt;"&amp;EW$5,Fluxo!$U:$U,"&lt;="&amp;EX$5,Fluxo!$D:$D,$D126,Fluxo!$E:$E,"&lt;&gt;"&amp;"PERMUTANTE"))</f>
        <v>0</v>
      </c>
      <c r="EY126" s="18">
        <f>IF(EY$5&gt;$G$4,0,SUMIFS(Fluxo!$O:$O,Fluxo!$U:$U,"&gt;"&amp;EX$5,Fluxo!$U:$U,"&lt;="&amp;EY$5,Fluxo!$D:$D,$D126,Fluxo!$E:$E,"&lt;&gt;"&amp;"PERMUTANTE"))</f>
        <v>0</v>
      </c>
      <c r="EZ126" s="18">
        <f>IF(EZ$5&gt;$G$4,0,SUMIFS(Fluxo!$O:$O,Fluxo!$U:$U,"&gt;"&amp;EY$5,Fluxo!$U:$U,"&lt;="&amp;EZ$5,Fluxo!$D:$D,$D126,Fluxo!$E:$E,"&lt;&gt;"&amp;"PERMUTANTE"))</f>
        <v>0</v>
      </c>
      <c r="FA126" s="18">
        <f>IF(FA$5&gt;$G$4,0,SUMIFS(Fluxo!$O:$O,Fluxo!$U:$U,"&gt;"&amp;EZ$5,Fluxo!$U:$U,"&lt;="&amp;FA$5,Fluxo!$D:$D,$D126,Fluxo!$E:$E,"&lt;&gt;"&amp;"PERMUTANTE"))</f>
        <v>0</v>
      </c>
      <c r="FB126" s="18">
        <f>IF(FB$5&gt;$G$4,0,SUMIFS(Fluxo!$O:$O,Fluxo!$U:$U,"&gt;"&amp;FA$5,Fluxo!$U:$U,"&lt;="&amp;FB$5,Fluxo!$D:$D,$D126,Fluxo!$E:$E,"&lt;&gt;"&amp;"PERMUTANTE"))</f>
        <v>0</v>
      </c>
      <c r="FC126" s="18">
        <f>IF(FC$5&gt;$G$4,0,SUMIFS(Fluxo!$O:$O,Fluxo!$U:$U,"&gt;"&amp;FB$5,Fluxo!$U:$U,"&lt;="&amp;FC$5,Fluxo!$D:$D,$D126,Fluxo!$E:$E,"&lt;&gt;"&amp;"PERMUTANTE"))</f>
        <v>0</v>
      </c>
      <c r="FD126" s="18">
        <f>IF(FD$5&gt;$G$4,0,SUMIFS(Fluxo!$O:$O,Fluxo!$U:$U,"&gt;"&amp;FC$5,Fluxo!$U:$U,"&lt;="&amp;FD$5,Fluxo!$D:$D,$D126,Fluxo!$E:$E,"&lt;&gt;"&amp;"PERMUTANTE"))</f>
        <v>0</v>
      </c>
      <c r="FE126" s="18">
        <f>IF(FE$5&gt;$G$4,0,SUMIFS(Fluxo!$O:$O,Fluxo!$U:$U,"&gt;"&amp;FD$5,Fluxo!$U:$U,"&lt;="&amp;FE$5,Fluxo!$D:$D,$D126,Fluxo!$E:$E,"&lt;&gt;"&amp;"PERMUTANTE"))</f>
        <v>0</v>
      </c>
      <c r="FF126" s="18">
        <f>IF(FF$5&gt;$G$4,0,SUMIFS(Fluxo!$O:$O,Fluxo!$U:$U,"&gt;"&amp;FE$5,Fluxo!$U:$U,"&lt;="&amp;FF$5,Fluxo!$D:$D,$D126,Fluxo!$E:$E,"&lt;&gt;"&amp;"PERMUTANTE"))</f>
        <v>0</v>
      </c>
      <c r="FG126" s="18">
        <f>IF(FG$5&gt;$G$4,0,SUMIFS(Fluxo!$O:$O,Fluxo!$U:$U,"&gt;"&amp;FF$5,Fluxo!$U:$U,"&lt;="&amp;FG$5,Fluxo!$D:$D,$D126,Fluxo!$E:$E,"&lt;&gt;"&amp;"PERMUTANTE"))</f>
        <v>0</v>
      </c>
      <c r="FH126" s="18">
        <f>IF(FH$5&gt;$G$4,0,SUMIFS(Fluxo!$O:$O,Fluxo!$U:$U,"&gt;"&amp;FG$5,Fluxo!$U:$U,"&lt;="&amp;FH$5,Fluxo!$D:$D,$D126,Fluxo!$E:$E,"&lt;&gt;"&amp;"PERMUTANTE"))</f>
        <v>0</v>
      </c>
      <c r="FI126" s="18">
        <f>IF(FI$5&gt;$G$4,0,SUMIFS(Fluxo!$O:$O,Fluxo!$U:$U,"&gt;"&amp;FH$5,Fluxo!$U:$U,"&lt;="&amp;FI$5,Fluxo!$D:$D,$D126,Fluxo!$E:$E,"&lt;&gt;"&amp;"PERMUTANTE"))</f>
        <v>0</v>
      </c>
      <c r="FJ126" s="18">
        <f>IF(FJ$5&gt;$G$4,0,SUMIFS(Fluxo!$O:$O,Fluxo!$U:$U,"&gt;"&amp;FI$5,Fluxo!$U:$U,"&lt;="&amp;FJ$5,Fluxo!$D:$D,$D126,Fluxo!$E:$E,"&lt;&gt;"&amp;"PERMUTANTE"))</f>
        <v>0</v>
      </c>
      <c r="FK126" s="18">
        <f>IF(FK$5&gt;$G$4,0,SUMIFS(Fluxo!$O:$O,Fluxo!$U:$U,"&gt;"&amp;FJ$5,Fluxo!$U:$U,"&lt;="&amp;FK$5,Fluxo!$D:$D,$D126,Fluxo!$E:$E,"&lt;&gt;"&amp;"PERMUTANTE"))</f>
        <v>0</v>
      </c>
      <c r="FL126" s="18">
        <f>IF(FL$5&gt;$G$4,0,SUMIFS(Fluxo!$O:$O,Fluxo!$U:$U,"&gt;"&amp;FK$5,Fluxo!$U:$U,"&lt;="&amp;FL$5,Fluxo!$D:$D,$D126,Fluxo!$E:$E,"&lt;&gt;"&amp;"PERMUTANTE"))</f>
        <v>0</v>
      </c>
      <c r="FM126" s="18">
        <f>IF(FM$5&gt;$G$4,0,SUMIFS(Fluxo!$O:$O,Fluxo!$U:$U,"&gt;"&amp;FL$5,Fluxo!$U:$U,"&lt;="&amp;FM$5,Fluxo!$D:$D,$D126,Fluxo!$E:$E,"&lt;&gt;"&amp;"PERMUTANTE"))</f>
        <v>0</v>
      </c>
      <c r="FN126" s="18">
        <f>IF(FN$5&gt;$G$4,0,SUMIFS(Fluxo!$O:$O,Fluxo!$U:$U,"&gt;"&amp;FM$5,Fluxo!$U:$U,"&lt;="&amp;FN$5,Fluxo!$D:$D,$D126,Fluxo!$E:$E,"&lt;&gt;"&amp;"PERMUTANTE"))</f>
        <v>0</v>
      </c>
      <c r="FO126" s="18">
        <f>IF(FO$5&gt;$G$4,0,SUMIFS(Fluxo!$O:$O,Fluxo!$U:$U,"&gt;"&amp;FN$5,Fluxo!$U:$U,"&lt;="&amp;FO$5,Fluxo!$D:$D,$D126,Fluxo!$E:$E,"&lt;&gt;"&amp;"PERMUTANTE"))</f>
        <v>0</v>
      </c>
      <c r="FP126" s="18">
        <f>IF(FP$5&gt;$G$4,0,SUMIFS(Fluxo!$O:$O,Fluxo!$U:$U,"&gt;"&amp;FO$5,Fluxo!$U:$U,"&lt;="&amp;FP$5,Fluxo!$D:$D,$D126,Fluxo!$E:$E,"&lt;&gt;"&amp;"PERMUTANTE"))</f>
        <v>0</v>
      </c>
      <c r="FQ126" s="18">
        <f>IF(FQ$5&gt;$G$4,0,SUMIFS(Fluxo!$O:$O,Fluxo!$U:$U,"&gt;"&amp;FP$5,Fluxo!$U:$U,"&lt;="&amp;FQ$5,Fluxo!$D:$D,$D126,Fluxo!$E:$E,"&lt;&gt;"&amp;"PERMUTANTE"))</f>
        <v>0</v>
      </c>
      <c r="FR126" s="18">
        <f>IF(FR$5&gt;$G$4,0,SUMIFS(Fluxo!$O:$O,Fluxo!$U:$U,"&gt;"&amp;FQ$5,Fluxo!$U:$U,"&lt;="&amp;FR$5,Fluxo!$D:$D,$D126,Fluxo!$E:$E,"&lt;&gt;"&amp;"PERMUTANTE"))</f>
        <v>0</v>
      </c>
      <c r="FS126" s="18">
        <f>IF(FS$5&gt;$G$4,0,SUMIFS(Fluxo!$O:$O,Fluxo!$U:$U,"&gt;"&amp;FR$5,Fluxo!$U:$U,"&lt;="&amp;FS$5,Fluxo!$D:$D,$D126,Fluxo!$E:$E,"&lt;&gt;"&amp;"PERMUTANTE"))</f>
        <v>0</v>
      </c>
      <c r="FT126" s="18">
        <f>IF(FT$5&gt;$G$4,0,SUMIFS(Fluxo!$O:$O,Fluxo!$U:$U,"&gt;"&amp;FS$5,Fluxo!$U:$U,"&lt;="&amp;FT$5,Fluxo!$D:$D,$D126,Fluxo!$E:$E,"&lt;&gt;"&amp;"PERMUTANTE"))</f>
        <v>0</v>
      </c>
      <c r="FU126" s="18">
        <f>IF(FU$5&gt;$G$4,0,SUMIFS(Fluxo!$O:$O,Fluxo!$U:$U,"&gt;"&amp;FT$5,Fluxo!$U:$U,"&lt;="&amp;FU$5,Fluxo!$D:$D,$D126,Fluxo!$E:$E,"&lt;&gt;"&amp;"PERMUTANTE"))</f>
        <v>0</v>
      </c>
      <c r="FV126" s="18">
        <f>IF(FV$5&gt;$G$4,0,SUMIFS(Fluxo!$O:$O,Fluxo!$U:$U,"&gt;"&amp;FU$5,Fluxo!$U:$U,"&lt;="&amp;FV$5,Fluxo!$D:$D,$D126,Fluxo!$E:$E,"&lt;&gt;"&amp;"PERMUTANTE"))</f>
        <v>0</v>
      </c>
      <c r="FW126" s="18">
        <f>IF(FW$5&gt;$G$4,0,SUMIFS(Fluxo!$O:$O,Fluxo!$U:$U,"&gt;"&amp;FV$5,Fluxo!$U:$U,"&lt;="&amp;FW$5,Fluxo!$D:$D,$D126,Fluxo!$E:$E,"&lt;&gt;"&amp;"PERMUTANTE"))</f>
        <v>0</v>
      </c>
      <c r="FX126" s="18">
        <f>IF(FX$5&gt;$G$4,0,SUMIFS(Fluxo!$O:$O,Fluxo!$U:$U,"&gt;"&amp;FW$5,Fluxo!$U:$U,"&lt;="&amp;FX$5,Fluxo!$D:$D,$D126,Fluxo!$E:$E,"&lt;&gt;"&amp;"PERMUTANTE"))</f>
        <v>0</v>
      </c>
      <c r="FY126" s="18">
        <f>IF(FY$5&gt;$G$4,0,SUMIFS(Fluxo!$O:$O,Fluxo!$U:$U,"&gt;"&amp;FX$5,Fluxo!$U:$U,"&lt;="&amp;FY$5,Fluxo!$D:$D,$D126,Fluxo!$E:$E,"&lt;&gt;"&amp;"PERMUTANTE"))</f>
        <v>0</v>
      </c>
      <c r="FZ126" s="18">
        <f>IF(FZ$5&gt;$G$4,0,SUMIFS(Fluxo!$O:$O,Fluxo!$U:$U,"&gt;"&amp;FY$5,Fluxo!$U:$U,"&lt;="&amp;FZ$5,Fluxo!$D:$D,$D126,Fluxo!$E:$E,"&lt;&gt;"&amp;"PERMUTANTE"))</f>
        <v>0</v>
      </c>
      <c r="GA126" s="18">
        <f>IF(GA$5&gt;$G$4,0,SUMIFS(Fluxo!$O:$O,Fluxo!$U:$U,"&gt;"&amp;FZ$5,Fluxo!$U:$U,"&lt;="&amp;GA$5,Fluxo!$D:$D,$D126,Fluxo!$E:$E,"&lt;&gt;"&amp;"PERMUTANTE"))</f>
        <v>0</v>
      </c>
      <c r="GB126" s="18">
        <f>IF(GB$5&gt;$G$4,0,SUMIFS(Fluxo!$O:$O,Fluxo!$U:$U,"&gt;"&amp;GA$5,Fluxo!$U:$U,"&lt;="&amp;GB$5,Fluxo!$D:$D,$D126,Fluxo!$E:$E,"&lt;&gt;"&amp;"PERMUTANTE"))</f>
        <v>0</v>
      </c>
      <c r="GC126" s="18">
        <f>IF(GC$5&gt;$G$4,0,SUMIFS(Fluxo!$O:$O,Fluxo!$U:$U,"&gt;"&amp;GB$5,Fluxo!$U:$U,"&lt;="&amp;GC$5,Fluxo!$D:$D,$D126,Fluxo!$E:$E,"&lt;&gt;"&amp;"PERMUTANTE"))</f>
        <v>0</v>
      </c>
      <c r="GD126" s="18">
        <f>IF(GD$5&gt;$G$4,0,SUMIFS(Fluxo!$O:$O,Fluxo!$U:$U,"&gt;"&amp;GC$5,Fluxo!$U:$U,"&lt;="&amp;GD$5,Fluxo!$D:$D,$D126,Fluxo!$E:$E,"&lt;&gt;"&amp;"PERMUTANTE"))</f>
        <v>0</v>
      </c>
      <c r="GE126" s="18">
        <f>IF(GE$5&gt;$G$4,0,SUMIFS(Fluxo!$O:$O,Fluxo!$U:$U,"&gt;"&amp;GD$5,Fluxo!$U:$U,"&lt;="&amp;GE$5,Fluxo!$D:$D,$D126,Fluxo!$E:$E,"&lt;&gt;"&amp;"PERMUTANTE"))</f>
        <v>0</v>
      </c>
      <c r="GF126" s="18">
        <f>IF(GF$5&gt;$G$4,0,SUMIFS(Fluxo!$O:$O,Fluxo!$U:$U,"&gt;"&amp;GE$5,Fluxo!$U:$U,"&lt;="&amp;GF$5,Fluxo!$D:$D,$D126,Fluxo!$E:$E,"&lt;&gt;"&amp;"PERMUTANTE"))</f>
        <v>0</v>
      </c>
      <c r="GG126" s="18">
        <f>IF(GG$5&gt;$G$4,0,SUMIFS(Fluxo!$O:$O,Fluxo!$U:$U,"&gt;"&amp;GF$5,Fluxo!$U:$U,"&lt;="&amp;GG$5,Fluxo!$D:$D,$D126,Fluxo!$E:$E,"&lt;&gt;"&amp;"PERMUTANTE"))</f>
        <v>0</v>
      </c>
      <c r="GH126" s="18">
        <f>IF(GH$5&gt;$G$4,0,SUMIFS(Fluxo!$O:$O,Fluxo!$U:$U,"&gt;"&amp;GG$5,Fluxo!$U:$U,"&lt;="&amp;GH$5,Fluxo!$D:$D,$D126,Fluxo!$E:$E,"&lt;&gt;"&amp;"PERMUTANTE"))</f>
        <v>0</v>
      </c>
      <c r="GI126" s="18">
        <f>IF(GI$5&gt;$G$4,0,SUMIFS(Fluxo!$O:$O,Fluxo!$U:$U,"&gt;"&amp;GH$5,Fluxo!$U:$U,"&lt;="&amp;GI$5,Fluxo!$D:$D,$D126,Fluxo!$E:$E,"&lt;&gt;"&amp;"PERMUTANTE"))</f>
        <v>0</v>
      </c>
      <c r="GJ126" s="18">
        <f>IF(GJ$5&gt;$G$4,0,SUMIFS(Fluxo!$O:$O,Fluxo!$U:$U,"&gt;"&amp;GI$5,Fluxo!$U:$U,"&lt;="&amp;GJ$5,Fluxo!$D:$D,$D126,Fluxo!$E:$E,"&lt;&gt;"&amp;"PERMUTANTE"))</f>
        <v>0</v>
      </c>
      <c r="GK126" s="18">
        <f>IF(GK$5&gt;$G$4,0,SUMIFS(Fluxo!$O:$O,Fluxo!$U:$U,"&gt;"&amp;GJ$5,Fluxo!$U:$U,"&lt;="&amp;GK$5,Fluxo!$D:$D,$D126,Fluxo!$E:$E,"&lt;&gt;"&amp;"PERMUTANTE"))</f>
        <v>0</v>
      </c>
      <c r="GL126" s="18">
        <f>IF(GL$5&gt;$G$4,0,SUMIFS(Fluxo!$O:$O,Fluxo!$U:$U,"&gt;"&amp;GK$5,Fluxo!$U:$U,"&lt;="&amp;GL$5,Fluxo!$D:$D,$D126,Fluxo!$E:$E,"&lt;&gt;"&amp;"PERMUTANTE"))</f>
        <v>0</v>
      </c>
      <c r="GM126" s="18">
        <f>IF(GM$5&gt;$G$4,0,SUMIFS(Fluxo!$O:$O,Fluxo!$U:$U,"&gt;"&amp;GL$5,Fluxo!$U:$U,"&lt;="&amp;GM$5,Fluxo!$D:$D,$D126,Fluxo!$E:$E,"&lt;&gt;"&amp;"PERMUTANTE"))</f>
        <v>0</v>
      </c>
      <c r="GN126" s="18">
        <f>IF(GN$5&gt;$G$4,0,SUMIFS(Fluxo!$O:$O,Fluxo!$U:$U,"&gt;"&amp;GM$5,Fluxo!$U:$U,"&lt;="&amp;GN$5,Fluxo!$D:$D,$D126,Fluxo!$E:$E,"&lt;&gt;"&amp;"PERMUTANTE"))</f>
        <v>0</v>
      </c>
      <c r="GO126" s="18">
        <f>IF(GO$5&gt;$G$4,0,SUMIFS(Fluxo!$O:$O,Fluxo!$U:$U,"&gt;"&amp;GN$5,Fluxo!$U:$U,"&lt;="&amp;GO$5,Fluxo!$D:$D,$D126,Fluxo!$E:$E,"&lt;&gt;"&amp;"PERMUTANTE"))</f>
        <v>0</v>
      </c>
      <c r="GP126" s="18">
        <f>IF(GP$5&gt;$G$4,0,SUMIFS(Fluxo!$O:$O,Fluxo!$U:$U,"&gt;"&amp;GO$5,Fluxo!$U:$U,"&lt;="&amp;GP$5,Fluxo!$D:$D,$D126,Fluxo!$E:$E,"&lt;&gt;"&amp;"PERMUTANTE"))</f>
        <v>0</v>
      </c>
      <c r="GQ126" s="18">
        <f>IF(GQ$5&gt;$G$4,0,SUMIFS(Fluxo!$O:$O,Fluxo!$U:$U,"&gt;"&amp;GP$5,Fluxo!$U:$U,"&lt;="&amp;GQ$5,Fluxo!$D:$D,$D126,Fluxo!$E:$E,"&lt;&gt;"&amp;"PERMUTANTE"))</f>
        <v>0</v>
      </c>
      <c r="GR126" s="18">
        <f>IF(GR$5&gt;$G$4,0,SUMIFS(Fluxo!$O:$O,Fluxo!$U:$U,"&gt;"&amp;GQ$5,Fluxo!$U:$U,"&lt;="&amp;GR$5,Fluxo!$D:$D,$D126,Fluxo!$E:$E,"&lt;&gt;"&amp;"PERMUTANTE"))</f>
        <v>0</v>
      </c>
      <c r="GS126" s="18">
        <f>IF(GS$5&gt;$G$4,0,SUMIFS(Fluxo!$O:$O,Fluxo!$U:$U,"&gt;"&amp;GR$5,Fluxo!$U:$U,"&lt;="&amp;GS$5,Fluxo!$D:$D,$D126,Fluxo!$E:$E,"&lt;&gt;"&amp;"PERMUTANTE"))</f>
        <v>0</v>
      </c>
      <c r="GT126" s="18">
        <f>IF(GT$5&gt;$G$4,0,SUMIFS(Fluxo!$O:$O,Fluxo!$U:$U,"&gt;"&amp;GS$5,Fluxo!$U:$U,"&lt;="&amp;GT$5,Fluxo!$D:$D,$D126,Fluxo!$E:$E,"&lt;&gt;"&amp;"PERMUTANTE"))</f>
        <v>0</v>
      </c>
      <c r="GU126" s="18">
        <f>IF(GU$5&gt;$G$4,0,SUMIFS(Fluxo!$O:$O,Fluxo!$U:$U,"&gt;"&amp;GT$5,Fluxo!$U:$U,"&lt;="&amp;GU$5,Fluxo!$D:$D,$D126,Fluxo!$E:$E,"&lt;&gt;"&amp;"PERMUTANTE"))</f>
        <v>0</v>
      </c>
      <c r="GV126" s="18">
        <f>IF(GV$5&gt;$G$4,0,SUMIFS(Fluxo!$O:$O,Fluxo!$U:$U,"&gt;"&amp;GU$5,Fluxo!$U:$U,"&lt;="&amp;GV$5,Fluxo!$D:$D,$D126,Fluxo!$E:$E,"&lt;&gt;"&amp;"PERMUTANTE"))</f>
        <v>0</v>
      </c>
      <c r="GW126" s="18">
        <f>IF(GW$5&gt;$G$4,0,SUMIFS(Fluxo!$O:$O,Fluxo!$U:$U,"&gt;"&amp;GV$5,Fluxo!$U:$U,"&lt;="&amp;GW$5,Fluxo!$D:$D,$D126,Fluxo!$E:$E,"&lt;&gt;"&amp;"PERMUTANTE"))</f>
        <v>0</v>
      </c>
      <c r="GX126" s="18">
        <f>IF(GX$5&gt;$G$4,0,SUMIFS(Fluxo!$O:$O,Fluxo!$U:$U,"&gt;"&amp;GW$5,Fluxo!$U:$U,"&lt;="&amp;GX$5,Fluxo!$D:$D,$D126,Fluxo!$E:$E,"&lt;&gt;"&amp;"PERMUTANTE"))</f>
        <v>0</v>
      </c>
      <c r="GY126" s="18">
        <f>IF(GY$5&gt;$G$4,0,SUMIFS(Fluxo!$O:$O,Fluxo!$U:$U,"&gt;"&amp;GX$5,Fluxo!$U:$U,"&lt;="&amp;GY$5,Fluxo!$D:$D,$D126,Fluxo!$E:$E,"&lt;&gt;"&amp;"PERMUTANTE"))</f>
        <v>0</v>
      </c>
      <c r="GZ126" s="18">
        <f>IF(GZ$5&gt;$G$4,0,SUMIFS(Fluxo!$O:$O,Fluxo!$U:$U,"&gt;"&amp;GY$5,Fluxo!$U:$U,"&lt;="&amp;GZ$5,Fluxo!$D:$D,$D126,Fluxo!$E:$E,"&lt;&gt;"&amp;"PERMUTANTE"))</f>
        <v>0</v>
      </c>
      <c r="HA126" s="18">
        <f>IF(HA$5&gt;$G$4,0,SUMIFS(Fluxo!$O:$O,Fluxo!$U:$U,"&gt;"&amp;GZ$5,Fluxo!$U:$U,"&lt;="&amp;HA$5,Fluxo!$D:$D,$D126,Fluxo!$E:$E,"&lt;&gt;"&amp;"PERMUTANTE"))</f>
        <v>0</v>
      </c>
      <c r="HB126" s="18">
        <f>IF(HB$5&gt;$G$4,0,SUMIFS(Fluxo!$O:$O,Fluxo!$U:$U,"&gt;"&amp;HA$5,Fluxo!$U:$U,"&lt;="&amp;HB$5,Fluxo!$D:$D,$D126,Fluxo!$E:$E,"&lt;&gt;"&amp;"PERMUTANTE"))</f>
        <v>0</v>
      </c>
      <c r="HC126" s="18">
        <f>IF(HC$5&gt;$G$4,0,SUMIFS(Fluxo!$O:$O,Fluxo!$U:$U,"&gt;"&amp;HB$5,Fluxo!$U:$U,"&lt;="&amp;HC$5,Fluxo!$D:$D,$D126,Fluxo!$E:$E,"&lt;&gt;"&amp;"PERMUTANTE"))</f>
        <v>0</v>
      </c>
      <c r="HD126" s="18">
        <f>IF(HD$5&gt;$G$4,0,SUMIFS(Fluxo!$O:$O,Fluxo!$U:$U,"&gt;"&amp;HC$5,Fluxo!$U:$U,"&lt;="&amp;HD$5,Fluxo!$D:$D,$D126,Fluxo!$E:$E,"&lt;&gt;"&amp;"PERMUTANTE"))</f>
        <v>0</v>
      </c>
      <c r="HE126" s="18">
        <f>IF(HE$5&gt;$G$4,0,SUMIFS(Fluxo!$O:$O,Fluxo!$U:$U,"&gt;"&amp;HD$5,Fluxo!$U:$U,"&lt;="&amp;HE$5,Fluxo!$D:$D,$D126,Fluxo!$E:$E,"&lt;&gt;"&amp;"PERMUTANTE"))</f>
        <v>0</v>
      </c>
      <c r="HF126" s="18">
        <f>IF(HF$5&gt;$G$4,0,SUMIFS(Fluxo!$O:$O,Fluxo!$U:$U,"&gt;"&amp;HE$5,Fluxo!$U:$U,"&lt;="&amp;HF$5,Fluxo!$D:$D,$D126,Fluxo!$E:$E,"&lt;&gt;"&amp;"PERMUTANTE"))</f>
        <v>0</v>
      </c>
    </row>
    <row r="127" spans="1:214">
      <c r="A127" s="20">
        <f t="shared" si="11"/>
        <v>117</v>
      </c>
      <c r="B127" s="140" t="str">
        <f>'Check Carteira'!C119</f>
        <v>E.1016.99.03.1009</v>
      </c>
      <c r="C127" s="141">
        <v>1</v>
      </c>
      <c r="D127" s="129" t="str">
        <f>'Check Carteira'!F119</f>
        <v>S-1009</v>
      </c>
      <c r="E127" s="21" t="str">
        <f>IFERROR(INDEX(Contratos!L:L,MATCH(D127,Contratos!R:R,0)),"")</f>
        <v/>
      </c>
      <c r="F127" s="139" t="str">
        <f>IFERROR(INDEX(Contratos!G:G,MATCH(D127,Contratos!R:R,0)),"")</f>
        <v/>
      </c>
      <c r="H127" s="83">
        <f t="shared" si="12"/>
        <v>0</v>
      </c>
      <c r="J127" s="18">
        <f>IF(J$5&gt;$G$4,0,SUMIFS(Fluxo!$O:$O,Fluxo!$U:$U,"&gt;"&amp;I$5,Fluxo!$U:$U,"&lt;="&amp;J$5,Fluxo!$D:$D,$D127))</f>
        <v>0</v>
      </c>
      <c r="K127" s="18">
        <f>IF(K$5&gt;$G$4,0,SUMIFS(Fluxo!$O:$O,Fluxo!$U:$U,"&gt;"&amp;J$5,Fluxo!$U:$U,"&lt;="&amp;K$5,Fluxo!$D:$D,$D127))</f>
        <v>0</v>
      </c>
      <c r="L127" s="18">
        <f>IF(L$5&gt;$G$4,0,SUMIFS(Fluxo!$O:$O,Fluxo!$U:$U,"&gt;"&amp;K$5,Fluxo!$U:$U,"&lt;="&amp;L$5,Fluxo!$D:$D,$D127))</f>
        <v>0</v>
      </c>
      <c r="M127" s="18">
        <f>IF(M$5&gt;$G$4,0,SUMIFS(Fluxo!$O:$O,Fluxo!$U:$U,"&gt;"&amp;L$5,Fluxo!$U:$U,"&lt;="&amp;M$5,Fluxo!$D:$D,$D127))</f>
        <v>0</v>
      </c>
      <c r="N127" s="18">
        <f>IF(N$5&gt;$G$4,0,SUMIFS(Fluxo!$O:$O,Fluxo!$U:$U,"&gt;"&amp;M$5,Fluxo!$U:$U,"&lt;="&amp;N$5,Fluxo!$D:$D,$D127))</f>
        <v>0</v>
      </c>
      <c r="O127" s="18">
        <f>IF(O$5&gt;$G$4,0,SUMIFS(Fluxo!$O:$O,Fluxo!$U:$U,"&gt;"&amp;N$5,Fluxo!$U:$U,"&lt;="&amp;O$5,Fluxo!$D:$D,$D127))</f>
        <v>0</v>
      </c>
      <c r="P127" s="18">
        <f>IF(P$5&gt;$G$4,0,SUMIFS(Fluxo!$O:$O,Fluxo!$U:$U,"&gt;"&amp;O$5,Fluxo!$U:$U,"&lt;="&amp;P$5,Fluxo!$D:$D,$D127))</f>
        <v>0</v>
      </c>
      <c r="Q127" s="18">
        <f>IF(Q$5&gt;$G$4,0,SUMIFS(Fluxo!$O:$O,Fluxo!$U:$U,"&gt;"&amp;P$5,Fluxo!$U:$U,"&lt;="&amp;Q$5,Fluxo!$D:$D,$D127))</f>
        <v>0</v>
      </c>
      <c r="R127" s="18">
        <f>IF(R$5&gt;$G$4,0,SUMIFS(Fluxo!$O:$O,Fluxo!$U:$U,"&gt;"&amp;Q$5,Fluxo!$U:$U,"&lt;="&amp;R$5,Fluxo!$D:$D,$D127))</f>
        <v>0</v>
      </c>
      <c r="S127" s="18">
        <f>IF(S$5&gt;$G$4,0,SUMIFS(Fluxo!$O:$O,Fluxo!$U:$U,"&gt;"&amp;R$5,Fluxo!$U:$U,"&lt;="&amp;S$5,Fluxo!$D:$D,$D127,Fluxo!$E:$E,"&lt;&gt;"&amp;"PERMUTANTE"))</f>
        <v>0</v>
      </c>
      <c r="T127" s="18">
        <f>IF(T$5&gt;$G$4,0,SUMIFS(Fluxo!$O:$O,Fluxo!$U:$U,"&gt;"&amp;S$5,Fluxo!$U:$U,"&lt;="&amp;T$5,Fluxo!$D:$D,$D127,Fluxo!$E:$E,"&lt;&gt;"&amp;"PERMUTANTE"))</f>
        <v>0</v>
      </c>
      <c r="U127" s="18">
        <f>IF(U$5&gt;$G$4,0,SUMIFS(Fluxo!$O:$O,Fluxo!$U:$U,"&gt;"&amp;T$5,Fluxo!$U:$U,"&lt;="&amp;U$5,Fluxo!$D:$D,$D127,Fluxo!$E:$E,"&lt;&gt;"&amp;"PERMUTANTE"))</f>
        <v>0</v>
      </c>
      <c r="V127" s="18">
        <f>IF(V$5&gt;$G$4,0,SUMIFS(Fluxo!$O:$O,Fluxo!$U:$U,"&gt;"&amp;U$5,Fluxo!$U:$U,"&lt;="&amp;V$5,Fluxo!$D:$D,$D127,Fluxo!$E:$E,"&lt;&gt;"&amp;"PERMUTANTE"))</f>
        <v>0</v>
      </c>
      <c r="W127" s="18">
        <f>IF(W$5&gt;$G$4,0,SUMIFS(Fluxo!$O:$O,Fluxo!$U:$U,"&gt;"&amp;V$5,Fluxo!$U:$U,"&lt;="&amp;W$5,Fluxo!$D:$D,$D127,Fluxo!$E:$E,"&lt;&gt;"&amp;"PERMUTANTE"))</f>
        <v>0</v>
      </c>
      <c r="X127" s="18">
        <f>IF(X$5&gt;$G$4,0,SUMIFS(Fluxo!$O:$O,Fluxo!$U:$U,"&gt;"&amp;W$5,Fluxo!$U:$U,"&lt;="&amp;X$5,Fluxo!$D:$D,$D127,Fluxo!$E:$E,"&lt;&gt;"&amp;"PERMUTANTE"))</f>
        <v>0</v>
      </c>
      <c r="Y127" s="18">
        <f>IF(Y$5&gt;$G$4,0,SUMIFS(Fluxo!$O:$O,Fluxo!$U:$U,"&gt;"&amp;X$5,Fluxo!$U:$U,"&lt;="&amp;Y$5,Fluxo!$D:$D,$D127,Fluxo!$E:$E,"&lt;&gt;"&amp;"PERMUTANTE"))</f>
        <v>0</v>
      </c>
      <c r="Z127" s="18">
        <f>IF(Z$5&gt;$G$4,0,SUMIFS(Fluxo!$O:$O,Fluxo!$U:$U,"&gt;"&amp;Y$5,Fluxo!$U:$U,"&lt;="&amp;Z$5,Fluxo!$D:$D,$D127,Fluxo!$E:$E,"&lt;&gt;"&amp;"PERMUTANTE"))</f>
        <v>0</v>
      </c>
      <c r="AA127" s="18">
        <f>IF(AA$5&gt;$G$4,0,SUMIFS(Fluxo!$O:$O,Fluxo!$U:$U,"&gt;"&amp;Z$5,Fluxo!$U:$U,"&lt;="&amp;AA$5,Fluxo!$D:$D,$D127,Fluxo!$E:$E,"&lt;&gt;"&amp;"PERMUTANTE"))</f>
        <v>0</v>
      </c>
      <c r="AB127" s="18">
        <f>IF(AB$5&gt;$G$4,0,SUMIFS(Fluxo!$O:$O,Fluxo!$U:$U,"&gt;"&amp;AA$5,Fluxo!$U:$U,"&lt;="&amp;AB$5,Fluxo!$D:$D,$D127,Fluxo!$E:$E,"&lt;&gt;"&amp;"PERMUTANTE"))</f>
        <v>0</v>
      </c>
      <c r="AC127" s="18">
        <f>IF(AC$5&gt;$G$4,0,SUMIFS(Fluxo!$O:$O,Fluxo!$U:$U,"&gt;"&amp;AB$5,Fluxo!$U:$U,"&lt;="&amp;AC$5,Fluxo!$D:$D,$D127,Fluxo!$E:$E,"&lt;&gt;"&amp;"PERMUTANTE"))</f>
        <v>0</v>
      </c>
      <c r="AD127" s="18">
        <f>IF(AD$5&gt;$G$4,0,SUMIFS(Fluxo!$O:$O,Fluxo!$U:$U,"&gt;"&amp;AC$5,Fluxo!$U:$U,"&lt;="&amp;AD$5,Fluxo!$D:$D,$D127,Fluxo!$E:$E,"&lt;&gt;"&amp;"PERMUTANTE"))</f>
        <v>0</v>
      </c>
      <c r="AE127" s="18">
        <f>IF(AE$5&gt;$G$4,0,SUMIFS(Fluxo!$O:$O,Fluxo!$U:$U,"&gt;"&amp;AD$5,Fluxo!$U:$U,"&lt;="&amp;AE$5,Fluxo!$D:$D,$D127,Fluxo!$E:$E,"&lt;&gt;"&amp;"PERMUTANTE"))</f>
        <v>0</v>
      </c>
      <c r="AF127" s="18">
        <f>IF(AF$5&gt;$G$4,0,SUMIFS(Fluxo!$O:$O,Fluxo!$U:$U,"&gt;"&amp;AE$5,Fluxo!$U:$U,"&lt;="&amp;AF$5,Fluxo!$D:$D,$D127,Fluxo!$E:$E,"&lt;&gt;"&amp;"PERMUTANTE"))</f>
        <v>0</v>
      </c>
      <c r="AG127" s="18">
        <f>IF(AG$5&gt;$G$4,0,SUMIFS(Fluxo!$O:$O,Fluxo!$U:$U,"&gt;"&amp;AF$5,Fluxo!$U:$U,"&lt;="&amp;AG$5,Fluxo!$D:$D,$D127,Fluxo!$E:$E,"&lt;&gt;"&amp;"PERMUTANTE"))</f>
        <v>0</v>
      </c>
      <c r="AH127" s="18">
        <f>IF(AH$5&gt;$G$4,0,SUMIFS(Fluxo!$O:$O,Fluxo!$U:$U,"&gt;"&amp;AG$5,Fluxo!$U:$U,"&lt;="&amp;AH$5,Fluxo!$D:$D,$D127,Fluxo!$E:$E,"&lt;&gt;"&amp;"PERMUTANTE"))</f>
        <v>0</v>
      </c>
      <c r="AI127" s="18">
        <f>IF(AI$5&gt;$G$4,0,SUMIFS(Fluxo!$O:$O,Fluxo!$U:$U,"&gt;"&amp;AH$5,Fluxo!$U:$U,"&lt;="&amp;AI$5,Fluxo!$D:$D,$D127,Fluxo!$E:$E,"&lt;&gt;"&amp;"PERMUTANTE"))</f>
        <v>0</v>
      </c>
      <c r="AJ127" s="18">
        <f>IF(AJ$5&gt;$G$4,0,SUMIFS(Fluxo!$O:$O,Fluxo!$U:$U,"&gt;"&amp;AI$5,Fluxo!$U:$U,"&lt;="&amp;AJ$5,Fluxo!$D:$D,$D127,Fluxo!$E:$E,"&lt;&gt;"&amp;"PERMUTANTE"))</f>
        <v>0</v>
      </c>
      <c r="AK127" s="18">
        <f>IF(AK$5&gt;$G$4,0,SUMIFS(Fluxo!$O:$O,Fluxo!$U:$U,"&gt;"&amp;AJ$5,Fluxo!$U:$U,"&lt;="&amp;AK$5,Fluxo!$D:$D,$D127,Fluxo!$E:$E,"&lt;&gt;"&amp;"PERMUTANTE"))</f>
        <v>0</v>
      </c>
      <c r="AL127" s="18">
        <f>IF(AL$5&gt;$G$4,0,SUMIFS(Fluxo!$O:$O,Fluxo!$U:$U,"&gt;"&amp;AK$5,Fluxo!$U:$U,"&lt;="&amp;AL$5,Fluxo!$D:$D,$D127,Fluxo!$E:$E,"&lt;&gt;"&amp;"PERMUTANTE"))</f>
        <v>0</v>
      </c>
      <c r="AM127" s="18">
        <f>IF(AM$5&gt;$G$4,0,SUMIFS(Fluxo!$O:$O,Fluxo!$U:$U,"&gt;"&amp;AL$5,Fluxo!$U:$U,"&lt;="&amp;AM$5,Fluxo!$D:$D,$D127,Fluxo!$E:$E,"&lt;&gt;"&amp;"PERMUTANTE"))</f>
        <v>0</v>
      </c>
      <c r="AN127" s="18">
        <f>IF(AN$5&gt;$G$4,0,SUMIFS(Fluxo!$O:$O,Fluxo!$U:$U,"&gt;"&amp;AM$5,Fluxo!$U:$U,"&lt;="&amp;AN$5,Fluxo!$D:$D,$D127,Fluxo!$E:$E,"&lt;&gt;"&amp;"PERMUTANTE"))</f>
        <v>0</v>
      </c>
      <c r="AO127" s="18">
        <f>IF(AO$5&gt;$G$4,0,SUMIFS(Fluxo!$O:$O,Fluxo!$U:$U,"&gt;"&amp;AN$5,Fluxo!$U:$U,"&lt;="&amp;AO$5,Fluxo!$D:$D,$D127,Fluxo!$E:$E,"&lt;&gt;"&amp;"PERMUTANTE"))</f>
        <v>0</v>
      </c>
      <c r="AP127" s="18">
        <f>IF(AP$5&gt;$G$4,0,SUMIFS(Fluxo!$O:$O,Fluxo!$U:$U,"&gt;"&amp;AO$5,Fluxo!$U:$U,"&lt;="&amp;AP$5,Fluxo!$D:$D,$D127,Fluxo!$E:$E,"&lt;&gt;"&amp;"PERMUTANTE"))</f>
        <v>0</v>
      </c>
      <c r="AQ127" s="18">
        <f>IF(AQ$5&gt;$G$4,0,SUMIFS(Fluxo!$O:$O,Fluxo!$U:$U,"&gt;"&amp;AP$5,Fluxo!$U:$U,"&lt;="&amp;AQ$5,Fluxo!$D:$D,$D127,Fluxo!$E:$E,"&lt;&gt;"&amp;"PERMUTANTE"))</f>
        <v>0</v>
      </c>
      <c r="AR127" s="18">
        <f>IF(AR$5&gt;$G$4,0,SUMIFS(Fluxo!$O:$O,Fluxo!$U:$U,"&gt;"&amp;AQ$5,Fluxo!$U:$U,"&lt;="&amp;AR$5,Fluxo!$D:$D,$D127,Fluxo!$E:$E,"&lt;&gt;"&amp;"PERMUTANTE"))</f>
        <v>0</v>
      </c>
      <c r="AS127" s="18">
        <f>IF(AS$5&gt;$G$4,0,SUMIFS(Fluxo!$O:$O,Fluxo!$U:$U,"&gt;"&amp;AR$5,Fluxo!$U:$U,"&lt;="&amp;AS$5,Fluxo!$D:$D,$D127,Fluxo!$E:$E,"&lt;&gt;"&amp;"PERMUTANTE"))</f>
        <v>0</v>
      </c>
      <c r="AT127" s="18">
        <f>IF(AT$5&gt;$G$4,0,SUMIFS(Fluxo!$O:$O,Fluxo!$U:$U,"&gt;"&amp;AS$5,Fluxo!$U:$U,"&lt;="&amp;AT$5,Fluxo!$D:$D,$D127,Fluxo!$E:$E,"&lt;&gt;"&amp;"PERMUTANTE"))</f>
        <v>0</v>
      </c>
      <c r="AU127" s="18">
        <f>IF(AU$5&gt;$G$4,0,SUMIFS(Fluxo!$O:$O,Fluxo!$U:$U,"&gt;"&amp;AT$5,Fluxo!$U:$U,"&lt;="&amp;AU$5,Fluxo!$D:$D,$D127,Fluxo!$E:$E,"&lt;&gt;"&amp;"PERMUTANTE"))</f>
        <v>0</v>
      </c>
      <c r="AV127" s="18">
        <f>IF(AV$5&gt;$G$4,0,SUMIFS(Fluxo!$O:$O,Fluxo!$U:$U,"&gt;"&amp;AU$5,Fluxo!$U:$U,"&lt;="&amp;AV$5,Fluxo!$D:$D,$D127,Fluxo!$E:$E,"&lt;&gt;"&amp;"PERMUTANTE"))</f>
        <v>0</v>
      </c>
      <c r="AW127" s="18">
        <f>IF(AW$5&gt;$G$4,0,SUMIFS(Fluxo!$O:$O,Fluxo!$U:$U,"&gt;"&amp;AV$5,Fluxo!$U:$U,"&lt;="&amp;AW$5,Fluxo!$D:$D,$D127,Fluxo!$E:$E,"&lt;&gt;"&amp;"PERMUTANTE"))</f>
        <v>0</v>
      </c>
      <c r="AX127" s="18">
        <f>IF(AX$5&gt;$G$4,0,SUMIFS(Fluxo!$O:$O,Fluxo!$U:$U,"&gt;"&amp;AW$5,Fluxo!$U:$U,"&lt;="&amp;AX$5,Fluxo!$D:$D,$D127,Fluxo!$E:$E,"&lt;&gt;"&amp;"PERMUTANTE"))</f>
        <v>0</v>
      </c>
      <c r="AY127" s="18">
        <f>IF(AY$5&gt;$G$4,0,SUMIFS(Fluxo!$O:$O,Fluxo!$U:$U,"&gt;"&amp;AX$5,Fluxo!$U:$U,"&lt;="&amp;AY$5,Fluxo!$D:$D,$D127,Fluxo!$E:$E,"&lt;&gt;"&amp;"PERMUTANTE"))</f>
        <v>0</v>
      </c>
      <c r="AZ127" s="18">
        <f>IF(AZ$5&gt;$G$4,0,SUMIFS(Fluxo!$O:$O,Fluxo!$U:$U,"&gt;"&amp;AY$5,Fluxo!$U:$U,"&lt;="&amp;AZ$5,Fluxo!$D:$D,$D127,Fluxo!$E:$E,"&lt;&gt;"&amp;"PERMUTANTE"))</f>
        <v>0</v>
      </c>
      <c r="BA127" s="18">
        <f>IF(BA$5&gt;$G$4,0,SUMIFS(Fluxo!$O:$O,Fluxo!$U:$U,"&gt;"&amp;AZ$5,Fluxo!$U:$U,"&lt;="&amp;BA$5,Fluxo!$D:$D,$D127,Fluxo!$E:$E,"&lt;&gt;"&amp;"PERMUTANTE"))</f>
        <v>0</v>
      </c>
      <c r="BB127" s="18">
        <f>IF(BB$5&gt;$G$4,0,SUMIFS(Fluxo!$O:$O,Fluxo!$U:$U,"&gt;"&amp;BA$5,Fluxo!$U:$U,"&lt;="&amp;BB$5,Fluxo!$D:$D,$D127,Fluxo!$E:$E,"&lt;&gt;"&amp;"PERMUTANTE"))</f>
        <v>0</v>
      </c>
      <c r="BC127" s="18">
        <f>IF(BC$5&gt;$G$4,0,SUMIFS(Fluxo!$O:$O,Fluxo!$U:$U,"&gt;"&amp;BB$5,Fluxo!$U:$U,"&lt;="&amp;BC$5,Fluxo!$D:$D,$D127,Fluxo!$E:$E,"&lt;&gt;"&amp;"PERMUTANTE"))</f>
        <v>0</v>
      </c>
      <c r="BD127" s="18">
        <f>IF(BD$5&gt;$G$4,0,SUMIFS(Fluxo!$O:$O,Fluxo!$U:$U,"&gt;"&amp;BC$5,Fluxo!$U:$U,"&lt;="&amp;BD$5,Fluxo!$D:$D,$D127,Fluxo!$E:$E,"&lt;&gt;"&amp;"PERMUTANTE"))</f>
        <v>0</v>
      </c>
      <c r="BE127" s="18">
        <f>IF(BE$5&gt;$G$4,0,SUMIFS(Fluxo!$O:$O,Fluxo!$U:$U,"&gt;"&amp;BD$5,Fluxo!$U:$U,"&lt;="&amp;BE$5,Fluxo!$D:$D,$D127,Fluxo!$E:$E,"&lt;&gt;"&amp;"PERMUTANTE"))</f>
        <v>0</v>
      </c>
      <c r="BF127" s="18">
        <f>IF(BF$5&gt;$G$4,0,SUMIFS(Fluxo!$O:$O,Fluxo!$U:$U,"&gt;"&amp;BE$5,Fluxo!$U:$U,"&lt;="&amp;BF$5,Fluxo!$D:$D,$D127,Fluxo!$E:$E,"&lt;&gt;"&amp;"PERMUTANTE"))</f>
        <v>0</v>
      </c>
      <c r="BG127" s="18">
        <f>IF(BG$5&gt;$G$4,0,SUMIFS(Fluxo!$O:$O,Fluxo!$U:$U,"&gt;"&amp;BF$5,Fluxo!$U:$U,"&lt;="&amp;BG$5,Fluxo!$D:$D,$D127,Fluxo!$E:$E,"&lt;&gt;"&amp;"PERMUTANTE"))</f>
        <v>0</v>
      </c>
      <c r="BH127" s="18">
        <f>IF(BH$5&gt;$G$4,0,SUMIFS(Fluxo!$O:$O,Fluxo!$U:$U,"&gt;"&amp;BG$5,Fluxo!$U:$U,"&lt;="&amp;BH$5,Fluxo!$D:$D,$D127,Fluxo!$E:$E,"&lt;&gt;"&amp;"PERMUTANTE"))</f>
        <v>0</v>
      </c>
      <c r="BI127" s="18">
        <f>IF(BI$5&gt;$G$4,0,SUMIFS(Fluxo!$O:$O,Fluxo!$U:$U,"&gt;"&amp;BH$5,Fluxo!$U:$U,"&lt;="&amp;BI$5,Fluxo!$D:$D,$D127,Fluxo!$E:$E,"&lt;&gt;"&amp;"PERMUTANTE"))</f>
        <v>0</v>
      </c>
      <c r="BJ127" s="18">
        <f>IF(BJ$5&gt;$G$4,0,SUMIFS(Fluxo!$O:$O,Fluxo!$U:$U,"&gt;"&amp;BI$5,Fluxo!$U:$U,"&lt;="&amp;BJ$5,Fluxo!$D:$D,$D127,Fluxo!$E:$E,"&lt;&gt;"&amp;"PERMUTANTE"))</f>
        <v>0</v>
      </c>
      <c r="BK127" s="18">
        <f>IF(BK$5&gt;$G$4,0,SUMIFS(Fluxo!$O:$O,Fluxo!$U:$U,"&gt;"&amp;BJ$5,Fluxo!$U:$U,"&lt;="&amp;BK$5,Fluxo!$D:$D,$D127,Fluxo!$E:$E,"&lt;&gt;"&amp;"PERMUTANTE"))</f>
        <v>0</v>
      </c>
      <c r="BL127" s="18">
        <f>IF(BL$5&gt;$G$4,0,SUMIFS(Fluxo!$O:$O,Fluxo!$U:$U,"&gt;"&amp;BK$5,Fluxo!$U:$U,"&lt;="&amp;BL$5,Fluxo!$D:$D,$D127,Fluxo!$E:$E,"&lt;&gt;"&amp;"PERMUTANTE"))</f>
        <v>0</v>
      </c>
      <c r="BM127" s="18">
        <f>IF(BM$5&gt;$G$4,0,SUMIFS(Fluxo!$O:$O,Fluxo!$U:$U,"&gt;"&amp;BL$5,Fluxo!$U:$U,"&lt;="&amp;BM$5,Fluxo!$D:$D,$D127,Fluxo!$E:$E,"&lt;&gt;"&amp;"PERMUTANTE"))</f>
        <v>0</v>
      </c>
      <c r="BN127" s="18">
        <f>IF(BN$5&gt;$G$4,0,SUMIFS(Fluxo!$O:$O,Fluxo!$U:$U,"&gt;"&amp;BM$5,Fluxo!$U:$U,"&lt;="&amp;BN$5,Fluxo!$D:$D,$D127,Fluxo!$E:$E,"&lt;&gt;"&amp;"PERMUTANTE"))</f>
        <v>0</v>
      </c>
      <c r="BO127" s="18">
        <f>IF(BO$5&gt;$G$4,0,SUMIFS(Fluxo!$O:$O,Fluxo!$U:$U,"&gt;"&amp;BN$5,Fluxo!$U:$U,"&lt;="&amp;BO$5,Fluxo!$D:$D,$D127,Fluxo!$E:$E,"&lt;&gt;"&amp;"PERMUTANTE"))</f>
        <v>0</v>
      </c>
      <c r="BP127" s="18">
        <f>IF(BP$5&gt;$G$4,0,SUMIFS(Fluxo!$O:$O,Fluxo!$U:$U,"&gt;"&amp;BO$5,Fluxo!$U:$U,"&lt;="&amp;BP$5,Fluxo!$D:$D,$D127,Fluxo!$E:$E,"&lt;&gt;"&amp;"PERMUTANTE"))</f>
        <v>0</v>
      </c>
      <c r="BQ127" s="18">
        <f>IF(BQ$5&gt;$G$4,0,SUMIFS(Fluxo!$O:$O,Fluxo!$U:$U,"&gt;"&amp;BP$5,Fluxo!$U:$U,"&lt;="&amp;BQ$5,Fluxo!$D:$D,$D127,Fluxo!$E:$E,"&lt;&gt;"&amp;"PERMUTANTE"))</f>
        <v>0</v>
      </c>
      <c r="BR127" s="18">
        <f>IF(BR$5&gt;$G$4,0,SUMIFS(Fluxo!$O:$O,Fluxo!$U:$U,"&gt;"&amp;BQ$5,Fluxo!$U:$U,"&lt;="&amp;BR$5,Fluxo!$D:$D,$D127,Fluxo!$E:$E,"&lt;&gt;"&amp;"PERMUTANTE"))</f>
        <v>0</v>
      </c>
      <c r="BS127" s="18">
        <f>IF(BS$5&gt;$G$4,0,SUMIFS(Fluxo!$O:$O,Fluxo!$U:$U,"&gt;"&amp;BR$5,Fluxo!$U:$U,"&lt;="&amp;BS$5,Fluxo!$D:$D,$D127,Fluxo!$E:$E,"&lt;&gt;"&amp;"PERMUTANTE"))</f>
        <v>0</v>
      </c>
      <c r="BT127" s="18">
        <f>IF(BT$5&gt;$G$4,0,SUMIFS(Fluxo!$O:$O,Fluxo!$U:$U,"&gt;"&amp;BS$5,Fluxo!$U:$U,"&lt;="&amp;BT$5,Fluxo!$D:$D,$D127,Fluxo!$E:$E,"&lt;&gt;"&amp;"PERMUTANTE"))</f>
        <v>0</v>
      </c>
      <c r="BU127" s="18">
        <f>IF(BU$5&gt;$G$4,0,SUMIFS(Fluxo!$O:$O,Fluxo!$U:$U,"&gt;"&amp;BT$5,Fluxo!$U:$U,"&lt;="&amp;BU$5,Fluxo!$D:$D,$D127,Fluxo!$E:$E,"&lt;&gt;"&amp;"PERMUTANTE"))</f>
        <v>0</v>
      </c>
      <c r="BV127" s="18">
        <f>IF(BV$5&gt;$G$4,0,SUMIFS(Fluxo!$O:$O,Fluxo!$U:$U,"&gt;"&amp;BU$5,Fluxo!$U:$U,"&lt;="&amp;BV$5,Fluxo!$D:$D,$D127,Fluxo!$E:$E,"&lt;&gt;"&amp;"PERMUTANTE"))</f>
        <v>0</v>
      </c>
      <c r="BW127" s="18">
        <f>IF(BW$5&gt;$G$4,0,SUMIFS(Fluxo!$O:$O,Fluxo!$U:$U,"&gt;"&amp;BV$5,Fluxo!$U:$U,"&lt;="&amp;BW$5,Fluxo!$D:$D,$D127,Fluxo!$E:$E,"&lt;&gt;"&amp;"PERMUTANTE"))</f>
        <v>0</v>
      </c>
      <c r="BX127" s="18">
        <f>IF(BX$5&gt;$G$4,0,SUMIFS(Fluxo!$O:$O,Fluxo!$U:$U,"&gt;"&amp;BW$5,Fluxo!$U:$U,"&lt;="&amp;BX$5,Fluxo!$D:$D,$D127,Fluxo!$E:$E,"&lt;&gt;"&amp;"PERMUTANTE"))</f>
        <v>0</v>
      </c>
      <c r="BY127" s="18">
        <f>IF(BY$5&gt;$G$4,0,SUMIFS(Fluxo!$O:$O,Fluxo!$U:$U,"&gt;"&amp;BX$5,Fluxo!$U:$U,"&lt;="&amp;BY$5,Fluxo!$D:$D,$D127,Fluxo!$E:$E,"&lt;&gt;"&amp;"PERMUTANTE"))</f>
        <v>0</v>
      </c>
      <c r="BZ127" s="18">
        <f>IF(BZ$5&gt;$G$4,0,SUMIFS(Fluxo!$O:$O,Fluxo!$U:$U,"&gt;"&amp;BY$5,Fluxo!$U:$U,"&lt;="&amp;BZ$5,Fluxo!$D:$D,$D127,Fluxo!$E:$E,"&lt;&gt;"&amp;"PERMUTANTE"))</f>
        <v>0</v>
      </c>
      <c r="CA127" s="18">
        <f>IF(CA$5&gt;$G$4,0,SUMIFS(Fluxo!$O:$O,Fluxo!$U:$U,"&gt;"&amp;BZ$5,Fluxo!$U:$U,"&lt;="&amp;CA$5,Fluxo!$D:$D,$D127,Fluxo!$E:$E,"&lt;&gt;"&amp;"PERMUTANTE"))</f>
        <v>0</v>
      </c>
      <c r="CB127" s="18">
        <f>IF(CB$5&gt;$G$4,0,SUMIFS(Fluxo!$O:$O,Fluxo!$U:$U,"&gt;"&amp;CA$5,Fluxo!$U:$U,"&lt;="&amp;CB$5,Fluxo!$D:$D,$D127,Fluxo!$E:$E,"&lt;&gt;"&amp;"PERMUTANTE"))</f>
        <v>0</v>
      </c>
      <c r="CC127" s="18">
        <f>IF(CC$5&gt;$G$4,0,SUMIFS(Fluxo!$O:$O,Fluxo!$U:$U,"&gt;"&amp;CB$5,Fluxo!$U:$U,"&lt;="&amp;CC$5,Fluxo!$D:$D,$D127,Fluxo!$E:$E,"&lt;&gt;"&amp;"PERMUTANTE"))</f>
        <v>0</v>
      </c>
      <c r="CD127" s="18">
        <f>IF(CD$5&gt;$G$4,0,SUMIFS(Fluxo!$O:$O,Fluxo!$U:$U,"&gt;"&amp;CC$5,Fluxo!$U:$U,"&lt;="&amp;CD$5,Fluxo!$D:$D,$D127,Fluxo!$E:$E,"&lt;&gt;"&amp;"PERMUTANTE"))</f>
        <v>0</v>
      </c>
      <c r="CE127" s="18">
        <f>IF(CE$5&gt;$G$4,0,SUMIFS(Fluxo!$O:$O,Fluxo!$U:$U,"&gt;"&amp;CD$5,Fluxo!$U:$U,"&lt;="&amp;CE$5,Fluxo!$D:$D,$D127,Fluxo!$E:$E,"&lt;&gt;"&amp;"PERMUTANTE"))</f>
        <v>0</v>
      </c>
      <c r="CF127" s="18">
        <f>IF(CF$5&gt;$G$4,0,SUMIFS(Fluxo!$O:$O,Fluxo!$U:$U,"&gt;"&amp;CE$5,Fluxo!$U:$U,"&lt;="&amp;CF$5,Fluxo!$D:$D,$D127,Fluxo!$E:$E,"&lt;&gt;"&amp;"PERMUTANTE"))</f>
        <v>0</v>
      </c>
      <c r="CG127" s="18">
        <f>IF(CG$5&gt;$G$4,0,SUMIFS(Fluxo!$O:$O,Fluxo!$U:$U,"&gt;"&amp;CF$5,Fluxo!$U:$U,"&lt;="&amp;CG$5,Fluxo!$D:$D,$D127,Fluxo!$E:$E,"&lt;&gt;"&amp;"PERMUTANTE"))</f>
        <v>0</v>
      </c>
      <c r="CH127" s="18">
        <f>IF(CH$5&gt;$G$4,0,SUMIFS(Fluxo!$O:$O,Fluxo!$U:$U,"&gt;"&amp;CG$5,Fluxo!$U:$U,"&lt;="&amp;CH$5,Fluxo!$D:$D,$D127,Fluxo!$E:$E,"&lt;&gt;"&amp;"PERMUTANTE"))</f>
        <v>0</v>
      </c>
      <c r="CI127" s="18">
        <f>IF(CI$5&gt;$G$4,0,SUMIFS(Fluxo!$O:$O,Fluxo!$U:$U,"&gt;"&amp;CH$5,Fluxo!$U:$U,"&lt;="&amp;CI$5,Fluxo!$D:$D,$D127,Fluxo!$E:$E,"&lt;&gt;"&amp;"PERMUTANTE"))</f>
        <v>0</v>
      </c>
      <c r="CJ127" s="18">
        <f>IF(CJ$5&gt;$G$4,0,SUMIFS(Fluxo!$O:$O,Fluxo!$U:$U,"&gt;"&amp;CI$5,Fluxo!$U:$U,"&lt;="&amp;CJ$5,Fluxo!$D:$D,$D127,Fluxo!$E:$E,"&lt;&gt;"&amp;"PERMUTANTE"))</f>
        <v>0</v>
      </c>
      <c r="CK127" s="18">
        <f>IF(CK$5&gt;$G$4,0,SUMIFS(Fluxo!$O:$O,Fluxo!$U:$U,"&gt;"&amp;CJ$5,Fluxo!$U:$U,"&lt;="&amp;CK$5,Fluxo!$D:$D,$D127,Fluxo!$E:$E,"&lt;&gt;"&amp;"PERMUTANTE"))</f>
        <v>0</v>
      </c>
      <c r="CL127" s="18">
        <f>IF(CL$5&gt;$G$4,0,SUMIFS(Fluxo!$O:$O,Fluxo!$U:$U,"&gt;"&amp;CK$5,Fluxo!$U:$U,"&lt;="&amp;CL$5,Fluxo!$D:$D,$D127,Fluxo!$E:$E,"&lt;&gt;"&amp;"PERMUTANTE"))</f>
        <v>0</v>
      </c>
      <c r="CM127" s="18">
        <f>IF(CM$5&gt;$G$4,0,SUMIFS(Fluxo!$O:$O,Fluxo!$U:$U,"&gt;"&amp;CL$5,Fluxo!$U:$U,"&lt;="&amp;CM$5,Fluxo!$D:$D,$D127,Fluxo!$E:$E,"&lt;&gt;"&amp;"PERMUTANTE"))</f>
        <v>0</v>
      </c>
      <c r="CN127" s="18">
        <f>IF(CN$5&gt;$G$4,0,SUMIFS(Fluxo!$O:$O,Fluxo!$U:$U,"&gt;"&amp;CM$5,Fluxo!$U:$U,"&lt;="&amp;CN$5,Fluxo!$D:$D,$D127,Fluxo!$E:$E,"&lt;&gt;"&amp;"PERMUTANTE"))</f>
        <v>0</v>
      </c>
      <c r="CO127" s="18">
        <f>IF(CO$5&gt;$G$4,0,SUMIFS(Fluxo!$O:$O,Fluxo!$U:$U,"&gt;"&amp;CN$5,Fluxo!$U:$U,"&lt;="&amp;CO$5,Fluxo!$D:$D,$D127,Fluxo!$E:$E,"&lt;&gt;"&amp;"PERMUTANTE"))</f>
        <v>0</v>
      </c>
      <c r="CP127" s="18">
        <f>IF(CP$5&gt;$G$4,0,SUMIFS(Fluxo!$O:$O,Fluxo!$U:$U,"&gt;"&amp;CO$5,Fluxo!$U:$U,"&lt;="&amp;CP$5,Fluxo!$D:$D,$D127,Fluxo!$E:$E,"&lt;&gt;"&amp;"PERMUTANTE"))</f>
        <v>0</v>
      </c>
      <c r="CQ127" s="18">
        <f>IF(CQ$5&gt;$G$4,0,SUMIFS(Fluxo!$O:$O,Fluxo!$U:$U,"&gt;"&amp;CP$5,Fluxo!$U:$U,"&lt;="&amp;CQ$5,Fluxo!$D:$D,$D127,Fluxo!$E:$E,"&lt;&gt;"&amp;"PERMUTANTE"))</f>
        <v>0</v>
      </c>
      <c r="CR127" s="18">
        <f>IF(CR$5&gt;$G$4,0,SUMIFS(Fluxo!$O:$O,Fluxo!$U:$U,"&gt;"&amp;CQ$5,Fluxo!$U:$U,"&lt;="&amp;CR$5,Fluxo!$D:$D,$D127,Fluxo!$E:$E,"&lt;&gt;"&amp;"PERMUTANTE"))</f>
        <v>0</v>
      </c>
      <c r="CS127" s="18">
        <f>IF(CS$5&gt;$G$4,0,SUMIFS(Fluxo!$O:$O,Fluxo!$U:$U,"&gt;"&amp;CR$5,Fluxo!$U:$U,"&lt;="&amp;CS$5,Fluxo!$D:$D,$D127,Fluxo!$E:$E,"&lt;&gt;"&amp;"PERMUTANTE"))</f>
        <v>0</v>
      </c>
      <c r="CT127" s="18">
        <f>IF(CT$5&gt;$G$4,0,SUMIFS(Fluxo!$O:$O,Fluxo!$U:$U,"&gt;"&amp;CS$5,Fluxo!$U:$U,"&lt;="&amp;CT$5,Fluxo!$D:$D,$D127,Fluxo!$E:$E,"&lt;&gt;"&amp;"PERMUTANTE"))</f>
        <v>0</v>
      </c>
      <c r="CU127" s="18">
        <f>IF(CU$5&gt;$G$4,0,SUMIFS(Fluxo!$O:$O,Fluxo!$U:$U,"&gt;"&amp;CT$5,Fluxo!$U:$U,"&lt;="&amp;CU$5,Fluxo!$D:$D,$D127,Fluxo!$E:$E,"&lt;&gt;"&amp;"PERMUTANTE"))</f>
        <v>0</v>
      </c>
      <c r="CV127" s="18">
        <f>IF(CV$5&gt;$G$4,0,SUMIFS(Fluxo!$O:$O,Fluxo!$U:$U,"&gt;"&amp;CU$5,Fluxo!$U:$U,"&lt;="&amp;CV$5,Fluxo!$D:$D,$D127,Fluxo!$E:$E,"&lt;&gt;"&amp;"PERMUTANTE"))</f>
        <v>0</v>
      </c>
      <c r="CW127" s="18">
        <f>IF(CW$5&gt;$G$4,0,SUMIFS(Fluxo!$O:$O,Fluxo!$U:$U,"&gt;"&amp;CV$5,Fluxo!$U:$U,"&lt;="&amp;CW$5,Fluxo!$D:$D,$D127,Fluxo!$E:$E,"&lt;&gt;"&amp;"PERMUTANTE"))</f>
        <v>0</v>
      </c>
      <c r="CX127" s="18">
        <f>IF(CX$5&gt;$G$4,0,SUMIFS(Fluxo!$O:$O,Fluxo!$U:$U,"&gt;"&amp;CW$5,Fluxo!$U:$U,"&lt;="&amp;CX$5,Fluxo!$D:$D,$D127,Fluxo!$E:$E,"&lt;&gt;"&amp;"PERMUTANTE"))</f>
        <v>0</v>
      </c>
      <c r="CY127" s="18">
        <f>IF(CY$5&gt;$G$4,0,SUMIFS(Fluxo!$O:$O,Fluxo!$U:$U,"&gt;"&amp;CX$5,Fluxo!$U:$U,"&lt;="&amp;CY$5,Fluxo!$D:$D,$D127,Fluxo!$E:$E,"&lt;&gt;"&amp;"PERMUTANTE"))</f>
        <v>0</v>
      </c>
      <c r="CZ127" s="18">
        <f>IF(CZ$5&gt;$G$4,0,SUMIFS(Fluxo!$O:$O,Fluxo!$U:$U,"&gt;"&amp;CY$5,Fluxo!$U:$U,"&lt;="&amp;CZ$5,Fluxo!$D:$D,$D127,Fluxo!$E:$E,"&lt;&gt;"&amp;"PERMUTANTE"))</f>
        <v>0</v>
      </c>
      <c r="DA127" s="18">
        <f>IF(DA$5&gt;$G$4,0,SUMIFS(Fluxo!$O:$O,Fluxo!$U:$U,"&gt;"&amp;CZ$5,Fluxo!$U:$U,"&lt;="&amp;DA$5,Fluxo!$D:$D,$D127,Fluxo!$E:$E,"&lt;&gt;"&amp;"PERMUTANTE"))</f>
        <v>0</v>
      </c>
      <c r="DB127" s="18">
        <f>IF(DB$5&gt;$G$4,0,SUMIFS(Fluxo!$O:$O,Fluxo!$U:$U,"&gt;"&amp;DA$5,Fluxo!$U:$U,"&lt;="&amp;DB$5,Fluxo!$D:$D,$D127,Fluxo!$E:$E,"&lt;&gt;"&amp;"PERMUTANTE"))</f>
        <v>0</v>
      </c>
      <c r="DC127" s="18">
        <f>IF(DC$5&gt;$G$4,0,SUMIFS(Fluxo!$O:$O,Fluxo!$U:$U,"&gt;"&amp;DB$5,Fluxo!$U:$U,"&lt;="&amp;DC$5,Fluxo!$D:$D,$D127,Fluxo!$E:$E,"&lt;&gt;"&amp;"PERMUTANTE"))</f>
        <v>0</v>
      </c>
      <c r="DD127" s="18">
        <f>IF(DD$5&gt;$G$4,0,SUMIFS(Fluxo!$O:$O,Fluxo!$U:$U,"&gt;"&amp;DC$5,Fluxo!$U:$U,"&lt;="&amp;DD$5,Fluxo!$D:$D,$D127,Fluxo!$E:$E,"&lt;&gt;"&amp;"PERMUTANTE"))</f>
        <v>0</v>
      </c>
      <c r="DE127" s="18">
        <f>IF(DE$5&gt;$G$4,0,SUMIFS(Fluxo!$O:$O,Fluxo!$U:$U,"&gt;"&amp;DD$5,Fluxo!$U:$U,"&lt;="&amp;DE$5,Fluxo!$D:$D,$D127,Fluxo!$E:$E,"&lt;&gt;"&amp;"PERMUTANTE"))</f>
        <v>0</v>
      </c>
      <c r="DF127" s="18">
        <f>IF(DF$5&gt;$G$4,0,SUMIFS(Fluxo!$O:$O,Fluxo!$U:$U,"&gt;"&amp;DE$5,Fluxo!$U:$U,"&lt;="&amp;DF$5,Fluxo!$D:$D,$D127,Fluxo!$E:$E,"&lt;&gt;"&amp;"PERMUTANTE"))</f>
        <v>0</v>
      </c>
      <c r="DG127" s="18">
        <f>IF(DG$5&gt;$G$4,0,SUMIFS(Fluxo!$O:$O,Fluxo!$U:$U,"&gt;"&amp;DF$5,Fluxo!$U:$U,"&lt;="&amp;DG$5,Fluxo!$D:$D,$D127,Fluxo!$E:$E,"&lt;&gt;"&amp;"PERMUTANTE"))</f>
        <v>0</v>
      </c>
      <c r="DH127" s="18">
        <f>IF(DH$5&gt;$G$4,0,SUMIFS(Fluxo!$O:$O,Fluxo!$U:$U,"&gt;"&amp;DG$5,Fluxo!$U:$U,"&lt;="&amp;DH$5,Fluxo!$D:$D,$D127,Fluxo!$E:$E,"&lt;&gt;"&amp;"PERMUTANTE"))</f>
        <v>0</v>
      </c>
      <c r="DI127" s="18">
        <f>IF(DI$5&gt;$G$4,0,SUMIFS(Fluxo!$O:$O,Fluxo!$U:$U,"&gt;"&amp;DH$5,Fluxo!$U:$U,"&lt;="&amp;DI$5,Fluxo!$D:$D,$D127,Fluxo!$E:$E,"&lt;&gt;"&amp;"PERMUTANTE"))</f>
        <v>0</v>
      </c>
      <c r="DJ127" s="18">
        <f>IF(DJ$5&gt;$G$4,0,SUMIFS(Fluxo!$O:$O,Fluxo!$U:$U,"&gt;"&amp;DI$5,Fluxo!$U:$U,"&lt;="&amp;DJ$5,Fluxo!$D:$D,$D127,Fluxo!$E:$E,"&lt;&gt;"&amp;"PERMUTANTE"))</f>
        <v>0</v>
      </c>
      <c r="DK127" s="18">
        <f>IF(DK$5&gt;$G$4,0,SUMIFS(Fluxo!$O:$O,Fluxo!$U:$U,"&gt;"&amp;DJ$5,Fluxo!$U:$U,"&lt;="&amp;DK$5,Fluxo!$D:$D,$D127,Fluxo!$E:$E,"&lt;&gt;"&amp;"PERMUTANTE"))</f>
        <v>0</v>
      </c>
      <c r="DL127" s="18">
        <f>IF(DL$5&gt;$G$4,0,SUMIFS(Fluxo!$O:$O,Fluxo!$U:$U,"&gt;"&amp;DK$5,Fluxo!$U:$U,"&lt;="&amp;DL$5,Fluxo!$D:$D,$D127,Fluxo!$E:$E,"&lt;&gt;"&amp;"PERMUTANTE"))</f>
        <v>0</v>
      </c>
      <c r="DM127" s="18">
        <f>IF(DM$5&gt;$G$4,0,SUMIFS(Fluxo!$O:$O,Fluxo!$U:$U,"&gt;"&amp;DL$5,Fluxo!$U:$U,"&lt;="&amp;DM$5,Fluxo!$D:$D,$D127,Fluxo!$E:$E,"&lt;&gt;"&amp;"PERMUTANTE"))</f>
        <v>0</v>
      </c>
      <c r="DN127" s="18">
        <f>IF(DN$5&gt;$G$4,0,SUMIFS(Fluxo!$O:$O,Fluxo!$U:$U,"&gt;"&amp;DM$5,Fluxo!$U:$U,"&lt;="&amp;DN$5,Fluxo!$D:$D,$D127,Fluxo!$E:$E,"&lt;&gt;"&amp;"PERMUTANTE"))</f>
        <v>0</v>
      </c>
      <c r="DO127" s="18">
        <f>IF(DO$5&gt;$G$4,0,SUMIFS(Fluxo!$O:$O,Fluxo!$U:$U,"&gt;"&amp;DN$5,Fluxo!$U:$U,"&lt;="&amp;DO$5,Fluxo!$D:$D,$D127,Fluxo!$E:$E,"&lt;&gt;"&amp;"PERMUTANTE"))</f>
        <v>0</v>
      </c>
      <c r="DP127" s="18">
        <f>IF(DP$5&gt;$G$4,0,SUMIFS(Fluxo!$O:$O,Fluxo!$U:$U,"&gt;"&amp;DO$5,Fluxo!$U:$U,"&lt;="&amp;DP$5,Fluxo!$D:$D,$D127,Fluxo!$E:$E,"&lt;&gt;"&amp;"PERMUTANTE"))</f>
        <v>0</v>
      </c>
      <c r="DQ127" s="18">
        <f>IF(DQ$5&gt;$G$4,0,SUMIFS(Fluxo!$O:$O,Fluxo!$U:$U,"&gt;"&amp;DP$5,Fluxo!$U:$U,"&lt;="&amp;DQ$5,Fluxo!$D:$D,$D127,Fluxo!$E:$E,"&lt;&gt;"&amp;"PERMUTANTE"))</f>
        <v>0</v>
      </c>
      <c r="DR127" s="18">
        <f>IF(DR$5&gt;$G$4,0,SUMIFS(Fluxo!$O:$O,Fluxo!$U:$U,"&gt;"&amp;DQ$5,Fluxo!$U:$U,"&lt;="&amp;DR$5,Fluxo!$D:$D,$D127,Fluxo!$E:$E,"&lt;&gt;"&amp;"PERMUTANTE"))</f>
        <v>0</v>
      </c>
      <c r="DS127" s="18">
        <f>IF(DS$5&gt;$G$4,0,SUMIFS(Fluxo!$O:$O,Fluxo!$U:$U,"&gt;"&amp;DR$5,Fluxo!$U:$U,"&lt;="&amp;DS$5,Fluxo!$D:$D,$D127,Fluxo!$E:$E,"&lt;&gt;"&amp;"PERMUTANTE"))</f>
        <v>0</v>
      </c>
      <c r="DT127" s="18">
        <f>IF(DT$5&gt;$G$4,0,SUMIFS(Fluxo!$O:$O,Fluxo!$U:$U,"&gt;"&amp;DS$5,Fluxo!$U:$U,"&lt;="&amp;DT$5,Fluxo!$D:$D,$D127,Fluxo!$E:$E,"&lt;&gt;"&amp;"PERMUTANTE"))</f>
        <v>0</v>
      </c>
      <c r="DU127" s="18">
        <f>IF(DU$5&gt;$G$4,0,SUMIFS(Fluxo!$O:$O,Fluxo!$U:$U,"&gt;"&amp;DT$5,Fluxo!$U:$U,"&lt;="&amp;DU$5,Fluxo!$D:$D,$D127,Fluxo!$E:$E,"&lt;&gt;"&amp;"PERMUTANTE"))</f>
        <v>0</v>
      </c>
      <c r="DV127" s="18">
        <f>IF(DV$5&gt;$G$4,0,SUMIFS(Fluxo!$O:$O,Fluxo!$U:$U,"&gt;"&amp;DU$5,Fluxo!$U:$U,"&lt;="&amp;DV$5,Fluxo!$D:$D,$D127,Fluxo!$E:$E,"&lt;&gt;"&amp;"PERMUTANTE"))</f>
        <v>0</v>
      </c>
      <c r="DW127" s="18">
        <f>IF(DW$5&gt;$G$4,0,SUMIFS(Fluxo!$O:$O,Fluxo!$U:$U,"&gt;"&amp;DV$5,Fluxo!$U:$U,"&lt;="&amp;DW$5,Fluxo!$D:$D,$D127,Fluxo!$E:$E,"&lt;&gt;"&amp;"PERMUTANTE"))</f>
        <v>0</v>
      </c>
      <c r="DX127" s="18">
        <f>IF(DX$5&gt;$G$4,0,SUMIFS(Fluxo!$O:$O,Fluxo!$U:$U,"&gt;"&amp;DW$5,Fluxo!$U:$U,"&lt;="&amp;DX$5,Fluxo!$D:$D,$D127,Fluxo!$E:$E,"&lt;&gt;"&amp;"PERMUTANTE"))</f>
        <v>0</v>
      </c>
      <c r="DY127" s="18">
        <f>IF(DY$5&gt;$G$4,0,SUMIFS(Fluxo!$O:$O,Fluxo!$U:$U,"&gt;"&amp;DX$5,Fluxo!$U:$U,"&lt;="&amp;DY$5,Fluxo!$D:$D,$D127,Fluxo!$E:$E,"&lt;&gt;"&amp;"PERMUTANTE"))</f>
        <v>0</v>
      </c>
      <c r="DZ127" s="18">
        <f>IF(DZ$5&gt;$G$4,0,SUMIFS(Fluxo!$O:$O,Fluxo!$U:$U,"&gt;"&amp;DY$5,Fluxo!$U:$U,"&lt;="&amp;DZ$5,Fluxo!$D:$D,$D127,Fluxo!$E:$E,"&lt;&gt;"&amp;"PERMUTANTE"))</f>
        <v>0</v>
      </c>
      <c r="EA127" s="18">
        <f>IF(EA$5&gt;$G$4,0,SUMIFS(Fluxo!$O:$O,Fluxo!$U:$U,"&gt;"&amp;DZ$5,Fluxo!$U:$U,"&lt;="&amp;EA$5,Fluxo!$D:$D,$D127,Fluxo!$E:$E,"&lt;&gt;"&amp;"PERMUTANTE"))</f>
        <v>0</v>
      </c>
      <c r="EB127" s="18">
        <f>IF(EB$5&gt;$G$4,0,SUMIFS(Fluxo!$O:$O,Fluxo!$U:$U,"&gt;"&amp;EA$5,Fluxo!$U:$U,"&lt;="&amp;EB$5,Fluxo!$D:$D,$D127,Fluxo!$E:$E,"&lt;&gt;"&amp;"PERMUTANTE"))</f>
        <v>0</v>
      </c>
      <c r="EC127" s="18">
        <f>IF(EC$5&gt;$G$4,0,SUMIFS(Fluxo!$O:$O,Fluxo!$U:$U,"&gt;"&amp;EB$5,Fluxo!$U:$U,"&lt;="&amp;EC$5,Fluxo!$D:$D,$D127,Fluxo!$E:$E,"&lt;&gt;"&amp;"PERMUTANTE"))</f>
        <v>0</v>
      </c>
      <c r="ED127" s="18">
        <f>IF(ED$5&gt;$G$4,0,SUMIFS(Fluxo!$O:$O,Fluxo!$U:$U,"&gt;"&amp;EC$5,Fluxo!$U:$U,"&lt;="&amp;ED$5,Fluxo!$D:$D,$D127,Fluxo!$E:$E,"&lt;&gt;"&amp;"PERMUTANTE"))</f>
        <v>0</v>
      </c>
      <c r="EE127" s="18">
        <f>IF(EE$5&gt;$G$4,0,SUMIFS(Fluxo!$O:$O,Fluxo!$U:$U,"&gt;"&amp;ED$5,Fluxo!$U:$U,"&lt;="&amp;EE$5,Fluxo!$D:$D,$D127,Fluxo!$E:$E,"&lt;&gt;"&amp;"PERMUTANTE"))</f>
        <v>0</v>
      </c>
      <c r="EF127" s="18">
        <f>IF(EF$5&gt;$G$4,0,SUMIFS(Fluxo!$O:$O,Fluxo!$U:$U,"&gt;"&amp;EE$5,Fluxo!$U:$U,"&lt;="&amp;EF$5,Fluxo!$D:$D,$D127,Fluxo!$E:$E,"&lt;&gt;"&amp;"PERMUTANTE"))</f>
        <v>0</v>
      </c>
      <c r="EG127" s="18">
        <f>IF(EG$5&gt;$G$4,0,SUMIFS(Fluxo!$O:$O,Fluxo!$U:$U,"&gt;"&amp;EF$5,Fluxo!$U:$U,"&lt;="&amp;EG$5,Fluxo!$D:$D,$D127,Fluxo!$E:$E,"&lt;&gt;"&amp;"PERMUTANTE"))</f>
        <v>0</v>
      </c>
      <c r="EH127" s="18">
        <f>IF(EH$5&gt;$G$4,0,SUMIFS(Fluxo!$O:$O,Fluxo!$U:$U,"&gt;"&amp;EG$5,Fluxo!$U:$U,"&lt;="&amp;EH$5,Fluxo!$D:$D,$D127,Fluxo!$E:$E,"&lt;&gt;"&amp;"PERMUTANTE"))</f>
        <v>0</v>
      </c>
      <c r="EI127" s="18">
        <f>IF(EI$5&gt;$G$4,0,SUMIFS(Fluxo!$O:$O,Fluxo!$U:$U,"&gt;"&amp;EH$5,Fluxo!$U:$U,"&lt;="&amp;EI$5,Fluxo!$D:$D,$D127,Fluxo!$E:$E,"&lt;&gt;"&amp;"PERMUTANTE"))</f>
        <v>0</v>
      </c>
      <c r="EJ127" s="18">
        <f>IF(EJ$5&gt;$G$4,0,SUMIFS(Fluxo!$O:$O,Fluxo!$U:$U,"&gt;"&amp;EI$5,Fluxo!$U:$U,"&lt;="&amp;EJ$5,Fluxo!$D:$D,$D127,Fluxo!$E:$E,"&lt;&gt;"&amp;"PERMUTANTE"))</f>
        <v>0</v>
      </c>
      <c r="EK127" s="18">
        <f>IF(EK$5&gt;$G$4,0,SUMIFS(Fluxo!$O:$O,Fluxo!$U:$U,"&gt;"&amp;EJ$5,Fluxo!$U:$U,"&lt;="&amp;EK$5,Fluxo!$D:$D,$D127,Fluxo!$E:$E,"&lt;&gt;"&amp;"PERMUTANTE"))</f>
        <v>0</v>
      </c>
      <c r="EL127" s="18">
        <f>IF(EL$5&gt;$G$4,0,SUMIFS(Fluxo!$O:$O,Fluxo!$U:$U,"&gt;"&amp;EK$5,Fluxo!$U:$U,"&lt;="&amp;EL$5,Fluxo!$D:$D,$D127,Fluxo!$E:$E,"&lt;&gt;"&amp;"PERMUTANTE"))</f>
        <v>0</v>
      </c>
      <c r="EM127" s="18">
        <f>IF(EM$5&gt;$G$4,0,SUMIFS(Fluxo!$O:$O,Fluxo!$U:$U,"&gt;"&amp;EL$5,Fluxo!$U:$U,"&lt;="&amp;EM$5,Fluxo!$D:$D,$D127,Fluxo!$E:$E,"&lt;&gt;"&amp;"PERMUTANTE"))</f>
        <v>0</v>
      </c>
      <c r="EN127" s="18">
        <f>IF(EN$5&gt;$G$4,0,SUMIFS(Fluxo!$O:$O,Fluxo!$U:$U,"&gt;"&amp;EM$5,Fluxo!$U:$U,"&lt;="&amp;EN$5,Fluxo!$D:$D,$D127,Fluxo!$E:$E,"&lt;&gt;"&amp;"PERMUTANTE"))</f>
        <v>0</v>
      </c>
      <c r="EO127" s="18">
        <f>IF(EO$5&gt;$G$4,0,SUMIFS(Fluxo!$O:$O,Fluxo!$U:$U,"&gt;"&amp;EN$5,Fluxo!$U:$U,"&lt;="&amp;EO$5,Fluxo!$D:$D,$D127,Fluxo!$E:$E,"&lt;&gt;"&amp;"PERMUTANTE"))</f>
        <v>0</v>
      </c>
      <c r="EP127" s="18">
        <f>IF(EP$5&gt;$G$4,0,SUMIFS(Fluxo!$O:$O,Fluxo!$U:$U,"&gt;"&amp;EO$5,Fluxo!$U:$U,"&lt;="&amp;EP$5,Fluxo!$D:$D,$D127,Fluxo!$E:$E,"&lt;&gt;"&amp;"PERMUTANTE"))</f>
        <v>0</v>
      </c>
      <c r="EQ127" s="18">
        <f>IF(EQ$5&gt;$G$4,0,SUMIFS(Fluxo!$O:$O,Fluxo!$U:$U,"&gt;"&amp;EP$5,Fluxo!$U:$U,"&lt;="&amp;EQ$5,Fluxo!$D:$D,$D127,Fluxo!$E:$E,"&lt;&gt;"&amp;"PERMUTANTE"))</f>
        <v>0</v>
      </c>
      <c r="ER127" s="18">
        <f>IF(ER$5&gt;$G$4,0,SUMIFS(Fluxo!$O:$O,Fluxo!$U:$U,"&gt;"&amp;EQ$5,Fluxo!$U:$U,"&lt;="&amp;ER$5,Fluxo!$D:$D,$D127,Fluxo!$E:$E,"&lt;&gt;"&amp;"PERMUTANTE"))</f>
        <v>0</v>
      </c>
      <c r="ES127" s="18">
        <f>IF(ES$5&gt;$G$4,0,SUMIFS(Fluxo!$O:$O,Fluxo!$U:$U,"&gt;"&amp;ER$5,Fluxo!$U:$U,"&lt;="&amp;ES$5,Fluxo!$D:$D,$D127,Fluxo!$E:$E,"&lt;&gt;"&amp;"PERMUTANTE"))</f>
        <v>0</v>
      </c>
      <c r="ET127" s="18">
        <f>IF(ET$5&gt;$G$4,0,SUMIFS(Fluxo!$O:$O,Fluxo!$U:$U,"&gt;"&amp;ES$5,Fluxo!$U:$U,"&lt;="&amp;ET$5,Fluxo!$D:$D,$D127,Fluxo!$E:$E,"&lt;&gt;"&amp;"PERMUTANTE"))</f>
        <v>0</v>
      </c>
      <c r="EU127" s="18">
        <f>IF(EU$5&gt;$G$4,0,SUMIFS(Fluxo!$O:$O,Fluxo!$U:$U,"&gt;"&amp;ET$5,Fluxo!$U:$U,"&lt;="&amp;EU$5,Fluxo!$D:$D,$D127,Fluxo!$E:$E,"&lt;&gt;"&amp;"PERMUTANTE"))</f>
        <v>0</v>
      </c>
      <c r="EV127" s="18">
        <f>IF(EV$5&gt;$G$4,0,SUMIFS(Fluxo!$O:$O,Fluxo!$U:$U,"&gt;"&amp;EU$5,Fluxo!$U:$U,"&lt;="&amp;EV$5,Fluxo!$D:$D,$D127,Fluxo!$E:$E,"&lt;&gt;"&amp;"PERMUTANTE"))</f>
        <v>0</v>
      </c>
      <c r="EW127" s="18">
        <f>IF(EW$5&gt;$G$4,0,SUMIFS(Fluxo!$O:$O,Fluxo!$U:$U,"&gt;"&amp;EV$5,Fluxo!$U:$U,"&lt;="&amp;EW$5,Fluxo!$D:$D,$D127,Fluxo!$E:$E,"&lt;&gt;"&amp;"PERMUTANTE"))</f>
        <v>0</v>
      </c>
      <c r="EX127" s="18">
        <f>IF(EX$5&gt;$G$4,0,SUMIFS(Fluxo!$O:$O,Fluxo!$U:$U,"&gt;"&amp;EW$5,Fluxo!$U:$U,"&lt;="&amp;EX$5,Fluxo!$D:$D,$D127,Fluxo!$E:$E,"&lt;&gt;"&amp;"PERMUTANTE"))</f>
        <v>0</v>
      </c>
      <c r="EY127" s="18">
        <f>IF(EY$5&gt;$G$4,0,SUMIFS(Fluxo!$O:$O,Fluxo!$U:$U,"&gt;"&amp;EX$5,Fluxo!$U:$U,"&lt;="&amp;EY$5,Fluxo!$D:$D,$D127,Fluxo!$E:$E,"&lt;&gt;"&amp;"PERMUTANTE"))</f>
        <v>0</v>
      </c>
      <c r="EZ127" s="18">
        <f>IF(EZ$5&gt;$G$4,0,SUMIFS(Fluxo!$O:$O,Fluxo!$U:$U,"&gt;"&amp;EY$5,Fluxo!$U:$U,"&lt;="&amp;EZ$5,Fluxo!$D:$D,$D127,Fluxo!$E:$E,"&lt;&gt;"&amp;"PERMUTANTE"))</f>
        <v>0</v>
      </c>
      <c r="FA127" s="18">
        <f>IF(FA$5&gt;$G$4,0,SUMIFS(Fluxo!$O:$O,Fluxo!$U:$U,"&gt;"&amp;EZ$5,Fluxo!$U:$U,"&lt;="&amp;FA$5,Fluxo!$D:$D,$D127,Fluxo!$E:$E,"&lt;&gt;"&amp;"PERMUTANTE"))</f>
        <v>0</v>
      </c>
      <c r="FB127" s="18">
        <f>IF(FB$5&gt;$G$4,0,SUMIFS(Fluxo!$O:$O,Fluxo!$U:$U,"&gt;"&amp;FA$5,Fluxo!$U:$U,"&lt;="&amp;FB$5,Fluxo!$D:$D,$D127,Fluxo!$E:$E,"&lt;&gt;"&amp;"PERMUTANTE"))</f>
        <v>0</v>
      </c>
      <c r="FC127" s="18">
        <f>IF(FC$5&gt;$G$4,0,SUMIFS(Fluxo!$O:$O,Fluxo!$U:$U,"&gt;"&amp;FB$5,Fluxo!$U:$U,"&lt;="&amp;FC$5,Fluxo!$D:$D,$D127,Fluxo!$E:$E,"&lt;&gt;"&amp;"PERMUTANTE"))</f>
        <v>0</v>
      </c>
      <c r="FD127" s="18">
        <f>IF(FD$5&gt;$G$4,0,SUMIFS(Fluxo!$O:$O,Fluxo!$U:$U,"&gt;"&amp;FC$5,Fluxo!$U:$U,"&lt;="&amp;FD$5,Fluxo!$D:$D,$D127,Fluxo!$E:$E,"&lt;&gt;"&amp;"PERMUTANTE"))</f>
        <v>0</v>
      </c>
      <c r="FE127" s="18">
        <f>IF(FE$5&gt;$G$4,0,SUMIFS(Fluxo!$O:$O,Fluxo!$U:$U,"&gt;"&amp;FD$5,Fluxo!$U:$U,"&lt;="&amp;FE$5,Fluxo!$D:$D,$D127,Fluxo!$E:$E,"&lt;&gt;"&amp;"PERMUTANTE"))</f>
        <v>0</v>
      </c>
      <c r="FF127" s="18">
        <f>IF(FF$5&gt;$G$4,0,SUMIFS(Fluxo!$O:$O,Fluxo!$U:$U,"&gt;"&amp;FE$5,Fluxo!$U:$U,"&lt;="&amp;FF$5,Fluxo!$D:$D,$D127,Fluxo!$E:$E,"&lt;&gt;"&amp;"PERMUTANTE"))</f>
        <v>0</v>
      </c>
      <c r="FG127" s="18">
        <f>IF(FG$5&gt;$G$4,0,SUMIFS(Fluxo!$O:$O,Fluxo!$U:$U,"&gt;"&amp;FF$5,Fluxo!$U:$U,"&lt;="&amp;FG$5,Fluxo!$D:$D,$D127,Fluxo!$E:$E,"&lt;&gt;"&amp;"PERMUTANTE"))</f>
        <v>0</v>
      </c>
      <c r="FH127" s="18">
        <f>IF(FH$5&gt;$G$4,0,SUMIFS(Fluxo!$O:$O,Fluxo!$U:$U,"&gt;"&amp;FG$5,Fluxo!$U:$U,"&lt;="&amp;FH$5,Fluxo!$D:$D,$D127,Fluxo!$E:$E,"&lt;&gt;"&amp;"PERMUTANTE"))</f>
        <v>0</v>
      </c>
      <c r="FI127" s="18">
        <f>IF(FI$5&gt;$G$4,0,SUMIFS(Fluxo!$O:$O,Fluxo!$U:$U,"&gt;"&amp;FH$5,Fluxo!$U:$U,"&lt;="&amp;FI$5,Fluxo!$D:$D,$D127,Fluxo!$E:$E,"&lt;&gt;"&amp;"PERMUTANTE"))</f>
        <v>0</v>
      </c>
      <c r="FJ127" s="18">
        <f>IF(FJ$5&gt;$G$4,0,SUMIFS(Fluxo!$O:$O,Fluxo!$U:$U,"&gt;"&amp;FI$5,Fluxo!$U:$U,"&lt;="&amp;FJ$5,Fluxo!$D:$D,$D127,Fluxo!$E:$E,"&lt;&gt;"&amp;"PERMUTANTE"))</f>
        <v>0</v>
      </c>
      <c r="FK127" s="18">
        <f>IF(FK$5&gt;$G$4,0,SUMIFS(Fluxo!$O:$O,Fluxo!$U:$U,"&gt;"&amp;FJ$5,Fluxo!$U:$U,"&lt;="&amp;FK$5,Fluxo!$D:$D,$D127,Fluxo!$E:$E,"&lt;&gt;"&amp;"PERMUTANTE"))</f>
        <v>0</v>
      </c>
      <c r="FL127" s="18">
        <f>IF(FL$5&gt;$G$4,0,SUMIFS(Fluxo!$O:$O,Fluxo!$U:$U,"&gt;"&amp;FK$5,Fluxo!$U:$U,"&lt;="&amp;FL$5,Fluxo!$D:$D,$D127,Fluxo!$E:$E,"&lt;&gt;"&amp;"PERMUTANTE"))</f>
        <v>0</v>
      </c>
      <c r="FM127" s="18">
        <f>IF(FM$5&gt;$G$4,0,SUMIFS(Fluxo!$O:$O,Fluxo!$U:$U,"&gt;"&amp;FL$5,Fluxo!$U:$U,"&lt;="&amp;FM$5,Fluxo!$D:$D,$D127,Fluxo!$E:$E,"&lt;&gt;"&amp;"PERMUTANTE"))</f>
        <v>0</v>
      </c>
      <c r="FN127" s="18">
        <f>IF(FN$5&gt;$G$4,0,SUMIFS(Fluxo!$O:$O,Fluxo!$U:$U,"&gt;"&amp;FM$5,Fluxo!$U:$U,"&lt;="&amp;FN$5,Fluxo!$D:$D,$D127,Fluxo!$E:$E,"&lt;&gt;"&amp;"PERMUTANTE"))</f>
        <v>0</v>
      </c>
      <c r="FO127" s="18">
        <f>IF(FO$5&gt;$G$4,0,SUMIFS(Fluxo!$O:$O,Fluxo!$U:$U,"&gt;"&amp;FN$5,Fluxo!$U:$U,"&lt;="&amp;FO$5,Fluxo!$D:$D,$D127,Fluxo!$E:$E,"&lt;&gt;"&amp;"PERMUTANTE"))</f>
        <v>0</v>
      </c>
      <c r="FP127" s="18">
        <f>IF(FP$5&gt;$G$4,0,SUMIFS(Fluxo!$O:$O,Fluxo!$U:$U,"&gt;"&amp;FO$5,Fluxo!$U:$U,"&lt;="&amp;FP$5,Fluxo!$D:$D,$D127,Fluxo!$E:$E,"&lt;&gt;"&amp;"PERMUTANTE"))</f>
        <v>0</v>
      </c>
      <c r="FQ127" s="18">
        <f>IF(FQ$5&gt;$G$4,0,SUMIFS(Fluxo!$O:$O,Fluxo!$U:$U,"&gt;"&amp;FP$5,Fluxo!$U:$U,"&lt;="&amp;FQ$5,Fluxo!$D:$D,$D127,Fluxo!$E:$E,"&lt;&gt;"&amp;"PERMUTANTE"))</f>
        <v>0</v>
      </c>
      <c r="FR127" s="18">
        <f>IF(FR$5&gt;$G$4,0,SUMIFS(Fluxo!$O:$O,Fluxo!$U:$U,"&gt;"&amp;FQ$5,Fluxo!$U:$U,"&lt;="&amp;FR$5,Fluxo!$D:$D,$D127,Fluxo!$E:$E,"&lt;&gt;"&amp;"PERMUTANTE"))</f>
        <v>0</v>
      </c>
      <c r="FS127" s="18">
        <f>IF(FS$5&gt;$G$4,0,SUMIFS(Fluxo!$O:$O,Fluxo!$U:$U,"&gt;"&amp;FR$5,Fluxo!$U:$U,"&lt;="&amp;FS$5,Fluxo!$D:$D,$D127,Fluxo!$E:$E,"&lt;&gt;"&amp;"PERMUTANTE"))</f>
        <v>0</v>
      </c>
      <c r="FT127" s="18">
        <f>IF(FT$5&gt;$G$4,0,SUMIFS(Fluxo!$O:$O,Fluxo!$U:$U,"&gt;"&amp;FS$5,Fluxo!$U:$U,"&lt;="&amp;FT$5,Fluxo!$D:$D,$D127,Fluxo!$E:$E,"&lt;&gt;"&amp;"PERMUTANTE"))</f>
        <v>0</v>
      </c>
      <c r="FU127" s="18">
        <f>IF(FU$5&gt;$G$4,0,SUMIFS(Fluxo!$O:$O,Fluxo!$U:$U,"&gt;"&amp;FT$5,Fluxo!$U:$U,"&lt;="&amp;FU$5,Fluxo!$D:$D,$D127,Fluxo!$E:$E,"&lt;&gt;"&amp;"PERMUTANTE"))</f>
        <v>0</v>
      </c>
      <c r="FV127" s="18">
        <f>IF(FV$5&gt;$G$4,0,SUMIFS(Fluxo!$O:$O,Fluxo!$U:$U,"&gt;"&amp;FU$5,Fluxo!$U:$U,"&lt;="&amp;FV$5,Fluxo!$D:$D,$D127,Fluxo!$E:$E,"&lt;&gt;"&amp;"PERMUTANTE"))</f>
        <v>0</v>
      </c>
      <c r="FW127" s="18">
        <f>IF(FW$5&gt;$G$4,0,SUMIFS(Fluxo!$O:$O,Fluxo!$U:$U,"&gt;"&amp;FV$5,Fluxo!$U:$U,"&lt;="&amp;FW$5,Fluxo!$D:$D,$D127,Fluxo!$E:$E,"&lt;&gt;"&amp;"PERMUTANTE"))</f>
        <v>0</v>
      </c>
      <c r="FX127" s="18">
        <f>IF(FX$5&gt;$G$4,0,SUMIFS(Fluxo!$O:$O,Fluxo!$U:$U,"&gt;"&amp;FW$5,Fluxo!$U:$U,"&lt;="&amp;FX$5,Fluxo!$D:$D,$D127,Fluxo!$E:$E,"&lt;&gt;"&amp;"PERMUTANTE"))</f>
        <v>0</v>
      </c>
      <c r="FY127" s="18">
        <f>IF(FY$5&gt;$G$4,0,SUMIFS(Fluxo!$O:$O,Fluxo!$U:$U,"&gt;"&amp;FX$5,Fluxo!$U:$U,"&lt;="&amp;FY$5,Fluxo!$D:$D,$D127,Fluxo!$E:$E,"&lt;&gt;"&amp;"PERMUTANTE"))</f>
        <v>0</v>
      </c>
      <c r="FZ127" s="18">
        <f>IF(FZ$5&gt;$G$4,0,SUMIFS(Fluxo!$O:$O,Fluxo!$U:$U,"&gt;"&amp;FY$5,Fluxo!$U:$U,"&lt;="&amp;FZ$5,Fluxo!$D:$D,$D127,Fluxo!$E:$E,"&lt;&gt;"&amp;"PERMUTANTE"))</f>
        <v>0</v>
      </c>
      <c r="GA127" s="18">
        <f>IF(GA$5&gt;$G$4,0,SUMIFS(Fluxo!$O:$O,Fluxo!$U:$U,"&gt;"&amp;FZ$5,Fluxo!$U:$U,"&lt;="&amp;GA$5,Fluxo!$D:$D,$D127,Fluxo!$E:$E,"&lt;&gt;"&amp;"PERMUTANTE"))</f>
        <v>0</v>
      </c>
      <c r="GB127" s="18">
        <f>IF(GB$5&gt;$G$4,0,SUMIFS(Fluxo!$O:$O,Fluxo!$U:$U,"&gt;"&amp;GA$5,Fluxo!$U:$U,"&lt;="&amp;GB$5,Fluxo!$D:$D,$D127,Fluxo!$E:$E,"&lt;&gt;"&amp;"PERMUTANTE"))</f>
        <v>0</v>
      </c>
      <c r="GC127" s="18">
        <f>IF(GC$5&gt;$G$4,0,SUMIFS(Fluxo!$O:$O,Fluxo!$U:$U,"&gt;"&amp;GB$5,Fluxo!$U:$U,"&lt;="&amp;GC$5,Fluxo!$D:$D,$D127,Fluxo!$E:$E,"&lt;&gt;"&amp;"PERMUTANTE"))</f>
        <v>0</v>
      </c>
      <c r="GD127" s="18">
        <f>IF(GD$5&gt;$G$4,0,SUMIFS(Fluxo!$O:$O,Fluxo!$U:$U,"&gt;"&amp;GC$5,Fluxo!$U:$U,"&lt;="&amp;GD$5,Fluxo!$D:$D,$D127,Fluxo!$E:$E,"&lt;&gt;"&amp;"PERMUTANTE"))</f>
        <v>0</v>
      </c>
      <c r="GE127" s="18">
        <f>IF(GE$5&gt;$G$4,0,SUMIFS(Fluxo!$O:$O,Fluxo!$U:$U,"&gt;"&amp;GD$5,Fluxo!$U:$U,"&lt;="&amp;GE$5,Fluxo!$D:$D,$D127,Fluxo!$E:$E,"&lt;&gt;"&amp;"PERMUTANTE"))</f>
        <v>0</v>
      </c>
      <c r="GF127" s="18">
        <f>IF(GF$5&gt;$G$4,0,SUMIFS(Fluxo!$O:$O,Fluxo!$U:$U,"&gt;"&amp;GE$5,Fluxo!$U:$U,"&lt;="&amp;GF$5,Fluxo!$D:$D,$D127,Fluxo!$E:$E,"&lt;&gt;"&amp;"PERMUTANTE"))</f>
        <v>0</v>
      </c>
      <c r="GG127" s="18">
        <f>IF(GG$5&gt;$G$4,0,SUMIFS(Fluxo!$O:$O,Fluxo!$U:$U,"&gt;"&amp;GF$5,Fluxo!$U:$U,"&lt;="&amp;GG$5,Fluxo!$D:$D,$D127,Fluxo!$E:$E,"&lt;&gt;"&amp;"PERMUTANTE"))</f>
        <v>0</v>
      </c>
      <c r="GH127" s="18">
        <f>IF(GH$5&gt;$G$4,0,SUMIFS(Fluxo!$O:$O,Fluxo!$U:$U,"&gt;"&amp;GG$5,Fluxo!$U:$U,"&lt;="&amp;GH$5,Fluxo!$D:$D,$D127,Fluxo!$E:$E,"&lt;&gt;"&amp;"PERMUTANTE"))</f>
        <v>0</v>
      </c>
      <c r="GI127" s="18">
        <f>IF(GI$5&gt;$G$4,0,SUMIFS(Fluxo!$O:$O,Fluxo!$U:$U,"&gt;"&amp;GH$5,Fluxo!$U:$U,"&lt;="&amp;GI$5,Fluxo!$D:$D,$D127,Fluxo!$E:$E,"&lt;&gt;"&amp;"PERMUTANTE"))</f>
        <v>0</v>
      </c>
      <c r="GJ127" s="18">
        <f>IF(GJ$5&gt;$G$4,0,SUMIFS(Fluxo!$O:$O,Fluxo!$U:$U,"&gt;"&amp;GI$5,Fluxo!$U:$U,"&lt;="&amp;GJ$5,Fluxo!$D:$D,$D127,Fluxo!$E:$E,"&lt;&gt;"&amp;"PERMUTANTE"))</f>
        <v>0</v>
      </c>
      <c r="GK127" s="18">
        <f>IF(GK$5&gt;$G$4,0,SUMIFS(Fluxo!$O:$O,Fluxo!$U:$U,"&gt;"&amp;GJ$5,Fluxo!$U:$U,"&lt;="&amp;GK$5,Fluxo!$D:$D,$D127,Fluxo!$E:$E,"&lt;&gt;"&amp;"PERMUTANTE"))</f>
        <v>0</v>
      </c>
      <c r="GL127" s="18">
        <f>IF(GL$5&gt;$G$4,0,SUMIFS(Fluxo!$O:$O,Fluxo!$U:$U,"&gt;"&amp;GK$5,Fluxo!$U:$U,"&lt;="&amp;GL$5,Fluxo!$D:$D,$D127,Fluxo!$E:$E,"&lt;&gt;"&amp;"PERMUTANTE"))</f>
        <v>0</v>
      </c>
      <c r="GM127" s="18">
        <f>IF(GM$5&gt;$G$4,0,SUMIFS(Fluxo!$O:$O,Fluxo!$U:$U,"&gt;"&amp;GL$5,Fluxo!$U:$U,"&lt;="&amp;GM$5,Fluxo!$D:$D,$D127,Fluxo!$E:$E,"&lt;&gt;"&amp;"PERMUTANTE"))</f>
        <v>0</v>
      </c>
      <c r="GN127" s="18">
        <f>IF(GN$5&gt;$G$4,0,SUMIFS(Fluxo!$O:$O,Fluxo!$U:$U,"&gt;"&amp;GM$5,Fluxo!$U:$U,"&lt;="&amp;GN$5,Fluxo!$D:$D,$D127,Fluxo!$E:$E,"&lt;&gt;"&amp;"PERMUTANTE"))</f>
        <v>0</v>
      </c>
      <c r="GO127" s="18">
        <f>IF(GO$5&gt;$G$4,0,SUMIFS(Fluxo!$O:$O,Fluxo!$U:$U,"&gt;"&amp;GN$5,Fluxo!$U:$U,"&lt;="&amp;GO$5,Fluxo!$D:$D,$D127,Fluxo!$E:$E,"&lt;&gt;"&amp;"PERMUTANTE"))</f>
        <v>0</v>
      </c>
      <c r="GP127" s="18">
        <f>IF(GP$5&gt;$G$4,0,SUMIFS(Fluxo!$O:$O,Fluxo!$U:$U,"&gt;"&amp;GO$5,Fluxo!$U:$U,"&lt;="&amp;GP$5,Fluxo!$D:$D,$D127,Fluxo!$E:$E,"&lt;&gt;"&amp;"PERMUTANTE"))</f>
        <v>0</v>
      </c>
      <c r="GQ127" s="18">
        <f>IF(GQ$5&gt;$G$4,0,SUMIFS(Fluxo!$O:$O,Fluxo!$U:$U,"&gt;"&amp;GP$5,Fluxo!$U:$U,"&lt;="&amp;GQ$5,Fluxo!$D:$D,$D127,Fluxo!$E:$E,"&lt;&gt;"&amp;"PERMUTANTE"))</f>
        <v>0</v>
      </c>
      <c r="GR127" s="18">
        <f>IF(GR$5&gt;$G$4,0,SUMIFS(Fluxo!$O:$O,Fluxo!$U:$U,"&gt;"&amp;GQ$5,Fluxo!$U:$U,"&lt;="&amp;GR$5,Fluxo!$D:$D,$D127,Fluxo!$E:$E,"&lt;&gt;"&amp;"PERMUTANTE"))</f>
        <v>0</v>
      </c>
      <c r="GS127" s="18">
        <f>IF(GS$5&gt;$G$4,0,SUMIFS(Fluxo!$O:$O,Fluxo!$U:$U,"&gt;"&amp;GR$5,Fluxo!$U:$U,"&lt;="&amp;GS$5,Fluxo!$D:$D,$D127,Fluxo!$E:$E,"&lt;&gt;"&amp;"PERMUTANTE"))</f>
        <v>0</v>
      </c>
      <c r="GT127" s="18">
        <f>IF(GT$5&gt;$G$4,0,SUMIFS(Fluxo!$O:$O,Fluxo!$U:$U,"&gt;"&amp;GS$5,Fluxo!$U:$U,"&lt;="&amp;GT$5,Fluxo!$D:$D,$D127,Fluxo!$E:$E,"&lt;&gt;"&amp;"PERMUTANTE"))</f>
        <v>0</v>
      </c>
      <c r="GU127" s="18">
        <f>IF(GU$5&gt;$G$4,0,SUMIFS(Fluxo!$O:$O,Fluxo!$U:$U,"&gt;"&amp;GT$5,Fluxo!$U:$U,"&lt;="&amp;GU$5,Fluxo!$D:$D,$D127,Fluxo!$E:$E,"&lt;&gt;"&amp;"PERMUTANTE"))</f>
        <v>0</v>
      </c>
      <c r="GV127" s="18">
        <f>IF(GV$5&gt;$G$4,0,SUMIFS(Fluxo!$O:$O,Fluxo!$U:$U,"&gt;"&amp;GU$5,Fluxo!$U:$U,"&lt;="&amp;GV$5,Fluxo!$D:$D,$D127,Fluxo!$E:$E,"&lt;&gt;"&amp;"PERMUTANTE"))</f>
        <v>0</v>
      </c>
      <c r="GW127" s="18">
        <f>IF(GW$5&gt;$G$4,0,SUMIFS(Fluxo!$O:$O,Fluxo!$U:$U,"&gt;"&amp;GV$5,Fluxo!$U:$U,"&lt;="&amp;GW$5,Fluxo!$D:$D,$D127,Fluxo!$E:$E,"&lt;&gt;"&amp;"PERMUTANTE"))</f>
        <v>0</v>
      </c>
      <c r="GX127" s="18">
        <f>IF(GX$5&gt;$G$4,0,SUMIFS(Fluxo!$O:$O,Fluxo!$U:$U,"&gt;"&amp;GW$5,Fluxo!$U:$U,"&lt;="&amp;GX$5,Fluxo!$D:$D,$D127,Fluxo!$E:$E,"&lt;&gt;"&amp;"PERMUTANTE"))</f>
        <v>0</v>
      </c>
      <c r="GY127" s="18">
        <f>IF(GY$5&gt;$G$4,0,SUMIFS(Fluxo!$O:$O,Fluxo!$U:$U,"&gt;"&amp;GX$5,Fluxo!$U:$U,"&lt;="&amp;GY$5,Fluxo!$D:$D,$D127,Fluxo!$E:$E,"&lt;&gt;"&amp;"PERMUTANTE"))</f>
        <v>0</v>
      </c>
      <c r="GZ127" s="18">
        <f>IF(GZ$5&gt;$G$4,0,SUMIFS(Fluxo!$O:$O,Fluxo!$U:$U,"&gt;"&amp;GY$5,Fluxo!$U:$U,"&lt;="&amp;GZ$5,Fluxo!$D:$D,$D127,Fluxo!$E:$E,"&lt;&gt;"&amp;"PERMUTANTE"))</f>
        <v>0</v>
      </c>
      <c r="HA127" s="18">
        <f>IF(HA$5&gt;$G$4,0,SUMIFS(Fluxo!$O:$O,Fluxo!$U:$U,"&gt;"&amp;GZ$5,Fluxo!$U:$U,"&lt;="&amp;HA$5,Fluxo!$D:$D,$D127,Fluxo!$E:$E,"&lt;&gt;"&amp;"PERMUTANTE"))</f>
        <v>0</v>
      </c>
      <c r="HB127" s="18">
        <f>IF(HB$5&gt;$G$4,0,SUMIFS(Fluxo!$O:$O,Fluxo!$U:$U,"&gt;"&amp;HA$5,Fluxo!$U:$U,"&lt;="&amp;HB$5,Fluxo!$D:$D,$D127,Fluxo!$E:$E,"&lt;&gt;"&amp;"PERMUTANTE"))</f>
        <v>0</v>
      </c>
      <c r="HC127" s="18">
        <f>IF(HC$5&gt;$G$4,0,SUMIFS(Fluxo!$O:$O,Fluxo!$U:$U,"&gt;"&amp;HB$5,Fluxo!$U:$U,"&lt;="&amp;HC$5,Fluxo!$D:$D,$D127,Fluxo!$E:$E,"&lt;&gt;"&amp;"PERMUTANTE"))</f>
        <v>0</v>
      </c>
      <c r="HD127" s="18">
        <f>IF(HD$5&gt;$G$4,0,SUMIFS(Fluxo!$O:$O,Fluxo!$U:$U,"&gt;"&amp;HC$5,Fluxo!$U:$U,"&lt;="&amp;HD$5,Fluxo!$D:$D,$D127,Fluxo!$E:$E,"&lt;&gt;"&amp;"PERMUTANTE"))</f>
        <v>0</v>
      </c>
      <c r="HE127" s="18">
        <f>IF(HE$5&gt;$G$4,0,SUMIFS(Fluxo!$O:$O,Fluxo!$U:$U,"&gt;"&amp;HD$5,Fluxo!$U:$U,"&lt;="&amp;HE$5,Fluxo!$D:$D,$D127,Fluxo!$E:$E,"&lt;&gt;"&amp;"PERMUTANTE"))</f>
        <v>0</v>
      </c>
      <c r="HF127" s="18">
        <f>IF(HF$5&gt;$G$4,0,SUMIFS(Fluxo!$O:$O,Fluxo!$U:$U,"&gt;"&amp;HE$5,Fluxo!$U:$U,"&lt;="&amp;HF$5,Fluxo!$D:$D,$D127,Fluxo!$E:$E,"&lt;&gt;"&amp;"PERMUTANTE"))</f>
        <v>0</v>
      </c>
    </row>
    <row r="128" spans="1:214">
      <c r="A128" s="20">
        <f t="shared" si="11"/>
        <v>118</v>
      </c>
      <c r="B128" s="140" t="str">
        <f>'Check Carteira'!C120</f>
        <v>E.1016.99.03.1010</v>
      </c>
      <c r="C128" s="141">
        <v>1</v>
      </c>
      <c r="D128" s="129" t="str">
        <f>'Check Carteira'!F120</f>
        <v>S-1010</v>
      </c>
      <c r="E128" s="21" t="str">
        <f>IFERROR(INDEX(Contratos!L:L,MATCH(D128,Contratos!R:R,0)),"")</f>
        <v/>
      </c>
      <c r="F128" s="139" t="str">
        <f>IFERROR(INDEX(Contratos!G:G,MATCH(D128,Contratos!R:R,0)),"")</f>
        <v/>
      </c>
      <c r="H128" s="83">
        <f t="shared" si="12"/>
        <v>1</v>
      </c>
      <c r="J128" s="18">
        <f>IF(J$5&gt;$G$4,0,SUMIFS(Fluxo!$O:$O,Fluxo!$U:$U,"&gt;"&amp;I$5,Fluxo!$U:$U,"&lt;="&amp;J$5,Fluxo!$D:$D,$D128))</f>
        <v>0</v>
      </c>
      <c r="K128" s="18">
        <f>IF(K$5&gt;$G$4,0,SUMIFS(Fluxo!$O:$O,Fluxo!$U:$U,"&gt;"&amp;J$5,Fluxo!$U:$U,"&lt;="&amp;K$5,Fluxo!$D:$D,$D128))</f>
        <v>1</v>
      </c>
      <c r="L128" s="18">
        <f>IF(L$5&gt;$G$4,0,SUMIFS(Fluxo!$O:$O,Fluxo!$U:$U,"&gt;"&amp;K$5,Fluxo!$U:$U,"&lt;="&amp;L$5,Fluxo!$D:$D,$D128))</f>
        <v>0</v>
      </c>
      <c r="M128" s="18">
        <f>IF(M$5&gt;$G$4,0,SUMIFS(Fluxo!$O:$O,Fluxo!$U:$U,"&gt;"&amp;L$5,Fluxo!$U:$U,"&lt;="&amp;M$5,Fluxo!$D:$D,$D128))</f>
        <v>0</v>
      </c>
      <c r="N128" s="18">
        <f>IF(N$5&gt;$G$4,0,SUMIFS(Fluxo!$O:$O,Fluxo!$U:$U,"&gt;"&amp;M$5,Fluxo!$U:$U,"&lt;="&amp;N$5,Fluxo!$D:$D,$D128))</f>
        <v>0</v>
      </c>
      <c r="O128" s="18">
        <f>IF(O$5&gt;$G$4,0,SUMIFS(Fluxo!$O:$O,Fluxo!$U:$U,"&gt;"&amp;N$5,Fluxo!$U:$U,"&lt;="&amp;O$5,Fluxo!$D:$D,$D128))</f>
        <v>0</v>
      </c>
      <c r="P128" s="18">
        <f>IF(P$5&gt;$G$4,0,SUMIFS(Fluxo!$O:$O,Fluxo!$U:$U,"&gt;"&amp;O$5,Fluxo!$U:$U,"&lt;="&amp;P$5,Fluxo!$D:$D,$D128))</f>
        <v>0</v>
      </c>
      <c r="Q128" s="18">
        <f>IF(Q$5&gt;$G$4,0,SUMIFS(Fluxo!$O:$O,Fluxo!$U:$U,"&gt;"&amp;P$5,Fluxo!$U:$U,"&lt;="&amp;Q$5,Fluxo!$D:$D,$D128))</f>
        <v>0</v>
      </c>
      <c r="R128" s="18">
        <f>IF(R$5&gt;$G$4,0,SUMIFS(Fluxo!$O:$O,Fluxo!$U:$U,"&gt;"&amp;Q$5,Fluxo!$U:$U,"&lt;="&amp;R$5,Fluxo!$D:$D,$D128))</f>
        <v>0</v>
      </c>
      <c r="S128" s="18">
        <f>IF(S$5&gt;$G$4,0,SUMIFS(Fluxo!$O:$O,Fluxo!$U:$U,"&gt;"&amp;R$5,Fluxo!$U:$U,"&lt;="&amp;S$5,Fluxo!$D:$D,$D128,Fluxo!$E:$E,"&lt;&gt;"&amp;"PERMUTANTE"))</f>
        <v>0</v>
      </c>
      <c r="T128" s="18">
        <f>IF(T$5&gt;$G$4,0,SUMIFS(Fluxo!$O:$O,Fluxo!$U:$U,"&gt;"&amp;S$5,Fluxo!$U:$U,"&lt;="&amp;T$5,Fluxo!$D:$D,$D128,Fluxo!$E:$E,"&lt;&gt;"&amp;"PERMUTANTE"))</f>
        <v>0</v>
      </c>
      <c r="U128" s="18">
        <f>IF(U$5&gt;$G$4,0,SUMIFS(Fluxo!$O:$O,Fluxo!$U:$U,"&gt;"&amp;T$5,Fluxo!$U:$U,"&lt;="&amp;U$5,Fluxo!$D:$D,$D128,Fluxo!$E:$E,"&lt;&gt;"&amp;"PERMUTANTE"))</f>
        <v>0</v>
      </c>
      <c r="V128" s="18">
        <f>IF(V$5&gt;$G$4,0,SUMIFS(Fluxo!$O:$O,Fluxo!$U:$U,"&gt;"&amp;U$5,Fluxo!$U:$U,"&lt;="&amp;V$5,Fluxo!$D:$D,$D128,Fluxo!$E:$E,"&lt;&gt;"&amp;"PERMUTANTE"))</f>
        <v>0</v>
      </c>
      <c r="W128" s="18">
        <f>IF(W$5&gt;$G$4,0,SUMIFS(Fluxo!$O:$O,Fluxo!$U:$U,"&gt;"&amp;V$5,Fluxo!$U:$U,"&lt;="&amp;W$5,Fluxo!$D:$D,$D128,Fluxo!$E:$E,"&lt;&gt;"&amp;"PERMUTANTE"))</f>
        <v>0</v>
      </c>
      <c r="X128" s="18">
        <f>IF(X$5&gt;$G$4,0,SUMIFS(Fluxo!$O:$O,Fluxo!$U:$U,"&gt;"&amp;W$5,Fluxo!$U:$U,"&lt;="&amp;X$5,Fluxo!$D:$D,$D128,Fluxo!$E:$E,"&lt;&gt;"&amp;"PERMUTANTE"))</f>
        <v>0</v>
      </c>
      <c r="Y128" s="18">
        <f>IF(Y$5&gt;$G$4,0,SUMIFS(Fluxo!$O:$O,Fluxo!$U:$U,"&gt;"&amp;X$5,Fluxo!$U:$U,"&lt;="&amp;Y$5,Fluxo!$D:$D,$D128,Fluxo!$E:$E,"&lt;&gt;"&amp;"PERMUTANTE"))</f>
        <v>0</v>
      </c>
      <c r="Z128" s="18">
        <f>IF(Z$5&gt;$G$4,0,SUMIFS(Fluxo!$O:$O,Fluxo!$U:$U,"&gt;"&amp;Y$5,Fluxo!$U:$U,"&lt;="&amp;Z$5,Fluxo!$D:$D,$D128,Fluxo!$E:$E,"&lt;&gt;"&amp;"PERMUTANTE"))</f>
        <v>0</v>
      </c>
      <c r="AA128" s="18">
        <f>IF(AA$5&gt;$G$4,0,SUMIFS(Fluxo!$O:$O,Fluxo!$U:$U,"&gt;"&amp;Z$5,Fluxo!$U:$U,"&lt;="&amp;AA$5,Fluxo!$D:$D,$D128,Fluxo!$E:$E,"&lt;&gt;"&amp;"PERMUTANTE"))</f>
        <v>0</v>
      </c>
      <c r="AB128" s="18">
        <f>IF(AB$5&gt;$G$4,0,SUMIFS(Fluxo!$O:$O,Fluxo!$U:$U,"&gt;"&amp;AA$5,Fluxo!$U:$U,"&lt;="&amp;AB$5,Fluxo!$D:$D,$D128,Fluxo!$E:$E,"&lt;&gt;"&amp;"PERMUTANTE"))</f>
        <v>0</v>
      </c>
      <c r="AC128" s="18">
        <f>IF(AC$5&gt;$G$4,0,SUMIFS(Fluxo!$O:$O,Fluxo!$U:$U,"&gt;"&amp;AB$5,Fluxo!$U:$U,"&lt;="&amp;AC$5,Fluxo!$D:$D,$D128,Fluxo!$E:$E,"&lt;&gt;"&amp;"PERMUTANTE"))</f>
        <v>0</v>
      </c>
      <c r="AD128" s="18">
        <f>IF(AD$5&gt;$G$4,0,SUMIFS(Fluxo!$O:$O,Fluxo!$U:$U,"&gt;"&amp;AC$5,Fluxo!$U:$U,"&lt;="&amp;AD$5,Fluxo!$D:$D,$D128,Fluxo!$E:$E,"&lt;&gt;"&amp;"PERMUTANTE"))</f>
        <v>0</v>
      </c>
      <c r="AE128" s="18">
        <f>IF(AE$5&gt;$G$4,0,SUMIFS(Fluxo!$O:$O,Fluxo!$U:$U,"&gt;"&amp;AD$5,Fluxo!$U:$U,"&lt;="&amp;AE$5,Fluxo!$D:$D,$D128,Fluxo!$E:$E,"&lt;&gt;"&amp;"PERMUTANTE"))</f>
        <v>0</v>
      </c>
      <c r="AF128" s="18">
        <f>IF(AF$5&gt;$G$4,0,SUMIFS(Fluxo!$O:$O,Fluxo!$U:$U,"&gt;"&amp;AE$5,Fluxo!$U:$U,"&lt;="&amp;AF$5,Fluxo!$D:$D,$D128,Fluxo!$E:$E,"&lt;&gt;"&amp;"PERMUTANTE"))</f>
        <v>0</v>
      </c>
      <c r="AG128" s="18">
        <f>IF(AG$5&gt;$G$4,0,SUMIFS(Fluxo!$O:$O,Fluxo!$U:$U,"&gt;"&amp;AF$5,Fluxo!$U:$U,"&lt;="&amp;AG$5,Fluxo!$D:$D,$D128,Fluxo!$E:$E,"&lt;&gt;"&amp;"PERMUTANTE"))</f>
        <v>0</v>
      </c>
      <c r="AH128" s="18">
        <f>IF(AH$5&gt;$G$4,0,SUMIFS(Fluxo!$O:$O,Fluxo!$U:$U,"&gt;"&amp;AG$5,Fluxo!$U:$U,"&lt;="&amp;AH$5,Fluxo!$D:$D,$D128,Fluxo!$E:$E,"&lt;&gt;"&amp;"PERMUTANTE"))</f>
        <v>0</v>
      </c>
      <c r="AI128" s="18">
        <f>IF(AI$5&gt;$G$4,0,SUMIFS(Fluxo!$O:$O,Fluxo!$U:$U,"&gt;"&amp;AH$5,Fluxo!$U:$U,"&lt;="&amp;AI$5,Fluxo!$D:$D,$D128,Fluxo!$E:$E,"&lt;&gt;"&amp;"PERMUTANTE"))</f>
        <v>0</v>
      </c>
      <c r="AJ128" s="18">
        <f>IF(AJ$5&gt;$G$4,0,SUMIFS(Fluxo!$O:$O,Fluxo!$U:$U,"&gt;"&amp;AI$5,Fluxo!$U:$U,"&lt;="&amp;AJ$5,Fluxo!$D:$D,$D128,Fluxo!$E:$E,"&lt;&gt;"&amp;"PERMUTANTE"))</f>
        <v>0</v>
      </c>
      <c r="AK128" s="18">
        <f>IF(AK$5&gt;$G$4,0,SUMIFS(Fluxo!$O:$O,Fluxo!$U:$U,"&gt;"&amp;AJ$5,Fluxo!$U:$U,"&lt;="&amp;AK$5,Fluxo!$D:$D,$D128,Fluxo!$E:$E,"&lt;&gt;"&amp;"PERMUTANTE"))</f>
        <v>0</v>
      </c>
      <c r="AL128" s="18">
        <f>IF(AL$5&gt;$G$4,0,SUMIFS(Fluxo!$O:$O,Fluxo!$U:$U,"&gt;"&amp;AK$5,Fluxo!$U:$U,"&lt;="&amp;AL$5,Fluxo!$D:$D,$D128,Fluxo!$E:$E,"&lt;&gt;"&amp;"PERMUTANTE"))</f>
        <v>0</v>
      </c>
      <c r="AM128" s="18">
        <f>IF(AM$5&gt;$G$4,0,SUMIFS(Fluxo!$O:$O,Fluxo!$U:$U,"&gt;"&amp;AL$5,Fluxo!$U:$U,"&lt;="&amp;AM$5,Fluxo!$D:$D,$D128,Fluxo!$E:$E,"&lt;&gt;"&amp;"PERMUTANTE"))</f>
        <v>0</v>
      </c>
      <c r="AN128" s="18">
        <f>IF(AN$5&gt;$G$4,0,SUMIFS(Fluxo!$O:$O,Fluxo!$U:$U,"&gt;"&amp;AM$5,Fluxo!$U:$U,"&lt;="&amp;AN$5,Fluxo!$D:$D,$D128,Fluxo!$E:$E,"&lt;&gt;"&amp;"PERMUTANTE"))</f>
        <v>0</v>
      </c>
      <c r="AO128" s="18">
        <f>IF(AO$5&gt;$G$4,0,SUMIFS(Fluxo!$O:$O,Fluxo!$U:$U,"&gt;"&amp;AN$5,Fluxo!$U:$U,"&lt;="&amp;AO$5,Fluxo!$D:$D,$D128,Fluxo!$E:$E,"&lt;&gt;"&amp;"PERMUTANTE"))</f>
        <v>0</v>
      </c>
      <c r="AP128" s="18">
        <f>IF(AP$5&gt;$G$4,0,SUMIFS(Fluxo!$O:$O,Fluxo!$U:$U,"&gt;"&amp;AO$5,Fluxo!$U:$U,"&lt;="&amp;AP$5,Fluxo!$D:$D,$D128,Fluxo!$E:$E,"&lt;&gt;"&amp;"PERMUTANTE"))</f>
        <v>0</v>
      </c>
      <c r="AQ128" s="18">
        <f>IF(AQ$5&gt;$G$4,0,SUMIFS(Fluxo!$O:$O,Fluxo!$U:$U,"&gt;"&amp;AP$5,Fluxo!$U:$U,"&lt;="&amp;AQ$5,Fluxo!$D:$D,$D128,Fluxo!$E:$E,"&lt;&gt;"&amp;"PERMUTANTE"))</f>
        <v>0</v>
      </c>
      <c r="AR128" s="18">
        <f>IF(AR$5&gt;$G$4,0,SUMIFS(Fluxo!$O:$O,Fluxo!$U:$U,"&gt;"&amp;AQ$5,Fluxo!$U:$U,"&lt;="&amp;AR$5,Fluxo!$D:$D,$D128,Fluxo!$E:$E,"&lt;&gt;"&amp;"PERMUTANTE"))</f>
        <v>0</v>
      </c>
      <c r="AS128" s="18">
        <f>IF(AS$5&gt;$G$4,0,SUMIFS(Fluxo!$O:$O,Fluxo!$U:$U,"&gt;"&amp;AR$5,Fluxo!$U:$U,"&lt;="&amp;AS$5,Fluxo!$D:$D,$D128,Fluxo!$E:$E,"&lt;&gt;"&amp;"PERMUTANTE"))</f>
        <v>0</v>
      </c>
      <c r="AT128" s="18">
        <f>IF(AT$5&gt;$G$4,0,SUMIFS(Fluxo!$O:$O,Fluxo!$U:$U,"&gt;"&amp;AS$5,Fluxo!$U:$U,"&lt;="&amp;AT$5,Fluxo!$D:$D,$D128,Fluxo!$E:$E,"&lt;&gt;"&amp;"PERMUTANTE"))</f>
        <v>0</v>
      </c>
      <c r="AU128" s="18">
        <f>IF(AU$5&gt;$G$4,0,SUMIFS(Fluxo!$O:$O,Fluxo!$U:$U,"&gt;"&amp;AT$5,Fluxo!$U:$U,"&lt;="&amp;AU$5,Fluxo!$D:$D,$D128,Fluxo!$E:$E,"&lt;&gt;"&amp;"PERMUTANTE"))</f>
        <v>0</v>
      </c>
      <c r="AV128" s="18">
        <f>IF(AV$5&gt;$G$4,0,SUMIFS(Fluxo!$O:$O,Fluxo!$U:$U,"&gt;"&amp;AU$5,Fluxo!$U:$U,"&lt;="&amp;AV$5,Fluxo!$D:$D,$D128,Fluxo!$E:$E,"&lt;&gt;"&amp;"PERMUTANTE"))</f>
        <v>0</v>
      </c>
      <c r="AW128" s="18">
        <f>IF(AW$5&gt;$G$4,0,SUMIFS(Fluxo!$O:$O,Fluxo!$U:$U,"&gt;"&amp;AV$5,Fluxo!$U:$U,"&lt;="&amp;AW$5,Fluxo!$D:$D,$D128,Fluxo!$E:$E,"&lt;&gt;"&amp;"PERMUTANTE"))</f>
        <v>0</v>
      </c>
      <c r="AX128" s="18">
        <f>IF(AX$5&gt;$G$4,0,SUMIFS(Fluxo!$O:$O,Fluxo!$U:$U,"&gt;"&amp;AW$5,Fluxo!$U:$U,"&lt;="&amp;AX$5,Fluxo!$D:$D,$D128,Fluxo!$E:$E,"&lt;&gt;"&amp;"PERMUTANTE"))</f>
        <v>0</v>
      </c>
      <c r="AY128" s="18">
        <f>IF(AY$5&gt;$G$4,0,SUMIFS(Fluxo!$O:$O,Fluxo!$U:$U,"&gt;"&amp;AX$5,Fluxo!$U:$U,"&lt;="&amp;AY$5,Fluxo!$D:$D,$D128,Fluxo!$E:$E,"&lt;&gt;"&amp;"PERMUTANTE"))</f>
        <v>0</v>
      </c>
      <c r="AZ128" s="18">
        <f>IF(AZ$5&gt;$G$4,0,SUMIFS(Fluxo!$O:$O,Fluxo!$U:$U,"&gt;"&amp;AY$5,Fluxo!$U:$U,"&lt;="&amp;AZ$5,Fluxo!$D:$D,$D128,Fluxo!$E:$E,"&lt;&gt;"&amp;"PERMUTANTE"))</f>
        <v>0</v>
      </c>
      <c r="BA128" s="18">
        <f>IF(BA$5&gt;$G$4,0,SUMIFS(Fluxo!$O:$O,Fluxo!$U:$U,"&gt;"&amp;AZ$5,Fluxo!$U:$U,"&lt;="&amp;BA$5,Fluxo!$D:$D,$D128,Fluxo!$E:$E,"&lt;&gt;"&amp;"PERMUTANTE"))</f>
        <v>0</v>
      </c>
      <c r="BB128" s="18">
        <f>IF(BB$5&gt;$G$4,0,SUMIFS(Fluxo!$O:$O,Fluxo!$U:$U,"&gt;"&amp;BA$5,Fluxo!$U:$U,"&lt;="&amp;BB$5,Fluxo!$D:$D,$D128,Fluxo!$E:$E,"&lt;&gt;"&amp;"PERMUTANTE"))</f>
        <v>0</v>
      </c>
      <c r="BC128" s="18">
        <f>IF(BC$5&gt;$G$4,0,SUMIFS(Fluxo!$O:$O,Fluxo!$U:$U,"&gt;"&amp;BB$5,Fluxo!$U:$U,"&lt;="&amp;BC$5,Fluxo!$D:$D,$D128,Fluxo!$E:$E,"&lt;&gt;"&amp;"PERMUTANTE"))</f>
        <v>0</v>
      </c>
      <c r="BD128" s="18">
        <f>IF(BD$5&gt;$G$4,0,SUMIFS(Fluxo!$O:$O,Fluxo!$U:$U,"&gt;"&amp;BC$5,Fluxo!$U:$U,"&lt;="&amp;BD$5,Fluxo!$D:$D,$D128,Fluxo!$E:$E,"&lt;&gt;"&amp;"PERMUTANTE"))</f>
        <v>0</v>
      </c>
      <c r="BE128" s="18">
        <f>IF(BE$5&gt;$G$4,0,SUMIFS(Fluxo!$O:$O,Fluxo!$U:$U,"&gt;"&amp;BD$5,Fluxo!$U:$U,"&lt;="&amp;BE$5,Fluxo!$D:$D,$D128,Fluxo!$E:$E,"&lt;&gt;"&amp;"PERMUTANTE"))</f>
        <v>0</v>
      </c>
      <c r="BF128" s="18">
        <f>IF(BF$5&gt;$G$4,0,SUMIFS(Fluxo!$O:$O,Fluxo!$U:$U,"&gt;"&amp;BE$5,Fluxo!$U:$U,"&lt;="&amp;BF$5,Fluxo!$D:$D,$D128,Fluxo!$E:$E,"&lt;&gt;"&amp;"PERMUTANTE"))</f>
        <v>0</v>
      </c>
      <c r="BG128" s="18">
        <f>IF(BG$5&gt;$G$4,0,SUMIFS(Fluxo!$O:$O,Fluxo!$U:$U,"&gt;"&amp;BF$5,Fluxo!$U:$U,"&lt;="&amp;BG$5,Fluxo!$D:$D,$D128,Fluxo!$E:$E,"&lt;&gt;"&amp;"PERMUTANTE"))</f>
        <v>0</v>
      </c>
      <c r="BH128" s="18">
        <f>IF(BH$5&gt;$G$4,0,SUMIFS(Fluxo!$O:$O,Fluxo!$U:$U,"&gt;"&amp;BG$5,Fluxo!$U:$U,"&lt;="&amp;BH$5,Fluxo!$D:$D,$D128,Fluxo!$E:$E,"&lt;&gt;"&amp;"PERMUTANTE"))</f>
        <v>0</v>
      </c>
      <c r="BI128" s="18">
        <f>IF(BI$5&gt;$G$4,0,SUMIFS(Fluxo!$O:$O,Fluxo!$U:$U,"&gt;"&amp;BH$5,Fluxo!$U:$U,"&lt;="&amp;BI$5,Fluxo!$D:$D,$D128,Fluxo!$E:$E,"&lt;&gt;"&amp;"PERMUTANTE"))</f>
        <v>0</v>
      </c>
      <c r="BJ128" s="18">
        <f>IF(BJ$5&gt;$G$4,0,SUMIFS(Fluxo!$O:$O,Fluxo!$U:$U,"&gt;"&amp;BI$5,Fluxo!$U:$U,"&lt;="&amp;BJ$5,Fluxo!$D:$D,$D128,Fluxo!$E:$E,"&lt;&gt;"&amp;"PERMUTANTE"))</f>
        <v>0</v>
      </c>
      <c r="BK128" s="18">
        <f>IF(BK$5&gt;$G$4,0,SUMIFS(Fluxo!$O:$O,Fluxo!$U:$U,"&gt;"&amp;BJ$5,Fluxo!$U:$U,"&lt;="&amp;BK$5,Fluxo!$D:$D,$D128,Fluxo!$E:$E,"&lt;&gt;"&amp;"PERMUTANTE"))</f>
        <v>0</v>
      </c>
      <c r="BL128" s="18">
        <f>IF(BL$5&gt;$G$4,0,SUMIFS(Fluxo!$O:$O,Fluxo!$U:$U,"&gt;"&amp;BK$5,Fluxo!$U:$U,"&lt;="&amp;BL$5,Fluxo!$D:$D,$D128,Fluxo!$E:$E,"&lt;&gt;"&amp;"PERMUTANTE"))</f>
        <v>0</v>
      </c>
      <c r="BM128" s="18">
        <f>IF(BM$5&gt;$G$4,0,SUMIFS(Fluxo!$O:$O,Fluxo!$U:$U,"&gt;"&amp;BL$5,Fluxo!$U:$U,"&lt;="&amp;BM$5,Fluxo!$D:$D,$D128,Fluxo!$E:$E,"&lt;&gt;"&amp;"PERMUTANTE"))</f>
        <v>0</v>
      </c>
      <c r="BN128" s="18">
        <f>IF(BN$5&gt;$G$4,0,SUMIFS(Fluxo!$O:$O,Fluxo!$U:$U,"&gt;"&amp;BM$5,Fluxo!$U:$U,"&lt;="&amp;BN$5,Fluxo!$D:$D,$D128,Fluxo!$E:$E,"&lt;&gt;"&amp;"PERMUTANTE"))</f>
        <v>0</v>
      </c>
      <c r="BO128" s="18">
        <f>IF(BO$5&gt;$G$4,0,SUMIFS(Fluxo!$O:$O,Fluxo!$U:$U,"&gt;"&amp;BN$5,Fluxo!$U:$U,"&lt;="&amp;BO$5,Fluxo!$D:$D,$D128,Fluxo!$E:$E,"&lt;&gt;"&amp;"PERMUTANTE"))</f>
        <v>0</v>
      </c>
      <c r="BP128" s="18">
        <f>IF(BP$5&gt;$G$4,0,SUMIFS(Fluxo!$O:$O,Fluxo!$U:$U,"&gt;"&amp;BO$5,Fluxo!$U:$U,"&lt;="&amp;BP$5,Fluxo!$D:$D,$D128,Fluxo!$E:$E,"&lt;&gt;"&amp;"PERMUTANTE"))</f>
        <v>0</v>
      </c>
      <c r="BQ128" s="18">
        <f>IF(BQ$5&gt;$G$4,0,SUMIFS(Fluxo!$O:$O,Fluxo!$U:$U,"&gt;"&amp;BP$5,Fluxo!$U:$U,"&lt;="&amp;BQ$5,Fluxo!$D:$D,$D128,Fluxo!$E:$E,"&lt;&gt;"&amp;"PERMUTANTE"))</f>
        <v>0</v>
      </c>
      <c r="BR128" s="18">
        <f>IF(BR$5&gt;$G$4,0,SUMIFS(Fluxo!$O:$O,Fluxo!$U:$U,"&gt;"&amp;BQ$5,Fluxo!$U:$U,"&lt;="&amp;BR$5,Fluxo!$D:$D,$D128,Fluxo!$E:$E,"&lt;&gt;"&amp;"PERMUTANTE"))</f>
        <v>0</v>
      </c>
      <c r="BS128" s="18">
        <f>IF(BS$5&gt;$G$4,0,SUMIFS(Fluxo!$O:$O,Fluxo!$U:$U,"&gt;"&amp;BR$5,Fluxo!$U:$U,"&lt;="&amp;BS$5,Fluxo!$D:$D,$D128,Fluxo!$E:$E,"&lt;&gt;"&amp;"PERMUTANTE"))</f>
        <v>0</v>
      </c>
      <c r="BT128" s="18">
        <f>IF(BT$5&gt;$G$4,0,SUMIFS(Fluxo!$O:$O,Fluxo!$U:$U,"&gt;"&amp;BS$5,Fluxo!$U:$U,"&lt;="&amp;BT$5,Fluxo!$D:$D,$D128,Fluxo!$E:$E,"&lt;&gt;"&amp;"PERMUTANTE"))</f>
        <v>0</v>
      </c>
      <c r="BU128" s="18">
        <f>IF(BU$5&gt;$G$4,0,SUMIFS(Fluxo!$O:$O,Fluxo!$U:$U,"&gt;"&amp;BT$5,Fluxo!$U:$U,"&lt;="&amp;BU$5,Fluxo!$D:$D,$D128,Fluxo!$E:$E,"&lt;&gt;"&amp;"PERMUTANTE"))</f>
        <v>0</v>
      </c>
      <c r="BV128" s="18">
        <f>IF(BV$5&gt;$G$4,0,SUMIFS(Fluxo!$O:$O,Fluxo!$U:$U,"&gt;"&amp;BU$5,Fluxo!$U:$U,"&lt;="&amp;BV$5,Fluxo!$D:$D,$D128,Fluxo!$E:$E,"&lt;&gt;"&amp;"PERMUTANTE"))</f>
        <v>0</v>
      </c>
      <c r="BW128" s="18">
        <f>IF(BW$5&gt;$G$4,0,SUMIFS(Fluxo!$O:$O,Fluxo!$U:$U,"&gt;"&amp;BV$5,Fluxo!$U:$U,"&lt;="&amp;BW$5,Fluxo!$D:$D,$D128,Fluxo!$E:$E,"&lt;&gt;"&amp;"PERMUTANTE"))</f>
        <v>0</v>
      </c>
      <c r="BX128" s="18">
        <f>IF(BX$5&gt;$G$4,0,SUMIFS(Fluxo!$O:$O,Fluxo!$U:$U,"&gt;"&amp;BW$5,Fluxo!$U:$U,"&lt;="&amp;BX$5,Fluxo!$D:$D,$D128,Fluxo!$E:$E,"&lt;&gt;"&amp;"PERMUTANTE"))</f>
        <v>0</v>
      </c>
      <c r="BY128" s="18">
        <f>IF(BY$5&gt;$G$4,0,SUMIFS(Fluxo!$O:$O,Fluxo!$U:$U,"&gt;"&amp;BX$5,Fluxo!$U:$U,"&lt;="&amp;BY$5,Fluxo!$D:$D,$D128,Fluxo!$E:$E,"&lt;&gt;"&amp;"PERMUTANTE"))</f>
        <v>0</v>
      </c>
      <c r="BZ128" s="18">
        <f>IF(BZ$5&gt;$G$4,0,SUMIFS(Fluxo!$O:$O,Fluxo!$U:$U,"&gt;"&amp;BY$5,Fluxo!$U:$U,"&lt;="&amp;BZ$5,Fluxo!$D:$D,$D128,Fluxo!$E:$E,"&lt;&gt;"&amp;"PERMUTANTE"))</f>
        <v>0</v>
      </c>
      <c r="CA128" s="18">
        <f>IF(CA$5&gt;$G$4,0,SUMIFS(Fluxo!$O:$O,Fluxo!$U:$U,"&gt;"&amp;BZ$5,Fluxo!$U:$U,"&lt;="&amp;CA$5,Fluxo!$D:$D,$D128,Fluxo!$E:$E,"&lt;&gt;"&amp;"PERMUTANTE"))</f>
        <v>0</v>
      </c>
      <c r="CB128" s="18">
        <f>IF(CB$5&gt;$G$4,0,SUMIFS(Fluxo!$O:$O,Fluxo!$U:$U,"&gt;"&amp;CA$5,Fluxo!$U:$U,"&lt;="&amp;CB$5,Fluxo!$D:$D,$D128,Fluxo!$E:$E,"&lt;&gt;"&amp;"PERMUTANTE"))</f>
        <v>0</v>
      </c>
      <c r="CC128" s="18">
        <f>IF(CC$5&gt;$G$4,0,SUMIFS(Fluxo!$O:$O,Fluxo!$U:$U,"&gt;"&amp;CB$5,Fluxo!$U:$U,"&lt;="&amp;CC$5,Fluxo!$D:$D,$D128,Fluxo!$E:$E,"&lt;&gt;"&amp;"PERMUTANTE"))</f>
        <v>0</v>
      </c>
      <c r="CD128" s="18">
        <f>IF(CD$5&gt;$G$4,0,SUMIFS(Fluxo!$O:$O,Fluxo!$U:$U,"&gt;"&amp;CC$5,Fluxo!$U:$U,"&lt;="&amp;CD$5,Fluxo!$D:$D,$D128,Fluxo!$E:$E,"&lt;&gt;"&amp;"PERMUTANTE"))</f>
        <v>0</v>
      </c>
      <c r="CE128" s="18">
        <f>IF(CE$5&gt;$G$4,0,SUMIFS(Fluxo!$O:$O,Fluxo!$U:$U,"&gt;"&amp;CD$5,Fluxo!$U:$U,"&lt;="&amp;CE$5,Fluxo!$D:$D,$D128,Fluxo!$E:$E,"&lt;&gt;"&amp;"PERMUTANTE"))</f>
        <v>0</v>
      </c>
      <c r="CF128" s="18">
        <f>IF(CF$5&gt;$G$4,0,SUMIFS(Fluxo!$O:$O,Fluxo!$U:$U,"&gt;"&amp;CE$5,Fluxo!$U:$U,"&lt;="&amp;CF$5,Fluxo!$D:$D,$D128,Fluxo!$E:$E,"&lt;&gt;"&amp;"PERMUTANTE"))</f>
        <v>0</v>
      </c>
      <c r="CG128" s="18">
        <f>IF(CG$5&gt;$G$4,0,SUMIFS(Fluxo!$O:$O,Fluxo!$U:$U,"&gt;"&amp;CF$5,Fluxo!$U:$U,"&lt;="&amp;CG$5,Fluxo!$D:$D,$D128,Fluxo!$E:$E,"&lt;&gt;"&amp;"PERMUTANTE"))</f>
        <v>0</v>
      </c>
      <c r="CH128" s="18">
        <f>IF(CH$5&gt;$G$4,0,SUMIFS(Fluxo!$O:$O,Fluxo!$U:$U,"&gt;"&amp;CG$5,Fluxo!$U:$U,"&lt;="&amp;CH$5,Fluxo!$D:$D,$D128,Fluxo!$E:$E,"&lt;&gt;"&amp;"PERMUTANTE"))</f>
        <v>0</v>
      </c>
      <c r="CI128" s="18">
        <f>IF(CI$5&gt;$G$4,0,SUMIFS(Fluxo!$O:$O,Fluxo!$U:$U,"&gt;"&amp;CH$5,Fluxo!$U:$U,"&lt;="&amp;CI$5,Fluxo!$D:$D,$D128,Fluxo!$E:$E,"&lt;&gt;"&amp;"PERMUTANTE"))</f>
        <v>0</v>
      </c>
      <c r="CJ128" s="18">
        <f>IF(CJ$5&gt;$G$4,0,SUMIFS(Fluxo!$O:$O,Fluxo!$U:$U,"&gt;"&amp;CI$5,Fluxo!$U:$U,"&lt;="&amp;CJ$5,Fluxo!$D:$D,$D128,Fluxo!$E:$E,"&lt;&gt;"&amp;"PERMUTANTE"))</f>
        <v>0</v>
      </c>
      <c r="CK128" s="18">
        <f>IF(CK$5&gt;$G$4,0,SUMIFS(Fluxo!$O:$O,Fluxo!$U:$U,"&gt;"&amp;CJ$5,Fluxo!$U:$U,"&lt;="&amp;CK$5,Fluxo!$D:$D,$D128,Fluxo!$E:$E,"&lt;&gt;"&amp;"PERMUTANTE"))</f>
        <v>0</v>
      </c>
      <c r="CL128" s="18">
        <f>IF(CL$5&gt;$G$4,0,SUMIFS(Fluxo!$O:$O,Fluxo!$U:$U,"&gt;"&amp;CK$5,Fluxo!$U:$U,"&lt;="&amp;CL$5,Fluxo!$D:$D,$D128,Fluxo!$E:$E,"&lt;&gt;"&amp;"PERMUTANTE"))</f>
        <v>0</v>
      </c>
      <c r="CM128" s="18">
        <f>IF(CM$5&gt;$G$4,0,SUMIFS(Fluxo!$O:$O,Fluxo!$U:$U,"&gt;"&amp;CL$5,Fluxo!$U:$U,"&lt;="&amp;CM$5,Fluxo!$D:$D,$D128,Fluxo!$E:$E,"&lt;&gt;"&amp;"PERMUTANTE"))</f>
        <v>0</v>
      </c>
      <c r="CN128" s="18">
        <f>IF(CN$5&gt;$G$4,0,SUMIFS(Fluxo!$O:$O,Fluxo!$U:$U,"&gt;"&amp;CM$5,Fluxo!$U:$U,"&lt;="&amp;CN$5,Fluxo!$D:$D,$D128,Fluxo!$E:$E,"&lt;&gt;"&amp;"PERMUTANTE"))</f>
        <v>0</v>
      </c>
      <c r="CO128" s="18">
        <f>IF(CO$5&gt;$G$4,0,SUMIFS(Fluxo!$O:$O,Fluxo!$U:$U,"&gt;"&amp;CN$5,Fluxo!$U:$U,"&lt;="&amp;CO$5,Fluxo!$D:$D,$D128,Fluxo!$E:$E,"&lt;&gt;"&amp;"PERMUTANTE"))</f>
        <v>0</v>
      </c>
      <c r="CP128" s="18">
        <f>IF(CP$5&gt;$G$4,0,SUMIFS(Fluxo!$O:$O,Fluxo!$U:$U,"&gt;"&amp;CO$5,Fluxo!$U:$U,"&lt;="&amp;CP$5,Fluxo!$D:$D,$D128,Fluxo!$E:$E,"&lt;&gt;"&amp;"PERMUTANTE"))</f>
        <v>0</v>
      </c>
      <c r="CQ128" s="18">
        <f>IF(CQ$5&gt;$G$4,0,SUMIFS(Fluxo!$O:$O,Fluxo!$U:$U,"&gt;"&amp;CP$5,Fluxo!$U:$U,"&lt;="&amp;CQ$5,Fluxo!$D:$D,$D128,Fluxo!$E:$E,"&lt;&gt;"&amp;"PERMUTANTE"))</f>
        <v>0</v>
      </c>
      <c r="CR128" s="18">
        <f>IF(CR$5&gt;$G$4,0,SUMIFS(Fluxo!$O:$O,Fluxo!$U:$U,"&gt;"&amp;CQ$5,Fluxo!$U:$U,"&lt;="&amp;CR$5,Fluxo!$D:$D,$D128,Fluxo!$E:$E,"&lt;&gt;"&amp;"PERMUTANTE"))</f>
        <v>0</v>
      </c>
      <c r="CS128" s="18">
        <f>IF(CS$5&gt;$G$4,0,SUMIFS(Fluxo!$O:$O,Fluxo!$U:$U,"&gt;"&amp;CR$5,Fluxo!$U:$U,"&lt;="&amp;CS$5,Fluxo!$D:$D,$D128,Fluxo!$E:$E,"&lt;&gt;"&amp;"PERMUTANTE"))</f>
        <v>0</v>
      </c>
      <c r="CT128" s="18">
        <f>IF(CT$5&gt;$G$4,0,SUMIFS(Fluxo!$O:$O,Fluxo!$U:$U,"&gt;"&amp;CS$5,Fluxo!$U:$U,"&lt;="&amp;CT$5,Fluxo!$D:$D,$D128,Fluxo!$E:$E,"&lt;&gt;"&amp;"PERMUTANTE"))</f>
        <v>0</v>
      </c>
      <c r="CU128" s="18">
        <f>IF(CU$5&gt;$G$4,0,SUMIFS(Fluxo!$O:$O,Fluxo!$U:$U,"&gt;"&amp;CT$5,Fluxo!$U:$U,"&lt;="&amp;CU$5,Fluxo!$D:$D,$D128,Fluxo!$E:$E,"&lt;&gt;"&amp;"PERMUTANTE"))</f>
        <v>0</v>
      </c>
      <c r="CV128" s="18">
        <f>IF(CV$5&gt;$G$4,0,SUMIFS(Fluxo!$O:$O,Fluxo!$U:$U,"&gt;"&amp;CU$5,Fluxo!$U:$U,"&lt;="&amp;CV$5,Fluxo!$D:$D,$D128,Fluxo!$E:$E,"&lt;&gt;"&amp;"PERMUTANTE"))</f>
        <v>0</v>
      </c>
      <c r="CW128" s="18">
        <f>IF(CW$5&gt;$G$4,0,SUMIFS(Fluxo!$O:$O,Fluxo!$U:$U,"&gt;"&amp;CV$5,Fluxo!$U:$U,"&lt;="&amp;CW$5,Fluxo!$D:$D,$D128,Fluxo!$E:$E,"&lt;&gt;"&amp;"PERMUTANTE"))</f>
        <v>0</v>
      </c>
      <c r="CX128" s="18">
        <f>IF(CX$5&gt;$G$4,0,SUMIFS(Fluxo!$O:$O,Fluxo!$U:$U,"&gt;"&amp;CW$5,Fluxo!$U:$U,"&lt;="&amp;CX$5,Fluxo!$D:$D,$D128,Fluxo!$E:$E,"&lt;&gt;"&amp;"PERMUTANTE"))</f>
        <v>0</v>
      </c>
      <c r="CY128" s="18">
        <f>IF(CY$5&gt;$G$4,0,SUMIFS(Fluxo!$O:$O,Fluxo!$U:$U,"&gt;"&amp;CX$5,Fluxo!$U:$U,"&lt;="&amp;CY$5,Fluxo!$D:$D,$D128,Fluxo!$E:$E,"&lt;&gt;"&amp;"PERMUTANTE"))</f>
        <v>0</v>
      </c>
      <c r="CZ128" s="18">
        <f>IF(CZ$5&gt;$G$4,0,SUMIFS(Fluxo!$O:$O,Fluxo!$U:$U,"&gt;"&amp;CY$5,Fluxo!$U:$U,"&lt;="&amp;CZ$5,Fluxo!$D:$D,$D128,Fluxo!$E:$E,"&lt;&gt;"&amp;"PERMUTANTE"))</f>
        <v>0</v>
      </c>
      <c r="DA128" s="18">
        <f>IF(DA$5&gt;$G$4,0,SUMIFS(Fluxo!$O:$O,Fluxo!$U:$U,"&gt;"&amp;CZ$5,Fluxo!$U:$U,"&lt;="&amp;DA$5,Fluxo!$D:$D,$D128,Fluxo!$E:$E,"&lt;&gt;"&amp;"PERMUTANTE"))</f>
        <v>0</v>
      </c>
      <c r="DB128" s="18">
        <f>IF(DB$5&gt;$G$4,0,SUMIFS(Fluxo!$O:$O,Fluxo!$U:$U,"&gt;"&amp;DA$5,Fluxo!$U:$U,"&lt;="&amp;DB$5,Fluxo!$D:$D,$D128,Fluxo!$E:$E,"&lt;&gt;"&amp;"PERMUTANTE"))</f>
        <v>0</v>
      </c>
      <c r="DC128" s="18">
        <f>IF(DC$5&gt;$G$4,0,SUMIFS(Fluxo!$O:$O,Fluxo!$U:$U,"&gt;"&amp;DB$5,Fluxo!$U:$U,"&lt;="&amp;DC$5,Fluxo!$D:$D,$D128,Fluxo!$E:$E,"&lt;&gt;"&amp;"PERMUTANTE"))</f>
        <v>0</v>
      </c>
      <c r="DD128" s="18">
        <f>IF(DD$5&gt;$G$4,0,SUMIFS(Fluxo!$O:$O,Fluxo!$U:$U,"&gt;"&amp;DC$5,Fluxo!$U:$U,"&lt;="&amp;DD$5,Fluxo!$D:$D,$D128,Fluxo!$E:$E,"&lt;&gt;"&amp;"PERMUTANTE"))</f>
        <v>0</v>
      </c>
      <c r="DE128" s="18">
        <f>IF(DE$5&gt;$G$4,0,SUMIFS(Fluxo!$O:$O,Fluxo!$U:$U,"&gt;"&amp;DD$5,Fluxo!$U:$U,"&lt;="&amp;DE$5,Fluxo!$D:$D,$D128,Fluxo!$E:$E,"&lt;&gt;"&amp;"PERMUTANTE"))</f>
        <v>0</v>
      </c>
      <c r="DF128" s="18">
        <f>IF(DF$5&gt;$G$4,0,SUMIFS(Fluxo!$O:$O,Fluxo!$U:$U,"&gt;"&amp;DE$5,Fluxo!$U:$U,"&lt;="&amp;DF$5,Fluxo!$D:$D,$D128,Fluxo!$E:$E,"&lt;&gt;"&amp;"PERMUTANTE"))</f>
        <v>0</v>
      </c>
      <c r="DG128" s="18">
        <f>IF(DG$5&gt;$G$4,0,SUMIFS(Fluxo!$O:$O,Fluxo!$U:$U,"&gt;"&amp;DF$5,Fluxo!$U:$U,"&lt;="&amp;DG$5,Fluxo!$D:$D,$D128,Fluxo!$E:$E,"&lt;&gt;"&amp;"PERMUTANTE"))</f>
        <v>0</v>
      </c>
      <c r="DH128" s="18">
        <f>IF(DH$5&gt;$G$4,0,SUMIFS(Fluxo!$O:$O,Fluxo!$U:$U,"&gt;"&amp;DG$5,Fluxo!$U:$U,"&lt;="&amp;DH$5,Fluxo!$D:$D,$D128,Fluxo!$E:$E,"&lt;&gt;"&amp;"PERMUTANTE"))</f>
        <v>0</v>
      </c>
      <c r="DI128" s="18">
        <f>IF(DI$5&gt;$G$4,0,SUMIFS(Fluxo!$O:$O,Fluxo!$U:$U,"&gt;"&amp;DH$5,Fluxo!$U:$U,"&lt;="&amp;DI$5,Fluxo!$D:$D,$D128,Fluxo!$E:$E,"&lt;&gt;"&amp;"PERMUTANTE"))</f>
        <v>0</v>
      </c>
      <c r="DJ128" s="18">
        <f>IF(DJ$5&gt;$G$4,0,SUMIFS(Fluxo!$O:$O,Fluxo!$U:$U,"&gt;"&amp;DI$5,Fluxo!$U:$U,"&lt;="&amp;DJ$5,Fluxo!$D:$D,$D128,Fluxo!$E:$E,"&lt;&gt;"&amp;"PERMUTANTE"))</f>
        <v>0</v>
      </c>
      <c r="DK128" s="18">
        <f>IF(DK$5&gt;$G$4,0,SUMIFS(Fluxo!$O:$O,Fluxo!$U:$U,"&gt;"&amp;DJ$5,Fluxo!$U:$U,"&lt;="&amp;DK$5,Fluxo!$D:$D,$D128,Fluxo!$E:$E,"&lt;&gt;"&amp;"PERMUTANTE"))</f>
        <v>0</v>
      </c>
      <c r="DL128" s="18">
        <f>IF(DL$5&gt;$G$4,0,SUMIFS(Fluxo!$O:$O,Fluxo!$U:$U,"&gt;"&amp;DK$5,Fluxo!$U:$U,"&lt;="&amp;DL$5,Fluxo!$D:$D,$D128,Fluxo!$E:$E,"&lt;&gt;"&amp;"PERMUTANTE"))</f>
        <v>0</v>
      </c>
      <c r="DM128" s="18">
        <f>IF(DM$5&gt;$G$4,0,SUMIFS(Fluxo!$O:$O,Fluxo!$U:$U,"&gt;"&amp;DL$5,Fluxo!$U:$U,"&lt;="&amp;DM$5,Fluxo!$D:$D,$D128,Fluxo!$E:$E,"&lt;&gt;"&amp;"PERMUTANTE"))</f>
        <v>0</v>
      </c>
      <c r="DN128" s="18">
        <f>IF(DN$5&gt;$G$4,0,SUMIFS(Fluxo!$O:$O,Fluxo!$U:$U,"&gt;"&amp;DM$5,Fluxo!$U:$U,"&lt;="&amp;DN$5,Fluxo!$D:$D,$D128,Fluxo!$E:$E,"&lt;&gt;"&amp;"PERMUTANTE"))</f>
        <v>0</v>
      </c>
      <c r="DO128" s="18">
        <f>IF(DO$5&gt;$G$4,0,SUMIFS(Fluxo!$O:$O,Fluxo!$U:$U,"&gt;"&amp;DN$5,Fluxo!$U:$U,"&lt;="&amp;DO$5,Fluxo!$D:$D,$D128,Fluxo!$E:$E,"&lt;&gt;"&amp;"PERMUTANTE"))</f>
        <v>0</v>
      </c>
      <c r="DP128" s="18">
        <f>IF(DP$5&gt;$G$4,0,SUMIFS(Fluxo!$O:$O,Fluxo!$U:$U,"&gt;"&amp;DO$5,Fluxo!$U:$U,"&lt;="&amp;DP$5,Fluxo!$D:$D,$D128,Fluxo!$E:$E,"&lt;&gt;"&amp;"PERMUTANTE"))</f>
        <v>0</v>
      </c>
      <c r="DQ128" s="18">
        <f>IF(DQ$5&gt;$G$4,0,SUMIFS(Fluxo!$O:$O,Fluxo!$U:$U,"&gt;"&amp;DP$5,Fluxo!$U:$U,"&lt;="&amp;DQ$5,Fluxo!$D:$D,$D128,Fluxo!$E:$E,"&lt;&gt;"&amp;"PERMUTANTE"))</f>
        <v>0</v>
      </c>
      <c r="DR128" s="18">
        <f>IF(DR$5&gt;$G$4,0,SUMIFS(Fluxo!$O:$O,Fluxo!$U:$U,"&gt;"&amp;DQ$5,Fluxo!$U:$U,"&lt;="&amp;DR$5,Fluxo!$D:$D,$D128,Fluxo!$E:$E,"&lt;&gt;"&amp;"PERMUTANTE"))</f>
        <v>0</v>
      </c>
      <c r="DS128" s="18">
        <f>IF(DS$5&gt;$G$4,0,SUMIFS(Fluxo!$O:$O,Fluxo!$U:$U,"&gt;"&amp;DR$5,Fluxo!$U:$U,"&lt;="&amp;DS$5,Fluxo!$D:$D,$D128,Fluxo!$E:$E,"&lt;&gt;"&amp;"PERMUTANTE"))</f>
        <v>0</v>
      </c>
      <c r="DT128" s="18">
        <f>IF(DT$5&gt;$G$4,0,SUMIFS(Fluxo!$O:$O,Fluxo!$U:$U,"&gt;"&amp;DS$5,Fluxo!$U:$U,"&lt;="&amp;DT$5,Fluxo!$D:$D,$D128,Fluxo!$E:$E,"&lt;&gt;"&amp;"PERMUTANTE"))</f>
        <v>0</v>
      </c>
      <c r="DU128" s="18">
        <f>IF(DU$5&gt;$G$4,0,SUMIFS(Fluxo!$O:$O,Fluxo!$U:$U,"&gt;"&amp;DT$5,Fluxo!$U:$U,"&lt;="&amp;DU$5,Fluxo!$D:$D,$D128,Fluxo!$E:$E,"&lt;&gt;"&amp;"PERMUTANTE"))</f>
        <v>0</v>
      </c>
      <c r="DV128" s="18">
        <f>IF(DV$5&gt;$G$4,0,SUMIFS(Fluxo!$O:$O,Fluxo!$U:$U,"&gt;"&amp;DU$5,Fluxo!$U:$U,"&lt;="&amp;DV$5,Fluxo!$D:$D,$D128,Fluxo!$E:$E,"&lt;&gt;"&amp;"PERMUTANTE"))</f>
        <v>0</v>
      </c>
      <c r="DW128" s="18">
        <f>IF(DW$5&gt;$G$4,0,SUMIFS(Fluxo!$O:$O,Fluxo!$U:$U,"&gt;"&amp;DV$5,Fluxo!$U:$U,"&lt;="&amp;DW$5,Fluxo!$D:$D,$D128,Fluxo!$E:$E,"&lt;&gt;"&amp;"PERMUTANTE"))</f>
        <v>0</v>
      </c>
      <c r="DX128" s="18">
        <f>IF(DX$5&gt;$G$4,0,SUMIFS(Fluxo!$O:$O,Fluxo!$U:$U,"&gt;"&amp;DW$5,Fluxo!$U:$U,"&lt;="&amp;DX$5,Fluxo!$D:$D,$D128,Fluxo!$E:$E,"&lt;&gt;"&amp;"PERMUTANTE"))</f>
        <v>0</v>
      </c>
      <c r="DY128" s="18">
        <f>IF(DY$5&gt;$G$4,0,SUMIFS(Fluxo!$O:$O,Fluxo!$U:$U,"&gt;"&amp;DX$5,Fluxo!$U:$U,"&lt;="&amp;DY$5,Fluxo!$D:$D,$D128,Fluxo!$E:$E,"&lt;&gt;"&amp;"PERMUTANTE"))</f>
        <v>0</v>
      </c>
      <c r="DZ128" s="18">
        <f>IF(DZ$5&gt;$G$4,0,SUMIFS(Fluxo!$O:$O,Fluxo!$U:$U,"&gt;"&amp;DY$5,Fluxo!$U:$U,"&lt;="&amp;DZ$5,Fluxo!$D:$D,$D128,Fluxo!$E:$E,"&lt;&gt;"&amp;"PERMUTANTE"))</f>
        <v>0</v>
      </c>
      <c r="EA128" s="18">
        <f>IF(EA$5&gt;$G$4,0,SUMIFS(Fluxo!$O:$O,Fluxo!$U:$U,"&gt;"&amp;DZ$5,Fluxo!$U:$U,"&lt;="&amp;EA$5,Fluxo!$D:$D,$D128,Fluxo!$E:$E,"&lt;&gt;"&amp;"PERMUTANTE"))</f>
        <v>0</v>
      </c>
      <c r="EB128" s="18">
        <f>IF(EB$5&gt;$G$4,0,SUMIFS(Fluxo!$O:$O,Fluxo!$U:$U,"&gt;"&amp;EA$5,Fluxo!$U:$U,"&lt;="&amp;EB$5,Fluxo!$D:$D,$D128,Fluxo!$E:$E,"&lt;&gt;"&amp;"PERMUTANTE"))</f>
        <v>0</v>
      </c>
      <c r="EC128" s="18">
        <f>IF(EC$5&gt;$G$4,0,SUMIFS(Fluxo!$O:$O,Fluxo!$U:$U,"&gt;"&amp;EB$5,Fluxo!$U:$U,"&lt;="&amp;EC$5,Fluxo!$D:$D,$D128,Fluxo!$E:$E,"&lt;&gt;"&amp;"PERMUTANTE"))</f>
        <v>0</v>
      </c>
      <c r="ED128" s="18">
        <f>IF(ED$5&gt;$G$4,0,SUMIFS(Fluxo!$O:$O,Fluxo!$U:$U,"&gt;"&amp;EC$5,Fluxo!$U:$U,"&lt;="&amp;ED$5,Fluxo!$D:$D,$D128,Fluxo!$E:$E,"&lt;&gt;"&amp;"PERMUTANTE"))</f>
        <v>0</v>
      </c>
      <c r="EE128" s="18">
        <f>IF(EE$5&gt;$G$4,0,SUMIFS(Fluxo!$O:$O,Fluxo!$U:$U,"&gt;"&amp;ED$5,Fluxo!$U:$U,"&lt;="&amp;EE$5,Fluxo!$D:$D,$D128,Fluxo!$E:$E,"&lt;&gt;"&amp;"PERMUTANTE"))</f>
        <v>0</v>
      </c>
      <c r="EF128" s="18">
        <f>IF(EF$5&gt;$G$4,0,SUMIFS(Fluxo!$O:$O,Fluxo!$U:$U,"&gt;"&amp;EE$5,Fluxo!$U:$U,"&lt;="&amp;EF$5,Fluxo!$D:$D,$D128,Fluxo!$E:$E,"&lt;&gt;"&amp;"PERMUTANTE"))</f>
        <v>0</v>
      </c>
      <c r="EG128" s="18">
        <f>IF(EG$5&gt;$G$4,0,SUMIFS(Fluxo!$O:$O,Fluxo!$U:$U,"&gt;"&amp;EF$5,Fluxo!$U:$U,"&lt;="&amp;EG$5,Fluxo!$D:$D,$D128,Fluxo!$E:$E,"&lt;&gt;"&amp;"PERMUTANTE"))</f>
        <v>0</v>
      </c>
      <c r="EH128" s="18">
        <f>IF(EH$5&gt;$G$4,0,SUMIFS(Fluxo!$O:$O,Fluxo!$U:$U,"&gt;"&amp;EG$5,Fluxo!$U:$U,"&lt;="&amp;EH$5,Fluxo!$D:$D,$D128,Fluxo!$E:$E,"&lt;&gt;"&amp;"PERMUTANTE"))</f>
        <v>0</v>
      </c>
      <c r="EI128" s="18">
        <f>IF(EI$5&gt;$G$4,0,SUMIFS(Fluxo!$O:$O,Fluxo!$U:$U,"&gt;"&amp;EH$5,Fluxo!$U:$U,"&lt;="&amp;EI$5,Fluxo!$D:$D,$D128,Fluxo!$E:$E,"&lt;&gt;"&amp;"PERMUTANTE"))</f>
        <v>0</v>
      </c>
      <c r="EJ128" s="18">
        <f>IF(EJ$5&gt;$G$4,0,SUMIFS(Fluxo!$O:$O,Fluxo!$U:$U,"&gt;"&amp;EI$5,Fluxo!$U:$U,"&lt;="&amp;EJ$5,Fluxo!$D:$D,$D128,Fluxo!$E:$E,"&lt;&gt;"&amp;"PERMUTANTE"))</f>
        <v>0</v>
      </c>
      <c r="EK128" s="18">
        <f>IF(EK$5&gt;$G$4,0,SUMIFS(Fluxo!$O:$O,Fluxo!$U:$U,"&gt;"&amp;EJ$5,Fluxo!$U:$U,"&lt;="&amp;EK$5,Fluxo!$D:$D,$D128,Fluxo!$E:$E,"&lt;&gt;"&amp;"PERMUTANTE"))</f>
        <v>0</v>
      </c>
      <c r="EL128" s="18">
        <f>IF(EL$5&gt;$G$4,0,SUMIFS(Fluxo!$O:$O,Fluxo!$U:$U,"&gt;"&amp;EK$5,Fluxo!$U:$U,"&lt;="&amp;EL$5,Fluxo!$D:$D,$D128,Fluxo!$E:$E,"&lt;&gt;"&amp;"PERMUTANTE"))</f>
        <v>0</v>
      </c>
      <c r="EM128" s="18">
        <f>IF(EM$5&gt;$G$4,0,SUMIFS(Fluxo!$O:$O,Fluxo!$U:$U,"&gt;"&amp;EL$5,Fluxo!$U:$U,"&lt;="&amp;EM$5,Fluxo!$D:$D,$D128,Fluxo!$E:$E,"&lt;&gt;"&amp;"PERMUTANTE"))</f>
        <v>0</v>
      </c>
      <c r="EN128" s="18">
        <f>IF(EN$5&gt;$G$4,0,SUMIFS(Fluxo!$O:$O,Fluxo!$U:$U,"&gt;"&amp;EM$5,Fluxo!$U:$U,"&lt;="&amp;EN$5,Fluxo!$D:$D,$D128,Fluxo!$E:$E,"&lt;&gt;"&amp;"PERMUTANTE"))</f>
        <v>0</v>
      </c>
      <c r="EO128" s="18">
        <f>IF(EO$5&gt;$G$4,0,SUMIFS(Fluxo!$O:$O,Fluxo!$U:$U,"&gt;"&amp;EN$5,Fluxo!$U:$U,"&lt;="&amp;EO$5,Fluxo!$D:$D,$D128,Fluxo!$E:$E,"&lt;&gt;"&amp;"PERMUTANTE"))</f>
        <v>0</v>
      </c>
      <c r="EP128" s="18">
        <f>IF(EP$5&gt;$G$4,0,SUMIFS(Fluxo!$O:$O,Fluxo!$U:$U,"&gt;"&amp;EO$5,Fluxo!$U:$U,"&lt;="&amp;EP$5,Fluxo!$D:$D,$D128,Fluxo!$E:$E,"&lt;&gt;"&amp;"PERMUTANTE"))</f>
        <v>0</v>
      </c>
      <c r="EQ128" s="18">
        <f>IF(EQ$5&gt;$G$4,0,SUMIFS(Fluxo!$O:$O,Fluxo!$U:$U,"&gt;"&amp;EP$5,Fluxo!$U:$U,"&lt;="&amp;EQ$5,Fluxo!$D:$D,$D128,Fluxo!$E:$E,"&lt;&gt;"&amp;"PERMUTANTE"))</f>
        <v>0</v>
      </c>
      <c r="ER128" s="18">
        <f>IF(ER$5&gt;$G$4,0,SUMIFS(Fluxo!$O:$O,Fluxo!$U:$U,"&gt;"&amp;EQ$5,Fluxo!$U:$U,"&lt;="&amp;ER$5,Fluxo!$D:$D,$D128,Fluxo!$E:$E,"&lt;&gt;"&amp;"PERMUTANTE"))</f>
        <v>0</v>
      </c>
      <c r="ES128" s="18">
        <f>IF(ES$5&gt;$G$4,0,SUMIFS(Fluxo!$O:$O,Fluxo!$U:$U,"&gt;"&amp;ER$5,Fluxo!$U:$U,"&lt;="&amp;ES$5,Fluxo!$D:$D,$D128,Fluxo!$E:$E,"&lt;&gt;"&amp;"PERMUTANTE"))</f>
        <v>0</v>
      </c>
      <c r="ET128" s="18">
        <f>IF(ET$5&gt;$G$4,0,SUMIFS(Fluxo!$O:$O,Fluxo!$U:$U,"&gt;"&amp;ES$5,Fluxo!$U:$U,"&lt;="&amp;ET$5,Fluxo!$D:$D,$D128,Fluxo!$E:$E,"&lt;&gt;"&amp;"PERMUTANTE"))</f>
        <v>0</v>
      </c>
      <c r="EU128" s="18">
        <f>IF(EU$5&gt;$G$4,0,SUMIFS(Fluxo!$O:$O,Fluxo!$U:$U,"&gt;"&amp;ET$5,Fluxo!$U:$U,"&lt;="&amp;EU$5,Fluxo!$D:$D,$D128,Fluxo!$E:$E,"&lt;&gt;"&amp;"PERMUTANTE"))</f>
        <v>0</v>
      </c>
      <c r="EV128" s="18">
        <f>IF(EV$5&gt;$G$4,0,SUMIFS(Fluxo!$O:$O,Fluxo!$U:$U,"&gt;"&amp;EU$5,Fluxo!$U:$U,"&lt;="&amp;EV$5,Fluxo!$D:$D,$D128,Fluxo!$E:$E,"&lt;&gt;"&amp;"PERMUTANTE"))</f>
        <v>0</v>
      </c>
      <c r="EW128" s="18">
        <f>IF(EW$5&gt;$G$4,0,SUMIFS(Fluxo!$O:$O,Fluxo!$U:$U,"&gt;"&amp;EV$5,Fluxo!$U:$U,"&lt;="&amp;EW$5,Fluxo!$D:$D,$D128,Fluxo!$E:$E,"&lt;&gt;"&amp;"PERMUTANTE"))</f>
        <v>0</v>
      </c>
      <c r="EX128" s="18">
        <f>IF(EX$5&gt;$G$4,0,SUMIFS(Fluxo!$O:$O,Fluxo!$U:$U,"&gt;"&amp;EW$5,Fluxo!$U:$U,"&lt;="&amp;EX$5,Fluxo!$D:$D,$D128,Fluxo!$E:$E,"&lt;&gt;"&amp;"PERMUTANTE"))</f>
        <v>0</v>
      </c>
      <c r="EY128" s="18">
        <f>IF(EY$5&gt;$G$4,0,SUMIFS(Fluxo!$O:$O,Fluxo!$U:$U,"&gt;"&amp;EX$5,Fluxo!$U:$U,"&lt;="&amp;EY$5,Fluxo!$D:$D,$D128,Fluxo!$E:$E,"&lt;&gt;"&amp;"PERMUTANTE"))</f>
        <v>0</v>
      </c>
      <c r="EZ128" s="18">
        <f>IF(EZ$5&gt;$G$4,0,SUMIFS(Fluxo!$O:$O,Fluxo!$U:$U,"&gt;"&amp;EY$5,Fluxo!$U:$U,"&lt;="&amp;EZ$5,Fluxo!$D:$D,$D128,Fluxo!$E:$E,"&lt;&gt;"&amp;"PERMUTANTE"))</f>
        <v>0</v>
      </c>
      <c r="FA128" s="18">
        <f>IF(FA$5&gt;$G$4,0,SUMIFS(Fluxo!$O:$O,Fluxo!$U:$U,"&gt;"&amp;EZ$5,Fluxo!$U:$U,"&lt;="&amp;FA$5,Fluxo!$D:$D,$D128,Fluxo!$E:$E,"&lt;&gt;"&amp;"PERMUTANTE"))</f>
        <v>0</v>
      </c>
      <c r="FB128" s="18">
        <f>IF(FB$5&gt;$G$4,0,SUMIFS(Fluxo!$O:$O,Fluxo!$U:$U,"&gt;"&amp;FA$5,Fluxo!$U:$U,"&lt;="&amp;FB$5,Fluxo!$D:$D,$D128,Fluxo!$E:$E,"&lt;&gt;"&amp;"PERMUTANTE"))</f>
        <v>0</v>
      </c>
      <c r="FC128" s="18">
        <f>IF(FC$5&gt;$G$4,0,SUMIFS(Fluxo!$O:$O,Fluxo!$U:$U,"&gt;"&amp;FB$5,Fluxo!$U:$U,"&lt;="&amp;FC$5,Fluxo!$D:$D,$D128,Fluxo!$E:$E,"&lt;&gt;"&amp;"PERMUTANTE"))</f>
        <v>0</v>
      </c>
      <c r="FD128" s="18">
        <f>IF(FD$5&gt;$G$4,0,SUMIFS(Fluxo!$O:$O,Fluxo!$U:$U,"&gt;"&amp;FC$5,Fluxo!$U:$U,"&lt;="&amp;FD$5,Fluxo!$D:$D,$D128,Fluxo!$E:$E,"&lt;&gt;"&amp;"PERMUTANTE"))</f>
        <v>0</v>
      </c>
      <c r="FE128" s="18">
        <f>IF(FE$5&gt;$G$4,0,SUMIFS(Fluxo!$O:$O,Fluxo!$U:$U,"&gt;"&amp;FD$5,Fluxo!$U:$U,"&lt;="&amp;FE$5,Fluxo!$D:$D,$D128,Fluxo!$E:$E,"&lt;&gt;"&amp;"PERMUTANTE"))</f>
        <v>0</v>
      </c>
      <c r="FF128" s="18">
        <f>IF(FF$5&gt;$G$4,0,SUMIFS(Fluxo!$O:$O,Fluxo!$U:$U,"&gt;"&amp;FE$5,Fluxo!$U:$U,"&lt;="&amp;FF$5,Fluxo!$D:$D,$D128,Fluxo!$E:$E,"&lt;&gt;"&amp;"PERMUTANTE"))</f>
        <v>0</v>
      </c>
      <c r="FG128" s="18">
        <f>IF(FG$5&gt;$G$4,0,SUMIFS(Fluxo!$O:$O,Fluxo!$U:$U,"&gt;"&amp;FF$5,Fluxo!$U:$U,"&lt;="&amp;FG$5,Fluxo!$D:$D,$D128,Fluxo!$E:$E,"&lt;&gt;"&amp;"PERMUTANTE"))</f>
        <v>0</v>
      </c>
      <c r="FH128" s="18">
        <f>IF(FH$5&gt;$G$4,0,SUMIFS(Fluxo!$O:$O,Fluxo!$U:$U,"&gt;"&amp;FG$5,Fluxo!$U:$U,"&lt;="&amp;FH$5,Fluxo!$D:$D,$D128,Fluxo!$E:$E,"&lt;&gt;"&amp;"PERMUTANTE"))</f>
        <v>0</v>
      </c>
      <c r="FI128" s="18">
        <f>IF(FI$5&gt;$G$4,0,SUMIFS(Fluxo!$O:$O,Fluxo!$U:$U,"&gt;"&amp;FH$5,Fluxo!$U:$U,"&lt;="&amp;FI$5,Fluxo!$D:$D,$D128,Fluxo!$E:$E,"&lt;&gt;"&amp;"PERMUTANTE"))</f>
        <v>0</v>
      </c>
      <c r="FJ128" s="18">
        <f>IF(FJ$5&gt;$G$4,0,SUMIFS(Fluxo!$O:$O,Fluxo!$U:$U,"&gt;"&amp;FI$5,Fluxo!$U:$U,"&lt;="&amp;FJ$5,Fluxo!$D:$D,$D128,Fluxo!$E:$E,"&lt;&gt;"&amp;"PERMUTANTE"))</f>
        <v>0</v>
      </c>
      <c r="FK128" s="18">
        <f>IF(FK$5&gt;$G$4,0,SUMIFS(Fluxo!$O:$O,Fluxo!$U:$U,"&gt;"&amp;FJ$5,Fluxo!$U:$U,"&lt;="&amp;FK$5,Fluxo!$D:$D,$D128,Fluxo!$E:$E,"&lt;&gt;"&amp;"PERMUTANTE"))</f>
        <v>0</v>
      </c>
      <c r="FL128" s="18">
        <f>IF(FL$5&gt;$G$4,0,SUMIFS(Fluxo!$O:$O,Fluxo!$U:$U,"&gt;"&amp;FK$5,Fluxo!$U:$U,"&lt;="&amp;FL$5,Fluxo!$D:$D,$D128,Fluxo!$E:$E,"&lt;&gt;"&amp;"PERMUTANTE"))</f>
        <v>0</v>
      </c>
      <c r="FM128" s="18">
        <f>IF(FM$5&gt;$G$4,0,SUMIFS(Fluxo!$O:$O,Fluxo!$U:$U,"&gt;"&amp;FL$5,Fluxo!$U:$U,"&lt;="&amp;FM$5,Fluxo!$D:$D,$D128,Fluxo!$E:$E,"&lt;&gt;"&amp;"PERMUTANTE"))</f>
        <v>0</v>
      </c>
      <c r="FN128" s="18">
        <f>IF(FN$5&gt;$G$4,0,SUMIFS(Fluxo!$O:$O,Fluxo!$U:$U,"&gt;"&amp;FM$5,Fluxo!$U:$U,"&lt;="&amp;FN$5,Fluxo!$D:$D,$D128,Fluxo!$E:$E,"&lt;&gt;"&amp;"PERMUTANTE"))</f>
        <v>0</v>
      </c>
      <c r="FO128" s="18">
        <f>IF(FO$5&gt;$G$4,0,SUMIFS(Fluxo!$O:$O,Fluxo!$U:$U,"&gt;"&amp;FN$5,Fluxo!$U:$U,"&lt;="&amp;FO$5,Fluxo!$D:$D,$D128,Fluxo!$E:$E,"&lt;&gt;"&amp;"PERMUTANTE"))</f>
        <v>0</v>
      </c>
      <c r="FP128" s="18">
        <f>IF(FP$5&gt;$G$4,0,SUMIFS(Fluxo!$O:$O,Fluxo!$U:$U,"&gt;"&amp;FO$5,Fluxo!$U:$U,"&lt;="&amp;FP$5,Fluxo!$D:$D,$D128,Fluxo!$E:$E,"&lt;&gt;"&amp;"PERMUTANTE"))</f>
        <v>0</v>
      </c>
      <c r="FQ128" s="18">
        <f>IF(FQ$5&gt;$G$4,0,SUMIFS(Fluxo!$O:$O,Fluxo!$U:$U,"&gt;"&amp;FP$5,Fluxo!$U:$U,"&lt;="&amp;FQ$5,Fluxo!$D:$D,$D128,Fluxo!$E:$E,"&lt;&gt;"&amp;"PERMUTANTE"))</f>
        <v>0</v>
      </c>
      <c r="FR128" s="18">
        <f>IF(FR$5&gt;$G$4,0,SUMIFS(Fluxo!$O:$O,Fluxo!$U:$U,"&gt;"&amp;FQ$5,Fluxo!$U:$U,"&lt;="&amp;FR$5,Fluxo!$D:$D,$D128,Fluxo!$E:$E,"&lt;&gt;"&amp;"PERMUTANTE"))</f>
        <v>0</v>
      </c>
      <c r="FS128" s="18">
        <f>IF(FS$5&gt;$G$4,0,SUMIFS(Fluxo!$O:$O,Fluxo!$U:$U,"&gt;"&amp;FR$5,Fluxo!$U:$U,"&lt;="&amp;FS$5,Fluxo!$D:$D,$D128,Fluxo!$E:$E,"&lt;&gt;"&amp;"PERMUTANTE"))</f>
        <v>0</v>
      </c>
      <c r="FT128" s="18">
        <f>IF(FT$5&gt;$G$4,0,SUMIFS(Fluxo!$O:$O,Fluxo!$U:$U,"&gt;"&amp;FS$5,Fluxo!$U:$U,"&lt;="&amp;FT$5,Fluxo!$D:$D,$D128,Fluxo!$E:$E,"&lt;&gt;"&amp;"PERMUTANTE"))</f>
        <v>0</v>
      </c>
      <c r="FU128" s="18">
        <f>IF(FU$5&gt;$G$4,0,SUMIFS(Fluxo!$O:$O,Fluxo!$U:$U,"&gt;"&amp;FT$5,Fluxo!$U:$U,"&lt;="&amp;FU$5,Fluxo!$D:$D,$D128,Fluxo!$E:$E,"&lt;&gt;"&amp;"PERMUTANTE"))</f>
        <v>0</v>
      </c>
      <c r="FV128" s="18">
        <f>IF(FV$5&gt;$G$4,0,SUMIFS(Fluxo!$O:$O,Fluxo!$U:$U,"&gt;"&amp;FU$5,Fluxo!$U:$U,"&lt;="&amp;FV$5,Fluxo!$D:$D,$D128,Fluxo!$E:$E,"&lt;&gt;"&amp;"PERMUTANTE"))</f>
        <v>0</v>
      </c>
      <c r="FW128" s="18">
        <f>IF(FW$5&gt;$G$4,0,SUMIFS(Fluxo!$O:$O,Fluxo!$U:$U,"&gt;"&amp;FV$5,Fluxo!$U:$U,"&lt;="&amp;FW$5,Fluxo!$D:$D,$D128,Fluxo!$E:$E,"&lt;&gt;"&amp;"PERMUTANTE"))</f>
        <v>0</v>
      </c>
      <c r="FX128" s="18">
        <f>IF(FX$5&gt;$G$4,0,SUMIFS(Fluxo!$O:$O,Fluxo!$U:$U,"&gt;"&amp;FW$5,Fluxo!$U:$U,"&lt;="&amp;FX$5,Fluxo!$D:$D,$D128,Fluxo!$E:$E,"&lt;&gt;"&amp;"PERMUTANTE"))</f>
        <v>0</v>
      </c>
      <c r="FY128" s="18">
        <f>IF(FY$5&gt;$G$4,0,SUMIFS(Fluxo!$O:$O,Fluxo!$U:$U,"&gt;"&amp;FX$5,Fluxo!$U:$U,"&lt;="&amp;FY$5,Fluxo!$D:$D,$D128,Fluxo!$E:$E,"&lt;&gt;"&amp;"PERMUTANTE"))</f>
        <v>0</v>
      </c>
      <c r="FZ128" s="18">
        <f>IF(FZ$5&gt;$G$4,0,SUMIFS(Fluxo!$O:$O,Fluxo!$U:$U,"&gt;"&amp;FY$5,Fluxo!$U:$U,"&lt;="&amp;FZ$5,Fluxo!$D:$D,$D128,Fluxo!$E:$E,"&lt;&gt;"&amp;"PERMUTANTE"))</f>
        <v>0</v>
      </c>
      <c r="GA128" s="18">
        <f>IF(GA$5&gt;$G$4,0,SUMIFS(Fluxo!$O:$O,Fluxo!$U:$U,"&gt;"&amp;FZ$5,Fluxo!$U:$U,"&lt;="&amp;GA$5,Fluxo!$D:$D,$D128,Fluxo!$E:$E,"&lt;&gt;"&amp;"PERMUTANTE"))</f>
        <v>0</v>
      </c>
      <c r="GB128" s="18">
        <f>IF(GB$5&gt;$G$4,0,SUMIFS(Fluxo!$O:$O,Fluxo!$U:$U,"&gt;"&amp;GA$5,Fluxo!$U:$U,"&lt;="&amp;GB$5,Fluxo!$D:$D,$D128,Fluxo!$E:$E,"&lt;&gt;"&amp;"PERMUTANTE"))</f>
        <v>0</v>
      </c>
      <c r="GC128" s="18">
        <f>IF(GC$5&gt;$G$4,0,SUMIFS(Fluxo!$O:$O,Fluxo!$U:$U,"&gt;"&amp;GB$5,Fluxo!$U:$U,"&lt;="&amp;GC$5,Fluxo!$D:$D,$D128,Fluxo!$E:$E,"&lt;&gt;"&amp;"PERMUTANTE"))</f>
        <v>0</v>
      </c>
      <c r="GD128" s="18">
        <f>IF(GD$5&gt;$G$4,0,SUMIFS(Fluxo!$O:$O,Fluxo!$U:$U,"&gt;"&amp;GC$5,Fluxo!$U:$U,"&lt;="&amp;GD$5,Fluxo!$D:$D,$D128,Fluxo!$E:$E,"&lt;&gt;"&amp;"PERMUTANTE"))</f>
        <v>0</v>
      </c>
      <c r="GE128" s="18">
        <f>IF(GE$5&gt;$G$4,0,SUMIFS(Fluxo!$O:$O,Fluxo!$U:$U,"&gt;"&amp;GD$5,Fluxo!$U:$U,"&lt;="&amp;GE$5,Fluxo!$D:$D,$D128,Fluxo!$E:$E,"&lt;&gt;"&amp;"PERMUTANTE"))</f>
        <v>0</v>
      </c>
      <c r="GF128" s="18">
        <f>IF(GF$5&gt;$G$4,0,SUMIFS(Fluxo!$O:$O,Fluxo!$U:$U,"&gt;"&amp;GE$5,Fluxo!$U:$U,"&lt;="&amp;GF$5,Fluxo!$D:$D,$D128,Fluxo!$E:$E,"&lt;&gt;"&amp;"PERMUTANTE"))</f>
        <v>0</v>
      </c>
      <c r="GG128" s="18">
        <f>IF(GG$5&gt;$G$4,0,SUMIFS(Fluxo!$O:$O,Fluxo!$U:$U,"&gt;"&amp;GF$5,Fluxo!$U:$U,"&lt;="&amp;GG$5,Fluxo!$D:$D,$D128,Fluxo!$E:$E,"&lt;&gt;"&amp;"PERMUTANTE"))</f>
        <v>0</v>
      </c>
      <c r="GH128" s="18">
        <f>IF(GH$5&gt;$G$4,0,SUMIFS(Fluxo!$O:$O,Fluxo!$U:$U,"&gt;"&amp;GG$5,Fluxo!$U:$U,"&lt;="&amp;GH$5,Fluxo!$D:$D,$D128,Fluxo!$E:$E,"&lt;&gt;"&amp;"PERMUTANTE"))</f>
        <v>0</v>
      </c>
      <c r="GI128" s="18">
        <f>IF(GI$5&gt;$G$4,0,SUMIFS(Fluxo!$O:$O,Fluxo!$U:$U,"&gt;"&amp;GH$5,Fluxo!$U:$U,"&lt;="&amp;GI$5,Fluxo!$D:$D,$D128,Fluxo!$E:$E,"&lt;&gt;"&amp;"PERMUTANTE"))</f>
        <v>0</v>
      </c>
      <c r="GJ128" s="18">
        <f>IF(GJ$5&gt;$G$4,0,SUMIFS(Fluxo!$O:$O,Fluxo!$U:$U,"&gt;"&amp;GI$5,Fluxo!$U:$U,"&lt;="&amp;GJ$5,Fluxo!$D:$D,$D128,Fluxo!$E:$E,"&lt;&gt;"&amp;"PERMUTANTE"))</f>
        <v>0</v>
      </c>
      <c r="GK128" s="18">
        <f>IF(GK$5&gt;$G$4,0,SUMIFS(Fluxo!$O:$O,Fluxo!$U:$U,"&gt;"&amp;GJ$5,Fluxo!$U:$U,"&lt;="&amp;GK$5,Fluxo!$D:$D,$D128,Fluxo!$E:$E,"&lt;&gt;"&amp;"PERMUTANTE"))</f>
        <v>0</v>
      </c>
      <c r="GL128" s="18">
        <f>IF(GL$5&gt;$G$4,0,SUMIFS(Fluxo!$O:$O,Fluxo!$U:$U,"&gt;"&amp;GK$5,Fluxo!$U:$U,"&lt;="&amp;GL$5,Fluxo!$D:$D,$D128,Fluxo!$E:$E,"&lt;&gt;"&amp;"PERMUTANTE"))</f>
        <v>0</v>
      </c>
      <c r="GM128" s="18">
        <f>IF(GM$5&gt;$G$4,0,SUMIFS(Fluxo!$O:$O,Fluxo!$U:$U,"&gt;"&amp;GL$5,Fluxo!$U:$U,"&lt;="&amp;GM$5,Fluxo!$D:$D,$D128,Fluxo!$E:$E,"&lt;&gt;"&amp;"PERMUTANTE"))</f>
        <v>0</v>
      </c>
      <c r="GN128" s="18">
        <f>IF(GN$5&gt;$G$4,0,SUMIFS(Fluxo!$O:$O,Fluxo!$U:$U,"&gt;"&amp;GM$5,Fluxo!$U:$U,"&lt;="&amp;GN$5,Fluxo!$D:$D,$D128,Fluxo!$E:$E,"&lt;&gt;"&amp;"PERMUTANTE"))</f>
        <v>0</v>
      </c>
      <c r="GO128" s="18">
        <f>IF(GO$5&gt;$G$4,0,SUMIFS(Fluxo!$O:$O,Fluxo!$U:$U,"&gt;"&amp;GN$5,Fluxo!$U:$U,"&lt;="&amp;GO$5,Fluxo!$D:$D,$D128,Fluxo!$E:$E,"&lt;&gt;"&amp;"PERMUTANTE"))</f>
        <v>0</v>
      </c>
      <c r="GP128" s="18">
        <f>IF(GP$5&gt;$G$4,0,SUMIFS(Fluxo!$O:$O,Fluxo!$U:$U,"&gt;"&amp;GO$5,Fluxo!$U:$U,"&lt;="&amp;GP$5,Fluxo!$D:$D,$D128,Fluxo!$E:$E,"&lt;&gt;"&amp;"PERMUTANTE"))</f>
        <v>0</v>
      </c>
      <c r="GQ128" s="18">
        <f>IF(GQ$5&gt;$G$4,0,SUMIFS(Fluxo!$O:$O,Fluxo!$U:$U,"&gt;"&amp;GP$5,Fluxo!$U:$U,"&lt;="&amp;GQ$5,Fluxo!$D:$D,$D128,Fluxo!$E:$E,"&lt;&gt;"&amp;"PERMUTANTE"))</f>
        <v>0</v>
      </c>
      <c r="GR128" s="18">
        <f>IF(GR$5&gt;$G$4,0,SUMIFS(Fluxo!$O:$O,Fluxo!$U:$U,"&gt;"&amp;GQ$5,Fluxo!$U:$U,"&lt;="&amp;GR$5,Fluxo!$D:$D,$D128,Fluxo!$E:$E,"&lt;&gt;"&amp;"PERMUTANTE"))</f>
        <v>0</v>
      </c>
      <c r="GS128" s="18">
        <f>IF(GS$5&gt;$G$4,0,SUMIFS(Fluxo!$O:$O,Fluxo!$U:$U,"&gt;"&amp;GR$5,Fluxo!$U:$U,"&lt;="&amp;GS$5,Fluxo!$D:$D,$D128,Fluxo!$E:$E,"&lt;&gt;"&amp;"PERMUTANTE"))</f>
        <v>0</v>
      </c>
      <c r="GT128" s="18">
        <f>IF(GT$5&gt;$G$4,0,SUMIFS(Fluxo!$O:$O,Fluxo!$U:$U,"&gt;"&amp;GS$5,Fluxo!$U:$U,"&lt;="&amp;GT$5,Fluxo!$D:$D,$D128,Fluxo!$E:$E,"&lt;&gt;"&amp;"PERMUTANTE"))</f>
        <v>0</v>
      </c>
      <c r="GU128" s="18">
        <f>IF(GU$5&gt;$G$4,0,SUMIFS(Fluxo!$O:$O,Fluxo!$U:$U,"&gt;"&amp;GT$5,Fluxo!$U:$U,"&lt;="&amp;GU$5,Fluxo!$D:$D,$D128,Fluxo!$E:$E,"&lt;&gt;"&amp;"PERMUTANTE"))</f>
        <v>0</v>
      </c>
      <c r="GV128" s="18">
        <f>IF(GV$5&gt;$G$4,0,SUMIFS(Fluxo!$O:$O,Fluxo!$U:$U,"&gt;"&amp;GU$5,Fluxo!$U:$U,"&lt;="&amp;GV$5,Fluxo!$D:$D,$D128,Fluxo!$E:$E,"&lt;&gt;"&amp;"PERMUTANTE"))</f>
        <v>0</v>
      </c>
      <c r="GW128" s="18">
        <f>IF(GW$5&gt;$G$4,0,SUMIFS(Fluxo!$O:$O,Fluxo!$U:$U,"&gt;"&amp;GV$5,Fluxo!$U:$U,"&lt;="&amp;GW$5,Fluxo!$D:$D,$D128,Fluxo!$E:$E,"&lt;&gt;"&amp;"PERMUTANTE"))</f>
        <v>0</v>
      </c>
      <c r="GX128" s="18">
        <f>IF(GX$5&gt;$G$4,0,SUMIFS(Fluxo!$O:$O,Fluxo!$U:$U,"&gt;"&amp;GW$5,Fluxo!$U:$U,"&lt;="&amp;GX$5,Fluxo!$D:$D,$D128,Fluxo!$E:$E,"&lt;&gt;"&amp;"PERMUTANTE"))</f>
        <v>0</v>
      </c>
      <c r="GY128" s="18">
        <f>IF(GY$5&gt;$G$4,0,SUMIFS(Fluxo!$O:$O,Fluxo!$U:$U,"&gt;"&amp;GX$5,Fluxo!$U:$U,"&lt;="&amp;GY$5,Fluxo!$D:$D,$D128,Fluxo!$E:$E,"&lt;&gt;"&amp;"PERMUTANTE"))</f>
        <v>0</v>
      </c>
      <c r="GZ128" s="18">
        <f>IF(GZ$5&gt;$G$4,0,SUMIFS(Fluxo!$O:$O,Fluxo!$U:$U,"&gt;"&amp;GY$5,Fluxo!$U:$U,"&lt;="&amp;GZ$5,Fluxo!$D:$D,$D128,Fluxo!$E:$E,"&lt;&gt;"&amp;"PERMUTANTE"))</f>
        <v>0</v>
      </c>
      <c r="HA128" s="18">
        <f>IF(HA$5&gt;$G$4,0,SUMIFS(Fluxo!$O:$O,Fluxo!$U:$U,"&gt;"&amp;GZ$5,Fluxo!$U:$U,"&lt;="&amp;HA$5,Fluxo!$D:$D,$D128,Fluxo!$E:$E,"&lt;&gt;"&amp;"PERMUTANTE"))</f>
        <v>0</v>
      </c>
      <c r="HB128" s="18">
        <f>IF(HB$5&gt;$G$4,0,SUMIFS(Fluxo!$O:$O,Fluxo!$U:$U,"&gt;"&amp;HA$5,Fluxo!$U:$U,"&lt;="&amp;HB$5,Fluxo!$D:$D,$D128,Fluxo!$E:$E,"&lt;&gt;"&amp;"PERMUTANTE"))</f>
        <v>0</v>
      </c>
      <c r="HC128" s="18">
        <f>IF(HC$5&gt;$G$4,0,SUMIFS(Fluxo!$O:$O,Fluxo!$U:$U,"&gt;"&amp;HB$5,Fluxo!$U:$U,"&lt;="&amp;HC$5,Fluxo!$D:$D,$D128,Fluxo!$E:$E,"&lt;&gt;"&amp;"PERMUTANTE"))</f>
        <v>0</v>
      </c>
      <c r="HD128" s="18">
        <f>IF(HD$5&gt;$G$4,0,SUMIFS(Fluxo!$O:$O,Fluxo!$U:$U,"&gt;"&amp;HC$5,Fluxo!$U:$U,"&lt;="&amp;HD$5,Fluxo!$D:$D,$D128,Fluxo!$E:$E,"&lt;&gt;"&amp;"PERMUTANTE"))</f>
        <v>0</v>
      </c>
      <c r="HE128" s="18">
        <f>IF(HE$5&gt;$G$4,0,SUMIFS(Fluxo!$O:$O,Fluxo!$U:$U,"&gt;"&amp;HD$5,Fluxo!$U:$U,"&lt;="&amp;HE$5,Fluxo!$D:$D,$D128,Fluxo!$E:$E,"&lt;&gt;"&amp;"PERMUTANTE"))</f>
        <v>0</v>
      </c>
      <c r="HF128" s="18">
        <f>IF(HF$5&gt;$G$4,0,SUMIFS(Fluxo!$O:$O,Fluxo!$U:$U,"&gt;"&amp;HE$5,Fluxo!$U:$U,"&lt;="&amp;HF$5,Fluxo!$D:$D,$D128,Fluxo!$E:$E,"&lt;&gt;"&amp;"PERMUTANTE"))</f>
        <v>0</v>
      </c>
    </row>
    <row r="129" spans="1:214">
      <c r="A129" s="20">
        <f t="shared" si="11"/>
        <v>119</v>
      </c>
      <c r="B129" s="140" t="str">
        <f>'Check Carteira'!C121</f>
        <v>E.1016.99.03.1011</v>
      </c>
      <c r="C129" s="141">
        <v>1</v>
      </c>
      <c r="D129" s="129" t="str">
        <f>'Check Carteira'!F121</f>
        <v>S-1011</v>
      </c>
      <c r="E129" s="21" t="str">
        <f>IFERROR(INDEX(Contratos!L:L,MATCH(D129,Contratos!R:R,0)),"")</f>
        <v/>
      </c>
      <c r="F129" s="139" t="str">
        <f>IFERROR(INDEX(Contratos!G:G,MATCH(D129,Contratos!R:R,0)),"")</f>
        <v/>
      </c>
      <c r="H129" s="83">
        <f t="shared" si="12"/>
        <v>0</v>
      </c>
      <c r="J129" s="18">
        <f>IF(J$5&gt;$G$4,0,SUMIFS(Fluxo!$O:$O,Fluxo!$U:$U,"&gt;"&amp;I$5,Fluxo!$U:$U,"&lt;="&amp;J$5,Fluxo!$D:$D,$D129))</f>
        <v>0</v>
      </c>
      <c r="K129" s="18">
        <f>IF(K$5&gt;$G$4,0,SUMIFS(Fluxo!$O:$O,Fluxo!$U:$U,"&gt;"&amp;J$5,Fluxo!$U:$U,"&lt;="&amp;K$5,Fluxo!$D:$D,$D129))</f>
        <v>0</v>
      </c>
      <c r="L129" s="18">
        <f>IF(L$5&gt;$G$4,0,SUMIFS(Fluxo!$O:$O,Fluxo!$U:$U,"&gt;"&amp;K$5,Fluxo!$U:$U,"&lt;="&amp;L$5,Fluxo!$D:$D,$D129))</f>
        <v>0</v>
      </c>
      <c r="M129" s="18">
        <f>IF(M$5&gt;$G$4,0,SUMIFS(Fluxo!$O:$O,Fluxo!$U:$U,"&gt;"&amp;L$5,Fluxo!$U:$U,"&lt;="&amp;M$5,Fluxo!$D:$D,$D129))</f>
        <v>0</v>
      </c>
      <c r="N129" s="18">
        <f>IF(N$5&gt;$G$4,0,SUMIFS(Fluxo!$O:$O,Fluxo!$U:$U,"&gt;"&amp;M$5,Fluxo!$U:$U,"&lt;="&amp;N$5,Fluxo!$D:$D,$D129))</f>
        <v>0</v>
      </c>
      <c r="O129" s="18">
        <f>IF(O$5&gt;$G$4,0,SUMIFS(Fluxo!$O:$O,Fluxo!$U:$U,"&gt;"&amp;N$5,Fluxo!$U:$U,"&lt;="&amp;O$5,Fluxo!$D:$D,$D129))</f>
        <v>0</v>
      </c>
      <c r="P129" s="18">
        <f>IF(P$5&gt;$G$4,0,SUMIFS(Fluxo!$O:$O,Fluxo!$U:$U,"&gt;"&amp;O$5,Fluxo!$U:$U,"&lt;="&amp;P$5,Fluxo!$D:$D,$D129))</f>
        <v>0</v>
      </c>
      <c r="Q129" s="18">
        <f>IF(Q$5&gt;$G$4,0,SUMIFS(Fluxo!$O:$O,Fluxo!$U:$U,"&gt;"&amp;P$5,Fluxo!$U:$U,"&lt;="&amp;Q$5,Fluxo!$D:$D,$D129))</f>
        <v>0</v>
      </c>
      <c r="R129" s="18">
        <f>IF(R$5&gt;$G$4,0,SUMIFS(Fluxo!$O:$O,Fluxo!$U:$U,"&gt;"&amp;Q$5,Fluxo!$U:$U,"&lt;="&amp;R$5,Fluxo!$D:$D,$D129))</f>
        <v>0</v>
      </c>
      <c r="S129" s="18">
        <f>IF(S$5&gt;$G$4,0,SUMIFS(Fluxo!$O:$O,Fluxo!$U:$U,"&gt;"&amp;R$5,Fluxo!$U:$U,"&lt;="&amp;S$5,Fluxo!$D:$D,$D129,Fluxo!$E:$E,"&lt;&gt;"&amp;"PERMUTANTE"))</f>
        <v>0</v>
      </c>
      <c r="T129" s="18">
        <f>IF(T$5&gt;$G$4,0,SUMIFS(Fluxo!$O:$O,Fluxo!$U:$U,"&gt;"&amp;S$5,Fluxo!$U:$U,"&lt;="&amp;T$5,Fluxo!$D:$D,$D129,Fluxo!$E:$E,"&lt;&gt;"&amp;"PERMUTANTE"))</f>
        <v>0</v>
      </c>
      <c r="U129" s="18">
        <f>IF(U$5&gt;$G$4,0,SUMIFS(Fluxo!$O:$O,Fluxo!$U:$U,"&gt;"&amp;T$5,Fluxo!$U:$U,"&lt;="&amp;U$5,Fluxo!$D:$D,$D129,Fluxo!$E:$E,"&lt;&gt;"&amp;"PERMUTANTE"))</f>
        <v>0</v>
      </c>
      <c r="V129" s="18">
        <f>IF(V$5&gt;$G$4,0,SUMIFS(Fluxo!$O:$O,Fluxo!$U:$U,"&gt;"&amp;U$5,Fluxo!$U:$U,"&lt;="&amp;V$5,Fluxo!$D:$D,$D129,Fluxo!$E:$E,"&lt;&gt;"&amp;"PERMUTANTE"))</f>
        <v>0</v>
      </c>
      <c r="W129" s="18">
        <f>IF(W$5&gt;$G$4,0,SUMIFS(Fluxo!$O:$O,Fluxo!$U:$U,"&gt;"&amp;V$5,Fluxo!$U:$U,"&lt;="&amp;W$5,Fluxo!$D:$D,$D129,Fluxo!$E:$E,"&lt;&gt;"&amp;"PERMUTANTE"))</f>
        <v>0</v>
      </c>
      <c r="X129" s="18">
        <f>IF(X$5&gt;$G$4,0,SUMIFS(Fluxo!$O:$O,Fluxo!$U:$U,"&gt;"&amp;W$5,Fluxo!$U:$U,"&lt;="&amp;X$5,Fluxo!$D:$D,$D129,Fluxo!$E:$E,"&lt;&gt;"&amp;"PERMUTANTE"))</f>
        <v>0</v>
      </c>
      <c r="Y129" s="18">
        <f>IF(Y$5&gt;$G$4,0,SUMIFS(Fluxo!$O:$O,Fluxo!$U:$U,"&gt;"&amp;X$5,Fluxo!$U:$U,"&lt;="&amp;Y$5,Fluxo!$D:$D,$D129,Fluxo!$E:$E,"&lt;&gt;"&amp;"PERMUTANTE"))</f>
        <v>0</v>
      </c>
      <c r="Z129" s="18">
        <f>IF(Z$5&gt;$G$4,0,SUMIFS(Fluxo!$O:$O,Fluxo!$U:$U,"&gt;"&amp;Y$5,Fluxo!$U:$U,"&lt;="&amp;Z$5,Fluxo!$D:$D,$D129,Fluxo!$E:$E,"&lt;&gt;"&amp;"PERMUTANTE"))</f>
        <v>0</v>
      </c>
      <c r="AA129" s="18">
        <f>IF(AA$5&gt;$G$4,0,SUMIFS(Fluxo!$O:$O,Fluxo!$U:$U,"&gt;"&amp;Z$5,Fluxo!$U:$U,"&lt;="&amp;AA$5,Fluxo!$D:$D,$D129,Fluxo!$E:$E,"&lt;&gt;"&amp;"PERMUTANTE"))</f>
        <v>0</v>
      </c>
      <c r="AB129" s="18">
        <f>IF(AB$5&gt;$G$4,0,SUMIFS(Fluxo!$O:$O,Fluxo!$U:$U,"&gt;"&amp;AA$5,Fluxo!$U:$U,"&lt;="&amp;AB$5,Fluxo!$D:$D,$D129,Fluxo!$E:$E,"&lt;&gt;"&amp;"PERMUTANTE"))</f>
        <v>0</v>
      </c>
      <c r="AC129" s="18">
        <f>IF(AC$5&gt;$G$4,0,SUMIFS(Fluxo!$O:$O,Fluxo!$U:$U,"&gt;"&amp;AB$5,Fluxo!$U:$U,"&lt;="&amp;AC$5,Fluxo!$D:$D,$D129,Fluxo!$E:$E,"&lt;&gt;"&amp;"PERMUTANTE"))</f>
        <v>0</v>
      </c>
      <c r="AD129" s="18">
        <f>IF(AD$5&gt;$G$4,0,SUMIFS(Fluxo!$O:$O,Fluxo!$U:$U,"&gt;"&amp;AC$5,Fluxo!$U:$U,"&lt;="&amp;AD$5,Fluxo!$D:$D,$D129,Fluxo!$E:$E,"&lt;&gt;"&amp;"PERMUTANTE"))</f>
        <v>0</v>
      </c>
      <c r="AE129" s="18">
        <f>IF(AE$5&gt;$G$4,0,SUMIFS(Fluxo!$O:$O,Fluxo!$U:$U,"&gt;"&amp;AD$5,Fluxo!$U:$U,"&lt;="&amp;AE$5,Fluxo!$D:$D,$D129,Fluxo!$E:$E,"&lt;&gt;"&amp;"PERMUTANTE"))</f>
        <v>0</v>
      </c>
      <c r="AF129" s="18">
        <f>IF(AF$5&gt;$G$4,0,SUMIFS(Fluxo!$O:$O,Fluxo!$U:$U,"&gt;"&amp;AE$5,Fluxo!$U:$U,"&lt;="&amp;AF$5,Fluxo!$D:$D,$D129,Fluxo!$E:$E,"&lt;&gt;"&amp;"PERMUTANTE"))</f>
        <v>0</v>
      </c>
      <c r="AG129" s="18">
        <f>IF(AG$5&gt;$G$4,0,SUMIFS(Fluxo!$O:$O,Fluxo!$U:$U,"&gt;"&amp;AF$5,Fluxo!$U:$U,"&lt;="&amp;AG$5,Fluxo!$D:$D,$D129,Fluxo!$E:$E,"&lt;&gt;"&amp;"PERMUTANTE"))</f>
        <v>0</v>
      </c>
      <c r="AH129" s="18">
        <f>IF(AH$5&gt;$G$4,0,SUMIFS(Fluxo!$O:$O,Fluxo!$U:$U,"&gt;"&amp;AG$5,Fluxo!$U:$U,"&lt;="&amp;AH$5,Fluxo!$D:$D,$D129,Fluxo!$E:$E,"&lt;&gt;"&amp;"PERMUTANTE"))</f>
        <v>0</v>
      </c>
      <c r="AI129" s="18">
        <f>IF(AI$5&gt;$G$4,0,SUMIFS(Fluxo!$O:$O,Fluxo!$U:$U,"&gt;"&amp;AH$5,Fluxo!$U:$U,"&lt;="&amp;AI$5,Fluxo!$D:$D,$D129,Fluxo!$E:$E,"&lt;&gt;"&amp;"PERMUTANTE"))</f>
        <v>0</v>
      </c>
      <c r="AJ129" s="18">
        <f>IF(AJ$5&gt;$G$4,0,SUMIFS(Fluxo!$O:$O,Fluxo!$U:$U,"&gt;"&amp;AI$5,Fluxo!$U:$U,"&lt;="&amp;AJ$5,Fluxo!$D:$D,$D129,Fluxo!$E:$E,"&lt;&gt;"&amp;"PERMUTANTE"))</f>
        <v>0</v>
      </c>
      <c r="AK129" s="18">
        <f>IF(AK$5&gt;$G$4,0,SUMIFS(Fluxo!$O:$O,Fluxo!$U:$U,"&gt;"&amp;AJ$5,Fluxo!$U:$U,"&lt;="&amp;AK$5,Fluxo!$D:$D,$D129,Fluxo!$E:$E,"&lt;&gt;"&amp;"PERMUTANTE"))</f>
        <v>0</v>
      </c>
      <c r="AL129" s="18">
        <f>IF(AL$5&gt;$G$4,0,SUMIFS(Fluxo!$O:$O,Fluxo!$U:$U,"&gt;"&amp;AK$5,Fluxo!$U:$U,"&lt;="&amp;AL$5,Fluxo!$D:$D,$D129,Fluxo!$E:$E,"&lt;&gt;"&amp;"PERMUTANTE"))</f>
        <v>0</v>
      </c>
      <c r="AM129" s="18">
        <f>IF(AM$5&gt;$G$4,0,SUMIFS(Fluxo!$O:$O,Fluxo!$U:$U,"&gt;"&amp;AL$5,Fluxo!$U:$U,"&lt;="&amp;AM$5,Fluxo!$D:$D,$D129,Fluxo!$E:$E,"&lt;&gt;"&amp;"PERMUTANTE"))</f>
        <v>0</v>
      </c>
      <c r="AN129" s="18">
        <f>IF(AN$5&gt;$G$4,0,SUMIFS(Fluxo!$O:$O,Fluxo!$U:$U,"&gt;"&amp;AM$5,Fluxo!$U:$U,"&lt;="&amp;AN$5,Fluxo!$D:$D,$D129,Fluxo!$E:$E,"&lt;&gt;"&amp;"PERMUTANTE"))</f>
        <v>0</v>
      </c>
      <c r="AO129" s="18">
        <f>IF(AO$5&gt;$G$4,0,SUMIFS(Fluxo!$O:$O,Fluxo!$U:$U,"&gt;"&amp;AN$5,Fluxo!$U:$U,"&lt;="&amp;AO$5,Fluxo!$D:$D,$D129,Fluxo!$E:$E,"&lt;&gt;"&amp;"PERMUTANTE"))</f>
        <v>0</v>
      </c>
      <c r="AP129" s="18">
        <f>IF(AP$5&gt;$G$4,0,SUMIFS(Fluxo!$O:$O,Fluxo!$U:$U,"&gt;"&amp;AO$5,Fluxo!$U:$U,"&lt;="&amp;AP$5,Fluxo!$D:$D,$D129,Fluxo!$E:$E,"&lt;&gt;"&amp;"PERMUTANTE"))</f>
        <v>0</v>
      </c>
      <c r="AQ129" s="18">
        <f>IF(AQ$5&gt;$G$4,0,SUMIFS(Fluxo!$O:$O,Fluxo!$U:$U,"&gt;"&amp;AP$5,Fluxo!$U:$U,"&lt;="&amp;AQ$5,Fluxo!$D:$D,$D129,Fluxo!$E:$E,"&lt;&gt;"&amp;"PERMUTANTE"))</f>
        <v>0</v>
      </c>
      <c r="AR129" s="18">
        <f>IF(AR$5&gt;$G$4,0,SUMIFS(Fluxo!$O:$O,Fluxo!$U:$U,"&gt;"&amp;AQ$5,Fluxo!$U:$U,"&lt;="&amp;AR$5,Fluxo!$D:$D,$D129,Fluxo!$E:$E,"&lt;&gt;"&amp;"PERMUTANTE"))</f>
        <v>0</v>
      </c>
      <c r="AS129" s="18">
        <f>IF(AS$5&gt;$G$4,0,SUMIFS(Fluxo!$O:$O,Fluxo!$U:$U,"&gt;"&amp;AR$5,Fluxo!$U:$U,"&lt;="&amp;AS$5,Fluxo!$D:$D,$D129,Fluxo!$E:$E,"&lt;&gt;"&amp;"PERMUTANTE"))</f>
        <v>0</v>
      </c>
      <c r="AT129" s="18">
        <f>IF(AT$5&gt;$G$4,0,SUMIFS(Fluxo!$O:$O,Fluxo!$U:$U,"&gt;"&amp;AS$5,Fluxo!$U:$U,"&lt;="&amp;AT$5,Fluxo!$D:$D,$D129,Fluxo!$E:$E,"&lt;&gt;"&amp;"PERMUTANTE"))</f>
        <v>0</v>
      </c>
      <c r="AU129" s="18">
        <f>IF(AU$5&gt;$G$4,0,SUMIFS(Fluxo!$O:$O,Fluxo!$U:$U,"&gt;"&amp;AT$5,Fluxo!$U:$U,"&lt;="&amp;AU$5,Fluxo!$D:$D,$D129,Fluxo!$E:$E,"&lt;&gt;"&amp;"PERMUTANTE"))</f>
        <v>0</v>
      </c>
      <c r="AV129" s="18">
        <f>IF(AV$5&gt;$G$4,0,SUMIFS(Fluxo!$O:$O,Fluxo!$U:$U,"&gt;"&amp;AU$5,Fluxo!$U:$U,"&lt;="&amp;AV$5,Fluxo!$D:$D,$D129,Fluxo!$E:$E,"&lt;&gt;"&amp;"PERMUTANTE"))</f>
        <v>0</v>
      </c>
      <c r="AW129" s="18">
        <f>IF(AW$5&gt;$G$4,0,SUMIFS(Fluxo!$O:$O,Fluxo!$U:$U,"&gt;"&amp;AV$5,Fluxo!$U:$U,"&lt;="&amp;AW$5,Fluxo!$D:$D,$D129,Fluxo!$E:$E,"&lt;&gt;"&amp;"PERMUTANTE"))</f>
        <v>0</v>
      </c>
      <c r="AX129" s="18">
        <f>IF(AX$5&gt;$G$4,0,SUMIFS(Fluxo!$O:$O,Fluxo!$U:$U,"&gt;"&amp;AW$5,Fluxo!$U:$U,"&lt;="&amp;AX$5,Fluxo!$D:$D,$D129,Fluxo!$E:$E,"&lt;&gt;"&amp;"PERMUTANTE"))</f>
        <v>0</v>
      </c>
      <c r="AY129" s="18">
        <f>IF(AY$5&gt;$G$4,0,SUMIFS(Fluxo!$O:$O,Fluxo!$U:$U,"&gt;"&amp;AX$5,Fluxo!$U:$U,"&lt;="&amp;AY$5,Fluxo!$D:$D,$D129,Fluxo!$E:$E,"&lt;&gt;"&amp;"PERMUTANTE"))</f>
        <v>0</v>
      </c>
      <c r="AZ129" s="18">
        <f>IF(AZ$5&gt;$G$4,0,SUMIFS(Fluxo!$O:$O,Fluxo!$U:$U,"&gt;"&amp;AY$5,Fluxo!$U:$U,"&lt;="&amp;AZ$5,Fluxo!$D:$D,$D129,Fluxo!$E:$E,"&lt;&gt;"&amp;"PERMUTANTE"))</f>
        <v>0</v>
      </c>
      <c r="BA129" s="18">
        <f>IF(BA$5&gt;$G$4,0,SUMIFS(Fluxo!$O:$O,Fluxo!$U:$U,"&gt;"&amp;AZ$5,Fluxo!$U:$U,"&lt;="&amp;BA$5,Fluxo!$D:$D,$D129,Fluxo!$E:$E,"&lt;&gt;"&amp;"PERMUTANTE"))</f>
        <v>0</v>
      </c>
      <c r="BB129" s="18">
        <f>IF(BB$5&gt;$G$4,0,SUMIFS(Fluxo!$O:$O,Fluxo!$U:$U,"&gt;"&amp;BA$5,Fluxo!$U:$U,"&lt;="&amp;BB$5,Fluxo!$D:$D,$D129,Fluxo!$E:$E,"&lt;&gt;"&amp;"PERMUTANTE"))</f>
        <v>0</v>
      </c>
      <c r="BC129" s="18">
        <f>IF(BC$5&gt;$G$4,0,SUMIFS(Fluxo!$O:$O,Fluxo!$U:$U,"&gt;"&amp;BB$5,Fluxo!$U:$U,"&lt;="&amp;BC$5,Fluxo!$D:$D,$D129,Fluxo!$E:$E,"&lt;&gt;"&amp;"PERMUTANTE"))</f>
        <v>0</v>
      </c>
      <c r="BD129" s="18">
        <f>IF(BD$5&gt;$G$4,0,SUMIFS(Fluxo!$O:$O,Fluxo!$U:$U,"&gt;"&amp;BC$5,Fluxo!$U:$U,"&lt;="&amp;BD$5,Fluxo!$D:$D,$D129,Fluxo!$E:$E,"&lt;&gt;"&amp;"PERMUTANTE"))</f>
        <v>0</v>
      </c>
      <c r="BE129" s="18">
        <f>IF(BE$5&gt;$G$4,0,SUMIFS(Fluxo!$O:$O,Fluxo!$U:$U,"&gt;"&amp;BD$5,Fluxo!$U:$U,"&lt;="&amp;BE$5,Fluxo!$D:$D,$D129,Fluxo!$E:$E,"&lt;&gt;"&amp;"PERMUTANTE"))</f>
        <v>0</v>
      </c>
      <c r="BF129" s="18">
        <f>IF(BF$5&gt;$G$4,0,SUMIFS(Fluxo!$O:$O,Fluxo!$U:$U,"&gt;"&amp;BE$5,Fluxo!$U:$U,"&lt;="&amp;BF$5,Fluxo!$D:$D,$D129,Fluxo!$E:$E,"&lt;&gt;"&amp;"PERMUTANTE"))</f>
        <v>0</v>
      </c>
      <c r="BG129" s="18">
        <f>IF(BG$5&gt;$G$4,0,SUMIFS(Fluxo!$O:$O,Fluxo!$U:$U,"&gt;"&amp;BF$5,Fluxo!$U:$U,"&lt;="&amp;BG$5,Fluxo!$D:$D,$D129,Fluxo!$E:$E,"&lt;&gt;"&amp;"PERMUTANTE"))</f>
        <v>0</v>
      </c>
      <c r="BH129" s="18">
        <f>IF(BH$5&gt;$G$4,0,SUMIFS(Fluxo!$O:$O,Fluxo!$U:$U,"&gt;"&amp;BG$5,Fluxo!$U:$U,"&lt;="&amp;BH$5,Fluxo!$D:$D,$D129,Fluxo!$E:$E,"&lt;&gt;"&amp;"PERMUTANTE"))</f>
        <v>0</v>
      </c>
      <c r="BI129" s="18">
        <f>IF(BI$5&gt;$G$4,0,SUMIFS(Fluxo!$O:$O,Fluxo!$U:$U,"&gt;"&amp;BH$5,Fluxo!$U:$U,"&lt;="&amp;BI$5,Fluxo!$D:$D,$D129,Fluxo!$E:$E,"&lt;&gt;"&amp;"PERMUTANTE"))</f>
        <v>0</v>
      </c>
      <c r="BJ129" s="18">
        <f>IF(BJ$5&gt;$G$4,0,SUMIFS(Fluxo!$O:$O,Fluxo!$U:$U,"&gt;"&amp;BI$5,Fluxo!$U:$U,"&lt;="&amp;BJ$5,Fluxo!$D:$D,$D129,Fluxo!$E:$E,"&lt;&gt;"&amp;"PERMUTANTE"))</f>
        <v>0</v>
      </c>
      <c r="BK129" s="18">
        <f>IF(BK$5&gt;$G$4,0,SUMIFS(Fluxo!$O:$O,Fluxo!$U:$U,"&gt;"&amp;BJ$5,Fluxo!$U:$U,"&lt;="&amp;BK$5,Fluxo!$D:$D,$D129,Fluxo!$E:$E,"&lt;&gt;"&amp;"PERMUTANTE"))</f>
        <v>0</v>
      </c>
      <c r="BL129" s="18">
        <f>IF(BL$5&gt;$G$4,0,SUMIFS(Fluxo!$O:$O,Fluxo!$U:$U,"&gt;"&amp;BK$5,Fluxo!$U:$U,"&lt;="&amp;BL$5,Fluxo!$D:$D,$D129,Fluxo!$E:$E,"&lt;&gt;"&amp;"PERMUTANTE"))</f>
        <v>0</v>
      </c>
      <c r="BM129" s="18">
        <f>IF(BM$5&gt;$G$4,0,SUMIFS(Fluxo!$O:$O,Fluxo!$U:$U,"&gt;"&amp;BL$5,Fluxo!$U:$U,"&lt;="&amp;BM$5,Fluxo!$D:$D,$D129,Fluxo!$E:$E,"&lt;&gt;"&amp;"PERMUTANTE"))</f>
        <v>0</v>
      </c>
      <c r="BN129" s="18">
        <f>IF(BN$5&gt;$G$4,0,SUMIFS(Fluxo!$O:$O,Fluxo!$U:$U,"&gt;"&amp;BM$5,Fluxo!$U:$U,"&lt;="&amp;BN$5,Fluxo!$D:$D,$D129,Fluxo!$E:$E,"&lt;&gt;"&amp;"PERMUTANTE"))</f>
        <v>0</v>
      </c>
      <c r="BO129" s="18">
        <f>IF(BO$5&gt;$G$4,0,SUMIFS(Fluxo!$O:$O,Fluxo!$U:$U,"&gt;"&amp;BN$5,Fluxo!$U:$U,"&lt;="&amp;BO$5,Fluxo!$D:$D,$D129,Fluxo!$E:$E,"&lt;&gt;"&amp;"PERMUTANTE"))</f>
        <v>0</v>
      </c>
      <c r="BP129" s="18">
        <f>IF(BP$5&gt;$G$4,0,SUMIFS(Fluxo!$O:$O,Fluxo!$U:$U,"&gt;"&amp;BO$5,Fluxo!$U:$U,"&lt;="&amp;BP$5,Fluxo!$D:$D,$D129,Fluxo!$E:$E,"&lt;&gt;"&amp;"PERMUTANTE"))</f>
        <v>0</v>
      </c>
      <c r="BQ129" s="18">
        <f>IF(BQ$5&gt;$G$4,0,SUMIFS(Fluxo!$O:$O,Fluxo!$U:$U,"&gt;"&amp;BP$5,Fluxo!$U:$U,"&lt;="&amp;BQ$5,Fluxo!$D:$D,$D129,Fluxo!$E:$E,"&lt;&gt;"&amp;"PERMUTANTE"))</f>
        <v>0</v>
      </c>
      <c r="BR129" s="18">
        <f>IF(BR$5&gt;$G$4,0,SUMIFS(Fluxo!$O:$O,Fluxo!$U:$U,"&gt;"&amp;BQ$5,Fluxo!$U:$U,"&lt;="&amp;BR$5,Fluxo!$D:$D,$D129,Fluxo!$E:$E,"&lt;&gt;"&amp;"PERMUTANTE"))</f>
        <v>0</v>
      </c>
      <c r="BS129" s="18">
        <f>IF(BS$5&gt;$G$4,0,SUMIFS(Fluxo!$O:$O,Fluxo!$U:$U,"&gt;"&amp;BR$5,Fluxo!$U:$U,"&lt;="&amp;BS$5,Fluxo!$D:$D,$D129,Fluxo!$E:$E,"&lt;&gt;"&amp;"PERMUTANTE"))</f>
        <v>0</v>
      </c>
      <c r="BT129" s="18">
        <f>IF(BT$5&gt;$G$4,0,SUMIFS(Fluxo!$O:$O,Fluxo!$U:$U,"&gt;"&amp;BS$5,Fluxo!$U:$U,"&lt;="&amp;BT$5,Fluxo!$D:$D,$D129,Fluxo!$E:$E,"&lt;&gt;"&amp;"PERMUTANTE"))</f>
        <v>0</v>
      </c>
      <c r="BU129" s="18">
        <f>IF(BU$5&gt;$G$4,0,SUMIFS(Fluxo!$O:$O,Fluxo!$U:$U,"&gt;"&amp;BT$5,Fluxo!$U:$U,"&lt;="&amp;BU$5,Fluxo!$D:$D,$D129,Fluxo!$E:$E,"&lt;&gt;"&amp;"PERMUTANTE"))</f>
        <v>0</v>
      </c>
      <c r="BV129" s="18">
        <f>IF(BV$5&gt;$G$4,0,SUMIFS(Fluxo!$O:$O,Fluxo!$U:$U,"&gt;"&amp;BU$5,Fluxo!$U:$U,"&lt;="&amp;BV$5,Fluxo!$D:$D,$D129,Fluxo!$E:$E,"&lt;&gt;"&amp;"PERMUTANTE"))</f>
        <v>0</v>
      </c>
      <c r="BW129" s="18">
        <f>IF(BW$5&gt;$G$4,0,SUMIFS(Fluxo!$O:$O,Fluxo!$U:$U,"&gt;"&amp;BV$5,Fluxo!$U:$U,"&lt;="&amp;BW$5,Fluxo!$D:$D,$D129,Fluxo!$E:$E,"&lt;&gt;"&amp;"PERMUTANTE"))</f>
        <v>0</v>
      </c>
      <c r="BX129" s="18">
        <f>IF(BX$5&gt;$G$4,0,SUMIFS(Fluxo!$O:$O,Fluxo!$U:$U,"&gt;"&amp;BW$5,Fluxo!$U:$U,"&lt;="&amp;BX$5,Fluxo!$D:$D,$D129,Fluxo!$E:$E,"&lt;&gt;"&amp;"PERMUTANTE"))</f>
        <v>0</v>
      </c>
      <c r="BY129" s="18">
        <f>IF(BY$5&gt;$G$4,0,SUMIFS(Fluxo!$O:$O,Fluxo!$U:$U,"&gt;"&amp;BX$5,Fluxo!$U:$U,"&lt;="&amp;BY$5,Fluxo!$D:$D,$D129,Fluxo!$E:$E,"&lt;&gt;"&amp;"PERMUTANTE"))</f>
        <v>0</v>
      </c>
      <c r="BZ129" s="18">
        <f>IF(BZ$5&gt;$G$4,0,SUMIFS(Fluxo!$O:$O,Fluxo!$U:$U,"&gt;"&amp;BY$5,Fluxo!$U:$U,"&lt;="&amp;BZ$5,Fluxo!$D:$D,$D129,Fluxo!$E:$E,"&lt;&gt;"&amp;"PERMUTANTE"))</f>
        <v>0</v>
      </c>
      <c r="CA129" s="18">
        <f>IF(CA$5&gt;$G$4,0,SUMIFS(Fluxo!$O:$O,Fluxo!$U:$U,"&gt;"&amp;BZ$5,Fluxo!$U:$U,"&lt;="&amp;CA$5,Fluxo!$D:$D,$D129,Fluxo!$E:$E,"&lt;&gt;"&amp;"PERMUTANTE"))</f>
        <v>0</v>
      </c>
      <c r="CB129" s="18">
        <f>IF(CB$5&gt;$G$4,0,SUMIFS(Fluxo!$O:$O,Fluxo!$U:$U,"&gt;"&amp;CA$5,Fluxo!$U:$U,"&lt;="&amp;CB$5,Fluxo!$D:$D,$D129,Fluxo!$E:$E,"&lt;&gt;"&amp;"PERMUTANTE"))</f>
        <v>0</v>
      </c>
      <c r="CC129" s="18">
        <f>IF(CC$5&gt;$G$4,0,SUMIFS(Fluxo!$O:$O,Fluxo!$U:$U,"&gt;"&amp;CB$5,Fluxo!$U:$U,"&lt;="&amp;CC$5,Fluxo!$D:$D,$D129,Fluxo!$E:$E,"&lt;&gt;"&amp;"PERMUTANTE"))</f>
        <v>0</v>
      </c>
      <c r="CD129" s="18">
        <f>IF(CD$5&gt;$G$4,0,SUMIFS(Fluxo!$O:$O,Fluxo!$U:$U,"&gt;"&amp;CC$5,Fluxo!$U:$U,"&lt;="&amp;CD$5,Fluxo!$D:$D,$D129,Fluxo!$E:$E,"&lt;&gt;"&amp;"PERMUTANTE"))</f>
        <v>0</v>
      </c>
      <c r="CE129" s="18">
        <f>IF(CE$5&gt;$G$4,0,SUMIFS(Fluxo!$O:$O,Fluxo!$U:$U,"&gt;"&amp;CD$5,Fluxo!$U:$U,"&lt;="&amp;CE$5,Fluxo!$D:$D,$D129,Fluxo!$E:$E,"&lt;&gt;"&amp;"PERMUTANTE"))</f>
        <v>0</v>
      </c>
      <c r="CF129" s="18">
        <f>IF(CF$5&gt;$G$4,0,SUMIFS(Fluxo!$O:$O,Fluxo!$U:$U,"&gt;"&amp;CE$5,Fluxo!$U:$U,"&lt;="&amp;CF$5,Fluxo!$D:$D,$D129,Fluxo!$E:$E,"&lt;&gt;"&amp;"PERMUTANTE"))</f>
        <v>0</v>
      </c>
      <c r="CG129" s="18">
        <f>IF(CG$5&gt;$G$4,0,SUMIFS(Fluxo!$O:$O,Fluxo!$U:$U,"&gt;"&amp;CF$5,Fluxo!$U:$U,"&lt;="&amp;CG$5,Fluxo!$D:$D,$D129,Fluxo!$E:$E,"&lt;&gt;"&amp;"PERMUTANTE"))</f>
        <v>0</v>
      </c>
      <c r="CH129" s="18">
        <f>IF(CH$5&gt;$G$4,0,SUMIFS(Fluxo!$O:$O,Fluxo!$U:$U,"&gt;"&amp;CG$5,Fluxo!$U:$U,"&lt;="&amp;CH$5,Fluxo!$D:$D,$D129,Fluxo!$E:$E,"&lt;&gt;"&amp;"PERMUTANTE"))</f>
        <v>0</v>
      </c>
      <c r="CI129" s="18">
        <f>IF(CI$5&gt;$G$4,0,SUMIFS(Fluxo!$O:$O,Fluxo!$U:$U,"&gt;"&amp;CH$5,Fluxo!$U:$U,"&lt;="&amp;CI$5,Fluxo!$D:$D,$D129,Fluxo!$E:$E,"&lt;&gt;"&amp;"PERMUTANTE"))</f>
        <v>0</v>
      </c>
      <c r="CJ129" s="18">
        <f>IF(CJ$5&gt;$G$4,0,SUMIFS(Fluxo!$O:$O,Fluxo!$U:$U,"&gt;"&amp;CI$5,Fluxo!$U:$U,"&lt;="&amp;CJ$5,Fluxo!$D:$D,$D129,Fluxo!$E:$E,"&lt;&gt;"&amp;"PERMUTANTE"))</f>
        <v>0</v>
      </c>
      <c r="CK129" s="18">
        <f>IF(CK$5&gt;$G$4,0,SUMIFS(Fluxo!$O:$O,Fluxo!$U:$U,"&gt;"&amp;CJ$5,Fluxo!$U:$U,"&lt;="&amp;CK$5,Fluxo!$D:$D,$D129,Fluxo!$E:$E,"&lt;&gt;"&amp;"PERMUTANTE"))</f>
        <v>0</v>
      </c>
      <c r="CL129" s="18">
        <f>IF(CL$5&gt;$G$4,0,SUMIFS(Fluxo!$O:$O,Fluxo!$U:$U,"&gt;"&amp;CK$5,Fluxo!$U:$U,"&lt;="&amp;CL$5,Fluxo!$D:$D,$D129,Fluxo!$E:$E,"&lt;&gt;"&amp;"PERMUTANTE"))</f>
        <v>0</v>
      </c>
      <c r="CM129" s="18">
        <f>IF(CM$5&gt;$G$4,0,SUMIFS(Fluxo!$O:$O,Fluxo!$U:$U,"&gt;"&amp;CL$5,Fluxo!$U:$U,"&lt;="&amp;CM$5,Fluxo!$D:$D,$D129,Fluxo!$E:$E,"&lt;&gt;"&amp;"PERMUTANTE"))</f>
        <v>0</v>
      </c>
      <c r="CN129" s="18">
        <f>IF(CN$5&gt;$G$4,0,SUMIFS(Fluxo!$O:$O,Fluxo!$U:$U,"&gt;"&amp;CM$5,Fluxo!$U:$U,"&lt;="&amp;CN$5,Fluxo!$D:$D,$D129,Fluxo!$E:$E,"&lt;&gt;"&amp;"PERMUTANTE"))</f>
        <v>0</v>
      </c>
      <c r="CO129" s="18">
        <f>IF(CO$5&gt;$G$4,0,SUMIFS(Fluxo!$O:$O,Fluxo!$U:$U,"&gt;"&amp;CN$5,Fluxo!$U:$U,"&lt;="&amp;CO$5,Fluxo!$D:$D,$D129,Fluxo!$E:$E,"&lt;&gt;"&amp;"PERMUTANTE"))</f>
        <v>0</v>
      </c>
      <c r="CP129" s="18">
        <f>IF(CP$5&gt;$G$4,0,SUMIFS(Fluxo!$O:$O,Fluxo!$U:$U,"&gt;"&amp;CO$5,Fluxo!$U:$U,"&lt;="&amp;CP$5,Fluxo!$D:$D,$D129,Fluxo!$E:$E,"&lt;&gt;"&amp;"PERMUTANTE"))</f>
        <v>0</v>
      </c>
      <c r="CQ129" s="18">
        <f>IF(CQ$5&gt;$G$4,0,SUMIFS(Fluxo!$O:$O,Fluxo!$U:$U,"&gt;"&amp;CP$5,Fluxo!$U:$U,"&lt;="&amp;CQ$5,Fluxo!$D:$D,$D129,Fluxo!$E:$E,"&lt;&gt;"&amp;"PERMUTANTE"))</f>
        <v>0</v>
      </c>
      <c r="CR129" s="18">
        <f>IF(CR$5&gt;$G$4,0,SUMIFS(Fluxo!$O:$O,Fluxo!$U:$U,"&gt;"&amp;CQ$5,Fluxo!$U:$U,"&lt;="&amp;CR$5,Fluxo!$D:$D,$D129,Fluxo!$E:$E,"&lt;&gt;"&amp;"PERMUTANTE"))</f>
        <v>0</v>
      </c>
      <c r="CS129" s="18">
        <f>IF(CS$5&gt;$G$4,0,SUMIFS(Fluxo!$O:$O,Fluxo!$U:$U,"&gt;"&amp;CR$5,Fluxo!$U:$U,"&lt;="&amp;CS$5,Fluxo!$D:$D,$D129,Fluxo!$E:$E,"&lt;&gt;"&amp;"PERMUTANTE"))</f>
        <v>0</v>
      </c>
      <c r="CT129" s="18">
        <f>IF(CT$5&gt;$G$4,0,SUMIFS(Fluxo!$O:$O,Fluxo!$U:$U,"&gt;"&amp;CS$5,Fluxo!$U:$U,"&lt;="&amp;CT$5,Fluxo!$D:$D,$D129,Fluxo!$E:$E,"&lt;&gt;"&amp;"PERMUTANTE"))</f>
        <v>0</v>
      </c>
      <c r="CU129" s="18">
        <f>IF(CU$5&gt;$G$4,0,SUMIFS(Fluxo!$O:$O,Fluxo!$U:$U,"&gt;"&amp;CT$5,Fluxo!$U:$U,"&lt;="&amp;CU$5,Fluxo!$D:$D,$D129,Fluxo!$E:$E,"&lt;&gt;"&amp;"PERMUTANTE"))</f>
        <v>0</v>
      </c>
      <c r="CV129" s="18">
        <f>IF(CV$5&gt;$G$4,0,SUMIFS(Fluxo!$O:$O,Fluxo!$U:$U,"&gt;"&amp;CU$5,Fluxo!$U:$U,"&lt;="&amp;CV$5,Fluxo!$D:$D,$D129,Fluxo!$E:$E,"&lt;&gt;"&amp;"PERMUTANTE"))</f>
        <v>0</v>
      </c>
      <c r="CW129" s="18">
        <f>IF(CW$5&gt;$G$4,0,SUMIFS(Fluxo!$O:$O,Fluxo!$U:$U,"&gt;"&amp;CV$5,Fluxo!$U:$U,"&lt;="&amp;CW$5,Fluxo!$D:$D,$D129,Fluxo!$E:$E,"&lt;&gt;"&amp;"PERMUTANTE"))</f>
        <v>0</v>
      </c>
      <c r="CX129" s="18">
        <f>IF(CX$5&gt;$G$4,0,SUMIFS(Fluxo!$O:$O,Fluxo!$U:$U,"&gt;"&amp;CW$5,Fluxo!$U:$U,"&lt;="&amp;CX$5,Fluxo!$D:$D,$D129,Fluxo!$E:$E,"&lt;&gt;"&amp;"PERMUTANTE"))</f>
        <v>0</v>
      </c>
      <c r="CY129" s="18">
        <f>IF(CY$5&gt;$G$4,0,SUMIFS(Fluxo!$O:$O,Fluxo!$U:$U,"&gt;"&amp;CX$5,Fluxo!$U:$U,"&lt;="&amp;CY$5,Fluxo!$D:$D,$D129,Fluxo!$E:$E,"&lt;&gt;"&amp;"PERMUTANTE"))</f>
        <v>0</v>
      </c>
      <c r="CZ129" s="18">
        <f>IF(CZ$5&gt;$G$4,0,SUMIFS(Fluxo!$O:$O,Fluxo!$U:$U,"&gt;"&amp;CY$5,Fluxo!$U:$U,"&lt;="&amp;CZ$5,Fluxo!$D:$D,$D129,Fluxo!$E:$E,"&lt;&gt;"&amp;"PERMUTANTE"))</f>
        <v>0</v>
      </c>
      <c r="DA129" s="18">
        <f>IF(DA$5&gt;$G$4,0,SUMIFS(Fluxo!$O:$O,Fluxo!$U:$U,"&gt;"&amp;CZ$5,Fluxo!$U:$U,"&lt;="&amp;DA$5,Fluxo!$D:$D,$D129,Fluxo!$E:$E,"&lt;&gt;"&amp;"PERMUTANTE"))</f>
        <v>0</v>
      </c>
      <c r="DB129" s="18">
        <f>IF(DB$5&gt;$G$4,0,SUMIFS(Fluxo!$O:$O,Fluxo!$U:$U,"&gt;"&amp;DA$5,Fluxo!$U:$U,"&lt;="&amp;DB$5,Fluxo!$D:$D,$D129,Fluxo!$E:$E,"&lt;&gt;"&amp;"PERMUTANTE"))</f>
        <v>0</v>
      </c>
      <c r="DC129" s="18">
        <f>IF(DC$5&gt;$G$4,0,SUMIFS(Fluxo!$O:$O,Fluxo!$U:$U,"&gt;"&amp;DB$5,Fluxo!$U:$U,"&lt;="&amp;DC$5,Fluxo!$D:$D,$D129,Fluxo!$E:$E,"&lt;&gt;"&amp;"PERMUTANTE"))</f>
        <v>0</v>
      </c>
      <c r="DD129" s="18">
        <f>IF(DD$5&gt;$G$4,0,SUMIFS(Fluxo!$O:$O,Fluxo!$U:$U,"&gt;"&amp;DC$5,Fluxo!$U:$U,"&lt;="&amp;DD$5,Fluxo!$D:$D,$D129,Fluxo!$E:$E,"&lt;&gt;"&amp;"PERMUTANTE"))</f>
        <v>0</v>
      </c>
      <c r="DE129" s="18">
        <f>IF(DE$5&gt;$G$4,0,SUMIFS(Fluxo!$O:$O,Fluxo!$U:$U,"&gt;"&amp;DD$5,Fluxo!$U:$U,"&lt;="&amp;DE$5,Fluxo!$D:$D,$D129,Fluxo!$E:$E,"&lt;&gt;"&amp;"PERMUTANTE"))</f>
        <v>0</v>
      </c>
      <c r="DF129" s="18">
        <f>IF(DF$5&gt;$G$4,0,SUMIFS(Fluxo!$O:$O,Fluxo!$U:$U,"&gt;"&amp;DE$5,Fluxo!$U:$U,"&lt;="&amp;DF$5,Fluxo!$D:$D,$D129,Fluxo!$E:$E,"&lt;&gt;"&amp;"PERMUTANTE"))</f>
        <v>0</v>
      </c>
      <c r="DG129" s="18">
        <f>IF(DG$5&gt;$G$4,0,SUMIFS(Fluxo!$O:$O,Fluxo!$U:$U,"&gt;"&amp;DF$5,Fluxo!$U:$U,"&lt;="&amp;DG$5,Fluxo!$D:$D,$D129,Fluxo!$E:$E,"&lt;&gt;"&amp;"PERMUTANTE"))</f>
        <v>0</v>
      </c>
      <c r="DH129" s="18">
        <f>IF(DH$5&gt;$G$4,0,SUMIFS(Fluxo!$O:$O,Fluxo!$U:$U,"&gt;"&amp;DG$5,Fluxo!$U:$U,"&lt;="&amp;DH$5,Fluxo!$D:$D,$D129,Fluxo!$E:$E,"&lt;&gt;"&amp;"PERMUTANTE"))</f>
        <v>0</v>
      </c>
      <c r="DI129" s="18">
        <f>IF(DI$5&gt;$G$4,0,SUMIFS(Fluxo!$O:$O,Fluxo!$U:$U,"&gt;"&amp;DH$5,Fluxo!$U:$U,"&lt;="&amp;DI$5,Fluxo!$D:$D,$D129,Fluxo!$E:$E,"&lt;&gt;"&amp;"PERMUTANTE"))</f>
        <v>0</v>
      </c>
      <c r="DJ129" s="18">
        <f>IF(DJ$5&gt;$G$4,0,SUMIFS(Fluxo!$O:$O,Fluxo!$U:$U,"&gt;"&amp;DI$5,Fluxo!$U:$U,"&lt;="&amp;DJ$5,Fluxo!$D:$D,$D129,Fluxo!$E:$E,"&lt;&gt;"&amp;"PERMUTANTE"))</f>
        <v>0</v>
      </c>
      <c r="DK129" s="18">
        <f>IF(DK$5&gt;$G$4,0,SUMIFS(Fluxo!$O:$O,Fluxo!$U:$U,"&gt;"&amp;DJ$5,Fluxo!$U:$U,"&lt;="&amp;DK$5,Fluxo!$D:$D,$D129,Fluxo!$E:$E,"&lt;&gt;"&amp;"PERMUTANTE"))</f>
        <v>0</v>
      </c>
      <c r="DL129" s="18">
        <f>IF(DL$5&gt;$G$4,0,SUMIFS(Fluxo!$O:$O,Fluxo!$U:$U,"&gt;"&amp;DK$5,Fluxo!$U:$U,"&lt;="&amp;DL$5,Fluxo!$D:$D,$D129,Fluxo!$E:$E,"&lt;&gt;"&amp;"PERMUTANTE"))</f>
        <v>0</v>
      </c>
      <c r="DM129" s="18">
        <f>IF(DM$5&gt;$G$4,0,SUMIFS(Fluxo!$O:$O,Fluxo!$U:$U,"&gt;"&amp;DL$5,Fluxo!$U:$U,"&lt;="&amp;DM$5,Fluxo!$D:$D,$D129,Fluxo!$E:$E,"&lt;&gt;"&amp;"PERMUTANTE"))</f>
        <v>0</v>
      </c>
      <c r="DN129" s="18">
        <f>IF(DN$5&gt;$G$4,0,SUMIFS(Fluxo!$O:$O,Fluxo!$U:$U,"&gt;"&amp;DM$5,Fluxo!$U:$U,"&lt;="&amp;DN$5,Fluxo!$D:$D,$D129,Fluxo!$E:$E,"&lt;&gt;"&amp;"PERMUTANTE"))</f>
        <v>0</v>
      </c>
      <c r="DO129" s="18">
        <f>IF(DO$5&gt;$G$4,0,SUMIFS(Fluxo!$O:$O,Fluxo!$U:$U,"&gt;"&amp;DN$5,Fluxo!$U:$U,"&lt;="&amp;DO$5,Fluxo!$D:$D,$D129,Fluxo!$E:$E,"&lt;&gt;"&amp;"PERMUTANTE"))</f>
        <v>0</v>
      </c>
      <c r="DP129" s="18">
        <f>IF(DP$5&gt;$G$4,0,SUMIFS(Fluxo!$O:$O,Fluxo!$U:$U,"&gt;"&amp;DO$5,Fluxo!$U:$U,"&lt;="&amp;DP$5,Fluxo!$D:$D,$D129,Fluxo!$E:$E,"&lt;&gt;"&amp;"PERMUTANTE"))</f>
        <v>0</v>
      </c>
      <c r="DQ129" s="18">
        <f>IF(DQ$5&gt;$G$4,0,SUMIFS(Fluxo!$O:$O,Fluxo!$U:$U,"&gt;"&amp;DP$5,Fluxo!$U:$U,"&lt;="&amp;DQ$5,Fluxo!$D:$D,$D129,Fluxo!$E:$E,"&lt;&gt;"&amp;"PERMUTANTE"))</f>
        <v>0</v>
      </c>
      <c r="DR129" s="18">
        <f>IF(DR$5&gt;$G$4,0,SUMIFS(Fluxo!$O:$O,Fluxo!$U:$U,"&gt;"&amp;DQ$5,Fluxo!$U:$U,"&lt;="&amp;DR$5,Fluxo!$D:$D,$D129,Fluxo!$E:$E,"&lt;&gt;"&amp;"PERMUTANTE"))</f>
        <v>0</v>
      </c>
      <c r="DS129" s="18">
        <f>IF(DS$5&gt;$G$4,0,SUMIFS(Fluxo!$O:$O,Fluxo!$U:$U,"&gt;"&amp;DR$5,Fluxo!$U:$U,"&lt;="&amp;DS$5,Fluxo!$D:$D,$D129,Fluxo!$E:$E,"&lt;&gt;"&amp;"PERMUTANTE"))</f>
        <v>0</v>
      </c>
      <c r="DT129" s="18">
        <f>IF(DT$5&gt;$G$4,0,SUMIFS(Fluxo!$O:$O,Fluxo!$U:$U,"&gt;"&amp;DS$5,Fluxo!$U:$U,"&lt;="&amp;DT$5,Fluxo!$D:$D,$D129,Fluxo!$E:$E,"&lt;&gt;"&amp;"PERMUTANTE"))</f>
        <v>0</v>
      </c>
      <c r="DU129" s="18">
        <f>IF(DU$5&gt;$G$4,0,SUMIFS(Fluxo!$O:$O,Fluxo!$U:$U,"&gt;"&amp;DT$5,Fluxo!$U:$U,"&lt;="&amp;DU$5,Fluxo!$D:$D,$D129,Fluxo!$E:$E,"&lt;&gt;"&amp;"PERMUTANTE"))</f>
        <v>0</v>
      </c>
      <c r="DV129" s="18">
        <f>IF(DV$5&gt;$G$4,0,SUMIFS(Fluxo!$O:$O,Fluxo!$U:$U,"&gt;"&amp;DU$5,Fluxo!$U:$U,"&lt;="&amp;DV$5,Fluxo!$D:$D,$D129,Fluxo!$E:$E,"&lt;&gt;"&amp;"PERMUTANTE"))</f>
        <v>0</v>
      </c>
      <c r="DW129" s="18">
        <f>IF(DW$5&gt;$G$4,0,SUMIFS(Fluxo!$O:$O,Fluxo!$U:$U,"&gt;"&amp;DV$5,Fluxo!$U:$U,"&lt;="&amp;DW$5,Fluxo!$D:$D,$D129,Fluxo!$E:$E,"&lt;&gt;"&amp;"PERMUTANTE"))</f>
        <v>0</v>
      </c>
      <c r="DX129" s="18">
        <f>IF(DX$5&gt;$G$4,0,SUMIFS(Fluxo!$O:$O,Fluxo!$U:$U,"&gt;"&amp;DW$5,Fluxo!$U:$U,"&lt;="&amp;DX$5,Fluxo!$D:$D,$D129,Fluxo!$E:$E,"&lt;&gt;"&amp;"PERMUTANTE"))</f>
        <v>0</v>
      </c>
      <c r="DY129" s="18">
        <f>IF(DY$5&gt;$G$4,0,SUMIFS(Fluxo!$O:$O,Fluxo!$U:$U,"&gt;"&amp;DX$5,Fluxo!$U:$U,"&lt;="&amp;DY$5,Fluxo!$D:$D,$D129,Fluxo!$E:$E,"&lt;&gt;"&amp;"PERMUTANTE"))</f>
        <v>0</v>
      </c>
      <c r="DZ129" s="18">
        <f>IF(DZ$5&gt;$G$4,0,SUMIFS(Fluxo!$O:$O,Fluxo!$U:$U,"&gt;"&amp;DY$5,Fluxo!$U:$U,"&lt;="&amp;DZ$5,Fluxo!$D:$D,$D129,Fluxo!$E:$E,"&lt;&gt;"&amp;"PERMUTANTE"))</f>
        <v>0</v>
      </c>
      <c r="EA129" s="18">
        <f>IF(EA$5&gt;$G$4,0,SUMIFS(Fluxo!$O:$O,Fluxo!$U:$U,"&gt;"&amp;DZ$5,Fluxo!$U:$U,"&lt;="&amp;EA$5,Fluxo!$D:$D,$D129,Fluxo!$E:$E,"&lt;&gt;"&amp;"PERMUTANTE"))</f>
        <v>0</v>
      </c>
      <c r="EB129" s="18">
        <f>IF(EB$5&gt;$G$4,0,SUMIFS(Fluxo!$O:$O,Fluxo!$U:$U,"&gt;"&amp;EA$5,Fluxo!$U:$U,"&lt;="&amp;EB$5,Fluxo!$D:$D,$D129,Fluxo!$E:$E,"&lt;&gt;"&amp;"PERMUTANTE"))</f>
        <v>0</v>
      </c>
      <c r="EC129" s="18">
        <f>IF(EC$5&gt;$G$4,0,SUMIFS(Fluxo!$O:$O,Fluxo!$U:$U,"&gt;"&amp;EB$5,Fluxo!$U:$U,"&lt;="&amp;EC$5,Fluxo!$D:$D,$D129,Fluxo!$E:$E,"&lt;&gt;"&amp;"PERMUTANTE"))</f>
        <v>0</v>
      </c>
      <c r="ED129" s="18">
        <f>IF(ED$5&gt;$G$4,0,SUMIFS(Fluxo!$O:$O,Fluxo!$U:$U,"&gt;"&amp;EC$5,Fluxo!$U:$U,"&lt;="&amp;ED$5,Fluxo!$D:$D,$D129,Fluxo!$E:$E,"&lt;&gt;"&amp;"PERMUTANTE"))</f>
        <v>0</v>
      </c>
      <c r="EE129" s="18">
        <f>IF(EE$5&gt;$G$4,0,SUMIFS(Fluxo!$O:$O,Fluxo!$U:$U,"&gt;"&amp;ED$5,Fluxo!$U:$U,"&lt;="&amp;EE$5,Fluxo!$D:$D,$D129,Fluxo!$E:$E,"&lt;&gt;"&amp;"PERMUTANTE"))</f>
        <v>0</v>
      </c>
      <c r="EF129" s="18">
        <f>IF(EF$5&gt;$G$4,0,SUMIFS(Fluxo!$O:$O,Fluxo!$U:$U,"&gt;"&amp;EE$5,Fluxo!$U:$U,"&lt;="&amp;EF$5,Fluxo!$D:$D,$D129,Fluxo!$E:$E,"&lt;&gt;"&amp;"PERMUTANTE"))</f>
        <v>0</v>
      </c>
      <c r="EG129" s="18">
        <f>IF(EG$5&gt;$G$4,0,SUMIFS(Fluxo!$O:$O,Fluxo!$U:$U,"&gt;"&amp;EF$5,Fluxo!$U:$U,"&lt;="&amp;EG$5,Fluxo!$D:$D,$D129,Fluxo!$E:$E,"&lt;&gt;"&amp;"PERMUTANTE"))</f>
        <v>0</v>
      </c>
      <c r="EH129" s="18">
        <f>IF(EH$5&gt;$G$4,0,SUMIFS(Fluxo!$O:$O,Fluxo!$U:$U,"&gt;"&amp;EG$5,Fluxo!$U:$U,"&lt;="&amp;EH$5,Fluxo!$D:$D,$D129,Fluxo!$E:$E,"&lt;&gt;"&amp;"PERMUTANTE"))</f>
        <v>0</v>
      </c>
      <c r="EI129" s="18">
        <f>IF(EI$5&gt;$G$4,0,SUMIFS(Fluxo!$O:$O,Fluxo!$U:$U,"&gt;"&amp;EH$5,Fluxo!$U:$U,"&lt;="&amp;EI$5,Fluxo!$D:$D,$D129,Fluxo!$E:$E,"&lt;&gt;"&amp;"PERMUTANTE"))</f>
        <v>0</v>
      </c>
      <c r="EJ129" s="18">
        <f>IF(EJ$5&gt;$G$4,0,SUMIFS(Fluxo!$O:$O,Fluxo!$U:$U,"&gt;"&amp;EI$5,Fluxo!$U:$U,"&lt;="&amp;EJ$5,Fluxo!$D:$D,$D129,Fluxo!$E:$E,"&lt;&gt;"&amp;"PERMUTANTE"))</f>
        <v>0</v>
      </c>
      <c r="EK129" s="18">
        <f>IF(EK$5&gt;$G$4,0,SUMIFS(Fluxo!$O:$O,Fluxo!$U:$U,"&gt;"&amp;EJ$5,Fluxo!$U:$U,"&lt;="&amp;EK$5,Fluxo!$D:$D,$D129,Fluxo!$E:$E,"&lt;&gt;"&amp;"PERMUTANTE"))</f>
        <v>0</v>
      </c>
      <c r="EL129" s="18">
        <f>IF(EL$5&gt;$G$4,0,SUMIFS(Fluxo!$O:$O,Fluxo!$U:$U,"&gt;"&amp;EK$5,Fluxo!$U:$U,"&lt;="&amp;EL$5,Fluxo!$D:$D,$D129,Fluxo!$E:$E,"&lt;&gt;"&amp;"PERMUTANTE"))</f>
        <v>0</v>
      </c>
      <c r="EM129" s="18">
        <f>IF(EM$5&gt;$G$4,0,SUMIFS(Fluxo!$O:$O,Fluxo!$U:$U,"&gt;"&amp;EL$5,Fluxo!$U:$U,"&lt;="&amp;EM$5,Fluxo!$D:$D,$D129,Fluxo!$E:$E,"&lt;&gt;"&amp;"PERMUTANTE"))</f>
        <v>0</v>
      </c>
      <c r="EN129" s="18">
        <f>IF(EN$5&gt;$G$4,0,SUMIFS(Fluxo!$O:$O,Fluxo!$U:$U,"&gt;"&amp;EM$5,Fluxo!$U:$U,"&lt;="&amp;EN$5,Fluxo!$D:$D,$D129,Fluxo!$E:$E,"&lt;&gt;"&amp;"PERMUTANTE"))</f>
        <v>0</v>
      </c>
      <c r="EO129" s="18">
        <f>IF(EO$5&gt;$G$4,0,SUMIFS(Fluxo!$O:$O,Fluxo!$U:$U,"&gt;"&amp;EN$5,Fluxo!$U:$U,"&lt;="&amp;EO$5,Fluxo!$D:$D,$D129,Fluxo!$E:$E,"&lt;&gt;"&amp;"PERMUTANTE"))</f>
        <v>0</v>
      </c>
      <c r="EP129" s="18">
        <f>IF(EP$5&gt;$G$4,0,SUMIFS(Fluxo!$O:$O,Fluxo!$U:$U,"&gt;"&amp;EO$5,Fluxo!$U:$U,"&lt;="&amp;EP$5,Fluxo!$D:$D,$D129,Fluxo!$E:$E,"&lt;&gt;"&amp;"PERMUTANTE"))</f>
        <v>0</v>
      </c>
      <c r="EQ129" s="18">
        <f>IF(EQ$5&gt;$G$4,0,SUMIFS(Fluxo!$O:$O,Fluxo!$U:$U,"&gt;"&amp;EP$5,Fluxo!$U:$U,"&lt;="&amp;EQ$5,Fluxo!$D:$D,$D129,Fluxo!$E:$E,"&lt;&gt;"&amp;"PERMUTANTE"))</f>
        <v>0</v>
      </c>
      <c r="ER129" s="18">
        <f>IF(ER$5&gt;$G$4,0,SUMIFS(Fluxo!$O:$O,Fluxo!$U:$U,"&gt;"&amp;EQ$5,Fluxo!$U:$U,"&lt;="&amp;ER$5,Fluxo!$D:$D,$D129,Fluxo!$E:$E,"&lt;&gt;"&amp;"PERMUTANTE"))</f>
        <v>0</v>
      </c>
      <c r="ES129" s="18">
        <f>IF(ES$5&gt;$G$4,0,SUMIFS(Fluxo!$O:$O,Fluxo!$U:$U,"&gt;"&amp;ER$5,Fluxo!$U:$U,"&lt;="&amp;ES$5,Fluxo!$D:$D,$D129,Fluxo!$E:$E,"&lt;&gt;"&amp;"PERMUTANTE"))</f>
        <v>0</v>
      </c>
      <c r="ET129" s="18">
        <f>IF(ET$5&gt;$G$4,0,SUMIFS(Fluxo!$O:$O,Fluxo!$U:$U,"&gt;"&amp;ES$5,Fluxo!$U:$U,"&lt;="&amp;ET$5,Fluxo!$D:$D,$D129,Fluxo!$E:$E,"&lt;&gt;"&amp;"PERMUTANTE"))</f>
        <v>0</v>
      </c>
      <c r="EU129" s="18">
        <f>IF(EU$5&gt;$G$4,0,SUMIFS(Fluxo!$O:$O,Fluxo!$U:$U,"&gt;"&amp;ET$5,Fluxo!$U:$U,"&lt;="&amp;EU$5,Fluxo!$D:$D,$D129,Fluxo!$E:$E,"&lt;&gt;"&amp;"PERMUTANTE"))</f>
        <v>0</v>
      </c>
      <c r="EV129" s="18">
        <f>IF(EV$5&gt;$G$4,0,SUMIFS(Fluxo!$O:$O,Fluxo!$U:$U,"&gt;"&amp;EU$5,Fluxo!$U:$U,"&lt;="&amp;EV$5,Fluxo!$D:$D,$D129,Fluxo!$E:$E,"&lt;&gt;"&amp;"PERMUTANTE"))</f>
        <v>0</v>
      </c>
      <c r="EW129" s="18">
        <f>IF(EW$5&gt;$G$4,0,SUMIFS(Fluxo!$O:$O,Fluxo!$U:$U,"&gt;"&amp;EV$5,Fluxo!$U:$U,"&lt;="&amp;EW$5,Fluxo!$D:$D,$D129,Fluxo!$E:$E,"&lt;&gt;"&amp;"PERMUTANTE"))</f>
        <v>0</v>
      </c>
      <c r="EX129" s="18">
        <f>IF(EX$5&gt;$G$4,0,SUMIFS(Fluxo!$O:$O,Fluxo!$U:$U,"&gt;"&amp;EW$5,Fluxo!$U:$U,"&lt;="&amp;EX$5,Fluxo!$D:$D,$D129,Fluxo!$E:$E,"&lt;&gt;"&amp;"PERMUTANTE"))</f>
        <v>0</v>
      </c>
      <c r="EY129" s="18">
        <f>IF(EY$5&gt;$G$4,0,SUMIFS(Fluxo!$O:$O,Fluxo!$U:$U,"&gt;"&amp;EX$5,Fluxo!$U:$U,"&lt;="&amp;EY$5,Fluxo!$D:$D,$D129,Fluxo!$E:$E,"&lt;&gt;"&amp;"PERMUTANTE"))</f>
        <v>0</v>
      </c>
      <c r="EZ129" s="18">
        <f>IF(EZ$5&gt;$G$4,0,SUMIFS(Fluxo!$O:$O,Fluxo!$U:$U,"&gt;"&amp;EY$5,Fluxo!$U:$U,"&lt;="&amp;EZ$5,Fluxo!$D:$D,$D129,Fluxo!$E:$E,"&lt;&gt;"&amp;"PERMUTANTE"))</f>
        <v>0</v>
      </c>
      <c r="FA129" s="18">
        <f>IF(FA$5&gt;$G$4,0,SUMIFS(Fluxo!$O:$O,Fluxo!$U:$U,"&gt;"&amp;EZ$5,Fluxo!$U:$U,"&lt;="&amp;FA$5,Fluxo!$D:$D,$D129,Fluxo!$E:$E,"&lt;&gt;"&amp;"PERMUTANTE"))</f>
        <v>0</v>
      </c>
      <c r="FB129" s="18">
        <f>IF(FB$5&gt;$G$4,0,SUMIFS(Fluxo!$O:$O,Fluxo!$U:$U,"&gt;"&amp;FA$5,Fluxo!$U:$U,"&lt;="&amp;FB$5,Fluxo!$D:$D,$D129,Fluxo!$E:$E,"&lt;&gt;"&amp;"PERMUTANTE"))</f>
        <v>0</v>
      </c>
      <c r="FC129" s="18">
        <f>IF(FC$5&gt;$G$4,0,SUMIFS(Fluxo!$O:$O,Fluxo!$U:$U,"&gt;"&amp;FB$5,Fluxo!$U:$U,"&lt;="&amp;FC$5,Fluxo!$D:$D,$D129,Fluxo!$E:$E,"&lt;&gt;"&amp;"PERMUTANTE"))</f>
        <v>0</v>
      </c>
      <c r="FD129" s="18">
        <f>IF(FD$5&gt;$G$4,0,SUMIFS(Fluxo!$O:$O,Fluxo!$U:$U,"&gt;"&amp;FC$5,Fluxo!$U:$U,"&lt;="&amp;FD$5,Fluxo!$D:$D,$D129,Fluxo!$E:$E,"&lt;&gt;"&amp;"PERMUTANTE"))</f>
        <v>0</v>
      </c>
      <c r="FE129" s="18">
        <f>IF(FE$5&gt;$G$4,0,SUMIFS(Fluxo!$O:$O,Fluxo!$U:$U,"&gt;"&amp;FD$5,Fluxo!$U:$U,"&lt;="&amp;FE$5,Fluxo!$D:$D,$D129,Fluxo!$E:$E,"&lt;&gt;"&amp;"PERMUTANTE"))</f>
        <v>0</v>
      </c>
      <c r="FF129" s="18">
        <f>IF(FF$5&gt;$G$4,0,SUMIFS(Fluxo!$O:$O,Fluxo!$U:$U,"&gt;"&amp;FE$5,Fluxo!$U:$U,"&lt;="&amp;FF$5,Fluxo!$D:$D,$D129,Fluxo!$E:$E,"&lt;&gt;"&amp;"PERMUTANTE"))</f>
        <v>0</v>
      </c>
      <c r="FG129" s="18">
        <f>IF(FG$5&gt;$G$4,0,SUMIFS(Fluxo!$O:$O,Fluxo!$U:$U,"&gt;"&amp;FF$5,Fluxo!$U:$U,"&lt;="&amp;FG$5,Fluxo!$D:$D,$D129,Fluxo!$E:$E,"&lt;&gt;"&amp;"PERMUTANTE"))</f>
        <v>0</v>
      </c>
      <c r="FH129" s="18">
        <f>IF(FH$5&gt;$G$4,0,SUMIFS(Fluxo!$O:$O,Fluxo!$U:$U,"&gt;"&amp;FG$5,Fluxo!$U:$U,"&lt;="&amp;FH$5,Fluxo!$D:$D,$D129,Fluxo!$E:$E,"&lt;&gt;"&amp;"PERMUTANTE"))</f>
        <v>0</v>
      </c>
      <c r="FI129" s="18">
        <f>IF(FI$5&gt;$G$4,0,SUMIFS(Fluxo!$O:$O,Fluxo!$U:$U,"&gt;"&amp;FH$5,Fluxo!$U:$U,"&lt;="&amp;FI$5,Fluxo!$D:$D,$D129,Fluxo!$E:$E,"&lt;&gt;"&amp;"PERMUTANTE"))</f>
        <v>0</v>
      </c>
      <c r="FJ129" s="18">
        <f>IF(FJ$5&gt;$G$4,0,SUMIFS(Fluxo!$O:$O,Fluxo!$U:$U,"&gt;"&amp;FI$5,Fluxo!$U:$U,"&lt;="&amp;FJ$5,Fluxo!$D:$D,$D129,Fluxo!$E:$E,"&lt;&gt;"&amp;"PERMUTANTE"))</f>
        <v>0</v>
      </c>
      <c r="FK129" s="18">
        <f>IF(FK$5&gt;$G$4,0,SUMIFS(Fluxo!$O:$O,Fluxo!$U:$U,"&gt;"&amp;FJ$5,Fluxo!$U:$U,"&lt;="&amp;FK$5,Fluxo!$D:$D,$D129,Fluxo!$E:$E,"&lt;&gt;"&amp;"PERMUTANTE"))</f>
        <v>0</v>
      </c>
      <c r="FL129" s="18">
        <f>IF(FL$5&gt;$G$4,0,SUMIFS(Fluxo!$O:$O,Fluxo!$U:$U,"&gt;"&amp;FK$5,Fluxo!$U:$U,"&lt;="&amp;FL$5,Fluxo!$D:$D,$D129,Fluxo!$E:$E,"&lt;&gt;"&amp;"PERMUTANTE"))</f>
        <v>0</v>
      </c>
      <c r="FM129" s="18">
        <f>IF(FM$5&gt;$G$4,0,SUMIFS(Fluxo!$O:$O,Fluxo!$U:$U,"&gt;"&amp;FL$5,Fluxo!$U:$U,"&lt;="&amp;FM$5,Fluxo!$D:$D,$D129,Fluxo!$E:$E,"&lt;&gt;"&amp;"PERMUTANTE"))</f>
        <v>0</v>
      </c>
      <c r="FN129" s="18">
        <f>IF(FN$5&gt;$G$4,0,SUMIFS(Fluxo!$O:$O,Fluxo!$U:$U,"&gt;"&amp;FM$5,Fluxo!$U:$U,"&lt;="&amp;FN$5,Fluxo!$D:$D,$D129,Fluxo!$E:$E,"&lt;&gt;"&amp;"PERMUTANTE"))</f>
        <v>0</v>
      </c>
      <c r="FO129" s="18">
        <f>IF(FO$5&gt;$G$4,0,SUMIFS(Fluxo!$O:$O,Fluxo!$U:$U,"&gt;"&amp;FN$5,Fluxo!$U:$U,"&lt;="&amp;FO$5,Fluxo!$D:$D,$D129,Fluxo!$E:$E,"&lt;&gt;"&amp;"PERMUTANTE"))</f>
        <v>0</v>
      </c>
      <c r="FP129" s="18">
        <f>IF(FP$5&gt;$G$4,0,SUMIFS(Fluxo!$O:$O,Fluxo!$U:$U,"&gt;"&amp;FO$5,Fluxo!$U:$U,"&lt;="&amp;FP$5,Fluxo!$D:$D,$D129,Fluxo!$E:$E,"&lt;&gt;"&amp;"PERMUTANTE"))</f>
        <v>0</v>
      </c>
      <c r="FQ129" s="18">
        <f>IF(FQ$5&gt;$G$4,0,SUMIFS(Fluxo!$O:$O,Fluxo!$U:$U,"&gt;"&amp;FP$5,Fluxo!$U:$U,"&lt;="&amp;FQ$5,Fluxo!$D:$D,$D129,Fluxo!$E:$E,"&lt;&gt;"&amp;"PERMUTANTE"))</f>
        <v>0</v>
      </c>
      <c r="FR129" s="18">
        <f>IF(FR$5&gt;$G$4,0,SUMIFS(Fluxo!$O:$O,Fluxo!$U:$U,"&gt;"&amp;FQ$5,Fluxo!$U:$U,"&lt;="&amp;FR$5,Fluxo!$D:$D,$D129,Fluxo!$E:$E,"&lt;&gt;"&amp;"PERMUTANTE"))</f>
        <v>0</v>
      </c>
      <c r="FS129" s="18">
        <f>IF(FS$5&gt;$G$4,0,SUMIFS(Fluxo!$O:$O,Fluxo!$U:$U,"&gt;"&amp;FR$5,Fluxo!$U:$U,"&lt;="&amp;FS$5,Fluxo!$D:$D,$D129,Fluxo!$E:$E,"&lt;&gt;"&amp;"PERMUTANTE"))</f>
        <v>0</v>
      </c>
      <c r="FT129" s="18">
        <f>IF(FT$5&gt;$G$4,0,SUMIFS(Fluxo!$O:$O,Fluxo!$U:$U,"&gt;"&amp;FS$5,Fluxo!$U:$U,"&lt;="&amp;FT$5,Fluxo!$D:$D,$D129,Fluxo!$E:$E,"&lt;&gt;"&amp;"PERMUTANTE"))</f>
        <v>0</v>
      </c>
      <c r="FU129" s="18">
        <f>IF(FU$5&gt;$G$4,0,SUMIFS(Fluxo!$O:$O,Fluxo!$U:$U,"&gt;"&amp;FT$5,Fluxo!$U:$U,"&lt;="&amp;FU$5,Fluxo!$D:$D,$D129,Fluxo!$E:$E,"&lt;&gt;"&amp;"PERMUTANTE"))</f>
        <v>0</v>
      </c>
      <c r="FV129" s="18">
        <f>IF(FV$5&gt;$G$4,0,SUMIFS(Fluxo!$O:$O,Fluxo!$U:$U,"&gt;"&amp;FU$5,Fluxo!$U:$U,"&lt;="&amp;FV$5,Fluxo!$D:$D,$D129,Fluxo!$E:$E,"&lt;&gt;"&amp;"PERMUTANTE"))</f>
        <v>0</v>
      </c>
      <c r="FW129" s="18">
        <f>IF(FW$5&gt;$G$4,0,SUMIFS(Fluxo!$O:$O,Fluxo!$U:$U,"&gt;"&amp;FV$5,Fluxo!$U:$U,"&lt;="&amp;FW$5,Fluxo!$D:$D,$D129,Fluxo!$E:$E,"&lt;&gt;"&amp;"PERMUTANTE"))</f>
        <v>0</v>
      </c>
      <c r="FX129" s="18">
        <f>IF(FX$5&gt;$G$4,0,SUMIFS(Fluxo!$O:$O,Fluxo!$U:$U,"&gt;"&amp;FW$5,Fluxo!$U:$U,"&lt;="&amp;FX$5,Fluxo!$D:$D,$D129,Fluxo!$E:$E,"&lt;&gt;"&amp;"PERMUTANTE"))</f>
        <v>0</v>
      </c>
      <c r="FY129" s="18">
        <f>IF(FY$5&gt;$G$4,0,SUMIFS(Fluxo!$O:$O,Fluxo!$U:$U,"&gt;"&amp;FX$5,Fluxo!$U:$U,"&lt;="&amp;FY$5,Fluxo!$D:$D,$D129,Fluxo!$E:$E,"&lt;&gt;"&amp;"PERMUTANTE"))</f>
        <v>0</v>
      </c>
      <c r="FZ129" s="18">
        <f>IF(FZ$5&gt;$G$4,0,SUMIFS(Fluxo!$O:$O,Fluxo!$U:$U,"&gt;"&amp;FY$5,Fluxo!$U:$U,"&lt;="&amp;FZ$5,Fluxo!$D:$D,$D129,Fluxo!$E:$E,"&lt;&gt;"&amp;"PERMUTANTE"))</f>
        <v>0</v>
      </c>
      <c r="GA129" s="18">
        <f>IF(GA$5&gt;$G$4,0,SUMIFS(Fluxo!$O:$O,Fluxo!$U:$U,"&gt;"&amp;FZ$5,Fluxo!$U:$U,"&lt;="&amp;GA$5,Fluxo!$D:$D,$D129,Fluxo!$E:$E,"&lt;&gt;"&amp;"PERMUTANTE"))</f>
        <v>0</v>
      </c>
      <c r="GB129" s="18">
        <f>IF(GB$5&gt;$G$4,0,SUMIFS(Fluxo!$O:$O,Fluxo!$U:$U,"&gt;"&amp;GA$5,Fluxo!$U:$U,"&lt;="&amp;GB$5,Fluxo!$D:$D,$D129,Fluxo!$E:$E,"&lt;&gt;"&amp;"PERMUTANTE"))</f>
        <v>0</v>
      </c>
      <c r="GC129" s="18">
        <f>IF(GC$5&gt;$G$4,0,SUMIFS(Fluxo!$O:$O,Fluxo!$U:$U,"&gt;"&amp;GB$5,Fluxo!$U:$U,"&lt;="&amp;GC$5,Fluxo!$D:$D,$D129,Fluxo!$E:$E,"&lt;&gt;"&amp;"PERMUTANTE"))</f>
        <v>0</v>
      </c>
      <c r="GD129" s="18">
        <f>IF(GD$5&gt;$G$4,0,SUMIFS(Fluxo!$O:$O,Fluxo!$U:$U,"&gt;"&amp;GC$5,Fluxo!$U:$U,"&lt;="&amp;GD$5,Fluxo!$D:$D,$D129,Fluxo!$E:$E,"&lt;&gt;"&amp;"PERMUTANTE"))</f>
        <v>0</v>
      </c>
      <c r="GE129" s="18">
        <f>IF(GE$5&gt;$G$4,0,SUMIFS(Fluxo!$O:$O,Fluxo!$U:$U,"&gt;"&amp;GD$5,Fluxo!$U:$U,"&lt;="&amp;GE$5,Fluxo!$D:$D,$D129,Fluxo!$E:$E,"&lt;&gt;"&amp;"PERMUTANTE"))</f>
        <v>0</v>
      </c>
      <c r="GF129" s="18">
        <f>IF(GF$5&gt;$G$4,0,SUMIFS(Fluxo!$O:$O,Fluxo!$U:$U,"&gt;"&amp;GE$5,Fluxo!$U:$U,"&lt;="&amp;GF$5,Fluxo!$D:$D,$D129,Fluxo!$E:$E,"&lt;&gt;"&amp;"PERMUTANTE"))</f>
        <v>0</v>
      </c>
      <c r="GG129" s="18">
        <f>IF(GG$5&gt;$G$4,0,SUMIFS(Fluxo!$O:$O,Fluxo!$U:$U,"&gt;"&amp;GF$5,Fluxo!$U:$U,"&lt;="&amp;GG$5,Fluxo!$D:$D,$D129,Fluxo!$E:$E,"&lt;&gt;"&amp;"PERMUTANTE"))</f>
        <v>0</v>
      </c>
      <c r="GH129" s="18">
        <f>IF(GH$5&gt;$G$4,0,SUMIFS(Fluxo!$O:$O,Fluxo!$U:$U,"&gt;"&amp;GG$5,Fluxo!$U:$U,"&lt;="&amp;GH$5,Fluxo!$D:$D,$D129,Fluxo!$E:$E,"&lt;&gt;"&amp;"PERMUTANTE"))</f>
        <v>0</v>
      </c>
      <c r="GI129" s="18">
        <f>IF(GI$5&gt;$G$4,0,SUMIFS(Fluxo!$O:$O,Fluxo!$U:$U,"&gt;"&amp;GH$5,Fluxo!$U:$U,"&lt;="&amp;GI$5,Fluxo!$D:$D,$D129,Fluxo!$E:$E,"&lt;&gt;"&amp;"PERMUTANTE"))</f>
        <v>0</v>
      </c>
      <c r="GJ129" s="18">
        <f>IF(GJ$5&gt;$G$4,0,SUMIFS(Fluxo!$O:$O,Fluxo!$U:$U,"&gt;"&amp;GI$5,Fluxo!$U:$U,"&lt;="&amp;GJ$5,Fluxo!$D:$D,$D129,Fluxo!$E:$E,"&lt;&gt;"&amp;"PERMUTANTE"))</f>
        <v>0</v>
      </c>
      <c r="GK129" s="18">
        <f>IF(GK$5&gt;$G$4,0,SUMIFS(Fluxo!$O:$O,Fluxo!$U:$U,"&gt;"&amp;GJ$5,Fluxo!$U:$U,"&lt;="&amp;GK$5,Fluxo!$D:$D,$D129,Fluxo!$E:$E,"&lt;&gt;"&amp;"PERMUTANTE"))</f>
        <v>0</v>
      </c>
      <c r="GL129" s="18">
        <f>IF(GL$5&gt;$G$4,0,SUMIFS(Fluxo!$O:$O,Fluxo!$U:$U,"&gt;"&amp;GK$5,Fluxo!$U:$U,"&lt;="&amp;GL$5,Fluxo!$D:$D,$D129,Fluxo!$E:$E,"&lt;&gt;"&amp;"PERMUTANTE"))</f>
        <v>0</v>
      </c>
      <c r="GM129" s="18">
        <f>IF(GM$5&gt;$G$4,0,SUMIFS(Fluxo!$O:$O,Fluxo!$U:$U,"&gt;"&amp;GL$5,Fluxo!$U:$U,"&lt;="&amp;GM$5,Fluxo!$D:$D,$D129,Fluxo!$E:$E,"&lt;&gt;"&amp;"PERMUTANTE"))</f>
        <v>0</v>
      </c>
      <c r="GN129" s="18">
        <f>IF(GN$5&gt;$G$4,0,SUMIFS(Fluxo!$O:$O,Fluxo!$U:$U,"&gt;"&amp;GM$5,Fluxo!$U:$U,"&lt;="&amp;GN$5,Fluxo!$D:$D,$D129,Fluxo!$E:$E,"&lt;&gt;"&amp;"PERMUTANTE"))</f>
        <v>0</v>
      </c>
      <c r="GO129" s="18">
        <f>IF(GO$5&gt;$G$4,0,SUMIFS(Fluxo!$O:$O,Fluxo!$U:$U,"&gt;"&amp;GN$5,Fluxo!$U:$U,"&lt;="&amp;GO$5,Fluxo!$D:$D,$D129,Fluxo!$E:$E,"&lt;&gt;"&amp;"PERMUTANTE"))</f>
        <v>0</v>
      </c>
      <c r="GP129" s="18">
        <f>IF(GP$5&gt;$G$4,0,SUMIFS(Fluxo!$O:$O,Fluxo!$U:$U,"&gt;"&amp;GO$5,Fluxo!$U:$U,"&lt;="&amp;GP$5,Fluxo!$D:$D,$D129,Fluxo!$E:$E,"&lt;&gt;"&amp;"PERMUTANTE"))</f>
        <v>0</v>
      </c>
      <c r="GQ129" s="18">
        <f>IF(GQ$5&gt;$G$4,0,SUMIFS(Fluxo!$O:$O,Fluxo!$U:$U,"&gt;"&amp;GP$5,Fluxo!$U:$U,"&lt;="&amp;GQ$5,Fluxo!$D:$D,$D129,Fluxo!$E:$E,"&lt;&gt;"&amp;"PERMUTANTE"))</f>
        <v>0</v>
      </c>
      <c r="GR129" s="18">
        <f>IF(GR$5&gt;$G$4,0,SUMIFS(Fluxo!$O:$O,Fluxo!$U:$U,"&gt;"&amp;GQ$5,Fluxo!$U:$U,"&lt;="&amp;GR$5,Fluxo!$D:$D,$D129,Fluxo!$E:$E,"&lt;&gt;"&amp;"PERMUTANTE"))</f>
        <v>0</v>
      </c>
      <c r="GS129" s="18">
        <f>IF(GS$5&gt;$G$4,0,SUMIFS(Fluxo!$O:$O,Fluxo!$U:$U,"&gt;"&amp;GR$5,Fluxo!$U:$U,"&lt;="&amp;GS$5,Fluxo!$D:$D,$D129,Fluxo!$E:$E,"&lt;&gt;"&amp;"PERMUTANTE"))</f>
        <v>0</v>
      </c>
      <c r="GT129" s="18">
        <f>IF(GT$5&gt;$G$4,0,SUMIFS(Fluxo!$O:$O,Fluxo!$U:$U,"&gt;"&amp;GS$5,Fluxo!$U:$U,"&lt;="&amp;GT$5,Fluxo!$D:$D,$D129,Fluxo!$E:$E,"&lt;&gt;"&amp;"PERMUTANTE"))</f>
        <v>0</v>
      </c>
      <c r="GU129" s="18">
        <f>IF(GU$5&gt;$G$4,0,SUMIFS(Fluxo!$O:$O,Fluxo!$U:$U,"&gt;"&amp;GT$5,Fluxo!$U:$U,"&lt;="&amp;GU$5,Fluxo!$D:$D,$D129,Fluxo!$E:$E,"&lt;&gt;"&amp;"PERMUTANTE"))</f>
        <v>0</v>
      </c>
      <c r="GV129" s="18">
        <f>IF(GV$5&gt;$G$4,0,SUMIFS(Fluxo!$O:$O,Fluxo!$U:$U,"&gt;"&amp;GU$5,Fluxo!$U:$U,"&lt;="&amp;GV$5,Fluxo!$D:$D,$D129,Fluxo!$E:$E,"&lt;&gt;"&amp;"PERMUTANTE"))</f>
        <v>0</v>
      </c>
      <c r="GW129" s="18">
        <f>IF(GW$5&gt;$G$4,0,SUMIFS(Fluxo!$O:$O,Fluxo!$U:$U,"&gt;"&amp;GV$5,Fluxo!$U:$U,"&lt;="&amp;GW$5,Fluxo!$D:$D,$D129,Fluxo!$E:$E,"&lt;&gt;"&amp;"PERMUTANTE"))</f>
        <v>0</v>
      </c>
      <c r="GX129" s="18">
        <f>IF(GX$5&gt;$G$4,0,SUMIFS(Fluxo!$O:$O,Fluxo!$U:$U,"&gt;"&amp;GW$5,Fluxo!$U:$U,"&lt;="&amp;GX$5,Fluxo!$D:$D,$D129,Fluxo!$E:$E,"&lt;&gt;"&amp;"PERMUTANTE"))</f>
        <v>0</v>
      </c>
      <c r="GY129" s="18">
        <f>IF(GY$5&gt;$G$4,0,SUMIFS(Fluxo!$O:$O,Fluxo!$U:$U,"&gt;"&amp;GX$5,Fluxo!$U:$U,"&lt;="&amp;GY$5,Fluxo!$D:$D,$D129,Fluxo!$E:$E,"&lt;&gt;"&amp;"PERMUTANTE"))</f>
        <v>0</v>
      </c>
      <c r="GZ129" s="18">
        <f>IF(GZ$5&gt;$G$4,0,SUMIFS(Fluxo!$O:$O,Fluxo!$U:$U,"&gt;"&amp;GY$5,Fluxo!$U:$U,"&lt;="&amp;GZ$5,Fluxo!$D:$D,$D129,Fluxo!$E:$E,"&lt;&gt;"&amp;"PERMUTANTE"))</f>
        <v>0</v>
      </c>
      <c r="HA129" s="18">
        <f>IF(HA$5&gt;$G$4,0,SUMIFS(Fluxo!$O:$O,Fluxo!$U:$U,"&gt;"&amp;GZ$5,Fluxo!$U:$U,"&lt;="&amp;HA$5,Fluxo!$D:$D,$D129,Fluxo!$E:$E,"&lt;&gt;"&amp;"PERMUTANTE"))</f>
        <v>0</v>
      </c>
      <c r="HB129" s="18">
        <f>IF(HB$5&gt;$G$4,0,SUMIFS(Fluxo!$O:$O,Fluxo!$U:$U,"&gt;"&amp;HA$5,Fluxo!$U:$U,"&lt;="&amp;HB$5,Fluxo!$D:$D,$D129,Fluxo!$E:$E,"&lt;&gt;"&amp;"PERMUTANTE"))</f>
        <v>0</v>
      </c>
      <c r="HC129" s="18">
        <f>IF(HC$5&gt;$G$4,0,SUMIFS(Fluxo!$O:$O,Fluxo!$U:$U,"&gt;"&amp;HB$5,Fluxo!$U:$U,"&lt;="&amp;HC$5,Fluxo!$D:$D,$D129,Fluxo!$E:$E,"&lt;&gt;"&amp;"PERMUTANTE"))</f>
        <v>0</v>
      </c>
      <c r="HD129" s="18">
        <f>IF(HD$5&gt;$G$4,0,SUMIFS(Fluxo!$O:$O,Fluxo!$U:$U,"&gt;"&amp;HC$5,Fluxo!$U:$U,"&lt;="&amp;HD$5,Fluxo!$D:$D,$D129,Fluxo!$E:$E,"&lt;&gt;"&amp;"PERMUTANTE"))</f>
        <v>0</v>
      </c>
      <c r="HE129" s="18">
        <f>IF(HE$5&gt;$G$4,0,SUMIFS(Fluxo!$O:$O,Fluxo!$U:$U,"&gt;"&amp;HD$5,Fluxo!$U:$U,"&lt;="&amp;HE$5,Fluxo!$D:$D,$D129,Fluxo!$E:$E,"&lt;&gt;"&amp;"PERMUTANTE"))</f>
        <v>0</v>
      </c>
      <c r="HF129" s="18">
        <f>IF(HF$5&gt;$G$4,0,SUMIFS(Fluxo!$O:$O,Fluxo!$U:$U,"&gt;"&amp;HE$5,Fluxo!$U:$U,"&lt;="&amp;HF$5,Fluxo!$D:$D,$D129,Fluxo!$E:$E,"&lt;&gt;"&amp;"PERMUTANTE"))</f>
        <v>0</v>
      </c>
    </row>
    <row r="130" spans="1:214">
      <c r="A130" s="20">
        <f t="shared" si="11"/>
        <v>120</v>
      </c>
      <c r="B130" s="140" t="str">
        <f>'Check Carteira'!C122</f>
        <v>E.1016.99.03.1012</v>
      </c>
      <c r="C130" s="141">
        <v>1</v>
      </c>
      <c r="D130" s="129" t="str">
        <f>'Check Carteira'!F122</f>
        <v>S-1012</v>
      </c>
      <c r="E130" s="21" t="str">
        <f>IFERROR(INDEX(Contratos!L:L,MATCH(D130,Contratos!R:R,0)),"")</f>
        <v/>
      </c>
      <c r="F130" s="139" t="str">
        <f>IFERROR(INDEX(Contratos!G:G,MATCH(D130,Contratos!R:R,0)),"")</f>
        <v/>
      </c>
      <c r="H130" s="83">
        <f t="shared" si="12"/>
        <v>1</v>
      </c>
      <c r="J130" s="18">
        <f>IF(J$5&gt;$G$4,0,SUMIFS(Fluxo!$O:$O,Fluxo!$U:$U,"&gt;"&amp;I$5,Fluxo!$U:$U,"&lt;="&amp;J$5,Fluxo!$D:$D,$D130))</f>
        <v>0</v>
      </c>
      <c r="K130" s="18">
        <f>IF(K$5&gt;$G$4,0,SUMIFS(Fluxo!$O:$O,Fluxo!$U:$U,"&gt;"&amp;J$5,Fluxo!$U:$U,"&lt;="&amp;K$5,Fluxo!$D:$D,$D130))</f>
        <v>1</v>
      </c>
      <c r="L130" s="18">
        <f>IF(L$5&gt;$G$4,0,SUMIFS(Fluxo!$O:$O,Fluxo!$U:$U,"&gt;"&amp;K$5,Fluxo!$U:$U,"&lt;="&amp;L$5,Fluxo!$D:$D,$D130))</f>
        <v>0</v>
      </c>
      <c r="M130" s="18">
        <f>IF(M$5&gt;$G$4,0,SUMIFS(Fluxo!$O:$O,Fluxo!$U:$U,"&gt;"&amp;L$5,Fluxo!$U:$U,"&lt;="&amp;M$5,Fluxo!$D:$D,$D130))</f>
        <v>0</v>
      </c>
      <c r="N130" s="18">
        <f>IF(N$5&gt;$G$4,0,SUMIFS(Fluxo!$O:$O,Fluxo!$U:$U,"&gt;"&amp;M$5,Fluxo!$U:$U,"&lt;="&amp;N$5,Fluxo!$D:$D,$D130))</f>
        <v>0</v>
      </c>
      <c r="O130" s="18">
        <f>IF(O$5&gt;$G$4,0,SUMIFS(Fluxo!$O:$O,Fluxo!$U:$U,"&gt;"&amp;N$5,Fluxo!$U:$U,"&lt;="&amp;O$5,Fluxo!$D:$D,$D130))</f>
        <v>0</v>
      </c>
      <c r="P130" s="18">
        <f>IF(P$5&gt;$G$4,0,SUMIFS(Fluxo!$O:$O,Fluxo!$U:$U,"&gt;"&amp;O$5,Fluxo!$U:$U,"&lt;="&amp;P$5,Fluxo!$D:$D,$D130))</f>
        <v>0</v>
      </c>
      <c r="Q130" s="18">
        <f>IF(Q$5&gt;$G$4,0,SUMIFS(Fluxo!$O:$O,Fluxo!$U:$U,"&gt;"&amp;P$5,Fluxo!$U:$U,"&lt;="&amp;Q$5,Fluxo!$D:$D,$D130))</f>
        <v>0</v>
      </c>
      <c r="R130" s="18">
        <f>IF(R$5&gt;$G$4,0,SUMIFS(Fluxo!$O:$O,Fluxo!$U:$U,"&gt;"&amp;Q$5,Fluxo!$U:$U,"&lt;="&amp;R$5,Fluxo!$D:$D,$D130))</f>
        <v>0</v>
      </c>
      <c r="S130" s="18">
        <f>IF(S$5&gt;$G$4,0,SUMIFS(Fluxo!$O:$O,Fluxo!$U:$U,"&gt;"&amp;R$5,Fluxo!$U:$U,"&lt;="&amp;S$5,Fluxo!$D:$D,$D130,Fluxo!$E:$E,"&lt;&gt;"&amp;"PERMUTANTE"))</f>
        <v>0</v>
      </c>
      <c r="T130" s="18">
        <f>IF(T$5&gt;$G$4,0,SUMIFS(Fluxo!$O:$O,Fluxo!$U:$U,"&gt;"&amp;S$5,Fluxo!$U:$U,"&lt;="&amp;T$5,Fluxo!$D:$D,$D130,Fluxo!$E:$E,"&lt;&gt;"&amp;"PERMUTANTE"))</f>
        <v>0</v>
      </c>
      <c r="U130" s="18">
        <f>IF(U$5&gt;$G$4,0,SUMIFS(Fluxo!$O:$O,Fluxo!$U:$U,"&gt;"&amp;T$5,Fluxo!$U:$U,"&lt;="&amp;U$5,Fluxo!$D:$D,$D130,Fluxo!$E:$E,"&lt;&gt;"&amp;"PERMUTANTE"))</f>
        <v>0</v>
      </c>
      <c r="V130" s="18">
        <f>IF(V$5&gt;$G$4,0,SUMIFS(Fluxo!$O:$O,Fluxo!$U:$U,"&gt;"&amp;U$5,Fluxo!$U:$U,"&lt;="&amp;V$5,Fluxo!$D:$D,$D130,Fluxo!$E:$E,"&lt;&gt;"&amp;"PERMUTANTE"))</f>
        <v>0</v>
      </c>
      <c r="W130" s="18">
        <f>IF(W$5&gt;$G$4,0,SUMIFS(Fluxo!$O:$O,Fluxo!$U:$U,"&gt;"&amp;V$5,Fluxo!$U:$U,"&lt;="&amp;W$5,Fluxo!$D:$D,$D130,Fluxo!$E:$E,"&lt;&gt;"&amp;"PERMUTANTE"))</f>
        <v>0</v>
      </c>
      <c r="X130" s="18">
        <f>IF(X$5&gt;$G$4,0,SUMIFS(Fluxo!$O:$O,Fluxo!$U:$U,"&gt;"&amp;W$5,Fluxo!$U:$U,"&lt;="&amp;X$5,Fluxo!$D:$D,$D130,Fluxo!$E:$E,"&lt;&gt;"&amp;"PERMUTANTE"))</f>
        <v>0</v>
      </c>
      <c r="Y130" s="18">
        <f>IF(Y$5&gt;$G$4,0,SUMIFS(Fluxo!$O:$O,Fluxo!$U:$U,"&gt;"&amp;X$5,Fluxo!$U:$U,"&lt;="&amp;Y$5,Fluxo!$D:$D,$D130,Fluxo!$E:$E,"&lt;&gt;"&amp;"PERMUTANTE"))</f>
        <v>0</v>
      </c>
      <c r="Z130" s="18">
        <f>IF(Z$5&gt;$G$4,0,SUMIFS(Fluxo!$O:$O,Fluxo!$U:$U,"&gt;"&amp;Y$5,Fluxo!$U:$U,"&lt;="&amp;Z$5,Fluxo!$D:$D,$D130,Fluxo!$E:$E,"&lt;&gt;"&amp;"PERMUTANTE"))</f>
        <v>0</v>
      </c>
      <c r="AA130" s="18">
        <f>IF(AA$5&gt;$G$4,0,SUMIFS(Fluxo!$O:$O,Fluxo!$U:$U,"&gt;"&amp;Z$5,Fluxo!$U:$U,"&lt;="&amp;AA$5,Fluxo!$D:$D,$D130,Fluxo!$E:$E,"&lt;&gt;"&amp;"PERMUTANTE"))</f>
        <v>0</v>
      </c>
      <c r="AB130" s="18">
        <f>IF(AB$5&gt;$G$4,0,SUMIFS(Fluxo!$O:$O,Fluxo!$U:$U,"&gt;"&amp;AA$5,Fluxo!$U:$U,"&lt;="&amp;AB$5,Fluxo!$D:$D,$D130,Fluxo!$E:$E,"&lt;&gt;"&amp;"PERMUTANTE"))</f>
        <v>0</v>
      </c>
      <c r="AC130" s="18">
        <f>IF(AC$5&gt;$G$4,0,SUMIFS(Fluxo!$O:$O,Fluxo!$U:$U,"&gt;"&amp;AB$5,Fluxo!$U:$U,"&lt;="&amp;AC$5,Fluxo!$D:$D,$D130,Fluxo!$E:$E,"&lt;&gt;"&amp;"PERMUTANTE"))</f>
        <v>0</v>
      </c>
      <c r="AD130" s="18">
        <f>IF(AD$5&gt;$G$4,0,SUMIFS(Fluxo!$O:$O,Fluxo!$U:$U,"&gt;"&amp;AC$5,Fluxo!$U:$U,"&lt;="&amp;AD$5,Fluxo!$D:$D,$D130,Fluxo!$E:$E,"&lt;&gt;"&amp;"PERMUTANTE"))</f>
        <v>0</v>
      </c>
      <c r="AE130" s="18">
        <f>IF(AE$5&gt;$G$4,0,SUMIFS(Fluxo!$O:$O,Fluxo!$U:$U,"&gt;"&amp;AD$5,Fluxo!$U:$U,"&lt;="&amp;AE$5,Fluxo!$D:$D,$D130,Fluxo!$E:$E,"&lt;&gt;"&amp;"PERMUTANTE"))</f>
        <v>0</v>
      </c>
      <c r="AF130" s="18">
        <f>IF(AF$5&gt;$G$4,0,SUMIFS(Fluxo!$O:$O,Fluxo!$U:$U,"&gt;"&amp;AE$5,Fluxo!$U:$U,"&lt;="&amp;AF$5,Fluxo!$D:$D,$D130,Fluxo!$E:$E,"&lt;&gt;"&amp;"PERMUTANTE"))</f>
        <v>0</v>
      </c>
      <c r="AG130" s="18">
        <f>IF(AG$5&gt;$G$4,0,SUMIFS(Fluxo!$O:$O,Fluxo!$U:$U,"&gt;"&amp;AF$5,Fluxo!$U:$U,"&lt;="&amp;AG$5,Fluxo!$D:$D,$D130,Fluxo!$E:$E,"&lt;&gt;"&amp;"PERMUTANTE"))</f>
        <v>0</v>
      </c>
      <c r="AH130" s="18">
        <f>IF(AH$5&gt;$G$4,0,SUMIFS(Fluxo!$O:$O,Fluxo!$U:$U,"&gt;"&amp;AG$5,Fluxo!$U:$U,"&lt;="&amp;AH$5,Fluxo!$D:$D,$D130,Fluxo!$E:$E,"&lt;&gt;"&amp;"PERMUTANTE"))</f>
        <v>0</v>
      </c>
      <c r="AI130" s="18">
        <f>IF(AI$5&gt;$G$4,0,SUMIFS(Fluxo!$O:$O,Fluxo!$U:$U,"&gt;"&amp;AH$5,Fluxo!$U:$U,"&lt;="&amp;AI$5,Fluxo!$D:$D,$D130,Fluxo!$E:$E,"&lt;&gt;"&amp;"PERMUTANTE"))</f>
        <v>0</v>
      </c>
      <c r="AJ130" s="18">
        <f>IF(AJ$5&gt;$G$4,0,SUMIFS(Fluxo!$O:$O,Fluxo!$U:$U,"&gt;"&amp;AI$5,Fluxo!$U:$U,"&lt;="&amp;AJ$5,Fluxo!$D:$D,$D130,Fluxo!$E:$E,"&lt;&gt;"&amp;"PERMUTANTE"))</f>
        <v>0</v>
      </c>
      <c r="AK130" s="18">
        <f>IF(AK$5&gt;$G$4,0,SUMIFS(Fluxo!$O:$O,Fluxo!$U:$U,"&gt;"&amp;AJ$5,Fluxo!$U:$U,"&lt;="&amp;AK$5,Fluxo!$D:$D,$D130,Fluxo!$E:$E,"&lt;&gt;"&amp;"PERMUTANTE"))</f>
        <v>0</v>
      </c>
      <c r="AL130" s="18">
        <f>IF(AL$5&gt;$G$4,0,SUMIFS(Fluxo!$O:$O,Fluxo!$U:$U,"&gt;"&amp;AK$5,Fluxo!$U:$U,"&lt;="&amp;AL$5,Fluxo!$D:$D,$D130,Fluxo!$E:$E,"&lt;&gt;"&amp;"PERMUTANTE"))</f>
        <v>0</v>
      </c>
      <c r="AM130" s="18">
        <f>IF(AM$5&gt;$G$4,0,SUMIFS(Fluxo!$O:$O,Fluxo!$U:$U,"&gt;"&amp;AL$5,Fluxo!$U:$U,"&lt;="&amp;AM$5,Fluxo!$D:$D,$D130,Fluxo!$E:$E,"&lt;&gt;"&amp;"PERMUTANTE"))</f>
        <v>0</v>
      </c>
      <c r="AN130" s="18">
        <f>IF(AN$5&gt;$G$4,0,SUMIFS(Fluxo!$O:$O,Fluxo!$U:$U,"&gt;"&amp;AM$5,Fluxo!$U:$U,"&lt;="&amp;AN$5,Fluxo!$D:$D,$D130,Fluxo!$E:$E,"&lt;&gt;"&amp;"PERMUTANTE"))</f>
        <v>0</v>
      </c>
      <c r="AO130" s="18">
        <f>IF(AO$5&gt;$G$4,0,SUMIFS(Fluxo!$O:$O,Fluxo!$U:$U,"&gt;"&amp;AN$5,Fluxo!$U:$U,"&lt;="&amp;AO$5,Fluxo!$D:$D,$D130,Fluxo!$E:$E,"&lt;&gt;"&amp;"PERMUTANTE"))</f>
        <v>0</v>
      </c>
      <c r="AP130" s="18">
        <f>IF(AP$5&gt;$G$4,0,SUMIFS(Fluxo!$O:$O,Fluxo!$U:$U,"&gt;"&amp;AO$5,Fluxo!$U:$U,"&lt;="&amp;AP$5,Fluxo!$D:$D,$D130,Fluxo!$E:$E,"&lt;&gt;"&amp;"PERMUTANTE"))</f>
        <v>0</v>
      </c>
      <c r="AQ130" s="18">
        <f>IF(AQ$5&gt;$G$4,0,SUMIFS(Fluxo!$O:$O,Fluxo!$U:$U,"&gt;"&amp;AP$5,Fluxo!$U:$U,"&lt;="&amp;AQ$5,Fluxo!$D:$D,$D130,Fluxo!$E:$E,"&lt;&gt;"&amp;"PERMUTANTE"))</f>
        <v>0</v>
      </c>
      <c r="AR130" s="18">
        <f>IF(AR$5&gt;$G$4,0,SUMIFS(Fluxo!$O:$O,Fluxo!$U:$U,"&gt;"&amp;AQ$5,Fluxo!$U:$U,"&lt;="&amp;AR$5,Fluxo!$D:$D,$D130,Fluxo!$E:$E,"&lt;&gt;"&amp;"PERMUTANTE"))</f>
        <v>0</v>
      </c>
      <c r="AS130" s="18">
        <f>IF(AS$5&gt;$G$4,0,SUMIFS(Fluxo!$O:$O,Fluxo!$U:$U,"&gt;"&amp;AR$5,Fluxo!$U:$U,"&lt;="&amp;AS$5,Fluxo!$D:$D,$D130,Fluxo!$E:$E,"&lt;&gt;"&amp;"PERMUTANTE"))</f>
        <v>0</v>
      </c>
      <c r="AT130" s="18">
        <f>IF(AT$5&gt;$G$4,0,SUMIFS(Fluxo!$O:$O,Fluxo!$U:$U,"&gt;"&amp;AS$5,Fluxo!$U:$U,"&lt;="&amp;AT$5,Fluxo!$D:$D,$D130,Fluxo!$E:$E,"&lt;&gt;"&amp;"PERMUTANTE"))</f>
        <v>0</v>
      </c>
      <c r="AU130" s="18">
        <f>IF(AU$5&gt;$G$4,0,SUMIFS(Fluxo!$O:$O,Fluxo!$U:$U,"&gt;"&amp;AT$5,Fluxo!$U:$U,"&lt;="&amp;AU$5,Fluxo!$D:$D,$D130,Fluxo!$E:$E,"&lt;&gt;"&amp;"PERMUTANTE"))</f>
        <v>0</v>
      </c>
      <c r="AV130" s="18">
        <f>IF(AV$5&gt;$G$4,0,SUMIFS(Fluxo!$O:$O,Fluxo!$U:$U,"&gt;"&amp;AU$5,Fluxo!$U:$U,"&lt;="&amp;AV$5,Fluxo!$D:$D,$D130,Fluxo!$E:$E,"&lt;&gt;"&amp;"PERMUTANTE"))</f>
        <v>0</v>
      </c>
      <c r="AW130" s="18">
        <f>IF(AW$5&gt;$G$4,0,SUMIFS(Fluxo!$O:$O,Fluxo!$U:$U,"&gt;"&amp;AV$5,Fluxo!$U:$U,"&lt;="&amp;AW$5,Fluxo!$D:$D,$D130,Fluxo!$E:$E,"&lt;&gt;"&amp;"PERMUTANTE"))</f>
        <v>0</v>
      </c>
      <c r="AX130" s="18">
        <f>IF(AX$5&gt;$G$4,0,SUMIFS(Fluxo!$O:$O,Fluxo!$U:$U,"&gt;"&amp;AW$5,Fluxo!$U:$U,"&lt;="&amp;AX$5,Fluxo!$D:$D,$D130,Fluxo!$E:$E,"&lt;&gt;"&amp;"PERMUTANTE"))</f>
        <v>0</v>
      </c>
      <c r="AY130" s="18">
        <f>IF(AY$5&gt;$G$4,0,SUMIFS(Fluxo!$O:$O,Fluxo!$U:$U,"&gt;"&amp;AX$5,Fluxo!$U:$U,"&lt;="&amp;AY$5,Fluxo!$D:$D,$D130,Fluxo!$E:$E,"&lt;&gt;"&amp;"PERMUTANTE"))</f>
        <v>0</v>
      </c>
      <c r="AZ130" s="18">
        <f>IF(AZ$5&gt;$G$4,0,SUMIFS(Fluxo!$O:$O,Fluxo!$U:$U,"&gt;"&amp;AY$5,Fluxo!$U:$U,"&lt;="&amp;AZ$5,Fluxo!$D:$D,$D130,Fluxo!$E:$E,"&lt;&gt;"&amp;"PERMUTANTE"))</f>
        <v>0</v>
      </c>
      <c r="BA130" s="18">
        <f>IF(BA$5&gt;$G$4,0,SUMIFS(Fluxo!$O:$O,Fluxo!$U:$U,"&gt;"&amp;AZ$5,Fluxo!$U:$U,"&lt;="&amp;BA$5,Fluxo!$D:$D,$D130,Fluxo!$E:$E,"&lt;&gt;"&amp;"PERMUTANTE"))</f>
        <v>0</v>
      </c>
      <c r="BB130" s="18">
        <f>IF(BB$5&gt;$G$4,0,SUMIFS(Fluxo!$O:$O,Fluxo!$U:$U,"&gt;"&amp;BA$5,Fluxo!$U:$U,"&lt;="&amp;BB$5,Fluxo!$D:$D,$D130,Fluxo!$E:$E,"&lt;&gt;"&amp;"PERMUTANTE"))</f>
        <v>0</v>
      </c>
      <c r="BC130" s="18">
        <f>IF(BC$5&gt;$G$4,0,SUMIFS(Fluxo!$O:$O,Fluxo!$U:$U,"&gt;"&amp;BB$5,Fluxo!$U:$U,"&lt;="&amp;BC$5,Fluxo!$D:$D,$D130,Fluxo!$E:$E,"&lt;&gt;"&amp;"PERMUTANTE"))</f>
        <v>0</v>
      </c>
      <c r="BD130" s="18">
        <f>IF(BD$5&gt;$G$4,0,SUMIFS(Fluxo!$O:$O,Fluxo!$U:$U,"&gt;"&amp;BC$5,Fluxo!$U:$U,"&lt;="&amp;BD$5,Fluxo!$D:$D,$D130,Fluxo!$E:$E,"&lt;&gt;"&amp;"PERMUTANTE"))</f>
        <v>0</v>
      </c>
      <c r="BE130" s="18">
        <f>IF(BE$5&gt;$G$4,0,SUMIFS(Fluxo!$O:$O,Fluxo!$U:$U,"&gt;"&amp;BD$5,Fluxo!$U:$U,"&lt;="&amp;BE$5,Fluxo!$D:$D,$D130,Fluxo!$E:$E,"&lt;&gt;"&amp;"PERMUTANTE"))</f>
        <v>0</v>
      </c>
      <c r="BF130" s="18">
        <f>IF(BF$5&gt;$G$4,0,SUMIFS(Fluxo!$O:$O,Fluxo!$U:$U,"&gt;"&amp;BE$5,Fluxo!$U:$U,"&lt;="&amp;BF$5,Fluxo!$D:$D,$D130,Fluxo!$E:$E,"&lt;&gt;"&amp;"PERMUTANTE"))</f>
        <v>0</v>
      </c>
      <c r="BG130" s="18">
        <f>IF(BG$5&gt;$G$4,0,SUMIFS(Fluxo!$O:$O,Fluxo!$U:$U,"&gt;"&amp;BF$5,Fluxo!$U:$U,"&lt;="&amp;BG$5,Fluxo!$D:$D,$D130,Fluxo!$E:$E,"&lt;&gt;"&amp;"PERMUTANTE"))</f>
        <v>0</v>
      </c>
      <c r="BH130" s="18">
        <f>IF(BH$5&gt;$G$4,0,SUMIFS(Fluxo!$O:$O,Fluxo!$U:$U,"&gt;"&amp;BG$5,Fluxo!$U:$U,"&lt;="&amp;BH$5,Fluxo!$D:$D,$D130,Fluxo!$E:$E,"&lt;&gt;"&amp;"PERMUTANTE"))</f>
        <v>0</v>
      </c>
      <c r="BI130" s="18">
        <f>IF(BI$5&gt;$G$4,0,SUMIFS(Fluxo!$O:$O,Fluxo!$U:$U,"&gt;"&amp;BH$5,Fluxo!$U:$U,"&lt;="&amp;BI$5,Fluxo!$D:$D,$D130,Fluxo!$E:$E,"&lt;&gt;"&amp;"PERMUTANTE"))</f>
        <v>0</v>
      </c>
      <c r="BJ130" s="18">
        <f>IF(BJ$5&gt;$G$4,0,SUMIFS(Fluxo!$O:$O,Fluxo!$U:$U,"&gt;"&amp;BI$5,Fluxo!$U:$U,"&lt;="&amp;BJ$5,Fluxo!$D:$D,$D130,Fluxo!$E:$E,"&lt;&gt;"&amp;"PERMUTANTE"))</f>
        <v>0</v>
      </c>
      <c r="BK130" s="18">
        <f>IF(BK$5&gt;$G$4,0,SUMIFS(Fluxo!$O:$O,Fluxo!$U:$U,"&gt;"&amp;BJ$5,Fluxo!$U:$U,"&lt;="&amp;BK$5,Fluxo!$D:$D,$D130,Fluxo!$E:$E,"&lt;&gt;"&amp;"PERMUTANTE"))</f>
        <v>0</v>
      </c>
      <c r="BL130" s="18">
        <f>IF(BL$5&gt;$G$4,0,SUMIFS(Fluxo!$O:$O,Fluxo!$U:$U,"&gt;"&amp;BK$5,Fluxo!$U:$U,"&lt;="&amp;BL$5,Fluxo!$D:$D,$D130,Fluxo!$E:$E,"&lt;&gt;"&amp;"PERMUTANTE"))</f>
        <v>0</v>
      </c>
      <c r="BM130" s="18">
        <f>IF(BM$5&gt;$G$4,0,SUMIFS(Fluxo!$O:$O,Fluxo!$U:$U,"&gt;"&amp;BL$5,Fluxo!$U:$U,"&lt;="&amp;BM$5,Fluxo!$D:$D,$D130,Fluxo!$E:$E,"&lt;&gt;"&amp;"PERMUTANTE"))</f>
        <v>0</v>
      </c>
      <c r="BN130" s="18">
        <f>IF(BN$5&gt;$G$4,0,SUMIFS(Fluxo!$O:$O,Fluxo!$U:$U,"&gt;"&amp;BM$5,Fluxo!$U:$U,"&lt;="&amp;BN$5,Fluxo!$D:$D,$D130,Fluxo!$E:$E,"&lt;&gt;"&amp;"PERMUTANTE"))</f>
        <v>0</v>
      </c>
      <c r="BO130" s="18">
        <f>IF(BO$5&gt;$G$4,0,SUMIFS(Fluxo!$O:$O,Fluxo!$U:$U,"&gt;"&amp;BN$5,Fluxo!$U:$U,"&lt;="&amp;BO$5,Fluxo!$D:$D,$D130,Fluxo!$E:$E,"&lt;&gt;"&amp;"PERMUTANTE"))</f>
        <v>0</v>
      </c>
      <c r="BP130" s="18">
        <f>IF(BP$5&gt;$G$4,0,SUMIFS(Fluxo!$O:$O,Fluxo!$U:$U,"&gt;"&amp;BO$5,Fluxo!$U:$U,"&lt;="&amp;BP$5,Fluxo!$D:$D,$D130,Fluxo!$E:$E,"&lt;&gt;"&amp;"PERMUTANTE"))</f>
        <v>0</v>
      </c>
      <c r="BQ130" s="18">
        <f>IF(BQ$5&gt;$G$4,0,SUMIFS(Fluxo!$O:$O,Fluxo!$U:$U,"&gt;"&amp;BP$5,Fluxo!$U:$U,"&lt;="&amp;BQ$5,Fluxo!$D:$D,$D130,Fluxo!$E:$E,"&lt;&gt;"&amp;"PERMUTANTE"))</f>
        <v>0</v>
      </c>
      <c r="BR130" s="18">
        <f>IF(BR$5&gt;$G$4,0,SUMIFS(Fluxo!$O:$O,Fluxo!$U:$U,"&gt;"&amp;BQ$5,Fluxo!$U:$U,"&lt;="&amp;BR$5,Fluxo!$D:$D,$D130,Fluxo!$E:$E,"&lt;&gt;"&amp;"PERMUTANTE"))</f>
        <v>0</v>
      </c>
      <c r="BS130" s="18">
        <f>IF(BS$5&gt;$G$4,0,SUMIFS(Fluxo!$O:$O,Fluxo!$U:$U,"&gt;"&amp;BR$5,Fluxo!$U:$U,"&lt;="&amp;BS$5,Fluxo!$D:$D,$D130,Fluxo!$E:$E,"&lt;&gt;"&amp;"PERMUTANTE"))</f>
        <v>0</v>
      </c>
      <c r="BT130" s="18">
        <f>IF(BT$5&gt;$G$4,0,SUMIFS(Fluxo!$O:$O,Fluxo!$U:$U,"&gt;"&amp;BS$5,Fluxo!$U:$U,"&lt;="&amp;BT$5,Fluxo!$D:$D,$D130,Fluxo!$E:$E,"&lt;&gt;"&amp;"PERMUTANTE"))</f>
        <v>0</v>
      </c>
      <c r="BU130" s="18">
        <f>IF(BU$5&gt;$G$4,0,SUMIFS(Fluxo!$O:$O,Fluxo!$U:$U,"&gt;"&amp;BT$5,Fluxo!$U:$U,"&lt;="&amp;BU$5,Fluxo!$D:$D,$D130,Fluxo!$E:$E,"&lt;&gt;"&amp;"PERMUTANTE"))</f>
        <v>0</v>
      </c>
      <c r="BV130" s="18">
        <f>IF(BV$5&gt;$G$4,0,SUMIFS(Fluxo!$O:$O,Fluxo!$U:$U,"&gt;"&amp;BU$5,Fluxo!$U:$U,"&lt;="&amp;BV$5,Fluxo!$D:$D,$D130,Fluxo!$E:$E,"&lt;&gt;"&amp;"PERMUTANTE"))</f>
        <v>0</v>
      </c>
      <c r="BW130" s="18">
        <f>IF(BW$5&gt;$G$4,0,SUMIFS(Fluxo!$O:$O,Fluxo!$U:$U,"&gt;"&amp;BV$5,Fluxo!$U:$U,"&lt;="&amp;BW$5,Fluxo!$D:$D,$D130,Fluxo!$E:$E,"&lt;&gt;"&amp;"PERMUTANTE"))</f>
        <v>0</v>
      </c>
      <c r="BX130" s="18">
        <f>IF(BX$5&gt;$G$4,0,SUMIFS(Fluxo!$O:$O,Fluxo!$U:$U,"&gt;"&amp;BW$5,Fluxo!$U:$U,"&lt;="&amp;BX$5,Fluxo!$D:$D,$D130,Fluxo!$E:$E,"&lt;&gt;"&amp;"PERMUTANTE"))</f>
        <v>0</v>
      </c>
      <c r="BY130" s="18">
        <f>IF(BY$5&gt;$G$4,0,SUMIFS(Fluxo!$O:$O,Fluxo!$U:$U,"&gt;"&amp;BX$5,Fluxo!$U:$U,"&lt;="&amp;BY$5,Fluxo!$D:$D,$D130,Fluxo!$E:$E,"&lt;&gt;"&amp;"PERMUTANTE"))</f>
        <v>0</v>
      </c>
      <c r="BZ130" s="18">
        <f>IF(BZ$5&gt;$G$4,0,SUMIFS(Fluxo!$O:$O,Fluxo!$U:$U,"&gt;"&amp;BY$5,Fluxo!$U:$U,"&lt;="&amp;BZ$5,Fluxo!$D:$D,$D130,Fluxo!$E:$E,"&lt;&gt;"&amp;"PERMUTANTE"))</f>
        <v>0</v>
      </c>
      <c r="CA130" s="18">
        <f>IF(CA$5&gt;$G$4,0,SUMIFS(Fluxo!$O:$O,Fluxo!$U:$U,"&gt;"&amp;BZ$5,Fluxo!$U:$U,"&lt;="&amp;CA$5,Fluxo!$D:$D,$D130,Fluxo!$E:$E,"&lt;&gt;"&amp;"PERMUTANTE"))</f>
        <v>0</v>
      </c>
      <c r="CB130" s="18">
        <f>IF(CB$5&gt;$G$4,0,SUMIFS(Fluxo!$O:$O,Fluxo!$U:$U,"&gt;"&amp;CA$5,Fluxo!$U:$U,"&lt;="&amp;CB$5,Fluxo!$D:$D,$D130,Fluxo!$E:$E,"&lt;&gt;"&amp;"PERMUTANTE"))</f>
        <v>0</v>
      </c>
      <c r="CC130" s="18">
        <f>IF(CC$5&gt;$G$4,0,SUMIFS(Fluxo!$O:$O,Fluxo!$U:$U,"&gt;"&amp;CB$5,Fluxo!$U:$U,"&lt;="&amp;CC$5,Fluxo!$D:$D,$D130,Fluxo!$E:$E,"&lt;&gt;"&amp;"PERMUTANTE"))</f>
        <v>0</v>
      </c>
      <c r="CD130" s="18">
        <f>IF(CD$5&gt;$G$4,0,SUMIFS(Fluxo!$O:$O,Fluxo!$U:$U,"&gt;"&amp;CC$5,Fluxo!$U:$U,"&lt;="&amp;CD$5,Fluxo!$D:$D,$D130,Fluxo!$E:$E,"&lt;&gt;"&amp;"PERMUTANTE"))</f>
        <v>0</v>
      </c>
      <c r="CE130" s="18">
        <f>IF(CE$5&gt;$G$4,0,SUMIFS(Fluxo!$O:$O,Fluxo!$U:$U,"&gt;"&amp;CD$5,Fluxo!$U:$U,"&lt;="&amp;CE$5,Fluxo!$D:$D,$D130,Fluxo!$E:$E,"&lt;&gt;"&amp;"PERMUTANTE"))</f>
        <v>0</v>
      </c>
      <c r="CF130" s="18">
        <f>IF(CF$5&gt;$G$4,0,SUMIFS(Fluxo!$O:$O,Fluxo!$U:$U,"&gt;"&amp;CE$5,Fluxo!$U:$U,"&lt;="&amp;CF$5,Fluxo!$D:$D,$D130,Fluxo!$E:$E,"&lt;&gt;"&amp;"PERMUTANTE"))</f>
        <v>0</v>
      </c>
      <c r="CG130" s="18">
        <f>IF(CG$5&gt;$G$4,0,SUMIFS(Fluxo!$O:$O,Fluxo!$U:$U,"&gt;"&amp;CF$5,Fluxo!$U:$U,"&lt;="&amp;CG$5,Fluxo!$D:$D,$D130,Fluxo!$E:$E,"&lt;&gt;"&amp;"PERMUTANTE"))</f>
        <v>0</v>
      </c>
      <c r="CH130" s="18">
        <f>IF(CH$5&gt;$G$4,0,SUMIFS(Fluxo!$O:$O,Fluxo!$U:$U,"&gt;"&amp;CG$5,Fluxo!$U:$U,"&lt;="&amp;CH$5,Fluxo!$D:$D,$D130,Fluxo!$E:$E,"&lt;&gt;"&amp;"PERMUTANTE"))</f>
        <v>0</v>
      </c>
      <c r="CI130" s="18">
        <f>IF(CI$5&gt;$G$4,0,SUMIFS(Fluxo!$O:$O,Fluxo!$U:$U,"&gt;"&amp;CH$5,Fluxo!$U:$U,"&lt;="&amp;CI$5,Fluxo!$D:$D,$D130,Fluxo!$E:$E,"&lt;&gt;"&amp;"PERMUTANTE"))</f>
        <v>0</v>
      </c>
      <c r="CJ130" s="18">
        <f>IF(CJ$5&gt;$G$4,0,SUMIFS(Fluxo!$O:$O,Fluxo!$U:$U,"&gt;"&amp;CI$5,Fluxo!$U:$U,"&lt;="&amp;CJ$5,Fluxo!$D:$D,$D130,Fluxo!$E:$E,"&lt;&gt;"&amp;"PERMUTANTE"))</f>
        <v>0</v>
      </c>
      <c r="CK130" s="18">
        <f>IF(CK$5&gt;$G$4,0,SUMIFS(Fluxo!$O:$O,Fluxo!$U:$U,"&gt;"&amp;CJ$5,Fluxo!$U:$U,"&lt;="&amp;CK$5,Fluxo!$D:$D,$D130,Fluxo!$E:$E,"&lt;&gt;"&amp;"PERMUTANTE"))</f>
        <v>0</v>
      </c>
      <c r="CL130" s="18">
        <f>IF(CL$5&gt;$G$4,0,SUMIFS(Fluxo!$O:$O,Fluxo!$U:$U,"&gt;"&amp;CK$5,Fluxo!$U:$U,"&lt;="&amp;CL$5,Fluxo!$D:$D,$D130,Fluxo!$E:$E,"&lt;&gt;"&amp;"PERMUTANTE"))</f>
        <v>0</v>
      </c>
      <c r="CM130" s="18">
        <f>IF(CM$5&gt;$G$4,0,SUMIFS(Fluxo!$O:$O,Fluxo!$U:$U,"&gt;"&amp;CL$5,Fluxo!$U:$U,"&lt;="&amp;CM$5,Fluxo!$D:$D,$D130,Fluxo!$E:$E,"&lt;&gt;"&amp;"PERMUTANTE"))</f>
        <v>0</v>
      </c>
      <c r="CN130" s="18">
        <f>IF(CN$5&gt;$G$4,0,SUMIFS(Fluxo!$O:$O,Fluxo!$U:$U,"&gt;"&amp;CM$5,Fluxo!$U:$U,"&lt;="&amp;CN$5,Fluxo!$D:$D,$D130,Fluxo!$E:$E,"&lt;&gt;"&amp;"PERMUTANTE"))</f>
        <v>0</v>
      </c>
      <c r="CO130" s="18">
        <f>IF(CO$5&gt;$G$4,0,SUMIFS(Fluxo!$O:$O,Fluxo!$U:$U,"&gt;"&amp;CN$5,Fluxo!$U:$U,"&lt;="&amp;CO$5,Fluxo!$D:$D,$D130,Fluxo!$E:$E,"&lt;&gt;"&amp;"PERMUTANTE"))</f>
        <v>0</v>
      </c>
      <c r="CP130" s="18">
        <f>IF(CP$5&gt;$G$4,0,SUMIFS(Fluxo!$O:$O,Fluxo!$U:$U,"&gt;"&amp;CO$5,Fluxo!$U:$U,"&lt;="&amp;CP$5,Fluxo!$D:$D,$D130,Fluxo!$E:$E,"&lt;&gt;"&amp;"PERMUTANTE"))</f>
        <v>0</v>
      </c>
      <c r="CQ130" s="18">
        <f>IF(CQ$5&gt;$G$4,0,SUMIFS(Fluxo!$O:$O,Fluxo!$U:$U,"&gt;"&amp;CP$5,Fluxo!$U:$U,"&lt;="&amp;CQ$5,Fluxo!$D:$D,$D130,Fluxo!$E:$E,"&lt;&gt;"&amp;"PERMUTANTE"))</f>
        <v>0</v>
      </c>
      <c r="CR130" s="18">
        <f>IF(CR$5&gt;$G$4,0,SUMIFS(Fluxo!$O:$O,Fluxo!$U:$U,"&gt;"&amp;CQ$5,Fluxo!$U:$U,"&lt;="&amp;CR$5,Fluxo!$D:$D,$D130,Fluxo!$E:$E,"&lt;&gt;"&amp;"PERMUTANTE"))</f>
        <v>0</v>
      </c>
      <c r="CS130" s="18">
        <f>IF(CS$5&gt;$G$4,0,SUMIFS(Fluxo!$O:$O,Fluxo!$U:$U,"&gt;"&amp;CR$5,Fluxo!$U:$U,"&lt;="&amp;CS$5,Fluxo!$D:$D,$D130,Fluxo!$E:$E,"&lt;&gt;"&amp;"PERMUTANTE"))</f>
        <v>0</v>
      </c>
      <c r="CT130" s="18">
        <f>IF(CT$5&gt;$G$4,0,SUMIFS(Fluxo!$O:$O,Fluxo!$U:$U,"&gt;"&amp;CS$5,Fluxo!$U:$U,"&lt;="&amp;CT$5,Fluxo!$D:$D,$D130,Fluxo!$E:$E,"&lt;&gt;"&amp;"PERMUTANTE"))</f>
        <v>0</v>
      </c>
      <c r="CU130" s="18">
        <f>IF(CU$5&gt;$G$4,0,SUMIFS(Fluxo!$O:$O,Fluxo!$U:$U,"&gt;"&amp;CT$5,Fluxo!$U:$U,"&lt;="&amp;CU$5,Fluxo!$D:$D,$D130,Fluxo!$E:$E,"&lt;&gt;"&amp;"PERMUTANTE"))</f>
        <v>0</v>
      </c>
      <c r="CV130" s="18">
        <f>IF(CV$5&gt;$G$4,0,SUMIFS(Fluxo!$O:$O,Fluxo!$U:$U,"&gt;"&amp;CU$5,Fluxo!$U:$U,"&lt;="&amp;CV$5,Fluxo!$D:$D,$D130,Fluxo!$E:$E,"&lt;&gt;"&amp;"PERMUTANTE"))</f>
        <v>0</v>
      </c>
      <c r="CW130" s="18">
        <f>IF(CW$5&gt;$G$4,0,SUMIFS(Fluxo!$O:$O,Fluxo!$U:$U,"&gt;"&amp;CV$5,Fluxo!$U:$U,"&lt;="&amp;CW$5,Fluxo!$D:$D,$D130,Fluxo!$E:$E,"&lt;&gt;"&amp;"PERMUTANTE"))</f>
        <v>0</v>
      </c>
      <c r="CX130" s="18">
        <f>IF(CX$5&gt;$G$4,0,SUMIFS(Fluxo!$O:$O,Fluxo!$U:$U,"&gt;"&amp;CW$5,Fluxo!$U:$U,"&lt;="&amp;CX$5,Fluxo!$D:$D,$D130,Fluxo!$E:$E,"&lt;&gt;"&amp;"PERMUTANTE"))</f>
        <v>0</v>
      </c>
      <c r="CY130" s="18">
        <f>IF(CY$5&gt;$G$4,0,SUMIFS(Fluxo!$O:$O,Fluxo!$U:$U,"&gt;"&amp;CX$5,Fluxo!$U:$U,"&lt;="&amp;CY$5,Fluxo!$D:$D,$D130,Fluxo!$E:$E,"&lt;&gt;"&amp;"PERMUTANTE"))</f>
        <v>0</v>
      </c>
      <c r="CZ130" s="18">
        <f>IF(CZ$5&gt;$G$4,0,SUMIFS(Fluxo!$O:$O,Fluxo!$U:$U,"&gt;"&amp;CY$5,Fluxo!$U:$U,"&lt;="&amp;CZ$5,Fluxo!$D:$D,$D130,Fluxo!$E:$E,"&lt;&gt;"&amp;"PERMUTANTE"))</f>
        <v>0</v>
      </c>
      <c r="DA130" s="18">
        <f>IF(DA$5&gt;$G$4,0,SUMIFS(Fluxo!$O:$O,Fluxo!$U:$U,"&gt;"&amp;CZ$5,Fluxo!$U:$U,"&lt;="&amp;DA$5,Fluxo!$D:$D,$D130,Fluxo!$E:$E,"&lt;&gt;"&amp;"PERMUTANTE"))</f>
        <v>0</v>
      </c>
      <c r="DB130" s="18">
        <f>IF(DB$5&gt;$G$4,0,SUMIFS(Fluxo!$O:$O,Fluxo!$U:$U,"&gt;"&amp;DA$5,Fluxo!$U:$U,"&lt;="&amp;DB$5,Fluxo!$D:$D,$D130,Fluxo!$E:$E,"&lt;&gt;"&amp;"PERMUTANTE"))</f>
        <v>0</v>
      </c>
      <c r="DC130" s="18">
        <f>IF(DC$5&gt;$G$4,0,SUMIFS(Fluxo!$O:$O,Fluxo!$U:$U,"&gt;"&amp;DB$5,Fluxo!$U:$U,"&lt;="&amp;DC$5,Fluxo!$D:$D,$D130,Fluxo!$E:$E,"&lt;&gt;"&amp;"PERMUTANTE"))</f>
        <v>0</v>
      </c>
      <c r="DD130" s="18">
        <f>IF(DD$5&gt;$G$4,0,SUMIFS(Fluxo!$O:$O,Fluxo!$U:$U,"&gt;"&amp;DC$5,Fluxo!$U:$U,"&lt;="&amp;DD$5,Fluxo!$D:$D,$D130,Fluxo!$E:$E,"&lt;&gt;"&amp;"PERMUTANTE"))</f>
        <v>0</v>
      </c>
      <c r="DE130" s="18">
        <f>IF(DE$5&gt;$G$4,0,SUMIFS(Fluxo!$O:$O,Fluxo!$U:$U,"&gt;"&amp;DD$5,Fluxo!$U:$U,"&lt;="&amp;DE$5,Fluxo!$D:$D,$D130,Fluxo!$E:$E,"&lt;&gt;"&amp;"PERMUTANTE"))</f>
        <v>0</v>
      </c>
      <c r="DF130" s="18">
        <f>IF(DF$5&gt;$G$4,0,SUMIFS(Fluxo!$O:$O,Fluxo!$U:$U,"&gt;"&amp;DE$5,Fluxo!$U:$U,"&lt;="&amp;DF$5,Fluxo!$D:$D,$D130,Fluxo!$E:$E,"&lt;&gt;"&amp;"PERMUTANTE"))</f>
        <v>0</v>
      </c>
      <c r="DG130" s="18">
        <f>IF(DG$5&gt;$G$4,0,SUMIFS(Fluxo!$O:$O,Fluxo!$U:$U,"&gt;"&amp;DF$5,Fluxo!$U:$U,"&lt;="&amp;DG$5,Fluxo!$D:$D,$D130,Fluxo!$E:$E,"&lt;&gt;"&amp;"PERMUTANTE"))</f>
        <v>0</v>
      </c>
      <c r="DH130" s="18">
        <f>IF(DH$5&gt;$G$4,0,SUMIFS(Fluxo!$O:$O,Fluxo!$U:$U,"&gt;"&amp;DG$5,Fluxo!$U:$U,"&lt;="&amp;DH$5,Fluxo!$D:$D,$D130,Fluxo!$E:$E,"&lt;&gt;"&amp;"PERMUTANTE"))</f>
        <v>0</v>
      </c>
      <c r="DI130" s="18">
        <f>IF(DI$5&gt;$G$4,0,SUMIFS(Fluxo!$O:$O,Fluxo!$U:$U,"&gt;"&amp;DH$5,Fluxo!$U:$U,"&lt;="&amp;DI$5,Fluxo!$D:$D,$D130,Fluxo!$E:$E,"&lt;&gt;"&amp;"PERMUTANTE"))</f>
        <v>0</v>
      </c>
      <c r="DJ130" s="18">
        <f>IF(DJ$5&gt;$G$4,0,SUMIFS(Fluxo!$O:$O,Fluxo!$U:$U,"&gt;"&amp;DI$5,Fluxo!$U:$U,"&lt;="&amp;DJ$5,Fluxo!$D:$D,$D130,Fluxo!$E:$E,"&lt;&gt;"&amp;"PERMUTANTE"))</f>
        <v>0</v>
      </c>
      <c r="DK130" s="18">
        <f>IF(DK$5&gt;$G$4,0,SUMIFS(Fluxo!$O:$O,Fluxo!$U:$U,"&gt;"&amp;DJ$5,Fluxo!$U:$U,"&lt;="&amp;DK$5,Fluxo!$D:$D,$D130,Fluxo!$E:$E,"&lt;&gt;"&amp;"PERMUTANTE"))</f>
        <v>0</v>
      </c>
      <c r="DL130" s="18">
        <f>IF(DL$5&gt;$G$4,0,SUMIFS(Fluxo!$O:$O,Fluxo!$U:$U,"&gt;"&amp;DK$5,Fluxo!$U:$U,"&lt;="&amp;DL$5,Fluxo!$D:$D,$D130,Fluxo!$E:$E,"&lt;&gt;"&amp;"PERMUTANTE"))</f>
        <v>0</v>
      </c>
      <c r="DM130" s="18">
        <f>IF(DM$5&gt;$G$4,0,SUMIFS(Fluxo!$O:$O,Fluxo!$U:$U,"&gt;"&amp;DL$5,Fluxo!$U:$U,"&lt;="&amp;DM$5,Fluxo!$D:$D,$D130,Fluxo!$E:$E,"&lt;&gt;"&amp;"PERMUTANTE"))</f>
        <v>0</v>
      </c>
      <c r="DN130" s="18">
        <f>IF(DN$5&gt;$G$4,0,SUMIFS(Fluxo!$O:$O,Fluxo!$U:$U,"&gt;"&amp;DM$5,Fluxo!$U:$U,"&lt;="&amp;DN$5,Fluxo!$D:$D,$D130,Fluxo!$E:$E,"&lt;&gt;"&amp;"PERMUTANTE"))</f>
        <v>0</v>
      </c>
      <c r="DO130" s="18">
        <f>IF(DO$5&gt;$G$4,0,SUMIFS(Fluxo!$O:$O,Fluxo!$U:$U,"&gt;"&amp;DN$5,Fluxo!$U:$U,"&lt;="&amp;DO$5,Fluxo!$D:$D,$D130,Fluxo!$E:$E,"&lt;&gt;"&amp;"PERMUTANTE"))</f>
        <v>0</v>
      </c>
      <c r="DP130" s="18">
        <f>IF(DP$5&gt;$G$4,0,SUMIFS(Fluxo!$O:$O,Fluxo!$U:$U,"&gt;"&amp;DO$5,Fluxo!$U:$U,"&lt;="&amp;DP$5,Fluxo!$D:$D,$D130,Fluxo!$E:$E,"&lt;&gt;"&amp;"PERMUTANTE"))</f>
        <v>0</v>
      </c>
      <c r="DQ130" s="18">
        <f>IF(DQ$5&gt;$G$4,0,SUMIFS(Fluxo!$O:$O,Fluxo!$U:$U,"&gt;"&amp;DP$5,Fluxo!$U:$U,"&lt;="&amp;DQ$5,Fluxo!$D:$D,$D130,Fluxo!$E:$E,"&lt;&gt;"&amp;"PERMUTANTE"))</f>
        <v>0</v>
      </c>
      <c r="DR130" s="18">
        <f>IF(DR$5&gt;$G$4,0,SUMIFS(Fluxo!$O:$O,Fluxo!$U:$U,"&gt;"&amp;DQ$5,Fluxo!$U:$U,"&lt;="&amp;DR$5,Fluxo!$D:$D,$D130,Fluxo!$E:$E,"&lt;&gt;"&amp;"PERMUTANTE"))</f>
        <v>0</v>
      </c>
      <c r="DS130" s="18">
        <f>IF(DS$5&gt;$G$4,0,SUMIFS(Fluxo!$O:$O,Fluxo!$U:$U,"&gt;"&amp;DR$5,Fluxo!$U:$U,"&lt;="&amp;DS$5,Fluxo!$D:$D,$D130,Fluxo!$E:$E,"&lt;&gt;"&amp;"PERMUTANTE"))</f>
        <v>0</v>
      </c>
      <c r="DT130" s="18">
        <f>IF(DT$5&gt;$G$4,0,SUMIFS(Fluxo!$O:$O,Fluxo!$U:$U,"&gt;"&amp;DS$5,Fluxo!$U:$U,"&lt;="&amp;DT$5,Fluxo!$D:$D,$D130,Fluxo!$E:$E,"&lt;&gt;"&amp;"PERMUTANTE"))</f>
        <v>0</v>
      </c>
      <c r="DU130" s="18">
        <f>IF(DU$5&gt;$G$4,0,SUMIFS(Fluxo!$O:$O,Fluxo!$U:$U,"&gt;"&amp;DT$5,Fluxo!$U:$U,"&lt;="&amp;DU$5,Fluxo!$D:$D,$D130,Fluxo!$E:$E,"&lt;&gt;"&amp;"PERMUTANTE"))</f>
        <v>0</v>
      </c>
      <c r="DV130" s="18">
        <f>IF(DV$5&gt;$G$4,0,SUMIFS(Fluxo!$O:$O,Fluxo!$U:$U,"&gt;"&amp;DU$5,Fluxo!$U:$U,"&lt;="&amp;DV$5,Fluxo!$D:$D,$D130,Fluxo!$E:$E,"&lt;&gt;"&amp;"PERMUTANTE"))</f>
        <v>0</v>
      </c>
      <c r="DW130" s="18">
        <f>IF(DW$5&gt;$G$4,0,SUMIFS(Fluxo!$O:$O,Fluxo!$U:$U,"&gt;"&amp;DV$5,Fluxo!$U:$U,"&lt;="&amp;DW$5,Fluxo!$D:$D,$D130,Fluxo!$E:$E,"&lt;&gt;"&amp;"PERMUTANTE"))</f>
        <v>0</v>
      </c>
      <c r="DX130" s="18">
        <f>IF(DX$5&gt;$G$4,0,SUMIFS(Fluxo!$O:$O,Fluxo!$U:$U,"&gt;"&amp;DW$5,Fluxo!$U:$U,"&lt;="&amp;DX$5,Fluxo!$D:$D,$D130,Fluxo!$E:$E,"&lt;&gt;"&amp;"PERMUTANTE"))</f>
        <v>0</v>
      </c>
      <c r="DY130" s="18">
        <f>IF(DY$5&gt;$G$4,0,SUMIFS(Fluxo!$O:$O,Fluxo!$U:$U,"&gt;"&amp;DX$5,Fluxo!$U:$U,"&lt;="&amp;DY$5,Fluxo!$D:$D,$D130,Fluxo!$E:$E,"&lt;&gt;"&amp;"PERMUTANTE"))</f>
        <v>0</v>
      </c>
      <c r="DZ130" s="18">
        <f>IF(DZ$5&gt;$G$4,0,SUMIFS(Fluxo!$O:$O,Fluxo!$U:$U,"&gt;"&amp;DY$5,Fluxo!$U:$U,"&lt;="&amp;DZ$5,Fluxo!$D:$D,$D130,Fluxo!$E:$E,"&lt;&gt;"&amp;"PERMUTANTE"))</f>
        <v>0</v>
      </c>
      <c r="EA130" s="18">
        <f>IF(EA$5&gt;$G$4,0,SUMIFS(Fluxo!$O:$O,Fluxo!$U:$U,"&gt;"&amp;DZ$5,Fluxo!$U:$U,"&lt;="&amp;EA$5,Fluxo!$D:$D,$D130,Fluxo!$E:$E,"&lt;&gt;"&amp;"PERMUTANTE"))</f>
        <v>0</v>
      </c>
      <c r="EB130" s="18">
        <f>IF(EB$5&gt;$G$4,0,SUMIFS(Fluxo!$O:$O,Fluxo!$U:$U,"&gt;"&amp;EA$5,Fluxo!$U:$U,"&lt;="&amp;EB$5,Fluxo!$D:$D,$D130,Fluxo!$E:$E,"&lt;&gt;"&amp;"PERMUTANTE"))</f>
        <v>0</v>
      </c>
      <c r="EC130" s="18">
        <f>IF(EC$5&gt;$G$4,0,SUMIFS(Fluxo!$O:$O,Fluxo!$U:$U,"&gt;"&amp;EB$5,Fluxo!$U:$U,"&lt;="&amp;EC$5,Fluxo!$D:$D,$D130,Fluxo!$E:$E,"&lt;&gt;"&amp;"PERMUTANTE"))</f>
        <v>0</v>
      </c>
      <c r="ED130" s="18">
        <f>IF(ED$5&gt;$G$4,0,SUMIFS(Fluxo!$O:$O,Fluxo!$U:$U,"&gt;"&amp;EC$5,Fluxo!$U:$U,"&lt;="&amp;ED$5,Fluxo!$D:$D,$D130,Fluxo!$E:$E,"&lt;&gt;"&amp;"PERMUTANTE"))</f>
        <v>0</v>
      </c>
      <c r="EE130" s="18">
        <f>IF(EE$5&gt;$G$4,0,SUMIFS(Fluxo!$O:$O,Fluxo!$U:$U,"&gt;"&amp;ED$5,Fluxo!$U:$U,"&lt;="&amp;EE$5,Fluxo!$D:$D,$D130,Fluxo!$E:$E,"&lt;&gt;"&amp;"PERMUTANTE"))</f>
        <v>0</v>
      </c>
      <c r="EF130" s="18">
        <f>IF(EF$5&gt;$G$4,0,SUMIFS(Fluxo!$O:$O,Fluxo!$U:$U,"&gt;"&amp;EE$5,Fluxo!$U:$U,"&lt;="&amp;EF$5,Fluxo!$D:$D,$D130,Fluxo!$E:$E,"&lt;&gt;"&amp;"PERMUTANTE"))</f>
        <v>0</v>
      </c>
      <c r="EG130" s="18">
        <f>IF(EG$5&gt;$G$4,0,SUMIFS(Fluxo!$O:$O,Fluxo!$U:$U,"&gt;"&amp;EF$5,Fluxo!$U:$U,"&lt;="&amp;EG$5,Fluxo!$D:$D,$D130,Fluxo!$E:$E,"&lt;&gt;"&amp;"PERMUTANTE"))</f>
        <v>0</v>
      </c>
      <c r="EH130" s="18">
        <f>IF(EH$5&gt;$G$4,0,SUMIFS(Fluxo!$O:$O,Fluxo!$U:$U,"&gt;"&amp;EG$5,Fluxo!$U:$U,"&lt;="&amp;EH$5,Fluxo!$D:$D,$D130,Fluxo!$E:$E,"&lt;&gt;"&amp;"PERMUTANTE"))</f>
        <v>0</v>
      </c>
      <c r="EI130" s="18">
        <f>IF(EI$5&gt;$G$4,0,SUMIFS(Fluxo!$O:$O,Fluxo!$U:$U,"&gt;"&amp;EH$5,Fluxo!$U:$U,"&lt;="&amp;EI$5,Fluxo!$D:$D,$D130,Fluxo!$E:$E,"&lt;&gt;"&amp;"PERMUTANTE"))</f>
        <v>0</v>
      </c>
      <c r="EJ130" s="18">
        <f>IF(EJ$5&gt;$G$4,0,SUMIFS(Fluxo!$O:$O,Fluxo!$U:$U,"&gt;"&amp;EI$5,Fluxo!$U:$U,"&lt;="&amp;EJ$5,Fluxo!$D:$D,$D130,Fluxo!$E:$E,"&lt;&gt;"&amp;"PERMUTANTE"))</f>
        <v>0</v>
      </c>
      <c r="EK130" s="18">
        <f>IF(EK$5&gt;$G$4,0,SUMIFS(Fluxo!$O:$O,Fluxo!$U:$U,"&gt;"&amp;EJ$5,Fluxo!$U:$U,"&lt;="&amp;EK$5,Fluxo!$D:$D,$D130,Fluxo!$E:$E,"&lt;&gt;"&amp;"PERMUTANTE"))</f>
        <v>0</v>
      </c>
      <c r="EL130" s="18">
        <f>IF(EL$5&gt;$G$4,0,SUMIFS(Fluxo!$O:$O,Fluxo!$U:$U,"&gt;"&amp;EK$5,Fluxo!$U:$U,"&lt;="&amp;EL$5,Fluxo!$D:$D,$D130,Fluxo!$E:$E,"&lt;&gt;"&amp;"PERMUTANTE"))</f>
        <v>0</v>
      </c>
      <c r="EM130" s="18">
        <f>IF(EM$5&gt;$G$4,0,SUMIFS(Fluxo!$O:$O,Fluxo!$U:$U,"&gt;"&amp;EL$5,Fluxo!$U:$U,"&lt;="&amp;EM$5,Fluxo!$D:$D,$D130,Fluxo!$E:$E,"&lt;&gt;"&amp;"PERMUTANTE"))</f>
        <v>0</v>
      </c>
      <c r="EN130" s="18">
        <f>IF(EN$5&gt;$G$4,0,SUMIFS(Fluxo!$O:$O,Fluxo!$U:$U,"&gt;"&amp;EM$5,Fluxo!$U:$U,"&lt;="&amp;EN$5,Fluxo!$D:$D,$D130,Fluxo!$E:$E,"&lt;&gt;"&amp;"PERMUTANTE"))</f>
        <v>0</v>
      </c>
      <c r="EO130" s="18">
        <f>IF(EO$5&gt;$G$4,0,SUMIFS(Fluxo!$O:$O,Fluxo!$U:$U,"&gt;"&amp;EN$5,Fluxo!$U:$U,"&lt;="&amp;EO$5,Fluxo!$D:$D,$D130,Fluxo!$E:$E,"&lt;&gt;"&amp;"PERMUTANTE"))</f>
        <v>0</v>
      </c>
      <c r="EP130" s="18">
        <f>IF(EP$5&gt;$G$4,0,SUMIFS(Fluxo!$O:$O,Fluxo!$U:$U,"&gt;"&amp;EO$5,Fluxo!$U:$U,"&lt;="&amp;EP$5,Fluxo!$D:$D,$D130,Fluxo!$E:$E,"&lt;&gt;"&amp;"PERMUTANTE"))</f>
        <v>0</v>
      </c>
      <c r="EQ130" s="18">
        <f>IF(EQ$5&gt;$G$4,0,SUMIFS(Fluxo!$O:$O,Fluxo!$U:$U,"&gt;"&amp;EP$5,Fluxo!$U:$U,"&lt;="&amp;EQ$5,Fluxo!$D:$D,$D130,Fluxo!$E:$E,"&lt;&gt;"&amp;"PERMUTANTE"))</f>
        <v>0</v>
      </c>
      <c r="ER130" s="18">
        <f>IF(ER$5&gt;$G$4,0,SUMIFS(Fluxo!$O:$O,Fluxo!$U:$U,"&gt;"&amp;EQ$5,Fluxo!$U:$U,"&lt;="&amp;ER$5,Fluxo!$D:$D,$D130,Fluxo!$E:$E,"&lt;&gt;"&amp;"PERMUTANTE"))</f>
        <v>0</v>
      </c>
      <c r="ES130" s="18">
        <f>IF(ES$5&gt;$G$4,0,SUMIFS(Fluxo!$O:$O,Fluxo!$U:$U,"&gt;"&amp;ER$5,Fluxo!$U:$U,"&lt;="&amp;ES$5,Fluxo!$D:$D,$D130,Fluxo!$E:$E,"&lt;&gt;"&amp;"PERMUTANTE"))</f>
        <v>0</v>
      </c>
      <c r="ET130" s="18">
        <f>IF(ET$5&gt;$G$4,0,SUMIFS(Fluxo!$O:$O,Fluxo!$U:$U,"&gt;"&amp;ES$5,Fluxo!$U:$U,"&lt;="&amp;ET$5,Fluxo!$D:$D,$D130,Fluxo!$E:$E,"&lt;&gt;"&amp;"PERMUTANTE"))</f>
        <v>0</v>
      </c>
      <c r="EU130" s="18">
        <f>IF(EU$5&gt;$G$4,0,SUMIFS(Fluxo!$O:$O,Fluxo!$U:$U,"&gt;"&amp;ET$5,Fluxo!$U:$U,"&lt;="&amp;EU$5,Fluxo!$D:$D,$D130,Fluxo!$E:$E,"&lt;&gt;"&amp;"PERMUTANTE"))</f>
        <v>0</v>
      </c>
      <c r="EV130" s="18">
        <f>IF(EV$5&gt;$G$4,0,SUMIFS(Fluxo!$O:$O,Fluxo!$U:$U,"&gt;"&amp;EU$5,Fluxo!$U:$U,"&lt;="&amp;EV$5,Fluxo!$D:$D,$D130,Fluxo!$E:$E,"&lt;&gt;"&amp;"PERMUTANTE"))</f>
        <v>0</v>
      </c>
      <c r="EW130" s="18">
        <f>IF(EW$5&gt;$G$4,0,SUMIFS(Fluxo!$O:$O,Fluxo!$U:$U,"&gt;"&amp;EV$5,Fluxo!$U:$U,"&lt;="&amp;EW$5,Fluxo!$D:$D,$D130,Fluxo!$E:$E,"&lt;&gt;"&amp;"PERMUTANTE"))</f>
        <v>0</v>
      </c>
      <c r="EX130" s="18">
        <f>IF(EX$5&gt;$G$4,0,SUMIFS(Fluxo!$O:$O,Fluxo!$U:$U,"&gt;"&amp;EW$5,Fluxo!$U:$U,"&lt;="&amp;EX$5,Fluxo!$D:$D,$D130,Fluxo!$E:$E,"&lt;&gt;"&amp;"PERMUTANTE"))</f>
        <v>0</v>
      </c>
      <c r="EY130" s="18">
        <f>IF(EY$5&gt;$G$4,0,SUMIFS(Fluxo!$O:$O,Fluxo!$U:$U,"&gt;"&amp;EX$5,Fluxo!$U:$U,"&lt;="&amp;EY$5,Fluxo!$D:$D,$D130,Fluxo!$E:$E,"&lt;&gt;"&amp;"PERMUTANTE"))</f>
        <v>0</v>
      </c>
      <c r="EZ130" s="18">
        <f>IF(EZ$5&gt;$G$4,0,SUMIFS(Fluxo!$O:$O,Fluxo!$U:$U,"&gt;"&amp;EY$5,Fluxo!$U:$U,"&lt;="&amp;EZ$5,Fluxo!$D:$D,$D130,Fluxo!$E:$E,"&lt;&gt;"&amp;"PERMUTANTE"))</f>
        <v>0</v>
      </c>
      <c r="FA130" s="18">
        <f>IF(FA$5&gt;$G$4,0,SUMIFS(Fluxo!$O:$O,Fluxo!$U:$U,"&gt;"&amp;EZ$5,Fluxo!$U:$U,"&lt;="&amp;FA$5,Fluxo!$D:$D,$D130,Fluxo!$E:$E,"&lt;&gt;"&amp;"PERMUTANTE"))</f>
        <v>0</v>
      </c>
      <c r="FB130" s="18">
        <f>IF(FB$5&gt;$G$4,0,SUMIFS(Fluxo!$O:$O,Fluxo!$U:$U,"&gt;"&amp;FA$5,Fluxo!$U:$U,"&lt;="&amp;FB$5,Fluxo!$D:$D,$D130,Fluxo!$E:$E,"&lt;&gt;"&amp;"PERMUTANTE"))</f>
        <v>0</v>
      </c>
      <c r="FC130" s="18">
        <f>IF(FC$5&gt;$G$4,0,SUMIFS(Fluxo!$O:$O,Fluxo!$U:$U,"&gt;"&amp;FB$5,Fluxo!$U:$U,"&lt;="&amp;FC$5,Fluxo!$D:$D,$D130,Fluxo!$E:$E,"&lt;&gt;"&amp;"PERMUTANTE"))</f>
        <v>0</v>
      </c>
      <c r="FD130" s="18">
        <f>IF(FD$5&gt;$G$4,0,SUMIFS(Fluxo!$O:$O,Fluxo!$U:$U,"&gt;"&amp;FC$5,Fluxo!$U:$U,"&lt;="&amp;FD$5,Fluxo!$D:$D,$D130,Fluxo!$E:$E,"&lt;&gt;"&amp;"PERMUTANTE"))</f>
        <v>0</v>
      </c>
      <c r="FE130" s="18">
        <f>IF(FE$5&gt;$G$4,0,SUMIFS(Fluxo!$O:$O,Fluxo!$U:$U,"&gt;"&amp;FD$5,Fluxo!$U:$U,"&lt;="&amp;FE$5,Fluxo!$D:$D,$D130,Fluxo!$E:$E,"&lt;&gt;"&amp;"PERMUTANTE"))</f>
        <v>0</v>
      </c>
      <c r="FF130" s="18">
        <f>IF(FF$5&gt;$G$4,0,SUMIFS(Fluxo!$O:$O,Fluxo!$U:$U,"&gt;"&amp;FE$5,Fluxo!$U:$U,"&lt;="&amp;FF$5,Fluxo!$D:$D,$D130,Fluxo!$E:$E,"&lt;&gt;"&amp;"PERMUTANTE"))</f>
        <v>0</v>
      </c>
      <c r="FG130" s="18">
        <f>IF(FG$5&gt;$G$4,0,SUMIFS(Fluxo!$O:$O,Fluxo!$U:$U,"&gt;"&amp;FF$5,Fluxo!$U:$U,"&lt;="&amp;FG$5,Fluxo!$D:$D,$D130,Fluxo!$E:$E,"&lt;&gt;"&amp;"PERMUTANTE"))</f>
        <v>0</v>
      </c>
      <c r="FH130" s="18">
        <f>IF(FH$5&gt;$G$4,0,SUMIFS(Fluxo!$O:$O,Fluxo!$U:$U,"&gt;"&amp;FG$5,Fluxo!$U:$U,"&lt;="&amp;FH$5,Fluxo!$D:$D,$D130,Fluxo!$E:$E,"&lt;&gt;"&amp;"PERMUTANTE"))</f>
        <v>0</v>
      </c>
      <c r="FI130" s="18">
        <f>IF(FI$5&gt;$G$4,0,SUMIFS(Fluxo!$O:$O,Fluxo!$U:$U,"&gt;"&amp;FH$5,Fluxo!$U:$U,"&lt;="&amp;FI$5,Fluxo!$D:$D,$D130,Fluxo!$E:$E,"&lt;&gt;"&amp;"PERMUTANTE"))</f>
        <v>0</v>
      </c>
      <c r="FJ130" s="18">
        <f>IF(FJ$5&gt;$G$4,0,SUMIFS(Fluxo!$O:$O,Fluxo!$U:$U,"&gt;"&amp;FI$5,Fluxo!$U:$U,"&lt;="&amp;FJ$5,Fluxo!$D:$D,$D130,Fluxo!$E:$E,"&lt;&gt;"&amp;"PERMUTANTE"))</f>
        <v>0</v>
      </c>
      <c r="FK130" s="18">
        <f>IF(FK$5&gt;$G$4,0,SUMIFS(Fluxo!$O:$O,Fluxo!$U:$U,"&gt;"&amp;FJ$5,Fluxo!$U:$U,"&lt;="&amp;FK$5,Fluxo!$D:$D,$D130,Fluxo!$E:$E,"&lt;&gt;"&amp;"PERMUTANTE"))</f>
        <v>0</v>
      </c>
      <c r="FL130" s="18">
        <f>IF(FL$5&gt;$G$4,0,SUMIFS(Fluxo!$O:$O,Fluxo!$U:$U,"&gt;"&amp;FK$5,Fluxo!$U:$U,"&lt;="&amp;FL$5,Fluxo!$D:$D,$D130,Fluxo!$E:$E,"&lt;&gt;"&amp;"PERMUTANTE"))</f>
        <v>0</v>
      </c>
      <c r="FM130" s="18">
        <f>IF(FM$5&gt;$G$4,0,SUMIFS(Fluxo!$O:$O,Fluxo!$U:$U,"&gt;"&amp;FL$5,Fluxo!$U:$U,"&lt;="&amp;FM$5,Fluxo!$D:$D,$D130,Fluxo!$E:$E,"&lt;&gt;"&amp;"PERMUTANTE"))</f>
        <v>0</v>
      </c>
      <c r="FN130" s="18">
        <f>IF(FN$5&gt;$G$4,0,SUMIFS(Fluxo!$O:$O,Fluxo!$U:$U,"&gt;"&amp;FM$5,Fluxo!$U:$U,"&lt;="&amp;FN$5,Fluxo!$D:$D,$D130,Fluxo!$E:$E,"&lt;&gt;"&amp;"PERMUTANTE"))</f>
        <v>0</v>
      </c>
      <c r="FO130" s="18">
        <f>IF(FO$5&gt;$G$4,0,SUMIFS(Fluxo!$O:$O,Fluxo!$U:$U,"&gt;"&amp;FN$5,Fluxo!$U:$U,"&lt;="&amp;FO$5,Fluxo!$D:$D,$D130,Fluxo!$E:$E,"&lt;&gt;"&amp;"PERMUTANTE"))</f>
        <v>0</v>
      </c>
      <c r="FP130" s="18">
        <f>IF(FP$5&gt;$G$4,0,SUMIFS(Fluxo!$O:$O,Fluxo!$U:$U,"&gt;"&amp;FO$5,Fluxo!$U:$U,"&lt;="&amp;FP$5,Fluxo!$D:$D,$D130,Fluxo!$E:$E,"&lt;&gt;"&amp;"PERMUTANTE"))</f>
        <v>0</v>
      </c>
      <c r="FQ130" s="18">
        <f>IF(FQ$5&gt;$G$4,0,SUMIFS(Fluxo!$O:$O,Fluxo!$U:$U,"&gt;"&amp;FP$5,Fluxo!$U:$U,"&lt;="&amp;FQ$5,Fluxo!$D:$D,$D130,Fluxo!$E:$E,"&lt;&gt;"&amp;"PERMUTANTE"))</f>
        <v>0</v>
      </c>
      <c r="FR130" s="18">
        <f>IF(FR$5&gt;$G$4,0,SUMIFS(Fluxo!$O:$O,Fluxo!$U:$U,"&gt;"&amp;FQ$5,Fluxo!$U:$U,"&lt;="&amp;FR$5,Fluxo!$D:$D,$D130,Fluxo!$E:$E,"&lt;&gt;"&amp;"PERMUTANTE"))</f>
        <v>0</v>
      </c>
      <c r="FS130" s="18">
        <f>IF(FS$5&gt;$G$4,0,SUMIFS(Fluxo!$O:$O,Fluxo!$U:$U,"&gt;"&amp;FR$5,Fluxo!$U:$U,"&lt;="&amp;FS$5,Fluxo!$D:$D,$D130,Fluxo!$E:$E,"&lt;&gt;"&amp;"PERMUTANTE"))</f>
        <v>0</v>
      </c>
      <c r="FT130" s="18">
        <f>IF(FT$5&gt;$G$4,0,SUMIFS(Fluxo!$O:$O,Fluxo!$U:$U,"&gt;"&amp;FS$5,Fluxo!$U:$U,"&lt;="&amp;FT$5,Fluxo!$D:$D,$D130,Fluxo!$E:$E,"&lt;&gt;"&amp;"PERMUTANTE"))</f>
        <v>0</v>
      </c>
      <c r="FU130" s="18">
        <f>IF(FU$5&gt;$G$4,0,SUMIFS(Fluxo!$O:$O,Fluxo!$U:$U,"&gt;"&amp;FT$5,Fluxo!$U:$U,"&lt;="&amp;FU$5,Fluxo!$D:$D,$D130,Fluxo!$E:$E,"&lt;&gt;"&amp;"PERMUTANTE"))</f>
        <v>0</v>
      </c>
      <c r="FV130" s="18">
        <f>IF(FV$5&gt;$G$4,0,SUMIFS(Fluxo!$O:$O,Fluxo!$U:$U,"&gt;"&amp;FU$5,Fluxo!$U:$U,"&lt;="&amp;FV$5,Fluxo!$D:$D,$D130,Fluxo!$E:$E,"&lt;&gt;"&amp;"PERMUTANTE"))</f>
        <v>0</v>
      </c>
      <c r="FW130" s="18">
        <f>IF(FW$5&gt;$G$4,0,SUMIFS(Fluxo!$O:$O,Fluxo!$U:$U,"&gt;"&amp;FV$5,Fluxo!$U:$U,"&lt;="&amp;FW$5,Fluxo!$D:$D,$D130,Fluxo!$E:$E,"&lt;&gt;"&amp;"PERMUTANTE"))</f>
        <v>0</v>
      </c>
      <c r="FX130" s="18">
        <f>IF(FX$5&gt;$G$4,0,SUMIFS(Fluxo!$O:$O,Fluxo!$U:$U,"&gt;"&amp;FW$5,Fluxo!$U:$U,"&lt;="&amp;FX$5,Fluxo!$D:$D,$D130,Fluxo!$E:$E,"&lt;&gt;"&amp;"PERMUTANTE"))</f>
        <v>0</v>
      </c>
      <c r="FY130" s="18">
        <f>IF(FY$5&gt;$G$4,0,SUMIFS(Fluxo!$O:$O,Fluxo!$U:$U,"&gt;"&amp;FX$5,Fluxo!$U:$U,"&lt;="&amp;FY$5,Fluxo!$D:$D,$D130,Fluxo!$E:$E,"&lt;&gt;"&amp;"PERMUTANTE"))</f>
        <v>0</v>
      </c>
      <c r="FZ130" s="18">
        <f>IF(FZ$5&gt;$G$4,0,SUMIFS(Fluxo!$O:$O,Fluxo!$U:$U,"&gt;"&amp;FY$5,Fluxo!$U:$U,"&lt;="&amp;FZ$5,Fluxo!$D:$D,$D130,Fluxo!$E:$E,"&lt;&gt;"&amp;"PERMUTANTE"))</f>
        <v>0</v>
      </c>
      <c r="GA130" s="18">
        <f>IF(GA$5&gt;$G$4,0,SUMIFS(Fluxo!$O:$O,Fluxo!$U:$U,"&gt;"&amp;FZ$5,Fluxo!$U:$U,"&lt;="&amp;GA$5,Fluxo!$D:$D,$D130,Fluxo!$E:$E,"&lt;&gt;"&amp;"PERMUTANTE"))</f>
        <v>0</v>
      </c>
      <c r="GB130" s="18">
        <f>IF(GB$5&gt;$G$4,0,SUMIFS(Fluxo!$O:$O,Fluxo!$U:$U,"&gt;"&amp;GA$5,Fluxo!$U:$U,"&lt;="&amp;GB$5,Fluxo!$D:$D,$D130,Fluxo!$E:$E,"&lt;&gt;"&amp;"PERMUTANTE"))</f>
        <v>0</v>
      </c>
      <c r="GC130" s="18">
        <f>IF(GC$5&gt;$G$4,0,SUMIFS(Fluxo!$O:$O,Fluxo!$U:$U,"&gt;"&amp;GB$5,Fluxo!$U:$U,"&lt;="&amp;GC$5,Fluxo!$D:$D,$D130,Fluxo!$E:$E,"&lt;&gt;"&amp;"PERMUTANTE"))</f>
        <v>0</v>
      </c>
      <c r="GD130" s="18">
        <f>IF(GD$5&gt;$G$4,0,SUMIFS(Fluxo!$O:$O,Fluxo!$U:$U,"&gt;"&amp;GC$5,Fluxo!$U:$U,"&lt;="&amp;GD$5,Fluxo!$D:$D,$D130,Fluxo!$E:$E,"&lt;&gt;"&amp;"PERMUTANTE"))</f>
        <v>0</v>
      </c>
      <c r="GE130" s="18">
        <f>IF(GE$5&gt;$G$4,0,SUMIFS(Fluxo!$O:$O,Fluxo!$U:$U,"&gt;"&amp;GD$5,Fluxo!$U:$U,"&lt;="&amp;GE$5,Fluxo!$D:$D,$D130,Fluxo!$E:$E,"&lt;&gt;"&amp;"PERMUTANTE"))</f>
        <v>0</v>
      </c>
      <c r="GF130" s="18">
        <f>IF(GF$5&gt;$G$4,0,SUMIFS(Fluxo!$O:$O,Fluxo!$U:$U,"&gt;"&amp;GE$5,Fluxo!$U:$U,"&lt;="&amp;GF$5,Fluxo!$D:$D,$D130,Fluxo!$E:$E,"&lt;&gt;"&amp;"PERMUTANTE"))</f>
        <v>0</v>
      </c>
      <c r="GG130" s="18">
        <f>IF(GG$5&gt;$G$4,0,SUMIFS(Fluxo!$O:$O,Fluxo!$U:$U,"&gt;"&amp;GF$5,Fluxo!$U:$U,"&lt;="&amp;GG$5,Fluxo!$D:$D,$D130,Fluxo!$E:$E,"&lt;&gt;"&amp;"PERMUTANTE"))</f>
        <v>0</v>
      </c>
      <c r="GH130" s="18">
        <f>IF(GH$5&gt;$G$4,0,SUMIFS(Fluxo!$O:$O,Fluxo!$U:$U,"&gt;"&amp;GG$5,Fluxo!$U:$U,"&lt;="&amp;GH$5,Fluxo!$D:$D,$D130,Fluxo!$E:$E,"&lt;&gt;"&amp;"PERMUTANTE"))</f>
        <v>0</v>
      </c>
      <c r="GI130" s="18">
        <f>IF(GI$5&gt;$G$4,0,SUMIFS(Fluxo!$O:$O,Fluxo!$U:$U,"&gt;"&amp;GH$5,Fluxo!$U:$U,"&lt;="&amp;GI$5,Fluxo!$D:$D,$D130,Fluxo!$E:$E,"&lt;&gt;"&amp;"PERMUTANTE"))</f>
        <v>0</v>
      </c>
      <c r="GJ130" s="18">
        <f>IF(GJ$5&gt;$G$4,0,SUMIFS(Fluxo!$O:$O,Fluxo!$U:$U,"&gt;"&amp;GI$5,Fluxo!$U:$U,"&lt;="&amp;GJ$5,Fluxo!$D:$D,$D130,Fluxo!$E:$E,"&lt;&gt;"&amp;"PERMUTANTE"))</f>
        <v>0</v>
      </c>
      <c r="GK130" s="18">
        <f>IF(GK$5&gt;$G$4,0,SUMIFS(Fluxo!$O:$O,Fluxo!$U:$U,"&gt;"&amp;GJ$5,Fluxo!$U:$U,"&lt;="&amp;GK$5,Fluxo!$D:$D,$D130,Fluxo!$E:$E,"&lt;&gt;"&amp;"PERMUTANTE"))</f>
        <v>0</v>
      </c>
      <c r="GL130" s="18">
        <f>IF(GL$5&gt;$G$4,0,SUMIFS(Fluxo!$O:$O,Fluxo!$U:$U,"&gt;"&amp;GK$5,Fluxo!$U:$U,"&lt;="&amp;GL$5,Fluxo!$D:$D,$D130,Fluxo!$E:$E,"&lt;&gt;"&amp;"PERMUTANTE"))</f>
        <v>0</v>
      </c>
      <c r="GM130" s="18">
        <f>IF(GM$5&gt;$G$4,0,SUMIFS(Fluxo!$O:$O,Fluxo!$U:$U,"&gt;"&amp;GL$5,Fluxo!$U:$U,"&lt;="&amp;GM$5,Fluxo!$D:$D,$D130,Fluxo!$E:$E,"&lt;&gt;"&amp;"PERMUTANTE"))</f>
        <v>0</v>
      </c>
      <c r="GN130" s="18">
        <f>IF(GN$5&gt;$G$4,0,SUMIFS(Fluxo!$O:$O,Fluxo!$U:$U,"&gt;"&amp;GM$5,Fluxo!$U:$U,"&lt;="&amp;GN$5,Fluxo!$D:$D,$D130,Fluxo!$E:$E,"&lt;&gt;"&amp;"PERMUTANTE"))</f>
        <v>0</v>
      </c>
      <c r="GO130" s="18">
        <f>IF(GO$5&gt;$G$4,0,SUMIFS(Fluxo!$O:$O,Fluxo!$U:$U,"&gt;"&amp;GN$5,Fluxo!$U:$U,"&lt;="&amp;GO$5,Fluxo!$D:$D,$D130,Fluxo!$E:$E,"&lt;&gt;"&amp;"PERMUTANTE"))</f>
        <v>0</v>
      </c>
      <c r="GP130" s="18">
        <f>IF(GP$5&gt;$G$4,0,SUMIFS(Fluxo!$O:$O,Fluxo!$U:$U,"&gt;"&amp;GO$5,Fluxo!$U:$U,"&lt;="&amp;GP$5,Fluxo!$D:$D,$D130,Fluxo!$E:$E,"&lt;&gt;"&amp;"PERMUTANTE"))</f>
        <v>0</v>
      </c>
      <c r="GQ130" s="18">
        <f>IF(GQ$5&gt;$G$4,0,SUMIFS(Fluxo!$O:$O,Fluxo!$U:$U,"&gt;"&amp;GP$5,Fluxo!$U:$U,"&lt;="&amp;GQ$5,Fluxo!$D:$D,$D130,Fluxo!$E:$E,"&lt;&gt;"&amp;"PERMUTANTE"))</f>
        <v>0</v>
      </c>
      <c r="GR130" s="18">
        <f>IF(GR$5&gt;$G$4,0,SUMIFS(Fluxo!$O:$O,Fluxo!$U:$U,"&gt;"&amp;GQ$5,Fluxo!$U:$U,"&lt;="&amp;GR$5,Fluxo!$D:$D,$D130,Fluxo!$E:$E,"&lt;&gt;"&amp;"PERMUTANTE"))</f>
        <v>0</v>
      </c>
      <c r="GS130" s="18">
        <f>IF(GS$5&gt;$G$4,0,SUMIFS(Fluxo!$O:$O,Fluxo!$U:$U,"&gt;"&amp;GR$5,Fluxo!$U:$U,"&lt;="&amp;GS$5,Fluxo!$D:$D,$D130,Fluxo!$E:$E,"&lt;&gt;"&amp;"PERMUTANTE"))</f>
        <v>0</v>
      </c>
      <c r="GT130" s="18">
        <f>IF(GT$5&gt;$G$4,0,SUMIFS(Fluxo!$O:$O,Fluxo!$U:$U,"&gt;"&amp;GS$5,Fluxo!$U:$U,"&lt;="&amp;GT$5,Fluxo!$D:$D,$D130,Fluxo!$E:$E,"&lt;&gt;"&amp;"PERMUTANTE"))</f>
        <v>0</v>
      </c>
      <c r="GU130" s="18">
        <f>IF(GU$5&gt;$G$4,0,SUMIFS(Fluxo!$O:$O,Fluxo!$U:$U,"&gt;"&amp;GT$5,Fluxo!$U:$U,"&lt;="&amp;GU$5,Fluxo!$D:$D,$D130,Fluxo!$E:$E,"&lt;&gt;"&amp;"PERMUTANTE"))</f>
        <v>0</v>
      </c>
      <c r="GV130" s="18">
        <f>IF(GV$5&gt;$G$4,0,SUMIFS(Fluxo!$O:$O,Fluxo!$U:$U,"&gt;"&amp;GU$5,Fluxo!$U:$U,"&lt;="&amp;GV$5,Fluxo!$D:$D,$D130,Fluxo!$E:$E,"&lt;&gt;"&amp;"PERMUTANTE"))</f>
        <v>0</v>
      </c>
      <c r="GW130" s="18">
        <f>IF(GW$5&gt;$G$4,0,SUMIFS(Fluxo!$O:$O,Fluxo!$U:$U,"&gt;"&amp;GV$5,Fluxo!$U:$U,"&lt;="&amp;GW$5,Fluxo!$D:$D,$D130,Fluxo!$E:$E,"&lt;&gt;"&amp;"PERMUTANTE"))</f>
        <v>0</v>
      </c>
      <c r="GX130" s="18">
        <f>IF(GX$5&gt;$G$4,0,SUMIFS(Fluxo!$O:$O,Fluxo!$U:$U,"&gt;"&amp;GW$5,Fluxo!$U:$U,"&lt;="&amp;GX$5,Fluxo!$D:$D,$D130,Fluxo!$E:$E,"&lt;&gt;"&amp;"PERMUTANTE"))</f>
        <v>0</v>
      </c>
      <c r="GY130" s="18">
        <f>IF(GY$5&gt;$G$4,0,SUMIFS(Fluxo!$O:$O,Fluxo!$U:$U,"&gt;"&amp;GX$5,Fluxo!$U:$U,"&lt;="&amp;GY$5,Fluxo!$D:$D,$D130,Fluxo!$E:$E,"&lt;&gt;"&amp;"PERMUTANTE"))</f>
        <v>0</v>
      </c>
      <c r="GZ130" s="18">
        <f>IF(GZ$5&gt;$G$4,0,SUMIFS(Fluxo!$O:$O,Fluxo!$U:$U,"&gt;"&amp;GY$5,Fluxo!$U:$U,"&lt;="&amp;GZ$5,Fluxo!$D:$D,$D130,Fluxo!$E:$E,"&lt;&gt;"&amp;"PERMUTANTE"))</f>
        <v>0</v>
      </c>
      <c r="HA130" s="18">
        <f>IF(HA$5&gt;$G$4,0,SUMIFS(Fluxo!$O:$O,Fluxo!$U:$U,"&gt;"&amp;GZ$5,Fluxo!$U:$U,"&lt;="&amp;HA$5,Fluxo!$D:$D,$D130,Fluxo!$E:$E,"&lt;&gt;"&amp;"PERMUTANTE"))</f>
        <v>0</v>
      </c>
      <c r="HB130" s="18">
        <f>IF(HB$5&gt;$G$4,0,SUMIFS(Fluxo!$O:$O,Fluxo!$U:$U,"&gt;"&amp;HA$5,Fluxo!$U:$U,"&lt;="&amp;HB$5,Fluxo!$D:$D,$D130,Fluxo!$E:$E,"&lt;&gt;"&amp;"PERMUTANTE"))</f>
        <v>0</v>
      </c>
      <c r="HC130" s="18">
        <f>IF(HC$5&gt;$G$4,0,SUMIFS(Fluxo!$O:$O,Fluxo!$U:$U,"&gt;"&amp;HB$5,Fluxo!$U:$U,"&lt;="&amp;HC$5,Fluxo!$D:$D,$D130,Fluxo!$E:$E,"&lt;&gt;"&amp;"PERMUTANTE"))</f>
        <v>0</v>
      </c>
      <c r="HD130" s="18">
        <f>IF(HD$5&gt;$G$4,0,SUMIFS(Fluxo!$O:$O,Fluxo!$U:$U,"&gt;"&amp;HC$5,Fluxo!$U:$U,"&lt;="&amp;HD$5,Fluxo!$D:$D,$D130,Fluxo!$E:$E,"&lt;&gt;"&amp;"PERMUTANTE"))</f>
        <v>0</v>
      </c>
      <c r="HE130" s="18">
        <f>IF(HE$5&gt;$G$4,0,SUMIFS(Fluxo!$O:$O,Fluxo!$U:$U,"&gt;"&amp;HD$5,Fluxo!$U:$U,"&lt;="&amp;HE$5,Fluxo!$D:$D,$D130,Fluxo!$E:$E,"&lt;&gt;"&amp;"PERMUTANTE"))</f>
        <v>0</v>
      </c>
      <c r="HF130" s="18">
        <f>IF(HF$5&gt;$G$4,0,SUMIFS(Fluxo!$O:$O,Fluxo!$U:$U,"&gt;"&amp;HE$5,Fluxo!$U:$U,"&lt;="&amp;HF$5,Fluxo!$D:$D,$D130,Fluxo!$E:$E,"&lt;&gt;"&amp;"PERMUTANTE"))</f>
        <v>0</v>
      </c>
    </row>
    <row r="131" spans="1:214">
      <c r="A131" s="20">
        <f t="shared" si="11"/>
        <v>121</v>
      </c>
      <c r="B131" s="140" t="str">
        <f>'Check Carteira'!C123</f>
        <v>E.1016.99.03.2001</v>
      </c>
      <c r="C131" s="141">
        <v>1</v>
      </c>
      <c r="D131" s="129" t="str">
        <f>'Check Carteira'!F123</f>
        <v>S-2001</v>
      </c>
      <c r="E131" s="21" t="str">
        <f>IFERROR(INDEX(Contratos!L:L,MATCH(D131,Contratos!R:R,0)),"")</f>
        <v/>
      </c>
      <c r="F131" s="139" t="str">
        <f>IFERROR(INDEX(Contratos!G:G,MATCH(D131,Contratos!R:R,0)),"")</f>
        <v/>
      </c>
      <c r="H131" s="83">
        <f t="shared" si="12"/>
        <v>1</v>
      </c>
      <c r="J131" s="18">
        <f>IF(J$5&gt;$G$4,0,SUMIFS(Fluxo!$O:$O,Fluxo!$U:$U,"&gt;"&amp;I$5,Fluxo!$U:$U,"&lt;="&amp;J$5,Fluxo!$D:$D,$D131))</f>
        <v>0</v>
      </c>
      <c r="K131" s="18">
        <f>IF(K$5&gt;$G$4,0,SUMIFS(Fluxo!$O:$O,Fluxo!$U:$U,"&gt;"&amp;J$5,Fluxo!$U:$U,"&lt;="&amp;K$5,Fluxo!$D:$D,$D131))</f>
        <v>1</v>
      </c>
      <c r="L131" s="18">
        <f>IF(L$5&gt;$G$4,0,SUMIFS(Fluxo!$O:$O,Fluxo!$U:$U,"&gt;"&amp;K$5,Fluxo!$U:$U,"&lt;="&amp;L$5,Fluxo!$D:$D,$D131))</f>
        <v>0</v>
      </c>
      <c r="M131" s="18">
        <f>IF(M$5&gt;$G$4,0,SUMIFS(Fluxo!$O:$O,Fluxo!$U:$U,"&gt;"&amp;L$5,Fluxo!$U:$U,"&lt;="&amp;M$5,Fluxo!$D:$D,$D131))</f>
        <v>0</v>
      </c>
      <c r="N131" s="18">
        <f>IF(N$5&gt;$G$4,0,SUMIFS(Fluxo!$O:$O,Fluxo!$U:$U,"&gt;"&amp;M$5,Fluxo!$U:$U,"&lt;="&amp;N$5,Fluxo!$D:$D,$D131))</f>
        <v>0</v>
      </c>
      <c r="O131" s="18">
        <f>IF(O$5&gt;$G$4,0,SUMIFS(Fluxo!$O:$O,Fluxo!$U:$U,"&gt;"&amp;N$5,Fluxo!$U:$U,"&lt;="&amp;O$5,Fluxo!$D:$D,$D131))</f>
        <v>0</v>
      </c>
      <c r="P131" s="18">
        <f>IF(P$5&gt;$G$4,0,SUMIFS(Fluxo!$O:$O,Fluxo!$U:$U,"&gt;"&amp;O$5,Fluxo!$U:$U,"&lt;="&amp;P$5,Fluxo!$D:$D,$D131))</f>
        <v>0</v>
      </c>
      <c r="Q131" s="18">
        <f>IF(Q$5&gt;$G$4,0,SUMIFS(Fluxo!$O:$O,Fluxo!$U:$U,"&gt;"&amp;P$5,Fluxo!$U:$U,"&lt;="&amp;Q$5,Fluxo!$D:$D,$D131))</f>
        <v>0</v>
      </c>
      <c r="R131" s="18">
        <f>IF(R$5&gt;$G$4,0,SUMIFS(Fluxo!$O:$O,Fluxo!$U:$U,"&gt;"&amp;Q$5,Fluxo!$U:$U,"&lt;="&amp;R$5,Fluxo!$D:$D,$D131))</f>
        <v>0</v>
      </c>
      <c r="S131" s="18">
        <f>IF(S$5&gt;$G$4,0,SUMIFS(Fluxo!$O:$O,Fluxo!$U:$U,"&gt;"&amp;R$5,Fluxo!$U:$U,"&lt;="&amp;S$5,Fluxo!$D:$D,$D131,Fluxo!$E:$E,"&lt;&gt;"&amp;"PERMUTANTE"))</f>
        <v>0</v>
      </c>
      <c r="T131" s="18">
        <f>IF(T$5&gt;$G$4,0,SUMIFS(Fluxo!$O:$O,Fluxo!$U:$U,"&gt;"&amp;S$5,Fluxo!$U:$U,"&lt;="&amp;T$5,Fluxo!$D:$D,$D131,Fluxo!$E:$E,"&lt;&gt;"&amp;"PERMUTANTE"))</f>
        <v>0</v>
      </c>
      <c r="U131" s="18">
        <f>IF(U$5&gt;$G$4,0,SUMIFS(Fluxo!$O:$O,Fluxo!$U:$U,"&gt;"&amp;T$5,Fluxo!$U:$U,"&lt;="&amp;U$5,Fluxo!$D:$D,$D131,Fluxo!$E:$E,"&lt;&gt;"&amp;"PERMUTANTE"))</f>
        <v>0</v>
      </c>
      <c r="V131" s="18">
        <f>IF(V$5&gt;$G$4,0,SUMIFS(Fluxo!$O:$O,Fluxo!$U:$U,"&gt;"&amp;U$5,Fluxo!$U:$U,"&lt;="&amp;V$5,Fluxo!$D:$D,$D131,Fluxo!$E:$E,"&lt;&gt;"&amp;"PERMUTANTE"))</f>
        <v>0</v>
      </c>
      <c r="W131" s="18">
        <f>IF(W$5&gt;$G$4,0,SUMIFS(Fluxo!$O:$O,Fluxo!$U:$U,"&gt;"&amp;V$5,Fluxo!$U:$U,"&lt;="&amp;W$5,Fluxo!$D:$D,$D131,Fluxo!$E:$E,"&lt;&gt;"&amp;"PERMUTANTE"))</f>
        <v>0</v>
      </c>
      <c r="X131" s="18">
        <f>IF(X$5&gt;$G$4,0,SUMIFS(Fluxo!$O:$O,Fluxo!$U:$U,"&gt;"&amp;W$5,Fluxo!$U:$U,"&lt;="&amp;X$5,Fluxo!$D:$D,$D131,Fluxo!$E:$E,"&lt;&gt;"&amp;"PERMUTANTE"))</f>
        <v>0</v>
      </c>
      <c r="Y131" s="18">
        <f>IF(Y$5&gt;$G$4,0,SUMIFS(Fluxo!$O:$O,Fluxo!$U:$U,"&gt;"&amp;X$5,Fluxo!$U:$U,"&lt;="&amp;Y$5,Fluxo!$D:$D,$D131,Fluxo!$E:$E,"&lt;&gt;"&amp;"PERMUTANTE"))</f>
        <v>0</v>
      </c>
      <c r="Z131" s="18">
        <f>IF(Z$5&gt;$G$4,0,SUMIFS(Fluxo!$O:$O,Fluxo!$U:$U,"&gt;"&amp;Y$5,Fluxo!$U:$U,"&lt;="&amp;Z$5,Fluxo!$D:$D,$D131,Fluxo!$E:$E,"&lt;&gt;"&amp;"PERMUTANTE"))</f>
        <v>0</v>
      </c>
      <c r="AA131" s="18">
        <f>IF(AA$5&gt;$G$4,0,SUMIFS(Fluxo!$O:$O,Fluxo!$U:$U,"&gt;"&amp;Z$5,Fluxo!$U:$U,"&lt;="&amp;AA$5,Fluxo!$D:$D,$D131,Fluxo!$E:$E,"&lt;&gt;"&amp;"PERMUTANTE"))</f>
        <v>0</v>
      </c>
      <c r="AB131" s="18">
        <f>IF(AB$5&gt;$G$4,0,SUMIFS(Fluxo!$O:$O,Fluxo!$U:$U,"&gt;"&amp;AA$5,Fluxo!$U:$U,"&lt;="&amp;AB$5,Fluxo!$D:$D,$D131,Fluxo!$E:$E,"&lt;&gt;"&amp;"PERMUTANTE"))</f>
        <v>0</v>
      </c>
      <c r="AC131" s="18">
        <f>IF(AC$5&gt;$G$4,0,SUMIFS(Fluxo!$O:$O,Fluxo!$U:$U,"&gt;"&amp;AB$5,Fluxo!$U:$U,"&lt;="&amp;AC$5,Fluxo!$D:$D,$D131,Fluxo!$E:$E,"&lt;&gt;"&amp;"PERMUTANTE"))</f>
        <v>0</v>
      </c>
      <c r="AD131" s="18">
        <f>IF(AD$5&gt;$G$4,0,SUMIFS(Fluxo!$O:$O,Fluxo!$U:$U,"&gt;"&amp;AC$5,Fluxo!$U:$U,"&lt;="&amp;AD$5,Fluxo!$D:$D,$D131,Fluxo!$E:$E,"&lt;&gt;"&amp;"PERMUTANTE"))</f>
        <v>0</v>
      </c>
      <c r="AE131" s="18">
        <f>IF(AE$5&gt;$G$4,0,SUMIFS(Fluxo!$O:$O,Fluxo!$U:$U,"&gt;"&amp;AD$5,Fluxo!$U:$U,"&lt;="&amp;AE$5,Fluxo!$D:$D,$D131,Fluxo!$E:$E,"&lt;&gt;"&amp;"PERMUTANTE"))</f>
        <v>0</v>
      </c>
      <c r="AF131" s="18">
        <f>IF(AF$5&gt;$G$4,0,SUMIFS(Fluxo!$O:$O,Fluxo!$U:$U,"&gt;"&amp;AE$5,Fluxo!$U:$U,"&lt;="&amp;AF$5,Fluxo!$D:$D,$D131,Fluxo!$E:$E,"&lt;&gt;"&amp;"PERMUTANTE"))</f>
        <v>0</v>
      </c>
      <c r="AG131" s="18">
        <f>IF(AG$5&gt;$G$4,0,SUMIFS(Fluxo!$O:$O,Fluxo!$U:$U,"&gt;"&amp;AF$5,Fluxo!$U:$U,"&lt;="&amp;AG$5,Fluxo!$D:$D,$D131,Fluxo!$E:$E,"&lt;&gt;"&amp;"PERMUTANTE"))</f>
        <v>0</v>
      </c>
      <c r="AH131" s="18">
        <f>IF(AH$5&gt;$G$4,0,SUMIFS(Fluxo!$O:$O,Fluxo!$U:$U,"&gt;"&amp;AG$5,Fluxo!$U:$U,"&lt;="&amp;AH$5,Fluxo!$D:$D,$D131,Fluxo!$E:$E,"&lt;&gt;"&amp;"PERMUTANTE"))</f>
        <v>0</v>
      </c>
      <c r="AI131" s="18">
        <f>IF(AI$5&gt;$G$4,0,SUMIFS(Fluxo!$O:$O,Fluxo!$U:$U,"&gt;"&amp;AH$5,Fluxo!$U:$U,"&lt;="&amp;AI$5,Fluxo!$D:$D,$D131,Fluxo!$E:$E,"&lt;&gt;"&amp;"PERMUTANTE"))</f>
        <v>0</v>
      </c>
      <c r="AJ131" s="18">
        <f>IF(AJ$5&gt;$G$4,0,SUMIFS(Fluxo!$O:$O,Fluxo!$U:$U,"&gt;"&amp;AI$5,Fluxo!$U:$U,"&lt;="&amp;AJ$5,Fluxo!$D:$D,$D131,Fluxo!$E:$E,"&lt;&gt;"&amp;"PERMUTANTE"))</f>
        <v>0</v>
      </c>
      <c r="AK131" s="18">
        <f>IF(AK$5&gt;$G$4,0,SUMIFS(Fluxo!$O:$O,Fluxo!$U:$U,"&gt;"&amp;AJ$5,Fluxo!$U:$U,"&lt;="&amp;AK$5,Fluxo!$D:$D,$D131,Fluxo!$E:$E,"&lt;&gt;"&amp;"PERMUTANTE"))</f>
        <v>0</v>
      </c>
      <c r="AL131" s="18">
        <f>IF(AL$5&gt;$G$4,0,SUMIFS(Fluxo!$O:$O,Fluxo!$U:$U,"&gt;"&amp;AK$5,Fluxo!$U:$U,"&lt;="&amp;AL$5,Fluxo!$D:$D,$D131,Fluxo!$E:$E,"&lt;&gt;"&amp;"PERMUTANTE"))</f>
        <v>0</v>
      </c>
      <c r="AM131" s="18">
        <f>IF(AM$5&gt;$G$4,0,SUMIFS(Fluxo!$O:$O,Fluxo!$U:$U,"&gt;"&amp;AL$5,Fluxo!$U:$U,"&lt;="&amp;AM$5,Fluxo!$D:$D,$D131,Fluxo!$E:$E,"&lt;&gt;"&amp;"PERMUTANTE"))</f>
        <v>0</v>
      </c>
      <c r="AN131" s="18">
        <f>IF(AN$5&gt;$G$4,0,SUMIFS(Fluxo!$O:$O,Fluxo!$U:$U,"&gt;"&amp;AM$5,Fluxo!$U:$U,"&lt;="&amp;AN$5,Fluxo!$D:$D,$D131,Fluxo!$E:$E,"&lt;&gt;"&amp;"PERMUTANTE"))</f>
        <v>0</v>
      </c>
      <c r="AO131" s="18">
        <f>IF(AO$5&gt;$G$4,0,SUMIFS(Fluxo!$O:$O,Fluxo!$U:$U,"&gt;"&amp;AN$5,Fluxo!$U:$U,"&lt;="&amp;AO$5,Fluxo!$D:$D,$D131,Fluxo!$E:$E,"&lt;&gt;"&amp;"PERMUTANTE"))</f>
        <v>0</v>
      </c>
      <c r="AP131" s="18">
        <f>IF(AP$5&gt;$G$4,0,SUMIFS(Fluxo!$O:$O,Fluxo!$U:$U,"&gt;"&amp;AO$5,Fluxo!$U:$U,"&lt;="&amp;AP$5,Fluxo!$D:$D,$D131,Fluxo!$E:$E,"&lt;&gt;"&amp;"PERMUTANTE"))</f>
        <v>0</v>
      </c>
      <c r="AQ131" s="18">
        <f>IF(AQ$5&gt;$G$4,0,SUMIFS(Fluxo!$O:$O,Fluxo!$U:$U,"&gt;"&amp;AP$5,Fluxo!$U:$U,"&lt;="&amp;AQ$5,Fluxo!$D:$D,$D131,Fluxo!$E:$E,"&lt;&gt;"&amp;"PERMUTANTE"))</f>
        <v>0</v>
      </c>
      <c r="AR131" s="18">
        <f>IF(AR$5&gt;$G$4,0,SUMIFS(Fluxo!$O:$O,Fluxo!$U:$U,"&gt;"&amp;AQ$5,Fluxo!$U:$U,"&lt;="&amp;AR$5,Fluxo!$D:$D,$D131,Fluxo!$E:$E,"&lt;&gt;"&amp;"PERMUTANTE"))</f>
        <v>0</v>
      </c>
      <c r="AS131" s="18">
        <f>IF(AS$5&gt;$G$4,0,SUMIFS(Fluxo!$O:$O,Fluxo!$U:$U,"&gt;"&amp;AR$5,Fluxo!$U:$U,"&lt;="&amp;AS$5,Fluxo!$D:$D,$D131,Fluxo!$E:$E,"&lt;&gt;"&amp;"PERMUTANTE"))</f>
        <v>0</v>
      </c>
      <c r="AT131" s="18">
        <f>IF(AT$5&gt;$G$4,0,SUMIFS(Fluxo!$O:$O,Fluxo!$U:$U,"&gt;"&amp;AS$5,Fluxo!$U:$U,"&lt;="&amp;AT$5,Fluxo!$D:$D,$D131,Fluxo!$E:$E,"&lt;&gt;"&amp;"PERMUTANTE"))</f>
        <v>0</v>
      </c>
      <c r="AU131" s="18">
        <f>IF(AU$5&gt;$G$4,0,SUMIFS(Fluxo!$O:$O,Fluxo!$U:$U,"&gt;"&amp;AT$5,Fluxo!$U:$U,"&lt;="&amp;AU$5,Fluxo!$D:$D,$D131,Fluxo!$E:$E,"&lt;&gt;"&amp;"PERMUTANTE"))</f>
        <v>0</v>
      </c>
      <c r="AV131" s="18">
        <f>IF(AV$5&gt;$G$4,0,SUMIFS(Fluxo!$O:$O,Fluxo!$U:$U,"&gt;"&amp;AU$5,Fluxo!$U:$U,"&lt;="&amp;AV$5,Fluxo!$D:$D,$D131,Fluxo!$E:$E,"&lt;&gt;"&amp;"PERMUTANTE"))</f>
        <v>0</v>
      </c>
      <c r="AW131" s="18">
        <f>IF(AW$5&gt;$G$4,0,SUMIFS(Fluxo!$O:$O,Fluxo!$U:$U,"&gt;"&amp;AV$5,Fluxo!$U:$U,"&lt;="&amp;AW$5,Fluxo!$D:$D,$D131,Fluxo!$E:$E,"&lt;&gt;"&amp;"PERMUTANTE"))</f>
        <v>0</v>
      </c>
      <c r="AX131" s="18">
        <f>IF(AX$5&gt;$G$4,0,SUMIFS(Fluxo!$O:$O,Fluxo!$U:$U,"&gt;"&amp;AW$5,Fluxo!$U:$U,"&lt;="&amp;AX$5,Fluxo!$D:$D,$D131,Fluxo!$E:$E,"&lt;&gt;"&amp;"PERMUTANTE"))</f>
        <v>0</v>
      </c>
      <c r="AY131" s="18">
        <f>IF(AY$5&gt;$G$4,0,SUMIFS(Fluxo!$O:$O,Fluxo!$U:$U,"&gt;"&amp;AX$5,Fluxo!$U:$U,"&lt;="&amp;AY$5,Fluxo!$D:$D,$D131,Fluxo!$E:$E,"&lt;&gt;"&amp;"PERMUTANTE"))</f>
        <v>0</v>
      </c>
      <c r="AZ131" s="18">
        <f>IF(AZ$5&gt;$G$4,0,SUMIFS(Fluxo!$O:$O,Fluxo!$U:$U,"&gt;"&amp;AY$5,Fluxo!$U:$U,"&lt;="&amp;AZ$5,Fluxo!$D:$D,$D131,Fluxo!$E:$E,"&lt;&gt;"&amp;"PERMUTANTE"))</f>
        <v>0</v>
      </c>
      <c r="BA131" s="18">
        <f>IF(BA$5&gt;$G$4,0,SUMIFS(Fluxo!$O:$O,Fluxo!$U:$U,"&gt;"&amp;AZ$5,Fluxo!$U:$U,"&lt;="&amp;BA$5,Fluxo!$D:$D,$D131,Fluxo!$E:$E,"&lt;&gt;"&amp;"PERMUTANTE"))</f>
        <v>0</v>
      </c>
      <c r="BB131" s="18">
        <f>IF(BB$5&gt;$G$4,0,SUMIFS(Fluxo!$O:$O,Fluxo!$U:$U,"&gt;"&amp;BA$5,Fluxo!$U:$U,"&lt;="&amp;BB$5,Fluxo!$D:$D,$D131,Fluxo!$E:$E,"&lt;&gt;"&amp;"PERMUTANTE"))</f>
        <v>0</v>
      </c>
      <c r="BC131" s="18">
        <f>IF(BC$5&gt;$G$4,0,SUMIFS(Fluxo!$O:$O,Fluxo!$U:$U,"&gt;"&amp;BB$5,Fluxo!$U:$U,"&lt;="&amp;BC$5,Fluxo!$D:$D,$D131,Fluxo!$E:$E,"&lt;&gt;"&amp;"PERMUTANTE"))</f>
        <v>0</v>
      </c>
      <c r="BD131" s="18">
        <f>IF(BD$5&gt;$G$4,0,SUMIFS(Fluxo!$O:$O,Fluxo!$U:$U,"&gt;"&amp;BC$5,Fluxo!$U:$U,"&lt;="&amp;BD$5,Fluxo!$D:$D,$D131,Fluxo!$E:$E,"&lt;&gt;"&amp;"PERMUTANTE"))</f>
        <v>0</v>
      </c>
      <c r="BE131" s="18">
        <f>IF(BE$5&gt;$G$4,0,SUMIFS(Fluxo!$O:$O,Fluxo!$U:$U,"&gt;"&amp;BD$5,Fluxo!$U:$U,"&lt;="&amp;BE$5,Fluxo!$D:$D,$D131,Fluxo!$E:$E,"&lt;&gt;"&amp;"PERMUTANTE"))</f>
        <v>0</v>
      </c>
      <c r="BF131" s="18">
        <f>IF(BF$5&gt;$G$4,0,SUMIFS(Fluxo!$O:$O,Fluxo!$U:$U,"&gt;"&amp;BE$5,Fluxo!$U:$U,"&lt;="&amp;BF$5,Fluxo!$D:$D,$D131,Fluxo!$E:$E,"&lt;&gt;"&amp;"PERMUTANTE"))</f>
        <v>0</v>
      </c>
      <c r="BG131" s="18">
        <f>IF(BG$5&gt;$G$4,0,SUMIFS(Fluxo!$O:$O,Fluxo!$U:$U,"&gt;"&amp;BF$5,Fluxo!$U:$U,"&lt;="&amp;BG$5,Fluxo!$D:$D,$D131,Fluxo!$E:$E,"&lt;&gt;"&amp;"PERMUTANTE"))</f>
        <v>0</v>
      </c>
      <c r="BH131" s="18">
        <f>IF(BH$5&gt;$G$4,0,SUMIFS(Fluxo!$O:$O,Fluxo!$U:$U,"&gt;"&amp;BG$5,Fluxo!$U:$U,"&lt;="&amp;BH$5,Fluxo!$D:$D,$D131,Fluxo!$E:$E,"&lt;&gt;"&amp;"PERMUTANTE"))</f>
        <v>0</v>
      </c>
      <c r="BI131" s="18">
        <f>IF(BI$5&gt;$G$4,0,SUMIFS(Fluxo!$O:$O,Fluxo!$U:$U,"&gt;"&amp;BH$5,Fluxo!$U:$U,"&lt;="&amp;BI$5,Fluxo!$D:$D,$D131,Fluxo!$E:$E,"&lt;&gt;"&amp;"PERMUTANTE"))</f>
        <v>0</v>
      </c>
      <c r="BJ131" s="18">
        <f>IF(BJ$5&gt;$G$4,0,SUMIFS(Fluxo!$O:$O,Fluxo!$U:$U,"&gt;"&amp;BI$5,Fluxo!$U:$U,"&lt;="&amp;BJ$5,Fluxo!$D:$D,$D131,Fluxo!$E:$E,"&lt;&gt;"&amp;"PERMUTANTE"))</f>
        <v>0</v>
      </c>
      <c r="BK131" s="18">
        <f>IF(BK$5&gt;$G$4,0,SUMIFS(Fluxo!$O:$O,Fluxo!$U:$U,"&gt;"&amp;BJ$5,Fluxo!$U:$U,"&lt;="&amp;BK$5,Fluxo!$D:$D,$D131,Fluxo!$E:$E,"&lt;&gt;"&amp;"PERMUTANTE"))</f>
        <v>0</v>
      </c>
      <c r="BL131" s="18">
        <f>IF(BL$5&gt;$G$4,0,SUMIFS(Fluxo!$O:$O,Fluxo!$U:$U,"&gt;"&amp;BK$5,Fluxo!$U:$U,"&lt;="&amp;BL$5,Fluxo!$D:$D,$D131,Fluxo!$E:$E,"&lt;&gt;"&amp;"PERMUTANTE"))</f>
        <v>0</v>
      </c>
      <c r="BM131" s="18">
        <f>IF(BM$5&gt;$G$4,0,SUMIFS(Fluxo!$O:$O,Fluxo!$U:$U,"&gt;"&amp;BL$5,Fluxo!$U:$U,"&lt;="&amp;BM$5,Fluxo!$D:$D,$D131,Fluxo!$E:$E,"&lt;&gt;"&amp;"PERMUTANTE"))</f>
        <v>0</v>
      </c>
      <c r="BN131" s="18">
        <f>IF(BN$5&gt;$G$4,0,SUMIFS(Fluxo!$O:$O,Fluxo!$U:$U,"&gt;"&amp;BM$5,Fluxo!$U:$U,"&lt;="&amp;BN$5,Fluxo!$D:$D,$D131,Fluxo!$E:$E,"&lt;&gt;"&amp;"PERMUTANTE"))</f>
        <v>0</v>
      </c>
      <c r="BO131" s="18">
        <f>IF(BO$5&gt;$G$4,0,SUMIFS(Fluxo!$O:$O,Fluxo!$U:$U,"&gt;"&amp;BN$5,Fluxo!$U:$U,"&lt;="&amp;BO$5,Fluxo!$D:$D,$D131,Fluxo!$E:$E,"&lt;&gt;"&amp;"PERMUTANTE"))</f>
        <v>0</v>
      </c>
      <c r="BP131" s="18">
        <f>IF(BP$5&gt;$G$4,0,SUMIFS(Fluxo!$O:$O,Fluxo!$U:$U,"&gt;"&amp;BO$5,Fluxo!$U:$U,"&lt;="&amp;BP$5,Fluxo!$D:$D,$D131,Fluxo!$E:$E,"&lt;&gt;"&amp;"PERMUTANTE"))</f>
        <v>0</v>
      </c>
      <c r="BQ131" s="18">
        <f>IF(BQ$5&gt;$G$4,0,SUMIFS(Fluxo!$O:$O,Fluxo!$U:$U,"&gt;"&amp;BP$5,Fluxo!$U:$U,"&lt;="&amp;BQ$5,Fluxo!$D:$D,$D131,Fluxo!$E:$E,"&lt;&gt;"&amp;"PERMUTANTE"))</f>
        <v>0</v>
      </c>
      <c r="BR131" s="18">
        <f>IF(BR$5&gt;$G$4,0,SUMIFS(Fluxo!$O:$O,Fluxo!$U:$U,"&gt;"&amp;BQ$5,Fluxo!$U:$U,"&lt;="&amp;BR$5,Fluxo!$D:$D,$D131,Fluxo!$E:$E,"&lt;&gt;"&amp;"PERMUTANTE"))</f>
        <v>0</v>
      </c>
      <c r="BS131" s="18">
        <f>IF(BS$5&gt;$G$4,0,SUMIFS(Fluxo!$O:$O,Fluxo!$U:$U,"&gt;"&amp;BR$5,Fluxo!$U:$U,"&lt;="&amp;BS$5,Fluxo!$D:$D,$D131,Fluxo!$E:$E,"&lt;&gt;"&amp;"PERMUTANTE"))</f>
        <v>0</v>
      </c>
      <c r="BT131" s="18">
        <f>IF(BT$5&gt;$G$4,0,SUMIFS(Fluxo!$O:$O,Fluxo!$U:$U,"&gt;"&amp;BS$5,Fluxo!$U:$U,"&lt;="&amp;BT$5,Fluxo!$D:$D,$D131,Fluxo!$E:$E,"&lt;&gt;"&amp;"PERMUTANTE"))</f>
        <v>0</v>
      </c>
      <c r="BU131" s="18">
        <f>IF(BU$5&gt;$G$4,0,SUMIFS(Fluxo!$O:$O,Fluxo!$U:$U,"&gt;"&amp;BT$5,Fluxo!$U:$U,"&lt;="&amp;BU$5,Fluxo!$D:$D,$D131,Fluxo!$E:$E,"&lt;&gt;"&amp;"PERMUTANTE"))</f>
        <v>0</v>
      </c>
      <c r="BV131" s="18">
        <f>IF(BV$5&gt;$G$4,0,SUMIFS(Fluxo!$O:$O,Fluxo!$U:$U,"&gt;"&amp;BU$5,Fluxo!$U:$U,"&lt;="&amp;BV$5,Fluxo!$D:$D,$D131,Fluxo!$E:$E,"&lt;&gt;"&amp;"PERMUTANTE"))</f>
        <v>0</v>
      </c>
      <c r="BW131" s="18">
        <f>IF(BW$5&gt;$G$4,0,SUMIFS(Fluxo!$O:$O,Fluxo!$U:$U,"&gt;"&amp;BV$5,Fluxo!$U:$U,"&lt;="&amp;BW$5,Fluxo!$D:$D,$D131,Fluxo!$E:$E,"&lt;&gt;"&amp;"PERMUTANTE"))</f>
        <v>0</v>
      </c>
      <c r="BX131" s="18">
        <f>IF(BX$5&gt;$G$4,0,SUMIFS(Fluxo!$O:$O,Fluxo!$U:$U,"&gt;"&amp;BW$5,Fluxo!$U:$U,"&lt;="&amp;BX$5,Fluxo!$D:$D,$D131,Fluxo!$E:$E,"&lt;&gt;"&amp;"PERMUTANTE"))</f>
        <v>0</v>
      </c>
      <c r="BY131" s="18">
        <f>IF(BY$5&gt;$G$4,0,SUMIFS(Fluxo!$O:$O,Fluxo!$U:$U,"&gt;"&amp;BX$5,Fluxo!$U:$U,"&lt;="&amp;BY$5,Fluxo!$D:$D,$D131,Fluxo!$E:$E,"&lt;&gt;"&amp;"PERMUTANTE"))</f>
        <v>0</v>
      </c>
      <c r="BZ131" s="18">
        <f>IF(BZ$5&gt;$G$4,0,SUMIFS(Fluxo!$O:$O,Fluxo!$U:$U,"&gt;"&amp;BY$5,Fluxo!$U:$U,"&lt;="&amp;BZ$5,Fluxo!$D:$D,$D131,Fluxo!$E:$E,"&lt;&gt;"&amp;"PERMUTANTE"))</f>
        <v>0</v>
      </c>
      <c r="CA131" s="18">
        <f>IF(CA$5&gt;$G$4,0,SUMIFS(Fluxo!$O:$O,Fluxo!$U:$U,"&gt;"&amp;BZ$5,Fluxo!$U:$U,"&lt;="&amp;CA$5,Fluxo!$D:$D,$D131,Fluxo!$E:$E,"&lt;&gt;"&amp;"PERMUTANTE"))</f>
        <v>0</v>
      </c>
      <c r="CB131" s="18">
        <f>IF(CB$5&gt;$G$4,0,SUMIFS(Fluxo!$O:$O,Fluxo!$U:$U,"&gt;"&amp;CA$5,Fluxo!$U:$U,"&lt;="&amp;CB$5,Fluxo!$D:$D,$D131,Fluxo!$E:$E,"&lt;&gt;"&amp;"PERMUTANTE"))</f>
        <v>0</v>
      </c>
      <c r="CC131" s="18">
        <f>IF(CC$5&gt;$G$4,0,SUMIFS(Fluxo!$O:$O,Fluxo!$U:$U,"&gt;"&amp;CB$5,Fluxo!$U:$U,"&lt;="&amp;CC$5,Fluxo!$D:$D,$D131,Fluxo!$E:$E,"&lt;&gt;"&amp;"PERMUTANTE"))</f>
        <v>0</v>
      </c>
      <c r="CD131" s="18">
        <f>IF(CD$5&gt;$G$4,0,SUMIFS(Fluxo!$O:$O,Fluxo!$U:$U,"&gt;"&amp;CC$5,Fluxo!$U:$U,"&lt;="&amp;CD$5,Fluxo!$D:$D,$D131,Fluxo!$E:$E,"&lt;&gt;"&amp;"PERMUTANTE"))</f>
        <v>0</v>
      </c>
      <c r="CE131" s="18">
        <f>IF(CE$5&gt;$G$4,0,SUMIFS(Fluxo!$O:$O,Fluxo!$U:$U,"&gt;"&amp;CD$5,Fluxo!$U:$U,"&lt;="&amp;CE$5,Fluxo!$D:$D,$D131,Fluxo!$E:$E,"&lt;&gt;"&amp;"PERMUTANTE"))</f>
        <v>0</v>
      </c>
      <c r="CF131" s="18">
        <f>IF(CF$5&gt;$G$4,0,SUMIFS(Fluxo!$O:$O,Fluxo!$U:$U,"&gt;"&amp;CE$5,Fluxo!$U:$U,"&lt;="&amp;CF$5,Fluxo!$D:$D,$D131,Fluxo!$E:$E,"&lt;&gt;"&amp;"PERMUTANTE"))</f>
        <v>0</v>
      </c>
      <c r="CG131" s="18">
        <f>IF(CG$5&gt;$G$4,0,SUMIFS(Fluxo!$O:$O,Fluxo!$U:$U,"&gt;"&amp;CF$5,Fluxo!$U:$U,"&lt;="&amp;CG$5,Fluxo!$D:$D,$D131,Fluxo!$E:$E,"&lt;&gt;"&amp;"PERMUTANTE"))</f>
        <v>0</v>
      </c>
      <c r="CH131" s="18">
        <f>IF(CH$5&gt;$G$4,0,SUMIFS(Fluxo!$O:$O,Fluxo!$U:$U,"&gt;"&amp;CG$5,Fluxo!$U:$U,"&lt;="&amp;CH$5,Fluxo!$D:$D,$D131,Fluxo!$E:$E,"&lt;&gt;"&amp;"PERMUTANTE"))</f>
        <v>0</v>
      </c>
      <c r="CI131" s="18">
        <f>IF(CI$5&gt;$G$4,0,SUMIFS(Fluxo!$O:$O,Fluxo!$U:$U,"&gt;"&amp;CH$5,Fluxo!$U:$U,"&lt;="&amp;CI$5,Fluxo!$D:$D,$D131,Fluxo!$E:$E,"&lt;&gt;"&amp;"PERMUTANTE"))</f>
        <v>0</v>
      </c>
      <c r="CJ131" s="18">
        <f>IF(CJ$5&gt;$G$4,0,SUMIFS(Fluxo!$O:$O,Fluxo!$U:$U,"&gt;"&amp;CI$5,Fluxo!$U:$U,"&lt;="&amp;CJ$5,Fluxo!$D:$D,$D131,Fluxo!$E:$E,"&lt;&gt;"&amp;"PERMUTANTE"))</f>
        <v>0</v>
      </c>
      <c r="CK131" s="18">
        <f>IF(CK$5&gt;$G$4,0,SUMIFS(Fluxo!$O:$O,Fluxo!$U:$U,"&gt;"&amp;CJ$5,Fluxo!$U:$U,"&lt;="&amp;CK$5,Fluxo!$D:$D,$D131,Fluxo!$E:$E,"&lt;&gt;"&amp;"PERMUTANTE"))</f>
        <v>0</v>
      </c>
      <c r="CL131" s="18">
        <f>IF(CL$5&gt;$G$4,0,SUMIFS(Fluxo!$O:$O,Fluxo!$U:$U,"&gt;"&amp;CK$5,Fluxo!$U:$U,"&lt;="&amp;CL$5,Fluxo!$D:$D,$D131,Fluxo!$E:$E,"&lt;&gt;"&amp;"PERMUTANTE"))</f>
        <v>0</v>
      </c>
      <c r="CM131" s="18">
        <f>IF(CM$5&gt;$G$4,0,SUMIFS(Fluxo!$O:$O,Fluxo!$U:$U,"&gt;"&amp;CL$5,Fluxo!$U:$U,"&lt;="&amp;CM$5,Fluxo!$D:$D,$D131,Fluxo!$E:$E,"&lt;&gt;"&amp;"PERMUTANTE"))</f>
        <v>0</v>
      </c>
      <c r="CN131" s="18">
        <f>IF(CN$5&gt;$G$4,0,SUMIFS(Fluxo!$O:$O,Fluxo!$U:$U,"&gt;"&amp;CM$5,Fluxo!$U:$U,"&lt;="&amp;CN$5,Fluxo!$D:$D,$D131,Fluxo!$E:$E,"&lt;&gt;"&amp;"PERMUTANTE"))</f>
        <v>0</v>
      </c>
      <c r="CO131" s="18">
        <f>IF(CO$5&gt;$G$4,0,SUMIFS(Fluxo!$O:$O,Fluxo!$U:$U,"&gt;"&amp;CN$5,Fluxo!$U:$U,"&lt;="&amp;CO$5,Fluxo!$D:$D,$D131,Fluxo!$E:$E,"&lt;&gt;"&amp;"PERMUTANTE"))</f>
        <v>0</v>
      </c>
      <c r="CP131" s="18">
        <f>IF(CP$5&gt;$G$4,0,SUMIFS(Fluxo!$O:$O,Fluxo!$U:$U,"&gt;"&amp;CO$5,Fluxo!$U:$U,"&lt;="&amp;CP$5,Fluxo!$D:$D,$D131,Fluxo!$E:$E,"&lt;&gt;"&amp;"PERMUTANTE"))</f>
        <v>0</v>
      </c>
      <c r="CQ131" s="18">
        <f>IF(CQ$5&gt;$G$4,0,SUMIFS(Fluxo!$O:$O,Fluxo!$U:$U,"&gt;"&amp;CP$5,Fluxo!$U:$U,"&lt;="&amp;CQ$5,Fluxo!$D:$D,$D131,Fluxo!$E:$E,"&lt;&gt;"&amp;"PERMUTANTE"))</f>
        <v>0</v>
      </c>
      <c r="CR131" s="18">
        <f>IF(CR$5&gt;$G$4,0,SUMIFS(Fluxo!$O:$O,Fluxo!$U:$U,"&gt;"&amp;CQ$5,Fluxo!$U:$U,"&lt;="&amp;CR$5,Fluxo!$D:$D,$D131,Fluxo!$E:$E,"&lt;&gt;"&amp;"PERMUTANTE"))</f>
        <v>0</v>
      </c>
      <c r="CS131" s="18">
        <f>IF(CS$5&gt;$G$4,0,SUMIFS(Fluxo!$O:$O,Fluxo!$U:$U,"&gt;"&amp;CR$5,Fluxo!$U:$U,"&lt;="&amp;CS$5,Fluxo!$D:$D,$D131,Fluxo!$E:$E,"&lt;&gt;"&amp;"PERMUTANTE"))</f>
        <v>0</v>
      </c>
      <c r="CT131" s="18">
        <f>IF(CT$5&gt;$G$4,0,SUMIFS(Fluxo!$O:$O,Fluxo!$U:$U,"&gt;"&amp;CS$5,Fluxo!$U:$U,"&lt;="&amp;CT$5,Fluxo!$D:$D,$D131,Fluxo!$E:$E,"&lt;&gt;"&amp;"PERMUTANTE"))</f>
        <v>0</v>
      </c>
      <c r="CU131" s="18">
        <f>IF(CU$5&gt;$G$4,0,SUMIFS(Fluxo!$O:$O,Fluxo!$U:$U,"&gt;"&amp;CT$5,Fluxo!$U:$U,"&lt;="&amp;CU$5,Fluxo!$D:$D,$D131,Fluxo!$E:$E,"&lt;&gt;"&amp;"PERMUTANTE"))</f>
        <v>0</v>
      </c>
      <c r="CV131" s="18">
        <f>IF(CV$5&gt;$G$4,0,SUMIFS(Fluxo!$O:$O,Fluxo!$U:$U,"&gt;"&amp;CU$5,Fluxo!$U:$U,"&lt;="&amp;CV$5,Fluxo!$D:$D,$D131,Fluxo!$E:$E,"&lt;&gt;"&amp;"PERMUTANTE"))</f>
        <v>0</v>
      </c>
      <c r="CW131" s="18">
        <f>IF(CW$5&gt;$G$4,0,SUMIFS(Fluxo!$O:$O,Fluxo!$U:$U,"&gt;"&amp;CV$5,Fluxo!$U:$U,"&lt;="&amp;CW$5,Fluxo!$D:$D,$D131,Fluxo!$E:$E,"&lt;&gt;"&amp;"PERMUTANTE"))</f>
        <v>0</v>
      </c>
      <c r="CX131" s="18">
        <f>IF(CX$5&gt;$G$4,0,SUMIFS(Fluxo!$O:$O,Fluxo!$U:$U,"&gt;"&amp;CW$5,Fluxo!$U:$U,"&lt;="&amp;CX$5,Fluxo!$D:$D,$D131,Fluxo!$E:$E,"&lt;&gt;"&amp;"PERMUTANTE"))</f>
        <v>0</v>
      </c>
      <c r="CY131" s="18">
        <f>IF(CY$5&gt;$G$4,0,SUMIFS(Fluxo!$O:$O,Fluxo!$U:$U,"&gt;"&amp;CX$5,Fluxo!$U:$U,"&lt;="&amp;CY$5,Fluxo!$D:$D,$D131,Fluxo!$E:$E,"&lt;&gt;"&amp;"PERMUTANTE"))</f>
        <v>0</v>
      </c>
      <c r="CZ131" s="18">
        <f>IF(CZ$5&gt;$G$4,0,SUMIFS(Fluxo!$O:$O,Fluxo!$U:$U,"&gt;"&amp;CY$5,Fluxo!$U:$U,"&lt;="&amp;CZ$5,Fluxo!$D:$D,$D131,Fluxo!$E:$E,"&lt;&gt;"&amp;"PERMUTANTE"))</f>
        <v>0</v>
      </c>
      <c r="DA131" s="18">
        <f>IF(DA$5&gt;$G$4,0,SUMIFS(Fluxo!$O:$O,Fluxo!$U:$U,"&gt;"&amp;CZ$5,Fluxo!$U:$U,"&lt;="&amp;DA$5,Fluxo!$D:$D,$D131,Fluxo!$E:$E,"&lt;&gt;"&amp;"PERMUTANTE"))</f>
        <v>0</v>
      </c>
      <c r="DB131" s="18">
        <f>IF(DB$5&gt;$G$4,0,SUMIFS(Fluxo!$O:$O,Fluxo!$U:$U,"&gt;"&amp;DA$5,Fluxo!$U:$U,"&lt;="&amp;DB$5,Fluxo!$D:$D,$D131,Fluxo!$E:$E,"&lt;&gt;"&amp;"PERMUTANTE"))</f>
        <v>0</v>
      </c>
      <c r="DC131" s="18">
        <f>IF(DC$5&gt;$G$4,0,SUMIFS(Fluxo!$O:$O,Fluxo!$U:$U,"&gt;"&amp;DB$5,Fluxo!$U:$U,"&lt;="&amp;DC$5,Fluxo!$D:$D,$D131,Fluxo!$E:$E,"&lt;&gt;"&amp;"PERMUTANTE"))</f>
        <v>0</v>
      </c>
      <c r="DD131" s="18">
        <f>IF(DD$5&gt;$G$4,0,SUMIFS(Fluxo!$O:$O,Fluxo!$U:$U,"&gt;"&amp;DC$5,Fluxo!$U:$U,"&lt;="&amp;DD$5,Fluxo!$D:$D,$D131,Fluxo!$E:$E,"&lt;&gt;"&amp;"PERMUTANTE"))</f>
        <v>0</v>
      </c>
      <c r="DE131" s="18">
        <f>IF(DE$5&gt;$G$4,0,SUMIFS(Fluxo!$O:$O,Fluxo!$U:$U,"&gt;"&amp;DD$5,Fluxo!$U:$U,"&lt;="&amp;DE$5,Fluxo!$D:$D,$D131,Fluxo!$E:$E,"&lt;&gt;"&amp;"PERMUTANTE"))</f>
        <v>0</v>
      </c>
      <c r="DF131" s="18">
        <f>IF(DF$5&gt;$G$4,0,SUMIFS(Fluxo!$O:$O,Fluxo!$U:$U,"&gt;"&amp;DE$5,Fluxo!$U:$U,"&lt;="&amp;DF$5,Fluxo!$D:$D,$D131,Fluxo!$E:$E,"&lt;&gt;"&amp;"PERMUTANTE"))</f>
        <v>0</v>
      </c>
      <c r="DG131" s="18">
        <f>IF(DG$5&gt;$G$4,0,SUMIFS(Fluxo!$O:$O,Fluxo!$U:$U,"&gt;"&amp;DF$5,Fluxo!$U:$U,"&lt;="&amp;DG$5,Fluxo!$D:$D,$D131,Fluxo!$E:$E,"&lt;&gt;"&amp;"PERMUTANTE"))</f>
        <v>0</v>
      </c>
      <c r="DH131" s="18">
        <f>IF(DH$5&gt;$G$4,0,SUMIFS(Fluxo!$O:$O,Fluxo!$U:$U,"&gt;"&amp;DG$5,Fluxo!$U:$U,"&lt;="&amp;DH$5,Fluxo!$D:$D,$D131,Fluxo!$E:$E,"&lt;&gt;"&amp;"PERMUTANTE"))</f>
        <v>0</v>
      </c>
      <c r="DI131" s="18">
        <f>IF(DI$5&gt;$G$4,0,SUMIFS(Fluxo!$O:$O,Fluxo!$U:$U,"&gt;"&amp;DH$5,Fluxo!$U:$U,"&lt;="&amp;DI$5,Fluxo!$D:$D,$D131,Fluxo!$E:$E,"&lt;&gt;"&amp;"PERMUTANTE"))</f>
        <v>0</v>
      </c>
      <c r="DJ131" s="18">
        <f>IF(DJ$5&gt;$G$4,0,SUMIFS(Fluxo!$O:$O,Fluxo!$U:$U,"&gt;"&amp;DI$5,Fluxo!$U:$U,"&lt;="&amp;DJ$5,Fluxo!$D:$D,$D131,Fluxo!$E:$E,"&lt;&gt;"&amp;"PERMUTANTE"))</f>
        <v>0</v>
      </c>
      <c r="DK131" s="18">
        <f>IF(DK$5&gt;$G$4,0,SUMIFS(Fluxo!$O:$O,Fluxo!$U:$U,"&gt;"&amp;DJ$5,Fluxo!$U:$U,"&lt;="&amp;DK$5,Fluxo!$D:$D,$D131,Fluxo!$E:$E,"&lt;&gt;"&amp;"PERMUTANTE"))</f>
        <v>0</v>
      </c>
      <c r="DL131" s="18">
        <f>IF(DL$5&gt;$G$4,0,SUMIFS(Fluxo!$O:$O,Fluxo!$U:$U,"&gt;"&amp;DK$5,Fluxo!$U:$U,"&lt;="&amp;DL$5,Fluxo!$D:$D,$D131,Fluxo!$E:$E,"&lt;&gt;"&amp;"PERMUTANTE"))</f>
        <v>0</v>
      </c>
      <c r="DM131" s="18">
        <f>IF(DM$5&gt;$G$4,0,SUMIFS(Fluxo!$O:$O,Fluxo!$U:$U,"&gt;"&amp;DL$5,Fluxo!$U:$U,"&lt;="&amp;DM$5,Fluxo!$D:$D,$D131,Fluxo!$E:$E,"&lt;&gt;"&amp;"PERMUTANTE"))</f>
        <v>0</v>
      </c>
      <c r="DN131" s="18">
        <f>IF(DN$5&gt;$G$4,0,SUMIFS(Fluxo!$O:$O,Fluxo!$U:$U,"&gt;"&amp;DM$5,Fluxo!$U:$U,"&lt;="&amp;DN$5,Fluxo!$D:$D,$D131,Fluxo!$E:$E,"&lt;&gt;"&amp;"PERMUTANTE"))</f>
        <v>0</v>
      </c>
      <c r="DO131" s="18">
        <f>IF(DO$5&gt;$G$4,0,SUMIFS(Fluxo!$O:$O,Fluxo!$U:$U,"&gt;"&amp;DN$5,Fluxo!$U:$U,"&lt;="&amp;DO$5,Fluxo!$D:$D,$D131,Fluxo!$E:$E,"&lt;&gt;"&amp;"PERMUTANTE"))</f>
        <v>0</v>
      </c>
      <c r="DP131" s="18">
        <f>IF(DP$5&gt;$G$4,0,SUMIFS(Fluxo!$O:$O,Fluxo!$U:$U,"&gt;"&amp;DO$5,Fluxo!$U:$U,"&lt;="&amp;DP$5,Fluxo!$D:$D,$D131,Fluxo!$E:$E,"&lt;&gt;"&amp;"PERMUTANTE"))</f>
        <v>0</v>
      </c>
      <c r="DQ131" s="18">
        <f>IF(DQ$5&gt;$G$4,0,SUMIFS(Fluxo!$O:$O,Fluxo!$U:$U,"&gt;"&amp;DP$5,Fluxo!$U:$U,"&lt;="&amp;DQ$5,Fluxo!$D:$D,$D131,Fluxo!$E:$E,"&lt;&gt;"&amp;"PERMUTANTE"))</f>
        <v>0</v>
      </c>
      <c r="DR131" s="18">
        <f>IF(DR$5&gt;$G$4,0,SUMIFS(Fluxo!$O:$O,Fluxo!$U:$U,"&gt;"&amp;DQ$5,Fluxo!$U:$U,"&lt;="&amp;DR$5,Fluxo!$D:$D,$D131,Fluxo!$E:$E,"&lt;&gt;"&amp;"PERMUTANTE"))</f>
        <v>0</v>
      </c>
      <c r="DS131" s="18">
        <f>IF(DS$5&gt;$G$4,0,SUMIFS(Fluxo!$O:$O,Fluxo!$U:$U,"&gt;"&amp;DR$5,Fluxo!$U:$U,"&lt;="&amp;DS$5,Fluxo!$D:$D,$D131,Fluxo!$E:$E,"&lt;&gt;"&amp;"PERMUTANTE"))</f>
        <v>0</v>
      </c>
      <c r="DT131" s="18">
        <f>IF(DT$5&gt;$G$4,0,SUMIFS(Fluxo!$O:$O,Fluxo!$U:$U,"&gt;"&amp;DS$5,Fluxo!$U:$U,"&lt;="&amp;DT$5,Fluxo!$D:$D,$D131,Fluxo!$E:$E,"&lt;&gt;"&amp;"PERMUTANTE"))</f>
        <v>0</v>
      </c>
      <c r="DU131" s="18">
        <f>IF(DU$5&gt;$G$4,0,SUMIFS(Fluxo!$O:$O,Fluxo!$U:$U,"&gt;"&amp;DT$5,Fluxo!$U:$U,"&lt;="&amp;DU$5,Fluxo!$D:$D,$D131,Fluxo!$E:$E,"&lt;&gt;"&amp;"PERMUTANTE"))</f>
        <v>0</v>
      </c>
      <c r="DV131" s="18">
        <f>IF(DV$5&gt;$G$4,0,SUMIFS(Fluxo!$O:$O,Fluxo!$U:$U,"&gt;"&amp;DU$5,Fluxo!$U:$U,"&lt;="&amp;DV$5,Fluxo!$D:$D,$D131,Fluxo!$E:$E,"&lt;&gt;"&amp;"PERMUTANTE"))</f>
        <v>0</v>
      </c>
      <c r="DW131" s="18">
        <f>IF(DW$5&gt;$G$4,0,SUMIFS(Fluxo!$O:$O,Fluxo!$U:$U,"&gt;"&amp;DV$5,Fluxo!$U:$U,"&lt;="&amp;DW$5,Fluxo!$D:$D,$D131,Fluxo!$E:$E,"&lt;&gt;"&amp;"PERMUTANTE"))</f>
        <v>0</v>
      </c>
      <c r="DX131" s="18">
        <f>IF(DX$5&gt;$G$4,0,SUMIFS(Fluxo!$O:$O,Fluxo!$U:$U,"&gt;"&amp;DW$5,Fluxo!$U:$U,"&lt;="&amp;DX$5,Fluxo!$D:$D,$D131,Fluxo!$E:$E,"&lt;&gt;"&amp;"PERMUTANTE"))</f>
        <v>0</v>
      </c>
      <c r="DY131" s="18">
        <f>IF(DY$5&gt;$G$4,0,SUMIFS(Fluxo!$O:$O,Fluxo!$U:$U,"&gt;"&amp;DX$5,Fluxo!$U:$U,"&lt;="&amp;DY$5,Fluxo!$D:$D,$D131,Fluxo!$E:$E,"&lt;&gt;"&amp;"PERMUTANTE"))</f>
        <v>0</v>
      </c>
      <c r="DZ131" s="18">
        <f>IF(DZ$5&gt;$G$4,0,SUMIFS(Fluxo!$O:$O,Fluxo!$U:$U,"&gt;"&amp;DY$5,Fluxo!$U:$U,"&lt;="&amp;DZ$5,Fluxo!$D:$D,$D131,Fluxo!$E:$E,"&lt;&gt;"&amp;"PERMUTANTE"))</f>
        <v>0</v>
      </c>
      <c r="EA131" s="18">
        <f>IF(EA$5&gt;$G$4,0,SUMIFS(Fluxo!$O:$O,Fluxo!$U:$U,"&gt;"&amp;DZ$5,Fluxo!$U:$U,"&lt;="&amp;EA$5,Fluxo!$D:$D,$D131,Fluxo!$E:$E,"&lt;&gt;"&amp;"PERMUTANTE"))</f>
        <v>0</v>
      </c>
      <c r="EB131" s="18">
        <f>IF(EB$5&gt;$G$4,0,SUMIFS(Fluxo!$O:$O,Fluxo!$U:$U,"&gt;"&amp;EA$5,Fluxo!$U:$U,"&lt;="&amp;EB$5,Fluxo!$D:$D,$D131,Fluxo!$E:$E,"&lt;&gt;"&amp;"PERMUTANTE"))</f>
        <v>0</v>
      </c>
      <c r="EC131" s="18">
        <f>IF(EC$5&gt;$G$4,0,SUMIFS(Fluxo!$O:$O,Fluxo!$U:$U,"&gt;"&amp;EB$5,Fluxo!$U:$U,"&lt;="&amp;EC$5,Fluxo!$D:$D,$D131,Fluxo!$E:$E,"&lt;&gt;"&amp;"PERMUTANTE"))</f>
        <v>0</v>
      </c>
      <c r="ED131" s="18">
        <f>IF(ED$5&gt;$G$4,0,SUMIFS(Fluxo!$O:$O,Fluxo!$U:$U,"&gt;"&amp;EC$5,Fluxo!$U:$U,"&lt;="&amp;ED$5,Fluxo!$D:$D,$D131,Fluxo!$E:$E,"&lt;&gt;"&amp;"PERMUTANTE"))</f>
        <v>0</v>
      </c>
      <c r="EE131" s="18">
        <f>IF(EE$5&gt;$G$4,0,SUMIFS(Fluxo!$O:$O,Fluxo!$U:$U,"&gt;"&amp;ED$5,Fluxo!$U:$U,"&lt;="&amp;EE$5,Fluxo!$D:$D,$D131,Fluxo!$E:$E,"&lt;&gt;"&amp;"PERMUTANTE"))</f>
        <v>0</v>
      </c>
      <c r="EF131" s="18">
        <f>IF(EF$5&gt;$G$4,0,SUMIFS(Fluxo!$O:$O,Fluxo!$U:$U,"&gt;"&amp;EE$5,Fluxo!$U:$U,"&lt;="&amp;EF$5,Fluxo!$D:$D,$D131,Fluxo!$E:$E,"&lt;&gt;"&amp;"PERMUTANTE"))</f>
        <v>0</v>
      </c>
      <c r="EG131" s="18">
        <f>IF(EG$5&gt;$G$4,0,SUMIFS(Fluxo!$O:$O,Fluxo!$U:$U,"&gt;"&amp;EF$5,Fluxo!$U:$U,"&lt;="&amp;EG$5,Fluxo!$D:$D,$D131,Fluxo!$E:$E,"&lt;&gt;"&amp;"PERMUTANTE"))</f>
        <v>0</v>
      </c>
      <c r="EH131" s="18">
        <f>IF(EH$5&gt;$G$4,0,SUMIFS(Fluxo!$O:$O,Fluxo!$U:$U,"&gt;"&amp;EG$5,Fluxo!$U:$U,"&lt;="&amp;EH$5,Fluxo!$D:$D,$D131,Fluxo!$E:$E,"&lt;&gt;"&amp;"PERMUTANTE"))</f>
        <v>0</v>
      </c>
      <c r="EI131" s="18">
        <f>IF(EI$5&gt;$G$4,0,SUMIFS(Fluxo!$O:$O,Fluxo!$U:$U,"&gt;"&amp;EH$5,Fluxo!$U:$U,"&lt;="&amp;EI$5,Fluxo!$D:$D,$D131,Fluxo!$E:$E,"&lt;&gt;"&amp;"PERMUTANTE"))</f>
        <v>0</v>
      </c>
      <c r="EJ131" s="18">
        <f>IF(EJ$5&gt;$G$4,0,SUMIFS(Fluxo!$O:$O,Fluxo!$U:$U,"&gt;"&amp;EI$5,Fluxo!$U:$U,"&lt;="&amp;EJ$5,Fluxo!$D:$D,$D131,Fluxo!$E:$E,"&lt;&gt;"&amp;"PERMUTANTE"))</f>
        <v>0</v>
      </c>
      <c r="EK131" s="18">
        <f>IF(EK$5&gt;$G$4,0,SUMIFS(Fluxo!$O:$O,Fluxo!$U:$U,"&gt;"&amp;EJ$5,Fluxo!$U:$U,"&lt;="&amp;EK$5,Fluxo!$D:$D,$D131,Fluxo!$E:$E,"&lt;&gt;"&amp;"PERMUTANTE"))</f>
        <v>0</v>
      </c>
      <c r="EL131" s="18">
        <f>IF(EL$5&gt;$G$4,0,SUMIFS(Fluxo!$O:$O,Fluxo!$U:$U,"&gt;"&amp;EK$5,Fluxo!$U:$U,"&lt;="&amp;EL$5,Fluxo!$D:$D,$D131,Fluxo!$E:$E,"&lt;&gt;"&amp;"PERMUTANTE"))</f>
        <v>0</v>
      </c>
      <c r="EM131" s="18">
        <f>IF(EM$5&gt;$G$4,0,SUMIFS(Fluxo!$O:$O,Fluxo!$U:$U,"&gt;"&amp;EL$5,Fluxo!$U:$U,"&lt;="&amp;EM$5,Fluxo!$D:$D,$D131,Fluxo!$E:$E,"&lt;&gt;"&amp;"PERMUTANTE"))</f>
        <v>0</v>
      </c>
      <c r="EN131" s="18">
        <f>IF(EN$5&gt;$G$4,0,SUMIFS(Fluxo!$O:$O,Fluxo!$U:$U,"&gt;"&amp;EM$5,Fluxo!$U:$U,"&lt;="&amp;EN$5,Fluxo!$D:$D,$D131,Fluxo!$E:$E,"&lt;&gt;"&amp;"PERMUTANTE"))</f>
        <v>0</v>
      </c>
      <c r="EO131" s="18">
        <f>IF(EO$5&gt;$G$4,0,SUMIFS(Fluxo!$O:$O,Fluxo!$U:$U,"&gt;"&amp;EN$5,Fluxo!$U:$U,"&lt;="&amp;EO$5,Fluxo!$D:$D,$D131,Fluxo!$E:$E,"&lt;&gt;"&amp;"PERMUTANTE"))</f>
        <v>0</v>
      </c>
      <c r="EP131" s="18">
        <f>IF(EP$5&gt;$G$4,0,SUMIFS(Fluxo!$O:$O,Fluxo!$U:$U,"&gt;"&amp;EO$5,Fluxo!$U:$U,"&lt;="&amp;EP$5,Fluxo!$D:$D,$D131,Fluxo!$E:$E,"&lt;&gt;"&amp;"PERMUTANTE"))</f>
        <v>0</v>
      </c>
      <c r="EQ131" s="18">
        <f>IF(EQ$5&gt;$G$4,0,SUMIFS(Fluxo!$O:$O,Fluxo!$U:$U,"&gt;"&amp;EP$5,Fluxo!$U:$U,"&lt;="&amp;EQ$5,Fluxo!$D:$D,$D131,Fluxo!$E:$E,"&lt;&gt;"&amp;"PERMUTANTE"))</f>
        <v>0</v>
      </c>
      <c r="ER131" s="18">
        <f>IF(ER$5&gt;$G$4,0,SUMIFS(Fluxo!$O:$O,Fluxo!$U:$U,"&gt;"&amp;EQ$5,Fluxo!$U:$U,"&lt;="&amp;ER$5,Fluxo!$D:$D,$D131,Fluxo!$E:$E,"&lt;&gt;"&amp;"PERMUTANTE"))</f>
        <v>0</v>
      </c>
      <c r="ES131" s="18">
        <f>IF(ES$5&gt;$G$4,0,SUMIFS(Fluxo!$O:$O,Fluxo!$U:$U,"&gt;"&amp;ER$5,Fluxo!$U:$U,"&lt;="&amp;ES$5,Fluxo!$D:$D,$D131,Fluxo!$E:$E,"&lt;&gt;"&amp;"PERMUTANTE"))</f>
        <v>0</v>
      </c>
      <c r="ET131" s="18">
        <f>IF(ET$5&gt;$G$4,0,SUMIFS(Fluxo!$O:$O,Fluxo!$U:$U,"&gt;"&amp;ES$5,Fluxo!$U:$U,"&lt;="&amp;ET$5,Fluxo!$D:$D,$D131,Fluxo!$E:$E,"&lt;&gt;"&amp;"PERMUTANTE"))</f>
        <v>0</v>
      </c>
      <c r="EU131" s="18">
        <f>IF(EU$5&gt;$G$4,0,SUMIFS(Fluxo!$O:$O,Fluxo!$U:$U,"&gt;"&amp;ET$5,Fluxo!$U:$U,"&lt;="&amp;EU$5,Fluxo!$D:$D,$D131,Fluxo!$E:$E,"&lt;&gt;"&amp;"PERMUTANTE"))</f>
        <v>0</v>
      </c>
      <c r="EV131" s="18">
        <f>IF(EV$5&gt;$G$4,0,SUMIFS(Fluxo!$O:$O,Fluxo!$U:$U,"&gt;"&amp;EU$5,Fluxo!$U:$U,"&lt;="&amp;EV$5,Fluxo!$D:$D,$D131,Fluxo!$E:$E,"&lt;&gt;"&amp;"PERMUTANTE"))</f>
        <v>0</v>
      </c>
      <c r="EW131" s="18">
        <f>IF(EW$5&gt;$G$4,0,SUMIFS(Fluxo!$O:$O,Fluxo!$U:$U,"&gt;"&amp;EV$5,Fluxo!$U:$U,"&lt;="&amp;EW$5,Fluxo!$D:$D,$D131,Fluxo!$E:$E,"&lt;&gt;"&amp;"PERMUTANTE"))</f>
        <v>0</v>
      </c>
      <c r="EX131" s="18">
        <f>IF(EX$5&gt;$G$4,0,SUMIFS(Fluxo!$O:$O,Fluxo!$U:$U,"&gt;"&amp;EW$5,Fluxo!$U:$U,"&lt;="&amp;EX$5,Fluxo!$D:$D,$D131,Fluxo!$E:$E,"&lt;&gt;"&amp;"PERMUTANTE"))</f>
        <v>0</v>
      </c>
      <c r="EY131" s="18">
        <f>IF(EY$5&gt;$G$4,0,SUMIFS(Fluxo!$O:$O,Fluxo!$U:$U,"&gt;"&amp;EX$5,Fluxo!$U:$U,"&lt;="&amp;EY$5,Fluxo!$D:$D,$D131,Fluxo!$E:$E,"&lt;&gt;"&amp;"PERMUTANTE"))</f>
        <v>0</v>
      </c>
      <c r="EZ131" s="18">
        <f>IF(EZ$5&gt;$G$4,0,SUMIFS(Fluxo!$O:$O,Fluxo!$U:$U,"&gt;"&amp;EY$5,Fluxo!$U:$U,"&lt;="&amp;EZ$5,Fluxo!$D:$D,$D131,Fluxo!$E:$E,"&lt;&gt;"&amp;"PERMUTANTE"))</f>
        <v>0</v>
      </c>
      <c r="FA131" s="18">
        <f>IF(FA$5&gt;$G$4,0,SUMIFS(Fluxo!$O:$O,Fluxo!$U:$U,"&gt;"&amp;EZ$5,Fluxo!$U:$U,"&lt;="&amp;FA$5,Fluxo!$D:$D,$D131,Fluxo!$E:$E,"&lt;&gt;"&amp;"PERMUTANTE"))</f>
        <v>0</v>
      </c>
      <c r="FB131" s="18">
        <f>IF(FB$5&gt;$G$4,0,SUMIFS(Fluxo!$O:$O,Fluxo!$U:$U,"&gt;"&amp;FA$5,Fluxo!$U:$U,"&lt;="&amp;FB$5,Fluxo!$D:$D,$D131,Fluxo!$E:$E,"&lt;&gt;"&amp;"PERMUTANTE"))</f>
        <v>0</v>
      </c>
      <c r="FC131" s="18">
        <f>IF(FC$5&gt;$G$4,0,SUMIFS(Fluxo!$O:$O,Fluxo!$U:$U,"&gt;"&amp;FB$5,Fluxo!$U:$U,"&lt;="&amp;FC$5,Fluxo!$D:$D,$D131,Fluxo!$E:$E,"&lt;&gt;"&amp;"PERMUTANTE"))</f>
        <v>0</v>
      </c>
      <c r="FD131" s="18">
        <f>IF(FD$5&gt;$G$4,0,SUMIFS(Fluxo!$O:$O,Fluxo!$U:$U,"&gt;"&amp;FC$5,Fluxo!$U:$U,"&lt;="&amp;FD$5,Fluxo!$D:$D,$D131,Fluxo!$E:$E,"&lt;&gt;"&amp;"PERMUTANTE"))</f>
        <v>0</v>
      </c>
      <c r="FE131" s="18">
        <f>IF(FE$5&gt;$G$4,0,SUMIFS(Fluxo!$O:$O,Fluxo!$U:$U,"&gt;"&amp;FD$5,Fluxo!$U:$U,"&lt;="&amp;FE$5,Fluxo!$D:$D,$D131,Fluxo!$E:$E,"&lt;&gt;"&amp;"PERMUTANTE"))</f>
        <v>0</v>
      </c>
      <c r="FF131" s="18">
        <f>IF(FF$5&gt;$G$4,0,SUMIFS(Fluxo!$O:$O,Fluxo!$U:$U,"&gt;"&amp;FE$5,Fluxo!$U:$U,"&lt;="&amp;FF$5,Fluxo!$D:$D,$D131,Fluxo!$E:$E,"&lt;&gt;"&amp;"PERMUTANTE"))</f>
        <v>0</v>
      </c>
      <c r="FG131" s="18">
        <f>IF(FG$5&gt;$G$4,0,SUMIFS(Fluxo!$O:$O,Fluxo!$U:$U,"&gt;"&amp;FF$5,Fluxo!$U:$U,"&lt;="&amp;FG$5,Fluxo!$D:$D,$D131,Fluxo!$E:$E,"&lt;&gt;"&amp;"PERMUTANTE"))</f>
        <v>0</v>
      </c>
      <c r="FH131" s="18">
        <f>IF(FH$5&gt;$G$4,0,SUMIFS(Fluxo!$O:$O,Fluxo!$U:$U,"&gt;"&amp;FG$5,Fluxo!$U:$U,"&lt;="&amp;FH$5,Fluxo!$D:$D,$D131,Fluxo!$E:$E,"&lt;&gt;"&amp;"PERMUTANTE"))</f>
        <v>0</v>
      </c>
      <c r="FI131" s="18">
        <f>IF(FI$5&gt;$G$4,0,SUMIFS(Fluxo!$O:$O,Fluxo!$U:$U,"&gt;"&amp;FH$5,Fluxo!$U:$U,"&lt;="&amp;FI$5,Fluxo!$D:$D,$D131,Fluxo!$E:$E,"&lt;&gt;"&amp;"PERMUTANTE"))</f>
        <v>0</v>
      </c>
      <c r="FJ131" s="18">
        <f>IF(FJ$5&gt;$G$4,0,SUMIFS(Fluxo!$O:$O,Fluxo!$U:$U,"&gt;"&amp;FI$5,Fluxo!$U:$U,"&lt;="&amp;FJ$5,Fluxo!$D:$D,$D131,Fluxo!$E:$E,"&lt;&gt;"&amp;"PERMUTANTE"))</f>
        <v>0</v>
      </c>
      <c r="FK131" s="18">
        <f>IF(FK$5&gt;$G$4,0,SUMIFS(Fluxo!$O:$O,Fluxo!$U:$U,"&gt;"&amp;FJ$5,Fluxo!$U:$U,"&lt;="&amp;FK$5,Fluxo!$D:$D,$D131,Fluxo!$E:$E,"&lt;&gt;"&amp;"PERMUTANTE"))</f>
        <v>0</v>
      </c>
      <c r="FL131" s="18">
        <f>IF(FL$5&gt;$G$4,0,SUMIFS(Fluxo!$O:$O,Fluxo!$U:$U,"&gt;"&amp;FK$5,Fluxo!$U:$U,"&lt;="&amp;FL$5,Fluxo!$D:$D,$D131,Fluxo!$E:$E,"&lt;&gt;"&amp;"PERMUTANTE"))</f>
        <v>0</v>
      </c>
      <c r="FM131" s="18">
        <f>IF(FM$5&gt;$G$4,0,SUMIFS(Fluxo!$O:$O,Fluxo!$U:$U,"&gt;"&amp;FL$5,Fluxo!$U:$U,"&lt;="&amp;FM$5,Fluxo!$D:$D,$D131,Fluxo!$E:$E,"&lt;&gt;"&amp;"PERMUTANTE"))</f>
        <v>0</v>
      </c>
      <c r="FN131" s="18">
        <f>IF(FN$5&gt;$G$4,0,SUMIFS(Fluxo!$O:$O,Fluxo!$U:$U,"&gt;"&amp;FM$5,Fluxo!$U:$U,"&lt;="&amp;FN$5,Fluxo!$D:$D,$D131,Fluxo!$E:$E,"&lt;&gt;"&amp;"PERMUTANTE"))</f>
        <v>0</v>
      </c>
      <c r="FO131" s="18">
        <f>IF(FO$5&gt;$G$4,0,SUMIFS(Fluxo!$O:$O,Fluxo!$U:$U,"&gt;"&amp;FN$5,Fluxo!$U:$U,"&lt;="&amp;FO$5,Fluxo!$D:$D,$D131,Fluxo!$E:$E,"&lt;&gt;"&amp;"PERMUTANTE"))</f>
        <v>0</v>
      </c>
      <c r="FP131" s="18">
        <f>IF(FP$5&gt;$G$4,0,SUMIFS(Fluxo!$O:$O,Fluxo!$U:$U,"&gt;"&amp;FO$5,Fluxo!$U:$U,"&lt;="&amp;FP$5,Fluxo!$D:$D,$D131,Fluxo!$E:$E,"&lt;&gt;"&amp;"PERMUTANTE"))</f>
        <v>0</v>
      </c>
      <c r="FQ131" s="18">
        <f>IF(FQ$5&gt;$G$4,0,SUMIFS(Fluxo!$O:$O,Fluxo!$U:$U,"&gt;"&amp;FP$5,Fluxo!$U:$U,"&lt;="&amp;FQ$5,Fluxo!$D:$D,$D131,Fluxo!$E:$E,"&lt;&gt;"&amp;"PERMUTANTE"))</f>
        <v>0</v>
      </c>
      <c r="FR131" s="18">
        <f>IF(FR$5&gt;$G$4,0,SUMIFS(Fluxo!$O:$O,Fluxo!$U:$U,"&gt;"&amp;FQ$5,Fluxo!$U:$U,"&lt;="&amp;FR$5,Fluxo!$D:$D,$D131,Fluxo!$E:$E,"&lt;&gt;"&amp;"PERMUTANTE"))</f>
        <v>0</v>
      </c>
      <c r="FS131" s="18">
        <f>IF(FS$5&gt;$G$4,0,SUMIFS(Fluxo!$O:$O,Fluxo!$U:$U,"&gt;"&amp;FR$5,Fluxo!$U:$U,"&lt;="&amp;FS$5,Fluxo!$D:$D,$D131,Fluxo!$E:$E,"&lt;&gt;"&amp;"PERMUTANTE"))</f>
        <v>0</v>
      </c>
      <c r="FT131" s="18">
        <f>IF(FT$5&gt;$G$4,0,SUMIFS(Fluxo!$O:$O,Fluxo!$U:$U,"&gt;"&amp;FS$5,Fluxo!$U:$U,"&lt;="&amp;FT$5,Fluxo!$D:$D,$D131,Fluxo!$E:$E,"&lt;&gt;"&amp;"PERMUTANTE"))</f>
        <v>0</v>
      </c>
      <c r="FU131" s="18">
        <f>IF(FU$5&gt;$G$4,0,SUMIFS(Fluxo!$O:$O,Fluxo!$U:$U,"&gt;"&amp;FT$5,Fluxo!$U:$U,"&lt;="&amp;FU$5,Fluxo!$D:$D,$D131,Fluxo!$E:$E,"&lt;&gt;"&amp;"PERMUTANTE"))</f>
        <v>0</v>
      </c>
      <c r="FV131" s="18">
        <f>IF(FV$5&gt;$G$4,0,SUMIFS(Fluxo!$O:$O,Fluxo!$U:$U,"&gt;"&amp;FU$5,Fluxo!$U:$U,"&lt;="&amp;FV$5,Fluxo!$D:$D,$D131,Fluxo!$E:$E,"&lt;&gt;"&amp;"PERMUTANTE"))</f>
        <v>0</v>
      </c>
      <c r="FW131" s="18">
        <f>IF(FW$5&gt;$G$4,0,SUMIFS(Fluxo!$O:$O,Fluxo!$U:$U,"&gt;"&amp;FV$5,Fluxo!$U:$U,"&lt;="&amp;FW$5,Fluxo!$D:$D,$D131,Fluxo!$E:$E,"&lt;&gt;"&amp;"PERMUTANTE"))</f>
        <v>0</v>
      </c>
      <c r="FX131" s="18">
        <f>IF(FX$5&gt;$G$4,0,SUMIFS(Fluxo!$O:$O,Fluxo!$U:$U,"&gt;"&amp;FW$5,Fluxo!$U:$U,"&lt;="&amp;FX$5,Fluxo!$D:$D,$D131,Fluxo!$E:$E,"&lt;&gt;"&amp;"PERMUTANTE"))</f>
        <v>0</v>
      </c>
      <c r="FY131" s="18">
        <f>IF(FY$5&gt;$G$4,0,SUMIFS(Fluxo!$O:$O,Fluxo!$U:$U,"&gt;"&amp;FX$5,Fluxo!$U:$U,"&lt;="&amp;FY$5,Fluxo!$D:$D,$D131,Fluxo!$E:$E,"&lt;&gt;"&amp;"PERMUTANTE"))</f>
        <v>0</v>
      </c>
      <c r="FZ131" s="18">
        <f>IF(FZ$5&gt;$G$4,0,SUMIFS(Fluxo!$O:$O,Fluxo!$U:$U,"&gt;"&amp;FY$5,Fluxo!$U:$U,"&lt;="&amp;FZ$5,Fluxo!$D:$D,$D131,Fluxo!$E:$E,"&lt;&gt;"&amp;"PERMUTANTE"))</f>
        <v>0</v>
      </c>
      <c r="GA131" s="18">
        <f>IF(GA$5&gt;$G$4,0,SUMIFS(Fluxo!$O:$O,Fluxo!$U:$U,"&gt;"&amp;FZ$5,Fluxo!$U:$U,"&lt;="&amp;GA$5,Fluxo!$D:$D,$D131,Fluxo!$E:$E,"&lt;&gt;"&amp;"PERMUTANTE"))</f>
        <v>0</v>
      </c>
      <c r="GB131" s="18">
        <f>IF(GB$5&gt;$G$4,0,SUMIFS(Fluxo!$O:$O,Fluxo!$U:$U,"&gt;"&amp;GA$5,Fluxo!$U:$U,"&lt;="&amp;GB$5,Fluxo!$D:$D,$D131,Fluxo!$E:$E,"&lt;&gt;"&amp;"PERMUTANTE"))</f>
        <v>0</v>
      </c>
      <c r="GC131" s="18">
        <f>IF(GC$5&gt;$G$4,0,SUMIFS(Fluxo!$O:$O,Fluxo!$U:$U,"&gt;"&amp;GB$5,Fluxo!$U:$U,"&lt;="&amp;GC$5,Fluxo!$D:$D,$D131,Fluxo!$E:$E,"&lt;&gt;"&amp;"PERMUTANTE"))</f>
        <v>0</v>
      </c>
      <c r="GD131" s="18">
        <f>IF(GD$5&gt;$G$4,0,SUMIFS(Fluxo!$O:$O,Fluxo!$U:$U,"&gt;"&amp;GC$5,Fluxo!$U:$U,"&lt;="&amp;GD$5,Fluxo!$D:$D,$D131,Fluxo!$E:$E,"&lt;&gt;"&amp;"PERMUTANTE"))</f>
        <v>0</v>
      </c>
      <c r="GE131" s="18">
        <f>IF(GE$5&gt;$G$4,0,SUMIFS(Fluxo!$O:$O,Fluxo!$U:$U,"&gt;"&amp;GD$5,Fluxo!$U:$U,"&lt;="&amp;GE$5,Fluxo!$D:$D,$D131,Fluxo!$E:$E,"&lt;&gt;"&amp;"PERMUTANTE"))</f>
        <v>0</v>
      </c>
      <c r="GF131" s="18">
        <f>IF(GF$5&gt;$G$4,0,SUMIFS(Fluxo!$O:$O,Fluxo!$U:$U,"&gt;"&amp;GE$5,Fluxo!$U:$U,"&lt;="&amp;GF$5,Fluxo!$D:$D,$D131,Fluxo!$E:$E,"&lt;&gt;"&amp;"PERMUTANTE"))</f>
        <v>0</v>
      </c>
      <c r="GG131" s="18">
        <f>IF(GG$5&gt;$G$4,0,SUMIFS(Fluxo!$O:$O,Fluxo!$U:$U,"&gt;"&amp;GF$5,Fluxo!$U:$U,"&lt;="&amp;GG$5,Fluxo!$D:$D,$D131,Fluxo!$E:$E,"&lt;&gt;"&amp;"PERMUTANTE"))</f>
        <v>0</v>
      </c>
      <c r="GH131" s="18">
        <f>IF(GH$5&gt;$G$4,0,SUMIFS(Fluxo!$O:$O,Fluxo!$U:$U,"&gt;"&amp;GG$5,Fluxo!$U:$U,"&lt;="&amp;GH$5,Fluxo!$D:$D,$D131,Fluxo!$E:$E,"&lt;&gt;"&amp;"PERMUTANTE"))</f>
        <v>0</v>
      </c>
      <c r="GI131" s="18">
        <f>IF(GI$5&gt;$G$4,0,SUMIFS(Fluxo!$O:$O,Fluxo!$U:$U,"&gt;"&amp;GH$5,Fluxo!$U:$U,"&lt;="&amp;GI$5,Fluxo!$D:$D,$D131,Fluxo!$E:$E,"&lt;&gt;"&amp;"PERMUTANTE"))</f>
        <v>0</v>
      </c>
      <c r="GJ131" s="18">
        <f>IF(GJ$5&gt;$G$4,0,SUMIFS(Fluxo!$O:$O,Fluxo!$U:$U,"&gt;"&amp;GI$5,Fluxo!$U:$U,"&lt;="&amp;GJ$5,Fluxo!$D:$D,$D131,Fluxo!$E:$E,"&lt;&gt;"&amp;"PERMUTANTE"))</f>
        <v>0</v>
      </c>
      <c r="GK131" s="18">
        <f>IF(GK$5&gt;$G$4,0,SUMIFS(Fluxo!$O:$O,Fluxo!$U:$U,"&gt;"&amp;GJ$5,Fluxo!$U:$U,"&lt;="&amp;GK$5,Fluxo!$D:$D,$D131,Fluxo!$E:$E,"&lt;&gt;"&amp;"PERMUTANTE"))</f>
        <v>0</v>
      </c>
      <c r="GL131" s="18">
        <f>IF(GL$5&gt;$G$4,0,SUMIFS(Fluxo!$O:$O,Fluxo!$U:$U,"&gt;"&amp;GK$5,Fluxo!$U:$U,"&lt;="&amp;GL$5,Fluxo!$D:$D,$D131,Fluxo!$E:$E,"&lt;&gt;"&amp;"PERMUTANTE"))</f>
        <v>0</v>
      </c>
      <c r="GM131" s="18">
        <f>IF(GM$5&gt;$G$4,0,SUMIFS(Fluxo!$O:$O,Fluxo!$U:$U,"&gt;"&amp;GL$5,Fluxo!$U:$U,"&lt;="&amp;GM$5,Fluxo!$D:$D,$D131,Fluxo!$E:$E,"&lt;&gt;"&amp;"PERMUTANTE"))</f>
        <v>0</v>
      </c>
      <c r="GN131" s="18">
        <f>IF(GN$5&gt;$G$4,0,SUMIFS(Fluxo!$O:$O,Fluxo!$U:$U,"&gt;"&amp;GM$5,Fluxo!$U:$U,"&lt;="&amp;GN$5,Fluxo!$D:$D,$D131,Fluxo!$E:$E,"&lt;&gt;"&amp;"PERMUTANTE"))</f>
        <v>0</v>
      </c>
      <c r="GO131" s="18">
        <f>IF(GO$5&gt;$G$4,0,SUMIFS(Fluxo!$O:$O,Fluxo!$U:$U,"&gt;"&amp;GN$5,Fluxo!$U:$U,"&lt;="&amp;GO$5,Fluxo!$D:$D,$D131,Fluxo!$E:$E,"&lt;&gt;"&amp;"PERMUTANTE"))</f>
        <v>0</v>
      </c>
      <c r="GP131" s="18">
        <f>IF(GP$5&gt;$G$4,0,SUMIFS(Fluxo!$O:$O,Fluxo!$U:$U,"&gt;"&amp;GO$5,Fluxo!$U:$U,"&lt;="&amp;GP$5,Fluxo!$D:$D,$D131,Fluxo!$E:$E,"&lt;&gt;"&amp;"PERMUTANTE"))</f>
        <v>0</v>
      </c>
      <c r="GQ131" s="18">
        <f>IF(GQ$5&gt;$G$4,0,SUMIFS(Fluxo!$O:$O,Fluxo!$U:$U,"&gt;"&amp;GP$5,Fluxo!$U:$U,"&lt;="&amp;GQ$5,Fluxo!$D:$D,$D131,Fluxo!$E:$E,"&lt;&gt;"&amp;"PERMUTANTE"))</f>
        <v>0</v>
      </c>
      <c r="GR131" s="18">
        <f>IF(GR$5&gt;$G$4,0,SUMIFS(Fluxo!$O:$O,Fluxo!$U:$U,"&gt;"&amp;GQ$5,Fluxo!$U:$U,"&lt;="&amp;GR$5,Fluxo!$D:$D,$D131,Fluxo!$E:$E,"&lt;&gt;"&amp;"PERMUTANTE"))</f>
        <v>0</v>
      </c>
      <c r="GS131" s="18">
        <f>IF(GS$5&gt;$G$4,0,SUMIFS(Fluxo!$O:$O,Fluxo!$U:$U,"&gt;"&amp;GR$5,Fluxo!$U:$U,"&lt;="&amp;GS$5,Fluxo!$D:$D,$D131,Fluxo!$E:$E,"&lt;&gt;"&amp;"PERMUTANTE"))</f>
        <v>0</v>
      </c>
      <c r="GT131" s="18">
        <f>IF(GT$5&gt;$G$4,0,SUMIFS(Fluxo!$O:$O,Fluxo!$U:$U,"&gt;"&amp;GS$5,Fluxo!$U:$U,"&lt;="&amp;GT$5,Fluxo!$D:$D,$D131,Fluxo!$E:$E,"&lt;&gt;"&amp;"PERMUTANTE"))</f>
        <v>0</v>
      </c>
      <c r="GU131" s="18">
        <f>IF(GU$5&gt;$G$4,0,SUMIFS(Fluxo!$O:$O,Fluxo!$U:$U,"&gt;"&amp;GT$5,Fluxo!$U:$U,"&lt;="&amp;GU$5,Fluxo!$D:$D,$D131,Fluxo!$E:$E,"&lt;&gt;"&amp;"PERMUTANTE"))</f>
        <v>0</v>
      </c>
      <c r="GV131" s="18">
        <f>IF(GV$5&gt;$G$4,0,SUMIFS(Fluxo!$O:$O,Fluxo!$U:$U,"&gt;"&amp;GU$5,Fluxo!$U:$U,"&lt;="&amp;GV$5,Fluxo!$D:$D,$D131,Fluxo!$E:$E,"&lt;&gt;"&amp;"PERMUTANTE"))</f>
        <v>0</v>
      </c>
      <c r="GW131" s="18">
        <f>IF(GW$5&gt;$G$4,0,SUMIFS(Fluxo!$O:$O,Fluxo!$U:$U,"&gt;"&amp;GV$5,Fluxo!$U:$U,"&lt;="&amp;GW$5,Fluxo!$D:$D,$D131,Fluxo!$E:$E,"&lt;&gt;"&amp;"PERMUTANTE"))</f>
        <v>0</v>
      </c>
      <c r="GX131" s="18">
        <f>IF(GX$5&gt;$G$4,0,SUMIFS(Fluxo!$O:$O,Fluxo!$U:$U,"&gt;"&amp;GW$5,Fluxo!$U:$U,"&lt;="&amp;GX$5,Fluxo!$D:$D,$D131,Fluxo!$E:$E,"&lt;&gt;"&amp;"PERMUTANTE"))</f>
        <v>0</v>
      </c>
      <c r="GY131" s="18">
        <f>IF(GY$5&gt;$G$4,0,SUMIFS(Fluxo!$O:$O,Fluxo!$U:$U,"&gt;"&amp;GX$5,Fluxo!$U:$U,"&lt;="&amp;GY$5,Fluxo!$D:$D,$D131,Fluxo!$E:$E,"&lt;&gt;"&amp;"PERMUTANTE"))</f>
        <v>0</v>
      </c>
      <c r="GZ131" s="18">
        <f>IF(GZ$5&gt;$G$4,0,SUMIFS(Fluxo!$O:$O,Fluxo!$U:$U,"&gt;"&amp;GY$5,Fluxo!$U:$U,"&lt;="&amp;GZ$5,Fluxo!$D:$D,$D131,Fluxo!$E:$E,"&lt;&gt;"&amp;"PERMUTANTE"))</f>
        <v>0</v>
      </c>
      <c r="HA131" s="18">
        <f>IF(HA$5&gt;$G$4,0,SUMIFS(Fluxo!$O:$O,Fluxo!$U:$U,"&gt;"&amp;GZ$5,Fluxo!$U:$U,"&lt;="&amp;HA$5,Fluxo!$D:$D,$D131,Fluxo!$E:$E,"&lt;&gt;"&amp;"PERMUTANTE"))</f>
        <v>0</v>
      </c>
      <c r="HB131" s="18">
        <f>IF(HB$5&gt;$G$4,0,SUMIFS(Fluxo!$O:$O,Fluxo!$U:$U,"&gt;"&amp;HA$5,Fluxo!$U:$U,"&lt;="&amp;HB$5,Fluxo!$D:$D,$D131,Fluxo!$E:$E,"&lt;&gt;"&amp;"PERMUTANTE"))</f>
        <v>0</v>
      </c>
      <c r="HC131" s="18">
        <f>IF(HC$5&gt;$G$4,0,SUMIFS(Fluxo!$O:$O,Fluxo!$U:$U,"&gt;"&amp;HB$5,Fluxo!$U:$U,"&lt;="&amp;HC$5,Fluxo!$D:$D,$D131,Fluxo!$E:$E,"&lt;&gt;"&amp;"PERMUTANTE"))</f>
        <v>0</v>
      </c>
      <c r="HD131" s="18">
        <f>IF(HD$5&gt;$G$4,0,SUMIFS(Fluxo!$O:$O,Fluxo!$U:$U,"&gt;"&amp;HC$5,Fluxo!$U:$U,"&lt;="&amp;HD$5,Fluxo!$D:$D,$D131,Fluxo!$E:$E,"&lt;&gt;"&amp;"PERMUTANTE"))</f>
        <v>0</v>
      </c>
      <c r="HE131" s="18">
        <f>IF(HE$5&gt;$G$4,0,SUMIFS(Fluxo!$O:$O,Fluxo!$U:$U,"&gt;"&amp;HD$5,Fluxo!$U:$U,"&lt;="&amp;HE$5,Fluxo!$D:$D,$D131,Fluxo!$E:$E,"&lt;&gt;"&amp;"PERMUTANTE"))</f>
        <v>0</v>
      </c>
      <c r="HF131" s="18">
        <f>IF(HF$5&gt;$G$4,0,SUMIFS(Fluxo!$O:$O,Fluxo!$U:$U,"&gt;"&amp;HE$5,Fluxo!$U:$U,"&lt;="&amp;HF$5,Fluxo!$D:$D,$D131,Fluxo!$E:$E,"&lt;&gt;"&amp;"PERMUTANTE"))</f>
        <v>0</v>
      </c>
    </row>
    <row r="132" spans="1:214">
      <c r="A132" s="20">
        <f t="shared" si="11"/>
        <v>122</v>
      </c>
      <c r="B132" s="140" t="str">
        <f>'Check Carteira'!C124</f>
        <v>E.1016.99.03.2002</v>
      </c>
      <c r="C132" s="141">
        <v>1</v>
      </c>
      <c r="D132" s="129" t="str">
        <f>'Check Carteira'!F124</f>
        <v>S-2002</v>
      </c>
      <c r="E132" s="21">
        <f>IFERROR(INDEX(Contratos!L:L,MATCH(D132,Contratos!R:R,0)),"")</f>
        <v>45470</v>
      </c>
      <c r="F132" s="139">
        <f>IFERROR(INDEX(Contratos!G:G,MATCH(D132,Contratos!R:R,0)),"")</f>
        <v>313324.55</v>
      </c>
      <c r="H132" s="83">
        <f t="shared" si="12"/>
        <v>28188.639999999999</v>
      </c>
      <c r="J132" s="18">
        <f>IF(J$5&gt;$G$4,0,SUMIFS(Fluxo!$O:$O,Fluxo!$U:$U,"&gt;"&amp;I$5,Fluxo!$U:$U,"&lt;="&amp;J$5,Fluxo!$D:$D,$D132))</f>
        <v>0</v>
      </c>
      <c r="K132" s="18">
        <f>IF(K$5&gt;$G$4,0,SUMIFS(Fluxo!$O:$O,Fluxo!$U:$U,"&gt;"&amp;J$5,Fluxo!$U:$U,"&lt;="&amp;K$5,Fluxo!$D:$D,$D132))</f>
        <v>0</v>
      </c>
      <c r="L132" s="18">
        <f>IF(L$5&gt;$G$4,0,SUMIFS(Fluxo!$O:$O,Fluxo!$U:$U,"&gt;"&amp;K$5,Fluxo!$U:$U,"&lt;="&amp;L$5,Fluxo!$D:$D,$D132))</f>
        <v>0</v>
      </c>
      <c r="M132" s="18">
        <f>IF(M$5&gt;$G$4,0,SUMIFS(Fluxo!$O:$O,Fluxo!$U:$U,"&gt;"&amp;L$5,Fluxo!$U:$U,"&lt;="&amp;M$5,Fluxo!$D:$D,$D132))</f>
        <v>0</v>
      </c>
      <c r="N132" s="18">
        <f>IF(N$5&gt;$G$4,0,SUMIFS(Fluxo!$O:$O,Fluxo!$U:$U,"&gt;"&amp;M$5,Fluxo!$U:$U,"&lt;="&amp;N$5,Fluxo!$D:$D,$D132))</f>
        <v>0</v>
      </c>
      <c r="O132" s="18">
        <f>IF(O$5&gt;$G$4,0,SUMIFS(Fluxo!$O:$O,Fluxo!$U:$U,"&gt;"&amp;N$5,Fluxo!$U:$U,"&lt;="&amp;O$5,Fluxo!$D:$D,$D132))</f>
        <v>0</v>
      </c>
      <c r="P132" s="18">
        <f>IF(P$5&gt;$G$4,0,SUMIFS(Fluxo!$O:$O,Fluxo!$U:$U,"&gt;"&amp;O$5,Fluxo!$U:$U,"&lt;="&amp;P$5,Fluxo!$D:$D,$D132))</f>
        <v>0</v>
      </c>
      <c r="Q132" s="18">
        <f>IF(Q$5&gt;$G$4,0,SUMIFS(Fluxo!$O:$O,Fluxo!$U:$U,"&gt;"&amp;P$5,Fluxo!$U:$U,"&lt;="&amp;Q$5,Fluxo!$D:$D,$D132))</f>
        <v>0</v>
      </c>
      <c r="R132" s="18">
        <f>IF(R$5&gt;$G$4,0,SUMIFS(Fluxo!$O:$O,Fluxo!$U:$U,"&gt;"&amp;Q$5,Fluxo!$U:$U,"&lt;="&amp;R$5,Fluxo!$D:$D,$D132))</f>
        <v>0</v>
      </c>
      <c r="S132" s="18">
        <f>IF(S$5&gt;$G$4,0,SUMIFS(Fluxo!$O:$O,Fluxo!$U:$U,"&gt;"&amp;R$5,Fluxo!$U:$U,"&lt;="&amp;S$5,Fluxo!$D:$D,$D132,Fluxo!$E:$E,"&lt;&gt;"&amp;"PERMUTANTE"))</f>
        <v>0</v>
      </c>
      <c r="T132" s="18">
        <f>IF(T$5&gt;$G$4,0,SUMIFS(Fluxo!$O:$O,Fluxo!$U:$U,"&gt;"&amp;S$5,Fluxo!$U:$U,"&lt;="&amp;T$5,Fluxo!$D:$D,$D132,Fluxo!$E:$E,"&lt;&gt;"&amp;"PERMUTANTE"))</f>
        <v>0</v>
      </c>
      <c r="U132" s="18">
        <f>IF(U$5&gt;$G$4,0,SUMIFS(Fluxo!$O:$O,Fluxo!$U:$U,"&gt;"&amp;T$5,Fluxo!$U:$U,"&lt;="&amp;U$5,Fluxo!$D:$D,$D132,Fluxo!$E:$E,"&lt;&gt;"&amp;"PERMUTANTE"))</f>
        <v>0</v>
      </c>
      <c r="V132" s="18">
        <f>IF(V$5&gt;$G$4,0,SUMIFS(Fluxo!$O:$O,Fluxo!$U:$U,"&gt;"&amp;U$5,Fluxo!$U:$U,"&lt;="&amp;V$5,Fluxo!$D:$D,$D132,Fluxo!$E:$E,"&lt;&gt;"&amp;"PERMUTANTE"))</f>
        <v>0</v>
      </c>
      <c r="W132" s="18">
        <f>IF(W$5&gt;$G$4,0,SUMIFS(Fluxo!$O:$O,Fluxo!$U:$U,"&gt;"&amp;V$5,Fluxo!$U:$U,"&lt;="&amp;W$5,Fluxo!$D:$D,$D132,Fluxo!$E:$E,"&lt;&gt;"&amp;"PERMUTANTE"))</f>
        <v>0</v>
      </c>
      <c r="X132" s="18">
        <f>IF(X$5&gt;$G$4,0,SUMIFS(Fluxo!$O:$O,Fluxo!$U:$U,"&gt;"&amp;W$5,Fluxo!$U:$U,"&lt;="&amp;X$5,Fluxo!$D:$D,$D132,Fluxo!$E:$E,"&lt;&gt;"&amp;"PERMUTANTE"))</f>
        <v>0</v>
      </c>
      <c r="Y132" s="18">
        <f>IF(Y$5&gt;$G$4,0,SUMIFS(Fluxo!$O:$O,Fluxo!$U:$U,"&gt;"&amp;X$5,Fluxo!$U:$U,"&lt;="&amp;Y$5,Fluxo!$D:$D,$D132,Fluxo!$E:$E,"&lt;&gt;"&amp;"PERMUTANTE"))</f>
        <v>26557.43</v>
      </c>
      <c r="Z132" s="18">
        <f>IF(Z$5&gt;$G$4,0,SUMIFS(Fluxo!$O:$O,Fluxo!$U:$U,"&gt;"&amp;Y$5,Fluxo!$U:$U,"&lt;="&amp;Z$5,Fluxo!$D:$D,$D132,Fluxo!$E:$E,"&lt;&gt;"&amp;"PERMUTANTE"))</f>
        <v>1631.21</v>
      </c>
      <c r="AA132" s="18">
        <f>IF(AA$5&gt;$G$4,0,SUMIFS(Fluxo!$O:$O,Fluxo!$U:$U,"&gt;"&amp;Z$5,Fluxo!$U:$U,"&lt;="&amp;AA$5,Fluxo!$D:$D,$D132,Fluxo!$E:$E,"&lt;&gt;"&amp;"PERMUTANTE"))</f>
        <v>0</v>
      </c>
      <c r="AB132" s="18">
        <f>IF(AB$5&gt;$G$4,0,SUMIFS(Fluxo!$O:$O,Fluxo!$U:$U,"&gt;"&amp;AA$5,Fluxo!$U:$U,"&lt;="&amp;AB$5,Fluxo!$D:$D,$D132,Fluxo!$E:$E,"&lt;&gt;"&amp;"PERMUTANTE"))</f>
        <v>0</v>
      </c>
      <c r="AC132" s="18">
        <f>IF(AC$5&gt;$G$4,0,SUMIFS(Fluxo!$O:$O,Fluxo!$U:$U,"&gt;"&amp;AB$5,Fluxo!$U:$U,"&lt;="&amp;AC$5,Fluxo!$D:$D,$D132,Fluxo!$E:$E,"&lt;&gt;"&amp;"PERMUTANTE"))</f>
        <v>0</v>
      </c>
      <c r="AD132" s="18">
        <f>IF(AD$5&gt;$G$4,0,SUMIFS(Fluxo!$O:$O,Fluxo!$U:$U,"&gt;"&amp;AC$5,Fluxo!$U:$U,"&lt;="&amp;AD$5,Fluxo!$D:$D,$D132,Fluxo!$E:$E,"&lt;&gt;"&amp;"PERMUTANTE"))</f>
        <v>0</v>
      </c>
      <c r="AE132" s="18">
        <f>IF(AE$5&gt;$G$4,0,SUMIFS(Fluxo!$O:$O,Fluxo!$U:$U,"&gt;"&amp;AD$5,Fluxo!$U:$U,"&lt;="&amp;AE$5,Fluxo!$D:$D,$D132,Fluxo!$E:$E,"&lt;&gt;"&amp;"PERMUTANTE"))</f>
        <v>0</v>
      </c>
      <c r="AF132" s="18">
        <f>IF(AF$5&gt;$G$4,0,SUMIFS(Fluxo!$O:$O,Fluxo!$U:$U,"&gt;"&amp;AE$5,Fluxo!$U:$U,"&lt;="&amp;AF$5,Fluxo!$D:$D,$D132,Fluxo!$E:$E,"&lt;&gt;"&amp;"PERMUTANTE"))</f>
        <v>0</v>
      </c>
      <c r="AG132" s="18">
        <f>IF(AG$5&gt;$G$4,0,SUMIFS(Fluxo!$O:$O,Fluxo!$U:$U,"&gt;"&amp;AF$5,Fluxo!$U:$U,"&lt;="&amp;AG$5,Fluxo!$D:$D,$D132,Fluxo!$E:$E,"&lt;&gt;"&amp;"PERMUTANTE"))</f>
        <v>0</v>
      </c>
      <c r="AH132" s="18">
        <f>IF(AH$5&gt;$G$4,0,SUMIFS(Fluxo!$O:$O,Fluxo!$U:$U,"&gt;"&amp;AG$5,Fluxo!$U:$U,"&lt;="&amp;AH$5,Fluxo!$D:$D,$D132,Fluxo!$E:$E,"&lt;&gt;"&amp;"PERMUTANTE"))</f>
        <v>0</v>
      </c>
      <c r="AI132" s="18">
        <f>IF(AI$5&gt;$G$4,0,SUMIFS(Fluxo!$O:$O,Fluxo!$U:$U,"&gt;"&amp;AH$5,Fluxo!$U:$U,"&lt;="&amp;AI$5,Fluxo!$D:$D,$D132,Fluxo!$E:$E,"&lt;&gt;"&amp;"PERMUTANTE"))</f>
        <v>0</v>
      </c>
      <c r="AJ132" s="18">
        <f>IF(AJ$5&gt;$G$4,0,SUMIFS(Fluxo!$O:$O,Fluxo!$U:$U,"&gt;"&amp;AI$5,Fluxo!$U:$U,"&lt;="&amp;AJ$5,Fluxo!$D:$D,$D132,Fluxo!$E:$E,"&lt;&gt;"&amp;"PERMUTANTE"))</f>
        <v>0</v>
      </c>
      <c r="AK132" s="18">
        <f>IF(AK$5&gt;$G$4,0,SUMIFS(Fluxo!$O:$O,Fluxo!$U:$U,"&gt;"&amp;AJ$5,Fluxo!$U:$U,"&lt;="&amp;AK$5,Fluxo!$D:$D,$D132,Fluxo!$E:$E,"&lt;&gt;"&amp;"PERMUTANTE"))</f>
        <v>0</v>
      </c>
      <c r="AL132" s="18">
        <f>IF(AL$5&gt;$G$4,0,SUMIFS(Fluxo!$O:$O,Fluxo!$U:$U,"&gt;"&amp;AK$5,Fluxo!$U:$U,"&lt;="&amp;AL$5,Fluxo!$D:$D,$D132,Fluxo!$E:$E,"&lt;&gt;"&amp;"PERMUTANTE"))</f>
        <v>0</v>
      </c>
      <c r="AM132" s="18">
        <f>IF(AM$5&gt;$G$4,0,SUMIFS(Fluxo!$O:$O,Fluxo!$U:$U,"&gt;"&amp;AL$5,Fluxo!$U:$U,"&lt;="&amp;AM$5,Fluxo!$D:$D,$D132,Fluxo!$E:$E,"&lt;&gt;"&amp;"PERMUTANTE"))</f>
        <v>0</v>
      </c>
      <c r="AN132" s="18">
        <f>IF(AN$5&gt;$G$4,0,SUMIFS(Fluxo!$O:$O,Fluxo!$U:$U,"&gt;"&amp;AM$5,Fluxo!$U:$U,"&lt;="&amp;AN$5,Fluxo!$D:$D,$D132,Fluxo!$E:$E,"&lt;&gt;"&amp;"PERMUTANTE"))</f>
        <v>0</v>
      </c>
      <c r="AO132" s="18">
        <f>IF(AO$5&gt;$G$4,0,SUMIFS(Fluxo!$O:$O,Fluxo!$U:$U,"&gt;"&amp;AN$5,Fluxo!$U:$U,"&lt;="&amp;AO$5,Fluxo!$D:$D,$D132,Fluxo!$E:$E,"&lt;&gt;"&amp;"PERMUTANTE"))</f>
        <v>0</v>
      </c>
      <c r="AP132" s="18">
        <f>IF(AP$5&gt;$G$4,0,SUMIFS(Fluxo!$O:$O,Fluxo!$U:$U,"&gt;"&amp;AO$5,Fluxo!$U:$U,"&lt;="&amp;AP$5,Fluxo!$D:$D,$D132,Fluxo!$E:$E,"&lt;&gt;"&amp;"PERMUTANTE"))</f>
        <v>0</v>
      </c>
      <c r="AQ132" s="18">
        <f>IF(AQ$5&gt;$G$4,0,SUMIFS(Fluxo!$O:$O,Fluxo!$U:$U,"&gt;"&amp;AP$5,Fluxo!$U:$U,"&lt;="&amp;AQ$5,Fluxo!$D:$D,$D132,Fluxo!$E:$E,"&lt;&gt;"&amp;"PERMUTANTE"))</f>
        <v>0</v>
      </c>
      <c r="AR132" s="18">
        <f>IF(AR$5&gt;$G$4,0,SUMIFS(Fluxo!$O:$O,Fluxo!$U:$U,"&gt;"&amp;AQ$5,Fluxo!$U:$U,"&lt;="&amp;AR$5,Fluxo!$D:$D,$D132,Fluxo!$E:$E,"&lt;&gt;"&amp;"PERMUTANTE"))</f>
        <v>0</v>
      </c>
      <c r="AS132" s="18">
        <f>IF(AS$5&gt;$G$4,0,SUMIFS(Fluxo!$O:$O,Fluxo!$U:$U,"&gt;"&amp;AR$5,Fluxo!$U:$U,"&lt;="&amp;AS$5,Fluxo!$D:$D,$D132,Fluxo!$E:$E,"&lt;&gt;"&amp;"PERMUTANTE"))</f>
        <v>0</v>
      </c>
      <c r="AT132" s="18">
        <f>IF(AT$5&gt;$G$4,0,SUMIFS(Fluxo!$O:$O,Fluxo!$U:$U,"&gt;"&amp;AS$5,Fluxo!$U:$U,"&lt;="&amp;AT$5,Fluxo!$D:$D,$D132,Fluxo!$E:$E,"&lt;&gt;"&amp;"PERMUTANTE"))</f>
        <v>0</v>
      </c>
      <c r="AU132" s="18">
        <f>IF(AU$5&gt;$G$4,0,SUMIFS(Fluxo!$O:$O,Fluxo!$U:$U,"&gt;"&amp;AT$5,Fluxo!$U:$U,"&lt;="&amp;AU$5,Fluxo!$D:$D,$D132,Fluxo!$E:$E,"&lt;&gt;"&amp;"PERMUTANTE"))</f>
        <v>0</v>
      </c>
      <c r="AV132" s="18">
        <f>IF(AV$5&gt;$G$4,0,SUMIFS(Fluxo!$O:$O,Fluxo!$U:$U,"&gt;"&amp;AU$5,Fluxo!$U:$U,"&lt;="&amp;AV$5,Fluxo!$D:$D,$D132,Fluxo!$E:$E,"&lt;&gt;"&amp;"PERMUTANTE"))</f>
        <v>0</v>
      </c>
      <c r="AW132" s="18">
        <f>IF(AW$5&gt;$G$4,0,SUMIFS(Fluxo!$O:$O,Fluxo!$U:$U,"&gt;"&amp;AV$5,Fluxo!$U:$U,"&lt;="&amp;AW$5,Fluxo!$D:$D,$D132,Fluxo!$E:$E,"&lt;&gt;"&amp;"PERMUTANTE"))</f>
        <v>0</v>
      </c>
      <c r="AX132" s="18">
        <f>IF(AX$5&gt;$G$4,0,SUMIFS(Fluxo!$O:$O,Fluxo!$U:$U,"&gt;"&amp;AW$5,Fluxo!$U:$U,"&lt;="&amp;AX$5,Fluxo!$D:$D,$D132,Fluxo!$E:$E,"&lt;&gt;"&amp;"PERMUTANTE"))</f>
        <v>0</v>
      </c>
      <c r="AY132" s="18">
        <f>IF(AY$5&gt;$G$4,0,SUMIFS(Fluxo!$O:$O,Fluxo!$U:$U,"&gt;"&amp;AX$5,Fluxo!$U:$U,"&lt;="&amp;AY$5,Fluxo!$D:$D,$D132,Fluxo!$E:$E,"&lt;&gt;"&amp;"PERMUTANTE"))</f>
        <v>0</v>
      </c>
      <c r="AZ132" s="18">
        <f>IF(AZ$5&gt;$G$4,0,SUMIFS(Fluxo!$O:$O,Fluxo!$U:$U,"&gt;"&amp;AY$5,Fluxo!$U:$U,"&lt;="&amp;AZ$5,Fluxo!$D:$D,$D132,Fluxo!$E:$E,"&lt;&gt;"&amp;"PERMUTANTE"))</f>
        <v>0</v>
      </c>
      <c r="BA132" s="18">
        <f>IF(BA$5&gt;$G$4,0,SUMIFS(Fluxo!$O:$O,Fluxo!$U:$U,"&gt;"&amp;AZ$5,Fluxo!$U:$U,"&lt;="&amp;BA$5,Fluxo!$D:$D,$D132,Fluxo!$E:$E,"&lt;&gt;"&amp;"PERMUTANTE"))</f>
        <v>0</v>
      </c>
      <c r="BB132" s="18">
        <f>IF(BB$5&gt;$G$4,0,SUMIFS(Fluxo!$O:$O,Fluxo!$U:$U,"&gt;"&amp;BA$5,Fluxo!$U:$U,"&lt;="&amp;BB$5,Fluxo!$D:$D,$D132,Fluxo!$E:$E,"&lt;&gt;"&amp;"PERMUTANTE"))</f>
        <v>0</v>
      </c>
      <c r="BC132" s="18">
        <f>IF(BC$5&gt;$G$4,0,SUMIFS(Fluxo!$O:$O,Fluxo!$U:$U,"&gt;"&amp;BB$5,Fluxo!$U:$U,"&lt;="&amp;BC$5,Fluxo!$D:$D,$D132,Fluxo!$E:$E,"&lt;&gt;"&amp;"PERMUTANTE"))</f>
        <v>0</v>
      </c>
      <c r="BD132" s="18">
        <f>IF(BD$5&gt;$G$4,0,SUMIFS(Fluxo!$O:$O,Fluxo!$U:$U,"&gt;"&amp;BC$5,Fluxo!$U:$U,"&lt;="&amp;BD$5,Fluxo!$D:$D,$D132,Fluxo!$E:$E,"&lt;&gt;"&amp;"PERMUTANTE"))</f>
        <v>0</v>
      </c>
      <c r="BE132" s="18">
        <f>IF(BE$5&gt;$G$4,0,SUMIFS(Fluxo!$O:$O,Fluxo!$U:$U,"&gt;"&amp;BD$5,Fluxo!$U:$U,"&lt;="&amp;BE$5,Fluxo!$D:$D,$D132,Fluxo!$E:$E,"&lt;&gt;"&amp;"PERMUTANTE"))</f>
        <v>0</v>
      </c>
      <c r="BF132" s="18">
        <f>IF(BF$5&gt;$G$4,0,SUMIFS(Fluxo!$O:$O,Fluxo!$U:$U,"&gt;"&amp;BE$5,Fluxo!$U:$U,"&lt;="&amp;BF$5,Fluxo!$D:$D,$D132,Fluxo!$E:$E,"&lt;&gt;"&amp;"PERMUTANTE"))</f>
        <v>0</v>
      </c>
      <c r="BG132" s="18">
        <f>IF(BG$5&gt;$G$4,0,SUMIFS(Fluxo!$O:$O,Fluxo!$U:$U,"&gt;"&amp;BF$5,Fluxo!$U:$U,"&lt;="&amp;BG$5,Fluxo!$D:$D,$D132,Fluxo!$E:$E,"&lt;&gt;"&amp;"PERMUTANTE"))</f>
        <v>0</v>
      </c>
      <c r="BH132" s="18">
        <f>IF(BH$5&gt;$G$4,0,SUMIFS(Fluxo!$O:$O,Fluxo!$U:$U,"&gt;"&amp;BG$5,Fluxo!$U:$U,"&lt;="&amp;BH$5,Fluxo!$D:$D,$D132,Fluxo!$E:$E,"&lt;&gt;"&amp;"PERMUTANTE"))</f>
        <v>0</v>
      </c>
      <c r="BI132" s="18">
        <f>IF(BI$5&gt;$G$4,0,SUMIFS(Fluxo!$O:$O,Fluxo!$U:$U,"&gt;"&amp;BH$5,Fluxo!$U:$U,"&lt;="&amp;BI$5,Fluxo!$D:$D,$D132,Fluxo!$E:$E,"&lt;&gt;"&amp;"PERMUTANTE"))</f>
        <v>0</v>
      </c>
      <c r="BJ132" s="18">
        <f>IF(BJ$5&gt;$G$4,0,SUMIFS(Fluxo!$O:$O,Fluxo!$U:$U,"&gt;"&amp;BI$5,Fluxo!$U:$U,"&lt;="&amp;BJ$5,Fluxo!$D:$D,$D132,Fluxo!$E:$E,"&lt;&gt;"&amp;"PERMUTANTE"))</f>
        <v>0</v>
      </c>
      <c r="BK132" s="18">
        <f>IF(BK$5&gt;$G$4,0,SUMIFS(Fluxo!$O:$O,Fluxo!$U:$U,"&gt;"&amp;BJ$5,Fluxo!$U:$U,"&lt;="&amp;BK$5,Fluxo!$D:$D,$D132,Fluxo!$E:$E,"&lt;&gt;"&amp;"PERMUTANTE"))</f>
        <v>0</v>
      </c>
      <c r="BL132" s="18">
        <f>IF(BL$5&gt;$G$4,0,SUMIFS(Fluxo!$O:$O,Fluxo!$U:$U,"&gt;"&amp;BK$5,Fluxo!$U:$U,"&lt;="&amp;BL$5,Fluxo!$D:$D,$D132,Fluxo!$E:$E,"&lt;&gt;"&amp;"PERMUTANTE"))</f>
        <v>0</v>
      </c>
      <c r="BM132" s="18">
        <f>IF(BM$5&gt;$G$4,0,SUMIFS(Fluxo!$O:$O,Fluxo!$U:$U,"&gt;"&amp;BL$5,Fluxo!$U:$U,"&lt;="&amp;BM$5,Fluxo!$D:$D,$D132,Fluxo!$E:$E,"&lt;&gt;"&amp;"PERMUTANTE"))</f>
        <v>0</v>
      </c>
      <c r="BN132" s="18">
        <f>IF(BN$5&gt;$G$4,0,SUMIFS(Fluxo!$O:$O,Fluxo!$U:$U,"&gt;"&amp;BM$5,Fluxo!$U:$U,"&lt;="&amp;BN$5,Fluxo!$D:$D,$D132,Fluxo!$E:$E,"&lt;&gt;"&amp;"PERMUTANTE"))</f>
        <v>0</v>
      </c>
      <c r="BO132" s="18">
        <f>IF(BO$5&gt;$G$4,0,SUMIFS(Fluxo!$O:$O,Fluxo!$U:$U,"&gt;"&amp;BN$5,Fluxo!$U:$U,"&lt;="&amp;BO$5,Fluxo!$D:$D,$D132,Fluxo!$E:$E,"&lt;&gt;"&amp;"PERMUTANTE"))</f>
        <v>0</v>
      </c>
      <c r="BP132" s="18">
        <f>IF(BP$5&gt;$G$4,0,SUMIFS(Fluxo!$O:$O,Fluxo!$U:$U,"&gt;"&amp;BO$5,Fluxo!$U:$U,"&lt;="&amp;BP$5,Fluxo!$D:$D,$D132,Fluxo!$E:$E,"&lt;&gt;"&amp;"PERMUTANTE"))</f>
        <v>0</v>
      </c>
      <c r="BQ132" s="18">
        <f>IF(BQ$5&gt;$G$4,0,SUMIFS(Fluxo!$O:$O,Fluxo!$U:$U,"&gt;"&amp;BP$5,Fluxo!$U:$U,"&lt;="&amp;BQ$5,Fluxo!$D:$D,$D132,Fluxo!$E:$E,"&lt;&gt;"&amp;"PERMUTANTE"))</f>
        <v>0</v>
      </c>
      <c r="BR132" s="18">
        <f>IF(BR$5&gt;$G$4,0,SUMIFS(Fluxo!$O:$O,Fluxo!$U:$U,"&gt;"&amp;BQ$5,Fluxo!$U:$U,"&lt;="&amp;BR$5,Fluxo!$D:$D,$D132,Fluxo!$E:$E,"&lt;&gt;"&amp;"PERMUTANTE"))</f>
        <v>0</v>
      </c>
      <c r="BS132" s="18">
        <f>IF(BS$5&gt;$G$4,0,SUMIFS(Fluxo!$O:$O,Fluxo!$U:$U,"&gt;"&amp;BR$5,Fluxo!$U:$U,"&lt;="&amp;BS$5,Fluxo!$D:$D,$D132,Fluxo!$E:$E,"&lt;&gt;"&amp;"PERMUTANTE"))</f>
        <v>0</v>
      </c>
      <c r="BT132" s="18">
        <f>IF(BT$5&gt;$G$4,0,SUMIFS(Fluxo!$O:$O,Fluxo!$U:$U,"&gt;"&amp;BS$5,Fluxo!$U:$U,"&lt;="&amp;BT$5,Fluxo!$D:$D,$D132,Fluxo!$E:$E,"&lt;&gt;"&amp;"PERMUTANTE"))</f>
        <v>0</v>
      </c>
      <c r="BU132" s="18">
        <f>IF(BU$5&gt;$G$4,0,SUMIFS(Fluxo!$O:$O,Fluxo!$U:$U,"&gt;"&amp;BT$5,Fluxo!$U:$U,"&lt;="&amp;BU$5,Fluxo!$D:$D,$D132,Fluxo!$E:$E,"&lt;&gt;"&amp;"PERMUTANTE"))</f>
        <v>0</v>
      </c>
      <c r="BV132" s="18">
        <f>IF(BV$5&gt;$G$4,0,SUMIFS(Fluxo!$O:$O,Fluxo!$U:$U,"&gt;"&amp;BU$5,Fluxo!$U:$U,"&lt;="&amp;BV$5,Fluxo!$D:$D,$D132,Fluxo!$E:$E,"&lt;&gt;"&amp;"PERMUTANTE"))</f>
        <v>0</v>
      </c>
      <c r="BW132" s="18">
        <f>IF(BW$5&gt;$G$4,0,SUMIFS(Fluxo!$O:$O,Fluxo!$U:$U,"&gt;"&amp;BV$5,Fluxo!$U:$U,"&lt;="&amp;BW$5,Fluxo!$D:$D,$D132,Fluxo!$E:$E,"&lt;&gt;"&amp;"PERMUTANTE"))</f>
        <v>0</v>
      </c>
      <c r="BX132" s="18">
        <f>IF(BX$5&gt;$G$4,0,SUMIFS(Fluxo!$O:$O,Fluxo!$U:$U,"&gt;"&amp;BW$5,Fluxo!$U:$U,"&lt;="&amp;BX$5,Fluxo!$D:$D,$D132,Fluxo!$E:$E,"&lt;&gt;"&amp;"PERMUTANTE"))</f>
        <v>0</v>
      </c>
      <c r="BY132" s="18">
        <f>IF(BY$5&gt;$G$4,0,SUMIFS(Fluxo!$O:$O,Fluxo!$U:$U,"&gt;"&amp;BX$5,Fluxo!$U:$U,"&lt;="&amp;BY$5,Fluxo!$D:$D,$D132,Fluxo!$E:$E,"&lt;&gt;"&amp;"PERMUTANTE"))</f>
        <v>0</v>
      </c>
      <c r="BZ132" s="18">
        <f>IF(BZ$5&gt;$G$4,0,SUMIFS(Fluxo!$O:$O,Fluxo!$U:$U,"&gt;"&amp;BY$5,Fluxo!$U:$U,"&lt;="&amp;BZ$5,Fluxo!$D:$D,$D132,Fluxo!$E:$E,"&lt;&gt;"&amp;"PERMUTANTE"))</f>
        <v>0</v>
      </c>
      <c r="CA132" s="18">
        <f>IF(CA$5&gt;$G$4,0,SUMIFS(Fluxo!$O:$O,Fluxo!$U:$U,"&gt;"&amp;BZ$5,Fluxo!$U:$U,"&lt;="&amp;CA$5,Fluxo!$D:$D,$D132,Fluxo!$E:$E,"&lt;&gt;"&amp;"PERMUTANTE"))</f>
        <v>0</v>
      </c>
      <c r="CB132" s="18">
        <f>IF(CB$5&gt;$G$4,0,SUMIFS(Fluxo!$O:$O,Fluxo!$U:$U,"&gt;"&amp;CA$5,Fluxo!$U:$U,"&lt;="&amp;CB$5,Fluxo!$D:$D,$D132,Fluxo!$E:$E,"&lt;&gt;"&amp;"PERMUTANTE"))</f>
        <v>0</v>
      </c>
      <c r="CC132" s="18">
        <f>IF(CC$5&gt;$G$4,0,SUMIFS(Fluxo!$O:$O,Fluxo!$U:$U,"&gt;"&amp;CB$5,Fluxo!$U:$U,"&lt;="&amp;CC$5,Fluxo!$D:$D,$D132,Fluxo!$E:$E,"&lt;&gt;"&amp;"PERMUTANTE"))</f>
        <v>0</v>
      </c>
      <c r="CD132" s="18">
        <f>IF(CD$5&gt;$G$4,0,SUMIFS(Fluxo!$O:$O,Fluxo!$U:$U,"&gt;"&amp;CC$5,Fluxo!$U:$U,"&lt;="&amp;CD$5,Fluxo!$D:$D,$D132,Fluxo!$E:$E,"&lt;&gt;"&amp;"PERMUTANTE"))</f>
        <v>0</v>
      </c>
      <c r="CE132" s="18">
        <f>IF(CE$5&gt;$G$4,0,SUMIFS(Fluxo!$O:$O,Fluxo!$U:$U,"&gt;"&amp;CD$5,Fluxo!$U:$U,"&lt;="&amp;CE$5,Fluxo!$D:$D,$D132,Fluxo!$E:$E,"&lt;&gt;"&amp;"PERMUTANTE"))</f>
        <v>0</v>
      </c>
      <c r="CF132" s="18">
        <f>IF(CF$5&gt;$G$4,0,SUMIFS(Fluxo!$O:$O,Fluxo!$U:$U,"&gt;"&amp;CE$5,Fluxo!$U:$U,"&lt;="&amp;CF$5,Fluxo!$D:$D,$D132,Fluxo!$E:$E,"&lt;&gt;"&amp;"PERMUTANTE"))</f>
        <v>0</v>
      </c>
      <c r="CG132" s="18">
        <f>IF(CG$5&gt;$G$4,0,SUMIFS(Fluxo!$O:$O,Fluxo!$U:$U,"&gt;"&amp;CF$5,Fluxo!$U:$U,"&lt;="&amp;CG$5,Fluxo!$D:$D,$D132,Fluxo!$E:$E,"&lt;&gt;"&amp;"PERMUTANTE"))</f>
        <v>0</v>
      </c>
      <c r="CH132" s="18">
        <f>IF(CH$5&gt;$G$4,0,SUMIFS(Fluxo!$O:$O,Fluxo!$U:$U,"&gt;"&amp;CG$5,Fluxo!$U:$U,"&lt;="&amp;CH$5,Fluxo!$D:$D,$D132,Fluxo!$E:$E,"&lt;&gt;"&amp;"PERMUTANTE"))</f>
        <v>0</v>
      </c>
      <c r="CI132" s="18">
        <f>IF(CI$5&gt;$G$4,0,SUMIFS(Fluxo!$O:$O,Fluxo!$U:$U,"&gt;"&amp;CH$5,Fluxo!$U:$U,"&lt;="&amp;CI$5,Fluxo!$D:$D,$D132,Fluxo!$E:$E,"&lt;&gt;"&amp;"PERMUTANTE"))</f>
        <v>0</v>
      </c>
      <c r="CJ132" s="18">
        <f>IF(CJ$5&gt;$G$4,0,SUMIFS(Fluxo!$O:$O,Fluxo!$U:$U,"&gt;"&amp;CI$5,Fluxo!$U:$U,"&lt;="&amp;CJ$5,Fluxo!$D:$D,$D132,Fluxo!$E:$E,"&lt;&gt;"&amp;"PERMUTANTE"))</f>
        <v>0</v>
      </c>
      <c r="CK132" s="18">
        <f>IF(CK$5&gt;$G$4,0,SUMIFS(Fluxo!$O:$O,Fluxo!$U:$U,"&gt;"&amp;CJ$5,Fluxo!$U:$U,"&lt;="&amp;CK$5,Fluxo!$D:$D,$D132,Fluxo!$E:$E,"&lt;&gt;"&amp;"PERMUTANTE"))</f>
        <v>0</v>
      </c>
      <c r="CL132" s="18">
        <f>IF(CL$5&gt;$G$4,0,SUMIFS(Fluxo!$O:$O,Fluxo!$U:$U,"&gt;"&amp;CK$5,Fluxo!$U:$U,"&lt;="&amp;CL$5,Fluxo!$D:$D,$D132,Fluxo!$E:$E,"&lt;&gt;"&amp;"PERMUTANTE"))</f>
        <v>0</v>
      </c>
      <c r="CM132" s="18">
        <f>IF(CM$5&gt;$G$4,0,SUMIFS(Fluxo!$O:$O,Fluxo!$U:$U,"&gt;"&amp;CL$5,Fluxo!$U:$U,"&lt;="&amp;CM$5,Fluxo!$D:$D,$D132,Fluxo!$E:$E,"&lt;&gt;"&amp;"PERMUTANTE"))</f>
        <v>0</v>
      </c>
      <c r="CN132" s="18">
        <f>IF(CN$5&gt;$G$4,0,SUMIFS(Fluxo!$O:$O,Fluxo!$U:$U,"&gt;"&amp;CM$5,Fluxo!$U:$U,"&lt;="&amp;CN$5,Fluxo!$D:$D,$D132,Fluxo!$E:$E,"&lt;&gt;"&amp;"PERMUTANTE"))</f>
        <v>0</v>
      </c>
      <c r="CO132" s="18">
        <f>IF(CO$5&gt;$G$4,0,SUMIFS(Fluxo!$O:$O,Fluxo!$U:$U,"&gt;"&amp;CN$5,Fluxo!$U:$U,"&lt;="&amp;CO$5,Fluxo!$D:$D,$D132,Fluxo!$E:$E,"&lt;&gt;"&amp;"PERMUTANTE"))</f>
        <v>0</v>
      </c>
      <c r="CP132" s="18">
        <f>IF(CP$5&gt;$G$4,0,SUMIFS(Fluxo!$O:$O,Fluxo!$U:$U,"&gt;"&amp;CO$5,Fluxo!$U:$U,"&lt;="&amp;CP$5,Fluxo!$D:$D,$D132,Fluxo!$E:$E,"&lt;&gt;"&amp;"PERMUTANTE"))</f>
        <v>0</v>
      </c>
      <c r="CQ132" s="18">
        <f>IF(CQ$5&gt;$G$4,0,SUMIFS(Fluxo!$O:$O,Fluxo!$U:$U,"&gt;"&amp;CP$5,Fluxo!$U:$U,"&lt;="&amp;CQ$5,Fluxo!$D:$D,$D132,Fluxo!$E:$E,"&lt;&gt;"&amp;"PERMUTANTE"))</f>
        <v>0</v>
      </c>
      <c r="CR132" s="18">
        <f>IF(CR$5&gt;$G$4,0,SUMIFS(Fluxo!$O:$O,Fluxo!$U:$U,"&gt;"&amp;CQ$5,Fluxo!$U:$U,"&lt;="&amp;CR$5,Fluxo!$D:$D,$D132,Fluxo!$E:$E,"&lt;&gt;"&amp;"PERMUTANTE"))</f>
        <v>0</v>
      </c>
      <c r="CS132" s="18">
        <f>IF(CS$5&gt;$G$4,0,SUMIFS(Fluxo!$O:$O,Fluxo!$U:$U,"&gt;"&amp;CR$5,Fluxo!$U:$U,"&lt;="&amp;CS$5,Fluxo!$D:$D,$D132,Fluxo!$E:$E,"&lt;&gt;"&amp;"PERMUTANTE"))</f>
        <v>0</v>
      </c>
      <c r="CT132" s="18">
        <f>IF(CT$5&gt;$G$4,0,SUMIFS(Fluxo!$O:$O,Fluxo!$U:$U,"&gt;"&amp;CS$5,Fluxo!$U:$U,"&lt;="&amp;CT$5,Fluxo!$D:$D,$D132,Fluxo!$E:$E,"&lt;&gt;"&amp;"PERMUTANTE"))</f>
        <v>0</v>
      </c>
      <c r="CU132" s="18">
        <f>IF(CU$5&gt;$G$4,0,SUMIFS(Fluxo!$O:$O,Fluxo!$U:$U,"&gt;"&amp;CT$5,Fluxo!$U:$U,"&lt;="&amp;CU$5,Fluxo!$D:$D,$D132,Fluxo!$E:$E,"&lt;&gt;"&amp;"PERMUTANTE"))</f>
        <v>0</v>
      </c>
      <c r="CV132" s="18">
        <f>IF(CV$5&gt;$G$4,0,SUMIFS(Fluxo!$O:$O,Fluxo!$U:$U,"&gt;"&amp;CU$5,Fluxo!$U:$U,"&lt;="&amp;CV$5,Fluxo!$D:$D,$D132,Fluxo!$E:$E,"&lt;&gt;"&amp;"PERMUTANTE"))</f>
        <v>0</v>
      </c>
      <c r="CW132" s="18">
        <f>IF(CW$5&gt;$G$4,0,SUMIFS(Fluxo!$O:$O,Fluxo!$U:$U,"&gt;"&amp;CV$5,Fluxo!$U:$U,"&lt;="&amp;CW$5,Fluxo!$D:$D,$D132,Fluxo!$E:$E,"&lt;&gt;"&amp;"PERMUTANTE"))</f>
        <v>0</v>
      </c>
      <c r="CX132" s="18">
        <f>IF(CX$5&gt;$G$4,0,SUMIFS(Fluxo!$O:$O,Fluxo!$U:$U,"&gt;"&amp;CW$5,Fluxo!$U:$U,"&lt;="&amp;CX$5,Fluxo!$D:$D,$D132,Fluxo!$E:$E,"&lt;&gt;"&amp;"PERMUTANTE"))</f>
        <v>0</v>
      </c>
      <c r="CY132" s="18">
        <f>IF(CY$5&gt;$G$4,0,SUMIFS(Fluxo!$O:$O,Fluxo!$U:$U,"&gt;"&amp;CX$5,Fluxo!$U:$U,"&lt;="&amp;CY$5,Fluxo!$D:$D,$D132,Fluxo!$E:$E,"&lt;&gt;"&amp;"PERMUTANTE"))</f>
        <v>0</v>
      </c>
      <c r="CZ132" s="18">
        <f>IF(CZ$5&gt;$G$4,0,SUMIFS(Fluxo!$O:$O,Fluxo!$U:$U,"&gt;"&amp;CY$5,Fluxo!$U:$U,"&lt;="&amp;CZ$5,Fluxo!$D:$D,$D132,Fluxo!$E:$E,"&lt;&gt;"&amp;"PERMUTANTE"))</f>
        <v>0</v>
      </c>
      <c r="DA132" s="18">
        <f>IF(DA$5&gt;$G$4,0,SUMIFS(Fluxo!$O:$O,Fluxo!$U:$U,"&gt;"&amp;CZ$5,Fluxo!$U:$U,"&lt;="&amp;DA$5,Fluxo!$D:$D,$D132,Fluxo!$E:$E,"&lt;&gt;"&amp;"PERMUTANTE"))</f>
        <v>0</v>
      </c>
      <c r="DB132" s="18">
        <f>IF(DB$5&gt;$G$4,0,SUMIFS(Fluxo!$O:$O,Fluxo!$U:$U,"&gt;"&amp;DA$5,Fluxo!$U:$U,"&lt;="&amp;DB$5,Fluxo!$D:$D,$D132,Fluxo!$E:$E,"&lt;&gt;"&amp;"PERMUTANTE"))</f>
        <v>0</v>
      </c>
      <c r="DC132" s="18">
        <f>IF(DC$5&gt;$G$4,0,SUMIFS(Fluxo!$O:$O,Fluxo!$U:$U,"&gt;"&amp;DB$5,Fluxo!$U:$U,"&lt;="&amp;DC$5,Fluxo!$D:$D,$D132,Fluxo!$E:$E,"&lt;&gt;"&amp;"PERMUTANTE"))</f>
        <v>0</v>
      </c>
      <c r="DD132" s="18">
        <f>IF(DD$5&gt;$G$4,0,SUMIFS(Fluxo!$O:$O,Fluxo!$U:$U,"&gt;"&amp;DC$5,Fluxo!$U:$U,"&lt;="&amp;DD$5,Fluxo!$D:$D,$D132,Fluxo!$E:$E,"&lt;&gt;"&amp;"PERMUTANTE"))</f>
        <v>0</v>
      </c>
      <c r="DE132" s="18">
        <f>IF(DE$5&gt;$G$4,0,SUMIFS(Fluxo!$O:$O,Fluxo!$U:$U,"&gt;"&amp;DD$5,Fluxo!$U:$U,"&lt;="&amp;DE$5,Fluxo!$D:$D,$D132,Fluxo!$E:$E,"&lt;&gt;"&amp;"PERMUTANTE"))</f>
        <v>0</v>
      </c>
      <c r="DF132" s="18">
        <f>IF(DF$5&gt;$G$4,0,SUMIFS(Fluxo!$O:$O,Fluxo!$U:$U,"&gt;"&amp;DE$5,Fluxo!$U:$U,"&lt;="&amp;DF$5,Fluxo!$D:$D,$D132,Fluxo!$E:$E,"&lt;&gt;"&amp;"PERMUTANTE"))</f>
        <v>0</v>
      </c>
      <c r="DG132" s="18">
        <f>IF(DG$5&gt;$G$4,0,SUMIFS(Fluxo!$O:$O,Fluxo!$U:$U,"&gt;"&amp;DF$5,Fluxo!$U:$U,"&lt;="&amp;DG$5,Fluxo!$D:$D,$D132,Fluxo!$E:$E,"&lt;&gt;"&amp;"PERMUTANTE"))</f>
        <v>0</v>
      </c>
      <c r="DH132" s="18">
        <f>IF(DH$5&gt;$G$4,0,SUMIFS(Fluxo!$O:$O,Fluxo!$U:$U,"&gt;"&amp;DG$5,Fluxo!$U:$U,"&lt;="&amp;DH$5,Fluxo!$D:$D,$D132,Fluxo!$E:$E,"&lt;&gt;"&amp;"PERMUTANTE"))</f>
        <v>0</v>
      </c>
      <c r="DI132" s="18">
        <f>IF(DI$5&gt;$G$4,0,SUMIFS(Fluxo!$O:$O,Fluxo!$U:$U,"&gt;"&amp;DH$5,Fluxo!$U:$U,"&lt;="&amp;DI$5,Fluxo!$D:$D,$D132,Fluxo!$E:$E,"&lt;&gt;"&amp;"PERMUTANTE"))</f>
        <v>0</v>
      </c>
      <c r="DJ132" s="18">
        <f>IF(DJ$5&gt;$G$4,0,SUMIFS(Fluxo!$O:$O,Fluxo!$U:$U,"&gt;"&amp;DI$5,Fluxo!$U:$U,"&lt;="&amp;DJ$5,Fluxo!$D:$D,$D132,Fluxo!$E:$E,"&lt;&gt;"&amp;"PERMUTANTE"))</f>
        <v>0</v>
      </c>
      <c r="DK132" s="18">
        <f>IF(DK$5&gt;$G$4,0,SUMIFS(Fluxo!$O:$O,Fluxo!$U:$U,"&gt;"&amp;DJ$5,Fluxo!$U:$U,"&lt;="&amp;DK$5,Fluxo!$D:$D,$D132,Fluxo!$E:$E,"&lt;&gt;"&amp;"PERMUTANTE"))</f>
        <v>0</v>
      </c>
      <c r="DL132" s="18">
        <f>IF(DL$5&gt;$G$4,0,SUMIFS(Fluxo!$O:$O,Fluxo!$U:$U,"&gt;"&amp;DK$5,Fluxo!$U:$U,"&lt;="&amp;DL$5,Fluxo!$D:$D,$D132,Fluxo!$E:$E,"&lt;&gt;"&amp;"PERMUTANTE"))</f>
        <v>0</v>
      </c>
      <c r="DM132" s="18">
        <f>IF(DM$5&gt;$G$4,0,SUMIFS(Fluxo!$O:$O,Fluxo!$U:$U,"&gt;"&amp;DL$5,Fluxo!$U:$U,"&lt;="&amp;DM$5,Fluxo!$D:$D,$D132,Fluxo!$E:$E,"&lt;&gt;"&amp;"PERMUTANTE"))</f>
        <v>0</v>
      </c>
      <c r="DN132" s="18">
        <f>IF(DN$5&gt;$G$4,0,SUMIFS(Fluxo!$O:$O,Fluxo!$U:$U,"&gt;"&amp;DM$5,Fluxo!$U:$U,"&lt;="&amp;DN$5,Fluxo!$D:$D,$D132,Fluxo!$E:$E,"&lt;&gt;"&amp;"PERMUTANTE"))</f>
        <v>0</v>
      </c>
      <c r="DO132" s="18">
        <f>IF(DO$5&gt;$G$4,0,SUMIFS(Fluxo!$O:$O,Fluxo!$U:$U,"&gt;"&amp;DN$5,Fluxo!$U:$U,"&lt;="&amp;DO$5,Fluxo!$D:$D,$D132,Fluxo!$E:$E,"&lt;&gt;"&amp;"PERMUTANTE"))</f>
        <v>0</v>
      </c>
      <c r="DP132" s="18">
        <f>IF(DP$5&gt;$G$4,0,SUMIFS(Fluxo!$O:$O,Fluxo!$U:$U,"&gt;"&amp;DO$5,Fluxo!$U:$U,"&lt;="&amp;DP$5,Fluxo!$D:$D,$D132,Fluxo!$E:$E,"&lt;&gt;"&amp;"PERMUTANTE"))</f>
        <v>0</v>
      </c>
      <c r="DQ132" s="18">
        <f>IF(DQ$5&gt;$G$4,0,SUMIFS(Fluxo!$O:$O,Fluxo!$U:$U,"&gt;"&amp;DP$5,Fluxo!$U:$U,"&lt;="&amp;DQ$5,Fluxo!$D:$D,$D132,Fluxo!$E:$E,"&lt;&gt;"&amp;"PERMUTANTE"))</f>
        <v>0</v>
      </c>
      <c r="DR132" s="18">
        <f>IF(DR$5&gt;$G$4,0,SUMIFS(Fluxo!$O:$O,Fluxo!$U:$U,"&gt;"&amp;DQ$5,Fluxo!$U:$U,"&lt;="&amp;DR$5,Fluxo!$D:$D,$D132,Fluxo!$E:$E,"&lt;&gt;"&amp;"PERMUTANTE"))</f>
        <v>0</v>
      </c>
      <c r="DS132" s="18">
        <f>IF(DS$5&gt;$G$4,0,SUMIFS(Fluxo!$O:$O,Fluxo!$U:$U,"&gt;"&amp;DR$5,Fluxo!$U:$U,"&lt;="&amp;DS$5,Fluxo!$D:$D,$D132,Fluxo!$E:$E,"&lt;&gt;"&amp;"PERMUTANTE"))</f>
        <v>0</v>
      </c>
      <c r="DT132" s="18">
        <f>IF(DT$5&gt;$G$4,0,SUMIFS(Fluxo!$O:$O,Fluxo!$U:$U,"&gt;"&amp;DS$5,Fluxo!$U:$U,"&lt;="&amp;DT$5,Fluxo!$D:$D,$D132,Fluxo!$E:$E,"&lt;&gt;"&amp;"PERMUTANTE"))</f>
        <v>0</v>
      </c>
      <c r="DU132" s="18">
        <f>IF(DU$5&gt;$G$4,0,SUMIFS(Fluxo!$O:$O,Fluxo!$U:$U,"&gt;"&amp;DT$5,Fluxo!$U:$U,"&lt;="&amp;DU$5,Fluxo!$D:$D,$D132,Fluxo!$E:$E,"&lt;&gt;"&amp;"PERMUTANTE"))</f>
        <v>0</v>
      </c>
      <c r="DV132" s="18">
        <f>IF(DV$5&gt;$G$4,0,SUMIFS(Fluxo!$O:$O,Fluxo!$U:$U,"&gt;"&amp;DU$5,Fluxo!$U:$U,"&lt;="&amp;DV$5,Fluxo!$D:$D,$D132,Fluxo!$E:$E,"&lt;&gt;"&amp;"PERMUTANTE"))</f>
        <v>0</v>
      </c>
      <c r="DW132" s="18">
        <f>IF(DW$5&gt;$G$4,0,SUMIFS(Fluxo!$O:$O,Fluxo!$U:$U,"&gt;"&amp;DV$5,Fluxo!$U:$U,"&lt;="&amp;DW$5,Fluxo!$D:$D,$D132,Fluxo!$E:$E,"&lt;&gt;"&amp;"PERMUTANTE"))</f>
        <v>0</v>
      </c>
      <c r="DX132" s="18">
        <f>IF(DX$5&gt;$G$4,0,SUMIFS(Fluxo!$O:$O,Fluxo!$U:$U,"&gt;"&amp;DW$5,Fluxo!$U:$U,"&lt;="&amp;DX$5,Fluxo!$D:$D,$D132,Fluxo!$E:$E,"&lt;&gt;"&amp;"PERMUTANTE"))</f>
        <v>0</v>
      </c>
      <c r="DY132" s="18">
        <f>IF(DY$5&gt;$G$4,0,SUMIFS(Fluxo!$O:$O,Fluxo!$U:$U,"&gt;"&amp;DX$5,Fluxo!$U:$U,"&lt;="&amp;DY$5,Fluxo!$D:$D,$D132,Fluxo!$E:$E,"&lt;&gt;"&amp;"PERMUTANTE"))</f>
        <v>0</v>
      </c>
      <c r="DZ132" s="18">
        <f>IF(DZ$5&gt;$G$4,0,SUMIFS(Fluxo!$O:$O,Fluxo!$U:$U,"&gt;"&amp;DY$5,Fluxo!$U:$U,"&lt;="&amp;DZ$5,Fluxo!$D:$D,$D132,Fluxo!$E:$E,"&lt;&gt;"&amp;"PERMUTANTE"))</f>
        <v>0</v>
      </c>
      <c r="EA132" s="18">
        <f>IF(EA$5&gt;$G$4,0,SUMIFS(Fluxo!$O:$O,Fluxo!$U:$U,"&gt;"&amp;DZ$5,Fluxo!$U:$U,"&lt;="&amp;EA$5,Fluxo!$D:$D,$D132,Fluxo!$E:$E,"&lt;&gt;"&amp;"PERMUTANTE"))</f>
        <v>0</v>
      </c>
      <c r="EB132" s="18">
        <f>IF(EB$5&gt;$G$4,0,SUMIFS(Fluxo!$O:$O,Fluxo!$U:$U,"&gt;"&amp;EA$5,Fluxo!$U:$U,"&lt;="&amp;EB$5,Fluxo!$D:$D,$D132,Fluxo!$E:$E,"&lt;&gt;"&amp;"PERMUTANTE"))</f>
        <v>0</v>
      </c>
      <c r="EC132" s="18">
        <f>IF(EC$5&gt;$G$4,0,SUMIFS(Fluxo!$O:$O,Fluxo!$U:$U,"&gt;"&amp;EB$5,Fluxo!$U:$U,"&lt;="&amp;EC$5,Fluxo!$D:$D,$D132,Fluxo!$E:$E,"&lt;&gt;"&amp;"PERMUTANTE"))</f>
        <v>0</v>
      </c>
      <c r="ED132" s="18">
        <f>IF(ED$5&gt;$G$4,0,SUMIFS(Fluxo!$O:$O,Fluxo!$U:$U,"&gt;"&amp;EC$5,Fluxo!$U:$U,"&lt;="&amp;ED$5,Fluxo!$D:$D,$D132,Fluxo!$E:$E,"&lt;&gt;"&amp;"PERMUTANTE"))</f>
        <v>0</v>
      </c>
      <c r="EE132" s="18">
        <f>IF(EE$5&gt;$G$4,0,SUMIFS(Fluxo!$O:$O,Fluxo!$U:$U,"&gt;"&amp;ED$5,Fluxo!$U:$U,"&lt;="&amp;EE$5,Fluxo!$D:$D,$D132,Fluxo!$E:$E,"&lt;&gt;"&amp;"PERMUTANTE"))</f>
        <v>0</v>
      </c>
      <c r="EF132" s="18">
        <f>IF(EF$5&gt;$G$4,0,SUMIFS(Fluxo!$O:$O,Fluxo!$U:$U,"&gt;"&amp;EE$5,Fluxo!$U:$U,"&lt;="&amp;EF$5,Fluxo!$D:$D,$D132,Fluxo!$E:$E,"&lt;&gt;"&amp;"PERMUTANTE"))</f>
        <v>0</v>
      </c>
      <c r="EG132" s="18">
        <f>IF(EG$5&gt;$G$4,0,SUMIFS(Fluxo!$O:$O,Fluxo!$U:$U,"&gt;"&amp;EF$5,Fluxo!$U:$U,"&lt;="&amp;EG$5,Fluxo!$D:$D,$D132,Fluxo!$E:$E,"&lt;&gt;"&amp;"PERMUTANTE"))</f>
        <v>0</v>
      </c>
      <c r="EH132" s="18">
        <f>IF(EH$5&gt;$G$4,0,SUMIFS(Fluxo!$O:$O,Fluxo!$U:$U,"&gt;"&amp;EG$5,Fluxo!$U:$U,"&lt;="&amp;EH$5,Fluxo!$D:$D,$D132,Fluxo!$E:$E,"&lt;&gt;"&amp;"PERMUTANTE"))</f>
        <v>0</v>
      </c>
      <c r="EI132" s="18">
        <f>IF(EI$5&gt;$G$4,0,SUMIFS(Fluxo!$O:$O,Fluxo!$U:$U,"&gt;"&amp;EH$5,Fluxo!$U:$U,"&lt;="&amp;EI$5,Fluxo!$D:$D,$D132,Fluxo!$E:$E,"&lt;&gt;"&amp;"PERMUTANTE"))</f>
        <v>0</v>
      </c>
      <c r="EJ132" s="18">
        <f>IF(EJ$5&gt;$G$4,0,SUMIFS(Fluxo!$O:$O,Fluxo!$U:$U,"&gt;"&amp;EI$5,Fluxo!$U:$U,"&lt;="&amp;EJ$5,Fluxo!$D:$D,$D132,Fluxo!$E:$E,"&lt;&gt;"&amp;"PERMUTANTE"))</f>
        <v>0</v>
      </c>
      <c r="EK132" s="18">
        <f>IF(EK$5&gt;$G$4,0,SUMIFS(Fluxo!$O:$O,Fluxo!$U:$U,"&gt;"&amp;EJ$5,Fluxo!$U:$U,"&lt;="&amp;EK$5,Fluxo!$D:$D,$D132,Fluxo!$E:$E,"&lt;&gt;"&amp;"PERMUTANTE"))</f>
        <v>0</v>
      </c>
      <c r="EL132" s="18">
        <f>IF(EL$5&gt;$G$4,0,SUMIFS(Fluxo!$O:$O,Fluxo!$U:$U,"&gt;"&amp;EK$5,Fluxo!$U:$U,"&lt;="&amp;EL$5,Fluxo!$D:$D,$D132,Fluxo!$E:$E,"&lt;&gt;"&amp;"PERMUTANTE"))</f>
        <v>0</v>
      </c>
      <c r="EM132" s="18">
        <f>IF(EM$5&gt;$G$4,0,SUMIFS(Fluxo!$O:$O,Fluxo!$U:$U,"&gt;"&amp;EL$5,Fluxo!$U:$U,"&lt;="&amp;EM$5,Fluxo!$D:$D,$D132,Fluxo!$E:$E,"&lt;&gt;"&amp;"PERMUTANTE"))</f>
        <v>0</v>
      </c>
      <c r="EN132" s="18">
        <f>IF(EN$5&gt;$G$4,0,SUMIFS(Fluxo!$O:$O,Fluxo!$U:$U,"&gt;"&amp;EM$5,Fluxo!$U:$U,"&lt;="&amp;EN$5,Fluxo!$D:$D,$D132,Fluxo!$E:$E,"&lt;&gt;"&amp;"PERMUTANTE"))</f>
        <v>0</v>
      </c>
      <c r="EO132" s="18">
        <f>IF(EO$5&gt;$G$4,0,SUMIFS(Fluxo!$O:$O,Fluxo!$U:$U,"&gt;"&amp;EN$5,Fluxo!$U:$U,"&lt;="&amp;EO$5,Fluxo!$D:$D,$D132,Fluxo!$E:$E,"&lt;&gt;"&amp;"PERMUTANTE"))</f>
        <v>0</v>
      </c>
      <c r="EP132" s="18">
        <f>IF(EP$5&gt;$G$4,0,SUMIFS(Fluxo!$O:$O,Fluxo!$U:$U,"&gt;"&amp;EO$5,Fluxo!$U:$U,"&lt;="&amp;EP$5,Fluxo!$D:$D,$D132,Fluxo!$E:$E,"&lt;&gt;"&amp;"PERMUTANTE"))</f>
        <v>0</v>
      </c>
      <c r="EQ132" s="18">
        <f>IF(EQ$5&gt;$G$4,0,SUMIFS(Fluxo!$O:$O,Fluxo!$U:$U,"&gt;"&amp;EP$5,Fluxo!$U:$U,"&lt;="&amp;EQ$5,Fluxo!$D:$D,$D132,Fluxo!$E:$E,"&lt;&gt;"&amp;"PERMUTANTE"))</f>
        <v>0</v>
      </c>
      <c r="ER132" s="18">
        <f>IF(ER$5&gt;$G$4,0,SUMIFS(Fluxo!$O:$O,Fluxo!$U:$U,"&gt;"&amp;EQ$5,Fluxo!$U:$U,"&lt;="&amp;ER$5,Fluxo!$D:$D,$D132,Fluxo!$E:$E,"&lt;&gt;"&amp;"PERMUTANTE"))</f>
        <v>0</v>
      </c>
      <c r="ES132" s="18">
        <f>IF(ES$5&gt;$G$4,0,SUMIFS(Fluxo!$O:$O,Fluxo!$U:$U,"&gt;"&amp;ER$5,Fluxo!$U:$U,"&lt;="&amp;ES$5,Fluxo!$D:$D,$D132,Fluxo!$E:$E,"&lt;&gt;"&amp;"PERMUTANTE"))</f>
        <v>0</v>
      </c>
      <c r="ET132" s="18">
        <f>IF(ET$5&gt;$G$4,0,SUMIFS(Fluxo!$O:$O,Fluxo!$U:$U,"&gt;"&amp;ES$5,Fluxo!$U:$U,"&lt;="&amp;ET$5,Fluxo!$D:$D,$D132,Fluxo!$E:$E,"&lt;&gt;"&amp;"PERMUTANTE"))</f>
        <v>0</v>
      </c>
      <c r="EU132" s="18">
        <f>IF(EU$5&gt;$G$4,0,SUMIFS(Fluxo!$O:$O,Fluxo!$U:$U,"&gt;"&amp;ET$5,Fluxo!$U:$U,"&lt;="&amp;EU$5,Fluxo!$D:$D,$D132,Fluxo!$E:$E,"&lt;&gt;"&amp;"PERMUTANTE"))</f>
        <v>0</v>
      </c>
      <c r="EV132" s="18">
        <f>IF(EV$5&gt;$G$4,0,SUMIFS(Fluxo!$O:$O,Fluxo!$U:$U,"&gt;"&amp;EU$5,Fluxo!$U:$U,"&lt;="&amp;EV$5,Fluxo!$D:$D,$D132,Fluxo!$E:$E,"&lt;&gt;"&amp;"PERMUTANTE"))</f>
        <v>0</v>
      </c>
      <c r="EW132" s="18">
        <f>IF(EW$5&gt;$G$4,0,SUMIFS(Fluxo!$O:$O,Fluxo!$U:$U,"&gt;"&amp;EV$5,Fluxo!$U:$U,"&lt;="&amp;EW$5,Fluxo!$D:$D,$D132,Fluxo!$E:$E,"&lt;&gt;"&amp;"PERMUTANTE"))</f>
        <v>0</v>
      </c>
      <c r="EX132" s="18">
        <f>IF(EX$5&gt;$G$4,0,SUMIFS(Fluxo!$O:$O,Fluxo!$U:$U,"&gt;"&amp;EW$5,Fluxo!$U:$U,"&lt;="&amp;EX$5,Fluxo!$D:$D,$D132,Fluxo!$E:$E,"&lt;&gt;"&amp;"PERMUTANTE"))</f>
        <v>0</v>
      </c>
      <c r="EY132" s="18">
        <f>IF(EY$5&gt;$G$4,0,SUMIFS(Fluxo!$O:$O,Fluxo!$U:$U,"&gt;"&amp;EX$5,Fluxo!$U:$U,"&lt;="&amp;EY$5,Fluxo!$D:$D,$D132,Fluxo!$E:$E,"&lt;&gt;"&amp;"PERMUTANTE"))</f>
        <v>0</v>
      </c>
      <c r="EZ132" s="18">
        <f>IF(EZ$5&gt;$G$4,0,SUMIFS(Fluxo!$O:$O,Fluxo!$U:$U,"&gt;"&amp;EY$5,Fluxo!$U:$U,"&lt;="&amp;EZ$5,Fluxo!$D:$D,$D132,Fluxo!$E:$E,"&lt;&gt;"&amp;"PERMUTANTE"))</f>
        <v>0</v>
      </c>
      <c r="FA132" s="18">
        <f>IF(FA$5&gt;$G$4,0,SUMIFS(Fluxo!$O:$O,Fluxo!$U:$U,"&gt;"&amp;EZ$5,Fluxo!$U:$U,"&lt;="&amp;FA$5,Fluxo!$D:$D,$D132,Fluxo!$E:$E,"&lt;&gt;"&amp;"PERMUTANTE"))</f>
        <v>0</v>
      </c>
      <c r="FB132" s="18">
        <f>IF(FB$5&gt;$G$4,0,SUMIFS(Fluxo!$O:$O,Fluxo!$U:$U,"&gt;"&amp;FA$5,Fluxo!$U:$U,"&lt;="&amp;FB$5,Fluxo!$D:$D,$D132,Fluxo!$E:$E,"&lt;&gt;"&amp;"PERMUTANTE"))</f>
        <v>0</v>
      </c>
      <c r="FC132" s="18">
        <f>IF(FC$5&gt;$G$4,0,SUMIFS(Fluxo!$O:$O,Fluxo!$U:$U,"&gt;"&amp;FB$5,Fluxo!$U:$U,"&lt;="&amp;FC$5,Fluxo!$D:$D,$D132,Fluxo!$E:$E,"&lt;&gt;"&amp;"PERMUTANTE"))</f>
        <v>0</v>
      </c>
      <c r="FD132" s="18">
        <f>IF(FD$5&gt;$G$4,0,SUMIFS(Fluxo!$O:$O,Fluxo!$U:$U,"&gt;"&amp;FC$5,Fluxo!$U:$U,"&lt;="&amp;FD$5,Fluxo!$D:$D,$D132,Fluxo!$E:$E,"&lt;&gt;"&amp;"PERMUTANTE"))</f>
        <v>0</v>
      </c>
      <c r="FE132" s="18">
        <f>IF(FE$5&gt;$G$4,0,SUMIFS(Fluxo!$O:$O,Fluxo!$U:$U,"&gt;"&amp;FD$5,Fluxo!$U:$U,"&lt;="&amp;FE$5,Fluxo!$D:$D,$D132,Fluxo!$E:$E,"&lt;&gt;"&amp;"PERMUTANTE"))</f>
        <v>0</v>
      </c>
      <c r="FF132" s="18">
        <f>IF(FF$5&gt;$G$4,0,SUMIFS(Fluxo!$O:$O,Fluxo!$U:$U,"&gt;"&amp;FE$5,Fluxo!$U:$U,"&lt;="&amp;FF$5,Fluxo!$D:$D,$D132,Fluxo!$E:$E,"&lt;&gt;"&amp;"PERMUTANTE"))</f>
        <v>0</v>
      </c>
      <c r="FG132" s="18">
        <f>IF(FG$5&gt;$G$4,0,SUMIFS(Fluxo!$O:$O,Fluxo!$U:$U,"&gt;"&amp;FF$5,Fluxo!$U:$U,"&lt;="&amp;FG$5,Fluxo!$D:$D,$D132,Fluxo!$E:$E,"&lt;&gt;"&amp;"PERMUTANTE"))</f>
        <v>0</v>
      </c>
      <c r="FH132" s="18">
        <f>IF(FH$5&gt;$G$4,0,SUMIFS(Fluxo!$O:$O,Fluxo!$U:$U,"&gt;"&amp;FG$5,Fluxo!$U:$U,"&lt;="&amp;FH$5,Fluxo!$D:$D,$D132,Fluxo!$E:$E,"&lt;&gt;"&amp;"PERMUTANTE"))</f>
        <v>0</v>
      </c>
      <c r="FI132" s="18">
        <f>IF(FI$5&gt;$G$4,0,SUMIFS(Fluxo!$O:$O,Fluxo!$U:$U,"&gt;"&amp;FH$5,Fluxo!$U:$U,"&lt;="&amp;FI$5,Fluxo!$D:$D,$D132,Fluxo!$E:$E,"&lt;&gt;"&amp;"PERMUTANTE"))</f>
        <v>0</v>
      </c>
      <c r="FJ132" s="18">
        <f>IF(FJ$5&gt;$G$4,0,SUMIFS(Fluxo!$O:$O,Fluxo!$U:$U,"&gt;"&amp;FI$5,Fluxo!$U:$U,"&lt;="&amp;FJ$5,Fluxo!$D:$D,$D132,Fluxo!$E:$E,"&lt;&gt;"&amp;"PERMUTANTE"))</f>
        <v>0</v>
      </c>
      <c r="FK132" s="18">
        <f>IF(FK$5&gt;$G$4,0,SUMIFS(Fluxo!$O:$O,Fluxo!$U:$U,"&gt;"&amp;FJ$5,Fluxo!$U:$U,"&lt;="&amp;FK$5,Fluxo!$D:$D,$D132,Fluxo!$E:$E,"&lt;&gt;"&amp;"PERMUTANTE"))</f>
        <v>0</v>
      </c>
      <c r="FL132" s="18">
        <f>IF(FL$5&gt;$G$4,0,SUMIFS(Fluxo!$O:$O,Fluxo!$U:$U,"&gt;"&amp;FK$5,Fluxo!$U:$U,"&lt;="&amp;FL$5,Fluxo!$D:$D,$D132,Fluxo!$E:$E,"&lt;&gt;"&amp;"PERMUTANTE"))</f>
        <v>0</v>
      </c>
      <c r="FM132" s="18">
        <f>IF(FM$5&gt;$G$4,0,SUMIFS(Fluxo!$O:$O,Fluxo!$U:$U,"&gt;"&amp;FL$5,Fluxo!$U:$U,"&lt;="&amp;FM$5,Fluxo!$D:$D,$D132,Fluxo!$E:$E,"&lt;&gt;"&amp;"PERMUTANTE"))</f>
        <v>0</v>
      </c>
      <c r="FN132" s="18">
        <f>IF(FN$5&gt;$G$4,0,SUMIFS(Fluxo!$O:$O,Fluxo!$U:$U,"&gt;"&amp;FM$5,Fluxo!$U:$U,"&lt;="&amp;FN$5,Fluxo!$D:$D,$D132,Fluxo!$E:$E,"&lt;&gt;"&amp;"PERMUTANTE"))</f>
        <v>0</v>
      </c>
      <c r="FO132" s="18">
        <f>IF(FO$5&gt;$G$4,0,SUMIFS(Fluxo!$O:$O,Fluxo!$U:$U,"&gt;"&amp;FN$5,Fluxo!$U:$U,"&lt;="&amp;FO$5,Fluxo!$D:$D,$D132,Fluxo!$E:$E,"&lt;&gt;"&amp;"PERMUTANTE"))</f>
        <v>0</v>
      </c>
      <c r="FP132" s="18">
        <f>IF(FP$5&gt;$G$4,0,SUMIFS(Fluxo!$O:$O,Fluxo!$U:$U,"&gt;"&amp;FO$5,Fluxo!$U:$U,"&lt;="&amp;FP$5,Fluxo!$D:$D,$D132,Fluxo!$E:$E,"&lt;&gt;"&amp;"PERMUTANTE"))</f>
        <v>0</v>
      </c>
      <c r="FQ132" s="18">
        <f>IF(FQ$5&gt;$G$4,0,SUMIFS(Fluxo!$O:$O,Fluxo!$U:$U,"&gt;"&amp;FP$5,Fluxo!$U:$U,"&lt;="&amp;FQ$5,Fluxo!$D:$D,$D132,Fluxo!$E:$E,"&lt;&gt;"&amp;"PERMUTANTE"))</f>
        <v>0</v>
      </c>
      <c r="FR132" s="18">
        <f>IF(FR$5&gt;$G$4,0,SUMIFS(Fluxo!$O:$O,Fluxo!$U:$U,"&gt;"&amp;FQ$5,Fluxo!$U:$U,"&lt;="&amp;FR$5,Fluxo!$D:$D,$D132,Fluxo!$E:$E,"&lt;&gt;"&amp;"PERMUTANTE"))</f>
        <v>0</v>
      </c>
      <c r="FS132" s="18">
        <f>IF(FS$5&gt;$G$4,0,SUMIFS(Fluxo!$O:$O,Fluxo!$U:$U,"&gt;"&amp;FR$5,Fluxo!$U:$U,"&lt;="&amp;FS$5,Fluxo!$D:$D,$D132,Fluxo!$E:$E,"&lt;&gt;"&amp;"PERMUTANTE"))</f>
        <v>0</v>
      </c>
      <c r="FT132" s="18">
        <f>IF(FT$5&gt;$G$4,0,SUMIFS(Fluxo!$O:$O,Fluxo!$U:$U,"&gt;"&amp;FS$5,Fluxo!$U:$U,"&lt;="&amp;FT$5,Fluxo!$D:$D,$D132,Fluxo!$E:$E,"&lt;&gt;"&amp;"PERMUTANTE"))</f>
        <v>0</v>
      </c>
      <c r="FU132" s="18">
        <f>IF(FU$5&gt;$G$4,0,SUMIFS(Fluxo!$O:$O,Fluxo!$U:$U,"&gt;"&amp;FT$5,Fluxo!$U:$U,"&lt;="&amp;FU$5,Fluxo!$D:$D,$D132,Fluxo!$E:$E,"&lt;&gt;"&amp;"PERMUTANTE"))</f>
        <v>0</v>
      </c>
      <c r="FV132" s="18">
        <f>IF(FV$5&gt;$G$4,0,SUMIFS(Fluxo!$O:$O,Fluxo!$U:$U,"&gt;"&amp;FU$5,Fluxo!$U:$U,"&lt;="&amp;FV$5,Fluxo!$D:$D,$D132,Fluxo!$E:$E,"&lt;&gt;"&amp;"PERMUTANTE"))</f>
        <v>0</v>
      </c>
      <c r="FW132" s="18">
        <f>IF(FW$5&gt;$G$4,0,SUMIFS(Fluxo!$O:$O,Fluxo!$U:$U,"&gt;"&amp;FV$5,Fluxo!$U:$U,"&lt;="&amp;FW$5,Fluxo!$D:$D,$D132,Fluxo!$E:$E,"&lt;&gt;"&amp;"PERMUTANTE"))</f>
        <v>0</v>
      </c>
      <c r="FX132" s="18">
        <f>IF(FX$5&gt;$G$4,0,SUMIFS(Fluxo!$O:$O,Fluxo!$U:$U,"&gt;"&amp;FW$5,Fluxo!$U:$U,"&lt;="&amp;FX$5,Fluxo!$D:$D,$D132,Fluxo!$E:$E,"&lt;&gt;"&amp;"PERMUTANTE"))</f>
        <v>0</v>
      </c>
      <c r="FY132" s="18">
        <f>IF(FY$5&gt;$G$4,0,SUMIFS(Fluxo!$O:$O,Fluxo!$U:$U,"&gt;"&amp;FX$5,Fluxo!$U:$U,"&lt;="&amp;FY$5,Fluxo!$D:$D,$D132,Fluxo!$E:$E,"&lt;&gt;"&amp;"PERMUTANTE"))</f>
        <v>0</v>
      </c>
      <c r="FZ132" s="18">
        <f>IF(FZ$5&gt;$G$4,0,SUMIFS(Fluxo!$O:$O,Fluxo!$U:$U,"&gt;"&amp;FY$5,Fluxo!$U:$U,"&lt;="&amp;FZ$5,Fluxo!$D:$D,$D132,Fluxo!$E:$E,"&lt;&gt;"&amp;"PERMUTANTE"))</f>
        <v>0</v>
      </c>
      <c r="GA132" s="18">
        <f>IF(GA$5&gt;$G$4,0,SUMIFS(Fluxo!$O:$O,Fluxo!$U:$U,"&gt;"&amp;FZ$5,Fluxo!$U:$U,"&lt;="&amp;GA$5,Fluxo!$D:$D,$D132,Fluxo!$E:$E,"&lt;&gt;"&amp;"PERMUTANTE"))</f>
        <v>0</v>
      </c>
      <c r="GB132" s="18">
        <f>IF(GB$5&gt;$G$4,0,SUMIFS(Fluxo!$O:$O,Fluxo!$U:$U,"&gt;"&amp;GA$5,Fluxo!$U:$U,"&lt;="&amp;GB$5,Fluxo!$D:$D,$D132,Fluxo!$E:$E,"&lt;&gt;"&amp;"PERMUTANTE"))</f>
        <v>0</v>
      </c>
      <c r="GC132" s="18">
        <f>IF(GC$5&gt;$G$4,0,SUMIFS(Fluxo!$O:$O,Fluxo!$U:$U,"&gt;"&amp;GB$5,Fluxo!$U:$U,"&lt;="&amp;GC$5,Fluxo!$D:$D,$D132,Fluxo!$E:$E,"&lt;&gt;"&amp;"PERMUTANTE"))</f>
        <v>0</v>
      </c>
      <c r="GD132" s="18">
        <f>IF(GD$5&gt;$G$4,0,SUMIFS(Fluxo!$O:$O,Fluxo!$U:$U,"&gt;"&amp;GC$5,Fluxo!$U:$U,"&lt;="&amp;GD$5,Fluxo!$D:$D,$D132,Fluxo!$E:$E,"&lt;&gt;"&amp;"PERMUTANTE"))</f>
        <v>0</v>
      </c>
      <c r="GE132" s="18">
        <f>IF(GE$5&gt;$G$4,0,SUMIFS(Fluxo!$O:$O,Fluxo!$U:$U,"&gt;"&amp;GD$5,Fluxo!$U:$U,"&lt;="&amp;GE$5,Fluxo!$D:$D,$D132,Fluxo!$E:$E,"&lt;&gt;"&amp;"PERMUTANTE"))</f>
        <v>0</v>
      </c>
      <c r="GF132" s="18">
        <f>IF(GF$5&gt;$G$4,0,SUMIFS(Fluxo!$O:$O,Fluxo!$U:$U,"&gt;"&amp;GE$5,Fluxo!$U:$U,"&lt;="&amp;GF$5,Fluxo!$D:$D,$D132,Fluxo!$E:$E,"&lt;&gt;"&amp;"PERMUTANTE"))</f>
        <v>0</v>
      </c>
      <c r="GG132" s="18">
        <f>IF(GG$5&gt;$G$4,0,SUMIFS(Fluxo!$O:$O,Fluxo!$U:$U,"&gt;"&amp;GF$5,Fluxo!$U:$U,"&lt;="&amp;GG$5,Fluxo!$D:$D,$D132,Fluxo!$E:$E,"&lt;&gt;"&amp;"PERMUTANTE"))</f>
        <v>0</v>
      </c>
      <c r="GH132" s="18">
        <f>IF(GH$5&gt;$G$4,0,SUMIFS(Fluxo!$O:$O,Fluxo!$U:$U,"&gt;"&amp;GG$5,Fluxo!$U:$U,"&lt;="&amp;GH$5,Fluxo!$D:$D,$D132,Fluxo!$E:$E,"&lt;&gt;"&amp;"PERMUTANTE"))</f>
        <v>0</v>
      </c>
      <c r="GI132" s="18">
        <f>IF(GI$5&gt;$G$4,0,SUMIFS(Fluxo!$O:$O,Fluxo!$U:$U,"&gt;"&amp;GH$5,Fluxo!$U:$U,"&lt;="&amp;GI$5,Fluxo!$D:$D,$D132,Fluxo!$E:$E,"&lt;&gt;"&amp;"PERMUTANTE"))</f>
        <v>0</v>
      </c>
      <c r="GJ132" s="18">
        <f>IF(GJ$5&gt;$G$4,0,SUMIFS(Fluxo!$O:$O,Fluxo!$U:$U,"&gt;"&amp;GI$5,Fluxo!$U:$U,"&lt;="&amp;GJ$5,Fluxo!$D:$D,$D132,Fluxo!$E:$E,"&lt;&gt;"&amp;"PERMUTANTE"))</f>
        <v>0</v>
      </c>
      <c r="GK132" s="18">
        <f>IF(GK$5&gt;$G$4,0,SUMIFS(Fluxo!$O:$O,Fluxo!$U:$U,"&gt;"&amp;GJ$5,Fluxo!$U:$U,"&lt;="&amp;GK$5,Fluxo!$D:$D,$D132,Fluxo!$E:$E,"&lt;&gt;"&amp;"PERMUTANTE"))</f>
        <v>0</v>
      </c>
      <c r="GL132" s="18">
        <f>IF(GL$5&gt;$G$4,0,SUMIFS(Fluxo!$O:$O,Fluxo!$U:$U,"&gt;"&amp;GK$5,Fluxo!$U:$U,"&lt;="&amp;GL$5,Fluxo!$D:$D,$D132,Fluxo!$E:$E,"&lt;&gt;"&amp;"PERMUTANTE"))</f>
        <v>0</v>
      </c>
      <c r="GM132" s="18">
        <f>IF(GM$5&gt;$G$4,0,SUMIFS(Fluxo!$O:$O,Fluxo!$U:$U,"&gt;"&amp;GL$5,Fluxo!$U:$U,"&lt;="&amp;GM$5,Fluxo!$D:$D,$D132,Fluxo!$E:$E,"&lt;&gt;"&amp;"PERMUTANTE"))</f>
        <v>0</v>
      </c>
      <c r="GN132" s="18">
        <f>IF(GN$5&gt;$G$4,0,SUMIFS(Fluxo!$O:$O,Fluxo!$U:$U,"&gt;"&amp;GM$5,Fluxo!$U:$U,"&lt;="&amp;GN$5,Fluxo!$D:$D,$D132,Fluxo!$E:$E,"&lt;&gt;"&amp;"PERMUTANTE"))</f>
        <v>0</v>
      </c>
      <c r="GO132" s="18">
        <f>IF(GO$5&gt;$G$4,0,SUMIFS(Fluxo!$O:$O,Fluxo!$U:$U,"&gt;"&amp;GN$5,Fluxo!$U:$U,"&lt;="&amp;GO$5,Fluxo!$D:$D,$D132,Fluxo!$E:$E,"&lt;&gt;"&amp;"PERMUTANTE"))</f>
        <v>0</v>
      </c>
      <c r="GP132" s="18">
        <f>IF(GP$5&gt;$G$4,0,SUMIFS(Fluxo!$O:$O,Fluxo!$U:$U,"&gt;"&amp;GO$5,Fluxo!$U:$U,"&lt;="&amp;GP$5,Fluxo!$D:$D,$D132,Fluxo!$E:$E,"&lt;&gt;"&amp;"PERMUTANTE"))</f>
        <v>0</v>
      </c>
      <c r="GQ132" s="18">
        <f>IF(GQ$5&gt;$G$4,0,SUMIFS(Fluxo!$O:$O,Fluxo!$U:$U,"&gt;"&amp;GP$5,Fluxo!$U:$U,"&lt;="&amp;GQ$5,Fluxo!$D:$D,$D132,Fluxo!$E:$E,"&lt;&gt;"&amp;"PERMUTANTE"))</f>
        <v>0</v>
      </c>
      <c r="GR132" s="18">
        <f>IF(GR$5&gt;$G$4,0,SUMIFS(Fluxo!$O:$O,Fluxo!$U:$U,"&gt;"&amp;GQ$5,Fluxo!$U:$U,"&lt;="&amp;GR$5,Fluxo!$D:$D,$D132,Fluxo!$E:$E,"&lt;&gt;"&amp;"PERMUTANTE"))</f>
        <v>0</v>
      </c>
      <c r="GS132" s="18">
        <f>IF(GS$5&gt;$G$4,0,SUMIFS(Fluxo!$O:$O,Fluxo!$U:$U,"&gt;"&amp;GR$5,Fluxo!$U:$U,"&lt;="&amp;GS$5,Fluxo!$D:$D,$D132,Fluxo!$E:$E,"&lt;&gt;"&amp;"PERMUTANTE"))</f>
        <v>0</v>
      </c>
      <c r="GT132" s="18">
        <f>IF(GT$5&gt;$G$4,0,SUMIFS(Fluxo!$O:$O,Fluxo!$U:$U,"&gt;"&amp;GS$5,Fluxo!$U:$U,"&lt;="&amp;GT$5,Fluxo!$D:$D,$D132,Fluxo!$E:$E,"&lt;&gt;"&amp;"PERMUTANTE"))</f>
        <v>0</v>
      </c>
      <c r="GU132" s="18">
        <f>IF(GU$5&gt;$G$4,0,SUMIFS(Fluxo!$O:$O,Fluxo!$U:$U,"&gt;"&amp;GT$5,Fluxo!$U:$U,"&lt;="&amp;GU$5,Fluxo!$D:$D,$D132,Fluxo!$E:$E,"&lt;&gt;"&amp;"PERMUTANTE"))</f>
        <v>0</v>
      </c>
      <c r="GV132" s="18">
        <f>IF(GV$5&gt;$G$4,0,SUMIFS(Fluxo!$O:$O,Fluxo!$U:$U,"&gt;"&amp;GU$5,Fluxo!$U:$U,"&lt;="&amp;GV$5,Fluxo!$D:$D,$D132,Fluxo!$E:$E,"&lt;&gt;"&amp;"PERMUTANTE"))</f>
        <v>0</v>
      </c>
      <c r="GW132" s="18">
        <f>IF(GW$5&gt;$G$4,0,SUMIFS(Fluxo!$O:$O,Fluxo!$U:$U,"&gt;"&amp;GV$5,Fluxo!$U:$U,"&lt;="&amp;GW$5,Fluxo!$D:$D,$D132,Fluxo!$E:$E,"&lt;&gt;"&amp;"PERMUTANTE"))</f>
        <v>0</v>
      </c>
      <c r="GX132" s="18">
        <f>IF(GX$5&gt;$G$4,0,SUMIFS(Fluxo!$O:$O,Fluxo!$U:$U,"&gt;"&amp;GW$5,Fluxo!$U:$U,"&lt;="&amp;GX$5,Fluxo!$D:$D,$D132,Fluxo!$E:$E,"&lt;&gt;"&amp;"PERMUTANTE"))</f>
        <v>0</v>
      </c>
      <c r="GY132" s="18">
        <f>IF(GY$5&gt;$G$4,0,SUMIFS(Fluxo!$O:$O,Fluxo!$U:$U,"&gt;"&amp;GX$5,Fluxo!$U:$U,"&lt;="&amp;GY$5,Fluxo!$D:$D,$D132,Fluxo!$E:$E,"&lt;&gt;"&amp;"PERMUTANTE"))</f>
        <v>0</v>
      </c>
      <c r="GZ132" s="18">
        <f>IF(GZ$5&gt;$G$4,0,SUMIFS(Fluxo!$O:$O,Fluxo!$U:$U,"&gt;"&amp;GY$5,Fluxo!$U:$U,"&lt;="&amp;GZ$5,Fluxo!$D:$D,$D132,Fluxo!$E:$E,"&lt;&gt;"&amp;"PERMUTANTE"))</f>
        <v>0</v>
      </c>
      <c r="HA132" s="18">
        <f>IF(HA$5&gt;$G$4,0,SUMIFS(Fluxo!$O:$O,Fluxo!$U:$U,"&gt;"&amp;GZ$5,Fluxo!$U:$U,"&lt;="&amp;HA$5,Fluxo!$D:$D,$D132,Fluxo!$E:$E,"&lt;&gt;"&amp;"PERMUTANTE"))</f>
        <v>0</v>
      </c>
      <c r="HB132" s="18">
        <f>IF(HB$5&gt;$G$4,0,SUMIFS(Fluxo!$O:$O,Fluxo!$U:$U,"&gt;"&amp;HA$5,Fluxo!$U:$U,"&lt;="&amp;HB$5,Fluxo!$D:$D,$D132,Fluxo!$E:$E,"&lt;&gt;"&amp;"PERMUTANTE"))</f>
        <v>0</v>
      </c>
      <c r="HC132" s="18">
        <f>IF(HC$5&gt;$G$4,0,SUMIFS(Fluxo!$O:$O,Fluxo!$U:$U,"&gt;"&amp;HB$5,Fluxo!$U:$U,"&lt;="&amp;HC$5,Fluxo!$D:$D,$D132,Fluxo!$E:$E,"&lt;&gt;"&amp;"PERMUTANTE"))</f>
        <v>0</v>
      </c>
      <c r="HD132" s="18">
        <f>IF(HD$5&gt;$G$4,0,SUMIFS(Fluxo!$O:$O,Fluxo!$U:$U,"&gt;"&amp;HC$5,Fluxo!$U:$U,"&lt;="&amp;HD$5,Fluxo!$D:$D,$D132,Fluxo!$E:$E,"&lt;&gt;"&amp;"PERMUTANTE"))</f>
        <v>0</v>
      </c>
      <c r="HE132" s="18">
        <f>IF(HE$5&gt;$G$4,0,SUMIFS(Fluxo!$O:$O,Fluxo!$U:$U,"&gt;"&amp;HD$5,Fluxo!$U:$U,"&lt;="&amp;HE$5,Fluxo!$D:$D,$D132,Fluxo!$E:$E,"&lt;&gt;"&amp;"PERMUTANTE"))</f>
        <v>0</v>
      </c>
      <c r="HF132" s="18">
        <f>IF(HF$5&gt;$G$4,0,SUMIFS(Fluxo!$O:$O,Fluxo!$U:$U,"&gt;"&amp;HE$5,Fluxo!$U:$U,"&lt;="&amp;HF$5,Fluxo!$D:$D,$D132,Fluxo!$E:$E,"&lt;&gt;"&amp;"PERMUTANTE"))</f>
        <v>0</v>
      </c>
    </row>
    <row r="133" spans="1:214">
      <c r="A133" s="20">
        <f t="shared" si="11"/>
        <v>123</v>
      </c>
      <c r="B133" s="140" t="str">
        <f>'Check Carteira'!C125</f>
        <v>E.1016.99.03.2003</v>
      </c>
      <c r="C133" s="141">
        <v>1</v>
      </c>
      <c r="D133" s="129" t="str">
        <f>'Check Carteira'!F125</f>
        <v>S-2003</v>
      </c>
      <c r="E133" s="21" t="str">
        <f>IFERROR(INDEX(Contratos!L:L,MATCH(D133,Contratos!R:R,0)),"")</f>
        <v/>
      </c>
      <c r="F133" s="139" t="str">
        <f>IFERROR(INDEX(Contratos!G:G,MATCH(D133,Contratos!R:R,0)),"")</f>
        <v/>
      </c>
      <c r="H133" s="83">
        <f t="shared" si="12"/>
        <v>1</v>
      </c>
      <c r="J133" s="18">
        <f>IF(J$5&gt;$G$4,0,SUMIFS(Fluxo!$O:$O,Fluxo!$U:$U,"&gt;"&amp;I$5,Fluxo!$U:$U,"&lt;="&amp;J$5,Fluxo!$D:$D,$D133))</f>
        <v>0</v>
      </c>
      <c r="K133" s="18">
        <f>IF(K$5&gt;$G$4,0,SUMIFS(Fluxo!$O:$O,Fluxo!$U:$U,"&gt;"&amp;J$5,Fluxo!$U:$U,"&lt;="&amp;K$5,Fluxo!$D:$D,$D133))</f>
        <v>1</v>
      </c>
      <c r="L133" s="18">
        <f>IF(L$5&gt;$G$4,0,SUMIFS(Fluxo!$O:$O,Fluxo!$U:$U,"&gt;"&amp;K$5,Fluxo!$U:$U,"&lt;="&amp;L$5,Fluxo!$D:$D,$D133))</f>
        <v>0</v>
      </c>
      <c r="M133" s="18">
        <f>IF(M$5&gt;$G$4,0,SUMIFS(Fluxo!$O:$O,Fluxo!$U:$U,"&gt;"&amp;L$5,Fluxo!$U:$U,"&lt;="&amp;M$5,Fluxo!$D:$D,$D133))</f>
        <v>0</v>
      </c>
      <c r="N133" s="18">
        <f>IF(N$5&gt;$G$4,0,SUMIFS(Fluxo!$O:$O,Fluxo!$U:$U,"&gt;"&amp;M$5,Fluxo!$U:$U,"&lt;="&amp;N$5,Fluxo!$D:$D,$D133))</f>
        <v>0</v>
      </c>
      <c r="O133" s="18">
        <f>IF(O$5&gt;$G$4,0,SUMIFS(Fluxo!$O:$O,Fluxo!$U:$U,"&gt;"&amp;N$5,Fluxo!$U:$U,"&lt;="&amp;O$5,Fluxo!$D:$D,$D133))</f>
        <v>0</v>
      </c>
      <c r="P133" s="18">
        <f>IF(P$5&gt;$G$4,0,SUMIFS(Fluxo!$O:$O,Fluxo!$U:$U,"&gt;"&amp;O$5,Fluxo!$U:$U,"&lt;="&amp;P$5,Fluxo!$D:$D,$D133))</f>
        <v>0</v>
      </c>
      <c r="Q133" s="18">
        <f>IF(Q$5&gt;$G$4,0,SUMIFS(Fluxo!$O:$O,Fluxo!$U:$U,"&gt;"&amp;P$5,Fluxo!$U:$U,"&lt;="&amp;Q$5,Fluxo!$D:$D,$D133))</f>
        <v>0</v>
      </c>
      <c r="R133" s="18">
        <f>IF(R$5&gt;$G$4,0,SUMIFS(Fluxo!$O:$O,Fluxo!$U:$U,"&gt;"&amp;Q$5,Fluxo!$U:$U,"&lt;="&amp;R$5,Fluxo!$D:$D,$D133))</f>
        <v>0</v>
      </c>
      <c r="S133" s="18">
        <f>IF(S$5&gt;$G$4,0,SUMIFS(Fluxo!$O:$O,Fluxo!$U:$U,"&gt;"&amp;R$5,Fluxo!$U:$U,"&lt;="&amp;S$5,Fluxo!$D:$D,$D133,Fluxo!$E:$E,"&lt;&gt;"&amp;"PERMUTANTE"))</f>
        <v>0</v>
      </c>
      <c r="T133" s="18">
        <f>IF(T$5&gt;$G$4,0,SUMIFS(Fluxo!$O:$O,Fluxo!$U:$U,"&gt;"&amp;S$5,Fluxo!$U:$U,"&lt;="&amp;T$5,Fluxo!$D:$D,$D133,Fluxo!$E:$E,"&lt;&gt;"&amp;"PERMUTANTE"))</f>
        <v>0</v>
      </c>
      <c r="U133" s="18">
        <f>IF(U$5&gt;$G$4,0,SUMIFS(Fluxo!$O:$O,Fluxo!$U:$U,"&gt;"&amp;T$5,Fluxo!$U:$U,"&lt;="&amp;U$5,Fluxo!$D:$D,$D133,Fluxo!$E:$E,"&lt;&gt;"&amp;"PERMUTANTE"))</f>
        <v>0</v>
      </c>
      <c r="V133" s="18">
        <f>IF(V$5&gt;$G$4,0,SUMIFS(Fluxo!$O:$O,Fluxo!$U:$U,"&gt;"&amp;U$5,Fluxo!$U:$U,"&lt;="&amp;V$5,Fluxo!$D:$D,$D133,Fluxo!$E:$E,"&lt;&gt;"&amp;"PERMUTANTE"))</f>
        <v>0</v>
      </c>
      <c r="W133" s="18">
        <f>IF(W$5&gt;$G$4,0,SUMIFS(Fluxo!$O:$O,Fluxo!$U:$U,"&gt;"&amp;V$5,Fluxo!$U:$U,"&lt;="&amp;W$5,Fluxo!$D:$D,$D133,Fluxo!$E:$E,"&lt;&gt;"&amp;"PERMUTANTE"))</f>
        <v>0</v>
      </c>
      <c r="X133" s="18">
        <f>IF(X$5&gt;$G$4,0,SUMIFS(Fluxo!$O:$O,Fluxo!$U:$U,"&gt;"&amp;W$5,Fluxo!$U:$U,"&lt;="&amp;X$5,Fluxo!$D:$D,$D133,Fluxo!$E:$E,"&lt;&gt;"&amp;"PERMUTANTE"))</f>
        <v>0</v>
      </c>
      <c r="Y133" s="18">
        <f>IF(Y$5&gt;$G$4,0,SUMIFS(Fluxo!$O:$O,Fluxo!$U:$U,"&gt;"&amp;X$5,Fluxo!$U:$U,"&lt;="&amp;Y$5,Fluxo!$D:$D,$D133,Fluxo!$E:$E,"&lt;&gt;"&amp;"PERMUTANTE"))</f>
        <v>0</v>
      </c>
      <c r="Z133" s="18">
        <f>IF(Z$5&gt;$G$4,0,SUMIFS(Fluxo!$O:$O,Fluxo!$U:$U,"&gt;"&amp;Y$5,Fluxo!$U:$U,"&lt;="&amp;Z$5,Fluxo!$D:$D,$D133,Fluxo!$E:$E,"&lt;&gt;"&amp;"PERMUTANTE"))</f>
        <v>0</v>
      </c>
      <c r="AA133" s="18">
        <f>IF(AA$5&gt;$G$4,0,SUMIFS(Fluxo!$O:$O,Fluxo!$U:$U,"&gt;"&amp;Z$5,Fluxo!$U:$U,"&lt;="&amp;AA$5,Fluxo!$D:$D,$D133,Fluxo!$E:$E,"&lt;&gt;"&amp;"PERMUTANTE"))</f>
        <v>0</v>
      </c>
      <c r="AB133" s="18">
        <f>IF(AB$5&gt;$G$4,0,SUMIFS(Fluxo!$O:$O,Fluxo!$U:$U,"&gt;"&amp;AA$5,Fluxo!$U:$U,"&lt;="&amp;AB$5,Fluxo!$D:$D,$D133,Fluxo!$E:$E,"&lt;&gt;"&amp;"PERMUTANTE"))</f>
        <v>0</v>
      </c>
      <c r="AC133" s="18">
        <f>IF(AC$5&gt;$G$4,0,SUMIFS(Fluxo!$O:$O,Fluxo!$U:$U,"&gt;"&amp;AB$5,Fluxo!$U:$U,"&lt;="&amp;AC$5,Fluxo!$D:$D,$D133,Fluxo!$E:$E,"&lt;&gt;"&amp;"PERMUTANTE"))</f>
        <v>0</v>
      </c>
      <c r="AD133" s="18">
        <f>IF(AD$5&gt;$G$4,0,SUMIFS(Fluxo!$O:$O,Fluxo!$U:$U,"&gt;"&amp;AC$5,Fluxo!$U:$U,"&lt;="&amp;AD$5,Fluxo!$D:$D,$D133,Fluxo!$E:$E,"&lt;&gt;"&amp;"PERMUTANTE"))</f>
        <v>0</v>
      </c>
      <c r="AE133" s="18">
        <f>IF(AE$5&gt;$G$4,0,SUMIFS(Fluxo!$O:$O,Fluxo!$U:$U,"&gt;"&amp;AD$5,Fluxo!$U:$U,"&lt;="&amp;AE$5,Fluxo!$D:$D,$D133,Fluxo!$E:$E,"&lt;&gt;"&amp;"PERMUTANTE"))</f>
        <v>0</v>
      </c>
      <c r="AF133" s="18">
        <f>IF(AF$5&gt;$G$4,0,SUMIFS(Fluxo!$O:$O,Fluxo!$U:$U,"&gt;"&amp;AE$5,Fluxo!$U:$U,"&lt;="&amp;AF$5,Fluxo!$D:$D,$D133,Fluxo!$E:$E,"&lt;&gt;"&amp;"PERMUTANTE"))</f>
        <v>0</v>
      </c>
      <c r="AG133" s="18">
        <f>IF(AG$5&gt;$G$4,0,SUMIFS(Fluxo!$O:$O,Fluxo!$U:$U,"&gt;"&amp;AF$5,Fluxo!$U:$U,"&lt;="&amp;AG$5,Fluxo!$D:$D,$D133,Fluxo!$E:$E,"&lt;&gt;"&amp;"PERMUTANTE"))</f>
        <v>0</v>
      </c>
      <c r="AH133" s="18">
        <f>IF(AH$5&gt;$G$4,0,SUMIFS(Fluxo!$O:$O,Fluxo!$U:$U,"&gt;"&amp;AG$5,Fluxo!$U:$U,"&lt;="&amp;AH$5,Fluxo!$D:$D,$D133,Fluxo!$E:$E,"&lt;&gt;"&amp;"PERMUTANTE"))</f>
        <v>0</v>
      </c>
      <c r="AI133" s="18">
        <f>IF(AI$5&gt;$G$4,0,SUMIFS(Fluxo!$O:$O,Fluxo!$U:$U,"&gt;"&amp;AH$5,Fluxo!$U:$U,"&lt;="&amp;AI$5,Fluxo!$D:$D,$D133,Fluxo!$E:$E,"&lt;&gt;"&amp;"PERMUTANTE"))</f>
        <v>0</v>
      </c>
      <c r="AJ133" s="18">
        <f>IF(AJ$5&gt;$G$4,0,SUMIFS(Fluxo!$O:$O,Fluxo!$U:$U,"&gt;"&amp;AI$5,Fluxo!$U:$U,"&lt;="&amp;AJ$5,Fluxo!$D:$D,$D133,Fluxo!$E:$E,"&lt;&gt;"&amp;"PERMUTANTE"))</f>
        <v>0</v>
      </c>
      <c r="AK133" s="18">
        <f>IF(AK$5&gt;$G$4,0,SUMIFS(Fluxo!$O:$O,Fluxo!$U:$U,"&gt;"&amp;AJ$5,Fluxo!$U:$U,"&lt;="&amp;AK$5,Fluxo!$D:$D,$D133,Fluxo!$E:$E,"&lt;&gt;"&amp;"PERMUTANTE"))</f>
        <v>0</v>
      </c>
      <c r="AL133" s="18">
        <f>IF(AL$5&gt;$G$4,0,SUMIFS(Fluxo!$O:$O,Fluxo!$U:$U,"&gt;"&amp;AK$5,Fluxo!$U:$U,"&lt;="&amp;AL$5,Fluxo!$D:$D,$D133,Fluxo!$E:$E,"&lt;&gt;"&amp;"PERMUTANTE"))</f>
        <v>0</v>
      </c>
      <c r="AM133" s="18">
        <f>IF(AM$5&gt;$G$4,0,SUMIFS(Fluxo!$O:$O,Fluxo!$U:$U,"&gt;"&amp;AL$5,Fluxo!$U:$U,"&lt;="&amp;AM$5,Fluxo!$D:$D,$D133,Fluxo!$E:$E,"&lt;&gt;"&amp;"PERMUTANTE"))</f>
        <v>0</v>
      </c>
      <c r="AN133" s="18">
        <f>IF(AN$5&gt;$G$4,0,SUMIFS(Fluxo!$O:$O,Fluxo!$U:$U,"&gt;"&amp;AM$5,Fluxo!$U:$U,"&lt;="&amp;AN$5,Fluxo!$D:$D,$D133,Fluxo!$E:$E,"&lt;&gt;"&amp;"PERMUTANTE"))</f>
        <v>0</v>
      </c>
      <c r="AO133" s="18">
        <f>IF(AO$5&gt;$G$4,0,SUMIFS(Fluxo!$O:$O,Fluxo!$U:$U,"&gt;"&amp;AN$5,Fluxo!$U:$U,"&lt;="&amp;AO$5,Fluxo!$D:$D,$D133,Fluxo!$E:$E,"&lt;&gt;"&amp;"PERMUTANTE"))</f>
        <v>0</v>
      </c>
      <c r="AP133" s="18">
        <f>IF(AP$5&gt;$G$4,0,SUMIFS(Fluxo!$O:$O,Fluxo!$U:$U,"&gt;"&amp;AO$5,Fluxo!$U:$U,"&lt;="&amp;AP$5,Fluxo!$D:$D,$D133,Fluxo!$E:$E,"&lt;&gt;"&amp;"PERMUTANTE"))</f>
        <v>0</v>
      </c>
      <c r="AQ133" s="18">
        <f>IF(AQ$5&gt;$G$4,0,SUMIFS(Fluxo!$O:$O,Fluxo!$U:$U,"&gt;"&amp;AP$5,Fluxo!$U:$U,"&lt;="&amp;AQ$5,Fluxo!$D:$D,$D133,Fluxo!$E:$E,"&lt;&gt;"&amp;"PERMUTANTE"))</f>
        <v>0</v>
      </c>
      <c r="AR133" s="18">
        <f>IF(AR$5&gt;$G$4,0,SUMIFS(Fluxo!$O:$O,Fluxo!$U:$U,"&gt;"&amp;AQ$5,Fluxo!$U:$U,"&lt;="&amp;AR$5,Fluxo!$D:$D,$D133,Fluxo!$E:$E,"&lt;&gt;"&amp;"PERMUTANTE"))</f>
        <v>0</v>
      </c>
      <c r="AS133" s="18">
        <f>IF(AS$5&gt;$G$4,0,SUMIFS(Fluxo!$O:$O,Fluxo!$U:$U,"&gt;"&amp;AR$5,Fluxo!$U:$U,"&lt;="&amp;AS$5,Fluxo!$D:$D,$D133,Fluxo!$E:$E,"&lt;&gt;"&amp;"PERMUTANTE"))</f>
        <v>0</v>
      </c>
      <c r="AT133" s="18">
        <f>IF(AT$5&gt;$G$4,0,SUMIFS(Fluxo!$O:$O,Fluxo!$U:$U,"&gt;"&amp;AS$5,Fluxo!$U:$U,"&lt;="&amp;AT$5,Fluxo!$D:$D,$D133,Fluxo!$E:$E,"&lt;&gt;"&amp;"PERMUTANTE"))</f>
        <v>0</v>
      </c>
      <c r="AU133" s="18">
        <f>IF(AU$5&gt;$G$4,0,SUMIFS(Fluxo!$O:$O,Fluxo!$U:$U,"&gt;"&amp;AT$5,Fluxo!$U:$U,"&lt;="&amp;AU$5,Fluxo!$D:$D,$D133,Fluxo!$E:$E,"&lt;&gt;"&amp;"PERMUTANTE"))</f>
        <v>0</v>
      </c>
      <c r="AV133" s="18">
        <f>IF(AV$5&gt;$G$4,0,SUMIFS(Fluxo!$O:$O,Fluxo!$U:$U,"&gt;"&amp;AU$5,Fluxo!$U:$U,"&lt;="&amp;AV$5,Fluxo!$D:$D,$D133,Fluxo!$E:$E,"&lt;&gt;"&amp;"PERMUTANTE"))</f>
        <v>0</v>
      </c>
      <c r="AW133" s="18">
        <f>IF(AW$5&gt;$G$4,0,SUMIFS(Fluxo!$O:$O,Fluxo!$U:$U,"&gt;"&amp;AV$5,Fluxo!$U:$U,"&lt;="&amp;AW$5,Fluxo!$D:$D,$D133,Fluxo!$E:$E,"&lt;&gt;"&amp;"PERMUTANTE"))</f>
        <v>0</v>
      </c>
      <c r="AX133" s="18">
        <f>IF(AX$5&gt;$G$4,0,SUMIFS(Fluxo!$O:$O,Fluxo!$U:$U,"&gt;"&amp;AW$5,Fluxo!$U:$U,"&lt;="&amp;AX$5,Fluxo!$D:$D,$D133,Fluxo!$E:$E,"&lt;&gt;"&amp;"PERMUTANTE"))</f>
        <v>0</v>
      </c>
      <c r="AY133" s="18">
        <f>IF(AY$5&gt;$G$4,0,SUMIFS(Fluxo!$O:$O,Fluxo!$U:$U,"&gt;"&amp;AX$5,Fluxo!$U:$U,"&lt;="&amp;AY$5,Fluxo!$D:$D,$D133,Fluxo!$E:$E,"&lt;&gt;"&amp;"PERMUTANTE"))</f>
        <v>0</v>
      </c>
      <c r="AZ133" s="18">
        <f>IF(AZ$5&gt;$G$4,0,SUMIFS(Fluxo!$O:$O,Fluxo!$U:$U,"&gt;"&amp;AY$5,Fluxo!$U:$U,"&lt;="&amp;AZ$5,Fluxo!$D:$D,$D133,Fluxo!$E:$E,"&lt;&gt;"&amp;"PERMUTANTE"))</f>
        <v>0</v>
      </c>
      <c r="BA133" s="18">
        <f>IF(BA$5&gt;$G$4,0,SUMIFS(Fluxo!$O:$O,Fluxo!$U:$U,"&gt;"&amp;AZ$5,Fluxo!$U:$U,"&lt;="&amp;BA$5,Fluxo!$D:$D,$D133,Fluxo!$E:$E,"&lt;&gt;"&amp;"PERMUTANTE"))</f>
        <v>0</v>
      </c>
      <c r="BB133" s="18">
        <f>IF(BB$5&gt;$G$4,0,SUMIFS(Fluxo!$O:$O,Fluxo!$U:$U,"&gt;"&amp;BA$5,Fluxo!$U:$U,"&lt;="&amp;BB$5,Fluxo!$D:$D,$D133,Fluxo!$E:$E,"&lt;&gt;"&amp;"PERMUTANTE"))</f>
        <v>0</v>
      </c>
      <c r="BC133" s="18">
        <f>IF(BC$5&gt;$G$4,0,SUMIFS(Fluxo!$O:$O,Fluxo!$U:$U,"&gt;"&amp;BB$5,Fluxo!$U:$U,"&lt;="&amp;BC$5,Fluxo!$D:$D,$D133,Fluxo!$E:$E,"&lt;&gt;"&amp;"PERMUTANTE"))</f>
        <v>0</v>
      </c>
      <c r="BD133" s="18">
        <f>IF(BD$5&gt;$G$4,0,SUMIFS(Fluxo!$O:$O,Fluxo!$U:$U,"&gt;"&amp;BC$5,Fluxo!$U:$U,"&lt;="&amp;BD$5,Fluxo!$D:$D,$D133,Fluxo!$E:$E,"&lt;&gt;"&amp;"PERMUTANTE"))</f>
        <v>0</v>
      </c>
      <c r="BE133" s="18">
        <f>IF(BE$5&gt;$G$4,0,SUMIFS(Fluxo!$O:$O,Fluxo!$U:$U,"&gt;"&amp;BD$5,Fluxo!$U:$U,"&lt;="&amp;BE$5,Fluxo!$D:$D,$D133,Fluxo!$E:$E,"&lt;&gt;"&amp;"PERMUTANTE"))</f>
        <v>0</v>
      </c>
      <c r="BF133" s="18">
        <f>IF(BF$5&gt;$G$4,0,SUMIFS(Fluxo!$O:$O,Fluxo!$U:$U,"&gt;"&amp;BE$5,Fluxo!$U:$U,"&lt;="&amp;BF$5,Fluxo!$D:$D,$D133,Fluxo!$E:$E,"&lt;&gt;"&amp;"PERMUTANTE"))</f>
        <v>0</v>
      </c>
      <c r="BG133" s="18">
        <f>IF(BG$5&gt;$G$4,0,SUMIFS(Fluxo!$O:$O,Fluxo!$U:$U,"&gt;"&amp;BF$5,Fluxo!$U:$U,"&lt;="&amp;BG$5,Fluxo!$D:$D,$D133,Fluxo!$E:$E,"&lt;&gt;"&amp;"PERMUTANTE"))</f>
        <v>0</v>
      </c>
      <c r="BH133" s="18">
        <f>IF(BH$5&gt;$G$4,0,SUMIFS(Fluxo!$O:$O,Fluxo!$U:$U,"&gt;"&amp;BG$5,Fluxo!$U:$U,"&lt;="&amp;BH$5,Fluxo!$D:$D,$D133,Fluxo!$E:$E,"&lt;&gt;"&amp;"PERMUTANTE"))</f>
        <v>0</v>
      </c>
      <c r="BI133" s="18">
        <f>IF(BI$5&gt;$G$4,0,SUMIFS(Fluxo!$O:$O,Fluxo!$U:$U,"&gt;"&amp;BH$5,Fluxo!$U:$U,"&lt;="&amp;BI$5,Fluxo!$D:$D,$D133,Fluxo!$E:$E,"&lt;&gt;"&amp;"PERMUTANTE"))</f>
        <v>0</v>
      </c>
      <c r="BJ133" s="18">
        <f>IF(BJ$5&gt;$G$4,0,SUMIFS(Fluxo!$O:$O,Fluxo!$U:$U,"&gt;"&amp;BI$5,Fluxo!$U:$U,"&lt;="&amp;BJ$5,Fluxo!$D:$D,$D133,Fluxo!$E:$E,"&lt;&gt;"&amp;"PERMUTANTE"))</f>
        <v>0</v>
      </c>
      <c r="BK133" s="18">
        <f>IF(BK$5&gt;$G$4,0,SUMIFS(Fluxo!$O:$O,Fluxo!$U:$U,"&gt;"&amp;BJ$5,Fluxo!$U:$U,"&lt;="&amp;BK$5,Fluxo!$D:$D,$D133,Fluxo!$E:$E,"&lt;&gt;"&amp;"PERMUTANTE"))</f>
        <v>0</v>
      </c>
      <c r="BL133" s="18">
        <f>IF(BL$5&gt;$G$4,0,SUMIFS(Fluxo!$O:$O,Fluxo!$U:$U,"&gt;"&amp;BK$5,Fluxo!$U:$U,"&lt;="&amp;BL$5,Fluxo!$D:$D,$D133,Fluxo!$E:$E,"&lt;&gt;"&amp;"PERMUTANTE"))</f>
        <v>0</v>
      </c>
      <c r="BM133" s="18">
        <f>IF(BM$5&gt;$G$4,0,SUMIFS(Fluxo!$O:$O,Fluxo!$U:$U,"&gt;"&amp;BL$5,Fluxo!$U:$U,"&lt;="&amp;BM$5,Fluxo!$D:$D,$D133,Fluxo!$E:$E,"&lt;&gt;"&amp;"PERMUTANTE"))</f>
        <v>0</v>
      </c>
      <c r="BN133" s="18">
        <f>IF(BN$5&gt;$G$4,0,SUMIFS(Fluxo!$O:$O,Fluxo!$U:$U,"&gt;"&amp;BM$5,Fluxo!$U:$U,"&lt;="&amp;BN$5,Fluxo!$D:$D,$D133,Fluxo!$E:$E,"&lt;&gt;"&amp;"PERMUTANTE"))</f>
        <v>0</v>
      </c>
      <c r="BO133" s="18">
        <f>IF(BO$5&gt;$G$4,0,SUMIFS(Fluxo!$O:$O,Fluxo!$U:$U,"&gt;"&amp;BN$5,Fluxo!$U:$U,"&lt;="&amp;BO$5,Fluxo!$D:$D,$D133,Fluxo!$E:$E,"&lt;&gt;"&amp;"PERMUTANTE"))</f>
        <v>0</v>
      </c>
      <c r="BP133" s="18">
        <f>IF(BP$5&gt;$G$4,0,SUMIFS(Fluxo!$O:$O,Fluxo!$U:$U,"&gt;"&amp;BO$5,Fluxo!$U:$U,"&lt;="&amp;BP$5,Fluxo!$D:$D,$D133,Fluxo!$E:$E,"&lt;&gt;"&amp;"PERMUTANTE"))</f>
        <v>0</v>
      </c>
      <c r="BQ133" s="18">
        <f>IF(BQ$5&gt;$G$4,0,SUMIFS(Fluxo!$O:$O,Fluxo!$U:$U,"&gt;"&amp;BP$5,Fluxo!$U:$U,"&lt;="&amp;BQ$5,Fluxo!$D:$D,$D133,Fluxo!$E:$E,"&lt;&gt;"&amp;"PERMUTANTE"))</f>
        <v>0</v>
      </c>
      <c r="BR133" s="18">
        <f>IF(BR$5&gt;$G$4,0,SUMIFS(Fluxo!$O:$O,Fluxo!$U:$U,"&gt;"&amp;BQ$5,Fluxo!$U:$U,"&lt;="&amp;BR$5,Fluxo!$D:$D,$D133,Fluxo!$E:$E,"&lt;&gt;"&amp;"PERMUTANTE"))</f>
        <v>0</v>
      </c>
      <c r="BS133" s="18">
        <f>IF(BS$5&gt;$G$4,0,SUMIFS(Fluxo!$O:$O,Fluxo!$U:$U,"&gt;"&amp;BR$5,Fluxo!$U:$U,"&lt;="&amp;BS$5,Fluxo!$D:$D,$D133,Fluxo!$E:$E,"&lt;&gt;"&amp;"PERMUTANTE"))</f>
        <v>0</v>
      </c>
      <c r="BT133" s="18">
        <f>IF(BT$5&gt;$G$4,0,SUMIFS(Fluxo!$O:$O,Fluxo!$U:$U,"&gt;"&amp;BS$5,Fluxo!$U:$U,"&lt;="&amp;BT$5,Fluxo!$D:$D,$D133,Fluxo!$E:$E,"&lt;&gt;"&amp;"PERMUTANTE"))</f>
        <v>0</v>
      </c>
      <c r="BU133" s="18">
        <f>IF(BU$5&gt;$G$4,0,SUMIFS(Fluxo!$O:$O,Fluxo!$U:$U,"&gt;"&amp;BT$5,Fluxo!$U:$U,"&lt;="&amp;BU$5,Fluxo!$D:$D,$D133,Fluxo!$E:$E,"&lt;&gt;"&amp;"PERMUTANTE"))</f>
        <v>0</v>
      </c>
      <c r="BV133" s="18">
        <f>IF(BV$5&gt;$G$4,0,SUMIFS(Fluxo!$O:$O,Fluxo!$U:$U,"&gt;"&amp;BU$5,Fluxo!$U:$U,"&lt;="&amp;BV$5,Fluxo!$D:$D,$D133,Fluxo!$E:$E,"&lt;&gt;"&amp;"PERMUTANTE"))</f>
        <v>0</v>
      </c>
      <c r="BW133" s="18">
        <f>IF(BW$5&gt;$G$4,0,SUMIFS(Fluxo!$O:$O,Fluxo!$U:$U,"&gt;"&amp;BV$5,Fluxo!$U:$U,"&lt;="&amp;BW$5,Fluxo!$D:$D,$D133,Fluxo!$E:$E,"&lt;&gt;"&amp;"PERMUTANTE"))</f>
        <v>0</v>
      </c>
      <c r="BX133" s="18">
        <f>IF(BX$5&gt;$G$4,0,SUMIFS(Fluxo!$O:$O,Fluxo!$U:$U,"&gt;"&amp;BW$5,Fluxo!$U:$U,"&lt;="&amp;BX$5,Fluxo!$D:$D,$D133,Fluxo!$E:$E,"&lt;&gt;"&amp;"PERMUTANTE"))</f>
        <v>0</v>
      </c>
      <c r="BY133" s="18">
        <f>IF(BY$5&gt;$G$4,0,SUMIFS(Fluxo!$O:$O,Fluxo!$U:$U,"&gt;"&amp;BX$5,Fluxo!$U:$U,"&lt;="&amp;BY$5,Fluxo!$D:$D,$D133,Fluxo!$E:$E,"&lt;&gt;"&amp;"PERMUTANTE"))</f>
        <v>0</v>
      </c>
      <c r="BZ133" s="18">
        <f>IF(BZ$5&gt;$G$4,0,SUMIFS(Fluxo!$O:$O,Fluxo!$U:$U,"&gt;"&amp;BY$5,Fluxo!$U:$U,"&lt;="&amp;BZ$5,Fluxo!$D:$D,$D133,Fluxo!$E:$E,"&lt;&gt;"&amp;"PERMUTANTE"))</f>
        <v>0</v>
      </c>
      <c r="CA133" s="18">
        <f>IF(CA$5&gt;$G$4,0,SUMIFS(Fluxo!$O:$O,Fluxo!$U:$U,"&gt;"&amp;BZ$5,Fluxo!$U:$U,"&lt;="&amp;CA$5,Fluxo!$D:$D,$D133,Fluxo!$E:$E,"&lt;&gt;"&amp;"PERMUTANTE"))</f>
        <v>0</v>
      </c>
      <c r="CB133" s="18">
        <f>IF(CB$5&gt;$G$4,0,SUMIFS(Fluxo!$O:$O,Fluxo!$U:$U,"&gt;"&amp;CA$5,Fluxo!$U:$U,"&lt;="&amp;CB$5,Fluxo!$D:$D,$D133,Fluxo!$E:$E,"&lt;&gt;"&amp;"PERMUTANTE"))</f>
        <v>0</v>
      </c>
      <c r="CC133" s="18">
        <f>IF(CC$5&gt;$G$4,0,SUMIFS(Fluxo!$O:$O,Fluxo!$U:$U,"&gt;"&amp;CB$5,Fluxo!$U:$U,"&lt;="&amp;CC$5,Fluxo!$D:$D,$D133,Fluxo!$E:$E,"&lt;&gt;"&amp;"PERMUTANTE"))</f>
        <v>0</v>
      </c>
      <c r="CD133" s="18">
        <f>IF(CD$5&gt;$G$4,0,SUMIFS(Fluxo!$O:$O,Fluxo!$U:$U,"&gt;"&amp;CC$5,Fluxo!$U:$U,"&lt;="&amp;CD$5,Fluxo!$D:$D,$D133,Fluxo!$E:$E,"&lt;&gt;"&amp;"PERMUTANTE"))</f>
        <v>0</v>
      </c>
      <c r="CE133" s="18">
        <f>IF(CE$5&gt;$G$4,0,SUMIFS(Fluxo!$O:$O,Fluxo!$U:$U,"&gt;"&amp;CD$5,Fluxo!$U:$U,"&lt;="&amp;CE$5,Fluxo!$D:$D,$D133,Fluxo!$E:$E,"&lt;&gt;"&amp;"PERMUTANTE"))</f>
        <v>0</v>
      </c>
      <c r="CF133" s="18">
        <f>IF(CF$5&gt;$G$4,0,SUMIFS(Fluxo!$O:$O,Fluxo!$U:$U,"&gt;"&amp;CE$5,Fluxo!$U:$U,"&lt;="&amp;CF$5,Fluxo!$D:$D,$D133,Fluxo!$E:$E,"&lt;&gt;"&amp;"PERMUTANTE"))</f>
        <v>0</v>
      </c>
      <c r="CG133" s="18">
        <f>IF(CG$5&gt;$G$4,0,SUMIFS(Fluxo!$O:$O,Fluxo!$U:$U,"&gt;"&amp;CF$5,Fluxo!$U:$U,"&lt;="&amp;CG$5,Fluxo!$D:$D,$D133,Fluxo!$E:$E,"&lt;&gt;"&amp;"PERMUTANTE"))</f>
        <v>0</v>
      </c>
      <c r="CH133" s="18">
        <f>IF(CH$5&gt;$G$4,0,SUMIFS(Fluxo!$O:$O,Fluxo!$U:$U,"&gt;"&amp;CG$5,Fluxo!$U:$U,"&lt;="&amp;CH$5,Fluxo!$D:$D,$D133,Fluxo!$E:$E,"&lt;&gt;"&amp;"PERMUTANTE"))</f>
        <v>0</v>
      </c>
      <c r="CI133" s="18">
        <f>IF(CI$5&gt;$G$4,0,SUMIFS(Fluxo!$O:$O,Fluxo!$U:$U,"&gt;"&amp;CH$5,Fluxo!$U:$U,"&lt;="&amp;CI$5,Fluxo!$D:$D,$D133,Fluxo!$E:$E,"&lt;&gt;"&amp;"PERMUTANTE"))</f>
        <v>0</v>
      </c>
      <c r="CJ133" s="18">
        <f>IF(CJ$5&gt;$G$4,0,SUMIFS(Fluxo!$O:$O,Fluxo!$U:$U,"&gt;"&amp;CI$5,Fluxo!$U:$U,"&lt;="&amp;CJ$5,Fluxo!$D:$D,$D133,Fluxo!$E:$E,"&lt;&gt;"&amp;"PERMUTANTE"))</f>
        <v>0</v>
      </c>
      <c r="CK133" s="18">
        <f>IF(CK$5&gt;$G$4,0,SUMIFS(Fluxo!$O:$O,Fluxo!$U:$U,"&gt;"&amp;CJ$5,Fluxo!$U:$U,"&lt;="&amp;CK$5,Fluxo!$D:$D,$D133,Fluxo!$E:$E,"&lt;&gt;"&amp;"PERMUTANTE"))</f>
        <v>0</v>
      </c>
      <c r="CL133" s="18">
        <f>IF(CL$5&gt;$G$4,0,SUMIFS(Fluxo!$O:$O,Fluxo!$U:$U,"&gt;"&amp;CK$5,Fluxo!$U:$U,"&lt;="&amp;CL$5,Fluxo!$D:$D,$D133,Fluxo!$E:$E,"&lt;&gt;"&amp;"PERMUTANTE"))</f>
        <v>0</v>
      </c>
      <c r="CM133" s="18">
        <f>IF(CM$5&gt;$G$4,0,SUMIFS(Fluxo!$O:$O,Fluxo!$U:$U,"&gt;"&amp;CL$5,Fluxo!$U:$U,"&lt;="&amp;CM$5,Fluxo!$D:$D,$D133,Fluxo!$E:$E,"&lt;&gt;"&amp;"PERMUTANTE"))</f>
        <v>0</v>
      </c>
      <c r="CN133" s="18">
        <f>IF(CN$5&gt;$G$4,0,SUMIFS(Fluxo!$O:$O,Fluxo!$U:$U,"&gt;"&amp;CM$5,Fluxo!$U:$U,"&lt;="&amp;CN$5,Fluxo!$D:$D,$D133,Fluxo!$E:$E,"&lt;&gt;"&amp;"PERMUTANTE"))</f>
        <v>0</v>
      </c>
      <c r="CO133" s="18">
        <f>IF(CO$5&gt;$G$4,0,SUMIFS(Fluxo!$O:$O,Fluxo!$U:$U,"&gt;"&amp;CN$5,Fluxo!$U:$U,"&lt;="&amp;CO$5,Fluxo!$D:$D,$D133,Fluxo!$E:$E,"&lt;&gt;"&amp;"PERMUTANTE"))</f>
        <v>0</v>
      </c>
      <c r="CP133" s="18">
        <f>IF(CP$5&gt;$G$4,0,SUMIFS(Fluxo!$O:$O,Fluxo!$U:$U,"&gt;"&amp;CO$5,Fluxo!$U:$U,"&lt;="&amp;CP$5,Fluxo!$D:$D,$D133,Fluxo!$E:$E,"&lt;&gt;"&amp;"PERMUTANTE"))</f>
        <v>0</v>
      </c>
      <c r="CQ133" s="18">
        <f>IF(CQ$5&gt;$G$4,0,SUMIFS(Fluxo!$O:$O,Fluxo!$U:$U,"&gt;"&amp;CP$5,Fluxo!$U:$U,"&lt;="&amp;CQ$5,Fluxo!$D:$D,$D133,Fluxo!$E:$E,"&lt;&gt;"&amp;"PERMUTANTE"))</f>
        <v>0</v>
      </c>
      <c r="CR133" s="18">
        <f>IF(CR$5&gt;$G$4,0,SUMIFS(Fluxo!$O:$O,Fluxo!$U:$U,"&gt;"&amp;CQ$5,Fluxo!$U:$U,"&lt;="&amp;CR$5,Fluxo!$D:$D,$D133,Fluxo!$E:$E,"&lt;&gt;"&amp;"PERMUTANTE"))</f>
        <v>0</v>
      </c>
      <c r="CS133" s="18">
        <f>IF(CS$5&gt;$G$4,0,SUMIFS(Fluxo!$O:$O,Fluxo!$U:$U,"&gt;"&amp;CR$5,Fluxo!$U:$U,"&lt;="&amp;CS$5,Fluxo!$D:$D,$D133,Fluxo!$E:$E,"&lt;&gt;"&amp;"PERMUTANTE"))</f>
        <v>0</v>
      </c>
      <c r="CT133" s="18">
        <f>IF(CT$5&gt;$G$4,0,SUMIFS(Fluxo!$O:$O,Fluxo!$U:$U,"&gt;"&amp;CS$5,Fluxo!$U:$U,"&lt;="&amp;CT$5,Fluxo!$D:$D,$D133,Fluxo!$E:$E,"&lt;&gt;"&amp;"PERMUTANTE"))</f>
        <v>0</v>
      </c>
      <c r="CU133" s="18">
        <f>IF(CU$5&gt;$G$4,0,SUMIFS(Fluxo!$O:$O,Fluxo!$U:$U,"&gt;"&amp;CT$5,Fluxo!$U:$U,"&lt;="&amp;CU$5,Fluxo!$D:$D,$D133,Fluxo!$E:$E,"&lt;&gt;"&amp;"PERMUTANTE"))</f>
        <v>0</v>
      </c>
      <c r="CV133" s="18">
        <f>IF(CV$5&gt;$G$4,0,SUMIFS(Fluxo!$O:$O,Fluxo!$U:$U,"&gt;"&amp;CU$5,Fluxo!$U:$U,"&lt;="&amp;CV$5,Fluxo!$D:$D,$D133,Fluxo!$E:$E,"&lt;&gt;"&amp;"PERMUTANTE"))</f>
        <v>0</v>
      </c>
      <c r="CW133" s="18">
        <f>IF(CW$5&gt;$G$4,0,SUMIFS(Fluxo!$O:$O,Fluxo!$U:$U,"&gt;"&amp;CV$5,Fluxo!$U:$U,"&lt;="&amp;CW$5,Fluxo!$D:$D,$D133,Fluxo!$E:$E,"&lt;&gt;"&amp;"PERMUTANTE"))</f>
        <v>0</v>
      </c>
      <c r="CX133" s="18">
        <f>IF(CX$5&gt;$G$4,0,SUMIFS(Fluxo!$O:$O,Fluxo!$U:$U,"&gt;"&amp;CW$5,Fluxo!$U:$U,"&lt;="&amp;CX$5,Fluxo!$D:$D,$D133,Fluxo!$E:$E,"&lt;&gt;"&amp;"PERMUTANTE"))</f>
        <v>0</v>
      </c>
      <c r="CY133" s="18">
        <f>IF(CY$5&gt;$G$4,0,SUMIFS(Fluxo!$O:$O,Fluxo!$U:$U,"&gt;"&amp;CX$5,Fluxo!$U:$U,"&lt;="&amp;CY$5,Fluxo!$D:$D,$D133,Fluxo!$E:$E,"&lt;&gt;"&amp;"PERMUTANTE"))</f>
        <v>0</v>
      </c>
      <c r="CZ133" s="18">
        <f>IF(CZ$5&gt;$G$4,0,SUMIFS(Fluxo!$O:$O,Fluxo!$U:$U,"&gt;"&amp;CY$5,Fluxo!$U:$U,"&lt;="&amp;CZ$5,Fluxo!$D:$D,$D133,Fluxo!$E:$E,"&lt;&gt;"&amp;"PERMUTANTE"))</f>
        <v>0</v>
      </c>
      <c r="DA133" s="18">
        <f>IF(DA$5&gt;$G$4,0,SUMIFS(Fluxo!$O:$O,Fluxo!$U:$U,"&gt;"&amp;CZ$5,Fluxo!$U:$U,"&lt;="&amp;DA$5,Fluxo!$D:$D,$D133,Fluxo!$E:$E,"&lt;&gt;"&amp;"PERMUTANTE"))</f>
        <v>0</v>
      </c>
      <c r="DB133" s="18">
        <f>IF(DB$5&gt;$G$4,0,SUMIFS(Fluxo!$O:$O,Fluxo!$U:$U,"&gt;"&amp;DA$5,Fluxo!$U:$U,"&lt;="&amp;DB$5,Fluxo!$D:$D,$D133,Fluxo!$E:$E,"&lt;&gt;"&amp;"PERMUTANTE"))</f>
        <v>0</v>
      </c>
      <c r="DC133" s="18">
        <f>IF(DC$5&gt;$G$4,0,SUMIFS(Fluxo!$O:$O,Fluxo!$U:$U,"&gt;"&amp;DB$5,Fluxo!$U:$U,"&lt;="&amp;DC$5,Fluxo!$D:$D,$D133,Fluxo!$E:$E,"&lt;&gt;"&amp;"PERMUTANTE"))</f>
        <v>0</v>
      </c>
      <c r="DD133" s="18">
        <f>IF(DD$5&gt;$G$4,0,SUMIFS(Fluxo!$O:$O,Fluxo!$U:$U,"&gt;"&amp;DC$5,Fluxo!$U:$U,"&lt;="&amp;DD$5,Fluxo!$D:$D,$D133,Fluxo!$E:$E,"&lt;&gt;"&amp;"PERMUTANTE"))</f>
        <v>0</v>
      </c>
      <c r="DE133" s="18">
        <f>IF(DE$5&gt;$G$4,0,SUMIFS(Fluxo!$O:$O,Fluxo!$U:$U,"&gt;"&amp;DD$5,Fluxo!$U:$U,"&lt;="&amp;DE$5,Fluxo!$D:$D,$D133,Fluxo!$E:$E,"&lt;&gt;"&amp;"PERMUTANTE"))</f>
        <v>0</v>
      </c>
      <c r="DF133" s="18">
        <f>IF(DF$5&gt;$G$4,0,SUMIFS(Fluxo!$O:$O,Fluxo!$U:$U,"&gt;"&amp;DE$5,Fluxo!$U:$U,"&lt;="&amp;DF$5,Fluxo!$D:$D,$D133,Fluxo!$E:$E,"&lt;&gt;"&amp;"PERMUTANTE"))</f>
        <v>0</v>
      </c>
      <c r="DG133" s="18">
        <f>IF(DG$5&gt;$G$4,0,SUMIFS(Fluxo!$O:$O,Fluxo!$U:$U,"&gt;"&amp;DF$5,Fluxo!$U:$U,"&lt;="&amp;DG$5,Fluxo!$D:$D,$D133,Fluxo!$E:$E,"&lt;&gt;"&amp;"PERMUTANTE"))</f>
        <v>0</v>
      </c>
      <c r="DH133" s="18">
        <f>IF(DH$5&gt;$G$4,0,SUMIFS(Fluxo!$O:$O,Fluxo!$U:$U,"&gt;"&amp;DG$5,Fluxo!$U:$U,"&lt;="&amp;DH$5,Fluxo!$D:$D,$D133,Fluxo!$E:$E,"&lt;&gt;"&amp;"PERMUTANTE"))</f>
        <v>0</v>
      </c>
      <c r="DI133" s="18">
        <f>IF(DI$5&gt;$G$4,0,SUMIFS(Fluxo!$O:$O,Fluxo!$U:$U,"&gt;"&amp;DH$5,Fluxo!$U:$U,"&lt;="&amp;DI$5,Fluxo!$D:$D,$D133,Fluxo!$E:$E,"&lt;&gt;"&amp;"PERMUTANTE"))</f>
        <v>0</v>
      </c>
      <c r="DJ133" s="18">
        <f>IF(DJ$5&gt;$G$4,0,SUMIFS(Fluxo!$O:$O,Fluxo!$U:$U,"&gt;"&amp;DI$5,Fluxo!$U:$U,"&lt;="&amp;DJ$5,Fluxo!$D:$D,$D133,Fluxo!$E:$E,"&lt;&gt;"&amp;"PERMUTANTE"))</f>
        <v>0</v>
      </c>
      <c r="DK133" s="18">
        <f>IF(DK$5&gt;$G$4,0,SUMIFS(Fluxo!$O:$O,Fluxo!$U:$U,"&gt;"&amp;DJ$5,Fluxo!$U:$U,"&lt;="&amp;DK$5,Fluxo!$D:$D,$D133,Fluxo!$E:$E,"&lt;&gt;"&amp;"PERMUTANTE"))</f>
        <v>0</v>
      </c>
      <c r="DL133" s="18">
        <f>IF(DL$5&gt;$G$4,0,SUMIFS(Fluxo!$O:$O,Fluxo!$U:$U,"&gt;"&amp;DK$5,Fluxo!$U:$U,"&lt;="&amp;DL$5,Fluxo!$D:$D,$D133,Fluxo!$E:$E,"&lt;&gt;"&amp;"PERMUTANTE"))</f>
        <v>0</v>
      </c>
      <c r="DM133" s="18">
        <f>IF(DM$5&gt;$G$4,0,SUMIFS(Fluxo!$O:$O,Fluxo!$U:$U,"&gt;"&amp;DL$5,Fluxo!$U:$U,"&lt;="&amp;DM$5,Fluxo!$D:$D,$D133,Fluxo!$E:$E,"&lt;&gt;"&amp;"PERMUTANTE"))</f>
        <v>0</v>
      </c>
      <c r="DN133" s="18">
        <f>IF(DN$5&gt;$G$4,0,SUMIFS(Fluxo!$O:$O,Fluxo!$U:$U,"&gt;"&amp;DM$5,Fluxo!$U:$U,"&lt;="&amp;DN$5,Fluxo!$D:$D,$D133,Fluxo!$E:$E,"&lt;&gt;"&amp;"PERMUTANTE"))</f>
        <v>0</v>
      </c>
      <c r="DO133" s="18">
        <f>IF(DO$5&gt;$G$4,0,SUMIFS(Fluxo!$O:$O,Fluxo!$U:$U,"&gt;"&amp;DN$5,Fluxo!$U:$U,"&lt;="&amp;DO$5,Fluxo!$D:$D,$D133,Fluxo!$E:$E,"&lt;&gt;"&amp;"PERMUTANTE"))</f>
        <v>0</v>
      </c>
      <c r="DP133" s="18">
        <f>IF(DP$5&gt;$G$4,0,SUMIFS(Fluxo!$O:$O,Fluxo!$U:$U,"&gt;"&amp;DO$5,Fluxo!$U:$U,"&lt;="&amp;DP$5,Fluxo!$D:$D,$D133,Fluxo!$E:$E,"&lt;&gt;"&amp;"PERMUTANTE"))</f>
        <v>0</v>
      </c>
      <c r="DQ133" s="18">
        <f>IF(DQ$5&gt;$G$4,0,SUMIFS(Fluxo!$O:$O,Fluxo!$U:$U,"&gt;"&amp;DP$5,Fluxo!$U:$U,"&lt;="&amp;DQ$5,Fluxo!$D:$D,$D133,Fluxo!$E:$E,"&lt;&gt;"&amp;"PERMUTANTE"))</f>
        <v>0</v>
      </c>
      <c r="DR133" s="18">
        <f>IF(DR$5&gt;$G$4,0,SUMIFS(Fluxo!$O:$O,Fluxo!$U:$U,"&gt;"&amp;DQ$5,Fluxo!$U:$U,"&lt;="&amp;DR$5,Fluxo!$D:$D,$D133,Fluxo!$E:$E,"&lt;&gt;"&amp;"PERMUTANTE"))</f>
        <v>0</v>
      </c>
      <c r="DS133" s="18">
        <f>IF(DS$5&gt;$G$4,0,SUMIFS(Fluxo!$O:$O,Fluxo!$U:$U,"&gt;"&amp;DR$5,Fluxo!$U:$U,"&lt;="&amp;DS$5,Fluxo!$D:$D,$D133,Fluxo!$E:$E,"&lt;&gt;"&amp;"PERMUTANTE"))</f>
        <v>0</v>
      </c>
      <c r="DT133" s="18">
        <f>IF(DT$5&gt;$G$4,0,SUMIFS(Fluxo!$O:$O,Fluxo!$U:$U,"&gt;"&amp;DS$5,Fluxo!$U:$U,"&lt;="&amp;DT$5,Fluxo!$D:$D,$D133,Fluxo!$E:$E,"&lt;&gt;"&amp;"PERMUTANTE"))</f>
        <v>0</v>
      </c>
      <c r="DU133" s="18">
        <f>IF(DU$5&gt;$G$4,0,SUMIFS(Fluxo!$O:$O,Fluxo!$U:$U,"&gt;"&amp;DT$5,Fluxo!$U:$U,"&lt;="&amp;DU$5,Fluxo!$D:$D,$D133,Fluxo!$E:$E,"&lt;&gt;"&amp;"PERMUTANTE"))</f>
        <v>0</v>
      </c>
      <c r="DV133" s="18">
        <f>IF(DV$5&gt;$G$4,0,SUMIFS(Fluxo!$O:$O,Fluxo!$U:$U,"&gt;"&amp;DU$5,Fluxo!$U:$U,"&lt;="&amp;DV$5,Fluxo!$D:$D,$D133,Fluxo!$E:$E,"&lt;&gt;"&amp;"PERMUTANTE"))</f>
        <v>0</v>
      </c>
      <c r="DW133" s="18">
        <f>IF(DW$5&gt;$G$4,0,SUMIFS(Fluxo!$O:$O,Fluxo!$U:$U,"&gt;"&amp;DV$5,Fluxo!$U:$U,"&lt;="&amp;DW$5,Fluxo!$D:$D,$D133,Fluxo!$E:$E,"&lt;&gt;"&amp;"PERMUTANTE"))</f>
        <v>0</v>
      </c>
      <c r="DX133" s="18">
        <f>IF(DX$5&gt;$G$4,0,SUMIFS(Fluxo!$O:$O,Fluxo!$U:$U,"&gt;"&amp;DW$5,Fluxo!$U:$U,"&lt;="&amp;DX$5,Fluxo!$D:$D,$D133,Fluxo!$E:$E,"&lt;&gt;"&amp;"PERMUTANTE"))</f>
        <v>0</v>
      </c>
      <c r="DY133" s="18">
        <f>IF(DY$5&gt;$G$4,0,SUMIFS(Fluxo!$O:$O,Fluxo!$U:$U,"&gt;"&amp;DX$5,Fluxo!$U:$U,"&lt;="&amp;DY$5,Fluxo!$D:$D,$D133,Fluxo!$E:$E,"&lt;&gt;"&amp;"PERMUTANTE"))</f>
        <v>0</v>
      </c>
      <c r="DZ133" s="18">
        <f>IF(DZ$5&gt;$G$4,0,SUMIFS(Fluxo!$O:$O,Fluxo!$U:$U,"&gt;"&amp;DY$5,Fluxo!$U:$U,"&lt;="&amp;DZ$5,Fluxo!$D:$D,$D133,Fluxo!$E:$E,"&lt;&gt;"&amp;"PERMUTANTE"))</f>
        <v>0</v>
      </c>
      <c r="EA133" s="18">
        <f>IF(EA$5&gt;$G$4,0,SUMIFS(Fluxo!$O:$O,Fluxo!$U:$U,"&gt;"&amp;DZ$5,Fluxo!$U:$U,"&lt;="&amp;EA$5,Fluxo!$D:$D,$D133,Fluxo!$E:$E,"&lt;&gt;"&amp;"PERMUTANTE"))</f>
        <v>0</v>
      </c>
      <c r="EB133" s="18">
        <f>IF(EB$5&gt;$G$4,0,SUMIFS(Fluxo!$O:$O,Fluxo!$U:$U,"&gt;"&amp;EA$5,Fluxo!$U:$U,"&lt;="&amp;EB$5,Fluxo!$D:$D,$D133,Fluxo!$E:$E,"&lt;&gt;"&amp;"PERMUTANTE"))</f>
        <v>0</v>
      </c>
      <c r="EC133" s="18">
        <f>IF(EC$5&gt;$G$4,0,SUMIFS(Fluxo!$O:$O,Fluxo!$U:$U,"&gt;"&amp;EB$5,Fluxo!$U:$U,"&lt;="&amp;EC$5,Fluxo!$D:$D,$D133,Fluxo!$E:$E,"&lt;&gt;"&amp;"PERMUTANTE"))</f>
        <v>0</v>
      </c>
      <c r="ED133" s="18">
        <f>IF(ED$5&gt;$G$4,0,SUMIFS(Fluxo!$O:$O,Fluxo!$U:$U,"&gt;"&amp;EC$5,Fluxo!$U:$U,"&lt;="&amp;ED$5,Fluxo!$D:$D,$D133,Fluxo!$E:$E,"&lt;&gt;"&amp;"PERMUTANTE"))</f>
        <v>0</v>
      </c>
      <c r="EE133" s="18">
        <f>IF(EE$5&gt;$G$4,0,SUMIFS(Fluxo!$O:$O,Fluxo!$U:$U,"&gt;"&amp;ED$5,Fluxo!$U:$U,"&lt;="&amp;EE$5,Fluxo!$D:$D,$D133,Fluxo!$E:$E,"&lt;&gt;"&amp;"PERMUTANTE"))</f>
        <v>0</v>
      </c>
      <c r="EF133" s="18">
        <f>IF(EF$5&gt;$G$4,0,SUMIFS(Fluxo!$O:$O,Fluxo!$U:$U,"&gt;"&amp;EE$5,Fluxo!$U:$U,"&lt;="&amp;EF$5,Fluxo!$D:$D,$D133,Fluxo!$E:$E,"&lt;&gt;"&amp;"PERMUTANTE"))</f>
        <v>0</v>
      </c>
      <c r="EG133" s="18">
        <f>IF(EG$5&gt;$G$4,0,SUMIFS(Fluxo!$O:$O,Fluxo!$U:$U,"&gt;"&amp;EF$5,Fluxo!$U:$U,"&lt;="&amp;EG$5,Fluxo!$D:$D,$D133,Fluxo!$E:$E,"&lt;&gt;"&amp;"PERMUTANTE"))</f>
        <v>0</v>
      </c>
      <c r="EH133" s="18">
        <f>IF(EH$5&gt;$G$4,0,SUMIFS(Fluxo!$O:$O,Fluxo!$U:$U,"&gt;"&amp;EG$5,Fluxo!$U:$U,"&lt;="&amp;EH$5,Fluxo!$D:$D,$D133,Fluxo!$E:$E,"&lt;&gt;"&amp;"PERMUTANTE"))</f>
        <v>0</v>
      </c>
      <c r="EI133" s="18">
        <f>IF(EI$5&gt;$G$4,0,SUMIFS(Fluxo!$O:$O,Fluxo!$U:$U,"&gt;"&amp;EH$5,Fluxo!$U:$U,"&lt;="&amp;EI$5,Fluxo!$D:$D,$D133,Fluxo!$E:$E,"&lt;&gt;"&amp;"PERMUTANTE"))</f>
        <v>0</v>
      </c>
      <c r="EJ133" s="18">
        <f>IF(EJ$5&gt;$G$4,0,SUMIFS(Fluxo!$O:$O,Fluxo!$U:$U,"&gt;"&amp;EI$5,Fluxo!$U:$U,"&lt;="&amp;EJ$5,Fluxo!$D:$D,$D133,Fluxo!$E:$E,"&lt;&gt;"&amp;"PERMUTANTE"))</f>
        <v>0</v>
      </c>
      <c r="EK133" s="18">
        <f>IF(EK$5&gt;$G$4,0,SUMIFS(Fluxo!$O:$O,Fluxo!$U:$U,"&gt;"&amp;EJ$5,Fluxo!$U:$U,"&lt;="&amp;EK$5,Fluxo!$D:$D,$D133,Fluxo!$E:$E,"&lt;&gt;"&amp;"PERMUTANTE"))</f>
        <v>0</v>
      </c>
      <c r="EL133" s="18">
        <f>IF(EL$5&gt;$G$4,0,SUMIFS(Fluxo!$O:$O,Fluxo!$U:$U,"&gt;"&amp;EK$5,Fluxo!$U:$U,"&lt;="&amp;EL$5,Fluxo!$D:$D,$D133,Fluxo!$E:$E,"&lt;&gt;"&amp;"PERMUTANTE"))</f>
        <v>0</v>
      </c>
      <c r="EM133" s="18">
        <f>IF(EM$5&gt;$G$4,0,SUMIFS(Fluxo!$O:$O,Fluxo!$U:$U,"&gt;"&amp;EL$5,Fluxo!$U:$U,"&lt;="&amp;EM$5,Fluxo!$D:$D,$D133,Fluxo!$E:$E,"&lt;&gt;"&amp;"PERMUTANTE"))</f>
        <v>0</v>
      </c>
      <c r="EN133" s="18">
        <f>IF(EN$5&gt;$G$4,0,SUMIFS(Fluxo!$O:$O,Fluxo!$U:$U,"&gt;"&amp;EM$5,Fluxo!$U:$U,"&lt;="&amp;EN$5,Fluxo!$D:$D,$D133,Fluxo!$E:$E,"&lt;&gt;"&amp;"PERMUTANTE"))</f>
        <v>0</v>
      </c>
      <c r="EO133" s="18">
        <f>IF(EO$5&gt;$G$4,0,SUMIFS(Fluxo!$O:$O,Fluxo!$U:$U,"&gt;"&amp;EN$5,Fluxo!$U:$U,"&lt;="&amp;EO$5,Fluxo!$D:$D,$D133,Fluxo!$E:$E,"&lt;&gt;"&amp;"PERMUTANTE"))</f>
        <v>0</v>
      </c>
      <c r="EP133" s="18">
        <f>IF(EP$5&gt;$G$4,0,SUMIFS(Fluxo!$O:$O,Fluxo!$U:$U,"&gt;"&amp;EO$5,Fluxo!$U:$U,"&lt;="&amp;EP$5,Fluxo!$D:$D,$D133,Fluxo!$E:$E,"&lt;&gt;"&amp;"PERMUTANTE"))</f>
        <v>0</v>
      </c>
      <c r="EQ133" s="18">
        <f>IF(EQ$5&gt;$G$4,0,SUMIFS(Fluxo!$O:$O,Fluxo!$U:$U,"&gt;"&amp;EP$5,Fluxo!$U:$U,"&lt;="&amp;EQ$5,Fluxo!$D:$D,$D133,Fluxo!$E:$E,"&lt;&gt;"&amp;"PERMUTANTE"))</f>
        <v>0</v>
      </c>
      <c r="ER133" s="18">
        <f>IF(ER$5&gt;$G$4,0,SUMIFS(Fluxo!$O:$O,Fluxo!$U:$U,"&gt;"&amp;EQ$5,Fluxo!$U:$U,"&lt;="&amp;ER$5,Fluxo!$D:$D,$D133,Fluxo!$E:$E,"&lt;&gt;"&amp;"PERMUTANTE"))</f>
        <v>0</v>
      </c>
      <c r="ES133" s="18">
        <f>IF(ES$5&gt;$G$4,0,SUMIFS(Fluxo!$O:$O,Fluxo!$U:$U,"&gt;"&amp;ER$5,Fluxo!$U:$U,"&lt;="&amp;ES$5,Fluxo!$D:$D,$D133,Fluxo!$E:$E,"&lt;&gt;"&amp;"PERMUTANTE"))</f>
        <v>0</v>
      </c>
      <c r="ET133" s="18">
        <f>IF(ET$5&gt;$G$4,0,SUMIFS(Fluxo!$O:$O,Fluxo!$U:$U,"&gt;"&amp;ES$5,Fluxo!$U:$U,"&lt;="&amp;ET$5,Fluxo!$D:$D,$D133,Fluxo!$E:$E,"&lt;&gt;"&amp;"PERMUTANTE"))</f>
        <v>0</v>
      </c>
      <c r="EU133" s="18">
        <f>IF(EU$5&gt;$G$4,0,SUMIFS(Fluxo!$O:$O,Fluxo!$U:$U,"&gt;"&amp;ET$5,Fluxo!$U:$U,"&lt;="&amp;EU$5,Fluxo!$D:$D,$D133,Fluxo!$E:$E,"&lt;&gt;"&amp;"PERMUTANTE"))</f>
        <v>0</v>
      </c>
      <c r="EV133" s="18">
        <f>IF(EV$5&gt;$G$4,0,SUMIFS(Fluxo!$O:$O,Fluxo!$U:$U,"&gt;"&amp;EU$5,Fluxo!$U:$U,"&lt;="&amp;EV$5,Fluxo!$D:$D,$D133,Fluxo!$E:$E,"&lt;&gt;"&amp;"PERMUTANTE"))</f>
        <v>0</v>
      </c>
      <c r="EW133" s="18">
        <f>IF(EW$5&gt;$G$4,0,SUMIFS(Fluxo!$O:$O,Fluxo!$U:$U,"&gt;"&amp;EV$5,Fluxo!$U:$U,"&lt;="&amp;EW$5,Fluxo!$D:$D,$D133,Fluxo!$E:$E,"&lt;&gt;"&amp;"PERMUTANTE"))</f>
        <v>0</v>
      </c>
      <c r="EX133" s="18">
        <f>IF(EX$5&gt;$G$4,0,SUMIFS(Fluxo!$O:$O,Fluxo!$U:$U,"&gt;"&amp;EW$5,Fluxo!$U:$U,"&lt;="&amp;EX$5,Fluxo!$D:$D,$D133,Fluxo!$E:$E,"&lt;&gt;"&amp;"PERMUTANTE"))</f>
        <v>0</v>
      </c>
      <c r="EY133" s="18">
        <f>IF(EY$5&gt;$G$4,0,SUMIFS(Fluxo!$O:$O,Fluxo!$U:$U,"&gt;"&amp;EX$5,Fluxo!$U:$U,"&lt;="&amp;EY$5,Fluxo!$D:$D,$D133,Fluxo!$E:$E,"&lt;&gt;"&amp;"PERMUTANTE"))</f>
        <v>0</v>
      </c>
      <c r="EZ133" s="18">
        <f>IF(EZ$5&gt;$G$4,0,SUMIFS(Fluxo!$O:$O,Fluxo!$U:$U,"&gt;"&amp;EY$5,Fluxo!$U:$U,"&lt;="&amp;EZ$5,Fluxo!$D:$D,$D133,Fluxo!$E:$E,"&lt;&gt;"&amp;"PERMUTANTE"))</f>
        <v>0</v>
      </c>
      <c r="FA133" s="18">
        <f>IF(FA$5&gt;$G$4,0,SUMIFS(Fluxo!$O:$O,Fluxo!$U:$U,"&gt;"&amp;EZ$5,Fluxo!$U:$U,"&lt;="&amp;FA$5,Fluxo!$D:$D,$D133,Fluxo!$E:$E,"&lt;&gt;"&amp;"PERMUTANTE"))</f>
        <v>0</v>
      </c>
      <c r="FB133" s="18">
        <f>IF(FB$5&gt;$G$4,0,SUMIFS(Fluxo!$O:$O,Fluxo!$U:$U,"&gt;"&amp;FA$5,Fluxo!$U:$U,"&lt;="&amp;FB$5,Fluxo!$D:$D,$D133,Fluxo!$E:$E,"&lt;&gt;"&amp;"PERMUTANTE"))</f>
        <v>0</v>
      </c>
      <c r="FC133" s="18">
        <f>IF(FC$5&gt;$G$4,0,SUMIFS(Fluxo!$O:$O,Fluxo!$U:$U,"&gt;"&amp;FB$5,Fluxo!$U:$U,"&lt;="&amp;FC$5,Fluxo!$D:$D,$D133,Fluxo!$E:$E,"&lt;&gt;"&amp;"PERMUTANTE"))</f>
        <v>0</v>
      </c>
      <c r="FD133" s="18">
        <f>IF(FD$5&gt;$G$4,0,SUMIFS(Fluxo!$O:$O,Fluxo!$U:$U,"&gt;"&amp;FC$5,Fluxo!$U:$U,"&lt;="&amp;FD$5,Fluxo!$D:$D,$D133,Fluxo!$E:$E,"&lt;&gt;"&amp;"PERMUTANTE"))</f>
        <v>0</v>
      </c>
      <c r="FE133" s="18">
        <f>IF(FE$5&gt;$G$4,0,SUMIFS(Fluxo!$O:$O,Fluxo!$U:$U,"&gt;"&amp;FD$5,Fluxo!$U:$U,"&lt;="&amp;FE$5,Fluxo!$D:$D,$D133,Fluxo!$E:$E,"&lt;&gt;"&amp;"PERMUTANTE"))</f>
        <v>0</v>
      </c>
      <c r="FF133" s="18">
        <f>IF(FF$5&gt;$G$4,0,SUMIFS(Fluxo!$O:$O,Fluxo!$U:$U,"&gt;"&amp;FE$5,Fluxo!$U:$U,"&lt;="&amp;FF$5,Fluxo!$D:$D,$D133,Fluxo!$E:$E,"&lt;&gt;"&amp;"PERMUTANTE"))</f>
        <v>0</v>
      </c>
      <c r="FG133" s="18">
        <f>IF(FG$5&gt;$G$4,0,SUMIFS(Fluxo!$O:$O,Fluxo!$U:$U,"&gt;"&amp;FF$5,Fluxo!$U:$U,"&lt;="&amp;FG$5,Fluxo!$D:$D,$D133,Fluxo!$E:$E,"&lt;&gt;"&amp;"PERMUTANTE"))</f>
        <v>0</v>
      </c>
      <c r="FH133" s="18">
        <f>IF(FH$5&gt;$G$4,0,SUMIFS(Fluxo!$O:$O,Fluxo!$U:$U,"&gt;"&amp;FG$5,Fluxo!$U:$U,"&lt;="&amp;FH$5,Fluxo!$D:$D,$D133,Fluxo!$E:$E,"&lt;&gt;"&amp;"PERMUTANTE"))</f>
        <v>0</v>
      </c>
      <c r="FI133" s="18">
        <f>IF(FI$5&gt;$G$4,0,SUMIFS(Fluxo!$O:$O,Fluxo!$U:$U,"&gt;"&amp;FH$5,Fluxo!$U:$U,"&lt;="&amp;FI$5,Fluxo!$D:$D,$D133,Fluxo!$E:$E,"&lt;&gt;"&amp;"PERMUTANTE"))</f>
        <v>0</v>
      </c>
      <c r="FJ133" s="18">
        <f>IF(FJ$5&gt;$G$4,0,SUMIFS(Fluxo!$O:$O,Fluxo!$U:$U,"&gt;"&amp;FI$5,Fluxo!$U:$U,"&lt;="&amp;FJ$5,Fluxo!$D:$D,$D133,Fluxo!$E:$E,"&lt;&gt;"&amp;"PERMUTANTE"))</f>
        <v>0</v>
      </c>
      <c r="FK133" s="18">
        <f>IF(FK$5&gt;$G$4,0,SUMIFS(Fluxo!$O:$O,Fluxo!$U:$U,"&gt;"&amp;FJ$5,Fluxo!$U:$U,"&lt;="&amp;FK$5,Fluxo!$D:$D,$D133,Fluxo!$E:$E,"&lt;&gt;"&amp;"PERMUTANTE"))</f>
        <v>0</v>
      </c>
      <c r="FL133" s="18">
        <f>IF(FL$5&gt;$G$4,0,SUMIFS(Fluxo!$O:$O,Fluxo!$U:$U,"&gt;"&amp;FK$5,Fluxo!$U:$U,"&lt;="&amp;FL$5,Fluxo!$D:$D,$D133,Fluxo!$E:$E,"&lt;&gt;"&amp;"PERMUTANTE"))</f>
        <v>0</v>
      </c>
      <c r="FM133" s="18">
        <f>IF(FM$5&gt;$G$4,0,SUMIFS(Fluxo!$O:$O,Fluxo!$U:$U,"&gt;"&amp;FL$5,Fluxo!$U:$U,"&lt;="&amp;FM$5,Fluxo!$D:$D,$D133,Fluxo!$E:$E,"&lt;&gt;"&amp;"PERMUTANTE"))</f>
        <v>0</v>
      </c>
      <c r="FN133" s="18">
        <f>IF(FN$5&gt;$G$4,0,SUMIFS(Fluxo!$O:$O,Fluxo!$U:$U,"&gt;"&amp;FM$5,Fluxo!$U:$U,"&lt;="&amp;FN$5,Fluxo!$D:$D,$D133,Fluxo!$E:$E,"&lt;&gt;"&amp;"PERMUTANTE"))</f>
        <v>0</v>
      </c>
      <c r="FO133" s="18">
        <f>IF(FO$5&gt;$G$4,0,SUMIFS(Fluxo!$O:$O,Fluxo!$U:$U,"&gt;"&amp;FN$5,Fluxo!$U:$U,"&lt;="&amp;FO$5,Fluxo!$D:$D,$D133,Fluxo!$E:$E,"&lt;&gt;"&amp;"PERMUTANTE"))</f>
        <v>0</v>
      </c>
      <c r="FP133" s="18">
        <f>IF(FP$5&gt;$G$4,0,SUMIFS(Fluxo!$O:$O,Fluxo!$U:$U,"&gt;"&amp;FO$5,Fluxo!$U:$U,"&lt;="&amp;FP$5,Fluxo!$D:$D,$D133,Fluxo!$E:$E,"&lt;&gt;"&amp;"PERMUTANTE"))</f>
        <v>0</v>
      </c>
      <c r="FQ133" s="18">
        <f>IF(FQ$5&gt;$G$4,0,SUMIFS(Fluxo!$O:$O,Fluxo!$U:$U,"&gt;"&amp;FP$5,Fluxo!$U:$U,"&lt;="&amp;FQ$5,Fluxo!$D:$D,$D133,Fluxo!$E:$E,"&lt;&gt;"&amp;"PERMUTANTE"))</f>
        <v>0</v>
      </c>
      <c r="FR133" s="18">
        <f>IF(FR$5&gt;$G$4,0,SUMIFS(Fluxo!$O:$O,Fluxo!$U:$U,"&gt;"&amp;FQ$5,Fluxo!$U:$U,"&lt;="&amp;FR$5,Fluxo!$D:$D,$D133,Fluxo!$E:$E,"&lt;&gt;"&amp;"PERMUTANTE"))</f>
        <v>0</v>
      </c>
      <c r="FS133" s="18">
        <f>IF(FS$5&gt;$G$4,0,SUMIFS(Fluxo!$O:$O,Fluxo!$U:$U,"&gt;"&amp;FR$5,Fluxo!$U:$U,"&lt;="&amp;FS$5,Fluxo!$D:$D,$D133,Fluxo!$E:$E,"&lt;&gt;"&amp;"PERMUTANTE"))</f>
        <v>0</v>
      </c>
      <c r="FT133" s="18">
        <f>IF(FT$5&gt;$G$4,0,SUMIFS(Fluxo!$O:$O,Fluxo!$U:$U,"&gt;"&amp;FS$5,Fluxo!$U:$U,"&lt;="&amp;FT$5,Fluxo!$D:$D,$D133,Fluxo!$E:$E,"&lt;&gt;"&amp;"PERMUTANTE"))</f>
        <v>0</v>
      </c>
      <c r="FU133" s="18">
        <f>IF(FU$5&gt;$G$4,0,SUMIFS(Fluxo!$O:$O,Fluxo!$U:$U,"&gt;"&amp;FT$5,Fluxo!$U:$U,"&lt;="&amp;FU$5,Fluxo!$D:$D,$D133,Fluxo!$E:$E,"&lt;&gt;"&amp;"PERMUTANTE"))</f>
        <v>0</v>
      </c>
      <c r="FV133" s="18">
        <f>IF(FV$5&gt;$G$4,0,SUMIFS(Fluxo!$O:$O,Fluxo!$U:$U,"&gt;"&amp;FU$5,Fluxo!$U:$U,"&lt;="&amp;FV$5,Fluxo!$D:$D,$D133,Fluxo!$E:$E,"&lt;&gt;"&amp;"PERMUTANTE"))</f>
        <v>0</v>
      </c>
      <c r="FW133" s="18">
        <f>IF(FW$5&gt;$G$4,0,SUMIFS(Fluxo!$O:$O,Fluxo!$U:$U,"&gt;"&amp;FV$5,Fluxo!$U:$U,"&lt;="&amp;FW$5,Fluxo!$D:$D,$D133,Fluxo!$E:$E,"&lt;&gt;"&amp;"PERMUTANTE"))</f>
        <v>0</v>
      </c>
      <c r="FX133" s="18">
        <f>IF(FX$5&gt;$G$4,0,SUMIFS(Fluxo!$O:$O,Fluxo!$U:$U,"&gt;"&amp;FW$5,Fluxo!$U:$U,"&lt;="&amp;FX$5,Fluxo!$D:$D,$D133,Fluxo!$E:$E,"&lt;&gt;"&amp;"PERMUTANTE"))</f>
        <v>0</v>
      </c>
      <c r="FY133" s="18">
        <f>IF(FY$5&gt;$G$4,0,SUMIFS(Fluxo!$O:$O,Fluxo!$U:$U,"&gt;"&amp;FX$5,Fluxo!$U:$U,"&lt;="&amp;FY$5,Fluxo!$D:$D,$D133,Fluxo!$E:$E,"&lt;&gt;"&amp;"PERMUTANTE"))</f>
        <v>0</v>
      </c>
      <c r="FZ133" s="18">
        <f>IF(FZ$5&gt;$G$4,0,SUMIFS(Fluxo!$O:$O,Fluxo!$U:$U,"&gt;"&amp;FY$5,Fluxo!$U:$U,"&lt;="&amp;FZ$5,Fluxo!$D:$D,$D133,Fluxo!$E:$E,"&lt;&gt;"&amp;"PERMUTANTE"))</f>
        <v>0</v>
      </c>
      <c r="GA133" s="18">
        <f>IF(GA$5&gt;$G$4,0,SUMIFS(Fluxo!$O:$O,Fluxo!$U:$U,"&gt;"&amp;FZ$5,Fluxo!$U:$U,"&lt;="&amp;GA$5,Fluxo!$D:$D,$D133,Fluxo!$E:$E,"&lt;&gt;"&amp;"PERMUTANTE"))</f>
        <v>0</v>
      </c>
      <c r="GB133" s="18">
        <f>IF(GB$5&gt;$G$4,0,SUMIFS(Fluxo!$O:$O,Fluxo!$U:$U,"&gt;"&amp;GA$5,Fluxo!$U:$U,"&lt;="&amp;GB$5,Fluxo!$D:$D,$D133,Fluxo!$E:$E,"&lt;&gt;"&amp;"PERMUTANTE"))</f>
        <v>0</v>
      </c>
      <c r="GC133" s="18">
        <f>IF(GC$5&gt;$G$4,0,SUMIFS(Fluxo!$O:$O,Fluxo!$U:$U,"&gt;"&amp;GB$5,Fluxo!$U:$U,"&lt;="&amp;GC$5,Fluxo!$D:$D,$D133,Fluxo!$E:$E,"&lt;&gt;"&amp;"PERMUTANTE"))</f>
        <v>0</v>
      </c>
      <c r="GD133" s="18">
        <f>IF(GD$5&gt;$G$4,0,SUMIFS(Fluxo!$O:$O,Fluxo!$U:$U,"&gt;"&amp;GC$5,Fluxo!$U:$U,"&lt;="&amp;GD$5,Fluxo!$D:$D,$D133,Fluxo!$E:$E,"&lt;&gt;"&amp;"PERMUTANTE"))</f>
        <v>0</v>
      </c>
      <c r="GE133" s="18">
        <f>IF(GE$5&gt;$G$4,0,SUMIFS(Fluxo!$O:$O,Fluxo!$U:$U,"&gt;"&amp;GD$5,Fluxo!$U:$U,"&lt;="&amp;GE$5,Fluxo!$D:$D,$D133,Fluxo!$E:$E,"&lt;&gt;"&amp;"PERMUTANTE"))</f>
        <v>0</v>
      </c>
      <c r="GF133" s="18">
        <f>IF(GF$5&gt;$G$4,0,SUMIFS(Fluxo!$O:$O,Fluxo!$U:$U,"&gt;"&amp;GE$5,Fluxo!$U:$U,"&lt;="&amp;GF$5,Fluxo!$D:$D,$D133,Fluxo!$E:$E,"&lt;&gt;"&amp;"PERMUTANTE"))</f>
        <v>0</v>
      </c>
      <c r="GG133" s="18">
        <f>IF(GG$5&gt;$G$4,0,SUMIFS(Fluxo!$O:$O,Fluxo!$U:$U,"&gt;"&amp;GF$5,Fluxo!$U:$U,"&lt;="&amp;GG$5,Fluxo!$D:$D,$D133,Fluxo!$E:$E,"&lt;&gt;"&amp;"PERMUTANTE"))</f>
        <v>0</v>
      </c>
      <c r="GH133" s="18">
        <f>IF(GH$5&gt;$G$4,0,SUMIFS(Fluxo!$O:$O,Fluxo!$U:$U,"&gt;"&amp;GG$5,Fluxo!$U:$U,"&lt;="&amp;GH$5,Fluxo!$D:$D,$D133,Fluxo!$E:$E,"&lt;&gt;"&amp;"PERMUTANTE"))</f>
        <v>0</v>
      </c>
      <c r="GI133" s="18">
        <f>IF(GI$5&gt;$G$4,0,SUMIFS(Fluxo!$O:$O,Fluxo!$U:$U,"&gt;"&amp;GH$5,Fluxo!$U:$U,"&lt;="&amp;GI$5,Fluxo!$D:$D,$D133,Fluxo!$E:$E,"&lt;&gt;"&amp;"PERMUTANTE"))</f>
        <v>0</v>
      </c>
      <c r="GJ133" s="18">
        <f>IF(GJ$5&gt;$G$4,0,SUMIFS(Fluxo!$O:$O,Fluxo!$U:$U,"&gt;"&amp;GI$5,Fluxo!$U:$U,"&lt;="&amp;GJ$5,Fluxo!$D:$D,$D133,Fluxo!$E:$E,"&lt;&gt;"&amp;"PERMUTANTE"))</f>
        <v>0</v>
      </c>
      <c r="GK133" s="18">
        <f>IF(GK$5&gt;$G$4,0,SUMIFS(Fluxo!$O:$O,Fluxo!$U:$U,"&gt;"&amp;GJ$5,Fluxo!$U:$U,"&lt;="&amp;GK$5,Fluxo!$D:$D,$D133,Fluxo!$E:$E,"&lt;&gt;"&amp;"PERMUTANTE"))</f>
        <v>0</v>
      </c>
      <c r="GL133" s="18">
        <f>IF(GL$5&gt;$G$4,0,SUMIFS(Fluxo!$O:$O,Fluxo!$U:$U,"&gt;"&amp;GK$5,Fluxo!$U:$U,"&lt;="&amp;GL$5,Fluxo!$D:$D,$D133,Fluxo!$E:$E,"&lt;&gt;"&amp;"PERMUTANTE"))</f>
        <v>0</v>
      </c>
      <c r="GM133" s="18">
        <f>IF(GM$5&gt;$G$4,0,SUMIFS(Fluxo!$O:$O,Fluxo!$U:$U,"&gt;"&amp;GL$5,Fluxo!$U:$U,"&lt;="&amp;GM$5,Fluxo!$D:$D,$D133,Fluxo!$E:$E,"&lt;&gt;"&amp;"PERMUTANTE"))</f>
        <v>0</v>
      </c>
      <c r="GN133" s="18">
        <f>IF(GN$5&gt;$G$4,0,SUMIFS(Fluxo!$O:$O,Fluxo!$U:$U,"&gt;"&amp;GM$5,Fluxo!$U:$U,"&lt;="&amp;GN$5,Fluxo!$D:$D,$D133,Fluxo!$E:$E,"&lt;&gt;"&amp;"PERMUTANTE"))</f>
        <v>0</v>
      </c>
      <c r="GO133" s="18">
        <f>IF(GO$5&gt;$G$4,0,SUMIFS(Fluxo!$O:$O,Fluxo!$U:$U,"&gt;"&amp;GN$5,Fluxo!$U:$U,"&lt;="&amp;GO$5,Fluxo!$D:$D,$D133,Fluxo!$E:$E,"&lt;&gt;"&amp;"PERMUTANTE"))</f>
        <v>0</v>
      </c>
      <c r="GP133" s="18">
        <f>IF(GP$5&gt;$G$4,0,SUMIFS(Fluxo!$O:$O,Fluxo!$U:$U,"&gt;"&amp;GO$5,Fluxo!$U:$U,"&lt;="&amp;GP$5,Fluxo!$D:$D,$D133,Fluxo!$E:$E,"&lt;&gt;"&amp;"PERMUTANTE"))</f>
        <v>0</v>
      </c>
      <c r="GQ133" s="18">
        <f>IF(GQ$5&gt;$G$4,0,SUMIFS(Fluxo!$O:$O,Fluxo!$U:$U,"&gt;"&amp;GP$5,Fluxo!$U:$U,"&lt;="&amp;GQ$5,Fluxo!$D:$D,$D133,Fluxo!$E:$E,"&lt;&gt;"&amp;"PERMUTANTE"))</f>
        <v>0</v>
      </c>
      <c r="GR133" s="18">
        <f>IF(GR$5&gt;$G$4,0,SUMIFS(Fluxo!$O:$O,Fluxo!$U:$U,"&gt;"&amp;GQ$5,Fluxo!$U:$U,"&lt;="&amp;GR$5,Fluxo!$D:$D,$D133,Fluxo!$E:$E,"&lt;&gt;"&amp;"PERMUTANTE"))</f>
        <v>0</v>
      </c>
      <c r="GS133" s="18">
        <f>IF(GS$5&gt;$G$4,0,SUMIFS(Fluxo!$O:$O,Fluxo!$U:$U,"&gt;"&amp;GR$5,Fluxo!$U:$U,"&lt;="&amp;GS$5,Fluxo!$D:$D,$D133,Fluxo!$E:$E,"&lt;&gt;"&amp;"PERMUTANTE"))</f>
        <v>0</v>
      </c>
      <c r="GT133" s="18">
        <f>IF(GT$5&gt;$G$4,0,SUMIFS(Fluxo!$O:$O,Fluxo!$U:$U,"&gt;"&amp;GS$5,Fluxo!$U:$U,"&lt;="&amp;GT$5,Fluxo!$D:$D,$D133,Fluxo!$E:$E,"&lt;&gt;"&amp;"PERMUTANTE"))</f>
        <v>0</v>
      </c>
      <c r="GU133" s="18">
        <f>IF(GU$5&gt;$G$4,0,SUMIFS(Fluxo!$O:$O,Fluxo!$U:$U,"&gt;"&amp;GT$5,Fluxo!$U:$U,"&lt;="&amp;GU$5,Fluxo!$D:$D,$D133,Fluxo!$E:$E,"&lt;&gt;"&amp;"PERMUTANTE"))</f>
        <v>0</v>
      </c>
      <c r="GV133" s="18">
        <f>IF(GV$5&gt;$G$4,0,SUMIFS(Fluxo!$O:$O,Fluxo!$U:$U,"&gt;"&amp;GU$5,Fluxo!$U:$U,"&lt;="&amp;GV$5,Fluxo!$D:$D,$D133,Fluxo!$E:$E,"&lt;&gt;"&amp;"PERMUTANTE"))</f>
        <v>0</v>
      </c>
      <c r="GW133" s="18">
        <f>IF(GW$5&gt;$G$4,0,SUMIFS(Fluxo!$O:$O,Fluxo!$U:$U,"&gt;"&amp;GV$5,Fluxo!$U:$U,"&lt;="&amp;GW$5,Fluxo!$D:$D,$D133,Fluxo!$E:$E,"&lt;&gt;"&amp;"PERMUTANTE"))</f>
        <v>0</v>
      </c>
      <c r="GX133" s="18">
        <f>IF(GX$5&gt;$G$4,0,SUMIFS(Fluxo!$O:$O,Fluxo!$U:$U,"&gt;"&amp;GW$5,Fluxo!$U:$U,"&lt;="&amp;GX$5,Fluxo!$D:$D,$D133,Fluxo!$E:$E,"&lt;&gt;"&amp;"PERMUTANTE"))</f>
        <v>0</v>
      </c>
      <c r="GY133" s="18">
        <f>IF(GY$5&gt;$G$4,0,SUMIFS(Fluxo!$O:$O,Fluxo!$U:$U,"&gt;"&amp;GX$5,Fluxo!$U:$U,"&lt;="&amp;GY$5,Fluxo!$D:$D,$D133,Fluxo!$E:$E,"&lt;&gt;"&amp;"PERMUTANTE"))</f>
        <v>0</v>
      </c>
      <c r="GZ133" s="18">
        <f>IF(GZ$5&gt;$G$4,0,SUMIFS(Fluxo!$O:$O,Fluxo!$U:$U,"&gt;"&amp;GY$5,Fluxo!$U:$U,"&lt;="&amp;GZ$5,Fluxo!$D:$D,$D133,Fluxo!$E:$E,"&lt;&gt;"&amp;"PERMUTANTE"))</f>
        <v>0</v>
      </c>
      <c r="HA133" s="18">
        <f>IF(HA$5&gt;$G$4,0,SUMIFS(Fluxo!$O:$O,Fluxo!$U:$U,"&gt;"&amp;GZ$5,Fluxo!$U:$U,"&lt;="&amp;HA$5,Fluxo!$D:$D,$D133,Fluxo!$E:$E,"&lt;&gt;"&amp;"PERMUTANTE"))</f>
        <v>0</v>
      </c>
      <c r="HB133" s="18">
        <f>IF(HB$5&gt;$G$4,0,SUMIFS(Fluxo!$O:$O,Fluxo!$U:$U,"&gt;"&amp;HA$5,Fluxo!$U:$U,"&lt;="&amp;HB$5,Fluxo!$D:$D,$D133,Fluxo!$E:$E,"&lt;&gt;"&amp;"PERMUTANTE"))</f>
        <v>0</v>
      </c>
      <c r="HC133" s="18">
        <f>IF(HC$5&gt;$G$4,0,SUMIFS(Fluxo!$O:$O,Fluxo!$U:$U,"&gt;"&amp;HB$5,Fluxo!$U:$U,"&lt;="&amp;HC$5,Fluxo!$D:$D,$D133,Fluxo!$E:$E,"&lt;&gt;"&amp;"PERMUTANTE"))</f>
        <v>0</v>
      </c>
      <c r="HD133" s="18">
        <f>IF(HD$5&gt;$G$4,0,SUMIFS(Fluxo!$O:$O,Fluxo!$U:$U,"&gt;"&amp;HC$5,Fluxo!$U:$U,"&lt;="&amp;HD$5,Fluxo!$D:$D,$D133,Fluxo!$E:$E,"&lt;&gt;"&amp;"PERMUTANTE"))</f>
        <v>0</v>
      </c>
      <c r="HE133" s="18">
        <f>IF(HE$5&gt;$G$4,0,SUMIFS(Fluxo!$O:$O,Fluxo!$U:$U,"&gt;"&amp;HD$5,Fluxo!$U:$U,"&lt;="&amp;HE$5,Fluxo!$D:$D,$D133,Fluxo!$E:$E,"&lt;&gt;"&amp;"PERMUTANTE"))</f>
        <v>0</v>
      </c>
      <c r="HF133" s="18">
        <f>IF(HF$5&gt;$G$4,0,SUMIFS(Fluxo!$O:$O,Fluxo!$U:$U,"&gt;"&amp;HE$5,Fluxo!$U:$U,"&lt;="&amp;HF$5,Fluxo!$D:$D,$D133,Fluxo!$E:$E,"&lt;&gt;"&amp;"PERMUTANTE"))</f>
        <v>0</v>
      </c>
    </row>
    <row r="134" spans="1:214">
      <c r="A134" s="20">
        <f t="shared" si="11"/>
        <v>124</v>
      </c>
      <c r="B134" s="140" t="str">
        <f>'Check Carteira'!C126</f>
        <v>E.1016.99.03.2004</v>
      </c>
      <c r="C134" s="141">
        <v>1</v>
      </c>
      <c r="D134" s="129" t="str">
        <f>'Check Carteira'!F126</f>
        <v>S-2004</v>
      </c>
      <c r="E134" s="21" t="str">
        <f>IFERROR(INDEX(Contratos!L:L,MATCH(D134,Contratos!R:R,0)),"")</f>
        <v/>
      </c>
      <c r="F134" s="139" t="str">
        <f>IFERROR(INDEX(Contratos!G:G,MATCH(D134,Contratos!R:R,0)),"")</f>
        <v/>
      </c>
      <c r="H134" s="83">
        <f t="shared" si="12"/>
        <v>1</v>
      </c>
      <c r="J134" s="18">
        <f>IF(J$5&gt;$G$4,0,SUMIFS(Fluxo!$O:$O,Fluxo!$U:$U,"&gt;"&amp;I$5,Fluxo!$U:$U,"&lt;="&amp;J$5,Fluxo!$D:$D,$D134))</f>
        <v>0</v>
      </c>
      <c r="K134" s="18">
        <f>IF(K$5&gt;$G$4,0,SUMIFS(Fluxo!$O:$O,Fluxo!$U:$U,"&gt;"&amp;J$5,Fluxo!$U:$U,"&lt;="&amp;K$5,Fluxo!$D:$D,$D134))</f>
        <v>1</v>
      </c>
      <c r="L134" s="18">
        <f>IF(L$5&gt;$G$4,0,SUMIFS(Fluxo!$O:$O,Fluxo!$U:$U,"&gt;"&amp;K$5,Fluxo!$U:$U,"&lt;="&amp;L$5,Fluxo!$D:$D,$D134))</f>
        <v>0</v>
      </c>
      <c r="M134" s="18">
        <f>IF(M$5&gt;$G$4,0,SUMIFS(Fluxo!$O:$O,Fluxo!$U:$U,"&gt;"&amp;L$5,Fluxo!$U:$U,"&lt;="&amp;M$5,Fluxo!$D:$D,$D134))</f>
        <v>0</v>
      </c>
      <c r="N134" s="18">
        <f>IF(N$5&gt;$G$4,0,SUMIFS(Fluxo!$O:$O,Fluxo!$U:$U,"&gt;"&amp;M$5,Fluxo!$U:$U,"&lt;="&amp;N$5,Fluxo!$D:$D,$D134))</f>
        <v>0</v>
      </c>
      <c r="O134" s="18">
        <f>IF(O$5&gt;$G$4,0,SUMIFS(Fluxo!$O:$O,Fluxo!$U:$U,"&gt;"&amp;N$5,Fluxo!$U:$U,"&lt;="&amp;O$5,Fluxo!$D:$D,$D134))</f>
        <v>0</v>
      </c>
      <c r="P134" s="18">
        <f>IF(P$5&gt;$G$4,0,SUMIFS(Fluxo!$O:$O,Fluxo!$U:$U,"&gt;"&amp;O$5,Fluxo!$U:$U,"&lt;="&amp;P$5,Fluxo!$D:$D,$D134))</f>
        <v>0</v>
      </c>
      <c r="Q134" s="18">
        <f>IF(Q$5&gt;$G$4,0,SUMIFS(Fluxo!$O:$O,Fluxo!$U:$U,"&gt;"&amp;P$5,Fluxo!$U:$U,"&lt;="&amp;Q$5,Fluxo!$D:$D,$D134))</f>
        <v>0</v>
      </c>
      <c r="R134" s="18">
        <f>IF(R$5&gt;$G$4,0,SUMIFS(Fluxo!$O:$O,Fluxo!$U:$U,"&gt;"&amp;Q$5,Fluxo!$U:$U,"&lt;="&amp;R$5,Fluxo!$D:$D,$D134))</f>
        <v>0</v>
      </c>
      <c r="S134" s="18">
        <f>IF(S$5&gt;$G$4,0,SUMIFS(Fluxo!$O:$O,Fluxo!$U:$U,"&gt;"&amp;R$5,Fluxo!$U:$U,"&lt;="&amp;S$5,Fluxo!$D:$D,$D134,Fluxo!$E:$E,"&lt;&gt;"&amp;"PERMUTANTE"))</f>
        <v>0</v>
      </c>
      <c r="T134" s="18">
        <f>IF(T$5&gt;$G$4,0,SUMIFS(Fluxo!$O:$O,Fluxo!$U:$U,"&gt;"&amp;S$5,Fluxo!$U:$U,"&lt;="&amp;T$5,Fluxo!$D:$D,$D134,Fluxo!$E:$E,"&lt;&gt;"&amp;"PERMUTANTE"))</f>
        <v>0</v>
      </c>
      <c r="U134" s="18">
        <f>IF(U$5&gt;$G$4,0,SUMIFS(Fluxo!$O:$O,Fluxo!$U:$U,"&gt;"&amp;T$5,Fluxo!$U:$U,"&lt;="&amp;U$5,Fluxo!$D:$D,$D134,Fluxo!$E:$E,"&lt;&gt;"&amp;"PERMUTANTE"))</f>
        <v>0</v>
      </c>
      <c r="V134" s="18">
        <f>IF(V$5&gt;$G$4,0,SUMIFS(Fluxo!$O:$O,Fluxo!$U:$U,"&gt;"&amp;U$5,Fluxo!$U:$U,"&lt;="&amp;V$5,Fluxo!$D:$D,$D134,Fluxo!$E:$E,"&lt;&gt;"&amp;"PERMUTANTE"))</f>
        <v>0</v>
      </c>
      <c r="W134" s="18">
        <f>IF(W$5&gt;$G$4,0,SUMIFS(Fluxo!$O:$O,Fluxo!$U:$U,"&gt;"&amp;V$5,Fluxo!$U:$U,"&lt;="&amp;W$5,Fluxo!$D:$D,$D134,Fluxo!$E:$E,"&lt;&gt;"&amp;"PERMUTANTE"))</f>
        <v>0</v>
      </c>
      <c r="X134" s="18">
        <f>IF(X$5&gt;$G$4,0,SUMIFS(Fluxo!$O:$O,Fluxo!$U:$U,"&gt;"&amp;W$5,Fluxo!$U:$U,"&lt;="&amp;X$5,Fluxo!$D:$D,$D134,Fluxo!$E:$E,"&lt;&gt;"&amp;"PERMUTANTE"))</f>
        <v>0</v>
      </c>
      <c r="Y134" s="18">
        <f>IF(Y$5&gt;$G$4,0,SUMIFS(Fluxo!$O:$O,Fluxo!$U:$U,"&gt;"&amp;X$5,Fluxo!$U:$U,"&lt;="&amp;Y$5,Fluxo!$D:$D,$D134,Fluxo!$E:$E,"&lt;&gt;"&amp;"PERMUTANTE"))</f>
        <v>0</v>
      </c>
      <c r="Z134" s="18">
        <f>IF(Z$5&gt;$G$4,0,SUMIFS(Fluxo!$O:$O,Fluxo!$U:$U,"&gt;"&amp;Y$5,Fluxo!$U:$U,"&lt;="&amp;Z$5,Fluxo!$D:$D,$D134,Fluxo!$E:$E,"&lt;&gt;"&amp;"PERMUTANTE"))</f>
        <v>0</v>
      </c>
      <c r="AA134" s="18">
        <f>IF(AA$5&gt;$G$4,0,SUMIFS(Fluxo!$O:$O,Fluxo!$U:$U,"&gt;"&amp;Z$5,Fluxo!$U:$U,"&lt;="&amp;AA$5,Fluxo!$D:$D,$D134,Fluxo!$E:$E,"&lt;&gt;"&amp;"PERMUTANTE"))</f>
        <v>0</v>
      </c>
      <c r="AB134" s="18">
        <f>IF(AB$5&gt;$G$4,0,SUMIFS(Fluxo!$O:$O,Fluxo!$U:$U,"&gt;"&amp;AA$5,Fluxo!$U:$U,"&lt;="&amp;AB$5,Fluxo!$D:$D,$D134,Fluxo!$E:$E,"&lt;&gt;"&amp;"PERMUTANTE"))</f>
        <v>0</v>
      </c>
      <c r="AC134" s="18">
        <f>IF(AC$5&gt;$G$4,0,SUMIFS(Fluxo!$O:$O,Fluxo!$U:$U,"&gt;"&amp;AB$5,Fluxo!$U:$U,"&lt;="&amp;AC$5,Fluxo!$D:$D,$D134,Fluxo!$E:$E,"&lt;&gt;"&amp;"PERMUTANTE"))</f>
        <v>0</v>
      </c>
      <c r="AD134" s="18">
        <f>IF(AD$5&gt;$G$4,0,SUMIFS(Fluxo!$O:$O,Fluxo!$U:$U,"&gt;"&amp;AC$5,Fluxo!$U:$U,"&lt;="&amp;AD$5,Fluxo!$D:$D,$D134,Fluxo!$E:$E,"&lt;&gt;"&amp;"PERMUTANTE"))</f>
        <v>0</v>
      </c>
      <c r="AE134" s="18">
        <f>IF(AE$5&gt;$G$4,0,SUMIFS(Fluxo!$O:$O,Fluxo!$U:$U,"&gt;"&amp;AD$5,Fluxo!$U:$U,"&lt;="&amp;AE$5,Fluxo!$D:$D,$D134,Fluxo!$E:$E,"&lt;&gt;"&amp;"PERMUTANTE"))</f>
        <v>0</v>
      </c>
      <c r="AF134" s="18">
        <f>IF(AF$5&gt;$G$4,0,SUMIFS(Fluxo!$O:$O,Fluxo!$U:$U,"&gt;"&amp;AE$5,Fluxo!$U:$U,"&lt;="&amp;AF$5,Fluxo!$D:$D,$D134,Fluxo!$E:$E,"&lt;&gt;"&amp;"PERMUTANTE"))</f>
        <v>0</v>
      </c>
      <c r="AG134" s="18">
        <f>IF(AG$5&gt;$G$4,0,SUMIFS(Fluxo!$O:$O,Fluxo!$U:$U,"&gt;"&amp;AF$5,Fluxo!$U:$U,"&lt;="&amp;AG$5,Fluxo!$D:$D,$D134,Fluxo!$E:$E,"&lt;&gt;"&amp;"PERMUTANTE"))</f>
        <v>0</v>
      </c>
      <c r="AH134" s="18">
        <f>IF(AH$5&gt;$G$4,0,SUMIFS(Fluxo!$O:$O,Fluxo!$U:$U,"&gt;"&amp;AG$5,Fluxo!$U:$U,"&lt;="&amp;AH$5,Fluxo!$D:$D,$D134,Fluxo!$E:$E,"&lt;&gt;"&amp;"PERMUTANTE"))</f>
        <v>0</v>
      </c>
      <c r="AI134" s="18">
        <f>IF(AI$5&gt;$G$4,0,SUMIFS(Fluxo!$O:$O,Fluxo!$U:$U,"&gt;"&amp;AH$5,Fluxo!$U:$U,"&lt;="&amp;AI$5,Fluxo!$D:$D,$D134,Fluxo!$E:$E,"&lt;&gt;"&amp;"PERMUTANTE"))</f>
        <v>0</v>
      </c>
      <c r="AJ134" s="18">
        <f>IF(AJ$5&gt;$G$4,0,SUMIFS(Fluxo!$O:$O,Fluxo!$U:$U,"&gt;"&amp;AI$5,Fluxo!$U:$U,"&lt;="&amp;AJ$5,Fluxo!$D:$D,$D134,Fluxo!$E:$E,"&lt;&gt;"&amp;"PERMUTANTE"))</f>
        <v>0</v>
      </c>
      <c r="AK134" s="18">
        <f>IF(AK$5&gt;$G$4,0,SUMIFS(Fluxo!$O:$O,Fluxo!$U:$U,"&gt;"&amp;AJ$5,Fluxo!$U:$U,"&lt;="&amp;AK$5,Fluxo!$D:$D,$D134,Fluxo!$E:$E,"&lt;&gt;"&amp;"PERMUTANTE"))</f>
        <v>0</v>
      </c>
      <c r="AL134" s="18">
        <f>IF(AL$5&gt;$G$4,0,SUMIFS(Fluxo!$O:$O,Fluxo!$U:$U,"&gt;"&amp;AK$5,Fluxo!$U:$U,"&lt;="&amp;AL$5,Fluxo!$D:$D,$D134,Fluxo!$E:$E,"&lt;&gt;"&amp;"PERMUTANTE"))</f>
        <v>0</v>
      </c>
      <c r="AM134" s="18">
        <f>IF(AM$5&gt;$G$4,0,SUMIFS(Fluxo!$O:$O,Fluxo!$U:$U,"&gt;"&amp;AL$5,Fluxo!$U:$U,"&lt;="&amp;AM$5,Fluxo!$D:$D,$D134,Fluxo!$E:$E,"&lt;&gt;"&amp;"PERMUTANTE"))</f>
        <v>0</v>
      </c>
      <c r="AN134" s="18">
        <f>IF(AN$5&gt;$G$4,0,SUMIFS(Fluxo!$O:$O,Fluxo!$U:$U,"&gt;"&amp;AM$5,Fluxo!$U:$U,"&lt;="&amp;AN$5,Fluxo!$D:$D,$D134,Fluxo!$E:$E,"&lt;&gt;"&amp;"PERMUTANTE"))</f>
        <v>0</v>
      </c>
      <c r="AO134" s="18">
        <f>IF(AO$5&gt;$G$4,0,SUMIFS(Fluxo!$O:$O,Fluxo!$U:$U,"&gt;"&amp;AN$5,Fluxo!$U:$U,"&lt;="&amp;AO$5,Fluxo!$D:$D,$D134,Fluxo!$E:$E,"&lt;&gt;"&amp;"PERMUTANTE"))</f>
        <v>0</v>
      </c>
      <c r="AP134" s="18">
        <f>IF(AP$5&gt;$G$4,0,SUMIFS(Fluxo!$O:$O,Fluxo!$U:$U,"&gt;"&amp;AO$5,Fluxo!$U:$U,"&lt;="&amp;AP$5,Fluxo!$D:$D,$D134,Fluxo!$E:$E,"&lt;&gt;"&amp;"PERMUTANTE"))</f>
        <v>0</v>
      </c>
      <c r="AQ134" s="18">
        <f>IF(AQ$5&gt;$G$4,0,SUMIFS(Fluxo!$O:$O,Fluxo!$U:$U,"&gt;"&amp;AP$5,Fluxo!$U:$U,"&lt;="&amp;AQ$5,Fluxo!$D:$D,$D134,Fluxo!$E:$E,"&lt;&gt;"&amp;"PERMUTANTE"))</f>
        <v>0</v>
      </c>
      <c r="AR134" s="18">
        <f>IF(AR$5&gt;$G$4,0,SUMIFS(Fluxo!$O:$O,Fluxo!$U:$U,"&gt;"&amp;AQ$5,Fluxo!$U:$U,"&lt;="&amp;AR$5,Fluxo!$D:$D,$D134,Fluxo!$E:$E,"&lt;&gt;"&amp;"PERMUTANTE"))</f>
        <v>0</v>
      </c>
      <c r="AS134" s="18">
        <f>IF(AS$5&gt;$G$4,0,SUMIFS(Fluxo!$O:$O,Fluxo!$U:$U,"&gt;"&amp;AR$5,Fluxo!$U:$U,"&lt;="&amp;AS$5,Fluxo!$D:$D,$D134,Fluxo!$E:$E,"&lt;&gt;"&amp;"PERMUTANTE"))</f>
        <v>0</v>
      </c>
      <c r="AT134" s="18">
        <f>IF(AT$5&gt;$G$4,0,SUMIFS(Fluxo!$O:$O,Fluxo!$U:$U,"&gt;"&amp;AS$5,Fluxo!$U:$U,"&lt;="&amp;AT$5,Fluxo!$D:$D,$D134,Fluxo!$E:$E,"&lt;&gt;"&amp;"PERMUTANTE"))</f>
        <v>0</v>
      </c>
      <c r="AU134" s="18">
        <f>IF(AU$5&gt;$G$4,0,SUMIFS(Fluxo!$O:$O,Fluxo!$U:$U,"&gt;"&amp;AT$5,Fluxo!$U:$U,"&lt;="&amp;AU$5,Fluxo!$D:$D,$D134,Fluxo!$E:$E,"&lt;&gt;"&amp;"PERMUTANTE"))</f>
        <v>0</v>
      </c>
      <c r="AV134" s="18">
        <f>IF(AV$5&gt;$G$4,0,SUMIFS(Fluxo!$O:$O,Fluxo!$U:$U,"&gt;"&amp;AU$5,Fluxo!$U:$U,"&lt;="&amp;AV$5,Fluxo!$D:$D,$D134,Fluxo!$E:$E,"&lt;&gt;"&amp;"PERMUTANTE"))</f>
        <v>0</v>
      </c>
      <c r="AW134" s="18">
        <f>IF(AW$5&gt;$G$4,0,SUMIFS(Fluxo!$O:$O,Fluxo!$U:$U,"&gt;"&amp;AV$5,Fluxo!$U:$U,"&lt;="&amp;AW$5,Fluxo!$D:$D,$D134,Fluxo!$E:$E,"&lt;&gt;"&amp;"PERMUTANTE"))</f>
        <v>0</v>
      </c>
      <c r="AX134" s="18">
        <f>IF(AX$5&gt;$G$4,0,SUMIFS(Fluxo!$O:$O,Fluxo!$U:$U,"&gt;"&amp;AW$5,Fluxo!$U:$U,"&lt;="&amp;AX$5,Fluxo!$D:$D,$D134,Fluxo!$E:$E,"&lt;&gt;"&amp;"PERMUTANTE"))</f>
        <v>0</v>
      </c>
      <c r="AY134" s="18">
        <f>IF(AY$5&gt;$G$4,0,SUMIFS(Fluxo!$O:$O,Fluxo!$U:$U,"&gt;"&amp;AX$5,Fluxo!$U:$U,"&lt;="&amp;AY$5,Fluxo!$D:$D,$D134,Fluxo!$E:$E,"&lt;&gt;"&amp;"PERMUTANTE"))</f>
        <v>0</v>
      </c>
      <c r="AZ134" s="18">
        <f>IF(AZ$5&gt;$G$4,0,SUMIFS(Fluxo!$O:$O,Fluxo!$U:$U,"&gt;"&amp;AY$5,Fluxo!$U:$U,"&lt;="&amp;AZ$5,Fluxo!$D:$D,$D134,Fluxo!$E:$E,"&lt;&gt;"&amp;"PERMUTANTE"))</f>
        <v>0</v>
      </c>
      <c r="BA134" s="18">
        <f>IF(BA$5&gt;$G$4,0,SUMIFS(Fluxo!$O:$O,Fluxo!$U:$U,"&gt;"&amp;AZ$5,Fluxo!$U:$U,"&lt;="&amp;BA$5,Fluxo!$D:$D,$D134,Fluxo!$E:$E,"&lt;&gt;"&amp;"PERMUTANTE"))</f>
        <v>0</v>
      </c>
      <c r="BB134" s="18">
        <f>IF(BB$5&gt;$G$4,0,SUMIFS(Fluxo!$O:$O,Fluxo!$U:$U,"&gt;"&amp;BA$5,Fluxo!$U:$U,"&lt;="&amp;BB$5,Fluxo!$D:$D,$D134,Fluxo!$E:$E,"&lt;&gt;"&amp;"PERMUTANTE"))</f>
        <v>0</v>
      </c>
      <c r="BC134" s="18">
        <f>IF(BC$5&gt;$G$4,0,SUMIFS(Fluxo!$O:$O,Fluxo!$U:$U,"&gt;"&amp;BB$5,Fluxo!$U:$U,"&lt;="&amp;BC$5,Fluxo!$D:$D,$D134,Fluxo!$E:$E,"&lt;&gt;"&amp;"PERMUTANTE"))</f>
        <v>0</v>
      </c>
      <c r="BD134" s="18">
        <f>IF(BD$5&gt;$G$4,0,SUMIFS(Fluxo!$O:$O,Fluxo!$U:$U,"&gt;"&amp;BC$5,Fluxo!$U:$U,"&lt;="&amp;BD$5,Fluxo!$D:$D,$D134,Fluxo!$E:$E,"&lt;&gt;"&amp;"PERMUTANTE"))</f>
        <v>0</v>
      </c>
      <c r="BE134" s="18">
        <f>IF(BE$5&gt;$G$4,0,SUMIFS(Fluxo!$O:$O,Fluxo!$U:$U,"&gt;"&amp;BD$5,Fluxo!$U:$U,"&lt;="&amp;BE$5,Fluxo!$D:$D,$D134,Fluxo!$E:$E,"&lt;&gt;"&amp;"PERMUTANTE"))</f>
        <v>0</v>
      </c>
      <c r="BF134" s="18">
        <f>IF(BF$5&gt;$G$4,0,SUMIFS(Fluxo!$O:$O,Fluxo!$U:$U,"&gt;"&amp;BE$5,Fluxo!$U:$U,"&lt;="&amp;BF$5,Fluxo!$D:$D,$D134,Fluxo!$E:$E,"&lt;&gt;"&amp;"PERMUTANTE"))</f>
        <v>0</v>
      </c>
      <c r="BG134" s="18">
        <f>IF(BG$5&gt;$G$4,0,SUMIFS(Fluxo!$O:$O,Fluxo!$U:$U,"&gt;"&amp;BF$5,Fluxo!$U:$U,"&lt;="&amp;BG$5,Fluxo!$D:$D,$D134,Fluxo!$E:$E,"&lt;&gt;"&amp;"PERMUTANTE"))</f>
        <v>0</v>
      </c>
      <c r="BH134" s="18">
        <f>IF(BH$5&gt;$G$4,0,SUMIFS(Fluxo!$O:$O,Fluxo!$U:$U,"&gt;"&amp;BG$5,Fluxo!$U:$U,"&lt;="&amp;BH$5,Fluxo!$D:$D,$D134,Fluxo!$E:$E,"&lt;&gt;"&amp;"PERMUTANTE"))</f>
        <v>0</v>
      </c>
      <c r="BI134" s="18">
        <f>IF(BI$5&gt;$G$4,0,SUMIFS(Fluxo!$O:$O,Fluxo!$U:$U,"&gt;"&amp;BH$5,Fluxo!$U:$U,"&lt;="&amp;BI$5,Fluxo!$D:$D,$D134,Fluxo!$E:$E,"&lt;&gt;"&amp;"PERMUTANTE"))</f>
        <v>0</v>
      </c>
      <c r="BJ134" s="18">
        <f>IF(BJ$5&gt;$G$4,0,SUMIFS(Fluxo!$O:$O,Fluxo!$U:$U,"&gt;"&amp;BI$5,Fluxo!$U:$U,"&lt;="&amp;BJ$5,Fluxo!$D:$D,$D134,Fluxo!$E:$E,"&lt;&gt;"&amp;"PERMUTANTE"))</f>
        <v>0</v>
      </c>
      <c r="BK134" s="18">
        <f>IF(BK$5&gt;$G$4,0,SUMIFS(Fluxo!$O:$O,Fluxo!$U:$U,"&gt;"&amp;BJ$5,Fluxo!$U:$U,"&lt;="&amp;BK$5,Fluxo!$D:$D,$D134,Fluxo!$E:$E,"&lt;&gt;"&amp;"PERMUTANTE"))</f>
        <v>0</v>
      </c>
      <c r="BL134" s="18">
        <f>IF(BL$5&gt;$G$4,0,SUMIFS(Fluxo!$O:$O,Fluxo!$U:$U,"&gt;"&amp;BK$5,Fluxo!$U:$U,"&lt;="&amp;BL$5,Fluxo!$D:$D,$D134,Fluxo!$E:$E,"&lt;&gt;"&amp;"PERMUTANTE"))</f>
        <v>0</v>
      </c>
      <c r="BM134" s="18">
        <f>IF(BM$5&gt;$G$4,0,SUMIFS(Fluxo!$O:$O,Fluxo!$U:$U,"&gt;"&amp;BL$5,Fluxo!$U:$U,"&lt;="&amp;BM$5,Fluxo!$D:$D,$D134,Fluxo!$E:$E,"&lt;&gt;"&amp;"PERMUTANTE"))</f>
        <v>0</v>
      </c>
      <c r="BN134" s="18">
        <f>IF(BN$5&gt;$G$4,0,SUMIFS(Fluxo!$O:$O,Fluxo!$U:$U,"&gt;"&amp;BM$5,Fluxo!$U:$U,"&lt;="&amp;BN$5,Fluxo!$D:$D,$D134,Fluxo!$E:$E,"&lt;&gt;"&amp;"PERMUTANTE"))</f>
        <v>0</v>
      </c>
      <c r="BO134" s="18">
        <f>IF(BO$5&gt;$G$4,0,SUMIFS(Fluxo!$O:$O,Fluxo!$U:$U,"&gt;"&amp;BN$5,Fluxo!$U:$U,"&lt;="&amp;BO$5,Fluxo!$D:$D,$D134,Fluxo!$E:$E,"&lt;&gt;"&amp;"PERMUTANTE"))</f>
        <v>0</v>
      </c>
      <c r="BP134" s="18">
        <f>IF(BP$5&gt;$G$4,0,SUMIFS(Fluxo!$O:$O,Fluxo!$U:$U,"&gt;"&amp;BO$5,Fluxo!$U:$U,"&lt;="&amp;BP$5,Fluxo!$D:$D,$D134,Fluxo!$E:$E,"&lt;&gt;"&amp;"PERMUTANTE"))</f>
        <v>0</v>
      </c>
      <c r="BQ134" s="18">
        <f>IF(BQ$5&gt;$G$4,0,SUMIFS(Fluxo!$O:$O,Fluxo!$U:$U,"&gt;"&amp;BP$5,Fluxo!$U:$U,"&lt;="&amp;BQ$5,Fluxo!$D:$D,$D134,Fluxo!$E:$E,"&lt;&gt;"&amp;"PERMUTANTE"))</f>
        <v>0</v>
      </c>
      <c r="BR134" s="18">
        <f>IF(BR$5&gt;$G$4,0,SUMIFS(Fluxo!$O:$O,Fluxo!$U:$U,"&gt;"&amp;BQ$5,Fluxo!$U:$U,"&lt;="&amp;BR$5,Fluxo!$D:$D,$D134,Fluxo!$E:$E,"&lt;&gt;"&amp;"PERMUTANTE"))</f>
        <v>0</v>
      </c>
      <c r="BS134" s="18">
        <f>IF(BS$5&gt;$G$4,0,SUMIFS(Fluxo!$O:$O,Fluxo!$U:$U,"&gt;"&amp;BR$5,Fluxo!$U:$U,"&lt;="&amp;BS$5,Fluxo!$D:$D,$D134,Fluxo!$E:$E,"&lt;&gt;"&amp;"PERMUTANTE"))</f>
        <v>0</v>
      </c>
      <c r="BT134" s="18">
        <f>IF(BT$5&gt;$G$4,0,SUMIFS(Fluxo!$O:$O,Fluxo!$U:$U,"&gt;"&amp;BS$5,Fluxo!$U:$U,"&lt;="&amp;BT$5,Fluxo!$D:$D,$D134,Fluxo!$E:$E,"&lt;&gt;"&amp;"PERMUTANTE"))</f>
        <v>0</v>
      </c>
      <c r="BU134" s="18">
        <f>IF(BU$5&gt;$G$4,0,SUMIFS(Fluxo!$O:$O,Fluxo!$U:$U,"&gt;"&amp;BT$5,Fluxo!$U:$U,"&lt;="&amp;BU$5,Fluxo!$D:$D,$D134,Fluxo!$E:$E,"&lt;&gt;"&amp;"PERMUTANTE"))</f>
        <v>0</v>
      </c>
      <c r="BV134" s="18">
        <f>IF(BV$5&gt;$G$4,0,SUMIFS(Fluxo!$O:$O,Fluxo!$U:$U,"&gt;"&amp;BU$5,Fluxo!$U:$U,"&lt;="&amp;BV$5,Fluxo!$D:$D,$D134,Fluxo!$E:$E,"&lt;&gt;"&amp;"PERMUTANTE"))</f>
        <v>0</v>
      </c>
      <c r="BW134" s="18">
        <f>IF(BW$5&gt;$G$4,0,SUMIFS(Fluxo!$O:$O,Fluxo!$U:$U,"&gt;"&amp;BV$5,Fluxo!$U:$U,"&lt;="&amp;BW$5,Fluxo!$D:$D,$D134,Fluxo!$E:$E,"&lt;&gt;"&amp;"PERMUTANTE"))</f>
        <v>0</v>
      </c>
      <c r="BX134" s="18">
        <f>IF(BX$5&gt;$G$4,0,SUMIFS(Fluxo!$O:$O,Fluxo!$U:$U,"&gt;"&amp;BW$5,Fluxo!$U:$U,"&lt;="&amp;BX$5,Fluxo!$D:$D,$D134,Fluxo!$E:$E,"&lt;&gt;"&amp;"PERMUTANTE"))</f>
        <v>0</v>
      </c>
      <c r="BY134" s="18">
        <f>IF(BY$5&gt;$G$4,0,SUMIFS(Fluxo!$O:$O,Fluxo!$U:$U,"&gt;"&amp;BX$5,Fluxo!$U:$U,"&lt;="&amp;BY$5,Fluxo!$D:$D,$D134,Fluxo!$E:$E,"&lt;&gt;"&amp;"PERMUTANTE"))</f>
        <v>0</v>
      </c>
      <c r="BZ134" s="18">
        <f>IF(BZ$5&gt;$G$4,0,SUMIFS(Fluxo!$O:$O,Fluxo!$U:$U,"&gt;"&amp;BY$5,Fluxo!$U:$U,"&lt;="&amp;BZ$5,Fluxo!$D:$D,$D134,Fluxo!$E:$E,"&lt;&gt;"&amp;"PERMUTANTE"))</f>
        <v>0</v>
      </c>
      <c r="CA134" s="18">
        <f>IF(CA$5&gt;$G$4,0,SUMIFS(Fluxo!$O:$O,Fluxo!$U:$U,"&gt;"&amp;BZ$5,Fluxo!$U:$U,"&lt;="&amp;CA$5,Fluxo!$D:$D,$D134,Fluxo!$E:$E,"&lt;&gt;"&amp;"PERMUTANTE"))</f>
        <v>0</v>
      </c>
      <c r="CB134" s="18">
        <f>IF(CB$5&gt;$G$4,0,SUMIFS(Fluxo!$O:$O,Fluxo!$U:$U,"&gt;"&amp;CA$5,Fluxo!$U:$U,"&lt;="&amp;CB$5,Fluxo!$D:$D,$D134,Fluxo!$E:$E,"&lt;&gt;"&amp;"PERMUTANTE"))</f>
        <v>0</v>
      </c>
      <c r="CC134" s="18">
        <f>IF(CC$5&gt;$G$4,0,SUMIFS(Fluxo!$O:$O,Fluxo!$U:$U,"&gt;"&amp;CB$5,Fluxo!$U:$U,"&lt;="&amp;CC$5,Fluxo!$D:$D,$D134,Fluxo!$E:$E,"&lt;&gt;"&amp;"PERMUTANTE"))</f>
        <v>0</v>
      </c>
      <c r="CD134" s="18">
        <f>IF(CD$5&gt;$G$4,0,SUMIFS(Fluxo!$O:$O,Fluxo!$U:$U,"&gt;"&amp;CC$5,Fluxo!$U:$U,"&lt;="&amp;CD$5,Fluxo!$D:$D,$D134,Fluxo!$E:$E,"&lt;&gt;"&amp;"PERMUTANTE"))</f>
        <v>0</v>
      </c>
      <c r="CE134" s="18">
        <f>IF(CE$5&gt;$G$4,0,SUMIFS(Fluxo!$O:$O,Fluxo!$U:$U,"&gt;"&amp;CD$5,Fluxo!$U:$U,"&lt;="&amp;CE$5,Fluxo!$D:$D,$D134,Fluxo!$E:$E,"&lt;&gt;"&amp;"PERMUTANTE"))</f>
        <v>0</v>
      </c>
      <c r="CF134" s="18">
        <f>IF(CF$5&gt;$G$4,0,SUMIFS(Fluxo!$O:$O,Fluxo!$U:$U,"&gt;"&amp;CE$5,Fluxo!$U:$U,"&lt;="&amp;CF$5,Fluxo!$D:$D,$D134,Fluxo!$E:$E,"&lt;&gt;"&amp;"PERMUTANTE"))</f>
        <v>0</v>
      </c>
      <c r="CG134" s="18">
        <f>IF(CG$5&gt;$G$4,0,SUMIFS(Fluxo!$O:$O,Fluxo!$U:$U,"&gt;"&amp;CF$5,Fluxo!$U:$U,"&lt;="&amp;CG$5,Fluxo!$D:$D,$D134,Fluxo!$E:$E,"&lt;&gt;"&amp;"PERMUTANTE"))</f>
        <v>0</v>
      </c>
      <c r="CH134" s="18">
        <f>IF(CH$5&gt;$G$4,0,SUMIFS(Fluxo!$O:$O,Fluxo!$U:$U,"&gt;"&amp;CG$5,Fluxo!$U:$U,"&lt;="&amp;CH$5,Fluxo!$D:$D,$D134,Fluxo!$E:$E,"&lt;&gt;"&amp;"PERMUTANTE"))</f>
        <v>0</v>
      </c>
      <c r="CI134" s="18">
        <f>IF(CI$5&gt;$G$4,0,SUMIFS(Fluxo!$O:$O,Fluxo!$U:$U,"&gt;"&amp;CH$5,Fluxo!$U:$U,"&lt;="&amp;CI$5,Fluxo!$D:$D,$D134,Fluxo!$E:$E,"&lt;&gt;"&amp;"PERMUTANTE"))</f>
        <v>0</v>
      </c>
      <c r="CJ134" s="18">
        <f>IF(CJ$5&gt;$G$4,0,SUMIFS(Fluxo!$O:$O,Fluxo!$U:$U,"&gt;"&amp;CI$5,Fluxo!$U:$U,"&lt;="&amp;CJ$5,Fluxo!$D:$D,$D134,Fluxo!$E:$E,"&lt;&gt;"&amp;"PERMUTANTE"))</f>
        <v>0</v>
      </c>
      <c r="CK134" s="18">
        <f>IF(CK$5&gt;$G$4,0,SUMIFS(Fluxo!$O:$O,Fluxo!$U:$U,"&gt;"&amp;CJ$5,Fluxo!$U:$U,"&lt;="&amp;CK$5,Fluxo!$D:$D,$D134,Fluxo!$E:$E,"&lt;&gt;"&amp;"PERMUTANTE"))</f>
        <v>0</v>
      </c>
      <c r="CL134" s="18">
        <f>IF(CL$5&gt;$G$4,0,SUMIFS(Fluxo!$O:$O,Fluxo!$U:$U,"&gt;"&amp;CK$5,Fluxo!$U:$U,"&lt;="&amp;CL$5,Fluxo!$D:$D,$D134,Fluxo!$E:$E,"&lt;&gt;"&amp;"PERMUTANTE"))</f>
        <v>0</v>
      </c>
      <c r="CM134" s="18">
        <f>IF(CM$5&gt;$G$4,0,SUMIFS(Fluxo!$O:$O,Fluxo!$U:$U,"&gt;"&amp;CL$5,Fluxo!$U:$U,"&lt;="&amp;CM$5,Fluxo!$D:$D,$D134,Fluxo!$E:$E,"&lt;&gt;"&amp;"PERMUTANTE"))</f>
        <v>0</v>
      </c>
      <c r="CN134" s="18">
        <f>IF(CN$5&gt;$G$4,0,SUMIFS(Fluxo!$O:$O,Fluxo!$U:$U,"&gt;"&amp;CM$5,Fluxo!$U:$U,"&lt;="&amp;CN$5,Fluxo!$D:$D,$D134,Fluxo!$E:$E,"&lt;&gt;"&amp;"PERMUTANTE"))</f>
        <v>0</v>
      </c>
      <c r="CO134" s="18">
        <f>IF(CO$5&gt;$G$4,0,SUMIFS(Fluxo!$O:$O,Fluxo!$U:$U,"&gt;"&amp;CN$5,Fluxo!$U:$U,"&lt;="&amp;CO$5,Fluxo!$D:$D,$D134,Fluxo!$E:$E,"&lt;&gt;"&amp;"PERMUTANTE"))</f>
        <v>0</v>
      </c>
      <c r="CP134" s="18">
        <f>IF(CP$5&gt;$G$4,0,SUMIFS(Fluxo!$O:$O,Fluxo!$U:$U,"&gt;"&amp;CO$5,Fluxo!$U:$U,"&lt;="&amp;CP$5,Fluxo!$D:$D,$D134,Fluxo!$E:$E,"&lt;&gt;"&amp;"PERMUTANTE"))</f>
        <v>0</v>
      </c>
      <c r="CQ134" s="18">
        <f>IF(CQ$5&gt;$G$4,0,SUMIFS(Fluxo!$O:$O,Fluxo!$U:$U,"&gt;"&amp;CP$5,Fluxo!$U:$U,"&lt;="&amp;CQ$5,Fluxo!$D:$D,$D134,Fluxo!$E:$E,"&lt;&gt;"&amp;"PERMUTANTE"))</f>
        <v>0</v>
      </c>
      <c r="CR134" s="18">
        <f>IF(CR$5&gt;$G$4,0,SUMIFS(Fluxo!$O:$O,Fluxo!$U:$U,"&gt;"&amp;CQ$5,Fluxo!$U:$U,"&lt;="&amp;CR$5,Fluxo!$D:$D,$D134,Fluxo!$E:$E,"&lt;&gt;"&amp;"PERMUTANTE"))</f>
        <v>0</v>
      </c>
      <c r="CS134" s="18">
        <f>IF(CS$5&gt;$G$4,0,SUMIFS(Fluxo!$O:$O,Fluxo!$U:$U,"&gt;"&amp;CR$5,Fluxo!$U:$U,"&lt;="&amp;CS$5,Fluxo!$D:$D,$D134,Fluxo!$E:$E,"&lt;&gt;"&amp;"PERMUTANTE"))</f>
        <v>0</v>
      </c>
      <c r="CT134" s="18">
        <f>IF(CT$5&gt;$G$4,0,SUMIFS(Fluxo!$O:$O,Fluxo!$U:$U,"&gt;"&amp;CS$5,Fluxo!$U:$U,"&lt;="&amp;CT$5,Fluxo!$D:$D,$D134,Fluxo!$E:$E,"&lt;&gt;"&amp;"PERMUTANTE"))</f>
        <v>0</v>
      </c>
      <c r="CU134" s="18">
        <f>IF(CU$5&gt;$G$4,0,SUMIFS(Fluxo!$O:$O,Fluxo!$U:$U,"&gt;"&amp;CT$5,Fluxo!$U:$U,"&lt;="&amp;CU$5,Fluxo!$D:$D,$D134,Fluxo!$E:$E,"&lt;&gt;"&amp;"PERMUTANTE"))</f>
        <v>0</v>
      </c>
      <c r="CV134" s="18">
        <f>IF(CV$5&gt;$G$4,0,SUMIFS(Fluxo!$O:$O,Fluxo!$U:$U,"&gt;"&amp;CU$5,Fluxo!$U:$U,"&lt;="&amp;CV$5,Fluxo!$D:$D,$D134,Fluxo!$E:$E,"&lt;&gt;"&amp;"PERMUTANTE"))</f>
        <v>0</v>
      </c>
      <c r="CW134" s="18">
        <f>IF(CW$5&gt;$G$4,0,SUMIFS(Fluxo!$O:$O,Fluxo!$U:$U,"&gt;"&amp;CV$5,Fluxo!$U:$U,"&lt;="&amp;CW$5,Fluxo!$D:$D,$D134,Fluxo!$E:$E,"&lt;&gt;"&amp;"PERMUTANTE"))</f>
        <v>0</v>
      </c>
      <c r="CX134" s="18">
        <f>IF(CX$5&gt;$G$4,0,SUMIFS(Fluxo!$O:$O,Fluxo!$U:$U,"&gt;"&amp;CW$5,Fluxo!$U:$U,"&lt;="&amp;CX$5,Fluxo!$D:$D,$D134,Fluxo!$E:$E,"&lt;&gt;"&amp;"PERMUTANTE"))</f>
        <v>0</v>
      </c>
      <c r="CY134" s="18">
        <f>IF(CY$5&gt;$G$4,0,SUMIFS(Fluxo!$O:$O,Fluxo!$U:$U,"&gt;"&amp;CX$5,Fluxo!$U:$U,"&lt;="&amp;CY$5,Fluxo!$D:$D,$D134,Fluxo!$E:$E,"&lt;&gt;"&amp;"PERMUTANTE"))</f>
        <v>0</v>
      </c>
      <c r="CZ134" s="18">
        <f>IF(CZ$5&gt;$G$4,0,SUMIFS(Fluxo!$O:$O,Fluxo!$U:$U,"&gt;"&amp;CY$5,Fluxo!$U:$U,"&lt;="&amp;CZ$5,Fluxo!$D:$D,$D134,Fluxo!$E:$E,"&lt;&gt;"&amp;"PERMUTANTE"))</f>
        <v>0</v>
      </c>
      <c r="DA134" s="18">
        <f>IF(DA$5&gt;$G$4,0,SUMIFS(Fluxo!$O:$O,Fluxo!$U:$U,"&gt;"&amp;CZ$5,Fluxo!$U:$U,"&lt;="&amp;DA$5,Fluxo!$D:$D,$D134,Fluxo!$E:$E,"&lt;&gt;"&amp;"PERMUTANTE"))</f>
        <v>0</v>
      </c>
      <c r="DB134" s="18">
        <f>IF(DB$5&gt;$G$4,0,SUMIFS(Fluxo!$O:$O,Fluxo!$U:$U,"&gt;"&amp;DA$5,Fluxo!$U:$U,"&lt;="&amp;DB$5,Fluxo!$D:$D,$D134,Fluxo!$E:$E,"&lt;&gt;"&amp;"PERMUTANTE"))</f>
        <v>0</v>
      </c>
      <c r="DC134" s="18">
        <f>IF(DC$5&gt;$G$4,0,SUMIFS(Fluxo!$O:$O,Fluxo!$U:$U,"&gt;"&amp;DB$5,Fluxo!$U:$U,"&lt;="&amp;DC$5,Fluxo!$D:$D,$D134,Fluxo!$E:$E,"&lt;&gt;"&amp;"PERMUTANTE"))</f>
        <v>0</v>
      </c>
      <c r="DD134" s="18">
        <f>IF(DD$5&gt;$G$4,0,SUMIFS(Fluxo!$O:$O,Fluxo!$U:$U,"&gt;"&amp;DC$5,Fluxo!$U:$U,"&lt;="&amp;DD$5,Fluxo!$D:$D,$D134,Fluxo!$E:$E,"&lt;&gt;"&amp;"PERMUTANTE"))</f>
        <v>0</v>
      </c>
      <c r="DE134" s="18">
        <f>IF(DE$5&gt;$G$4,0,SUMIFS(Fluxo!$O:$O,Fluxo!$U:$U,"&gt;"&amp;DD$5,Fluxo!$U:$U,"&lt;="&amp;DE$5,Fluxo!$D:$D,$D134,Fluxo!$E:$E,"&lt;&gt;"&amp;"PERMUTANTE"))</f>
        <v>0</v>
      </c>
      <c r="DF134" s="18">
        <f>IF(DF$5&gt;$G$4,0,SUMIFS(Fluxo!$O:$O,Fluxo!$U:$U,"&gt;"&amp;DE$5,Fluxo!$U:$U,"&lt;="&amp;DF$5,Fluxo!$D:$D,$D134,Fluxo!$E:$E,"&lt;&gt;"&amp;"PERMUTANTE"))</f>
        <v>0</v>
      </c>
      <c r="DG134" s="18">
        <f>IF(DG$5&gt;$G$4,0,SUMIFS(Fluxo!$O:$O,Fluxo!$U:$U,"&gt;"&amp;DF$5,Fluxo!$U:$U,"&lt;="&amp;DG$5,Fluxo!$D:$D,$D134,Fluxo!$E:$E,"&lt;&gt;"&amp;"PERMUTANTE"))</f>
        <v>0</v>
      </c>
      <c r="DH134" s="18">
        <f>IF(DH$5&gt;$G$4,0,SUMIFS(Fluxo!$O:$O,Fluxo!$U:$U,"&gt;"&amp;DG$5,Fluxo!$U:$U,"&lt;="&amp;DH$5,Fluxo!$D:$D,$D134,Fluxo!$E:$E,"&lt;&gt;"&amp;"PERMUTANTE"))</f>
        <v>0</v>
      </c>
      <c r="DI134" s="18">
        <f>IF(DI$5&gt;$G$4,0,SUMIFS(Fluxo!$O:$O,Fluxo!$U:$U,"&gt;"&amp;DH$5,Fluxo!$U:$U,"&lt;="&amp;DI$5,Fluxo!$D:$D,$D134,Fluxo!$E:$E,"&lt;&gt;"&amp;"PERMUTANTE"))</f>
        <v>0</v>
      </c>
      <c r="DJ134" s="18">
        <f>IF(DJ$5&gt;$G$4,0,SUMIFS(Fluxo!$O:$O,Fluxo!$U:$U,"&gt;"&amp;DI$5,Fluxo!$U:$U,"&lt;="&amp;DJ$5,Fluxo!$D:$D,$D134,Fluxo!$E:$E,"&lt;&gt;"&amp;"PERMUTANTE"))</f>
        <v>0</v>
      </c>
      <c r="DK134" s="18">
        <f>IF(DK$5&gt;$G$4,0,SUMIFS(Fluxo!$O:$O,Fluxo!$U:$U,"&gt;"&amp;DJ$5,Fluxo!$U:$U,"&lt;="&amp;DK$5,Fluxo!$D:$D,$D134,Fluxo!$E:$E,"&lt;&gt;"&amp;"PERMUTANTE"))</f>
        <v>0</v>
      </c>
      <c r="DL134" s="18">
        <f>IF(DL$5&gt;$G$4,0,SUMIFS(Fluxo!$O:$O,Fluxo!$U:$U,"&gt;"&amp;DK$5,Fluxo!$U:$U,"&lt;="&amp;DL$5,Fluxo!$D:$D,$D134,Fluxo!$E:$E,"&lt;&gt;"&amp;"PERMUTANTE"))</f>
        <v>0</v>
      </c>
      <c r="DM134" s="18">
        <f>IF(DM$5&gt;$G$4,0,SUMIFS(Fluxo!$O:$O,Fluxo!$U:$U,"&gt;"&amp;DL$5,Fluxo!$U:$U,"&lt;="&amp;DM$5,Fluxo!$D:$D,$D134,Fluxo!$E:$E,"&lt;&gt;"&amp;"PERMUTANTE"))</f>
        <v>0</v>
      </c>
      <c r="DN134" s="18">
        <f>IF(DN$5&gt;$G$4,0,SUMIFS(Fluxo!$O:$O,Fluxo!$U:$U,"&gt;"&amp;DM$5,Fluxo!$U:$U,"&lt;="&amp;DN$5,Fluxo!$D:$D,$D134,Fluxo!$E:$E,"&lt;&gt;"&amp;"PERMUTANTE"))</f>
        <v>0</v>
      </c>
      <c r="DO134" s="18">
        <f>IF(DO$5&gt;$G$4,0,SUMIFS(Fluxo!$O:$O,Fluxo!$U:$U,"&gt;"&amp;DN$5,Fluxo!$U:$U,"&lt;="&amp;DO$5,Fluxo!$D:$D,$D134,Fluxo!$E:$E,"&lt;&gt;"&amp;"PERMUTANTE"))</f>
        <v>0</v>
      </c>
      <c r="DP134" s="18">
        <f>IF(DP$5&gt;$G$4,0,SUMIFS(Fluxo!$O:$O,Fluxo!$U:$U,"&gt;"&amp;DO$5,Fluxo!$U:$U,"&lt;="&amp;DP$5,Fluxo!$D:$D,$D134,Fluxo!$E:$E,"&lt;&gt;"&amp;"PERMUTANTE"))</f>
        <v>0</v>
      </c>
      <c r="DQ134" s="18">
        <f>IF(DQ$5&gt;$G$4,0,SUMIFS(Fluxo!$O:$O,Fluxo!$U:$U,"&gt;"&amp;DP$5,Fluxo!$U:$U,"&lt;="&amp;DQ$5,Fluxo!$D:$D,$D134,Fluxo!$E:$E,"&lt;&gt;"&amp;"PERMUTANTE"))</f>
        <v>0</v>
      </c>
      <c r="DR134" s="18">
        <f>IF(DR$5&gt;$G$4,0,SUMIFS(Fluxo!$O:$O,Fluxo!$U:$U,"&gt;"&amp;DQ$5,Fluxo!$U:$U,"&lt;="&amp;DR$5,Fluxo!$D:$D,$D134,Fluxo!$E:$E,"&lt;&gt;"&amp;"PERMUTANTE"))</f>
        <v>0</v>
      </c>
      <c r="DS134" s="18">
        <f>IF(DS$5&gt;$G$4,0,SUMIFS(Fluxo!$O:$O,Fluxo!$U:$U,"&gt;"&amp;DR$5,Fluxo!$U:$U,"&lt;="&amp;DS$5,Fluxo!$D:$D,$D134,Fluxo!$E:$E,"&lt;&gt;"&amp;"PERMUTANTE"))</f>
        <v>0</v>
      </c>
      <c r="DT134" s="18">
        <f>IF(DT$5&gt;$G$4,0,SUMIFS(Fluxo!$O:$O,Fluxo!$U:$U,"&gt;"&amp;DS$5,Fluxo!$U:$U,"&lt;="&amp;DT$5,Fluxo!$D:$D,$D134,Fluxo!$E:$E,"&lt;&gt;"&amp;"PERMUTANTE"))</f>
        <v>0</v>
      </c>
      <c r="DU134" s="18">
        <f>IF(DU$5&gt;$G$4,0,SUMIFS(Fluxo!$O:$O,Fluxo!$U:$U,"&gt;"&amp;DT$5,Fluxo!$U:$U,"&lt;="&amp;DU$5,Fluxo!$D:$D,$D134,Fluxo!$E:$E,"&lt;&gt;"&amp;"PERMUTANTE"))</f>
        <v>0</v>
      </c>
      <c r="DV134" s="18">
        <f>IF(DV$5&gt;$G$4,0,SUMIFS(Fluxo!$O:$O,Fluxo!$U:$U,"&gt;"&amp;DU$5,Fluxo!$U:$U,"&lt;="&amp;DV$5,Fluxo!$D:$D,$D134,Fluxo!$E:$E,"&lt;&gt;"&amp;"PERMUTANTE"))</f>
        <v>0</v>
      </c>
      <c r="DW134" s="18">
        <f>IF(DW$5&gt;$G$4,0,SUMIFS(Fluxo!$O:$O,Fluxo!$U:$U,"&gt;"&amp;DV$5,Fluxo!$U:$U,"&lt;="&amp;DW$5,Fluxo!$D:$D,$D134,Fluxo!$E:$E,"&lt;&gt;"&amp;"PERMUTANTE"))</f>
        <v>0</v>
      </c>
      <c r="DX134" s="18">
        <f>IF(DX$5&gt;$G$4,0,SUMIFS(Fluxo!$O:$O,Fluxo!$U:$U,"&gt;"&amp;DW$5,Fluxo!$U:$U,"&lt;="&amp;DX$5,Fluxo!$D:$D,$D134,Fluxo!$E:$E,"&lt;&gt;"&amp;"PERMUTANTE"))</f>
        <v>0</v>
      </c>
      <c r="DY134" s="18">
        <f>IF(DY$5&gt;$G$4,0,SUMIFS(Fluxo!$O:$O,Fluxo!$U:$U,"&gt;"&amp;DX$5,Fluxo!$U:$U,"&lt;="&amp;DY$5,Fluxo!$D:$D,$D134,Fluxo!$E:$E,"&lt;&gt;"&amp;"PERMUTANTE"))</f>
        <v>0</v>
      </c>
      <c r="DZ134" s="18">
        <f>IF(DZ$5&gt;$G$4,0,SUMIFS(Fluxo!$O:$O,Fluxo!$U:$U,"&gt;"&amp;DY$5,Fluxo!$U:$U,"&lt;="&amp;DZ$5,Fluxo!$D:$D,$D134,Fluxo!$E:$E,"&lt;&gt;"&amp;"PERMUTANTE"))</f>
        <v>0</v>
      </c>
      <c r="EA134" s="18">
        <f>IF(EA$5&gt;$G$4,0,SUMIFS(Fluxo!$O:$O,Fluxo!$U:$U,"&gt;"&amp;DZ$5,Fluxo!$U:$U,"&lt;="&amp;EA$5,Fluxo!$D:$D,$D134,Fluxo!$E:$E,"&lt;&gt;"&amp;"PERMUTANTE"))</f>
        <v>0</v>
      </c>
      <c r="EB134" s="18">
        <f>IF(EB$5&gt;$G$4,0,SUMIFS(Fluxo!$O:$O,Fluxo!$U:$U,"&gt;"&amp;EA$5,Fluxo!$U:$U,"&lt;="&amp;EB$5,Fluxo!$D:$D,$D134,Fluxo!$E:$E,"&lt;&gt;"&amp;"PERMUTANTE"))</f>
        <v>0</v>
      </c>
      <c r="EC134" s="18">
        <f>IF(EC$5&gt;$G$4,0,SUMIFS(Fluxo!$O:$O,Fluxo!$U:$U,"&gt;"&amp;EB$5,Fluxo!$U:$U,"&lt;="&amp;EC$5,Fluxo!$D:$D,$D134,Fluxo!$E:$E,"&lt;&gt;"&amp;"PERMUTANTE"))</f>
        <v>0</v>
      </c>
      <c r="ED134" s="18">
        <f>IF(ED$5&gt;$G$4,0,SUMIFS(Fluxo!$O:$O,Fluxo!$U:$U,"&gt;"&amp;EC$5,Fluxo!$U:$U,"&lt;="&amp;ED$5,Fluxo!$D:$D,$D134,Fluxo!$E:$E,"&lt;&gt;"&amp;"PERMUTANTE"))</f>
        <v>0</v>
      </c>
      <c r="EE134" s="18">
        <f>IF(EE$5&gt;$G$4,0,SUMIFS(Fluxo!$O:$O,Fluxo!$U:$U,"&gt;"&amp;ED$5,Fluxo!$U:$U,"&lt;="&amp;EE$5,Fluxo!$D:$D,$D134,Fluxo!$E:$E,"&lt;&gt;"&amp;"PERMUTANTE"))</f>
        <v>0</v>
      </c>
      <c r="EF134" s="18">
        <f>IF(EF$5&gt;$G$4,0,SUMIFS(Fluxo!$O:$O,Fluxo!$U:$U,"&gt;"&amp;EE$5,Fluxo!$U:$U,"&lt;="&amp;EF$5,Fluxo!$D:$D,$D134,Fluxo!$E:$E,"&lt;&gt;"&amp;"PERMUTANTE"))</f>
        <v>0</v>
      </c>
      <c r="EG134" s="18">
        <f>IF(EG$5&gt;$G$4,0,SUMIFS(Fluxo!$O:$O,Fluxo!$U:$U,"&gt;"&amp;EF$5,Fluxo!$U:$U,"&lt;="&amp;EG$5,Fluxo!$D:$D,$D134,Fluxo!$E:$E,"&lt;&gt;"&amp;"PERMUTANTE"))</f>
        <v>0</v>
      </c>
      <c r="EH134" s="18">
        <f>IF(EH$5&gt;$G$4,0,SUMIFS(Fluxo!$O:$O,Fluxo!$U:$U,"&gt;"&amp;EG$5,Fluxo!$U:$U,"&lt;="&amp;EH$5,Fluxo!$D:$D,$D134,Fluxo!$E:$E,"&lt;&gt;"&amp;"PERMUTANTE"))</f>
        <v>0</v>
      </c>
      <c r="EI134" s="18">
        <f>IF(EI$5&gt;$G$4,0,SUMIFS(Fluxo!$O:$O,Fluxo!$U:$U,"&gt;"&amp;EH$5,Fluxo!$U:$U,"&lt;="&amp;EI$5,Fluxo!$D:$D,$D134,Fluxo!$E:$E,"&lt;&gt;"&amp;"PERMUTANTE"))</f>
        <v>0</v>
      </c>
      <c r="EJ134" s="18">
        <f>IF(EJ$5&gt;$G$4,0,SUMIFS(Fluxo!$O:$O,Fluxo!$U:$U,"&gt;"&amp;EI$5,Fluxo!$U:$U,"&lt;="&amp;EJ$5,Fluxo!$D:$D,$D134,Fluxo!$E:$E,"&lt;&gt;"&amp;"PERMUTANTE"))</f>
        <v>0</v>
      </c>
      <c r="EK134" s="18">
        <f>IF(EK$5&gt;$G$4,0,SUMIFS(Fluxo!$O:$O,Fluxo!$U:$U,"&gt;"&amp;EJ$5,Fluxo!$U:$U,"&lt;="&amp;EK$5,Fluxo!$D:$D,$D134,Fluxo!$E:$E,"&lt;&gt;"&amp;"PERMUTANTE"))</f>
        <v>0</v>
      </c>
      <c r="EL134" s="18">
        <f>IF(EL$5&gt;$G$4,0,SUMIFS(Fluxo!$O:$O,Fluxo!$U:$U,"&gt;"&amp;EK$5,Fluxo!$U:$U,"&lt;="&amp;EL$5,Fluxo!$D:$D,$D134,Fluxo!$E:$E,"&lt;&gt;"&amp;"PERMUTANTE"))</f>
        <v>0</v>
      </c>
      <c r="EM134" s="18">
        <f>IF(EM$5&gt;$G$4,0,SUMIFS(Fluxo!$O:$O,Fluxo!$U:$U,"&gt;"&amp;EL$5,Fluxo!$U:$U,"&lt;="&amp;EM$5,Fluxo!$D:$D,$D134,Fluxo!$E:$E,"&lt;&gt;"&amp;"PERMUTANTE"))</f>
        <v>0</v>
      </c>
      <c r="EN134" s="18">
        <f>IF(EN$5&gt;$G$4,0,SUMIFS(Fluxo!$O:$O,Fluxo!$U:$U,"&gt;"&amp;EM$5,Fluxo!$U:$U,"&lt;="&amp;EN$5,Fluxo!$D:$D,$D134,Fluxo!$E:$E,"&lt;&gt;"&amp;"PERMUTANTE"))</f>
        <v>0</v>
      </c>
      <c r="EO134" s="18">
        <f>IF(EO$5&gt;$G$4,0,SUMIFS(Fluxo!$O:$O,Fluxo!$U:$U,"&gt;"&amp;EN$5,Fluxo!$U:$U,"&lt;="&amp;EO$5,Fluxo!$D:$D,$D134,Fluxo!$E:$E,"&lt;&gt;"&amp;"PERMUTANTE"))</f>
        <v>0</v>
      </c>
      <c r="EP134" s="18">
        <f>IF(EP$5&gt;$G$4,0,SUMIFS(Fluxo!$O:$O,Fluxo!$U:$U,"&gt;"&amp;EO$5,Fluxo!$U:$U,"&lt;="&amp;EP$5,Fluxo!$D:$D,$D134,Fluxo!$E:$E,"&lt;&gt;"&amp;"PERMUTANTE"))</f>
        <v>0</v>
      </c>
      <c r="EQ134" s="18">
        <f>IF(EQ$5&gt;$G$4,0,SUMIFS(Fluxo!$O:$O,Fluxo!$U:$U,"&gt;"&amp;EP$5,Fluxo!$U:$U,"&lt;="&amp;EQ$5,Fluxo!$D:$D,$D134,Fluxo!$E:$E,"&lt;&gt;"&amp;"PERMUTANTE"))</f>
        <v>0</v>
      </c>
      <c r="ER134" s="18">
        <f>IF(ER$5&gt;$G$4,0,SUMIFS(Fluxo!$O:$O,Fluxo!$U:$U,"&gt;"&amp;EQ$5,Fluxo!$U:$U,"&lt;="&amp;ER$5,Fluxo!$D:$D,$D134,Fluxo!$E:$E,"&lt;&gt;"&amp;"PERMUTANTE"))</f>
        <v>0</v>
      </c>
      <c r="ES134" s="18">
        <f>IF(ES$5&gt;$G$4,0,SUMIFS(Fluxo!$O:$O,Fluxo!$U:$U,"&gt;"&amp;ER$5,Fluxo!$U:$U,"&lt;="&amp;ES$5,Fluxo!$D:$D,$D134,Fluxo!$E:$E,"&lt;&gt;"&amp;"PERMUTANTE"))</f>
        <v>0</v>
      </c>
      <c r="ET134" s="18">
        <f>IF(ET$5&gt;$G$4,0,SUMIFS(Fluxo!$O:$O,Fluxo!$U:$U,"&gt;"&amp;ES$5,Fluxo!$U:$U,"&lt;="&amp;ET$5,Fluxo!$D:$D,$D134,Fluxo!$E:$E,"&lt;&gt;"&amp;"PERMUTANTE"))</f>
        <v>0</v>
      </c>
      <c r="EU134" s="18">
        <f>IF(EU$5&gt;$G$4,0,SUMIFS(Fluxo!$O:$O,Fluxo!$U:$U,"&gt;"&amp;ET$5,Fluxo!$U:$U,"&lt;="&amp;EU$5,Fluxo!$D:$D,$D134,Fluxo!$E:$E,"&lt;&gt;"&amp;"PERMUTANTE"))</f>
        <v>0</v>
      </c>
      <c r="EV134" s="18">
        <f>IF(EV$5&gt;$G$4,0,SUMIFS(Fluxo!$O:$O,Fluxo!$U:$U,"&gt;"&amp;EU$5,Fluxo!$U:$U,"&lt;="&amp;EV$5,Fluxo!$D:$D,$D134,Fluxo!$E:$E,"&lt;&gt;"&amp;"PERMUTANTE"))</f>
        <v>0</v>
      </c>
      <c r="EW134" s="18">
        <f>IF(EW$5&gt;$G$4,0,SUMIFS(Fluxo!$O:$O,Fluxo!$U:$U,"&gt;"&amp;EV$5,Fluxo!$U:$U,"&lt;="&amp;EW$5,Fluxo!$D:$D,$D134,Fluxo!$E:$E,"&lt;&gt;"&amp;"PERMUTANTE"))</f>
        <v>0</v>
      </c>
      <c r="EX134" s="18">
        <f>IF(EX$5&gt;$G$4,0,SUMIFS(Fluxo!$O:$O,Fluxo!$U:$U,"&gt;"&amp;EW$5,Fluxo!$U:$U,"&lt;="&amp;EX$5,Fluxo!$D:$D,$D134,Fluxo!$E:$E,"&lt;&gt;"&amp;"PERMUTANTE"))</f>
        <v>0</v>
      </c>
      <c r="EY134" s="18">
        <f>IF(EY$5&gt;$G$4,0,SUMIFS(Fluxo!$O:$O,Fluxo!$U:$U,"&gt;"&amp;EX$5,Fluxo!$U:$U,"&lt;="&amp;EY$5,Fluxo!$D:$D,$D134,Fluxo!$E:$E,"&lt;&gt;"&amp;"PERMUTANTE"))</f>
        <v>0</v>
      </c>
      <c r="EZ134" s="18">
        <f>IF(EZ$5&gt;$G$4,0,SUMIFS(Fluxo!$O:$O,Fluxo!$U:$U,"&gt;"&amp;EY$5,Fluxo!$U:$U,"&lt;="&amp;EZ$5,Fluxo!$D:$D,$D134,Fluxo!$E:$E,"&lt;&gt;"&amp;"PERMUTANTE"))</f>
        <v>0</v>
      </c>
      <c r="FA134" s="18">
        <f>IF(FA$5&gt;$G$4,0,SUMIFS(Fluxo!$O:$O,Fluxo!$U:$U,"&gt;"&amp;EZ$5,Fluxo!$U:$U,"&lt;="&amp;FA$5,Fluxo!$D:$D,$D134,Fluxo!$E:$E,"&lt;&gt;"&amp;"PERMUTANTE"))</f>
        <v>0</v>
      </c>
      <c r="FB134" s="18">
        <f>IF(FB$5&gt;$G$4,0,SUMIFS(Fluxo!$O:$O,Fluxo!$U:$U,"&gt;"&amp;FA$5,Fluxo!$U:$U,"&lt;="&amp;FB$5,Fluxo!$D:$D,$D134,Fluxo!$E:$E,"&lt;&gt;"&amp;"PERMUTANTE"))</f>
        <v>0</v>
      </c>
      <c r="FC134" s="18">
        <f>IF(FC$5&gt;$G$4,0,SUMIFS(Fluxo!$O:$O,Fluxo!$U:$U,"&gt;"&amp;FB$5,Fluxo!$U:$U,"&lt;="&amp;FC$5,Fluxo!$D:$D,$D134,Fluxo!$E:$E,"&lt;&gt;"&amp;"PERMUTANTE"))</f>
        <v>0</v>
      </c>
      <c r="FD134" s="18">
        <f>IF(FD$5&gt;$G$4,0,SUMIFS(Fluxo!$O:$O,Fluxo!$U:$U,"&gt;"&amp;FC$5,Fluxo!$U:$U,"&lt;="&amp;FD$5,Fluxo!$D:$D,$D134,Fluxo!$E:$E,"&lt;&gt;"&amp;"PERMUTANTE"))</f>
        <v>0</v>
      </c>
      <c r="FE134" s="18">
        <f>IF(FE$5&gt;$G$4,0,SUMIFS(Fluxo!$O:$O,Fluxo!$U:$U,"&gt;"&amp;FD$5,Fluxo!$U:$U,"&lt;="&amp;FE$5,Fluxo!$D:$D,$D134,Fluxo!$E:$E,"&lt;&gt;"&amp;"PERMUTANTE"))</f>
        <v>0</v>
      </c>
      <c r="FF134" s="18">
        <f>IF(FF$5&gt;$G$4,0,SUMIFS(Fluxo!$O:$O,Fluxo!$U:$U,"&gt;"&amp;FE$5,Fluxo!$U:$U,"&lt;="&amp;FF$5,Fluxo!$D:$D,$D134,Fluxo!$E:$E,"&lt;&gt;"&amp;"PERMUTANTE"))</f>
        <v>0</v>
      </c>
      <c r="FG134" s="18">
        <f>IF(FG$5&gt;$G$4,0,SUMIFS(Fluxo!$O:$O,Fluxo!$U:$U,"&gt;"&amp;FF$5,Fluxo!$U:$U,"&lt;="&amp;FG$5,Fluxo!$D:$D,$D134,Fluxo!$E:$E,"&lt;&gt;"&amp;"PERMUTANTE"))</f>
        <v>0</v>
      </c>
      <c r="FH134" s="18">
        <f>IF(FH$5&gt;$G$4,0,SUMIFS(Fluxo!$O:$O,Fluxo!$U:$U,"&gt;"&amp;FG$5,Fluxo!$U:$U,"&lt;="&amp;FH$5,Fluxo!$D:$D,$D134,Fluxo!$E:$E,"&lt;&gt;"&amp;"PERMUTANTE"))</f>
        <v>0</v>
      </c>
      <c r="FI134" s="18">
        <f>IF(FI$5&gt;$G$4,0,SUMIFS(Fluxo!$O:$O,Fluxo!$U:$U,"&gt;"&amp;FH$5,Fluxo!$U:$U,"&lt;="&amp;FI$5,Fluxo!$D:$D,$D134,Fluxo!$E:$E,"&lt;&gt;"&amp;"PERMUTANTE"))</f>
        <v>0</v>
      </c>
      <c r="FJ134" s="18">
        <f>IF(FJ$5&gt;$G$4,0,SUMIFS(Fluxo!$O:$O,Fluxo!$U:$U,"&gt;"&amp;FI$5,Fluxo!$U:$U,"&lt;="&amp;FJ$5,Fluxo!$D:$D,$D134,Fluxo!$E:$E,"&lt;&gt;"&amp;"PERMUTANTE"))</f>
        <v>0</v>
      </c>
      <c r="FK134" s="18">
        <f>IF(FK$5&gt;$G$4,0,SUMIFS(Fluxo!$O:$O,Fluxo!$U:$U,"&gt;"&amp;FJ$5,Fluxo!$U:$U,"&lt;="&amp;FK$5,Fluxo!$D:$D,$D134,Fluxo!$E:$E,"&lt;&gt;"&amp;"PERMUTANTE"))</f>
        <v>0</v>
      </c>
      <c r="FL134" s="18">
        <f>IF(FL$5&gt;$G$4,0,SUMIFS(Fluxo!$O:$O,Fluxo!$U:$U,"&gt;"&amp;FK$5,Fluxo!$U:$U,"&lt;="&amp;FL$5,Fluxo!$D:$D,$D134,Fluxo!$E:$E,"&lt;&gt;"&amp;"PERMUTANTE"))</f>
        <v>0</v>
      </c>
      <c r="FM134" s="18">
        <f>IF(FM$5&gt;$G$4,0,SUMIFS(Fluxo!$O:$O,Fluxo!$U:$U,"&gt;"&amp;FL$5,Fluxo!$U:$U,"&lt;="&amp;FM$5,Fluxo!$D:$D,$D134,Fluxo!$E:$E,"&lt;&gt;"&amp;"PERMUTANTE"))</f>
        <v>0</v>
      </c>
      <c r="FN134" s="18">
        <f>IF(FN$5&gt;$G$4,0,SUMIFS(Fluxo!$O:$O,Fluxo!$U:$U,"&gt;"&amp;FM$5,Fluxo!$U:$U,"&lt;="&amp;FN$5,Fluxo!$D:$D,$D134,Fluxo!$E:$E,"&lt;&gt;"&amp;"PERMUTANTE"))</f>
        <v>0</v>
      </c>
      <c r="FO134" s="18">
        <f>IF(FO$5&gt;$G$4,0,SUMIFS(Fluxo!$O:$O,Fluxo!$U:$U,"&gt;"&amp;FN$5,Fluxo!$U:$U,"&lt;="&amp;FO$5,Fluxo!$D:$D,$D134,Fluxo!$E:$E,"&lt;&gt;"&amp;"PERMUTANTE"))</f>
        <v>0</v>
      </c>
      <c r="FP134" s="18">
        <f>IF(FP$5&gt;$G$4,0,SUMIFS(Fluxo!$O:$O,Fluxo!$U:$U,"&gt;"&amp;FO$5,Fluxo!$U:$U,"&lt;="&amp;FP$5,Fluxo!$D:$D,$D134,Fluxo!$E:$E,"&lt;&gt;"&amp;"PERMUTANTE"))</f>
        <v>0</v>
      </c>
      <c r="FQ134" s="18">
        <f>IF(FQ$5&gt;$G$4,0,SUMIFS(Fluxo!$O:$O,Fluxo!$U:$U,"&gt;"&amp;FP$5,Fluxo!$U:$U,"&lt;="&amp;FQ$5,Fluxo!$D:$D,$D134,Fluxo!$E:$E,"&lt;&gt;"&amp;"PERMUTANTE"))</f>
        <v>0</v>
      </c>
      <c r="FR134" s="18">
        <f>IF(FR$5&gt;$G$4,0,SUMIFS(Fluxo!$O:$O,Fluxo!$U:$U,"&gt;"&amp;FQ$5,Fluxo!$U:$U,"&lt;="&amp;FR$5,Fluxo!$D:$D,$D134,Fluxo!$E:$E,"&lt;&gt;"&amp;"PERMUTANTE"))</f>
        <v>0</v>
      </c>
      <c r="FS134" s="18">
        <f>IF(FS$5&gt;$G$4,0,SUMIFS(Fluxo!$O:$O,Fluxo!$U:$U,"&gt;"&amp;FR$5,Fluxo!$U:$U,"&lt;="&amp;FS$5,Fluxo!$D:$D,$D134,Fluxo!$E:$E,"&lt;&gt;"&amp;"PERMUTANTE"))</f>
        <v>0</v>
      </c>
      <c r="FT134" s="18">
        <f>IF(FT$5&gt;$G$4,0,SUMIFS(Fluxo!$O:$O,Fluxo!$U:$U,"&gt;"&amp;FS$5,Fluxo!$U:$U,"&lt;="&amp;FT$5,Fluxo!$D:$D,$D134,Fluxo!$E:$E,"&lt;&gt;"&amp;"PERMUTANTE"))</f>
        <v>0</v>
      </c>
      <c r="FU134" s="18">
        <f>IF(FU$5&gt;$G$4,0,SUMIFS(Fluxo!$O:$O,Fluxo!$U:$U,"&gt;"&amp;FT$5,Fluxo!$U:$U,"&lt;="&amp;FU$5,Fluxo!$D:$D,$D134,Fluxo!$E:$E,"&lt;&gt;"&amp;"PERMUTANTE"))</f>
        <v>0</v>
      </c>
      <c r="FV134" s="18">
        <f>IF(FV$5&gt;$G$4,0,SUMIFS(Fluxo!$O:$O,Fluxo!$U:$U,"&gt;"&amp;FU$5,Fluxo!$U:$U,"&lt;="&amp;FV$5,Fluxo!$D:$D,$D134,Fluxo!$E:$E,"&lt;&gt;"&amp;"PERMUTANTE"))</f>
        <v>0</v>
      </c>
      <c r="FW134" s="18">
        <f>IF(FW$5&gt;$G$4,0,SUMIFS(Fluxo!$O:$O,Fluxo!$U:$U,"&gt;"&amp;FV$5,Fluxo!$U:$U,"&lt;="&amp;FW$5,Fluxo!$D:$D,$D134,Fluxo!$E:$E,"&lt;&gt;"&amp;"PERMUTANTE"))</f>
        <v>0</v>
      </c>
      <c r="FX134" s="18">
        <f>IF(FX$5&gt;$G$4,0,SUMIFS(Fluxo!$O:$O,Fluxo!$U:$U,"&gt;"&amp;FW$5,Fluxo!$U:$U,"&lt;="&amp;FX$5,Fluxo!$D:$D,$D134,Fluxo!$E:$E,"&lt;&gt;"&amp;"PERMUTANTE"))</f>
        <v>0</v>
      </c>
      <c r="FY134" s="18">
        <f>IF(FY$5&gt;$G$4,0,SUMIFS(Fluxo!$O:$O,Fluxo!$U:$U,"&gt;"&amp;FX$5,Fluxo!$U:$U,"&lt;="&amp;FY$5,Fluxo!$D:$D,$D134,Fluxo!$E:$E,"&lt;&gt;"&amp;"PERMUTANTE"))</f>
        <v>0</v>
      </c>
      <c r="FZ134" s="18">
        <f>IF(FZ$5&gt;$G$4,0,SUMIFS(Fluxo!$O:$O,Fluxo!$U:$U,"&gt;"&amp;FY$5,Fluxo!$U:$U,"&lt;="&amp;FZ$5,Fluxo!$D:$D,$D134,Fluxo!$E:$E,"&lt;&gt;"&amp;"PERMUTANTE"))</f>
        <v>0</v>
      </c>
      <c r="GA134" s="18">
        <f>IF(GA$5&gt;$G$4,0,SUMIFS(Fluxo!$O:$O,Fluxo!$U:$U,"&gt;"&amp;FZ$5,Fluxo!$U:$U,"&lt;="&amp;GA$5,Fluxo!$D:$D,$D134,Fluxo!$E:$E,"&lt;&gt;"&amp;"PERMUTANTE"))</f>
        <v>0</v>
      </c>
      <c r="GB134" s="18">
        <f>IF(GB$5&gt;$G$4,0,SUMIFS(Fluxo!$O:$O,Fluxo!$U:$U,"&gt;"&amp;GA$5,Fluxo!$U:$U,"&lt;="&amp;GB$5,Fluxo!$D:$D,$D134,Fluxo!$E:$E,"&lt;&gt;"&amp;"PERMUTANTE"))</f>
        <v>0</v>
      </c>
      <c r="GC134" s="18">
        <f>IF(GC$5&gt;$G$4,0,SUMIFS(Fluxo!$O:$O,Fluxo!$U:$U,"&gt;"&amp;GB$5,Fluxo!$U:$U,"&lt;="&amp;GC$5,Fluxo!$D:$D,$D134,Fluxo!$E:$E,"&lt;&gt;"&amp;"PERMUTANTE"))</f>
        <v>0</v>
      </c>
      <c r="GD134" s="18">
        <f>IF(GD$5&gt;$G$4,0,SUMIFS(Fluxo!$O:$O,Fluxo!$U:$U,"&gt;"&amp;GC$5,Fluxo!$U:$U,"&lt;="&amp;GD$5,Fluxo!$D:$D,$D134,Fluxo!$E:$E,"&lt;&gt;"&amp;"PERMUTANTE"))</f>
        <v>0</v>
      </c>
      <c r="GE134" s="18">
        <f>IF(GE$5&gt;$G$4,0,SUMIFS(Fluxo!$O:$O,Fluxo!$U:$U,"&gt;"&amp;GD$5,Fluxo!$U:$U,"&lt;="&amp;GE$5,Fluxo!$D:$D,$D134,Fluxo!$E:$E,"&lt;&gt;"&amp;"PERMUTANTE"))</f>
        <v>0</v>
      </c>
      <c r="GF134" s="18">
        <f>IF(GF$5&gt;$G$4,0,SUMIFS(Fluxo!$O:$O,Fluxo!$U:$U,"&gt;"&amp;GE$5,Fluxo!$U:$U,"&lt;="&amp;GF$5,Fluxo!$D:$D,$D134,Fluxo!$E:$E,"&lt;&gt;"&amp;"PERMUTANTE"))</f>
        <v>0</v>
      </c>
      <c r="GG134" s="18">
        <f>IF(GG$5&gt;$G$4,0,SUMIFS(Fluxo!$O:$O,Fluxo!$U:$U,"&gt;"&amp;GF$5,Fluxo!$U:$U,"&lt;="&amp;GG$5,Fluxo!$D:$D,$D134,Fluxo!$E:$E,"&lt;&gt;"&amp;"PERMUTANTE"))</f>
        <v>0</v>
      </c>
      <c r="GH134" s="18">
        <f>IF(GH$5&gt;$G$4,0,SUMIFS(Fluxo!$O:$O,Fluxo!$U:$U,"&gt;"&amp;GG$5,Fluxo!$U:$U,"&lt;="&amp;GH$5,Fluxo!$D:$D,$D134,Fluxo!$E:$E,"&lt;&gt;"&amp;"PERMUTANTE"))</f>
        <v>0</v>
      </c>
      <c r="GI134" s="18">
        <f>IF(GI$5&gt;$G$4,0,SUMIFS(Fluxo!$O:$O,Fluxo!$U:$U,"&gt;"&amp;GH$5,Fluxo!$U:$U,"&lt;="&amp;GI$5,Fluxo!$D:$D,$D134,Fluxo!$E:$E,"&lt;&gt;"&amp;"PERMUTANTE"))</f>
        <v>0</v>
      </c>
      <c r="GJ134" s="18">
        <f>IF(GJ$5&gt;$G$4,0,SUMIFS(Fluxo!$O:$O,Fluxo!$U:$U,"&gt;"&amp;GI$5,Fluxo!$U:$U,"&lt;="&amp;GJ$5,Fluxo!$D:$D,$D134,Fluxo!$E:$E,"&lt;&gt;"&amp;"PERMUTANTE"))</f>
        <v>0</v>
      </c>
      <c r="GK134" s="18">
        <f>IF(GK$5&gt;$G$4,0,SUMIFS(Fluxo!$O:$O,Fluxo!$U:$U,"&gt;"&amp;GJ$5,Fluxo!$U:$U,"&lt;="&amp;GK$5,Fluxo!$D:$D,$D134,Fluxo!$E:$E,"&lt;&gt;"&amp;"PERMUTANTE"))</f>
        <v>0</v>
      </c>
      <c r="GL134" s="18">
        <f>IF(GL$5&gt;$G$4,0,SUMIFS(Fluxo!$O:$O,Fluxo!$U:$U,"&gt;"&amp;GK$5,Fluxo!$U:$U,"&lt;="&amp;GL$5,Fluxo!$D:$D,$D134,Fluxo!$E:$E,"&lt;&gt;"&amp;"PERMUTANTE"))</f>
        <v>0</v>
      </c>
      <c r="GM134" s="18">
        <f>IF(GM$5&gt;$G$4,0,SUMIFS(Fluxo!$O:$O,Fluxo!$U:$U,"&gt;"&amp;GL$5,Fluxo!$U:$U,"&lt;="&amp;GM$5,Fluxo!$D:$D,$D134,Fluxo!$E:$E,"&lt;&gt;"&amp;"PERMUTANTE"))</f>
        <v>0</v>
      </c>
      <c r="GN134" s="18">
        <f>IF(GN$5&gt;$G$4,0,SUMIFS(Fluxo!$O:$O,Fluxo!$U:$U,"&gt;"&amp;GM$5,Fluxo!$U:$U,"&lt;="&amp;GN$5,Fluxo!$D:$D,$D134,Fluxo!$E:$E,"&lt;&gt;"&amp;"PERMUTANTE"))</f>
        <v>0</v>
      </c>
      <c r="GO134" s="18">
        <f>IF(GO$5&gt;$G$4,0,SUMIFS(Fluxo!$O:$O,Fluxo!$U:$U,"&gt;"&amp;GN$5,Fluxo!$U:$U,"&lt;="&amp;GO$5,Fluxo!$D:$D,$D134,Fluxo!$E:$E,"&lt;&gt;"&amp;"PERMUTANTE"))</f>
        <v>0</v>
      </c>
      <c r="GP134" s="18">
        <f>IF(GP$5&gt;$G$4,0,SUMIFS(Fluxo!$O:$O,Fluxo!$U:$U,"&gt;"&amp;GO$5,Fluxo!$U:$U,"&lt;="&amp;GP$5,Fluxo!$D:$D,$D134,Fluxo!$E:$E,"&lt;&gt;"&amp;"PERMUTANTE"))</f>
        <v>0</v>
      </c>
      <c r="GQ134" s="18">
        <f>IF(GQ$5&gt;$G$4,0,SUMIFS(Fluxo!$O:$O,Fluxo!$U:$U,"&gt;"&amp;GP$5,Fluxo!$U:$U,"&lt;="&amp;GQ$5,Fluxo!$D:$D,$D134,Fluxo!$E:$E,"&lt;&gt;"&amp;"PERMUTANTE"))</f>
        <v>0</v>
      </c>
      <c r="GR134" s="18">
        <f>IF(GR$5&gt;$G$4,0,SUMIFS(Fluxo!$O:$O,Fluxo!$U:$U,"&gt;"&amp;GQ$5,Fluxo!$U:$U,"&lt;="&amp;GR$5,Fluxo!$D:$D,$D134,Fluxo!$E:$E,"&lt;&gt;"&amp;"PERMUTANTE"))</f>
        <v>0</v>
      </c>
      <c r="GS134" s="18">
        <f>IF(GS$5&gt;$G$4,0,SUMIFS(Fluxo!$O:$O,Fluxo!$U:$U,"&gt;"&amp;GR$5,Fluxo!$U:$U,"&lt;="&amp;GS$5,Fluxo!$D:$D,$D134,Fluxo!$E:$E,"&lt;&gt;"&amp;"PERMUTANTE"))</f>
        <v>0</v>
      </c>
      <c r="GT134" s="18">
        <f>IF(GT$5&gt;$G$4,0,SUMIFS(Fluxo!$O:$O,Fluxo!$U:$U,"&gt;"&amp;GS$5,Fluxo!$U:$U,"&lt;="&amp;GT$5,Fluxo!$D:$D,$D134,Fluxo!$E:$E,"&lt;&gt;"&amp;"PERMUTANTE"))</f>
        <v>0</v>
      </c>
      <c r="GU134" s="18">
        <f>IF(GU$5&gt;$G$4,0,SUMIFS(Fluxo!$O:$O,Fluxo!$U:$U,"&gt;"&amp;GT$5,Fluxo!$U:$U,"&lt;="&amp;GU$5,Fluxo!$D:$D,$D134,Fluxo!$E:$E,"&lt;&gt;"&amp;"PERMUTANTE"))</f>
        <v>0</v>
      </c>
      <c r="GV134" s="18">
        <f>IF(GV$5&gt;$G$4,0,SUMIFS(Fluxo!$O:$O,Fluxo!$U:$U,"&gt;"&amp;GU$5,Fluxo!$U:$U,"&lt;="&amp;GV$5,Fluxo!$D:$D,$D134,Fluxo!$E:$E,"&lt;&gt;"&amp;"PERMUTANTE"))</f>
        <v>0</v>
      </c>
      <c r="GW134" s="18">
        <f>IF(GW$5&gt;$G$4,0,SUMIFS(Fluxo!$O:$O,Fluxo!$U:$U,"&gt;"&amp;GV$5,Fluxo!$U:$U,"&lt;="&amp;GW$5,Fluxo!$D:$D,$D134,Fluxo!$E:$E,"&lt;&gt;"&amp;"PERMUTANTE"))</f>
        <v>0</v>
      </c>
      <c r="GX134" s="18">
        <f>IF(GX$5&gt;$G$4,0,SUMIFS(Fluxo!$O:$O,Fluxo!$U:$U,"&gt;"&amp;GW$5,Fluxo!$U:$U,"&lt;="&amp;GX$5,Fluxo!$D:$D,$D134,Fluxo!$E:$E,"&lt;&gt;"&amp;"PERMUTANTE"))</f>
        <v>0</v>
      </c>
      <c r="GY134" s="18">
        <f>IF(GY$5&gt;$G$4,0,SUMIFS(Fluxo!$O:$O,Fluxo!$U:$U,"&gt;"&amp;GX$5,Fluxo!$U:$U,"&lt;="&amp;GY$5,Fluxo!$D:$D,$D134,Fluxo!$E:$E,"&lt;&gt;"&amp;"PERMUTANTE"))</f>
        <v>0</v>
      </c>
      <c r="GZ134" s="18">
        <f>IF(GZ$5&gt;$G$4,0,SUMIFS(Fluxo!$O:$O,Fluxo!$U:$U,"&gt;"&amp;GY$5,Fluxo!$U:$U,"&lt;="&amp;GZ$5,Fluxo!$D:$D,$D134,Fluxo!$E:$E,"&lt;&gt;"&amp;"PERMUTANTE"))</f>
        <v>0</v>
      </c>
      <c r="HA134" s="18">
        <f>IF(HA$5&gt;$G$4,0,SUMIFS(Fluxo!$O:$O,Fluxo!$U:$U,"&gt;"&amp;GZ$5,Fluxo!$U:$U,"&lt;="&amp;HA$5,Fluxo!$D:$D,$D134,Fluxo!$E:$E,"&lt;&gt;"&amp;"PERMUTANTE"))</f>
        <v>0</v>
      </c>
      <c r="HB134" s="18">
        <f>IF(HB$5&gt;$G$4,0,SUMIFS(Fluxo!$O:$O,Fluxo!$U:$U,"&gt;"&amp;HA$5,Fluxo!$U:$U,"&lt;="&amp;HB$5,Fluxo!$D:$D,$D134,Fluxo!$E:$E,"&lt;&gt;"&amp;"PERMUTANTE"))</f>
        <v>0</v>
      </c>
      <c r="HC134" s="18">
        <f>IF(HC$5&gt;$G$4,0,SUMIFS(Fluxo!$O:$O,Fluxo!$U:$U,"&gt;"&amp;HB$5,Fluxo!$U:$U,"&lt;="&amp;HC$5,Fluxo!$D:$D,$D134,Fluxo!$E:$E,"&lt;&gt;"&amp;"PERMUTANTE"))</f>
        <v>0</v>
      </c>
      <c r="HD134" s="18">
        <f>IF(HD$5&gt;$G$4,0,SUMIFS(Fluxo!$O:$O,Fluxo!$U:$U,"&gt;"&amp;HC$5,Fluxo!$U:$U,"&lt;="&amp;HD$5,Fluxo!$D:$D,$D134,Fluxo!$E:$E,"&lt;&gt;"&amp;"PERMUTANTE"))</f>
        <v>0</v>
      </c>
      <c r="HE134" s="18">
        <f>IF(HE$5&gt;$G$4,0,SUMIFS(Fluxo!$O:$O,Fluxo!$U:$U,"&gt;"&amp;HD$5,Fluxo!$U:$U,"&lt;="&amp;HE$5,Fluxo!$D:$D,$D134,Fluxo!$E:$E,"&lt;&gt;"&amp;"PERMUTANTE"))</f>
        <v>0</v>
      </c>
      <c r="HF134" s="18">
        <f>IF(HF$5&gt;$G$4,0,SUMIFS(Fluxo!$O:$O,Fluxo!$U:$U,"&gt;"&amp;HE$5,Fluxo!$U:$U,"&lt;="&amp;HF$5,Fluxo!$D:$D,$D134,Fluxo!$E:$E,"&lt;&gt;"&amp;"PERMUTANTE"))</f>
        <v>0</v>
      </c>
    </row>
    <row r="135" spans="1:214">
      <c r="A135" s="20">
        <f t="shared" si="11"/>
        <v>125</v>
      </c>
      <c r="B135" s="140" t="str">
        <f>'Check Carteira'!C127</f>
        <v>E.1016.99.03.2005</v>
      </c>
      <c r="C135" s="141">
        <v>1</v>
      </c>
      <c r="D135" s="129" t="str">
        <f>'Check Carteira'!F127</f>
        <v>S-2005</v>
      </c>
      <c r="E135" s="21">
        <f>IFERROR(INDEX(Contratos!L:L,MATCH(D135,Contratos!R:R,0)),"")</f>
        <v>45450</v>
      </c>
      <c r="F135" s="139">
        <f>IFERROR(INDEX(Contratos!G:G,MATCH(D135,Contratos!R:R,0)),"")</f>
        <v>322150</v>
      </c>
      <c r="H135" s="83">
        <f t="shared" si="12"/>
        <v>136956.33000000002</v>
      </c>
      <c r="J135" s="18">
        <f>IF(J$5&gt;$G$4,0,SUMIFS(Fluxo!$O:$O,Fluxo!$U:$U,"&gt;"&amp;I$5,Fluxo!$U:$U,"&lt;="&amp;J$5,Fluxo!$D:$D,$D135))</f>
        <v>0</v>
      </c>
      <c r="K135" s="18">
        <f>IF(K$5&gt;$G$4,0,SUMIFS(Fluxo!$O:$O,Fluxo!$U:$U,"&gt;"&amp;J$5,Fluxo!$U:$U,"&lt;="&amp;K$5,Fluxo!$D:$D,$D135))</f>
        <v>0</v>
      </c>
      <c r="L135" s="18">
        <f>IF(L$5&gt;$G$4,0,SUMIFS(Fluxo!$O:$O,Fluxo!$U:$U,"&gt;"&amp;K$5,Fluxo!$U:$U,"&lt;="&amp;L$5,Fluxo!$D:$D,$D135))</f>
        <v>0</v>
      </c>
      <c r="M135" s="18">
        <f>IF(M$5&gt;$G$4,0,SUMIFS(Fluxo!$O:$O,Fluxo!$U:$U,"&gt;"&amp;L$5,Fluxo!$U:$U,"&lt;="&amp;M$5,Fluxo!$D:$D,$D135))</f>
        <v>0</v>
      </c>
      <c r="N135" s="18">
        <f>IF(N$5&gt;$G$4,0,SUMIFS(Fluxo!$O:$O,Fluxo!$U:$U,"&gt;"&amp;M$5,Fluxo!$U:$U,"&lt;="&amp;N$5,Fluxo!$D:$D,$D135))</f>
        <v>0</v>
      </c>
      <c r="O135" s="18">
        <f>IF(O$5&gt;$G$4,0,SUMIFS(Fluxo!$O:$O,Fluxo!$U:$U,"&gt;"&amp;N$5,Fluxo!$U:$U,"&lt;="&amp;O$5,Fluxo!$D:$D,$D135))</f>
        <v>0</v>
      </c>
      <c r="P135" s="18">
        <f>IF(P$5&gt;$G$4,0,SUMIFS(Fluxo!$O:$O,Fluxo!$U:$U,"&gt;"&amp;O$5,Fluxo!$U:$U,"&lt;="&amp;P$5,Fluxo!$D:$D,$D135))</f>
        <v>0</v>
      </c>
      <c r="Q135" s="18">
        <f>IF(Q$5&gt;$G$4,0,SUMIFS(Fluxo!$O:$O,Fluxo!$U:$U,"&gt;"&amp;P$5,Fluxo!$U:$U,"&lt;="&amp;Q$5,Fluxo!$D:$D,$D135))</f>
        <v>0</v>
      </c>
      <c r="R135" s="18">
        <f>IF(R$5&gt;$G$4,0,SUMIFS(Fluxo!$O:$O,Fluxo!$U:$U,"&gt;"&amp;Q$5,Fluxo!$U:$U,"&lt;="&amp;R$5,Fluxo!$D:$D,$D135))</f>
        <v>0</v>
      </c>
      <c r="S135" s="18">
        <f>IF(S$5&gt;$G$4,0,SUMIFS(Fluxo!$O:$O,Fluxo!$U:$U,"&gt;"&amp;R$5,Fluxo!$U:$U,"&lt;="&amp;S$5,Fluxo!$D:$D,$D135,Fluxo!$E:$E,"&lt;&gt;"&amp;"PERMUTANTE"))</f>
        <v>0</v>
      </c>
      <c r="T135" s="18">
        <f>IF(T$5&gt;$G$4,0,SUMIFS(Fluxo!$O:$O,Fluxo!$U:$U,"&gt;"&amp;S$5,Fluxo!$U:$U,"&lt;="&amp;T$5,Fluxo!$D:$D,$D135,Fluxo!$E:$E,"&lt;&gt;"&amp;"PERMUTANTE"))</f>
        <v>0</v>
      </c>
      <c r="U135" s="18">
        <f>IF(U$5&gt;$G$4,0,SUMIFS(Fluxo!$O:$O,Fluxo!$U:$U,"&gt;"&amp;T$5,Fluxo!$U:$U,"&lt;="&amp;U$5,Fluxo!$D:$D,$D135,Fluxo!$E:$E,"&lt;&gt;"&amp;"PERMUTANTE"))</f>
        <v>0</v>
      </c>
      <c r="V135" s="18">
        <f>IF(V$5&gt;$G$4,0,SUMIFS(Fluxo!$O:$O,Fluxo!$U:$U,"&gt;"&amp;U$5,Fluxo!$U:$U,"&lt;="&amp;V$5,Fluxo!$D:$D,$D135,Fluxo!$E:$E,"&lt;&gt;"&amp;"PERMUTANTE"))</f>
        <v>0</v>
      </c>
      <c r="W135" s="18">
        <f>IF(W$5&gt;$G$4,0,SUMIFS(Fluxo!$O:$O,Fluxo!$U:$U,"&gt;"&amp;V$5,Fluxo!$U:$U,"&lt;="&amp;W$5,Fluxo!$D:$D,$D135,Fluxo!$E:$E,"&lt;&gt;"&amp;"PERMUTANTE"))</f>
        <v>0</v>
      </c>
      <c r="X135" s="18">
        <f>IF(X$5&gt;$G$4,0,SUMIFS(Fluxo!$O:$O,Fluxo!$U:$U,"&gt;"&amp;W$5,Fluxo!$U:$U,"&lt;="&amp;X$5,Fluxo!$D:$D,$D135,Fluxo!$E:$E,"&lt;&gt;"&amp;"PERMUTANTE"))</f>
        <v>0</v>
      </c>
      <c r="Y135" s="18">
        <f>IF(Y$5&gt;$G$4,0,SUMIFS(Fluxo!$O:$O,Fluxo!$U:$U,"&gt;"&amp;X$5,Fluxo!$U:$U,"&lt;="&amp;Y$5,Fluxo!$D:$D,$D135,Fluxo!$E:$E,"&lt;&gt;"&amp;"PERMUTANTE"))</f>
        <v>42236.240000000005</v>
      </c>
      <c r="Z135" s="18">
        <f>IF(Z$5&gt;$G$4,0,SUMIFS(Fluxo!$O:$O,Fluxo!$U:$U,"&gt;"&amp;Y$5,Fluxo!$U:$U,"&lt;="&amp;Z$5,Fluxo!$D:$D,$D135,Fluxo!$E:$E,"&lt;&gt;"&amp;"PERMUTANTE"))</f>
        <v>0</v>
      </c>
      <c r="AA135" s="18">
        <f>IF(AA$5&gt;$G$4,0,SUMIFS(Fluxo!$O:$O,Fluxo!$U:$U,"&gt;"&amp;Z$5,Fluxo!$U:$U,"&lt;="&amp;AA$5,Fluxo!$D:$D,$D135,Fluxo!$E:$E,"&lt;&gt;"&amp;"PERMUTANTE"))</f>
        <v>94720.09</v>
      </c>
      <c r="AB135" s="18">
        <f>IF(AB$5&gt;$G$4,0,SUMIFS(Fluxo!$O:$O,Fluxo!$U:$U,"&gt;"&amp;AA$5,Fluxo!$U:$U,"&lt;="&amp;AB$5,Fluxo!$D:$D,$D135,Fluxo!$E:$E,"&lt;&gt;"&amp;"PERMUTANTE"))</f>
        <v>0</v>
      </c>
      <c r="AC135" s="18">
        <f>IF(AC$5&gt;$G$4,0,SUMIFS(Fluxo!$O:$O,Fluxo!$U:$U,"&gt;"&amp;AB$5,Fluxo!$U:$U,"&lt;="&amp;AC$5,Fluxo!$D:$D,$D135,Fluxo!$E:$E,"&lt;&gt;"&amp;"PERMUTANTE"))</f>
        <v>0</v>
      </c>
      <c r="AD135" s="18">
        <f>IF(AD$5&gt;$G$4,0,SUMIFS(Fluxo!$O:$O,Fluxo!$U:$U,"&gt;"&amp;AC$5,Fluxo!$U:$U,"&lt;="&amp;AD$5,Fluxo!$D:$D,$D135,Fluxo!$E:$E,"&lt;&gt;"&amp;"PERMUTANTE"))</f>
        <v>0</v>
      </c>
      <c r="AE135" s="18">
        <f>IF(AE$5&gt;$G$4,0,SUMIFS(Fluxo!$O:$O,Fluxo!$U:$U,"&gt;"&amp;AD$5,Fluxo!$U:$U,"&lt;="&amp;AE$5,Fluxo!$D:$D,$D135,Fluxo!$E:$E,"&lt;&gt;"&amp;"PERMUTANTE"))</f>
        <v>0</v>
      </c>
      <c r="AF135" s="18">
        <f>IF(AF$5&gt;$G$4,0,SUMIFS(Fluxo!$O:$O,Fluxo!$U:$U,"&gt;"&amp;AE$5,Fluxo!$U:$U,"&lt;="&amp;AF$5,Fluxo!$D:$D,$D135,Fluxo!$E:$E,"&lt;&gt;"&amp;"PERMUTANTE"))</f>
        <v>0</v>
      </c>
      <c r="AG135" s="18">
        <f>IF(AG$5&gt;$G$4,0,SUMIFS(Fluxo!$O:$O,Fluxo!$U:$U,"&gt;"&amp;AF$5,Fluxo!$U:$U,"&lt;="&amp;AG$5,Fluxo!$D:$D,$D135,Fluxo!$E:$E,"&lt;&gt;"&amp;"PERMUTANTE"))</f>
        <v>0</v>
      </c>
      <c r="AH135" s="18">
        <f>IF(AH$5&gt;$G$4,0,SUMIFS(Fluxo!$O:$O,Fluxo!$U:$U,"&gt;"&amp;AG$5,Fluxo!$U:$U,"&lt;="&amp;AH$5,Fluxo!$D:$D,$D135,Fluxo!$E:$E,"&lt;&gt;"&amp;"PERMUTANTE"))</f>
        <v>0</v>
      </c>
      <c r="AI135" s="18">
        <f>IF(AI$5&gt;$G$4,0,SUMIFS(Fluxo!$O:$O,Fluxo!$U:$U,"&gt;"&amp;AH$5,Fluxo!$U:$U,"&lt;="&amp;AI$5,Fluxo!$D:$D,$D135,Fluxo!$E:$E,"&lt;&gt;"&amp;"PERMUTANTE"))</f>
        <v>0</v>
      </c>
      <c r="AJ135" s="18">
        <f>IF(AJ$5&gt;$G$4,0,SUMIFS(Fluxo!$O:$O,Fluxo!$U:$U,"&gt;"&amp;AI$5,Fluxo!$U:$U,"&lt;="&amp;AJ$5,Fluxo!$D:$D,$D135,Fluxo!$E:$E,"&lt;&gt;"&amp;"PERMUTANTE"))</f>
        <v>0</v>
      </c>
      <c r="AK135" s="18">
        <f>IF(AK$5&gt;$G$4,0,SUMIFS(Fluxo!$O:$O,Fluxo!$U:$U,"&gt;"&amp;AJ$5,Fluxo!$U:$U,"&lt;="&amp;AK$5,Fluxo!$D:$D,$D135,Fluxo!$E:$E,"&lt;&gt;"&amp;"PERMUTANTE"))</f>
        <v>0</v>
      </c>
      <c r="AL135" s="18">
        <f>IF(AL$5&gt;$G$4,0,SUMIFS(Fluxo!$O:$O,Fluxo!$U:$U,"&gt;"&amp;AK$5,Fluxo!$U:$U,"&lt;="&amp;AL$5,Fluxo!$D:$D,$D135,Fluxo!$E:$E,"&lt;&gt;"&amp;"PERMUTANTE"))</f>
        <v>0</v>
      </c>
      <c r="AM135" s="18">
        <f>IF(AM$5&gt;$G$4,0,SUMIFS(Fluxo!$O:$O,Fluxo!$U:$U,"&gt;"&amp;AL$5,Fluxo!$U:$U,"&lt;="&amp;AM$5,Fluxo!$D:$D,$D135,Fluxo!$E:$E,"&lt;&gt;"&amp;"PERMUTANTE"))</f>
        <v>0</v>
      </c>
      <c r="AN135" s="18">
        <f>IF(AN$5&gt;$G$4,0,SUMIFS(Fluxo!$O:$O,Fluxo!$U:$U,"&gt;"&amp;AM$5,Fluxo!$U:$U,"&lt;="&amp;AN$5,Fluxo!$D:$D,$D135,Fluxo!$E:$E,"&lt;&gt;"&amp;"PERMUTANTE"))</f>
        <v>0</v>
      </c>
      <c r="AO135" s="18">
        <f>IF(AO$5&gt;$G$4,0,SUMIFS(Fluxo!$O:$O,Fluxo!$U:$U,"&gt;"&amp;AN$5,Fluxo!$U:$U,"&lt;="&amp;AO$5,Fluxo!$D:$D,$D135,Fluxo!$E:$E,"&lt;&gt;"&amp;"PERMUTANTE"))</f>
        <v>0</v>
      </c>
      <c r="AP135" s="18">
        <f>IF(AP$5&gt;$G$4,0,SUMIFS(Fluxo!$O:$O,Fluxo!$U:$U,"&gt;"&amp;AO$5,Fluxo!$U:$U,"&lt;="&amp;AP$5,Fluxo!$D:$D,$D135,Fluxo!$E:$E,"&lt;&gt;"&amp;"PERMUTANTE"))</f>
        <v>0</v>
      </c>
      <c r="AQ135" s="18">
        <f>IF(AQ$5&gt;$G$4,0,SUMIFS(Fluxo!$O:$O,Fluxo!$U:$U,"&gt;"&amp;AP$5,Fluxo!$U:$U,"&lt;="&amp;AQ$5,Fluxo!$D:$D,$D135,Fluxo!$E:$E,"&lt;&gt;"&amp;"PERMUTANTE"))</f>
        <v>0</v>
      </c>
      <c r="AR135" s="18">
        <f>IF(AR$5&gt;$G$4,0,SUMIFS(Fluxo!$O:$O,Fluxo!$U:$U,"&gt;"&amp;AQ$5,Fluxo!$U:$U,"&lt;="&amp;AR$5,Fluxo!$D:$D,$D135,Fluxo!$E:$E,"&lt;&gt;"&amp;"PERMUTANTE"))</f>
        <v>0</v>
      </c>
      <c r="AS135" s="18">
        <f>IF(AS$5&gt;$G$4,0,SUMIFS(Fluxo!$O:$O,Fluxo!$U:$U,"&gt;"&amp;AR$5,Fluxo!$U:$U,"&lt;="&amp;AS$5,Fluxo!$D:$D,$D135,Fluxo!$E:$E,"&lt;&gt;"&amp;"PERMUTANTE"))</f>
        <v>0</v>
      </c>
      <c r="AT135" s="18">
        <f>IF(AT$5&gt;$G$4,0,SUMIFS(Fluxo!$O:$O,Fluxo!$U:$U,"&gt;"&amp;AS$5,Fluxo!$U:$U,"&lt;="&amp;AT$5,Fluxo!$D:$D,$D135,Fluxo!$E:$E,"&lt;&gt;"&amp;"PERMUTANTE"))</f>
        <v>0</v>
      </c>
      <c r="AU135" s="18">
        <f>IF(AU$5&gt;$G$4,0,SUMIFS(Fluxo!$O:$O,Fluxo!$U:$U,"&gt;"&amp;AT$5,Fluxo!$U:$U,"&lt;="&amp;AU$5,Fluxo!$D:$D,$D135,Fluxo!$E:$E,"&lt;&gt;"&amp;"PERMUTANTE"))</f>
        <v>0</v>
      </c>
      <c r="AV135" s="18">
        <f>IF(AV$5&gt;$G$4,0,SUMIFS(Fluxo!$O:$O,Fluxo!$U:$U,"&gt;"&amp;AU$5,Fluxo!$U:$U,"&lt;="&amp;AV$5,Fluxo!$D:$D,$D135,Fluxo!$E:$E,"&lt;&gt;"&amp;"PERMUTANTE"))</f>
        <v>0</v>
      </c>
      <c r="AW135" s="18">
        <f>IF(AW$5&gt;$G$4,0,SUMIFS(Fluxo!$O:$O,Fluxo!$U:$U,"&gt;"&amp;AV$5,Fluxo!$U:$U,"&lt;="&amp;AW$5,Fluxo!$D:$D,$D135,Fluxo!$E:$E,"&lt;&gt;"&amp;"PERMUTANTE"))</f>
        <v>0</v>
      </c>
      <c r="AX135" s="18">
        <f>IF(AX$5&gt;$G$4,0,SUMIFS(Fluxo!$O:$O,Fluxo!$U:$U,"&gt;"&amp;AW$5,Fluxo!$U:$U,"&lt;="&amp;AX$5,Fluxo!$D:$D,$D135,Fluxo!$E:$E,"&lt;&gt;"&amp;"PERMUTANTE"))</f>
        <v>0</v>
      </c>
      <c r="AY135" s="18">
        <f>IF(AY$5&gt;$G$4,0,SUMIFS(Fluxo!$O:$O,Fluxo!$U:$U,"&gt;"&amp;AX$5,Fluxo!$U:$U,"&lt;="&amp;AY$5,Fluxo!$D:$D,$D135,Fluxo!$E:$E,"&lt;&gt;"&amp;"PERMUTANTE"))</f>
        <v>0</v>
      </c>
      <c r="AZ135" s="18">
        <f>IF(AZ$5&gt;$G$4,0,SUMIFS(Fluxo!$O:$O,Fluxo!$U:$U,"&gt;"&amp;AY$5,Fluxo!$U:$U,"&lt;="&amp;AZ$5,Fluxo!$D:$D,$D135,Fluxo!$E:$E,"&lt;&gt;"&amp;"PERMUTANTE"))</f>
        <v>0</v>
      </c>
      <c r="BA135" s="18">
        <f>IF(BA$5&gt;$G$4,0,SUMIFS(Fluxo!$O:$O,Fluxo!$U:$U,"&gt;"&amp;AZ$5,Fluxo!$U:$U,"&lt;="&amp;BA$5,Fluxo!$D:$D,$D135,Fluxo!$E:$E,"&lt;&gt;"&amp;"PERMUTANTE"))</f>
        <v>0</v>
      </c>
      <c r="BB135" s="18">
        <f>IF(BB$5&gt;$G$4,0,SUMIFS(Fluxo!$O:$O,Fluxo!$U:$U,"&gt;"&amp;BA$5,Fluxo!$U:$U,"&lt;="&amp;BB$5,Fluxo!$D:$D,$D135,Fluxo!$E:$E,"&lt;&gt;"&amp;"PERMUTANTE"))</f>
        <v>0</v>
      </c>
      <c r="BC135" s="18">
        <f>IF(BC$5&gt;$G$4,0,SUMIFS(Fluxo!$O:$O,Fluxo!$U:$U,"&gt;"&amp;BB$5,Fluxo!$U:$U,"&lt;="&amp;BC$5,Fluxo!$D:$D,$D135,Fluxo!$E:$E,"&lt;&gt;"&amp;"PERMUTANTE"))</f>
        <v>0</v>
      </c>
      <c r="BD135" s="18">
        <f>IF(BD$5&gt;$G$4,0,SUMIFS(Fluxo!$O:$O,Fluxo!$U:$U,"&gt;"&amp;BC$5,Fluxo!$U:$U,"&lt;="&amp;BD$5,Fluxo!$D:$D,$D135,Fluxo!$E:$E,"&lt;&gt;"&amp;"PERMUTANTE"))</f>
        <v>0</v>
      </c>
      <c r="BE135" s="18">
        <f>IF(BE$5&gt;$G$4,0,SUMIFS(Fluxo!$O:$O,Fluxo!$U:$U,"&gt;"&amp;BD$5,Fluxo!$U:$U,"&lt;="&amp;BE$5,Fluxo!$D:$D,$D135,Fluxo!$E:$E,"&lt;&gt;"&amp;"PERMUTANTE"))</f>
        <v>0</v>
      </c>
      <c r="BF135" s="18">
        <f>IF(BF$5&gt;$G$4,0,SUMIFS(Fluxo!$O:$O,Fluxo!$U:$U,"&gt;"&amp;BE$5,Fluxo!$U:$U,"&lt;="&amp;BF$5,Fluxo!$D:$D,$D135,Fluxo!$E:$E,"&lt;&gt;"&amp;"PERMUTANTE"))</f>
        <v>0</v>
      </c>
      <c r="BG135" s="18">
        <f>IF(BG$5&gt;$G$4,0,SUMIFS(Fluxo!$O:$O,Fluxo!$U:$U,"&gt;"&amp;BF$5,Fluxo!$U:$U,"&lt;="&amp;BG$5,Fluxo!$D:$D,$D135,Fluxo!$E:$E,"&lt;&gt;"&amp;"PERMUTANTE"))</f>
        <v>0</v>
      </c>
      <c r="BH135" s="18">
        <f>IF(BH$5&gt;$G$4,0,SUMIFS(Fluxo!$O:$O,Fluxo!$U:$U,"&gt;"&amp;BG$5,Fluxo!$U:$U,"&lt;="&amp;BH$5,Fluxo!$D:$D,$D135,Fluxo!$E:$E,"&lt;&gt;"&amp;"PERMUTANTE"))</f>
        <v>0</v>
      </c>
      <c r="BI135" s="18">
        <f>IF(BI$5&gt;$G$4,0,SUMIFS(Fluxo!$O:$O,Fluxo!$U:$U,"&gt;"&amp;BH$5,Fluxo!$U:$U,"&lt;="&amp;BI$5,Fluxo!$D:$D,$D135,Fluxo!$E:$E,"&lt;&gt;"&amp;"PERMUTANTE"))</f>
        <v>0</v>
      </c>
      <c r="BJ135" s="18">
        <f>IF(BJ$5&gt;$G$4,0,SUMIFS(Fluxo!$O:$O,Fluxo!$U:$U,"&gt;"&amp;BI$5,Fluxo!$U:$U,"&lt;="&amp;BJ$5,Fluxo!$D:$D,$D135,Fluxo!$E:$E,"&lt;&gt;"&amp;"PERMUTANTE"))</f>
        <v>0</v>
      </c>
      <c r="BK135" s="18">
        <f>IF(BK$5&gt;$G$4,0,SUMIFS(Fluxo!$O:$O,Fluxo!$U:$U,"&gt;"&amp;BJ$5,Fluxo!$U:$U,"&lt;="&amp;BK$5,Fluxo!$D:$D,$D135,Fluxo!$E:$E,"&lt;&gt;"&amp;"PERMUTANTE"))</f>
        <v>0</v>
      </c>
      <c r="BL135" s="18">
        <f>IF(BL$5&gt;$G$4,0,SUMIFS(Fluxo!$O:$O,Fluxo!$U:$U,"&gt;"&amp;BK$5,Fluxo!$U:$U,"&lt;="&amp;BL$5,Fluxo!$D:$D,$D135,Fluxo!$E:$E,"&lt;&gt;"&amp;"PERMUTANTE"))</f>
        <v>0</v>
      </c>
      <c r="BM135" s="18">
        <f>IF(BM$5&gt;$G$4,0,SUMIFS(Fluxo!$O:$O,Fluxo!$U:$U,"&gt;"&amp;BL$5,Fluxo!$U:$U,"&lt;="&amp;BM$5,Fluxo!$D:$D,$D135,Fluxo!$E:$E,"&lt;&gt;"&amp;"PERMUTANTE"))</f>
        <v>0</v>
      </c>
      <c r="BN135" s="18">
        <f>IF(BN$5&gt;$G$4,0,SUMIFS(Fluxo!$O:$O,Fluxo!$U:$U,"&gt;"&amp;BM$5,Fluxo!$U:$U,"&lt;="&amp;BN$5,Fluxo!$D:$D,$D135,Fluxo!$E:$E,"&lt;&gt;"&amp;"PERMUTANTE"))</f>
        <v>0</v>
      </c>
      <c r="BO135" s="18">
        <f>IF(BO$5&gt;$G$4,0,SUMIFS(Fluxo!$O:$O,Fluxo!$U:$U,"&gt;"&amp;BN$5,Fluxo!$U:$U,"&lt;="&amp;BO$5,Fluxo!$D:$D,$D135,Fluxo!$E:$E,"&lt;&gt;"&amp;"PERMUTANTE"))</f>
        <v>0</v>
      </c>
      <c r="BP135" s="18">
        <f>IF(BP$5&gt;$G$4,0,SUMIFS(Fluxo!$O:$O,Fluxo!$U:$U,"&gt;"&amp;BO$5,Fluxo!$U:$U,"&lt;="&amp;BP$5,Fluxo!$D:$D,$D135,Fluxo!$E:$E,"&lt;&gt;"&amp;"PERMUTANTE"))</f>
        <v>0</v>
      </c>
      <c r="BQ135" s="18">
        <f>IF(BQ$5&gt;$G$4,0,SUMIFS(Fluxo!$O:$O,Fluxo!$U:$U,"&gt;"&amp;BP$5,Fluxo!$U:$U,"&lt;="&amp;BQ$5,Fluxo!$D:$D,$D135,Fluxo!$E:$E,"&lt;&gt;"&amp;"PERMUTANTE"))</f>
        <v>0</v>
      </c>
      <c r="BR135" s="18">
        <f>IF(BR$5&gt;$G$4,0,SUMIFS(Fluxo!$O:$O,Fluxo!$U:$U,"&gt;"&amp;BQ$5,Fluxo!$U:$U,"&lt;="&amp;BR$5,Fluxo!$D:$D,$D135,Fluxo!$E:$E,"&lt;&gt;"&amp;"PERMUTANTE"))</f>
        <v>0</v>
      </c>
      <c r="BS135" s="18">
        <f>IF(BS$5&gt;$G$4,0,SUMIFS(Fluxo!$O:$O,Fluxo!$U:$U,"&gt;"&amp;BR$5,Fluxo!$U:$U,"&lt;="&amp;BS$5,Fluxo!$D:$D,$D135,Fluxo!$E:$E,"&lt;&gt;"&amp;"PERMUTANTE"))</f>
        <v>0</v>
      </c>
      <c r="BT135" s="18">
        <f>IF(BT$5&gt;$G$4,0,SUMIFS(Fluxo!$O:$O,Fluxo!$U:$U,"&gt;"&amp;BS$5,Fluxo!$U:$U,"&lt;="&amp;BT$5,Fluxo!$D:$D,$D135,Fluxo!$E:$E,"&lt;&gt;"&amp;"PERMUTANTE"))</f>
        <v>0</v>
      </c>
      <c r="BU135" s="18">
        <f>IF(BU$5&gt;$G$4,0,SUMIFS(Fluxo!$O:$O,Fluxo!$U:$U,"&gt;"&amp;BT$5,Fluxo!$U:$U,"&lt;="&amp;BU$5,Fluxo!$D:$D,$D135,Fluxo!$E:$E,"&lt;&gt;"&amp;"PERMUTANTE"))</f>
        <v>0</v>
      </c>
      <c r="BV135" s="18">
        <f>IF(BV$5&gt;$G$4,0,SUMIFS(Fluxo!$O:$O,Fluxo!$U:$U,"&gt;"&amp;BU$5,Fluxo!$U:$U,"&lt;="&amp;BV$5,Fluxo!$D:$D,$D135,Fluxo!$E:$E,"&lt;&gt;"&amp;"PERMUTANTE"))</f>
        <v>0</v>
      </c>
      <c r="BW135" s="18">
        <f>IF(BW$5&gt;$G$4,0,SUMIFS(Fluxo!$O:$O,Fluxo!$U:$U,"&gt;"&amp;BV$5,Fluxo!$U:$U,"&lt;="&amp;BW$5,Fluxo!$D:$D,$D135,Fluxo!$E:$E,"&lt;&gt;"&amp;"PERMUTANTE"))</f>
        <v>0</v>
      </c>
      <c r="BX135" s="18">
        <f>IF(BX$5&gt;$G$4,0,SUMIFS(Fluxo!$O:$O,Fluxo!$U:$U,"&gt;"&amp;BW$5,Fluxo!$U:$U,"&lt;="&amp;BX$5,Fluxo!$D:$D,$D135,Fluxo!$E:$E,"&lt;&gt;"&amp;"PERMUTANTE"))</f>
        <v>0</v>
      </c>
      <c r="BY135" s="18">
        <f>IF(BY$5&gt;$G$4,0,SUMIFS(Fluxo!$O:$O,Fluxo!$U:$U,"&gt;"&amp;BX$5,Fluxo!$U:$U,"&lt;="&amp;BY$5,Fluxo!$D:$D,$D135,Fluxo!$E:$E,"&lt;&gt;"&amp;"PERMUTANTE"))</f>
        <v>0</v>
      </c>
      <c r="BZ135" s="18">
        <f>IF(BZ$5&gt;$G$4,0,SUMIFS(Fluxo!$O:$O,Fluxo!$U:$U,"&gt;"&amp;BY$5,Fluxo!$U:$U,"&lt;="&amp;BZ$5,Fluxo!$D:$D,$D135,Fluxo!$E:$E,"&lt;&gt;"&amp;"PERMUTANTE"))</f>
        <v>0</v>
      </c>
      <c r="CA135" s="18">
        <f>IF(CA$5&gt;$G$4,0,SUMIFS(Fluxo!$O:$O,Fluxo!$U:$U,"&gt;"&amp;BZ$5,Fluxo!$U:$U,"&lt;="&amp;CA$5,Fluxo!$D:$D,$D135,Fluxo!$E:$E,"&lt;&gt;"&amp;"PERMUTANTE"))</f>
        <v>0</v>
      </c>
      <c r="CB135" s="18">
        <f>IF(CB$5&gt;$G$4,0,SUMIFS(Fluxo!$O:$O,Fluxo!$U:$U,"&gt;"&amp;CA$5,Fluxo!$U:$U,"&lt;="&amp;CB$5,Fluxo!$D:$D,$D135,Fluxo!$E:$E,"&lt;&gt;"&amp;"PERMUTANTE"))</f>
        <v>0</v>
      </c>
      <c r="CC135" s="18">
        <f>IF(CC$5&gt;$G$4,0,SUMIFS(Fluxo!$O:$O,Fluxo!$U:$U,"&gt;"&amp;CB$5,Fluxo!$U:$U,"&lt;="&amp;CC$5,Fluxo!$D:$D,$D135,Fluxo!$E:$E,"&lt;&gt;"&amp;"PERMUTANTE"))</f>
        <v>0</v>
      </c>
      <c r="CD135" s="18">
        <f>IF(CD$5&gt;$G$4,0,SUMIFS(Fluxo!$O:$O,Fluxo!$U:$U,"&gt;"&amp;CC$5,Fluxo!$U:$U,"&lt;="&amp;CD$5,Fluxo!$D:$D,$D135,Fluxo!$E:$E,"&lt;&gt;"&amp;"PERMUTANTE"))</f>
        <v>0</v>
      </c>
      <c r="CE135" s="18">
        <f>IF(CE$5&gt;$G$4,0,SUMIFS(Fluxo!$O:$O,Fluxo!$U:$U,"&gt;"&amp;CD$5,Fluxo!$U:$U,"&lt;="&amp;CE$5,Fluxo!$D:$D,$D135,Fluxo!$E:$E,"&lt;&gt;"&amp;"PERMUTANTE"))</f>
        <v>0</v>
      </c>
      <c r="CF135" s="18">
        <f>IF(CF$5&gt;$G$4,0,SUMIFS(Fluxo!$O:$O,Fluxo!$U:$U,"&gt;"&amp;CE$5,Fluxo!$U:$U,"&lt;="&amp;CF$5,Fluxo!$D:$D,$D135,Fluxo!$E:$E,"&lt;&gt;"&amp;"PERMUTANTE"))</f>
        <v>0</v>
      </c>
      <c r="CG135" s="18">
        <f>IF(CG$5&gt;$G$4,0,SUMIFS(Fluxo!$O:$O,Fluxo!$U:$U,"&gt;"&amp;CF$5,Fluxo!$U:$U,"&lt;="&amp;CG$5,Fluxo!$D:$D,$D135,Fluxo!$E:$E,"&lt;&gt;"&amp;"PERMUTANTE"))</f>
        <v>0</v>
      </c>
      <c r="CH135" s="18">
        <f>IF(CH$5&gt;$G$4,0,SUMIFS(Fluxo!$O:$O,Fluxo!$U:$U,"&gt;"&amp;CG$5,Fluxo!$U:$U,"&lt;="&amp;CH$5,Fluxo!$D:$D,$D135,Fluxo!$E:$E,"&lt;&gt;"&amp;"PERMUTANTE"))</f>
        <v>0</v>
      </c>
      <c r="CI135" s="18">
        <f>IF(CI$5&gt;$G$4,0,SUMIFS(Fluxo!$O:$O,Fluxo!$U:$U,"&gt;"&amp;CH$5,Fluxo!$U:$U,"&lt;="&amp;CI$5,Fluxo!$D:$D,$D135,Fluxo!$E:$E,"&lt;&gt;"&amp;"PERMUTANTE"))</f>
        <v>0</v>
      </c>
      <c r="CJ135" s="18">
        <f>IF(CJ$5&gt;$G$4,0,SUMIFS(Fluxo!$O:$O,Fluxo!$U:$U,"&gt;"&amp;CI$5,Fluxo!$U:$U,"&lt;="&amp;CJ$5,Fluxo!$D:$D,$D135,Fluxo!$E:$E,"&lt;&gt;"&amp;"PERMUTANTE"))</f>
        <v>0</v>
      </c>
      <c r="CK135" s="18">
        <f>IF(CK$5&gt;$G$4,0,SUMIFS(Fluxo!$O:$O,Fluxo!$U:$U,"&gt;"&amp;CJ$5,Fluxo!$U:$U,"&lt;="&amp;CK$5,Fluxo!$D:$D,$D135,Fluxo!$E:$E,"&lt;&gt;"&amp;"PERMUTANTE"))</f>
        <v>0</v>
      </c>
      <c r="CL135" s="18">
        <f>IF(CL$5&gt;$G$4,0,SUMIFS(Fluxo!$O:$O,Fluxo!$U:$U,"&gt;"&amp;CK$5,Fluxo!$U:$U,"&lt;="&amp;CL$5,Fluxo!$D:$D,$D135,Fluxo!$E:$E,"&lt;&gt;"&amp;"PERMUTANTE"))</f>
        <v>0</v>
      </c>
      <c r="CM135" s="18">
        <f>IF(CM$5&gt;$G$4,0,SUMIFS(Fluxo!$O:$O,Fluxo!$U:$U,"&gt;"&amp;CL$5,Fluxo!$U:$U,"&lt;="&amp;CM$5,Fluxo!$D:$D,$D135,Fluxo!$E:$E,"&lt;&gt;"&amp;"PERMUTANTE"))</f>
        <v>0</v>
      </c>
      <c r="CN135" s="18">
        <f>IF(CN$5&gt;$G$4,0,SUMIFS(Fluxo!$O:$O,Fluxo!$U:$U,"&gt;"&amp;CM$5,Fluxo!$U:$U,"&lt;="&amp;CN$5,Fluxo!$D:$D,$D135,Fluxo!$E:$E,"&lt;&gt;"&amp;"PERMUTANTE"))</f>
        <v>0</v>
      </c>
      <c r="CO135" s="18">
        <f>IF(CO$5&gt;$G$4,0,SUMIFS(Fluxo!$O:$O,Fluxo!$U:$U,"&gt;"&amp;CN$5,Fluxo!$U:$U,"&lt;="&amp;CO$5,Fluxo!$D:$D,$D135,Fluxo!$E:$E,"&lt;&gt;"&amp;"PERMUTANTE"))</f>
        <v>0</v>
      </c>
      <c r="CP135" s="18">
        <f>IF(CP$5&gt;$G$4,0,SUMIFS(Fluxo!$O:$O,Fluxo!$U:$U,"&gt;"&amp;CO$5,Fluxo!$U:$U,"&lt;="&amp;CP$5,Fluxo!$D:$D,$D135,Fluxo!$E:$E,"&lt;&gt;"&amp;"PERMUTANTE"))</f>
        <v>0</v>
      </c>
      <c r="CQ135" s="18">
        <f>IF(CQ$5&gt;$G$4,0,SUMIFS(Fluxo!$O:$O,Fluxo!$U:$U,"&gt;"&amp;CP$5,Fluxo!$U:$U,"&lt;="&amp;CQ$5,Fluxo!$D:$D,$D135,Fluxo!$E:$E,"&lt;&gt;"&amp;"PERMUTANTE"))</f>
        <v>0</v>
      </c>
      <c r="CR135" s="18">
        <f>IF(CR$5&gt;$G$4,0,SUMIFS(Fluxo!$O:$O,Fluxo!$U:$U,"&gt;"&amp;CQ$5,Fluxo!$U:$U,"&lt;="&amp;CR$5,Fluxo!$D:$D,$D135,Fluxo!$E:$E,"&lt;&gt;"&amp;"PERMUTANTE"))</f>
        <v>0</v>
      </c>
      <c r="CS135" s="18">
        <f>IF(CS$5&gt;$G$4,0,SUMIFS(Fluxo!$O:$O,Fluxo!$U:$U,"&gt;"&amp;CR$5,Fluxo!$U:$U,"&lt;="&amp;CS$5,Fluxo!$D:$D,$D135,Fluxo!$E:$E,"&lt;&gt;"&amp;"PERMUTANTE"))</f>
        <v>0</v>
      </c>
      <c r="CT135" s="18">
        <f>IF(CT$5&gt;$G$4,0,SUMIFS(Fluxo!$O:$O,Fluxo!$U:$U,"&gt;"&amp;CS$5,Fluxo!$U:$U,"&lt;="&amp;CT$5,Fluxo!$D:$D,$D135,Fluxo!$E:$E,"&lt;&gt;"&amp;"PERMUTANTE"))</f>
        <v>0</v>
      </c>
      <c r="CU135" s="18">
        <f>IF(CU$5&gt;$G$4,0,SUMIFS(Fluxo!$O:$O,Fluxo!$U:$U,"&gt;"&amp;CT$5,Fluxo!$U:$U,"&lt;="&amp;CU$5,Fluxo!$D:$D,$D135,Fluxo!$E:$E,"&lt;&gt;"&amp;"PERMUTANTE"))</f>
        <v>0</v>
      </c>
      <c r="CV135" s="18">
        <f>IF(CV$5&gt;$G$4,0,SUMIFS(Fluxo!$O:$O,Fluxo!$U:$U,"&gt;"&amp;CU$5,Fluxo!$U:$U,"&lt;="&amp;CV$5,Fluxo!$D:$D,$D135,Fluxo!$E:$E,"&lt;&gt;"&amp;"PERMUTANTE"))</f>
        <v>0</v>
      </c>
      <c r="CW135" s="18">
        <f>IF(CW$5&gt;$G$4,0,SUMIFS(Fluxo!$O:$O,Fluxo!$U:$U,"&gt;"&amp;CV$5,Fluxo!$U:$U,"&lt;="&amp;CW$5,Fluxo!$D:$D,$D135,Fluxo!$E:$E,"&lt;&gt;"&amp;"PERMUTANTE"))</f>
        <v>0</v>
      </c>
      <c r="CX135" s="18">
        <f>IF(CX$5&gt;$G$4,0,SUMIFS(Fluxo!$O:$O,Fluxo!$U:$U,"&gt;"&amp;CW$5,Fluxo!$U:$U,"&lt;="&amp;CX$5,Fluxo!$D:$D,$D135,Fluxo!$E:$E,"&lt;&gt;"&amp;"PERMUTANTE"))</f>
        <v>0</v>
      </c>
      <c r="CY135" s="18">
        <f>IF(CY$5&gt;$G$4,0,SUMIFS(Fluxo!$O:$O,Fluxo!$U:$U,"&gt;"&amp;CX$5,Fluxo!$U:$U,"&lt;="&amp;CY$5,Fluxo!$D:$D,$D135,Fluxo!$E:$E,"&lt;&gt;"&amp;"PERMUTANTE"))</f>
        <v>0</v>
      </c>
      <c r="CZ135" s="18">
        <f>IF(CZ$5&gt;$G$4,0,SUMIFS(Fluxo!$O:$O,Fluxo!$U:$U,"&gt;"&amp;CY$5,Fluxo!$U:$U,"&lt;="&amp;CZ$5,Fluxo!$D:$D,$D135,Fluxo!$E:$E,"&lt;&gt;"&amp;"PERMUTANTE"))</f>
        <v>0</v>
      </c>
      <c r="DA135" s="18">
        <f>IF(DA$5&gt;$G$4,0,SUMIFS(Fluxo!$O:$O,Fluxo!$U:$U,"&gt;"&amp;CZ$5,Fluxo!$U:$U,"&lt;="&amp;DA$5,Fluxo!$D:$D,$D135,Fluxo!$E:$E,"&lt;&gt;"&amp;"PERMUTANTE"))</f>
        <v>0</v>
      </c>
      <c r="DB135" s="18">
        <f>IF(DB$5&gt;$G$4,0,SUMIFS(Fluxo!$O:$O,Fluxo!$U:$U,"&gt;"&amp;DA$5,Fluxo!$U:$U,"&lt;="&amp;DB$5,Fluxo!$D:$D,$D135,Fluxo!$E:$E,"&lt;&gt;"&amp;"PERMUTANTE"))</f>
        <v>0</v>
      </c>
      <c r="DC135" s="18">
        <f>IF(DC$5&gt;$G$4,0,SUMIFS(Fluxo!$O:$O,Fluxo!$U:$U,"&gt;"&amp;DB$5,Fluxo!$U:$U,"&lt;="&amp;DC$5,Fluxo!$D:$D,$D135,Fluxo!$E:$E,"&lt;&gt;"&amp;"PERMUTANTE"))</f>
        <v>0</v>
      </c>
      <c r="DD135" s="18">
        <f>IF(DD$5&gt;$G$4,0,SUMIFS(Fluxo!$O:$O,Fluxo!$U:$U,"&gt;"&amp;DC$5,Fluxo!$U:$U,"&lt;="&amp;DD$5,Fluxo!$D:$D,$D135,Fluxo!$E:$E,"&lt;&gt;"&amp;"PERMUTANTE"))</f>
        <v>0</v>
      </c>
      <c r="DE135" s="18">
        <f>IF(DE$5&gt;$G$4,0,SUMIFS(Fluxo!$O:$O,Fluxo!$U:$U,"&gt;"&amp;DD$5,Fluxo!$U:$U,"&lt;="&amp;DE$5,Fluxo!$D:$D,$D135,Fluxo!$E:$E,"&lt;&gt;"&amp;"PERMUTANTE"))</f>
        <v>0</v>
      </c>
      <c r="DF135" s="18">
        <f>IF(DF$5&gt;$G$4,0,SUMIFS(Fluxo!$O:$O,Fluxo!$U:$U,"&gt;"&amp;DE$5,Fluxo!$U:$U,"&lt;="&amp;DF$5,Fluxo!$D:$D,$D135,Fluxo!$E:$E,"&lt;&gt;"&amp;"PERMUTANTE"))</f>
        <v>0</v>
      </c>
      <c r="DG135" s="18">
        <f>IF(DG$5&gt;$G$4,0,SUMIFS(Fluxo!$O:$O,Fluxo!$U:$U,"&gt;"&amp;DF$5,Fluxo!$U:$U,"&lt;="&amp;DG$5,Fluxo!$D:$D,$D135,Fluxo!$E:$E,"&lt;&gt;"&amp;"PERMUTANTE"))</f>
        <v>0</v>
      </c>
      <c r="DH135" s="18">
        <f>IF(DH$5&gt;$G$4,0,SUMIFS(Fluxo!$O:$O,Fluxo!$U:$U,"&gt;"&amp;DG$5,Fluxo!$U:$U,"&lt;="&amp;DH$5,Fluxo!$D:$D,$D135,Fluxo!$E:$E,"&lt;&gt;"&amp;"PERMUTANTE"))</f>
        <v>0</v>
      </c>
      <c r="DI135" s="18">
        <f>IF(DI$5&gt;$G$4,0,SUMIFS(Fluxo!$O:$O,Fluxo!$U:$U,"&gt;"&amp;DH$5,Fluxo!$U:$U,"&lt;="&amp;DI$5,Fluxo!$D:$D,$D135,Fluxo!$E:$E,"&lt;&gt;"&amp;"PERMUTANTE"))</f>
        <v>0</v>
      </c>
      <c r="DJ135" s="18">
        <f>IF(DJ$5&gt;$G$4,0,SUMIFS(Fluxo!$O:$O,Fluxo!$U:$U,"&gt;"&amp;DI$5,Fluxo!$U:$U,"&lt;="&amp;DJ$5,Fluxo!$D:$D,$D135,Fluxo!$E:$E,"&lt;&gt;"&amp;"PERMUTANTE"))</f>
        <v>0</v>
      </c>
      <c r="DK135" s="18">
        <f>IF(DK$5&gt;$G$4,0,SUMIFS(Fluxo!$O:$O,Fluxo!$U:$U,"&gt;"&amp;DJ$5,Fluxo!$U:$U,"&lt;="&amp;DK$5,Fluxo!$D:$D,$D135,Fluxo!$E:$E,"&lt;&gt;"&amp;"PERMUTANTE"))</f>
        <v>0</v>
      </c>
      <c r="DL135" s="18">
        <f>IF(DL$5&gt;$G$4,0,SUMIFS(Fluxo!$O:$O,Fluxo!$U:$U,"&gt;"&amp;DK$5,Fluxo!$U:$U,"&lt;="&amp;DL$5,Fluxo!$D:$D,$D135,Fluxo!$E:$E,"&lt;&gt;"&amp;"PERMUTANTE"))</f>
        <v>0</v>
      </c>
      <c r="DM135" s="18">
        <f>IF(DM$5&gt;$G$4,0,SUMIFS(Fluxo!$O:$O,Fluxo!$U:$U,"&gt;"&amp;DL$5,Fluxo!$U:$U,"&lt;="&amp;DM$5,Fluxo!$D:$D,$D135,Fluxo!$E:$E,"&lt;&gt;"&amp;"PERMUTANTE"))</f>
        <v>0</v>
      </c>
      <c r="DN135" s="18">
        <f>IF(DN$5&gt;$G$4,0,SUMIFS(Fluxo!$O:$O,Fluxo!$U:$U,"&gt;"&amp;DM$5,Fluxo!$U:$U,"&lt;="&amp;DN$5,Fluxo!$D:$D,$D135,Fluxo!$E:$E,"&lt;&gt;"&amp;"PERMUTANTE"))</f>
        <v>0</v>
      </c>
      <c r="DO135" s="18">
        <f>IF(DO$5&gt;$G$4,0,SUMIFS(Fluxo!$O:$O,Fluxo!$U:$U,"&gt;"&amp;DN$5,Fluxo!$U:$U,"&lt;="&amp;DO$5,Fluxo!$D:$D,$D135,Fluxo!$E:$E,"&lt;&gt;"&amp;"PERMUTANTE"))</f>
        <v>0</v>
      </c>
      <c r="DP135" s="18">
        <f>IF(DP$5&gt;$G$4,0,SUMIFS(Fluxo!$O:$O,Fluxo!$U:$U,"&gt;"&amp;DO$5,Fluxo!$U:$U,"&lt;="&amp;DP$5,Fluxo!$D:$D,$D135,Fluxo!$E:$E,"&lt;&gt;"&amp;"PERMUTANTE"))</f>
        <v>0</v>
      </c>
      <c r="DQ135" s="18">
        <f>IF(DQ$5&gt;$G$4,0,SUMIFS(Fluxo!$O:$O,Fluxo!$U:$U,"&gt;"&amp;DP$5,Fluxo!$U:$U,"&lt;="&amp;DQ$5,Fluxo!$D:$D,$D135,Fluxo!$E:$E,"&lt;&gt;"&amp;"PERMUTANTE"))</f>
        <v>0</v>
      </c>
      <c r="DR135" s="18">
        <f>IF(DR$5&gt;$G$4,0,SUMIFS(Fluxo!$O:$O,Fluxo!$U:$U,"&gt;"&amp;DQ$5,Fluxo!$U:$U,"&lt;="&amp;DR$5,Fluxo!$D:$D,$D135,Fluxo!$E:$E,"&lt;&gt;"&amp;"PERMUTANTE"))</f>
        <v>0</v>
      </c>
      <c r="DS135" s="18">
        <f>IF(DS$5&gt;$G$4,0,SUMIFS(Fluxo!$O:$O,Fluxo!$U:$U,"&gt;"&amp;DR$5,Fluxo!$U:$U,"&lt;="&amp;DS$5,Fluxo!$D:$D,$D135,Fluxo!$E:$E,"&lt;&gt;"&amp;"PERMUTANTE"))</f>
        <v>0</v>
      </c>
      <c r="DT135" s="18">
        <f>IF(DT$5&gt;$G$4,0,SUMIFS(Fluxo!$O:$O,Fluxo!$U:$U,"&gt;"&amp;DS$5,Fluxo!$U:$U,"&lt;="&amp;DT$5,Fluxo!$D:$D,$D135,Fluxo!$E:$E,"&lt;&gt;"&amp;"PERMUTANTE"))</f>
        <v>0</v>
      </c>
      <c r="DU135" s="18">
        <f>IF(DU$5&gt;$G$4,0,SUMIFS(Fluxo!$O:$O,Fluxo!$U:$U,"&gt;"&amp;DT$5,Fluxo!$U:$U,"&lt;="&amp;DU$5,Fluxo!$D:$D,$D135,Fluxo!$E:$E,"&lt;&gt;"&amp;"PERMUTANTE"))</f>
        <v>0</v>
      </c>
      <c r="DV135" s="18">
        <f>IF(DV$5&gt;$G$4,0,SUMIFS(Fluxo!$O:$O,Fluxo!$U:$U,"&gt;"&amp;DU$5,Fluxo!$U:$U,"&lt;="&amp;DV$5,Fluxo!$D:$D,$D135,Fluxo!$E:$E,"&lt;&gt;"&amp;"PERMUTANTE"))</f>
        <v>0</v>
      </c>
      <c r="DW135" s="18">
        <f>IF(DW$5&gt;$G$4,0,SUMIFS(Fluxo!$O:$O,Fluxo!$U:$U,"&gt;"&amp;DV$5,Fluxo!$U:$U,"&lt;="&amp;DW$5,Fluxo!$D:$D,$D135,Fluxo!$E:$E,"&lt;&gt;"&amp;"PERMUTANTE"))</f>
        <v>0</v>
      </c>
      <c r="DX135" s="18">
        <f>IF(DX$5&gt;$G$4,0,SUMIFS(Fluxo!$O:$O,Fluxo!$U:$U,"&gt;"&amp;DW$5,Fluxo!$U:$U,"&lt;="&amp;DX$5,Fluxo!$D:$D,$D135,Fluxo!$E:$E,"&lt;&gt;"&amp;"PERMUTANTE"))</f>
        <v>0</v>
      </c>
      <c r="DY135" s="18">
        <f>IF(DY$5&gt;$G$4,0,SUMIFS(Fluxo!$O:$O,Fluxo!$U:$U,"&gt;"&amp;DX$5,Fluxo!$U:$U,"&lt;="&amp;DY$5,Fluxo!$D:$D,$D135,Fluxo!$E:$E,"&lt;&gt;"&amp;"PERMUTANTE"))</f>
        <v>0</v>
      </c>
      <c r="DZ135" s="18">
        <f>IF(DZ$5&gt;$G$4,0,SUMIFS(Fluxo!$O:$O,Fluxo!$U:$U,"&gt;"&amp;DY$5,Fluxo!$U:$U,"&lt;="&amp;DZ$5,Fluxo!$D:$D,$D135,Fluxo!$E:$E,"&lt;&gt;"&amp;"PERMUTANTE"))</f>
        <v>0</v>
      </c>
      <c r="EA135" s="18">
        <f>IF(EA$5&gt;$G$4,0,SUMIFS(Fluxo!$O:$O,Fluxo!$U:$U,"&gt;"&amp;DZ$5,Fluxo!$U:$U,"&lt;="&amp;EA$5,Fluxo!$D:$D,$D135,Fluxo!$E:$E,"&lt;&gt;"&amp;"PERMUTANTE"))</f>
        <v>0</v>
      </c>
      <c r="EB135" s="18">
        <f>IF(EB$5&gt;$G$4,0,SUMIFS(Fluxo!$O:$O,Fluxo!$U:$U,"&gt;"&amp;EA$5,Fluxo!$U:$U,"&lt;="&amp;EB$5,Fluxo!$D:$D,$D135,Fluxo!$E:$E,"&lt;&gt;"&amp;"PERMUTANTE"))</f>
        <v>0</v>
      </c>
      <c r="EC135" s="18">
        <f>IF(EC$5&gt;$G$4,0,SUMIFS(Fluxo!$O:$O,Fluxo!$U:$U,"&gt;"&amp;EB$5,Fluxo!$U:$U,"&lt;="&amp;EC$5,Fluxo!$D:$D,$D135,Fluxo!$E:$E,"&lt;&gt;"&amp;"PERMUTANTE"))</f>
        <v>0</v>
      </c>
      <c r="ED135" s="18">
        <f>IF(ED$5&gt;$G$4,0,SUMIFS(Fluxo!$O:$O,Fluxo!$U:$U,"&gt;"&amp;EC$5,Fluxo!$U:$U,"&lt;="&amp;ED$5,Fluxo!$D:$D,$D135,Fluxo!$E:$E,"&lt;&gt;"&amp;"PERMUTANTE"))</f>
        <v>0</v>
      </c>
      <c r="EE135" s="18">
        <f>IF(EE$5&gt;$G$4,0,SUMIFS(Fluxo!$O:$O,Fluxo!$U:$U,"&gt;"&amp;ED$5,Fluxo!$U:$U,"&lt;="&amp;EE$5,Fluxo!$D:$D,$D135,Fluxo!$E:$E,"&lt;&gt;"&amp;"PERMUTANTE"))</f>
        <v>0</v>
      </c>
      <c r="EF135" s="18">
        <f>IF(EF$5&gt;$G$4,0,SUMIFS(Fluxo!$O:$O,Fluxo!$U:$U,"&gt;"&amp;EE$5,Fluxo!$U:$U,"&lt;="&amp;EF$5,Fluxo!$D:$D,$D135,Fluxo!$E:$E,"&lt;&gt;"&amp;"PERMUTANTE"))</f>
        <v>0</v>
      </c>
      <c r="EG135" s="18">
        <f>IF(EG$5&gt;$G$4,0,SUMIFS(Fluxo!$O:$O,Fluxo!$U:$U,"&gt;"&amp;EF$5,Fluxo!$U:$U,"&lt;="&amp;EG$5,Fluxo!$D:$D,$D135,Fluxo!$E:$E,"&lt;&gt;"&amp;"PERMUTANTE"))</f>
        <v>0</v>
      </c>
      <c r="EH135" s="18">
        <f>IF(EH$5&gt;$G$4,0,SUMIFS(Fluxo!$O:$O,Fluxo!$U:$U,"&gt;"&amp;EG$5,Fluxo!$U:$U,"&lt;="&amp;EH$5,Fluxo!$D:$D,$D135,Fluxo!$E:$E,"&lt;&gt;"&amp;"PERMUTANTE"))</f>
        <v>0</v>
      </c>
      <c r="EI135" s="18">
        <f>IF(EI$5&gt;$G$4,0,SUMIFS(Fluxo!$O:$O,Fluxo!$U:$U,"&gt;"&amp;EH$5,Fluxo!$U:$U,"&lt;="&amp;EI$5,Fluxo!$D:$D,$D135,Fluxo!$E:$E,"&lt;&gt;"&amp;"PERMUTANTE"))</f>
        <v>0</v>
      </c>
      <c r="EJ135" s="18">
        <f>IF(EJ$5&gt;$G$4,0,SUMIFS(Fluxo!$O:$O,Fluxo!$U:$U,"&gt;"&amp;EI$5,Fluxo!$U:$U,"&lt;="&amp;EJ$5,Fluxo!$D:$D,$D135,Fluxo!$E:$E,"&lt;&gt;"&amp;"PERMUTANTE"))</f>
        <v>0</v>
      </c>
      <c r="EK135" s="18">
        <f>IF(EK$5&gt;$G$4,0,SUMIFS(Fluxo!$O:$O,Fluxo!$U:$U,"&gt;"&amp;EJ$5,Fluxo!$U:$U,"&lt;="&amp;EK$5,Fluxo!$D:$D,$D135,Fluxo!$E:$E,"&lt;&gt;"&amp;"PERMUTANTE"))</f>
        <v>0</v>
      </c>
      <c r="EL135" s="18">
        <f>IF(EL$5&gt;$G$4,0,SUMIFS(Fluxo!$O:$O,Fluxo!$U:$U,"&gt;"&amp;EK$5,Fluxo!$U:$U,"&lt;="&amp;EL$5,Fluxo!$D:$D,$D135,Fluxo!$E:$E,"&lt;&gt;"&amp;"PERMUTANTE"))</f>
        <v>0</v>
      </c>
      <c r="EM135" s="18">
        <f>IF(EM$5&gt;$G$4,0,SUMIFS(Fluxo!$O:$O,Fluxo!$U:$U,"&gt;"&amp;EL$5,Fluxo!$U:$U,"&lt;="&amp;EM$5,Fluxo!$D:$D,$D135,Fluxo!$E:$E,"&lt;&gt;"&amp;"PERMUTANTE"))</f>
        <v>0</v>
      </c>
      <c r="EN135" s="18">
        <f>IF(EN$5&gt;$G$4,0,SUMIFS(Fluxo!$O:$O,Fluxo!$U:$U,"&gt;"&amp;EM$5,Fluxo!$U:$U,"&lt;="&amp;EN$5,Fluxo!$D:$D,$D135,Fluxo!$E:$E,"&lt;&gt;"&amp;"PERMUTANTE"))</f>
        <v>0</v>
      </c>
      <c r="EO135" s="18">
        <f>IF(EO$5&gt;$G$4,0,SUMIFS(Fluxo!$O:$O,Fluxo!$U:$U,"&gt;"&amp;EN$5,Fluxo!$U:$U,"&lt;="&amp;EO$5,Fluxo!$D:$D,$D135,Fluxo!$E:$E,"&lt;&gt;"&amp;"PERMUTANTE"))</f>
        <v>0</v>
      </c>
      <c r="EP135" s="18">
        <f>IF(EP$5&gt;$G$4,0,SUMIFS(Fluxo!$O:$O,Fluxo!$U:$U,"&gt;"&amp;EO$5,Fluxo!$U:$U,"&lt;="&amp;EP$5,Fluxo!$D:$D,$D135,Fluxo!$E:$E,"&lt;&gt;"&amp;"PERMUTANTE"))</f>
        <v>0</v>
      </c>
      <c r="EQ135" s="18">
        <f>IF(EQ$5&gt;$G$4,0,SUMIFS(Fluxo!$O:$O,Fluxo!$U:$U,"&gt;"&amp;EP$5,Fluxo!$U:$U,"&lt;="&amp;EQ$5,Fluxo!$D:$D,$D135,Fluxo!$E:$E,"&lt;&gt;"&amp;"PERMUTANTE"))</f>
        <v>0</v>
      </c>
      <c r="ER135" s="18">
        <f>IF(ER$5&gt;$G$4,0,SUMIFS(Fluxo!$O:$O,Fluxo!$U:$U,"&gt;"&amp;EQ$5,Fluxo!$U:$U,"&lt;="&amp;ER$5,Fluxo!$D:$D,$D135,Fluxo!$E:$E,"&lt;&gt;"&amp;"PERMUTANTE"))</f>
        <v>0</v>
      </c>
      <c r="ES135" s="18">
        <f>IF(ES$5&gt;$G$4,0,SUMIFS(Fluxo!$O:$O,Fluxo!$U:$U,"&gt;"&amp;ER$5,Fluxo!$U:$U,"&lt;="&amp;ES$5,Fluxo!$D:$D,$D135,Fluxo!$E:$E,"&lt;&gt;"&amp;"PERMUTANTE"))</f>
        <v>0</v>
      </c>
      <c r="ET135" s="18">
        <f>IF(ET$5&gt;$G$4,0,SUMIFS(Fluxo!$O:$O,Fluxo!$U:$U,"&gt;"&amp;ES$5,Fluxo!$U:$U,"&lt;="&amp;ET$5,Fluxo!$D:$D,$D135,Fluxo!$E:$E,"&lt;&gt;"&amp;"PERMUTANTE"))</f>
        <v>0</v>
      </c>
      <c r="EU135" s="18">
        <f>IF(EU$5&gt;$G$4,0,SUMIFS(Fluxo!$O:$O,Fluxo!$U:$U,"&gt;"&amp;ET$5,Fluxo!$U:$U,"&lt;="&amp;EU$5,Fluxo!$D:$D,$D135,Fluxo!$E:$E,"&lt;&gt;"&amp;"PERMUTANTE"))</f>
        <v>0</v>
      </c>
      <c r="EV135" s="18">
        <f>IF(EV$5&gt;$G$4,0,SUMIFS(Fluxo!$O:$O,Fluxo!$U:$U,"&gt;"&amp;EU$5,Fluxo!$U:$U,"&lt;="&amp;EV$5,Fluxo!$D:$D,$D135,Fluxo!$E:$E,"&lt;&gt;"&amp;"PERMUTANTE"))</f>
        <v>0</v>
      </c>
      <c r="EW135" s="18">
        <f>IF(EW$5&gt;$G$4,0,SUMIFS(Fluxo!$O:$O,Fluxo!$U:$U,"&gt;"&amp;EV$5,Fluxo!$U:$U,"&lt;="&amp;EW$5,Fluxo!$D:$D,$D135,Fluxo!$E:$E,"&lt;&gt;"&amp;"PERMUTANTE"))</f>
        <v>0</v>
      </c>
      <c r="EX135" s="18">
        <f>IF(EX$5&gt;$G$4,0,SUMIFS(Fluxo!$O:$O,Fluxo!$U:$U,"&gt;"&amp;EW$5,Fluxo!$U:$U,"&lt;="&amp;EX$5,Fluxo!$D:$D,$D135,Fluxo!$E:$E,"&lt;&gt;"&amp;"PERMUTANTE"))</f>
        <v>0</v>
      </c>
      <c r="EY135" s="18">
        <f>IF(EY$5&gt;$G$4,0,SUMIFS(Fluxo!$O:$O,Fluxo!$U:$U,"&gt;"&amp;EX$5,Fluxo!$U:$U,"&lt;="&amp;EY$5,Fluxo!$D:$D,$D135,Fluxo!$E:$E,"&lt;&gt;"&amp;"PERMUTANTE"))</f>
        <v>0</v>
      </c>
      <c r="EZ135" s="18">
        <f>IF(EZ$5&gt;$G$4,0,SUMIFS(Fluxo!$O:$O,Fluxo!$U:$U,"&gt;"&amp;EY$5,Fluxo!$U:$U,"&lt;="&amp;EZ$5,Fluxo!$D:$D,$D135,Fluxo!$E:$E,"&lt;&gt;"&amp;"PERMUTANTE"))</f>
        <v>0</v>
      </c>
      <c r="FA135" s="18">
        <f>IF(FA$5&gt;$G$4,0,SUMIFS(Fluxo!$O:$O,Fluxo!$U:$U,"&gt;"&amp;EZ$5,Fluxo!$U:$U,"&lt;="&amp;FA$5,Fluxo!$D:$D,$D135,Fluxo!$E:$E,"&lt;&gt;"&amp;"PERMUTANTE"))</f>
        <v>0</v>
      </c>
      <c r="FB135" s="18">
        <f>IF(FB$5&gt;$G$4,0,SUMIFS(Fluxo!$O:$O,Fluxo!$U:$U,"&gt;"&amp;FA$5,Fluxo!$U:$U,"&lt;="&amp;FB$5,Fluxo!$D:$D,$D135,Fluxo!$E:$E,"&lt;&gt;"&amp;"PERMUTANTE"))</f>
        <v>0</v>
      </c>
      <c r="FC135" s="18">
        <f>IF(FC$5&gt;$G$4,0,SUMIFS(Fluxo!$O:$O,Fluxo!$U:$U,"&gt;"&amp;FB$5,Fluxo!$U:$U,"&lt;="&amp;FC$5,Fluxo!$D:$D,$D135,Fluxo!$E:$E,"&lt;&gt;"&amp;"PERMUTANTE"))</f>
        <v>0</v>
      </c>
      <c r="FD135" s="18">
        <f>IF(FD$5&gt;$G$4,0,SUMIFS(Fluxo!$O:$O,Fluxo!$U:$U,"&gt;"&amp;FC$5,Fluxo!$U:$U,"&lt;="&amp;FD$5,Fluxo!$D:$D,$D135,Fluxo!$E:$E,"&lt;&gt;"&amp;"PERMUTANTE"))</f>
        <v>0</v>
      </c>
      <c r="FE135" s="18">
        <f>IF(FE$5&gt;$G$4,0,SUMIFS(Fluxo!$O:$O,Fluxo!$U:$U,"&gt;"&amp;FD$5,Fluxo!$U:$U,"&lt;="&amp;FE$5,Fluxo!$D:$D,$D135,Fluxo!$E:$E,"&lt;&gt;"&amp;"PERMUTANTE"))</f>
        <v>0</v>
      </c>
      <c r="FF135" s="18">
        <f>IF(FF$5&gt;$G$4,0,SUMIFS(Fluxo!$O:$O,Fluxo!$U:$U,"&gt;"&amp;FE$5,Fluxo!$U:$U,"&lt;="&amp;FF$5,Fluxo!$D:$D,$D135,Fluxo!$E:$E,"&lt;&gt;"&amp;"PERMUTANTE"))</f>
        <v>0</v>
      </c>
      <c r="FG135" s="18">
        <f>IF(FG$5&gt;$G$4,0,SUMIFS(Fluxo!$O:$O,Fluxo!$U:$U,"&gt;"&amp;FF$5,Fluxo!$U:$U,"&lt;="&amp;FG$5,Fluxo!$D:$D,$D135,Fluxo!$E:$E,"&lt;&gt;"&amp;"PERMUTANTE"))</f>
        <v>0</v>
      </c>
      <c r="FH135" s="18">
        <f>IF(FH$5&gt;$G$4,0,SUMIFS(Fluxo!$O:$O,Fluxo!$U:$U,"&gt;"&amp;FG$5,Fluxo!$U:$U,"&lt;="&amp;FH$5,Fluxo!$D:$D,$D135,Fluxo!$E:$E,"&lt;&gt;"&amp;"PERMUTANTE"))</f>
        <v>0</v>
      </c>
      <c r="FI135" s="18">
        <f>IF(FI$5&gt;$G$4,0,SUMIFS(Fluxo!$O:$O,Fluxo!$U:$U,"&gt;"&amp;FH$5,Fluxo!$U:$U,"&lt;="&amp;FI$5,Fluxo!$D:$D,$D135,Fluxo!$E:$E,"&lt;&gt;"&amp;"PERMUTANTE"))</f>
        <v>0</v>
      </c>
      <c r="FJ135" s="18">
        <f>IF(FJ$5&gt;$G$4,0,SUMIFS(Fluxo!$O:$O,Fluxo!$U:$U,"&gt;"&amp;FI$5,Fluxo!$U:$U,"&lt;="&amp;FJ$5,Fluxo!$D:$D,$D135,Fluxo!$E:$E,"&lt;&gt;"&amp;"PERMUTANTE"))</f>
        <v>0</v>
      </c>
      <c r="FK135" s="18">
        <f>IF(FK$5&gt;$G$4,0,SUMIFS(Fluxo!$O:$O,Fluxo!$U:$U,"&gt;"&amp;FJ$5,Fluxo!$U:$U,"&lt;="&amp;FK$5,Fluxo!$D:$D,$D135,Fluxo!$E:$E,"&lt;&gt;"&amp;"PERMUTANTE"))</f>
        <v>0</v>
      </c>
      <c r="FL135" s="18">
        <f>IF(FL$5&gt;$G$4,0,SUMIFS(Fluxo!$O:$O,Fluxo!$U:$U,"&gt;"&amp;FK$5,Fluxo!$U:$U,"&lt;="&amp;FL$5,Fluxo!$D:$D,$D135,Fluxo!$E:$E,"&lt;&gt;"&amp;"PERMUTANTE"))</f>
        <v>0</v>
      </c>
      <c r="FM135" s="18">
        <f>IF(FM$5&gt;$G$4,0,SUMIFS(Fluxo!$O:$O,Fluxo!$U:$U,"&gt;"&amp;FL$5,Fluxo!$U:$U,"&lt;="&amp;FM$5,Fluxo!$D:$D,$D135,Fluxo!$E:$E,"&lt;&gt;"&amp;"PERMUTANTE"))</f>
        <v>0</v>
      </c>
      <c r="FN135" s="18">
        <f>IF(FN$5&gt;$G$4,0,SUMIFS(Fluxo!$O:$O,Fluxo!$U:$U,"&gt;"&amp;FM$5,Fluxo!$U:$U,"&lt;="&amp;FN$5,Fluxo!$D:$D,$D135,Fluxo!$E:$E,"&lt;&gt;"&amp;"PERMUTANTE"))</f>
        <v>0</v>
      </c>
      <c r="FO135" s="18">
        <f>IF(FO$5&gt;$G$4,0,SUMIFS(Fluxo!$O:$O,Fluxo!$U:$U,"&gt;"&amp;FN$5,Fluxo!$U:$U,"&lt;="&amp;FO$5,Fluxo!$D:$D,$D135,Fluxo!$E:$E,"&lt;&gt;"&amp;"PERMUTANTE"))</f>
        <v>0</v>
      </c>
      <c r="FP135" s="18">
        <f>IF(FP$5&gt;$G$4,0,SUMIFS(Fluxo!$O:$O,Fluxo!$U:$U,"&gt;"&amp;FO$5,Fluxo!$U:$U,"&lt;="&amp;FP$5,Fluxo!$D:$D,$D135,Fluxo!$E:$E,"&lt;&gt;"&amp;"PERMUTANTE"))</f>
        <v>0</v>
      </c>
      <c r="FQ135" s="18">
        <f>IF(FQ$5&gt;$G$4,0,SUMIFS(Fluxo!$O:$O,Fluxo!$U:$U,"&gt;"&amp;FP$5,Fluxo!$U:$U,"&lt;="&amp;FQ$5,Fluxo!$D:$D,$D135,Fluxo!$E:$E,"&lt;&gt;"&amp;"PERMUTANTE"))</f>
        <v>0</v>
      </c>
      <c r="FR135" s="18">
        <f>IF(FR$5&gt;$G$4,0,SUMIFS(Fluxo!$O:$O,Fluxo!$U:$U,"&gt;"&amp;FQ$5,Fluxo!$U:$U,"&lt;="&amp;FR$5,Fluxo!$D:$D,$D135,Fluxo!$E:$E,"&lt;&gt;"&amp;"PERMUTANTE"))</f>
        <v>0</v>
      </c>
      <c r="FS135" s="18">
        <f>IF(FS$5&gt;$G$4,0,SUMIFS(Fluxo!$O:$O,Fluxo!$U:$U,"&gt;"&amp;FR$5,Fluxo!$U:$U,"&lt;="&amp;FS$5,Fluxo!$D:$D,$D135,Fluxo!$E:$E,"&lt;&gt;"&amp;"PERMUTANTE"))</f>
        <v>0</v>
      </c>
      <c r="FT135" s="18">
        <f>IF(FT$5&gt;$G$4,0,SUMIFS(Fluxo!$O:$O,Fluxo!$U:$U,"&gt;"&amp;FS$5,Fluxo!$U:$U,"&lt;="&amp;FT$5,Fluxo!$D:$D,$D135,Fluxo!$E:$E,"&lt;&gt;"&amp;"PERMUTANTE"))</f>
        <v>0</v>
      </c>
      <c r="FU135" s="18">
        <f>IF(FU$5&gt;$G$4,0,SUMIFS(Fluxo!$O:$O,Fluxo!$U:$U,"&gt;"&amp;FT$5,Fluxo!$U:$U,"&lt;="&amp;FU$5,Fluxo!$D:$D,$D135,Fluxo!$E:$E,"&lt;&gt;"&amp;"PERMUTANTE"))</f>
        <v>0</v>
      </c>
      <c r="FV135" s="18">
        <f>IF(FV$5&gt;$G$4,0,SUMIFS(Fluxo!$O:$O,Fluxo!$U:$U,"&gt;"&amp;FU$5,Fluxo!$U:$U,"&lt;="&amp;FV$5,Fluxo!$D:$D,$D135,Fluxo!$E:$E,"&lt;&gt;"&amp;"PERMUTANTE"))</f>
        <v>0</v>
      </c>
      <c r="FW135" s="18">
        <f>IF(FW$5&gt;$G$4,0,SUMIFS(Fluxo!$O:$O,Fluxo!$U:$U,"&gt;"&amp;FV$5,Fluxo!$U:$U,"&lt;="&amp;FW$5,Fluxo!$D:$D,$D135,Fluxo!$E:$E,"&lt;&gt;"&amp;"PERMUTANTE"))</f>
        <v>0</v>
      </c>
      <c r="FX135" s="18">
        <f>IF(FX$5&gt;$G$4,0,SUMIFS(Fluxo!$O:$O,Fluxo!$U:$U,"&gt;"&amp;FW$5,Fluxo!$U:$U,"&lt;="&amp;FX$5,Fluxo!$D:$D,$D135,Fluxo!$E:$E,"&lt;&gt;"&amp;"PERMUTANTE"))</f>
        <v>0</v>
      </c>
      <c r="FY135" s="18">
        <f>IF(FY$5&gt;$G$4,0,SUMIFS(Fluxo!$O:$O,Fluxo!$U:$U,"&gt;"&amp;FX$5,Fluxo!$U:$U,"&lt;="&amp;FY$5,Fluxo!$D:$D,$D135,Fluxo!$E:$E,"&lt;&gt;"&amp;"PERMUTANTE"))</f>
        <v>0</v>
      </c>
      <c r="FZ135" s="18">
        <f>IF(FZ$5&gt;$G$4,0,SUMIFS(Fluxo!$O:$O,Fluxo!$U:$U,"&gt;"&amp;FY$5,Fluxo!$U:$U,"&lt;="&amp;FZ$5,Fluxo!$D:$D,$D135,Fluxo!$E:$E,"&lt;&gt;"&amp;"PERMUTANTE"))</f>
        <v>0</v>
      </c>
      <c r="GA135" s="18">
        <f>IF(GA$5&gt;$G$4,0,SUMIFS(Fluxo!$O:$O,Fluxo!$U:$U,"&gt;"&amp;FZ$5,Fluxo!$U:$U,"&lt;="&amp;GA$5,Fluxo!$D:$D,$D135,Fluxo!$E:$E,"&lt;&gt;"&amp;"PERMUTANTE"))</f>
        <v>0</v>
      </c>
      <c r="GB135" s="18">
        <f>IF(GB$5&gt;$G$4,0,SUMIFS(Fluxo!$O:$O,Fluxo!$U:$U,"&gt;"&amp;GA$5,Fluxo!$U:$U,"&lt;="&amp;GB$5,Fluxo!$D:$D,$D135,Fluxo!$E:$E,"&lt;&gt;"&amp;"PERMUTANTE"))</f>
        <v>0</v>
      </c>
      <c r="GC135" s="18">
        <f>IF(GC$5&gt;$G$4,0,SUMIFS(Fluxo!$O:$O,Fluxo!$U:$U,"&gt;"&amp;GB$5,Fluxo!$U:$U,"&lt;="&amp;GC$5,Fluxo!$D:$D,$D135,Fluxo!$E:$E,"&lt;&gt;"&amp;"PERMUTANTE"))</f>
        <v>0</v>
      </c>
      <c r="GD135" s="18">
        <f>IF(GD$5&gt;$G$4,0,SUMIFS(Fluxo!$O:$O,Fluxo!$U:$U,"&gt;"&amp;GC$5,Fluxo!$U:$U,"&lt;="&amp;GD$5,Fluxo!$D:$D,$D135,Fluxo!$E:$E,"&lt;&gt;"&amp;"PERMUTANTE"))</f>
        <v>0</v>
      </c>
      <c r="GE135" s="18">
        <f>IF(GE$5&gt;$G$4,0,SUMIFS(Fluxo!$O:$O,Fluxo!$U:$U,"&gt;"&amp;GD$5,Fluxo!$U:$U,"&lt;="&amp;GE$5,Fluxo!$D:$D,$D135,Fluxo!$E:$E,"&lt;&gt;"&amp;"PERMUTANTE"))</f>
        <v>0</v>
      </c>
      <c r="GF135" s="18">
        <f>IF(GF$5&gt;$G$4,0,SUMIFS(Fluxo!$O:$O,Fluxo!$U:$U,"&gt;"&amp;GE$5,Fluxo!$U:$U,"&lt;="&amp;GF$5,Fluxo!$D:$D,$D135,Fluxo!$E:$E,"&lt;&gt;"&amp;"PERMUTANTE"))</f>
        <v>0</v>
      </c>
      <c r="GG135" s="18">
        <f>IF(GG$5&gt;$G$4,0,SUMIFS(Fluxo!$O:$O,Fluxo!$U:$U,"&gt;"&amp;GF$5,Fluxo!$U:$U,"&lt;="&amp;GG$5,Fluxo!$D:$D,$D135,Fluxo!$E:$E,"&lt;&gt;"&amp;"PERMUTANTE"))</f>
        <v>0</v>
      </c>
      <c r="GH135" s="18">
        <f>IF(GH$5&gt;$G$4,0,SUMIFS(Fluxo!$O:$O,Fluxo!$U:$U,"&gt;"&amp;GG$5,Fluxo!$U:$U,"&lt;="&amp;GH$5,Fluxo!$D:$D,$D135,Fluxo!$E:$E,"&lt;&gt;"&amp;"PERMUTANTE"))</f>
        <v>0</v>
      </c>
      <c r="GI135" s="18">
        <f>IF(GI$5&gt;$G$4,0,SUMIFS(Fluxo!$O:$O,Fluxo!$U:$U,"&gt;"&amp;GH$5,Fluxo!$U:$U,"&lt;="&amp;GI$5,Fluxo!$D:$D,$D135,Fluxo!$E:$E,"&lt;&gt;"&amp;"PERMUTANTE"))</f>
        <v>0</v>
      </c>
      <c r="GJ135" s="18">
        <f>IF(GJ$5&gt;$G$4,0,SUMIFS(Fluxo!$O:$O,Fluxo!$U:$U,"&gt;"&amp;GI$5,Fluxo!$U:$U,"&lt;="&amp;GJ$5,Fluxo!$D:$D,$D135,Fluxo!$E:$E,"&lt;&gt;"&amp;"PERMUTANTE"))</f>
        <v>0</v>
      </c>
      <c r="GK135" s="18">
        <f>IF(GK$5&gt;$G$4,0,SUMIFS(Fluxo!$O:$O,Fluxo!$U:$U,"&gt;"&amp;GJ$5,Fluxo!$U:$U,"&lt;="&amp;GK$5,Fluxo!$D:$D,$D135,Fluxo!$E:$E,"&lt;&gt;"&amp;"PERMUTANTE"))</f>
        <v>0</v>
      </c>
      <c r="GL135" s="18">
        <f>IF(GL$5&gt;$G$4,0,SUMIFS(Fluxo!$O:$O,Fluxo!$U:$U,"&gt;"&amp;GK$5,Fluxo!$U:$U,"&lt;="&amp;GL$5,Fluxo!$D:$D,$D135,Fluxo!$E:$E,"&lt;&gt;"&amp;"PERMUTANTE"))</f>
        <v>0</v>
      </c>
      <c r="GM135" s="18">
        <f>IF(GM$5&gt;$G$4,0,SUMIFS(Fluxo!$O:$O,Fluxo!$U:$U,"&gt;"&amp;GL$5,Fluxo!$U:$U,"&lt;="&amp;GM$5,Fluxo!$D:$D,$D135,Fluxo!$E:$E,"&lt;&gt;"&amp;"PERMUTANTE"))</f>
        <v>0</v>
      </c>
      <c r="GN135" s="18">
        <f>IF(GN$5&gt;$G$4,0,SUMIFS(Fluxo!$O:$O,Fluxo!$U:$U,"&gt;"&amp;GM$5,Fluxo!$U:$U,"&lt;="&amp;GN$5,Fluxo!$D:$D,$D135,Fluxo!$E:$E,"&lt;&gt;"&amp;"PERMUTANTE"))</f>
        <v>0</v>
      </c>
      <c r="GO135" s="18">
        <f>IF(GO$5&gt;$G$4,0,SUMIFS(Fluxo!$O:$O,Fluxo!$U:$U,"&gt;"&amp;GN$5,Fluxo!$U:$U,"&lt;="&amp;GO$5,Fluxo!$D:$D,$D135,Fluxo!$E:$E,"&lt;&gt;"&amp;"PERMUTANTE"))</f>
        <v>0</v>
      </c>
      <c r="GP135" s="18">
        <f>IF(GP$5&gt;$G$4,0,SUMIFS(Fluxo!$O:$O,Fluxo!$U:$U,"&gt;"&amp;GO$5,Fluxo!$U:$U,"&lt;="&amp;GP$5,Fluxo!$D:$D,$D135,Fluxo!$E:$E,"&lt;&gt;"&amp;"PERMUTANTE"))</f>
        <v>0</v>
      </c>
      <c r="GQ135" s="18">
        <f>IF(GQ$5&gt;$G$4,0,SUMIFS(Fluxo!$O:$O,Fluxo!$U:$U,"&gt;"&amp;GP$5,Fluxo!$U:$U,"&lt;="&amp;GQ$5,Fluxo!$D:$D,$D135,Fluxo!$E:$E,"&lt;&gt;"&amp;"PERMUTANTE"))</f>
        <v>0</v>
      </c>
      <c r="GR135" s="18">
        <f>IF(GR$5&gt;$G$4,0,SUMIFS(Fluxo!$O:$O,Fluxo!$U:$U,"&gt;"&amp;GQ$5,Fluxo!$U:$U,"&lt;="&amp;GR$5,Fluxo!$D:$D,$D135,Fluxo!$E:$E,"&lt;&gt;"&amp;"PERMUTANTE"))</f>
        <v>0</v>
      </c>
      <c r="GS135" s="18">
        <f>IF(GS$5&gt;$G$4,0,SUMIFS(Fluxo!$O:$O,Fluxo!$U:$U,"&gt;"&amp;GR$5,Fluxo!$U:$U,"&lt;="&amp;GS$5,Fluxo!$D:$D,$D135,Fluxo!$E:$E,"&lt;&gt;"&amp;"PERMUTANTE"))</f>
        <v>0</v>
      </c>
      <c r="GT135" s="18">
        <f>IF(GT$5&gt;$G$4,0,SUMIFS(Fluxo!$O:$O,Fluxo!$U:$U,"&gt;"&amp;GS$5,Fluxo!$U:$U,"&lt;="&amp;GT$5,Fluxo!$D:$D,$D135,Fluxo!$E:$E,"&lt;&gt;"&amp;"PERMUTANTE"))</f>
        <v>0</v>
      </c>
      <c r="GU135" s="18">
        <f>IF(GU$5&gt;$G$4,0,SUMIFS(Fluxo!$O:$O,Fluxo!$U:$U,"&gt;"&amp;GT$5,Fluxo!$U:$U,"&lt;="&amp;GU$5,Fluxo!$D:$D,$D135,Fluxo!$E:$E,"&lt;&gt;"&amp;"PERMUTANTE"))</f>
        <v>0</v>
      </c>
      <c r="GV135" s="18">
        <f>IF(GV$5&gt;$G$4,0,SUMIFS(Fluxo!$O:$O,Fluxo!$U:$U,"&gt;"&amp;GU$5,Fluxo!$U:$U,"&lt;="&amp;GV$5,Fluxo!$D:$D,$D135,Fluxo!$E:$E,"&lt;&gt;"&amp;"PERMUTANTE"))</f>
        <v>0</v>
      </c>
      <c r="GW135" s="18">
        <f>IF(GW$5&gt;$G$4,0,SUMIFS(Fluxo!$O:$O,Fluxo!$U:$U,"&gt;"&amp;GV$5,Fluxo!$U:$U,"&lt;="&amp;GW$5,Fluxo!$D:$D,$D135,Fluxo!$E:$E,"&lt;&gt;"&amp;"PERMUTANTE"))</f>
        <v>0</v>
      </c>
      <c r="GX135" s="18">
        <f>IF(GX$5&gt;$G$4,0,SUMIFS(Fluxo!$O:$O,Fluxo!$U:$U,"&gt;"&amp;GW$5,Fluxo!$U:$U,"&lt;="&amp;GX$5,Fluxo!$D:$D,$D135,Fluxo!$E:$E,"&lt;&gt;"&amp;"PERMUTANTE"))</f>
        <v>0</v>
      </c>
      <c r="GY135" s="18">
        <f>IF(GY$5&gt;$G$4,0,SUMIFS(Fluxo!$O:$O,Fluxo!$U:$U,"&gt;"&amp;GX$5,Fluxo!$U:$U,"&lt;="&amp;GY$5,Fluxo!$D:$D,$D135,Fluxo!$E:$E,"&lt;&gt;"&amp;"PERMUTANTE"))</f>
        <v>0</v>
      </c>
      <c r="GZ135" s="18">
        <f>IF(GZ$5&gt;$G$4,0,SUMIFS(Fluxo!$O:$O,Fluxo!$U:$U,"&gt;"&amp;GY$5,Fluxo!$U:$U,"&lt;="&amp;GZ$5,Fluxo!$D:$D,$D135,Fluxo!$E:$E,"&lt;&gt;"&amp;"PERMUTANTE"))</f>
        <v>0</v>
      </c>
      <c r="HA135" s="18">
        <f>IF(HA$5&gt;$G$4,0,SUMIFS(Fluxo!$O:$O,Fluxo!$U:$U,"&gt;"&amp;GZ$5,Fluxo!$U:$U,"&lt;="&amp;HA$5,Fluxo!$D:$D,$D135,Fluxo!$E:$E,"&lt;&gt;"&amp;"PERMUTANTE"))</f>
        <v>0</v>
      </c>
      <c r="HB135" s="18">
        <f>IF(HB$5&gt;$G$4,0,SUMIFS(Fluxo!$O:$O,Fluxo!$U:$U,"&gt;"&amp;HA$5,Fluxo!$U:$U,"&lt;="&amp;HB$5,Fluxo!$D:$D,$D135,Fluxo!$E:$E,"&lt;&gt;"&amp;"PERMUTANTE"))</f>
        <v>0</v>
      </c>
      <c r="HC135" s="18">
        <f>IF(HC$5&gt;$G$4,0,SUMIFS(Fluxo!$O:$O,Fluxo!$U:$U,"&gt;"&amp;HB$5,Fluxo!$U:$U,"&lt;="&amp;HC$5,Fluxo!$D:$D,$D135,Fluxo!$E:$E,"&lt;&gt;"&amp;"PERMUTANTE"))</f>
        <v>0</v>
      </c>
      <c r="HD135" s="18">
        <f>IF(HD$5&gt;$G$4,0,SUMIFS(Fluxo!$O:$O,Fluxo!$U:$U,"&gt;"&amp;HC$5,Fluxo!$U:$U,"&lt;="&amp;HD$5,Fluxo!$D:$D,$D135,Fluxo!$E:$E,"&lt;&gt;"&amp;"PERMUTANTE"))</f>
        <v>0</v>
      </c>
      <c r="HE135" s="18">
        <f>IF(HE$5&gt;$G$4,0,SUMIFS(Fluxo!$O:$O,Fluxo!$U:$U,"&gt;"&amp;HD$5,Fluxo!$U:$U,"&lt;="&amp;HE$5,Fluxo!$D:$D,$D135,Fluxo!$E:$E,"&lt;&gt;"&amp;"PERMUTANTE"))</f>
        <v>0</v>
      </c>
      <c r="HF135" s="18">
        <f>IF(HF$5&gt;$G$4,0,SUMIFS(Fluxo!$O:$O,Fluxo!$U:$U,"&gt;"&amp;HE$5,Fluxo!$U:$U,"&lt;="&amp;HF$5,Fluxo!$D:$D,$D135,Fluxo!$E:$E,"&lt;&gt;"&amp;"PERMUTANTE"))</f>
        <v>0</v>
      </c>
    </row>
    <row r="136" spans="1:214">
      <c r="A136" s="20">
        <f t="shared" si="11"/>
        <v>126</v>
      </c>
      <c r="B136" s="140" t="str">
        <f>'Check Carteira'!C128</f>
        <v>E.1016.99.03.2006</v>
      </c>
      <c r="C136" s="141">
        <v>1</v>
      </c>
      <c r="D136" s="129" t="str">
        <f>'Check Carteira'!F128</f>
        <v>S-2006</v>
      </c>
      <c r="E136" s="21">
        <f>IFERROR(INDEX(Contratos!L:L,MATCH(D136,Contratos!R:R,0)),"")</f>
        <v>45197</v>
      </c>
      <c r="F136" s="139">
        <f>IFERROR(INDEX(Contratos!G:G,MATCH(D136,Contratos!R:R,0)),"")</f>
        <v>290122.5</v>
      </c>
      <c r="H136" s="83">
        <f t="shared" si="12"/>
        <v>87336</v>
      </c>
      <c r="J136" s="18">
        <f>IF(J$5&gt;$G$4,0,SUMIFS(Fluxo!$O:$O,Fluxo!$U:$U,"&gt;"&amp;I$5,Fluxo!$U:$U,"&lt;="&amp;J$5,Fluxo!$D:$D,$D136))</f>
        <v>0</v>
      </c>
      <c r="K136" s="18">
        <f>IF(K$5&gt;$G$4,0,SUMIFS(Fluxo!$O:$O,Fluxo!$U:$U,"&gt;"&amp;J$5,Fluxo!$U:$U,"&lt;="&amp;K$5,Fluxo!$D:$D,$D136))</f>
        <v>0</v>
      </c>
      <c r="L136" s="18">
        <f>IF(L$5&gt;$G$4,0,SUMIFS(Fluxo!$O:$O,Fluxo!$U:$U,"&gt;"&amp;K$5,Fluxo!$U:$U,"&lt;="&amp;L$5,Fluxo!$D:$D,$D136))</f>
        <v>0</v>
      </c>
      <c r="M136" s="18">
        <f>IF(M$5&gt;$G$4,0,SUMIFS(Fluxo!$O:$O,Fluxo!$U:$U,"&gt;"&amp;L$5,Fluxo!$U:$U,"&lt;="&amp;M$5,Fluxo!$D:$D,$D136))</f>
        <v>0</v>
      </c>
      <c r="N136" s="18">
        <f>IF(N$5&gt;$G$4,0,SUMIFS(Fluxo!$O:$O,Fluxo!$U:$U,"&gt;"&amp;M$5,Fluxo!$U:$U,"&lt;="&amp;N$5,Fluxo!$D:$D,$D136))</f>
        <v>0</v>
      </c>
      <c r="O136" s="18">
        <f>IF(O$5&gt;$G$4,0,SUMIFS(Fluxo!$O:$O,Fluxo!$U:$U,"&gt;"&amp;N$5,Fluxo!$U:$U,"&lt;="&amp;O$5,Fluxo!$D:$D,$D136))</f>
        <v>0</v>
      </c>
      <c r="P136" s="18">
        <f>IF(P$5&gt;$G$4,0,SUMIFS(Fluxo!$O:$O,Fluxo!$U:$U,"&gt;"&amp;O$5,Fluxo!$U:$U,"&lt;="&amp;P$5,Fluxo!$D:$D,$D136))</f>
        <v>38208</v>
      </c>
      <c r="Q136" s="18">
        <f>IF(Q$5&gt;$G$4,0,SUMIFS(Fluxo!$O:$O,Fluxo!$U:$U,"&gt;"&amp;P$5,Fluxo!$U:$U,"&lt;="&amp;Q$5,Fluxo!$D:$D,$D136))</f>
        <v>1085.5</v>
      </c>
      <c r="R136" s="18">
        <f>IF(R$5&gt;$G$4,0,SUMIFS(Fluxo!$O:$O,Fluxo!$U:$U,"&gt;"&amp;Q$5,Fluxo!$U:$U,"&lt;="&amp;R$5,Fluxo!$D:$D,$D136))</f>
        <v>0</v>
      </c>
      <c r="S136" s="18">
        <f>IF(S$5&gt;$G$4,0,SUMIFS(Fluxo!$O:$O,Fluxo!$U:$U,"&gt;"&amp;R$5,Fluxo!$U:$U,"&lt;="&amp;S$5,Fluxo!$D:$D,$D136,Fluxo!$E:$E,"&lt;&gt;"&amp;"PERMUTANTE"))</f>
        <v>2206.42</v>
      </c>
      <c r="T136" s="18">
        <f>IF(T$5&gt;$G$4,0,SUMIFS(Fluxo!$O:$O,Fluxo!$U:$U,"&gt;"&amp;S$5,Fluxo!$U:$U,"&lt;="&amp;T$5,Fluxo!$D:$D,$D136,Fluxo!$E:$E,"&lt;&gt;"&amp;"PERMUTANTE"))</f>
        <v>1094.67</v>
      </c>
      <c r="U136" s="18">
        <f>IF(U$5&gt;$G$4,0,SUMIFS(Fluxo!$O:$O,Fluxo!$U:$U,"&gt;"&amp;T$5,Fluxo!$U:$U,"&lt;="&amp;U$5,Fluxo!$D:$D,$D136,Fluxo!$E:$E,"&lt;&gt;"&amp;"PERMUTANTE"))</f>
        <v>39117.51</v>
      </c>
      <c r="V136" s="18">
        <f>IF(V$5&gt;$G$4,0,SUMIFS(Fluxo!$O:$O,Fluxo!$U:$U,"&gt;"&amp;U$5,Fluxo!$U:$U,"&lt;="&amp;V$5,Fluxo!$D:$D,$D136,Fluxo!$E:$E,"&lt;&gt;"&amp;"PERMUTANTE"))</f>
        <v>0</v>
      </c>
      <c r="W136" s="18">
        <f>IF(W$5&gt;$G$4,0,SUMIFS(Fluxo!$O:$O,Fluxo!$U:$U,"&gt;"&amp;V$5,Fluxo!$U:$U,"&lt;="&amp;W$5,Fluxo!$D:$D,$D136,Fluxo!$E:$E,"&lt;&gt;"&amp;"PERMUTANTE"))</f>
        <v>1126.17</v>
      </c>
      <c r="X136" s="18">
        <f>IF(X$5&gt;$G$4,0,SUMIFS(Fluxo!$O:$O,Fluxo!$U:$U,"&gt;"&amp;W$5,Fluxo!$U:$U,"&lt;="&amp;X$5,Fluxo!$D:$D,$D136,Fluxo!$E:$E,"&lt;&gt;"&amp;"PERMUTANTE"))</f>
        <v>0</v>
      </c>
      <c r="Y136" s="18">
        <f>IF(Y$5&gt;$G$4,0,SUMIFS(Fluxo!$O:$O,Fluxo!$U:$U,"&gt;"&amp;X$5,Fluxo!$U:$U,"&lt;="&amp;Y$5,Fluxo!$D:$D,$D136,Fluxo!$E:$E,"&lt;&gt;"&amp;"PERMUTANTE"))</f>
        <v>3375.3999999999996</v>
      </c>
      <c r="Z136" s="18">
        <f>IF(Z$5&gt;$G$4,0,SUMIFS(Fluxo!$O:$O,Fluxo!$U:$U,"&gt;"&amp;Y$5,Fluxo!$U:$U,"&lt;="&amp;Z$5,Fluxo!$D:$D,$D136,Fluxo!$E:$E,"&lt;&gt;"&amp;"PERMUTANTE"))</f>
        <v>0</v>
      </c>
      <c r="AA136" s="18">
        <f>IF(AA$5&gt;$G$4,0,SUMIFS(Fluxo!$O:$O,Fluxo!$U:$U,"&gt;"&amp;Z$5,Fluxo!$U:$U,"&lt;="&amp;AA$5,Fluxo!$D:$D,$D136,Fluxo!$E:$E,"&lt;&gt;"&amp;"PERMUTANTE"))</f>
        <v>1122.33</v>
      </c>
      <c r="AB136" s="18">
        <f>IF(AB$5&gt;$G$4,0,SUMIFS(Fluxo!$O:$O,Fluxo!$U:$U,"&gt;"&amp;AA$5,Fluxo!$U:$U,"&lt;="&amp;AB$5,Fluxo!$D:$D,$D136,Fluxo!$E:$E,"&lt;&gt;"&amp;"PERMUTANTE"))</f>
        <v>0</v>
      </c>
      <c r="AC136" s="18">
        <f>IF(AC$5&gt;$G$4,0,SUMIFS(Fluxo!$O:$O,Fluxo!$U:$U,"&gt;"&amp;AB$5,Fluxo!$U:$U,"&lt;="&amp;AC$5,Fluxo!$D:$D,$D136,Fluxo!$E:$E,"&lt;&gt;"&amp;"PERMUTANTE"))</f>
        <v>0</v>
      </c>
      <c r="AD136" s="18">
        <f>IF(AD$5&gt;$G$4,0,SUMIFS(Fluxo!$O:$O,Fluxo!$U:$U,"&gt;"&amp;AC$5,Fluxo!$U:$U,"&lt;="&amp;AD$5,Fluxo!$D:$D,$D136,Fluxo!$E:$E,"&lt;&gt;"&amp;"PERMUTANTE"))</f>
        <v>0</v>
      </c>
      <c r="AE136" s="18">
        <f>IF(AE$5&gt;$G$4,0,SUMIFS(Fluxo!$O:$O,Fluxo!$U:$U,"&gt;"&amp;AD$5,Fluxo!$U:$U,"&lt;="&amp;AE$5,Fluxo!$D:$D,$D136,Fluxo!$E:$E,"&lt;&gt;"&amp;"PERMUTANTE"))</f>
        <v>0</v>
      </c>
      <c r="AF136" s="18">
        <f>IF(AF$5&gt;$G$4,0,SUMIFS(Fluxo!$O:$O,Fluxo!$U:$U,"&gt;"&amp;AE$5,Fluxo!$U:$U,"&lt;="&amp;AF$5,Fluxo!$D:$D,$D136,Fluxo!$E:$E,"&lt;&gt;"&amp;"PERMUTANTE"))</f>
        <v>0</v>
      </c>
      <c r="AG136" s="18">
        <f>IF(AG$5&gt;$G$4,0,SUMIFS(Fluxo!$O:$O,Fluxo!$U:$U,"&gt;"&amp;AF$5,Fluxo!$U:$U,"&lt;="&amp;AG$5,Fluxo!$D:$D,$D136,Fluxo!$E:$E,"&lt;&gt;"&amp;"PERMUTANTE"))</f>
        <v>0</v>
      </c>
      <c r="AH136" s="18">
        <f>IF(AH$5&gt;$G$4,0,SUMIFS(Fluxo!$O:$O,Fluxo!$U:$U,"&gt;"&amp;AG$5,Fluxo!$U:$U,"&lt;="&amp;AH$5,Fluxo!$D:$D,$D136,Fluxo!$E:$E,"&lt;&gt;"&amp;"PERMUTANTE"))</f>
        <v>0</v>
      </c>
      <c r="AI136" s="18">
        <f>IF(AI$5&gt;$G$4,0,SUMIFS(Fluxo!$O:$O,Fluxo!$U:$U,"&gt;"&amp;AH$5,Fluxo!$U:$U,"&lt;="&amp;AI$5,Fluxo!$D:$D,$D136,Fluxo!$E:$E,"&lt;&gt;"&amp;"PERMUTANTE"))</f>
        <v>0</v>
      </c>
      <c r="AJ136" s="18">
        <f>IF(AJ$5&gt;$G$4,0,SUMIFS(Fluxo!$O:$O,Fluxo!$U:$U,"&gt;"&amp;AI$5,Fluxo!$U:$U,"&lt;="&amp;AJ$5,Fluxo!$D:$D,$D136,Fluxo!$E:$E,"&lt;&gt;"&amp;"PERMUTANTE"))</f>
        <v>0</v>
      </c>
      <c r="AK136" s="18">
        <f>IF(AK$5&gt;$G$4,0,SUMIFS(Fluxo!$O:$O,Fluxo!$U:$U,"&gt;"&amp;AJ$5,Fluxo!$U:$U,"&lt;="&amp;AK$5,Fluxo!$D:$D,$D136,Fluxo!$E:$E,"&lt;&gt;"&amp;"PERMUTANTE"))</f>
        <v>0</v>
      </c>
      <c r="AL136" s="18">
        <f>IF(AL$5&gt;$G$4,0,SUMIFS(Fluxo!$O:$O,Fluxo!$U:$U,"&gt;"&amp;AK$5,Fluxo!$U:$U,"&lt;="&amp;AL$5,Fluxo!$D:$D,$D136,Fluxo!$E:$E,"&lt;&gt;"&amp;"PERMUTANTE"))</f>
        <v>0</v>
      </c>
      <c r="AM136" s="18">
        <f>IF(AM$5&gt;$G$4,0,SUMIFS(Fluxo!$O:$O,Fluxo!$U:$U,"&gt;"&amp;AL$5,Fluxo!$U:$U,"&lt;="&amp;AM$5,Fluxo!$D:$D,$D136,Fluxo!$E:$E,"&lt;&gt;"&amp;"PERMUTANTE"))</f>
        <v>0</v>
      </c>
      <c r="AN136" s="18">
        <f>IF(AN$5&gt;$G$4,0,SUMIFS(Fluxo!$O:$O,Fluxo!$U:$U,"&gt;"&amp;AM$5,Fluxo!$U:$U,"&lt;="&amp;AN$5,Fluxo!$D:$D,$D136,Fluxo!$E:$E,"&lt;&gt;"&amp;"PERMUTANTE"))</f>
        <v>0</v>
      </c>
      <c r="AO136" s="18">
        <f>IF(AO$5&gt;$G$4,0,SUMIFS(Fluxo!$O:$O,Fluxo!$U:$U,"&gt;"&amp;AN$5,Fluxo!$U:$U,"&lt;="&amp;AO$5,Fluxo!$D:$D,$D136,Fluxo!$E:$E,"&lt;&gt;"&amp;"PERMUTANTE"))</f>
        <v>0</v>
      </c>
      <c r="AP136" s="18">
        <f>IF(AP$5&gt;$G$4,0,SUMIFS(Fluxo!$O:$O,Fluxo!$U:$U,"&gt;"&amp;AO$5,Fluxo!$U:$U,"&lt;="&amp;AP$5,Fluxo!$D:$D,$D136,Fluxo!$E:$E,"&lt;&gt;"&amp;"PERMUTANTE"))</f>
        <v>0</v>
      </c>
      <c r="AQ136" s="18">
        <f>IF(AQ$5&gt;$G$4,0,SUMIFS(Fluxo!$O:$O,Fluxo!$U:$U,"&gt;"&amp;AP$5,Fluxo!$U:$U,"&lt;="&amp;AQ$5,Fluxo!$D:$D,$D136,Fluxo!$E:$E,"&lt;&gt;"&amp;"PERMUTANTE"))</f>
        <v>0</v>
      </c>
      <c r="AR136" s="18">
        <f>IF(AR$5&gt;$G$4,0,SUMIFS(Fluxo!$O:$O,Fluxo!$U:$U,"&gt;"&amp;AQ$5,Fluxo!$U:$U,"&lt;="&amp;AR$5,Fluxo!$D:$D,$D136,Fluxo!$E:$E,"&lt;&gt;"&amp;"PERMUTANTE"))</f>
        <v>0</v>
      </c>
      <c r="AS136" s="18">
        <f>IF(AS$5&gt;$G$4,0,SUMIFS(Fluxo!$O:$O,Fluxo!$U:$U,"&gt;"&amp;AR$5,Fluxo!$U:$U,"&lt;="&amp;AS$5,Fluxo!$D:$D,$D136,Fluxo!$E:$E,"&lt;&gt;"&amp;"PERMUTANTE"))</f>
        <v>0</v>
      </c>
      <c r="AT136" s="18">
        <f>IF(AT$5&gt;$G$4,0,SUMIFS(Fluxo!$O:$O,Fluxo!$U:$U,"&gt;"&amp;AS$5,Fluxo!$U:$U,"&lt;="&amp;AT$5,Fluxo!$D:$D,$D136,Fluxo!$E:$E,"&lt;&gt;"&amp;"PERMUTANTE"))</f>
        <v>0</v>
      </c>
      <c r="AU136" s="18">
        <f>IF(AU$5&gt;$G$4,0,SUMIFS(Fluxo!$O:$O,Fluxo!$U:$U,"&gt;"&amp;AT$5,Fluxo!$U:$U,"&lt;="&amp;AU$5,Fluxo!$D:$D,$D136,Fluxo!$E:$E,"&lt;&gt;"&amp;"PERMUTANTE"))</f>
        <v>0</v>
      </c>
      <c r="AV136" s="18">
        <f>IF(AV$5&gt;$G$4,0,SUMIFS(Fluxo!$O:$O,Fluxo!$U:$U,"&gt;"&amp;AU$5,Fluxo!$U:$U,"&lt;="&amp;AV$5,Fluxo!$D:$D,$D136,Fluxo!$E:$E,"&lt;&gt;"&amp;"PERMUTANTE"))</f>
        <v>0</v>
      </c>
      <c r="AW136" s="18">
        <f>IF(AW$5&gt;$G$4,0,SUMIFS(Fluxo!$O:$O,Fluxo!$U:$U,"&gt;"&amp;AV$5,Fluxo!$U:$U,"&lt;="&amp;AW$5,Fluxo!$D:$D,$D136,Fluxo!$E:$E,"&lt;&gt;"&amp;"PERMUTANTE"))</f>
        <v>0</v>
      </c>
      <c r="AX136" s="18">
        <f>IF(AX$5&gt;$G$4,0,SUMIFS(Fluxo!$O:$O,Fluxo!$U:$U,"&gt;"&amp;AW$5,Fluxo!$U:$U,"&lt;="&amp;AX$5,Fluxo!$D:$D,$D136,Fluxo!$E:$E,"&lt;&gt;"&amp;"PERMUTANTE"))</f>
        <v>0</v>
      </c>
      <c r="AY136" s="18">
        <f>IF(AY$5&gt;$G$4,0,SUMIFS(Fluxo!$O:$O,Fluxo!$U:$U,"&gt;"&amp;AX$5,Fluxo!$U:$U,"&lt;="&amp;AY$5,Fluxo!$D:$D,$D136,Fluxo!$E:$E,"&lt;&gt;"&amp;"PERMUTANTE"))</f>
        <v>0</v>
      </c>
      <c r="AZ136" s="18">
        <f>IF(AZ$5&gt;$G$4,0,SUMIFS(Fluxo!$O:$O,Fluxo!$U:$U,"&gt;"&amp;AY$5,Fluxo!$U:$U,"&lt;="&amp;AZ$5,Fluxo!$D:$D,$D136,Fluxo!$E:$E,"&lt;&gt;"&amp;"PERMUTANTE"))</f>
        <v>0</v>
      </c>
      <c r="BA136" s="18">
        <f>IF(BA$5&gt;$G$4,0,SUMIFS(Fluxo!$O:$O,Fluxo!$U:$U,"&gt;"&amp;AZ$5,Fluxo!$U:$U,"&lt;="&amp;BA$5,Fluxo!$D:$D,$D136,Fluxo!$E:$E,"&lt;&gt;"&amp;"PERMUTANTE"))</f>
        <v>0</v>
      </c>
      <c r="BB136" s="18">
        <f>IF(BB$5&gt;$G$4,0,SUMIFS(Fluxo!$O:$O,Fluxo!$U:$U,"&gt;"&amp;BA$5,Fluxo!$U:$U,"&lt;="&amp;BB$5,Fluxo!$D:$D,$D136,Fluxo!$E:$E,"&lt;&gt;"&amp;"PERMUTANTE"))</f>
        <v>0</v>
      </c>
      <c r="BC136" s="18">
        <f>IF(BC$5&gt;$G$4,0,SUMIFS(Fluxo!$O:$O,Fluxo!$U:$U,"&gt;"&amp;BB$5,Fluxo!$U:$U,"&lt;="&amp;BC$5,Fluxo!$D:$D,$D136,Fluxo!$E:$E,"&lt;&gt;"&amp;"PERMUTANTE"))</f>
        <v>0</v>
      </c>
      <c r="BD136" s="18">
        <f>IF(BD$5&gt;$G$4,0,SUMIFS(Fluxo!$O:$O,Fluxo!$U:$U,"&gt;"&amp;BC$5,Fluxo!$U:$U,"&lt;="&amp;BD$5,Fluxo!$D:$D,$D136,Fluxo!$E:$E,"&lt;&gt;"&amp;"PERMUTANTE"))</f>
        <v>0</v>
      </c>
      <c r="BE136" s="18">
        <f>IF(BE$5&gt;$G$4,0,SUMIFS(Fluxo!$O:$O,Fluxo!$U:$U,"&gt;"&amp;BD$5,Fluxo!$U:$U,"&lt;="&amp;BE$5,Fluxo!$D:$D,$D136,Fluxo!$E:$E,"&lt;&gt;"&amp;"PERMUTANTE"))</f>
        <v>0</v>
      </c>
      <c r="BF136" s="18">
        <f>IF(BF$5&gt;$G$4,0,SUMIFS(Fluxo!$O:$O,Fluxo!$U:$U,"&gt;"&amp;BE$5,Fluxo!$U:$U,"&lt;="&amp;BF$5,Fluxo!$D:$D,$D136,Fluxo!$E:$E,"&lt;&gt;"&amp;"PERMUTANTE"))</f>
        <v>0</v>
      </c>
      <c r="BG136" s="18">
        <f>IF(BG$5&gt;$G$4,0,SUMIFS(Fluxo!$O:$O,Fluxo!$U:$U,"&gt;"&amp;BF$5,Fluxo!$U:$U,"&lt;="&amp;BG$5,Fluxo!$D:$D,$D136,Fluxo!$E:$E,"&lt;&gt;"&amp;"PERMUTANTE"))</f>
        <v>0</v>
      </c>
      <c r="BH136" s="18">
        <f>IF(BH$5&gt;$G$4,0,SUMIFS(Fluxo!$O:$O,Fluxo!$U:$U,"&gt;"&amp;BG$5,Fluxo!$U:$U,"&lt;="&amp;BH$5,Fluxo!$D:$D,$D136,Fluxo!$E:$E,"&lt;&gt;"&amp;"PERMUTANTE"))</f>
        <v>0</v>
      </c>
      <c r="BI136" s="18">
        <f>IF(BI$5&gt;$G$4,0,SUMIFS(Fluxo!$O:$O,Fluxo!$U:$U,"&gt;"&amp;BH$5,Fluxo!$U:$U,"&lt;="&amp;BI$5,Fluxo!$D:$D,$D136,Fluxo!$E:$E,"&lt;&gt;"&amp;"PERMUTANTE"))</f>
        <v>0</v>
      </c>
      <c r="BJ136" s="18">
        <f>IF(BJ$5&gt;$G$4,0,SUMIFS(Fluxo!$O:$O,Fluxo!$U:$U,"&gt;"&amp;BI$5,Fluxo!$U:$U,"&lt;="&amp;BJ$5,Fluxo!$D:$D,$D136,Fluxo!$E:$E,"&lt;&gt;"&amp;"PERMUTANTE"))</f>
        <v>0</v>
      </c>
      <c r="BK136" s="18">
        <f>IF(BK$5&gt;$G$4,0,SUMIFS(Fluxo!$O:$O,Fluxo!$U:$U,"&gt;"&amp;BJ$5,Fluxo!$U:$U,"&lt;="&amp;BK$5,Fluxo!$D:$D,$D136,Fluxo!$E:$E,"&lt;&gt;"&amp;"PERMUTANTE"))</f>
        <v>0</v>
      </c>
      <c r="BL136" s="18">
        <f>IF(BL$5&gt;$G$4,0,SUMIFS(Fluxo!$O:$O,Fluxo!$U:$U,"&gt;"&amp;BK$5,Fluxo!$U:$U,"&lt;="&amp;BL$5,Fluxo!$D:$D,$D136,Fluxo!$E:$E,"&lt;&gt;"&amp;"PERMUTANTE"))</f>
        <v>0</v>
      </c>
      <c r="BM136" s="18">
        <f>IF(BM$5&gt;$G$4,0,SUMIFS(Fluxo!$O:$O,Fluxo!$U:$U,"&gt;"&amp;BL$5,Fluxo!$U:$U,"&lt;="&amp;BM$5,Fluxo!$D:$D,$D136,Fluxo!$E:$E,"&lt;&gt;"&amp;"PERMUTANTE"))</f>
        <v>0</v>
      </c>
      <c r="BN136" s="18">
        <f>IF(BN$5&gt;$G$4,0,SUMIFS(Fluxo!$O:$O,Fluxo!$U:$U,"&gt;"&amp;BM$5,Fluxo!$U:$U,"&lt;="&amp;BN$5,Fluxo!$D:$D,$D136,Fluxo!$E:$E,"&lt;&gt;"&amp;"PERMUTANTE"))</f>
        <v>0</v>
      </c>
      <c r="BO136" s="18">
        <f>IF(BO$5&gt;$G$4,0,SUMIFS(Fluxo!$O:$O,Fluxo!$U:$U,"&gt;"&amp;BN$5,Fluxo!$U:$U,"&lt;="&amp;BO$5,Fluxo!$D:$D,$D136,Fluxo!$E:$E,"&lt;&gt;"&amp;"PERMUTANTE"))</f>
        <v>0</v>
      </c>
      <c r="BP136" s="18">
        <f>IF(BP$5&gt;$G$4,0,SUMIFS(Fluxo!$O:$O,Fluxo!$U:$U,"&gt;"&amp;BO$5,Fluxo!$U:$U,"&lt;="&amp;BP$5,Fluxo!$D:$D,$D136,Fluxo!$E:$E,"&lt;&gt;"&amp;"PERMUTANTE"))</f>
        <v>0</v>
      </c>
      <c r="BQ136" s="18">
        <f>IF(BQ$5&gt;$G$4,0,SUMIFS(Fluxo!$O:$O,Fluxo!$U:$U,"&gt;"&amp;BP$5,Fluxo!$U:$U,"&lt;="&amp;BQ$5,Fluxo!$D:$D,$D136,Fluxo!$E:$E,"&lt;&gt;"&amp;"PERMUTANTE"))</f>
        <v>0</v>
      </c>
      <c r="BR136" s="18">
        <f>IF(BR$5&gt;$G$4,0,SUMIFS(Fluxo!$O:$O,Fluxo!$U:$U,"&gt;"&amp;BQ$5,Fluxo!$U:$U,"&lt;="&amp;BR$5,Fluxo!$D:$D,$D136,Fluxo!$E:$E,"&lt;&gt;"&amp;"PERMUTANTE"))</f>
        <v>0</v>
      </c>
      <c r="BS136" s="18">
        <f>IF(BS$5&gt;$G$4,0,SUMIFS(Fluxo!$O:$O,Fluxo!$U:$U,"&gt;"&amp;BR$5,Fluxo!$U:$U,"&lt;="&amp;BS$5,Fluxo!$D:$D,$D136,Fluxo!$E:$E,"&lt;&gt;"&amp;"PERMUTANTE"))</f>
        <v>0</v>
      </c>
      <c r="BT136" s="18">
        <f>IF(BT$5&gt;$G$4,0,SUMIFS(Fluxo!$O:$O,Fluxo!$U:$U,"&gt;"&amp;BS$5,Fluxo!$U:$U,"&lt;="&amp;BT$5,Fluxo!$D:$D,$D136,Fluxo!$E:$E,"&lt;&gt;"&amp;"PERMUTANTE"))</f>
        <v>0</v>
      </c>
      <c r="BU136" s="18">
        <f>IF(BU$5&gt;$G$4,0,SUMIFS(Fluxo!$O:$O,Fluxo!$U:$U,"&gt;"&amp;BT$5,Fluxo!$U:$U,"&lt;="&amp;BU$5,Fluxo!$D:$D,$D136,Fluxo!$E:$E,"&lt;&gt;"&amp;"PERMUTANTE"))</f>
        <v>0</v>
      </c>
      <c r="BV136" s="18">
        <f>IF(BV$5&gt;$G$4,0,SUMIFS(Fluxo!$O:$O,Fluxo!$U:$U,"&gt;"&amp;BU$5,Fluxo!$U:$U,"&lt;="&amp;BV$5,Fluxo!$D:$D,$D136,Fluxo!$E:$E,"&lt;&gt;"&amp;"PERMUTANTE"))</f>
        <v>0</v>
      </c>
      <c r="BW136" s="18">
        <f>IF(BW$5&gt;$G$4,0,SUMIFS(Fluxo!$O:$O,Fluxo!$U:$U,"&gt;"&amp;BV$5,Fluxo!$U:$U,"&lt;="&amp;BW$5,Fluxo!$D:$D,$D136,Fluxo!$E:$E,"&lt;&gt;"&amp;"PERMUTANTE"))</f>
        <v>0</v>
      </c>
      <c r="BX136" s="18">
        <f>IF(BX$5&gt;$G$4,0,SUMIFS(Fluxo!$O:$O,Fluxo!$U:$U,"&gt;"&amp;BW$5,Fluxo!$U:$U,"&lt;="&amp;BX$5,Fluxo!$D:$D,$D136,Fluxo!$E:$E,"&lt;&gt;"&amp;"PERMUTANTE"))</f>
        <v>0</v>
      </c>
      <c r="BY136" s="18">
        <f>IF(BY$5&gt;$G$4,0,SUMIFS(Fluxo!$O:$O,Fluxo!$U:$U,"&gt;"&amp;BX$5,Fluxo!$U:$U,"&lt;="&amp;BY$5,Fluxo!$D:$D,$D136,Fluxo!$E:$E,"&lt;&gt;"&amp;"PERMUTANTE"))</f>
        <v>0</v>
      </c>
      <c r="BZ136" s="18">
        <f>IF(BZ$5&gt;$G$4,0,SUMIFS(Fluxo!$O:$O,Fluxo!$U:$U,"&gt;"&amp;BY$5,Fluxo!$U:$U,"&lt;="&amp;BZ$5,Fluxo!$D:$D,$D136,Fluxo!$E:$E,"&lt;&gt;"&amp;"PERMUTANTE"))</f>
        <v>0</v>
      </c>
      <c r="CA136" s="18">
        <f>IF(CA$5&gt;$G$4,0,SUMIFS(Fluxo!$O:$O,Fluxo!$U:$U,"&gt;"&amp;BZ$5,Fluxo!$U:$U,"&lt;="&amp;CA$5,Fluxo!$D:$D,$D136,Fluxo!$E:$E,"&lt;&gt;"&amp;"PERMUTANTE"))</f>
        <v>0</v>
      </c>
      <c r="CB136" s="18">
        <f>IF(CB$5&gt;$G$4,0,SUMIFS(Fluxo!$O:$O,Fluxo!$U:$U,"&gt;"&amp;CA$5,Fluxo!$U:$U,"&lt;="&amp;CB$5,Fluxo!$D:$D,$D136,Fluxo!$E:$E,"&lt;&gt;"&amp;"PERMUTANTE"))</f>
        <v>0</v>
      </c>
      <c r="CC136" s="18">
        <f>IF(CC$5&gt;$G$4,0,SUMIFS(Fluxo!$O:$O,Fluxo!$U:$U,"&gt;"&amp;CB$5,Fluxo!$U:$U,"&lt;="&amp;CC$5,Fluxo!$D:$D,$D136,Fluxo!$E:$E,"&lt;&gt;"&amp;"PERMUTANTE"))</f>
        <v>0</v>
      </c>
      <c r="CD136" s="18">
        <f>IF(CD$5&gt;$G$4,0,SUMIFS(Fluxo!$O:$O,Fluxo!$U:$U,"&gt;"&amp;CC$5,Fluxo!$U:$U,"&lt;="&amp;CD$5,Fluxo!$D:$D,$D136,Fluxo!$E:$E,"&lt;&gt;"&amp;"PERMUTANTE"))</f>
        <v>0</v>
      </c>
      <c r="CE136" s="18">
        <f>IF(CE$5&gt;$G$4,0,SUMIFS(Fluxo!$O:$O,Fluxo!$U:$U,"&gt;"&amp;CD$5,Fluxo!$U:$U,"&lt;="&amp;CE$5,Fluxo!$D:$D,$D136,Fluxo!$E:$E,"&lt;&gt;"&amp;"PERMUTANTE"))</f>
        <v>0</v>
      </c>
      <c r="CF136" s="18">
        <f>IF(CF$5&gt;$G$4,0,SUMIFS(Fluxo!$O:$O,Fluxo!$U:$U,"&gt;"&amp;CE$5,Fluxo!$U:$U,"&lt;="&amp;CF$5,Fluxo!$D:$D,$D136,Fluxo!$E:$E,"&lt;&gt;"&amp;"PERMUTANTE"))</f>
        <v>0</v>
      </c>
      <c r="CG136" s="18">
        <f>IF(CG$5&gt;$G$4,0,SUMIFS(Fluxo!$O:$O,Fluxo!$U:$U,"&gt;"&amp;CF$5,Fluxo!$U:$U,"&lt;="&amp;CG$5,Fluxo!$D:$D,$D136,Fluxo!$E:$E,"&lt;&gt;"&amp;"PERMUTANTE"))</f>
        <v>0</v>
      </c>
      <c r="CH136" s="18">
        <f>IF(CH$5&gt;$G$4,0,SUMIFS(Fluxo!$O:$O,Fluxo!$U:$U,"&gt;"&amp;CG$5,Fluxo!$U:$U,"&lt;="&amp;CH$5,Fluxo!$D:$D,$D136,Fluxo!$E:$E,"&lt;&gt;"&amp;"PERMUTANTE"))</f>
        <v>0</v>
      </c>
      <c r="CI136" s="18">
        <f>IF(CI$5&gt;$G$4,0,SUMIFS(Fluxo!$O:$O,Fluxo!$U:$U,"&gt;"&amp;CH$5,Fluxo!$U:$U,"&lt;="&amp;CI$5,Fluxo!$D:$D,$D136,Fluxo!$E:$E,"&lt;&gt;"&amp;"PERMUTANTE"))</f>
        <v>0</v>
      </c>
      <c r="CJ136" s="18">
        <f>IF(CJ$5&gt;$G$4,0,SUMIFS(Fluxo!$O:$O,Fluxo!$U:$U,"&gt;"&amp;CI$5,Fluxo!$U:$U,"&lt;="&amp;CJ$5,Fluxo!$D:$D,$D136,Fluxo!$E:$E,"&lt;&gt;"&amp;"PERMUTANTE"))</f>
        <v>0</v>
      </c>
      <c r="CK136" s="18">
        <f>IF(CK$5&gt;$G$4,0,SUMIFS(Fluxo!$O:$O,Fluxo!$U:$U,"&gt;"&amp;CJ$5,Fluxo!$U:$U,"&lt;="&amp;CK$5,Fluxo!$D:$D,$D136,Fluxo!$E:$E,"&lt;&gt;"&amp;"PERMUTANTE"))</f>
        <v>0</v>
      </c>
      <c r="CL136" s="18">
        <f>IF(CL$5&gt;$G$4,0,SUMIFS(Fluxo!$O:$O,Fluxo!$U:$U,"&gt;"&amp;CK$5,Fluxo!$U:$U,"&lt;="&amp;CL$5,Fluxo!$D:$D,$D136,Fluxo!$E:$E,"&lt;&gt;"&amp;"PERMUTANTE"))</f>
        <v>0</v>
      </c>
      <c r="CM136" s="18">
        <f>IF(CM$5&gt;$G$4,0,SUMIFS(Fluxo!$O:$O,Fluxo!$U:$U,"&gt;"&amp;CL$5,Fluxo!$U:$U,"&lt;="&amp;CM$5,Fluxo!$D:$D,$D136,Fluxo!$E:$E,"&lt;&gt;"&amp;"PERMUTANTE"))</f>
        <v>0</v>
      </c>
      <c r="CN136" s="18">
        <f>IF(CN$5&gt;$G$4,0,SUMIFS(Fluxo!$O:$O,Fluxo!$U:$U,"&gt;"&amp;CM$5,Fluxo!$U:$U,"&lt;="&amp;CN$5,Fluxo!$D:$D,$D136,Fluxo!$E:$E,"&lt;&gt;"&amp;"PERMUTANTE"))</f>
        <v>0</v>
      </c>
      <c r="CO136" s="18">
        <f>IF(CO$5&gt;$G$4,0,SUMIFS(Fluxo!$O:$O,Fluxo!$U:$U,"&gt;"&amp;CN$5,Fluxo!$U:$U,"&lt;="&amp;CO$5,Fluxo!$D:$D,$D136,Fluxo!$E:$E,"&lt;&gt;"&amp;"PERMUTANTE"))</f>
        <v>0</v>
      </c>
      <c r="CP136" s="18">
        <f>IF(CP$5&gt;$G$4,0,SUMIFS(Fluxo!$O:$O,Fluxo!$U:$U,"&gt;"&amp;CO$5,Fluxo!$U:$U,"&lt;="&amp;CP$5,Fluxo!$D:$D,$D136,Fluxo!$E:$E,"&lt;&gt;"&amp;"PERMUTANTE"))</f>
        <v>0</v>
      </c>
      <c r="CQ136" s="18">
        <f>IF(CQ$5&gt;$G$4,0,SUMIFS(Fluxo!$O:$O,Fluxo!$U:$U,"&gt;"&amp;CP$5,Fluxo!$U:$U,"&lt;="&amp;CQ$5,Fluxo!$D:$D,$D136,Fluxo!$E:$E,"&lt;&gt;"&amp;"PERMUTANTE"))</f>
        <v>0</v>
      </c>
      <c r="CR136" s="18">
        <f>IF(CR$5&gt;$G$4,0,SUMIFS(Fluxo!$O:$O,Fluxo!$U:$U,"&gt;"&amp;CQ$5,Fluxo!$U:$U,"&lt;="&amp;CR$5,Fluxo!$D:$D,$D136,Fluxo!$E:$E,"&lt;&gt;"&amp;"PERMUTANTE"))</f>
        <v>0</v>
      </c>
      <c r="CS136" s="18">
        <f>IF(CS$5&gt;$G$4,0,SUMIFS(Fluxo!$O:$O,Fluxo!$U:$U,"&gt;"&amp;CR$5,Fluxo!$U:$U,"&lt;="&amp;CS$5,Fluxo!$D:$D,$D136,Fluxo!$E:$E,"&lt;&gt;"&amp;"PERMUTANTE"))</f>
        <v>0</v>
      </c>
      <c r="CT136" s="18">
        <f>IF(CT$5&gt;$G$4,0,SUMIFS(Fluxo!$O:$O,Fluxo!$U:$U,"&gt;"&amp;CS$5,Fluxo!$U:$U,"&lt;="&amp;CT$5,Fluxo!$D:$D,$D136,Fluxo!$E:$E,"&lt;&gt;"&amp;"PERMUTANTE"))</f>
        <v>0</v>
      </c>
      <c r="CU136" s="18">
        <f>IF(CU$5&gt;$G$4,0,SUMIFS(Fluxo!$O:$O,Fluxo!$U:$U,"&gt;"&amp;CT$5,Fluxo!$U:$U,"&lt;="&amp;CU$5,Fluxo!$D:$D,$D136,Fluxo!$E:$E,"&lt;&gt;"&amp;"PERMUTANTE"))</f>
        <v>0</v>
      </c>
      <c r="CV136" s="18">
        <f>IF(CV$5&gt;$G$4,0,SUMIFS(Fluxo!$O:$O,Fluxo!$U:$U,"&gt;"&amp;CU$5,Fluxo!$U:$U,"&lt;="&amp;CV$5,Fluxo!$D:$D,$D136,Fluxo!$E:$E,"&lt;&gt;"&amp;"PERMUTANTE"))</f>
        <v>0</v>
      </c>
      <c r="CW136" s="18">
        <f>IF(CW$5&gt;$G$4,0,SUMIFS(Fluxo!$O:$O,Fluxo!$U:$U,"&gt;"&amp;CV$5,Fluxo!$U:$U,"&lt;="&amp;CW$5,Fluxo!$D:$D,$D136,Fluxo!$E:$E,"&lt;&gt;"&amp;"PERMUTANTE"))</f>
        <v>0</v>
      </c>
      <c r="CX136" s="18">
        <f>IF(CX$5&gt;$G$4,0,SUMIFS(Fluxo!$O:$O,Fluxo!$U:$U,"&gt;"&amp;CW$5,Fluxo!$U:$U,"&lt;="&amp;CX$5,Fluxo!$D:$D,$D136,Fluxo!$E:$E,"&lt;&gt;"&amp;"PERMUTANTE"))</f>
        <v>0</v>
      </c>
      <c r="CY136" s="18">
        <f>IF(CY$5&gt;$G$4,0,SUMIFS(Fluxo!$O:$O,Fluxo!$U:$U,"&gt;"&amp;CX$5,Fluxo!$U:$U,"&lt;="&amp;CY$5,Fluxo!$D:$D,$D136,Fluxo!$E:$E,"&lt;&gt;"&amp;"PERMUTANTE"))</f>
        <v>0</v>
      </c>
      <c r="CZ136" s="18">
        <f>IF(CZ$5&gt;$G$4,0,SUMIFS(Fluxo!$O:$O,Fluxo!$U:$U,"&gt;"&amp;CY$5,Fluxo!$U:$U,"&lt;="&amp;CZ$5,Fluxo!$D:$D,$D136,Fluxo!$E:$E,"&lt;&gt;"&amp;"PERMUTANTE"))</f>
        <v>0</v>
      </c>
      <c r="DA136" s="18">
        <f>IF(DA$5&gt;$G$4,0,SUMIFS(Fluxo!$O:$O,Fluxo!$U:$U,"&gt;"&amp;CZ$5,Fluxo!$U:$U,"&lt;="&amp;DA$5,Fluxo!$D:$D,$D136,Fluxo!$E:$E,"&lt;&gt;"&amp;"PERMUTANTE"))</f>
        <v>0</v>
      </c>
      <c r="DB136" s="18">
        <f>IF(DB$5&gt;$G$4,0,SUMIFS(Fluxo!$O:$O,Fluxo!$U:$U,"&gt;"&amp;DA$5,Fluxo!$U:$U,"&lt;="&amp;DB$5,Fluxo!$D:$D,$D136,Fluxo!$E:$E,"&lt;&gt;"&amp;"PERMUTANTE"))</f>
        <v>0</v>
      </c>
      <c r="DC136" s="18">
        <f>IF(DC$5&gt;$G$4,0,SUMIFS(Fluxo!$O:$O,Fluxo!$U:$U,"&gt;"&amp;DB$5,Fluxo!$U:$U,"&lt;="&amp;DC$5,Fluxo!$D:$D,$D136,Fluxo!$E:$E,"&lt;&gt;"&amp;"PERMUTANTE"))</f>
        <v>0</v>
      </c>
      <c r="DD136" s="18">
        <f>IF(DD$5&gt;$G$4,0,SUMIFS(Fluxo!$O:$O,Fluxo!$U:$U,"&gt;"&amp;DC$5,Fluxo!$U:$U,"&lt;="&amp;DD$5,Fluxo!$D:$D,$D136,Fluxo!$E:$E,"&lt;&gt;"&amp;"PERMUTANTE"))</f>
        <v>0</v>
      </c>
      <c r="DE136" s="18">
        <f>IF(DE$5&gt;$G$4,0,SUMIFS(Fluxo!$O:$O,Fluxo!$U:$U,"&gt;"&amp;DD$5,Fluxo!$U:$U,"&lt;="&amp;DE$5,Fluxo!$D:$D,$D136,Fluxo!$E:$E,"&lt;&gt;"&amp;"PERMUTANTE"))</f>
        <v>0</v>
      </c>
      <c r="DF136" s="18">
        <f>IF(DF$5&gt;$G$4,0,SUMIFS(Fluxo!$O:$O,Fluxo!$U:$U,"&gt;"&amp;DE$5,Fluxo!$U:$U,"&lt;="&amp;DF$5,Fluxo!$D:$D,$D136,Fluxo!$E:$E,"&lt;&gt;"&amp;"PERMUTANTE"))</f>
        <v>0</v>
      </c>
      <c r="DG136" s="18">
        <f>IF(DG$5&gt;$G$4,0,SUMIFS(Fluxo!$O:$O,Fluxo!$U:$U,"&gt;"&amp;DF$5,Fluxo!$U:$U,"&lt;="&amp;DG$5,Fluxo!$D:$D,$D136,Fluxo!$E:$E,"&lt;&gt;"&amp;"PERMUTANTE"))</f>
        <v>0</v>
      </c>
      <c r="DH136" s="18">
        <f>IF(DH$5&gt;$G$4,0,SUMIFS(Fluxo!$O:$O,Fluxo!$U:$U,"&gt;"&amp;DG$5,Fluxo!$U:$U,"&lt;="&amp;DH$5,Fluxo!$D:$D,$D136,Fluxo!$E:$E,"&lt;&gt;"&amp;"PERMUTANTE"))</f>
        <v>0</v>
      </c>
      <c r="DI136" s="18">
        <f>IF(DI$5&gt;$G$4,0,SUMIFS(Fluxo!$O:$O,Fluxo!$U:$U,"&gt;"&amp;DH$5,Fluxo!$U:$U,"&lt;="&amp;DI$5,Fluxo!$D:$D,$D136,Fluxo!$E:$E,"&lt;&gt;"&amp;"PERMUTANTE"))</f>
        <v>0</v>
      </c>
      <c r="DJ136" s="18">
        <f>IF(DJ$5&gt;$G$4,0,SUMIFS(Fluxo!$O:$O,Fluxo!$U:$U,"&gt;"&amp;DI$5,Fluxo!$U:$U,"&lt;="&amp;DJ$5,Fluxo!$D:$D,$D136,Fluxo!$E:$E,"&lt;&gt;"&amp;"PERMUTANTE"))</f>
        <v>0</v>
      </c>
      <c r="DK136" s="18">
        <f>IF(DK$5&gt;$G$4,0,SUMIFS(Fluxo!$O:$O,Fluxo!$U:$U,"&gt;"&amp;DJ$5,Fluxo!$U:$U,"&lt;="&amp;DK$5,Fluxo!$D:$D,$D136,Fluxo!$E:$E,"&lt;&gt;"&amp;"PERMUTANTE"))</f>
        <v>0</v>
      </c>
      <c r="DL136" s="18">
        <f>IF(DL$5&gt;$G$4,0,SUMIFS(Fluxo!$O:$O,Fluxo!$U:$U,"&gt;"&amp;DK$5,Fluxo!$U:$U,"&lt;="&amp;DL$5,Fluxo!$D:$D,$D136,Fluxo!$E:$E,"&lt;&gt;"&amp;"PERMUTANTE"))</f>
        <v>0</v>
      </c>
      <c r="DM136" s="18">
        <f>IF(DM$5&gt;$G$4,0,SUMIFS(Fluxo!$O:$O,Fluxo!$U:$U,"&gt;"&amp;DL$5,Fluxo!$U:$U,"&lt;="&amp;DM$5,Fluxo!$D:$D,$D136,Fluxo!$E:$E,"&lt;&gt;"&amp;"PERMUTANTE"))</f>
        <v>0</v>
      </c>
      <c r="DN136" s="18">
        <f>IF(DN$5&gt;$G$4,0,SUMIFS(Fluxo!$O:$O,Fluxo!$U:$U,"&gt;"&amp;DM$5,Fluxo!$U:$U,"&lt;="&amp;DN$5,Fluxo!$D:$D,$D136,Fluxo!$E:$E,"&lt;&gt;"&amp;"PERMUTANTE"))</f>
        <v>0</v>
      </c>
      <c r="DO136" s="18">
        <f>IF(DO$5&gt;$G$4,0,SUMIFS(Fluxo!$O:$O,Fluxo!$U:$U,"&gt;"&amp;DN$5,Fluxo!$U:$U,"&lt;="&amp;DO$5,Fluxo!$D:$D,$D136,Fluxo!$E:$E,"&lt;&gt;"&amp;"PERMUTANTE"))</f>
        <v>0</v>
      </c>
      <c r="DP136" s="18">
        <f>IF(DP$5&gt;$G$4,0,SUMIFS(Fluxo!$O:$O,Fluxo!$U:$U,"&gt;"&amp;DO$5,Fluxo!$U:$U,"&lt;="&amp;DP$5,Fluxo!$D:$D,$D136,Fluxo!$E:$E,"&lt;&gt;"&amp;"PERMUTANTE"))</f>
        <v>0</v>
      </c>
      <c r="DQ136" s="18">
        <f>IF(DQ$5&gt;$G$4,0,SUMIFS(Fluxo!$O:$O,Fluxo!$U:$U,"&gt;"&amp;DP$5,Fluxo!$U:$U,"&lt;="&amp;DQ$5,Fluxo!$D:$D,$D136,Fluxo!$E:$E,"&lt;&gt;"&amp;"PERMUTANTE"))</f>
        <v>0</v>
      </c>
      <c r="DR136" s="18">
        <f>IF(DR$5&gt;$G$4,0,SUMIFS(Fluxo!$O:$O,Fluxo!$U:$U,"&gt;"&amp;DQ$5,Fluxo!$U:$U,"&lt;="&amp;DR$5,Fluxo!$D:$D,$D136,Fluxo!$E:$E,"&lt;&gt;"&amp;"PERMUTANTE"))</f>
        <v>0</v>
      </c>
      <c r="DS136" s="18">
        <f>IF(DS$5&gt;$G$4,0,SUMIFS(Fluxo!$O:$O,Fluxo!$U:$U,"&gt;"&amp;DR$5,Fluxo!$U:$U,"&lt;="&amp;DS$5,Fluxo!$D:$D,$D136,Fluxo!$E:$E,"&lt;&gt;"&amp;"PERMUTANTE"))</f>
        <v>0</v>
      </c>
      <c r="DT136" s="18">
        <f>IF(DT$5&gt;$G$4,0,SUMIFS(Fluxo!$O:$O,Fluxo!$U:$U,"&gt;"&amp;DS$5,Fluxo!$U:$U,"&lt;="&amp;DT$5,Fluxo!$D:$D,$D136,Fluxo!$E:$E,"&lt;&gt;"&amp;"PERMUTANTE"))</f>
        <v>0</v>
      </c>
      <c r="DU136" s="18">
        <f>IF(DU$5&gt;$G$4,0,SUMIFS(Fluxo!$O:$O,Fluxo!$U:$U,"&gt;"&amp;DT$5,Fluxo!$U:$U,"&lt;="&amp;DU$5,Fluxo!$D:$D,$D136,Fluxo!$E:$E,"&lt;&gt;"&amp;"PERMUTANTE"))</f>
        <v>0</v>
      </c>
      <c r="DV136" s="18">
        <f>IF(DV$5&gt;$G$4,0,SUMIFS(Fluxo!$O:$O,Fluxo!$U:$U,"&gt;"&amp;DU$5,Fluxo!$U:$U,"&lt;="&amp;DV$5,Fluxo!$D:$D,$D136,Fluxo!$E:$E,"&lt;&gt;"&amp;"PERMUTANTE"))</f>
        <v>0</v>
      </c>
      <c r="DW136" s="18">
        <f>IF(DW$5&gt;$G$4,0,SUMIFS(Fluxo!$O:$O,Fluxo!$U:$U,"&gt;"&amp;DV$5,Fluxo!$U:$U,"&lt;="&amp;DW$5,Fluxo!$D:$D,$D136,Fluxo!$E:$E,"&lt;&gt;"&amp;"PERMUTANTE"))</f>
        <v>0</v>
      </c>
      <c r="DX136" s="18">
        <f>IF(DX$5&gt;$G$4,0,SUMIFS(Fluxo!$O:$O,Fluxo!$U:$U,"&gt;"&amp;DW$5,Fluxo!$U:$U,"&lt;="&amp;DX$5,Fluxo!$D:$D,$D136,Fluxo!$E:$E,"&lt;&gt;"&amp;"PERMUTANTE"))</f>
        <v>0</v>
      </c>
      <c r="DY136" s="18">
        <f>IF(DY$5&gt;$G$4,0,SUMIFS(Fluxo!$O:$O,Fluxo!$U:$U,"&gt;"&amp;DX$5,Fluxo!$U:$U,"&lt;="&amp;DY$5,Fluxo!$D:$D,$D136,Fluxo!$E:$E,"&lt;&gt;"&amp;"PERMUTANTE"))</f>
        <v>0</v>
      </c>
      <c r="DZ136" s="18">
        <f>IF(DZ$5&gt;$G$4,0,SUMIFS(Fluxo!$O:$O,Fluxo!$U:$U,"&gt;"&amp;DY$5,Fluxo!$U:$U,"&lt;="&amp;DZ$5,Fluxo!$D:$D,$D136,Fluxo!$E:$E,"&lt;&gt;"&amp;"PERMUTANTE"))</f>
        <v>0</v>
      </c>
      <c r="EA136" s="18">
        <f>IF(EA$5&gt;$G$4,0,SUMIFS(Fluxo!$O:$O,Fluxo!$U:$U,"&gt;"&amp;DZ$5,Fluxo!$U:$U,"&lt;="&amp;EA$5,Fluxo!$D:$D,$D136,Fluxo!$E:$E,"&lt;&gt;"&amp;"PERMUTANTE"))</f>
        <v>0</v>
      </c>
      <c r="EB136" s="18">
        <f>IF(EB$5&gt;$G$4,0,SUMIFS(Fluxo!$O:$O,Fluxo!$U:$U,"&gt;"&amp;EA$5,Fluxo!$U:$U,"&lt;="&amp;EB$5,Fluxo!$D:$D,$D136,Fluxo!$E:$E,"&lt;&gt;"&amp;"PERMUTANTE"))</f>
        <v>0</v>
      </c>
      <c r="EC136" s="18">
        <f>IF(EC$5&gt;$G$4,0,SUMIFS(Fluxo!$O:$O,Fluxo!$U:$U,"&gt;"&amp;EB$5,Fluxo!$U:$U,"&lt;="&amp;EC$5,Fluxo!$D:$D,$D136,Fluxo!$E:$E,"&lt;&gt;"&amp;"PERMUTANTE"))</f>
        <v>0</v>
      </c>
      <c r="ED136" s="18">
        <f>IF(ED$5&gt;$G$4,0,SUMIFS(Fluxo!$O:$O,Fluxo!$U:$U,"&gt;"&amp;EC$5,Fluxo!$U:$U,"&lt;="&amp;ED$5,Fluxo!$D:$D,$D136,Fluxo!$E:$E,"&lt;&gt;"&amp;"PERMUTANTE"))</f>
        <v>0</v>
      </c>
      <c r="EE136" s="18">
        <f>IF(EE$5&gt;$G$4,0,SUMIFS(Fluxo!$O:$O,Fluxo!$U:$U,"&gt;"&amp;ED$5,Fluxo!$U:$U,"&lt;="&amp;EE$5,Fluxo!$D:$D,$D136,Fluxo!$E:$E,"&lt;&gt;"&amp;"PERMUTANTE"))</f>
        <v>0</v>
      </c>
      <c r="EF136" s="18">
        <f>IF(EF$5&gt;$G$4,0,SUMIFS(Fluxo!$O:$O,Fluxo!$U:$U,"&gt;"&amp;EE$5,Fluxo!$U:$U,"&lt;="&amp;EF$5,Fluxo!$D:$D,$D136,Fluxo!$E:$E,"&lt;&gt;"&amp;"PERMUTANTE"))</f>
        <v>0</v>
      </c>
      <c r="EG136" s="18">
        <f>IF(EG$5&gt;$G$4,0,SUMIFS(Fluxo!$O:$O,Fluxo!$U:$U,"&gt;"&amp;EF$5,Fluxo!$U:$U,"&lt;="&amp;EG$5,Fluxo!$D:$D,$D136,Fluxo!$E:$E,"&lt;&gt;"&amp;"PERMUTANTE"))</f>
        <v>0</v>
      </c>
      <c r="EH136" s="18">
        <f>IF(EH$5&gt;$G$4,0,SUMIFS(Fluxo!$O:$O,Fluxo!$U:$U,"&gt;"&amp;EG$5,Fluxo!$U:$U,"&lt;="&amp;EH$5,Fluxo!$D:$D,$D136,Fluxo!$E:$E,"&lt;&gt;"&amp;"PERMUTANTE"))</f>
        <v>0</v>
      </c>
      <c r="EI136" s="18">
        <f>IF(EI$5&gt;$G$4,0,SUMIFS(Fluxo!$O:$O,Fluxo!$U:$U,"&gt;"&amp;EH$5,Fluxo!$U:$U,"&lt;="&amp;EI$5,Fluxo!$D:$D,$D136,Fluxo!$E:$E,"&lt;&gt;"&amp;"PERMUTANTE"))</f>
        <v>0</v>
      </c>
      <c r="EJ136" s="18">
        <f>IF(EJ$5&gt;$G$4,0,SUMIFS(Fluxo!$O:$O,Fluxo!$U:$U,"&gt;"&amp;EI$5,Fluxo!$U:$U,"&lt;="&amp;EJ$5,Fluxo!$D:$D,$D136,Fluxo!$E:$E,"&lt;&gt;"&amp;"PERMUTANTE"))</f>
        <v>0</v>
      </c>
      <c r="EK136" s="18">
        <f>IF(EK$5&gt;$G$4,0,SUMIFS(Fluxo!$O:$O,Fluxo!$U:$U,"&gt;"&amp;EJ$5,Fluxo!$U:$U,"&lt;="&amp;EK$5,Fluxo!$D:$D,$D136,Fluxo!$E:$E,"&lt;&gt;"&amp;"PERMUTANTE"))</f>
        <v>0</v>
      </c>
      <c r="EL136" s="18">
        <f>IF(EL$5&gt;$G$4,0,SUMIFS(Fluxo!$O:$O,Fluxo!$U:$U,"&gt;"&amp;EK$5,Fluxo!$U:$U,"&lt;="&amp;EL$5,Fluxo!$D:$D,$D136,Fluxo!$E:$E,"&lt;&gt;"&amp;"PERMUTANTE"))</f>
        <v>0</v>
      </c>
      <c r="EM136" s="18">
        <f>IF(EM$5&gt;$G$4,0,SUMIFS(Fluxo!$O:$O,Fluxo!$U:$U,"&gt;"&amp;EL$5,Fluxo!$U:$U,"&lt;="&amp;EM$5,Fluxo!$D:$D,$D136,Fluxo!$E:$E,"&lt;&gt;"&amp;"PERMUTANTE"))</f>
        <v>0</v>
      </c>
      <c r="EN136" s="18">
        <f>IF(EN$5&gt;$G$4,0,SUMIFS(Fluxo!$O:$O,Fluxo!$U:$U,"&gt;"&amp;EM$5,Fluxo!$U:$U,"&lt;="&amp;EN$5,Fluxo!$D:$D,$D136,Fluxo!$E:$E,"&lt;&gt;"&amp;"PERMUTANTE"))</f>
        <v>0</v>
      </c>
      <c r="EO136" s="18">
        <f>IF(EO$5&gt;$G$4,0,SUMIFS(Fluxo!$O:$O,Fluxo!$U:$U,"&gt;"&amp;EN$5,Fluxo!$U:$U,"&lt;="&amp;EO$5,Fluxo!$D:$D,$D136,Fluxo!$E:$E,"&lt;&gt;"&amp;"PERMUTANTE"))</f>
        <v>0</v>
      </c>
      <c r="EP136" s="18">
        <f>IF(EP$5&gt;$G$4,0,SUMIFS(Fluxo!$O:$O,Fluxo!$U:$U,"&gt;"&amp;EO$5,Fluxo!$U:$U,"&lt;="&amp;EP$5,Fluxo!$D:$D,$D136,Fluxo!$E:$E,"&lt;&gt;"&amp;"PERMUTANTE"))</f>
        <v>0</v>
      </c>
      <c r="EQ136" s="18">
        <f>IF(EQ$5&gt;$G$4,0,SUMIFS(Fluxo!$O:$O,Fluxo!$U:$U,"&gt;"&amp;EP$5,Fluxo!$U:$U,"&lt;="&amp;EQ$5,Fluxo!$D:$D,$D136,Fluxo!$E:$E,"&lt;&gt;"&amp;"PERMUTANTE"))</f>
        <v>0</v>
      </c>
      <c r="ER136" s="18">
        <f>IF(ER$5&gt;$G$4,0,SUMIFS(Fluxo!$O:$O,Fluxo!$U:$U,"&gt;"&amp;EQ$5,Fluxo!$U:$U,"&lt;="&amp;ER$5,Fluxo!$D:$D,$D136,Fluxo!$E:$E,"&lt;&gt;"&amp;"PERMUTANTE"))</f>
        <v>0</v>
      </c>
      <c r="ES136" s="18">
        <f>IF(ES$5&gt;$G$4,0,SUMIFS(Fluxo!$O:$O,Fluxo!$U:$U,"&gt;"&amp;ER$5,Fluxo!$U:$U,"&lt;="&amp;ES$5,Fluxo!$D:$D,$D136,Fluxo!$E:$E,"&lt;&gt;"&amp;"PERMUTANTE"))</f>
        <v>0</v>
      </c>
      <c r="ET136" s="18">
        <f>IF(ET$5&gt;$G$4,0,SUMIFS(Fluxo!$O:$O,Fluxo!$U:$U,"&gt;"&amp;ES$5,Fluxo!$U:$U,"&lt;="&amp;ET$5,Fluxo!$D:$D,$D136,Fluxo!$E:$E,"&lt;&gt;"&amp;"PERMUTANTE"))</f>
        <v>0</v>
      </c>
      <c r="EU136" s="18">
        <f>IF(EU$5&gt;$G$4,0,SUMIFS(Fluxo!$O:$O,Fluxo!$U:$U,"&gt;"&amp;ET$5,Fluxo!$U:$U,"&lt;="&amp;EU$5,Fluxo!$D:$D,$D136,Fluxo!$E:$E,"&lt;&gt;"&amp;"PERMUTANTE"))</f>
        <v>0</v>
      </c>
      <c r="EV136" s="18">
        <f>IF(EV$5&gt;$G$4,0,SUMIFS(Fluxo!$O:$O,Fluxo!$U:$U,"&gt;"&amp;EU$5,Fluxo!$U:$U,"&lt;="&amp;EV$5,Fluxo!$D:$D,$D136,Fluxo!$E:$E,"&lt;&gt;"&amp;"PERMUTANTE"))</f>
        <v>0</v>
      </c>
      <c r="EW136" s="18">
        <f>IF(EW$5&gt;$G$4,0,SUMIFS(Fluxo!$O:$O,Fluxo!$U:$U,"&gt;"&amp;EV$5,Fluxo!$U:$U,"&lt;="&amp;EW$5,Fluxo!$D:$D,$D136,Fluxo!$E:$E,"&lt;&gt;"&amp;"PERMUTANTE"))</f>
        <v>0</v>
      </c>
      <c r="EX136" s="18">
        <f>IF(EX$5&gt;$G$4,0,SUMIFS(Fluxo!$O:$O,Fluxo!$U:$U,"&gt;"&amp;EW$5,Fluxo!$U:$U,"&lt;="&amp;EX$5,Fluxo!$D:$D,$D136,Fluxo!$E:$E,"&lt;&gt;"&amp;"PERMUTANTE"))</f>
        <v>0</v>
      </c>
      <c r="EY136" s="18">
        <f>IF(EY$5&gt;$G$4,0,SUMIFS(Fluxo!$O:$O,Fluxo!$U:$U,"&gt;"&amp;EX$5,Fluxo!$U:$U,"&lt;="&amp;EY$5,Fluxo!$D:$D,$D136,Fluxo!$E:$E,"&lt;&gt;"&amp;"PERMUTANTE"))</f>
        <v>0</v>
      </c>
      <c r="EZ136" s="18">
        <f>IF(EZ$5&gt;$G$4,0,SUMIFS(Fluxo!$O:$O,Fluxo!$U:$U,"&gt;"&amp;EY$5,Fluxo!$U:$U,"&lt;="&amp;EZ$5,Fluxo!$D:$D,$D136,Fluxo!$E:$E,"&lt;&gt;"&amp;"PERMUTANTE"))</f>
        <v>0</v>
      </c>
      <c r="FA136" s="18">
        <f>IF(FA$5&gt;$G$4,0,SUMIFS(Fluxo!$O:$O,Fluxo!$U:$U,"&gt;"&amp;EZ$5,Fluxo!$U:$U,"&lt;="&amp;FA$5,Fluxo!$D:$D,$D136,Fluxo!$E:$E,"&lt;&gt;"&amp;"PERMUTANTE"))</f>
        <v>0</v>
      </c>
      <c r="FB136" s="18">
        <f>IF(FB$5&gt;$G$4,0,SUMIFS(Fluxo!$O:$O,Fluxo!$U:$U,"&gt;"&amp;FA$5,Fluxo!$U:$U,"&lt;="&amp;FB$5,Fluxo!$D:$D,$D136,Fluxo!$E:$E,"&lt;&gt;"&amp;"PERMUTANTE"))</f>
        <v>0</v>
      </c>
      <c r="FC136" s="18">
        <f>IF(FC$5&gt;$G$4,0,SUMIFS(Fluxo!$O:$O,Fluxo!$U:$U,"&gt;"&amp;FB$5,Fluxo!$U:$U,"&lt;="&amp;FC$5,Fluxo!$D:$D,$D136,Fluxo!$E:$E,"&lt;&gt;"&amp;"PERMUTANTE"))</f>
        <v>0</v>
      </c>
      <c r="FD136" s="18">
        <f>IF(FD$5&gt;$G$4,0,SUMIFS(Fluxo!$O:$O,Fluxo!$U:$U,"&gt;"&amp;FC$5,Fluxo!$U:$U,"&lt;="&amp;FD$5,Fluxo!$D:$D,$D136,Fluxo!$E:$E,"&lt;&gt;"&amp;"PERMUTANTE"))</f>
        <v>0</v>
      </c>
      <c r="FE136" s="18">
        <f>IF(FE$5&gt;$G$4,0,SUMIFS(Fluxo!$O:$O,Fluxo!$U:$U,"&gt;"&amp;FD$5,Fluxo!$U:$U,"&lt;="&amp;FE$5,Fluxo!$D:$D,$D136,Fluxo!$E:$E,"&lt;&gt;"&amp;"PERMUTANTE"))</f>
        <v>0</v>
      </c>
      <c r="FF136" s="18">
        <f>IF(FF$5&gt;$G$4,0,SUMIFS(Fluxo!$O:$O,Fluxo!$U:$U,"&gt;"&amp;FE$5,Fluxo!$U:$U,"&lt;="&amp;FF$5,Fluxo!$D:$D,$D136,Fluxo!$E:$E,"&lt;&gt;"&amp;"PERMUTANTE"))</f>
        <v>0</v>
      </c>
      <c r="FG136" s="18">
        <f>IF(FG$5&gt;$G$4,0,SUMIFS(Fluxo!$O:$O,Fluxo!$U:$U,"&gt;"&amp;FF$5,Fluxo!$U:$U,"&lt;="&amp;FG$5,Fluxo!$D:$D,$D136,Fluxo!$E:$E,"&lt;&gt;"&amp;"PERMUTANTE"))</f>
        <v>0</v>
      </c>
      <c r="FH136" s="18">
        <f>IF(FH$5&gt;$G$4,0,SUMIFS(Fluxo!$O:$O,Fluxo!$U:$U,"&gt;"&amp;FG$5,Fluxo!$U:$U,"&lt;="&amp;FH$5,Fluxo!$D:$D,$D136,Fluxo!$E:$E,"&lt;&gt;"&amp;"PERMUTANTE"))</f>
        <v>0</v>
      </c>
      <c r="FI136" s="18">
        <f>IF(FI$5&gt;$G$4,0,SUMIFS(Fluxo!$O:$O,Fluxo!$U:$U,"&gt;"&amp;FH$5,Fluxo!$U:$U,"&lt;="&amp;FI$5,Fluxo!$D:$D,$D136,Fluxo!$E:$E,"&lt;&gt;"&amp;"PERMUTANTE"))</f>
        <v>0</v>
      </c>
      <c r="FJ136" s="18">
        <f>IF(FJ$5&gt;$G$4,0,SUMIFS(Fluxo!$O:$O,Fluxo!$U:$U,"&gt;"&amp;FI$5,Fluxo!$U:$U,"&lt;="&amp;FJ$5,Fluxo!$D:$D,$D136,Fluxo!$E:$E,"&lt;&gt;"&amp;"PERMUTANTE"))</f>
        <v>0</v>
      </c>
      <c r="FK136" s="18">
        <f>IF(FK$5&gt;$G$4,0,SUMIFS(Fluxo!$O:$O,Fluxo!$U:$U,"&gt;"&amp;FJ$5,Fluxo!$U:$U,"&lt;="&amp;FK$5,Fluxo!$D:$D,$D136,Fluxo!$E:$E,"&lt;&gt;"&amp;"PERMUTANTE"))</f>
        <v>0</v>
      </c>
      <c r="FL136" s="18">
        <f>IF(FL$5&gt;$G$4,0,SUMIFS(Fluxo!$O:$O,Fluxo!$U:$U,"&gt;"&amp;FK$5,Fluxo!$U:$U,"&lt;="&amp;FL$5,Fluxo!$D:$D,$D136,Fluxo!$E:$E,"&lt;&gt;"&amp;"PERMUTANTE"))</f>
        <v>0</v>
      </c>
      <c r="FM136" s="18">
        <f>IF(FM$5&gt;$G$4,0,SUMIFS(Fluxo!$O:$O,Fluxo!$U:$U,"&gt;"&amp;FL$5,Fluxo!$U:$U,"&lt;="&amp;FM$5,Fluxo!$D:$D,$D136,Fluxo!$E:$E,"&lt;&gt;"&amp;"PERMUTANTE"))</f>
        <v>0</v>
      </c>
      <c r="FN136" s="18">
        <f>IF(FN$5&gt;$G$4,0,SUMIFS(Fluxo!$O:$O,Fluxo!$U:$U,"&gt;"&amp;FM$5,Fluxo!$U:$U,"&lt;="&amp;FN$5,Fluxo!$D:$D,$D136,Fluxo!$E:$E,"&lt;&gt;"&amp;"PERMUTANTE"))</f>
        <v>0</v>
      </c>
      <c r="FO136" s="18">
        <f>IF(FO$5&gt;$G$4,0,SUMIFS(Fluxo!$O:$O,Fluxo!$U:$U,"&gt;"&amp;FN$5,Fluxo!$U:$U,"&lt;="&amp;FO$5,Fluxo!$D:$D,$D136,Fluxo!$E:$E,"&lt;&gt;"&amp;"PERMUTANTE"))</f>
        <v>0</v>
      </c>
      <c r="FP136" s="18">
        <f>IF(FP$5&gt;$G$4,0,SUMIFS(Fluxo!$O:$O,Fluxo!$U:$U,"&gt;"&amp;FO$5,Fluxo!$U:$U,"&lt;="&amp;FP$5,Fluxo!$D:$D,$D136,Fluxo!$E:$E,"&lt;&gt;"&amp;"PERMUTANTE"))</f>
        <v>0</v>
      </c>
      <c r="FQ136" s="18">
        <f>IF(FQ$5&gt;$G$4,0,SUMIFS(Fluxo!$O:$O,Fluxo!$U:$U,"&gt;"&amp;FP$5,Fluxo!$U:$U,"&lt;="&amp;FQ$5,Fluxo!$D:$D,$D136,Fluxo!$E:$E,"&lt;&gt;"&amp;"PERMUTANTE"))</f>
        <v>0</v>
      </c>
      <c r="FR136" s="18">
        <f>IF(FR$5&gt;$G$4,0,SUMIFS(Fluxo!$O:$O,Fluxo!$U:$U,"&gt;"&amp;FQ$5,Fluxo!$U:$U,"&lt;="&amp;FR$5,Fluxo!$D:$D,$D136,Fluxo!$E:$E,"&lt;&gt;"&amp;"PERMUTANTE"))</f>
        <v>0</v>
      </c>
      <c r="FS136" s="18">
        <f>IF(FS$5&gt;$G$4,0,SUMIFS(Fluxo!$O:$O,Fluxo!$U:$U,"&gt;"&amp;FR$5,Fluxo!$U:$U,"&lt;="&amp;FS$5,Fluxo!$D:$D,$D136,Fluxo!$E:$E,"&lt;&gt;"&amp;"PERMUTANTE"))</f>
        <v>0</v>
      </c>
      <c r="FT136" s="18">
        <f>IF(FT$5&gt;$G$4,0,SUMIFS(Fluxo!$O:$O,Fluxo!$U:$U,"&gt;"&amp;FS$5,Fluxo!$U:$U,"&lt;="&amp;FT$5,Fluxo!$D:$D,$D136,Fluxo!$E:$E,"&lt;&gt;"&amp;"PERMUTANTE"))</f>
        <v>0</v>
      </c>
      <c r="FU136" s="18">
        <f>IF(FU$5&gt;$G$4,0,SUMIFS(Fluxo!$O:$O,Fluxo!$U:$U,"&gt;"&amp;FT$5,Fluxo!$U:$U,"&lt;="&amp;FU$5,Fluxo!$D:$D,$D136,Fluxo!$E:$E,"&lt;&gt;"&amp;"PERMUTANTE"))</f>
        <v>0</v>
      </c>
      <c r="FV136" s="18">
        <f>IF(FV$5&gt;$G$4,0,SUMIFS(Fluxo!$O:$O,Fluxo!$U:$U,"&gt;"&amp;FU$5,Fluxo!$U:$U,"&lt;="&amp;FV$5,Fluxo!$D:$D,$D136,Fluxo!$E:$E,"&lt;&gt;"&amp;"PERMUTANTE"))</f>
        <v>0</v>
      </c>
      <c r="FW136" s="18">
        <f>IF(FW$5&gt;$G$4,0,SUMIFS(Fluxo!$O:$O,Fluxo!$U:$U,"&gt;"&amp;FV$5,Fluxo!$U:$U,"&lt;="&amp;FW$5,Fluxo!$D:$D,$D136,Fluxo!$E:$E,"&lt;&gt;"&amp;"PERMUTANTE"))</f>
        <v>0</v>
      </c>
      <c r="FX136" s="18">
        <f>IF(FX$5&gt;$G$4,0,SUMIFS(Fluxo!$O:$O,Fluxo!$U:$U,"&gt;"&amp;FW$5,Fluxo!$U:$U,"&lt;="&amp;FX$5,Fluxo!$D:$D,$D136,Fluxo!$E:$E,"&lt;&gt;"&amp;"PERMUTANTE"))</f>
        <v>0</v>
      </c>
      <c r="FY136" s="18">
        <f>IF(FY$5&gt;$G$4,0,SUMIFS(Fluxo!$O:$O,Fluxo!$U:$U,"&gt;"&amp;FX$5,Fluxo!$U:$U,"&lt;="&amp;FY$5,Fluxo!$D:$D,$D136,Fluxo!$E:$E,"&lt;&gt;"&amp;"PERMUTANTE"))</f>
        <v>0</v>
      </c>
      <c r="FZ136" s="18">
        <f>IF(FZ$5&gt;$G$4,0,SUMIFS(Fluxo!$O:$O,Fluxo!$U:$U,"&gt;"&amp;FY$5,Fluxo!$U:$U,"&lt;="&amp;FZ$5,Fluxo!$D:$D,$D136,Fluxo!$E:$E,"&lt;&gt;"&amp;"PERMUTANTE"))</f>
        <v>0</v>
      </c>
      <c r="GA136" s="18">
        <f>IF(GA$5&gt;$G$4,0,SUMIFS(Fluxo!$O:$O,Fluxo!$U:$U,"&gt;"&amp;FZ$5,Fluxo!$U:$U,"&lt;="&amp;GA$5,Fluxo!$D:$D,$D136,Fluxo!$E:$E,"&lt;&gt;"&amp;"PERMUTANTE"))</f>
        <v>0</v>
      </c>
      <c r="GB136" s="18">
        <f>IF(GB$5&gt;$G$4,0,SUMIFS(Fluxo!$O:$O,Fluxo!$U:$U,"&gt;"&amp;GA$5,Fluxo!$U:$U,"&lt;="&amp;GB$5,Fluxo!$D:$D,$D136,Fluxo!$E:$E,"&lt;&gt;"&amp;"PERMUTANTE"))</f>
        <v>0</v>
      </c>
      <c r="GC136" s="18">
        <f>IF(GC$5&gt;$G$4,0,SUMIFS(Fluxo!$O:$O,Fluxo!$U:$U,"&gt;"&amp;GB$5,Fluxo!$U:$U,"&lt;="&amp;GC$5,Fluxo!$D:$D,$D136,Fluxo!$E:$E,"&lt;&gt;"&amp;"PERMUTANTE"))</f>
        <v>0</v>
      </c>
      <c r="GD136" s="18">
        <f>IF(GD$5&gt;$G$4,0,SUMIFS(Fluxo!$O:$O,Fluxo!$U:$U,"&gt;"&amp;GC$5,Fluxo!$U:$U,"&lt;="&amp;GD$5,Fluxo!$D:$D,$D136,Fluxo!$E:$E,"&lt;&gt;"&amp;"PERMUTANTE"))</f>
        <v>0</v>
      </c>
      <c r="GE136" s="18">
        <f>IF(GE$5&gt;$G$4,0,SUMIFS(Fluxo!$O:$O,Fluxo!$U:$U,"&gt;"&amp;GD$5,Fluxo!$U:$U,"&lt;="&amp;GE$5,Fluxo!$D:$D,$D136,Fluxo!$E:$E,"&lt;&gt;"&amp;"PERMUTANTE"))</f>
        <v>0</v>
      </c>
      <c r="GF136" s="18">
        <f>IF(GF$5&gt;$G$4,0,SUMIFS(Fluxo!$O:$O,Fluxo!$U:$U,"&gt;"&amp;GE$5,Fluxo!$U:$U,"&lt;="&amp;GF$5,Fluxo!$D:$D,$D136,Fluxo!$E:$E,"&lt;&gt;"&amp;"PERMUTANTE"))</f>
        <v>0</v>
      </c>
      <c r="GG136" s="18">
        <f>IF(GG$5&gt;$G$4,0,SUMIFS(Fluxo!$O:$O,Fluxo!$U:$U,"&gt;"&amp;GF$5,Fluxo!$U:$U,"&lt;="&amp;GG$5,Fluxo!$D:$D,$D136,Fluxo!$E:$E,"&lt;&gt;"&amp;"PERMUTANTE"))</f>
        <v>0</v>
      </c>
      <c r="GH136" s="18">
        <f>IF(GH$5&gt;$G$4,0,SUMIFS(Fluxo!$O:$O,Fluxo!$U:$U,"&gt;"&amp;GG$5,Fluxo!$U:$U,"&lt;="&amp;GH$5,Fluxo!$D:$D,$D136,Fluxo!$E:$E,"&lt;&gt;"&amp;"PERMUTANTE"))</f>
        <v>0</v>
      </c>
      <c r="GI136" s="18">
        <f>IF(GI$5&gt;$G$4,0,SUMIFS(Fluxo!$O:$O,Fluxo!$U:$U,"&gt;"&amp;GH$5,Fluxo!$U:$U,"&lt;="&amp;GI$5,Fluxo!$D:$D,$D136,Fluxo!$E:$E,"&lt;&gt;"&amp;"PERMUTANTE"))</f>
        <v>0</v>
      </c>
      <c r="GJ136" s="18">
        <f>IF(GJ$5&gt;$G$4,0,SUMIFS(Fluxo!$O:$O,Fluxo!$U:$U,"&gt;"&amp;GI$5,Fluxo!$U:$U,"&lt;="&amp;GJ$5,Fluxo!$D:$D,$D136,Fluxo!$E:$E,"&lt;&gt;"&amp;"PERMUTANTE"))</f>
        <v>0</v>
      </c>
      <c r="GK136" s="18">
        <f>IF(GK$5&gt;$G$4,0,SUMIFS(Fluxo!$O:$O,Fluxo!$U:$U,"&gt;"&amp;GJ$5,Fluxo!$U:$U,"&lt;="&amp;GK$5,Fluxo!$D:$D,$D136,Fluxo!$E:$E,"&lt;&gt;"&amp;"PERMUTANTE"))</f>
        <v>0</v>
      </c>
      <c r="GL136" s="18">
        <f>IF(GL$5&gt;$G$4,0,SUMIFS(Fluxo!$O:$O,Fluxo!$U:$U,"&gt;"&amp;GK$5,Fluxo!$U:$U,"&lt;="&amp;GL$5,Fluxo!$D:$D,$D136,Fluxo!$E:$E,"&lt;&gt;"&amp;"PERMUTANTE"))</f>
        <v>0</v>
      </c>
      <c r="GM136" s="18">
        <f>IF(GM$5&gt;$G$4,0,SUMIFS(Fluxo!$O:$O,Fluxo!$U:$U,"&gt;"&amp;GL$5,Fluxo!$U:$U,"&lt;="&amp;GM$5,Fluxo!$D:$D,$D136,Fluxo!$E:$E,"&lt;&gt;"&amp;"PERMUTANTE"))</f>
        <v>0</v>
      </c>
      <c r="GN136" s="18">
        <f>IF(GN$5&gt;$G$4,0,SUMIFS(Fluxo!$O:$O,Fluxo!$U:$U,"&gt;"&amp;GM$5,Fluxo!$U:$U,"&lt;="&amp;GN$5,Fluxo!$D:$D,$D136,Fluxo!$E:$E,"&lt;&gt;"&amp;"PERMUTANTE"))</f>
        <v>0</v>
      </c>
      <c r="GO136" s="18">
        <f>IF(GO$5&gt;$G$4,0,SUMIFS(Fluxo!$O:$O,Fluxo!$U:$U,"&gt;"&amp;GN$5,Fluxo!$U:$U,"&lt;="&amp;GO$5,Fluxo!$D:$D,$D136,Fluxo!$E:$E,"&lt;&gt;"&amp;"PERMUTANTE"))</f>
        <v>0</v>
      </c>
      <c r="GP136" s="18">
        <f>IF(GP$5&gt;$G$4,0,SUMIFS(Fluxo!$O:$O,Fluxo!$U:$U,"&gt;"&amp;GO$5,Fluxo!$U:$U,"&lt;="&amp;GP$5,Fluxo!$D:$D,$D136,Fluxo!$E:$E,"&lt;&gt;"&amp;"PERMUTANTE"))</f>
        <v>0</v>
      </c>
      <c r="GQ136" s="18">
        <f>IF(GQ$5&gt;$G$4,0,SUMIFS(Fluxo!$O:$O,Fluxo!$U:$U,"&gt;"&amp;GP$5,Fluxo!$U:$U,"&lt;="&amp;GQ$5,Fluxo!$D:$D,$D136,Fluxo!$E:$E,"&lt;&gt;"&amp;"PERMUTANTE"))</f>
        <v>0</v>
      </c>
      <c r="GR136" s="18">
        <f>IF(GR$5&gt;$G$4,0,SUMIFS(Fluxo!$O:$O,Fluxo!$U:$U,"&gt;"&amp;GQ$5,Fluxo!$U:$U,"&lt;="&amp;GR$5,Fluxo!$D:$D,$D136,Fluxo!$E:$E,"&lt;&gt;"&amp;"PERMUTANTE"))</f>
        <v>0</v>
      </c>
      <c r="GS136" s="18">
        <f>IF(GS$5&gt;$G$4,0,SUMIFS(Fluxo!$O:$O,Fluxo!$U:$U,"&gt;"&amp;GR$5,Fluxo!$U:$U,"&lt;="&amp;GS$5,Fluxo!$D:$D,$D136,Fluxo!$E:$E,"&lt;&gt;"&amp;"PERMUTANTE"))</f>
        <v>0</v>
      </c>
      <c r="GT136" s="18">
        <f>IF(GT$5&gt;$G$4,0,SUMIFS(Fluxo!$O:$O,Fluxo!$U:$U,"&gt;"&amp;GS$5,Fluxo!$U:$U,"&lt;="&amp;GT$5,Fluxo!$D:$D,$D136,Fluxo!$E:$E,"&lt;&gt;"&amp;"PERMUTANTE"))</f>
        <v>0</v>
      </c>
      <c r="GU136" s="18">
        <f>IF(GU$5&gt;$G$4,0,SUMIFS(Fluxo!$O:$O,Fluxo!$U:$U,"&gt;"&amp;GT$5,Fluxo!$U:$U,"&lt;="&amp;GU$5,Fluxo!$D:$D,$D136,Fluxo!$E:$E,"&lt;&gt;"&amp;"PERMUTANTE"))</f>
        <v>0</v>
      </c>
      <c r="GV136" s="18">
        <f>IF(GV$5&gt;$G$4,0,SUMIFS(Fluxo!$O:$O,Fluxo!$U:$U,"&gt;"&amp;GU$5,Fluxo!$U:$U,"&lt;="&amp;GV$5,Fluxo!$D:$D,$D136,Fluxo!$E:$E,"&lt;&gt;"&amp;"PERMUTANTE"))</f>
        <v>0</v>
      </c>
      <c r="GW136" s="18">
        <f>IF(GW$5&gt;$G$4,0,SUMIFS(Fluxo!$O:$O,Fluxo!$U:$U,"&gt;"&amp;GV$5,Fluxo!$U:$U,"&lt;="&amp;GW$5,Fluxo!$D:$D,$D136,Fluxo!$E:$E,"&lt;&gt;"&amp;"PERMUTANTE"))</f>
        <v>0</v>
      </c>
      <c r="GX136" s="18">
        <f>IF(GX$5&gt;$G$4,0,SUMIFS(Fluxo!$O:$O,Fluxo!$U:$U,"&gt;"&amp;GW$5,Fluxo!$U:$U,"&lt;="&amp;GX$5,Fluxo!$D:$D,$D136,Fluxo!$E:$E,"&lt;&gt;"&amp;"PERMUTANTE"))</f>
        <v>0</v>
      </c>
      <c r="GY136" s="18">
        <f>IF(GY$5&gt;$G$4,0,SUMIFS(Fluxo!$O:$O,Fluxo!$U:$U,"&gt;"&amp;GX$5,Fluxo!$U:$U,"&lt;="&amp;GY$5,Fluxo!$D:$D,$D136,Fluxo!$E:$E,"&lt;&gt;"&amp;"PERMUTANTE"))</f>
        <v>0</v>
      </c>
      <c r="GZ136" s="18">
        <f>IF(GZ$5&gt;$G$4,0,SUMIFS(Fluxo!$O:$O,Fluxo!$U:$U,"&gt;"&amp;GY$5,Fluxo!$U:$U,"&lt;="&amp;GZ$5,Fluxo!$D:$D,$D136,Fluxo!$E:$E,"&lt;&gt;"&amp;"PERMUTANTE"))</f>
        <v>0</v>
      </c>
      <c r="HA136" s="18">
        <f>IF(HA$5&gt;$G$4,0,SUMIFS(Fluxo!$O:$O,Fluxo!$U:$U,"&gt;"&amp;GZ$5,Fluxo!$U:$U,"&lt;="&amp;HA$5,Fluxo!$D:$D,$D136,Fluxo!$E:$E,"&lt;&gt;"&amp;"PERMUTANTE"))</f>
        <v>0</v>
      </c>
      <c r="HB136" s="18">
        <f>IF(HB$5&gt;$G$4,0,SUMIFS(Fluxo!$O:$O,Fluxo!$U:$U,"&gt;"&amp;HA$5,Fluxo!$U:$U,"&lt;="&amp;HB$5,Fluxo!$D:$D,$D136,Fluxo!$E:$E,"&lt;&gt;"&amp;"PERMUTANTE"))</f>
        <v>0</v>
      </c>
      <c r="HC136" s="18">
        <f>IF(HC$5&gt;$G$4,0,SUMIFS(Fluxo!$O:$O,Fluxo!$U:$U,"&gt;"&amp;HB$5,Fluxo!$U:$U,"&lt;="&amp;HC$5,Fluxo!$D:$D,$D136,Fluxo!$E:$E,"&lt;&gt;"&amp;"PERMUTANTE"))</f>
        <v>0</v>
      </c>
      <c r="HD136" s="18">
        <f>IF(HD$5&gt;$G$4,0,SUMIFS(Fluxo!$O:$O,Fluxo!$U:$U,"&gt;"&amp;HC$5,Fluxo!$U:$U,"&lt;="&amp;HD$5,Fluxo!$D:$D,$D136,Fluxo!$E:$E,"&lt;&gt;"&amp;"PERMUTANTE"))</f>
        <v>0</v>
      </c>
      <c r="HE136" s="18">
        <f>IF(HE$5&gt;$G$4,0,SUMIFS(Fluxo!$O:$O,Fluxo!$U:$U,"&gt;"&amp;HD$5,Fluxo!$U:$U,"&lt;="&amp;HE$5,Fluxo!$D:$D,$D136,Fluxo!$E:$E,"&lt;&gt;"&amp;"PERMUTANTE"))</f>
        <v>0</v>
      </c>
      <c r="HF136" s="18">
        <f>IF(HF$5&gt;$G$4,0,SUMIFS(Fluxo!$O:$O,Fluxo!$U:$U,"&gt;"&amp;HE$5,Fluxo!$U:$U,"&lt;="&amp;HF$5,Fluxo!$D:$D,$D136,Fluxo!$E:$E,"&lt;&gt;"&amp;"PERMUTANTE"))</f>
        <v>0</v>
      </c>
    </row>
    <row r="137" spans="1:214">
      <c r="A137" s="20">
        <f t="shared" si="11"/>
        <v>127</v>
      </c>
      <c r="B137" s="140" t="str">
        <f>'Check Carteira'!C129</f>
        <v>E.1016.99.03.2007</v>
      </c>
      <c r="C137" s="141">
        <v>1</v>
      </c>
      <c r="D137" s="129" t="str">
        <f>'Check Carteira'!F129</f>
        <v>S-2007</v>
      </c>
      <c r="E137" s="21">
        <f>IFERROR(INDEX(Contratos!L:L,MATCH(D137,Contratos!R:R,0)),"")</f>
        <v>45221</v>
      </c>
      <c r="F137" s="139">
        <f>IFERROR(INDEX(Contratos!G:G,MATCH(D137,Contratos!R:R,0)),"")</f>
        <v>312025.71999999997</v>
      </c>
      <c r="H137" s="83">
        <f t="shared" si="12"/>
        <v>257327.27000000002</v>
      </c>
      <c r="J137" s="18">
        <f>IF(J$5&gt;$G$4,0,SUMIFS(Fluxo!$O:$O,Fluxo!$U:$U,"&gt;"&amp;I$5,Fluxo!$U:$U,"&lt;="&amp;J$5,Fluxo!$D:$D,$D137))</f>
        <v>0</v>
      </c>
      <c r="K137" s="18">
        <f>IF(K$5&gt;$G$4,0,SUMIFS(Fluxo!$O:$O,Fluxo!$U:$U,"&gt;"&amp;J$5,Fluxo!$U:$U,"&lt;="&amp;K$5,Fluxo!$D:$D,$D137))</f>
        <v>0</v>
      </c>
      <c r="L137" s="18">
        <f>IF(L$5&gt;$G$4,0,SUMIFS(Fluxo!$O:$O,Fluxo!$U:$U,"&gt;"&amp;K$5,Fluxo!$U:$U,"&lt;="&amp;L$5,Fluxo!$D:$D,$D137))</f>
        <v>0</v>
      </c>
      <c r="M137" s="18">
        <f>IF(M$5&gt;$G$4,0,SUMIFS(Fluxo!$O:$O,Fluxo!$U:$U,"&gt;"&amp;L$5,Fluxo!$U:$U,"&lt;="&amp;M$5,Fluxo!$D:$D,$D137))</f>
        <v>0</v>
      </c>
      <c r="N137" s="18">
        <f>IF(N$5&gt;$G$4,0,SUMIFS(Fluxo!$O:$O,Fluxo!$U:$U,"&gt;"&amp;M$5,Fluxo!$U:$U,"&lt;="&amp;N$5,Fluxo!$D:$D,$D137))</f>
        <v>0</v>
      </c>
      <c r="O137" s="18">
        <f>IF(O$5&gt;$G$4,0,SUMIFS(Fluxo!$O:$O,Fluxo!$U:$U,"&gt;"&amp;N$5,Fluxo!$U:$U,"&lt;="&amp;O$5,Fluxo!$D:$D,$D137))</f>
        <v>0</v>
      </c>
      <c r="P137" s="18">
        <f>IF(P$5&gt;$G$4,0,SUMIFS(Fluxo!$O:$O,Fluxo!$U:$U,"&gt;"&amp;O$5,Fluxo!$U:$U,"&lt;="&amp;P$5,Fluxo!$D:$D,$D137))</f>
        <v>15000</v>
      </c>
      <c r="Q137" s="18">
        <f>IF(Q$5&gt;$G$4,0,SUMIFS(Fluxo!$O:$O,Fluxo!$U:$U,"&gt;"&amp;P$5,Fluxo!$U:$U,"&lt;="&amp;Q$5,Fluxo!$D:$D,$D137))</f>
        <v>113842.89</v>
      </c>
      <c r="R137" s="18">
        <f>IF(R$5&gt;$G$4,0,SUMIFS(Fluxo!$O:$O,Fluxo!$U:$U,"&gt;"&amp;Q$5,Fluxo!$U:$U,"&lt;="&amp;R$5,Fluxo!$D:$D,$D137))</f>
        <v>3016.22</v>
      </c>
      <c r="S137" s="18">
        <f>IF(S$5&gt;$G$4,0,SUMIFS(Fluxo!$O:$O,Fluxo!$U:$U,"&gt;"&amp;R$5,Fluxo!$U:$U,"&lt;="&amp;S$5,Fluxo!$D:$D,$D137,Fluxo!$E:$E,"&lt;&gt;"&amp;"PERMUTANTE"))</f>
        <v>3018.29</v>
      </c>
      <c r="T137" s="18">
        <f>IF(T$5&gt;$G$4,0,SUMIFS(Fluxo!$O:$O,Fluxo!$U:$U,"&gt;"&amp;S$5,Fluxo!$U:$U,"&lt;="&amp;T$5,Fluxo!$D:$D,$D137,Fluxo!$E:$E,"&lt;&gt;"&amp;"PERMUTANTE"))</f>
        <v>3089.1</v>
      </c>
      <c r="U137" s="18">
        <f>IF(U$5&gt;$G$4,0,SUMIFS(Fluxo!$O:$O,Fluxo!$U:$U,"&gt;"&amp;T$5,Fluxo!$U:$U,"&lt;="&amp;U$5,Fluxo!$D:$D,$D137,Fluxo!$E:$E,"&lt;&gt;"&amp;"PERMUTANTE"))</f>
        <v>3098.44</v>
      </c>
      <c r="V137" s="18">
        <f>IF(V$5&gt;$G$4,0,SUMIFS(Fluxo!$O:$O,Fluxo!$U:$U,"&gt;"&amp;U$5,Fluxo!$U:$U,"&lt;="&amp;V$5,Fluxo!$D:$D,$D137,Fluxo!$E:$E,"&lt;&gt;"&amp;"PERMUTANTE"))</f>
        <v>3039.71</v>
      </c>
      <c r="W137" s="18">
        <f>IF(W$5&gt;$G$4,0,SUMIFS(Fluxo!$O:$O,Fluxo!$U:$U,"&gt;"&amp;V$5,Fluxo!$U:$U,"&lt;="&amp;W$5,Fluxo!$D:$D,$D137,Fluxo!$E:$E,"&lt;&gt;"&amp;"PERMUTANTE"))</f>
        <v>3048.2</v>
      </c>
      <c r="X137" s="18">
        <f>IF(X$5&gt;$G$4,0,SUMIFS(Fluxo!$O:$O,Fluxo!$U:$U,"&gt;"&amp;W$5,Fluxo!$U:$U,"&lt;="&amp;X$5,Fluxo!$D:$D,$D137,Fluxo!$E:$E,"&lt;&gt;"&amp;"PERMUTANTE"))</f>
        <v>3063.92</v>
      </c>
      <c r="Y137" s="18">
        <f>IF(Y$5&gt;$G$4,0,SUMIFS(Fluxo!$O:$O,Fluxo!$U:$U,"&gt;"&amp;X$5,Fluxo!$U:$U,"&lt;="&amp;Y$5,Fluxo!$D:$D,$D137,Fluxo!$E:$E,"&lt;&gt;"&amp;"PERMUTANTE"))</f>
        <v>3090.34</v>
      </c>
      <c r="Z137" s="18">
        <f>IF(Z$5&gt;$G$4,0,SUMIFS(Fluxo!$O:$O,Fluxo!$U:$U,"&gt;"&amp;Y$5,Fluxo!$U:$U,"&lt;="&amp;Z$5,Fluxo!$D:$D,$D137,Fluxo!$E:$E,"&lt;&gt;"&amp;"PERMUTANTE"))</f>
        <v>81330.67</v>
      </c>
      <c r="AA137" s="18">
        <f>IF(AA$5&gt;$G$4,0,SUMIFS(Fluxo!$O:$O,Fluxo!$U:$U,"&gt;"&amp;Z$5,Fluxo!$U:$U,"&lt;="&amp;AA$5,Fluxo!$D:$D,$D137,Fluxo!$E:$E,"&lt;&gt;"&amp;"PERMUTANTE"))</f>
        <v>22689.49</v>
      </c>
      <c r="AB137" s="18">
        <f>IF(AB$5&gt;$G$4,0,SUMIFS(Fluxo!$O:$O,Fluxo!$U:$U,"&gt;"&amp;AA$5,Fluxo!$U:$U,"&lt;="&amp;AB$5,Fluxo!$D:$D,$D137,Fluxo!$E:$E,"&lt;&gt;"&amp;"PERMUTANTE"))</f>
        <v>0</v>
      </c>
      <c r="AC137" s="18">
        <f>IF(AC$5&gt;$G$4,0,SUMIFS(Fluxo!$O:$O,Fluxo!$U:$U,"&gt;"&amp;AB$5,Fluxo!$U:$U,"&lt;="&amp;AC$5,Fluxo!$D:$D,$D137,Fluxo!$E:$E,"&lt;&gt;"&amp;"PERMUTANTE"))</f>
        <v>0</v>
      </c>
      <c r="AD137" s="18">
        <f>IF(AD$5&gt;$G$4,0,SUMIFS(Fluxo!$O:$O,Fluxo!$U:$U,"&gt;"&amp;AC$5,Fluxo!$U:$U,"&lt;="&amp;AD$5,Fluxo!$D:$D,$D137,Fluxo!$E:$E,"&lt;&gt;"&amp;"PERMUTANTE"))</f>
        <v>0</v>
      </c>
      <c r="AE137" s="18">
        <f>IF(AE$5&gt;$G$4,0,SUMIFS(Fluxo!$O:$O,Fluxo!$U:$U,"&gt;"&amp;AD$5,Fluxo!$U:$U,"&lt;="&amp;AE$5,Fluxo!$D:$D,$D137,Fluxo!$E:$E,"&lt;&gt;"&amp;"PERMUTANTE"))</f>
        <v>0</v>
      </c>
      <c r="AF137" s="18">
        <f>IF(AF$5&gt;$G$4,0,SUMIFS(Fluxo!$O:$O,Fluxo!$U:$U,"&gt;"&amp;AE$5,Fluxo!$U:$U,"&lt;="&amp;AF$5,Fluxo!$D:$D,$D137,Fluxo!$E:$E,"&lt;&gt;"&amp;"PERMUTANTE"))</f>
        <v>0</v>
      </c>
      <c r="AG137" s="18">
        <f>IF(AG$5&gt;$G$4,0,SUMIFS(Fluxo!$O:$O,Fluxo!$U:$U,"&gt;"&amp;AF$5,Fluxo!$U:$U,"&lt;="&amp;AG$5,Fluxo!$D:$D,$D137,Fluxo!$E:$E,"&lt;&gt;"&amp;"PERMUTANTE"))</f>
        <v>0</v>
      </c>
      <c r="AH137" s="18">
        <f>IF(AH$5&gt;$G$4,0,SUMIFS(Fluxo!$O:$O,Fluxo!$U:$U,"&gt;"&amp;AG$5,Fluxo!$U:$U,"&lt;="&amp;AH$5,Fluxo!$D:$D,$D137,Fluxo!$E:$E,"&lt;&gt;"&amp;"PERMUTANTE"))</f>
        <v>0</v>
      </c>
      <c r="AI137" s="18">
        <f>IF(AI$5&gt;$G$4,0,SUMIFS(Fluxo!$O:$O,Fluxo!$U:$U,"&gt;"&amp;AH$5,Fluxo!$U:$U,"&lt;="&amp;AI$5,Fluxo!$D:$D,$D137,Fluxo!$E:$E,"&lt;&gt;"&amp;"PERMUTANTE"))</f>
        <v>0</v>
      </c>
      <c r="AJ137" s="18">
        <f>IF(AJ$5&gt;$G$4,0,SUMIFS(Fluxo!$O:$O,Fluxo!$U:$U,"&gt;"&amp;AI$5,Fluxo!$U:$U,"&lt;="&amp;AJ$5,Fluxo!$D:$D,$D137,Fluxo!$E:$E,"&lt;&gt;"&amp;"PERMUTANTE"))</f>
        <v>0</v>
      </c>
      <c r="AK137" s="18">
        <f>IF(AK$5&gt;$G$4,0,SUMIFS(Fluxo!$O:$O,Fluxo!$U:$U,"&gt;"&amp;AJ$5,Fluxo!$U:$U,"&lt;="&amp;AK$5,Fluxo!$D:$D,$D137,Fluxo!$E:$E,"&lt;&gt;"&amp;"PERMUTANTE"))</f>
        <v>0</v>
      </c>
      <c r="AL137" s="18">
        <f>IF(AL$5&gt;$G$4,0,SUMIFS(Fluxo!$O:$O,Fluxo!$U:$U,"&gt;"&amp;AK$5,Fluxo!$U:$U,"&lt;="&amp;AL$5,Fluxo!$D:$D,$D137,Fluxo!$E:$E,"&lt;&gt;"&amp;"PERMUTANTE"))</f>
        <v>0</v>
      </c>
      <c r="AM137" s="18">
        <f>IF(AM$5&gt;$G$4,0,SUMIFS(Fluxo!$O:$O,Fluxo!$U:$U,"&gt;"&amp;AL$5,Fluxo!$U:$U,"&lt;="&amp;AM$5,Fluxo!$D:$D,$D137,Fluxo!$E:$E,"&lt;&gt;"&amp;"PERMUTANTE"))</f>
        <v>0</v>
      </c>
      <c r="AN137" s="18">
        <f>IF(AN$5&gt;$G$4,0,SUMIFS(Fluxo!$O:$O,Fluxo!$U:$U,"&gt;"&amp;AM$5,Fluxo!$U:$U,"&lt;="&amp;AN$5,Fluxo!$D:$D,$D137,Fluxo!$E:$E,"&lt;&gt;"&amp;"PERMUTANTE"))</f>
        <v>0</v>
      </c>
      <c r="AO137" s="18">
        <f>IF(AO$5&gt;$G$4,0,SUMIFS(Fluxo!$O:$O,Fluxo!$U:$U,"&gt;"&amp;AN$5,Fluxo!$U:$U,"&lt;="&amp;AO$5,Fluxo!$D:$D,$D137,Fluxo!$E:$E,"&lt;&gt;"&amp;"PERMUTANTE"))</f>
        <v>0</v>
      </c>
      <c r="AP137" s="18">
        <f>IF(AP$5&gt;$G$4,0,SUMIFS(Fluxo!$O:$O,Fluxo!$U:$U,"&gt;"&amp;AO$5,Fluxo!$U:$U,"&lt;="&amp;AP$5,Fluxo!$D:$D,$D137,Fluxo!$E:$E,"&lt;&gt;"&amp;"PERMUTANTE"))</f>
        <v>0</v>
      </c>
      <c r="AQ137" s="18">
        <f>IF(AQ$5&gt;$G$4,0,SUMIFS(Fluxo!$O:$O,Fluxo!$U:$U,"&gt;"&amp;AP$5,Fluxo!$U:$U,"&lt;="&amp;AQ$5,Fluxo!$D:$D,$D137,Fluxo!$E:$E,"&lt;&gt;"&amp;"PERMUTANTE"))</f>
        <v>0</v>
      </c>
      <c r="AR137" s="18">
        <f>IF(AR$5&gt;$G$4,0,SUMIFS(Fluxo!$O:$O,Fluxo!$U:$U,"&gt;"&amp;AQ$5,Fluxo!$U:$U,"&lt;="&amp;AR$5,Fluxo!$D:$D,$D137,Fluxo!$E:$E,"&lt;&gt;"&amp;"PERMUTANTE"))</f>
        <v>0</v>
      </c>
      <c r="AS137" s="18">
        <f>IF(AS$5&gt;$G$4,0,SUMIFS(Fluxo!$O:$O,Fluxo!$U:$U,"&gt;"&amp;AR$5,Fluxo!$U:$U,"&lt;="&amp;AS$5,Fluxo!$D:$D,$D137,Fluxo!$E:$E,"&lt;&gt;"&amp;"PERMUTANTE"))</f>
        <v>0</v>
      </c>
      <c r="AT137" s="18">
        <f>IF(AT$5&gt;$G$4,0,SUMIFS(Fluxo!$O:$O,Fluxo!$U:$U,"&gt;"&amp;AS$5,Fluxo!$U:$U,"&lt;="&amp;AT$5,Fluxo!$D:$D,$D137,Fluxo!$E:$E,"&lt;&gt;"&amp;"PERMUTANTE"))</f>
        <v>0</v>
      </c>
      <c r="AU137" s="18">
        <f>IF(AU$5&gt;$G$4,0,SUMIFS(Fluxo!$O:$O,Fluxo!$U:$U,"&gt;"&amp;AT$5,Fluxo!$U:$U,"&lt;="&amp;AU$5,Fluxo!$D:$D,$D137,Fluxo!$E:$E,"&lt;&gt;"&amp;"PERMUTANTE"))</f>
        <v>0</v>
      </c>
      <c r="AV137" s="18">
        <f>IF(AV$5&gt;$G$4,0,SUMIFS(Fluxo!$O:$O,Fluxo!$U:$U,"&gt;"&amp;AU$5,Fluxo!$U:$U,"&lt;="&amp;AV$5,Fluxo!$D:$D,$D137,Fluxo!$E:$E,"&lt;&gt;"&amp;"PERMUTANTE"))</f>
        <v>0</v>
      </c>
      <c r="AW137" s="18">
        <f>IF(AW$5&gt;$G$4,0,SUMIFS(Fluxo!$O:$O,Fluxo!$U:$U,"&gt;"&amp;AV$5,Fluxo!$U:$U,"&lt;="&amp;AW$5,Fluxo!$D:$D,$D137,Fluxo!$E:$E,"&lt;&gt;"&amp;"PERMUTANTE"))</f>
        <v>0</v>
      </c>
      <c r="AX137" s="18">
        <f>IF(AX$5&gt;$G$4,0,SUMIFS(Fluxo!$O:$O,Fluxo!$U:$U,"&gt;"&amp;AW$5,Fluxo!$U:$U,"&lt;="&amp;AX$5,Fluxo!$D:$D,$D137,Fluxo!$E:$E,"&lt;&gt;"&amp;"PERMUTANTE"))</f>
        <v>0</v>
      </c>
      <c r="AY137" s="18">
        <f>IF(AY$5&gt;$G$4,0,SUMIFS(Fluxo!$O:$O,Fluxo!$U:$U,"&gt;"&amp;AX$5,Fluxo!$U:$U,"&lt;="&amp;AY$5,Fluxo!$D:$D,$D137,Fluxo!$E:$E,"&lt;&gt;"&amp;"PERMUTANTE"))</f>
        <v>0</v>
      </c>
      <c r="AZ137" s="18">
        <f>IF(AZ$5&gt;$G$4,0,SUMIFS(Fluxo!$O:$O,Fluxo!$U:$U,"&gt;"&amp;AY$5,Fluxo!$U:$U,"&lt;="&amp;AZ$5,Fluxo!$D:$D,$D137,Fluxo!$E:$E,"&lt;&gt;"&amp;"PERMUTANTE"))</f>
        <v>0</v>
      </c>
      <c r="BA137" s="18">
        <f>IF(BA$5&gt;$G$4,0,SUMIFS(Fluxo!$O:$O,Fluxo!$U:$U,"&gt;"&amp;AZ$5,Fluxo!$U:$U,"&lt;="&amp;BA$5,Fluxo!$D:$D,$D137,Fluxo!$E:$E,"&lt;&gt;"&amp;"PERMUTANTE"))</f>
        <v>0</v>
      </c>
      <c r="BB137" s="18">
        <f>IF(BB$5&gt;$G$4,0,SUMIFS(Fluxo!$O:$O,Fluxo!$U:$U,"&gt;"&amp;BA$5,Fluxo!$U:$U,"&lt;="&amp;BB$5,Fluxo!$D:$D,$D137,Fluxo!$E:$E,"&lt;&gt;"&amp;"PERMUTANTE"))</f>
        <v>0</v>
      </c>
      <c r="BC137" s="18">
        <f>IF(BC$5&gt;$G$4,0,SUMIFS(Fluxo!$O:$O,Fluxo!$U:$U,"&gt;"&amp;BB$5,Fluxo!$U:$U,"&lt;="&amp;BC$5,Fluxo!$D:$D,$D137,Fluxo!$E:$E,"&lt;&gt;"&amp;"PERMUTANTE"))</f>
        <v>0</v>
      </c>
      <c r="BD137" s="18">
        <f>IF(BD$5&gt;$G$4,0,SUMIFS(Fluxo!$O:$O,Fluxo!$U:$U,"&gt;"&amp;BC$5,Fluxo!$U:$U,"&lt;="&amp;BD$5,Fluxo!$D:$D,$D137,Fluxo!$E:$E,"&lt;&gt;"&amp;"PERMUTANTE"))</f>
        <v>0</v>
      </c>
      <c r="BE137" s="18">
        <f>IF(BE$5&gt;$G$4,0,SUMIFS(Fluxo!$O:$O,Fluxo!$U:$U,"&gt;"&amp;BD$5,Fluxo!$U:$U,"&lt;="&amp;BE$5,Fluxo!$D:$D,$D137,Fluxo!$E:$E,"&lt;&gt;"&amp;"PERMUTANTE"))</f>
        <v>0</v>
      </c>
      <c r="BF137" s="18">
        <f>IF(BF$5&gt;$G$4,0,SUMIFS(Fluxo!$O:$O,Fluxo!$U:$U,"&gt;"&amp;BE$5,Fluxo!$U:$U,"&lt;="&amp;BF$5,Fluxo!$D:$D,$D137,Fluxo!$E:$E,"&lt;&gt;"&amp;"PERMUTANTE"))</f>
        <v>0</v>
      </c>
      <c r="BG137" s="18">
        <f>IF(BG$5&gt;$G$4,0,SUMIFS(Fluxo!$O:$O,Fluxo!$U:$U,"&gt;"&amp;BF$5,Fluxo!$U:$U,"&lt;="&amp;BG$5,Fluxo!$D:$D,$D137,Fluxo!$E:$E,"&lt;&gt;"&amp;"PERMUTANTE"))</f>
        <v>0</v>
      </c>
      <c r="BH137" s="18">
        <f>IF(BH$5&gt;$G$4,0,SUMIFS(Fluxo!$O:$O,Fluxo!$U:$U,"&gt;"&amp;BG$5,Fluxo!$U:$U,"&lt;="&amp;BH$5,Fluxo!$D:$D,$D137,Fluxo!$E:$E,"&lt;&gt;"&amp;"PERMUTANTE"))</f>
        <v>0</v>
      </c>
      <c r="BI137" s="18">
        <f>IF(BI$5&gt;$G$4,0,SUMIFS(Fluxo!$O:$O,Fluxo!$U:$U,"&gt;"&amp;BH$5,Fluxo!$U:$U,"&lt;="&amp;BI$5,Fluxo!$D:$D,$D137,Fluxo!$E:$E,"&lt;&gt;"&amp;"PERMUTANTE"))</f>
        <v>0</v>
      </c>
      <c r="BJ137" s="18">
        <f>IF(BJ$5&gt;$G$4,0,SUMIFS(Fluxo!$O:$O,Fluxo!$U:$U,"&gt;"&amp;BI$5,Fluxo!$U:$U,"&lt;="&amp;BJ$5,Fluxo!$D:$D,$D137,Fluxo!$E:$E,"&lt;&gt;"&amp;"PERMUTANTE"))</f>
        <v>0</v>
      </c>
      <c r="BK137" s="18">
        <f>IF(BK$5&gt;$G$4,0,SUMIFS(Fluxo!$O:$O,Fluxo!$U:$U,"&gt;"&amp;BJ$5,Fluxo!$U:$U,"&lt;="&amp;BK$5,Fluxo!$D:$D,$D137,Fluxo!$E:$E,"&lt;&gt;"&amp;"PERMUTANTE"))</f>
        <v>0</v>
      </c>
      <c r="BL137" s="18">
        <f>IF(BL$5&gt;$G$4,0,SUMIFS(Fluxo!$O:$O,Fluxo!$U:$U,"&gt;"&amp;BK$5,Fluxo!$U:$U,"&lt;="&amp;BL$5,Fluxo!$D:$D,$D137,Fluxo!$E:$E,"&lt;&gt;"&amp;"PERMUTANTE"))</f>
        <v>0</v>
      </c>
      <c r="BM137" s="18">
        <f>IF(BM$5&gt;$G$4,0,SUMIFS(Fluxo!$O:$O,Fluxo!$U:$U,"&gt;"&amp;BL$5,Fluxo!$U:$U,"&lt;="&amp;BM$5,Fluxo!$D:$D,$D137,Fluxo!$E:$E,"&lt;&gt;"&amp;"PERMUTANTE"))</f>
        <v>0</v>
      </c>
      <c r="BN137" s="18">
        <f>IF(BN$5&gt;$G$4,0,SUMIFS(Fluxo!$O:$O,Fluxo!$U:$U,"&gt;"&amp;BM$5,Fluxo!$U:$U,"&lt;="&amp;BN$5,Fluxo!$D:$D,$D137,Fluxo!$E:$E,"&lt;&gt;"&amp;"PERMUTANTE"))</f>
        <v>0</v>
      </c>
      <c r="BO137" s="18">
        <f>IF(BO$5&gt;$G$4,0,SUMIFS(Fluxo!$O:$O,Fluxo!$U:$U,"&gt;"&amp;BN$5,Fluxo!$U:$U,"&lt;="&amp;BO$5,Fluxo!$D:$D,$D137,Fluxo!$E:$E,"&lt;&gt;"&amp;"PERMUTANTE"))</f>
        <v>0</v>
      </c>
      <c r="BP137" s="18">
        <f>IF(BP$5&gt;$G$4,0,SUMIFS(Fluxo!$O:$O,Fluxo!$U:$U,"&gt;"&amp;BO$5,Fluxo!$U:$U,"&lt;="&amp;BP$5,Fluxo!$D:$D,$D137,Fluxo!$E:$E,"&lt;&gt;"&amp;"PERMUTANTE"))</f>
        <v>0</v>
      </c>
      <c r="BQ137" s="18">
        <f>IF(BQ$5&gt;$G$4,0,SUMIFS(Fluxo!$O:$O,Fluxo!$U:$U,"&gt;"&amp;BP$5,Fluxo!$U:$U,"&lt;="&amp;BQ$5,Fluxo!$D:$D,$D137,Fluxo!$E:$E,"&lt;&gt;"&amp;"PERMUTANTE"))</f>
        <v>0</v>
      </c>
      <c r="BR137" s="18">
        <f>IF(BR$5&gt;$G$4,0,SUMIFS(Fluxo!$O:$O,Fluxo!$U:$U,"&gt;"&amp;BQ$5,Fluxo!$U:$U,"&lt;="&amp;BR$5,Fluxo!$D:$D,$D137,Fluxo!$E:$E,"&lt;&gt;"&amp;"PERMUTANTE"))</f>
        <v>0</v>
      </c>
      <c r="BS137" s="18">
        <f>IF(BS$5&gt;$G$4,0,SUMIFS(Fluxo!$O:$O,Fluxo!$U:$U,"&gt;"&amp;BR$5,Fluxo!$U:$U,"&lt;="&amp;BS$5,Fluxo!$D:$D,$D137,Fluxo!$E:$E,"&lt;&gt;"&amp;"PERMUTANTE"))</f>
        <v>0</v>
      </c>
      <c r="BT137" s="18">
        <f>IF(BT$5&gt;$G$4,0,SUMIFS(Fluxo!$O:$O,Fluxo!$U:$U,"&gt;"&amp;BS$5,Fluxo!$U:$U,"&lt;="&amp;BT$5,Fluxo!$D:$D,$D137,Fluxo!$E:$E,"&lt;&gt;"&amp;"PERMUTANTE"))</f>
        <v>0</v>
      </c>
      <c r="BU137" s="18">
        <f>IF(BU$5&gt;$G$4,0,SUMIFS(Fluxo!$O:$O,Fluxo!$U:$U,"&gt;"&amp;BT$5,Fluxo!$U:$U,"&lt;="&amp;BU$5,Fluxo!$D:$D,$D137,Fluxo!$E:$E,"&lt;&gt;"&amp;"PERMUTANTE"))</f>
        <v>0</v>
      </c>
      <c r="BV137" s="18">
        <f>IF(BV$5&gt;$G$4,0,SUMIFS(Fluxo!$O:$O,Fluxo!$U:$U,"&gt;"&amp;BU$5,Fluxo!$U:$U,"&lt;="&amp;BV$5,Fluxo!$D:$D,$D137,Fluxo!$E:$E,"&lt;&gt;"&amp;"PERMUTANTE"))</f>
        <v>0</v>
      </c>
      <c r="BW137" s="18">
        <f>IF(BW$5&gt;$G$4,0,SUMIFS(Fluxo!$O:$O,Fluxo!$U:$U,"&gt;"&amp;BV$5,Fluxo!$U:$U,"&lt;="&amp;BW$5,Fluxo!$D:$D,$D137,Fluxo!$E:$E,"&lt;&gt;"&amp;"PERMUTANTE"))</f>
        <v>0</v>
      </c>
      <c r="BX137" s="18">
        <f>IF(BX$5&gt;$G$4,0,SUMIFS(Fluxo!$O:$O,Fluxo!$U:$U,"&gt;"&amp;BW$5,Fluxo!$U:$U,"&lt;="&amp;BX$5,Fluxo!$D:$D,$D137,Fluxo!$E:$E,"&lt;&gt;"&amp;"PERMUTANTE"))</f>
        <v>0</v>
      </c>
      <c r="BY137" s="18">
        <f>IF(BY$5&gt;$G$4,0,SUMIFS(Fluxo!$O:$O,Fluxo!$U:$U,"&gt;"&amp;BX$5,Fluxo!$U:$U,"&lt;="&amp;BY$5,Fluxo!$D:$D,$D137,Fluxo!$E:$E,"&lt;&gt;"&amp;"PERMUTANTE"))</f>
        <v>0</v>
      </c>
      <c r="BZ137" s="18">
        <f>IF(BZ$5&gt;$G$4,0,SUMIFS(Fluxo!$O:$O,Fluxo!$U:$U,"&gt;"&amp;BY$5,Fluxo!$U:$U,"&lt;="&amp;BZ$5,Fluxo!$D:$D,$D137,Fluxo!$E:$E,"&lt;&gt;"&amp;"PERMUTANTE"))</f>
        <v>0</v>
      </c>
      <c r="CA137" s="18">
        <f>IF(CA$5&gt;$G$4,0,SUMIFS(Fluxo!$O:$O,Fluxo!$U:$U,"&gt;"&amp;BZ$5,Fluxo!$U:$U,"&lt;="&amp;CA$5,Fluxo!$D:$D,$D137,Fluxo!$E:$E,"&lt;&gt;"&amp;"PERMUTANTE"))</f>
        <v>0</v>
      </c>
      <c r="CB137" s="18">
        <f>IF(CB$5&gt;$G$4,0,SUMIFS(Fluxo!$O:$O,Fluxo!$U:$U,"&gt;"&amp;CA$5,Fluxo!$U:$U,"&lt;="&amp;CB$5,Fluxo!$D:$D,$D137,Fluxo!$E:$E,"&lt;&gt;"&amp;"PERMUTANTE"))</f>
        <v>0</v>
      </c>
      <c r="CC137" s="18">
        <f>IF(CC$5&gt;$G$4,0,SUMIFS(Fluxo!$O:$O,Fluxo!$U:$U,"&gt;"&amp;CB$5,Fluxo!$U:$U,"&lt;="&amp;CC$5,Fluxo!$D:$D,$D137,Fluxo!$E:$E,"&lt;&gt;"&amp;"PERMUTANTE"))</f>
        <v>0</v>
      </c>
      <c r="CD137" s="18">
        <f>IF(CD$5&gt;$G$4,0,SUMIFS(Fluxo!$O:$O,Fluxo!$U:$U,"&gt;"&amp;CC$5,Fluxo!$U:$U,"&lt;="&amp;CD$5,Fluxo!$D:$D,$D137,Fluxo!$E:$E,"&lt;&gt;"&amp;"PERMUTANTE"))</f>
        <v>0</v>
      </c>
      <c r="CE137" s="18">
        <f>IF(CE$5&gt;$G$4,0,SUMIFS(Fluxo!$O:$O,Fluxo!$U:$U,"&gt;"&amp;CD$5,Fluxo!$U:$U,"&lt;="&amp;CE$5,Fluxo!$D:$D,$D137,Fluxo!$E:$E,"&lt;&gt;"&amp;"PERMUTANTE"))</f>
        <v>0</v>
      </c>
      <c r="CF137" s="18">
        <f>IF(CF$5&gt;$G$4,0,SUMIFS(Fluxo!$O:$O,Fluxo!$U:$U,"&gt;"&amp;CE$5,Fluxo!$U:$U,"&lt;="&amp;CF$5,Fluxo!$D:$D,$D137,Fluxo!$E:$E,"&lt;&gt;"&amp;"PERMUTANTE"))</f>
        <v>0</v>
      </c>
      <c r="CG137" s="18">
        <f>IF(CG$5&gt;$G$4,0,SUMIFS(Fluxo!$O:$O,Fluxo!$U:$U,"&gt;"&amp;CF$5,Fluxo!$U:$U,"&lt;="&amp;CG$5,Fluxo!$D:$D,$D137,Fluxo!$E:$E,"&lt;&gt;"&amp;"PERMUTANTE"))</f>
        <v>0</v>
      </c>
      <c r="CH137" s="18">
        <f>IF(CH$5&gt;$G$4,0,SUMIFS(Fluxo!$O:$O,Fluxo!$U:$U,"&gt;"&amp;CG$5,Fluxo!$U:$U,"&lt;="&amp;CH$5,Fluxo!$D:$D,$D137,Fluxo!$E:$E,"&lt;&gt;"&amp;"PERMUTANTE"))</f>
        <v>0</v>
      </c>
      <c r="CI137" s="18">
        <f>IF(CI$5&gt;$G$4,0,SUMIFS(Fluxo!$O:$O,Fluxo!$U:$U,"&gt;"&amp;CH$5,Fluxo!$U:$U,"&lt;="&amp;CI$5,Fluxo!$D:$D,$D137,Fluxo!$E:$E,"&lt;&gt;"&amp;"PERMUTANTE"))</f>
        <v>0</v>
      </c>
      <c r="CJ137" s="18">
        <f>IF(CJ$5&gt;$G$4,0,SUMIFS(Fluxo!$O:$O,Fluxo!$U:$U,"&gt;"&amp;CI$5,Fluxo!$U:$U,"&lt;="&amp;CJ$5,Fluxo!$D:$D,$D137,Fluxo!$E:$E,"&lt;&gt;"&amp;"PERMUTANTE"))</f>
        <v>0</v>
      </c>
      <c r="CK137" s="18">
        <f>IF(CK$5&gt;$G$4,0,SUMIFS(Fluxo!$O:$O,Fluxo!$U:$U,"&gt;"&amp;CJ$5,Fluxo!$U:$U,"&lt;="&amp;CK$5,Fluxo!$D:$D,$D137,Fluxo!$E:$E,"&lt;&gt;"&amp;"PERMUTANTE"))</f>
        <v>0</v>
      </c>
      <c r="CL137" s="18">
        <f>IF(CL$5&gt;$G$4,0,SUMIFS(Fluxo!$O:$O,Fluxo!$U:$U,"&gt;"&amp;CK$5,Fluxo!$U:$U,"&lt;="&amp;CL$5,Fluxo!$D:$D,$D137,Fluxo!$E:$E,"&lt;&gt;"&amp;"PERMUTANTE"))</f>
        <v>0</v>
      </c>
      <c r="CM137" s="18">
        <f>IF(CM$5&gt;$G$4,0,SUMIFS(Fluxo!$O:$O,Fluxo!$U:$U,"&gt;"&amp;CL$5,Fluxo!$U:$U,"&lt;="&amp;CM$5,Fluxo!$D:$D,$D137,Fluxo!$E:$E,"&lt;&gt;"&amp;"PERMUTANTE"))</f>
        <v>0</v>
      </c>
      <c r="CN137" s="18">
        <f>IF(CN$5&gt;$G$4,0,SUMIFS(Fluxo!$O:$O,Fluxo!$U:$U,"&gt;"&amp;CM$5,Fluxo!$U:$U,"&lt;="&amp;CN$5,Fluxo!$D:$D,$D137,Fluxo!$E:$E,"&lt;&gt;"&amp;"PERMUTANTE"))</f>
        <v>0</v>
      </c>
      <c r="CO137" s="18">
        <f>IF(CO$5&gt;$G$4,0,SUMIFS(Fluxo!$O:$O,Fluxo!$U:$U,"&gt;"&amp;CN$5,Fluxo!$U:$U,"&lt;="&amp;CO$5,Fluxo!$D:$D,$D137,Fluxo!$E:$E,"&lt;&gt;"&amp;"PERMUTANTE"))</f>
        <v>0</v>
      </c>
      <c r="CP137" s="18">
        <f>IF(CP$5&gt;$G$4,0,SUMIFS(Fluxo!$O:$O,Fluxo!$U:$U,"&gt;"&amp;CO$5,Fluxo!$U:$U,"&lt;="&amp;CP$5,Fluxo!$D:$D,$D137,Fluxo!$E:$E,"&lt;&gt;"&amp;"PERMUTANTE"))</f>
        <v>0</v>
      </c>
      <c r="CQ137" s="18">
        <f>IF(CQ$5&gt;$G$4,0,SUMIFS(Fluxo!$O:$O,Fluxo!$U:$U,"&gt;"&amp;CP$5,Fluxo!$U:$U,"&lt;="&amp;CQ$5,Fluxo!$D:$D,$D137,Fluxo!$E:$E,"&lt;&gt;"&amp;"PERMUTANTE"))</f>
        <v>0</v>
      </c>
      <c r="CR137" s="18">
        <f>IF(CR$5&gt;$G$4,0,SUMIFS(Fluxo!$O:$O,Fluxo!$U:$U,"&gt;"&amp;CQ$5,Fluxo!$U:$U,"&lt;="&amp;CR$5,Fluxo!$D:$D,$D137,Fluxo!$E:$E,"&lt;&gt;"&amp;"PERMUTANTE"))</f>
        <v>0</v>
      </c>
      <c r="CS137" s="18">
        <f>IF(CS$5&gt;$G$4,0,SUMIFS(Fluxo!$O:$O,Fluxo!$U:$U,"&gt;"&amp;CR$5,Fluxo!$U:$U,"&lt;="&amp;CS$5,Fluxo!$D:$D,$D137,Fluxo!$E:$E,"&lt;&gt;"&amp;"PERMUTANTE"))</f>
        <v>0</v>
      </c>
      <c r="CT137" s="18">
        <f>IF(CT$5&gt;$G$4,0,SUMIFS(Fluxo!$O:$O,Fluxo!$U:$U,"&gt;"&amp;CS$5,Fluxo!$U:$U,"&lt;="&amp;CT$5,Fluxo!$D:$D,$D137,Fluxo!$E:$E,"&lt;&gt;"&amp;"PERMUTANTE"))</f>
        <v>0</v>
      </c>
      <c r="CU137" s="18">
        <f>IF(CU$5&gt;$G$4,0,SUMIFS(Fluxo!$O:$O,Fluxo!$U:$U,"&gt;"&amp;CT$5,Fluxo!$U:$U,"&lt;="&amp;CU$5,Fluxo!$D:$D,$D137,Fluxo!$E:$E,"&lt;&gt;"&amp;"PERMUTANTE"))</f>
        <v>0</v>
      </c>
      <c r="CV137" s="18">
        <f>IF(CV$5&gt;$G$4,0,SUMIFS(Fluxo!$O:$O,Fluxo!$U:$U,"&gt;"&amp;CU$5,Fluxo!$U:$U,"&lt;="&amp;CV$5,Fluxo!$D:$D,$D137,Fluxo!$E:$E,"&lt;&gt;"&amp;"PERMUTANTE"))</f>
        <v>0</v>
      </c>
      <c r="CW137" s="18">
        <f>IF(CW$5&gt;$G$4,0,SUMIFS(Fluxo!$O:$O,Fluxo!$U:$U,"&gt;"&amp;CV$5,Fluxo!$U:$U,"&lt;="&amp;CW$5,Fluxo!$D:$D,$D137,Fluxo!$E:$E,"&lt;&gt;"&amp;"PERMUTANTE"))</f>
        <v>0</v>
      </c>
      <c r="CX137" s="18">
        <f>IF(CX$5&gt;$G$4,0,SUMIFS(Fluxo!$O:$O,Fluxo!$U:$U,"&gt;"&amp;CW$5,Fluxo!$U:$U,"&lt;="&amp;CX$5,Fluxo!$D:$D,$D137,Fluxo!$E:$E,"&lt;&gt;"&amp;"PERMUTANTE"))</f>
        <v>0</v>
      </c>
      <c r="CY137" s="18">
        <f>IF(CY$5&gt;$G$4,0,SUMIFS(Fluxo!$O:$O,Fluxo!$U:$U,"&gt;"&amp;CX$5,Fluxo!$U:$U,"&lt;="&amp;CY$5,Fluxo!$D:$D,$D137,Fluxo!$E:$E,"&lt;&gt;"&amp;"PERMUTANTE"))</f>
        <v>0</v>
      </c>
      <c r="CZ137" s="18">
        <f>IF(CZ$5&gt;$G$4,0,SUMIFS(Fluxo!$O:$O,Fluxo!$U:$U,"&gt;"&amp;CY$5,Fluxo!$U:$U,"&lt;="&amp;CZ$5,Fluxo!$D:$D,$D137,Fluxo!$E:$E,"&lt;&gt;"&amp;"PERMUTANTE"))</f>
        <v>0</v>
      </c>
      <c r="DA137" s="18">
        <f>IF(DA$5&gt;$G$4,0,SUMIFS(Fluxo!$O:$O,Fluxo!$U:$U,"&gt;"&amp;CZ$5,Fluxo!$U:$U,"&lt;="&amp;DA$5,Fluxo!$D:$D,$D137,Fluxo!$E:$E,"&lt;&gt;"&amp;"PERMUTANTE"))</f>
        <v>0</v>
      </c>
      <c r="DB137" s="18">
        <f>IF(DB$5&gt;$G$4,0,SUMIFS(Fluxo!$O:$O,Fluxo!$U:$U,"&gt;"&amp;DA$5,Fluxo!$U:$U,"&lt;="&amp;DB$5,Fluxo!$D:$D,$D137,Fluxo!$E:$E,"&lt;&gt;"&amp;"PERMUTANTE"))</f>
        <v>0</v>
      </c>
      <c r="DC137" s="18">
        <f>IF(DC$5&gt;$G$4,0,SUMIFS(Fluxo!$O:$O,Fluxo!$U:$U,"&gt;"&amp;DB$5,Fluxo!$U:$U,"&lt;="&amp;DC$5,Fluxo!$D:$D,$D137,Fluxo!$E:$E,"&lt;&gt;"&amp;"PERMUTANTE"))</f>
        <v>0</v>
      </c>
      <c r="DD137" s="18">
        <f>IF(DD$5&gt;$G$4,0,SUMIFS(Fluxo!$O:$O,Fluxo!$U:$U,"&gt;"&amp;DC$5,Fluxo!$U:$U,"&lt;="&amp;DD$5,Fluxo!$D:$D,$D137,Fluxo!$E:$E,"&lt;&gt;"&amp;"PERMUTANTE"))</f>
        <v>0</v>
      </c>
      <c r="DE137" s="18">
        <f>IF(DE$5&gt;$G$4,0,SUMIFS(Fluxo!$O:$O,Fluxo!$U:$U,"&gt;"&amp;DD$5,Fluxo!$U:$U,"&lt;="&amp;DE$5,Fluxo!$D:$D,$D137,Fluxo!$E:$E,"&lt;&gt;"&amp;"PERMUTANTE"))</f>
        <v>0</v>
      </c>
      <c r="DF137" s="18">
        <f>IF(DF$5&gt;$G$4,0,SUMIFS(Fluxo!$O:$O,Fluxo!$U:$U,"&gt;"&amp;DE$5,Fluxo!$U:$U,"&lt;="&amp;DF$5,Fluxo!$D:$D,$D137,Fluxo!$E:$E,"&lt;&gt;"&amp;"PERMUTANTE"))</f>
        <v>0</v>
      </c>
      <c r="DG137" s="18">
        <f>IF(DG$5&gt;$G$4,0,SUMIFS(Fluxo!$O:$O,Fluxo!$U:$U,"&gt;"&amp;DF$5,Fluxo!$U:$U,"&lt;="&amp;DG$5,Fluxo!$D:$D,$D137,Fluxo!$E:$E,"&lt;&gt;"&amp;"PERMUTANTE"))</f>
        <v>0</v>
      </c>
      <c r="DH137" s="18">
        <f>IF(DH$5&gt;$G$4,0,SUMIFS(Fluxo!$O:$O,Fluxo!$U:$U,"&gt;"&amp;DG$5,Fluxo!$U:$U,"&lt;="&amp;DH$5,Fluxo!$D:$D,$D137,Fluxo!$E:$E,"&lt;&gt;"&amp;"PERMUTANTE"))</f>
        <v>0</v>
      </c>
      <c r="DI137" s="18">
        <f>IF(DI$5&gt;$G$4,0,SUMIFS(Fluxo!$O:$O,Fluxo!$U:$U,"&gt;"&amp;DH$5,Fluxo!$U:$U,"&lt;="&amp;DI$5,Fluxo!$D:$D,$D137,Fluxo!$E:$E,"&lt;&gt;"&amp;"PERMUTANTE"))</f>
        <v>0</v>
      </c>
      <c r="DJ137" s="18">
        <f>IF(DJ$5&gt;$G$4,0,SUMIFS(Fluxo!$O:$O,Fluxo!$U:$U,"&gt;"&amp;DI$5,Fluxo!$U:$U,"&lt;="&amp;DJ$5,Fluxo!$D:$D,$D137,Fluxo!$E:$E,"&lt;&gt;"&amp;"PERMUTANTE"))</f>
        <v>0</v>
      </c>
      <c r="DK137" s="18">
        <f>IF(DK$5&gt;$G$4,0,SUMIFS(Fluxo!$O:$O,Fluxo!$U:$U,"&gt;"&amp;DJ$5,Fluxo!$U:$U,"&lt;="&amp;DK$5,Fluxo!$D:$D,$D137,Fluxo!$E:$E,"&lt;&gt;"&amp;"PERMUTANTE"))</f>
        <v>0</v>
      </c>
      <c r="DL137" s="18">
        <f>IF(DL$5&gt;$G$4,0,SUMIFS(Fluxo!$O:$O,Fluxo!$U:$U,"&gt;"&amp;DK$5,Fluxo!$U:$U,"&lt;="&amp;DL$5,Fluxo!$D:$D,$D137,Fluxo!$E:$E,"&lt;&gt;"&amp;"PERMUTANTE"))</f>
        <v>0</v>
      </c>
      <c r="DM137" s="18">
        <f>IF(DM$5&gt;$G$4,0,SUMIFS(Fluxo!$O:$O,Fluxo!$U:$U,"&gt;"&amp;DL$5,Fluxo!$U:$U,"&lt;="&amp;DM$5,Fluxo!$D:$D,$D137,Fluxo!$E:$E,"&lt;&gt;"&amp;"PERMUTANTE"))</f>
        <v>0</v>
      </c>
      <c r="DN137" s="18">
        <f>IF(DN$5&gt;$G$4,0,SUMIFS(Fluxo!$O:$O,Fluxo!$U:$U,"&gt;"&amp;DM$5,Fluxo!$U:$U,"&lt;="&amp;DN$5,Fluxo!$D:$D,$D137,Fluxo!$E:$E,"&lt;&gt;"&amp;"PERMUTANTE"))</f>
        <v>0</v>
      </c>
      <c r="DO137" s="18">
        <f>IF(DO$5&gt;$G$4,0,SUMIFS(Fluxo!$O:$O,Fluxo!$U:$U,"&gt;"&amp;DN$5,Fluxo!$U:$U,"&lt;="&amp;DO$5,Fluxo!$D:$D,$D137,Fluxo!$E:$E,"&lt;&gt;"&amp;"PERMUTANTE"))</f>
        <v>0</v>
      </c>
      <c r="DP137" s="18">
        <f>IF(DP$5&gt;$G$4,0,SUMIFS(Fluxo!$O:$O,Fluxo!$U:$U,"&gt;"&amp;DO$5,Fluxo!$U:$U,"&lt;="&amp;DP$5,Fluxo!$D:$D,$D137,Fluxo!$E:$E,"&lt;&gt;"&amp;"PERMUTANTE"))</f>
        <v>0</v>
      </c>
      <c r="DQ137" s="18">
        <f>IF(DQ$5&gt;$G$4,0,SUMIFS(Fluxo!$O:$O,Fluxo!$U:$U,"&gt;"&amp;DP$5,Fluxo!$U:$U,"&lt;="&amp;DQ$5,Fluxo!$D:$D,$D137,Fluxo!$E:$E,"&lt;&gt;"&amp;"PERMUTANTE"))</f>
        <v>0</v>
      </c>
      <c r="DR137" s="18">
        <f>IF(DR$5&gt;$G$4,0,SUMIFS(Fluxo!$O:$O,Fluxo!$U:$U,"&gt;"&amp;DQ$5,Fluxo!$U:$U,"&lt;="&amp;DR$5,Fluxo!$D:$D,$D137,Fluxo!$E:$E,"&lt;&gt;"&amp;"PERMUTANTE"))</f>
        <v>0</v>
      </c>
      <c r="DS137" s="18">
        <f>IF(DS$5&gt;$G$4,0,SUMIFS(Fluxo!$O:$O,Fluxo!$U:$U,"&gt;"&amp;DR$5,Fluxo!$U:$U,"&lt;="&amp;DS$5,Fluxo!$D:$D,$D137,Fluxo!$E:$E,"&lt;&gt;"&amp;"PERMUTANTE"))</f>
        <v>0</v>
      </c>
      <c r="DT137" s="18">
        <f>IF(DT$5&gt;$G$4,0,SUMIFS(Fluxo!$O:$O,Fluxo!$U:$U,"&gt;"&amp;DS$5,Fluxo!$U:$U,"&lt;="&amp;DT$5,Fluxo!$D:$D,$D137,Fluxo!$E:$E,"&lt;&gt;"&amp;"PERMUTANTE"))</f>
        <v>0</v>
      </c>
      <c r="DU137" s="18">
        <f>IF(DU$5&gt;$G$4,0,SUMIFS(Fluxo!$O:$O,Fluxo!$U:$U,"&gt;"&amp;DT$5,Fluxo!$U:$U,"&lt;="&amp;DU$5,Fluxo!$D:$D,$D137,Fluxo!$E:$E,"&lt;&gt;"&amp;"PERMUTANTE"))</f>
        <v>0</v>
      </c>
      <c r="DV137" s="18">
        <f>IF(DV$5&gt;$G$4,0,SUMIFS(Fluxo!$O:$O,Fluxo!$U:$U,"&gt;"&amp;DU$5,Fluxo!$U:$U,"&lt;="&amp;DV$5,Fluxo!$D:$D,$D137,Fluxo!$E:$E,"&lt;&gt;"&amp;"PERMUTANTE"))</f>
        <v>0</v>
      </c>
      <c r="DW137" s="18">
        <f>IF(DW$5&gt;$G$4,0,SUMIFS(Fluxo!$O:$O,Fluxo!$U:$U,"&gt;"&amp;DV$5,Fluxo!$U:$U,"&lt;="&amp;DW$5,Fluxo!$D:$D,$D137,Fluxo!$E:$E,"&lt;&gt;"&amp;"PERMUTANTE"))</f>
        <v>0</v>
      </c>
      <c r="DX137" s="18">
        <f>IF(DX$5&gt;$G$4,0,SUMIFS(Fluxo!$O:$O,Fluxo!$U:$U,"&gt;"&amp;DW$5,Fluxo!$U:$U,"&lt;="&amp;DX$5,Fluxo!$D:$D,$D137,Fluxo!$E:$E,"&lt;&gt;"&amp;"PERMUTANTE"))</f>
        <v>0</v>
      </c>
      <c r="DY137" s="18">
        <f>IF(DY$5&gt;$G$4,0,SUMIFS(Fluxo!$O:$O,Fluxo!$U:$U,"&gt;"&amp;DX$5,Fluxo!$U:$U,"&lt;="&amp;DY$5,Fluxo!$D:$D,$D137,Fluxo!$E:$E,"&lt;&gt;"&amp;"PERMUTANTE"))</f>
        <v>0</v>
      </c>
      <c r="DZ137" s="18">
        <f>IF(DZ$5&gt;$G$4,0,SUMIFS(Fluxo!$O:$O,Fluxo!$U:$U,"&gt;"&amp;DY$5,Fluxo!$U:$U,"&lt;="&amp;DZ$5,Fluxo!$D:$D,$D137,Fluxo!$E:$E,"&lt;&gt;"&amp;"PERMUTANTE"))</f>
        <v>0</v>
      </c>
      <c r="EA137" s="18">
        <f>IF(EA$5&gt;$G$4,0,SUMIFS(Fluxo!$O:$O,Fluxo!$U:$U,"&gt;"&amp;DZ$5,Fluxo!$U:$U,"&lt;="&amp;EA$5,Fluxo!$D:$D,$D137,Fluxo!$E:$E,"&lt;&gt;"&amp;"PERMUTANTE"))</f>
        <v>0</v>
      </c>
      <c r="EB137" s="18">
        <f>IF(EB$5&gt;$G$4,0,SUMIFS(Fluxo!$O:$O,Fluxo!$U:$U,"&gt;"&amp;EA$5,Fluxo!$U:$U,"&lt;="&amp;EB$5,Fluxo!$D:$D,$D137,Fluxo!$E:$E,"&lt;&gt;"&amp;"PERMUTANTE"))</f>
        <v>0</v>
      </c>
      <c r="EC137" s="18">
        <f>IF(EC$5&gt;$G$4,0,SUMIFS(Fluxo!$O:$O,Fluxo!$U:$U,"&gt;"&amp;EB$5,Fluxo!$U:$U,"&lt;="&amp;EC$5,Fluxo!$D:$D,$D137,Fluxo!$E:$E,"&lt;&gt;"&amp;"PERMUTANTE"))</f>
        <v>0</v>
      </c>
      <c r="ED137" s="18">
        <f>IF(ED$5&gt;$G$4,0,SUMIFS(Fluxo!$O:$O,Fluxo!$U:$U,"&gt;"&amp;EC$5,Fluxo!$U:$U,"&lt;="&amp;ED$5,Fluxo!$D:$D,$D137,Fluxo!$E:$E,"&lt;&gt;"&amp;"PERMUTANTE"))</f>
        <v>0</v>
      </c>
      <c r="EE137" s="18">
        <f>IF(EE$5&gt;$G$4,0,SUMIFS(Fluxo!$O:$O,Fluxo!$U:$U,"&gt;"&amp;ED$5,Fluxo!$U:$U,"&lt;="&amp;EE$5,Fluxo!$D:$D,$D137,Fluxo!$E:$E,"&lt;&gt;"&amp;"PERMUTANTE"))</f>
        <v>0</v>
      </c>
      <c r="EF137" s="18">
        <f>IF(EF$5&gt;$G$4,0,SUMIFS(Fluxo!$O:$O,Fluxo!$U:$U,"&gt;"&amp;EE$5,Fluxo!$U:$U,"&lt;="&amp;EF$5,Fluxo!$D:$D,$D137,Fluxo!$E:$E,"&lt;&gt;"&amp;"PERMUTANTE"))</f>
        <v>0</v>
      </c>
      <c r="EG137" s="18">
        <f>IF(EG$5&gt;$G$4,0,SUMIFS(Fluxo!$O:$O,Fluxo!$U:$U,"&gt;"&amp;EF$5,Fluxo!$U:$U,"&lt;="&amp;EG$5,Fluxo!$D:$D,$D137,Fluxo!$E:$E,"&lt;&gt;"&amp;"PERMUTANTE"))</f>
        <v>0</v>
      </c>
      <c r="EH137" s="18">
        <f>IF(EH$5&gt;$G$4,0,SUMIFS(Fluxo!$O:$O,Fluxo!$U:$U,"&gt;"&amp;EG$5,Fluxo!$U:$U,"&lt;="&amp;EH$5,Fluxo!$D:$D,$D137,Fluxo!$E:$E,"&lt;&gt;"&amp;"PERMUTANTE"))</f>
        <v>0</v>
      </c>
      <c r="EI137" s="18">
        <f>IF(EI$5&gt;$G$4,0,SUMIFS(Fluxo!$O:$O,Fluxo!$U:$U,"&gt;"&amp;EH$5,Fluxo!$U:$U,"&lt;="&amp;EI$5,Fluxo!$D:$D,$D137,Fluxo!$E:$E,"&lt;&gt;"&amp;"PERMUTANTE"))</f>
        <v>0</v>
      </c>
      <c r="EJ137" s="18">
        <f>IF(EJ$5&gt;$G$4,0,SUMIFS(Fluxo!$O:$O,Fluxo!$U:$U,"&gt;"&amp;EI$5,Fluxo!$U:$U,"&lt;="&amp;EJ$5,Fluxo!$D:$D,$D137,Fluxo!$E:$E,"&lt;&gt;"&amp;"PERMUTANTE"))</f>
        <v>0</v>
      </c>
      <c r="EK137" s="18">
        <f>IF(EK$5&gt;$G$4,0,SUMIFS(Fluxo!$O:$O,Fluxo!$U:$U,"&gt;"&amp;EJ$5,Fluxo!$U:$U,"&lt;="&amp;EK$5,Fluxo!$D:$D,$D137,Fluxo!$E:$E,"&lt;&gt;"&amp;"PERMUTANTE"))</f>
        <v>0</v>
      </c>
      <c r="EL137" s="18">
        <f>IF(EL$5&gt;$G$4,0,SUMIFS(Fluxo!$O:$O,Fluxo!$U:$U,"&gt;"&amp;EK$5,Fluxo!$U:$U,"&lt;="&amp;EL$5,Fluxo!$D:$D,$D137,Fluxo!$E:$E,"&lt;&gt;"&amp;"PERMUTANTE"))</f>
        <v>0</v>
      </c>
      <c r="EM137" s="18">
        <f>IF(EM$5&gt;$G$4,0,SUMIFS(Fluxo!$O:$O,Fluxo!$U:$U,"&gt;"&amp;EL$5,Fluxo!$U:$U,"&lt;="&amp;EM$5,Fluxo!$D:$D,$D137,Fluxo!$E:$E,"&lt;&gt;"&amp;"PERMUTANTE"))</f>
        <v>0</v>
      </c>
      <c r="EN137" s="18">
        <f>IF(EN$5&gt;$G$4,0,SUMIFS(Fluxo!$O:$O,Fluxo!$U:$U,"&gt;"&amp;EM$5,Fluxo!$U:$U,"&lt;="&amp;EN$5,Fluxo!$D:$D,$D137,Fluxo!$E:$E,"&lt;&gt;"&amp;"PERMUTANTE"))</f>
        <v>0</v>
      </c>
      <c r="EO137" s="18">
        <f>IF(EO$5&gt;$G$4,0,SUMIFS(Fluxo!$O:$O,Fluxo!$U:$U,"&gt;"&amp;EN$5,Fluxo!$U:$U,"&lt;="&amp;EO$5,Fluxo!$D:$D,$D137,Fluxo!$E:$E,"&lt;&gt;"&amp;"PERMUTANTE"))</f>
        <v>0</v>
      </c>
      <c r="EP137" s="18">
        <f>IF(EP$5&gt;$G$4,0,SUMIFS(Fluxo!$O:$O,Fluxo!$U:$U,"&gt;"&amp;EO$5,Fluxo!$U:$U,"&lt;="&amp;EP$5,Fluxo!$D:$D,$D137,Fluxo!$E:$E,"&lt;&gt;"&amp;"PERMUTANTE"))</f>
        <v>0</v>
      </c>
      <c r="EQ137" s="18">
        <f>IF(EQ$5&gt;$G$4,0,SUMIFS(Fluxo!$O:$O,Fluxo!$U:$U,"&gt;"&amp;EP$5,Fluxo!$U:$U,"&lt;="&amp;EQ$5,Fluxo!$D:$D,$D137,Fluxo!$E:$E,"&lt;&gt;"&amp;"PERMUTANTE"))</f>
        <v>0</v>
      </c>
      <c r="ER137" s="18">
        <f>IF(ER$5&gt;$G$4,0,SUMIFS(Fluxo!$O:$O,Fluxo!$U:$U,"&gt;"&amp;EQ$5,Fluxo!$U:$U,"&lt;="&amp;ER$5,Fluxo!$D:$D,$D137,Fluxo!$E:$E,"&lt;&gt;"&amp;"PERMUTANTE"))</f>
        <v>0</v>
      </c>
      <c r="ES137" s="18">
        <f>IF(ES$5&gt;$G$4,0,SUMIFS(Fluxo!$O:$O,Fluxo!$U:$U,"&gt;"&amp;ER$5,Fluxo!$U:$U,"&lt;="&amp;ES$5,Fluxo!$D:$D,$D137,Fluxo!$E:$E,"&lt;&gt;"&amp;"PERMUTANTE"))</f>
        <v>0</v>
      </c>
      <c r="ET137" s="18">
        <f>IF(ET$5&gt;$G$4,0,SUMIFS(Fluxo!$O:$O,Fluxo!$U:$U,"&gt;"&amp;ES$5,Fluxo!$U:$U,"&lt;="&amp;ET$5,Fluxo!$D:$D,$D137,Fluxo!$E:$E,"&lt;&gt;"&amp;"PERMUTANTE"))</f>
        <v>0</v>
      </c>
      <c r="EU137" s="18">
        <f>IF(EU$5&gt;$G$4,0,SUMIFS(Fluxo!$O:$O,Fluxo!$U:$U,"&gt;"&amp;ET$5,Fluxo!$U:$U,"&lt;="&amp;EU$5,Fluxo!$D:$D,$D137,Fluxo!$E:$E,"&lt;&gt;"&amp;"PERMUTANTE"))</f>
        <v>0</v>
      </c>
      <c r="EV137" s="18">
        <f>IF(EV$5&gt;$G$4,0,SUMIFS(Fluxo!$O:$O,Fluxo!$U:$U,"&gt;"&amp;EU$5,Fluxo!$U:$U,"&lt;="&amp;EV$5,Fluxo!$D:$D,$D137,Fluxo!$E:$E,"&lt;&gt;"&amp;"PERMUTANTE"))</f>
        <v>0</v>
      </c>
      <c r="EW137" s="18">
        <f>IF(EW$5&gt;$G$4,0,SUMIFS(Fluxo!$O:$O,Fluxo!$U:$U,"&gt;"&amp;EV$5,Fluxo!$U:$U,"&lt;="&amp;EW$5,Fluxo!$D:$D,$D137,Fluxo!$E:$E,"&lt;&gt;"&amp;"PERMUTANTE"))</f>
        <v>0</v>
      </c>
      <c r="EX137" s="18">
        <f>IF(EX$5&gt;$G$4,0,SUMIFS(Fluxo!$O:$O,Fluxo!$U:$U,"&gt;"&amp;EW$5,Fluxo!$U:$U,"&lt;="&amp;EX$5,Fluxo!$D:$D,$D137,Fluxo!$E:$E,"&lt;&gt;"&amp;"PERMUTANTE"))</f>
        <v>0</v>
      </c>
      <c r="EY137" s="18">
        <f>IF(EY$5&gt;$G$4,0,SUMIFS(Fluxo!$O:$O,Fluxo!$U:$U,"&gt;"&amp;EX$5,Fluxo!$U:$U,"&lt;="&amp;EY$5,Fluxo!$D:$D,$D137,Fluxo!$E:$E,"&lt;&gt;"&amp;"PERMUTANTE"))</f>
        <v>0</v>
      </c>
      <c r="EZ137" s="18">
        <f>IF(EZ$5&gt;$G$4,0,SUMIFS(Fluxo!$O:$O,Fluxo!$U:$U,"&gt;"&amp;EY$5,Fluxo!$U:$U,"&lt;="&amp;EZ$5,Fluxo!$D:$D,$D137,Fluxo!$E:$E,"&lt;&gt;"&amp;"PERMUTANTE"))</f>
        <v>0</v>
      </c>
      <c r="FA137" s="18">
        <f>IF(FA$5&gt;$G$4,0,SUMIFS(Fluxo!$O:$O,Fluxo!$U:$U,"&gt;"&amp;EZ$5,Fluxo!$U:$U,"&lt;="&amp;FA$5,Fluxo!$D:$D,$D137,Fluxo!$E:$E,"&lt;&gt;"&amp;"PERMUTANTE"))</f>
        <v>0</v>
      </c>
      <c r="FB137" s="18">
        <f>IF(FB$5&gt;$G$4,0,SUMIFS(Fluxo!$O:$O,Fluxo!$U:$U,"&gt;"&amp;FA$5,Fluxo!$U:$U,"&lt;="&amp;FB$5,Fluxo!$D:$D,$D137,Fluxo!$E:$E,"&lt;&gt;"&amp;"PERMUTANTE"))</f>
        <v>0</v>
      </c>
      <c r="FC137" s="18">
        <f>IF(FC$5&gt;$G$4,0,SUMIFS(Fluxo!$O:$O,Fluxo!$U:$U,"&gt;"&amp;FB$5,Fluxo!$U:$U,"&lt;="&amp;FC$5,Fluxo!$D:$D,$D137,Fluxo!$E:$E,"&lt;&gt;"&amp;"PERMUTANTE"))</f>
        <v>0</v>
      </c>
      <c r="FD137" s="18">
        <f>IF(FD$5&gt;$G$4,0,SUMIFS(Fluxo!$O:$O,Fluxo!$U:$U,"&gt;"&amp;FC$5,Fluxo!$U:$U,"&lt;="&amp;FD$5,Fluxo!$D:$D,$D137,Fluxo!$E:$E,"&lt;&gt;"&amp;"PERMUTANTE"))</f>
        <v>0</v>
      </c>
      <c r="FE137" s="18">
        <f>IF(FE$5&gt;$G$4,0,SUMIFS(Fluxo!$O:$O,Fluxo!$U:$U,"&gt;"&amp;FD$5,Fluxo!$U:$U,"&lt;="&amp;FE$5,Fluxo!$D:$D,$D137,Fluxo!$E:$E,"&lt;&gt;"&amp;"PERMUTANTE"))</f>
        <v>0</v>
      </c>
      <c r="FF137" s="18">
        <f>IF(FF$5&gt;$G$4,0,SUMIFS(Fluxo!$O:$O,Fluxo!$U:$U,"&gt;"&amp;FE$5,Fluxo!$U:$U,"&lt;="&amp;FF$5,Fluxo!$D:$D,$D137,Fluxo!$E:$E,"&lt;&gt;"&amp;"PERMUTANTE"))</f>
        <v>0</v>
      </c>
      <c r="FG137" s="18">
        <f>IF(FG$5&gt;$G$4,0,SUMIFS(Fluxo!$O:$O,Fluxo!$U:$U,"&gt;"&amp;FF$5,Fluxo!$U:$U,"&lt;="&amp;FG$5,Fluxo!$D:$D,$D137,Fluxo!$E:$E,"&lt;&gt;"&amp;"PERMUTANTE"))</f>
        <v>0</v>
      </c>
      <c r="FH137" s="18">
        <f>IF(FH$5&gt;$G$4,0,SUMIFS(Fluxo!$O:$O,Fluxo!$U:$U,"&gt;"&amp;FG$5,Fluxo!$U:$U,"&lt;="&amp;FH$5,Fluxo!$D:$D,$D137,Fluxo!$E:$E,"&lt;&gt;"&amp;"PERMUTANTE"))</f>
        <v>0</v>
      </c>
      <c r="FI137" s="18">
        <f>IF(FI$5&gt;$G$4,0,SUMIFS(Fluxo!$O:$O,Fluxo!$U:$U,"&gt;"&amp;FH$5,Fluxo!$U:$U,"&lt;="&amp;FI$5,Fluxo!$D:$D,$D137,Fluxo!$E:$E,"&lt;&gt;"&amp;"PERMUTANTE"))</f>
        <v>0</v>
      </c>
      <c r="FJ137" s="18">
        <f>IF(FJ$5&gt;$G$4,0,SUMIFS(Fluxo!$O:$O,Fluxo!$U:$U,"&gt;"&amp;FI$5,Fluxo!$U:$U,"&lt;="&amp;FJ$5,Fluxo!$D:$D,$D137,Fluxo!$E:$E,"&lt;&gt;"&amp;"PERMUTANTE"))</f>
        <v>0</v>
      </c>
      <c r="FK137" s="18">
        <f>IF(FK$5&gt;$G$4,0,SUMIFS(Fluxo!$O:$O,Fluxo!$U:$U,"&gt;"&amp;FJ$5,Fluxo!$U:$U,"&lt;="&amp;FK$5,Fluxo!$D:$D,$D137,Fluxo!$E:$E,"&lt;&gt;"&amp;"PERMUTANTE"))</f>
        <v>0</v>
      </c>
      <c r="FL137" s="18">
        <f>IF(FL$5&gt;$G$4,0,SUMIFS(Fluxo!$O:$O,Fluxo!$U:$U,"&gt;"&amp;FK$5,Fluxo!$U:$U,"&lt;="&amp;FL$5,Fluxo!$D:$D,$D137,Fluxo!$E:$E,"&lt;&gt;"&amp;"PERMUTANTE"))</f>
        <v>0</v>
      </c>
      <c r="FM137" s="18">
        <f>IF(FM$5&gt;$G$4,0,SUMIFS(Fluxo!$O:$O,Fluxo!$U:$U,"&gt;"&amp;FL$5,Fluxo!$U:$U,"&lt;="&amp;FM$5,Fluxo!$D:$D,$D137,Fluxo!$E:$E,"&lt;&gt;"&amp;"PERMUTANTE"))</f>
        <v>0</v>
      </c>
      <c r="FN137" s="18">
        <f>IF(FN$5&gt;$G$4,0,SUMIFS(Fluxo!$O:$O,Fluxo!$U:$U,"&gt;"&amp;FM$5,Fluxo!$U:$U,"&lt;="&amp;FN$5,Fluxo!$D:$D,$D137,Fluxo!$E:$E,"&lt;&gt;"&amp;"PERMUTANTE"))</f>
        <v>0</v>
      </c>
      <c r="FO137" s="18">
        <f>IF(FO$5&gt;$G$4,0,SUMIFS(Fluxo!$O:$O,Fluxo!$U:$U,"&gt;"&amp;FN$5,Fluxo!$U:$U,"&lt;="&amp;FO$5,Fluxo!$D:$D,$D137,Fluxo!$E:$E,"&lt;&gt;"&amp;"PERMUTANTE"))</f>
        <v>0</v>
      </c>
      <c r="FP137" s="18">
        <f>IF(FP$5&gt;$G$4,0,SUMIFS(Fluxo!$O:$O,Fluxo!$U:$U,"&gt;"&amp;FO$5,Fluxo!$U:$U,"&lt;="&amp;FP$5,Fluxo!$D:$D,$D137,Fluxo!$E:$E,"&lt;&gt;"&amp;"PERMUTANTE"))</f>
        <v>0</v>
      </c>
      <c r="FQ137" s="18">
        <f>IF(FQ$5&gt;$G$4,0,SUMIFS(Fluxo!$O:$O,Fluxo!$U:$U,"&gt;"&amp;FP$5,Fluxo!$U:$U,"&lt;="&amp;FQ$5,Fluxo!$D:$D,$D137,Fluxo!$E:$E,"&lt;&gt;"&amp;"PERMUTANTE"))</f>
        <v>0</v>
      </c>
      <c r="FR137" s="18">
        <f>IF(FR$5&gt;$G$4,0,SUMIFS(Fluxo!$O:$O,Fluxo!$U:$U,"&gt;"&amp;FQ$5,Fluxo!$U:$U,"&lt;="&amp;FR$5,Fluxo!$D:$D,$D137,Fluxo!$E:$E,"&lt;&gt;"&amp;"PERMUTANTE"))</f>
        <v>0</v>
      </c>
      <c r="FS137" s="18">
        <f>IF(FS$5&gt;$G$4,0,SUMIFS(Fluxo!$O:$O,Fluxo!$U:$U,"&gt;"&amp;FR$5,Fluxo!$U:$U,"&lt;="&amp;FS$5,Fluxo!$D:$D,$D137,Fluxo!$E:$E,"&lt;&gt;"&amp;"PERMUTANTE"))</f>
        <v>0</v>
      </c>
      <c r="FT137" s="18">
        <f>IF(FT$5&gt;$G$4,0,SUMIFS(Fluxo!$O:$O,Fluxo!$U:$U,"&gt;"&amp;FS$5,Fluxo!$U:$U,"&lt;="&amp;FT$5,Fluxo!$D:$D,$D137,Fluxo!$E:$E,"&lt;&gt;"&amp;"PERMUTANTE"))</f>
        <v>0</v>
      </c>
      <c r="FU137" s="18">
        <f>IF(FU$5&gt;$G$4,0,SUMIFS(Fluxo!$O:$O,Fluxo!$U:$U,"&gt;"&amp;FT$5,Fluxo!$U:$U,"&lt;="&amp;FU$5,Fluxo!$D:$D,$D137,Fluxo!$E:$E,"&lt;&gt;"&amp;"PERMUTANTE"))</f>
        <v>0</v>
      </c>
      <c r="FV137" s="18">
        <f>IF(FV$5&gt;$G$4,0,SUMIFS(Fluxo!$O:$O,Fluxo!$U:$U,"&gt;"&amp;FU$5,Fluxo!$U:$U,"&lt;="&amp;FV$5,Fluxo!$D:$D,$D137,Fluxo!$E:$E,"&lt;&gt;"&amp;"PERMUTANTE"))</f>
        <v>0</v>
      </c>
      <c r="FW137" s="18">
        <f>IF(FW$5&gt;$G$4,0,SUMIFS(Fluxo!$O:$O,Fluxo!$U:$U,"&gt;"&amp;FV$5,Fluxo!$U:$U,"&lt;="&amp;FW$5,Fluxo!$D:$D,$D137,Fluxo!$E:$E,"&lt;&gt;"&amp;"PERMUTANTE"))</f>
        <v>0</v>
      </c>
      <c r="FX137" s="18">
        <f>IF(FX$5&gt;$G$4,0,SUMIFS(Fluxo!$O:$O,Fluxo!$U:$U,"&gt;"&amp;FW$5,Fluxo!$U:$U,"&lt;="&amp;FX$5,Fluxo!$D:$D,$D137,Fluxo!$E:$E,"&lt;&gt;"&amp;"PERMUTANTE"))</f>
        <v>0</v>
      </c>
      <c r="FY137" s="18">
        <f>IF(FY$5&gt;$G$4,0,SUMIFS(Fluxo!$O:$O,Fluxo!$U:$U,"&gt;"&amp;FX$5,Fluxo!$U:$U,"&lt;="&amp;FY$5,Fluxo!$D:$D,$D137,Fluxo!$E:$E,"&lt;&gt;"&amp;"PERMUTANTE"))</f>
        <v>0</v>
      </c>
      <c r="FZ137" s="18">
        <f>IF(FZ$5&gt;$G$4,0,SUMIFS(Fluxo!$O:$O,Fluxo!$U:$U,"&gt;"&amp;FY$5,Fluxo!$U:$U,"&lt;="&amp;FZ$5,Fluxo!$D:$D,$D137,Fluxo!$E:$E,"&lt;&gt;"&amp;"PERMUTANTE"))</f>
        <v>0</v>
      </c>
      <c r="GA137" s="18">
        <f>IF(GA$5&gt;$G$4,0,SUMIFS(Fluxo!$O:$O,Fluxo!$U:$U,"&gt;"&amp;FZ$5,Fluxo!$U:$U,"&lt;="&amp;GA$5,Fluxo!$D:$D,$D137,Fluxo!$E:$E,"&lt;&gt;"&amp;"PERMUTANTE"))</f>
        <v>0</v>
      </c>
      <c r="GB137" s="18">
        <f>IF(GB$5&gt;$G$4,0,SUMIFS(Fluxo!$O:$O,Fluxo!$U:$U,"&gt;"&amp;GA$5,Fluxo!$U:$U,"&lt;="&amp;GB$5,Fluxo!$D:$D,$D137,Fluxo!$E:$E,"&lt;&gt;"&amp;"PERMUTANTE"))</f>
        <v>0</v>
      </c>
      <c r="GC137" s="18">
        <f>IF(GC$5&gt;$G$4,0,SUMIFS(Fluxo!$O:$O,Fluxo!$U:$U,"&gt;"&amp;GB$5,Fluxo!$U:$U,"&lt;="&amp;GC$5,Fluxo!$D:$D,$D137,Fluxo!$E:$E,"&lt;&gt;"&amp;"PERMUTANTE"))</f>
        <v>0</v>
      </c>
      <c r="GD137" s="18">
        <f>IF(GD$5&gt;$G$4,0,SUMIFS(Fluxo!$O:$O,Fluxo!$U:$U,"&gt;"&amp;GC$5,Fluxo!$U:$U,"&lt;="&amp;GD$5,Fluxo!$D:$D,$D137,Fluxo!$E:$E,"&lt;&gt;"&amp;"PERMUTANTE"))</f>
        <v>0</v>
      </c>
      <c r="GE137" s="18">
        <f>IF(GE$5&gt;$G$4,0,SUMIFS(Fluxo!$O:$O,Fluxo!$U:$U,"&gt;"&amp;GD$5,Fluxo!$U:$U,"&lt;="&amp;GE$5,Fluxo!$D:$D,$D137,Fluxo!$E:$E,"&lt;&gt;"&amp;"PERMUTANTE"))</f>
        <v>0</v>
      </c>
      <c r="GF137" s="18">
        <f>IF(GF$5&gt;$G$4,0,SUMIFS(Fluxo!$O:$O,Fluxo!$U:$U,"&gt;"&amp;GE$5,Fluxo!$U:$U,"&lt;="&amp;GF$5,Fluxo!$D:$D,$D137,Fluxo!$E:$E,"&lt;&gt;"&amp;"PERMUTANTE"))</f>
        <v>0</v>
      </c>
      <c r="GG137" s="18">
        <f>IF(GG$5&gt;$G$4,0,SUMIFS(Fluxo!$O:$O,Fluxo!$U:$U,"&gt;"&amp;GF$5,Fluxo!$U:$U,"&lt;="&amp;GG$5,Fluxo!$D:$D,$D137,Fluxo!$E:$E,"&lt;&gt;"&amp;"PERMUTANTE"))</f>
        <v>0</v>
      </c>
      <c r="GH137" s="18">
        <f>IF(GH$5&gt;$G$4,0,SUMIFS(Fluxo!$O:$O,Fluxo!$U:$U,"&gt;"&amp;GG$5,Fluxo!$U:$U,"&lt;="&amp;GH$5,Fluxo!$D:$D,$D137,Fluxo!$E:$E,"&lt;&gt;"&amp;"PERMUTANTE"))</f>
        <v>0</v>
      </c>
      <c r="GI137" s="18">
        <f>IF(GI$5&gt;$G$4,0,SUMIFS(Fluxo!$O:$O,Fluxo!$U:$U,"&gt;"&amp;GH$5,Fluxo!$U:$U,"&lt;="&amp;GI$5,Fluxo!$D:$D,$D137,Fluxo!$E:$E,"&lt;&gt;"&amp;"PERMUTANTE"))</f>
        <v>0</v>
      </c>
      <c r="GJ137" s="18">
        <f>IF(GJ$5&gt;$G$4,0,SUMIFS(Fluxo!$O:$O,Fluxo!$U:$U,"&gt;"&amp;GI$5,Fluxo!$U:$U,"&lt;="&amp;GJ$5,Fluxo!$D:$D,$D137,Fluxo!$E:$E,"&lt;&gt;"&amp;"PERMUTANTE"))</f>
        <v>0</v>
      </c>
      <c r="GK137" s="18">
        <f>IF(GK$5&gt;$G$4,0,SUMIFS(Fluxo!$O:$O,Fluxo!$U:$U,"&gt;"&amp;GJ$5,Fluxo!$U:$U,"&lt;="&amp;GK$5,Fluxo!$D:$D,$D137,Fluxo!$E:$E,"&lt;&gt;"&amp;"PERMUTANTE"))</f>
        <v>0</v>
      </c>
      <c r="GL137" s="18">
        <f>IF(GL$5&gt;$G$4,0,SUMIFS(Fluxo!$O:$O,Fluxo!$U:$U,"&gt;"&amp;GK$5,Fluxo!$U:$U,"&lt;="&amp;GL$5,Fluxo!$D:$D,$D137,Fluxo!$E:$E,"&lt;&gt;"&amp;"PERMUTANTE"))</f>
        <v>0</v>
      </c>
      <c r="GM137" s="18">
        <f>IF(GM$5&gt;$G$4,0,SUMIFS(Fluxo!$O:$O,Fluxo!$U:$U,"&gt;"&amp;GL$5,Fluxo!$U:$U,"&lt;="&amp;GM$5,Fluxo!$D:$D,$D137,Fluxo!$E:$E,"&lt;&gt;"&amp;"PERMUTANTE"))</f>
        <v>0</v>
      </c>
      <c r="GN137" s="18">
        <f>IF(GN$5&gt;$G$4,0,SUMIFS(Fluxo!$O:$O,Fluxo!$U:$U,"&gt;"&amp;GM$5,Fluxo!$U:$U,"&lt;="&amp;GN$5,Fluxo!$D:$D,$D137,Fluxo!$E:$E,"&lt;&gt;"&amp;"PERMUTANTE"))</f>
        <v>0</v>
      </c>
      <c r="GO137" s="18">
        <f>IF(GO$5&gt;$G$4,0,SUMIFS(Fluxo!$O:$O,Fluxo!$U:$U,"&gt;"&amp;GN$5,Fluxo!$U:$U,"&lt;="&amp;GO$5,Fluxo!$D:$D,$D137,Fluxo!$E:$E,"&lt;&gt;"&amp;"PERMUTANTE"))</f>
        <v>0</v>
      </c>
      <c r="GP137" s="18">
        <f>IF(GP$5&gt;$G$4,0,SUMIFS(Fluxo!$O:$O,Fluxo!$U:$U,"&gt;"&amp;GO$5,Fluxo!$U:$U,"&lt;="&amp;GP$5,Fluxo!$D:$D,$D137,Fluxo!$E:$E,"&lt;&gt;"&amp;"PERMUTANTE"))</f>
        <v>0</v>
      </c>
      <c r="GQ137" s="18">
        <f>IF(GQ$5&gt;$G$4,0,SUMIFS(Fluxo!$O:$O,Fluxo!$U:$U,"&gt;"&amp;GP$5,Fluxo!$U:$U,"&lt;="&amp;GQ$5,Fluxo!$D:$D,$D137,Fluxo!$E:$E,"&lt;&gt;"&amp;"PERMUTANTE"))</f>
        <v>0</v>
      </c>
      <c r="GR137" s="18">
        <f>IF(GR$5&gt;$G$4,0,SUMIFS(Fluxo!$O:$O,Fluxo!$U:$U,"&gt;"&amp;GQ$5,Fluxo!$U:$U,"&lt;="&amp;GR$5,Fluxo!$D:$D,$D137,Fluxo!$E:$E,"&lt;&gt;"&amp;"PERMUTANTE"))</f>
        <v>0</v>
      </c>
      <c r="GS137" s="18">
        <f>IF(GS$5&gt;$G$4,0,SUMIFS(Fluxo!$O:$O,Fluxo!$U:$U,"&gt;"&amp;GR$5,Fluxo!$U:$U,"&lt;="&amp;GS$5,Fluxo!$D:$D,$D137,Fluxo!$E:$E,"&lt;&gt;"&amp;"PERMUTANTE"))</f>
        <v>0</v>
      </c>
      <c r="GT137" s="18">
        <f>IF(GT$5&gt;$G$4,0,SUMIFS(Fluxo!$O:$O,Fluxo!$U:$U,"&gt;"&amp;GS$5,Fluxo!$U:$U,"&lt;="&amp;GT$5,Fluxo!$D:$D,$D137,Fluxo!$E:$E,"&lt;&gt;"&amp;"PERMUTANTE"))</f>
        <v>0</v>
      </c>
      <c r="GU137" s="18">
        <f>IF(GU$5&gt;$G$4,0,SUMIFS(Fluxo!$O:$O,Fluxo!$U:$U,"&gt;"&amp;GT$5,Fluxo!$U:$U,"&lt;="&amp;GU$5,Fluxo!$D:$D,$D137,Fluxo!$E:$E,"&lt;&gt;"&amp;"PERMUTANTE"))</f>
        <v>0</v>
      </c>
      <c r="GV137" s="18">
        <f>IF(GV$5&gt;$G$4,0,SUMIFS(Fluxo!$O:$O,Fluxo!$U:$U,"&gt;"&amp;GU$5,Fluxo!$U:$U,"&lt;="&amp;GV$5,Fluxo!$D:$D,$D137,Fluxo!$E:$E,"&lt;&gt;"&amp;"PERMUTANTE"))</f>
        <v>0</v>
      </c>
      <c r="GW137" s="18">
        <f>IF(GW$5&gt;$G$4,0,SUMIFS(Fluxo!$O:$O,Fluxo!$U:$U,"&gt;"&amp;GV$5,Fluxo!$U:$U,"&lt;="&amp;GW$5,Fluxo!$D:$D,$D137,Fluxo!$E:$E,"&lt;&gt;"&amp;"PERMUTANTE"))</f>
        <v>0</v>
      </c>
      <c r="GX137" s="18">
        <f>IF(GX$5&gt;$G$4,0,SUMIFS(Fluxo!$O:$O,Fluxo!$U:$U,"&gt;"&amp;GW$5,Fluxo!$U:$U,"&lt;="&amp;GX$5,Fluxo!$D:$D,$D137,Fluxo!$E:$E,"&lt;&gt;"&amp;"PERMUTANTE"))</f>
        <v>0</v>
      </c>
      <c r="GY137" s="18">
        <f>IF(GY$5&gt;$G$4,0,SUMIFS(Fluxo!$O:$O,Fluxo!$U:$U,"&gt;"&amp;GX$5,Fluxo!$U:$U,"&lt;="&amp;GY$5,Fluxo!$D:$D,$D137,Fluxo!$E:$E,"&lt;&gt;"&amp;"PERMUTANTE"))</f>
        <v>0</v>
      </c>
      <c r="GZ137" s="18">
        <f>IF(GZ$5&gt;$G$4,0,SUMIFS(Fluxo!$O:$O,Fluxo!$U:$U,"&gt;"&amp;GY$5,Fluxo!$U:$U,"&lt;="&amp;GZ$5,Fluxo!$D:$D,$D137,Fluxo!$E:$E,"&lt;&gt;"&amp;"PERMUTANTE"))</f>
        <v>0</v>
      </c>
      <c r="HA137" s="18">
        <f>IF(HA$5&gt;$G$4,0,SUMIFS(Fluxo!$O:$O,Fluxo!$U:$U,"&gt;"&amp;GZ$5,Fluxo!$U:$U,"&lt;="&amp;HA$5,Fluxo!$D:$D,$D137,Fluxo!$E:$E,"&lt;&gt;"&amp;"PERMUTANTE"))</f>
        <v>0</v>
      </c>
      <c r="HB137" s="18">
        <f>IF(HB$5&gt;$G$4,0,SUMIFS(Fluxo!$O:$O,Fluxo!$U:$U,"&gt;"&amp;HA$5,Fluxo!$U:$U,"&lt;="&amp;HB$5,Fluxo!$D:$D,$D137,Fluxo!$E:$E,"&lt;&gt;"&amp;"PERMUTANTE"))</f>
        <v>0</v>
      </c>
      <c r="HC137" s="18">
        <f>IF(HC$5&gt;$G$4,0,SUMIFS(Fluxo!$O:$O,Fluxo!$U:$U,"&gt;"&amp;HB$5,Fluxo!$U:$U,"&lt;="&amp;HC$5,Fluxo!$D:$D,$D137,Fluxo!$E:$E,"&lt;&gt;"&amp;"PERMUTANTE"))</f>
        <v>0</v>
      </c>
      <c r="HD137" s="18">
        <f>IF(HD$5&gt;$G$4,0,SUMIFS(Fluxo!$O:$O,Fluxo!$U:$U,"&gt;"&amp;HC$5,Fluxo!$U:$U,"&lt;="&amp;HD$5,Fluxo!$D:$D,$D137,Fluxo!$E:$E,"&lt;&gt;"&amp;"PERMUTANTE"))</f>
        <v>0</v>
      </c>
      <c r="HE137" s="18">
        <f>IF(HE$5&gt;$G$4,0,SUMIFS(Fluxo!$O:$O,Fluxo!$U:$U,"&gt;"&amp;HD$5,Fluxo!$U:$U,"&lt;="&amp;HE$5,Fluxo!$D:$D,$D137,Fluxo!$E:$E,"&lt;&gt;"&amp;"PERMUTANTE"))</f>
        <v>0</v>
      </c>
      <c r="HF137" s="18">
        <f>IF(HF$5&gt;$G$4,0,SUMIFS(Fluxo!$O:$O,Fluxo!$U:$U,"&gt;"&amp;HE$5,Fluxo!$U:$U,"&lt;="&amp;HF$5,Fluxo!$D:$D,$D137,Fluxo!$E:$E,"&lt;&gt;"&amp;"PERMUTANTE"))</f>
        <v>0</v>
      </c>
    </row>
    <row r="138" spans="1:214">
      <c r="A138" s="20">
        <f t="shared" si="11"/>
        <v>128</v>
      </c>
      <c r="B138" s="140" t="str">
        <f>'Check Carteira'!C130</f>
        <v>E.1016.99.03.2008</v>
      </c>
      <c r="C138" s="141">
        <v>1</v>
      </c>
      <c r="D138" s="129" t="str">
        <f>'Check Carteira'!F130</f>
        <v>S-2008</v>
      </c>
      <c r="E138" s="21" t="str">
        <f>IFERROR(INDEX(Contratos!L:L,MATCH(D138,Contratos!R:R,0)),"")</f>
        <v/>
      </c>
      <c r="F138" s="139" t="str">
        <f>IFERROR(INDEX(Contratos!G:G,MATCH(D138,Contratos!R:R,0)),"")</f>
        <v/>
      </c>
      <c r="H138" s="83">
        <f t="shared" si="12"/>
        <v>1</v>
      </c>
      <c r="J138" s="18">
        <f>IF(J$5&gt;$G$4,0,SUMIFS(Fluxo!$O:$O,Fluxo!$U:$U,"&gt;"&amp;I$5,Fluxo!$U:$U,"&lt;="&amp;J$5,Fluxo!$D:$D,$D138))</f>
        <v>0</v>
      </c>
      <c r="K138" s="18">
        <f>IF(K$5&gt;$G$4,0,SUMIFS(Fluxo!$O:$O,Fluxo!$U:$U,"&gt;"&amp;J$5,Fluxo!$U:$U,"&lt;="&amp;K$5,Fluxo!$D:$D,$D138))</f>
        <v>1</v>
      </c>
      <c r="L138" s="18">
        <f>IF(L$5&gt;$G$4,0,SUMIFS(Fluxo!$O:$O,Fluxo!$U:$U,"&gt;"&amp;K$5,Fluxo!$U:$U,"&lt;="&amp;L$5,Fluxo!$D:$D,$D138))</f>
        <v>0</v>
      </c>
      <c r="M138" s="18">
        <f>IF(M$5&gt;$G$4,0,SUMIFS(Fluxo!$O:$O,Fluxo!$U:$U,"&gt;"&amp;L$5,Fluxo!$U:$U,"&lt;="&amp;M$5,Fluxo!$D:$D,$D138))</f>
        <v>0</v>
      </c>
      <c r="N138" s="18">
        <f>IF(N$5&gt;$G$4,0,SUMIFS(Fluxo!$O:$O,Fluxo!$U:$U,"&gt;"&amp;M$5,Fluxo!$U:$U,"&lt;="&amp;N$5,Fluxo!$D:$D,$D138))</f>
        <v>0</v>
      </c>
      <c r="O138" s="18">
        <f>IF(O$5&gt;$G$4,0,SUMIFS(Fluxo!$O:$O,Fluxo!$U:$U,"&gt;"&amp;N$5,Fluxo!$U:$U,"&lt;="&amp;O$5,Fluxo!$D:$D,$D138))</f>
        <v>0</v>
      </c>
      <c r="P138" s="18">
        <f>IF(P$5&gt;$G$4,0,SUMIFS(Fluxo!$O:$O,Fluxo!$U:$U,"&gt;"&amp;O$5,Fluxo!$U:$U,"&lt;="&amp;P$5,Fluxo!$D:$D,$D138))</f>
        <v>0</v>
      </c>
      <c r="Q138" s="18">
        <f>IF(Q$5&gt;$G$4,0,SUMIFS(Fluxo!$O:$O,Fluxo!$U:$U,"&gt;"&amp;P$5,Fluxo!$U:$U,"&lt;="&amp;Q$5,Fluxo!$D:$D,$D138))</f>
        <v>0</v>
      </c>
      <c r="R138" s="18">
        <f>IF(R$5&gt;$G$4,0,SUMIFS(Fluxo!$O:$O,Fluxo!$U:$U,"&gt;"&amp;Q$5,Fluxo!$U:$U,"&lt;="&amp;R$5,Fluxo!$D:$D,$D138))</f>
        <v>0</v>
      </c>
      <c r="S138" s="18">
        <f>IF(S$5&gt;$G$4,0,SUMIFS(Fluxo!$O:$O,Fluxo!$U:$U,"&gt;"&amp;R$5,Fluxo!$U:$U,"&lt;="&amp;S$5,Fluxo!$D:$D,$D138,Fluxo!$E:$E,"&lt;&gt;"&amp;"PERMUTANTE"))</f>
        <v>0</v>
      </c>
      <c r="T138" s="18">
        <f>IF(T$5&gt;$G$4,0,SUMIFS(Fluxo!$O:$O,Fluxo!$U:$U,"&gt;"&amp;S$5,Fluxo!$U:$U,"&lt;="&amp;T$5,Fluxo!$D:$D,$D138,Fluxo!$E:$E,"&lt;&gt;"&amp;"PERMUTANTE"))</f>
        <v>0</v>
      </c>
      <c r="U138" s="18">
        <f>IF(U$5&gt;$G$4,0,SUMIFS(Fluxo!$O:$O,Fluxo!$U:$U,"&gt;"&amp;T$5,Fluxo!$U:$U,"&lt;="&amp;U$5,Fluxo!$D:$D,$D138,Fluxo!$E:$E,"&lt;&gt;"&amp;"PERMUTANTE"))</f>
        <v>0</v>
      </c>
      <c r="V138" s="18">
        <f>IF(V$5&gt;$G$4,0,SUMIFS(Fluxo!$O:$O,Fluxo!$U:$U,"&gt;"&amp;U$5,Fluxo!$U:$U,"&lt;="&amp;V$5,Fluxo!$D:$D,$D138,Fluxo!$E:$E,"&lt;&gt;"&amp;"PERMUTANTE"))</f>
        <v>0</v>
      </c>
      <c r="W138" s="18">
        <f>IF(W$5&gt;$G$4,0,SUMIFS(Fluxo!$O:$O,Fluxo!$U:$U,"&gt;"&amp;V$5,Fluxo!$U:$U,"&lt;="&amp;W$5,Fluxo!$D:$D,$D138,Fluxo!$E:$E,"&lt;&gt;"&amp;"PERMUTANTE"))</f>
        <v>0</v>
      </c>
      <c r="X138" s="18">
        <f>IF(X$5&gt;$G$4,0,SUMIFS(Fluxo!$O:$O,Fluxo!$U:$U,"&gt;"&amp;W$5,Fluxo!$U:$U,"&lt;="&amp;X$5,Fluxo!$D:$D,$D138,Fluxo!$E:$E,"&lt;&gt;"&amp;"PERMUTANTE"))</f>
        <v>0</v>
      </c>
      <c r="Y138" s="18">
        <f>IF(Y$5&gt;$G$4,0,SUMIFS(Fluxo!$O:$O,Fluxo!$U:$U,"&gt;"&amp;X$5,Fluxo!$U:$U,"&lt;="&amp;Y$5,Fluxo!$D:$D,$D138,Fluxo!$E:$E,"&lt;&gt;"&amp;"PERMUTANTE"))</f>
        <v>0</v>
      </c>
      <c r="Z138" s="18">
        <f>IF(Z$5&gt;$G$4,0,SUMIFS(Fluxo!$O:$O,Fluxo!$U:$U,"&gt;"&amp;Y$5,Fluxo!$U:$U,"&lt;="&amp;Z$5,Fluxo!$D:$D,$D138,Fluxo!$E:$E,"&lt;&gt;"&amp;"PERMUTANTE"))</f>
        <v>0</v>
      </c>
      <c r="AA138" s="18">
        <f>IF(AA$5&gt;$G$4,0,SUMIFS(Fluxo!$O:$O,Fluxo!$U:$U,"&gt;"&amp;Z$5,Fluxo!$U:$U,"&lt;="&amp;AA$5,Fluxo!$D:$D,$D138,Fluxo!$E:$E,"&lt;&gt;"&amp;"PERMUTANTE"))</f>
        <v>0</v>
      </c>
      <c r="AB138" s="18">
        <f>IF(AB$5&gt;$G$4,0,SUMIFS(Fluxo!$O:$O,Fluxo!$U:$U,"&gt;"&amp;AA$5,Fluxo!$U:$U,"&lt;="&amp;AB$5,Fluxo!$D:$D,$D138,Fluxo!$E:$E,"&lt;&gt;"&amp;"PERMUTANTE"))</f>
        <v>0</v>
      </c>
      <c r="AC138" s="18">
        <f>IF(AC$5&gt;$G$4,0,SUMIFS(Fluxo!$O:$O,Fluxo!$U:$U,"&gt;"&amp;AB$5,Fluxo!$U:$U,"&lt;="&amp;AC$5,Fluxo!$D:$D,$D138,Fluxo!$E:$E,"&lt;&gt;"&amp;"PERMUTANTE"))</f>
        <v>0</v>
      </c>
      <c r="AD138" s="18">
        <f>IF(AD$5&gt;$G$4,0,SUMIFS(Fluxo!$O:$O,Fluxo!$U:$U,"&gt;"&amp;AC$5,Fluxo!$U:$U,"&lt;="&amp;AD$5,Fluxo!$D:$D,$D138,Fluxo!$E:$E,"&lt;&gt;"&amp;"PERMUTANTE"))</f>
        <v>0</v>
      </c>
      <c r="AE138" s="18">
        <f>IF(AE$5&gt;$G$4,0,SUMIFS(Fluxo!$O:$O,Fluxo!$U:$U,"&gt;"&amp;AD$5,Fluxo!$U:$U,"&lt;="&amp;AE$5,Fluxo!$D:$D,$D138,Fluxo!$E:$E,"&lt;&gt;"&amp;"PERMUTANTE"))</f>
        <v>0</v>
      </c>
      <c r="AF138" s="18">
        <f>IF(AF$5&gt;$G$4,0,SUMIFS(Fluxo!$O:$O,Fluxo!$U:$U,"&gt;"&amp;AE$5,Fluxo!$U:$U,"&lt;="&amp;AF$5,Fluxo!$D:$D,$D138,Fluxo!$E:$E,"&lt;&gt;"&amp;"PERMUTANTE"))</f>
        <v>0</v>
      </c>
      <c r="AG138" s="18">
        <f>IF(AG$5&gt;$G$4,0,SUMIFS(Fluxo!$O:$O,Fluxo!$U:$U,"&gt;"&amp;AF$5,Fluxo!$U:$U,"&lt;="&amp;AG$5,Fluxo!$D:$D,$D138,Fluxo!$E:$E,"&lt;&gt;"&amp;"PERMUTANTE"))</f>
        <v>0</v>
      </c>
      <c r="AH138" s="18">
        <f>IF(AH$5&gt;$G$4,0,SUMIFS(Fluxo!$O:$O,Fluxo!$U:$U,"&gt;"&amp;AG$5,Fluxo!$U:$U,"&lt;="&amp;AH$5,Fluxo!$D:$D,$D138,Fluxo!$E:$E,"&lt;&gt;"&amp;"PERMUTANTE"))</f>
        <v>0</v>
      </c>
      <c r="AI138" s="18">
        <f>IF(AI$5&gt;$G$4,0,SUMIFS(Fluxo!$O:$O,Fluxo!$U:$U,"&gt;"&amp;AH$5,Fluxo!$U:$U,"&lt;="&amp;AI$5,Fluxo!$D:$D,$D138,Fluxo!$E:$E,"&lt;&gt;"&amp;"PERMUTANTE"))</f>
        <v>0</v>
      </c>
      <c r="AJ138" s="18">
        <f>IF(AJ$5&gt;$G$4,0,SUMIFS(Fluxo!$O:$O,Fluxo!$U:$U,"&gt;"&amp;AI$5,Fluxo!$U:$U,"&lt;="&amp;AJ$5,Fluxo!$D:$D,$D138,Fluxo!$E:$E,"&lt;&gt;"&amp;"PERMUTANTE"))</f>
        <v>0</v>
      </c>
      <c r="AK138" s="18">
        <f>IF(AK$5&gt;$G$4,0,SUMIFS(Fluxo!$O:$O,Fluxo!$U:$U,"&gt;"&amp;AJ$5,Fluxo!$U:$U,"&lt;="&amp;AK$5,Fluxo!$D:$D,$D138,Fluxo!$E:$E,"&lt;&gt;"&amp;"PERMUTANTE"))</f>
        <v>0</v>
      </c>
      <c r="AL138" s="18">
        <f>IF(AL$5&gt;$G$4,0,SUMIFS(Fluxo!$O:$O,Fluxo!$U:$U,"&gt;"&amp;AK$5,Fluxo!$U:$U,"&lt;="&amp;AL$5,Fluxo!$D:$D,$D138,Fluxo!$E:$E,"&lt;&gt;"&amp;"PERMUTANTE"))</f>
        <v>0</v>
      </c>
      <c r="AM138" s="18">
        <f>IF(AM$5&gt;$G$4,0,SUMIFS(Fluxo!$O:$O,Fluxo!$U:$U,"&gt;"&amp;AL$5,Fluxo!$U:$U,"&lt;="&amp;AM$5,Fluxo!$D:$D,$D138,Fluxo!$E:$E,"&lt;&gt;"&amp;"PERMUTANTE"))</f>
        <v>0</v>
      </c>
      <c r="AN138" s="18">
        <f>IF(AN$5&gt;$G$4,0,SUMIFS(Fluxo!$O:$O,Fluxo!$U:$U,"&gt;"&amp;AM$5,Fluxo!$U:$U,"&lt;="&amp;AN$5,Fluxo!$D:$D,$D138,Fluxo!$E:$E,"&lt;&gt;"&amp;"PERMUTANTE"))</f>
        <v>0</v>
      </c>
      <c r="AO138" s="18">
        <f>IF(AO$5&gt;$G$4,0,SUMIFS(Fluxo!$O:$O,Fluxo!$U:$U,"&gt;"&amp;AN$5,Fluxo!$U:$U,"&lt;="&amp;AO$5,Fluxo!$D:$D,$D138,Fluxo!$E:$E,"&lt;&gt;"&amp;"PERMUTANTE"))</f>
        <v>0</v>
      </c>
      <c r="AP138" s="18">
        <f>IF(AP$5&gt;$G$4,0,SUMIFS(Fluxo!$O:$O,Fluxo!$U:$U,"&gt;"&amp;AO$5,Fluxo!$U:$U,"&lt;="&amp;AP$5,Fluxo!$D:$D,$D138,Fluxo!$E:$E,"&lt;&gt;"&amp;"PERMUTANTE"))</f>
        <v>0</v>
      </c>
      <c r="AQ138" s="18">
        <f>IF(AQ$5&gt;$G$4,0,SUMIFS(Fluxo!$O:$O,Fluxo!$U:$U,"&gt;"&amp;AP$5,Fluxo!$U:$U,"&lt;="&amp;AQ$5,Fluxo!$D:$D,$D138,Fluxo!$E:$E,"&lt;&gt;"&amp;"PERMUTANTE"))</f>
        <v>0</v>
      </c>
      <c r="AR138" s="18">
        <f>IF(AR$5&gt;$G$4,0,SUMIFS(Fluxo!$O:$O,Fluxo!$U:$U,"&gt;"&amp;AQ$5,Fluxo!$U:$U,"&lt;="&amp;AR$5,Fluxo!$D:$D,$D138,Fluxo!$E:$E,"&lt;&gt;"&amp;"PERMUTANTE"))</f>
        <v>0</v>
      </c>
      <c r="AS138" s="18">
        <f>IF(AS$5&gt;$G$4,0,SUMIFS(Fluxo!$O:$O,Fluxo!$U:$U,"&gt;"&amp;AR$5,Fluxo!$U:$U,"&lt;="&amp;AS$5,Fluxo!$D:$D,$D138,Fluxo!$E:$E,"&lt;&gt;"&amp;"PERMUTANTE"))</f>
        <v>0</v>
      </c>
      <c r="AT138" s="18">
        <f>IF(AT$5&gt;$G$4,0,SUMIFS(Fluxo!$O:$O,Fluxo!$U:$U,"&gt;"&amp;AS$5,Fluxo!$U:$U,"&lt;="&amp;AT$5,Fluxo!$D:$D,$D138,Fluxo!$E:$E,"&lt;&gt;"&amp;"PERMUTANTE"))</f>
        <v>0</v>
      </c>
      <c r="AU138" s="18">
        <f>IF(AU$5&gt;$G$4,0,SUMIFS(Fluxo!$O:$O,Fluxo!$U:$U,"&gt;"&amp;AT$5,Fluxo!$U:$U,"&lt;="&amp;AU$5,Fluxo!$D:$D,$D138,Fluxo!$E:$E,"&lt;&gt;"&amp;"PERMUTANTE"))</f>
        <v>0</v>
      </c>
      <c r="AV138" s="18">
        <f>IF(AV$5&gt;$G$4,0,SUMIFS(Fluxo!$O:$O,Fluxo!$U:$U,"&gt;"&amp;AU$5,Fluxo!$U:$U,"&lt;="&amp;AV$5,Fluxo!$D:$D,$D138,Fluxo!$E:$E,"&lt;&gt;"&amp;"PERMUTANTE"))</f>
        <v>0</v>
      </c>
      <c r="AW138" s="18">
        <f>IF(AW$5&gt;$G$4,0,SUMIFS(Fluxo!$O:$O,Fluxo!$U:$U,"&gt;"&amp;AV$5,Fluxo!$U:$U,"&lt;="&amp;AW$5,Fluxo!$D:$D,$D138,Fluxo!$E:$E,"&lt;&gt;"&amp;"PERMUTANTE"))</f>
        <v>0</v>
      </c>
      <c r="AX138" s="18">
        <f>IF(AX$5&gt;$G$4,0,SUMIFS(Fluxo!$O:$O,Fluxo!$U:$U,"&gt;"&amp;AW$5,Fluxo!$U:$U,"&lt;="&amp;AX$5,Fluxo!$D:$D,$D138,Fluxo!$E:$E,"&lt;&gt;"&amp;"PERMUTANTE"))</f>
        <v>0</v>
      </c>
      <c r="AY138" s="18">
        <f>IF(AY$5&gt;$G$4,0,SUMIFS(Fluxo!$O:$O,Fluxo!$U:$U,"&gt;"&amp;AX$5,Fluxo!$U:$U,"&lt;="&amp;AY$5,Fluxo!$D:$D,$D138,Fluxo!$E:$E,"&lt;&gt;"&amp;"PERMUTANTE"))</f>
        <v>0</v>
      </c>
      <c r="AZ138" s="18">
        <f>IF(AZ$5&gt;$G$4,0,SUMIFS(Fluxo!$O:$O,Fluxo!$U:$U,"&gt;"&amp;AY$5,Fluxo!$U:$U,"&lt;="&amp;AZ$5,Fluxo!$D:$D,$D138,Fluxo!$E:$E,"&lt;&gt;"&amp;"PERMUTANTE"))</f>
        <v>0</v>
      </c>
      <c r="BA138" s="18">
        <f>IF(BA$5&gt;$G$4,0,SUMIFS(Fluxo!$O:$O,Fluxo!$U:$U,"&gt;"&amp;AZ$5,Fluxo!$U:$U,"&lt;="&amp;BA$5,Fluxo!$D:$D,$D138,Fluxo!$E:$E,"&lt;&gt;"&amp;"PERMUTANTE"))</f>
        <v>0</v>
      </c>
      <c r="BB138" s="18">
        <f>IF(BB$5&gt;$G$4,0,SUMIFS(Fluxo!$O:$O,Fluxo!$U:$U,"&gt;"&amp;BA$5,Fluxo!$U:$U,"&lt;="&amp;BB$5,Fluxo!$D:$D,$D138,Fluxo!$E:$E,"&lt;&gt;"&amp;"PERMUTANTE"))</f>
        <v>0</v>
      </c>
      <c r="BC138" s="18">
        <f>IF(BC$5&gt;$G$4,0,SUMIFS(Fluxo!$O:$O,Fluxo!$U:$U,"&gt;"&amp;BB$5,Fluxo!$U:$U,"&lt;="&amp;BC$5,Fluxo!$D:$D,$D138,Fluxo!$E:$E,"&lt;&gt;"&amp;"PERMUTANTE"))</f>
        <v>0</v>
      </c>
      <c r="BD138" s="18">
        <f>IF(BD$5&gt;$G$4,0,SUMIFS(Fluxo!$O:$O,Fluxo!$U:$U,"&gt;"&amp;BC$5,Fluxo!$U:$U,"&lt;="&amp;BD$5,Fluxo!$D:$D,$D138,Fluxo!$E:$E,"&lt;&gt;"&amp;"PERMUTANTE"))</f>
        <v>0</v>
      </c>
      <c r="BE138" s="18">
        <f>IF(BE$5&gt;$G$4,0,SUMIFS(Fluxo!$O:$O,Fluxo!$U:$U,"&gt;"&amp;BD$5,Fluxo!$U:$U,"&lt;="&amp;BE$5,Fluxo!$D:$D,$D138,Fluxo!$E:$E,"&lt;&gt;"&amp;"PERMUTANTE"))</f>
        <v>0</v>
      </c>
      <c r="BF138" s="18">
        <f>IF(BF$5&gt;$G$4,0,SUMIFS(Fluxo!$O:$O,Fluxo!$U:$U,"&gt;"&amp;BE$5,Fluxo!$U:$U,"&lt;="&amp;BF$5,Fluxo!$D:$D,$D138,Fluxo!$E:$E,"&lt;&gt;"&amp;"PERMUTANTE"))</f>
        <v>0</v>
      </c>
      <c r="BG138" s="18">
        <f>IF(BG$5&gt;$G$4,0,SUMIFS(Fluxo!$O:$O,Fluxo!$U:$U,"&gt;"&amp;BF$5,Fluxo!$U:$U,"&lt;="&amp;BG$5,Fluxo!$D:$D,$D138,Fluxo!$E:$E,"&lt;&gt;"&amp;"PERMUTANTE"))</f>
        <v>0</v>
      </c>
      <c r="BH138" s="18">
        <f>IF(BH$5&gt;$G$4,0,SUMIFS(Fluxo!$O:$O,Fluxo!$U:$U,"&gt;"&amp;BG$5,Fluxo!$U:$U,"&lt;="&amp;BH$5,Fluxo!$D:$D,$D138,Fluxo!$E:$E,"&lt;&gt;"&amp;"PERMUTANTE"))</f>
        <v>0</v>
      </c>
      <c r="BI138" s="18">
        <f>IF(BI$5&gt;$G$4,0,SUMIFS(Fluxo!$O:$O,Fluxo!$U:$U,"&gt;"&amp;BH$5,Fluxo!$U:$U,"&lt;="&amp;BI$5,Fluxo!$D:$D,$D138,Fluxo!$E:$E,"&lt;&gt;"&amp;"PERMUTANTE"))</f>
        <v>0</v>
      </c>
      <c r="BJ138" s="18">
        <f>IF(BJ$5&gt;$G$4,0,SUMIFS(Fluxo!$O:$O,Fluxo!$U:$U,"&gt;"&amp;BI$5,Fluxo!$U:$U,"&lt;="&amp;BJ$5,Fluxo!$D:$D,$D138,Fluxo!$E:$E,"&lt;&gt;"&amp;"PERMUTANTE"))</f>
        <v>0</v>
      </c>
      <c r="BK138" s="18">
        <f>IF(BK$5&gt;$G$4,0,SUMIFS(Fluxo!$O:$O,Fluxo!$U:$U,"&gt;"&amp;BJ$5,Fluxo!$U:$U,"&lt;="&amp;BK$5,Fluxo!$D:$D,$D138,Fluxo!$E:$E,"&lt;&gt;"&amp;"PERMUTANTE"))</f>
        <v>0</v>
      </c>
      <c r="BL138" s="18">
        <f>IF(BL$5&gt;$G$4,0,SUMIFS(Fluxo!$O:$O,Fluxo!$U:$U,"&gt;"&amp;BK$5,Fluxo!$U:$U,"&lt;="&amp;BL$5,Fluxo!$D:$D,$D138,Fluxo!$E:$E,"&lt;&gt;"&amp;"PERMUTANTE"))</f>
        <v>0</v>
      </c>
      <c r="BM138" s="18">
        <f>IF(BM$5&gt;$G$4,0,SUMIFS(Fluxo!$O:$O,Fluxo!$U:$U,"&gt;"&amp;BL$5,Fluxo!$U:$U,"&lt;="&amp;BM$5,Fluxo!$D:$D,$D138,Fluxo!$E:$E,"&lt;&gt;"&amp;"PERMUTANTE"))</f>
        <v>0</v>
      </c>
      <c r="BN138" s="18">
        <f>IF(BN$5&gt;$G$4,0,SUMIFS(Fluxo!$O:$O,Fluxo!$U:$U,"&gt;"&amp;BM$5,Fluxo!$U:$U,"&lt;="&amp;BN$5,Fluxo!$D:$D,$D138,Fluxo!$E:$E,"&lt;&gt;"&amp;"PERMUTANTE"))</f>
        <v>0</v>
      </c>
      <c r="BO138" s="18">
        <f>IF(BO$5&gt;$G$4,0,SUMIFS(Fluxo!$O:$O,Fluxo!$U:$U,"&gt;"&amp;BN$5,Fluxo!$U:$U,"&lt;="&amp;BO$5,Fluxo!$D:$D,$D138,Fluxo!$E:$E,"&lt;&gt;"&amp;"PERMUTANTE"))</f>
        <v>0</v>
      </c>
      <c r="BP138" s="18">
        <f>IF(BP$5&gt;$G$4,0,SUMIFS(Fluxo!$O:$O,Fluxo!$U:$U,"&gt;"&amp;BO$5,Fluxo!$U:$U,"&lt;="&amp;BP$5,Fluxo!$D:$D,$D138,Fluxo!$E:$E,"&lt;&gt;"&amp;"PERMUTANTE"))</f>
        <v>0</v>
      </c>
      <c r="BQ138" s="18">
        <f>IF(BQ$5&gt;$G$4,0,SUMIFS(Fluxo!$O:$O,Fluxo!$U:$U,"&gt;"&amp;BP$5,Fluxo!$U:$U,"&lt;="&amp;BQ$5,Fluxo!$D:$D,$D138,Fluxo!$E:$E,"&lt;&gt;"&amp;"PERMUTANTE"))</f>
        <v>0</v>
      </c>
      <c r="BR138" s="18">
        <f>IF(BR$5&gt;$G$4,0,SUMIFS(Fluxo!$O:$O,Fluxo!$U:$U,"&gt;"&amp;BQ$5,Fluxo!$U:$U,"&lt;="&amp;BR$5,Fluxo!$D:$D,$D138,Fluxo!$E:$E,"&lt;&gt;"&amp;"PERMUTANTE"))</f>
        <v>0</v>
      </c>
      <c r="BS138" s="18">
        <f>IF(BS$5&gt;$G$4,0,SUMIFS(Fluxo!$O:$O,Fluxo!$U:$U,"&gt;"&amp;BR$5,Fluxo!$U:$U,"&lt;="&amp;BS$5,Fluxo!$D:$D,$D138,Fluxo!$E:$E,"&lt;&gt;"&amp;"PERMUTANTE"))</f>
        <v>0</v>
      </c>
      <c r="BT138" s="18">
        <f>IF(BT$5&gt;$G$4,0,SUMIFS(Fluxo!$O:$O,Fluxo!$U:$U,"&gt;"&amp;BS$5,Fluxo!$U:$U,"&lt;="&amp;BT$5,Fluxo!$D:$D,$D138,Fluxo!$E:$E,"&lt;&gt;"&amp;"PERMUTANTE"))</f>
        <v>0</v>
      </c>
      <c r="BU138" s="18">
        <f>IF(BU$5&gt;$G$4,0,SUMIFS(Fluxo!$O:$O,Fluxo!$U:$U,"&gt;"&amp;BT$5,Fluxo!$U:$U,"&lt;="&amp;BU$5,Fluxo!$D:$D,$D138,Fluxo!$E:$E,"&lt;&gt;"&amp;"PERMUTANTE"))</f>
        <v>0</v>
      </c>
      <c r="BV138" s="18">
        <f>IF(BV$5&gt;$G$4,0,SUMIFS(Fluxo!$O:$O,Fluxo!$U:$U,"&gt;"&amp;BU$5,Fluxo!$U:$U,"&lt;="&amp;BV$5,Fluxo!$D:$D,$D138,Fluxo!$E:$E,"&lt;&gt;"&amp;"PERMUTANTE"))</f>
        <v>0</v>
      </c>
      <c r="BW138" s="18">
        <f>IF(BW$5&gt;$G$4,0,SUMIFS(Fluxo!$O:$O,Fluxo!$U:$U,"&gt;"&amp;BV$5,Fluxo!$U:$U,"&lt;="&amp;BW$5,Fluxo!$D:$D,$D138,Fluxo!$E:$E,"&lt;&gt;"&amp;"PERMUTANTE"))</f>
        <v>0</v>
      </c>
      <c r="BX138" s="18">
        <f>IF(BX$5&gt;$G$4,0,SUMIFS(Fluxo!$O:$O,Fluxo!$U:$U,"&gt;"&amp;BW$5,Fluxo!$U:$U,"&lt;="&amp;BX$5,Fluxo!$D:$D,$D138,Fluxo!$E:$E,"&lt;&gt;"&amp;"PERMUTANTE"))</f>
        <v>0</v>
      </c>
      <c r="BY138" s="18">
        <f>IF(BY$5&gt;$G$4,0,SUMIFS(Fluxo!$O:$O,Fluxo!$U:$U,"&gt;"&amp;BX$5,Fluxo!$U:$U,"&lt;="&amp;BY$5,Fluxo!$D:$D,$D138,Fluxo!$E:$E,"&lt;&gt;"&amp;"PERMUTANTE"))</f>
        <v>0</v>
      </c>
      <c r="BZ138" s="18">
        <f>IF(BZ$5&gt;$G$4,0,SUMIFS(Fluxo!$O:$O,Fluxo!$U:$U,"&gt;"&amp;BY$5,Fluxo!$U:$U,"&lt;="&amp;BZ$5,Fluxo!$D:$D,$D138,Fluxo!$E:$E,"&lt;&gt;"&amp;"PERMUTANTE"))</f>
        <v>0</v>
      </c>
      <c r="CA138" s="18">
        <f>IF(CA$5&gt;$G$4,0,SUMIFS(Fluxo!$O:$O,Fluxo!$U:$U,"&gt;"&amp;BZ$5,Fluxo!$U:$U,"&lt;="&amp;CA$5,Fluxo!$D:$D,$D138,Fluxo!$E:$E,"&lt;&gt;"&amp;"PERMUTANTE"))</f>
        <v>0</v>
      </c>
      <c r="CB138" s="18">
        <f>IF(CB$5&gt;$G$4,0,SUMIFS(Fluxo!$O:$O,Fluxo!$U:$U,"&gt;"&amp;CA$5,Fluxo!$U:$U,"&lt;="&amp;CB$5,Fluxo!$D:$D,$D138,Fluxo!$E:$E,"&lt;&gt;"&amp;"PERMUTANTE"))</f>
        <v>0</v>
      </c>
      <c r="CC138" s="18">
        <f>IF(CC$5&gt;$G$4,0,SUMIFS(Fluxo!$O:$O,Fluxo!$U:$U,"&gt;"&amp;CB$5,Fluxo!$U:$U,"&lt;="&amp;CC$5,Fluxo!$D:$D,$D138,Fluxo!$E:$E,"&lt;&gt;"&amp;"PERMUTANTE"))</f>
        <v>0</v>
      </c>
      <c r="CD138" s="18">
        <f>IF(CD$5&gt;$G$4,0,SUMIFS(Fluxo!$O:$O,Fluxo!$U:$U,"&gt;"&amp;CC$5,Fluxo!$U:$U,"&lt;="&amp;CD$5,Fluxo!$D:$D,$D138,Fluxo!$E:$E,"&lt;&gt;"&amp;"PERMUTANTE"))</f>
        <v>0</v>
      </c>
      <c r="CE138" s="18">
        <f>IF(CE$5&gt;$G$4,0,SUMIFS(Fluxo!$O:$O,Fluxo!$U:$U,"&gt;"&amp;CD$5,Fluxo!$U:$U,"&lt;="&amp;CE$5,Fluxo!$D:$D,$D138,Fluxo!$E:$E,"&lt;&gt;"&amp;"PERMUTANTE"))</f>
        <v>0</v>
      </c>
      <c r="CF138" s="18">
        <f>IF(CF$5&gt;$G$4,0,SUMIFS(Fluxo!$O:$O,Fluxo!$U:$U,"&gt;"&amp;CE$5,Fluxo!$U:$U,"&lt;="&amp;CF$5,Fluxo!$D:$D,$D138,Fluxo!$E:$E,"&lt;&gt;"&amp;"PERMUTANTE"))</f>
        <v>0</v>
      </c>
      <c r="CG138" s="18">
        <f>IF(CG$5&gt;$G$4,0,SUMIFS(Fluxo!$O:$O,Fluxo!$U:$U,"&gt;"&amp;CF$5,Fluxo!$U:$U,"&lt;="&amp;CG$5,Fluxo!$D:$D,$D138,Fluxo!$E:$E,"&lt;&gt;"&amp;"PERMUTANTE"))</f>
        <v>0</v>
      </c>
      <c r="CH138" s="18">
        <f>IF(CH$5&gt;$G$4,0,SUMIFS(Fluxo!$O:$O,Fluxo!$U:$U,"&gt;"&amp;CG$5,Fluxo!$U:$U,"&lt;="&amp;CH$5,Fluxo!$D:$D,$D138,Fluxo!$E:$E,"&lt;&gt;"&amp;"PERMUTANTE"))</f>
        <v>0</v>
      </c>
      <c r="CI138" s="18">
        <f>IF(CI$5&gt;$G$4,0,SUMIFS(Fluxo!$O:$O,Fluxo!$U:$U,"&gt;"&amp;CH$5,Fluxo!$U:$U,"&lt;="&amp;CI$5,Fluxo!$D:$D,$D138,Fluxo!$E:$E,"&lt;&gt;"&amp;"PERMUTANTE"))</f>
        <v>0</v>
      </c>
      <c r="CJ138" s="18">
        <f>IF(CJ$5&gt;$G$4,0,SUMIFS(Fluxo!$O:$O,Fluxo!$U:$U,"&gt;"&amp;CI$5,Fluxo!$U:$U,"&lt;="&amp;CJ$5,Fluxo!$D:$D,$D138,Fluxo!$E:$E,"&lt;&gt;"&amp;"PERMUTANTE"))</f>
        <v>0</v>
      </c>
      <c r="CK138" s="18">
        <f>IF(CK$5&gt;$G$4,0,SUMIFS(Fluxo!$O:$O,Fluxo!$U:$U,"&gt;"&amp;CJ$5,Fluxo!$U:$U,"&lt;="&amp;CK$5,Fluxo!$D:$D,$D138,Fluxo!$E:$E,"&lt;&gt;"&amp;"PERMUTANTE"))</f>
        <v>0</v>
      </c>
      <c r="CL138" s="18">
        <f>IF(CL$5&gt;$G$4,0,SUMIFS(Fluxo!$O:$O,Fluxo!$U:$U,"&gt;"&amp;CK$5,Fluxo!$U:$U,"&lt;="&amp;CL$5,Fluxo!$D:$D,$D138,Fluxo!$E:$E,"&lt;&gt;"&amp;"PERMUTANTE"))</f>
        <v>0</v>
      </c>
      <c r="CM138" s="18">
        <f>IF(CM$5&gt;$G$4,0,SUMIFS(Fluxo!$O:$O,Fluxo!$U:$U,"&gt;"&amp;CL$5,Fluxo!$U:$U,"&lt;="&amp;CM$5,Fluxo!$D:$D,$D138,Fluxo!$E:$E,"&lt;&gt;"&amp;"PERMUTANTE"))</f>
        <v>0</v>
      </c>
      <c r="CN138" s="18">
        <f>IF(CN$5&gt;$G$4,0,SUMIFS(Fluxo!$O:$O,Fluxo!$U:$U,"&gt;"&amp;CM$5,Fluxo!$U:$U,"&lt;="&amp;CN$5,Fluxo!$D:$D,$D138,Fluxo!$E:$E,"&lt;&gt;"&amp;"PERMUTANTE"))</f>
        <v>0</v>
      </c>
      <c r="CO138" s="18">
        <f>IF(CO$5&gt;$G$4,0,SUMIFS(Fluxo!$O:$O,Fluxo!$U:$U,"&gt;"&amp;CN$5,Fluxo!$U:$U,"&lt;="&amp;CO$5,Fluxo!$D:$D,$D138,Fluxo!$E:$E,"&lt;&gt;"&amp;"PERMUTANTE"))</f>
        <v>0</v>
      </c>
      <c r="CP138" s="18">
        <f>IF(CP$5&gt;$G$4,0,SUMIFS(Fluxo!$O:$O,Fluxo!$U:$U,"&gt;"&amp;CO$5,Fluxo!$U:$U,"&lt;="&amp;CP$5,Fluxo!$D:$D,$D138,Fluxo!$E:$E,"&lt;&gt;"&amp;"PERMUTANTE"))</f>
        <v>0</v>
      </c>
      <c r="CQ138" s="18">
        <f>IF(CQ$5&gt;$G$4,0,SUMIFS(Fluxo!$O:$O,Fluxo!$U:$U,"&gt;"&amp;CP$5,Fluxo!$U:$U,"&lt;="&amp;CQ$5,Fluxo!$D:$D,$D138,Fluxo!$E:$E,"&lt;&gt;"&amp;"PERMUTANTE"))</f>
        <v>0</v>
      </c>
      <c r="CR138" s="18">
        <f>IF(CR$5&gt;$G$4,0,SUMIFS(Fluxo!$O:$O,Fluxo!$U:$U,"&gt;"&amp;CQ$5,Fluxo!$U:$U,"&lt;="&amp;CR$5,Fluxo!$D:$D,$D138,Fluxo!$E:$E,"&lt;&gt;"&amp;"PERMUTANTE"))</f>
        <v>0</v>
      </c>
      <c r="CS138" s="18">
        <f>IF(CS$5&gt;$G$4,0,SUMIFS(Fluxo!$O:$O,Fluxo!$U:$U,"&gt;"&amp;CR$5,Fluxo!$U:$U,"&lt;="&amp;CS$5,Fluxo!$D:$D,$D138,Fluxo!$E:$E,"&lt;&gt;"&amp;"PERMUTANTE"))</f>
        <v>0</v>
      </c>
      <c r="CT138" s="18">
        <f>IF(CT$5&gt;$G$4,0,SUMIFS(Fluxo!$O:$O,Fluxo!$U:$U,"&gt;"&amp;CS$5,Fluxo!$U:$U,"&lt;="&amp;CT$5,Fluxo!$D:$D,$D138,Fluxo!$E:$E,"&lt;&gt;"&amp;"PERMUTANTE"))</f>
        <v>0</v>
      </c>
      <c r="CU138" s="18">
        <f>IF(CU$5&gt;$G$4,0,SUMIFS(Fluxo!$O:$O,Fluxo!$U:$U,"&gt;"&amp;CT$5,Fluxo!$U:$U,"&lt;="&amp;CU$5,Fluxo!$D:$D,$D138,Fluxo!$E:$E,"&lt;&gt;"&amp;"PERMUTANTE"))</f>
        <v>0</v>
      </c>
      <c r="CV138" s="18">
        <f>IF(CV$5&gt;$G$4,0,SUMIFS(Fluxo!$O:$O,Fluxo!$U:$U,"&gt;"&amp;CU$5,Fluxo!$U:$U,"&lt;="&amp;CV$5,Fluxo!$D:$D,$D138,Fluxo!$E:$E,"&lt;&gt;"&amp;"PERMUTANTE"))</f>
        <v>0</v>
      </c>
      <c r="CW138" s="18">
        <f>IF(CW$5&gt;$G$4,0,SUMIFS(Fluxo!$O:$O,Fluxo!$U:$U,"&gt;"&amp;CV$5,Fluxo!$U:$U,"&lt;="&amp;CW$5,Fluxo!$D:$D,$D138,Fluxo!$E:$E,"&lt;&gt;"&amp;"PERMUTANTE"))</f>
        <v>0</v>
      </c>
      <c r="CX138" s="18">
        <f>IF(CX$5&gt;$G$4,0,SUMIFS(Fluxo!$O:$O,Fluxo!$U:$U,"&gt;"&amp;CW$5,Fluxo!$U:$U,"&lt;="&amp;CX$5,Fluxo!$D:$D,$D138,Fluxo!$E:$E,"&lt;&gt;"&amp;"PERMUTANTE"))</f>
        <v>0</v>
      </c>
      <c r="CY138" s="18">
        <f>IF(CY$5&gt;$G$4,0,SUMIFS(Fluxo!$O:$O,Fluxo!$U:$U,"&gt;"&amp;CX$5,Fluxo!$U:$U,"&lt;="&amp;CY$5,Fluxo!$D:$D,$D138,Fluxo!$E:$E,"&lt;&gt;"&amp;"PERMUTANTE"))</f>
        <v>0</v>
      </c>
      <c r="CZ138" s="18">
        <f>IF(CZ$5&gt;$G$4,0,SUMIFS(Fluxo!$O:$O,Fluxo!$U:$U,"&gt;"&amp;CY$5,Fluxo!$U:$U,"&lt;="&amp;CZ$5,Fluxo!$D:$D,$D138,Fluxo!$E:$E,"&lt;&gt;"&amp;"PERMUTANTE"))</f>
        <v>0</v>
      </c>
      <c r="DA138" s="18">
        <f>IF(DA$5&gt;$G$4,0,SUMIFS(Fluxo!$O:$O,Fluxo!$U:$U,"&gt;"&amp;CZ$5,Fluxo!$U:$U,"&lt;="&amp;DA$5,Fluxo!$D:$D,$D138,Fluxo!$E:$E,"&lt;&gt;"&amp;"PERMUTANTE"))</f>
        <v>0</v>
      </c>
      <c r="DB138" s="18">
        <f>IF(DB$5&gt;$G$4,0,SUMIFS(Fluxo!$O:$O,Fluxo!$U:$U,"&gt;"&amp;DA$5,Fluxo!$U:$U,"&lt;="&amp;DB$5,Fluxo!$D:$D,$D138,Fluxo!$E:$E,"&lt;&gt;"&amp;"PERMUTANTE"))</f>
        <v>0</v>
      </c>
      <c r="DC138" s="18">
        <f>IF(DC$5&gt;$G$4,0,SUMIFS(Fluxo!$O:$O,Fluxo!$U:$U,"&gt;"&amp;DB$5,Fluxo!$U:$U,"&lt;="&amp;DC$5,Fluxo!$D:$D,$D138,Fluxo!$E:$E,"&lt;&gt;"&amp;"PERMUTANTE"))</f>
        <v>0</v>
      </c>
      <c r="DD138" s="18">
        <f>IF(DD$5&gt;$G$4,0,SUMIFS(Fluxo!$O:$O,Fluxo!$U:$U,"&gt;"&amp;DC$5,Fluxo!$U:$U,"&lt;="&amp;DD$5,Fluxo!$D:$D,$D138,Fluxo!$E:$E,"&lt;&gt;"&amp;"PERMUTANTE"))</f>
        <v>0</v>
      </c>
      <c r="DE138" s="18">
        <f>IF(DE$5&gt;$G$4,0,SUMIFS(Fluxo!$O:$O,Fluxo!$U:$U,"&gt;"&amp;DD$5,Fluxo!$U:$U,"&lt;="&amp;DE$5,Fluxo!$D:$D,$D138,Fluxo!$E:$E,"&lt;&gt;"&amp;"PERMUTANTE"))</f>
        <v>0</v>
      </c>
      <c r="DF138" s="18">
        <f>IF(DF$5&gt;$G$4,0,SUMIFS(Fluxo!$O:$O,Fluxo!$U:$U,"&gt;"&amp;DE$5,Fluxo!$U:$U,"&lt;="&amp;DF$5,Fluxo!$D:$D,$D138,Fluxo!$E:$E,"&lt;&gt;"&amp;"PERMUTANTE"))</f>
        <v>0</v>
      </c>
      <c r="DG138" s="18">
        <f>IF(DG$5&gt;$G$4,0,SUMIFS(Fluxo!$O:$O,Fluxo!$U:$U,"&gt;"&amp;DF$5,Fluxo!$U:$U,"&lt;="&amp;DG$5,Fluxo!$D:$D,$D138,Fluxo!$E:$E,"&lt;&gt;"&amp;"PERMUTANTE"))</f>
        <v>0</v>
      </c>
      <c r="DH138" s="18">
        <f>IF(DH$5&gt;$G$4,0,SUMIFS(Fluxo!$O:$O,Fluxo!$U:$U,"&gt;"&amp;DG$5,Fluxo!$U:$U,"&lt;="&amp;DH$5,Fluxo!$D:$D,$D138,Fluxo!$E:$E,"&lt;&gt;"&amp;"PERMUTANTE"))</f>
        <v>0</v>
      </c>
      <c r="DI138" s="18">
        <f>IF(DI$5&gt;$G$4,0,SUMIFS(Fluxo!$O:$O,Fluxo!$U:$U,"&gt;"&amp;DH$5,Fluxo!$U:$U,"&lt;="&amp;DI$5,Fluxo!$D:$D,$D138,Fluxo!$E:$E,"&lt;&gt;"&amp;"PERMUTANTE"))</f>
        <v>0</v>
      </c>
      <c r="DJ138" s="18">
        <f>IF(DJ$5&gt;$G$4,0,SUMIFS(Fluxo!$O:$O,Fluxo!$U:$U,"&gt;"&amp;DI$5,Fluxo!$U:$U,"&lt;="&amp;DJ$5,Fluxo!$D:$D,$D138,Fluxo!$E:$E,"&lt;&gt;"&amp;"PERMUTANTE"))</f>
        <v>0</v>
      </c>
      <c r="DK138" s="18">
        <f>IF(DK$5&gt;$G$4,0,SUMIFS(Fluxo!$O:$O,Fluxo!$U:$U,"&gt;"&amp;DJ$5,Fluxo!$U:$U,"&lt;="&amp;DK$5,Fluxo!$D:$D,$D138,Fluxo!$E:$E,"&lt;&gt;"&amp;"PERMUTANTE"))</f>
        <v>0</v>
      </c>
      <c r="DL138" s="18">
        <f>IF(DL$5&gt;$G$4,0,SUMIFS(Fluxo!$O:$O,Fluxo!$U:$U,"&gt;"&amp;DK$5,Fluxo!$U:$U,"&lt;="&amp;DL$5,Fluxo!$D:$D,$D138,Fluxo!$E:$E,"&lt;&gt;"&amp;"PERMUTANTE"))</f>
        <v>0</v>
      </c>
      <c r="DM138" s="18">
        <f>IF(DM$5&gt;$G$4,0,SUMIFS(Fluxo!$O:$O,Fluxo!$U:$U,"&gt;"&amp;DL$5,Fluxo!$U:$U,"&lt;="&amp;DM$5,Fluxo!$D:$D,$D138,Fluxo!$E:$E,"&lt;&gt;"&amp;"PERMUTANTE"))</f>
        <v>0</v>
      </c>
      <c r="DN138" s="18">
        <f>IF(DN$5&gt;$G$4,0,SUMIFS(Fluxo!$O:$O,Fluxo!$U:$U,"&gt;"&amp;DM$5,Fluxo!$U:$U,"&lt;="&amp;DN$5,Fluxo!$D:$D,$D138,Fluxo!$E:$E,"&lt;&gt;"&amp;"PERMUTANTE"))</f>
        <v>0</v>
      </c>
      <c r="DO138" s="18">
        <f>IF(DO$5&gt;$G$4,0,SUMIFS(Fluxo!$O:$O,Fluxo!$U:$U,"&gt;"&amp;DN$5,Fluxo!$U:$U,"&lt;="&amp;DO$5,Fluxo!$D:$D,$D138,Fluxo!$E:$E,"&lt;&gt;"&amp;"PERMUTANTE"))</f>
        <v>0</v>
      </c>
      <c r="DP138" s="18">
        <f>IF(DP$5&gt;$G$4,0,SUMIFS(Fluxo!$O:$O,Fluxo!$U:$U,"&gt;"&amp;DO$5,Fluxo!$U:$U,"&lt;="&amp;DP$5,Fluxo!$D:$D,$D138,Fluxo!$E:$E,"&lt;&gt;"&amp;"PERMUTANTE"))</f>
        <v>0</v>
      </c>
      <c r="DQ138" s="18">
        <f>IF(DQ$5&gt;$G$4,0,SUMIFS(Fluxo!$O:$O,Fluxo!$U:$U,"&gt;"&amp;DP$5,Fluxo!$U:$U,"&lt;="&amp;DQ$5,Fluxo!$D:$D,$D138,Fluxo!$E:$E,"&lt;&gt;"&amp;"PERMUTANTE"))</f>
        <v>0</v>
      </c>
      <c r="DR138" s="18">
        <f>IF(DR$5&gt;$G$4,0,SUMIFS(Fluxo!$O:$O,Fluxo!$U:$U,"&gt;"&amp;DQ$5,Fluxo!$U:$U,"&lt;="&amp;DR$5,Fluxo!$D:$D,$D138,Fluxo!$E:$E,"&lt;&gt;"&amp;"PERMUTANTE"))</f>
        <v>0</v>
      </c>
      <c r="DS138" s="18">
        <f>IF(DS$5&gt;$G$4,0,SUMIFS(Fluxo!$O:$O,Fluxo!$U:$U,"&gt;"&amp;DR$5,Fluxo!$U:$U,"&lt;="&amp;DS$5,Fluxo!$D:$D,$D138,Fluxo!$E:$E,"&lt;&gt;"&amp;"PERMUTANTE"))</f>
        <v>0</v>
      </c>
      <c r="DT138" s="18">
        <f>IF(DT$5&gt;$G$4,0,SUMIFS(Fluxo!$O:$O,Fluxo!$U:$U,"&gt;"&amp;DS$5,Fluxo!$U:$U,"&lt;="&amp;DT$5,Fluxo!$D:$D,$D138,Fluxo!$E:$E,"&lt;&gt;"&amp;"PERMUTANTE"))</f>
        <v>0</v>
      </c>
      <c r="DU138" s="18">
        <f>IF(DU$5&gt;$G$4,0,SUMIFS(Fluxo!$O:$O,Fluxo!$U:$U,"&gt;"&amp;DT$5,Fluxo!$U:$U,"&lt;="&amp;DU$5,Fluxo!$D:$D,$D138,Fluxo!$E:$E,"&lt;&gt;"&amp;"PERMUTANTE"))</f>
        <v>0</v>
      </c>
      <c r="DV138" s="18">
        <f>IF(DV$5&gt;$G$4,0,SUMIFS(Fluxo!$O:$O,Fluxo!$U:$U,"&gt;"&amp;DU$5,Fluxo!$U:$U,"&lt;="&amp;DV$5,Fluxo!$D:$D,$D138,Fluxo!$E:$E,"&lt;&gt;"&amp;"PERMUTANTE"))</f>
        <v>0</v>
      </c>
      <c r="DW138" s="18">
        <f>IF(DW$5&gt;$G$4,0,SUMIFS(Fluxo!$O:$O,Fluxo!$U:$U,"&gt;"&amp;DV$5,Fluxo!$U:$U,"&lt;="&amp;DW$5,Fluxo!$D:$D,$D138,Fluxo!$E:$E,"&lt;&gt;"&amp;"PERMUTANTE"))</f>
        <v>0</v>
      </c>
      <c r="DX138" s="18">
        <f>IF(DX$5&gt;$G$4,0,SUMIFS(Fluxo!$O:$O,Fluxo!$U:$U,"&gt;"&amp;DW$5,Fluxo!$U:$U,"&lt;="&amp;DX$5,Fluxo!$D:$D,$D138,Fluxo!$E:$E,"&lt;&gt;"&amp;"PERMUTANTE"))</f>
        <v>0</v>
      </c>
      <c r="DY138" s="18">
        <f>IF(DY$5&gt;$G$4,0,SUMIFS(Fluxo!$O:$O,Fluxo!$U:$U,"&gt;"&amp;DX$5,Fluxo!$U:$U,"&lt;="&amp;DY$5,Fluxo!$D:$D,$D138,Fluxo!$E:$E,"&lt;&gt;"&amp;"PERMUTANTE"))</f>
        <v>0</v>
      </c>
      <c r="DZ138" s="18">
        <f>IF(DZ$5&gt;$G$4,0,SUMIFS(Fluxo!$O:$O,Fluxo!$U:$U,"&gt;"&amp;DY$5,Fluxo!$U:$U,"&lt;="&amp;DZ$5,Fluxo!$D:$D,$D138,Fluxo!$E:$E,"&lt;&gt;"&amp;"PERMUTANTE"))</f>
        <v>0</v>
      </c>
      <c r="EA138" s="18">
        <f>IF(EA$5&gt;$G$4,0,SUMIFS(Fluxo!$O:$O,Fluxo!$U:$U,"&gt;"&amp;DZ$5,Fluxo!$U:$U,"&lt;="&amp;EA$5,Fluxo!$D:$D,$D138,Fluxo!$E:$E,"&lt;&gt;"&amp;"PERMUTANTE"))</f>
        <v>0</v>
      </c>
      <c r="EB138" s="18">
        <f>IF(EB$5&gt;$G$4,0,SUMIFS(Fluxo!$O:$O,Fluxo!$U:$U,"&gt;"&amp;EA$5,Fluxo!$U:$U,"&lt;="&amp;EB$5,Fluxo!$D:$D,$D138,Fluxo!$E:$E,"&lt;&gt;"&amp;"PERMUTANTE"))</f>
        <v>0</v>
      </c>
      <c r="EC138" s="18">
        <f>IF(EC$5&gt;$G$4,0,SUMIFS(Fluxo!$O:$O,Fluxo!$U:$U,"&gt;"&amp;EB$5,Fluxo!$U:$U,"&lt;="&amp;EC$5,Fluxo!$D:$D,$D138,Fluxo!$E:$E,"&lt;&gt;"&amp;"PERMUTANTE"))</f>
        <v>0</v>
      </c>
      <c r="ED138" s="18">
        <f>IF(ED$5&gt;$G$4,0,SUMIFS(Fluxo!$O:$O,Fluxo!$U:$U,"&gt;"&amp;EC$5,Fluxo!$U:$U,"&lt;="&amp;ED$5,Fluxo!$D:$D,$D138,Fluxo!$E:$E,"&lt;&gt;"&amp;"PERMUTANTE"))</f>
        <v>0</v>
      </c>
      <c r="EE138" s="18">
        <f>IF(EE$5&gt;$G$4,0,SUMIFS(Fluxo!$O:$O,Fluxo!$U:$U,"&gt;"&amp;ED$5,Fluxo!$U:$U,"&lt;="&amp;EE$5,Fluxo!$D:$D,$D138,Fluxo!$E:$E,"&lt;&gt;"&amp;"PERMUTANTE"))</f>
        <v>0</v>
      </c>
      <c r="EF138" s="18">
        <f>IF(EF$5&gt;$G$4,0,SUMIFS(Fluxo!$O:$O,Fluxo!$U:$U,"&gt;"&amp;EE$5,Fluxo!$U:$U,"&lt;="&amp;EF$5,Fluxo!$D:$D,$D138,Fluxo!$E:$E,"&lt;&gt;"&amp;"PERMUTANTE"))</f>
        <v>0</v>
      </c>
      <c r="EG138" s="18">
        <f>IF(EG$5&gt;$G$4,0,SUMIFS(Fluxo!$O:$O,Fluxo!$U:$U,"&gt;"&amp;EF$5,Fluxo!$U:$U,"&lt;="&amp;EG$5,Fluxo!$D:$D,$D138,Fluxo!$E:$E,"&lt;&gt;"&amp;"PERMUTANTE"))</f>
        <v>0</v>
      </c>
      <c r="EH138" s="18">
        <f>IF(EH$5&gt;$G$4,0,SUMIFS(Fluxo!$O:$O,Fluxo!$U:$U,"&gt;"&amp;EG$5,Fluxo!$U:$U,"&lt;="&amp;EH$5,Fluxo!$D:$D,$D138,Fluxo!$E:$E,"&lt;&gt;"&amp;"PERMUTANTE"))</f>
        <v>0</v>
      </c>
      <c r="EI138" s="18">
        <f>IF(EI$5&gt;$G$4,0,SUMIFS(Fluxo!$O:$O,Fluxo!$U:$U,"&gt;"&amp;EH$5,Fluxo!$U:$U,"&lt;="&amp;EI$5,Fluxo!$D:$D,$D138,Fluxo!$E:$E,"&lt;&gt;"&amp;"PERMUTANTE"))</f>
        <v>0</v>
      </c>
      <c r="EJ138" s="18">
        <f>IF(EJ$5&gt;$G$4,0,SUMIFS(Fluxo!$O:$O,Fluxo!$U:$U,"&gt;"&amp;EI$5,Fluxo!$U:$U,"&lt;="&amp;EJ$5,Fluxo!$D:$D,$D138,Fluxo!$E:$E,"&lt;&gt;"&amp;"PERMUTANTE"))</f>
        <v>0</v>
      </c>
      <c r="EK138" s="18">
        <f>IF(EK$5&gt;$G$4,0,SUMIFS(Fluxo!$O:$O,Fluxo!$U:$U,"&gt;"&amp;EJ$5,Fluxo!$U:$U,"&lt;="&amp;EK$5,Fluxo!$D:$D,$D138,Fluxo!$E:$E,"&lt;&gt;"&amp;"PERMUTANTE"))</f>
        <v>0</v>
      </c>
      <c r="EL138" s="18">
        <f>IF(EL$5&gt;$G$4,0,SUMIFS(Fluxo!$O:$O,Fluxo!$U:$U,"&gt;"&amp;EK$5,Fluxo!$U:$U,"&lt;="&amp;EL$5,Fluxo!$D:$D,$D138,Fluxo!$E:$E,"&lt;&gt;"&amp;"PERMUTANTE"))</f>
        <v>0</v>
      </c>
      <c r="EM138" s="18">
        <f>IF(EM$5&gt;$G$4,0,SUMIFS(Fluxo!$O:$O,Fluxo!$U:$U,"&gt;"&amp;EL$5,Fluxo!$U:$U,"&lt;="&amp;EM$5,Fluxo!$D:$D,$D138,Fluxo!$E:$E,"&lt;&gt;"&amp;"PERMUTANTE"))</f>
        <v>0</v>
      </c>
      <c r="EN138" s="18">
        <f>IF(EN$5&gt;$G$4,0,SUMIFS(Fluxo!$O:$O,Fluxo!$U:$U,"&gt;"&amp;EM$5,Fluxo!$U:$U,"&lt;="&amp;EN$5,Fluxo!$D:$D,$D138,Fluxo!$E:$E,"&lt;&gt;"&amp;"PERMUTANTE"))</f>
        <v>0</v>
      </c>
      <c r="EO138" s="18">
        <f>IF(EO$5&gt;$G$4,0,SUMIFS(Fluxo!$O:$O,Fluxo!$U:$U,"&gt;"&amp;EN$5,Fluxo!$U:$U,"&lt;="&amp;EO$5,Fluxo!$D:$D,$D138,Fluxo!$E:$E,"&lt;&gt;"&amp;"PERMUTANTE"))</f>
        <v>0</v>
      </c>
      <c r="EP138" s="18">
        <f>IF(EP$5&gt;$G$4,0,SUMIFS(Fluxo!$O:$O,Fluxo!$U:$U,"&gt;"&amp;EO$5,Fluxo!$U:$U,"&lt;="&amp;EP$5,Fluxo!$D:$D,$D138,Fluxo!$E:$E,"&lt;&gt;"&amp;"PERMUTANTE"))</f>
        <v>0</v>
      </c>
      <c r="EQ138" s="18">
        <f>IF(EQ$5&gt;$G$4,0,SUMIFS(Fluxo!$O:$O,Fluxo!$U:$U,"&gt;"&amp;EP$5,Fluxo!$U:$U,"&lt;="&amp;EQ$5,Fluxo!$D:$D,$D138,Fluxo!$E:$E,"&lt;&gt;"&amp;"PERMUTANTE"))</f>
        <v>0</v>
      </c>
      <c r="ER138" s="18">
        <f>IF(ER$5&gt;$G$4,0,SUMIFS(Fluxo!$O:$O,Fluxo!$U:$U,"&gt;"&amp;EQ$5,Fluxo!$U:$U,"&lt;="&amp;ER$5,Fluxo!$D:$D,$D138,Fluxo!$E:$E,"&lt;&gt;"&amp;"PERMUTANTE"))</f>
        <v>0</v>
      </c>
      <c r="ES138" s="18">
        <f>IF(ES$5&gt;$G$4,0,SUMIFS(Fluxo!$O:$O,Fluxo!$U:$U,"&gt;"&amp;ER$5,Fluxo!$U:$U,"&lt;="&amp;ES$5,Fluxo!$D:$D,$D138,Fluxo!$E:$E,"&lt;&gt;"&amp;"PERMUTANTE"))</f>
        <v>0</v>
      </c>
      <c r="ET138" s="18">
        <f>IF(ET$5&gt;$G$4,0,SUMIFS(Fluxo!$O:$O,Fluxo!$U:$U,"&gt;"&amp;ES$5,Fluxo!$U:$U,"&lt;="&amp;ET$5,Fluxo!$D:$D,$D138,Fluxo!$E:$E,"&lt;&gt;"&amp;"PERMUTANTE"))</f>
        <v>0</v>
      </c>
      <c r="EU138" s="18">
        <f>IF(EU$5&gt;$G$4,0,SUMIFS(Fluxo!$O:$O,Fluxo!$U:$U,"&gt;"&amp;ET$5,Fluxo!$U:$U,"&lt;="&amp;EU$5,Fluxo!$D:$D,$D138,Fluxo!$E:$E,"&lt;&gt;"&amp;"PERMUTANTE"))</f>
        <v>0</v>
      </c>
      <c r="EV138" s="18">
        <f>IF(EV$5&gt;$G$4,0,SUMIFS(Fluxo!$O:$O,Fluxo!$U:$U,"&gt;"&amp;EU$5,Fluxo!$U:$U,"&lt;="&amp;EV$5,Fluxo!$D:$D,$D138,Fluxo!$E:$E,"&lt;&gt;"&amp;"PERMUTANTE"))</f>
        <v>0</v>
      </c>
      <c r="EW138" s="18">
        <f>IF(EW$5&gt;$G$4,0,SUMIFS(Fluxo!$O:$O,Fluxo!$U:$U,"&gt;"&amp;EV$5,Fluxo!$U:$U,"&lt;="&amp;EW$5,Fluxo!$D:$D,$D138,Fluxo!$E:$E,"&lt;&gt;"&amp;"PERMUTANTE"))</f>
        <v>0</v>
      </c>
      <c r="EX138" s="18">
        <f>IF(EX$5&gt;$G$4,0,SUMIFS(Fluxo!$O:$O,Fluxo!$U:$U,"&gt;"&amp;EW$5,Fluxo!$U:$U,"&lt;="&amp;EX$5,Fluxo!$D:$D,$D138,Fluxo!$E:$E,"&lt;&gt;"&amp;"PERMUTANTE"))</f>
        <v>0</v>
      </c>
      <c r="EY138" s="18">
        <f>IF(EY$5&gt;$G$4,0,SUMIFS(Fluxo!$O:$O,Fluxo!$U:$U,"&gt;"&amp;EX$5,Fluxo!$U:$U,"&lt;="&amp;EY$5,Fluxo!$D:$D,$D138,Fluxo!$E:$E,"&lt;&gt;"&amp;"PERMUTANTE"))</f>
        <v>0</v>
      </c>
      <c r="EZ138" s="18">
        <f>IF(EZ$5&gt;$G$4,0,SUMIFS(Fluxo!$O:$O,Fluxo!$U:$U,"&gt;"&amp;EY$5,Fluxo!$U:$U,"&lt;="&amp;EZ$5,Fluxo!$D:$D,$D138,Fluxo!$E:$E,"&lt;&gt;"&amp;"PERMUTANTE"))</f>
        <v>0</v>
      </c>
      <c r="FA138" s="18">
        <f>IF(FA$5&gt;$G$4,0,SUMIFS(Fluxo!$O:$O,Fluxo!$U:$U,"&gt;"&amp;EZ$5,Fluxo!$U:$U,"&lt;="&amp;FA$5,Fluxo!$D:$D,$D138,Fluxo!$E:$E,"&lt;&gt;"&amp;"PERMUTANTE"))</f>
        <v>0</v>
      </c>
      <c r="FB138" s="18">
        <f>IF(FB$5&gt;$G$4,0,SUMIFS(Fluxo!$O:$O,Fluxo!$U:$U,"&gt;"&amp;FA$5,Fluxo!$U:$U,"&lt;="&amp;FB$5,Fluxo!$D:$D,$D138,Fluxo!$E:$E,"&lt;&gt;"&amp;"PERMUTANTE"))</f>
        <v>0</v>
      </c>
      <c r="FC138" s="18">
        <f>IF(FC$5&gt;$G$4,0,SUMIFS(Fluxo!$O:$O,Fluxo!$U:$U,"&gt;"&amp;FB$5,Fluxo!$U:$U,"&lt;="&amp;FC$5,Fluxo!$D:$D,$D138,Fluxo!$E:$E,"&lt;&gt;"&amp;"PERMUTANTE"))</f>
        <v>0</v>
      </c>
      <c r="FD138" s="18">
        <f>IF(FD$5&gt;$G$4,0,SUMIFS(Fluxo!$O:$O,Fluxo!$U:$U,"&gt;"&amp;FC$5,Fluxo!$U:$U,"&lt;="&amp;FD$5,Fluxo!$D:$D,$D138,Fluxo!$E:$E,"&lt;&gt;"&amp;"PERMUTANTE"))</f>
        <v>0</v>
      </c>
      <c r="FE138" s="18">
        <f>IF(FE$5&gt;$G$4,0,SUMIFS(Fluxo!$O:$O,Fluxo!$U:$U,"&gt;"&amp;FD$5,Fluxo!$U:$U,"&lt;="&amp;FE$5,Fluxo!$D:$D,$D138,Fluxo!$E:$E,"&lt;&gt;"&amp;"PERMUTANTE"))</f>
        <v>0</v>
      </c>
      <c r="FF138" s="18">
        <f>IF(FF$5&gt;$G$4,0,SUMIFS(Fluxo!$O:$O,Fluxo!$U:$U,"&gt;"&amp;FE$5,Fluxo!$U:$U,"&lt;="&amp;FF$5,Fluxo!$D:$D,$D138,Fluxo!$E:$E,"&lt;&gt;"&amp;"PERMUTANTE"))</f>
        <v>0</v>
      </c>
      <c r="FG138" s="18">
        <f>IF(FG$5&gt;$G$4,0,SUMIFS(Fluxo!$O:$O,Fluxo!$U:$U,"&gt;"&amp;FF$5,Fluxo!$U:$U,"&lt;="&amp;FG$5,Fluxo!$D:$D,$D138,Fluxo!$E:$E,"&lt;&gt;"&amp;"PERMUTANTE"))</f>
        <v>0</v>
      </c>
      <c r="FH138" s="18">
        <f>IF(FH$5&gt;$G$4,0,SUMIFS(Fluxo!$O:$O,Fluxo!$U:$U,"&gt;"&amp;FG$5,Fluxo!$U:$U,"&lt;="&amp;FH$5,Fluxo!$D:$D,$D138,Fluxo!$E:$E,"&lt;&gt;"&amp;"PERMUTANTE"))</f>
        <v>0</v>
      </c>
      <c r="FI138" s="18">
        <f>IF(FI$5&gt;$G$4,0,SUMIFS(Fluxo!$O:$O,Fluxo!$U:$U,"&gt;"&amp;FH$5,Fluxo!$U:$U,"&lt;="&amp;FI$5,Fluxo!$D:$D,$D138,Fluxo!$E:$E,"&lt;&gt;"&amp;"PERMUTANTE"))</f>
        <v>0</v>
      </c>
      <c r="FJ138" s="18">
        <f>IF(FJ$5&gt;$G$4,0,SUMIFS(Fluxo!$O:$O,Fluxo!$U:$U,"&gt;"&amp;FI$5,Fluxo!$U:$U,"&lt;="&amp;FJ$5,Fluxo!$D:$D,$D138,Fluxo!$E:$E,"&lt;&gt;"&amp;"PERMUTANTE"))</f>
        <v>0</v>
      </c>
      <c r="FK138" s="18">
        <f>IF(FK$5&gt;$G$4,0,SUMIFS(Fluxo!$O:$O,Fluxo!$U:$U,"&gt;"&amp;FJ$5,Fluxo!$U:$U,"&lt;="&amp;FK$5,Fluxo!$D:$D,$D138,Fluxo!$E:$E,"&lt;&gt;"&amp;"PERMUTANTE"))</f>
        <v>0</v>
      </c>
      <c r="FL138" s="18">
        <f>IF(FL$5&gt;$G$4,0,SUMIFS(Fluxo!$O:$O,Fluxo!$U:$U,"&gt;"&amp;FK$5,Fluxo!$U:$U,"&lt;="&amp;FL$5,Fluxo!$D:$D,$D138,Fluxo!$E:$E,"&lt;&gt;"&amp;"PERMUTANTE"))</f>
        <v>0</v>
      </c>
      <c r="FM138" s="18">
        <f>IF(FM$5&gt;$G$4,0,SUMIFS(Fluxo!$O:$O,Fluxo!$U:$U,"&gt;"&amp;FL$5,Fluxo!$U:$U,"&lt;="&amp;FM$5,Fluxo!$D:$D,$D138,Fluxo!$E:$E,"&lt;&gt;"&amp;"PERMUTANTE"))</f>
        <v>0</v>
      </c>
      <c r="FN138" s="18">
        <f>IF(FN$5&gt;$G$4,0,SUMIFS(Fluxo!$O:$O,Fluxo!$U:$U,"&gt;"&amp;FM$5,Fluxo!$U:$U,"&lt;="&amp;FN$5,Fluxo!$D:$D,$D138,Fluxo!$E:$E,"&lt;&gt;"&amp;"PERMUTANTE"))</f>
        <v>0</v>
      </c>
      <c r="FO138" s="18">
        <f>IF(FO$5&gt;$G$4,0,SUMIFS(Fluxo!$O:$O,Fluxo!$U:$U,"&gt;"&amp;FN$5,Fluxo!$U:$U,"&lt;="&amp;FO$5,Fluxo!$D:$D,$D138,Fluxo!$E:$E,"&lt;&gt;"&amp;"PERMUTANTE"))</f>
        <v>0</v>
      </c>
      <c r="FP138" s="18">
        <f>IF(FP$5&gt;$G$4,0,SUMIFS(Fluxo!$O:$O,Fluxo!$U:$U,"&gt;"&amp;FO$5,Fluxo!$U:$U,"&lt;="&amp;FP$5,Fluxo!$D:$D,$D138,Fluxo!$E:$E,"&lt;&gt;"&amp;"PERMUTANTE"))</f>
        <v>0</v>
      </c>
      <c r="FQ138" s="18">
        <f>IF(FQ$5&gt;$G$4,0,SUMIFS(Fluxo!$O:$O,Fluxo!$U:$U,"&gt;"&amp;FP$5,Fluxo!$U:$U,"&lt;="&amp;FQ$5,Fluxo!$D:$D,$D138,Fluxo!$E:$E,"&lt;&gt;"&amp;"PERMUTANTE"))</f>
        <v>0</v>
      </c>
      <c r="FR138" s="18">
        <f>IF(FR$5&gt;$G$4,0,SUMIFS(Fluxo!$O:$O,Fluxo!$U:$U,"&gt;"&amp;FQ$5,Fluxo!$U:$U,"&lt;="&amp;FR$5,Fluxo!$D:$D,$D138,Fluxo!$E:$E,"&lt;&gt;"&amp;"PERMUTANTE"))</f>
        <v>0</v>
      </c>
      <c r="FS138" s="18">
        <f>IF(FS$5&gt;$G$4,0,SUMIFS(Fluxo!$O:$O,Fluxo!$U:$U,"&gt;"&amp;FR$5,Fluxo!$U:$U,"&lt;="&amp;FS$5,Fluxo!$D:$D,$D138,Fluxo!$E:$E,"&lt;&gt;"&amp;"PERMUTANTE"))</f>
        <v>0</v>
      </c>
      <c r="FT138" s="18">
        <f>IF(FT$5&gt;$G$4,0,SUMIFS(Fluxo!$O:$O,Fluxo!$U:$U,"&gt;"&amp;FS$5,Fluxo!$U:$U,"&lt;="&amp;FT$5,Fluxo!$D:$D,$D138,Fluxo!$E:$E,"&lt;&gt;"&amp;"PERMUTANTE"))</f>
        <v>0</v>
      </c>
      <c r="FU138" s="18">
        <f>IF(FU$5&gt;$G$4,0,SUMIFS(Fluxo!$O:$O,Fluxo!$U:$U,"&gt;"&amp;FT$5,Fluxo!$U:$U,"&lt;="&amp;FU$5,Fluxo!$D:$D,$D138,Fluxo!$E:$E,"&lt;&gt;"&amp;"PERMUTANTE"))</f>
        <v>0</v>
      </c>
      <c r="FV138" s="18">
        <f>IF(FV$5&gt;$G$4,0,SUMIFS(Fluxo!$O:$O,Fluxo!$U:$U,"&gt;"&amp;FU$5,Fluxo!$U:$U,"&lt;="&amp;FV$5,Fluxo!$D:$D,$D138,Fluxo!$E:$E,"&lt;&gt;"&amp;"PERMUTANTE"))</f>
        <v>0</v>
      </c>
      <c r="FW138" s="18">
        <f>IF(FW$5&gt;$G$4,0,SUMIFS(Fluxo!$O:$O,Fluxo!$U:$U,"&gt;"&amp;FV$5,Fluxo!$U:$U,"&lt;="&amp;FW$5,Fluxo!$D:$D,$D138,Fluxo!$E:$E,"&lt;&gt;"&amp;"PERMUTANTE"))</f>
        <v>0</v>
      </c>
      <c r="FX138" s="18">
        <f>IF(FX$5&gt;$G$4,0,SUMIFS(Fluxo!$O:$O,Fluxo!$U:$U,"&gt;"&amp;FW$5,Fluxo!$U:$U,"&lt;="&amp;FX$5,Fluxo!$D:$D,$D138,Fluxo!$E:$E,"&lt;&gt;"&amp;"PERMUTANTE"))</f>
        <v>0</v>
      </c>
      <c r="FY138" s="18">
        <f>IF(FY$5&gt;$G$4,0,SUMIFS(Fluxo!$O:$O,Fluxo!$U:$U,"&gt;"&amp;FX$5,Fluxo!$U:$U,"&lt;="&amp;FY$5,Fluxo!$D:$D,$D138,Fluxo!$E:$E,"&lt;&gt;"&amp;"PERMUTANTE"))</f>
        <v>0</v>
      </c>
      <c r="FZ138" s="18">
        <f>IF(FZ$5&gt;$G$4,0,SUMIFS(Fluxo!$O:$O,Fluxo!$U:$U,"&gt;"&amp;FY$5,Fluxo!$U:$U,"&lt;="&amp;FZ$5,Fluxo!$D:$D,$D138,Fluxo!$E:$E,"&lt;&gt;"&amp;"PERMUTANTE"))</f>
        <v>0</v>
      </c>
      <c r="GA138" s="18">
        <f>IF(GA$5&gt;$G$4,0,SUMIFS(Fluxo!$O:$O,Fluxo!$U:$U,"&gt;"&amp;FZ$5,Fluxo!$U:$U,"&lt;="&amp;GA$5,Fluxo!$D:$D,$D138,Fluxo!$E:$E,"&lt;&gt;"&amp;"PERMUTANTE"))</f>
        <v>0</v>
      </c>
      <c r="GB138" s="18">
        <f>IF(GB$5&gt;$G$4,0,SUMIFS(Fluxo!$O:$O,Fluxo!$U:$U,"&gt;"&amp;GA$5,Fluxo!$U:$U,"&lt;="&amp;GB$5,Fluxo!$D:$D,$D138,Fluxo!$E:$E,"&lt;&gt;"&amp;"PERMUTANTE"))</f>
        <v>0</v>
      </c>
      <c r="GC138" s="18">
        <f>IF(GC$5&gt;$G$4,0,SUMIFS(Fluxo!$O:$O,Fluxo!$U:$U,"&gt;"&amp;GB$5,Fluxo!$U:$U,"&lt;="&amp;GC$5,Fluxo!$D:$D,$D138,Fluxo!$E:$E,"&lt;&gt;"&amp;"PERMUTANTE"))</f>
        <v>0</v>
      </c>
      <c r="GD138" s="18">
        <f>IF(GD$5&gt;$G$4,0,SUMIFS(Fluxo!$O:$O,Fluxo!$U:$U,"&gt;"&amp;GC$5,Fluxo!$U:$U,"&lt;="&amp;GD$5,Fluxo!$D:$D,$D138,Fluxo!$E:$E,"&lt;&gt;"&amp;"PERMUTANTE"))</f>
        <v>0</v>
      </c>
      <c r="GE138" s="18">
        <f>IF(GE$5&gt;$G$4,0,SUMIFS(Fluxo!$O:$O,Fluxo!$U:$U,"&gt;"&amp;GD$5,Fluxo!$U:$U,"&lt;="&amp;GE$5,Fluxo!$D:$D,$D138,Fluxo!$E:$E,"&lt;&gt;"&amp;"PERMUTANTE"))</f>
        <v>0</v>
      </c>
      <c r="GF138" s="18">
        <f>IF(GF$5&gt;$G$4,0,SUMIFS(Fluxo!$O:$O,Fluxo!$U:$U,"&gt;"&amp;GE$5,Fluxo!$U:$U,"&lt;="&amp;GF$5,Fluxo!$D:$D,$D138,Fluxo!$E:$E,"&lt;&gt;"&amp;"PERMUTANTE"))</f>
        <v>0</v>
      </c>
      <c r="GG138" s="18">
        <f>IF(GG$5&gt;$G$4,0,SUMIFS(Fluxo!$O:$O,Fluxo!$U:$U,"&gt;"&amp;GF$5,Fluxo!$U:$U,"&lt;="&amp;GG$5,Fluxo!$D:$D,$D138,Fluxo!$E:$E,"&lt;&gt;"&amp;"PERMUTANTE"))</f>
        <v>0</v>
      </c>
      <c r="GH138" s="18">
        <f>IF(GH$5&gt;$G$4,0,SUMIFS(Fluxo!$O:$O,Fluxo!$U:$U,"&gt;"&amp;GG$5,Fluxo!$U:$U,"&lt;="&amp;GH$5,Fluxo!$D:$D,$D138,Fluxo!$E:$E,"&lt;&gt;"&amp;"PERMUTANTE"))</f>
        <v>0</v>
      </c>
      <c r="GI138" s="18">
        <f>IF(GI$5&gt;$G$4,0,SUMIFS(Fluxo!$O:$O,Fluxo!$U:$U,"&gt;"&amp;GH$5,Fluxo!$U:$U,"&lt;="&amp;GI$5,Fluxo!$D:$D,$D138,Fluxo!$E:$E,"&lt;&gt;"&amp;"PERMUTANTE"))</f>
        <v>0</v>
      </c>
      <c r="GJ138" s="18">
        <f>IF(GJ$5&gt;$G$4,0,SUMIFS(Fluxo!$O:$O,Fluxo!$U:$U,"&gt;"&amp;GI$5,Fluxo!$U:$U,"&lt;="&amp;GJ$5,Fluxo!$D:$D,$D138,Fluxo!$E:$E,"&lt;&gt;"&amp;"PERMUTANTE"))</f>
        <v>0</v>
      </c>
      <c r="GK138" s="18">
        <f>IF(GK$5&gt;$G$4,0,SUMIFS(Fluxo!$O:$O,Fluxo!$U:$U,"&gt;"&amp;GJ$5,Fluxo!$U:$U,"&lt;="&amp;GK$5,Fluxo!$D:$D,$D138,Fluxo!$E:$E,"&lt;&gt;"&amp;"PERMUTANTE"))</f>
        <v>0</v>
      </c>
      <c r="GL138" s="18">
        <f>IF(GL$5&gt;$G$4,0,SUMIFS(Fluxo!$O:$O,Fluxo!$U:$U,"&gt;"&amp;GK$5,Fluxo!$U:$U,"&lt;="&amp;GL$5,Fluxo!$D:$D,$D138,Fluxo!$E:$E,"&lt;&gt;"&amp;"PERMUTANTE"))</f>
        <v>0</v>
      </c>
      <c r="GM138" s="18">
        <f>IF(GM$5&gt;$G$4,0,SUMIFS(Fluxo!$O:$O,Fluxo!$U:$U,"&gt;"&amp;GL$5,Fluxo!$U:$U,"&lt;="&amp;GM$5,Fluxo!$D:$D,$D138,Fluxo!$E:$E,"&lt;&gt;"&amp;"PERMUTANTE"))</f>
        <v>0</v>
      </c>
      <c r="GN138" s="18">
        <f>IF(GN$5&gt;$G$4,0,SUMIFS(Fluxo!$O:$O,Fluxo!$U:$U,"&gt;"&amp;GM$5,Fluxo!$U:$U,"&lt;="&amp;GN$5,Fluxo!$D:$D,$D138,Fluxo!$E:$E,"&lt;&gt;"&amp;"PERMUTANTE"))</f>
        <v>0</v>
      </c>
      <c r="GO138" s="18">
        <f>IF(GO$5&gt;$G$4,0,SUMIFS(Fluxo!$O:$O,Fluxo!$U:$U,"&gt;"&amp;GN$5,Fluxo!$U:$U,"&lt;="&amp;GO$5,Fluxo!$D:$D,$D138,Fluxo!$E:$E,"&lt;&gt;"&amp;"PERMUTANTE"))</f>
        <v>0</v>
      </c>
      <c r="GP138" s="18">
        <f>IF(GP$5&gt;$G$4,0,SUMIFS(Fluxo!$O:$O,Fluxo!$U:$U,"&gt;"&amp;GO$5,Fluxo!$U:$U,"&lt;="&amp;GP$5,Fluxo!$D:$D,$D138,Fluxo!$E:$E,"&lt;&gt;"&amp;"PERMUTANTE"))</f>
        <v>0</v>
      </c>
      <c r="GQ138" s="18">
        <f>IF(GQ$5&gt;$G$4,0,SUMIFS(Fluxo!$O:$O,Fluxo!$U:$U,"&gt;"&amp;GP$5,Fluxo!$U:$U,"&lt;="&amp;GQ$5,Fluxo!$D:$D,$D138,Fluxo!$E:$E,"&lt;&gt;"&amp;"PERMUTANTE"))</f>
        <v>0</v>
      </c>
      <c r="GR138" s="18">
        <f>IF(GR$5&gt;$G$4,0,SUMIFS(Fluxo!$O:$O,Fluxo!$U:$U,"&gt;"&amp;GQ$5,Fluxo!$U:$U,"&lt;="&amp;GR$5,Fluxo!$D:$D,$D138,Fluxo!$E:$E,"&lt;&gt;"&amp;"PERMUTANTE"))</f>
        <v>0</v>
      </c>
      <c r="GS138" s="18">
        <f>IF(GS$5&gt;$G$4,0,SUMIFS(Fluxo!$O:$O,Fluxo!$U:$U,"&gt;"&amp;GR$5,Fluxo!$U:$U,"&lt;="&amp;GS$5,Fluxo!$D:$D,$D138,Fluxo!$E:$E,"&lt;&gt;"&amp;"PERMUTANTE"))</f>
        <v>0</v>
      </c>
      <c r="GT138" s="18">
        <f>IF(GT$5&gt;$G$4,0,SUMIFS(Fluxo!$O:$O,Fluxo!$U:$U,"&gt;"&amp;GS$5,Fluxo!$U:$U,"&lt;="&amp;GT$5,Fluxo!$D:$D,$D138,Fluxo!$E:$E,"&lt;&gt;"&amp;"PERMUTANTE"))</f>
        <v>0</v>
      </c>
      <c r="GU138" s="18">
        <f>IF(GU$5&gt;$G$4,0,SUMIFS(Fluxo!$O:$O,Fluxo!$U:$U,"&gt;"&amp;GT$5,Fluxo!$U:$U,"&lt;="&amp;GU$5,Fluxo!$D:$D,$D138,Fluxo!$E:$E,"&lt;&gt;"&amp;"PERMUTANTE"))</f>
        <v>0</v>
      </c>
      <c r="GV138" s="18">
        <f>IF(GV$5&gt;$G$4,0,SUMIFS(Fluxo!$O:$O,Fluxo!$U:$U,"&gt;"&amp;GU$5,Fluxo!$U:$U,"&lt;="&amp;GV$5,Fluxo!$D:$D,$D138,Fluxo!$E:$E,"&lt;&gt;"&amp;"PERMUTANTE"))</f>
        <v>0</v>
      </c>
      <c r="GW138" s="18">
        <f>IF(GW$5&gt;$G$4,0,SUMIFS(Fluxo!$O:$O,Fluxo!$U:$U,"&gt;"&amp;GV$5,Fluxo!$U:$U,"&lt;="&amp;GW$5,Fluxo!$D:$D,$D138,Fluxo!$E:$E,"&lt;&gt;"&amp;"PERMUTANTE"))</f>
        <v>0</v>
      </c>
      <c r="GX138" s="18">
        <f>IF(GX$5&gt;$G$4,0,SUMIFS(Fluxo!$O:$O,Fluxo!$U:$U,"&gt;"&amp;GW$5,Fluxo!$U:$U,"&lt;="&amp;GX$5,Fluxo!$D:$D,$D138,Fluxo!$E:$E,"&lt;&gt;"&amp;"PERMUTANTE"))</f>
        <v>0</v>
      </c>
      <c r="GY138" s="18">
        <f>IF(GY$5&gt;$G$4,0,SUMIFS(Fluxo!$O:$O,Fluxo!$U:$U,"&gt;"&amp;GX$5,Fluxo!$U:$U,"&lt;="&amp;GY$5,Fluxo!$D:$D,$D138,Fluxo!$E:$E,"&lt;&gt;"&amp;"PERMUTANTE"))</f>
        <v>0</v>
      </c>
      <c r="GZ138" s="18">
        <f>IF(GZ$5&gt;$G$4,0,SUMIFS(Fluxo!$O:$O,Fluxo!$U:$U,"&gt;"&amp;GY$5,Fluxo!$U:$U,"&lt;="&amp;GZ$5,Fluxo!$D:$D,$D138,Fluxo!$E:$E,"&lt;&gt;"&amp;"PERMUTANTE"))</f>
        <v>0</v>
      </c>
      <c r="HA138" s="18">
        <f>IF(HA$5&gt;$G$4,0,SUMIFS(Fluxo!$O:$O,Fluxo!$U:$U,"&gt;"&amp;GZ$5,Fluxo!$U:$U,"&lt;="&amp;HA$5,Fluxo!$D:$D,$D138,Fluxo!$E:$E,"&lt;&gt;"&amp;"PERMUTANTE"))</f>
        <v>0</v>
      </c>
      <c r="HB138" s="18">
        <f>IF(HB$5&gt;$G$4,0,SUMIFS(Fluxo!$O:$O,Fluxo!$U:$U,"&gt;"&amp;HA$5,Fluxo!$U:$U,"&lt;="&amp;HB$5,Fluxo!$D:$D,$D138,Fluxo!$E:$E,"&lt;&gt;"&amp;"PERMUTANTE"))</f>
        <v>0</v>
      </c>
      <c r="HC138" s="18">
        <f>IF(HC$5&gt;$G$4,0,SUMIFS(Fluxo!$O:$O,Fluxo!$U:$U,"&gt;"&amp;HB$5,Fluxo!$U:$U,"&lt;="&amp;HC$5,Fluxo!$D:$D,$D138,Fluxo!$E:$E,"&lt;&gt;"&amp;"PERMUTANTE"))</f>
        <v>0</v>
      </c>
      <c r="HD138" s="18">
        <f>IF(HD$5&gt;$G$4,0,SUMIFS(Fluxo!$O:$O,Fluxo!$U:$U,"&gt;"&amp;HC$5,Fluxo!$U:$U,"&lt;="&amp;HD$5,Fluxo!$D:$D,$D138,Fluxo!$E:$E,"&lt;&gt;"&amp;"PERMUTANTE"))</f>
        <v>0</v>
      </c>
      <c r="HE138" s="18">
        <f>IF(HE$5&gt;$G$4,0,SUMIFS(Fluxo!$O:$O,Fluxo!$U:$U,"&gt;"&amp;HD$5,Fluxo!$U:$U,"&lt;="&amp;HE$5,Fluxo!$D:$D,$D138,Fluxo!$E:$E,"&lt;&gt;"&amp;"PERMUTANTE"))</f>
        <v>0</v>
      </c>
      <c r="HF138" s="18">
        <f>IF(HF$5&gt;$G$4,0,SUMIFS(Fluxo!$O:$O,Fluxo!$U:$U,"&gt;"&amp;HE$5,Fluxo!$U:$U,"&lt;="&amp;HF$5,Fluxo!$D:$D,$D138,Fluxo!$E:$E,"&lt;&gt;"&amp;"PERMUTANTE"))</f>
        <v>0</v>
      </c>
    </row>
    <row r="139" spans="1:214">
      <c r="A139" s="20">
        <f t="shared" si="11"/>
        <v>129</v>
      </c>
      <c r="B139" s="140" t="str">
        <f>'Check Carteira'!C131</f>
        <v>E.1016.99.03.2009</v>
      </c>
      <c r="C139" s="141">
        <v>1</v>
      </c>
      <c r="D139" s="129" t="str">
        <f>'Check Carteira'!F131</f>
        <v>S-2009</v>
      </c>
      <c r="E139" s="21">
        <f>IFERROR(INDEX(Contratos!L:L,MATCH(D139,Contratos!R:R,0)),"")</f>
        <v>45301</v>
      </c>
      <c r="F139" s="139">
        <f>IFERROR(INDEX(Contratos!G:G,MATCH(D139,Contratos!R:R,0)),"")</f>
        <v>312925.33</v>
      </c>
      <c r="H139" s="83">
        <f t="shared" si="12"/>
        <v>70899.69</v>
      </c>
      <c r="J139" s="18">
        <f>IF(J$5&gt;$G$4,0,SUMIFS(Fluxo!$O:$O,Fluxo!$U:$U,"&gt;"&amp;I$5,Fluxo!$U:$U,"&lt;="&amp;J$5,Fluxo!$D:$D,$D139))</f>
        <v>0</v>
      </c>
      <c r="K139" s="18">
        <f>IF(K$5&gt;$G$4,0,SUMIFS(Fluxo!$O:$O,Fluxo!$U:$U,"&gt;"&amp;J$5,Fluxo!$U:$U,"&lt;="&amp;K$5,Fluxo!$D:$D,$D139))</f>
        <v>0</v>
      </c>
      <c r="L139" s="18">
        <f>IF(L$5&gt;$G$4,0,SUMIFS(Fluxo!$O:$O,Fluxo!$U:$U,"&gt;"&amp;K$5,Fluxo!$U:$U,"&lt;="&amp;L$5,Fluxo!$D:$D,$D139))</f>
        <v>0</v>
      </c>
      <c r="M139" s="18">
        <f>IF(M$5&gt;$G$4,0,SUMIFS(Fluxo!$O:$O,Fluxo!$U:$U,"&gt;"&amp;L$5,Fluxo!$U:$U,"&lt;="&amp;M$5,Fluxo!$D:$D,$D139))</f>
        <v>0</v>
      </c>
      <c r="N139" s="18">
        <f>IF(N$5&gt;$G$4,0,SUMIFS(Fluxo!$O:$O,Fluxo!$U:$U,"&gt;"&amp;M$5,Fluxo!$U:$U,"&lt;="&amp;N$5,Fluxo!$D:$D,$D139))</f>
        <v>0</v>
      </c>
      <c r="O139" s="18">
        <f>IF(O$5&gt;$G$4,0,SUMIFS(Fluxo!$O:$O,Fluxo!$U:$U,"&gt;"&amp;N$5,Fluxo!$U:$U,"&lt;="&amp;O$5,Fluxo!$D:$D,$D139))</f>
        <v>0</v>
      </c>
      <c r="P139" s="18">
        <f>IF(P$5&gt;$G$4,0,SUMIFS(Fluxo!$O:$O,Fluxo!$U:$U,"&gt;"&amp;O$5,Fluxo!$U:$U,"&lt;="&amp;P$5,Fluxo!$D:$D,$D139))</f>
        <v>0</v>
      </c>
      <c r="Q139" s="18">
        <f>IF(Q$5&gt;$G$4,0,SUMIFS(Fluxo!$O:$O,Fluxo!$U:$U,"&gt;"&amp;P$5,Fluxo!$U:$U,"&lt;="&amp;Q$5,Fluxo!$D:$D,$D139))</f>
        <v>0</v>
      </c>
      <c r="R139" s="18">
        <f>IF(R$5&gt;$G$4,0,SUMIFS(Fluxo!$O:$O,Fluxo!$U:$U,"&gt;"&amp;Q$5,Fluxo!$U:$U,"&lt;="&amp;R$5,Fluxo!$D:$D,$D139))</f>
        <v>0</v>
      </c>
      <c r="S139" s="18">
        <f>IF(S$5&gt;$G$4,0,SUMIFS(Fluxo!$O:$O,Fluxo!$U:$U,"&gt;"&amp;R$5,Fluxo!$U:$U,"&lt;="&amp;S$5,Fluxo!$D:$D,$D139,Fluxo!$E:$E,"&lt;&gt;"&amp;"PERMUTANTE"))</f>
        <v>42428.33</v>
      </c>
      <c r="T139" s="18">
        <f>IF(T$5&gt;$G$4,0,SUMIFS(Fluxo!$O:$O,Fluxo!$U:$U,"&gt;"&amp;S$5,Fluxo!$U:$U,"&lt;="&amp;T$5,Fluxo!$D:$D,$D139,Fluxo!$E:$E,"&lt;&gt;"&amp;"PERMUTANTE"))</f>
        <v>3510.74</v>
      </c>
      <c r="U139" s="18">
        <f>IF(U$5&gt;$G$4,0,SUMIFS(Fluxo!$O:$O,Fluxo!$U:$U,"&gt;"&amp;T$5,Fluxo!$U:$U,"&lt;="&amp;U$5,Fluxo!$D:$D,$D139,Fluxo!$E:$E,"&lt;&gt;"&amp;"PERMUTANTE"))</f>
        <v>7045.05</v>
      </c>
      <c r="V139" s="18">
        <f>IF(V$5&gt;$G$4,0,SUMIFS(Fluxo!$O:$O,Fluxo!$U:$U,"&gt;"&amp;U$5,Fluxo!$U:$U,"&lt;="&amp;V$5,Fluxo!$D:$D,$D139,Fluxo!$E:$E,"&lt;&gt;"&amp;"PERMUTANTE"))</f>
        <v>3534.68</v>
      </c>
      <c r="W139" s="18">
        <f>IF(W$5&gt;$G$4,0,SUMIFS(Fluxo!$O:$O,Fluxo!$U:$U,"&gt;"&amp;V$5,Fluxo!$U:$U,"&lt;="&amp;W$5,Fluxo!$D:$D,$D139,Fluxo!$E:$E,"&lt;&gt;"&amp;"PERMUTANTE"))</f>
        <v>3552.91</v>
      </c>
      <c r="X139" s="18">
        <f>IF(X$5&gt;$G$4,0,SUMIFS(Fluxo!$O:$O,Fluxo!$U:$U,"&gt;"&amp;W$5,Fluxo!$U:$U,"&lt;="&amp;X$5,Fluxo!$D:$D,$D139,Fluxo!$E:$E,"&lt;&gt;"&amp;"PERMUTANTE"))</f>
        <v>3583.55</v>
      </c>
      <c r="Y139" s="18">
        <f>IF(Y$5&gt;$G$4,0,SUMIFS(Fluxo!$O:$O,Fluxo!$U:$U,"&gt;"&amp;X$5,Fluxo!$U:$U,"&lt;="&amp;Y$5,Fluxo!$D:$D,$D139,Fluxo!$E:$E,"&lt;&gt;"&amp;"PERMUTANTE"))</f>
        <v>3609.17</v>
      </c>
      <c r="Z139" s="18">
        <f>IF(Z$5&gt;$G$4,0,SUMIFS(Fluxo!$O:$O,Fluxo!$U:$U,"&gt;"&amp;Y$5,Fluxo!$U:$U,"&lt;="&amp;Z$5,Fluxo!$D:$D,$D139,Fluxo!$E:$E,"&lt;&gt;"&amp;"PERMUTANTE"))</f>
        <v>0</v>
      </c>
      <c r="AA139" s="18">
        <f>IF(AA$5&gt;$G$4,0,SUMIFS(Fluxo!$O:$O,Fluxo!$U:$U,"&gt;"&amp;Z$5,Fluxo!$U:$U,"&lt;="&amp;AA$5,Fluxo!$D:$D,$D139,Fluxo!$E:$E,"&lt;&gt;"&amp;"PERMUTANTE"))</f>
        <v>3635.26</v>
      </c>
      <c r="AB139" s="18">
        <f>IF(AB$5&gt;$G$4,0,SUMIFS(Fluxo!$O:$O,Fluxo!$U:$U,"&gt;"&amp;AA$5,Fluxo!$U:$U,"&lt;="&amp;AB$5,Fluxo!$D:$D,$D139,Fluxo!$E:$E,"&lt;&gt;"&amp;"PERMUTANTE"))</f>
        <v>0</v>
      </c>
      <c r="AC139" s="18">
        <f>IF(AC$5&gt;$G$4,0,SUMIFS(Fluxo!$O:$O,Fluxo!$U:$U,"&gt;"&amp;AB$5,Fluxo!$U:$U,"&lt;="&amp;AC$5,Fluxo!$D:$D,$D139,Fluxo!$E:$E,"&lt;&gt;"&amp;"PERMUTANTE"))</f>
        <v>0</v>
      </c>
      <c r="AD139" s="18">
        <f>IF(AD$5&gt;$G$4,0,SUMIFS(Fluxo!$O:$O,Fluxo!$U:$U,"&gt;"&amp;AC$5,Fluxo!$U:$U,"&lt;="&amp;AD$5,Fluxo!$D:$D,$D139,Fluxo!$E:$E,"&lt;&gt;"&amp;"PERMUTANTE"))</f>
        <v>0</v>
      </c>
      <c r="AE139" s="18">
        <f>IF(AE$5&gt;$G$4,0,SUMIFS(Fluxo!$O:$O,Fluxo!$U:$U,"&gt;"&amp;AD$5,Fluxo!$U:$U,"&lt;="&amp;AE$5,Fluxo!$D:$D,$D139,Fluxo!$E:$E,"&lt;&gt;"&amp;"PERMUTANTE"))</f>
        <v>0</v>
      </c>
      <c r="AF139" s="18">
        <f>IF(AF$5&gt;$G$4,0,SUMIFS(Fluxo!$O:$O,Fluxo!$U:$U,"&gt;"&amp;AE$5,Fluxo!$U:$U,"&lt;="&amp;AF$5,Fluxo!$D:$D,$D139,Fluxo!$E:$E,"&lt;&gt;"&amp;"PERMUTANTE"))</f>
        <v>0</v>
      </c>
      <c r="AG139" s="18">
        <f>IF(AG$5&gt;$G$4,0,SUMIFS(Fluxo!$O:$O,Fluxo!$U:$U,"&gt;"&amp;AF$5,Fluxo!$U:$U,"&lt;="&amp;AG$5,Fluxo!$D:$D,$D139,Fluxo!$E:$E,"&lt;&gt;"&amp;"PERMUTANTE"))</f>
        <v>0</v>
      </c>
      <c r="AH139" s="18">
        <f>IF(AH$5&gt;$G$4,0,SUMIFS(Fluxo!$O:$O,Fluxo!$U:$U,"&gt;"&amp;AG$5,Fluxo!$U:$U,"&lt;="&amp;AH$5,Fluxo!$D:$D,$D139,Fluxo!$E:$E,"&lt;&gt;"&amp;"PERMUTANTE"))</f>
        <v>0</v>
      </c>
      <c r="AI139" s="18">
        <f>IF(AI$5&gt;$G$4,0,SUMIFS(Fluxo!$O:$O,Fluxo!$U:$U,"&gt;"&amp;AH$5,Fluxo!$U:$U,"&lt;="&amp;AI$5,Fluxo!$D:$D,$D139,Fluxo!$E:$E,"&lt;&gt;"&amp;"PERMUTANTE"))</f>
        <v>0</v>
      </c>
      <c r="AJ139" s="18">
        <f>IF(AJ$5&gt;$G$4,0,SUMIFS(Fluxo!$O:$O,Fluxo!$U:$U,"&gt;"&amp;AI$5,Fluxo!$U:$U,"&lt;="&amp;AJ$5,Fluxo!$D:$D,$D139,Fluxo!$E:$E,"&lt;&gt;"&amp;"PERMUTANTE"))</f>
        <v>0</v>
      </c>
      <c r="AK139" s="18">
        <f>IF(AK$5&gt;$G$4,0,SUMIFS(Fluxo!$O:$O,Fluxo!$U:$U,"&gt;"&amp;AJ$5,Fluxo!$U:$U,"&lt;="&amp;AK$5,Fluxo!$D:$D,$D139,Fluxo!$E:$E,"&lt;&gt;"&amp;"PERMUTANTE"))</f>
        <v>0</v>
      </c>
      <c r="AL139" s="18">
        <f>IF(AL$5&gt;$G$4,0,SUMIFS(Fluxo!$O:$O,Fluxo!$U:$U,"&gt;"&amp;AK$5,Fluxo!$U:$U,"&lt;="&amp;AL$5,Fluxo!$D:$D,$D139,Fluxo!$E:$E,"&lt;&gt;"&amp;"PERMUTANTE"))</f>
        <v>0</v>
      </c>
      <c r="AM139" s="18">
        <f>IF(AM$5&gt;$G$4,0,SUMIFS(Fluxo!$O:$O,Fluxo!$U:$U,"&gt;"&amp;AL$5,Fluxo!$U:$U,"&lt;="&amp;AM$5,Fluxo!$D:$D,$D139,Fluxo!$E:$E,"&lt;&gt;"&amp;"PERMUTANTE"))</f>
        <v>0</v>
      </c>
      <c r="AN139" s="18">
        <f>IF(AN$5&gt;$G$4,0,SUMIFS(Fluxo!$O:$O,Fluxo!$U:$U,"&gt;"&amp;AM$5,Fluxo!$U:$U,"&lt;="&amp;AN$5,Fluxo!$D:$D,$D139,Fluxo!$E:$E,"&lt;&gt;"&amp;"PERMUTANTE"))</f>
        <v>0</v>
      </c>
      <c r="AO139" s="18">
        <f>IF(AO$5&gt;$G$4,0,SUMIFS(Fluxo!$O:$O,Fluxo!$U:$U,"&gt;"&amp;AN$5,Fluxo!$U:$U,"&lt;="&amp;AO$5,Fluxo!$D:$D,$D139,Fluxo!$E:$E,"&lt;&gt;"&amp;"PERMUTANTE"))</f>
        <v>0</v>
      </c>
      <c r="AP139" s="18">
        <f>IF(AP$5&gt;$G$4,0,SUMIFS(Fluxo!$O:$O,Fluxo!$U:$U,"&gt;"&amp;AO$5,Fluxo!$U:$U,"&lt;="&amp;AP$5,Fluxo!$D:$D,$D139,Fluxo!$E:$E,"&lt;&gt;"&amp;"PERMUTANTE"))</f>
        <v>0</v>
      </c>
      <c r="AQ139" s="18">
        <f>IF(AQ$5&gt;$G$4,0,SUMIFS(Fluxo!$O:$O,Fluxo!$U:$U,"&gt;"&amp;AP$5,Fluxo!$U:$U,"&lt;="&amp;AQ$5,Fluxo!$D:$D,$D139,Fluxo!$E:$E,"&lt;&gt;"&amp;"PERMUTANTE"))</f>
        <v>0</v>
      </c>
      <c r="AR139" s="18">
        <f>IF(AR$5&gt;$G$4,0,SUMIFS(Fluxo!$O:$O,Fluxo!$U:$U,"&gt;"&amp;AQ$5,Fluxo!$U:$U,"&lt;="&amp;AR$5,Fluxo!$D:$D,$D139,Fluxo!$E:$E,"&lt;&gt;"&amp;"PERMUTANTE"))</f>
        <v>0</v>
      </c>
      <c r="AS139" s="18">
        <f>IF(AS$5&gt;$G$4,0,SUMIFS(Fluxo!$O:$O,Fluxo!$U:$U,"&gt;"&amp;AR$5,Fluxo!$U:$U,"&lt;="&amp;AS$5,Fluxo!$D:$D,$D139,Fluxo!$E:$E,"&lt;&gt;"&amp;"PERMUTANTE"))</f>
        <v>0</v>
      </c>
      <c r="AT139" s="18">
        <f>IF(AT$5&gt;$G$4,0,SUMIFS(Fluxo!$O:$O,Fluxo!$U:$U,"&gt;"&amp;AS$5,Fluxo!$U:$U,"&lt;="&amp;AT$5,Fluxo!$D:$D,$D139,Fluxo!$E:$E,"&lt;&gt;"&amp;"PERMUTANTE"))</f>
        <v>0</v>
      </c>
      <c r="AU139" s="18">
        <f>IF(AU$5&gt;$G$4,0,SUMIFS(Fluxo!$O:$O,Fluxo!$U:$U,"&gt;"&amp;AT$5,Fluxo!$U:$U,"&lt;="&amp;AU$5,Fluxo!$D:$D,$D139,Fluxo!$E:$E,"&lt;&gt;"&amp;"PERMUTANTE"))</f>
        <v>0</v>
      </c>
      <c r="AV139" s="18">
        <f>IF(AV$5&gt;$G$4,0,SUMIFS(Fluxo!$O:$O,Fluxo!$U:$U,"&gt;"&amp;AU$5,Fluxo!$U:$U,"&lt;="&amp;AV$5,Fluxo!$D:$D,$D139,Fluxo!$E:$E,"&lt;&gt;"&amp;"PERMUTANTE"))</f>
        <v>0</v>
      </c>
      <c r="AW139" s="18">
        <f>IF(AW$5&gt;$G$4,0,SUMIFS(Fluxo!$O:$O,Fluxo!$U:$U,"&gt;"&amp;AV$5,Fluxo!$U:$U,"&lt;="&amp;AW$5,Fluxo!$D:$D,$D139,Fluxo!$E:$E,"&lt;&gt;"&amp;"PERMUTANTE"))</f>
        <v>0</v>
      </c>
      <c r="AX139" s="18">
        <f>IF(AX$5&gt;$G$4,0,SUMIFS(Fluxo!$O:$O,Fluxo!$U:$U,"&gt;"&amp;AW$5,Fluxo!$U:$U,"&lt;="&amp;AX$5,Fluxo!$D:$D,$D139,Fluxo!$E:$E,"&lt;&gt;"&amp;"PERMUTANTE"))</f>
        <v>0</v>
      </c>
      <c r="AY139" s="18">
        <f>IF(AY$5&gt;$G$4,0,SUMIFS(Fluxo!$O:$O,Fluxo!$U:$U,"&gt;"&amp;AX$5,Fluxo!$U:$U,"&lt;="&amp;AY$5,Fluxo!$D:$D,$D139,Fluxo!$E:$E,"&lt;&gt;"&amp;"PERMUTANTE"))</f>
        <v>0</v>
      </c>
      <c r="AZ139" s="18">
        <f>IF(AZ$5&gt;$G$4,0,SUMIFS(Fluxo!$O:$O,Fluxo!$U:$U,"&gt;"&amp;AY$5,Fluxo!$U:$U,"&lt;="&amp;AZ$5,Fluxo!$D:$D,$D139,Fluxo!$E:$E,"&lt;&gt;"&amp;"PERMUTANTE"))</f>
        <v>0</v>
      </c>
      <c r="BA139" s="18">
        <f>IF(BA$5&gt;$G$4,0,SUMIFS(Fluxo!$O:$O,Fluxo!$U:$U,"&gt;"&amp;AZ$5,Fluxo!$U:$U,"&lt;="&amp;BA$5,Fluxo!$D:$D,$D139,Fluxo!$E:$E,"&lt;&gt;"&amp;"PERMUTANTE"))</f>
        <v>0</v>
      </c>
      <c r="BB139" s="18">
        <f>IF(BB$5&gt;$G$4,0,SUMIFS(Fluxo!$O:$O,Fluxo!$U:$U,"&gt;"&amp;BA$5,Fluxo!$U:$U,"&lt;="&amp;BB$5,Fluxo!$D:$D,$D139,Fluxo!$E:$E,"&lt;&gt;"&amp;"PERMUTANTE"))</f>
        <v>0</v>
      </c>
      <c r="BC139" s="18">
        <f>IF(BC$5&gt;$G$4,0,SUMIFS(Fluxo!$O:$O,Fluxo!$U:$U,"&gt;"&amp;BB$5,Fluxo!$U:$U,"&lt;="&amp;BC$5,Fluxo!$D:$D,$D139,Fluxo!$E:$E,"&lt;&gt;"&amp;"PERMUTANTE"))</f>
        <v>0</v>
      </c>
      <c r="BD139" s="18">
        <f>IF(BD$5&gt;$G$4,0,SUMIFS(Fluxo!$O:$O,Fluxo!$U:$U,"&gt;"&amp;BC$5,Fluxo!$U:$U,"&lt;="&amp;BD$5,Fluxo!$D:$D,$D139,Fluxo!$E:$E,"&lt;&gt;"&amp;"PERMUTANTE"))</f>
        <v>0</v>
      </c>
      <c r="BE139" s="18">
        <f>IF(BE$5&gt;$G$4,0,SUMIFS(Fluxo!$O:$O,Fluxo!$U:$U,"&gt;"&amp;BD$5,Fluxo!$U:$U,"&lt;="&amp;BE$5,Fluxo!$D:$D,$D139,Fluxo!$E:$E,"&lt;&gt;"&amp;"PERMUTANTE"))</f>
        <v>0</v>
      </c>
      <c r="BF139" s="18">
        <f>IF(BF$5&gt;$G$4,0,SUMIFS(Fluxo!$O:$O,Fluxo!$U:$U,"&gt;"&amp;BE$5,Fluxo!$U:$U,"&lt;="&amp;BF$5,Fluxo!$D:$D,$D139,Fluxo!$E:$E,"&lt;&gt;"&amp;"PERMUTANTE"))</f>
        <v>0</v>
      </c>
      <c r="BG139" s="18">
        <f>IF(BG$5&gt;$G$4,0,SUMIFS(Fluxo!$O:$O,Fluxo!$U:$U,"&gt;"&amp;BF$5,Fluxo!$U:$U,"&lt;="&amp;BG$5,Fluxo!$D:$D,$D139,Fluxo!$E:$E,"&lt;&gt;"&amp;"PERMUTANTE"))</f>
        <v>0</v>
      </c>
      <c r="BH139" s="18">
        <f>IF(BH$5&gt;$G$4,0,SUMIFS(Fluxo!$O:$O,Fluxo!$U:$U,"&gt;"&amp;BG$5,Fluxo!$U:$U,"&lt;="&amp;BH$5,Fluxo!$D:$D,$D139,Fluxo!$E:$E,"&lt;&gt;"&amp;"PERMUTANTE"))</f>
        <v>0</v>
      </c>
      <c r="BI139" s="18">
        <f>IF(BI$5&gt;$G$4,0,SUMIFS(Fluxo!$O:$O,Fluxo!$U:$U,"&gt;"&amp;BH$5,Fluxo!$U:$U,"&lt;="&amp;BI$5,Fluxo!$D:$D,$D139,Fluxo!$E:$E,"&lt;&gt;"&amp;"PERMUTANTE"))</f>
        <v>0</v>
      </c>
      <c r="BJ139" s="18">
        <f>IF(BJ$5&gt;$G$4,0,SUMIFS(Fluxo!$O:$O,Fluxo!$U:$U,"&gt;"&amp;BI$5,Fluxo!$U:$U,"&lt;="&amp;BJ$5,Fluxo!$D:$D,$D139,Fluxo!$E:$E,"&lt;&gt;"&amp;"PERMUTANTE"))</f>
        <v>0</v>
      </c>
      <c r="BK139" s="18">
        <f>IF(BK$5&gt;$G$4,0,SUMIFS(Fluxo!$O:$O,Fluxo!$U:$U,"&gt;"&amp;BJ$5,Fluxo!$U:$U,"&lt;="&amp;BK$5,Fluxo!$D:$D,$D139,Fluxo!$E:$E,"&lt;&gt;"&amp;"PERMUTANTE"))</f>
        <v>0</v>
      </c>
      <c r="BL139" s="18">
        <f>IF(BL$5&gt;$G$4,0,SUMIFS(Fluxo!$O:$O,Fluxo!$U:$U,"&gt;"&amp;BK$5,Fluxo!$U:$U,"&lt;="&amp;BL$5,Fluxo!$D:$D,$D139,Fluxo!$E:$E,"&lt;&gt;"&amp;"PERMUTANTE"))</f>
        <v>0</v>
      </c>
      <c r="BM139" s="18">
        <f>IF(BM$5&gt;$G$4,0,SUMIFS(Fluxo!$O:$O,Fluxo!$U:$U,"&gt;"&amp;BL$5,Fluxo!$U:$U,"&lt;="&amp;BM$5,Fluxo!$D:$D,$D139,Fluxo!$E:$E,"&lt;&gt;"&amp;"PERMUTANTE"))</f>
        <v>0</v>
      </c>
      <c r="BN139" s="18">
        <f>IF(BN$5&gt;$G$4,0,SUMIFS(Fluxo!$O:$O,Fluxo!$U:$U,"&gt;"&amp;BM$5,Fluxo!$U:$U,"&lt;="&amp;BN$5,Fluxo!$D:$D,$D139,Fluxo!$E:$E,"&lt;&gt;"&amp;"PERMUTANTE"))</f>
        <v>0</v>
      </c>
      <c r="BO139" s="18">
        <f>IF(BO$5&gt;$G$4,0,SUMIFS(Fluxo!$O:$O,Fluxo!$U:$U,"&gt;"&amp;BN$5,Fluxo!$U:$U,"&lt;="&amp;BO$5,Fluxo!$D:$D,$D139,Fluxo!$E:$E,"&lt;&gt;"&amp;"PERMUTANTE"))</f>
        <v>0</v>
      </c>
      <c r="BP139" s="18">
        <f>IF(BP$5&gt;$G$4,0,SUMIFS(Fluxo!$O:$O,Fluxo!$U:$U,"&gt;"&amp;BO$5,Fluxo!$U:$U,"&lt;="&amp;BP$5,Fluxo!$D:$D,$D139,Fluxo!$E:$E,"&lt;&gt;"&amp;"PERMUTANTE"))</f>
        <v>0</v>
      </c>
      <c r="BQ139" s="18">
        <f>IF(BQ$5&gt;$G$4,0,SUMIFS(Fluxo!$O:$O,Fluxo!$U:$U,"&gt;"&amp;BP$5,Fluxo!$U:$U,"&lt;="&amp;BQ$5,Fluxo!$D:$D,$D139,Fluxo!$E:$E,"&lt;&gt;"&amp;"PERMUTANTE"))</f>
        <v>0</v>
      </c>
      <c r="BR139" s="18">
        <f>IF(BR$5&gt;$G$4,0,SUMIFS(Fluxo!$O:$O,Fluxo!$U:$U,"&gt;"&amp;BQ$5,Fluxo!$U:$U,"&lt;="&amp;BR$5,Fluxo!$D:$D,$D139,Fluxo!$E:$E,"&lt;&gt;"&amp;"PERMUTANTE"))</f>
        <v>0</v>
      </c>
      <c r="BS139" s="18">
        <f>IF(BS$5&gt;$G$4,0,SUMIFS(Fluxo!$O:$O,Fluxo!$U:$U,"&gt;"&amp;BR$5,Fluxo!$U:$U,"&lt;="&amp;BS$5,Fluxo!$D:$D,$D139,Fluxo!$E:$E,"&lt;&gt;"&amp;"PERMUTANTE"))</f>
        <v>0</v>
      </c>
      <c r="BT139" s="18">
        <f>IF(BT$5&gt;$G$4,0,SUMIFS(Fluxo!$O:$O,Fluxo!$U:$U,"&gt;"&amp;BS$5,Fluxo!$U:$U,"&lt;="&amp;BT$5,Fluxo!$D:$D,$D139,Fluxo!$E:$E,"&lt;&gt;"&amp;"PERMUTANTE"))</f>
        <v>0</v>
      </c>
      <c r="BU139" s="18">
        <f>IF(BU$5&gt;$G$4,0,SUMIFS(Fluxo!$O:$O,Fluxo!$U:$U,"&gt;"&amp;BT$5,Fluxo!$U:$U,"&lt;="&amp;BU$5,Fluxo!$D:$D,$D139,Fluxo!$E:$E,"&lt;&gt;"&amp;"PERMUTANTE"))</f>
        <v>0</v>
      </c>
      <c r="BV139" s="18">
        <f>IF(BV$5&gt;$G$4,0,SUMIFS(Fluxo!$O:$O,Fluxo!$U:$U,"&gt;"&amp;BU$5,Fluxo!$U:$U,"&lt;="&amp;BV$5,Fluxo!$D:$D,$D139,Fluxo!$E:$E,"&lt;&gt;"&amp;"PERMUTANTE"))</f>
        <v>0</v>
      </c>
      <c r="BW139" s="18">
        <f>IF(BW$5&gt;$G$4,0,SUMIFS(Fluxo!$O:$O,Fluxo!$U:$U,"&gt;"&amp;BV$5,Fluxo!$U:$U,"&lt;="&amp;BW$5,Fluxo!$D:$D,$D139,Fluxo!$E:$E,"&lt;&gt;"&amp;"PERMUTANTE"))</f>
        <v>0</v>
      </c>
      <c r="BX139" s="18">
        <f>IF(BX$5&gt;$G$4,0,SUMIFS(Fluxo!$O:$O,Fluxo!$U:$U,"&gt;"&amp;BW$5,Fluxo!$U:$U,"&lt;="&amp;BX$5,Fluxo!$D:$D,$D139,Fluxo!$E:$E,"&lt;&gt;"&amp;"PERMUTANTE"))</f>
        <v>0</v>
      </c>
      <c r="BY139" s="18">
        <f>IF(BY$5&gt;$G$4,0,SUMIFS(Fluxo!$O:$O,Fluxo!$U:$U,"&gt;"&amp;BX$5,Fluxo!$U:$U,"&lt;="&amp;BY$5,Fluxo!$D:$D,$D139,Fluxo!$E:$E,"&lt;&gt;"&amp;"PERMUTANTE"))</f>
        <v>0</v>
      </c>
      <c r="BZ139" s="18">
        <f>IF(BZ$5&gt;$G$4,0,SUMIFS(Fluxo!$O:$O,Fluxo!$U:$U,"&gt;"&amp;BY$5,Fluxo!$U:$U,"&lt;="&amp;BZ$5,Fluxo!$D:$D,$D139,Fluxo!$E:$E,"&lt;&gt;"&amp;"PERMUTANTE"))</f>
        <v>0</v>
      </c>
      <c r="CA139" s="18">
        <f>IF(CA$5&gt;$G$4,0,SUMIFS(Fluxo!$O:$O,Fluxo!$U:$U,"&gt;"&amp;BZ$5,Fluxo!$U:$U,"&lt;="&amp;CA$5,Fluxo!$D:$D,$D139,Fluxo!$E:$E,"&lt;&gt;"&amp;"PERMUTANTE"))</f>
        <v>0</v>
      </c>
      <c r="CB139" s="18">
        <f>IF(CB$5&gt;$G$4,0,SUMIFS(Fluxo!$O:$O,Fluxo!$U:$U,"&gt;"&amp;CA$5,Fluxo!$U:$U,"&lt;="&amp;CB$5,Fluxo!$D:$D,$D139,Fluxo!$E:$E,"&lt;&gt;"&amp;"PERMUTANTE"))</f>
        <v>0</v>
      </c>
      <c r="CC139" s="18">
        <f>IF(CC$5&gt;$G$4,0,SUMIFS(Fluxo!$O:$O,Fluxo!$U:$U,"&gt;"&amp;CB$5,Fluxo!$U:$U,"&lt;="&amp;CC$5,Fluxo!$D:$D,$D139,Fluxo!$E:$E,"&lt;&gt;"&amp;"PERMUTANTE"))</f>
        <v>0</v>
      </c>
      <c r="CD139" s="18">
        <f>IF(CD$5&gt;$G$4,0,SUMIFS(Fluxo!$O:$O,Fluxo!$U:$U,"&gt;"&amp;CC$5,Fluxo!$U:$U,"&lt;="&amp;CD$5,Fluxo!$D:$D,$D139,Fluxo!$E:$E,"&lt;&gt;"&amp;"PERMUTANTE"))</f>
        <v>0</v>
      </c>
      <c r="CE139" s="18">
        <f>IF(CE$5&gt;$G$4,0,SUMIFS(Fluxo!$O:$O,Fluxo!$U:$U,"&gt;"&amp;CD$5,Fluxo!$U:$U,"&lt;="&amp;CE$5,Fluxo!$D:$D,$D139,Fluxo!$E:$E,"&lt;&gt;"&amp;"PERMUTANTE"))</f>
        <v>0</v>
      </c>
      <c r="CF139" s="18">
        <f>IF(CF$5&gt;$G$4,0,SUMIFS(Fluxo!$O:$O,Fluxo!$U:$U,"&gt;"&amp;CE$5,Fluxo!$U:$U,"&lt;="&amp;CF$5,Fluxo!$D:$D,$D139,Fluxo!$E:$E,"&lt;&gt;"&amp;"PERMUTANTE"))</f>
        <v>0</v>
      </c>
      <c r="CG139" s="18">
        <f>IF(CG$5&gt;$G$4,0,SUMIFS(Fluxo!$O:$O,Fluxo!$U:$U,"&gt;"&amp;CF$5,Fluxo!$U:$U,"&lt;="&amp;CG$5,Fluxo!$D:$D,$D139,Fluxo!$E:$E,"&lt;&gt;"&amp;"PERMUTANTE"))</f>
        <v>0</v>
      </c>
      <c r="CH139" s="18">
        <f>IF(CH$5&gt;$G$4,0,SUMIFS(Fluxo!$O:$O,Fluxo!$U:$U,"&gt;"&amp;CG$5,Fluxo!$U:$U,"&lt;="&amp;CH$5,Fluxo!$D:$D,$D139,Fluxo!$E:$E,"&lt;&gt;"&amp;"PERMUTANTE"))</f>
        <v>0</v>
      </c>
      <c r="CI139" s="18">
        <f>IF(CI$5&gt;$G$4,0,SUMIFS(Fluxo!$O:$O,Fluxo!$U:$U,"&gt;"&amp;CH$5,Fluxo!$U:$U,"&lt;="&amp;CI$5,Fluxo!$D:$D,$D139,Fluxo!$E:$E,"&lt;&gt;"&amp;"PERMUTANTE"))</f>
        <v>0</v>
      </c>
      <c r="CJ139" s="18">
        <f>IF(CJ$5&gt;$G$4,0,SUMIFS(Fluxo!$O:$O,Fluxo!$U:$U,"&gt;"&amp;CI$5,Fluxo!$U:$U,"&lt;="&amp;CJ$5,Fluxo!$D:$D,$D139,Fluxo!$E:$E,"&lt;&gt;"&amp;"PERMUTANTE"))</f>
        <v>0</v>
      </c>
      <c r="CK139" s="18">
        <f>IF(CK$5&gt;$G$4,0,SUMIFS(Fluxo!$O:$O,Fluxo!$U:$U,"&gt;"&amp;CJ$5,Fluxo!$U:$U,"&lt;="&amp;CK$5,Fluxo!$D:$D,$D139,Fluxo!$E:$E,"&lt;&gt;"&amp;"PERMUTANTE"))</f>
        <v>0</v>
      </c>
      <c r="CL139" s="18">
        <f>IF(CL$5&gt;$G$4,0,SUMIFS(Fluxo!$O:$O,Fluxo!$U:$U,"&gt;"&amp;CK$5,Fluxo!$U:$U,"&lt;="&amp;CL$5,Fluxo!$D:$D,$D139,Fluxo!$E:$E,"&lt;&gt;"&amp;"PERMUTANTE"))</f>
        <v>0</v>
      </c>
      <c r="CM139" s="18">
        <f>IF(CM$5&gt;$G$4,0,SUMIFS(Fluxo!$O:$O,Fluxo!$U:$U,"&gt;"&amp;CL$5,Fluxo!$U:$U,"&lt;="&amp;CM$5,Fluxo!$D:$D,$D139,Fluxo!$E:$E,"&lt;&gt;"&amp;"PERMUTANTE"))</f>
        <v>0</v>
      </c>
      <c r="CN139" s="18">
        <f>IF(CN$5&gt;$G$4,0,SUMIFS(Fluxo!$O:$O,Fluxo!$U:$U,"&gt;"&amp;CM$5,Fluxo!$U:$U,"&lt;="&amp;CN$5,Fluxo!$D:$D,$D139,Fluxo!$E:$E,"&lt;&gt;"&amp;"PERMUTANTE"))</f>
        <v>0</v>
      </c>
      <c r="CO139" s="18">
        <f>IF(CO$5&gt;$G$4,0,SUMIFS(Fluxo!$O:$O,Fluxo!$U:$U,"&gt;"&amp;CN$5,Fluxo!$U:$U,"&lt;="&amp;CO$5,Fluxo!$D:$D,$D139,Fluxo!$E:$E,"&lt;&gt;"&amp;"PERMUTANTE"))</f>
        <v>0</v>
      </c>
      <c r="CP139" s="18">
        <f>IF(CP$5&gt;$G$4,0,SUMIFS(Fluxo!$O:$O,Fluxo!$U:$U,"&gt;"&amp;CO$5,Fluxo!$U:$U,"&lt;="&amp;CP$5,Fluxo!$D:$D,$D139,Fluxo!$E:$E,"&lt;&gt;"&amp;"PERMUTANTE"))</f>
        <v>0</v>
      </c>
      <c r="CQ139" s="18">
        <f>IF(CQ$5&gt;$G$4,0,SUMIFS(Fluxo!$O:$O,Fluxo!$U:$U,"&gt;"&amp;CP$5,Fluxo!$U:$U,"&lt;="&amp;CQ$5,Fluxo!$D:$D,$D139,Fluxo!$E:$E,"&lt;&gt;"&amp;"PERMUTANTE"))</f>
        <v>0</v>
      </c>
      <c r="CR139" s="18">
        <f>IF(CR$5&gt;$G$4,0,SUMIFS(Fluxo!$O:$O,Fluxo!$U:$U,"&gt;"&amp;CQ$5,Fluxo!$U:$U,"&lt;="&amp;CR$5,Fluxo!$D:$D,$D139,Fluxo!$E:$E,"&lt;&gt;"&amp;"PERMUTANTE"))</f>
        <v>0</v>
      </c>
      <c r="CS139" s="18">
        <f>IF(CS$5&gt;$G$4,0,SUMIFS(Fluxo!$O:$O,Fluxo!$U:$U,"&gt;"&amp;CR$5,Fluxo!$U:$U,"&lt;="&amp;CS$5,Fluxo!$D:$D,$D139,Fluxo!$E:$E,"&lt;&gt;"&amp;"PERMUTANTE"))</f>
        <v>0</v>
      </c>
      <c r="CT139" s="18">
        <f>IF(CT$5&gt;$G$4,0,SUMIFS(Fluxo!$O:$O,Fluxo!$U:$U,"&gt;"&amp;CS$5,Fluxo!$U:$U,"&lt;="&amp;CT$5,Fluxo!$D:$D,$D139,Fluxo!$E:$E,"&lt;&gt;"&amp;"PERMUTANTE"))</f>
        <v>0</v>
      </c>
      <c r="CU139" s="18">
        <f>IF(CU$5&gt;$G$4,0,SUMIFS(Fluxo!$O:$O,Fluxo!$U:$U,"&gt;"&amp;CT$5,Fluxo!$U:$U,"&lt;="&amp;CU$5,Fluxo!$D:$D,$D139,Fluxo!$E:$E,"&lt;&gt;"&amp;"PERMUTANTE"))</f>
        <v>0</v>
      </c>
      <c r="CV139" s="18">
        <f>IF(CV$5&gt;$G$4,0,SUMIFS(Fluxo!$O:$O,Fluxo!$U:$U,"&gt;"&amp;CU$5,Fluxo!$U:$U,"&lt;="&amp;CV$5,Fluxo!$D:$D,$D139,Fluxo!$E:$E,"&lt;&gt;"&amp;"PERMUTANTE"))</f>
        <v>0</v>
      </c>
      <c r="CW139" s="18">
        <f>IF(CW$5&gt;$G$4,0,SUMIFS(Fluxo!$O:$O,Fluxo!$U:$U,"&gt;"&amp;CV$5,Fluxo!$U:$U,"&lt;="&amp;CW$5,Fluxo!$D:$D,$D139,Fluxo!$E:$E,"&lt;&gt;"&amp;"PERMUTANTE"))</f>
        <v>0</v>
      </c>
      <c r="CX139" s="18">
        <f>IF(CX$5&gt;$G$4,0,SUMIFS(Fluxo!$O:$O,Fluxo!$U:$U,"&gt;"&amp;CW$5,Fluxo!$U:$U,"&lt;="&amp;CX$5,Fluxo!$D:$D,$D139,Fluxo!$E:$E,"&lt;&gt;"&amp;"PERMUTANTE"))</f>
        <v>0</v>
      </c>
      <c r="CY139" s="18">
        <f>IF(CY$5&gt;$G$4,0,SUMIFS(Fluxo!$O:$O,Fluxo!$U:$U,"&gt;"&amp;CX$5,Fluxo!$U:$U,"&lt;="&amp;CY$5,Fluxo!$D:$D,$D139,Fluxo!$E:$E,"&lt;&gt;"&amp;"PERMUTANTE"))</f>
        <v>0</v>
      </c>
      <c r="CZ139" s="18">
        <f>IF(CZ$5&gt;$G$4,0,SUMIFS(Fluxo!$O:$O,Fluxo!$U:$U,"&gt;"&amp;CY$5,Fluxo!$U:$U,"&lt;="&amp;CZ$5,Fluxo!$D:$D,$D139,Fluxo!$E:$E,"&lt;&gt;"&amp;"PERMUTANTE"))</f>
        <v>0</v>
      </c>
      <c r="DA139" s="18">
        <f>IF(DA$5&gt;$G$4,0,SUMIFS(Fluxo!$O:$O,Fluxo!$U:$U,"&gt;"&amp;CZ$5,Fluxo!$U:$U,"&lt;="&amp;DA$5,Fluxo!$D:$D,$D139,Fluxo!$E:$E,"&lt;&gt;"&amp;"PERMUTANTE"))</f>
        <v>0</v>
      </c>
      <c r="DB139" s="18">
        <f>IF(DB$5&gt;$G$4,0,SUMIFS(Fluxo!$O:$O,Fluxo!$U:$U,"&gt;"&amp;DA$5,Fluxo!$U:$U,"&lt;="&amp;DB$5,Fluxo!$D:$D,$D139,Fluxo!$E:$E,"&lt;&gt;"&amp;"PERMUTANTE"))</f>
        <v>0</v>
      </c>
      <c r="DC139" s="18">
        <f>IF(DC$5&gt;$G$4,0,SUMIFS(Fluxo!$O:$O,Fluxo!$U:$U,"&gt;"&amp;DB$5,Fluxo!$U:$U,"&lt;="&amp;DC$5,Fluxo!$D:$D,$D139,Fluxo!$E:$E,"&lt;&gt;"&amp;"PERMUTANTE"))</f>
        <v>0</v>
      </c>
      <c r="DD139" s="18">
        <f>IF(DD$5&gt;$G$4,0,SUMIFS(Fluxo!$O:$O,Fluxo!$U:$U,"&gt;"&amp;DC$5,Fluxo!$U:$U,"&lt;="&amp;DD$5,Fluxo!$D:$D,$D139,Fluxo!$E:$E,"&lt;&gt;"&amp;"PERMUTANTE"))</f>
        <v>0</v>
      </c>
      <c r="DE139" s="18">
        <f>IF(DE$5&gt;$G$4,0,SUMIFS(Fluxo!$O:$O,Fluxo!$U:$U,"&gt;"&amp;DD$5,Fluxo!$U:$U,"&lt;="&amp;DE$5,Fluxo!$D:$D,$D139,Fluxo!$E:$E,"&lt;&gt;"&amp;"PERMUTANTE"))</f>
        <v>0</v>
      </c>
      <c r="DF139" s="18">
        <f>IF(DF$5&gt;$G$4,0,SUMIFS(Fluxo!$O:$O,Fluxo!$U:$U,"&gt;"&amp;DE$5,Fluxo!$U:$U,"&lt;="&amp;DF$5,Fluxo!$D:$D,$D139,Fluxo!$E:$E,"&lt;&gt;"&amp;"PERMUTANTE"))</f>
        <v>0</v>
      </c>
      <c r="DG139" s="18">
        <f>IF(DG$5&gt;$G$4,0,SUMIFS(Fluxo!$O:$O,Fluxo!$U:$U,"&gt;"&amp;DF$5,Fluxo!$U:$U,"&lt;="&amp;DG$5,Fluxo!$D:$D,$D139,Fluxo!$E:$E,"&lt;&gt;"&amp;"PERMUTANTE"))</f>
        <v>0</v>
      </c>
      <c r="DH139" s="18">
        <f>IF(DH$5&gt;$G$4,0,SUMIFS(Fluxo!$O:$O,Fluxo!$U:$U,"&gt;"&amp;DG$5,Fluxo!$U:$U,"&lt;="&amp;DH$5,Fluxo!$D:$D,$D139,Fluxo!$E:$E,"&lt;&gt;"&amp;"PERMUTANTE"))</f>
        <v>0</v>
      </c>
      <c r="DI139" s="18">
        <f>IF(DI$5&gt;$G$4,0,SUMIFS(Fluxo!$O:$O,Fluxo!$U:$U,"&gt;"&amp;DH$5,Fluxo!$U:$U,"&lt;="&amp;DI$5,Fluxo!$D:$D,$D139,Fluxo!$E:$E,"&lt;&gt;"&amp;"PERMUTANTE"))</f>
        <v>0</v>
      </c>
      <c r="DJ139" s="18">
        <f>IF(DJ$5&gt;$G$4,0,SUMIFS(Fluxo!$O:$O,Fluxo!$U:$U,"&gt;"&amp;DI$5,Fluxo!$U:$U,"&lt;="&amp;DJ$5,Fluxo!$D:$D,$D139,Fluxo!$E:$E,"&lt;&gt;"&amp;"PERMUTANTE"))</f>
        <v>0</v>
      </c>
      <c r="DK139" s="18">
        <f>IF(DK$5&gt;$G$4,0,SUMIFS(Fluxo!$O:$O,Fluxo!$U:$U,"&gt;"&amp;DJ$5,Fluxo!$U:$U,"&lt;="&amp;DK$5,Fluxo!$D:$D,$D139,Fluxo!$E:$E,"&lt;&gt;"&amp;"PERMUTANTE"))</f>
        <v>0</v>
      </c>
      <c r="DL139" s="18">
        <f>IF(DL$5&gt;$G$4,0,SUMIFS(Fluxo!$O:$O,Fluxo!$U:$U,"&gt;"&amp;DK$5,Fluxo!$U:$U,"&lt;="&amp;DL$5,Fluxo!$D:$D,$D139,Fluxo!$E:$E,"&lt;&gt;"&amp;"PERMUTANTE"))</f>
        <v>0</v>
      </c>
      <c r="DM139" s="18">
        <f>IF(DM$5&gt;$G$4,0,SUMIFS(Fluxo!$O:$O,Fluxo!$U:$U,"&gt;"&amp;DL$5,Fluxo!$U:$U,"&lt;="&amp;DM$5,Fluxo!$D:$D,$D139,Fluxo!$E:$E,"&lt;&gt;"&amp;"PERMUTANTE"))</f>
        <v>0</v>
      </c>
      <c r="DN139" s="18">
        <f>IF(DN$5&gt;$G$4,0,SUMIFS(Fluxo!$O:$O,Fluxo!$U:$U,"&gt;"&amp;DM$5,Fluxo!$U:$U,"&lt;="&amp;DN$5,Fluxo!$D:$D,$D139,Fluxo!$E:$E,"&lt;&gt;"&amp;"PERMUTANTE"))</f>
        <v>0</v>
      </c>
      <c r="DO139" s="18">
        <f>IF(DO$5&gt;$G$4,0,SUMIFS(Fluxo!$O:$O,Fluxo!$U:$U,"&gt;"&amp;DN$5,Fluxo!$U:$U,"&lt;="&amp;DO$5,Fluxo!$D:$D,$D139,Fluxo!$E:$E,"&lt;&gt;"&amp;"PERMUTANTE"))</f>
        <v>0</v>
      </c>
      <c r="DP139" s="18">
        <f>IF(DP$5&gt;$G$4,0,SUMIFS(Fluxo!$O:$O,Fluxo!$U:$U,"&gt;"&amp;DO$5,Fluxo!$U:$U,"&lt;="&amp;DP$5,Fluxo!$D:$D,$D139,Fluxo!$E:$E,"&lt;&gt;"&amp;"PERMUTANTE"))</f>
        <v>0</v>
      </c>
      <c r="DQ139" s="18">
        <f>IF(DQ$5&gt;$G$4,0,SUMIFS(Fluxo!$O:$O,Fluxo!$U:$U,"&gt;"&amp;DP$5,Fluxo!$U:$U,"&lt;="&amp;DQ$5,Fluxo!$D:$D,$D139,Fluxo!$E:$E,"&lt;&gt;"&amp;"PERMUTANTE"))</f>
        <v>0</v>
      </c>
      <c r="DR139" s="18">
        <f>IF(DR$5&gt;$G$4,0,SUMIFS(Fluxo!$O:$O,Fluxo!$U:$U,"&gt;"&amp;DQ$5,Fluxo!$U:$U,"&lt;="&amp;DR$5,Fluxo!$D:$D,$D139,Fluxo!$E:$E,"&lt;&gt;"&amp;"PERMUTANTE"))</f>
        <v>0</v>
      </c>
      <c r="DS139" s="18">
        <f>IF(DS$5&gt;$G$4,0,SUMIFS(Fluxo!$O:$O,Fluxo!$U:$U,"&gt;"&amp;DR$5,Fluxo!$U:$U,"&lt;="&amp;DS$5,Fluxo!$D:$D,$D139,Fluxo!$E:$E,"&lt;&gt;"&amp;"PERMUTANTE"))</f>
        <v>0</v>
      </c>
      <c r="DT139" s="18">
        <f>IF(DT$5&gt;$G$4,0,SUMIFS(Fluxo!$O:$O,Fluxo!$U:$U,"&gt;"&amp;DS$5,Fluxo!$U:$U,"&lt;="&amp;DT$5,Fluxo!$D:$D,$D139,Fluxo!$E:$E,"&lt;&gt;"&amp;"PERMUTANTE"))</f>
        <v>0</v>
      </c>
      <c r="DU139" s="18">
        <f>IF(DU$5&gt;$G$4,0,SUMIFS(Fluxo!$O:$O,Fluxo!$U:$U,"&gt;"&amp;DT$5,Fluxo!$U:$U,"&lt;="&amp;DU$5,Fluxo!$D:$D,$D139,Fluxo!$E:$E,"&lt;&gt;"&amp;"PERMUTANTE"))</f>
        <v>0</v>
      </c>
      <c r="DV139" s="18">
        <f>IF(DV$5&gt;$G$4,0,SUMIFS(Fluxo!$O:$O,Fluxo!$U:$U,"&gt;"&amp;DU$5,Fluxo!$U:$U,"&lt;="&amp;DV$5,Fluxo!$D:$D,$D139,Fluxo!$E:$E,"&lt;&gt;"&amp;"PERMUTANTE"))</f>
        <v>0</v>
      </c>
      <c r="DW139" s="18">
        <f>IF(DW$5&gt;$G$4,0,SUMIFS(Fluxo!$O:$O,Fluxo!$U:$U,"&gt;"&amp;DV$5,Fluxo!$U:$U,"&lt;="&amp;DW$5,Fluxo!$D:$D,$D139,Fluxo!$E:$E,"&lt;&gt;"&amp;"PERMUTANTE"))</f>
        <v>0</v>
      </c>
      <c r="DX139" s="18">
        <f>IF(DX$5&gt;$G$4,0,SUMIFS(Fluxo!$O:$O,Fluxo!$U:$U,"&gt;"&amp;DW$5,Fluxo!$U:$U,"&lt;="&amp;DX$5,Fluxo!$D:$D,$D139,Fluxo!$E:$E,"&lt;&gt;"&amp;"PERMUTANTE"))</f>
        <v>0</v>
      </c>
      <c r="DY139" s="18">
        <f>IF(DY$5&gt;$G$4,0,SUMIFS(Fluxo!$O:$O,Fluxo!$U:$U,"&gt;"&amp;DX$5,Fluxo!$U:$U,"&lt;="&amp;DY$5,Fluxo!$D:$D,$D139,Fluxo!$E:$E,"&lt;&gt;"&amp;"PERMUTANTE"))</f>
        <v>0</v>
      </c>
      <c r="DZ139" s="18">
        <f>IF(DZ$5&gt;$G$4,0,SUMIFS(Fluxo!$O:$O,Fluxo!$U:$U,"&gt;"&amp;DY$5,Fluxo!$U:$U,"&lt;="&amp;DZ$5,Fluxo!$D:$D,$D139,Fluxo!$E:$E,"&lt;&gt;"&amp;"PERMUTANTE"))</f>
        <v>0</v>
      </c>
      <c r="EA139" s="18">
        <f>IF(EA$5&gt;$G$4,0,SUMIFS(Fluxo!$O:$O,Fluxo!$U:$U,"&gt;"&amp;DZ$5,Fluxo!$U:$U,"&lt;="&amp;EA$5,Fluxo!$D:$D,$D139,Fluxo!$E:$E,"&lt;&gt;"&amp;"PERMUTANTE"))</f>
        <v>0</v>
      </c>
      <c r="EB139" s="18">
        <f>IF(EB$5&gt;$G$4,0,SUMIFS(Fluxo!$O:$O,Fluxo!$U:$U,"&gt;"&amp;EA$5,Fluxo!$U:$U,"&lt;="&amp;EB$5,Fluxo!$D:$D,$D139,Fluxo!$E:$E,"&lt;&gt;"&amp;"PERMUTANTE"))</f>
        <v>0</v>
      </c>
      <c r="EC139" s="18">
        <f>IF(EC$5&gt;$G$4,0,SUMIFS(Fluxo!$O:$O,Fluxo!$U:$U,"&gt;"&amp;EB$5,Fluxo!$U:$U,"&lt;="&amp;EC$5,Fluxo!$D:$D,$D139,Fluxo!$E:$E,"&lt;&gt;"&amp;"PERMUTANTE"))</f>
        <v>0</v>
      </c>
      <c r="ED139" s="18">
        <f>IF(ED$5&gt;$G$4,0,SUMIFS(Fluxo!$O:$O,Fluxo!$U:$U,"&gt;"&amp;EC$5,Fluxo!$U:$U,"&lt;="&amp;ED$5,Fluxo!$D:$D,$D139,Fluxo!$E:$E,"&lt;&gt;"&amp;"PERMUTANTE"))</f>
        <v>0</v>
      </c>
      <c r="EE139" s="18">
        <f>IF(EE$5&gt;$G$4,0,SUMIFS(Fluxo!$O:$O,Fluxo!$U:$U,"&gt;"&amp;ED$5,Fluxo!$U:$U,"&lt;="&amp;EE$5,Fluxo!$D:$D,$D139,Fluxo!$E:$E,"&lt;&gt;"&amp;"PERMUTANTE"))</f>
        <v>0</v>
      </c>
      <c r="EF139" s="18">
        <f>IF(EF$5&gt;$G$4,0,SUMIFS(Fluxo!$O:$O,Fluxo!$U:$U,"&gt;"&amp;EE$5,Fluxo!$U:$U,"&lt;="&amp;EF$5,Fluxo!$D:$D,$D139,Fluxo!$E:$E,"&lt;&gt;"&amp;"PERMUTANTE"))</f>
        <v>0</v>
      </c>
      <c r="EG139" s="18">
        <f>IF(EG$5&gt;$G$4,0,SUMIFS(Fluxo!$O:$O,Fluxo!$U:$U,"&gt;"&amp;EF$5,Fluxo!$U:$U,"&lt;="&amp;EG$5,Fluxo!$D:$D,$D139,Fluxo!$E:$E,"&lt;&gt;"&amp;"PERMUTANTE"))</f>
        <v>0</v>
      </c>
      <c r="EH139" s="18">
        <f>IF(EH$5&gt;$G$4,0,SUMIFS(Fluxo!$O:$O,Fluxo!$U:$U,"&gt;"&amp;EG$5,Fluxo!$U:$U,"&lt;="&amp;EH$5,Fluxo!$D:$D,$D139,Fluxo!$E:$E,"&lt;&gt;"&amp;"PERMUTANTE"))</f>
        <v>0</v>
      </c>
      <c r="EI139" s="18">
        <f>IF(EI$5&gt;$G$4,0,SUMIFS(Fluxo!$O:$O,Fluxo!$U:$U,"&gt;"&amp;EH$5,Fluxo!$U:$U,"&lt;="&amp;EI$5,Fluxo!$D:$D,$D139,Fluxo!$E:$E,"&lt;&gt;"&amp;"PERMUTANTE"))</f>
        <v>0</v>
      </c>
      <c r="EJ139" s="18">
        <f>IF(EJ$5&gt;$G$4,0,SUMIFS(Fluxo!$O:$O,Fluxo!$U:$U,"&gt;"&amp;EI$5,Fluxo!$U:$U,"&lt;="&amp;EJ$5,Fluxo!$D:$D,$D139,Fluxo!$E:$E,"&lt;&gt;"&amp;"PERMUTANTE"))</f>
        <v>0</v>
      </c>
      <c r="EK139" s="18">
        <f>IF(EK$5&gt;$G$4,0,SUMIFS(Fluxo!$O:$O,Fluxo!$U:$U,"&gt;"&amp;EJ$5,Fluxo!$U:$U,"&lt;="&amp;EK$5,Fluxo!$D:$D,$D139,Fluxo!$E:$E,"&lt;&gt;"&amp;"PERMUTANTE"))</f>
        <v>0</v>
      </c>
      <c r="EL139" s="18">
        <f>IF(EL$5&gt;$G$4,0,SUMIFS(Fluxo!$O:$O,Fluxo!$U:$U,"&gt;"&amp;EK$5,Fluxo!$U:$U,"&lt;="&amp;EL$5,Fluxo!$D:$D,$D139,Fluxo!$E:$E,"&lt;&gt;"&amp;"PERMUTANTE"))</f>
        <v>0</v>
      </c>
      <c r="EM139" s="18">
        <f>IF(EM$5&gt;$G$4,0,SUMIFS(Fluxo!$O:$O,Fluxo!$U:$U,"&gt;"&amp;EL$5,Fluxo!$U:$U,"&lt;="&amp;EM$5,Fluxo!$D:$D,$D139,Fluxo!$E:$E,"&lt;&gt;"&amp;"PERMUTANTE"))</f>
        <v>0</v>
      </c>
      <c r="EN139" s="18">
        <f>IF(EN$5&gt;$G$4,0,SUMIFS(Fluxo!$O:$O,Fluxo!$U:$U,"&gt;"&amp;EM$5,Fluxo!$U:$U,"&lt;="&amp;EN$5,Fluxo!$D:$D,$D139,Fluxo!$E:$E,"&lt;&gt;"&amp;"PERMUTANTE"))</f>
        <v>0</v>
      </c>
      <c r="EO139" s="18">
        <f>IF(EO$5&gt;$G$4,0,SUMIFS(Fluxo!$O:$O,Fluxo!$U:$U,"&gt;"&amp;EN$5,Fluxo!$U:$U,"&lt;="&amp;EO$5,Fluxo!$D:$D,$D139,Fluxo!$E:$E,"&lt;&gt;"&amp;"PERMUTANTE"))</f>
        <v>0</v>
      </c>
      <c r="EP139" s="18">
        <f>IF(EP$5&gt;$G$4,0,SUMIFS(Fluxo!$O:$O,Fluxo!$U:$U,"&gt;"&amp;EO$5,Fluxo!$U:$U,"&lt;="&amp;EP$5,Fluxo!$D:$D,$D139,Fluxo!$E:$E,"&lt;&gt;"&amp;"PERMUTANTE"))</f>
        <v>0</v>
      </c>
      <c r="EQ139" s="18">
        <f>IF(EQ$5&gt;$G$4,0,SUMIFS(Fluxo!$O:$O,Fluxo!$U:$U,"&gt;"&amp;EP$5,Fluxo!$U:$U,"&lt;="&amp;EQ$5,Fluxo!$D:$D,$D139,Fluxo!$E:$E,"&lt;&gt;"&amp;"PERMUTANTE"))</f>
        <v>0</v>
      </c>
      <c r="ER139" s="18">
        <f>IF(ER$5&gt;$G$4,0,SUMIFS(Fluxo!$O:$O,Fluxo!$U:$U,"&gt;"&amp;EQ$5,Fluxo!$U:$U,"&lt;="&amp;ER$5,Fluxo!$D:$D,$D139,Fluxo!$E:$E,"&lt;&gt;"&amp;"PERMUTANTE"))</f>
        <v>0</v>
      </c>
      <c r="ES139" s="18">
        <f>IF(ES$5&gt;$G$4,0,SUMIFS(Fluxo!$O:$O,Fluxo!$U:$U,"&gt;"&amp;ER$5,Fluxo!$U:$U,"&lt;="&amp;ES$5,Fluxo!$D:$D,$D139,Fluxo!$E:$E,"&lt;&gt;"&amp;"PERMUTANTE"))</f>
        <v>0</v>
      </c>
      <c r="ET139" s="18">
        <f>IF(ET$5&gt;$G$4,0,SUMIFS(Fluxo!$O:$O,Fluxo!$U:$U,"&gt;"&amp;ES$5,Fluxo!$U:$U,"&lt;="&amp;ET$5,Fluxo!$D:$D,$D139,Fluxo!$E:$E,"&lt;&gt;"&amp;"PERMUTANTE"))</f>
        <v>0</v>
      </c>
      <c r="EU139" s="18">
        <f>IF(EU$5&gt;$G$4,0,SUMIFS(Fluxo!$O:$O,Fluxo!$U:$U,"&gt;"&amp;ET$5,Fluxo!$U:$U,"&lt;="&amp;EU$5,Fluxo!$D:$D,$D139,Fluxo!$E:$E,"&lt;&gt;"&amp;"PERMUTANTE"))</f>
        <v>0</v>
      </c>
      <c r="EV139" s="18">
        <f>IF(EV$5&gt;$G$4,0,SUMIFS(Fluxo!$O:$O,Fluxo!$U:$U,"&gt;"&amp;EU$5,Fluxo!$U:$U,"&lt;="&amp;EV$5,Fluxo!$D:$D,$D139,Fluxo!$E:$E,"&lt;&gt;"&amp;"PERMUTANTE"))</f>
        <v>0</v>
      </c>
      <c r="EW139" s="18">
        <f>IF(EW$5&gt;$G$4,0,SUMIFS(Fluxo!$O:$O,Fluxo!$U:$U,"&gt;"&amp;EV$5,Fluxo!$U:$U,"&lt;="&amp;EW$5,Fluxo!$D:$D,$D139,Fluxo!$E:$E,"&lt;&gt;"&amp;"PERMUTANTE"))</f>
        <v>0</v>
      </c>
      <c r="EX139" s="18">
        <f>IF(EX$5&gt;$G$4,0,SUMIFS(Fluxo!$O:$O,Fluxo!$U:$U,"&gt;"&amp;EW$5,Fluxo!$U:$U,"&lt;="&amp;EX$5,Fluxo!$D:$D,$D139,Fluxo!$E:$E,"&lt;&gt;"&amp;"PERMUTANTE"))</f>
        <v>0</v>
      </c>
      <c r="EY139" s="18">
        <f>IF(EY$5&gt;$G$4,0,SUMIFS(Fluxo!$O:$O,Fluxo!$U:$U,"&gt;"&amp;EX$5,Fluxo!$U:$U,"&lt;="&amp;EY$5,Fluxo!$D:$D,$D139,Fluxo!$E:$E,"&lt;&gt;"&amp;"PERMUTANTE"))</f>
        <v>0</v>
      </c>
      <c r="EZ139" s="18">
        <f>IF(EZ$5&gt;$G$4,0,SUMIFS(Fluxo!$O:$O,Fluxo!$U:$U,"&gt;"&amp;EY$5,Fluxo!$U:$U,"&lt;="&amp;EZ$5,Fluxo!$D:$D,$D139,Fluxo!$E:$E,"&lt;&gt;"&amp;"PERMUTANTE"))</f>
        <v>0</v>
      </c>
      <c r="FA139" s="18">
        <f>IF(FA$5&gt;$G$4,0,SUMIFS(Fluxo!$O:$O,Fluxo!$U:$U,"&gt;"&amp;EZ$5,Fluxo!$U:$U,"&lt;="&amp;FA$5,Fluxo!$D:$D,$D139,Fluxo!$E:$E,"&lt;&gt;"&amp;"PERMUTANTE"))</f>
        <v>0</v>
      </c>
      <c r="FB139" s="18">
        <f>IF(FB$5&gt;$G$4,0,SUMIFS(Fluxo!$O:$O,Fluxo!$U:$U,"&gt;"&amp;FA$5,Fluxo!$U:$U,"&lt;="&amp;FB$5,Fluxo!$D:$D,$D139,Fluxo!$E:$E,"&lt;&gt;"&amp;"PERMUTANTE"))</f>
        <v>0</v>
      </c>
      <c r="FC139" s="18">
        <f>IF(FC$5&gt;$G$4,0,SUMIFS(Fluxo!$O:$O,Fluxo!$U:$U,"&gt;"&amp;FB$5,Fluxo!$U:$U,"&lt;="&amp;FC$5,Fluxo!$D:$D,$D139,Fluxo!$E:$E,"&lt;&gt;"&amp;"PERMUTANTE"))</f>
        <v>0</v>
      </c>
      <c r="FD139" s="18">
        <f>IF(FD$5&gt;$G$4,0,SUMIFS(Fluxo!$O:$O,Fluxo!$U:$U,"&gt;"&amp;FC$5,Fluxo!$U:$U,"&lt;="&amp;FD$5,Fluxo!$D:$D,$D139,Fluxo!$E:$E,"&lt;&gt;"&amp;"PERMUTANTE"))</f>
        <v>0</v>
      </c>
      <c r="FE139" s="18">
        <f>IF(FE$5&gt;$G$4,0,SUMIFS(Fluxo!$O:$O,Fluxo!$U:$U,"&gt;"&amp;FD$5,Fluxo!$U:$U,"&lt;="&amp;FE$5,Fluxo!$D:$D,$D139,Fluxo!$E:$E,"&lt;&gt;"&amp;"PERMUTANTE"))</f>
        <v>0</v>
      </c>
      <c r="FF139" s="18">
        <f>IF(FF$5&gt;$G$4,0,SUMIFS(Fluxo!$O:$O,Fluxo!$U:$U,"&gt;"&amp;FE$5,Fluxo!$U:$U,"&lt;="&amp;FF$5,Fluxo!$D:$D,$D139,Fluxo!$E:$E,"&lt;&gt;"&amp;"PERMUTANTE"))</f>
        <v>0</v>
      </c>
      <c r="FG139" s="18">
        <f>IF(FG$5&gt;$G$4,0,SUMIFS(Fluxo!$O:$O,Fluxo!$U:$U,"&gt;"&amp;FF$5,Fluxo!$U:$U,"&lt;="&amp;FG$5,Fluxo!$D:$D,$D139,Fluxo!$E:$E,"&lt;&gt;"&amp;"PERMUTANTE"))</f>
        <v>0</v>
      </c>
      <c r="FH139" s="18">
        <f>IF(FH$5&gt;$G$4,0,SUMIFS(Fluxo!$O:$O,Fluxo!$U:$U,"&gt;"&amp;FG$5,Fluxo!$U:$U,"&lt;="&amp;FH$5,Fluxo!$D:$D,$D139,Fluxo!$E:$E,"&lt;&gt;"&amp;"PERMUTANTE"))</f>
        <v>0</v>
      </c>
      <c r="FI139" s="18">
        <f>IF(FI$5&gt;$G$4,0,SUMIFS(Fluxo!$O:$O,Fluxo!$U:$U,"&gt;"&amp;FH$5,Fluxo!$U:$U,"&lt;="&amp;FI$5,Fluxo!$D:$D,$D139,Fluxo!$E:$E,"&lt;&gt;"&amp;"PERMUTANTE"))</f>
        <v>0</v>
      </c>
      <c r="FJ139" s="18">
        <f>IF(FJ$5&gt;$G$4,0,SUMIFS(Fluxo!$O:$O,Fluxo!$U:$U,"&gt;"&amp;FI$5,Fluxo!$U:$U,"&lt;="&amp;FJ$5,Fluxo!$D:$D,$D139,Fluxo!$E:$E,"&lt;&gt;"&amp;"PERMUTANTE"))</f>
        <v>0</v>
      </c>
      <c r="FK139" s="18">
        <f>IF(FK$5&gt;$G$4,0,SUMIFS(Fluxo!$O:$O,Fluxo!$U:$U,"&gt;"&amp;FJ$5,Fluxo!$U:$U,"&lt;="&amp;FK$5,Fluxo!$D:$D,$D139,Fluxo!$E:$E,"&lt;&gt;"&amp;"PERMUTANTE"))</f>
        <v>0</v>
      </c>
      <c r="FL139" s="18">
        <f>IF(FL$5&gt;$G$4,0,SUMIFS(Fluxo!$O:$O,Fluxo!$U:$U,"&gt;"&amp;FK$5,Fluxo!$U:$U,"&lt;="&amp;FL$5,Fluxo!$D:$D,$D139,Fluxo!$E:$E,"&lt;&gt;"&amp;"PERMUTANTE"))</f>
        <v>0</v>
      </c>
      <c r="FM139" s="18">
        <f>IF(FM$5&gt;$G$4,0,SUMIFS(Fluxo!$O:$O,Fluxo!$U:$U,"&gt;"&amp;FL$5,Fluxo!$U:$U,"&lt;="&amp;FM$5,Fluxo!$D:$D,$D139,Fluxo!$E:$E,"&lt;&gt;"&amp;"PERMUTANTE"))</f>
        <v>0</v>
      </c>
      <c r="FN139" s="18">
        <f>IF(FN$5&gt;$G$4,0,SUMIFS(Fluxo!$O:$O,Fluxo!$U:$U,"&gt;"&amp;FM$5,Fluxo!$U:$U,"&lt;="&amp;FN$5,Fluxo!$D:$D,$D139,Fluxo!$E:$E,"&lt;&gt;"&amp;"PERMUTANTE"))</f>
        <v>0</v>
      </c>
      <c r="FO139" s="18">
        <f>IF(FO$5&gt;$G$4,0,SUMIFS(Fluxo!$O:$O,Fluxo!$U:$U,"&gt;"&amp;FN$5,Fluxo!$U:$U,"&lt;="&amp;FO$5,Fluxo!$D:$D,$D139,Fluxo!$E:$E,"&lt;&gt;"&amp;"PERMUTANTE"))</f>
        <v>0</v>
      </c>
      <c r="FP139" s="18">
        <f>IF(FP$5&gt;$G$4,0,SUMIFS(Fluxo!$O:$O,Fluxo!$U:$U,"&gt;"&amp;FO$5,Fluxo!$U:$U,"&lt;="&amp;FP$5,Fluxo!$D:$D,$D139,Fluxo!$E:$E,"&lt;&gt;"&amp;"PERMUTANTE"))</f>
        <v>0</v>
      </c>
      <c r="FQ139" s="18">
        <f>IF(FQ$5&gt;$G$4,0,SUMIFS(Fluxo!$O:$O,Fluxo!$U:$U,"&gt;"&amp;FP$5,Fluxo!$U:$U,"&lt;="&amp;FQ$5,Fluxo!$D:$D,$D139,Fluxo!$E:$E,"&lt;&gt;"&amp;"PERMUTANTE"))</f>
        <v>0</v>
      </c>
      <c r="FR139" s="18">
        <f>IF(FR$5&gt;$G$4,0,SUMIFS(Fluxo!$O:$O,Fluxo!$U:$U,"&gt;"&amp;FQ$5,Fluxo!$U:$U,"&lt;="&amp;FR$5,Fluxo!$D:$D,$D139,Fluxo!$E:$E,"&lt;&gt;"&amp;"PERMUTANTE"))</f>
        <v>0</v>
      </c>
      <c r="FS139" s="18">
        <f>IF(FS$5&gt;$G$4,0,SUMIFS(Fluxo!$O:$O,Fluxo!$U:$U,"&gt;"&amp;FR$5,Fluxo!$U:$U,"&lt;="&amp;FS$5,Fluxo!$D:$D,$D139,Fluxo!$E:$E,"&lt;&gt;"&amp;"PERMUTANTE"))</f>
        <v>0</v>
      </c>
      <c r="FT139" s="18">
        <f>IF(FT$5&gt;$G$4,0,SUMIFS(Fluxo!$O:$O,Fluxo!$U:$U,"&gt;"&amp;FS$5,Fluxo!$U:$U,"&lt;="&amp;FT$5,Fluxo!$D:$D,$D139,Fluxo!$E:$E,"&lt;&gt;"&amp;"PERMUTANTE"))</f>
        <v>0</v>
      </c>
      <c r="FU139" s="18">
        <f>IF(FU$5&gt;$G$4,0,SUMIFS(Fluxo!$O:$O,Fluxo!$U:$U,"&gt;"&amp;FT$5,Fluxo!$U:$U,"&lt;="&amp;FU$5,Fluxo!$D:$D,$D139,Fluxo!$E:$E,"&lt;&gt;"&amp;"PERMUTANTE"))</f>
        <v>0</v>
      </c>
      <c r="FV139" s="18">
        <f>IF(FV$5&gt;$G$4,0,SUMIFS(Fluxo!$O:$O,Fluxo!$U:$U,"&gt;"&amp;FU$5,Fluxo!$U:$U,"&lt;="&amp;FV$5,Fluxo!$D:$D,$D139,Fluxo!$E:$E,"&lt;&gt;"&amp;"PERMUTANTE"))</f>
        <v>0</v>
      </c>
      <c r="FW139" s="18">
        <f>IF(FW$5&gt;$G$4,0,SUMIFS(Fluxo!$O:$O,Fluxo!$U:$U,"&gt;"&amp;FV$5,Fluxo!$U:$U,"&lt;="&amp;FW$5,Fluxo!$D:$D,$D139,Fluxo!$E:$E,"&lt;&gt;"&amp;"PERMUTANTE"))</f>
        <v>0</v>
      </c>
      <c r="FX139" s="18">
        <f>IF(FX$5&gt;$G$4,0,SUMIFS(Fluxo!$O:$O,Fluxo!$U:$U,"&gt;"&amp;FW$5,Fluxo!$U:$U,"&lt;="&amp;FX$5,Fluxo!$D:$D,$D139,Fluxo!$E:$E,"&lt;&gt;"&amp;"PERMUTANTE"))</f>
        <v>0</v>
      </c>
      <c r="FY139" s="18">
        <f>IF(FY$5&gt;$G$4,0,SUMIFS(Fluxo!$O:$O,Fluxo!$U:$U,"&gt;"&amp;FX$5,Fluxo!$U:$U,"&lt;="&amp;FY$5,Fluxo!$D:$D,$D139,Fluxo!$E:$E,"&lt;&gt;"&amp;"PERMUTANTE"))</f>
        <v>0</v>
      </c>
      <c r="FZ139" s="18">
        <f>IF(FZ$5&gt;$G$4,0,SUMIFS(Fluxo!$O:$O,Fluxo!$U:$U,"&gt;"&amp;FY$5,Fluxo!$U:$U,"&lt;="&amp;FZ$5,Fluxo!$D:$D,$D139,Fluxo!$E:$E,"&lt;&gt;"&amp;"PERMUTANTE"))</f>
        <v>0</v>
      </c>
      <c r="GA139" s="18">
        <f>IF(GA$5&gt;$G$4,0,SUMIFS(Fluxo!$O:$O,Fluxo!$U:$U,"&gt;"&amp;FZ$5,Fluxo!$U:$U,"&lt;="&amp;GA$5,Fluxo!$D:$D,$D139,Fluxo!$E:$E,"&lt;&gt;"&amp;"PERMUTANTE"))</f>
        <v>0</v>
      </c>
      <c r="GB139" s="18">
        <f>IF(GB$5&gt;$G$4,0,SUMIFS(Fluxo!$O:$O,Fluxo!$U:$U,"&gt;"&amp;GA$5,Fluxo!$U:$U,"&lt;="&amp;GB$5,Fluxo!$D:$D,$D139,Fluxo!$E:$E,"&lt;&gt;"&amp;"PERMUTANTE"))</f>
        <v>0</v>
      </c>
      <c r="GC139" s="18">
        <f>IF(GC$5&gt;$G$4,0,SUMIFS(Fluxo!$O:$O,Fluxo!$U:$U,"&gt;"&amp;GB$5,Fluxo!$U:$U,"&lt;="&amp;GC$5,Fluxo!$D:$D,$D139,Fluxo!$E:$E,"&lt;&gt;"&amp;"PERMUTANTE"))</f>
        <v>0</v>
      </c>
      <c r="GD139" s="18">
        <f>IF(GD$5&gt;$G$4,0,SUMIFS(Fluxo!$O:$O,Fluxo!$U:$U,"&gt;"&amp;GC$5,Fluxo!$U:$U,"&lt;="&amp;GD$5,Fluxo!$D:$D,$D139,Fluxo!$E:$E,"&lt;&gt;"&amp;"PERMUTANTE"))</f>
        <v>0</v>
      </c>
      <c r="GE139" s="18">
        <f>IF(GE$5&gt;$G$4,0,SUMIFS(Fluxo!$O:$O,Fluxo!$U:$U,"&gt;"&amp;GD$5,Fluxo!$U:$U,"&lt;="&amp;GE$5,Fluxo!$D:$D,$D139,Fluxo!$E:$E,"&lt;&gt;"&amp;"PERMUTANTE"))</f>
        <v>0</v>
      </c>
      <c r="GF139" s="18">
        <f>IF(GF$5&gt;$G$4,0,SUMIFS(Fluxo!$O:$O,Fluxo!$U:$U,"&gt;"&amp;GE$5,Fluxo!$U:$U,"&lt;="&amp;GF$5,Fluxo!$D:$D,$D139,Fluxo!$E:$E,"&lt;&gt;"&amp;"PERMUTANTE"))</f>
        <v>0</v>
      </c>
      <c r="GG139" s="18">
        <f>IF(GG$5&gt;$G$4,0,SUMIFS(Fluxo!$O:$O,Fluxo!$U:$U,"&gt;"&amp;GF$5,Fluxo!$U:$U,"&lt;="&amp;GG$5,Fluxo!$D:$D,$D139,Fluxo!$E:$E,"&lt;&gt;"&amp;"PERMUTANTE"))</f>
        <v>0</v>
      </c>
      <c r="GH139" s="18">
        <f>IF(GH$5&gt;$G$4,0,SUMIFS(Fluxo!$O:$O,Fluxo!$U:$U,"&gt;"&amp;GG$5,Fluxo!$U:$U,"&lt;="&amp;GH$5,Fluxo!$D:$D,$D139,Fluxo!$E:$E,"&lt;&gt;"&amp;"PERMUTANTE"))</f>
        <v>0</v>
      </c>
      <c r="GI139" s="18">
        <f>IF(GI$5&gt;$G$4,0,SUMIFS(Fluxo!$O:$O,Fluxo!$U:$U,"&gt;"&amp;GH$5,Fluxo!$U:$U,"&lt;="&amp;GI$5,Fluxo!$D:$D,$D139,Fluxo!$E:$E,"&lt;&gt;"&amp;"PERMUTANTE"))</f>
        <v>0</v>
      </c>
      <c r="GJ139" s="18">
        <f>IF(GJ$5&gt;$G$4,0,SUMIFS(Fluxo!$O:$O,Fluxo!$U:$U,"&gt;"&amp;GI$5,Fluxo!$U:$U,"&lt;="&amp;GJ$5,Fluxo!$D:$D,$D139,Fluxo!$E:$E,"&lt;&gt;"&amp;"PERMUTANTE"))</f>
        <v>0</v>
      </c>
      <c r="GK139" s="18">
        <f>IF(GK$5&gt;$G$4,0,SUMIFS(Fluxo!$O:$O,Fluxo!$U:$U,"&gt;"&amp;GJ$5,Fluxo!$U:$U,"&lt;="&amp;GK$5,Fluxo!$D:$D,$D139,Fluxo!$E:$E,"&lt;&gt;"&amp;"PERMUTANTE"))</f>
        <v>0</v>
      </c>
      <c r="GL139" s="18">
        <f>IF(GL$5&gt;$G$4,0,SUMIFS(Fluxo!$O:$O,Fluxo!$U:$U,"&gt;"&amp;GK$5,Fluxo!$U:$U,"&lt;="&amp;GL$5,Fluxo!$D:$D,$D139,Fluxo!$E:$E,"&lt;&gt;"&amp;"PERMUTANTE"))</f>
        <v>0</v>
      </c>
      <c r="GM139" s="18">
        <f>IF(GM$5&gt;$G$4,0,SUMIFS(Fluxo!$O:$O,Fluxo!$U:$U,"&gt;"&amp;GL$5,Fluxo!$U:$U,"&lt;="&amp;GM$5,Fluxo!$D:$D,$D139,Fluxo!$E:$E,"&lt;&gt;"&amp;"PERMUTANTE"))</f>
        <v>0</v>
      </c>
      <c r="GN139" s="18">
        <f>IF(GN$5&gt;$G$4,0,SUMIFS(Fluxo!$O:$O,Fluxo!$U:$U,"&gt;"&amp;GM$5,Fluxo!$U:$U,"&lt;="&amp;GN$5,Fluxo!$D:$D,$D139,Fluxo!$E:$E,"&lt;&gt;"&amp;"PERMUTANTE"))</f>
        <v>0</v>
      </c>
      <c r="GO139" s="18">
        <f>IF(GO$5&gt;$G$4,0,SUMIFS(Fluxo!$O:$O,Fluxo!$U:$U,"&gt;"&amp;GN$5,Fluxo!$U:$U,"&lt;="&amp;GO$5,Fluxo!$D:$D,$D139,Fluxo!$E:$E,"&lt;&gt;"&amp;"PERMUTANTE"))</f>
        <v>0</v>
      </c>
      <c r="GP139" s="18">
        <f>IF(GP$5&gt;$G$4,0,SUMIFS(Fluxo!$O:$O,Fluxo!$U:$U,"&gt;"&amp;GO$5,Fluxo!$U:$U,"&lt;="&amp;GP$5,Fluxo!$D:$D,$D139,Fluxo!$E:$E,"&lt;&gt;"&amp;"PERMUTANTE"))</f>
        <v>0</v>
      </c>
      <c r="GQ139" s="18">
        <f>IF(GQ$5&gt;$G$4,0,SUMIFS(Fluxo!$O:$O,Fluxo!$U:$U,"&gt;"&amp;GP$5,Fluxo!$U:$U,"&lt;="&amp;GQ$5,Fluxo!$D:$D,$D139,Fluxo!$E:$E,"&lt;&gt;"&amp;"PERMUTANTE"))</f>
        <v>0</v>
      </c>
      <c r="GR139" s="18">
        <f>IF(GR$5&gt;$G$4,0,SUMIFS(Fluxo!$O:$O,Fluxo!$U:$U,"&gt;"&amp;GQ$5,Fluxo!$U:$U,"&lt;="&amp;GR$5,Fluxo!$D:$D,$D139,Fluxo!$E:$E,"&lt;&gt;"&amp;"PERMUTANTE"))</f>
        <v>0</v>
      </c>
      <c r="GS139" s="18">
        <f>IF(GS$5&gt;$G$4,0,SUMIFS(Fluxo!$O:$O,Fluxo!$U:$U,"&gt;"&amp;GR$5,Fluxo!$U:$U,"&lt;="&amp;GS$5,Fluxo!$D:$D,$D139,Fluxo!$E:$E,"&lt;&gt;"&amp;"PERMUTANTE"))</f>
        <v>0</v>
      </c>
      <c r="GT139" s="18">
        <f>IF(GT$5&gt;$G$4,0,SUMIFS(Fluxo!$O:$O,Fluxo!$U:$U,"&gt;"&amp;GS$5,Fluxo!$U:$U,"&lt;="&amp;GT$5,Fluxo!$D:$D,$D139,Fluxo!$E:$E,"&lt;&gt;"&amp;"PERMUTANTE"))</f>
        <v>0</v>
      </c>
      <c r="GU139" s="18">
        <f>IF(GU$5&gt;$G$4,0,SUMIFS(Fluxo!$O:$O,Fluxo!$U:$U,"&gt;"&amp;GT$5,Fluxo!$U:$U,"&lt;="&amp;GU$5,Fluxo!$D:$D,$D139,Fluxo!$E:$E,"&lt;&gt;"&amp;"PERMUTANTE"))</f>
        <v>0</v>
      </c>
      <c r="GV139" s="18">
        <f>IF(GV$5&gt;$G$4,0,SUMIFS(Fluxo!$O:$O,Fluxo!$U:$U,"&gt;"&amp;GU$5,Fluxo!$U:$U,"&lt;="&amp;GV$5,Fluxo!$D:$D,$D139,Fluxo!$E:$E,"&lt;&gt;"&amp;"PERMUTANTE"))</f>
        <v>0</v>
      </c>
      <c r="GW139" s="18">
        <f>IF(GW$5&gt;$G$4,0,SUMIFS(Fluxo!$O:$O,Fluxo!$U:$U,"&gt;"&amp;GV$5,Fluxo!$U:$U,"&lt;="&amp;GW$5,Fluxo!$D:$D,$D139,Fluxo!$E:$E,"&lt;&gt;"&amp;"PERMUTANTE"))</f>
        <v>0</v>
      </c>
      <c r="GX139" s="18">
        <f>IF(GX$5&gt;$G$4,0,SUMIFS(Fluxo!$O:$O,Fluxo!$U:$U,"&gt;"&amp;GW$5,Fluxo!$U:$U,"&lt;="&amp;GX$5,Fluxo!$D:$D,$D139,Fluxo!$E:$E,"&lt;&gt;"&amp;"PERMUTANTE"))</f>
        <v>0</v>
      </c>
      <c r="GY139" s="18">
        <f>IF(GY$5&gt;$G$4,0,SUMIFS(Fluxo!$O:$O,Fluxo!$U:$U,"&gt;"&amp;GX$5,Fluxo!$U:$U,"&lt;="&amp;GY$5,Fluxo!$D:$D,$D139,Fluxo!$E:$E,"&lt;&gt;"&amp;"PERMUTANTE"))</f>
        <v>0</v>
      </c>
      <c r="GZ139" s="18">
        <f>IF(GZ$5&gt;$G$4,0,SUMIFS(Fluxo!$O:$O,Fluxo!$U:$U,"&gt;"&amp;GY$5,Fluxo!$U:$U,"&lt;="&amp;GZ$5,Fluxo!$D:$D,$D139,Fluxo!$E:$E,"&lt;&gt;"&amp;"PERMUTANTE"))</f>
        <v>0</v>
      </c>
      <c r="HA139" s="18">
        <f>IF(HA$5&gt;$G$4,0,SUMIFS(Fluxo!$O:$O,Fluxo!$U:$U,"&gt;"&amp;GZ$5,Fluxo!$U:$U,"&lt;="&amp;HA$5,Fluxo!$D:$D,$D139,Fluxo!$E:$E,"&lt;&gt;"&amp;"PERMUTANTE"))</f>
        <v>0</v>
      </c>
      <c r="HB139" s="18">
        <f>IF(HB$5&gt;$G$4,0,SUMIFS(Fluxo!$O:$O,Fluxo!$U:$U,"&gt;"&amp;HA$5,Fluxo!$U:$U,"&lt;="&amp;HB$5,Fluxo!$D:$D,$D139,Fluxo!$E:$E,"&lt;&gt;"&amp;"PERMUTANTE"))</f>
        <v>0</v>
      </c>
      <c r="HC139" s="18">
        <f>IF(HC$5&gt;$G$4,0,SUMIFS(Fluxo!$O:$O,Fluxo!$U:$U,"&gt;"&amp;HB$5,Fluxo!$U:$U,"&lt;="&amp;HC$5,Fluxo!$D:$D,$D139,Fluxo!$E:$E,"&lt;&gt;"&amp;"PERMUTANTE"))</f>
        <v>0</v>
      </c>
      <c r="HD139" s="18">
        <f>IF(HD$5&gt;$G$4,0,SUMIFS(Fluxo!$O:$O,Fluxo!$U:$U,"&gt;"&amp;HC$5,Fluxo!$U:$U,"&lt;="&amp;HD$5,Fluxo!$D:$D,$D139,Fluxo!$E:$E,"&lt;&gt;"&amp;"PERMUTANTE"))</f>
        <v>0</v>
      </c>
      <c r="HE139" s="18">
        <f>IF(HE$5&gt;$G$4,0,SUMIFS(Fluxo!$O:$O,Fluxo!$U:$U,"&gt;"&amp;HD$5,Fluxo!$U:$U,"&lt;="&amp;HE$5,Fluxo!$D:$D,$D139,Fluxo!$E:$E,"&lt;&gt;"&amp;"PERMUTANTE"))</f>
        <v>0</v>
      </c>
      <c r="HF139" s="18">
        <f>IF(HF$5&gt;$G$4,0,SUMIFS(Fluxo!$O:$O,Fluxo!$U:$U,"&gt;"&amp;HE$5,Fluxo!$U:$U,"&lt;="&amp;HF$5,Fluxo!$D:$D,$D139,Fluxo!$E:$E,"&lt;&gt;"&amp;"PERMUTANTE"))</f>
        <v>0</v>
      </c>
    </row>
    <row r="140" spans="1:214">
      <c r="A140" s="20">
        <f t="shared" ref="A140:A160" si="13">A139+1</f>
        <v>130</v>
      </c>
      <c r="B140" s="140" t="str">
        <f>'Check Carteira'!C132</f>
        <v>E.1016.99.03.2010</v>
      </c>
      <c r="C140" s="141">
        <v>1</v>
      </c>
      <c r="D140" s="129" t="str">
        <f>'Check Carteira'!F132</f>
        <v>S-2010</v>
      </c>
      <c r="E140" s="21" t="str">
        <f>IFERROR(INDEX(Contratos!L:L,MATCH(D140,Contratos!R:R,0)),"")</f>
        <v/>
      </c>
      <c r="F140" s="139" t="str">
        <f>IFERROR(INDEX(Contratos!G:G,MATCH(D140,Contratos!R:R,0)),"")</f>
        <v/>
      </c>
      <c r="H140" s="83">
        <f t="shared" si="12"/>
        <v>1</v>
      </c>
      <c r="J140" s="18">
        <f>IF(J$5&gt;$G$4,0,SUMIFS(Fluxo!$O:$O,Fluxo!$U:$U,"&gt;"&amp;I$5,Fluxo!$U:$U,"&lt;="&amp;J$5,Fluxo!$D:$D,$D140))</f>
        <v>0</v>
      </c>
      <c r="K140" s="18">
        <f>IF(K$5&gt;$G$4,0,SUMIFS(Fluxo!$O:$O,Fluxo!$U:$U,"&gt;"&amp;J$5,Fluxo!$U:$U,"&lt;="&amp;K$5,Fluxo!$D:$D,$D140))</f>
        <v>1</v>
      </c>
      <c r="L140" s="18">
        <f>IF(L$5&gt;$G$4,0,SUMIFS(Fluxo!$O:$O,Fluxo!$U:$U,"&gt;"&amp;K$5,Fluxo!$U:$U,"&lt;="&amp;L$5,Fluxo!$D:$D,$D140))</f>
        <v>0</v>
      </c>
      <c r="M140" s="18">
        <f>IF(M$5&gt;$G$4,0,SUMIFS(Fluxo!$O:$O,Fluxo!$U:$U,"&gt;"&amp;L$5,Fluxo!$U:$U,"&lt;="&amp;M$5,Fluxo!$D:$D,$D140))</f>
        <v>0</v>
      </c>
      <c r="N140" s="18">
        <f>IF(N$5&gt;$G$4,0,SUMIFS(Fluxo!$O:$O,Fluxo!$U:$U,"&gt;"&amp;M$5,Fluxo!$U:$U,"&lt;="&amp;N$5,Fluxo!$D:$D,$D140))</f>
        <v>0</v>
      </c>
      <c r="O140" s="18">
        <f>IF(O$5&gt;$G$4,0,SUMIFS(Fluxo!$O:$O,Fluxo!$U:$U,"&gt;"&amp;N$5,Fluxo!$U:$U,"&lt;="&amp;O$5,Fluxo!$D:$D,$D140))</f>
        <v>0</v>
      </c>
      <c r="P140" s="18">
        <f>IF(P$5&gt;$G$4,0,SUMIFS(Fluxo!$O:$O,Fluxo!$U:$U,"&gt;"&amp;O$5,Fluxo!$U:$U,"&lt;="&amp;P$5,Fluxo!$D:$D,$D140))</f>
        <v>0</v>
      </c>
      <c r="Q140" s="18">
        <f>IF(Q$5&gt;$G$4,0,SUMIFS(Fluxo!$O:$O,Fluxo!$U:$U,"&gt;"&amp;P$5,Fluxo!$U:$U,"&lt;="&amp;Q$5,Fluxo!$D:$D,$D140))</f>
        <v>0</v>
      </c>
      <c r="R140" s="18">
        <f>IF(R$5&gt;$G$4,0,SUMIFS(Fluxo!$O:$O,Fluxo!$U:$U,"&gt;"&amp;Q$5,Fluxo!$U:$U,"&lt;="&amp;R$5,Fluxo!$D:$D,$D140))</f>
        <v>0</v>
      </c>
      <c r="S140" s="18">
        <f>IF(S$5&gt;$G$4,0,SUMIFS(Fluxo!$O:$O,Fluxo!$U:$U,"&gt;"&amp;R$5,Fluxo!$U:$U,"&lt;="&amp;S$5,Fluxo!$D:$D,$D140,Fluxo!$E:$E,"&lt;&gt;"&amp;"PERMUTANTE"))</f>
        <v>0</v>
      </c>
      <c r="T140" s="18">
        <f>IF(T$5&gt;$G$4,0,SUMIFS(Fluxo!$O:$O,Fluxo!$U:$U,"&gt;"&amp;S$5,Fluxo!$U:$U,"&lt;="&amp;T$5,Fluxo!$D:$D,$D140,Fluxo!$E:$E,"&lt;&gt;"&amp;"PERMUTANTE"))</f>
        <v>0</v>
      </c>
      <c r="U140" s="18">
        <f>IF(U$5&gt;$G$4,0,SUMIFS(Fluxo!$O:$O,Fluxo!$U:$U,"&gt;"&amp;T$5,Fluxo!$U:$U,"&lt;="&amp;U$5,Fluxo!$D:$D,$D140,Fluxo!$E:$E,"&lt;&gt;"&amp;"PERMUTANTE"))</f>
        <v>0</v>
      </c>
      <c r="V140" s="18">
        <f>IF(V$5&gt;$G$4,0,SUMIFS(Fluxo!$O:$O,Fluxo!$U:$U,"&gt;"&amp;U$5,Fluxo!$U:$U,"&lt;="&amp;V$5,Fluxo!$D:$D,$D140,Fluxo!$E:$E,"&lt;&gt;"&amp;"PERMUTANTE"))</f>
        <v>0</v>
      </c>
      <c r="W140" s="18">
        <f>IF(W$5&gt;$G$4,0,SUMIFS(Fluxo!$O:$O,Fluxo!$U:$U,"&gt;"&amp;V$5,Fluxo!$U:$U,"&lt;="&amp;W$5,Fluxo!$D:$D,$D140,Fluxo!$E:$E,"&lt;&gt;"&amp;"PERMUTANTE"))</f>
        <v>0</v>
      </c>
      <c r="X140" s="18">
        <f>IF(X$5&gt;$G$4,0,SUMIFS(Fluxo!$O:$O,Fluxo!$U:$U,"&gt;"&amp;W$5,Fluxo!$U:$U,"&lt;="&amp;X$5,Fluxo!$D:$D,$D140,Fluxo!$E:$E,"&lt;&gt;"&amp;"PERMUTANTE"))</f>
        <v>0</v>
      </c>
      <c r="Y140" s="18">
        <f>IF(Y$5&gt;$G$4,0,SUMIFS(Fluxo!$O:$O,Fluxo!$U:$U,"&gt;"&amp;X$5,Fluxo!$U:$U,"&lt;="&amp;Y$5,Fluxo!$D:$D,$D140,Fluxo!$E:$E,"&lt;&gt;"&amp;"PERMUTANTE"))</f>
        <v>0</v>
      </c>
      <c r="Z140" s="18">
        <f>IF(Z$5&gt;$G$4,0,SUMIFS(Fluxo!$O:$O,Fluxo!$U:$U,"&gt;"&amp;Y$5,Fluxo!$U:$U,"&lt;="&amp;Z$5,Fluxo!$D:$D,$D140,Fluxo!$E:$E,"&lt;&gt;"&amp;"PERMUTANTE"))</f>
        <v>0</v>
      </c>
      <c r="AA140" s="18">
        <f>IF(AA$5&gt;$G$4,0,SUMIFS(Fluxo!$O:$O,Fluxo!$U:$U,"&gt;"&amp;Z$5,Fluxo!$U:$U,"&lt;="&amp;AA$5,Fluxo!$D:$D,$D140,Fluxo!$E:$E,"&lt;&gt;"&amp;"PERMUTANTE"))</f>
        <v>0</v>
      </c>
      <c r="AB140" s="18">
        <f>IF(AB$5&gt;$G$4,0,SUMIFS(Fluxo!$O:$O,Fluxo!$U:$U,"&gt;"&amp;AA$5,Fluxo!$U:$U,"&lt;="&amp;AB$5,Fluxo!$D:$D,$D140,Fluxo!$E:$E,"&lt;&gt;"&amp;"PERMUTANTE"))</f>
        <v>0</v>
      </c>
      <c r="AC140" s="18">
        <f>IF(AC$5&gt;$G$4,0,SUMIFS(Fluxo!$O:$O,Fluxo!$U:$U,"&gt;"&amp;AB$5,Fluxo!$U:$U,"&lt;="&amp;AC$5,Fluxo!$D:$D,$D140,Fluxo!$E:$E,"&lt;&gt;"&amp;"PERMUTANTE"))</f>
        <v>0</v>
      </c>
      <c r="AD140" s="18">
        <f>IF(AD$5&gt;$G$4,0,SUMIFS(Fluxo!$O:$O,Fluxo!$U:$U,"&gt;"&amp;AC$5,Fluxo!$U:$U,"&lt;="&amp;AD$5,Fluxo!$D:$D,$D140,Fluxo!$E:$E,"&lt;&gt;"&amp;"PERMUTANTE"))</f>
        <v>0</v>
      </c>
      <c r="AE140" s="18">
        <f>IF(AE$5&gt;$G$4,0,SUMIFS(Fluxo!$O:$O,Fluxo!$U:$U,"&gt;"&amp;AD$5,Fluxo!$U:$U,"&lt;="&amp;AE$5,Fluxo!$D:$D,$D140,Fluxo!$E:$E,"&lt;&gt;"&amp;"PERMUTANTE"))</f>
        <v>0</v>
      </c>
      <c r="AF140" s="18">
        <f>IF(AF$5&gt;$G$4,0,SUMIFS(Fluxo!$O:$O,Fluxo!$U:$U,"&gt;"&amp;AE$5,Fluxo!$U:$U,"&lt;="&amp;AF$5,Fluxo!$D:$D,$D140,Fluxo!$E:$E,"&lt;&gt;"&amp;"PERMUTANTE"))</f>
        <v>0</v>
      </c>
      <c r="AG140" s="18">
        <f>IF(AG$5&gt;$G$4,0,SUMIFS(Fluxo!$O:$O,Fluxo!$U:$U,"&gt;"&amp;AF$5,Fluxo!$U:$U,"&lt;="&amp;AG$5,Fluxo!$D:$D,$D140,Fluxo!$E:$E,"&lt;&gt;"&amp;"PERMUTANTE"))</f>
        <v>0</v>
      </c>
      <c r="AH140" s="18">
        <f>IF(AH$5&gt;$G$4,0,SUMIFS(Fluxo!$O:$O,Fluxo!$U:$U,"&gt;"&amp;AG$5,Fluxo!$U:$U,"&lt;="&amp;AH$5,Fluxo!$D:$D,$D140,Fluxo!$E:$E,"&lt;&gt;"&amp;"PERMUTANTE"))</f>
        <v>0</v>
      </c>
      <c r="AI140" s="18">
        <f>IF(AI$5&gt;$G$4,0,SUMIFS(Fluxo!$O:$O,Fluxo!$U:$U,"&gt;"&amp;AH$5,Fluxo!$U:$U,"&lt;="&amp;AI$5,Fluxo!$D:$D,$D140,Fluxo!$E:$E,"&lt;&gt;"&amp;"PERMUTANTE"))</f>
        <v>0</v>
      </c>
      <c r="AJ140" s="18">
        <f>IF(AJ$5&gt;$G$4,0,SUMIFS(Fluxo!$O:$O,Fluxo!$U:$U,"&gt;"&amp;AI$5,Fluxo!$U:$U,"&lt;="&amp;AJ$5,Fluxo!$D:$D,$D140,Fluxo!$E:$E,"&lt;&gt;"&amp;"PERMUTANTE"))</f>
        <v>0</v>
      </c>
      <c r="AK140" s="18">
        <f>IF(AK$5&gt;$G$4,0,SUMIFS(Fluxo!$O:$O,Fluxo!$U:$U,"&gt;"&amp;AJ$5,Fluxo!$U:$U,"&lt;="&amp;AK$5,Fluxo!$D:$D,$D140,Fluxo!$E:$E,"&lt;&gt;"&amp;"PERMUTANTE"))</f>
        <v>0</v>
      </c>
      <c r="AL140" s="18">
        <f>IF(AL$5&gt;$G$4,0,SUMIFS(Fluxo!$O:$O,Fluxo!$U:$U,"&gt;"&amp;AK$5,Fluxo!$U:$U,"&lt;="&amp;AL$5,Fluxo!$D:$D,$D140,Fluxo!$E:$E,"&lt;&gt;"&amp;"PERMUTANTE"))</f>
        <v>0</v>
      </c>
      <c r="AM140" s="18">
        <f>IF(AM$5&gt;$G$4,0,SUMIFS(Fluxo!$O:$O,Fluxo!$U:$U,"&gt;"&amp;AL$5,Fluxo!$U:$U,"&lt;="&amp;AM$5,Fluxo!$D:$D,$D140,Fluxo!$E:$E,"&lt;&gt;"&amp;"PERMUTANTE"))</f>
        <v>0</v>
      </c>
      <c r="AN140" s="18">
        <f>IF(AN$5&gt;$G$4,0,SUMIFS(Fluxo!$O:$O,Fluxo!$U:$U,"&gt;"&amp;AM$5,Fluxo!$U:$U,"&lt;="&amp;AN$5,Fluxo!$D:$D,$D140,Fluxo!$E:$E,"&lt;&gt;"&amp;"PERMUTANTE"))</f>
        <v>0</v>
      </c>
      <c r="AO140" s="18">
        <f>IF(AO$5&gt;$G$4,0,SUMIFS(Fluxo!$O:$O,Fluxo!$U:$U,"&gt;"&amp;AN$5,Fluxo!$U:$U,"&lt;="&amp;AO$5,Fluxo!$D:$D,$D140,Fluxo!$E:$E,"&lt;&gt;"&amp;"PERMUTANTE"))</f>
        <v>0</v>
      </c>
      <c r="AP140" s="18">
        <f>IF(AP$5&gt;$G$4,0,SUMIFS(Fluxo!$O:$O,Fluxo!$U:$U,"&gt;"&amp;AO$5,Fluxo!$U:$U,"&lt;="&amp;AP$5,Fluxo!$D:$D,$D140,Fluxo!$E:$E,"&lt;&gt;"&amp;"PERMUTANTE"))</f>
        <v>0</v>
      </c>
      <c r="AQ140" s="18">
        <f>IF(AQ$5&gt;$G$4,0,SUMIFS(Fluxo!$O:$O,Fluxo!$U:$U,"&gt;"&amp;AP$5,Fluxo!$U:$U,"&lt;="&amp;AQ$5,Fluxo!$D:$D,$D140,Fluxo!$E:$E,"&lt;&gt;"&amp;"PERMUTANTE"))</f>
        <v>0</v>
      </c>
      <c r="AR140" s="18">
        <f>IF(AR$5&gt;$G$4,0,SUMIFS(Fluxo!$O:$O,Fluxo!$U:$U,"&gt;"&amp;AQ$5,Fluxo!$U:$U,"&lt;="&amp;AR$5,Fluxo!$D:$D,$D140,Fluxo!$E:$E,"&lt;&gt;"&amp;"PERMUTANTE"))</f>
        <v>0</v>
      </c>
      <c r="AS140" s="18">
        <f>IF(AS$5&gt;$G$4,0,SUMIFS(Fluxo!$O:$O,Fluxo!$U:$U,"&gt;"&amp;AR$5,Fluxo!$U:$U,"&lt;="&amp;AS$5,Fluxo!$D:$D,$D140,Fluxo!$E:$E,"&lt;&gt;"&amp;"PERMUTANTE"))</f>
        <v>0</v>
      </c>
      <c r="AT140" s="18">
        <f>IF(AT$5&gt;$G$4,0,SUMIFS(Fluxo!$O:$O,Fluxo!$U:$U,"&gt;"&amp;AS$5,Fluxo!$U:$U,"&lt;="&amp;AT$5,Fluxo!$D:$D,$D140,Fluxo!$E:$E,"&lt;&gt;"&amp;"PERMUTANTE"))</f>
        <v>0</v>
      </c>
      <c r="AU140" s="18">
        <f>IF(AU$5&gt;$G$4,0,SUMIFS(Fluxo!$O:$O,Fluxo!$U:$U,"&gt;"&amp;AT$5,Fluxo!$U:$U,"&lt;="&amp;AU$5,Fluxo!$D:$D,$D140,Fluxo!$E:$E,"&lt;&gt;"&amp;"PERMUTANTE"))</f>
        <v>0</v>
      </c>
      <c r="AV140" s="18">
        <f>IF(AV$5&gt;$G$4,0,SUMIFS(Fluxo!$O:$O,Fluxo!$U:$U,"&gt;"&amp;AU$5,Fluxo!$U:$U,"&lt;="&amp;AV$5,Fluxo!$D:$D,$D140,Fluxo!$E:$E,"&lt;&gt;"&amp;"PERMUTANTE"))</f>
        <v>0</v>
      </c>
      <c r="AW140" s="18">
        <f>IF(AW$5&gt;$G$4,0,SUMIFS(Fluxo!$O:$O,Fluxo!$U:$U,"&gt;"&amp;AV$5,Fluxo!$U:$U,"&lt;="&amp;AW$5,Fluxo!$D:$D,$D140,Fluxo!$E:$E,"&lt;&gt;"&amp;"PERMUTANTE"))</f>
        <v>0</v>
      </c>
      <c r="AX140" s="18">
        <f>IF(AX$5&gt;$G$4,0,SUMIFS(Fluxo!$O:$O,Fluxo!$U:$U,"&gt;"&amp;AW$5,Fluxo!$U:$U,"&lt;="&amp;AX$5,Fluxo!$D:$D,$D140,Fluxo!$E:$E,"&lt;&gt;"&amp;"PERMUTANTE"))</f>
        <v>0</v>
      </c>
      <c r="AY140" s="18">
        <f>IF(AY$5&gt;$G$4,0,SUMIFS(Fluxo!$O:$O,Fluxo!$U:$U,"&gt;"&amp;AX$5,Fluxo!$U:$U,"&lt;="&amp;AY$5,Fluxo!$D:$D,$D140,Fluxo!$E:$E,"&lt;&gt;"&amp;"PERMUTANTE"))</f>
        <v>0</v>
      </c>
      <c r="AZ140" s="18">
        <f>IF(AZ$5&gt;$G$4,0,SUMIFS(Fluxo!$O:$O,Fluxo!$U:$U,"&gt;"&amp;AY$5,Fluxo!$U:$U,"&lt;="&amp;AZ$5,Fluxo!$D:$D,$D140,Fluxo!$E:$E,"&lt;&gt;"&amp;"PERMUTANTE"))</f>
        <v>0</v>
      </c>
      <c r="BA140" s="18">
        <f>IF(BA$5&gt;$G$4,0,SUMIFS(Fluxo!$O:$O,Fluxo!$U:$U,"&gt;"&amp;AZ$5,Fluxo!$U:$U,"&lt;="&amp;BA$5,Fluxo!$D:$D,$D140,Fluxo!$E:$E,"&lt;&gt;"&amp;"PERMUTANTE"))</f>
        <v>0</v>
      </c>
      <c r="BB140" s="18">
        <f>IF(BB$5&gt;$G$4,0,SUMIFS(Fluxo!$O:$O,Fluxo!$U:$U,"&gt;"&amp;BA$5,Fluxo!$U:$U,"&lt;="&amp;BB$5,Fluxo!$D:$D,$D140,Fluxo!$E:$E,"&lt;&gt;"&amp;"PERMUTANTE"))</f>
        <v>0</v>
      </c>
      <c r="BC140" s="18">
        <f>IF(BC$5&gt;$G$4,0,SUMIFS(Fluxo!$O:$O,Fluxo!$U:$U,"&gt;"&amp;BB$5,Fluxo!$U:$U,"&lt;="&amp;BC$5,Fluxo!$D:$D,$D140,Fluxo!$E:$E,"&lt;&gt;"&amp;"PERMUTANTE"))</f>
        <v>0</v>
      </c>
      <c r="BD140" s="18">
        <f>IF(BD$5&gt;$G$4,0,SUMIFS(Fluxo!$O:$O,Fluxo!$U:$U,"&gt;"&amp;BC$5,Fluxo!$U:$U,"&lt;="&amp;BD$5,Fluxo!$D:$D,$D140,Fluxo!$E:$E,"&lt;&gt;"&amp;"PERMUTANTE"))</f>
        <v>0</v>
      </c>
      <c r="BE140" s="18">
        <f>IF(BE$5&gt;$G$4,0,SUMIFS(Fluxo!$O:$O,Fluxo!$U:$U,"&gt;"&amp;BD$5,Fluxo!$U:$U,"&lt;="&amp;BE$5,Fluxo!$D:$D,$D140,Fluxo!$E:$E,"&lt;&gt;"&amp;"PERMUTANTE"))</f>
        <v>0</v>
      </c>
      <c r="BF140" s="18">
        <f>IF(BF$5&gt;$G$4,0,SUMIFS(Fluxo!$O:$O,Fluxo!$U:$U,"&gt;"&amp;BE$5,Fluxo!$U:$U,"&lt;="&amp;BF$5,Fluxo!$D:$D,$D140,Fluxo!$E:$E,"&lt;&gt;"&amp;"PERMUTANTE"))</f>
        <v>0</v>
      </c>
      <c r="BG140" s="18">
        <f>IF(BG$5&gt;$G$4,0,SUMIFS(Fluxo!$O:$O,Fluxo!$U:$U,"&gt;"&amp;BF$5,Fluxo!$U:$U,"&lt;="&amp;BG$5,Fluxo!$D:$D,$D140,Fluxo!$E:$E,"&lt;&gt;"&amp;"PERMUTANTE"))</f>
        <v>0</v>
      </c>
      <c r="BH140" s="18">
        <f>IF(BH$5&gt;$G$4,0,SUMIFS(Fluxo!$O:$O,Fluxo!$U:$U,"&gt;"&amp;BG$5,Fluxo!$U:$U,"&lt;="&amp;BH$5,Fluxo!$D:$D,$D140,Fluxo!$E:$E,"&lt;&gt;"&amp;"PERMUTANTE"))</f>
        <v>0</v>
      </c>
      <c r="BI140" s="18">
        <f>IF(BI$5&gt;$G$4,0,SUMIFS(Fluxo!$O:$O,Fluxo!$U:$U,"&gt;"&amp;BH$5,Fluxo!$U:$U,"&lt;="&amp;BI$5,Fluxo!$D:$D,$D140,Fluxo!$E:$E,"&lt;&gt;"&amp;"PERMUTANTE"))</f>
        <v>0</v>
      </c>
      <c r="BJ140" s="18">
        <f>IF(BJ$5&gt;$G$4,0,SUMIFS(Fluxo!$O:$O,Fluxo!$U:$U,"&gt;"&amp;BI$5,Fluxo!$U:$U,"&lt;="&amp;BJ$5,Fluxo!$D:$D,$D140,Fluxo!$E:$E,"&lt;&gt;"&amp;"PERMUTANTE"))</f>
        <v>0</v>
      </c>
      <c r="BK140" s="18">
        <f>IF(BK$5&gt;$G$4,0,SUMIFS(Fluxo!$O:$O,Fluxo!$U:$U,"&gt;"&amp;BJ$5,Fluxo!$U:$U,"&lt;="&amp;BK$5,Fluxo!$D:$D,$D140,Fluxo!$E:$E,"&lt;&gt;"&amp;"PERMUTANTE"))</f>
        <v>0</v>
      </c>
      <c r="BL140" s="18">
        <f>IF(BL$5&gt;$G$4,0,SUMIFS(Fluxo!$O:$O,Fluxo!$U:$U,"&gt;"&amp;BK$5,Fluxo!$U:$U,"&lt;="&amp;BL$5,Fluxo!$D:$D,$D140,Fluxo!$E:$E,"&lt;&gt;"&amp;"PERMUTANTE"))</f>
        <v>0</v>
      </c>
      <c r="BM140" s="18">
        <f>IF(BM$5&gt;$G$4,0,SUMIFS(Fluxo!$O:$O,Fluxo!$U:$U,"&gt;"&amp;BL$5,Fluxo!$U:$U,"&lt;="&amp;BM$5,Fluxo!$D:$D,$D140,Fluxo!$E:$E,"&lt;&gt;"&amp;"PERMUTANTE"))</f>
        <v>0</v>
      </c>
      <c r="BN140" s="18">
        <f>IF(BN$5&gt;$G$4,0,SUMIFS(Fluxo!$O:$O,Fluxo!$U:$U,"&gt;"&amp;BM$5,Fluxo!$U:$U,"&lt;="&amp;BN$5,Fluxo!$D:$D,$D140,Fluxo!$E:$E,"&lt;&gt;"&amp;"PERMUTANTE"))</f>
        <v>0</v>
      </c>
      <c r="BO140" s="18">
        <f>IF(BO$5&gt;$G$4,0,SUMIFS(Fluxo!$O:$O,Fluxo!$U:$U,"&gt;"&amp;BN$5,Fluxo!$U:$U,"&lt;="&amp;BO$5,Fluxo!$D:$D,$D140,Fluxo!$E:$E,"&lt;&gt;"&amp;"PERMUTANTE"))</f>
        <v>0</v>
      </c>
      <c r="BP140" s="18">
        <f>IF(BP$5&gt;$G$4,0,SUMIFS(Fluxo!$O:$O,Fluxo!$U:$U,"&gt;"&amp;BO$5,Fluxo!$U:$U,"&lt;="&amp;BP$5,Fluxo!$D:$D,$D140,Fluxo!$E:$E,"&lt;&gt;"&amp;"PERMUTANTE"))</f>
        <v>0</v>
      </c>
      <c r="BQ140" s="18">
        <f>IF(BQ$5&gt;$G$4,0,SUMIFS(Fluxo!$O:$O,Fluxo!$U:$U,"&gt;"&amp;BP$5,Fluxo!$U:$U,"&lt;="&amp;BQ$5,Fluxo!$D:$D,$D140,Fluxo!$E:$E,"&lt;&gt;"&amp;"PERMUTANTE"))</f>
        <v>0</v>
      </c>
      <c r="BR140" s="18">
        <f>IF(BR$5&gt;$G$4,0,SUMIFS(Fluxo!$O:$O,Fluxo!$U:$U,"&gt;"&amp;BQ$5,Fluxo!$U:$U,"&lt;="&amp;BR$5,Fluxo!$D:$D,$D140,Fluxo!$E:$E,"&lt;&gt;"&amp;"PERMUTANTE"))</f>
        <v>0</v>
      </c>
      <c r="BS140" s="18">
        <f>IF(BS$5&gt;$G$4,0,SUMIFS(Fluxo!$O:$O,Fluxo!$U:$U,"&gt;"&amp;BR$5,Fluxo!$U:$U,"&lt;="&amp;BS$5,Fluxo!$D:$D,$D140,Fluxo!$E:$E,"&lt;&gt;"&amp;"PERMUTANTE"))</f>
        <v>0</v>
      </c>
      <c r="BT140" s="18">
        <f>IF(BT$5&gt;$G$4,0,SUMIFS(Fluxo!$O:$O,Fluxo!$U:$U,"&gt;"&amp;BS$5,Fluxo!$U:$U,"&lt;="&amp;BT$5,Fluxo!$D:$D,$D140,Fluxo!$E:$E,"&lt;&gt;"&amp;"PERMUTANTE"))</f>
        <v>0</v>
      </c>
      <c r="BU140" s="18">
        <f>IF(BU$5&gt;$G$4,0,SUMIFS(Fluxo!$O:$O,Fluxo!$U:$U,"&gt;"&amp;BT$5,Fluxo!$U:$U,"&lt;="&amp;BU$5,Fluxo!$D:$D,$D140,Fluxo!$E:$E,"&lt;&gt;"&amp;"PERMUTANTE"))</f>
        <v>0</v>
      </c>
      <c r="BV140" s="18">
        <f>IF(BV$5&gt;$G$4,0,SUMIFS(Fluxo!$O:$O,Fluxo!$U:$U,"&gt;"&amp;BU$5,Fluxo!$U:$U,"&lt;="&amp;BV$5,Fluxo!$D:$D,$D140,Fluxo!$E:$E,"&lt;&gt;"&amp;"PERMUTANTE"))</f>
        <v>0</v>
      </c>
      <c r="BW140" s="18">
        <f>IF(BW$5&gt;$G$4,0,SUMIFS(Fluxo!$O:$O,Fluxo!$U:$U,"&gt;"&amp;BV$5,Fluxo!$U:$U,"&lt;="&amp;BW$5,Fluxo!$D:$D,$D140,Fluxo!$E:$E,"&lt;&gt;"&amp;"PERMUTANTE"))</f>
        <v>0</v>
      </c>
      <c r="BX140" s="18">
        <f>IF(BX$5&gt;$G$4,0,SUMIFS(Fluxo!$O:$O,Fluxo!$U:$U,"&gt;"&amp;BW$5,Fluxo!$U:$U,"&lt;="&amp;BX$5,Fluxo!$D:$D,$D140,Fluxo!$E:$E,"&lt;&gt;"&amp;"PERMUTANTE"))</f>
        <v>0</v>
      </c>
      <c r="BY140" s="18">
        <f>IF(BY$5&gt;$G$4,0,SUMIFS(Fluxo!$O:$O,Fluxo!$U:$U,"&gt;"&amp;BX$5,Fluxo!$U:$U,"&lt;="&amp;BY$5,Fluxo!$D:$D,$D140,Fluxo!$E:$E,"&lt;&gt;"&amp;"PERMUTANTE"))</f>
        <v>0</v>
      </c>
      <c r="BZ140" s="18">
        <f>IF(BZ$5&gt;$G$4,0,SUMIFS(Fluxo!$O:$O,Fluxo!$U:$U,"&gt;"&amp;BY$5,Fluxo!$U:$U,"&lt;="&amp;BZ$5,Fluxo!$D:$D,$D140,Fluxo!$E:$E,"&lt;&gt;"&amp;"PERMUTANTE"))</f>
        <v>0</v>
      </c>
      <c r="CA140" s="18">
        <f>IF(CA$5&gt;$G$4,0,SUMIFS(Fluxo!$O:$O,Fluxo!$U:$U,"&gt;"&amp;BZ$5,Fluxo!$U:$U,"&lt;="&amp;CA$5,Fluxo!$D:$D,$D140,Fluxo!$E:$E,"&lt;&gt;"&amp;"PERMUTANTE"))</f>
        <v>0</v>
      </c>
      <c r="CB140" s="18">
        <f>IF(CB$5&gt;$G$4,0,SUMIFS(Fluxo!$O:$O,Fluxo!$U:$U,"&gt;"&amp;CA$5,Fluxo!$U:$U,"&lt;="&amp;CB$5,Fluxo!$D:$D,$D140,Fluxo!$E:$E,"&lt;&gt;"&amp;"PERMUTANTE"))</f>
        <v>0</v>
      </c>
      <c r="CC140" s="18">
        <f>IF(CC$5&gt;$G$4,0,SUMIFS(Fluxo!$O:$O,Fluxo!$U:$U,"&gt;"&amp;CB$5,Fluxo!$U:$U,"&lt;="&amp;CC$5,Fluxo!$D:$D,$D140,Fluxo!$E:$E,"&lt;&gt;"&amp;"PERMUTANTE"))</f>
        <v>0</v>
      </c>
      <c r="CD140" s="18">
        <f>IF(CD$5&gt;$G$4,0,SUMIFS(Fluxo!$O:$O,Fluxo!$U:$U,"&gt;"&amp;CC$5,Fluxo!$U:$U,"&lt;="&amp;CD$5,Fluxo!$D:$D,$D140,Fluxo!$E:$E,"&lt;&gt;"&amp;"PERMUTANTE"))</f>
        <v>0</v>
      </c>
      <c r="CE140" s="18">
        <f>IF(CE$5&gt;$G$4,0,SUMIFS(Fluxo!$O:$O,Fluxo!$U:$U,"&gt;"&amp;CD$5,Fluxo!$U:$U,"&lt;="&amp;CE$5,Fluxo!$D:$D,$D140,Fluxo!$E:$E,"&lt;&gt;"&amp;"PERMUTANTE"))</f>
        <v>0</v>
      </c>
      <c r="CF140" s="18">
        <f>IF(CF$5&gt;$G$4,0,SUMIFS(Fluxo!$O:$O,Fluxo!$U:$U,"&gt;"&amp;CE$5,Fluxo!$U:$U,"&lt;="&amp;CF$5,Fluxo!$D:$D,$D140,Fluxo!$E:$E,"&lt;&gt;"&amp;"PERMUTANTE"))</f>
        <v>0</v>
      </c>
      <c r="CG140" s="18">
        <f>IF(CG$5&gt;$G$4,0,SUMIFS(Fluxo!$O:$O,Fluxo!$U:$U,"&gt;"&amp;CF$5,Fluxo!$U:$U,"&lt;="&amp;CG$5,Fluxo!$D:$D,$D140,Fluxo!$E:$E,"&lt;&gt;"&amp;"PERMUTANTE"))</f>
        <v>0</v>
      </c>
      <c r="CH140" s="18">
        <f>IF(CH$5&gt;$G$4,0,SUMIFS(Fluxo!$O:$O,Fluxo!$U:$U,"&gt;"&amp;CG$5,Fluxo!$U:$U,"&lt;="&amp;CH$5,Fluxo!$D:$D,$D140,Fluxo!$E:$E,"&lt;&gt;"&amp;"PERMUTANTE"))</f>
        <v>0</v>
      </c>
      <c r="CI140" s="18">
        <f>IF(CI$5&gt;$G$4,0,SUMIFS(Fluxo!$O:$O,Fluxo!$U:$U,"&gt;"&amp;CH$5,Fluxo!$U:$U,"&lt;="&amp;CI$5,Fluxo!$D:$D,$D140,Fluxo!$E:$E,"&lt;&gt;"&amp;"PERMUTANTE"))</f>
        <v>0</v>
      </c>
      <c r="CJ140" s="18">
        <f>IF(CJ$5&gt;$G$4,0,SUMIFS(Fluxo!$O:$O,Fluxo!$U:$U,"&gt;"&amp;CI$5,Fluxo!$U:$U,"&lt;="&amp;CJ$5,Fluxo!$D:$D,$D140,Fluxo!$E:$E,"&lt;&gt;"&amp;"PERMUTANTE"))</f>
        <v>0</v>
      </c>
      <c r="CK140" s="18">
        <f>IF(CK$5&gt;$G$4,0,SUMIFS(Fluxo!$O:$O,Fluxo!$U:$U,"&gt;"&amp;CJ$5,Fluxo!$U:$U,"&lt;="&amp;CK$5,Fluxo!$D:$D,$D140,Fluxo!$E:$E,"&lt;&gt;"&amp;"PERMUTANTE"))</f>
        <v>0</v>
      </c>
      <c r="CL140" s="18">
        <f>IF(CL$5&gt;$G$4,0,SUMIFS(Fluxo!$O:$O,Fluxo!$U:$U,"&gt;"&amp;CK$5,Fluxo!$U:$U,"&lt;="&amp;CL$5,Fluxo!$D:$D,$D140,Fluxo!$E:$E,"&lt;&gt;"&amp;"PERMUTANTE"))</f>
        <v>0</v>
      </c>
      <c r="CM140" s="18">
        <f>IF(CM$5&gt;$G$4,0,SUMIFS(Fluxo!$O:$O,Fluxo!$U:$U,"&gt;"&amp;CL$5,Fluxo!$U:$U,"&lt;="&amp;CM$5,Fluxo!$D:$D,$D140,Fluxo!$E:$E,"&lt;&gt;"&amp;"PERMUTANTE"))</f>
        <v>0</v>
      </c>
      <c r="CN140" s="18">
        <f>IF(CN$5&gt;$G$4,0,SUMIFS(Fluxo!$O:$O,Fluxo!$U:$U,"&gt;"&amp;CM$5,Fluxo!$U:$U,"&lt;="&amp;CN$5,Fluxo!$D:$D,$D140,Fluxo!$E:$E,"&lt;&gt;"&amp;"PERMUTANTE"))</f>
        <v>0</v>
      </c>
      <c r="CO140" s="18">
        <f>IF(CO$5&gt;$G$4,0,SUMIFS(Fluxo!$O:$O,Fluxo!$U:$U,"&gt;"&amp;CN$5,Fluxo!$U:$U,"&lt;="&amp;CO$5,Fluxo!$D:$D,$D140,Fluxo!$E:$E,"&lt;&gt;"&amp;"PERMUTANTE"))</f>
        <v>0</v>
      </c>
      <c r="CP140" s="18">
        <f>IF(CP$5&gt;$G$4,0,SUMIFS(Fluxo!$O:$O,Fluxo!$U:$U,"&gt;"&amp;CO$5,Fluxo!$U:$U,"&lt;="&amp;CP$5,Fluxo!$D:$D,$D140,Fluxo!$E:$E,"&lt;&gt;"&amp;"PERMUTANTE"))</f>
        <v>0</v>
      </c>
      <c r="CQ140" s="18">
        <f>IF(CQ$5&gt;$G$4,0,SUMIFS(Fluxo!$O:$O,Fluxo!$U:$U,"&gt;"&amp;CP$5,Fluxo!$U:$U,"&lt;="&amp;CQ$5,Fluxo!$D:$D,$D140,Fluxo!$E:$E,"&lt;&gt;"&amp;"PERMUTANTE"))</f>
        <v>0</v>
      </c>
      <c r="CR140" s="18">
        <f>IF(CR$5&gt;$G$4,0,SUMIFS(Fluxo!$O:$O,Fluxo!$U:$U,"&gt;"&amp;CQ$5,Fluxo!$U:$U,"&lt;="&amp;CR$5,Fluxo!$D:$D,$D140,Fluxo!$E:$E,"&lt;&gt;"&amp;"PERMUTANTE"))</f>
        <v>0</v>
      </c>
      <c r="CS140" s="18">
        <f>IF(CS$5&gt;$G$4,0,SUMIFS(Fluxo!$O:$O,Fluxo!$U:$U,"&gt;"&amp;CR$5,Fluxo!$U:$U,"&lt;="&amp;CS$5,Fluxo!$D:$D,$D140,Fluxo!$E:$E,"&lt;&gt;"&amp;"PERMUTANTE"))</f>
        <v>0</v>
      </c>
      <c r="CT140" s="18">
        <f>IF(CT$5&gt;$G$4,0,SUMIFS(Fluxo!$O:$O,Fluxo!$U:$U,"&gt;"&amp;CS$5,Fluxo!$U:$U,"&lt;="&amp;CT$5,Fluxo!$D:$D,$D140,Fluxo!$E:$E,"&lt;&gt;"&amp;"PERMUTANTE"))</f>
        <v>0</v>
      </c>
      <c r="CU140" s="18">
        <f>IF(CU$5&gt;$G$4,0,SUMIFS(Fluxo!$O:$O,Fluxo!$U:$U,"&gt;"&amp;CT$5,Fluxo!$U:$U,"&lt;="&amp;CU$5,Fluxo!$D:$D,$D140,Fluxo!$E:$E,"&lt;&gt;"&amp;"PERMUTANTE"))</f>
        <v>0</v>
      </c>
      <c r="CV140" s="18">
        <f>IF(CV$5&gt;$G$4,0,SUMIFS(Fluxo!$O:$O,Fluxo!$U:$U,"&gt;"&amp;CU$5,Fluxo!$U:$U,"&lt;="&amp;CV$5,Fluxo!$D:$D,$D140,Fluxo!$E:$E,"&lt;&gt;"&amp;"PERMUTANTE"))</f>
        <v>0</v>
      </c>
      <c r="CW140" s="18">
        <f>IF(CW$5&gt;$G$4,0,SUMIFS(Fluxo!$O:$O,Fluxo!$U:$U,"&gt;"&amp;CV$5,Fluxo!$U:$U,"&lt;="&amp;CW$5,Fluxo!$D:$D,$D140,Fluxo!$E:$E,"&lt;&gt;"&amp;"PERMUTANTE"))</f>
        <v>0</v>
      </c>
      <c r="CX140" s="18">
        <f>IF(CX$5&gt;$G$4,0,SUMIFS(Fluxo!$O:$O,Fluxo!$U:$U,"&gt;"&amp;CW$5,Fluxo!$U:$U,"&lt;="&amp;CX$5,Fluxo!$D:$D,$D140,Fluxo!$E:$E,"&lt;&gt;"&amp;"PERMUTANTE"))</f>
        <v>0</v>
      </c>
      <c r="CY140" s="18">
        <f>IF(CY$5&gt;$G$4,0,SUMIFS(Fluxo!$O:$O,Fluxo!$U:$U,"&gt;"&amp;CX$5,Fluxo!$U:$U,"&lt;="&amp;CY$5,Fluxo!$D:$D,$D140,Fluxo!$E:$E,"&lt;&gt;"&amp;"PERMUTANTE"))</f>
        <v>0</v>
      </c>
      <c r="CZ140" s="18">
        <f>IF(CZ$5&gt;$G$4,0,SUMIFS(Fluxo!$O:$O,Fluxo!$U:$U,"&gt;"&amp;CY$5,Fluxo!$U:$U,"&lt;="&amp;CZ$5,Fluxo!$D:$D,$D140,Fluxo!$E:$E,"&lt;&gt;"&amp;"PERMUTANTE"))</f>
        <v>0</v>
      </c>
      <c r="DA140" s="18">
        <f>IF(DA$5&gt;$G$4,0,SUMIFS(Fluxo!$O:$O,Fluxo!$U:$U,"&gt;"&amp;CZ$5,Fluxo!$U:$U,"&lt;="&amp;DA$5,Fluxo!$D:$D,$D140,Fluxo!$E:$E,"&lt;&gt;"&amp;"PERMUTANTE"))</f>
        <v>0</v>
      </c>
      <c r="DB140" s="18">
        <f>IF(DB$5&gt;$G$4,0,SUMIFS(Fluxo!$O:$O,Fluxo!$U:$U,"&gt;"&amp;DA$5,Fluxo!$U:$U,"&lt;="&amp;DB$5,Fluxo!$D:$D,$D140,Fluxo!$E:$E,"&lt;&gt;"&amp;"PERMUTANTE"))</f>
        <v>0</v>
      </c>
      <c r="DC140" s="18">
        <f>IF(DC$5&gt;$G$4,0,SUMIFS(Fluxo!$O:$O,Fluxo!$U:$U,"&gt;"&amp;DB$5,Fluxo!$U:$U,"&lt;="&amp;DC$5,Fluxo!$D:$D,$D140,Fluxo!$E:$E,"&lt;&gt;"&amp;"PERMUTANTE"))</f>
        <v>0</v>
      </c>
      <c r="DD140" s="18">
        <f>IF(DD$5&gt;$G$4,0,SUMIFS(Fluxo!$O:$O,Fluxo!$U:$U,"&gt;"&amp;DC$5,Fluxo!$U:$U,"&lt;="&amp;DD$5,Fluxo!$D:$D,$D140,Fluxo!$E:$E,"&lt;&gt;"&amp;"PERMUTANTE"))</f>
        <v>0</v>
      </c>
      <c r="DE140" s="18">
        <f>IF(DE$5&gt;$G$4,0,SUMIFS(Fluxo!$O:$O,Fluxo!$U:$U,"&gt;"&amp;DD$5,Fluxo!$U:$U,"&lt;="&amp;DE$5,Fluxo!$D:$D,$D140,Fluxo!$E:$E,"&lt;&gt;"&amp;"PERMUTANTE"))</f>
        <v>0</v>
      </c>
      <c r="DF140" s="18">
        <f>IF(DF$5&gt;$G$4,0,SUMIFS(Fluxo!$O:$O,Fluxo!$U:$U,"&gt;"&amp;DE$5,Fluxo!$U:$U,"&lt;="&amp;DF$5,Fluxo!$D:$D,$D140,Fluxo!$E:$E,"&lt;&gt;"&amp;"PERMUTANTE"))</f>
        <v>0</v>
      </c>
      <c r="DG140" s="18">
        <f>IF(DG$5&gt;$G$4,0,SUMIFS(Fluxo!$O:$O,Fluxo!$U:$U,"&gt;"&amp;DF$5,Fluxo!$U:$U,"&lt;="&amp;DG$5,Fluxo!$D:$D,$D140,Fluxo!$E:$E,"&lt;&gt;"&amp;"PERMUTANTE"))</f>
        <v>0</v>
      </c>
      <c r="DH140" s="18">
        <f>IF(DH$5&gt;$G$4,0,SUMIFS(Fluxo!$O:$O,Fluxo!$U:$U,"&gt;"&amp;DG$5,Fluxo!$U:$U,"&lt;="&amp;DH$5,Fluxo!$D:$D,$D140,Fluxo!$E:$E,"&lt;&gt;"&amp;"PERMUTANTE"))</f>
        <v>0</v>
      </c>
      <c r="DI140" s="18">
        <f>IF(DI$5&gt;$G$4,0,SUMIFS(Fluxo!$O:$O,Fluxo!$U:$U,"&gt;"&amp;DH$5,Fluxo!$U:$U,"&lt;="&amp;DI$5,Fluxo!$D:$D,$D140,Fluxo!$E:$E,"&lt;&gt;"&amp;"PERMUTANTE"))</f>
        <v>0</v>
      </c>
      <c r="DJ140" s="18">
        <f>IF(DJ$5&gt;$G$4,0,SUMIFS(Fluxo!$O:$O,Fluxo!$U:$U,"&gt;"&amp;DI$5,Fluxo!$U:$U,"&lt;="&amp;DJ$5,Fluxo!$D:$D,$D140,Fluxo!$E:$E,"&lt;&gt;"&amp;"PERMUTANTE"))</f>
        <v>0</v>
      </c>
      <c r="DK140" s="18">
        <f>IF(DK$5&gt;$G$4,0,SUMIFS(Fluxo!$O:$O,Fluxo!$U:$U,"&gt;"&amp;DJ$5,Fluxo!$U:$U,"&lt;="&amp;DK$5,Fluxo!$D:$D,$D140,Fluxo!$E:$E,"&lt;&gt;"&amp;"PERMUTANTE"))</f>
        <v>0</v>
      </c>
      <c r="DL140" s="18">
        <f>IF(DL$5&gt;$G$4,0,SUMIFS(Fluxo!$O:$O,Fluxo!$U:$U,"&gt;"&amp;DK$5,Fluxo!$U:$U,"&lt;="&amp;DL$5,Fluxo!$D:$D,$D140,Fluxo!$E:$E,"&lt;&gt;"&amp;"PERMUTANTE"))</f>
        <v>0</v>
      </c>
      <c r="DM140" s="18">
        <f>IF(DM$5&gt;$G$4,0,SUMIFS(Fluxo!$O:$O,Fluxo!$U:$U,"&gt;"&amp;DL$5,Fluxo!$U:$U,"&lt;="&amp;DM$5,Fluxo!$D:$D,$D140,Fluxo!$E:$E,"&lt;&gt;"&amp;"PERMUTANTE"))</f>
        <v>0</v>
      </c>
      <c r="DN140" s="18">
        <f>IF(DN$5&gt;$G$4,0,SUMIFS(Fluxo!$O:$O,Fluxo!$U:$U,"&gt;"&amp;DM$5,Fluxo!$U:$U,"&lt;="&amp;DN$5,Fluxo!$D:$D,$D140,Fluxo!$E:$E,"&lt;&gt;"&amp;"PERMUTANTE"))</f>
        <v>0</v>
      </c>
      <c r="DO140" s="18">
        <f>IF(DO$5&gt;$G$4,0,SUMIFS(Fluxo!$O:$O,Fluxo!$U:$U,"&gt;"&amp;DN$5,Fluxo!$U:$U,"&lt;="&amp;DO$5,Fluxo!$D:$D,$D140,Fluxo!$E:$E,"&lt;&gt;"&amp;"PERMUTANTE"))</f>
        <v>0</v>
      </c>
      <c r="DP140" s="18">
        <f>IF(DP$5&gt;$G$4,0,SUMIFS(Fluxo!$O:$O,Fluxo!$U:$U,"&gt;"&amp;DO$5,Fluxo!$U:$U,"&lt;="&amp;DP$5,Fluxo!$D:$D,$D140,Fluxo!$E:$E,"&lt;&gt;"&amp;"PERMUTANTE"))</f>
        <v>0</v>
      </c>
      <c r="DQ140" s="18">
        <f>IF(DQ$5&gt;$G$4,0,SUMIFS(Fluxo!$O:$O,Fluxo!$U:$U,"&gt;"&amp;DP$5,Fluxo!$U:$U,"&lt;="&amp;DQ$5,Fluxo!$D:$D,$D140,Fluxo!$E:$E,"&lt;&gt;"&amp;"PERMUTANTE"))</f>
        <v>0</v>
      </c>
      <c r="DR140" s="18">
        <f>IF(DR$5&gt;$G$4,0,SUMIFS(Fluxo!$O:$O,Fluxo!$U:$U,"&gt;"&amp;DQ$5,Fluxo!$U:$U,"&lt;="&amp;DR$5,Fluxo!$D:$D,$D140,Fluxo!$E:$E,"&lt;&gt;"&amp;"PERMUTANTE"))</f>
        <v>0</v>
      </c>
      <c r="DS140" s="18">
        <f>IF(DS$5&gt;$G$4,0,SUMIFS(Fluxo!$O:$O,Fluxo!$U:$U,"&gt;"&amp;DR$5,Fluxo!$U:$U,"&lt;="&amp;DS$5,Fluxo!$D:$D,$D140,Fluxo!$E:$E,"&lt;&gt;"&amp;"PERMUTANTE"))</f>
        <v>0</v>
      </c>
      <c r="DT140" s="18">
        <f>IF(DT$5&gt;$G$4,0,SUMIFS(Fluxo!$O:$O,Fluxo!$U:$U,"&gt;"&amp;DS$5,Fluxo!$U:$U,"&lt;="&amp;DT$5,Fluxo!$D:$D,$D140,Fluxo!$E:$E,"&lt;&gt;"&amp;"PERMUTANTE"))</f>
        <v>0</v>
      </c>
      <c r="DU140" s="18">
        <f>IF(DU$5&gt;$G$4,0,SUMIFS(Fluxo!$O:$O,Fluxo!$U:$U,"&gt;"&amp;DT$5,Fluxo!$U:$U,"&lt;="&amp;DU$5,Fluxo!$D:$D,$D140,Fluxo!$E:$E,"&lt;&gt;"&amp;"PERMUTANTE"))</f>
        <v>0</v>
      </c>
      <c r="DV140" s="18">
        <f>IF(DV$5&gt;$G$4,0,SUMIFS(Fluxo!$O:$O,Fluxo!$U:$U,"&gt;"&amp;DU$5,Fluxo!$U:$U,"&lt;="&amp;DV$5,Fluxo!$D:$D,$D140,Fluxo!$E:$E,"&lt;&gt;"&amp;"PERMUTANTE"))</f>
        <v>0</v>
      </c>
      <c r="DW140" s="18">
        <f>IF(DW$5&gt;$G$4,0,SUMIFS(Fluxo!$O:$O,Fluxo!$U:$U,"&gt;"&amp;DV$5,Fluxo!$U:$U,"&lt;="&amp;DW$5,Fluxo!$D:$D,$D140,Fluxo!$E:$E,"&lt;&gt;"&amp;"PERMUTANTE"))</f>
        <v>0</v>
      </c>
      <c r="DX140" s="18">
        <f>IF(DX$5&gt;$G$4,0,SUMIFS(Fluxo!$O:$O,Fluxo!$U:$U,"&gt;"&amp;DW$5,Fluxo!$U:$U,"&lt;="&amp;DX$5,Fluxo!$D:$D,$D140,Fluxo!$E:$E,"&lt;&gt;"&amp;"PERMUTANTE"))</f>
        <v>0</v>
      </c>
      <c r="DY140" s="18">
        <f>IF(DY$5&gt;$G$4,0,SUMIFS(Fluxo!$O:$O,Fluxo!$U:$U,"&gt;"&amp;DX$5,Fluxo!$U:$U,"&lt;="&amp;DY$5,Fluxo!$D:$D,$D140,Fluxo!$E:$E,"&lt;&gt;"&amp;"PERMUTANTE"))</f>
        <v>0</v>
      </c>
      <c r="DZ140" s="18">
        <f>IF(DZ$5&gt;$G$4,0,SUMIFS(Fluxo!$O:$O,Fluxo!$U:$U,"&gt;"&amp;DY$5,Fluxo!$U:$U,"&lt;="&amp;DZ$5,Fluxo!$D:$D,$D140,Fluxo!$E:$E,"&lt;&gt;"&amp;"PERMUTANTE"))</f>
        <v>0</v>
      </c>
      <c r="EA140" s="18">
        <f>IF(EA$5&gt;$G$4,0,SUMIFS(Fluxo!$O:$O,Fluxo!$U:$U,"&gt;"&amp;DZ$5,Fluxo!$U:$U,"&lt;="&amp;EA$5,Fluxo!$D:$D,$D140,Fluxo!$E:$E,"&lt;&gt;"&amp;"PERMUTANTE"))</f>
        <v>0</v>
      </c>
      <c r="EB140" s="18">
        <f>IF(EB$5&gt;$G$4,0,SUMIFS(Fluxo!$O:$O,Fluxo!$U:$U,"&gt;"&amp;EA$5,Fluxo!$U:$U,"&lt;="&amp;EB$5,Fluxo!$D:$D,$D140,Fluxo!$E:$E,"&lt;&gt;"&amp;"PERMUTANTE"))</f>
        <v>0</v>
      </c>
      <c r="EC140" s="18">
        <f>IF(EC$5&gt;$G$4,0,SUMIFS(Fluxo!$O:$O,Fluxo!$U:$U,"&gt;"&amp;EB$5,Fluxo!$U:$U,"&lt;="&amp;EC$5,Fluxo!$D:$D,$D140,Fluxo!$E:$E,"&lt;&gt;"&amp;"PERMUTANTE"))</f>
        <v>0</v>
      </c>
      <c r="ED140" s="18">
        <f>IF(ED$5&gt;$G$4,0,SUMIFS(Fluxo!$O:$O,Fluxo!$U:$U,"&gt;"&amp;EC$5,Fluxo!$U:$U,"&lt;="&amp;ED$5,Fluxo!$D:$D,$D140,Fluxo!$E:$E,"&lt;&gt;"&amp;"PERMUTANTE"))</f>
        <v>0</v>
      </c>
      <c r="EE140" s="18">
        <f>IF(EE$5&gt;$G$4,0,SUMIFS(Fluxo!$O:$O,Fluxo!$U:$U,"&gt;"&amp;ED$5,Fluxo!$U:$U,"&lt;="&amp;EE$5,Fluxo!$D:$D,$D140,Fluxo!$E:$E,"&lt;&gt;"&amp;"PERMUTANTE"))</f>
        <v>0</v>
      </c>
      <c r="EF140" s="18">
        <f>IF(EF$5&gt;$G$4,0,SUMIFS(Fluxo!$O:$O,Fluxo!$U:$U,"&gt;"&amp;EE$5,Fluxo!$U:$U,"&lt;="&amp;EF$5,Fluxo!$D:$D,$D140,Fluxo!$E:$E,"&lt;&gt;"&amp;"PERMUTANTE"))</f>
        <v>0</v>
      </c>
      <c r="EG140" s="18">
        <f>IF(EG$5&gt;$G$4,0,SUMIFS(Fluxo!$O:$O,Fluxo!$U:$U,"&gt;"&amp;EF$5,Fluxo!$U:$U,"&lt;="&amp;EG$5,Fluxo!$D:$D,$D140,Fluxo!$E:$E,"&lt;&gt;"&amp;"PERMUTANTE"))</f>
        <v>0</v>
      </c>
      <c r="EH140" s="18">
        <f>IF(EH$5&gt;$G$4,0,SUMIFS(Fluxo!$O:$O,Fluxo!$U:$U,"&gt;"&amp;EG$5,Fluxo!$U:$U,"&lt;="&amp;EH$5,Fluxo!$D:$D,$D140,Fluxo!$E:$E,"&lt;&gt;"&amp;"PERMUTANTE"))</f>
        <v>0</v>
      </c>
      <c r="EI140" s="18">
        <f>IF(EI$5&gt;$G$4,0,SUMIFS(Fluxo!$O:$O,Fluxo!$U:$U,"&gt;"&amp;EH$5,Fluxo!$U:$U,"&lt;="&amp;EI$5,Fluxo!$D:$D,$D140,Fluxo!$E:$E,"&lt;&gt;"&amp;"PERMUTANTE"))</f>
        <v>0</v>
      </c>
      <c r="EJ140" s="18">
        <f>IF(EJ$5&gt;$G$4,0,SUMIFS(Fluxo!$O:$O,Fluxo!$U:$U,"&gt;"&amp;EI$5,Fluxo!$U:$U,"&lt;="&amp;EJ$5,Fluxo!$D:$D,$D140,Fluxo!$E:$E,"&lt;&gt;"&amp;"PERMUTANTE"))</f>
        <v>0</v>
      </c>
      <c r="EK140" s="18">
        <f>IF(EK$5&gt;$G$4,0,SUMIFS(Fluxo!$O:$O,Fluxo!$U:$U,"&gt;"&amp;EJ$5,Fluxo!$U:$U,"&lt;="&amp;EK$5,Fluxo!$D:$D,$D140,Fluxo!$E:$E,"&lt;&gt;"&amp;"PERMUTANTE"))</f>
        <v>0</v>
      </c>
      <c r="EL140" s="18">
        <f>IF(EL$5&gt;$G$4,0,SUMIFS(Fluxo!$O:$O,Fluxo!$U:$U,"&gt;"&amp;EK$5,Fluxo!$U:$U,"&lt;="&amp;EL$5,Fluxo!$D:$D,$D140,Fluxo!$E:$E,"&lt;&gt;"&amp;"PERMUTANTE"))</f>
        <v>0</v>
      </c>
      <c r="EM140" s="18">
        <f>IF(EM$5&gt;$G$4,0,SUMIFS(Fluxo!$O:$O,Fluxo!$U:$U,"&gt;"&amp;EL$5,Fluxo!$U:$U,"&lt;="&amp;EM$5,Fluxo!$D:$D,$D140,Fluxo!$E:$E,"&lt;&gt;"&amp;"PERMUTANTE"))</f>
        <v>0</v>
      </c>
      <c r="EN140" s="18">
        <f>IF(EN$5&gt;$G$4,0,SUMIFS(Fluxo!$O:$O,Fluxo!$U:$U,"&gt;"&amp;EM$5,Fluxo!$U:$U,"&lt;="&amp;EN$5,Fluxo!$D:$D,$D140,Fluxo!$E:$E,"&lt;&gt;"&amp;"PERMUTANTE"))</f>
        <v>0</v>
      </c>
      <c r="EO140" s="18">
        <f>IF(EO$5&gt;$G$4,0,SUMIFS(Fluxo!$O:$O,Fluxo!$U:$U,"&gt;"&amp;EN$5,Fluxo!$U:$U,"&lt;="&amp;EO$5,Fluxo!$D:$D,$D140,Fluxo!$E:$E,"&lt;&gt;"&amp;"PERMUTANTE"))</f>
        <v>0</v>
      </c>
      <c r="EP140" s="18">
        <f>IF(EP$5&gt;$G$4,0,SUMIFS(Fluxo!$O:$O,Fluxo!$U:$U,"&gt;"&amp;EO$5,Fluxo!$U:$U,"&lt;="&amp;EP$5,Fluxo!$D:$D,$D140,Fluxo!$E:$E,"&lt;&gt;"&amp;"PERMUTANTE"))</f>
        <v>0</v>
      </c>
      <c r="EQ140" s="18">
        <f>IF(EQ$5&gt;$G$4,0,SUMIFS(Fluxo!$O:$O,Fluxo!$U:$U,"&gt;"&amp;EP$5,Fluxo!$U:$U,"&lt;="&amp;EQ$5,Fluxo!$D:$D,$D140,Fluxo!$E:$E,"&lt;&gt;"&amp;"PERMUTANTE"))</f>
        <v>0</v>
      </c>
      <c r="ER140" s="18">
        <f>IF(ER$5&gt;$G$4,0,SUMIFS(Fluxo!$O:$O,Fluxo!$U:$U,"&gt;"&amp;EQ$5,Fluxo!$U:$U,"&lt;="&amp;ER$5,Fluxo!$D:$D,$D140,Fluxo!$E:$E,"&lt;&gt;"&amp;"PERMUTANTE"))</f>
        <v>0</v>
      </c>
      <c r="ES140" s="18">
        <f>IF(ES$5&gt;$G$4,0,SUMIFS(Fluxo!$O:$O,Fluxo!$U:$U,"&gt;"&amp;ER$5,Fluxo!$U:$U,"&lt;="&amp;ES$5,Fluxo!$D:$D,$D140,Fluxo!$E:$E,"&lt;&gt;"&amp;"PERMUTANTE"))</f>
        <v>0</v>
      </c>
      <c r="ET140" s="18">
        <f>IF(ET$5&gt;$G$4,0,SUMIFS(Fluxo!$O:$O,Fluxo!$U:$U,"&gt;"&amp;ES$5,Fluxo!$U:$U,"&lt;="&amp;ET$5,Fluxo!$D:$D,$D140,Fluxo!$E:$E,"&lt;&gt;"&amp;"PERMUTANTE"))</f>
        <v>0</v>
      </c>
      <c r="EU140" s="18">
        <f>IF(EU$5&gt;$G$4,0,SUMIFS(Fluxo!$O:$O,Fluxo!$U:$U,"&gt;"&amp;ET$5,Fluxo!$U:$U,"&lt;="&amp;EU$5,Fluxo!$D:$D,$D140,Fluxo!$E:$E,"&lt;&gt;"&amp;"PERMUTANTE"))</f>
        <v>0</v>
      </c>
      <c r="EV140" s="18">
        <f>IF(EV$5&gt;$G$4,0,SUMIFS(Fluxo!$O:$O,Fluxo!$U:$U,"&gt;"&amp;EU$5,Fluxo!$U:$U,"&lt;="&amp;EV$5,Fluxo!$D:$D,$D140,Fluxo!$E:$E,"&lt;&gt;"&amp;"PERMUTANTE"))</f>
        <v>0</v>
      </c>
      <c r="EW140" s="18">
        <f>IF(EW$5&gt;$G$4,0,SUMIFS(Fluxo!$O:$O,Fluxo!$U:$U,"&gt;"&amp;EV$5,Fluxo!$U:$U,"&lt;="&amp;EW$5,Fluxo!$D:$D,$D140,Fluxo!$E:$E,"&lt;&gt;"&amp;"PERMUTANTE"))</f>
        <v>0</v>
      </c>
      <c r="EX140" s="18">
        <f>IF(EX$5&gt;$G$4,0,SUMIFS(Fluxo!$O:$O,Fluxo!$U:$U,"&gt;"&amp;EW$5,Fluxo!$U:$U,"&lt;="&amp;EX$5,Fluxo!$D:$D,$D140,Fluxo!$E:$E,"&lt;&gt;"&amp;"PERMUTANTE"))</f>
        <v>0</v>
      </c>
      <c r="EY140" s="18">
        <f>IF(EY$5&gt;$G$4,0,SUMIFS(Fluxo!$O:$O,Fluxo!$U:$U,"&gt;"&amp;EX$5,Fluxo!$U:$U,"&lt;="&amp;EY$5,Fluxo!$D:$D,$D140,Fluxo!$E:$E,"&lt;&gt;"&amp;"PERMUTANTE"))</f>
        <v>0</v>
      </c>
      <c r="EZ140" s="18">
        <f>IF(EZ$5&gt;$G$4,0,SUMIFS(Fluxo!$O:$O,Fluxo!$U:$U,"&gt;"&amp;EY$5,Fluxo!$U:$U,"&lt;="&amp;EZ$5,Fluxo!$D:$D,$D140,Fluxo!$E:$E,"&lt;&gt;"&amp;"PERMUTANTE"))</f>
        <v>0</v>
      </c>
      <c r="FA140" s="18">
        <f>IF(FA$5&gt;$G$4,0,SUMIFS(Fluxo!$O:$O,Fluxo!$U:$U,"&gt;"&amp;EZ$5,Fluxo!$U:$U,"&lt;="&amp;FA$5,Fluxo!$D:$D,$D140,Fluxo!$E:$E,"&lt;&gt;"&amp;"PERMUTANTE"))</f>
        <v>0</v>
      </c>
      <c r="FB140" s="18">
        <f>IF(FB$5&gt;$G$4,0,SUMIFS(Fluxo!$O:$O,Fluxo!$U:$U,"&gt;"&amp;FA$5,Fluxo!$U:$U,"&lt;="&amp;FB$5,Fluxo!$D:$D,$D140,Fluxo!$E:$E,"&lt;&gt;"&amp;"PERMUTANTE"))</f>
        <v>0</v>
      </c>
      <c r="FC140" s="18">
        <f>IF(FC$5&gt;$G$4,0,SUMIFS(Fluxo!$O:$O,Fluxo!$U:$U,"&gt;"&amp;FB$5,Fluxo!$U:$U,"&lt;="&amp;FC$5,Fluxo!$D:$D,$D140,Fluxo!$E:$E,"&lt;&gt;"&amp;"PERMUTANTE"))</f>
        <v>0</v>
      </c>
      <c r="FD140" s="18">
        <f>IF(FD$5&gt;$G$4,0,SUMIFS(Fluxo!$O:$O,Fluxo!$U:$U,"&gt;"&amp;FC$5,Fluxo!$U:$U,"&lt;="&amp;FD$5,Fluxo!$D:$D,$D140,Fluxo!$E:$E,"&lt;&gt;"&amp;"PERMUTANTE"))</f>
        <v>0</v>
      </c>
      <c r="FE140" s="18">
        <f>IF(FE$5&gt;$G$4,0,SUMIFS(Fluxo!$O:$O,Fluxo!$U:$U,"&gt;"&amp;FD$5,Fluxo!$U:$U,"&lt;="&amp;FE$5,Fluxo!$D:$D,$D140,Fluxo!$E:$E,"&lt;&gt;"&amp;"PERMUTANTE"))</f>
        <v>0</v>
      </c>
      <c r="FF140" s="18">
        <f>IF(FF$5&gt;$G$4,0,SUMIFS(Fluxo!$O:$O,Fluxo!$U:$U,"&gt;"&amp;FE$5,Fluxo!$U:$U,"&lt;="&amp;FF$5,Fluxo!$D:$D,$D140,Fluxo!$E:$E,"&lt;&gt;"&amp;"PERMUTANTE"))</f>
        <v>0</v>
      </c>
      <c r="FG140" s="18">
        <f>IF(FG$5&gt;$G$4,0,SUMIFS(Fluxo!$O:$O,Fluxo!$U:$U,"&gt;"&amp;FF$5,Fluxo!$U:$U,"&lt;="&amp;FG$5,Fluxo!$D:$D,$D140,Fluxo!$E:$E,"&lt;&gt;"&amp;"PERMUTANTE"))</f>
        <v>0</v>
      </c>
      <c r="FH140" s="18">
        <f>IF(FH$5&gt;$G$4,0,SUMIFS(Fluxo!$O:$O,Fluxo!$U:$U,"&gt;"&amp;FG$5,Fluxo!$U:$U,"&lt;="&amp;FH$5,Fluxo!$D:$D,$D140,Fluxo!$E:$E,"&lt;&gt;"&amp;"PERMUTANTE"))</f>
        <v>0</v>
      </c>
      <c r="FI140" s="18">
        <f>IF(FI$5&gt;$G$4,0,SUMIFS(Fluxo!$O:$O,Fluxo!$U:$U,"&gt;"&amp;FH$5,Fluxo!$U:$U,"&lt;="&amp;FI$5,Fluxo!$D:$D,$D140,Fluxo!$E:$E,"&lt;&gt;"&amp;"PERMUTANTE"))</f>
        <v>0</v>
      </c>
      <c r="FJ140" s="18">
        <f>IF(FJ$5&gt;$G$4,0,SUMIFS(Fluxo!$O:$O,Fluxo!$U:$U,"&gt;"&amp;FI$5,Fluxo!$U:$U,"&lt;="&amp;FJ$5,Fluxo!$D:$D,$D140,Fluxo!$E:$E,"&lt;&gt;"&amp;"PERMUTANTE"))</f>
        <v>0</v>
      </c>
      <c r="FK140" s="18">
        <f>IF(FK$5&gt;$G$4,0,SUMIFS(Fluxo!$O:$O,Fluxo!$U:$U,"&gt;"&amp;FJ$5,Fluxo!$U:$U,"&lt;="&amp;FK$5,Fluxo!$D:$D,$D140,Fluxo!$E:$E,"&lt;&gt;"&amp;"PERMUTANTE"))</f>
        <v>0</v>
      </c>
      <c r="FL140" s="18">
        <f>IF(FL$5&gt;$G$4,0,SUMIFS(Fluxo!$O:$O,Fluxo!$U:$U,"&gt;"&amp;FK$5,Fluxo!$U:$U,"&lt;="&amp;FL$5,Fluxo!$D:$D,$D140,Fluxo!$E:$E,"&lt;&gt;"&amp;"PERMUTANTE"))</f>
        <v>0</v>
      </c>
      <c r="FM140" s="18">
        <f>IF(FM$5&gt;$G$4,0,SUMIFS(Fluxo!$O:$O,Fluxo!$U:$U,"&gt;"&amp;FL$5,Fluxo!$U:$U,"&lt;="&amp;FM$5,Fluxo!$D:$D,$D140,Fluxo!$E:$E,"&lt;&gt;"&amp;"PERMUTANTE"))</f>
        <v>0</v>
      </c>
      <c r="FN140" s="18">
        <f>IF(FN$5&gt;$G$4,0,SUMIFS(Fluxo!$O:$O,Fluxo!$U:$U,"&gt;"&amp;FM$5,Fluxo!$U:$U,"&lt;="&amp;FN$5,Fluxo!$D:$D,$D140,Fluxo!$E:$E,"&lt;&gt;"&amp;"PERMUTANTE"))</f>
        <v>0</v>
      </c>
      <c r="FO140" s="18">
        <f>IF(FO$5&gt;$G$4,0,SUMIFS(Fluxo!$O:$O,Fluxo!$U:$U,"&gt;"&amp;FN$5,Fluxo!$U:$U,"&lt;="&amp;FO$5,Fluxo!$D:$D,$D140,Fluxo!$E:$E,"&lt;&gt;"&amp;"PERMUTANTE"))</f>
        <v>0</v>
      </c>
      <c r="FP140" s="18">
        <f>IF(FP$5&gt;$G$4,0,SUMIFS(Fluxo!$O:$O,Fluxo!$U:$U,"&gt;"&amp;FO$5,Fluxo!$U:$U,"&lt;="&amp;FP$5,Fluxo!$D:$D,$D140,Fluxo!$E:$E,"&lt;&gt;"&amp;"PERMUTANTE"))</f>
        <v>0</v>
      </c>
      <c r="FQ140" s="18">
        <f>IF(FQ$5&gt;$G$4,0,SUMIFS(Fluxo!$O:$O,Fluxo!$U:$U,"&gt;"&amp;FP$5,Fluxo!$U:$U,"&lt;="&amp;FQ$5,Fluxo!$D:$D,$D140,Fluxo!$E:$E,"&lt;&gt;"&amp;"PERMUTANTE"))</f>
        <v>0</v>
      </c>
      <c r="FR140" s="18">
        <f>IF(FR$5&gt;$G$4,0,SUMIFS(Fluxo!$O:$O,Fluxo!$U:$U,"&gt;"&amp;FQ$5,Fluxo!$U:$U,"&lt;="&amp;FR$5,Fluxo!$D:$D,$D140,Fluxo!$E:$E,"&lt;&gt;"&amp;"PERMUTANTE"))</f>
        <v>0</v>
      </c>
      <c r="FS140" s="18">
        <f>IF(FS$5&gt;$G$4,0,SUMIFS(Fluxo!$O:$O,Fluxo!$U:$U,"&gt;"&amp;FR$5,Fluxo!$U:$U,"&lt;="&amp;FS$5,Fluxo!$D:$D,$D140,Fluxo!$E:$E,"&lt;&gt;"&amp;"PERMUTANTE"))</f>
        <v>0</v>
      </c>
      <c r="FT140" s="18">
        <f>IF(FT$5&gt;$G$4,0,SUMIFS(Fluxo!$O:$O,Fluxo!$U:$U,"&gt;"&amp;FS$5,Fluxo!$U:$U,"&lt;="&amp;FT$5,Fluxo!$D:$D,$D140,Fluxo!$E:$E,"&lt;&gt;"&amp;"PERMUTANTE"))</f>
        <v>0</v>
      </c>
      <c r="FU140" s="18">
        <f>IF(FU$5&gt;$G$4,0,SUMIFS(Fluxo!$O:$O,Fluxo!$U:$U,"&gt;"&amp;FT$5,Fluxo!$U:$U,"&lt;="&amp;FU$5,Fluxo!$D:$D,$D140,Fluxo!$E:$E,"&lt;&gt;"&amp;"PERMUTANTE"))</f>
        <v>0</v>
      </c>
      <c r="FV140" s="18">
        <f>IF(FV$5&gt;$G$4,0,SUMIFS(Fluxo!$O:$O,Fluxo!$U:$U,"&gt;"&amp;FU$5,Fluxo!$U:$U,"&lt;="&amp;FV$5,Fluxo!$D:$D,$D140,Fluxo!$E:$E,"&lt;&gt;"&amp;"PERMUTANTE"))</f>
        <v>0</v>
      </c>
      <c r="FW140" s="18">
        <f>IF(FW$5&gt;$G$4,0,SUMIFS(Fluxo!$O:$O,Fluxo!$U:$U,"&gt;"&amp;FV$5,Fluxo!$U:$U,"&lt;="&amp;FW$5,Fluxo!$D:$D,$D140,Fluxo!$E:$E,"&lt;&gt;"&amp;"PERMUTANTE"))</f>
        <v>0</v>
      </c>
      <c r="FX140" s="18">
        <f>IF(FX$5&gt;$G$4,0,SUMIFS(Fluxo!$O:$O,Fluxo!$U:$U,"&gt;"&amp;FW$5,Fluxo!$U:$U,"&lt;="&amp;FX$5,Fluxo!$D:$D,$D140,Fluxo!$E:$E,"&lt;&gt;"&amp;"PERMUTANTE"))</f>
        <v>0</v>
      </c>
      <c r="FY140" s="18">
        <f>IF(FY$5&gt;$G$4,0,SUMIFS(Fluxo!$O:$O,Fluxo!$U:$U,"&gt;"&amp;FX$5,Fluxo!$U:$U,"&lt;="&amp;FY$5,Fluxo!$D:$D,$D140,Fluxo!$E:$E,"&lt;&gt;"&amp;"PERMUTANTE"))</f>
        <v>0</v>
      </c>
      <c r="FZ140" s="18">
        <f>IF(FZ$5&gt;$G$4,0,SUMIFS(Fluxo!$O:$O,Fluxo!$U:$U,"&gt;"&amp;FY$5,Fluxo!$U:$U,"&lt;="&amp;FZ$5,Fluxo!$D:$D,$D140,Fluxo!$E:$E,"&lt;&gt;"&amp;"PERMUTANTE"))</f>
        <v>0</v>
      </c>
      <c r="GA140" s="18">
        <f>IF(GA$5&gt;$G$4,0,SUMIFS(Fluxo!$O:$O,Fluxo!$U:$U,"&gt;"&amp;FZ$5,Fluxo!$U:$U,"&lt;="&amp;GA$5,Fluxo!$D:$D,$D140,Fluxo!$E:$E,"&lt;&gt;"&amp;"PERMUTANTE"))</f>
        <v>0</v>
      </c>
      <c r="GB140" s="18">
        <f>IF(GB$5&gt;$G$4,0,SUMIFS(Fluxo!$O:$O,Fluxo!$U:$U,"&gt;"&amp;GA$5,Fluxo!$U:$U,"&lt;="&amp;GB$5,Fluxo!$D:$D,$D140,Fluxo!$E:$E,"&lt;&gt;"&amp;"PERMUTANTE"))</f>
        <v>0</v>
      </c>
      <c r="GC140" s="18">
        <f>IF(GC$5&gt;$G$4,0,SUMIFS(Fluxo!$O:$O,Fluxo!$U:$U,"&gt;"&amp;GB$5,Fluxo!$U:$U,"&lt;="&amp;GC$5,Fluxo!$D:$D,$D140,Fluxo!$E:$E,"&lt;&gt;"&amp;"PERMUTANTE"))</f>
        <v>0</v>
      </c>
      <c r="GD140" s="18">
        <f>IF(GD$5&gt;$G$4,0,SUMIFS(Fluxo!$O:$O,Fluxo!$U:$U,"&gt;"&amp;GC$5,Fluxo!$U:$U,"&lt;="&amp;GD$5,Fluxo!$D:$D,$D140,Fluxo!$E:$E,"&lt;&gt;"&amp;"PERMUTANTE"))</f>
        <v>0</v>
      </c>
      <c r="GE140" s="18">
        <f>IF(GE$5&gt;$G$4,0,SUMIFS(Fluxo!$O:$O,Fluxo!$U:$U,"&gt;"&amp;GD$5,Fluxo!$U:$U,"&lt;="&amp;GE$5,Fluxo!$D:$D,$D140,Fluxo!$E:$E,"&lt;&gt;"&amp;"PERMUTANTE"))</f>
        <v>0</v>
      </c>
      <c r="GF140" s="18">
        <f>IF(GF$5&gt;$G$4,0,SUMIFS(Fluxo!$O:$O,Fluxo!$U:$U,"&gt;"&amp;GE$5,Fluxo!$U:$U,"&lt;="&amp;GF$5,Fluxo!$D:$D,$D140,Fluxo!$E:$E,"&lt;&gt;"&amp;"PERMUTANTE"))</f>
        <v>0</v>
      </c>
      <c r="GG140" s="18">
        <f>IF(GG$5&gt;$G$4,0,SUMIFS(Fluxo!$O:$O,Fluxo!$U:$U,"&gt;"&amp;GF$5,Fluxo!$U:$U,"&lt;="&amp;GG$5,Fluxo!$D:$D,$D140,Fluxo!$E:$E,"&lt;&gt;"&amp;"PERMUTANTE"))</f>
        <v>0</v>
      </c>
      <c r="GH140" s="18">
        <f>IF(GH$5&gt;$G$4,0,SUMIFS(Fluxo!$O:$O,Fluxo!$U:$U,"&gt;"&amp;GG$5,Fluxo!$U:$U,"&lt;="&amp;GH$5,Fluxo!$D:$D,$D140,Fluxo!$E:$E,"&lt;&gt;"&amp;"PERMUTANTE"))</f>
        <v>0</v>
      </c>
      <c r="GI140" s="18">
        <f>IF(GI$5&gt;$G$4,0,SUMIFS(Fluxo!$O:$O,Fluxo!$U:$U,"&gt;"&amp;GH$5,Fluxo!$U:$U,"&lt;="&amp;GI$5,Fluxo!$D:$D,$D140,Fluxo!$E:$E,"&lt;&gt;"&amp;"PERMUTANTE"))</f>
        <v>0</v>
      </c>
      <c r="GJ140" s="18">
        <f>IF(GJ$5&gt;$G$4,0,SUMIFS(Fluxo!$O:$O,Fluxo!$U:$U,"&gt;"&amp;GI$5,Fluxo!$U:$U,"&lt;="&amp;GJ$5,Fluxo!$D:$D,$D140,Fluxo!$E:$E,"&lt;&gt;"&amp;"PERMUTANTE"))</f>
        <v>0</v>
      </c>
      <c r="GK140" s="18">
        <f>IF(GK$5&gt;$G$4,0,SUMIFS(Fluxo!$O:$O,Fluxo!$U:$U,"&gt;"&amp;GJ$5,Fluxo!$U:$U,"&lt;="&amp;GK$5,Fluxo!$D:$D,$D140,Fluxo!$E:$E,"&lt;&gt;"&amp;"PERMUTANTE"))</f>
        <v>0</v>
      </c>
      <c r="GL140" s="18">
        <f>IF(GL$5&gt;$G$4,0,SUMIFS(Fluxo!$O:$O,Fluxo!$U:$U,"&gt;"&amp;GK$5,Fluxo!$U:$U,"&lt;="&amp;GL$5,Fluxo!$D:$D,$D140,Fluxo!$E:$E,"&lt;&gt;"&amp;"PERMUTANTE"))</f>
        <v>0</v>
      </c>
      <c r="GM140" s="18">
        <f>IF(GM$5&gt;$G$4,0,SUMIFS(Fluxo!$O:$O,Fluxo!$U:$U,"&gt;"&amp;GL$5,Fluxo!$U:$U,"&lt;="&amp;GM$5,Fluxo!$D:$D,$D140,Fluxo!$E:$E,"&lt;&gt;"&amp;"PERMUTANTE"))</f>
        <v>0</v>
      </c>
      <c r="GN140" s="18">
        <f>IF(GN$5&gt;$G$4,0,SUMIFS(Fluxo!$O:$O,Fluxo!$U:$U,"&gt;"&amp;GM$5,Fluxo!$U:$U,"&lt;="&amp;GN$5,Fluxo!$D:$D,$D140,Fluxo!$E:$E,"&lt;&gt;"&amp;"PERMUTANTE"))</f>
        <v>0</v>
      </c>
      <c r="GO140" s="18">
        <f>IF(GO$5&gt;$G$4,0,SUMIFS(Fluxo!$O:$O,Fluxo!$U:$U,"&gt;"&amp;GN$5,Fluxo!$U:$U,"&lt;="&amp;GO$5,Fluxo!$D:$D,$D140,Fluxo!$E:$E,"&lt;&gt;"&amp;"PERMUTANTE"))</f>
        <v>0</v>
      </c>
      <c r="GP140" s="18">
        <f>IF(GP$5&gt;$G$4,0,SUMIFS(Fluxo!$O:$O,Fluxo!$U:$U,"&gt;"&amp;GO$5,Fluxo!$U:$U,"&lt;="&amp;GP$5,Fluxo!$D:$D,$D140,Fluxo!$E:$E,"&lt;&gt;"&amp;"PERMUTANTE"))</f>
        <v>0</v>
      </c>
      <c r="GQ140" s="18">
        <f>IF(GQ$5&gt;$G$4,0,SUMIFS(Fluxo!$O:$O,Fluxo!$U:$U,"&gt;"&amp;GP$5,Fluxo!$U:$U,"&lt;="&amp;GQ$5,Fluxo!$D:$D,$D140,Fluxo!$E:$E,"&lt;&gt;"&amp;"PERMUTANTE"))</f>
        <v>0</v>
      </c>
      <c r="GR140" s="18">
        <f>IF(GR$5&gt;$G$4,0,SUMIFS(Fluxo!$O:$O,Fluxo!$U:$U,"&gt;"&amp;GQ$5,Fluxo!$U:$U,"&lt;="&amp;GR$5,Fluxo!$D:$D,$D140,Fluxo!$E:$E,"&lt;&gt;"&amp;"PERMUTANTE"))</f>
        <v>0</v>
      </c>
      <c r="GS140" s="18">
        <f>IF(GS$5&gt;$G$4,0,SUMIFS(Fluxo!$O:$O,Fluxo!$U:$U,"&gt;"&amp;GR$5,Fluxo!$U:$U,"&lt;="&amp;GS$5,Fluxo!$D:$D,$D140,Fluxo!$E:$E,"&lt;&gt;"&amp;"PERMUTANTE"))</f>
        <v>0</v>
      </c>
      <c r="GT140" s="18">
        <f>IF(GT$5&gt;$G$4,0,SUMIFS(Fluxo!$O:$O,Fluxo!$U:$U,"&gt;"&amp;GS$5,Fluxo!$U:$U,"&lt;="&amp;GT$5,Fluxo!$D:$D,$D140,Fluxo!$E:$E,"&lt;&gt;"&amp;"PERMUTANTE"))</f>
        <v>0</v>
      </c>
      <c r="GU140" s="18">
        <f>IF(GU$5&gt;$G$4,0,SUMIFS(Fluxo!$O:$O,Fluxo!$U:$U,"&gt;"&amp;GT$5,Fluxo!$U:$U,"&lt;="&amp;GU$5,Fluxo!$D:$D,$D140,Fluxo!$E:$E,"&lt;&gt;"&amp;"PERMUTANTE"))</f>
        <v>0</v>
      </c>
      <c r="GV140" s="18">
        <f>IF(GV$5&gt;$G$4,0,SUMIFS(Fluxo!$O:$O,Fluxo!$U:$U,"&gt;"&amp;GU$5,Fluxo!$U:$U,"&lt;="&amp;GV$5,Fluxo!$D:$D,$D140,Fluxo!$E:$E,"&lt;&gt;"&amp;"PERMUTANTE"))</f>
        <v>0</v>
      </c>
      <c r="GW140" s="18">
        <f>IF(GW$5&gt;$G$4,0,SUMIFS(Fluxo!$O:$O,Fluxo!$U:$U,"&gt;"&amp;GV$5,Fluxo!$U:$U,"&lt;="&amp;GW$5,Fluxo!$D:$D,$D140,Fluxo!$E:$E,"&lt;&gt;"&amp;"PERMUTANTE"))</f>
        <v>0</v>
      </c>
      <c r="GX140" s="18">
        <f>IF(GX$5&gt;$G$4,0,SUMIFS(Fluxo!$O:$O,Fluxo!$U:$U,"&gt;"&amp;GW$5,Fluxo!$U:$U,"&lt;="&amp;GX$5,Fluxo!$D:$D,$D140,Fluxo!$E:$E,"&lt;&gt;"&amp;"PERMUTANTE"))</f>
        <v>0</v>
      </c>
      <c r="GY140" s="18">
        <f>IF(GY$5&gt;$G$4,0,SUMIFS(Fluxo!$O:$O,Fluxo!$U:$U,"&gt;"&amp;GX$5,Fluxo!$U:$U,"&lt;="&amp;GY$5,Fluxo!$D:$D,$D140,Fluxo!$E:$E,"&lt;&gt;"&amp;"PERMUTANTE"))</f>
        <v>0</v>
      </c>
      <c r="GZ140" s="18">
        <f>IF(GZ$5&gt;$G$4,0,SUMIFS(Fluxo!$O:$O,Fluxo!$U:$U,"&gt;"&amp;GY$5,Fluxo!$U:$U,"&lt;="&amp;GZ$5,Fluxo!$D:$D,$D140,Fluxo!$E:$E,"&lt;&gt;"&amp;"PERMUTANTE"))</f>
        <v>0</v>
      </c>
      <c r="HA140" s="18">
        <f>IF(HA$5&gt;$G$4,0,SUMIFS(Fluxo!$O:$O,Fluxo!$U:$U,"&gt;"&amp;GZ$5,Fluxo!$U:$U,"&lt;="&amp;HA$5,Fluxo!$D:$D,$D140,Fluxo!$E:$E,"&lt;&gt;"&amp;"PERMUTANTE"))</f>
        <v>0</v>
      </c>
      <c r="HB140" s="18">
        <f>IF(HB$5&gt;$G$4,0,SUMIFS(Fluxo!$O:$O,Fluxo!$U:$U,"&gt;"&amp;HA$5,Fluxo!$U:$U,"&lt;="&amp;HB$5,Fluxo!$D:$D,$D140,Fluxo!$E:$E,"&lt;&gt;"&amp;"PERMUTANTE"))</f>
        <v>0</v>
      </c>
      <c r="HC140" s="18">
        <f>IF(HC$5&gt;$G$4,0,SUMIFS(Fluxo!$O:$O,Fluxo!$U:$U,"&gt;"&amp;HB$5,Fluxo!$U:$U,"&lt;="&amp;HC$5,Fluxo!$D:$D,$D140,Fluxo!$E:$E,"&lt;&gt;"&amp;"PERMUTANTE"))</f>
        <v>0</v>
      </c>
      <c r="HD140" s="18">
        <f>IF(HD$5&gt;$G$4,0,SUMIFS(Fluxo!$O:$O,Fluxo!$U:$U,"&gt;"&amp;HC$5,Fluxo!$U:$U,"&lt;="&amp;HD$5,Fluxo!$D:$D,$D140,Fluxo!$E:$E,"&lt;&gt;"&amp;"PERMUTANTE"))</f>
        <v>0</v>
      </c>
      <c r="HE140" s="18">
        <f>IF(HE$5&gt;$G$4,0,SUMIFS(Fluxo!$O:$O,Fluxo!$U:$U,"&gt;"&amp;HD$5,Fluxo!$U:$U,"&lt;="&amp;HE$5,Fluxo!$D:$D,$D140,Fluxo!$E:$E,"&lt;&gt;"&amp;"PERMUTANTE"))</f>
        <v>0</v>
      </c>
      <c r="HF140" s="18">
        <f>IF(HF$5&gt;$G$4,0,SUMIFS(Fluxo!$O:$O,Fluxo!$U:$U,"&gt;"&amp;HE$5,Fluxo!$U:$U,"&lt;="&amp;HF$5,Fluxo!$D:$D,$D140,Fluxo!$E:$E,"&lt;&gt;"&amp;"PERMUTANTE"))</f>
        <v>0</v>
      </c>
    </row>
    <row r="141" spans="1:214">
      <c r="A141" s="20">
        <f t="shared" si="13"/>
        <v>131</v>
      </c>
      <c r="B141" s="140" t="str">
        <f>'Check Carteira'!C133</f>
        <v>E.1016.99.03.2011</v>
      </c>
      <c r="C141" s="141">
        <v>1</v>
      </c>
      <c r="D141" s="129" t="str">
        <f>'Check Carteira'!F133</f>
        <v>S-2011</v>
      </c>
      <c r="E141" s="21" t="str">
        <f>IFERROR(INDEX(Contratos!L:L,MATCH(D141,Contratos!R:R,0)),"")</f>
        <v/>
      </c>
      <c r="F141" s="139" t="str">
        <f>IFERROR(INDEX(Contratos!G:G,MATCH(D141,Contratos!R:R,0)),"")</f>
        <v/>
      </c>
      <c r="H141" s="83">
        <f t="shared" si="12"/>
        <v>1</v>
      </c>
      <c r="J141" s="18">
        <f>IF(J$5&gt;$G$4,0,SUMIFS(Fluxo!$O:$O,Fluxo!$U:$U,"&gt;"&amp;I$5,Fluxo!$U:$U,"&lt;="&amp;J$5,Fluxo!$D:$D,$D141))</f>
        <v>0</v>
      </c>
      <c r="K141" s="18">
        <f>IF(K$5&gt;$G$4,0,SUMIFS(Fluxo!$O:$O,Fluxo!$U:$U,"&gt;"&amp;J$5,Fluxo!$U:$U,"&lt;="&amp;K$5,Fluxo!$D:$D,$D141))</f>
        <v>1</v>
      </c>
      <c r="L141" s="18">
        <f>IF(L$5&gt;$G$4,0,SUMIFS(Fluxo!$O:$O,Fluxo!$U:$U,"&gt;"&amp;K$5,Fluxo!$U:$U,"&lt;="&amp;L$5,Fluxo!$D:$D,$D141))</f>
        <v>0</v>
      </c>
      <c r="M141" s="18">
        <f>IF(M$5&gt;$G$4,0,SUMIFS(Fluxo!$O:$O,Fluxo!$U:$U,"&gt;"&amp;L$5,Fluxo!$U:$U,"&lt;="&amp;M$5,Fluxo!$D:$D,$D141))</f>
        <v>0</v>
      </c>
      <c r="N141" s="18">
        <f>IF(N$5&gt;$G$4,0,SUMIFS(Fluxo!$O:$O,Fluxo!$U:$U,"&gt;"&amp;M$5,Fluxo!$U:$U,"&lt;="&amp;N$5,Fluxo!$D:$D,$D141))</f>
        <v>0</v>
      </c>
      <c r="O141" s="18">
        <f>IF(O$5&gt;$G$4,0,SUMIFS(Fluxo!$O:$O,Fluxo!$U:$U,"&gt;"&amp;N$5,Fluxo!$U:$U,"&lt;="&amp;O$5,Fluxo!$D:$D,$D141))</f>
        <v>0</v>
      </c>
      <c r="P141" s="18">
        <f>IF(P$5&gt;$G$4,0,SUMIFS(Fluxo!$O:$O,Fluxo!$U:$U,"&gt;"&amp;O$5,Fluxo!$U:$U,"&lt;="&amp;P$5,Fluxo!$D:$D,$D141))</f>
        <v>0</v>
      </c>
      <c r="Q141" s="18">
        <f>IF(Q$5&gt;$G$4,0,SUMIFS(Fluxo!$O:$O,Fluxo!$U:$U,"&gt;"&amp;P$5,Fluxo!$U:$U,"&lt;="&amp;Q$5,Fluxo!$D:$D,$D141))</f>
        <v>0</v>
      </c>
      <c r="R141" s="18">
        <f>IF(R$5&gt;$G$4,0,SUMIFS(Fluxo!$O:$O,Fluxo!$U:$U,"&gt;"&amp;Q$5,Fluxo!$U:$U,"&lt;="&amp;R$5,Fluxo!$D:$D,$D141))</f>
        <v>0</v>
      </c>
      <c r="S141" s="18">
        <f>IF(S$5&gt;$G$4,0,SUMIFS(Fluxo!$O:$O,Fluxo!$U:$U,"&gt;"&amp;R$5,Fluxo!$U:$U,"&lt;="&amp;S$5,Fluxo!$D:$D,$D141,Fluxo!$E:$E,"&lt;&gt;"&amp;"PERMUTANTE"))</f>
        <v>0</v>
      </c>
      <c r="T141" s="18">
        <f>IF(T$5&gt;$G$4,0,SUMIFS(Fluxo!$O:$O,Fluxo!$U:$U,"&gt;"&amp;S$5,Fluxo!$U:$U,"&lt;="&amp;T$5,Fluxo!$D:$D,$D141,Fluxo!$E:$E,"&lt;&gt;"&amp;"PERMUTANTE"))</f>
        <v>0</v>
      </c>
      <c r="U141" s="18">
        <f>IF(U$5&gt;$G$4,0,SUMIFS(Fluxo!$O:$O,Fluxo!$U:$U,"&gt;"&amp;T$5,Fluxo!$U:$U,"&lt;="&amp;U$5,Fluxo!$D:$D,$D141,Fluxo!$E:$E,"&lt;&gt;"&amp;"PERMUTANTE"))</f>
        <v>0</v>
      </c>
      <c r="V141" s="18">
        <f>IF(V$5&gt;$G$4,0,SUMIFS(Fluxo!$O:$O,Fluxo!$U:$U,"&gt;"&amp;U$5,Fluxo!$U:$U,"&lt;="&amp;V$5,Fluxo!$D:$D,$D141,Fluxo!$E:$E,"&lt;&gt;"&amp;"PERMUTANTE"))</f>
        <v>0</v>
      </c>
      <c r="W141" s="18">
        <f>IF(W$5&gt;$G$4,0,SUMIFS(Fluxo!$O:$O,Fluxo!$U:$U,"&gt;"&amp;V$5,Fluxo!$U:$U,"&lt;="&amp;W$5,Fluxo!$D:$D,$D141,Fluxo!$E:$E,"&lt;&gt;"&amp;"PERMUTANTE"))</f>
        <v>0</v>
      </c>
      <c r="X141" s="18">
        <f>IF(X$5&gt;$G$4,0,SUMIFS(Fluxo!$O:$O,Fluxo!$U:$U,"&gt;"&amp;W$5,Fluxo!$U:$U,"&lt;="&amp;X$5,Fluxo!$D:$D,$D141,Fluxo!$E:$E,"&lt;&gt;"&amp;"PERMUTANTE"))</f>
        <v>0</v>
      </c>
      <c r="Y141" s="18">
        <f>IF(Y$5&gt;$G$4,0,SUMIFS(Fluxo!$O:$O,Fluxo!$U:$U,"&gt;"&amp;X$5,Fluxo!$U:$U,"&lt;="&amp;Y$5,Fluxo!$D:$D,$D141,Fluxo!$E:$E,"&lt;&gt;"&amp;"PERMUTANTE"))</f>
        <v>0</v>
      </c>
      <c r="Z141" s="18">
        <f>IF(Z$5&gt;$G$4,0,SUMIFS(Fluxo!$O:$O,Fluxo!$U:$U,"&gt;"&amp;Y$5,Fluxo!$U:$U,"&lt;="&amp;Z$5,Fluxo!$D:$D,$D141,Fluxo!$E:$E,"&lt;&gt;"&amp;"PERMUTANTE"))</f>
        <v>0</v>
      </c>
      <c r="AA141" s="18">
        <f>IF(AA$5&gt;$G$4,0,SUMIFS(Fluxo!$O:$O,Fluxo!$U:$U,"&gt;"&amp;Z$5,Fluxo!$U:$U,"&lt;="&amp;AA$5,Fluxo!$D:$D,$D141,Fluxo!$E:$E,"&lt;&gt;"&amp;"PERMUTANTE"))</f>
        <v>0</v>
      </c>
      <c r="AB141" s="18">
        <f>IF(AB$5&gt;$G$4,0,SUMIFS(Fluxo!$O:$O,Fluxo!$U:$U,"&gt;"&amp;AA$5,Fluxo!$U:$U,"&lt;="&amp;AB$5,Fluxo!$D:$D,$D141,Fluxo!$E:$E,"&lt;&gt;"&amp;"PERMUTANTE"))</f>
        <v>0</v>
      </c>
      <c r="AC141" s="18">
        <f>IF(AC$5&gt;$G$4,0,SUMIFS(Fluxo!$O:$O,Fluxo!$U:$U,"&gt;"&amp;AB$5,Fluxo!$U:$U,"&lt;="&amp;AC$5,Fluxo!$D:$D,$D141,Fluxo!$E:$E,"&lt;&gt;"&amp;"PERMUTANTE"))</f>
        <v>0</v>
      </c>
      <c r="AD141" s="18">
        <f>IF(AD$5&gt;$G$4,0,SUMIFS(Fluxo!$O:$O,Fluxo!$U:$U,"&gt;"&amp;AC$5,Fluxo!$U:$U,"&lt;="&amp;AD$5,Fluxo!$D:$D,$D141,Fluxo!$E:$E,"&lt;&gt;"&amp;"PERMUTANTE"))</f>
        <v>0</v>
      </c>
      <c r="AE141" s="18">
        <f>IF(AE$5&gt;$G$4,0,SUMIFS(Fluxo!$O:$O,Fluxo!$U:$U,"&gt;"&amp;AD$5,Fluxo!$U:$U,"&lt;="&amp;AE$5,Fluxo!$D:$D,$D141,Fluxo!$E:$E,"&lt;&gt;"&amp;"PERMUTANTE"))</f>
        <v>0</v>
      </c>
      <c r="AF141" s="18">
        <f>IF(AF$5&gt;$G$4,0,SUMIFS(Fluxo!$O:$O,Fluxo!$U:$U,"&gt;"&amp;AE$5,Fluxo!$U:$U,"&lt;="&amp;AF$5,Fluxo!$D:$D,$D141,Fluxo!$E:$E,"&lt;&gt;"&amp;"PERMUTANTE"))</f>
        <v>0</v>
      </c>
      <c r="AG141" s="18">
        <f>IF(AG$5&gt;$G$4,0,SUMIFS(Fluxo!$O:$O,Fluxo!$U:$U,"&gt;"&amp;AF$5,Fluxo!$U:$U,"&lt;="&amp;AG$5,Fluxo!$D:$D,$D141,Fluxo!$E:$E,"&lt;&gt;"&amp;"PERMUTANTE"))</f>
        <v>0</v>
      </c>
      <c r="AH141" s="18">
        <f>IF(AH$5&gt;$G$4,0,SUMIFS(Fluxo!$O:$O,Fluxo!$U:$U,"&gt;"&amp;AG$5,Fluxo!$U:$U,"&lt;="&amp;AH$5,Fluxo!$D:$D,$D141,Fluxo!$E:$E,"&lt;&gt;"&amp;"PERMUTANTE"))</f>
        <v>0</v>
      </c>
      <c r="AI141" s="18">
        <f>IF(AI$5&gt;$G$4,0,SUMIFS(Fluxo!$O:$O,Fluxo!$U:$U,"&gt;"&amp;AH$5,Fluxo!$U:$U,"&lt;="&amp;AI$5,Fluxo!$D:$D,$D141,Fluxo!$E:$E,"&lt;&gt;"&amp;"PERMUTANTE"))</f>
        <v>0</v>
      </c>
      <c r="AJ141" s="18">
        <f>IF(AJ$5&gt;$G$4,0,SUMIFS(Fluxo!$O:$O,Fluxo!$U:$U,"&gt;"&amp;AI$5,Fluxo!$U:$U,"&lt;="&amp;AJ$5,Fluxo!$D:$D,$D141,Fluxo!$E:$E,"&lt;&gt;"&amp;"PERMUTANTE"))</f>
        <v>0</v>
      </c>
      <c r="AK141" s="18">
        <f>IF(AK$5&gt;$G$4,0,SUMIFS(Fluxo!$O:$O,Fluxo!$U:$U,"&gt;"&amp;AJ$5,Fluxo!$U:$U,"&lt;="&amp;AK$5,Fluxo!$D:$D,$D141,Fluxo!$E:$E,"&lt;&gt;"&amp;"PERMUTANTE"))</f>
        <v>0</v>
      </c>
      <c r="AL141" s="18">
        <f>IF(AL$5&gt;$G$4,0,SUMIFS(Fluxo!$O:$O,Fluxo!$U:$U,"&gt;"&amp;AK$5,Fluxo!$U:$U,"&lt;="&amp;AL$5,Fluxo!$D:$D,$D141,Fluxo!$E:$E,"&lt;&gt;"&amp;"PERMUTANTE"))</f>
        <v>0</v>
      </c>
      <c r="AM141" s="18">
        <f>IF(AM$5&gt;$G$4,0,SUMIFS(Fluxo!$O:$O,Fluxo!$U:$U,"&gt;"&amp;AL$5,Fluxo!$U:$U,"&lt;="&amp;AM$5,Fluxo!$D:$D,$D141,Fluxo!$E:$E,"&lt;&gt;"&amp;"PERMUTANTE"))</f>
        <v>0</v>
      </c>
      <c r="AN141" s="18">
        <f>IF(AN$5&gt;$G$4,0,SUMIFS(Fluxo!$O:$O,Fluxo!$U:$U,"&gt;"&amp;AM$5,Fluxo!$U:$U,"&lt;="&amp;AN$5,Fluxo!$D:$D,$D141,Fluxo!$E:$E,"&lt;&gt;"&amp;"PERMUTANTE"))</f>
        <v>0</v>
      </c>
      <c r="AO141" s="18">
        <f>IF(AO$5&gt;$G$4,0,SUMIFS(Fluxo!$O:$O,Fluxo!$U:$U,"&gt;"&amp;AN$5,Fluxo!$U:$U,"&lt;="&amp;AO$5,Fluxo!$D:$D,$D141,Fluxo!$E:$E,"&lt;&gt;"&amp;"PERMUTANTE"))</f>
        <v>0</v>
      </c>
      <c r="AP141" s="18">
        <f>IF(AP$5&gt;$G$4,0,SUMIFS(Fluxo!$O:$O,Fluxo!$U:$U,"&gt;"&amp;AO$5,Fluxo!$U:$U,"&lt;="&amp;AP$5,Fluxo!$D:$D,$D141,Fluxo!$E:$E,"&lt;&gt;"&amp;"PERMUTANTE"))</f>
        <v>0</v>
      </c>
      <c r="AQ141" s="18">
        <f>IF(AQ$5&gt;$G$4,0,SUMIFS(Fluxo!$O:$O,Fluxo!$U:$U,"&gt;"&amp;AP$5,Fluxo!$U:$U,"&lt;="&amp;AQ$5,Fluxo!$D:$D,$D141,Fluxo!$E:$E,"&lt;&gt;"&amp;"PERMUTANTE"))</f>
        <v>0</v>
      </c>
      <c r="AR141" s="18">
        <f>IF(AR$5&gt;$G$4,0,SUMIFS(Fluxo!$O:$O,Fluxo!$U:$U,"&gt;"&amp;AQ$5,Fluxo!$U:$U,"&lt;="&amp;AR$5,Fluxo!$D:$D,$D141,Fluxo!$E:$E,"&lt;&gt;"&amp;"PERMUTANTE"))</f>
        <v>0</v>
      </c>
      <c r="AS141" s="18">
        <f>IF(AS$5&gt;$G$4,0,SUMIFS(Fluxo!$O:$O,Fluxo!$U:$U,"&gt;"&amp;AR$5,Fluxo!$U:$U,"&lt;="&amp;AS$5,Fluxo!$D:$D,$D141,Fluxo!$E:$E,"&lt;&gt;"&amp;"PERMUTANTE"))</f>
        <v>0</v>
      </c>
      <c r="AT141" s="18">
        <f>IF(AT$5&gt;$G$4,0,SUMIFS(Fluxo!$O:$O,Fluxo!$U:$U,"&gt;"&amp;AS$5,Fluxo!$U:$U,"&lt;="&amp;AT$5,Fluxo!$D:$D,$D141,Fluxo!$E:$E,"&lt;&gt;"&amp;"PERMUTANTE"))</f>
        <v>0</v>
      </c>
      <c r="AU141" s="18">
        <f>IF(AU$5&gt;$G$4,0,SUMIFS(Fluxo!$O:$O,Fluxo!$U:$U,"&gt;"&amp;AT$5,Fluxo!$U:$U,"&lt;="&amp;AU$5,Fluxo!$D:$D,$D141,Fluxo!$E:$E,"&lt;&gt;"&amp;"PERMUTANTE"))</f>
        <v>0</v>
      </c>
      <c r="AV141" s="18">
        <f>IF(AV$5&gt;$G$4,0,SUMIFS(Fluxo!$O:$O,Fluxo!$U:$U,"&gt;"&amp;AU$5,Fluxo!$U:$U,"&lt;="&amp;AV$5,Fluxo!$D:$D,$D141,Fluxo!$E:$E,"&lt;&gt;"&amp;"PERMUTANTE"))</f>
        <v>0</v>
      </c>
      <c r="AW141" s="18">
        <f>IF(AW$5&gt;$G$4,0,SUMIFS(Fluxo!$O:$O,Fluxo!$U:$U,"&gt;"&amp;AV$5,Fluxo!$U:$U,"&lt;="&amp;AW$5,Fluxo!$D:$D,$D141,Fluxo!$E:$E,"&lt;&gt;"&amp;"PERMUTANTE"))</f>
        <v>0</v>
      </c>
      <c r="AX141" s="18">
        <f>IF(AX$5&gt;$G$4,0,SUMIFS(Fluxo!$O:$O,Fluxo!$U:$U,"&gt;"&amp;AW$5,Fluxo!$U:$U,"&lt;="&amp;AX$5,Fluxo!$D:$D,$D141,Fluxo!$E:$E,"&lt;&gt;"&amp;"PERMUTANTE"))</f>
        <v>0</v>
      </c>
      <c r="AY141" s="18">
        <f>IF(AY$5&gt;$G$4,0,SUMIFS(Fluxo!$O:$O,Fluxo!$U:$U,"&gt;"&amp;AX$5,Fluxo!$U:$U,"&lt;="&amp;AY$5,Fluxo!$D:$D,$D141,Fluxo!$E:$E,"&lt;&gt;"&amp;"PERMUTANTE"))</f>
        <v>0</v>
      </c>
      <c r="AZ141" s="18">
        <f>IF(AZ$5&gt;$G$4,0,SUMIFS(Fluxo!$O:$O,Fluxo!$U:$U,"&gt;"&amp;AY$5,Fluxo!$U:$U,"&lt;="&amp;AZ$5,Fluxo!$D:$D,$D141,Fluxo!$E:$E,"&lt;&gt;"&amp;"PERMUTANTE"))</f>
        <v>0</v>
      </c>
      <c r="BA141" s="18">
        <f>IF(BA$5&gt;$G$4,0,SUMIFS(Fluxo!$O:$O,Fluxo!$U:$U,"&gt;"&amp;AZ$5,Fluxo!$U:$U,"&lt;="&amp;BA$5,Fluxo!$D:$D,$D141,Fluxo!$E:$E,"&lt;&gt;"&amp;"PERMUTANTE"))</f>
        <v>0</v>
      </c>
      <c r="BB141" s="18">
        <f>IF(BB$5&gt;$G$4,0,SUMIFS(Fluxo!$O:$O,Fluxo!$U:$U,"&gt;"&amp;BA$5,Fluxo!$U:$U,"&lt;="&amp;BB$5,Fluxo!$D:$D,$D141,Fluxo!$E:$E,"&lt;&gt;"&amp;"PERMUTANTE"))</f>
        <v>0</v>
      </c>
      <c r="BC141" s="18">
        <f>IF(BC$5&gt;$G$4,0,SUMIFS(Fluxo!$O:$O,Fluxo!$U:$U,"&gt;"&amp;BB$5,Fluxo!$U:$U,"&lt;="&amp;BC$5,Fluxo!$D:$D,$D141,Fluxo!$E:$E,"&lt;&gt;"&amp;"PERMUTANTE"))</f>
        <v>0</v>
      </c>
      <c r="BD141" s="18">
        <f>IF(BD$5&gt;$G$4,0,SUMIFS(Fluxo!$O:$O,Fluxo!$U:$U,"&gt;"&amp;BC$5,Fluxo!$U:$U,"&lt;="&amp;BD$5,Fluxo!$D:$D,$D141,Fluxo!$E:$E,"&lt;&gt;"&amp;"PERMUTANTE"))</f>
        <v>0</v>
      </c>
      <c r="BE141" s="18">
        <f>IF(BE$5&gt;$G$4,0,SUMIFS(Fluxo!$O:$O,Fluxo!$U:$U,"&gt;"&amp;BD$5,Fluxo!$U:$U,"&lt;="&amp;BE$5,Fluxo!$D:$D,$D141,Fluxo!$E:$E,"&lt;&gt;"&amp;"PERMUTANTE"))</f>
        <v>0</v>
      </c>
      <c r="BF141" s="18">
        <f>IF(BF$5&gt;$G$4,0,SUMIFS(Fluxo!$O:$O,Fluxo!$U:$U,"&gt;"&amp;BE$5,Fluxo!$U:$U,"&lt;="&amp;BF$5,Fluxo!$D:$D,$D141,Fluxo!$E:$E,"&lt;&gt;"&amp;"PERMUTANTE"))</f>
        <v>0</v>
      </c>
      <c r="BG141" s="18">
        <f>IF(BG$5&gt;$G$4,0,SUMIFS(Fluxo!$O:$O,Fluxo!$U:$U,"&gt;"&amp;BF$5,Fluxo!$U:$U,"&lt;="&amp;BG$5,Fluxo!$D:$D,$D141,Fluxo!$E:$E,"&lt;&gt;"&amp;"PERMUTANTE"))</f>
        <v>0</v>
      </c>
      <c r="BH141" s="18">
        <f>IF(BH$5&gt;$G$4,0,SUMIFS(Fluxo!$O:$O,Fluxo!$U:$U,"&gt;"&amp;BG$5,Fluxo!$U:$U,"&lt;="&amp;BH$5,Fluxo!$D:$D,$D141,Fluxo!$E:$E,"&lt;&gt;"&amp;"PERMUTANTE"))</f>
        <v>0</v>
      </c>
      <c r="BI141" s="18">
        <f>IF(BI$5&gt;$G$4,0,SUMIFS(Fluxo!$O:$O,Fluxo!$U:$U,"&gt;"&amp;BH$5,Fluxo!$U:$U,"&lt;="&amp;BI$5,Fluxo!$D:$D,$D141,Fluxo!$E:$E,"&lt;&gt;"&amp;"PERMUTANTE"))</f>
        <v>0</v>
      </c>
      <c r="BJ141" s="18">
        <f>IF(BJ$5&gt;$G$4,0,SUMIFS(Fluxo!$O:$O,Fluxo!$U:$U,"&gt;"&amp;BI$5,Fluxo!$U:$U,"&lt;="&amp;BJ$5,Fluxo!$D:$D,$D141,Fluxo!$E:$E,"&lt;&gt;"&amp;"PERMUTANTE"))</f>
        <v>0</v>
      </c>
      <c r="BK141" s="18">
        <f>IF(BK$5&gt;$G$4,0,SUMIFS(Fluxo!$O:$O,Fluxo!$U:$U,"&gt;"&amp;BJ$5,Fluxo!$U:$U,"&lt;="&amp;BK$5,Fluxo!$D:$D,$D141,Fluxo!$E:$E,"&lt;&gt;"&amp;"PERMUTANTE"))</f>
        <v>0</v>
      </c>
      <c r="BL141" s="18">
        <f>IF(BL$5&gt;$G$4,0,SUMIFS(Fluxo!$O:$O,Fluxo!$U:$U,"&gt;"&amp;BK$5,Fluxo!$U:$U,"&lt;="&amp;BL$5,Fluxo!$D:$D,$D141,Fluxo!$E:$E,"&lt;&gt;"&amp;"PERMUTANTE"))</f>
        <v>0</v>
      </c>
      <c r="BM141" s="18">
        <f>IF(BM$5&gt;$G$4,0,SUMIFS(Fluxo!$O:$O,Fluxo!$U:$U,"&gt;"&amp;BL$5,Fluxo!$U:$U,"&lt;="&amp;BM$5,Fluxo!$D:$D,$D141,Fluxo!$E:$E,"&lt;&gt;"&amp;"PERMUTANTE"))</f>
        <v>0</v>
      </c>
      <c r="BN141" s="18">
        <f>IF(BN$5&gt;$G$4,0,SUMIFS(Fluxo!$O:$O,Fluxo!$U:$U,"&gt;"&amp;BM$5,Fluxo!$U:$U,"&lt;="&amp;BN$5,Fluxo!$D:$D,$D141,Fluxo!$E:$E,"&lt;&gt;"&amp;"PERMUTANTE"))</f>
        <v>0</v>
      </c>
      <c r="BO141" s="18">
        <f>IF(BO$5&gt;$G$4,0,SUMIFS(Fluxo!$O:$O,Fluxo!$U:$U,"&gt;"&amp;BN$5,Fluxo!$U:$U,"&lt;="&amp;BO$5,Fluxo!$D:$D,$D141,Fluxo!$E:$E,"&lt;&gt;"&amp;"PERMUTANTE"))</f>
        <v>0</v>
      </c>
      <c r="BP141" s="18">
        <f>IF(BP$5&gt;$G$4,0,SUMIFS(Fluxo!$O:$O,Fluxo!$U:$U,"&gt;"&amp;BO$5,Fluxo!$U:$U,"&lt;="&amp;BP$5,Fluxo!$D:$D,$D141,Fluxo!$E:$E,"&lt;&gt;"&amp;"PERMUTANTE"))</f>
        <v>0</v>
      </c>
      <c r="BQ141" s="18">
        <f>IF(BQ$5&gt;$G$4,0,SUMIFS(Fluxo!$O:$O,Fluxo!$U:$U,"&gt;"&amp;BP$5,Fluxo!$U:$U,"&lt;="&amp;BQ$5,Fluxo!$D:$D,$D141,Fluxo!$E:$E,"&lt;&gt;"&amp;"PERMUTANTE"))</f>
        <v>0</v>
      </c>
      <c r="BR141" s="18">
        <f>IF(BR$5&gt;$G$4,0,SUMIFS(Fluxo!$O:$O,Fluxo!$U:$U,"&gt;"&amp;BQ$5,Fluxo!$U:$U,"&lt;="&amp;BR$5,Fluxo!$D:$D,$D141,Fluxo!$E:$E,"&lt;&gt;"&amp;"PERMUTANTE"))</f>
        <v>0</v>
      </c>
      <c r="BS141" s="18">
        <f>IF(BS$5&gt;$G$4,0,SUMIFS(Fluxo!$O:$O,Fluxo!$U:$U,"&gt;"&amp;BR$5,Fluxo!$U:$U,"&lt;="&amp;BS$5,Fluxo!$D:$D,$D141,Fluxo!$E:$E,"&lt;&gt;"&amp;"PERMUTANTE"))</f>
        <v>0</v>
      </c>
      <c r="BT141" s="18">
        <f>IF(BT$5&gt;$G$4,0,SUMIFS(Fluxo!$O:$O,Fluxo!$U:$U,"&gt;"&amp;BS$5,Fluxo!$U:$U,"&lt;="&amp;BT$5,Fluxo!$D:$D,$D141,Fluxo!$E:$E,"&lt;&gt;"&amp;"PERMUTANTE"))</f>
        <v>0</v>
      </c>
      <c r="BU141" s="18">
        <f>IF(BU$5&gt;$G$4,0,SUMIFS(Fluxo!$O:$O,Fluxo!$U:$U,"&gt;"&amp;BT$5,Fluxo!$U:$U,"&lt;="&amp;BU$5,Fluxo!$D:$D,$D141,Fluxo!$E:$E,"&lt;&gt;"&amp;"PERMUTANTE"))</f>
        <v>0</v>
      </c>
      <c r="BV141" s="18">
        <f>IF(BV$5&gt;$G$4,0,SUMIFS(Fluxo!$O:$O,Fluxo!$U:$U,"&gt;"&amp;BU$5,Fluxo!$U:$U,"&lt;="&amp;BV$5,Fluxo!$D:$D,$D141,Fluxo!$E:$E,"&lt;&gt;"&amp;"PERMUTANTE"))</f>
        <v>0</v>
      </c>
      <c r="BW141" s="18">
        <f>IF(BW$5&gt;$G$4,0,SUMIFS(Fluxo!$O:$O,Fluxo!$U:$U,"&gt;"&amp;BV$5,Fluxo!$U:$U,"&lt;="&amp;BW$5,Fluxo!$D:$D,$D141,Fluxo!$E:$E,"&lt;&gt;"&amp;"PERMUTANTE"))</f>
        <v>0</v>
      </c>
      <c r="BX141" s="18">
        <f>IF(BX$5&gt;$G$4,0,SUMIFS(Fluxo!$O:$O,Fluxo!$U:$U,"&gt;"&amp;BW$5,Fluxo!$U:$U,"&lt;="&amp;BX$5,Fluxo!$D:$D,$D141,Fluxo!$E:$E,"&lt;&gt;"&amp;"PERMUTANTE"))</f>
        <v>0</v>
      </c>
      <c r="BY141" s="18">
        <f>IF(BY$5&gt;$G$4,0,SUMIFS(Fluxo!$O:$O,Fluxo!$U:$U,"&gt;"&amp;BX$5,Fluxo!$U:$U,"&lt;="&amp;BY$5,Fluxo!$D:$D,$D141,Fluxo!$E:$E,"&lt;&gt;"&amp;"PERMUTANTE"))</f>
        <v>0</v>
      </c>
      <c r="BZ141" s="18">
        <f>IF(BZ$5&gt;$G$4,0,SUMIFS(Fluxo!$O:$O,Fluxo!$U:$U,"&gt;"&amp;BY$5,Fluxo!$U:$U,"&lt;="&amp;BZ$5,Fluxo!$D:$D,$D141,Fluxo!$E:$E,"&lt;&gt;"&amp;"PERMUTANTE"))</f>
        <v>0</v>
      </c>
      <c r="CA141" s="18">
        <f>IF(CA$5&gt;$G$4,0,SUMIFS(Fluxo!$O:$O,Fluxo!$U:$U,"&gt;"&amp;BZ$5,Fluxo!$U:$U,"&lt;="&amp;CA$5,Fluxo!$D:$D,$D141,Fluxo!$E:$E,"&lt;&gt;"&amp;"PERMUTANTE"))</f>
        <v>0</v>
      </c>
      <c r="CB141" s="18">
        <f>IF(CB$5&gt;$G$4,0,SUMIFS(Fluxo!$O:$O,Fluxo!$U:$U,"&gt;"&amp;CA$5,Fluxo!$U:$U,"&lt;="&amp;CB$5,Fluxo!$D:$D,$D141,Fluxo!$E:$E,"&lt;&gt;"&amp;"PERMUTANTE"))</f>
        <v>0</v>
      </c>
      <c r="CC141" s="18">
        <f>IF(CC$5&gt;$G$4,0,SUMIFS(Fluxo!$O:$O,Fluxo!$U:$U,"&gt;"&amp;CB$5,Fluxo!$U:$U,"&lt;="&amp;CC$5,Fluxo!$D:$D,$D141,Fluxo!$E:$E,"&lt;&gt;"&amp;"PERMUTANTE"))</f>
        <v>0</v>
      </c>
      <c r="CD141" s="18">
        <f>IF(CD$5&gt;$G$4,0,SUMIFS(Fluxo!$O:$O,Fluxo!$U:$U,"&gt;"&amp;CC$5,Fluxo!$U:$U,"&lt;="&amp;CD$5,Fluxo!$D:$D,$D141,Fluxo!$E:$E,"&lt;&gt;"&amp;"PERMUTANTE"))</f>
        <v>0</v>
      </c>
      <c r="CE141" s="18">
        <f>IF(CE$5&gt;$G$4,0,SUMIFS(Fluxo!$O:$O,Fluxo!$U:$U,"&gt;"&amp;CD$5,Fluxo!$U:$U,"&lt;="&amp;CE$5,Fluxo!$D:$D,$D141,Fluxo!$E:$E,"&lt;&gt;"&amp;"PERMUTANTE"))</f>
        <v>0</v>
      </c>
      <c r="CF141" s="18">
        <f>IF(CF$5&gt;$G$4,0,SUMIFS(Fluxo!$O:$O,Fluxo!$U:$U,"&gt;"&amp;CE$5,Fluxo!$U:$U,"&lt;="&amp;CF$5,Fluxo!$D:$D,$D141,Fluxo!$E:$E,"&lt;&gt;"&amp;"PERMUTANTE"))</f>
        <v>0</v>
      </c>
      <c r="CG141" s="18">
        <f>IF(CG$5&gt;$G$4,0,SUMIFS(Fluxo!$O:$O,Fluxo!$U:$U,"&gt;"&amp;CF$5,Fluxo!$U:$U,"&lt;="&amp;CG$5,Fluxo!$D:$D,$D141,Fluxo!$E:$E,"&lt;&gt;"&amp;"PERMUTANTE"))</f>
        <v>0</v>
      </c>
      <c r="CH141" s="18">
        <f>IF(CH$5&gt;$G$4,0,SUMIFS(Fluxo!$O:$O,Fluxo!$U:$U,"&gt;"&amp;CG$5,Fluxo!$U:$U,"&lt;="&amp;CH$5,Fluxo!$D:$D,$D141,Fluxo!$E:$E,"&lt;&gt;"&amp;"PERMUTANTE"))</f>
        <v>0</v>
      </c>
      <c r="CI141" s="18">
        <f>IF(CI$5&gt;$G$4,0,SUMIFS(Fluxo!$O:$O,Fluxo!$U:$U,"&gt;"&amp;CH$5,Fluxo!$U:$U,"&lt;="&amp;CI$5,Fluxo!$D:$D,$D141,Fluxo!$E:$E,"&lt;&gt;"&amp;"PERMUTANTE"))</f>
        <v>0</v>
      </c>
      <c r="CJ141" s="18">
        <f>IF(CJ$5&gt;$G$4,0,SUMIFS(Fluxo!$O:$O,Fluxo!$U:$U,"&gt;"&amp;CI$5,Fluxo!$U:$U,"&lt;="&amp;CJ$5,Fluxo!$D:$D,$D141,Fluxo!$E:$E,"&lt;&gt;"&amp;"PERMUTANTE"))</f>
        <v>0</v>
      </c>
      <c r="CK141" s="18">
        <f>IF(CK$5&gt;$G$4,0,SUMIFS(Fluxo!$O:$O,Fluxo!$U:$U,"&gt;"&amp;CJ$5,Fluxo!$U:$U,"&lt;="&amp;CK$5,Fluxo!$D:$D,$D141,Fluxo!$E:$E,"&lt;&gt;"&amp;"PERMUTANTE"))</f>
        <v>0</v>
      </c>
      <c r="CL141" s="18">
        <f>IF(CL$5&gt;$G$4,0,SUMIFS(Fluxo!$O:$O,Fluxo!$U:$U,"&gt;"&amp;CK$5,Fluxo!$U:$U,"&lt;="&amp;CL$5,Fluxo!$D:$D,$D141,Fluxo!$E:$E,"&lt;&gt;"&amp;"PERMUTANTE"))</f>
        <v>0</v>
      </c>
      <c r="CM141" s="18">
        <f>IF(CM$5&gt;$G$4,0,SUMIFS(Fluxo!$O:$O,Fluxo!$U:$U,"&gt;"&amp;CL$5,Fluxo!$U:$U,"&lt;="&amp;CM$5,Fluxo!$D:$D,$D141,Fluxo!$E:$E,"&lt;&gt;"&amp;"PERMUTANTE"))</f>
        <v>0</v>
      </c>
      <c r="CN141" s="18">
        <f>IF(CN$5&gt;$G$4,0,SUMIFS(Fluxo!$O:$O,Fluxo!$U:$U,"&gt;"&amp;CM$5,Fluxo!$U:$U,"&lt;="&amp;CN$5,Fluxo!$D:$D,$D141,Fluxo!$E:$E,"&lt;&gt;"&amp;"PERMUTANTE"))</f>
        <v>0</v>
      </c>
      <c r="CO141" s="18">
        <f>IF(CO$5&gt;$G$4,0,SUMIFS(Fluxo!$O:$O,Fluxo!$U:$U,"&gt;"&amp;CN$5,Fluxo!$U:$U,"&lt;="&amp;CO$5,Fluxo!$D:$D,$D141,Fluxo!$E:$E,"&lt;&gt;"&amp;"PERMUTANTE"))</f>
        <v>0</v>
      </c>
      <c r="CP141" s="18">
        <f>IF(CP$5&gt;$G$4,0,SUMIFS(Fluxo!$O:$O,Fluxo!$U:$U,"&gt;"&amp;CO$5,Fluxo!$U:$U,"&lt;="&amp;CP$5,Fluxo!$D:$D,$D141,Fluxo!$E:$E,"&lt;&gt;"&amp;"PERMUTANTE"))</f>
        <v>0</v>
      </c>
      <c r="CQ141" s="18">
        <f>IF(CQ$5&gt;$G$4,0,SUMIFS(Fluxo!$O:$O,Fluxo!$U:$U,"&gt;"&amp;CP$5,Fluxo!$U:$U,"&lt;="&amp;CQ$5,Fluxo!$D:$D,$D141,Fluxo!$E:$E,"&lt;&gt;"&amp;"PERMUTANTE"))</f>
        <v>0</v>
      </c>
      <c r="CR141" s="18">
        <f>IF(CR$5&gt;$G$4,0,SUMIFS(Fluxo!$O:$O,Fluxo!$U:$U,"&gt;"&amp;CQ$5,Fluxo!$U:$U,"&lt;="&amp;CR$5,Fluxo!$D:$D,$D141,Fluxo!$E:$E,"&lt;&gt;"&amp;"PERMUTANTE"))</f>
        <v>0</v>
      </c>
      <c r="CS141" s="18">
        <f>IF(CS$5&gt;$G$4,0,SUMIFS(Fluxo!$O:$O,Fluxo!$U:$U,"&gt;"&amp;CR$5,Fluxo!$U:$U,"&lt;="&amp;CS$5,Fluxo!$D:$D,$D141,Fluxo!$E:$E,"&lt;&gt;"&amp;"PERMUTANTE"))</f>
        <v>0</v>
      </c>
      <c r="CT141" s="18">
        <f>IF(CT$5&gt;$G$4,0,SUMIFS(Fluxo!$O:$O,Fluxo!$U:$U,"&gt;"&amp;CS$5,Fluxo!$U:$U,"&lt;="&amp;CT$5,Fluxo!$D:$D,$D141,Fluxo!$E:$E,"&lt;&gt;"&amp;"PERMUTANTE"))</f>
        <v>0</v>
      </c>
      <c r="CU141" s="18">
        <f>IF(CU$5&gt;$G$4,0,SUMIFS(Fluxo!$O:$O,Fluxo!$U:$U,"&gt;"&amp;CT$5,Fluxo!$U:$U,"&lt;="&amp;CU$5,Fluxo!$D:$D,$D141,Fluxo!$E:$E,"&lt;&gt;"&amp;"PERMUTANTE"))</f>
        <v>0</v>
      </c>
      <c r="CV141" s="18">
        <f>IF(CV$5&gt;$G$4,0,SUMIFS(Fluxo!$O:$O,Fluxo!$U:$U,"&gt;"&amp;CU$5,Fluxo!$U:$U,"&lt;="&amp;CV$5,Fluxo!$D:$D,$D141,Fluxo!$E:$E,"&lt;&gt;"&amp;"PERMUTANTE"))</f>
        <v>0</v>
      </c>
      <c r="CW141" s="18">
        <f>IF(CW$5&gt;$G$4,0,SUMIFS(Fluxo!$O:$O,Fluxo!$U:$U,"&gt;"&amp;CV$5,Fluxo!$U:$U,"&lt;="&amp;CW$5,Fluxo!$D:$D,$D141,Fluxo!$E:$E,"&lt;&gt;"&amp;"PERMUTANTE"))</f>
        <v>0</v>
      </c>
      <c r="CX141" s="18">
        <f>IF(CX$5&gt;$G$4,0,SUMIFS(Fluxo!$O:$O,Fluxo!$U:$U,"&gt;"&amp;CW$5,Fluxo!$U:$U,"&lt;="&amp;CX$5,Fluxo!$D:$D,$D141,Fluxo!$E:$E,"&lt;&gt;"&amp;"PERMUTANTE"))</f>
        <v>0</v>
      </c>
      <c r="CY141" s="18">
        <f>IF(CY$5&gt;$G$4,0,SUMIFS(Fluxo!$O:$O,Fluxo!$U:$U,"&gt;"&amp;CX$5,Fluxo!$U:$U,"&lt;="&amp;CY$5,Fluxo!$D:$D,$D141,Fluxo!$E:$E,"&lt;&gt;"&amp;"PERMUTANTE"))</f>
        <v>0</v>
      </c>
      <c r="CZ141" s="18">
        <f>IF(CZ$5&gt;$G$4,0,SUMIFS(Fluxo!$O:$O,Fluxo!$U:$U,"&gt;"&amp;CY$5,Fluxo!$U:$U,"&lt;="&amp;CZ$5,Fluxo!$D:$D,$D141,Fluxo!$E:$E,"&lt;&gt;"&amp;"PERMUTANTE"))</f>
        <v>0</v>
      </c>
      <c r="DA141" s="18">
        <f>IF(DA$5&gt;$G$4,0,SUMIFS(Fluxo!$O:$O,Fluxo!$U:$U,"&gt;"&amp;CZ$5,Fluxo!$U:$U,"&lt;="&amp;DA$5,Fluxo!$D:$D,$D141,Fluxo!$E:$E,"&lt;&gt;"&amp;"PERMUTANTE"))</f>
        <v>0</v>
      </c>
      <c r="DB141" s="18">
        <f>IF(DB$5&gt;$G$4,0,SUMIFS(Fluxo!$O:$O,Fluxo!$U:$U,"&gt;"&amp;DA$5,Fluxo!$U:$U,"&lt;="&amp;DB$5,Fluxo!$D:$D,$D141,Fluxo!$E:$E,"&lt;&gt;"&amp;"PERMUTANTE"))</f>
        <v>0</v>
      </c>
      <c r="DC141" s="18">
        <f>IF(DC$5&gt;$G$4,0,SUMIFS(Fluxo!$O:$O,Fluxo!$U:$U,"&gt;"&amp;DB$5,Fluxo!$U:$U,"&lt;="&amp;DC$5,Fluxo!$D:$D,$D141,Fluxo!$E:$E,"&lt;&gt;"&amp;"PERMUTANTE"))</f>
        <v>0</v>
      </c>
      <c r="DD141" s="18">
        <f>IF(DD$5&gt;$G$4,0,SUMIFS(Fluxo!$O:$O,Fluxo!$U:$U,"&gt;"&amp;DC$5,Fluxo!$U:$U,"&lt;="&amp;DD$5,Fluxo!$D:$D,$D141,Fluxo!$E:$E,"&lt;&gt;"&amp;"PERMUTANTE"))</f>
        <v>0</v>
      </c>
      <c r="DE141" s="18">
        <f>IF(DE$5&gt;$G$4,0,SUMIFS(Fluxo!$O:$O,Fluxo!$U:$U,"&gt;"&amp;DD$5,Fluxo!$U:$U,"&lt;="&amp;DE$5,Fluxo!$D:$D,$D141,Fluxo!$E:$E,"&lt;&gt;"&amp;"PERMUTANTE"))</f>
        <v>0</v>
      </c>
      <c r="DF141" s="18">
        <f>IF(DF$5&gt;$G$4,0,SUMIFS(Fluxo!$O:$O,Fluxo!$U:$U,"&gt;"&amp;DE$5,Fluxo!$U:$U,"&lt;="&amp;DF$5,Fluxo!$D:$D,$D141,Fluxo!$E:$E,"&lt;&gt;"&amp;"PERMUTANTE"))</f>
        <v>0</v>
      </c>
      <c r="DG141" s="18">
        <f>IF(DG$5&gt;$G$4,0,SUMIFS(Fluxo!$O:$O,Fluxo!$U:$U,"&gt;"&amp;DF$5,Fluxo!$U:$U,"&lt;="&amp;DG$5,Fluxo!$D:$D,$D141,Fluxo!$E:$E,"&lt;&gt;"&amp;"PERMUTANTE"))</f>
        <v>0</v>
      </c>
      <c r="DH141" s="18">
        <f>IF(DH$5&gt;$G$4,0,SUMIFS(Fluxo!$O:$O,Fluxo!$U:$U,"&gt;"&amp;DG$5,Fluxo!$U:$U,"&lt;="&amp;DH$5,Fluxo!$D:$D,$D141,Fluxo!$E:$E,"&lt;&gt;"&amp;"PERMUTANTE"))</f>
        <v>0</v>
      </c>
      <c r="DI141" s="18">
        <f>IF(DI$5&gt;$G$4,0,SUMIFS(Fluxo!$O:$O,Fluxo!$U:$U,"&gt;"&amp;DH$5,Fluxo!$U:$U,"&lt;="&amp;DI$5,Fluxo!$D:$D,$D141,Fluxo!$E:$E,"&lt;&gt;"&amp;"PERMUTANTE"))</f>
        <v>0</v>
      </c>
      <c r="DJ141" s="18">
        <f>IF(DJ$5&gt;$G$4,0,SUMIFS(Fluxo!$O:$O,Fluxo!$U:$U,"&gt;"&amp;DI$5,Fluxo!$U:$U,"&lt;="&amp;DJ$5,Fluxo!$D:$D,$D141,Fluxo!$E:$E,"&lt;&gt;"&amp;"PERMUTANTE"))</f>
        <v>0</v>
      </c>
      <c r="DK141" s="18">
        <f>IF(DK$5&gt;$G$4,0,SUMIFS(Fluxo!$O:$O,Fluxo!$U:$U,"&gt;"&amp;DJ$5,Fluxo!$U:$U,"&lt;="&amp;DK$5,Fluxo!$D:$D,$D141,Fluxo!$E:$E,"&lt;&gt;"&amp;"PERMUTANTE"))</f>
        <v>0</v>
      </c>
      <c r="DL141" s="18">
        <f>IF(DL$5&gt;$G$4,0,SUMIFS(Fluxo!$O:$O,Fluxo!$U:$U,"&gt;"&amp;DK$5,Fluxo!$U:$U,"&lt;="&amp;DL$5,Fluxo!$D:$D,$D141,Fluxo!$E:$E,"&lt;&gt;"&amp;"PERMUTANTE"))</f>
        <v>0</v>
      </c>
      <c r="DM141" s="18">
        <f>IF(DM$5&gt;$G$4,0,SUMIFS(Fluxo!$O:$O,Fluxo!$U:$U,"&gt;"&amp;DL$5,Fluxo!$U:$U,"&lt;="&amp;DM$5,Fluxo!$D:$D,$D141,Fluxo!$E:$E,"&lt;&gt;"&amp;"PERMUTANTE"))</f>
        <v>0</v>
      </c>
      <c r="DN141" s="18">
        <f>IF(DN$5&gt;$G$4,0,SUMIFS(Fluxo!$O:$O,Fluxo!$U:$U,"&gt;"&amp;DM$5,Fluxo!$U:$U,"&lt;="&amp;DN$5,Fluxo!$D:$D,$D141,Fluxo!$E:$E,"&lt;&gt;"&amp;"PERMUTANTE"))</f>
        <v>0</v>
      </c>
      <c r="DO141" s="18">
        <f>IF(DO$5&gt;$G$4,0,SUMIFS(Fluxo!$O:$O,Fluxo!$U:$U,"&gt;"&amp;DN$5,Fluxo!$U:$U,"&lt;="&amp;DO$5,Fluxo!$D:$D,$D141,Fluxo!$E:$E,"&lt;&gt;"&amp;"PERMUTANTE"))</f>
        <v>0</v>
      </c>
      <c r="DP141" s="18">
        <f>IF(DP$5&gt;$G$4,0,SUMIFS(Fluxo!$O:$O,Fluxo!$U:$U,"&gt;"&amp;DO$5,Fluxo!$U:$U,"&lt;="&amp;DP$5,Fluxo!$D:$D,$D141,Fluxo!$E:$E,"&lt;&gt;"&amp;"PERMUTANTE"))</f>
        <v>0</v>
      </c>
      <c r="DQ141" s="18">
        <f>IF(DQ$5&gt;$G$4,0,SUMIFS(Fluxo!$O:$O,Fluxo!$U:$U,"&gt;"&amp;DP$5,Fluxo!$U:$U,"&lt;="&amp;DQ$5,Fluxo!$D:$D,$D141,Fluxo!$E:$E,"&lt;&gt;"&amp;"PERMUTANTE"))</f>
        <v>0</v>
      </c>
      <c r="DR141" s="18">
        <f>IF(DR$5&gt;$G$4,0,SUMIFS(Fluxo!$O:$O,Fluxo!$U:$U,"&gt;"&amp;DQ$5,Fluxo!$U:$U,"&lt;="&amp;DR$5,Fluxo!$D:$D,$D141,Fluxo!$E:$E,"&lt;&gt;"&amp;"PERMUTANTE"))</f>
        <v>0</v>
      </c>
      <c r="DS141" s="18">
        <f>IF(DS$5&gt;$G$4,0,SUMIFS(Fluxo!$O:$O,Fluxo!$U:$U,"&gt;"&amp;DR$5,Fluxo!$U:$U,"&lt;="&amp;DS$5,Fluxo!$D:$D,$D141,Fluxo!$E:$E,"&lt;&gt;"&amp;"PERMUTANTE"))</f>
        <v>0</v>
      </c>
      <c r="DT141" s="18">
        <f>IF(DT$5&gt;$G$4,0,SUMIFS(Fluxo!$O:$O,Fluxo!$U:$U,"&gt;"&amp;DS$5,Fluxo!$U:$U,"&lt;="&amp;DT$5,Fluxo!$D:$D,$D141,Fluxo!$E:$E,"&lt;&gt;"&amp;"PERMUTANTE"))</f>
        <v>0</v>
      </c>
      <c r="DU141" s="18">
        <f>IF(DU$5&gt;$G$4,0,SUMIFS(Fluxo!$O:$O,Fluxo!$U:$U,"&gt;"&amp;DT$5,Fluxo!$U:$U,"&lt;="&amp;DU$5,Fluxo!$D:$D,$D141,Fluxo!$E:$E,"&lt;&gt;"&amp;"PERMUTANTE"))</f>
        <v>0</v>
      </c>
      <c r="DV141" s="18">
        <f>IF(DV$5&gt;$G$4,0,SUMIFS(Fluxo!$O:$O,Fluxo!$U:$U,"&gt;"&amp;DU$5,Fluxo!$U:$U,"&lt;="&amp;DV$5,Fluxo!$D:$D,$D141,Fluxo!$E:$E,"&lt;&gt;"&amp;"PERMUTANTE"))</f>
        <v>0</v>
      </c>
      <c r="DW141" s="18">
        <f>IF(DW$5&gt;$G$4,0,SUMIFS(Fluxo!$O:$O,Fluxo!$U:$U,"&gt;"&amp;DV$5,Fluxo!$U:$U,"&lt;="&amp;DW$5,Fluxo!$D:$D,$D141,Fluxo!$E:$E,"&lt;&gt;"&amp;"PERMUTANTE"))</f>
        <v>0</v>
      </c>
      <c r="DX141" s="18">
        <f>IF(DX$5&gt;$G$4,0,SUMIFS(Fluxo!$O:$O,Fluxo!$U:$U,"&gt;"&amp;DW$5,Fluxo!$U:$U,"&lt;="&amp;DX$5,Fluxo!$D:$D,$D141,Fluxo!$E:$E,"&lt;&gt;"&amp;"PERMUTANTE"))</f>
        <v>0</v>
      </c>
      <c r="DY141" s="18">
        <f>IF(DY$5&gt;$G$4,0,SUMIFS(Fluxo!$O:$O,Fluxo!$U:$U,"&gt;"&amp;DX$5,Fluxo!$U:$U,"&lt;="&amp;DY$5,Fluxo!$D:$D,$D141,Fluxo!$E:$E,"&lt;&gt;"&amp;"PERMUTANTE"))</f>
        <v>0</v>
      </c>
      <c r="DZ141" s="18">
        <f>IF(DZ$5&gt;$G$4,0,SUMIFS(Fluxo!$O:$O,Fluxo!$U:$U,"&gt;"&amp;DY$5,Fluxo!$U:$U,"&lt;="&amp;DZ$5,Fluxo!$D:$D,$D141,Fluxo!$E:$E,"&lt;&gt;"&amp;"PERMUTANTE"))</f>
        <v>0</v>
      </c>
      <c r="EA141" s="18">
        <f>IF(EA$5&gt;$G$4,0,SUMIFS(Fluxo!$O:$O,Fluxo!$U:$U,"&gt;"&amp;DZ$5,Fluxo!$U:$U,"&lt;="&amp;EA$5,Fluxo!$D:$D,$D141,Fluxo!$E:$E,"&lt;&gt;"&amp;"PERMUTANTE"))</f>
        <v>0</v>
      </c>
      <c r="EB141" s="18">
        <f>IF(EB$5&gt;$G$4,0,SUMIFS(Fluxo!$O:$O,Fluxo!$U:$U,"&gt;"&amp;EA$5,Fluxo!$U:$U,"&lt;="&amp;EB$5,Fluxo!$D:$D,$D141,Fluxo!$E:$E,"&lt;&gt;"&amp;"PERMUTANTE"))</f>
        <v>0</v>
      </c>
      <c r="EC141" s="18">
        <f>IF(EC$5&gt;$G$4,0,SUMIFS(Fluxo!$O:$O,Fluxo!$U:$U,"&gt;"&amp;EB$5,Fluxo!$U:$U,"&lt;="&amp;EC$5,Fluxo!$D:$D,$D141,Fluxo!$E:$E,"&lt;&gt;"&amp;"PERMUTANTE"))</f>
        <v>0</v>
      </c>
      <c r="ED141" s="18">
        <f>IF(ED$5&gt;$G$4,0,SUMIFS(Fluxo!$O:$O,Fluxo!$U:$U,"&gt;"&amp;EC$5,Fluxo!$U:$U,"&lt;="&amp;ED$5,Fluxo!$D:$D,$D141,Fluxo!$E:$E,"&lt;&gt;"&amp;"PERMUTANTE"))</f>
        <v>0</v>
      </c>
      <c r="EE141" s="18">
        <f>IF(EE$5&gt;$G$4,0,SUMIFS(Fluxo!$O:$O,Fluxo!$U:$U,"&gt;"&amp;ED$5,Fluxo!$U:$U,"&lt;="&amp;EE$5,Fluxo!$D:$D,$D141,Fluxo!$E:$E,"&lt;&gt;"&amp;"PERMUTANTE"))</f>
        <v>0</v>
      </c>
      <c r="EF141" s="18">
        <f>IF(EF$5&gt;$G$4,0,SUMIFS(Fluxo!$O:$O,Fluxo!$U:$U,"&gt;"&amp;EE$5,Fluxo!$U:$U,"&lt;="&amp;EF$5,Fluxo!$D:$D,$D141,Fluxo!$E:$E,"&lt;&gt;"&amp;"PERMUTANTE"))</f>
        <v>0</v>
      </c>
      <c r="EG141" s="18">
        <f>IF(EG$5&gt;$G$4,0,SUMIFS(Fluxo!$O:$O,Fluxo!$U:$U,"&gt;"&amp;EF$5,Fluxo!$U:$U,"&lt;="&amp;EG$5,Fluxo!$D:$D,$D141,Fluxo!$E:$E,"&lt;&gt;"&amp;"PERMUTANTE"))</f>
        <v>0</v>
      </c>
      <c r="EH141" s="18">
        <f>IF(EH$5&gt;$G$4,0,SUMIFS(Fluxo!$O:$O,Fluxo!$U:$U,"&gt;"&amp;EG$5,Fluxo!$U:$U,"&lt;="&amp;EH$5,Fluxo!$D:$D,$D141,Fluxo!$E:$E,"&lt;&gt;"&amp;"PERMUTANTE"))</f>
        <v>0</v>
      </c>
      <c r="EI141" s="18">
        <f>IF(EI$5&gt;$G$4,0,SUMIFS(Fluxo!$O:$O,Fluxo!$U:$U,"&gt;"&amp;EH$5,Fluxo!$U:$U,"&lt;="&amp;EI$5,Fluxo!$D:$D,$D141,Fluxo!$E:$E,"&lt;&gt;"&amp;"PERMUTANTE"))</f>
        <v>0</v>
      </c>
      <c r="EJ141" s="18">
        <f>IF(EJ$5&gt;$G$4,0,SUMIFS(Fluxo!$O:$O,Fluxo!$U:$U,"&gt;"&amp;EI$5,Fluxo!$U:$U,"&lt;="&amp;EJ$5,Fluxo!$D:$D,$D141,Fluxo!$E:$E,"&lt;&gt;"&amp;"PERMUTANTE"))</f>
        <v>0</v>
      </c>
      <c r="EK141" s="18">
        <f>IF(EK$5&gt;$G$4,0,SUMIFS(Fluxo!$O:$O,Fluxo!$U:$U,"&gt;"&amp;EJ$5,Fluxo!$U:$U,"&lt;="&amp;EK$5,Fluxo!$D:$D,$D141,Fluxo!$E:$E,"&lt;&gt;"&amp;"PERMUTANTE"))</f>
        <v>0</v>
      </c>
      <c r="EL141" s="18">
        <f>IF(EL$5&gt;$G$4,0,SUMIFS(Fluxo!$O:$O,Fluxo!$U:$U,"&gt;"&amp;EK$5,Fluxo!$U:$U,"&lt;="&amp;EL$5,Fluxo!$D:$D,$D141,Fluxo!$E:$E,"&lt;&gt;"&amp;"PERMUTANTE"))</f>
        <v>0</v>
      </c>
      <c r="EM141" s="18">
        <f>IF(EM$5&gt;$G$4,0,SUMIFS(Fluxo!$O:$O,Fluxo!$U:$U,"&gt;"&amp;EL$5,Fluxo!$U:$U,"&lt;="&amp;EM$5,Fluxo!$D:$D,$D141,Fluxo!$E:$E,"&lt;&gt;"&amp;"PERMUTANTE"))</f>
        <v>0</v>
      </c>
      <c r="EN141" s="18">
        <f>IF(EN$5&gt;$G$4,0,SUMIFS(Fluxo!$O:$O,Fluxo!$U:$U,"&gt;"&amp;EM$5,Fluxo!$U:$U,"&lt;="&amp;EN$5,Fluxo!$D:$D,$D141,Fluxo!$E:$E,"&lt;&gt;"&amp;"PERMUTANTE"))</f>
        <v>0</v>
      </c>
      <c r="EO141" s="18">
        <f>IF(EO$5&gt;$G$4,0,SUMIFS(Fluxo!$O:$O,Fluxo!$U:$U,"&gt;"&amp;EN$5,Fluxo!$U:$U,"&lt;="&amp;EO$5,Fluxo!$D:$D,$D141,Fluxo!$E:$E,"&lt;&gt;"&amp;"PERMUTANTE"))</f>
        <v>0</v>
      </c>
      <c r="EP141" s="18">
        <f>IF(EP$5&gt;$G$4,0,SUMIFS(Fluxo!$O:$O,Fluxo!$U:$U,"&gt;"&amp;EO$5,Fluxo!$U:$U,"&lt;="&amp;EP$5,Fluxo!$D:$D,$D141,Fluxo!$E:$E,"&lt;&gt;"&amp;"PERMUTANTE"))</f>
        <v>0</v>
      </c>
      <c r="EQ141" s="18">
        <f>IF(EQ$5&gt;$G$4,0,SUMIFS(Fluxo!$O:$O,Fluxo!$U:$U,"&gt;"&amp;EP$5,Fluxo!$U:$U,"&lt;="&amp;EQ$5,Fluxo!$D:$D,$D141,Fluxo!$E:$E,"&lt;&gt;"&amp;"PERMUTANTE"))</f>
        <v>0</v>
      </c>
      <c r="ER141" s="18">
        <f>IF(ER$5&gt;$G$4,0,SUMIFS(Fluxo!$O:$O,Fluxo!$U:$U,"&gt;"&amp;EQ$5,Fluxo!$U:$U,"&lt;="&amp;ER$5,Fluxo!$D:$D,$D141,Fluxo!$E:$E,"&lt;&gt;"&amp;"PERMUTANTE"))</f>
        <v>0</v>
      </c>
      <c r="ES141" s="18">
        <f>IF(ES$5&gt;$G$4,0,SUMIFS(Fluxo!$O:$O,Fluxo!$U:$U,"&gt;"&amp;ER$5,Fluxo!$U:$U,"&lt;="&amp;ES$5,Fluxo!$D:$D,$D141,Fluxo!$E:$E,"&lt;&gt;"&amp;"PERMUTANTE"))</f>
        <v>0</v>
      </c>
      <c r="ET141" s="18">
        <f>IF(ET$5&gt;$G$4,0,SUMIFS(Fluxo!$O:$O,Fluxo!$U:$U,"&gt;"&amp;ES$5,Fluxo!$U:$U,"&lt;="&amp;ET$5,Fluxo!$D:$D,$D141,Fluxo!$E:$E,"&lt;&gt;"&amp;"PERMUTANTE"))</f>
        <v>0</v>
      </c>
      <c r="EU141" s="18">
        <f>IF(EU$5&gt;$G$4,0,SUMIFS(Fluxo!$O:$O,Fluxo!$U:$U,"&gt;"&amp;ET$5,Fluxo!$U:$U,"&lt;="&amp;EU$5,Fluxo!$D:$D,$D141,Fluxo!$E:$E,"&lt;&gt;"&amp;"PERMUTANTE"))</f>
        <v>0</v>
      </c>
      <c r="EV141" s="18">
        <f>IF(EV$5&gt;$G$4,0,SUMIFS(Fluxo!$O:$O,Fluxo!$U:$U,"&gt;"&amp;EU$5,Fluxo!$U:$U,"&lt;="&amp;EV$5,Fluxo!$D:$D,$D141,Fluxo!$E:$E,"&lt;&gt;"&amp;"PERMUTANTE"))</f>
        <v>0</v>
      </c>
      <c r="EW141" s="18">
        <f>IF(EW$5&gt;$G$4,0,SUMIFS(Fluxo!$O:$O,Fluxo!$U:$U,"&gt;"&amp;EV$5,Fluxo!$U:$U,"&lt;="&amp;EW$5,Fluxo!$D:$D,$D141,Fluxo!$E:$E,"&lt;&gt;"&amp;"PERMUTANTE"))</f>
        <v>0</v>
      </c>
      <c r="EX141" s="18">
        <f>IF(EX$5&gt;$G$4,0,SUMIFS(Fluxo!$O:$O,Fluxo!$U:$U,"&gt;"&amp;EW$5,Fluxo!$U:$U,"&lt;="&amp;EX$5,Fluxo!$D:$D,$D141,Fluxo!$E:$E,"&lt;&gt;"&amp;"PERMUTANTE"))</f>
        <v>0</v>
      </c>
      <c r="EY141" s="18">
        <f>IF(EY$5&gt;$G$4,0,SUMIFS(Fluxo!$O:$O,Fluxo!$U:$U,"&gt;"&amp;EX$5,Fluxo!$U:$U,"&lt;="&amp;EY$5,Fluxo!$D:$D,$D141,Fluxo!$E:$E,"&lt;&gt;"&amp;"PERMUTANTE"))</f>
        <v>0</v>
      </c>
      <c r="EZ141" s="18">
        <f>IF(EZ$5&gt;$G$4,0,SUMIFS(Fluxo!$O:$O,Fluxo!$U:$U,"&gt;"&amp;EY$5,Fluxo!$U:$U,"&lt;="&amp;EZ$5,Fluxo!$D:$D,$D141,Fluxo!$E:$E,"&lt;&gt;"&amp;"PERMUTANTE"))</f>
        <v>0</v>
      </c>
      <c r="FA141" s="18">
        <f>IF(FA$5&gt;$G$4,0,SUMIFS(Fluxo!$O:$O,Fluxo!$U:$U,"&gt;"&amp;EZ$5,Fluxo!$U:$U,"&lt;="&amp;FA$5,Fluxo!$D:$D,$D141,Fluxo!$E:$E,"&lt;&gt;"&amp;"PERMUTANTE"))</f>
        <v>0</v>
      </c>
      <c r="FB141" s="18">
        <f>IF(FB$5&gt;$G$4,0,SUMIFS(Fluxo!$O:$O,Fluxo!$U:$U,"&gt;"&amp;FA$5,Fluxo!$U:$U,"&lt;="&amp;FB$5,Fluxo!$D:$D,$D141,Fluxo!$E:$E,"&lt;&gt;"&amp;"PERMUTANTE"))</f>
        <v>0</v>
      </c>
      <c r="FC141" s="18">
        <f>IF(FC$5&gt;$G$4,0,SUMIFS(Fluxo!$O:$O,Fluxo!$U:$U,"&gt;"&amp;FB$5,Fluxo!$U:$U,"&lt;="&amp;FC$5,Fluxo!$D:$D,$D141,Fluxo!$E:$E,"&lt;&gt;"&amp;"PERMUTANTE"))</f>
        <v>0</v>
      </c>
      <c r="FD141" s="18">
        <f>IF(FD$5&gt;$G$4,0,SUMIFS(Fluxo!$O:$O,Fluxo!$U:$U,"&gt;"&amp;FC$5,Fluxo!$U:$U,"&lt;="&amp;FD$5,Fluxo!$D:$D,$D141,Fluxo!$E:$E,"&lt;&gt;"&amp;"PERMUTANTE"))</f>
        <v>0</v>
      </c>
      <c r="FE141" s="18">
        <f>IF(FE$5&gt;$G$4,0,SUMIFS(Fluxo!$O:$O,Fluxo!$U:$U,"&gt;"&amp;FD$5,Fluxo!$U:$U,"&lt;="&amp;FE$5,Fluxo!$D:$D,$D141,Fluxo!$E:$E,"&lt;&gt;"&amp;"PERMUTANTE"))</f>
        <v>0</v>
      </c>
      <c r="FF141" s="18">
        <f>IF(FF$5&gt;$G$4,0,SUMIFS(Fluxo!$O:$O,Fluxo!$U:$U,"&gt;"&amp;FE$5,Fluxo!$U:$U,"&lt;="&amp;FF$5,Fluxo!$D:$D,$D141,Fluxo!$E:$E,"&lt;&gt;"&amp;"PERMUTANTE"))</f>
        <v>0</v>
      </c>
      <c r="FG141" s="18">
        <f>IF(FG$5&gt;$G$4,0,SUMIFS(Fluxo!$O:$O,Fluxo!$U:$U,"&gt;"&amp;FF$5,Fluxo!$U:$U,"&lt;="&amp;FG$5,Fluxo!$D:$D,$D141,Fluxo!$E:$E,"&lt;&gt;"&amp;"PERMUTANTE"))</f>
        <v>0</v>
      </c>
      <c r="FH141" s="18">
        <f>IF(FH$5&gt;$G$4,0,SUMIFS(Fluxo!$O:$O,Fluxo!$U:$U,"&gt;"&amp;FG$5,Fluxo!$U:$U,"&lt;="&amp;FH$5,Fluxo!$D:$D,$D141,Fluxo!$E:$E,"&lt;&gt;"&amp;"PERMUTANTE"))</f>
        <v>0</v>
      </c>
      <c r="FI141" s="18">
        <f>IF(FI$5&gt;$G$4,0,SUMIFS(Fluxo!$O:$O,Fluxo!$U:$U,"&gt;"&amp;FH$5,Fluxo!$U:$U,"&lt;="&amp;FI$5,Fluxo!$D:$D,$D141,Fluxo!$E:$E,"&lt;&gt;"&amp;"PERMUTANTE"))</f>
        <v>0</v>
      </c>
      <c r="FJ141" s="18">
        <f>IF(FJ$5&gt;$G$4,0,SUMIFS(Fluxo!$O:$O,Fluxo!$U:$U,"&gt;"&amp;FI$5,Fluxo!$U:$U,"&lt;="&amp;FJ$5,Fluxo!$D:$D,$D141,Fluxo!$E:$E,"&lt;&gt;"&amp;"PERMUTANTE"))</f>
        <v>0</v>
      </c>
      <c r="FK141" s="18">
        <f>IF(FK$5&gt;$G$4,0,SUMIFS(Fluxo!$O:$O,Fluxo!$U:$U,"&gt;"&amp;FJ$5,Fluxo!$U:$U,"&lt;="&amp;FK$5,Fluxo!$D:$D,$D141,Fluxo!$E:$E,"&lt;&gt;"&amp;"PERMUTANTE"))</f>
        <v>0</v>
      </c>
      <c r="FL141" s="18">
        <f>IF(FL$5&gt;$G$4,0,SUMIFS(Fluxo!$O:$O,Fluxo!$U:$U,"&gt;"&amp;FK$5,Fluxo!$U:$U,"&lt;="&amp;FL$5,Fluxo!$D:$D,$D141,Fluxo!$E:$E,"&lt;&gt;"&amp;"PERMUTANTE"))</f>
        <v>0</v>
      </c>
      <c r="FM141" s="18">
        <f>IF(FM$5&gt;$G$4,0,SUMIFS(Fluxo!$O:$O,Fluxo!$U:$U,"&gt;"&amp;FL$5,Fluxo!$U:$U,"&lt;="&amp;FM$5,Fluxo!$D:$D,$D141,Fluxo!$E:$E,"&lt;&gt;"&amp;"PERMUTANTE"))</f>
        <v>0</v>
      </c>
      <c r="FN141" s="18">
        <f>IF(FN$5&gt;$G$4,0,SUMIFS(Fluxo!$O:$O,Fluxo!$U:$U,"&gt;"&amp;FM$5,Fluxo!$U:$U,"&lt;="&amp;FN$5,Fluxo!$D:$D,$D141,Fluxo!$E:$E,"&lt;&gt;"&amp;"PERMUTANTE"))</f>
        <v>0</v>
      </c>
      <c r="FO141" s="18">
        <f>IF(FO$5&gt;$G$4,0,SUMIFS(Fluxo!$O:$O,Fluxo!$U:$U,"&gt;"&amp;FN$5,Fluxo!$U:$U,"&lt;="&amp;FO$5,Fluxo!$D:$D,$D141,Fluxo!$E:$E,"&lt;&gt;"&amp;"PERMUTANTE"))</f>
        <v>0</v>
      </c>
      <c r="FP141" s="18">
        <f>IF(FP$5&gt;$G$4,0,SUMIFS(Fluxo!$O:$O,Fluxo!$U:$U,"&gt;"&amp;FO$5,Fluxo!$U:$U,"&lt;="&amp;FP$5,Fluxo!$D:$D,$D141,Fluxo!$E:$E,"&lt;&gt;"&amp;"PERMUTANTE"))</f>
        <v>0</v>
      </c>
      <c r="FQ141" s="18">
        <f>IF(FQ$5&gt;$G$4,0,SUMIFS(Fluxo!$O:$O,Fluxo!$U:$U,"&gt;"&amp;FP$5,Fluxo!$U:$U,"&lt;="&amp;FQ$5,Fluxo!$D:$D,$D141,Fluxo!$E:$E,"&lt;&gt;"&amp;"PERMUTANTE"))</f>
        <v>0</v>
      </c>
      <c r="FR141" s="18">
        <f>IF(FR$5&gt;$G$4,0,SUMIFS(Fluxo!$O:$O,Fluxo!$U:$U,"&gt;"&amp;FQ$5,Fluxo!$U:$U,"&lt;="&amp;FR$5,Fluxo!$D:$D,$D141,Fluxo!$E:$E,"&lt;&gt;"&amp;"PERMUTANTE"))</f>
        <v>0</v>
      </c>
      <c r="FS141" s="18">
        <f>IF(FS$5&gt;$G$4,0,SUMIFS(Fluxo!$O:$O,Fluxo!$U:$U,"&gt;"&amp;FR$5,Fluxo!$U:$U,"&lt;="&amp;FS$5,Fluxo!$D:$D,$D141,Fluxo!$E:$E,"&lt;&gt;"&amp;"PERMUTANTE"))</f>
        <v>0</v>
      </c>
      <c r="FT141" s="18">
        <f>IF(FT$5&gt;$G$4,0,SUMIFS(Fluxo!$O:$O,Fluxo!$U:$U,"&gt;"&amp;FS$5,Fluxo!$U:$U,"&lt;="&amp;FT$5,Fluxo!$D:$D,$D141,Fluxo!$E:$E,"&lt;&gt;"&amp;"PERMUTANTE"))</f>
        <v>0</v>
      </c>
      <c r="FU141" s="18">
        <f>IF(FU$5&gt;$G$4,0,SUMIFS(Fluxo!$O:$O,Fluxo!$U:$U,"&gt;"&amp;FT$5,Fluxo!$U:$U,"&lt;="&amp;FU$5,Fluxo!$D:$D,$D141,Fluxo!$E:$E,"&lt;&gt;"&amp;"PERMUTANTE"))</f>
        <v>0</v>
      </c>
      <c r="FV141" s="18">
        <f>IF(FV$5&gt;$G$4,0,SUMIFS(Fluxo!$O:$O,Fluxo!$U:$U,"&gt;"&amp;FU$5,Fluxo!$U:$U,"&lt;="&amp;FV$5,Fluxo!$D:$D,$D141,Fluxo!$E:$E,"&lt;&gt;"&amp;"PERMUTANTE"))</f>
        <v>0</v>
      </c>
      <c r="FW141" s="18">
        <f>IF(FW$5&gt;$G$4,0,SUMIFS(Fluxo!$O:$O,Fluxo!$U:$U,"&gt;"&amp;FV$5,Fluxo!$U:$U,"&lt;="&amp;FW$5,Fluxo!$D:$D,$D141,Fluxo!$E:$E,"&lt;&gt;"&amp;"PERMUTANTE"))</f>
        <v>0</v>
      </c>
      <c r="FX141" s="18">
        <f>IF(FX$5&gt;$G$4,0,SUMIFS(Fluxo!$O:$O,Fluxo!$U:$U,"&gt;"&amp;FW$5,Fluxo!$U:$U,"&lt;="&amp;FX$5,Fluxo!$D:$D,$D141,Fluxo!$E:$E,"&lt;&gt;"&amp;"PERMUTANTE"))</f>
        <v>0</v>
      </c>
      <c r="FY141" s="18">
        <f>IF(FY$5&gt;$G$4,0,SUMIFS(Fluxo!$O:$O,Fluxo!$U:$U,"&gt;"&amp;FX$5,Fluxo!$U:$U,"&lt;="&amp;FY$5,Fluxo!$D:$D,$D141,Fluxo!$E:$E,"&lt;&gt;"&amp;"PERMUTANTE"))</f>
        <v>0</v>
      </c>
      <c r="FZ141" s="18">
        <f>IF(FZ$5&gt;$G$4,0,SUMIFS(Fluxo!$O:$O,Fluxo!$U:$U,"&gt;"&amp;FY$5,Fluxo!$U:$U,"&lt;="&amp;FZ$5,Fluxo!$D:$D,$D141,Fluxo!$E:$E,"&lt;&gt;"&amp;"PERMUTANTE"))</f>
        <v>0</v>
      </c>
      <c r="GA141" s="18">
        <f>IF(GA$5&gt;$G$4,0,SUMIFS(Fluxo!$O:$O,Fluxo!$U:$U,"&gt;"&amp;FZ$5,Fluxo!$U:$U,"&lt;="&amp;GA$5,Fluxo!$D:$D,$D141,Fluxo!$E:$E,"&lt;&gt;"&amp;"PERMUTANTE"))</f>
        <v>0</v>
      </c>
      <c r="GB141" s="18">
        <f>IF(GB$5&gt;$G$4,0,SUMIFS(Fluxo!$O:$O,Fluxo!$U:$U,"&gt;"&amp;GA$5,Fluxo!$U:$U,"&lt;="&amp;GB$5,Fluxo!$D:$D,$D141,Fluxo!$E:$E,"&lt;&gt;"&amp;"PERMUTANTE"))</f>
        <v>0</v>
      </c>
      <c r="GC141" s="18">
        <f>IF(GC$5&gt;$G$4,0,SUMIFS(Fluxo!$O:$O,Fluxo!$U:$U,"&gt;"&amp;GB$5,Fluxo!$U:$U,"&lt;="&amp;GC$5,Fluxo!$D:$D,$D141,Fluxo!$E:$E,"&lt;&gt;"&amp;"PERMUTANTE"))</f>
        <v>0</v>
      </c>
      <c r="GD141" s="18">
        <f>IF(GD$5&gt;$G$4,0,SUMIFS(Fluxo!$O:$O,Fluxo!$U:$U,"&gt;"&amp;GC$5,Fluxo!$U:$U,"&lt;="&amp;GD$5,Fluxo!$D:$D,$D141,Fluxo!$E:$E,"&lt;&gt;"&amp;"PERMUTANTE"))</f>
        <v>0</v>
      </c>
      <c r="GE141" s="18">
        <f>IF(GE$5&gt;$G$4,0,SUMIFS(Fluxo!$O:$O,Fluxo!$U:$U,"&gt;"&amp;GD$5,Fluxo!$U:$U,"&lt;="&amp;GE$5,Fluxo!$D:$D,$D141,Fluxo!$E:$E,"&lt;&gt;"&amp;"PERMUTANTE"))</f>
        <v>0</v>
      </c>
      <c r="GF141" s="18">
        <f>IF(GF$5&gt;$G$4,0,SUMIFS(Fluxo!$O:$O,Fluxo!$U:$U,"&gt;"&amp;GE$5,Fluxo!$U:$U,"&lt;="&amp;GF$5,Fluxo!$D:$D,$D141,Fluxo!$E:$E,"&lt;&gt;"&amp;"PERMUTANTE"))</f>
        <v>0</v>
      </c>
      <c r="GG141" s="18">
        <f>IF(GG$5&gt;$G$4,0,SUMIFS(Fluxo!$O:$O,Fluxo!$U:$U,"&gt;"&amp;GF$5,Fluxo!$U:$U,"&lt;="&amp;GG$5,Fluxo!$D:$D,$D141,Fluxo!$E:$E,"&lt;&gt;"&amp;"PERMUTANTE"))</f>
        <v>0</v>
      </c>
      <c r="GH141" s="18">
        <f>IF(GH$5&gt;$G$4,0,SUMIFS(Fluxo!$O:$O,Fluxo!$U:$U,"&gt;"&amp;GG$5,Fluxo!$U:$U,"&lt;="&amp;GH$5,Fluxo!$D:$D,$D141,Fluxo!$E:$E,"&lt;&gt;"&amp;"PERMUTANTE"))</f>
        <v>0</v>
      </c>
      <c r="GI141" s="18">
        <f>IF(GI$5&gt;$G$4,0,SUMIFS(Fluxo!$O:$O,Fluxo!$U:$U,"&gt;"&amp;GH$5,Fluxo!$U:$U,"&lt;="&amp;GI$5,Fluxo!$D:$D,$D141,Fluxo!$E:$E,"&lt;&gt;"&amp;"PERMUTANTE"))</f>
        <v>0</v>
      </c>
      <c r="GJ141" s="18">
        <f>IF(GJ$5&gt;$G$4,0,SUMIFS(Fluxo!$O:$O,Fluxo!$U:$U,"&gt;"&amp;GI$5,Fluxo!$U:$U,"&lt;="&amp;GJ$5,Fluxo!$D:$D,$D141,Fluxo!$E:$E,"&lt;&gt;"&amp;"PERMUTANTE"))</f>
        <v>0</v>
      </c>
      <c r="GK141" s="18">
        <f>IF(GK$5&gt;$G$4,0,SUMIFS(Fluxo!$O:$O,Fluxo!$U:$U,"&gt;"&amp;GJ$5,Fluxo!$U:$U,"&lt;="&amp;GK$5,Fluxo!$D:$D,$D141,Fluxo!$E:$E,"&lt;&gt;"&amp;"PERMUTANTE"))</f>
        <v>0</v>
      </c>
      <c r="GL141" s="18">
        <f>IF(GL$5&gt;$G$4,0,SUMIFS(Fluxo!$O:$O,Fluxo!$U:$U,"&gt;"&amp;GK$5,Fluxo!$U:$U,"&lt;="&amp;GL$5,Fluxo!$D:$D,$D141,Fluxo!$E:$E,"&lt;&gt;"&amp;"PERMUTANTE"))</f>
        <v>0</v>
      </c>
      <c r="GM141" s="18">
        <f>IF(GM$5&gt;$G$4,0,SUMIFS(Fluxo!$O:$O,Fluxo!$U:$U,"&gt;"&amp;GL$5,Fluxo!$U:$U,"&lt;="&amp;GM$5,Fluxo!$D:$D,$D141,Fluxo!$E:$E,"&lt;&gt;"&amp;"PERMUTANTE"))</f>
        <v>0</v>
      </c>
      <c r="GN141" s="18">
        <f>IF(GN$5&gt;$G$4,0,SUMIFS(Fluxo!$O:$O,Fluxo!$U:$U,"&gt;"&amp;GM$5,Fluxo!$U:$U,"&lt;="&amp;GN$5,Fluxo!$D:$D,$D141,Fluxo!$E:$E,"&lt;&gt;"&amp;"PERMUTANTE"))</f>
        <v>0</v>
      </c>
      <c r="GO141" s="18">
        <f>IF(GO$5&gt;$G$4,0,SUMIFS(Fluxo!$O:$O,Fluxo!$U:$U,"&gt;"&amp;GN$5,Fluxo!$U:$U,"&lt;="&amp;GO$5,Fluxo!$D:$D,$D141,Fluxo!$E:$E,"&lt;&gt;"&amp;"PERMUTANTE"))</f>
        <v>0</v>
      </c>
      <c r="GP141" s="18">
        <f>IF(GP$5&gt;$G$4,0,SUMIFS(Fluxo!$O:$O,Fluxo!$U:$U,"&gt;"&amp;GO$5,Fluxo!$U:$U,"&lt;="&amp;GP$5,Fluxo!$D:$D,$D141,Fluxo!$E:$E,"&lt;&gt;"&amp;"PERMUTANTE"))</f>
        <v>0</v>
      </c>
      <c r="GQ141" s="18">
        <f>IF(GQ$5&gt;$G$4,0,SUMIFS(Fluxo!$O:$O,Fluxo!$U:$U,"&gt;"&amp;GP$5,Fluxo!$U:$U,"&lt;="&amp;GQ$5,Fluxo!$D:$D,$D141,Fluxo!$E:$E,"&lt;&gt;"&amp;"PERMUTANTE"))</f>
        <v>0</v>
      </c>
      <c r="GR141" s="18">
        <f>IF(GR$5&gt;$G$4,0,SUMIFS(Fluxo!$O:$O,Fluxo!$U:$U,"&gt;"&amp;GQ$5,Fluxo!$U:$U,"&lt;="&amp;GR$5,Fluxo!$D:$D,$D141,Fluxo!$E:$E,"&lt;&gt;"&amp;"PERMUTANTE"))</f>
        <v>0</v>
      </c>
      <c r="GS141" s="18">
        <f>IF(GS$5&gt;$G$4,0,SUMIFS(Fluxo!$O:$O,Fluxo!$U:$U,"&gt;"&amp;GR$5,Fluxo!$U:$U,"&lt;="&amp;GS$5,Fluxo!$D:$D,$D141,Fluxo!$E:$E,"&lt;&gt;"&amp;"PERMUTANTE"))</f>
        <v>0</v>
      </c>
      <c r="GT141" s="18">
        <f>IF(GT$5&gt;$G$4,0,SUMIFS(Fluxo!$O:$O,Fluxo!$U:$U,"&gt;"&amp;GS$5,Fluxo!$U:$U,"&lt;="&amp;GT$5,Fluxo!$D:$D,$D141,Fluxo!$E:$E,"&lt;&gt;"&amp;"PERMUTANTE"))</f>
        <v>0</v>
      </c>
      <c r="GU141" s="18">
        <f>IF(GU$5&gt;$G$4,0,SUMIFS(Fluxo!$O:$O,Fluxo!$U:$U,"&gt;"&amp;GT$5,Fluxo!$U:$U,"&lt;="&amp;GU$5,Fluxo!$D:$D,$D141,Fluxo!$E:$E,"&lt;&gt;"&amp;"PERMUTANTE"))</f>
        <v>0</v>
      </c>
      <c r="GV141" s="18">
        <f>IF(GV$5&gt;$G$4,0,SUMIFS(Fluxo!$O:$O,Fluxo!$U:$U,"&gt;"&amp;GU$5,Fluxo!$U:$U,"&lt;="&amp;GV$5,Fluxo!$D:$D,$D141,Fluxo!$E:$E,"&lt;&gt;"&amp;"PERMUTANTE"))</f>
        <v>0</v>
      </c>
      <c r="GW141" s="18">
        <f>IF(GW$5&gt;$G$4,0,SUMIFS(Fluxo!$O:$O,Fluxo!$U:$U,"&gt;"&amp;GV$5,Fluxo!$U:$U,"&lt;="&amp;GW$5,Fluxo!$D:$D,$D141,Fluxo!$E:$E,"&lt;&gt;"&amp;"PERMUTANTE"))</f>
        <v>0</v>
      </c>
      <c r="GX141" s="18">
        <f>IF(GX$5&gt;$G$4,0,SUMIFS(Fluxo!$O:$O,Fluxo!$U:$U,"&gt;"&amp;GW$5,Fluxo!$U:$U,"&lt;="&amp;GX$5,Fluxo!$D:$D,$D141,Fluxo!$E:$E,"&lt;&gt;"&amp;"PERMUTANTE"))</f>
        <v>0</v>
      </c>
      <c r="GY141" s="18">
        <f>IF(GY$5&gt;$G$4,0,SUMIFS(Fluxo!$O:$O,Fluxo!$U:$U,"&gt;"&amp;GX$5,Fluxo!$U:$U,"&lt;="&amp;GY$5,Fluxo!$D:$D,$D141,Fluxo!$E:$E,"&lt;&gt;"&amp;"PERMUTANTE"))</f>
        <v>0</v>
      </c>
      <c r="GZ141" s="18">
        <f>IF(GZ$5&gt;$G$4,0,SUMIFS(Fluxo!$O:$O,Fluxo!$U:$U,"&gt;"&amp;GY$5,Fluxo!$U:$U,"&lt;="&amp;GZ$5,Fluxo!$D:$D,$D141,Fluxo!$E:$E,"&lt;&gt;"&amp;"PERMUTANTE"))</f>
        <v>0</v>
      </c>
      <c r="HA141" s="18">
        <f>IF(HA$5&gt;$G$4,0,SUMIFS(Fluxo!$O:$O,Fluxo!$U:$U,"&gt;"&amp;GZ$5,Fluxo!$U:$U,"&lt;="&amp;HA$5,Fluxo!$D:$D,$D141,Fluxo!$E:$E,"&lt;&gt;"&amp;"PERMUTANTE"))</f>
        <v>0</v>
      </c>
      <c r="HB141" s="18">
        <f>IF(HB$5&gt;$G$4,0,SUMIFS(Fluxo!$O:$O,Fluxo!$U:$U,"&gt;"&amp;HA$5,Fluxo!$U:$U,"&lt;="&amp;HB$5,Fluxo!$D:$D,$D141,Fluxo!$E:$E,"&lt;&gt;"&amp;"PERMUTANTE"))</f>
        <v>0</v>
      </c>
      <c r="HC141" s="18">
        <f>IF(HC$5&gt;$G$4,0,SUMIFS(Fluxo!$O:$O,Fluxo!$U:$U,"&gt;"&amp;HB$5,Fluxo!$U:$U,"&lt;="&amp;HC$5,Fluxo!$D:$D,$D141,Fluxo!$E:$E,"&lt;&gt;"&amp;"PERMUTANTE"))</f>
        <v>0</v>
      </c>
      <c r="HD141" s="18">
        <f>IF(HD$5&gt;$G$4,0,SUMIFS(Fluxo!$O:$O,Fluxo!$U:$U,"&gt;"&amp;HC$5,Fluxo!$U:$U,"&lt;="&amp;HD$5,Fluxo!$D:$D,$D141,Fluxo!$E:$E,"&lt;&gt;"&amp;"PERMUTANTE"))</f>
        <v>0</v>
      </c>
      <c r="HE141" s="18">
        <f>IF(HE$5&gt;$G$4,0,SUMIFS(Fluxo!$O:$O,Fluxo!$U:$U,"&gt;"&amp;HD$5,Fluxo!$U:$U,"&lt;="&amp;HE$5,Fluxo!$D:$D,$D141,Fluxo!$E:$E,"&lt;&gt;"&amp;"PERMUTANTE"))</f>
        <v>0</v>
      </c>
      <c r="HF141" s="18">
        <f>IF(HF$5&gt;$G$4,0,SUMIFS(Fluxo!$O:$O,Fluxo!$U:$U,"&gt;"&amp;HE$5,Fluxo!$U:$U,"&lt;="&amp;HF$5,Fluxo!$D:$D,$D141,Fluxo!$E:$E,"&lt;&gt;"&amp;"PERMUTANTE"))</f>
        <v>0</v>
      </c>
    </row>
    <row r="142" spans="1:214">
      <c r="A142" s="20">
        <f t="shared" si="13"/>
        <v>132</v>
      </c>
      <c r="B142" s="140" t="str">
        <f>'Check Carteira'!C134</f>
        <v>E.1016.99.03.2012</v>
      </c>
      <c r="C142" s="141">
        <v>1</v>
      </c>
      <c r="D142" s="129" t="str">
        <f>'Check Carteira'!F134</f>
        <v>S-2012</v>
      </c>
      <c r="E142" s="21" t="str">
        <f>IFERROR(INDEX(Contratos!L:L,MATCH(D142,Contratos!R:R,0)),"")</f>
        <v/>
      </c>
      <c r="F142" s="139" t="str">
        <f>IFERROR(INDEX(Contratos!G:G,MATCH(D142,Contratos!R:R,0)),"")</f>
        <v/>
      </c>
      <c r="H142" s="83">
        <f t="shared" si="12"/>
        <v>0</v>
      </c>
      <c r="J142" s="18">
        <f>IF(J$5&gt;$G$4,0,SUMIFS(Fluxo!$O:$O,Fluxo!$U:$U,"&gt;"&amp;I$5,Fluxo!$U:$U,"&lt;="&amp;J$5,Fluxo!$D:$D,$D142))</f>
        <v>0</v>
      </c>
      <c r="K142" s="18">
        <f>IF(K$5&gt;$G$4,0,SUMIFS(Fluxo!$O:$O,Fluxo!$U:$U,"&gt;"&amp;J$5,Fluxo!$U:$U,"&lt;="&amp;K$5,Fluxo!$D:$D,$D142))</f>
        <v>0</v>
      </c>
      <c r="L142" s="18">
        <f>IF(L$5&gt;$G$4,0,SUMIFS(Fluxo!$O:$O,Fluxo!$U:$U,"&gt;"&amp;K$5,Fluxo!$U:$U,"&lt;="&amp;L$5,Fluxo!$D:$D,$D142))</f>
        <v>0</v>
      </c>
      <c r="M142" s="18">
        <f>IF(M$5&gt;$G$4,0,SUMIFS(Fluxo!$O:$O,Fluxo!$U:$U,"&gt;"&amp;L$5,Fluxo!$U:$U,"&lt;="&amp;M$5,Fluxo!$D:$D,$D142))</f>
        <v>0</v>
      </c>
      <c r="N142" s="18">
        <f>IF(N$5&gt;$G$4,0,SUMIFS(Fluxo!$O:$O,Fluxo!$U:$U,"&gt;"&amp;M$5,Fluxo!$U:$U,"&lt;="&amp;N$5,Fluxo!$D:$D,$D142))</f>
        <v>0</v>
      </c>
      <c r="O142" s="18">
        <f>IF(O$5&gt;$G$4,0,SUMIFS(Fluxo!$O:$O,Fluxo!$U:$U,"&gt;"&amp;N$5,Fluxo!$U:$U,"&lt;="&amp;O$5,Fluxo!$D:$D,$D142))</f>
        <v>0</v>
      </c>
      <c r="P142" s="18">
        <f>IF(P$5&gt;$G$4,0,SUMIFS(Fluxo!$O:$O,Fluxo!$U:$U,"&gt;"&amp;O$5,Fluxo!$U:$U,"&lt;="&amp;P$5,Fluxo!$D:$D,$D142))</f>
        <v>0</v>
      </c>
      <c r="Q142" s="18">
        <f>IF(Q$5&gt;$G$4,0,SUMIFS(Fluxo!$O:$O,Fluxo!$U:$U,"&gt;"&amp;P$5,Fluxo!$U:$U,"&lt;="&amp;Q$5,Fluxo!$D:$D,$D142))</f>
        <v>0</v>
      </c>
      <c r="R142" s="18">
        <f>IF(R$5&gt;$G$4,0,SUMIFS(Fluxo!$O:$O,Fluxo!$U:$U,"&gt;"&amp;Q$5,Fluxo!$U:$U,"&lt;="&amp;R$5,Fluxo!$D:$D,$D142))</f>
        <v>0</v>
      </c>
      <c r="S142" s="18">
        <f>IF(S$5&gt;$G$4,0,SUMIFS(Fluxo!$O:$O,Fluxo!$U:$U,"&gt;"&amp;R$5,Fluxo!$U:$U,"&lt;="&amp;S$5,Fluxo!$D:$D,$D142,Fluxo!$E:$E,"&lt;&gt;"&amp;"PERMUTANTE"))</f>
        <v>0</v>
      </c>
      <c r="T142" s="18">
        <f>IF(T$5&gt;$G$4,0,SUMIFS(Fluxo!$O:$O,Fluxo!$U:$U,"&gt;"&amp;S$5,Fluxo!$U:$U,"&lt;="&amp;T$5,Fluxo!$D:$D,$D142,Fluxo!$E:$E,"&lt;&gt;"&amp;"PERMUTANTE"))</f>
        <v>0</v>
      </c>
      <c r="U142" s="18">
        <f>IF(U$5&gt;$G$4,0,SUMIFS(Fluxo!$O:$O,Fluxo!$U:$U,"&gt;"&amp;T$5,Fluxo!$U:$U,"&lt;="&amp;U$5,Fluxo!$D:$D,$D142,Fluxo!$E:$E,"&lt;&gt;"&amp;"PERMUTANTE"))</f>
        <v>0</v>
      </c>
      <c r="V142" s="18">
        <f>IF(V$5&gt;$G$4,0,SUMIFS(Fluxo!$O:$O,Fluxo!$U:$U,"&gt;"&amp;U$5,Fluxo!$U:$U,"&lt;="&amp;V$5,Fluxo!$D:$D,$D142,Fluxo!$E:$E,"&lt;&gt;"&amp;"PERMUTANTE"))</f>
        <v>0</v>
      </c>
      <c r="W142" s="18">
        <f>IF(W$5&gt;$G$4,0,SUMIFS(Fluxo!$O:$O,Fluxo!$U:$U,"&gt;"&amp;V$5,Fluxo!$U:$U,"&lt;="&amp;W$5,Fluxo!$D:$D,$D142,Fluxo!$E:$E,"&lt;&gt;"&amp;"PERMUTANTE"))</f>
        <v>0</v>
      </c>
      <c r="X142" s="18">
        <f>IF(X$5&gt;$G$4,0,SUMIFS(Fluxo!$O:$O,Fluxo!$U:$U,"&gt;"&amp;W$5,Fluxo!$U:$U,"&lt;="&amp;X$5,Fluxo!$D:$D,$D142,Fluxo!$E:$E,"&lt;&gt;"&amp;"PERMUTANTE"))</f>
        <v>0</v>
      </c>
      <c r="Y142" s="18">
        <f>IF(Y$5&gt;$G$4,0,SUMIFS(Fluxo!$O:$O,Fluxo!$U:$U,"&gt;"&amp;X$5,Fluxo!$U:$U,"&lt;="&amp;Y$5,Fluxo!$D:$D,$D142,Fluxo!$E:$E,"&lt;&gt;"&amp;"PERMUTANTE"))</f>
        <v>0</v>
      </c>
      <c r="Z142" s="18">
        <f>IF(Z$5&gt;$G$4,0,SUMIFS(Fluxo!$O:$O,Fluxo!$U:$U,"&gt;"&amp;Y$5,Fluxo!$U:$U,"&lt;="&amp;Z$5,Fluxo!$D:$D,$D142,Fluxo!$E:$E,"&lt;&gt;"&amp;"PERMUTANTE"))</f>
        <v>0</v>
      </c>
      <c r="AA142" s="18">
        <f>IF(AA$5&gt;$G$4,0,SUMIFS(Fluxo!$O:$O,Fluxo!$U:$U,"&gt;"&amp;Z$5,Fluxo!$U:$U,"&lt;="&amp;AA$5,Fluxo!$D:$D,$D142,Fluxo!$E:$E,"&lt;&gt;"&amp;"PERMUTANTE"))</f>
        <v>0</v>
      </c>
      <c r="AB142" s="18">
        <f>IF(AB$5&gt;$G$4,0,SUMIFS(Fluxo!$O:$O,Fluxo!$U:$U,"&gt;"&amp;AA$5,Fluxo!$U:$U,"&lt;="&amp;AB$5,Fluxo!$D:$D,$D142,Fluxo!$E:$E,"&lt;&gt;"&amp;"PERMUTANTE"))</f>
        <v>0</v>
      </c>
      <c r="AC142" s="18">
        <f>IF(AC$5&gt;$G$4,0,SUMIFS(Fluxo!$O:$O,Fluxo!$U:$U,"&gt;"&amp;AB$5,Fluxo!$U:$U,"&lt;="&amp;AC$5,Fluxo!$D:$D,$D142,Fluxo!$E:$E,"&lt;&gt;"&amp;"PERMUTANTE"))</f>
        <v>0</v>
      </c>
      <c r="AD142" s="18">
        <f>IF(AD$5&gt;$G$4,0,SUMIFS(Fluxo!$O:$O,Fluxo!$U:$U,"&gt;"&amp;AC$5,Fluxo!$U:$U,"&lt;="&amp;AD$5,Fluxo!$D:$D,$D142,Fluxo!$E:$E,"&lt;&gt;"&amp;"PERMUTANTE"))</f>
        <v>0</v>
      </c>
      <c r="AE142" s="18">
        <f>IF(AE$5&gt;$G$4,0,SUMIFS(Fluxo!$O:$O,Fluxo!$U:$U,"&gt;"&amp;AD$5,Fluxo!$U:$U,"&lt;="&amp;AE$5,Fluxo!$D:$D,$D142,Fluxo!$E:$E,"&lt;&gt;"&amp;"PERMUTANTE"))</f>
        <v>0</v>
      </c>
      <c r="AF142" s="18">
        <f>IF(AF$5&gt;$G$4,0,SUMIFS(Fluxo!$O:$O,Fluxo!$U:$U,"&gt;"&amp;AE$5,Fluxo!$U:$U,"&lt;="&amp;AF$5,Fluxo!$D:$D,$D142,Fluxo!$E:$E,"&lt;&gt;"&amp;"PERMUTANTE"))</f>
        <v>0</v>
      </c>
      <c r="AG142" s="18">
        <f>IF(AG$5&gt;$G$4,0,SUMIFS(Fluxo!$O:$O,Fluxo!$U:$U,"&gt;"&amp;AF$5,Fluxo!$U:$U,"&lt;="&amp;AG$5,Fluxo!$D:$D,$D142,Fluxo!$E:$E,"&lt;&gt;"&amp;"PERMUTANTE"))</f>
        <v>0</v>
      </c>
      <c r="AH142" s="18">
        <f>IF(AH$5&gt;$G$4,0,SUMIFS(Fluxo!$O:$O,Fluxo!$U:$U,"&gt;"&amp;AG$5,Fluxo!$U:$U,"&lt;="&amp;AH$5,Fluxo!$D:$D,$D142,Fluxo!$E:$E,"&lt;&gt;"&amp;"PERMUTANTE"))</f>
        <v>0</v>
      </c>
      <c r="AI142" s="18">
        <f>IF(AI$5&gt;$G$4,0,SUMIFS(Fluxo!$O:$O,Fluxo!$U:$U,"&gt;"&amp;AH$5,Fluxo!$U:$U,"&lt;="&amp;AI$5,Fluxo!$D:$D,$D142,Fluxo!$E:$E,"&lt;&gt;"&amp;"PERMUTANTE"))</f>
        <v>0</v>
      </c>
      <c r="AJ142" s="18">
        <f>IF(AJ$5&gt;$G$4,0,SUMIFS(Fluxo!$O:$O,Fluxo!$U:$U,"&gt;"&amp;AI$5,Fluxo!$U:$U,"&lt;="&amp;AJ$5,Fluxo!$D:$D,$D142,Fluxo!$E:$E,"&lt;&gt;"&amp;"PERMUTANTE"))</f>
        <v>0</v>
      </c>
      <c r="AK142" s="18">
        <f>IF(AK$5&gt;$G$4,0,SUMIFS(Fluxo!$O:$O,Fluxo!$U:$U,"&gt;"&amp;AJ$5,Fluxo!$U:$U,"&lt;="&amp;AK$5,Fluxo!$D:$D,$D142,Fluxo!$E:$E,"&lt;&gt;"&amp;"PERMUTANTE"))</f>
        <v>0</v>
      </c>
      <c r="AL142" s="18">
        <f>IF(AL$5&gt;$G$4,0,SUMIFS(Fluxo!$O:$O,Fluxo!$U:$U,"&gt;"&amp;AK$5,Fluxo!$U:$U,"&lt;="&amp;AL$5,Fluxo!$D:$D,$D142,Fluxo!$E:$E,"&lt;&gt;"&amp;"PERMUTANTE"))</f>
        <v>0</v>
      </c>
      <c r="AM142" s="18">
        <f>IF(AM$5&gt;$G$4,0,SUMIFS(Fluxo!$O:$O,Fluxo!$U:$U,"&gt;"&amp;AL$5,Fluxo!$U:$U,"&lt;="&amp;AM$5,Fluxo!$D:$D,$D142,Fluxo!$E:$E,"&lt;&gt;"&amp;"PERMUTANTE"))</f>
        <v>0</v>
      </c>
      <c r="AN142" s="18">
        <f>IF(AN$5&gt;$G$4,0,SUMIFS(Fluxo!$O:$O,Fluxo!$U:$U,"&gt;"&amp;AM$5,Fluxo!$U:$U,"&lt;="&amp;AN$5,Fluxo!$D:$D,$D142,Fluxo!$E:$E,"&lt;&gt;"&amp;"PERMUTANTE"))</f>
        <v>0</v>
      </c>
      <c r="AO142" s="18">
        <f>IF(AO$5&gt;$G$4,0,SUMIFS(Fluxo!$O:$O,Fluxo!$U:$U,"&gt;"&amp;AN$5,Fluxo!$U:$U,"&lt;="&amp;AO$5,Fluxo!$D:$D,$D142,Fluxo!$E:$E,"&lt;&gt;"&amp;"PERMUTANTE"))</f>
        <v>0</v>
      </c>
      <c r="AP142" s="18">
        <f>IF(AP$5&gt;$G$4,0,SUMIFS(Fluxo!$O:$O,Fluxo!$U:$U,"&gt;"&amp;AO$5,Fluxo!$U:$U,"&lt;="&amp;AP$5,Fluxo!$D:$D,$D142,Fluxo!$E:$E,"&lt;&gt;"&amp;"PERMUTANTE"))</f>
        <v>0</v>
      </c>
      <c r="AQ142" s="18">
        <f>IF(AQ$5&gt;$G$4,0,SUMIFS(Fluxo!$O:$O,Fluxo!$U:$U,"&gt;"&amp;AP$5,Fluxo!$U:$U,"&lt;="&amp;AQ$5,Fluxo!$D:$D,$D142,Fluxo!$E:$E,"&lt;&gt;"&amp;"PERMUTANTE"))</f>
        <v>0</v>
      </c>
      <c r="AR142" s="18">
        <f>IF(AR$5&gt;$G$4,0,SUMIFS(Fluxo!$O:$O,Fluxo!$U:$U,"&gt;"&amp;AQ$5,Fluxo!$U:$U,"&lt;="&amp;AR$5,Fluxo!$D:$D,$D142,Fluxo!$E:$E,"&lt;&gt;"&amp;"PERMUTANTE"))</f>
        <v>0</v>
      </c>
      <c r="AS142" s="18">
        <f>IF(AS$5&gt;$G$4,0,SUMIFS(Fluxo!$O:$O,Fluxo!$U:$U,"&gt;"&amp;AR$5,Fluxo!$U:$U,"&lt;="&amp;AS$5,Fluxo!$D:$D,$D142,Fluxo!$E:$E,"&lt;&gt;"&amp;"PERMUTANTE"))</f>
        <v>0</v>
      </c>
      <c r="AT142" s="18">
        <f>IF(AT$5&gt;$G$4,0,SUMIFS(Fluxo!$O:$O,Fluxo!$U:$U,"&gt;"&amp;AS$5,Fluxo!$U:$U,"&lt;="&amp;AT$5,Fluxo!$D:$D,$D142,Fluxo!$E:$E,"&lt;&gt;"&amp;"PERMUTANTE"))</f>
        <v>0</v>
      </c>
      <c r="AU142" s="18">
        <f>IF(AU$5&gt;$G$4,0,SUMIFS(Fluxo!$O:$O,Fluxo!$U:$U,"&gt;"&amp;AT$5,Fluxo!$U:$U,"&lt;="&amp;AU$5,Fluxo!$D:$D,$D142,Fluxo!$E:$E,"&lt;&gt;"&amp;"PERMUTANTE"))</f>
        <v>0</v>
      </c>
      <c r="AV142" s="18">
        <f>IF(AV$5&gt;$G$4,0,SUMIFS(Fluxo!$O:$O,Fluxo!$U:$U,"&gt;"&amp;AU$5,Fluxo!$U:$U,"&lt;="&amp;AV$5,Fluxo!$D:$D,$D142,Fluxo!$E:$E,"&lt;&gt;"&amp;"PERMUTANTE"))</f>
        <v>0</v>
      </c>
      <c r="AW142" s="18">
        <f>IF(AW$5&gt;$G$4,0,SUMIFS(Fluxo!$O:$O,Fluxo!$U:$U,"&gt;"&amp;AV$5,Fluxo!$U:$U,"&lt;="&amp;AW$5,Fluxo!$D:$D,$D142,Fluxo!$E:$E,"&lt;&gt;"&amp;"PERMUTANTE"))</f>
        <v>0</v>
      </c>
      <c r="AX142" s="18">
        <f>IF(AX$5&gt;$G$4,0,SUMIFS(Fluxo!$O:$O,Fluxo!$U:$U,"&gt;"&amp;AW$5,Fluxo!$U:$U,"&lt;="&amp;AX$5,Fluxo!$D:$D,$D142,Fluxo!$E:$E,"&lt;&gt;"&amp;"PERMUTANTE"))</f>
        <v>0</v>
      </c>
      <c r="AY142" s="18">
        <f>IF(AY$5&gt;$G$4,0,SUMIFS(Fluxo!$O:$O,Fluxo!$U:$U,"&gt;"&amp;AX$5,Fluxo!$U:$U,"&lt;="&amp;AY$5,Fluxo!$D:$D,$D142,Fluxo!$E:$E,"&lt;&gt;"&amp;"PERMUTANTE"))</f>
        <v>0</v>
      </c>
      <c r="AZ142" s="18">
        <f>IF(AZ$5&gt;$G$4,0,SUMIFS(Fluxo!$O:$O,Fluxo!$U:$U,"&gt;"&amp;AY$5,Fluxo!$U:$U,"&lt;="&amp;AZ$5,Fluxo!$D:$D,$D142,Fluxo!$E:$E,"&lt;&gt;"&amp;"PERMUTANTE"))</f>
        <v>0</v>
      </c>
      <c r="BA142" s="18">
        <f>IF(BA$5&gt;$G$4,0,SUMIFS(Fluxo!$O:$O,Fluxo!$U:$U,"&gt;"&amp;AZ$5,Fluxo!$U:$U,"&lt;="&amp;BA$5,Fluxo!$D:$D,$D142,Fluxo!$E:$E,"&lt;&gt;"&amp;"PERMUTANTE"))</f>
        <v>0</v>
      </c>
      <c r="BB142" s="18">
        <f>IF(BB$5&gt;$G$4,0,SUMIFS(Fluxo!$O:$O,Fluxo!$U:$U,"&gt;"&amp;BA$5,Fluxo!$U:$U,"&lt;="&amp;BB$5,Fluxo!$D:$D,$D142,Fluxo!$E:$E,"&lt;&gt;"&amp;"PERMUTANTE"))</f>
        <v>0</v>
      </c>
      <c r="BC142" s="18">
        <f>IF(BC$5&gt;$G$4,0,SUMIFS(Fluxo!$O:$O,Fluxo!$U:$U,"&gt;"&amp;BB$5,Fluxo!$U:$U,"&lt;="&amp;BC$5,Fluxo!$D:$D,$D142,Fluxo!$E:$E,"&lt;&gt;"&amp;"PERMUTANTE"))</f>
        <v>0</v>
      </c>
      <c r="BD142" s="18">
        <f>IF(BD$5&gt;$G$4,0,SUMIFS(Fluxo!$O:$O,Fluxo!$U:$U,"&gt;"&amp;BC$5,Fluxo!$U:$U,"&lt;="&amp;BD$5,Fluxo!$D:$D,$D142,Fluxo!$E:$E,"&lt;&gt;"&amp;"PERMUTANTE"))</f>
        <v>0</v>
      </c>
      <c r="BE142" s="18">
        <f>IF(BE$5&gt;$G$4,0,SUMIFS(Fluxo!$O:$O,Fluxo!$U:$U,"&gt;"&amp;BD$5,Fluxo!$U:$U,"&lt;="&amp;BE$5,Fluxo!$D:$D,$D142,Fluxo!$E:$E,"&lt;&gt;"&amp;"PERMUTANTE"))</f>
        <v>0</v>
      </c>
      <c r="BF142" s="18">
        <f>IF(BF$5&gt;$G$4,0,SUMIFS(Fluxo!$O:$O,Fluxo!$U:$U,"&gt;"&amp;BE$5,Fluxo!$U:$U,"&lt;="&amp;BF$5,Fluxo!$D:$D,$D142,Fluxo!$E:$E,"&lt;&gt;"&amp;"PERMUTANTE"))</f>
        <v>0</v>
      </c>
      <c r="BG142" s="18">
        <f>IF(BG$5&gt;$G$4,0,SUMIFS(Fluxo!$O:$O,Fluxo!$U:$U,"&gt;"&amp;BF$5,Fluxo!$U:$U,"&lt;="&amp;BG$5,Fluxo!$D:$D,$D142,Fluxo!$E:$E,"&lt;&gt;"&amp;"PERMUTANTE"))</f>
        <v>0</v>
      </c>
      <c r="BH142" s="18">
        <f>IF(BH$5&gt;$G$4,0,SUMIFS(Fluxo!$O:$O,Fluxo!$U:$U,"&gt;"&amp;BG$5,Fluxo!$U:$U,"&lt;="&amp;BH$5,Fluxo!$D:$D,$D142,Fluxo!$E:$E,"&lt;&gt;"&amp;"PERMUTANTE"))</f>
        <v>0</v>
      </c>
      <c r="BI142" s="18">
        <f>IF(BI$5&gt;$G$4,0,SUMIFS(Fluxo!$O:$O,Fluxo!$U:$U,"&gt;"&amp;BH$5,Fluxo!$U:$U,"&lt;="&amp;BI$5,Fluxo!$D:$D,$D142,Fluxo!$E:$E,"&lt;&gt;"&amp;"PERMUTANTE"))</f>
        <v>0</v>
      </c>
      <c r="BJ142" s="18">
        <f>IF(BJ$5&gt;$G$4,0,SUMIFS(Fluxo!$O:$O,Fluxo!$U:$U,"&gt;"&amp;BI$5,Fluxo!$U:$U,"&lt;="&amp;BJ$5,Fluxo!$D:$D,$D142,Fluxo!$E:$E,"&lt;&gt;"&amp;"PERMUTANTE"))</f>
        <v>0</v>
      </c>
      <c r="BK142" s="18">
        <f>IF(BK$5&gt;$G$4,0,SUMIFS(Fluxo!$O:$O,Fluxo!$U:$U,"&gt;"&amp;BJ$5,Fluxo!$U:$U,"&lt;="&amp;BK$5,Fluxo!$D:$D,$D142,Fluxo!$E:$E,"&lt;&gt;"&amp;"PERMUTANTE"))</f>
        <v>0</v>
      </c>
      <c r="BL142" s="18">
        <f>IF(BL$5&gt;$G$4,0,SUMIFS(Fluxo!$O:$O,Fluxo!$U:$U,"&gt;"&amp;BK$5,Fluxo!$U:$U,"&lt;="&amp;BL$5,Fluxo!$D:$D,$D142,Fluxo!$E:$E,"&lt;&gt;"&amp;"PERMUTANTE"))</f>
        <v>0</v>
      </c>
      <c r="BM142" s="18">
        <f>IF(BM$5&gt;$G$4,0,SUMIFS(Fluxo!$O:$O,Fluxo!$U:$U,"&gt;"&amp;BL$5,Fluxo!$U:$U,"&lt;="&amp;BM$5,Fluxo!$D:$D,$D142,Fluxo!$E:$E,"&lt;&gt;"&amp;"PERMUTANTE"))</f>
        <v>0</v>
      </c>
      <c r="BN142" s="18">
        <f>IF(BN$5&gt;$G$4,0,SUMIFS(Fluxo!$O:$O,Fluxo!$U:$U,"&gt;"&amp;BM$5,Fluxo!$U:$U,"&lt;="&amp;BN$5,Fluxo!$D:$D,$D142,Fluxo!$E:$E,"&lt;&gt;"&amp;"PERMUTANTE"))</f>
        <v>0</v>
      </c>
      <c r="BO142" s="18">
        <f>IF(BO$5&gt;$G$4,0,SUMIFS(Fluxo!$O:$O,Fluxo!$U:$U,"&gt;"&amp;BN$5,Fluxo!$U:$U,"&lt;="&amp;BO$5,Fluxo!$D:$D,$D142,Fluxo!$E:$E,"&lt;&gt;"&amp;"PERMUTANTE"))</f>
        <v>0</v>
      </c>
      <c r="BP142" s="18">
        <f>IF(BP$5&gt;$G$4,0,SUMIFS(Fluxo!$O:$O,Fluxo!$U:$U,"&gt;"&amp;BO$5,Fluxo!$U:$U,"&lt;="&amp;BP$5,Fluxo!$D:$D,$D142,Fluxo!$E:$E,"&lt;&gt;"&amp;"PERMUTANTE"))</f>
        <v>0</v>
      </c>
      <c r="BQ142" s="18">
        <f>IF(BQ$5&gt;$G$4,0,SUMIFS(Fluxo!$O:$O,Fluxo!$U:$U,"&gt;"&amp;BP$5,Fluxo!$U:$U,"&lt;="&amp;BQ$5,Fluxo!$D:$D,$D142,Fluxo!$E:$E,"&lt;&gt;"&amp;"PERMUTANTE"))</f>
        <v>0</v>
      </c>
      <c r="BR142" s="18">
        <f>IF(BR$5&gt;$G$4,0,SUMIFS(Fluxo!$O:$O,Fluxo!$U:$U,"&gt;"&amp;BQ$5,Fluxo!$U:$U,"&lt;="&amp;BR$5,Fluxo!$D:$D,$D142,Fluxo!$E:$E,"&lt;&gt;"&amp;"PERMUTANTE"))</f>
        <v>0</v>
      </c>
      <c r="BS142" s="18">
        <f>IF(BS$5&gt;$G$4,0,SUMIFS(Fluxo!$O:$O,Fluxo!$U:$U,"&gt;"&amp;BR$5,Fluxo!$U:$U,"&lt;="&amp;BS$5,Fluxo!$D:$D,$D142,Fluxo!$E:$E,"&lt;&gt;"&amp;"PERMUTANTE"))</f>
        <v>0</v>
      </c>
      <c r="BT142" s="18">
        <f>IF(BT$5&gt;$G$4,0,SUMIFS(Fluxo!$O:$O,Fluxo!$U:$U,"&gt;"&amp;BS$5,Fluxo!$U:$U,"&lt;="&amp;BT$5,Fluxo!$D:$D,$D142,Fluxo!$E:$E,"&lt;&gt;"&amp;"PERMUTANTE"))</f>
        <v>0</v>
      </c>
      <c r="BU142" s="18">
        <f>IF(BU$5&gt;$G$4,0,SUMIFS(Fluxo!$O:$O,Fluxo!$U:$U,"&gt;"&amp;BT$5,Fluxo!$U:$U,"&lt;="&amp;BU$5,Fluxo!$D:$D,$D142,Fluxo!$E:$E,"&lt;&gt;"&amp;"PERMUTANTE"))</f>
        <v>0</v>
      </c>
      <c r="BV142" s="18">
        <f>IF(BV$5&gt;$G$4,0,SUMIFS(Fluxo!$O:$O,Fluxo!$U:$U,"&gt;"&amp;BU$5,Fluxo!$U:$U,"&lt;="&amp;BV$5,Fluxo!$D:$D,$D142,Fluxo!$E:$E,"&lt;&gt;"&amp;"PERMUTANTE"))</f>
        <v>0</v>
      </c>
      <c r="BW142" s="18">
        <f>IF(BW$5&gt;$G$4,0,SUMIFS(Fluxo!$O:$O,Fluxo!$U:$U,"&gt;"&amp;BV$5,Fluxo!$U:$U,"&lt;="&amp;BW$5,Fluxo!$D:$D,$D142,Fluxo!$E:$E,"&lt;&gt;"&amp;"PERMUTANTE"))</f>
        <v>0</v>
      </c>
      <c r="BX142" s="18">
        <f>IF(BX$5&gt;$G$4,0,SUMIFS(Fluxo!$O:$O,Fluxo!$U:$U,"&gt;"&amp;BW$5,Fluxo!$U:$U,"&lt;="&amp;BX$5,Fluxo!$D:$D,$D142,Fluxo!$E:$E,"&lt;&gt;"&amp;"PERMUTANTE"))</f>
        <v>0</v>
      </c>
      <c r="BY142" s="18">
        <f>IF(BY$5&gt;$G$4,0,SUMIFS(Fluxo!$O:$O,Fluxo!$U:$U,"&gt;"&amp;BX$5,Fluxo!$U:$U,"&lt;="&amp;BY$5,Fluxo!$D:$D,$D142,Fluxo!$E:$E,"&lt;&gt;"&amp;"PERMUTANTE"))</f>
        <v>0</v>
      </c>
      <c r="BZ142" s="18">
        <f>IF(BZ$5&gt;$G$4,0,SUMIFS(Fluxo!$O:$O,Fluxo!$U:$U,"&gt;"&amp;BY$5,Fluxo!$U:$U,"&lt;="&amp;BZ$5,Fluxo!$D:$D,$D142,Fluxo!$E:$E,"&lt;&gt;"&amp;"PERMUTANTE"))</f>
        <v>0</v>
      </c>
      <c r="CA142" s="18">
        <f>IF(CA$5&gt;$G$4,0,SUMIFS(Fluxo!$O:$O,Fluxo!$U:$U,"&gt;"&amp;BZ$5,Fluxo!$U:$U,"&lt;="&amp;CA$5,Fluxo!$D:$D,$D142,Fluxo!$E:$E,"&lt;&gt;"&amp;"PERMUTANTE"))</f>
        <v>0</v>
      </c>
      <c r="CB142" s="18">
        <f>IF(CB$5&gt;$G$4,0,SUMIFS(Fluxo!$O:$O,Fluxo!$U:$U,"&gt;"&amp;CA$5,Fluxo!$U:$U,"&lt;="&amp;CB$5,Fluxo!$D:$D,$D142,Fluxo!$E:$E,"&lt;&gt;"&amp;"PERMUTANTE"))</f>
        <v>0</v>
      </c>
      <c r="CC142" s="18">
        <f>IF(CC$5&gt;$G$4,0,SUMIFS(Fluxo!$O:$O,Fluxo!$U:$U,"&gt;"&amp;CB$5,Fluxo!$U:$U,"&lt;="&amp;CC$5,Fluxo!$D:$D,$D142,Fluxo!$E:$E,"&lt;&gt;"&amp;"PERMUTANTE"))</f>
        <v>0</v>
      </c>
      <c r="CD142" s="18">
        <f>IF(CD$5&gt;$G$4,0,SUMIFS(Fluxo!$O:$O,Fluxo!$U:$U,"&gt;"&amp;CC$5,Fluxo!$U:$U,"&lt;="&amp;CD$5,Fluxo!$D:$D,$D142,Fluxo!$E:$E,"&lt;&gt;"&amp;"PERMUTANTE"))</f>
        <v>0</v>
      </c>
      <c r="CE142" s="18">
        <f>IF(CE$5&gt;$G$4,0,SUMIFS(Fluxo!$O:$O,Fluxo!$U:$U,"&gt;"&amp;CD$5,Fluxo!$U:$U,"&lt;="&amp;CE$5,Fluxo!$D:$D,$D142,Fluxo!$E:$E,"&lt;&gt;"&amp;"PERMUTANTE"))</f>
        <v>0</v>
      </c>
      <c r="CF142" s="18">
        <f>IF(CF$5&gt;$G$4,0,SUMIFS(Fluxo!$O:$O,Fluxo!$U:$U,"&gt;"&amp;CE$5,Fluxo!$U:$U,"&lt;="&amp;CF$5,Fluxo!$D:$D,$D142,Fluxo!$E:$E,"&lt;&gt;"&amp;"PERMUTANTE"))</f>
        <v>0</v>
      </c>
      <c r="CG142" s="18">
        <f>IF(CG$5&gt;$G$4,0,SUMIFS(Fluxo!$O:$O,Fluxo!$U:$U,"&gt;"&amp;CF$5,Fluxo!$U:$U,"&lt;="&amp;CG$5,Fluxo!$D:$D,$D142,Fluxo!$E:$E,"&lt;&gt;"&amp;"PERMUTANTE"))</f>
        <v>0</v>
      </c>
      <c r="CH142" s="18">
        <f>IF(CH$5&gt;$G$4,0,SUMIFS(Fluxo!$O:$O,Fluxo!$U:$U,"&gt;"&amp;CG$5,Fluxo!$U:$U,"&lt;="&amp;CH$5,Fluxo!$D:$D,$D142,Fluxo!$E:$E,"&lt;&gt;"&amp;"PERMUTANTE"))</f>
        <v>0</v>
      </c>
      <c r="CI142" s="18">
        <f>IF(CI$5&gt;$G$4,0,SUMIFS(Fluxo!$O:$O,Fluxo!$U:$U,"&gt;"&amp;CH$5,Fluxo!$U:$U,"&lt;="&amp;CI$5,Fluxo!$D:$D,$D142,Fluxo!$E:$E,"&lt;&gt;"&amp;"PERMUTANTE"))</f>
        <v>0</v>
      </c>
      <c r="CJ142" s="18">
        <f>IF(CJ$5&gt;$G$4,0,SUMIFS(Fluxo!$O:$O,Fluxo!$U:$U,"&gt;"&amp;CI$5,Fluxo!$U:$U,"&lt;="&amp;CJ$5,Fluxo!$D:$D,$D142,Fluxo!$E:$E,"&lt;&gt;"&amp;"PERMUTANTE"))</f>
        <v>0</v>
      </c>
      <c r="CK142" s="18">
        <f>IF(CK$5&gt;$G$4,0,SUMIFS(Fluxo!$O:$O,Fluxo!$U:$U,"&gt;"&amp;CJ$5,Fluxo!$U:$U,"&lt;="&amp;CK$5,Fluxo!$D:$D,$D142,Fluxo!$E:$E,"&lt;&gt;"&amp;"PERMUTANTE"))</f>
        <v>0</v>
      </c>
      <c r="CL142" s="18">
        <f>IF(CL$5&gt;$G$4,0,SUMIFS(Fluxo!$O:$O,Fluxo!$U:$U,"&gt;"&amp;CK$5,Fluxo!$U:$U,"&lt;="&amp;CL$5,Fluxo!$D:$D,$D142,Fluxo!$E:$E,"&lt;&gt;"&amp;"PERMUTANTE"))</f>
        <v>0</v>
      </c>
      <c r="CM142" s="18">
        <f>IF(CM$5&gt;$G$4,0,SUMIFS(Fluxo!$O:$O,Fluxo!$U:$U,"&gt;"&amp;CL$5,Fluxo!$U:$U,"&lt;="&amp;CM$5,Fluxo!$D:$D,$D142,Fluxo!$E:$E,"&lt;&gt;"&amp;"PERMUTANTE"))</f>
        <v>0</v>
      </c>
      <c r="CN142" s="18">
        <f>IF(CN$5&gt;$G$4,0,SUMIFS(Fluxo!$O:$O,Fluxo!$U:$U,"&gt;"&amp;CM$5,Fluxo!$U:$U,"&lt;="&amp;CN$5,Fluxo!$D:$D,$D142,Fluxo!$E:$E,"&lt;&gt;"&amp;"PERMUTANTE"))</f>
        <v>0</v>
      </c>
      <c r="CO142" s="18">
        <f>IF(CO$5&gt;$G$4,0,SUMIFS(Fluxo!$O:$O,Fluxo!$U:$U,"&gt;"&amp;CN$5,Fluxo!$U:$U,"&lt;="&amp;CO$5,Fluxo!$D:$D,$D142,Fluxo!$E:$E,"&lt;&gt;"&amp;"PERMUTANTE"))</f>
        <v>0</v>
      </c>
      <c r="CP142" s="18">
        <f>IF(CP$5&gt;$G$4,0,SUMIFS(Fluxo!$O:$O,Fluxo!$U:$U,"&gt;"&amp;CO$5,Fluxo!$U:$U,"&lt;="&amp;CP$5,Fluxo!$D:$D,$D142,Fluxo!$E:$E,"&lt;&gt;"&amp;"PERMUTANTE"))</f>
        <v>0</v>
      </c>
      <c r="CQ142" s="18">
        <f>IF(CQ$5&gt;$G$4,0,SUMIFS(Fluxo!$O:$O,Fluxo!$U:$U,"&gt;"&amp;CP$5,Fluxo!$U:$U,"&lt;="&amp;CQ$5,Fluxo!$D:$D,$D142,Fluxo!$E:$E,"&lt;&gt;"&amp;"PERMUTANTE"))</f>
        <v>0</v>
      </c>
      <c r="CR142" s="18">
        <f>IF(CR$5&gt;$G$4,0,SUMIFS(Fluxo!$O:$O,Fluxo!$U:$U,"&gt;"&amp;CQ$5,Fluxo!$U:$U,"&lt;="&amp;CR$5,Fluxo!$D:$D,$D142,Fluxo!$E:$E,"&lt;&gt;"&amp;"PERMUTANTE"))</f>
        <v>0</v>
      </c>
      <c r="CS142" s="18">
        <f>IF(CS$5&gt;$G$4,0,SUMIFS(Fluxo!$O:$O,Fluxo!$U:$U,"&gt;"&amp;CR$5,Fluxo!$U:$U,"&lt;="&amp;CS$5,Fluxo!$D:$D,$D142,Fluxo!$E:$E,"&lt;&gt;"&amp;"PERMUTANTE"))</f>
        <v>0</v>
      </c>
      <c r="CT142" s="18">
        <f>IF(CT$5&gt;$G$4,0,SUMIFS(Fluxo!$O:$O,Fluxo!$U:$U,"&gt;"&amp;CS$5,Fluxo!$U:$U,"&lt;="&amp;CT$5,Fluxo!$D:$D,$D142,Fluxo!$E:$E,"&lt;&gt;"&amp;"PERMUTANTE"))</f>
        <v>0</v>
      </c>
      <c r="CU142" s="18">
        <f>IF(CU$5&gt;$G$4,0,SUMIFS(Fluxo!$O:$O,Fluxo!$U:$U,"&gt;"&amp;CT$5,Fluxo!$U:$U,"&lt;="&amp;CU$5,Fluxo!$D:$D,$D142,Fluxo!$E:$E,"&lt;&gt;"&amp;"PERMUTANTE"))</f>
        <v>0</v>
      </c>
      <c r="CV142" s="18">
        <f>IF(CV$5&gt;$G$4,0,SUMIFS(Fluxo!$O:$O,Fluxo!$U:$U,"&gt;"&amp;CU$5,Fluxo!$U:$U,"&lt;="&amp;CV$5,Fluxo!$D:$D,$D142,Fluxo!$E:$E,"&lt;&gt;"&amp;"PERMUTANTE"))</f>
        <v>0</v>
      </c>
      <c r="CW142" s="18">
        <f>IF(CW$5&gt;$G$4,0,SUMIFS(Fluxo!$O:$O,Fluxo!$U:$U,"&gt;"&amp;CV$5,Fluxo!$U:$U,"&lt;="&amp;CW$5,Fluxo!$D:$D,$D142,Fluxo!$E:$E,"&lt;&gt;"&amp;"PERMUTANTE"))</f>
        <v>0</v>
      </c>
      <c r="CX142" s="18">
        <f>IF(CX$5&gt;$G$4,0,SUMIFS(Fluxo!$O:$O,Fluxo!$U:$U,"&gt;"&amp;CW$5,Fluxo!$U:$U,"&lt;="&amp;CX$5,Fluxo!$D:$D,$D142,Fluxo!$E:$E,"&lt;&gt;"&amp;"PERMUTANTE"))</f>
        <v>0</v>
      </c>
      <c r="CY142" s="18">
        <f>IF(CY$5&gt;$G$4,0,SUMIFS(Fluxo!$O:$O,Fluxo!$U:$U,"&gt;"&amp;CX$5,Fluxo!$U:$U,"&lt;="&amp;CY$5,Fluxo!$D:$D,$D142,Fluxo!$E:$E,"&lt;&gt;"&amp;"PERMUTANTE"))</f>
        <v>0</v>
      </c>
      <c r="CZ142" s="18">
        <f>IF(CZ$5&gt;$G$4,0,SUMIFS(Fluxo!$O:$O,Fluxo!$U:$U,"&gt;"&amp;CY$5,Fluxo!$U:$U,"&lt;="&amp;CZ$5,Fluxo!$D:$D,$D142,Fluxo!$E:$E,"&lt;&gt;"&amp;"PERMUTANTE"))</f>
        <v>0</v>
      </c>
      <c r="DA142" s="18">
        <f>IF(DA$5&gt;$G$4,0,SUMIFS(Fluxo!$O:$O,Fluxo!$U:$U,"&gt;"&amp;CZ$5,Fluxo!$U:$U,"&lt;="&amp;DA$5,Fluxo!$D:$D,$D142,Fluxo!$E:$E,"&lt;&gt;"&amp;"PERMUTANTE"))</f>
        <v>0</v>
      </c>
      <c r="DB142" s="18">
        <f>IF(DB$5&gt;$G$4,0,SUMIFS(Fluxo!$O:$O,Fluxo!$U:$U,"&gt;"&amp;DA$5,Fluxo!$U:$U,"&lt;="&amp;DB$5,Fluxo!$D:$D,$D142,Fluxo!$E:$E,"&lt;&gt;"&amp;"PERMUTANTE"))</f>
        <v>0</v>
      </c>
      <c r="DC142" s="18">
        <f>IF(DC$5&gt;$G$4,0,SUMIFS(Fluxo!$O:$O,Fluxo!$U:$U,"&gt;"&amp;DB$5,Fluxo!$U:$U,"&lt;="&amp;DC$5,Fluxo!$D:$D,$D142,Fluxo!$E:$E,"&lt;&gt;"&amp;"PERMUTANTE"))</f>
        <v>0</v>
      </c>
      <c r="DD142" s="18">
        <f>IF(DD$5&gt;$G$4,0,SUMIFS(Fluxo!$O:$O,Fluxo!$U:$U,"&gt;"&amp;DC$5,Fluxo!$U:$U,"&lt;="&amp;DD$5,Fluxo!$D:$D,$D142,Fluxo!$E:$E,"&lt;&gt;"&amp;"PERMUTANTE"))</f>
        <v>0</v>
      </c>
      <c r="DE142" s="18">
        <f>IF(DE$5&gt;$G$4,0,SUMIFS(Fluxo!$O:$O,Fluxo!$U:$U,"&gt;"&amp;DD$5,Fluxo!$U:$U,"&lt;="&amp;DE$5,Fluxo!$D:$D,$D142,Fluxo!$E:$E,"&lt;&gt;"&amp;"PERMUTANTE"))</f>
        <v>0</v>
      </c>
      <c r="DF142" s="18">
        <f>IF(DF$5&gt;$G$4,0,SUMIFS(Fluxo!$O:$O,Fluxo!$U:$U,"&gt;"&amp;DE$5,Fluxo!$U:$U,"&lt;="&amp;DF$5,Fluxo!$D:$D,$D142,Fluxo!$E:$E,"&lt;&gt;"&amp;"PERMUTANTE"))</f>
        <v>0</v>
      </c>
      <c r="DG142" s="18">
        <f>IF(DG$5&gt;$G$4,0,SUMIFS(Fluxo!$O:$O,Fluxo!$U:$U,"&gt;"&amp;DF$5,Fluxo!$U:$U,"&lt;="&amp;DG$5,Fluxo!$D:$D,$D142,Fluxo!$E:$E,"&lt;&gt;"&amp;"PERMUTANTE"))</f>
        <v>0</v>
      </c>
      <c r="DH142" s="18">
        <f>IF(DH$5&gt;$G$4,0,SUMIFS(Fluxo!$O:$O,Fluxo!$U:$U,"&gt;"&amp;DG$5,Fluxo!$U:$U,"&lt;="&amp;DH$5,Fluxo!$D:$D,$D142,Fluxo!$E:$E,"&lt;&gt;"&amp;"PERMUTANTE"))</f>
        <v>0</v>
      </c>
      <c r="DI142" s="18">
        <f>IF(DI$5&gt;$G$4,0,SUMIFS(Fluxo!$O:$O,Fluxo!$U:$U,"&gt;"&amp;DH$5,Fluxo!$U:$U,"&lt;="&amp;DI$5,Fluxo!$D:$D,$D142,Fluxo!$E:$E,"&lt;&gt;"&amp;"PERMUTANTE"))</f>
        <v>0</v>
      </c>
      <c r="DJ142" s="18">
        <f>IF(DJ$5&gt;$G$4,0,SUMIFS(Fluxo!$O:$O,Fluxo!$U:$U,"&gt;"&amp;DI$5,Fluxo!$U:$U,"&lt;="&amp;DJ$5,Fluxo!$D:$D,$D142,Fluxo!$E:$E,"&lt;&gt;"&amp;"PERMUTANTE"))</f>
        <v>0</v>
      </c>
      <c r="DK142" s="18">
        <f>IF(DK$5&gt;$G$4,0,SUMIFS(Fluxo!$O:$O,Fluxo!$U:$U,"&gt;"&amp;DJ$5,Fluxo!$U:$U,"&lt;="&amp;DK$5,Fluxo!$D:$D,$D142,Fluxo!$E:$E,"&lt;&gt;"&amp;"PERMUTANTE"))</f>
        <v>0</v>
      </c>
      <c r="DL142" s="18">
        <f>IF(DL$5&gt;$G$4,0,SUMIFS(Fluxo!$O:$O,Fluxo!$U:$U,"&gt;"&amp;DK$5,Fluxo!$U:$U,"&lt;="&amp;DL$5,Fluxo!$D:$D,$D142,Fluxo!$E:$E,"&lt;&gt;"&amp;"PERMUTANTE"))</f>
        <v>0</v>
      </c>
      <c r="DM142" s="18">
        <f>IF(DM$5&gt;$G$4,0,SUMIFS(Fluxo!$O:$O,Fluxo!$U:$U,"&gt;"&amp;DL$5,Fluxo!$U:$U,"&lt;="&amp;DM$5,Fluxo!$D:$D,$D142,Fluxo!$E:$E,"&lt;&gt;"&amp;"PERMUTANTE"))</f>
        <v>0</v>
      </c>
      <c r="DN142" s="18">
        <f>IF(DN$5&gt;$G$4,0,SUMIFS(Fluxo!$O:$O,Fluxo!$U:$U,"&gt;"&amp;DM$5,Fluxo!$U:$U,"&lt;="&amp;DN$5,Fluxo!$D:$D,$D142,Fluxo!$E:$E,"&lt;&gt;"&amp;"PERMUTANTE"))</f>
        <v>0</v>
      </c>
      <c r="DO142" s="18">
        <f>IF(DO$5&gt;$G$4,0,SUMIFS(Fluxo!$O:$O,Fluxo!$U:$U,"&gt;"&amp;DN$5,Fluxo!$U:$U,"&lt;="&amp;DO$5,Fluxo!$D:$D,$D142,Fluxo!$E:$E,"&lt;&gt;"&amp;"PERMUTANTE"))</f>
        <v>0</v>
      </c>
      <c r="DP142" s="18">
        <f>IF(DP$5&gt;$G$4,0,SUMIFS(Fluxo!$O:$O,Fluxo!$U:$U,"&gt;"&amp;DO$5,Fluxo!$U:$U,"&lt;="&amp;DP$5,Fluxo!$D:$D,$D142,Fluxo!$E:$E,"&lt;&gt;"&amp;"PERMUTANTE"))</f>
        <v>0</v>
      </c>
      <c r="DQ142" s="18">
        <f>IF(DQ$5&gt;$G$4,0,SUMIFS(Fluxo!$O:$O,Fluxo!$U:$U,"&gt;"&amp;DP$5,Fluxo!$U:$U,"&lt;="&amp;DQ$5,Fluxo!$D:$D,$D142,Fluxo!$E:$E,"&lt;&gt;"&amp;"PERMUTANTE"))</f>
        <v>0</v>
      </c>
      <c r="DR142" s="18">
        <f>IF(DR$5&gt;$G$4,0,SUMIFS(Fluxo!$O:$O,Fluxo!$U:$U,"&gt;"&amp;DQ$5,Fluxo!$U:$U,"&lt;="&amp;DR$5,Fluxo!$D:$D,$D142,Fluxo!$E:$E,"&lt;&gt;"&amp;"PERMUTANTE"))</f>
        <v>0</v>
      </c>
      <c r="DS142" s="18">
        <f>IF(DS$5&gt;$G$4,0,SUMIFS(Fluxo!$O:$O,Fluxo!$U:$U,"&gt;"&amp;DR$5,Fluxo!$U:$U,"&lt;="&amp;DS$5,Fluxo!$D:$D,$D142,Fluxo!$E:$E,"&lt;&gt;"&amp;"PERMUTANTE"))</f>
        <v>0</v>
      </c>
      <c r="DT142" s="18">
        <f>IF(DT$5&gt;$G$4,0,SUMIFS(Fluxo!$O:$O,Fluxo!$U:$U,"&gt;"&amp;DS$5,Fluxo!$U:$U,"&lt;="&amp;DT$5,Fluxo!$D:$D,$D142,Fluxo!$E:$E,"&lt;&gt;"&amp;"PERMUTANTE"))</f>
        <v>0</v>
      </c>
      <c r="DU142" s="18">
        <f>IF(DU$5&gt;$G$4,0,SUMIFS(Fluxo!$O:$O,Fluxo!$U:$U,"&gt;"&amp;DT$5,Fluxo!$U:$U,"&lt;="&amp;DU$5,Fluxo!$D:$D,$D142,Fluxo!$E:$E,"&lt;&gt;"&amp;"PERMUTANTE"))</f>
        <v>0</v>
      </c>
      <c r="DV142" s="18">
        <f>IF(DV$5&gt;$G$4,0,SUMIFS(Fluxo!$O:$O,Fluxo!$U:$U,"&gt;"&amp;DU$5,Fluxo!$U:$U,"&lt;="&amp;DV$5,Fluxo!$D:$D,$D142,Fluxo!$E:$E,"&lt;&gt;"&amp;"PERMUTANTE"))</f>
        <v>0</v>
      </c>
      <c r="DW142" s="18">
        <f>IF(DW$5&gt;$G$4,0,SUMIFS(Fluxo!$O:$O,Fluxo!$U:$U,"&gt;"&amp;DV$5,Fluxo!$U:$U,"&lt;="&amp;DW$5,Fluxo!$D:$D,$D142,Fluxo!$E:$E,"&lt;&gt;"&amp;"PERMUTANTE"))</f>
        <v>0</v>
      </c>
      <c r="DX142" s="18">
        <f>IF(DX$5&gt;$G$4,0,SUMIFS(Fluxo!$O:$O,Fluxo!$U:$U,"&gt;"&amp;DW$5,Fluxo!$U:$U,"&lt;="&amp;DX$5,Fluxo!$D:$D,$D142,Fluxo!$E:$E,"&lt;&gt;"&amp;"PERMUTANTE"))</f>
        <v>0</v>
      </c>
      <c r="DY142" s="18">
        <f>IF(DY$5&gt;$G$4,0,SUMIFS(Fluxo!$O:$O,Fluxo!$U:$U,"&gt;"&amp;DX$5,Fluxo!$U:$U,"&lt;="&amp;DY$5,Fluxo!$D:$D,$D142,Fluxo!$E:$E,"&lt;&gt;"&amp;"PERMUTANTE"))</f>
        <v>0</v>
      </c>
      <c r="DZ142" s="18">
        <f>IF(DZ$5&gt;$G$4,0,SUMIFS(Fluxo!$O:$O,Fluxo!$U:$U,"&gt;"&amp;DY$5,Fluxo!$U:$U,"&lt;="&amp;DZ$5,Fluxo!$D:$D,$D142,Fluxo!$E:$E,"&lt;&gt;"&amp;"PERMUTANTE"))</f>
        <v>0</v>
      </c>
      <c r="EA142" s="18">
        <f>IF(EA$5&gt;$G$4,0,SUMIFS(Fluxo!$O:$O,Fluxo!$U:$U,"&gt;"&amp;DZ$5,Fluxo!$U:$U,"&lt;="&amp;EA$5,Fluxo!$D:$D,$D142,Fluxo!$E:$E,"&lt;&gt;"&amp;"PERMUTANTE"))</f>
        <v>0</v>
      </c>
      <c r="EB142" s="18">
        <f>IF(EB$5&gt;$G$4,0,SUMIFS(Fluxo!$O:$O,Fluxo!$U:$U,"&gt;"&amp;EA$5,Fluxo!$U:$U,"&lt;="&amp;EB$5,Fluxo!$D:$D,$D142,Fluxo!$E:$E,"&lt;&gt;"&amp;"PERMUTANTE"))</f>
        <v>0</v>
      </c>
      <c r="EC142" s="18">
        <f>IF(EC$5&gt;$G$4,0,SUMIFS(Fluxo!$O:$O,Fluxo!$U:$U,"&gt;"&amp;EB$5,Fluxo!$U:$U,"&lt;="&amp;EC$5,Fluxo!$D:$D,$D142,Fluxo!$E:$E,"&lt;&gt;"&amp;"PERMUTANTE"))</f>
        <v>0</v>
      </c>
      <c r="ED142" s="18">
        <f>IF(ED$5&gt;$G$4,0,SUMIFS(Fluxo!$O:$O,Fluxo!$U:$U,"&gt;"&amp;EC$5,Fluxo!$U:$U,"&lt;="&amp;ED$5,Fluxo!$D:$D,$D142,Fluxo!$E:$E,"&lt;&gt;"&amp;"PERMUTANTE"))</f>
        <v>0</v>
      </c>
      <c r="EE142" s="18">
        <f>IF(EE$5&gt;$G$4,0,SUMIFS(Fluxo!$O:$O,Fluxo!$U:$U,"&gt;"&amp;ED$5,Fluxo!$U:$U,"&lt;="&amp;EE$5,Fluxo!$D:$D,$D142,Fluxo!$E:$E,"&lt;&gt;"&amp;"PERMUTANTE"))</f>
        <v>0</v>
      </c>
      <c r="EF142" s="18">
        <f>IF(EF$5&gt;$G$4,0,SUMIFS(Fluxo!$O:$O,Fluxo!$U:$U,"&gt;"&amp;EE$5,Fluxo!$U:$U,"&lt;="&amp;EF$5,Fluxo!$D:$D,$D142,Fluxo!$E:$E,"&lt;&gt;"&amp;"PERMUTANTE"))</f>
        <v>0</v>
      </c>
      <c r="EG142" s="18">
        <f>IF(EG$5&gt;$G$4,0,SUMIFS(Fluxo!$O:$O,Fluxo!$U:$U,"&gt;"&amp;EF$5,Fluxo!$U:$U,"&lt;="&amp;EG$5,Fluxo!$D:$D,$D142,Fluxo!$E:$E,"&lt;&gt;"&amp;"PERMUTANTE"))</f>
        <v>0</v>
      </c>
      <c r="EH142" s="18">
        <f>IF(EH$5&gt;$G$4,0,SUMIFS(Fluxo!$O:$O,Fluxo!$U:$U,"&gt;"&amp;EG$5,Fluxo!$U:$U,"&lt;="&amp;EH$5,Fluxo!$D:$D,$D142,Fluxo!$E:$E,"&lt;&gt;"&amp;"PERMUTANTE"))</f>
        <v>0</v>
      </c>
      <c r="EI142" s="18">
        <f>IF(EI$5&gt;$G$4,0,SUMIFS(Fluxo!$O:$O,Fluxo!$U:$U,"&gt;"&amp;EH$5,Fluxo!$U:$U,"&lt;="&amp;EI$5,Fluxo!$D:$D,$D142,Fluxo!$E:$E,"&lt;&gt;"&amp;"PERMUTANTE"))</f>
        <v>0</v>
      </c>
      <c r="EJ142" s="18">
        <f>IF(EJ$5&gt;$G$4,0,SUMIFS(Fluxo!$O:$O,Fluxo!$U:$U,"&gt;"&amp;EI$5,Fluxo!$U:$U,"&lt;="&amp;EJ$5,Fluxo!$D:$D,$D142,Fluxo!$E:$E,"&lt;&gt;"&amp;"PERMUTANTE"))</f>
        <v>0</v>
      </c>
      <c r="EK142" s="18">
        <f>IF(EK$5&gt;$G$4,0,SUMIFS(Fluxo!$O:$O,Fluxo!$U:$U,"&gt;"&amp;EJ$5,Fluxo!$U:$U,"&lt;="&amp;EK$5,Fluxo!$D:$D,$D142,Fluxo!$E:$E,"&lt;&gt;"&amp;"PERMUTANTE"))</f>
        <v>0</v>
      </c>
      <c r="EL142" s="18">
        <f>IF(EL$5&gt;$G$4,0,SUMIFS(Fluxo!$O:$O,Fluxo!$U:$U,"&gt;"&amp;EK$5,Fluxo!$U:$U,"&lt;="&amp;EL$5,Fluxo!$D:$D,$D142,Fluxo!$E:$E,"&lt;&gt;"&amp;"PERMUTANTE"))</f>
        <v>0</v>
      </c>
      <c r="EM142" s="18">
        <f>IF(EM$5&gt;$G$4,0,SUMIFS(Fluxo!$O:$O,Fluxo!$U:$U,"&gt;"&amp;EL$5,Fluxo!$U:$U,"&lt;="&amp;EM$5,Fluxo!$D:$D,$D142,Fluxo!$E:$E,"&lt;&gt;"&amp;"PERMUTANTE"))</f>
        <v>0</v>
      </c>
      <c r="EN142" s="18">
        <f>IF(EN$5&gt;$G$4,0,SUMIFS(Fluxo!$O:$O,Fluxo!$U:$U,"&gt;"&amp;EM$5,Fluxo!$U:$U,"&lt;="&amp;EN$5,Fluxo!$D:$D,$D142,Fluxo!$E:$E,"&lt;&gt;"&amp;"PERMUTANTE"))</f>
        <v>0</v>
      </c>
      <c r="EO142" s="18">
        <f>IF(EO$5&gt;$G$4,0,SUMIFS(Fluxo!$O:$O,Fluxo!$U:$U,"&gt;"&amp;EN$5,Fluxo!$U:$U,"&lt;="&amp;EO$5,Fluxo!$D:$D,$D142,Fluxo!$E:$E,"&lt;&gt;"&amp;"PERMUTANTE"))</f>
        <v>0</v>
      </c>
      <c r="EP142" s="18">
        <f>IF(EP$5&gt;$G$4,0,SUMIFS(Fluxo!$O:$O,Fluxo!$U:$U,"&gt;"&amp;EO$5,Fluxo!$U:$U,"&lt;="&amp;EP$5,Fluxo!$D:$D,$D142,Fluxo!$E:$E,"&lt;&gt;"&amp;"PERMUTANTE"))</f>
        <v>0</v>
      </c>
      <c r="EQ142" s="18">
        <f>IF(EQ$5&gt;$G$4,0,SUMIFS(Fluxo!$O:$O,Fluxo!$U:$U,"&gt;"&amp;EP$5,Fluxo!$U:$U,"&lt;="&amp;EQ$5,Fluxo!$D:$D,$D142,Fluxo!$E:$E,"&lt;&gt;"&amp;"PERMUTANTE"))</f>
        <v>0</v>
      </c>
      <c r="ER142" s="18">
        <f>IF(ER$5&gt;$G$4,0,SUMIFS(Fluxo!$O:$O,Fluxo!$U:$U,"&gt;"&amp;EQ$5,Fluxo!$U:$U,"&lt;="&amp;ER$5,Fluxo!$D:$D,$D142,Fluxo!$E:$E,"&lt;&gt;"&amp;"PERMUTANTE"))</f>
        <v>0</v>
      </c>
      <c r="ES142" s="18">
        <f>IF(ES$5&gt;$G$4,0,SUMIFS(Fluxo!$O:$O,Fluxo!$U:$U,"&gt;"&amp;ER$5,Fluxo!$U:$U,"&lt;="&amp;ES$5,Fluxo!$D:$D,$D142,Fluxo!$E:$E,"&lt;&gt;"&amp;"PERMUTANTE"))</f>
        <v>0</v>
      </c>
      <c r="ET142" s="18">
        <f>IF(ET$5&gt;$G$4,0,SUMIFS(Fluxo!$O:$O,Fluxo!$U:$U,"&gt;"&amp;ES$5,Fluxo!$U:$U,"&lt;="&amp;ET$5,Fluxo!$D:$D,$D142,Fluxo!$E:$E,"&lt;&gt;"&amp;"PERMUTANTE"))</f>
        <v>0</v>
      </c>
      <c r="EU142" s="18">
        <f>IF(EU$5&gt;$G$4,0,SUMIFS(Fluxo!$O:$O,Fluxo!$U:$U,"&gt;"&amp;ET$5,Fluxo!$U:$U,"&lt;="&amp;EU$5,Fluxo!$D:$D,$D142,Fluxo!$E:$E,"&lt;&gt;"&amp;"PERMUTANTE"))</f>
        <v>0</v>
      </c>
      <c r="EV142" s="18">
        <f>IF(EV$5&gt;$G$4,0,SUMIFS(Fluxo!$O:$O,Fluxo!$U:$U,"&gt;"&amp;EU$5,Fluxo!$U:$U,"&lt;="&amp;EV$5,Fluxo!$D:$D,$D142,Fluxo!$E:$E,"&lt;&gt;"&amp;"PERMUTANTE"))</f>
        <v>0</v>
      </c>
      <c r="EW142" s="18">
        <f>IF(EW$5&gt;$G$4,0,SUMIFS(Fluxo!$O:$O,Fluxo!$U:$U,"&gt;"&amp;EV$5,Fluxo!$U:$U,"&lt;="&amp;EW$5,Fluxo!$D:$D,$D142,Fluxo!$E:$E,"&lt;&gt;"&amp;"PERMUTANTE"))</f>
        <v>0</v>
      </c>
      <c r="EX142" s="18">
        <f>IF(EX$5&gt;$G$4,0,SUMIFS(Fluxo!$O:$O,Fluxo!$U:$U,"&gt;"&amp;EW$5,Fluxo!$U:$U,"&lt;="&amp;EX$5,Fluxo!$D:$D,$D142,Fluxo!$E:$E,"&lt;&gt;"&amp;"PERMUTANTE"))</f>
        <v>0</v>
      </c>
      <c r="EY142" s="18">
        <f>IF(EY$5&gt;$G$4,0,SUMIFS(Fluxo!$O:$O,Fluxo!$U:$U,"&gt;"&amp;EX$5,Fluxo!$U:$U,"&lt;="&amp;EY$5,Fluxo!$D:$D,$D142,Fluxo!$E:$E,"&lt;&gt;"&amp;"PERMUTANTE"))</f>
        <v>0</v>
      </c>
      <c r="EZ142" s="18">
        <f>IF(EZ$5&gt;$G$4,0,SUMIFS(Fluxo!$O:$O,Fluxo!$U:$U,"&gt;"&amp;EY$5,Fluxo!$U:$U,"&lt;="&amp;EZ$5,Fluxo!$D:$D,$D142,Fluxo!$E:$E,"&lt;&gt;"&amp;"PERMUTANTE"))</f>
        <v>0</v>
      </c>
      <c r="FA142" s="18">
        <f>IF(FA$5&gt;$G$4,0,SUMIFS(Fluxo!$O:$O,Fluxo!$U:$U,"&gt;"&amp;EZ$5,Fluxo!$U:$U,"&lt;="&amp;FA$5,Fluxo!$D:$D,$D142,Fluxo!$E:$E,"&lt;&gt;"&amp;"PERMUTANTE"))</f>
        <v>0</v>
      </c>
      <c r="FB142" s="18">
        <f>IF(FB$5&gt;$G$4,0,SUMIFS(Fluxo!$O:$O,Fluxo!$U:$U,"&gt;"&amp;FA$5,Fluxo!$U:$U,"&lt;="&amp;FB$5,Fluxo!$D:$D,$D142,Fluxo!$E:$E,"&lt;&gt;"&amp;"PERMUTANTE"))</f>
        <v>0</v>
      </c>
      <c r="FC142" s="18">
        <f>IF(FC$5&gt;$G$4,0,SUMIFS(Fluxo!$O:$O,Fluxo!$U:$U,"&gt;"&amp;FB$5,Fluxo!$U:$U,"&lt;="&amp;FC$5,Fluxo!$D:$D,$D142,Fluxo!$E:$E,"&lt;&gt;"&amp;"PERMUTANTE"))</f>
        <v>0</v>
      </c>
      <c r="FD142" s="18">
        <f>IF(FD$5&gt;$G$4,0,SUMIFS(Fluxo!$O:$O,Fluxo!$U:$U,"&gt;"&amp;FC$5,Fluxo!$U:$U,"&lt;="&amp;FD$5,Fluxo!$D:$D,$D142,Fluxo!$E:$E,"&lt;&gt;"&amp;"PERMUTANTE"))</f>
        <v>0</v>
      </c>
      <c r="FE142" s="18">
        <f>IF(FE$5&gt;$G$4,0,SUMIFS(Fluxo!$O:$O,Fluxo!$U:$U,"&gt;"&amp;FD$5,Fluxo!$U:$U,"&lt;="&amp;FE$5,Fluxo!$D:$D,$D142,Fluxo!$E:$E,"&lt;&gt;"&amp;"PERMUTANTE"))</f>
        <v>0</v>
      </c>
      <c r="FF142" s="18">
        <f>IF(FF$5&gt;$G$4,0,SUMIFS(Fluxo!$O:$O,Fluxo!$U:$U,"&gt;"&amp;FE$5,Fluxo!$U:$U,"&lt;="&amp;FF$5,Fluxo!$D:$D,$D142,Fluxo!$E:$E,"&lt;&gt;"&amp;"PERMUTANTE"))</f>
        <v>0</v>
      </c>
      <c r="FG142" s="18">
        <f>IF(FG$5&gt;$G$4,0,SUMIFS(Fluxo!$O:$O,Fluxo!$U:$U,"&gt;"&amp;FF$5,Fluxo!$U:$U,"&lt;="&amp;FG$5,Fluxo!$D:$D,$D142,Fluxo!$E:$E,"&lt;&gt;"&amp;"PERMUTANTE"))</f>
        <v>0</v>
      </c>
      <c r="FH142" s="18">
        <f>IF(FH$5&gt;$G$4,0,SUMIFS(Fluxo!$O:$O,Fluxo!$U:$U,"&gt;"&amp;FG$5,Fluxo!$U:$U,"&lt;="&amp;FH$5,Fluxo!$D:$D,$D142,Fluxo!$E:$E,"&lt;&gt;"&amp;"PERMUTANTE"))</f>
        <v>0</v>
      </c>
      <c r="FI142" s="18">
        <f>IF(FI$5&gt;$G$4,0,SUMIFS(Fluxo!$O:$O,Fluxo!$U:$U,"&gt;"&amp;FH$5,Fluxo!$U:$U,"&lt;="&amp;FI$5,Fluxo!$D:$D,$D142,Fluxo!$E:$E,"&lt;&gt;"&amp;"PERMUTANTE"))</f>
        <v>0</v>
      </c>
      <c r="FJ142" s="18">
        <f>IF(FJ$5&gt;$G$4,0,SUMIFS(Fluxo!$O:$O,Fluxo!$U:$U,"&gt;"&amp;FI$5,Fluxo!$U:$U,"&lt;="&amp;FJ$5,Fluxo!$D:$D,$D142,Fluxo!$E:$E,"&lt;&gt;"&amp;"PERMUTANTE"))</f>
        <v>0</v>
      </c>
      <c r="FK142" s="18">
        <f>IF(FK$5&gt;$G$4,0,SUMIFS(Fluxo!$O:$O,Fluxo!$U:$U,"&gt;"&amp;FJ$5,Fluxo!$U:$U,"&lt;="&amp;FK$5,Fluxo!$D:$D,$D142,Fluxo!$E:$E,"&lt;&gt;"&amp;"PERMUTANTE"))</f>
        <v>0</v>
      </c>
      <c r="FL142" s="18">
        <f>IF(FL$5&gt;$G$4,0,SUMIFS(Fluxo!$O:$O,Fluxo!$U:$U,"&gt;"&amp;FK$5,Fluxo!$U:$U,"&lt;="&amp;FL$5,Fluxo!$D:$D,$D142,Fluxo!$E:$E,"&lt;&gt;"&amp;"PERMUTANTE"))</f>
        <v>0</v>
      </c>
      <c r="FM142" s="18">
        <f>IF(FM$5&gt;$G$4,0,SUMIFS(Fluxo!$O:$O,Fluxo!$U:$U,"&gt;"&amp;FL$5,Fluxo!$U:$U,"&lt;="&amp;FM$5,Fluxo!$D:$D,$D142,Fluxo!$E:$E,"&lt;&gt;"&amp;"PERMUTANTE"))</f>
        <v>0</v>
      </c>
      <c r="FN142" s="18">
        <f>IF(FN$5&gt;$G$4,0,SUMIFS(Fluxo!$O:$O,Fluxo!$U:$U,"&gt;"&amp;FM$5,Fluxo!$U:$U,"&lt;="&amp;FN$5,Fluxo!$D:$D,$D142,Fluxo!$E:$E,"&lt;&gt;"&amp;"PERMUTANTE"))</f>
        <v>0</v>
      </c>
      <c r="FO142" s="18">
        <f>IF(FO$5&gt;$G$4,0,SUMIFS(Fluxo!$O:$O,Fluxo!$U:$U,"&gt;"&amp;FN$5,Fluxo!$U:$U,"&lt;="&amp;FO$5,Fluxo!$D:$D,$D142,Fluxo!$E:$E,"&lt;&gt;"&amp;"PERMUTANTE"))</f>
        <v>0</v>
      </c>
      <c r="FP142" s="18">
        <f>IF(FP$5&gt;$G$4,0,SUMIFS(Fluxo!$O:$O,Fluxo!$U:$U,"&gt;"&amp;FO$5,Fluxo!$U:$U,"&lt;="&amp;FP$5,Fluxo!$D:$D,$D142,Fluxo!$E:$E,"&lt;&gt;"&amp;"PERMUTANTE"))</f>
        <v>0</v>
      </c>
      <c r="FQ142" s="18">
        <f>IF(FQ$5&gt;$G$4,0,SUMIFS(Fluxo!$O:$O,Fluxo!$U:$U,"&gt;"&amp;FP$5,Fluxo!$U:$U,"&lt;="&amp;FQ$5,Fluxo!$D:$D,$D142,Fluxo!$E:$E,"&lt;&gt;"&amp;"PERMUTANTE"))</f>
        <v>0</v>
      </c>
      <c r="FR142" s="18">
        <f>IF(FR$5&gt;$G$4,0,SUMIFS(Fluxo!$O:$O,Fluxo!$U:$U,"&gt;"&amp;FQ$5,Fluxo!$U:$U,"&lt;="&amp;FR$5,Fluxo!$D:$D,$D142,Fluxo!$E:$E,"&lt;&gt;"&amp;"PERMUTANTE"))</f>
        <v>0</v>
      </c>
      <c r="FS142" s="18">
        <f>IF(FS$5&gt;$G$4,0,SUMIFS(Fluxo!$O:$O,Fluxo!$U:$U,"&gt;"&amp;FR$5,Fluxo!$U:$U,"&lt;="&amp;FS$5,Fluxo!$D:$D,$D142,Fluxo!$E:$E,"&lt;&gt;"&amp;"PERMUTANTE"))</f>
        <v>0</v>
      </c>
      <c r="FT142" s="18">
        <f>IF(FT$5&gt;$G$4,0,SUMIFS(Fluxo!$O:$O,Fluxo!$U:$U,"&gt;"&amp;FS$5,Fluxo!$U:$U,"&lt;="&amp;FT$5,Fluxo!$D:$D,$D142,Fluxo!$E:$E,"&lt;&gt;"&amp;"PERMUTANTE"))</f>
        <v>0</v>
      </c>
      <c r="FU142" s="18">
        <f>IF(FU$5&gt;$G$4,0,SUMIFS(Fluxo!$O:$O,Fluxo!$U:$U,"&gt;"&amp;FT$5,Fluxo!$U:$U,"&lt;="&amp;FU$5,Fluxo!$D:$D,$D142,Fluxo!$E:$E,"&lt;&gt;"&amp;"PERMUTANTE"))</f>
        <v>0</v>
      </c>
      <c r="FV142" s="18">
        <f>IF(FV$5&gt;$G$4,0,SUMIFS(Fluxo!$O:$O,Fluxo!$U:$U,"&gt;"&amp;FU$5,Fluxo!$U:$U,"&lt;="&amp;FV$5,Fluxo!$D:$D,$D142,Fluxo!$E:$E,"&lt;&gt;"&amp;"PERMUTANTE"))</f>
        <v>0</v>
      </c>
      <c r="FW142" s="18">
        <f>IF(FW$5&gt;$G$4,0,SUMIFS(Fluxo!$O:$O,Fluxo!$U:$U,"&gt;"&amp;FV$5,Fluxo!$U:$U,"&lt;="&amp;FW$5,Fluxo!$D:$D,$D142,Fluxo!$E:$E,"&lt;&gt;"&amp;"PERMUTANTE"))</f>
        <v>0</v>
      </c>
      <c r="FX142" s="18">
        <f>IF(FX$5&gt;$G$4,0,SUMIFS(Fluxo!$O:$O,Fluxo!$U:$U,"&gt;"&amp;FW$5,Fluxo!$U:$U,"&lt;="&amp;FX$5,Fluxo!$D:$D,$D142,Fluxo!$E:$E,"&lt;&gt;"&amp;"PERMUTANTE"))</f>
        <v>0</v>
      </c>
      <c r="FY142" s="18">
        <f>IF(FY$5&gt;$G$4,0,SUMIFS(Fluxo!$O:$O,Fluxo!$U:$U,"&gt;"&amp;FX$5,Fluxo!$U:$U,"&lt;="&amp;FY$5,Fluxo!$D:$D,$D142,Fluxo!$E:$E,"&lt;&gt;"&amp;"PERMUTANTE"))</f>
        <v>0</v>
      </c>
      <c r="FZ142" s="18">
        <f>IF(FZ$5&gt;$G$4,0,SUMIFS(Fluxo!$O:$O,Fluxo!$U:$U,"&gt;"&amp;FY$5,Fluxo!$U:$U,"&lt;="&amp;FZ$5,Fluxo!$D:$D,$D142,Fluxo!$E:$E,"&lt;&gt;"&amp;"PERMUTANTE"))</f>
        <v>0</v>
      </c>
      <c r="GA142" s="18">
        <f>IF(GA$5&gt;$G$4,0,SUMIFS(Fluxo!$O:$O,Fluxo!$U:$U,"&gt;"&amp;FZ$5,Fluxo!$U:$U,"&lt;="&amp;GA$5,Fluxo!$D:$D,$D142,Fluxo!$E:$E,"&lt;&gt;"&amp;"PERMUTANTE"))</f>
        <v>0</v>
      </c>
      <c r="GB142" s="18">
        <f>IF(GB$5&gt;$G$4,0,SUMIFS(Fluxo!$O:$O,Fluxo!$U:$U,"&gt;"&amp;GA$5,Fluxo!$U:$U,"&lt;="&amp;GB$5,Fluxo!$D:$D,$D142,Fluxo!$E:$E,"&lt;&gt;"&amp;"PERMUTANTE"))</f>
        <v>0</v>
      </c>
      <c r="GC142" s="18">
        <f>IF(GC$5&gt;$G$4,0,SUMIFS(Fluxo!$O:$O,Fluxo!$U:$U,"&gt;"&amp;GB$5,Fluxo!$U:$U,"&lt;="&amp;GC$5,Fluxo!$D:$D,$D142,Fluxo!$E:$E,"&lt;&gt;"&amp;"PERMUTANTE"))</f>
        <v>0</v>
      </c>
      <c r="GD142" s="18">
        <f>IF(GD$5&gt;$G$4,0,SUMIFS(Fluxo!$O:$O,Fluxo!$U:$U,"&gt;"&amp;GC$5,Fluxo!$U:$U,"&lt;="&amp;GD$5,Fluxo!$D:$D,$D142,Fluxo!$E:$E,"&lt;&gt;"&amp;"PERMUTANTE"))</f>
        <v>0</v>
      </c>
      <c r="GE142" s="18">
        <f>IF(GE$5&gt;$G$4,0,SUMIFS(Fluxo!$O:$O,Fluxo!$U:$U,"&gt;"&amp;GD$5,Fluxo!$U:$U,"&lt;="&amp;GE$5,Fluxo!$D:$D,$D142,Fluxo!$E:$E,"&lt;&gt;"&amp;"PERMUTANTE"))</f>
        <v>0</v>
      </c>
      <c r="GF142" s="18">
        <f>IF(GF$5&gt;$G$4,0,SUMIFS(Fluxo!$O:$O,Fluxo!$U:$U,"&gt;"&amp;GE$5,Fluxo!$U:$U,"&lt;="&amp;GF$5,Fluxo!$D:$D,$D142,Fluxo!$E:$E,"&lt;&gt;"&amp;"PERMUTANTE"))</f>
        <v>0</v>
      </c>
      <c r="GG142" s="18">
        <f>IF(GG$5&gt;$G$4,0,SUMIFS(Fluxo!$O:$O,Fluxo!$U:$U,"&gt;"&amp;GF$5,Fluxo!$U:$U,"&lt;="&amp;GG$5,Fluxo!$D:$D,$D142,Fluxo!$E:$E,"&lt;&gt;"&amp;"PERMUTANTE"))</f>
        <v>0</v>
      </c>
      <c r="GH142" s="18">
        <f>IF(GH$5&gt;$G$4,0,SUMIFS(Fluxo!$O:$O,Fluxo!$U:$U,"&gt;"&amp;GG$5,Fluxo!$U:$U,"&lt;="&amp;GH$5,Fluxo!$D:$D,$D142,Fluxo!$E:$E,"&lt;&gt;"&amp;"PERMUTANTE"))</f>
        <v>0</v>
      </c>
      <c r="GI142" s="18">
        <f>IF(GI$5&gt;$G$4,0,SUMIFS(Fluxo!$O:$O,Fluxo!$U:$U,"&gt;"&amp;GH$5,Fluxo!$U:$U,"&lt;="&amp;GI$5,Fluxo!$D:$D,$D142,Fluxo!$E:$E,"&lt;&gt;"&amp;"PERMUTANTE"))</f>
        <v>0</v>
      </c>
      <c r="GJ142" s="18">
        <f>IF(GJ$5&gt;$G$4,0,SUMIFS(Fluxo!$O:$O,Fluxo!$U:$U,"&gt;"&amp;GI$5,Fluxo!$U:$U,"&lt;="&amp;GJ$5,Fluxo!$D:$D,$D142,Fluxo!$E:$E,"&lt;&gt;"&amp;"PERMUTANTE"))</f>
        <v>0</v>
      </c>
      <c r="GK142" s="18">
        <f>IF(GK$5&gt;$G$4,0,SUMIFS(Fluxo!$O:$O,Fluxo!$U:$U,"&gt;"&amp;GJ$5,Fluxo!$U:$U,"&lt;="&amp;GK$5,Fluxo!$D:$D,$D142,Fluxo!$E:$E,"&lt;&gt;"&amp;"PERMUTANTE"))</f>
        <v>0</v>
      </c>
      <c r="GL142" s="18">
        <f>IF(GL$5&gt;$G$4,0,SUMIFS(Fluxo!$O:$O,Fluxo!$U:$U,"&gt;"&amp;GK$5,Fluxo!$U:$U,"&lt;="&amp;GL$5,Fluxo!$D:$D,$D142,Fluxo!$E:$E,"&lt;&gt;"&amp;"PERMUTANTE"))</f>
        <v>0</v>
      </c>
      <c r="GM142" s="18">
        <f>IF(GM$5&gt;$G$4,0,SUMIFS(Fluxo!$O:$O,Fluxo!$U:$U,"&gt;"&amp;GL$5,Fluxo!$U:$U,"&lt;="&amp;GM$5,Fluxo!$D:$D,$D142,Fluxo!$E:$E,"&lt;&gt;"&amp;"PERMUTANTE"))</f>
        <v>0</v>
      </c>
      <c r="GN142" s="18">
        <f>IF(GN$5&gt;$G$4,0,SUMIFS(Fluxo!$O:$O,Fluxo!$U:$U,"&gt;"&amp;GM$5,Fluxo!$U:$U,"&lt;="&amp;GN$5,Fluxo!$D:$D,$D142,Fluxo!$E:$E,"&lt;&gt;"&amp;"PERMUTANTE"))</f>
        <v>0</v>
      </c>
      <c r="GO142" s="18">
        <f>IF(GO$5&gt;$G$4,0,SUMIFS(Fluxo!$O:$O,Fluxo!$U:$U,"&gt;"&amp;GN$5,Fluxo!$U:$U,"&lt;="&amp;GO$5,Fluxo!$D:$D,$D142,Fluxo!$E:$E,"&lt;&gt;"&amp;"PERMUTANTE"))</f>
        <v>0</v>
      </c>
      <c r="GP142" s="18">
        <f>IF(GP$5&gt;$G$4,0,SUMIFS(Fluxo!$O:$O,Fluxo!$U:$U,"&gt;"&amp;GO$5,Fluxo!$U:$U,"&lt;="&amp;GP$5,Fluxo!$D:$D,$D142,Fluxo!$E:$E,"&lt;&gt;"&amp;"PERMUTANTE"))</f>
        <v>0</v>
      </c>
      <c r="GQ142" s="18">
        <f>IF(GQ$5&gt;$G$4,0,SUMIFS(Fluxo!$O:$O,Fluxo!$U:$U,"&gt;"&amp;GP$5,Fluxo!$U:$U,"&lt;="&amp;GQ$5,Fluxo!$D:$D,$D142,Fluxo!$E:$E,"&lt;&gt;"&amp;"PERMUTANTE"))</f>
        <v>0</v>
      </c>
      <c r="GR142" s="18">
        <f>IF(GR$5&gt;$G$4,0,SUMIFS(Fluxo!$O:$O,Fluxo!$U:$U,"&gt;"&amp;GQ$5,Fluxo!$U:$U,"&lt;="&amp;GR$5,Fluxo!$D:$D,$D142,Fluxo!$E:$E,"&lt;&gt;"&amp;"PERMUTANTE"))</f>
        <v>0</v>
      </c>
      <c r="GS142" s="18">
        <f>IF(GS$5&gt;$G$4,0,SUMIFS(Fluxo!$O:$O,Fluxo!$U:$U,"&gt;"&amp;GR$5,Fluxo!$U:$U,"&lt;="&amp;GS$5,Fluxo!$D:$D,$D142,Fluxo!$E:$E,"&lt;&gt;"&amp;"PERMUTANTE"))</f>
        <v>0</v>
      </c>
      <c r="GT142" s="18">
        <f>IF(GT$5&gt;$G$4,0,SUMIFS(Fluxo!$O:$O,Fluxo!$U:$U,"&gt;"&amp;GS$5,Fluxo!$U:$U,"&lt;="&amp;GT$5,Fluxo!$D:$D,$D142,Fluxo!$E:$E,"&lt;&gt;"&amp;"PERMUTANTE"))</f>
        <v>0</v>
      </c>
      <c r="GU142" s="18">
        <f>IF(GU$5&gt;$G$4,0,SUMIFS(Fluxo!$O:$O,Fluxo!$U:$U,"&gt;"&amp;GT$5,Fluxo!$U:$U,"&lt;="&amp;GU$5,Fluxo!$D:$D,$D142,Fluxo!$E:$E,"&lt;&gt;"&amp;"PERMUTANTE"))</f>
        <v>0</v>
      </c>
      <c r="GV142" s="18">
        <f>IF(GV$5&gt;$G$4,0,SUMIFS(Fluxo!$O:$O,Fluxo!$U:$U,"&gt;"&amp;GU$5,Fluxo!$U:$U,"&lt;="&amp;GV$5,Fluxo!$D:$D,$D142,Fluxo!$E:$E,"&lt;&gt;"&amp;"PERMUTANTE"))</f>
        <v>0</v>
      </c>
      <c r="GW142" s="18">
        <f>IF(GW$5&gt;$G$4,0,SUMIFS(Fluxo!$O:$O,Fluxo!$U:$U,"&gt;"&amp;GV$5,Fluxo!$U:$U,"&lt;="&amp;GW$5,Fluxo!$D:$D,$D142,Fluxo!$E:$E,"&lt;&gt;"&amp;"PERMUTANTE"))</f>
        <v>0</v>
      </c>
      <c r="GX142" s="18">
        <f>IF(GX$5&gt;$G$4,0,SUMIFS(Fluxo!$O:$O,Fluxo!$U:$U,"&gt;"&amp;GW$5,Fluxo!$U:$U,"&lt;="&amp;GX$5,Fluxo!$D:$D,$D142,Fluxo!$E:$E,"&lt;&gt;"&amp;"PERMUTANTE"))</f>
        <v>0</v>
      </c>
      <c r="GY142" s="18">
        <f>IF(GY$5&gt;$G$4,0,SUMIFS(Fluxo!$O:$O,Fluxo!$U:$U,"&gt;"&amp;GX$5,Fluxo!$U:$U,"&lt;="&amp;GY$5,Fluxo!$D:$D,$D142,Fluxo!$E:$E,"&lt;&gt;"&amp;"PERMUTANTE"))</f>
        <v>0</v>
      </c>
      <c r="GZ142" s="18">
        <f>IF(GZ$5&gt;$G$4,0,SUMIFS(Fluxo!$O:$O,Fluxo!$U:$U,"&gt;"&amp;GY$5,Fluxo!$U:$U,"&lt;="&amp;GZ$5,Fluxo!$D:$D,$D142,Fluxo!$E:$E,"&lt;&gt;"&amp;"PERMUTANTE"))</f>
        <v>0</v>
      </c>
      <c r="HA142" s="18">
        <f>IF(HA$5&gt;$G$4,0,SUMIFS(Fluxo!$O:$O,Fluxo!$U:$U,"&gt;"&amp;GZ$5,Fluxo!$U:$U,"&lt;="&amp;HA$5,Fluxo!$D:$D,$D142,Fluxo!$E:$E,"&lt;&gt;"&amp;"PERMUTANTE"))</f>
        <v>0</v>
      </c>
      <c r="HB142" s="18">
        <f>IF(HB$5&gt;$G$4,0,SUMIFS(Fluxo!$O:$O,Fluxo!$U:$U,"&gt;"&amp;HA$5,Fluxo!$U:$U,"&lt;="&amp;HB$5,Fluxo!$D:$D,$D142,Fluxo!$E:$E,"&lt;&gt;"&amp;"PERMUTANTE"))</f>
        <v>0</v>
      </c>
      <c r="HC142" s="18">
        <f>IF(HC$5&gt;$G$4,0,SUMIFS(Fluxo!$O:$O,Fluxo!$U:$U,"&gt;"&amp;HB$5,Fluxo!$U:$U,"&lt;="&amp;HC$5,Fluxo!$D:$D,$D142,Fluxo!$E:$E,"&lt;&gt;"&amp;"PERMUTANTE"))</f>
        <v>0</v>
      </c>
      <c r="HD142" s="18">
        <f>IF(HD$5&gt;$G$4,0,SUMIFS(Fluxo!$O:$O,Fluxo!$U:$U,"&gt;"&amp;HC$5,Fluxo!$U:$U,"&lt;="&amp;HD$5,Fluxo!$D:$D,$D142,Fluxo!$E:$E,"&lt;&gt;"&amp;"PERMUTANTE"))</f>
        <v>0</v>
      </c>
      <c r="HE142" s="18">
        <f>IF(HE$5&gt;$G$4,0,SUMIFS(Fluxo!$O:$O,Fluxo!$U:$U,"&gt;"&amp;HD$5,Fluxo!$U:$U,"&lt;="&amp;HE$5,Fluxo!$D:$D,$D142,Fluxo!$E:$E,"&lt;&gt;"&amp;"PERMUTANTE"))</f>
        <v>0</v>
      </c>
      <c r="HF142" s="18">
        <f>IF(HF$5&gt;$G$4,0,SUMIFS(Fluxo!$O:$O,Fluxo!$U:$U,"&gt;"&amp;HE$5,Fluxo!$U:$U,"&lt;="&amp;HF$5,Fluxo!$D:$D,$D142,Fluxo!$E:$E,"&lt;&gt;"&amp;"PERMUTANTE"))</f>
        <v>0</v>
      </c>
    </row>
    <row r="143" spans="1:214">
      <c r="A143" s="20">
        <f t="shared" si="13"/>
        <v>133</v>
      </c>
      <c r="B143" s="140" t="str">
        <f>'Check Carteira'!C135</f>
        <v>E.1016.99.03.2013</v>
      </c>
      <c r="C143" s="141">
        <v>1</v>
      </c>
      <c r="D143" s="129" t="str">
        <f>'Check Carteira'!F135</f>
        <v>S-2013</v>
      </c>
      <c r="E143" s="21">
        <f>IFERROR(INDEX(Contratos!L:L,MATCH(D143,Contratos!R:R,0)),"")</f>
        <v>45401</v>
      </c>
      <c r="F143" s="139">
        <f>IFERROR(INDEX(Contratos!G:G,MATCH(D143,Contratos!R:R,0)),"")</f>
        <v>363855</v>
      </c>
      <c r="H143" s="83">
        <f t="shared" si="12"/>
        <v>87993.13</v>
      </c>
      <c r="J143" s="18">
        <f>IF(J$5&gt;$G$4,0,SUMIFS(Fluxo!$O:$O,Fluxo!$U:$U,"&gt;"&amp;I$5,Fluxo!$U:$U,"&lt;="&amp;J$5,Fluxo!$D:$D,$D143))</f>
        <v>0</v>
      </c>
      <c r="K143" s="18">
        <f>IF(K$5&gt;$G$4,0,SUMIFS(Fluxo!$O:$O,Fluxo!$U:$U,"&gt;"&amp;J$5,Fluxo!$U:$U,"&lt;="&amp;K$5,Fluxo!$D:$D,$D143))</f>
        <v>0</v>
      </c>
      <c r="L143" s="18">
        <f>IF(L$5&gt;$G$4,0,SUMIFS(Fluxo!$O:$O,Fluxo!$U:$U,"&gt;"&amp;K$5,Fluxo!$U:$U,"&lt;="&amp;L$5,Fluxo!$D:$D,$D143))</f>
        <v>0</v>
      </c>
      <c r="M143" s="18">
        <f>IF(M$5&gt;$G$4,0,SUMIFS(Fluxo!$O:$O,Fluxo!$U:$U,"&gt;"&amp;L$5,Fluxo!$U:$U,"&lt;="&amp;M$5,Fluxo!$D:$D,$D143))</f>
        <v>0</v>
      </c>
      <c r="N143" s="18">
        <f>IF(N$5&gt;$G$4,0,SUMIFS(Fluxo!$O:$O,Fluxo!$U:$U,"&gt;"&amp;M$5,Fluxo!$U:$U,"&lt;="&amp;N$5,Fluxo!$D:$D,$D143))</f>
        <v>0</v>
      </c>
      <c r="O143" s="18">
        <f>IF(O$5&gt;$G$4,0,SUMIFS(Fluxo!$O:$O,Fluxo!$U:$U,"&gt;"&amp;N$5,Fluxo!$U:$U,"&lt;="&amp;O$5,Fluxo!$D:$D,$D143))</f>
        <v>0</v>
      </c>
      <c r="P143" s="18">
        <f>IF(P$5&gt;$G$4,0,SUMIFS(Fluxo!$O:$O,Fluxo!$U:$U,"&gt;"&amp;O$5,Fluxo!$U:$U,"&lt;="&amp;P$5,Fluxo!$D:$D,$D143))</f>
        <v>0</v>
      </c>
      <c r="Q143" s="18">
        <f>IF(Q$5&gt;$G$4,0,SUMIFS(Fluxo!$O:$O,Fluxo!$U:$U,"&gt;"&amp;P$5,Fluxo!$U:$U,"&lt;="&amp;Q$5,Fluxo!$D:$D,$D143))</f>
        <v>0</v>
      </c>
      <c r="R143" s="18">
        <f>IF(R$5&gt;$G$4,0,SUMIFS(Fluxo!$O:$O,Fluxo!$U:$U,"&gt;"&amp;Q$5,Fluxo!$U:$U,"&lt;="&amp;R$5,Fluxo!$D:$D,$D143))</f>
        <v>0</v>
      </c>
      <c r="S143" s="18">
        <f>IF(S$5&gt;$G$4,0,SUMIFS(Fluxo!$O:$O,Fluxo!$U:$U,"&gt;"&amp;R$5,Fluxo!$U:$U,"&lt;="&amp;S$5,Fluxo!$D:$D,$D143,Fluxo!$E:$E,"&lt;&gt;"&amp;"PERMUTANTE"))</f>
        <v>0</v>
      </c>
      <c r="T143" s="18">
        <f>IF(T$5&gt;$G$4,0,SUMIFS(Fluxo!$O:$O,Fluxo!$U:$U,"&gt;"&amp;S$5,Fluxo!$U:$U,"&lt;="&amp;T$5,Fluxo!$D:$D,$D143,Fluxo!$E:$E,"&lt;&gt;"&amp;"PERMUTANTE"))</f>
        <v>0</v>
      </c>
      <c r="U143" s="18">
        <f>IF(U$5&gt;$G$4,0,SUMIFS(Fluxo!$O:$O,Fluxo!$U:$U,"&gt;"&amp;T$5,Fluxo!$U:$U,"&lt;="&amp;U$5,Fluxo!$D:$D,$D143,Fluxo!$E:$E,"&lt;&gt;"&amp;"PERMUTANTE"))</f>
        <v>0</v>
      </c>
      <c r="V143" s="18">
        <f>IF(V$5&gt;$G$4,0,SUMIFS(Fluxo!$O:$O,Fluxo!$U:$U,"&gt;"&amp;U$5,Fluxo!$U:$U,"&lt;="&amp;V$5,Fluxo!$D:$D,$D143,Fluxo!$E:$E,"&lt;&gt;"&amp;"PERMUTANTE"))</f>
        <v>82855</v>
      </c>
      <c r="W143" s="18">
        <f>IF(W$5&gt;$G$4,0,SUMIFS(Fluxo!$O:$O,Fluxo!$U:$U,"&gt;"&amp;V$5,Fluxo!$U:$U,"&lt;="&amp;W$5,Fluxo!$D:$D,$D143,Fluxo!$E:$E,"&lt;&gt;"&amp;"PERMUTANTE"))</f>
        <v>0</v>
      </c>
      <c r="X143" s="18">
        <f>IF(X$5&gt;$G$4,0,SUMIFS(Fluxo!$O:$O,Fluxo!$U:$U,"&gt;"&amp;W$5,Fluxo!$U:$U,"&lt;="&amp;X$5,Fluxo!$D:$D,$D143,Fluxo!$E:$E,"&lt;&gt;"&amp;"PERMUTANTE"))</f>
        <v>0</v>
      </c>
      <c r="Y143" s="18">
        <f>IF(Y$5&gt;$G$4,0,SUMIFS(Fluxo!$O:$O,Fluxo!$U:$U,"&gt;"&amp;X$5,Fluxo!$U:$U,"&lt;="&amp;Y$5,Fluxo!$D:$D,$D143,Fluxo!$E:$E,"&lt;&gt;"&amp;"PERMUTANTE"))</f>
        <v>2559.81</v>
      </c>
      <c r="Z143" s="18">
        <f>IF(Z$5&gt;$G$4,0,SUMIFS(Fluxo!$O:$O,Fluxo!$U:$U,"&gt;"&amp;Y$5,Fluxo!$U:$U,"&lt;="&amp;Z$5,Fluxo!$D:$D,$D143,Fluxo!$E:$E,"&lt;&gt;"&amp;"PERMUTANTE"))</f>
        <v>0</v>
      </c>
      <c r="AA143" s="18">
        <f>IF(AA$5&gt;$G$4,0,SUMIFS(Fluxo!$O:$O,Fluxo!$U:$U,"&gt;"&amp;Z$5,Fluxo!$U:$U,"&lt;="&amp;AA$5,Fluxo!$D:$D,$D143,Fluxo!$E:$E,"&lt;&gt;"&amp;"PERMUTANTE"))</f>
        <v>2578.3200000000002</v>
      </c>
      <c r="AB143" s="18">
        <f>IF(AB$5&gt;$G$4,0,SUMIFS(Fluxo!$O:$O,Fluxo!$U:$U,"&gt;"&amp;AA$5,Fluxo!$U:$U,"&lt;="&amp;AB$5,Fluxo!$D:$D,$D143,Fluxo!$E:$E,"&lt;&gt;"&amp;"PERMUTANTE"))</f>
        <v>0</v>
      </c>
      <c r="AC143" s="18">
        <f>IF(AC$5&gt;$G$4,0,SUMIFS(Fluxo!$O:$O,Fluxo!$U:$U,"&gt;"&amp;AB$5,Fluxo!$U:$U,"&lt;="&amp;AC$5,Fluxo!$D:$D,$D143,Fluxo!$E:$E,"&lt;&gt;"&amp;"PERMUTANTE"))</f>
        <v>0</v>
      </c>
      <c r="AD143" s="18">
        <f>IF(AD$5&gt;$G$4,0,SUMIFS(Fluxo!$O:$O,Fluxo!$U:$U,"&gt;"&amp;AC$5,Fluxo!$U:$U,"&lt;="&amp;AD$5,Fluxo!$D:$D,$D143,Fluxo!$E:$E,"&lt;&gt;"&amp;"PERMUTANTE"))</f>
        <v>0</v>
      </c>
      <c r="AE143" s="18">
        <f>IF(AE$5&gt;$G$4,0,SUMIFS(Fluxo!$O:$O,Fluxo!$U:$U,"&gt;"&amp;AD$5,Fluxo!$U:$U,"&lt;="&amp;AE$5,Fluxo!$D:$D,$D143,Fluxo!$E:$E,"&lt;&gt;"&amp;"PERMUTANTE"))</f>
        <v>0</v>
      </c>
      <c r="AF143" s="18">
        <f>IF(AF$5&gt;$G$4,0,SUMIFS(Fluxo!$O:$O,Fluxo!$U:$U,"&gt;"&amp;AE$5,Fluxo!$U:$U,"&lt;="&amp;AF$5,Fluxo!$D:$D,$D143,Fluxo!$E:$E,"&lt;&gt;"&amp;"PERMUTANTE"))</f>
        <v>0</v>
      </c>
      <c r="AG143" s="18">
        <f>IF(AG$5&gt;$G$4,0,SUMIFS(Fluxo!$O:$O,Fluxo!$U:$U,"&gt;"&amp;AF$5,Fluxo!$U:$U,"&lt;="&amp;AG$5,Fluxo!$D:$D,$D143,Fluxo!$E:$E,"&lt;&gt;"&amp;"PERMUTANTE"))</f>
        <v>0</v>
      </c>
      <c r="AH143" s="18">
        <f>IF(AH$5&gt;$G$4,0,SUMIFS(Fluxo!$O:$O,Fluxo!$U:$U,"&gt;"&amp;AG$5,Fluxo!$U:$U,"&lt;="&amp;AH$5,Fluxo!$D:$D,$D143,Fluxo!$E:$E,"&lt;&gt;"&amp;"PERMUTANTE"))</f>
        <v>0</v>
      </c>
      <c r="AI143" s="18">
        <f>IF(AI$5&gt;$G$4,0,SUMIFS(Fluxo!$O:$O,Fluxo!$U:$U,"&gt;"&amp;AH$5,Fluxo!$U:$U,"&lt;="&amp;AI$5,Fluxo!$D:$D,$D143,Fluxo!$E:$E,"&lt;&gt;"&amp;"PERMUTANTE"))</f>
        <v>0</v>
      </c>
      <c r="AJ143" s="18">
        <f>IF(AJ$5&gt;$G$4,0,SUMIFS(Fluxo!$O:$O,Fluxo!$U:$U,"&gt;"&amp;AI$5,Fluxo!$U:$U,"&lt;="&amp;AJ$5,Fluxo!$D:$D,$D143,Fluxo!$E:$E,"&lt;&gt;"&amp;"PERMUTANTE"))</f>
        <v>0</v>
      </c>
      <c r="AK143" s="18">
        <f>IF(AK$5&gt;$G$4,0,SUMIFS(Fluxo!$O:$O,Fluxo!$U:$U,"&gt;"&amp;AJ$5,Fluxo!$U:$U,"&lt;="&amp;AK$5,Fluxo!$D:$D,$D143,Fluxo!$E:$E,"&lt;&gt;"&amp;"PERMUTANTE"))</f>
        <v>0</v>
      </c>
      <c r="AL143" s="18">
        <f>IF(AL$5&gt;$G$4,0,SUMIFS(Fluxo!$O:$O,Fluxo!$U:$U,"&gt;"&amp;AK$5,Fluxo!$U:$U,"&lt;="&amp;AL$5,Fluxo!$D:$D,$D143,Fluxo!$E:$E,"&lt;&gt;"&amp;"PERMUTANTE"))</f>
        <v>0</v>
      </c>
      <c r="AM143" s="18">
        <f>IF(AM$5&gt;$G$4,0,SUMIFS(Fluxo!$O:$O,Fluxo!$U:$U,"&gt;"&amp;AL$5,Fluxo!$U:$U,"&lt;="&amp;AM$5,Fluxo!$D:$D,$D143,Fluxo!$E:$E,"&lt;&gt;"&amp;"PERMUTANTE"))</f>
        <v>0</v>
      </c>
      <c r="AN143" s="18">
        <f>IF(AN$5&gt;$G$4,0,SUMIFS(Fluxo!$O:$O,Fluxo!$U:$U,"&gt;"&amp;AM$5,Fluxo!$U:$U,"&lt;="&amp;AN$5,Fluxo!$D:$D,$D143,Fluxo!$E:$E,"&lt;&gt;"&amp;"PERMUTANTE"))</f>
        <v>0</v>
      </c>
      <c r="AO143" s="18">
        <f>IF(AO$5&gt;$G$4,0,SUMIFS(Fluxo!$O:$O,Fluxo!$U:$U,"&gt;"&amp;AN$5,Fluxo!$U:$U,"&lt;="&amp;AO$5,Fluxo!$D:$D,$D143,Fluxo!$E:$E,"&lt;&gt;"&amp;"PERMUTANTE"))</f>
        <v>0</v>
      </c>
      <c r="AP143" s="18">
        <f>IF(AP$5&gt;$G$4,0,SUMIFS(Fluxo!$O:$O,Fluxo!$U:$U,"&gt;"&amp;AO$5,Fluxo!$U:$U,"&lt;="&amp;AP$5,Fluxo!$D:$D,$D143,Fluxo!$E:$E,"&lt;&gt;"&amp;"PERMUTANTE"))</f>
        <v>0</v>
      </c>
      <c r="AQ143" s="18">
        <f>IF(AQ$5&gt;$G$4,0,SUMIFS(Fluxo!$O:$O,Fluxo!$U:$U,"&gt;"&amp;AP$5,Fluxo!$U:$U,"&lt;="&amp;AQ$5,Fluxo!$D:$D,$D143,Fluxo!$E:$E,"&lt;&gt;"&amp;"PERMUTANTE"))</f>
        <v>0</v>
      </c>
      <c r="AR143" s="18">
        <f>IF(AR$5&gt;$G$4,0,SUMIFS(Fluxo!$O:$O,Fluxo!$U:$U,"&gt;"&amp;AQ$5,Fluxo!$U:$U,"&lt;="&amp;AR$5,Fluxo!$D:$D,$D143,Fluxo!$E:$E,"&lt;&gt;"&amp;"PERMUTANTE"))</f>
        <v>0</v>
      </c>
      <c r="AS143" s="18">
        <f>IF(AS$5&gt;$G$4,0,SUMIFS(Fluxo!$O:$O,Fluxo!$U:$U,"&gt;"&amp;AR$5,Fluxo!$U:$U,"&lt;="&amp;AS$5,Fluxo!$D:$D,$D143,Fluxo!$E:$E,"&lt;&gt;"&amp;"PERMUTANTE"))</f>
        <v>0</v>
      </c>
      <c r="AT143" s="18">
        <f>IF(AT$5&gt;$G$4,0,SUMIFS(Fluxo!$O:$O,Fluxo!$U:$U,"&gt;"&amp;AS$5,Fluxo!$U:$U,"&lt;="&amp;AT$5,Fluxo!$D:$D,$D143,Fluxo!$E:$E,"&lt;&gt;"&amp;"PERMUTANTE"))</f>
        <v>0</v>
      </c>
      <c r="AU143" s="18">
        <f>IF(AU$5&gt;$G$4,0,SUMIFS(Fluxo!$O:$O,Fluxo!$U:$U,"&gt;"&amp;AT$5,Fluxo!$U:$U,"&lt;="&amp;AU$5,Fluxo!$D:$D,$D143,Fluxo!$E:$E,"&lt;&gt;"&amp;"PERMUTANTE"))</f>
        <v>0</v>
      </c>
      <c r="AV143" s="18">
        <f>IF(AV$5&gt;$G$4,0,SUMIFS(Fluxo!$O:$O,Fluxo!$U:$U,"&gt;"&amp;AU$5,Fluxo!$U:$U,"&lt;="&amp;AV$5,Fluxo!$D:$D,$D143,Fluxo!$E:$E,"&lt;&gt;"&amp;"PERMUTANTE"))</f>
        <v>0</v>
      </c>
      <c r="AW143" s="18">
        <f>IF(AW$5&gt;$G$4,0,SUMIFS(Fluxo!$O:$O,Fluxo!$U:$U,"&gt;"&amp;AV$5,Fluxo!$U:$U,"&lt;="&amp;AW$5,Fluxo!$D:$D,$D143,Fluxo!$E:$E,"&lt;&gt;"&amp;"PERMUTANTE"))</f>
        <v>0</v>
      </c>
      <c r="AX143" s="18">
        <f>IF(AX$5&gt;$G$4,0,SUMIFS(Fluxo!$O:$O,Fluxo!$U:$U,"&gt;"&amp;AW$5,Fluxo!$U:$U,"&lt;="&amp;AX$5,Fluxo!$D:$D,$D143,Fluxo!$E:$E,"&lt;&gt;"&amp;"PERMUTANTE"))</f>
        <v>0</v>
      </c>
      <c r="AY143" s="18">
        <f>IF(AY$5&gt;$G$4,0,SUMIFS(Fluxo!$O:$O,Fluxo!$U:$U,"&gt;"&amp;AX$5,Fluxo!$U:$U,"&lt;="&amp;AY$5,Fluxo!$D:$D,$D143,Fluxo!$E:$E,"&lt;&gt;"&amp;"PERMUTANTE"))</f>
        <v>0</v>
      </c>
      <c r="AZ143" s="18">
        <f>IF(AZ$5&gt;$G$4,0,SUMIFS(Fluxo!$O:$O,Fluxo!$U:$U,"&gt;"&amp;AY$5,Fluxo!$U:$U,"&lt;="&amp;AZ$5,Fluxo!$D:$D,$D143,Fluxo!$E:$E,"&lt;&gt;"&amp;"PERMUTANTE"))</f>
        <v>0</v>
      </c>
      <c r="BA143" s="18">
        <f>IF(BA$5&gt;$G$4,0,SUMIFS(Fluxo!$O:$O,Fluxo!$U:$U,"&gt;"&amp;AZ$5,Fluxo!$U:$U,"&lt;="&amp;BA$5,Fluxo!$D:$D,$D143,Fluxo!$E:$E,"&lt;&gt;"&amp;"PERMUTANTE"))</f>
        <v>0</v>
      </c>
      <c r="BB143" s="18">
        <f>IF(BB$5&gt;$G$4,0,SUMIFS(Fluxo!$O:$O,Fluxo!$U:$U,"&gt;"&amp;BA$5,Fluxo!$U:$U,"&lt;="&amp;BB$5,Fluxo!$D:$D,$D143,Fluxo!$E:$E,"&lt;&gt;"&amp;"PERMUTANTE"))</f>
        <v>0</v>
      </c>
      <c r="BC143" s="18">
        <f>IF(BC$5&gt;$G$4,0,SUMIFS(Fluxo!$O:$O,Fluxo!$U:$U,"&gt;"&amp;BB$5,Fluxo!$U:$U,"&lt;="&amp;BC$5,Fluxo!$D:$D,$D143,Fluxo!$E:$E,"&lt;&gt;"&amp;"PERMUTANTE"))</f>
        <v>0</v>
      </c>
      <c r="BD143" s="18">
        <f>IF(BD$5&gt;$G$4,0,SUMIFS(Fluxo!$O:$O,Fluxo!$U:$U,"&gt;"&amp;BC$5,Fluxo!$U:$U,"&lt;="&amp;BD$5,Fluxo!$D:$D,$D143,Fluxo!$E:$E,"&lt;&gt;"&amp;"PERMUTANTE"))</f>
        <v>0</v>
      </c>
      <c r="BE143" s="18">
        <f>IF(BE$5&gt;$G$4,0,SUMIFS(Fluxo!$O:$O,Fluxo!$U:$U,"&gt;"&amp;BD$5,Fluxo!$U:$U,"&lt;="&amp;BE$5,Fluxo!$D:$D,$D143,Fluxo!$E:$E,"&lt;&gt;"&amp;"PERMUTANTE"))</f>
        <v>0</v>
      </c>
      <c r="BF143" s="18">
        <f>IF(BF$5&gt;$G$4,0,SUMIFS(Fluxo!$O:$O,Fluxo!$U:$U,"&gt;"&amp;BE$5,Fluxo!$U:$U,"&lt;="&amp;BF$5,Fluxo!$D:$D,$D143,Fluxo!$E:$E,"&lt;&gt;"&amp;"PERMUTANTE"))</f>
        <v>0</v>
      </c>
      <c r="BG143" s="18">
        <f>IF(BG$5&gt;$G$4,0,SUMIFS(Fluxo!$O:$O,Fluxo!$U:$U,"&gt;"&amp;BF$5,Fluxo!$U:$U,"&lt;="&amp;BG$5,Fluxo!$D:$D,$D143,Fluxo!$E:$E,"&lt;&gt;"&amp;"PERMUTANTE"))</f>
        <v>0</v>
      </c>
      <c r="BH143" s="18">
        <f>IF(BH$5&gt;$G$4,0,SUMIFS(Fluxo!$O:$O,Fluxo!$U:$U,"&gt;"&amp;BG$5,Fluxo!$U:$U,"&lt;="&amp;BH$5,Fluxo!$D:$D,$D143,Fluxo!$E:$E,"&lt;&gt;"&amp;"PERMUTANTE"))</f>
        <v>0</v>
      </c>
      <c r="BI143" s="18">
        <f>IF(BI$5&gt;$G$4,0,SUMIFS(Fluxo!$O:$O,Fluxo!$U:$U,"&gt;"&amp;BH$5,Fluxo!$U:$U,"&lt;="&amp;BI$5,Fluxo!$D:$D,$D143,Fluxo!$E:$E,"&lt;&gt;"&amp;"PERMUTANTE"))</f>
        <v>0</v>
      </c>
      <c r="BJ143" s="18">
        <f>IF(BJ$5&gt;$G$4,0,SUMIFS(Fluxo!$O:$O,Fluxo!$U:$U,"&gt;"&amp;BI$5,Fluxo!$U:$U,"&lt;="&amp;BJ$5,Fluxo!$D:$D,$D143,Fluxo!$E:$E,"&lt;&gt;"&amp;"PERMUTANTE"))</f>
        <v>0</v>
      </c>
      <c r="BK143" s="18">
        <f>IF(BK$5&gt;$G$4,0,SUMIFS(Fluxo!$O:$O,Fluxo!$U:$U,"&gt;"&amp;BJ$5,Fluxo!$U:$U,"&lt;="&amp;BK$5,Fluxo!$D:$D,$D143,Fluxo!$E:$E,"&lt;&gt;"&amp;"PERMUTANTE"))</f>
        <v>0</v>
      </c>
      <c r="BL143" s="18">
        <f>IF(BL$5&gt;$G$4,0,SUMIFS(Fluxo!$O:$O,Fluxo!$U:$U,"&gt;"&amp;BK$5,Fluxo!$U:$U,"&lt;="&amp;BL$5,Fluxo!$D:$D,$D143,Fluxo!$E:$E,"&lt;&gt;"&amp;"PERMUTANTE"))</f>
        <v>0</v>
      </c>
      <c r="BM143" s="18">
        <f>IF(BM$5&gt;$G$4,0,SUMIFS(Fluxo!$O:$O,Fluxo!$U:$U,"&gt;"&amp;BL$5,Fluxo!$U:$U,"&lt;="&amp;BM$5,Fluxo!$D:$D,$D143,Fluxo!$E:$E,"&lt;&gt;"&amp;"PERMUTANTE"))</f>
        <v>0</v>
      </c>
      <c r="BN143" s="18">
        <f>IF(BN$5&gt;$G$4,0,SUMIFS(Fluxo!$O:$O,Fluxo!$U:$U,"&gt;"&amp;BM$5,Fluxo!$U:$U,"&lt;="&amp;BN$5,Fluxo!$D:$D,$D143,Fluxo!$E:$E,"&lt;&gt;"&amp;"PERMUTANTE"))</f>
        <v>0</v>
      </c>
      <c r="BO143" s="18">
        <f>IF(BO$5&gt;$G$4,0,SUMIFS(Fluxo!$O:$O,Fluxo!$U:$U,"&gt;"&amp;BN$5,Fluxo!$U:$U,"&lt;="&amp;BO$5,Fluxo!$D:$D,$D143,Fluxo!$E:$E,"&lt;&gt;"&amp;"PERMUTANTE"))</f>
        <v>0</v>
      </c>
      <c r="BP143" s="18">
        <f>IF(BP$5&gt;$G$4,0,SUMIFS(Fluxo!$O:$O,Fluxo!$U:$U,"&gt;"&amp;BO$5,Fluxo!$U:$U,"&lt;="&amp;BP$5,Fluxo!$D:$D,$D143,Fluxo!$E:$E,"&lt;&gt;"&amp;"PERMUTANTE"))</f>
        <v>0</v>
      </c>
      <c r="BQ143" s="18">
        <f>IF(BQ$5&gt;$G$4,0,SUMIFS(Fluxo!$O:$O,Fluxo!$U:$U,"&gt;"&amp;BP$5,Fluxo!$U:$U,"&lt;="&amp;BQ$5,Fluxo!$D:$D,$D143,Fluxo!$E:$E,"&lt;&gt;"&amp;"PERMUTANTE"))</f>
        <v>0</v>
      </c>
      <c r="BR143" s="18">
        <f>IF(BR$5&gt;$G$4,0,SUMIFS(Fluxo!$O:$O,Fluxo!$U:$U,"&gt;"&amp;BQ$5,Fluxo!$U:$U,"&lt;="&amp;BR$5,Fluxo!$D:$D,$D143,Fluxo!$E:$E,"&lt;&gt;"&amp;"PERMUTANTE"))</f>
        <v>0</v>
      </c>
      <c r="BS143" s="18">
        <f>IF(BS$5&gt;$G$4,0,SUMIFS(Fluxo!$O:$O,Fluxo!$U:$U,"&gt;"&amp;BR$5,Fluxo!$U:$U,"&lt;="&amp;BS$5,Fluxo!$D:$D,$D143,Fluxo!$E:$E,"&lt;&gt;"&amp;"PERMUTANTE"))</f>
        <v>0</v>
      </c>
      <c r="BT143" s="18">
        <f>IF(BT$5&gt;$G$4,0,SUMIFS(Fluxo!$O:$O,Fluxo!$U:$U,"&gt;"&amp;BS$5,Fluxo!$U:$U,"&lt;="&amp;BT$5,Fluxo!$D:$D,$D143,Fluxo!$E:$E,"&lt;&gt;"&amp;"PERMUTANTE"))</f>
        <v>0</v>
      </c>
      <c r="BU143" s="18">
        <f>IF(BU$5&gt;$G$4,0,SUMIFS(Fluxo!$O:$O,Fluxo!$U:$U,"&gt;"&amp;BT$5,Fluxo!$U:$U,"&lt;="&amp;BU$5,Fluxo!$D:$D,$D143,Fluxo!$E:$E,"&lt;&gt;"&amp;"PERMUTANTE"))</f>
        <v>0</v>
      </c>
      <c r="BV143" s="18">
        <f>IF(BV$5&gt;$G$4,0,SUMIFS(Fluxo!$O:$O,Fluxo!$U:$U,"&gt;"&amp;BU$5,Fluxo!$U:$U,"&lt;="&amp;BV$5,Fluxo!$D:$D,$D143,Fluxo!$E:$E,"&lt;&gt;"&amp;"PERMUTANTE"))</f>
        <v>0</v>
      </c>
      <c r="BW143" s="18">
        <f>IF(BW$5&gt;$G$4,0,SUMIFS(Fluxo!$O:$O,Fluxo!$U:$U,"&gt;"&amp;BV$5,Fluxo!$U:$U,"&lt;="&amp;BW$5,Fluxo!$D:$D,$D143,Fluxo!$E:$E,"&lt;&gt;"&amp;"PERMUTANTE"))</f>
        <v>0</v>
      </c>
      <c r="BX143" s="18">
        <f>IF(BX$5&gt;$G$4,0,SUMIFS(Fluxo!$O:$O,Fluxo!$U:$U,"&gt;"&amp;BW$5,Fluxo!$U:$U,"&lt;="&amp;BX$5,Fluxo!$D:$D,$D143,Fluxo!$E:$E,"&lt;&gt;"&amp;"PERMUTANTE"))</f>
        <v>0</v>
      </c>
      <c r="BY143" s="18">
        <f>IF(BY$5&gt;$G$4,0,SUMIFS(Fluxo!$O:$O,Fluxo!$U:$U,"&gt;"&amp;BX$5,Fluxo!$U:$U,"&lt;="&amp;BY$5,Fluxo!$D:$D,$D143,Fluxo!$E:$E,"&lt;&gt;"&amp;"PERMUTANTE"))</f>
        <v>0</v>
      </c>
      <c r="BZ143" s="18">
        <f>IF(BZ$5&gt;$G$4,0,SUMIFS(Fluxo!$O:$O,Fluxo!$U:$U,"&gt;"&amp;BY$5,Fluxo!$U:$U,"&lt;="&amp;BZ$5,Fluxo!$D:$D,$D143,Fluxo!$E:$E,"&lt;&gt;"&amp;"PERMUTANTE"))</f>
        <v>0</v>
      </c>
      <c r="CA143" s="18">
        <f>IF(CA$5&gt;$G$4,0,SUMIFS(Fluxo!$O:$O,Fluxo!$U:$U,"&gt;"&amp;BZ$5,Fluxo!$U:$U,"&lt;="&amp;CA$5,Fluxo!$D:$D,$D143,Fluxo!$E:$E,"&lt;&gt;"&amp;"PERMUTANTE"))</f>
        <v>0</v>
      </c>
      <c r="CB143" s="18">
        <f>IF(CB$5&gt;$G$4,0,SUMIFS(Fluxo!$O:$O,Fluxo!$U:$U,"&gt;"&amp;CA$5,Fluxo!$U:$U,"&lt;="&amp;CB$5,Fluxo!$D:$D,$D143,Fluxo!$E:$E,"&lt;&gt;"&amp;"PERMUTANTE"))</f>
        <v>0</v>
      </c>
      <c r="CC143" s="18">
        <f>IF(CC$5&gt;$G$4,0,SUMIFS(Fluxo!$O:$O,Fluxo!$U:$U,"&gt;"&amp;CB$5,Fluxo!$U:$U,"&lt;="&amp;CC$5,Fluxo!$D:$D,$D143,Fluxo!$E:$E,"&lt;&gt;"&amp;"PERMUTANTE"))</f>
        <v>0</v>
      </c>
      <c r="CD143" s="18">
        <f>IF(CD$5&gt;$G$4,0,SUMIFS(Fluxo!$O:$O,Fluxo!$U:$U,"&gt;"&amp;CC$5,Fluxo!$U:$U,"&lt;="&amp;CD$5,Fluxo!$D:$D,$D143,Fluxo!$E:$E,"&lt;&gt;"&amp;"PERMUTANTE"))</f>
        <v>0</v>
      </c>
      <c r="CE143" s="18">
        <f>IF(CE$5&gt;$G$4,0,SUMIFS(Fluxo!$O:$O,Fluxo!$U:$U,"&gt;"&amp;CD$5,Fluxo!$U:$U,"&lt;="&amp;CE$5,Fluxo!$D:$D,$D143,Fluxo!$E:$E,"&lt;&gt;"&amp;"PERMUTANTE"))</f>
        <v>0</v>
      </c>
      <c r="CF143" s="18">
        <f>IF(CF$5&gt;$G$4,0,SUMIFS(Fluxo!$O:$O,Fluxo!$U:$U,"&gt;"&amp;CE$5,Fluxo!$U:$U,"&lt;="&amp;CF$5,Fluxo!$D:$D,$D143,Fluxo!$E:$E,"&lt;&gt;"&amp;"PERMUTANTE"))</f>
        <v>0</v>
      </c>
      <c r="CG143" s="18">
        <f>IF(CG$5&gt;$G$4,0,SUMIFS(Fluxo!$O:$O,Fluxo!$U:$U,"&gt;"&amp;CF$5,Fluxo!$U:$U,"&lt;="&amp;CG$5,Fluxo!$D:$D,$D143,Fluxo!$E:$E,"&lt;&gt;"&amp;"PERMUTANTE"))</f>
        <v>0</v>
      </c>
      <c r="CH143" s="18">
        <f>IF(CH$5&gt;$G$4,0,SUMIFS(Fluxo!$O:$O,Fluxo!$U:$U,"&gt;"&amp;CG$5,Fluxo!$U:$U,"&lt;="&amp;CH$5,Fluxo!$D:$D,$D143,Fluxo!$E:$E,"&lt;&gt;"&amp;"PERMUTANTE"))</f>
        <v>0</v>
      </c>
      <c r="CI143" s="18">
        <f>IF(CI$5&gt;$G$4,0,SUMIFS(Fluxo!$O:$O,Fluxo!$U:$U,"&gt;"&amp;CH$5,Fluxo!$U:$U,"&lt;="&amp;CI$5,Fluxo!$D:$D,$D143,Fluxo!$E:$E,"&lt;&gt;"&amp;"PERMUTANTE"))</f>
        <v>0</v>
      </c>
      <c r="CJ143" s="18">
        <f>IF(CJ$5&gt;$G$4,0,SUMIFS(Fluxo!$O:$O,Fluxo!$U:$U,"&gt;"&amp;CI$5,Fluxo!$U:$U,"&lt;="&amp;CJ$5,Fluxo!$D:$D,$D143,Fluxo!$E:$E,"&lt;&gt;"&amp;"PERMUTANTE"))</f>
        <v>0</v>
      </c>
      <c r="CK143" s="18">
        <f>IF(CK$5&gt;$G$4,0,SUMIFS(Fluxo!$O:$O,Fluxo!$U:$U,"&gt;"&amp;CJ$5,Fluxo!$U:$U,"&lt;="&amp;CK$5,Fluxo!$D:$D,$D143,Fluxo!$E:$E,"&lt;&gt;"&amp;"PERMUTANTE"))</f>
        <v>0</v>
      </c>
      <c r="CL143" s="18">
        <f>IF(CL$5&gt;$G$4,0,SUMIFS(Fluxo!$O:$O,Fluxo!$U:$U,"&gt;"&amp;CK$5,Fluxo!$U:$U,"&lt;="&amp;CL$5,Fluxo!$D:$D,$D143,Fluxo!$E:$E,"&lt;&gt;"&amp;"PERMUTANTE"))</f>
        <v>0</v>
      </c>
      <c r="CM143" s="18">
        <f>IF(CM$5&gt;$G$4,0,SUMIFS(Fluxo!$O:$O,Fluxo!$U:$U,"&gt;"&amp;CL$5,Fluxo!$U:$U,"&lt;="&amp;CM$5,Fluxo!$D:$D,$D143,Fluxo!$E:$E,"&lt;&gt;"&amp;"PERMUTANTE"))</f>
        <v>0</v>
      </c>
      <c r="CN143" s="18">
        <f>IF(CN$5&gt;$G$4,0,SUMIFS(Fluxo!$O:$O,Fluxo!$U:$U,"&gt;"&amp;CM$5,Fluxo!$U:$U,"&lt;="&amp;CN$5,Fluxo!$D:$D,$D143,Fluxo!$E:$E,"&lt;&gt;"&amp;"PERMUTANTE"))</f>
        <v>0</v>
      </c>
      <c r="CO143" s="18">
        <f>IF(CO$5&gt;$G$4,0,SUMIFS(Fluxo!$O:$O,Fluxo!$U:$U,"&gt;"&amp;CN$5,Fluxo!$U:$U,"&lt;="&amp;CO$5,Fluxo!$D:$D,$D143,Fluxo!$E:$E,"&lt;&gt;"&amp;"PERMUTANTE"))</f>
        <v>0</v>
      </c>
      <c r="CP143" s="18">
        <f>IF(CP$5&gt;$G$4,0,SUMIFS(Fluxo!$O:$O,Fluxo!$U:$U,"&gt;"&amp;CO$5,Fluxo!$U:$U,"&lt;="&amp;CP$5,Fluxo!$D:$D,$D143,Fluxo!$E:$E,"&lt;&gt;"&amp;"PERMUTANTE"))</f>
        <v>0</v>
      </c>
      <c r="CQ143" s="18">
        <f>IF(CQ$5&gt;$G$4,0,SUMIFS(Fluxo!$O:$O,Fluxo!$U:$U,"&gt;"&amp;CP$5,Fluxo!$U:$U,"&lt;="&amp;CQ$5,Fluxo!$D:$D,$D143,Fluxo!$E:$E,"&lt;&gt;"&amp;"PERMUTANTE"))</f>
        <v>0</v>
      </c>
      <c r="CR143" s="18">
        <f>IF(CR$5&gt;$G$4,0,SUMIFS(Fluxo!$O:$O,Fluxo!$U:$U,"&gt;"&amp;CQ$5,Fluxo!$U:$U,"&lt;="&amp;CR$5,Fluxo!$D:$D,$D143,Fluxo!$E:$E,"&lt;&gt;"&amp;"PERMUTANTE"))</f>
        <v>0</v>
      </c>
      <c r="CS143" s="18">
        <f>IF(CS$5&gt;$G$4,0,SUMIFS(Fluxo!$O:$O,Fluxo!$U:$U,"&gt;"&amp;CR$5,Fluxo!$U:$U,"&lt;="&amp;CS$5,Fluxo!$D:$D,$D143,Fluxo!$E:$E,"&lt;&gt;"&amp;"PERMUTANTE"))</f>
        <v>0</v>
      </c>
      <c r="CT143" s="18">
        <f>IF(CT$5&gt;$G$4,0,SUMIFS(Fluxo!$O:$O,Fluxo!$U:$U,"&gt;"&amp;CS$5,Fluxo!$U:$U,"&lt;="&amp;CT$5,Fluxo!$D:$D,$D143,Fluxo!$E:$E,"&lt;&gt;"&amp;"PERMUTANTE"))</f>
        <v>0</v>
      </c>
      <c r="CU143" s="18">
        <f>IF(CU$5&gt;$G$4,0,SUMIFS(Fluxo!$O:$O,Fluxo!$U:$U,"&gt;"&amp;CT$5,Fluxo!$U:$U,"&lt;="&amp;CU$5,Fluxo!$D:$D,$D143,Fluxo!$E:$E,"&lt;&gt;"&amp;"PERMUTANTE"))</f>
        <v>0</v>
      </c>
      <c r="CV143" s="18">
        <f>IF(CV$5&gt;$G$4,0,SUMIFS(Fluxo!$O:$O,Fluxo!$U:$U,"&gt;"&amp;CU$5,Fluxo!$U:$U,"&lt;="&amp;CV$5,Fluxo!$D:$D,$D143,Fluxo!$E:$E,"&lt;&gt;"&amp;"PERMUTANTE"))</f>
        <v>0</v>
      </c>
      <c r="CW143" s="18">
        <f>IF(CW$5&gt;$G$4,0,SUMIFS(Fluxo!$O:$O,Fluxo!$U:$U,"&gt;"&amp;CV$5,Fluxo!$U:$U,"&lt;="&amp;CW$5,Fluxo!$D:$D,$D143,Fluxo!$E:$E,"&lt;&gt;"&amp;"PERMUTANTE"))</f>
        <v>0</v>
      </c>
      <c r="CX143" s="18">
        <f>IF(CX$5&gt;$G$4,0,SUMIFS(Fluxo!$O:$O,Fluxo!$U:$U,"&gt;"&amp;CW$5,Fluxo!$U:$U,"&lt;="&amp;CX$5,Fluxo!$D:$D,$D143,Fluxo!$E:$E,"&lt;&gt;"&amp;"PERMUTANTE"))</f>
        <v>0</v>
      </c>
      <c r="CY143" s="18">
        <f>IF(CY$5&gt;$G$4,0,SUMIFS(Fluxo!$O:$O,Fluxo!$U:$U,"&gt;"&amp;CX$5,Fluxo!$U:$U,"&lt;="&amp;CY$5,Fluxo!$D:$D,$D143,Fluxo!$E:$E,"&lt;&gt;"&amp;"PERMUTANTE"))</f>
        <v>0</v>
      </c>
      <c r="CZ143" s="18">
        <f>IF(CZ$5&gt;$G$4,0,SUMIFS(Fluxo!$O:$O,Fluxo!$U:$U,"&gt;"&amp;CY$5,Fluxo!$U:$U,"&lt;="&amp;CZ$5,Fluxo!$D:$D,$D143,Fluxo!$E:$E,"&lt;&gt;"&amp;"PERMUTANTE"))</f>
        <v>0</v>
      </c>
      <c r="DA143" s="18">
        <f>IF(DA$5&gt;$G$4,0,SUMIFS(Fluxo!$O:$O,Fluxo!$U:$U,"&gt;"&amp;CZ$5,Fluxo!$U:$U,"&lt;="&amp;DA$5,Fluxo!$D:$D,$D143,Fluxo!$E:$E,"&lt;&gt;"&amp;"PERMUTANTE"))</f>
        <v>0</v>
      </c>
      <c r="DB143" s="18">
        <f>IF(DB$5&gt;$G$4,0,SUMIFS(Fluxo!$O:$O,Fluxo!$U:$U,"&gt;"&amp;DA$5,Fluxo!$U:$U,"&lt;="&amp;DB$5,Fluxo!$D:$D,$D143,Fluxo!$E:$E,"&lt;&gt;"&amp;"PERMUTANTE"))</f>
        <v>0</v>
      </c>
      <c r="DC143" s="18">
        <f>IF(DC$5&gt;$G$4,0,SUMIFS(Fluxo!$O:$O,Fluxo!$U:$U,"&gt;"&amp;DB$5,Fluxo!$U:$U,"&lt;="&amp;DC$5,Fluxo!$D:$D,$D143,Fluxo!$E:$E,"&lt;&gt;"&amp;"PERMUTANTE"))</f>
        <v>0</v>
      </c>
      <c r="DD143" s="18">
        <f>IF(DD$5&gt;$G$4,0,SUMIFS(Fluxo!$O:$O,Fluxo!$U:$U,"&gt;"&amp;DC$5,Fluxo!$U:$U,"&lt;="&amp;DD$5,Fluxo!$D:$D,$D143,Fluxo!$E:$E,"&lt;&gt;"&amp;"PERMUTANTE"))</f>
        <v>0</v>
      </c>
      <c r="DE143" s="18">
        <f>IF(DE$5&gt;$G$4,0,SUMIFS(Fluxo!$O:$O,Fluxo!$U:$U,"&gt;"&amp;DD$5,Fluxo!$U:$U,"&lt;="&amp;DE$5,Fluxo!$D:$D,$D143,Fluxo!$E:$E,"&lt;&gt;"&amp;"PERMUTANTE"))</f>
        <v>0</v>
      </c>
      <c r="DF143" s="18">
        <f>IF(DF$5&gt;$G$4,0,SUMIFS(Fluxo!$O:$O,Fluxo!$U:$U,"&gt;"&amp;DE$5,Fluxo!$U:$U,"&lt;="&amp;DF$5,Fluxo!$D:$D,$D143,Fluxo!$E:$E,"&lt;&gt;"&amp;"PERMUTANTE"))</f>
        <v>0</v>
      </c>
      <c r="DG143" s="18">
        <f>IF(DG$5&gt;$G$4,0,SUMIFS(Fluxo!$O:$O,Fluxo!$U:$U,"&gt;"&amp;DF$5,Fluxo!$U:$U,"&lt;="&amp;DG$5,Fluxo!$D:$D,$D143,Fluxo!$E:$E,"&lt;&gt;"&amp;"PERMUTANTE"))</f>
        <v>0</v>
      </c>
      <c r="DH143" s="18">
        <f>IF(DH$5&gt;$G$4,0,SUMIFS(Fluxo!$O:$O,Fluxo!$U:$U,"&gt;"&amp;DG$5,Fluxo!$U:$U,"&lt;="&amp;DH$5,Fluxo!$D:$D,$D143,Fluxo!$E:$E,"&lt;&gt;"&amp;"PERMUTANTE"))</f>
        <v>0</v>
      </c>
      <c r="DI143" s="18">
        <f>IF(DI$5&gt;$G$4,0,SUMIFS(Fluxo!$O:$O,Fluxo!$U:$U,"&gt;"&amp;DH$5,Fluxo!$U:$U,"&lt;="&amp;DI$5,Fluxo!$D:$D,$D143,Fluxo!$E:$E,"&lt;&gt;"&amp;"PERMUTANTE"))</f>
        <v>0</v>
      </c>
      <c r="DJ143" s="18">
        <f>IF(DJ$5&gt;$G$4,0,SUMIFS(Fluxo!$O:$O,Fluxo!$U:$U,"&gt;"&amp;DI$5,Fluxo!$U:$U,"&lt;="&amp;DJ$5,Fluxo!$D:$D,$D143,Fluxo!$E:$E,"&lt;&gt;"&amp;"PERMUTANTE"))</f>
        <v>0</v>
      </c>
      <c r="DK143" s="18">
        <f>IF(DK$5&gt;$G$4,0,SUMIFS(Fluxo!$O:$O,Fluxo!$U:$U,"&gt;"&amp;DJ$5,Fluxo!$U:$U,"&lt;="&amp;DK$5,Fluxo!$D:$D,$D143,Fluxo!$E:$E,"&lt;&gt;"&amp;"PERMUTANTE"))</f>
        <v>0</v>
      </c>
      <c r="DL143" s="18">
        <f>IF(DL$5&gt;$G$4,0,SUMIFS(Fluxo!$O:$O,Fluxo!$U:$U,"&gt;"&amp;DK$5,Fluxo!$U:$U,"&lt;="&amp;DL$5,Fluxo!$D:$D,$D143,Fluxo!$E:$E,"&lt;&gt;"&amp;"PERMUTANTE"))</f>
        <v>0</v>
      </c>
      <c r="DM143" s="18">
        <f>IF(DM$5&gt;$G$4,0,SUMIFS(Fluxo!$O:$O,Fluxo!$U:$U,"&gt;"&amp;DL$5,Fluxo!$U:$U,"&lt;="&amp;DM$5,Fluxo!$D:$D,$D143,Fluxo!$E:$E,"&lt;&gt;"&amp;"PERMUTANTE"))</f>
        <v>0</v>
      </c>
      <c r="DN143" s="18">
        <f>IF(DN$5&gt;$G$4,0,SUMIFS(Fluxo!$O:$O,Fluxo!$U:$U,"&gt;"&amp;DM$5,Fluxo!$U:$U,"&lt;="&amp;DN$5,Fluxo!$D:$D,$D143,Fluxo!$E:$E,"&lt;&gt;"&amp;"PERMUTANTE"))</f>
        <v>0</v>
      </c>
      <c r="DO143" s="18">
        <f>IF(DO$5&gt;$G$4,0,SUMIFS(Fluxo!$O:$O,Fluxo!$U:$U,"&gt;"&amp;DN$5,Fluxo!$U:$U,"&lt;="&amp;DO$5,Fluxo!$D:$D,$D143,Fluxo!$E:$E,"&lt;&gt;"&amp;"PERMUTANTE"))</f>
        <v>0</v>
      </c>
      <c r="DP143" s="18">
        <f>IF(DP$5&gt;$G$4,0,SUMIFS(Fluxo!$O:$O,Fluxo!$U:$U,"&gt;"&amp;DO$5,Fluxo!$U:$U,"&lt;="&amp;DP$5,Fluxo!$D:$D,$D143,Fluxo!$E:$E,"&lt;&gt;"&amp;"PERMUTANTE"))</f>
        <v>0</v>
      </c>
      <c r="DQ143" s="18">
        <f>IF(DQ$5&gt;$G$4,0,SUMIFS(Fluxo!$O:$O,Fluxo!$U:$U,"&gt;"&amp;DP$5,Fluxo!$U:$U,"&lt;="&amp;DQ$5,Fluxo!$D:$D,$D143,Fluxo!$E:$E,"&lt;&gt;"&amp;"PERMUTANTE"))</f>
        <v>0</v>
      </c>
      <c r="DR143" s="18">
        <f>IF(DR$5&gt;$G$4,0,SUMIFS(Fluxo!$O:$O,Fluxo!$U:$U,"&gt;"&amp;DQ$5,Fluxo!$U:$U,"&lt;="&amp;DR$5,Fluxo!$D:$D,$D143,Fluxo!$E:$E,"&lt;&gt;"&amp;"PERMUTANTE"))</f>
        <v>0</v>
      </c>
      <c r="DS143" s="18">
        <f>IF(DS$5&gt;$G$4,0,SUMIFS(Fluxo!$O:$O,Fluxo!$U:$U,"&gt;"&amp;DR$5,Fluxo!$U:$U,"&lt;="&amp;DS$5,Fluxo!$D:$D,$D143,Fluxo!$E:$E,"&lt;&gt;"&amp;"PERMUTANTE"))</f>
        <v>0</v>
      </c>
      <c r="DT143" s="18">
        <f>IF(DT$5&gt;$G$4,0,SUMIFS(Fluxo!$O:$O,Fluxo!$U:$U,"&gt;"&amp;DS$5,Fluxo!$U:$U,"&lt;="&amp;DT$5,Fluxo!$D:$D,$D143,Fluxo!$E:$E,"&lt;&gt;"&amp;"PERMUTANTE"))</f>
        <v>0</v>
      </c>
      <c r="DU143" s="18">
        <f>IF(DU$5&gt;$G$4,0,SUMIFS(Fluxo!$O:$O,Fluxo!$U:$U,"&gt;"&amp;DT$5,Fluxo!$U:$U,"&lt;="&amp;DU$5,Fluxo!$D:$D,$D143,Fluxo!$E:$E,"&lt;&gt;"&amp;"PERMUTANTE"))</f>
        <v>0</v>
      </c>
      <c r="DV143" s="18">
        <f>IF(DV$5&gt;$G$4,0,SUMIFS(Fluxo!$O:$O,Fluxo!$U:$U,"&gt;"&amp;DU$5,Fluxo!$U:$U,"&lt;="&amp;DV$5,Fluxo!$D:$D,$D143,Fluxo!$E:$E,"&lt;&gt;"&amp;"PERMUTANTE"))</f>
        <v>0</v>
      </c>
      <c r="DW143" s="18">
        <f>IF(DW$5&gt;$G$4,0,SUMIFS(Fluxo!$O:$O,Fluxo!$U:$U,"&gt;"&amp;DV$5,Fluxo!$U:$U,"&lt;="&amp;DW$5,Fluxo!$D:$D,$D143,Fluxo!$E:$E,"&lt;&gt;"&amp;"PERMUTANTE"))</f>
        <v>0</v>
      </c>
      <c r="DX143" s="18">
        <f>IF(DX$5&gt;$G$4,0,SUMIFS(Fluxo!$O:$O,Fluxo!$U:$U,"&gt;"&amp;DW$5,Fluxo!$U:$U,"&lt;="&amp;DX$5,Fluxo!$D:$D,$D143,Fluxo!$E:$E,"&lt;&gt;"&amp;"PERMUTANTE"))</f>
        <v>0</v>
      </c>
      <c r="DY143" s="18">
        <f>IF(DY$5&gt;$G$4,0,SUMIFS(Fluxo!$O:$O,Fluxo!$U:$U,"&gt;"&amp;DX$5,Fluxo!$U:$U,"&lt;="&amp;DY$5,Fluxo!$D:$D,$D143,Fluxo!$E:$E,"&lt;&gt;"&amp;"PERMUTANTE"))</f>
        <v>0</v>
      </c>
      <c r="DZ143" s="18">
        <f>IF(DZ$5&gt;$G$4,0,SUMIFS(Fluxo!$O:$O,Fluxo!$U:$U,"&gt;"&amp;DY$5,Fluxo!$U:$U,"&lt;="&amp;DZ$5,Fluxo!$D:$D,$D143,Fluxo!$E:$E,"&lt;&gt;"&amp;"PERMUTANTE"))</f>
        <v>0</v>
      </c>
      <c r="EA143" s="18">
        <f>IF(EA$5&gt;$G$4,0,SUMIFS(Fluxo!$O:$O,Fluxo!$U:$U,"&gt;"&amp;DZ$5,Fluxo!$U:$U,"&lt;="&amp;EA$5,Fluxo!$D:$D,$D143,Fluxo!$E:$E,"&lt;&gt;"&amp;"PERMUTANTE"))</f>
        <v>0</v>
      </c>
      <c r="EB143" s="18">
        <f>IF(EB$5&gt;$G$4,0,SUMIFS(Fluxo!$O:$O,Fluxo!$U:$U,"&gt;"&amp;EA$5,Fluxo!$U:$U,"&lt;="&amp;EB$5,Fluxo!$D:$D,$D143,Fluxo!$E:$E,"&lt;&gt;"&amp;"PERMUTANTE"))</f>
        <v>0</v>
      </c>
      <c r="EC143" s="18">
        <f>IF(EC$5&gt;$G$4,0,SUMIFS(Fluxo!$O:$O,Fluxo!$U:$U,"&gt;"&amp;EB$5,Fluxo!$U:$U,"&lt;="&amp;EC$5,Fluxo!$D:$D,$D143,Fluxo!$E:$E,"&lt;&gt;"&amp;"PERMUTANTE"))</f>
        <v>0</v>
      </c>
      <c r="ED143" s="18">
        <f>IF(ED$5&gt;$G$4,0,SUMIFS(Fluxo!$O:$O,Fluxo!$U:$U,"&gt;"&amp;EC$5,Fluxo!$U:$U,"&lt;="&amp;ED$5,Fluxo!$D:$D,$D143,Fluxo!$E:$E,"&lt;&gt;"&amp;"PERMUTANTE"))</f>
        <v>0</v>
      </c>
      <c r="EE143" s="18">
        <f>IF(EE$5&gt;$G$4,0,SUMIFS(Fluxo!$O:$O,Fluxo!$U:$U,"&gt;"&amp;ED$5,Fluxo!$U:$U,"&lt;="&amp;EE$5,Fluxo!$D:$D,$D143,Fluxo!$E:$E,"&lt;&gt;"&amp;"PERMUTANTE"))</f>
        <v>0</v>
      </c>
      <c r="EF143" s="18">
        <f>IF(EF$5&gt;$G$4,0,SUMIFS(Fluxo!$O:$O,Fluxo!$U:$U,"&gt;"&amp;EE$5,Fluxo!$U:$U,"&lt;="&amp;EF$5,Fluxo!$D:$D,$D143,Fluxo!$E:$E,"&lt;&gt;"&amp;"PERMUTANTE"))</f>
        <v>0</v>
      </c>
      <c r="EG143" s="18">
        <f>IF(EG$5&gt;$G$4,0,SUMIFS(Fluxo!$O:$O,Fluxo!$U:$U,"&gt;"&amp;EF$5,Fluxo!$U:$U,"&lt;="&amp;EG$5,Fluxo!$D:$D,$D143,Fluxo!$E:$E,"&lt;&gt;"&amp;"PERMUTANTE"))</f>
        <v>0</v>
      </c>
      <c r="EH143" s="18">
        <f>IF(EH$5&gt;$G$4,0,SUMIFS(Fluxo!$O:$O,Fluxo!$U:$U,"&gt;"&amp;EG$5,Fluxo!$U:$U,"&lt;="&amp;EH$5,Fluxo!$D:$D,$D143,Fluxo!$E:$E,"&lt;&gt;"&amp;"PERMUTANTE"))</f>
        <v>0</v>
      </c>
      <c r="EI143" s="18">
        <f>IF(EI$5&gt;$G$4,0,SUMIFS(Fluxo!$O:$O,Fluxo!$U:$U,"&gt;"&amp;EH$5,Fluxo!$U:$U,"&lt;="&amp;EI$5,Fluxo!$D:$D,$D143,Fluxo!$E:$E,"&lt;&gt;"&amp;"PERMUTANTE"))</f>
        <v>0</v>
      </c>
      <c r="EJ143" s="18">
        <f>IF(EJ$5&gt;$G$4,0,SUMIFS(Fluxo!$O:$O,Fluxo!$U:$U,"&gt;"&amp;EI$5,Fluxo!$U:$U,"&lt;="&amp;EJ$5,Fluxo!$D:$D,$D143,Fluxo!$E:$E,"&lt;&gt;"&amp;"PERMUTANTE"))</f>
        <v>0</v>
      </c>
      <c r="EK143" s="18">
        <f>IF(EK$5&gt;$G$4,0,SUMIFS(Fluxo!$O:$O,Fluxo!$U:$U,"&gt;"&amp;EJ$5,Fluxo!$U:$U,"&lt;="&amp;EK$5,Fluxo!$D:$D,$D143,Fluxo!$E:$E,"&lt;&gt;"&amp;"PERMUTANTE"))</f>
        <v>0</v>
      </c>
      <c r="EL143" s="18">
        <f>IF(EL$5&gt;$G$4,0,SUMIFS(Fluxo!$O:$O,Fluxo!$U:$U,"&gt;"&amp;EK$5,Fluxo!$U:$U,"&lt;="&amp;EL$5,Fluxo!$D:$D,$D143,Fluxo!$E:$E,"&lt;&gt;"&amp;"PERMUTANTE"))</f>
        <v>0</v>
      </c>
      <c r="EM143" s="18">
        <f>IF(EM$5&gt;$G$4,0,SUMIFS(Fluxo!$O:$O,Fluxo!$U:$U,"&gt;"&amp;EL$5,Fluxo!$U:$U,"&lt;="&amp;EM$5,Fluxo!$D:$D,$D143,Fluxo!$E:$E,"&lt;&gt;"&amp;"PERMUTANTE"))</f>
        <v>0</v>
      </c>
      <c r="EN143" s="18">
        <f>IF(EN$5&gt;$G$4,0,SUMIFS(Fluxo!$O:$O,Fluxo!$U:$U,"&gt;"&amp;EM$5,Fluxo!$U:$U,"&lt;="&amp;EN$5,Fluxo!$D:$D,$D143,Fluxo!$E:$E,"&lt;&gt;"&amp;"PERMUTANTE"))</f>
        <v>0</v>
      </c>
      <c r="EO143" s="18">
        <f>IF(EO$5&gt;$G$4,0,SUMIFS(Fluxo!$O:$O,Fluxo!$U:$U,"&gt;"&amp;EN$5,Fluxo!$U:$U,"&lt;="&amp;EO$5,Fluxo!$D:$D,$D143,Fluxo!$E:$E,"&lt;&gt;"&amp;"PERMUTANTE"))</f>
        <v>0</v>
      </c>
      <c r="EP143" s="18">
        <f>IF(EP$5&gt;$G$4,0,SUMIFS(Fluxo!$O:$O,Fluxo!$U:$U,"&gt;"&amp;EO$5,Fluxo!$U:$U,"&lt;="&amp;EP$5,Fluxo!$D:$D,$D143,Fluxo!$E:$E,"&lt;&gt;"&amp;"PERMUTANTE"))</f>
        <v>0</v>
      </c>
      <c r="EQ143" s="18">
        <f>IF(EQ$5&gt;$G$4,0,SUMIFS(Fluxo!$O:$O,Fluxo!$U:$U,"&gt;"&amp;EP$5,Fluxo!$U:$U,"&lt;="&amp;EQ$5,Fluxo!$D:$D,$D143,Fluxo!$E:$E,"&lt;&gt;"&amp;"PERMUTANTE"))</f>
        <v>0</v>
      </c>
      <c r="ER143" s="18">
        <f>IF(ER$5&gt;$G$4,0,SUMIFS(Fluxo!$O:$O,Fluxo!$U:$U,"&gt;"&amp;EQ$5,Fluxo!$U:$U,"&lt;="&amp;ER$5,Fluxo!$D:$D,$D143,Fluxo!$E:$E,"&lt;&gt;"&amp;"PERMUTANTE"))</f>
        <v>0</v>
      </c>
      <c r="ES143" s="18">
        <f>IF(ES$5&gt;$G$4,0,SUMIFS(Fluxo!$O:$O,Fluxo!$U:$U,"&gt;"&amp;ER$5,Fluxo!$U:$U,"&lt;="&amp;ES$5,Fluxo!$D:$D,$D143,Fluxo!$E:$E,"&lt;&gt;"&amp;"PERMUTANTE"))</f>
        <v>0</v>
      </c>
      <c r="ET143" s="18">
        <f>IF(ET$5&gt;$G$4,0,SUMIFS(Fluxo!$O:$O,Fluxo!$U:$U,"&gt;"&amp;ES$5,Fluxo!$U:$U,"&lt;="&amp;ET$5,Fluxo!$D:$D,$D143,Fluxo!$E:$E,"&lt;&gt;"&amp;"PERMUTANTE"))</f>
        <v>0</v>
      </c>
      <c r="EU143" s="18">
        <f>IF(EU$5&gt;$G$4,0,SUMIFS(Fluxo!$O:$O,Fluxo!$U:$U,"&gt;"&amp;ET$5,Fluxo!$U:$U,"&lt;="&amp;EU$5,Fluxo!$D:$D,$D143,Fluxo!$E:$E,"&lt;&gt;"&amp;"PERMUTANTE"))</f>
        <v>0</v>
      </c>
      <c r="EV143" s="18">
        <f>IF(EV$5&gt;$G$4,0,SUMIFS(Fluxo!$O:$O,Fluxo!$U:$U,"&gt;"&amp;EU$5,Fluxo!$U:$U,"&lt;="&amp;EV$5,Fluxo!$D:$D,$D143,Fluxo!$E:$E,"&lt;&gt;"&amp;"PERMUTANTE"))</f>
        <v>0</v>
      </c>
      <c r="EW143" s="18">
        <f>IF(EW$5&gt;$G$4,0,SUMIFS(Fluxo!$O:$O,Fluxo!$U:$U,"&gt;"&amp;EV$5,Fluxo!$U:$U,"&lt;="&amp;EW$5,Fluxo!$D:$D,$D143,Fluxo!$E:$E,"&lt;&gt;"&amp;"PERMUTANTE"))</f>
        <v>0</v>
      </c>
      <c r="EX143" s="18">
        <f>IF(EX$5&gt;$G$4,0,SUMIFS(Fluxo!$O:$O,Fluxo!$U:$U,"&gt;"&amp;EW$5,Fluxo!$U:$U,"&lt;="&amp;EX$5,Fluxo!$D:$D,$D143,Fluxo!$E:$E,"&lt;&gt;"&amp;"PERMUTANTE"))</f>
        <v>0</v>
      </c>
      <c r="EY143" s="18">
        <f>IF(EY$5&gt;$G$4,0,SUMIFS(Fluxo!$O:$O,Fluxo!$U:$U,"&gt;"&amp;EX$5,Fluxo!$U:$U,"&lt;="&amp;EY$5,Fluxo!$D:$D,$D143,Fluxo!$E:$E,"&lt;&gt;"&amp;"PERMUTANTE"))</f>
        <v>0</v>
      </c>
      <c r="EZ143" s="18">
        <f>IF(EZ$5&gt;$G$4,0,SUMIFS(Fluxo!$O:$O,Fluxo!$U:$U,"&gt;"&amp;EY$5,Fluxo!$U:$U,"&lt;="&amp;EZ$5,Fluxo!$D:$D,$D143,Fluxo!$E:$E,"&lt;&gt;"&amp;"PERMUTANTE"))</f>
        <v>0</v>
      </c>
      <c r="FA143" s="18">
        <f>IF(FA$5&gt;$G$4,0,SUMIFS(Fluxo!$O:$O,Fluxo!$U:$U,"&gt;"&amp;EZ$5,Fluxo!$U:$U,"&lt;="&amp;FA$5,Fluxo!$D:$D,$D143,Fluxo!$E:$E,"&lt;&gt;"&amp;"PERMUTANTE"))</f>
        <v>0</v>
      </c>
      <c r="FB143" s="18">
        <f>IF(FB$5&gt;$G$4,0,SUMIFS(Fluxo!$O:$O,Fluxo!$U:$U,"&gt;"&amp;FA$5,Fluxo!$U:$U,"&lt;="&amp;FB$5,Fluxo!$D:$D,$D143,Fluxo!$E:$E,"&lt;&gt;"&amp;"PERMUTANTE"))</f>
        <v>0</v>
      </c>
      <c r="FC143" s="18">
        <f>IF(FC$5&gt;$G$4,0,SUMIFS(Fluxo!$O:$O,Fluxo!$U:$U,"&gt;"&amp;FB$5,Fluxo!$U:$U,"&lt;="&amp;FC$5,Fluxo!$D:$D,$D143,Fluxo!$E:$E,"&lt;&gt;"&amp;"PERMUTANTE"))</f>
        <v>0</v>
      </c>
      <c r="FD143" s="18">
        <f>IF(FD$5&gt;$G$4,0,SUMIFS(Fluxo!$O:$O,Fluxo!$U:$U,"&gt;"&amp;FC$5,Fluxo!$U:$U,"&lt;="&amp;FD$5,Fluxo!$D:$D,$D143,Fluxo!$E:$E,"&lt;&gt;"&amp;"PERMUTANTE"))</f>
        <v>0</v>
      </c>
      <c r="FE143" s="18">
        <f>IF(FE$5&gt;$G$4,0,SUMIFS(Fluxo!$O:$O,Fluxo!$U:$U,"&gt;"&amp;FD$5,Fluxo!$U:$U,"&lt;="&amp;FE$5,Fluxo!$D:$D,$D143,Fluxo!$E:$E,"&lt;&gt;"&amp;"PERMUTANTE"))</f>
        <v>0</v>
      </c>
      <c r="FF143" s="18">
        <f>IF(FF$5&gt;$G$4,0,SUMIFS(Fluxo!$O:$O,Fluxo!$U:$U,"&gt;"&amp;FE$5,Fluxo!$U:$U,"&lt;="&amp;FF$5,Fluxo!$D:$D,$D143,Fluxo!$E:$E,"&lt;&gt;"&amp;"PERMUTANTE"))</f>
        <v>0</v>
      </c>
      <c r="FG143" s="18">
        <f>IF(FG$5&gt;$G$4,0,SUMIFS(Fluxo!$O:$O,Fluxo!$U:$U,"&gt;"&amp;FF$5,Fluxo!$U:$U,"&lt;="&amp;FG$5,Fluxo!$D:$D,$D143,Fluxo!$E:$E,"&lt;&gt;"&amp;"PERMUTANTE"))</f>
        <v>0</v>
      </c>
      <c r="FH143" s="18">
        <f>IF(FH$5&gt;$G$4,0,SUMIFS(Fluxo!$O:$O,Fluxo!$U:$U,"&gt;"&amp;FG$5,Fluxo!$U:$U,"&lt;="&amp;FH$5,Fluxo!$D:$D,$D143,Fluxo!$E:$E,"&lt;&gt;"&amp;"PERMUTANTE"))</f>
        <v>0</v>
      </c>
      <c r="FI143" s="18">
        <f>IF(FI$5&gt;$G$4,0,SUMIFS(Fluxo!$O:$O,Fluxo!$U:$U,"&gt;"&amp;FH$5,Fluxo!$U:$U,"&lt;="&amp;FI$5,Fluxo!$D:$D,$D143,Fluxo!$E:$E,"&lt;&gt;"&amp;"PERMUTANTE"))</f>
        <v>0</v>
      </c>
      <c r="FJ143" s="18">
        <f>IF(FJ$5&gt;$G$4,0,SUMIFS(Fluxo!$O:$O,Fluxo!$U:$U,"&gt;"&amp;FI$5,Fluxo!$U:$U,"&lt;="&amp;FJ$5,Fluxo!$D:$D,$D143,Fluxo!$E:$E,"&lt;&gt;"&amp;"PERMUTANTE"))</f>
        <v>0</v>
      </c>
      <c r="FK143" s="18">
        <f>IF(FK$5&gt;$G$4,0,SUMIFS(Fluxo!$O:$O,Fluxo!$U:$U,"&gt;"&amp;FJ$5,Fluxo!$U:$U,"&lt;="&amp;FK$5,Fluxo!$D:$D,$D143,Fluxo!$E:$E,"&lt;&gt;"&amp;"PERMUTANTE"))</f>
        <v>0</v>
      </c>
      <c r="FL143" s="18">
        <f>IF(FL$5&gt;$G$4,0,SUMIFS(Fluxo!$O:$O,Fluxo!$U:$U,"&gt;"&amp;FK$5,Fluxo!$U:$U,"&lt;="&amp;FL$5,Fluxo!$D:$D,$D143,Fluxo!$E:$E,"&lt;&gt;"&amp;"PERMUTANTE"))</f>
        <v>0</v>
      </c>
      <c r="FM143" s="18">
        <f>IF(FM$5&gt;$G$4,0,SUMIFS(Fluxo!$O:$O,Fluxo!$U:$U,"&gt;"&amp;FL$5,Fluxo!$U:$U,"&lt;="&amp;FM$5,Fluxo!$D:$D,$D143,Fluxo!$E:$E,"&lt;&gt;"&amp;"PERMUTANTE"))</f>
        <v>0</v>
      </c>
      <c r="FN143" s="18">
        <f>IF(FN$5&gt;$G$4,0,SUMIFS(Fluxo!$O:$O,Fluxo!$U:$U,"&gt;"&amp;FM$5,Fluxo!$U:$U,"&lt;="&amp;FN$5,Fluxo!$D:$D,$D143,Fluxo!$E:$E,"&lt;&gt;"&amp;"PERMUTANTE"))</f>
        <v>0</v>
      </c>
      <c r="FO143" s="18">
        <f>IF(FO$5&gt;$G$4,0,SUMIFS(Fluxo!$O:$O,Fluxo!$U:$U,"&gt;"&amp;FN$5,Fluxo!$U:$U,"&lt;="&amp;FO$5,Fluxo!$D:$D,$D143,Fluxo!$E:$E,"&lt;&gt;"&amp;"PERMUTANTE"))</f>
        <v>0</v>
      </c>
      <c r="FP143" s="18">
        <f>IF(FP$5&gt;$G$4,0,SUMIFS(Fluxo!$O:$O,Fluxo!$U:$U,"&gt;"&amp;FO$5,Fluxo!$U:$U,"&lt;="&amp;FP$5,Fluxo!$D:$D,$D143,Fluxo!$E:$E,"&lt;&gt;"&amp;"PERMUTANTE"))</f>
        <v>0</v>
      </c>
      <c r="FQ143" s="18">
        <f>IF(FQ$5&gt;$G$4,0,SUMIFS(Fluxo!$O:$O,Fluxo!$U:$U,"&gt;"&amp;FP$5,Fluxo!$U:$U,"&lt;="&amp;FQ$5,Fluxo!$D:$D,$D143,Fluxo!$E:$E,"&lt;&gt;"&amp;"PERMUTANTE"))</f>
        <v>0</v>
      </c>
      <c r="FR143" s="18">
        <f>IF(FR$5&gt;$G$4,0,SUMIFS(Fluxo!$O:$O,Fluxo!$U:$U,"&gt;"&amp;FQ$5,Fluxo!$U:$U,"&lt;="&amp;FR$5,Fluxo!$D:$D,$D143,Fluxo!$E:$E,"&lt;&gt;"&amp;"PERMUTANTE"))</f>
        <v>0</v>
      </c>
      <c r="FS143" s="18">
        <f>IF(FS$5&gt;$G$4,0,SUMIFS(Fluxo!$O:$O,Fluxo!$U:$U,"&gt;"&amp;FR$5,Fluxo!$U:$U,"&lt;="&amp;FS$5,Fluxo!$D:$D,$D143,Fluxo!$E:$E,"&lt;&gt;"&amp;"PERMUTANTE"))</f>
        <v>0</v>
      </c>
      <c r="FT143" s="18">
        <f>IF(FT$5&gt;$G$4,0,SUMIFS(Fluxo!$O:$O,Fluxo!$U:$U,"&gt;"&amp;FS$5,Fluxo!$U:$U,"&lt;="&amp;FT$5,Fluxo!$D:$D,$D143,Fluxo!$E:$E,"&lt;&gt;"&amp;"PERMUTANTE"))</f>
        <v>0</v>
      </c>
      <c r="FU143" s="18">
        <f>IF(FU$5&gt;$G$4,0,SUMIFS(Fluxo!$O:$O,Fluxo!$U:$U,"&gt;"&amp;FT$5,Fluxo!$U:$U,"&lt;="&amp;FU$5,Fluxo!$D:$D,$D143,Fluxo!$E:$E,"&lt;&gt;"&amp;"PERMUTANTE"))</f>
        <v>0</v>
      </c>
      <c r="FV143" s="18">
        <f>IF(FV$5&gt;$G$4,0,SUMIFS(Fluxo!$O:$O,Fluxo!$U:$U,"&gt;"&amp;FU$5,Fluxo!$U:$U,"&lt;="&amp;FV$5,Fluxo!$D:$D,$D143,Fluxo!$E:$E,"&lt;&gt;"&amp;"PERMUTANTE"))</f>
        <v>0</v>
      </c>
      <c r="FW143" s="18">
        <f>IF(FW$5&gt;$G$4,0,SUMIFS(Fluxo!$O:$O,Fluxo!$U:$U,"&gt;"&amp;FV$5,Fluxo!$U:$U,"&lt;="&amp;FW$5,Fluxo!$D:$D,$D143,Fluxo!$E:$E,"&lt;&gt;"&amp;"PERMUTANTE"))</f>
        <v>0</v>
      </c>
      <c r="FX143" s="18">
        <f>IF(FX$5&gt;$G$4,0,SUMIFS(Fluxo!$O:$O,Fluxo!$U:$U,"&gt;"&amp;FW$5,Fluxo!$U:$U,"&lt;="&amp;FX$5,Fluxo!$D:$D,$D143,Fluxo!$E:$E,"&lt;&gt;"&amp;"PERMUTANTE"))</f>
        <v>0</v>
      </c>
      <c r="FY143" s="18">
        <f>IF(FY$5&gt;$G$4,0,SUMIFS(Fluxo!$O:$O,Fluxo!$U:$U,"&gt;"&amp;FX$5,Fluxo!$U:$U,"&lt;="&amp;FY$5,Fluxo!$D:$D,$D143,Fluxo!$E:$E,"&lt;&gt;"&amp;"PERMUTANTE"))</f>
        <v>0</v>
      </c>
      <c r="FZ143" s="18">
        <f>IF(FZ$5&gt;$G$4,0,SUMIFS(Fluxo!$O:$O,Fluxo!$U:$U,"&gt;"&amp;FY$5,Fluxo!$U:$U,"&lt;="&amp;FZ$5,Fluxo!$D:$D,$D143,Fluxo!$E:$E,"&lt;&gt;"&amp;"PERMUTANTE"))</f>
        <v>0</v>
      </c>
      <c r="GA143" s="18">
        <f>IF(GA$5&gt;$G$4,0,SUMIFS(Fluxo!$O:$O,Fluxo!$U:$U,"&gt;"&amp;FZ$5,Fluxo!$U:$U,"&lt;="&amp;GA$5,Fluxo!$D:$D,$D143,Fluxo!$E:$E,"&lt;&gt;"&amp;"PERMUTANTE"))</f>
        <v>0</v>
      </c>
      <c r="GB143" s="18">
        <f>IF(GB$5&gt;$G$4,0,SUMIFS(Fluxo!$O:$O,Fluxo!$U:$U,"&gt;"&amp;GA$5,Fluxo!$U:$U,"&lt;="&amp;GB$5,Fluxo!$D:$D,$D143,Fluxo!$E:$E,"&lt;&gt;"&amp;"PERMUTANTE"))</f>
        <v>0</v>
      </c>
      <c r="GC143" s="18">
        <f>IF(GC$5&gt;$G$4,0,SUMIFS(Fluxo!$O:$O,Fluxo!$U:$U,"&gt;"&amp;GB$5,Fluxo!$U:$U,"&lt;="&amp;GC$5,Fluxo!$D:$D,$D143,Fluxo!$E:$E,"&lt;&gt;"&amp;"PERMUTANTE"))</f>
        <v>0</v>
      </c>
      <c r="GD143" s="18">
        <f>IF(GD$5&gt;$G$4,0,SUMIFS(Fluxo!$O:$O,Fluxo!$U:$U,"&gt;"&amp;GC$5,Fluxo!$U:$U,"&lt;="&amp;GD$5,Fluxo!$D:$D,$D143,Fluxo!$E:$E,"&lt;&gt;"&amp;"PERMUTANTE"))</f>
        <v>0</v>
      </c>
      <c r="GE143" s="18">
        <f>IF(GE$5&gt;$G$4,0,SUMIFS(Fluxo!$O:$O,Fluxo!$U:$U,"&gt;"&amp;GD$5,Fluxo!$U:$U,"&lt;="&amp;GE$5,Fluxo!$D:$D,$D143,Fluxo!$E:$E,"&lt;&gt;"&amp;"PERMUTANTE"))</f>
        <v>0</v>
      </c>
      <c r="GF143" s="18">
        <f>IF(GF$5&gt;$G$4,0,SUMIFS(Fluxo!$O:$O,Fluxo!$U:$U,"&gt;"&amp;GE$5,Fluxo!$U:$U,"&lt;="&amp;GF$5,Fluxo!$D:$D,$D143,Fluxo!$E:$E,"&lt;&gt;"&amp;"PERMUTANTE"))</f>
        <v>0</v>
      </c>
      <c r="GG143" s="18">
        <f>IF(GG$5&gt;$G$4,0,SUMIFS(Fluxo!$O:$O,Fluxo!$U:$U,"&gt;"&amp;GF$5,Fluxo!$U:$U,"&lt;="&amp;GG$5,Fluxo!$D:$D,$D143,Fluxo!$E:$E,"&lt;&gt;"&amp;"PERMUTANTE"))</f>
        <v>0</v>
      </c>
      <c r="GH143" s="18">
        <f>IF(GH$5&gt;$G$4,0,SUMIFS(Fluxo!$O:$O,Fluxo!$U:$U,"&gt;"&amp;GG$5,Fluxo!$U:$U,"&lt;="&amp;GH$5,Fluxo!$D:$D,$D143,Fluxo!$E:$E,"&lt;&gt;"&amp;"PERMUTANTE"))</f>
        <v>0</v>
      </c>
      <c r="GI143" s="18">
        <f>IF(GI$5&gt;$G$4,0,SUMIFS(Fluxo!$O:$O,Fluxo!$U:$U,"&gt;"&amp;GH$5,Fluxo!$U:$U,"&lt;="&amp;GI$5,Fluxo!$D:$D,$D143,Fluxo!$E:$E,"&lt;&gt;"&amp;"PERMUTANTE"))</f>
        <v>0</v>
      </c>
      <c r="GJ143" s="18">
        <f>IF(GJ$5&gt;$G$4,0,SUMIFS(Fluxo!$O:$O,Fluxo!$U:$U,"&gt;"&amp;GI$5,Fluxo!$U:$U,"&lt;="&amp;GJ$5,Fluxo!$D:$D,$D143,Fluxo!$E:$E,"&lt;&gt;"&amp;"PERMUTANTE"))</f>
        <v>0</v>
      </c>
      <c r="GK143" s="18">
        <f>IF(GK$5&gt;$G$4,0,SUMIFS(Fluxo!$O:$O,Fluxo!$U:$U,"&gt;"&amp;GJ$5,Fluxo!$U:$U,"&lt;="&amp;GK$5,Fluxo!$D:$D,$D143,Fluxo!$E:$E,"&lt;&gt;"&amp;"PERMUTANTE"))</f>
        <v>0</v>
      </c>
      <c r="GL143" s="18">
        <f>IF(GL$5&gt;$G$4,0,SUMIFS(Fluxo!$O:$O,Fluxo!$U:$U,"&gt;"&amp;GK$5,Fluxo!$U:$U,"&lt;="&amp;GL$5,Fluxo!$D:$D,$D143,Fluxo!$E:$E,"&lt;&gt;"&amp;"PERMUTANTE"))</f>
        <v>0</v>
      </c>
      <c r="GM143" s="18">
        <f>IF(GM$5&gt;$G$4,0,SUMIFS(Fluxo!$O:$O,Fluxo!$U:$U,"&gt;"&amp;GL$5,Fluxo!$U:$U,"&lt;="&amp;GM$5,Fluxo!$D:$D,$D143,Fluxo!$E:$E,"&lt;&gt;"&amp;"PERMUTANTE"))</f>
        <v>0</v>
      </c>
      <c r="GN143" s="18">
        <f>IF(GN$5&gt;$G$4,0,SUMIFS(Fluxo!$O:$O,Fluxo!$U:$U,"&gt;"&amp;GM$5,Fluxo!$U:$U,"&lt;="&amp;GN$5,Fluxo!$D:$D,$D143,Fluxo!$E:$E,"&lt;&gt;"&amp;"PERMUTANTE"))</f>
        <v>0</v>
      </c>
      <c r="GO143" s="18">
        <f>IF(GO$5&gt;$G$4,0,SUMIFS(Fluxo!$O:$O,Fluxo!$U:$U,"&gt;"&amp;GN$5,Fluxo!$U:$U,"&lt;="&amp;GO$5,Fluxo!$D:$D,$D143,Fluxo!$E:$E,"&lt;&gt;"&amp;"PERMUTANTE"))</f>
        <v>0</v>
      </c>
      <c r="GP143" s="18">
        <f>IF(GP$5&gt;$G$4,0,SUMIFS(Fluxo!$O:$O,Fluxo!$U:$U,"&gt;"&amp;GO$5,Fluxo!$U:$U,"&lt;="&amp;GP$5,Fluxo!$D:$D,$D143,Fluxo!$E:$E,"&lt;&gt;"&amp;"PERMUTANTE"))</f>
        <v>0</v>
      </c>
      <c r="GQ143" s="18">
        <f>IF(GQ$5&gt;$G$4,0,SUMIFS(Fluxo!$O:$O,Fluxo!$U:$U,"&gt;"&amp;GP$5,Fluxo!$U:$U,"&lt;="&amp;GQ$5,Fluxo!$D:$D,$D143,Fluxo!$E:$E,"&lt;&gt;"&amp;"PERMUTANTE"))</f>
        <v>0</v>
      </c>
      <c r="GR143" s="18">
        <f>IF(GR$5&gt;$G$4,0,SUMIFS(Fluxo!$O:$O,Fluxo!$U:$U,"&gt;"&amp;GQ$5,Fluxo!$U:$U,"&lt;="&amp;GR$5,Fluxo!$D:$D,$D143,Fluxo!$E:$E,"&lt;&gt;"&amp;"PERMUTANTE"))</f>
        <v>0</v>
      </c>
      <c r="GS143" s="18">
        <f>IF(GS$5&gt;$G$4,0,SUMIFS(Fluxo!$O:$O,Fluxo!$U:$U,"&gt;"&amp;GR$5,Fluxo!$U:$U,"&lt;="&amp;GS$5,Fluxo!$D:$D,$D143,Fluxo!$E:$E,"&lt;&gt;"&amp;"PERMUTANTE"))</f>
        <v>0</v>
      </c>
      <c r="GT143" s="18">
        <f>IF(GT$5&gt;$G$4,0,SUMIFS(Fluxo!$O:$O,Fluxo!$U:$U,"&gt;"&amp;GS$5,Fluxo!$U:$U,"&lt;="&amp;GT$5,Fluxo!$D:$D,$D143,Fluxo!$E:$E,"&lt;&gt;"&amp;"PERMUTANTE"))</f>
        <v>0</v>
      </c>
      <c r="GU143" s="18">
        <f>IF(GU$5&gt;$G$4,0,SUMIFS(Fluxo!$O:$O,Fluxo!$U:$U,"&gt;"&amp;GT$5,Fluxo!$U:$U,"&lt;="&amp;GU$5,Fluxo!$D:$D,$D143,Fluxo!$E:$E,"&lt;&gt;"&amp;"PERMUTANTE"))</f>
        <v>0</v>
      </c>
      <c r="GV143" s="18">
        <f>IF(GV$5&gt;$G$4,0,SUMIFS(Fluxo!$O:$O,Fluxo!$U:$U,"&gt;"&amp;GU$5,Fluxo!$U:$U,"&lt;="&amp;GV$5,Fluxo!$D:$D,$D143,Fluxo!$E:$E,"&lt;&gt;"&amp;"PERMUTANTE"))</f>
        <v>0</v>
      </c>
      <c r="GW143" s="18">
        <f>IF(GW$5&gt;$G$4,0,SUMIFS(Fluxo!$O:$O,Fluxo!$U:$U,"&gt;"&amp;GV$5,Fluxo!$U:$U,"&lt;="&amp;GW$5,Fluxo!$D:$D,$D143,Fluxo!$E:$E,"&lt;&gt;"&amp;"PERMUTANTE"))</f>
        <v>0</v>
      </c>
      <c r="GX143" s="18">
        <f>IF(GX$5&gt;$G$4,0,SUMIFS(Fluxo!$O:$O,Fluxo!$U:$U,"&gt;"&amp;GW$5,Fluxo!$U:$U,"&lt;="&amp;GX$5,Fluxo!$D:$D,$D143,Fluxo!$E:$E,"&lt;&gt;"&amp;"PERMUTANTE"))</f>
        <v>0</v>
      </c>
      <c r="GY143" s="18">
        <f>IF(GY$5&gt;$G$4,0,SUMIFS(Fluxo!$O:$O,Fluxo!$U:$U,"&gt;"&amp;GX$5,Fluxo!$U:$U,"&lt;="&amp;GY$5,Fluxo!$D:$D,$D143,Fluxo!$E:$E,"&lt;&gt;"&amp;"PERMUTANTE"))</f>
        <v>0</v>
      </c>
      <c r="GZ143" s="18">
        <f>IF(GZ$5&gt;$G$4,0,SUMIFS(Fluxo!$O:$O,Fluxo!$U:$U,"&gt;"&amp;GY$5,Fluxo!$U:$U,"&lt;="&amp;GZ$5,Fluxo!$D:$D,$D143,Fluxo!$E:$E,"&lt;&gt;"&amp;"PERMUTANTE"))</f>
        <v>0</v>
      </c>
      <c r="HA143" s="18">
        <f>IF(HA$5&gt;$G$4,0,SUMIFS(Fluxo!$O:$O,Fluxo!$U:$U,"&gt;"&amp;GZ$5,Fluxo!$U:$U,"&lt;="&amp;HA$5,Fluxo!$D:$D,$D143,Fluxo!$E:$E,"&lt;&gt;"&amp;"PERMUTANTE"))</f>
        <v>0</v>
      </c>
      <c r="HB143" s="18">
        <f>IF(HB$5&gt;$G$4,0,SUMIFS(Fluxo!$O:$O,Fluxo!$U:$U,"&gt;"&amp;HA$5,Fluxo!$U:$U,"&lt;="&amp;HB$5,Fluxo!$D:$D,$D143,Fluxo!$E:$E,"&lt;&gt;"&amp;"PERMUTANTE"))</f>
        <v>0</v>
      </c>
      <c r="HC143" s="18">
        <f>IF(HC$5&gt;$G$4,0,SUMIFS(Fluxo!$O:$O,Fluxo!$U:$U,"&gt;"&amp;HB$5,Fluxo!$U:$U,"&lt;="&amp;HC$5,Fluxo!$D:$D,$D143,Fluxo!$E:$E,"&lt;&gt;"&amp;"PERMUTANTE"))</f>
        <v>0</v>
      </c>
      <c r="HD143" s="18">
        <f>IF(HD$5&gt;$G$4,0,SUMIFS(Fluxo!$O:$O,Fluxo!$U:$U,"&gt;"&amp;HC$5,Fluxo!$U:$U,"&lt;="&amp;HD$5,Fluxo!$D:$D,$D143,Fluxo!$E:$E,"&lt;&gt;"&amp;"PERMUTANTE"))</f>
        <v>0</v>
      </c>
      <c r="HE143" s="18">
        <f>IF(HE$5&gt;$G$4,0,SUMIFS(Fluxo!$O:$O,Fluxo!$U:$U,"&gt;"&amp;HD$5,Fluxo!$U:$U,"&lt;="&amp;HE$5,Fluxo!$D:$D,$D143,Fluxo!$E:$E,"&lt;&gt;"&amp;"PERMUTANTE"))</f>
        <v>0</v>
      </c>
      <c r="HF143" s="18">
        <f>IF(HF$5&gt;$G$4,0,SUMIFS(Fluxo!$O:$O,Fluxo!$U:$U,"&gt;"&amp;HE$5,Fluxo!$U:$U,"&lt;="&amp;HF$5,Fluxo!$D:$D,$D143,Fluxo!$E:$E,"&lt;&gt;"&amp;"PERMUTANTE"))</f>
        <v>0</v>
      </c>
    </row>
    <row r="144" spans="1:214">
      <c r="A144" s="20">
        <f t="shared" si="13"/>
        <v>134</v>
      </c>
      <c r="B144" s="140" t="str">
        <f>'Check Carteira'!C136</f>
        <v>E.1016.99.03.2014</v>
      </c>
      <c r="C144" s="141">
        <v>1</v>
      </c>
      <c r="D144" s="129" t="str">
        <f>'Check Carteira'!F136</f>
        <v>S-2014</v>
      </c>
      <c r="E144" s="21" t="str">
        <f>IFERROR(INDEX(Contratos!L:L,MATCH(D144,Contratos!R:R,0)),"")</f>
        <v/>
      </c>
      <c r="F144" s="139" t="str">
        <f>IFERROR(INDEX(Contratos!G:G,MATCH(D144,Contratos!R:R,0)),"")</f>
        <v/>
      </c>
      <c r="H144" s="83">
        <f t="shared" si="12"/>
        <v>1</v>
      </c>
      <c r="J144" s="18">
        <f>IF(J$5&gt;$G$4,0,SUMIFS(Fluxo!$O:$O,Fluxo!$U:$U,"&gt;"&amp;I$5,Fluxo!$U:$U,"&lt;="&amp;J$5,Fluxo!$D:$D,$D144))</f>
        <v>0</v>
      </c>
      <c r="K144" s="18">
        <f>IF(K$5&gt;$G$4,0,SUMIFS(Fluxo!$O:$O,Fluxo!$U:$U,"&gt;"&amp;J$5,Fluxo!$U:$U,"&lt;="&amp;K$5,Fluxo!$D:$D,$D144))</f>
        <v>1</v>
      </c>
      <c r="L144" s="18">
        <f>IF(L$5&gt;$G$4,0,SUMIFS(Fluxo!$O:$O,Fluxo!$U:$U,"&gt;"&amp;K$5,Fluxo!$U:$U,"&lt;="&amp;L$5,Fluxo!$D:$D,$D144))</f>
        <v>0</v>
      </c>
      <c r="M144" s="18">
        <f>IF(M$5&gt;$G$4,0,SUMIFS(Fluxo!$O:$O,Fluxo!$U:$U,"&gt;"&amp;L$5,Fluxo!$U:$U,"&lt;="&amp;M$5,Fluxo!$D:$D,$D144))</f>
        <v>0</v>
      </c>
      <c r="N144" s="18">
        <f>IF(N$5&gt;$G$4,0,SUMIFS(Fluxo!$O:$O,Fluxo!$U:$U,"&gt;"&amp;M$5,Fluxo!$U:$U,"&lt;="&amp;N$5,Fluxo!$D:$D,$D144))</f>
        <v>0</v>
      </c>
      <c r="O144" s="18">
        <f>IF(O$5&gt;$G$4,0,SUMIFS(Fluxo!$O:$O,Fluxo!$U:$U,"&gt;"&amp;N$5,Fluxo!$U:$U,"&lt;="&amp;O$5,Fluxo!$D:$D,$D144))</f>
        <v>0</v>
      </c>
      <c r="P144" s="18">
        <f>IF(P$5&gt;$G$4,0,SUMIFS(Fluxo!$O:$O,Fluxo!$U:$U,"&gt;"&amp;O$5,Fluxo!$U:$U,"&lt;="&amp;P$5,Fluxo!$D:$D,$D144))</f>
        <v>0</v>
      </c>
      <c r="Q144" s="18">
        <f>IF(Q$5&gt;$G$4,0,SUMIFS(Fluxo!$O:$O,Fluxo!$U:$U,"&gt;"&amp;P$5,Fluxo!$U:$U,"&lt;="&amp;Q$5,Fluxo!$D:$D,$D144))</f>
        <v>0</v>
      </c>
      <c r="R144" s="18">
        <f>IF(R$5&gt;$G$4,0,SUMIFS(Fluxo!$O:$O,Fluxo!$U:$U,"&gt;"&amp;Q$5,Fluxo!$U:$U,"&lt;="&amp;R$5,Fluxo!$D:$D,$D144))</f>
        <v>0</v>
      </c>
      <c r="S144" s="18">
        <f>IF(S$5&gt;$G$4,0,SUMIFS(Fluxo!$O:$O,Fluxo!$U:$U,"&gt;"&amp;R$5,Fluxo!$U:$U,"&lt;="&amp;S$5,Fluxo!$D:$D,$D144,Fluxo!$E:$E,"&lt;&gt;"&amp;"PERMUTANTE"))</f>
        <v>0</v>
      </c>
      <c r="T144" s="18">
        <f>IF(T$5&gt;$G$4,0,SUMIFS(Fluxo!$O:$O,Fluxo!$U:$U,"&gt;"&amp;S$5,Fluxo!$U:$U,"&lt;="&amp;T$5,Fluxo!$D:$D,$D144,Fluxo!$E:$E,"&lt;&gt;"&amp;"PERMUTANTE"))</f>
        <v>0</v>
      </c>
      <c r="U144" s="18">
        <f>IF(U$5&gt;$G$4,0,SUMIFS(Fluxo!$O:$O,Fluxo!$U:$U,"&gt;"&amp;T$5,Fluxo!$U:$U,"&lt;="&amp;U$5,Fluxo!$D:$D,$D144,Fluxo!$E:$E,"&lt;&gt;"&amp;"PERMUTANTE"))</f>
        <v>0</v>
      </c>
      <c r="V144" s="18">
        <f>IF(V$5&gt;$G$4,0,SUMIFS(Fluxo!$O:$O,Fluxo!$U:$U,"&gt;"&amp;U$5,Fluxo!$U:$U,"&lt;="&amp;V$5,Fluxo!$D:$D,$D144,Fluxo!$E:$E,"&lt;&gt;"&amp;"PERMUTANTE"))</f>
        <v>0</v>
      </c>
      <c r="W144" s="18">
        <f>IF(W$5&gt;$G$4,0,SUMIFS(Fluxo!$O:$O,Fluxo!$U:$U,"&gt;"&amp;V$5,Fluxo!$U:$U,"&lt;="&amp;W$5,Fluxo!$D:$D,$D144,Fluxo!$E:$E,"&lt;&gt;"&amp;"PERMUTANTE"))</f>
        <v>0</v>
      </c>
      <c r="X144" s="18">
        <f>IF(X$5&gt;$G$4,0,SUMIFS(Fluxo!$O:$O,Fluxo!$U:$U,"&gt;"&amp;W$5,Fluxo!$U:$U,"&lt;="&amp;X$5,Fluxo!$D:$D,$D144,Fluxo!$E:$E,"&lt;&gt;"&amp;"PERMUTANTE"))</f>
        <v>0</v>
      </c>
      <c r="Y144" s="18">
        <f>IF(Y$5&gt;$G$4,0,SUMIFS(Fluxo!$O:$O,Fluxo!$U:$U,"&gt;"&amp;X$5,Fluxo!$U:$U,"&lt;="&amp;Y$5,Fluxo!$D:$D,$D144,Fluxo!$E:$E,"&lt;&gt;"&amp;"PERMUTANTE"))</f>
        <v>0</v>
      </c>
      <c r="Z144" s="18">
        <f>IF(Z$5&gt;$G$4,0,SUMIFS(Fluxo!$O:$O,Fluxo!$U:$U,"&gt;"&amp;Y$5,Fluxo!$U:$U,"&lt;="&amp;Z$5,Fluxo!$D:$D,$D144,Fluxo!$E:$E,"&lt;&gt;"&amp;"PERMUTANTE"))</f>
        <v>0</v>
      </c>
      <c r="AA144" s="18">
        <f>IF(AA$5&gt;$G$4,0,SUMIFS(Fluxo!$O:$O,Fluxo!$U:$U,"&gt;"&amp;Z$5,Fluxo!$U:$U,"&lt;="&amp;AA$5,Fluxo!$D:$D,$D144,Fluxo!$E:$E,"&lt;&gt;"&amp;"PERMUTANTE"))</f>
        <v>0</v>
      </c>
      <c r="AB144" s="18">
        <f>IF(AB$5&gt;$G$4,0,SUMIFS(Fluxo!$O:$O,Fluxo!$U:$U,"&gt;"&amp;AA$5,Fluxo!$U:$U,"&lt;="&amp;AB$5,Fluxo!$D:$D,$D144,Fluxo!$E:$E,"&lt;&gt;"&amp;"PERMUTANTE"))</f>
        <v>0</v>
      </c>
      <c r="AC144" s="18">
        <f>IF(AC$5&gt;$G$4,0,SUMIFS(Fluxo!$O:$O,Fluxo!$U:$U,"&gt;"&amp;AB$5,Fluxo!$U:$U,"&lt;="&amp;AC$5,Fluxo!$D:$D,$D144,Fluxo!$E:$E,"&lt;&gt;"&amp;"PERMUTANTE"))</f>
        <v>0</v>
      </c>
      <c r="AD144" s="18">
        <f>IF(AD$5&gt;$G$4,0,SUMIFS(Fluxo!$O:$O,Fluxo!$U:$U,"&gt;"&amp;AC$5,Fluxo!$U:$U,"&lt;="&amp;AD$5,Fluxo!$D:$D,$D144,Fluxo!$E:$E,"&lt;&gt;"&amp;"PERMUTANTE"))</f>
        <v>0</v>
      </c>
      <c r="AE144" s="18">
        <f>IF(AE$5&gt;$G$4,0,SUMIFS(Fluxo!$O:$O,Fluxo!$U:$U,"&gt;"&amp;AD$5,Fluxo!$U:$U,"&lt;="&amp;AE$5,Fluxo!$D:$D,$D144,Fluxo!$E:$E,"&lt;&gt;"&amp;"PERMUTANTE"))</f>
        <v>0</v>
      </c>
      <c r="AF144" s="18">
        <f>IF(AF$5&gt;$G$4,0,SUMIFS(Fluxo!$O:$O,Fluxo!$U:$U,"&gt;"&amp;AE$5,Fluxo!$U:$U,"&lt;="&amp;AF$5,Fluxo!$D:$D,$D144,Fluxo!$E:$E,"&lt;&gt;"&amp;"PERMUTANTE"))</f>
        <v>0</v>
      </c>
      <c r="AG144" s="18">
        <f>IF(AG$5&gt;$G$4,0,SUMIFS(Fluxo!$O:$O,Fluxo!$U:$U,"&gt;"&amp;AF$5,Fluxo!$U:$U,"&lt;="&amp;AG$5,Fluxo!$D:$D,$D144,Fluxo!$E:$E,"&lt;&gt;"&amp;"PERMUTANTE"))</f>
        <v>0</v>
      </c>
      <c r="AH144" s="18">
        <f>IF(AH$5&gt;$G$4,0,SUMIFS(Fluxo!$O:$O,Fluxo!$U:$U,"&gt;"&amp;AG$5,Fluxo!$U:$U,"&lt;="&amp;AH$5,Fluxo!$D:$D,$D144,Fluxo!$E:$E,"&lt;&gt;"&amp;"PERMUTANTE"))</f>
        <v>0</v>
      </c>
      <c r="AI144" s="18">
        <f>IF(AI$5&gt;$G$4,0,SUMIFS(Fluxo!$O:$O,Fluxo!$U:$U,"&gt;"&amp;AH$5,Fluxo!$U:$U,"&lt;="&amp;AI$5,Fluxo!$D:$D,$D144,Fluxo!$E:$E,"&lt;&gt;"&amp;"PERMUTANTE"))</f>
        <v>0</v>
      </c>
      <c r="AJ144" s="18">
        <f>IF(AJ$5&gt;$G$4,0,SUMIFS(Fluxo!$O:$O,Fluxo!$U:$U,"&gt;"&amp;AI$5,Fluxo!$U:$U,"&lt;="&amp;AJ$5,Fluxo!$D:$D,$D144,Fluxo!$E:$E,"&lt;&gt;"&amp;"PERMUTANTE"))</f>
        <v>0</v>
      </c>
      <c r="AK144" s="18">
        <f>IF(AK$5&gt;$G$4,0,SUMIFS(Fluxo!$O:$O,Fluxo!$U:$U,"&gt;"&amp;AJ$5,Fluxo!$U:$U,"&lt;="&amp;AK$5,Fluxo!$D:$D,$D144,Fluxo!$E:$E,"&lt;&gt;"&amp;"PERMUTANTE"))</f>
        <v>0</v>
      </c>
      <c r="AL144" s="18">
        <f>IF(AL$5&gt;$G$4,0,SUMIFS(Fluxo!$O:$O,Fluxo!$U:$U,"&gt;"&amp;AK$5,Fluxo!$U:$U,"&lt;="&amp;AL$5,Fluxo!$D:$D,$D144,Fluxo!$E:$E,"&lt;&gt;"&amp;"PERMUTANTE"))</f>
        <v>0</v>
      </c>
      <c r="AM144" s="18">
        <f>IF(AM$5&gt;$G$4,0,SUMIFS(Fluxo!$O:$O,Fluxo!$U:$U,"&gt;"&amp;AL$5,Fluxo!$U:$U,"&lt;="&amp;AM$5,Fluxo!$D:$D,$D144,Fluxo!$E:$E,"&lt;&gt;"&amp;"PERMUTANTE"))</f>
        <v>0</v>
      </c>
      <c r="AN144" s="18">
        <f>IF(AN$5&gt;$G$4,0,SUMIFS(Fluxo!$O:$O,Fluxo!$U:$U,"&gt;"&amp;AM$5,Fluxo!$U:$U,"&lt;="&amp;AN$5,Fluxo!$D:$D,$D144,Fluxo!$E:$E,"&lt;&gt;"&amp;"PERMUTANTE"))</f>
        <v>0</v>
      </c>
      <c r="AO144" s="18">
        <f>IF(AO$5&gt;$G$4,0,SUMIFS(Fluxo!$O:$O,Fluxo!$U:$U,"&gt;"&amp;AN$5,Fluxo!$U:$U,"&lt;="&amp;AO$5,Fluxo!$D:$D,$D144,Fluxo!$E:$E,"&lt;&gt;"&amp;"PERMUTANTE"))</f>
        <v>0</v>
      </c>
      <c r="AP144" s="18">
        <f>IF(AP$5&gt;$G$4,0,SUMIFS(Fluxo!$O:$O,Fluxo!$U:$U,"&gt;"&amp;AO$5,Fluxo!$U:$U,"&lt;="&amp;AP$5,Fluxo!$D:$D,$D144,Fluxo!$E:$E,"&lt;&gt;"&amp;"PERMUTANTE"))</f>
        <v>0</v>
      </c>
      <c r="AQ144" s="18">
        <f>IF(AQ$5&gt;$G$4,0,SUMIFS(Fluxo!$O:$O,Fluxo!$U:$U,"&gt;"&amp;AP$5,Fluxo!$U:$U,"&lt;="&amp;AQ$5,Fluxo!$D:$D,$D144,Fluxo!$E:$E,"&lt;&gt;"&amp;"PERMUTANTE"))</f>
        <v>0</v>
      </c>
      <c r="AR144" s="18">
        <f>IF(AR$5&gt;$G$4,0,SUMIFS(Fluxo!$O:$O,Fluxo!$U:$U,"&gt;"&amp;AQ$5,Fluxo!$U:$U,"&lt;="&amp;AR$5,Fluxo!$D:$D,$D144,Fluxo!$E:$E,"&lt;&gt;"&amp;"PERMUTANTE"))</f>
        <v>0</v>
      </c>
      <c r="AS144" s="18">
        <f>IF(AS$5&gt;$G$4,0,SUMIFS(Fluxo!$O:$O,Fluxo!$U:$U,"&gt;"&amp;AR$5,Fluxo!$U:$U,"&lt;="&amp;AS$5,Fluxo!$D:$D,$D144,Fluxo!$E:$E,"&lt;&gt;"&amp;"PERMUTANTE"))</f>
        <v>0</v>
      </c>
      <c r="AT144" s="18">
        <f>IF(AT$5&gt;$G$4,0,SUMIFS(Fluxo!$O:$O,Fluxo!$U:$U,"&gt;"&amp;AS$5,Fluxo!$U:$U,"&lt;="&amp;AT$5,Fluxo!$D:$D,$D144,Fluxo!$E:$E,"&lt;&gt;"&amp;"PERMUTANTE"))</f>
        <v>0</v>
      </c>
      <c r="AU144" s="18">
        <f>IF(AU$5&gt;$G$4,0,SUMIFS(Fluxo!$O:$O,Fluxo!$U:$U,"&gt;"&amp;AT$5,Fluxo!$U:$U,"&lt;="&amp;AU$5,Fluxo!$D:$D,$D144,Fluxo!$E:$E,"&lt;&gt;"&amp;"PERMUTANTE"))</f>
        <v>0</v>
      </c>
      <c r="AV144" s="18">
        <f>IF(AV$5&gt;$G$4,0,SUMIFS(Fluxo!$O:$O,Fluxo!$U:$U,"&gt;"&amp;AU$5,Fluxo!$U:$U,"&lt;="&amp;AV$5,Fluxo!$D:$D,$D144,Fluxo!$E:$E,"&lt;&gt;"&amp;"PERMUTANTE"))</f>
        <v>0</v>
      </c>
      <c r="AW144" s="18">
        <f>IF(AW$5&gt;$G$4,0,SUMIFS(Fluxo!$O:$O,Fluxo!$U:$U,"&gt;"&amp;AV$5,Fluxo!$U:$U,"&lt;="&amp;AW$5,Fluxo!$D:$D,$D144,Fluxo!$E:$E,"&lt;&gt;"&amp;"PERMUTANTE"))</f>
        <v>0</v>
      </c>
      <c r="AX144" s="18">
        <f>IF(AX$5&gt;$G$4,0,SUMIFS(Fluxo!$O:$O,Fluxo!$U:$U,"&gt;"&amp;AW$5,Fluxo!$U:$U,"&lt;="&amp;AX$5,Fluxo!$D:$D,$D144,Fluxo!$E:$E,"&lt;&gt;"&amp;"PERMUTANTE"))</f>
        <v>0</v>
      </c>
      <c r="AY144" s="18">
        <f>IF(AY$5&gt;$G$4,0,SUMIFS(Fluxo!$O:$O,Fluxo!$U:$U,"&gt;"&amp;AX$5,Fluxo!$U:$U,"&lt;="&amp;AY$5,Fluxo!$D:$D,$D144,Fluxo!$E:$E,"&lt;&gt;"&amp;"PERMUTANTE"))</f>
        <v>0</v>
      </c>
      <c r="AZ144" s="18">
        <f>IF(AZ$5&gt;$G$4,0,SUMIFS(Fluxo!$O:$O,Fluxo!$U:$U,"&gt;"&amp;AY$5,Fluxo!$U:$U,"&lt;="&amp;AZ$5,Fluxo!$D:$D,$D144,Fluxo!$E:$E,"&lt;&gt;"&amp;"PERMUTANTE"))</f>
        <v>0</v>
      </c>
      <c r="BA144" s="18">
        <f>IF(BA$5&gt;$G$4,0,SUMIFS(Fluxo!$O:$O,Fluxo!$U:$U,"&gt;"&amp;AZ$5,Fluxo!$U:$U,"&lt;="&amp;BA$5,Fluxo!$D:$D,$D144,Fluxo!$E:$E,"&lt;&gt;"&amp;"PERMUTANTE"))</f>
        <v>0</v>
      </c>
      <c r="BB144" s="18">
        <f>IF(BB$5&gt;$G$4,0,SUMIFS(Fluxo!$O:$O,Fluxo!$U:$U,"&gt;"&amp;BA$5,Fluxo!$U:$U,"&lt;="&amp;BB$5,Fluxo!$D:$D,$D144,Fluxo!$E:$E,"&lt;&gt;"&amp;"PERMUTANTE"))</f>
        <v>0</v>
      </c>
      <c r="BC144" s="18">
        <f>IF(BC$5&gt;$G$4,0,SUMIFS(Fluxo!$O:$O,Fluxo!$U:$U,"&gt;"&amp;BB$5,Fluxo!$U:$U,"&lt;="&amp;BC$5,Fluxo!$D:$D,$D144,Fluxo!$E:$E,"&lt;&gt;"&amp;"PERMUTANTE"))</f>
        <v>0</v>
      </c>
      <c r="BD144" s="18">
        <f>IF(BD$5&gt;$G$4,0,SUMIFS(Fluxo!$O:$O,Fluxo!$U:$U,"&gt;"&amp;BC$5,Fluxo!$U:$U,"&lt;="&amp;BD$5,Fluxo!$D:$D,$D144,Fluxo!$E:$E,"&lt;&gt;"&amp;"PERMUTANTE"))</f>
        <v>0</v>
      </c>
      <c r="BE144" s="18">
        <f>IF(BE$5&gt;$G$4,0,SUMIFS(Fluxo!$O:$O,Fluxo!$U:$U,"&gt;"&amp;BD$5,Fluxo!$U:$U,"&lt;="&amp;BE$5,Fluxo!$D:$D,$D144,Fluxo!$E:$E,"&lt;&gt;"&amp;"PERMUTANTE"))</f>
        <v>0</v>
      </c>
      <c r="BF144" s="18">
        <f>IF(BF$5&gt;$G$4,0,SUMIFS(Fluxo!$O:$O,Fluxo!$U:$U,"&gt;"&amp;BE$5,Fluxo!$U:$U,"&lt;="&amp;BF$5,Fluxo!$D:$D,$D144,Fluxo!$E:$E,"&lt;&gt;"&amp;"PERMUTANTE"))</f>
        <v>0</v>
      </c>
      <c r="BG144" s="18">
        <f>IF(BG$5&gt;$G$4,0,SUMIFS(Fluxo!$O:$O,Fluxo!$U:$U,"&gt;"&amp;BF$5,Fluxo!$U:$U,"&lt;="&amp;BG$5,Fluxo!$D:$D,$D144,Fluxo!$E:$E,"&lt;&gt;"&amp;"PERMUTANTE"))</f>
        <v>0</v>
      </c>
      <c r="BH144" s="18">
        <f>IF(BH$5&gt;$G$4,0,SUMIFS(Fluxo!$O:$O,Fluxo!$U:$U,"&gt;"&amp;BG$5,Fluxo!$U:$U,"&lt;="&amp;BH$5,Fluxo!$D:$D,$D144,Fluxo!$E:$E,"&lt;&gt;"&amp;"PERMUTANTE"))</f>
        <v>0</v>
      </c>
      <c r="BI144" s="18">
        <f>IF(BI$5&gt;$G$4,0,SUMIFS(Fluxo!$O:$O,Fluxo!$U:$U,"&gt;"&amp;BH$5,Fluxo!$U:$U,"&lt;="&amp;BI$5,Fluxo!$D:$D,$D144,Fluxo!$E:$E,"&lt;&gt;"&amp;"PERMUTANTE"))</f>
        <v>0</v>
      </c>
      <c r="BJ144" s="18">
        <f>IF(BJ$5&gt;$G$4,0,SUMIFS(Fluxo!$O:$O,Fluxo!$U:$U,"&gt;"&amp;BI$5,Fluxo!$U:$U,"&lt;="&amp;BJ$5,Fluxo!$D:$D,$D144,Fluxo!$E:$E,"&lt;&gt;"&amp;"PERMUTANTE"))</f>
        <v>0</v>
      </c>
      <c r="BK144" s="18">
        <f>IF(BK$5&gt;$G$4,0,SUMIFS(Fluxo!$O:$O,Fluxo!$U:$U,"&gt;"&amp;BJ$5,Fluxo!$U:$U,"&lt;="&amp;BK$5,Fluxo!$D:$D,$D144,Fluxo!$E:$E,"&lt;&gt;"&amp;"PERMUTANTE"))</f>
        <v>0</v>
      </c>
      <c r="BL144" s="18">
        <f>IF(BL$5&gt;$G$4,0,SUMIFS(Fluxo!$O:$O,Fluxo!$U:$U,"&gt;"&amp;BK$5,Fluxo!$U:$U,"&lt;="&amp;BL$5,Fluxo!$D:$D,$D144,Fluxo!$E:$E,"&lt;&gt;"&amp;"PERMUTANTE"))</f>
        <v>0</v>
      </c>
      <c r="BM144" s="18">
        <f>IF(BM$5&gt;$G$4,0,SUMIFS(Fluxo!$O:$O,Fluxo!$U:$U,"&gt;"&amp;BL$5,Fluxo!$U:$U,"&lt;="&amp;BM$5,Fluxo!$D:$D,$D144,Fluxo!$E:$E,"&lt;&gt;"&amp;"PERMUTANTE"))</f>
        <v>0</v>
      </c>
      <c r="BN144" s="18">
        <f>IF(BN$5&gt;$G$4,0,SUMIFS(Fluxo!$O:$O,Fluxo!$U:$U,"&gt;"&amp;BM$5,Fluxo!$U:$U,"&lt;="&amp;BN$5,Fluxo!$D:$D,$D144,Fluxo!$E:$E,"&lt;&gt;"&amp;"PERMUTANTE"))</f>
        <v>0</v>
      </c>
      <c r="BO144" s="18">
        <f>IF(BO$5&gt;$G$4,0,SUMIFS(Fluxo!$O:$O,Fluxo!$U:$U,"&gt;"&amp;BN$5,Fluxo!$U:$U,"&lt;="&amp;BO$5,Fluxo!$D:$D,$D144,Fluxo!$E:$E,"&lt;&gt;"&amp;"PERMUTANTE"))</f>
        <v>0</v>
      </c>
      <c r="BP144" s="18">
        <f>IF(BP$5&gt;$G$4,0,SUMIFS(Fluxo!$O:$O,Fluxo!$U:$U,"&gt;"&amp;BO$5,Fluxo!$U:$U,"&lt;="&amp;BP$5,Fluxo!$D:$D,$D144,Fluxo!$E:$E,"&lt;&gt;"&amp;"PERMUTANTE"))</f>
        <v>0</v>
      </c>
      <c r="BQ144" s="18">
        <f>IF(BQ$5&gt;$G$4,0,SUMIFS(Fluxo!$O:$O,Fluxo!$U:$U,"&gt;"&amp;BP$5,Fluxo!$U:$U,"&lt;="&amp;BQ$5,Fluxo!$D:$D,$D144,Fluxo!$E:$E,"&lt;&gt;"&amp;"PERMUTANTE"))</f>
        <v>0</v>
      </c>
      <c r="BR144" s="18">
        <f>IF(BR$5&gt;$G$4,0,SUMIFS(Fluxo!$O:$O,Fluxo!$U:$U,"&gt;"&amp;BQ$5,Fluxo!$U:$U,"&lt;="&amp;BR$5,Fluxo!$D:$D,$D144,Fluxo!$E:$E,"&lt;&gt;"&amp;"PERMUTANTE"))</f>
        <v>0</v>
      </c>
      <c r="BS144" s="18">
        <f>IF(BS$5&gt;$G$4,0,SUMIFS(Fluxo!$O:$O,Fluxo!$U:$U,"&gt;"&amp;BR$5,Fluxo!$U:$U,"&lt;="&amp;BS$5,Fluxo!$D:$D,$D144,Fluxo!$E:$E,"&lt;&gt;"&amp;"PERMUTANTE"))</f>
        <v>0</v>
      </c>
      <c r="BT144" s="18">
        <f>IF(BT$5&gt;$G$4,0,SUMIFS(Fluxo!$O:$O,Fluxo!$U:$U,"&gt;"&amp;BS$5,Fluxo!$U:$U,"&lt;="&amp;BT$5,Fluxo!$D:$D,$D144,Fluxo!$E:$E,"&lt;&gt;"&amp;"PERMUTANTE"))</f>
        <v>0</v>
      </c>
      <c r="BU144" s="18">
        <f>IF(BU$5&gt;$G$4,0,SUMIFS(Fluxo!$O:$O,Fluxo!$U:$U,"&gt;"&amp;BT$5,Fluxo!$U:$U,"&lt;="&amp;BU$5,Fluxo!$D:$D,$D144,Fluxo!$E:$E,"&lt;&gt;"&amp;"PERMUTANTE"))</f>
        <v>0</v>
      </c>
      <c r="BV144" s="18">
        <f>IF(BV$5&gt;$G$4,0,SUMIFS(Fluxo!$O:$O,Fluxo!$U:$U,"&gt;"&amp;BU$5,Fluxo!$U:$U,"&lt;="&amp;BV$5,Fluxo!$D:$D,$D144,Fluxo!$E:$E,"&lt;&gt;"&amp;"PERMUTANTE"))</f>
        <v>0</v>
      </c>
      <c r="BW144" s="18">
        <f>IF(BW$5&gt;$G$4,0,SUMIFS(Fluxo!$O:$O,Fluxo!$U:$U,"&gt;"&amp;BV$5,Fluxo!$U:$U,"&lt;="&amp;BW$5,Fluxo!$D:$D,$D144,Fluxo!$E:$E,"&lt;&gt;"&amp;"PERMUTANTE"))</f>
        <v>0</v>
      </c>
      <c r="BX144" s="18">
        <f>IF(BX$5&gt;$G$4,0,SUMIFS(Fluxo!$O:$O,Fluxo!$U:$U,"&gt;"&amp;BW$5,Fluxo!$U:$U,"&lt;="&amp;BX$5,Fluxo!$D:$D,$D144,Fluxo!$E:$E,"&lt;&gt;"&amp;"PERMUTANTE"))</f>
        <v>0</v>
      </c>
      <c r="BY144" s="18">
        <f>IF(BY$5&gt;$G$4,0,SUMIFS(Fluxo!$O:$O,Fluxo!$U:$U,"&gt;"&amp;BX$5,Fluxo!$U:$U,"&lt;="&amp;BY$5,Fluxo!$D:$D,$D144,Fluxo!$E:$E,"&lt;&gt;"&amp;"PERMUTANTE"))</f>
        <v>0</v>
      </c>
      <c r="BZ144" s="18">
        <f>IF(BZ$5&gt;$G$4,0,SUMIFS(Fluxo!$O:$O,Fluxo!$U:$U,"&gt;"&amp;BY$5,Fluxo!$U:$U,"&lt;="&amp;BZ$5,Fluxo!$D:$D,$D144,Fluxo!$E:$E,"&lt;&gt;"&amp;"PERMUTANTE"))</f>
        <v>0</v>
      </c>
      <c r="CA144" s="18">
        <f>IF(CA$5&gt;$G$4,0,SUMIFS(Fluxo!$O:$O,Fluxo!$U:$U,"&gt;"&amp;BZ$5,Fluxo!$U:$U,"&lt;="&amp;CA$5,Fluxo!$D:$D,$D144,Fluxo!$E:$E,"&lt;&gt;"&amp;"PERMUTANTE"))</f>
        <v>0</v>
      </c>
      <c r="CB144" s="18">
        <f>IF(CB$5&gt;$G$4,0,SUMIFS(Fluxo!$O:$O,Fluxo!$U:$U,"&gt;"&amp;CA$5,Fluxo!$U:$U,"&lt;="&amp;CB$5,Fluxo!$D:$D,$D144,Fluxo!$E:$E,"&lt;&gt;"&amp;"PERMUTANTE"))</f>
        <v>0</v>
      </c>
      <c r="CC144" s="18">
        <f>IF(CC$5&gt;$G$4,0,SUMIFS(Fluxo!$O:$O,Fluxo!$U:$U,"&gt;"&amp;CB$5,Fluxo!$U:$U,"&lt;="&amp;CC$5,Fluxo!$D:$D,$D144,Fluxo!$E:$E,"&lt;&gt;"&amp;"PERMUTANTE"))</f>
        <v>0</v>
      </c>
      <c r="CD144" s="18">
        <f>IF(CD$5&gt;$G$4,0,SUMIFS(Fluxo!$O:$O,Fluxo!$U:$U,"&gt;"&amp;CC$5,Fluxo!$U:$U,"&lt;="&amp;CD$5,Fluxo!$D:$D,$D144,Fluxo!$E:$E,"&lt;&gt;"&amp;"PERMUTANTE"))</f>
        <v>0</v>
      </c>
      <c r="CE144" s="18">
        <f>IF(CE$5&gt;$G$4,0,SUMIFS(Fluxo!$O:$O,Fluxo!$U:$U,"&gt;"&amp;CD$5,Fluxo!$U:$U,"&lt;="&amp;CE$5,Fluxo!$D:$D,$D144,Fluxo!$E:$E,"&lt;&gt;"&amp;"PERMUTANTE"))</f>
        <v>0</v>
      </c>
      <c r="CF144" s="18">
        <f>IF(CF$5&gt;$G$4,0,SUMIFS(Fluxo!$O:$O,Fluxo!$U:$U,"&gt;"&amp;CE$5,Fluxo!$U:$U,"&lt;="&amp;CF$5,Fluxo!$D:$D,$D144,Fluxo!$E:$E,"&lt;&gt;"&amp;"PERMUTANTE"))</f>
        <v>0</v>
      </c>
      <c r="CG144" s="18">
        <f>IF(CG$5&gt;$G$4,0,SUMIFS(Fluxo!$O:$O,Fluxo!$U:$U,"&gt;"&amp;CF$5,Fluxo!$U:$U,"&lt;="&amp;CG$5,Fluxo!$D:$D,$D144,Fluxo!$E:$E,"&lt;&gt;"&amp;"PERMUTANTE"))</f>
        <v>0</v>
      </c>
      <c r="CH144" s="18">
        <f>IF(CH$5&gt;$G$4,0,SUMIFS(Fluxo!$O:$O,Fluxo!$U:$U,"&gt;"&amp;CG$5,Fluxo!$U:$U,"&lt;="&amp;CH$5,Fluxo!$D:$D,$D144,Fluxo!$E:$E,"&lt;&gt;"&amp;"PERMUTANTE"))</f>
        <v>0</v>
      </c>
      <c r="CI144" s="18">
        <f>IF(CI$5&gt;$G$4,0,SUMIFS(Fluxo!$O:$O,Fluxo!$U:$U,"&gt;"&amp;CH$5,Fluxo!$U:$U,"&lt;="&amp;CI$5,Fluxo!$D:$D,$D144,Fluxo!$E:$E,"&lt;&gt;"&amp;"PERMUTANTE"))</f>
        <v>0</v>
      </c>
      <c r="CJ144" s="18">
        <f>IF(CJ$5&gt;$G$4,0,SUMIFS(Fluxo!$O:$O,Fluxo!$U:$U,"&gt;"&amp;CI$5,Fluxo!$U:$U,"&lt;="&amp;CJ$5,Fluxo!$D:$D,$D144,Fluxo!$E:$E,"&lt;&gt;"&amp;"PERMUTANTE"))</f>
        <v>0</v>
      </c>
      <c r="CK144" s="18">
        <f>IF(CK$5&gt;$G$4,0,SUMIFS(Fluxo!$O:$O,Fluxo!$U:$U,"&gt;"&amp;CJ$5,Fluxo!$U:$U,"&lt;="&amp;CK$5,Fluxo!$D:$D,$D144,Fluxo!$E:$E,"&lt;&gt;"&amp;"PERMUTANTE"))</f>
        <v>0</v>
      </c>
      <c r="CL144" s="18">
        <f>IF(CL$5&gt;$G$4,0,SUMIFS(Fluxo!$O:$O,Fluxo!$U:$U,"&gt;"&amp;CK$5,Fluxo!$U:$U,"&lt;="&amp;CL$5,Fluxo!$D:$D,$D144,Fluxo!$E:$E,"&lt;&gt;"&amp;"PERMUTANTE"))</f>
        <v>0</v>
      </c>
      <c r="CM144" s="18">
        <f>IF(CM$5&gt;$G$4,0,SUMIFS(Fluxo!$O:$O,Fluxo!$U:$U,"&gt;"&amp;CL$5,Fluxo!$U:$U,"&lt;="&amp;CM$5,Fluxo!$D:$D,$D144,Fluxo!$E:$E,"&lt;&gt;"&amp;"PERMUTANTE"))</f>
        <v>0</v>
      </c>
      <c r="CN144" s="18">
        <f>IF(CN$5&gt;$G$4,0,SUMIFS(Fluxo!$O:$O,Fluxo!$U:$U,"&gt;"&amp;CM$5,Fluxo!$U:$U,"&lt;="&amp;CN$5,Fluxo!$D:$D,$D144,Fluxo!$E:$E,"&lt;&gt;"&amp;"PERMUTANTE"))</f>
        <v>0</v>
      </c>
      <c r="CO144" s="18">
        <f>IF(CO$5&gt;$G$4,0,SUMIFS(Fluxo!$O:$O,Fluxo!$U:$U,"&gt;"&amp;CN$5,Fluxo!$U:$U,"&lt;="&amp;CO$5,Fluxo!$D:$D,$D144,Fluxo!$E:$E,"&lt;&gt;"&amp;"PERMUTANTE"))</f>
        <v>0</v>
      </c>
      <c r="CP144" s="18">
        <f>IF(CP$5&gt;$G$4,0,SUMIFS(Fluxo!$O:$O,Fluxo!$U:$U,"&gt;"&amp;CO$5,Fluxo!$U:$U,"&lt;="&amp;CP$5,Fluxo!$D:$D,$D144,Fluxo!$E:$E,"&lt;&gt;"&amp;"PERMUTANTE"))</f>
        <v>0</v>
      </c>
      <c r="CQ144" s="18">
        <f>IF(CQ$5&gt;$G$4,0,SUMIFS(Fluxo!$O:$O,Fluxo!$U:$U,"&gt;"&amp;CP$5,Fluxo!$U:$U,"&lt;="&amp;CQ$5,Fluxo!$D:$D,$D144,Fluxo!$E:$E,"&lt;&gt;"&amp;"PERMUTANTE"))</f>
        <v>0</v>
      </c>
      <c r="CR144" s="18">
        <f>IF(CR$5&gt;$G$4,0,SUMIFS(Fluxo!$O:$O,Fluxo!$U:$U,"&gt;"&amp;CQ$5,Fluxo!$U:$U,"&lt;="&amp;CR$5,Fluxo!$D:$D,$D144,Fluxo!$E:$E,"&lt;&gt;"&amp;"PERMUTANTE"))</f>
        <v>0</v>
      </c>
      <c r="CS144" s="18">
        <f>IF(CS$5&gt;$G$4,0,SUMIFS(Fluxo!$O:$O,Fluxo!$U:$U,"&gt;"&amp;CR$5,Fluxo!$U:$U,"&lt;="&amp;CS$5,Fluxo!$D:$D,$D144,Fluxo!$E:$E,"&lt;&gt;"&amp;"PERMUTANTE"))</f>
        <v>0</v>
      </c>
      <c r="CT144" s="18">
        <f>IF(CT$5&gt;$G$4,0,SUMIFS(Fluxo!$O:$O,Fluxo!$U:$U,"&gt;"&amp;CS$5,Fluxo!$U:$U,"&lt;="&amp;CT$5,Fluxo!$D:$D,$D144,Fluxo!$E:$E,"&lt;&gt;"&amp;"PERMUTANTE"))</f>
        <v>0</v>
      </c>
      <c r="CU144" s="18">
        <f>IF(CU$5&gt;$G$4,0,SUMIFS(Fluxo!$O:$O,Fluxo!$U:$U,"&gt;"&amp;CT$5,Fluxo!$U:$U,"&lt;="&amp;CU$5,Fluxo!$D:$D,$D144,Fluxo!$E:$E,"&lt;&gt;"&amp;"PERMUTANTE"))</f>
        <v>0</v>
      </c>
      <c r="CV144" s="18">
        <f>IF(CV$5&gt;$G$4,0,SUMIFS(Fluxo!$O:$O,Fluxo!$U:$U,"&gt;"&amp;CU$5,Fluxo!$U:$U,"&lt;="&amp;CV$5,Fluxo!$D:$D,$D144,Fluxo!$E:$E,"&lt;&gt;"&amp;"PERMUTANTE"))</f>
        <v>0</v>
      </c>
      <c r="CW144" s="18">
        <f>IF(CW$5&gt;$G$4,0,SUMIFS(Fluxo!$O:$O,Fluxo!$U:$U,"&gt;"&amp;CV$5,Fluxo!$U:$U,"&lt;="&amp;CW$5,Fluxo!$D:$D,$D144,Fluxo!$E:$E,"&lt;&gt;"&amp;"PERMUTANTE"))</f>
        <v>0</v>
      </c>
      <c r="CX144" s="18">
        <f>IF(CX$5&gt;$G$4,0,SUMIFS(Fluxo!$O:$O,Fluxo!$U:$U,"&gt;"&amp;CW$5,Fluxo!$U:$U,"&lt;="&amp;CX$5,Fluxo!$D:$D,$D144,Fluxo!$E:$E,"&lt;&gt;"&amp;"PERMUTANTE"))</f>
        <v>0</v>
      </c>
      <c r="CY144" s="18">
        <f>IF(CY$5&gt;$G$4,0,SUMIFS(Fluxo!$O:$O,Fluxo!$U:$U,"&gt;"&amp;CX$5,Fluxo!$U:$U,"&lt;="&amp;CY$5,Fluxo!$D:$D,$D144,Fluxo!$E:$E,"&lt;&gt;"&amp;"PERMUTANTE"))</f>
        <v>0</v>
      </c>
      <c r="CZ144" s="18">
        <f>IF(CZ$5&gt;$G$4,0,SUMIFS(Fluxo!$O:$O,Fluxo!$U:$U,"&gt;"&amp;CY$5,Fluxo!$U:$U,"&lt;="&amp;CZ$5,Fluxo!$D:$D,$D144,Fluxo!$E:$E,"&lt;&gt;"&amp;"PERMUTANTE"))</f>
        <v>0</v>
      </c>
      <c r="DA144" s="18">
        <f>IF(DA$5&gt;$G$4,0,SUMIFS(Fluxo!$O:$O,Fluxo!$U:$U,"&gt;"&amp;CZ$5,Fluxo!$U:$U,"&lt;="&amp;DA$5,Fluxo!$D:$D,$D144,Fluxo!$E:$E,"&lt;&gt;"&amp;"PERMUTANTE"))</f>
        <v>0</v>
      </c>
      <c r="DB144" s="18">
        <f>IF(DB$5&gt;$G$4,0,SUMIFS(Fluxo!$O:$O,Fluxo!$U:$U,"&gt;"&amp;DA$5,Fluxo!$U:$U,"&lt;="&amp;DB$5,Fluxo!$D:$D,$D144,Fluxo!$E:$E,"&lt;&gt;"&amp;"PERMUTANTE"))</f>
        <v>0</v>
      </c>
      <c r="DC144" s="18">
        <f>IF(DC$5&gt;$G$4,0,SUMIFS(Fluxo!$O:$O,Fluxo!$U:$U,"&gt;"&amp;DB$5,Fluxo!$U:$U,"&lt;="&amp;DC$5,Fluxo!$D:$D,$D144,Fluxo!$E:$E,"&lt;&gt;"&amp;"PERMUTANTE"))</f>
        <v>0</v>
      </c>
      <c r="DD144" s="18">
        <f>IF(DD$5&gt;$G$4,0,SUMIFS(Fluxo!$O:$O,Fluxo!$U:$U,"&gt;"&amp;DC$5,Fluxo!$U:$U,"&lt;="&amp;DD$5,Fluxo!$D:$D,$D144,Fluxo!$E:$E,"&lt;&gt;"&amp;"PERMUTANTE"))</f>
        <v>0</v>
      </c>
      <c r="DE144" s="18">
        <f>IF(DE$5&gt;$G$4,0,SUMIFS(Fluxo!$O:$O,Fluxo!$U:$U,"&gt;"&amp;DD$5,Fluxo!$U:$U,"&lt;="&amp;DE$5,Fluxo!$D:$D,$D144,Fluxo!$E:$E,"&lt;&gt;"&amp;"PERMUTANTE"))</f>
        <v>0</v>
      </c>
      <c r="DF144" s="18">
        <f>IF(DF$5&gt;$G$4,0,SUMIFS(Fluxo!$O:$O,Fluxo!$U:$U,"&gt;"&amp;DE$5,Fluxo!$U:$U,"&lt;="&amp;DF$5,Fluxo!$D:$D,$D144,Fluxo!$E:$E,"&lt;&gt;"&amp;"PERMUTANTE"))</f>
        <v>0</v>
      </c>
      <c r="DG144" s="18">
        <f>IF(DG$5&gt;$G$4,0,SUMIFS(Fluxo!$O:$O,Fluxo!$U:$U,"&gt;"&amp;DF$5,Fluxo!$U:$U,"&lt;="&amp;DG$5,Fluxo!$D:$D,$D144,Fluxo!$E:$E,"&lt;&gt;"&amp;"PERMUTANTE"))</f>
        <v>0</v>
      </c>
      <c r="DH144" s="18">
        <f>IF(DH$5&gt;$G$4,0,SUMIFS(Fluxo!$O:$O,Fluxo!$U:$U,"&gt;"&amp;DG$5,Fluxo!$U:$U,"&lt;="&amp;DH$5,Fluxo!$D:$D,$D144,Fluxo!$E:$E,"&lt;&gt;"&amp;"PERMUTANTE"))</f>
        <v>0</v>
      </c>
      <c r="DI144" s="18">
        <f>IF(DI$5&gt;$G$4,0,SUMIFS(Fluxo!$O:$O,Fluxo!$U:$U,"&gt;"&amp;DH$5,Fluxo!$U:$U,"&lt;="&amp;DI$5,Fluxo!$D:$D,$D144,Fluxo!$E:$E,"&lt;&gt;"&amp;"PERMUTANTE"))</f>
        <v>0</v>
      </c>
      <c r="DJ144" s="18">
        <f>IF(DJ$5&gt;$G$4,0,SUMIFS(Fluxo!$O:$O,Fluxo!$U:$U,"&gt;"&amp;DI$5,Fluxo!$U:$U,"&lt;="&amp;DJ$5,Fluxo!$D:$D,$D144,Fluxo!$E:$E,"&lt;&gt;"&amp;"PERMUTANTE"))</f>
        <v>0</v>
      </c>
      <c r="DK144" s="18">
        <f>IF(DK$5&gt;$G$4,0,SUMIFS(Fluxo!$O:$O,Fluxo!$U:$U,"&gt;"&amp;DJ$5,Fluxo!$U:$U,"&lt;="&amp;DK$5,Fluxo!$D:$D,$D144,Fluxo!$E:$E,"&lt;&gt;"&amp;"PERMUTANTE"))</f>
        <v>0</v>
      </c>
      <c r="DL144" s="18">
        <f>IF(DL$5&gt;$G$4,0,SUMIFS(Fluxo!$O:$O,Fluxo!$U:$U,"&gt;"&amp;DK$5,Fluxo!$U:$U,"&lt;="&amp;DL$5,Fluxo!$D:$D,$D144,Fluxo!$E:$E,"&lt;&gt;"&amp;"PERMUTANTE"))</f>
        <v>0</v>
      </c>
      <c r="DM144" s="18">
        <f>IF(DM$5&gt;$G$4,0,SUMIFS(Fluxo!$O:$O,Fluxo!$U:$U,"&gt;"&amp;DL$5,Fluxo!$U:$U,"&lt;="&amp;DM$5,Fluxo!$D:$D,$D144,Fluxo!$E:$E,"&lt;&gt;"&amp;"PERMUTANTE"))</f>
        <v>0</v>
      </c>
      <c r="DN144" s="18">
        <f>IF(DN$5&gt;$G$4,0,SUMIFS(Fluxo!$O:$O,Fluxo!$U:$U,"&gt;"&amp;DM$5,Fluxo!$U:$U,"&lt;="&amp;DN$5,Fluxo!$D:$D,$D144,Fluxo!$E:$E,"&lt;&gt;"&amp;"PERMUTANTE"))</f>
        <v>0</v>
      </c>
      <c r="DO144" s="18">
        <f>IF(DO$5&gt;$G$4,0,SUMIFS(Fluxo!$O:$O,Fluxo!$U:$U,"&gt;"&amp;DN$5,Fluxo!$U:$U,"&lt;="&amp;DO$5,Fluxo!$D:$D,$D144,Fluxo!$E:$E,"&lt;&gt;"&amp;"PERMUTANTE"))</f>
        <v>0</v>
      </c>
      <c r="DP144" s="18">
        <f>IF(DP$5&gt;$G$4,0,SUMIFS(Fluxo!$O:$O,Fluxo!$U:$U,"&gt;"&amp;DO$5,Fluxo!$U:$U,"&lt;="&amp;DP$5,Fluxo!$D:$D,$D144,Fluxo!$E:$E,"&lt;&gt;"&amp;"PERMUTANTE"))</f>
        <v>0</v>
      </c>
      <c r="DQ144" s="18">
        <f>IF(DQ$5&gt;$G$4,0,SUMIFS(Fluxo!$O:$O,Fluxo!$U:$U,"&gt;"&amp;DP$5,Fluxo!$U:$U,"&lt;="&amp;DQ$5,Fluxo!$D:$D,$D144,Fluxo!$E:$E,"&lt;&gt;"&amp;"PERMUTANTE"))</f>
        <v>0</v>
      </c>
      <c r="DR144" s="18">
        <f>IF(DR$5&gt;$G$4,0,SUMIFS(Fluxo!$O:$O,Fluxo!$U:$U,"&gt;"&amp;DQ$5,Fluxo!$U:$U,"&lt;="&amp;DR$5,Fluxo!$D:$D,$D144,Fluxo!$E:$E,"&lt;&gt;"&amp;"PERMUTANTE"))</f>
        <v>0</v>
      </c>
      <c r="DS144" s="18">
        <f>IF(DS$5&gt;$G$4,0,SUMIFS(Fluxo!$O:$O,Fluxo!$U:$U,"&gt;"&amp;DR$5,Fluxo!$U:$U,"&lt;="&amp;DS$5,Fluxo!$D:$D,$D144,Fluxo!$E:$E,"&lt;&gt;"&amp;"PERMUTANTE"))</f>
        <v>0</v>
      </c>
      <c r="DT144" s="18">
        <f>IF(DT$5&gt;$G$4,0,SUMIFS(Fluxo!$O:$O,Fluxo!$U:$U,"&gt;"&amp;DS$5,Fluxo!$U:$U,"&lt;="&amp;DT$5,Fluxo!$D:$D,$D144,Fluxo!$E:$E,"&lt;&gt;"&amp;"PERMUTANTE"))</f>
        <v>0</v>
      </c>
      <c r="DU144" s="18">
        <f>IF(DU$5&gt;$G$4,0,SUMIFS(Fluxo!$O:$O,Fluxo!$U:$U,"&gt;"&amp;DT$5,Fluxo!$U:$U,"&lt;="&amp;DU$5,Fluxo!$D:$D,$D144,Fluxo!$E:$E,"&lt;&gt;"&amp;"PERMUTANTE"))</f>
        <v>0</v>
      </c>
      <c r="DV144" s="18">
        <f>IF(DV$5&gt;$G$4,0,SUMIFS(Fluxo!$O:$O,Fluxo!$U:$U,"&gt;"&amp;DU$5,Fluxo!$U:$U,"&lt;="&amp;DV$5,Fluxo!$D:$D,$D144,Fluxo!$E:$E,"&lt;&gt;"&amp;"PERMUTANTE"))</f>
        <v>0</v>
      </c>
      <c r="DW144" s="18">
        <f>IF(DW$5&gt;$G$4,0,SUMIFS(Fluxo!$O:$O,Fluxo!$U:$U,"&gt;"&amp;DV$5,Fluxo!$U:$U,"&lt;="&amp;DW$5,Fluxo!$D:$D,$D144,Fluxo!$E:$E,"&lt;&gt;"&amp;"PERMUTANTE"))</f>
        <v>0</v>
      </c>
      <c r="DX144" s="18">
        <f>IF(DX$5&gt;$G$4,0,SUMIFS(Fluxo!$O:$O,Fluxo!$U:$U,"&gt;"&amp;DW$5,Fluxo!$U:$U,"&lt;="&amp;DX$5,Fluxo!$D:$D,$D144,Fluxo!$E:$E,"&lt;&gt;"&amp;"PERMUTANTE"))</f>
        <v>0</v>
      </c>
      <c r="DY144" s="18">
        <f>IF(DY$5&gt;$G$4,0,SUMIFS(Fluxo!$O:$O,Fluxo!$U:$U,"&gt;"&amp;DX$5,Fluxo!$U:$U,"&lt;="&amp;DY$5,Fluxo!$D:$D,$D144,Fluxo!$E:$E,"&lt;&gt;"&amp;"PERMUTANTE"))</f>
        <v>0</v>
      </c>
      <c r="DZ144" s="18">
        <f>IF(DZ$5&gt;$G$4,0,SUMIFS(Fluxo!$O:$O,Fluxo!$U:$U,"&gt;"&amp;DY$5,Fluxo!$U:$U,"&lt;="&amp;DZ$5,Fluxo!$D:$D,$D144,Fluxo!$E:$E,"&lt;&gt;"&amp;"PERMUTANTE"))</f>
        <v>0</v>
      </c>
      <c r="EA144" s="18">
        <f>IF(EA$5&gt;$G$4,0,SUMIFS(Fluxo!$O:$O,Fluxo!$U:$U,"&gt;"&amp;DZ$5,Fluxo!$U:$U,"&lt;="&amp;EA$5,Fluxo!$D:$D,$D144,Fluxo!$E:$E,"&lt;&gt;"&amp;"PERMUTANTE"))</f>
        <v>0</v>
      </c>
      <c r="EB144" s="18">
        <f>IF(EB$5&gt;$G$4,0,SUMIFS(Fluxo!$O:$O,Fluxo!$U:$U,"&gt;"&amp;EA$5,Fluxo!$U:$U,"&lt;="&amp;EB$5,Fluxo!$D:$D,$D144,Fluxo!$E:$E,"&lt;&gt;"&amp;"PERMUTANTE"))</f>
        <v>0</v>
      </c>
      <c r="EC144" s="18">
        <f>IF(EC$5&gt;$G$4,0,SUMIFS(Fluxo!$O:$O,Fluxo!$U:$U,"&gt;"&amp;EB$5,Fluxo!$U:$U,"&lt;="&amp;EC$5,Fluxo!$D:$D,$D144,Fluxo!$E:$E,"&lt;&gt;"&amp;"PERMUTANTE"))</f>
        <v>0</v>
      </c>
      <c r="ED144" s="18">
        <f>IF(ED$5&gt;$G$4,0,SUMIFS(Fluxo!$O:$O,Fluxo!$U:$U,"&gt;"&amp;EC$5,Fluxo!$U:$U,"&lt;="&amp;ED$5,Fluxo!$D:$D,$D144,Fluxo!$E:$E,"&lt;&gt;"&amp;"PERMUTANTE"))</f>
        <v>0</v>
      </c>
      <c r="EE144" s="18">
        <f>IF(EE$5&gt;$G$4,0,SUMIFS(Fluxo!$O:$O,Fluxo!$U:$U,"&gt;"&amp;ED$5,Fluxo!$U:$U,"&lt;="&amp;EE$5,Fluxo!$D:$D,$D144,Fluxo!$E:$E,"&lt;&gt;"&amp;"PERMUTANTE"))</f>
        <v>0</v>
      </c>
      <c r="EF144" s="18">
        <f>IF(EF$5&gt;$G$4,0,SUMIFS(Fluxo!$O:$O,Fluxo!$U:$U,"&gt;"&amp;EE$5,Fluxo!$U:$U,"&lt;="&amp;EF$5,Fluxo!$D:$D,$D144,Fluxo!$E:$E,"&lt;&gt;"&amp;"PERMUTANTE"))</f>
        <v>0</v>
      </c>
      <c r="EG144" s="18">
        <f>IF(EG$5&gt;$G$4,0,SUMIFS(Fluxo!$O:$O,Fluxo!$U:$U,"&gt;"&amp;EF$5,Fluxo!$U:$U,"&lt;="&amp;EG$5,Fluxo!$D:$D,$D144,Fluxo!$E:$E,"&lt;&gt;"&amp;"PERMUTANTE"))</f>
        <v>0</v>
      </c>
      <c r="EH144" s="18">
        <f>IF(EH$5&gt;$G$4,0,SUMIFS(Fluxo!$O:$O,Fluxo!$U:$U,"&gt;"&amp;EG$5,Fluxo!$U:$U,"&lt;="&amp;EH$5,Fluxo!$D:$D,$D144,Fluxo!$E:$E,"&lt;&gt;"&amp;"PERMUTANTE"))</f>
        <v>0</v>
      </c>
      <c r="EI144" s="18">
        <f>IF(EI$5&gt;$G$4,0,SUMIFS(Fluxo!$O:$O,Fluxo!$U:$U,"&gt;"&amp;EH$5,Fluxo!$U:$U,"&lt;="&amp;EI$5,Fluxo!$D:$D,$D144,Fluxo!$E:$E,"&lt;&gt;"&amp;"PERMUTANTE"))</f>
        <v>0</v>
      </c>
      <c r="EJ144" s="18">
        <f>IF(EJ$5&gt;$G$4,0,SUMIFS(Fluxo!$O:$O,Fluxo!$U:$U,"&gt;"&amp;EI$5,Fluxo!$U:$U,"&lt;="&amp;EJ$5,Fluxo!$D:$D,$D144,Fluxo!$E:$E,"&lt;&gt;"&amp;"PERMUTANTE"))</f>
        <v>0</v>
      </c>
      <c r="EK144" s="18">
        <f>IF(EK$5&gt;$G$4,0,SUMIFS(Fluxo!$O:$O,Fluxo!$U:$U,"&gt;"&amp;EJ$5,Fluxo!$U:$U,"&lt;="&amp;EK$5,Fluxo!$D:$D,$D144,Fluxo!$E:$E,"&lt;&gt;"&amp;"PERMUTANTE"))</f>
        <v>0</v>
      </c>
      <c r="EL144" s="18">
        <f>IF(EL$5&gt;$G$4,0,SUMIFS(Fluxo!$O:$O,Fluxo!$U:$U,"&gt;"&amp;EK$5,Fluxo!$U:$U,"&lt;="&amp;EL$5,Fluxo!$D:$D,$D144,Fluxo!$E:$E,"&lt;&gt;"&amp;"PERMUTANTE"))</f>
        <v>0</v>
      </c>
      <c r="EM144" s="18">
        <f>IF(EM$5&gt;$G$4,0,SUMIFS(Fluxo!$O:$O,Fluxo!$U:$U,"&gt;"&amp;EL$5,Fluxo!$U:$U,"&lt;="&amp;EM$5,Fluxo!$D:$D,$D144,Fluxo!$E:$E,"&lt;&gt;"&amp;"PERMUTANTE"))</f>
        <v>0</v>
      </c>
      <c r="EN144" s="18">
        <f>IF(EN$5&gt;$G$4,0,SUMIFS(Fluxo!$O:$O,Fluxo!$U:$U,"&gt;"&amp;EM$5,Fluxo!$U:$U,"&lt;="&amp;EN$5,Fluxo!$D:$D,$D144,Fluxo!$E:$E,"&lt;&gt;"&amp;"PERMUTANTE"))</f>
        <v>0</v>
      </c>
      <c r="EO144" s="18">
        <f>IF(EO$5&gt;$G$4,0,SUMIFS(Fluxo!$O:$O,Fluxo!$U:$U,"&gt;"&amp;EN$5,Fluxo!$U:$U,"&lt;="&amp;EO$5,Fluxo!$D:$D,$D144,Fluxo!$E:$E,"&lt;&gt;"&amp;"PERMUTANTE"))</f>
        <v>0</v>
      </c>
      <c r="EP144" s="18">
        <f>IF(EP$5&gt;$G$4,0,SUMIFS(Fluxo!$O:$O,Fluxo!$U:$U,"&gt;"&amp;EO$5,Fluxo!$U:$U,"&lt;="&amp;EP$5,Fluxo!$D:$D,$D144,Fluxo!$E:$E,"&lt;&gt;"&amp;"PERMUTANTE"))</f>
        <v>0</v>
      </c>
      <c r="EQ144" s="18">
        <f>IF(EQ$5&gt;$G$4,0,SUMIFS(Fluxo!$O:$O,Fluxo!$U:$U,"&gt;"&amp;EP$5,Fluxo!$U:$U,"&lt;="&amp;EQ$5,Fluxo!$D:$D,$D144,Fluxo!$E:$E,"&lt;&gt;"&amp;"PERMUTANTE"))</f>
        <v>0</v>
      </c>
      <c r="ER144" s="18">
        <f>IF(ER$5&gt;$G$4,0,SUMIFS(Fluxo!$O:$O,Fluxo!$U:$U,"&gt;"&amp;EQ$5,Fluxo!$U:$U,"&lt;="&amp;ER$5,Fluxo!$D:$D,$D144,Fluxo!$E:$E,"&lt;&gt;"&amp;"PERMUTANTE"))</f>
        <v>0</v>
      </c>
      <c r="ES144" s="18">
        <f>IF(ES$5&gt;$G$4,0,SUMIFS(Fluxo!$O:$O,Fluxo!$U:$U,"&gt;"&amp;ER$5,Fluxo!$U:$U,"&lt;="&amp;ES$5,Fluxo!$D:$D,$D144,Fluxo!$E:$E,"&lt;&gt;"&amp;"PERMUTANTE"))</f>
        <v>0</v>
      </c>
      <c r="ET144" s="18">
        <f>IF(ET$5&gt;$G$4,0,SUMIFS(Fluxo!$O:$O,Fluxo!$U:$U,"&gt;"&amp;ES$5,Fluxo!$U:$U,"&lt;="&amp;ET$5,Fluxo!$D:$D,$D144,Fluxo!$E:$E,"&lt;&gt;"&amp;"PERMUTANTE"))</f>
        <v>0</v>
      </c>
      <c r="EU144" s="18">
        <f>IF(EU$5&gt;$G$4,0,SUMIFS(Fluxo!$O:$O,Fluxo!$U:$U,"&gt;"&amp;ET$5,Fluxo!$U:$U,"&lt;="&amp;EU$5,Fluxo!$D:$D,$D144,Fluxo!$E:$E,"&lt;&gt;"&amp;"PERMUTANTE"))</f>
        <v>0</v>
      </c>
      <c r="EV144" s="18">
        <f>IF(EV$5&gt;$G$4,0,SUMIFS(Fluxo!$O:$O,Fluxo!$U:$U,"&gt;"&amp;EU$5,Fluxo!$U:$U,"&lt;="&amp;EV$5,Fluxo!$D:$D,$D144,Fluxo!$E:$E,"&lt;&gt;"&amp;"PERMUTANTE"))</f>
        <v>0</v>
      </c>
      <c r="EW144" s="18">
        <f>IF(EW$5&gt;$G$4,0,SUMIFS(Fluxo!$O:$O,Fluxo!$U:$U,"&gt;"&amp;EV$5,Fluxo!$U:$U,"&lt;="&amp;EW$5,Fluxo!$D:$D,$D144,Fluxo!$E:$E,"&lt;&gt;"&amp;"PERMUTANTE"))</f>
        <v>0</v>
      </c>
      <c r="EX144" s="18">
        <f>IF(EX$5&gt;$G$4,0,SUMIFS(Fluxo!$O:$O,Fluxo!$U:$U,"&gt;"&amp;EW$5,Fluxo!$U:$U,"&lt;="&amp;EX$5,Fluxo!$D:$D,$D144,Fluxo!$E:$E,"&lt;&gt;"&amp;"PERMUTANTE"))</f>
        <v>0</v>
      </c>
      <c r="EY144" s="18">
        <f>IF(EY$5&gt;$G$4,0,SUMIFS(Fluxo!$O:$O,Fluxo!$U:$U,"&gt;"&amp;EX$5,Fluxo!$U:$U,"&lt;="&amp;EY$5,Fluxo!$D:$D,$D144,Fluxo!$E:$E,"&lt;&gt;"&amp;"PERMUTANTE"))</f>
        <v>0</v>
      </c>
      <c r="EZ144" s="18">
        <f>IF(EZ$5&gt;$G$4,0,SUMIFS(Fluxo!$O:$O,Fluxo!$U:$U,"&gt;"&amp;EY$5,Fluxo!$U:$U,"&lt;="&amp;EZ$5,Fluxo!$D:$D,$D144,Fluxo!$E:$E,"&lt;&gt;"&amp;"PERMUTANTE"))</f>
        <v>0</v>
      </c>
      <c r="FA144" s="18">
        <f>IF(FA$5&gt;$G$4,0,SUMIFS(Fluxo!$O:$O,Fluxo!$U:$U,"&gt;"&amp;EZ$5,Fluxo!$U:$U,"&lt;="&amp;FA$5,Fluxo!$D:$D,$D144,Fluxo!$E:$E,"&lt;&gt;"&amp;"PERMUTANTE"))</f>
        <v>0</v>
      </c>
      <c r="FB144" s="18">
        <f>IF(FB$5&gt;$G$4,0,SUMIFS(Fluxo!$O:$O,Fluxo!$U:$U,"&gt;"&amp;FA$5,Fluxo!$U:$U,"&lt;="&amp;FB$5,Fluxo!$D:$D,$D144,Fluxo!$E:$E,"&lt;&gt;"&amp;"PERMUTANTE"))</f>
        <v>0</v>
      </c>
      <c r="FC144" s="18">
        <f>IF(FC$5&gt;$G$4,0,SUMIFS(Fluxo!$O:$O,Fluxo!$U:$U,"&gt;"&amp;FB$5,Fluxo!$U:$U,"&lt;="&amp;FC$5,Fluxo!$D:$D,$D144,Fluxo!$E:$E,"&lt;&gt;"&amp;"PERMUTANTE"))</f>
        <v>0</v>
      </c>
      <c r="FD144" s="18">
        <f>IF(FD$5&gt;$G$4,0,SUMIFS(Fluxo!$O:$O,Fluxo!$U:$U,"&gt;"&amp;FC$5,Fluxo!$U:$U,"&lt;="&amp;FD$5,Fluxo!$D:$D,$D144,Fluxo!$E:$E,"&lt;&gt;"&amp;"PERMUTANTE"))</f>
        <v>0</v>
      </c>
      <c r="FE144" s="18">
        <f>IF(FE$5&gt;$G$4,0,SUMIFS(Fluxo!$O:$O,Fluxo!$U:$U,"&gt;"&amp;FD$5,Fluxo!$U:$U,"&lt;="&amp;FE$5,Fluxo!$D:$D,$D144,Fluxo!$E:$E,"&lt;&gt;"&amp;"PERMUTANTE"))</f>
        <v>0</v>
      </c>
      <c r="FF144" s="18">
        <f>IF(FF$5&gt;$G$4,0,SUMIFS(Fluxo!$O:$O,Fluxo!$U:$U,"&gt;"&amp;FE$5,Fluxo!$U:$U,"&lt;="&amp;FF$5,Fluxo!$D:$D,$D144,Fluxo!$E:$E,"&lt;&gt;"&amp;"PERMUTANTE"))</f>
        <v>0</v>
      </c>
      <c r="FG144" s="18">
        <f>IF(FG$5&gt;$G$4,0,SUMIFS(Fluxo!$O:$O,Fluxo!$U:$U,"&gt;"&amp;FF$5,Fluxo!$U:$U,"&lt;="&amp;FG$5,Fluxo!$D:$D,$D144,Fluxo!$E:$E,"&lt;&gt;"&amp;"PERMUTANTE"))</f>
        <v>0</v>
      </c>
      <c r="FH144" s="18">
        <f>IF(FH$5&gt;$G$4,0,SUMIFS(Fluxo!$O:$O,Fluxo!$U:$U,"&gt;"&amp;FG$5,Fluxo!$U:$U,"&lt;="&amp;FH$5,Fluxo!$D:$D,$D144,Fluxo!$E:$E,"&lt;&gt;"&amp;"PERMUTANTE"))</f>
        <v>0</v>
      </c>
      <c r="FI144" s="18">
        <f>IF(FI$5&gt;$G$4,0,SUMIFS(Fluxo!$O:$O,Fluxo!$U:$U,"&gt;"&amp;FH$5,Fluxo!$U:$U,"&lt;="&amp;FI$5,Fluxo!$D:$D,$D144,Fluxo!$E:$E,"&lt;&gt;"&amp;"PERMUTANTE"))</f>
        <v>0</v>
      </c>
      <c r="FJ144" s="18">
        <f>IF(FJ$5&gt;$G$4,0,SUMIFS(Fluxo!$O:$O,Fluxo!$U:$U,"&gt;"&amp;FI$5,Fluxo!$U:$U,"&lt;="&amp;FJ$5,Fluxo!$D:$D,$D144,Fluxo!$E:$E,"&lt;&gt;"&amp;"PERMUTANTE"))</f>
        <v>0</v>
      </c>
      <c r="FK144" s="18">
        <f>IF(FK$5&gt;$G$4,0,SUMIFS(Fluxo!$O:$O,Fluxo!$U:$U,"&gt;"&amp;FJ$5,Fluxo!$U:$U,"&lt;="&amp;FK$5,Fluxo!$D:$D,$D144,Fluxo!$E:$E,"&lt;&gt;"&amp;"PERMUTANTE"))</f>
        <v>0</v>
      </c>
      <c r="FL144" s="18">
        <f>IF(FL$5&gt;$G$4,0,SUMIFS(Fluxo!$O:$O,Fluxo!$U:$U,"&gt;"&amp;FK$5,Fluxo!$U:$U,"&lt;="&amp;FL$5,Fluxo!$D:$D,$D144,Fluxo!$E:$E,"&lt;&gt;"&amp;"PERMUTANTE"))</f>
        <v>0</v>
      </c>
      <c r="FM144" s="18">
        <f>IF(FM$5&gt;$G$4,0,SUMIFS(Fluxo!$O:$O,Fluxo!$U:$U,"&gt;"&amp;FL$5,Fluxo!$U:$U,"&lt;="&amp;FM$5,Fluxo!$D:$D,$D144,Fluxo!$E:$E,"&lt;&gt;"&amp;"PERMUTANTE"))</f>
        <v>0</v>
      </c>
      <c r="FN144" s="18">
        <f>IF(FN$5&gt;$G$4,0,SUMIFS(Fluxo!$O:$O,Fluxo!$U:$U,"&gt;"&amp;FM$5,Fluxo!$U:$U,"&lt;="&amp;FN$5,Fluxo!$D:$D,$D144,Fluxo!$E:$E,"&lt;&gt;"&amp;"PERMUTANTE"))</f>
        <v>0</v>
      </c>
      <c r="FO144" s="18">
        <f>IF(FO$5&gt;$G$4,0,SUMIFS(Fluxo!$O:$O,Fluxo!$U:$U,"&gt;"&amp;FN$5,Fluxo!$U:$U,"&lt;="&amp;FO$5,Fluxo!$D:$D,$D144,Fluxo!$E:$E,"&lt;&gt;"&amp;"PERMUTANTE"))</f>
        <v>0</v>
      </c>
      <c r="FP144" s="18">
        <f>IF(FP$5&gt;$G$4,0,SUMIFS(Fluxo!$O:$O,Fluxo!$U:$U,"&gt;"&amp;FO$5,Fluxo!$U:$U,"&lt;="&amp;FP$5,Fluxo!$D:$D,$D144,Fluxo!$E:$E,"&lt;&gt;"&amp;"PERMUTANTE"))</f>
        <v>0</v>
      </c>
      <c r="FQ144" s="18">
        <f>IF(FQ$5&gt;$G$4,0,SUMIFS(Fluxo!$O:$O,Fluxo!$U:$U,"&gt;"&amp;FP$5,Fluxo!$U:$U,"&lt;="&amp;FQ$5,Fluxo!$D:$D,$D144,Fluxo!$E:$E,"&lt;&gt;"&amp;"PERMUTANTE"))</f>
        <v>0</v>
      </c>
      <c r="FR144" s="18">
        <f>IF(FR$5&gt;$G$4,0,SUMIFS(Fluxo!$O:$O,Fluxo!$U:$U,"&gt;"&amp;FQ$5,Fluxo!$U:$U,"&lt;="&amp;FR$5,Fluxo!$D:$D,$D144,Fluxo!$E:$E,"&lt;&gt;"&amp;"PERMUTANTE"))</f>
        <v>0</v>
      </c>
      <c r="FS144" s="18">
        <f>IF(FS$5&gt;$G$4,0,SUMIFS(Fluxo!$O:$O,Fluxo!$U:$U,"&gt;"&amp;FR$5,Fluxo!$U:$U,"&lt;="&amp;FS$5,Fluxo!$D:$D,$D144,Fluxo!$E:$E,"&lt;&gt;"&amp;"PERMUTANTE"))</f>
        <v>0</v>
      </c>
      <c r="FT144" s="18">
        <f>IF(FT$5&gt;$G$4,0,SUMIFS(Fluxo!$O:$O,Fluxo!$U:$U,"&gt;"&amp;FS$5,Fluxo!$U:$U,"&lt;="&amp;FT$5,Fluxo!$D:$D,$D144,Fluxo!$E:$E,"&lt;&gt;"&amp;"PERMUTANTE"))</f>
        <v>0</v>
      </c>
      <c r="FU144" s="18">
        <f>IF(FU$5&gt;$G$4,0,SUMIFS(Fluxo!$O:$O,Fluxo!$U:$U,"&gt;"&amp;FT$5,Fluxo!$U:$U,"&lt;="&amp;FU$5,Fluxo!$D:$D,$D144,Fluxo!$E:$E,"&lt;&gt;"&amp;"PERMUTANTE"))</f>
        <v>0</v>
      </c>
      <c r="FV144" s="18">
        <f>IF(FV$5&gt;$G$4,0,SUMIFS(Fluxo!$O:$O,Fluxo!$U:$U,"&gt;"&amp;FU$5,Fluxo!$U:$U,"&lt;="&amp;FV$5,Fluxo!$D:$D,$D144,Fluxo!$E:$E,"&lt;&gt;"&amp;"PERMUTANTE"))</f>
        <v>0</v>
      </c>
      <c r="FW144" s="18">
        <f>IF(FW$5&gt;$G$4,0,SUMIFS(Fluxo!$O:$O,Fluxo!$U:$U,"&gt;"&amp;FV$5,Fluxo!$U:$U,"&lt;="&amp;FW$5,Fluxo!$D:$D,$D144,Fluxo!$E:$E,"&lt;&gt;"&amp;"PERMUTANTE"))</f>
        <v>0</v>
      </c>
      <c r="FX144" s="18">
        <f>IF(FX$5&gt;$G$4,0,SUMIFS(Fluxo!$O:$O,Fluxo!$U:$U,"&gt;"&amp;FW$5,Fluxo!$U:$U,"&lt;="&amp;FX$5,Fluxo!$D:$D,$D144,Fluxo!$E:$E,"&lt;&gt;"&amp;"PERMUTANTE"))</f>
        <v>0</v>
      </c>
      <c r="FY144" s="18">
        <f>IF(FY$5&gt;$G$4,0,SUMIFS(Fluxo!$O:$O,Fluxo!$U:$U,"&gt;"&amp;FX$5,Fluxo!$U:$U,"&lt;="&amp;FY$5,Fluxo!$D:$D,$D144,Fluxo!$E:$E,"&lt;&gt;"&amp;"PERMUTANTE"))</f>
        <v>0</v>
      </c>
      <c r="FZ144" s="18">
        <f>IF(FZ$5&gt;$G$4,0,SUMIFS(Fluxo!$O:$O,Fluxo!$U:$U,"&gt;"&amp;FY$5,Fluxo!$U:$U,"&lt;="&amp;FZ$5,Fluxo!$D:$D,$D144,Fluxo!$E:$E,"&lt;&gt;"&amp;"PERMUTANTE"))</f>
        <v>0</v>
      </c>
      <c r="GA144" s="18">
        <f>IF(GA$5&gt;$G$4,0,SUMIFS(Fluxo!$O:$O,Fluxo!$U:$U,"&gt;"&amp;FZ$5,Fluxo!$U:$U,"&lt;="&amp;GA$5,Fluxo!$D:$D,$D144,Fluxo!$E:$E,"&lt;&gt;"&amp;"PERMUTANTE"))</f>
        <v>0</v>
      </c>
      <c r="GB144" s="18">
        <f>IF(GB$5&gt;$G$4,0,SUMIFS(Fluxo!$O:$O,Fluxo!$U:$U,"&gt;"&amp;GA$5,Fluxo!$U:$U,"&lt;="&amp;GB$5,Fluxo!$D:$D,$D144,Fluxo!$E:$E,"&lt;&gt;"&amp;"PERMUTANTE"))</f>
        <v>0</v>
      </c>
      <c r="GC144" s="18">
        <f>IF(GC$5&gt;$G$4,0,SUMIFS(Fluxo!$O:$O,Fluxo!$U:$U,"&gt;"&amp;GB$5,Fluxo!$U:$U,"&lt;="&amp;GC$5,Fluxo!$D:$D,$D144,Fluxo!$E:$E,"&lt;&gt;"&amp;"PERMUTANTE"))</f>
        <v>0</v>
      </c>
      <c r="GD144" s="18">
        <f>IF(GD$5&gt;$G$4,0,SUMIFS(Fluxo!$O:$O,Fluxo!$U:$U,"&gt;"&amp;GC$5,Fluxo!$U:$U,"&lt;="&amp;GD$5,Fluxo!$D:$D,$D144,Fluxo!$E:$E,"&lt;&gt;"&amp;"PERMUTANTE"))</f>
        <v>0</v>
      </c>
      <c r="GE144" s="18">
        <f>IF(GE$5&gt;$G$4,0,SUMIFS(Fluxo!$O:$O,Fluxo!$U:$U,"&gt;"&amp;GD$5,Fluxo!$U:$U,"&lt;="&amp;GE$5,Fluxo!$D:$D,$D144,Fluxo!$E:$E,"&lt;&gt;"&amp;"PERMUTANTE"))</f>
        <v>0</v>
      </c>
      <c r="GF144" s="18">
        <f>IF(GF$5&gt;$G$4,0,SUMIFS(Fluxo!$O:$O,Fluxo!$U:$U,"&gt;"&amp;GE$5,Fluxo!$U:$U,"&lt;="&amp;GF$5,Fluxo!$D:$D,$D144,Fluxo!$E:$E,"&lt;&gt;"&amp;"PERMUTANTE"))</f>
        <v>0</v>
      </c>
      <c r="GG144" s="18">
        <f>IF(GG$5&gt;$G$4,0,SUMIFS(Fluxo!$O:$O,Fluxo!$U:$U,"&gt;"&amp;GF$5,Fluxo!$U:$U,"&lt;="&amp;GG$5,Fluxo!$D:$D,$D144,Fluxo!$E:$E,"&lt;&gt;"&amp;"PERMUTANTE"))</f>
        <v>0</v>
      </c>
      <c r="GH144" s="18">
        <f>IF(GH$5&gt;$G$4,0,SUMIFS(Fluxo!$O:$O,Fluxo!$U:$U,"&gt;"&amp;GG$5,Fluxo!$U:$U,"&lt;="&amp;GH$5,Fluxo!$D:$D,$D144,Fluxo!$E:$E,"&lt;&gt;"&amp;"PERMUTANTE"))</f>
        <v>0</v>
      </c>
      <c r="GI144" s="18">
        <f>IF(GI$5&gt;$G$4,0,SUMIFS(Fluxo!$O:$O,Fluxo!$U:$U,"&gt;"&amp;GH$5,Fluxo!$U:$U,"&lt;="&amp;GI$5,Fluxo!$D:$D,$D144,Fluxo!$E:$E,"&lt;&gt;"&amp;"PERMUTANTE"))</f>
        <v>0</v>
      </c>
      <c r="GJ144" s="18">
        <f>IF(GJ$5&gt;$G$4,0,SUMIFS(Fluxo!$O:$O,Fluxo!$U:$U,"&gt;"&amp;GI$5,Fluxo!$U:$U,"&lt;="&amp;GJ$5,Fluxo!$D:$D,$D144,Fluxo!$E:$E,"&lt;&gt;"&amp;"PERMUTANTE"))</f>
        <v>0</v>
      </c>
      <c r="GK144" s="18">
        <f>IF(GK$5&gt;$G$4,0,SUMIFS(Fluxo!$O:$O,Fluxo!$U:$U,"&gt;"&amp;GJ$5,Fluxo!$U:$U,"&lt;="&amp;GK$5,Fluxo!$D:$D,$D144,Fluxo!$E:$E,"&lt;&gt;"&amp;"PERMUTANTE"))</f>
        <v>0</v>
      </c>
      <c r="GL144" s="18">
        <f>IF(GL$5&gt;$G$4,0,SUMIFS(Fluxo!$O:$O,Fluxo!$U:$U,"&gt;"&amp;GK$5,Fluxo!$U:$U,"&lt;="&amp;GL$5,Fluxo!$D:$D,$D144,Fluxo!$E:$E,"&lt;&gt;"&amp;"PERMUTANTE"))</f>
        <v>0</v>
      </c>
      <c r="GM144" s="18">
        <f>IF(GM$5&gt;$G$4,0,SUMIFS(Fluxo!$O:$O,Fluxo!$U:$U,"&gt;"&amp;GL$5,Fluxo!$U:$U,"&lt;="&amp;GM$5,Fluxo!$D:$D,$D144,Fluxo!$E:$E,"&lt;&gt;"&amp;"PERMUTANTE"))</f>
        <v>0</v>
      </c>
      <c r="GN144" s="18">
        <f>IF(GN$5&gt;$G$4,0,SUMIFS(Fluxo!$O:$O,Fluxo!$U:$U,"&gt;"&amp;GM$5,Fluxo!$U:$U,"&lt;="&amp;GN$5,Fluxo!$D:$D,$D144,Fluxo!$E:$E,"&lt;&gt;"&amp;"PERMUTANTE"))</f>
        <v>0</v>
      </c>
      <c r="GO144" s="18">
        <f>IF(GO$5&gt;$G$4,0,SUMIFS(Fluxo!$O:$O,Fluxo!$U:$U,"&gt;"&amp;GN$5,Fluxo!$U:$U,"&lt;="&amp;GO$5,Fluxo!$D:$D,$D144,Fluxo!$E:$E,"&lt;&gt;"&amp;"PERMUTANTE"))</f>
        <v>0</v>
      </c>
      <c r="GP144" s="18">
        <f>IF(GP$5&gt;$G$4,0,SUMIFS(Fluxo!$O:$O,Fluxo!$U:$U,"&gt;"&amp;GO$5,Fluxo!$U:$U,"&lt;="&amp;GP$5,Fluxo!$D:$D,$D144,Fluxo!$E:$E,"&lt;&gt;"&amp;"PERMUTANTE"))</f>
        <v>0</v>
      </c>
      <c r="GQ144" s="18">
        <f>IF(GQ$5&gt;$G$4,0,SUMIFS(Fluxo!$O:$O,Fluxo!$U:$U,"&gt;"&amp;GP$5,Fluxo!$U:$U,"&lt;="&amp;GQ$5,Fluxo!$D:$D,$D144,Fluxo!$E:$E,"&lt;&gt;"&amp;"PERMUTANTE"))</f>
        <v>0</v>
      </c>
      <c r="GR144" s="18">
        <f>IF(GR$5&gt;$G$4,0,SUMIFS(Fluxo!$O:$O,Fluxo!$U:$U,"&gt;"&amp;GQ$5,Fluxo!$U:$U,"&lt;="&amp;GR$5,Fluxo!$D:$D,$D144,Fluxo!$E:$E,"&lt;&gt;"&amp;"PERMUTANTE"))</f>
        <v>0</v>
      </c>
      <c r="GS144" s="18">
        <f>IF(GS$5&gt;$G$4,0,SUMIFS(Fluxo!$O:$O,Fluxo!$U:$U,"&gt;"&amp;GR$5,Fluxo!$U:$U,"&lt;="&amp;GS$5,Fluxo!$D:$D,$D144,Fluxo!$E:$E,"&lt;&gt;"&amp;"PERMUTANTE"))</f>
        <v>0</v>
      </c>
      <c r="GT144" s="18">
        <f>IF(GT$5&gt;$G$4,0,SUMIFS(Fluxo!$O:$O,Fluxo!$U:$U,"&gt;"&amp;GS$5,Fluxo!$U:$U,"&lt;="&amp;GT$5,Fluxo!$D:$D,$D144,Fluxo!$E:$E,"&lt;&gt;"&amp;"PERMUTANTE"))</f>
        <v>0</v>
      </c>
      <c r="GU144" s="18">
        <f>IF(GU$5&gt;$G$4,0,SUMIFS(Fluxo!$O:$O,Fluxo!$U:$U,"&gt;"&amp;GT$5,Fluxo!$U:$U,"&lt;="&amp;GU$5,Fluxo!$D:$D,$D144,Fluxo!$E:$E,"&lt;&gt;"&amp;"PERMUTANTE"))</f>
        <v>0</v>
      </c>
      <c r="GV144" s="18">
        <f>IF(GV$5&gt;$G$4,0,SUMIFS(Fluxo!$O:$O,Fluxo!$U:$U,"&gt;"&amp;GU$5,Fluxo!$U:$U,"&lt;="&amp;GV$5,Fluxo!$D:$D,$D144,Fluxo!$E:$E,"&lt;&gt;"&amp;"PERMUTANTE"))</f>
        <v>0</v>
      </c>
      <c r="GW144" s="18">
        <f>IF(GW$5&gt;$G$4,0,SUMIFS(Fluxo!$O:$O,Fluxo!$U:$U,"&gt;"&amp;GV$5,Fluxo!$U:$U,"&lt;="&amp;GW$5,Fluxo!$D:$D,$D144,Fluxo!$E:$E,"&lt;&gt;"&amp;"PERMUTANTE"))</f>
        <v>0</v>
      </c>
      <c r="GX144" s="18">
        <f>IF(GX$5&gt;$G$4,0,SUMIFS(Fluxo!$O:$O,Fluxo!$U:$U,"&gt;"&amp;GW$5,Fluxo!$U:$U,"&lt;="&amp;GX$5,Fluxo!$D:$D,$D144,Fluxo!$E:$E,"&lt;&gt;"&amp;"PERMUTANTE"))</f>
        <v>0</v>
      </c>
      <c r="GY144" s="18">
        <f>IF(GY$5&gt;$G$4,0,SUMIFS(Fluxo!$O:$O,Fluxo!$U:$U,"&gt;"&amp;GX$5,Fluxo!$U:$U,"&lt;="&amp;GY$5,Fluxo!$D:$D,$D144,Fluxo!$E:$E,"&lt;&gt;"&amp;"PERMUTANTE"))</f>
        <v>0</v>
      </c>
      <c r="GZ144" s="18">
        <f>IF(GZ$5&gt;$G$4,0,SUMIFS(Fluxo!$O:$O,Fluxo!$U:$U,"&gt;"&amp;GY$5,Fluxo!$U:$U,"&lt;="&amp;GZ$5,Fluxo!$D:$D,$D144,Fluxo!$E:$E,"&lt;&gt;"&amp;"PERMUTANTE"))</f>
        <v>0</v>
      </c>
      <c r="HA144" s="18">
        <f>IF(HA$5&gt;$G$4,0,SUMIFS(Fluxo!$O:$O,Fluxo!$U:$U,"&gt;"&amp;GZ$5,Fluxo!$U:$U,"&lt;="&amp;HA$5,Fluxo!$D:$D,$D144,Fluxo!$E:$E,"&lt;&gt;"&amp;"PERMUTANTE"))</f>
        <v>0</v>
      </c>
      <c r="HB144" s="18">
        <f>IF(HB$5&gt;$G$4,0,SUMIFS(Fluxo!$O:$O,Fluxo!$U:$U,"&gt;"&amp;HA$5,Fluxo!$U:$U,"&lt;="&amp;HB$5,Fluxo!$D:$D,$D144,Fluxo!$E:$E,"&lt;&gt;"&amp;"PERMUTANTE"))</f>
        <v>0</v>
      </c>
      <c r="HC144" s="18">
        <f>IF(HC$5&gt;$G$4,0,SUMIFS(Fluxo!$O:$O,Fluxo!$U:$U,"&gt;"&amp;HB$5,Fluxo!$U:$U,"&lt;="&amp;HC$5,Fluxo!$D:$D,$D144,Fluxo!$E:$E,"&lt;&gt;"&amp;"PERMUTANTE"))</f>
        <v>0</v>
      </c>
      <c r="HD144" s="18">
        <f>IF(HD$5&gt;$G$4,0,SUMIFS(Fluxo!$O:$O,Fluxo!$U:$U,"&gt;"&amp;HC$5,Fluxo!$U:$U,"&lt;="&amp;HD$5,Fluxo!$D:$D,$D144,Fluxo!$E:$E,"&lt;&gt;"&amp;"PERMUTANTE"))</f>
        <v>0</v>
      </c>
      <c r="HE144" s="18">
        <f>IF(HE$5&gt;$G$4,0,SUMIFS(Fluxo!$O:$O,Fluxo!$U:$U,"&gt;"&amp;HD$5,Fluxo!$U:$U,"&lt;="&amp;HE$5,Fluxo!$D:$D,$D144,Fluxo!$E:$E,"&lt;&gt;"&amp;"PERMUTANTE"))</f>
        <v>0</v>
      </c>
      <c r="HF144" s="18">
        <f>IF(HF$5&gt;$G$4,0,SUMIFS(Fluxo!$O:$O,Fluxo!$U:$U,"&gt;"&amp;HE$5,Fluxo!$U:$U,"&lt;="&amp;HF$5,Fluxo!$D:$D,$D144,Fluxo!$E:$E,"&lt;&gt;"&amp;"PERMUTANTE"))</f>
        <v>0</v>
      </c>
    </row>
    <row r="145" spans="1:214">
      <c r="A145" s="20">
        <f t="shared" si="13"/>
        <v>135</v>
      </c>
      <c r="B145" s="140" t="str">
        <f>'Check Carteira'!C137</f>
        <v>E.1016.99.03.2015</v>
      </c>
      <c r="C145" s="141">
        <v>1</v>
      </c>
      <c r="D145" s="129" t="str">
        <f>'Check Carteira'!F137</f>
        <v>S-2015</v>
      </c>
      <c r="E145" s="21" t="str">
        <f>IFERROR(INDEX(Contratos!L:L,MATCH(D145,Contratos!R:R,0)),"")</f>
        <v/>
      </c>
      <c r="F145" s="139" t="str">
        <f>IFERROR(INDEX(Contratos!G:G,MATCH(D145,Contratos!R:R,0)),"")</f>
        <v/>
      </c>
      <c r="H145" s="83">
        <f t="shared" si="12"/>
        <v>1</v>
      </c>
      <c r="J145" s="18">
        <f>IF(J$5&gt;$G$4,0,SUMIFS(Fluxo!$O:$O,Fluxo!$U:$U,"&gt;"&amp;I$5,Fluxo!$U:$U,"&lt;="&amp;J$5,Fluxo!$D:$D,$D145))</f>
        <v>0</v>
      </c>
      <c r="K145" s="18">
        <f>IF(K$5&gt;$G$4,0,SUMIFS(Fluxo!$O:$O,Fluxo!$U:$U,"&gt;"&amp;J$5,Fluxo!$U:$U,"&lt;="&amp;K$5,Fluxo!$D:$D,$D145))</f>
        <v>1</v>
      </c>
      <c r="L145" s="18">
        <f>IF(L$5&gt;$G$4,0,SUMIFS(Fluxo!$O:$O,Fluxo!$U:$U,"&gt;"&amp;K$5,Fluxo!$U:$U,"&lt;="&amp;L$5,Fluxo!$D:$D,$D145))</f>
        <v>0</v>
      </c>
      <c r="M145" s="18">
        <f>IF(M$5&gt;$G$4,0,SUMIFS(Fluxo!$O:$O,Fluxo!$U:$U,"&gt;"&amp;L$5,Fluxo!$U:$U,"&lt;="&amp;M$5,Fluxo!$D:$D,$D145))</f>
        <v>0</v>
      </c>
      <c r="N145" s="18">
        <f>IF(N$5&gt;$G$4,0,SUMIFS(Fluxo!$O:$O,Fluxo!$U:$U,"&gt;"&amp;M$5,Fluxo!$U:$U,"&lt;="&amp;N$5,Fluxo!$D:$D,$D145))</f>
        <v>0</v>
      </c>
      <c r="O145" s="18">
        <f>IF(O$5&gt;$G$4,0,SUMIFS(Fluxo!$O:$O,Fluxo!$U:$U,"&gt;"&amp;N$5,Fluxo!$U:$U,"&lt;="&amp;O$5,Fluxo!$D:$D,$D145))</f>
        <v>0</v>
      </c>
      <c r="P145" s="18">
        <f>IF(P$5&gt;$G$4,0,SUMIFS(Fluxo!$O:$O,Fluxo!$U:$U,"&gt;"&amp;O$5,Fluxo!$U:$U,"&lt;="&amp;P$5,Fluxo!$D:$D,$D145))</f>
        <v>0</v>
      </c>
      <c r="Q145" s="18">
        <f>IF(Q$5&gt;$G$4,0,SUMIFS(Fluxo!$O:$O,Fluxo!$U:$U,"&gt;"&amp;P$5,Fluxo!$U:$U,"&lt;="&amp;Q$5,Fluxo!$D:$D,$D145))</f>
        <v>0</v>
      </c>
      <c r="R145" s="18">
        <f>IF(R$5&gt;$G$4,0,SUMIFS(Fluxo!$O:$O,Fluxo!$U:$U,"&gt;"&amp;Q$5,Fluxo!$U:$U,"&lt;="&amp;R$5,Fluxo!$D:$D,$D145))</f>
        <v>0</v>
      </c>
      <c r="S145" s="18">
        <f>IF(S$5&gt;$G$4,0,SUMIFS(Fluxo!$O:$O,Fluxo!$U:$U,"&gt;"&amp;R$5,Fluxo!$U:$U,"&lt;="&amp;S$5,Fluxo!$D:$D,$D145,Fluxo!$E:$E,"&lt;&gt;"&amp;"PERMUTANTE"))</f>
        <v>0</v>
      </c>
      <c r="T145" s="18">
        <f>IF(T$5&gt;$G$4,0,SUMIFS(Fluxo!$O:$O,Fluxo!$U:$U,"&gt;"&amp;S$5,Fluxo!$U:$U,"&lt;="&amp;T$5,Fluxo!$D:$D,$D145,Fluxo!$E:$E,"&lt;&gt;"&amp;"PERMUTANTE"))</f>
        <v>0</v>
      </c>
      <c r="U145" s="18">
        <f>IF(U$5&gt;$G$4,0,SUMIFS(Fluxo!$O:$O,Fluxo!$U:$U,"&gt;"&amp;T$5,Fluxo!$U:$U,"&lt;="&amp;U$5,Fluxo!$D:$D,$D145,Fluxo!$E:$E,"&lt;&gt;"&amp;"PERMUTANTE"))</f>
        <v>0</v>
      </c>
      <c r="V145" s="18">
        <f>IF(V$5&gt;$G$4,0,SUMIFS(Fluxo!$O:$O,Fluxo!$U:$U,"&gt;"&amp;U$5,Fluxo!$U:$U,"&lt;="&amp;V$5,Fluxo!$D:$D,$D145,Fluxo!$E:$E,"&lt;&gt;"&amp;"PERMUTANTE"))</f>
        <v>0</v>
      </c>
      <c r="W145" s="18">
        <f>IF(W$5&gt;$G$4,0,SUMIFS(Fluxo!$O:$O,Fluxo!$U:$U,"&gt;"&amp;V$5,Fluxo!$U:$U,"&lt;="&amp;W$5,Fluxo!$D:$D,$D145,Fluxo!$E:$E,"&lt;&gt;"&amp;"PERMUTANTE"))</f>
        <v>0</v>
      </c>
      <c r="X145" s="18">
        <f>IF(X$5&gt;$G$4,0,SUMIFS(Fluxo!$O:$O,Fluxo!$U:$U,"&gt;"&amp;W$5,Fluxo!$U:$U,"&lt;="&amp;X$5,Fluxo!$D:$D,$D145,Fluxo!$E:$E,"&lt;&gt;"&amp;"PERMUTANTE"))</f>
        <v>0</v>
      </c>
      <c r="Y145" s="18">
        <f>IF(Y$5&gt;$G$4,0,SUMIFS(Fluxo!$O:$O,Fluxo!$U:$U,"&gt;"&amp;X$5,Fluxo!$U:$U,"&lt;="&amp;Y$5,Fluxo!$D:$D,$D145,Fluxo!$E:$E,"&lt;&gt;"&amp;"PERMUTANTE"))</f>
        <v>0</v>
      </c>
      <c r="Z145" s="18">
        <f>IF(Z$5&gt;$G$4,0,SUMIFS(Fluxo!$O:$O,Fluxo!$U:$U,"&gt;"&amp;Y$5,Fluxo!$U:$U,"&lt;="&amp;Z$5,Fluxo!$D:$D,$D145,Fluxo!$E:$E,"&lt;&gt;"&amp;"PERMUTANTE"))</f>
        <v>0</v>
      </c>
      <c r="AA145" s="18">
        <f>IF(AA$5&gt;$G$4,0,SUMIFS(Fluxo!$O:$O,Fluxo!$U:$U,"&gt;"&amp;Z$5,Fluxo!$U:$U,"&lt;="&amp;AA$5,Fluxo!$D:$D,$D145,Fluxo!$E:$E,"&lt;&gt;"&amp;"PERMUTANTE"))</f>
        <v>0</v>
      </c>
      <c r="AB145" s="18">
        <f>IF(AB$5&gt;$G$4,0,SUMIFS(Fluxo!$O:$O,Fluxo!$U:$U,"&gt;"&amp;AA$5,Fluxo!$U:$U,"&lt;="&amp;AB$5,Fluxo!$D:$D,$D145,Fluxo!$E:$E,"&lt;&gt;"&amp;"PERMUTANTE"))</f>
        <v>0</v>
      </c>
      <c r="AC145" s="18">
        <f>IF(AC$5&gt;$G$4,0,SUMIFS(Fluxo!$O:$O,Fluxo!$U:$U,"&gt;"&amp;AB$5,Fluxo!$U:$U,"&lt;="&amp;AC$5,Fluxo!$D:$D,$D145,Fluxo!$E:$E,"&lt;&gt;"&amp;"PERMUTANTE"))</f>
        <v>0</v>
      </c>
      <c r="AD145" s="18">
        <f>IF(AD$5&gt;$G$4,0,SUMIFS(Fluxo!$O:$O,Fluxo!$U:$U,"&gt;"&amp;AC$5,Fluxo!$U:$U,"&lt;="&amp;AD$5,Fluxo!$D:$D,$D145,Fluxo!$E:$E,"&lt;&gt;"&amp;"PERMUTANTE"))</f>
        <v>0</v>
      </c>
      <c r="AE145" s="18">
        <f>IF(AE$5&gt;$G$4,0,SUMIFS(Fluxo!$O:$O,Fluxo!$U:$U,"&gt;"&amp;AD$5,Fluxo!$U:$U,"&lt;="&amp;AE$5,Fluxo!$D:$D,$D145,Fluxo!$E:$E,"&lt;&gt;"&amp;"PERMUTANTE"))</f>
        <v>0</v>
      </c>
      <c r="AF145" s="18">
        <f>IF(AF$5&gt;$G$4,0,SUMIFS(Fluxo!$O:$O,Fluxo!$U:$U,"&gt;"&amp;AE$5,Fluxo!$U:$U,"&lt;="&amp;AF$5,Fluxo!$D:$D,$D145,Fluxo!$E:$E,"&lt;&gt;"&amp;"PERMUTANTE"))</f>
        <v>0</v>
      </c>
      <c r="AG145" s="18">
        <f>IF(AG$5&gt;$G$4,0,SUMIFS(Fluxo!$O:$O,Fluxo!$U:$U,"&gt;"&amp;AF$5,Fluxo!$U:$U,"&lt;="&amp;AG$5,Fluxo!$D:$D,$D145,Fluxo!$E:$E,"&lt;&gt;"&amp;"PERMUTANTE"))</f>
        <v>0</v>
      </c>
      <c r="AH145" s="18">
        <f>IF(AH$5&gt;$G$4,0,SUMIFS(Fluxo!$O:$O,Fluxo!$U:$U,"&gt;"&amp;AG$5,Fluxo!$U:$U,"&lt;="&amp;AH$5,Fluxo!$D:$D,$D145,Fluxo!$E:$E,"&lt;&gt;"&amp;"PERMUTANTE"))</f>
        <v>0</v>
      </c>
      <c r="AI145" s="18">
        <f>IF(AI$5&gt;$G$4,0,SUMIFS(Fluxo!$O:$O,Fluxo!$U:$U,"&gt;"&amp;AH$5,Fluxo!$U:$U,"&lt;="&amp;AI$5,Fluxo!$D:$D,$D145,Fluxo!$E:$E,"&lt;&gt;"&amp;"PERMUTANTE"))</f>
        <v>0</v>
      </c>
      <c r="AJ145" s="18">
        <f>IF(AJ$5&gt;$G$4,0,SUMIFS(Fluxo!$O:$O,Fluxo!$U:$U,"&gt;"&amp;AI$5,Fluxo!$U:$U,"&lt;="&amp;AJ$5,Fluxo!$D:$D,$D145,Fluxo!$E:$E,"&lt;&gt;"&amp;"PERMUTANTE"))</f>
        <v>0</v>
      </c>
      <c r="AK145" s="18">
        <f>IF(AK$5&gt;$G$4,0,SUMIFS(Fluxo!$O:$O,Fluxo!$U:$U,"&gt;"&amp;AJ$5,Fluxo!$U:$U,"&lt;="&amp;AK$5,Fluxo!$D:$D,$D145,Fluxo!$E:$E,"&lt;&gt;"&amp;"PERMUTANTE"))</f>
        <v>0</v>
      </c>
      <c r="AL145" s="18">
        <f>IF(AL$5&gt;$G$4,0,SUMIFS(Fluxo!$O:$O,Fluxo!$U:$U,"&gt;"&amp;AK$5,Fluxo!$U:$U,"&lt;="&amp;AL$5,Fluxo!$D:$D,$D145,Fluxo!$E:$E,"&lt;&gt;"&amp;"PERMUTANTE"))</f>
        <v>0</v>
      </c>
      <c r="AM145" s="18">
        <f>IF(AM$5&gt;$G$4,0,SUMIFS(Fluxo!$O:$O,Fluxo!$U:$U,"&gt;"&amp;AL$5,Fluxo!$U:$U,"&lt;="&amp;AM$5,Fluxo!$D:$D,$D145,Fluxo!$E:$E,"&lt;&gt;"&amp;"PERMUTANTE"))</f>
        <v>0</v>
      </c>
      <c r="AN145" s="18">
        <f>IF(AN$5&gt;$G$4,0,SUMIFS(Fluxo!$O:$O,Fluxo!$U:$U,"&gt;"&amp;AM$5,Fluxo!$U:$U,"&lt;="&amp;AN$5,Fluxo!$D:$D,$D145,Fluxo!$E:$E,"&lt;&gt;"&amp;"PERMUTANTE"))</f>
        <v>0</v>
      </c>
      <c r="AO145" s="18">
        <f>IF(AO$5&gt;$G$4,0,SUMIFS(Fluxo!$O:$O,Fluxo!$U:$U,"&gt;"&amp;AN$5,Fluxo!$U:$U,"&lt;="&amp;AO$5,Fluxo!$D:$D,$D145,Fluxo!$E:$E,"&lt;&gt;"&amp;"PERMUTANTE"))</f>
        <v>0</v>
      </c>
      <c r="AP145" s="18">
        <f>IF(AP$5&gt;$G$4,0,SUMIFS(Fluxo!$O:$O,Fluxo!$U:$U,"&gt;"&amp;AO$5,Fluxo!$U:$U,"&lt;="&amp;AP$5,Fluxo!$D:$D,$D145,Fluxo!$E:$E,"&lt;&gt;"&amp;"PERMUTANTE"))</f>
        <v>0</v>
      </c>
      <c r="AQ145" s="18">
        <f>IF(AQ$5&gt;$G$4,0,SUMIFS(Fluxo!$O:$O,Fluxo!$U:$U,"&gt;"&amp;AP$5,Fluxo!$U:$U,"&lt;="&amp;AQ$5,Fluxo!$D:$D,$D145,Fluxo!$E:$E,"&lt;&gt;"&amp;"PERMUTANTE"))</f>
        <v>0</v>
      </c>
      <c r="AR145" s="18">
        <f>IF(AR$5&gt;$G$4,0,SUMIFS(Fluxo!$O:$O,Fluxo!$U:$U,"&gt;"&amp;AQ$5,Fluxo!$U:$U,"&lt;="&amp;AR$5,Fluxo!$D:$D,$D145,Fluxo!$E:$E,"&lt;&gt;"&amp;"PERMUTANTE"))</f>
        <v>0</v>
      </c>
      <c r="AS145" s="18">
        <f>IF(AS$5&gt;$G$4,0,SUMIFS(Fluxo!$O:$O,Fluxo!$U:$U,"&gt;"&amp;AR$5,Fluxo!$U:$U,"&lt;="&amp;AS$5,Fluxo!$D:$D,$D145,Fluxo!$E:$E,"&lt;&gt;"&amp;"PERMUTANTE"))</f>
        <v>0</v>
      </c>
      <c r="AT145" s="18">
        <f>IF(AT$5&gt;$G$4,0,SUMIFS(Fluxo!$O:$O,Fluxo!$U:$U,"&gt;"&amp;AS$5,Fluxo!$U:$U,"&lt;="&amp;AT$5,Fluxo!$D:$D,$D145,Fluxo!$E:$E,"&lt;&gt;"&amp;"PERMUTANTE"))</f>
        <v>0</v>
      </c>
      <c r="AU145" s="18">
        <f>IF(AU$5&gt;$G$4,0,SUMIFS(Fluxo!$O:$O,Fluxo!$U:$U,"&gt;"&amp;AT$5,Fluxo!$U:$U,"&lt;="&amp;AU$5,Fluxo!$D:$D,$D145,Fluxo!$E:$E,"&lt;&gt;"&amp;"PERMUTANTE"))</f>
        <v>0</v>
      </c>
      <c r="AV145" s="18">
        <f>IF(AV$5&gt;$G$4,0,SUMIFS(Fluxo!$O:$O,Fluxo!$U:$U,"&gt;"&amp;AU$5,Fluxo!$U:$U,"&lt;="&amp;AV$5,Fluxo!$D:$D,$D145,Fluxo!$E:$E,"&lt;&gt;"&amp;"PERMUTANTE"))</f>
        <v>0</v>
      </c>
      <c r="AW145" s="18">
        <f>IF(AW$5&gt;$G$4,0,SUMIFS(Fluxo!$O:$O,Fluxo!$U:$U,"&gt;"&amp;AV$5,Fluxo!$U:$U,"&lt;="&amp;AW$5,Fluxo!$D:$D,$D145,Fluxo!$E:$E,"&lt;&gt;"&amp;"PERMUTANTE"))</f>
        <v>0</v>
      </c>
      <c r="AX145" s="18">
        <f>IF(AX$5&gt;$G$4,0,SUMIFS(Fluxo!$O:$O,Fluxo!$U:$U,"&gt;"&amp;AW$5,Fluxo!$U:$U,"&lt;="&amp;AX$5,Fluxo!$D:$D,$D145,Fluxo!$E:$E,"&lt;&gt;"&amp;"PERMUTANTE"))</f>
        <v>0</v>
      </c>
      <c r="AY145" s="18">
        <f>IF(AY$5&gt;$G$4,0,SUMIFS(Fluxo!$O:$O,Fluxo!$U:$U,"&gt;"&amp;AX$5,Fluxo!$U:$U,"&lt;="&amp;AY$5,Fluxo!$D:$D,$D145,Fluxo!$E:$E,"&lt;&gt;"&amp;"PERMUTANTE"))</f>
        <v>0</v>
      </c>
      <c r="AZ145" s="18">
        <f>IF(AZ$5&gt;$G$4,0,SUMIFS(Fluxo!$O:$O,Fluxo!$U:$U,"&gt;"&amp;AY$5,Fluxo!$U:$U,"&lt;="&amp;AZ$5,Fluxo!$D:$D,$D145,Fluxo!$E:$E,"&lt;&gt;"&amp;"PERMUTANTE"))</f>
        <v>0</v>
      </c>
      <c r="BA145" s="18">
        <f>IF(BA$5&gt;$G$4,0,SUMIFS(Fluxo!$O:$O,Fluxo!$U:$U,"&gt;"&amp;AZ$5,Fluxo!$U:$U,"&lt;="&amp;BA$5,Fluxo!$D:$D,$D145,Fluxo!$E:$E,"&lt;&gt;"&amp;"PERMUTANTE"))</f>
        <v>0</v>
      </c>
      <c r="BB145" s="18">
        <f>IF(BB$5&gt;$G$4,0,SUMIFS(Fluxo!$O:$O,Fluxo!$U:$U,"&gt;"&amp;BA$5,Fluxo!$U:$U,"&lt;="&amp;BB$5,Fluxo!$D:$D,$D145,Fluxo!$E:$E,"&lt;&gt;"&amp;"PERMUTANTE"))</f>
        <v>0</v>
      </c>
      <c r="BC145" s="18">
        <f>IF(BC$5&gt;$G$4,0,SUMIFS(Fluxo!$O:$O,Fluxo!$U:$U,"&gt;"&amp;BB$5,Fluxo!$U:$U,"&lt;="&amp;BC$5,Fluxo!$D:$D,$D145,Fluxo!$E:$E,"&lt;&gt;"&amp;"PERMUTANTE"))</f>
        <v>0</v>
      </c>
      <c r="BD145" s="18">
        <f>IF(BD$5&gt;$G$4,0,SUMIFS(Fluxo!$O:$O,Fluxo!$U:$U,"&gt;"&amp;BC$5,Fluxo!$U:$U,"&lt;="&amp;BD$5,Fluxo!$D:$D,$D145,Fluxo!$E:$E,"&lt;&gt;"&amp;"PERMUTANTE"))</f>
        <v>0</v>
      </c>
      <c r="BE145" s="18">
        <f>IF(BE$5&gt;$G$4,0,SUMIFS(Fluxo!$O:$O,Fluxo!$U:$U,"&gt;"&amp;BD$5,Fluxo!$U:$U,"&lt;="&amp;BE$5,Fluxo!$D:$D,$D145,Fluxo!$E:$E,"&lt;&gt;"&amp;"PERMUTANTE"))</f>
        <v>0</v>
      </c>
      <c r="BF145" s="18">
        <f>IF(BF$5&gt;$G$4,0,SUMIFS(Fluxo!$O:$O,Fluxo!$U:$U,"&gt;"&amp;BE$5,Fluxo!$U:$U,"&lt;="&amp;BF$5,Fluxo!$D:$D,$D145,Fluxo!$E:$E,"&lt;&gt;"&amp;"PERMUTANTE"))</f>
        <v>0</v>
      </c>
      <c r="BG145" s="18">
        <f>IF(BG$5&gt;$G$4,0,SUMIFS(Fluxo!$O:$O,Fluxo!$U:$U,"&gt;"&amp;BF$5,Fluxo!$U:$U,"&lt;="&amp;BG$5,Fluxo!$D:$D,$D145,Fluxo!$E:$E,"&lt;&gt;"&amp;"PERMUTANTE"))</f>
        <v>0</v>
      </c>
      <c r="BH145" s="18">
        <f>IF(BH$5&gt;$G$4,0,SUMIFS(Fluxo!$O:$O,Fluxo!$U:$U,"&gt;"&amp;BG$5,Fluxo!$U:$U,"&lt;="&amp;BH$5,Fluxo!$D:$D,$D145,Fluxo!$E:$E,"&lt;&gt;"&amp;"PERMUTANTE"))</f>
        <v>0</v>
      </c>
      <c r="BI145" s="18">
        <f>IF(BI$5&gt;$G$4,0,SUMIFS(Fluxo!$O:$O,Fluxo!$U:$U,"&gt;"&amp;BH$5,Fluxo!$U:$U,"&lt;="&amp;BI$5,Fluxo!$D:$D,$D145,Fluxo!$E:$E,"&lt;&gt;"&amp;"PERMUTANTE"))</f>
        <v>0</v>
      </c>
      <c r="BJ145" s="18">
        <f>IF(BJ$5&gt;$G$4,0,SUMIFS(Fluxo!$O:$O,Fluxo!$U:$U,"&gt;"&amp;BI$5,Fluxo!$U:$U,"&lt;="&amp;BJ$5,Fluxo!$D:$D,$D145,Fluxo!$E:$E,"&lt;&gt;"&amp;"PERMUTANTE"))</f>
        <v>0</v>
      </c>
      <c r="BK145" s="18">
        <f>IF(BK$5&gt;$G$4,0,SUMIFS(Fluxo!$O:$O,Fluxo!$U:$U,"&gt;"&amp;BJ$5,Fluxo!$U:$U,"&lt;="&amp;BK$5,Fluxo!$D:$D,$D145,Fluxo!$E:$E,"&lt;&gt;"&amp;"PERMUTANTE"))</f>
        <v>0</v>
      </c>
      <c r="BL145" s="18">
        <f>IF(BL$5&gt;$G$4,0,SUMIFS(Fluxo!$O:$O,Fluxo!$U:$U,"&gt;"&amp;BK$5,Fluxo!$U:$U,"&lt;="&amp;BL$5,Fluxo!$D:$D,$D145,Fluxo!$E:$E,"&lt;&gt;"&amp;"PERMUTANTE"))</f>
        <v>0</v>
      </c>
      <c r="BM145" s="18">
        <f>IF(BM$5&gt;$G$4,0,SUMIFS(Fluxo!$O:$O,Fluxo!$U:$U,"&gt;"&amp;BL$5,Fluxo!$U:$U,"&lt;="&amp;BM$5,Fluxo!$D:$D,$D145,Fluxo!$E:$E,"&lt;&gt;"&amp;"PERMUTANTE"))</f>
        <v>0</v>
      </c>
      <c r="BN145" s="18">
        <f>IF(BN$5&gt;$G$4,0,SUMIFS(Fluxo!$O:$O,Fluxo!$U:$U,"&gt;"&amp;BM$5,Fluxo!$U:$U,"&lt;="&amp;BN$5,Fluxo!$D:$D,$D145,Fluxo!$E:$E,"&lt;&gt;"&amp;"PERMUTANTE"))</f>
        <v>0</v>
      </c>
      <c r="BO145" s="18">
        <f>IF(BO$5&gt;$G$4,0,SUMIFS(Fluxo!$O:$O,Fluxo!$U:$U,"&gt;"&amp;BN$5,Fluxo!$U:$U,"&lt;="&amp;BO$5,Fluxo!$D:$D,$D145,Fluxo!$E:$E,"&lt;&gt;"&amp;"PERMUTANTE"))</f>
        <v>0</v>
      </c>
      <c r="BP145" s="18">
        <f>IF(BP$5&gt;$G$4,0,SUMIFS(Fluxo!$O:$O,Fluxo!$U:$U,"&gt;"&amp;BO$5,Fluxo!$U:$U,"&lt;="&amp;BP$5,Fluxo!$D:$D,$D145,Fluxo!$E:$E,"&lt;&gt;"&amp;"PERMUTANTE"))</f>
        <v>0</v>
      </c>
      <c r="BQ145" s="18">
        <f>IF(BQ$5&gt;$G$4,0,SUMIFS(Fluxo!$O:$O,Fluxo!$U:$U,"&gt;"&amp;BP$5,Fluxo!$U:$U,"&lt;="&amp;BQ$5,Fluxo!$D:$D,$D145,Fluxo!$E:$E,"&lt;&gt;"&amp;"PERMUTANTE"))</f>
        <v>0</v>
      </c>
      <c r="BR145" s="18">
        <f>IF(BR$5&gt;$G$4,0,SUMIFS(Fluxo!$O:$O,Fluxo!$U:$U,"&gt;"&amp;BQ$5,Fluxo!$U:$U,"&lt;="&amp;BR$5,Fluxo!$D:$D,$D145,Fluxo!$E:$E,"&lt;&gt;"&amp;"PERMUTANTE"))</f>
        <v>0</v>
      </c>
      <c r="BS145" s="18">
        <f>IF(BS$5&gt;$G$4,0,SUMIFS(Fluxo!$O:$O,Fluxo!$U:$U,"&gt;"&amp;BR$5,Fluxo!$U:$U,"&lt;="&amp;BS$5,Fluxo!$D:$D,$D145,Fluxo!$E:$E,"&lt;&gt;"&amp;"PERMUTANTE"))</f>
        <v>0</v>
      </c>
      <c r="BT145" s="18">
        <f>IF(BT$5&gt;$G$4,0,SUMIFS(Fluxo!$O:$O,Fluxo!$U:$U,"&gt;"&amp;BS$5,Fluxo!$U:$U,"&lt;="&amp;BT$5,Fluxo!$D:$D,$D145,Fluxo!$E:$E,"&lt;&gt;"&amp;"PERMUTANTE"))</f>
        <v>0</v>
      </c>
      <c r="BU145" s="18">
        <f>IF(BU$5&gt;$G$4,0,SUMIFS(Fluxo!$O:$O,Fluxo!$U:$U,"&gt;"&amp;BT$5,Fluxo!$U:$U,"&lt;="&amp;BU$5,Fluxo!$D:$D,$D145,Fluxo!$E:$E,"&lt;&gt;"&amp;"PERMUTANTE"))</f>
        <v>0</v>
      </c>
      <c r="BV145" s="18">
        <f>IF(BV$5&gt;$G$4,0,SUMIFS(Fluxo!$O:$O,Fluxo!$U:$U,"&gt;"&amp;BU$5,Fluxo!$U:$U,"&lt;="&amp;BV$5,Fluxo!$D:$D,$D145,Fluxo!$E:$E,"&lt;&gt;"&amp;"PERMUTANTE"))</f>
        <v>0</v>
      </c>
      <c r="BW145" s="18">
        <f>IF(BW$5&gt;$G$4,0,SUMIFS(Fluxo!$O:$O,Fluxo!$U:$U,"&gt;"&amp;BV$5,Fluxo!$U:$U,"&lt;="&amp;BW$5,Fluxo!$D:$D,$D145,Fluxo!$E:$E,"&lt;&gt;"&amp;"PERMUTANTE"))</f>
        <v>0</v>
      </c>
      <c r="BX145" s="18">
        <f>IF(BX$5&gt;$G$4,0,SUMIFS(Fluxo!$O:$O,Fluxo!$U:$U,"&gt;"&amp;BW$5,Fluxo!$U:$U,"&lt;="&amp;BX$5,Fluxo!$D:$D,$D145,Fluxo!$E:$E,"&lt;&gt;"&amp;"PERMUTANTE"))</f>
        <v>0</v>
      </c>
      <c r="BY145" s="18">
        <f>IF(BY$5&gt;$G$4,0,SUMIFS(Fluxo!$O:$O,Fluxo!$U:$U,"&gt;"&amp;BX$5,Fluxo!$U:$U,"&lt;="&amp;BY$5,Fluxo!$D:$D,$D145,Fluxo!$E:$E,"&lt;&gt;"&amp;"PERMUTANTE"))</f>
        <v>0</v>
      </c>
      <c r="BZ145" s="18">
        <f>IF(BZ$5&gt;$G$4,0,SUMIFS(Fluxo!$O:$O,Fluxo!$U:$U,"&gt;"&amp;BY$5,Fluxo!$U:$U,"&lt;="&amp;BZ$5,Fluxo!$D:$D,$D145,Fluxo!$E:$E,"&lt;&gt;"&amp;"PERMUTANTE"))</f>
        <v>0</v>
      </c>
      <c r="CA145" s="18">
        <f>IF(CA$5&gt;$G$4,0,SUMIFS(Fluxo!$O:$O,Fluxo!$U:$U,"&gt;"&amp;BZ$5,Fluxo!$U:$U,"&lt;="&amp;CA$5,Fluxo!$D:$D,$D145,Fluxo!$E:$E,"&lt;&gt;"&amp;"PERMUTANTE"))</f>
        <v>0</v>
      </c>
      <c r="CB145" s="18">
        <f>IF(CB$5&gt;$G$4,0,SUMIFS(Fluxo!$O:$O,Fluxo!$U:$U,"&gt;"&amp;CA$5,Fluxo!$U:$U,"&lt;="&amp;CB$5,Fluxo!$D:$D,$D145,Fluxo!$E:$E,"&lt;&gt;"&amp;"PERMUTANTE"))</f>
        <v>0</v>
      </c>
      <c r="CC145" s="18">
        <f>IF(CC$5&gt;$G$4,0,SUMIFS(Fluxo!$O:$O,Fluxo!$U:$U,"&gt;"&amp;CB$5,Fluxo!$U:$U,"&lt;="&amp;CC$5,Fluxo!$D:$D,$D145,Fluxo!$E:$E,"&lt;&gt;"&amp;"PERMUTANTE"))</f>
        <v>0</v>
      </c>
      <c r="CD145" s="18">
        <f>IF(CD$5&gt;$G$4,0,SUMIFS(Fluxo!$O:$O,Fluxo!$U:$U,"&gt;"&amp;CC$5,Fluxo!$U:$U,"&lt;="&amp;CD$5,Fluxo!$D:$D,$D145,Fluxo!$E:$E,"&lt;&gt;"&amp;"PERMUTANTE"))</f>
        <v>0</v>
      </c>
      <c r="CE145" s="18">
        <f>IF(CE$5&gt;$G$4,0,SUMIFS(Fluxo!$O:$O,Fluxo!$U:$U,"&gt;"&amp;CD$5,Fluxo!$U:$U,"&lt;="&amp;CE$5,Fluxo!$D:$D,$D145,Fluxo!$E:$E,"&lt;&gt;"&amp;"PERMUTANTE"))</f>
        <v>0</v>
      </c>
      <c r="CF145" s="18">
        <f>IF(CF$5&gt;$G$4,0,SUMIFS(Fluxo!$O:$O,Fluxo!$U:$U,"&gt;"&amp;CE$5,Fluxo!$U:$U,"&lt;="&amp;CF$5,Fluxo!$D:$D,$D145,Fluxo!$E:$E,"&lt;&gt;"&amp;"PERMUTANTE"))</f>
        <v>0</v>
      </c>
      <c r="CG145" s="18">
        <f>IF(CG$5&gt;$G$4,0,SUMIFS(Fluxo!$O:$O,Fluxo!$U:$U,"&gt;"&amp;CF$5,Fluxo!$U:$U,"&lt;="&amp;CG$5,Fluxo!$D:$D,$D145,Fluxo!$E:$E,"&lt;&gt;"&amp;"PERMUTANTE"))</f>
        <v>0</v>
      </c>
      <c r="CH145" s="18">
        <f>IF(CH$5&gt;$G$4,0,SUMIFS(Fluxo!$O:$O,Fluxo!$U:$U,"&gt;"&amp;CG$5,Fluxo!$U:$U,"&lt;="&amp;CH$5,Fluxo!$D:$D,$D145,Fluxo!$E:$E,"&lt;&gt;"&amp;"PERMUTANTE"))</f>
        <v>0</v>
      </c>
      <c r="CI145" s="18">
        <f>IF(CI$5&gt;$G$4,0,SUMIFS(Fluxo!$O:$O,Fluxo!$U:$U,"&gt;"&amp;CH$5,Fluxo!$U:$U,"&lt;="&amp;CI$5,Fluxo!$D:$D,$D145,Fluxo!$E:$E,"&lt;&gt;"&amp;"PERMUTANTE"))</f>
        <v>0</v>
      </c>
      <c r="CJ145" s="18">
        <f>IF(CJ$5&gt;$G$4,0,SUMIFS(Fluxo!$O:$O,Fluxo!$U:$U,"&gt;"&amp;CI$5,Fluxo!$U:$U,"&lt;="&amp;CJ$5,Fluxo!$D:$D,$D145,Fluxo!$E:$E,"&lt;&gt;"&amp;"PERMUTANTE"))</f>
        <v>0</v>
      </c>
      <c r="CK145" s="18">
        <f>IF(CK$5&gt;$G$4,0,SUMIFS(Fluxo!$O:$O,Fluxo!$U:$U,"&gt;"&amp;CJ$5,Fluxo!$U:$U,"&lt;="&amp;CK$5,Fluxo!$D:$D,$D145,Fluxo!$E:$E,"&lt;&gt;"&amp;"PERMUTANTE"))</f>
        <v>0</v>
      </c>
      <c r="CL145" s="18">
        <f>IF(CL$5&gt;$G$4,0,SUMIFS(Fluxo!$O:$O,Fluxo!$U:$U,"&gt;"&amp;CK$5,Fluxo!$U:$U,"&lt;="&amp;CL$5,Fluxo!$D:$D,$D145,Fluxo!$E:$E,"&lt;&gt;"&amp;"PERMUTANTE"))</f>
        <v>0</v>
      </c>
      <c r="CM145" s="18">
        <f>IF(CM$5&gt;$G$4,0,SUMIFS(Fluxo!$O:$O,Fluxo!$U:$U,"&gt;"&amp;CL$5,Fluxo!$U:$U,"&lt;="&amp;CM$5,Fluxo!$D:$D,$D145,Fluxo!$E:$E,"&lt;&gt;"&amp;"PERMUTANTE"))</f>
        <v>0</v>
      </c>
      <c r="CN145" s="18">
        <f>IF(CN$5&gt;$G$4,0,SUMIFS(Fluxo!$O:$O,Fluxo!$U:$U,"&gt;"&amp;CM$5,Fluxo!$U:$U,"&lt;="&amp;CN$5,Fluxo!$D:$D,$D145,Fluxo!$E:$E,"&lt;&gt;"&amp;"PERMUTANTE"))</f>
        <v>0</v>
      </c>
      <c r="CO145" s="18">
        <f>IF(CO$5&gt;$G$4,0,SUMIFS(Fluxo!$O:$O,Fluxo!$U:$U,"&gt;"&amp;CN$5,Fluxo!$U:$U,"&lt;="&amp;CO$5,Fluxo!$D:$D,$D145,Fluxo!$E:$E,"&lt;&gt;"&amp;"PERMUTANTE"))</f>
        <v>0</v>
      </c>
      <c r="CP145" s="18">
        <f>IF(CP$5&gt;$G$4,0,SUMIFS(Fluxo!$O:$O,Fluxo!$U:$U,"&gt;"&amp;CO$5,Fluxo!$U:$U,"&lt;="&amp;CP$5,Fluxo!$D:$D,$D145,Fluxo!$E:$E,"&lt;&gt;"&amp;"PERMUTANTE"))</f>
        <v>0</v>
      </c>
      <c r="CQ145" s="18">
        <f>IF(CQ$5&gt;$G$4,0,SUMIFS(Fluxo!$O:$O,Fluxo!$U:$U,"&gt;"&amp;CP$5,Fluxo!$U:$U,"&lt;="&amp;CQ$5,Fluxo!$D:$D,$D145,Fluxo!$E:$E,"&lt;&gt;"&amp;"PERMUTANTE"))</f>
        <v>0</v>
      </c>
      <c r="CR145" s="18">
        <f>IF(CR$5&gt;$G$4,0,SUMIFS(Fluxo!$O:$O,Fluxo!$U:$U,"&gt;"&amp;CQ$5,Fluxo!$U:$U,"&lt;="&amp;CR$5,Fluxo!$D:$D,$D145,Fluxo!$E:$E,"&lt;&gt;"&amp;"PERMUTANTE"))</f>
        <v>0</v>
      </c>
      <c r="CS145" s="18">
        <f>IF(CS$5&gt;$G$4,0,SUMIFS(Fluxo!$O:$O,Fluxo!$U:$U,"&gt;"&amp;CR$5,Fluxo!$U:$U,"&lt;="&amp;CS$5,Fluxo!$D:$D,$D145,Fluxo!$E:$E,"&lt;&gt;"&amp;"PERMUTANTE"))</f>
        <v>0</v>
      </c>
      <c r="CT145" s="18">
        <f>IF(CT$5&gt;$G$4,0,SUMIFS(Fluxo!$O:$O,Fluxo!$U:$U,"&gt;"&amp;CS$5,Fluxo!$U:$U,"&lt;="&amp;CT$5,Fluxo!$D:$D,$D145,Fluxo!$E:$E,"&lt;&gt;"&amp;"PERMUTANTE"))</f>
        <v>0</v>
      </c>
      <c r="CU145" s="18">
        <f>IF(CU$5&gt;$G$4,0,SUMIFS(Fluxo!$O:$O,Fluxo!$U:$U,"&gt;"&amp;CT$5,Fluxo!$U:$U,"&lt;="&amp;CU$5,Fluxo!$D:$D,$D145,Fluxo!$E:$E,"&lt;&gt;"&amp;"PERMUTANTE"))</f>
        <v>0</v>
      </c>
      <c r="CV145" s="18">
        <f>IF(CV$5&gt;$G$4,0,SUMIFS(Fluxo!$O:$O,Fluxo!$U:$U,"&gt;"&amp;CU$5,Fluxo!$U:$U,"&lt;="&amp;CV$5,Fluxo!$D:$D,$D145,Fluxo!$E:$E,"&lt;&gt;"&amp;"PERMUTANTE"))</f>
        <v>0</v>
      </c>
      <c r="CW145" s="18">
        <f>IF(CW$5&gt;$G$4,0,SUMIFS(Fluxo!$O:$O,Fluxo!$U:$U,"&gt;"&amp;CV$5,Fluxo!$U:$U,"&lt;="&amp;CW$5,Fluxo!$D:$D,$D145,Fluxo!$E:$E,"&lt;&gt;"&amp;"PERMUTANTE"))</f>
        <v>0</v>
      </c>
      <c r="CX145" s="18">
        <f>IF(CX$5&gt;$G$4,0,SUMIFS(Fluxo!$O:$O,Fluxo!$U:$U,"&gt;"&amp;CW$5,Fluxo!$U:$U,"&lt;="&amp;CX$5,Fluxo!$D:$D,$D145,Fluxo!$E:$E,"&lt;&gt;"&amp;"PERMUTANTE"))</f>
        <v>0</v>
      </c>
      <c r="CY145" s="18">
        <f>IF(CY$5&gt;$G$4,0,SUMIFS(Fluxo!$O:$O,Fluxo!$U:$U,"&gt;"&amp;CX$5,Fluxo!$U:$U,"&lt;="&amp;CY$5,Fluxo!$D:$D,$D145,Fluxo!$E:$E,"&lt;&gt;"&amp;"PERMUTANTE"))</f>
        <v>0</v>
      </c>
      <c r="CZ145" s="18">
        <f>IF(CZ$5&gt;$G$4,0,SUMIFS(Fluxo!$O:$O,Fluxo!$U:$U,"&gt;"&amp;CY$5,Fluxo!$U:$U,"&lt;="&amp;CZ$5,Fluxo!$D:$D,$D145,Fluxo!$E:$E,"&lt;&gt;"&amp;"PERMUTANTE"))</f>
        <v>0</v>
      </c>
      <c r="DA145" s="18">
        <f>IF(DA$5&gt;$G$4,0,SUMIFS(Fluxo!$O:$O,Fluxo!$U:$U,"&gt;"&amp;CZ$5,Fluxo!$U:$U,"&lt;="&amp;DA$5,Fluxo!$D:$D,$D145,Fluxo!$E:$E,"&lt;&gt;"&amp;"PERMUTANTE"))</f>
        <v>0</v>
      </c>
      <c r="DB145" s="18">
        <f>IF(DB$5&gt;$G$4,0,SUMIFS(Fluxo!$O:$O,Fluxo!$U:$U,"&gt;"&amp;DA$5,Fluxo!$U:$U,"&lt;="&amp;DB$5,Fluxo!$D:$D,$D145,Fluxo!$E:$E,"&lt;&gt;"&amp;"PERMUTANTE"))</f>
        <v>0</v>
      </c>
      <c r="DC145" s="18">
        <f>IF(DC$5&gt;$G$4,0,SUMIFS(Fluxo!$O:$O,Fluxo!$U:$U,"&gt;"&amp;DB$5,Fluxo!$U:$U,"&lt;="&amp;DC$5,Fluxo!$D:$D,$D145,Fluxo!$E:$E,"&lt;&gt;"&amp;"PERMUTANTE"))</f>
        <v>0</v>
      </c>
      <c r="DD145" s="18">
        <f>IF(DD$5&gt;$G$4,0,SUMIFS(Fluxo!$O:$O,Fluxo!$U:$U,"&gt;"&amp;DC$5,Fluxo!$U:$U,"&lt;="&amp;DD$5,Fluxo!$D:$D,$D145,Fluxo!$E:$E,"&lt;&gt;"&amp;"PERMUTANTE"))</f>
        <v>0</v>
      </c>
      <c r="DE145" s="18">
        <f>IF(DE$5&gt;$G$4,0,SUMIFS(Fluxo!$O:$O,Fluxo!$U:$U,"&gt;"&amp;DD$5,Fluxo!$U:$U,"&lt;="&amp;DE$5,Fluxo!$D:$D,$D145,Fluxo!$E:$E,"&lt;&gt;"&amp;"PERMUTANTE"))</f>
        <v>0</v>
      </c>
      <c r="DF145" s="18">
        <f>IF(DF$5&gt;$G$4,0,SUMIFS(Fluxo!$O:$O,Fluxo!$U:$U,"&gt;"&amp;DE$5,Fluxo!$U:$U,"&lt;="&amp;DF$5,Fluxo!$D:$D,$D145,Fluxo!$E:$E,"&lt;&gt;"&amp;"PERMUTANTE"))</f>
        <v>0</v>
      </c>
      <c r="DG145" s="18">
        <f>IF(DG$5&gt;$G$4,0,SUMIFS(Fluxo!$O:$O,Fluxo!$U:$U,"&gt;"&amp;DF$5,Fluxo!$U:$U,"&lt;="&amp;DG$5,Fluxo!$D:$D,$D145,Fluxo!$E:$E,"&lt;&gt;"&amp;"PERMUTANTE"))</f>
        <v>0</v>
      </c>
      <c r="DH145" s="18">
        <f>IF(DH$5&gt;$G$4,0,SUMIFS(Fluxo!$O:$O,Fluxo!$U:$U,"&gt;"&amp;DG$5,Fluxo!$U:$U,"&lt;="&amp;DH$5,Fluxo!$D:$D,$D145,Fluxo!$E:$E,"&lt;&gt;"&amp;"PERMUTANTE"))</f>
        <v>0</v>
      </c>
      <c r="DI145" s="18">
        <f>IF(DI$5&gt;$G$4,0,SUMIFS(Fluxo!$O:$O,Fluxo!$U:$U,"&gt;"&amp;DH$5,Fluxo!$U:$U,"&lt;="&amp;DI$5,Fluxo!$D:$D,$D145,Fluxo!$E:$E,"&lt;&gt;"&amp;"PERMUTANTE"))</f>
        <v>0</v>
      </c>
      <c r="DJ145" s="18">
        <f>IF(DJ$5&gt;$G$4,0,SUMIFS(Fluxo!$O:$O,Fluxo!$U:$U,"&gt;"&amp;DI$5,Fluxo!$U:$U,"&lt;="&amp;DJ$5,Fluxo!$D:$D,$D145,Fluxo!$E:$E,"&lt;&gt;"&amp;"PERMUTANTE"))</f>
        <v>0</v>
      </c>
      <c r="DK145" s="18">
        <f>IF(DK$5&gt;$G$4,0,SUMIFS(Fluxo!$O:$O,Fluxo!$U:$U,"&gt;"&amp;DJ$5,Fluxo!$U:$U,"&lt;="&amp;DK$5,Fluxo!$D:$D,$D145,Fluxo!$E:$E,"&lt;&gt;"&amp;"PERMUTANTE"))</f>
        <v>0</v>
      </c>
      <c r="DL145" s="18">
        <f>IF(DL$5&gt;$G$4,0,SUMIFS(Fluxo!$O:$O,Fluxo!$U:$U,"&gt;"&amp;DK$5,Fluxo!$U:$U,"&lt;="&amp;DL$5,Fluxo!$D:$D,$D145,Fluxo!$E:$E,"&lt;&gt;"&amp;"PERMUTANTE"))</f>
        <v>0</v>
      </c>
      <c r="DM145" s="18">
        <f>IF(DM$5&gt;$G$4,0,SUMIFS(Fluxo!$O:$O,Fluxo!$U:$U,"&gt;"&amp;DL$5,Fluxo!$U:$U,"&lt;="&amp;DM$5,Fluxo!$D:$D,$D145,Fluxo!$E:$E,"&lt;&gt;"&amp;"PERMUTANTE"))</f>
        <v>0</v>
      </c>
      <c r="DN145" s="18">
        <f>IF(DN$5&gt;$G$4,0,SUMIFS(Fluxo!$O:$O,Fluxo!$U:$U,"&gt;"&amp;DM$5,Fluxo!$U:$U,"&lt;="&amp;DN$5,Fluxo!$D:$D,$D145,Fluxo!$E:$E,"&lt;&gt;"&amp;"PERMUTANTE"))</f>
        <v>0</v>
      </c>
      <c r="DO145" s="18">
        <f>IF(DO$5&gt;$G$4,0,SUMIFS(Fluxo!$O:$O,Fluxo!$U:$U,"&gt;"&amp;DN$5,Fluxo!$U:$U,"&lt;="&amp;DO$5,Fluxo!$D:$D,$D145,Fluxo!$E:$E,"&lt;&gt;"&amp;"PERMUTANTE"))</f>
        <v>0</v>
      </c>
      <c r="DP145" s="18">
        <f>IF(DP$5&gt;$G$4,0,SUMIFS(Fluxo!$O:$O,Fluxo!$U:$U,"&gt;"&amp;DO$5,Fluxo!$U:$U,"&lt;="&amp;DP$5,Fluxo!$D:$D,$D145,Fluxo!$E:$E,"&lt;&gt;"&amp;"PERMUTANTE"))</f>
        <v>0</v>
      </c>
      <c r="DQ145" s="18">
        <f>IF(DQ$5&gt;$G$4,0,SUMIFS(Fluxo!$O:$O,Fluxo!$U:$U,"&gt;"&amp;DP$5,Fluxo!$U:$U,"&lt;="&amp;DQ$5,Fluxo!$D:$D,$D145,Fluxo!$E:$E,"&lt;&gt;"&amp;"PERMUTANTE"))</f>
        <v>0</v>
      </c>
      <c r="DR145" s="18">
        <f>IF(DR$5&gt;$G$4,0,SUMIFS(Fluxo!$O:$O,Fluxo!$U:$U,"&gt;"&amp;DQ$5,Fluxo!$U:$U,"&lt;="&amp;DR$5,Fluxo!$D:$D,$D145,Fluxo!$E:$E,"&lt;&gt;"&amp;"PERMUTANTE"))</f>
        <v>0</v>
      </c>
      <c r="DS145" s="18">
        <f>IF(DS$5&gt;$G$4,0,SUMIFS(Fluxo!$O:$O,Fluxo!$U:$U,"&gt;"&amp;DR$5,Fluxo!$U:$U,"&lt;="&amp;DS$5,Fluxo!$D:$D,$D145,Fluxo!$E:$E,"&lt;&gt;"&amp;"PERMUTANTE"))</f>
        <v>0</v>
      </c>
      <c r="DT145" s="18">
        <f>IF(DT$5&gt;$G$4,0,SUMIFS(Fluxo!$O:$O,Fluxo!$U:$U,"&gt;"&amp;DS$5,Fluxo!$U:$U,"&lt;="&amp;DT$5,Fluxo!$D:$D,$D145,Fluxo!$E:$E,"&lt;&gt;"&amp;"PERMUTANTE"))</f>
        <v>0</v>
      </c>
      <c r="DU145" s="18">
        <f>IF(DU$5&gt;$G$4,0,SUMIFS(Fluxo!$O:$O,Fluxo!$U:$U,"&gt;"&amp;DT$5,Fluxo!$U:$U,"&lt;="&amp;DU$5,Fluxo!$D:$D,$D145,Fluxo!$E:$E,"&lt;&gt;"&amp;"PERMUTANTE"))</f>
        <v>0</v>
      </c>
      <c r="DV145" s="18">
        <f>IF(DV$5&gt;$G$4,0,SUMIFS(Fluxo!$O:$O,Fluxo!$U:$U,"&gt;"&amp;DU$5,Fluxo!$U:$U,"&lt;="&amp;DV$5,Fluxo!$D:$D,$D145,Fluxo!$E:$E,"&lt;&gt;"&amp;"PERMUTANTE"))</f>
        <v>0</v>
      </c>
      <c r="DW145" s="18">
        <f>IF(DW$5&gt;$G$4,0,SUMIFS(Fluxo!$O:$O,Fluxo!$U:$U,"&gt;"&amp;DV$5,Fluxo!$U:$U,"&lt;="&amp;DW$5,Fluxo!$D:$D,$D145,Fluxo!$E:$E,"&lt;&gt;"&amp;"PERMUTANTE"))</f>
        <v>0</v>
      </c>
      <c r="DX145" s="18">
        <f>IF(DX$5&gt;$G$4,0,SUMIFS(Fluxo!$O:$O,Fluxo!$U:$U,"&gt;"&amp;DW$5,Fluxo!$U:$U,"&lt;="&amp;DX$5,Fluxo!$D:$D,$D145,Fluxo!$E:$E,"&lt;&gt;"&amp;"PERMUTANTE"))</f>
        <v>0</v>
      </c>
      <c r="DY145" s="18">
        <f>IF(DY$5&gt;$G$4,0,SUMIFS(Fluxo!$O:$O,Fluxo!$U:$U,"&gt;"&amp;DX$5,Fluxo!$U:$U,"&lt;="&amp;DY$5,Fluxo!$D:$D,$D145,Fluxo!$E:$E,"&lt;&gt;"&amp;"PERMUTANTE"))</f>
        <v>0</v>
      </c>
      <c r="DZ145" s="18">
        <f>IF(DZ$5&gt;$G$4,0,SUMIFS(Fluxo!$O:$O,Fluxo!$U:$U,"&gt;"&amp;DY$5,Fluxo!$U:$U,"&lt;="&amp;DZ$5,Fluxo!$D:$D,$D145,Fluxo!$E:$E,"&lt;&gt;"&amp;"PERMUTANTE"))</f>
        <v>0</v>
      </c>
      <c r="EA145" s="18">
        <f>IF(EA$5&gt;$G$4,0,SUMIFS(Fluxo!$O:$O,Fluxo!$U:$U,"&gt;"&amp;DZ$5,Fluxo!$U:$U,"&lt;="&amp;EA$5,Fluxo!$D:$D,$D145,Fluxo!$E:$E,"&lt;&gt;"&amp;"PERMUTANTE"))</f>
        <v>0</v>
      </c>
      <c r="EB145" s="18">
        <f>IF(EB$5&gt;$G$4,0,SUMIFS(Fluxo!$O:$O,Fluxo!$U:$U,"&gt;"&amp;EA$5,Fluxo!$U:$U,"&lt;="&amp;EB$5,Fluxo!$D:$D,$D145,Fluxo!$E:$E,"&lt;&gt;"&amp;"PERMUTANTE"))</f>
        <v>0</v>
      </c>
      <c r="EC145" s="18">
        <f>IF(EC$5&gt;$G$4,0,SUMIFS(Fluxo!$O:$O,Fluxo!$U:$U,"&gt;"&amp;EB$5,Fluxo!$U:$U,"&lt;="&amp;EC$5,Fluxo!$D:$D,$D145,Fluxo!$E:$E,"&lt;&gt;"&amp;"PERMUTANTE"))</f>
        <v>0</v>
      </c>
      <c r="ED145" s="18">
        <f>IF(ED$5&gt;$G$4,0,SUMIFS(Fluxo!$O:$O,Fluxo!$U:$U,"&gt;"&amp;EC$5,Fluxo!$U:$U,"&lt;="&amp;ED$5,Fluxo!$D:$D,$D145,Fluxo!$E:$E,"&lt;&gt;"&amp;"PERMUTANTE"))</f>
        <v>0</v>
      </c>
      <c r="EE145" s="18">
        <f>IF(EE$5&gt;$G$4,0,SUMIFS(Fluxo!$O:$O,Fluxo!$U:$U,"&gt;"&amp;ED$5,Fluxo!$U:$U,"&lt;="&amp;EE$5,Fluxo!$D:$D,$D145,Fluxo!$E:$E,"&lt;&gt;"&amp;"PERMUTANTE"))</f>
        <v>0</v>
      </c>
      <c r="EF145" s="18">
        <f>IF(EF$5&gt;$G$4,0,SUMIFS(Fluxo!$O:$O,Fluxo!$U:$U,"&gt;"&amp;EE$5,Fluxo!$U:$U,"&lt;="&amp;EF$5,Fluxo!$D:$D,$D145,Fluxo!$E:$E,"&lt;&gt;"&amp;"PERMUTANTE"))</f>
        <v>0</v>
      </c>
      <c r="EG145" s="18">
        <f>IF(EG$5&gt;$G$4,0,SUMIFS(Fluxo!$O:$O,Fluxo!$U:$U,"&gt;"&amp;EF$5,Fluxo!$U:$U,"&lt;="&amp;EG$5,Fluxo!$D:$D,$D145,Fluxo!$E:$E,"&lt;&gt;"&amp;"PERMUTANTE"))</f>
        <v>0</v>
      </c>
      <c r="EH145" s="18">
        <f>IF(EH$5&gt;$G$4,0,SUMIFS(Fluxo!$O:$O,Fluxo!$U:$U,"&gt;"&amp;EG$5,Fluxo!$U:$U,"&lt;="&amp;EH$5,Fluxo!$D:$D,$D145,Fluxo!$E:$E,"&lt;&gt;"&amp;"PERMUTANTE"))</f>
        <v>0</v>
      </c>
      <c r="EI145" s="18">
        <f>IF(EI$5&gt;$G$4,0,SUMIFS(Fluxo!$O:$O,Fluxo!$U:$U,"&gt;"&amp;EH$5,Fluxo!$U:$U,"&lt;="&amp;EI$5,Fluxo!$D:$D,$D145,Fluxo!$E:$E,"&lt;&gt;"&amp;"PERMUTANTE"))</f>
        <v>0</v>
      </c>
      <c r="EJ145" s="18">
        <f>IF(EJ$5&gt;$G$4,0,SUMIFS(Fluxo!$O:$O,Fluxo!$U:$U,"&gt;"&amp;EI$5,Fluxo!$U:$U,"&lt;="&amp;EJ$5,Fluxo!$D:$D,$D145,Fluxo!$E:$E,"&lt;&gt;"&amp;"PERMUTANTE"))</f>
        <v>0</v>
      </c>
      <c r="EK145" s="18">
        <f>IF(EK$5&gt;$G$4,0,SUMIFS(Fluxo!$O:$O,Fluxo!$U:$U,"&gt;"&amp;EJ$5,Fluxo!$U:$U,"&lt;="&amp;EK$5,Fluxo!$D:$D,$D145,Fluxo!$E:$E,"&lt;&gt;"&amp;"PERMUTANTE"))</f>
        <v>0</v>
      </c>
      <c r="EL145" s="18">
        <f>IF(EL$5&gt;$G$4,0,SUMIFS(Fluxo!$O:$O,Fluxo!$U:$U,"&gt;"&amp;EK$5,Fluxo!$U:$U,"&lt;="&amp;EL$5,Fluxo!$D:$D,$D145,Fluxo!$E:$E,"&lt;&gt;"&amp;"PERMUTANTE"))</f>
        <v>0</v>
      </c>
      <c r="EM145" s="18">
        <f>IF(EM$5&gt;$G$4,0,SUMIFS(Fluxo!$O:$O,Fluxo!$U:$U,"&gt;"&amp;EL$5,Fluxo!$U:$U,"&lt;="&amp;EM$5,Fluxo!$D:$D,$D145,Fluxo!$E:$E,"&lt;&gt;"&amp;"PERMUTANTE"))</f>
        <v>0</v>
      </c>
      <c r="EN145" s="18">
        <f>IF(EN$5&gt;$G$4,0,SUMIFS(Fluxo!$O:$O,Fluxo!$U:$U,"&gt;"&amp;EM$5,Fluxo!$U:$U,"&lt;="&amp;EN$5,Fluxo!$D:$D,$D145,Fluxo!$E:$E,"&lt;&gt;"&amp;"PERMUTANTE"))</f>
        <v>0</v>
      </c>
      <c r="EO145" s="18">
        <f>IF(EO$5&gt;$G$4,0,SUMIFS(Fluxo!$O:$O,Fluxo!$U:$U,"&gt;"&amp;EN$5,Fluxo!$U:$U,"&lt;="&amp;EO$5,Fluxo!$D:$D,$D145,Fluxo!$E:$E,"&lt;&gt;"&amp;"PERMUTANTE"))</f>
        <v>0</v>
      </c>
      <c r="EP145" s="18">
        <f>IF(EP$5&gt;$G$4,0,SUMIFS(Fluxo!$O:$O,Fluxo!$U:$U,"&gt;"&amp;EO$5,Fluxo!$U:$U,"&lt;="&amp;EP$5,Fluxo!$D:$D,$D145,Fluxo!$E:$E,"&lt;&gt;"&amp;"PERMUTANTE"))</f>
        <v>0</v>
      </c>
      <c r="EQ145" s="18">
        <f>IF(EQ$5&gt;$G$4,0,SUMIFS(Fluxo!$O:$O,Fluxo!$U:$U,"&gt;"&amp;EP$5,Fluxo!$U:$U,"&lt;="&amp;EQ$5,Fluxo!$D:$D,$D145,Fluxo!$E:$E,"&lt;&gt;"&amp;"PERMUTANTE"))</f>
        <v>0</v>
      </c>
      <c r="ER145" s="18">
        <f>IF(ER$5&gt;$G$4,0,SUMIFS(Fluxo!$O:$O,Fluxo!$U:$U,"&gt;"&amp;EQ$5,Fluxo!$U:$U,"&lt;="&amp;ER$5,Fluxo!$D:$D,$D145,Fluxo!$E:$E,"&lt;&gt;"&amp;"PERMUTANTE"))</f>
        <v>0</v>
      </c>
      <c r="ES145" s="18">
        <f>IF(ES$5&gt;$G$4,0,SUMIFS(Fluxo!$O:$O,Fluxo!$U:$U,"&gt;"&amp;ER$5,Fluxo!$U:$U,"&lt;="&amp;ES$5,Fluxo!$D:$D,$D145,Fluxo!$E:$E,"&lt;&gt;"&amp;"PERMUTANTE"))</f>
        <v>0</v>
      </c>
      <c r="ET145" s="18">
        <f>IF(ET$5&gt;$G$4,0,SUMIFS(Fluxo!$O:$O,Fluxo!$U:$U,"&gt;"&amp;ES$5,Fluxo!$U:$U,"&lt;="&amp;ET$5,Fluxo!$D:$D,$D145,Fluxo!$E:$E,"&lt;&gt;"&amp;"PERMUTANTE"))</f>
        <v>0</v>
      </c>
      <c r="EU145" s="18">
        <f>IF(EU$5&gt;$G$4,0,SUMIFS(Fluxo!$O:$O,Fluxo!$U:$U,"&gt;"&amp;ET$5,Fluxo!$U:$U,"&lt;="&amp;EU$5,Fluxo!$D:$D,$D145,Fluxo!$E:$E,"&lt;&gt;"&amp;"PERMUTANTE"))</f>
        <v>0</v>
      </c>
      <c r="EV145" s="18">
        <f>IF(EV$5&gt;$G$4,0,SUMIFS(Fluxo!$O:$O,Fluxo!$U:$U,"&gt;"&amp;EU$5,Fluxo!$U:$U,"&lt;="&amp;EV$5,Fluxo!$D:$D,$D145,Fluxo!$E:$E,"&lt;&gt;"&amp;"PERMUTANTE"))</f>
        <v>0</v>
      </c>
      <c r="EW145" s="18">
        <f>IF(EW$5&gt;$G$4,0,SUMIFS(Fluxo!$O:$O,Fluxo!$U:$U,"&gt;"&amp;EV$5,Fluxo!$U:$U,"&lt;="&amp;EW$5,Fluxo!$D:$D,$D145,Fluxo!$E:$E,"&lt;&gt;"&amp;"PERMUTANTE"))</f>
        <v>0</v>
      </c>
      <c r="EX145" s="18">
        <f>IF(EX$5&gt;$G$4,0,SUMIFS(Fluxo!$O:$O,Fluxo!$U:$U,"&gt;"&amp;EW$5,Fluxo!$U:$U,"&lt;="&amp;EX$5,Fluxo!$D:$D,$D145,Fluxo!$E:$E,"&lt;&gt;"&amp;"PERMUTANTE"))</f>
        <v>0</v>
      </c>
      <c r="EY145" s="18">
        <f>IF(EY$5&gt;$G$4,0,SUMIFS(Fluxo!$O:$O,Fluxo!$U:$U,"&gt;"&amp;EX$5,Fluxo!$U:$U,"&lt;="&amp;EY$5,Fluxo!$D:$D,$D145,Fluxo!$E:$E,"&lt;&gt;"&amp;"PERMUTANTE"))</f>
        <v>0</v>
      </c>
      <c r="EZ145" s="18">
        <f>IF(EZ$5&gt;$G$4,0,SUMIFS(Fluxo!$O:$O,Fluxo!$U:$U,"&gt;"&amp;EY$5,Fluxo!$U:$U,"&lt;="&amp;EZ$5,Fluxo!$D:$D,$D145,Fluxo!$E:$E,"&lt;&gt;"&amp;"PERMUTANTE"))</f>
        <v>0</v>
      </c>
      <c r="FA145" s="18">
        <f>IF(FA$5&gt;$G$4,0,SUMIFS(Fluxo!$O:$O,Fluxo!$U:$U,"&gt;"&amp;EZ$5,Fluxo!$U:$U,"&lt;="&amp;FA$5,Fluxo!$D:$D,$D145,Fluxo!$E:$E,"&lt;&gt;"&amp;"PERMUTANTE"))</f>
        <v>0</v>
      </c>
      <c r="FB145" s="18">
        <f>IF(FB$5&gt;$G$4,0,SUMIFS(Fluxo!$O:$O,Fluxo!$U:$U,"&gt;"&amp;FA$5,Fluxo!$U:$U,"&lt;="&amp;FB$5,Fluxo!$D:$D,$D145,Fluxo!$E:$E,"&lt;&gt;"&amp;"PERMUTANTE"))</f>
        <v>0</v>
      </c>
      <c r="FC145" s="18">
        <f>IF(FC$5&gt;$G$4,0,SUMIFS(Fluxo!$O:$O,Fluxo!$U:$U,"&gt;"&amp;FB$5,Fluxo!$U:$U,"&lt;="&amp;FC$5,Fluxo!$D:$D,$D145,Fluxo!$E:$E,"&lt;&gt;"&amp;"PERMUTANTE"))</f>
        <v>0</v>
      </c>
      <c r="FD145" s="18">
        <f>IF(FD$5&gt;$G$4,0,SUMIFS(Fluxo!$O:$O,Fluxo!$U:$U,"&gt;"&amp;FC$5,Fluxo!$U:$U,"&lt;="&amp;FD$5,Fluxo!$D:$D,$D145,Fluxo!$E:$E,"&lt;&gt;"&amp;"PERMUTANTE"))</f>
        <v>0</v>
      </c>
      <c r="FE145" s="18">
        <f>IF(FE$5&gt;$G$4,0,SUMIFS(Fluxo!$O:$O,Fluxo!$U:$U,"&gt;"&amp;FD$5,Fluxo!$U:$U,"&lt;="&amp;FE$5,Fluxo!$D:$D,$D145,Fluxo!$E:$E,"&lt;&gt;"&amp;"PERMUTANTE"))</f>
        <v>0</v>
      </c>
      <c r="FF145" s="18">
        <f>IF(FF$5&gt;$G$4,0,SUMIFS(Fluxo!$O:$O,Fluxo!$U:$U,"&gt;"&amp;FE$5,Fluxo!$U:$U,"&lt;="&amp;FF$5,Fluxo!$D:$D,$D145,Fluxo!$E:$E,"&lt;&gt;"&amp;"PERMUTANTE"))</f>
        <v>0</v>
      </c>
      <c r="FG145" s="18">
        <f>IF(FG$5&gt;$G$4,0,SUMIFS(Fluxo!$O:$O,Fluxo!$U:$U,"&gt;"&amp;FF$5,Fluxo!$U:$U,"&lt;="&amp;FG$5,Fluxo!$D:$D,$D145,Fluxo!$E:$E,"&lt;&gt;"&amp;"PERMUTANTE"))</f>
        <v>0</v>
      </c>
      <c r="FH145" s="18">
        <f>IF(FH$5&gt;$G$4,0,SUMIFS(Fluxo!$O:$O,Fluxo!$U:$U,"&gt;"&amp;FG$5,Fluxo!$U:$U,"&lt;="&amp;FH$5,Fluxo!$D:$D,$D145,Fluxo!$E:$E,"&lt;&gt;"&amp;"PERMUTANTE"))</f>
        <v>0</v>
      </c>
      <c r="FI145" s="18">
        <f>IF(FI$5&gt;$G$4,0,SUMIFS(Fluxo!$O:$O,Fluxo!$U:$U,"&gt;"&amp;FH$5,Fluxo!$U:$U,"&lt;="&amp;FI$5,Fluxo!$D:$D,$D145,Fluxo!$E:$E,"&lt;&gt;"&amp;"PERMUTANTE"))</f>
        <v>0</v>
      </c>
      <c r="FJ145" s="18">
        <f>IF(FJ$5&gt;$G$4,0,SUMIFS(Fluxo!$O:$O,Fluxo!$U:$U,"&gt;"&amp;FI$5,Fluxo!$U:$U,"&lt;="&amp;FJ$5,Fluxo!$D:$D,$D145,Fluxo!$E:$E,"&lt;&gt;"&amp;"PERMUTANTE"))</f>
        <v>0</v>
      </c>
      <c r="FK145" s="18">
        <f>IF(FK$5&gt;$G$4,0,SUMIFS(Fluxo!$O:$O,Fluxo!$U:$U,"&gt;"&amp;FJ$5,Fluxo!$U:$U,"&lt;="&amp;FK$5,Fluxo!$D:$D,$D145,Fluxo!$E:$E,"&lt;&gt;"&amp;"PERMUTANTE"))</f>
        <v>0</v>
      </c>
      <c r="FL145" s="18">
        <f>IF(FL$5&gt;$G$4,0,SUMIFS(Fluxo!$O:$O,Fluxo!$U:$U,"&gt;"&amp;FK$5,Fluxo!$U:$U,"&lt;="&amp;FL$5,Fluxo!$D:$D,$D145,Fluxo!$E:$E,"&lt;&gt;"&amp;"PERMUTANTE"))</f>
        <v>0</v>
      </c>
      <c r="FM145" s="18">
        <f>IF(FM$5&gt;$G$4,0,SUMIFS(Fluxo!$O:$O,Fluxo!$U:$U,"&gt;"&amp;FL$5,Fluxo!$U:$U,"&lt;="&amp;FM$5,Fluxo!$D:$D,$D145,Fluxo!$E:$E,"&lt;&gt;"&amp;"PERMUTANTE"))</f>
        <v>0</v>
      </c>
      <c r="FN145" s="18">
        <f>IF(FN$5&gt;$G$4,0,SUMIFS(Fluxo!$O:$O,Fluxo!$U:$U,"&gt;"&amp;FM$5,Fluxo!$U:$U,"&lt;="&amp;FN$5,Fluxo!$D:$D,$D145,Fluxo!$E:$E,"&lt;&gt;"&amp;"PERMUTANTE"))</f>
        <v>0</v>
      </c>
      <c r="FO145" s="18">
        <f>IF(FO$5&gt;$G$4,0,SUMIFS(Fluxo!$O:$O,Fluxo!$U:$U,"&gt;"&amp;FN$5,Fluxo!$U:$U,"&lt;="&amp;FO$5,Fluxo!$D:$D,$D145,Fluxo!$E:$E,"&lt;&gt;"&amp;"PERMUTANTE"))</f>
        <v>0</v>
      </c>
      <c r="FP145" s="18">
        <f>IF(FP$5&gt;$G$4,0,SUMIFS(Fluxo!$O:$O,Fluxo!$U:$U,"&gt;"&amp;FO$5,Fluxo!$U:$U,"&lt;="&amp;FP$5,Fluxo!$D:$D,$D145,Fluxo!$E:$E,"&lt;&gt;"&amp;"PERMUTANTE"))</f>
        <v>0</v>
      </c>
      <c r="FQ145" s="18">
        <f>IF(FQ$5&gt;$G$4,0,SUMIFS(Fluxo!$O:$O,Fluxo!$U:$U,"&gt;"&amp;FP$5,Fluxo!$U:$U,"&lt;="&amp;FQ$5,Fluxo!$D:$D,$D145,Fluxo!$E:$E,"&lt;&gt;"&amp;"PERMUTANTE"))</f>
        <v>0</v>
      </c>
      <c r="FR145" s="18">
        <f>IF(FR$5&gt;$G$4,0,SUMIFS(Fluxo!$O:$O,Fluxo!$U:$U,"&gt;"&amp;FQ$5,Fluxo!$U:$U,"&lt;="&amp;FR$5,Fluxo!$D:$D,$D145,Fluxo!$E:$E,"&lt;&gt;"&amp;"PERMUTANTE"))</f>
        <v>0</v>
      </c>
      <c r="FS145" s="18">
        <f>IF(FS$5&gt;$G$4,0,SUMIFS(Fluxo!$O:$O,Fluxo!$U:$U,"&gt;"&amp;FR$5,Fluxo!$U:$U,"&lt;="&amp;FS$5,Fluxo!$D:$D,$D145,Fluxo!$E:$E,"&lt;&gt;"&amp;"PERMUTANTE"))</f>
        <v>0</v>
      </c>
      <c r="FT145" s="18">
        <f>IF(FT$5&gt;$G$4,0,SUMIFS(Fluxo!$O:$O,Fluxo!$U:$U,"&gt;"&amp;FS$5,Fluxo!$U:$U,"&lt;="&amp;FT$5,Fluxo!$D:$D,$D145,Fluxo!$E:$E,"&lt;&gt;"&amp;"PERMUTANTE"))</f>
        <v>0</v>
      </c>
      <c r="FU145" s="18">
        <f>IF(FU$5&gt;$G$4,0,SUMIFS(Fluxo!$O:$O,Fluxo!$U:$U,"&gt;"&amp;FT$5,Fluxo!$U:$U,"&lt;="&amp;FU$5,Fluxo!$D:$D,$D145,Fluxo!$E:$E,"&lt;&gt;"&amp;"PERMUTANTE"))</f>
        <v>0</v>
      </c>
      <c r="FV145" s="18">
        <f>IF(FV$5&gt;$G$4,0,SUMIFS(Fluxo!$O:$O,Fluxo!$U:$U,"&gt;"&amp;FU$5,Fluxo!$U:$U,"&lt;="&amp;FV$5,Fluxo!$D:$D,$D145,Fluxo!$E:$E,"&lt;&gt;"&amp;"PERMUTANTE"))</f>
        <v>0</v>
      </c>
      <c r="FW145" s="18">
        <f>IF(FW$5&gt;$G$4,0,SUMIFS(Fluxo!$O:$O,Fluxo!$U:$U,"&gt;"&amp;FV$5,Fluxo!$U:$U,"&lt;="&amp;FW$5,Fluxo!$D:$D,$D145,Fluxo!$E:$E,"&lt;&gt;"&amp;"PERMUTANTE"))</f>
        <v>0</v>
      </c>
      <c r="FX145" s="18">
        <f>IF(FX$5&gt;$G$4,0,SUMIFS(Fluxo!$O:$O,Fluxo!$U:$U,"&gt;"&amp;FW$5,Fluxo!$U:$U,"&lt;="&amp;FX$5,Fluxo!$D:$D,$D145,Fluxo!$E:$E,"&lt;&gt;"&amp;"PERMUTANTE"))</f>
        <v>0</v>
      </c>
      <c r="FY145" s="18">
        <f>IF(FY$5&gt;$G$4,0,SUMIFS(Fluxo!$O:$O,Fluxo!$U:$U,"&gt;"&amp;FX$5,Fluxo!$U:$U,"&lt;="&amp;FY$5,Fluxo!$D:$D,$D145,Fluxo!$E:$E,"&lt;&gt;"&amp;"PERMUTANTE"))</f>
        <v>0</v>
      </c>
      <c r="FZ145" s="18">
        <f>IF(FZ$5&gt;$G$4,0,SUMIFS(Fluxo!$O:$O,Fluxo!$U:$U,"&gt;"&amp;FY$5,Fluxo!$U:$U,"&lt;="&amp;FZ$5,Fluxo!$D:$D,$D145,Fluxo!$E:$E,"&lt;&gt;"&amp;"PERMUTANTE"))</f>
        <v>0</v>
      </c>
      <c r="GA145" s="18">
        <f>IF(GA$5&gt;$G$4,0,SUMIFS(Fluxo!$O:$O,Fluxo!$U:$U,"&gt;"&amp;FZ$5,Fluxo!$U:$U,"&lt;="&amp;GA$5,Fluxo!$D:$D,$D145,Fluxo!$E:$E,"&lt;&gt;"&amp;"PERMUTANTE"))</f>
        <v>0</v>
      </c>
      <c r="GB145" s="18">
        <f>IF(GB$5&gt;$G$4,0,SUMIFS(Fluxo!$O:$O,Fluxo!$U:$U,"&gt;"&amp;GA$5,Fluxo!$U:$U,"&lt;="&amp;GB$5,Fluxo!$D:$D,$D145,Fluxo!$E:$E,"&lt;&gt;"&amp;"PERMUTANTE"))</f>
        <v>0</v>
      </c>
      <c r="GC145" s="18">
        <f>IF(GC$5&gt;$G$4,0,SUMIFS(Fluxo!$O:$O,Fluxo!$U:$U,"&gt;"&amp;GB$5,Fluxo!$U:$U,"&lt;="&amp;GC$5,Fluxo!$D:$D,$D145,Fluxo!$E:$E,"&lt;&gt;"&amp;"PERMUTANTE"))</f>
        <v>0</v>
      </c>
      <c r="GD145" s="18">
        <f>IF(GD$5&gt;$G$4,0,SUMIFS(Fluxo!$O:$O,Fluxo!$U:$U,"&gt;"&amp;GC$5,Fluxo!$U:$U,"&lt;="&amp;GD$5,Fluxo!$D:$D,$D145,Fluxo!$E:$E,"&lt;&gt;"&amp;"PERMUTANTE"))</f>
        <v>0</v>
      </c>
      <c r="GE145" s="18">
        <f>IF(GE$5&gt;$G$4,0,SUMIFS(Fluxo!$O:$O,Fluxo!$U:$U,"&gt;"&amp;GD$5,Fluxo!$U:$U,"&lt;="&amp;GE$5,Fluxo!$D:$D,$D145,Fluxo!$E:$E,"&lt;&gt;"&amp;"PERMUTANTE"))</f>
        <v>0</v>
      </c>
      <c r="GF145" s="18">
        <f>IF(GF$5&gt;$G$4,0,SUMIFS(Fluxo!$O:$O,Fluxo!$U:$U,"&gt;"&amp;GE$5,Fluxo!$U:$U,"&lt;="&amp;GF$5,Fluxo!$D:$D,$D145,Fluxo!$E:$E,"&lt;&gt;"&amp;"PERMUTANTE"))</f>
        <v>0</v>
      </c>
      <c r="GG145" s="18">
        <f>IF(GG$5&gt;$G$4,0,SUMIFS(Fluxo!$O:$O,Fluxo!$U:$U,"&gt;"&amp;GF$5,Fluxo!$U:$U,"&lt;="&amp;GG$5,Fluxo!$D:$D,$D145,Fluxo!$E:$E,"&lt;&gt;"&amp;"PERMUTANTE"))</f>
        <v>0</v>
      </c>
      <c r="GH145" s="18">
        <f>IF(GH$5&gt;$G$4,0,SUMIFS(Fluxo!$O:$O,Fluxo!$U:$U,"&gt;"&amp;GG$5,Fluxo!$U:$U,"&lt;="&amp;GH$5,Fluxo!$D:$D,$D145,Fluxo!$E:$E,"&lt;&gt;"&amp;"PERMUTANTE"))</f>
        <v>0</v>
      </c>
      <c r="GI145" s="18">
        <f>IF(GI$5&gt;$G$4,0,SUMIFS(Fluxo!$O:$O,Fluxo!$U:$U,"&gt;"&amp;GH$5,Fluxo!$U:$U,"&lt;="&amp;GI$5,Fluxo!$D:$D,$D145,Fluxo!$E:$E,"&lt;&gt;"&amp;"PERMUTANTE"))</f>
        <v>0</v>
      </c>
      <c r="GJ145" s="18">
        <f>IF(GJ$5&gt;$G$4,0,SUMIFS(Fluxo!$O:$O,Fluxo!$U:$U,"&gt;"&amp;GI$5,Fluxo!$U:$U,"&lt;="&amp;GJ$5,Fluxo!$D:$D,$D145,Fluxo!$E:$E,"&lt;&gt;"&amp;"PERMUTANTE"))</f>
        <v>0</v>
      </c>
      <c r="GK145" s="18">
        <f>IF(GK$5&gt;$G$4,0,SUMIFS(Fluxo!$O:$O,Fluxo!$U:$U,"&gt;"&amp;GJ$5,Fluxo!$U:$U,"&lt;="&amp;GK$5,Fluxo!$D:$D,$D145,Fluxo!$E:$E,"&lt;&gt;"&amp;"PERMUTANTE"))</f>
        <v>0</v>
      </c>
      <c r="GL145" s="18">
        <f>IF(GL$5&gt;$G$4,0,SUMIFS(Fluxo!$O:$O,Fluxo!$U:$U,"&gt;"&amp;GK$5,Fluxo!$U:$U,"&lt;="&amp;GL$5,Fluxo!$D:$D,$D145,Fluxo!$E:$E,"&lt;&gt;"&amp;"PERMUTANTE"))</f>
        <v>0</v>
      </c>
      <c r="GM145" s="18">
        <f>IF(GM$5&gt;$G$4,0,SUMIFS(Fluxo!$O:$O,Fluxo!$U:$U,"&gt;"&amp;GL$5,Fluxo!$U:$U,"&lt;="&amp;GM$5,Fluxo!$D:$D,$D145,Fluxo!$E:$E,"&lt;&gt;"&amp;"PERMUTANTE"))</f>
        <v>0</v>
      </c>
      <c r="GN145" s="18">
        <f>IF(GN$5&gt;$G$4,0,SUMIFS(Fluxo!$O:$O,Fluxo!$U:$U,"&gt;"&amp;GM$5,Fluxo!$U:$U,"&lt;="&amp;GN$5,Fluxo!$D:$D,$D145,Fluxo!$E:$E,"&lt;&gt;"&amp;"PERMUTANTE"))</f>
        <v>0</v>
      </c>
      <c r="GO145" s="18">
        <f>IF(GO$5&gt;$G$4,0,SUMIFS(Fluxo!$O:$O,Fluxo!$U:$U,"&gt;"&amp;GN$5,Fluxo!$U:$U,"&lt;="&amp;GO$5,Fluxo!$D:$D,$D145,Fluxo!$E:$E,"&lt;&gt;"&amp;"PERMUTANTE"))</f>
        <v>0</v>
      </c>
      <c r="GP145" s="18">
        <f>IF(GP$5&gt;$G$4,0,SUMIFS(Fluxo!$O:$O,Fluxo!$U:$U,"&gt;"&amp;GO$5,Fluxo!$U:$U,"&lt;="&amp;GP$5,Fluxo!$D:$D,$D145,Fluxo!$E:$E,"&lt;&gt;"&amp;"PERMUTANTE"))</f>
        <v>0</v>
      </c>
      <c r="GQ145" s="18">
        <f>IF(GQ$5&gt;$G$4,0,SUMIFS(Fluxo!$O:$O,Fluxo!$U:$U,"&gt;"&amp;GP$5,Fluxo!$U:$U,"&lt;="&amp;GQ$5,Fluxo!$D:$D,$D145,Fluxo!$E:$E,"&lt;&gt;"&amp;"PERMUTANTE"))</f>
        <v>0</v>
      </c>
      <c r="GR145" s="18">
        <f>IF(GR$5&gt;$G$4,0,SUMIFS(Fluxo!$O:$O,Fluxo!$U:$U,"&gt;"&amp;GQ$5,Fluxo!$U:$U,"&lt;="&amp;GR$5,Fluxo!$D:$D,$D145,Fluxo!$E:$E,"&lt;&gt;"&amp;"PERMUTANTE"))</f>
        <v>0</v>
      </c>
      <c r="GS145" s="18">
        <f>IF(GS$5&gt;$G$4,0,SUMIFS(Fluxo!$O:$O,Fluxo!$U:$U,"&gt;"&amp;GR$5,Fluxo!$U:$U,"&lt;="&amp;GS$5,Fluxo!$D:$D,$D145,Fluxo!$E:$E,"&lt;&gt;"&amp;"PERMUTANTE"))</f>
        <v>0</v>
      </c>
      <c r="GT145" s="18">
        <f>IF(GT$5&gt;$G$4,0,SUMIFS(Fluxo!$O:$O,Fluxo!$U:$U,"&gt;"&amp;GS$5,Fluxo!$U:$U,"&lt;="&amp;GT$5,Fluxo!$D:$D,$D145,Fluxo!$E:$E,"&lt;&gt;"&amp;"PERMUTANTE"))</f>
        <v>0</v>
      </c>
      <c r="GU145" s="18">
        <f>IF(GU$5&gt;$G$4,0,SUMIFS(Fluxo!$O:$O,Fluxo!$U:$U,"&gt;"&amp;GT$5,Fluxo!$U:$U,"&lt;="&amp;GU$5,Fluxo!$D:$D,$D145,Fluxo!$E:$E,"&lt;&gt;"&amp;"PERMUTANTE"))</f>
        <v>0</v>
      </c>
      <c r="GV145" s="18">
        <f>IF(GV$5&gt;$G$4,0,SUMIFS(Fluxo!$O:$O,Fluxo!$U:$U,"&gt;"&amp;GU$5,Fluxo!$U:$U,"&lt;="&amp;GV$5,Fluxo!$D:$D,$D145,Fluxo!$E:$E,"&lt;&gt;"&amp;"PERMUTANTE"))</f>
        <v>0</v>
      </c>
      <c r="GW145" s="18">
        <f>IF(GW$5&gt;$G$4,0,SUMIFS(Fluxo!$O:$O,Fluxo!$U:$U,"&gt;"&amp;GV$5,Fluxo!$U:$U,"&lt;="&amp;GW$5,Fluxo!$D:$D,$D145,Fluxo!$E:$E,"&lt;&gt;"&amp;"PERMUTANTE"))</f>
        <v>0</v>
      </c>
      <c r="GX145" s="18">
        <f>IF(GX$5&gt;$G$4,0,SUMIFS(Fluxo!$O:$O,Fluxo!$U:$U,"&gt;"&amp;GW$5,Fluxo!$U:$U,"&lt;="&amp;GX$5,Fluxo!$D:$D,$D145,Fluxo!$E:$E,"&lt;&gt;"&amp;"PERMUTANTE"))</f>
        <v>0</v>
      </c>
      <c r="GY145" s="18">
        <f>IF(GY$5&gt;$G$4,0,SUMIFS(Fluxo!$O:$O,Fluxo!$U:$U,"&gt;"&amp;GX$5,Fluxo!$U:$U,"&lt;="&amp;GY$5,Fluxo!$D:$D,$D145,Fluxo!$E:$E,"&lt;&gt;"&amp;"PERMUTANTE"))</f>
        <v>0</v>
      </c>
      <c r="GZ145" s="18">
        <f>IF(GZ$5&gt;$G$4,0,SUMIFS(Fluxo!$O:$O,Fluxo!$U:$U,"&gt;"&amp;GY$5,Fluxo!$U:$U,"&lt;="&amp;GZ$5,Fluxo!$D:$D,$D145,Fluxo!$E:$E,"&lt;&gt;"&amp;"PERMUTANTE"))</f>
        <v>0</v>
      </c>
      <c r="HA145" s="18">
        <f>IF(HA$5&gt;$G$4,0,SUMIFS(Fluxo!$O:$O,Fluxo!$U:$U,"&gt;"&amp;GZ$5,Fluxo!$U:$U,"&lt;="&amp;HA$5,Fluxo!$D:$D,$D145,Fluxo!$E:$E,"&lt;&gt;"&amp;"PERMUTANTE"))</f>
        <v>0</v>
      </c>
      <c r="HB145" s="18">
        <f>IF(HB$5&gt;$G$4,0,SUMIFS(Fluxo!$O:$O,Fluxo!$U:$U,"&gt;"&amp;HA$5,Fluxo!$U:$U,"&lt;="&amp;HB$5,Fluxo!$D:$D,$D145,Fluxo!$E:$E,"&lt;&gt;"&amp;"PERMUTANTE"))</f>
        <v>0</v>
      </c>
      <c r="HC145" s="18">
        <f>IF(HC$5&gt;$G$4,0,SUMIFS(Fluxo!$O:$O,Fluxo!$U:$U,"&gt;"&amp;HB$5,Fluxo!$U:$U,"&lt;="&amp;HC$5,Fluxo!$D:$D,$D145,Fluxo!$E:$E,"&lt;&gt;"&amp;"PERMUTANTE"))</f>
        <v>0</v>
      </c>
      <c r="HD145" s="18">
        <f>IF(HD$5&gt;$G$4,0,SUMIFS(Fluxo!$O:$O,Fluxo!$U:$U,"&gt;"&amp;HC$5,Fluxo!$U:$U,"&lt;="&amp;HD$5,Fluxo!$D:$D,$D145,Fluxo!$E:$E,"&lt;&gt;"&amp;"PERMUTANTE"))</f>
        <v>0</v>
      </c>
      <c r="HE145" s="18">
        <f>IF(HE$5&gt;$G$4,0,SUMIFS(Fluxo!$O:$O,Fluxo!$U:$U,"&gt;"&amp;HD$5,Fluxo!$U:$U,"&lt;="&amp;HE$5,Fluxo!$D:$D,$D145,Fluxo!$E:$E,"&lt;&gt;"&amp;"PERMUTANTE"))</f>
        <v>0</v>
      </c>
      <c r="HF145" s="18">
        <f>IF(HF$5&gt;$G$4,0,SUMIFS(Fluxo!$O:$O,Fluxo!$U:$U,"&gt;"&amp;HE$5,Fluxo!$U:$U,"&lt;="&amp;HF$5,Fluxo!$D:$D,$D145,Fluxo!$E:$E,"&lt;&gt;"&amp;"PERMUTANTE"))</f>
        <v>0</v>
      </c>
    </row>
    <row r="146" spans="1:214">
      <c r="A146" s="20">
        <f t="shared" si="13"/>
        <v>136</v>
      </c>
      <c r="B146" s="140" t="str">
        <f>'Check Carteira'!C138</f>
        <v>E.1016.99.03.3001</v>
      </c>
      <c r="C146" s="141">
        <v>1</v>
      </c>
      <c r="D146" s="129" t="str">
        <f>'Check Carteira'!F138</f>
        <v>S-3001</v>
      </c>
      <c r="E146" s="21" t="str">
        <f>IFERROR(INDEX(Contratos!L:L,MATCH(D146,Contratos!R:R,0)),"")</f>
        <v/>
      </c>
      <c r="F146" s="139" t="str">
        <f>IFERROR(INDEX(Contratos!G:G,MATCH(D146,Contratos!R:R,0)),"")</f>
        <v/>
      </c>
      <c r="H146" s="83">
        <f t="shared" si="12"/>
        <v>1</v>
      </c>
      <c r="J146" s="18">
        <f>IF(J$5&gt;$G$4,0,SUMIFS(Fluxo!$O:$O,Fluxo!$U:$U,"&gt;"&amp;I$5,Fluxo!$U:$U,"&lt;="&amp;J$5,Fluxo!$D:$D,$D146))</f>
        <v>0</v>
      </c>
      <c r="K146" s="18">
        <f>IF(K$5&gt;$G$4,0,SUMIFS(Fluxo!$O:$O,Fluxo!$U:$U,"&gt;"&amp;J$5,Fluxo!$U:$U,"&lt;="&amp;K$5,Fluxo!$D:$D,$D146))</f>
        <v>1</v>
      </c>
      <c r="L146" s="18">
        <f>IF(L$5&gt;$G$4,0,SUMIFS(Fluxo!$O:$O,Fluxo!$U:$U,"&gt;"&amp;K$5,Fluxo!$U:$U,"&lt;="&amp;L$5,Fluxo!$D:$D,$D146))</f>
        <v>0</v>
      </c>
      <c r="M146" s="18">
        <f>IF(M$5&gt;$G$4,0,SUMIFS(Fluxo!$O:$O,Fluxo!$U:$U,"&gt;"&amp;L$5,Fluxo!$U:$U,"&lt;="&amp;M$5,Fluxo!$D:$D,$D146))</f>
        <v>0</v>
      </c>
      <c r="N146" s="18">
        <f>IF(N$5&gt;$G$4,0,SUMIFS(Fluxo!$O:$O,Fluxo!$U:$U,"&gt;"&amp;M$5,Fluxo!$U:$U,"&lt;="&amp;N$5,Fluxo!$D:$D,$D146))</f>
        <v>0</v>
      </c>
      <c r="O146" s="18">
        <f>IF(O$5&gt;$G$4,0,SUMIFS(Fluxo!$O:$O,Fluxo!$U:$U,"&gt;"&amp;N$5,Fluxo!$U:$U,"&lt;="&amp;O$5,Fluxo!$D:$D,$D146))</f>
        <v>0</v>
      </c>
      <c r="P146" s="18">
        <f>IF(P$5&gt;$G$4,0,SUMIFS(Fluxo!$O:$O,Fluxo!$U:$U,"&gt;"&amp;O$5,Fluxo!$U:$U,"&lt;="&amp;P$5,Fluxo!$D:$D,$D146))</f>
        <v>0</v>
      </c>
      <c r="Q146" s="18">
        <f>IF(Q$5&gt;$G$4,0,SUMIFS(Fluxo!$O:$O,Fluxo!$U:$U,"&gt;"&amp;P$5,Fluxo!$U:$U,"&lt;="&amp;Q$5,Fluxo!$D:$D,$D146))</f>
        <v>0</v>
      </c>
      <c r="R146" s="18">
        <f>IF(R$5&gt;$G$4,0,SUMIFS(Fluxo!$O:$O,Fluxo!$U:$U,"&gt;"&amp;Q$5,Fluxo!$U:$U,"&lt;="&amp;R$5,Fluxo!$D:$D,$D146))</f>
        <v>0</v>
      </c>
      <c r="S146" s="18">
        <f>IF(S$5&gt;$G$4,0,SUMIFS(Fluxo!$O:$O,Fluxo!$U:$U,"&gt;"&amp;R$5,Fluxo!$U:$U,"&lt;="&amp;S$5,Fluxo!$D:$D,$D146,Fluxo!$E:$E,"&lt;&gt;"&amp;"PERMUTANTE"))</f>
        <v>0</v>
      </c>
      <c r="T146" s="18">
        <f>IF(T$5&gt;$G$4,0,SUMIFS(Fluxo!$O:$O,Fluxo!$U:$U,"&gt;"&amp;S$5,Fluxo!$U:$U,"&lt;="&amp;T$5,Fluxo!$D:$D,$D146,Fluxo!$E:$E,"&lt;&gt;"&amp;"PERMUTANTE"))</f>
        <v>0</v>
      </c>
      <c r="U146" s="18">
        <f>IF(U$5&gt;$G$4,0,SUMIFS(Fluxo!$O:$O,Fluxo!$U:$U,"&gt;"&amp;T$5,Fluxo!$U:$U,"&lt;="&amp;U$5,Fluxo!$D:$D,$D146,Fluxo!$E:$E,"&lt;&gt;"&amp;"PERMUTANTE"))</f>
        <v>0</v>
      </c>
      <c r="V146" s="18">
        <f>IF(V$5&gt;$G$4,0,SUMIFS(Fluxo!$O:$O,Fluxo!$U:$U,"&gt;"&amp;U$5,Fluxo!$U:$U,"&lt;="&amp;V$5,Fluxo!$D:$D,$D146,Fluxo!$E:$E,"&lt;&gt;"&amp;"PERMUTANTE"))</f>
        <v>0</v>
      </c>
      <c r="W146" s="18">
        <f>IF(W$5&gt;$G$4,0,SUMIFS(Fluxo!$O:$O,Fluxo!$U:$U,"&gt;"&amp;V$5,Fluxo!$U:$U,"&lt;="&amp;W$5,Fluxo!$D:$D,$D146,Fluxo!$E:$E,"&lt;&gt;"&amp;"PERMUTANTE"))</f>
        <v>0</v>
      </c>
      <c r="X146" s="18">
        <f>IF(X$5&gt;$G$4,0,SUMIFS(Fluxo!$O:$O,Fluxo!$U:$U,"&gt;"&amp;W$5,Fluxo!$U:$U,"&lt;="&amp;X$5,Fluxo!$D:$D,$D146,Fluxo!$E:$E,"&lt;&gt;"&amp;"PERMUTANTE"))</f>
        <v>0</v>
      </c>
      <c r="Y146" s="18">
        <f>IF(Y$5&gt;$G$4,0,SUMIFS(Fluxo!$O:$O,Fluxo!$U:$U,"&gt;"&amp;X$5,Fluxo!$U:$U,"&lt;="&amp;Y$5,Fluxo!$D:$D,$D146,Fluxo!$E:$E,"&lt;&gt;"&amp;"PERMUTANTE"))</f>
        <v>0</v>
      </c>
      <c r="Z146" s="18">
        <f>IF(Z$5&gt;$G$4,0,SUMIFS(Fluxo!$O:$O,Fluxo!$U:$U,"&gt;"&amp;Y$5,Fluxo!$U:$U,"&lt;="&amp;Z$5,Fluxo!$D:$D,$D146,Fluxo!$E:$E,"&lt;&gt;"&amp;"PERMUTANTE"))</f>
        <v>0</v>
      </c>
      <c r="AA146" s="18">
        <f>IF(AA$5&gt;$G$4,0,SUMIFS(Fluxo!$O:$O,Fluxo!$U:$U,"&gt;"&amp;Z$5,Fluxo!$U:$U,"&lt;="&amp;AA$5,Fluxo!$D:$D,$D146,Fluxo!$E:$E,"&lt;&gt;"&amp;"PERMUTANTE"))</f>
        <v>0</v>
      </c>
      <c r="AB146" s="18">
        <f>IF(AB$5&gt;$G$4,0,SUMIFS(Fluxo!$O:$O,Fluxo!$U:$U,"&gt;"&amp;AA$5,Fluxo!$U:$U,"&lt;="&amp;AB$5,Fluxo!$D:$D,$D146,Fluxo!$E:$E,"&lt;&gt;"&amp;"PERMUTANTE"))</f>
        <v>0</v>
      </c>
      <c r="AC146" s="18">
        <f>IF(AC$5&gt;$G$4,0,SUMIFS(Fluxo!$O:$O,Fluxo!$U:$U,"&gt;"&amp;AB$5,Fluxo!$U:$U,"&lt;="&amp;AC$5,Fluxo!$D:$D,$D146,Fluxo!$E:$E,"&lt;&gt;"&amp;"PERMUTANTE"))</f>
        <v>0</v>
      </c>
      <c r="AD146" s="18">
        <f>IF(AD$5&gt;$G$4,0,SUMIFS(Fluxo!$O:$O,Fluxo!$U:$U,"&gt;"&amp;AC$5,Fluxo!$U:$U,"&lt;="&amp;AD$5,Fluxo!$D:$D,$D146,Fluxo!$E:$E,"&lt;&gt;"&amp;"PERMUTANTE"))</f>
        <v>0</v>
      </c>
      <c r="AE146" s="18">
        <f>IF(AE$5&gt;$G$4,0,SUMIFS(Fluxo!$O:$O,Fluxo!$U:$U,"&gt;"&amp;AD$5,Fluxo!$U:$U,"&lt;="&amp;AE$5,Fluxo!$D:$D,$D146,Fluxo!$E:$E,"&lt;&gt;"&amp;"PERMUTANTE"))</f>
        <v>0</v>
      </c>
      <c r="AF146" s="18">
        <f>IF(AF$5&gt;$G$4,0,SUMIFS(Fluxo!$O:$O,Fluxo!$U:$U,"&gt;"&amp;AE$5,Fluxo!$U:$U,"&lt;="&amp;AF$5,Fluxo!$D:$D,$D146,Fluxo!$E:$E,"&lt;&gt;"&amp;"PERMUTANTE"))</f>
        <v>0</v>
      </c>
      <c r="AG146" s="18">
        <f>IF(AG$5&gt;$G$4,0,SUMIFS(Fluxo!$O:$O,Fluxo!$U:$U,"&gt;"&amp;AF$5,Fluxo!$U:$U,"&lt;="&amp;AG$5,Fluxo!$D:$D,$D146,Fluxo!$E:$E,"&lt;&gt;"&amp;"PERMUTANTE"))</f>
        <v>0</v>
      </c>
      <c r="AH146" s="18">
        <f>IF(AH$5&gt;$G$4,0,SUMIFS(Fluxo!$O:$O,Fluxo!$U:$U,"&gt;"&amp;AG$5,Fluxo!$U:$U,"&lt;="&amp;AH$5,Fluxo!$D:$D,$D146,Fluxo!$E:$E,"&lt;&gt;"&amp;"PERMUTANTE"))</f>
        <v>0</v>
      </c>
      <c r="AI146" s="18">
        <f>IF(AI$5&gt;$G$4,0,SUMIFS(Fluxo!$O:$O,Fluxo!$U:$U,"&gt;"&amp;AH$5,Fluxo!$U:$U,"&lt;="&amp;AI$5,Fluxo!$D:$D,$D146,Fluxo!$E:$E,"&lt;&gt;"&amp;"PERMUTANTE"))</f>
        <v>0</v>
      </c>
      <c r="AJ146" s="18">
        <f>IF(AJ$5&gt;$G$4,0,SUMIFS(Fluxo!$O:$O,Fluxo!$U:$U,"&gt;"&amp;AI$5,Fluxo!$U:$U,"&lt;="&amp;AJ$5,Fluxo!$D:$D,$D146,Fluxo!$E:$E,"&lt;&gt;"&amp;"PERMUTANTE"))</f>
        <v>0</v>
      </c>
      <c r="AK146" s="18">
        <f>IF(AK$5&gt;$G$4,0,SUMIFS(Fluxo!$O:$O,Fluxo!$U:$U,"&gt;"&amp;AJ$5,Fluxo!$U:$U,"&lt;="&amp;AK$5,Fluxo!$D:$D,$D146,Fluxo!$E:$E,"&lt;&gt;"&amp;"PERMUTANTE"))</f>
        <v>0</v>
      </c>
      <c r="AL146" s="18">
        <f>IF(AL$5&gt;$G$4,0,SUMIFS(Fluxo!$O:$O,Fluxo!$U:$U,"&gt;"&amp;AK$5,Fluxo!$U:$U,"&lt;="&amp;AL$5,Fluxo!$D:$D,$D146,Fluxo!$E:$E,"&lt;&gt;"&amp;"PERMUTANTE"))</f>
        <v>0</v>
      </c>
      <c r="AM146" s="18">
        <f>IF(AM$5&gt;$G$4,0,SUMIFS(Fluxo!$O:$O,Fluxo!$U:$U,"&gt;"&amp;AL$5,Fluxo!$U:$U,"&lt;="&amp;AM$5,Fluxo!$D:$D,$D146,Fluxo!$E:$E,"&lt;&gt;"&amp;"PERMUTANTE"))</f>
        <v>0</v>
      </c>
      <c r="AN146" s="18">
        <f>IF(AN$5&gt;$G$4,0,SUMIFS(Fluxo!$O:$O,Fluxo!$U:$U,"&gt;"&amp;AM$5,Fluxo!$U:$U,"&lt;="&amp;AN$5,Fluxo!$D:$D,$D146,Fluxo!$E:$E,"&lt;&gt;"&amp;"PERMUTANTE"))</f>
        <v>0</v>
      </c>
      <c r="AO146" s="18">
        <f>IF(AO$5&gt;$G$4,0,SUMIFS(Fluxo!$O:$O,Fluxo!$U:$U,"&gt;"&amp;AN$5,Fluxo!$U:$U,"&lt;="&amp;AO$5,Fluxo!$D:$D,$D146,Fluxo!$E:$E,"&lt;&gt;"&amp;"PERMUTANTE"))</f>
        <v>0</v>
      </c>
      <c r="AP146" s="18">
        <f>IF(AP$5&gt;$G$4,0,SUMIFS(Fluxo!$O:$O,Fluxo!$U:$U,"&gt;"&amp;AO$5,Fluxo!$U:$U,"&lt;="&amp;AP$5,Fluxo!$D:$D,$D146,Fluxo!$E:$E,"&lt;&gt;"&amp;"PERMUTANTE"))</f>
        <v>0</v>
      </c>
      <c r="AQ146" s="18">
        <f>IF(AQ$5&gt;$G$4,0,SUMIFS(Fluxo!$O:$O,Fluxo!$U:$U,"&gt;"&amp;AP$5,Fluxo!$U:$U,"&lt;="&amp;AQ$5,Fluxo!$D:$D,$D146,Fluxo!$E:$E,"&lt;&gt;"&amp;"PERMUTANTE"))</f>
        <v>0</v>
      </c>
      <c r="AR146" s="18">
        <f>IF(AR$5&gt;$G$4,0,SUMIFS(Fluxo!$O:$O,Fluxo!$U:$U,"&gt;"&amp;AQ$5,Fluxo!$U:$U,"&lt;="&amp;AR$5,Fluxo!$D:$D,$D146,Fluxo!$E:$E,"&lt;&gt;"&amp;"PERMUTANTE"))</f>
        <v>0</v>
      </c>
      <c r="AS146" s="18">
        <f>IF(AS$5&gt;$G$4,0,SUMIFS(Fluxo!$O:$O,Fluxo!$U:$U,"&gt;"&amp;AR$5,Fluxo!$U:$U,"&lt;="&amp;AS$5,Fluxo!$D:$D,$D146,Fluxo!$E:$E,"&lt;&gt;"&amp;"PERMUTANTE"))</f>
        <v>0</v>
      </c>
      <c r="AT146" s="18">
        <f>IF(AT$5&gt;$G$4,0,SUMIFS(Fluxo!$O:$O,Fluxo!$U:$U,"&gt;"&amp;AS$5,Fluxo!$U:$U,"&lt;="&amp;AT$5,Fluxo!$D:$D,$D146,Fluxo!$E:$E,"&lt;&gt;"&amp;"PERMUTANTE"))</f>
        <v>0</v>
      </c>
      <c r="AU146" s="18">
        <f>IF(AU$5&gt;$G$4,0,SUMIFS(Fluxo!$O:$O,Fluxo!$U:$U,"&gt;"&amp;AT$5,Fluxo!$U:$U,"&lt;="&amp;AU$5,Fluxo!$D:$D,$D146,Fluxo!$E:$E,"&lt;&gt;"&amp;"PERMUTANTE"))</f>
        <v>0</v>
      </c>
      <c r="AV146" s="18">
        <f>IF(AV$5&gt;$G$4,0,SUMIFS(Fluxo!$O:$O,Fluxo!$U:$U,"&gt;"&amp;AU$5,Fluxo!$U:$U,"&lt;="&amp;AV$5,Fluxo!$D:$D,$D146,Fluxo!$E:$E,"&lt;&gt;"&amp;"PERMUTANTE"))</f>
        <v>0</v>
      </c>
      <c r="AW146" s="18">
        <f>IF(AW$5&gt;$G$4,0,SUMIFS(Fluxo!$O:$O,Fluxo!$U:$U,"&gt;"&amp;AV$5,Fluxo!$U:$U,"&lt;="&amp;AW$5,Fluxo!$D:$D,$D146,Fluxo!$E:$E,"&lt;&gt;"&amp;"PERMUTANTE"))</f>
        <v>0</v>
      </c>
      <c r="AX146" s="18">
        <f>IF(AX$5&gt;$G$4,0,SUMIFS(Fluxo!$O:$O,Fluxo!$U:$U,"&gt;"&amp;AW$5,Fluxo!$U:$U,"&lt;="&amp;AX$5,Fluxo!$D:$D,$D146,Fluxo!$E:$E,"&lt;&gt;"&amp;"PERMUTANTE"))</f>
        <v>0</v>
      </c>
      <c r="AY146" s="18">
        <f>IF(AY$5&gt;$G$4,0,SUMIFS(Fluxo!$O:$O,Fluxo!$U:$U,"&gt;"&amp;AX$5,Fluxo!$U:$U,"&lt;="&amp;AY$5,Fluxo!$D:$D,$D146,Fluxo!$E:$E,"&lt;&gt;"&amp;"PERMUTANTE"))</f>
        <v>0</v>
      </c>
      <c r="AZ146" s="18">
        <f>IF(AZ$5&gt;$G$4,0,SUMIFS(Fluxo!$O:$O,Fluxo!$U:$U,"&gt;"&amp;AY$5,Fluxo!$U:$U,"&lt;="&amp;AZ$5,Fluxo!$D:$D,$D146,Fluxo!$E:$E,"&lt;&gt;"&amp;"PERMUTANTE"))</f>
        <v>0</v>
      </c>
      <c r="BA146" s="18">
        <f>IF(BA$5&gt;$G$4,0,SUMIFS(Fluxo!$O:$O,Fluxo!$U:$U,"&gt;"&amp;AZ$5,Fluxo!$U:$U,"&lt;="&amp;BA$5,Fluxo!$D:$D,$D146,Fluxo!$E:$E,"&lt;&gt;"&amp;"PERMUTANTE"))</f>
        <v>0</v>
      </c>
      <c r="BB146" s="18">
        <f>IF(BB$5&gt;$G$4,0,SUMIFS(Fluxo!$O:$O,Fluxo!$U:$U,"&gt;"&amp;BA$5,Fluxo!$U:$U,"&lt;="&amp;BB$5,Fluxo!$D:$D,$D146,Fluxo!$E:$E,"&lt;&gt;"&amp;"PERMUTANTE"))</f>
        <v>0</v>
      </c>
      <c r="BC146" s="18">
        <f>IF(BC$5&gt;$G$4,0,SUMIFS(Fluxo!$O:$O,Fluxo!$U:$U,"&gt;"&amp;BB$5,Fluxo!$U:$U,"&lt;="&amp;BC$5,Fluxo!$D:$D,$D146,Fluxo!$E:$E,"&lt;&gt;"&amp;"PERMUTANTE"))</f>
        <v>0</v>
      </c>
      <c r="BD146" s="18">
        <f>IF(BD$5&gt;$G$4,0,SUMIFS(Fluxo!$O:$O,Fluxo!$U:$U,"&gt;"&amp;BC$5,Fluxo!$U:$U,"&lt;="&amp;BD$5,Fluxo!$D:$D,$D146,Fluxo!$E:$E,"&lt;&gt;"&amp;"PERMUTANTE"))</f>
        <v>0</v>
      </c>
      <c r="BE146" s="18">
        <f>IF(BE$5&gt;$G$4,0,SUMIFS(Fluxo!$O:$O,Fluxo!$U:$U,"&gt;"&amp;BD$5,Fluxo!$U:$U,"&lt;="&amp;BE$5,Fluxo!$D:$D,$D146,Fluxo!$E:$E,"&lt;&gt;"&amp;"PERMUTANTE"))</f>
        <v>0</v>
      </c>
      <c r="BF146" s="18">
        <f>IF(BF$5&gt;$G$4,0,SUMIFS(Fluxo!$O:$O,Fluxo!$U:$U,"&gt;"&amp;BE$5,Fluxo!$U:$U,"&lt;="&amp;BF$5,Fluxo!$D:$D,$D146,Fluxo!$E:$E,"&lt;&gt;"&amp;"PERMUTANTE"))</f>
        <v>0</v>
      </c>
      <c r="BG146" s="18">
        <f>IF(BG$5&gt;$G$4,0,SUMIFS(Fluxo!$O:$O,Fluxo!$U:$U,"&gt;"&amp;BF$5,Fluxo!$U:$U,"&lt;="&amp;BG$5,Fluxo!$D:$D,$D146,Fluxo!$E:$E,"&lt;&gt;"&amp;"PERMUTANTE"))</f>
        <v>0</v>
      </c>
      <c r="BH146" s="18">
        <f>IF(BH$5&gt;$G$4,0,SUMIFS(Fluxo!$O:$O,Fluxo!$U:$U,"&gt;"&amp;BG$5,Fluxo!$U:$U,"&lt;="&amp;BH$5,Fluxo!$D:$D,$D146,Fluxo!$E:$E,"&lt;&gt;"&amp;"PERMUTANTE"))</f>
        <v>0</v>
      </c>
      <c r="BI146" s="18">
        <f>IF(BI$5&gt;$G$4,0,SUMIFS(Fluxo!$O:$O,Fluxo!$U:$U,"&gt;"&amp;BH$5,Fluxo!$U:$U,"&lt;="&amp;BI$5,Fluxo!$D:$D,$D146,Fluxo!$E:$E,"&lt;&gt;"&amp;"PERMUTANTE"))</f>
        <v>0</v>
      </c>
      <c r="BJ146" s="18">
        <f>IF(BJ$5&gt;$G$4,0,SUMIFS(Fluxo!$O:$O,Fluxo!$U:$U,"&gt;"&amp;BI$5,Fluxo!$U:$U,"&lt;="&amp;BJ$5,Fluxo!$D:$D,$D146,Fluxo!$E:$E,"&lt;&gt;"&amp;"PERMUTANTE"))</f>
        <v>0</v>
      </c>
      <c r="BK146" s="18">
        <f>IF(BK$5&gt;$G$4,0,SUMIFS(Fluxo!$O:$O,Fluxo!$U:$U,"&gt;"&amp;BJ$5,Fluxo!$U:$U,"&lt;="&amp;BK$5,Fluxo!$D:$D,$D146,Fluxo!$E:$E,"&lt;&gt;"&amp;"PERMUTANTE"))</f>
        <v>0</v>
      </c>
      <c r="BL146" s="18">
        <f>IF(BL$5&gt;$G$4,0,SUMIFS(Fluxo!$O:$O,Fluxo!$U:$U,"&gt;"&amp;BK$5,Fluxo!$U:$U,"&lt;="&amp;BL$5,Fluxo!$D:$D,$D146,Fluxo!$E:$E,"&lt;&gt;"&amp;"PERMUTANTE"))</f>
        <v>0</v>
      </c>
      <c r="BM146" s="18">
        <f>IF(BM$5&gt;$G$4,0,SUMIFS(Fluxo!$O:$O,Fluxo!$U:$U,"&gt;"&amp;BL$5,Fluxo!$U:$U,"&lt;="&amp;BM$5,Fluxo!$D:$D,$D146,Fluxo!$E:$E,"&lt;&gt;"&amp;"PERMUTANTE"))</f>
        <v>0</v>
      </c>
      <c r="BN146" s="18">
        <f>IF(BN$5&gt;$G$4,0,SUMIFS(Fluxo!$O:$O,Fluxo!$U:$U,"&gt;"&amp;BM$5,Fluxo!$U:$U,"&lt;="&amp;BN$5,Fluxo!$D:$D,$D146,Fluxo!$E:$E,"&lt;&gt;"&amp;"PERMUTANTE"))</f>
        <v>0</v>
      </c>
      <c r="BO146" s="18">
        <f>IF(BO$5&gt;$G$4,0,SUMIFS(Fluxo!$O:$O,Fluxo!$U:$U,"&gt;"&amp;BN$5,Fluxo!$U:$U,"&lt;="&amp;BO$5,Fluxo!$D:$D,$D146,Fluxo!$E:$E,"&lt;&gt;"&amp;"PERMUTANTE"))</f>
        <v>0</v>
      </c>
      <c r="BP146" s="18">
        <f>IF(BP$5&gt;$G$4,0,SUMIFS(Fluxo!$O:$O,Fluxo!$U:$U,"&gt;"&amp;BO$5,Fluxo!$U:$U,"&lt;="&amp;BP$5,Fluxo!$D:$D,$D146,Fluxo!$E:$E,"&lt;&gt;"&amp;"PERMUTANTE"))</f>
        <v>0</v>
      </c>
      <c r="BQ146" s="18">
        <f>IF(BQ$5&gt;$G$4,0,SUMIFS(Fluxo!$O:$O,Fluxo!$U:$U,"&gt;"&amp;BP$5,Fluxo!$U:$U,"&lt;="&amp;BQ$5,Fluxo!$D:$D,$D146,Fluxo!$E:$E,"&lt;&gt;"&amp;"PERMUTANTE"))</f>
        <v>0</v>
      </c>
      <c r="BR146" s="18">
        <f>IF(BR$5&gt;$G$4,0,SUMIFS(Fluxo!$O:$O,Fluxo!$U:$U,"&gt;"&amp;BQ$5,Fluxo!$U:$U,"&lt;="&amp;BR$5,Fluxo!$D:$D,$D146,Fluxo!$E:$E,"&lt;&gt;"&amp;"PERMUTANTE"))</f>
        <v>0</v>
      </c>
      <c r="BS146" s="18">
        <f>IF(BS$5&gt;$G$4,0,SUMIFS(Fluxo!$O:$O,Fluxo!$U:$U,"&gt;"&amp;BR$5,Fluxo!$U:$U,"&lt;="&amp;BS$5,Fluxo!$D:$D,$D146,Fluxo!$E:$E,"&lt;&gt;"&amp;"PERMUTANTE"))</f>
        <v>0</v>
      </c>
      <c r="BT146" s="18">
        <f>IF(BT$5&gt;$G$4,0,SUMIFS(Fluxo!$O:$O,Fluxo!$U:$U,"&gt;"&amp;BS$5,Fluxo!$U:$U,"&lt;="&amp;BT$5,Fluxo!$D:$D,$D146,Fluxo!$E:$E,"&lt;&gt;"&amp;"PERMUTANTE"))</f>
        <v>0</v>
      </c>
      <c r="BU146" s="18">
        <f>IF(BU$5&gt;$G$4,0,SUMIFS(Fluxo!$O:$O,Fluxo!$U:$U,"&gt;"&amp;BT$5,Fluxo!$U:$U,"&lt;="&amp;BU$5,Fluxo!$D:$D,$D146,Fluxo!$E:$E,"&lt;&gt;"&amp;"PERMUTANTE"))</f>
        <v>0</v>
      </c>
      <c r="BV146" s="18">
        <f>IF(BV$5&gt;$G$4,0,SUMIFS(Fluxo!$O:$O,Fluxo!$U:$U,"&gt;"&amp;BU$5,Fluxo!$U:$U,"&lt;="&amp;BV$5,Fluxo!$D:$D,$D146,Fluxo!$E:$E,"&lt;&gt;"&amp;"PERMUTANTE"))</f>
        <v>0</v>
      </c>
      <c r="BW146" s="18">
        <f>IF(BW$5&gt;$G$4,0,SUMIFS(Fluxo!$O:$O,Fluxo!$U:$U,"&gt;"&amp;BV$5,Fluxo!$U:$U,"&lt;="&amp;BW$5,Fluxo!$D:$D,$D146,Fluxo!$E:$E,"&lt;&gt;"&amp;"PERMUTANTE"))</f>
        <v>0</v>
      </c>
      <c r="BX146" s="18">
        <f>IF(BX$5&gt;$G$4,0,SUMIFS(Fluxo!$O:$O,Fluxo!$U:$U,"&gt;"&amp;BW$5,Fluxo!$U:$U,"&lt;="&amp;BX$5,Fluxo!$D:$D,$D146,Fluxo!$E:$E,"&lt;&gt;"&amp;"PERMUTANTE"))</f>
        <v>0</v>
      </c>
      <c r="BY146" s="18">
        <f>IF(BY$5&gt;$G$4,0,SUMIFS(Fluxo!$O:$O,Fluxo!$U:$U,"&gt;"&amp;BX$5,Fluxo!$U:$U,"&lt;="&amp;BY$5,Fluxo!$D:$D,$D146,Fluxo!$E:$E,"&lt;&gt;"&amp;"PERMUTANTE"))</f>
        <v>0</v>
      </c>
      <c r="BZ146" s="18">
        <f>IF(BZ$5&gt;$G$4,0,SUMIFS(Fluxo!$O:$O,Fluxo!$U:$U,"&gt;"&amp;BY$5,Fluxo!$U:$U,"&lt;="&amp;BZ$5,Fluxo!$D:$D,$D146,Fluxo!$E:$E,"&lt;&gt;"&amp;"PERMUTANTE"))</f>
        <v>0</v>
      </c>
      <c r="CA146" s="18">
        <f>IF(CA$5&gt;$G$4,0,SUMIFS(Fluxo!$O:$O,Fluxo!$U:$U,"&gt;"&amp;BZ$5,Fluxo!$U:$U,"&lt;="&amp;CA$5,Fluxo!$D:$D,$D146,Fluxo!$E:$E,"&lt;&gt;"&amp;"PERMUTANTE"))</f>
        <v>0</v>
      </c>
      <c r="CB146" s="18">
        <f>IF(CB$5&gt;$G$4,0,SUMIFS(Fluxo!$O:$O,Fluxo!$U:$U,"&gt;"&amp;CA$5,Fluxo!$U:$U,"&lt;="&amp;CB$5,Fluxo!$D:$D,$D146,Fluxo!$E:$E,"&lt;&gt;"&amp;"PERMUTANTE"))</f>
        <v>0</v>
      </c>
      <c r="CC146" s="18">
        <f>IF(CC$5&gt;$G$4,0,SUMIFS(Fluxo!$O:$O,Fluxo!$U:$U,"&gt;"&amp;CB$5,Fluxo!$U:$U,"&lt;="&amp;CC$5,Fluxo!$D:$D,$D146,Fluxo!$E:$E,"&lt;&gt;"&amp;"PERMUTANTE"))</f>
        <v>0</v>
      </c>
      <c r="CD146" s="18">
        <f>IF(CD$5&gt;$G$4,0,SUMIFS(Fluxo!$O:$O,Fluxo!$U:$U,"&gt;"&amp;CC$5,Fluxo!$U:$U,"&lt;="&amp;CD$5,Fluxo!$D:$D,$D146,Fluxo!$E:$E,"&lt;&gt;"&amp;"PERMUTANTE"))</f>
        <v>0</v>
      </c>
      <c r="CE146" s="18">
        <f>IF(CE$5&gt;$G$4,0,SUMIFS(Fluxo!$O:$O,Fluxo!$U:$U,"&gt;"&amp;CD$5,Fluxo!$U:$U,"&lt;="&amp;CE$5,Fluxo!$D:$D,$D146,Fluxo!$E:$E,"&lt;&gt;"&amp;"PERMUTANTE"))</f>
        <v>0</v>
      </c>
      <c r="CF146" s="18">
        <f>IF(CF$5&gt;$G$4,0,SUMIFS(Fluxo!$O:$O,Fluxo!$U:$U,"&gt;"&amp;CE$5,Fluxo!$U:$U,"&lt;="&amp;CF$5,Fluxo!$D:$D,$D146,Fluxo!$E:$E,"&lt;&gt;"&amp;"PERMUTANTE"))</f>
        <v>0</v>
      </c>
      <c r="CG146" s="18">
        <f>IF(CG$5&gt;$G$4,0,SUMIFS(Fluxo!$O:$O,Fluxo!$U:$U,"&gt;"&amp;CF$5,Fluxo!$U:$U,"&lt;="&amp;CG$5,Fluxo!$D:$D,$D146,Fluxo!$E:$E,"&lt;&gt;"&amp;"PERMUTANTE"))</f>
        <v>0</v>
      </c>
      <c r="CH146" s="18">
        <f>IF(CH$5&gt;$G$4,0,SUMIFS(Fluxo!$O:$O,Fluxo!$U:$U,"&gt;"&amp;CG$5,Fluxo!$U:$U,"&lt;="&amp;CH$5,Fluxo!$D:$D,$D146,Fluxo!$E:$E,"&lt;&gt;"&amp;"PERMUTANTE"))</f>
        <v>0</v>
      </c>
      <c r="CI146" s="18">
        <f>IF(CI$5&gt;$G$4,0,SUMIFS(Fluxo!$O:$O,Fluxo!$U:$U,"&gt;"&amp;CH$5,Fluxo!$U:$U,"&lt;="&amp;CI$5,Fluxo!$D:$D,$D146,Fluxo!$E:$E,"&lt;&gt;"&amp;"PERMUTANTE"))</f>
        <v>0</v>
      </c>
      <c r="CJ146" s="18">
        <f>IF(CJ$5&gt;$G$4,0,SUMIFS(Fluxo!$O:$O,Fluxo!$U:$U,"&gt;"&amp;CI$5,Fluxo!$U:$U,"&lt;="&amp;CJ$5,Fluxo!$D:$D,$D146,Fluxo!$E:$E,"&lt;&gt;"&amp;"PERMUTANTE"))</f>
        <v>0</v>
      </c>
      <c r="CK146" s="18">
        <f>IF(CK$5&gt;$G$4,0,SUMIFS(Fluxo!$O:$O,Fluxo!$U:$U,"&gt;"&amp;CJ$5,Fluxo!$U:$U,"&lt;="&amp;CK$5,Fluxo!$D:$D,$D146,Fluxo!$E:$E,"&lt;&gt;"&amp;"PERMUTANTE"))</f>
        <v>0</v>
      </c>
      <c r="CL146" s="18">
        <f>IF(CL$5&gt;$G$4,0,SUMIFS(Fluxo!$O:$O,Fluxo!$U:$U,"&gt;"&amp;CK$5,Fluxo!$U:$U,"&lt;="&amp;CL$5,Fluxo!$D:$D,$D146,Fluxo!$E:$E,"&lt;&gt;"&amp;"PERMUTANTE"))</f>
        <v>0</v>
      </c>
      <c r="CM146" s="18">
        <f>IF(CM$5&gt;$G$4,0,SUMIFS(Fluxo!$O:$O,Fluxo!$U:$U,"&gt;"&amp;CL$5,Fluxo!$U:$U,"&lt;="&amp;CM$5,Fluxo!$D:$D,$D146,Fluxo!$E:$E,"&lt;&gt;"&amp;"PERMUTANTE"))</f>
        <v>0</v>
      </c>
      <c r="CN146" s="18">
        <f>IF(CN$5&gt;$G$4,0,SUMIFS(Fluxo!$O:$O,Fluxo!$U:$U,"&gt;"&amp;CM$5,Fluxo!$U:$U,"&lt;="&amp;CN$5,Fluxo!$D:$D,$D146,Fluxo!$E:$E,"&lt;&gt;"&amp;"PERMUTANTE"))</f>
        <v>0</v>
      </c>
      <c r="CO146" s="18">
        <f>IF(CO$5&gt;$G$4,0,SUMIFS(Fluxo!$O:$O,Fluxo!$U:$U,"&gt;"&amp;CN$5,Fluxo!$U:$U,"&lt;="&amp;CO$5,Fluxo!$D:$D,$D146,Fluxo!$E:$E,"&lt;&gt;"&amp;"PERMUTANTE"))</f>
        <v>0</v>
      </c>
      <c r="CP146" s="18">
        <f>IF(CP$5&gt;$G$4,0,SUMIFS(Fluxo!$O:$O,Fluxo!$U:$U,"&gt;"&amp;CO$5,Fluxo!$U:$U,"&lt;="&amp;CP$5,Fluxo!$D:$D,$D146,Fluxo!$E:$E,"&lt;&gt;"&amp;"PERMUTANTE"))</f>
        <v>0</v>
      </c>
      <c r="CQ146" s="18">
        <f>IF(CQ$5&gt;$G$4,0,SUMIFS(Fluxo!$O:$O,Fluxo!$U:$U,"&gt;"&amp;CP$5,Fluxo!$U:$U,"&lt;="&amp;CQ$5,Fluxo!$D:$D,$D146,Fluxo!$E:$E,"&lt;&gt;"&amp;"PERMUTANTE"))</f>
        <v>0</v>
      </c>
      <c r="CR146" s="18">
        <f>IF(CR$5&gt;$G$4,0,SUMIFS(Fluxo!$O:$O,Fluxo!$U:$U,"&gt;"&amp;CQ$5,Fluxo!$U:$U,"&lt;="&amp;CR$5,Fluxo!$D:$D,$D146,Fluxo!$E:$E,"&lt;&gt;"&amp;"PERMUTANTE"))</f>
        <v>0</v>
      </c>
      <c r="CS146" s="18">
        <f>IF(CS$5&gt;$G$4,0,SUMIFS(Fluxo!$O:$O,Fluxo!$U:$U,"&gt;"&amp;CR$5,Fluxo!$U:$U,"&lt;="&amp;CS$5,Fluxo!$D:$D,$D146,Fluxo!$E:$E,"&lt;&gt;"&amp;"PERMUTANTE"))</f>
        <v>0</v>
      </c>
      <c r="CT146" s="18">
        <f>IF(CT$5&gt;$G$4,0,SUMIFS(Fluxo!$O:$O,Fluxo!$U:$U,"&gt;"&amp;CS$5,Fluxo!$U:$U,"&lt;="&amp;CT$5,Fluxo!$D:$D,$D146,Fluxo!$E:$E,"&lt;&gt;"&amp;"PERMUTANTE"))</f>
        <v>0</v>
      </c>
      <c r="CU146" s="18">
        <f>IF(CU$5&gt;$G$4,0,SUMIFS(Fluxo!$O:$O,Fluxo!$U:$U,"&gt;"&amp;CT$5,Fluxo!$U:$U,"&lt;="&amp;CU$5,Fluxo!$D:$D,$D146,Fluxo!$E:$E,"&lt;&gt;"&amp;"PERMUTANTE"))</f>
        <v>0</v>
      </c>
      <c r="CV146" s="18">
        <f>IF(CV$5&gt;$G$4,0,SUMIFS(Fluxo!$O:$O,Fluxo!$U:$U,"&gt;"&amp;CU$5,Fluxo!$U:$U,"&lt;="&amp;CV$5,Fluxo!$D:$D,$D146,Fluxo!$E:$E,"&lt;&gt;"&amp;"PERMUTANTE"))</f>
        <v>0</v>
      </c>
      <c r="CW146" s="18">
        <f>IF(CW$5&gt;$G$4,0,SUMIFS(Fluxo!$O:$O,Fluxo!$U:$U,"&gt;"&amp;CV$5,Fluxo!$U:$U,"&lt;="&amp;CW$5,Fluxo!$D:$D,$D146,Fluxo!$E:$E,"&lt;&gt;"&amp;"PERMUTANTE"))</f>
        <v>0</v>
      </c>
      <c r="CX146" s="18">
        <f>IF(CX$5&gt;$G$4,0,SUMIFS(Fluxo!$O:$O,Fluxo!$U:$U,"&gt;"&amp;CW$5,Fluxo!$U:$U,"&lt;="&amp;CX$5,Fluxo!$D:$D,$D146,Fluxo!$E:$E,"&lt;&gt;"&amp;"PERMUTANTE"))</f>
        <v>0</v>
      </c>
      <c r="CY146" s="18">
        <f>IF(CY$5&gt;$G$4,0,SUMIFS(Fluxo!$O:$O,Fluxo!$U:$U,"&gt;"&amp;CX$5,Fluxo!$U:$U,"&lt;="&amp;CY$5,Fluxo!$D:$D,$D146,Fluxo!$E:$E,"&lt;&gt;"&amp;"PERMUTANTE"))</f>
        <v>0</v>
      </c>
      <c r="CZ146" s="18">
        <f>IF(CZ$5&gt;$G$4,0,SUMIFS(Fluxo!$O:$O,Fluxo!$U:$U,"&gt;"&amp;CY$5,Fluxo!$U:$U,"&lt;="&amp;CZ$5,Fluxo!$D:$D,$D146,Fluxo!$E:$E,"&lt;&gt;"&amp;"PERMUTANTE"))</f>
        <v>0</v>
      </c>
      <c r="DA146" s="18">
        <f>IF(DA$5&gt;$G$4,0,SUMIFS(Fluxo!$O:$O,Fluxo!$U:$U,"&gt;"&amp;CZ$5,Fluxo!$U:$U,"&lt;="&amp;DA$5,Fluxo!$D:$D,$D146,Fluxo!$E:$E,"&lt;&gt;"&amp;"PERMUTANTE"))</f>
        <v>0</v>
      </c>
      <c r="DB146" s="18">
        <f>IF(DB$5&gt;$G$4,0,SUMIFS(Fluxo!$O:$O,Fluxo!$U:$U,"&gt;"&amp;DA$5,Fluxo!$U:$U,"&lt;="&amp;DB$5,Fluxo!$D:$D,$D146,Fluxo!$E:$E,"&lt;&gt;"&amp;"PERMUTANTE"))</f>
        <v>0</v>
      </c>
      <c r="DC146" s="18">
        <f>IF(DC$5&gt;$G$4,0,SUMIFS(Fluxo!$O:$O,Fluxo!$U:$U,"&gt;"&amp;DB$5,Fluxo!$U:$U,"&lt;="&amp;DC$5,Fluxo!$D:$D,$D146,Fluxo!$E:$E,"&lt;&gt;"&amp;"PERMUTANTE"))</f>
        <v>0</v>
      </c>
      <c r="DD146" s="18">
        <f>IF(DD$5&gt;$G$4,0,SUMIFS(Fluxo!$O:$O,Fluxo!$U:$U,"&gt;"&amp;DC$5,Fluxo!$U:$U,"&lt;="&amp;DD$5,Fluxo!$D:$D,$D146,Fluxo!$E:$E,"&lt;&gt;"&amp;"PERMUTANTE"))</f>
        <v>0</v>
      </c>
      <c r="DE146" s="18">
        <f>IF(DE$5&gt;$G$4,0,SUMIFS(Fluxo!$O:$O,Fluxo!$U:$U,"&gt;"&amp;DD$5,Fluxo!$U:$U,"&lt;="&amp;DE$5,Fluxo!$D:$D,$D146,Fluxo!$E:$E,"&lt;&gt;"&amp;"PERMUTANTE"))</f>
        <v>0</v>
      </c>
      <c r="DF146" s="18">
        <f>IF(DF$5&gt;$G$4,0,SUMIFS(Fluxo!$O:$O,Fluxo!$U:$U,"&gt;"&amp;DE$5,Fluxo!$U:$U,"&lt;="&amp;DF$5,Fluxo!$D:$D,$D146,Fluxo!$E:$E,"&lt;&gt;"&amp;"PERMUTANTE"))</f>
        <v>0</v>
      </c>
      <c r="DG146" s="18">
        <f>IF(DG$5&gt;$G$4,0,SUMIFS(Fluxo!$O:$O,Fluxo!$U:$U,"&gt;"&amp;DF$5,Fluxo!$U:$U,"&lt;="&amp;DG$5,Fluxo!$D:$D,$D146,Fluxo!$E:$E,"&lt;&gt;"&amp;"PERMUTANTE"))</f>
        <v>0</v>
      </c>
      <c r="DH146" s="18">
        <f>IF(DH$5&gt;$G$4,0,SUMIFS(Fluxo!$O:$O,Fluxo!$U:$U,"&gt;"&amp;DG$5,Fluxo!$U:$U,"&lt;="&amp;DH$5,Fluxo!$D:$D,$D146,Fluxo!$E:$E,"&lt;&gt;"&amp;"PERMUTANTE"))</f>
        <v>0</v>
      </c>
      <c r="DI146" s="18">
        <f>IF(DI$5&gt;$G$4,0,SUMIFS(Fluxo!$O:$O,Fluxo!$U:$U,"&gt;"&amp;DH$5,Fluxo!$U:$U,"&lt;="&amp;DI$5,Fluxo!$D:$D,$D146,Fluxo!$E:$E,"&lt;&gt;"&amp;"PERMUTANTE"))</f>
        <v>0</v>
      </c>
      <c r="DJ146" s="18">
        <f>IF(DJ$5&gt;$G$4,0,SUMIFS(Fluxo!$O:$O,Fluxo!$U:$U,"&gt;"&amp;DI$5,Fluxo!$U:$U,"&lt;="&amp;DJ$5,Fluxo!$D:$D,$D146,Fluxo!$E:$E,"&lt;&gt;"&amp;"PERMUTANTE"))</f>
        <v>0</v>
      </c>
      <c r="DK146" s="18">
        <f>IF(DK$5&gt;$G$4,0,SUMIFS(Fluxo!$O:$O,Fluxo!$U:$U,"&gt;"&amp;DJ$5,Fluxo!$U:$U,"&lt;="&amp;DK$5,Fluxo!$D:$D,$D146,Fluxo!$E:$E,"&lt;&gt;"&amp;"PERMUTANTE"))</f>
        <v>0</v>
      </c>
      <c r="DL146" s="18">
        <f>IF(DL$5&gt;$G$4,0,SUMIFS(Fluxo!$O:$O,Fluxo!$U:$U,"&gt;"&amp;DK$5,Fluxo!$U:$U,"&lt;="&amp;DL$5,Fluxo!$D:$D,$D146,Fluxo!$E:$E,"&lt;&gt;"&amp;"PERMUTANTE"))</f>
        <v>0</v>
      </c>
      <c r="DM146" s="18">
        <f>IF(DM$5&gt;$G$4,0,SUMIFS(Fluxo!$O:$O,Fluxo!$U:$U,"&gt;"&amp;DL$5,Fluxo!$U:$U,"&lt;="&amp;DM$5,Fluxo!$D:$D,$D146,Fluxo!$E:$E,"&lt;&gt;"&amp;"PERMUTANTE"))</f>
        <v>0</v>
      </c>
      <c r="DN146" s="18">
        <f>IF(DN$5&gt;$G$4,0,SUMIFS(Fluxo!$O:$O,Fluxo!$U:$U,"&gt;"&amp;DM$5,Fluxo!$U:$U,"&lt;="&amp;DN$5,Fluxo!$D:$D,$D146,Fluxo!$E:$E,"&lt;&gt;"&amp;"PERMUTANTE"))</f>
        <v>0</v>
      </c>
      <c r="DO146" s="18">
        <f>IF(DO$5&gt;$G$4,0,SUMIFS(Fluxo!$O:$O,Fluxo!$U:$U,"&gt;"&amp;DN$5,Fluxo!$U:$U,"&lt;="&amp;DO$5,Fluxo!$D:$D,$D146,Fluxo!$E:$E,"&lt;&gt;"&amp;"PERMUTANTE"))</f>
        <v>0</v>
      </c>
      <c r="DP146" s="18">
        <f>IF(DP$5&gt;$G$4,0,SUMIFS(Fluxo!$O:$O,Fluxo!$U:$U,"&gt;"&amp;DO$5,Fluxo!$U:$U,"&lt;="&amp;DP$5,Fluxo!$D:$D,$D146,Fluxo!$E:$E,"&lt;&gt;"&amp;"PERMUTANTE"))</f>
        <v>0</v>
      </c>
      <c r="DQ146" s="18">
        <f>IF(DQ$5&gt;$G$4,0,SUMIFS(Fluxo!$O:$O,Fluxo!$U:$U,"&gt;"&amp;DP$5,Fluxo!$U:$U,"&lt;="&amp;DQ$5,Fluxo!$D:$D,$D146,Fluxo!$E:$E,"&lt;&gt;"&amp;"PERMUTANTE"))</f>
        <v>0</v>
      </c>
      <c r="DR146" s="18">
        <f>IF(DR$5&gt;$G$4,0,SUMIFS(Fluxo!$O:$O,Fluxo!$U:$U,"&gt;"&amp;DQ$5,Fluxo!$U:$U,"&lt;="&amp;DR$5,Fluxo!$D:$D,$D146,Fluxo!$E:$E,"&lt;&gt;"&amp;"PERMUTANTE"))</f>
        <v>0</v>
      </c>
      <c r="DS146" s="18">
        <f>IF(DS$5&gt;$G$4,0,SUMIFS(Fluxo!$O:$O,Fluxo!$U:$U,"&gt;"&amp;DR$5,Fluxo!$U:$U,"&lt;="&amp;DS$5,Fluxo!$D:$D,$D146,Fluxo!$E:$E,"&lt;&gt;"&amp;"PERMUTANTE"))</f>
        <v>0</v>
      </c>
      <c r="DT146" s="18">
        <f>IF(DT$5&gt;$G$4,0,SUMIFS(Fluxo!$O:$O,Fluxo!$U:$U,"&gt;"&amp;DS$5,Fluxo!$U:$U,"&lt;="&amp;DT$5,Fluxo!$D:$D,$D146,Fluxo!$E:$E,"&lt;&gt;"&amp;"PERMUTANTE"))</f>
        <v>0</v>
      </c>
      <c r="DU146" s="18">
        <f>IF(DU$5&gt;$G$4,0,SUMIFS(Fluxo!$O:$O,Fluxo!$U:$U,"&gt;"&amp;DT$5,Fluxo!$U:$U,"&lt;="&amp;DU$5,Fluxo!$D:$D,$D146,Fluxo!$E:$E,"&lt;&gt;"&amp;"PERMUTANTE"))</f>
        <v>0</v>
      </c>
      <c r="DV146" s="18">
        <f>IF(DV$5&gt;$G$4,0,SUMIFS(Fluxo!$O:$O,Fluxo!$U:$U,"&gt;"&amp;DU$5,Fluxo!$U:$U,"&lt;="&amp;DV$5,Fluxo!$D:$D,$D146,Fluxo!$E:$E,"&lt;&gt;"&amp;"PERMUTANTE"))</f>
        <v>0</v>
      </c>
      <c r="DW146" s="18">
        <f>IF(DW$5&gt;$G$4,0,SUMIFS(Fluxo!$O:$O,Fluxo!$U:$U,"&gt;"&amp;DV$5,Fluxo!$U:$U,"&lt;="&amp;DW$5,Fluxo!$D:$D,$D146,Fluxo!$E:$E,"&lt;&gt;"&amp;"PERMUTANTE"))</f>
        <v>0</v>
      </c>
      <c r="DX146" s="18">
        <f>IF(DX$5&gt;$G$4,0,SUMIFS(Fluxo!$O:$O,Fluxo!$U:$U,"&gt;"&amp;DW$5,Fluxo!$U:$U,"&lt;="&amp;DX$5,Fluxo!$D:$D,$D146,Fluxo!$E:$E,"&lt;&gt;"&amp;"PERMUTANTE"))</f>
        <v>0</v>
      </c>
      <c r="DY146" s="18">
        <f>IF(DY$5&gt;$G$4,0,SUMIFS(Fluxo!$O:$O,Fluxo!$U:$U,"&gt;"&amp;DX$5,Fluxo!$U:$U,"&lt;="&amp;DY$5,Fluxo!$D:$D,$D146,Fluxo!$E:$E,"&lt;&gt;"&amp;"PERMUTANTE"))</f>
        <v>0</v>
      </c>
      <c r="DZ146" s="18">
        <f>IF(DZ$5&gt;$G$4,0,SUMIFS(Fluxo!$O:$O,Fluxo!$U:$U,"&gt;"&amp;DY$5,Fluxo!$U:$U,"&lt;="&amp;DZ$5,Fluxo!$D:$D,$D146,Fluxo!$E:$E,"&lt;&gt;"&amp;"PERMUTANTE"))</f>
        <v>0</v>
      </c>
      <c r="EA146" s="18">
        <f>IF(EA$5&gt;$G$4,0,SUMIFS(Fluxo!$O:$O,Fluxo!$U:$U,"&gt;"&amp;DZ$5,Fluxo!$U:$U,"&lt;="&amp;EA$5,Fluxo!$D:$D,$D146,Fluxo!$E:$E,"&lt;&gt;"&amp;"PERMUTANTE"))</f>
        <v>0</v>
      </c>
      <c r="EB146" s="18">
        <f>IF(EB$5&gt;$G$4,0,SUMIFS(Fluxo!$O:$O,Fluxo!$U:$U,"&gt;"&amp;EA$5,Fluxo!$U:$U,"&lt;="&amp;EB$5,Fluxo!$D:$D,$D146,Fluxo!$E:$E,"&lt;&gt;"&amp;"PERMUTANTE"))</f>
        <v>0</v>
      </c>
      <c r="EC146" s="18">
        <f>IF(EC$5&gt;$G$4,0,SUMIFS(Fluxo!$O:$O,Fluxo!$U:$U,"&gt;"&amp;EB$5,Fluxo!$U:$U,"&lt;="&amp;EC$5,Fluxo!$D:$D,$D146,Fluxo!$E:$E,"&lt;&gt;"&amp;"PERMUTANTE"))</f>
        <v>0</v>
      </c>
      <c r="ED146" s="18">
        <f>IF(ED$5&gt;$G$4,0,SUMIFS(Fluxo!$O:$O,Fluxo!$U:$U,"&gt;"&amp;EC$5,Fluxo!$U:$U,"&lt;="&amp;ED$5,Fluxo!$D:$D,$D146,Fluxo!$E:$E,"&lt;&gt;"&amp;"PERMUTANTE"))</f>
        <v>0</v>
      </c>
      <c r="EE146" s="18">
        <f>IF(EE$5&gt;$G$4,0,SUMIFS(Fluxo!$O:$O,Fluxo!$U:$U,"&gt;"&amp;ED$5,Fluxo!$U:$U,"&lt;="&amp;EE$5,Fluxo!$D:$D,$D146,Fluxo!$E:$E,"&lt;&gt;"&amp;"PERMUTANTE"))</f>
        <v>0</v>
      </c>
      <c r="EF146" s="18">
        <f>IF(EF$5&gt;$G$4,0,SUMIFS(Fluxo!$O:$O,Fluxo!$U:$U,"&gt;"&amp;EE$5,Fluxo!$U:$U,"&lt;="&amp;EF$5,Fluxo!$D:$D,$D146,Fluxo!$E:$E,"&lt;&gt;"&amp;"PERMUTANTE"))</f>
        <v>0</v>
      </c>
      <c r="EG146" s="18">
        <f>IF(EG$5&gt;$G$4,0,SUMIFS(Fluxo!$O:$O,Fluxo!$U:$U,"&gt;"&amp;EF$5,Fluxo!$U:$U,"&lt;="&amp;EG$5,Fluxo!$D:$D,$D146,Fluxo!$E:$E,"&lt;&gt;"&amp;"PERMUTANTE"))</f>
        <v>0</v>
      </c>
      <c r="EH146" s="18">
        <f>IF(EH$5&gt;$G$4,0,SUMIFS(Fluxo!$O:$O,Fluxo!$U:$U,"&gt;"&amp;EG$5,Fluxo!$U:$U,"&lt;="&amp;EH$5,Fluxo!$D:$D,$D146,Fluxo!$E:$E,"&lt;&gt;"&amp;"PERMUTANTE"))</f>
        <v>0</v>
      </c>
      <c r="EI146" s="18">
        <f>IF(EI$5&gt;$G$4,0,SUMIFS(Fluxo!$O:$O,Fluxo!$U:$U,"&gt;"&amp;EH$5,Fluxo!$U:$U,"&lt;="&amp;EI$5,Fluxo!$D:$D,$D146,Fluxo!$E:$E,"&lt;&gt;"&amp;"PERMUTANTE"))</f>
        <v>0</v>
      </c>
      <c r="EJ146" s="18">
        <f>IF(EJ$5&gt;$G$4,0,SUMIFS(Fluxo!$O:$O,Fluxo!$U:$U,"&gt;"&amp;EI$5,Fluxo!$U:$U,"&lt;="&amp;EJ$5,Fluxo!$D:$D,$D146,Fluxo!$E:$E,"&lt;&gt;"&amp;"PERMUTANTE"))</f>
        <v>0</v>
      </c>
      <c r="EK146" s="18">
        <f>IF(EK$5&gt;$G$4,0,SUMIFS(Fluxo!$O:$O,Fluxo!$U:$U,"&gt;"&amp;EJ$5,Fluxo!$U:$U,"&lt;="&amp;EK$5,Fluxo!$D:$D,$D146,Fluxo!$E:$E,"&lt;&gt;"&amp;"PERMUTANTE"))</f>
        <v>0</v>
      </c>
      <c r="EL146" s="18">
        <f>IF(EL$5&gt;$G$4,0,SUMIFS(Fluxo!$O:$O,Fluxo!$U:$U,"&gt;"&amp;EK$5,Fluxo!$U:$U,"&lt;="&amp;EL$5,Fluxo!$D:$D,$D146,Fluxo!$E:$E,"&lt;&gt;"&amp;"PERMUTANTE"))</f>
        <v>0</v>
      </c>
      <c r="EM146" s="18">
        <f>IF(EM$5&gt;$G$4,0,SUMIFS(Fluxo!$O:$O,Fluxo!$U:$U,"&gt;"&amp;EL$5,Fluxo!$U:$U,"&lt;="&amp;EM$5,Fluxo!$D:$D,$D146,Fluxo!$E:$E,"&lt;&gt;"&amp;"PERMUTANTE"))</f>
        <v>0</v>
      </c>
      <c r="EN146" s="18">
        <f>IF(EN$5&gt;$G$4,0,SUMIFS(Fluxo!$O:$O,Fluxo!$U:$U,"&gt;"&amp;EM$5,Fluxo!$U:$U,"&lt;="&amp;EN$5,Fluxo!$D:$D,$D146,Fluxo!$E:$E,"&lt;&gt;"&amp;"PERMUTANTE"))</f>
        <v>0</v>
      </c>
      <c r="EO146" s="18">
        <f>IF(EO$5&gt;$G$4,0,SUMIFS(Fluxo!$O:$O,Fluxo!$U:$U,"&gt;"&amp;EN$5,Fluxo!$U:$U,"&lt;="&amp;EO$5,Fluxo!$D:$D,$D146,Fluxo!$E:$E,"&lt;&gt;"&amp;"PERMUTANTE"))</f>
        <v>0</v>
      </c>
      <c r="EP146" s="18">
        <f>IF(EP$5&gt;$G$4,0,SUMIFS(Fluxo!$O:$O,Fluxo!$U:$U,"&gt;"&amp;EO$5,Fluxo!$U:$U,"&lt;="&amp;EP$5,Fluxo!$D:$D,$D146,Fluxo!$E:$E,"&lt;&gt;"&amp;"PERMUTANTE"))</f>
        <v>0</v>
      </c>
      <c r="EQ146" s="18">
        <f>IF(EQ$5&gt;$G$4,0,SUMIFS(Fluxo!$O:$O,Fluxo!$U:$U,"&gt;"&amp;EP$5,Fluxo!$U:$U,"&lt;="&amp;EQ$5,Fluxo!$D:$D,$D146,Fluxo!$E:$E,"&lt;&gt;"&amp;"PERMUTANTE"))</f>
        <v>0</v>
      </c>
      <c r="ER146" s="18">
        <f>IF(ER$5&gt;$G$4,0,SUMIFS(Fluxo!$O:$O,Fluxo!$U:$U,"&gt;"&amp;EQ$5,Fluxo!$U:$U,"&lt;="&amp;ER$5,Fluxo!$D:$D,$D146,Fluxo!$E:$E,"&lt;&gt;"&amp;"PERMUTANTE"))</f>
        <v>0</v>
      </c>
      <c r="ES146" s="18">
        <f>IF(ES$5&gt;$G$4,0,SUMIFS(Fluxo!$O:$O,Fluxo!$U:$U,"&gt;"&amp;ER$5,Fluxo!$U:$U,"&lt;="&amp;ES$5,Fluxo!$D:$D,$D146,Fluxo!$E:$E,"&lt;&gt;"&amp;"PERMUTANTE"))</f>
        <v>0</v>
      </c>
      <c r="ET146" s="18">
        <f>IF(ET$5&gt;$G$4,0,SUMIFS(Fluxo!$O:$O,Fluxo!$U:$U,"&gt;"&amp;ES$5,Fluxo!$U:$U,"&lt;="&amp;ET$5,Fluxo!$D:$D,$D146,Fluxo!$E:$E,"&lt;&gt;"&amp;"PERMUTANTE"))</f>
        <v>0</v>
      </c>
      <c r="EU146" s="18">
        <f>IF(EU$5&gt;$G$4,0,SUMIFS(Fluxo!$O:$O,Fluxo!$U:$U,"&gt;"&amp;ET$5,Fluxo!$U:$U,"&lt;="&amp;EU$5,Fluxo!$D:$D,$D146,Fluxo!$E:$E,"&lt;&gt;"&amp;"PERMUTANTE"))</f>
        <v>0</v>
      </c>
      <c r="EV146" s="18">
        <f>IF(EV$5&gt;$G$4,0,SUMIFS(Fluxo!$O:$O,Fluxo!$U:$U,"&gt;"&amp;EU$5,Fluxo!$U:$U,"&lt;="&amp;EV$5,Fluxo!$D:$D,$D146,Fluxo!$E:$E,"&lt;&gt;"&amp;"PERMUTANTE"))</f>
        <v>0</v>
      </c>
      <c r="EW146" s="18">
        <f>IF(EW$5&gt;$G$4,0,SUMIFS(Fluxo!$O:$O,Fluxo!$U:$U,"&gt;"&amp;EV$5,Fluxo!$U:$U,"&lt;="&amp;EW$5,Fluxo!$D:$D,$D146,Fluxo!$E:$E,"&lt;&gt;"&amp;"PERMUTANTE"))</f>
        <v>0</v>
      </c>
      <c r="EX146" s="18">
        <f>IF(EX$5&gt;$G$4,0,SUMIFS(Fluxo!$O:$O,Fluxo!$U:$U,"&gt;"&amp;EW$5,Fluxo!$U:$U,"&lt;="&amp;EX$5,Fluxo!$D:$D,$D146,Fluxo!$E:$E,"&lt;&gt;"&amp;"PERMUTANTE"))</f>
        <v>0</v>
      </c>
      <c r="EY146" s="18">
        <f>IF(EY$5&gt;$G$4,0,SUMIFS(Fluxo!$O:$O,Fluxo!$U:$U,"&gt;"&amp;EX$5,Fluxo!$U:$U,"&lt;="&amp;EY$5,Fluxo!$D:$D,$D146,Fluxo!$E:$E,"&lt;&gt;"&amp;"PERMUTANTE"))</f>
        <v>0</v>
      </c>
      <c r="EZ146" s="18">
        <f>IF(EZ$5&gt;$G$4,0,SUMIFS(Fluxo!$O:$O,Fluxo!$U:$U,"&gt;"&amp;EY$5,Fluxo!$U:$U,"&lt;="&amp;EZ$5,Fluxo!$D:$D,$D146,Fluxo!$E:$E,"&lt;&gt;"&amp;"PERMUTANTE"))</f>
        <v>0</v>
      </c>
      <c r="FA146" s="18">
        <f>IF(FA$5&gt;$G$4,0,SUMIFS(Fluxo!$O:$O,Fluxo!$U:$U,"&gt;"&amp;EZ$5,Fluxo!$U:$U,"&lt;="&amp;FA$5,Fluxo!$D:$D,$D146,Fluxo!$E:$E,"&lt;&gt;"&amp;"PERMUTANTE"))</f>
        <v>0</v>
      </c>
      <c r="FB146" s="18">
        <f>IF(FB$5&gt;$G$4,0,SUMIFS(Fluxo!$O:$O,Fluxo!$U:$U,"&gt;"&amp;FA$5,Fluxo!$U:$U,"&lt;="&amp;FB$5,Fluxo!$D:$D,$D146,Fluxo!$E:$E,"&lt;&gt;"&amp;"PERMUTANTE"))</f>
        <v>0</v>
      </c>
      <c r="FC146" s="18">
        <f>IF(FC$5&gt;$G$4,0,SUMIFS(Fluxo!$O:$O,Fluxo!$U:$U,"&gt;"&amp;FB$5,Fluxo!$U:$U,"&lt;="&amp;FC$5,Fluxo!$D:$D,$D146,Fluxo!$E:$E,"&lt;&gt;"&amp;"PERMUTANTE"))</f>
        <v>0</v>
      </c>
      <c r="FD146" s="18">
        <f>IF(FD$5&gt;$G$4,0,SUMIFS(Fluxo!$O:$O,Fluxo!$U:$U,"&gt;"&amp;FC$5,Fluxo!$U:$U,"&lt;="&amp;FD$5,Fluxo!$D:$D,$D146,Fluxo!$E:$E,"&lt;&gt;"&amp;"PERMUTANTE"))</f>
        <v>0</v>
      </c>
      <c r="FE146" s="18">
        <f>IF(FE$5&gt;$G$4,0,SUMIFS(Fluxo!$O:$O,Fluxo!$U:$U,"&gt;"&amp;FD$5,Fluxo!$U:$U,"&lt;="&amp;FE$5,Fluxo!$D:$D,$D146,Fluxo!$E:$E,"&lt;&gt;"&amp;"PERMUTANTE"))</f>
        <v>0</v>
      </c>
      <c r="FF146" s="18">
        <f>IF(FF$5&gt;$G$4,0,SUMIFS(Fluxo!$O:$O,Fluxo!$U:$U,"&gt;"&amp;FE$5,Fluxo!$U:$U,"&lt;="&amp;FF$5,Fluxo!$D:$D,$D146,Fluxo!$E:$E,"&lt;&gt;"&amp;"PERMUTANTE"))</f>
        <v>0</v>
      </c>
      <c r="FG146" s="18">
        <f>IF(FG$5&gt;$G$4,0,SUMIFS(Fluxo!$O:$O,Fluxo!$U:$U,"&gt;"&amp;FF$5,Fluxo!$U:$U,"&lt;="&amp;FG$5,Fluxo!$D:$D,$D146,Fluxo!$E:$E,"&lt;&gt;"&amp;"PERMUTANTE"))</f>
        <v>0</v>
      </c>
      <c r="FH146" s="18">
        <f>IF(FH$5&gt;$G$4,0,SUMIFS(Fluxo!$O:$O,Fluxo!$U:$U,"&gt;"&amp;FG$5,Fluxo!$U:$U,"&lt;="&amp;FH$5,Fluxo!$D:$D,$D146,Fluxo!$E:$E,"&lt;&gt;"&amp;"PERMUTANTE"))</f>
        <v>0</v>
      </c>
      <c r="FI146" s="18">
        <f>IF(FI$5&gt;$G$4,0,SUMIFS(Fluxo!$O:$O,Fluxo!$U:$U,"&gt;"&amp;FH$5,Fluxo!$U:$U,"&lt;="&amp;FI$5,Fluxo!$D:$D,$D146,Fluxo!$E:$E,"&lt;&gt;"&amp;"PERMUTANTE"))</f>
        <v>0</v>
      </c>
      <c r="FJ146" s="18">
        <f>IF(FJ$5&gt;$G$4,0,SUMIFS(Fluxo!$O:$O,Fluxo!$U:$U,"&gt;"&amp;FI$5,Fluxo!$U:$U,"&lt;="&amp;FJ$5,Fluxo!$D:$D,$D146,Fluxo!$E:$E,"&lt;&gt;"&amp;"PERMUTANTE"))</f>
        <v>0</v>
      </c>
      <c r="FK146" s="18">
        <f>IF(FK$5&gt;$G$4,0,SUMIFS(Fluxo!$O:$O,Fluxo!$U:$U,"&gt;"&amp;FJ$5,Fluxo!$U:$U,"&lt;="&amp;FK$5,Fluxo!$D:$D,$D146,Fluxo!$E:$E,"&lt;&gt;"&amp;"PERMUTANTE"))</f>
        <v>0</v>
      </c>
      <c r="FL146" s="18">
        <f>IF(FL$5&gt;$G$4,0,SUMIFS(Fluxo!$O:$O,Fluxo!$U:$U,"&gt;"&amp;FK$5,Fluxo!$U:$U,"&lt;="&amp;FL$5,Fluxo!$D:$D,$D146,Fluxo!$E:$E,"&lt;&gt;"&amp;"PERMUTANTE"))</f>
        <v>0</v>
      </c>
      <c r="FM146" s="18">
        <f>IF(FM$5&gt;$G$4,0,SUMIFS(Fluxo!$O:$O,Fluxo!$U:$U,"&gt;"&amp;FL$5,Fluxo!$U:$U,"&lt;="&amp;FM$5,Fluxo!$D:$D,$D146,Fluxo!$E:$E,"&lt;&gt;"&amp;"PERMUTANTE"))</f>
        <v>0</v>
      </c>
      <c r="FN146" s="18">
        <f>IF(FN$5&gt;$G$4,0,SUMIFS(Fluxo!$O:$O,Fluxo!$U:$U,"&gt;"&amp;FM$5,Fluxo!$U:$U,"&lt;="&amp;FN$5,Fluxo!$D:$D,$D146,Fluxo!$E:$E,"&lt;&gt;"&amp;"PERMUTANTE"))</f>
        <v>0</v>
      </c>
      <c r="FO146" s="18">
        <f>IF(FO$5&gt;$G$4,0,SUMIFS(Fluxo!$O:$O,Fluxo!$U:$U,"&gt;"&amp;FN$5,Fluxo!$U:$U,"&lt;="&amp;FO$5,Fluxo!$D:$D,$D146,Fluxo!$E:$E,"&lt;&gt;"&amp;"PERMUTANTE"))</f>
        <v>0</v>
      </c>
      <c r="FP146" s="18">
        <f>IF(FP$5&gt;$G$4,0,SUMIFS(Fluxo!$O:$O,Fluxo!$U:$U,"&gt;"&amp;FO$5,Fluxo!$U:$U,"&lt;="&amp;FP$5,Fluxo!$D:$D,$D146,Fluxo!$E:$E,"&lt;&gt;"&amp;"PERMUTANTE"))</f>
        <v>0</v>
      </c>
      <c r="FQ146" s="18">
        <f>IF(FQ$5&gt;$G$4,0,SUMIFS(Fluxo!$O:$O,Fluxo!$U:$U,"&gt;"&amp;FP$5,Fluxo!$U:$U,"&lt;="&amp;FQ$5,Fluxo!$D:$D,$D146,Fluxo!$E:$E,"&lt;&gt;"&amp;"PERMUTANTE"))</f>
        <v>0</v>
      </c>
      <c r="FR146" s="18">
        <f>IF(FR$5&gt;$G$4,0,SUMIFS(Fluxo!$O:$O,Fluxo!$U:$U,"&gt;"&amp;FQ$5,Fluxo!$U:$U,"&lt;="&amp;FR$5,Fluxo!$D:$D,$D146,Fluxo!$E:$E,"&lt;&gt;"&amp;"PERMUTANTE"))</f>
        <v>0</v>
      </c>
      <c r="FS146" s="18">
        <f>IF(FS$5&gt;$G$4,0,SUMIFS(Fluxo!$O:$O,Fluxo!$U:$U,"&gt;"&amp;FR$5,Fluxo!$U:$U,"&lt;="&amp;FS$5,Fluxo!$D:$D,$D146,Fluxo!$E:$E,"&lt;&gt;"&amp;"PERMUTANTE"))</f>
        <v>0</v>
      </c>
      <c r="FT146" s="18">
        <f>IF(FT$5&gt;$G$4,0,SUMIFS(Fluxo!$O:$O,Fluxo!$U:$U,"&gt;"&amp;FS$5,Fluxo!$U:$U,"&lt;="&amp;FT$5,Fluxo!$D:$D,$D146,Fluxo!$E:$E,"&lt;&gt;"&amp;"PERMUTANTE"))</f>
        <v>0</v>
      </c>
      <c r="FU146" s="18">
        <f>IF(FU$5&gt;$G$4,0,SUMIFS(Fluxo!$O:$O,Fluxo!$U:$U,"&gt;"&amp;FT$5,Fluxo!$U:$U,"&lt;="&amp;FU$5,Fluxo!$D:$D,$D146,Fluxo!$E:$E,"&lt;&gt;"&amp;"PERMUTANTE"))</f>
        <v>0</v>
      </c>
      <c r="FV146" s="18">
        <f>IF(FV$5&gt;$G$4,0,SUMIFS(Fluxo!$O:$O,Fluxo!$U:$U,"&gt;"&amp;FU$5,Fluxo!$U:$U,"&lt;="&amp;FV$5,Fluxo!$D:$D,$D146,Fluxo!$E:$E,"&lt;&gt;"&amp;"PERMUTANTE"))</f>
        <v>0</v>
      </c>
      <c r="FW146" s="18">
        <f>IF(FW$5&gt;$G$4,0,SUMIFS(Fluxo!$O:$O,Fluxo!$U:$U,"&gt;"&amp;FV$5,Fluxo!$U:$U,"&lt;="&amp;FW$5,Fluxo!$D:$D,$D146,Fluxo!$E:$E,"&lt;&gt;"&amp;"PERMUTANTE"))</f>
        <v>0</v>
      </c>
      <c r="FX146" s="18">
        <f>IF(FX$5&gt;$G$4,0,SUMIFS(Fluxo!$O:$O,Fluxo!$U:$U,"&gt;"&amp;FW$5,Fluxo!$U:$U,"&lt;="&amp;FX$5,Fluxo!$D:$D,$D146,Fluxo!$E:$E,"&lt;&gt;"&amp;"PERMUTANTE"))</f>
        <v>0</v>
      </c>
      <c r="FY146" s="18">
        <f>IF(FY$5&gt;$G$4,0,SUMIFS(Fluxo!$O:$O,Fluxo!$U:$U,"&gt;"&amp;FX$5,Fluxo!$U:$U,"&lt;="&amp;FY$5,Fluxo!$D:$D,$D146,Fluxo!$E:$E,"&lt;&gt;"&amp;"PERMUTANTE"))</f>
        <v>0</v>
      </c>
      <c r="FZ146" s="18">
        <f>IF(FZ$5&gt;$G$4,0,SUMIFS(Fluxo!$O:$O,Fluxo!$U:$U,"&gt;"&amp;FY$5,Fluxo!$U:$U,"&lt;="&amp;FZ$5,Fluxo!$D:$D,$D146,Fluxo!$E:$E,"&lt;&gt;"&amp;"PERMUTANTE"))</f>
        <v>0</v>
      </c>
      <c r="GA146" s="18">
        <f>IF(GA$5&gt;$G$4,0,SUMIFS(Fluxo!$O:$O,Fluxo!$U:$U,"&gt;"&amp;FZ$5,Fluxo!$U:$U,"&lt;="&amp;GA$5,Fluxo!$D:$D,$D146,Fluxo!$E:$E,"&lt;&gt;"&amp;"PERMUTANTE"))</f>
        <v>0</v>
      </c>
      <c r="GB146" s="18">
        <f>IF(GB$5&gt;$G$4,0,SUMIFS(Fluxo!$O:$O,Fluxo!$U:$U,"&gt;"&amp;GA$5,Fluxo!$U:$U,"&lt;="&amp;GB$5,Fluxo!$D:$D,$D146,Fluxo!$E:$E,"&lt;&gt;"&amp;"PERMUTANTE"))</f>
        <v>0</v>
      </c>
      <c r="GC146" s="18">
        <f>IF(GC$5&gt;$G$4,0,SUMIFS(Fluxo!$O:$O,Fluxo!$U:$U,"&gt;"&amp;GB$5,Fluxo!$U:$U,"&lt;="&amp;GC$5,Fluxo!$D:$D,$D146,Fluxo!$E:$E,"&lt;&gt;"&amp;"PERMUTANTE"))</f>
        <v>0</v>
      </c>
      <c r="GD146" s="18">
        <f>IF(GD$5&gt;$G$4,0,SUMIFS(Fluxo!$O:$O,Fluxo!$U:$U,"&gt;"&amp;GC$5,Fluxo!$U:$U,"&lt;="&amp;GD$5,Fluxo!$D:$D,$D146,Fluxo!$E:$E,"&lt;&gt;"&amp;"PERMUTANTE"))</f>
        <v>0</v>
      </c>
      <c r="GE146" s="18">
        <f>IF(GE$5&gt;$G$4,0,SUMIFS(Fluxo!$O:$O,Fluxo!$U:$U,"&gt;"&amp;GD$5,Fluxo!$U:$U,"&lt;="&amp;GE$5,Fluxo!$D:$D,$D146,Fluxo!$E:$E,"&lt;&gt;"&amp;"PERMUTANTE"))</f>
        <v>0</v>
      </c>
      <c r="GF146" s="18">
        <f>IF(GF$5&gt;$G$4,0,SUMIFS(Fluxo!$O:$O,Fluxo!$U:$U,"&gt;"&amp;GE$5,Fluxo!$U:$U,"&lt;="&amp;GF$5,Fluxo!$D:$D,$D146,Fluxo!$E:$E,"&lt;&gt;"&amp;"PERMUTANTE"))</f>
        <v>0</v>
      </c>
      <c r="GG146" s="18">
        <f>IF(GG$5&gt;$G$4,0,SUMIFS(Fluxo!$O:$O,Fluxo!$U:$U,"&gt;"&amp;GF$5,Fluxo!$U:$U,"&lt;="&amp;GG$5,Fluxo!$D:$D,$D146,Fluxo!$E:$E,"&lt;&gt;"&amp;"PERMUTANTE"))</f>
        <v>0</v>
      </c>
      <c r="GH146" s="18">
        <f>IF(GH$5&gt;$G$4,0,SUMIFS(Fluxo!$O:$O,Fluxo!$U:$U,"&gt;"&amp;GG$5,Fluxo!$U:$U,"&lt;="&amp;GH$5,Fluxo!$D:$D,$D146,Fluxo!$E:$E,"&lt;&gt;"&amp;"PERMUTANTE"))</f>
        <v>0</v>
      </c>
      <c r="GI146" s="18">
        <f>IF(GI$5&gt;$G$4,0,SUMIFS(Fluxo!$O:$O,Fluxo!$U:$U,"&gt;"&amp;GH$5,Fluxo!$U:$U,"&lt;="&amp;GI$5,Fluxo!$D:$D,$D146,Fluxo!$E:$E,"&lt;&gt;"&amp;"PERMUTANTE"))</f>
        <v>0</v>
      </c>
      <c r="GJ146" s="18">
        <f>IF(GJ$5&gt;$G$4,0,SUMIFS(Fluxo!$O:$O,Fluxo!$U:$U,"&gt;"&amp;GI$5,Fluxo!$U:$U,"&lt;="&amp;GJ$5,Fluxo!$D:$D,$D146,Fluxo!$E:$E,"&lt;&gt;"&amp;"PERMUTANTE"))</f>
        <v>0</v>
      </c>
      <c r="GK146" s="18">
        <f>IF(GK$5&gt;$G$4,0,SUMIFS(Fluxo!$O:$O,Fluxo!$U:$U,"&gt;"&amp;GJ$5,Fluxo!$U:$U,"&lt;="&amp;GK$5,Fluxo!$D:$D,$D146,Fluxo!$E:$E,"&lt;&gt;"&amp;"PERMUTANTE"))</f>
        <v>0</v>
      </c>
      <c r="GL146" s="18">
        <f>IF(GL$5&gt;$G$4,0,SUMIFS(Fluxo!$O:$O,Fluxo!$U:$U,"&gt;"&amp;GK$5,Fluxo!$U:$U,"&lt;="&amp;GL$5,Fluxo!$D:$D,$D146,Fluxo!$E:$E,"&lt;&gt;"&amp;"PERMUTANTE"))</f>
        <v>0</v>
      </c>
      <c r="GM146" s="18">
        <f>IF(GM$5&gt;$G$4,0,SUMIFS(Fluxo!$O:$O,Fluxo!$U:$U,"&gt;"&amp;GL$5,Fluxo!$U:$U,"&lt;="&amp;GM$5,Fluxo!$D:$D,$D146,Fluxo!$E:$E,"&lt;&gt;"&amp;"PERMUTANTE"))</f>
        <v>0</v>
      </c>
      <c r="GN146" s="18">
        <f>IF(GN$5&gt;$G$4,0,SUMIFS(Fluxo!$O:$O,Fluxo!$U:$U,"&gt;"&amp;GM$5,Fluxo!$U:$U,"&lt;="&amp;GN$5,Fluxo!$D:$D,$D146,Fluxo!$E:$E,"&lt;&gt;"&amp;"PERMUTANTE"))</f>
        <v>0</v>
      </c>
      <c r="GO146" s="18">
        <f>IF(GO$5&gt;$G$4,0,SUMIFS(Fluxo!$O:$O,Fluxo!$U:$U,"&gt;"&amp;GN$5,Fluxo!$U:$U,"&lt;="&amp;GO$5,Fluxo!$D:$D,$D146,Fluxo!$E:$E,"&lt;&gt;"&amp;"PERMUTANTE"))</f>
        <v>0</v>
      </c>
      <c r="GP146" s="18">
        <f>IF(GP$5&gt;$G$4,0,SUMIFS(Fluxo!$O:$O,Fluxo!$U:$U,"&gt;"&amp;GO$5,Fluxo!$U:$U,"&lt;="&amp;GP$5,Fluxo!$D:$D,$D146,Fluxo!$E:$E,"&lt;&gt;"&amp;"PERMUTANTE"))</f>
        <v>0</v>
      </c>
      <c r="GQ146" s="18">
        <f>IF(GQ$5&gt;$G$4,0,SUMIFS(Fluxo!$O:$O,Fluxo!$U:$U,"&gt;"&amp;GP$5,Fluxo!$U:$U,"&lt;="&amp;GQ$5,Fluxo!$D:$D,$D146,Fluxo!$E:$E,"&lt;&gt;"&amp;"PERMUTANTE"))</f>
        <v>0</v>
      </c>
      <c r="GR146" s="18">
        <f>IF(GR$5&gt;$G$4,0,SUMIFS(Fluxo!$O:$O,Fluxo!$U:$U,"&gt;"&amp;GQ$5,Fluxo!$U:$U,"&lt;="&amp;GR$5,Fluxo!$D:$D,$D146,Fluxo!$E:$E,"&lt;&gt;"&amp;"PERMUTANTE"))</f>
        <v>0</v>
      </c>
      <c r="GS146" s="18">
        <f>IF(GS$5&gt;$G$4,0,SUMIFS(Fluxo!$O:$O,Fluxo!$U:$U,"&gt;"&amp;GR$5,Fluxo!$U:$U,"&lt;="&amp;GS$5,Fluxo!$D:$D,$D146,Fluxo!$E:$E,"&lt;&gt;"&amp;"PERMUTANTE"))</f>
        <v>0</v>
      </c>
      <c r="GT146" s="18">
        <f>IF(GT$5&gt;$G$4,0,SUMIFS(Fluxo!$O:$O,Fluxo!$U:$U,"&gt;"&amp;GS$5,Fluxo!$U:$U,"&lt;="&amp;GT$5,Fluxo!$D:$D,$D146,Fluxo!$E:$E,"&lt;&gt;"&amp;"PERMUTANTE"))</f>
        <v>0</v>
      </c>
      <c r="GU146" s="18">
        <f>IF(GU$5&gt;$G$4,0,SUMIFS(Fluxo!$O:$O,Fluxo!$U:$U,"&gt;"&amp;GT$5,Fluxo!$U:$U,"&lt;="&amp;GU$5,Fluxo!$D:$D,$D146,Fluxo!$E:$E,"&lt;&gt;"&amp;"PERMUTANTE"))</f>
        <v>0</v>
      </c>
      <c r="GV146" s="18">
        <f>IF(GV$5&gt;$G$4,0,SUMIFS(Fluxo!$O:$O,Fluxo!$U:$U,"&gt;"&amp;GU$5,Fluxo!$U:$U,"&lt;="&amp;GV$5,Fluxo!$D:$D,$D146,Fluxo!$E:$E,"&lt;&gt;"&amp;"PERMUTANTE"))</f>
        <v>0</v>
      </c>
      <c r="GW146" s="18">
        <f>IF(GW$5&gt;$G$4,0,SUMIFS(Fluxo!$O:$O,Fluxo!$U:$U,"&gt;"&amp;GV$5,Fluxo!$U:$U,"&lt;="&amp;GW$5,Fluxo!$D:$D,$D146,Fluxo!$E:$E,"&lt;&gt;"&amp;"PERMUTANTE"))</f>
        <v>0</v>
      </c>
      <c r="GX146" s="18">
        <f>IF(GX$5&gt;$G$4,0,SUMIFS(Fluxo!$O:$O,Fluxo!$U:$U,"&gt;"&amp;GW$5,Fluxo!$U:$U,"&lt;="&amp;GX$5,Fluxo!$D:$D,$D146,Fluxo!$E:$E,"&lt;&gt;"&amp;"PERMUTANTE"))</f>
        <v>0</v>
      </c>
      <c r="GY146" s="18">
        <f>IF(GY$5&gt;$G$4,0,SUMIFS(Fluxo!$O:$O,Fluxo!$U:$U,"&gt;"&amp;GX$5,Fluxo!$U:$U,"&lt;="&amp;GY$5,Fluxo!$D:$D,$D146,Fluxo!$E:$E,"&lt;&gt;"&amp;"PERMUTANTE"))</f>
        <v>0</v>
      </c>
      <c r="GZ146" s="18">
        <f>IF(GZ$5&gt;$G$4,0,SUMIFS(Fluxo!$O:$O,Fluxo!$U:$U,"&gt;"&amp;GY$5,Fluxo!$U:$U,"&lt;="&amp;GZ$5,Fluxo!$D:$D,$D146,Fluxo!$E:$E,"&lt;&gt;"&amp;"PERMUTANTE"))</f>
        <v>0</v>
      </c>
      <c r="HA146" s="18">
        <f>IF(HA$5&gt;$G$4,0,SUMIFS(Fluxo!$O:$O,Fluxo!$U:$U,"&gt;"&amp;GZ$5,Fluxo!$U:$U,"&lt;="&amp;HA$5,Fluxo!$D:$D,$D146,Fluxo!$E:$E,"&lt;&gt;"&amp;"PERMUTANTE"))</f>
        <v>0</v>
      </c>
      <c r="HB146" s="18">
        <f>IF(HB$5&gt;$G$4,0,SUMIFS(Fluxo!$O:$O,Fluxo!$U:$U,"&gt;"&amp;HA$5,Fluxo!$U:$U,"&lt;="&amp;HB$5,Fluxo!$D:$D,$D146,Fluxo!$E:$E,"&lt;&gt;"&amp;"PERMUTANTE"))</f>
        <v>0</v>
      </c>
      <c r="HC146" s="18">
        <f>IF(HC$5&gt;$G$4,0,SUMIFS(Fluxo!$O:$O,Fluxo!$U:$U,"&gt;"&amp;HB$5,Fluxo!$U:$U,"&lt;="&amp;HC$5,Fluxo!$D:$D,$D146,Fluxo!$E:$E,"&lt;&gt;"&amp;"PERMUTANTE"))</f>
        <v>0</v>
      </c>
      <c r="HD146" s="18">
        <f>IF(HD$5&gt;$G$4,0,SUMIFS(Fluxo!$O:$O,Fluxo!$U:$U,"&gt;"&amp;HC$5,Fluxo!$U:$U,"&lt;="&amp;HD$5,Fluxo!$D:$D,$D146,Fluxo!$E:$E,"&lt;&gt;"&amp;"PERMUTANTE"))</f>
        <v>0</v>
      </c>
      <c r="HE146" s="18">
        <f>IF(HE$5&gt;$G$4,0,SUMIFS(Fluxo!$O:$O,Fluxo!$U:$U,"&gt;"&amp;HD$5,Fluxo!$U:$U,"&lt;="&amp;HE$5,Fluxo!$D:$D,$D146,Fluxo!$E:$E,"&lt;&gt;"&amp;"PERMUTANTE"))</f>
        <v>0</v>
      </c>
      <c r="HF146" s="18">
        <f>IF(HF$5&gt;$G$4,0,SUMIFS(Fluxo!$O:$O,Fluxo!$U:$U,"&gt;"&amp;HE$5,Fluxo!$U:$U,"&lt;="&amp;HF$5,Fluxo!$D:$D,$D146,Fluxo!$E:$E,"&lt;&gt;"&amp;"PERMUTANTE"))</f>
        <v>0</v>
      </c>
    </row>
    <row r="147" spans="1:214">
      <c r="A147" s="20">
        <f t="shared" si="13"/>
        <v>137</v>
      </c>
      <c r="B147" s="140" t="str">
        <f>'Check Carteira'!C139</f>
        <v>E.1016.99.03.3002</v>
      </c>
      <c r="C147" s="141">
        <v>1</v>
      </c>
      <c r="D147" s="129" t="str">
        <f>'Check Carteira'!F139</f>
        <v>S-3002</v>
      </c>
      <c r="E147" s="21">
        <f>IFERROR(INDEX(Contratos!L:L,MATCH(D147,Contratos!R:R,0)),"")</f>
        <v>45462</v>
      </c>
      <c r="F147" s="139">
        <f>IFERROR(INDEX(Contratos!G:G,MATCH(D147,Contratos!R:R,0)),"")</f>
        <v>313326.40000000002</v>
      </c>
      <c r="H147" s="83">
        <f t="shared" si="12"/>
        <v>27370.02</v>
      </c>
      <c r="J147" s="18">
        <f>IF(J$5&gt;$G$4,0,SUMIFS(Fluxo!$O:$O,Fluxo!$U:$U,"&gt;"&amp;I$5,Fluxo!$U:$U,"&lt;="&amp;J$5,Fluxo!$D:$D,$D147))</f>
        <v>0</v>
      </c>
      <c r="K147" s="18">
        <f>IF(K$5&gt;$G$4,0,SUMIFS(Fluxo!$O:$O,Fluxo!$U:$U,"&gt;"&amp;J$5,Fluxo!$U:$U,"&lt;="&amp;K$5,Fluxo!$D:$D,$D147))</f>
        <v>0</v>
      </c>
      <c r="L147" s="18">
        <f>IF(L$5&gt;$G$4,0,SUMIFS(Fluxo!$O:$O,Fluxo!$U:$U,"&gt;"&amp;K$5,Fluxo!$U:$U,"&lt;="&amp;L$5,Fluxo!$D:$D,$D147))</f>
        <v>0</v>
      </c>
      <c r="M147" s="18">
        <f>IF(M$5&gt;$G$4,0,SUMIFS(Fluxo!$O:$O,Fluxo!$U:$U,"&gt;"&amp;L$5,Fluxo!$U:$U,"&lt;="&amp;M$5,Fluxo!$D:$D,$D147))</f>
        <v>0</v>
      </c>
      <c r="N147" s="18">
        <f>IF(N$5&gt;$G$4,0,SUMIFS(Fluxo!$O:$O,Fluxo!$U:$U,"&gt;"&amp;M$5,Fluxo!$U:$U,"&lt;="&amp;N$5,Fluxo!$D:$D,$D147))</f>
        <v>0</v>
      </c>
      <c r="O147" s="18">
        <f>IF(O$5&gt;$G$4,0,SUMIFS(Fluxo!$O:$O,Fluxo!$U:$U,"&gt;"&amp;N$5,Fluxo!$U:$U,"&lt;="&amp;O$5,Fluxo!$D:$D,$D147))</f>
        <v>0</v>
      </c>
      <c r="P147" s="18">
        <f>IF(P$5&gt;$G$4,0,SUMIFS(Fluxo!$O:$O,Fluxo!$U:$U,"&gt;"&amp;O$5,Fluxo!$U:$U,"&lt;="&amp;P$5,Fluxo!$D:$D,$D147))</f>
        <v>0</v>
      </c>
      <c r="Q147" s="18">
        <f>IF(Q$5&gt;$G$4,0,SUMIFS(Fluxo!$O:$O,Fluxo!$U:$U,"&gt;"&amp;P$5,Fluxo!$U:$U,"&lt;="&amp;Q$5,Fluxo!$D:$D,$D147))</f>
        <v>0</v>
      </c>
      <c r="R147" s="18">
        <f>IF(R$5&gt;$G$4,0,SUMIFS(Fluxo!$O:$O,Fluxo!$U:$U,"&gt;"&amp;Q$5,Fluxo!$U:$U,"&lt;="&amp;R$5,Fluxo!$D:$D,$D147))</f>
        <v>0</v>
      </c>
      <c r="S147" s="18">
        <f>IF(S$5&gt;$G$4,0,SUMIFS(Fluxo!$O:$O,Fluxo!$U:$U,"&gt;"&amp;R$5,Fluxo!$U:$U,"&lt;="&amp;S$5,Fluxo!$D:$D,$D147,Fluxo!$E:$E,"&lt;&gt;"&amp;"PERMUTANTE"))</f>
        <v>0</v>
      </c>
      <c r="T147" s="18">
        <f>IF(T$5&gt;$G$4,0,SUMIFS(Fluxo!$O:$O,Fluxo!$U:$U,"&gt;"&amp;S$5,Fluxo!$U:$U,"&lt;="&amp;T$5,Fluxo!$D:$D,$D147,Fluxo!$E:$E,"&lt;&gt;"&amp;"PERMUTANTE"))</f>
        <v>0</v>
      </c>
      <c r="U147" s="18">
        <f>IF(U$5&gt;$G$4,0,SUMIFS(Fluxo!$O:$O,Fluxo!$U:$U,"&gt;"&amp;T$5,Fluxo!$U:$U,"&lt;="&amp;U$5,Fluxo!$D:$D,$D147,Fluxo!$E:$E,"&lt;&gt;"&amp;"PERMUTANTE"))</f>
        <v>0</v>
      </c>
      <c r="V147" s="18">
        <f>IF(V$5&gt;$G$4,0,SUMIFS(Fluxo!$O:$O,Fluxo!$U:$U,"&gt;"&amp;U$5,Fluxo!$U:$U,"&lt;="&amp;V$5,Fluxo!$D:$D,$D147,Fluxo!$E:$E,"&lt;&gt;"&amp;"PERMUTANTE"))</f>
        <v>0</v>
      </c>
      <c r="W147" s="18">
        <f>IF(W$5&gt;$G$4,0,SUMIFS(Fluxo!$O:$O,Fluxo!$U:$U,"&gt;"&amp;V$5,Fluxo!$U:$U,"&lt;="&amp;W$5,Fluxo!$D:$D,$D147,Fluxo!$E:$E,"&lt;&gt;"&amp;"PERMUTANTE"))</f>
        <v>0</v>
      </c>
      <c r="X147" s="18">
        <f>IF(X$5&gt;$G$4,0,SUMIFS(Fluxo!$O:$O,Fluxo!$U:$U,"&gt;"&amp;W$5,Fluxo!$U:$U,"&lt;="&amp;X$5,Fluxo!$D:$D,$D147,Fluxo!$E:$E,"&lt;&gt;"&amp;"PERMUTANTE"))</f>
        <v>25750.45</v>
      </c>
      <c r="Y147" s="18">
        <f>IF(Y$5&gt;$G$4,0,SUMIFS(Fluxo!$O:$O,Fluxo!$U:$U,"&gt;"&amp;X$5,Fluxo!$U:$U,"&lt;="&amp;Y$5,Fluxo!$D:$D,$D147,Fluxo!$E:$E,"&lt;&gt;"&amp;"PERMUTANTE"))</f>
        <v>806.9</v>
      </c>
      <c r="Z147" s="18">
        <f>IF(Z$5&gt;$G$4,0,SUMIFS(Fluxo!$O:$O,Fluxo!$U:$U,"&gt;"&amp;Y$5,Fluxo!$U:$U,"&lt;="&amp;Z$5,Fluxo!$D:$D,$D147,Fluxo!$E:$E,"&lt;&gt;"&amp;"PERMUTANTE"))</f>
        <v>812.67</v>
      </c>
      <c r="AA147" s="18">
        <f>IF(AA$5&gt;$G$4,0,SUMIFS(Fluxo!$O:$O,Fluxo!$U:$U,"&gt;"&amp;Z$5,Fluxo!$U:$U,"&lt;="&amp;AA$5,Fluxo!$D:$D,$D147,Fluxo!$E:$E,"&lt;&gt;"&amp;"PERMUTANTE"))</f>
        <v>0</v>
      </c>
      <c r="AB147" s="18">
        <f>IF(AB$5&gt;$G$4,0,SUMIFS(Fluxo!$O:$O,Fluxo!$U:$U,"&gt;"&amp;AA$5,Fluxo!$U:$U,"&lt;="&amp;AB$5,Fluxo!$D:$D,$D147,Fluxo!$E:$E,"&lt;&gt;"&amp;"PERMUTANTE"))</f>
        <v>0</v>
      </c>
      <c r="AC147" s="18">
        <f>IF(AC$5&gt;$G$4,0,SUMIFS(Fluxo!$O:$O,Fluxo!$U:$U,"&gt;"&amp;AB$5,Fluxo!$U:$U,"&lt;="&amp;AC$5,Fluxo!$D:$D,$D147,Fluxo!$E:$E,"&lt;&gt;"&amp;"PERMUTANTE"))</f>
        <v>0</v>
      </c>
      <c r="AD147" s="18">
        <f>IF(AD$5&gt;$G$4,0,SUMIFS(Fluxo!$O:$O,Fluxo!$U:$U,"&gt;"&amp;AC$5,Fluxo!$U:$U,"&lt;="&amp;AD$5,Fluxo!$D:$D,$D147,Fluxo!$E:$E,"&lt;&gt;"&amp;"PERMUTANTE"))</f>
        <v>0</v>
      </c>
      <c r="AE147" s="18">
        <f>IF(AE$5&gt;$G$4,0,SUMIFS(Fluxo!$O:$O,Fluxo!$U:$U,"&gt;"&amp;AD$5,Fluxo!$U:$U,"&lt;="&amp;AE$5,Fluxo!$D:$D,$D147,Fluxo!$E:$E,"&lt;&gt;"&amp;"PERMUTANTE"))</f>
        <v>0</v>
      </c>
      <c r="AF147" s="18">
        <f>IF(AF$5&gt;$G$4,0,SUMIFS(Fluxo!$O:$O,Fluxo!$U:$U,"&gt;"&amp;AE$5,Fluxo!$U:$U,"&lt;="&amp;AF$5,Fluxo!$D:$D,$D147,Fluxo!$E:$E,"&lt;&gt;"&amp;"PERMUTANTE"))</f>
        <v>0</v>
      </c>
      <c r="AG147" s="18">
        <f>IF(AG$5&gt;$G$4,0,SUMIFS(Fluxo!$O:$O,Fluxo!$U:$U,"&gt;"&amp;AF$5,Fluxo!$U:$U,"&lt;="&amp;AG$5,Fluxo!$D:$D,$D147,Fluxo!$E:$E,"&lt;&gt;"&amp;"PERMUTANTE"))</f>
        <v>0</v>
      </c>
      <c r="AH147" s="18">
        <f>IF(AH$5&gt;$G$4,0,SUMIFS(Fluxo!$O:$O,Fluxo!$U:$U,"&gt;"&amp;AG$5,Fluxo!$U:$U,"&lt;="&amp;AH$5,Fluxo!$D:$D,$D147,Fluxo!$E:$E,"&lt;&gt;"&amp;"PERMUTANTE"))</f>
        <v>0</v>
      </c>
      <c r="AI147" s="18">
        <f>IF(AI$5&gt;$G$4,0,SUMIFS(Fluxo!$O:$O,Fluxo!$U:$U,"&gt;"&amp;AH$5,Fluxo!$U:$U,"&lt;="&amp;AI$5,Fluxo!$D:$D,$D147,Fluxo!$E:$E,"&lt;&gt;"&amp;"PERMUTANTE"))</f>
        <v>0</v>
      </c>
      <c r="AJ147" s="18">
        <f>IF(AJ$5&gt;$G$4,0,SUMIFS(Fluxo!$O:$O,Fluxo!$U:$U,"&gt;"&amp;AI$5,Fluxo!$U:$U,"&lt;="&amp;AJ$5,Fluxo!$D:$D,$D147,Fluxo!$E:$E,"&lt;&gt;"&amp;"PERMUTANTE"))</f>
        <v>0</v>
      </c>
      <c r="AK147" s="18">
        <f>IF(AK$5&gt;$G$4,0,SUMIFS(Fluxo!$O:$O,Fluxo!$U:$U,"&gt;"&amp;AJ$5,Fluxo!$U:$U,"&lt;="&amp;AK$5,Fluxo!$D:$D,$D147,Fluxo!$E:$E,"&lt;&gt;"&amp;"PERMUTANTE"))</f>
        <v>0</v>
      </c>
      <c r="AL147" s="18">
        <f>IF(AL$5&gt;$G$4,0,SUMIFS(Fluxo!$O:$O,Fluxo!$U:$U,"&gt;"&amp;AK$5,Fluxo!$U:$U,"&lt;="&amp;AL$5,Fluxo!$D:$D,$D147,Fluxo!$E:$E,"&lt;&gt;"&amp;"PERMUTANTE"))</f>
        <v>0</v>
      </c>
      <c r="AM147" s="18">
        <f>IF(AM$5&gt;$G$4,0,SUMIFS(Fluxo!$O:$O,Fluxo!$U:$U,"&gt;"&amp;AL$5,Fluxo!$U:$U,"&lt;="&amp;AM$5,Fluxo!$D:$D,$D147,Fluxo!$E:$E,"&lt;&gt;"&amp;"PERMUTANTE"))</f>
        <v>0</v>
      </c>
      <c r="AN147" s="18">
        <f>IF(AN$5&gt;$G$4,0,SUMIFS(Fluxo!$O:$O,Fluxo!$U:$U,"&gt;"&amp;AM$5,Fluxo!$U:$U,"&lt;="&amp;AN$5,Fluxo!$D:$D,$D147,Fluxo!$E:$E,"&lt;&gt;"&amp;"PERMUTANTE"))</f>
        <v>0</v>
      </c>
      <c r="AO147" s="18">
        <f>IF(AO$5&gt;$G$4,0,SUMIFS(Fluxo!$O:$O,Fluxo!$U:$U,"&gt;"&amp;AN$5,Fluxo!$U:$U,"&lt;="&amp;AO$5,Fluxo!$D:$D,$D147,Fluxo!$E:$E,"&lt;&gt;"&amp;"PERMUTANTE"))</f>
        <v>0</v>
      </c>
      <c r="AP147" s="18">
        <f>IF(AP$5&gt;$G$4,0,SUMIFS(Fluxo!$O:$O,Fluxo!$U:$U,"&gt;"&amp;AO$5,Fluxo!$U:$U,"&lt;="&amp;AP$5,Fluxo!$D:$D,$D147,Fluxo!$E:$E,"&lt;&gt;"&amp;"PERMUTANTE"))</f>
        <v>0</v>
      </c>
      <c r="AQ147" s="18">
        <f>IF(AQ$5&gt;$G$4,0,SUMIFS(Fluxo!$O:$O,Fluxo!$U:$U,"&gt;"&amp;AP$5,Fluxo!$U:$U,"&lt;="&amp;AQ$5,Fluxo!$D:$D,$D147,Fluxo!$E:$E,"&lt;&gt;"&amp;"PERMUTANTE"))</f>
        <v>0</v>
      </c>
      <c r="AR147" s="18">
        <f>IF(AR$5&gt;$G$4,0,SUMIFS(Fluxo!$O:$O,Fluxo!$U:$U,"&gt;"&amp;AQ$5,Fluxo!$U:$U,"&lt;="&amp;AR$5,Fluxo!$D:$D,$D147,Fluxo!$E:$E,"&lt;&gt;"&amp;"PERMUTANTE"))</f>
        <v>0</v>
      </c>
      <c r="AS147" s="18">
        <f>IF(AS$5&gt;$G$4,0,SUMIFS(Fluxo!$O:$O,Fluxo!$U:$U,"&gt;"&amp;AR$5,Fluxo!$U:$U,"&lt;="&amp;AS$5,Fluxo!$D:$D,$D147,Fluxo!$E:$E,"&lt;&gt;"&amp;"PERMUTANTE"))</f>
        <v>0</v>
      </c>
      <c r="AT147" s="18">
        <f>IF(AT$5&gt;$G$4,0,SUMIFS(Fluxo!$O:$O,Fluxo!$U:$U,"&gt;"&amp;AS$5,Fluxo!$U:$U,"&lt;="&amp;AT$5,Fluxo!$D:$D,$D147,Fluxo!$E:$E,"&lt;&gt;"&amp;"PERMUTANTE"))</f>
        <v>0</v>
      </c>
      <c r="AU147" s="18">
        <f>IF(AU$5&gt;$G$4,0,SUMIFS(Fluxo!$O:$O,Fluxo!$U:$U,"&gt;"&amp;AT$5,Fluxo!$U:$U,"&lt;="&amp;AU$5,Fluxo!$D:$D,$D147,Fluxo!$E:$E,"&lt;&gt;"&amp;"PERMUTANTE"))</f>
        <v>0</v>
      </c>
      <c r="AV147" s="18">
        <f>IF(AV$5&gt;$G$4,0,SUMIFS(Fluxo!$O:$O,Fluxo!$U:$U,"&gt;"&amp;AU$5,Fluxo!$U:$U,"&lt;="&amp;AV$5,Fluxo!$D:$D,$D147,Fluxo!$E:$E,"&lt;&gt;"&amp;"PERMUTANTE"))</f>
        <v>0</v>
      </c>
      <c r="AW147" s="18">
        <f>IF(AW$5&gt;$G$4,0,SUMIFS(Fluxo!$O:$O,Fluxo!$U:$U,"&gt;"&amp;AV$5,Fluxo!$U:$U,"&lt;="&amp;AW$5,Fluxo!$D:$D,$D147,Fluxo!$E:$E,"&lt;&gt;"&amp;"PERMUTANTE"))</f>
        <v>0</v>
      </c>
      <c r="AX147" s="18">
        <f>IF(AX$5&gt;$G$4,0,SUMIFS(Fluxo!$O:$O,Fluxo!$U:$U,"&gt;"&amp;AW$5,Fluxo!$U:$U,"&lt;="&amp;AX$5,Fluxo!$D:$D,$D147,Fluxo!$E:$E,"&lt;&gt;"&amp;"PERMUTANTE"))</f>
        <v>0</v>
      </c>
      <c r="AY147" s="18">
        <f>IF(AY$5&gt;$G$4,0,SUMIFS(Fluxo!$O:$O,Fluxo!$U:$U,"&gt;"&amp;AX$5,Fluxo!$U:$U,"&lt;="&amp;AY$5,Fluxo!$D:$D,$D147,Fluxo!$E:$E,"&lt;&gt;"&amp;"PERMUTANTE"))</f>
        <v>0</v>
      </c>
      <c r="AZ147" s="18">
        <f>IF(AZ$5&gt;$G$4,0,SUMIFS(Fluxo!$O:$O,Fluxo!$U:$U,"&gt;"&amp;AY$5,Fluxo!$U:$U,"&lt;="&amp;AZ$5,Fluxo!$D:$D,$D147,Fluxo!$E:$E,"&lt;&gt;"&amp;"PERMUTANTE"))</f>
        <v>0</v>
      </c>
      <c r="BA147" s="18">
        <f>IF(BA$5&gt;$G$4,0,SUMIFS(Fluxo!$O:$O,Fluxo!$U:$U,"&gt;"&amp;AZ$5,Fluxo!$U:$U,"&lt;="&amp;BA$5,Fluxo!$D:$D,$D147,Fluxo!$E:$E,"&lt;&gt;"&amp;"PERMUTANTE"))</f>
        <v>0</v>
      </c>
      <c r="BB147" s="18">
        <f>IF(BB$5&gt;$G$4,0,SUMIFS(Fluxo!$O:$O,Fluxo!$U:$U,"&gt;"&amp;BA$5,Fluxo!$U:$U,"&lt;="&amp;BB$5,Fluxo!$D:$D,$D147,Fluxo!$E:$E,"&lt;&gt;"&amp;"PERMUTANTE"))</f>
        <v>0</v>
      </c>
      <c r="BC147" s="18">
        <f>IF(BC$5&gt;$G$4,0,SUMIFS(Fluxo!$O:$O,Fluxo!$U:$U,"&gt;"&amp;BB$5,Fluxo!$U:$U,"&lt;="&amp;BC$5,Fluxo!$D:$D,$D147,Fluxo!$E:$E,"&lt;&gt;"&amp;"PERMUTANTE"))</f>
        <v>0</v>
      </c>
      <c r="BD147" s="18">
        <f>IF(BD$5&gt;$G$4,0,SUMIFS(Fluxo!$O:$O,Fluxo!$U:$U,"&gt;"&amp;BC$5,Fluxo!$U:$U,"&lt;="&amp;BD$5,Fluxo!$D:$D,$D147,Fluxo!$E:$E,"&lt;&gt;"&amp;"PERMUTANTE"))</f>
        <v>0</v>
      </c>
      <c r="BE147" s="18">
        <f>IF(BE$5&gt;$G$4,0,SUMIFS(Fluxo!$O:$O,Fluxo!$U:$U,"&gt;"&amp;BD$5,Fluxo!$U:$U,"&lt;="&amp;BE$5,Fluxo!$D:$D,$D147,Fluxo!$E:$E,"&lt;&gt;"&amp;"PERMUTANTE"))</f>
        <v>0</v>
      </c>
      <c r="BF147" s="18">
        <f>IF(BF$5&gt;$G$4,0,SUMIFS(Fluxo!$O:$O,Fluxo!$U:$U,"&gt;"&amp;BE$5,Fluxo!$U:$U,"&lt;="&amp;BF$5,Fluxo!$D:$D,$D147,Fluxo!$E:$E,"&lt;&gt;"&amp;"PERMUTANTE"))</f>
        <v>0</v>
      </c>
      <c r="BG147" s="18">
        <f>IF(BG$5&gt;$G$4,0,SUMIFS(Fluxo!$O:$O,Fluxo!$U:$U,"&gt;"&amp;BF$5,Fluxo!$U:$U,"&lt;="&amp;BG$5,Fluxo!$D:$D,$D147,Fluxo!$E:$E,"&lt;&gt;"&amp;"PERMUTANTE"))</f>
        <v>0</v>
      </c>
      <c r="BH147" s="18">
        <f>IF(BH$5&gt;$G$4,0,SUMIFS(Fluxo!$O:$O,Fluxo!$U:$U,"&gt;"&amp;BG$5,Fluxo!$U:$U,"&lt;="&amp;BH$5,Fluxo!$D:$D,$D147,Fluxo!$E:$E,"&lt;&gt;"&amp;"PERMUTANTE"))</f>
        <v>0</v>
      </c>
      <c r="BI147" s="18">
        <f>IF(BI$5&gt;$G$4,0,SUMIFS(Fluxo!$O:$O,Fluxo!$U:$U,"&gt;"&amp;BH$5,Fluxo!$U:$U,"&lt;="&amp;BI$5,Fluxo!$D:$D,$D147,Fluxo!$E:$E,"&lt;&gt;"&amp;"PERMUTANTE"))</f>
        <v>0</v>
      </c>
      <c r="BJ147" s="18">
        <f>IF(BJ$5&gt;$G$4,0,SUMIFS(Fluxo!$O:$O,Fluxo!$U:$U,"&gt;"&amp;BI$5,Fluxo!$U:$U,"&lt;="&amp;BJ$5,Fluxo!$D:$D,$D147,Fluxo!$E:$E,"&lt;&gt;"&amp;"PERMUTANTE"))</f>
        <v>0</v>
      </c>
      <c r="BK147" s="18">
        <f>IF(BK$5&gt;$G$4,0,SUMIFS(Fluxo!$O:$O,Fluxo!$U:$U,"&gt;"&amp;BJ$5,Fluxo!$U:$U,"&lt;="&amp;BK$5,Fluxo!$D:$D,$D147,Fluxo!$E:$E,"&lt;&gt;"&amp;"PERMUTANTE"))</f>
        <v>0</v>
      </c>
      <c r="BL147" s="18">
        <f>IF(BL$5&gt;$G$4,0,SUMIFS(Fluxo!$O:$O,Fluxo!$U:$U,"&gt;"&amp;BK$5,Fluxo!$U:$U,"&lt;="&amp;BL$5,Fluxo!$D:$D,$D147,Fluxo!$E:$E,"&lt;&gt;"&amp;"PERMUTANTE"))</f>
        <v>0</v>
      </c>
      <c r="BM147" s="18">
        <f>IF(BM$5&gt;$G$4,0,SUMIFS(Fluxo!$O:$O,Fluxo!$U:$U,"&gt;"&amp;BL$5,Fluxo!$U:$U,"&lt;="&amp;BM$5,Fluxo!$D:$D,$D147,Fluxo!$E:$E,"&lt;&gt;"&amp;"PERMUTANTE"))</f>
        <v>0</v>
      </c>
      <c r="BN147" s="18">
        <f>IF(BN$5&gt;$G$4,0,SUMIFS(Fluxo!$O:$O,Fluxo!$U:$U,"&gt;"&amp;BM$5,Fluxo!$U:$U,"&lt;="&amp;BN$5,Fluxo!$D:$D,$D147,Fluxo!$E:$E,"&lt;&gt;"&amp;"PERMUTANTE"))</f>
        <v>0</v>
      </c>
      <c r="BO147" s="18">
        <f>IF(BO$5&gt;$G$4,0,SUMIFS(Fluxo!$O:$O,Fluxo!$U:$U,"&gt;"&amp;BN$5,Fluxo!$U:$U,"&lt;="&amp;BO$5,Fluxo!$D:$D,$D147,Fluxo!$E:$E,"&lt;&gt;"&amp;"PERMUTANTE"))</f>
        <v>0</v>
      </c>
      <c r="BP147" s="18">
        <f>IF(BP$5&gt;$G$4,0,SUMIFS(Fluxo!$O:$O,Fluxo!$U:$U,"&gt;"&amp;BO$5,Fluxo!$U:$U,"&lt;="&amp;BP$5,Fluxo!$D:$D,$D147,Fluxo!$E:$E,"&lt;&gt;"&amp;"PERMUTANTE"))</f>
        <v>0</v>
      </c>
      <c r="BQ147" s="18">
        <f>IF(BQ$5&gt;$G$4,0,SUMIFS(Fluxo!$O:$O,Fluxo!$U:$U,"&gt;"&amp;BP$5,Fluxo!$U:$U,"&lt;="&amp;BQ$5,Fluxo!$D:$D,$D147,Fluxo!$E:$E,"&lt;&gt;"&amp;"PERMUTANTE"))</f>
        <v>0</v>
      </c>
      <c r="BR147" s="18">
        <f>IF(BR$5&gt;$G$4,0,SUMIFS(Fluxo!$O:$O,Fluxo!$U:$U,"&gt;"&amp;BQ$5,Fluxo!$U:$U,"&lt;="&amp;BR$5,Fluxo!$D:$D,$D147,Fluxo!$E:$E,"&lt;&gt;"&amp;"PERMUTANTE"))</f>
        <v>0</v>
      </c>
      <c r="BS147" s="18">
        <f>IF(BS$5&gt;$G$4,0,SUMIFS(Fluxo!$O:$O,Fluxo!$U:$U,"&gt;"&amp;BR$5,Fluxo!$U:$U,"&lt;="&amp;BS$5,Fluxo!$D:$D,$D147,Fluxo!$E:$E,"&lt;&gt;"&amp;"PERMUTANTE"))</f>
        <v>0</v>
      </c>
      <c r="BT147" s="18">
        <f>IF(BT$5&gt;$G$4,0,SUMIFS(Fluxo!$O:$O,Fluxo!$U:$U,"&gt;"&amp;BS$5,Fluxo!$U:$U,"&lt;="&amp;BT$5,Fluxo!$D:$D,$D147,Fluxo!$E:$E,"&lt;&gt;"&amp;"PERMUTANTE"))</f>
        <v>0</v>
      </c>
      <c r="BU147" s="18">
        <f>IF(BU$5&gt;$G$4,0,SUMIFS(Fluxo!$O:$O,Fluxo!$U:$U,"&gt;"&amp;BT$5,Fluxo!$U:$U,"&lt;="&amp;BU$5,Fluxo!$D:$D,$D147,Fluxo!$E:$E,"&lt;&gt;"&amp;"PERMUTANTE"))</f>
        <v>0</v>
      </c>
      <c r="BV147" s="18">
        <f>IF(BV$5&gt;$G$4,0,SUMIFS(Fluxo!$O:$O,Fluxo!$U:$U,"&gt;"&amp;BU$5,Fluxo!$U:$U,"&lt;="&amp;BV$5,Fluxo!$D:$D,$D147,Fluxo!$E:$E,"&lt;&gt;"&amp;"PERMUTANTE"))</f>
        <v>0</v>
      </c>
      <c r="BW147" s="18">
        <f>IF(BW$5&gt;$G$4,0,SUMIFS(Fluxo!$O:$O,Fluxo!$U:$U,"&gt;"&amp;BV$5,Fluxo!$U:$U,"&lt;="&amp;BW$5,Fluxo!$D:$D,$D147,Fluxo!$E:$E,"&lt;&gt;"&amp;"PERMUTANTE"))</f>
        <v>0</v>
      </c>
      <c r="BX147" s="18">
        <f>IF(BX$5&gt;$G$4,0,SUMIFS(Fluxo!$O:$O,Fluxo!$U:$U,"&gt;"&amp;BW$5,Fluxo!$U:$U,"&lt;="&amp;BX$5,Fluxo!$D:$D,$D147,Fluxo!$E:$E,"&lt;&gt;"&amp;"PERMUTANTE"))</f>
        <v>0</v>
      </c>
      <c r="BY147" s="18">
        <f>IF(BY$5&gt;$G$4,0,SUMIFS(Fluxo!$O:$O,Fluxo!$U:$U,"&gt;"&amp;BX$5,Fluxo!$U:$U,"&lt;="&amp;BY$5,Fluxo!$D:$D,$D147,Fluxo!$E:$E,"&lt;&gt;"&amp;"PERMUTANTE"))</f>
        <v>0</v>
      </c>
      <c r="BZ147" s="18">
        <f>IF(BZ$5&gt;$G$4,0,SUMIFS(Fluxo!$O:$O,Fluxo!$U:$U,"&gt;"&amp;BY$5,Fluxo!$U:$U,"&lt;="&amp;BZ$5,Fluxo!$D:$D,$D147,Fluxo!$E:$E,"&lt;&gt;"&amp;"PERMUTANTE"))</f>
        <v>0</v>
      </c>
      <c r="CA147" s="18">
        <f>IF(CA$5&gt;$G$4,0,SUMIFS(Fluxo!$O:$O,Fluxo!$U:$U,"&gt;"&amp;BZ$5,Fluxo!$U:$U,"&lt;="&amp;CA$5,Fluxo!$D:$D,$D147,Fluxo!$E:$E,"&lt;&gt;"&amp;"PERMUTANTE"))</f>
        <v>0</v>
      </c>
      <c r="CB147" s="18">
        <f>IF(CB$5&gt;$G$4,0,SUMIFS(Fluxo!$O:$O,Fluxo!$U:$U,"&gt;"&amp;CA$5,Fluxo!$U:$U,"&lt;="&amp;CB$5,Fluxo!$D:$D,$D147,Fluxo!$E:$E,"&lt;&gt;"&amp;"PERMUTANTE"))</f>
        <v>0</v>
      </c>
      <c r="CC147" s="18">
        <f>IF(CC$5&gt;$G$4,0,SUMIFS(Fluxo!$O:$O,Fluxo!$U:$U,"&gt;"&amp;CB$5,Fluxo!$U:$U,"&lt;="&amp;CC$5,Fluxo!$D:$D,$D147,Fluxo!$E:$E,"&lt;&gt;"&amp;"PERMUTANTE"))</f>
        <v>0</v>
      </c>
      <c r="CD147" s="18">
        <f>IF(CD$5&gt;$G$4,0,SUMIFS(Fluxo!$O:$O,Fluxo!$U:$U,"&gt;"&amp;CC$5,Fluxo!$U:$U,"&lt;="&amp;CD$5,Fluxo!$D:$D,$D147,Fluxo!$E:$E,"&lt;&gt;"&amp;"PERMUTANTE"))</f>
        <v>0</v>
      </c>
      <c r="CE147" s="18">
        <f>IF(CE$5&gt;$G$4,0,SUMIFS(Fluxo!$O:$O,Fluxo!$U:$U,"&gt;"&amp;CD$5,Fluxo!$U:$U,"&lt;="&amp;CE$5,Fluxo!$D:$D,$D147,Fluxo!$E:$E,"&lt;&gt;"&amp;"PERMUTANTE"))</f>
        <v>0</v>
      </c>
      <c r="CF147" s="18">
        <f>IF(CF$5&gt;$G$4,0,SUMIFS(Fluxo!$O:$O,Fluxo!$U:$U,"&gt;"&amp;CE$5,Fluxo!$U:$U,"&lt;="&amp;CF$5,Fluxo!$D:$D,$D147,Fluxo!$E:$E,"&lt;&gt;"&amp;"PERMUTANTE"))</f>
        <v>0</v>
      </c>
      <c r="CG147" s="18">
        <f>IF(CG$5&gt;$G$4,0,SUMIFS(Fluxo!$O:$O,Fluxo!$U:$U,"&gt;"&amp;CF$5,Fluxo!$U:$U,"&lt;="&amp;CG$5,Fluxo!$D:$D,$D147,Fluxo!$E:$E,"&lt;&gt;"&amp;"PERMUTANTE"))</f>
        <v>0</v>
      </c>
      <c r="CH147" s="18">
        <f>IF(CH$5&gt;$G$4,0,SUMIFS(Fluxo!$O:$O,Fluxo!$U:$U,"&gt;"&amp;CG$5,Fluxo!$U:$U,"&lt;="&amp;CH$5,Fluxo!$D:$D,$D147,Fluxo!$E:$E,"&lt;&gt;"&amp;"PERMUTANTE"))</f>
        <v>0</v>
      </c>
      <c r="CI147" s="18">
        <f>IF(CI$5&gt;$G$4,0,SUMIFS(Fluxo!$O:$O,Fluxo!$U:$U,"&gt;"&amp;CH$5,Fluxo!$U:$U,"&lt;="&amp;CI$5,Fluxo!$D:$D,$D147,Fluxo!$E:$E,"&lt;&gt;"&amp;"PERMUTANTE"))</f>
        <v>0</v>
      </c>
      <c r="CJ147" s="18">
        <f>IF(CJ$5&gt;$G$4,0,SUMIFS(Fluxo!$O:$O,Fluxo!$U:$U,"&gt;"&amp;CI$5,Fluxo!$U:$U,"&lt;="&amp;CJ$5,Fluxo!$D:$D,$D147,Fluxo!$E:$E,"&lt;&gt;"&amp;"PERMUTANTE"))</f>
        <v>0</v>
      </c>
      <c r="CK147" s="18">
        <f>IF(CK$5&gt;$G$4,0,SUMIFS(Fluxo!$O:$O,Fluxo!$U:$U,"&gt;"&amp;CJ$5,Fluxo!$U:$U,"&lt;="&amp;CK$5,Fluxo!$D:$D,$D147,Fluxo!$E:$E,"&lt;&gt;"&amp;"PERMUTANTE"))</f>
        <v>0</v>
      </c>
      <c r="CL147" s="18">
        <f>IF(CL$5&gt;$G$4,0,SUMIFS(Fluxo!$O:$O,Fluxo!$U:$U,"&gt;"&amp;CK$5,Fluxo!$U:$U,"&lt;="&amp;CL$5,Fluxo!$D:$D,$D147,Fluxo!$E:$E,"&lt;&gt;"&amp;"PERMUTANTE"))</f>
        <v>0</v>
      </c>
      <c r="CM147" s="18">
        <f>IF(CM$5&gt;$G$4,0,SUMIFS(Fluxo!$O:$O,Fluxo!$U:$U,"&gt;"&amp;CL$5,Fluxo!$U:$U,"&lt;="&amp;CM$5,Fluxo!$D:$D,$D147,Fluxo!$E:$E,"&lt;&gt;"&amp;"PERMUTANTE"))</f>
        <v>0</v>
      </c>
      <c r="CN147" s="18">
        <f>IF(CN$5&gt;$G$4,0,SUMIFS(Fluxo!$O:$O,Fluxo!$U:$U,"&gt;"&amp;CM$5,Fluxo!$U:$U,"&lt;="&amp;CN$5,Fluxo!$D:$D,$D147,Fluxo!$E:$E,"&lt;&gt;"&amp;"PERMUTANTE"))</f>
        <v>0</v>
      </c>
      <c r="CO147" s="18">
        <f>IF(CO$5&gt;$G$4,0,SUMIFS(Fluxo!$O:$O,Fluxo!$U:$U,"&gt;"&amp;CN$5,Fluxo!$U:$U,"&lt;="&amp;CO$5,Fluxo!$D:$D,$D147,Fluxo!$E:$E,"&lt;&gt;"&amp;"PERMUTANTE"))</f>
        <v>0</v>
      </c>
      <c r="CP147" s="18">
        <f>IF(CP$5&gt;$G$4,0,SUMIFS(Fluxo!$O:$O,Fluxo!$U:$U,"&gt;"&amp;CO$5,Fluxo!$U:$U,"&lt;="&amp;CP$5,Fluxo!$D:$D,$D147,Fluxo!$E:$E,"&lt;&gt;"&amp;"PERMUTANTE"))</f>
        <v>0</v>
      </c>
      <c r="CQ147" s="18">
        <f>IF(CQ$5&gt;$G$4,0,SUMIFS(Fluxo!$O:$O,Fluxo!$U:$U,"&gt;"&amp;CP$5,Fluxo!$U:$U,"&lt;="&amp;CQ$5,Fluxo!$D:$D,$D147,Fluxo!$E:$E,"&lt;&gt;"&amp;"PERMUTANTE"))</f>
        <v>0</v>
      </c>
      <c r="CR147" s="18">
        <f>IF(CR$5&gt;$G$4,0,SUMIFS(Fluxo!$O:$O,Fluxo!$U:$U,"&gt;"&amp;CQ$5,Fluxo!$U:$U,"&lt;="&amp;CR$5,Fluxo!$D:$D,$D147,Fluxo!$E:$E,"&lt;&gt;"&amp;"PERMUTANTE"))</f>
        <v>0</v>
      </c>
      <c r="CS147" s="18">
        <f>IF(CS$5&gt;$G$4,0,SUMIFS(Fluxo!$O:$O,Fluxo!$U:$U,"&gt;"&amp;CR$5,Fluxo!$U:$U,"&lt;="&amp;CS$5,Fluxo!$D:$D,$D147,Fluxo!$E:$E,"&lt;&gt;"&amp;"PERMUTANTE"))</f>
        <v>0</v>
      </c>
      <c r="CT147" s="18">
        <f>IF(CT$5&gt;$G$4,0,SUMIFS(Fluxo!$O:$O,Fluxo!$U:$U,"&gt;"&amp;CS$5,Fluxo!$U:$U,"&lt;="&amp;CT$5,Fluxo!$D:$D,$D147,Fluxo!$E:$E,"&lt;&gt;"&amp;"PERMUTANTE"))</f>
        <v>0</v>
      </c>
      <c r="CU147" s="18">
        <f>IF(CU$5&gt;$G$4,0,SUMIFS(Fluxo!$O:$O,Fluxo!$U:$U,"&gt;"&amp;CT$5,Fluxo!$U:$U,"&lt;="&amp;CU$5,Fluxo!$D:$D,$D147,Fluxo!$E:$E,"&lt;&gt;"&amp;"PERMUTANTE"))</f>
        <v>0</v>
      </c>
      <c r="CV147" s="18">
        <f>IF(CV$5&gt;$G$4,0,SUMIFS(Fluxo!$O:$O,Fluxo!$U:$U,"&gt;"&amp;CU$5,Fluxo!$U:$U,"&lt;="&amp;CV$5,Fluxo!$D:$D,$D147,Fluxo!$E:$E,"&lt;&gt;"&amp;"PERMUTANTE"))</f>
        <v>0</v>
      </c>
      <c r="CW147" s="18">
        <f>IF(CW$5&gt;$G$4,0,SUMIFS(Fluxo!$O:$O,Fluxo!$U:$U,"&gt;"&amp;CV$5,Fluxo!$U:$U,"&lt;="&amp;CW$5,Fluxo!$D:$D,$D147,Fluxo!$E:$E,"&lt;&gt;"&amp;"PERMUTANTE"))</f>
        <v>0</v>
      </c>
      <c r="CX147" s="18">
        <f>IF(CX$5&gt;$G$4,0,SUMIFS(Fluxo!$O:$O,Fluxo!$U:$U,"&gt;"&amp;CW$5,Fluxo!$U:$U,"&lt;="&amp;CX$5,Fluxo!$D:$D,$D147,Fluxo!$E:$E,"&lt;&gt;"&amp;"PERMUTANTE"))</f>
        <v>0</v>
      </c>
      <c r="CY147" s="18">
        <f>IF(CY$5&gt;$G$4,0,SUMIFS(Fluxo!$O:$O,Fluxo!$U:$U,"&gt;"&amp;CX$5,Fluxo!$U:$U,"&lt;="&amp;CY$5,Fluxo!$D:$D,$D147,Fluxo!$E:$E,"&lt;&gt;"&amp;"PERMUTANTE"))</f>
        <v>0</v>
      </c>
      <c r="CZ147" s="18">
        <f>IF(CZ$5&gt;$G$4,0,SUMIFS(Fluxo!$O:$O,Fluxo!$U:$U,"&gt;"&amp;CY$5,Fluxo!$U:$U,"&lt;="&amp;CZ$5,Fluxo!$D:$D,$D147,Fluxo!$E:$E,"&lt;&gt;"&amp;"PERMUTANTE"))</f>
        <v>0</v>
      </c>
      <c r="DA147" s="18">
        <f>IF(DA$5&gt;$G$4,0,SUMIFS(Fluxo!$O:$O,Fluxo!$U:$U,"&gt;"&amp;CZ$5,Fluxo!$U:$U,"&lt;="&amp;DA$5,Fluxo!$D:$D,$D147,Fluxo!$E:$E,"&lt;&gt;"&amp;"PERMUTANTE"))</f>
        <v>0</v>
      </c>
      <c r="DB147" s="18">
        <f>IF(DB$5&gt;$G$4,0,SUMIFS(Fluxo!$O:$O,Fluxo!$U:$U,"&gt;"&amp;DA$5,Fluxo!$U:$U,"&lt;="&amp;DB$5,Fluxo!$D:$D,$D147,Fluxo!$E:$E,"&lt;&gt;"&amp;"PERMUTANTE"))</f>
        <v>0</v>
      </c>
      <c r="DC147" s="18">
        <f>IF(DC$5&gt;$G$4,0,SUMIFS(Fluxo!$O:$O,Fluxo!$U:$U,"&gt;"&amp;DB$5,Fluxo!$U:$U,"&lt;="&amp;DC$5,Fluxo!$D:$D,$D147,Fluxo!$E:$E,"&lt;&gt;"&amp;"PERMUTANTE"))</f>
        <v>0</v>
      </c>
      <c r="DD147" s="18">
        <f>IF(DD$5&gt;$G$4,0,SUMIFS(Fluxo!$O:$O,Fluxo!$U:$U,"&gt;"&amp;DC$5,Fluxo!$U:$U,"&lt;="&amp;DD$5,Fluxo!$D:$D,$D147,Fluxo!$E:$E,"&lt;&gt;"&amp;"PERMUTANTE"))</f>
        <v>0</v>
      </c>
      <c r="DE147" s="18">
        <f>IF(DE$5&gt;$G$4,0,SUMIFS(Fluxo!$O:$O,Fluxo!$U:$U,"&gt;"&amp;DD$5,Fluxo!$U:$U,"&lt;="&amp;DE$5,Fluxo!$D:$D,$D147,Fluxo!$E:$E,"&lt;&gt;"&amp;"PERMUTANTE"))</f>
        <v>0</v>
      </c>
      <c r="DF147" s="18">
        <f>IF(DF$5&gt;$G$4,0,SUMIFS(Fluxo!$O:$O,Fluxo!$U:$U,"&gt;"&amp;DE$5,Fluxo!$U:$U,"&lt;="&amp;DF$5,Fluxo!$D:$D,$D147,Fluxo!$E:$E,"&lt;&gt;"&amp;"PERMUTANTE"))</f>
        <v>0</v>
      </c>
      <c r="DG147" s="18">
        <f>IF(DG$5&gt;$G$4,0,SUMIFS(Fluxo!$O:$O,Fluxo!$U:$U,"&gt;"&amp;DF$5,Fluxo!$U:$U,"&lt;="&amp;DG$5,Fluxo!$D:$D,$D147,Fluxo!$E:$E,"&lt;&gt;"&amp;"PERMUTANTE"))</f>
        <v>0</v>
      </c>
      <c r="DH147" s="18">
        <f>IF(DH$5&gt;$G$4,0,SUMIFS(Fluxo!$O:$O,Fluxo!$U:$U,"&gt;"&amp;DG$5,Fluxo!$U:$U,"&lt;="&amp;DH$5,Fluxo!$D:$D,$D147,Fluxo!$E:$E,"&lt;&gt;"&amp;"PERMUTANTE"))</f>
        <v>0</v>
      </c>
      <c r="DI147" s="18">
        <f>IF(DI$5&gt;$G$4,0,SUMIFS(Fluxo!$O:$O,Fluxo!$U:$U,"&gt;"&amp;DH$5,Fluxo!$U:$U,"&lt;="&amp;DI$5,Fluxo!$D:$D,$D147,Fluxo!$E:$E,"&lt;&gt;"&amp;"PERMUTANTE"))</f>
        <v>0</v>
      </c>
      <c r="DJ147" s="18">
        <f>IF(DJ$5&gt;$G$4,0,SUMIFS(Fluxo!$O:$O,Fluxo!$U:$U,"&gt;"&amp;DI$5,Fluxo!$U:$U,"&lt;="&amp;DJ$5,Fluxo!$D:$D,$D147,Fluxo!$E:$E,"&lt;&gt;"&amp;"PERMUTANTE"))</f>
        <v>0</v>
      </c>
      <c r="DK147" s="18">
        <f>IF(DK$5&gt;$G$4,0,SUMIFS(Fluxo!$O:$O,Fluxo!$U:$U,"&gt;"&amp;DJ$5,Fluxo!$U:$U,"&lt;="&amp;DK$5,Fluxo!$D:$D,$D147,Fluxo!$E:$E,"&lt;&gt;"&amp;"PERMUTANTE"))</f>
        <v>0</v>
      </c>
      <c r="DL147" s="18">
        <f>IF(DL$5&gt;$G$4,0,SUMIFS(Fluxo!$O:$O,Fluxo!$U:$U,"&gt;"&amp;DK$5,Fluxo!$U:$U,"&lt;="&amp;DL$5,Fluxo!$D:$D,$D147,Fluxo!$E:$E,"&lt;&gt;"&amp;"PERMUTANTE"))</f>
        <v>0</v>
      </c>
      <c r="DM147" s="18">
        <f>IF(DM$5&gt;$G$4,0,SUMIFS(Fluxo!$O:$O,Fluxo!$U:$U,"&gt;"&amp;DL$5,Fluxo!$U:$U,"&lt;="&amp;DM$5,Fluxo!$D:$D,$D147,Fluxo!$E:$E,"&lt;&gt;"&amp;"PERMUTANTE"))</f>
        <v>0</v>
      </c>
      <c r="DN147" s="18">
        <f>IF(DN$5&gt;$G$4,0,SUMIFS(Fluxo!$O:$O,Fluxo!$U:$U,"&gt;"&amp;DM$5,Fluxo!$U:$U,"&lt;="&amp;DN$5,Fluxo!$D:$D,$D147,Fluxo!$E:$E,"&lt;&gt;"&amp;"PERMUTANTE"))</f>
        <v>0</v>
      </c>
      <c r="DO147" s="18">
        <f>IF(DO$5&gt;$G$4,0,SUMIFS(Fluxo!$O:$O,Fluxo!$U:$U,"&gt;"&amp;DN$5,Fluxo!$U:$U,"&lt;="&amp;DO$5,Fluxo!$D:$D,$D147,Fluxo!$E:$E,"&lt;&gt;"&amp;"PERMUTANTE"))</f>
        <v>0</v>
      </c>
      <c r="DP147" s="18">
        <f>IF(DP$5&gt;$G$4,0,SUMIFS(Fluxo!$O:$O,Fluxo!$U:$U,"&gt;"&amp;DO$5,Fluxo!$U:$U,"&lt;="&amp;DP$5,Fluxo!$D:$D,$D147,Fluxo!$E:$E,"&lt;&gt;"&amp;"PERMUTANTE"))</f>
        <v>0</v>
      </c>
      <c r="DQ147" s="18">
        <f>IF(DQ$5&gt;$G$4,0,SUMIFS(Fluxo!$O:$O,Fluxo!$U:$U,"&gt;"&amp;DP$5,Fluxo!$U:$U,"&lt;="&amp;DQ$5,Fluxo!$D:$D,$D147,Fluxo!$E:$E,"&lt;&gt;"&amp;"PERMUTANTE"))</f>
        <v>0</v>
      </c>
      <c r="DR147" s="18">
        <f>IF(DR$5&gt;$G$4,0,SUMIFS(Fluxo!$O:$O,Fluxo!$U:$U,"&gt;"&amp;DQ$5,Fluxo!$U:$U,"&lt;="&amp;DR$5,Fluxo!$D:$D,$D147,Fluxo!$E:$E,"&lt;&gt;"&amp;"PERMUTANTE"))</f>
        <v>0</v>
      </c>
      <c r="DS147" s="18">
        <f>IF(DS$5&gt;$G$4,0,SUMIFS(Fluxo!$O:$O,Fluxo!$U:$U,"&gt;"&amp;DR$5,Fluxo!$U:$U,"&lt;="&amp;DS$5,Fluxo!$D:$D,$D147,Fluxo!$E:$E,"&lt;&gt;"&amp;"PERMUTANTE"))</f>
        <v>0</v>
      </c>
      <c r="DT147" s="18">
        <f>IF(DT$5&gt;$G$4,0,SUMIFS(Fluxo!$O:$O,Fluxo!$U:$U,"&gt;"&amp;DS$5,Fluxo!$U:$U,"&lt;="&amp;DT$5,Fluxo!$D:$D,$D147,Fluxo!$E:$E,"&lt;&gt;"&amp;"PERMUTANTE"))</f>
        <v>0</v>
      </c>
      <c r="DU147" s="18">
        <f>IF(DU$5&gt;$G$4,0,SUMIFS(Fluxo!$O:$O,Fluxo!$U:$U,"&gt;"&amp;DT$5,Fluxo!$U:$U,"&lt;="&amp;DU$5,Fluxo!$D:$D,$D147,Fluxo!$E:$E,"&lt;&gt;"&amp;"PERMUTANTE"))</f>
        <v>0</v>
      </c>
      <c r="DV147" s="18">
        <f>IF(DV$5&gt;$G$4,0,SUMIFS(Fluxo!$O:$O,Fluxo!$U:$U,"&gt;"&amp;DU$5,Fluxo!$U:$U,"&lt;="&amp;DV$5,Fluxo!$D:$D,$D147,Fluxo!$E:$E,"&lt;&gt;"&amp;"PERMUTANTE"))</f>
        <v>0</v>
      </c>
      <c r="DW147" s="18">
        <f>IF(DW$5&gt;$G$4,0,SUMIFS(Fluxo!$O:$O,Fluxo!$U:$U,"&gt;"&amp;DV$5,Fluxo!$U:$U,"&lt;="&amp;DW$5,Fluxo!$D:$D,$D147,Fluxo!$E:$E,"&lt;&gt;"&amp;"PERMUTANTE"))</f>
        <v>0</v>
      </c>
      <c r="DX147" s="18">
        <f>IF(DX$5&gt;$G$4,0,SUMIFS(Fluxo!$O:$O,Fluxo!$U:$U,"&gt;"&amp;DW$5,Fluxo!$U:$U,"&lt;="&amp;DX$5,Fluxo!$D:$D,$D147,Fluxo!$E:$E,"&lt;&gt;"&amp;"PERMUTANTE"))</f>
        <v>0</v>
      </c>
      <c r="DY147" s="18">
        <f>IF(DY$5&gt;$G$4,0,SUMIFS(Fluxo!$O:$O,Fluxo!$U:$U,"&gt;"&amp;DX$5,Fluxo!$U:$U,"&lt;="&amp;DY$5,Fluxo!$D:$D,$D147,Fluxo!$E:$E,"&lt;&gt;"&amp;"PERMUTANTE"))</f>
        <v>0</v>
      </c>
      <c r="DZ147" s="18">
        <f>IF(DZ$5&gt;$G$4,0,SUMIFS(Fluxo!$O:$O,Fluxo!$U:$U,"&gt;"&amp;DY$5,Fluxo!$U:$U,"&lt;="&amp;DZ$5,Fluxo!$D:$D,$D147,Fluxo!$E:$E,"&lt;&gt;"&amp;"PERMUTANTE"))</f>
        <v>0</v>
      </c>
      <c r="EA147" s="18">
        <f>IF(EA$5&gt;$G$4,0,SUMIFS(Fluxo!$O:$O,Fluxo!$U:$U,"&gt;"&amp;DZ$5,Fluxo!$U:$U,"&lt;="&amp;EA$5,Fluxo!$D:$D,$D147,Fluxo!$E:$E,"&lt;&gt;"&amp;"PERMUTANTE"))</f>
        <v>0</v>
      </c>
      <c r="EB147" s="18">
        <f>IF(EB$5&gt;$G$4,0,SUMIFS(Fluxo!$O:$O,Fluxo!$U:$U,"&gt;"&amp;EA$5,Fluxo!$U:$U,"&lt;="&amp;EB$5,Fluxo!$D:$D,$D147,Fluxo!$E:$E,"&lt;&gt;"&amp;"PERMUTANTE"))</f>
        <v>0</v>
      </c>
      <c r="EC147" s="18">
        <f>IF(EC$5&gt;$G$4,0,SUMIFS(Fluxo!$O:$O,Fluxo!$U:$U,"&gt;"&amp;EB$5,Fluxo!$U:$U,"&lt;="&amp;EC$5,Fluxo!$D:$D,$D147,Fluxo!$E:$E,"&lt;&gt;"&amp;"PERMUTANTE"))</f>
        <v>0</v>
      </c>
      <c r="ED147" s="18">
        <f>IF(ED$5&gt;$G$4,0,SUMIFS(Fluxo!$O:$O,Fluxo!$U:$U,"&gt;"&amp;EC$5,Fluxo!$U:$U,"&lt;="&amp;ED$5,Fluxo!$D:$D,$D147,Fluxo!$E:$E,"&lt;&gt;"&amp;"PERMUTANTE"))</f>
        <v>0</v>
      </c>
      <c r="EE147" s="18">
        <f>IF(EE$5&gt;$G$4,0,SUMIFS(Fluxo!$O:$O,Fluxo!$U:$U,"&gt;"&amp;ED$5,Fluxo!$U:$U,"&lt;="&amp;EE$5,Fluxo!$D:$D,$D147,Fluxo!$E:$E,"&lt;&gt;"&amp;"PERMUTANTE"))</f>
        <v>0</v>
      </c>
      <c r="EF147" s="18">
        <f>IF(EF$5&gt;$G$4,0,SUMIFS(Fluxo!$O:$O,Fluxo!$U:$U,"&gt;"&amp;EE$5,Fluxo!$U:$U,"&lt;="&amp;EF$5,Fluxo!$D:$D,$D147,Fluxo!$E:$E,"&lt;&gt;"&amp;"PERMUTANTE"))</f>
        <v>0</v>
      </c>
      <c r="EG147" s="18">
        <f>IF(EG$5&gt;$G$4,0,SUMIFS(Fluxo!$O:$O,Fluxo!$U:$U,"&gt;"&amp;EF$5,Fluxo!$U:$U,"&lt;="&amp;EG$5,Fluxo!$D:$D,$D147,Fluxo!$E:$E,"&lt;&gt;"&amp;"PERMUTANTE"))</f>
        <v>0</v>
      </c>
      <c r="EH147" s="18">
        <f>IF(EH$5&gt;$G$4,0,SUMIFS(Fluxo!$O:$O,Fluxo!$U:$U,"&gt;"&amp;EG$5,Fluxo!$U:$U,"&lt;="&amp;EH$5,Fluxo!$D:$D,$D147,Fluxo!$E:$E,"&lt;&gt;"&amp;"PERMUTANTE"))</f>
        <v>0</v>
      </c>
      <c r="EI147" s="18">
        <f>IF(EI$5&gt;$G$4,0,SUMIFS(Fluxo!$O:$O,Fluxo!$U:$U,"&gt;"&amp;EH$5,Fluxo!$U:$U,"&lt;="&amp;EI$5,Fluxo!$D:$D,$D147,Fluxo!$E:$E,"&lt;&gt;"&amp;"PERMUTANTE"))</f>
        <v>0</v>
      </c>
      <c r="EJ147" s="18">
        <f>IF(EJ$5&gt;$G$4,0,SUMIFS(Fluxo!$O:$O,Fluxo!$U:$U,"&gt;"&amp;EI$5,Fluxo!$U:$U,"&lt;="&amp;EJ$5,Fluxo!$D:$D,$D147,Fluxo!$E:$E,"&lt;&gt;"&amp;"PERMUTANTE"))</f>
        <v>0</v>
      </c>
      <c r="EK147" s="18">
        <f>IF(EK$5&gt;$G$4,0,SUMIFS(Fluxo!$O:$O,Fluxo!$U:$U,"&gt;"&amp;EJ$5,Fluxo!$U:$U,"&lt;="&amp;EK$5,Fluxo!$D:$D,$D147,Fluxo!$E:$E,"&lt;&gt;"&amp;"PERMUTANTE"))</f>
        <v>0</v>
      </c>
      <c r="EL147" s="18">
        <f>IF(EL$5&gt;$G$4,0,SUMIFS(Fluxo!$O:$O,Fluxo!$U:$U,"&gt;"&amp;EK$5,Fluxo!$U:$U,"&lt;="&amp;EL$5,Fluxo!$D:$D,$D147,Fluxo!$E:$E,"&lt;&gt;"&amp;"PERMUTANTE"))</f>
        <v>0</v>
      </c>
      <c r="EM147" s="18">
        <f>IF(EM$5&gt;$G$4,0,SUMIFS(Fluxo!$O:$O,Fluxo!$U:$U,"&gt;"&amp;EL$5,Fluxo!$U:$U,"&lt;="&amp;EM$5,Fluxo!$D:$D,$D147,Fluxo!$E:$E,"&lt;&gt;"&amp;"PERMUTANTE"))</f>
        <v>0</v>
      </c>
      <c r="EN147" s="18">
        <f>IF(EN$5&gt;$G$4,0,SUMIFS(Fluxo!$O:$O,Fluxo!$U:$U,"&gt;"&amp;EM$5,Fluxo!$U:$U,"&lt;="&amp;EN$5,Fluxo!$D:$D,$D147,Fluxo!$E:$E,"&lt;&gt;"&amp;"PERMUTANTE"))</f>
        <v>0</v>
      </c>
      <c r="EO147" s="18">
        <f>IF(EO$5&gt;$G$4,0,SUMIFS(Fluxo!$O:$O,Fluxo!$U:$U,"&gt;"&amp;EN$5,Fluxo!$U:$U,"&lt;="&amp;EO$5,Fluxo!$D:$D,$D147,Fluxo!$E:$E,"&lt;&gt;"&amp;"PERMUTANTE"))</f>
        <v>0</v>
      </c>
      <c r="EP147" s="18">
        <f>IF(EP$5&gt;$G$4,0,SUMIFS(Fluxo!$O:$O,Fluxo!$U:$U,"&gt;"&amp;EO$5,Fluxo!$U:$U,"&lt;="&amp;EP$5,Fluxo!$D:$D,$D147,Fluxo!$E:$E,"&lt;&gt;"&amp;"PERMUTANTE"))</f>
        <v>0</v>
      </c>
      <c r="EQ147" s="18">
        <f>IF(EQ$5&gt;$G$4,0,SUMIFS(Fluxo!$O:$O,Fluxo!$U:$U,"&gt;"&amp;EP$5,Fluxo!$U:$U,"&lt;="&amp;EQ$5,Fluxo!$D:$D,$D147,Fluxo!$E:$E,"&lt;&gt;"&amp;"PERMUTANTE"))</f>
        <v>0</v>
      </c>
      <c r="ER147" s="18">
        <f>IF(ER$5&gt;$G$4,0,SUMIFS(Fluxo!$O:$O,Fluxo!$U:$U,"&gt;"&amp;EQ$5,Fluxo!$U:$U,"&lt;="&amp;ER$5,Fluxo!$D:$D,$D147,Fluxo!$E:$E,"&lt;&gt;"&amp;"PERMUTANTE"))</f>
        <v>0</v>
      </c>
      <c r="ES147" s="18">
        <f>IF(ES$5&gt;$G$4,0,SUMIFS(Fluxo!$O:$O,Fluxo!$U:$U,"&gt;"&amp;ER$5,Fluxo!$U:$U,"&lt;="&amp;ES$5,Fluxo!$D:$D,$D147,Fluxo!$E:$E,"&lt;&gt;"&amp;"PERMUTANTE"))</f>
        <v>0</v>
      </c>
      <c r="ET147" s="18">
        <f>IF(ET$5&gt;$G$4,0,SUMIFS(Fluxo!$O:$O,Fluxo!$U:$U,"&gt;"&amp;ES$5,Fluxo!$U:$U,"&lt;="&amp;ET$5,Fluxo!$D:$D,$D147,Fluxo!$E:$E,"&lt;&gt;"&amp;"PERMUTANTE"))</f>
        <v>0</v>
      </c>
      <c r="EU147" s="18">
        <f>IF(EU$5&gt;$G$4,0,SUMIFS(Fluxo!$O:$O,Fluxo!$U:$U,"&gt;"&amp;ET$5,Fluxo!$U:$U,"&lt;="&amp;EU$5,Fluxo!$D:$D,$D147,Fluxo!$E:$E,"&lt;&gt;"&amp;"PERMUTANTE"))</f>
        <v>0</v>
      </c>
      <c r="EV147" s="18">
        <f>IF(EV$5&gt;$G$4,0,SUMIFS(Fluxo!$O:$O,Fluxo!$U:$U,"&gt;"&amp;EU$5,Fluxo!$U:$U,"&lt;="&amp;EV$5,Fluxo!$D:$D,$D147,Fluxo!$E:$E,"&lt;&gt;"&amp;"PERMUTANTE"))</f>
        <v>0</v>
      </c>
      <c r="EW147" s="18">
        <f>IF(EW$5&gt;$G$4,0,SUMIFS(Fluxo!$O:$O,Fluxo!$U:$U,"&gt;"&amp;EV$5,Fluxo!$U:$U,"&lt;="&amp;EW$5,Fluxo!$D:$D,$D147,Fluxo!$E:$E,"&lt;&gt;"&amp;"PERMUTANTE"))</f>
        <v>0</v>
      </c>
      <c r="EX147" s="18">
        <f>IF(EX$5&gt;$G$4,0,SUMIFS(Fluxo!$O:$O,Fluxo!$U:$U,"&gt;"&amp;EW$5,Fluxo!$U:$U,"&lt;="&amp;EX$5,Fluxo!$D:$D,$D147,Fluxo!$E:$E,"&lt;&gt;"&amp;"PERMUTANTE"))</f>
        <v>0</v>
      </c>
      <c r="EY147" s="18">
        <f>IF(EY$5&gt;$G$4,0,SUMIFS(Fluxo!$O:$O,Fluxo!$U:$U,"&gt;"&amp;EX$5,Fluxo!$U:$U,"&lt;="&amp;EY$5,Fluxo!$D:$D,$D147,Fluxo!$E:$E,"&lt;&gt;"&amp;"PERMUTANTE"))</f>
        <v>0</v>
      </c>
      <c r="EZ147" s="18">
        <f>IF(EZ$5&gt;$G$4,0,SUMIFS(Fluxo!$O:$O,Fluxo!$U:$U,"&gt;"&amp;EY$5,Fluxo!$U:$U,"&lt;="&amp;EZ$5,Fluxo!$D:$D,$D147,Fluxo!$E:$E,"&lt;&gt;"&amp;"PERMUTANTE"))</f>
        <v>0</v>
      </c>
      <c r="FA147" s="18">
        <f>IF(FA$5&gt;$G$4,0,SUMIFS(Fluxo!$O:$O,Fluxo!$U:$U,"&gt;"&amp;EZ$5,Fluxo!$U:$U,"&lt;="&amp;FA$5,Fluxo!$D:$D,$D147,Fluxo!$E:$E,"&lt;&gt;"&amp;"PERMUTANTE"))</f>
        <v>0</v>
      </c>
      <c r="FB147" s="18">
        <f>IF(FB$5&gt;$G$4,0,SUMIFS(Fluxo!$O:$O,Fluxo!$U:$U,"&gt;"&amp;FA$5,Fluxo!$U:$U,"&lt;="&amp;FB$5,Fluxo!$D:$D,$D147,Fluxo!$E:$E,"&lt;&gt;"&amp;"PERMUTANTE"))</f>
        <v>0</v>
      </c>
      <c r="FC147" s="18">
        <f>IF(FC$5&gt;$G$4,0,SUMIFS(Fluxo!$O:$O,Fluxo!$U:$U,"&gt;"&amp;FB$5,Fluxo!$U:$U,"&lt;="&amp;FC$5,Fluxo!$D:$D,$D147,Fluxo!$E:$E,"&lt;&gt;"&amp;"PERMUTANTE"))</f>
        <v>0</v>
      </c>
      <c r="FD147" s="18">
        <f>IF(FD$5&gt;$G$4,0,SUMIFS(Fluxo!$O:$O,Fluxo!$U:$U,"&gt;"&amp;FC$5,Fluxo!$U:$U,"&lt;="&amp;FD$5,Fluxo!$D:$D,$D147,Fluxo!$E:$E,"&lt;&gt;"&amp;"PERMUTANTE"))</f>
        <v>0</v>
      </c>
      <c r="FE147" s="18">
        <f>IF(FE$5&gt;$G$4,0,SUMIFS(Fluxo!$O:$O,Fluxo!$U:$U,"&gt;"&amp;FD$5,Fluxo!$U:$U,"&lt;="&amp;FE$5,Fluxo!$D:$D,$D147,Fluxo!$E:$E,"&lt;&gt;"&amp;"PERMUTANTE"))</f>
        <v>0</v>
      </c>
      <c r="FF147" s="18">
        <f>IF(FF$5&gt;$G$4,0,SUMIFS(Fluxo!$O:$O,Fluxo!$U:$U,"&gt;"&amp;FE$5,Fluxo!$U:$U,"&lt;="&amp;FF$5,Fluxo!$D:$D,$D147,Fluxo!$E:$E,"&lt;&gt;"&amp;"PERMUTANTE"))</f>
        <v>0</v>
      </c>
      <c r="FG147" s="18">
        <f>IF(FG$5&gt;$G$4,0,SUMIFS(Fluxo!$O:$O,Fluxo!$U:$U,"&gt;"&amp;FF$5,Fluxo!$U:$U,"&lt;="&amp;FG$5,Fluxo!$D:$D,$D147,Fluxo!$E:$E,"&lt;&gt;"&amp;"PERMUTANTE"))</f>
        <v>0</v>
      </c>
      <c r="FH147" s="18">
        <f>IF(FH$5&gt;$G$4,0,SUMIFS(Fluxo!$O:$O,Fluxo!$U:$U,"&gt;"&amp;FG$5,Fluxo!$U:$U,"&lt;="&amp;FH$5,Fluxo!$D:$D,$D147,Fluxo!$E:$E,"&lt;&gt;"&amp;"PERMUTANTE"))</f>
        <v>0</v>
      </c>
      <c r="FI147" s="18">
        <f>IF(FI$5&gt;$G$4,0,SUMIFS(Fluxo!$O:$O,Fluxo!$U:$U,"&gt;"&amp;FH$5,Fluxo!$U:$U,"&lt;="&amp;FI$5,Fluxo!$D:$D,$D147,Fluxo!$E:$E,"&lt;&gt;"&amp;"PERMUTANTE"))</f>
        <v>0</v>
      </c>
      <c r="FJ147" s="18">
        <f>IF(FJ$5&gt;$G$4,0,SUMIFS(Fluxo!$O:$O,Fluxo!$U:$U,"&gt;"&amp;FI$5,Fluxo!$U:$U,"&lt;="&amp;FJ$5,Fluxo!$D:$D,$D147,Fluxo!$E:$E,"&lt;&gt;"&amp;"PERMUTANTE"))</f>
        <v>0</v>
      </c>
      <c r="FK147" s="18">
        <f>IF(FK$5&gt;$G$4,0,SUMIFS(Fluxo!$O:$O,Fluxo!$U:$U,"&gt;"&amp;FJ$5,Fluxo!$U:$U,"&lt;="&amp;FK$5,Fluxo!$D:$D,$D147,Fluxo!$E:$E,"&lt;&gt;"&amp;"PERMUTANTE"))</f>
        <v>0</v>
      </c>
      <c r="FL147" s="18">
        <f>IF(FL$5&gt;$G$4,0,SUMIFS(Fluxo!$O:$O,Fluxo!$U:$U,"&gt;"&amp;FK$5,Fluxo!$U:$U,"&lt;="&amp;FL$5,Fluxo!$D:$D,$D147,Fluxo!$E:$E,"&lt;&gt;"&amp;"PERMUTANTE"))</f>
        <v>0</v>
      </c>
      <c r="FM147" s="18">
        <f>IF(FM$5&gt;$G$4,0,SUMIFS(Fluxo!$O:$O,Fluxo!$U:$U,"&gt;"&amp;FL$5,Fluxo!$U:$U,"&lt;="&amp;FM$5,Fluxo!$D:$D,$D147,Fluxo!$E:$E,"&lt;&gt;"&amp;"PERMUTANTE"))</f>
        <v>0</v>
      </c>
      <c r="FN147" s="18">
        <f>IF(FN$5&gt;$G$4,0,SUMIFS(Fluxo!$O:$O,Fluxo!$U:$U,"&gt;"&amp;FM$5,Fluxo!$U:$U,"&lt;="&amp;FN$5,Fluxo!$D:$D,$D147,Fluxo!$E:$E,"&lt;&gt;"&amp;"PERMUTANTE"))</f>
        <v>0</v>
      </c>
      <c r="FO147" s="18">
        <f>IF(FO$5&gt;$G$4,0,SUMIFS(Fluxo!$O:$O,Fluxo!$U:$U,"&gt;"&amp;FN$5,Fluxo!$U:$U,"&lt;="&amp;FO$5,Fluxo!$D:$D,$D147,Fluxo!$E:$E,"&lt;&gt;"&amp;"PERMUTANTE"))</f>
        <v>0</v>
      </c>
      <c r="FP147" s="18">
        <f>IF(FP$5&gt;$G$4,0,SUMIFS(Fluxo!$O:$O,Fluxo!$U:$U,"&gt;"&amp;FO$5,Fluxo!$U:$U,"&lt;="&amp;FP$5,Fluxo!$D:$D,$D147,Fluxo!$E:$E,"&lt;&gt;"&amp;"PERMUTANTE"))</f>
        <v>0</v>
      </c>
      <c r="FQ147" s="18">
        <f>IF(FQ$5&gt;$G$4,0,SUMIFS(Fluxo!$O:$O,Fluxo!$U:$U,"&gt;"&amp;FP$5,Fluxo!$U:$U,"&lt;="&amp;FQ$5,Fluxo!$D:$D,$D147,Fluxo!$E:$E,"&lt;&gt;"&amp;"PERMUTANTE"))</f>
        <v>0</v>
      </c>
      <c r="FR147" s="18">
        <f>IF(FR$5&gt;$G$4,0,SUMIFS(Fluxo!$O:$O,Fluxo!$U:$U,"&gt;"&amp;FQ$5,Fluxo!$U:$U,"&lt;="&amp;FR$5,Fluxo!$D:$D,$D147,Fluxo!$E:$E,"&lt;&gt;"&amp;"PERMUTANTE"))</f>
        <v>0</v>
      </c>
      <c r="FS147" s="18">
        <f>IF(FS$5&gt;$G$4,0,SUMIFS(Fluxo!$O:$O,Fluxo!$U:$U,"&gt;"&amp;FR$5,Fluxo!$U:$U,"&lt;="&amp;FS$5,Fluxo!$D:$D,$D147,Fluxo!$E:$E,"&lt;&gt;"&amp;"PERMUTANTE"))</f>
        <v>0</v>
      </c>
      <c r="FT147" s="18">
        <f>IF(FT$5&gt;$G$4,0,SUMIFS(Fluxo!$O:$O,Fluxo!$U:$U,"&gt;"&amp;FS$5,Fluxo!$U:$U,"&lt;="&amp;FT$5,Fluxo!$D:$D,$D147,Fluxo!$E:$E,"&lt;&gt;"&amp;"PERMUTANTE"))</f>
        <v>0</v>
      </c>
      <c r="FU147" s="18">
        <f>IF(FU$5&gt;$G$4,0,SUMIFS(Fluxo!$O:$O,Fluxo!$U:$U,"&gt;"&amp;FT$5,Fluxo!$U:$U,"&lt;="&amp;FU$5,Fluxo!$D:$D,$D147,Fluxo!$E:$E,"&lt;&gt;"&amp;"PERMUTANTE"))</f>
        <v>0</v>
      </c>
      <c r="FV147" s="18">
        <f>IF(FV$5&gt;$G$4,0,SUMIFS(Fluxo!$O:$O,Fluxo!$U:$U,"&gt;"&amp;FU$5,Fluxo!$U:$U,"&lt;="&amp;FV$5,Fluxo!$D:$D,$D147,Fluxo!$E:$E,"&lt;&gt;"&amp;"PERMUTANTE"))</f>
        <v>0</v>
      </c>
      <c r="FW147" s="18">
        <f>IF(FW$5&gt;$G$4,0,SUMIFS(Fluxo!$O:$O,Fluxo!$U:$U,"&gt;"&amp;FV$5,Fluxo!$U:$U,"&lt;="&amp;FW$5,Fluxo!$D:$D,$D147,Fluxo!$E:$E,"&lt;&gt;"&amp;"PERMUTANTE"))</f>
        <v>0</v>
      </c>
      <c r="FX147" s="18">
        <f>IF(FX$5&gt;$G$4,0,SUMIFS(Fluxo!$O:$O,Fluxo!$U:$U,"&gt;"&amp;FW$5,Fluxo!$U:$U,"&lt;="&amp;FX$5,Fluxo!$D:$D,$D147,Fluxo!$E:$E,"&lt;&gt;"&amp;"PERMUTANTE"))</f>
        <v>0</v>
      </c>
      <c r="FY147" s="18">
        <f>IF(FY$5&gt;$G$4,0,SUMIFS(Fluxo!$O:$O,Fluxo!$U:$U,"&gt;"&amp;FX$5,Fluxo!$U:$U,"&lt;="&amp;FY$5,Fluxo!$D:$D,$D147,Fluxo!$E:$E,"&lt;&gt;"&amp;"PERMUTANTE"))</f>
        <v>0</v>
      </c>
      <c r="FZ147" s="18">
        <f>IF(FZ$5&gt;$G$4,0,SUMIFS(Fluxo!$O:$O,Fluxo!$U:$U,"&gt;"&amp;FY$5,Fluxo!$U:$U,"&lt;="&amp;FZ$5,Fluxo!$D:$D,$D147,Fluxo!$E:$E,"&lt;&gt;"&amp;"PERMUTANTE"))</f>
        <v>0</v>
      </c>
      <c r="GA147" s="18">
        <f>IF(GA$5&gt;$G$4,0,SUMIFS(Fluxo!$O:$O,Fluxo!$U:$U,"&gt;"&amp;FZ$5,Fluxo!$U:$U,"&lt;="&amp;GA$5,Fluxo!$D:$D,$D147,Fluxo!$E:$E,"&lt;&gt;"&amp;"PERMUTANTE"))</f>
        <v>0</v>
      </c>
      <c r="GB147" s="18">
        <f>IF(GB$5&gt;$G$4,0,SUMIFS(Fluxo!$O:$O,Fluxo!$U:$U,"&gt;"&amp;GA$5,Fluxo!$U:$U,"&lt;="&amp;GB$5,Fluxo!$D:$D,$D147,Fluxo!$E:$E,"&lt;&gt;"&amp;"PERMUTANTE"))</f>
        <v>0</v>
      </c>
      <c r="GC147" s="18">
        <f>IF(GC$5&gt;$G$4,0,SUMIFS(Fluxo!$O:$O,Fluxo!$U:$U,"&gt;"&amp;GB$5,Fluxo!$U:$U,"&lt;="&amp;GC$5,Fluxo!$D:$D,$D147,Fluxo!$E:$E,"&lt;&gt;"&amp;"PERMUTANTE"))</f>
        <v>0</v>
      </c>
      <c r="GD147" s="18">
        <f>IF(GD$5&gt;$G$4,0,SUMIFS(Fluxo!$O:$O,Fluxo!$U:$U,"&gt;"&amp;GC$5,Fluxo!$U:$U,"&lt;="&amp;GD$5,Fluxo!$D:$D,$D147,Fluxo!$E:$E,"&lt;&gt;"&amp;"PERMUTANTE"))</f>
        <v>0</v>
      </c>
      <c r="GE147" s="18">
        <f>IF(GE$5&gt;$G$4,0,SUMIFS(Fluxo!$O:$O,Fluxo!$U:$U,"&gt;"&amp;GD$5,Fluxo!$U:$U,"&lt;="&amp;GE$5,Fluxo!$D:$D,$D147,Fluxo!$E:$E,"&lt;&gt;"&amp;"PERMUTANTE"))</f>
        <v>0</v>
      </c>
      <c r="GF147" s="18">
        <f>IF(GF$5&gt;$G$4,0,SUMIFS(Fluxo!$O:$O,Fluxo!$U:$U,"&gt;"&amp;GE$5,Fluxo!$U:$U,"&lt;="&amp;GF$5,Fluxo!$D:$D,$D147,Fluxo!$E:$E,"&lt;&gt;"&amp;"PERMUTANTE"))</f>
        <v>0</v>
      </c>
      <c r="GG147" s="18">
        <f>IF(GG$5&gt;$G$4,0,SUMIFS(Fluxo!$O:$O,Fluxo!$U:$U,"&gt;"&amp;GF$5,Fluxo!$U:$U,"&lt;="&amp;GG$5,Fluxo!$D:$D,$D147,Fluxo!$E:$E,"&lt;&gt;"&amp;"PERMUTANTE"))</f>
        <v>0</v>
      </c>
      <c r="GH147" s="18">
        <f>IF(GH$5&gt;$G$4,0,SUMIFS(Fluxo!$O:$O,Fluxo!$U:$U,"&gt;"&amp;GG$5,Fluxo!$U:$U,"&lt;="&amp;GH$5,Fluxo!$D:$D,$D147,Fluxo!$E:$E,"&lt;&gt;"&amp;"PERMUTANTE"))</f>
        <v>0</v>
      </c>
      <c r="GI147" s="18">
        <f>IF(GI$5&gt;$G$4,0,SUMIFS(Fluxo!$O:$O,Fluxo!$U:$U,"&gt;"&amp;GH$5,Fluxo!$U:$U,"&lt;="&amp;GI$5,Fluxo!$D:$D,$D147,Fluxo!$E:$E,"&lt;&gt;"&amp;"PERMUTANTE"))</f>
        <v>0</v>
      </c>
      <c r="GJ147" s="18">
        <f>IF(GJ$5&gt;$G$4,0,SUMIFS(Fluxo!$O:$O,Fluxo!$U:$U,"&gt;"&amp;GI$5,Fluxo!$U:$U,"&lt;="&amp;GJ$5,Fluxo!$D:$D,$D147,Fluxo!$E:$E,"&lt;&gt;"&amp;"PERMUTANTE"))</f>
        <v>0</v>
      </c>
      <c r="GK147" s="18">
        <f>IF(GK$5&gt;$G$4,0,SUMIFS(Fluxo!$O:$O,Fluxo!$U:$U,"&gt;"&amp;GJ$5,Fluxo!$U:$U,"&lt;="&amp;GK$5,Fluxo!$D:$D,$D147,Fluxo!$E:$E,"&lt;&gt;"&amp;"PERMUTANTE"))</f>
        <v>0</v>
      </c>
      <c r="GL147" s="18">
        <f>IF(GL$5&gt;$G$4,0,SUMIFS(Fluxo!$O:$O,Fluxo!$U:$U,"&gt;"&amp;GK$5,Fluxo!$U:$U,"&lt;="&amp;GL$5,Fluxo!$D:$D,$D147,Fluxo!$E:$E,"&lt;&gt;"&amp;"PERMUTANTE"))</f>
        <v>0</v>
      </c>
      <c r="GM147" s="18">
        <f>IF(GM$5&gt;$G$4,0,SUMIFS(Fluxo!$O:$O,Fluxo!$U:$U,"&gt;"&amp;GL$5,Fluxo!$U:$U,"&lt;="&amp;GM$5,Fluxo!$D:$D,$D147,Fluxo!$E:$E,"&lt;&gt;"&amp;"PERMUTANTE"))</f>
        <v>0</v>
      </c>
      <c r="GN147" s="18">
        <f>IF(GN$5&gt;$G$4,0,SUMIFS(Fluxo!$O:$O,Fluxo!$U:$U,"&gt;"&amp;GM$5,Fluxo!$U:$U,"&lt;="&amp;GN$5,Fluxo!$D:$D,$D147,Fluxo!$E:$E,"&lt;&gt;"&amp;"PERMUTANTE"))</f>
        <v>0</v>
      </c>
      <c r="GO147" s="18">
        <f>IF(GO$5&gt;$G$4,0,SUMIFS(Fluxo!$O:$O,Fluxo!$U:$U,"&gt;"&amp;GN$5,Fluxo!$U:$U,"&lt;="&amp;GO$5,Fluxo!$D:$D,$D147,Fluxo!$E:$E,"&lt;&gt;"&amp;"PERMUTANTE"))</f>
        <v>0</v>
      </c>
      <c r="GP147" s="18">
        <f>IF(GP$5&gt;$G$4,0,SUMIFS(Fluxo!$O:$O,Fluxo!$U:$U,"&gt;"&amp;GO$5,Fluxo!$U:$U,"&lt;="&amp;GP$5,Fluxo!$D:$D,$D147,Fluxo!$E:$E,"&lt;&gt;"&amp;"PERMUTANTE"))</f>
        <v>0</v>
      </c>
      <c r="GQ147" s="18">
        <f>IF(GQ$5&gt;$G$4,0,SUMIFS(Fluxo!$O:$O,Fluxo!$U:$U,"&gt;"&amp;GP$5,Fluxo!$U:$U,"&lt;="&amp;GQ$5,Fluxo!$D:$D,$D147,Fluxo!$E:$E,"&lt;&gt;"&amp;"PERMUTANTE"))</f>
        <v>0</v>
      </c>
      <c r="GR147" s="18">
        <f>IF(GR$5&gt;$G$4,0,SUMIFS(Fluxo!$O:$O,Fluxo!$U:$U,"&gt;"&amp;GQ$5,Fluxo!$U:$U,"&lt;="&amp;GR$5,Fluxo!$D:$D,$D147,Fluxo!$E:$E,"&lt;&gt;"&amp;"PERMUTANTE"))</f>
        <v>0</v>
      </c>
      <c r="GS147" s="18">
        <f>IF(GS$5&gt;$G$4,0,SUMIFS(Fluxo!$O:$O,Fluxo!$U:$U,"&gt;"&amp;GR$5,Fluxo!$U:$U,"&lt;="&amp;GS$5,Fluxo!$D:$D,$D147,Fluxo!$E:$E,"&lt;&gt;"&amp;"PERMUTANTE"))</f>
        <v>0</v>
      </c>
      <c r="GT147" s="18">
        <f>IF(GT$5&gt;$G$4,0,SUMIFS(Fluxo!$O:$O,Fluxo!$U:$U,"&gt;"&amp;GS$5,Fluxo!$U:$U,"&lt;="&amp;GT$5,Fluxo!$D:$D,$D147,Fluxo!$E:$E,"&lt;&gt;"&amp;"PERMUTANTE"))</f>
        <v>0</v>
      </c>
      <c r="GU147" s="18">
        <f>IF(GU$5&gt;$G$4,0,SUMIFS(Fluxo!$O:$O,Fluxo!$U:$U,"&gt;"&amp;GT$5,Fluxo!$U:$U,"&lt;="&amp;GU$5,Fluxo!$D:$D,$D147,Fluxo!$E:$E,"&lt;&gt;"&amp;"PERMUTANTE"))</f>
        <v>0</v>
      </c>
      <c r="GV147" s="18">
        <f>IF(GV$5&gt;$G$4,0,SUMIFS(Fluxo!$O:$O,Fluxo!$U:$U,"&gt;"&amp;GU$5,Fluxo!$U:$U,"&lt;="&amp;GV$5,Fluxo!$D:$D,$D147,Fluxo!$E:$E,"&lt;&gt;"&amp;"PERMUTANTE"))</f>
        <v>0</v>
      </c>
      <c r="GW147" s="18">
        <f>IF(GW$5&gt;$G$4,0,SUMIFS(Fluxo!$O:$O,Fluxo!$U:$U,"&gt;"&amp;GV$5,Fluxo!$U:$U,"&lt;="&amp;GW$5,Fluxo!$D:$D,$D147,Fluxo!$E:$E,"&lt;&gt;"&amp;"PERMUTANTE"))</f>
        <v>0</v>
      </c>
      <c r="GX147" s="18">
        <f>IF(GX$5&gt;$G$4,0,SUMIFS(Fluxo!$O:$O,Fluxo!$U:$U,"&gt;"&amp;GW$5,Fluxo!$U:$U,"&lt;="&amp;GX$5,Fluxo!$D:$D,$D147,Fluxo!$E:$E,"&lt;&gt;"&amp;"PERMUTANTE"))</f>
        <v>0</v>
      </c>
      <c r="GY147" s="18">
        <f>IF(GY$5&gt;$G$4,0,SUMIFS(Fluxo!$O:$O,Fluxo!$U:$U,"&gt;"&amp;GX$5,Fluxo!$U:$U,"&lt;="&amp;GY$5,Fluxo!$D:$D,$D147,Fluxo!$E:$E,"&lt;&gt;"&amp;"PERMUTANTE"))</f>
        <v>0</v>
      </c>
      <c r="GZ147" s="18">
        <f>IF(GZ$5&gt;$G$4,0,SUMIFS(Fluxo!$O:$O,Fluxo!$U:$U,"&gt;"&amp;GY$5,Fluxo!$U:$U,"&lt;="&amp;GZ$5,Fluxo!$D:$D,$D147,Fluxo!$E:$E,"&lt;&gt;"&amp;"PERMUTANTE"))</f>
        <v>0</v>
      </c>
      <c r="HA147" s="18">
        <f>IF(HA$5&gt;$G$4,0,SUMIFS(Fluxo!$O:$O,Fluxo!$U:$U,"&gt;"&amp;GZ$5,Fluxo!$U:$U,"&lt;="&amp;HA$5,Fluxo!$D:$D,$D147,Fluxo!$E:$E,"&lt;&gt;"&amp;"PERMUTANTE"))</f>
        <v>0</v>
      </c>
      <c r="HB147" s="18">
        <f>IF(HB$5&gt;$G$4,0,SUMIFS(Fluxo!$O:$O,Fluxo!$U:$U,"&gt;"&amp;HA$5,Fluxo!$U:$U,"&lt;="&amp;HB$5,Fluxo!$D:$D,$D147,Fluxo!$E:$E,"&lt;&gt;"&amp;"PERMUTANTE"))</f>
        <v>0</v>
      </c>
      <c r="HC147" s="18">
        <f>IF(HC$5&gt;$G$4,0,SUMIFS(Fluxo!$O:$O,Fluxo!$U:$U,"&gt;"&amp;HB$5,Fluxo!$U:$U,"&lt;="&amp;HC$5,Fluxo!$D:$D,$D147,Fluxo!$E:$E,"&lt;&gt;"&amp;"PERMUTANTE"))</f>
        <v>0</v>
      </c>
      <c r="HD147" s="18">
        <f>IF(HD$5&gt;$G$4,0,SUMIFS(Fluxo!$O:$O,Fluxo!$U:$U,"&gt;"&amp;HC$5,Fluxo!$U:$U,"&lt;="&amp;HD$5,Fluxo!$D:$D,$D147,Fluxo!$E:$E,"&lt;&gt;"&amp;"PERMUTANTE"))</f>
        <v>0</v>
      </c>
      <c r="HE147" s="18">
        <f>IF(HE$5&gt;$G$4,0,SUMIFS(Fluxo!$O:$O,Fluxo!$U:$U,"&gt;"&amp;HD$5,Fluxo!$U:$U,"&lt;="&amp;HE$5,Fluxo!$D:$D,$D147,Fluxo!$E:$E,"&lt;&gt;"&amp;"PERMUTANTE"))</f>
        <v>0</v>
      </c>
      <c r="HF147" s="18">
        <f>IF(HF$5&gt;$G$4,0,SUMIFS(Fluxo!$O:$O,Fluxo!$U:$U,"&gt;"&amp;HE$5,Fluxo!$U:$U,"&lt;="&amp;HF$5,Fluxo!$D:$D,$D147,Fluxo!$E:$E,"&lt;&gt;"&amp;"PERMUTANTE"))</f>
        <v>0</v>
      </c>
    </row>
    <row r="148" spans="1:214">
      <c r="A148" s="20">
        <f t="shared" si="13"/>
        <v>138</v>
      </c>
      <c r="B148" s="140" t="str">
        <f>'Check Carteira'!C140</f>
        <v>E.1016.99.03.3003</v>
      </c>
      <c r="C148" s="141">
        <v>1</v>
      </c>
      <c r="D148" s="129" t="str">
        <f>'Check Carteira'!F140</f>
        <v>S-3003</v>
      </c>
      <c r="E148" s="21" t="str">
        <f>IFERROR(INDEX(Contratos!L:L,MATCH(D148,Contratos!R:R,0)),"")</f>
        <v/>
      </c>
      <c r="F148" s="139" t="str">
        <f>IFERROR(INDEX(Contratos!G:G,MATCH(D148,Contratos!R:R,0)),"")</f>
        <v/>
      </c>
      <c r="H148" s="83">
        <f t="shared" si="12"/>
        <v>1</v>
      </c>
      <c r="J148" s="18">
        <f>IF(J$5&gt;$G$4,0,SUMIFS(Fluxo!$O:$O,Fluxo!$U:$U,"&gt;"&amp;I$5,Fluxo!$U:$U,"&lt;="&amp;J$5,Fluxo!$D:$D,$D148))</f>
        <v>0</v>
      </c>
      <c r="K148" s="18">
        <f>IF(K$5&gt;$G$4,0,SUMIFS(Fluxo!$O:$O,Fluxo!$U:$U,"&gt;"&amp;J$5,Fluxo!$U:$U,"&lt;="&amp;K$5,Fluxo!$D:$D,$D148))</f>
        <v>1</v>
      </c>
      <c r="L148" s="18">
        <f>IF(L$5&gt;$G$4,0,SUMIFS(Fluxo!$O:$O,Fluxo!$U:$U,"&gt;"&amp;K$5,Fluxo!$U:$U,"&lt;="&amp;L$5,Fluxo!$D:$D,$D148))</f>
        <v>0</v>
      </c>
      <c r="M148" s="18">
        <f>IF(M$5&gt;$G$4,0,SUMIFS(Fluxo!$O:$O,Fluxo!$U:$U,"&gt;"&amp;L$5,Fluxo!$U:$U,"&lt;="&amp;M$5,Fluxo!$D:$D,$D148))</f>
        <v>0</v>
      </c>
      <c r="N148" s="18">
        <f>IF(N$5&gt;$G$4,0,SUMIFS(Fluxo!$O:$O,Fluxo!$U:$U,"&gt;"&amp;M$5,Fluxo!$U:$U,"&lt;="&amp;N$5,Fluxo!$D:$D,$D148))</f>
        <v>0</v>
      </c>
      <c r="O148" s="18">
        <f>IF(O$5&gt;$G$4,0,SUMIFS(Fluxo!$O:$O,Fluxo!$U:$U,"&gt;"&amp;N$5,Fluxo!$U:$U,"&lt;="&amp;O$5,Fluxo!$D:$D,$D148))</f>
        <v>0</v>
      </c>
      <c r="P148" s="18">
        <f>IF(P$5&gt;$G$4,0,SUMIFS(Fluxo!$O:$O,Fluxo!$U:$U,"&gt;"&amp;O$5,Fluxo!$U:$U,"&lt;="&amp;P$5,Fluxo!$D:$D,$D148))</f>
        <v>0</v>
      </c>
      <c r="Q148" s="18">
        <f>IF(Q$5&gt;$G$4,0,SUMIFS(Fluxo!$O:$O,Fluxo!$U:$U,"&gt;"&amp;P$5,Fluxo!$U:$U,"&lt;="&amp;Q$5,Fluxo!$D:$D,$D148))</f>
        <v>0</v>
      </c>
      <c r="R148" s="18">
        <f>IF(R$5&gt;$G$4,0,SUMIFS(Fluxo!$O:$O,Fluxo!$U:$U,"&gt;"&amp;Q$5,Fluxo!$U:$U,"&lt;="&amp;R$5,Fluxo!$D:$D,$D148))</f>
        <v>0</v>
      </c>
      <c r="S148" s="18">
        <f>IF(S$5&gt;$G$4,0,SUMIFS(Fluxo!$O:$O,Fluxo!$U:$U,"&gt;"&amp;R$5,Fluxo!$U:$U,"&lt;="&amp;S$5,Fluxo!$D:$D,$D148,Fluxo!$E:$E,"&lt;&gt;"&amp;"PERMUTANTE"))</f>
        <v>0</v>
      </c>
      <c r="T148" s="18">
        <f>IF(T$5&gt;$G$4,0,SUMIFS(Fluxo!$O:$O,Fluxo!$U:$U,"&gt;"&amp;S$5,Fluxo!$U:$U,"&lt;="&amp;T$5,Fluxo!$D:$D,$D148,Fluxo!$E:$E,"&lt;&gt;"&amp;"PERMUTANTE"))</f>
        <v>0</v>
      </c>
      <c r="U148" s="18">
        <f>IF(U$5&gt;$G$4,0,SUMIFS(Fluxo!$O:$O,Fluxo!$U:$U,"&gt;"&amp;T$5,Fluxo!$U:$U,"&lt;="&amp;U$5,Fluxo!$D:$D,$D148,Fluxo!$E:$E,"&lt;&gt;"&amp;"PERMUTANTE"))</f>
        <v>0</v>
      </c>
      <c r="V148" s="18">
        <f>IF(V$5&gt;$G$4,0,SUMIFS(Fluxo!$O:$O,Fluxo!$U:$U,"&gt;"&amp;U$5,Fluxo!$U:$U,"&lt;="&amp;V$5,Fluxo!$D:$D,$D148,Fluxo!$E:$E,"&lt;&gt;"&amp;"PERMUTANTE"))</f>
        <v>0</v>
      </c>
      <c r="W148" s="18">
        <f>IF(W$5&gt;$G$4,0,SUMIFS(Fluxo!$O:$O,Fluxo!$U:$U,"&gt;"&amp;V$5,Fluxo!$U:$U,"&lt;="&amp;W$5,Fluxo!$D:$D,$D148,Fluxo!$E:$E,"&lt;&gt;"&amp;"PERMUTANTE"))</f>
        <v>0</v>
      </c>
      <c r="X148" s="18">
        <f>IF(X$5&gt;$G$4,0,SUMIFS(Fluxo!$O:$O,Fluxo!$U:$U,"&gt;"&amp;W$5,Fluxo!$U:$U,"&lt;="&amp;X$5,Fluxo!$D:$D,$D148,Fluxo!$E:$E,"&lt;&gt;"&amp;"PERMUTANTE"))</f>
        <v>0</v>
      </c>
      <c r="Y148" s="18">
        <f>IF(Y$5&gt;$G$4,0,SUMIFS(Fluxo!$O:$O,Fluxo!$U:$U,"&gt;"&amp;X$5,Fluxo!$U:$U,"&lt;="&amp;Y$5,Fluxo!$D:$D,$D148,Fluxo!$E:$E,"&lt;&gt;"&amp;"PERMUTANTE"))</f>
        <v>0</v>
      </c>
      <c r="Z148" s="18">
        <f>IF(Z$5&gt;$G$4,0,SUMIFS(Fluxo!$O:$O,Fluxo!$U:$U,"&gt;"&amp;Y$5,Fluxo!$U:$U,"&lt;="&amp;Z$5,Fluxo!$D:$D,$D148,Fluxo!$E:$E,"&lt;&gt;"&amp;"PERMUTANTE"))</f>
        <v>0</v>
      </c>
      <c r="AA148" s="18">
        <f>IF(AA$5&gt;$G$4,0,SUMIFS(Fluxo!$O:$O,Fluxo!$U:$U,"&gt;"&amp;Z$5,Fluxo!$U:$U,"&lt;="&amp;AA$5,Fluxo!$D:$D,$D148,Fluxo!$E:$E,"&lt;&gt;"&amp;"PERMUTANTE"))</f>
        <v>0</v>
      </c>
      <c r="AB148" s="18">
        <f>IF(AB$5&gt;$G$4,0,SUMIFS(Fluxo!$O:$O,Fluxo!$U:$U,"&gt;"&amp;AA$5,Fluxo!$U:$U,"&lt;="&amp;AB$5,Fluxo!$D:$D,$D148,Fluxo!$E:$E,"&lt;&gt;"&amp;"PERMUTANTE"))</f>
        <v>0</v>
      </c>
      <c r="AC148" s="18">
        <f>IF(AC$5&gt;$G$4,0,SUMIFS(Fluxo!$O:$O,Fluxo!$U:$U,"&gt;"&amp;AB$5,Fluxo!$U:$U,"&lt;="&amp;AC$5,Fluxo!$D:$D,$D148,Fluxo!$E:$E,"&lt;&gt;"&amp;"PERMUTANTE"))</f>
        <v>0</v>
      </c>
      <c r="AD148" s="18">
        <f>IF(AD$5&gt;$G$4,0,SUMIFS(Fluxo!$O:$O,Fluxo!$U:$U,"&gt;"&amp;AC$5,Fluxo!$U:$U,"&lt;="&amp;AD$5,Fluxo!$D:$D,$D148,Fluxo!$E:$E,"&lt;&gt;"&amp;"PERMUTANTE"))</f>
        <v>0</v>
      </c>
      <c r="AE148" s="18">
        <f>IF(AE$5&gt;$G$4,0,SUMIFS(Fluxo!$O:$O,Fluxo!$U:$U,"&gt;"&amp;AD$5,Fluxo!$U:$U,"&lt;="&amp;AE$5,Fluxo!$D:$D,$D148,Fluxo!$E:$E,"&lt;&gt;"&amp;"PERMUTANTE"))</f>
        <v>0</v>
      </c>
      <c r="AF148" s="18">
        <f>IF(AF$5&gt;$G$4,0,SUMIFS(Fluxo!$O:$O,Fluxo!$U:$U,"&gt;"&amp;AE$5,Fluxo!$U:$U,"&lt;="&amp;AF$5,Fluxo!$D:$D,$D148,Fluxo!$E:$E,"&lt;&gt;"&amp;"PERMUTANTE"))</f>
        <v>0</v>
      </c>
      <c r="AG148" s="18">
        <f>IF(AG$5&gt;$G$4,0,SUMIFS(Fluxo!$O:$O,Fluxo!$U:$U,"&gt;"&amp;AF$5,Fluxo!$U:$U,"&lt;="&amp;AG$5,Fluxo!$D:$D,$D148,Fluxo!$E:$E,"&lt;&gt;"&amp;"PERMUTANTE"))</f>
        <v>0</v>
      </c>
      <c r="AH148" s="18">
        <f>IF(AH$5&gt;$G$4,0,SUMIFS(Fluxo!$O:$O,Fluxo!$U:$U,"&gt;"&amp;AG$5,Fluxo!$U:$U,"&lt;="&amp;AH$5,Fluxo!$D:$D,$D148,Fluxo!$E:$E,"&lt;&gt;"&amp;"PERMUTANTE"))</f>
        <v>0</v>
      </c>
      <c r="AI148" s="18">
        <f>IF(AI$5&gt;$G$4,0,SUMIFS(Fluxo!$O:$O,Fluxo!$U:$U,"&gt;"&amp;AH$5,Fluxo!$U:$U,"&lt;="&amp;AI$5,Fluxo!$D:$D,$D148,Fluxo!$E:$E,"&lt;&gt;"&amp;"PERMUTANTE"))</f>
        <v>0</v>
      </c>
      <c r="AJ148" s="18">
        <f>IF(AJ$5&gt;$G$4,0,SUMIFS(Fluxo!$O:$O,Fluxo!$U:$U,"&gt;"&amp;AI$5,Fluxo!$U:$U,"&lt;="&amp;AJ$5,Fluxo!$D:$D,$D148,Fluxo!$E:$E,"&lt;&gt;"&amp;"PERMUTANTE"))</f>
        <v>0</v>
      </c>
      <c r="AK148" s="18">
        <f>IF(AK$5&gt;$G$4,0,SUMIFS(Fluxo!$O:$O,Fluxo!$U:$U,"&gt;"&amp;AJ$5,Fluxo!$U:$U,"&lt;="&amp;AK$5,Fluxo!$D:$D,$D148,Fluxo!$E:$E,"&lt;&gt;"&amp;"PERMUTANTE"))</f>
        <v>0</v>
      </c>
      <c r="AL148" s="18">
        <f>IF(AL$5&gt;$G$4,0,SUMIFS(Fluxo!$O:$O,Fluxo!$U:$U,"&gt;"&amp;AK$5,Fluxo!$U:$U,"&lt;="&amp;AL$5,Fluxo!$D:$D,$D148,Fluxo!$E:$E,"&lt;&gt;"&amp;"PERMUTANTE"))</f>
        <v>0</v>
      </c>
      <c r="AM148" s="18">
        <f>IF(AM$5&gt;$G$4,0,SUMIFS(Fluxo!$O:$O,Fluxo!$U:$U,"&gt;"&amp;AL$5,Fluxo!$U:$U,"&lt;="&amp;AM$5,Fluxo!$D:$D,$D148,Fluxo!$E:$E,"&lt;&gt;"&amp;"PERMUTANTE"))</f>
        <v>0</v>
      </c>
      <c r="AN148" s="18">
        <f>IF(AN$5&gt;$G$4,0,SUMIFS(Fluxo!$O:$O,Fluxo!$U:$U,"&gt;"&amp;AM$5,Fluxo!$U:$U,"&lt;="&amp;AN$5,Fluxo!$D:$D,$D148,Fluxo!$E:$E,"&lt;&gt;"&amp;"PERMUTANTE"))</f>
        <v>0</v>
      </c>
      <c r="AO148" s="18">
        <f>IF(AO$5&gt;$G$4,0,SUMIFS(Fluxo!$O:$O,Fluxo!$U:$U,"&gt;"&amp;AN$5,Fluxo!$U:$U,"&lt;="&amp;AO$5,Fluxo!$D:$D,$D148,Fluxo!$E:$E,"&lt;&gt;"&amp;"PERMUTANTE"))</f>
        <v>0</v>
      </c>
      <c r="AP148" s="18">
        <f>IF(AP$5&gt;$G$4,0,SUMIFS(Fluxo!$O:$O,Fluxo!$U:$U,"&gt;"&amp;AO$5,Fluxo!$U:$U,"&lt;="&amp;AP$5,Fluxo!$D:$D,$D148,Fluxo!$E:$E,"&lt;&gt;"&amp;"PERMUTANTE"))</f>
        <v>0</v>
      </c>
      <c r="AQ148" s="18">
        <f>IF(AQ$5&gt;$G$4,0,SUMIFS(Fluxo!$O:$O,Fluxo!$U:$U,"&gt;"&amp;AP$5,Fluxo!$U:$U,"&lt;="&amp;AQ$5,Fluxo!$D:$D,$D148,Fluxo!$E:$E,"&lt;&gt;"&amp;"PERMUTANTE"))</f>
        <v>0</v>
      </c>
      <c r="AR148" s="18">
        <f>IF(AR$5&gt;$G$4,0,SUMIFS(Fluxo!$O:$O,Fluxo!$U:$U,"&gt;"&amp;AQ$5,Fluxo!$U:$U,"&lt;="&amp;AR$5,Fluxo!$D:$D,$D148,Fluxo!$E:$E,"&lt;&gt;"&amp;"PERMUTANTE"))</f>
        <v>0</v>
      </c>
      <c r="AS148" s="18">
        <f>IF(AS$5&gt;$G$4,0,SUMIFS(Fluxo!$O:$O,Fluxo!$U:$U,"&gt;"&amp;AR$5,Fluxo!$U:$U,"&lt;="&amp;AS$5,Fluxo!$D:$D,$D148,Fluxo!$E:$E,"&lt;&gt;"&amp;"PERMUTANTE"))</f>
        <v>0</v>
      </c>
      <c r="AT148" s="18">
        <f>IF(AT$5&gt;$G$4,0,SUMIFS(Fluxo!$O:$O,Fluxo!$U:$U,"&gt;"&amp;AS$5,Fluxo!$U:$U,"&lt;="&amp;AT$5,Fluxo!$D:$D,$D148,Fluxo!$E:$E,"&lt;&gt;"&amp;"PERMUTANTE"))</f>
        <v>0</v>
      </c>
      <c r="AU148" s="18">
        <f>IF(AU$5&gt;$G$4,0,SUMIFS(Fluxo!$O:$O,Fluxo!$U:$U,"&gt;"&amp;AT$5,Fluxo!$U:$U,"&lt;="&amp;AU$5,Fluxo!$D:$D,$D148,Fluxo!$E:$E,"&lt;&gt;"&amp;"PERMUTANTE"))</f>
        <v>0</v>
      </c>
      <c r="AV148" s="18">
        <f>IF(AV$5&gt;$G$4,0,SUMIFS(Fluxo!$O:$O,Fluxo!$U:$U,"&gt;"&amp;AU$5,Fluxo!$U:$U,"&lt;="&amp;AV$5,Fluxo!$D:$D,$D148,Fluxo!$E:$E,"&lt;&gt;"&amp;"PERMUTANTE"))</f>
        <v>0</v>
      </c>
      <c r="AW148" s="18">
        <f>IF(AW$5&gt;$G$4,0,SUMIFS(Fluxo!$O:$O,Fluxo!$U:$U,"&gt;"&amp;AV$5,Fluxo!$U:$U,"&lt;="&amp;AW$5,Fluxo!$D:$D,$D148,Fluxo!$E:$E,"&lt;&gt;"&amp;"PERMUTANTE"))</f>
        <v>0</v>
      </c>
      <c r="AX148" s="18">
        <f>IF(AX$5&gt;$G$4,0,SUMIFS(Fluxo!$O:$O,Fluxo!$U:$U,"&gt;"&amp;AW$5,Fluxo!$U:$U,"&lt;="&amp;AX$5,Fluxo!$D:$D,$D148,Fluxo!$E:$E,"&lt;&gt;"&amp;"PERMUTANTE"))</f>
        <v>0</v>
      </c>
      <c r="AY148" s="18">
        <f>IF(AY$5&gt;$G$4,0,SUMIFS(Fluxo!$O:$O,Fluxo!$U:$U,"&gt;"&amp;AX$5,Fluxo!$U:$U,"&lt;="&amp;AY$5,Fluxo!$D:$D,$D148,Fluxo!$E:$E,"&lt;&gt;"&amp;"PERMUTANTE"))</f>
        <v>0</v>
      </c>
      <c r="AZ148" s="18">
        <f>IF(AZ$5&gt;$G$4,0,SUMIFS(Fluxo!$O:$O,Fluxo!$U:$U,"&gt;"&amp;AY$5,Fluxo!$U:$U,"&lt;="&amp;AZ$5,Fluxo!$D:$D,$D148,Fluxo!$E:$E,"&lt;&gt;"&amp;"PERMUTANTE"))</f>
        <v>0</v>
      </c>
      <c r="BA148" s="18">
        <f>IF(BA$5&gt;$G$4,0,SUMIFS(Fluxo!$O:$O,Fluxo!$U:$U,"&gt;"&amp;AZ$5,Fluxo!$U:$U,"&lt;="&amp;BA$5,Fluxo!$D:$D,$D148,Fluxo!$E:$E,"&lt;&gt;"&amp;"PERMUTANTE"))</f>
        <v>0</v>
      </c>
      <c r="BB148" s="18">
        <f>IF(BB$5&gt;$G$4,0,SUMIFS(Fluxo!$O:$O,Fluxo!$U:$U,"&gt;"&amp;BA$5,Fluxo!$U:$U,"&lt;="&amp;BB$5,Fluxo!$D:$D,$D148,Fluxo!$E:$E,"&lt;&gt;"&amp;"PERMUTANTE"))</f>
        <v>0</v>
      </c>
      <c r="BC148" s="18">
        <f>IF(BC$5&gt;$G$4,0,SUMIFS(Fluxo!$O:$O,Fluxo!$U:$U,"&gt;"&amp;BB$5,Fluxo!$U:$U,"&lt;="&amp;BC$5,Fluxo!$D:$D,$D148,Fluxo!$E:$E,"&lt;&gt;"&amp;"PERMUTANTE"))</f>
        <v>0</v>
      </c>
      <c r="BD148" s="18">
        <f>IF(BD$5&gt;$G$4,0,SUMIFS(Fluxo!$O:$O,Fluxo!$U:$U,"&gt;"&amp;BC$5,Fluxo!$U:$U,"&lt;="&amp;BD$5,Fluxo!$D:$D,$D148,Fluxo!$E:$E,"&lt;&gt;"&amp;"PERMUTANTE"))</f>
        <v>0</v>
      </c>
      <c r="BE148" s="18">
        <f>IF(BE$5&gt;$G$4,0,SUMIFS(Fluxo!$O:$O,Fluxo!$U:$U,"&gt;"&amp;BD$5,Fluxo!$U:$U,"&lt;="&amp;BE$5,Fluxo!$D:$D,$D148,Fluxo!$E:$E,"&lt;&gt;"&amp;"PERMUTANTE"))</f>
        <v>0</v>
      </c>
      <c r="BF148" s="18">
        <f>IF(BF$5&gt;$G$4,0,SUMIFS(Fluxo!$O:$O,Fluxo!$U:$U,"&gt;"&amp;BE$5,Fluxo!$U:$U,"&lt;="&amp;BF$5,Fluxo!$D:$D,$D148,Fluxo!$E:$E,"&lt;&gt;"&amp;"PERMUTANTE"))</f>
        <v>0</v>
      </c>
      <c r="BG148" s="18">
        <f>IF(BG$5&gt;$G$4,0,SUMIFS(Fluxo!$O:$O,Fluxo!$U:$U,"&gt;"&amp;BF$5,Fluxo!$U:$U,"&lt;="&amp;BG$5,Fluxo!$D:$D,$D148,Fluxo!$E:$E,"&lt;&gt;"&amp;"PERMUTANTE"))</f>
        <v>0</v>
      </c>
      <c r="BH148" s="18">
        <f>IF(BH$5&gt;$G$4,0,SUMIFS(Fluxo!$O:$O,Fluxo!$U:$U,"&gt;"&amp;BG$5,Fluxo!$U:$U,"&lt;="&amp;BH$5,Fluxo!$D:$D,$D148,Fluxo!$E:$E,"&lt;&gt;"&amp;"PERMUTANTE"))</f>
        <v>0</v>
      </c>
      <c r="BI148" s="18">
        <f>IF(BI$5&gt;$G$4,0,SUMIFS(Fluxo!$O:$O,Fluxo!$U:$U,"&gt;"&amp;BH$5,Fluxo!$U:$U,"&lt;="&amp;BI$5,Fluxo!$D:$D,$D148,Fluxo!$E:$E,"&lt;&gt;"&amp;"PERMUTANTE"))</f>
        <v>0</v>
      </c>
      <c r="BJ148" s="18">
        <f>IF(BJ$5&gt;$G$4,0,SUMIFS(Fluxo!$O:$O,Fluxo!$U:$U,"&gt;"&amp;BI$5,Fluxo!$U:$U,"&lt;="&amp;BJ$5,Fluxo!$D:$D,$D148,Fluxo!$E:$E,"&lt;&gt;"&amp;"PERMUTANTE"))</f>
        <v>0</v>
      </c>
      <c r="BK148" s="18">
        <f>IF(BK$5&gt;$G$4,0,SUMIFS(Fluxo!$O:$O,Fluxo!$U:$U,"&gt;"&amp;BJ$5,Fluxo!$U:$U,"&lt;="&amp;BK$5,Fluxo!$D:$D,$D148,Fluxo!$E:$E,"&lt;&gt;"&amp;"PERMUTANTE"))</f>
        <v>0</v>
      </c>
      <c r="BL148" s="18">
        <f>IF(BL$5&gt;$G$4,0,SUMIFS(Fluxo!$O:$O,Fluxo!$U:$U,"&gt;"&amp;BK$5,Fluxo!$U:$U,"&lt;="&amp;BL$5,Fluxo!$D:$D,$D148,Fluxo!$E:$E,"&lt;&gt;"&amp;"PERMUTANTE"))</f>
        <v>0</v>
      </c>
      <c r="BM148" s="18">
        <f>IF(BM$5&gt;$G$4,0,SUMIFS(Fluxo!$O:$O,Fluxo!$U:$U,"&gt;"&amp;BL$5,Fluxo!$U:$U,"&lt;="&amp;BM$5,Fluxo!$D:$D,$D148,Fluxo!$E:$E,"&lt;&gt;"&amp;"PERMUTANTE"))</f>
        <v>0</v>
      </c>
      <c r="BN148" s="18">
        <f>IF(BN$5&gt;$G$4,0,SUMIFS(Fluxo!$O:$O,Fluxo!$U:$U,"&gt;"&amp;BM$5,Fluxo!$U:$U,"&lt;="&amp;BN$5,Fluxo!$D:$D,$D148,Fluxo!$E:$E,"&lt;&gt;"&amp;"PERMUTANTE"))</f>
        <v>0</v>
      </c>
      <c r="BO148" s="18">
        <f>IF(BO$5&gt;$G$4,0,SUMIFS(Fluxo!$O:$O,Fluxo!$U:$U,"&gt;"&amp;BN$5,Fluxo!$U:$U,"&lt;="&amp;BO$5,Fluxo!$D:$D,$D148,Fluxo!$E:$E,"&lt;&gt;"&amp;"PERMUTANTE"))</f>
        <v>0</v>
      </c>
      <c r="BP148" s="18">
        <f>IF(BP$5&gt;$G$4,0,SUMIFS(Fluxo!$O:$O,Fluxo!$U:$U,"&gt;"&amp;BO$5,Fluxo!$U:$U,"&lt;="&amp;BP$5,Fluxo!$D:$D,$D148,Fluxo!$E:$E,"&lt;&gt;"&amp;"PERMUTANTE"))</f>
        <v>0</v>
      </c>
      <c r="BQ148" s="18">
        <f>IF(BQ$5&gt;$G$4,0,SUMIFS(Fluxo!$O:$O,Fluxo!$U:$U,"&gt;"&amp;BP$5,Fluxo!$U:$U,"&lt;="&amp;BQ$5,Fluxo!$D:$D,$D148,Fluxo!$E:$E,"&lt;&gt;"&amp;"PERMUTANTE"))</f>
        <v>0</v>
      </c>
      <c r="BR148" s="18">
        <f>IF(BR$5&gt;$G$4,0,SUMIFS(Fluxo!$O:$O,Fluxo!$U:$U,"&gt;"&amp;BQ$5,Fluxo!$U:$U,"&lt;="&amp;BR$5,Fluxo!$D:$D,$D148,Fluxo!$E:$E,"&lt;&gt;"&amp;"PERMUTANTE"))</f>
        <v>0</v>
      </c>
      <c r="BS148" s="18">
        <f>IF(BS$5&gt;$G$4,0,SUMIFS(Fluxo!$O:$O,Fluxo!$U:$U,"&gt;"&amp;BR$5,Fluxo!$U:$U,"&lt;="&amp;BS$5,Fluxo!$D:$D,$D148,Fluxo!$E:$E,"&lt;&gt;"&amp;"PERMUTANTE"))</f>
        <v>0</v>
      </c>
      <c r="BT148" s="18">
        <f>IF(BT$5&gt;$G$4,0,SUMIFS(Fluxo!$O:$O,Fluxo!$U:$U,"&gt;"&amp;BS$5,Fluxo!$U:$U,"&lt;="&amp;BT$5,Fluxo!$D:$D,$D148,Fluxo!$E:$E,"&lt;&gt;"&amp;"PERMUTANTE"))</f>
        <v>0</v>
      </c>
      <c r="BU148" s="18">
        <f>IF(BU$5&gt;$G$4,0,SUMIFS(Fluxo!$O:$O,Fluxo!$U:$U,"&gt;"&amp;BT$5,Fluxo!$U:$U,"&lt;="&amp;BU$5,Fluxo!$D:$D,$D148,Fluxo!$E:$E,"&lt;&gt;"&amp;"PERMUTANTE"))</f>
        <v>0</v>
      </c>
      <c r="BV148" s="18">
        <f>IF(BV$5&gt;$G$4,0,SUMIFS(Fluxo!$O:$O,Fluxo!$U:$U,"&gt;"&amp;BU$5,Fluxo!$U:$U,"&lt;="&amp;BV$5,Fluxo!$D:$D,$D148,Fluxo!$E:$E,"&lt;&gt;"&amp;"PERMUTANTE"))</f>
        <v>0</v>
      </c>
      <c r="BW148" s="18">
        <f>IF(BW$5&gt;$G$4,0,SUMIFS(Fluxo!$O:$O,Fluxo!$U:$U,"&gt;"&amp;BV$5,Fluxo!$U:$U,"&lt;="&amp;BW$5,Fluxo!$D:$D,$D148,Fluxo!$E:$E,"&lt;&gt;"&amp;"PERMUTANTE"))</f>
        <v>0</v>
      </c>
      <c r="BX148" s="18">
        <f>IF(BX$5&gt;$G$4,0,SUMIFS(Fluxo!$O:$O,Fluxo!$U:$U,"&gt;"&amp;BW$5,Fluxo!$U:$U,"&lt;="&amp;BX$5,Fluxo!$D:$D,$D148,Fluxo!$E:$E,"&lt;&gt;"&amp;"PERMUTANTE"))</f>
        <v>0</v>
      </c>
      <c r="BY148" s="18">
        <f>IF(BY$5&gt;$G$4,0,SUMIFS(Fluxo!$O:$O,Fluxo!$U:$U,"&gt;"&amp;BX$5,Fluxo!$U:$U,"&lt;="&amp;BY$5,Fluxo!$D:$D,$D148,Fluxo!$E:$E,"&lt;&gt;"&amp;"PERMUTANTE"))</f>
        <v>0</v>
      </c>
      <c r="BZ148" s="18">
        <f>IF(BZ$5&gt;$G$4,0,SUMIFS(Fluxo!$O:$O,Fluxo!$U:$U,"&gt;"&amp;BY$5,Fluxo!$U:$U,"&lt;="&amp;BZ$5,Fluxo!$D:$D,$D148,Fluxo!$E:$E,"&lt;&gt;"&amp;"PERMUTANTE"))</f>
        <v>0</v>
      </c>
      <c r="CA148" s="18">
        <f>IF(CA$5&gt;$G$4,0,SUMIFS(Fluxo!$O:$O,Fluxo!$U:$U,"&gt;"&amp;BZ$5,Fluxo!$U:$U,"&lt;="&amp;CA$5,Fluxo!$D:$D,$D148,Fluxo!$E:$E,"&lt;&gt;"&amp;"PERMUTANTE"))</f>
        <v>0</v>
      </c>
      <c r="CB148" s="18">
        <f>IF(CB$5&gt;$G$4,0,SUMIFS(Fluxo!$O:$O,Fluxo!$U:$U,"&gt;"&amp;CA$5,Fluxo!$U:$U,"&lt;="&amp;CB$5,Fluxo!$D:$D,$D148,Fluxo!$E:$E,"&lt;&gt;"&amp;"PERMUTANTE"))</f>
        <v>0</v>
      </c>
      <c r="CC148" s="18">
        <f>IF(CC$5&gt;$G$4,0,SUMIFS(Fluxo!$O:$O,Fluxo!$U:$U,"&gt;"&amp;CB$5,Fluxo!$U:$U,"&lt;="&amp;CC$5,Fluxo!$D:$D,$D148,Fluxo!$E:$E,"&lt;&gt;"&amp;"PERMUTANTE"))</f>
        <v>0</v>
      </c>
      <c r="CD148" s="18">
        <f>IF(CD$5&gt;$G$4,0,SUMIFS(Fluxo!$O:$O,Fluxo!$U:$U,"&gt;"&amp;CC$5,Fluxo!$U:$U,"&lt;="&amp;CD$5,Fluxo!$D:$D,$D148,Fluxo!$E:$E,"&lt;&gt;"&amp;"PERMUTANTE"))</f>
        <v>0</v>
      </c>
      <c r="CE148" s="18">
        <f>IF(CE$5&gt;$G$4,0,SUMIFS(Fluxo!$O:$O,Fluxo!$U:$U,"&gt;"&amp;CD$5,Fluxo!$U:$U,"&lt;="&amp;CE$5,Fluxo!$D:$D,$D148,Fluxo!$E:$E,"&lt;&gt;"&amp;"PERMUTANTE"))</f>
        <v>0</v>
      </c>
      <c r="CF148" s="18">
        <f>IF(CF$5&gt;$G$4,0,SUMIFS(Fluxo!$O:$O,Fluxo!$U:$U,"&gt;"&amp;CE$5,Fluxo!$U:$U,"&lt;="&amp;CF$5,Fluxo!$D:$D,$D148,Fluxo!$E:$E,"&lt;&gt;"&amp;"PERMUTANTE"))</f>
        <v>0</v>
      </c>
      <c r="CG148" s="18">
        <f>IF(CG$5&gt;$G$4,0,SUMIFS(Fluxo!$O:$O,Fluxo!$U:$U,"&gt;"&amp;CF$5,Fluxo!$U:$U,"&lt;="&amp;CG$5,Fluxo!$D:$D,$D148,Fluxo!$E:$E,"&lt;&gt;"&amp;"PERMUTANTE"))</f>
        <v>0</v>
      </c>
      <c r="CH148" s="18">
        <f>IF(CH$5&gt;$G$4,0,SUMIFS(Fluxo!$O:$O,Fluxo!$U:$U,"&gt;"&amp;CG$5,Fluxo!$U:$U,"&lt;="&amp;CH$5,Fluxo!$D:$D,$D148,Fluxo!$E:$E,"&lt;&gt;"&amp;"PERMUTANTE"))</f>
        <v>0</v>
      </c>
      <c r="CI148" s="18">
        <f>IF(CI$5&gt;$G$4,0,SUMIFS(Fluxo!$O:$O,Fluxo!$U:$U,"&gt;"&amp;CH$5,Fluxo!$U:$U,"&lt;="&amp;CI$5,Fluxo!$D:$D,$D148,Fluxo!$E:$E,"&lt;&gt;"&amp;"PERMUTANTE"))</f>
        <v>0</v>
      </c>
      <c r="CJ148" s="18">
        <f>IF(CJ$5&gt;$G$4,0,SUMIFS(Fluxo!$O:$O,Fluxo!$U:$U,"&gt;"&amp;CI$5,Fluxo!$U:$U,"&lt;="&amp;CJ$5,Fluxo!$D:$D,$D148,Fluxo!$E:$E,"&lt;&gt;"&amp;"PERMUTANTE"))</f>
        <v>0</v>
      </c>
      <c r="CK148" s="18">
        <f>IF(CK$5&gt;$G$4,0,SUMIFS(Fluxo!$O:$O,Fluxo!$U:$U,"&gt;"&amp;CJ$5,Fluxo!$U:$U,"&lt;="&amp;CK$5,Fluxo!$D:$D,$D148,Fluxo!$E:$E,"&lt;&gt;"&amp;"PERMUTANTE"))</f>
        <v>0</v>
      </c>
      <c r="CL148" s="18">
        <f>IF(CL$5&gt;$G$4,0,SUMIFS(Fluxo!$O:$O,Fluxo!$U:$U,"&gt;"&amp;CK$5,Fluxo!$U:$U,"&lt;="&amp;CL$5,Fluxo!$D:$D,$D148,Fluxo!$E:$E,"&lt;&gt;"&amp;"PERMUTANTE"))</f>
        <v>0</v>
      </c>
      <c r="CM148" s="18">
        <f>IF(CM$5&gt;$G$4,0,SUMIFS(Fluxo!$O:$O,Fluxo!$U:$U,"&gt;"&amp;CL$5,Fluxo!$U:$U,"&lt;="&amp;CM$5,Fluxo!$D:$D,$D148,Fluxo!$E:$E,"&lt;&gt;"&amp;"PERMUTANTE"))</f>
        <v>0</v>
      </c>
      <c r="CN148" s="18">
        <f>IF(CN$5&gt;$G$4,0,SUMIFS(Fluxo!$O:$O,Fluxo!$U:$U,"&gt;"&amp;CM$5,Fluxo!$U:$U,"&lt;="&amp;CN$5,Fluxo!$D:$D,$D148,Fluxo!$E:$E,"&lt;&gt;"&amp;"PERMUTANTE"))</f>
        <v>0</v>
      </c>
      <c r="CO148" s="18">
        <f>IF(CO$5&gt;$G$4,0,SUMIFS(Fluxo!$O:$O,Fluxo!$U:$U,"&gt;"&amp;CN$5,Fluxo!$U:$U,"&lt;="&amp;CO$5,Fluxo!$D:$D,$D148,Fluxo!$E:$E,"&lt;&gt;"&amp;"PERMUTANTE"))</f>
        <v>0</v>
      </c>
      <c r="CP148" s="18">
        <f>IF(CP$5&gt;$G$4,0,SUMIFS(Fluxo!$O:$O,Fluxo!$U:$U,"&gt;"&amp;CO$5,Fluxo!$U:$U,"&lt;="&amp;CP$5,Fluxo!$D:$D,$D148,Fluxo!$E:$E,"&lt;&gt;"&amp;"PERMUTANTE"))</f>
        <v>0</v>
      </c>
      <c r="CQ148" s="18">
        <f>IF(CQ$5&gt;$G$4,0,SUMIFS(Fluxo!$O:$O,Fluxo!$U:$U,"&gt;"&amp;CP$5,Fluxo!$U:$U,"&lt;="&amp;CQ$5,Fluxo!$D:$D,$D148,Fluxo!$E:$E,"&lt;&gt;"&amp;"PERMUTANTE"))</f>
        <v>0</v>
      </c>
      <c r="CR148" s="18">
        <f>IF(CR$5&gt;$G$4,0,SUMIFS(Fluxo!$O:$O,Fluxo!$U:$U,"&gt;"&amp;CQ$5,Fluxo!$U:$U,"&lt;="&amp;CR$5,Fluxo!$D:$D,$D148,Fluxo!$E:$E,"&lt;&gt;"&amp;"PERMUTANTE"))</f>
        <v>0</v>
      </c>
      <c r="CS148" s="18">
        <f>IF(CS$5&gt;$G$4,0,SUMIFS(Fluxo!$O:$O,Fluxo!$U:$U,"&gt;"&amp;CR$5,Fluxo!$U:$U,"&lt;="&amp;CS$5,Fluxo!$D:$D,$D148,Fluxo!$E:$E,"&lt;&gt;"&amp;"PERMUTANTE"))</f>
        <v>0</v>
      </c>
      <c r="CT148" s="18">
        <f>IF(CT$5&gt;$G$4,0,SUMIFS(Fluxo!$O:$O,Fluxo!$U:$U,"&gt;"&amp;CS$5,Fluxo!$U:$U,"&lt;="&amp;CT$5,Fluxo!$D:$D,$D148,Fluxo!$E:$E,"&lt;&gt;"&amp;"PERMUTANTE"))</f>
        <v>0</v>
      </c>
      <c r="CU148" s="18">
        <f>IF(CU$5&gt;$G$4,0,SUMIFS(Fluxo!$O:$O,Fluxo!$U:$U,"&gt;"&amp;CT$5,Fluxo!$U:$U,"&lt;="&amp;CU$5,Fluxo!$D:$D,$D148,Fluxo!$E:$E,"&lt;&gt;"&amp;"PERMUTANTE"))</f>
        <v>0</v>
      </c>
      <c r="CV148" s="18">
        <f>IF(CV$5&gt;$G$4,0,SUMIFS(Fluxo!$O:$O,Fluxo!$U:$U,"&gt;"&amp;CU$5,Fluxo!$U:$U,"&lt;="&amp;CV$5,Fluxo!$D:$D,$D148,Fluxo!$E:$E,"&lt;&gt;"&amp;"PERMUTANTE"))</f>
        <v>0</v>
      </c>
      <c r="CW148" s="18">
        <f>IF(CW$5&gt;$G$4,0,SUMIFS(Fluxo!$O:$O,Fluxo!$U:$U,"&gt;"&amp;CV$5,Fluxo!$U:$U,"&lt;="&amp;CW$5,Fluxo!$D:$D,$D148,Fluxo!$E:$E,"&lt;&gt;"&amp;"PERMUTANTE"))</f>
        <v>0</v>
      </c>
      <c r="CX148" s="18">
        <f>IF(CX$5&gt;$G$4,0,SUMIFS(Fluxo!$O:$O,Fluxo!$U:$U,"&gt;"&amp;CW$5,Fluxo!$U:$U,"&lt;="&amp;CX$5,Fluxo!$D:$D,$D148,Fluxo!$E:$E,"&lt;&gt;"&amp;"PERMUTANTE"))</f>
        <v>0</v>
      </c>
      <c r="CY148" s="18">
        <f>IF(CY$5&gt;$G$4,0,SUMIFS(Fluxo!$O:$O,Fluxo!$U:$U,"&gt;"&amp;CX$5,Fluxo!$U:$U,"&lt;="&amp;CY$5,Fluxo!$D:$D,$D148,Fluxo!$E:$E,"&lt;&gt;"&amp;"PERMUTANTE"))</f>
        <v>0</v>
      </c>
      <c r="CZ148" s="18">
        <f>IF(CZ$5&gt;$G$4,0,SUMIFS(Fluxo!$O:$O,Fluxo!$U:$U,"&gt;"&amp;CY$5,Fluxo!$U:$U,"&lt;="&amp;CZ$5,Fluxo!$D:$D,$D148,Fluxo!$E:$E,"&lt;&gt;"&amp;"PERMUTANTE"))</f>
        <v>0</v>
      </c>
      <c r="DA148" s="18">
        <f>IF(DA$5&gt;$G$4,0,SUMIFS(Fluxo!$O:$O,Fluxo!$U:$U,"&gt;"&amp;CZ$5,Fluxo!$U:$U,"&lt;="&amp;DA$5,Fluxo!$D:$D,$D148,Fluxo!$E:$E,"&lt;&gt;"&amp;"PERMUTANTE"))</f>
        <v>0</v>
      </c>
      <c r="DB148" s="18">
        <f>IF(DB$5&gt;$G$4,0,SUMIFS(Fluxo!$O:$O,Fluxo!$U:$U,"&gt;"&amp;DA$5,Fluxo!$U:$U,"&lt;="&amp;DB$5,Fluxo!$D:$D,$D148,Fluxo!$E:$E,"&lt;&gt;"&amp;"PERMUTANTE"))</f>
        <v>0</v>
      </c>
      <c r="DC148" s="18">
        <f>IF(DC$5&gt;$G$4,0,SUMIFS(Fluxo!$O:$O,Fluxo!$U:$U,"&gt;"&amp;DB$5,Fluxo!$U:$U,"&lt;="&amp;DC$5,Fluxo!$D:$D,$D148,Fluxo!$E:$E,"&lt;&gt;"&amp;"PERMUTANTE"))</f>
        <v>0</v>
      </c>
      <c r="DD148" s="18">
        <f>IF(DD$5&gt;$G$4,0,SUMIFS(Fluxo!$O:$O,Fluxo!$U:$U,"&gt;"&amp;DC$5,Fluxo!$U:$U,"&lt;="&amp;DD$5,Fluxo!$D:$D,$D148,Fluxo!$E:$E,"&lt;&gt;"&amp;"PERMUTANTE"))</f>
        <v>0</v>
      </c>
      <c r="DE148" s="18">
        <f>IF(DE$5&gt;$G$4,0,SUMIFS(Fluxo!$O:$O,Fluxo!$U:$U,"&gt;"&amp;DD$5,Fluxo!$U:$U,"&lt;="&amp;DE$5,Fluxo!$D:$D,$D148,Fluxo!$E:$E,"&lt;&gt;"&amp;"PERMUTANTE"))</f>
        <v>0</v>
      </c>
      <c r="DF148" s="18">
        <f>IF(DF$5&gt;$G$4,0,SUMIFS(Fluxo!$O:$O,Fluxo!$U:$U,"&gt;"&amp;DE$5,Fluxo!$U:$U,"&lt;="&amp;DF$5,Fluxo!$D:$D,$D148,Fluxo!$E:$E,"&lt;&gt;"&amp;"PERMUTANTE"))</f>
        <v>0</v>
      </c>
      <c r="DG148" s="18">
        <f>IF(DG$5&gt;$G$4,0,SUMIFS(Fluxo!$O:$O,Fluxo!$U:$U,"&gt;"&amp;DF$5,Fluxo!$U:$U,"&lt;="&amp;DG$5,Fluxo!$D:$D,$D148,Fluxo!$E:$E,"&lt;&gt;"&amp;"PERMUTANTE"))</f>
        <v>0</v>
      </c>
      <c r="DH148" s="18">
        <f>IF(DH$5&gt;$G$4,0,SUMIFS(Fluxo!$O:$O,Fluxo!$U:$U,"&gt;"&amp;DG$5,Fluxo!$U:$U,"&lt;="&amp;DH$5,Fluxo!$D:$D,$D148,Fluxo!$E:$E,"&lt;&gt;"&amp;"PERMUTANTE"))</f>
        <v>0</v>
      </c>
      <c r="DI148" s="18">
        <f>IF(DI$5&gt;$G$4,0,SUMIFS(Fluxo!$O:$O,Fluxo!$U:$U,"&gt;"&amp;DH$5,Fluxo!$U:$U,"&lt;="&amp;DI$5,Fluxo!$D:$D,$D148,Fluxo!$E:$E,"&lt;&gt;"&amp;"PERMUTANTE"))</f>
        <v>0</v>
      </c>
      <c r="DJ148" s="18">
        <f>IF(DJ$5&gt;$G$4,0,SUMIFS(Fluxo!$O:$O,Fluxo!$U:$U,"&gt;"&amp;DI$5,Fluxo!$U:$U,"&lt;="&amp;DJ$5,Fluxo!$D:$D,$D148,Fluxo!$E:$E,"&lt;&gt;"&amp;"PERMUTANTE"))</f>
        <v>0</v>
      </c>
      <c r="DK148" s="18">
        <f>IF(DK$5&gt;$G$4,0,SUMIFS(Fluxo!$O:$O,Fluxo!$U:$U,"&gt;"&amp;DJ$5,Fluxo!$U:$U,"&lt;="&amp;DK$5,Fluxo!$D:$D,$D148,Fluxo!$E:$E,"&lt;&gt;"&amp;"PERMUTANTE"))</f>
        <v>0</v>
      </c>
      <c r="DL148" s="18">
        <f>IF(DL$5&gt;$G$4,0,SUMIFS(Fluxo!$O:$O,Fluxo!$U:$U,"&gt;"&amp;DK$5,Fluxo!$U:$U,"&lt;="&amp;DL$5,Fluxo!$D:$D,$D148,Fluxo!$E:$E,"&lt;&gt;"&amp;"PERMUTANTE"))</f>
        <v>0</v>
      </c>
      <c r="DM148" s="18">
        <f>IF(DM$5&gt;$G$4,0,SUMIFS(Fluxo!$O:$O,Fluxo!$U:$U,"&gt;"&amp;DL$5,Fluxo!$U:$U,"&lt;="&amp;DM$5,Fluxo!$D:$D,$D148,Fluxo!$E:$E,"&lt;&gt;"&amp;"PERMUTANTE"))</f>
        <v>0</v>
      </c>
      <c r="DN148" s="18">
        <f>IF(DN$5&gt;$G$4,0,SUMIFS(Fluxo!$O:$O,Fluxo!$U:$U,"&gt;"&amp;DM$5,Fluxo!$U:$U,"&lt;="&amp;DN$5,Fluxo!$D:$D,$D148,Fluxo!$E:$E,"&lt;&gt;"&amp;"PERMUTANTE"))</f>
        <v>0</v>
      </c>
      <c r="DO148" s="18">
        <f>IF(DO$5&gt;$G$4,0,SUMIFS(Fluxo!$O:$O,Fluxo!$U:$U,"&gt;"&amp;DN$5,Fluxo!$U:$U,"&lt;="&amp;DO$5,Fluxo!$D:$D,$D148,Fluxo!$E:$E,"&lt;&gt;"&amp;"PERMUTANTE"))</f>
        <v>0</v>
      </c>
      <c r="DP148" s="18">
        <f>IF(DP$5&gt;$G$4,0,SUMIFS(Fluxo!$O:$O,Fluxo!$U:$U,"&gt;"&amp;DO$5,Fluxo!$U:$U,"&lt;="&amp;DP$5,Fluxo!$D:$D,$D148,Fluxo!$E:$E,"&lt;&gt;"&amp;"PERMUTANTE"))</f>
        <v>0</v>
      </c>
      <c r="DQ148" s="18">
        <f>IF(DQ$5&gt;$G$4,0,SUMIFS(Fluxo!$O:$O,Fluxo!$U:$U,"&gt;"&amp;DP$5,Fluxo!$U:$U,"&lt;="&amp;DQ$5,Fluxo!$D:$D,$D148,Fluxo!$E:$E,"&lt;&gt;"&amp;"PERMUTANTE"))</f>
        <v>0</v>
      </c>
      <c r="DR148" s="18">
        <f>IF(DR$5&gt;$G$4,0,SUMIFS(Fluxo!$O:$O,Fluxo!$U:$U,"&gt;"&amp;DQ$5,Fluxo!$U:$U,"&lt;="&amp;DR$5,Fluxo!$D:$D,$D148,Fluxo!$E:$E,"&lt;&gt;"&amp;"PERMUTANTE"))</f>
        <v>0</v>
      </c>
      <c r="DS148" s="18">
        <f>IF(DS$5&gt;$G$4,0,SUMIFS(Fluxo!$O:$O,Fluxo!$U:$U,"&gt;"&amp;DR$5,Fluxo!$U:$U,"&lt;="&amp;DS$5,Fluxo!$D:$D,$D148,Fluxo!$E:$E,"&lt;&gt;"&amp;"PERMUTANTE"))</f>
        <v>0</v>
      </c>
      <c r="DT148" s="18">
        <f>IF(DT$5&gt;$G$4,0,SUMIFS(Fluxo!$O:$O,Fluxo!$U:$U,"&gt;"&amp;DS$5,Fluxo!$U:$U,"&lt;="&amp;DT$5,Fluxo!$D:$D,$D148,Fluxo!$E:$E,"&lt;&gt;"&amp;"PERMUTANTE"))</f>
        <v>0</v>
      </c>
      <c r="DU148" s="18">
        <f>IF(DU$5&gt;$G$4,0,SUMIFS(Fluxo!$O:$O,Fluxo!$U:$U,"&gt;"&amp;DT$5,Fluxo!$U:$U,"&lt;="&amp;DU$5,Fluxo!$D:$D,$D148,Fluxo!$E:$E,"&lt;&gt;"&amp;"PERMUTANTE"))</f>
        <v>0</v>
      </c>
      <c r="DV148" s="18">
        <f>IF(DV$5&gt;$G$4,0,SUMIFS(Fluxo!$O:$O,Fluxo!$U:$U,"&gt;"&amp;DU$5,Fluxo!$U:$U,"&lt;="&amp;DV$5,Fluxo!$D:$D,$D148,Fluxo!$E:$E,"&lt;&gt;"&amp;"PERMUTANTE"))</f>
        <v>0</v>
      </c>
      <c r="DW148" s="18">
        <f>IF(DW$5&gt;$G$4,0,SUMIFS(Fluxo!$O:$O,Fluxo!$U:$U,"&gt;"&amp;DV$5,Fluxo!$U:$U,"&lt;="&amp;DW$5,Fluxo!$D:$D,$D148,Fluxo!$E:$E,"&lt;&gt;"&amp;"PERMUTANTE"))</f>
        <v>0</v>
      </c>
      <c r="DX148" s="18">
        <f>IF(DX$5&gt;$G$4,0,SUMIFS(Fluxo!$O:$O,Fluxo!$U:$U,"&gt;"&amp;DW$5,Fluxo!$U:$U,"&lt;="&amp;DX$5,Fluxo!$D:$D,$D148,Fluxo!$E:$E,"&lt;&gt;"&amp;"PERMUTANTE"))</f>
        <v>0</v>
      </c>
      <c r="DY148" s="18">
        <f>IF(DY$5&gt;$G$4,0,SUMIFS(Fluxo!$O:$O,Fluxo!$U:$U,"&gt;"&amp;DX$5,Fluxo!$U:$U,"&lt;="&amp;DY$5,Fluxo!$D:$D,$D148,Fluxo!$E:$E,"&lt;&gt;"&amp;"PERMUTANTE"))</f>
        <v>0</v>
      </c>
      <c r="DZ148" s="18">
        <f>IF(DZ$5&gt;$G$4,0,SUMIFS(Fluxo!$O:$O,Fluxo!$U:$U,"&gt;"&amp;DY$5,Fluxo!$U:$U,"&lt;="&amp;DZ$5,Fluxo!$D:$D,$D148,Fluxo!$E:$E,"&lt;&gt;"&amp;"PERMUTANTE"))</f>
        <v>0</v>
      </c>
      <c r="EA148" s="18">
        <f>IF(EA$5&gt;$G$4,0,SUMIFS(Fluxo!$O:$O,Fluxo!$U:$U,"&gt;"&amp;DZ$5,Fluxo!$U:$U,"&lt;="&amp;EA$5,Fluxo!$D:$D,$D148,Fluxo!$E:$E,"&lt;&gt;"&amp;"PERMUTANTE"))</f>
        <v>0</v>
      </c>
      <c r="EB148" s="18">
        <f>IF(EB$5&gt;$G$4,0,SUMIFS(Fluxo!$O:$O,Fluxo!$U:$U,"&gt;"&amp;EA$5,Fluxo!$U:$U,"&lt;="&amp;EB$5,Fluxo!$D:$D,$D148,Fluxo!$E:$E,"&lt;&gt;"&amp;"PERMUTANTE"))</f>
        <v>0</v>
      </c>
      <c r="EC148" s="18">
        <f>IF(EC$5&gt;$G$4,0,SUMIFS(Fluxo!$O:$O,Fluxo!$U:$U,"&gt;"&amp;EB$5,Fluxo!$U:$U,"&lt;="&amp;EC$5,Fluxo!$D:$D,$D148,Fluxo!$E:$E,"&lt;&gt;"&amp;"PERMUTANTE"))</f>
        <v>0</v>
      </c>
      <c r="ED148" s="18">
        <f>IF(ED$5&gt;$G$4,0,SUMIFS(Fluxo!$O:$O,Fluxo!$U:$U,"&gt;"&amp;EC$5,Fluxo!$U:$U,"&lt;="&amp;ED$5,Fluxo!$D:$D,$D148,Fluxo!$E:$E,"&lt;&gt;"&amp;"PERMUTANTE"))</f>
        <v>0</v>
      </c>
      <c r="EE148" s="18">
        <f>IF(EE$5&gt;$G$4,0,SUMIFS(Fluxo!$O:$O,Fluxo!$U:$U,"&gt;"&amp;ED$5,Fluxo!$U:$U,"&lt;="&amp;EE$5,Fluxo!$D:$D,$D148,Fluxo!$E:$E,"&lt;&gt;"&amp;"PERMUTANTE"))</f>
        <v>0</v>
      </c>
      <c r="EF148" s="18">
        <f>IF(EF$5&gt;$G$4,0,SUMIFS(Fluxo!$O:$O,Fluxo!$U:$U,"&gt;"&amp;EE$5,Fluxo!$U:$U,"&lt;="&amp;EF$5,Fluxo!$D:$D,$D148,Fluxo!$E:$E,"&lt;&gt;"&amp;"PERMUTANTE"))</f>
        <v>0</v>
      </c>
      <c r="EG148" s="18">
        <f>IF(EG$5&gt;$G$4,0,SUMIFS(Fluxo!$O:$O,Fluxo!$U:$U,"&gt;"&amp;EF$5,Fluxo!$U:$U,"&lt;="&amp;EG$5,Fluxo!$D:$D,$D148,Fluxo!$E:$E,"&lt;&gt;"&amp;"PERMUTANTE"))</f>
        <v>0</v>
      </c>
      <c r="EH148" s="18">
        <f>IF(EH$5&gt;$G$4,0,SUMIFS(Fluxo!$O:$O,Fluxo!$U:$U,"&gt;"&amp;EG$5,Fluxo!$U:$U,"&lt;="&amp;EH$5,Fluxo!$D:$D,$D148,Fluxo!$E:$E,"&lt;&gt;"&amp;"PERMUTANTE"))</f>
        <v>0</v>
      </c>
      <c r="EI148" s="18">
        <f>IF(EI$5&gt;$G$4,0,SUMIFS(Fluxo!$O:$O,Fluxo!$U:$U,"&gt;"&amp;EH$5,Fluxo!$U:$U,"&lt;="&amp;EI$5,Fluxo!$D:$D,$D148,Fluxo!$E:$E,"&lt;&gt;"&amp;"PERMUTANTE"))</f>
        <v>0</v>
      </c>
      <c r="EJ148" s="18">
        <f>IF(EJ$5&gt;$G$4,0,SUMIFS(Fluxo!$O:$O,Fluxo!$U:$U,"&gt;"&amp;EI$5,Fluxo!$U:$U,"&lt;="&amp;EJ$5,Fluxo!$D:$D,$D148,Fluxo!$E:$E,"&lt;&gt;"&amp;"PERMUTANTE"))</f>
        <v>0</v>
      </c>
      <c r="EK148" s="18">
        <f>IF(EK$5&gt;$G$4,0,SUMIFS(Fluxo!$O:$O,Fluxo!$U:$U,"&gt;"&amp;EJ$5,Fluxo!$U:$U,"&lt;="&amp;EK$5,Fluxo!$D:$D,$D148,Fluxo!$E:$E,"&lt;&gt;"&amp;"PERMUTANTE"))</f>
        <v>0</v>
      </c>
      <c r="EL148" s="18">
        <f>IF(EL$5&gt;$G$4,0,SUMIFS(Fluxo!$O:$O,Fluxo!$U:$U,"&gt;"&amp;EK$5,Fluxo!$U:$U,"&lt;="&amp;EL$5,Fluxo!$D:$D,$D148,Fluxo!$E:$E,"&lt;&gt;"&amp;"PERMUTANTE"))</f>
        <v>0</v>
      </c>
      <c r="EM148" s="18">
        <f>IF(EM$5&gt;$G$4,0,SUMIFS(Fluxo!$O:$O,Fluxo!$U:$U,"&gt;"&amp;EL$5,Fluxo!$U:$U,"&lt;="&amp;EM$5,Fluxo!$D:$D,$D148,Fluxo!$E:$E,"&lt;&gt;"&amp;"PERMUTANTE"))</f>
        <v>0</v>
      </c>
      <c r="EN148" s="18">
        <f>IF(EN$5&gt;$G$4,0,SUMIFS(Fluxo!$O:$O,Fluxo!$U:$U,"&gt;"&amp;EM$5,Fluxo!$U:$U,"&lt;="&amp;EN$5,Fluxo!$D:$D,$D148,Fluxo!$E:$E,"&lt;&gt;"&amp;"PERMUTANTE"))</f>
        <v>0</v>
      </c>
      <c r="EO148" s="18">
        <f>IF(EO$5&gt;$G$4,0,SUMIFS(Fluxo!$O:$O,Fluxo!$U:$U,"&gt;"&amp;EN$5,Fluxo!$U:$U,"&lt;="&amp;EO$5,Fluxo!$D:$D,$D148,Fluxo!$E:$E,"&lt;&gt;"&amp;"PERMUTANTE"))</f>
        <v>0</v>
      </c>
      <c r="EP148" s="18">
        <f>IF(EP$5&gt;$G$4,0,SUMIFS(Fluxo!$O:$O,Fluxo!$U:$U,"&gt;"&amp;EO$5,Fluxo!$U:$U,"&lt;="&amp;EP$5,Fluxo!$D:$D,$D148,Fluxo!$E:$E,"&lt;&gt;"&amp;"PERMUTANTE"))</f>
        <v>0</v>
      </c>
      <c r="EQ148" s="18">
        <f>IF(EQ$5&gt;$G$4,0,SUMIFS(Fluxo!$O:$O,Fluxo!$U:$U,"&gt;"&amp;EP$5,Fluxo!$U:$U,"&lt;="&amp;EQ$5,Fluxo!$D:$D,$D148,Fluxo!$E:$E,"&lt;&gt;"&amp;"PERMUTANTE"))</f>
        <v>0</v>
      </c>
      <c r="ER148" s="18">
        <f>IF(ER$5&gt;$G$4,0,SUMIFS(Fluxo!$O:$O,Fluxo!$U:$U,"&gt;"&amp;EQ$5,Fluxo!$U:$U,"&lt;="&amp;ER$5,Fluxo!$D:$D,$D148,Fluxo!$E:$E,"&lt;&gt;"&amp;"PERMUTANTE"))</f>
        <v>0</v>
      </c>
      <c r="ES148" s="18">
        <f>IF(ES$5&gt;$G$4,0,SUMIFS(Fluxo!$O:$O,Fluxo!$U:$U,"&gt;"&amp;ER$5,Fluxo!$U:$U,"&lt;="&amp;ES$5,Fluxo!$D:$D,$D148,Fluxo!$E:$E,"&lt;&gt;"&amp;"PERMUTANTE"))</f>
        <v>0</v>
      </c>
      <c r="ET148" s="18">
        <f>IF(ET$5&gt;$G$4,0,SUMIFS(Fluxo!$O:$O,Fluxo!$U:$U,"&gt;"&amp;ES$5,Fluxo!$U:$U,"&lt;="&amp;ET$5,Fluxo!$D:$D,$D148,Fluxo!$E:$E,"&lt;&gt;"&amp;"PERMUTANTE"))</f>
        <v>0</v>
      </c>
      <c r="EU148" s="18">
        <f>IF(EU$5&gt;$G$4,0,SUMIFS(Fluxo!$O:$O,Fluxo!$U:$U,"&gt;"&amp;ET$5,Fluxo!$U:$U,"&lt;="&amp;EU$5,Fluxo!$D:$D,$D148,Fluxo!$E:$E,"&lt;&gt;"&amp;"PERMUTANTE"))</f>
        <v>0</v>
      </c>
      <c r="EV148" s="18">
        <f>IF(EV$5&gt;$G$4,0,SUMIFS(Fluxo!$O:$O,Fluxo!$U:$U,"&gt;"&amp;EU$5,Fluxo!$U:$U,"&lt;="&amp;EV$5,Fluxo!$D:$D,$D148,Fluxo!$E:$E,"&lt;&gt;"&amp;"PERMUTANTE"))</f>
        <v>0</v>
      </c>
      <c r="EW148" s="18">
        <f>IF(EW$5&gt;$G$4,0,SUMIFS(Fluxo!$O:$O,Fluxo!$U:$U,"&gt;"&amp;EV$5,Fluxo!$U:$U,"&lt;="&amp;EW$5,Fluxo!$D:$D,$D148,Fluxo!$E:$E,"&lt;&gt;"&amp;"PERMUTANTE"))</f>
        <v>0</v>
      </c>
      <c r="EX148" s="18">
        <f>IF(EX$5&gt;$G$4,0,SUMIFS(Fluxo!$O:$O,Fluxo!$U:$U,"&gt;"&amp;EW$5,Fluxo!$U:$U,"&lt;="&amp;EX$5,Fluxo!$D:$D,$D148,Fluxo!$E:$E,"&lt;&gt;"&amp;"PERMUTANTE"))</f>
        <v>0</v>
      </c>
      <c r="EY148" s="18">
        <f>IF(EY$5&gt;$G$4,0,SUMIFS(Fluxo!$O:$O,Fluxo!$U:$U,"&gt;"&amp;EX$5,Fluxo!$U:$U,"&lt;="&amp;EY$5,Fluxo!$D:$D,$D148,Fluxo!$E:$E,"&lt;&gt;"&amp;"PERMUTANTE"))</f>
        <v>0</v>
      </c>
      <c r="EZ148" s="18">
        <f>IF(EZ$5&gt;$G$4,0,SUMIFS(Fluxo!$O:$O,Fluxo!$U:$U,"&gt;"&amp;EY$5,Fluxo!$U:$U,"&lt;="&amp;EZ$5,Fluxo!$D:$D,$D148,Fluxo!$E:$E,"&lt;&gt;"&amp;"PERMUTANTE"))</f>
        <v>0</v>
      </c>
      <c r="FA148" s="18">
        <f>IF(FA$5&gt;$G$4,0,SUMIFS(Fluxo!$O:$O,Fluxo!$U:$U,"&gt;"&amp;EZ$5,Fluxo!$U:$U,"&lt;="&amp;FA$5,Fluxo!$D:$D,$D148,Fluxo!$E:$E,"&lt;&gt;"&amp;"PERMUTANTE"))</f>
        <v>0</v>
      </c>
      <c r="FB148" s="18">
        <f>IF(FB$5&gt;$G$4,0,SUMIFS(Fluxo!$O:$O,Fluxo!$U:$U,"&gt;"&amp;FA$5,Fluxo!$U:$U,"&lt;="&amp;FB$5,Fluxo!$D:$D,$D148,Fluxo!$E:$E,"&lt;&gt;"&amp;"PERMUTANTE"))</f>
        <v>0</v>
      </c>
      <c r="FC148" s="18">
        <f>IF(FC$5&gt;$G$4,0,SUMIFS(Fluxo!$O:$O,Fluxo!$U:$U,"&gt;"&amp;FB$5,Fluxo!$U:$U,"&lt;="&amp;FC$5,Fluxo!$D:$D,$D148,Fluxo!$E:$E,"&lt;&gt;"&amp;"PERMUTANTE"))</f>
        <v>0</v>
      </c>
      <c r="FD148" s="18">
        <f>IF(FD$5&gt;$G$4,0,SUMIFS(Fluxo!$O:$O,Fluxo!$U:$U,"&gt;"&amp;FC$5,Fluxo!$U:$U,"&lt;="&amp;FD$5,Fluxo!$D:$D,$D148,Fluxo!$E:$E,"&lt;&gt;"&amp;"PERMUTANTE"))</f>
        <v>0</v>
      </c>
      <c r="FE148" s="18">
        <f>IF(FE$5&gt;$G$4,0,SUMIFS(Fluxo!$O:$O,Fluxo!$U:$U,"&gt;"&amp;FD$5,Fluxo!$U:$U,"&lt;="&amp;FE$5,Fluxo!$D:$D,$D148,Fluxo!$E:$E,"&lt;&gt;"&amp;"PERMUTANTE"))</f>
        <v>0</v>
      </c>
      <c r="FF148" s="18">
        <f>IF(FF$5&gt;$G$4,0,SUMIFS(Fluxo!$O:$O,Fluxo!$U:$U,"&gt;"&amp;FE$5,Fluxo!$U:$U,"&lt;="&amp;FF$5,Fluxo!$D:$D,$D148,Fluxo!$E:$E,"&lt;&gt;"&amp;"PERMUTANTE"))</f>
        <v>0</v>
      </c>
      <c r="FG148" s="18">
        <f>IF(FG$5&gt;$G$4,0,SUMIFS(Fluxo!$O:$O,Fluxo!$U:$U,"&gt;"&amp;FF$5,Fluxo!$U:$U,"&lt;="&amp;FG$5,Fluxo!$D:$D,$D148,Fluxo!$E:$E,"&lt;&gt;"&amp;"PERMUTANTE"))</f>
        <v>0</v>
      </c>
      <c r="FH148" s="18">
        <f>IF(FH$5&gt;$G$4,0,SUMIFS(Fluxo!$O:$O,Fluxo!$U:$U,"&gt;"&amp;FG$5,Fluxo!$U:$U,"&lt;="&amp;FH$5,Fluxo!$D:$D,$D148,Fluxo!$E:$E,"&lt;&gt;"&amp;"PERMUTANTE"))</f>
        <v>0</v>
      </c>
      <c r="FI148" s="18">
        <f>IF(FI$5&gt;$G$4,0,SUMIFS(Fluxo!$O:$O,Fluxo!$U:$U,"&gt;"&amp;FH$5,Fluxo!$U:$U,"&lt;="&amp;FI$5,Fluxo!$D:$D,$D148,Fluxo!$E:$E,"&lt;&gt;"&amp;"PERMUTANTE"))</f>
        <v>0</v>
      </c>
      <c r="FJ148" s="18">
        <f>IF(FJ$5&gt;$G$4,0,SUMIFS(Fluxo!$O:$O,Fluxo!$U:$U,"&gt;"&amp;FI$5,Fluxo!$U:$U,"&lt;="&amp;FJ$5,Fluxo!$D:$D,$D148,Fluxo!$E:$E,"&lt;&gt;"&amp;"PERMUTANTE"))</f>
        <v>0</v>
      </c>
      <c r="FK148" s="18">
        <f>IF(FK$5&gt;$G$4,0,SUMIFS(Fluxo!$O:$O,Fluxo!$U:$U,"&gt;"&amp;FJ$5,Fluxo!$U:$U,"&lt;="&amp;FK$5,Fluxo!$D:$D,$D148,Fluxo!$E:$E,"&lt;&gt;"&amp;"PERMUTANTE"))</f>
        <v>0</v>
      </c>
      <c r="FL148" s="18">
        <f>IF(FL$5&gt;$G$4,0,SUMIFS(Fluxo!$O:$O,Fluxo!$U:$U,"&gt;"&amp;FK$5,Fluxo!$U:$U,"&lt;="&amp;FL$5,Fluxo!$D:$D,$D148,Fluxo!$E:$E,"&lt;&gt;"&amp;"PERMUTANTE"))</f>
        <v>0</v>
      </c>
      <c r="FM148" s="18">
        <f>IF(FM$5&gt;$G$4,0,SUMIFS(Fluxo!$O:$O,Fluxo!$U:$U,"&gt;"&amp;FL$5,Fluxo!$U:$U,"&lt;="&amp;FM$5,Fluxo!$D:$D,$D148,Fluxo!$E:$E,"&lt;&gt;"&amp;"PERMUTANTE"))</f>
        <v>0</v>
      </c>
      <c r="FN148" s="18">
        <f>IF(FN$5&gt;$G$4,0,SUMIFS(Fluxo!$O:$O,Fluxo!$U:$U,"&gt;"&amp;FM$5,Fluxo!$U:$U,"&lt;="&amp;FN$5,Fluxo!$D:$D,$D148,Fluxo!$E:$E,"&lt;&gt;"&amp;"PERMUTANTE"))</f>
        <v>0</v>
      </c>
      <c r="FO148" s="18">
        <f>IF(FO$5&gt;$G$4,0,SUMIFS(Fluxo!$O:$O,Fluxo!$U:$U,"&gt;"&amp;FN$5,Fluxo!$U:$U,"&lt;="&amp;FO$5,Fluxo!$D:$D,$D148,Fluxo!$E:$E,"&lt;&gt;"&amp;"PERMUTANTE"))</f>
        <v>0</v>
      </c>
      <c r="FP148" s="18">
        <f>IF(FP$5&gt;$G$4,0,SUMIFS(Fluxo!$O:$O,Fluxo!$U:$U,"&gt;"&amp;FO$5,Fluxo!$U:$U,"&lt;="&amp;FP$5,Fluxo!$D:$D,$D148,Fluxo!$E:$E,"&lt;&gt;"&amp;"PERMUTANTE"))</f>
        <v>0</v>
      </c>
      <c r="FQ148" s="18">
        <f>IF(FQ$5&gt;$G$4,0,SUMIFS(Fluxo!$O:$O,Fluxo!$U:$U,"&gt;"&amp;FP$5,Fluxo!$U:$U,"&lt;="&amp;FQ$5,Fluxo!$D:$D,$D148,Fluxo!$E:$E,"&lt;&gt;"&amp;"PERMUTANTE"))</f>
        <v>0</v>
      </c>
      <c r="FR148" s="18">
        <f>IF(FR$5&gt;$G$4,0,SUMIFS(Fluxo!$O:$O,Fluxo!$U:$U,"&gt;"&amp;FQ$5,Fluxo!$U:$U,"&lt;="&amp;FR$5,Fluxo!$D:$D,$D148,Fluxo!$E:$E,"&lt;&gt;"&amp;"PERMUTANTE"))</f>
        <v>0</v>
      </c>
      <c r="FS148" s="18">
        <f>IF(FS$5&gt;$G$4,0,SUMIFS(Fluxo!$O:$O,Fluxo!$U:$U,"&gt;"&amp;FR$5,Fluxo!$U:$U,"&lt;="&amp;FS$5,Fluxo!$D:$D,$D148,Fluxo!$E:$E,"&lt;&gt;"&amp;"PERMUTANTE"))</f>
        <v>0</v>
      </c>
      <c r="FT148" s="18">
        <f>IF(FT$5&gt;$G$4,0,SUMIFS(Fluxo!$O:$O,Fluxo!$U:$U,"&gt;"&amp;FS$5,Fluxo!$U:$U,"&lt;="&amp;FT$5,Fluxo!$D:$D,$D148,Fluxo!$E:$E,"&lt;&gt;"&amp;"PERMUTANTE"))</f>
        <v>0</v>
      </c>
      <c r="FU148" s="18">
        <f>IF(FU$5&gt;$G$4,0,SUMIFS(Fluxo!$O:$O,Fluxo!$U:$U,"&gt;"&amp;FT$5,Fluxo!$U:$U,"&lt;="&amp;FU$5,Fluxo!$D:$D,$D148,Fluxo!$E:$E,"&lt;&gt;"&amp;"PERMUTANTE"))</f>
        <v>0</v>
      </c>
      <c r="FV148" s="18">
        <f>IF(FV$5&gt;$G$4,0,SUMIFS(Fluxo!$O:$O,Fluxo!$U:$U,"&gt;"&amp;FU$5,Fluxo!$U:$U,"&lt;="&amp;FV$5,Fluxo!$D:$D,$D148,Fluxo!$E:$E,"&lt;&gt;"&amp;"PERMUTANTE"))</f>
        <v>0</v>
      </c>
      <c r="FW148" s="18">
        <f>IF(FW$5&gt;$G$4,0,SUMIFS(Fluxo!$O:$O,Fluxo!$U:$U,"&gt;"&amp;FV$5,Fluxo!$U:$U,"&lt;="&amp;FW$5,Fluxo!$D:$D,$D148,Fluxo!$E:$E,"&lt;&gt;"&amp;"PERMUTANTE"))</f>
        <v>0</v>
      </c>
      <c r="FX148" s="18">
        <f>IF(FX$5&gt;$G$4,0,SUMIFS(Fluxo!$O:$O,Fluxo!$U:$U,"&gt;"&amp;FW$5,Fluxo!$U:$U,"&lt;="&amp;FX$5,Fluxo!$D:$D,$D148,Fluxo!$E:$E,"&lt;&gt;"&amp;"PERMUTANTE"))</f>
        <v>0</v>
      </c>
      <c r="FY148" s="18">
        <f>IF(FY$5&gt;$G$4,0,SUMIFS(Fluxo!$O:$O,Fluxo!$U:$U,"&gt;"&amp;FX$5,Fluxo!$U:$U,"&lt;="&amp;FY$5,Fluxo!$D:$D,$D148,Fluxo!$E:$E,"&lt;&gt;"&amp;"PERMUTANTE"))</f>
        <v>0</v>
      </c>
      <c r="FZ148" s="18">
        <f>IF(FZ$5&gt;$G$4,0,SUMIFS(Fluxo!$O:$O,Fluxo!$U:$U,"&gt;"&amp;FY$5,Fluxo!$U:$U,"&lt;="&amp;FZ$5,Fluxo!$D:$D,$D148,Fluxo!$E:$E,"&lt;&gt;"&amp;"PERMUTANTE"))</f>
        <v>0</v>
      </c>
      <c r="GA148" s="18">
        <f>IF(GA$5&gt;$G$4,0,SUMIFS(Fluxo!$O:$O,Fluxo!$U:$U,"&gt;"&amp;FZ$5,Fluxo!$U:$U,"&lt;="&amp;GA$5,Fluxo!$D:$D,$D148,Fluxo!$E:$E,"&lt;&gt;"&amp;"PERMUTANTE"))</f>
        <v>0</v>
      </c>
      <c r="GB148" s="18">
        <f>IF(GB$5&gt;$G$4,0,SUMIFS(Fluxo!$O:$O,Fluxo!$U:$U,"&gt;"&amp;GA$5,Fluxo!$U:$U,"&lt;="&amp;GB$5,Fluxo!$D:$D,$D148,Fluxo!$E:$E,"&lt;&gt;"&amp;"PERMUTANTE"))</f>
        <v>0</v>
      </c>
      <c r="GC148" s="18">
        <f>IF(GC$5&gt;$G$4,0,SUMIFS(Fluxo!$O:$O,Fluxo!$U:$U,"&gt;"&amp;GB$5,Fluxo!$U:$U,"&lt;="&amp;GC$5,Fluxo!$D:$D,$D148,Fluxo!$E:$E,"&lt;&gt;"&amp;"PERMUTANTE"))</f>
        <v>0</v>
      </c>
      <c r="GD148" s="18">
        <f>IF(GD$5&gt;$G$4,0,SUMIFS(Fluxo!$O:$O,Fluxo!$U:$U,"&gt;"&amp;GC$5,Fluxo!$U:$U,"&lt;="&amp;GD$5,Fluxo!$D:$D,$D148,Fluxo!$E:$E,"&lt;&gt;"&amp;"PERMUTANTE"))</f>
        <v>0</v>
      </c>
      <c r="GE148" s="18">
        <f>IF(GE$5&gt;$G$4,0,SUMIFS(Fluxo!$O:$O,Fluxo!$U:$U,"&gt;"&amp;GD$5,Fluxo!$U:$U,"&lt;="&amp;GE$5,Fluxo!$D:$D,$D148,Fluxo!$E:$E,"&lt;&gt;"&amp;"PERMUTANTE"))</f>
        <v>0</v>
      </c>
      <c r="GF148" s="18">
        <f>IF(GF$5&gt;$G$4,0,SUMIFS(Fluxo!$O:$O,Fluxo!$U:$U,"&gt;"&amp;GE$5,Fluxo!$U:$U,"&lt;="&amp;GF$5,Fluxo!$D:$D,$D148,Fluxo!$E:$E,"&lt;&gt;"&amp;"PERMUTANTE"))</f>
        <v>0</v>
      </c>
      <c r="GG148" s="18">
        <f>IF(GG$5&gt;$G$4,0,SUMIFS(Fluxo!$O:$O,Fluxo!$U:$U,"&gt;"&amp;GF$5,Fluxo!$U:$U,"&lt;="&amp;GG$5,Fluxo!$D:$D,$D148,Fluxo!$E:$E,"&lt;&gt;"&amp;"PERMUTANTE"))</f>
        <v>0</v>
      </c>
      <c r="GH148" s="18">
        <f>IF(GH$5&gt;$G$4,0,SUMIFS(Fluxo!$O:$O,Fluxo!$U:$U,"&gt;"&amp;GG$5,Fluxo!$U:$U,"&lt;="&amp;GH$5,Fluxo!$D:$D,$D148,Fluxo!$E:$E,"&lt;&gt;"&amp;"PERMUTANTE"))</f>
        <v>0</v>
      </c>
      <c r="GI148" s="18">
        <f>IF(GI$5&gt;$G$4,0,SUMIFS(Fluxo!$O:$O,Fluxo!$U:$U,"&gt;"&amp;GH$5,Fluxo!$U:$U,"&lt;="&amp;GI$5,Fluxo!$D:$D,$D148,Fluxo!$E:$E,"&lt;&gt;"&amp;"PERMUTANTE"))</f>
        <v>0</v>
      </c>
      <c r="GJ148" s="18">
        <f>IF(GJ$5&gt;$G$4,0,SUMIFS(Fluxo!$O:$O,Fluxo!$U:$U,"&gt;"&amp;GI$5,Fluxo!$U:$U,"&lt;="&amp;GJ$5,Fluxo!$D:$D,$D148,Fluxo!$E:$E,"&lt;&gt;"&amp;"PERMUTANTE"))</f>
        <v>0</v>
      </c>
      <c r="GK148" s="18">
        <f>IF(GK$5&gt;$G$4,0,SUMIFS(Fluxo!$O:$O,Fluxo!$U:$U,"&gt;"&amp;GJ$5,Fluxo!$U:$U,"&lt;="&amp;GK$5,Fluxo!$D:$D,$D148,Fluxo!$E:$E,"&lt;&gt;"&amp;"PERMUTANTE"))</f>
        <v>0</v>
      </c>
      <c r="GL148" s="18">
        <f>IF(GL$5&gt;$G$4,0,SUMIFS(Fluxo!$O:$O,Fluxo!$U:$U,"&gt;"&amp;GK$5,Fluxo!$U:$U,"&lt;="&amp;GL$5,Fluxo!$D:$D,$D148,Fluxo!$E:$E,"&lt;&gt;"&amp;"PERMUTANTE"))</f>
        <v>0</v>
      </c>
      <c r="GM148" s="18">
        <f>IF(GM$5&gt;$G$4,0,SUMIFS(Fluxo!$O:$O,Fluxo!$U:$U,"&gt;"&amp;GL$5,Fluxo!$U:$U,"&lt;="&amp;GM$5,Fluxo!$D:$D,$D148,Fluxo!$E:$E,"&lt;&gt;"&amp;"PERMUTANTE"))</f>
        <v>0</v>
      </c>
      <c r="GN148" s="18">
        <f>IF(GN$5&gt;$G$4,0,SUMIFS(Fluxo!$O:$O,Fluxo!$U:$U,"&gt;"&amp;GM$5,Fluxo!$U:$U,"&lt;="&amp;GN$5,Fluxo!$D:$D,$D148,Fluxo!$E:$E,"&lt;&gt;"&amp;"PERMUTANTE"))</f>
        <v>0</v>
      </c>
      <c r="GO148" s="18">
        <f>IF(GO$5&gt;$G$4,0,SUMIFS(Fluxo!$O:$O,Fluxo!$U:$U,"&gt;"&amp;GN$5,Fluxo!$U:$U,"&lt;="&amp;GO$5,Fluxo!$D:$D,$D148,Fluxo!$E:$E,"&lt;&gt;"&amp;"PERMUTANTE"))</f>
        <v>0</v>
      </c>
      <c r="GP148" s="18">
        <f>IF(GP$5&gt;$G$4,0,SUMIFS(Fluxo!$O:$O,Fluxo!$U:$U,"&gt;"&amp;GO$5,Fluxo!$U:$U,"&lt;="&amp;GP$5,Fluxo!$D:$D,$D148,Fluxo!$E:$E,"&lt;&gt;"&amp;"PERMUTANTE"))</f>
        <v>0</v>
      </c>
      <c r="GQ148" s="18">
        <f>IF(GQ$5&gt;$G$4,0,SUMIFS(Fluxo!$O:$O,Fluxo!$U:$U,"&gt;"&amp;GP$5,Fluxo!$U:$U,"&lt;="&amp;GQ$5,Fluxo!$D:$D,$D148,Fluxo!$E:$E,"&lt;&gt;"&amp;"PERMUTANTE"))</f>
        <v>0</v>
      </c>
      <c r="GR148" s="18">
        <f>IF(GR$5&gt;$G$4,0,SUMIFS(Fluxo!$O:$O,Fluxo!$U:$U,"&gt;"&amp;GQ$5,Fluxo!$U:$U,"&lt;="&amp;GR$5,Fluxo!$D:$D,$D148,Fluxo!$E:$E,"&lt;&gt;"&amp;"PERMUTANTE"))</f>
        <v>0</v>
      </c>
      <c r="GS148" s="18">
        <f>IF(GS$5&gt;$G$4,0,SUMIFS(Fluxo!$O:$O,Fluxo!$U:$U,"&gt;"&amp;GR$5,Fluxo!$U:$U,"&lt;="&amp;GS$5,Fluxo!$D:$D,$D148,Fluxo!$E:$E,"&lt;&gt;"&amp;"PERMUTANTE"))</f>
        <v>0</v>
      </c>
      <c r="GT148" s="18">
        <f>IF(GT$5&gt;$G$4,0,SUMIFS(Fluxo!$O:$O,Fluxo!$U:$U,"&gt;"&amp;GS$5,Fluxo!$U:$U,"&lt;="&amp;GT$5,Fluxo!$D:$D,$D148,Fluxo!$E:$E,"&lt;&gt;"&amp;"PERMUTANTE"))</f>
        <v>0</v>
      </c>
      <c r="GU148" s="18">
        <f>IF(GU$5&gt;$G$4,0,SUMIFS(Fluxo!$O:$O,Fluxo!$U:$U,"&gt;"&amp;GT$5,Fluxo!$U:$U,"&lt;="&amp;GU$5,Fluxo!$D:$D,$D148,Fluxo!$E:$E,"&lt;&gt;"&amp;"PERMUTANTE"))</f>
        <v>0</v>
      </c>
      <c r="GV148" s="18">
        <f>IF(GV$5&gt;$G$4,0,SUMIFS(Fluxo!$O:$O,Fluxo!$U:$U,"&gt;"&amp;GU$5,Fluxo!$U:$U,"&lt;="&amp;GV$5,Fluxo!$D:$D,$D148,Fluxo!$E:$E,"&lt;&gt;"&amp;"PERMUTANTE"))</f>
        <v>0</v>
      </c>
      <c r="GW148" s="18">
        <f>IF(GW$5&gt;$G$4,0,SUMIFS(Fluxo!$O:$O,Fluxo!$U:$U,"&gt;"&amp;GV$5,Fluxo!$U:$U,"&lt;="&amp;GW$5,Fluxo!$D:$D,$D148,Fluxo!$E:$E,"&lt;&gt;"&amp;"PERMUTANTE"))</f>
        <v>0</v>
      </c>
      <c r="GX148" s="18">
        <f>IF(GX$5&gt;$G$4,0,SUMIFS(Fluxo!$O:$O,Fluxo!$U:$U,"&gt;"&amp;GW$5,Fluxo!$U:$U,"&lt;="&amp;GX$5,Fluxo!$D:$D,$D148,Fluxo!$E:$E,"&lt;&gt;"&amp;"PERMUTANTE"))</f>
        <v>0</v>
      </c>
      <c r="GY148" s="18">
        <f>IF(GY$5&gt;$G$4,0,SUMIFS(Fluxo!$O:$O,Fluxo!$U:$U,"&gt;"&amp;GX$5,Fluxo!$U:$U,"&lt;="&amp;GY$5,Fluxo!$D:$D,$D148,Fluxo!$E:$E,"&lt;&gt;"&amp;"PERMUTANTE"))</f>
        <v>0</v>
      </c>
      <c r="GZ148" s="18">
        <f>IF(GZ$5&gt;$G$4,0,SUMIFS(Fluxo!$O:$O,Fluxo!$U:$U,"&gt;"&amp;GY$5,Fluxo!$U:$U,"&lt;="&amp;GZ$5,Fluxo!$D:$D,$D148,Fluxo!$E:$E,"&lt;&gt;"&amp;"PERMUTANTE"))</f>
        <v>0</v>
      </c>
      <c r="HA148" s="18">
        <f>IF(HA$5&gt;$G$4,0,SUMIFS(Fluxo!$O:$O,Fluxo!$U:$U,"&gt;"&amp;GZ$5,Fluxo!$U:$U,"&lt;="&amp;HA$5,Fluxo!$D:$D,$D148,Fluxo!$E:$E,"&lt;&gt;"&amp;"PERMUTANTE"))</f>
        <v>0</v>
      </c>
      <c r="HB148" s="18">
        <f>IF(HB$5&gt;$G$4,0,SUMIFS(Fluxo!$O:$O,Fluxo!$U:$U,"&gt;"&amp;HA$5,Fluxo!$U:$U,"&lt;="&amp;HB$5,Fluxo!$D:$D,$D148,Fluxo!$E:$E,"&lt;&gt;"&amp;"PERMUTANTE"))</f>
        <v>0</v>
      </c>
      <c r="HC148" s="18">
        <f>IF(HC$5&gt;$G$4,0,SUMIFS(Fluxo!$O:$O,Fluxo!$U:$U,"&gt;"&amp;HB$5,Fluxo!$U:$U,"&lt;="&amp;HC$5,Fluxo!$D:$D,$D148,Fluxo!$E:$E,"&lt;&gt;"&amp;"PERMUTANTE"))</f>
        <v>0</v>
      </c>
      <c r="HD148" s="18">
        <f>IF(HD$5&gt;$G$4,0,SUMIFS(Fluxo!$O:$O,Fluxo!$U:$U,"&gt;"&amp;HC$5,Fluxo!$U:$U,"&lt;="&amp;HD$5,Fluxo!$D:$D,$D148,Fluxo!$E:$E,"&lt;&gt;"&amp;"PERMUTANTE"))</f>
        <v>0</v>
      </c>
      <c r="HE148" s="18">
        <f>IF(HE$5&gt;$G$4,0,SUMIFS(Fluxo!$O:$O,Fluxo!$U:$U,"&gt;"&amp;HD$5,Fluxo!$U:$U,"&lt;="&amp;HE$5,Fluxo!$D:$D,$D148,Fluxo!$E:$E,"&lt;&gt;"&amp;"PERMUTANTE"))</f>
        <v>0</v>
      </c>
      <c r="HF148" s="18">
        <f>IF(HF$5&gt;$G$4,0,SUMIFS(Fluxo!$O:$O,Fluxo!$U:$U,"&gt;"&amp;HE$5,Fluxo!$U:$U,"&lt;="&amp;HF$5,Fluxo!$D:$D,$D148,Fluxo!$E:$E,"&lt;&gt;"&amp;"PERMUTANTE"))</f>
        <v>0</v>
      </c>
    </row>
    <row r="149" spans="1:214">
      <c r="A149" s="20">
        <f t="shared" si="13"/>
        <v>139</v>
      </c>
      <c r="B149" s="140" t="str">
        <f>'Check Carteira'!C141</f>
        <v>E.1016.99.03.3004</v>
      </c>
      <c r="C149" s="141">
        <v>1</v>
      </c>
      <c r="D149" s="129" t="str">
        <f>'Check Carteira'!F141</f>
        <v>S-3004</v>
      </c>
      <c r="E149" s="21">
        <f>IFERROR(INDEX(Contratos!L:L,MATCH(D149,Contratos!R:R,0)),"")</f>
        <v>45143</v>
      </c>
      <c r="F149" s="139">
        <f>IFERROR(INDEX(Contratos!G:G,MATCH(D149,Contratos!R:R,0)),"")</f>
        <v>328742.96000000002</v>
      </c>
      <c r="H149" s="83">
        <f t="shared" si="12"/>
        <v>72063.190000000017</v>
      </c>
      <c r="J149" s="18">
        <f>IF(J$5&gt;$G$4,0,SUMIFS(Fluxo!$O:$O,Fluxo!$U:$U,"&gt;"&amp;I$5,Fluxo!$U:$U,"&lt;="&amp;J$5,Fluxo!$D:$D,$D149))</f>
        <v>0</v>
      </c>
      <c r="K149" s="18">
        <f>IF(K$5&gt;$G$4,0,SUMIFS(Fluxo!$O:$O,Fluxo!$U:$U,"&gt;"&amp;J$5,Fluxo!$U:$U,"&lt;="&amp;K$5,Fluxo!$D:$D,$D149))</f>
        <v>0</v>
      </c>
      <c r="L149" s="18">
        <f>IF(L$5&gt;$G$4,0,SUMIFS(Fluxo!$O:$O,Fluxo!$U:$U,"&gt;"&amp;K$5,Fluxo!$U:$U,"&lt;="&amp;L$5,Fluxo!$D:$D,$D149))</f>
        <v>0</v>
      </c>
      <c r="M149" s="18">
        <f>IF(M$5&gt;$G$4,0,SUMIFS(Fluxo!$O:$O,Fluxo!$U:$U,"&gt;"&amp;L$5,Fluxo!$U:$U,"&lt;="&amp;M$5,Fluxo!$D:$D,$D149))</f>
        <v>0</v>
      </c>
      <c r="N149" s="18">
        <f>IF(N$5&gt;$G$4,0,SUMIFS(Fluxo!$O:$O,Fluxo!$U:$U,"&gt;"&amp;M$5,Fluxo!$U:$U,"&lt;="&amp;N$5,Fluxo!$D:$D,$D149))</f>
        <v>12500</v>
      </c>
      <c r="O149" s="18">
        <f>IF(O$5&gt;$G$4,0,SUMIFS(Fluxo!$O:$O,Fluxo!$U:$U,"&gt;"&amp;N$5,Fluxo!$U:$U,"&lt;="&amp;O$5,Fluxo!$D:$D,$D149))</f>
        <v>5005.05</v>
      </c>
      <c r="P149" s="18">
        <f>IF(P$5&gt;$G$4,0,SUMIFS(Fluxo!$O:$O,Fluxo!$U:$U,"&gt;"&amp;O$5,Fluxo!$U:$U,"&lt;="&amp;P$5,Fluxo!$D:$D,$D149))</f>
        <v>7882</v>
      </c>
      <c r="Q149" s="18">
        <f>IF(Q$5&gt;$G$4,0,SUMIFS(Fluxo!$O:$O,Fluxo!$U:$U,"&gt;"&amp;P$5,Fluxo!$U:$U,"&lt;="&amp;Q$5,Fluxo!$D:$D,$D149))</f>
        <v>10061.030000000001</v>
      </c>
      <c r="R149" s="18">
        <f>IF(R$5&gt;$G$4,0,SUMIFS(Fluxo!$O:$O,Fluxo!$U:$U,"&gt;"&amp;Q$5,Fluxo!$U:$U,"&lt;="&amp;R$5,Fluxo!$D:$D,$D149))</f>
        <v>3630.37</v>
      </c>
      <c r="S149" s="18">
        <f>IF(S$5&gt;$G$4,0,SUMIFS(Fluxo!$O:$O,Fluxo!$U:$U,"&gt;"&amp;R$5,Fluxo!$U:$U,"&lt;="&amp;S$5,Fluxo!$D:$D,$D149,Fluxo!$E:$E,"&lt;&gt;"&amp;"PERMUTANTE"))</f>
        <v>0</v>
      </c>
      <c r="T149" s="18">
        <f>IF(T$5&gt;$G$4,0,SUMIFS(Fluxo!$O:$O,Fluxo!$U:$U,"&gt;"&amp;S$5,Fluxo!$U:$U,"&lt;="&amp;T$5,Fluxo!$D:$D,$D149,Fluxo!$E:$E,"&lt;&gt;"&amp;"PERMUTANTE"))</f>
        <v>20035.12</v>
      </c>
      <c r="U149" s="18">
        <f>IF(U$5&gt;$G$4,0,SUMIFS(Fluxo!$O:$O,Fluxo!$U:$U,"&gt;"&amp;T$5,Fluxo!$U:$U,"&lt;="&amp;U$5,Fluxo!$D:$D,$D149,Fluxo!$E:$E,"&lt;&gt;"&amp;"PERMUTANTE"))</f>
        <v>1826.29</v>
      </c>
      <c r="V149" s="18">
        <f>IF(V$5&gt;$G$4,0,SUMIFS(Fluxo!$O:$O,Fluxo!$U:$U,"&gt;"&amp;U$5,Fluxo!$U:$U,"&lt;="&amp;V$5,Fluxo!$D:$D,$D149,Fluxo!$E:$E,"&lt;&gt;"&amp;"PERMUTANTE"))</f>
        <v>1828.69</v>
      </c>
      <c r="W149" s="18">
        <f>IF(W$5&gt;$G$4,0,SUMIFS(Fluxo!$O:$O,Fluxo!$U:$U,"&gt;"&amp;V$5,Fluxo!$U:$U,"&lt;="&amp;W$5,Fluxo!$D:$D,$D149,Fluxo!$E:$E,"&lt;&gt;"&amp;"PERMUTANTE"))</f>
        <v>1833.8</v>
      </c>
      <c r="X149" s="18">
        <f>IF(X$5&gt;$G$4,0,SUMIFS(Fluxo!$O:$O,Fluxo!$U:$U,"&gt;"&amp;W$5,Fluxo!$U:$U,"&lt;="&amp;X$5,Fluxo!$D:$D,$D149,Fluxo!$E:$E,"&lt;&gt;"&amp;"PERMUTANTE"))</f>
        <v>1843.26</v>
      </c>
      <c r="Y149" s="18">
        <f>IF(Y$5&gt;$G$4,0,SUMIFS(Fluxo!$O:$O,Fluxo!$U:$U,"&gt;"&amp;X$5,Fluxo!$U:$U,"&lt;="&amp;Y$5,Fluxo!$D:$D,$D149,Fluxo!$E:$E,"&lt;&gt;"&amp;"PERMUTANTE"))</f>
        <v>1859.16</v>
      </c>
      <c r="Z149" s="18">
        <f>IF(Z$5&gt;$G$4,0,SUMIFS(Fluxo!$O:$O,Fluxo!$U:$U,"&gt;"&amp;Y$5,Fluxo!$U:$U,"&lt;="&amp;Z$5,Fluxo!$D:$D,$D149,Fluxo!$E:$E,"&lt;&gt;"&amp;"PERMUTANTE"))</f>
        <v>1872.44</v>
      </c>
      <c r="AA149" s="18">
        <f>IF(AA$5&gt;$G$4,0,SUMIFS(Fluxo!$O:$O,Fluxo!$U:$U,"&gt;"&amp;Z$5,Fluxo!$U:$U,"&lt;="&amp;AA$5,Fluxo!$D:$D,$D149,Fluxo!$E:$E,"&lt;&gt;"&amp;"PERMUTANTE"))</f>
        <v>1885.98</v>
      </c>
      <c r="AB149" s="18">
        <f>IF(AB$5&gt;$G$4,0,SUMIFS(Fluxo!$O:$O,Fluxo!$U:$U,"&gt;"&amp;AA$5,Fluxo!$U:$U,"&lt;="&amp;AB$5,Fluxo!$D:$D,$D149,Fluxo!$E:$E,"&lt;&gt;"&amp;"PERMUTANTE"))</f>
        <v>0</v>
      </c>
      <c r="AC149" s="18">
        <f>IF(AC$5&gt;$G$4,0,SUMIFS(Fluxo!$O:$O,Fluxo!$U:$U,"&gt;"&amp;AB$5,Fluxo!$U:$U,"&lt;="&amp;AC$5,Fluxo!$D:$D,$D149,Fluxo!$E:$E,"&lt;&gt;"&amp;"PERMUTANTE"))</f>
        <v>0</v>
      </c>
      <c r="AD149" s="18">
        <f>IF(AD$5&gt;$G$4,0,SUMIFS(Fluxo!$O:$O,Fluxo!$U:$U,"&gt;"&amp;AC$5,Fluxo!$U:$U,"&lt;="&amp;AD$5,Fluxo!$D:$D,$D149,Fluxo!$E:$E,"&lt;&gt;"&amp;"PERMUTANTE"))</f>
        <v>0</v>
      </c>
      <c r="AE149" s="18">
        <f>IF(AE$5&gt;$G$4,0,SUMIFS(Fluxo!$O:$O,Fluxo!$U:$U,"&gt;"&amp;AD$5,Fluxo!$U:$U,"&lt;="&amp;AE$5,Fluxo!$D:$D,$D149,Fluxo!$E:$E,"&lt;&gt;"&amp;"PERMUTANTE"))</f>
        <v>0</v>
      </c>
      <c r="AF149" s="18">
        <f>IF(AF$5&gt;$G$4,0,SUMIFS(Fluxo!$O:$O,Fluxo!$U:$U,"&gt;"&amp;AE$5,Fluxo!$U:$U,"&lt;="&amp;AF$5,Fluxo!$D:$D,$D149,Fluxo!$E:$E,"&lt;&gt;"&amp;"PERMUTANTE"))</f>
        <v>0</v>
      </c>
      <c r="AG149" s="18">
        <f>IF(AG$5&gt;$G$4,0,SUMIFS(Fluxo!$O:$O,Fluxo!$U:$U,"&gt;"&amp;AF$5,Fluxo!$U:$U,"&lt;="&amp;AG$5,Fluxo!$D:$D,$D149,Fluxo!$E:$E,"&lt;&gt;"&amp;"PERMUTANTE"))</f>
        <v>0</v>
      </c>
      <c r="AH149" s="18">
        <f>IF(AH$5&gt;$G$4,0,SUMIFS(Fluxo!$O:$O,Fluxo!$U:$U,"&gt;"&amp;AG$5,Fluxo!$U:$U,"&lt;="&amp;AH$5,Fluxo!$D:$D,$D149,Fluxo!$E:$E,"&lt;&gt;"&amp;"PERMUTANTE"))</f>
        <v>0</v>
      </c>
      <c r="AI149" s="18">
        <f>IF(AI$5&gt;$G$4,0,SUMIFS(Fluxo!$O:$O,Fluxo!$U:$U,"&gt;"&amp;AH$5,Fluxo!$U:$U,"&lt;="&amp;AI$5,Fluxo!$D:$D,$D149,Fluxo!$E:$E,"&lt;&gt;"&amp;"PERMUTANTE"))</f>
        <v>0</v>
      </c>
      <c r="AJ149" s="18">
        <f>IF(AJ$5&gt;$G$4,0,SUMIFS(Fluxo!$O:$O,Fluxo!$U:$U,"&gt;"&amp;AI$5,Fluxo!$U:$U,"&lt;="&amp;AJ$5,Fluxo!$D:$D,$D149,Fluxo!$E:$E,"&lt;&gt;"&amp;"PERMUTANTE"))</f>
        <v>0</v>
      </c>
      <c r="AK149" s="18">
        <f>IF(AK$5&gt;$G$4,0,SUMIFS(Fluxo!$O:$O,Fluxo!$U:$U,"&gt;"&amp;AJ$5,Fluxo!$U:$U,"&lt;="&amp;AK$5,Fluxo!$D:$D,$D149,Fluxo!$E:$E,"&lt;&gt;"&amp;"PERMUTANTE"))</f>
        <v>0</v>
      </c>
      <c r="AL149" s="18">
        <f>IF(AL$5&gt;$G$4,0,SUMIFS(Fluxo!$O:$O,Fluxo!$U:$U,"&gt;"&amp;AK$5,Fluxo!$U:$U,"&lt;="&amp;AL$5,Fluxo!$D:$D,$D149,Fluxo!$E:$E,"&lt;&gt;"&amp;"PERMUTANTE"))</f>
        <v>0</v>
      </c>
      <c r="AM149" s="18">
        <f>IF(AM$5&gt;$G$4,0,SUMIFS(Fluxo!$O:$O,Fluxo!$U:$U,"&gt;"&amp;AL$5,Fluxo!$U:$U,"&lt;="&amp;AM$5,Fluxo!$D:$D,$D149,Fluxo!$E:$E,"&lt;&gt;"&amp;"PERMUTANTE"))</f>
        <v>0</v>
      </c>
      <c r="AN149" s="18">
        <f>IF(AN$5&gt;$G$4,0,SUMIFS(Fluxo!$O:$O,Fluxo!$U:$U,"&gt;"&amp;AM$5,Fluxo!$U:$U,"&lt;="&amp;AN$5,Fluxo!$D:$D,$D149,Fluxo!$E:$E,"&lt;&gt;"&amp;"PERMUTANTE"))</f>
        <v>0</v>
      </c>
      <c r="AO149" s="18">
        <f>IF(AO$5&gt;$G$4,0,SUMIFS(Fluxo!$O:$O,Fluxo!$U:$U,"&gt;"&amp;AN$5,Fluxo!$U:$U,"&lt;="&amp;AO$5,Fluxo!$D:$D,$D149,Fluxo!$E:$E,"&lt;&gt;"&amp;"PERMUTANTE"))</f>
        <v>0</v>
      </c>
      <c r="AP149" s="18">
        <f>IF(AP$5&gt;$G$4,0,SUMIFS(Fluxo!$O:$O,Fluxo!$U:$U,"&gt;"&amp;AO$5,Fluxo!$U:$U,"&lt;="&amp;AP$5,Fluxo!$D:$D,$D149,Fluxo!$E:$E,"&lt;&gt;"&amp;"PERMUTANTE"))</f>
        <v>0</v>
      </c>
      <c r="AQ149" s="18">
        <f>IF(AQ$5&gt;$G$4,0,SUMIFS(Fluxo!$O:$O,Fluxo!$U:$U,"&gt;"&amp;AP$5,Fluxo!$U:$U,"&lt;="&amp;AQ$5,Fluxo!$D:$D,$D149,Fluxo!$E:$E,"&lt;&gt;"&amp;"PERMUTANTE"))</f>
        <v>0</v>
      </c>
      <c r="AR149" s="18">
        <f>IF(AR$5&gt;$G$4,0,SUMIFS(Fluxo!$O:$O,Fluxo!$U:$U,"&gt;"&amp;AQ$5,Fluxo!$U:$U,"&lt;="&amp;AR$5,Fluxo!$D:$D,$D149,Fluxo!$E:$E,"&lt;&gt;"&amp;"PERMUTANTE"))</f>
        <v>0</v>
      </c>
      <c r="AS149" s="18">
        <f>IF(AS$5&gt;$G$4,0,SUMIFS(Fluxo!$O:$O,Fluxo!$U:$U,"&gt;"&amp;AR$5,Fluxo!$U:$U,"&lt;="&amp;AS$5,Fluxo!$D:$D,$D149,Fluxo!$E:$E,"&lt;&gt;"&amp;"PERMUTANTE"))</f>
        <v>0</v>
      </c>
      <c r="AT149" s="18">
        <f>IF(AT$5&gt;$G$4,0,SUMIFS(Fluxo!$O:$O,Fluxo!$U:$U,"&gt;"&amp;AS$5,Fluxo!$U:$U,"&lt;="&amp;AT$5,Fluxo!$D:$D,$D149,Fluxo!$E:$E,"&lt;&gt;"&amp;"PERMUTANTE"))</f>
        <v>0</v>
      </c>
      <c r="AU149" s="18">
        <f>IF(AU$5&gt;$G$4,0,SUMIFS(Fluxo!$O:$O,Fluxo!$U:$U,"&gt;"&amp;AT$5,Fluxo!$U:$U,"&lt;="&amp;AU$5,Fluxo!$D:$D,$D149,Fluxo!$E:$E,"&lt;&gt;"&amp;"PERMUTANTE"))</f>
        <v>0</v>
      </c>
      <c r="AV149" s="18">
        <f>IF(AV$5&gt;$G$4,0,SUMIFS(Fluxo!$O:$O,Fluxo!$U:$U,"&gt;"&amp;AU$5,Fluxo!$U:$U,"&lt;="&amp;AV$5,Fluxo!$D:$D,$D149,Fluxo!$E:$E,"&lt;&gt;"&amp;"PERMUTANTE"))</f>
        <v>0</v>
      </c>
      <c r="AW149" s="18">
        <f>IF(AW$5&gt;$G$4,0,SUMIFS(Fluxo!$O:$O,Fluxo!$U:$U,"&gt;"&amp;AV$5,Fluxo!$U:$U,"&lt;="&amp;AW$5,Fluxo!$D:$D,$D149,Fluxo!$E:$E,"&lt;&gt;"&amp;"PERMUTANTE"))</f>
        <v>0</v>
      </c>
      <c r="AX149" s="18">
        <f>IF(AX$5&gt;$G$4,0,SUMIFS(Fluxo!$O:$O,Fluxo!$U:$U,"&gt;"&amp;AW$5,Fluxo!$U:$U,"&lt;="&amp;AX$5,Fluxo!$D:$D,$D149,Fluxo!$E:$E,"&lt;&gt;"&amp;"PERMUTANTE"))</f>
        <v>0</v>
      </c>
      <c r="AY149" s="18">
        <f>IF(AY$5&gt;$G$4,0,SUMIFS(Fluxo!$O:$O,Fluxo!$U:$U,"&gt;"&amp;AX$5,Fluxo!$U:$U,"&lt;="&amp;AY$5,Fluxo!$D:$D,$D149,Fluxo!$E:$E,"&lt;&gt;"&amp;"PERMUTANTE"))</f>
        <v>0</v>
      </c>
      <c r="AZ149" s="18">
        <f>IF(AZ$5&gt;$G$4,0,SUMIFS(Fluxo!$O:$O,Fluxo!$U:$U,"&gt;"&amp;AY$5,Fluxo!$U:$U,"&lt;="&amp;AZ$5,Fluxo!$D:$D,$D149,Fluxo!$E:$E,"&lt;&gt;"&amp;"PERMUTANTE"))</f>
        <v>0</v>
      </c>
      <c r="BA149" s="18">
        <f>IF(BA$5&gt;$G$4,0,SUMIFS(Fluxo!$O:$O,Fluxo!$U:$U,"&gt;"&amp;AZ$5,Fluxo!$U:$U,"&lt;="&amp;BA$5,Fluxo!$D:$D,$D149,Fluxo!$E:$E,"&lt;&gt;"&amp;"PERMUTANTE"))</f>
        <v>0</v>
      </c>
      <c r="BB149" s="18">
        <f>IF(BB$5&gt;$G$4,0,SUMIFS(Fluxo!$O:$O,Fluxo!$U:$U,"&gt;"&amp;BA$5,Fluxo!$U:$U,"&lt;="&amp;BB$5,Fluxo!$D:$D,$D149,Fluxo!$E:$E,"&lt;&gt;"&amp;"PERMUTANTE"))</f>
        <v>0</v>
      </c>
      <c r="BC149" s="18">
        <f>IF(BC$5&gt;$G$4,0,SUMIFS(Fluxo!$O:$O,Fluxo!$U:$U,"&gt;"&amp;BB$5,Fluxo!$U:$U,"&lt;="&amp;BC$5,Fluxo!$D:$D,$D149,Fluxo!$E:$E,"&lt;&gt;"&amp;"PERMUTANTE"))</f>
        <v>0</v>
      </c>
      <c r="BD149" s="18">
        <f>IF(BD$5&gt;$G$4,0,SUMIFS(Fluxo!$O:$O,Fluxo!$U:$U,"&gt;"&amp;BC$5,Fluxo!$U:$U,"&lt;="&amp;BD$5,Fluxo!$D:$D,$D149,Fluxo!$E:$E,"&lt;&gt;"&amp;"PERMUTANTE"))</f>
        <v>0</v>
      </c>
      <c r="BE149" s="18">
        <f>IF(BE$5&gt;$G$4,0,SUMIFS(Fluxo!$O:$O,Fluxo!$U:$U,"&gt;"&amp;BD$5,Fluxo!$U:$U,"&lt;="&amp;BE$5,Fluxo!$D:$D,$D149,Fluxo!$E:$E,"&lt;&gt;"&amp;"PERMUTANTE"))</f>
        <v>0</v>
      </c>
      <c r="BF149" s="18">
        <f>IF(BF$5&gt;$G$4,0,SUMIFS(Fluxo!$O:$O,Fluxo!$U:$U,"&gt;"&amp;BE$5,Fluxo!$U:$U,"&lt;="&amp;BF$5,Fluxo!$D:$D,$D149,Fluxo!$E:$E,"&lt;&gt;"&amp;"PERMUTANTE"))</f>
        <v>0</v>
      </c>
      <c r="BG149" s="18">
        <f>IF(BG$5&gt;$G$4,0,SUMIFS(Fluxo!$O:$O,Fluxo!$U:$U,"&gt;"&amp;BF$5,Fluxo!$U:$U,"&lt;="&amp;BG$5,Fluxo!$D:$D,$D149,Fluxo!$E:$E,"&lt;&gt;"&amp;"PERMUTANTE"))</f>
        <v>0</v>
      </c>
      <c r="BH149" s="18">
        <f>IF(BH$5&gt;$G$4,0,SUMIFS(Fluxo!$O:$O,Fluxo!$U:$U,"&gt;"&amp;BG$5,Fluxo!$U:$U,"&lt;="&amp;BH$5,Fluxo!$D:$D,$D149,Fluxo!$E:$E,"&lt;&gt;"&amp;"PERMUTANTE"))</f>
        <v>0</v>
      </c>
      <c r="BI149" s="18">
        <f>IF(BI$5&gt;$G$4,0,SUMIFS(Fluxo!$O:$O,Fluxo!$U:$U,"&gt;"&amp;BH$5,Fluxo!$U:$U,"&lt;="&amp;BI$5,Fluxo!$D:$D,$D149,Fluxo!$E:$E,"&lt;&gt;"&amp;"PERMUTANTE"))</f>
        <v>0</v>
      </c>
      <c r="BJ149" s="18">
        <f>IF(BJ$5&gt;$G$4,0,SUMIFS(Fluxo!$O:$O,Fluxo!$U:$U,"&gt;"&amp;BI$5,Fluxo!$U:$U,"&lt;="&amp;BJ$5,Fluxo!$D:$D,$D149,Fluxo!$E:$E,"&lt;&gt;"&amp;"PERMUTANTE"))</f>
        <v>0</v>
      </c>
      <c r="BK149" s="18">
        <f>IF(BK$5&gt;$G$4,0,SUMIFS(Fluxo!$O:$O,Fluxo!$U:$U,"&gt;"&amp;BJ$5,Fluxo!$U:$U,"&lt;="&amp;BK$5,Fluxo!$D:$D,$D149,Fluxo!$E:$E,"&lt;&gt;"&amp;"PERMUTANTE"))</f>
        <v>0</v>
      </c>
      <c r="BL149" s="18">
        <f>IF(BL$5&gt;$G$4,0,SUMIFS(Fluxo!$O:$O,Fluxo!$U:$U,"&gt;"&amp;BK$5,Fluxo!$U:$U,"&lt;="&amp;BL$5,Fluxo!$D:$D,$D149,Fluxo!$E:$E,"&lt;&gt;"&amp;"PERMUTANTE"))</f>
        <v>0</v>
      </c>
      <c r="BM149" s="18">
        <f>IF(BM$5&gt;$G$4,0,SUMIFS(Fluxo!$O:$O,Fluxo!$U:$U,"&gt;"&amp;BL$5,Fluxo!$U:$U,"&lt;="&amp;BM$5,Fluxo!$D:$D,$D149,Fluxo!$E:$E,"&lt;&gt;"&amp;"PERMUTANTE"))</f>
        <v>0</v>
      </c>
      <c r="BN149" s="18">
        <f>IF(BN$5&gt;$G$4,0,SUMIFS(Fluxo!$O:$O,Fluxo!$U:$U,"&gt;"&amp;BM$5,Fluxo!$U:$U,"&lt;="&amp;BN$5,Fluxo!$D:$D,$D149,Fluxo!$E:$E,"&lt;&gt;"&amp;"PERMUTANTE"))</f>
        <v>0</v>
      </c>
      <c r="BO149" s="18">
        <f>IF(BO$5&gt;$G$4,0,SUMIFS(Fluxo!$O:$O,Fluxo!$U:$U,"&gt;"&amp;BN$5,Fluxo!$U:$U,"&lt;="&amp;BO$5,Fluxo!$D:$D,$D149,Fluxo!$E:$E,"&lt;&gt;"&amp;"PERMUTANTE"))</f>
        <v>0</v>
      </c>
      <c r="BP149" s="18">
        <f>IF(BP$5&gt;$G$4,0,SUMIFS(Fluxo!$O:$O,Fluxo!$U:$U,"&gt;"&amp;BO$5,Fluxo!$U:$U,"&lt;="&amp;BP$5,Fluxo!$D:$D,$D149,Fluxo!$E:$E,"&lt;&gt;"&amp;"PERMUTANTE"))</f>
        <v>0</v>
      </c>
      <c r="BQ149" s="18">
        <f>IF(BQ$5&gt;$G$4,0,SUMIFS(Fluxo!$O:$O,Fluxo!$U:$U,"&gt;"&amp;BP$5,Fluxo!$U:$U,"&lt;="&amp;BQ$5,Fluxo!$D:$D,$D149,Fluxo!$E:$E,"&lt;&gt;"&amp;"PERMUTANTE"))</f>
        <v>0</v>
      </c>
      <c r="BR149" s="18">
        <f>IF(BR$5&gt;$G$4,0,SUMIFS(Fluxo!$O:$O,Fluxo!$U:$U,"&gt;"&amp;BQ$5,Fluxo!$U:$U,"&lt;="&amp;BR$5,Fluxo!$D:$D,$D149,Fluxo!$E:$E,"&lt;&gt;"&amp;"PERMUTANTE"))</f>
        <v>0</v>
      </c>
      <c r="BS149" s="18">
        <f>IF(BS$5&gt;$G$4,0,SUMIFS(Fluxo!$O:$O,Fluxo!$U:$U,"&gt;"&amp;BR$5,Fluxo!$U:$U,"&lt;="&amp;BS$5,Fluxo!$D:$D,$D149,Fluxo!$E:$E,"&lt;&gt;"&amp;"PERMUTANTE"))</f>
        <v>0</v>
      </c>
      <c r="BT149" s="18">
        <f>IF(BT$5&gt;$G$4,0,SUMIFS(Fluxo!$O:$O,Fluxo!$U:$U,"&gt;"&amp;BS$5,Fluxo!$U:$U,"&lt;="&amp;BT$5,Fluxo!$D:$D,$D149,Fluxo!$E:$E,"&lt;&gt;"&amp;"PERMUTANTE"))</f>
        <v>0</v>
      </c>
      <c r="BU149" s="18">
        <f>IF(BU$5&gt;$G$4,0,SUMIFS(Fluxo!$O:$O,Fluxo!$U:$U,"&gt;"&amp;BT$5,Fluxo!$U:$U,"&lt;="&amp;BU$5,Fluxo!$D:$D,$D149,Fluxo!$E:$E,"&lt;&gt;"&amp;"PERMUTANTE"))</f>
        <v>0</v>
      </c>
      <c r="BV149" s="18">
        <f>IF(BV$5&gt;$G$4,0,SUMIFS(Fluxo!$O:$O,Fluxo!$U:$U,"&gt;"&amp;BU$5,Fluxo!$U:$U,"&lt;="&amp;BV$5,Fluxo!$D:$D,$D149,Fluxo!$E:$E,"&lt;&gt;"&amp;"PERMUTANTE"))</f>
        <v>0</v>
      </c>
      <c r="BW149" s="18">
        <f>IF(BW$5&gt;$G$4,0,SUMIFS(Fluxo!$O:$O,Fluxo!$U:$U,"&gt;"&amp;BV$5,Fluxo!$U:$U,"&lt;="&amp;BW$5,Fluxo!$D:$D,$D149,Fluxo!$E:$E,"&lt;&gt;"&amp;"PERMUTANTE"))</f>
        <v>0</v>
      </c>
      <c r="BX149" s="18">
        <f>IF(BX$5&gt;$G$4,0,SUMIFS(Fluxo!$O:$O,Fluxo!$U:$U,"&gt;"&amp;BW$5,Fluxo!$U:$U,"&lt;="&amp;BX$5,Fluxo!$D:$D,$D149,Fluxo!$E:$E,"&lt;&gt;"&amp;"PERMUTANTE"))</f>
        <v>0</v>
      </c>
      <c r="BY149" s="18">
        <f>IF(BY$5&gt;$G$4,0,SUMIFS(Fluxo!$O:$O,Fluxo!$U:$U,"&gt;"&amp;BX$5,Fluxo!$U:$U,"&lt;="&amp;BY$5,Fluxo!$D:$D,$D149,Fluxo!$E:$E,"&lt;&gt;"&amp;"PERMUTANTE"))</f>
        <v>0</v>
      </c>
      <c r="BZ149" s="18">
        <f>IF(BZ$5&gt;$G$4,0,SUMIFS(Fluxo!$O:$O,Fluxo!$U:$U,"&gt;"&amp;BY$5,Fluxo!$U:$U,"&lt;="&amp;BZ$5,Fluxo!$D:$D,$D149,Fluxo!$E:$E,"&lt;&gt;"&amp;"PERMUTANTE"))</f>
        <v>0</v>
      </c>
      <c r="CA149" s="18">
        <f>IF(CA$5&gt;$G$4,0,SUMIFS(Fluxo!$O:$O,Fluxo!$U:$U,"&gt;"&amp;BZ$5,Fluxo!$U:$U,"&lt;="&amp;CA$5,Fluxo!$D:$D,$D149,Fluxo!$E:$E,"&lt;&gt;"&amp;"PERMUTANTE"))</f>
        <v>0</v>
      </c>
      <c r="CB149" s="18">
        <f>IF(CB$5&gt;$G$4,0,SUMIFS(Fluxo!$O:$O,Fluxo!$U:$U,"&gt;"&amp;CA$5,Fluxo!$U:$U,"&lt;="&amp;CB$5,Fluxo!$D:$D,$D149,Fluxo!$E:$E,"&lt;&gt;"&amp;"PERMUTANTE"))</f>
        <v>0</v>
      </c>
      <c r="CC149" s="18">
        <f>IF(CC$5&gt;$G$4,0,SUMIFS(Fluxo!$O:$O,Fluxo!$U:$U,"&gt;"&amp;CB$5,Fluxo!$U:$U,"&lt;="&amp;CC$5,Fluxo!$D:$D,$D149,Fluxo!$E:$E,"&lt;&gt;"&amp;"PERMUTANTE"))</f>
        <v>0</v>
      </c>
      <c r="CD149" s="18">
        <f>IF(CD$5&gt;$G$4,0,SUMIFS(Fluxo!$O:$O,Fluxo!$U:$U,"&gt;"&amp;CC$5,Fluxo!$U:$U,"&lt;="&amp;CD$5,Fluxo!$D:$D,$D149,Fluxo!$E:$E,"&lt;&gt;"&amp;"PERMUTANTE"))</f>
        <v>0</v>
      </c>
      <c r="CE149" s="18">
        <f>IF(CE$5&gt;$G$4,0,SUMIFS(Fluxo!$O:$O,Fluxo!$U:$U,"&gt;"&amp;CD$5,Fluxo!$U:$U,"&lt;="&amp;CE$5,Fluxo!$D:$D,$D149,Fluxo!$E:$E,"&lt;&gt;"&amp;"PERMUTANTE"))</f>
        <v>0</v>
      </c>
      <c r="CF149" s="18">
        <f>IF(CF$5&gt;$G$4,0,SUMIFS(Fluxo!$O:$O,Fluxo!$U:$U,"&gt;"&amp;CE$5,Fluxo!$U:$U,"&lt;="&amp;CF$5,Fluxo!$D:$D,$D149,Fluxo!$E:$E,"&lt;&gt;"&amp;"PERMUTANTE"))</f>
        <v>0</v>
      </c>
      <c r="CG149" s="18">
        <f>IF(CG$5&gt;$G$4,0,SUMIFS(Fluxo!$O:$O,Fluxo!$U:$U,"&gt;"&amp;CF$5,Fluxo!$U:$U,"&lt;="&amp;CG$5,Fluxo!$D:$D,$D149,Fluxo!$E:$E,"&lt;&gt;"&amp;"PERMUTANTE"))</f>
        <v>0</v>
      </c>
      <c r="CH149" s="18">
        <f>IF(CH$5&gt;$G$4,0,SUMIFS(Fluxo!$O:$O,Fluxo!$U:$U,"&gt;"&amp;CG$5,Fluxo!$U:$U,"&lt;="&amp;CH$5,Fluxo!$D:$D,$D149,Fluxo!$E:$E,"&lt;&gt;"&amp;"PERMUTANTE"))</f>
        <v>0</v>
      </c>
      <c r="CI149" s="18">
        <f>IF(CI$5&gt;$G$4,0,SUMIFS(Fluxo!$O:$O,Fluxo!$U:$U,"&gt;"&amp;CH$5,Fluxo!$U:$U,"&lt;="&amp;CI$5,Fluxo!$D:$D,$D149,Fluxo!$E:$E,"&lt;&gt;"&amp;"PERMUTANTE"))</f>
        <v>0</v>
      </c>
      <c r="CJ149" s="18">
        <f>IF(CJ$5&gt;$G$4,0,SUMIFS(Fluxo!$O:$O,Fluxo!$U:$U,"&gt;"&amp;CI$5,Fluxo!$U:$U,"&lt;="&amp;CJ$5,Fluxo!$D:$D,$D149,Fluxo!$E:$E,"&lt;&gt;"&amp;"PERMUTANTE"))</f>
        <v>0</v>
      </c>
      <c r="CK149" s="18">
        <f>IF(CK$5&gt;$G$4,0,SUMIFS(Fluxo!$O:$O,Fluxo!$U:$U,"&gt;"&amp;CJ$5,Fluxo!$U:$U,"&lt;="&amp;CK$5,Fluxo!$D:$D,$D149,Fluxo!$E:$E,"&lt;&gt;"&amp;"PERMUTANTE"))</f>
        <v>0</v>
      </c>
      <c r="CL149" s="18">
        <f>IF(CL$5&gt;$G$4,0,SUMIFS(Fluxo!$O:$O,Fluxo!$U:$U,"&gt;"&amp;CK$5,Fluxo!$U:$U,"&lt;="&amp;CL$5,Fluxo!$D:$D,$D149,Fluxo!$E:$E,"&lt;&gt;"&amp;"PERMUTANTE"))</f>
        <v>0</v>
      </c>
      <c r="CM149" s="18">
        <f>IF(CM$5&gt;$G$4,0,SUMIFS(Fluxo!$O:$O,Fluxo!$U:$U,"&gt;"&amp;CL$5,Fluxo!$U:$U,"&lt;="&amp;CM$5,Fluxo!$D:$D,$D149,Fluxo!$E:$E,"&lt;&gt;"&amp;"PERMUTANTE"))</f>
        <v>0</v>
      </c>
      <c r="CN149" s="18">
        <f>IF(CN$5&gt;$G$4,0,SUMIFS(Fluxo!$O:$O,Fluxo!$U:$U,"&gt;"&amp;CM$5,Fluxo!$U:$U,"&lt;="&amp;CN$5,Fluxo!$D:$D,$D149,Fluxo!$E:$E,"&lt;&gt;"&amp;"PERMUTANTE"))</f>
        <v>0</v>
      </c>
      <c r="CO149" s="18">
        <f>IF(CO$5&gt;$G$4,0,SUMIFS(Fluxo!$O:$O,Fluxo!$U:$U,"&gt;"&amp;CN$5,Fluxo!$U:$U,"&lt;="&amp;CO$5,Fluxo!$D:$D,$D149,Fluxo!$E:$E,"&lt;&gt;"&amp;"PERMUTANTE"))</f>
        <v>0</v>
      </c>
      <c r="CP149" s="18">
        <f>IF(CP$5&gt;$G$4,0,SUMIFS(Fluxo!$O:$O,Fluxo!$U:$U,"&gt;"&amp;CO$5,Fluxo!$U:$U,"&lt;="&amp;CP$5,Fluxo!$D:$D,$D149,Fluxo!$E:$E,"&lt;&gt;"&amp;"PERMUTANTE"))</f>
        <v>0</v>
      </c>
      <c r="CQ149" s="18">
        <f>IF(CQ$5&gt;$G$4,0,SUMIFS(Fluxo!$O:$O,Fluxo!$U:$U,"&gt;"&amp;CP$5,Fluxo!$U:$U,"&lt;="&amp;CQ$5,Fluxo!$D:$D,$D149,Fluxo!$E:$E,"&lt;&gt;"&amp;"PERMUTANTE"))</f>
        <v>0</v>
      </c>
      <c r="CR149" s="18">
        <f>IF(CR$5&gt;$G$4,0,SUMIFS(Fluxo!$O:$O,Fluxo!$U:$U,"&gt;"&amp;CQ$5,Fluxo!$U:$U,"&lt;="&amp;CR$5,Fluxo!$D:$D,$D149,Fluxo!$E:$E,"&lt;&gt;"&amp;"PERMUTANTE"))</f>
        <v>0</v>
      </c>
      <c r="CS149" s="18">
        <f>IF(CS$5&gt;$G$4,0,SUMIFS(Fluxo!$O:$O,Fluxo!$U:$U,"&gt;"&amp;CR$5,Fluxo!$U:$U,"&lt;="&amp;CS$5,Fluxo!$D:$D,$D149,Fluxo!$E:$E,"&lt;&gt;"&amp;"PERMUTANTE"))</f>
        <v>0</v>
      </c>
      <c r="CT149" s="18">
        <f>IF(CT$5&gt;$G$4,0,SUMIFS(Fluxo!$O:$O,Fluxo!$U:$U,"&gt;"&amp;CS$5,Fluxo!$U:$U,"&lt;="&amp;CT$5,Fluxo!$D:$D,$D149,Fluxo!$E:$E,"&lt;&gt;"&amp;"PERMUTANTE"))</f>
        <v>0</v>
      </c>
      <c r="CU149" s="18">
        <f>IF(CU$5&gt;$G$4,0,SUMIFS(Fluxo!$O:$O,Fluxo!$U:$U,"&gt;"&amp;CT$5,Fluxo!$U:$U,"&lt;="&amp;CU$5,Fluxo!$D:$D,$D149,Fluxo!$E:$E,"&lt;&gt;"&amp;"PERMUTANTE"))</f>
        <v>0</v>
      </c>
      <c r="CV149" s="18">
        <f>IF(CV$5&gt;$G$4,0,SUMIFS(Fluxo!$O:$O,Fluxo!$U:$U,"&gt;"&amp;CU$5,Fluxo!$U:$U,"&lt;="&amp;CV$5,Fluxo!$D:$D,$D149,Fluxo!$E:$E,"&lt;&gt;"&amp;"PERMUTANTE"))</f>
        <v>0</v>
      </c>
      <c r="CW149" s="18">
        <f>IF(CW$5&gt;$G$4,0,SUMIFS(Fluxo!$O:$O,Fluxo!$U:$U,"&gt;"&amp;CV$5,Fluxo!$U:$U,"&lt;="&amp;CW$5,Fluxo!$D:$D,$D149,Fluxo!$E:$E,"&lt;&gt;"&amp;"PERMUTANTE"))</f>
        <v>0</v>
      </c>
      <c r="CX149" s="18">
        <f>IF(CX$5&gt;$G$4,0,SUMIFS(Fluxo!$O:$O,Fluxo!$U:$U,"&gt;"&amp;CW$5,Fluxo!$U:$U,"&lt;="&amp;CX$5,Fluxo!$D:$D,$D149,Fluxo!$E:$E,"&lt;&gt;"&amp;"PERMUTANTE"))</f>
        <v>0</v>
      </c>
      <c r="CY149" s="18">
        <f>IF(CY$5&gt;$G$4,0,SUMIFS(Fluxo!$O:$O,Fluxo!$U:$U,"&gt;"&amp;CX$5,Fluxo!$U:$U,"&lt;="&amp;CY$5,Fluxo!$D:$D,$D149,Fluxo!$E:$E,"&lt;&gt;"&amp;"PERMUTANTE"))</f>
        <v>0</v>
      </c>
      <c r="CZ149" s="18">
        <f>IF(CZ$5&gt;$G$4,0,SUMIFS(Fluxo!$O:$O,Fluxo!$U:$U,"&gt;"&amp;CY$5,Fluxo!$U:$U,"&lt;="&amp;CZ$5,Fluxo!$D:$D,$D149,Fluxo!$E:$E,"&lt;&gt;"&amp;"PERMUTANTE"))</f>
        <v>0</v>
      </c>
      <c r="DA149" s="18">
        <f>IF(DA$5&gt;$G$4,0,SUMIFS(Fluxo!$O:$O,Fluxo!$U:$U,"&gt;"&amp;CZ$5,Fluxo!$U:$U,"&lt;="&amp;DA$5,Fluxo!$D:$D,$D149,Fluxo!$E:$E,"&lt;&gt;"&amp;"PERMUTANTE"))</f>
        <v>0</v>
      </c>
      <c r="DB149" s="18">
        <f>IF(DB$5&gt;$G$4,0,SUMIFS(Fluxo!$O:$O,Fluxo!$U:$U,"&gt;"&amp;DA$5,Fluxo!$U:$U,"&lt;="&amp;DB$5,Fluxo!$D:$D,$D149,Fluxo!$E:$E,"&lt;&gt;"&amp;"PERMUTANTE"))</f>
        <v>0</v>
      </c>
      <c r="DC149" s="18">
        <f>IF(DC$5&gt;$G$4,0,SUMIFS(Fluxo!$O:$O,Fluxo!$U:$U,"&gt;"&amp;DB$5,Fluxo!$U:$U,"&lt;="&amp;DC$5,Fluxo!$D:$D,$D149,Fluxo!$E:$E,"&lt;&gt;"&amp;"PERMUTANTE"))</f>
        <v>0</v>
      </c>
      <c r="DD149" s="18">
        <f>IF(DD$5&gt;$G$4,0,SUMIFS(Fluxo!$O:$O,Fluxo!$U:$U,"&gt;"&amp;DC$5,Fluxo!$U:$U,"&lt;="&amp;DD$5,Fluxo!$D:$D,$D149,Fluxo!$E:$E,"&lt;&gt;"&amp;"PERMUTANTE"))</f>
        <v>0</v>
      </c>
      <c r="DE149" s="18">
        <f>IF(DE$5&gt;$G$4,0,SUMIFS(Fluxo!$O:$O,Fluxo!$U:$U,"&gt;"&amp;DD$5,Fluxo!$U:$U,"&lt;="&amp;DE$5,Fluxo!$D:$D,$D149,Fluxo!$E:$E,"&lt;&gt;"&amp;"PERMUTANTE"))</f>
        <v>0</v>
      </c>
      <c r="DF149" s="18">
        <f>IF(DF$5&gt;$G$4,0,SUMIFS(Fluxo!$O:$O,Fluxo!$U:$U,"&gt;"&amp;DE$5,Fluxo!$U:$U,"&lt;="&amp;DF$5,Fluxo!$D:$D,$D149,Fluxo!$E:$E,"&lt;&gt;"&amp;"PERMUTANTE"))</f>
        <v>0</v>
      </c>
      <c r="DG149" s="18">
        <f>IF(DG$5&gt;$G$4,0,SUMIFS(Fluxo!$O:$O,Fluxo!$U:$U,"&gt;"&amp;DF$5,Fluxo!$U:$U,"&lt;="&amp;DG$5,Fluxo!$D:$D,$D149,Fluxo!$E:$E,"&lt;&gt;"&amp;"PERMUTANTE"))</f>
        <v>0</v>
      </c>
      <c r="DH149" s="18">
        <f>IF(DH$5&gt;$G$4,0,SUMIFS(Fluxo!$O:$O,Fluxo!$U:$U,"&gt;"&amp;DG$5,Fluxo!$U:$U,"&lt;="&amp;DH$5,Fluxo!$D:$D,$D149,Fluxo!$E:$E,"&lt;&gt;"&amp;"PERMUTANTE"))</f>
        <v>0</v>
      </c>
      <c r="DI149" s="18">
        <f>IF(DI$5&gt;$G$4,0,SUMIFS(Fluxo!$O:$O,Fluxo!$U:$U,"&gt;"&amp;DH$5,Fluxo!$U:$U,"&lt;="&amp;DI$5,Fluxo!$D:$D,$D149,Fluxo!$E:$E,"&lt;&gt;"&amp;"PERMUTANTE"))</f>
        <v>0</v>
      </c>
      <c r="DJ149" s="18">
        <f>IF(DJ$5&gt;$G$4,0,SUMIFS(Fluxo!$O:$O,Fluxo!$U:$U,"&gt;"&amp;DI$5,Fluxo!$U:$U,"&lt;="&amp;DJ$5,Fluxo!$D:$D,$D149,Fluxo!$E:$E,"&lt;&gt;"&amp;"PERMUTANTE"))</f>
        <v>0</v>
      </c>
      <c r="DK149" s="18">
        <f>IF(DK$5&gt;$G$4,0,SUMIFS(Fluxo!$O:$O,Fluxo!$U:$U,"&gt;"&amp;DJ$5,Fluxo!$U:$U,"&lt;="&amp;DK$5,Fluxo!$D:$D,$D149,Fluxo!$E:$E,"&lt;&gt;"&amp;"PERMUTANTE"))</f>
        <v>0</v>
      </c>
      <c r="DL149" s="18">
        <f>IF(DL$5&gt;$G$4,0,SUMIFS(Fluxo!$O:$O,Fluxo!$U:$U,"&gt;"&amp;DK$5,Fluxo!$U:$U,"&lt;="&amp;DL$5,Fluxo!$D:$D,$D149,Fluxo!$E:$E,"&lt;&gt;"&amp;"PERMUTANTE"))</f>
        <v>0</v>
      </c>
      <c r="DM149" s="18">
        <f>IF(DM$5&gt;$G$4,0,SUMIFS(Fluxo!$O:$O,Fluxo!$U:$U,"&gt;"&amp;DL$5,Fluxo!$U:$U,"&lt;="&amp;DM$5,Fluxo!$D:$D,$D149,Fluxo!$E:$E,"&lt;&gt;"&amp;"PERMUTANTE"))</f>
        <v>0</v>
      </c>
      <c r="DN149" s="18">
        <f>IF(DN$5&gt;$G$4,0,SUMIFS(Fluxo!$O:$O,Fluxo!$U:$U,"&gt;"&amp;DM$5,Fluxo!$U:$U,"&lt;="&amp;DN$5,Fluxo!$D:$D,$D149,Fluxo!$E:$E,"&lt;&gt;"&amp;"PERMUTANTE"))</f>
        <v>0</v>
      </c>
      <c r="DO149" s="18">
        <f>IF(DO$5&gt;$G$4,0,SUMIFS(Fluxo!$O:$O,Fluxo!$U:$U,"&gt;"&amp;DN$5,Fluxo!$U:$U,"&lt;="&amp;DO$5,Fluxo!$D:$D,$D149,Fluxo!$E:$E,"&lt;&gt;"&amp;"PERMUTANTE"))</f>
        <v>0</v>
      </c>
      <c r="DP149" s="18">
        <f>IF(DP$5&gt;$G$4,0,SUMIFS(Fluxo!$O:$O,Fluxo!$U:$U,"&gt;"&amp;DO$5,Fluxo!$U:$U,"&lt;="&amp;DP$5,Fluxo!$D:$D,$D149,Fluxo!$E:$E,"&lt;&gt;"&amp;"PERMUTANTE"))</f>
        <v>0</v>
      </c>
      <c r="DQ149" s="18">
        <f>IF(DQ$5&gt;$G$4,0,SUMIFS(Fluxo!$O:$O,Fluxo!$U:$U,"&gt;"&amp;DP$5,Fluxo!$U:$U,"&lt;="&amp;DQ$5,Fluxo!$D:$D,$D149,Fluxo!$E:$E,"&lt;&gt;"&amp;"PERMUTANTE"))</f>
        <v>0</v>
      </c>
      <c r="DR149" s="18">
        <f>IF(DR$5&gt;$G$4,0,SUMIFS(Fluxo!$O:$O,Fluxo!$U:$U,"&gt;"&amp;DQ$5,Fluxo!$U:$U,"&lt;="&amp;DR$5,Fluxo!$D:$D,$D149,Fluxo!$E:$E,"&lt;&gt;"&amp;"PERMUTANTE"))</f>
        <v>0</v>
      </c>
      <c r="DS149" s="18">
        <f>IF(DS$5&gt;$G$4,0,SUMIFS(Fluxo!$O:$O,Fluxo!$U:$U,"&gt;"&amp;DR$5,Fluxo!$U:$U,"&lt;="&amp;DS$5,Fluxo!$D:$D,$D149,Fluxo!$E:$E,"&lt;&gt;"&amp;"PERMUTANTE"))</f>
        <v>0</v>
      </c>
      <c r="DT149" s="18">
        <f>IF(DT$5&gt;$G$4,0,SUMIFS(Fluxo!$O:$O,Fluxo!$U:$U,"&gt;"&amp;DS$5,Fluxo!$U:$U,"&lt;="&amp;DT$5,Fluxo!$D:$D,$D149,Fluxo!$E:$E,"&lt;&gt;"&amp;"PERMUTANTE"))</f>
        <v>0</v>
      </c>
      <c r="DU149" s="18">
        <f>IF(DU$5&gt;$G$4,0,SUMIFS(Fluxo!$O:$O,Fluxo!$U:$U,"&gt;"&amp;DT$5,Fluxo!$U:$U,"&lt;="&amp;DU$5,Fluxo!$D:$D,$D149,Fluxo!$E:$E,"&lt;&gt;"&amp;"PERMUTANTE"))</f>
        <v>0</v>
      </c>
      <c r="DV149" s="18">
        <f>IF(DV$5&gt;$G$4,0,SUMIFS(Fluxo!$O:$O,Fluxo!$U:$U,"&gt;"&amp;DU$5,Fluxo!$U:$U,"&lt;="&amp;DV$5,Fluxo!$D:$D,$D149,Fluxo!$E:$E,"&lt;&gt;"&amp;"PERMUTANTE"))</f>
        <v>0</v>
      </c>
      <c r="DW149" s="18">
        <f>IF(DW$5&gt;$G$4,0,SUMIFS(Fluxo!$O:$O,Fluxo!$U:$U,"&gt;"&amp;DV$5,Fluxo!$U:$U,"&lt;="&amp;DW$5,Fluxo!$D:$D,$D149,Fluxo!$E:$E,"&lt;&gt;"&amp;"PERMUTANTE"))</f>
        <v>0</v>
      </c>
      <c r="DX149" s="18">
        <f>IF(DX$5&gt;$G$4,0,SUMIFS(Fluxo!$O:$O,Fluxo!$U:$U,"&gt;"&amp;DW$5,Fluxo!$U:$U,"&lt;="&amp;DX$5,Fluxo!$D:$D,$D149,Fluxo!$E:$E,"&lt;&gt;"&amp;"PERMUTANTE"))</f>
        <v>0</v>
      </c>
      <c r="DY149" s="18">
        <f>IF(DY$5&gt;$G$4,0,SUMIFS(Fluxo!$O:$O,Fluxo!$U:$U,"&gt;"&amp;DX$5,Fluxo!$U:$U,"&lt;="&amp;DY$5,Fluxo!$D:$D,$D149,Fluxo!$E:$E,"&lt;&gt;"&amp;"PERMUTANTE"))</f>
        <v>0</v>
      </c>
      <c r="DZ149" s="18">
        <f>IF(DZ$5&gt;$G$4,0,SUMIFS(Fluxo!$O:$O,Fluxo!$U:$U,"&gt;"&amp;DY$5,Fluxo!$U:$U,"&lt;="&amp;DZ$5,Fluxo!$D:$D,$D149,Fluxo!$E:$E,"&lt;&gt;"&amp;"PERMUTANTE"))</f>
        <v>0</v>
      </c>
      <c r="EA149" s="18">
        <f>IF(EA$5&gt;$G$4,0,SUMIFS(Fluxo!$O:$O,Fluxo!$U:$U,"&gt;"&amp;DZ$5,Fluxo!$U:$U,"&lt;="&amp;EA$5,Fluxo!$D:$D,$D149,Fluxo!$E:$E,"&lt;&gt;"&amp;"PERMUTANTE"))</f>
        <v>0</v>
      </c>
      <c r="EB149" s="18">
        <f>IF(EB$5&gt;$G$4,0,SUMIFS(Fluxo!$O:$O,Fluxo!$U:$U,"&gt;"&amp;EA$5,Fluxo!$U:$U,"&lt;="&amp;EB$5,Fluxo!$D:$D,$D149,Fluxo!$E:$E,"&lt;&gt;"&amp;"PERMUTANTE"))</f>
        <v>0</v>
      </c>
      <c r="EC149" s="18">
        <f>IF(EC$5&gt;$G$4,0,SUMIFS(Fluxo!$O:$O,Fluxo!$U:$U,"&gt;"&amp;EB$5,Fluxo!$U:$U,"&lt;="&amp;EC$5,Fluxo!$D:$D,$D149,Fluxo!$E:$E,"&lt;&gt;"&amp;"PERMUTANTE"))</f>
        <v>0</v>
      </c>
      <c r="ED149" s="18">
        <f>IF(ED$5&gt;$G$4,0,SUMIFS(Fluxo!$O:$O,Fluxo!$U:$U,"&gt;"&amp;EC$5,Fluxo!$U:$U,"&lt;="&amp;ED$5,Fluxo!$D:$D,$D149,Fluxo!$E:$E,"&lt;&gt;"&amp;"PERMUTANTE"))</f>
        <v>0</v>
      </c>
      <c r="EE149" s="18">
        <f>IF(EE$5&gt;$G$4,0,SUMIFS(Fluxo!$O:$O,Fluxo!$U:$U,"&gt;"&amp;ED$5,Fluxo!$U:$U,"&lt;="&amp;EE$5,Fluxo!$D:$D,$D149,Fluxo!$E:$E,"&lt;&gt;"&amp;"PERMUTANTE"))</f>
        <v>0</v>
      </c>
      <c r="EF149" s="18">
        <f>IF(EF$5&gt;$G$4,0,SUMIFS(Fluxo!$O:$O,Fluxo!$U:$U,"&gt;"&amp;EE$5,Fluxo!$U:$U,"&lt;="&amp;EF$5,Fluxo!$D:$D,$D149,Fluxo!$E:$E,"&lt;&gt;"&amp;"PERMUTANTE"))</f>
        <v>0</v>
      </c>
      <c r="EG149" s="18">
        <f>IF(EG$5&gt;$G$4,0,SUMIFS(Fluxo!$O:$O,Fluxo!$U:$U,"&gt;"&amp;EF$5,Fluxo!$U:$U,"&lt;="&amp;EG$5,Fluxo!$D:$D,$D149,Fluxo!$E:$E,"&lt;&gt;"&amp;"PERMUTANTE"))</f>
        <v>0</v>
      </c>
      <c r="EH149" s="18">
        <f>IF(EH$5&gt;$G$4,0,SUMIFS(Fluxo!$O:$O,Fluxo!$U:$U,"&gt;"&amp;EG$5,Fluxo!$U:$U,"&lt;="&amp;EH$5,Fluxo!$D:$D,$D149,Fluxo!$E:$E,"&lt;&gt;"&amp;"PERMUTANTE"))</f>
        <v>0</v>
      </c>
      <c r="EI149" s="18">
        <f>IF(EI$5&gt;$G$4,0,SUMIFS(Fluxo!$O:$O,Fluxo!$U:$U,"&gt;"&amp;EH$5,Fluxo!$U:$U,"&lt;="&amp;EI$5,Fluxo!$D:$D,$D149,Fluxo!$E:$E,"&lt;&gt;"&amp;"PERMUTANTE"))</f>
        <v>0</v>
      </c>
      <c r="EJ149" s="18">
        <f>IF(EJ$5&gt;$G$4,0,SUMIFS(Fluxo!$O:$O,Fluxo!$U:$U,"&gt;"&amp;EI$5,Fluxo!$U:$U,"&lt;="&amp;EJ$5,Fluxo!$D:$D,$D149,Fluxo!$E:$E,"&lt;&gt;"&amp;"PERMUTANTE"))</f>
        <v>0</v>
      </c>
      <c r="EK149" s="18">
        <f>IF(EK$5&gt;$G$4,0,SUMIFS(Fluxo!$O:$O,Fluxo!$U:$U,"&gt;"&amp;EJ$5,Fluxo!$U:$U,"&lt;="&amp;EK$5,Fluxo!$D:$D,$D149,Fluxo!$E:$E,"&lt;&gt;"&amp;"PERMUTANTE"))</f>
        <v>0</v>
      </c>
      <c r="EL149" s="18">
        <f>IF(EL$5&gt;$G$4,0,SUMIFS(Fluxo!$O:$O,Fluxo!$U:$U,"&gt;"&amp;EK$5,Fluxo!$U:$U,"&lt;="&amp;EL$5,Fluxo!$D:$D,$D149,Fluxo!$E:$E,"&lt;&gt;"&amp;"PERMUTANTE"))</f>
        <v>0</v>
      </c>
      <c r="EM149" s="18">
        <f>IF(EM$5&gt;$G$4,0,SUMIFS(Fluxo!$O:$O,Fluxo!$U:$U,"&gt;"&amp;EL$5,Fluxo!$U:$U,"&lt;="&amp;EM$5,Fluxo!$D:$D,$D149,Fluxo!$E:$E,"&lt;&gt;"&amp;"PERMUTANTE"))</f>
        <v>0</v>
      </c>
      <c r="EN149" s="18">
        <f>IF(EN$5&gt;$G$4,0,SUMIFS(Fluxo!$O:$O,Fluxo!$U:$U,"&gt;"&amp;EM$5,Fluxo!$U:$U,"&lt;="&amp;EN$5,Fluxo!$D:$D,$D149,Fluxo!$E:$E,"&lt;&gt;"&amp;"PERMUTANTE"))</f>
        <v>0</v>
      </c>
      <c r="EO149" s="18">
        <f>IF(EO$5&gt;$G$4,0,SUMIFS(Fluxo!$O:$O,Fluxo!$U:$U,"&gt;"&amp;EN$5,Fluxo!$U:$U,"&lt;="&amp;EO$5,Fluxo!$D:$D,$D149,Fluxo!$E:$E,"&lt;&gt;"&amp;"PERMUTANTE"))</f>
        <v>0</v>
      </c>
      <c r="EP149" s="18">
        <f>IF(EP$5&gt;$G$4,0,SUMIFS(Fluxo!$O:$O,Fluxo!$U:$U,"&gt;"&amp;EO$5,Fluxo!$U:$U,"&lt;="&amp;EP$5,Fluxo!$D:$D,$D149,Fluxo!$E:$E,"&lt;&gt;"&amp;"PERMUTANTE"))</f>
        <v>0</v>
      </c>
      <c r="EQ149" s="18">
        <f>IF(EQ$5&gt;$G$4,0,SUMIFS(Fluxo!$O:$O,Fluxo!$U:$U,"&gt;"&amp;EP$5,Fluxo!$U:$U,"&lt;="&amp;EQ$5,Fluxo!$D:$D,$D149,Fluxo!$E:$E,"&lt;&gt;"&amp;"PERMUTANTE"))</f>
        <v>0</v>
      </c>
      <c r="ER149" s="18">
        <f>IF(ER$5&gt;$G$4,0,SUMIFS(Fluxo!$O:$O,Fluxo!$U:$U,"&gt;"&amp;EQ$5,Fluxo!$U:$U,"&lt;="&amp;ER$5,Fluxo!$D:$D,$D149,Fluxo!$E:$E,"&lt;&gt;"&amp;"PERMUTANTE"))</f>
        <v>0</v>
      </c>
      <c r="ES149" s="18">
        <f>IF(ES$5&gt;$G$4,0,SUMIFS(Fluxo!$O:$O,Fluxo!$U:$U,"&gt;"&amp;ER$5,Fluxo!$U:$U,"&lt;="&amp;ES$5,Fluxo!$D:$D,$D149,Fluxo!$E:$E,"&lt;&gt;"&amp;"PERMUTANTE"))</f>
        <v>0</v>
      </c>
      <c r="ET149" s="18">
        <f>IF(ET$5&gt;$G$4,0,SUMIFS(Fluxo!$O:$O,Fluxo!$U:$U,"&gt;"&amp;ES$5,Fluxo!$U:$U,"&lt;="&amp;ET$5,Fluxo!$D:$D,$D149,Fluxo!$E:$E,"&lt;&gt;"&amp;"PERMUTANTE"))</f>
        <v>0</v>
      </c>
      <c r="EU149" s="18">
        <f>IF(EU$5&gt;$G$4,0,SUMIFS(Fluxo!$O:$O,Fluxo!$U:$U,"&gt;"&amp;ET$5,Fluxo!$U:$U,"&lt;="&amp;EU$5,Fluxo!$D:$D,$D149,Fluxo!$E:$E,"&lt;&gt;"&amp;"PERMUTANTE"))</f>
        <v>0</v>
      </c>
      <c r="EV149" s="18">
        <f>IF(EV$5&gt;$G$4,0,SUMIFS(Fluxo!$O:$O,Fluxo!$U:$U,"&gt;"&amp;EU$5,Fluxo!$U:$U,"&lt;="&amp;EV$5,Fluxo!$D:$D,$D149,Fluxo!$E:$E,"&lt;&gt;"&amp;"PERMUTANTE"))</f>
        <v>0</v>
      </c>
      <c r="EW149" s="18">
        <f>IF(EW$5&gt;$G$4,0,SUMIFS(Fluxo!$O:$O,Fluxo!$U:$U,"&gt;"&amp;EV$5,Fluxo!$U:$U,"&lt;="&amp;EW$5,Fluxo!$D:$D,$D149,Fluxo!$E:$E,"&lt;&gt;"&amp;"PERMUTANTE"))</f>
        <v>0</v>
      </c>
      <c r="EX149" s="18">
        <f>IF(EX$5&gt;$G$4,0,SUMIFS(Fluxo!$O:$O,Fluxo!$U:$U,"&gt;"&amp;EW$5,Fluxo!$U:$U,"&lt;="&amp;EX$5,Fluxo!$D:$D,$D149,Fluxo!$E:$E,"&lt;&gt;"&amp;"PERMUTANTE"))</f>
        <v>0</v>
      </c>
      <c r="EY149" s="18">
        <f>IF(EY$5&gt;$G$4,0,SUMIFS(Fluxo!$O:$O,Fluxo!$U:$U,"&gt;"&amp;EX$5,Fluxo!$U:$U,"&lt;="&amp;EY$5,Fluxo!$D:$D,$D149,Fluxo!$E:$E,"&lt;&gt;"&amp;"PERMUTANTE"))</f>
        <v>0</v>
      </c>
      <c r="EZ149" s="18">
        <f>IF(EZ$5&gt;$G$4,0,SUMIFS(Fluxo!$O:$O,Fluxo!$U:$U,"&gt;"&amp;EY$5,Fluxo!$U:$U,"&lt;="&amp;EZ$5,Fluxo!$D:$D,$D149,Fluxo!$E:$E,"&lt;&gt;"&amp;"PERMUTANTE"))</f>
        <v>0</v>
      </c>
      <c r="FA149" s="18">
        <f>IF(FA$5&gt;$G$4,0,SUMIFS(Fluxo!$O:$O,Fluxo!$U:$U,"&gt;"&amp;EZ$5,Fluxo!$U:$U,"&lt;="&amp;FA$5,Fluxo!$D:$D,$D149,Fluxo!$E:$E,"&lt;&gt;"&amp;"PERMUTANTE"))</f>
        <v>0</v>
      </c>
      <c r="FB149" s="18">
        <f>IF(FB$5&gt;$G$4,0,SUMIFS(Fluxo!$O:$O,Fluxo!$U:$U,"&gt;"&amp;FA$5,Fluxo!$U:$U,"&lt;="&amp;FB$5,Fluxo!$D:$D,$D149,Fluxo!$E:$E,"&lt;&gt;"&amp;"PERMUTANTE"))</f>
        <v>0</v>
      </c>
      <c r="FC149" s="18">
        <f>IF(FC$5&gt;$G$4,0,SUMIFS(Fluxo!$O:$O,Fluxo!$U:$U,"&gt;"&amp;FB$5,Fluxo!$U:$U,"&lt;="&amp;FC$5,Fluxo!$D:$D,$D149,Fluxo!$E:$E,"&lt;&gt;"&amp;"PERMUTANTE"))</f>
        <v>0</v>
      </c>
      <c r="FD149" s="18">
        <f>IF(FD$5&gt;$G$4,0,SUMIFS(Fluxo!$O:$O,Fluxo!$U:$U,"&gt;"&amp;FC$5,Fluxo!$U:$U,"&lt;="&amp;FD$5,Fluxo!$D:$D,$D149,Fluxo!$E:$E,"&lt;&gt;"&amp;"PERMUTANTE"))</f>
        <v>0</v>
      </c>
      <c r="FE149" s="18">
        <f>IF(FE$5&gt;$G$4,0,SUMIFS(Fluxo!$O:$O,Fluxo!$U:$U,"&gt;"&amp;FD$5,Fluxo!$U:$U,"&lt;="&amp;FE$5,Fluxo!$D:$D,$D149,Fluxo!$E:$E,"&lt;&gt;"&amp;"PERMUTANTE"))</f>
        <v>0</v>
      </c>
      <c r="FF149" s="18">
        <f>IF(FF$5&gt;$G$4,0,SUMIFS(Fluxo!$O:$O,Fluxo!$U:$U,"&gt;"&amp;FE$5,Fluxo!$U:$U,"&lt;="&amp;FF$5,Fluxo!$D:$D,$D149,Fluxo!$E:$E,"&lt;&gt;"&amp;"PERMUTANTE"))</f>
        <v>0</v>
      </c>
      <c r="FG149" s="18">
        <f>IF(FG$5&gt;$G$4,0,SUMIFS(Fluxo!$O:$O,Fluxo!$U:$U,"&gt;"&amp;FF$5,Fluxo!$U:$U,"&lt;="&amp;FG$5,Fluxo!$D:$D,$D149,Fluxo!$E:$E,"&lt;&gt;"&amp;"PERMUTANTE"))</f>
        <v>0</v>
      </c>
      <c r="FH149" s="18">
        <f>IF(FH$5&gt;$G$4,0,SUMIFS(Fluxo!$O:$O,Fluxo!$U:$U,"&gt;"&amp;FG$5,Fluxo!$U:$U,"&lt;="&amp;FH$5,Fluxo!$D:$D,$D149,Fluxo!$E:$E,"&lt;&gt;"&amp;"PERMUTANTE"))</f>
        <v>0</v>
      </c>
      <c r="FI149" s="18">
        <f>IF(FI$5&gt;$G$4,0,SUMIFS(Fluxo!$O:$O,Fluxo!$U:$U,"&gt;"&amp;FH$5,Fluxo!$U:$U,"&lt;="&amp;FI$5,Fluxo!$D:$D,$D149,Fluxo!$E:$E,"&lt;&gt;"&amp;"PERMUTANTE"))</f>
        <v>0</v>
      </c>
      <c r="FJ149" s="18">
        <f>IF(FJ$5&gt;$G$4,0,SUMIFS(Fluxo!$O:$O,Fluxo!$U:$U,"&gt;"&amp;FI$5,Fluxo!$U:$U,"&lt;="&amp;FJ$5,Fluxo!$D:$D,$D149,Fluxo!$E:$E,"&lt;&gt;"&amp;"PERMUTANTE"))</f>
        <v>0</v>
      </c>
      <c r="FK149" s="18">
        <f>IF(FK$5&gt;$G$4,0,SUMIFS(Fluxo!$O:$O,Fluxo!$U:$U,"&gt;"&amp;FJ$5,Fluxo!$U:$U,"&lt;="&amp;FK$5,Fluxo!$D:$D,$D149,Fluxo!$E:$E,"&lt;&gt;"&amp;"PERMUTANTE"))</f>
        <v>0</v>
      </c>
      <c r="FL149" s="18">
        <f>IF(FL$5&gt;$G$4,0,SUMIFS(Fluxo!$O:$O,Fluxo!$U:$U,"&gt;"&amp;FK$5,Fluxo!$U:$U,"&lt;="&amp;FL$5,Fluxo!$D:$D,$D149,Fluxo!$E:$E,"&lt;&gt;"&amp;"PERMUTANTE"))</f>
        <v>0</v>
      </c>
      <c r="FM149" s="18">
        <f>IF(FM$5&gt;$G$4,0,SUMIFS(Fluxo!$O:$O,Fluxo!$U:$U,"&gt;"&amp;FL$5,Fluxo!$U:$U,"&lt;="&amp;FM$5,Fluxo!$D:$D,$D149,Fluxo!$E:$E,"&lt;&gt;"&amp;"PERMUTANTE"))</f>
        <v>0</v>
      </c>
      <c r="FN149" s="18">
        <f>IF(FN$5&gt;$G$4,0,SUMIFS(Fluxo!$O:$O,Fluxo!$U:$U,"&gt;"&amp;FM$5,Fluxo!$U:$U,"&lt;="&amp;FN$5,Fluxo!$D:$D,$D149,Fluxo!$E:$E,"&lt;&gt;"&amp;"PERMUTANTE"))</f>
        <v>0</v>
      </c>
      <c r="FO149" s="18">
        <f>IF(FO$5&gt;$G$4,0,SUMIFS(Fluxo!$O:$O,Fluxo!$U:$U,"&gt;"&amp;FN$5,Fluxo!$U:$U,"&lt;="&amp;FO$5,Fluxo!$D:$D,$D149,Fluxo!$E:$E,"&lt;&gt;"&amp;"PERMUTANTE"))</f>
        <v>0</v>
      </c>
      <c r="FP149" s="18">
        <f>IF(FP$5&gt;$G$4,0,SUMIFS(Fluxo!$O:$O,Fluxo!$U:$U,"&gt;"&amp;FO$5,Fluxo!$U:$U,"&lt;="&amp;FP$5,Fluxo!$D:$D,$D149,Fluxo!$E:$E,"&lt;&gt;"&amp;"PERMUTANTE"))</f>
        <v>0</v>
      </c>
      <c r="FQ149" s="18">
        <f>IF(FQ$5&gt;$G$4,0,SUMIFS(Fluxo!$O:$O,Fluxo!$U:$U,"&gt;"&amp;FP$5,Fluxo!$U:$U,"&lt;="&amp;FQ$5,Fluxo!$D:$D,$D149,Fluxo!$E:$E,"&lt;&gt;"&amp;"PERMUTANTE"))</f>
        <v>0</v>
      </c>
      <c r="FR149" s="18">
        <f>IF(FR$5&gt;$G$4,0,SUMIFS(Fluxo!$O:$O,Fluxo!$U:$U,"&gt;"&amp;FQ$5,Fluxo!$U:$U,"&lt;="&amp;FR$5,Fluxo!$D:$D,$D149,Fluxo!$E:$E,"&lt;&gt;"&amp;"PERMUTANTE"))</f>
        <v>0</v>
      </c>
      <c r="FS149" s="18">
        <f>IF(FS$5&gt;$G$4,0,SUMIFS(Fluxo!$O:$O,Fluxo!$U:$U,"&gt;"&amp;FR$5,Fluxo!$U:$U,"&lt;="&amp;FS$5,Fluxo!$D:$D,$D149,Fluxo!$E:$E,"&lt;&gt;"&amp;"PERMUTANTE"))</f>
        <v>0</v>
      </c>
      <c r="FT149" s="18">
        <f>IF(FT$5&gt;$G$4,0,SUMIFS(Fluxo!$O:$O,Fluxo!$U:$U,"&gt;"&amp;FS$5,Fluxo!$U:$U,"&lt;="&amp;FT$5,Fluxo!$D:$D,$D149,Fluxo!$E:$E,"&lt;&gt;"&amp;"PERMUTANTE"))</f>
        <v>0</v>
      </c>
      <c r="FU149" s="18">
        <f>IF(FU$5&gt;$G$4,0,SUMIFS(Fluxo!$O:$O,Fluxo!$U:$U,"&gt;"&amp;FT$5,Fluxo!$U:$U,"&lt;="&amp;FU$5,Fluxo!$D:$D,$D149,Fluxo!$E:$E,"&lt;&gt;"&amp;"PERMUTANTE"))</f>
        <v>0</v>
      </c>
      <c r="FV149" s="18">
        <f>IF(FV$5&gt;$G$4,0,SUMIFS(Fluxo!$O:$O,Fluxo!$U:$U,"&gt;"&amp;FU$5,Fluxo!$U:$U,"&lt;="&amp;FV$5,Fluxo!$D:$D,$D149,Fluxo!$E:$E,"&lt;&gt;"&amp;"PERMUTANTE"))</f>
        <v>0</v>
      </c>
      <c r="FW149" s="18">
        <f>IF(FW$5&gt;$G$4,0,SUMIFS(Fluxo!$O:$O,Fluxo!$U:$U,"&gt;"&amp;FV$5,Fluxo!$U:$U,"&lt;="&amp;FW$5,Fluxo!$D:$D,$D149,Fluxo!$E:$E,"&lt;&gt;"&amp;"PERMUTANTE"))</f>
        <v>0</v>
      </c>
      <c r="FX149" s="18">
        <f>IF(FX$5&gt;$G$4,0,SUMIFS(Fluxo!$O:$O,Fluxo!$U:$U,"&gt;"&amp;FW$5,Fluxo!$U:$U,"&lt;="&amp;FX$5,Fluxo!$D:$D,$D149,Fluxo!$E:$E,"&lt;&gt;"&amp;"PERMUTANTE"))</f>
        <v>0</v>
      </c>
      <c r="FY149" s="18">
        <f>IF(FY$5&gt;$G$4,0,SUMIFS(Fluxo!$O:$O,Fluxo!$U:$U,"&gt;"&amp;FX$5,Fluxo!$U:$U,"&lt;="&amp;FY$5,Fluxo!$D:$D,$D149,Fluxo!$E:$E,"&lt;&gt;"&amp;"PERMUTANTE"))</f>
        <v>0</v>
      </c>
      <c r="FZ149" s="18">
        <f>IF(FZ$5&gt;$G$4,0,SUMIFS(Fluxo!$O:$O,Fluxo!$U:$U,"&gt;"&amp;FY$5,Fluxo!$U:$U,"&lt;="&amp;FZ$5,Fluxo!$D:$D,$D149,Fluxo!$E:$E,"&lt;&gt;"&amp;"PERMUTANTE"))</f>
        <v>0</v>
      </c>
      <c r="GA149" s="18">
        <f>IF(GA$5&gt;$G$4,0,SUMIFS(Fluxo!$O:$O,Fluxo!$U:$U,"&gt;"&amp;FZ$5,Fluxo!$U:$U,"&lt;="&amp;GA$5,Fluxo!$D:$D,$D149,Fluxo!$E:$E,"&lt;&gt;"&amp;"PERMUTANTE"))</f>
        <v>0</v>
      </c>
      <c r="GB149" s="18">
        <f>IF(GB$5&gt;$G$4,0,SUMIFS(Fluxo!$O:$O,Fluxo!$U:$U,"&gt;"&amp;GA$5,Fluxo!$U:$U,"&lt;="&amp;GB$5,Fluxo!$D:$D,$D149,Fluxo!$E:$E,"&lt;&gt;"&amp;"PERMUTANTE"))</f>
        <v>0</v>
      </c>
      <c r="GC149" s="18">
        <f>IF(GC$5&gt;$G$4,0,SUMIFS(Fluxo!$O:$O,Fluxo!$U:$U,"&gt;"&amp;GB$5,Fluxo!$U:$U,"&lt;="&amp;GC$5,Fluxo!$D:$D,$D149,Fluxo!$E:$E,"&lt;&gt;"&amp;"PERMUTANTE"))</f>
        <v>0</v>
      </c>
      <c r="GD149" s="18">
        <f>IF(GD$5&gt;$G$4,0,SUMIFS(Fluxo!$O:$O,Fluxo!$U:$U,"&gt;"&amp;GC$5,Fluxo!$U:$U,"&lt;="&amp;GD$5,Fluxo!$D:$D,$D149,Fluxo!$E:$E,"&lt;&gt;"&amp;"PERMUTANTE"))</f>
        <v>0</v>
      </c>
      <c r="GE149" s="18">
        <f>IF(GE$5&gt;$G$4,0,SUMIFS(Fluxo!$O:$O,Fluxo!$U:$U,"&gt;"&amp;GD$5,Fluxo!$U:$U,"&lt;="&amp;GE$5,Fluxo!$D:$D,$D149,Fluxo!$E:$E,"&lt;&gt;"&amp;"PERMUTANTE"))</f>
        <v>0</v>
      </c>
      <c r="GF149" s="18">
        <f>IF(GF$5&gt;$G$4,0,SUMIFS(Fluxo!$O:$O,Fluxo!$U:$U,"&gt;"&amp;GE$5,Fluxo!$U:$U,"&lt;="&amp;GF$5,Fluxo!$D:$D,$D149,Fluxo!$E:$E,"&lt;&gt;"&amp;"PERMUTANTE"))</f>
        <v>0</v>
      </c>
      <c r="GG149" s="18">
        <f>IF(GG$5&gt;$G$4,0,SUMIFS(Fluxo!$O:$O,Fluxo!$U:$U,"&gt;"&amp;GF$5,Fluxo!$U:$U,"&lt;="&amp;GG$5,Fluxo!$D:$D,$D149,Fluxo!$E:$E,"&lt;&gt;"&amp;"PERMUTANTE"))</f>
        <v>0</v>
      </c>
      <c r="GH149" s="18">
        <f>IF(GH$5&gt;$G$4,0,SUMIFS(Fluxo!$O:$O,Fluxo!$U:$U,"&gt;"&amp;GG$5,Fluxo!$U:$U,"&lt;="&amp;GH$5,Fluxo!$D:$D,$D149,Fluxo!$E:$E,"&lt;&gt;"&amp;"PERMUTANTE"))</f>
        <v>0</v>
      </c>
      <c r="GI149" s="18">
        <f>IF(GI$5&gt;$G$4,0,SUMIFS(Fluxo!$O:$O,Fluxo!$U:$U,"&gt;"&amp;GH$5,Fluxo!$U:$U,"&lt;="&amp;GI$5,Fluxo!$D:$D,$D149,Fluxo!$E:$E,"&lt;&gt;"&amp;"PERMUTANTE"))</f>
        <v>0</v>
      </c>
      <c r="GJ149" s="18">
        <f>IF(GJ$5&gt;$G$4,0,SUMIFS(Fluxo!$O:$O,Fluxo!$U:$U,"&gt;"&amp;GI$5,Fluxo!$U:$U,"&lt;="&amp;GJ$5,Fluxo!$D:$D,$D149,Fluxo!$E:$E,"&lt;&gt;"&amp;"PERMUTANTE"))</f>
        <v>0</v>
      </c>
      <c r="GK149" s="18">
        <f>IF(GK$5&gt;$G$4,0,SUMIFS(Fluxo!$O:$O,Fluxo!$U:$U,"&gt;"&amp;GJ$5,Fluxo!$U:$U,"&lt;="&amp;GK$5,Fluxo!$D:$D,$D149,Fluxo!$E:$E,"&lt;&gt;"&amp;"PERMUTANTE"))</f>
        <v>0</v>
      </c>
      <c r="GL149" s="18">
        <f>IF(GL$5&gt;$G$4,0,SUMIFS(Fluxo!$O:$O,Fluxo!$U:$U,"&gt;"&amp;GK$5,Fluxo!$U:$U,"&lt;="&amp;GL$5,Fluxo!$D:$D,$D149,Fluxo!$E:$E,"&lt;&gt;"&amp;"PERMUTANTE"))</f>
        <v>0</v>
      </c>
      <c r="GM149" s="18">
        <f>IF(GM$5&gt;$G$4,0,SUMIFS(Fluxo!$O:$O,Fluxo!$U:$U,"&gt;"&amp;GL$5,Fluxo!$U:$U,"&lt;="&amp;GM$5,Fluxo!$D:$D,$D149,Fluxo!$E:$E,"&lt;&gt;"&amp;"PERMUTANTE"))</f>
        <v>0</v>
      </c>
      <c r="GN149" s="18">
        <f>IF(GN$5&gt;$G$4,0,SUMIFS(Fluxo!$O:$O,Fluxo!$U:$U,"&gt;"&amp;GM$5,Fluxo!$U:$U,"&lt;="&amp;GN$5,Fluxo!$D:$D,$D149,Fluxo!$E:$E,"&lt;&gt;"&amp;"PERMUTANTE"))</f>
        <v>0</v>
      </c>
      <c r="GO149" s="18">
        <f>IF(GO$5&gt;$G$4,0,SUMIFS(Fluxo!$O:$O,Fluxo!$U:$U,"&gt;"&amp;GN$5,Fluxo!$U:$U,"&lt;="&amp;GO$5,Fluxo!$D:$D,$D149,Fluxo!$E:$E,"&lt;&gt;"&amp;"PERMUTANTE"))</f>
        <v>0</v>
      </c>
      <c r="GP149" s="18">
        <f>IF(GP$5&gt;$G$4,0,SUMIFS(Fluxo!$O:$O,Fluxo!$U:$U,"&gt;"&amp;GO$5,Fluxo!$U:$U,"&lt;="&amp;GP$5,Fluxo!$D:$D,$D149,Fluxo!$E:$E,"&lt;&gt;"&amp;"PERMUTANTE"))</f>
        <v>0</v>
      </c>
      <c r="GQ149" s="18">
        <f>IF(GQ$5&gt;$G$4,0,SUMIFS(Fluxo!$O:$O,Fluxo!$U:$U,"&gt;"&amp;GP$5,Fluxo!$U:$U,"&lt;="&amp;GQ$5,Fluxo!$D:$D,$D149,Fluxo!$E:$E,"&lt;&gt;"&amp;"PERMUTANTE"))</f>
        <v>0</v>
      </c>
      <c r="GR149" s="18">
        <f>IF(GR$5&gt;$G$4,0,SUMIFS(Fluxo!$O:$O,Fluxo!$U:$U,"&gt;"&amp;GQ$5,Fluxo!$U:$U,"&lt;="&amp;GR$5,Fluxo!$D:$D,$D149,Fluxo!$E:$E,"&lt;&gt;"&amp;"PERMUTANTE"))</f>
        <v>0</v>
      </c>
      <c r="GS149" s="18">
        <f>IF(GS$5&gt;$G$4,0,SUMIFS(Fluxo!$O:$O,Fluxo!$U:$U,"&gt;"&amp;GR$5,Fluxo!$U:$U,"&lt;="&amp;GS$5,Fluxo!$D:$D,$D149,Fluxo!$E:$E,"&lt;&gt;"&amp;"PERMUTANTE"))</f>
        <v>0</v>
      </c>
      <c r="GT149" s="18">
        <f>IF(GT$5&gt;$G$4,0,SUMIFS(Fluxo!$O:$O,Fluxo!$U:$U,"&gt;"&amp;GS$5,Fluxo!$U:$U,"&lt;="&amp;GT$5,Fluxo!$D:$D,$D149,Fluxo!$E:$E,"&lt;&gt;"&amp;"PERMUTANTE"))</f>
        <v>0</v>
      </c>
      <c r="GU149" s="18">
        <f>IF(GU$5&gt;$G$4,0,SUMIFS(Fluxo!$O:$O,Fluxo!$U:$U,"&gt;"&amp;GT$5,Fluxo!$U:$U,"&lt;="&amp;GU$5,Fluxo!$D:$D,$D149,Fluxo!$E:$E,"&lt;&gt;"&amp;"PERMUTANTE"))</f>
        <v>0</v>
      </c>
      <c r="GV149" s="18">
        <f>IF(GV$5&gt;$G$4,0,SUMIFS(Fluxo!$O:$O,Fluxo!$U:$U,"&gt;"&amp;GU$5,Fluxo!$U:$U,"&lt;="&amp;GV$5,Fluxo!$D:$D,$D149,Fluxo!$E:$E,"&lt;&gt;"&amp;"PERMUTANTE"))</f>
        <v>0</v>
      </c>
      <c r="GW149" s="18">
        <f>IF(GW$5&gt;$G$4,0,SUMIFS(Fluxo!$O:$O,Fluxo!$U:$U,"&gt;"&amp;GV$5,Fluxo!$U:$U,"&lt;="&amp;GW$5,Fluxo!$D:$D,$D149,Fluxo!$E:$E,"&lt;&gt;"&amp;"PERMUTANTE"))</f>
        <v>0</v>
      </c>
      <c r="GX149" s="18">
        <f>IF(GX$5&gt;$G$4,0,SUMIFS(Fluxo!$O:$O,Fluxo!$U:$U,"&gt;"&amp;GW$5,Fluxo!$U:$U,"&lt;="&amp;GX$5,Fluxo!$D:$D,$D149,Fluxo!$E:$E,"&lt;&gt;"&amp;"PERMUTANTE"))</f>
        <v>0</v>
      </c>
      <c r="GY149" s="18">
        <f>IF(GY$5&gt;$G$4,0,SUMIFS(Fluxo!$O:$O,Fluxo!$U:$U,"&gt;"&amp;GX$5,Fluxo!$U:$U,"&lt;="&amp;GY$5,Fluxo!$D:$D,$D149,Fluxo!$E:$E,"&lt;&gt;"&amp;"PERMUTANTE"))</f>
        <v>0</v>
      </c>
      <c r="GZ149" s="18">
        <f>IF(GZ$5&gt;$G$4,0,SUMIFS(Fluxo!$O:$O,Fluxo!$U:$U,"&gt;"&amp;GY$5,Fluxo!$U:$U,"&lt;="&amp;GZ$5,Fluxo!$D:$D,$D149,Fluxo!$E:$E,"&lt;&gt;"&amp;"PERMUTANTE"))</f>
        <v>0</v>
      </c>
      <c r="HA149" s="18">
        <f>IF(HA$5&gt;$G$4,0,SUMIFS(Fluxo!$O:$O,Fluxo!$U:$U,"&gt;"&amp;GZ$5,Fluxo!$U:$U,"&lt;="&amp;HA$5,Fluxo!$D:$D,$D149,Fluxo!$E:$E,"&lt;&gt;"&amp;"PERMUTANTE"))</f>
        <v>0</v>
      </c>
      <c r="HB149" s="18">
        <f>IF(HB$5&gt;$G$4,0,SUMIFS(Fluxo!$O:$O,Fluxo!$U:$U,"&gt;"&amp;HA$5,Fluxo!$U:$U,"&lt;="&amp;HB$5,Fluxo!$D:$D,$D149,Fluxo!$E:$E,"&lt;&gt;"&amp;"PERMUTANTE"))</f>
        <v>0</v>
      </c>
      <c r="HC149" s="18">
        <f>IF(HC$5&gt;$G$4,0,SUMIFS(Fluxo!$O:$O,Fluxo!$U:$U,"&gt;"&amp;HB$5,Fluxo!$U:$U,"&lt;="&amp;HC$5,Fluxo!$D:$D,$D149,Fluxo!$E:$E,"&lt;&gt;"&amp;"PERMUTANTE"))</f>
        <v>0</v>
      </c>
      <c r="HD149" s="18">
        <f>IF(HD$5&gt;$G$4,0,SUMIFS(Fluxo!$O:$O,Fluxo!$U:$U,"&gt;"&amp;HC$5,Fluxo!$U:$U,"&lt;="&amp;HD$5,Fluxo!$D:$D,$D149,Fluxo!$E:$E,"&lt;&gt;"&amp;"PERMUTANTE"))</f>
        <v>0</v>
      </c>
      <c r="HE149" s="18">
        <f>IF(HE$5&gt;$G$4,0,SUMIFS(Fluxo!$O:$O,Fluxo!$U:$U,"&gt;"&amp;HD$5,Fluxo!$U:$U,"&lt;="&amp;HE$5,Fluxo!$D:$D,$D149,Fluxo!$E:$E,"&lt;&gt;"&amp;"PERMUTANTE"))</f>
        <v>0</v>
      </c>
      <c r="HF149" s="18">
        <f>IF(HF$5&gt;$G$4,0,SUMIFS(Fluxo!$O:$O,Fluxo!$U:$U,"&gt;"&amp;HE$5,Fluxo!$U:$U,"&lt;="&amp;HF$5,Fluxo!$D:$D,$D149,Fluxo!$E:$E,"&lt;&gt;"&amp;"PERMUTANTE"))</f>
        <v>0</v>
      </c>
    </row>
    <row r="150" spans="1:214">
      <c r="A150" s="20">
        <f t="shared" si="13"/>
        <v>140</v>
      </c>
      <c r="B150" s="140" t="str">
        <f>'Check Carteira'!C142</f>
        <v>E.1016.99.03.3005</v>
      </c>
      <c r="C150" s="141">
        <v>1</v>
      </c>
      <c r="D150" s="129" t="str">
        <f>'Check Carteira'!F142</f>
        <v>S-3005</v>
      </c>
      <c r="E150" s="21">
        <f>IFERROR(INDEX(Contratos!L:L,MATCH(D150,Contratos!R:R,0)),"")</f>
        <v>45054</v>
      </c>
      <c r="F150" s="139">
        <f>IFERROR(INDEX(Contratos!G:G,MATCH(D150,Contratos!R:R,0)),"")</f>
        <v>319209</v>
      </c>
      <c r="H150" s="83">
        <f t="shared" si="12"/>
        <v>41027.759999999995</v>
      </c>
      <c r="J150" s="18">
        <f>IF(J$5&gt;$G$4,0,SUMIFS(Fluxo!$O:$O,Fluxo!$U:$U,"&gt;"&amp;I$5,Fluxo!$U:$U,"&lt;="&amp;J$5,Fluxo!$D:$D,$D150))</f>
        <v>0</v>
      </c>
      <c r="K150" s="18">
        <f>IF(K$5&gt;$G$4,0,SUMIFS(Fluxo!$O:$O,Fluxo!$U:$U,"&gt;"&amp;J$5,Fluxo!$U:$U,"&lt;="&amp;K$5,Fluxo!$D:$D,$D150))</f>
        <v>19809</v>
      </c>
      <c r="L150" s="18">
        <f>IF(L$5&gt;$G$4,0,SUMIFS(Fluxo!$O:$O,Fluxo!$U:$U,"&gt;"&amp;K$5,Fluxo!$U:$U,"&lt;="&amp;L$5,Fluxo!$D:$D,$D150))</f>
        <v>1291.8499999999999</v>
      </c>
      <c r="M150" s="18">
        <f>IF(M$5&gt;$G$4,0,SUMIFS(Fluxo!$O:$O,Fluxo!$U:$U,"&gt;"&amp;L$5,Fluxo!$U:$U,"&lt;="&amp;M$5,Fluxo!$D:$D,$D150))</f>
        <v>1299.5</v>
      </c>
      <c r="N150" s="18">
        <f>IF(N$5&gt;$G$4,0,SUMIFS(Fluxo!$O:$O,Fluxo!$U:$U,"&gt;"&amp;M$5,Fluxo!$U:$U,"&lt;="&amp;N$5,Fluxo!$D:$D,$D150))</f>
        <v>1308.77</v>
      </c>
      <c r="O150" s="18">
        <f>IF(O$5&gt;$G$4,0,SUMIFS(Fluxo!$O:$O,Fluxo!$U:$U,"&gt;"&amp;N$5,Fluxo!$U:$U,"&lt;="&amp;O$5,Fluxo!$D:$D,$D150))</f>
        <v>1310.0899999999999</v>
      </c>
      <c r="P150" s="18">
        <f>IF(P$5&gt;$G$4,0,SUMIFS(Fluxo!$O:$O,Fluxo!$U:$U,"&gt;"&amp;O$5,Fluxo!$U:$U,"&lt;="&amp;P$5,Fluxo!$D:$D,$D150))</f>
        <v>1312.26</v>
      </c>
      <c r="Q150" s="18">
        <f>IF(Q$5&gt;$G$4,0,SUMIFS(Fluxo!$O:$O,Fluxo!$U:$U,"&gt;"&amp;P$5,Fluxo!$U:$U,"&lt;="&amp;Q$5,Fluxo!$D:$D,$D150))</f>
        <v>1316.76</v>
      </c>
      <c r="R150" s="18">
        <f>IF(R$5&gt;$G$4,0,SUMIFS(Fluxo!$O:$O,Fluxo!$U:$U,"&gt;"&amp;Q$5,Fluxo!$U:$U,"&lt;="&amp;R$5,Fluxo!$D:$D,$D150))</f>
        <v>1319.36</v>
      </c>
      <c r="S150" s="18">
        <f>IF(S$5&gt;$G$4,0,SUMIFS(Fluxo!$O:$O,Fluxo!$U:$U,"&gt;"&amp;R$5,Fluxo!$U:$U,"&lt;="&amp;S$5,Fluxo!$D:$D,$D150,Fluxo!$E:$E,"&lt;&gt;"&amp;"PERMUTANTE"))</f>
        <v>1320.26</v>
      </c>
      <c r="T150" s="18">
        <f>IF(T$5&gt;$G$4,0,SUMIFS(Fluxo!$O:$O,Fluxo!$U:$U,"&gt;"&amp;S$5,Fluxo!$U:$U,"&lt;="&amp;T$5,Fluxo!$D:$D,$D150,Fluxo!$E:$E,"&lt;&gt;"&amp;"PERMUTANTE"))</f>
        <v>1324.31</v>
      </c>
      <c r="U150" s="18">
        <f>IF(U$5&gt;$G$4,0,SUMIFS(Fluxo!$O:$O,Fluxo!$U:$U,"&gt;"&amp;T$5,Fluxo!$U:$U,"&lt;="&amp;U$5,Fluxo!$D:$D,$D150,Fluxo!$E:$E,"&lt;&gt;"&amp;"PERMUTANTE"))</f>
        <v>1327.89</v>
      </c>
      <c r="V150" s="18">
        <f>IF(V$5&gt;$G$4,0,SUMIFS(Fluxo!$O:$O,Fluxo!$U:$U,"&gt;"&amp;U$5,Fluxo!$U:$U,"&lt;="&amp;V$5,Fluxo!$D:$D,$D150,Fluxo!$E:$E,"&lt;&gt;"&amp;"PERMUTANTE"))</f>
        <v>1329.63</v>
      </c>
      <c r="W150" s="18">
        <f>IF(W$5&gt;$G$4,0,SUMIFS(Fluxo!$O:$O,Fluxo!$U:$U,"&gt;"&amp;V$5,Fluxo!$U:$U,"&lt;="&amp;W$5,Fluxo!$D:$D,$D150,Fluxo!$E:$E,"&lt;&gt;"&amp;"PERMUTANTE"))</f>
        <v>1333.35</v>
      </c>
      <c r="X150" s="18">
        <f>IF(X$5&gt;$G$4,0,SUMIFS(Fluxo!$O:$O,Fluxo!$U:$U,"&gt;"&amp;W$5,Fluxo!$U:$U,"&lt;="&amp;X$5,Fluxo!$D:$D,$D150,Fluxo!$E:$E,"&lt;&gt;"&amp;"PERMUTANTE"))</f>
        <v>1340.22</v>
      </c>
      <c r="Y150" s="18">
        <f>IF(Y$5&gt;$G$4,0,SUMIFS(Fluxo!$O:$O,Fluxo!$U:$U,"&gt;"&amp;X$5,Fluxo!$U:$U,"&lt;="&amp;Y$5,Fluxo!$D:$D,$D150,Fluxo!$E:$E,"&lt;&gt;"&amp;"PERMUTANTE"))</f>
        <v>1351.78</v>
      </c>
      <c r="Z150" s="18">
        <f>IF(Z$5&gt;$G$4,0,SUMIFS(Fluxo!$O:$O,Fluxo!$U:$U,"&gt;"&amp;Y$5,Fluxo!$U:$U,"&lt;="&amp;Z$5,Fluxo!$D:$D,$D150,Fluxo!$E:$E,"&lt;&gt;"&amp;"PERMUTANTE"))</f>
        <v>1361.44</v>
      </c>
      <c r="AA150" s="18">
        <f>IF(AA$5&gt;$G$4,0,SUMIFS(Fluxo!$O:$O,Fluxo!$U:$U,"&gt;"&amp;Z$5,Fluxo!$U:$U,"&lt;="&amp;AA$5,Fluxo!$D:$D,$D150,Fluxo!$E:$E,"&lt;&gt;"&amp;"PERMUTANTE"))</f>
        <v>1371.29</v>
      </c>
      <c r="AB150" s="18">
        <f>IF(AB$5&gt;$G$4,0,SUMIFS(Fluxo!$O:$O,Fluxo!$U:$U,"&gt;"&amp;AA$5,Fluxo!$U:$U,"&lt;="&amp;AB$5,Fluxo!$D:$D,$D150,Fluxo!$E:$E,"&lt;&gt;"&amp;"PERMUTANTE"))</f>
        <v>0</v>
      </c>
      <c r="AC150" s="18">
        <f>IF(AC$5&gt;$G$4,0,SUMIFS(Fluxo!$O:$O,Fluxo!$U:$U,"&gt;"&amp;AB$5,Fluxo!$U:$U,"&lt;="&amp;AC$5,Fluxo!$D:$D,$D150,Fluxo!$E:$E,"&lt;&gt;"&amp;"PERMUTANTE"))</f>
        <v>0</v>
      </c>
      <c r="AD150" s="18">
        <f>IF(AD$5&gt;$G$4,0,SUMIFS(Fluxo!$O:$O,Fluxo!$U:$U,"&gt;"&amp;AC$5,Fluxo!$U:$U,"&lt;="&amp;AD$5,Fluxo!$D:$D,$D150,Fluxo!$E:$E,"&lt;&gt;"&amp;"PERMUTANTE"))</f>
        <v>0</v>
      </c>
      <c r="AE150" s="18">
        <f>IF(AE$5&gt;$G$4,0,SUMIFS(Fluxo!$O:$O,Fluxo!$U:$U,"&gt;"&amp;AD$5,Fluxo!$U:$U,"&lt;="&amp;AE$5,Fluxo!$D:$D,$D150,Fluxo!$E:$E,"&lt;&gt;"&amp;"PERMUTANTE"))</f>
        <v>0</v>
      </c>
      <c r="AF150" s="18">
        <f>IF(AF$5&gt;$G$4,0,SUMIFS(Fluxo!$O:$O,Fluxo!$U:$U,"&gt;"&amp;AE$5,Fluxo!$U:$U,"&lt;="&amp;AF$5,Fluxo!$D:$D,$D150,Fluxo!$E:$E,"&lt;&gt;"&amp;"PERMUTANTE"))</f>
        <v>0</v>
      </c>
      <c r="AG150" s="18">
        <f>IF(AG$5&gt;$G$4,0,SUMIFS(Fluxo!$O:$O,Fluxo!$U:$U,"&gt;"&amp;AF$5,Fluxo!$U:$U,"&lt;="&amp;AG$5,Fluxo!$D:$D,$D150,Fluxo!$E:$E,"&lt;&gt;"&amp;"PERMUTANTE"))</f>
        <v>0</v>
      </c>
      <c r="AH150" s="18">
        <f>IF(AH$5&gt;$G$4,0,SUMIFS(Fluxo!$O:$O,Fluxo!$U:$U,"&gt;"&amp;AG$5,Fluxo!$U:$U,"&lt;="&amp;AH$5,Fluxo!$D:$D,$D150,Fluxo!$E:$E,"&lt;&gt;"&amp;"PERMUTANTE"))</f>
        <v>0</v>
      </c>
      <c r="AI150" s="18">
        <f>IF(AI$5&gt;$G$4,0,SUMIFS(Fluxo!$O:$O,Fluxo!$U:$U,"&gt;"&amp;AH$5,Fluxo!$U:$U,"&lt;="&amp;AI$5,Fluxo!$D:$D,$D150,Fluxo!$E:$E,"&lt;&gt;"&amp;"PERMUTANTE"))</f>
        <v>0</v>
      </c>
      <c r="AJ150" s="18">
        <f>IF(AJ$5&gt;$G$4,0,SUMIFS(Fluxo!$O:$O,Fluxo!$U:$U,"&gt;"&amp;AI$5,Fluxo!$U:$U,"&lt;="&amp;AJ$5,Fluxo!$D:$D,$D150,Fluxo!$E:$E,"&lt;&gt;"&amp;"PERMUTANTE"))</f>
        <v>0</v>
      </c>
      <c r="AK150" s="18">
        <f>IF(AK$5&gt;$G$4,0,SUMIFS(Fluxo!$O:$O,Fluxo!$U:$U,"&gt;"&amp;AJ$5,Fluxo!$U:$U,"&lt;="&amp;AK$5,Fluxo!$D:$D,$D150,Fluxo!$E:$E,"&lt;&gt;"&amp;"PERMUTANTE"))</f>
        <v>0</v>
      </c>
      <c r="AL150" s="18">
        <f>IF(AL$5&gt;$G$4,0,SUMIFS(Fluxo!$O:$O,Fluxo!$U:$U,"&gt;"&amp;AK$5,Fluxo!$U:$U,"&lt;="&amp;AL$5,Fluxo!$D:$D,$D150,Fluxo!$E:$E,"&lt;&gt;"&amp;"PERMUTANTE"))</f>
        <v>0</v>
      </c>
      <c r="AM150" s="18">
        <f>IF(AM$5&gt;$G$4,0,SUMIFS(Fluxo!$O:$O,Fluxo!$U:$U,"&gt;"&amp;AL$5,Fluxo!$U:$U,"&lt;="&amp;AM$5,Fluxo!$D:$D,$D150,Fluxo!$E:$E,"&lt;&gt;"&amp;"PERMUTANTE"))</f>
        <v>0</v>
      </c>
      <c r="AN150" s="18">
        <f>IF(AN$5&gt;$G$4,0,SUMIFS(Fluxo!$O:$O,Fluxo!$U:$U,"&gt;"&amp;AM$5,Fluxo!$U:$U,"&lt;="&amp;AN$5,Fluxo!$D:$D,$D150,Fluxo!$E:$E,"&lt;&gt;"&amp;"PERMUTANTE"))</f>
        <v>0</v>
      </c>
      <c r="AO150" s="18">
        <f>IF(AO$5&gt;$G$4,0,SUMIFS(Fluxo!$O:$O,Fluxo!$U:$U,"&gt;"&amp;AN$5,Fluxo!$U:$U,"&lt;="&amp;AO$5,Fluxo!$D:$D,$D150,Fluxo!$E:$E,"&lt;&gt;"&amp;"PERMUTANTE"))</f>
        <v>0</v>
      </c>
      <c r="AP150" s="18">
        <f>IF(AP$5&gt;$G$4,0,SUMIFS(Fluxo!$O:$O,Fluxo!$U:$U,"&gt;"&amp;AO$5,Fluxo!$U:$U,"&lt;="&amp;AP$5,Fluxo!$D:$D,$D150,Fluxo!$E:$E,"&lt;&gt;"&amp;"PERMUTANTE"))</f>
        <v>0</v>
      </c>
      <c r="AQ150" s="18">
        <f>IF(AQ$5&gt;$G$4,0,SUMIFS(Fluxo!$O:$O,Fluxo!$U:$U,"&gt;"&amp;AP$5,Fluxo!$U:$U,"&lt;="&amp;AQ$5,Fluxo!$D:$D,$D150,Fluxo!$E:$E,"&lt;&gt;"&amp;"PERMUTANTE"))</f>
        <v>0</v>
      </c>
      <c r="AR150" s="18">
        <f>IF(AR$5&gt;$G$4,0,SUMIFS(Fluxo!$O:$O,Fluxo!$U:$U,"&gt;"&amp;AQ$5,Fluxo!$U:$U,"&lt;="&amp;AR$5,Fluxo!$D:$D,$D150,Fluxo!$E:$E,"&lt;&gt;"&amp;"PERMUTANTE"))</f>
        <v>0</v>
      </c>
      <c r="AS150" s="18">
        <f>IF(AS$5&gt;$G$4,0,SUMIFS(Fluxo!$O:$O,Fluxo!$U:$U,"&gt;"&amp;AR$5,Fluxo!$U:$U,"&lt;="&amp;AS$5,Fluxo!$D:$D,$D150,Fluxo!$E:$E,"&lt;&gt;"&amp;"PERMUTANTE"))</f>
        <v>0</v>
      </c>
      <c r="AT150" s="18">
        <f>IF(AT$5&gt;$G$4,0,SUMIFS(Fluxo!$O:$O,Fluxo!$U:$U,"&gt;"&amp;AS$5,Fluxo!$U:$U,"&lt;="&amp;AT$5,Fluxo!$D:$D,$D150,Fluxo!$E:$E,"&lt;&gt;"&amp;"PERMUTANTE"))</f>
        <v>0</v>
      </c>
      <c r="AU150" s="18">
        <f>IF(AU$5&gt;$G$4,0,SUMIFS(Fluxo!$O:$O,Fluxo!$U:$U,"&gt;"&amp;AT$5,Fluxo!$U:$U,"&lt;="&amp;AU$5,Fluxo!$D:$D,$D150,Fluxo!$E:$E,"&lt;&gt;"&amp;"PERMUTANTE"))</f>
        <v>0</v>
      </c>
      <c r="AV150" s="18">
        <f>IF(AV$5&gt;$G$4,0,SUMIFS(Fluxo!$O:$O,Fluxo!$U:$U,"&gt;"&amp;AU$5,Fluxo!$U:$U,"&lt;="&amp;AV$5,Fluxo!$D:$D,$D150,Fluxo!$E:$E,"&lt;&gt;"&amp;"PERMUTANTE"))</f>
        <v>0</v>
      </c>
      <c r="AW150" s="18">
        <f>IF(AW$5&gt;$G$4,0,SUMIFS(Fluxo!$O:$O,Fluxo!$U:$U,"&gt;"&amp;AV$5,Fluxo!$U:$U,"&lt;="&amp;AW$5,Fluxo!$D:$D,$D150,Fluxo!$E:$E,"&lt;&gt;"&amp;"PERMUTANTE"))</f>
        <v>0</v>
      </c>
      <c r="AX150" s="18">
        <f>IF(AX$5&gt;$G$4,0,SUMIFS(Fluxo!$O:$O,Fluxo!$U:$U,"&gt;"&amp;AW$5,Fluxo!$U:$U,"&lt;="&amp;AX$5,Fluxo!$D:$D,$D150,Fluxo!$E:$E,"&lt;&gt;"&amp;"PERMUTANTE"))</f>
        <v>0</v>
      </c>
      <c r="AY150" s="18">
        <f>IF(AY$5&gt;$G$4,0,SUMIFS(Fluxo!$O:$O,Fluxo!$U:$U,"&gt;"&amp;AX$5,Fluxo!$U:$U,"&lt;="&amp;AY$5,Fluxo!$D:$D,$D150,Fluxo!$E:$E,"&lt;&gt;"&amp;"PERMUTANTE"))</f>
        <v>0</v>
      </c>
      <c r="AZ150" s="18">
        <f>IF(AZ$5&gt;$G$4,0,SUMIFS(Fluxo!$O:$O,Fluxo!$U:$U,"&gt;"&amp;AY$5,Fluxo!$U:$U,"&lt;="&amp;AZ$5,Fluxo!$D:$D,$D150,Fluxo!$E:$E,"&lt;&gt;"&amp;"PERMUTANTE"))</f>
        <v>0</v>
      </c>
      <c r="BA150" s="18">
        <f>IF(BA$5&gt;$G$4,0,SUMIFS(Fluxo!$O:$O,Fluxo!$U:$U,"&gt;"&amp;AZ$5,Fluxo!$U:$U,"&lt;="&amp;BA$5,Fluxo!$D:$D,$D150,Fluxo!$E:$E,"&lt;&gt;"&amp;"PERMUTANTE"))</f>
        <v>0</v>
      </c>
      <c r="BB150" s="18">
        <f>IF(BB$5&gt;$G$4,0,SUMIFS(Fluxo!$O:$O,Fluxo!$U:$U,"&gt;"&amp;BA$5,Fluxo!$U:$U,"&lt;="&amp;BB$5,Fluxo!$D:$D,$D150,Fluxo!$E:$E,"&lt;&gt;"&amp;"PERMUTANTE"))</f>
        <v>0</v>
      </c>
      <c r="BC150" s="18">
        <f>IF(BC$5&gt;$G$4,0,SUMIFS(Fluxo!$O:$O,Fluxo!$U:$U,"&gt;"&amp;BB$5,Fluxo!$U:$U,"&lt;="&amp;BC$5,Fluxo!$D:$D,$D150,Fluxo!$E:$E,"&lt;&gt;"&amp;"PERMUTANTE"))</f>
        <v>0</v>
      </c>
      <c r="BD150" s="18">
        <f>IF(BD$5&gt;$G$4,0,SUMIFS(Fluxo!$O:$O,Fluxo!$U:$U,"&gt;"&amp;BC$5,Fluxo!$U:$U,"&lt;="&amp;BD$5,Fluxo!$D:$D,$D150,Fluxo!$E:$E,"&lt;&gt;"&amp;"PERMUTANTE"))</f>
        <v>0</v>
      </c>
      <c r="BE150" s="18">
        <f>IF(BE$5&gt;$G$4,0,SUMIFS(Fluxo!$O:$O,Fluxo!$U:$U,"&gt;"&amp;BD$5,Fluxo!$U:$U,"&lt;="&amp;BE$5,Fluxo!$D:$D,$D150,Fluxo!$E:$E,"&lt;&gt;"&amp;"PERMUTANTE"))</f>
        <v>0</v>
      </c>
      <c r="BF150" s="18">
        <f>IF(BF$5&gt;$G$4,0,SUMIFS(Fluxo!$O:$O,Fluxo!$U:$U,"&gt;"&amp;BE$5,Fluxo!$U:$U,"&lt;="&amp;BF$5,Fluxo!$D:$D,$D150,Fluxo!$E:$E,"&lt;&gt;"&amp;"PERMUTANTE"))</f>
        <v>0</v>
      </c>
      <c r="BG150" s="18">
        <f>IF(BG$5&gt;$G$4,0,SUMIFS(Fluxo!$O:$O,Fluxo!$U:$U,"&gt;"&amp;BF$5,Fluxo!$U:$U,"&lt;="&amp;BG$5,Fluxo!$D:$D,$D150,Fluxo!$E:$E,"&lt;&gt;"&amp;"PERMUTANTE"))</f>
        <v>0</v>
      </c>
      <c r="BH150" s="18">
        <f>IF(BH$5&gt;$G$4,0,SUMIFS(Fluxo!$O:$O,Fluxo!$U:$U,"&gt;"&amp;BG$5,Fluxo!$U:$U,"&lt;="&amp;BH$5,Fluxo!$D:$D,$D150,Fluxo!$E:$E,"&lt;&gt;"&amp;"PERMUTANTE"))</f>
        <v>0</v>
      </c>
      <c r="BI150" s="18">
        <f>IF(BI$5&gt;$G$4,0,SUMIFS(Fluxo!$O:$O,Fluxo!$U:$U,"&gt;"&amp;BH$5,Fluxo!$U:$U,"&lt;="&amp;BI$5,Fluxo!$D:$D,$D150,Fluxo!$E:$E,"&lt;&gt;"&amp;"PERMUTANTE"))</f>
        <v>0</v>
      </c>
      <c r="BJ150" s="18">
        <f>IF(BJ$5&gt;$G$4,0,SUMIFS(Fluxo!$O:$O,Fluxo!$U:$U,"&gt;"&amp;BI$5,Fluxo!$U:$U,"&lt;="&amp;BJ$5,Fluxo!$D:$D,$D150,Fluxo!$E:$E,"&lt;&gt;"&amp;"PERMUTANTE"))</f>
        <v>0</v>
      </c>
      <c r="BK150" s="18">
        <f>IF(BK$5&gt;$G$4,0,SUMIFS(Fluxo!$O:$O,Fluxo!$U:$U,"&gt;"&amp;BJ$5,Fluxo!$U:$U,"&lt;="&amp;BK$5,Fluxo!$D:$D,$D150,Fluxo!$E:$E,"&lt;&gt;"&amp;"PERMUTANTE"))</f>
        <v>0</v>
      </c>
      <c r="BL150" s="18">
        <f>IF(BL$5&gt;$G$4,0,SUMIFS(Fluxo!$O:$O,Fluxo!$U:$U,"&gt;"&amp;BK$5,Fluxo!$U:$U,"&lt;="&amp;BL$5,Fluxo!$D:$D,$D150,Fluxo!$E:$E,"&lt;&gt;"&amp;"PERMUTANTE"))</f>
        <v>0</v>
      </c>
      <c r="BM150" s="18">
        <f>IF(BM$5&gt;$G$4,0,SUMIFS(Fluxo!$O:$O,Fluxo!$U:$U,"&gt;"&amp;BL$5,Fluxo!$U:$U,"&lt;="&amp;BM$5,Fluxo!$D:$D,$D150,Fluxo!$E:$E,"&lt;&gt;"&amp;"PERMUTANTE"))</f>
        <v>0</v>
      </c>
      <c r="BN150" s="18">
        <f>IF(BN$5&gt;$G$4,0,SUMIFS(Fluxo!$O:$O,Fluxo!$U:$U,"&gt;"&amp;BM$5,Fluxo!$U:$U,"&lt;="&amp;BN$5,Fluxo!$D:$D,$D150,Fluxo!$E:$E,"&lt;&gt;"&amp;"PERMUTANTE"))</f>
        <v>0</v>
      </c>
      <c r="BO150" s="18">
        <f>IF(BO$5&gt;$G$4,0,SUMIFS(Fluxo!$O:$O,Fluxo!$U:$U,"&gt;"&amp;BN$5,Fluxo!$U:$U,"&lt;="&amp;BO$5,Fluxo!$D:$D,$D150,Fluxo!$E:$E,"&lt;&gt;"&amp;"PERMUTANTE"))</f>
        <v>0</v>
      </c>
      <c r="BP150" s="18">
        <f>IF(BP$5&gt;$G$4,0,SUMIFS(Fluxo!$O:$O,Fluxo!$U:$U,"&gt;"&amp;BO$5,Fluxo!$U:$U,"&lt;="&amp;BP$5,Fluxo!$D:$D,$D150,Fluxo!$E:$E,"&lt;&gt;"&amp;"PERMUTANTE"))</f>
        <v>0</v>
      </c>
      <c r="BQ150" s="18">
        <f>IF(BQ$5&gt;$G$4,0,SUMIFS(Fluxo!$O:$O,Fluxo!$U:$U,"&gt;"&amp;BP$5,Fluxo!$U:$U,"&lt;="&amp;BQ$5,Fluxo!$D:$D,$D150,Fluxo!$E:$E,"&lt;&gt;"&amp;"PERMUTANTE"))</f>
        <v>0</v>
      </c>
      <c r="BR150" s="18">
        <f>IF(BR$5&gt;$G$4,0,SUMIFS(Fluxo!$O:$O,Fluxo!$U:$U,"&gt;"&amp;BQ$5,Fluxo!$U:$U,"&lt;="&amp;BR$5,Fluxo!$D:$D,$D150,Fluxo!$E:$E,"&lt;&gt;"&amp;"PERMUTANTE"))</f>
        <v>0</v>
      </c>
      <c r="BS150" s="18">
        <f>IF(BS$5&gt;$G$4,0,SUMIFS(Fluxo!$O:$O,Fluxo!$U:$U,"&gt;"&amp;BR$5,Fluxo!$U:$U,"&lt;="&amp;BS$5,Fluxo!$D:$D,$D150,Fluxo!$E:$E,"&lt;&gt;"&amp;"PERMUTANTE"))</f>
        <v>0</v>
      </c>
      <c r="BT150" s="18">
        <f>IF(BT$5&gt;$G$4,0,SUMIFS(Fluxo!$O:$O,Fluxo!$U:$U,"&gt;"&amp;BS$5,Fluxo!$U:$U,"&lt;="&amp;BT$5,Fluxo!$D:$D,$D150,Fluxo!$E:$E,"&lt;&gt;"&amp;"PERMUTANTE"))</f>
        <v>0</v>
      </c>
      <c r="BU150" s="18">
        <f>IF(BU$5&gt;$G$4,0,SUMIFS(Fluxo!$O:$O,Fluxo!$U:$U,"&gt;"&amp;BT$5,Fluxo!$U:$U,"&lt;="&amp;BU$5,Fluxo!$D:$D,$D150,Fluxo!$E:$E,"&lt;&gt;"&amp;"PERMUTANTE"))</f>
        <v>0</v>
      </c>
      <c r="BV150" s="18">
        <f>IF(BV$5&gt;$G$4,0,SUMIFS(Fluxo!$O:$O,Fluxo!$U:$U,"&gt;"&amp;BU$5,Fluxo!$U:$U,"&lt;="&amp;BV$5,Fluxo!$D:$D,$D150,Fluxo!$E:$E,"&lt;&gt;"&amp;"PERMUTANTE"))</f>
        <v>0</v>
      </c>
      <c r="BW150" s="18">
        <f>IF(BW$5&gt;$G$4,0,SUMIFS(Fluxo!$O:$O,Fluxo!$U:$U,"&gt;"&amp;BV$5,Fluxo!$U:$U,"&lt;="&amp;BW$5,Fluxo!$D:$D,$D150,Fluxo!$E:$E,"&lt;&gt;"&amp;"PERMUTANTE"))</f>
        <v>0</v>
      </c>
      <c r="BX150" s="18">
        <f>IF(BX$5&gt;$G$4,0,SUMIFS(Fluxo!$O:$O,Fluxo!$U:$U,"&gt;"&amp;BW$5,Fluxo!$U:$U,"&lt;="&amp;BX$5,Fluxo!$D:$D,$D150,Fluxo!$E:$E,"&lt;&gt;"&amp;"PERMUTANTE"))</f>
        <v>0</v>
      </c>
      <c r="BY150" s="18">
        <f>IF(BY$5&gt;$G$4,0,SUMIFS(Fluxo!$O:$O,Fluxo!$U:$U,"&gt;"&amp;BX$5,Fluxo!$U:$U,"&lt;="&amp;BY$5,Fluxo!$D:$D,$D150,Fluxo!$E:$E,"&lt;&gt;"&amp;"PERMUTANTE"))</f>
        <v>0</v>
      </c>
      <c r="BZ150" s="18">
        <f>IF(BZ$5&gt;$G$4,0,SUMIFS(Fluxo!$O:$O,Fluxo!$U:$U,"&gt;"&amp;BY$5,Fluxo!$U:$U,"&lt;="&amp;BZ$5,Fluxo!$D:$D,$D150,Fluxo!$E:$E,"&lt;&gt;"&amp;"PERMUTANTE"))</f>
        <v>0</v>
      </c>
      <c r="CA150" s="18">
        <f>IF(CA$5&gt;$G$4,0,SUMIFS(Fluxo!$O:$O,Fluxo!$U:$U,"&gt;"&amp;BZ$5,Fluxo!$U:$U,"&lt;="&amp;CA$5,Fluxo!$D:$D,$D150,Fluxo!$E:$E,"&lt;&gt;"&amp;"PERMUTANTE"))</f>
        <v>0</v>
      </c>
      <c r="CB150" s="18">
        <f>IF(CB$5&gt;$G$4,0,SUMIFS(Fluxo!$O:$O,Fluxo!$U:$U,"&gt;"&amp;CA$5,Fluxo!$U:$U,"&lt;="&amp;CB$5,Fluxo!$D:$D,$D150,Fluxo!$E:$E,"&lt;&gt;"&amp;"PERMUTANTE"))</f>
        <v>0</v>
      </c>
      <c r="CC150" s="18">
        <f>IF(CC$5&gt;$G$4,0,SUMIFS(Fluxo!$O:$O,Fluxo!$U:$U,"&gt;"&amp;CB$5,Fluxo!$U:$U,"&lt;="&amp;CC$5,Fluxo!$D:$D,$D150,Fluxo!$E:$E,"&lt;&gt;"&amp;"PERMUTANTE"))</f>
        <v>0</v>
      </c>
      <c r="CD150" s="18">
        <f>IF(CD$5&gt;$G$4,0,SUMIFS(Fluxo!$O:$O,Fluxo!$U:$U,"&gt;"&amp;CC$5,Fluxo!$U:$U,"&lt;="&amp;CD$5,Fluxo!$D:$D,$D150,Fluxo!$E:$E,"&lt;&gt;"&amp;"PERMUTANTE"))</f>
        <v>0</v>
      </c>
      <c r="CE150" s="18">
        <f>IF(CE$5&gt;$G$4,0,SUMIFS(Fluxo!$O:$O,Fluxo!$U:$U,"&gt;"&amp;CD$5,Fluxo!$U:$U,"&lt;="&amp;CE$5,Fluxo!$D:$D,$D150,Fluxo!$E:$E,"&lt;&gt;"&amp;"PERMUTANTE"))</f>
        <v>0</v>
      </c>
      <c r="CF150" s="18">
        <f>IF(CF$5&gt;$G$4,0,SUMIFS(Fluxo!$O:$O,Fluxo!$U:$U,"&gt;"&amp;CE$5,Fluxo!$U:$U,"&lt;="&amp;CF$5,Fluxo!$D:$D,$D150,Fluxo!$E:$E,"&lt;&gt;"&amp;"PERMUTANTE"))</f>
        <v>0</v>
      </c>
      <c r="CG150" s="18">
        <f>IF(CG$5&gt;$G$4,0,SUMIFS(Fluxo!$O:$O,Fluxo!$U:$U,"&gt;"&amp;CF$5,Fluxo!$U:$U,"&lt;="&amp;CG$5,Fluxo!$D:$D,$D150,Fluxo!$E:$E,"&lt;&gt;"&amp;"PERMUTANTE"))</f>
        <v>0</v>
      </c>
      <c r="CH150" s="18">
        <f>IF(CH$5&gt;$G$4,0,SUMIFS(Fluxo!$O:$O,Fluxo!$U:$U,"&gt;"&amp;CG$5,Fluxo!$U:$U,"&lt;="&amp;CH$5,Fluxo!$D:$D,$D150,Fluxo!$E:$E,"&lt;&gt;"&amp;"PERMUTANTE"))</f>
        <v>0</v>
      </c>
      <c r="CI150" s="18">
        <f>IF(CI$5&gt;$G$4,0,SUMIFS(Fluxo!$O:$O,Fluxo!$U:$U,"&gt;"&amp;CH$5,Fluxo!$U:$U,"&lt;="&amp;CI$5,Fluxo!$D:$D,$D150,Fluxo!$E:$E,"&lt;&gt;"&amp;"PERMUTANTE"))</f>
        <v>0</v>
      </c>
      <c r="CJ150" s="18">
        <f>IF(CJ$5&gt;$G$4,0,SUMIFS(Fluxo!$O:$O,Fluxo!$U:$U,"&gt;"&amp;CI$5,Fluxo!$U:$U,"&lt;="&amp;CJ$5,Fluxo!$D:$D,$D150,Fluxo!$E:$E,"&lt;&gt;"&amp;"PERMUTANTE"))</f>
        <v>0</v>
      </c>
      <c r="CK150" s="18">
        <f>IF(CK$5&gt;$G$4,0,SUMIFS(Fluxo!$O:$O,Fluxo!$U:$U,"&gt;"&amp;CJ$5,Fluxo!$U:$U,"&lt;="&amp;CK$5,Fluxo!$D:$D,$D150,Fluxo!$E:$E,"&lt;&gt;"&amp;"PERMUTANTE"))</f>
        <v>0</v>
      </c>
      <c r="CL150" s="18">
        <f>IF(CL$5&gt;$G$4,0,SUMIFS(Fluxo!$O:$O,Fluxo!$U:$U,"&gt;"&amp;CK$5,Fluxo!$U:$U,"&lt;="&amp;CL$5,Fluxo!$D:$D,$D150,Fluxo!$E:$E,"&lt;&gt;"&amp;"PERMUTANTE"))</f>
        <v>0</v>
      </c>
      <c r="CM150" s="18">
        <f>IF(CM$5&gt;$G$4,0,SUMIFS(Fluxo!$O:$O,Fluxo!$U:$U,"&gt;"&amp;CL$5,Fluxo!$U:$U,"&lt;="&amp;CM$5,Fluxo!$D:$D,$D150,Fluxo!$E:$E,"&lt;&gt;"&amp;"PERMUTANTE"))</f>
        <v>0</v>
      </c>
      <c r="CN150" s="18">
        <f>IF(CN$5&gt;$G$4,0,SUMIFS(Fluxo!$O:$O,Fluxo!$U:$U,"&gt;"&amp;CM$5,Fluxo!$U:$U,"&lt;="&amp;CN$5,Fluxo!$D:$D,$D150,Fluxo!$E:$E,"&lt;&gt;"&amp;"PERMUTANTE"))</f>
        <v>0</v>
      </c>
      <c r="CO150" s="18">
        <f>IF(CO$5&gt;$G$4,0,SUMIFS(Fluxo!$O:$O,Fluxo!$U:$U,"&gt;"&amp;CN$5,Fluxo!$U:$U,"&lt;="&amp;CO$5,Fluxo!$D:$D,$D150,Fluxo!$E:$E,"&lt;&gt;"&amp;"PERMUTANTE"))</f>
        <v>0</v>
      </c>
      <c r="CP150" s="18">
        <f>IF(CP$5&gt;$G$4,0,SUMIFS(Fluxo!$O:$O,Fluxo!$U:$U,"&gt;"&amp;CO$5,Fluxo!$U:$U,"&lt;="&amp;CP$5,Fluxo!$D:$D,$D150,Fluxo!$E:$E,"&lt;&gt;"&amp;"PERMUTANTE"))</f>
        <v>0</v>
      </c>
      <c r="CQ150" s="18">
        <f>IF(CQ$5&gt;$G$4,0,SUMIFS(Fluxo!$O:$O,Fluxo!$U:$U,"&gt;"&amp;CP$5,Fluxo!$U:$U,"&lt;="&amp;CQ$5,Fluxo!$D:$D,$D150,Fluxo!$E:$E,"&lt;&gt;"&amp;"PERMUTANTE"))</f>
        <v>0</v>
      </c>
      <c r="CR150" s="18">
        <f>IF(CR$5&gt;$G$4,0,SUMIFS(Fluxo!$O:$O,Fluxo!$U:$U,"&gt;"&amp;CQ$5,Fluxo!$U:$U,"&lt;="&amp;CR$5,Fluxo!$D:$D,$D150,Fluxo!$E:$E,"&lt;&gt;"&amp;"PERMUTANTE"))</f>
        <v>0</v>
      </c>
      <c r="CS150" s="18">
        <f>IF(CS$5&gt;$G$4,0,SUMIFS(Fluxo!$O:$O,Fluxo!$U:$U,"&gt;"&amp;CR$5,Fluxo!$U:$U,"&lt;="&amp;CS$5,Fluxo!$D:$D,$D150,Fluxo!$E:$E,"&lt;&gt;"&amp;"PERMUTANTE"))</f>
        <v>0</v>
      </c>
      <c r="CT150" s="18">
        <f>IF(CT$5&gt;$G$4,0,SUMIFS(Fluxo!$O:$O,Fluxo!$U:$U,"&gt;"&amp;CS$5,Fluxo!$U:$U,"&lt;="&amp;CT$5,Fluxo!$D:$D,$D150,Fluxo!$E:$E,"&lt;&gt;"&amp;"PERMUTANTE"))</f>
        <v>0</v>
      </c>
      <c r="CU150" s="18">
        <f>IF(CU$5&gt;$G$4,0,SUMIFS(Fluxo!$O:$O,Fluxo!$U:$U,"&gt;"&amp;CT$5,Fluxo!$U:$U,"&lt;="&amp;CU$5,Fluxo!$D:$D,$D150,Fluxo!$E:$E,"&lt;&gt;"&amp;"PERMUTANTE"))</f>
        <v>0</v>
      </c>
      <c r="CV150" s="18">
        <f>IF(CV$5&gt;$G$4,0,SUMIFS(Fluxo!$O:$O,Fluxo!$U:$U,"&gt;"&amp;CU$5,Fluxo!$U:$U,"&lt;="&amp;CV$5,Fluxo!$D:$D,$D150,Fluxo!$E:$E,"&lt;&gt;"&amp;"PERMUTANTE"))</f>
        <v>0</v>
      </c>
      <c r="CW150" s="18">
        <f>IF(CW$5&gt;$G$4,0,SUMIFS(Fluxo!$O:$O,Fluxo!$U:$U,"&gt;"&amp;CV$5,Fluxo!$U:$U,"&lt;="&amp;CW$5,Fluxo!$D:$D,$D150,Fluxo!$E:$E,"&lt;&gt;"&amp;"PERMUTANTE"))</f>
        <v>0</v>
      </c>
      <c r="CX150" s="18">
        <f>IF(CX$5&gt;$G$4,0,SUMIFS(Fluxo!$O:$O,Fluxo!$U:$U,"&gt;"&amp;CW$5,Fluxo!$U:$U,"&lt;="&amp;CX$5,Fluxo!$D:$D,$D150,Fluxo!$E:$E,"&lt;&gt;"&amp;"PERMUTANTE"))</f>
        <v>0</v>
      </c>
      <c r="CY150" s="18">
        <f>IF(CY$5&gt;$G$4,0,SUMIFS(Fluxo!$O:$O,Fluxo!$U:$U,"&gt;"&amp;CX$5,Fluxo!$U:$U,"&lt;="&amp;CY$5,Fluxo!$D:$D,$D150,Fluxo!$E:$E,"&lt;&gt;"&amp;"PERMUTANTE"))</f>
        <v>0</v>
      </c>
      <c r="CZ150" s="18">
        <f>IF(CZ$5&gt;$G$4,0,SUMIFS(Fluxo!$O:$O,Fluxo!$U:$U,"&gt;"&amp;CY$5,Fluxo!$U:$U,"&lt;="&amp;CZ$5,Fluxo!$D:$D,$D150,Fluxo!$E:$E,"&lt;&gt;"&amp;"PERMUTANTE"))</f>
        <v>0</v>
      </c>
      <c r="DA150" s="18">
        <f>IF(DA$5&gt;$G$4,0,SUMIFS(Fluxo!$O:$O,Fluxo!$U:$U,"&gt;"&amp;CZ$5,Fluxo!$U:$U,"&lt;="&amp;DA$5,Fluxo!$D:$D,$D150,Fluxo!$E:$E,"&lt;&gt;"&amp;"PERMUTANTE"))</f>
        <v>0</v>
      </c>
      <c r="DB150" s="18">
        <f>IF(DB$5&gt;$G$4,0,SUMIFS(Fluxo!$O:$O,Fluxo!$U:$U,"&gt;"&amp;DA$5,Fluxo!$U:$U,"&lt;="&amp;DB$5,Fluxo!$D:$D,$D150,Fluxo!$E:$E,"&lt;&gt;"&amp;"PERMUTANTE"))</f>
        <v>0</v>
      </c>
      <c r="DC150" s="18">
        <f>IF(DC$5&gt;$G$4,0,SUMIFS(Fluxo!$O:$O,Fluxo!$U:$U,"&gt;"&amp;DB$5,Fluxo!$U:$U,"&lt;="&amp;DC$5,Fluxo!$D:$D,$D150,Fluxo!$E:$E,"&lt;&gt;"&amp;"PERMUTANTE"))</f>
        <v>0</v>
      </c>
      <c r="DD150" s="18">
        <f>IF(DD$5&gt;$G$4,0,SUMIFS(Fluxo!$O:$O,Fluxo!$U:$U,"&gt;"&amp;DC$5,Fluxo!$U:$U,"&lt;="&amp;DD$5,Fluxo!$D:$D,$D150,Fluxo!$E:$E,"&lt;&gt;"&amp;"PERMUTANTE"))</f>
        <v>0</v>
      </c>
      <c r="DE150" s="18">
        <f>IF(DE$5&gt;$G$4,0,SUMIFS(Fluxo!$O:$O,Fluxo!$U:$U,"&gt;"&amp;DD$5,Fluxo!$U:$U,"&lt;="&amp;DE$5,Fluxo!$D:$D,$D150,Fluxo!$E:$E,"&lt;&gt;"&amp;"PERMUTANTE"))</f>
        <v>0</v>
      </c>
      <c r="DF150" s="18">
        <f>IF(DF$5&gt;$G$4,0,SUMIFS(Fluxo!$O:$O,Fluxo!$U:$U,"&gt;"&amp;DE$5,Fluxo!$U:$U,"&lt;="&amp;DF$5,Fluxo!$D:$D,$D150,Fluxo!$E:$E,"&lt;&gt;"&amp;"PERMUTANTE"))</f>
        <v>0</v>
      </c>
      <c r="DG150" s="18">
        <f>IF(DG$5&gt;$G$4,0,SUMIFS(Fluxo!$O:$O,Fluxo!$U:$U,"&gt;"&amp;DF$5,Fluxo!$U:$U,"&lt;="&amp;DG$5,Fluxo!$D:$D,$D150,Fluxo!$E:$E,"&lt;&gt;"&amp;"PERMUTANTE"))</f>
        <v>0</v>
      </c>
      <c r="DH150" s="18">
        <f>IF(DH$5&gt;$G$4,0,SUMIFS(Fluxo!$O:$O,Fluxo!$U:$U,"&gt;"&amp;DG$5,Fluxo!$U:$U,"&lt;="&amp;DH$5,Fluxo!$D:$D,$D150,Fluxo!$E:$E,"&lt;&gt;"&amp;"PERMUTANTE"))</f>
        <v>0</v>
      </c>
      <c r="DI150" s="18">
        <f>IF(DI$5&gt;$G$4,0,SUMIFS(Fluxo!$O:$O,Fluxo!$U:$U,"&gt;"&amp;DH$5,Fluxo!$U:$U,"&lt;="&amp;DI$5,Fluxo!$D:$D,$D150,Fluxo!$E:$E,"&lt;&gt;"&amp;"PERMUTANTE"))</f>
        <v>0</v>
      </c>
      <c r="DJ150" s="18">
        <f>IF(DJ$5&gt;$G$4,0,SUMIFS(Fluxo!$O:$O,Fluxo!$U:$U,"&gt;"&amp;DI$5,Fluxo!$U:$U,"&lt;="&amp;DJ$5,Fluxo!$D:$D,$D150,Fluxo!$E:$E,"&lt;&gt;"&amp;"PERMUTANTE"))</f>
        <v>0</v>
      </c>
      <c r="DK150" s="18">
        <f>IF(DK$5&gt;$G$4,0,SUMIFS(Fluxo!$O:$O,Fluxo!$U:$U,"&gt;"&amp;DJ$5,Fluxo!$U:$U,"&lt;="&amp;DK$5,Fluxo!$D:$D,$D150,Fluxo!$E:$E,"&lt;&gt;"&amp;"PERMUTANTE"))</f>
        <v>0</v>
      </c>
      <c r="DL150" s="18">
        <f>IF(DL$5&gt;$G$4,0,SUMIFS(Fluxo!$O:$O,Fluxo!$U:$U,"&gt;"&amp;DK$5,Fluxo!$U:$U,"&lt;="&amp;DL$5,Fluxo!$D:$D,$D150,Fluxo!$E:$E,"&lt;&gt;"&amp;"PERMUTANTE"))</f>
        <v>0</v>
      </c>
      <c r="DM150" s="18">
        <f>IF(DM$5&gt;$G$4,0,SUMIFS(Fluxo!$O:$O,Fluxo!$U:$U,"&gt;"&amp;DL$5,Fluxo!$U:$U,"&lt;="&amp;DM$5,Fluxo!$D:$D,$D150,Fluxo!$E:$E,"&lt;&gt;"&amp;"PERMUTANTE"))</f>
        <v>0</v>
      </c>
      <c r="DN150" s="18">
        <f>IF(DN$5&gt;$G$4,0,SUMIFS(Fluxo!$O:$O,Fluxo!$U:$U,"&gt;"&amp;DM$5,Fluxo!$U:$U,"&lt;="&amp;DN$5,Fluxo!$D:$D,$D150,Fluxo!$E:$E,"&lt;&gt;"&amp;"PERMUTANTE"))</f>
        <v>0</v>
      </c>
      <c r="DO150" s="18">
        <f>IF(DO$5&gt;$G$4,0,SUMIFS(Fluxo!$O:$O,Fluxo!$U:$U,"&gt;"&amp;DN$5,Fluxo!$U:$U,"&lt;="&amp;DO$5,Fluxo!$D:$D,$D150,Fluxo!$E:$E,"&lt;&gt;"&amp;"PERMUTANTE"))</f>
        <v>0</v>
      </c>
      <c r="DP150" s="18">
        <f>IF(DP$5&gt;$G$4,0,SUMIFS(Fluxo!$O:$O,Fluxo!$U:$U,"&gt;"&amp;DO$5,Fluxo!$U:$U,"&lt;="&amp;DP$5,Fluxo!$D:$D,$D150,Fluxo!$E:$E,"&lt;&gt;"&amp;"PERMUTANTE"))</f>
        <v>0</v>
      </c>
      <c r="DQ150" s="18">
        <f>IF(DQ$5&gt;$G$4,0,SUMIFS(Fluxo!$O:$O,Fluxo!$U:$U,"&gt;"&amp;DP$5,Fluxo!$U:$U,"&lt;="&amp;DQ$5,Fluxo!$D:$D,$D150,Fluxo!$E:$E,"&lt;&gt;"&amp;"PERMUTANTE"))</f>
        <v>0</v>
      </c>
      <c r="DR150" s="18">
        <f>IF(DR$5&gt;$G$4,0,SUMIFS(Fluxo!$O:$O,Fluxo!$U:$U,"&gt;"&amp;DQ$5,Fluxo!$U:$U,"&lt;="&amp;DR$5,Fluxo!$D:$D,$D150,Fluxo!$E:$E,"&lt;&gt;"&amp;"PERMUTANTE"))</f>
        <v>0</v>
      </c>
      <c r="DS150" s="18">
        <f>IF(DS$5&gt;$G$4,0,SUMIFS(Fluxo!$O:$O,Fluxo!$U:$U,"&gt;"&amp;DR$5,Fluxo!$U:$U,"&lt;="&amp;DS$5,Fluxo!$D:$D,$D150,Fluxo!$E:$E,"&lt;&gt;"&amp;"PERMUTANTE"))</f>
        <v>0</v>
      </c>
      <c r="DT150" s="18">
        <f>IF(DT$5&gt;$G$4,0,SUMIFS(Fluxo!$O:$O,Fluxo!$U:$U,"&gt;"&amp;DS$5,Fluxo!$U:$U,"&lt;="&amp;DT$5,Fluxo!$D:$D,$D150,Fluxo!$E:$E,"&lt;&gt;"&amp;"PERMUTANTE"))</f>
        <v>0</v>
      </c>
      <c r="DU150" s="18">
        <f>IF(DU$5&gt;$G$4,0,SUMIFS(Fluxo!$O:$O,Fluxo!$U:$U,"&gt;"&amp;DT$5,Fluxo!$U:$U,"&lt;="&amp;DU$5,Fluxo!$D:$D,$D150,Fluxo!$E:$E,"&lt;&gt;"&amp;"PERMUTANTE"))</f>
        <v>0</v>
      </c>
      <c r="DV150" s="18">
        <f>IF(DV$5&gt;$G$4,0,SUMIFS(Fluxo!$O:$O,Fluxo!$U:$U,"&gt;"&amp;DU$5,Fluxo!$U:$U,"&lt;="&amp;DV$5,Fluxo!$D:$D,$D150,Fluxo!$E:$E,"&lt;&gt;"&amp;"PERMUTANTE"))</f>
        <v>0</v>
      </c>
      <c r="DW150" s="18">
        <f>IF(DW$5&gt;$G$4,0,SUMIFS(Fluxo!$O:$O,Fluxo!$U:$U,"&gt;"&amp;DV$5,Fluxo!$U:$U,"&lt;="&amp;DW$5,Fluxo!$D:$D,$D150,Fluxo!$E:$E,"&lt;&gt;"&amp;"PERMUTANTE"))</f>
        <v>0</v>
      </c>
      <c r="DX150" s="18">
        <f>IF(DX$5&gt;$G$4,0,SUMIFS(Fluxo!$O:$O,Fluxo!$U:$U,"&gt;"&amp;DW$5,Fluxo!$U:$U,"&lt;="&amp;DX$5,Fluxo!$D:$D,$D150,Fluxo!$E:$E,"&lt;&gt;"&amp;"PERMUTANTE"))</f>
        <v>0</v>
      </c>
      <c r="DY150" s="18">
        <f>IF(DY$5&gt;$G$4,0,SUMIFS(Fluxo!$O:$O,Fluxo!$U:$U,"&gt;"&amp;DX$5,Fluxo!$U:$U,"&lt;="&amp;DY$5,Fluxo!$D:$D,$D150,Fluxo!$E:$E,"&lt;&gt;"&amp;"PERMUTANTE"))</f>
        <v>0</v>
      </c>
      <c r="DZ150" s="18">
        <f>IF(DZ$5&gt;$G$4,0,SUMIFS(Fluxo!$O:$O,Fluxo!$U:$U,"&gt;"&amp;DY$5,Fluxo!$U:$U,"&lt;="&amp;DZ$5,Fluxo!$D:$D,$D150,Fluxo!$E:$E,"&lt;&gt;"&amp;"PERMUTANTE"))</f>
        <v>0</v>
      </c>
      <c r="EA150" s="18">
        <f>IF(EA$5&gt;$G$4,0,SUMIFS(Fluxo!$O:$O,Fluxo!$U:$U,"&gt;"&amp;DZ$5,Fluxo!$U:$U,"&lt;="&amp;EA$5,Fluxo!$D:$D,$D150,Fluxo!$E:$E,"&lt;&gt;"&amp;"PERMUTANTE"))</f>
        <v>0</v>
      </c>
      <c r="EB150" s="18">
        <f>IF(EB$5&gt;$G$4,0,SUMIFS(Fluxo!$O:$O,Fluxo!$U:$U,"&gt;"&amp;EA$5,Fluxo!$U:$U,"&lt;="&amp;EB$5,Fluxo!$D:$D,$D150,Fluxo!$E:$E,"&lt;&gt;"&amp;"PERMUTANTE"))</f>
        <v>0</v>
      </c>
      <c r="EC150" s="18">
        <f>IF(EC$5&gt;$G$4,0,SUMIFS(Fluxo!$O:$O,Fluxo!$U:$U,"&gt;"&amp;EB$5,Fluxo!$U:$U,"&lt;="&amp;EC$5,Fluxo!$D:$D,$D150,Fluxo!$E:$E,"&lt;&gt;"&amp;"PERMUTANTE"))</f>
        <v>0</v>
      </c>
      <c r="ED150" s="18">
        <f>IF(ED$5&gt;$G$4,0,SUMIFS(Fluxo!$O:$O,Fluxo!$U:$U,"&gt;"&amp;EC$5,Fluxo!$U:$U,"&lt;="&amp;ED$5,Fluxo!$D:$D,$D150,Fluxo!$E:$E,"&lt;&gt;"&amp;"PERMUTANTE"))</f>
        <v>0</v>
      </c>
      <c r="EE150" s="18">
        <f>IF(EE$5&gt;$G$4,0,SUMIFS(Fluxo!$O:$O,Fluxo!$U:$U,"&gt;"&amp;ED$5,Fluxo!$U:$U,"&lt;="&amp;EE$5,Fluxo!$D:$D,$D150,Fluxo!$E:$E,"&lt;&gt;"&amp;"PERMUTANTE"))</f>
        <v>0</v>
      </c>
      <c r="EF150" s="18">
        <f>IF(EF$5&gt;$G$4,0,SUMIFS(Fluxo!$O:$O,Fluxo!$U:$U,"&gt;"&amp;EE$5,Fluxo!$U:$U,"&lt;="&amp;EF$5,Fluxo!$D:$D,$D150,Fluxo!$E:$E,"&lt;&gt;"&amp;"PERMUTANTE"))</f>
        <v>0</v>
      </c>
      <c r="EG150" s="18">
        <f>IF(EG$5&gt;$G$4,0,SUMIFS(Fluxo!$O:$O,Fluxo!$U:$U,"&gt;"&amp;EF$5,Fluxo!$U:$U,"&lt;="&amp;EG$5,Fluxo!$D:$D,$D150,Fluxo!$E:$E,"&lt;&gt;"&amp;"PERMUTANTE"))</f>
        <v>0</v>
      </c>
      <c r="EH150" s="18">
        <f>IF(EH$5&gt;$G$4,0,SUMIFS(Fluxo!$O:$O,Fluxo!$U:$U,"&gt;"&amp;EG$5,Fluxo!$U:$U,"&lt;="&amp;EH$5,Fluxo!$D:$D,$D150,Fluxo!$E:$E,"&lt;&gt;"&amp;"PERMUTANTE"))</f>
        <v>0</v>
      </c>
      <c r="EI150" s="18">
        <f>IF(EI$5&gt;$G$4,0,SUMIFS(Fluxo!$O:$O,Fluxo!$U:$U,"&gt;"&amp;EH$5,Fluxo!$U:$U,"&lt;="&amp;EI$5,Fluxo!$D:$D,$D150,Fluxo!$E:$E,"&lt;&gt;"&amp;"PERMUTANTE"))</f>
        <v>0</v>
      </c>
      <c r="EJ150" s="18">
        <f>IF(EJ$5&gt;$G$4,0,SUMIFS(Fluxo!$O:$O,Fluxo!$U:$U,"&gt;"&amp;EI$5,Fluxo!$U:$U,"&lt;="&amp;EJ$5,Fluxo!$D:$D,$D150,Fluxo!$E:$E,"&lt;&gt;"&amp;"PERMUTANTE"))</f>
        <v>0</v>
      </c>
      <c r="EK150" s="18">
        <f>IF(EK$5&gt;$G$4,0,SUMIFS(Fluxo!$O:$O,Fluxo!$U:$U,"&gt;"&amp;EJ$5,Fluxo!$U:$U,"&lt;="&amp;EK$5,Fluxo!$D:$D,$D150,Fluxo!$E:$E,"&lt;&gt;"&amp;"PERMUTANTE"))</f>
        <v>0</v>
      </c>
      <c r="EL150" s="18">
        <f>IF(EL$5&gt;$G$4,0,SUMIFS(Fluxo!$O:$O,Fluxo!$U:$U,"&gt;"&amp;EK$5,Fluxo!$U:$U,"&lt;="&amp;EL$5,Fluxo!$D:$D,$D150,Fluxo!$E:$E,"&lt;&gt;"&amp;"PERMUTANTE"))</f>
        <v>0</v>
      </c>
      <c r="EM150" s="18">
        <f>IF(EM$5&gt;$G$4,0,SUMIFS(Fluxo!$O:$O,Fluxo!$U:$U,"&gt;"&amp;EL$5,Fluxo!$U:$U,"&lt;="&amp;EM$5,Fluxo!$D:$D,$D150,Fluxo!$E:$E,"&lt;&gt;"&amp;"PERMUTANTE"))</f>
        <v>0</v>
      </c>
      <c r="EN150" s="18">
        <f>IF(EN$5&gt;$G$4,0,SUMIFS(Fluxo!$O:$O,Fluxo!$U:$U,"&gt;"&amp;EM$5,Fluxo!$U:$U,"&lt;="&amp;EN$5,Fluxo!$D:$D,$D150,Fluxo!$E:$E,"&lt;&gt;"&amp;"PERMUTANTE"))</f>
        <v>0</v>
      </c>
      <c r="EO150" s="18">
        <f>IF(EO$5&gt;$G$4,0,SUMIFS(Fluxo!$O:$O,Fluxo!$U:$U,"&gt;"&amp;EN$5,Fluxo!$U:$U,"&lt;="&amp;EO$5,Fluxo!$D:$D,$D150,Fluxo!$E:$E,"&lt;&gt;"&amp;"PERMUTANTE"))</f>
        <v>0</v>
      </c>
      <c r="EP150" s="18">
        <f>IF(EP$5&gt;$G$4,0,SUMIFS(Fluxo!$O:$O,Fluxo!$U:$U,"&gt;"&amp;EO$5,Fluxo!$U:$U,"&lt;="&amp;EP$5,Fluxo!$D:$D,$D150,Fluxo!$E:$E,"&lt;&gt;"&amp;"PERMUTANTE"))</f>
        <v>0</v>
      </c>
      <c r="EQ150" s="18">
        <f>IF(EQ$5&gt;$G$4,0,SUMIFS(Fluxo!$O:$O,Fluxo!$U:$U,"&gt;"&amp;EP$5,Fluxo!$U:$U,"&lt;="&amp;EQ$5,Fluxo!$D:$D,$D150,Fluxo!$E:$E,"&lt;&gt;"&amp;"PERMUTANTE"))</f>
        <v>0</v>
      </c>
      <c r="ER150" s="18">
        <f>IF(ER$5&gt;$G$4,0,SUMIFS(Fluxo!$O:$O,Fluxo!$U:$U,"&gt;"&amp;EQ$5,Fluxo!$U:$U,"&lt;="&amp;ER$5,Fluxo!$D:$D,$D150,Fluxo!$E:$E,"&lt;&gt;"&amp;"PERMUTANTE"))</f>
        <v>0</v>
      </c>
      <c r="ES150" s="18">
        <f>IF(ES$5&gt;$G$4,0,SUMIFS(Fluxo!$O:$O,Fluxo!$U:$U,"&gt;"&amp;ER$5,Fluxo!$U:$U,"&lt;="&amp;ES$5,Fluxo!$D:$D,$D150,Fluxo!$E:$E,"&lt;&gt;"&amp;"PERMUTANTE"))</f>
        <v>0</v>
      </c>
      <c r="ET150" s="18">
        <f>IF(ET$5&gt;$G$4,0,SUMIFS(Fluxo!$O:$O,Fluxo!$U:$U,"&gt;"&amp;ES$5,Fluxo!$U:$U,"&lt;="&amp;ET$5,Fluxo!$D:$D,$D150,Fluxo!$E:$E,"&lt;&gt;"&amp;"PERMUTANTE"))</f>
        <v>0</v>
      </c>
      <c r="EU150" s="18">
        <f>IF(EU$5&gt;$G$4,0,SUMIFS(Fluxo!$O:$O,Fluxo!$U:$U,"&gt;"&amp;ET$5,Fluxo!$U:$U,"&lt;="&amp;EU$5,Fluxo!$D:$D,$D150,Fluxo!$E:$E,"&lt;&gt;"&amp;"PERMUTANTE"))</f>
        <v>0</v>
      </c>
      <c r="EV150" s="18">
        <f>IF(EV$5&gt;$G$4,0,SUMIFS(Fluxo!$O:$O,Fluxo!$U:$U,"&gt;"&amp;EU$5,Fluxo!$U:$U,"&lt;="&amp;EV$5,Fluxo!$D:$D,$D150,Fluxo!$E:$E,"&lt;&gt;"&amp;"PERMUTANTE"))</f>
        <v>0</v>
      </c>
      <c r="EW150" s="18">
        <f>IF(EW$5&gt;$G$4,0,SUMIFS(Fluxo!$O:$O,Fluxo!$U:$U,"&gt;"&amp;EV$5,Fluxo!$U:$U,"&lt;="&amp;EW$5,Fluxo!$D:$D,$D150,Fluxo!$E:$E,"&lt;&gt;"&amp;"PERMUTANTE"))</f>
        <v>0</v>
      </c>
      <c r="EX150" s="18">
        <f>IF(EX$5&gt;$G$4,0,SUMIFS(Fluxo!$O:$O,Fluxo!$U:$U,"&gt;"&amp;EW$5,Fluxo!$U:$U,"&lt;="&amp;EX$5,Fluxo!$D:$D,$D150,Fluxo!$E:$E,"&lt;&gt;"&amp;"PERMUTANTE"))</f>
        <v>0</v>
      </c>
      <c r="EY150" s="18">
        <f>IF(EY$5&gt;$G$4,0,SUMIFS(Fluxo!$O:$O,Fluxo!$U:$U,"&gt;"&amp;EX$5,Fluxo!$U:$U,"&lt;="&amp;EY$5,Fluxo!$D:$D,$D150,Fluxo!$E:$E,"&lt;&gt;"&amp;"PERMUTANTE"))</f>
        <v>0</v>
      </c>
      <c r="EZ150" s="18">
        <f>IF(EZ$5&gt;$G$4,0,SUMIFS(Fluxo!$O:$O,Fluxo!$U:$U,"&gt;"&amp;EY$5,Fluxo!$U:$U,"&lt;="&amp;EZ$5,Fluxo!$D:$D,$D150,Fluxo!$E:$E,"&lt;&gt;"&amp;"PERMUTANTE"))</f>
        <v>0</v>
      </c>
      <c r="FA150" s="18">
        <f>IF(FA$5&gt;$G$4,0,SUMIFS(Fluxo!$O:$O,Fluxo!$U:$U,"&gt;"&amp;EZ$5,Fluxo!$U:$U,"&lt;="&amp;FA$5,Fluxo!$D:$D,$D150,Fluxo!$E:$E,"&lt;&gt;"&amp;"PERMUTANTE"))</f>
        <v>0</v>
      </c>
      <c r="FB150" s="18">
        <f>IF(FB$5&gt;$G$4,0,SUMIFS(Fluxo!$O:$O,Fluxo!$U:$U,"&gt;"&amp;FA$5,Fluxo!$U:$U,"&lt;="&amp;FB$5,Fluxo!$D:$D,$D150,Fluxo!$E:$E,"&lt;&gt;"&amp;"PERMUTANTE"))</f>
        <v>0</v>
      </c>
      <c r="FC150" s="18">
        <f>IF(FC$5&gt;$G$4,0,SUMIFS(Fluxo!$O:$O,Fluxo!$U:$U,"&gt;"&amp;FB$5,Fluxo!$U:$U,"&lt;="&amp;FC$5,Fluxo!$D:$D,$D150,Fluxo!$E:$E,"&lt;&gt;"&amp;"PERMUTANTE"))</f>
        <v>0</v>
      </c>
      <c r="FD150" s="18">
        <f>IF(FD$5&gt;$G$4,0,SUMIFS(Fluxo!$O:$O,Fluxo!$U:$U,"&gt;"&amp;FC$5,Fluxo!$U:$U,"&lt;="&amp;FD$5,Fluxo!$D:$D,$D150,Fluxo!$E:$E,"&lt;&gt;"&amp;"PERMUTANTE"))</f>
        <v>0</v>
      </c>
      <c r="FE150" s="18">
        <f>IF(FE$5&gt;$G$4,0,SUMIFS(Fluxo!$O:$O,Fluxo!$U:$U,"&gt;"&amp;FD$5,Fluxo!$U:$U,"&lt;="&amp;FE$5,Fluxo!$D:$D,$D150,Fluxo!$E:$E,"&lt;&gt;"&amp;"PERMUTANTE"))</f>
        <v>0</v>
      </c>
      <c r="FF150" s="18">
        <f>IF(FF$5&gt;$G$4,0,SUMIFS(Fluxo!$O:$O,Fluxo!$U:$U,"&gt;"&amp;FE$5,Fluxo!$U:$U,"&lt;="&amp;FF$5,Fluxo!$D:$D,$D150,Fluxo!$E:$E,"&lt;&gt;"&amp;"PERMUTANTE"))</f>
        <v>0</v>
      </c>
      <c r="FG150" s="18">
        <f>IF(FG$5&gt;$G$4,0,SUMIFS(Fluxo!$O:$O,Fluxo!$U:$U,"&gt;"&amp;FF$5,Fluxo!$U:$U,"&lt;="&amp;FG$5,Fluxo!$D:$D,$D150,Fluxo!$E:$E,"&lt;&gt;"&amp;"PERMUTANTE"))</f>
        <v>0</v>
      </c>
      <c r="FH150" s="18">
        <f>IF(FH$5&gt;$G$4,0,SUMIFS(Fluxo!$O:$O,Fluxo!$U:$U,"&gt;"&amp;FG$5,Fluxo!$U:$U,"&lt;="&amp;FH$5,Fluxo!$D:$D,$D150,Fluxo!$E:$E,"&lt;&gt;"&amp;"PERMUTANTE"))</f>
        <v>0</v>
      </c>
      <c r="FI150" s="18">
        <f>IF(FI$5&gt;$G$4,0,SUMIFS(Fluxo!$O:$O,Fluxo!$U:$U,"&gt;"&amp;FH$5,Fluxo!$U:$U,"&lt;="&amp;FI$5,Fluxo!$D:$D,$D150,Fluxo!$E:$E,"&lt;&gt;"&amp;"PERMUTANTE"))</f>
        <v>0</v>
      </c>
      <c r="FJ150" s="18">
        <f>IF(FJ$5&gt;$G$4,0,SUMIFS(Fluxo!$O:$O,Fluxo!$U:$U,"&gt;"&amp;FI$5,Fluxo!$U:$U,"&lt;="&amp;FJ$5,Fluxo!$D:$D,$D150,Fluxo!$E:$E,"&lt;&gt;"&amp;"PERMUTANTE"))</f>
        <v>0</v>
      </c>
      <c r="FK150" s="18">
        <f>IF(FK$5&gt;$G$4,0,SUMIFS(Fluxo!$O:$O,Fluxo!$U:$U,"&gt;"&amp;FJ$5,Fluxo!$U:$U,"&lt;="&amp;FK$5,Fluxo!$D:$D,$D150,Fluxo!$E:$E,"&lt;&gt;"&amp;"PERMUTANTE"))</f>
        <v>0</v>
      </c>
      <c r="FL150" s="18">
        <f>IF(FL$5&gt;$G$4,0,SUMIFS(Fluxo!$O:$O,Fluxo!$U:$U,"&gt;"&amp;FK$5,Fluxo!$U:$U,"&lt;="&amp;FL$5,Fluxo!$D:$D,$D150,Fluxo!$E:$E,"&lt;&gt;"&amp;"PERMUTANTE"))</f>
        <v>0</v>
      </c>
      <c r="FM150" s="18">
        <f>IF(FM$5&gt;$G$4,0,SUMIFS(Fluxo!$O:$O,Fluxo!$U:$U,"&gt;"&amp;FL$5,Fluxo!$U:$U,"&lt;="&amp;FM$5,Fluxo!$D:$D,$D150,Fluxo!$E:$E,"&lt;&gt;"&amp;"PERMUTANTE"))</f>
        <v>0</v>
      </c>
      <c r="FN150" s="18">
        <f>IF(FN$5&gt;$G$4,0,SUMIFS(Fluxo!$O:$O,Fluxo!$U:$U,"&gt;"&amp;FM$5,Fluxo!$U:$U,"&lt;="&amp;FN$5,Fluxo!$D:$D,$D150,Fluxo!$E:$E,"&lt;&gt;"&amp;"PERMUTANTE"))</f>
        <v>0</v>
      </c>
      <c r="FO150" s="18">
        <f>IF(FO$5&gt;$G$4,0,SUMIFS(Fluxo!$O:$O,Fluxo!$U:$U,"&gt;"&amp;FN$5,Fluxo!$U:$U,"&lt;="&amp;FO$5,Fluxo!$D:$D,$D150,Fluxo!$E:$E,"&lt;&gt;"&amp;"PERMUTANTE"))</f>
        <v>0</v>
      </c>
      <c r="FP150" s="18">
        <f>IF(FP$5&gt;$G$4,0,SUMIFS(Fluxo!$O:$O,Fluxo!$U:$U,"&gt;"&amp;FO$5,Fluxo!$U:$U,"&lt;="&amp;FP$5,Fluxo!$D:$D,$D150,Fluxo!$E:$E,"&lt;&gt;"&amp;"PERMUTANTE"))</f>
        <v>0</v>
      </c>
      <c r="FQ150" s="18">
        <f>IF(FQ$5&gt;$G$4,0,SUMIFS(Fluxo!$O:$O,Fluxo!$U:$U,"&gt;"&amp;FP$5,Fluxo!$U:$U,"&lt;="&amp;FQ$5,Fluxo!$D:$D,$D150,Fluxo!$E:$E,"&lt;&gt;"&amp;"PERMUTANTE"))</f>
        <v>0</v>
      </c>
      <c r="FR150" s="18">
        <f>IF(FR$5&gt;$G$4,0,SUMIFS(Fluxo!$O:$O,Fluxo!$U:$U,"&gt;"&amp;FQ$5,Fluxo!$U:$U,"&lt;="&amp;FR$5,Fluxo!$D:$D,$D150,Fluxo!$E:$E,"&lt;&gt;"&amp;"PERMUTANTE"))</f>
        <v>0</v>
      </c>
      <c r="FS150" s="18">
        <f>IF(FS$5&gt;$G$4,0,SUMIFS(Fluxo!$O:$O,Fluxo!$U:$U,"&gt;"&amp;FR$5,Fluxo!$U:$U,"&lt;="&amp;FS$5,Fluxo!$D:$D,$D150,Fluxo!$E:$E,"&lt;&gt;"&amp;"PERMUTANTE"))</f>
        <v>0</v>
      </c>
      <c r="FT150" s="18">
        <f>IF(FT$5&gt;$G$4,0,SUMIFS(Fluxo!$O:$O,Fluxo!$U:$U,"&gt;"&amp;FS$5,Fluxo!$U:$U,"&lt;="&amp;FT$5,Fluxo!$D:$D,$D150,Fluxo!$E:$E,"&lt;&gt;"&amp;"PERMUTANTE"))</f>
        <v>0</v>
      </c>
      <c r="FU150" s="18">
        <f>IF(FU$5&gt;$G$4,0,SUMIFS(Fluxo!$O:$O,Fluxo!$U:$U,"&gt;"&amp;FT$5,Fluxo!$U:$U,"&lt;="&amp;FU$5,Fluxo!$D:$D,$D150,Fluxo!$E:$E,"&lt;&gt;"&amp;"PERMUTANTE"))</f>
        <v>0</v>
      </c>
      <c r="FV150" s="18">
        <f>IF(FV$5&gt;$G$4,0,SUMIFS(Fluxo!$O:$O,Fluxo!$U:$U,"&gt;"&amp;FU$5,Fluxo!$U:$U,"&lt;="&amp;FV$5,Fluxo!$D:$D,$D150,Fluxo!$E:$E,"&lt;&gt;"&amp;"PERMUTANTE"))</f>
        <v>0</v>
      </c>
      <c r="FW150" s="18">
        <f>IF(FW$5&gt;$G$4,0,SUMIFS(Fluxo!$O:$O,Fluxo!$U:$U,"&gt;"&amp;FV$5,Fluxo!$U:$U,"&lt;="&amp;FW$5,Fluxo!$D:$D,$D150,Fluxo!$E:$E,"&lt;&gt;"&amp;"PERMUTANTE"))</f>
        <v>0</v>
      </c>
      <c r="FX150" s="18">
        <f>IF(FX$5&gt;$G$4,0,SUMIFS(Fluxo!$O:$O,Fluxo!$U:$U,"&gt;"&amp;FW$5,Fluxo!$U:$U,"&lt;="&amp;FX$5,Fluxo!$D:$D,$D150,Fluxo!$E:$E,"&lt;&gt;"&amp;"PERMUTANTE"))</f>
        <v>0</v>
      </c>
      <c r="FY150" s="18">
        <f>IF(FY$5&gt;$G$4,0,SUMIFS(Fluxo!$O:$O,Fluxo!$U:$U,"&gt;"&amp;FX$5,Fluxo!$U:$U,"&lt;="&amp;FY$5,Fluxo!$D:$D,$D150,Fluxo!$E:$E,"&lt;&gt;"&amp;"PERMUTANTE"))</f>
        <v>0</v>
      </c>
      <c r="FZ150" s="18">
        <f>IF(FZ$5&gt;$G$4,0,SUMIFS(Fluxo!$O:$O,Fluxo!$U:$U,"&gt;"&amp;FY$5,Fluxo!$U:$U,"&lt;="&amp;FZ$5,Fluxo!$D:$D,$D150,Fluxo!$E:$E,"&lt;&gt;"&amp;"PERMUTANTE"))</f>
        <v>0</v>
      </c>
      <c r="GA150" s="18">
        <f>IF(GA$5&gt;$G$4,0,SUMIFS(Fluxo!$O:$O,Fluxo!$U:$U,"&gt;"&amp;FZ$5,Fluxo!$U:$U,"&lt;="&amp;GA$5,Fluxo!$D:$D,$D150,Fluxo!$E:$E,"&lt;&gt;"&amp;"PERMUTANTE"))</f>
        <v>0</v>
      </c>
      <c r="GB150" s="18">
        <f>IF(GB$5&gt;$G$4,0,SUMIFS(Fluxo!$O:$O,Fluxo!$U:$U,"&gt;"&amp;GA$5,Fluxo!$U:$U,"&lt;="&amp;GB$5,Fluxo!$D:$D,$D150,Fluxo!$E:$E,"&lt;&gt;"&amp;"PERMUTANTE"))</f>
        <v>0</v>
      </c>
      <c r="GC150" s="18">
        <f>IF(GC$5&gt;$G$4,0,SUMIFS(Fluxo!$O:$O,Fluxo!$U:$U,"&gt;"&amp;GB$5,Fluxo!$U:$U,"&lt;="&amp;GC$5,Fluxo!$D:$D,$D150,Fluxo!$E:$E,"&lt;&gt;"&amp;"PERMUTANTE"))</f>
        <v>0</v>
      </c>
      <c r="GD150" s="18">
        <f>IF(GD$5&gt;$G$4,0,SUMIFS(Fluxo!$O:$O,Fluxo!$U:$U,"&gt;"&amp;GC$5,Fluxo!$U:$U,"&lt;="&amp;GD$5,Fluxo!$D:$D,$D150,Fluxo!$E:$E,"&lt;&gt;"&amp;"PERMUTANTE"))</f>
        <v>0</v>
      </c>
      <c r="GE150" s="18">
        <f>IF(GE$5&gt;$G$4,0,SUMIFS(Fluxo!$O:$O,Fluxo!$U:$U,"&gt;"&amp;GD$5,Fluxo!$U:$U,"&lt;="&amp;GE$5,Fluxo!$D:$D,$D150,Fluxo!$E:$E,"&lt;&gt;"&amp;"PERMUTANTE"))</f>
        <v>0</v>
      </c>
      <c r="GF150" s="18">
        <f>IF(GF$5&gt;$G$4,0,SUMIFS(Fluxo!$O:$O,Fluxo!$U:$U,"&gt;"&amp;GE$5,Fluxo!$U:$U,"&lt;="&amp;GF$5,Fluxo!$D:$D,$D150,Fluxo!$E:$E,"&lt;&gt;"&amp;"PERMUTANTE"))</f>
        <v>0</v>
      </c>
      <c r="GG150" s="18">
        <f>IF(GG$5&gt;$G$4,0,SUMIFS(Fluxo!$O:$O,Fluxo!$U:$U,"&gt;"&amp;GF$5,Fluxo!$U:$U,"&lt;="&amp;GG$5,Fluxo!$D:$D,$D150,Fluxo!$E:$E,"&lt;&gt;"&amp;"PERMUTANTE"))</f>
        <v>0</v>
      </c>
      <c r="GH150" s="18">
        <f>IF(GH$5&gt;$G$4,0,SUMIFS(Fluxo!$O:$O,Fluxo!$U:$U,"&gt;"&amp;GG$5,Fluxo!$U:$U,"&lt;="&amp;GH$5,Fluxo!$D:$D,$D150,Fluxo!$E:$E,"&lt;&gt;"&amp;"PERMUTANTE"))</f>
        <v>0</v>
      </c>
      <c r="GI150" s="18">
        <f>IF(GI$5&gt;$G$4,0,SUMIFS(Fluxo!$O:$O,Fluxo!$U:$U,"&gt;"&amp;GH$5,Fluxo!$U:$U,"&lt;="&amp;GI$5,Fluxo!$D:$D,$D150,Fluxo!$E:$E,"&lt;&gt;"&amp;"PERMUTANTE"))</f>
        <v>0</v>
      </c>
      <c r="GJ150" s="18">
        <f>IF(GJ$5&gt;$G$4,0,SUMIFS(Fluxo!$O:$O,Fluxo!$U:$U,"&gt;"&amp;GI$5,Fluxo!$U:$U,"&lt;="&amp;GJ$5,Fluxo!$D:$D,$D150,Fluxo!$E:$E,"&lt;&gt;"&amp;"PERMUTANTE"))</f>
        <v>0</v>
      </c>
      <c r="GK150" s="18">
        <f>IF(GK$5&gt;$G$4,0,SUMIFS(Fluxo!$O:$O,Fluxo!$U:$U,"&gt;"&amp;GJ$5,Fluxo!$U:$U,"&lt;="&amp;GK$5,Fluxo!$D:$D,$D150,Fluxo!$E:$E,"&lt;&gt;"&amp;"PERMUTANTE"))</f>
        <v>0</v>
      </c>
      <c r="GL150" s="18">
        <f>IF(GL$5&gt;$G$4,0,SUMIFS(Fluxo!$O:$O,Fluxo!$U:$U,"&gt;"&amp;GK$5,Fluxo!$U:$U,"&lt;="&amp;GL$5,Fluxo!$D:$D,$D150,Fluxo!$E:$E,"&lt;&gt;"&amp;"PERMUTANTE"))</f>
        <v>0</v>
      </c>
      <c r="GM150" s="18">
        <f>IF(GM$5&gt;$G$4,0,SUMIFS(Fluxo!$O:$O,Fluxo!$U:$U,"&gt;"&amp;GL$5,Fluxo!$U:$U,"&lt;="&amp;GM$5,Fluxo!$D:$D,$D150,Fluxo!$E:$E,"&lt;&gt;"&amp;"PERMUTANTE"))</f>
        <v>0</v>
      </c>
      <c r="GN150" s="18">
        <f>IF(GN$5&gt;$G$4,0,SUMIFS(Fluxo!$O:$O,Fluxo!$U:$U,"&gt;"&amp;GM$5,Fluxo!$U:$U,"&lt;="&amp;GN$5,Fluxo!$D:$D,$D150,Fluxo!$E:$E,"&lt;&gt;"&amp;"PERMUTANTE"))</f>
        <v>0</v>
      </c>
      <c r="GO150" s="18">
        <f>IF(GO$5&gt;$G$4,0,SUMIFS(Fluxo!$O:$O,Fluxo!$U:$U,"&gt;"&amp;GN$5,Fluxo!$U:$U,"&lt;="&amp;GO$5,Fluxo!$D:$D,$D150,Fluxo!$E:$E,"&lt;&gt;"&amp;"PERMUTANTE"))</f>
        <v>0</v>
      </c>
      <c r="GP150" s="18">
        <f>IF(GP$5&gt;$G$4,0,SUMIFS(Fluxo!$O:$O,Fluxo!$U:$U,"&gt;"&amp;GO$5,Fluxo!$U:$U,"&lt;="&amp;GP$5,Fluxo!$D:$D,$D150,Fluxo!$E:$E,"&lt;&gt;"&amp;"PERMUTANTE"))</f>
        <v>0</v>
      </c>
      <c r="GQ150" s="18">
        <f>IF(GQ$5&gt;$G$4,0,SUMIFS(Fluxo!$O:$O,Fluxo!$U:$U,"&gt;"&amp;GP$5,Fluxo!$U:$U,"&lt;="&amp;GQ$5,Fluxo!$D:$D,$D150,Fluxo!$E:$E,"&lt;&gt;"&amp;"PERMUTANTE"))</f>
        <v>0</v>
      </c>
      <c r="GR150" s="18">
        <f>IF(GR$5&gt;$G$4,0,SUMIFS(Fluxo!$O:$O,Fluxo!$U:$U,"&gt;"&amp;GQ$5,Fluxo!$U:$U,"&lt;="&amp;GR$5,Fluxo!$D:$D,$D150,Fluxo!$E:$E,"&lt;&gt;"&amp;"PERMUTANTE"))</f>
        <v>0</v>
      </c>
      <c r="GS150" s="18">
        <f>IF(GS$5&gt;$G$4,0,SUMIFS(Fluxo!$O:$O,Fluxo!$U:$U,"&gt;"&amp;GR$5,Fluxo!$U:$U,"&lt;="&amp;GS$5,Fluxo!$D:$D,$D150,Fluxo!$E:$E,"&lt;&gt;"&amp;"PERMUTANTE"))</f>
        <v>0</v>
      </c>
      <c r="GT150" s="18">
        <f>IF(GT$5&gt;$G$4,0,SUMIFS(Fluxo!$O:$O,Fluxo!$U:$U,"&gt;"&amp;GS$5,Fluxo!$U:$U,"&lt;="&amp;GT$5,Fluxo!$D:$D,$D150,Fluxo!$E:$E,"&lt;&gt;"&amp;"PERMUTANTE"))</f>
        <v>0</v>
      </c>
      <c r="GU150" s="18">
        <f>IF(GU$5&gt;$G$4,0,SUMIFS(Fluxo!$O:$O,Fluxo!$U:$U,"&gt;"&amp;GT$5,Fluxo!$U:$U,"&lt;="&amp;GU$5,Fluxo!$D:$D,$D150,Fluxo!$E:$E,"&lt;&gt;"&amp;"PERMUTANTE"))</f>
        <v>0</v>
      </c>
      <c r="GV150" s="18">
        <f>IF(GV$5&gt;$G$4,0,SUMIFS(Fluxo!$O:$O,Fluxo!$U:$U,"&gt;"&amp;GU$5,Fluxo!$U:$U,"&lt;="&amp;GV$5,Fluxo!$D:$D,$D150,Fluxo!$E:$E,"&lt;&gt;"&amp;"PERMUTANTE"))</f>
        <v>0</v>
      </c>
      <c r="GW150" s="18">
        <f>IF(GW$5&gt;$G$4,0,SUMIFS(Fluxo!$O:$O,Fluxo!$U:$U,"&gt;"&amp;GV$5,Fluxo!$U:$U,"&lt;="&amp;GW$5,Fluxo!$D:$D,$D150,Fluxo!$E:$E,"&lt;&gt;"&amp;"PERMUTANTE"))</f>
        <v>0</v>
      </c>
      <c r="GX150" s="18">
        <f>IF(GX$5&gt;$G$4,0,SUMIFS(Fluxo!$O:$O,Fluxo!$U:$U,"&gt;"&amp;GW$5,Fluxo!$U:$U,"&lt;="&amp;GX$5,Fluxo!$D:$D,$D150,Fluxo!$E:$E,"&lt;&gt;"&amp;"PERMUTANTE"))</f>
        <v>0</v>
      </c>
      <c r="GY150" s="18">
        <f>IF(GY$5&gt;$G$4,0,SUMIFS(Fluxo!$O:$O,Fluxo!$U:$U,"&gt;"&amp;GX$5,Fluxo!$U:$U,"&lt;="&amp;GY$5,Fluxo!$D:$D,$D150,Fluxo!$E:$E,"&lt;&gt;"&amp;"PERMUTANTE"))</f>
        <v>0</v>
      </c>
      <c r="GZ150" s="18">
        <f>IF(GZ$5&gt;$G$4,0,SUMIFS(Fluxo!$O:$O,Fluxo!$U:$U,"&gt;"&amp;GY$5,Fluxo!$U:$U,"&lt;="&amp;GZ$5,Fluxo!$D:$D,$D150,Fluxo!$E:$E,"&lt;&gt;"&amp;"PERMUTANTE"))</f>
        <v>0</v>
      </c>
      <c r="HA150" s="18">
        <f>IF(HA$5&gt;$G$4,0,SUMIFS(Fluxo!$O:$O,Fluxo!$U:$U,"&gt;"&amp;GZ$5,Fluxo!$U:$U,"&lt;="&amp;HA$5,Fluxo!$D:$D,$D150,Fluxo!$E:$E,"&lt;&gt;"&amp;"PERMUTANTE"))</f>
        <v>0</v>
      </c>
      <c r="HB150" s="18">
        <f>IF(HB$5&gt;$G$4,0,SUMIFS(Fluxo!$O:$O,Fluxo!$U:$U,"&gt;"&amp;HA$5,Fluxo!$U:$U,"&lt;="&amp;HB$5,Fluxo!$D:$D,$D150,Fluxo!$E:$E,"&lt;&gt;"&amp;"PERMUTANTE"))</f>
        <v>0</v>
      </c>
      <c r="HC150" s="18">
        <f>IF(HC$5&gt;$G$4,0,SUMIFS(Fluxo!$O:$O,Fluxo!$U:$U,"&gt;"&amp;HB$5,Fluxo!$U:$U,"&lt;="&amp;HC$5,Fluxo!$D:$D,$D150,Fluxo!$E:$E,"&lt;&gt;"&amp;"PERMUTANTE"))</f>
        <v>0</v>
      </c>
      <c r="HD150" s="18">
        <f>IF(HD$5&gt;$G$4,0,SUMIFS(Fluxo!$O:$O,Fluxo!$U:$U,"&gt;"&amp;HC$5,Fluxo!$U:$U,"&lt;="&amp;HD$5,Fluxo!$D:$D,$D150,Fluxo!$E:$E,"&lt;&gt;"&amp;"PERMUTANTE"))</f>
        <v>0</v>
      </c>
      <c r="HE150" s="18">
        <f>IF(HE$5&gt;$G$4,0,SUMIFS(Fluxo!$O:$O,Fluxo!$U:$U,"&gt;"&amp;HD$5,Fluxo!$U:$U,"&lt;="&amp;HE$5,Fluxo!$D:$D,$D150,Fluxo!$E:$E,"&lt;&gt;"&amp;"PERMUTANTE"))</f>
        <v>0</v>
      </c>
      <c r="HF150" s="18">
        <f>IF(HF$5&gt;$G$4,0,SUMIFS(Fluxo!$O:$O,Fluxo!$U:$U,"&gt;"&amp;HE$5,Fluxo!$U:$U,"&lt;="&amp;HF$5,Fluxo!$D:$D,$D150,Fluxo!$E:$E,"&lt;&gt;"&amp;"PERMUTANTE"))</f>
        <v>0</v>
      </c>
    </row>
    <row r="151" spans="1:214">
      <c r="A151" s="20">
        <f t="shared" si="13"/>
        <v>141</v>
      </c>
      <c r="B151" s="140" t="str">
        <f>'Check Carteira'!C143</f>
        <v>E.1016.99.03.3006</v>
      </c>
      <c r="C151" s="141">
        <v>1</v>
      </c>
      <c r="D151" s="129" t="str">
        <f>'Check Carteira'!F143</f>
        <v>S-3006</v>
      </c>
      <c r="E151" s="21">
        <f>IFERROR(INDEX(Contratos!L:L,MATCH(D151,Contratos!R:R,0)),"")</f>
        <v>45215</v>
      </c>
      <c r="F151" s="139">
        <f>IFERROR(INDEX(Contratos!G:G,MATCH(D151,Contratos!R:R,0)),"")</f>
        <v>324898.46999999997</v>
      </c>
      <c r="H151" s="83">
        <f t="shared" si="12"/>
        <v>25190.460000000003</v>
      </c>
      <c r="J151" s="18">
        <f>IF(J$5&gt;$G$4,0,SUMIFS(Fluxo!$O:$O,Fluxo!$U:$U,"&gt;"&amp;I$5,Fluxo!$U:$U,"&lt;="&amp;J$5,Fluxo!$D:$D,$D151))</f>
        <v>0</v>
      </c>
      <c r="K151" s="18">
        <f>IF(K$5&gt;$G$4,0,SUMIFS(Fluxo!$O:$O,Fluxo!$U:$U,"&gt;"&amp;J$5,Fluxo!$U:$U,"&lt;="&amp;K$5,Fluxo!$D:$D,$D151))</f>
        <v>0</v>
      </c>
      <c r="L151" s="18">
        <f>IF(L$5&gt;$G$4,0,SUMIFS(Fluxo!$O:$O,Fluxo!$U:$U,"&gt;"&amp;K$5,Fluxo!$U:$U,"&lt;="&amp;L$5,Fluxo!$D:$D,$D151))</f>
        <v>0</v>
      </c>
      <c r="M151" s="18">
        <f>IF(M$5&gt;$G$4,0,SUMIFS(Fluxo!$O:$O,Fluxo!$U:$U,"&gt;"&amp;L$5,Fluxo!$U:$U,"&lt;="&amp;M$5,Fluxo!$D:$D,$D151))</f>
        <v>0</v>
      </c>
      <c r="N151" s="18">
        <f>IF(N$5&gt;$G$4,0,SUMIFS(Fluxo!$O:$O,Fluxo!$U:$U,"&gt;"&amp;M$5,Fluxo!$U:$U,"&lt;="&amp;N$5,Fluxo!$D:$D,$D151))</f>
        <v>0</v>
      </c>
      <c r="O151" s="18">
        <f>IF(O$5&gt;$G$4,0,SUMIFS(Fluxo!$O:$O,Fluxo!$U:$U,"&gt;"&amp;N$5,Fluxo!$U:$U,"&lt;="&amp;O$5,Fluxo!$D:$D,$D151))</f>
        <v>0</v>
      </c>
      <c r="P151" s="18">
        <f>IF(P$5&gt;$G$4,0,SUMIFS(Fluxo!$O:$O,Fluxo!$U:$U,"&gt;"&amp;O$5,Fluxo!$U:$U,"&lt;="&amp;P$5,Fluxo!$D:$D,$D151))</f>
        <v>10000</v>
      </c>
      <c r="Q151" s="18">
        <f>IF(Q$5&gt;$G$4,0,SUMIFS(Fluxo!$O:$O,Fluxo!$U:$U,"&gt;"&amp;P$5,Fluxo!$U:$U,"&lt;="&amp;Q$5,Fluxo!$D:$D,$D151))</f>
        <v>2508.56</v>
      </c>
      <c r="R151" s="18">
        <f>IF(R$5&gt;$G$4,0,SUMIFS(Fluxo!$O:$O,Fluxo!$U:$U,"&gt;"&amp;Q$5,Fluxo!$U:$U,"&lt;="&amp;R$5,Fluxo!$D:$D,$D151))</f>
        <v>2515.2399999999998</v>
      </c>
      <c r="S151" s="18">
        <f>IF(S$5&gt;$G$4,0,SUMIFS(Fluxo!$O:$O,Fluxo!$U:$U,"&gt;"&amp;R$5,Fluxo!$U:$U,"&lt;="&amp;S$5,Fluxo!$D:$D,$D151,Fluxo!$E:$E,"&lt;&gt;"&amp;"PERMUTANTE"))</f>
        <v>2515.2399999999998</v>
      </c>
      <c r="T151" s="18">
        <f>IF(T$5&gt;$G$4,0,SUMIFS(Fluxo!$O:$O,Fluxo!$U:$U,"&gt;"&amp;S$5,Fluxo!$U:$U,"&lt;="&amp;T$5,Fluxo!$D:$D,$D151,Fluxo!$E:$E,"&lt;&gt;"&amp;"PERMUTANTE"))</f>
        <v>504.59</v>
      </c>
      <c r="U151" s="18">
        <f>IF(U$5&gt;$G$4,0,SUMIFS(Fluxo!$O:$O,Fluxo!$U:$U,"&gt;"&amp;T$5,Fluxo!$U:$U,"&lt;="&amp;U$5,Fluxo!$D:$D,$D151,Fluxo!$E:$E,"&lt;&gt;"&amp;"PERMUTANTE"))</f>
        <v>2475.9899999999998</v>
      </c>
      <c r="V151" s="18">
        <f>IF(V$5&gt;$G$4,0,SUMIFS(Fluxo!$O:$O,Fluxo!$U:$U,"&gt;"&amp;U$5,Fluxo!$U:$U,"&lt;="&amp;V$5,Fluxo!$D:$D,$D151,Fluxo!$E:$E,"&lt;&gt;"&amp;"PERMUTANTE"))</f>
        <v>506.62</v>
      </c>
      <c r="W151" s="18">
        <f>IF(W$5&gt;$G$4,0,SUMIFS(Fluxo!$O:$O,Fluxo!$U:$U,"&gt;"&amp;V$5,Fluxo!$U:$U,"&lt;="&amp;W$5,Fluxo!$D:$D,$D151,Fluxo!$E:$E,"&lt;&gt;"&amp;"PERMUTANTE"))</f>
        <v>518.36</v>
      </c>
      <c r="X151" s="18">
        <f>IF(X$5&gt;$G$4,0,SUMIFS(Fluxo!$O:$O,Fluxo!$U:$U,"&gt;"&amp;W$5,Fluxo!$U:$U,"&lt;="&amp;X$5,Fluxo!$D:$D,$D151,Fluxo!$E:$E,"&lt;&gt;"&amp;"PERMUTANTE"))</f>
        <v>510.65</v>
      </c>
      <c r="Y151" s="18">
        <f>IF(Y$5&gt;$G$4,0,SUMIFS(Fluxo!$O:$O,Fluxo!$U:$U,"&gt;"&amp;X$5,Fluxo!$U:$U,"&lt;="&amp;Y$5,Fluxo!$D:$D,$D151,Fluxo!$E:$E,"&lt;&gt;"&amp;"PERMUTANTE"))</f>
        <v>1052.75</v>
      </c>
      <c r="Z151" s="18">
        <f>IF(Z$5&gt;$G$4,0,SUMIFS(Fluxo!$O:$O,Fluxo!$U:$U,"&gt;"&amp;Y$5,Fluxo!$U:$U,"&lt;="&amp;Z$5,Fluxo!$D:$D,$D151,Fluxo!$E:$E,"&lt;&gt;"&amp;"PERMUTANTE"))</f>
        <v>1037.48</v>
      </c>
      <c r="AA151" s="18">
        <f>IF(AA$5&gt;$G$4,0,SUMIFS(Fluxo!$O:$O,Fluxo!$U:$U,"&gt;"&amp;Z$5,Fluxo!$U:$U,"&lt;="&amp;AA$5,Fluxo!$D:$D,$D151,Fluxo!$E:$E,"&lt;&gt;"&amp;"PERMUTANTE"))</f>
        <v>1044.98</v>
      </c>
      <c r="AB151" s="18">
        <f>IF(AB$5&gt;$G$4,0,SUMIFS(Fluxo!$O:$O,Fluxo!$U:$U,"&gt;"&amp;AA$5,Fluxo!$U:$U,"&lt;="&amp;AB$5,Fluxo!$D:$D,$D151,Fluxo!$E:$E,"&lt;&gt;"&amp;"PERMUTANTE"))</f>
        <v>0</v>
      </c>
      <c r="AC151" s="18">
        <f>IF(AC$5&gt;$G$4,0,SUMIFS(Fluxo!$O:$O,Fluxo!$U:$U,"&gt;"&amp;AB$5,Fluxo!$U:$U,"&lt;="&amp;AC$5,Fluxo!$D:$D,$D151,Fluxo!$E:$E,"&lt;&gt;"&amp;"PERMUTANTE"))</f>
        <v>0</v>
      </c>
      <c r="AD151" s="18">
        <f>IF(AD$5&gt;$G$4,0,SUMIFS(Fluxo!$O:$O,Fluxo!$U:$U,"&gt;"&amp;AC$5,Fluxo!$U:$U,"&lt;="&amp;AD$5,Fluxo!$D:$D,$D151,Fluxo!$E:$E,"&lt;&gt;"&amp;"PERMUTANTE"))</f>
        <v>0</v>
      </c>
      <c r="AE151" s="18">
        <f>IF(AE$5&gt;$G$4,0,SUMIFS(Fluxo!$O:$O,Fluxo!$U:$U,"&gt;"&amp;AD$5,Fluxo!$U:$U,"&lt;="&amp;AE$5,Fluxo!$D:$D,$D151,Fluxo!$E:$E,"&lt;&gt;"&amp;"PERMUTANTE"))</f>
        <v>0</v>
      </c>
      <c r="AF151" s="18">
        <f>IF(AF$5&gt;$G$4,0,SUMIFS(Fluxo!$O:$O,Fluxo!$U:$U,"&gt;"&amp;AE$5,Fluxo!$U:$U,"&lt;="&amp;AF$5,Fluxo!$D:$D,$D151,Fluxo!$E:$E,"&lt;&gt;"&amp;"PERMUTANTE"))</f>
        <v>0</v>
      </c>
      <c r="AG151" s="18">
        <f>IF(AG$5&gt;$G$4,0,SUMIFS(Fluxo!$O:$O,Fluxo!$U:$U,"&gt;"&amp;AF$5,Fluxo!$U:$U,"&lt;="&amp;AG$5,Fluxo!$D:$D,$D151,Fluxo!$E:$E,"&lt;&gt;"&amp;"PERMUTANTE"))</f>
        <v>0</v>
      </c>
      <c r="AH151" s="18">
        <f>IF(AH$5&gt;$G$4,0,SUMIFS(Fluxo!$O:$O,Fluxo!$U:$U,"&gt;"&amp;AG$5,Fluxo!$U:$U,"&lt;="&amp;AH$5,Fluxo!$D:$D,$D151,Fluxo!$E:$E,"&lt;&gt;"&amp;"PERMUTANTE"))</f>
        <v>0</v>
      </c>
      <c r="AI151" s="18">
        <f>IF(AI$5&gt;$G$4,0,SUMIFS(Fluxo!$O:$O,Fluxo!$U:$U,"&gt;"&amp;AH$5,Fluxo!$U:$U,"&lt;="&amp;AI$5,Fluxo!$D:$D,$D151,Fluxo!$E:$E,"&lt;&gt;"&amp;"PERMUTANTE"))</f>
        <v>0</v>
      </c>
      <c r="AJ151" s="18">
        <f>IF(AJ$5&gt;$G$4,0,SUMIFS(Fluxo!$O:$O,Fluxo!$U:$U,"&gt;"&amp;AI$5,Fluxo!$U:$U,"&lt;="&amp;AJ$5,Fluxo!$D:$D,$D151,Fluxo!$E:$E,"&lt;&gt;"&amp;"PERMUTANTE"))</f>
        <v>0</v>
      </c>
      <c r="AK151" s="18">
        <f>IF(AK$5&gt;$G$4,0,SUMIFS(Fluxo!$O:$O,Fluxo!$U:$U,"&gt;"&amp;AJ$5,Fluxo!$U:$U,"&lt;="&amp;AK$5,Fluxo!$D:$D,$D151,Fluxo!$E:$E,"&lt;&gt;"&amp;"PERMUTANTE"))</f>
        <v>0</v>
      </c>
      <c r="AL151" s="18">
        <f>IF(AL$5&gt;$G$4,0,SUMIFS(Fluxo!$O:$O,Fluxo!$U:$U,"&gt;"&amp;AK$5,Fluxo!$U:$U,"&lt;="&amp;AL$5,Fluxo!$D:$D,$D151,Fluxo!$E:$E,"&lt;&gt;"&amp;"PERMUTANTE"))</f>
        <v>0</v>
      </c>
      <c r="AM151" s="18">
        <f>IF(AM$5&gt;$G$4,0,SUMIFS(Fluxo!$O:$O,Fluxo!$U:$U,"&gt;"&amp;AL$5,Fluxo!$U:$U,"&lt;="&amp;AM$5,Fluxo!$D:$D,$D151,Fluxo!$E:$E,"&lt;&gt;"&amp;"PERMUTANTE"))</f>
        <v>0</v>
      </c>
      <c r="AN151" s="18">
        <f>IF(AN$5&gt;$G$4,0,SUMIFS(Fluxo!$O:$O,Fluxo!$U:$U,"&gt;"&amp;AM$5,Fluxo!$U:$U,"&lt;="&amp;AN$5,Fluxo!$D:$D,$D151,Fluxo!$E:$E,"&lt;&gt;"&amp;"PERMUTANTE"))</f>
        <v>0</v>
      </c>
      <c r="AO151" s="18">
        <f>IF(AO$5&gt;$G$4,0,SUMIFS(Fluxo!$O:$O,Fluxo!$U:$U,"&gt;"&amp;AN$5,Fluxo!$U:$U,"&lt;="&amp;AO$5,Fluxo!$D:$D,$D151,Fluxo!$E:$E,"&lt;&gt;"&amp;"PERMUTANTE"))</f>
        <v>0</v>
      </c>
      <c r="AP151" s="18">
        <f>IF(AP$5&gt;$G$4,0,SUMIFS(Fluxo!$O:$O,Fluxo!$U:$U,"&gt;"&amp;AO$5,Fluxo!$U:$U,"&lt;="&amp;AP$5,Fluxo!$D:$D,$D151,Fluxo!$E:$E,"&lt;&gt;"&amp;"PERMUTANTE"))</f>
        <v>0</v>
      </c>
      <c r="AQ151" s="18">
        <f>IF(AQ$5&gt;$G$4,0,SUMIFS(Fluxo!$O:$O,Fluxo!$U:$U,"&gt;"&amp;AP$5,Fluxo!$U:$U,"&lt;="&amp;AQ$5,Fluxo!$D:$D,$D151,Fluxo!$E:$E,"&lt;&gt;"&amp;"PERMUTANTE"))</f>
        <v>0</v>
      </c>
      <c r="AR151" s="18">
        <f>IF(AR$5&gt;$G$4,0,SUMIFS(Fluxo!$O:$O,Fluxo!$U:$U,"&gt;"&amp;AQ$5,Fluxo!$U:$U,"&lt;="&amp;AR$5,Fluxo!$D:$D,$D151,Fluxo!$E:$E,"&lt;&gt;"&amp;"PERMUTANTE"))</f>
        <v>0</v>
      </c>
      <c r="AS151" s="18">
        <f>IF(AS$5&gt;$G$4,0,SUMIFS(Fluxo!$O:$O,Fluxo!$U:$U,"&gt;"&amp;AR$5,Fluxo!$U:$U,"&lt;="&amp;AS$5,Fluxo!$D:$D,$D151,Fluxo!$E:$E,"&lt;&gt;"&amp;"PERMUTANTE"))</f>
        <v>0</v>
      </c>
      <c r="AT151" s="18">
        <f>IF(AT$5&gt;$G$4,0,SUMIFS(Fluxo!$O:$O,Fluxo!$U:$U,"&gt;"&amp;AS$5,Fluxo!$U:$U,"&lt;="&amp;AT$5,Fluxo!$D:$D,$D151,Fluxo!$E:$E,"&lt;&gt;"&amp;"PERMUTANTE"))</f>
        <v>0</v>
      </c>
      <c r="AU151" s="18">
        <f>IF(AU$5&gt;$G$4,0,SUMIFS(Fluxo!$O:$O,Fluxo!$U:$U,"&gt;"&amp;AT$5,Fluxo!$U:$U,"&lt;="&amp;AU$5,Fluxo!$D:$D,$D151,Fluxo!$E:$E,"&lt;&gt;"&amp;"PERMUTANTE"))</f>
        <v>0</v>
      </c>
      <c r="AV151" s="18">
        <f>IF(AV$5&gt;$G$4,0,SUMIFS(Fluxo!$O:$O,Fluxo!$U:$U,"&gt;"&amp;AU$5,Fluxo!$U:$U,"&lt;="&amp;AV$5,Fluxo!$D:$D,$D151,Fluxo!$E:$E,"&lt;&gt;"&amp;"PERMUTANTE"))</f>
        <v>0</v>
      </c>
      <c r="AW151" s="18">
        <f>IF(AW$5&gt;$G$4,0,SUMIFS(Fluxo!$O:$O,Fluxo!$U:$U,"&gt;"&amp;AV$5,Fluxo!$U:$U,"&lt;="&amp;AW$5,Fluxo!$D:$D,$D151,Fluxo!$E:$E,"&lt;&gt;"&amp;"PERMUTANTE"))</f>
        <v>0</v>
      </c>
      <c r="AX151" s="18">
        <f>IF(AX$5&gt;$G$4,0,SUMIFS(Fluxo!$O:$O,Fluxo!$U:$U,"&gt;"&amp;AW$5,Fluxo!$U:$U,"&lt;="&amp;AX$5,Fluxo!$D:$D,$D151,Fluxo!$E:$E,"&lt;&gt;"&amp;"PERMUTANTE"))</f>
        <v>0</v>
      </c>
      <c r="AY151" s="18">
        <f>IF(AY$5&gt;$G$4,0,SUMIFS(Fluxo!$O:$O,Fluxo!$U:$U,"&gt;"&amp;AX$5,Fluxo!$U:$U,"&lt;="&amp;AY$5,Fluxo!$D:$D,$D151,Fluxo!$E:$E,"&lt;&gt;"&amp;"PERMUTANTE"))</f>
        <v>0</v>
      </c>
      <c r="AZ151" s="18">
        <f>IF(AZ$5&gt;$G$4,0,SUMIFS(Fluxo!$O:$O,Fluxo!$U:$U,"&gt;"&amp;AY$5,Fluxo!$U:$U,"&lt;="&amp;AZ$5,Fluxo!$D:$D,$D151,Fluxo!$E:$E,"&lt;&gt;"&amp;"PERMUTANTE"))</f>
        <v>0</v>
      </c>
      <c r="BA151" s="18">
        <f>IF(BA$5&gt;$G$4,0,SUMIFS(Fluxo!$O:$O,Fluxo!$U:$U,"&gt;"&amp;AZ$5,Fluxo!$U:$U,"&lt;="&amp;BA$5,Fluxo!$D:$D,$D151,Fluxo!$E:$E,"&lt;&gt;"&amp;"PERMUTANTE"))</f>
        <v>0</v>
      </c>
      <c r="BB151" s="18">
        <f>IF(BB$5&gt;$G$4,0,SUMIFS(Fluxo!$O:$O,Fluxo!$U:$U,"&gt;"&amp;BA$5,Fluxo!$U:$U,"&lt;="&amp;BB$5,Fluxo!$D:$D,$D151,Fluxo!$E:$E,"&lt;&gt;"&amp;"PERMUTANTE"))</f>
        <v>0</v>
      </c>
      <c r="BC151" s="18">
        <f>IF(BC$5&gt;$G$4,0,SUMIFS(Fluxo!$O:$O,Fluxo!$U:$U,"&gt;"&amp;BB$5,Fluxo!$U:$U,"&lt;="&amp;BC$5,Fluxo!$D:$D,$D151,Fluxo!$E:$E,"&lt;&gt;"&amp;"PERMUTANTE"))</f>
        <v>0</v>
      </c>
      <c r="BD151" s="18">
        <f>IF(BD$5&gt;$G$4,0,SUMIFS(Fluxo!$O:$O,Fluxo!$U:$U,"&gt;"&amp;BC$5,Fluxo!$U:$U,"&lt;="&amp;BD$5,Fluxo!$D:$D,$D151,Fluxo!$E:$E,"&lt;&gt;"&amp;"PERMUTANTE"))</f>
        <v>0</v>
      </c>
      <c r="BE151" s="18">
        <f>IF(BE$5&gt;$G$4,0,SUMIFS(Fluxo!$O:$O,Fluxo!$U:$U,"&gt;"&amp;BD$5,Fluxo!$U:$U,"&lt;="&amp;BE$5,Fluxo!$D:$D,$D151,Fluxo!$E:$E,"&lt;&gt;"&amp;"PERMUTANTE"))</f>
        <v>0</v>
      </c>
      <c r="BF151" s="18">
        <f>IF(BF$5&gt;$G$4,0,SUMIFS(Fluxo!$O:$O,Fluxo!$U:$U,"&gt;"&amp;BE$5,Fluxo!$U:$U,"&lt;="&amp;BF$5,Fluxo!$D:$D,$D151,Fluxo!$E:$E,"&lt;&gt;"&amp;"PERMUTANTE"))</f>
        <v>0</v>
      </c>
      <c r="BG151" s="18">
        <f>IF(BG$5&gt;$G$4,0,SUMIFS(Fluxo!$O:$O,Fluxo!$U:$U,"&gt;"&amp;BF$5,Fluxo!$U:$U,"&lt;="&amp;BG$5,Fluxo!$D:$D,$D151,Fluxo!$E:$E,"&lt;&gt;"&amp;"PERMUTANTE"))</f>
        <v>0</v>
      </c>
      <c r="BH151" s="18">
        <f>IF(BH$5&gt;$G$4,0,SUMIFS(Fluxo!$O:$O,Fluxo!$U:$U,"&gt;"&amp;BG$5,Fluxo!$U:$U,"&lt;="&amp;BH$5,Fluxo!$D:$D,$D151,Fluxo!$E:$E,"&lt;&gt;"&amp;"PERMUTANTE"))</f>
        <v>0</v>
      </c>
      <c r="BI151" s="18">
        <f>IF(BI$5&gt;$G$4,0,SUMIFS(Fluxo!$O:$O,Fluxo!$U:$U,"&gt;"&amp;BH$5,Fluxo!$U:$U,"&lt;="&amp;BI$5,Fluxo!$D:$D,$D151,Fluxo!$E:$E,"&lt;&gt;"&amp;"PERMUTANTE"))</f>
        <v>0</v>
      </c>
      <c r="BJ151" s="18">
        <f>IF(BJ$5&gt;$G$4,0,SUMIFS(Fluxo!$O:$O,Fluxo!$U:$U,"&gt;"&amp;BI$5,Fluxo!$U:$U,"&lt;="&amp;BJ$5,Fluxo!$D:$D,$D151,Fluxo!$E:$E,"&lt;&gt;"&amp;"PERMUTANTE"))</f>
        <v>0</v>
      </c>
      <c r="BK151" s="18">
        <f>IF(BK$5&gt;$G$4,0,SUMIFS(Fluxo!$O:$O,Fluxo!$U:$U,"&gt;"&amp;BJ$5,Fluxo!$U:$U,"&lt;="&amp;BK$5,Fluxo!$D:$D,$D151,Fluxo!$E:$E,"&lt;&gt;"&amp;"PERMUTANTE"))</f>
        <v>0</v>
      </c>
      <c r="BL151" s="18">
        <f>IF(BL$5&gt;$G$4,0,SUMIFS(Fluxo!$O:$O,Fluxo!$U:$U,"&gt;"&amp;BK$5,Fluxo!$U:$U,"&lt;="&amp;BL$5,Fluxo!$D:$D,$D151,Fluxo!$E:$E,"&lt;&gt;"&amp;"PERMUTANTE"))</f>
        <v>0</v>
      </c>
      <c r="BM151" s="18">
        <f>IF(BM$5&gt;$G$4,0,SUMIFS(Fluxo!$O:$O,Fluxo!$U:$U,"&gt;"&amp;BL$5,Fluxo!$U:$U,"&lt;="&amp;BM$5,Fluxo!$D:$D,$D151,Fluxo!$E:$E,"&lt;&gt;"&amp;"PERMUTANTE"))</f>
        <v>0</v>
      </c>
      <c r="BN151" s="18">
        <f>IF(BN$5&gt;$G$4,0,SUMIFS(Fluxo!$O:$O,Fluxo!$U:$U,"&gt;"&amp;BM$5,Fluxo!$U:$U,"&lt;="&amp;BN$5,Fluxo!$D:$D,$D151,Fluxo!$E:$E,"&lt;&gt;"&amp;"PERMUTANTE"))</f>
        <v>0</v>
      </c>
      <c r="BO151" s="18">
        <f>IF(BO$5&gt;$G$4,0,SUMIFS(Fluxo!$O:$O,Fluxo!$U:$U,"&gt;"&amp;BN$5,Fluxo!$U:$U,"&lt;="&amp;BO$5,Fluxo!$D:$D,$D151,Fluxo!$E:$E,"&lt;&gt;"&amp;"PERMUTANTE"))</f>
        <v>0</v>
      </c>
      <c r="BP151" s="18">
        <f>IF(BP$5&gt;$G$4,0,SUMIFS(Fluxo!$O:$O,Fluxo!$U:$U,"&gt;"&amp;BO$5,Fluxo!$U:$U,"&lt;="&amp;BP$5,Fluxo!$D:$D,$D151,Fluxo!$E:$E,"&lt;&gt;"&amp;"PERMUTANTE"))</f>
        <v>0</v>
      </c>
      <c r="BQ151" s="18">
        <f>IF(BQ$5&gt;$G$4,0,SUMIFS(Fluxo!$O:$O,Fluxo!$U:$U,"&gt;"&amp;BP$5,Fluxo!$U:$U,"&lt;="&amp;BQ$5,Fluxo!$D:$D,$D151,Fluxo!$E:$E,"&lt;&gt;"&amp;"PERMUTANTE"))</f>
        <v>0</v>
      </c>
      <c r="BR151" s="18">
        <f>IF(BR$5&gt;$G$4,0,SUMIFS(Fluxo!$O:$O,Fluxo!$U:$U,"&gt;"&amp;BQ$5,Fluxo!$U:$U,"&lt;="&amp;BR$5,Fluxo!$D:$D,$D151,Fluxo!$E:$E,"&lt;&gt;"&amp;"PERMUTANTE"))</f>
        <v>0</v>
      </c>
      <c r="BS151" s="18">
        <f>IF(BS$5&gt;$G$4,0,SUMIFS(Fluxo!$O:$O,Fluxo!$U:$U,"&gt;"&amp;BR$5,Fluxo!$U:$U,"&lt;="&amp;BS$5,Fluxo!$D:$D,$D151,Fluxo!$E:$E,"&lt;&gt;"&amp;"PERMUTANTE"))</f>
        <v>0</v>
      </c>
      <c r="BT151" s="18">
        <f>IF(BT$5&gt;$G$4,0,SUMIFS(Fluxo!$O:$O,Fluxo!$U:$U,"&gt;"&amp;BS$5,Fluxo!$U:$U,"&lt;="&amp;BT$5,Fluxo!$D:$D,$D151,Fluxo!$E:$E,"&lt;&gt;"&amp;"PERMUTANTE"))</f>
        <v>0</v>
      </c>
      <c r="BU151" s="18">
        <f>IF(BU$5&gt;$G$4,0,SUMIFS(Fluxo!$O:$O,Fluxo!$U:$U,"&gt;"&amp;BT$5,Fluxo!$U:$U,"&lt;="&amp;BU$5,Fluxo!$D:$D,$D151,Fluxo!$E:$E,"&lt;&gt;"&amp;"PERMUTANTE"))</f>
        <v>0</v>
      </c>
      <c r="BV151" s="18">
        <f>IF(BV$5&gt;$G$4,0,SUMIFS(Fluxo!$O:$O,Fluxo!$U:$U,"&gt;"&amp;BU$5,Fluxo!$U:$U,"&lt;="&amp;BV$5,Fluxo!$D:$D,$D151,Fluxo!$E:$E,"&lt;&gt;"&amp;"PERMUTANTE"))</f>
        <v>0</v>
      </c>
      <c r="BW151" s="18">
        <f>IF(BW$5&gt;$G$4,0,SUMIFS(Fluxo!$O:$O,Fluxo!$U:$U,"&gt;"&amp;BV$5,Fluxo!$U:$U,"&lt;="&amp;BW$5,Fluxo!$D:$D,$D151,Fluxo!$E:$E,"&lt;&gt;"&amp;"PERMUTANTE"))</f>
        <v>0</v>
      </c>
      <c r="BX151" s="18">
        <f>IF(BX$5&gt;$G$4,0,SUMIFS(Fluxo!$O:$O,Fluxo!$U:$U,"&gt;"&amp;BW$5,Fluxo!$U:$U,"&lt;="&amp;BX$5,Fluxo!$D:$D,$D151,Fluxo!$E:$E,"&lt;&gt;"&amp;"PERMUTANTE"))</f>
        <v>0</v>
      </c>
      <c r="BY151" s="18">
        <f>IF(BY$5&gt;$G$4,0,SUMIFS(Fluxo!$O:$O,Fluxo!$U:$U,"&gt;"&amp;BX$5,Fluxo!$U:$U,"&lt;="&amp;BY$5,Fluxo!$D:$D,$D151,Fluxo!$E:$E,"&lt;&gt;"&amp;"PERMUTANTE"))</f>
        <v>0</v>
      </c>
      <c r="BZ151" s="18">
        <f>IF(BZ$5&gt;$G$4,0,SUMIFS(Fluxo!$O:$O,Fluxo!$U:$U,"&gt;"&amp;BY$5,Fluxo!$U:$U,"&lt;="&amp;BZ$5,Fluxo!$D:$D,$D151,Fluxo!$E:$E,"&lt;&gt;"&amp;"PERMUTANTE"))</f>
        <v>0</v>
      </c>
      <c r="CA151" s="18">
        <f>IF(CA$5&gt;$G$4,0,SUMIFS(Fluxo!$O:$O,Fluxo!$U:$U,"&gt;"&amp;BZ$5,Fluxo!$U:$U,"&lt;="&amp;CA$5,Fluxo!$D:$D,$D151,Fluxo!$E:$E,"&lt;&gt;"&amp;"PERMUTANTE"))</f>
        <v>0</v>
      </c>
      <c r="CB151" s="18">
        <f>IF(CB$5&gt;$G$4,0,SUMIFS(Fluxo!$O:$O,Fluxo!$U:$U,"&gt;"&amp;CA$5,Fluxo!$U:$U,"&lt;="&amp;CB$5,Fluxo!$D:$D,$D151,Fluxo!$E:$E,"&lt;&gt;"&amp;"PERMUTANTE"))</f>
        <v>0</v>
      </c>
      <c r="CC151" s="18">
        <f>IF(CC$5&gt;$G$4,0,SUMIFS(Fluxo!$O:$O,Fluxo!$U:$U,"&gt;"&amp;CB$5,Fluxo!$U:$U,"&lt;="&amp;CC$5,Fluxo!$D:$D,$D151,Fluxo!$E:$E,"&lt;&gt;"&amp;"PERMUTANTE"))</f>
        <v>0</v>
      </c>
      <c r="CD151" s="18">
        <f>IF(CD$5&gt;$G$4,0,SUMIFS(Fluxo!$O:$O,Fluxo!$U:$U,"&gt;"&amp;CC$5,Fluxo!$U:$U,"&lt;="&amp;CD$5,Fluxo!$D:$D,$D151,Fluxo!$E:$E,"&lt;&gt;"&amp;"PERMUTANTE"))</f>
        <v>0</v>
      </c>
      <c r="CE151" s="18">
        <f>IF(CE$5&gt;$G$4,0,SUMIFS(Fluxo!$O:$O,Fluxo!$U:$U,"&gt;"&amp;CD$5,Fluxo!$U:$U,"&lt;="&amp;CE$5,Fluxo!$D:$D,$D151,Fluxo!$E:$E,"&lt;&gt;"&amp;"PERMUTANTE"))</f>
        <v>0</v>
      </c>
      <c r="CF151" s="18">
        <f>IF(CF$5&gt;$G$4,0,SUMIFS(Fluxo!$O:$O,Fluxo!$U:$U,"&gt;"&amp;CE$5,Fluxo!$U:$U,"&lt;="&amp;CF$5,Fluxo!$D:$D,$D151,Fluxo!$E:$E,"&lt;&gt;"&amp;"PERMUTANTE"))</f>
        <v>0</v>
      </c>
      <c r="CG151" s="18">
        <f>IF(CG$5&gt;$G$4,0,SUMIFS(Fluxo!$O:$O,Fluxo!$U:$U,"&gt;"&amp;CF$5,Fluxo!$U:$U,"&lt;="&amp;CG$5,Fluxo!$D:$D,$D151,Fluxo!$E:$E,"&lt;&gt;"&amp;"PERMUTANTE"))</f>
        <v>0</v>
      </c>
      <c r="CH151" s="18">
        <f>IF(CH$5&gt;$G$4,0,SUMIFS(Fluxo!$O:$O,Fluxo!$U:$U,"&gt;"&amp;CG$5,Fluxo!$U:$U,"&lt;="&amp;CH$5,Fluxo!$D:$D,$D151,Fluxo!$E:$E,"&lt;&gt;"&amp;"PERMUTANTE"))</f>
        <v>0</v>
      </c>
      <c r="CI151" s="18">
        <f>IF(CI$5&gt;$G$4,0,SUMIFS(Fluxo!$O:$O,Fluxo!$U:$U,"&gt;"&amp;CH$5,Fluxo!$U:$U,"&lt;="&amp;CI$5,Fluxo!$D:$D,$D151,Fluxo!$E:$E,"&lt;&gt;"&amp;"PERMUTANTE"))</f>
        <v>0</v>
      </c>
      <c r="CJ151" s="18">
        <f>IF(CJ$5&gt;$G$4,0,SUMIFS(Fluxo!$O:$O,Fluxo!$U:$U,"&gt;"&amp;CI$5,Fluxo!$U:$U,"&lt;="&amp;CJ$5,Fluxo!$D:$D,$D151,Fluxo!$E:$E,"&lt;&gt;"&amp;"PERMUTANTE"))</f>
        <v>0</v>
      </c>
      <c r="CK151" s="18">
        <f>IF(CK$5&gt;$G$4,0,SUMIFS(Fluxo!$O:$O,Fluxo!$U:$U,"&gt;"&amp;CJ$5,Fluxo!$U:$U,"&lt;="&amp;CK$5,Fluxo!$D:$D,$D151,Fluxo!$E:$E,"&lt;&gt;"&amp;"PERMUTANTE"))</f>
        <v>0</v>
      </c>
      <c r="CL151" s="18">
        <f>IF(CL$5&gt;$G$4,0,SUMIFS(Fluxo!$O:$O,Fluxo!$U:$U,"&gt;"&amp;CK$5,Fluxo!$U:$U,"&lt;="&amp;CL$5,Fluxo!$D:$D,$D151,Fluxo!$E:$E,"&lt;&gt;"&amp;"PERMUTANTE"))</f>
        <v>0</v>
      </c>
      <c r="CM151" s="18">
        <f>IF(CM$5&gt;$G$4,0,SUMIFS(Fluxo!$O:$O,Fluxo!$U:$U,"&gt;"&amp;CL$5,Fluxo!$U:$U,"&lt;="&amp;CM$5,Fluxo!$D:$D,$D151,Fluxo!$E:$E,"&lt;&gt;"&amp;"PERMUTANTE"))</f>
        <v>0</v>
      </c>
      <c r="CN151" s="18">
        <f>IF(CN$5&gt;$G$4,0,SUMIFS(Fluxo!$O:$O,Fluxo!$U:$U,"&gt;"&amp;CM$5,Fluxo!$U:$U,"&lt;="&amp;CN$5,Fluxo!$D:$D,$D151,Fluxo!$E:$E,"&lt;&gt;"&amp;"PERMUTANTE"))</f>
        <v>0</v>
      </c>
      <c r="CO151" s="18">
        <f>IF(CO$5&gt;$G$4,0,SUMIFS(Fluxo!$O:$O,Fluxo!$U:$U,"&gt;"&amp;CN$5,Fluxo!$U:$U,"&lt;="&amp;CO$5,Fluxo!$D:$D,$D151,Fluxo!$E:$E,"&lt;&gt;"&amp;"PERMUTANTE"))</f>
        <v>0</v>
      </c>
      <c r="CP151" s="18">
        <f>IF(CP$5&gt;$G$4,0,SUMIFS(Fluxo!$O:$O,Fluxo!$U:$U,"&gt;"&amp;CO$5,Fluxo!$U:$U,"&lt;="&amp;CP$5,Fluxo!$D:$D,$D151,Fluxo!$E:$E,"&lt;&gt;"&amp;"PERMUTANTE"))</f>
        <v>0</v>
      </c>
      <c r="CQ151" s="18">
        <f>IF(CQ$5&gt;$G$4,0,SUMIFS(Fluxo!$O:$O,Fluxo!$U:$U,"&gt;"&amp;CP$5,Fluxo!$U:$U,"&lt;="&amp;CQ$5,Fluxo!$D:$D,$D151,Fluxo!$E:$E,"&lt;&gt;"&amp;"PERMUTANTE"))</f>
        <v>0</v>
      </c>
      <c r="CR151" s="18">
        <f>IF(CR$5&gt;$G$4,0,SUMIFS(Fluxo!$O:$O,Fluxo!$U:$U,"&gt;"&amp;CQ$5,Fluxo!$U:$U,"&lt;="&amp;CR$5,Fluxo!$D:$D,$D151,Fluxo!$E:$E,"&lt;&gt;"&amp;"PERMUTANTE"))</f>
        <v>0</v>
      </c>
      <c r="CS151" s="18">
        <f>IF(CS$5&gt;$G$4,0,SUMIFS(Fluxo!$O:$O,Fluxo!$U:$U,"&gt;"&amp;CR$5,Fluxo!$U:$U,"&lt;="&amp;CS$5,Fluxo!$D:$D,$D151,Fluxo!$E:$E,"&lt;&gt;"&amp;"PERMUTANTE"))</f>
        <v>0</v>
      </c>
      <c r="CT151" s="18">
        <f>IF(CT$5&gt;$G$4,0,SUMIFS(Fluxo!$O:$O,Fluxo!$U:$U,"&gt;"&amp;CS$5,Fluxo!$U:$U,"&lt;="&amp;CT$5,Fluxo!$D:$D,$D151,Fluxo!$E:$E,"&lt;&gt;"&amp;"PERMUTANTE"))</f>
        <v>0</v>
      </c>
      <c r="CU151" s="18">
        <f>IF(CU$5&gt;$G$4,0,SUMIFS(Fluxo!$O:$O,Fluxo!$U:$U,"&gt;"&amp;CT$5,Fluxo!$U:$U,"&lt;="&amp;CU$5,Fluxo!$D:$D,$D151,Fluxo!$E:$E,"&lt;&gt;"&amp;"PERMUTANTE"))</f>
        <v>0</v>
      </c>
      <c r="CV151" s="18">
        <f>IF(CV$5&gt;$G$4,0,SUMIFS(Fluxo!$O:$O,Fluxo!$U:$U,"&gt;"&amp;CU$5,Fluxo!$U:$U,"&lt;="&amp;CV$5,Fluxo!$D:$D,$D151,Fluxo!$E:$E,"&lt;&gt;"&amp;"PERMUTANTE"))</f>
        <v>0</v>
      </c>
      <c r="CW151" s="18">
        <f>IF(CW$5&gt;$G$4,0,SUMIFS(Fluxo!$O:$O,Fluxo!$U:$U,"&gt;"&amp;CV$5,Fluxo!$U:$U,"&lt;="&amp;CW$5,Fluxo!$D:$D,$D151,Fluxo!$E:$E,"&lt;&gt;"&amp;"PERMUTANTE"))</f>
        <v>0</v>
      </c>
      <c r="CX151" s="18">
        <f>IF(CX$5&gt;$G$4,0,SUMIFS(Fluxo!$O:$O,Fluxo!$U:$U,"&gt;"&amp;CW$5,Fluxo!$U:$U,"&lt;="&amp;CX$5,Fluxo!$D:$D,$D151,Fluxo!$E:$E,"&lt;&gt;"&amp;"PERMUTANTE"))</f>
        <v>0</v>
      </c>
      <c r="CY151" s="18">
        <f>IF(CY$5&gt;$G$4,0,SUMIFS(Fluxo!$O:$O,Fluxo!$U:$U,"&gt;"&amp;CX$5,Fluxo!$U:$U,"&lt;="&amp;CY$5,Fluxo!$D:$D,$D151,Fluxo!$E:$E,"&lt;&gt;"&amp;"PERMUTANTE"))</f>
        <v>0</v>
      </c>
      <c r="CZ151" s="18">
        <f>IF(CZ$5&gt;$G$4,0,SUMIFS(Fluxo!$O:$O,Fluxo!$U:$U,"&gt;"&amp;CY$5,Fluxo!$U:$U,"&lt;="&amp;CZ$5,Fluxo!$D:$D,$D151,Fluxo!$E:$E,"&lt;&gt;"&amp;"PERMUTANTE"))</f>
        <v>0</v>
      </c>
      <c r="DA151" s="18">
        <f>IF(DA$5&gt;$G$4,0,SUMIFS(Fluxo!$O:$O,Fluxo!$U:$U,"&gt;"&amp;CZ$5,Fluxo!$U:$U,"&lt;="&amp;DA$5,Fluxo!$D:$D,$D151,Fluxo!$E:$E,"&lt;&gt;"&amp;"PERMUTANTE"))</f>
        <v>0</v>
      </c>
      <c r="DB151" s="18">
        <f>IF(DB$5&gt;$G$4,0,SUMIFS(Fluxo!$O:$O,Fluxo!$U:$U,"&gt;"&amp;DA$5,Fluxo!$U:$U,"&lt;="&amp;DB$5,Fluxo!$D:$D,$D151,Fluxo!$E:$E,"&lt;&gt;"&amp;"PERMUTANTE"))</f>
        <v>0</v>
      </c>
      <c r="DC151" s="18">
        <f>IF(DC$5&gt;$G$4,0,SUMIFS(Fluxo!$O:$O,Fluxo!$U:$U,"&gt;"&amp;DB$5,Fluxo!$U:$U,"&lt;="&amp;DC$5,Fluxo!$D:$D,$D151,Fluxo!$E:$E,"&lt;&gt;"&amp;"PERMUTANTE"))</f>
        <v>0</v>
      </c>
      <c r="DD151" s="18">
        <f>IF(DD$5&gt;$G$4,0,SUMIFS(Fluxo!$O:$O,Fluxo!$U:$U,"&gt;"&amp;DC$5,Fluxo!$U:$U,"&lt;="&amp;DD$5,Fluxo!$D:$D,$D151,Fluxo!$E:$E,"&lt;&gt;"&amp;"PERMUTANTE"))</f>
        <v>0</v>
      </c>
      <c r="DE151" s="18">
        <f>IF(DE$5&gt;$G$4,0,SUMIFS(Fluxo!$O:$O,Fluxo!$U:$U,"&gt;"&amp;DD$5,Fluxo!$U:$U,"&lt;="&amp;DE$5,Fluxo!$D:$D,$D151,Fluxo!$E:$E,"&lt;&gt;"&amp;"PERMUTANTE"))</f>
        <v>0</v>
      </c>
      <c r="DF151" s="18">
        <f>IF(DF$5&gt;$G$4,0,SUMIFS(Fluxo!$O:$O,Fluxo!$U:$U,"&gt;"&amp;DE$5,Fluxo!$U:$U,"&lt;="&amp;DF$5,Fluxo!$D:$D,$D151,Fluxo!$E:$E,"&lt;&gt;"&amp;"PERMUTANTE"))</f>
        <v>0</v>
      </c>
      <c r="DG151" s="18">
        <f>IF(DG$5&gt;$G$4,0,SUMIFS(Fluxo!$O:$O,Fluxo!$U:$U,"&gt;"&amp;DF$5,Fluxo!$U:$U,"&lt;="&amp;DG$5,Fluxo!$D:$D,$D151,Fluxo!$E:$E,"&lt;&gt;"&amp;"PERMUTANTE"))</f>
        <v>0</v>
      </c>
      <c r="DH151" s="18">
        <f>IF(DH$5&gt;$G$4,0,SUMIFS(Fluxo!$O:$O,Fluxo!$U:$U,"&gt;"&amp;DG$5,Fluxo!$U:$U,"&lt;="&amp;DH$5,Fluxo!$D:$D,$D151,Fluxo!$E:$E,"&lt;&gt;"&amp;"PERMUTANTE"))</f>
        <v>0</v>
      </c>
      <c r="DI151" s="18">
        <f>IF(DI$5&gt;$G$4,0,SUMIFS(Fluxo!$O:$O,Fluxo!$U:$U,"&gt;"&amp;DH$5,Fluxo!$U:$U,"&lt;="&amp;DI$5,Fluxo!$D:$D,$D151,Fluxo!$E:$E,"&lt;&gt;"&amp;"PERMUTANTE"))</f>
        <v>0</v>
      </c>
      <c r="DJ151" s="18">
        <f>IF(DJ$5&gt;$G$4,0,SUMIFS(Fluxo!$O:$O,Fluxo!$U:$U,"&gt;"&amp;DI$5,Fluxo!$U:$U,"&lt;="&amp;DJ$5,Fluxo!$D:$D,$D151,Fluxo!$E:$E,"&lt;&gt;"&amp;"PERMUTANTE"))</f>
        <v>0</v>
      </c>
      <c r="DK151" s="18">
        <f>IF(DK$5&gt;$G$4,0,SUMIFS(Fluxo!$O:$O,Fluxo!$U:$U,"&gt;"&amp;DJ$5,Fluxo!$U:$U,"&lt;="&amp;DK$5,Fluxo!$D:$D,$D151,Fluxo!$E:$E,"&lt;&gt;"&amp;"PERMUTANTE"))</f>
        <v>0</v>
      </c>
      <c r="DL151" s="18">
        <f>IF(DL$5&gt;$G$4,0,SUMIFS(Fluxo!$O:$O,Fluxo!$U:$U,"&gt;"&amp;DK$5,Fluxo!$U:$U,"&lt;="&amp;DL$5,Fluxo!$D:$D,$D151,Fluxo!$E:$E,"&lt;&gt;"&amp;"PERMUTANTE"))</f>
        <v>0</v>
      </c>
      <c r="DM151" s="18">
        <f>IF(DM$5&gt;$G$4,0,SUMIFS(Fluxo!$O:$O,Fluxo!$U:$U,"&gt;"&amp;DL$5,Fluxo!$U:$U,"&lt;="&amp;DM$5,Fluxo!$D:$D,$D151,Fluxo!$E:$E,"&lt;&gt;"&amp;"PERMUTANTE"))</f>
        <v>0</v>
      </c>
      <c r="DN151" s="18">
        <f>IF(DN$5&gt;$G$4,0,SUMIFS(Fluxo!$O:$O,Fluxo!$U:$U,"&gt;"&amp;DM$5,Fluxo!$U:$U,"&lt;="&amp;DN$5,Fluxo!$D:$D,$D151,Fluxo!$E:$E,"&lt;&gt;"&amp;"PERMUTANTE"))</f>
        <v>0</v>
      </c>
      <c r="DO151" s="18">
        <f>IF(DO$5&gt;$G$4,0,SUMIFS(Fluxo!$O:$O,Fluxo!$U:$U,"&gt;"&amp;DN$5,Fluxo!$U:$U,"&lt;="&amp;DO$5,Fluxo!$D:$D,$D151,Fluxo!$E:$E,"&lt;&gt;"&amp;"PERMUTANTE"))</f>
        <v>0</v>
      </c>
      <c r="DP151" s="18">
        <f>IF(DP$5&gt;$G$4,0,SUMIFS(Fluxo!$O:$O,Fluxo!$U:$U,"&gt;"&amp;DO$5,Fluxo!$U:$U,"&lt;="&amp;DP$5,Fluxo!$D:$D,$D151,Fluxo!$E:$E,"&lt;&gt;"&amp;"PERMUTANTE"))</f>
        <v>0</v>
      </c>
      <c r="DQ151" s="18">
        <f>IF(DQ$5&gt;$G$4,0,SUMIFS(Fluxo!$O:$O,Fluxo!$U:$U,"&gt;"&amp;DP$5,Fluxo!$U:$U,"&lt;="&amp;DQ$5,Fluxo!$D:$D,$D151,Fluxo!$E:$E,"&lt;&gt;"&amp;"PERMUTANTE"))</f>
        <v>0</v>
      </c>
      <c r="DR151" s="18">
        <f>IF(DR$5&gt;$G$4,0,SUMIFS(Fluxo!$O:$O,Fluxo!$U:$U,"&gt;"&amp;DQ$5,Fluxo!$U:$U,"&lt;="&amp;DR$5,Fluxo!$D:$D,$D151,Fluxo!$E:$E,"&lt;&gt;"&amp;"PERMUTANTE"))</f>
        <v>0</v>
      </c>
      <c r="DS151" s="18">
        <f>IF(DS$5&gt;$G$4,0,SUMIFS(Fluxo!$O:$O,Fluxo!$U:$U,"&gt;"&amp;DR$5,Fluxo!$U:$U,"&lt;="&amp;DS$5,Fluxo!$D:$D,$D151,Fluxo!$E:$E,"&lt;&gt;"&amp;"PERMUTANTE"))</f>
        <v>0</v>
      </c>
      <c r="DT151" s="18">
        <f>IF(DT$5&gt;$G$4,0,SUMIFS(Fluxo!$O:$O,Fluxo!$U:$U,"&gt;"&amp;DS$5,Fluxo!$U:$U,"&lt;="&amp;DT$5,Fluxo!$D:$D,$D151,Fluxo!$E:$E,"&lt;&gt;"&amp;"PERMUTANTE"))</f>
        <v>0</v>
      </c>
      <c r="DU151" s="18">
        <f>IF(DU$5&gt;$G$4,0,SUMIFS(Fluxo!$O:$O,Fluxo!$U:$U,"&gt;"&amp;DT$5,Fluxo!$U:$U,"&lt;="&amp;DU$5,Fluxo!$D:$D,$D151,Fluxo!$E:$E,"&lt;&gt;"&amp;"PERMUTANTE"))</f>
        <v>0</v>
      </c>
      <c r="DV151" s="18">
        <f>IF(DV$5&gt;$G$4,0,SUMIFS(Fluxo!$O:$O,Fluxo!$U:$U,"&gt;"&amp;DU$5,Fluxo!$U:$U,"&lt;="&amp;DV$5,Fluxo!$D:$D,$D151,Fluxo!$E:$E,"&lt;&gt;"&amp;"PERMUTANTE"))</f>
        <v>0</v>
      </c>
      <c r="DW151" s="18">
        <f>IF(DW$5&gt;$G$4,0,SUMIFS(Fluxo!$O:$O,Fluxo!$U:$U,"&gt;"&amp;DV$5,Fluxo!$U:$U,"&lt;="&amp;DW$5,Fluxo!$D:$D,$D151,Fluxo!$E:$E,"&lt;&gt;"&amp;"PERMUTANTE"))</f>
        <v>0</v>
      </c>
      <c r="DX151" s="18">
        <f>IF(DX$5&gt;$G$4,0,SUMIFS(Fluxo!$O:$O,Fluxo!$U:$U,"&gt;"&amp;DW$5,Fluxo!$U:$U,"&lt;="&amp;DX$5,Fluxo!$D:$D,$D151,Fluxo!$E:$E,"&lt;&gt;"&amp;"PERMUTANTE"))</f>
        <v>0</v>
      </c>
      <c r="DY151" s="18">
        <f>IF(DY$5&gt;$G$4,0,SUMIFS(Fluxo!$O:$O,Fluxo!$U:$U,"&gt;"&amp;DX$5,Fluxo!$U:$U,"&lt;="&amp;DY$5,Fluxo!$D:$D,$D151,Fluxo!$E:$E,"&lt;&gt;"&amp;"PERMUTANTE"))</f>
        <v>0</v>
      </c>
      <c r="DZ151" s="18">
        <f>IF(DZ$5&gt;$G$4,0,SUMIFS(Fluxo!$O:$O,Fluxo!$U:$U,"&gt;"&amp;DY$5,Fluxo!$U:$U,"&lt;="&amp;DZ$5,Fluxo!$D:$D,$D151,Fluxo!$E:$E,"&lt;&gt;"&amp;"PERMUTANTE"))</f>
        <v>0</v>
      </c>
      <c r="EA151" s="18">
        <f>IF(EA$5&gt;$G$4,0,SUMIFS(Fluxo!$O:$O,Fluxo!$U:$U,"&gt;"&amp;DZ$5,Fluxo!$U:$U,"&lt;="&amp;EA$5,Fluxo!$D:$D,$D151,Fluxo!$E:$E,"&lt;&gt;"&amp;"PERMUTANTE"))</f>
        <v>0</v>
      </c>
      <c r="EB151" s="18">
        <f>IF(EB$5&gt;$G$4,0,SUMIFS(Fluxo!$O:$O,Fluxo!$U:$U,"&gt;"&amp;EA$5,Fluxo!$U:$U,"&lt;="&amp;EB$5,Fluxo!$D:$D,$D151,Fluxo!$E:$E,"&lt;&gt;"&amp;"PERMUTANTE"))</f>
        <v>0</v>
      </c>
      <c r="EC151" s="18">
        <f>IF(EC$5&gt;$G$4,0,SUMIFS(Fluxo!$O:$O,Fluxo!$U:$U,"&gt;"&amp;EB$5,Fluxo!$U:$U,"&lt;="&amp;EC$5,Fluxo!$D:$D,$D151,Fluxo!$E:$E,"&lt;&gt;"&amp;"PERMUTANTE"))</f>
        <v>0</v>
      </c>
      <c r="ED151" s="18">
        <f>IF(ED$5&gt;$G$4,0,SUMIFS(Fluxo!$O:$O,Fluxo!$U:$U,"&gt;"&amp;EC$5,Fluxo!$U:$U,"&lt;="&amp;ED$5,Fluxo!$D:$D,$D151,Fluxo!$E:$E,"&lt;&gt;"&amp;"PERMUTANTE"))</f>
        <v>0</v>
      </c>
      <c r="EE151" s="18">
        <f>IF(EE$5&gt;$G$4,0,SUMIFS(Fluxo!$O:$O,Fluxo!$U:$U,"&gt;"&amp;ED$5,Fluxo!$U:$U,"&lt;="&amp;EE$5,Fluxo!$D:$D,$D151,Fluxo!$E:$E,"&lt;&gt;"&amp;"PERMUTANTE"))</f>
        <v>0</v>
      </c>
      <c r="EF151" s="18">
        <f>IF(EF$5&gt;$G$4,0,SUMIFS(Fluxo!$O:$O,Fluxo!$U:$U,"&gt;"&amp;EE$5,Fluxo!$U:$U,"&lt;="&amp;EF$5,Fluxo!$D:$D,$D151,Fluxo!$E:$E,"&lt;&gt;"&amp;"PERMUTANTE"))</f>
        <v>0</v>
      </c>
      <c r="EG151" s="18">
        <f>IF(EG$5&gt;$G$4,0,SUMIFS(Fluxo!$O:$O,Fluxo!$U:$U,"&gt;"&amp;EF$5,Fluxo!$U:$U,"&lt;="&amp;EG$5,Fluxo!$D:$D,$D151,Fluxo!$E:$E,"&lt;&gt;"&amp;"PERMUTANTE"))</f>
        <v>0</v>
      </c>
      <c r="EH151" s="18">
        <f>IF(EH$5&gt;$G$4,0,SUMIFS(Fluxo!$O:$O,Fluxo!$U:$U,"&gt;"&amp;EG$5,Fluxo!$U:$U,"&lt;="&amp;EH$5,Fluxo!$D:$D,$D151,Fluxo!$E:$E,"&lt;&gt;"&amp;"PERMUTANTE"))</f>
        <v>0</v>
      </c>
      <c r="EI151" s="18">
        <f>IF(EI$5&gt;$G$4,0,SUMIFS(Fluxo!$O:$O,Fluxo!$U:$U,"&gt;"&amp;EH$5,Fluxo!$U:$U,"&lt;="&amp;EI$5,Fluxo!$D:$D,$D151,Fluxo!$E:$E,"&lt;&gt;"&amp;"PERMUTANTE"))</f>
        <v>0</v>
      </c>
      <c r="EJ151" s="18">
        <f>IF(EJ$5&gt;$G$4,0,SUMIFS(Fluxo!$O:$O,Fluxo!$U:$U,"&gt;"&amp;EI$5,Fluxo!$U:$U,"&lt;="&amp;EJ$5,Fluxo!$D:$D,$D151,Fluxo!$E:$E,"&lt;&gt;"&amp;"PERMUTANTE"))</f>
        <v>0</v>
      </c>
      <c r="EK151" s="18">
        <f>IF(EK$5&gt;$G$4,0,SUMIFS(Fluxo!$O:$O,Fluxo!$U:$U,"&gt;"&amp;EJ$5,Fluxo!$U:$U,"&lt;="&amp;EK$5,Fluxo!$D:$D,$D151,Fluxo!$E:$E,"&lt;&gt;"&amp;"PERMUTANTE"))</f>
        <v>0</v>
      </c>
      <c r="EL151" s="18">
        <f>IF(EL$5&gt;$G$4,0,SUMIFS(Fluxo!$O:$O,Fluxo!$U:$U,"&gt;"&amp;EK$5,Fluxo!$U:$U,"&lt;="&amp;EL$5,Fluxo!$D:$D,$D151,Fluxo!$E:$E,"&lt;&gt;"&amp;"PERMUTANTE"))</f>
        <v>0</v>
      </c>
      <c r="EM151" s="18">
        <f>IF(EM$5&gt;$G$4,0,SUMIFS(Fluxo!$O:$O,Fluxo!$U:$U,"&gt;"&amp;EL$5,Fluxo!$U:$U,"&lt;="&amp;EM$5,Fluxo!$D:$D,$D151,Fluxo!$E:$E,"&lt;&gt;"&amp;"PERMUTANTE"))</f>
        <v>0</v>
      </c>
      <c r="EN151" s="18">
        <f>IF(EN$5&gt;$G$4,0,SUMIFS(Fluxo!$O:$O,Fluxo!$U:$U,"&gt;"&amp;EM$5,Fluxo!$U:$U,"&lt;="&amp;EN$5,Fluxo!$D:$D,$D151,Fluxo!$E:$E,"&lt;&gt;"&amp;"PERMUTANTE"))</f>
        <v>0</v>
      </c>
      <c r="EO151" s="18">
        <f>IF(EO$5&gt;$G$4,0,SUMIFS(Fluxo!$O:$O,Fluxo!$U:$U,"&gt;"&amp;EN$5,Fluxo!$U:$U,"&lt;="&amp;EO$5,Fluxo!$D:$D,$D151,Fluxo!$E:$E,"&lt;&gt;"&amp;"PERMUTANTE"))</f>
        <v>0</v>
      </c>
      <c r="EP151" s="18">
        <f>IF(EP$5&gt;$G$4,0,SUMIFS(Fluxo!$O:$O,Fluxo!$U:$U,"&gt;"&amp;EO$5,Fluxo!$U:$U,"&lt;="&amp;EP$5,Fluxo!$D:$D,$D151,Fluxo!$E:$E,"&lt;&gt;"&amp;"PERMUTANTE"))</f>
        <v>0</v>
      </c>
      <c r="EQ151" s="18">
        <f>IF(EQ$5&gt;$G$4,0,SUMIFS(Fluxo!$O:$O,Fluxo!$U:$U,"&gt;"&amp;EP$5,Fluxo!$U:$U,"&lt;="&amp;EQ$5,Fluxo!$D:$D,$D151,Fluxo!$E:$E,"&lt;&gt;"&amp;"PERMUTANTE"))</f>
        <v>0</v>
      </c>
      <c r="ER151" s="18">
        <f>IF(ER$5&gt;$G$4,0,SUMIFS(Fluxo!$O:$O,Fluxo!$U:$U,"&gt;"&amp;EQ$5,Fluxo!$U:$U,"&lt;="&amp;ER$5,Fluxo!$D:$D,$D151,Fluxo!$E:$E,"&lt;&gt;"&amp;"PERMUTANTE"))</f>
        <v>0</v>
      </c>
      <c r="ES151" s="18">
        <f>IF(ES$5&gt;$G$4,0,SUMIFS(Fluxo!$O:$O,Fluxo!$U:$U,"&gt;"&amp;ER$5,Fluxo!$U:$U,"&lt;="&amp;ES$5,Fluxo!$D:$D,$D151,Fluxo!$E:$E,"&lt;&gt;"&amp;"PERMUTANTE"))</f>
        <v>0</v>
      </c>
      <c r="ET151" s="18">
        <f>IF(ET$5&gt;$G$4,0,SUMIFS(Fluxo!$O:$O,Fluxo!$U:$U,"&gt;"&amp;ES$5,Fluxo!$U:$U,"&lt;="&amp;ET$5,Fluxo!$D:$D,$D151,Fluxo!$E:$E,"&lt;&gt;"&amp;"PERMUTANTE"))</f>
        <v>0</v>
      </c>
      <c r="EU151" s="18">
        <f>IF(EU$5&gt;$G$4,0,SUMIFS(Fluxo!$O:$O,Fluxo!$U:$U,"&gt;"&amp;ET$5,Fluxo!$U:$U,"&lt;="&amp;EU$5,Fluxo!$D:$D,$D151,Fluxo!$E:$E,"&lt;&gt;"&amp;"PERMUTANTE"))</f>
        <v>0</v>
      </c>
      <c r="EV151" s="18">
        <f>IF(EV$5&gt;$G$4,0,SUMIFS(Fluxo!$O:$O,Fluxo!$U:$U,"&gt;"&amp;EU$5,Fluxo!$U:$U,"&lt;="&amp;EV$5,Fluxo!$D:$D,$D151,Fluxo!$E:$E,"&lt;&gt;"&amp;"PERMUTANTE"))</f>
        <v>0</v>
      </c>
      <c r="EW151" s="18">
        <f>IF(EW$5&gt;$G$4,0,SUMIFS(Fluxo!$O:$O,Fluxo!$U:$U,"&gt;"&amp;EV$5,Fluxo!$U:$U,"&lt;="&amp;EW$5,Fluxo!$D:$D,$D151,Fluxo!$E:$E,"&lt;&gt;"&amp;"PERMUTANTE"))</f>
        <v>0</v>
      </c>
      <c r="EX151" s="18">
        <f>IF(EX$5&gt;$G$4,0,SUMIFS(Fluxo!$O:$O,Fluxo!$U:$U,"&gt;"&amp;EW$5,Fluxo!$U:$U,"&lt;="&amp;EX$5,Fluxo!$D:$D,$D151,Fluxo!$E:$E,"&lt;&gt;"&amp;"PERMUTANTE"))</f>
        <v>0</v>
      </c>
      <c r="EY151" s="18">
        <f>IF(EY$5&gt;$G$4,0,SUMIFS(Fluxo!$O:$O,Fluxo!$U:$U,"&gt;"&amp;EX$5,Fluxo!$U:$U,"&lt;="&amp;EY$5,Fluxo!$D:$D,$D151,Fluxo!$E:$E,"&lt;&gt;"&amp;"PERMUTANTE"))</f>
        <v>0</v>
      </c>
      <c r="EZ151" s="18">
        <f>IF(EZ$5&gt;$G$4,0,SUMIFS(Fluxo!$O:$O,Fluxo!$U:$U,"&gt;"&amp;EY$5,Fluxo!$U:$U,"&lt;="&amp;EZ$5,Fluxo!$D:$D,$D151,Fluxo!$E:$E,"&lt;&gt;"&amp;"PERMUTANTE"))</f>
        <v>0</v>
      </c>
      <c r="FA151" s="18">
        <f>IF(FA$5&gt;$G$4,0,SUMIFS(Fluxo!$O:$O,Fluxo!$U:$U,"&gt;"&amp;EZ$5,Fluxo!$U:$U,"&lt;="&amp;FA$5,Fluxo!$D:$D,$D151,Fluxo!$E:$E,"&lt;&gt;"&amp;"PERMUTANTE"))</f>
        <v>0</v>
      </c>
      <c r="FB151" s="18">
        <f>IF(FB$5&gt;$G$4,0,SUMIFS(Fluxo!$O:$O,Fluxo!$U:$U,"&gt;"&amp;FA$5,Fluxo!$U:$U,"&lt;="&amp;FB$5,Fluxo!$D:$D,$D151,Fluxo!$E:$E,"&lt;&gt;"&amp;"PERMUTANTE"))</f>
        <v>0</v>
      </c>
      <c r="FC151" s="18">
        <f>IF(FC$5&gt;$G$4,0,SUMIFS(Fluxo!$O:$O,Fluxo!$U:$U,"&gt;"&amp;FB$5,Fluxo!$U:$U,"&lt;="&amp;FC$5,Fluxo!$D:$D,$D151,Fluxo!$E:$E,"&lt;&gt;"&amp;"PERMUTANTE"))</f>
        <v>0</v>
      </c>
      <c r="FD151" s="18">
        <f>IF(FD$5&gt;$G$4,0,SUMIFS(Fluxo!$O:$O,Fluxo!$U:$U,"&gt;"&amp;FC$5,Fluxo!$U:$U,"&lt;="&amp;FD$5,Fluxo!$D:$D,$D151,Fluxo!$E:$E,"&lt;&gt;"&amp;"PERMUTANTE"))</f>
        <v>0</v>
      </c>
      <c r="FE151" s="18">
        <f>IF(FE$5&gt;$G$4,0,SUMIFS(Fluxo!$O:$O,Fluxo!$U:$U,"&gt;"&amp;FD$5,Fluxo!$U:$U,"&lt;="&amp;FE$5,Fluxo!$D:$D,$D151,Fluxo!$E:$E,"&lt;&gt;"&amp;"PERMUTANTE"))</f>
        <v>0</v>
      </c>
      <c r="FF151" s="18">
        <f>IF(FF$5&gt;$G$4,0,SUMIFS(Fluxo!$O:$O,Fluxo!$U:$U,"&gt;"&amp;FE$5,Fluxo!$U:$U,"&lt;="&amp;FF$5,Fluxo!$D:$D,$D151,Fluxo!$E:$E,"&lt;&gt;"&amp;"PERMUTANTE"))</f>
        <v>0</v>
      </c>
      <c r="FG151" s="18">
        <f>IF(FG$5&gt;$G$4,0,SUMIFS(Fluxo!$O:$O,Fluxo!$U:$U,"&gt;"&amp;FF$5,Fluxo!$U:$U,"&lt;="&amp;FG$5,Fluxo!$D:$D,$D151,Fluxo!$E:$E,"&lt;&gt;"&amp;"PERMUTANTE"))</f>
        <v>0</v>
      </c>
      <c r="FH151" s="18">
        <f>IF(FH$5&gt;$G$4,0,SUMIFS(Fluxo!$O:$O,Fluxo!$U:$U,"&gt;"&amp;FG$5,Fluxo!$U:$U,"&lt;="&amp;FH$5,Fluxo!$D:$D,$D151,Fluxo!$E:$E,"&lt;&gt;"&amp;"PERMUTANTE"))</f>
        <v>0</v>
      </c>
      <c r="FI151" s="18">
        <f>IF(FI$5&gt;$G$4,0,SUMIFS(Fluxo!$O:$O,Fluxo!$U:$U,"&gt;"&amp;FH$5,Fluxo!$U:$U,"&lt;="&amp;FI$5,Fluxo!$D:$D,$D151,Fluxo!$E:$E,"&lt;&gt;"&amp;"PERMUTANTE"))</f>
        <v>0</v>
      </c>
      <c r="FJ151" s="18">
        <f>IF(FJ$5&gt;$G$4,0,SUMIFS(Fluxo!$O:$O,Fluxo!$U:$U,"&gt;"&amp;FI$5,Fluxo!$U:$U,"&lt;="&amp;FJ$5,Fluxo!$D:$D,$D151,Fluxo!$E:$E,"&lt;&gt;"&amp;"PERMUTANTE"))</f>
        <v>0</v>
      </c>
      <c r="FK151" s="18">
        <f>IF(FK$5&gt;$G$4,0,SUMIFS(Fluxo!$O:$O,Fluxo!$U:$U,"&gt;"&amp;FJ$5,Fluxo!$U:$U,"&lt;="&amp;FK$5,Fluxo!$D:$D,$D151,Fluxo!$E:$E,"&lt;&gt;"&amp;"PERMUTANTE"))</f>
        <v>0</v>
      </c>
      <c r="FL151" s="18">
        <f>IF(FL$5&gt;$G$4,0,SUMIFS(Fluxo!$O:$O,Fluxo!$U:$U,"&gt;"&amp;FK$5,Fluxo!$U:$U,"&lt;="&amp;FL$5,Fluxo!$D:$D,$D151,Fluxo!$E:$E,"&lt;&gt;"&amp;"PERMUTANTE"))</f>
        <v>0</v>
      </c>
      <c r="FM151" s="18">
        <f>IF(FM$5&gt;$G$4,0,SUMIFS(Fluxo!$O:$O,Fluxo!$U:$U,"&gt;"&amp;FL$5,Fluxo!$U:$U,"&lt;="&amp;FM$5,Fluxo!$D:$D,$D151,Fluxo!$E:$E,"&lt;&gt;"&amp;"PERMUTANTE"))</f>
        <v>0</v>
      </c>
      <c r="FN151" s="18">
        <f>IF(FN$5&gt;$G$4,0,SUMIFS(Fluxo!$O:$O,Fluxo!$U:$U,"&gt;"&amp;FM$5,Fluxo!$U:$U,"&lt;="&amp;FN$5,Fluxo!$D:$D,$D151,Fluxo!$E:$E,"&lt;&gt;"&amp;"PERMUTANTE"))</f>
        <v>0</v>
      </c>
      <c r="FO151" s="18">
        <f>IF(FO$5&gt;$G$4,0,SUMIFS(Fluxo!$O:$O,Fluxo!$U:$U,"&gt;"&amp;FN$5,Fluxo!$U:$U,"&lt;="&amp;FO$5,Fluxo!$D:$D,$D151,Fluxo!$E:$E,"&lt;&gt;"&amp;"PERMUTANTE"))</f>
        <v>0</v>
      </c>
      <c r="FP151" s="18">
        <f>IF(FP$5&gt;$G$4,0,SUMIFS(Fluxo!$O:$O,Fluxo!$U:$U,"&gt;"&amp;FO$5,Fluxo!$U:$U,"&lt;="&amp;FP$5,Fluxo!$D:$D,$D151,Fluxo!$E:$E,"&lt;&gt;"&amp;"PERMUTANTE"))</f>
        <v>0</v>
      </c>
      <c r="FQ151" s="18">
        <f>IF(FQ$5&gt;$G$4,0,SUMIFS(Fluxo!$O:$O,Fluxo!$U:$U,"&gt;"&amp;FP$5,Fluxo!$U:$U,"&lt;="&amp;FQ$5,Fluxo!$D:$D,$D151,Fluxo!$E:$E,"&lt;&gt;"&amp;"PERMUTANTE"))</f>
        <v>0</v>
      </c>
      <c r="FR151" s="18">
        <f>IF(FR$5&gt;$G$4,0,SUMIFS(Fluxo!$O:$O,Fluxo!$U:$U,"&gt;"&amp;FQ$5,Fluxo!$U:$U,"&lt;="&amp;FR$5,Fluxo!$D:$D,$D151,Fluxo!$E:$E,"&lt;&gt;"&amp;"PERMUTANTE"))</f>
        <v>0</v>
      </c>
      <c r="FS151" s="18">
        <f>IF(FS$5&gt;$G$4,0,SUMIFS(Fluxo!$O:$O,Fluxo!$U:$U,"&gt;"&amp;FR$5,Fluxo!$U:$U,"&lt;="&amp;FS$5,Fluxo!$D:$D,$D151,Fluxo!$E:$E,"&lt;&gt;"&amp;"PERMUTANTE"))</f>
        <v>0</v>
      </c>
      <c r="FT151" s="18">
        <f>IF(FT$5&gt;$G$4,0,SUMIFS(Fluxo!$O:$O,Fluxo!$U:$U,"&gt;"&amp;FS$5,Fluxo!$U:$U,"&lt;="&amp;FT$5,Fluxo!$D:$D,$D151,Fluxo!$E:$E,"&lt;&gt;"&amp;"PERMUTANTE"))</f>
        <v>0</v>
      </c>
      <c r="FU151" s="18">
        <f>IF(FU$5&gt;$G$4,0,SUMIFS(Fluxo!$O:$O,Fluxo!$U:$U,"&gt;"&amp;FT$5,Fluxo!$U:$U,"&lt;="&amp;FU$5,Fluxo!$D:$D,$D151,Fluxo!$E:$E,"&lt;&gt;"&amp;"PERMUTANTE"))</f>
        <v>0</v>
      </c>
      <c r="FV151" s="18">
        <f>IF(FV$5&gt;$G$4,0,SUMIFS(Fluxo!$O:$O,Fluxo!$U:$U,"&gt;"&amp;FU$5,Fluxo!$U:$U,"&lt;="&amp;FV$5,Fluxo!$D:$D,$D151,Fluxo!$E:$E,"&lt;&gt;"&amp;"PERMUTANTE"))</f>
        <v>0</v>
      </c>
      <c r="FW151" s="18">
        <f>IF(FW$5&gt;$G$4,0,SUMIFS(Fluxo!$O:$O,Fluxo!$U:$U,"&gt;"&amp;FV$5,Fluxo!$U:$U,"&lt;="&amp;FW$5,Fluxo!$D:$D,$D151,Fluxo!$E:$E,"&lt;&gt;"&amp;"PERMUTANTE"))</f>
        <v>0</v>
      </c>
      <c r="FX151" s="18">
        <f>IF(FX$5&gt;$G$4,0,SUMIFS(Fluxo!$O:$O,Fluxo!$U:$U,"&gt;"&amp;FW$5,Fluxo!$U:$U,"&lt;="&amp;FX$5,Fluxo!$D:$D,$D151,Fluxo!$E:$E,"&lt;&gt;"&amp;"PERMUTANTE"))</f>
        <v>0</v>
      </c>
      <c r="FY151" s="18">
        <f>IF(FY$5&gt;$G$4,0,SUMIFS(Fluxo!$O:$O,Fluxo!$U:$U,"&gt;"&amp;FX$5,Fluxo!$U:$U,"&lt;="&amp;FY$5,Fluxo!$D:$D,$D151,Fluxo!$E:$E,"&lt;&gt;"&amp;"PERMUTANTE"))</f>
        <v>0</v>
      </c>
      <c r="FZ151" s="18">
        <f>IF(FZ$5&gt;$G$4,0,SUMIFS(Fluxo!$O:$O,Fluxo!$U:$U,"&gt;"&amp;FY$5,Fluxo!$U:$U,"&lt;="&amp;FZ$5,Fluxo!$D:$D,$D151,Fluxo!$E:$E,"&lt;&gt;"&amp;"PERMUTANTE"))</f>
        <v>0</v>
      </c>
      <c r="GA151" s="18">
        <f>IF(GA$5&gt;$G$4,0,SUMIFS(Fluxo!$O:$O,Fluxo!$U:$U,"&gt;"&amp;FZ$5,Fluxo!$U:$U,"&lt;="&amp;GA$5,Fluxo!$D:$D,$D151,Fluxo!$E:$E,"&lt;&gt;"&amp;"PERMUTANTE"))</f>
        <v>0</v>
      </c>
      <c r="GB151" s="18">
        <f>IF(GB$5&gt;$G$4,0,SUMIFS(Fluxo!$O:$O,Fluxo!$U:$U,"&gt;"&amp;GA$5,Fluxo!$U:$U,"&lt;="&amp;GB$5,Fluxo!$D:$D,$D151,Fluxo!$E:$E,"&lt;&gt;"&amp;"PERMUTANTE"))</f>
        <v>0</v>
      </c>
      <c r="GC151" s="18">
        <f>IF(GC$5&gt;$G$4,0,SUMIFS(Fluxo!$O:$O,Fluxo!$U:$U,"&gt;"&amp;GB$5,Fluxo!$U:$U,"&lt;="&amp;GC$5,Fluxo!$D:$D,$D151,Fluxo!$E:$E,"&lt;&gt;"&amp;"PERMUTANTE"))</f>
        <v>0</v>
      </c>
      <c r="GD151" s="18">
        <f>IF(GD$5&gt;$G$4,0,SUMIFS(Fluxo!$O:$O,Fluxo!$U:$U,"&gt;"&amp;GC$5,Fluxo!$U:$U,"&lt;="&amp;GD$5,Fluxo!$D:$D,$D151,Fluxo!$E:$E,"&lt;&gt;"&amp;"PERMUTANTE"))</f>
        <v>0</v>
      </c>
      <c r="GE151" s="18">
        <f>IF(GE$5&gt;$G$4,0,SUMIFS(Fluxo!$O:$O,Fluxo!$U:$U,"&gt;"&amp;GD$5,Fluxo!$U:$U,"&lt;="&amp;GE$5,Fluxo!$D:$D,$D151,Fluxo!$E:$E,"&lt;&gt;"&amp;"PERMUTANTE"))</f>
        <v>0</v>
      </c>
      <c r="GF151" s="18">
        <f>IF(GF$5&gt;$G$4,0,SUMIFS(Fluxo!$O:$O,Fluxo!$U:$U,"&gt;"&amp;GE$5,Fluxo!$U:$U,"&lt;="&amp;GF$5,Fluxo!$D:$D,$D151,Fluxo!$E:$E,"&lt;&gt;"&amp;"PERMUTANTE"))</f>
        <v>0</v>
      </c>
      <c r="GG151" s="18">
        <f>IF(GG$5&gt;$G$4,0,SUMIFS(Fluxo!$O:$O,Fluxo!$U:$U,"&gt;"&amp;GF$5,Fluxo!$U:$U,"&lt;="&amp;GG$5,Fluxo!$D:$D,$D151,Fluxo!$E:$E,"&lt;&gt;"&amp;"PERMUTANTE"))</f>
        <v>0</v>
      </c>
      <c r="GH151" s="18">
        <f>IF(GH$5&gt;$G$4,0,SUMIFS(Fluxo!$O:$O,Fluxo!$U:$U,"&gt;"&amp;GG$5,Fluxo!$U:$U,"&lt;="&amp;GH$5,Fluxo!$D:$D,$D151,Fluxo!$E:$E,"&lt;&gt;"&amp;"PERMUTANTE"))</f>
        <v>0</v>
      </c>
      <c r="GI151" s="18">
        <f>IF(GI$5&gt;$G$4,0,SUMIFS(Fluxo!$O:$O,Fluxo!$U:$U,"&gt;"&amp;GH$5,Fluxo!$U:$U,"&lt;="&amp;GI$5,Fluxo!$D:$D,$D151,Fluxo!$E:$E,"&lt;&gt;"&amp;"PERMUTANTE"))</f>
        <v>0</v>
      </c>
      <c r="GJ151" s="18">
        <f>IF(GJ$5&gt;$G$4,0,SUMIFS(Fluxo!$O:$O,Fluxo!$U:$U,"&gt;"&amp;GI$5,Fluxo!$U:$U,"&lt;="&amp;GJ$5,Fluxo!$D:$D,$D151,Fluxo!$E:$E,"&lt;&gt;"&amp;"PERMUTANTE"))</f>
        <v>0</v>
      </c>
      <c r="GK151" s="18">
        <f>IF(GK$5&gt;$G$4,0,SUMIFS(Fluxo!$O:$O,Fluxo!$U:$U,"&gt;"&amp;GJ$5,Fluxo!$U:$U,"&lt;="&amp;GK$5,Fluxo!$D:$D,$D151,Fluxo!$E:$E,"&lt;&gt;"&amp;"PERMUTANTE"))</f>
        <v>0</v>
      </c>
      <c r="GL151" s="18">
        <f>IF(GL$5&gt;$G$4,0,SUMIFS(Fluxo!$O:$O,Fluxo!$U:$U,"&gt;"&amp;GK$5,Fluxo!$U:$U,"&lt;="&amp;GL$5,Fluxo!$D:$D,$D151,Fluxo!$E:$E,"&lt;&gt;"&amp;"PERMUTANTE"))</f>
        <v>0</v>
      </c>
      <c r="GM151" s="18">
        <f>IF(GM$5&gt;$G$4,0,SUMIFS(Fluxo!$O:$O,Fluxo!$U:$U,"&gt;"&amp;GL$5,Fluxo!$U:$U,"&lt;="&amp;GM$5,Fluxo!$D:$D,$D151,Fluxo!$E:$E,"&lt;&gt;"&amp;"PERMUTANTE"))</f>
        <v>0</v>
      </c>
      <c r="GN151" s="18">
        <f>IF(GN$5&gt;$G$4,0,SUMIFS(Fluxo!$O:$O,Fluxo!$U:$U,"&gt;"&amp;GM$5,Fluxo!$U:$U,"&lt;="&amp;GN$5,Fluxo!$D:$D,$D151,Fluxo!$E:$E,"&lt;&gt;"&amp;"PERMUTANTE"))</f>
        <v>0</v>
      </c>
      <c r="GO151" s="18">
        <f>IF(GO$5&gt;$G$4,0,SUMIFS(Fluxo!$O:$O,Fluxo!$U:$U,"&gt;"&amp;GN$5,Fluxo!$U:$U,"&lt;="&amp;GO$5,Fluxo!$D:$D,$D151,Fluxo!$E:$E,"&lt;&gt;"&amp;"PERMUTANTE"))</f>
        <v>0</v>
      </c>
      <c r="GP151" s="18">
        <f>IF(GP$5&gt;$G$4,0,SUMIFS(Fluxo!$O:$O,Fluxo!$U:$U,"&gt;"&amp;GO$5,Fluxo!$U:$U,"&lt;="&amp;GP$5,Fluxo!$D:$D,$D151,Fluxo!$E:$E,"&lt;&gt;"&amp;"PERMUTANTE"))</f>
        <v>0</v>
      </c>
      <c r="GQ151" s="18">
        <f>IF(GQ$5&gt;$G$4,0,SUMIFS(Fluxo!$O:$O,Fluxo!$U:$U,"&gt;"&amp;GP$5,Fluxo!$U:$U,"&lt;="&amp;GQ$5,Fluxo!$D:$D,$D151,Fluxo!$E:$E,"&lt;&gt;"&amp;"PERMUTANTE"))</f>
        <v>0</v>
      </c>
      <c r="GR151" s="18">
        <f>IF(GR$5&gt;$G$4,0,SUMIFS(Fluxo!$O:$O,Fluxo!$U:$U,"&gt;"&amp;GQ$5,Fluxo!$U:$U,"&lt;="&amp;GR$5,Fluxo!$D:$D,$D151,Fluxo!$E:$E,"&lt;&gt;"&amp;"PERMUTANTE"))</f>
        <v>0</v>
      </c>
      <c r="GS151" s="18">
        <f>IF(GS$5&gt;$G$4,0,SUMIFS(Fluxo!$O:$O,Fluxo!$U:$U,"&gt;"&amp;GR$5,Fluxo!$U:$U,"&lt;="&amp;GS$5,Fluxo!$D:$D,$D151,Fluxo!$E:$E,"&lt;&gt;"&amp;"PERMUTANTE"))</f>
        <v>0</v>
      </c>
      <c r="GT151" s="18">
        <f>IF(GT$5&gt;$G$4,0,SUMIFS(Fluxo!$O:$O,Fluxo!$U:$U,"&gt;"&amp;GS$5,Fluxo!$U:$U,"&lt;="&amp;GT$5,Fluxo!$D:$D,$D151,Fluxo!$E:$E,"&lt;&gt;"&amp;"PERMUTANTE"))</f>
        <v>0</v>
      </c>
      <c r="GU151" s="18">
        <f>IF(GU$5&gt;$G$4,0,SUMIFS(Fluxo!$O:$O,Fluxo!$U:$U,"&gt;"&amp;GT$5,Fluxo!$U:$U,"&lt;="&amp;GU$5,Fluxo!$D:$D,$D151,Fluxo!$E:$E,"&lt;&gt;"&amp;"PERMUTANTE"))</f>
        <v>0</v>
      </c>
      <c r="GV151" s="18">
        <f>IF(GV$5&gt;$G$4,0,SUMIFS(Fluxo!$O:$O,Fluxo!$U:$U,"&gt;"&amp;GU$5,Fluxo!$U:$U,"&lt;="&amp;GV$5,Fluxo!$D:$D,$D151,Fluxo!$E:$E,"&lt;&gt;"&amp;"PERMUTANTE"))</f>
        <v>0</v>
      </c>
      <c r="GW151" s="18">
        <f>IF(GW$5&gt;$G$4,0,SUMIFS(Fluxo!$O:$O,Fluxo!$U:$U,"&gt;"&amp;GV$5,Fluxo!$U:$U,"&lt;="&amp;GW$5,Fluxo!$D:$D,$D151,Fluxo!$E:$E,"&lt;&gt;"&amp;"PERMUTANTE"))</f>
        <v>0</v>
      </c>
      <c r="GX151" s="18">
        <f>IF(GX$5&gt;$G$4,0,SUMIFS(Fluxo!$O:$O,Fluxo!$U:$U,"&gt;"&amp;GW$5,Fluxo!$U:$U,"&lt;="&amp;GX$5,Fluxo!$D:$D,$D151,Fluxo!$E:$E,"&lt;&gt;"&amp;"PERMUTANTE"))</f>
        <v>0</v>
      </c>
      <c r="GY151" s="18">
        <f>IF(GY$5&gt;$G$4,0,SUMIFS(Fluxo!$O:$O,Fluxo!$U:$U,"&gt;"&amp;GX$5,Fluxo!$U:$U,"&lt;="&amp;GY$5,Fluxo!$D:$D,$D151,Fluxo!$E:$E,"&lt;&gt;"&amp;"PERMUTANTE"))</f>
        <v>0</v>
      </c>
      <c r="GZ151" s="18">
        <f>IF(GZ$5&gt;$G$4,0,SUMIFS(Fluxo!$O:$O,Fluxo!$U:$U,"&gt;"&amp;GY$5,Fluxo!$U:$U,"&lt;="&amp;GZ$5,Fluxo!$D:$D,$D151,Fluxo!$E:$E,"&lt;&gt;"&amp;"PERMUTANTE"))</f>
        <v>0</v>
      </c>
      <c r="HA151" s="18">
        <f>IF(HA$5&gt;$G$4,0,SUMIFS(Fluxo!$O:$O,Fluxo!$U:$U,"&gt;"&amp;GZ$5,Fluxo!$U:$U,"&lt;="&amp;HA$5,Fluxo!$D:$D,$D151,Fluxo!$E:$E,"&lt;&gt;"&amp;"PERMUTANTE"))</f>
        <v>0</v>
      </c>
      <c r="HB151" s="18">
        <f>IF(HB$5&gt;$G$4,0,SUMIFS(Fluxo!$O:$O,Fluxo!$U:$U,"&gt;"&amp;HA$5,Fluxo!$U:$U,"&lt;="&amp;HB$5,Fluxo!$D:$D,$D151,Fluxo!$E:$E,"&lt;&gt;"&amp;"PERMUTANTE"))</f>
        <v>0</v>
      </c>
      <c r="HC151" s="18">
        <f>IF(HC$5&gt;$G$4,0,SUMIFS(Fluxo!$O:$O,Fluxo!$U:$U,"&gt;"&amp;HB$5,Fluxo!$U:$U,"&lt;="&amp;HC$5,Fluxo!$D:$D,$D151,Fluxo!$E:$E,"&lt;&gt;"&amp;"PERMUTANTE"))</f>
        <v>0</v>
      </c>
      <c r="HD151" s="18">
        <f>IF(HD$5&gt;$G$4,0,SUMIFS(Fluxo!$O:$O,Fluxo!$U:$U,"&gt;"&amp;HC$5,Fluxo!$U:$U,"&lt;="&amp;HD$5,Fluxo!$D:$D,$D151,Fluxo!$E:$E,"&lt;&gt;"&amp;"PERMUTANTE"))</f>
        <v>0</v>
      </c>
      <c r="HE151" s="18">
        <f>IF(HE$5&gt;$G$4,0,SUMIFS(Fluxo!$O:$O,Fluxo!$U:$U,"&gt;"&amp;HD$5,Fluxo!$U:$U,"&lt;="&amp;HE$5,Fluxo!$D:$D,$D151,Fluxo!$E:$E,"&lt;&gt;"&amp;"PERMUTANTE"))</f>
        <v>0</v>
      </c>
      <c r="HF151" s="18">
        <f>IF(HF$5&gt;$G$4,0,SUMIFS(Fluxo!$O:$O,Fluxo!$U:$U,"&gt;"&amp;HE$5,Fluxo!$U:$U,"&lt;="&amp;HF$5,Fluxo!$D:$D,$D151,Fluxo!$E:$E,"&lt;&gt;"&amp;"PERMUTANTE"))</f>
        <v>0</v>
      </c>
    </row>
    <row r="152" spans="1:214">
      <c r="A152" s="20">
        <f t="shared" si="13"/>
        <v>142</v>
      </c>
      <c r="B152" s="140" t="str">
        <f>'Check Carteira'!C144</f>
        <v>E.1016.99.03.3007</v>
      </c>
      <c r="C152" s="141">
        <v>1</v>
      </c>
      <c r="D152" s="129" t="str">
        <f>'Check Carteira'!F144</f>
        <v>S-3007</v>
      </c>
      <c r="E152" s="21">
        <f>IFERROR(INDEX(Contratos!L:L,MATCH(D152,Contratos!R:R,0)),"")</f>
        <v>45069</v>
      </c>
      <c r="F152" s="139">
        <f>IFERROR(INDEX(Contratos!G:G,MATCH(D152,Contratos!R:R,0)),"")</f>
        <v>279909.48</v>
      </c>
      <c r="H152" s="83">
        <f t="shared" si="12"/>
        <v>281914.55</v>
      </c>
      <c r="J152" s="18">
        <f>IF(J$5&gt;$G$4,0,SUMIFS(Fluxo!$O:$O,Fluxo!$U:$U,"&gt;"&amp;I$5,Fluxo!$U:$U,"&lt;="&amp;J$5,Fluxo!$D:$D,$D152))</f>
        <v>0</v>
      </c>
      <c r="K152" s="18">
        <f>IF(K$5&gt;$G$4,0,SUMIFS(Fluxo!$O:$O,Fluxo!$U:$U,"&gt;"&amp;J$5,Fluxo!$U:$U,"&lt;="&amp;K$5,Fluxo!$D:$D,$D152))</f>
        <v>7500</v>
      </c>
      <c r="L152" s="18">
        <f>IF(L$5&gt;$G$4,0,SUMIFS(Fluxo!$O:$O,Fluxo!$U:$U,"&gt;"&amp;K$5,Fluxo!$U:$U,"&lt;="&amp;L$5,Fluxo!$D:$D,$D152))</f>
        <v>0</v>
      </c>
      <c r="M152" s="18">
        <f>IF(M$5&gt;$G$4,0,SUMIFS(Fluxo!$O:$O,Fluxo!$U:$U,"&gt;"&amp;L$5,Fluxo!$U:$U,"&lt;="&amp;M$5,Fluxo!$D:$D,$D152))</f>
        <v>274414.55</v>
      </c>
      <c r="N152" s="18">
        <f>IF(N$5&gt;$G$4,0,SUMIFS(Fluxo!$O:$O,Fluxo!$U:$U,"&gt;"&amp;M$5,Fluxo!$U:$U,"&lt;="&amp;N$5,Fluxo!$D:$D,$D152))</f>
        <v>0</v>
      </c>
      <c r="O152" s="18">
        <f>IF(O$5&gt;$G$4,0,SUMIFS(Fluxo!$O:$O,Fluxo!$U:$U,"&gt;"&amp;N$5,Fluxo!$U:$U,"&lt;="&amp;O$5,Fluxo!$D:$D,$D152))</f>
        <v>0</v>
      </c>
      <c r="P152" s="18">
        <f>IF(P$5&gt;$G$4,0,SUMIFS(Fluxo!$O:$O,Fluxo!$U:$U,"&gt;"&amp;O$5,Fluxo!$U:$U,"&lt;="&amp;P$5,Fluxo!$D:$D,$D152))</f>
        <v>0</v>
      </c>
      <c r="Q152" s="18">
        <f>IF(Q$5&gt;$G$4,0,SUMIFS(Fluxo!$O:$O,Fluxo!$U:$U,"&gt;"&amp;P$5,Fluxo!$U:$U,"&lt;="&amp;Q$5,Fluxo!$D:$D,$D152))</f>
        <v>0</v>
      </c>
      <c r="R152" s="18">
        <f>IF(R$5&gt;$G$4,0,SUMIFS(Fluxo!$O:$O,Fluxo!$U:$U,"&gt;"&amp;Q$5,Fluxo!$U:$U,"&lt;="&amp;R$5,Fluxo!$D:$D,$D152))</f>
        <v>0</v>
      </c>
      <c r="S152" s="18">
        <f>IF(S$5&gt;$G$4,0,SUMIFS(Fluxo!$O:$O,Fluxo!$U:$U,"&gt;"&amp;R$5,Fluxo!$U:$U,"&lt;="&amp;S$5,Fluxo!$D:$D,$D152,Fluxo!$E:$E,"&lt;&gt;"&amp;"PERMUTANTE"))</f>
        <v>0</v>
      </c>
      <c r="T152" s="18">
        <f>IF(T$5&gt;$G$4,0,SUMIFS(Fluxo!$O:$O,Fluxo!$U:$U,"&gt;"&amp;S$5,Fluxo!$U:$U,"&lt;="&amp;T$5,Fluxo!$D:$D,$D152,Fluxo!$E:$E,"&lt;&gt;"&amp;"PERMUTANTE"))</f>
        <v>0</v>
      </c>
      <c r="U152" s="18">
        <f>IF(U$5&gt;$G$4,0,SUMIFS(Fluxo!$O:$O,Fluxo!$U:$U,"&gt;"&amp;T$5,Fluxo!$U:$U,"&lt;="&amp;U$5,Fluxo!$D:$D,$D152,Fluxo!$E:$E,"&lt;&gt;"&amp;"PERMUTANTE"))</f>
        <v>0</v>
      </c>
      <c r="V152" s="18">
        <f>IF(V$5&gt;$G$4,0,SUMIFS(Fluxo!$O:$O,Fluxo!$U:$U,"&gt;"&amp;U$5,Fluxo!$U:$U,"&lt;="&amp;V$5,Fluxo!$D:$D,$D152,Fluxo!$E:$E,"&lt;&gt;"&amp;"PERMUTANTE"))</f>
        <v>0</v>
      </c>
      <c r="W152" s="18">
        <f>IF(W$5&gt;$G$4,0,SUMIFS(Fluxo!$O:$O,Fluxo!$U:$U,"&gt;"&amp;V$5,Fluxo!$U:$U,"&lt;="&amp;W$5,Fluxo!$D:$D,$D152,Fluxo!$E:$E,"&lt;&gt;"&amp;"PERMUTANTE"))</f>
        <v>0</v>
      </c>
      <c r="X152" s="18">
        <f>IF(X$5&gt;$G$4,0,SUMIFS(Fluxo!$O:$O,Fluxo!$U:$U,"&gt;"&amp;W$5,Fluxo!$U:$U,"&lt;="&amp;X$5,Fluxo!$D:$D,$D152,Fluxo!$E:$E,"&lt;&gt;"&amp;"PERMUTANTE"))</f>
        <v>0</v>
      </c>
      <c r="Y152" s="18">
        <f>IF(Y$5&gt;$G$4,0,SUMIFS(Fluxo!$O:$O,Fluxo!$U:$U,"&gt;"&amp;X$5,Fluxo!$U:$U,"&lt;="&amp;Y$5,Fluxo!$D:$D,$D152,Fluxo!$E:$E,"&lt;&gt;"&amp;"PERMUTANTE"))</f>
        <v>0</v>
      </c>
      <c r="Z152" s="18">
        <f>IF(Z$5&gt;$G$4,0,SUMIFS(Fluxo!$O:$O,Fluxo!$U:$U,"&gt;"&amp;Y$5,Fluxo!$U:$U,"&lt;="&amp;Z$5,Fluxo!$D:$D,$D152,Fluxo!$E:$E,"&lt;&gt;"&amp;"PERMUTANTE"))</f>
        <v>0</v>
      </c>
      <c r="AA152" s="18">
        <f>IF(AA$5&gt;$G$4,0,SUMIFS(Fluxo!$O:$O,Fluxo!$U:$U,"&gt;"&amp;Z$5,Fluxo!$U:$U,"&lt;="&amp;AA$5,Fluxo!$D:$D,$D152,Fluxo!$E:$E,"&lt;&gt;"&amp;"PERMUTANTE"))</f>
        <v>0</v>
      </c>
      <c r="AB152" s="18">
        <f>IF(AB$5&gt;$G$4,0,SUMIFS(Fluxo!$O:$O,Fluxo!$U:$U,"&gt;"&amp;AA$5,Fluxo!$U:$U,"&lt;="&amp;AB$5,Fluxo!$D:$D,$D152,Fluxo!$E:$E,"&lt;&gt;"&amp;"PERMUTANTE"))</f>
        <v>0</v>
      </c>
      <c r="AC152" s="18">
        <f>IF(AC$5&gt;$G$4,0,SUMIFS(Fluxo!$O:$O,Fluxo!$U:$U,"&gt;"&amp;AB$5,Fluxo!$U:$U,"&lt;="&amp;AC$5,Fluxo!$D:$D,$D152,Fluxo!$E:$E,"&lt;&gt;"&amp;"PERMUTANTE"))</f>
        <v>0</v>
      </c>
      <c r="AD152" s="18">
        <f>IF(AD$5&gt;$G$4,0,SUMIFS(Fluxo!$O:$O,Fluxo!$U:$U,"&gt;"&amp;AC$5,Fluxo!$U:$U,"&lt;="&amp;AD$5,Fluxo!$D:$D,$D152,Fluxo!$E:$E,"&lt;&gt;"&amp;"PERMUTANTE"))</f>
        <v>0</v>
      </c>
      <c r="AE152" s="18">
        <f>IF(AE$5&gt;$G$4,0,SUMIFS(Fluxo!$O:$O,Fluxo!$U:$U,"&gt;"&amp;AD$5,Fluxo!$U:$U,"&lt;="&amp;AE$5,Fluxo!$D:$D,$D152,Fluxo!$E:$E,"&lt;&gt;"&amp;"PERMUTANTE"))</f>
        <v>0</v>
      </c>
      <c r="AF152" s="18">
        <f>IF(AF$5&gt;$G$4,0,SUMIFS(Fluxo!$O:$O,Fluxo!$U:$U,"&gt;"&amp;AE$5,Fluxo!$U:$U,"&lt;="&amp;AF$5,Fluxo!$D:$D,$D152,Fluxo!$E:$E,"&lt;&gt;"&amp;"PERMUTANTE"))</f>
        <v>0</v>
      </c>
      <c r="AG152" s="18">
        <f>IF(AG$5&gt;$G$4,0,SUMIFS(Fluxo!$O:$O,Fluxo!$U:$U,"&gt;"&amp;AF$5,Fluxo!$U:$U,"&lt;="&amp;AG$5,Fluxo!$D:$D,$D152,Fluxo!$E:$E,"&lt;&gt;"&amp;"PERMUTANTE"))</f>
        <v>0</v>
      </c>
      <c r="AH152" s="18">
        <f>IF(AH$5&gt;$G$4,0,SUMIFS(Fluxo!$O:$O,Fluxo!$U:$U,"&gt;"&amp;AG$5,Fluxo!$U:$U,"&lt;="&amp;AH$5,Fluxo!$D:$D,$D152,Fluxo!$E:$E,"&lt;&gt;"&amp;"PERMUTANTE"))</f>
        <v>0</v>
      </c>
      <c r="AI152" s="18">
        <f>IF(AI$5&gt;$G$4,0,SUMIFS(Fluxo!$O:$O,Fluxo!$U:$U,"&gt;"&amp;AH$5,Fluxo!$U:$U,"&lt;="&amp;AI$5,Fluxo!$D:$D,$D152,Fluxo!$E:$E,"&lt;&gt;"&amp;"PERMUTANTE"))</f>
        <v>0</v>
      </c>
      <c r="AJ152" s="18">
        <f>IF(AJ$5&gt;$G$4,0,SUMIFS(Fluxo!$O:$O,Fluxo!$U:$U,"&gt;"&amp;AI$5,Fluxo!$U:$U,"&lt;="&amp;AJ$5,Fluxo!$D:$D,$D152,Fluxo!$E:$E,"&lt;&gt;"&amp;"PERMUTANTE"))</f>
        <v>0</v>
      </c>
      <c r="AK152" s="18">
        <f>IF(AK$5&gt;$G$4,0,SUMIFS(Fluxo!$O:$O,Fluxo!$U:$U,"&gt;"&amp;AJ$5,Fluxo!$U:$U,"&lt;="&amp;AK$5,Fluxo!$D:$D,$D152,Fluxo!$E:$E,"&lt;&gt;"&amp;"PERMUTANTE"))</f>
        <v>0</v>
      </c>
      <c r="AL152" s="18">
        <f>IF(AL$5&gt;$G$4,0,SUMIFS(Fluxo!$O:$O,Fluxo!$U:$U,"&gt;"&amp;AK$5,Fluxo!$U:$U,"&lt;="&amp;AL$5,Fluxo!$D:$D,$D152,Fluxo!$E:$E,"&lt;&gt;"&amp;"PERMUTANTE"))</f>
        <v>0</v>
      </c>
      <c r="AM152" s="18">
        <f>IF(AM$5&gt;$G$4,0,SUMIFS(Fluxo!$O:$O,Fluxo!$U:$U,"&gt;"&amp;AL$5,Fluxo!$U:$U,"&lt;="&amp;AM$5,Fluxo!$D:$D,$D152,Fluxo!$E:$E,"&lt;&gt;"&amp;"PERMUTANTE"))</f>
        <v>0</v>
      </c>
      <c r="AN152" s="18">
        <f>IF(AN$5&gt;$G$4,0,SUMIFS(Fluxo!$O:$O,Fluxo!$U:$U,"&gt;"&amp;AM$5,Fluxo!$U:$U,"&lt;="&amp;AN$5,Fluxo!$D:$D,$D152,Fluxo!$E:$E,"&lt;&gt;"&amp;"PERMUTANTE"))</f>
        <v>0</v>
      </c>
      <c r="AO152" s="18">
        <f>IF(AO$5&gt;$G$4,0,SUMIFS(Fluxo!$O:$O,Fluxo!$U:$U,"&gt;"&amp;AN$5,Fluxo!$U:$U,"&lt;="&amp;AO$5,Fluxo!$D:$D,$D152,Fluxo!$E:$E,"&lt;&gt;"&amp;"PERMUTANTE"))</f>
        <v>0</v>
      </c>
      <c r="AP152" s="18">
        <f>IF(AP$5&gt;$G$4,0,SUMIFS(Fluxo!$O:$O,Fluxo!$U:$U,"&gt;"&amp;AO$5,Fluxo!$U:$U,"&lt;="&amp;AP$5,Fluxo!$D:$D,$D152,Fluxo!$E:$E,"&lt;&gt;"&amp;"PERMUTANTE"))</f>
        <v>0</v>
      </c>
      <c r="AQ152" s="18">
        <f>IF(AQ$5&gt;$G$4,0,SUMIFS(Fluxo!$O:$O,Fluxo!$U:$U,"&gt;"&amp;AP$5,Fluxo!$U:$U,"&lt;="&amp;AQ$5,Fluxo!$D:$D,$D152,Fluxo!$E:$E,"&lt;&gt;"&amp;"PERMUTANTE"))</f>
        <v>0</v>
      </c>
      <c r="AR152" s="18">
        <f>IF(AR$5&gt;$G$4,0,SUMIFS(Fluxo!$O:$O,Fluxo!$U:$U,"&gt;"&amp;AQ$5,Fluxo!$U:$U,"&lt;="&amp;AR$5,Fluxo!$D:$D,$D152,Fluxo!$E:$E,"&lt;&gt;"&amp;"PERMUTANTE"))</f>
        <v>0</v>
      </c>
      <c r="AS152" s="18">
        <f>IF(AS$5&gt;$G$4,0,SUMIFS(Fluxo!$O:$O,Fluxo!$U:$U,"&gt;"&amp;AR$5,Fluxo!$U:$U,"&lt;="&amp;AS$5,Fluxo!$D:$D,$D152,Fluxo!$E:$E,"&lt;&gt;"&amp;"PERMUTANTE"))</f>
        <v>0</v>
      </c>
      <c r="AT152" s="18">
        <f>IF(AT$5&gt;$G$4,0,SUMIFS(Fluxo!$O:$O,Fluxo!$U:$U,"&gt;"&amp;AS$5,Fluxo!$U:$U,"&lt;="&amp;AT$5,Fluxo!$D:$D,$D152,Fluxo!$E:$E,"&lt;&gt;"&amp;"PERMUTANTE"))</f>
        <v>0</v>
      </c>
      <c r="AU152" s="18">
        <f>IF(AU$5&gt;$G$4,0,SUMIFS(Fluxo!$O:$O,Fluxo!$U:$U,"&gt;"&amp;AT$5,Fluxo!$U:$U,"&lt;="&amp;AU$5,Fluxo!$D:$D,$D152,Fluxo!$E:$E,"&lt;&gt;"&amp;"PERMUTANTE"))</f>
        <v>0</v>
      </c>
      <c r="AV152" s="18">
        <f>IF(AV$5&gt;$G$4,0,SUMIFS(Fluxo!$O:$O,Fluxo!$U:$U,"&gt;"&amp;AU$5,Fluxo!$U:$U,"&lt;="&amp;AV$5,Fluxo!$D:$D,$D152,Fluxo!$E:$E,"&lt;&gt;"&amp;"PERMUTANTE"))</f>
        <v>0</v>
      </c>
      <c r="AW152" s="18">
        <f>IF(AW$5&gt;$G$4,0,SUMIFS(Fluxo!$O:$O,Fluxo!$U:$U,"&gt;"&amp;AV$5,Fluxo!$U:$U,"&lt;="&amp;AW$5,Fluxo!$D:$D,$D152,Fluxo!$E:$E,"&lt;&gt;"&amp;"PERMUTANTE"))</f>
        <v>0</v>
      </c>
      <c r="AX152" s="18">
        <f>IF(AX$5&gt;$G$4,0,SUMIFS(Fluxo!$O:$O,Fluxo!$U:$U,"&gt;"&amp;AW$5,Fluxo!$U:$U,"&lt;="&amp;AX$5,Fluxo!$D:$D,$D152,Fluxo!$E:$E,"&lt;&gt;"&amp;"PERMUTANTE"))</f>
        <v>0</v>
      </c>
      <c r="AY152" s="18">
        <f>IF(AY$5&gt;$G$4,0,SUMIFS(Fluxo!$O:$O,Fluxo!$U:$U,"&gt;"&amp;AX$5,Fluxo!$U:$U,"&lt;="&amp;AY$5,Fluxo!$D:$D,$D152,Fluxo!$E:$E,"&lt;&gt;"&amp;"PERMUTANTE"))</f>
        <v>0</v>
      </c>
      <c r="AZ152" s="18">
        <f>IF(AZ$5&gt;$G$4,0,SUMIFS(Fluxo!$O:$O,Fluxo!$U:$U,"&gt;"&amp;AY$5,Fluxo!$U:$U,"&lt;="&amp;AZ$5,Fluxo!$D:$D,$D152,Fluxo!$E:$E,"&lt;&gt;"&amp;"PERMUTANTE"))</f>
        <v>0</v>
      </c>
      <c r="BA152" s="18">
        <f>IF(BA$5&gt;$G$4,0,SUMIFS(Fluxo!$O:$O,Fluxo!$U:$U,"&gt;"&amp;AZ$5,Fluxo!$U:$U,"&lt;="&amp;BA$5,Fluxo!$D:$D,$D152,Fluxo!$E:$E,"&lt;&gt;"&amp;"PERMUTANTE"))</f>
        <v>0</v>
      </c>
      <c r="BB152" s="18">
        <f>IF(BB$5&gt;$G$4,0,SUMIFS(Fluxo!$O:$O,Fluxo!$U:$U,"&gt;"&amp;BA$5,Fluxo!$U:$U,"&lt;="&amp;BB$5,Fluxo!$D:$D,$D152,Fluxo!$E:$E,"&lt;&gt;"&amp;"PERMUTANTE"))</f>
        <v>0</v>
      </c>
      <c r="BC152" s="18">
        <f>IF(BC$5&gt;$G$4,0,SUMIFS(Fluxo!$O:$O,Fluxo!$U:$U,"&gt;"&amp;BB$5,Fluxo!$U:$U,"&lt;="&amp;BC$5,Fluxo!$D:$D,$D152,Fluxo!$E:$E,"&lt;&gt;"&amp;"PERMUTANTE"))</f>
        <v>0</v>
      </c>
      <c r="BD152" s="18">
        <f>IF(BD$5&gt;$G$4,0,SUMIFS(Fluxo!$O:$O,Fluxo!$U:$U,"&gt;"&amp;BC$5,Fluxo!$U:$U,"&lt;="&amp;BD$5,Fluxo!$D:$D,$D152,Fluxo!$E:$E,"&lt;&gt;"&amp;"PERMUTANTE"))</f>
        <v>0</v>
      </c>
      <c r="BE152" s="18">
        <f>IF(BE$5&gt;$G$4,0,SUMIFS(Fluxo!$O:$O,Fluxo!$U:$U,"&gt;"&amp;BD$5,Fluxo!$U:$U,"&lt;="&amp;BE$5,Fluxo!$D:$D,$D152,Fluxo!$E:$E,"&lt;&gt;"&amp;"PERMUTANTE"))</f>
        <v>0</v>
      </c>
      <c r="BF152" s="18">
        <f>IF(BF$5&gt;$G$4,0,SUMIFS(Fluxo!$O:$O,Fluxo!$U:$U,"&gt;"&amp;BE$5,Fluxo!$U:$U,"&lt;="&amp;BF$5,Fluxo!$D:$D,$D152,Fluxo!$E:$E,"&lt;&gt;"&amp;"PERMUTANTE"))</f>
        <v>0</v>
      </c>
      <c r="BG152" s="18">
        <f>IF(BG$5&gt;$G$4,0,SUMIFS(Fluxo!$O:$O,Fluxo!$U:$U,"&gt;"&amp;BF$5,Fluxo!$U:$U,"&lt;="&amp;BG$5,Fluxo!$D:$D,$D152,Fluxo!$E:$E,"&lt;&gt;"&amp;"PERMUTANTE"))</f>
        <v>0</v>
      </c>
      <c r="BH152" s="18">
        <f>IF(BH$5&gt;$G$4,0,SUMIFS(Fluxo!$O:$O,Fluxo!$U:$U,"&gt;"&amp;BG$5,Fluxo!$U:$U,"&lt;="&amp;BH$5,Fluxo!$D:$D,$D152,Fluxo!$E:$E,"&lt;&gt;"&amp;"PERMUTANTE"))</f>
        <v>0</v>
      </c>
      <c r="BI152" s="18">
        <f>IF(BI$5&gt;$G$4,0,SUMIFS(Fluxo!$O:$O,Fluxo!$U:$U,"&gt;"&amp;BH$5,Fluxo!$U:$U,"&lt;="&amp;BI$5,Fluxo!$D:$D,$D152,Fluxo!$E:$E,"&lt;&gt;"&amp;"PERMUTANTE"))</f>
        <v>0</v>
      </c>
      <c r="BJ152" s="18">
        <f>IF(BJ$5&gt;$G$4,0,SUMIFS(Fluxo!$O:$O,Fluxo!$U:$U,"&gt;"&amp;BI$5,Fluxo!$U:$U,"&lt;="&amp;BJ$5,Fluxo!$D:$D,$D152,Fluxo!$E:$E,"&lt;&gt;"&amp;"PERMUTANTE"))</f>
        <v>0</v>
      </c>
      <c r="BK152" s="18">
        <f>IF(BK$5&gt;$G$4,0,SUMIFS(Fluxo!$O:$O,Fluxo!$U:$U,"&gt;"&amp;BJ$5,Fluxo!$U:$U,"&lt;="&amp;BK$5,Fluxo!$D:$D,$D152,Fluxo!$E:$E,"&lt;&gt;"&amp;"PERMUTANTE"))</f>
        <v>0</v>
      </c>
      <c r="BL152" s="18">
        <f>IF(BL$5&gt;$G$4,0,SUMIFS(Fluxo!$O:$O,Fluxo!$U:$U,"&gt;"&amp;BK$5,Fluxo!$U:$U,"&lt;="&amp;BL$5,Fluxo!$D:$D,$D152,Fluxo!$E:$E,"&lt;&gt;"&amp;"PERMUTANTE"))</f>
        <v>0</v>
      </c>
      <c r="BM152" s="18">
        <f>IF(BM$5&gt;$G$4,0,SUMIFS(Fluxo!$O:$O,Fluxo!$U:$U,"&gt;"&amp;BL$5,Fluxo!$U:$U,"&lt;="&amp;BM$5,Fluxo!$D:$D,$D152,Fluxo!$E:$E,"&lt;&gt;"&amp;"PERMUTANTE"))</f>
        <v>0</v>
      </c>
      <c r="BN152" s="18">
        <f>IF(BN$5&gt;$G$4,0,SUMIFS(Fluxo!$O:$O,Fluxo!$U:$U,"&gt;"&amp;BM$5,Fluxo!$U:$U,"&lt;="&amp;BN$5,Fluxo!$D:$D,$D152,Fluxo!$E:$E,"&lt;&gt;"&amp;"PERMUTANTE"))</f>
        <v>0</v>
      </c>
      <c r="BO152" s="18">
        <f>IF(BO$5&gt;$G$4,0,SUMIFS(Fluxo!$O:$O,Fluxo!$U:$U,"&gt;"&amp;BN$5,Fluxo!$U:$U,"&lt;="&amp;BO$5,Fluxo!$D:$D,$D152,Fluxo!$E:$E,"&lt;&gt;"&amp;"PERMUTANTE"))</f>
        <v>0</v>
      </c>
      <c r="BP152" s="18">
        <f>IF(BP$5&gt;$G$4,0,SUMIFS(Fluxo!$O:$O,Fluxo!$U:$U,"&gt;"&amp;BO$5,Fluxo!$U:$U,"&lt;="&amp;BP$5,Fluxo!$D:$D,$D152,Fluxo!$E:$E,"&lt;&gt;"&amp;"PERMUTANTE"))</f>
        <v>0</v>
      </c>
      <c r="BQ152" s="18">
        <f>IF(BQ$5&gt;$G$4,0,SUMIFS(Fluxo!$O:$O,Fluxo!$U:$U,"&gt;"&amp;BP$5,Fluxo!$U:$U,"&lt;="&amp;BQ$5,Fluxo!$D:$D,$D152,Fluxo!$E:$E,"&lt;&gt;"&amp;"PERMUTANTE"))</f>
        <v>0</v>
      </c>
      <c r="BR152" s="18">
        <f>IF(BR$5&gt;$G$4,0,SUMIFS(Fluxo!$O:$O,Fluxo!$U:$U,"&gt;"&amp;BQ$5,Fluxo!$U:$U,"&lt;="&amp;BR$5,Fluxo!$D:$D,$D152,Fluxo!$E:$E,"&lt;&gt;"&amp;"PERMUTANTE"))</f>
        <v>0</v>
      </c>
      <c r="BS152" s="18">
        <f>IF(BS$5&gt;$G$4,0,SUMIFS(Fluxo!$O:$O,Fluxo!$U:$U,"&gt;"&amp;BR$5,Fluxo!$U:$U,"&lt;="&amp;BS$5,Fluxo!$D:$D,$D152,Fluxo!$E:$E,"&lt;&gt;"&amp;"PERMUTANTE"))</f>
        <v>0</v>
      </c>
      <c r="BT152" s="18">
        <f>IF(BT$5&gt;$G$4,0,SUMIFS(Fluxo!$O:$O,Fluxo!$U:$U,"&gt;"&amp;BS$5,Fluxo!$U:$U,"&lt;="&amp;BT$5,Fluxo!$D:$D,$D152,Fluxo!$E:$E,"&lt;&gt;"&amp;"PERMUTANTE"))</f>
        <v>0</v>
      </c>
      <c r="BU152" s="18">
        <f>IF(BU$5&gt;$G$4,0,SUMIFS(Fluxo!$O:$O,Fluxo!$U:$U,"&gt;"&amp;BT$5,Fluxo!$U:$U,"&lt;="&amp;BU$5,Fluxo!$D:$D,$D152,Fluxo!$E:$E,"&lt;&gt;"&amp;"PERMUTANTE"))</f>
        <v>0</v>
      </c>
      <c r="BV152" s="18">
        <f>IF(BV$5&gt;$G$4,0,SUMIFS(Fluxo!$O:$O,Fluxo!$U:$U,"&gt;"&amp;BU$5,Fluxo!$U:$U,"&lt;="&amp;BV$5,Fluxo!$D:$D,$D152,Fluxo!$E:$E,"&lt;&gt;"&amp;"PERMUTANTE"))</f>
        <v>0</v>
      </c>
      <c r="BW152" s="18">
        <f>IF(BW$5&gt;$G$4,0,SUMIFS(Fluxo!$O:$O,Fluxo!$U:$U,"&gt;"&amp;BV$5,Fluxo!$U:$U,"&lt;="&amp;BW$5,Fluxo!$D:$D,$D152,Fluxo!$E:$E,"&lt;&gt;"&amp;"PERMUTANTE"))</f>
        <v>0</v>
      </c>
      <c r="BX152" s="18">
        <f>IF(BX$5&gt;$G$4,0,SUMIFS(Fluxo!$O:$O,Fluxo!$U:$U,"&gt;"&amp;BW$5,Fluxo!$U:$U,"&lt;="&amp;BX$5,Fluxo!$D:$D,$D152,Fluxo!$E:$E,"&lt;&gt;"&amp;"PERMUTANTE"))</f>
        <v>0</v>
      </c>
      <c r="BY152" s="18">
        <f>IF(BY$5&gt;$G$4,0,SUMIFS(Fluxo!$O:$O,Fluxo!$U:$U,"&gt;"&amp;BX$5,Fluxo!$U:$U,"&lt;="&amp;BY$5,Fluxo!$D:$D,$D152,Fluxo!$E:$E,"&lt;&gt;"&amp;"PERMUTANTE"))</f>
        <v>0</v>
      </c>
      <c r="BZ152" s="18">
        <f>IF(BZ$5&gt;$G$4,0,SUMIFS(Fluxo!$O:$O,Fluxo!$U:$U,"&gt;"&amp;BY$5,Fluxo!$U:$U,"&lt;="&amp;BZ$5,Fluxo!$D:$D,$D152,Fluxo!$E:$E,"&lt;&gt;"&amp;"PERMUTANTE"))</f>
        <v>0</v>
      </c>
      <c r="CA152" s="18">
        <f>IF(CA$5&gt;$G$4,0,SUMIFS(Fluxo!$O:$O,Fluxo!$U:$U,"&gt;"&amp;BZ$5,Fluxo!$U:$U,"&lt;="&amp;CA$5,Fluxo!$D:$D,$D152,Fluxo!$E:$E,"&lt;&gt;"&amp;"PERMUTANTE"))</f>
        <v>0</v>
      </c>
      <c r="CB152" s="18">
        <f>IF(CB$5&gt;$G$4,0,SUMIFS(Fluxo!$O:$O,Fluxo!$U:$U,"&gt;"&amp;CA$5,Fluxo!$U:$U,"&lt;="&amp;CB$5,Fluxo!$D:$D,$D152,Fluxo!$E:$E,"&lt;&gt;"&amp;"PERMUTANTE"))</f>
        <v>0</v>
      </c>
      <c r="CC152" s="18">
        <f>IF(CC$5&gt;$G$4,0,SUMIFS(Fluxo!$O:$O,Fluxo!$U:$U,"&gt;"&amp;CB$5,Fluxo!$U:$U,"&lt;="&amp;CC$5,Fluxo!$D:$D,$D152,Fluxo!$E:$E,"&lt;&gt;"&amp;"PERMUTANTE"))</f>
        <v>0</v>
      </c>
      <c r="CD152" s="18">
        <f>IF(CD$5&gt;$G$4,0,SUMIFS(Fluxo!$O:$O,Fluxo!$U:$U,"&gt;"&amp;CC$5,Fluxo!$U:$U,"&lt;="&amp;CD$5,Fluxo!$D:$D,$D152,Fluxo!$E:$E,"&lt;&gt;"&amp;"PERMUTANTE"))</f>
        <v>0</v>
      </c>
      <c r="CE152" s="18">
        <f>IF(CE$5&gt;$G$4,0,SUMIFS(Fluxo!$O:$O,Fluxo!$U:$U,"&gt;"&amp;CD$5,Fluxo!$U:$U,"&lt;="&amp;CE$5,Fluxo!$D:$D,$D152,Fluxo!$E:$E,"&lt;&gt;"&amp;"PERMUTANTE"))</f>
        <v>0</v>
      </c>
      <c r="CF152" s="18">
        <f>IF(CF$5&gt;$G$4,0,SUMIFS(Fluxo!$O:$O,Fluxo!$U:$U,"&gt;"&amp;CE$5,Fluxo!$U:$U,"&lt;="&amp;CF$5,Fluxo!$D:$D,$D152,Fluxo!$E:$E,"&lt;&gt;"&amp;"PERMUTANTE"))</f>
        <v>0</v>
      </c>
      <c r="CG152" s="18">
        <f>IF(CG$5&gt;$G$4,0,SUMIFS(Fluxo!$O:$O,Fluxo!$U:$U,"&gt;"&amp;CF$5,Fluxo!$U:$U,"&lt;="&amp;CG$5,Fluxo!$D:$D,$D152,Fluxo!$E:$E,"&lt;&gt;"&amp;"PERMUTANTE"))</f>
        <v>0</v>
      </c>
      <c r="CH152" s="18">
        <f>IF(CH$5&gt;$G$4,0,SUMIFS(Fluxo!$O:$O,Fluxo!$U:$U,"&gt;"&amp;CG$5,Fluxo!$U:$U,"&lt;="&amp;CH$5,Fluxo!$D:$D,$D152,Fluxo!$E:$E,"&lt;&gt;"&amp;"PERMUTANTE"))</f>
        <v>0</v>
      </c>
      <c r="CI152" s="18">
        <f>IF(CI$5&gt;$G$4,0,SUMIFS(Fluxo!$O:$O,Fluxo!$U:$U,"&gt;"&amp;CH$5,Fluxo!$U:$U,"&lt;="&amp;CI$5,Fluxo!$D:$D,$D152,Fluxo!$E:$E,"&lt;&gt;"&amp;"PERMUTANTE"))</f>
        <v>0</v>
      </c>
      <c r="CJ152" s="18">
        <f>IF(CJ$5&gt;$G$4,0,SUMIFS(Fluxo!$O:$O,Fluxo!$U:$U,"&gt;"&amp;CI$5,Fluxo!$U:$U,"&lt;="&amp;CJ$5,Fluxo!$D:$D,$D152,Fluxo!$E:$E,"&lt;&gt;"&amp;"PERMUTANTE"))</f>
        <v>0</v>
      </c>
      <c r="CK152" s="18">
        <f>IF(CK$5&gt;$G$4,0,SUMIFS(Fluxo!$O:$O,Fluxo!$U:$U,"&gt;"&amp;CJ$5,Fluxo!$U:$U,"&lt;="&amp;CK$5,Fluxo!$D:$D,$D152,Fluxo!$E:$E,"&lt;&gt;"&amp;"PERMUTANTE"))</f>
        <v>0</v>
      </c>
      <c r="CL152" s="18">
        <f>IF(CL$5&gt;$G$4,0,SUMIFS(Fluxo!$O:$O,Fluxo!$U:$U,"&gt;"&amp;CK$5,Fluxo!$U:$U,"&lt;="&amp;CL$5,Fluxo!$D:$D,$D152,Fluxo!$E:$E,"&lt;&gt;"&amp;"PERMUTANTE"))</f>
        <v>0</v>
      </c>
      <c r="CM152" s="18">
        <f>IF(CM$5&gt;$G$4,0,SUMIFS(Fluxo!$O:$O,Fluxo!$U:$U,"&gt;"&amp;CL$5,Fluxo!$U:$U,"&lt;="&amp;CM$5,Fluxo!$D:$D,$D152,Fluxo!$E:$E,"&lt;&gt;"&amp;"PERMUTANTE"))</f>
        <v>0</v>
      </c>
      <c r="CN152" s="18">
        <f>IF(CN$5&gt;$G$4,0,SUMIFS(Fluxo!$O:$O,Fluxo!$U:$U,"&gt;"&amp;CM$5,Fluxo!$U:$U,"&lt;="&amp;CN$5,Fluxo!$D:$D,$D152,Fluxo!$E:$E,"&lt;&gt;"&amp;"PERMUTANTE"))</f>
        <v>0</v>
      </c>
      <c r="CO152" s="18">
        <f>IF(CO$5&gt;$G$4,0,SUMIFS(Fluxo!$O:$O,Fluxo!$U:$U,"&gt;"&amp;CN$5,Fluxo!$U:$U,"&lt;="&amp;CO$5,Fluxo!$D:$D,$D152,Fluxo!$E:$E,"&lt;&gt;"&amp;"PERMUTANTE"))</f>
        <v>0</v>
      </c>
      <c r="CP152" s="18">
        <f>IF(CP$5&gt;$G$4,0,SUMIFS(Fluxo!$O:$O,Fluxo!$U:$U,"&gt;"&amp;CO$5,Fluxo!$U:$U,"&lt;="&amp;CP$5,Fluxo!$D:$D,$D152,Fluxo!$E:$E,"&lt;&gt;"&amp;"PERMUTANTE"))</f>
        <v>0</v>
      </c>
      <c r="CQ152" s="18">
        <f>IF(CQ$5&gt;$G$4,0,SUMIFS(Fluxo!$O:$O,Fluxo!$U:$U,"&gt;"&amp;CP$5,Fluxo!$U:$U,"&lt;="&amp;CQ$5,Fluxo!$D:$D,$D152,Fluxo!$E:$E,"&lt;&gt;"&amp;"PERMUTANTE"))</f>
        <v>0</v>
      </c>
      <c r="CR152" s="18">
        <f>IF(CR$5&gt;$G$4,0,SUMIFS(Fluxo!$O:$O,Fluxo!$U:$U,"&gt;"&amp;CQ$5,Fluxo!$U:$U,"&lt;="&amp;CR$5,Fluxo!$D:$D,$D152,Fluxo!$E:$E,"&lt;&gt;"&amp;"PERMUTANTE"))</f>
        <v>0</v>
      </c>
      <c r="CS152" s="18">
        <f>IF(CS$5&gt;$G$4,0,SUMIFS(Fluxo!$O:$O,Fluxo!$U:$U,"&gt;"&amp;CR$5,Fluxo!$U:$U,"&lt;="&amp;CS$5,Fluxo!$D:$D,$D152,Fluxo!$E:$E,"&lt;&gt;"&amp;"PERMUTANTE"))</f>
        <v>0</v>
      </c>
      <c r="CT152" s="18">
        <f>IF(CT$5&gt;$G$4,0,SUMIFS(Fluxo!$O:$O,Fluxo!$U:$U,"&gt;"&amp;CS$5,Fluxo!$U:$U,"&lt;="&amp;CT$5,Fluxo!$D:$D,$D152,Fluxo!$E:$E,"&lt;&gt;"&amp;"PERMUTANTE"))</f>
        <v>0</v>
      </c>
      <c r="CU152" s="18">
        <f>IF(CU$5&gt;$G$4,0,SUMIFS(Fluxo!$O:$O,Fluxo!$U:$U,"&gt;"&amp;CT$5,Fluxo!$U:$U,"&lt;="&amp;CU$5,Fluxo!$D:$D,$D152,Fluxo!$E:$E,"&lt;&gt;"&amp;"PERMUTANTE"))</f>
        <v>0</v>
      </c>
      <c r="CV152" s="18">
        <f>IF(CV$5&gt;$G$4,0,SUMIFS(Fluxo!$O:$O,Fluxo!$U:$U,"&gt;"&amp;CU$5,Fluxo!$U:$U,"&lt;="&amp;CV$5,Fluxo!$D:$D,$D152,Fluxo!$E:$E,"&lt;&gt;"&amp;"PERMUTANTE"))</f>
        <v>0</v>
      </c>
      <c r="CW152" s="18">
        <f>IF(CW$5&gt;$G$4,0,SUMIFS(Fluxo!$O:$O,Fluxo!$U:$U,"&gt;"&amp;CV$5,Fluxo!$U:$U,"&lt;="&amp;CW$5,Fluxo!$D:$D,$D152,Fluxo!$E:$E,"&lt;&gt;"&amp;"PERMUTANTE"))</f>
        <v>0</v>
      </c>
      <c r="CX152" s="18">
        <f>IF(CX$5&gt;$G$4,0,SUMIFS(Fluxo!$O:$O,Fluxo!$U:$U,"&gt;"&amp;CW$5,Fluxo!$U:$U,"&lt;="&amp;CX$5,Fluxo!$D:$D,$D152,Fluxo!$E:$E,"&lt;&gt;"&amp;"PERMUTANTE"))</f>
        <v>0</v>
      </c>
      <c r="CY152" s="18">
        <f>IF(CY$5&gt;$G$4,0,SUMIFS(Fluxo!$O:$O,Fluxo!$U:$U,"&gt;"&amp;CX$5,Fluxo!$U:$U,"&lt;="&amp;CY$5,Fluxo!$D:$D,$D152,Fluxo!$E:$E,"&lt;&gt;"&amp;"PERMUTANTE"))</f>
        <v>0</v>
      </c>
      <c r="CZ152" s="18">
        <f>IF(CZ$5&gt;$G$4,0,SUMIFS(Fluxo!$O:$O,Fluxo!$U:$U,"&gt;"&amp;CY$5,Fluxo!$U:$U,"&lt;="&amp;CZ$5,Fluxo!$D:$D,$D152,Fluxo!$E:$E,"&lt;&gt;"&amp;"PERMUTANTE"))</f>
        <v>0</v>
      </c>
      <c r="DA152" s="18">
        <f>IF(DA$5&gt;$G$4,0,SUMIFS(Fluxo!$O:$O,Fluxo!$U:$U,"&gt;"&amp;CZ$5,Fluxo!$U:$U,"&lt;="&amp;DA$5,Fluxo!$D:$D,$D152,Fluxo!$E:$E,"&lt;&gt;"&amp;"PERMUTANTE"))</f>
        <v>0</v>
      </c>
      <c r="DB152" s="18">
        <f>IF(DB$5&gt;$G$4,0,SUMIFS(Fluxo!$O:$O,Fluxo!$U:$U,"&gt;"&amp;DA$5,Fluxo!$U:$U,"&lt;="&amp;DB$5,Fluxo!$D:$D,$D152,Fluxo!$E:$E,"&lt;&gt;"&amp;"PERMUTANTE"))</f>
        <v>0</v>
      </c>
      <c r="DC152" s="18">
        <f>IF(DC$5&gt;$G$4,0,SUMIFS(Fluxo!$O:$O,Fluxo!$U:$U,"&gt;"&amp;DB$5,Fluxo!$U:$U,"&lt;="&amp;DC$5,Fluxo!$D:$D,$D152,Fluxo!$E:$E,"&lt;&gt;"&amp;"PERMUTANTE"))</f>
        <v>0</v>
      </c>
      <c r="DD152" s="18">
        <f>IF(DD$5&gt;$G$4,0,SUMIFS(Fluxo!$O:$O,Fluxo!$U:$U,"&gt;"&amp;DC$5,Fluxo!$U:$U,"&lt;="&amp;DD$5,Fluxo!$D:$D,$D152,Fluxo!$E:$E,"&lt;&gt;"&amp;"PERMUTANTE"))</f>
        <v>0</v>
      </c>
      <c r="DE152" s="18">
        <f>IF(DE$5&gt;$G$4,0,SUMIFS(Fluxo!$O:$O,Fluxo!$U:$U,"&gt;"&amp;DD$5,Fluxo!$U:$U,"&lt;="&amp;DE$5,Fluxo!$D:$D,$D152,Fluxo!$E:$E,"&lt;&gt;"&amp;"PERMUTANTE"))</f>
        <v>0</v>
      </c>
      <c r="DF152" s="18">
        <f>IF(DF$5&gt;$G$4,0,SUMIFS(Fluxo!$O:$O,Fluxo!$U:$U,"&gt;"&amp;DE$5,Fluxo!$U:$U,"&lt;="&amp;DF$5,Fluxo!$D:$D,$D152,Fluxo!$E:$E,"&lt;&gt;"&amp;"PERMUTANTE"))</f>
        <v>0</v>
      </c>
      <c r="DG152" s="18">
        <f>IF(DG$5&gt;$G$4,0,SUMIFS(Fluxo!$O:$O,Fluxo!$U:$U,"&gt;"&amp;DF$5,Fluxo!$U:$U,"&lt;="&amp;DG$5,Fluxo!$D:$D,$D152,Fluxo!$E:$E,"&lt;&gt;"&amp;"PERMUTANTE"))</f>
        <v>0</v>
      </c>
      <c r="DH152" s="18">
        <f>IF(DH$5&gt;$G$4,0,SUMIFS(Fluxo!$O:$O,Fluxo!$U:$U,"&gt;"&amp;DG$5,Fluxo!$U:$U,"&lt;="&amp;DH$5,Fluxo!$D:$D,$D152,Fluxo!$E:$E,"&lt;&gt;"&amp;"PERMUTANTE"))</f>
        <v>0</v>
      </c>
      <c r="DI152" s="18">
        <f>IF(DI$5&gt;$G$4,0,SUMIFS(Fluxo!$O:$O,Fluxo!$U:$U,"&gt;"&amp;DH$5,Fluxo!$U:$U,"&lt;="&amp;DI$5,Fluxo!$D:$D,$D152,Fluxo!$E:$E,"&lt;&gt;"&amp;"PERMUTANTE"))</f>
        <v>0</v>
      </c>
      <c r="DJ152" s="18">
        <f>IF(DJ$5&gt;$G$4,0,SUMIFS(Fluxo!$O:$O,Fluxo!$U:$U,"&gt;"&amp;DI$5,Fluxo!$U:$U,"&lt;="&amp;DJ$5,Fluxo!$D:$D,$D152,Fluxo!$E:$E,"&lt;&gt;"&amp;"PERMUTANTE"))</f>
        <v>0</v>
      </c>
      <c r="DK152" s="18">
        <f>IF(DK$5&gt;$G$4,0,SUMIFS(Fluxo!$O:$O,Fluxo!$U:$U,"&gt;"&amp;DJ$5,Fluxo!$U:$U,"&lt;="&amp;DK$5,Fluxo!$D:$D,$D152,Fluxo!$E:$E,"&lt;&gt;"&amp;"PERMUTANTE"))</f>
        <v>0</v>
      </c>
      <c r="DL152" s="18">
        <f>IF(DL$5&gt;$G$4,0,SUMIFS(Fluxo!$O:$O,Fluxo!$U:$U,"&gt;"&amp;DK$5,Fluxo!$U:$U,"&lt;="&amp;DL$5,Fluxo!$D:$D,$D152,Fluxo!$E:$E,"&lt;&gt;"&amp;"PERMUTANTE"))</f>
        <v>0</v>
      </c>
      <c r="DM152" s="18">
        <f>IF(DM$5&gt;$G$4,0,SUMIFS(Fluxo!$O:$O,Fluxo!$U:$U,"&gt;"&amp;DL$5,Fluxo!$U:$U,"&lt;="&amp;DM$5,Fluxo!$D:$D,$D152,Fluxo!$E:$E,"&lt;&gt;"&amp;"PERMUTANTE"))</f>
        <v>0</v>
      </c>
      <c r="DN152" s="18">
        <f>IF(DN$5&gt;$G$4,0,SUMIFS(Fluxo!$O:$O,Fluxo!$U:$U,"&gt;"&amp;DM$5,Fluxo!$U:$U,"&lt;="&amp;DN$5,Fluxo!$D:$D,$D152,Fluxo!$E:$E,"&lt;&gt;"&amp;"PERMUTANTE"))</f>
        <v>0</v>
      </c>
      <c r="DO152" s="18">
        <f>IF(DO$5&gt;$G$4,0,SUMIFS(Fluxo!$O:$O,Fluxo!$U:$U,"&gt;"&amp;DN$5,Fluxo!$U:$U,"&lt;="&amp;DO$5,Fluxo!$D:$D,$D152,Fluxo!$E:$E,"&lt;&gt;"&amp;"PERMUTANTE"))</f>
        <v>0</v>
      </c>
      <c r="DP152" s="18">
        <f>IF(DP$5&gt;$G$4,0,SUMIFS(Fluxo!$O:$O,Fluxo!$U:$U,"&gt;"&amp;DO$5,Fluxo!$U:$U,"&lt;="&amp;DP$5,Fluxo!$D:$D,$D152,Fluxo!$E:$E,"&lt;&gt;"&amp;"PERMUTANTE"))</f>
        <v>0</v>
      </c>
      <c r="DQ152" s="18">
        <f>IF(DQ$5&gt;$G$4,0,SUMIFS(Fluxo!$O:$O,Fluxo!$U:$U,"&gt;"&amp;DP$5,Fluxo!$U:$U,"&lt;="&amp;DQ$5,Fluxo!$D:$D,$D152,Fluxo!$E:$E,"&lt;&gt;"&amp;"PERMUTANTE"))</f>
        <v>0</v>
      </c>
      <c r="DR152" s="18">
        <f>IF(DR$5&gt;$G$4,0,SUMIFS(Fluxo!$O:$O,Fluxo!$U:$U,"&gt;"&amp;DQ$5,Fluxo!$U:$U,"&lt;="&amp;DR$5,Fluxo!$D:$D,$D152,Fluxo!$E:$E,"&lt;&gt;"&amp;"PERMUTANTE"))</f>
        <v>0</v>
      </c>
      <c r="DS152" s="18">
        <f>IF(DS$5&gt;$G$4,0,SUMIFS(Fluxo!$O:$O,Fluxo!$U:$U,"&gt;"&amp;DR$5,Fluxo!$U:$U,"&lt;="&amp;DS$5,Fluxo!$D:$D,$D152,Fluxo!$E:$E,"&lt;&gt;"&amp;"PERMUTANTE"))</f>
        <v>0</v>
      </c>
      <c r="DT152" s="18">
        <f>IF(DT$5&gt;$G$4,0,SUMIFS(Fluxo!$O:$O,Fluxo!$U:$U,"&gt;"&amp;DS$5,Fluxo!$U:$U,"&lt;="&amp;DT$5,Fluxo!$D:$D,$D152,Fluxo!$E:$E,"&lt;&gt;"&amp;"PERMUTANTE"))</f>
        <v>0</v>
      </c>
      <c r="DU152" s="18">
        <f>IF(DU$5&gt;$G$4,0,SUMIFS(Fluxo!$O:$O,Fluxo!$U:$U,"&gt;"&amp;DT$5,Fluxo!$U:$U,"&lt;="&amp;DU$5,Fluxo!$D:$D,$D152,Fluxo!$E:$E,"&lt;&gt;"&amp;"PERMUTANTE"))</f>
        <v>0</v>
      </c>
      <c r="DV152" s="18">
        <f>IF(DV$5&gt;$G$4,0,SUMIFS(Fluxo!$O:$O,Fluxo!$U:$U,"&gt;"&amp;DU$5,Fluxo!$U:$U,"&lt;="&amp;DV$5,Fluxo!$D:$D,$D152,Fluxo!$E:$E,"&lt;&gt;"&amp;"PERMUTANTE"))</f>
        <v>0</v>
      </c>
      <c r="DW152" s="18">
        <f>IF(DW$5&gt;$G$4,0,SUMIFS(Fluxo!$O:$O,Fluxo!$U:$U,"&gt;"&amp;DV$5,Fluxo!$U:$U,"&lt;="&amp;DW$5,Fluxo!$D:$D,$D152,Fluxo!$E:$E,"&lt;&gt;"&amp;"PERMUTANTE"))</f>
        <v>0</v>
      </c>
      <c r="DX152" s="18">
        <f>IF(DX$5&gt;$G$4,0,SUMIFS(Fluxo!$O:$O,Fluxo!$U:$U,"&gt;"&amp;DW$5,Fluxo!$U:$U,"&lt;="&amp;DX$5,Fluxo!$D:$D,$D152,Fluxo!$E:$E,"&lt;&gt;"&amp;"PERMUTANTE"))</f>
        <v>0</v>
      </c>
      <c r="DY152" s="18">
        <f>IF(DY$5&gt;$G$4,0,SUMIFS(Fluxo!$O:$O,Fluxo!$U:$U,"&gt;"&amp;DX$5,Fluxo!$U:$U,"&lt;="&amp;DY$5,Fluxo!$D:$D,$D152,Fluxo!$E:$E,"&lt;&gt;"&amp;"PERMUTANTE"))</f>
        <v>0</v>
      </c>
      <c r="DZ152" s="18">
        <f>IF(DZ$5&gt;$G$4,0,SUMIFS(Fluxo!$O:$O,Fluxo!$U:$U,"&gt;"&amp;DY$5,Fluxo!$U:$U,"&lt;="&amp;DZ$5,Fluxo!$D:$D,$D152,Fluxo!$E:$E,"&lt;&gt;"&amp;"PERMUTANTE"))</f>
        <v>0</v>
      </c>
      <c r="EA152" s="18">
        <f>IF(EA$5&gt;$G$4,0,SUMIFS(Fluxo!$O:$O,Fluxo!$U:$U,"&gt;"&amp;DZ$5,Fluxo!$U:$U,"&lt;="&amp;EA$5,Fluxo!$D:$D,$D152,Fluxo!$E:$E,"&lt;&gt;"&amp;"PERMUTANTE"))</f>
        <v>0</v>
      </c>
      <c r="EB152" s="18">
        <f>IF(EB$5&gt;$G$4,0,SUMIFS(Fluxo!$O:$O,Fluxo!$U:$U,"&gt;"&amp;EA$5,Fluxo!$U:$U,"&lt;="&amp;EB$5,Fluxo!$D:$D,$D152,Fluxo!$E:$E,"&lt;&gt;"&amp;"PERMUTANTE"))</f>
        <v>0</v>
      </c>
      <c r="EC152" s="18">
        <f>IF(EC$5&gt;$G$4,0,SUMIFS(Fluxo!$O:$O,Fluxo!$U:$U,"&gt;"&amp;EB$5,Fluxo!$U:$U,"&lt;="&amp;EC$5,Fluxo!$D:$D,$D152,Fluxo!$E:$E,"&lt;&gt;"&amp;"PERMUTANTE"))</f>
        <v>0</v>
      </c>
      <c r="ED152" s="18">
        <f>IF(ED$5&gt;$G$4,0,SUMIFS(Fluxo!$O:$O,Fluxo!$U:$U,"&gt;"&amp;EC$5,Fluxo!$U:$U,"&lt;="&amp;ED$5,Fluxo!$D:$D,$D152,Fluxo!$E:$E,"&lt;&gt;"&amp;"PERMUTANTE"))</f>
        <v>0</v>
      </c>
      <c r="EE152" s="18">
        <f>IF(EE$5&gt;$G$4,0,SUMIFS(Fluxo!$O:$O,Fluxo!$U:$U,"&gt;"&amp;ED$5,Fluxo!$U:$U,"&lt;="&amp;EE$5,Fluxo!$D:$D,$D152,Fluxo!$E:$E,"&lt;&gt;"&amp;"PERMUTANTE"))</f>
        <v>0</v>
      </c>
      <c r="EF152" s="18">
        <f>IF(EF$5&gt;$G$4,0,SUMIFS(Fluxo!$O:$O,Fluxo!$U:$U,"&gt;"&amp;EE$5,Fluxo!$U:$U,"&lt;="&amp;EF$5,Fluxo!$D:$D,$D152,Fluxo!$E:$E,"&lt;&gt;"&amp;"PERMUTANTE"))</f>
        <v>0</v>
      </c>
      <c r="EG152" s="18">
        <f>IF(EG$5&gt;$G$4,0,SUMIFS(Fluxo!$O:$O,Fluxo!$U:$U,"&gt;"&amp;EF$5,Fluxo!$U:$U,"&lt;="&amp;EG$5,Fluxo!$D:$D,$D152,Fluxo!$E:$E,"&lt;&gt;"&amp;"PERMUTANTE"))</f>
        <v>0</v>
      </c>
      <c r="EH152" s="18">
        <f>IF(EH$5&gt;$G$4,0,SUMIFS(Fluxo!$O:$O,Fluxo!$U:$U,"&gt;"&amp;EG$5,Fluxo!$U:$U,"&lt;="&amp;EH$5,Fluxo!$D:$D,$D152,Fluxo!$E:$E,"&lt;&gt;"&amp;"PERMUTANTE"))</f>
        <v>0</v>
      </c>
      <c r="EI152" s="18">
        <f>IF(EI$5&gt;$G$4,0,SUMIFS(Fluxo!$O:$O,Fluxo!$U:$U,"&gt;"&amp;EH$5,Fluxo!$U:$U,"&lt;="&amp;EI$5,Fluxo!$D:$D,$D152,Fluxo!$E:$E,"&lt;&gt;"&amp;"PERMUTANTE"))</f>
        <v>0</v>
      </c>
      <c r="EJ152" s="18">
        <f>IF(EJ$5&gt;$G$4,0,SUMIFS(Fluxo!$O:$O,Fluxo!$U:$U,"&gt;"&amp;EI$5,Fluxo!$U:$U,"&lt;="&amp;EJ$5,Fluxo!$D:$D,$D152,Fluxo!$E:$E,"&lt;&gt;"&amp;"PERMUTANTE"))</f>
        <v>0</v>
      </c>
      <c r="EK152" s="18">
        <f>IF(EK$5&gt;$G$4,0,SUMIFS(Fluxo!$O:$O,Fluxo!$U:$U,"&gt;"&amp;EJ$5,Fluxo!$U:$U,"&lt;="&amp;EK$5,Fluxo!$D:$D,$D152,Fluxo!$E:$E,"&lt;&gt;"&amp;"PERMUTANTE"))</f>
        <v>0</v>
      </c>
      <c r="EL152" s="18">
        <f>IF(EL$5&gt;$G$4,0,SUMIFS(Fluxo!$O:$O,Fluxo!$U:$U,"&gt;"&amp;EK$5,Fluxo!$U:$U,"&lt;="&amp;EL$5,Fluxo!$D:$D,$D152,Fluxo!$E:$E,"&lt;&gt;"&amp;"PERMUTANTE"))</f>
        <v>0</v>
      </c>
      <c r="EM152" s="18">
        <f>IF(EM$5&gt;$G$4,0,SUMIFS(Fluxo!$O:$O,Fluxo!$U:$U,"&gt;"&amp;EL$5,Fluxo!$U:$U,"&lt;="&amp;EM$5,Fluxo!$D:$D,$D152,Fluxo!$E:$E,"&lt;&gt;"&amp;"PERMUTANTE"))</f>
        <v>0</v>
      </c>
      <c r="EN152" s="18">
        <f>IF(EN$5&gt;$G$4,0,SUMIFS(Fluxo!$O:$O,Fluxo!$U:$U,"&gt;"&amp;EM$5,Fluxo!$U:$U,"&lt;="&amp;EN$5,Fluxo!$D:$D,$D152,Fluxo!$E:$E,"&lt;&gt;"&amp;"PERMUTANTE"))</f>
        <v>0</v>
      </c>
      <c r="EO152" s="18">
        <f>IF(EO$5&gt;$G$4,0,SUMIFS(Fluxo!$O:$O,Fluxo!$U:$U,"&gt;"&amp;EN$5,Fluxo!$U:$U,"&lt;="&amp;EO$5,Fluxo!$D:$D,$D152,Fluxo!$E:$E,"&lt;&gt;"&amp;"PERMUTANTE"))</f>
        <v>0</v>
      </c>
      <c r="EP152" s="18">
        <f>IF(EP$5&gt;$G$4,0,SUMIFS(Fluxo!$O:$O,Fluxo!$U:$U,"&gt;"&amp;EO$5,Fluxo!$U:$U,"&lt;="&amp;EP$5,Fluxo!$D:$D,$D152,Fluxo!$E:$E,"&lt;&gt;"&amp;"PERMUTANTE"))</f>
        <v>0</v>
      </c>
      <c r="EQ152" s="18">
        <f>IF(EQ$5&gt;$G$4,0,SUMIFS(Fluxo!$O:$O,Fluxo!$U:$U,"&gt;"&amp;EP$5,Fluxo!$U:$U,"&lt;="&amp;EQ$5,Fluxo!$D:$D,$D152,Fluxo!$E:$E,"&lt;&gt;"&amp;"PERMUTANTE"))</f>
        <v>0</v>
      </c>
      <c r="ER152" s="18">
        <f>IF(ER$5&gt;$G$4,0,SUMIFS(Fluxo!$O:$O,Fluxo!$U:$U,"&gt;"&amp;EQ$5,Fluxo!$U:$U,"&lt;="&amp;ER$5,Fluxo!$D:$D,$D152,Fluxo!$E:$E,"&lt;&gt;"&amp;"PERMUTANTE"))</f>
        <v>0</v>
      </c>
      <c r="ES152" s="18">
        <f>IF(ES$5&gt;$G$4,0,SUMIFS(Fluxo!$O:$O,Fluxo!$U:$U,"&gt;"&amp;ER$5,Fluxo!$U:$U,"&lt;="&amp;ES$5,Fluxo!$D:$D,$D152,Fluxo!$E:$E,"&lt;&gt;"&amp;"PERMUTANTE"))</f>
        <v>0</v>
      </c>
      <c r="ET152" s="18">
        <f>IF(ET$5&gt;$G$4,0,SUMIFS(Fluxo!$O:$O,Fluxo!$U:$U,"&gt;"&amp;ES$5,Fluxo!$U:$U,"&lt;="&amp;ET$5,Fluxo!$D:$D,$D152,Fluxo!$E:$E,"&lt;&gt;"&amp;"PERMUTANTE"))</f>
        <v>0</v>
      </c>
      <c r="EU152" s="18">
        <f>IF(EU$5&gt;$G$4,0,SUMIFS(Fluxo!$O:$O,Fluxo!$U:$U,"&gt;"&amp;ET$5,Fluxo!$U:$U,"&lt;="&amp;EU$5,Fluxo!$D:$D,$D152,Fluxo!$E:$E,"&lt;&gt;"&amp;"PERMUTANTE"))</f>
        <v>0</v>
      </c>
      <c r="EV152" s="18">
        <f>IF(EV$5&gt;$G$4,0,SUMIFS(Fluxo!$O:$O,Fluxo!$U:$U,"&gt;"&amp;EU$5,Fluxo!$U:$U,"&lt;="&amp;EV$5,Fluxo!$D:$D,$D152,Fluxo!$E:$E,"&lt;&gt;"&amp;"PERMUTANTE"))</f>
        <v>0</v>
      </c>
      <c r="EW152" s="18">
        <f>IF(EW$5&gt;$G$4,0,SUMIFS(Fluxo!$O:$O,Fluxo!$U:$U,"&gt;"&amp;EV$5,Fluxo!$U:$U,"&lt;="&amp;EW$5,Fluxo!$D:$D,$D152,Fluxo!$E:$E,"&lt;&gt;"&amp;"PERMUTANTE"))</f>
        <v>0</v>
      </c>
      <c r="EX152" s="18">
        <f>IF(EX$5&gt;$G$4,0,SUMIFS(Fluxo!$O:$O,Fluxo!$U:$U,"&gt;"&amp;EW$5,Fluxo!$U:$U,"&lt;="&amp;EX$5,Fluxo!$D:$D,$D152,Fluxo!$E:$E,"&lt;&gt;"&amp;"PERMUTANTE"))</f>
        <v>0</v>
      </c>
      <c r="EY152" s="18">
        <f>IF(EY$5&gt;$G$4,0,SUMIFS(Fluxo!$O:$O,Fluxo!$U:$U,"&gt;"&amp;EX$5,Fluxo!$U:$U,"&lt;="&amp;EY$5,Fluxo!$D:$D,$D152,Fluxo!$E:$E,"&lt;&gt;"&amp;"PERMUTANTE"))</f>
        <v>0</v>
      </c>
      <c r="EZ152" s="18">
        <f>IF(EZ$5&gt;$G$4,0,SUMIFS(Fluxo!$O:$O,Fluxo!$U:$U,"&gt;"&amp;EY$5,Fluxo!$U:$U,"&lt;="&amp;EZ$5,Fluxo!$D:$D,$D152,Fluxo!$E:$E,"&lt;&gt;"&amp;"PERMUTANTE"))</f>
        <v>0</v>
      </c>
      <c r="FA152" s="18">
        <f>IF(FA$5&gt;$G$4,0,SUMIFS(Fluxo!$O:$O,Fluxo!$U:$U,"&gt;"&amp;EZ$5,Fluxo!$U:$U,"&lt;="&amp;FA$5,Fluxo!$D:$D,$D152,Fluxo!$E:$E,"&lt;&gt;"&amp;"PERMUTANTE"))</f>
        <v>0</v>
      </c>
      <c r="FB152" s="18">
        <f>IF(FB$5&gt;$G$4,0,SUMIFS(Fluxo!$O:$O,Fluxo!$U:$U,"&gt;"&amp;FA$5,Fluxo!$U:$U,"&lt;="&amp;FB$5,Fluxo!$D:$D,$D152,Fluxo!$E:$E,"&lt;&gt;"&amp;"PERMUTANTE"))</f>
        <v>0</v>
      </c>
      <c r="FC152" s="18">
        <f>IF(FC$5&gt;$G$4,0,SUMIFS(Fluxo!$O:$O,Fluxo!$U:$U,"&gt;"&amp;FB$5,Fluxo!$U:$U,"&lt;="&amp;FC$5,Fluxo!$D:$D,$D152,Fluxo!$E:$E,"&lt;&gt;"&amp;"PERMUTANTE"))</f>
        <v>0</v>
      </c>
      <c r="FD152" s="18">
        <f>IF(FD$5&gt;$G$4,0,SUMIFS(Fluxo!$O:$O,Fluxo!$U:$U,"&gt;"&amp;FC$5,Fluxo!$U:$U,"&lt;="&amp;FD$5,Fluxo!$D:$D,$D152,Fluxo!$E:$E,"&lt;&gt;"&amp;"PERMUTANTE"))</f>
        <v>0</v>
      </c>
      <c r="FE152" s="18">
        <f>IF(FE$5&gt;$G$4,0,SUMIFS(Fluxo!$O:$O,Fluxo!$U:$U,"&gt;"&amp;FD$5,Fluxo!$U:$U,"&lt;="&amp;FE$5,Fluxo!$D:$D,$D152,Fluxo!$E:$E,"&lt;&gt;"&amp;"PERMUTANTE"))</f>
        <v>0</v>
      </c>
      <c r="FF152" s="18">
        <f>IF(FF$5&gt;$G$4,0,SUMIFS(Fluxo!$O:$O,Fluxo!$U:$U,"&gt;"&amp;FE$5,Fluxo!$U:$U,"&lt;="&amp;FF$5,Fluxo!$D:$D,$D152,Fluxo!$E:$E,"&lt;&gt;"&amp;"PERMUTANTE"))</f>
        <v>0</v>
      </c>
      <c r="FG152" s="18">
        <f>IF(FG$5&gt;$G$4,0,SUMIFS(Fluxo!$O:$O,Fluxo!$U:$U,"&gt;"&amp;FF$5,Fluxo!$U:$U,"&lt;="&amp;FG$5,Fluxo!$D:$D,$D152,Fluxo!$E:$E,"&lt;&gt;"&amp;"PERMUTANTE"))</f>
        <v>0</v>
      </c>
      <c r="FH152" s="18">
        <f>IF(FH$5&gt;$G$4,0,SUMIFS(Fluxo!$O:$O,Fluxo!$U:$U,"&gt;"&amp;FG$5,Fluxo!$U:$U,"&lt;="&amp;FH$5,Fluxo!$D:$D,$D152,Fluxo!$E:$E,"&lt;&gt;"&amp;"PERMUTANTE"))</f>
        <v>0</v>
      </c>
      <c r="FI152" s="18">
        <f>IF(FI$5&gt;$G$4,0,SUMIFS(Fluxo!$O:$O,Fluxo!$U:$U,"&gt;"&amp;FH$5,Fluxo!$U:$U,"&lt;="&amp;FI$5,Fluxo!$D:$D,$D152,Fluxo!$E:$E,"&lt;&gt;"&amp;"PERMUTANTE"))</f>
        <v>0</v>
      </c>
      <c r="FJ152" s="18">
        <f>IF(FJ$5&gt;$G$4,0,SUMIFS(Fluxo!$O:$O,Fluxo!$U:$U,"&gt;"&amp;FI$5,Fluxo!$U:$U,"&lt;="&amp;FJ$5,Fluxo!$D:$D,$D152,Fluxo!$E:$E,"&lt;&gt;"&amp;"PERMUTANTE"))</f>
        <v>0</v>
      </c>
      <c r="FK152" s="18">
        <f>IF(FK$5&gt;$G$4,0,SUMIFS(Fluxo!$O:$O,Fluxo!$U:$U,"&gt;"&amp;FJ$5,Fluxo!$U:$U,"&lt;="&amp;FK$5,Fluxo!$D:$D,$D152,Fluxo!$E:$E,"&lt;&gt;"&amp;"PERMUTANTE"))</f>
        <v>0</v>
      </c>
      <c r="FL152" s="18">
        <f>IF(FL$5&gt;$G$4,0,SUMIFS(Fluxo!$O:$O,Fluxo!$U:$U,"&gt;"&amp;FK$5,Fluxo!$U:$U,"&lt;="&amp;FL$5,Fluxo!$D:$D,$D152,Fluxo!$E:$E,"&lt;&gt;"&amp;"PERMUTANTE"))</f>
        <v>0</v>
      </c>
      <c r="FM152" s="18">
        <f>IF(FM$5&gt;$G$4,0,SUMIFS(Fluxo!$O:$O,Fluxo!$U:$U,"&gt;"&amp;FL$5,Fluxo!$U:$U,"&lt;="&amp;FM$5,Fluxo!$D:$D,$D152,Fluxo!$E:$E,"&lt;&gt;"&amp;"PERMUTANTE"))</f>
        <v>0</v>
      </c>
      <c r="FN152" s="18">
        <f>IF(FN$5&gt;$G$4,0,SUMIFS(Fluxo!$O:$O,Fluxo!$U:$U,"&gt;"&amp;FM$5,Fluxo!$U:$U,"&lt;="&amp;FN$5,Fluxo!$D:$D,$D152,Fluxo!$E:$E,"&lt;&gt;"&amp;"PERMUTANTE"))</f>
        <v>0</v>
      </c>
      <c r="FO152" s="18">
        <f>IF(FO$5&gt;$G$4,0,SUMIFS(Fluxo!$O:$O,Fluxo!$U:$U,"&gt;"&amp;FN$5,Fluxo!$U:$U,"&lt;="&amp;FO$5,Fluxo!$D:$D,$D152,Fluxo!$E:$E,"&lt;&gt;"&amp;"PERMUTANTE"))</f>
        <v>0</v>
      </c>
      <c r="FP152" s="18">
        <f>IF(FP$5&gt;$G$4,0,SUMIFS(Fluxo!$O:$O,Fluxo!$U:$U,"&gt;"&amp;FO$5,Fluxo!$U:$U,"&lt;="&amp;FP$5,Fluxo!$D:$D,$D152,Fluxo!$E:$E,"&lt;&gt;"&amp;"PERMUTANTE"))</f>
        <v>0</v>
      </c>
      <c r="FQ152" s="18">
        <f>IF(FQ$5&gt;$G$4,0,SUMIFS(Fluxo!$O:$O,Fluxo!$U:$U,"&gt;"&amp;FP$5,Fluxo!$U:$U,"&lt;="&amp;FQ$5,Fluxo!$D:$D,$D152,Fluxo!$E:$E,"&lt;&gt;"&amp;"PERMUTANTE"))</f>
        <v>0</v>
      </c>
      <c r="FR152" s="18">
        <f>IF(FR$5&gt;$G$4,0,SUMIFS(Fluxo!$O:$O,Fluxo!$U:$U,"&gt;"&amp;FQ$5,Fluxo!$U:$U,"&lt;="&amp;FR$5,Fluxo!$D:$D,$D152,Fluxo!$E:$E,"&lt;&gt;"&amp;"PERMUTANTE"))</f>
        <v>0</v>
      </c>
      <c r="FS152" s="18">
        <f>IF(FS$5&gt;$G$4,0,SUMIFS(Fluxo!$O:$O,Fluxo!$U:$U,"&gt;"&amp;FR$5,Fluxo!$U:$U,"&lt;="&amp;FS$5,Fluxo!$D:$D,$D152,Fluxo!$E:$E,"&lt;&gt;"&amp;"PERMUTANTE"))</f>
        <v>0</v>
      </c>
      <c r="FT152" s="18">
        <f>IF(FT$5&gt;$G$4,0,SUMIFS(Fluxo!$O:$O,Fluxo!$U:$U,"&gt;"&amp;FS$5,Fluxo!$U:$U,"&lt;="&amp;FT$5,Fluxo!$D:$D,$D152,Fluxo!$E:$E,"&lt;&gt;"&amp;"PERMUTANTE"))</f>
        <v>0</v>
      </c>
      <c r="FU152" s="18">
        <f>IF(FU$5&gt;$G$4,0,SUMIFS(Fluxo!$O:$O,Fluxo!$U:$U,"&gt;"&amp;FT$5,Fluxo!$U:$U,"&lt;="&amp;FU$5,Fluxo!$D:$D,$D152,Fluxo!$E:$E,"&lt;&gt;"&amp;"PERMUTANTE"))</f>
        <v>0</v>
      </c>
      <c r="FV152" s="18">
        <f>IF(FV$5&gt;$G$4,0,SUMIFS(Fluxo!$O:$O,Fluxo!$U:$U,"&gt;"&amp;FU$5,Fluxo!$U:$U,"&lt;="&amp;FV$5,Fluxo!$D:$D,$D152,Fluxo!$E:$E,"&lt;&gt;"&amp;"PERMUTANTE"))</f>
        <v>0</v>
      </c>
      <c r="FW152" s="18">
        <f>IF(FW$5&gt;$G$4,0,SUMIFS(Fluxo!$O:$O,Fluxo!$U:$U,"&gt;"&amp;FV$5,Fluxo!$U:$U,"&lt;="&amp;FW$5,Fluxo!$D:$D,$D152,Fluxo!$E:$E,"&lt;&gt;"&amp;"PERMUTANTE"))</f>
        <v>0</v>
      </c>
      <c r="FX152" s="18">
        <f>IF(FX$5&gt;$G$4,0,SUMIFS(Fluxo!$O:$O,Fluxo!$U:$U,"&gt;"&amp;FW$5,Fluxo!$U:$U,"&lt;="&amp;FX$5,Fluxo!$D:$D,$D152,Fluxo!$E:$E,"&lt;&gt;"&amp;"PERMUTANTE"))</f>
        <v>0</v>
      </c>
      <c r="FY152" s="18">
        <f>IF(FY$5&gt;$G$4,0,SUMIFS(Fluxo!$O:$O,Fluxo!$U:$U,"&gt;"&amp;FX$5,Fluxo!$U:$U,"&lt;="&amp;FY$5,Fluxo!$D:$D,$D152,Fluxo!$E:$E,"&lt;&gt;"&amp;"PERMUTANTE"))</f>
        <v>0</v>
      </c>
      <c r="FZ152" s="18">
        <f>IF(FZ$5&gt;$G$4,0,SUMIFS(Fluxo!$O:$O,Fluxo!$U:$U,"&gt;"&amp;FY$5,Fluxo!$U:$U,"&lt;="&amp;FZ$5,Fluxo!$D:$D,$D152,Fluxo!$E:$E,"&lt;&gt;"&amp;"PERMUTANTE"))</f>
        <v>0</v>
      </c>
      <c r="GA152" s="18">
        <f>IF(GA$5&gt;$G$4,0,SUMIFS(Fluxo!$O:$O,Fluxo!$U:$U,"&gt;"&amp;FZ$5,Fluxo!$U:$U,"&lt;="&amp;GA$5,Fluxo!$D:$D,$D152,Fluxo!$E:$E,"&lt;&gt;"&amp;"PERMUTANTE"))</f>
        <v>0</v>
      </c>
      <c r="GB152" s="18">
        <f>IF(GB$5&gt;$G$4,0,SUMIFS(Fluxo!$O:$O,Fluxo!$U:$U,"&gt;"&amp;GA$5,Fluxo!$U:$U,"&lt;="&amp;GB$5,Fluxo!$D:$D,$D152,Fluxo!$E:$E,"&lt;&gt;"&amp;"PERMUTANTE"))</f>
        <v>0</v>
      </c>
      <c r="GC152" s="18">
        <f>IF(GC$5&gt;$G$4,0,SUMIFS(Fluxo!$O:$O,Fluxo!$U:$U,"&gt;"&amp;GB$5,Fluxo!$U:$U,"&lt;="&amp;GC$5,Fluxo!$D:$D,$D152,Fluxo!$E:$E,"&lt;&gt;"&amp;"PERMUTANTE"))</f>
        <v>0</v>
      </c>
      <c r="GD152" s="18">
        <f>IF(GD$5&gt;$G$4,0,SUMIFS(Fluxo!$O:$O,Fluxo!$U:$U,"&gt;"&amp;GC$5,Fluxo!$U:$U,"&lt;="&amp;GD$5,Fluxo!$D:$D,$D152,Fluxo!$E:$E,"&lt;&gt;"&amp;"PERMUTANTE"))</f>
        <v>0</v>
      </c>
      <c r="GE152" s="18">
        <f>IF(GE$5&gt;$G$4,0,SUMIFS(Fluxo!$O:$O,Fluxo!$U:$U,"&gt;"&amp;GD$5,Fluxo!$U:$U,"&lt;="&amp;GE$5,Fluxo!$D:$D,$D152,Fluxo!$E:$E,"&lt;&gt;"&amp;"PERMUTANTE"))</f>
        <v>0</v>
      </c>
      <c r="GF152" s="18">
        <f>IF(GF$5&gt;$G$4,0,SUMIFS(Fluxo!$O:$O,Fluxo!$U:$U,"&gt;"&amp;GE$5,Fluxo!$U:$U,"&lt;="&amp;GF$5,Fluxo!$D:$D,$D152,Fluxo!$E:$E,"&lt;&gt;"&amp;"PERMUTANTE"))</f>
        <v>0</v>
      </c>
      <c r="GG152" s="18">
        <f>IF(GG$5&gt;$G$4,0,SUMIFS(Fluxo!$O:$O,Fluxo!$U:$U,"&gt;"&amp;GF$5,Fluxo!$U:$U,"&lt;="&amp;GG$5,Fluxo!$D:$D,$D152,Fluxo!$E:$E,"&lt;&gt;"&amp;"PERMUTANTE"))</f>
        <v>0</v>
      </c>
      <c r="GH152" s="18">
        <f>IF(GH$5&gt;$G$4,0,SUMIFS(Fluxo!$O:$O,Fluxo!$U:$U,"&gt;"&amp;GG$5,Fluxo!$U:$U,"&lt;="&amp;GH$5,Fluxo!$D:$D,$D152,Fluxo!$E:$E,"&lt;&gt;"&amp;"PERMUTANTE"))</f>
        <v>0</v>
      </c>
      <c r="GI152" s="18">
        <f>IF(GI$5&gt;$G$4,0,SUMIFS(Fluxo!$O:$O,Fluxo!$U:$U,"&gt;"&amp;GH$5,Fluxo!$U:$U,"&lt;="&amp;GI$5,Fluxo!$D:$D,$D152,Fluxo!$E:$E,"&lt;&gt;"&amp;"PERMUTANTE"))</f>
        <v>0</v>
      </c>
      <c r="GJ152" s="18">
        <f>IF(GJ$5&gt;$G$4,0,SUMIFS(Fluxo!$O:$O,Fluxo!$U:$U,"&gt;"&amp;GI$5,Fluxo!$U:$U,"&lt;="&amp;GJ$5,Fluxo!$D:$D,$D152,Fluxo!$E:$E,"&lt;&gt;"&amp;"PERMUTANTE"))</f>
        <v>0</v>
      </c>
      <c r="GK152" s="18">
        <f>IF(GK$5&gt;$G$4,0,SUMIFS(Fluxo!$O:$O,Fluxo!$U:$U,"&gt;"&amp;GJ$5,Fluxo!$U:$U,"&lt;="&amp;GK$5,Fluxo!$D:$D,$D152,Fluxo!$E:$E,"&lt;&gt;"&amp;"PERMUTANTE"))</f>
        <v>0</v>
      </c>
      <c r="GL152" s="18">
        <f>IF(GL$5&gt;$G$4,0,SUMIFS(Fluxo!$O:$O,Fluxo!$U:$U,"&gt;"&amp;GK$5,Fluxo!$U:$U,"&lt;="&amp;GL$5,Fluxo!$D:$D,$D152,Fluxo!$E:$E,"&lt;&gt;"&amp;"PERMUTANTE"))</f>
        <v>0</v>
      </c>
      <c r="GM152" s="18">
        <f>IF(GM$5&gt;$G$4,0,SUMIFS(Fluxo!$O:$O,Fluxo!$U:$U,"&gt;"&amp;GL$5,Fluxo!$U:$U,"&lt;="&amp;GM$5,Fluxo!$D:$D,$D152,Fluxo!$E:$E,"&lt;&gt;"&amp;"PERMUTANTE"))</f>
        <v>0</v>
      </c>
      <c r="GN152" s="18">
        <f>IF(GN$5&gt;$G$4,0,SUMIFS(Fluxo!$O:$O,Fluxo!$U:$U,"&gt;"&amp;GM$5,Fluxo!$U:$U,"&lt;="&amp;GN$5,Fluxo!$D:$D,$D152,Fluxo!$E:$E,"&lt;&gt;"&amp;"PERMUTANTE"))</f>
        <v>0</v>
      </c>
      <c r="GO152" s="18">
        <f>IF(GO$5&gt;$G$4,0,SUMIFS(Fluxo!$O:$O,Fluxo!$U:$U,"&gt;"&amp;GN$5,Fluxo!$U:$U,"&lt;="&amp;GO$5,Fluxo!$D:$D,$D152,Fluxo!$E:$E,"&lt;&gt;"&amp;"PERMUTANTE"))</f>
        <v>0</v>
      </c>
      <c r="GP152" s="18">
        <f>IF(GP$5&gt;$G$4,0,SUMIFS(Fluxo!$O:$O,Fluxo!$U:$U,"&gt;"&amp;GO$5,Fluxo!$U:$U,"&lt;="&amp;GP$5,Fluxo!$D:$D,$D152,Fluxo!$E:$E,"&lt;&gt;"&amp;"PERMUTANTE"))</f>
        <v>0</v>
      </c>
      <c r="GQ152" s="18">
        <f>IF(GQ$5&gt;$G$4,0,SUMIFS(Fluxo!$O:$O,Fluxo!$U:$U,"&gt;"&amp;GP$5,Fluxo!$U:$U,"&lt;="&amp;GQ$5,Fluxo!$D:$D,$D152,Fluxo!$E:$E,"&lt;&gt;"&amp;"PERMUTANTE"))</f>
        <v>0</v>
      </c>
      <c r="GR152" s="18">
        <f>IF(GR$5&gt;$G$4,0,SUMIFS(Fluxo!$O:$O,Fluxo!$U:$U,"&gt;"&amp;GQ$5,Fluxo!$U:$U,"&lt;="&amp;GR$5,Fluxo!$D:$D,$D152,Fluxo!$E:$E,"&lt;&gt;"&amp;"PERMUTANTE"))</f>
        <v>0</v>
      </c>
      <c r="GS152" s="18">
        <f>IF(GS$5&gt;$G$4,0,SUMIFS(Fluxo!$O:$O,Fluxo!$U:$U,"&gt;"&amp;GR$5,Fluxo!$U:$U,"&lt;="&amp;GS$5,Fluxo!$D:$D,$D152,Fluxo!$E:$E,"&lt;&gt;"&amp;"PERMUTANTE"))</f>
        <v>0</v>
      </c>
      <c r="GT152" s="18">
        <f>IF(GT$5&gt;$G$4,0,SUMIFS(Fluxo!$O:$O,Fluxo!$U:$U,"&gt;"&amp;GS$5,Fluxo!$U:$U,"&lt;="&amp;GT$5,Fluxo!$D:$D,$D152,Fluxo!$E:$E,"&lt;&gt;"&amp;"PERMUTANTE"))</f>
        <v>0</v>
      </c>
      <c r="GU152" s="18">
        <f>IF(GU$5&gt;$G$4,0,SUMIFS(Fluxo!$O:$O,Fluxo!$U:$U,"&gt;"&amp;GT$5,Fluxo!$U:$U,"&lt;="&amp;GU$5,Fluxo!$D:$D,$D152,Fluxo!$E:$E,"&lt;&gt;"&amp;"PERMUTANTE"))</f>
        <v>0</v>
      </c>
      <c r="GV152" s="18">
        <f>IF(GV$5&gt;$G$4,0,SUMIFS(Fluxo!$O:$O,Fluxo!$U:$U,"&gt;"&amp;GU$5,Fluxo!$U:$U,"&lt;="&amp;GV$5,Fluxo!$D:$D,$D152,Fluxo!$E:$E,"&lt;&gt;"&amp;"PERMUTANTE"))</f>
        <v>0</v>
      </c>
      <c r="GW152" s="18">
        <f>IF(GW$5&gt;$G$4,0,SUMIFS(Fluxo!$O:$O,Fluxo!$U:$U,"&gt;"&amp;GV$5,Fluxo!$U:$U,"&lt;="&amp;GW$5,Fluxo!$D:$D,$D152,Fluxo!$E:$E,"&lt;&gt;"&amp;"PERMUTANTE"))</f>
        <v>0</v>
      </c>
      <c r="GX152" s="18">
        <f>IF(GX$5&gt;$G$4,0,SUMIFS(Fluxo!$O:$O,Fluxo!$U:$U,"&gt;"&amp;GW$5,Fluxo!$U:$U,"&lt;="&amp;GX$5,Fluxo!$D:$D,$D152,Fluxo!$E:$E,"&lt;&gt;"&amp;"PERMUTANTE"))</f>
        <v>0</v>
      </c>
      <c r="GY152" s="18">
        <f>IF(GY$5&gt;$G$4,0,SUMIFS(Fluxo!$O:$O,Fluxo!$U:$U,"&gt;"&amp;GX$5,Fluxo!$U:$U,"&lt;="&amp;GY$5,Fluxo!$D:$D,$D152,Fluxo!$E:$E,"&lt;&gt;"&amp;"PERMUTANTE"))</f>
        <v>0</v>
      </c>
      <c r="GZ152" s="18">
        <f>IF(GZ$5&gt;$G$4,0,SUMIFS(Fluxo!$O:$O,Fluxo!$U:$U,"&gt;"&amp;GY$5,Fluxo!$U:$U,"&lt;="&amp;GZ$5,Fluxo!$D:$D,$D152,Fluxo!$E:$E,"&lt;&gt;"&amp;"PERMUTANTE"))</f>
        <v>0</v>
      </c>
      <c r="HA152" s="18">
        <f>IF(HA$5&gt;$G$4,0,SUMIFS(Fluxo!$O:$O,Fluxo!$U:$U,"&gt;"&amp;GZ$5,Fluxo!$U:$U,"&lt;="&amp;HA$5,Fluxo!$D:$D,$D152,Fluxo!$E:$E,"&lt;&gt;"&amp;"PERMUTANTE"))</f>
        <v>0</v>
      </c>
      <c r="HB152" s="18">
        <f>IF(HB$5&gt;$G$4,0,SUMIFS(Fluxo!$O:$O,Fluxo!$U:$U,"&gt;"&amp;HA$5,Fluxo!$U:$U,"&lt;="&amp;HB$5,Fluxo!$D:$D,$D152,Fluxo!$E:$E,"&lt;&gt;"&amp;"PERMUTANTE"))</f>
        <v>0</v>
      </c>
      <c r="HC152" s="18">
        <f>IF(HC$5&gt;$G$4,0,SUMIFS(Fluxo!$O:$O,Fluxo!$U:$U,"&gt;"&amp;HB$5,Fluxo!$U:$U,"&lt;="&amp;HC$5,Fluxo!$D:$D,$D152,Fluxo!$E:$E,"&lt;&gt;"&amp;"PERMUTANTE"))</f>
        <v>0</v>
      </c>
      <c r="HD152" s="18">
        <f>IF(HD$5&gt;$G$4,0,SUMIFS(Fluxo!$O:$O,Fluxo!$U:$U,"&gt;"&amp;HC$5,Fluxo!$U:$U,"&lt;="&amp;HD$5,Fluxo!$D:$D,$D152,Fluxo!$E:$E,"&lt;&gt;"&amp;"PERMUTANTE"))</f>
        <v>0</v>
      </c>
      <c r="HE152" s="18">
        <f>IF(HE$5&gt;$G$4,0,SUMIFS(Fluxo!$O:$O,Fluxo!$U:$U,"&gt;"&amp;HD$5,Fluxo!$U:$U,"&lt;="&amp;HE$5,Fluxo!$D:$D,$D152,Fluxo!$E:$E,"&lt;&gt;"&amp;"PERMUTANTE"))</f>
        <v>0</v>
      </c>
      <c r="HF152" s="18">
        <f>IF(HF$5&gt;$G$4,0,SUMIFS(Fluxo!$O:$O,Fluxo!$U:$U,"&gt;"&amp;HE$5,Fluxo!$U:$U,"&lt;="&amp;HF$5,Fluxo!$D:$D,$D152,Fluxo!$E:$E,"&lt;&gt;"&amp;"PERMUTANTE"))</f>
        <v>0</v>
      </c>
    </row>
    <row r="153" spans="1:214">
      <c r="A153" s="20">
        <f t="shared" si="13"/>
        <v>143</v>
      </c>
      <c r="B153" s="140" t="str">
        <f>'Check Carteira'!C145</f>
        <v>E.1016.99.03.3008</v>
      </c>
      <c r="C153" s="141">
        <v>1</v>
      </c>
      <c r="D153" s="129" t="str">
        <f>'Check Carteira'!F145</f>
        <v>S-3008</v>
      </c>
      <c r="E153" s="21" t="str">
        <f>IFERROR(INDEX(Contratos!L:L,MATCH(D153,Contratos!R:R,0)),"")</f>
        <v/>
      </c>
      <c r="F153" s="139" t="str">
        <f>IFERROR(INDEX(Contratos!G:G,MATCH(D153,Contratos!R:R,0)),"")</f>
        <v/>
      </c>
      <c r="H153" s="83">
        <f t="shared" si="12"/>
        <v>1</v>
      </c>
      <c r="J153" s="18">
        <f>IF(J$5&gt;$G$4,0,SUMIFS(Fluxo!$O:$O,Fluxo!$U:$U,"&gt;"&amp;I$5,Fluxo!$U:$U,"&lt;="&amp;J$5,Fluxo!$D:$D,$D153))</f>
        <v>0</v>
      </c>
      <c r="K153" s="18">
        <f>IF(K$5&gt;$G$4,0,SUMIFS(Fluxo!$O:$O,Fluxo!$U:$U,"&gt;"&amp;J$5,Fluxo!$U:$U,"&lt;="&amp;K$5,Fluxo!$D:$D,$D153))</f>
        <v>1</v>
      </c>
      <c r="L153" s="18">
        <f>IF(L$5&gt;$G$4,0,SUMIFS(Fluxo!$O:$O,Fluxo!$U:$U,"&gt;"&amp;K$5,Fluxo!$U:$U,"&lt;="&amp;L$5,Fluxo!$D:$D,$D153))</f>
        <v>0</v>
      </c>
      <c r="M153" s="18">
        <f>IF(M$5&gt;$G$4,0,SUMIFS(Fluxo!$O:$O,Fluxo!$U:$U,"&gt;"&amp;L$5,Fluxo!$U:$U,"&lt;="&amp;M$5,Fluxo!$D:$D,$D153))</f>
        <v>0</v>
      </c>
      <c r="N153" s="18">
        <f>IF(N$5&gt;$G$4,0,SUMIFS(Fluxo!$O:$O,Fluxo!$U:$U,"&gt;"&amp;M$5,Fluxo!$U:$U,"&lt;="&amp;N$5,Fluxo!$D:$D,$D153))</f>
        <v>0</v>
      </c>
      <c r="O153" s="18">
        <f>IF(O$5&gt;$G$4,0,SUMIFS(Fluxo!$O:$O,Fluxo!$U:$U,"&gt;"&amp;N$5,Fluxo!$U:$U,"&lt;="&amp;O$5,Fluxo!$D:$D,$D153))</f>
        <v>0</v>
      </c>
      <c r="P153" s="18">
        <f>IF(P$5&gt;$G$4,0,SUMIFS(Fluxo!$O:$O,Fluxo!$U:$U,"&gt;"&amp;O$5,Fluxo!$U:$U,"&lt;="&amp;P$5,Fluxo!$D:$D,$D153))</f>
        <v>0</v>
      </c>
      <c r="Q153" s="18">
        <f>IF(Q$5&gt;$G$4,0,SUMIFS(Fluxo!$O:$O,Fluxo!$U:$U,"&gt;"&amp;P$5,Fluxo!$U:$U,"&lt;="&amp;Q$5,Fluxo!$D:$D,$D153))</f>
        <v>0</v>
      </c>
      <c r="R153" s="18">
        <f>IF(R$5&gt;$G$4,0,SUMIFS(Fluxo!$O:$O,Fluxo!$U:$U,"&gt;"&amp;Q$5,Fluxo!$U:$U,"&lt;="&amp;R$5,Fluxo!$D:$D,$D153))</f>
        <v>0</v>
      </c>
      <c r="S153" s="18">
        <f>IF(S$5&gt;$G$4,0,SUMIFS(Fluxo!$O:$O,Fluxo!$U:$U,"&gt;"&amp;R$5,Fluxo!$U:$U,"&lt;="&amp;S$5,Fluxo!$D:$D,$D153,Fluxo!$E:$E,"&lt;&gt;"&amp;"PERMUTANTE"))</f>
        <v>0</v>
      </c>
      <c r="T153" s="18">
        <f>IF(T$5&gt;$G$4,0,SUMIFS(Fluxo!$O:$O,Fluxo!$U:$U,"&gt;"&amp;S$5,Fluxo!$U:$U,"&lt;="&amp;T$5,Fluxo!$D:$D,$D153,Fluxo!$E:$E,"&lt;&gt;"&amp;"PERMUTANTE"))</f>
        <v>0</v>
      </c>
      <c r="U153" s="18">
        <f>IF(U$5&gt;$G$4,0,SUMIFS(Fluxo!$O:$O,Fluxo!$U:$U,"&gt;"&amp;T$5,Fluxo!$U:$U,"&lt;="&amp;U$5,Fluxo!$D:$D,$D153,Fluxo!$E:$E,"&lt;&gt;"&amp;"PERMUTANTE"))</f>
        <v>0</v>
      </c>
      <c r="V153" s="18">
        <f>IF(V$5&gt;$G$4,0,SUMIFS(Fluxo!$O:$O,Fluxo!$U:$U,"&gt;"&amp;U$5,Fluxo!$U:$U,"&lt;="&amp;V$5,Fluxo!$D:$D,$D153,Fluxo!$E:$E,"&lt;&gt;"&amp;"PERMUTANTE"))</f>
        <v>0</v>
      </c>
      <c r="W153" s="18">
        <f>IF(W$5&gt;$G$4,0,SUMIFS(Fluxo!$O:$O,Fluxo!$U:$U,"&gt;"&amp;V$5,Fluxo!$U:$U,"&lt;="&amp;W$5,Fluxo!$D:$D,$D153,Fluxo!$E:$E,"&lt;&gt;"&amp;"PERMUTANTE"))</f>
        <v>0</v>
      </c>
      <c r="X153" s="18">
        <f>IF(X$5&gt;$G$4,0,SUMIFS(Fluxo!$O:$O,Fluxo!$U:$U,"&gt;"&amp;W$5,Fluxo!$U:$U,"&lt;="&amp;X$5,Fluxo!$D:$D,$D153,Fluxo!$E:$E,"&lt;&gt;"&amp;"PERMUTANTE"))</f>
        <v>0</v>
      </c>
      <c r="Y153" s="18">
        <f>IF(Y$5&gt;$G$4,0,SUMIFS(Fluxo!$O:$O,Fluxo!$U:$U,"&gt;"&amp;X$5,Fluxo!$U:$U,"&lt;="&amp;Y$5,Fluxo!$D:$D,$D153,Fluxo!$E:$E,"&lt;&gt;"&amp;"PERMUTANTE"))</f>
        <v>0</v>
      </c>
      <c r="Z153" s="18">
        <f>IF(Z$5&gt;$G$4,0,SUMIFS(Fluxo!$O:$O,Fluxo!$U:$U,"&gt;"&amp;Y$5,Fluxo!$U:$U,"&lt;="&amp;Z$5,Fluxo!$D:$D,$D153,Fluxo!$E:$E,"&lt;&gt;"&amp;"PERMUTANTE"))</f>
        <v>0</v>
      </c>
      <c r="AA153" s="18">
        <f>IF(AA$5&gt;$G$4,0,SUMIFS(Fluxo!$O:$O,Fluxo!$U:$U,"&gt;"&amp;Z$5,Fluxo!$U:$U,"&lt;="&amp;AA$5,Fluxo!$D:$D,$D153,Fluxo!$E:$E,"&lt;&gt;"&amp;"PERMUTANTE"))</f>
        <v>0</v>
      </c>
      <c r="AB153" s="18">
        <f>IF(AB$5&gt;$G$4,0,SUMIFS(Fluxo!$O:$O,Fluxo!$U:$U,"&gt;"&amp;AA$5,Fluxo!$U:$U,"&lt;="&amp;AB$5,Fluxo!$D:$D,$D153,Fluxo!$E:$E,"&lt;&gt;"&amp;"PERMUTANTE"))</f>
        <v>0</v>
      </c>
      <c r="AC153" s="18">
        <f>IF(AC$5&gt;$G$4,0,SUMIFS(Fluxo!$O:$O,Fluxo!$U:$U,"&gt;"&amp;AB$5,Fluxo!$U:$U,"&lt;="&amp;AC$5,Fluxo!$D:$D,$D153,Fluxo!$E:$E,"&lt;&gt;"&amp;"PERMUTANTE"))</f>
        <v>0</v>
      </c>
      <c r="AD153" s="18">
        <f>IF(AD$5&gt;$G$4,0,SUMIFS(Fluxo!$O:$O,Fluxo!$U:$U,"&gt;"&amp;AC$5,Fluxo!$U:$U,"&lt;="&amp;AD$5,Fluxo!$D:$D,$D153,Fluxo!$E:$E,"&lt;&gt;"&amp;"PERMUTANTE"))</f>
        <v>0</v>
      </c>
      <c r="AE153" s="18">
        <f>IF(AE$5&gt;$G$4,0,SUMIFS(Fluxo!$O:$O,Fluxo!$U:$U,"&gt;"&amp;AD$5,Fluxo!$U:$U,"&lt;="&amp;AE$5,Fluxo!$D:$D,$D153,Fluxo!$E:$E,"&lt;&gt;"&amp;"PERMUTANTE"))</f>
        <v>0</v>
      </c>
      <c r="AF153" s="18">
        <f>IF(AF$5&gt;$G$4,0,SUMIFS(Fluxo!$O:$O,Fluxo!$U:$U,"&gt;"&amp;AE$5,Fluxo!$U:$U,"&lt;="&amp;AF$5,Fluxo!$D:$D,$D153,Fluxo!$E:$E,"&lt;&gt;"&amp;"PERMUTANTE"))</f>
        <v>0</v>
      </c>
      <c r="AG153" s="18">
        <f>IF(AG$5&gt;$G$4,0,SUMIFS(Fluxo!$O:$O,Fluxo!$U:$U,"&gt;"&amp;AF$5,Fluxo!$U:$U,"&lt;="&amp;AG$5,Fluxo!$D:$D,$D153,Fluxo!$E:$E,"&lt;&gt;"&amp;"PERMUTANTE"))</f>
        <v>0</v>
      </c>
      <c r="AH153" s="18">
        <f>IF(AH$5&gt;$G$4,0,SUMIFS(Fluxo!$O:$O,Fluxo!$U:$U,"&gt;"&amp;AG$5,Fluxo!$U:$U,"&lt;="&amp;AH$5,Fluxo!$D:$D,$D153,Fluxo!$E:$E,"&lt;&gt;"&amp;"PERMUTANTE"))</f>
        <v>0</v>
      </c>
      <c r="AI153" s="18">
        <f>IF(AI$5&gt;$G$4,0,SUMIFS(Fluxo!$O:$O,Fluxo!$U:$U,"&gt;"&amp;AH$5,Fluxo!$U:$U,"&lt;="&amp;AI$5,Fluxo!$D:$D,$D153,Fluxo!$E:$E,"&lt;&gt;"&amp;"PERMUTANTE"))</f>
        <v>0</v>
      </c>
      <c r="AJ153" s="18">
        <f>IF(AJ$5&gt;$G$4,0,SUMIFS(Fluxo!$O:$O,Fluxo!$U:$U,"&gt;"&amp;AI$5,Fluxo!$U:$U,"&lt;="&amp;AJ$5,Fluxo!$D:$D,$D153,Fluxo!$E:$E,"&lt;&gt;"&amp;"PERMUTANTE"))</f>
        <v>0</v>
      </c>
      <c r="AK153" s="18">
        <f>IF(AK$5&gt;$G$4,0,SUMIFS(Fluxo!$O:$O,Fluxo!$U:$U,"&gt;"&amp;AJ$5,Fluxo!$U:$U,"&lt;="&amp;AK$5,Fluxo!$D:$D,$D153,Fluxo!$E:$E,"&lt;&gt;"&amp;"PERMUTANTE"))</f>
        <v>0</v>
      </c>
      <c r="AL153" s="18">
        <f>IF(AL$5&gt;$G$4,0,SUMIFS(Fluxo!$O:$O,Fluxo!$U:$U,"&gt;"&amp;AK$5,Fluxo!$U:$U,"&lt;="&amp;AL$5,Fluxo!$D:$D,$D153,Fluxo!$E:$E,"&lt;&gt;"&amp;"PERMUTANTE"))</f>
        <v>0</v>
      </c>
      <c r="AM153" s="18">
        <f>IF(AM$5&gt;$G$4,0,SUMIFS(Fluxo!$O:$O,Fluxo!$U:$U,"&gt;"&amp;AL$5,Fluxo!$U:$U,"&lt;="&amp;AM$5,Fluxo!$D:$D,$D153,Fluxo!$E:$E,"&lt;&gt;"&amp;"PERMUTANTE"))</f>
        <v>0</v>
      </c>
      <c r="AN153" s="18">
        <f>IF(AN$5&gt;$G$4,0,SUMIFS(Fluxo!$O:$O,Fluxo!$U:$U,"&gt;"&amp;AM$5,Fluxo!$U:$U,"&lt;="&amp;AN$5,Fluxo!$D:$D,$D153,Fluxo!$E:$E,"&lt;&gt;"&amp;"PERMUTANTE"))</f>
        <v>0</v>
      </c>
      <c r="AO153" s="18">
        <f>IF(AO$5&gt;$G$4,0,SUMIFS(Fluxo!$O:$O,Fluxo!$U:$U,"&gt;"&amp;AN$5,Fluxo!$U:$U,"&lt;="&amp;AO$5,Fluxo!$D:$D,$D153,Fluxo!$E:$E,"&lt;&gt;"&amp;"PERMUTANTE"))</f>
        <v>0</v>
      </c>
      <c r="AP153" s="18">
        <f>IF(AP$5&gt;$G$4,0,SUMIFS(Fluxo!$O:$O,Fluxo!$U:$U,"&gt;"&amp;AO$5,Fluxo!$U:$U,"&lt;="&amp;AP$5,Fluxo!$D:$D,$D153,Fluxo!$E:$E,"&lt;&gt;"&amp;"PERMUTANTE"))</f>
        <v>0</v>
      </c>
      <c r="AQ153" s="18">
        <f>IF(AQ$5&gt;$G$4,0,SUMIFS(Fluxo!$O:$O,Fluxo!$U:$U,"&gt;"&amp;AP$5,Fluxo!$U:$U,"&lt;="&amp;AQ$5,Fluxo!$D:$D,$D153,Fluxo!$E:$E,"&lt;&gt;"&amp;"PERMUTANTE"))</f>
        <v>0</v>
      </c>
      <c r="AR153" s="18">
        <f>IF(AR$5&gt;$G$4,0,SUMIFS(Fluxo!$O:$O,Fluxo!$U:$U,"&gt;"&amp;AQ$5,Fluxo!$U:$U,"&lt;="&amp;AR$5,Fluxo!$D:$D,$D153,Fluxo!$E:$E,"&lt;&gt;"&amp;"PERMUTANTE"))</f>
        <v>0</v>
      </c>
      <c r="AS153" s="18">
        <f>IF(AS$5&gt;$G$4,0,SUMIFS(Fluxo!$O:$O,Fluxo!$U:$U,"&gt;"&amp;AR$5,Fluxo!$U:$U,"&lt;="&amp;AS$5,Fluxo!$D:$D,$D153,Fluxo!$E:$E,"&lt;&gt;"&amp;"PERMUTANTE"))</f>
        <v>0</v>
      </c>
      <c r="AT153" s="18">
        <f>IF(AT$5&gt;$G$4,0,SUMIFS(Fluxo!$O:$O,Fluxo!$U:$U,"&gt;"&amp;AS$5,Fluxo!$U:$U,"&lt;="&amp;AT$5,Fluxo!$D:$D,$D153,Fluxo!$E:$E,"&lt;&gt;"&amp;"PERMUTANTE"))</f>
        <v>0</v>
      </c>
      <c r="AU153" s="18">
        <f>IF(AU$5&gt;$G$4,0,SUMIFS(Fluxo!$O:$O,Fluxo!$U:$U,"&gt;"&amp;AT$5,Fluxo!$U:$U,"&lt;="&amp;AU$5,Fluxo!$D:$D,$D153,Fluxo!$E:$E,"&lt;&gt;"&amp;"PERMUTANTE"))</f>
        <v>0</v>
      </c>
      <c r="AV153" s="18">
        <f>IF(AV$5&gt;$G$4,0,SUMIFS(Fluxo!$O:$O,Fluxo!$U:$U,"&gt;"&amp;AU$5,Fluxo!$U:$U,"&lt;="&amp;AV$5,Fluxo!$D:$D,$D153,Fluxo!$E:$E,"&lt;&gt;"&amp;"PERMUTANTE"))</f>
        <v>0</v>
      </c>
      <c r="AW153" s="18">
        <f>IF(AW$5&gt;$G$4,0,SUMIFS(Fluxo!$O:$O,Fluxo!$U:$U,"&gt;"&amp;AV$5,Fluxo!$U:$U,"&lt;="&amp;AW$5,Fluxo!$D:$D,$D153,Fluxo!$E:$E,"&lt;&gt;"&amp;"PERMUTANTE"))</f>
        <v>0</v>
      </c>
      <c r="AX153" s="18">
        <f>IF(AX$5&gt;$G$4,0,SUMIFS(Fluxo!$O:$O,Fluxo!$U:$U,"&gt;"&amp;AW$5,Fluxo!$U:$U,"&lt;="&amp;AX$5,Fluxo!$D:$D,$D153,Fluxo!$E:$E,"&lt;&gt;"&amp;"PERMUTANTE"))</f>
        <v>0</v>
      </c>
      <c r="AY153" s="18">
        <f>IF(AY$5&gt;$G$4,0,SUMIFS(Fluxo!$O:$O,Fluxo!$U:$U,"&gt;"&amp;AX$5,Fluxo!$U:$U,"&lt;="&amp;AY$5,Fluxo!$D:$D,$D153,Fluxo!$E:$E,"&lt;&gt;"&amp;"PERMUTANTE"))</f>
        <v>0</v>
      </c>
      <c r="AZ153" s="18">
        <f>IF(AZ$5&gt;$G$4,0,SUMIFS(Fluxo!$O:$O,Fluxo!$U:$U,"&gt;"&amp;AY$5,Fluxo!$U:$U,"&lt;="&amp;AZ$5,Fluxo!$D:$D,$D153,Fluxo!$E:$E,"&lt;&gt;"&amp;"PERMUTANTE"))</f>
        <v>0</v>
      </c>
      <c r="BA153" s="18">
        <f>IF(BA$5&gt;$G$4,0,SUMIFS(Fluxo!$O:$O,Fluxo!$U:$U,"&gt;"&amp;AZ$5,Fluxo!$U:$U,"&lt;="&amp;BA$5,Fluxo!$D:$D,$D153,Fluxo!$E:$E,"&lt;&gt;"&amp;"PERMUTANTE"))</f>
        <v>0</v>
      </c>
      <c r="BB153" s="18">
        <f>IF(BB$5&gt;$G$4,0,SUMIFS(Fluxo!$O:$O,Fluxo!$U:$U,"&gt;"&amp;BA$5,Fluxo!$U:$U,"&lt;="&amp;BB$5,Fluxo!$D:$D,$D153,Fluxo!$E:$E,"&lt;&gt;"&amp;"PERMUTANTE"))</f>
        <v>0</v>
      </c>
      <c r="BC153" s="18">
        <f>IF(BC$5&gt;$G$4,0,SUMIFS(Fluxo!$O:$O,Fluxo!$U:$U,"&gt;"&amp;BB$5,Fluxo!$U:$U,"&lt;="&amp;BC$5,Fluxo!$D:$D,$D153,Fluxo!$E:$E,"&lt;&gt;"&amp;"PERMUTANTE"))</f>
        <v>0</v>
      </c>
      <c r="BD153" s="18">
        <f>IF(BD$5&gt;$G$4,0,SUMIFS(Fluxo!$O:$O,Fluxo!$U:$U,"&gt;"&amp;BC$5,Fluxo!$U:$U,"&lt;="&amp;BD$5,Fluxo!$D:$D,$D153,Fluxo!$E:$E,"&lt;&gt;"&amp;"PERMUTANTE"))</f>
        <v>0</v>
      </c>
      <c r="BE153" s="18">
        <f>IF(BE$5&gt;$G$4,0,SUMIFS(Fluxo!$O:$O,Fluxo!$U:$U,"&gt;"&amp;BD$5,Fluxo!$U:$U,"&lt;="&amp;BE$5,Fluxo!$D:$D,$D153,Fluxo!$E:$E,"&lt;&gt;"&amp;"PERMUTANTE"))</f>
        <v>0</v>
      </c>
      <c r="BF153" s="18">
        <f>IF(BF$5&gt;$G$4,0,SUMIFS(Fluxo!$O:$O,Fluxo!$U:$U,"&gt;"&amp;BE$5,Fluxo!$U:$U,"&lt;="&amp;BF$5,Fluxo!$D:$D,$D153,Fluxo!$E:$E,"&lt;&gt;"&amp;"PERMUTANTE"))</f>
        <v>0</v>
      </c>
      <c r="BG153" s="18">
        <f>IF(BG$5&gt;$G$4,0,SUMIFS(Fluxo!$O:$O,Fluxo!$U:$U,"&gt;"&amp;BF$5,Fluxo!$U:$U,"&lt;="&amp;BG$5,Fluxo!$D:$D,$D153,Fluxo!$E:$E,"&lt;&gt;"&amp;"PERMUTANTE"))</f>
        <v>0</v>
      </c>
      <c r="BH153" s="18">
        <f>IF(BH$5&gt;$G$4,0,SUMIFS(Fluxo!$O:$O,Fluxo!$U:$U,"&gt;"&amp;BG$5,Fluxo!$U:$U,"&lt;="&amp;BH$5,Fluxo!$D:$D,$D153,Fluxo!$E:$E,"&lt;&gt;"&amp;"PERMUTANTE"))</f>
        <v>0</v>
      </c>
      <c r="BI153" s="18">
        <f>IF(BI$5&gt;$G$4,0,SUMIFS(Fluxo!$O:$O,Fluxo!$U:$U,"&gt;"&amp;BH$5,Fluxo!$U:$U,"&lt;="&amp;BI$5,Fluxo!$D:$D,$D153,Fluxo!$E:$E,"&lt;&gt;"&amp;"PERMUTANTE"))</f>
        <v>0</v>
      </c>
      <c r="BJ153" s="18">
        <f>IF(BJ$5&gt;$G$4,0,SUMIFS(Fluxo!$O:$O,Fluxo!$U:$U,"&gt;"&amp;BI$5,Fluxo!$U:$U,"&lt;="&amp;BJ$5,Fluxo!$D:$D,$D153,Fluxo!$E:$E,"&lt;&gt;"&amp;"PERMUTANTE"))</f>
        <v>0</v>
      </c>
      <c r="BK153" s="18">
        <f>IF(BK$5&gt;$G$4,0,SUMIFS(Fluxo!$O:$O,Fluxo!$U:$U,"&gt;"&amp;BJ$5,Fluxo!$U:$U,"&lt;="&amp;BK$5,Fluxo!$D:$D,$D153,Fluxo!$E:$E,"&lt;&gt;"&amp;"PERMUTANTE"))</f>
        <v>0</v>
      </c>
      <c r="BL153" s="18">
        <f>IF(BL$5&gt;$G$4,0,SUMIFS(Fluxo!$O:$O,Fluxo!$U:$U,"&gt;"&amp;BK$5,Fluxo!$U:$U,"&lt;="&amp;BL$5,Fluxo!$D:$D,$D153,Fluxo!$E:$E,"&lt;&gt;"&amp;"PERMUTANTE"))</f>
        <v>0</v>
      </c>
      <c r="BM153" s="18">
        <f>IF(BM$5&gt;$G$4,0,SUMIFS(Fluxo!$O:$O,Fluxo!$U:$U,"&gt;"&amp;BL$5,Fluxo!$U:$U,"&lt;="&amp;BM$5,Fluxo!$D:$D,$D153,Fluxo!$E:$E,"&lt;&gt;"&amp;"PERMUTANTE"))</f>
        <v>0</v>
      </c>
      <c r="BN153" s="18">
        <f>IF(BN$5&gt;$G$4,0,SUMIFS(Fluxo!$O:$O,Fluxo!$U:$U,"&gt;"&amp;BM$5,Fluxo!$U:$U,"&lt;="&amp;BN$5,Fluxo!$D:$D,$D153,Fluxo!$E:$E,"&lt;&gt;"&amp;"PERMUTANTE"))</f>
        <v>0</v>
      </c>
      <c r="BO153" s="18">
        <f>IF(BO$5&gt;$G$4,0,SUMIFS(Fluxo!$O:$O,Fluxo!$U:$U,"&gt;"&amp;BN$5,Fluxo!$U:$U,"&lt;="&amp;BO$5,Fluxo!$D:$D,$D153,Fluxo!$E:$E,"&lt;&gt;"&amp;"PERMUTANTE"))</f>
        <v>0</v>
      </c>
      <c r="BP153" s="18">
        <f>IF(BP$5&gt;$G$4,0,SUMIFS(Fluxo!$O:$O,Fluxo!$U:$U,"&gt;"&amp;BO$5,Fluxo!$U:$U,"&lt;="&amp;BP$5,Fluxo!$D:$D,$D153,Fluxo!$E:$E,"&lt;&gt;"&amp;"PERMUTANTE"))</f>
        <v>0</v>
      </c>
      <c r="BQ153" s="18">
        <f>IF(BQ$5&gt;$G$4,0,SUMIFS(Fluxo!$O:$O,Fluxo!$U:$U,"&gt;"&amp;BP$5,Fluxo!$U:$U,"&lt;="&amp;BQ$5,Fluxo!$D:$D,$D153,Fluxo!$E:$E,"&lt;&gt;"&amp;"PERMUTANTE"))</f>
        <v>0</v>
      </c>
      <c r="BR153" s="18">
        <f>IF(BR$5&gt;$G$4,0,SUMIFS(Fluxo!$O:$O,Fluxo!$U:$U,"&gt;"&amp;BQ$5,Fluxo!$U:$U,"&lt;="&amp;BR$5,Fluxo!$D:$D,$D153,Fluxo!$E:$E,"&lt;&gt;"&amp;"PERMUTANTE"))</f>
        <v>0</v>
      </c>
      <c r="BS153" s="18">
        <f>IF(BS$5&gt;$G$4,0,SUMIFS(Fluxo!$O:$O,Fluxo!$U:$U,"&gt;"&amp;BR$5,Fluxo!$U:$U,"&lt;="&amp;BS$5,Fluxo!$D:$D,$D153,Fluxo!$E:$E,"&lt;&gt;"&amp;"PERMUTANTE"))</f>
        <v>0</v>
      </c>
      <c r="BT153" s="18">
        <f>IF(BT$5&gt;$G$4,0,SUMIFS(Fluxo!$O:$O,Fluxo!$U:$U,"&gt;"&amp;BS$5,Fluxo!$U:$U,"&lt;="&amp;BT$5,Fluxo!$D:$D,$D153,Fluxo!$E:$E,"&lt;&gt;"&amp;"PERMUTANTE"))</f>
        <v>0</v>
      </c>
      <c r="BU153" s="18">
        <f>IF(BU$5&gt;$G$4,0,SUMIFS(Fluxo!$O:$O,Fluxo!$U:$U,"&gt;"&amp;BT$5,Fluxo!$U:$U,"&lt;="&amp;BU$5,Fluxo!$D:$D,$D153,Fluxo!$E:$E,"&lt;&gt;"&amp;"PERMUTANTE"))</f>
        <v>0</v>
      </c>
      <c r="BV153" s="18">
        <f>IF(BV$5&gt;$G$4,0,SUMIFS(Fluxo!$O:$O,Fluxo!$U:$U,"&gt;"&amp;BU$5,Fluxo!$U:$U,"&lt;="&amp;BV$5,Fluxo!$D:$D,$D153,Fluxo!$E:$E,"&lt;&gt;"&amp;"PERMUTANTE"))</f>
        <v>0</v>
      </c>
      <c r="BW153" s="18">
        <f>IF(BW$5&gt;$G$4,0,SUMIFS(Fluxo!$O:$O,Fluxo!$U:$U,"&gt;"&amp;BV$5,Fluxo!$U:$U,"&lt;="&amp;BW$5,Fluxo!$D:$D,$D153,Fluxo!$E:$E,"&lt;&gt;"&amp;"PERMUTANTE"))</f>
        <v>0</v>
      </c>
      <c r="BX153" s="18">
        <f>IF(BX$5&gt;$G$4,0,SUMIFS(Fluxo!$O:$O,Fluxo!$U:$U,"&gt;"&amp;BW$5,Fluxo!$U:$U,"&lt;="&amp;BX$5,Fluxo!$D:$D,$D153,Fluxo!$E:$E,"&lt;&gt;"&amp;"PERMUTANTE"))</f>
        <v>0</v>
      </c>
      <c r="BY153" s="18">
        <f>IF(BY$5&gt;$G$4,0,SUMIFS(Fluxo!$O:$O,Fluxo!$U:$U,"&gt;"&amp;BX$5,Fluxo!$U:$U,"&lt;="&amp;BY$5,Fluxo!$D:$D,$D153,Fluxo!$E:$E,"&lt;&gt;"&amp;"PERMUTANTE"))</f>
        <v>0</v>
      </c>
      <c r="BZ153" s="18">
        <f>IF(BZ$5&gt;$G$4,0,SUMIFS(Fluxo!$O:$O,Fluxo!$U:$U,"&gt;"&amp;BY$5,Fluxo!$U:$U,"&lt;="&amp;BZ$5,Fluxo!$D:$D,$D153,Fluxo!$E:$E,"&lt;&gt;"&amp;"PERMUTANTE"))</f>
        <v>0</v>
      </c>
      <c r="CA153" s="18">
        <f>IF(CA$5&gt;$G$4,0,SUMIFS(Fluxo!$O:$O,Fluxo!$U:$U,"&gt;"&amp;BZ$5,Fluxo!$U:$U,"&lt;="&amp;CA$5,Fluxo!$D:$D,$D153,Fluxo!$E:$E,"&lt;&gt;"&amp;"PERMUTANTE"))</f>
        <v>0</v>
      </c>
      <c r="CB153" s="18">
        <f>IF(CB$5&gt;$G$4,0,SUMIFS(Fluxo!$O:$O,Fluxo!$U:$U,"&gt;"&amp;CA$5,Fluxo!$U:$U,"&lt;="&amp;CB$5,Fluxo!$D:$D,$D153,Fluxo!$E:$E,"&lt;&gt;"&amp;"PERMUTANTE"))</f>
        <v>0</v>
      </c>
      <c r="CC153" s="18">
        <f>IF(CC$5&gt;$G$4,0,SUMIFS(Fluxo!$O:$O,Fluxo!$U:$U,"&gt;"&amp;CB$5,Fluxo!$U:$U,"&lt;="&amp;CC$5,Fluxo!$D:$D,$D153,Fluxo!$E:$E,"&lt;&gt;"&amp;"PERMUTANTE"))</f>
        <v>0</v>
      </c>
      <c r="CD153" s="18">
        <f>IF(CD$5&gt;$G$4,0,SUMIFS(Fluxo!$O:$O,Fluxo!$U:$U,"&gt;"&amp;CC$5,Fluxo!$U:$U,"&lt;="&amp;CD$5,Fluxo!$D:$D,$D153,Fluxo!$E:$E,"&lt;&gt;"&amp;"PERMUTANTE"))</f>
        <v>0</v>
      </c>
      <c r="CE153" s="18">
        <f>IF(CE$5&gt;$G$4,0,SUMIFS(Fluxo!$O:$O,Fluxo!$U:$U,"&gt;"&amp;CD$5,Fluxo!$U:$U,"&lt;="&amp;CE$5,Fluxo!$D:$D,$D153,Fluxo!$E:$E,"&lt;&gt;"&amp;"PERMUTANTE"))</f>
        <v>0</v>
      </c>
      <c r="CF153" s="18">
        <f>IF(CF$5&gt;$G$4,0,SUMIFS(Fluxo!$O:$O,Fluxo!$U:$U,"&gt;"&amp;CE$5,Fluxo!$U:$U,"&lt;="&amp;CF$5,Fluxo!$D:$D,$D153,Fluxo!$E:$E,"&lt;&gt;"&amp;"PERMUTANTE"))</f>
        <v>0</v>
      </c>
      <c r="CG153" s="18">
        <f>IF(CG$5&gt;$G$4,0,SUMIFS(Fluxo!$O:$O,Fluxo!$U:$U,"&gt;"&amp;CF$5,Fluxo!$U:$U,"&lt;="&amp;CG$5,Fluxo!$D:$D,$D153,Fluxo!$E:$E,"&lt;&gt;"&amp;"PERMUTANTE"))</f>
        <v>0</v>
      </c>
      <c r="CH153" s="18">
        <f>IF(CH$5&gt;$G$4,0,SUMIFS(Fluxo!$O:$O,Fluxo!$U:$U,"&gt;"&amp;CG$5,Fluxo!$U:$U,"&lt;="&amp;CH$5,Fluxo!$D:$D,$D153,Fluxo!$E:$E,"&lt;&gt;"&amp;"PERMUTANTE"))</f>
        <v>0</v>
      </c>
      <c r="CI153" s="18">
        <f>IF(CI$5&gt;$G$4,0,SUMIFS(Fluxo!$O:$O,Fluxo!$U:$U,"&gt;"&amp;CH$5,Fluxo!$U:$U,"&lt;="&amp;CI$5,Fluxo!$D:$D,$D153,Fluxo!$E:$E,"&lt;&gt;"&amp;"PERMUTANTE"))</f>
        <v>0</v>
      </c>
      <c r="CJ153" s="18">
        <f>IF(CJ$5&gt;$G$4,0,SUMIFS(Fluxo!$O:$O,Fluxo!$U:$U,"&gt;"&amp;CI$5,Fluxo!$U:$U,"&lt;="&amp;CJ$5,Fluxo!$D:$D,$D153,Fluxo!$E:$E,"&lt;&gt;"&amp;"PERMUTANTE"))</f>
        <v>0</v>
      </c>
      <c r="CK153" s="18">
        <f>IF(CK$5&gt;$G$4,0,SUMIFS(Fluxo!$O:$O,Fluxo!$U:$U,"&gt;"&amp;CJ$5,Fluxo!$U:$U,"&lt;="&amp;CK$5,Fluxo!$D:$D,$D153,Fluxo!$E:$E,"&lt;&gt;"&amp;"PERMUTANTE"))</f>
        <v>0</v>
      </c>
      <c r="CL153" s="18">
        <f>IF(CL$5&gt;$G$4,0,SUMIFS(Fluxo!$O:$O,Fluxo!$U:$U,"&gt;"&amp;CK$5,Fluxo!$U:$U,"&lt;="&amp;CL$5,Fluxo!$D:$D,$D153,Fluxo!$E:$E,"&lt;&gt;"&amp;"PERMUTANTE"))</f>
        <v>0</v>
      </c>
      <c r="CM153" s="18">
        <f>IF(CM$5&gt;$G$4,0,SUMIFS(Fluxo!$O:$O,Fluxo!$U:$U,"&gt;"&amp;CL$5,Fluxo!$U:$U,"&lt;="&amp;CM$5,Fluxo!$D:$D,$D153,Fluxo!$E:$E,"&lt;&gt;"&amp;"PERMUTANTE"))</f>
        <v>0</v>
      </c>
      <c r="CN153" s="18">
        <f>IF(CN$5&gt;$G$4,0,SUMIFS(Fluxo!$O:$O,Fluxo!$U:$U,"&gt;"&amp;CM$5,Fluxo!$U:$U,"&lt;="&amp;CN$5,Fluxo!$D:$D,$D153,Fluxo!$E:$E,"&lt;&gt;"&amp;"PERMUTANTE"))</f>
        <v>0</v>
      </c>
      <c r="CO153" s="18">
        <f>IF(CO$5&gt;$G$4,0,SUMIFS(Fluxo!$O:$O,Fluxo!$U:$U,"&gt;"&amp;CN$5,Fluxo!$U:$U,"&lt;="&amp;CO$5,Fluxo!$D:$D,$D153,Fluxo!$E:$E,"&lt;&gt;"&amp;"PERMUTANTE"))</f>
        <v>0</v>
      </c>
      <c r="CP153" s="18">
        <f>IF(CP$5&gt;$G$4,0,SUMIFS(Fluxo!$O:$O,Fluxo!$U:$U,"&gt;"&amp;CO$5,Fluxo!$U:$U,"&lt;="&amp;CP$5,Fluxo!$D:$D,$D153,Fluxo!$E:$E,"&lt;&gt;"&amp;"PERMUTANTE"))</f>
        <v>0</v>
      </c>
      <c r="CQ153" s="18">
        <f>IF(CQ$5&gt;$G$4,0,SUMIFS(Fluxo!$O:$O,Fluxo!$U:$U,"&gt;"&amp;CP$5,Fluxo!$U:$U,"&lt;="&amp;CQ$5,Fluxo!$D:$D,$D153,Fluxo!$E:$E,"&lt;&gt;"&amp;"PERMUTANTE"))</f>
        <v>0</v>
      </c>
      <c r="CR153" s="18">
        <f>IF(CR$5&gt;$G$4,0,SUMIFS(Fluxo!$O:$O,Fluxo!$U:$U,"&gt;"&amp;CQ$5,Fluxo!$U:$U,"&lt;="&amp;CR$5,Fluxo!$D:$D,$D153,Fluxo!$E:$E,"&lt;&gt;"&amp;"PERMUTANTE"))</f>
        <v>0</v>
      </c>
      <c r="CS153" s="18">
        <f>IF(CS$5&gt;$G$4,0,SUMIFS(Fluxo!$O:$O,Fluxo!$U:$U,"&gt;"&amp;CR$5,Fluxo!$U:$U,"&lt;="&amp;CS$5,Fluxo!$D:$D,$D153,Fluxo!$E:$E,"&lt;&gt;"&amp;"PERMUTANTE"))</f>
        <v>0</v>
      </c>
      <c r="CT153" s="18">
        <f>IF(CT$5&gt;$G$4,0,SUMIFS(Fluxo!$O:$O,Fluxo!$U:$U,"&gt;"&amp;CS$5,Fluxo!$U:$U,"&lt;="&amp;CT$5,Fluxo!$D:$D,$D153,Fluxo!$E:$E,"&lt;&gt;"&amp;"PERMUTANTE"))</f>
        <v>0</v>
      </c>
      <c r="CU153" s="18">
        <f>IF(CU$5&gt;$G$4,0,SUMIFS(Fluxo!$O:$O,Fluxo!$U:$U,"&gt;"&amp;CT$5,Fluxo!$U:$U,"&lt;="&amp;CU$5,Fluxo!$D:$D,$D153,Fluxo!$E:$E,"&lt;&gt;"&amp;"PERMUTANTE"))</f>
        <v>0</v>
      </c>
      <c r="CV153" s="18">
        <f>IF(CV$5&gt;$G$4,0,SUMIFS(Fluxo!$O:$O,Fluxo!$U:$U,"&gt;"&amp;CU$5,Fluxo!$U:$U,"&lt;="&amp;CV$5,Fluxo!$D:$D,$D153,Fluxo!$E:$E,"&lt;&gt;"&amp;"PERMUTANTE"))</f>
        <v>0</v>
      </c>
      <c r="CW153" s="18">
        <f>IF(CW$5&gt;$G$4,0,SUMIFS(Fluxo!$O:$O,Fluxo!$U:$U,"&gt;"&amp;CV$5,Fluxo!$U:$U,"&lt;="&amp;CW$5,Fluxo!$D:$D,$D153,Fluxo!$E:$E,"&lt;&gt;"&amp;"PERMUTANTE"))</f>
        <v>0</v>
      </c>
      <c r="CX153" s="18">
        <f>IF(CX$5&gt;$G$4,0,SUMIFS(Fluxo!$O:$O,Fluxo!$U:$U,"&gt;"&amp;CW$5,Fluxo!$U:$U,"&lt;="&amp;CX$5,Fluxo!$D:$D,$D153,Fluxo!$E:$E,"&lt;&gt;"&amp;"PERMUTANTE"))</f>
        <v>0</v>
      </c>
      <c r="CY153" s="18">
        <f>IF(CY$5&gt;$G$4,0,SUMIFS(Fluxo!$O:$O,Fluxo!$U:$U,"&gt;"&amp;CX$5,Fluxo!$U:$U,"&lt;="&amp;CY$5,Fluxo!$D:$D,$D153,Fluxo!$E:$E,"&lt;&gt;"&amp;"PERMUTANTE"))</f>
        <v>0</v>
      </c>
      <c r="CZ153" s="18">
        <f>IF(CZ$5&gt;$G$4,0,SUMIFS(Fluxo!$O:$O,Fluxo!$U:$U,"&gt;"&amp;CY$5,Fluxo!$U:$U,"&lt;="&amp;CZ$5,Fluxo!$D:$D,$D153,Fluxo!$E:$E,"&lt;&gt;"&amp;"PERMUTANTE"))</f>
        <v>0</v>
      </c>
      <c r="DA153" s="18">
        <f>IF(DA$5&gt;$G$4,0,SUMIFS(Fluxo!$O:$O,Fluxo!$U:$U,"&gt;"&amp;CZ$5,Fluxo!$U:$U,"&lt;="&amp;DA$5,Fluxo!$D:$D,$D153,Fluxo!$E:$E,"&lt;&gt;"&amp;"PERMUTANTE"))</f>
        <v>0</v>
      </c>
      <c r="DB153" s="18">
        <f>IF(DB$5&gt;$G$4,0,SUMIFS(Fluxo!$O:$O,Fluxo!$U:$U,"&gt;"&amp;DA$5,Fluxo!$U:$U,"&lt;="&amp;DB$5,Fluxo!$D:$D,$D153,Fluxo!$E:$E,"&lt;&gt;"&amp;"PERMUTANTE"))</f>
        <v>0</v>
      </c>
      <c r="DC153" s="18">
        <f>IF(DC$5&gt;$G$4,0,SUMIFS(Fluxo!$O:$O,Fluxo!$U:$U,"&gt;"&amp;DB$5,Fluxo!$U:$U,"&lt;="&amp;DC$5,Fluxo!$D:$D,$D153,Fluxo!$E:$E,"&lt;&gt;"&amp;"PERMUTANTE"))</f>
        <v>0</v>
      </c>
      <c r="DD153" s="18">
        <f>IF(DD$5&gt;$G$4,0,SUMIFS(Fluxo!$O:$O,Fluxo!$U:$U,"&gt;"&amp;DC$5,Fluxo!$U:$U,"&lt;="&amp;DD$5,Fluxo!$D:$D,$D153,Fluxo!$E:$E,"&lt;&gt;"&amp;"PERMUTANTE"))</f>
        <v>0</v>
      </c>
      <c r="DE153" s="18">
        <f>IF(DE$5&gt;$G$4,0,SUMIFS(Fluxo!$O:$O,Fluxo!$U:$U,"&gt;"&amp;DD$5,Fluxo!$U:$U,"&lt;="&amp;DE$5,Fluxo!$D:$D,$D153,Fluxo!$E:$E,"&lt;&gt;"&amp;"PERMUTANTE"))</f>
        <v>0</v>
      </c>
      <c r="DF153" s="18">
        <f>IF(DF$5&gt;$G$4,0,SUMIFS(Fluxo!$O:$O,Fluxo!$U:$U,"&gt;"&amp;DE$5,Fluxo!$U:$U,"&lt;="&amp;DF$5,Fluxo!$D:$D,$D153,Fluxo!$E:$E,"&lt;&gt;"&amp;"PERMUTANTE"))</f>
        <v>0</v>
      </c>
      <c r="DG153" s="18">
        <f>IF(DG$5&gt;$G$4,0,SUMIFS(Fluxo!$O:$O,Fluxo!$U:$U,"&gt;"&amp;DF$5,Fluxo!$U:$U,"&lt;="&amp;DG$5,Fluxo!$D:$D,$D153,Fluxo!$E:$E,"&lt;&gt;"&amp;"PERMUTANTE"))</f>
        <v>0</v>
      </c>
      <c r="DH153" s="18">
        <f>IF(DH$5&gt;$G$4,0,SUMIFS(Fluxo!$O:$O,Fluxo!$U:$U,"&gt;"&amp;DG$5,Fluxo!$U:$U,"&lt;="&amp;DH$5,Fluxo!$D:$D,$D153,Fluxo!$E:$E,"&lt;&gt;"&amp;"PERMUTANTE"))</f>
        <v>0</v>
      </c>
      <c r="DI153" s="18">
        <f>IF(DI$5&gt;$G$4,0,SUMIFS(Fluxo!$O:$O,Fluxo!$U:$U,"&gt;"&amp;DH$5,Fluxo!$U:$U,"&lt;="&amp;DI$5,Fluxo!$D:$D,$D153,Fluxo!$E:$E,"&lt;&gt;"&amp;"PERMUTANTE"))</f>
        <v>0</v>
      </c>
      <c r="DJ153" s="18">
        <f>IF(DJ$5&gt;$G$4,0,SUMIFS(Fluxo!$O:$O,Fluxo!$U:$U,"&gt;"&amp;DI$5,Fluxo!$U:$U,"&lt;="&amp;DJ$5,Fluxo!$D:$D,$D153,Fluxo!$E:$E,"&lt;&gt;"&amp;"PERMUTANTE"))</f>
        <v>0</v>
      </c>
      <c r="DK153" s="18">
        <f>IF(DK$5&gt;$G$4,0,SUMIFS(Fluxo!$O:$O,Fluxo!$U:$U,"&gt;"&amp;DJ$5,Fluxo!$U:$U,"&lt;="&amp;DK$5,Fluxo!$D:$D,$D153,Fluxo!$E:$E,"&lt;&gt;"&amp;"PERMUTANTE"))</f>
        <v>0</v>
      </c>
      <c r="DL153" s="18">
        <f>IF(DL$5&gt;$G$4,0,SUMIFS(Fluxo!$O:$O,Fluxo!$U:$U,"&gt;"&amp;DK$5,Fluxo!$U:$U,"&lt;="&amp;DL$5,Fluxo!$D:$D,$D153,Fluxo!$E:$E,"&lt;&gt;"&amp;"PERMUTANTE"))</f>
        <v>0</v>
      </c>
      <c r="DM153" s="18">
        <f>IF(DM$5&gt;$G$4,0,SUMIFS(Fluxo!$O:$O,Fluxo!$U:$U,"&gt;"&amp;DL$5,Fluxo!$U:$U,"&lt;="&amp;DM$5,Fluxo!$D:$D,$D153,Fluxo!$E:$E,"&lt;&gt;"&amp;"PERMUTANTE"))</f>
        <v>0</v>
      </c>
      <c r="DN153" s="18">
        <f>IF(DN$5&gt;$G$4,0,SUMIFS(Fluxo!$O:$O,Fluxo!$U:$U,"&gt;"&amp;DM$5,Fluxo!$U:$U,"&lt;="&amp;DN$5,Fluxo!$D:$D,$D153,Fluxo!$E:$E,"&lt;&gt;"&amp;"PERMUTANTE"))</f>
        <v>0</v>
      </c>
      <c r="DO153" s="18">
        <f>IF(DO$5&gt;$G$4,0,SUMIFS(Fluxo!$O:$O,Fluxo!$U:$U,"&gt;"&amp;DN$5,Fluxo!$U:$U,"&lt;="&amp;DO$5,Fluxo!$D:$D,$D153,Fluxo!$E:$E,"&lt;&gt;"&amp;"PERMUTANTE"))</f>
        <v>0</v>
      </c>
      <c r="DP153" s="18">
        <f>IF(DP$5&gt;$G$4,0,SUMIFS(Fluxo!$O:$O,Fluxo!$U:$U,"&gt;"&amp;DO$5,Fluxo!$U:$U,"&lt;="&amp;DP$5,Fluxo!$D:$D,$D153,Fluxo!$E:$E,"&lt;&gt;"&amp;"PERMUTANTE"))</f>
        <v>0</v>
      </c>
      <c r="DQ153" s="18">
        <f>IF(DQ$5&gt;$G$4,0,SUMIFS(Fluxo!$O:$O,Fluxo!$U:$U,"&gt;"&amp;DP$5,Fluxo!$U:$U,"&lt;="&amp;DQ$5,Fluxo!$D:$D,$D153,Fluxo!$E:$E,"&lt;&gt;"&amp;"PERMUTANTE"))</f>
        <v>0</v>
      </c>
      <c r="DR153" s="18">
        <f>IF(DR$5&gt;$G$4,0,SUMIFS(Fluxo!$O:$O,Fluxo!$U:$U,"&gt;"&amp;DQ$5,Fluxo!$U:$U,"&lt;="&amp;DR$5,Fluxo!$D:$D,$D153,Fluxo!$E:$E,"&lt;&gt;"&amp;"PERMUTANTE"))</f>
        <v>0</v>
      </c>
      <c r="DS153" s="18">
        <f>IF(DS$5&gt;$G$4,0,SUMIFS(Fluxo!$O:$O,Fluxo!$U:$U,"&gt;"&amp;DR$5,Fluxo!$U:$U,"&lt;="&amp;DS$5,Fluxo!$D:$D,$D153,Fluxo!$E:$E,"&lt;&gt;"&amp;"PERMUTANTE"))</f>
        <v>0</v>
      </c>
      <c r="DT153" s="18">
        <f>IF(DT$5&gt;$G$4,0,SUMIFS(Fluxo!$O:$O,Fluxo!$U:$U,"&gt;"&amp;DS$5,Fluxo!$U:$U,"&lt;="&amp;DT$5,Fluxo!$D:$D,$D153,Fluxo!$E:$E,"&lt;&gt;"&amp;"PERMUTANTE"))</f>
        <v>0</v>
      </c>
      <c r="DU153" s="18">
        <f>IF(DU$5&gt;$G$4,0,SUMIFS(Fluxo!$O:$O,Fluxo!$U:$U,"&gt;"&amp;DT$5,Fluxo!$U:$U,"&lt;="&amp;DU$5,Fluxo!$D:$D,$D153,Fluxo!$E:$E,"&lt;&gt;"&amp;"PERMUTANTE"))</f>
        <v>0</v>
      </c>
      <c r="DV153" s="18">
        <f>IF(DV$5&gt;$G$4,0,SUMIFS(Fluxo!$O:$O,Fluxo!$U:$U,"&gt;"&amp;DU$5,Fluxo!$U:$U,"&lt;="&amp;DV$5,Fluxo!$D:$D,$D153,Fluxo!$E:$E,"&lt;&gt;"&amp;"PERMUTANTE"))</f>
        <v>0</v>
      </c>
      <c r="DW153" s="18">
        <f>IF(DW$5&gt;$G$4,0,SUMIFS(Fluxo!$O:$O,Fluxo!$U:$U,"&gt;"&amp;DV$5,Fluxo!$U:$U,"&lt;="&amp;DW$5,Fluxo!$D:$D,$D153,Fluxo!$E:$E,"&lt;&gt;"&amp;"PERMUTANTE"))</f>
        <v>0</v>
      </c>
      <c r="DX153" s="18">
        <f>IF(DX$5&gt;$G$4,0,SUMIFS(Fluxo!$O:$O,Fluxo!$U:$U,"&gt;"&amp;DW$5,Fluxo!$U:$U,"&lt;="&amp;DX$5,Fluxo!$D:$D,$D153,Fluxo!$E:$E,"&lt;&gt;"&amp;"PERMUTANTE"))</f>
        <v>0</v>
      </c>
      <c r="DY153" s="18">
        <f>IF(DY$5&gt;$G$4,0,SUMIFS(Fluxo!$O:$O,Fluxo!$U:$U,"&gt;"&amp;DX$5,Fluxo!$U:$U,"&lt;="&amp;DY$5,Fluxo!$D:$D,$D153,Fluxo!$E:$E,"&lt;&gt;"&amp;"PERMUTANTE"))</f>
        <v>0</v>
      </c>
      <c r="DZ153" s="18">
        <f>IF(DZ$5&gt;$G$4,0,SUMIFS(Fluxo!$O:$O,Fluxo!$U:$U,"&gt;"&amp;DY$5,Fluxo!$U:$U,"&lt;="&amp;DZ$5,Fluxo!$D:$D,$D153,Fluxo!$E:$E,"&lt;&gt;"&amp;"PERMUTANTE"))</f>
        <v>0</v>
      </c>
      <c r="EA153" s="18">
        <f>IF(EA$5&gt;$G$4,0,SUMIFS(Fluxo!$O:$O,Fluxo!$U:$U,"&gt;"&amp;DZ$5,Fluxo!$U:$U,"&lt;="&amp;EA$5,Fluxo!$D:$D,$D153,Fluxo!$E:$E,"&lt;&gt;"&amp;"PERMUTANTE"))</f>
        <v>0</v>
      </c>
      <c r="EB153" s="18">
        <f>IF(EB$5&gt;$G$4,0,SUMIFS(Fluxo!$O:$O,Fluxo!$U:$U,"&gt;"&amp;EA$5,Fluxo!$U:$U,"&lt;="&amp;EB$5,Fluxo!$D:$D,$D153,Fluxo!$E:$E,"&lt;&gt;"&amp;"PERMUTANTE"))</f>
        <v>0</v>
      </c>
      <c r="EC153" s="18">
        <f>IF(EC$5&gt;$G$4,0,SUMIFS(Fluxo!$O:$O,Fluxo!$U:$U,"&gt;"&amp;EB$5,Fluxo!$U:$U,"&lt;="&amp;EC$5,Fluxo!$D:$D,$D153,Fluxo!$E:$E,"&lt;&gt;"&amp;"PERMUTANTE"))</f>
        <v>0</v>
      </c>
      <c r="ED153" s="18">
        <f>IF(ED$5&gt;$G$4,0,SUMIFS(Fluxo!$O:$O,Fluxo!$U:$U,"&gt;"&amp;EC$5,Fluxo!$U:$U,"&lt;="&amp;ED$5,Fluxo!$D:$D,$D153,Fluxo!$E:$E,"&lt;&gt;"&amp;"PERMUTANTE"))</f>
        <v>0</v>
      </c>
      <c r="EE153" s="18">
        <f>IF(EE$5&gt;$G$4,0,SUMIFS(Fluxo!$O:$O,Fluxo!$U:$U,"&gt;"&amp;ED$5,Fluxo!$U:$U,"&lt;="&amp;EE$5,Fluxo!$D:$D,$D153,Fluxo!$E:$E,"&lt;&gt;"&amp;"PERMUTANTE"))</f>
        <v>0</v>
      </c>
      <c r="EF153" s="18">
        <f>IF(EF$5&gt;$G$4,0,SUMIFS(Fluxo!$O:$O,Fluxo!$U:$U,"&gt;"&amp;EE$5,Fluxo!$U:$U,"&lt;="&amp;EF$5,Fluxo!$D:$D,$D153,Fluxo!$E:$E,"&lt;&gt;"&amp;"PERMUTANTE"))</f>
        <v>0</v>
      </c>
      <c r="EG153" s="18">
        <f>IF(EG$5&gt;$G$4,0,SUMIFS(Fluxo!$O:$O,Fluxo!$U:$U,"&gt;"&amp;EF$5,Fluxo!$U:$U,"&lt;="&amp;EG$5,Fluxo!$D:$D,$D153,Fluxo!$E:$E,"&lt;&gt;"&amp;"PERMUTANTE"))</f>
        <v>0</v>
      </c>
      <c r="EH153" s="18">
        <f>IF(EH$5&gt;$G$4,0,SUMIFS(Fluxo!$O:$O,Fluxo!$U:$U,"&gt;"&amp;EG$5,Fluxo!$U:$U,"&lt;="&amp;EH$5,Fluxo!$D:$D,$D153,Fluxo!$E:$E,"&lt;&gt;"&amp;"PERMUTANTE"))</f>
        <v>0</v>
      </c>
      <c r="EI153" s="18">
        <f>IF(EI$5&gt;$G$4,0,SUMIFS(Fluxo!$O:$O,Fluxo!$U:$U,"&gt;"&amp;EH$5,Fluxo!$U:$U,"&lt;="&amp;EI$5,Fluxo!$D:$D,$D153,Fluxo!$E:$E,"&lt;&gt;"&amp;"PERMUTANTE"))</f>
        <v>0</v>
      </c>
      <c r="EJ153" s="18">
        <f>IF(EJ$5&gt;$G$4,0,SUMIFS(Fluxo!$O:$O,Fluxo!$U:$U,"&gt;"&amp;EI$5,Fluxo!$U:$U,"&lt;="&amp;EJ$5,Fluxo!$D:$D,$D153,Fluxo!$E:$E,"&lt;&gt;"&amp;"PERMUTANTE"))</f>
        <v>0</v>
      </c>
      <c r="EK153" s="18">
        <f>IF(EK$5&gt;$G$4,0,SUMIFS(Fluxo!$O:$O,Fluxo!$U:$U,"&gt;"&amp;EJ$5,Fluxo!$U:$U,"&lt;="&amp;EK$5,Fluxo!$D:$D,$D153,Fluxo!$E:$E,"&lt;&gt;"&amp;"PERMUTANTE"))</f>
        <v>0</v>
      </c>
      <c r="EL153" s="18">
        <f>IF(EL$5&gt;$G$4,0,SUMIFS(Fluxo!$O:$O,Fluxo!$U:$U,"&gt;"&amp;EK$5,Fluxo!$U:$U,"&lt;="&amp;EL$5,Fluxo!$D:$D,$D153,Fluxo!$E:$E,"&lt;&gt;"&amp;"PERMUTANTE"))</f>
        <v>0</v>
      </c>
      <c r="EM153" s="18">
        <f>IF(EM$5&gt;$G$4,0,SUMIFS(Fluxo!$O:$O,Fluxo!$U:$U,"&gt;"&amp;EL$5,Fluxo!$U:$U,"&lt;="&amp;EM$5,Fluxo!$D:$D,$D153,Fluxo!$E:$E,"&lt;&gt;"&amp;"PERMUTANTE"))</f>
        <v>0</v>
      </c>
      <c r="EN153" s="18">
        <f>IF(EN$5&gt;$G$4,0,SUMIFS(Fluxo!$O:$O,Fluxo!$U:$U,"&gt;"&amp;EM$5,Fluxo!$U:$U,"&lt;="&amp;EN$5,Fluxo!$D:$D,$D153,Fluxo!$E:$E,"&lt;&gt;"&amp;"PERMUTANTE"))</f>
        <v>0</v>
      </c>
      <c r="EO153" s="18">
        <f>IF(EO$5&gt;$G$4,0,SUMIFS(Fluxo!$O:$O,Fluxo!$U:$U,"&gt;"&amp;EN$5,Fluxo!$U:$U,"&lt;="&amp;EO$5,Fluxo!$D:$D,$D153,Fluxo!$E:$E,"&lt;&gt;"&amp;"PERMUTANTE"))</f>
        <v>0</v>
      </c>
      <c r="EP153" s="18">
        <f>IF(EP$5&gt;$G$4,0,SUMIFS(Fluxo!$O:$O,Fluxo!$U:$U,"&gt;"&amp;EO$5,Fluxo!$U:$U,"&lt;="&amp;EP$5,Fluxo!$D:$D,$D153,Fluxo!$E:$E,"&lt;&gt;"&amp;"PERMUTANTE"))</f>
        <v>0</v>
      </c>
      <c r="EQ153" s="18">
        <f>IF(EQ$5&gt;$G$4,0,SUMIFS(Fluxo!$O:$O,Fluxo!$U:$U,"&gt;"&amp;EP$5,Fluxo!$U:$U,"&lt;="&amp;EQ$5,Fluxo!$D:$D,$D153,Fluxo!$E:$E,"&lt;&gt;"&amp;"PERMUTANTE"))</f>
        <v>0</v>
      </c>
      <c r="ER153" s="18">
        <f>IF(ER$5&gt;$G$4,0,SUMIFS(Fluxo!$O:$O,Fluxo!$U:$U,"&gt;"&amp;EQ$5,Fluxo!$U:$U,"&lt;="&amp;ER$5,Fluxo!$D:$D,$D153,Fluxo!$E:$E,"&lt;&gt;"&amp;"PERMUTANTE"))</f>
        <v>0</v>
      </c>
      <c r="ES153" s="18">
        <f>IF(ES$5&gt;$G$4,0,SUMIFS(Fluxo!$O:$O,Fluxo!$U:$U,"&gt;"&amp;ER$5,Fluxo!$U:$U,"&lt;="&amp;ES$5,Fluxo!$D:$D,$D153,Fluxo!$E:$E,"&lt;&gt;"&amp;"PERMUTANTE"))</f>
        <v>0</v>
      </c>
      <c r="ET153" s="18">
        <f>IF(ET$5&gt;$G$4,0,SUMIFS(Fluxo!$O:$O,Fluxo!$U:$U,"&gt;"&amp;ES$5,Fluxo!$U:$U,"&lt;="&amp;ET$5,Fluxo!$D:$D,$D153,Fluxo!$E:$E,"&lt;&gt;"&amp;"PERMUTANTE"))</f>
        <v>0</v>
      </c>
      <c r="EU153" s="18">
        <f>IF(EU$5&gt;$G$4,0,SUMIFS(Fluxo!$O:$O,Fluxo!$U:$U,"&gt;"&amp;ET$5,Fluxo!$U:$U,"&lt;="&amp;EU$5,Fluxo!$D:$D,$D153,Fluxo!$E:$E,"&lt;&gt;"&amp;"PERMUTANTE"))</f>
        <v>0</v>
      </c>
      <c r="EV153" s="18">
        <f>IF(EV$5&gt;$G$4,0,SUMIFS(Fluxo!$O:$O,Fluxo!$U:$U,"&gt;"&amp;EU$5,Fluxo!$U:$U,"&lt;="&amp;EV$5,Fluxo!$D:$D,$D153,Fluxo!$E:$E,"&lt;&gt;"&amp;"PERMUTANTE"))</f>
        <v>0</v>
      </c>
      <c r="EW153" s="18">
        <f>IF(EW$5&gt;$G$4,0,SUMIFS(Fluxo!$O:$O,Fluxo!$U:$U,"&gt;"&amp;EV$5,Fluxo!$U:$U,"&lt;="&amp;EW$5,Fluxo!$D:$D,$D153,Fluxo!$E:$E,"&lt;&gt;"&amp;"PERMUTANTE"))</f>
        <v>0</v>
      </c>
      <c r="EX153" s="18">
        <f>IF(EX$5&gt;$G$4,0,SUMIFS(Fluxo!$O:$O,Fluxo!$U:$U,"&gt;"&amp;EW$5,Fluxo!$U:$U,"&lt;="&amp;EX$5,Fluxo!$D:$D,$D153,Fluxo!$E:$E,"&lt;&gt;"&amp;"PERMUTANTE"))</f>
        <v>0</v>
      </c>
      <c r="EY153" s="18">
        <f>IF(EY$5&gt;$G$4,0,SUMIFS(Fluxo!$O:$O,Fluxo!$U:$U,"&gt;"&amp;EX$5,Fluxo!$U:$U,"&lt;="&amp;EY$5,Fluxo!$D:$D,$D153,Fluxo!$E:$E,"&lt;&gt;"&amp;"PERMUTANTE"))</f>
        <v>0</v>
      </c>
      <c r="EZ153" s="18">
        <f>IF(EZ$5&gt;$G$4,0,SUMIFS(Fluxo!$O:$O,Fluxo!$U:$U,"&gt;"&amp;EY$5,Fluxo!$U:$U,"&lt;="&amp;EZ$5,Fluxo!$D:$D,$D153,Fluxo!$E:$E,"&lt;&gt;"&amp;"PERMUTANTE"))</f>
        <v>0</v>
      </c>
      <c r="FA153" s="18">
        <f>IF(FA$5&gt;$G$4,0,SUMIFS(Fluxo!$O:$O,Fluxo!$U:$U,"&gt;"&amp;EZ$5,Fluxo!$U:$U,"&lt;="&amp;FA$5,Fluxo!$D:$D,$D153,Fluxo!$E:$E,"&lt;&gt;"&amp;"PERMUTANTE"))</f>
        <v>0</v>
      </c>
      <c r="FB153" s="18">
        <f>IF(FB$5&gt;$G$4,0,SUMIFS(Fluxo!$O:$O,Fluxo!$U:$U,"&gt;"&amp;FA$5,Fluxo!$U:$U,"&lt;="&amp;FB$5,Fluxo!$D:$D,$D153,Fluxo!$E:$E,"&lt;&gt;"&amp;"PERMUTANTE"))</f>
        <v>0</v>
      </c>
      <c r="FC153" s="18">
        <f>IF(FC$5&gt;$G$4,0,SUMIFS(Fluxo!$O:$O,Fluxo!$U:$U,"&gt;"&amp;FB$5,Fluxo!$U:$U,"&lt;="&amp;FC$5,Fluxo!$D:$D,$D153,Fluxo!$E:$E,"&lt;&gt;"&amp;"PERMUTANTE"))</f>
        <v>0</v>
      </c>
      <c r="FD153" s="18">
        <f>IF(FD$5&gt;$G$4,0,SUMIFS(Fluxo!$O:$O,Fluxo!$U:$U,"&gt;"&amp;FC$5,Fluxo!$U:$U,"&lt;="&amp;FD$5,Fluxo!$D:$D,$D153,Fluxo!$E:$E,"&lt;&gt;"&amp;"PERMUTANTE"))</f>
        <v>0</v>
      </c>
      <c r="FE153" s="18">
        <f>IF(FE$5&gt;$G$4,0,SUMIFS(Fluxo!$O:$O,Fluxo!$U:$U,"&gt;"&amp;FD$5,Fluxo!$U:$U,"&lt;="&amp;FE$5,Fluxo!$D:$D,$D153,Fluxo!$E:$E,"&lt;&gt;"&amp;"PERMUTANTE"))</f>
        <v>0</v>
      </c>
      <c r="FF153" s="18">
        <f>IF(FF$5&gt;$G$4,0,SUMIFS(Fluxo!$O:$O,Fluxo!$U:$U,"&gt;"&amp;FE$5,Fluxo!$U:$U,"&lt;="&amp;FF$5,Fluxo!$D:$D,$D153,Fluxo!$E:$E,"&lt;&gt;"&amp;"PERMUTANTE"))</f>
        <v>0</v>
      </c>
      <c r="FG153" s="18">
        <f>IF(FG$5&gt;$G$4,0,SUMIFS(Fluxo!$O:$O,Fluxo!$U:$U,"&gt;"&amp;FF$5,Fluxo!$U:$U,"&lt;="&amp;FG$5,Fluxo!$D:$D,$D153,Fluxo!$E:$E,"&lt;&gt;"&amp;"PERMUTANTE"))</f>
        <v>0</v>
      </c>
      <c r="FH153" s="18">
        <f>IF(FH$5&gt;$G$4,0,SUMIFS(Fluxo!$O:$O,Fluxo!$U:$U,"&gt;"&amp;FG$5,Fluxo!$U:$U,"&lt;="&amp;FH$5,Fluxo!$D:$D,$D153,Fluxo!$E:$E,"&lt;&gt;"&amp;"PERMUTANTE"))</f>
        <v>0</v>
      </c>
      <c r="FI153" s="18">
        <f>IF(FI$5&gt;$G$4,0,SUMIFS(Fluxo!$O:$O,Fluxo!$U:$U,"&gt;"&amp;FH$5,Fluxo!$U:$U,"&lt;="&amp;FI$5,Fluxo!$D:$D,$D153,Fluxo!$E:$E,"&lt;&gt;"&amp;"PERMUTANTE"))</f>
        <v>0</v>
      </c>
      <c r="FJ153" s="18">
        <f>IF(FJ$5&gt;$G$4,0,SUMIFS(Fluxo!$O:$O,Fluxo!$U:$U,"&gt;"&amp;FI$5,Fluxo!$U:$U,"&lt;="&amp;FJ$5,Fluxo!$D:$D,$D153,Fluxo!$E:$E,"&lt;&gt;"&amp;"PERMUTANTE"))</f>
        <v>0</v>
      </c>
      <c r="FK153" s="18">
        <f>IF(FK$5&gt;$G$4,0,SUMIFS(Fluxo!$O:$O,Fluxo!$U:$U,"&gt;"&amp;FJ$5,Fluxo!$U:$U,"&lt;="&amp;FK$5,Fluxo!$D:$D,$D153,Fluxo!$E:$E,"&lt;&gt;"&amp;"PERMUTANTE"))</f>
        <v>0</v>
      </c>
      <c r="FL153" s="18">
        <f>IF(FL$5&gt;$G$4,0,SUMIFS(Fluxo!$O:$O,Fluxo!$U:$U,"&gt;"&amp;FK$5,Fluxo!$U:$U,"&lt;="&amp;FL$5,Fluxo!$D:$D,$D153,Fluxo!$E:$E,"&lt;&gt;"&amp;"PERMUTANTE"))</f>
        <v>0</v>
      </c>
      <c r="FM153" s="18">
        <f>IF(FM$5&gt;$G$4,0,SUMIFS(Fluxo!$O:$O,Fluxo!$U:$U,"&gt;"&amp;FL$5,Fluxo!$U:$U,"&lt;="&amp;FM$5,Fluxo!$D:$D,$D153,Fluxo!$E:$E,"&lt;&gt;"&amp;"PERMUTANTE"))</f>
        <v>0</v>
      </c>
      <c r="FN153" s="18">
        <f>IF(FN$5&gt;$G$4,0,SUMIFS(Fluxo!$O:$O,Fluxo!$U:$U,"&gt;"&amp;FM$5,Fluxo!$U:$U,"&lt;="&amp;FN$5,Fluxo!$D:$D,$D153,Fluxo!$E:$E,"&lt;&gt;"&amp;"PERMUTANTE"))</f>
        <v>0</v>
      </c>
      <c r="FO153" s="18">
        <f>IF(FO$5&gt;$G$4,0,SUMIFS(Fluxo!$O:$O,Fluxo!$U:$U,"&gt;"&amp;FN$5,Fluxo!$U:$U,"&lt;="&amp;FO$5,Fluxo!$D:$D,$D153,Fluxo!$E:$E,"&lt;&gt;"&amp;"PERMUTANTE"))</f>
        <v>0</v>
      </c>
      <c r="FP153" s="18">
        <f>IF(FP$5&gt;$G$4,0,SUMIFS(Fluxo!$O:$O,Fluxo!$U:$U,"&gt;"&amp;FO$5,Fluxo!$U:$U,"&lt;="&amp;FP$5,Fluxo!$D:$D,$D153,Fluxo!$E:$E,"&lt;&gt;"&amp;"PERMUTANTE"))</f>
        <v>0</v>
      </c>
      <c r="FQ153" s="18">
        <f>IF(FQ$5&gt;$G$4,0,SUMIFS(Fluxo!$O:$O,Fluxo!$U:$U,"&gt;"&amp;FP$5,Fluxo!$U:$U,"&lt;="&amp;FQ$5,Fluxo!$D:$D,$D153,Fluxo!$E:$E,"&lt;&gt;"&amp;"PERMUTANTE"))</f>
        <v>0</v>
      </c>
      <c r="FR153" s="18">
        <f>IF(FR$5&gt;$G$4,0,SUMIFS(Fluxo!$O:$O,Fluxo!$U:$U,"&gt;"&amp;FQ$5,Fluxo!$U:$U,"&lt;="&amp;FR$5,Fluxo!$D:$D,$D153,Fluxo!$E:$E,"&lt;&gt;"&amp;"PERMUTANTE"))</f>
        <v>0</v>
      </c>
      <c r="FS153" s="18">
        <f>IF(FS$5&gt;$G$4,0,SUMIFS(Fluxo!$O:$O,Fluxo!$U:$U,"&gt;"&amp;FR$5,Fluxo!$U:$U,"&lt;="&amp;FS$5,Fluxo!$D:$D,$D153,Fluxo!$E:$E,"&lt;&gt;"&amp;"PERMUTANTE"))</f>
        <v>0</v>
      </c>
      <c r="FT153" s="18">
        <f>IF(FT$5&gt;$G$4,0,SUMIFS(Fluxo!$O:$O,Fluxo!$U:$U,"&gt;"&amp;FS$5,Fluxo!$U:$U,"&lt;="&amp;FT$5,Fluxo!$D:$D,$D153,Fluxo!$E:$E,"&lt;&gt;"&amp;"PERMUTANTE"))</f>
        <v>0</v>
      </c>
      <c r="FU153" s="18">
        <f>IF(FU$5&gt;$G$4,0,SUMIFS(Fluxo!$O:$O,Fluxo!$U:$U,"&gt;"&amp;FT$5,Fluxo!$U:$U,"&lt;="&amp;FU$5,Fluxo!$D:$D,$D153,Fluxo!$E:$E,"&lt;&gt;"&amp;"PERMUTANTE"))</f>
        <v>0</v>
      </c>
      <c r="FV153" s="18">
        <f>IF(FV$5&gt;$G$4,0,SUMIFS(Fluxo!$O:$O,Fluxo!$U:$U,"&gt;"&amp;FU$5,Fluxo!$U:$U,"&lt;="&amp;FV$5,Fluxo!$D:$D,$D153,Fluxo!$E:$E,"&lt;&gt;"&amp;"PERMUTANTE"))</f>
        <v>0</v>
      </c>
      <c r="FW153" s="18">
        <f>IF(FW$5&gt;$G$4,0,SUMIFS(Fluxo!$O:$O,Fluxo!$U:$U,"&gt;"&amp;FV$5,Fluxo!$U:$U,"&lt;="&amp;FW$5,Fluxo!$D:$D,$D153,Fluxo!$E:$E,"&lt;&gt;"&amp;"PERMUTANTE"))</f>
        <v>0</v>
      </c>
      <c r="FX153" s="18">
        <f>IF(FX$5&gt;$G$4,0,SUMIFS(Fluxo!$O:$O,Fluxo!$U:$U,"&gt;"&amp;FW$5,Fluxo!$U:$U,"&lt;="&amp;FX$5,Fluxo!$D:$D,$D153,Fluxo!$E:$E,"&lt;&gt;"&amp;"PERMUTANTE"))</f>
        <v>0</v>
      </c>
      <c r="FY153" s="18">
        <f>IF(FY$5&gt;$G$4,0,SUMIFS(Fluxo!$O:$O,Fluxo!$U:$U,"&gt;"&amp;FX$5,Fluxo!$U:$U,"&lt;="&amp;FY$5,Fluxo!$D:$D,$D153,Fluxo!$E:$E,"&lt;&gt;"&amp;"PERMUTANTE"))</f>
        <v>0</v>
      </c>
      <c r="FZ153" s="18">
        <f>IF(FZ$5&gt;$G$4,0,SUMIFS(Fluxo!$O:$O,Fluxo!$U:$U,"&gt;"&amp;FY$5,Fluxo!$U:$U,"&lt;="&amp;FZ$5,Fluxo!$D:$D,$D153,Fluxo!$E:$E,"&lt;&gt;"&amp;"PERMUTANTE"))</f>
        <v>0</v>
      </c>
      <c r="GA153" s="18">
        <f>IF(GA$5&gt;$G$4,0,SUMIFS(Fluxo!$O:$O,Fluxo!$U:$U,"&gt;"&amp;FZ$5,Fluxo!$U:$U,"&lt;="&amp;GA$5,Fluxo!$D:$D,$D153,Fluxo!$E:$E,"&lt;&gt;"&amp;"PERMUTANTE"))</f>
        <v>0</v>
      </c>
      <c r="GB153" s="18">
        <f>IF(GB$5&gt;$G$4,0,SUMIFS(Fluxo!$O:$O,Fluxo!$U:$U,"&gt;"&amp;GA$5,Fluxo!$U:$U,"&lt;="&amp;GB$5,Fluxo!$D:$D,$D153,Fluxo!$E:$E,"&lt;&gt;"&amp;"PERMUTANTE"))</f>
        <v>0</v>
      </c>
      <c r="GC153" s="18">
        <f>IF(GC$5&gt;$G$4,0,SUMIFS(Fluxo!$O:$O,Fluxo!$U:$U,"&gt;"&amp;GB$5,Fluxo!$U:$U,"&lt;="&amp;GC$5,Fluxo!$D:$D,$D153,Fluxo!$E:$E,"&lt;&gt;"&amp;"PERMUTANTE"))</f>
        <v>0</v>
      </c>
      <c r="GD153" s="18">
        <f>IF(GD$5&gt;$G$4,0,SUMIFS(Fluxo!$O:$O,Fluxo!$U:$U,"&gt;"&amp;GC$5,Fluxo!$U:$U,"&lt;="&amp;GD$5,Fluxo!$D:$D,$D153,Fluxo!$E:$E,"&lt;&gt;"&amp;"PERMUTANTE"))</f>
        <v>0</v>
      </c>
      <c r="GE153" s="18">
        <f>IF(GE$5&gt;$G$4,0,SUMIFS(Fluxo!$O:$O,Fluxo!$U:$U,"&gt;"&amp;GD$5,Fluxo!$U:$U,"&lt;="&amp;GE$5,Fluxo!$D:$D,$D153,Fluxo!$E:$E,"&lt;&gt;"&amp;"PERMUTANTE"))</f>
        <v>0</v>
      </c>
      <c r="GF153" s="18">
        <f>IF(GF$5&gt;$G$4,0,SUMIFS(Fluxo!$O:$O,Fluxo!$U:$U,"&gt;"&amp;GE$5,Fluxo!$U:$U,"&lt;="&amp;GF$5,Fluxo!$D:$D,$D153,Fluxo!$E:$E,"&lt;&gt;"&amp;"PERMUTANTE"))</f>
        <v>0</v>
      </c>
      <c r="GG153" s="18">
        <f>IF(GG$5&gt;$G$4,0,SUMIFS(Fluxo!$O:$O,Fluxo!$U:$U,"&gt;"&amp;GF$5,Fluxo!$U:$U,"&lt;="&amp;GG$5,Fluxo!$D:$D,$D153,Fluxo!$E:$E,"&lt;&gt;"&amp;"PERMUTANTE"))</f>
        <v>0</v>
      </c>
      <c r="GH153" s="18">
        <f>IF(GH$5&gt;$G$4,0,SUMIFS(Fluxo!$O:$O,Fluxo!$U:$U,"&gt;"&amp;GG$5,Fluxo!$U:$U,"&lt;="&amp;GH$5,Fluxo!$D:$D,$D153,Fluxo!$E:$E,"&lt;&gt;"&amp;"PERMUTANTE"))</f>
        <v>0</v>
      </c>
      <c r="GI153" s="18">
        <f>IF(GI$5&gt;$G$4,0,SUMIFS(Fluxo!$O:$O,Fluxo!$U:$U,"&gt;"&amp;GH$5,Fluxo!$U:$U,"&lt;="&amp;GI$5,Fluxo!$D:$D,$D153,Fluxo!$E:$E,"&lt;&gt;"&amp;"PERMUTANTE"))</f>
        <v>0</v>
      </c>
      <c r="GJ153" s="18">
        <f>IF(GJ$5&gt;$G$4,0,SUMIFS(Fluxo!$O:$O,Fluxo!$U:$U,"&gt;"&amp;GI$5,Fluxo!$U:$U,"&lt;="&amp;GJ$5,Fluxo!$D:$D,$D153,Fluxo!$E:$E,"&lt;&gt;"&amp;"PERMUTANTE"))</f>
        <v>0</v>
      </c>
      <c r="GK153" s="18">
        <f>IF(GK$5&gt;$G$4,0,SUMIFS(Fluxo!$O:$O,Fluxo!$U:$U,"&gt;"&amp;GJ$5,Fluxo!$U:$U,"&lt;="&amp;GK$5,Fluxo!$D:$D,$D153,Fluxo!$E:$E,"&lt;&gt;"&amp;"PERMUTANTE"))</f>
        <v>0</v>
      </c>
      <c r="GL153" s="18">
        <f>IF(GL$5&gt;$G$4,0,SUMIFS(Fluxo!$O:$O,Fluxo!$U:$U,"&gt;"&amp;GK$5,Fluxo!$U:$U,"&lt;="&amp;GL$5,Fluxo!$D:$D,$D153,Fluxo!$E:$E,"&lt;&gt;"&amp;"PERMUTANTE"))</f>
        <v>0</v>
      </c>
      <c r="GM153" s="18">
        <f>IF(GM$5&gt;$G$4,0,SUMIFS(Fluxo!$O:$O,Fluxo!$U:$U,"&gt;"&amp;GL$5,Fluxo!$U:$U,"&lt;="&amp;GM$5,Fluxo!$D:$D,$D153,Fluxo!$E:$E,"&lt;&gt;"&amp;"PERMUTANTE"))</f>
        <v>0</v>
      </c>
      <c r="GN153" s="18">
        <f>IF(GN$5&gt;$G$4,0,SUMIFS(Fluxo!$O:$O,Fluxo!$U:$U,"&gt;"&amp;GM$5,Fluxo!$U:$U,"&lt;="&amp;GN$5,Fluxo!$D:$D,$D153,Fluxo!$E:$E,"&lt;&gt;"&amp;"PERMUTANTE"))</f>
        <v>0</v>
      </c>
      <c r="GO153" s="18">
        <f>IF(GO$5&gt;$G$4,0,SUMIFS(Fluxo!$O:$O,Fluxo!$U:$U,"&gt;"&amp;GN$5,Fluxo!$U:$U,"&lt;="&amp;GO$5,Fluxo!$D:$D,$D153,Fluxo!$E:$E,"&lt;&gt;"&amp;"PERMUTANTE"))</f>
        <v>0</v>
      </c>
      <c r="GP153" s="18">
        <f>IF(GP$5&gt;$G$4,0,SUMIFS(Fluxo!$O:$O,Fluxo!$U:$U,"&gt;"&amp;GO$5,Fluxo!$U:$U,"&lt;="&amp;GP$5,Fluxo!$D:$D,$D153,Fluxo!$E:$E,"&lt;&gt;"&amp;"PERMUTANTE"))</f>
        <v>0</v>
      </c>
      <c r="GQ153" s="18">
        <f>IF(GQ$5&gt;$G$4,0,SUMIFS(Fluxo!$O:$O,Fluxo!$U:$U,"&gt;"&amp;GP$5,Fluxo!$U:$U,"&lt;="&amp;GQ$5,Fluxo!$D:$D,$D153,Fluxo!$E:$E,"&lt;&gt;"&amp;"PERMUTANTE"))</f>
        <v>0</v>
      </c>
      <c r="GR153" s="18">
        <f>IF(GR$5&gt;$G$4,0,SUMIFS(Fluxo!$O:$O,Fluxo!$U:$U,"&gt;"&amp;GQ$5,Fluxo!$U:$U,"&lt;="&amp;GR$5,Fluxo!$D:$D,$D153,Fluxo!$E:$E,"&lt;&gt;"&amp;"PERMUTANTE"))</f>
        <v>0</v>
      </c>
      <c r="GS153" s="18">
        <f>IF(GS$5&gt;$G$4,0,SUMIFS(Fluxo!$O:$O,Fluxo!$U:$U,"&gt;"&amp;GR$5,Fluxo!$U:$U,"&lt;="&amp;GS$5,Fluxo!$D:$D,$D153,Fluxo!$E:$E,"&lt;&gt;"&amp;"PERMUTANTE"))</f>
        <v>0</v>
      </c>
      <c r="GT153" s="18">
        <f>IF(GT$5&gt;$G$4,0,SUMIFS(Fluxo!$O:$O,Fluxo!$U:$U,"&gt;"&amp;GS$5,Fluxo!$U:$U,"&lt;="&amp;GT$5,Fluxo!$D:$D,$D153,Fluxo!$E:$E,"&lt;&gt;"&amp;"PERMUTANTE"))</f>
        <v>0</v>
      </c>
      <c r="GU153" s="18">
        <f>IF(GU$5&gt;$G$4,0,SUMIFS(Fluxo!$O:$O,Fluxo!$U:$U,"&gt;"&amp;GT$5,Fluxo!$U:$U,"&lt;="&amp;GU$5,Fluxo!$D:$D,$D153,Fluxo!$E:$E,"&lt;&gt;"&amp;"PERMUTANTE"))</f>
        <v>0</v>
      </c>
      <c r="GV153" s="18">
        <f>IF(GV$5&gt;$G$4,0,SUMIFS(Fluxo!$O:$O,Fluxo!$U:$U,"&gt;"&amp;GU$5,Fluxo!$U:$U,"&lt;="&amp;GV$5,Fluxo!$D:$D,$D153,Fluxo!$E:$E,"&lt;&gt;"&amp;"PERMUTANTE"))</f>
        <v>0</v>
      </c>
      <c r="GW153" s="18">
        <f>IF(GW$5&gt;$G$4,0,SUMIFS(Fluxo!$O:$O,Fluxo!$U:$U,"&gt;"&amp;GV$5,Fluxo!$U:$U,"&lt;="&amp;GW$5,Fluxo!$D:$D,$D153,Fluxo!$E:$E,"&lt;&gt;"&amp;"PERMUTANTE"))</f>
        <v>0</v>
      </c>
      <c r="GX153" s="18">
        <f>IF(GX$5&gt;$G$4,0,SUMIFS(Fluxo!$O:$O,Fluxo!$U:$U,"&gt;"&amp;GW$5,Fluxo!$U:$U,"&lt;="&amp;GX$5,Fluxo!$D:$D,$D153,Fluxo!$E:$E,"&lt;&gt;"&amp;"PERMUTANTE"))</f>
        <v>0</v>
      </c>
      <c r="GY153" s="18">
        <f>IF(GY$5&gt;$G$4,0,SUMIFS(Fluxo!$O:$O,Fluxo!$U:$U,"&gt;"&amp;GX$5,Fluxo!$U:$U,"&lt;="&amp;GY$5,Fluxo!$D:$D,$D153,Fluxo!$E:$E,"&lt;&gt;"&amp;"PERMUTANTE"))</f>
        <v>0</v>
      </c>
      <c r="GZ153" s="18">
        <f>IF(GZ$5&gt;$G$4,0,SUMIFS(Fluxo!$O:$O,Fluxo!$U:$U,"&gt;"&amp;GY$5,Fluxo!$U:$U,"&lt;="&amp;GZ$5,Fluxo!$D:$D,$D153,Fluxo!$E:$E,"&lt;&gt;"&amp;"PERMUTANTE"))</f>
        <v>0</v>
      </c>
      <c r="HA153" s="18">
        <f>IF(HA$5&gt;$G$4,0,SUMIFS(Fluxo!$O:$O,Fluxo!$U:$U,"&gt;"&amp;GZ$5,Fluxo!$U:$U,"&lt;="&amp;HA$5,Fluxo!$D:$D,$D153,Fluxo!$E:$E,"&lt;&gt;"&amp;"PERMUTANTE"))</f>
        <v>0</v>
      </c>
      <c r="HB153" s="18">
        <f>IF(HB$5&gt;$G$4,0,SUMIFS(Fluxo!$O:$O,Fluxo!$U:$U,"&gt;"&amp;HA$5,Fluxo!$U:$U,"&lt;="&amp;HB$5,Fluxo!$D:$D,$D153,Fluxo!$E:$E,"&lt;&gt;"&amp;"PERMUTANTE"))</f>
        <v>0</v>
      </c>
      <c r="HC153" s="18">
        <f>IF(HC$5&gt;$G$4,0,SUMIFS(Fluxo!$O:$O,Fluxo!$U:$U,"&gt;"&amp;HB$5,Fluxo!$U:$U,"&lt;="&amp;HC$5,Fluxo!$D:$D,$D153,Fluxo!$E:$E,"&lt;&gt;"&amp;"PERMUTANTE"))</f>
        <v>0</v>
      </c>
      <c r="HD153" s="18">
        <f>IF(HD$5&gt;$G$4,0,SUMIFS(Fluxo!$O:$O,Fluxo!$U:$U,"&gt;"&amp;HC$5,Fluxo!$U:$U,"&lt;="&amp;HD$5,Fluxo!$D:$D,$D153,Fluxo!$E:$E,"&lt;&gt;"&amp;"PERMUTANTE"))</f>
        <v>0</v>
      </c>
      <c r="HE153" s="18">
        <f>IF(HE$5&gt;$G$4,0,SUMIFS(Fluxo!$O:$O,Fluxo!$U:$U,"&gt;"&amp;HD$5,Fluxo!$U:$U,"&lt;="&amp;HE$5,Fluxo!$D:$D,$D153,Fluxo!$E:$E,"&lt;&gt;"&amp;"PERMUTANTE"))</f>
        <v>0</v>
      </c>
      <c r="HF153" s="18">
        <f>IF(HF$5&gt;$G$4,0,SUMIFS(Fluxo!$O:$O,Fluxo!$U:$U,"&gt;"&amp;HE$5,Fluxo!$U:$U,"&lt;="&amp;HF$5,Fluxo!$D:$D,$D153,Fluxo!$E:$E,"&lt;&gt;"&amp;"PERMUTANTE"))</f>
        <v>0</v>
      </c>
    </row>
    <row r="154" spans="1:214">
      <c r="A154" s="20">
        <f t="shared" si="13"/>
        <v>144</v>
      </c>
      <c r="B154" s="140" t="str">
        <f>'Check Carteira'!C146</f>
        <v>E.1016.99.03.3009</v>
      </c>
      <c r="C154" s="141">
        <v>1</v>
      </c>
      <c r="D154" s="129" t="str">
        <f>'Check Carteira'!F146</f>
        <v>S-3009</v>
      </c>
      <c r="E154" s="21">
        <f>IFERROR(INDEX(Contratos!L:L,MATCH(D154,Contratos!R:R,0)),"")</f>
        <v>45084</v>
      </c>
      <c r="F154" s="139">
        <f>IFERROR(INDEX(Contratos!G:G,MATCH(D154,Contratos!R:R,0)),"")</f>
        <v>270820.8</v>
      </c>
      <c r="H154" s="83">
        <f t="shared" si="12"/>
        <v>270820.8</v>
      </c>
      <c r="J154" s="18">
        <f>IF(J$5&gt;$G$4,0,SUMIFS(Fluxo!$O:$O,Fluxo!$U:$U,"&gt;"&amp;I$5,Fluxo!$U:$U,"&lt;="&amp;J$5,Fluxo!$D:$D,$D154))</f>
        <v>0</v>
      </c>
      <c r="K154" s="18">
        <f>IF(K$5&gt;$G$4,0,SUMIFS(Fluxo!$O:$O,Fluxo!$U:$U,"&gt;"&amp;J$5,Fluxo!$U:$U,"&lt;="&amp;K$5,Fluxo!$D:$D,$D154))</f>
        <v>0</v>
      </c>
      <c r="L154" s="18">
        <f>IF(L$5&gt;$G$4,0,SUMIFS(Fluxo!$O:$O,Fluxo!$U:$U,"&gt;"&amp;K$5,Fluxo!$U:$U,"&lt;="&amp;L$5,Fluxo!$D:$D,$D154))</f>
        <v>270820.8</v>
      </c>
      <c r="M154" s="18">
        <f>IF(M$5&gt;$G$4,0,SUMIFS(Fluxo!$O:$O,Fluxo!$U:$U,"&gt;"&amp;L$5,Fluxo!$U:$U,"&lt;="&amp;M$5,Fluxo!$D:$D,$D154))</f>
        <v>0</v>
      </c>
      <c r="N154" s="18">
        <f>IF(N$5&gt;$G$4,0,SUMIFS(Fluxo!$O:$O,Fluxo!$U:$U,"&gt;"&amp;M$5,Fluxo!$U:$U,"&lt;="&amp;N$5,Fluxo!$D:$D,$D154))</f>
        <v>0</v>
      </c>
      <c r="O154" s="18">
        <f>IF(O$5&gt;$G$4,0,SUMIFS(Fluxo!$O:$O,Fluxo!$U:$U,"&gt;"&amp;N$5,Fluxo!$U:$U,"&lt;="&amp;O$5,Fluxo!$D:$D,$D154))</f>
        <v>0</v>
      </c>
      <c r="P154" s="18">
        <f>IF(P$5&gt;$G$4,0,SUMIFS(Fluxo!$O:$O,Fluxo!$U:$U,"&gt;"&amp;O$5,Fluxo!$U:$U,"&lt;="&amp;P$5,Fluxo!$D:$D,$D154))</f>
        <v>0</v>
      </c>
      <c r="Q154" s="18">
        <f>IF(Q$5&gt;$G$4,0,SUMIFS(Fluxo!$O:$O,Fluxo!$U:$U,"&gt;"&amp;P$5,Fluxo!$U:$U,"&lt;="&amp;Q$5,Fluxo!$D:$D,$D154))</f>
        <v>0</v>
      </c>
      <c r="R154" s="18">
        <f>IF(R$5&gt;$G$4,0,SUMIFS(Fluxo!$O:$O,Fluxo!$U:$U,"&gt;"&amp;Q$5,Fluxo!$U:$U,"&lt;="&amp;R$5,Fluxo!$D:$D,$D154))</f>
        <v>0</v>
      </c>
      <c r="S154" s="18">
        <f>IF(S$5&gt;$G$4,0,SUMIFS(Fluxo!$O:$O,Fluxo!$U:$U,"&gt;"&amp;R$5,Fluxo!$U:$U,"&lt;="&amp;S$5,Fluxo!$D:$D,$D154,Fluxo!$E:$E,"&lt;&gt;"&amp;"PERMUTANTE"))</f>
        <v>0</v>
      </c>
      <c r="T154" s="18">
        <f>IF(T$5&gt;$G$4,0,SUMIFS(Fluxo!$O:$O,Fluxo!$U:$U,"&gt;"&amp;S$5,Fluxo!$U:$U,"&lt;="&amp;T$5,Fluxo!$D:$D,$D154,Fluxo!$E:$E,"&lt;&gt;"&amp;"PERMUTANTE"))</f>
        <v>0</v>
      </c>
      <c r="U154" s="18">
        <f>IF(U$5&gt;$G$4,0,SUMIFS(Fluxo!$O:$O,Fluxo!$U:$U,"&gt;"&amp;T$5,Fluxo!$U:$U,"&lt;="&amp;U$5,Fluxo!$D:$D,$D154,Fluxo!$E:$E,"&lt;&gt;"&amp;"PERMUTANTE"))</f>
        <v>0</v>
      </c>
      <c r="V154" s="18">
        <f>IF(V$5&gt;$G$4,0,SUMIFS(Fluxo!$O:$O,Fluxo!$U:$U,"&gt;"&amp;U$5,Fluxo!$U:$U,"&lt;="&amp;V$5,Fluxo!$D:$D,$D154,Fluxo!$E:$E,"&lt;&gt;"&amp;"PERMUTANTE"))</f>
        <v>0</v>
      </c>
      <c r="W154" s="18">
        <f>IF(W$5&gt;$G$4,0,SUMIFS(Fluxo!$O:$O,Fluxo!$U:$U,"&gt;"&amp;V$5,Fluxo!$U:$U,"&lt;="&amp;W$5,Fluxo!$D:$D,$D154,Fluxo!$E:$E,"&lt;&gt;"&amp;"PERMUTANTE"))</f>
        <v>0</v>
      </c>
      <c r="X154" s="18">
        <f>IF(X$5&gt;$G$4,0,SUMIFS(Fluxo!$O:$O,Fluxo!$U:$U,"&gt;"&amp;W$5,Fluxo!$U:$U,"&lt;="&amp;X$5,Fluxo!$D:$D,$D154,Fluxo!$E:$E,"&lt;&gt;"&amp;"PERMUTANTE"))</f>
        <v>0</v>
      </c>
      <c r="Y154" s="18">
        <f>IF(Y$5&gt;$G$4,0,SUMIFS(Fluxo!$O:$O,Fluxo!$U:$U,"&gt;"&amp;X$5,Fluxo!$U:$U,"&lt;="&amp;Y$5,Fluxo!$D:$D,$D154,Fluxo!$E:$E,"&lt;&gt;"&amp;"PERMUTANTE"))</f>
        <v>0</v>
      </c>
      <c r="Z154" s="18">
        <f>IF(Z$5&gt;$G$4,0,SUMIFS(Fluxo!$O:$O,Fluxo!$U:$U,"&gt;"&amp;Y$5,Fluxo!$U:$U,"&lt;="&amp;Z$5,Fluxo!$D:$D,$D154,Fluxo!$E:$E,"&lt;&gt;"&amp;"PERMUTANTE"))</f>
        <v>0</v>
      </c>
      <c r="AA154" s="18">
        <f>IF(AA$5&gt;$G$4,0,SUMIFS(Fluxo!$O:$O,Fluxo!$U:$U,"&gt;"&amp;Z$5,Fluxo!$U:$U,"&lt;="&amp;AA$5,Fluxo!$D:$D,$D154,Fluxo!$E:$E,"&lt;&gt;"&amp;"PERMUTANTE"))</f>
        <v>0</v>
      </c>
      <c r="AB154" s="18">
        <f>IF(AB$5&gt;$G$4,0,SUMIFS(Fluxo!$O:$O,Fluxo!$U:$U,"&gt;"&amp;AA$5,Fluxo!$U:$U,"&lt;="&amp;AB$5,Fluxo!$D:$D,$D154,Fluxo!$E:$E,"&lt;&gt;"&amp;"PERMUTANTE"))</f>
        <v>0</v>
      </c>
      <c r="AC154" s="18">
        <f>IF(AC$5&gt;$G$4,0,SUMIFS(Fluxo!$O:$O,Fluxo!$U:$U,"&gt;"&amp;AB$5,Fluxo!$U:$U,"&lt;="&amp;AC$5,Fluxo!$D:$D,$D154,Fluxo!$E:$E,"&lt;&gt;"&amp;"PERMUTANTE"))</f>
        <v>0</v>
      </c>
      <c r="AD154" s="18">
        <f>IF(AD$5&gt;$G$4,0,SUMIFS(Fluxo!$O:$O,Fluxo!$U:$U,"&gt;"&amp;AC$5,Fluxo!$U:$U,"&lt;="&amp;AD$5,Fluxo!$D:$D,$D154,Fluxo!$E:$E,"&lt;&gt;"&amp;"PERMUTANTE"))</f>
        <v>0</v>
      </c>
      <c r="AE154" s="18">
        <f>IF(AE$5&gt;$G$4,0,SUMIFS(Fluxo!$O:$O,Fluxo!$U:$U,"&gt;"&amp;AD$5,Fluxo!$U:$U,"&lt;="&amp;AE$5,Fluxo!$D:$D,$D154,Fluxo!$E:$E,"&lt;&gt;"&amp;"PERMUTANTE"))</f>
        <v>0</v>
      </c>
      <c r="AF154" s="18">
        <f>IF(AF$5&gt;$G$4,0,SUMIFS(Fluxo!$O:$O,Fluxo!$U:$U,"&gt;"&amp;AE$5,Fluxo!$U:$U,"&lt;="&amp;AF$5,Fluxo!$D:$D,$D154,Fluxo!$E:$E,"&lt;&gt;"&amp;"PERMUTANTE"))</f>
        <v>0</v>
      </c>
      <c r="AG154" s="18">
        <f>IF(AG$5&gt;$G$4,0,SUMIFS(Fluxo!$O:$O,Fluxo!$U:$U,"&gt;"&amp;AF$5,Fluxo!$U:$U,"&lt;="&amp;AG$5,Fluxo!$D:$D,$D154,Fluxo!$E:$E,"&lt;&gt;"&amp;"PERMUTANTE"))</f>
        <v>0</v>
      </c>
      <c r="AH154" s="18">
        <f>IF(AH$5&gt;$G$4,0,SUMIFS(Fluxo!$O:$O,Fluxo!$U:$U,"&gt;"&amp;AG$5,Fluxo!$U:$U,"&lt;="&amp;AH$5,Fluxo!$D:$D,$D154,Fluxo!$E:$E,"&lt;&gt;"&amp;"PERMUTANTE"))</f>
        <v>0</v>
      </c>
      <c r="AI154" s="18">
        <f>IF(AI$5&gt;$G$4,0,SUMIFS(Fluxo!$O:$O,Fluxo!$U:$U,"&gt;"&amp;AH$5,Fluxo!$U:$U,"&lt;="&amp;AI$5,Fluxo!$D:$D,$D154,Fluxo!$E:$E,"&lt;&gt;"&amp;"PERMUTANTE"))</f>
        <v>0</v>
      </c>
      <c r="AJ154" s="18">
        <f>IF(AJ$5&gt;$G$4,0,SUMIFS(Fluxo!$O:$O,Fluxo!$U:$U,"&gt;"&amp;AI$5,Fluxo!$U:$U,"&lt;="&amp;AJ$5,Fluxo!$D:$D,$D154,Fluxo!$E:$E,"&lt;&gt;"&amp;"PERMUTANTE"))</f>
        <v>0</v>
      </c>
      <c r="AK154" s="18">
        <f>IF(AK$5&gt;$G$4,0,SUMIFS(Fluxo!$O:$O,Fluxo!$U:$U,"&gt;"&amp;AJ$5,Fluxo!$U:$U,"&lt;="&amp;AK$5,Fluxo!$D:$D,$D154,Fluxo!$E:$E,"&lt;&gt;"&amp;"PERMUTANTE"))</f>
        <v>0</v>
      </c>
      <c r="AL154" s="18">
        <f>IF(AL$5&gt;$G$4,0,SUMIFS(Fluxo!$O:$O,Fluxo!$U:$U,"&gt;"&amp;AK$5,Fluxo!$U:$U,"&lt;="&amp;AL$5,Fluxo!$D:$D,$D154,Fluxo!$E:$E,"&lt;&gt;"&amp;"PERMUTANTE"))</f>
        <v>0</v>
      </c>
      <c r="AM154" s="18">
        <f>IF(AM$5&gt;$G$4,0,SUMIFS(Fluxo!$O:$O,Fluxo!$U:$U,"&gt;"&amp;AL$5,Fluxo!$U:$U,"&lt;="&amp;AM$5,Fluxo!$D:$D,$D154,Fluxo!$E:$E,"&lt;&gt;"&amp;"PERMUTANTE"))</f>
        <v>0</v>
      </c>
      <c r="AN154" s="18">
        <f>IF(AN$5&gt;$G$4,0,SUMIFS(Fluxo!$O:$O,Fluxo!$U:$U,"&gt;"&amp;AM$5,Fluxo!$U:$U,"&lt;="&amp;AN$5,Fluxo!$D:$D,$D154,Fluxo!$E:$E,"&lt;&gt;"&amp;"PERMUTANTE"))</f>
        <v>0</v>
      </c>
      <c r="AO154" s="18">
        <f>IF(AO$5&gt;$G$4,0,SUMIFS(Fluxo!$O:$O,Fluxo!$U:$U,"&gt;"&amp;AN$5,Fluxo!$U:$U,"&lt;="&amp;AO$5,Fluxo!$D:$D,$D154,Fluxo!$E:$E,"&lt;&gt;"&amp;"PERMUTANTE"))</f>
        <v>0</v>
      </c>
      <c r="AP154" s="18">
        <f>IF(AP$5&gt;$G$4,0,SUMIFS(Fluxo!$O:$O,Fluxo!$U:$U,"&gt;"&amp;AO$5,Fluxo!$U:$U,"&lt;="&amp;AP$5,Fluxo!$D:$D,$D154,Fluxo!$E:$E,"&lt;&gt;"&amp;"PERMUTANTE"))</f>
        <v>0</v>
      </c>
      <c r="AQ154" s="18">
        <f>IF(AQ$5&gt;$G$4,0,SUMIFS(Fluxo!$O:$O,Fluxo!$U:$U,"&gt;"&amp;AP$5,Fluxo!$U:$U,"&lt;="&amp;AQ$5,Fluxo!$D:$D,$D154,Fluxo!$E:$E,"&lt;&gt;"&amp;"PERMUTANTE"))</f>
        <v>0</v>
      </c>
      <c r="AR154" s="18">
        <f>IF(AR$5&gt;$G$4,0,SUMIFS(Fluxo!$O:$O,Fluxo!$U:$U,"&gt;"&amp;AQ$5,Fluxo!$U:$U,"&lt;="&amp;AR$5,Fluxo!$D:$D,$D154,Fluxo!$E:$E,"&lt;&gt;"&amp;"PERMUTANTE"))</f>
        <v>0</v>
      </c>
      <c r="AS154" s="18">
        <f>IF(AS$5&gt;$G$4,0,SUMIFS(Fluxo!$O:$O,Fluxo!$U:$U,"&gt;"&amp;AR$5,Fluxo!$U:$U,"&lt;="&amp;AS$5,Fluxo!$D:$D,$D154,Fluxo!$E:$E,"&lt;&gt;"&amp;"PERMUTANTE"))</f>
        <v>0</v>
      </c>
      <c r="AT154" s="18">
        <f>IF(AT$5&gt;$G$4,0,SUMIFS(Fluxo!$O:$O,Fluxo!$U:$U,"&gt;"&amp;AS$5,Fluxo!$U:$U,"&lt;="&amp;AT$5,Fluxo!$D:$D,$D154,Fluxo!$E:$E,"&lt;&gt;"&amp;"PERMUTANTE"))</f>
        <v>0</v>
      </c>
      <c r="AU154" s="18">
        <f>IF(AU$5&gt;$G$4,0,SUMIFS(Fluxo!$O:$O,Fluxo!$U:$U,"&gt;"&amp;AT$5,Fluxo!$U:$U,"&lt;="&amp;AU$5,Fluxo!$D:$D,$D154,Fluxo!$E:$E,"&lt;&gt;"&amp;"PERMUTANTE"))</f>
        <v>0</v>
      </c>
      <c r="AV154" s="18">
        <f>IF(AV$5&gt;$G$4,0,SUMIFS(Fluxo!$O:$O,Fluxo!$U:$U,"&gt;"&amp;AU$5,Fluxo!$U:$U,"&lt;="&amp;AV$5,Fluxo!$D:$D,$D154,Fluxo!$E:$E,"&lt;&gt;"&amp;"PERMUTANTE"))</f>
        <v>0</v>
      </c>
      <c r="AW154" s="18">
        <f>IF(AW$5&gt;$G$4,0,SUMIFS(Fluxo!$O:$O,Fluxo!$U:$U,"&gt;"&amp;AV$5,Fluxo!$U:$U,"&lt;="&amp;AW$5,Fluxo!$D:$D,$D154,Fluxo!$E:$E,"&lt;&gt;"&amp;"PERMUTANTE"))</f>
        <v>0</v>
      </c>
      <c r="AX154" s="18">
        <f>IF(AX$5&gt;$G$4,0,SUMIFS(Fluxo!$O:$O,Fluxo!$U:$U,"&gt;"&amp;AW$5,Fluxo!$U:$U,"&lt;="&amp;AX$5,Fluxo!$D:$D,$D154,Fluxo!$E:$E,"&lt;&gt;"&amp;"PERMUTANTE"))</f>
        <v>0</v>
      </c>
      <c r="AY154" s="18">
        <f>IF(AY$5&gt;$G$4,0,SUMIFS(Fluxo!$O:$O,Fluxo!$U:$U,"&gt;"&amp;AX$5,Fluxo!$U:$U,"&lt;="&amp;AY$5,Fluxo!$D:$D,$D154,Fluxo!$E:$E,"&lt;&gt;"&amp;"PERMUTANTE"))</f>
        <v>0</v>
      </c>
      <c r="AZ154" s="18">
        <f>IF(AZ$5&gt;$G$4,0,SUMIFS(Fluxo!$O:$O,Fluxo!$U:$U,"&gt;"&amp;AY$5,Fluxo!$U:$U,"&lt;="&amp;AZ$5,Fluxo!$D:$D,$D154,Fluxo!$E:$E,"&lt;&gt;"&amp;"PERMUTANTE"))</f>
        <v>0</v>
      </c>
      <c r="BA154" s="18">
        <f>IF(BA$5&gt;$G$4,0,SUMIFS(Fluxo!$O:$O,Fluxo!$U:$U,"&gt;"&amp;AZ$5,Fluxo!$U:$U,"&lt;="&amp;BA$5,Fluxo!$D:$D,$D154,Fluxo!$E:$E,"&lt;&gt;"&amp;"PERMUTANTE"))</f>
        <v>0</v>
      </c>
      <c r="BB154" s="18">
        <f>IF(BB$5&gt;$G$4,0,SUMIFS(Fluxo!$O:$O,Fluxo!$U:$U,"&gt;"&amp;BA$5,Fluxo!$U:$U,"&lt;="&amp;BB$5,Fluxo!$D:$D,$D154,Fluxo!$E:$E,"&lt;&gt;"&amp;"PERMUTANTE"))</f>
        <v>0</v>
      </c>
      <c r="BC154" s="18">
        <f>IF(BC$5&gt;$G$4,0,SUMIFS(Fluxo!$O:$O,Fluxo!$U:$U,"&gt;"&amp;BB$5,Fluxo!$U:$U,"&lt;="&amp;BC$5,Fluxo!$D:$D,$D154,Fluxo!$E:$E,"&lt;&gt;"&amp;"PERMUTANTE"))</f>
        <v>0</v>
      </c>
      <c r="BD154" s="18">
        <f>IF(BD$5&gt;$G$4,0,SUMIFS(Fluxo!$O:$O,Fluxo!$U:$U,"&gt;"&amp;BC$5,Fluxo!$U:$U,"&lt;="&amp;BD$5,Fluxo!$D:$D,$D154,Fluxo!$E:$E,"&lt;&gt;"&amp;"PERMUTANTE"))</f>
        <v>0</v>
      </c>
      <c r="BE154" s="18">
        <f>IF(BE$5&gt;$G$4,0,SUMIFS(Fluxo!$O:$O,Fluxo!$U:$U,"&gt;"&amp;BD$5,Fluxo!$U:$U,"&lt;="&amp;BE$5,Fluxo!$D:$D,$D154,Fluxo!$E:$E,"&lt;&gt;"&amp;"PERMUTANTE"))</f>
        <v>0</v>
      </c>
      <c r="BF154" s="18">
        <f>IF(BF$5&gt;$G$4,0,SUMIFS(Fluxo!$O:$O,Fluxo!$U:$U,"&gt;"&amp;BE$5,Fluxo!$U:$U,"&lt;="&amp;BF$5,Fluxo!$D:$D,$D154,Fluxo!$E:$E,"&lt;&gt;"&amp;"PERMUTANTE"))</f>
        <v>0</v>
      </c>
      <c r="BG154" s="18">
        <f>IF(BG$5&gt;$G$4,0,SUMIFS(Fluxo!$O:$O,Fluxo!$U:$U,"&gt;"&amp;BF$5,Fluxo!$U:$U,"&lt;="&amp;BG$5,Fluxo!$D:$D,$D154,Fluxo!$E:$E,"&lt;&gt;"&amp;"PERMUTANTE"))</f>
        <v>0</v>
      </c>
      <c r="BH154" s="18">
        <f>IF(BH$5&gt;$G$4,0,SUMIFS(Fluxo!$O:$O,Fluxo!$U:$U,"&gt;"&amp;BG$5,Fluxo!$U:$U,"&lt;="&amp;BH$5,Fluxo!$D:$D,$D154,Fluxo!$E:$E,"&lt;&gt;"&amp;"PERMUTANTE"))</f>
        <v>0</v>
      </c>
      <c r="BI154" s="18">
        <f>IF(BI$5&gt;$G$4,0,SUMIFS(Fluxo!$O:$O,Fluxo!$U:$U,"&gt;"&amp;BH$5,Fluxo!$U:$U,"&lt;="&amp;BI$5,Fluxo!$D:$D,$D154,Fluxo!$E:$E,"&lt;&gt;"&amp;"PERMUTANTE"))</f>
        <v>0</v>
      </c>
      <c r="BJ154" s="18">
        <f>IF(BJ$5&gt;$G$4,0,SUMIFS(Fluxo!$O:$O,Fluxo!$U:$U,"&gt;"&amp;BI$5,Fluxo!$U:$U,"&lt;="&amp;BJ$5,Fluxo!$D:$D,$D154,Fluxo!$E:$E,"&lt;&gt;"&amp;"PERMUTANTE"))</f>
        <v>0</v>
      </c>
      <c r="BK154" s="18">
        <f>IF(BK$5&gt;$G$4,0,SUMIFS(Fluxo!$O:$O,Fluxo!$U:$U,"&gt;"&amp;BJ$5,Fluxo!$U:$U,"&lt;="&amp;BK$5,Fluxo!$D:$D,$D154,Fluxo!$E:$E,"&lt;&gt;"&amp;"PERMUTANTE"))</f>
        <v>0</v>
      </c>
      <c r="BL154" s="18">
        <f>IF(BL$5&gt;$G$4,0,SUMIFS(Fluxo!$O:$O,Fluxo!$U:$U,"&gt;"&amp;BK$5,Fluxo!$U:$U,"&lt;="&amp;BL$5,Fluxo!$D:$D,$D154,Fluxo!$E:$E,"&lt;&gt;"&amp;"PERMUTANTE"))</f>
        <v>0</v>
      </c>
      <c r="BM154" s="18">
        <f>IF(BM$5&gt;$G$4,0,SUMIFS(Fluxo!$O:$O,Fluxo!$U:$U,"&gt;"&amp;BL$5,Fluxo!$U:$U,"&lt;="&amp;BM$5,Fluxo!$D:$D,$D154,Fluxo!$E:$E,"&lt;&gt;"&amp;"PERMUTANTE"))</f>
        <v>0</v>
      </c>
      <c r="BN154" s="18">
        <f>IF(BN$5&gt;$G$4,0,SUMIFS(Fluxo!$O:$O,Fluxo!$U:$U,"&gt;"&amp;BM$5,Fluxo!$U:$U,"&lt;="&amp;BN$5,Fluxo!$D:$D,$D154,Fluxo!$E:$E,"&lt;&gt;"&amp;"PERMUTANTE"))</f>
        <v>0</v>
      </c>
      <c r="BO154" s="18">
        <f>IF(BO$5&gt;$G$4,0,SUMIFS(Fluxo!$O:$O,Fluxo!$U:$U,"&gt;"&amp;BN$5,Fluxo!$U:$U,"&lt;="&amp;BO$5,Fluxo!$D:$D,$D154,Fluxo!$E:$E,"&lt;&gt;"&amp;"PERMUTANTE"))</f>
        <v>0</v>
      </c>
      <c r="BP154" s="18">
        <f>IF(BP$5&gt;$G$4,0,SUMIFS(Fluxo!$O:$O,Fluxo!$U:$U,"&gt;"&amp;BO$5,Fluxo!$U:$U,"&lt;="&amp;BP$5,Fluxo!$D:$D,$D154,Fluxo!$E:$E,"&lt;&gt;"&amp;"PERMUTANTE"))</f>
        <v>0</v>
      </c>
      <c r="BQ154" s="18">
        <f>IF(BQ$5&gt;$G$4,0,SUMIFS(Fluxo!$O:$O,Fluxo!$U:$U,"&gt;"&amp;BP$5,Fluxo!$U:$U,"&lt;="&amp;BQ$5,Fluxo!$D:$D,$D154,Fluxo!$E:$E,"&lt;&gt;"&amp;"PERMUTANTE"))</f>
        <v>0</v>
      </c>
      <c r="BR154" s="18">
        <f>IF(BR$5&gt;$G$4,0,SUMIFS(Fluxo!$O:$O,Fluxo!$U:$U,"&gt;"&amp;BQ$5,Fluxo!$U:$U,"&lt;="&amp;BR$5,Fluxo!$D:$D,$D154,Fluxo!$E:$E,"&lt;&gt;"&amp;"PERMUTANTE"))</f>
        <v>0</v>
      </c>
      <c r="BS154" s="18">
        <f>IF(BS$5&gt;$G$4,0,SUMIFS(Fluxo!$O:$O,Fluxo!$U:$U,"&gt;"&amp;BR$5,Fluxo!$U:$U,"&lt;="&amp;BS$5,Fluxo!$D:$D,$D154,Fluxo!$E:$E,"&lt;&gt;"&amp;"PERMUTANTE"))</f>
        <v>0</v>
      </c>
      <c r="BT154" s="18">
        <f>IF(BT$5&gt;$G$4,0,SUMIFS(Fluxo!$O:$O,Fluxo!$U:$U,"&gt;"&amp;BS$5,Fluxo!$U:$U,"&lt;="&amp;BT$5,Fluxo!$D:$D,$D154,Fluxo!$E:$E,"&lt;&gt;"&amp;"PERMUTANTE"))</f>
        <v>0</v>
      </c>
      <c r="BU154" s="18">
        <f>IF(BU$5&gt;$G$4,0,SUMIFS(Fluxo!$O:$O,Fluxo!$U:$U,"&gt;"&amp;BT$5,Fluxo!$U:$U,"&lt;="&amp;BU$5,Fluxo!$D:$D,$D154,Fluxo!$E:$E,"&lt;&gt;"&amp;"PERMUTANTE"))</f>
        <v>0</v>
      </c>
      <c r="BV154" s="18">
        <f>IF(BV$5&gt;$G$4,0,SUMIFS(Fluxo!$O:$O,Fluxo!$U:$U,"&gt;"&amp;BU$5,Fluxo!$U:$U,"&lt;="&amp;BV$5,Fluxo!$D:$D,$D154,Fluxo!$E:$E,"&lt;&gt;"&amp;"PERMUTANTE"))</f>
        <v>0</v>
      </c>
      <c r="BW154" s="18">
        <f>IF(BW$5&gt;$G$4,0,SUMIFS(Fluxo!$O:$O,Fluxo!$U:$U,"&gt;"&amp;BV$5,Fluxo!$U:$U,"&lt;="&amp;BW$5,Fluxo!$D:$D,$D154,Fluxo!$E:$E,"&lt;&gt;"&amp;"PERMUTANTE"))</f>
        <v>0</v>
      </c>
      <c r="BX154" s="18">
        <f>IF(BX$5&gt;$G$4,0,SUMIFS(Fluxo!$O:$O,Fluxo!$U:$U,"&gt;"&amp;BW$5,Fluxo!$U:$U,"&lt;="&amp;BX$5,Fluxo!$D:$D,$D154,Fluxo!$E:$E,"&lt;&gt;"&amp;"PERMUTANTE"))</f>
        <v>0</v>
      </c>
      <c r="BY154" s="18">
        <f>IF(BY$5&gt;$G$4,0,SUMIFS(Fluxo!$O:$O,Fluxo!$U:$U,"&gt;"&amp;BX$5,Fluxo!$U:$U,"&lt;="&amp;BY$5,Fluxo!$D:$D,$D154,Fluxo!$E:$E,"&lt;&gt;"&amp;"PERMUTANTE"))</f>
        <v>0</v>
      </c>
      <c r="BZ154" s="18">
        <f>IF(BZ$5&gt;$G$4,0,SUMIFS(Fluxo!$O:$O,Fluxo!$U:$U,"&gt;"&amp;BY$5,Fluxo!$U:$U,"&lt;="&amp;BZ$5,Fluxo!$D:$D,$D154,Fluxo!$E:$E,"&lt;&gt;"&amp;"PERMUTANTE"))</f>
        <v>0</v>
      </c>
      <c r="CA154" s="18">
        <f>IF(CA$5&gt;$G$4,0,SUMIFS(Fluxo!$O:$O,Fluxo!$U:$U,"&gt;"&amp;BZ$5,Fluxo!$U:$U,"&lt;="&amp;CA$5,Fluxo!$D:$D,$D154,Fluxo!$E:$E,"&lt;&gt;"&amp;"PERMUTANTE"))</f>
        <v>0</v>
      </c>
      <c r="CB154" s="18">
        <f>IF(CB$5&gt;$G$4,0,SUMIFS(Fluxo!$O:$O,Fluxo!$U:$U,"&gt;"&amp;CA$5,Fluxo!$U:$U,"&lt;="&amp;CB$5,Fluxo!$D:$D,$D154,Fluxo!$E:$E,"&lt;&gt;"&amp;"PERMUTANTE"))</f>
        <v>0</v>
      </c>
      <c r="CC154" s="18">
        <f>IF(CC$5&gt;$G$4,0,SUMIFS(Fluxo!$O:$O,Fluxo!$U:$U,"&gt;"&amp;CB$5,Fluxo!$U:$U,"&lt;="&amp;CC$5,Fluxo!$D:$D,$D154,Fluxo!$E:$E,"&lt;&gt;"&amp;"PERMUTANTE"))</f>
        <v>0</v>
      </c>
      <c r="CD154" s="18">
        <f>IF(CD$5&gt;$G$4,0,SUMIFS(Fluxo!$O:$O,Fluxo!$U:$U,"&gt;"&amp;CC$5,Fluxo!$U:$U,"&lt;="&amp;CD$5,Fluxo!$D:$D,$D154,Fluxo!$E:$E,"&lt;&gt;"&amp;"PERMUTANTE"))</f>
        <v>0</v>
      </c>
      <c r="CE154" s="18">
        <f>IF(CE$5&gt;$G$4,0,SUMIFS(Fluxo!$O:$O,Fluxo!$U:$U,"&gt;"&amp;CD$5,Fluxo!$U:$U,"&lt;="&amp;CE$5,Fluxo!$D:$D,$D154,Fluxo!$E:$E,"&lt;&gt;"&amp;"PERMUTANTE"))</f>
        <v>0</v>
      </c>
      <c r="CF154" s="18">
        <f>IF(CF$5&gt;$G$4,0,SUMIFS(Fluxo!$O:$O,Fluxo!$U:$U,"&gt;"&amp;CE$5,Fluxo!$U:$U,"&lt;="&amp;CF$5,Fluxo!$D:$D,$D154,Fluxo!$E:$E,"&lt;&gt;"&amp;"PERMUTANTE"))</f>
        <v>0</v>
      </c>
      <c r="CG154" s="18">
        <f>IF(CG$5&gt;$G$4,0,SUMIFS(Fluxo!$O:$O,Fluxo!$U:$U,"&gt;"&amp;CF$5,Fluxo!$U:$U,"&lt;="&amp;CG$5,Fluxo!$D:$D,$D154,Fluxo!$E:$E,"&lt;&gt;"&amp;"PERMUTANTE"))</f>
        <v>0</v>
      </c>
      <c r="CH154" s="18">
        <f>IF(CH$5&gt;$G$4,0,SUMIFS(Fluxo!$O:$O,Fluxo!$U:$U,"&gt;"&amp;CG$5,Fluxo!$U:$U,"&lt;="&amp;CH$5,Fluxo!$D:$D,$D154,Fluxo!$E:$E,"&lt;&gt;"&amp;"PERMUTANTE"))</f>
        <v>0</v>
      </c>
      <c r="CI154" s="18">
        <f>IF(CI$5&gt;$G$4,0,SUMIFS(Fluxo!$O:$O,Fluxo!$U:$U,"&gt;"&amp;CH$5,Fluxo!$U:$U,"&lt;="&amp;CI$5,Fluxo!$D:$D,$D154,Fluxo!$E:$E,"&lt;&gt;"&amp;"PERMUTANTE"))</f>
        <v>0</v>
      </c>
      <c r="CJ154" s="18">
        <f>IF(CJ$5&gt;$G$4,0,SUMIFS(Fluxo!$O:$O,Fluxo!$U:$U,"&gt;"&amp;CI$5,Fluxo!$U:$U,"&lt;="&amp;CJ$5,Fluxo!$D:$D,$D154,Fluxo!$E:$E,"&lt;&gt;"&amp;"PERMUTANTE"))</f>
        <v>0</v>
      </c>
      <c r="CK154" s="18">
        <f>IF(CK$5&gt;$G$4,0,SUMIFS(Fluxo!$O:$O,Fluxo!$U:$U,"&gt;"&amp;CJ$5,Fluxo!$U:$U,"&lt;="&amp;CK$5,Fluxo!$D:$D,$D154,Fluxo!$E:$E,"&lt;&gt;"&amp;"PERMUTANTE"))</f>
        <v>0</v>
      </c>
      <c r="CL154" s="18">
        <f>IF(CL$5&gt;$G$4,0,SUMIFS(Fluxo!$O:$O,Fluxo!$U:$U,"&gt;"&amp;CK$5,Fluxo!$U:$U,"&lt;="&amp;CL$5,Fluxo!$D:$D,$D154,Fluxo!$E:$E,"&lt;&gt;"&amp;"PERMUTANTE"))</f>
        <v>0</v>
      </c>
      <c r="CM154" s="18">
        <f>IF(CM$5&gt;$G$4,0,SUMIFS(Fluxo!$O:$O,Fluxo!$U:$U,"&gt;"&amp;CL$5,Fluxo!$U:$U,"&lt;="&amp;CM$5,Fluxo!$D:$D,$D154,Fluxo!$E:$E,"&lt;&gt;"&amp;"PERMUTANTE"))</f>
        <v>0</v>
      </c>
      <c r="CN154" s="18">
        <f>IF(CN$5&gt;$G$4,0,SUMIFS(Fluxo!$O:$O,Fluxo!$U:$U,"&gt;"&amp;CM$5,Fluxo!$U:$U,"&lt;="&amp;CN$5,Fluxo!$D:$D,$D154,Fluxo!$E:$E,"&lt;&gt;"&amp;"PERMUTANTE"))</f>
        <v>0</v>
      </c>
      <c r="CO154" s="18">
        <f>IF(CO$5&gt;$G$4,0,SUMIFS(Fluxo!$O:$O,Fluxo!$U:$U,"&gt;"&amp;CN$5,Fluxo!$U:$U,"&lt;="&amp;CO$5,Fluxo!$D:$D,$D154,Fluxo!$E:$E,"&lt;&gt;"&amp;"PERMUTANTE"))</f>
        <v>0</v>
      </c>
      <c r="CP154" s="18">
        <f>IF(CP$5&gt;$G$4,0,SUMIFS(Fluxo!$O:$O,Fluxo!$U:$U,"&gt;"&amp;CO$5,Fluxo!$U:$U,"&lt;="&amp;CP$5,Fluxo!$D:$D,$D154,Fluxo!$E:$E,"&lt;&gt;"&amp;"PERMUTANTE"))</f>
        <v>0</v>
      </c>
      <c r="CQ154" s="18">
        <f>IF(CQ$5&gt;$G$4,0,SUMIFS(Fluxo!$O:$O,Fluxo!$U:$U,"&gt;"&amp;CP$5,Fluxo!$U:$U,"&lt;="&amp;CQ$5,Fluxo!$D:$D,$D154,Fluxo!$E:$E,"&lt;&gt;"&amp;"PERMUTANTE"))</f>
        <v>0</v>
      </c>
      <c r="CR154" s="18">
        <f>IF(CR$5&gt;$G$4,0,SUMIFS(Fluxo!$O:$O,Fluxo!$U:$U,"&gt;"&amp;CQ$5,Fluxo!$U:$U,"&lt;="&amp;CR$5,Fluxo!$D:$D,$D154,Fluxo!$E:$E,"&lt;&gt;"&amp;"PERMUTANTE"))</f>
        <v>0</v>
      </c>
      <c r="CS154" s="18">
        <f>IF(CS$5&gt;$G$4,0,SUMIFS(Fluxo!$O:$O,Fluxo!$U:$U,"&gt;"&amp;CR$5,Fluxo!$U:$U,"&lt;="&amp;CS$5,Fluxo!$D:$D,$D154,Fluxo!$E:$E,"&lt;&gt;"&amp;"PERMUTANTE"))</f>
        <v>0</v>
      </c>
      <c r="CT154" s="18">
        <f>IF(CT$5&gt;$G$4,0,SUMIFS(Fluxo!$O:$O,Fluxo!$U:$U,"&gt;"&amp;CS$5,Fluxo!$U:$U,"&lt;="&amp;CT$5,Fluxo!$D:$D,$D154,Fluxo!$E:$E,"&lt;&gt;"&amp;"PERMUTANTE"))</f>
        <v>0</v>
      </c>
      <c r="CU154" s="18">
        <f>IF(CU$5&gt;$G$4,0,SUMIFS(Fluxo!$O:$O,Fluxo!$U:$U,"&gt;"&amp;CT$5,Fluxo!$U:$U,"&lt;="&amp;CU$5,Fluxo!$D:$D,$D154,Fluxo!$E:$E,"&lt;&gt;"&amp;"PERMUTANTE"))</f>
        <v>0</v>
      </c>
      <c r="CV154" s="18">
        <f>IF(CV$5&gt;$G$4,0,SUMIFS(Fluxo!$O:$O,Fluxo!$U:$U,"&gt;"&amp;CU$5,Fluxo!$U:$U,"&lt;="&amp;CV$5,Fluxo!$D:$D,$D154,Fluxo!$E:$E,"&lt;&gt;"&amp;"PERMUTANTE"))</f>
        <v>0</v>
      </c>
      <c r="CW154" s="18">
        <f>IF(CW$5&gt;$G$4,0,SUMIFS(Fluxo!$O:$O,Fluxo!$U:$U,"&gt;"&amp;CV$5,Fluxo!$U:$U,"&lt;="&amp;CW$5,Fluxo!$D:$D,$D154,Fluxo!$E:$E,"&lt;&gt;"&amp;"PERMUTANTE"))</f>
        <v>0</v>
      </c>
      <c r="CX154" s="18">
        <f>IF(CX$5&gt;$G$4,0,SUMIFS(Fluxo!$O:$O,Fluxo!$U:$U,"&gt;"&amp;CW$5,Fluxo!$U:$U,"&lt;="&amp;CX$5,Fluxo!$D:$D,$D154,Fluxo!$E:$E,"&lt;&gt;"&amp;"PERMUTANTE"))</f>
        <v>0</v>
      </c>
      <c r="CY154" s="18">
        <f>IF(CY$5&gt;$G$4,0,SUMIFS(Fluxo!$O:$O,Fluxo!$U:$U,"&gt;"&amp;CX$5,Fluxo!$U:$U,"&lt;="&amp;CY$5,Fluxo!$D:$D,$D154,Fluxo!$E:$E,"&lt;&gt;"&amp;"PERMUTANTE"))</f>
        <v>0</v>
      </c>
      <c r="CZ154" s="18">
        <f>IF(CZ$5&gt;$G$4,0,SUMIFS(Fluxo!$O:$O,Fluxo!$U:$U,"&gt;"&amp;CY$5,Fluxo!$U:$U,"&lt;="&amp;CZ$5,Fluxo!$D:$D,$D154,Fluxo!$E:$E,"&lt;&gt;"&amp;"PERMUTANTE"))</f>
        <v>0</v>
      </c>
      <c r="DA154" s="18">
        <f>IF(DA$5&gt;$G$4,0,SUMIFS(Fluxo!$O:$O,Fluxo!$U:$U,"&gt;"&amp;CZ$5,Fluxo!$U:$U,"&lt;="&amp;DA$5,Fluxo!$D:$D,$D154,Fluxo!$E:$E,"&lt;&gt;"&amp;"PERMUTANTE"))</f>
        <v>0</v>
      </c>
      <c r="DB154" s="18">
        <f>IF(DB$5&gt;$G$4,0,SUMIFS(Fluxo!$O:$O,Fluxo!$U:$U,"&gt;"&amp;DA$5,Fluxo!$U:$U,"&lt;="&amp;DB$5,Fluxo!$D:$D,$D154,Fluxo!$E:$E,"&lt;&gt;"&amp;"PERMUTANTE"))</f>
        <v>0</v>
      </c>
      <c r="DC154" s="18">
        <f>IF(DC$5&gt;$G$4,0,SUMIFS(Fluxo!$O:$O,Fluxo!$U:$U,"&gt;"&amp;DB$5,Fluxo!$U:$U,"&lt;="&amp;DC$5,Fluxo!$D:$D,$D154,Fluxo!$E:$E,"&lt;&gt;"&amp;"PERMUTANTE"))</f>
        <v>0</v>
      </c>
      <c r="DD154" s="18">
        <f>IF(DD$5&gt;$G$4,0,SUMIFS(Fluxo!$O:$O,Fluxo!$U:$U,"&gt;"&amp;DC$5,Fluxo!$U:$U,"&lt;="&amp;DD$5,Fluxo!$D:$D,$D154,Fluxo!$E:$E,"&lt;&gt;"&amp;"PERMUTANTE"))</f>
        <v>0</v>
      </c>
      <c r="DE154" s="18">
        <f>IF(DE$5&gt;$G$4,0,SUMIFS(Fluxo!$O:$O,Fluxo!$U:$U,"&gt;"&amp;DD$5,Fluxo!$U:$U,"&lt;="&amp;DE$5,Fluxo!$D:$D,$D154,Fluxo!$E:$E,"&lt;&gt;"&amp;"PERMUTANTE"))</f>
        <v>0</v>
      </c>
      <c r="DF154" s="18">
        <f>IF(DF$5&gt;$G$4,0,SUMIFS(Fluxo!$O:$O,Fluxo!$U:$U,"&gt;"&amp;DE$5,Fluxo!$U:$U,"&lt;="&amp;DF$5,Fluxo!$D:$D,$D154,Fluxo!$E:$E,"&lt;&gt;"&amp;"PERMUTANTE"))</f>
        <v>0</v>
      </c>
      <c r="DG154" s="18">
        <f>IF(DG$5&gt;$G$4,0,SUMIFS(Fluxo!$O:$O,Fluxo!$U:$U,"&gt;"&amp;DF$5,Fluxo!$U:$U,"&lt;="&amp;DG$5,Fluxo!$D:$D,$D154,Fluxo!$E:$E,"&lt;&gt;"&amp;"PERMUTANTE"))</f>
        <v>0</v>
      </c>
      <c r="DH154" s="18">
        <f>IF(DH$5&gt;$G$4,0,SUMIFS(Fluxo!$O:$O,Fluxo!$U:$U,"&gt;"&amp;DG$5,Fluxo!$U:$U,"&lt;="&amp;DH$5,Fluxo!$D:$D,$D154,Fluxo!$E:$E,"&lt;&gt;"&amp;"PERMUTANTE"))</f>
        <v>0</v>
      </c>
      <c r="DI154" s="18">
        <f>IF(DI$5&gt;$G$4,0,SUMIFS(Fluxo!$O:$O,Fluxo!$U:$U,"&gt;"&amp;DH$5,Fluxo!$U:$U,"&lt;="&amp;DI$5,Fluxo!$D:$D,$D154,Fluxo!$E:$E,"&lt;&gt;"&amp;"PERMUTANTE"))</f>
        <v>0</v>
      </c>
      <c r="DJ154" s="18">
        <f>IF(DJ$5&gt;$G$4,0,SUMIFS(Fluxo!$O:$O,Fluxo!$U:$U,"&gt;"&amp;DI$5,Fluxo!$U:$U,"&lt;="&amp;DJ$5,Fluxo!$D:$D,$D154,Fluxo!$E:$E,"&lt;&gt;"&amp;"PERMUTANTE"))</f>
        <v>0</v>
      </c>
      <c r="DK154" s="18">
        <f>IF(DK$5&gt;$G$4,0,SUMIFS(Fluxo!$O:$O,Fluxo!$U:$U,"&gt;"&amp;DJ$5,Fluxo!$U:$U,"&lt;="&amp;DK$5,Fluxo!$D:$D,$D154,Fluxo!$E:$E,"&lt;&gt;"&amp;"PERMUTANTE"))</f>
        <v>0</v>
      </c>
      <c r="DL154" s="18">
        <f>IF(DL$5&gt;$G$4,0,SUMIFS(Fluxo!$O:$O,Fluxo!$U:$U,"&gt;"&amp;DK$5,Fluxo!$U:$U,"&lt;="&amp;DL$5,Fluxo!$D:$D,$D154,Fluxo!$E:$E,"&lt;&gt;"&amp;"PERMUTANTE"))</f>
        <v>0</v>
      </c>
      <c r="DM154" s="18">
        <f>IF(DM$5&gt;$G$4,0,SUMIFS(Fluxo!$O:$O,Fluxo!$U:$U,"&gt;"&amp;DL$5,Fluxo!$U:$U,"&lt;="&amp;DM$5,Fluxo!$D:$D,$D154,Fluxo!$E:$E,"&lt;&gt;"&amp;"PERMUTANTE"))</f>
        <v>0</v>
      </c>
      <c r="DN154" s="18">
        <f>IF(DN$5&gt;$G$4,0,SUMIFS(Fluxo!$O:$O,Fluxo!$U:$U,"&gt;"&amp;DM$5,Fluxo!$U:$U,"&lt;="&amp;DN$5,Fluxo!$D:$D,$D154,Fluxo!$E:$E,"&lt;&gt;"&amp;"PERMUTANTE"))</f>
        <v>0</v>
      </c>
      <c r="DO154" s="18">
        <f>IF(DO$5&gt;$G$4,0,SUMIFS(Fluxo!$O:$O,Fluxo!$U:$U,"&gt;"&amp;DN$5,Fluxo!$U:$U,"&lt;="&amp;DO$5,Fluxo!$D:$D,$D154,Fluxo!$E:$E,"&lt;&gt;"&amp;"PERMUTANTE"))</f>
        <v>0</v>
      </c>
      <c r="DP154" s="18">
        <f>IF(DP$5&gt;$G$4,0,SUMIFS(Fluxo!$O:$O,Fluxo!$U:$U,"&gt;"&amp;DO$5,Fluxo!$U:$U,"&lt;="&amp;DP$5,Fluxo!$D:$D,$D154,Fluxo!$E:$E,"&lt;&gt;"&amp;"PERMUTANTE"))</f>
        <v>0</v>
      </c>
      <c r="DQ154" s="18">
        <f>IF(DQ$5&gt;$G$4,0,SUMIFS(Fluxo!$O:$O,Fluxo!$U:$U,"&gt;"&amp;DP$5,Fluxo!$U:$U,"&lt;="&amp;DQ$5,Fluxo!$D:$D,$D154,Fluxo!$E:$E,"&lt;&gt;"&amp;"PERMUTANTE"))</f>
        <v>0</v>
      </c>
      <c r="DR154" s="18">
        <f>IF(DR$5&gt;$G$4,0,SUMIFS(Fluxo!$O:$O,Fluxo!$U:$U,"&gt;"&amp;DQ$5,Fluxo!$U:$U,"&lt;="&amp;DR$5,Fluxo!$D:$D,$D154,Fluxo!$E:$E,"&lt;&gt;"&amp;"PERMUTANTE"))</f>
        <v>0</v>
      </c>
      <c r="DS154" s="18">
        <f>IF(DS$5&gt;$G$4,0,SUMIFS(Fluxo!$O:$O,Fluxo!$U:$U,"&gt;"&amp;DR$5,Fluxo!$U:$U,"&lt;="&amp;DS$5,Fluxo!$D:$D,$D154,Fluxo!$E:$E,"&lt;&gt;"&amp;"PERMUTANTE"))</f>
        <v>0</v>
      </c>
      <c r="DT154" s="18">
        <f>IF(DT$5&gt;$G$4,0,SUMIFS(Fluxo!$O:$O,Fluxo!$U:$U,"&gt;"&amp;DS$5,Fluxo!$U:$U,"&lt;="&amp;DT$5,Fluxo!$D:$D,$D154,Fluxo!$E:$E,"&lt;&gt;"&amp;"PERMUTANTE"))</f>
        <v>0</v>
      </c>
      <c r="DU154" s="18">
        <f>IF(DU$5&gt;$G$4,0,SUMIFS(Fluxo!$O:$O,Fluxo!$U:$U,"&gt;"&amp;DT$5,Fluxo!$U:$U,"&lt;="&amp;DU$5,Fluxo!$D:$D,$D154,Fluxo!$E:$E,"&lt;&gt;"&amp;"PERMUTANTE"))</f>
        <v>0</v>
      </c>
      <c r="DV154" s="18">
        <f>IF(DV$5&gt;$G$4,0,SUMIFS(Fluxo!$O:$O,Fluxo!$U:$U,"&gt;"&amp;DU$5,Fluxo!$U:$U,"&lt;="&amp;DV$5,Fluxo!$D:$D,$D154,Fluxo!$E:$E,"&lt;&gt;"&amp;"PERMUTANTE"))</f>
        <v>0</v>
      </c>
      <c r="DW154" s="18">
        <f>IF(DW$5&gt;$G$4,0,SUMIFS(Fluxo!$O:$O,Fluxo!$U:$U,"&gt;"&amp;DV$5,Fluxo!$U:$U,"&lt;="&amp;DW$5,Fluxo!$D:$D,$D154,Fluxo!$E:$E,"&lt;&gt;"&amp;"PERMUTANTE"))</f>
        <v>0</v>
      </c>
      <c r="DX154" s="18">
        <f>IF(DX$5&gt;$G$4,0,SUMIFS(Fluxo!$O:$O,Fluxo!$U:$U,"&gt;"&amp;DW$5,Fluxo!$U:$U,"&lt;="&amp;DX$5,Fluxo!$D:$D,$D154,Fluxo!$E:$E,"&lt;&gt;"&amp;"PERMUTANTE"))</f>
        <v>0</v>
      </c>
      <c r="DY154" s="18">
        <f>IF(DY$5&gt;$G$4,0,SUMIFS(Fluxo!$O:$O,Fluxo!$U:$U,"&gt;"&amp;DX$5,Fluxo!$U:$U,"&lt;="&amp;DY$5,Fluxo!$D:$D,$D154,Fluxo!$E:$E,"&lt;&gt;"&amp;"PERMUTANTE"))</f>
        <v>0</v>
      </c>
      <c r="DZ154" s="18">
        <f>IF(DZ$5&gt;$G$4,0,SUMIFS(Fluxo!$O:$O,Fluxo!$U:$U,"&gt;"&amp;DY$5,Fluxo!$U:$U,"&lt;="&amp;DZ$5,Fluxo!$D:$D,$D154,Fluxo!$E:$E,"&lt;&gt;"&amp;"PERMUTANTE"))</f>
        <v>0</v>
      </c>
      <c r="EA154" s="18">
        <f>IF(EA$5&gt;$G$4,0,SUMIFS(Fluxo!$O:$O,Fluxo!$U:$U,"&gt;"&amp;DZ$5,Fluxo!$U:$U,"&lt;="&amp;EA$5,Fluxo!$D:$D,$D154,Fluxo!$E:$E,"&lt;&gt;"&amp;"PERMUTANTE"))</f>
        <v>0</v>
      </c>
      <c r="EB154" s="18">
        <f>IF(EB$5&gt;$G$4,0,SUMIFS(Fluxo!$O:$O,Fluxo!$U:$U,"&gt;"&amp;EA$5,Fluxo!$U:$U,"&lt;="&amp;EB$5,Fluxo!$D:$D,$D154,Fluxo!$E:$E,"&lt;&gt;"&amp;"PERMUTANTE"))</f>
        <v>0</v>
      </c>
      <c r="EC154" s="18">
        <f>IF(EC$5&gt;$G$4,0,SUMIFS(Fluxo!$O:$O,Fluxo!$U:$U,"&gt;"&amp;EB$5,Fluxo!$U:$U,"&lt;="&amp;EC$5,Fluxo!$D:$D,$D154,Fluxo!$E:$E,"&lt;&gt;"&amp;"PERMUTANTE"))</f>
        <v>0</v>
      </c>
      <c r="ED154" s="18">
        <f>IF(ED$5&gt;$G$4,0,SUMIFS(Fluxo!$O:$O,Fluxo!$U:$U,"&gt;"&amp;EC$5,Fluxo!$U:$U,"&lt;="&amp;ED$5,Fluxo!$D:$D,$D154,Fluxo!$E:$E,"&lt;&gt;"&amp;"PERMUTANTE"))</f>
        <v>0</v>
      </c>
      <c r="EE154" s="18">
        <f>IF(EE$5&gt;$G$4,0,SUMIFS(Fluxo!$O:$O,Fluxo!$U:$U,"&gt;"&amp;ED$5,Fluxo!$U:$U,"&lt;="&amp;EE$5,Fluxo!$D:$D,$D154,Fluxo!$E:$E,"&lt;&gt;"&amp;"PERMUTANTE"))</f>
        <v>0</v>
      </c>
      <c r="EF154" s="18">
        <f>IF(EF$5&gt;$G$4,0,SUMIFS(Fluxo!$O:$O,Fluxo!$U:$U,"&gt;"&amp;EE$5,Fluxo!$U:$U,"&lt;="&amp;EF$5,Fluxo!$D:$D,$D154,Fluxo!$E:$E,"&lt;&gt;"&amp;"PERMUTANTE"))</f>
        <v>0</v>
      </c>
      <c r="EG154" s="18">
        <f>IF(EG$5&gt;$G$4,0,SUMIFS(Fluxo!$O:$O,Fluxo!$U:$U,"&gt;"&amp;EF$5,Fluxo!$U:$U,"&lt;="&amp;EG$5,Fluxo!$D:$D,$D154,Fluxo!$E:$E,"&lt;&gt;"&amp;"PERMUTANTE"))</f>
        <v>0</v>
      </c>
      <c r="EH154" s="18">
        <f>IF(EH$5&gt;$G$4,0,SUMIFS(Fluxo!$O:$O,Fluxo!$U:$U,"&gt;"&amp;EG$5,Fluxo!$U:$U,"&lt;="&amp;EH$5,Fluxo!$D:$D,$D154,Fluxo!$E:$E,"&lt;&gt;"&amp;"PERMUTANTE"))</f>
        <v>0</v>
      </c>
      <c r="EI154" s="18">
        <f>IF(EI$5&gt;$G$4,0,SUMIFS(Fluxo!$O:$O,Fluxo!$U:$U,"&gt;"&amp;EH$5,Fluxo!$U:$U,"&lt;="&amp;EI$5,Fluxo!$D:$D,$D154,Fluxo!$E:$E,"&lt;&gt;"&amp;"PERMUTANTE"))</f>
        <v>0</v>
      </c>
      <c r="EJ154" s="18">
        <f>IF(EJ$5&gt;$G$4,0,SUMIFS(Fluxo!$O:$O,Fluxo!$U:$U,"&gt;"&amp;EI$5,Fluxo!$U:$U,"&lt;="&amp;EJ$5,Fluxo!$D:$D,$D154,Fluxo!$E:$E,"&lt;&gt;"&amp;"PERMUTANTE"))</f>
        <v>0</v>
      </c>
      <c r="EK154" s="18">
        <f>IF(EK$5&gt;$G$4,0,SUMIFS(Fluxo!$O:$O,Fluxo!$U:$U,"&gt;"&amp;EJ$5,Fluxo!$U:$U,"&lt;="&amp;EK$5,Fluxo!$D:$D,$D154,Fluxo!$E:$E,"&lt;&gt;"&amp;"PERMUTANTE"))</f>
        <v>0</v>
      </c>
      <c r="EL154" s="18">
        <f>IF(EL$5&gt;$G$4,0,SUMIFS(Fluxo!$O:$O,Fluxo!$U:$U,"&gt;"&amp;EK$5,Fluxo!$U:$U,"&lt;="&amp;EL$5,Fluxo!$D:$D,$D154,Fluxo!$E:$E,"&lt;&gt;"&amp;"PERMUTANTE"))</f>
        <v>0</v>
      </c>
      <c r="EM154" s="18">
        <f>IF(EM$5&gt;$G$4,0,SUMIFS(Fluxo!$O:$O,Fluxo!$U:$U,"&gt;"&amp;EL$5,Fluxo!$U:$U,"&lt;="&amp;EM$5,Fluxo!$D:$D,$D154,Fluxo!$E:$E,"&lt;&gt;"&amp;"PERMUTANTE"))</f>
        <v>0</v>
      </c>
      <c r="EN154" s="18">
        <f>IF(EN$5&gt;$G$4,0,SUMIFS(Fluxo!$O:$O,Fluxo!$U:$U,"&gt;"&amp;EM$5,Fluxo!$U:$U,"&lt;="&amp;EN$5,Fluxo!$D:$D,$D154,Fluxo!$E:$E,"&lt;&gt;"&amp;"PERMUTANTE"))</f>
        <v>0</v>
      </c>
      <c r="EO154" s="18">
        <f>IF(EO$5&gt;$G$4,0,SUMIFS(Fluxo!$O:$O,Fluxo!$U:$U,"&gt;"&amp;EN$5,Fluxo!$U:$U,"&lt;="&amp;EO$5,Fluxo!$D:$D,$D154,Fluxo!$E:$E,"&lt;&gt;"&amp;"PERMUTANTE"))</f>
        <v>0</v>
      </c>
      <c r="EP154" s="18">
        <f>IF(EP$5&gt;$G$4,0,SUMIFS(Fluxo!$O:$O,Fluxo!$U:$U,"&gt;"&amp;EO$5,Fluxo!$U:$U,"&lt;="&amp;EP$5,Fluxo!$D:$D,$D154,Fluxo!$E:$E,"&lt;&gt;"&amp;"PERMUTANTE"))</f>
        <v>0</v>
      </c>
      <c r="EQ154" s="18">
        <f>IF(EQ$5&gt;$G$4,0,SUMIFS(Fluxo!$O:$O,Fluxo!$U:$U,"&gt;"&amp;EP$5,Fluxo!$U:$U,"&lt;="&amp;EQ$5,Fluxo!$D:$D,$D154,Fluxo!$E:$E,"&lt;&gt;"&amp;"PERMUTANTE"))</f>
        <v>0</v>
      </c>
      <c r="ER154" s="18">
        <f>IF(ER$5&gt;$G$4,0,SUMIFS(Fluxo!$O:$O,Fluxo!$U:$U,"&gt;"&amp;EQ$5,Fluxo!$U:$U,"&lt;="&amp;ER$5,Fluxo!$D:$D,$D154,Fluxo!$E:$E,"&lt;&gt;"&amp;"PERMUTANTE"))</f>
        <v>0</v>
      </c>
      <c r="ES154" s="18">
        <f>IF(ES$5&gt;$G$4,0,SUMIFS(Fluxo!$O:$O,Fluxo!$U:$U,"&gt;"&amp;ER$5,Fluxo!$U:$U,"&lt;="&amp;ES$5,Fluxo!$D:$D,$D154,Fluxo!$E:$E,"&lt;&gt;"&amp;"PERMUTANTE"))</f>
        <v>0</v>
      </c>
      <c r="ET154" s="18">
        <f>IF(ET$5&gt;$G$4,0,SUMIFS(Fluxo!$O:$O,Fluxo!$U:$U,"&gt;"&amp;ES$5,Fluxo!$U:$U,"&lt;="&amp;ET$5,Fluxo!$D:$D,$D154,Fluxo!$E:$E,"&lt;&gt;"&amp;"PERMUTANTE"))</f>
        <v>0</v>
      </c>
      <c r="EU154" s="18">
        <f>IF(EU$5&gt;$G$4,0,SUMIFS(Fluxo!$O:$O,Fluxo!$U:$U,"&gt;"&amp;ET$5,Fluxo!$U:$U,"&lt;="&amp;EU$5,Fluxo!$D:$D,$D154,Fluxo!$E:$E,"&lt;&gt;"&amp;"PERMUTANTE"))</f>
        <v>0</v>
      </c>
      <c r="EV154" s="18">
        <f>IF(EV$5&gt;$G$4,0,SUMIFS(Fluxo!$O:$O,Fluxo!$U:$U,"&gt;"&amp;EU$5,Fluxo!$U:$U,"&lt;="&amp;EV$5,Fluxo!$D:$D,$D154,Fluxo!$E:$E,"&lt;&gt;"&amp;"PERMUTANTE"))</f>
        <v>0</v>
      </c>
      <c r="EW154" s="18">
        <f>IF(EW$5&gt;$G$4,0,SUMIFS(Fluxo!$O:$O,Fluxo!$U:$U,"&gt;"&amp;EV$5,Fluxo!$U:$U,"&lt;="&amp;EW$5,Fluxo!$D:$D,$D154,Fluxo!$E:$E,"&lt;&gt;"&amp;"PERMUTANTE"))</f>
        <v>0</v>
      </c>
      <c r="EX154" s="18">
        <f>IF(EX$5&gt;$G$4,0,SUMIFS(Fluxo!$O:$O,Fluxo!$U:$U,"&gt;"&amp;EW$5,Fluxo!$U:$U,"&lt;="&amp;EX$5,Fluxo!$D:$D,$D154,Fluxo!$E:$E,"&lt;&gt;"&amp;"PERMUTANTE"))</f>
        <v>0</v>
      </c>
      <c r="EY154" s="18">
        <f>IF(EY$5&gt;$G$4,0,SUMIFS(Fluxo!$O:$O,Fluxo!$U:$U,"&gt;"&amp;EX$5,Fluxo!$U:$U,"&lt;="&amp;EY$5,Fluxo!$D:$D,$D154,Fluxo!$E:$E,"&lt;&gt;"&amp;"PERMUTANTE"))</f>
        <v>0</v>
      </c>
      <c r="EZ154" s="18">
        <f>IF(EZ$5&gt;$G$4,0,SUMIFS(Fluxo!$O:$O,Fluxo!$U:$U,"&gt;"&amp;EY$5,Fluxo!$U:$U,"&lt;="&amp;EZ$5,Fluxo!$D:$D,$D154,Fluxo!$E:$E,"&lt;&gt;"&amp;"PERMUTANTE"))</f>
        <v>0</v>
      </c>
      <c r="FA154" s="18">
        <f>IF(FA$5&gt;$G$4,0,SUMIFS(Fluxo!$O:$O,Fluxo!$U:$U,"&gt;"&amp;EZ$5,Fluxo!$U:$U,"&lt;="&amp;FA$5,Fluxo!$D:$D,$D154,Fluxo!$E:$E,"&lt;&gt;"&amp;"PERMUTANTE"))</f>
        <v>0</v>
      </c>
      <c r="FB154" s="18">
        <f>IF(FB$5&gt;$G$4,0,SUMIFS(Fluxo!$O:$O,Fluxo!$U:$U,"&gt;"&amp;FA$5,Fluxo!$U:$U,"&lt;="&amp;FB$5,Fluxo!$D:$D,$D154,Fluxo!$E:$E,"&lt;&gt;"&amp;"PERMUTANTE"))</f>
        <v>0</v>
      </c>
      <c r="FC154" s="18">
        <f>IF(FC$5&gt;$G$4,0,SUMIFS(Fluxo!$O:$O,Fluxo!$U:$U,"&gt;"&amp;FB$5,Fluxo!$U:$U,"&lt;="&amp;FC$5,Fluxo!$D:$D,$D154,Fluxo!$E:$E,"&lt;&gt;"&amp;"PERMUTANTE"))</f>
        <v>0</v>
      </c>
      <c r="FD154" s="18">
        <f>IF(FD$5&gt;$G$4,0,SUMIFS(Fluxo!$O:$O,Fluxo!$U:$U,"&gt;"&amp;FC$5,Fluxo!$U:$U,"&lt;="&amp;FD$5,Fluxo!$D:$D,$D154,Fluxo!$E:$E,"&lt;&gt;"&amp;"PERMUTANTE"))</f>
        <v>0</v>
      </c>
      <c r="FE154" s="18">
        <f>IF(FE$5&gt;$G$4,0,SUMIFS(Fluxo!$O:$O,Fluxo!$U:$U,"&gt;"&amp;FD$5,Fluxo!$U:$U,"&lt;="&amp;FE$5,Fluxo!$D:$D,$D154,Fluxo!$E:$E,"&lt;&gt;"&amp;"PERMUTANTE"))</f>
        <v>0</v>
      </c>
      <c r="FF154" s="18">
        <f>IF(FF$5&gt;$G$4,0,SUMIFS(Fluxo!$O:$O,Fluxo!$U:$U,"&gt;"&amp;FE$5,Fluxo!$U:$U,"&lt;="&amp;FF$5,Fluxo!$D:$D,$D154,Fluxo!$E:$E,"&lt;&gt;"&amp;"PERMUTANTE"))</f>
        <v>0</v>
      </c>
      <c r="FG154" s="18">
        <f>IF(FG$5&gt;$G$4,0,SUMIFS(Fluxo!$O:$O,Fluxo!$U:$U,"&gt;"&amp;FF$5,Fluxo!$U:$U,"&lt;="&amp;FG$5,Fluxo!$D:$D,$D154,Fluxo!$E:$E,"&lt;&gt;"&amp;"PERMUTANTE"))</f>
        <v>0</v>
      </c>
      <c r="FH154" s="18">
        <f>IF(FH$5&gt;$G$4,0,SUMIFS(Fluxo!$O:$O,Fluxo!$U:$U,"&gt;"&amp;FG$5,Fluxo!$U:$U,"&lt;="&amp;FH$5,Fluxo!$D:$D,$D154,Fluxo!$E:$E,"&lt;&gt;"&amp;"PERMUTANTE"))</f>
        <v>0</v>
      </c>
      <c r="FI154" s="18">
        <f>IF(FI$5&gt;$G$4,0,SUMIFS(Fluxo!$O:$O,Fluxo!$U:$U,"&gt;"&amp;FH$5,Fluxo!$U:$U,"&lt;="&amp;FI$5,Fluxo!$D:$D,$D154,Fluxo!$E:$E,"&lt;&gt;"&amp;"PERMUTANTE"))</f>
        <v>0</v>
      </c>
      <c r="FJ154" s="18">
        <f>IF(FJ$5&gt;$G$4,0,SUMIFS(Fluxo!$O:$O,Fluxo!$U:$U,"&gt;"&amp;FI$5,Fluxo!$U:$U,"&lt;="&amp;FJ$5,Fluxo!$D:$D,$D154,Fluxo!$E:$E,"&lt;&gt;"&amp;"PERMUTANTE"))</f>
        <v>0</v>
      </c>
      <c r="FK154" s="18">
        <f>IF(FK$5&gt;$G$4,0,SUMIFS(Fluxo!$O:$O,Fluxo!$U:$U,"&gt;"&amp;FJ$5,Fluxo!$U:$U,"&lt;="&amp;FK$5,Fluxo!$D:$D,$D154,Fluxo!$E:$E,"&lt;&gt;"&amp;"PERMUTANTE"))</f>
        <v>0</v>
      </c>
      <c r="FL154" s="18">
        <f>IF(FL$5&gt;$G$4,0,SUMIFS(Fluxo!$O:$O,Fluxo!$U:$U,"&gt;"&amp;FK$5,Fluxo!$U:$U,"&lt;="&amp;FL$5,Fluxo!$D:$D,$D154,Fluxo!$E:$E,"&lt;&gt;"&amp;"PERMUTANTE"))</f>
        <v>0</v>
      </c>
      <c r="FM154" s="18">
        <f>IF(FM$5&gt;$G$4,0,SUMIFS(Fluxo!$O:$O,Fluxo!$U:$U,"&gt;"&amp;FL$5,Fluxo!$U:$U,"&lt;="&amp;FM$5,Fluxo!$D:$D,$D154,Fluxo!$E:$E,"&lt;&gt;"&amp;"PERMUTANTE"))</f>
        <v>0</v>
      </c>
      <c r="FN154" s="18">
        <f>IF(FN$5&gt;$G$4,0,SUMIFS(Fluxo!$O:$O,Fluxo!$U:$U,"&gt;"&amp;FM$5,Fluxo!$U:$U,"&lt;="&amp;FN$5,Fluxo!$D:$D,$D154,Fluxo!$E:$E,"&lt;&gt;"&amp;"PERMUTANTE"))</f>
        <v>0</v>
      </c>
      <c r="FO154" s="18">
        <f>IF(FO$5&gt;$G$4,0,SUMIFS(Fluxo!$O:$O,Fluxo!$U:$U,"&gt;"&amp;FN$5,Fluxo!$U:$U,"&lt;="&amp;FO$5,Fluxo!$D:$D,$D154,Fluxo!$E:$E,"&lt;&gt;"&amp;"PERMUTANTE"))</f>
        <v>0</v>
      </c>
      <c r="FP154" s="18">
        <f>IF(FP$5&gt;$G$4,0,SUMIFS(Fluxo!$O:$O,Fluxo!$U:$U,"&gt;"&amp;FO$5,Fluxo!$U:$U,"&lt;="&amp;FP$5,Fluxo!$D:$D,$D154,Fluxo!$E:$E,"&lt;&gt;"&amp;"PERMUTANTE"))</f>
        <v>0</v>
      </c>
      <c r="FQ154" s="18">
        <f>IF(FQ$5&gt;$G$4,0,SUMIFS(Fluxo!$O:$O,Fluxo!$U:$U,"&gt;"&amp;FP$5,Fluxo!$U:$U,"&lt;="&amp;FQ$5,Fluxo!$D:$D,$D154,Fluxo!$E:$E,"&lt;&gt;"&amp;"PERMUTANTE"))</f>
        <v>0</v>
      </c>
      <c r="FR154" s="18">
        <f>IF(FR$5&gt;$G$4,0,SUMIFS(Fluxo!$O:$O,Fluxo!$U:$U,"&gt;"&amp;FQ$5,Fluxo!$U:$U,"&lt;="&amp;FR$5,Fluxo!$D:$D,$D154,Fluxo!$E:$E,"&lt;&gt;"&amp;"PERMUTANTE"))</f>
        <v>0</v>
      </c>
      <c r="FS154" s="18">
        <f>IF(FS$5&gt;$G$4,0,SUMIFS(Fluxo!$O:$O,Fluxo!$U:$U,"&gt;"&amp;FR$5,Fluxo!$U:$U,"&lt;="&amp;FS$5,Fluxo!$D:$D,$D154,Fluxo!$E:$E,"&lt;&gt;"&amp;"PERMUTANTE"))</f>
        <v>0</v>
      </c>
      <c r="FT154" s="18">
        <f>IF(FT$5&gt;$G$4,0,SUMIFS(Fluxo!$O:$O,Fluxo!$U:$U,"&gt;"&amp;FS$5,Fluxo!$U:$U,"&lt;="&amp;FT$5,Fluxo!$D:$D,$D154,Fluxo!$E:$E,"&lt;&gt;"&amp;"PERMUTANTE"))</f>
        <v>0</v>
      </c>
      <c r="FU154" s="18">
        <f>IF(FU$5&gt;$G$4,0,SUMIFS(Fluxo!$O:$O,Fluxo!$U:$U,"&gt;"&amp;FT$5,Fluxo!$U:$U,"&lt;="&amp;FU$5,Fluxo!$D:$D,$D154,Fluxo!$E:$E,"&lt;&gt;"&amp;"PERMUTANTE"))</f>
        <v>0</v>
      </c>
      <c r="FV154" s="18">
        <f>IF(FV$5&gt;$G$4,0,SUMIFS(Fluxo!$O:$O,Fluxo!$U:$U,"&gt;"&amp;FU$5,Fluxo!$U:$U,"&lt;="&amp;FV$5,Fluxo!$D:$D,$D154,Fluxo!$E:$E,"&lt;&gt;"&amp;"PERMUTANTE"))</f>
        <v>0</v>
      </c>
      <c r="FW154" s="18">
        <f>IF(FW$5&gt;$G$4,0,SUMIFS(Fluxo!$O:$O,Fluxo!$U:$U,"&gt;"&amp;FV$5,Fluxo!$U:$U,"&lt;="&amp;FW$5,Fluxo!$D:$D,$D154,Fluxo!$E:$E,"&lt;&gt;"&amp;"PERMUTANTE"))</f>
        <v>0</v>
      </c>
      <c r="FX154" s="18">
        <f>IF(FX$5&gt;$G$4,0,SUMIFS(Fluxo!$O:$O,Fluxo!$U:$U,"&gt;"&amp;FW$5,Fluxo!$U:$U,"&lt;="&amp;FX$5,Fluxo!$D:$D,$D154,Fluxo!$E:$E,"&lt;&gt;"&amp;"PERMUTANTE"))</f>
        <v>0</v>
      </c>
      <c r="FY154" s="18">
        <f>IF(FY$5&gt;$G$4,0,SUMIFS(Fluxo!$O:$O,Fluxo!$U:$U,"&gt;"&amp;FX$5,Fluxo!$U:$U,"&lt;="&amp;FY$5,Fluxo!$D:$D,$D154,Fluxo!$E:$E,"&lt;&gt;"&amp;"PERMUTANTE"))</f>
        <v>0</v>
      </c>
      <c r="FZ154" s="18">
        <f>IF(FZ$5&gt;$G$4,0,SUMIFS(Fluxo!$O:$O,Fluxo!$U:$U,"&gt;"&amp;FY$5,Fluxo!$U:$U,"&lt;="&amp;FZ$5,Fluxo!$D:$D,$D154,Fluxo!$E:$E,"&lt;&gt;"&amp;"PERMUTANTE"))</f>
        <v>0</v>
      </c>
      <c r="GA154" s="18">
        <f>IF(GA$5&gt;$G$4,0,SUMIFS(Fluxo!$O:$O,Fluxo!$U:$U,"&gt;"&amp;FZ$5,Fluxo!$U:$U,"&lt;="&amp;GA$5,Fluxo!$D:$D,$D154,Fluxo!$E:$E,"&lt;&gt;"&amp;"PERMUTANTE"))</f>
        <v>0</v>
      </c>
      <c r="GB154" s="18">
        <f>IF(GB$5&gt;$G$4,0,SUMIFS(Fluxo!$O:$O,Fluxo!$U:$U,"&gt;"&amp;GA$5,Fluxo!$U:$U,"&lt;="&amp;GB$5,Fluxo!$D:$D,$D154,Fluxo!$E:$E,"&lt;&gt;"&amp;"PERMUTANTE"))</f>
        <v>0</v>
      </c>
      <c r="GC154" s="18">
        <f>IF(GC$5&gt;$G$4,0,SUMIFS(Fluxo!$O:$O,Fluxo!$U:$U,"&gt;"&amp;GB$5,Fluxo!$U:$U,"&lt;="&amp;GC$5,Fluxo!$D:$D,$D154,Fluxo!$E:$E,"&lt;&gt;"&amp;"PERMUTANTE"))</f>
        <v>0</v>
      </c>
      <c r="GD154" s="18">
        <f>IF(GD$5&gt;$G$4,0,SUMIFS(Fluxo!$O:$O,Fluxo!$U:$U,"&gt;"&amp;GC$5,Fluxo!$U:$U,"&lt;="&amp;GD$5,Fluxo!$D:$D,$D154,Fluxo!$E:$E,"&lt;&gt;"&amp;"PERMUTANTE"))</f>
        <v>0</v>
      </c>
      <c r="GE154" s="18">
        <f>IF(GE$5&gt;$G$4,0,SUMIFS(Fluxo!$O:$O,Fluxo!$U:$U,"&gt;"&amp;GD$5,Fluxo!$U:$U,"&lt;="&amp;GE$5,Fluxo!$D:$D,$D154,Fluxo!$E:$E,"&lt;&gt;"&amp;"PERMUTANTE"))</f>
        <v>0</v>
      </c>
      <c r="GF154" s="18">
        <f>IF(GF$5&gt;$G$4,0,SUMIFS(Fluxo!$O:$O,Fluxo!$U:$U,"&gt;"&amp;GE$5,Fluxo!$U:$U,"&lt;="&amp;GF$5,Fluxo!$D:$D,$D154,Fluxo!$E:$E,"&lt;&gt;"&amp;"PERMUTANTE"))</f>
        <v>0</v>
      </c>
      <c r="GG154" s="18">
        <f>IF(GG$5&gt;$G$4,0,SUMIFS(Fluxo!$O:$O,Fluxo!$U:$U,"&gt;"&amp;GF$5,Fluxo!$U:$U,"&lt;="&amp;GG$5,Fluxo!$D:$D,$D154,Fluxo!$E:$E,"&lt;&gt;"&amp;"PERMUTANTE"))</f>
        <v>0</v>
      </c>
      <c r="GH154" s="18">
        <f>IF(GH$5&gt;$G$4,0,SUMIFS(Fluxo!$O:$O,Fluxo!$U:$U,"&gt;"&amp;GG$5,Fluxo!$U:$U,"&lt;="&amp;GH$5,Fluxo!$D:$D,$D154,Fluxo!$E:$E,"&lt;&gt;"&amp;"PERMUTANTE"))</f>
        <v>0</v>
      </c>
      <c r="GI154" s="18">
        <f>IF(GI$5&gt;$G$4,0,SUMIFS(Fluxo!$O:$O,Fluxo!$U:$U,"&gt;"&amp;GH$5,Fluxo!$U:$U,"&lt;="&amp;GI$5,Fluxo!$D:$D,$D154,Fluxo!$E:$E,"&lt;&gt;"&amp;"PERMUTANTE"))</f>
        <v>0</v>
      </c>
      <c r="GJ154" s="18">
        <f>IF(GJ$5&gt;$G$4,0,SUMIFS(Fluxo!$O:$O,Fluxo!$U:$U,"&gt;"&amp;GI$5,Fluxo!$U:$U,"&lt;="&amp;GJ$5,Fluxo!$D:$D,$D154,Fluxo!$E:$E,"&lt;&gt;"&amp;"PERMUTANTE"))</f>
        <v>0</v>
      </c>
      <c r="GK154" s="18">
        <f>IF(GK$5&gt;$G$4,0,SUMIFS(Fluxo!$O:$O,Fluxo!$U:$U,"&gt;"&amp;GJ$5,Fluxo!$U:$U,"&lt;="&amp;GK$5,Fluxo!$D:$D,$D154,Fluxo!$E:$E,"&lt;&gt;"&amp;"PERMUTANTE"))</f>
        <v>0</v>
      </c>
      <c r="GL154" s="18">
        <f>IF(GL$5&gt;$G$4,0,SUMIFS(Fluxo!$O:$O,Fluxo!$U:$U,"&gt;"&amp;GK$5,Fluxo!$U:$U,"&lt;="&amp;GL$5,Fluxo!$D:$D,$D154,Fluxo!$E:$E,"&lt;&gt;"&amp;"PERMUTANTE"))</f>
        <v>0</v>
      </c>
      <c r="GM154" s="18">
        <f>IF(GM$5&gt;$G$4,0,SUMIFS(Fluxo!$O:$O,Fluxo!$U:$U,"&gt;"&amp;GL$5,Fluxo!$U:$U,"&lt;="&amp;GM$5,Fluxo!$D:$D,$D154,Fluxo!$E:$E,"&lt;&gt;"&amp;"PERMUTANTE"))</f>
        <v>0</v>
      </c>
      <c r="GN154" s="18">
        <f>IF(GN$5&gt;$G$4,0,SUMIFS(Fluxo!$O:$O,Fluxo!$U:$U,"&gt;"&amp;GM$5,Fluxo!$U:$U,"&lt;="&amp;GN$5,Fluxo!$D:$D,$D154,Fluxo!$E:$E,"&lt;&gt;"&amp;"PERMUTANTE"))</f>
        <v>0</v>
      </c>
      <c r="GO154" s="18">
        <f>IF(GO$5&gt;$G$4,0,SUMIFS(Fluxo!$O:$O,Fluxo!$U:$U,"&gt;"&amp;GN$5,Fluxo!$U:$U,"&lt;="&amp;GO$5,Fluxo!$D:$D,$D154,Fluxo!$E:$E,"&lt;&gt;"&amp;"PERMUTANTE"))</f>
        <v>0</v>
      </c>
      <c r="GP154" s="18">
        <f>IF(GP$5&gt;$G$4,0,SUMIFS(Fluxo!$O:$O,Fluxo!$U:$U,"&gt;"&amp;GO$5,Fluxo!$U:$U,"&lt;="&amp;GP$5,Fluxo!$D:$D,$D154,Fluxo!$E:$E,"&lt;&gt;"&amp;"PERMUTANTE"))</f>
        <v>0</v>
      </c>
      <c r="GQ154" s="18">
        <f>IF(GQ$5&gt;$G$4,0,SUMIFS(Fluxo!$O:$O,Fluxo!$U:$U,"&gt;"&amp;GP$5,Fluxo!$U:$U,"&lt;="&amp;GQ$5,Fluxo!$D:$D,$D154,Fluxo!$E:$E,"&lt;&gt;"&amp;"PERMUTANTE"))</f>
        <v>0</v>
      </c>
      <c r="GR154" s="18">
        <f>IF(GR$5&gt;$G$4,0,SUMIFS(Fluxo!$O:$O,Fluxo!$U:$U,"&gt;"&amp;GQ$5,Fluxo!$U:$U,"&lt;="&amp;GR$5,Fluxo!$D:$D,$D154,Fluxo!$E:$E,"&lt;&gt;"&amp;"PERMUTANTE"))</f>
        <v>0</v>
      </c>
      <c r="GS154" s="18">
        <f>IF(GS$5&gt;$G$4,0,SUMIFS(Fluxo!$O:$O,Fluxo!$U:$U,"&gt;"&amp;GR$5,Fluxo!$U:$U,"&lt;="&amp;GS$5,Fluxo!$D:$D,$D154,Fluxo!$E:$E,"&lt;&gt;"&amp;"PERMUTANTE"))</f>
        <v>0</v>
      </c>
      <c r="GT154" s="18">
        <f>IF(GT$5&gt;$G$4,0,SUMIFS(Fluxo!$O:$O,Fluxo!$U:$U,"&gt;"&amp;GS$5,Fluxo!$U:$U,"&lt;="&amp;GT$5,Fluxo!$D:$D,$D154,Fluxo!$E:$E,"&lt;&gt;"&amp;"PERMUTANTE"))</f>
        <v>0</v>
      </c>
      <c r="GU154" s="18">
        <f>IF(GU$5&gt;$G$4,0,SUMIFS(Fluxo!$O:$O,Fluxo!$U:$U,"&gt;"&amp;GT$5,Fluxo!$U:$U,"&lt;="&amp;GU$5,Fluxo!$D:$D,$D154,Fluxo!$E:$E,"&lt;&gt;"&amp;"PERMUTANTE"))</f>
        <v>0</v>
      </c>
      <c r="GV154" s="18">
        <f>IF(GV$5&gt;$G$4,0,SUMIFS(Fluxo!$O:$O,Fluxo!$U:$U,"&gt;"&amp;GU$5,Fluxo!$U:$U,"&lt;="&amp;GV$5,Fluxo!$D:$D,$D154,Fluxo!$E:$E,"&lt;&gt;"&amp;"PERMUTANTE"))</f>
        <v>0</v>
      </c>
      <c r="GW154" s="18">
        <f>IF(GW$5&gt;$G$4,0,SUMIFS(Fluxo!$O:$O,Fluxo!$U:$U,"&gt;"&amp;GV$5,Fluxo!$U:$U,"&lt;="&amp;GW$5,Fluxo!$D:$D,$D154,Fluxo!$E:$E,"&lt;&gt;"&amp;"PERMUTANTE"))</f>
        <v>0</v>
      </c>
      <c r="GX154" s="18">
        <f>IF(GX$5&gt;$G$4,0,SUMIFS(Fluxo!$O:$O,Fluxo!$U:$U,"&gt;"&amp;GW$5,Fluxo!$U:$U,"&lt;="&amp;GX$5,Fluxo!$D:$D,$D154,Fluxo!$E:$E,"&lt;&gt;"&amp;"PERMUTANTE"))</f>
        <v>0</v>
      </c>
      <c r="GY154" s="18">
        <f>IF(GY$5&gt;$G$4,0,SUMIFS(Fluxo!$O:$O,Fluxo!$U:$U,"&gt;"&amp;GX$5,Fluxo!$U:$U,"&lt;="&amp;GY$5,Fluxo!$D:$D,$D154,Fluxo!$E:$E,"&lt;&gt;"&amp;"PERMUTANTE"))</f>
        <v>0</v>
      </c>
      <c r="GZ154" s="18">
        <f>IF(GZ$5&gt;$G$4,0,SUMIFS(Fluxo!$O:$O,Fluxo!$U:$U,"&gt;"&amp;GY$5,Fluxo!$U:$U,"&lt;="&amp;GZ$5,Fluxo!$D:$D,$D154,Fluxo!$E:$E,"&lt;&gt;"&amp;"PERMUTANTE"))</f>
        <v>0</v>
      </c>
      <c r="HA154" s="18">
        <f>IF(HA$5&gt;$G$4,0,SUMIFS(Fluxo!$O:$O,Fluxo!$U:$U,"&gt;"&amp;GZ$5,Fluxo!$U:$U,"&lt;="&amp;HA$5,Fluxo!$D:$D,$D154,Fluxo!$E:$E,"&lt;&gt;"&amp;"PERMUTANTE"))</f>
        <v>0</v>
      </c>
      <c r="HB154" s="18">
        <f>IF(HB$5&gt;$G$4,0,SUMIFS(Fluxo!$O:$O,Fluxo!$U:$U,"&gt;"&amp;HA$5,Fluxo!$U:$U,"&lt;="&amp;HB$5,Fluxo!$D:$D,$D154,Fluxo!$E:$E,"&lt;&gt;"&amp;"PERMUTANTE"))</f>
        <v>0</v>
      </c>
      <c r="HC154" s="18">
        <f>IF(HC$5&gt;$G$4,0,SUMIFS(Fluxo!$O:$O,Fluxo!$U:$U,"&gt;"&amp;HB$5,Fluxo!$U:$U,"&lt;="&amp;HC$5,Fluxo!$D:$D,$D154,Fluxo!$E:$E,"&lt;&gt;"&amp;"PERMUTANTE"))</f>
        <v>0</v>
      </c>
      <c r="HD154" s="18">
        <f>IF(HD$5&gt;$G$4,0,SUMIFS(Fluxo!$O:$O,Fluxo!$U:$U,"&gt;"&amp;HC$5,Fluxo!$U:$U,"&lt;="&amp;HD$5,Fluxo!$D:$D,$D154,Fluxo!$E:$E,"&lt;&gt;"&amp;"PERMUTANTE"))</f>
        <v>0</v>
      </c>
      <c r="HE154" s="18">
        <f>IF(HE$5&gt;$G$4,0,SUMIFS(Fluxo!$O:$O,Fluxo!$U:$U,"&gt;"&amp;HD$5,Fluxo!$U:$U,"&lt;="&amp;HE$5,Fluxo!$D:$D,$D154,Fluxo!$E:$E,"&lt;&gt;"&amp;"PERMUTANTE"))</f>
        <v>0</v>
      </c>
      <c r="HF154" s="18">
        <f>IF(HF$5&gt;$G$4,0,SUMIFS(Fluxo!$O:$O,Fluxo!$U:$U,"&gt;"&amp;HE$5,Fluxo!$U:$U,"&lt;="&amp;HF$5,Fluxo!$D:$D,$D154,Fluxo!$E:$E,"&lt;&gt;"&amp;"PERMUTANTE"))</f>
        <v>0</v>
      </c>
    </row>
    <row r="155" spans="1:214">
      <c r="A155" s="20">
        <f t="shared" si="13"/>
        <v>145</v>
      </c>
      <c r="B155" s="140" t="str">
        <f>'Check Carteira'!C147</f>
        <v>E.1016.99.03.3010</v>
      </c>
      <c r="C155" s="141">
        <v>1</v>
      </c>
      <c r="D155" s="129" t="str">
        <f>'Check Carteira'!F147</f>
        <v>S-3010</v>
      </c>
      <c r="E155" s="21" t="str">
        <f>IFERROR(INDEX(Contratos!L:L,MATCH(D155,Contratos!R:R,0)),"")</f>
        <v/>
      </c>
      <c r="F155" s="139" t="str">
        <f>IFERROR(INDEX(Contratos!G:G,MATCH(D155,Contratos!R:R,0)),"")</f>
        <v/>
      </c>
      <c r="H155" s="83">
        <f t="shared" si="12"/>
        <v>1</v>
      </c>
      <c r="J155" s="18">
        <f>IF(J$5&gt;$G$4,0,SUMIFS(Fluxo!$O:$O,Fluxo!$U:$U,"&gt;"&amp;I$5,Fluxo!$U:$U,"&lt;="&amp;J$5,Fluxo!$D:$D,$D155))</f>
        <v>0</v>
      </c>
      <c r="K155" s="18">
        <f>IF(K$5&gt;$G$4,0,SUMIFS(Fluxo!$O:$O,Fluxo!$U:$U,"&gt;"&amp;J$5,Fluxo!$U:$U,"&lt;="&amp;K$5,Fluxo!$D:$D,$D155))</f>
        <v>1</v>
      </c>
      <c r="L155" s="18">
        <f>IF(L$5&gt;$G$4,0,SUMIFS(Fluxo!$O:$O,Fluxo!$U:$U,"&gt;"&amp;K$5,Fluxo!$U:$U,"&lt;="&amp;L$5,Fluxo!$D:$D,$D155))</f>
        <v>0</v>
      </c>
      <c r="M155" s="18">
        <f>IF(M$5&gt;$G$4,0,SUMIFS(Fluxo!$O:$O,Fluxo!$U:$U,"&gt;"&amp;L$5,Fluxo!$U:$U,"&lt;="&amp;M$5,Fluxo!$D:$D,$D155))</f>
        <v>0</v>
      </c>
      <c r="N155" s="18">
        <f>IF(N$5&gt;$G$4,0,SUMIFS(Fluxo!$O:$O,Fluxo!$U:$U,"&gt;"&amp;M$5,Fluxo!$U:$U,"&lt;="&amp;N$5,Fluxo!$D:$D,$D155))</f>
        <v>0</v>
      </c>
      <c r="O155" s="18">
        <f>IF(O$5&gt;$G$4,0,SUMIFS(Fluxo!$O:$O,Fluxo!$U:$U,"&gt;"&amp;N$5,Fluxo!$U:$U,"&lt;="&amp;O$5,Fluxo!$D:$D,$D155))</f>
        <v>0</v>
      </c>
      <c r="P155" s="18">
        <f>IF(P$5&gt;$G$4,0,SUMIFS(Fluxo!$O:$O,Fluxo!$U:$U,"&gt;"&amp;O$5,Fluxo!$U:$U,"&lt;="&amp;P$5,Fluxo!$D:$D,$D155))</f>
        <v>0</v>
      </c>
      <c r="Q155" s="18">
        <f>IF(Q$5&gt;$G$4,0,SUMIFS(Fluxo!$O:$O,Fluxo!$U:$U,"&gt;"&amp;P$5,Fluxo!$U:$U,"&lt;="&amp;Q$5,Fluxo!$D:$D,$D155))</f>
        <v>0</v>
      </c>
      <c r="R155" s="18">
        <f>IF(R$5&gt;$G$4,0,SUMIFS(Fluxo!$O:$O,Fluxo!$U:$U,"&gt;"&amp;Q$5,Fluxo!$U:$U,"&lt;="&amp;R$5,Fluxo!$D:$D,$D155))</f>
        <v>0</v>
      </c>
      <c r="S155" s="18">
        <f>IF(S$5&gt;$G$4,0,SUMIFS(Fluxo!$O:$O,Fluxo!$U:$U,"&gt;"&amp;R$5,Fluxo!$U:$U,"&lt;="&amp;S$5,Fluxo!$D:$D,$D155,Fluxo!$E:$E,"&lt;&gt;"&amp;"PERMUTANTE"))</f>
        <v>0</v>
      </c>
      <c r="T155" s="18">
        <f>IF(T$5&gt;$G$4,0,SUMIFS(Fluxo!$O:$O,Fluxo!$U:$U,"&gt;"&amp;S$5,Fluxo!$U:$U,"&lt;="&amp;T$5,Fluxo!$D:$D,$D155,Fluxo!$E:$E,"&lt;&gt;"&amp;"PERMUTANTE"))</f>
        <v>0</v>
      </c>
      <c r="U155" s="18">
        <f>IF(U$5&gt;$G$4,0,SUMIFS(Fluxo!$O:$O,Fluxo!$U:$U,"&gt;"&amp;T$5,Fluxo!$U:$U,"&lt;="&amp;U$5,Fluxo!$D:$D,$D155,Fluxo!$E:$E,"&lt;&gt;"&amp;"PERMUTANTE"))</f>
        <v>0</v>
      </c>
      <c r="V155" s="18">
        <f>IF(V$5&gt;$G$4,0,SUMIFS(Fluxo!$O:$O,Fluxo!$U:$U,"&gt;"&amp;U$5,Fluxo!$U:$U,"&lt;="&amp;V$5,Fluxo!$D:$D,$D155,Fluxo!$E:$E,"&lt;&gt;"&amp;"PERMUTANTE"))</f>
        <v>0</v>
      </c>
      <c r="W155" s="18">
        <f>IF(W$5&gt;$G$4,0,SUMIFS(Fluxo!$O:$O,Fluxo!$U:$U,"&gt;"&amp;V$5,Fluxo!$U:$U,"&lt;="&amp;W$5,Fluxo!$D:$D,$D155,Fluxo!$E:$E,"&lt;&gt;"&amp;"PERMUTANTE"))</f>
        <v>0</v>
      </c>
      <c r="X155" s="18">
        <f>IF(X$5&gt;$G$4,0,SUMIFS(Fluxo!$O:$O,Fluxo!$U:$U,"&gt;"&amp;W$5,Fluxo!$U:$U,"&lt;="&amp;X$5,Fluxo!$D:$D,$D155,Fluxo!$E:$E,"&lt;&gt;"&amp;"PERMUTANTE"))</f>
        <v>0</v>
      </c>
      <c r="Y155" s="18">
        <f>IF(Y$5&gt;$G$4,0,SUMIFS(Fluxo!$O:$O,Fluxo!$U:$U,"&gt;"&amp;X$5,Fluxo!$U:$U,"&lt;="&amp;Y$5,Fluxo!$D:$D,$D155,Fluxo!$E:$E,"&lt;&gt;"&amp;"PERMUTANTE"))</f>
        <v>0</v>
      </c>
      <c r="Z155" s="18">
        <f>IF(Z$5&gt;$G$4,0,SUMIFS(Fluxo!$O:$O,Fluxo!$U:$U,"&gt;"&amp;Y$5,Fluxo!$U:$U,"&lt;="&amp;Z$5,Fluxo!$D:$D,$D155,Fluxo!$E:$E,"&lt;&gt;"&amp;"PERMUTANTE"))</f>
        <v>0</v>
      </c>
      <c r="AA155" s="18">
        <f>IF(AA$5&gt;$G$4,0,SUMIFS(Fluxo!$O:$O,Fluxo!$U:$U,"&gt;"&amp;Z$5,Fluxo!$U:$U,"&lt;="&amp;AA$5,Fluxo!$D:$D,$D155,Fluxo!$E:$E,"&lt;&gt;"&amp;"PERMUTANTE"))</f>
        <v>0</v>
      </c>
      <c r="AB155" s="18">
        <f>IF(AB$5&gt;$G$4,0,SUMIFS(Fluxo!$O:$O,Fluxo!$U:$U,"&gt;"&amp;AA$5,Fluxo!$U:$U,"&lt;="&amp;AB$5,Fluxo!$D:$D,$D155,Fluxo!$E:$E,"&lt;&gt;"&amp;"PERMUTANTE"))</f>
        <v>0</v>
      </c>
      <c r="AC155" s="18">
        <f>IF(AC$5&gt;$G$4,0,SUMIFS(Fluxo!$O:$O,Fluxo!$U:$U,"&gt;"&amp;AB$5,Fluxo!$U:$U,"&lt;="&amp;AC$5,Fluxo!$D:$D,$D155,Fluxo!$E:$E,"&lt;&gt;"&amp;"PERMUTANTE"))</f>
        <v>0</v>
      </c>
      <c r="AD155" s="18">
        <f>IF(AD$5&gt;$G$4,0,SUMIFS(Fluxo!$O:$O,Fluxo!$U:$U,"&gt;"&amp;AC$5,Fluxo!$U:$U,"&lt;="&amp;AD$5,Fluxo!$D:$D,$D155,Fluxo!$E:$E,"&lt;&gt;"&amp;"PERMUTANTE"))</f>
        <v>0</v>
      </c>
      <c r="AE155" s="18">
        <f>IF(AE$5&gt;$G$4,0,SUMIFS(Fluxo!$O:$O,Fluxo!$U:$U,"&gt;"&amp;AD$5,Fluxo!$U:$U,"&lt;="&amp;AE$5,Fluxo!$D:$D,$D155,Fluxo!$E:$E,"&lt;&gt;"&amp;"PERMUTANTE"))</f>
        <v>0</v>
      </c>
      <c r="AF155" s="18">
        <f>IF(AF$5&gt;$G$4,0,SUMIFS(Fluxo!$O:$O,Fluxo!$U:$U,"&gt;"&amp;AE$5,Fluxo!$U:$U,"&lt;="&amp;AF$5,Fluxo!$D:$D,$D155,Fluxo!$E:$E,"&lt;&gt;"&amp;"PERMUTANTE"))</f>
        <v>0</v>
      </c>
      <c r="AG155" s="18">
        <f>IF(AG$5&gt;$G$4,0,SUMIFS(Fluxo!$O:$O,Fluxo!$U:$U,"&gt;"&amp;AF$5,Fluxo!$U:$U,"&lt;="&amp;AG$5,Fluxo!$D:$D,$D155,Fluxo!$E:$E,"&lt;&gt;"&amp;"PERMUTANTE"))</f>
        <v>0</v>
      </c>
      <c r="AH155" s="18">
        <f>IF(AH$5&gt;$G$4,0,SUMIFS(Fluxo!$O:$O,Fluxo!$U:$U,"&gt;"&amp;AG$5,Fluxo!$U:$U,"&lt;="&amp;AH$5,Fluxo!$D:$D,$D155,Fluxo!$E:$E,"&lt;&gt;"&amp;"PERMUTANTE"))</f>
        <v>0</v>
      </c>
      <c r="AI155" s="18">
        <f>IF(AI$5&gt;$G$4,0,SUMIFS(Fluxo!$O:$O,Fluxo!$U:$U,"&gt;"&amp;AH$5,Fluxo!$U:$U,"&lt;="&amp;AI$5,Fluxo!$D:$D,$D155,Fluxo!$E:$E,"&lt;&gt;"&amp;"PERMUTANTE"))</f>
        <v>0</v>
      </c>
      <c r="AJ155" s="18">
        <f>IF(AJ$5&gt;$G$4,0,SUMIFS(Fluxo!$O:$O,Fluxo!$U:$U,"&gt;"&amp;AI$5,Fluxo!$U:$U,"&lt;="&amp;AJ$5,Fluxo!$D:$D,$D155,Fluxo!$E:$E,"&lt;&gt;"&amp;"PERMUTANTE"))</f>
        <v>0</v>
      </c>
      <c r="AK155" s="18">
        <f>IF(AK$5&gt;$G$4,0,SUMIFS(Fluxo!$O:$O,Fluxo!$U:$U,"&gt;"&amp;AJ$5,Fluxo!$U:$U,"&lt;="&amp;AK$5,Fluxo!$D:$D,$D155,Fluxo!$E:$E,"&lt;&gt;"&amp;"PERMUTANTE"))</f>
        <v>0</v>
      </c>
      <c r="AL155" s="18">
        <f>IF(AL$5&gt;$G$4,0,SUMIFS(Fluxo!$O:$O,Fluxo!$U:$U,"&gt;"&amp;AK$5,Fluxo!$U:$U,"&lt;="&amp;AL$5,Fluxo!$D:$D,$D155,Fluxo!$E:$E,"&lt;&gt;"&amp;"PERMUTANTE"))</f>
        <v>0</v>
      </c>
      <c r="AM155" s="18">
        <f>IF(AM$5&gt;$G$4,0,SUMIFS(Fluxo!$O:$O,Fluxo!$U:$U,"&gt;"&amp;AL$5,Fluxo!$U:$U,"&lt;="&amp;AM$5,Fluxo!$D:$D,$D155,Fluxo!$E:$E,"&lt;&gt;"&amp;"PERMUTANTE"))</f>
        <v>0</v>
      </c>
      <c r="AN155" s="18">
        <f>IF(AN$5&gt;$G$4,0,SUMIFS(Fluxo!$O:$O,Fluxo!$U:$U,"&gt;"&amp;AM$5,Fluxo!$U:$U,"&lt;="&amp;AN$5,Fluxo!$D:$D,$D155,Fluxo!$E:$E,"&lt;&gt;"&amp;"PERMUTANTE"))</f>
        <v>0</v>
      </c>
      <c r="AO155" s="18">
        <f>IF(AO$5&gt;$G$4,0,SUMIFS(Fluxo!$O:$O,Fluxo!$U:$U,"&gt;"&amp;AN$5,Fluxo!$U:$U,"&lt;="&amp;AO$5,Fluxo!$D:$D,$D155,Fluxo!$E:$E,"&lt;&gt;"&amp;"PERMUTANTE"))</f>
        <v>0</v>
      </c>
      <c r="AP155" s="18">
        <f>IF(AP$5&gt;$G$4,0,SUMIFS(Fluxo!$O:$O,Fluxo!$U:$U,"&gt;"&amp;AO$5,Fluxo!$U:$U,"&lt;="&amp;AP$5,Fluxo!$D:$D,$D155,Fluxo!$E:$E,"&lt;&gt;"&amp;"PERMUTANTE"))</f>
        <v>0</v>
      </c>
      <c r="AQ155" s="18">
        <f>IF(AQ$5&gt;$G$4,0,SUMIFS(Fluxo!$O:$O,Fluxo!$U:$U,"&gt;"&amp;AP$5,Fluxo!$U:$U,"&lt;="&amp;AQ$5,Fluxo!$D:$D,$D155,Fluxo!$E:$E,"&lt;&gt;"&amp;"PERMUTANTE"))</f>
        <v>0</v>
      </c>
      <c r="AR155" s="18">
        <f>IF(AR$5&gt;$G$4,0,SUMIFS(Fluxo!$O:$O,Fluxo!$U:$U,"&gt;"&amp;AQ$5,Fluxo!$U:$U,"&lt;="&amp;AR$5,Fluxo!$D:$D,$D155,Fluxo!$E:$E,"&lt;&gt;"&amp;"PERMUTANTE"))</f>
        <v>0</v>
      </c>
      <c r="AS155" s="18">
        <f>IF(AS$5&gt;$G$4,0,SUMIFS(Fluxo!$O:$O,Fluxo!$U:$U,"&gt;"&amp;AR$5,Fluxo!$U:$U,"&lt;="&amp;AS$5,Fluxo!$D:$D,$D155,Fluxo!$E:$E,"&lt;&gt;"&amp;"PERMUTANTE"))</f>
        <v>0</v>
      </c>
      <c r="AT155" s="18">
        <f>IF(AT$5&gt;$G$4,0,SUMIFS(Fluxo!$O:$O,Fluxo!$U:$U,"&gt;"&amp;AS$5,Fluxo!$U:$U,"&lt;="&amp;AT$5,Fluxo!$D:$D,$D155,Fluxo!$E:$E,"&lt;&gt;"&amp;"PERMUTANTE"))</f>
        <v>0</v>
      </c>
      <c r="AU155" s="18">
        <f>IF(AU$5&gt;$G$4,0,SUMIFS(Fluxo!$O:$O,Fluxo!$U:$U,"&gt;"&amp;AT$5,Fluxo!$U:$U,"&lt;="&amp;AU$5,Fluxo!$D:$D,$D155,Fluxo!$E:$E,"&lt;&gt;"&amp;"PERMUTANTE"))</f>
        <v>0</v>
      </c>
      <c r="AV155" s="18">
        <f>IF(AV$5&gt;$G$4,0,SUMIFS(Fluxo!$O:$O,Fluxo!$U:$U,"&gt;"&amp;AU$5,Fluxo!$U:$U,"&lt;="&amp;AV$5,Fluxo!$D:$D,$D155,Fluxo!$E:$E,"&lt;&gt;"&amp;"PERMUTANTE"))</f>
        <v>0</v>
      </c>
      <c r="AW155" s="18">
        <f>IF(AW$5&gt;$G$4,0,SUMIFS(Fluxo!$O:$O,Fluxo!$U:$U,"&gt;"&amp;AV$5,Fluxo!$U:$U,"&lt;="&amp;AW$5,Fluxo!$D:$D,$D155,Fluxo!$E:$E,"&lt;&gt;"&amp;"PERMUTANTE"))</f>
        <v>0</v>
      </c>
      <c r="AX155" s="18">
        <f>IF(AX$5&gt;$G$4,0,SUMIFS(Fluxo!$O:$O,Fluxo!$U:$U,"&gt;"&amp;AW$5,Fluxo!$U:$U,"&lt;="&amp;AX$5,Fluxo!$D:$D,$D155,Fluxo!$E:$E,"&lt;&gt;"&amp;"PERMUTANTE"))</f>
        <v>0</v>
      </c>
      <c r="AY155" s="18">
        <f>IF(AY$5&gt;$G$4,0,SUMIFS(Fluxo!$O:$O,Fluxo!$U:$U,"&gt;"&amp;AX$5,Fluxo!$U:$U,"&lt;="&amp;AY$5,Fluxo!$D:$D,$D155,Fluxo!$E:$E,"&lt;&gt;"&amp;"PERMUTANTE"))</f>
        <v>0</v>
      </c>
      <c r="AZ155" s="18">
        <f>IF(AZ$5&gt;$G$4,0,SUMIFS(Fluxo!$O:$O,Fluxo!$U:$U,"&gt;"&amp;AY$5,Fluxo!$U:$U,"&lt;="&amp;AZ$5,Fluxo!$D:$D,$D155,Fluxo!$E:$E,"&lt;&gt;"&amp;"PERMUTANTE"))</f>
        <v>0</v>
      </c>
      <c r="BA155" s="18">
        <f>IF(BA$5&gt;$G$4,0,SUMIFS(Fluxo!$O:$O,Fluxo!$U:$U,"&gt;"&amp;AZ$5,Fluxo!$U:$U,"&lt;="&amp;BA$5,Fluxo!$D:$D,$D155,Fluxo!$E:$E,"&lt;&gt;"&amp;"PERMUTANTE"))</f>
        <v>0</v>
      </c>
      <c r="BB155" s="18">
        <f>IF(BB$5&gt;$G$4,0,SUMIFS(Fluxo!$O:$O,Fluxo!$U:$U,"&gt;"&amp;BA$5,Fluxo!$U:$U,"&lt;="&amp;BB$5,Fluxo!$D:$D,$D155,Fluxo!$E:$E,"&lt;&gt;"&amp;"PERMUTANTE"))</f>
        <v>0</v>
      </c>
      <c r="BC155" s="18">
        <f>IF(BC$5&gt;$G$4,0,SUMIFS(Fluxo!$O:$O,Fluxo!$U:$U,"&gt;"&amp;BB$5,Fluxo!$U:$U,"&lt;="&amp;BC$5,Fluxo!$D:$D,$D155,Fluxo!$E:$E,"&lt;&gt;"&amp;"PERMUTANTE"))</f>
        <v>0</v>
      </c>
      <c r="BD155" s="18">
        <f>IF(BD$5&gt;$G$4,0,SUMIFS(Fluxo!$O:$O,Fluxo!$U:$U,"&gt;"&amp;BC$5,Fluxo!$U:$U,"&lt;="&amp;BD$5,Fluxo!$D:$D,$D155,Fluxo!$E:$E,"&lt;&gt;"&amp;"PERMUTANTE"))</f>
        <v>0</v>
      </c>
      <c r="BE155" s="18">
        <f>IF(BE$5&gt;$G$4,0,SUMIFS(Fluxo!$O:$O,Fluxo!$U:$U,"&gt;"&amp;BD$5,Fluxo!$U:$U,"&lt;="&amp;BE$5,Fluxo!$D:$D,$D155,Fluxo!$E:$E,"&lt;&gt;"&amp;"PERMUTANTE"))</f>
        <v>0</v>
      </c>
      <c r="BF155" s="18">
        <f>IF(BF$5&gt;$G$4,0,SUMIFS(Fluxo!$O:$O,Fluxo!$U:$U,"&gt;"&amp;BE$5,Fluxo!$U:$U,"&lt;="&amp;BF$5,Fluxo!$D:$D,$D155,Fluxo!$E:$E,"&lt;&gt;"&amp;"PERMUTANTE"))</f>
        <v>0</v>
      </c>
      <c r="BG155" s="18">
        <f>IF(BG$5&gt;$G$4,0,SUMIFS(Fluxo!$O:$O,Fluxo!$U:$U,"&gt;"&amp;BF$5,Fluxo!$U:$U,"&lt;="&amp;BG$5,Fluxo!$D:$D,$D155,Fluxo!$E:$E,"&lt;&gt;"&amp;"PERMUTANTE"))</f>
        <v>0</v>
      </c>
      <c r="BH155" s="18">
        <f>IF(BH$5&gt;$G$4,0,SUMIFS(Fluxo!$O:$O,Fluxo!$U:$U,"&gt;"&amp;BG$5,Fluxo!$U:$U,"&lt;="&amp;BH$5,Fluxo!$D:$D,$D155,Fluxo!$E:$E,"&lt;&gt;"&amp;"PERMUTANTE"))</f>
        <v>0</v>
      </c>
      <c r="BI155" s="18">
        <f>IF(BI$5&gt;$G$4,0,SUMIFS(Fluxo!$O:$O,Fluxo!$U:$U,"&gt;"&amp;BH$5,Fluxo!$U:$U,"&lt;="&amp;BI$5,Fluxo!$D:$D,$D155,Fluxo!$E:$E,"&lt;&gt;"&amp;"PERMUTANTE"))</f>
        <v>0</v>
      </c>
      <c r="BJ155" s="18">
        <f>IF(BJ$5&gt;$G$4,0,SUMIFS(Fluxo!$O:$O,Fluxo!$U:$U,"&gt;"&amp;BI$5,Fluxo!$U:$U,"&lt;="&amp;BJ$5,Fluxo!$D:$D,$D155,Fluxo!$E:$E,"&lt;&gt;"&amp;"PERMUTANTE"))</f>
        <v>0</v>
      </c>
      <c r="BK155" s="18">
        <f>IF(BK$5&gt;$G$4,0,SUMIFS(Fluxo!$O:$O,Fluxo!$U:$U,"&gt;"&amp;BJ$5,Fluxo!$U:$U,"&lt;="&amp;BK$5,Fluxo!$D:$D,$D155,Fluxo!$E:$E,"&lt;&gt;"&amp;"PERMUTANTE"))</f>
        <v>0</v>
      </c>
      <c r="BL155" s="18">
        <f>IF(BL$5&gt;$G$4,0,SUMIFS(Fluxo!$O:$O,Fluxo!$U:$U,"&gt;"&amp;BK$5,Fluxo!$U:$U,"&lt;="&amp;BL$5,Fluxo!$D:$D,$D155,Fluxo!$E:$E,"&lt;&gt;"&amp;"PERMUTANTE"))</f>
        <v>0</v>
      </c>
      <c r="BM155" s="18">
        <f>IF(BM$5&gt;$G$4,0,SUMIFS(Fluxo!$O:$O,Fluxo!$U:$U,"&gt;"&amp;BL$5,Fluxo!$U:$U,"&lt;="&amp;BM$5,Fluxo!$D:$D,$D155,Fluxo!$E:$E,"&lt;&gt;"&amp;"PERMUTANTE"))</f>
        <v>0</v>
      </c>
      <c r="BN155" s="18">
        <f>IF(BN$5&gt;$G$4,0,SUMIFS(Fluxo!$O:$O,Fluxo!$U:$U,"&gt;"&amp;BM$5,Fluxo!$U:$U,"&lt;="&amp;BN$5,Fluxo!$D:$D,$D155,Fluxo!$E:$E,"&lt;&gt;"&amp;"PERMUTANTE"))</f>
        <v>0</v>
      </c>
      <c r="BO155" s="18">
        <f>IF(BO$5&gt;$G$4,0,SUMIFS(Fluxo!$O:$O,Fluxo!$U:$U,"&gt;"&amp;BN$5,Fluxo!$U:$U,"&lt;="&amp;BO$5,Fluxo!$D:$D,$D155,Fluxo!$E:$E,"&lt;&gt;"&amp;"PERMUTANTE"))</f>
        <v>0</v>
      </c>
      <c r="BP155" s="18">
        <f>IF(BP$5&gt;$G$4,0,SUMIFS(Fluxo!$O:$O,Fluxo!$U:$U,"&gt;"&amp;BO$5,Fluxo!$U:$U,"&lt;="&amp;BP$5,Fluxo!$D:$D,$D155,Fluxo!$E:$E,"&lt;&gt;"&amp;"PERMUTANTE"))</f>
        <v>0</v>
      </c>
      <c r="BQ155" s="18">
        <f>IF(BQ$5&gt;$G$4,0,SUMIFS(Fluxo!$O:$O,Fluxo!$U:$U,"&gt;"&amp;BP$5,Fluxo!$U:$U,"&lt;="&amp;BQ$5,Fluxo!$D:$D,$D155,Fluxo!$E:$E,"&lt;&gt;"&amp;"PERMUTANTE"))</f>
        <v>0</v>
      </c>
      <c r="BR155" s="18">
        <f>IF(BR$5&gt;$G$4,0,SUMIFS(Fluxo!$O:$O,Fluxo!$U:$U,"&gt;"&amp;BQ$5,Fluxo!$U:$U,"&lt;="&amp;BR$5,Fluxo!$D:$D,$D155,Fluxo!$E:$E,"&lt;&gt;"&amp;"PERMUTANTE"))</f>
        <v>0</v>
      </c>
      <c r="BS155" s="18">
        <f>IF(BS$5&gt;$G$4,0,SUMIFS(Fluxo!$O:$O,Fluxo!$U:$U,"&gt;"&amp;BR$5,Fluxo!$U:$U,"&lt;="&amp;BS$5,Fluxo!$D:$D,$D155,Fluxo!$E:$E,"&lt;&gt;"&amp;"PERMUTANTE"))</f>
        <v>0</v>
      </c>
      <c r="BT155" s="18">
        <f>IF(BT$5&gt;$G$4,0,SUMIFS(Fluxo!$O:$O,Fluxo!$U:$U,"&gt;"&amp;BS$5,Fluxo!$U:$U,"&lt;="&amp;BT$5,Fluxo!$D:$D,$D155,Fluxo!$E:$E,"&lt;&gt;"&amp;"PERMUTANTE"))</f>
        <v>0</v>
      </c>
      <c r="BU155" s="18">
        <f>IF(BU$5&gt;$G$4,0,SUMIFS(Fluxo!$O:$O,Fluxo!$U:$U,"&gt;"&amp;BT$5,Fluxo!$U:$U,"&lt;="&amp;BU$5,Fluxo!$D:$D,$D155,Fluxo!$E:$E,"&lt;&gt;"&amp;"PERMUTANTE"))</f>
        <v>0</v>
      </c>
      <c r="BV155" s="18">
        <f>IF(BV$5&gt;$G$4,0,SUMIFS(Fluxo!$O:$O,Fluxo!$U:$U,"&gt;"&amp;BU$5,Fluxo!$U:$U,"&lt;="&amp;BV$5,Fluxo!$D:$D,$D155,Fluxo!$E:$E,"&lt;&gt;"&amp;"PERMUTANTE"))</f>
        <v>0</v>
      </c>
      <c r="BW155" s="18">
        <f>IF(BW$5&gt;$G$4,0,SUMIFS(Fluxo!$O:$O,Fluxo!$U:$U,"&gt;"&amp;BV$5,Fluxo!$U:$U,"&lt;="&amp;BW$5,Fluxo!$D:$D,$D155,Fluxo!$E:$E,"&lt;&gt;"&amp;"PERMUTANTE"))</f>
        <v>0</v>
      </c>
      <c r="BX155" s="18">
        <f>IF(BX$5&gt;$G$4,0,SUMIFS(Fluxo!$O:$O,Fluxo!$U:$U,"&gt;"&amp;BW$5,Fluxo!$U:$U,"&lt;="&amp;BX$5,Fluxo!$D:$D,$D155,Fluxo!$E:$E,"&lt;&gt;"&amp;"PERMUTANTE"))</f>
        <v>0</v>
      </c>
      <c r="BY155" s="18">
        <f>IF(BY$5&gt;$G$4,0,SUMIFS(Fluxo!$O:$O,Fluxo!$U:$U,"&gt;"&amp;BX$5,Fluxo!$U:$U,"&lt;="&amp;BY$5,Fluxo!$D:$D,$D155,Fluxo!$E:$E,"&lt;&gt;"&amp;"PERMUTANTE"))</f>
        <v>0</v>
      </c>
      <c r="BZ155" s="18">
        <f>IF(BZ$5&gt;$G$4,0,SUMIFS(Fluxo!$O:$O,Fluxo!$U:$U,"&gt;"&amp;BY$5,Fluxo!$U:$U,"&lt;="&amp;BZ$5,Fluxo!$D:$D,$D155,Fluxo!$E:$E,"&lt;&gt;"&amp;"PERMUTANTE"))</f>
        <v>0</v>
      </c>
      <c r="CA155" s="18">
        <f>IF(CA$5&gt;$G$4,0,SUMIFS(Fluxo!$O:$O,Fluxo!$U:$U,"&gt;"&amp;BZ$5,Fluxo!$U:$U,"&lt;="&amp;CA$5,Fluxo!$D:$D,$D155,Fluxo!$E:$E,"&lt;&gt;"&amp;"PERMUTANTE"))</f>
        <v>0</v>
      </c>
      <c r="CB155" s="18">
        <f>IF(CB$5&gt;$G$4,0,SUMIFS(Fluxo!$O:$O,Fluxo!$U:$U,"&gt;"&amp;CA$5,Fluxo!$U:$U,"&lt;="&amp;CB$5,Fluxo!$D:$D,$D155,Fluxo!$E:$E,"&lt;&gt;"&amp;"PERMUTANTE"))</f>
        <v>0</v>
      </c>
      <c r="CC155" s="18">
        <f>IF(CC$5&gt;$G$4,0,SUMIFS(Fluxo!$O:$O,Fluxo!$U:$U,"&gt;"&amp;CB$5,Fluxo!$U:$U,"&lt;="&amp;CC$5,Fluxo!$D:$D,$D155,Fluxo!$E:$E,"&lt;&gt;"&amp;"PERMUTANTE"))</f>
        <v>0</v>
      </c>
      <c r="CD155" s="18">
        <f>IF(CD$5&gt;$G$4,0,SUMIFS(Fluxo!$O:$O,Fluxo!$U:$U,"&gt;"&amp;CC$5,Fluxo!$U:$U,"&lt;="&amp;CD$5,Fluxo!$D:$D,$D155,Fluxo!$E:$E,"&lt;&gt;"&amp;"PERMUTANTE"))</f>
        <v>0</v>
      </c>
      <c r="CE155" s="18">
        <f>IF(CE$5&gt;$G$4,0,SUMIFS(Fluxo!$O:$O,Fluxo!$U:$U,"&gt;"&amp;CD$5,Fluxo!$U:$U,"&lt;="&amp;CE$5,Fluxo!$D:$D,$D155,Fluxo!$E:$E,"&lt;&gt;"&amp;"PERMUTANTE"))</f>
        <v>0</v>
      </c>
      <c r="CF155" s="18">
        <f>IF(CF$5&gt;$G$4,0,SUMIFS(Fluxo!$O:$O,Fluxo!$U:$U,"&gt;"&amp;CE$5,Fluxo!$U:$U,"&lt;="&amp;CF$5,Fluxo!$D:$D,$D155,Fluxo!$E:$E,"&lt;&gt;"&amp;"PERMUTANTE"))</f>
        <v>0</v>
      </c>
      <c r="CG155" s="18">
        <f>IF(CG$5&gt;$G$4,0,SUMIFS(Fluxo!$O:$O,Fluxo!$U:$U,"&gt;"&amp;CF$5,Fluxo!$U:$U,"&lt;="&amp;CG$5,Fluxo!$D:$D,$D155,Fluxo!$E:$E,"&lt;&gt;"&amp;"PERMUTANTE"))</f>
        <v>0</v>
      </c>
      <c r="CH155" s="18">
        <f>IF(CH$5&gt;$G$4,0,SUMIFS(Fluxo!$O:$O,Fluxo!$U:$U,"&gt;"&amp;CG$5,Fluxo!$U:$U,"&lt;="&amp;CH$5,Fluxo!$D:$D,$D155,Fluxo!$E:$E,"&lt;&gt;"&amp;"PERMUTANTE"))</f>
        <v>0</v>
      </c>
      <c r="CI155" s="18">
        <f>IF(CI$5&gt;$G$4,0,SUMIFS(Fluxo!$O:$O,Fluxo!$U:$U,"&gt;"&amp;CH$5,Fluxo!$U:$U,"&lt;="&amp;CI$5,Fluxo!$D:$D,$D155,Fluxo!$E:$E,"&lt;&gt;"&amp;"PERMUTANTE"))</f>
        <v>0</v>
      </c>
      <c r="CJ155" s="18">
        <f>IF(CJ$5&gt;$G$4,0,SUMIFS(Fluxo!$O:$O,Fluxo!$U:$U,"&gt;"&amp;CI$5,Fluxo!$U:$U,"&lt;="&amp;CJ$5,Fluxo!$D:$D,$D155,Fluxo!$E:$E,"&lt;&gt;"&amp;"PERMUTANTE"))</f>
        <v>0</v>
      </c>
      <c r="CK155" s="18">
        <f>IF(CK$5&gt;$G$4,0,SUMIFS(Fluxo!$O:$O,Fluxo!$U:$U,"&gt;"&amp;CJ$5,Fluxo!$U:$U,"&lt;="&amp;CK$5,Fluxo!$D:$D,$D155,Fluxo!$E:$E,"&lt;&gt;"&amp;"PERMUTANTE"))</f>
        <v>0</v>
      </c>
      <c r="CL155" s="18">
        <f>IF(CL$5&gt;$G$4,0,SUMIFS(Fluxo!$O:$O,Fluxo!$U:$U,"&gt;"&amp;CK$5,Fluxo!$U:$U,"&lt;="&amp;CL$5,Fluxo!$D:$D,$D155,Fluxo!$E:$E,"&lt;&gt;"&amp;"PERMUTANTE"))</f>
        <v>0</v>
      </c>
      <c r="CM155" s="18">
        <f>IF(CM$5&gt;$G$4,0,SUMIFS(Fluxo!$O:$O,Fluxo!$U:$U,"&gt;"&amp;CL$5,Fluxo!$U:$U,"&lt;="&amp;CM$5,Fluxo!$D:$D,$D155,Fluxo!$E:$E,"&lt;&gt;"&amp;"PERMUTANTE"))</f>
        <v>0</v>
      </c>
      <c r="CN155" s="18">
        <f>IF(CN$5&gt;$G$4,0,SUMIFS(Fluxo!$O:$O,Fluxo!$U:$U,"&gt;"&amp;CM$5,Fluxo!$U:$U,"&lt;="&amp;CN$5,Fluxo!$D:$D,$D155,Fluxo!$E:$E,"&lt;&gt;"&amp;"PERMUTANTE"))</f>
        <v>0</v>
      </c>
      <c r="CO155" s="18">
        <f>IF(CO$5&gt;$G$4,0,SUMIFS(Fluxo!$O:$O,Fluxo!$U:$U,"&gt;"&amp;CN$5,Fluxo!$U:$U,"&lt;="&amp;CO$5,Fluxo!$D:$D,$D155,Fluxo!$E:$E,"&lt;&gt;"&amp;"PERMUTANTE"))</f>
        <v>0</v>
      </c>
      <c r="CP155" s="18">
        <f>IF(CP$5&gt;$G$4,0,SUMIFS(Fluxo!$O:$O,Fluxo!$U:$U,"&gt;"&amp;CO$5,Fluxo!$U:$U,"&lt;="&amp;CP$5,Fluxo!$D:$D,$D155,Fluxo!$E:$E,"&lt;&gt;"&amp;"PERMUTANTE"))</f>
        <v>0</v>
      </c>
      <c r="CQ155" s="18">
        <f>IF(CQ$5&gt;$G$4,0,SUMIFS(Fluxo!$O:$O,Fluxo!$U:$U,"&gt;"&amp;CP$5,Fluxo!$U:$U,"&lt;="&amp;CQ$5,Fluxo!$D:$D,$D155,Fluxo!$E:$E,"&lt;&gt;"&amp;"PERMUTANTE"))</f>
        <v>0</v>
      </c>
      <c r="CR155" s="18">
        <f>IF(CR$5&gt;$G$4,0,SUMIFS(Fluxo!$O:$O,Fluxo!$U:$U,"&gt;"&amp;CQ$5,Fluxo!$U:$U,"&lt;="&amp;CR$5,Fluxo!$D:$D,$D155,Fluxo!$E:$E,"&lt;&gt;"&amp;"PERMUTANTE"))</f>
        <v>0</v>
      </c>
      <c r="CS155" s="18">
        <f>IF(CS$5&gt;$G$4,0,SUMIFS(Fluxo!$O:$O,Fluxo!$U:$U,"&gt;"&amp;CR$5,Fluxo!$U:$U,"&lt;="&amp;CS$5,Fluxo!$D:$D,$D155,Fluxo!$E:$E,"&lt;&gt;"&amp;"PERMUTANTE"))</f>
        <v>0</v>
      </c>
      <c r="CT155" s="18">
        <f>IF(CT$5&gt;$G$4,0,SUMIFS(Fluxo!$O:$O,Fluxo!$U:$U,"&gt;"&amp;CS$5,Fluxo!$U:$U,"&lt;="&amp;CT$5,Fluxo!$D:$D,$D155,Fluxo!$E:$E,"&lt;&gt;"&amp;"PERMUTANTE"))</f>
        <v>0</v>
      </c>
      <c r="CU155" s="18">
        <f>IF(CU$5&gt;$G$4,0,SUMIFS(Fluxo!$O:$O,Fluxo!$U:$U,"&gt;"&amp;CT$5,Fluxo!$U:$U,"&lt;="&amp;CU$5,Fluxo!$D:$D,$D155,Fluxo!$E:$E,"&lt;&gt;"&amp;"PERMUTANTE"))</f>
        <v>0</v>
      </c>
      <c r="CV155" s="18">
        <f>IF(CV$5&gt;$G$4,0,SUMIFS(Fluxo!$O:$O,Fluxo!$U:$U,"&gt;"&amp;CU$5,Fluxo!$U:$U,"&lt;="&amp;CV$5,Fluxo!$D:$D,$D155,Fluxo!$E:$E,"&lt;&gt;"&amp;"PERMUTANTE"))</f>
        <v>0</v>
      </c>
      <c r="CW155" s="18">
        <f>IF(CW$5&gt;$G$4,0,SUMIFS(Fluxo!$O:$O,Fluxo!$U:$U,"&gt;"&amp;CV$5,Fluxo!$U:$U,"&lt;="&amp;CW$5,Fluxo!$D:$D,$D155,Fluxo!$E:$E,"&lt;&gt;"&amp;"PERMUTANTE"))</f>
        <v>0</v>
      </c>
      <c r="CX155" s="18">
        <f>IF(CX$5&gt;$G$4,0,SUMIFS(Fluxo!$O:$O,Fluxo!$U:$U,"&gt;"&amp;CW$5,Fluxo!$U:$U,"&lt;="&amp;CX$5,Fluxo!$D:$D,$D155,Fluxo!$E:$E,"&lt;&gt;"&amp;"PERMUTANTE"))</f>
        <v>0</v>
      </c>
      <c r="CY155" s="18">
        <f>IF(CY$5&gt;$G$4,0,SUMIFS(Fluxo!$O:$O,Fluxo!$U:$U,"&gt;"&amp;CX$5,Fluxo!$U:$U,"&lt;="&amp;CY$5,Fluxo!$D:$D,$D155,Fluxo!$E:$E,"&lt;&gt;"&amp;"PERMUTANTE"))</f>
        <v>0</v>
      </c>
      <c r="CZ155" s="18">
        <f>IF(CZ$5&gt;$G$4,0,SUMIFS(Fluxo!$O:$O,Fluxo!$U:$U,"&gt;"&amp;CY$5,Fluxo!$U:$U,"&lt;="&amp;CZ$5,Fluxo!$D:$D,$D155,Fluxo!$E:$E,"&lt;&gt;"&amp;"PERMUTANTE"))</f>
        <v>0</v>
      </c>
      <c r="DA155" s="18">
        <f>IF(DA$5&gt;$G$4,0,SUMIFS(Fluxo!$O:$O,Fluxo!$U:$U,"&gt;"&amp;CZ$5,Fluxo!$U:$U,"&lt;="&amp;DA$5,Fluxo!$D:$D,$D155,Fluxo!$E:$E,"&lt;&gt;"&amp;"PERMUTANTE"))</f>
        <v>0</v>
      </c>
      <c r="DB155" s="18">
        <f>IF(DB$5&gt;$G$4,0,SUMIFS(Fluxo!$O:$O,Fluxo!$U:$U,"&gt;"&amp;DA$5,Fluxo!$U:$U,"&lt;="&amp;DB$5,Fluxo!$D:$D,$D155,Fluxo!$E:$E,"&lt;&gt;"&amp;"PERMUTANTE"))</f>
        <v>0</v>
      </c>
      <c r="DC155" s="18">
        <f>IF(DC$5&gt;$G$4,0,SUMIFS(Fluxo!$O:$O,Fluxo!$U:$U,"&gt;"&amp;DB$5,Fluxo!$U:$U,"&lt;="&amp;DC$5,Fluxo!$D:$D,$D155,Fluxo!$E:$E,"&lt;&gt;"&amp;"PERMUTANTE"))</f>
        <v>0</v>
      </c>
      <c r="DD155" s="18">
        <f>IF(DD$5&gt;$G$4,0,SUMIFS(Fluxo!$O:$O,Fluxo!$U:$U,"&gt;"&amp;DC$5,Fluxo!$U:$U,"&lt;="&amp;DD$5,Fluxo!$D:$D,$D155,Fluxo!$E:$E,"&lt;&gt;"&amp;"PERMUTANTE"))</f>
        <v>0</v>
      </c>
      <c r="DE155" s="18">
        <f>IF(DE$5&gt;$G$4,0,SUMIFS(Fluxo!$O:$O,Fluxo!$U:$U,"&gt;"&amp;DD$5,Fluxo!$U:$U,"&lt;="&amp;DE$5,Fluxo!$D:$D,$D155,Fluxo!$E:$E,"&lt;&gt;"&amp;"PERMUTANTE"))</f>
        <v>0</v>
      </c>
      <c r="DF155" s="18">
        <f>IF(DF$5&gt;$G$4,0,SUMIFS(Fluxo!$O:$O,Fluxo!$U:$U,"&gt;"&amp;DE$5,Fluxo!$U:$U,"&lt;="&amp;DF$5,Fluxo!$D:$D,$D155,Fluxo!$E:$E,"&lt;&gt;"&amp;"PERMUTANTE"))</f>
        <v>0</v>
      </c>
      <c r="DG155" s="18">
        <f>IF(DG$5&gt;$G$4,0,SUMIFS(Fluxo!$O:$O,Fluxo!$U:$U,"&gt;"&amp;DF$5,Fluxo!$U:$U,"&lt;="&amp;DG$5,Fluxo!$D:$D,$D155,Fluxo!$E:$E,"&lt;&gt;"&amp;"PERMUTANTE"))</f>
        <v>0</v>
      </c>
      <c r="DH155" s="18">
        <f>IF(DH$5&gt;$G$4,0,SUMIFS(Fluxo!$O:$O,Fluxo!$U:$U,"&gt;"&amp;DG$5,Fluxo!$U:$U,"&lt;="&amp;DH$5,Fluxo!$D:$D,$D155,Fluxo!$E:$E,"&lt;&gt;"&amp;"PERMUTANTE"))</f>
        <v>0</v>
      </c>
      <c r="DI155" s="18">
        <f>IF(DI$5&gt;$G$4,0,SUMIFS(Fluxo!$O:$O,Fluxo!$U:$U,"&gt;"&amp;DH$5,Fluxo!$U:$U,"&lt;="&amp;DI$5,Fluxo!$D:$D,$D155,Fluxo!$E:$E,"&lt;&gt;"&amp;"PERMUTANTE"))</f>
        <v>0</v>
      </c>
      <c r="DJ155" s="18">
        <f>IF(DJ$5&gt;$G$4,0,SUMIFS(Fluxo!$O:$O,Fluxo!$U:$U,"&gt;"&amp;DI$5,Fluxo!$U:$U,"&lt;="&amp;DJ$5,Fluxo!$D:$D,$D155,Fluxo!$E:$E,"&lt;&gt;"&amp;"PERMUTANTE"))</f>
        <v>0</v>
      </c>
      <c r="DK155" s="18">
        <f>IF(DK$5&gt;$G$4,0,SUMIFS(Fluxo!$O:$O,Fluxo!$U:$U,"&gt;"&amp;DJ$5,Fluxo!$U:$U,"&lt;="&amp;DK$5,Fluxo!$D:$D,$D155,Fluxo!$E:$E,"&lt;&gt;"&amp;"PERMUTANTE"))</f>
        <v>0</v>
      </c>
      <c r="DL155" s="18">
        <f>IF(DL$5&gt;$G$4,0,SUMIFS(Fluxo!$O:$O,Fluxo!$U:$U,"&gt;"&amp;DK$5,Fluxo!$U:$U,"&lt;="&amp;DL$5,Fluxo!$D:$D,$D155,Fluxo!$E:$E,"&lt;&gt;"&amp;"PERMUTANTE"))</f>
        <v>0</v>
      </c>
      <c r="DM155" s="18">
        <f>IF(DM$5&gt;$G$4,0,SUMIFS(Fluxo!$O:$O,Fluxo!$U:$U,"&gt;"&amp;DL$5,Fluxo!$U:$U,"&lt;="&amp;DM$5,Fluxo!$D:$D,$D155,Fluxo!$E:$E,"&lt;&gt;"&amp;"PERMUTANTE"))</f>
        <v>0</v>
      </c>
      <c r="DN155" s="18">
        <f>IF(DN$5&gt;$G$4,0,SUMIFS(Fluxo!$O:$O,Fluxo!$U:$U,"&gt;"&amp;DM$5,Fluxo!$U:$U,"&lt;="&amp;DN$5,Fluxo!$D:$D,$D155,Fluxo!$E:$E,"&lt;&gt;"&amp;"PERMUTANTE"))</f>
        <v>0</v>
      </c>
      <c r="DO155" s="18">
        <f>IF(DO$5&gt;$G$4,0,SUMIFS(Fluxo!$O:$O,Fluxo!$U:$U,"&gt;"&amp;DN$5,Fluxo!$U:$U,"&lt;="&amp;DO$5,Fluxo!$D:$D,$D155,Fluxo!$E:$E,"&lt;&gt;"&amp;"PERMUTANTE"))</f>
        <v>0</v>
      </c>
      <c r="DP155" s="18">
        <f>IF(DP$5&gt;$G$4,0,SUMIFS(Fluxo!$O:$O,Fluxo!$U:$U,"&gt;"&amp;DO$5,Fluxo!$U:$U,"&lt;="&amp;DP$5,Fluxo!$D:$D,$D155,Fluxo!$E:$E,"&lt;&gt;"&amp;"PERMUTANTE"))</f>
        <v>0</v>
      </c>
      <c r="DQ155" s="18">
        <f>IF(DQ$5&gt;$G$4,0,SUMIFS(Fluxo!$O:$O,Fluxo!$U:$U,"&gt;"&amp;DP$5,Fluxo!$U:$U,"&lt;="&amp;DQ$5,Fluxo!$D:$D,$D155,Fluxo!$E:$E,"&lt;&gt;"&amp;"PERMUTANTE"))</f>
        <v>0</v>
      </c>
      <c r="DR155" s="18">
        <f>IF(DR$5&gt;$G$4,0,SUMIFS(Fluxo!$O:$O,Fluxo!$U:$U,"&gt;"&amp;DQ$5,Fluxo!$U:$U,"&lt;="&amp;DR$5,Fluxo!$D:$D,$D155,Fluxo!$E:$E,"&lt;&gt;"&amp;"PERMUTANTE"))</f>
        <v>0</v>
      </c>
      <c r="DS155" s="18">
        <f>IF(DS$5&gt;$G$4,0,SUMIFS(Fluxo!$O:$O,Fluxo!$U:$U,"&gt;"&amp;DR$5,Fluxo!$U:$U,"&lt;="&amp;DS$5,Fluxo!$D:$D,$D155,Fluxo!$E:$E,"&lt;&gt;"&amp;"PERMUTANTE"))</f>
        <v>0</v>
      </c>
      <c r="DT155" s="18">
        <f>IF(DT$5&gt;$G$4,0,SUMIFS(Fluxo!$O:$O,Fluxo!$U:$U,"&gt;"&amp;DS$5,Fluxo!$U:$U,"&lt;="&amp;DT$5,Fluxo!$D:$D,$D155,Fluxo!$E:$E,"&lt;&gt;"&amp;"PERMUTANTE"))</f>
        <v>0</v>
      </c>
      <c r="DU155" s="18">
        <f>IF(DU$5&gt;$G$4,0,SUMIFS(Fluxo!$O:$O,Fluxo!$U:$U,"&gt;"&amp;DT$5,Fluxo!$U:$U,"&lt;="&amp;DU$5,Fluxo!$D:$D,$D155,Fluxo!$E:$E,"&lt;&gt;"&amp;"PERMUTANTE"))</f>
        <v>0</v>
      </c>
      <c r="DV155" s="18">
        <f>IF(DV$5&gt;$G$4,0,SUMIFS(Fluxo!$O:$O,Fluxo!$U:$U,"&gt;"&amp;DU$5,Fluxo!$U:$U,"&lt;="&amp;DV$5,Fluxo!$D:$D,$D155,Fluxo!$E:$E,"&lt;&gt;"&amp;"PERMUTANTE"))</f>
        <v>0</v>
      </c>
      <c r="DW155" s="18">
        <f>IF(DW$5&gt;$G$4,0,SUMIFS(Fluxo!$O:$O,Fluxo!$U:$U,"&gt;"&amp;DV$5,Fluxo!$U:$U,"&lt;="&amp;DW$5,Fluxo!$D:$D,$D155,Fluxo!$E:$E,"&lt;&gt;"&amp;"PERMUTANTE"))</f>
        <v>0</v>
      </c>
      <c r="DX155" s="18">
        <f>IF(DX$5&gt;$G$4,0,SUMIFS(Fluxo!$O:$O,Fluxo!$U:$U,"&gt;"&amp;DW$5,Fluxo!$U:$U,"&lt;="&amp;DX$5,Fluxo!$D:$D,$D155,Fluxo!$E:$E,"&lt;&gt;"&amp;"PERMUTANTE"))</f>
        <v>0</v>
      </c>
      <c r="DY155" s="18">
        <f>IF(DY$5&gt;$G$4,0,SUMIFS(Fluxo!$O:$O,Fluxo!$U:$U,"&gt;"&amp;DX$5,Fluxo!$U:$U,"&lt;="&amp;DY$5,Fluxo!$D:$D,$D155,Fluxo!$E:$E,"&lt;&gt;"&amp;"PERMUTANTE"))</f>
        <v>0</v>
      </c>
      <c r="DZ155" s="18">
        <f>IF(DZ$5&gt;$G$4,0,SUMIFS(Fluxo!$O:$O,Fluxo!$U:$U,"&gt;"&amp;DY$5,Fluxo!$U:$U,"&lt;="&amp;DZ$5,Fluxo!$D:$D,$D155,Fluxo!$E:$E,"&lt;&gt;"&amp;"PERMUTANTE"))</f>
        <v>0</v>
      </c>
      <c r="EA155" s="18">
        <f>IF(EA$5&gt;$G$4,0,SUMIFS(Fluxo!$O:$O,Fluxo!$U:$U,"&gt;"&amp;DZ$5,Fluxo!$U:$U,"&lt;="&amp;EA$5,Fluxo!$D:$D,$D155,Fluxo!$E:$E,"&lt;&gt;"&amp;"PERMUTANTE"))</f>
        <v>0</v>
      </c>
      <c r="EB155" s="18">
        <f>IF(EB$5&gt;$G$4,0,SUMIFS(Fluxo!$O:$O,Fluxo!$U:$U,"&gt;"&amp;EA$5,Fluxo!$U:$U,"&lt;="&amp;EB$5,Fluxo!$D:$D,$D155,Fluxo!$E:$E,"&lt;&gt;"&amp;"PERMUTANTE"))</f>
        <v>0</v>
      </c>
      <c r="EC155" s="18">
        <f>IF(EC$5&gt;$G$4,0,SUMIFS(Fluxo!$O:$O,Fluxo!$U:$U,"&gt;"&amp;EB$5,Fluxo!$U:$U,"&lt;="&amp;EC$5,Fluxo!$D:$D,$D155,Fluxo!$E:$E,"&lt;&gt;"&amp;"PERMUTANTE"))</f>
        <v>0</v>
      </c>
      <c r="ED155" s="18">
        <f>IF(ED$5&gt;$G$4,0,SUMIFS(Fluxo!$O:$O,Fluxo!$U:$U,"&gt;"&amp;EC$5,Fluxo!$U:$U,"&lt;="&amp;ED$5,Fluxo!$D:$D,$D155,Fluxo!$E:$E,"&lt;&gt;"&amp;"PERMUTANTE"))</f>
        <v>0</v>
      </c>
      <c r="EE155" s="18">
        <f>IF(EE$5&gt;$G$4,0,SUMIFS(Fluxo!$O:$O,Fluxo!$U:$U,"&gt;"&amp;ED$5,Fluxo!$U:$U,"&lt;="&amp;EE$5,Fluxo!$D:$D,$D155,Fluxo!$E:$E,"&lt;&gt;"&amp;"PERMUTANTE"))</f>
        <v>0</v>
      </c>
      <c r="EF155" s="18">
        <f>IF(EF$5&gt;$G$4,0,SUMIFS(Fluxo!$O:$O,Fluxo!$U:$U,"&gt;"&amp;EE$5,Fluxo!$U:$U,"&lt;="&amp;EF$5,Fluxo!$D:$D,$D155,Fluxo!$E:$E,"&lt;&gt;"&amp;"PERMUTANTE"))</f>
        <v>0</v>
      </c>
      <c r="EG155" s="18">
        <f>IF(EG$5&gt;$G$4,0,SUMIFS(Fluxo!$O:$O,Fluxo!$U:$U,"&gt;"&amp;EF$5,Fluxo!$U:$U,"&lt;="&amp;EG$5,Fluxo!$D:$D,$D155,Fluxo!$E:$E,"&lt;&gt;"&amp;"PERMUTANTE"))</f>
        <v>0</v>
      </c>
      <c r="EH155" s="18">
        <f>IF(EH$5&gt;$G$4,0,SUMIFS(Fluxo!$O:$O,Fluxo!$U:$U,"&gt;"&amp;EG$5,Fluxo!$U:$U,"&lt;="&amp;EH$5,Fluxo!$D:$D,$D155,Fluxo!$E:$E,"&lt;&gt;"&amp;"PERMUTANTE"))</f>
        <v>0</v>
      </c>
      <c r="EI155" s="18">
        <f>IF(EI$5&gt;$G$4,0,SUMIFS(Fluxo!$O:$O,Fluxo!$U:$U,"&gt;"&amp;EH$5,Fluxo!$U:$U,"&lt;="&amp;EI$5,Fluxo!$D:$D,$D155,Fluxo!$E:$E,"&lt;&gt;"&amp;"PERMUTANTE"))</f>
        <v>0</v>
      </c>
      <c r="EJ155" s="18">
        <f>IF(EJ$5&gt;$G$4,0,SUMIFS(Fluxo!$O:$O,Fluxo!$U:$U,"&gt;"&amp;EI$5,Fluxo!$U:$U,"&lt;="&amp;EJ$5,Fluxo!$D:$D,$D155,Fluxo!$E:$E,"&lt;&gt;"&amp;"PERMUTANTE"))</f>
        <v>0</v>
      </c>
      <c r="EK155" s="18">
        <f>IF(EK$5&gt;$G$4,0,SUMIFS(Fluxo!$O:$O,Fluxo!$U:$U,"&gt;"&amp;EJ$5,Fluxo!$U:$U,"&lt;="&amp;EK$5,Fluxo!$D:$D,$D155,Fluxo!$E:$E,"&lt;&gt;"&amp;"PERMUTANTE"))</f>
        <v>0</v>
      </c>
      <c r="EL155" s="18">
        <f>IF(EL$5&gt;$G$4,0,SUMIFS(Fluxo!$O:$O,Fluxo!$U:$U,"&gt;"&amp;EK$5,Fluxo!$U:$U,"&lt;="&amp;EL$5,Fluxo!$D:$D,$D155,Fluxo!$E:$E,"&lt;&gt;"&amp;"PERMUTANTE"))</f>
        <v>0</v>
      </c>
      <c r="EM155" s="18">
        <f>IF(EM$5&gt;$G$4,0,SUMIFS(Fluxo!$O:$O,Fluxo!$U:$U,"&gt;"&amp;EL$5,Fluxo!$U:$U,"&lt;="&amp;EM$5,Fluxo!$D:$D,$D155,Fluxo!$E:$E,"&lt;&gt;"&amp;"PERMUTANTE"))</f>
        <v>0</v>
      </c>
      <c r="EN155" s="18">
        <f>IF(EN$5&gt;$G$4,0,SUMIFS(Fluxo!$O:$O,Fluxo!$U:$U,"&gt;"&amp;EM$5,Fluxo!$U:$U,"&lt;="&amp;EN$5,Fluxo!$D:$D,$D155,Fluxo!$E:$E,"&lt;&gt;"&amp;"PERMUTANTE"))</f>
        <v>0</v>
      </c>
      <c r="EO155" s="18">
        <f>IF(EO$5&gt;$G$4,0,SUMIFS(Fluxo!$O:$O,Fluxo!$U:$U,"&gt;"&amp;EN$5,Fluxo!$U:$U,"&lt;="&amp;EO$5,Fluxo!$D:$D,$D155,Fluxo!$E:$E,"&lt;&gt;"&amp;"PERMUTANTE"))</f>
        <v>0</v>
      </c>
      <c r="EP155" s="18">
        <f>IF(EP$5&gt;$G$4,0,SUMIFS(Fluxo!$O:$O,Fluxo!$U:$U,"&gt;"&amp;EO$5,Fluxo!$U:$U,"&lt;="&amp;EP$5,Fluxo!$D:$D,$D155,Fluxo!$E:$E,"&lt;&gt;"&amp;"PERMUTANTE"))</f>
        <v>0</v>
      </c>
      <c r="EQ155" s="18">
        <f>IF(EQ$5&gt;$G$4,0,SUMIFS(Fluxo!$O:$O,Fluxo!$U:$U,"&gt;"&amp;EP$5,Fluxo!$U:$U,"&lt;="&amp;EQ$5,Fluxo!$D:$D,$D155,Fluxo!$E:$E,"&lt;&gt;"&amp;"PERMUTANTE"))</f>
        <v>0</v>
      </c>
      <c r="ER155" s="18">
        <f>IF(ER$5&gt;$G$4,0,SUMIFS(Fluxo!$O:$O,Fluxo!$U:$U,"&gt;"&amp;EQ$5,Fluxo!$U:$U,"&lt;="&amp;ER$5,Fluxo!$D:$D,$D155,Fluxo!$E:$E,"&lt;&gt;"&amp;"PERMUTANTE"))</f>
        <v>0</v>
      </c>
      <c r="ES155" s="18">
        <f>IF(ES$5&gt;$G$4,0,SUMIFS(Fluxo!$O:$O,Fluxo!$U:$U,"&gt;"&amp;ER$5,Fluxo!$U:$U,"&lt;="&amp;ES$5,Fluxo!$D:$D,$D155,Fluxo!$E:$E,"&lt;&gt;"&amp;"PERMUTANTE"))</f>
        <v>0</v>
      </c>
      <c r="ET155" s="18">
        <f>IF(ET$5&gt;$G$4,0,SUMIFS(Fluxo!$O:$O,Fluxo!$U:$U,"&gt;"&amp;ES$5,Fluxo!$U:$U,"&lt;="&amp;ET$5,Fluxo!$D:$D,$D155,Fluxo!$E:$E,"&lt;&gt;"&amp;"PERMUTANTE"))</f>
        <v>0</v>
      </c>
      <c r="EU155" s="18">
        <f>IF(EU$5&gt;$G$4,0,SUMIFS(Fluxo!$O:$O,Fluxo!$U:$U,"&gt;"&amp;ET$5,Fluxo!$U:$U,"&lt;="&amp;EU$5,Fluxo!$D:$D,$D155,Fluxo!$E:$E,"&lt;&gt;"&amp;"PERMUTANTE"))</f>
        <v>0</v>
      </c>
      <c r="EV155" s="18">
        <f>IF(EV$5&gt;$G$4,0,SUMIFS(Fluxo!$O:$O,Fluxo!$U:$U,"&gt;"&amp;EU$5,Fluxo!$U:$U,"&lt;="&amp;EV$5,Fluxo!$D:$D,$D155,Fluxo!$E:$E,"&lt;&gt;"&amp;"PERMUTANTE"))</f>
        <v>0</v>
      </c>
      <c r="EW155" s="18">
        <f>IF(EW$5&gt;$G$4,0,SUMIFS(Fluxo!$O:$O,Fluxo!$U:$U,"&gt;"&amp;EV$5,Fluxo!$U:$U,"&lt;="&amp;EW$5,Fluxo!$D:$D,$D155,Fluxo!$E:$E,"&lt;&gt;"&amp;"PERMUTANTE"))</f>
        <v>0</v>
      </c>
      <c r="EX155" s="18">
        <f>IF(EX$5&gt;$G$4,0,SUMIFS(Fluxo!$O:$O,Fluxo!$U:$U,"&gt;"&amp;EW$5,Fluxo!$U:$U,"&lt;="&amp;EX$5,Fluxo!$D:$D,$D155,Fluxo!$E:$E,"&lt;&gt;"&amp;"PERMUTANTE"))</f>
        <v>0</v>
      </c>
      <c r="EY155" s="18">
        <f>IF(EY$5&gt;$G$4,0,SUMIFS(Fluxo!$O:$O,Fluxo!$U:$U,"&gt;"&amp;EX$5,Fluxo!$U:$U,"&lt;="&amp;EY$5,Fluxo!$D:$D,$D155,Fluxo!$E:$E,"&lt;&gt;"&amp;"PERMUTANTE"))</f>
        <v>0</v>
      </c>
      <c r="EZ155" s="18">
        <f>IF(EZ$5&gt;$G$4,0,SUMIFS(Fluxo!$O:$O,Fluxo!$U:$U,"&gt;"&amp;EY$5,Fluxo!$U:$U,"&lt;="&amp;EZ$5,Fluxo!$D:$D,$D155,Fluxo!$E:$E,"&lt;&gt;"&amp;"PERMUTANTE"))</f>
        <v>0</v>
      </c>
      <c r="FA155" s="18">
        <f>IF(FA$5&gt;$G$4,0,SUMIFS(Fluxo!$O:$O,Fluxo!$U:$U,"&gt;"&amp;EZ$5,Fluxo!$U:$U,"&lt;="&amp;FA$5,Fluxo!$D:$D,$D155,Fluxo!$E:$E,"&lt;&gt;"&amp;"PERMUTANTE"))</f>
        <v>0</v>
      </c>
      <c r="FB155" s="18">
        <f>IF(FB$5&gt;$G$4,0,SUMIFS(Fluxo!$O:$O,Fluxo!$U:$U,"&gt;"&amp;FA$5,Fluxo!$U:$U,"&lt;="&amp;FB$5,Fluxo!$D:$D,$D155,Fluxo!$E:$E,"&lt;&gt;"&amp;"PERMUTANTE"))</f>
        <v>0</v>
      </c>
      <c r="FC155" s="18">
        <f>IF(FC$5&gt;$G$4,0,SUMIFS(Fluxo!$O:$O,Fluxo!$U:$U,"&gt;"&amp;FB$5,Fluxo!$U:$U,"&lt;="&amp;FC$5,Fluxo!$D:$D,$D155,Fluxo!$E:$E,"&lt;&gt;"&amp;"PERMUTANTE"))</f>
        <v>0</v>
      </c>
      <c r="FD155" s="18">
        <f>IF(FD$5&gt;$G$4,0,SUMIFS(Fluxo!$O:$O,Fluxo!$U:$U,"&gt;"&amp;FC$5,Fluxo!$U:$U,"&lt;="&amp;FD$5,Fluxo!$D:$D,$D155,Fluxo!$E:$E,"&lt;&gt;"&amp;"PERMUTANTE"))</f>
        <v>0</v>
      </c>
      <c r="FE155" s="18">
        <f>IF(FE$5&gt;$G$4,0,SUMIFS(Fluxo!$O:$O,Fluxo!$U:$U,"&gt;"&amp;FD$5,Fluxo!$U:$U,"&lt;="&amp;FE$5,Fluxo!$D:$D,$D155,Fluxo!$E:$E,"&lt;&gt;"&amp;"PERMUTANTE"))</f>
        <v>0</v>
      </c>
      <c r="FF155" s="18">
        <f>IF(FF$5&gt;$G$4,0,SUMIFS(Fluxo!$O:$O,Fluxo!$U:$U,"&gt;"&amp;FE$5,Fluxo!$U:$U,"&lt;="&amp;FF$5,Fluxo!$D:$D,$D155,Fluxo!$E:$E,"&lt;&gt;"&amp;"PERMUTANTE"))</f>
        <v>0</v>
      </c>
      <c r="FG155" s="18">
        <f>IF(FG$5&gt;$G$4,0,SUMIFS(Fluxo!$O:$O,Fluxo!$U:$U,"&gt;"&amp;FF$5,Fluxo!$U:$U,"&lt;="&amp;FG$5,Fluxo!$D:$D,$D155,Fluxo!$E:$E,"&lt;&gt;"&amp;"PERMUTANTE"))</f>
        <v>0</v>
      </c>
      <c r="FH155" s="18">
        <f>IF(FH$5&gt;$G$4,0,SUMIFS(Fluxo!$O:$O,Fluxo!$U:$U,"&gt;"&amp;FG$5,Fluxo!$U:$U,"&lt;="&amp;FH$5,Fluxo!$D:$D,$D155,Fluxo!$E:$E,"&lt;&gt;"&amp;"PERMUTANTE"))</f>
        <v>0</v>
      </c>
      <c r="FI155" s="18">
        <f>IF(FI$5&gt;$G$4,0,SUMIFS(Fluxo!$O:$O,Fluxo!$U:$U,"&gt;"&amp;FH$5,Fluxo!$U:$U,"&lt;="&amp;FI$5,Fluxo!$D:$D,$D155,Fluxo!$E:$E,"&lt;&gt;"&amp;"PERMUTANTE"))</f>
        <v>0</v>
      </c>
      <c r="FJ155" s="18">
        <f>IF(FJ$5&gt;$G$4,0,SUMIFS(Fluxo!$O:$O,Fluxo!$U:$U,"&gt;"&amp;FI$5,Fluxo!$U:$U,"&lt;="&amp;FJ$5,Fluxo!$D:$D,$D155,Fluxo!$E:$E,"&lt;&gt;"&amp;"PERMUTANTE"))</f>
        <v>0</v>
      </c>
      <c r="FK155" s="18">
        <f>IF(FK$5&gt;$G$4,0,SUMIFS(Fluxo!$O:$O,Fluxo!$U:$U,"&gt;"&amp;FJ$5,Fluxo!$U:$U,"&lt;="&amp;FK$5,Fluxo!$D:$D,$D155,Fluxo!$E:$E,"&lt;&gt;"&amp;"PERMUTANTE"))</f>
        <v>0</v>
      </c>
      <c r="FL155" s="18">
        <f>IF(FL$5&gt;$G$4,0,SUMIFS(Fluxo!$O:$O,Fluxo!$U:$U,"&gt;"&amp;FK$5,Fluxo!$U:$U,"&lt;="&amp;FL$5,Fluxo!$D:$D,$D155,Fluxo!$E:$E,"&lt;&gt;"&amp;"PERMUTANTE"))</f>
        <v>0</v>
      </c>
      <c r="FM155" s="18">
        <f>IF(FM$5&gt;$G$4,0,SUMIFS(Fluxo!$O:$O,Fluxo!$U:$U,"&gt;"&amp;FL$5,Fluxo!$U:$U,"&lt;="&amp;FM$5,Fluxo!$D:$D,$D155,Fluxo!$E:$E,"&lt;&gt;"&amp;"PERMUTANTE"))</f>
        <v>0</v>
      </c>
      <c r="FN155" s="18">
        <f>IF(FN$5&gt;$G$4,0,SUMIFS(Fluxo!$O:$O,Fluxo!$U:$U,"&gt;"&amp;FM$5,Fluxo!$U:$U,"&lt;="&amp;FN$5,Fluxo!$D:$D,$D155,Fluxo!$E:$E,"&lt;&gt;"&amp;"PERMUTANTE"))</f>
        <v>0</v>
      </c>
      <c r="FO155" s="18">
        <f>IF(FO$5&gt;$G$4,0,SUMIFS(Fluxo!$O:$O,Fluxo!$U:$U,"&gt;"&amp;FN$5,Fluxo!$U:$U,"&lt;="&amp;FO$5,Fluxo!$D:$D,$D155,Fluxo!$E:$E,"&lt;&gt;"&amp;"PERMUTANTE"))</f>
        <v>0</v>
      </c>
      <c r="FP155" s="18">
        <f>IF(FP$5&gt;$G$4,0,SUMIFS(Fluxo!$O:$O,Fluxo!$U:$U,"&gt;"&amp;FO$5,Fluxo!$U:$U,"&lt;="&amp;FP$5,Fluxo!$D:$D,$D155,Fluxo!$E:$E,"&lt;&gt;"&amp;"PERMUTANTE"))</f>
        <v>0</v>
      </c>
      <c r="FQ155" s="18">
        <f>IF(FQ$5&gt;$G$4,0,SUMIFS(Fluxo!$O:$O,Fluxo!$U:$U,"&gt;"&amp;FP$5,Fluxo!$U:$U,"&lt;="&amp;FQ$5,Fluxo!$D:$D,$D155,Fluxo!$E:$E,"&lt;&gt;"&amp;"PERMUTANTE"))</f>
        <v>0</v>
      </c>
      <c r="FR155" s="18">
        <f>IF(FR$5&gt;$G$4,0,SUMIFS(Fluxo!$O:$O,Fluxo!$U:$U,"&gt;"&amp;FQ$5,Fluxo!$U:$U,"&lt;="&amp;FR$5,Fluxo!$D:$D,$D155,Fluxo!$E:$E,"&lt;&gt;"&amp;"PERMUTANTE"))</f>
        <v>0</v>
      </c>
      <c r="FS155" s="18">
        <f>IF(FS$5&gt;$G$4,0,SUMIFS(Fluxo!$O:$O,Fluxo!$U:$U,"&gt;"&amp;FR$5,Fluxo!$U:$U,"&lt;="&amp;FS$5,Fluxo!$D:$D,$D155,Fluxo!$E:$E,"&lt;&gt;"&amp;"PERMUTANTE"))</f>
        <v>0</v>
      </c>
      <c r="FT155" s="18">
        <f>IF(FT$5&gt;$G$4,0,SUMIFS(Fluxo!$O:$O,Fluxo!$U:$U,"&gt;"&amp;FS$5,Fluxo!$U:$U,"&lt;="&amp;FT$5,Fluxo!$D:$D,$D155,Fluxo!$E:$E,"&lt;&gt;"&amp;"PERMUTANTE"))</f>
        <v>0</v>
      </c>
      <c r="FU155" s="18">
        <f>IF(FU$5&gt;$G$4,0,SUMIFS(Fluxo!$O:$O,Fluxo!$U:$U,"&gt;"&amp;FT$5,Fluxo!$U:$U,"&lt;="&amp;FU$5,Fluxo!$D:$D,$D155,Fluxo!$E:$E,"&lt;&gt;"&amp;"PERMUTANTE"))</f>
        <v>0</v>
      </c>
      <c r="FV155" s="18">
        <f>IF(FV$5&gt;$G$4,0,SUMIFS(Fluxo!$O:$O,Fluxo!$U:$U,"&gt;"&amp;FU$5,Fluxo!$U:$U,"&lt;="&amp;FV$5,Fluxo!$D:$D,$D155,Fluxo!$E:$E,"&lt;&gt;"&amp;"PERMUTANTE"))</f>
        <v>0</v>
      </c>
      <c r="FW155" s="18">
        <f>IF(FW$5&gt;$G$4,0,SUMIFS(Fluxo!$O:$O,Fluxo!$U:$U,"&gt;"&amp;FV$5,Fluxo!$U:$U,"&lt;="&amp;FW$5,Fluxo!$D:$D,$D155,Fluxo!$E:$E,"&lt;&gt;"&amp;"PERMUTANTE"))</f>
        <v>0</v>
      </c>
      <c r="FX155" s="18">
        <f>IF(FX$5&gt;$G$4,0,SUMIFS(Fluxo!$O:$O,Fluxo!$U:$U,"&gt;"&amp;FW$5,Fluxo!$U:$U,"&lt;="&amp;FX$5,Fluxo!$D:$D,$D155,Fluxo!$E:$E,"&lt;&gt;"&amp;"PERMUTANTE"))</f>
        <v>0</v>
      </c>
      <c r="FY155" s="18">
        <f>IF(FY$5&gt;$G$4,0,SUMIFS(Fluxo!$O:$O,Fluxo!$U:$U,"&gt;"&amp;FX$5,Fluxo!$U:$U,"&lt;="&amp;FY$5,Fluxo!$D:$D,$D155,Fluxo!$E:$E,"&lt;&gt;"&amp;"PERMUTANTE"))</f>
        <v>0</v>
      </c>
      <c r="FZ155" s="18">
        <f>IF(FZ$5&gt;$G$4,0,SUMIFS(Fluxo!$O:$O,Fluxo!$U:$U,"&gt;"&amp;FY$5,Fluxo!$U:$U,"&lt;="&amp;FZ$5,Fluxo!$D:$D,$D155,Fluxo!$E:$E,"&lt;&gt;"&amp;"PERMUTANTE"))</f>
        <v>0</v>
      </c>
      <c r="GA155" s="18">
        <f>IF(GA$5&gt;$G$4,0,SUMIFS(Fluxo!$O:$O,Fluxo!$U:$U,"&gt;"&amp;FZ$5,Fluxo!$U:$U,"&lt;="&amp;GA$5,Fluxo!$D:$D,$D155,Fluxo!$E:$E,"&lt;&gt;"&amp;"PERMUTANTE"))</f>
        <v>0</v>
      </c>
      <c r="GB155" s="18">
        <f>IF(GB$5&gt;$G$4,0,SUMIFS(Fluxo!$O:$O,Fluxo!$U:$U,"&gt;"&amp;GA$5,Fluxo!$U:$U,"&lt;="&amp;GB$5,Fluxo!$D:$D,$D155,Fluxo!$E:$E,"&lt;&gt;"&amp;"PERMUTANTE"))</f>
        <v>0</v>
      </c>
      <c r="GC155" s="18">
        <f>IF(GC$5&gt;$G$4,0,SUMIFS(Fluxo!$O:$O,Fluxo!$U:$U,"&gt;"&amp;GB$5,Fluxo!$U:$U,"&lt;="&amp;GC$5,Fluxo!$D:$D,$D155,Fluxo!$E:$E,"&lt;&gt;"&amp;"PERMUTANTE"))</f>
        <v>0</v>
      </c>
      <c r="GD155" s="18">
        <f>IF(GD$5&gt;$G$4,0,SUMIFS(Fluxo!$O:$O,Fluxo!$U:$U,"&gt;"&amp;GC$5,Fluxo!$U:$U,"&lt;="&amp;GD$5,Fluxo!$D:$D,$D155,Fluxo!$E:$E,"&lt;&gt;"&amp;"PERMUTANTE"))</f>
        <v>0</v>
      </c>
      <c r="GE155" s="18">
        <f>IF(GE$5&gt;$G$4,0,SUMIFS(Fluxo!$O:$O,Fluxo!$U:$U,"&gt;"&amp;GD$5,Fluxo!$U:$U,"&lt;="&amp;GE$5,Fluxo!$D:$D,$D155,Fluxo!$E:$E,"&lt;&gt;"&amp;"PERMUTANTE"))</f>
        <v>0</v>
      </c>
      <c r="GF155" s="18">
        <f>IF(GF$5&gt;$G$4,0,SUMIFS(Fluxo!$O:$O,Fluxo!$U:$U,"&gt;"&amp;GE$5,Fluxo!$U:$U,"&lt;="&amp;GF$5,Fluxo!$D:$D,$D155,Fluxo!$E:$E,"&lt;&gt;"&amp;"PERMUTANTE"))</f>
        <v>0</v>
      </c>
      <c r="GG155" s="18">
        <f>IF(GG$5&gt;$G$4,0,SUMIFS(Fluxo!$O:$O,Fluxo!$U:$U,"&gt;"&amp;GF$5,Fluxo!$U:$U,"&lt;="&amp;GG$5,Fluxo!$D:$D,$D155,Fluxo!$E:$E,"&lt;&gt;"&amp;"PERMUTANTE"))</f>
        <v>0</v>
      </c>
      <c r="GH155" s="18">
        <f>IF(GH$5&gt;$G$4,0,SUMIFS(Fluxo!$O:$O,Fluxo!$U:$U,"&gt;"&amp;GG$5,Fluxo!$U:$U,"&lt;="&amp;GH$5,Fluxo!$D:$D,$D155,Fluxo!$E:$E,"&lt;&gt;"&amp;"PERMUTANTE"))</f>
        <v>0</v>
      </c>
      <c r="GI155" s="18">
        <f>IF(GI$5&gt;$G$4,0,SUMIFS(Fluxo!$O:$O,Fluxo!$U:$U,"&gt;"&amp;GH$5,Fluxo!$U:$U,"&lt;="&amp;GI$5,Fluxo!$D:$D,$D155,Fluxo!$E:$E,"&lt;&gt;"&amp;"PERMUTANTE"))</f>
        <v>0</v>
      </c>
      <c r="GJ155" s="18">
        <f>IF(GJ$5&gt;$G$4,0,SUMIFS(Fluxo!$O:$O,Fluxo!$U:$U,"&gt;"&amp;GI$5,Fluxo!$U:$U,"&lt;="&amp;GJ$5,Fluxo!$D:$D,$D155,Fluxo!$E:$E,"&lt;&gt;"&amp;"PERMUTANTE"))</f>
        <v>0</v>
      </c>
      <c r="GK155" s="18">
        <f>IF(GK$5&gt;$G$4,0,SUMIFS(Fluxo!$O:$O,Fluxo!$U:$U,"&gt;"&amp;GJ$5,Fluxo!$U:$U,"&lt;="&amp;GK$5,Fluxo!$D:$D,$D155,Fluxo!$E:$E,"&lt;&gt;"&amp;"PERMUTANTE"))</f>
        <v>0</v>
      </c>
      <c r="GL155" s="18">
        <f>IF(GL$5&gt;$G$4,0,SUMIFS(Fluxo!$O:$O,Fluxo!$U:$U,"&gt;"&amp;GK$5,Fluxo!$U:$U,"&lt;="&amp;GL$5,Fluxo!$D:$D,$D155,Fluxo!$E:$E,"&lt;&gt;"&amp;"PERMUTANTE"))</f>
        <v>0</v>
      </c>
      <c r="GM155" s="18">
        <f>IF(GM$5&gt;$G$4,0,SUMIFS(Fluxo!$O:$O,Fluxo!$U:$U,"&gt;"&amp;GL$5,Fluxo!$U:$U,"&lt;="&amp;GM$5,Fluxo!$D:$D,$D155,Fluxo!$E:$E,"&lt;&gt;"&amp;"PERMUTANTE"))</f>
        <v>0</v>
      </c>
      <c r="GN155" s="18">
        <f>IF(GN$5&gt;$G$4,0,SUMIFS(Fluxo!$O:$O,Fluxo!$U:$U,"&gt;"&amp;GM$5,Fluxo!$U:$U,"&lt;="&amp;GN$5,Fluxo!$D:$D,$D155,Fluxo!$E:$E,"&lt;&gt;"&amp;"PERMUTANTE"))</f>
        <v>0</v>
      </c>
      <c r="GO155" s="18">
        <f>IF(GO$5&gt;$G$4,0,SUMIFS(Fluxo!$O:$O,Fluxo!$U:$U,"&gt;"&amp;GN$5,Fluxo!$U:$U,"&lt;="&amp;GO$5,Fluxo!$D:$D,$D155,Fluxo!$E:$E,"&lt;&gt;"&amp;"PERMUTANTE"))</f>
        <v>0</v>
      </c>
      <c r="GP155" s="18">
        <f>IF(GP$5&gt;$G$4,0,SUMIFS(Fluxo!$O:$O,Fluxo!$U:$U,"&gt;"&amp;GO$5,Fluxo!$U:$U,"&lt;="&amp;GP$5,Fluxo!$D:$D,$D155,Fluxo!$E:$E,"&lt;&gt;"&amp;"PERMUTANTE"))</f>
        <v>0</v>
      </c>
      <c r="GQ155" s="18">
        <f>IF(GQ$5&gt;$G$4,0,SUMIFS(Fluxo!$O:$O,Fluxo!$U:$U,"&gt;"&amp;GP$5,Fluxo!$U:$U,"&lt;="&amp;GQ$5,Fluxo!$D:$D,$D155,Fluxo!$E:$E,"&lt;&gt;"&amp;"PERMUTANTE"))</f>
        <v>0</v>
      </c>
      <c r="GR155" s="18">
        <f>IF(GR$5&gt;$G$4,0,SUMIFS(Fluxo!$O:$O,Fluxo!$U:$U,"&gt;"&amp;GQ$5,Fluxo!$U:$U,"&lt;="&amp;GR$5,Fluxo!$D:$D,$D155,Fluxo!$E:$E,"&lt;&gt;"&amp;"PERMUTANTE"))</f>
        <v>0</v>
      </c>
      <c r="GS155" s="18">
        <f>IF(GS$5&gt;$G$4,0,SUMIFS(Fluxo!$O:$O,Fluxo!$U:$U,"&gt;"&amp;GR$5,Fluxo!$U:$U,"&lt;="&amp;GS$5,Fluxo!$D:$D,$D155,Fluxo!$E:$E,"&lt;&gt;"&amp;"PERMUTANTE"))</f>
        <v>0</v>
      </c>
      <c r="GT155" s="18">
        <f>IF(GT$5&gt;$G$4,0,SUMIFS(Fluxo!$O:$O,Fluxo!$U:$U,"&gt;"&amp;GS$5,Fluxo!$U:$U,"&lt;="&amp;GT$5,Fluxo!$D:$D,$D155,Fluxo!$E:$E,"&lt;&gt;"&amp;"PERMUTANTE"))</f>
        <v>0</v>
      </c>
      <c r="GU155" s="18">
        <f>IF(GU$5&gt;$G$4,0,SUMIFS(Fluxo!$O:$O,Fluxo!$U:$U,"&gt;"&amp;GT$5,Fluxo!$U:$U,"&lt;="&amp;GU$5,Fluxo!$D:$D,$D155,Fluxo!$E:$E,"&lt;&gt;"&amp;"PERMUTANTE"))</f>
        <v>0</v>
      </c>
      <c r="GV155" s="18">
        <f>IF(GV$5&gt;$G$4,0,SUMIFS(Fluxo!$O:$O,Fluxo!$U:$U,"&gt;"&amp;GU$5,Fluxo!$U:$U,"&lt;="&amp;GV$5,Fluxo!$D:$D,$D155,Fluxo!$E:$E,"&lt;&gt;"&amp;"PERMUTANTE"))</f>
        <v>0</v>
      </c>
      <c r="GW155" s="18">
        <f>IF(GW$5&gt;$G$4,0,SUMIFS(Fluxo!$O:$O,Fluxo!$U:$U,"&gt;"&amp;GV$5,Fluxo!$U:$U,"&lt;="&amp;GW$5,Fluxo!$D:$D,$D155,Fluxo!$E:$E,"&lt;&gt;"&amp;"PERMUTANTE"))</f>
        <v>0</v>
      </c>
      <c r="GX155" s="18">
        <f>IF(GX$5&gt;$G$4,0,SUMIFS(Fluxo!$O:$O,Fluxo!$U:$U,"&gt;"&amp;GW$5,Fluxo!$U:$U,"&lt;="&amp;GX$5,Fluxo!$D:$D,$D155,Fluxo!$E:$E,"&lt;&gt;"&amp;"PERMUTANTE"))</f>
        <v>0</v>
      </c>
      <c r="GY155" s="18">
        <f>IF(GY$5&gt;$G$4,0,SUMIFS(Fluxo!$O:$O,Fluxo!$U:$U,"&gt;"&amp;GX$5,Fluxo!$U:$U,"&lt;="&amp;GY$5,Fluxo!$D:$D,$D155,Fluxo!$E:$E,"&lt;&gt;"&amp;"PERMUTANTE"))</f>
        <v>0</v>
      </c>
      <c r="GZ155" s="18">
        <f>IF(GZ$5&gt;$G$4,0,SUMIFS(Fluxo!$O:$O,Fluxo!$U:$U,"&gt;"&amp;GY$5,Fluxo!$U:$U,"&lt;="&amp;GZ$5,Fluxo!$D:$D,$D155,Fluxo!$E:$E,"&lt;&gt;"&amp;"PERMUTANTE"))</f>
        <v>0</v>
      </c>
      <c r="HA155" s="18">
        <f>IF(HA$5&gt;$G$4,0,SUMIFS(Fluxo!$O:$O,Fluxo!$U:$U,"&gt;"&amp;GZ$5,Fluxo!$U:$U,"&lt;="&amp;HA$5,Fluxo!$D:$D,$D155,Fluxo!$E:$E,"&lt;&gt;"&amp;"PERMUTANTE"))</f>
        <v>0</v>
      </c>
      <c r="HB155" s="18">
        <f>IF(HB$5&gt;$G$4,0,SUMIFS(Fluxo!$O:$O,Fluxo!$U:$U,"&gt;"&amp;HA$5,Fluxo!$U:$U,"&lt;="&amp;HB$5,Fluxo!$D:$D,$D155,Fluxo!$E:$E,"&lt;&gt;"&amp;"PERMUTANTE"))</f>
        <v>0</v>
      </c>
      <c r="HC155" s="18">
        <f>IF(HC$5&gt;$G$4,0,SUMIFS(Fluxo!$O:$O,Fluxo!$U:$U,"&gt;"&amp;HB$5,Fluxo!$U:$U,"&lt;="&amp;HC$5,Fluxo!$D:$D,$D155,Fluxo!$E:$E,"&lt;&gt;"&amp;"PERMUTANTE"))</f>
        <v>0</v>
      </c>
      <c r="HD155" s="18">
        <f>IF(HD$5&gt;$G$4,0,SUMIFS(Fluxo!$O:$O,Fluxo!$U:$U,"&gt;"&amp;HC$5,Fluxo!$U:$U,"&lt;="&amp;HD$5,Fluxo!$D:$D,$D155,Fluxo!$E:$E,"&lt;&gt;"&amp;"PERMUTANTE"))</f>
        <v>0</v>
      </c>
      <c r="HE155" s="18">
        <f>IF(HE$5&gt;$G$4,0,SUMIFS(Fluxo!$O:$O,Fluxo!$U:$U,"&gt;"&amp;HD$5,Fluxo!$U:$U,"&lt;="&amp;HE$5,Fluxo!$D:$D,$D155,Fluxo!$E:$E,"&lt;&gt;"&amp;"PERMUTANTE"))</f>
        <v>0</v>
      </c>
      <c r="HF155" s="18">
        <f>IF(HF$5&gt;$G$4,0,SUMIFS(Fluxo!$O:$O,Fluxo!$U:$U,"&gt;"&amp;HE$5,Fluxo!$U:$U,"&lt;="&amp;HF$5,Fluxo!$D:$D,$D155,Fluxo!$E:$E,"&lt;&gt;"&amp;"PERMUTANTE"))</f>
        <v>0</v>
      </c>
    </row>
    <row r="156" spans="1:214">
      <c r="A156" s="20">
        <f t="shared" si="13"/>
        <v>146</v>
      </c>
      <c r="B156" s="140" t="str">
        <f>'Check Carteira'!C148</f>
        <v>E.1016.99.03.3011</v>
      </c>
      <c r="C156" s="141">
        <v>1</v>
      </c>
      <c r="D156" s="129" t="str">
        <f>'Check Carteira'!F148</f>
        <v>S-3011</v>
      </c>
      <c r="E156" s="21" t="str">
        <f>IFERROR(INDEX(Contratos!L:L,MATCH(D156,Contratos!R:R,0)),"")</f>
        <v/>
      </c>
      <c r="F156" s="139" t="str">
        <f>IFERROR(INDEX(Contratos!G:G,MATCH(D156,Contratos!R:R,0)),"")</f>
        <v/>
      </c>
      <c r="H156" s="83">
        <f t="shared" si="12"/>
        <v>0</v>
      </c>
      <c r="J156" s="18">
        <f>IF(J$5&gt;$G$4,0,SUMIFS(Fluxo!$O:$O,Fluxo!$U:$U,"&gt;"&amp;I$5,Fluxo!$U:$U,"&lt;="&amp;J$5,Fluxo!$D:$D,$D156))</f>
        <v>0</v>
      </c>
      <c r="K156" s="18">
        <f>IF(K$5&gt;$G$4,0,SUMIFS(Fluxo!$O:$O,Fluxo!$U:$U,"&gt;"&amp;J$5,Fluxo!$U:$U,"&lt;="&amp;K$5,Fluxo!$D:$D,$D156))</f>
        <v>0</v>
      </c>
      <c r="L156" s="18">
        <f>IF(L$5&gt;$G$4,0,SUMIFS(Fluxo!$O:$O,Fluxo!$U:$U,"&gt;"&amp;K$5,Fluxo!$U:$U,"&lt;="&amp;L$5,Fluxo!$D:$D,$D156))</f>
        <v>0</v>
      </c>
      <c r="M156" s="18">
        <f>IF(M$5&gt;$G$4,0,SUMIFS(Fluxo!$O:$O,Fluxo!$U:$U,"&gt;"&amp;L$5,Fluxo!$U:$U,"&lt;="&amp;M$5,Fluxo!$D:$D,$D156))</f>
        <v>0</v>
      </c>
      <c r="N156" s="18">
        <f>IF(N$5&gt;$G$4,0,SUMIFS(Fluxo!$O:$O,Fluxo!$U:$U,"&gt;"&amp;M$5,Fluxo!$U:$U,"&lt;="&amp;N$5,Fluxo!$D:$D,$D156))</f>
        <v>0</v>
      </c>
      <c r="O156" s="18">
        <f>IF(O$5&gt;$G$4,0,SUMIFS(Fluxo!$O:$O,Fluxo!$U:$U,"&gt;"&amp;N$5,Fluxo!$U:$U,"&lt;="&amp;O$5,Fluxo!$D:$D,$D156))</f>
        <v>0</v>
      </c>
      <c r="P156" s="18">
        <f>IF(P$5&gt;$G$4,0,SUMIFS(Fluxo!$O:$O,Fluxo!$U:$U,"&gt;"&amp;O$5,Fluxo!$U:$U,"&lt;="&amp;P$5,Fluxo!$D:$D,$D156))</f>
        <v>0</v>
      </c>
      <c r="Q156" s="18">
        <f>IF(Q$5&gt;$G$4,0,SUMIFS(Fluxo!$O:$O,Fluxo!$U:$U,"&gt;"&amp;P$5,Fluxo!$U:$U,"&lt;="&amp;Q$5,Fluxo!$D:$D,$D156))</f>
        <v>0</v>
      </c>
      <c r="R156" s="18">
        <f>IF(R$5&gt;$G$4,0,SUMIFS(Fluxo!$O:$O,Fluxo!$U:$U,"&gt;"&amp;Q$5,Fluxo!$U:$U,"&lt;="&amp;R$5,Fluxo!$D:$D,$D156))</f>
        <v>0</v>
      </c>
      <c r="S156" s="18">
        <f>IF(S$5&gt;$G$4,0,SUMIFS(Fluxo!$O:$O,Fluxo!$U:$U,"&gt;"&amp;R$5,Fluxo!$U:$U,"&lt;="&amp;S$5,Fluxo!$D:$D,$D156,Fluxo!$E:$E,"&lt;&gt;"&amp;"PERMUTANTE"))</f>
        <v>0</v>
      </c>
      <c r="T156" s="18">
        <f>IF(T$5&gt;$G$4,0,SUMIFS(Fluxo!$O:$O,Fluxo!$U:$U,"&gt;"&amp;S$5,Fluxo!$U:$U,"&lt;="&amp;T$5,Fluxo!$D:$D,$D156,Fluxo!$E:$E,"&lt;&gt;"&amp;"PERMUTANTE"))</f>
        <v>0</v>
      </c>
      <c r="U156" s="18">
        <f>IF(U$5&gt;$G$4,0,SUMIFS(Fluxo!$O:$O,Fluxo!$U:$U,"&gt;"&amp;T$5,Fluxo!$U:$U,"&lt;="&amp;U$5,Fluxo!$D:$D,$D156,Fluxo!$E:$E,"&lt;&gt;"&amp;"PERMUTANTE"))</f>
        <v>0</v>
      </c>
      <c r="V156" s="18">
        <f>IF(V$5&gt;$G$4,0,SUMIFS(Fluxo!$O:$O,Fluxo!$U:$U,"&gt;"&amp;U$5,Fluxo!$U:$U,"&lt;="&amp;V$5,Fluxo!$D:$D,$D156,Fluxo!$E:$E,"&lt;&gt;"&amp;"PERMUTANTE"))</f>
        <v>0</v>
      </c>
      <c r="W156" s="18">
        <f>IF(W$5&gt;$G$4,0,SUMIFS(Fluxo!$O:$O,Fluxo!$U:$U,"&gt;"&amp;V$5,Fluxo!$U:$U,"&lt;="&amp;W$5,Fluxo!$D:$D,$D156,Fluxo!$E:$E,"&lt;&gt;"&amp;"PERMUTANTE"))</f>
        <v>0</v>
      </c>
      <c r="X156" s="18">
        <f>IF(X$5&gt;$G$4,0,SUMIFS(Fluxo!$O:$O,Fluxo!$U:$U,"&gt;"&amp;W$5,Fluxo!$U:$U,"&lt;="&amp;X$5,Fluxo!$D:$D,$D156,Fluxo!$E:$E,"&lt;&gt;"&amp;"PERMUTANTE"))</f>
        <v>0</v>
      </c>
      <c r="Y156" s="18">
        <f>IF(Y$5&gt;$G$4,0,SUMIFS(Fluxo!$O:$O,Fluxo!$U:$U,"&gt;"&amp;X$5,Fluxo!$U:$U,"&lt;="&amp;Y$5,Fluxo!$D:$D,$D156,Fluxo!$E:$E,"&lt;&gt;"&amp;"PERMUTANTE"))</f>
        <v>0</v>
      </c>
      <c r="Z156" s="18">
        <f>IF(Z$5&gt;$G$4,0,SUMIFS(Fluxo!$O:$O,Fluxo!$U:$U,"&gt;"&amp;Y$5,Fluxo!$U:$U,"&lt;="&amp;Z$5,Fluxo!$D:$D,$D156,Fluxo!$E:$E,"&lt;&gt;"&amp;"PERMUTANTE"))</f>
        <v>0</v>
      </c>
      <c r="AA156" s="18">
        <f>IF(AA$5&gt;$G$4,0,SUMIFS(Fluxo!$O:$O,Fluxo!$U:$U,"&gt;"&amp;Z$5,Fluxo!$U:$U,"&lt;="&amp;AA$5,Fluxo!$D:$D,$D156,Fluxo!$E:$E,"&lt;&gt;"&amp;"PERMUTANTE"))</f>
        <v>0</v>
      </c>
      <c r="AB156" s="18">
        <f>IF(AB$5&gt;$G$4,0,SUMIFS(Fluxo!$O:$O,Fluxo!$U:$U,"&gt;"&amp;AA$5,Fluxo!$U:$U,"&lt;="&amp;AB$5,Fluxo!$D:$D,$D156,Fluxo!$E:$E,"&lt;&gt;"&amp;"PERMUTANTE"))</f>
        <v>0</v>
      </c>
      <c r="AC156" s="18">
        <f>IF(AC$5&gt;$G$4,0,SUMIFS(Fluxo!$O:$O,Fluxo!$U:$U,"&gt;"&amp;AB$5,Fluxo!$U:$U,"&lt;="&amp;AC$5,Fluxo!$D:$D,$D156,Fluxo!$E:$E,"&lt;&gt;"&amp;"PERMUTANTE"))</f>
        <v>0</v>
      </c>
      <c r="AD156" s="18">
        <f>IF(AD$5&gt;$G$4,0,SUMIFS(Fluxo!$O:$O,Fluxo!$U:$U,"&gt;"&amp;AC$5,Fluxo!$U:$U,"&lt;="&amp;AD$5,Fluxo!$D:$D,$D156,Fluxo!$E:$E,"&lt;&gt;"&amp;"PERMUTANTE"))</f>
        <v>0</v>
      </c>
      <c r="AE156" s="18">
        <f>IF(AE$5&gt;$G$4,0,SUMIFS(Fluxo!$O:$O,Fluxo!$U:$U,"&gt;"&amp;AD$5,Fluxo!$U:$U,"&lt;="&amp;AE$5,Fluxo!$D:$D,$D156,Fluxo!$E:$E,"&lt;&gt;"&amp;"PERMUTANTE"))</f>
        <v>0</v>
      </c>
      <c r="AF156" s="18">
        <f>IF(AF$5&gt;$G$4,0,SUMIFS(Fluxo!$O:$O,Fluxo!$U:$U,"&gt;"&amp;AE$5,Fluxo!$U:$U,"&lt;="&amp;AF$5,Fluxo!$D:$D,$D156,Fluxo!$E:$E,"&lt;&gt;"&amp;"PERMUTANTE"))</f>
        <v>0</v>
      </c>
      <c r="AG156" s="18">
        <f>IF(AG$5&gt;$G$4,0,SUMIFS(Fluxo!$O:$O,Fluxo!$U:$U,"&gt;"&amp;AF$5,Fluxo!$U:$U,"&lt;="&amp;AG$5,Fluxo!$D:$D,$D156,Fluxo!$E:$E,"&lt;&gt;"&amp;"PERMUTANTE"))</f>
        <v>0</v>
      </c>
      <c r="AH156" s="18">
        <f>IF(AH$5&gt;$G$4,0,SUMIFS(Fluxo!$O:$O,Fluxo!$U:$U,"&gt;"&amp;AG$5,Fluxo!$U:$U,"&lt;="&amp;AH$5,Fluxo!$D:$D,$D156,Fluxo!$E:$E,"&lt;&gt;"&amp;"PERMUTANTE"))</f>
        <v>0</v>
      </c>
      <c r="AI156" s="18">
        <f>IF(AI$5&gt;$G$4,0,SUMIFS(Fluxo!$O:$O,Fluxo!$U:$U,"&gt;"&amp;AH$5,Fluxo!$U:$U,"&lt;="&amp;AI$5,Fluxo!$D:$D,$D156,Fluxo!$E:$E,"&lt;&gt;"&amp;"PERMUTANTE"))</f>
        <v>0</v>
      </c>
      <c r="AJ156" s="18">
        <f>IF(AJ$5&gt;$G$4,0,SUMIFS(Fluxo!$O:$O,Fluxo!$U:$U,"&gt;"&amp;AI$5,Fluxo!$U:$U,"&lt;="&amp;AJ$5,Fluxo!$D:$D,$D156,Fluxo!$E:$E,"&lt;&gt;"&amp;"PERMUTANTE"))</f>
        <v>0</v>
      </c>
      <c r="AK156" s="18">
        <f>IF(AK$5&gt;$G$4,0,SUMIFS(Fluxo!$O:$O,Fluxo!$U:$U,"&gt;"&amp;AJ$5,Fluxo!$U:$U,"&lt;="&amp;AK$5,Fluxo!$D:$D,$D156,Fluxo!$E:$E,"&lt;&gt;"&amp;"PERMUTANTE"))</f>
        <v>0</v>
      </c>
      <c r="AL156" s="18">
        <f>IF(AL$5&gt;$G$4,0,SUMIFS(Fluxo!$O:$O,Fluxo!$U:$U,"&gt;"&amp;AK$5,Fluxo!$U:$U,"&lt;="&amp;AL$5,Fluxo!$D:$D,$D156,Fluxo!$E:$E,"&lt;&gt;"&amp;"PERMUTANTE"))</f>
        <v>0</v>
      </c>
      <c r="AM156" s="18">
        <f>IF(AM$5&gt;$G$4,0,SUMIFS(Fluxo!$O:$O,Fluxo!$U:$U,"&gt;"&amp;AL$5,Fluxo!$U:$U,"&lt;="&amp;AM$5,Fluxo!$D:$D,$D156,Fluxo!$E:$E,"&lt;&gt;"&amp;"PERMUTANTE"))</f>
        <v>0</v>
      </c>
      <c r="AN156" s="18">
        <f>IF(AN$5&gt;$G$4,0,SUMIFS(Fluxo!$O:$O,Fluxo!$U:$U,"&gt;"&amp;AM$5,Fluxo!$U:$U,"&lt;="&amp;AN$5,Fluxo!$D:$D,$D156,Fluxo!$E:$E,"&lt;&gt;"&amp;"PERMUTANTE"))</f>
        <v>0</v>
      </c>
      <c r="AO156" s="18">
        <f>IF(AO$5&gt;$G$4,0,SUMIFS(Fluxo!$O:$O,Fluxo!$U:$U,"&gt;"&amp;AN$5,Fluxo!$U:$U,"&lt;="&amp;AO$5,Fluxo!$D:$D,$D156,Fluxo!$E:$E,"&lt;&gt;"&amp;"PERMUTANTE"))</f>
        <v>0</v>
      </c>
      <c r="AP156" s="18">
        <f>IF(AP$5&gt;$G$4,0,SUMIFS(Fluxo!$O:$O,Fluxo!$U:$U,"&gt;"&amp;AO$5,Fluxo!$U:$U,"&lt;="&amp;AP$5,Fluxo!$D:$D,$D156,Fluxo!$E:$E,"&lt;&gt;"&amp;"PERMUTANTE"))</f>
        <v>0</v>
      </c>
      <c r="AQ156" s="18">
        <f>IF(AQ$5&gt;$G$4,0,SUMIFS(Fluxo!$O:$O,Fluxo!$U:$U,"&gt;"&amp;AP$5,Fluxo!$U:$U,"&lt;="&amp;AQ$5,Fluxo!$D:$D,$D156,Fluxo!$E:$E,"&lt;&gt;"&amp;"PERMUTANTE"))</f>
        <v>0</v>
      </c>
      <c r="AR156" s="18">
        <f>IF(AR$5&gt;$G$4,0,SUMIFS(Fluxo!$O:$O,Fluxo!$U:$U,"&gt;"&amp;AQ$5,Fluxo!$U:$U,"&lt;="&amp;AR$5,Fluxo!$D:$D,$D156,Fluxo!$E:$E,"&lt;&gt;"&amp;"PERMUTANTE"))</f>
        <v>0</v>
      </c>
      <c r="AS156" s="18">
        <f>IF(AS$5&gt;$G$4,0,SUMIFS(Fluxo!$O:$O,Fluxo!$U:$U,"&gt;"&amp;AR$5,Fluxo!$U:$U,"&lt;="&amp;AS$5,Fluxo!$D:$D,$D156,Fluxo!$E:$E,"&lt;&gt;"&amp;"PERMUTANTE"))</f>
        <v>0</v>
      </c>
      <c r="AT156" s="18">
        <f>IF(AT$5&gt;$G$4,0,SUMIFS(Fluxo!$O:$O,Fluxo!$U:$U,"&gt;"&amp;AS$5,Fluxo!$U:$U,"&lt;="&amp;AT$5,Fluxo!$D:$D,$D156,Fluxo!$E:$E,"&lt;&gt;"&amp;"PERMUTANTE"))</f>
        <v>0</v>
      </c>
      <c r="AU156" s="18">
        <f>IF(AU$5&gt;$G$4,0,SUMIFS(Fluxo!$O:$O,Fluxo!$U:$U,"&gt;"&amp;AT$5,Fluxo!$U:$U,"&lt;="&amp;AU$5,Fluxo!$D:$D,$D156,Fluxo!$E:$E,"&lt;&gt;"&amp;"PERMUTANTE"))</f>
        <v>0</v>
      </c>
      <c r="AV156" s="18">
        <f>IF(AV$5&gt;$G$4,0,SUMIFS(Fluxo!$O:$O,Fluxo!$U:$U,"&gt;"&amp;AU$5,Fluxo!$U:$U,"&lt;="&amp;AV$5,Fluxo!$D:$D,$D156,Fluxo!$E:$E,"&lt;&gt;"&amp;"PERMUTANTE"))</f>
        <v>0</v>
      </c>
      <c r="AW156" s="18">
        <f>IF(AW$5&gt;$G$4,0,SUMIFS(Fluxo!$O:$O,Fluxo!$U:$U,"&gt;"&amp;AV$5,Fluxo!$U:$U,"&lt;="&amp;AW$5,Fluxo!$D:$D,$D156,Fluxo!$E:$E,"&lt;&gt;"&amp;"PERMUTANTE"))</f>
        <v>0</v>
      </c>
      <c r="AX156" s="18">
        <f>IF(AX$5&gt;$G$4,0,SUMIFS(Fluxo!$O:$O,Fluxo!$U:$U,"&gt;"&amp;AW$5,Fluxo!$U:$U,"&lt;="&amp;AX$5,Fluxo!$D:$D,$D156,Fluxo!$E:$E,"&lt;&gt;"&amp;"PERMUTANTE"))</f>
        <v>0</v>
      </c>
      <c r="AY156" s="18">
        <f>IF(AY$5&gt;$G$4,0,SUMIFS(Fluxo!$O:$O,Fluxo!$U:$U,"&gt;"&amp;AX$5,Fluxo!$U:$U,"&lt;="&amp;AY$5,Fluxo!$D:$D,$D156,Fluxo!$E:$E,"&lt;&gt;"&amp;"PERMUTANTE"))</f>
        <v>0</v>
      </c>
      <c r="AZ156" s="18">
        <f>IF(AZ$5&gt;$G$4,0,SUMIFS(Fluxo!$O:$O,Fluxo!$U:$U,"&gt;"&amp;AY$5,Fluxo!$U:$U,"&lt;="&amp;AZ$5,Fluxo!$D:$D,$D156,Fluxo!$E:$E,"&lt;&gt;"&amp;"PERMUTANTE"))</f>
        <v>0</v>
      </c>
      <c r="BA156" s="18">
        <f>IF(BA$5&gt;$G$4,0,SUMIFS(Fluxo!$O:$O,Fluxo!$U:$U,"&gt;"&amp;AZ$5,Fluxo!$U:$U,"&lt;="&amp;BA$5,Fluxo!$D:$D,$D156,Fluxo!$E:$E,"&lt;&gt;"&amp;"PERMUTANTE"))</f>
        <v>0</v>
      </c>
      <c r="BB156" s="18">
        <f>IF(BB$5&gt;$G$4,0,SUMIFS(Fluxo!$O:$O,Fluxo!$U:$U,"&gt;"&amp;BA$5,Fluxo!$U:$U,"&lt;="&amp;BB$5,Fluxo!$D:$D,$D156,Fluxo!$E:$E,"&lt;&gt;"&amp;"PERMUTANTE"))</f>
        <v>0</v>
      </c>
      <c r="BC156" s="18">
        <f>IF(BC$5&gt;$G$4,0,SUMIFS(Fluxo!$O:$O,Fluxo!$U:$U,"&gt;"&amp;BB$5,Fluxo!$U:$U,"&lt;="&amp;BC$5,Fluxo!$D:$D,$D156,Fluxo!$E:$E,"&lt;&gt;"&amp;"PERMUTANTE"))</f>
        <v>0</v>
      </c>
      <c r="BD156" s="18">
        <f>IF(BD$5&gt;$G$4,0,SUMIFS(Fluxo!$O:$O,Fluxo!$U:$U,"&gt;"&amp;BC$5,Fluxo!$U:$U,"&lt;="&amp;BD$5,Fluxo!$D:$D,$D156,Fluxo!$E:$E,"&lt;&gt;"&amp;"PERMUTANTE"))</f>
        <v>0</v>
      </c>
      <c r="BE156" s="18">
        <f>IF(BE$5&gt;$G$4,0,SUMIFS(Fluxo!$O:$O,Fluxo!$U:$U,"&gt;"&amp;BD$5,Fluxo!$U:$U,"&lt;="&amp;BE$5,Fluxo!$D:$D,$D156,Fluxo!$E:$E,"&lt;&gt;"&amp;"PERMUTANTE"))</f>
        <v>0</v>
      </c>
      <c r="BF156" s="18">
        <f>IF(BF$5&gt;$G$4,0,SUMIFS(Fluxo!$O:$O,Fluxo!$U:$U,"&gt;"&amp;BE$5,Fluxo!$U:$U,"&lt;="&amp;BF$5,Fluxo!$D:$D,$D156,Fluxo!$E:$E,"&lt;&gt;"&amp;"PERMUTANTE"))</f>
        <v>0</v>
      </c>
      <c r="BG156" s="18">
        <f>IF(BG$5&gt;$G$4,0,SUMIFS(Fluxo!$O:$O,Fluxo!$U:$U,"&gt;"&amp;BF$5,Fluxo!$U:$U,"&lt;="&amp;BG$5,Fluxo!$D:$D,$D156,Fluxo!$E:$E,"&lt;&gt;"&amp;"PERMUTANTE"))</f>
        <v>0</v>
      </c>
      <c r="BH156" s="18">
        <f>IF(BH$5&gt;$G$4,0,SUMIFS(Fluxo!$O:$O,Fluxo!$U:$U,"&gt;"&amp;BG$5,Fluxo!$U:$U,"&lt;="&amp;BH$5,Fluxo!$D:$D,$D156,Fluxo!$E:$E,"&lt;&gt;"&amp;"PERMUTANTE"))</f>
        <v>0</v>
      </c>
      <c r="BI156" s="18">
        <f>IF(BI$5&gt;$G$4,0,SUMIFS(Fluxo!$O:$O,Fluxo!$U:$U,"&gt;"&amp;BH$5,Fluxo!$U:$U,"&lt;="&amp;BI$5,Fluxo!$D:$D,$D156,Fluxo!$E:$E,"&lt;&gt;"&amp;"PERMUTANTE"))</f>
        <v>0</v>
      </c>
      <c r="BJ156" s="18">
        <f>IF(BJ$5&gt;$G$4,0,SUMIFS(Fluxo!$O:$O,Fluxo!$U:$U,"&gt;"&amp;BI$5,Fluxo!$U:$U,"&lt;="&amp;BJ$5,Fluxo!$D:$D,$D156,Fluxo!$E:$E,"&lt;&gt;"&amp;"PERMUTANTE"))</f>
        <v>0</v>
      </c>
      <c r="BK156" s="18">
        <f>IF(BK$5&gt;$G$4,0,SUMIFS(Fluxo!$O:$O,Fluxo!$U:$U,"&gt;"&amp;BJ$5,Fluxo!$U:$U,"&lt;="&amp;BK$5,Fluxo!$D:$D,$D156,Fluxo!$E:$E,"&lt;&gt;"&amp;"PERMUTANTE"))</f>
        <v>0</v>
      </c>
      <c r="BL156" s="18">
        <f>IF(BL$5&gt;$G$4,0,SUMIFS(Fluxo!$O:$O,Fluxo!$U:$U,"&gt;"&amp;BK$5,Fluxo!$U:$U,"&lt;="&amp;BL$5,Fluxo!$D:$D,$D156,Fluxo!$E:$E,"&lt;&gt;"&amp;"PERMUTANTE"))</f>
        <v>0</v>
      </c>
      <c r="BM156" s="18">
        <f>IF(BM$5&gt;$G$4,0,SUMIFS(Fluxo!$O:$O,Fluxo!$U:$U,"&gt;"&amp;BL$5,Fluxo!$U:$U,"&lt;="&amp;BM$5,Fluxo!$D:$D,$D156,Fluxo!$E:$E,"&lt;&gt;"&amp;"PERMUTANTE"))</f>
        <v>0</v>
      </c>
      <c r="BN156" s="18">
        <f>IF(BN$5&gt;$G$4,0,SUMIFS(Fluxo!$O:$O,Fluxo!$U:$U,"&gt;"&amp;BM$5,Fluxo!$U:$U,"&lt;="&amp;BN$5,Fluxo!$D:$D,$D156,Fluxo!$E:$E,"&lt;&gt;"&amp;"PERMUTANTE"))</f>
        <v>0</v>
      </c>
      <c r="BO156" s="18">
        <f>IF(BO$5&gt;$G$4,0,SUMIFS(Fluxo!$O:$O,Fluxo!$U:$U,"&gt;"&amp;BN$5,Fluxo!$U:$U,"&lt;="&amp;BO$5,Fluxo!$D:$D,$D156,Fluxo!$E:$E,"&lt;&gt;"&amp;"PERMUTANTE"))</f>
        <v>0</v>
      </c>
      <c r="BP156" s="18">
        <f>IF(BP$5&gt;$G$4,0,SUMIFS(Fluxo!$O:$O,Fluxo!$U:$U,"&gt;"&amp;BO$5,Fluxo!$U:$U,"&lt;="&amp;BP$5,Fluxo!$D:$D,$D156,Fluxo!$E:$E,"&lt;&gt;"&amp;"PERMUTANTE"))</f>
        <v>0</v>
      </c>
      <c r="BQ156" s="18">
        <f>IF(BQ$5&gt;$G$4,0,SUMIFS(Fluxo!$O:$O,Fluxo!$U:$U,"&gt;"&amp;BP$5,Fluxo!$U:$U,"&lt;="&amp;BQ$5,Fluxo!$D:$D,$D156,Fluxo!$E:$E,"&lt;&gt;"&amp;"PERMUTANTE"))</f>
        <v>0</v>
      </c>
      <c r="BR156" s="18">
        <f>IF(BR$5&gt;$G$4,0,SUMIFS(Fluxo!$O:$O,Fluxo!$U:$U,"&gt;"&amp;BQ$5,Fluxo!$U:$U,"&lt;="&amp;BR$5,Fluxo!$D:$D,$D156,Fluxo!$E:$E,"&lt;&gt;"&amp;"PERMUTANTE"))</f>
        <v>0</v>
      </c>
      <c r="BS156" s="18">
        <f>IF(BS$5&gt;$G$4,0,SUMIFS(Fluxo!$O:$O,Fluxo!$U:$U,"&gt;"&amp;BR$5,Fluxo!$U:$U,"&lt;="&amp;BS$5,Fluxo!$D:$D,$D156,Fluxo!$E:$E,"&lt;&gt;"&amp;"PERMUTANTE"))</f>
        <v>0</v>
      </c>
      <c r="BT156" s="18">
        <f>IF(BT$5&gt;$G$4,0,SUMIFS(Fluxo!$O:$O,Fluxo!$U:$U,"&gt;"&amp;BS$5,Fluxo!$U:$U,"&lt;="&amp;BT$5,Fluxo!$D:$D,$D156,Fluxo!$E:$E,"&lt;&gt;"&amp;"PERMUTANTE"))</f>
        <v>0</v>
      </c>
      <c r="BU156" s="18">
        <f>IF(BU$5&gt;$G$4,0,SUMIFS(Fluxo!$O:$O,Fluxo!$U:$U,"&gt;"&amp;BT$5,Fluxo!$U:$U,"&lt;="&amp;BU$5,Fluxo!$D:$D,$D156,Fluxo!$E:$E,"&lt;&gt;"&amp;"PERMUTANTE"))</f>
        <v>0</v>
      </c>
      <c r="BV156" s="18">
        <f>IF(BV$5&gt;$G$4,0,SUMIFS(Fluxo!$O:$O,Fluxo!$U:$U,"&gt;"&amp;BU$5,Fluxo!$U:$U,"&lt;="&amp;BV$5,Fluxo!$D:$D,$D156,Fluxo!$E:$E,"&lt;&gt;"&amp;"PERMUTANTE"))</f>
        <v>0</v>
      </c>
      <c r="BW156" s="18">
        <f>IF(BW$5&gt;$G$4,0,SUMIFS(Fluxo!$O:$O,Fluxo!$U:$U,"&gt;"&amp;BV$5,Fluxo!$U:$U,"&lt;="&amp;BW$5,Fluxo!$D:$D,$D156,Fluxo!$E:$E,"&lt;&gt;"&amp;"PERMUTANTE"))</f>
        <v>0</v>
      </c>
      <c r="BX156" s="18">
        <f>IF(BX$5&gt;$G$4,0,SUMIFS(Fluxo!$O:$O,Fluxo!$U:$U,"&gt;"&amp;BW$5,Fluxo!$U:$U,"&lt;="&amp;BX$5,Fluxo!$D:$D,$D156,Fluxo!$E:$E,"&lt;&gt;"&amp;"PERMUTANTE"))</f>
        <v>0</v>
      </c>
      <c r="BY156" s="18">
        <f>IF(BY$5&gt;$G$4,0,SUMIFS(Fluxo!$O:$O,Fluxo!$U:$U,"&gt;"&amp;BX$5,Fluxo!$U:$U,"&lt;="&amp;BY$5,Fluxo!$D:$D,$D156,Fluxo!$E:$E,"&lt;&gt;"&amp;"PERMUTANTE"))</f>
        <v>0</v>
      </c>
      <c r="BZ156" s="18">
        <f>IF(BZ$5&gt;$G$4,0,SUMIFS(Fluxo!$O:$O,Fluxo!$U:$U,"&gt;"&amp;BY$5,Fluxo!$U:$U,"&lt;="&amp;BZ$5,Fluxo!$D:$D,$D156,Fluxo!$E:$E,"&lt;&gt;"&amp;"PERMUTANTE"))</f>
        <v>0</v>
      </c>
      <c r="CA156" s="18">
        <f>IF(CA$5&gt;$G$4,0,SUMIFS(Fluxo!$O:$O,Fluxo!$U:$U,"&gt;"&amp;BZ$5,Fluxo!$U:$U,"&lt;="&amp;CA$5,Fluxo!$D:$D,$D156,Fluxo!$E:$E,"&lt;&gt;"&amp;"PERMUTANTE"))</f>
        <v>0</v>
      </c>
      <c r="CB156" s="18">
        <f>IF(CB$5&gt;$G$4,0,SUMIFS(Fluxo!$O:$O,Fluxo!$U:$U,"&gt;"&amp;CA$5,Fluxo!$U:$U,"&lt;="&amp;CB$5,Fluxo!$D:$D,$D156,Fluxo!$E:$E,"&lt;&gt;"&amp;"PERMUTANTE"))</f>
        <v>0</v>
      </c>
      <c r="CC156" s="18">
        <f>IF(CC$5&gt;$G$4,0,SUMIFS(Fluxo!$O:$O,Fluxo!$U:$U,"&gt;"&amp;CB$5,Fluxo!$U:$U,"&lt;="&amp;CC$5,Fluxo!$D:$D,$D156,Fluxo!$E:$E,"&lt;&gt;"&amp;"PERMUTANTE"))</f>
        <v>0</v>
      </c>
      <c r="CD156" s="18">
        <f>IF(CD$5&gt;$G$4,0,SUMIFS(Fluxo!$O:$O,Fluxo!$U:$U,"&gt;"&amp;CC$5,Fluxo!$U:$U,"&lt;="&amp;CD$5,Fluxo!$D:$D,$D156,Fluxo!$E:$E,"&lt;&gt;"&amp;"PERMUTANTE"))</f>
        <v>0</v>
      </c>
      <c r="CE156" s="18">
        <f>IF(CE$5&gt;$G$4,0,SUMIFS(Fluxo!$O:$O,Fluxo!$U:$U,"&gt;"&amp;CD$5,Fluxo!$U:$U,"&lt;="&amp;CE$5,Fluxo!$D:$D,$D156,Fluxo!$E:$E,"&lt;&gt;"&amp;"PERMUTANTE"))</f>
        <v>0</v>
      </c>
      <c r="CF156" s="18">
        <f>IF(CF$5&gt;$G$4,0,SUMIFS(Fluxo!$O:$O,Fluxo!$U:$U,"&gt;"&amp;CE$5,Fluxo!$U:$U,"&lt;="&amp;CF$5,Fluxo!$D:$D,$D156,Fluxo!$E:$E,"&lt;&gt;"&amp;"PERMUTANTE"))</f>
        <v>0</v>
      </c>
      <c r="CG156" s="18">
        <f>IF(CG$5&gt;$G$4,0,SUMIFS(Fluxo!$O:$O,Fluxo!$U:$U,"&gt;"&amp;CF$5,Fluxo!$U:$U,"&lt;="&amp;CG$5,Fluxo!$D:$D,$D156,Fluxo!$E:$E,"&lt;&gt;"&amp;"PERMUTANTE"))</f>
        <v>0</v>
      </c>
      <c r="CH156" s="18">
        <f>IF(CH$5&gt;$G$4,0,SUMIFS(Fluxo!$O:$O,Fluxo!$U:$U,"&gt;"&amp;CG$5,Fluxo!$U:$U,"&lt;="&amp;CH$5,Fluxo!$D:$D,$D156,Fluxo!$E:$E,"&lt;&gt;"&amp;"PERMUTANTE"))</f>
        <v>0</v>
      </c>
      <c r="CI156" s="18">
        <f>IF(CI$5&gt;$G$4,0,SUMIFS(Fluxo!$O:$O,Fluxo!$U:$U,"&gt;"&amp;CH$5,Fluxo!$U:$U,"&lt;="&amp;CI$5,Fluxo!$D:$D,$D156,Fluxo!$E:$E,"&lt;&gt;"&amp;"PERMUTANTE"))</f>
        <v>0</v>
      </c>
      <c r="CJ156" s="18">
        <f>IF(CJ$5&gt;$G$4,0,SUMIFS(Fluxo!$O:$O,Fluxo!$U:$U,"&gt;"&amp;CI$5,Fluxo!$U:$U,"&lt;="&amp;CJ$5,Fluxo!$D:$D,$D156,Fluxo!$E:$E,"&lt;&gt;"&amp;"PERMUTANTE"))</f>
        <v>0</v>
      </c>
      <c r="CK156" s="18">
        <f>IF(CK$5&gt;$G$4,0,SUMIFS(Fluxo!$O:$O,Fluxo!$U:$U,"&gt;"&amp;CJ$5,Fluxo!$U:$U,"&lt;="&amp;CK$5,Fluxo!$D:$D,$D156,Fluxo!$E:$E,"&lt;&gt;"&amp;"PERMUTANTE"))</f>
        <v>0</v>
      </c>
      <c r="CL156" s="18">
        <f>IF(CL$5&gt;$G$4,0,SUMIFS(Fluxo!$O:$O,Fluxo!$U:$U,"&gt;"&amp;CK$5,Fluxo!$U:$U,"&lt;="&amp;CL$5,Fluxo!$D:$D,$D156,Fluxo!$E:$E,"&lt;&gt;"&amp;"PERMUTANTE"))</f>
        <v>0</v>
      </c>
      <c r="CM156" s="18">
        <f>IF(CM$5&gt;$G$4,0,SUMIFS(Fluxo!$O:$O,Fluxo!$U:$U,"&gt;"&amp;CL$5,Fluxo!$U:$U,"&lt;="&amp;CM$5,Fluxo!$D:$D,$D156,Fluxo!$E:$E,"&lt;&gt;"&amp;"PERMUTANTE"))</f>
        <v>0</v>
      </c>
      <c r="CN156" s="18">
        <f>IF(CN$5&gt;$G$4,0,SUMIFS(Fluxo!$O:$O,Fluxo!$U:$U,"&gt;"&amp;CM$5,Fluxo!$U:$U,"&lt;="&amp;CN$5,Fluxo!$D:$D,$D156,Fluxo!$E:$E,"&lt;&gt;"&amp;"PERMUTANTE"))</f>
        <v>0</v>
      </c>
      <c r="CO156" s="18">
        <f>IF(CO$5&gt;$G$4,0,SUMIFS(Fluxo!$O:$O,Fluxo!$U:$U,"&gt;"&amp;CN$5,Fluxo!$U:$U,"&lt;="&amp;CO$5,Fluxo!$D:$D,$D156,Fluxo!$E:$E,"&lt;&gt;"&amp;"PERMUTANTE"))</f>
        <v>0</v>
      </c>
      <c r="CP156" s="18">
        <f>IF(CP$5&gt;$G$4,0,SUMIFS(Fluxo!$O:$O,Fluxo!$U:$U,"&gt;"&amp;CO$5,Fluxo!$U:$U,"&lt;="&amp;CP$5,Fluxo!$D:$D,$D156,Fluxo!$E:$E,"&lt;&gt;"&amp;"PERMUTANTE"))</f>
        <v>0</v>
      </c>
      <c r="CQ156" s="18">
        <f>IF(CQ$5&gt;$G$4,0,SUMIFS(Fluxo!$O:$O,Fluxo!$U:$U,"&gt;"&amp;CP$5,Fluxo!$U:$U,"&lt;="&amp;CQ$5,Fluxo!$D:$D,$D156,Fluxo!$E:$E,"&lt;&gt;"&amp;"PERMUTANTE"))</f>
        <v>0</v>
      </c>
      <c r="CR156" s="18">
        <f>IF(CR$5&gt;$G$4,0,SUMIFS(Fluxo!$O:$O,Fluxo!$U:$U,"&gt;"&amp;CQ$5,Fluxo!$U:$U,"&lt;="&amp;CR$5,Fluxo!$D:$D,$D156,Fluxo!$E:$E,"&lt;&gt;"&amp;"PERMUTANTE"))</f>
        <v>0</v>
      </c>
      <c r="CS156" s="18">
        <f>IF(CS$5&gt;$G$4,0,SUMIFS(Fluxo!$O:$O,Fluxo!$U:$U,"&gt;"&amp;CR$5,Fluxo!$U:$U,"&lt;="&amp;CS$5,Fluxo!$D:$D,$D156,Fluxo!$E:$E,"&lt;&gt;"&amp;"PERMUTANTE"))</f>
        <v>0</v>
      </c>
      <c r="CT156" s="18">
        <f>IF(CT$5&gt;$G$4,0,SUMIFS(Fluxo!$O:$O,Fluxo!$U:$U,"&gt;"&amp;CS$5,Fluxo!$U:$U,"&lt;="&amp;CT$5,Fluxo!$D:$D,$D156,Fluxo!$E:$E,"&lt;&gt;"&amp;"PERMUTANTE"))</f>
        <v>0</v>
      </c>
      <c r="CU156" s="18">
        <f>IF(CU$5&gt;$G$4,0,SUMIFS(Fluxo!$O:$O,Fluxo!$U:$U,"&gt;"&amp;CT$5,Fluxo!$U:$U,"&lt;="&amp;CU$5,Fluxo!$D:$D,$D156,Fluxo!$E:$E,"&lt;&gt;"&amp;"PERMUTANTE"))</f>
        <v>0</v>
      </c>
      <c r="CV156" s="18">
        <f>IF(CV$5&gt;$G$4,0,SUMIFS(Fluxo!$O:$O,Fluxo!$U:$U,"&gt;"&amp;CU$5,Fluxo!$U:$U,"&lt;="&amp;CV$5,Fluxo!$D:$D,$D156,Fluxo!$E:$E,"&lt;&gt;"&amp;"PERMUTANTE"))</f>
        <v>0</v>
      </c>
      <c r="CW156" s="18">
        <f>IF(CW$5&gt;$G$4,0,SUMIFS(Fluxo!$O:$O,Fluxo!$U:$U,"&gt;"&amp;CV$5,Fluxo!$U:$U,"&lt;="&amp;CW$5,Fluxo!$D:$D,$D156,Fluxo!$E:$E,"&lt;&gt;"&amp;"PERMUTANTE"))</f>
        <v>0</v>
      </c>
      <c r="CX156" s="18">
        <f>IF(CX$5&gt;$G$4,0,SUMIFS(Fluxo!$O:$O,Fluxo!$U:$U,"&gt;"&amp;CW$5,Fluxo!$U:$U,"&lt;="&amp;CX$5,Fluxo!$D:$D,$D156,Fluxo!$E:$E,"&lt;&gt;"&amp;"PERMUTANTE"))</f>
        <v>0</v>
      </c>
      <c r="CY156" s="18">
        <f>IF(CY$5&gt;$G$4,0,SUMIFS(Fluxo!$O:$O,Fluxo!$U:$U,"&gt;"&amp;CX$5,Fluxo!$U:$U,"&lt;="&amp;CY$5,Fluxo!$D:$D,$D156,Fluxo!$E:$E,"&lt;&gt;"&amp;"PERMUTANTE"))</f>
        <v>0</v>
      </c>
      <c r="CZ156" s="18">
        <f>IF(CZ$5&gt;$G$4,0,SUMIFS(Fluxo!$O:$O,Fluxo!$U:$U,"&gt;"&amp;CY$5,Fluxo!$U:$U,"&lt;="&amp;CZ$5,Fluxo!$D:$D,$D156,Fluxo!$E:$E,"&lt;&gt;"&amp;"PERMUTANTE"))</f>
        <v>0</v>
      </c>
      <c r="DA156" s="18">
        <f>IF(DA$5&gt;$G$4,0,SUMIFS(Fluxo!$O:$O,Fluxo!$U:$U,"&gt;"&amp;CZ$5,Fluxo!$U:$U,"&lt;="&amp;DA$5,Fluxo!$D:$D,$D156,Fluxo!$E:$E,"&lt;&gt;"&amp;"PERMUTANTE"))</f>
        <v>0</v>
      </c>
      <c r="DB156" s="18">
        <f>IF(DB$5&gt;$G$4,0,SUMIFS(Fluxo!$O:$O,Fluxo!$U:$U,"&gt;"&amp;DA$5,Fluxo!$U:$U,"&lt;="&amp;DB$5,Fluxo!$D:$D,$D156,Fluxo!$E:$E,"&lt;&gt;"&amp;"PERMUTANTE"))</f>
        <v>0</v>
      </c>
      <c r="DC156" s="18">
        <f>IF(DC$5&gt;$G$4,0,SUMIFS(Fluxo!$O:$O,Fluxo!$U:$U,"&gt;"&amp;DB$5,Fluxo!$U:$U,"&lt;="&amp;DC$5,Fluxo!$D:$D,$D156,Fluxo!$E:$E,"&lt;&gt;"&amp;"PERMUTANTE"))</f>
        <v>0</v>
      </c>
      <c r="DD156" s="18">
        <f>IF(DD$5&gt;$G$4,0,SUMIFS(Fluxo!$O:$O,Fluxo!$U:$U,"&gt;"&amp;DC$5,Fluxo!$U:$U,"&lt;="&amp;DD$5,Fluxo!$D:$D,$D156,Fluxo!$E:$E,"&lt;&gt;"&amp;"PERMUTANTE"))</f>
        <v>0</v>
      </c>
      <c r="DE156" s="18">
        <f>IF(DE$5&gt;$G$4,0,SUMIFS(Fluxo!$O:$O,Fluxo!$U:$U,"&gt;"&amp;DD$5,Fluxo!$U:$U,"&lt;="&amp;DE$5,Fluxo!$D:$D,$D156,Fluxo!$E:$E,"&lt;&gt;"&amp;"PERMUTANTE"))</f>
        <v>0</v>
      </c>
      <c r="DF156" s="18">
        <f>IF(DF$5&gt;$G$4,0,SUMIFS(Fluxo!$O:$O,Fluxo!$U:$U,"&gt;"&amp;DE$5,Fluxo!$U:$U,"&lt;="&amp;DF$5,Fluxo!$D:$D,$D156,Fluxo!$E:$E,"&lt;&gt;"&amp;"PERMUTANTE"))</f>
        <v>0</v>
      </c>
      <c r="DG156" s="18">
        <f>IF(DG$5&gt;$G$4,0,SUMIFS(Fluxo!$O:$O,Fluxo!$U:$U,"&gt;"&amp;DF$5,Fluxo!$U:$U,"&lt;="&amp;DG$5,Fluxo!$D:$D,$D156,Fluxo!$E:$E,"&lt;&gt;"&amp;"PERMUTANTE"))</f>
        <v>0</v>
      </c>
      <c r="DH156" s="18">
        <f>IF(DH$5&gt;$G$4,0,SUMIFS(Fluxo!$O:$O,Fluxo!$U:$U,"&gt;"&amp;DG$5,Fluxo!$U:$U,"&lt;="&amp;DH$5,Fluxo!$D:$D,$D156,Fluxo!$E:$E,"&lt;&gt;"&amp;"PERMUTANTE"))</f>
        <v>0</v>
      </c>
      <c r="DI156" s="18">
        <f>IF(DI$5&gt;$G$4,0,SUMIFS(Fluxo!$O:$O,Fluxo!$U:$U,"&gt;"&amp;DH$5,Fluxo!$U:$U,"&lt;="&amp;DI$5,Fluxo!$D:$D,$D156,Fluxo!$E:$E,"&lt;&gt;"&amp;"PERMUTANTE"))</f>
        <v>0</v>
      </c>
      <c r="DJ156" s="18">
        <f>IF(DJ$5&gt;$G$4,0,SUMIFS(Fluxo!$O:$O,Fluxo!$U:$U,"&gt;"&amp;DI$5,Fluxo!$U:$U,"&lt;="&amp;DJ$5,Fluxo!$D:$D,$D156,Fluxo!$E:$E,"&lt;&gt;"&amp;"PERMUTANTE"))</f>
        <v>0</v>
      </c>
      <c r="DK156" s="18">
        <f>IF(DK$5&gt;$G$4,0,SUMIFS(Fluxo!$O:$O,Fluxo!$U:$U,"&gt;"&amp;DJ$5,Fluxo!$U:$U,"&lt;="&amp;DK$5,Fluxo!$D:$D,$D156,Fluxo!$E:$E,"&lt;&gt;"&amp;"PERMUTANTE"))</f>
        <v>0</v>
      </c>
      <c r="DL156" s="18">
        <f>IF(DL$5&gt;$G$4,0,SUMIFS(Fluxo!$O:$O,Fluxo!$U:$U,"&gt;"&amp;DK$5,Fluxo!$U:$U,"&lt;="&amp;DL$5,Fluxo!$D:$D,$D156,Fluxo!$E:$E,"&lt;&gt;"&amp;"PERMUTANTE"))</f>
        <v>0</v>
      </c>
      <c r="DM156" s="18">
        <f>IF(DM$5&gt;$G$4,0,SUMIFS(Fluxo!$O:$O,Fluxo!$U:$U,"&gt;"&amp;DL$5,Fluxo!$U:$U,"&lt;="&amp;DM$5,Fluxo!$D:$D,$D156,Fluxo!$E:$E,"&lt;&gt;"&amp;"PERMUTANTE"))</f>
        <v>0</v>
      </c>
      <c r="DN156" s="18">
        <f>IF(DN$5&gt;$G$4,0,SUMIFS(Fluxo!$O:$O,Fluxo!$U:$U,"&gt;"&amp;DM$5,Fluxo!$U:$U,"&lt;="&amp;DN$5,Fluxo!$D:$D,$D156,Fluxo!$E:$E,"&lt;&gt;"&amp;"PERMUTANTE"))</f>
        <v>0</v>
      </c>
      <c r="DO156" s="18">
        <f>IF(DO$5&gt;$G$4,0,SUMIFS(Fluxo!$O:$O,Fluxo!$U:$U,"&gt;"&amp;DN$5,Fluxo!$U:$U,"&lt;="&amp;DO$5,Fluxo!$D:$D,$D156,Fluxo!$E:$E,"&lt;&gt;"&amp;"PERMUTANTE"))</f>
        <v>0</v>
      </c>
      <c r="DP156" s="18">
        <f>IF(DP$5&gt;$G$4,0,SUMIFS(Fluxo!$O:$O,Fluxo!$U:$U,"&gt;"&amp;DO$5,Fluxo!$U:$U,"&lt;="&amp;DP$5,Fluxo!$D:$D,$D156,Fluxo!$E:$E,"&lt;&gt;"&amp;"PERMUTANTE"))</f>
        <v>0</v>
      </c>
      <c r="DQ156" s="18">
        <f>IF(DQ$5&gt;$G$4,0,SUMIFS(Fluxo!$O:$O,Fluxo!$U:$U,"&gt;"&amp;DP$5,Fluxo!$U:$U,"&lt;="&amp;DQ$5,Fluxo!$D:$D,$D156,Fluxo!$E:$E,"&lt;&gt;"&amp;"PERMUTANTE"))</f>
        <v>0</v>
      </c>
      <c r="DR156" s="18">
        <f>IF(DR$5&gt;$G$4,0,SUMIFS(Fluxo!$O:$O,Fluxo!$U:$U,"&gt;"&amp;DQ$5,Fluxo!$U:$U,"&lt;="&amp;DR$5,Fluxo!$D:$D,$D156,Fluxo!$E:$E,"&lt;&gt;"&amp;"PERMUTANTE"))</f>
        <v>0</v>
      </c>
      <c r="DS156" s="18">
        <f>IF(DS$5&gt;$G$4,0,SUMIFS(Fluxo!$O:$O,Fluxo!$U:$U,"&gt;"&amp;DR$5,Fluxo!$U:$U,"&lt;="&amp;DS$5,Fluxo!$D:$D,$D156,Fluxo!$E:$E,"&lt;&gt;"&amp;"PERMUTANTE"))</f>
        <v>0</v>
      </c>
      <c r="DT156" s="18">
        <f>IF(DT$5&gt;$G$4,0,SUMIFS(Fluxo!$O:$O,Fluxo!$U:$U,"&gt;"&amp;DS$5,Fluxo!$U:$U,"&lt;="&amp;DT$5,Fluxo!$D:$D,$D156,Fluxo!$E:$E,"&lt;&gt;"&amp;"PERMUTANTE"))</f>
        <v>0</v>
      </c>
      <c r="DU156" s="18">
        <f>IF(DU$5&gt;$G$4,0,SUMIFS(Fluxo!$O:$O,Fluxo!$U:$U,"&gt;"&amp;DT$5,Fluxo!$U:$U,"&lt;="&amp;DU$5,Fluxo!$D:$D,$D156,Fluxo!$E:$E,"&lt;&gt;"&amp;"PERMUTANTE"))</f>
        <v>0</v>
      </c>
      <c r="DV156" s="18">
        <f>IF(DV$5&gt;$G$4,0,SUMIFS(Fluxo!$O:$O,Fluxo!$U:$U,"&gt;"&amp;DU$5,Fluxo!$U:$U,"&lt;="&amp;DV$5,Fluxo!$D:$D,$D156,Fluxo!$E:$E,"&lt;&gt;"&amp;"PERMUTANTE"))</f>
        <v>0</v>
      </c>
      <c r="DW156" s="18">
        <f>IF(DW$5&gt;$G$4,0,SUMIFS(Fluxo!$O:$O,Fluxo!$U:$U,"&gt;"&amp;DV$5,Fluxo!$U:$U,"&lt;="&amp;DW$5,Fluxo!$D:$D,$D156,Fluxo!$E:$E,"&lt;&gt;"&amp;"PERMUTANTE"))</f>
        <v>0</v>
      </c>
      <c r="DX156" s="18">
        <f>IF(DX$5&gt;$G$4,0,SUMIFS(Fluxo!$O:$O,Fluxo!$U:$U,"&gt;"&amp;DW$5,Fluxo!$U:$U,"&lt;="&amp;DX$5,Fluxo!$D:$D,$D156,Fluxo!$E:$E,"&lt;&gt;"&amp;"PERMUTANTE"))</f>
        <v>0</v>
      </c>
      <c r="DY156" s="18">
        <f>IF(DY$5&gt;$G$4,0,SUMIFS(Fluxo!$O:$O,Fluxo!$U:$U,"&gt;"&amp;DX$5,Fluxo!$U:$U,"&lt;="&amp;DY$5,Fluxo!$D:$D,$D156,Fluxo!$E:$E,"&lt;&gt;"&amp;"PERMUTANTE"))</f>
        <v>0</v>
      </c>
      <c r="DZ156" s="18">
        <f>IF(DZ$5&gt;$G$4,0,SUMIFS(Fluxo!$O:$O,Fluxo!$U:$U,"&gt;"&amp;DY$5,Fluxo!$U:$U,"&lt;="&amp;DZ$5,Fluxo!$D:$D,$D156,Fluxo!$E:$E,"&lt;&gt;"&amp;"PERMUTANTE"))</f>
        <v>0</v>
      </c>
      <c r="EA156" s="18">
        <f>IF(EA$5&gt;$G$4,0,SUMIFS(Fluxo!$O:$O,Fluxo!$U:$U,"&gt;"&amp;DZ$5,Fluxo!$U:$U,"&lt;="&amp;EA$5,Fluxo!$D:$D,$D156,Fluxo!$E:$E,"&lt;&gt;"&amp;"PERMUTANTE"))</f>
        <v>0</v>
      </c>
      <c r="EB156" s="18">
        <f>IF(EB$5&gt;$G$4,0,SUMIFS(Fluxo!$O:$O,Fluxo!$U:$U,"&gt;"&amp;EA$5,Fluxo!$U:$U,"&lt;="&amp;EB$5,Fluxo!$D:$D,$D156,Fluxo!$E:$E,"&lt;&gt;"&amp;"PERMUTANTE"))</f>
        <v>0</v>
      </c>
      <c r="EC156" s="18">
        <f>IF(EC$5&gt;$G$4,0,SUMIFS(Fluxo!$O:$O,Fluxo!$U:$U,"&gt;"&amp;EB$5,Fluxo!$U:$U,"&lt;="&amp;EC$5,Fluxo!$D:$D,$D156,Fluxo!$E:$E,"&lt;&gt;"&amp;"PERMUTANTE"))</f>
        <v>0</v>
      </c>
      <c r="ED156" s="18">
        <f>IF(ED$5&gt;$G$4,0,SUMIFS(Fluxo!$O:$O,Fluxo!$U:$U,"&gt;"&amp;EC$5,Fluxo!$U:$U,"&lt;="&amp;ED$5,Fluxo!$D:$D,$D156,Fluxo!$E:$E,"&lt;&gt;"&amp;"PERMUTANTE"))</f>
        <v>0</v>
      </c>
      <c r="EE156" s="18">
        <f>IF(EE$5&gt;$G$4,0,SUMIFS(Fluxo!$O:$O,Fluxo!$U:$U,"&gt;"&amp;ED$5,Fluxo!$U:$U,"&lt;="&amp;EE$5,Fluxo!$D:$D,$D156,Fluxo!$E:$E,"&lt;&gt;"&amp;"PERMUTANTE"))</f>
        <v>0</v>
      </c>
      <c r="EF156" s="18">
        <f>IF(EF$5&gt;$G$4,0,SUMIFS(Fluxo!$O:$O,Fluxo!$U:$U,"&gt;"&amp;EE$5,Fluxo!$U:$U,"&lt;="&amp;EF$5,Fluxo!$D:$D,$D156,Fluxo!$E:$E,"&lt;&gt;"&amp;"PERMUTANTE"))</f>
        <v>0</v>
      </c>
      <c r="EG156" s="18">
        <f>IF(EG$5&gt;$G$4,0,SUMIFS(Fluxo!$O:$O,Fluxo!$U:$U,"&gt;"&amp;EF$5,Fluxo!$U:$U,"&lt;="&amp;EG$5,Fluxo!$D:$D,$D156,Fluxo!$E:$E,"&lt;&gt;"&amp;"PERMUTANTE"))</f>
        <v>0</v>
      </c>
      <c r="EH156" s="18">
        <f>IF(EH$5&gt;$G$4,0,SUMIFS(Fluxo!$O:$O,Fluxo!$U:$U,"&gt;"&amp;EG$5,Fluxo!$U:$U,"&lt;="&amp;EH$5,Fluxo!$D:$D,$D156,Fluxo!$E:$E,"&lt;&gt;"&amp;"PERMUTANTE"))</f>
        <v>0</v>
      </c>
      <c r="EI156" s="18">
        <f>IF(EI$5&gt;$G$4,0,SUMIFS(Fluxo!$O:$O,Fluxo!$U:$U,"&gt;"&amp;EH$5,Fluxo!$U:$U,"&lt;="&amp;EI$5,Fluxo!$D:$D,$D156,Fluxo!$E:$E,"&lt;&gt;"&amp;"PERMUTANTE"))</f>
        <v>0</v>
      </c>
      <c r="EJ156" s="18">
        <f>IF(EJ$5&gt;$G$4,0,SUMIFS(Fluxo!$O:$O,Fluxo!$U:$U,"&gt;"&amp;EI$5,Fluxo!$U:$U,"&lt;="&amp;EJ$5,Fluxo!$D:$D,$D156,Fluxo!$E:$E,"&lt;&gt;"&amp;"PERMUTANTE"))</f>
        <v>0</v>
      </c>
      <c r="EK156" s="18">
        <f>IF(EK$5&gt;$G$4,0,SUMIFS(Fluxo!$O:$O,Fluxo!$U:$U,"&gt;"&amp;EJ$5,Fluxo!$U:$U,"&lt;="&amp;EK$5,Fluxo!$D:$D,$D156,Fluxo!$E:$E,"&lt;&gt;"&amp;"PERMUTANTE"))</f>
        <v>0</v>
      </c>
      <c r="EL156" s="18">
        <f>IF(EL$5&gt;$G$4,0,SUMIFS(Fluxo!$O:$O,Fluxo!$U:$U,"&gt;"&amp;EK$5,Fluxo!$U:$U,"&lt;="&amp;EL$5,Fluxo!$D:$D,$D156,Fluxo!$E:$E,"&lt;&gt;"&amp;"PERMUTANTE"))</f>
        <v>0</v>
      </c>
      <c r="EM156" s="18">
        <f>IF(EM$5&gt;$G$4,0,SUMIFS(Fluxo!$O:$O,Fluxo!$U:$U,"&gt;"&amp;EL$5,Fluxo!$U:$U,"&lt;="&amp;EM$5,Fluxo!$D:$D,$D156,Fluxo!$E:$E,"&lt;&gt;"&amp;"PERMUTANTE"))</f>
        <v>0</v>
      </c>
      <c r="EN156" s="18">
        <f>IF(EN$5&gt;$G$4,0,SUMIFS(Fluxo!$O:$O,Fluxo!$U:$U,"&gt;"&amp;EM$5,Fluxo!$U:$U,"&lt;="&amp;EN$5,Fluxo!$D:$D,$D156,Fluxo!$E:$E,"&lt;&gt;"&amp;"PERMUTANTE"))</f>
        <v>0</v>
      </c>
      <c r="EO156" s="18">
        <f>IF(EO$5&gt;$G$4,0,SUMIFS(Fluxo!$O:$O,Fluxo!$U:$U,"&gt;"&amp;EN$5,Fluxo!$U:$U,"&lt;="&amp;EO$5,Fluxo!$D:$D,$D156,Fluxo!$E:$E,"&lt;&gt;"&amp;"PERMUTANTE"))</f>
        <v>0</v>
      </c>
      <c r="EP156" s="18">
        <f>IF(EP$5&gt;$G$4,0,SUMIFS(Fluxo!$O:$O,Fluxo!$U:$U,"&gt;"&amp;EO$5,Fluxo!$U:$U,"&lt;="&amp;EP$5,Fluxo!$D:$D,$D156,Fluxo!$E:$E,"&lt;&gt;"&amp;"PERMUTANTE"))</f>
        <v>0</v>
      </c>
      <c r="EQ156" s="18">
        <f>IF(EQ$5&gt;$G$4,0,SUMIFS(Fluxo!$O:$O,Fluxo!$U:$U,"&gt;"&amp;EP$5,Fluxo!$U:$U,"&lt;="&amp;EQ$5,Fluxo!$D:$D,$D156,Fluxo!$E:$E,"&lt;&gt;"&amp;"PERMUTANTE"))</f>
        <v>0</v>
      </c>
      <c r="ER156" s="18">
        <f>IF(ER$5&gt;$G$4,0,SUMIFS(Fluxo!$O:$O,Fluxo!$U:$U,"&gt;"&amp;EQ$5,Fluxo!$U:$U,"&lt;="&amp;ER$5,Fluxo!$D:$D,$D156,Fluxo!$E:$E,"&lt;&gt;"&amp;"PERMUTANTE"))</f>
        <v>0</v>
      </c>
      <c r="ES156" s="18">
        <f>IF(ES$5&gt;$G$4,0,SUMIFS(Fluxo!$O:$O,Fluxo!$U:$U,"&gt;"&amp;ER$5,Fluxo!$U:$U,"&lt;="&amp;ES$5,Fluxo!$D:$D,$D156,Fluxo!$E:$E,"&lt;&gt;"&amp;"PERMUTANTE"))</f>
        <v>0</v>
      </c>
      <c r="ET156" s="18">
        <f>IF(ET$5&gt;$G$4,0,SUMIFS(Fluxo!$O:$O,Fluxo!$U:$U,"&gt;"&amp;ES$5,Fluxo!$U:$U,"&lt;="&amp;ET$5,Fluxo!$D:$D,$D156,Fluxo!$E:$E,"&lt;&gt;"&amp;"PERMUTANTE"))</f>
        <v>0</v>
      </c>
      <c r="EU156" s="18">
        <f>IF(EU$5&gt;$G$4,0,SUMIFS(Fluxo!$O:$O,Fluxo!$U:$U,"&gt;"&amp;ET$5,Fluxo!$U:$U,"&lt;="&amp;EU$5,Fluxo!$D:$D,$D156,Fluxo!$E:$E,"&lt;&gt;"&amp;"PERMUTANTE"))</f>
        <v>0</v>
      </c>
      <c r="EV156" s="18">
        <f>IF(EV$5&gt;$G$4,0,SUMIFS(Fluxo!$O:$O,Fluxo!$U:$U,"&gt;"&amp;EU$5,Fluxo!$U:$U,"&lt;="&amp;EV$5,Fluxo!$D:$D,$D156,Fluxo!$E:$E,"&lt;&gt;"&amp;"PERMUTANTE"))</f>
        <v>0</v>
      </c>
      <c r="EW156" s="18">
        <f>IF(EW$5&gt;$G$4,0,SUMIFS(Fluxo!$O:$O,Fluxo!$U:$U,"&gt;"&amp;EV$5,Fluxo!$U:$U,"&lt;="&amp;EW$5,Fluxo!$D:$D,$D156,Fluxo!$E:$E,"&lt;&gt;"&amp;"PERMUTANTE"))</f>
        <v>0</v>
      </c>
      <c r="EX156" s="18">
        <f>IF(EX$5&gt;$G$4,0,SUMIFS(Fluxo!$O:$O,Fluxo!$U:$U,"&gt;"&amp;EW$5,Fluxo!$U:$U,"&lt;="&amp;EX$5,Fluxo!$D:$D,$D156,Fluxo!$E:$E,"&lt;&gt;"&amp;"PERMUTANTE"))</f>
        <v>0</v>
      </c>
      <c r="EY156" s="18">
        <f>IF(EY$5&gt;$G$4,0,SUMIFS(Fluxo!$O:$O,Fluxo!$U:$U,"&gt;"&amp;EX$5,Fluxo!$U:$U,"&lt;="&amp;EY$5,Fluxo!$D:$D,$D156,Fluxo!$E:$E,"&lt;&gt;"&amp;"PERMUTANTE"))</f>
        <v>0</v>
      </c>
      <c r="EZ156" s="18">
        <f>IF(EZ$5&gt;$G$4,0,SUMIFS(Fluxo!$O:$O,Fluxo!$U:$U,"&gt;"&amp;EY$5,Fluxo!$U:$U,"&lt;="&amp;EZ$5,Fluxo!$D:$D,$D156,Fluxo!$E:$E,"&lt;&gt;"&amp;"PERMUTANTE"))</f>
        <v>0</v>
      </c>
      <c r="FA156" s="18">
        <f>IF(FA$5&gt;$G$4,0,SUMIFS(Fluxo!$O:$O,Fluxo!$U:$U,"&gt;"&amp;EZ$5,Fluxo!$U:$U,"&lt;="&amp;FA$5,Fluxo!$D:$D,$D156,Fluxo!$E:$E,"&lt;&gt;"&amp;"PERMUTANTE"))</f>
        <v>0</v>
      </c>
      <c r="FB156" s="18">
        <f>IF(FB$5&gt;$G$4,0,SUMIFS(Fluxo!$O:$O,Fluxo!$U:$U,"&gt;"&amp;FA$5,Fluxo!$U:$U,"&lt;="&amp;FB$5,Fluxo!$D:$D,$D156,Fluxo!$E:$E,"&lt;&gt;"&amp;"PERMUTANTE"))</f>
        <v>0</v>
      </c>
      <c r="FC156" s="18">
        <f>IF(FC$5&gt;$G$4,0,SUMIFS(Fluxo!$O:$O,Fluxo!$U:$U,"&gt;"&amp;FB$5,Fluxo!$U:$U,"&lt;="&amp;FC$5,Fluxo!$D:$D,$D156,Fluxo!$E:$E,"&lt;&gt;"&amp;"PERMUTANTE"))</f>
        <v>0</v>
      </c>
      <c r="FD156" s="18">
        <f>IF(FD$5&gt;$G$4,0,SUMIFS(Fluxo!$O:$O,Fluxo!$U:$U,"&gt;"&amp;FC$5,Fluxo!$U:$U,"&lt;="&amp;FD$5,Fluxo!$D:$D,$D156,Fluxo!$E:$E,"&lt;&gt;"&amp;"PERMUTANTE"))</f>
        <v>0</v>
      </c>
      <c r="FE156" s="18">
        <f>IF(FE$5&gt;$G$4,0,SUMIFS(Fluxo!$O:$O,Fluxo!$U:$U,"&gt;"&amp;FD$5,Fluxo!$U:$U,"&lt;="&amp;FE$5,Fluxo!$D:$D,$D156,Fluxo!$E:$E,"&lt;&gt;"&amp;"PERMUTANTE"))</f>
        <v>0</v>
      </c>
      <c r="FF156" s="18">
        <f>IF(FF$5&gt;$G$4,0,SUMIFS(Fluxo!$O:$O,Fluxo!$U:$U,"&gt;"&amp;FE$5,Fluxo!$U:$U,"&lt;="&amp;FF$5,Fluxo!$D:$D,$D156,Fluxo!$E:$E,"&lt;&gt;"&amp;"PERMUTANTE"))</f>
        <v>0</v>
      </c>
      <c r="FG156" s="18">
        <f>IF(FG$5&gt;$G$4,0,SUMIFS(Fluxo!$O:$O,Fluxo!$U:$U,"&gt;"&amp;FF$5,Fluxo!$U:$U,"&lt;="&amp;FG$5,Fluxo!$D:$D,$D156,Fluxo!$E:$E,"&lt;&gt;"&amp;"PERMUTANTE"))</f>
        <v>0</v>
      </c>
      <c r="FH156" s="18">
        <f>IF(FH$5&gt;$G$4,0,SUMIFS(Fluxo!$O:$O,Fluxo!$U:$U,"&gt;"&amp;FG$5,Fluxo!$U:$U,"&lt;="&amp;FH$5,Fluxo!$D:$D,$D156,Fluxo!$E:$E,"&lt;&gt;"&amp;"PERMUTANTE"))</f>
        <v>0</v>
      </c>
      <c r="FI156" s="18">
        <f>IF(FI$5&gt;$G$4,0,SUMIFS(Fluxo!$O:$O,Fluxo!$U:$U,"&gt;"&amp;FH$5,Fluxo!$U:$U,"&lt;="&amp;FI$5,Fluxo!$D:$D,$D156,Fluxo!$E:$E,"&lt;&gt;"&amp;"PERMUTANTE"))</f>
        <v>0</v>
      </c>
      <c r="FJ156" s="18">
        <f>IF(FJ$5&gt;$G$4,0,SUMIFS(Fluxo!$O:$O,Fluxo!$U:$U,"&gt;"&amp;FI$5,Fluxo!$U:$U,"&lt;="&amp;FJ$5,Fluxo!$D:$D,$D156,Fluxo!$E:$E,"&lt;&gt;"&amp;"PERMUTANTE"))</f>
        <v>0</v>
      </c>
      <c r="FK156" s="18">
        <f>IF(FK$5&gt;$G$4,0,SUMIFS(Fluxo!$O:$O,Fluxo!$U:$U,"&gt;"&amp;FJ$5,Fluxo!$U:$U,"&lt;="&amp;FK$5,Fluxo!$D:$D,$D156,Fluxo!$E:$E,"&lt;&gt;"&amp;"PERMUTANTE"))</f>
        <v>0</v>
      </c>
      <c r="FL156" s="18">
        <f>IF(FL$5&gt;$G$4,0,SUMIFS(Fluxo!$O:$O,Fluxo!$U:$U,"&gt;"&amp;FK$5,Fluxo!$U:$U,"&lt;="&amp;FL$5,Fluxo!$D:$D,$D156,Fluxo!$E:$E,"&lt;&gt;"&amp;"PERMUTANTE"))</f>
        <v>0</v>
      </c>
      <c r="FM156" s="18">
        <f>IF(FM$5&gt;$G$4,0,SUMIFS(Fluxo!$O:$O,Fluxo!$U:$U,"&gt;"&amp;FL$5,Fluxo!$U:$U,"&lt;="&amp;FM$5,Fluxo!$D:$D,$D156,Fluxo!$E:$E,"&lt;&gt;"&amp;"PERMUTANTE"))</f>
        <v>0</v>
      </c>
      <c r="FN156" s="18">
        <f>IF(FN$5&gt;$G$4,0,SUMIFS(Fluxo!$O:$O,Fluxo!$U:$U,"&gt;"&amp;FM$5,Fluxo!$U:$U,"&lt;="&amp;FN$5,Fluxo!$D:$D,$D156,Fluxo!$E:$E,"&lt;&gt;"&amp;"PERMUTANTE"))</f>
        <v>0</v>
      </c>
      <c r="FO156" s="18">
        <f>IF(FO$5&gt;$G$4,0,SUMIFS(Fluxo!$O:$O,Fluxo!$U:$U,"&gt;"&amp;FN$5,Fluxo!$U:$U,"&lt;="&amp;FO$5,Fluxo!$D:$D,$D156,Fluxo!$E:$E,"&lt;&gt;"&amp;"PERMUTANTE"))</f>
        <v>0</v>
      </c>
      <c r="FP156" s="18">
        <f>IF(FP$5&gt;$G$4,0,SUMIFS(Fluxo!$O:$O,Fluxo!$U:$U,"&gt;"&amp;FO$5,Fluxo!$U:$U,"&lt;="&amp;FP$5,Fluxo!$D:$D,$D156,Fluxo!$E:$E,"&lt;&gt;"&amp;"PERMUTANTE"))</f>
        <v>0</v>
      </c>
      <c r="FQ156" s="18">
        <f>IF(FQ$5&gt;$G$4,0,SUMIFS(Fluxo!$O:$O,Fluxo!$U:$U,"&gt;"&amp;FP$5,Fluxo!$U:$U,"&lt;="&amp;FQ$5,Fluxo!$D:$D,$D156,Fluxo!$E:$E,"&lt;&gt;"&amp;"PERMUTANTE"))</f>
        <v>0</v>
      </c>
      <c r="FR156" s="18">
        <f>IF(FR$5&gt;$G$4,0,SUMIFS(Fluxo!$O:$O,Fluxo!$U:$U,"&gt;"&amp;FQ$5,Fluxo!$U:$U,"&lt;="&amp;FR$5,Fluxo!$D:$D,$D156,Fluxo!$E:$E,"&lt;&gt;"&amp;"PERMUTANTE"))</f>
        <v>0</v>
      </c>
      <c r="FS156" s="18">
        <f>IF(FS$5&gt;$G$4,0,SUMIFS(Fluxo!$O:$O,Fluxo!$U:$U,"&gt;"&amp;FR$5,Fluxo!$U:$U,"&lt;="&amp;FS$5,Fluxo!$D:$D,$D156,Fluxo!$E:$E,"&lt;&gt;"&amp;"PERMUTANTE"))</f>
        <v>0</v>
      </c>
      <c r="FT156" s="18">
        <f>IF(FT$5&gt;$G$4,0,SUMIFS(Fluxo!$O:$O,Fluxo!$U:$U,"&gt;"&amp;FS$5,Fluxo!$U:$U,"&lt;="&amp;FT$5,Fluxo!$D:$D,$D156,Fluxo!$E:$E,"&lt;&gt;"&amp;"PERMUTANTE"))</f>
        <v>0</v>
      </c>
      <c r="FU156" s="18">
        <f>IF(FU$5&gt;$G$4,0,SUMIFS(Fluxo!$O:$O,Fluxo!$U:$U,"&gt;"&amp;FT$5,Fluxo!$U:$U,"&lt;="&amp;FU$5,Fluxo!$D:$D,$D156,Fluxo!$E:$E,"&lt;&gt;"&amp;"PERMUTANTE"))</f>
        <v>0</v>
      </c>
      <c r="FV156" s="18">
        <f>IF(FV$5&gt;$G$4,0,SUMIFS(Fluxo!$O:$O,Fluxo!$U:$U,"&gt;"&amp;FU$5,Fluxo!$U:$U,"&lt;="&amp;FV$5,Fluxo!$D:$D,$D156,Fluxo!$E:$E,"&lt;&gt;"&amp;"PERMUTANTE"))</f>
        <v>0</v>
      </c>
      <c r="FW156" s="18">
        <f>IF(FW$5&gt;$G$4,0,SUMIFS(Fluxo!$O:$O,Fluxo!$U:$U,"&gt;"&amp;FV$5,Fluxo!$U:$U,"&lt;="&amp;FW$5,Fluxo!$D:$D,$D156,Fluxo!$E:$E,"&lt;&gt;"&amp;"PERMUTANTE"))</f>
        <v>0</v>
      </c>
      <c r="FX156" s="18">
        <f>IF(FX$5&gt;$G$4,0,SUMIFS(Fluxo!$O:$O,Fluxo!$U:$U,"&gt;"&amp;FW$5,Fluxo!$U:$U,"&lt;="&amp;FX$5,Fluxo!$D:$D,$D156,Fluxo!$E:$E,"&lt;&gt;"&amp;"PERMUTANTE"))</f>
        <v>0</v>
      </c>
      <c r="FY156" s="18">
        <f>IF(FY$5&gt;$G$4,0,SUMIFS(Fluxo!$O:$O,Fluxo!$U:$U,"&gt;"&amp;FX$5,Fluxo!$U:$U,"&lt;="&amp;FY$5,Fluxo!$D:$D,$D156,Fluxo!$E:$E,"&lt;&gt;"&amp;"PERMUTANTE"))</f>
        <v>0</v>
      </c>
      <c r="FZ156" s="18">
        <f>IF(FZ$5&gt;$G$4,0,SUMIFS(Fluxo!$O:$O,Fluxo!$U:$U,"&gt;"&amp;FY$5,Fluxo!$U:$U,"&lt;="&amp;FZ$5,Fluxo!$D:$D,$D156,Fluxo!$E:$E,"&lt;&gt;"&amp;"PERMUTANTE"))</f>
        <v>0</v>
      </c>
      <c r="GA156" s="18">
        <f>IF(GA$5&gt;$G$4,0,SUMIFS(Fluxo!$O:$O,Fluxo!$U:$U,"&gt;"&amp;FZ$5,Fluxo!$U:$U,"&lt;="&amp;GA$5,Fluxo!$D:$D,$D156,Fluxo!$E:$E,"&lt;&gt;"&amp;"PERMUTANTE"))</f>
        <v>0</v>
      </c>
      <c r="GB156" s="18">
        <f>IF(GB$5&gt;$G$4,0,SUMIFS(Fluxo!$O:$O,Fluxo!$U:$U,"&gt;"&amp;GA$5,Fluxo!$U:$U,"&lt;="&amp;GB$5,Fluxo!$D:$D,$D156,Fluxo!$E:$E,"&lt;&gt;"&amp;"PERMUTANTE"))</f>
        <v>0</v>
      </c>
      <c r="GC156" s="18">
        <f>IF(GC$5&gt;$G$4,0,SUMIFS(Fluxo!$O:$O,Fluxo!$U:$U,"&gt;"&amp;GB$5,Fluxo!$U:$U,"&lt;="&amp;GC$5,Fluxo!$D:$D,$D156,Fluxo!$E:$E,"&lt;&gt;"&amp;"PERMUTANTE"))</f>
        <v>0</v>
      </c>
      <c r="GD156" s="18">
        <f>IF(GD$5&gt;$G$4,0,SUMIFS(Fluxo!$O:$O,Fluxo!$U:$U,"&gt;"&amp;GC$5,Fluxo!$U:$U,"&lt;="&amp;GD$5,Fluxo!$D:$D,$D156,Fluxo!$E:$E,"&lt;&gt;"&amp;"PERMUTANTE"))</f>
        <v>0</v>
      </c>
      <c r="GE156" s="18">
        <f>IF(GE$5&gt;$G$4,0,SUMIFS(Fluxo!$O:$O,Fluxo!$U:$U,"&gt;"&amp;GD$5,Fluxo!$U:$U,"&lt;="&amp;GE$5,Fluxo!$D:$D,$D156,Fluxo!$E:$E,"&lt;&gt;"&amp;"PERMUTANTE"))</f>
        <v>0</v>
      </c>
      <c r="GF156" s="18">
        <f>IF(GF$5&gt;$G$4,0,SUMIFS(Fluxo!$O:$O,Fluxo!$U:$U,"&gt;"&amp;GE$5,Fluxo!$U:$U,"&lt;="&amp;GF$5,Fluxo!$D:$D,$D156,Fluxo!$E:$E,"&lt;&gt;"&amp;"PERMUTANTE"))</f>
        <v>0</v>
      </c>
      <c r="GG156" s="18">
        <f>IF(GG$5&gt;$G$4,0,SUMIFS(Fluxo!$O:$O,Fluxo!$U:$U,"&gt;"&amp;GF$5,Fluxo!$U:$U,"&lt;="&amp;GG$5,Fluxo!$D:$D,$D156,Fluxo!$E:$E,"&lt;&gt;"&amp;"PERMUTANTE"))</f>
        <v>0</v>
      </c>
      <c r="GH156" s="18">
        <f>IF(GH$5&gt;$G$4,0,SUMIFS(Fluxo!$O:$O,Fluxo!$U:$U,"&gt;"&amp;GG$5,Fluxo!$U:$U,"&lt;="&amp;GH$5,Fluxo!$D:$D,$D156,Fluxo!$E:$E,"&lt;&gt;"&amp;"PERMUTANTE"))</f>
        <v>0</v>
      </c>
      <c r="GI156" s="18">
        <f>IF(GI$5&gt;$G$4,0,SUMIFS(Fluxo!$O:$O,Fluxo!$U:$U,"&gt;"&amp;GH$5,Fluxo!$U:$U,"&lt;="&amp;GI$5,Fluxo!$D:$D,$D156,Fluxo!$E:$E,"&lt;&gt;"&amp;"PERMUTANTE"))</f>
        <v>0</v>
      </c>
      <c r="GJ156" s="18">
        <f>IF(GJ$5&gt;$G$4,0,SUMIFS(Fluxo!$O:$O,Fluxo!$U:$U,"&gt;"&amp;GI$5,Fluxo!$U:$U,"&lt;="&amp;GJ$5,Fluxo!$D:$D,$D156,Fluxo!$E:$E,"&lt;&gt;"&amp;"PERMUTANTE"))</f>
        <v>0</v>
      </c>
      <c r="GK156" s="18">
        <f>IF(GK$5&gt;$G$4,0,SUMIFS(Fluxo!$O:$O,Fluxo!$U:$U,"&gt;"&amp;GJ$5,Fluxo!$U:$U,"&lt;="&amp;GK$5,Fluxo!$D:$D,$D156,Fluxo!$E:$E,"&lt;&gt;"&amp;"PERMUTANTE"))</f>
        <v>0</v>
      </c>
      <c r="GL156" s="18">
        <f>IF(GL$5&gt;$G$4,0,SUMIFS(Fluxo!$O:$O,Fluxo!$U:$U,"&gt;"&amp;GK$5,Fluxo!$U:$U,"&lt;="&amp;GL$5,Fluxo!$D:$D,$D156,Fluxo!$E:$E,"&lt;&gt;"&amp;"PERMUTANTE"))</f>
        <v>0</v>
      </c>
      <c r="GM156" s="18">
        <f>IF(GM$5&gt;$G$4,0,SUMIFS(Fluxo!$O:$O,Fluxo!$U:$U,"&gt;"&amp;GL$5,Fluxo!$U:$U,"&lt;="&amp;GM$5,Fluxo!$D:$D,$D156,Fluxo!$E:$E,"&lt;&gt;"&amp;"PERMUTANTE"))</f>
        <v>0</v>
      </c>
      <c r="GN156" s="18">
        <f>IF(GN$5&gt;$G$4,0,SUMIFS(Fluxo!$O:$O,Fluxo!$U:$U,"&gt;"&amp;GM$5,Fluxo!$U:$U,"&lt;="&amp;GN$5,Fluxo!$D:$D,$D156,Fluxo!$E:$E,"&lt;&gt;"&amp;"PERMUTANTE"))</f>
        <v>0</v>
      </c>
      <c r="GO156" s="18">
        <f>IF(GO$5&gt;$G$4,0,SUMIFS(Fluxo!$O:$O,Fluxo!$U:$U,"&gt;"&amp;GN$5,Fluxo!$U:$U,"&lt;="&amp;GO$5,Fluxo!$D:$D,$D156,Fluxo!$E:$E,"&lt;&gt;"&amp;"PERMUTANTE"))</f>
        <v>0</v>
      </c>
      <c r="GP156" s="18">
        <f>IF(GP$5&gt;$G$4,0,SUMIFS(Fluxo!$O:$O,Fluxo!$U:$U,"&gt;"&amp;GO$5,Fluxo!$U:$U,"&lt;="&amp;GP$5,Fluxo!$D:$D,$D156,Fluxo!$E:$E,"&lt;&gt;"&amp;"PERMUTANTE"))</f>
        <v>0</v>
      </c>
      <c r="GQ156" s="18">
        <f>IF(GQ$5&gt;$G$4,0,SUMIFS(Fluxo!$O:$O,Fluxo!$U:$U,"&gt;"&amp;GP$5,Fluxo!$U:$U,"&lt;="&amp;GQ$5,Fluxo!$D:$D,$D156,Fluxo!$E:$E,"&lt;&gt;"&amp;"PERMUTANTE"))</f>
        <v>0</v>
      </c>
      <c r="GR156" s="18">
        <f>IF(GR$5&gt;$G$4,0,SUMIFS(Fluxo!$O:$O,Fluxo!$U:$U,"&gt;"&amp;GQ$5,Fluxo!$U:$U,"&lt;="&amp;GR$5,Fluxo!$D:$D,$D156,Fluxo!$E:$E,"&lt;&gt;"&amp;"PERMUTANTE"))</f>
        <v>0</v>
      </c>
      <c r="GS156" s="18">
        <f>IF(GS$5&gt;$G$4,0,SUMIFS(Fluxo!$O:$O,Fluxo!$U:$U,"&gt;"&amp;GR$5,Fluxo!$U:$U,"&lt;="&amp;GS$5,Fluxo!$D:$D,$D156,Fluxo!$E:$E,"&lt;&gt;"&amp;"PERMUTANTE"))</f>
        <v>0</v>
      </c>
      <c r="GT156" s="18">
        <f>IF(GT$5&gt;$G$4,0,SUMIFS(Fluxo!$O:$O,Fluxo!$U:$U,"&gt;"&amp;GS$5,Fluxo!$U:$U,"&lt;="&amp;GT$5,Fluxo!$D:$D,$D156,Fluxo!$E:$E,"&lt;&gt;"&amp;"PERMUTANTE"))</f>
        <v>0</v>
      </c>
      <c r="GU156" s="18">
        <f>IF(GU$5&gt;$G$4,0,SUMIFS(Fluxo!$O:$O,Fluxo!$U:$U,"&gt;"&amp;GT$5,Fluxo!$U:$U,"&lt;="&amp;GU$5,Fluxo!$D:$D,$D156,Fluxo!$E:$E,"&lt;&gt;"&amp;"PERMUTANTE"))</f>
        <v>0</v>
      </c>
      <c r="GV156" s="18">
        <f>IF(GV$5&gt;$G$4,0,SUMIFS(Fluxo!$O:$O,Fluxo!$U:$U,"&gt;"&amp;GU$5,Fluxo!$U:$U,"&lt;="&amp;GV$5,Fluxo!$D:$D,$D156,Fluxo!$E:$E,"&lt;&gt;"&amp;"PERMUTANTE"))</f>
        <v>0</v>
      </c>
      <c r="GW156" s="18">
        <f>IF(GW$5&gt;$G$4,0,SUMIFS(Fluxo!$O:$O,Fluxo!$U:$U,"&gt;"&amp;GV$5,Fluxo!$U:$U,"&lt;="&amp;GW$5,Fluxo!$D:$D,$D156,Fluxo!$E:$E,"&lt;&gt;"&amp;"PERMUTANTE"))</f>
        <v>0</v>
      </c>
      <c r="GX156" s="18">
        <f>IF(GX$5&gt;$G$4,0,SUMIFS(Fluxo!$O:$O,Fluxo!$U:$U,"&gt;"&amp;GW$5,Fluxo!$U:$U,"&lt;="&amp;GX$5,Fluxo!$D:$D,$D156,Fluxo!$E:$E,"&lt;&gt;"&amp;"PERMUTANTE"))</f>
        <v>0</v>
      </c>
      <c r="GY156" s="18">
        <f>IF(GY$5&gt;$G$4,0,SUMIFS(Fluxo!$O:$O,Fluxo!$U:$U,"&gt;"&amp;GX$5,Fluxo!$U:$U,"&lt;="&amp;GY$5,Fluxo!$D:$D,$D156,Fluxo!$E:$E,"&lt;&gt;"&amp;"PERMUTANTE"))</f>
        <v>0</v>
      </c>
      <c r="GZ156" s="18">
        <f>IF(GZ$5&gt;$G$4,0,SUMIFS(Fluxo!$O:$O,Fluxo!$U:$U,"&gt;"&amp;GY$5,Fluxo!$U:$U,"&lt;="&amp;GZ$5,Fluxo!$D:$D,$D156,Fluxo!$E:$E,"&lt;&gt;"&amp;"PERMUTANTE"))</f>
        <v>0</v>
      </c>
      <c r="HA156" s="18">
        <f>IF(HA$5&gt;$G$4,0,SUMIFS(Fluxo!$O:$O,Fluxo!$U:$U,"&gt;"&amp;GZ$5,Fluxo!$U:$U,"&lt;="&amp;HA$5,Fluxo!$D:$D,$D156,Fluxo!$E:$E,"&lt;&gt;"&amp;"PERMUTANTE"))</f>
        <v>0</v>
      </c>
      <c r="HB156" s="18">
        <f>IF(HB$5&gt;$G$4,0,SUMIFS(Fluxo!$O:$O,Fluxo!$U:$U,"&gt;"&amp;HA$5,Fluxo!$U:$U,"&lt;="&amp;HB$5,Fluxo!$D:$D,$D156,Fluxo!$E:$E,"&lt;&gt;"&amp;"PERMUTANTE"))</f>
        <v>0</v>
      </c>
      <c r="HC156" s="18">
        <f>IF(HC$5&gt;$G$4,0,SUMIFS(Fluxo!$O:$O,Fluxo!$U:$U,"&gt;"&amp;HB$5,Fluxo!$U:$U,"&lt;="&amp;HC$5,Fluxo!$D:$D,$D156,Fluxo!$E:$E,"&lt;&gt;"&amp;"PERMUTANTE"))</f>
        <v>0</v>
      </c>
      <c r="HD156" s="18">
        <f>IF(HD$5&gt;$G$4,0,SUMIFS(Fluxo!$O:$O,Fluxo!$U:$U,"&gt;"&amp;HC$5,Fluxo!$U:$U,"&lt;="&amp;HD$5,Fluxo!$D:$D,$D156,Fluxo!$E:$E,"&lt;&gt;"&amp;"PERMUTANTE"))</f>
        <v>0</v>
      </c>
      <c r="HE156" s="18">
        <f>IF(HE$5&gt;$G$4,0,SUMIFS(Fluxo!$O:$O,Fluxo!$U:$U,"&gt;"&amp;HD$5,Fluxo!$U:$U,"&lt;="&amp;HE$5,Fluxo!$D:$D,$D156,Fluxo!$E:$E,"&lt;&gt;"&amp;"PERMUTANTE"))</f>
        <v>0</v>
      </c>
      <c r="HF156" s="18">
        <f>IF(HF$5&gt;$G$4,0,SUMIFS(Fluxo!$O:$O,Fluxo!$U:$U,"&gt;"&amp;HE$5,Fluxo!$U:$U,"&lt;="&amp;HF$5,Fluxo!$D:$D,$D156,Fluxo!$E:$E,"&lt;&gt;"&amp;"PERMUTANTE"))</f>
        <v>0</v>
      </c>
    </row>
    <row r="157" spans="1:214">
      <c r="A157" s="20">
        <f t="shared" si="13"/>
        <v>147</v>
      </c>
      <c r="B157" s="140" t="str">
        <f>'Check Carteira'!C149</f>
        <v>E.1016.99.03.3012</v>
      </c>
      <c r="C157" s="141">
        <v>1</v>
      </c>
      <c r="D157" s="129" t="str">
        <f>'Check Carteira'!F149</f>
        <v>S-3012</v>
      </c>
      <c r="E157" s="21">
        <f>IFERROR(INDEX(Contratos!L:L,MATCH(D157,Contratos!R:R,0)),"")</f>
        <v>45362</v>
      </c>
      <c r="F157" s="139">
        <f>IFERROR(INDEX(Contratos!G:G,MATCH(D157,Contratos!R:R,0)),"")</f>
        <v>343100</v>
      </c>
      <c r="H157" s="83">
        <f t="shared" ref="H157:H160" si="14">SUM(J157:HF157)</f>
        <v>157663.56999999998</v>
      </c>
      <c r="J157" s="18">
        <f>IF(J$5&gt;$G$4,0,SUMIFS(Fluxo!$O:$O,Fluxo!$U:$U,"&gt;"&amp;I$5,Fluxo!$U:$U,"&lt;="&amp;J$5,Fluxo!$D:$D,$D157))</f>
        <v>0</v>
      </c>
      <c r="K157" s="18">
        <f>IF(K$5&gt;$G$4,0,SUMIFS(Fluxo!$O:$O,Fluxo!$U:$U,"&gt;"&amp;J$5,Fluxo!$U:$U,"&lt;="&amp;K$5,Fluxo!$D:$D,$D157))</f>
        <v>0</v>
      </c>
      <c r="L157" s="18">
        <f>IF(L$5&gt;$G$4,0,SUMIFS(Fluxo!$O:$O,Fluxo!$U:$U,"&gt;"&amp;K$5,Fluxo!$U:$U,"&lt;="&amp;L$5,Fluxo!$D:$D,$D157))</f>
        <v>0</v>
      </c>
      <c r="M157" s="18">
        <f>IF(M$5&gt;$G$4,0,SUMIFS(Fluxo!$O:$O,Fluxo!$U:$U,"&gt;"&amp;L$5,Fluxo!$U:$U,"&lt;="&amp;M$5,Fluxo!$D:$D,$D157))</f>
        <v>0</v>
      </c>
      <c r="N157" s="18">
        <f>IF(N$5&gt;$G$4,0,SUMIFS(Fluxo!$O:$O,Fluxo!$U:$U,"&gt;"&amp;M$5,Fluxo!$U:$U,"&lt;="&amp;N$5,Fluxo!$D:$D,$D157))</f>
        <v>0</v>
      </c>
      <c r="O157" s="18">
        <f>IF(O$5&gt;$G$4,0,SUMIFS(Fluxo!$O:$O,Fluxo!$U:$U,"&gt;"&amp;N$5,Fluxo!$U:$U,"&lt;="&amp;O$5,Fluxo!$D:$D,$D157))</f>
        <v>0</v>
      </c>
      <c r="P157" s="18">
        <f>IF(P$5&gt;$G$4,0,SUMIFS(Fluxo!$O:$O,Fluxo!$U:$U,"&gt;"&amp;O$5,Fluxo!$U:$U,"&lt;="&amp;P$5,Fluxo!$D:$D,$D157))</f>
        <v>0</v>
      </c>
      <c r="Q157" s="18">
        <f>IF(Q$5&gt;$G$4,0,SUMIFS(Fluxo!$O:$O,Fluxo!$U:$U,"&gt;"&amp;P$5,Fluxo!$U:$U,"&lt;="&amp;Q$5,Fluxo!$D:$D,$D157))</f>
        <v>0</v>
      </c>
      <c r="R157" s="18">
        <f>IF(R$5&gt;$G$4,0,SUMIFS(Fluxo!$O:$O,Fluxo!$U:$U,"&gt;"&amp;Q$5,Fluxo!$U:$U,"&lt;="&amp;R$5,Fluxo!$D:$D,$D157))</f>
        <v>0</v>
      </c>
      <c r="S157" s="18">
        <f>IF(S$5&gt;$G$4,0,SUMIFS(Fluxo!$O:$O,Fluxo!$U:$U,"&gt;"&amp;R$5,Fluxo!$U:$U,"&lt;="&amp;S$5,Fluxo!$D:$D,$D157,Fluxo!$E:$E,"&lt;&gt;"&amp;"PERMUTANTE"))</f>
        <v>0</v>
      </c>
      <c r="T157" s="18">
        <f>IF(T$5&gt;$G$4,0,SUMIFS(Fluxo!$O:$O,Fluxo!$U:$U,"&gt;"&amp;S$5,Fluxo!$U:$U,"&lt;="&amp;T$5,Fluxo!$D:$D,$D157,Fluxo!$E:$E,"&lt;&gt;"&amp;"PERMUTANTE"))</f>
        <v>0</v>
      </c>
      <c r="U157" s="18">
        <f>IF(U$5&gt;$G$4,0,SUMIFS(Fluxo!$O:$O,Fluxo!$U:$U,"&gt;"&amp;T$5,Fluxo!$U:$U,"&lt;="&amp;U$5,Fluxo!$D:$D,$D157,Fluxo!$E:$E,"&lt;&gt;"&amp;"PERMUTANTE"))</f>
        <v>20000</v>
      </c>
      <c r="V157" s="18">
        <f>IF(V$5&gt;$G$4,0,SUMIFS(Fluxo!$O:$O,Fluxo!$U:$U,"&gt;"&amp;U$5,Fluxo!$U:$U,"&lt;="&amp;V$5,Fluxo!$D:$D,$D157,Fluxo!$E:$E,"&lt;&gt;"&amp;"PERMUTANTE"))</f>
        <v>29470.71</v>
      </c>
      <c r="W157" s="18">
        <f>IF(W$5&gt;$G$4,0,SUMIFS(Fluxo!$O:$O,Fluxo!$U:$U,"&gt;"&amp;V$5,Fluxo!$U:$U,"&lt;="&amp;W$5,Fluxo!$D:$D,$D157,Fluxo!$E:$E,"&lt;&gt;"&amp;"PERMUTANTE"))</f>
        <v>29470.71</v>
      </c>
      <c r="X157" s="18">
        <f>IF(X$5&gt;$G$4,0,SUMIFS(Fluxo!$O:$O,Fluxo!$U:$U,"&gt;"&amp;W$5,Fluxo!$U:$U,"&lt;="&amp;X$5,Fluxo!$D:$D,$D157,Fluxo!$E:$E,"&lt;&gt;"&amp;"PERMUTANTE"))</f>
        <v>29622.7</v>
      </c>
      <c r="Y157" s="18">
        <f>IF(Y$5&gt;$G$4,0,SUMIFS(Fluxo!$O:$O,Fluxo!$U:$U,"&gt;"&amp;X$5,Fluxo!$U:$U,"&lt;="&amp;Y$5,Fluxo!$D:$D,$D157,Fluxo!$E:$E,"&lt;&gt;"&amp;"PERMUTANTE"))</f>
        <v>29878.15</v>
      </c>
      <c r="Z157" s="18">
        <f>IF(Z$5&gt;$G$4,0,SUMIFS(Fluxo!$O:$O,Fluxo!$U:$U,"&gt;"&amp;Y$5,Fluxo!$U:$U,"&lt;="&amp;Z$5,Fluxo!$D:$D,$D157,Fluxo!$E:$E,"&lt;&gt;"&amp;"PERMUTANTE"))</f>
        <v>9576.0300000000007</v>
      </c>
      <c r="AA157" s="18">
        <f>IF(AA$5&gt;$G$4,0,SUMIFS(Fluxo!$O:$O,Fluxo!$U:$U,"&gt;"&amp;Z$5,Fluxo!$U:$U,"&lt;="&amp;AA$5,Fluxo!$D:$D,$D157,Fluxo!$E:$E,"&lt;&gt;"&amp;"PERMUTANTE"))</f>
        <v>9645.27</v>
      </c>
      <c r="AB157" s="18">
        <f>IF(AB$5&gt;$G$4,0,SUMIFS(Fluxo!$O:$O,Fluxo!$U:$U,"&gt;"&amp;AA$5,Fluxo!$U:$U,"&lt;="&amp;AB$5,Fluxo!$D:$D,$D157,Fluxo!$E:$E,"&lt;&gt;"&amp;"PERMUTANTE"))</f>
        <v>0</v>
      </c>
      <c r="AC157" s="18">
        <f>IF(AC$5&gt;$G$4,0,SUMIFS(Fluxo!$O:$O,Fluxo!$U:$U,"&gt;"&amp;AB$5,Fluxo!$U:$U,"&lt;="&amp;AC$5,Fluxo!$D:$D,$D157,Fluxo!$E:$E,"&lt;&gt;"&amp;"PERMUTANTE"))</f>
        <v>0</v>
      </c>
      <c r="AD157" s="18">
        <f>IF(AD$5&gt;$G$4,0,SUMIFS(Fluxo!$O:$O,Fluxo!$U:$U,"&gt;"&amp;AC$5,Fluxo!$U:$U,"&lt;="&amp;AD$5,Fluxo!$D:$D,$D157,Fluxo!$E:$E,"&lt;&gt;"&amp;"PERMUTANTE"))</f>
        <v>0</v>
      </c>
      <c r="AE157" s="18">
        <f>IF(AE$5&gt;$G$4,0,SUMIFS(Fluxo!$O:$O,Fluxo!$U:$U,"&gt;"&amp;AD$5,Fluxo!$U:$U,"&lt;="&amp;AE$5,Fluxo!$D:$D,$D157,Fluxo!$E:$E,"&lt;&gt;"&amp;"PERMUTANTE"))</f>
        <v>0</v>
      </c>
      <c r="AF157" s="18">
        <f>IF(AF$5&gt;$G$4,0,SUMIFS(Fluxo!$O:$O,Fluxo!$U:$U,"&gt;"&amp;AE$5,Fluxo!$U:$U,"&lt;="&amp;AF$5,Fluxo!$D:$D,$D157,Fluxo!$E:$E,"&lt;&gt;"&amp;"PERMUTANTE"))</f>
        <v>0</v>
      </c>
      <c r="AG157" s="18">
        <f>IF(AG$5&gt;$G$4,0,SUMIFS(Fluxo!$O:$O,Fluxo!$U:$U,"&gt;"&amp;AF$5,Fluxo!$U:$U,"&lt;="&amp;AG$5,Fluxo!$D:$D,$D157,Fluxo!$E:$E,"&lt;&gt;"&amp;"PERMUTANTE"))</f>
        <v>0</v>
      </c>
      <c r="AH157" s="18">
        <f>IF(AH$5&gt;$G$4,0,SUMIFS(Fluxo!$O:$O,Fluxo!$U:$U,"&gt;"&amp;AG$5,Fluxo!$U:$U,"&lt;="&amp;AH$5,Fluxo!$D:$D,$D157,Fluxo!$E:$E,"&lt;&gt;"&amp;"PERMUTANTE"))</f>
        <v>0</v>
      </c>
      <c r="AI157" s="18">
        <f>IF(AI$5&gt;$G$4,0,SUMIFS(Fluxo!$O:$O,Fluxo!$U:$U,"&gt;"&amp;AH$5,Fluxo!$U:$U,"&lt;="&amp;AI$5,Fluxo!$D:$D,$D157,Fluxo!$E:$E,"&lt;&gt;"&amp;"PERMUTANTE"))</f>
        <v>0</v>
      </c>
      <c r="AJ157" s="18">
        <f>IF(AJ$5&gt;$G$4,0,SUMIFS(Fluxo!$O:$O,Fluxo!$U:$U,"&gt;"&amp;AI$5,Fluxo!$U:$U,"&lt;="&amp;AJ$5,Fluxo!$D:$D,$D157,Fluxo!$E:$E,"&lt;&gt;"&amp;"PERMUTANTE"))</f>
        <v>0</v>
      </c>
      <c r="AK157" s="18">
        <f>IF(AK$5&gt;$G$4,0,SUMIFS(Fluxo!$O:$O,Fluxo!$U:$U,"&gt;"&amp;AJ$5,Fluxo!$U:$U,"&lt;="&amp;AK$5,Fluxo!$D:$D,$D157,Fluxo!$E:$E,"&lt;&gt;"&amp;"PERMUTANTE"))</f>
        <v>0</v>
      </c>
      <c r="AL157" s="18">
        <f>IF(AL$5&gt;$G$4,0,SUMIFS(Fluxo!$O:$O,Fluxo!$U:$U,"&gt;"&amp;AK$5,Fluxo!$U:$U,"&lt;="&amp;AL$5,Fluxo!$D:$D,$D157,Fluxo!$E:$E,"&lt;&gt;"&amp;"PERMUTANTE"))</f>
        <v>0</v>
      </c>
      <c r="AM157" s="18">
        <f>IF(AM$5&gt;$G$4,0,SUMIFS(Fluxo!$O:$O,Fluxo!$U:$U,"&gt;"&amp;AL$5,Fluxo!$U:$U,"&lt;="&amp;AM$5,Fluxo!$D:$D,$D157,Fluxo!$E:$E,"&lt;&gt;"&amp;"PERMUTANTE"))</f>
        <v>0</v>
      </c>
      <c r="AN157" s="18">
        <f>IF(AN$5&gt;$G$4,0,SUMIFS(Fluxo!$O:$O,Fluxo!$U:$U,"&gt;"&amp;AM$5,Fluxo!$U:$U,"&lt;="&amp;AN$5,Fluxo!$D:$D,$D157,Fluxo!$E:$E,"&lt;&gt;"&amp;"PERMUTANTE"))</f>
        <v>0</v>
      </c>
      <c r="AO157" s="18">
        <f>IF(AO$5&gt;$G$4,0,SUMIFS(Fluxo!$O:$O,Fluxo!$U:$U,"&gt;"&amp;AN$5,Fluxo!$U:$U,"&lt;="&amp;AO$5,Fluxo!$D:$D,$D157,Fluxo!$E:$E,"&lt;&gt;"&amp;"PERMUTANTE"))</f>
        <v>0</v>
      </c>
      <c r="AP157" s="18">
        <f>IF(AP$5&gt;$G$4,0,SUMIFS(Fluxo!$O:$O,Fluxo!$U:$U,"&gt;"&amp;AO$5,Fluxo!$U:$U,"&lt;="&amp;AP$5,Fluxo!$D:$D,$D157,Fluxo!$E:$E,"&lt;&gt;"&amp;"PERMUTANTE"))</f>
        <v>0</v>
      </c>
      <c r="AQ157" s="18">
        <f>IF(AQ$5&gt;$G$4,0,SUMIFS(Fluxo!$O:$O,Fluxo!$U:$U,"&gt;"&amp;AP$5,Fluxo!$U:$U,"&lt;="&amp;AQ$5,Fluxo!$D:$D,$D157,Fluxo!$E:$E,"&lt;&gt;"&amp;"PERMUTANTE"))</f>
        <v>0</v>
      </c>
      <c r="AR157" s="18">
        <f>IF(AR$5&gt;$G$4,0,SUMIFS(Fluxo!$O:$O,Fluxo!$U:$U,"&gt;"&amp;AQ$5,Fluxo!$U:$U,"&lt;="&amp;AR$5,Fluxo!$D:$D,$D157,Fluxo!$E:$E,"&lt;&gt;"&amp;"PERMUTANTE"))</f>
        <v>0</v>
      </c>
      <c r="AS157" s="18">
        <f>IF(AS$5&gt;$G$4,0,SUMIFS(Fluxo!$O:$O,Fluxo!$U:$U,"&gt;"&amp;AR$5,Fluxo!$U:$U,"&lt;="&amp;AS$5,Fluxo!$D:$D,$D157,Fluxo!$E:$E,"&lt;&gt;"&amp;"PERMUTANTE"))</f>
        <v>0</v>
      </c>
      <c r="AT157" s="18">
        <f>IF(AT$5&gt;$G$4,0,SUMIFS(Fluxo!$O:$O,Fluxo!$U:$U,"&gt;"&amp;AS$5,Fluxo!$U:$U,"&lt;="&amp;AT$5,Fluxo!$D:$D,$D157,Fluxo!$E:$E,"&lt;&gt;"&amp;"PERMUTANTE"))</f>
        <v>0</v>
      </c>
      <c r="AU157" s="18">
        <f>IF(AU$5&gt;$G$4,0,SUMIFS(Fluxo!$O:$O,Fluxo!$U:$U,"&gt;"&amp;AT$5,Fluxo!$U:$U,"&lt;="&amp;AU$5,Fluxo!$D:$D,$D157,Fluxo!$E:$E,"&lt;&gt;"&amp;"PERMUTANTE"))</f>
        <v>0</v>
      </c>
      <c r="AV157" s="18">
        <f>IF(AV$5&gt;$G$4,0,SUMIFS(Fluxo!$O:$O,Fluxo!$U:$U,"&gt;"&amp;AU$5,Fluxo!$U:$U,"&lt;="&amp;AV$5,Fluxo!$D:$D,$D157,Fluxo!$E:$E,"&lt;&gt;"&amp;"PERMUTANTE"))</f>
        <v>0</v>
      </c>
      <c r="AW157" s="18">
        <f>IF(AW$5&gt;$G$4,0,SUMIFS(Fluxo!$O:$O,Fluxo!$U:$U,"&gt;"&amp;AV$5,Fluxo!$U:$U,"&lt;="&amp;AW$5,Fluxo!$D:$D,$D157,Fluxo!$E:$E,"&lt;&gt;"&amp;"PERMUTANTE"))</f>
        <v>0</v>
      </c>
      <c r="AX157" s="18">
        <f>IF(AX$5&gt;$G$4,0,SUMIFS(Fluxo!$O:$O,Fluxo!$U:$U,"&gt;"&amp;AW$5,Fluxo!$U:$U,"&lt;="&amp;AX$5,Fluxo!$D:$D,$D157,Fluxo!$E:$E,"&lt;&gt;"&amp;"PERMUTANTE"))</f>
        <v>0</v>
      </c>
      <c r="AY157" s="18">
        <f>IF(AY$5&gt;$G$4,0,SUMIFS(Fluxo!$O:$O,Fluxo!$U:$U,"&gt;"&amp;AX$5,Fluxo!$U:$U,"&lt;="&amp;AY$5,Fluxo!$D:$D,$D157,Fluxo!$E:$E,"&lt;&gt;"&amp;"PERMUTANTE"))</f>
        <v>0</v>
      </c>
      <c r="AZ157" s="18">
        <f>IF(AZ$5&gt;$G$4,0,SUMIFS(Fluxo!$O:$O,Fluxo!$U:$U,"&gt;"&amp;AY$5,Fluxo!$U:$U,"&lt;="&amp;AZ$5,Fluxo!$D:$D,$D157,Fluxo!$E:$E,"&lt;&gt;"&amp;"PERMUTANTE"))</f>
        <v>0</v>
      </c>
      <c r="BA157" s="18">
        <f>IF(BA$5&gt;$G$4,0,SUMIFS(Fluxo!$O:$O,Fluxo!$U:$U,"&gt;"&amp;AZ$5,Fluxo!$U:$U,"&lt;="&amp;BA$5,Fluxo!$D:$D,$D157,Fluxo!$E:$E,"&lt;&gt;"&amp;"PERMUTANTE"))</f>
        <v>0</v>
      </c>
      <c r="BB157" s="18">
        <f>IF(BB$5&gt;$G$4,0,SUMIFS(Fluxo!$O:$O,Fluxo!$U:$U,"&gt;"&amp;BA$5,Fluxo!$U:$U,"&lt;="&amp;BB$5,Fluxo!$D:$D,$D157,Fluxo!$E:$E,"&lt;&gt;"&amp;"PERMUTANTE"))</f>
        <v>0</v>
      </c>
      <c r="BC157" s="18">
        <f>IF(BC$5&gt;$G$4,0,SUMIFS(Fluxo!$O:$O,Fluxo!$U:$U,"&gt;"&amp;BB$5,Fluxo!$U:$U,"&lt;="&amp;BC$5,Fluxo!$D:$D,$D157,Fluxo!$E:$E,"&lt;&gt;"&amp;"PERMUTANTE"))</f>
        <v>0</v>
      </c>
      <c r="BD157" s="18">
        <f>IF(BD$5&gt;$G$4,0,SUMIFS(Fluxo!$O:$O,Fluxo!$U:$U,"&gt;"&amp;BC$5,Fluxo!$U:$U,"&lt;="&amp;BD$5,Fluxo!$D:$D,$D157,Fluxo!$E:$E,"&lt;&gt;"&amp;"PERMUTANTE"))</f>
        <v>0</v>
      </c>
      <c r="BE157" s="18">
        <f>IF(BE$5&gt;$G$4,0,SUMIFS(Fluxo!$O:$O,Fluxo!$U:$U,"&gt;"&amp;BD$5,Fluxo!$U:$U,"&lt;="&amp;BE$5,Fluxo!$D:$D,$D157,Fluxo!$E:$E,"&lt;&gt;"&amp;"PERMUTANTE"))</f>
        <v>0</v>
      </c>
      <c r="BF157" s="18">
        <f>IF(BF$5&gt;$G$4,0,SUMIFS(Fluxo!$O:$O,Fluxo!$U:$U,"&gt;"&amp;BE$5,Fluxo!$U:$U,"&lt;="&amp;BF$5,Fluxo!$D:$D,$D157,Fluxo!$E:$E,"&lt;&gt;"&amp;"PERMUTANTE"))</f>
        <v>0</v>
      </c>
      <c r="BG157" s="18">
        <f>IF(BG$5&gt;$G$4,0,SUMIFS(Fluxo!$O:$O,Fluxo!$U:$U,"&gt;"&amp;BF$5,Fluxo!$U:$U,"&lt;="&amp;BG$5,Fluxo!$D:$D,$D157,Fluxo!$E:$E,"&lt;&gt;"&amp;"PERMUTANTE"))</f>
        <v>0</v>
      </c>
      <c r="BH157" s="18">
        <f>IF(BH$5&gt;$G$4,0,SUMIFS(Fluxo!$O:$O,Fluxo!$U:$U,"&gt;"&amp;BG$5,Fluxo!$U:$U,"&lt;="&amp;BH$5,Fluxo!$D:$D,$D157,Fluxo!$E:$E,"&lt;&gt;"&amp;"PERMUTANTE"))</f>
        <v>0</v>
      </c>
      <c r="BI157" s="18">
        <f>IF(BI$5&gt;$G$4,0,SUMIFS(Fluxo!$O:$O,Fluxo!$U:$U,"&gt;"&amp;BH$5,Fluxo!$U:$U,"&lt;="&amp;BI$5,Fluxo!$D:$D,$D157,Fluxo!$E:$E,"&lt;&gt;"&amp;"PERMUTANTE"))</f>
        <v>0</v>
      </c>
      <c r="BJ157" s="18">
        <f>IF(BJ$5&gt;$G$4,0,SUMIFS(Fluxo!$O:$O,Fluxo!$U:$U,"&gt;"&amp;BI$5,Fluxo!$U:$U,"&lt;="&amp;BJ$5,Fluxo!$D:$D,$D157,Fluxo!$E:$E,"&lt;&gt;"&amp;"PERMUTANTE"))</f>
        <v>0</v>
      </c>
      <c r="BK157" s="18">
        <f>IF(BK$5&gt;$G$4,0,SUMIFS(Fluxo!$O:$O,Fluxo!$U:$U,"&gt;"&amp;BJ$5,Fluxo!$U:$U,"&lt;="&amp;BK$5,Fluxo!$D:$D,$D157,Fluxo!$E:$E,"&lt;&gt;"&amp;"PERMUTANTE"))</f>
        <v>0</v>
      </c>
      <c r="BL157" s="18">
        <f>IF(BL$5&gt;$G$4,0,SUMIFS(Fluxo!$O:$O,Fluxo!$U:$U,"&gt;"&amp;BK$5,Fluxo!$U:$U,"&lt;="&amp;BL$5,Fluxo!$D:$D,$D157,Fluxo!$E:$E,"&lt;&gt;"&amp;"PERMUTANTE"))</f>
        <v>0</v>
      </c>
      <c r="BM157" s="18">
        <f>IF(BM$5&gt;$G$4,0,SUMIFS(Fluxo!$O:$O,Fluxo!$U:$U,"&gt;"&amp;BL$5,Fluxo!$U:$U,"&lt;="&amp;BM$5,Fluxo!$D:$D,$D157,Fluxo!$E:$E,"&lt;&gt;"&amp;"PERMUTANTE"))</f>
        <v>0</v>
      </c>
      <c r="BN157" s="18">
        <f>IF(BN$5&gt;$G$4,0,SUMIFS(Fluxo!$O:$O,Fluxo!$U:$U,"&gt;"&amp;BM$5,Fluxo!$U:$U,"&lt;="&amp;BN$5,Fluxo!$D:$D,$D157,Fluxo!$E:$E,"&lt;&gt;"&amp;"PERMUTANTE"))</f>
        <v>0</v>
      </c>
      <c r="BO157" s="18">
        <f>IF(BO$5&gt;$G$4,0,SUMIFS(Fluxo!$O:$O,Fluxo!$U:$U,"&gt;"&amp;BN$5,Fluxo!$U:$U,"&lt;="&amp;BO$5,Fluxo!$D:$D,$D157,Fluxo!$E:$E,"&lt;&gt;"&amp;"PERMUTANTE"))</f>
        <v>0</v>
      </c>
      <c r="BP157" s="18">
        <f>IF(BP$5&gt;$G$4,0,SUMIFS(Fluxo!$O:$O,Fluxo!$U:$U,"&gt;"&amp;BO$5,Fluxo!$U:$U,"&lt;="&amp;BP$5,Fluxo!$D:$D,$D157,Fluxo!$E:$E,"&lt;&gt;"&amp;"PERMUTANTE"))</f>
        <v>0</v>
      </c>
      <c r="BQ157" s="18">
        <f>IF(BQ$5&gt;$G$4,0,SUMIFS(Fluxo!$O:$O,Fluxo!$U:$U,"&gt;"&amp;BP$5,Fluxo!$U:$U,"&lt;="&amp;BQ$5,Fluxo!$D:$D,$D157,Fluxo!$E:$E,"&lt;&gt;"&amp;"PERMUTANTE"))</f>
        <v>0</v>
      </c>
      <c r="BR157" s="18">
        <f>IF(BR$5&gt;$G$4,0,SUMIFS(Fluxo!$O:$O,Fluxo!$U:$U,"&gt;"&amp;BQ$5,Fluxo!$U:$U,"&lt;="&amp;BR$5,Fluxo!$D:$D,$D157,Fluxo!$E:$E,"&lt;&gt;"&amp;"PERMUTANTE"))</f>
        <v>0</v>
      </c>
      <c r="BS157" s="18">
        <f>IF(BS$5&gt;$G$4,0,SUMIFS(Fluxo!$O:$O,Fluxo!$U:$U,"&gt;"&amp;BR$5,Fluxo!$U:$U,"&lt;="&amp;BS$5,Fluxo!$D:$D,$D157,Fluxo!$E:$E,"&lt;&gt;"&amp;"PERMUTANTE"))</f>
        <v>0</v>
      </c>
      <c r="BT157" s="18">
        <f>IF(BT$5&gt;$G$4,0,SUMIFS(Fluxo!$O:$O,Fluxo!$U:$U,"&gt;"&amp;BS$5,Fluxo!$U:$U,"&lt;="&amp;BT$5,Fluxo!$D:$D,$D157,Fluxo!$E:$E,"&lt;&gt;"&amp;"PERMUTANTE"))</f>
        <v>0</v>
      </c>
      <c r="BU157" s="18">
        <f>IF(BU$5&gt;$G$4,0,SUMIFS(Fluxo!$O:$O,Fluxo!$U:$U,"&gt;"&amp;BT$5,Fluxo!$U:$U,"&lt;="&amp;BU$5,Fluxo!$D:$D,$D157,Fluxo!$E:$E,"&lt;&gt;"&amp;"PERMUTANTE"))</f>
        <v>0</v>
      </c>
      <c r="BV157" s="18">
        <f>IF(BV$5&gt;$G$4,0,SUMIFS(Fluxo!$O:$O,Fluxo!$U:$U,"&gt;"&amp;BU$5,Fluxo!$U:$U,"&lt;="&amp;BV$5,Fluxo!$D:$D,$D157,Fluxo!$E:$E,"&lt;&gt;"&amp;"PERMUTANTE"))</f>
        <v>0</v>
      </c>
      <c r="BW157" s="18">
        <f>IF(BW$5&gt;$G$4,0,SUMIFS(Fluxo!$O:$O,Fluxo!$U:$U,"&gt;"&amp;BV$5,Fluxo!$U:$U,"&lt;="&amp;BW$5,Fluxo!$D:$D,$D157,Fluxo!$E:$E,"&lt;&gt;"&amp;"PERMUTANTE"))</f>
        <v>0</v>
      </c>
      <c r="BX157" s="18">
        <f>IF(BX$5&gt;$G$4,0,SUMIFS(Fluxo!$O:$O,Fluxo!$U:$U,"&gt;"&amp;BW$5,Fluxo!$U:$U,"&lt;="&amp;BX$5,Fluxo!$D:$D,$D157,Fluxo!$E:$E,"&lt;&gt;"&amp;"PERMUTANTE"))</f>
        <v>0</v>
      </c>
      <c r="BY157" s="18">
        <f>IF(BY$5&gt;$G$4,0,SUMIFS(Fluxo!$O:$O,Fluxo!$U:$U,"&gt;"&amp;BX$5,Fluxo!$U:$U,"&lt;="&amp;BY$5,Fluxo!$D:$D,$D157,Fluxo!$E:$E,"&lt;&gt;"&amp;"PERMUTANTE"))</f>
        <v>0</v>
      </c>
      <c r="BZ157" s="18">
        <f>IF(BZ$5&gt;$G$4,0,SUMIFS(Fluxo!$O:$O,Fluxo!$U:$U,"&gt;"&amp;BY$5,Fluxo!$U:$U,"&lt;="&amp;BZ$5,Fluxo!$D:$D,$D157,Fluxo!$E:$E,"&lt;&gt;"&amp;"PERMUTANTE"))</f>
        <v>0</v>
      </c>
      <c r="CA157" s="18">
        <f>IF(CA$5&gt;$G$4,0,SUMIFS(Fluxo!$O:$O,Fluxo!$U:$U,"&gt;"&amp;BZ$5,Fluxo!$U:$U,"&lt;="&amp;CA$5,Fluxo!$D:$D,$D157,Fluxo!$E:$E,"&lt;&gt;"&amp;"PERMUTANTE"))</f>
        <v>0</v>
      </c>
      <c r="CB157" s="18">
        <f>IF(CB$5&gt;$G$4,0,SUMIFS(Fluxo!$O:$O,Fluxo!$U:$U,"&gt;"&amp;CA$5,Fluxo!$U:$U,"&lt;="&amp;CB$5,Fluxo!$D:$D,$D157,Fluxo!$E:$E,"&lt;&gt;"&amp;"PERMUTANTE"))</f>
        <v>0</v>
      </c>
      <c r="CC157" s="18">
        <f>IF(CC$5&gt;$G$4,0,SUMIFS(Fluxo!$O:$O,Fluxo!$U:$U,"&gt;"&amp;CB$5,Fluxo!$U:$U,"&lt;="&amp;CC$5,Fluxo!$D:$D,$D157,Fluxo!$E:$E,"&lt;&gt;"&amp;"PERMUTANTE"))</f>
        <v>0</v>
      </c>
      <c r="CD157" s="18">
        <f>IF(CD$5&gt;$G$4,0,SUMIFS(Fluxo!$O:$O,Fluxo!$U:$U,"&gt;"&amp;CC$5,Fluxo!$U:$U,"&lt;="&amp;CD$5,Fluxo!$D:$D,$D157,Fluxo!$E:$E,"&lt;&gt;"&amp;"PERMUTANTE"))</f>
        <v>0</v>
      </c>
      <c r="CE157" s="18">
        <f>IF(CE$5&gt;$G$4,0,SUMIFS(Fluxo!$O:$O,Fluxo!$U:$U,"&gt;"&amp;CD$5,Fluxo!$U:$U,"&lt;="&amp;CE$5,Fluxo!$D:$D,$D157,Fluxo!$E:$E,"&lt;&gt;"&amp;"PERMUTANTE"))</f>
        <v>0</v>
      </c>
      <c r="CF157" s="18">
        <f>IF(CF$5&gt;$G$4,0,SUMIFS(Fluxo!$O:$O,Fluxo!$U:$U,"&gt;"&amp;CE$5,Fluxo!$U:$U,"&lt;="&amp;CF$5,Fluxo!$D:$D,$D157,Fluxo!$E:$E,"&lt;&gt;"&amp;"PERMUTANTE"))</f>
        <v>0</v>
      </c>
      <c r="CG157" s="18">
        <f>IF(CG$5&gt;$G$4,0,SUMIFS(Fluxo!$O:$O,Fluxo!$U:$U,"&gt;"&amp;CF$5,Fluxo!$U:$U,"&lt;="&amp;CG$5,Fluxo!$D:$D,$D157,Fluxo!$E:$E,"&lt;&gt;"&amp;"PERMUTANTE"))</f>
        <v>0</v>
      </c>
      <c r="CH157" s="18">
        <f>IF(CH$5&gt;$G$4,0,SUMIFS(Fluxo!$O:$O,Fluxo!$U:$U,"&gt;"&amp;CG$5,Fluxo!$U:$U,"&lt;="&amp;CH$5,Fluxo!$D:$D,$D157,Fluxo!$E:$E,"&lt;&gt;"&amp;"PERMUTANTE"))</f>
        <v>0</v>
      </c>
      <c r="CI157" s="18">
        <f>IF(CI$5&gt;$G$4,0,SUMIFS(Fluxo!$O:$O,Fluxo!$U:$U,"&gt;"&amp;CH$5,Fluxo!$U:$U,"&lt;="&amp;CI$5,Fluxo!$D:$D,$D157,Fluxo!$E:$E,"&lt;&gt;"&amp;"PERMUTANTE"))</f>
        <v>0</v>
      </c>
      <c r="CJ157" s="18">
        <f>IF(CJ$5&gt;$G$4,0,SUMIFS(Fluxo!$O:$O,Fluxo!$U:$U,"&gt;"&amp;CI$5,Fluxo!$U:$U,"&lt;="&amp;CJ$5,Fluxo!$D:$D,$D157,Fluxo!$E:$E,"&lt;&gt;"&amp;"PERMUTANTE"))</f>
        <v>0</v>
      </c>
      <c r="CK157" s="18">
        <f>IF(CK$5&gt;$G$4,0,SUMIFS(Fluxo!$O:$O,Fluxo!$U:$U,"&gt;"&amp;CJ$5,Fluxo!$U:$U,"&lt;="&amp;CK$5,Fluxo!$D:$D,$D157,Fluxo!$E:$E,"&lt;&gt;"&amp;"PERMUTANTE"))</f>
        <v>0</v>
      </c>
      <c r="CL157" s="18">
        <f>IF(CL$5&gt;$G$4,0,SUMIFS(Fluxo!$O:$O,Fluxo!$U:$U,"&gt;"&amp;CK$5,Fluxo!$U:$U,"&lt;="&amp;CL$5,Fluxo!$D:$D,$D157,Fluxo!$E:$E,"&lt;&gt;"&amp;"PERMUTANTE"))</f>
        <v>0</v>
      </c>
      <c r="CM157" s="18">
        <f>IF(CM$5&gt;$G$4,0,SUMIFS(Fluxo!$O:$O,Fluxo!$U:$U,"&gt;"&amp;CL$5,Fluxo!$U:$U,"&lt;="&amp;CM$5,Fluxo!$D:$D,$D157,Fluxo!$E:$E,"&lt;&gt;"&amp;"PERMUTANTE"))</f>
        <v>0</v>
      </c>
      <c r="CN157" s="18">
        <f>IF(CN$5&gt;$G$4,0,SUMIFS(Fluxo!$O:$O,Fluxo!$U:$U,"&gt;"&amp;CM$5,Fluxo!$U:$U,"&lt;="&amp;CN$5,Fluxo!$D:$D,$D157,Fluxo!$E:$E,"&lt;&gt;"&amp;"PERMUTANTE"))</f>
        <v>0</v>
      </c>
      <c r="CO157" s="18">
        <f>IF(CO$5&gt;$G$4,0,SUMIFS(Fluxo!$O:$O,Fluxo!$U:$U,"&gt;"&amp;CN$5,Fluxo!$U:$U,"&lt;="&amp;CO$5,Fluxo!$D:$D,$D157,Fluxo!$E:$E,"&lt;&gt;"&amp;"PERMUTANTE"))</f>
        <v>0</v>
      </c>
      <c r="CP157" s="18">
        <f>IF(CP$5&gt;$G$4,0,SUMIFS(Fluxo!$O:$O,Fluxo!$U:$U,"&gt;"&amp;CO$5,Fluxo!$U:$U,"&lt;="&amp;CP$5,Fluxo!$D:$D,$D157,Fluxo!$E:$E,"&lt;&gt;"&amp;"PERMUTANTE"))</f>
        <v>0</v>
      </c>
      <c r="CQ157" s="18">
        <f>IF(CQ$5&gt;$G$4,0,SUMIFS(Fluxo!$O:$O,Fluxo!$U:$U,"&gt;"&amp;CP$5,Fluxo!$U:$U,"&lt;="&amp;CQ$5,Fluxo!$D:$D,$D157,Fluxo!$E:$E,"&lt;&gt;"&amp;"PERMUTANTE"))</f>
        <v>0</v>
      </c>
      <c r="CR157" s="18">
        <f>IF(CR$5&gt;$G$4,0,SUMIFS(Fluxo!$O:$O,Fluxo!$U:$U,"&gt;"&amp;CQ$5,Fluxo!$U:$U,"&lt;="&amp;CR$5,Fluxo!$D:$D,$D157,Fluxo!$E:$E,"&lt;&gt;"&amp;"PERMUTANTE"))</f>
        <v>0</v>
      </c>
      <c r="CS157" s="18">
        <f>IF(CS$5&gt;$G$4,0,SUMIFS(Fluxo!$O:$O,Fluxo!$U:$U,"&gt;"&amp;CR$5,Fluxo!$U:$U,"&lt;="&amp;CS$5,Fluxo!$D:$D,$D157,Fluxo!$E:$E,"&lt;&gt;"&amp;"PERMUTANTE"))</f>
        <v>0</v>
      </c>
      <c r="CT157" s="18">
        <f>IF(CT$5&gt;$G$4,0,SUMIFS(Fluxo!$O:$O,Fluxo!$U:$U,"&gt;"&amp;CS$5,Fluxo!$U:$U,"&lt;="&amp;CT$5,Fluxo!$D:$D,$D157,Fluxo!$E:$E,"&lt;&gt;"&amp;"PERMUTANTE"))</f>
        <v>0</v>
      </c>
      <c r="CU157" s="18">
        <f>IF(CU$5&gt;$G$4,0,SUMIFS(Fluxo!$O:$O,Fluxo!$U:$U,"&gt;"&amp;CT$5,Fluxo!$U:$U,"&lt;="&amp;CU$5,Fluxo!$D:$D,$D157,Fluxo!$E:$E,"&lt;&gt;"&amp;"PERMUTANTE"))</f>
        <v>0</v>
      </c>
      <c r="CV157" s="18">
        <f>IF(CV$5&gt;$G$4,0,SUMIFS(Fluxo!$O:$O,Fluxo!$U:$U,"&gt;"&amp;CU$5,Fluxo!$U:$U,"&lt;="&amp;CV$5,Fluxo!$D:$D,$D157,Fluxo!$E:$E,"&lt;&gt;"&amp;"PERMUTANTE"))</f>
        <v>0</v>
      </c>
      <c r="CW157" s="18">
        <f>IF(CW$5&gt;$G$4,0,SUMIFS(Fluxo!$O:$O,Fluxo!$U:$U,"&gt;"&amp;CV$5,Fluxo!$U:$U,"&lt;="&amp;CW$5,Fluxo!$D:$D,$D157,Fluxo!$E:$E,"&lt;&gt;"&amp;"PERMUTANTE"))</f>
        <v>0</v>
      </c>
      <c r="CX157" s="18">
        <f>IF(CX$5&gt;$G$4,0,SUMIFS(Fluxo!$O:$O,Fluxo!$U:$U,"&gt;"&amp;CW$5,Fluxo!$U:$U,"&lt;="&amp;CX$5,Fluxo!$D:$D,$D157,Fluxo!$E:$E,"&lt;&gt;"&amp;"PERMUTANTE"))</f>
        <v>0</v>
      </c>
      <c r="CY157" s="18">
        <f>IF(CY$5&gt;$G$4,0,SUMIFS(Fluxo!$O:$O,Fluxo!$U:$U,"&gt;"&amp;CX$5,Fluxo!$U:$U,"&lt;="&amp;CY$5,Fluxo!$D:$D,$D157,Fluxo!$E:$E,"&lt;&gt;"&amp;"PERMUTANTE"))</f>
        <v>0</v>
      </c>
      <c r="CZ157" s="18">
        <f>IF(CZ$5&gt;$G$4,0,SUMIFS(Fluxo!$O:$O,Fluxo!$U:$U,"&gt;"&amp;CY$5,Fluxo!$U:$U,"&lt;="&amp;CZ$5,Fluxo!$D:$D,$D157,Fluxo!$E:$E,"&lt;&gt;"&amp;"PERMUTANTE"))</f>
        <v>0</v>
      </c>
      <c r="DA157" s="18">
        <f>IF(DA$5&gt;$G$4,0,SUMIFS(Fluxo!$O:$O,Fluxo!$U:$U,"&gt;"&amp;CZ$5,Fluxo!$U:$U,"&lt;="&amp;DA$5,Fluxo!$D:$D,$D157,Fluxo!$E:$E,"&lt;&gt;"&amp;"PERMUTANTE"))</f>
        <v>0</v>
      </c>
      <c r="DB157" s="18">
        <f>IF(DB$5&gt;$G$4,0,SUMIFS(Fluxo!$O:$O,Fluxo!$U:$U,"&gt;"&amp;DA$5,Fluxo!$U:$U,"&lt;="&amp;DB$5,Fluxo!$D:$D,$D157,Fluxo!$E:$E,"&lt;&gt;"&amp;"PERMUTANTE"))</f>
        <v>0</v>
      </c>
      <c r="DC157" s="18">
        <f>IF(DC$5&gt;$G$4,0,SUMIFS(Fluxo!$O:$O,Fluxo!$U:$U,"&gt;"&amp;DB$5,Fluxo!$U:$U,"&lt;="&amp;DC$5,Fluxo!$D:$D,$D157,Fluxo!$E:$E,"&lt;&gt;"&amp;"PERMUTANTE"))</f>
        <v>0</v>
      </c>
      <c r="DD157" s="18">
        <f>IF(DD$5&gt;$G$4,0,SUMIFS(Fluxo!$O:$O,Fluxo!$U:$U,"&gt;"&amp;DC$5,Fluxo!$U:$U,"&lt;="&amp;DD$5,Fluxo!$D:$D,$D157,Fluxo!$E:$E,"&lt;&gt;"&amp;"PERMUTANTE"))</f>
        <v>0</v>
      </c>
      <c r="DE157" s="18">
        <f>IF(DE$5&gt;$G$4,0,SUMIFS(Fluxo!$O:$O,Fluxo!$U:$U,"&gt;"&amp;DD$5,Fluxo!$U:$U,"&lt;="&amp;DE$5,Fluxo!$D:$D,$D157,Fluxo!$E:$E,"&lt;&gt;"&amp;"PERMUTANTE"))</f>
        <v>0</v>
      </c>
      <c r="DF157" s="18">
        <f>IF(DF$5&gt;$G$4,0,SUMIFS(Fluxo!$O:$O,Fluxo!$U:$U,"&gt;"&amp;DE$5,Fluxo!$U:$U,"&lt;="&amp;DF$5,Fluxo!$D:$D,$D157,Fluxo!$E:$E,"&lt;&gt;"&amp;"PERMUTANTE"))</f>
        <v>0</v>
      </c>
      <c r="DG157" s="18">
        <f>IF(DG$5&gt;$G$4,0,SUMIFS(Fluxo!$O:$O,Fluxo!$U:$U,"&gt;"&amp;DF$5,Fluxo!$U:$U,"&lt;="&amp;DG$5,Fluxo!$D:$D,$D157,Fluxo!$E:$E,"&lt;&gt;"&amp;"PERMUTANTE"))</f>
        <v>0</v>
      </c>
      <c r="DH157" s="18">
        <f>IF(DH$5&gt;$G$4,0,SUMIFS(Fluxo!$O:$O,Fluxo!$U:$U,"&gt;"&amp;DG$5,Fluxo!$U:$U,"&lt;="&amp;DH$5,Fluxo!$D:$D,$D157,Fluxo!$E:$E,"&lt;&gt;"&amp;"PERMUTANTE"))</f>
        <v>0</v>
      </c>
      <c r="DI157" s="18">
        <f>IF(DI$5&gt;$G$4,0,SUMIFS(Fluxo!$O:$O,Fluxo!$U:$U,"&gt;"&amp;DH$5,Fluxo!$U:$U,"&lt;="&amp;DI$5,Fluxo!$D:$D,$D157,Fluxo!$E:$E,"&lt;&gt;"&amp;"PERMUTANTE"))</f>
        <v>0</v>
      </c>
      <c r="DJ157" s="18">
        <f>IF(DJ$5&gt;$G$4,0,SUMIFS(Fluxo!$O:$O,Fluxo!$U:$U,"&gt;"&amp;DI$5,Fluxo!$U:$U,"&lt;="&amp;DJ$5,Fluxo!$D:$D,$D157,Fluxo!$E:$E,"&lt;&gt;"&amp;"PERMUTANTE"))</f>
        <v>0</v>
      </c>
      <c r="DK157" s="18">
        <f>IF(DK$5&gt;$G$4,0,SUMIFS(Fluxo!$O:$O,Fluxo!$U:$U,"&gt;"&amp;DJ$5,Fluxo!$U:$U,"&lt;="&amp;DK$5,Fluxo!$D:$D,$D157,Fluxo!$E:$E,"&lt;&gt;"&amp;"PERMUTANTE"))</f>
        <v>0</v>
      </c>
      <c r="DL157" s="18">
        <f>IF(DL$5&gt;$G$4,0,SUMIFS(Fluxo!$O:$O,Fluxo!$U:$U,"&gt;"&amp;DK$5,Fluxo!$U:$U,"&lt;="&amp;DL$5,Fluxo!$D:$D,$D157,Fluxo!$E:$E,"&lt;&gt;"&amp;"PERMUTANTE"))</f>
        <v>0</v>
      </c>
      <c r="DM157" s="18">
        <f>IF(DM$5&gt;$G$4,0,SUMIFS(Fluxo!$O:$O,Fluxo!$U:$U,"&gt;"&amp;DL$5,Fluxo!$U:$U,"&lt;="&amp;DM$5,Fluxo!$D:$D,$D157,Fluxo!$E:$E,"&lt;&gt;"&amp;"PERMUTANTE"))</f>
        <v>0</v>
      </c>
      <c r="DN157" s="18">
        <f>IF(DN$5&gt;$G$4,0,SUMIFS(Fluxo!$O:$O,Fluxo!$U:$U,"&gt;"&amp;DM$5,Fluxo!$U:$U,"&lt;="&amp;DN$5,Fluxo!$D:$D,$D157,Fluxo!$E:$E,"&lt;&gt;"&amp;"PERMUTANTE"))</f>
        <v>0</v>
      </c>
      <c r="DO157" s="18">
        <f>IF(DO$5&gt;$G$4,0,SUMIFS(Fluxo!$O:$O,Fluxo!$U:$U,"&gt;"&amp;DN$5,Fluxo!$U:$U,"&lt;="&amp;DO$5,Fluxo!$D:$D,$D157,Fluxo!$E:$E,"&lt;&gt;"&amp;"PERMUTANTE"))</f>
        <v>0</v>
      </c>
      <c r="DP157" s="18">
        <f>IF(DP$5&gt;$G$4,0,SUMIFS(Fluxo!$O:$O,Fluxo!$U:$U,"&gt;"&amp;DO$5,Fluxo!$U:$U,"&lt;="&amp;DP$5,Fluxo!$D:$D,$D157,Fluxo!$E:$E,"&lt;&gt;"&amp;"PERMUTANTE"))</f>
        <v>0</v>
      </c>
      <c r="DQ157" s="18">
        <f>IF(DQ$5&gt;$G$4,0,SUMIFS(Fluxo!$O:$O,Fluxo!$U:$U,"&gt;"&amp;DP$5,Fluxo!$U:$U,"&lt;="&amp;DQ$5,Fluxo!$D:$D,$D157,Fluxo!$E:$E,"&lt;&gt;"&amp;"PERMUTANTE"))</f>
        <v>0</v>
      </c>
      <c r="DR157" s="18">
        <f>IF(DR$5&gt;$G$4,0,SUMIFS(Fluxo!$O:$O,Fluxo!$U:$U,"&gt;"&amp;DQ$5,Fluxo!$U:$U,"&lt;="&amp;DR$5,Fluxo!$D:$D,$D157,Fluxo!$E:$E,"&lt;&gt;"&amp;"PERMUTANTE"))</f>
        <v>0</v>
      </c>
      <c r="DS157" s="18">
        <f>IF(DS$5&gt;$G$4,0,SUMIFS(Fluxo!$O:$O,Fluxo!$U:$U,"&gt;"&amp;DR$5,Fluxo!$U:$U,"&lt;="&amp;DS$5,Fluxo!$D:$D,$D157,Fluxo!$E:$E,"&lt;&gt;"&amp;"PERMUTANTE"))</f>
        <v>0</v>
      </c>
      <c r="DT157" s="18">
        <f>IF(DT$5&gt;$G$4,0,SUMIFS(Fluxo!$O:$O,Fluxo!$U:$U,"&gt;"&amp;DS$5,Fluxo!$U:$U,"&lt;="&amp;DT$5,Fluxo!$D:$D,$D157,Fluxo!$E:$E,"&lt;&gt;"&amp;"PERMUTANTE"))</f>
        <v>0</v>
      </c>
      <c r="DU157" s="18">
        <f>IF(DU$5&gt;$G$4,0,SUMIFS(Fluxo!$O:$O,Fluxo!$U:$U,"&gt;"&amp;DT$5,Fluxo!$U:$U,"&lt;="&amp;DU$5,Fluxo!$D:$D,$D157,Fluxo!$E:$E,"&lt;&gt;"&amp;"PERMUTANTE"))</f>
        <v>0</v>
      </c>
      <c r="DV157" s="18">
        <f>IF(DV$5&gt;$G$4,0,SUMIFS(Fluxo!$O:$O,Fluxo!$U:$U,"&gt;"&amp;DU$5,Fluxo!$U:$U,"&lt;="&amp;DV$5,Fluxo!$D:$D,$D157,Fluxo!$E:$E,"&lt;&gt;"&amp;"PERMUTANTE"))</f>
        <v>0</v>
      </c>
      <c r="DW157" s="18">
        <f>IF(DW$5&gt;$G$4,0,SUMIFS(Fluxo!$O:$O,Fluxo!$U:$U,"&gt;"&amp;DV$5,Fluxo!$U:$U,"&lt;="&amp;DW$5,Fluxo!$D:$D,$D157,Fluxo!$E:$E,"&lt;&gt;"&amp;"PERMUTANTE"))</f>
        <v>0</v>
      </c>
      <c r="DX157" s="18">
        <f>IF(DX$5&gt;$G$4,0,SUMIFS(Fluxo!$O:$O,Fluxo!$U:$U,"&gt;"&amp;DW$5,Fluxo!$U:$U,"&lt;="&amp;DX$5,Fluxo!$D:$D,$D157,Fluxo!$E:$E,"&lt;&gt;"&amp;"PERMUTANTE"))</f>
        <v>0</v>
      </c>
      <c r="DY157" s="18">
        <f>IF(DY$5&gt;$G$4,0,SUMIFS(Fluxo!$O:$O,Fluxo!$U:$U,"&gt;"&amp;DX$5,Fluxo!$U:$U,"&lt;="&amp;DY$5,Fluxo!$D:$D,$D157,Fluxo!$E:$E,"&lt;&gt;"&amp;"PERMUTANTE"))</f>
        <v>0</v>
      </c>
      <c r="DZ157" s="18">
        <f>IF(DZ$5&gt;$G$4,0,SUMIFS(Fluxo!$O:$O,Fluxo!$U:$U,"&gt;"&amp;DY$5,Fluxo!$U:$U,"&lt;="&amp;DZ$5,Fluxo!$D:$D,$D157,Fluxo!$E:$E,"&lt;&gt;"&amp;"PERMUTANTE"))</f>
        <v>0</v>
      </c>
      <c r="EA157" s="18">
        <f>IF(EA$5&gt;$G$4,0,SUMIFS(Fluxo!$O:$O,Fluxo!$U:$U,"&gt;"&amp;DZ$5,Fluxo!$U:$U,"&lt;="&amp;EA$5,Fluxo!$D:$D,$D157,Fluxo!$E:$E,"&lt;&gt;"&amp;"PERMUTANTE"))</f>
        <v>0</v>
      </c>
      <c r="EB157" s="18">
        <f>IF(EB$5&gt;$G$4,0,SUMIFS(Fluxo!$O:$O,Fluxo!$U:$U,"&gt;"&amp;EA$5,Fluxo!$U:$U,"&lt;="&amp;EB$5,Fluxo!$D:$D,$D157,Fluxo!$E:$E,"&lt;&gt;"&amp;"PERMUTANTE"))</f>
        <v>0</v>
      </c>
      <c r="EC157" s="18">
        <f>IF(EC$5&gt;$G$4,0,SUMIFS(Fluxo!$O:$O,Fluxo!$U:$U,"&gt;"&amp;EB$5,Fluxo!$U:$U,"&lt;="&amp;EC$5,Fluxo!$D:$D,$D157,Fluxo!$E:$E,"&lt;&gt;"&amp;"PERMUTANTE"))</f>
        <v>0</v>
      </c>
      <c r="ED157" s="18">
        <f>IF(ED$5&gt;$G$4,0,SUMIFS(Fluxo!$O:$O,Fluxo!$U:$U,"&gt;"&amp;EC$5,Fluxo!$U:$U,"&lt;="&amp;ED$5,Fluxo!$D:$D,$D157,Fluxo!$E:$E,"&lt;&gt;"&amp;"PERMUTANTE"))</f>
        <v>0</v>
      </c>
      <c r="EE157" s="18">
        <f>IF(EE$5&gt;$G$4,0,SUMIFS(Fluxo!$O:$O,Fluxo!$U:$U,"&gt;"&amp;ED$5,Fluxo!$U:$U,"&lt;="&amp;EE$5,Fluxo!$D:$D,$D157,Fluxo!$E:$E,"&lt;&gt;"&amp;"PERMUTANTE"))</f>
        <v>0</v>
      </c>
      <c r="EF157" s="18">
        <f>IF(EF$5&gt;$G$4,0,SUMIFS(Fluxo!$O:$O,Fluxo!$U:$U,"&gt;"&amp;EE$5,Fluxo!$U:$U,"&lt;="&amp;EF$5,Fluxo!$D:$D,$D157,Fluxo!$E:$E,"&lt;&gt;"&amp;"PERMUTANTE"))</f>
        <v>0</v>
      </c>
      <c r="EG157" s="18">
        <f>IF(EG$5&gt;$G$4,0,SUMIFS(Fluxo!$O:$O,Fluxo!$U:$U,"&gt;"&amp;EF$5,Fluxo!$U:$U,"&lt;="&amp;EG$5,Fluxo!$D:$D,$D157,Fluxo!$E:$E,"&lt;&gt;"&amp;"PERMUTANTE"))</f>
        <v>0</v>
      </c>
      <c r="EH157" s="18">
        <f>IF(EH$5&gt;$G$4,0,SUMIFS(Fluxo!$O:$O,Fluxo!$U:$U,"&gt;"&amp;EG$5,Fluxo!$U:$U,"&lt;="&amp;EH$5,Fluxo!$D:$D,$D157,Fluxo!$E:$E,"&lt;&gt;"&amp;"PERMUTANTE"))</f>
        <v>0</v>
      </c>
      <c r="EI157" s="18">
        <f>IF(EI$5&gt;$G$4,0,SUMIFS(Fluxo!$O:$O,Fluxo!$U:$U,"&gt;"&amp;EH$5,Fluxo!$U:$U,"&lt;="&amp;EI$5,Fluxo!$D:$D,$D157,Fluxo!$E:$E,"&lt;&gt;"&amp;"PERMUTANTE"))</f>
        <v>0</v>
      </c>
      <c r="EJ157" s="18">
        <f>IF(EJ$5&gt;$G$4,0,SUMIFS(Fluxo!$O:$O,Fluxo!$U:$U,"&gt;"&amp;EI$5,Fluxo!$U:$U,"&lt;="&amp;EJ$5,Fluxo!$D:$D,$D157,Fluxo!$E:$E,"&lt;&gt;"&amp;"PERMUTANTE"))</f>
        <v>0</v>
      </c>
      <c r="EK157" s="18">
        <f>IF(EK$5&gt;$G$4,0,SUMIFS(Fluxo!$O:$O,Fluxo!$U:$U,"&gt;"&amp;EJ$5,Fluxo!$U:$U,"&lt;="&amp;EK$5,Fluxo!$D:$D,$D157,Fluxo!$E:$E,"&lt;&gt;"&amp;"PERMUTANTE"))</f>
        <v>0</v>
      </c>
      <c r="EL157" s="18">
        <f>IF(EL$5&gt;$G$4,0,SUMIFS(Fluxo!$O:$O,Fluxo!$U:$U,"&gt;"&amp;EK$5,Fluxo!$U:$U,"&lt;="&amp;EL$5,Fluxo!$D:$D,$D157,Fluxo!$E:$E,"&lt;&gt;"&amp;"PERMUTANTE"))</f>
        <v>0</v>
      </c>
      <c r="EM157" s="18">
        <f>IF(EM$5&gt;$G$4,0,SUMIFS(Fluxo!$O:$O,Fluxo!$U:$U,"&gt;"&amp;EL$5,Fluxo!$U:$U,"&lt;="&amp;EM$5,Fluxo!$D:$D,$D157,Fluxo!$E:$E,"&lt;&gt;"&amp;"PERMUTANTE"))</f>
        <v>0</v>
      </c>
      <c r="EN157" s="18">
        <f>IF(EN$5&gt;$G$4,0,SUMIFS(Fluxo!$O:$O,Fluxo!$U:$U,"&gt;"&amp;EM$5,Fluxo!$U:$U,"&lt;="&amp;EN$5,Fluxo!$D:$D,$D157,Fluxo!$E:$E,"&lt;&gt;"&amp;"PERMUTANTE"))</f>
        <v>0</v>
      </c>
      <c r="EO157" s="18">
        <f>IF(EO$5&gt;$G$4,0,SUMIFS(Fluxo!$O:$O,Fluxo!$U:$U,"&gt;"&amp;EN$5,Fluxo!$U:$U,"&lt;="&amp;EO$5,Fluxo!$D:$D,$D157,Fluxo!$E:$E,"&lt;&gt;"&amp;"PERMUTANTE"))</f>
        <v>0</v>
      </c>
      <c r="EP157" s="18">
        <f>IF(EP$5&gt;$G$4,0,SUMIFS(Fluxo!$O:$O,Fluxo!$U:$U,"&gt;"&amp;EO$5,Fluxo!$U:$U,"&lt;="&amp;EP$5,Fluxo!$D:$D,$D157,Fluxo!$E:$E,"&lt;&gt;"&amp;"PERMUTANTE"))</f>
        <v>0</v>
      </c>
      <c r="EQ157" s="18">
        <f>IF(EQ$5&gt;$G$4,0,SUMIFS(Fluxo!$O:$O,Fluxo!$U:$U,"&gt;"&amp;EP$5,Fluxo!$U:$U,"&lt;="&amp;EQ$5,Fluxo!$D:$D,$D157,Fluxo!$E:$E,"&lt;&gt;"&amp;"PERMUTANTE"))</f>
        <v>0</v>
      </c>
      <c r="ER157" s="18">
        <f>IF(ER$5&gt;$G$4,0,SUMIFS(Fluxo!$O:$O,Fluxo!$U:$U,"&gt;"&amp;EQ$5,Fluxo!$U:$U,"&lt;="&amp;ER$5,Fluxo!$D:$D,$D157,Fluxo!$E:$E,"&lt;&gt;"&amp;"PERMUTANTE"))</f>
        <v>0</v>
      </c>
      <c r="ES157" s="18">
        <f>IF(ES$5&gt;$G$4,0,SUMIFS(Fluxo!$O:$O,Fluxo!$U:$U,"&gt;"&amp;ER$5,Fluxo!$U:$U,"&lt;="&amp;ES$5,Fluxo!$D:$D,$D157,Fluxo!$E:$E,"&lt;&gt;"&amp;"PERMUTANTE"))</f>
        <v>0</v>
      </c>
      <c r="ET157" s="18">
        <f>IF(ET$5&gt;$G$4,0,SUMIFS(Fluxo!$O:$O,Fluxo!$U:$U,"&gt;"&amp;ES$5,Fluxo!$U:$U,"&lt;="&amp;ET$5,Fluxo!$D:$D,$D157,Fluxo!$E:$E,"&lt;&gt;"&amp;"PERMUTANTE"))</f>
        <v>0</v>
      </c>
      <c r="EU157" s="18">
        <f>IF(EU$5&gt;$G$4,0,SUMIFS(Fluxo!$O:$O,Fluxo!$U:$U,"&gt;"&amp;ET$5,Fluxo!$U:$U,"&lt;="&amp;EU$5,Fluxo!$D:$D,$D157,Fluxo!$E:$E,"&lt;&gt;"&amp;"PERMUTANTE"))</f>
        <v>0</v>
      </c>
      <c r="EV157" s="18">
        <f>IF(EV$5&gt;$G$4,0,SUMIFS(Fluxo!$O:$O,Fluxo!$U:$U,"&gt;"&amp;EU$5,Fluxo!$U:$U,"&lt;="&amp;EV$5,Fluxo!$D:$D,$D157,Fluxo!$E:$E,"&lt;&gt;"&amp;"PERMUTANTE"))</f>
        <v>0</v>
      </c>
      <c r="EW157" s="18">
        <f>IF(EW$5&gt;$G$4,0,SUMIFS(Fluxo!$O:$O,Fluxo!$U:$U,"&gt;"&amp;EV$5,Fluxo!$U:$U,"&lt;="&amp;EW$5,Fluxo!$D:$D,$D157,Fluxo!$E:$E,"&lt;&gt;"&amp;"PERMUTANTE"))</f>
        <v>0</v>
      </c>
      <c r="EX157" s="18">
        <f>IF(EX$5&gt;$G$4,0,SUMIFS(Fluxo!$O:$O,Fluxo!$U:$U,"&gt;"&amp;EW$5,Fluxo!$U:$U,"&lt;="&amp;EX$5,Fluxo!$D:$D,$D157,Fluxo!$E:$E,"&lt;&gt;"&amp;"PERMUTANTE"))</f>
        <v>0</v>
      </c>
      <c r="EY157" s="18">
        <f>IF(EY$5&gt;$G$4,0,SUMIFS(Fluxo!$O:$O,Fluxo!$U:$U,"&gt;"&amp;EX$5,Fluxo!$U:$U,"&lt;="&amp;EY$5,Fluxo!$D:$D,$D157,Fluxo!$E:$E,"&lt;&gt;"&amp;"PERMUTANTE"))</f>
        <v>0</v>
      </c>
      <c r="EZ157" s="18">
        <f>IF(EZ$5&gt;$G$4,0,SUMIFS(Fluxo!$O:$O,Fluxo!$U:$U,"&gt;"&amp;EY$5,Fluxo!$U:$U,"&lt;="&amp;EZ$5,Fluxo!$D:$D,$D157,Fluxo!$E:$E,"&lt;&gt;"&amp;"PERMUTANTE"))</f>
        <v>0</v>
      </c>
      <c r="FA157" s="18">
        <f>IF(FA$5&gt;$G$4,0,SUMIFS(Fluxo!$O:$O,Fluxo!$U:$U,"&gt;"&amp;EZ$5,Fluxo!$U:$U,"&lt;="&amp;FA$5,Fluxo!$D:$D,$D157,Fluxo!$E:$E,"&lt;&gt;"&amp;"PERMUTANTE"))</f>
        <v>0</v>
      </c>
      <c r="FB157" s="18">
        <f>IF(FB$5&gt;$G$4,0,SUMIFS(Fluxo!$O:$O,Fluxo!$U:$U,"&gt;"&amp;FA$5,Fluxo!$U:$U,"&lt;="&amp;FB$5,Fluxo!$D:$D,$D157,Fluxo!$E:$E,"&lt;&gt;"&amp;"PERMUTANTE"))</f>
        <v>0</v>
      </c>
      <c r="FC157" s="18">
        <f>IF(FC$5&gt;$G$4,0,SUMIFS(Fluxo!$O:$O,Fluxo!$U:$U,"&gt;"&amp;FB$5,Fluxo!$U:$U,"&lt;="&amp;FC$5,Fluxo!$D:$D,$D157,Fluxo!$E:$E,"&lt;&gt;"&amp;"PERMUTANTE"))</f>
        <v>0</v>
      </c>
      <c r="FD157" s="18">
        <f>IF(FD$5&gt;$G$4,0,SUMIFS(Fluxo!$O:$O,Fluxo!$U:$U,"&gt;"&amp;FC$5,Fluxo!$U:$U,"&lt;="&amp;FD$5,Fluxo!$D:$D,$D157,Fluxo!$E:$E,"&lt;&gt;"&amp;"PERMUTANTE"))</f>
        <v>0</v>
      </c>
      <c r="FE157" s="18">
        <f>IF(FE$5&gt;$G$4,0,SUMIFS(Fluxo!$O:$O,Fluxo!$U:$U,"&gt;"&amp;FD$5,Fluxo!$U:$U,"&lt;="&amp;FE$5,Fluxo!$D:$D,$D157,Fluxo!$E:$E,"&lt;&gt;"&amp;"PERMUTANTE"))</f>
        <v>0</v>
      </c>
      <c r="FF157" s="18">
        <f>IF(FF$5&gt;$G$4,0,SUMIFS(Fluxo!$O:$O,Fluxo!$U:$U,"&gt;"&amp;FE$5,Fluxo!$U:$U,"&lt;="&amp;FF$5,Fluxo!$D:$D,$D157,Fluxo!$E:$E,"&lt;&gt;"&amp;"PERMUTANTE"))</f>
        <v>0</v>
      </c>
      <c r="FG157" s="18">
        <f>IF(FG$5&gt;$G$4,0,SUMIFS(Fluxo!$O:$O,Fluxo!$U:$U,"&gt;"&amp;FF$5,Fluxo!$U:$U,"&lt;="&amp;FG$5,Fluxo!$D:$D,$D157,Fluxo!$E:$E,"&lt;&gt;"&amp;"PERMUTANTE"))</f>
        <v>0</v>
      </c>
      <c r="FH157" s="18">
        <f>IF(FH$5&gt;$G$4,0,SUMIFS(Fluxo!$O:$O,Fluxo!$U:$U,"&gt;"&amp;FG$5,Fluxo!$U:$U,"&lt;="&amp;FH$5,Fluxo!$D:$D,$D157,Fluxo!$E:$E,"&lt;&gt;"&amp;"PERMUTANTE"))</f>
        <v>0</v>
      </c>
      <c r="FI157" s="18">
        <f>IF(FI$5&gt;$G$4,0,SUMIFS(Fluxo!$O:$O,Fluxo!$U:$U,"&gt;"&amp;FH$5,Fluxo!$U:$U,"&lt;="&amp;FI$5,Fluxo!$D:$D,$D157,Fluxo!$E:$E,"&lt;&gt;"&amp;"PERMUTANTE"))</f>
        <v>0</v>
      </c>
      <c r="FJ157" s="18">
        <f>IF(FJ$5&gt;$G$4,0,SUMIFS(Fluxo!$O:$O,Fluxo!$U:$U,"&gt;"&amp;FI$5,Fluxo!$U:$U,"&lt;="&amp;FJ$5,Fluxo!$D:$D,$D157,Fluxo!$E:$E,"&lt;&gt;"&amp;"PERMUTANTE"))</f>
        <v>0</v>
      </c>
      <c r="FK157" s="18">
        <f>IF(FK$5&gt;$G$4,0,SUMIFS(Fluxo!$O:$O,Fluxo!$U:$U,"&gt;"&amp;FJ$5,Fluxo!$U:$U,"&lt;="&amp;FK$5,Fluxo!$D:$D,$D157,Fluxo!$E:$E,"&lt;&gt;"&amp;"PERMUTANTE"))</f>
        <v>0</v>
      </c>
      <c r="FL157" s="18">
        <f>IF(FL$5&gt;$G$4,0,SUMIFS(Fluxo!$O:$O,Fluxo!$U:$U,"&gt;"&amp;FK$5,Fluxo!$U:$U,"&lt;="&amp;FL$5,Fluxo!$D:$D,$D157,Fluxo!$E:$E,"&lt;&gt;"&amp;"PERMUTANTE"))</f>
        <v>0</v>
      </c>
      <c r="FM157" s="18">
        <f>IF(FM$5&gt;$G$4,0,SUMIFS(Fluxo!$O:$O,Fluxo!$U:$U,"&gt;"&amp;FL$5,Fluxo!$U:$U,"&lt;="&amp;FM$5,Fluxo!$D:$D,$D157,Fluxo!$E:$E,"&lt;&gt;"&amp;"PERMUTANTE"))</f>
        <v>0</v>
      </c>
      <c r="FN157" s="18">
        <f>IF(FN$5&gt;$G$4,0,SUMIFS(Fluxo!$O:$O,Fluxo!$U:$U,"&gt;"&amp;FM$5,Fluxo!$U:$U,"&lt;="&amp;FN$5,Fluxo!$D:$D,$D157,Fluxo!$E:$E,"&lt;&gt;"&amp;"PERMUTANTE"))</f>
        <v>0</v>
      </c>
      <c r="FO157" s="18">
        <f>IF(FO$5&gt;$G$4,0,SUMIFS(Fluxo!$O:$O,Fluxo!$U:$U,"&gt;"&amp;FN$5,Fluxo!$U:$U,"&lt;="&amp;FO$5,Fluxo!$D:$D,$D157,Fluxo!$E:$E,"&lt;&gt;"&amp;"PERMUTANTE"))</f>
        <v>0</v>
      </c>
      <c r="FP157" s="18">
        <f>IF(FP$5&gt;$G$4,0,SUMIFS(Fluxo!$O:$O,Fluxo!$U:$U,"&gt;"&amp;FO$5,Fluxo!$U:$U,"&lt;="&amp;FP$5,Fluxo!$D:$D,$D157,Fluxo!$E:$E,"&lt;&gt;"&amp;"PERMUTANTE"))</f>
        <v>0</v>
      </c>
      <c r="FQ157" s="18">
        <f>IF(FQ$5&gt;$G$4,0,SUMIFS(Fluxo!$O:$O,Fluxo!$U:$U,"&gt;"&amp;FP$5,Fluxo!$U:$U,"&lt;="&amp;FQ$5,Fluxo!$D:$D,$D157,Fluxo!$E:$E,"&lt;&gt;"&amp;"PERMUTANTE"))</f>
        <v>0</v>
      </c>
      <c r="FR157" s="18">
        <f>IF(FR$5&gt;$G$4,0,SUMIFS(Fluxo!$O:$O,Fluxo!$U:$U,"&gt;"&amp;FQ$5,Fluxo!$U:$U,"&lt;="&amp;FR$5,Fluxo!$D:$D,$D157,Fluxo!$E:$E,"&lt;&gt;"&amp;"PERMUTANTE"))</f>
        <v>0</v>
      </c>
      <c r="FS157" s="18">
        <f>IF(FS$5&gt;$G$4,0,SUMIFS(Fluxo!$O:$O,Fluxo!$U:$U,"&gt;"&amp;FR$5,Fluxo!$U:$U,"&lt;="&amp;FS$5,Fluxo!$D:$D,$D157,Fluxo!$E:$E,"&lt;&gt;"&amp;"PERMUTANTE"))</f>
        <v>0</v>
      </c>
      <c r="FT157" s="18">
        <f>IF(FT$5&gt;$G$4,0,SUMIFS(Fluxo!$O:$O,Fluxo!$U:$U,"&gt;"&amp;FS$5,Fluxo!$U:$U,"&lt;="&amp;FT$5,Fluxo!$D:$D,$D157,Fluxo!$E:$E,"&lt;&gt;"&amp;"PERMUTANTE"))</f>
        <v>0</v>
      </c>
      <c r="FU157" s="18">
        <f>IF(FU$5&gt;$G$4,0,SUMIFS(Fluxo!$O:$O,Fluxo!$U:$U,"&gt;"&amp;FT$5,Fluxo!$U:$U,"&lt;="&amp;FU$5,Fluxo!$D:$D,$D157,Fluxo!$E:$E,"&lt;&gt;"&amp;"PERMUTANTE"))</f>
        <v>0</v>
      </c>
      <c r="FV157" s="18">
        <f>IF(FV$5&gt;$G$4,0,SUMIFS(Fluxo!$O:$O,Fluxo!$U:$U,"&gt;"&amp;FU$5,Fluxo!$U:$U,"&lt;="&amp;FV$5,Fluxo!$D:$D,$D157,Fluxo!$E:$E,"&lt;&gt;"&amp;"PERMUTANTE"))</f>
        <v>0</v>
      </c>
      <c r="FW157" s="18">
        <f>IF(FW$5&gt;$G$4,0,SUMIFS(Fluxo!$O:$O,Fluxo!$U:$U,"&gt;"&amp;FV$5,Fluxo!$U:$U,"&lt;="&amp;FW$5,Fluxo!$D:$D,$D157,Fluxo!$E:$E,"&lt;&gt;"&amp;"PERMUTANTE"))</f>
        <v>0</v>
      </c>
      <c r="FX157" s="18">
        <f>IF(FX$5&gt;$G$4,0,SUMIFS(Fluxo!$O:$O,Fluxo!$U:$U,"&gt;"&amp;FW$5,Fluxo!$U:$U,"&lt;="&amp;FX$5,Fluxo!$D:$D,$D157,Fluxo!$E:$E,"&lt;&gt;"&amp;"PERMUTANTE"))</f>
        <v>0</v>
      </c>
      <c r="FY157" s="18">
        <f>IF(FY$5&gt;$G$4,0,SUMIFS(Fluxo!$O:$O,Fluxo!$U:$U,"&gt;"&amp;FX$5,Fluxo!$U:$U,"&lt;="&amp;FY$5,Fluxo!$D:$D,$D157,Fluxo!$E:$E,"&lt;&gt;"&amp;"PERMUTANTE"))</f>
        <v>0</v>
      </c>
      <c r="FZ157" s="18">
        <f>IF(FZ$5&gt;$G$4,0,SUMIFS(Fluxo!$O:$O,Fluxo!$U:$U,"&gt;"&amp;FY$5,Fluxo!$U:$U,"&lt;="&amp;FZ$5,Fluxo!$D:$D,$D157,Fluxo!$E:$E,"&lt;&gt;"&amp;"PERMUTANTE"))</f>
        <v>0</v>
      </c>
      <c r="GA157" s="18">
        <f>IF(GA$5&gt;$G$4,0,SUMIFS(Fluxo!$O:$O,Fluxo!$U:$U,"&gt;"&amp;FZ$5,Fluxo!$U:$U,"&lt;="&amp;GA$5,Fluxo!$D:$D,$D157,Fluxo!$E:$E,"&lt;&gt;"&amp;"PERMUTANTE"))</f>
        <v>0</v>
      </c>
      <c r="GB157" s="18">
        <f>IF(GB$5&gt;$G$4,0,SUMIFS(Fluxo!$O:$O,Fluxo!$U:$U,"&gt;"&amp;GA$5,Fluxo!$U:$U,"&lt;="&amp;GB$5,Fluxo!$D:$D,$D157,Fluxo!$E:$E,"&lt;&gt;"&amp;"PERMUTANTE"))</f>
        <v>0</v>
      </c>
      <c r="GC157" s="18">
        <f>IF(GC$5&gt;$G$4,0,SUMIFS(Fluxo!$O:$O,Fluxo!$U:$U,"&gt;"&amp;GB$5,Fluxo!$U:$U,"&lt;="&amp;GC$5,Fluxo!$D:$D,$D157,Fluxo!$E:$E,"&lt;&gt;"&amp;"PERMUTANTE"))</f>
        <v>0</v>
      </c>
      <c r="GD157" s="18">
        <f>IF(GD$5&gt;$G$4,0,SUMIFS(Fluxo!$O:$O,Fluxo!$U:$U,"&gt;"&amp;GC$5,Fluxo!$U:$U,"&lt;="&amp;GD$5,Fluxo!$D:$D,$D157,Fluxo!$E:$E,"&lt;&gt;"&amp;"PERMUTANTE"))</f>
        <v>0</v>
      </c>
      <c r="GE157" s="18">
        <f>IF(GE$5&gt;$G$4,0,SUMIFS(Fluxo!$O:$O,Fluxo!$U:$U,"&gt;"&amp;GD$5,Fluxo!$U:$U,"&lt;="&amp;GE$5,Fluxo!$D:$D,$D157,Fluxo!$E:$E,"&lt;&gt;"&amp;"PERMUTANTE"))</f>
        <v>0</v>
      </c>
      <c r="GF157" s="18">
        <f>IF(GF$5&gt;$G$4,0,SUMIFS(Fluxo!$O:$O,Fluxo!$U:$U,"&gt;"&amp;GE$5,Fluxo!$U:$U,"&lt;="&amp;GF$5,Fluxo!$D:$D,$D157,Fluxo!$E:$E,"&lt;&gt;"&amp;"PERMUTANTE"))</f>
        <v>0</v>
      </c>
      <c r="GG157" s="18">
        <f>IF(GG$5&gt;$G$4,0,SUMIFS(Fluxo!$O:$O,Fluxo!$U:$U,"&gt;"&amp;GF$5,Fluxo!$U:$U,"&lt;="&amp;GG$5,Fluxo!$D:$D,$D157,Fluxo!$E:$E,"&lt;&gt;"&amp;"PERMUTANTE"))</f>
        <v>0</v>
      </c>
      <c r="GH157" s="18">
        <f>IF(GH$5&gt;$G$4,0,SUMIFS(Fluxo!$O:$O,Fluxo!$U:$U,"&gt;"&amp;GG$5,Fluxo!$U:$U,"&lt;="&amp;GH$5,Fluxo!$D:$D,$D157,Fluxo!$E:$E,"&lt;&gt;"&amp;"PERMUTANTE"))</f>
        <v>0</v>
      </c>
      <c r="GI157" s="18">
        <f>IF(GI$5&gt;$G$4,0,SUMIFS(Fluxo!$O:$O,Fluxo!$U:$U,"&gt;"&amp;GH$5,Fluxo!$U:$U,"&lt;="&amp;GI$5,Fluxo!$D:$D,$D157,Fluxo!$E:$E,"&lt;&gt;"&amp;"PERMUTANTE"))</f>
        <v>0</v>
      </c>
      <c r="GJ157" s="18">
        <f>IF(GJ$5&gt;$G$4,0,SUMIFS(Fluxo!$O:$O,Fluxo!$U:$U,"&gt;"&amp;GI$5,Fluxo!$U:$U,"&lt;="&amp;GJ$5,Fluxo!$D:$D,$D157,Fluxo!$E:$E,"&lt;&gt;"&amp;"PERMUTANTE"))</f>
        <v>0</v>
      </c>
      <c r="GK157" s="18">
        <f>IF(GK$5&gt;$G$4,0,SUMIFS(Fluxo!$O:$O,Fluxo!$U:$U,"&gt;"&amp;GJ$5,Fluxo!$U:$U,"&lt;="&amp;GK$5,Fluxo!$D:$D,$D157,Fluxo!$E:$E,"&lt;&gt;"&amp;"PERMUTANTE"))</f>
        <v>0</v>
      </c>
      <c r="GL157" s="18">
        <f>IF(GL$5&gt;$G$4,0,SUMIFS(Fluxo!$O:$O,Fluxo!$U:$U,"&gt;"&amp;GK$5,Fluxo!$U:$U,"&lt;="&amp;GL$5,Fluxo!$D:$D,$D157,Fluxo!$E:$E,"&lt;&gt;"&amp;"PERMUTANTE"))</f>
        <v>0</v>
      </c>
      <c r="GM157" s="18">
        <f>IF(GM$5&gt;$G$4,0,SUMIFS(Fluxo!$O:$O,Fluxo!$U:$U,"&gt;"&amp;GL$5,Fluxo!$U:$U,"&lt;="&amp;GM$5,Fluxo!$D:$D,$D157,Fluxo!$E:$E,"&lt;&gt;"&amp;"PERMUTANTE"))</f>
        <v>0</v>
      </c>
      <c r="GN157" s="18">
        <f>IF(GN$5&gt;$G$4,0,SUMIFS(Fluxo!$O:$O,Fluxo!$U:$U,"&gt;"&amp;GM$5,Fluxo!$U:$U,"&lt;="&amp;GN$5,Fluxo!$D:$D,$D157,Fluxo!$E:$E,"&lt;&gt;"&amp;"PERMUTANTE"))</f>
        <v>0</v>
      </c>
      <c r="GO157" s="18">
        <f>IF(GO$5&gt;$G$4,0,SUMIFS(Fluxo!$O:$O,Fluxo!$U:$U,"&gt;"&amp;GN$5,Fluxo!$U:$U,"&lt;="&amp;GO$5,Fluxo!$D:$D,$D157,Fluxo!$E:$E,"&lt;&gt;"&amp;"PERMUTANTE"))</f>
        <v>0</v>
      </c>
      <c r="GP157" s="18">
        <f>IF(GP$5&gt;$G$4,0,SUMIFS(Fluxo!$O:$O,Fluxo!$U:$U,"&gt;"&amp;GO$5,Fluxo!$U:$U,"&lt;="&amp;GP$5,Fluxo!$D:$D,$D157,Fluxo!$E:$E,"&lt;&gt;"&amp;"PERMUTANTE"))</f>
        <v>0</v>
      </c>
      <c r="GQ157" s="18">
        <f>IF(GQ$5&gt;$G$4,0,SUMIFS(Fluxo!$O:$O,Fluxo!$U:$U,"&gt;"&amp;GP$5,Fluxo!$U:$U,"&lt;="&amp;GQ$5,Fluxo!$D:$D,$D157,Fluxo!$E:$E,"&lt;&gt;"&amp;"PERMUTANTE"))</f>
        <v>0</v>
      </c>
      <c r="GR157" s="18">
        <f>IF(GR$5&gt;$G$4,0,SUMIFS(Fluxo!$O:$O,Fluxo!$U:$U,"&gt;"&amp;GQ$5,Fluxo!$U:$U,"&lt;="&amp;GR$5,Fluxo!$D:$D,$D157,Fluxo!$E:$E,"&lt;&gt;"&amp;"PERMUTANTE"))</f>
        <v>0</v>
      </c>
      <c r="GS157" s="18">
        <f>IF(GS$5&gt;$G$4,0,SUMIFS(Fluxo!$O:$O,Fluxo!$U:$U,"&gt;"&amp;GR$5,Fluxo!$U:$U,"&lt;="&amp;GS$5,Fluxo!$D:$D,$D157,Fluxo!$E:$E,"&lt;&gt;"&amp;"PERMUTANTE"))</f>
        <v>0</v>
      </c>
      <c r="GT157" s="18">
        <f>IF(GT$5&gt;$G$4,0,SUMIFS(Fluxo!$O:$O,Fluxo!$U:$U,"&gt;"&amp;GS$5,Fluxo!$U:$U,"&lt;="&amp;GT$5,Fluxo!$D:$D,$D157,Fluxo!$E:$E,"&lt;&gt;"&amp;"PERMUTANTE"))</f>
        <v>0</v>
      </c>
      <c r="GU157" s="18">
        <f>IF(GU$5&gt;$G$4,0,SUMIFS(Fluxo!$O:$O,Fluxo!$U:$U,"&gt;"&amp;GT$5,Fluxo!$U:$U,"&lt;="&amp;GU$5,Fluxo!$D:$D,$D157,Fluxo!$E:$E,"&lt;&gt;"&amp;"PERMUTANTE"))</f>
        <v>0</v>
      </c>
      <c r="GV157" s="18">
        <f>IF(GV$5&gt;$G$4,0,SUMIFS(Fluxo!$O:$O,Fluxo!$U:$U,"&gt;"&amp;GU$5,Fluxo!$U:$U,"&lt;="&amp;GV$5,Fluxo!$D:$D,$D157,Fluxo!$E:$E,"&lt;&gt;"&amp;"PERMUTANTE"))</f>
        <v>0</v>
      </c>
      <c r="GW157" s="18">
        <f>IF(GW$5&gt;$G$4,0,SUMIFS(Fluxo!$O:$O,Fluxo!$U:$U,"&gt;"&amp;GV$5,Fluxo!$U:$U,"&lt;="&amp;GW$5,Fluxo!$D:$D,$D157,Fluxo!$E:$E,"&lt;&gt;"&amp;"PERMUTANTE"))</f>
        <v>0</v>
      </c>
      <c r="GX157" s="18">
        <f>IF(GX$5&gt;$G$4,0,SUMIFS(Fluxo!$O:$O,Fluxo!$U:$U,"&gt;"&amp;GW$5,Fluxo!$U:$U,"&lt;="&amp;GX$5,Fluxo!$D:$D,$D157,Fluxo!$E:$E,"&lt;&gt;"&amp;"PERMUTANTE"))</f>
        <v>0</v>
      </c>
      <c r="GY157" s="18">
        <f>IF(GY$5&gt;$G$4,0,SUMIFS(Fluxo!$O:$O,Fluxo!$U:$U,"&gt;"&amp;GX$5,Fluxo!$U:$U,"&lt;="&amp;GY$5,Fluxo!$D:$D,$D157,Fluxo!$E:$E,"&lt;&gt;"&amp;"PERMUTANTE"))</f>
        <v>0</v>
      </c>
      <c r="GZ157" s="18">
        <f>IF(GZ$5&gt;$G$4,0,SUMIFS(Fluxo!$O:$O,Fluxo!$U:$U,"&gt;"&amp;GY$5,Fluxo!$U:$U,"&lt;="&amp;GZ$5,Fluxo!$D:$D,$D157,Fluxo!$E:$E,"&lt;&gt;"&amp;"PERMUTANTE"))</f>
        <v>0</v>
      </c>
      <c r="HA157" s="18">
        <f>IF(HA$5&gt;$G$4,0,SUMIFS(Fluxo!$O:$O,Fluxo!$U:$U,"&gt;"&amp;GZ$5,Fluxo!$U:$U,"&lt;="&amp;HA$5,Fluxo!$D:$D,$D157,Fluxo!$E:$E,"&lt;&gt;"&amp;"PERMUTANTE"))</f>
        <v>0</v>
      </c>
      <c r="HB157" s="18">
        <f>IF(HB$5&gt;$G$4,0,SUMIFS(Fluxo!$O:$O,Fluxo!$U:$U,"&gt;"&amp;HA$5,Fluxo!$U:$U,"&lt;="&amp;HB$5,Fluxo!$D:$D,$D157,Fluxo!$E:$E,"&lt;&gt;"&amp;"PERMUTANTE"))</f>
        <v>0</v>
      </c>
      <c r="HC157" s="18">
        <f>IF(HC$5&gt;$G$4,0,SUMIFS(Fluxo!$O:$O,Fluxo!$U:$U,"&gt;"&amp;HB$5,Fluxo!$U:$U,"&lt;="&amp;HC$5,Fluxo!$D:$D,$D157,Fluxo!$E:$E,"&lt;&gt;"&amp;"PERMUTANTE"))</f>
        <v>0</v>
      </c>
      <c r="HD157" s="18">
        <f>IF(HD$5&gt;$G$4,0,SUMIFS(Fluxo!$O:$O,Fluxo!$U:$U,"&gt;"&amp;HC$5,Fluxo!$U:$U,"&lt;="&amp;HD$5,Fluxo!$D:$D,$D157,Fluxo!$E:$E,"&lt;&gt;"&amp;"PERMUTANTE"))</f>
        <v>0</v>
      </c>
      <c r="HE157" s="18">
        <f>IF(HE$5&gt;$G$4,0,SUMIFS(Fluxo!$O:$O,Fluxo!$U:$U,"&gt;"&amp;HD$5,Fluxo!$U:$U,"&lt;="&amp;HE$5,Fluxo!$D:$D,$D157,Fluxo!$E:$E,"&lt;&gt;"&amp;"PERMUTANTE"))</f>
        <v>0</v>
      </c>
      <c r="HF157" s="18">
        <f>IF(HF$5&gt;$G$4,0,SUMIFS(Fluxo!$O:$O,Fluxo!$U:$U,"&gt;"&amp;HE$5,Fluxo!$U:$U,"&lt;="&amp;HF$5,Fluxo!$D:$D,$D157,Fluxo!$E:$E,"&lt;&gt;"&amp;"PERMUTANTE"))</f>
        <v>0</v>
      </c>
    </row>
    <row r="158" spans="1:214">
      <c r="A158" s="20">
        <f t="shared" si="13"/>
        <v>148</v>
      </c>
      <c r="B158" s="140" t="str">
        <f>'Check Carteira'!C150</f>
        <v>E.1016.99.03.3013</v>
      </c>
      <c r="C158" s="141">
        <v>1</v>
      </c>
      <c r="D158" s="129" t="str">
        <f>'Check Carteira'!F150</f>
        <v>S-3013</v>
      </c>
      <c r="E158" s="21" t="str">
        <f>IFERROR(INDEX(Contratos!L:L,MATCH(D158,Contratos!R:R,0)),"")</f>
        <v/>
      </c>
      <c r="F158" s="139" t="str">
        <f>IFERROR(INDEX(Contratos!G:G,MATCH(D158,Contratos!R:R,0)),"")</f>
        <v/>
      </c>
      <c r="H158" s="83">
        <f t="shared" si="14"/>
        <v>1</v>
      </c>
      <c r="J158" s="18">
        <f>IF(J$5&gt;$G$4,0,SUMIFS(Fluxo!$O:$O,Fluxo!$U:$U,"&gt;"&amp;I$5,Fluxo!$U:$U,"&lt;="&amp;J$5,Fluxo!$D:$D,$D158))</f>
        <v>0</v>
      </c>
      <c r="K158" s="18">
        <f>IF(K$5&gt;$G$4,0,SUMIFS(Fluxo!$O:$O,Fluxo!$U:$U,"&gt;"&amp;J$5,Fluxo!$U:$U,"&lt;="&amp;K$5,Fluxo!$D:$D,$D158))</f>
        <v>1</v>
      </c>
      <c r="L158" s="18">
        <f>IF(L$5&gt;$G$4,0,SUMIFS(Fluxo!$O:$O,Fluxo!$U:$U,"&gt;"&amp;K$5,Fluxo!$U:$U,"&lt;="&amp;L$5,Fluxo!$D:$D,$D158))</f>
        <v>0</v>
      </c>
      <c r="M158" s="18">
        <f>IF(M$5&gt;$G$4,0,SUMIFS(Fluxo!$O:$O,Fluxo!$U:$U,"&gt;"&amp;L$5,Fluxo!$U:$U,"&lt;="&amp;M$5,Fluxo!$D:$D,$D158))</f>
        <v>0</v>
      </c>
      <c r="N158" s="18">
        <f>IF(N$5&gt;$G$4,0,SUMIFS(Fluxo!$O:$O,Fluxo!$U:$U,"&gt;"&amp;M$5,Fluxo!$U:$U,"&lt;="&amp;N$5,Fluxo!$D:$D,$D158))</f>
        <v>0</v>
      </c>
      <c r="O158" s="18">
        <f>IF(O$5&gt;$G$4,0,SUMIFS(Fluxo!$O:$O,Fluxo!$U:$U,"&gt;"&amp;N$5,Fluxo!$U:$U,"&lt;="&amp;O$5,Fluxo!$D:$D,$D158))</f>
        <v>0</v>
      </c>
      <c r="P158" s="18">
        <f>IF(P$5&gt;$G$4,0,SUMIFS(Fluxo!$O:$O,Fluxo!$U:$U,"&gt;"&amp;O$5,Fluxo!$U:$U,"&lt;="&amp;P$5,Fluxo!$D:$D,$D158))</f>
        <v>0</v>
      </c>
      <c r="Q158" s="18">
        <f>IF(Q$5&gt;$G$4,0,SUMIFS(Fluxo!$O:$O,Fluxo!$U:$U,"&gt;"&amp;P$5,Fluxo!$U:$U,"&lt;="&amp;Q$5,Fluxo!$D:$D,$D158))</f>
        <v>0</v>
      </c>
      <c r="R158" s="18">
        <f>IF(R$5&gt;$G$4,0,SUMIFS(Fluxo!$O:$O,Fluxo!$U:$U,"&gt;"&amp;Q$5,Fluxo!$U:$U,"&lt;="&amp;R$5,Fluxo!$D:$D,$D158))</f>
        <v>0</v>
      </c>
      <c r="S158" s="18">
        <f>IF(S$5&gt;$G$4,0,SUMIFS(Fluxo!$O:$O,Fluxo!$U:$U,"&gt;"&amp;R$5,Fluxo!$U:$U,"&lt;="&amp;S$5,Fluxo!$D:$D,$D158,Fluxo!$E:$E,"&lt;&gt;"&amp;"PERMUTANTE"))</f>
        <v>0</v>
      </c>
      <c r="T158" s="18">
        <f>IF(T$5&gt;$G$4,0,SUMIFS(Fluxo!$O:$O,Fluxo!$U:$U,"&gt;"&amp;S$5,Fluxo!$U:$U,"&lt;="&amp;T$5,Fluxo!$D:$D,$D158,Fluxo!$E:$E,"&lt;&gt;"&amp;"PERMUTANTE"))</f>
        <v>0</v>
      </c>
      <c r="U158" s="18">
        <f>IF(U$5&gt;$G$4,0,SUMIFS(Fluxo!$O:$O,Fluxo!$U:$U,"&gt;"&amp;T$5,Fluxo!$U:$U,"&lt;="&amp;U$5,Fluxo!$D:$D,$D158,Fluxo!$E:$E,"&lt;&gt;"&amp;"PERMUTANTE"))</f>
        <v>0</v>
      </c>
      <c r="V158" s="18">
        <f>IF(V$5&gt;$G$4,0,SUMIFS(Fluxo!$O:$O,Fluxo!$U:$U,"&gt;"&amp;U$5,Fluxo!$U:$U,"&lt;="&amp;V$5,Fluxo!$D:$D,$D158,Fluxo!$E:$E,"&lt;&gt;"&amp;"PERMUTANTE"))</f>
        <v>0</v>
      </c>
      <c r="W158" s="18">
        <f>IF(W$5&gt;$G$4,0,SUMIFS(Fluxo!$O:$O,Fluxo!$U:$U,"&gt;"&amp;V$5,Fluxo!$U:$U,"&lt;="&amp;W$5,Fluxo!$D:$D,$D158,Fluxo!$E:$E,"&lt;&gt;"&amp;"PERMUTANTE"))</f>
        <v>0</v>
      </c>
      <c r="X158" s="18">
        <f>IF(X$5&gt;$G$4,0,SUMIFS(Fluxo!$O:$O,Fluxo!$U:$U,"&gt;"&amp;W$5,Fluxo!$U:$U,"&lt;="&amp;X$5,Fluxo!$D:$D,$D158,Fluxo!$E:$E,"&lt;&gt;"&amp;"PERMUTANTE"))</f>
        <v>0</v>
      </c>
      <c r="Y158" s="18">
        <f>IF(Y$5&gt;$G$4,0,SUMIFS(Fluxo!$O:$O,Fluxo!$U:$U,"&gt;"&amp;X$5,Fluxo!$U:$U,"&lt;="&amp;Y$5,Fluxo!$D:$D,$D158,Fluxo!$E:$E,"&lt;&gt;"&amp;"PERMUTANTE"))</f>
        <v>0</v>
      </c>
      <c r="Z158" s="18">
        <f>IF(Z$5&gt;$G$4,0,SUMIFS(Fluxo!$O:$O,Fluxo!$U:$U,"&gt;"&amp;Y$5,Fluxo!$U:$U,"&lt;="&amp;Z$5,Fluxo!$D:$D,$D158,Fluxo!$E:$E,"&lt;&gt;"&amp;"PERMUTANTE"))</f>
        <v>0</v>
      </c>
      <c r="AA158" s="18">
        <f>IF(AA$5&gt;$G$4,0,SUMIFS(Fluxo!$O:$O,Fluxo!$U:$U,"&gt;"&amp;Z$5,Fluxo!$U:$U,"&lt;="&amp;AA$5,Fluxo!$D:$D,$D158,Fluxo!$E:$E,"&lt;&gt;"&amp;"PERMUTANTE"))</f>
        <v>0</v>
      </c>
      <c r="AB158" s="18">
        <f>IF(AB$5&gt;$G$4,0,SUMIFS(Fluxo!$O:$O,Fluxo!$U:$U,"&gt;"&amp;AA$5,Fluxo!$U:$U,"&lt;="&amp;AB$5,Fluxo!$D:$D,$D158,Fluxo!$E:$E,"&lt;&gt;"&amp;"PERMUTANTE"))</f>
        <v>0</v>
      </c>
      <c r="AC158" s="18">
        <f>IF(AC$5&gt;$G$4,0,SUMIFS(Fluxo!$O:$O,Fluxo!$U:$U,"&gt;"&amp;AB$5,Fluxo!$U:$U,"&lt;="&amp;AC$5,Fluxo!$D:$D,$D158,Fluxo!$E:$E,"&lt;&gt;"&amp;"PERMUTANTE"))</f>
        <v>0</v>
      </c>
      <c r="AD158" s="18">
        <f>IF(AD$5&gt;$G$4,0,SUMIFS(Fluxo!$O:$O,Fluxo!$U:$U,"&gt;"&amp;AC$5,Fluxo!$U:$U,"&lt;="&amp;AD$5,Fluxo!$D:$D,$D158,Fluxo!$E:$E,"&lt;&gt;"&amp;"PERMUTANTE"))</f>
        <v>0</v>
      </c>
      <c r="AE158" s="18">
        <f>IF(AE$5&gt;$G$4,0,SUMIFS(Fluxo!$O:$O,Fluxo!$U:$U,"&gt;"&amp;AD$5,Fluxo!$U:$U,"&lt;="&amp;AE$5,Fluxo!$D:$D,$D158,Fluxo!$E:$E,"&lt;&gt;"&amp;"PERMUTANTE"))</f>
        <v>0</v>
      </c>
      <c r="AF158" s="18">
        <f>IF(AF$5&gt;$G$4,0,SUMIFS(Fluxo!$O:$O,Fluxo!$U:$U,"&gt;"&amp;AE$5,Fluxo!$U:$U,"&lt;="&amp;AF$5,Fluxo!$D:$D,$D158,Fluxo!$E:$E,"&lt;&gt;"&amp;"PERMUTANTE"))</f>
        <v>0</v>
      </c>
      <c r="AG158" s="18">
        <f>IF(AG$5&gt;$G$4,0,SUMIFS(Fluxo!$O:$O,Fluxo!$U:$U,"&gt;"&amp;AF$5,Fluxo!$U:$U,"&lt;="&amp;AG$5,Fluxo!$D:$D,$D158,Fluxo!$E:$E,"&lt;&gt;"&amp;"PERMUTANTE"))</f>
        <v>0</v>
      </c>
      <c r="AH158" s="18">
        <f>IF(AH$5&gt;$G$4,0,SUMIFS(Fluxo!$O:$O,Fluxo!$U:$U,"&gt;"&amp;AG$5,Fluxo!$U:$U,"&lt;="&amp;AH$5,Fluxo!$D:$D,$D158,Fluxo!$E:$E,"&lt;&gt;"&amp;"PERMUTANTE"))</f>
        <v>0</v>
      </c>
      <c r="AI158" s="18">
        <f>IF(AI$5&gt;$G$4,0,SUMIFS(Fluxo!$O:$O,Fluxo!$U:$U,"&gt;"&amp;AH$5,Fluxo!$U:$U,"&lt;="&amp;AI$5,Fluxo!$D:$D,$D158,Fluxo!$E:$E,"&lt;&gt;"&amp;"PERMUTANTE"))</f>
        <v>0</v>
      </c>
      <c r="AJ158" s="18">
        <f>IF(AJ$5&gt;$G$4,0,SUMIFS(Fluxo!$O:$O,Fluxo!$U:$U,"&gt;"&amp;AI$5,Fluxo!$U:$U,"&lt;="&amp;AJ$5,Fluxo!$D:$D,$D158,Fluxo!$E:$E,"&lt;&gt;"&amp;"PERMUTANTE"))</f>
        <v>0</v>
      </c>
      <c r="AK158" s="18">
        <f>IF(AK$5&gt;$G$4,0,SUMIFS(Fluxo!$O:$O,Fluxo!$U:$U,"&gt;"&amp;AJ$5,Fluxo!$U:$U,"&lt;="&amp;AK$5,Fluxo!$D:$D,$D158,Fluxo!$E:$E,"&lt;&gt;"&amp;"PERMUTANTE"))</f>
        <v>0</v>
      </c>
      <c r="AL158" s="18">
        <f>IF(AL$5&gt;$G$4,0,SUMIFS(Fluxo!$O:$O,Fluxo!$U:$U,"&gt;"&amp;AK$5,Fluxo!$U:$U,"&lt;="&amp;AL$5,Fluxo!$D:$D,$D158,Fluxo!$E:$E,"&lt;&gt;"&amp;"PERMUTANTE"))</f>
        <v>0</v>
      </c>
      <c r="AM158" s="18">
        <f>IF(AM$5&gt;$G$4,0,SUMIFS(Fluxo!$O:$O,Fluxo!$U:$U,"&gt;"&amp;AL$5,Fluxo!$U:$U,"&lt;="&amp;AM$5,Fluxo!$D:$D,$D158,Fluxo!$E:$E,"&lt;&gt;"&amp;"PERMUTANTE"))</f>
        <v>0</v>
      </c>
      <c r="AN158" s="18">
        <f>IF(AN$5&gt;$G$4,0,SUMIFS(Fluxo!$O:$O,Fluxo!$U:$U,"&gt;"&amp;AM$5,Fluxo!$U:$U,"&lt;="&amp;AN$5,Fluxo!$D:$D,$D158,Fluxo!$E:$E,"&lt;&gt;"&amp;"PERMUTANTE"))</f>
        <v>0</v>
      </c>
      <c r="AO158" s="18">
        <f>IF(AO$5&gt;$G$4,0,SUMIFS(Fluxo!$O:$O,Fluxo!$U:$U,"&gt;"&amp;AN$5,Fluxo!$U:$U,"&lt;="&amp;AO$5,Fluxo!$D:$D,$D158,Fluxo!$E:$E,"&lt;&gt;"&amp;"PERMUTANTE"))</f>
        <v>0</v>
      </c>
      <c r="AP158" s="18">
        <f>IF(AP$5&gt;$G$4,0,SUMIFS(Fluxo!$O:$O,Fluxo!$U:$U,"&gt;"&amp;AO$5,Fluxo!$U:$U,"&lt;="&amp;AP$5,Fluxo!$D:$D,$D158,Fluxo!$E:$E,"&lt;&gt;"&amp;"PERMUTANTE"))</f>
        <v>0</v>
      </c>
      <c r="AQ158" s="18">
        <f>IF(AQ$5&gt;$G$4,0,SUMIFS(Fluxo!$O:$O,Fluxo!$U:$U,"&gt;"&amp;AP$5,Fluxo!$U:$U,"&lt;="&amp;AQ$5,Fluxo!$D:$D,$D158,Fluxo!$E:$E,"&lt;&gt;"&amp;"PERMUTANTE"))</f>
        <v>0</v>
      </c>
      <c r="AR158" s="18">
        <f>IF(AR$5&gt;$G$4,0,SUMIFS(Fluxo!$O:$O,Fluxo!$U:$U,"&gt;"&amp;AQ$5,Fluxo!$U:$U,"&lt;="&amp;AR$5,Fluxo!$D:$D,$D158,Fluxo!$E:$E,"&lt;&gt;"&amp;"PERMUTANTE"))</f>
        <v>0</v>
      </c>
      <c r="AS158" s="18">
        <f>IF(AS$5&gt;$G$4,0,SUMIFS(Fluxo!$O:$O,Fluxo!$U:$U,"&gt;"&amp;AR$5,Fluxo!$U:$U,"&lt;="&amp;AS$5,Fluxo!$D:$D,$D158,Fluxo!$E:$E,"&lt;&gt;"&amp;"PERMUTANTE"))</f>
        <v>0</v>
      </c>
      <c r="AT158" s="18">
        <f>IF(AT$5&gt;$G$4,0,SUMIFS(Fluxo!$O:$O,Fluxo!$U:$U,"&gt;"&amp;AS$5,Fluxo!$U:$U,"&lt;="&amp;AT$5,Fluxo!$D:$D,$D158,Fluxo!$E:$E,"&lt;&gt;"&amp;"PERMUTANTE"))</f>
        <v>0</v>
      </c>
      <c r="AU158" s="18">
        <f>IF(AU$5&gt;$G$4,0,SUMIFS(Fluxo!$O:$O,Fluxo!$U:$U,"&gt;"&amp;AT$5,Fluxo!$U:$U,"&lt;="&amp;AU$5,Fluxo!$D:$D,$D158,Fluxo!$E:$E,"&lt;&gt;"&amp;"PERMUTANTE"))</f>
        <v>0</v>
      </c>
      <c r="AV158" s="18">
        <f>IF(AV$5&gt;$G$4,0,SUMIFS(Fluxo!$O:$O,Fluxo!$U:$U,"&gt;"&amp;AU$5,Fluxo!$U:$U,"&lt;="&amp;AV$5,Fluxo!$D:$D,$D158,Fluxo!$E:$E,"&lt;&gt;"&amp;"PERMUTANTE"))</f>
        <v>0</v>
      </c>
      <c r="AW158" s="18">
        <f>IF(AW$5&gt;$G$4,0,SUMIFS(Fluxo!$O:$O,Fluxo!$U:$U,"&gt;"&amp;AV$5,Fluxo!$U:$U,"&lt;="&amp;AW$5,Fluxo!$D:$D,$D158,Fluxo!$E:$E,"&lt;&gt;"&amp;"PERMUTANTE"))</f>
        <v>0</v>
      </c>
      <c r="AX158" s="18">
        <f>IF(AX$5&gt;$G$4,0,SUMIFS(Fluxo!$O:$O,Fluxo!$U:$U,"&gt;"&amp;AW$5,Fluxo!$U:$U,"&lt;="&amp;AX$5,Fluxo!$D:$D,$D158,Fluxo!$E:$E,"&lt;&gt;"&amp;"PERMUTANTE"))</f>
        <v>0</v>
      </c>
      <c r="AY158" s="18">
        <f>IF(AY$5&gt;$G$4,0,SUMIFS(Fluxo!$O:$O,Fluxo!$U:$U,"&gt;"&amp;AX$5,Fluxo!$U:$U,"&lt;="&amp;AY$5,Fluxo!$D:$D,$D158,Fluxo!$E:$E,"&lt;&gt;"&amp;"PERMUTANTE"))</f>
        <v>0</v>
      </c>
      <c r="AZ158" s="18">
        <f>IF(AZ$5&gt;$G$4,0,SUMIFS(Fluxo!$O:$O,Fluxo!$U:$U,"&gt;"&amp;AY$5,Fluxo!$U:$U,"&lt;="&amp;AZ$5,Fluxo!$D:$D,$D158,Fluxo!$E:$E,"&lt;&gt;"&amp;"PERMUTANTE"))</f>
        <v>0</v>
      </c>
      <c r="BA158" s="18">
        <f>IF(BA$5&gt;$G$4,0,SUMIFS(Fluxo!$O:$O,Fluxo!$U:$U,"&gt;"&amp;AZ$5,Fluxo!$U:$U,"&lt;="&amp;BA$5,Fluxo!$D:$D,$D158,Fluxo!$E:$E,"&lt;&gt;"&amp;"PERMUTANTE"))</f>
        <v>0</v>
      </c>
      <c r="BB158" s="18">
        <f>IF(BB$5&gt;$G$4,0,SUMIFS(Fluxo!$O:$O,Fluxo!$U:$U,"&gt;"&amp;BA$5,Fluxo!$U:$U,"&lt;="&amp;BB$5,Fluxo!$D:$D,$D158,Fluxo!$E:$E,"&lt;&gt;"&amp;"PERMUTANTE"))</f>
        <v>0</v>
      </c>
      <c r="BC158" s="18">
        <f>IF(BC$5&gt;$G$4,0,SUMIFS(Fluxo!$O:$O,Fluxo!$U:$U,"&gt;"&amp;BB$5,Fluxo!$U:$U,"&lt;="&amp;BC$5,Fluxo!$D:$D,$D158,Fluxo!$E:$E,"&lt;&gt;"&amp;"PERMUTANTE"))</f>
        <v>0</v>
      </c>
      <c r="BD158" s="18">
        <f>IF(BD$5&gt;$G$4,0,SUMIFS(Fluxo!$O:$O,Fluxo!$U:$U,"&gt;"&amp;BC$5,Fluxo!$U:$U,"&lt;="&amp;BD$5,Fluxo!$D:$D,$D158,Fluxo!$E:$E,"&lt;&gt;"&amp;"PERMUTANTE"))</f>
        <v>0</v>
      </c>
      <c r="BE158" s="18">
        <f>IF(BE$5&gt;$G$4,0,SUMIFS(Fluxo!$O:$O,Fluxo!$U:$U,"&gt;"&amp;BD$5,Fluxo!$U:$U,"&lt;="&amp;BE$5,Fluxo!$D:$D,$D158,Fluxo!$E:$E,"&lt;&gt;"&amp;"PERMUTANTE"))</f>
        <v>0</v>
      </c>
      <c r="BF158" s="18">
        <f>IF(BF$5&gt;$G$4,0,SUMIFS(Fluxo!$O:$O,Fluxo!$U:$U,"&gt;"&amp;BE$5,Fluxo!$U:$U,"&lt;="&amp;BF$5,Fluxo!$D:$D,$D158,Fluxo!$E:$E,"&lt;&gt;"&amp;"PERMUTANTE"))</f>
        <v>0</v>
      </c>
      <c r="BG158" s="18">
        <f>IF(BG$5&gt;$G$4,0,SUMIFS(Fluxo!$O:$O,Fluxo!$U:$U,"&gt;"&amp;BF$5,Fluxo!$U:$U,"&lt;="&amp;BG$5,Fluxo!$D:$D,$D158,Fluxo!$E:$E,"&lt;&gt;"&amp;"PERMUTANTE"))</f>
        <v>0</v>
      </c>
      <c r="BH158" s="18">
        <f>IF(BH$5&gt;$G$4,0,SUMIFS(Fluxo!$O:$O,Fluxo!$U:$U,"&gt;"&amp;BG$5,Fluxo!$U:$U,"&lt;="&amp;BH$5,Fluxo!$D:$D,$D158,Fluxo!$E:$E,"&lt;&gt;"&amp;"PERMUTANTE"))</f>
        <v>0</v>
      </c>
      <c r="BI158" s="18">
        <f>IF(BI$5&gt;$G$4,0,SUMIFS(Fluxo!$O:$O,Fluxo!$U:$U,"&gt;"&amp;BH$5,Fluxo!$U:$U,"&lt;="&amp;BI$5,Fluxo!$D:$D,$D158,Fluxo!$E:$E,"&lt;&gt;"&amp;"PERMUTANTE"))</f>
        <v>0</v>
      </c>
      <c r="BJ158" s="18">
        <f>IF(BJ$5&gt;$G$4,0,SUMIFS(Fluxo!$O:$O,Fluxo!$U:$U,"&gt;"&amp;BI$5,Fluxo!$U:$U,"&lt;="&amp;BJ$5,Fluxo!$D:$D,$D158,Fluxo!$E:$E,"&lt;&gt;"&amp;"PERMUTANTE"))</f>
        <v>0</v>
      </c>
      <c r="BK158" s="18">
        <f>IF(BK$5&gt;$G$4,0,SUMIFS(Fluxo!$O:$O,Fluxo!$U:$U,"&gt;"&amp;BJ$5,Fluxo!$U:$U,"&lt;="&amp;BK$5,Fluxo!$D:$D,$D158,Fluxo!$E:$E,"&lt;&gt;"&amp;"PERMUTANTE"))</f>
        <v>0</v>
      </c>
      <c r="BL158" s="18">
        <f>IF(BL$5&gt;$G$4,0,SUMIFS(Fluxo!$O:$O,Fluxo!$U:$U,"&gt;"&amp;BK$5,Fluxo!$U:$U,"&lt;="&amp;BL$5,Fluxo!$D:$D,$D158,Fluxo!$E:$E,"&lt;&gt;"&amp;"PERMUTANTE"))</f>
        <v>0</v>
      </c>
      <c r="BM158" s="18">
        <f>IF(BM$5&gt;$G$4,0,SUMIFS(Fluxo!$O:$O,Fluxo!$U:$U,"&gt;"&amp;BL$5,Fluxo!$U:$U,"&lt;="&amp;BM$5,Fluxo!$D:$D,$D158,Fluxo!$E:$E,"&lt;&gt;"&amp;"PERMUTANTE"))</f>
        <v>0</v>
      </c>
      <c r="BN158" s="18">
        <f>IF(BN$5&gt;$G$4,0,SUMIFS(Fluxo!$O:$O,Fluxo!$U:$U,"&gt;"&amp;BM$5,Fluxo!$U:$U,"&lt;="&amp;BN$5,Fluxo!$D:$D,$D158,Fluxo!$E:$E,"&lt;&gt;"&amp;"PERMUTANTE"))</f>
        <v>0</v>
      </c>
      <c r="BO158" s="18">
        <f>IF(BO$5&gt;$G$4,0,SUMIFS(Fluxo!$O:$O,Fluxo!$U:$U,"&gt;"&amp;BN$5,Fluxo!$U:$U,"&lt;="&amp;BO$5,Fluxo!$D:$D,$D158,Fluxo!$E:$E,"&lt;&gt;"&amp;"PERMUTANTE"))</f>
        <v>0</v>
      </c>
      <c r="BP158" s="18">
        <f>IF(BP$5&gt;$G$4,0,SUMIFS(Fluxo!$O:$O,Fluxo!$U:$U,"&gt;"&amp;BO$5,Fluxo!$U:$U,"&lt;="&amp;BP$5,Fluxo!$D:$D,$D158,Fluxo!$E:$E,"&lt;&gt;"&amp;"PERMUTANTE"))</f>
        <v>0</v>
      </c>
      <c r="BQ158" s="18">
        <f>IF(BQ$5&gt;$G$4,0,SUMIFS(Fluxo!$O:$O,Fluxo!$U:$U,"&gt;"&amp;BP$5,Fluxo!$U:$U,"&lt;="&amp;BQ$5,Fluxo!$D:$D,$D158,Fluxo!$E:$E,"&lt;&gt;"&amp;"PERMUTANTE"))</f>
        <v>0</v>
      </c>
      <c r="BR158" s="18">
        <f>IF(BR$5&gt;$G$4,0,SUMIFS(Fluxo!$O:$O,Fluxo!$U:$U,"&gt;"&amp;BQ$5,Fluxo!$U:$U,"&lt;="&amp;BR$5,Fluxo!$D:$D,$D158,Fluxo!$E:$E,"&lt;&gt;"&amp;"PERMUTANTE"))</f>
        <v>0</v>
      </c>
      <c r="BS158" s="18">
        <f>IF(BS$5&gt;$G$4,0,SUMIFS(Fluxo!$O:$O,Fluxo!$U:$U,"&gt;"&amp;BR$5,Fluxo!$U:$U,"&lt;="&amp;BS$5,Fluxo!$D:$D,$D158,Fluxo!$E:$E,"&lt;&gt;"&amp;"PERMUTANTE"))</f>
        <v>0</v>
      </c>
      <c r="BT158" s="18">
        <f>IF(BT$5&gt;$G$4,0,SUMIFS(Fluxo!$O:$O,Fluxo!$U:$U,"&gt;"&amp;BS$5,Fluxo!$U:$U,"&lt;="&amp;BT$5,Fluxo!$D:$D,$D158,Fluxo!$E:$E,"&lt;&gt;"&amp;"PERMUTANTE"))</f>
        <v>0</v>
      </c>
      <c r="BU158" s="18">
        <f>IF(BU$5&gt;$G$4,0,SUMIFS(Fluxo!$O:$O,Fluxo!$U:$U,"&gt;"&amp;BT$5,Fluxo!$U:$U,"&lt;="&amp;BU$5,Fluxo!$D:$D,$D158,Fluxo!$E:$E,"&lt;&gt;"&amp;"PERMUTANTE"))</f>
        <v>0</v>
      </c>
      <c r="BV158" s="18">
        <f>IF(BV$5&gt;$G$4,0,SUMIFS(Fluxo!$O:$O,Fluxo!$U:$U,"&gt;"&amp;BU$5,Fluxo!$U:$U,"&lt;="&amp;BV$5,Fluxo!$D:$D,$D158,Fluxo!$E:$E,"&lt;&gt;"&amp;"PERMUTANTE"))</f>
        <v>0</v>
      </c>
      <c r="BW158" s="18">
        <f>IF(BW$5&gt;$G$4,0,SUMIFS(Fluxo!$O:$O,Fluxo!$U:$U,"&gt;"&amp;BV$5,Fluxo!$U:$U,"&lt;="&amp;BW$5,Fluxo!$D:$D,$D158,Fluxo!$E:$E,"&lt;&gt;"&amp;"PERMUTANTE"))</f>
        <v>0</v>
      </c>
      <c r="BX158" s="18">
        <f>IF(BX$5&gt;$G$4,0,SUMIFS(Fluxo!$O:$O,Fluxo!$U:$U,"&gt;"&amp;BW$5,Fluxo!$U:$U,"&lt;="&amp;BX$5,Fluxo!$D:$D,$D158,Fluxo!$E:$E,"&lt;&gt;"&amp;"PERMUTANTE"))</f>
        <v>0</v>
      </c>
      <c r="BY158" s="18">
        <f>IF(BY$5&gt;$G$4,0,SUMIFS(Fluxo!$O:$O,Fluxo!$U:$U,"&gt;"&amp;BX$5,Fluxo!$U:$U,"&lt;="&amp;BY$5,Fluxo!$D:$D,$D158,Fluxo!$E:$E,"&lt;&gt;"&amp;"PERMUTANTE"))</f>
        <v>0</v>
      </c>
      <c r="BZ158" s="18">
        <f>IF(BZ$5&gt;$G$4,0,SUMIFS(Fluxo!$O:$O,Fluxo!$U:$U,"&gt;"&amp;BY$5,Fluxo!$U:$U,"&lt;="&amp;BZ$5,Fluxo!$D:$D,$D158,Fluxo!$E:$E,"&lt;&gt;"&amp;"PERMUTANTE"))</f>
        <v>0</v>
      </c>
      <c r="CA158" s="18">
        <f>IF(CA$5&gt;$G$4,0,SUMIFS(Fluxo!$O:$O,Fluxo!$U:$U,"&gt;"&amp;BZ$5,Fluxo!$U:$U,"&lt;="&amp;CA$5,Fluxo!$D:$D,$D158,Fluxo!$E:$E,"&lt;&gt;"&amp;"PERMUTANTE"))</f>
        <v>0</v>
      </c>
      <c r="CB158" s="18">
        <f>IF(CB$5&gt;$G$4,0,SUMIFS(Fluxo!$O:$O,Fluxo!$U:$U,"&gt;"&amp;CA$5,Fluxo!$U:$U,"&lt;="&amp;CB$5,Fluxo!$D:$D,$D158,Fluxo!$E:$E,"&lt;&gt;"&amp;"PERMUTANTE"))</f>
        <v>0</v>
      </c>
      <c r="CC158" s="18">
        <f>IF(CC$5&gt;$G$4,0,SUMIFS(Fluxo!$O:$O,Fluxo!$U:$U,"&gt;"&amp;CB$5,Fluxo!$U:$U,"&lt;="&amp;CC$5,Fluxo!$D:$D,$D158,Fluxo!$E:$E,"&lt;&gt;"&amp;"PERMUTANTE"))</f>
        <v>0</v>
      </c>
      <c r="CD158" s="18">
        <f>IF(CD$5&gt;$G$4,0,SUMIFS(Fluxo!$O:$O,Fluxo!$U:$U,"&gt;"&amp;CC$5,Fluxo!$U:$U,"&lt;="&amp;CD$5,Fluxo!$D:$D,$D158,Fluxo!$E:$E,"&lt;&gt;"&amp;"PERMUTANTE"))</f>
        <v>0</v>
      </c>
      <c r="CE158" s="18">
        <f>IF(CE$5&gt;$G$4,0,SUMIFS(Fluxo!$O:$O,Fluxo!$U:$U,"&gt;"&amp;CD$5,Fluxo!$U:$U,"&lt;="&amp;CE$5,Fluxo!$D:$D,$D158,Fluxo!$E:$E,"&lt;&gt;"&amp;"PERMUTANTE"))</f>
        <v>0</v>
      </c>
      <c r="CF158" s="18">
        <f>IF(CF$5&gt;$G$4,0,SUMIFS(Fluxo!$O:$O,Fluxo!$U:$U,"&gt;"&amp;CE$5,Fluxo!$U:$U,"&lt;="&amp;CF$5,Fluxo!$D:$D,$D158,Fluxo!$E:$E,"&lt;&gt;"&amp;"PERMUTANTE"))</f>
        <v>0</v>
      </c>
      <c r="CG158" s="18">
        <f>IF(CG$5&gt;$G$4,0,SUMIFS(Fluxo!$O:$O,Fluxo!$U:$U,"&gt;"&amp;CF$5,Fluxo!$U:$U,"&lt;="&amp;CG$5,Fluxo!$D:$D,$D158,Fluxo!$E:$E,"&lt;&gt;"&amp;"PERMUTANTE"))</f>
        <v>0</v>
      </c>
      <c r="CH158" s="18">
        <f>IF(CH$5&gt;$G$4,0,SUMIFS(Fluxo!$O:$O,Fluxo!$U:$U,"&gt;"&amp;CG$5,Fluxo!$U:$U,"&lt;="&amp;CH$5,Fluxo!$D:$D,$D158,Fluxo!$E:$E,"&lt;&gt;"&amp;"PERMUTANTE"))</f>
        <v>0</v>
      </c>
      <c r="CI158" s="18">
        <f>IF(CI$5&gt;$G$4,0,SUMIFS(Fluxo!$O:$O,Fluxo!$U:$U,"&gt;"&amp;CH$5,Fluxo!$U:$U,"&lt;="&amp;CI$5,Fluxo!$D:$D,$D158,Fluxo!$E:$E,"&lt;&gt;"&amp;"PERMUTANTE"))</f>
        <v>0</v>
      </c>
      <c r="CJ158" s="18">
        <f>IF(CJ$5&gt;$G$4,0,SUMIFS(Fluxo!$O:$O,Fluxo!$U:$U,"&gt;"&amp;CI$5,Fluxo!$U:$U,"&lt;="&amp;CJ$5,Fluxo!$D:$D,$D158,Fluxo!$E:$E,"&lt;&gt;"&amp;"PERMUTANTE"))</f>
        <v>0</v>
      </c>
      <c r="CK158" s="18">
        <f>IF(CK$5&gt;$G$4,0,SUMIFS(Fluxo!$O:$O,Fluxo!$U:$U,"&gt;"&amp;CJ$5,Fluxo!$U:$U,"&lt;="&amp;CK$5,Fluxo!$D:$D,$D158,Fluxo!$E:$E,"&lt;&gt;"&amp;"PERMUTANTE"))</f>
        <v>0</v>
      </c>
      <c r="CL158" s="18">
        <f>IF(CL$5&gt;$G$4,0,SUMIFS(Fluxo!$O:$O,Fluxo!$U:$U,"&gt;"&amp;CK$5,Fluxo!$U:$U,"&lt;="&amp;CL$5,Fluxo!$D:$D,$D158,Fluxo!$E:$E,"&lt;&gt;"&amp;"PERMUTANTE"))</f>
        <v>0</v>
      </c>
      <c r="CM158" s="18">
        <f>IF(CM$5&gt;$G$4,0,SUMIFS(Fluxo!$O:$O,Fluxo!$U:$U,"&gt;"&amp;CL$5,Fluxo!$U:$U,"&lt;="&amp;CM$5,Fluxo!$D:$D,$D158,Fluxo!$E:$E,"&lt;&gt;"&amp;"PERMUTANTE"))</f>
        <v>0</v>
      </c>
      <c r="CN158" s="18">
        <f>IF(CN$5&gt;$G$4,0,SUMIFS(Fluxo!$O:$O,Fluxo!$U:$U,"&gt;"&amp;CM$5,Fluxo!$U:$U,"&lt;="&amp;CN$5,Fluxo!$D:$D,$D158,Fluxo!$E:$E,"&lt;&gt;"&amp;"PERMUTANTE"))</f>
        <v>0</v>
      </c>
      <c r="CO158" s="18">
        <f>IF(CO$5&gt;$G$4,0,SUMIFS(Fluxo!$O:$O,Fluxo!$U:$U,"&gt;"&amp;CN$5,Fluxo!$U:$U,"&lt;="&amp;CO$5,Fluxo!$D:$D,$D158,Fluxo!$E:$E,"&lt;&gt;"&amp;"PERMUTANTE"))</f>
        <v>0</v>
      </c>
      <c r="CP158" s="18">
        <f>IF(CP$5&gt;$G$4,0,SUMIFS(Fluxo!$O:$O,Fluxo!$U:$U,"&gt;"&amp;CO$5,Fluxo!$U:$U,"&lt;="&amp;CP$5,Fluxo!$D:$D,$D158,Fluxo!$E:$E,"&lt;&gt;"&amp;"PERMUTANTE"))</f>
        <v>0</v>
      </c>
      <c r="CQ158" s="18">
        <f>IF(CQ$5&gt;$G$4,0,SUMIFS(Fluxo!$O:$O,Fluxo!$U:$U,"&gt;"&amp;CP$5,Fluxo!$U:$U,"&lt;="&amp;CQ$5,Fluxo!$D:$D,$D158,Fluxo!$E:$E,"&lt;&gt;"&amp;"PERMUTANTE"))</f>
        <v>0</v>
      </c>
      <c r="CR158" s="18">
        <f>IF(CR$5&gt;$G$4,0,SUMIFS(Fluxo!$O:$O,Fluxo!$U:$U,"&gt;"&amp;CQ$5,Fluxo!$U:$U,"&lt;="&amp;CR$5,Fluxo!$D:$D,$D158,Fluxo!$E:$E,"&lt;&gt;"&amp;"PERMUTANTE"))</f>
        <v>0</v>
      </c>
      <c r="CS158" s="18">
        <f>IF(CS$5&gt;$G$4,0,SUMIFS(Fluxo!$O:$O,Fluxo!$U:$U,"&gt;"&amp;CR$5,Fluxo!$U:$U,"&lt;="&amp;CS$5,Fluxo!$D:$D,$D158,Fluxo!$E:$E,"&lt;&gt;"&amp;"PERMUTANTE"))</f>
        <v>0</v>
      </c>
      <c r="CT158" s="18">
        <f>IF(CT$5&gt;$G$4,0,SUMIFS(Fluxo!$O:$O,Fluxo!$U:$U,"&gt;"&amp;CS$5,Fluxo!$U:$U,"&lt;="&amp;CT$5,Fluxo!$D:$D,$D158,Fluxo!$E:$E,"&lt;&gt;"&amp;"PERMUTANTE"))</f>
        <v>0</v>
      </c>
      <c r="CU158" s="18">
        <f>IF(CU$5&gt;$G$4,0,SUMIFS(Fluxo!$O:$O,Fluxo!$U:$U,"&gt;"&amp;CT$5,Fluxo!$U:$U,"&lt;="&amp;CU$5,Fluxo!$D:$D,$D158,Fluxo!$E:$E,"&lt;&gt;"&amp;"PERMUTANTE"))</f>
        <v>0</v>
      </c>
      <c r="CV158" s="18">
        <f>IF(CV$5&gt;$G$4,0,SUMIFS(Fluxo!$O:$O,Fluxo!$U:$U,"&gt;"&amp;CU$5,Fluxo!$U:$U,"&lt;="&amp;CV$5,Fluxo!$D:$D,$D158,Fluxo!$E:$E,"&lt;&gt;"&amp;"PERMUTANTE"))</f>
        <v>0</v>
      </c>
      <c r="CW158" s="18">
        <f>IF(CW$5&gt;$G$4,0,SUMIFS(Fluxo!$O:$O,Fluxo!$U:$U,"&gt;"&amp;CV$5,Fluxo!$U:$U,"&lt;="&amp;CW$5,Fluxo!$D:$D,$D158,Fluxo!$E:$E,"&lt;&gt;"&amp;"PERMUTANTE"))</f>
        <v>0</v>
      </c>
      <c r="CX158" s="18">
        <f>IF(CX$5&gt;$G$4,0,SUMIFS(Fluxo!$O:$O,Fluxo!$U:$U,"&gt;"&amp;CW$5,Fluxo!$U:$U,"&lt;="&amp;CX$5,Fluxo!$D:$D,$D158,Fluxo!$E:$E,"&lt;&gt;"&amp;"PERMUTANTE"))</f>
        <v>0</v>
      </c>
      <c r="CY158" s="18">
        <f>IF(CY$5&gt;$G$4,0,SUMIFS(Fluxo!$O:$O,Fluxo!$U:$U,"&gt;"&amp;CX$5,Fluxo!$U:$U,"&lt;="&amp;CY$5,Fluxo!$D:$D,$D158,Fluxo!$E:$E,"&lt;&gt;"&amp;"PERMUTANTE"))</f>
        <v>0</v>
      </c>
      <c r="CZ158" s="18">
        <f>IF(CZ$5&gt;$G$4,0,SUMIFS(Fluxo!$O:$O,Fluxo!$U:$U,"&gt;"&amp;CY$5,Fluxo!$U:$U,"&lt;="&amp;CZ$5,Fluxo!$D:$D,$D158,Fluxo!$E:$E,"&lt;&gt;"&amp;"PERMUTANTE"))</f>
        <v>0</v>
      </c>
      <c r="DA158" s="18">
        <f>IF(DA$5&gt;$G$4,0,SUMIFS(Fluxo!$O:$O,Fluxo!$U:$U,"&gt;"&amp;CZ$5,Fluxo!$U:$U,"&lt;="&amp;DA$5,Fluxo!$D:$D,$D158,Fluxo!$E:$E,"&lt;&gt;"&amp;"PERMUTANTE"))</f>
        <v>0</v>
      </c>
      <c r="DB158" s="18">
        <f>IF(DB$5&gt;$G$4,0,SUMIFS(Fluxo!$O:$O,Fluxo!$U:$U,"&gt;"&amp;DA$5,Fluxo!$U:$U,"&lt;="&amp;DB$5,Fluxo!$D:$D,$D158,Fluxo!$E:$E,"&lt;&gt;"&amp;"PERMUTANTE"))</f>
        <v>0</v>
      </c>
      <c r="DC158" s="18">
        <f>IF(DC$5&gt;$G$4,0,SUMIFS(Fluxo!$O:$O,Fluxo!$U:$U,"&gt;"&amp;DB$5,Fluxo!$U:$U,"&lt;="&amp;DC$5,Fluxo!$D:$D,$D158,Fluxo!$E:$E,"&lt;&gt;"&amp;"PERMUTANTE"))</f>
        <v>0</v>
      </c>
      <c r="DD158" s="18">
        <f>IF(DD$5&gt;$G$4,0,SUMIFS(Fluxo!$O:$O,Fluxo!$U:$U,"&gt;"&amp;DC$5,Fluxo!$U:$U,"&lt;="&amp;DD$5,Fluxo!$D:$D,$D158,Fluxo!$E:$E,"&lt;&gt;"&amp;"PERMUTANTE"))</f>
        <v>0</v>
      </c>
      <c r="DE158" s="18">
        <f>IF(DE$5&gt;$G$4,0,SUMIFS(Fluxo!$O:$O,Fluxo!$U:$U,"&gt;"&amp;DD$5,Fluxo!$U:$U,"&lt;="&amp;DE$5,Fluxo!$D:$D,$D158,Fluxo!$E:$E,"&lt;&gt;"&amp;"PERMUTANTE"))</f>
        <v>0</v>
      </c>
      <c r="DF158" s="18">
        <f>IF(DF$5&gt;$G$4,0,SUMIFS(Fluxo!$O:$O,Fluxo!$U:$U,"&gt;"&amp;DE$5,Fluxo!$U:$U,"&lt;="&amp;DF$5,Fluxo!$D:$D,$D158,Fluxo!$E:$E,"&lt;&gt;"&amp;"PERMUTANTE"))</f>
        <v>0</v>
      </c>
      <c r="DG158" s="18">
        <f>IF(DG$5&gt;$G$4,0,SUMIFS(Fluxo!$O:$O,Fluxo!$U:$U,"&gt;"&amp;DF$5,Fluxo!$U:$U,"&lt;="&amp;DG$5,Fluxo!$D:$D,$D158,Fluxo!$E:$E,"&lt;&gt;"&amp;"PERMUTANTE"))</f>
        <v>0</v>
      </c>
      <c r="DH158" s="18">
        <f>IF(DH$5&gt;$G$4,0,SUMIFS(Fluxo!$O:$O,Fluxo!$U:$U,"&gt;"&amp;DG$5,Fluxo!$U:$U,"&lt;="&amp;DH$5,Fluxo!$D:$D,$D158,Fluxo!$E:$E,"&lt;&gt;"&amp;"PERMUTANTE"))</f>
        <v>0</v>
      </c>
      <c r="DI158" s="18">
        <f>IF(DI$5&gt;$G$4,0,SUMIFS(Fluxo!$O:$O,Fluxo!$U:$U,"&gt;"&amp;DH$5,Fluxo!$U:$U,"&lt;="&amp;DI$5,Fluxo!$D:$D,$D158,Fluxo!$E:$E,"&lt;&gt;"&amp;"PERMUTANTE"))</f>
        <v>0</v>
      </c>
      <c r="DJ158" s="18">
        <f>IF(DJ$5&gt;$G$4,0,SUMIFS(Fluxo!$O:$O,Fluxo!$U:$U,"&gt;"&amp;DI$5,Fluxo!$U:$U,"&lt;="&amp;DJ$5,Fluxo!$D:$D,$D158,Fluxo!$E:$E,"&lt;&gt;"&amp;"PERMUTANTE"))</f>
        <v>0</v>
      </c>
      <c r="DK158" s="18">
        <f>IF(DK$5&gt;$G$4,0,SUMIFS(Fluxo!$O:$O,Fluxo!$U:$U,"&gt;"&amp;DJ$5,Fluxo!$U:$U,"&lt;="&amp;DK$5,Fluxo!$D:$D,$D158,Fluxo!$E:$E,"&lt;&gt;"&amp;"PERMUTANTE"))</f>
        <v>0</v>
      </c>
      <c r="DL158" s="18">
        <f>IF(DL$5&gt;$G$4,0,SUMIFS(Fluxo!$O:$O,Fluxo!$U:$U,"&gt;"&amp;DK$5,Fluxo!$U:$U,"&lt;="&amp;DL$5,Fluxo!$D:$D,$D158,Fluxo!$E:$E,"&lt;&gt;"&amp;"PERMUTANTE"))</f>
        <v>0</v>
      </c>
      <c r="DM158" s="18">
        <f>IF(DM$5&gt;$G$4,0,SUMIFS(Fluxo!$O:$O,Fluxo!$U:$U,"&gt;"&amp;DL$5,Fluxo!$U:$U,"&lt;="&amp;DM$5,Fluxo!$D:$D,$D158,Fluxo!$E:$E,"&lt;&gt;"&amp;"PERMUTANTE"))</f>
        <v>0</v>
      </c>
      <c r="DN158" s="18">
        <f>IF(DN$5&gt;$G$4,0,SUMIFS(Fluxo!$O:$O,Fluxo!$U:$U,"&gt;"&amp;DM$5,Fluxo!$U:$U,"&lt;="&amp;DN$5,Fluxo!$D:$D,$D158,Fluxo!$E:$E,"&lt;&gt;"&amp;"PERMUTANTE"))</f>
        <v>0</v>
      </c>
      <c r="DO158" s="18">
        <f>IF(DO$5&gt;$G$4,0,SUMIFS(Fluxo!$O:$O,Fluxo!$U:$U,"&gt;"&amp;DN$5,Fluxo!$U:$U,"&lt;="&amp;DO$5,Fluxo!$D:$D,$D158,Fluxo!$E:$E,"&lt;&gt;"&amp;"PERMUTANTE"))</f>
        <v>0</v>
      </c>
      <c r="DP158" s="18">
        <f>IF(DP$5&gt;$G$4,0,SUMIFS(Fluxo!$O:$O,Fluxo!$U:$U,"&gt;"&amp;DO$5,Fluxo!$U:$U,"&lt;="&amp;DP$5,Fluxo!$D:$D,$D158,Fluxo!$E:$E,"&lt;&gt;"&amp;"PERMUTANTE"))</f>
        <v>0</v>
      </c>
      <c r="DQ158" s="18">
        <f>IF(DQ$5&gt;$G$4,0,SUMIFS(Fluxo!$O:$O,Fluxo!$U:$U,"&gt;"&amp;DP$5,Fluxo!$U:$U,"&lt;="&amp;DQ$5,Fluxo!$D:$D,$D158,Fluxo!$E:$E,"&lt;&gt;"&amp;"PERMUTANTE"))</f>
        <v>0</v>
      </c>
      <c r="DR158" s="18">
        <f>IF(DR$5&gt;$G$4,0,SUMIFS(Fluxo!$O:$O,Fluxo!$U:$U,"&gt;"&amp;DQ$5,Fluxo!$U:$U,"&lt;="&amp;DR$5,Fluxo!$D:$D,$D158,Fluxo!$E:$E,"&lt;&gt;"&amp;"PERMUTANTE"))</f>
        <v>0</v>
      </c>
      <c r="DS158" s="18">
        <f>IF(DS$5&gt;$G$4,0,SUMIFS(Fluxo!$O:$O,Fluxo!$U:$U,"&gt;"&amp;DR$5,Fluxo!$U:$U,"&lt;="&amp;DS$5,Fluxo!$D:$D,$D158,Fluxo!$E:$E,"&lt;&gt;"&amp;"PERMUTANTE"))</f>
        <v>0</v>
      </c>
      <c r="DT158" s="18">
        <f>IF(DT$5&gt;$G$4,0,SUMIFS(Fluxo!$O:$O,Fluxo!$U:$U,"&gt;"&amp;DS$5,Fluxo!$U:$U,"&lt;="&amp;DT$5,Fluxo!$D:$D,$D158,Fluxo!$E:$E,"&lt;&gt;"&amp;"PERMUTANTE"))</f>
        <v>0</v>
      </c>
      <c r="DU158" s="18">
        <f>IF(DU$5&gt;$G$4,0,SUMIFS(Fluxo!$O:$O,Fluxo!$U:$U,"&gt;"&amp;DT$5,Fluxo!$U:$U,"&lt;="&amp;DU$5,Fluxo!$D:$D,$D158,Fluxo!$E:$E,"&lt;&gt;"&amp;"PERMUTANTE"))</f>
        <v>0</v>
      </c>
      <c r="DV158" s="18">
        <f>IF(DV$5&gt;$G$4,0,SUMIFS(Fluxo!$O:$O,Fluxo!$U:$U,"&gt;"&amp;DU$5,Fluxo!$U:$U,"&lt;="&amp;DV$5,Fluxo!$D:$D,$D158,Fluxo!$E:$E,"&lt;&gt;"&amp;"PERMUTANTE"))</f>
        <v>0</v>
      </c>
      <c r="DW158" s="18">
        <f>IF(DW$5&gt;$G$4,0,SUMIFS(Fluxo!$O:$O,Fluxo!$U:$U,"&gt;"&amp;DV$5,Fluxo!$U:$U,"&lt;="&amp;DW$5,Fluxo!$D:$D,$D158,Fluxo!$E:$E,"&lt;&gt;"&amp;"PERMUTANTE"))</f>
        <v>0</v>
      </c>
      <c r="DX158" s="18">
        <f>IF(DX$5&gt;$G$4,0,SUMIFS(Fluxo!$O:$O,Fluxo!$U:$U,"&gt;"&amp;DW$5,Fluxo!$U:$U,"&lt;="&amp;DX$5,Fluxo!$D:$D,$D158,Fluxo!$E:$E,"&lt;&gt;"&amp;"PERMUTANTE"))</f>
        <v>0</v>
      </c>
      <c r="DY158" s="18">
        <f>IF(DY$5&gt;$G$4,0,SUMIFS(Fluxo!$O:$O,Fluxo!$U:$U,"&gt;"&amp;DX$5,Fluxo!$U:$U,"&lt;="&amp;DY$5,Fluxo!$D:$D,$D158,Fluxo!$E:$E,"&lt;&gt;"&amp;"PERMUTANTE"))</f>
        <v>0</v>
      </c>
      <c r="DZ158" s="18">
        <f>IF(DZ$5&gt;$G$4,0,SUMIFS(Fluxo!$O:$O,Fluxo!$U:$U,"&gt;"&amp;DY$5,Fluxo!$U:$U,"&lt;="&amp;DZ$5,Fluxo!$D:$D,$D158,Fluxo!$E:$E,"&lt;&gt;"&amp;"PERMUTANTE"))</f>
        <v>0</v>
      </c>
      <c r="EA158" s="18">
        <f>IF(EA$5&gt;$G$4,0,SUMIFS(Fluxo!$O:$O,Fluxo!$U:$U,"&gt;"&amp;DZ$5,Fluxo!$U:$U,"&lt;="&amp;EA$5,Fluxo!$D:$D,$D158,Fluxo!$E:$E,"&lt;&gt;"&amp;"PERMUTANTE"))</f>
        <v>0</v>
      </c>
      <c r="EB158" s="18">
        <f>IF(EB$5&gt;$G$4,0,SUMIFS(Fluxo!$O:$O,Fluxo!$U:$U,"&gt;"&amp;EA$5,Fluxo!$U:$U,"&lt;="&amp;EB$5,Fluxo!$D:$D,$D158,Fluxo!$E:$E,"&lt;&gt;"&amp;"PERMUTANTE"))</f>
        <v>0</v>
      </c>
      <c r="EC158" s="18">
        <f>IF(EC$5&gt;$G$4,0,SUMIFS(Fluxo!$O:$O,Fluxo!$U:$U,"&gt;"&amp;EB$5,Fluxo!$U:$U,"&lt;="&amp;EC$5,Fluxo!$D:$D,$D158,Fluxo!$E:$E,"&lt;&gt;"&amp;"PERMUTANTE"))</f>
        <v>0</v>
      </c>
      <c r="ED158" s="18">
        <f>IF(ED$5&gt;$G$4,0,SUMIFS(Fluxo!$O:$O,Fluxo!$U:$U,"&gt;"&amp;EC$5,Fluxo!$U:$U,"&lt;="&amp;ED$5,Fluxo!$D:$D,$D158,Fluxo!$E:$E,"&lt;&gt;"&amp;"PERMUTANTE"))</f>
        <v>0</v>
      </c>
      <c r="EE158" s="18">
        <f>IF(EE$5&gt;$G$4,0,SUMIFS(Fluxo!$O:$O,Fluxo!$U:$U,"&gt;"&amp;ED$5,Fluxo!$U:$U,"&lt;="&amp;EE$5,Fluxo!$D:$D,$D158,Fluxo!$E:$E,"&lt;&gt;"&amp;"PERMUTANTE"))</f>
        <v>0</v>
      </c>
      <c r="EF158" s="18">
        <f>IF(EF$5&gt;$G$4,0,SUMIFS(Fluxo!$O:$O,Fluxo!$U:$U,"&gt;"&amp;EE$5,Fluxo!$U:$U,"&lt;="&amp;EF$5,Fluxo!$D:$D,$D158,Fluxo!$E:$E,"&lt;&gt;"&amp;"PERMUTANTE"))</f>
        <v>0</v>
      </c>
      <c r="EG158" s="18">
        <f>IF(EG$5&gt;$G$4,0,SUMIFS(Fluxo!$O:$O,Fluxo!$U:$U,"&gt;"&amp;EF$5,Fluxo!$U:$U,"&lt;="&amp;EG$5,Fluxo!$D:$D,$D158,Fluxo!$E:$E,"&lt;&gt;"&amp;"PERMUTANTE"))</f>
        <v>0</v>
      </c>
      <c r="EH158" s="18">
        <f>IF(EH$5&gt;$G$4,0,SUMIFS(Fluxo!$O:$O,Fluxo!$U:$U,"&gt;"&amp;EG$5,Fluxo!$U:$U,"&lt;="&amp;EH$5,Fluxo!$D:$D,$D158,Fluxo!$E:$E,"&lt;&gt;"&amp;"PERMUTANTE"))</f>
        <v>0</v>
      </c>
      <c r="EI158" s="18">
        <f>IF(EI$5&gt;$G$4,0,SUMIFS(Fluxo!$O:$O,Fluxo!$U:$U,"&gt;"&amp;EH$5,Fluxo!$U:$U,"&lt;="&amp;EI$5,Fluxo!$D:$D,$D158,Fluxo!$E:$E,"&lt;&gt;"&amp;"PERMUTANTE"))</f>
        <v>0</v>
      </c>
      <c r="EJ158" s="18">
        <f>IF(EJ$5&gt;$G$4,0,SUMIFS(Fluxo!$O:$O,Fluxo!$U:$U,"&gt;"&amp;EI$5,Fluxo!$U:$U,"&lt;="&amp;EJ$5,Fluxo!$D:$D,$D158,Fluxo!$E:$E,"&lt;&gt;"&amp;"PERMUTANTE"))</f>
        <v>0</v>
      </c>
      <c r="EK158" s="18">
        <f>IF(EK$5&gt;$G$4,0,SUMIFS(Fluxo!$O:$O,Fluxo!$U:$U,"&gt;"&amp;EJ$5,Fluxo!$U:$U,"&lt;="&amp;EK$5,Fluxo!$D:$D,$D158,Fluxo!$E:$E,"&lt;&gt;"&amp;"PERMUTANTE"))</f>
        <v>0</v>
      </c>
      <c r="EL158" s="18">
        <f>IF(EL$5&gt;$G$4,0,SUMIFS(Fluxo!$O:$O,Fluxo!$U:$U,"&gt;"&amp;EK$5,Fluxo!$U:$U,"&lt;="&amp;EL$5,Fluxo!$D:$D,$D158,Fluxo!$E:$E,"&lt;&gt;"&amp;"PERMUTANTE"))</f>
        <v>0</v>
      </c>
      <c r="EM158" s="18">
        <f>IF(EM$5&gt;$G$4,0,SUMIFS(Fluxo!$O:$O,Fluxo!$U:$U,"&gt;"&amp;EL$5,Fluxo!$U:$U,"&lt;="&amp;EM$5,Fluxo!$D:$D,$D158,Fluxo!$E:$E,"&lt;&gt;"&amp;"PERMUTANTE"))</f>
        <v>0</v>
      </c>
      <c r="EN158" s="18">
        <f>IF(EN$5&gt;$G$4,0,SUMIFS(Fluxo!$O:$O,Fluxo!$U:$U,"&gt;"&amp;EM$5,Fluxo!$U:$U,"&lt;="&amp;EN$5,Fluxo!$D:$D,$D158,Fluxo!$E:$E,"&lt;&gt;"&amp;"PERMUTANTE"))</f>
        <v>0</v>
      </c>
      <c r="EO158" s="18">
        <f>IF(EO$5&gt;$G$4,0,SUMIFS(Fluxo!$O:$O,Fluxo!$U:$U,"&gt;"&amp;EN$5,Fluxo!$U:$U,"&lt;="&amp;EO$5,Fluxo!$D:$D,$D158,Fluxo!$E:$E,"&lt;&gt;"&amp;"PERMUTANTE"))</f>
        <v>0</v>
      </c>
      <c r="EP158" s="18">
        <f>IF(EP$5&gt;$G$4,0,SUMIFS(Fluxo!$O:$O,Fluxo!$U:$U,"&gt;"&amp;EO$5,Fluxo!$U:$U,"&lt;="&amp;EP$5,Fluxo!$D:$D,$D158,Fluxo!$E:$E,"&lt;&gt;"&amp;"PERMUTANTE"))</f>
        <v>0</v>
      </c>
      <c r="EQ158" s="18">
        <f>IF(EQ$5&gt;$G$4,0,SUMIFS(Fluxo!$O:$O,Fluxo!$U:$U,"&gt;"&amp;EP$5,Fluxo!$U:$U,"&lt;="&amp;EQ$5,Fluxo!$D:$D,$D158,Fluxo!$E:$E,"&lt;&gt;"&amp;"PERMUTANTE"))</f>
        <v>0</v>
      </c>
      <c r="ER158" s="18">
        <f>IF(ER$5&gt;$G$4,0,SUMIFS(Fluxo!$O:$O,Fluxo!$U:$U,"&gt;"&amp;EQ$5,Fluxo!$U:$U,"&lt;="&amp;ER$5,Fluxo!$D:$D,$D158,Fluxo!$E:$E,"&lt;&gt;"&amp;"PERMUTANTE"))</f>
        <v>0</v>
      </c>
      <c r="ES158" s="18">
        <f>IF(ES$5&gt;$G$4,0,SUMIFS(Fluxo!$O:$O,Fluxo!$U:$U,"&gt;"&amp;ER$5,Fluxo!$U:$U,"&lt;="&amp;ES$5,Fluxo!$D:$D,$D158,Fluxo!$E:$E,"&lt;&gt;"&amp;"PERMUTANTE"))</f>
        <v>0</v>
      </c>
      <c r="ET158" s="18">
        <f>IF(ET$5&gt;$G$4,0,SUMIFS(Fluxo!$O:$O,Fluxo!$U:$U,"&gt;"&amp;ES$5,Fluxo!$U:$U,"&lt;="&amp;ET$5,Fluxo!$D:$D,$D158,Fluxo!$E:$E,"&lt;&gt;"&amp;"PERMUTANTE"))</f>
        <v>0</v>
      </c>
      <c r="EU158" s="18">
        <f>IF(EU$5&gt;$G$4,0,SUMIFS(Fluxo!$O:$O,Fluxo!$U:$U,"&gt;"&amp;ET$5,Fluxo!$U:$U,"&lt;="&amp;EU$5,Fluxo!$D:$D,$D158,Fluxo!$E:$E,"&lt;&gt;"&amp;"PERMUTANTE"))</f>
        <v>0</v>
      </c>
      <c r="EV158" s="18">
        <f>IF(EV$5&gt;$G$4,0,SUMIFS(Fluxo!$O:$O,Fluxo!$U:$U,"&gt;"&amp;EU$5,Fluxo!$U:$U,"&lt;="&amp;EV$5,Fluxo!$D:$D,$D158,Fluxo!$E:$E,"&lt;&gt;"&amp;"PERMUTANTE"))</f>
        <v>0</v>
      </c>
      <c r="EW158" s="18">
        <f>IF(EW$5&gt;$G$4,0,SUMIFS(Fluxo!$O:$O,Fluxo!$U:$U,"&gt;"&amp;EV$5,Fluxo!$U:$U,"&lt;="&amp;EW$5,Fluxo!$D:$D,$D158,Fluxo!$E:$E,"&lt;&gt;"&amp;"PERMUTANTE"))</f>
        <v>0</v>
      </c>
      <c r="EX158" s="18">
        <f>IF(EX$5&gt;$G$4,0,SUMIFS(Fluxo!$O:$O,Fluxo!$U:$U,"&gt;"&amp;EW$5,Fluxo!$U:$U,"&lt;="&amp;EX$5,Fluxo!$D:$D,$D158,Fluxo!$E:$E,"&lt;&gt;"&amp;"PERMUTANTE"))</f>
        <v>0</v>
      </c>
      <c r="EY158" s="18">
        <f>IF(EY$5&gt;$G$4,0,SUMIFS(Fluxo!$O:$O,Fluxo!$U:$U,"&gt;"&amp;EX$5,Fluxo!$U:$U,"&lt;="&amp;EY$5,Fluxo!$D:$D,$D158,Fluxo!$E:$E,"&lt;&gt;"&amp;"PERMUTANTE"))</f>
        <v>0</v>
      </c>
      <c r="EZ158" s="18">
        <f>IF(EZ$5&gt;$G$4,0,SUMIFS(Fluxo!$O:$O,Fluxo!$U:$U,"&gt;"&amp;EY$5,Fluxo!$U:$U,"&lt;="&amp;EZ$5,Fluxo!$D:$D,$D158,Fluxo!$E:$E,"&lt;&gt;"&amp;"PERMUTANTE"))</f>
        <v>0</v>
      </c>
      <c r="FA158" s="18">
        <f>IF(FA$5&gt;$G$4,0,SUMIFS(Fluxo!$O:$O,Fluxo!$U:$U,"&gt;"&amp;EZ$5,Fluxo!$U:$U,"&lt;="&amp;FA$5,Fluxo!$D:$D,$D158,Fluxo!$E:$E,"&lt;&gt;"&amp;"PERMUTANTE"))</f>
        <v>0</v>
      </c>
      <c r="FB158" s="18">
        <f>IF(FB$5&gt;$G$4,0,SUMIFS(Fluxo!$O:$O,Fluxo!$U:$U,"&gt;"&amp;FA$5,Fluxo!$U:$U,"&lt;="&amp;FB$5,Fluxo!$D:$D,$D158,Fluxo!$E:$E,"&lt;&gt;"&amp;"PERMUTANTE"))</f>
        <v>0</v>
      </c>
      <c r="FC158" s="18">
        <f>IF(FC$5&gt;$G$4,0,SUMIFS(Fluxo!$O:$O,Fluxo!$U:$U,"&gt;"&amp;FB$5,Fluxo!$U:$U,"&lt;="&amp;FC$5,Fluxo!$D:$D,$D158,Fluxo!$E:$E,"&lt;&gt;"&amp;"PERMUTANTE"))</f>
        <v>0</v>
      </c>
      <c r="FD158" s="18">
        <f>IF(FD$5&gt;$G$4,0,SUMIFS(Fluxo!$O:$O,Fluxo!$U:$U,"&gt;"&amp;FC$5,Fluxo!$U:$U,"&lt;="&amp;FD$5,Fluxo!$D:$D,$D158,Fluxo!$E:$E,"&lt;&gt;"&amp;"PERMUTANTE"))</f>
        <v>0</v>
      </c>
      <c r="FE158" s="18">
        <f>IF(FE$5&gt;$G$4,0,SUMIFS(Fluxo!$O:$O,Fluxo!$U:$U,"&gt;"&amp;FD$5,Fluxo!$U:$U,"&lt;="&amp;FE$5,Fluxo!$D:$D,$D158,Fluxo!$E:$E,"&lt;&gt;"&amp;"PERMUTANTE"))</f>
        <v>0</v>
      </c>
      <c r="FF158" s="18">
        <f>IF(FF$5&gt;$G$4,0,SUMIFS(Fluxo!$O:$O,Fluxo!$U:$U,"&gt;"&amp;FE$5,Fluxo!$U:$U,"&lt;="&amp;FF$5,Fluxo!$D:$D,$D158,Fluxo!$E:$E,"&lt;&gt;"&amp;"PERMUTANTE"))</f>
        <v>0</v>
      </c>
      <c r="FG158" s="18">
        <f>IF(FG$5&gt;$G$4,0,SUMIFS(Fluxo!$O:$O,Fluxo!$U:$U,"&gt;"&amp;FF$5,Fluxo!$U:$U,"&lt;="&amp;FG$5,Fluxo!$D:$D,$D158,Fluxo!$E:$E,"&lt;&gt;"&amp;"PERMUTANTE"))</f>
        <v>0</v>
      </c>
      <c r="FH158" s="18">
        <f>IF(FH$5&gt;$G$4,0,SUMIFS(Fluxo!$O:$O,Fluxo!$U:$U,"&gt;"&amp;FG$5,Fluxo!$U:$U,"&lt;="&amp;FH$5,Fluxo!$D:$D,$D158,Fluxo!$E:$E,"&lt;&gt;"&amp;"PERMUTANTE"))</f>
        <v>0</v>
      </c>
      <c r="FI158" s="18">
        <f>IF(FI$5&gt;$G$4,0,SUMIFS(Fluxo!$O:$O,Fluxo!$U:$U,"&gt;"&amp;FH$5,Fluxo!$U:$U,"&lt;="&amp;FI$5,Fluxo!$D:$D,$D158,Fluxo!$E:$E,"&lt;&gt;"&amp;"PERMUTANTE"))</f>
        <v>0</v>
      </c>
      <c r="FJ158" s="18">
        <f>IF(FJ$5&gt;$G$4,0,SUMIFS(Fluxo!$O:$O,Fluxo!$U:$U,"&gt;"&amp;FI$5,Fluxo!$U:$U,"&lt;="&amp;FJ$5,Fluxo!$D:$D,$D158,Fluxo!$E:$E,"&lt;&gt;"&amp;"PERMUTANTE"))</f>
        <v>0</v>
      </c>
      <c r="FK158" s="18">
        <f>IF(FK$5&gt;$G$4,0,SUMIFS(Fluxo!$O:$O,Fluxo!$U:$U,"&gt;"&amp;FJ$5,Fluxo!$U:$U,"&lt;="&amp;FK$5,Fluxo!$D:$D,$D158,Fluxo!$E:$E,"&lt;&gt;"&amp;"PERMUTANTE"))</f>
        <v>0</v>
      </c>
      <c r="FL158" s="18">
        <f>IF(FL$5&gt;$G$4,0,SUMIFS(Fluxo!$O:$O,Fluxo!$U:$U,"&gt;"&amp;FK$5,Fluxo!$U:$U,"&lt;="&amp;FL$5,Fluxo!$D:$D,$D158,Fluxo!$E:$E,"&lt;&gt;"&amp;"PERMUTANTE"))</f>
        <v>0</v>
      </c>
      <c r="FM158" s="18">
        <f>IF(FM$5&gt;$G$4,0,SUMIFS(Fluxo!$O:$O,Fluxo!$U:$U,"&gt;"&amp;FL$5,Fluxo!$U:$U,"&lt;="&amp;FM$5,Fluxo!$D:$D,$D158,Fluxo!$E:$E,"&lt;&gt;"&amp;"PERMUTANTE"))</f>
        <v>0</v>
      </c>
      <c r="FN158" s="18">
        <f>IF(FN$5&gt;$G$4,0,SUMIFS(Fluxo!$O:$O,Fluxo!$U:$U,"&gt;"&amp;FM$5,Fluxo!$U:$U,"&lt;="&amp;FN$5,Fluxo!$D:$D,$D158,Fluxo!$E:$E,"&lt;&gt;"&amp;"PERMUTANTE"))</f>
        <v>0</v>
      </c>
      <c r="FO158" s="18">
        <f>IF(FO$5&gt;$G$4,0,SUMIFS(Fluxo!$O:$O,Fluxo!$U:$U,"&gt;"&amp;FN$5,Fluxo!$U:$U,"&lt;="&amp;FO$5,Fluxo!$D:$D,$D158,Fluxo!$E:$E,"&lt;&gt;"&amp;"PERMUTANTE"))</f>
        <v>0</v>
      </c>
      <c r="FP158" s="18">
        <f>IF(FP$5&gt;$G$4,0,SUMIFS(Fluxo!$O:$O,Fluxo!$U:$U,"&gt;"&amp;FO$5,Fluxo!$U:$U,"&lt;="&amp;FP$5,Fluxo!$D:$D,$D158,Fluxo!$E:$E,"&lt;&gt;"&amp;"PERMUTANTE"))</f>
        <v>0</v>
      </c>
      <c r="FQ158" s="18">
        <f>IF(FQ$5&gt;$G$4,0,SUMIFS(Fluxo!$O:$O,Fluxo!$U:$U,"&gt;"&amp;FP$5,Fluxo!$U:$U,"&lt;="&amp;FQ$5,Fluxo!$D:$D,$D158,Fluxo!$E:$E,"&lt;&gt;"&amp;"PERMUTANTE"))</f>
        <v>0</v>
      </c>
      <c r="FR158" s="18">
        <f>IF(FR$5&gt;$G$4,0,SUMIFS(Fluxo!$O:$O,Fluxo!$U:$U,"&gt;"&amp;FQ$5,Fluxo!$U:$U,"&lt;="&amp;FR$5,Fluxo!$D:$D,$D158,Fluxo!$E:$E,"&lt;&gt;"&amp;"PERMUTANTE"))</f>
        <v>0</v>
      </c>
      <c r="FS158" s="18">
        <f>IF(FS$5&gt;$G$4,0,SUMIFS(Fluxo!$O:$O,Fluxo!$U:$U,"&gt;"&amp;FR$5,Fluxo!$U:$U,"&lt;="&amp;FS$5,Fluxo!$D:$D,$D158,Fluxo!$E:$E,"&lt;&gt;"&amp;"PERMUTANTE"))</f>
        <v>0</v>
      </c>
      <c r="FT158" s="18">
        <f>IF(FT$5&gt;$G$4,0,SUMIFS(Fluxo!$O:$O,Fluxo!$U:$U,"&gt;"&amp;FS$5,Fluxo!$U:$U,"&lt;="&amp;FT$5,Fluxo!$D:$D,$D158,Fluxo!$E:$E,"&lt;&gt;"&amp;"PERMUTANTE"))</f>
        <v>0</v>
      </c>
      <c r="FU158" s="18">
        <f>IF(FU$5&gt;$G$4,0,SUMIFS(Fluxo!$O:$O,Fluxo!$U:$U,"&gt;"&amp;FT$5,Fluxo!$U:$U,"&lt;="&amp;FU$5,Fluxo!$D:$D,$D158,Fluxo!$E:$E,"&lt;&gt;"&amp;"PERMUTANTE"))</f>
        <v>0</v>
      </c>
      <c r="FV158" s="18">
        <f>IF(FV$5&gt;$G$4,0,SUMIFS(Fluxo!$O:$O,Fluxo!$U:$U,"&gt;"&amp;FU$5,Fluxo!$U:$U,"&lt;="&amp;FV$5,Fluxo!$D:$D,$D158,Fluxo!$E:$E,"&lt;&gt;"&amp;"PERMUTANTE"))</f>
        <v>0</v>
      </c>
      <c r="FW158" s="18">
        <f>IF(FW$5&gt;$G$4,0,SUMIFS(Fluxo!$O:$O,Fluxo!$U:$U,"&gt;"&amp;FV$5,Fluxo!$U:$U,"&lt;="&amp;FW$5,Fluxo!$D:$D,$D158,Fluxo!$E:$E,"&lt;&gt;"&amp;"PERMUTANTE"))</f>
        <v>0</v>
      </c>
      <c r="FX158" s="18">
        <f>IF(FX$5&gt;$G$4,0,SUMIFS(Fluxo!$O:$O,Fluxo!$U:$U,"&gt;"&amp;FW$5,Fluxo!$U:$U,"&lt;="&amp;FX$5,Fluxo!$D:$D,$D158,Fluxo!$E:$E,"&lt;&gt;"&amp;"PERMUTANTE"))</f>
        <v>0</v>
      </c>
      <c r="FY158" s="18">
        <f>IF(FY$5&gt;$G$4,0,SUMIFS(Fluxo!$O:$O,Fluxo!$U:$U,"&gt;"&amp;FX$5,Fluxo!$U:$U,"&lt;="&amp;FY$5,Fluxo!$D:$D,$D158,Fluxo!$E:$E,"&lt;&gt;"&amp;"PERMUTANTE"))</f>
        <v>0</v>
      </c>
      <c r="FZ158" s="18">
        <f>IF(FZ$5&gt;$G$4,0,SUMIFS(Fluxo!$O:$O,Fluxo!$U:$U,"&gt;"&amp;FY$5,Fluxo!$U:$U,"&lt;="&amp;FZ$5,Fluxo!$D:$D,$D158,Fluxo!$E:$E,"&lt;&gt;"&amp;"PERMUTANTE"))</f>
        <v>0</v>
      </c>
      <c r="GA158" s="18">
        <f>IF(GA$5&gt;$G$4,0,SUMIFS(Fluxo!$O:$O,Fluxo!$U:$U,"&gt;"&amp;FZ$5,Fluxo!$U:$U,"&lt;="&amp;GA$5,Fluxo!$D:$D,$D158,Fluxo!$E:$E,"&lt;&gt;"&amp;"PERMUTANTE"))</f>
        <v>0</v>
      </c>
      <c r="GB158" s="18">
        <f>IF(GB$5&gt;$G$4,0,SUMIFS(Fluxo!$O:$O,Fluxo!$U:$U,"&gt;"&amp;GA$5,Fluxo!$U:$U,"&lt;="&amp;GB$5,Fluxo!$D:$D,$D158,Fluxo!$E:$E,"&lt;&gt;"&amp;"PERMUTANTE"))</f>
        <v>0</v>
      </c>
      <c r="GC158" s="18">
        <f>IF(GC$5&gt;$G$4,0,SUMIFS(Fluxo!$O:$O,Fluxo!$U:$U,"&gt;"&amp;GB$5,Fluxo!$U:$U,"&lt;="&amp;GC$5,Fluxo!$D:$D,$D158,Fluxo!$E:$E,"&lt;&gt;"&amp;"PERMUTANTE"))</f>
        <v>0</v>
      </c>
      <c r="GD158" s="18">
        <f>IF(GD$5&gt;$G$4,0,SUMIFS(Fluxo!$O:$O,Fluxo!$U:$U,"&gt;"&amp;GC$5,Fluxo!$U:$U,"&lt;="&amp;GD$5,Fluxo!$D:$D,$D158,Fluxo!$E:$E,"&lt;&gt;"&amp;"PERMUTANTE"))</f>
        <v>0</v>
      </c>
      <c r="GE158" s="18">
        <f>IF(GE$5&gt;$G$4,0,SUMIFS(Fluxo!$O:$O,Fluxo!$U:$U,"&gt;"&amp;GD$5,Fluxo!$U:$U,"&lt;="&amp;GE$5,Fluxo!$D:$D,$D158,Fluxo!$E:$E,"&lt;&gt;"&amp;"PERMUTANTE"))</f>
        <v>0</v>
      </c>
      <c r="GF158" s="18">
        <f>IF(GF$5&gt;$G$4,0,SUMIFS(Fluxo!$O:$O,Fluxo!$U:$U,"&gt;"&amp;GE$5,Fluxo!$U:$U,"&lt;="&amp;GF$5,Fluxo!$D:$D,$D158,Fluxo!$E:$E,"&lt;&gt;"&amp;"PERMUTANTE"))</f>
        <v>0</v>
      </c>
      <c r="GG158" s="18">
        <f>IF(GG$5&gt;$G$4,0,SUMIFS(Fluxo!$O:$O,Fluxo!$U:$U,"&gt;"&amp;GF$5,Fluxo!$U:$U,"&lt;="&amp;GG$5,Fluxo!$D:$D,$D158,Fluxo!$E:$E,"&lt;&gt;"&amp;"PERMUTANTE"))</f>
        <v>0</v>
      </c>
      <c r="GH158" s="18">
        <f>IF(GH$5&gt;$G$4,0,SUMIFS(Fluxo!$O:$O,Fluxo!$U:$U,"&gt;"&amp;GG$5,Fluxo!$U:$U,"&lt;="&amp;GH$5,Fluxo!$D:$D,$D158,Fluxo!$E:$E,"&lt;&gt;"&amp;"PERMUTANTE"))</f>
        <v>0</v>
      </c>
      <c r="GI158" s="18">
        <f>IF(GI$5&gt;$G$4,0,SUMIFS(Fluxo!$O:$O,Fluxo!$U:$U,"&gt;"&amp;GH$5,Fluxo!$U:$U,"&lt;="&amp;GI$5,Fluxo!$D:$D,$D158,Fluxo!$E:$E,"&lt;&gt;"&amp;"PERMUTANTE"))</f>
        <v>0</v>
      </c>
      <c r="GJ158" s="18">
        <f>IF(GJ$5&gt;$G$4,0,SUMIFS(Fluxo!$O:$O,Fluxo!$U:$U,"&gt;"&amp;GI$5,Fluxo!$U:$U,"&lt;="&amp;GJ$5,Fluxo!$D:$D,$D158,Fluxo!$E:$E,"&lt;&gt;"&amp;"PERMUTANTE"))</f>
        <v>0</v>
      </c>
      <c r="GK158" s="18">
        <f>IF(GK$5&gt;$G$4,0,SUMIFS(Fluxo!$O:$O,Fluxo!$U:$U,"&gt;"&amp;GJ$5,Fluxo!$U:$U,"&lt;="&amp;GK$5,Fluxo!$D:$D,$D158,Fluxo!$E:$E,"&lt;&gt;"&amp;"PERMUTANTE"))</f>
        <v>0</v>
      </c>
      <c r="GL158" s="18">
        <f>IF(GL$5&gt;$G$4,0,SUMIFS(Fluxo!$O:$O,Fluxo!$U:$U,"&gt;"&amp;GK$5,Fluxo!$U:$U,"&lt;="&amp;GL$5,Fluxo!$D:$D,$D158,Fluxo!$E:$E,"&lt;&gt;"&amp;"PERMUTANTE"))</f>
        <v>0</v>
      </c>
      <c r="GM158" s="18">
        <f>IF(GM$5&gt;$G$4,0,SUMIFS(Fluxo!$O:$O,Fluxo!$U:$U,"&gt;"&amp;GL$5,Fluxo!$U:$U,"&lt;="&amp;GM$5,Fluxo!$D:$D,$D158,Fluxo!$E:$E,"&lt;&gt;"&amp;"PERMUTANTE"))</f>
        <v>0</v>
      </c>
      <c r="GN158" s="18">
        <f>IF(GN$5&gt;$G$4,0,SUMIFS(Fluxo!$O:$O,Fluxo!$U:$U,"&gt;"&amp;GM$5,Fluxo!$U:$U,"&lt;="&amp;GN$5,Fluxo!$D:$D,$D158,Fluxo!$E:$E,"&lt;&gt;"&amp;"PERMUTANTE"))</f>
        <v>0</v>
      </c>
      <c r="GO158" s="18">
        <f>IF(GO$5&gt;$G$4,0,SUMIFS(Fluxo!$O:$O,Fluxo!$U:$U,"&gt;"&amp;GN$5,Fluxo!$U:$U,"&lt;="&amp;GO$5,Fluxo!$D:$D,$D158,Fluxo!$E:$E,"&lt;&gt;"&amp;"PERMUTANTE"))</f>
        <v>0</v>
      </c>
      <c r="GP158" s="18">
        <f>IF(GP$5&gt;$G$4,0,SUMIFS(Fluxo!$O:$O,Fluxo!$U:$U,"&gt;"&amp;GO$5,Fluxo!$U:$U,"&lt;="&amp;GP$5,Fluxo!$D:$D,$D158,Fluxo!$E:$E,"&lt;&gt;"&amp;"PERMUTANTE"))</f>
        <v>0</v>
      </c>
      <c r="GQ158" s="18">
        <f>IF(GQ$5&gt;$G$4,0,SUMIFS(Fluxo!$O:$O,Fluxo!$U:$U,"&gt;"&amp;GP$5,Fluxo!$U:$U,"&lt;="&amp;GQ$5,Fluxo!$D:$D,$D158,Fluxo!$E:$E,"&lt;&gt;"&amp;"PERMUTANTE"))</f>
        <v>0</v>
      </c>
      <c r="GR158" s="18">
        <f>IF(GR$5&gt;$G$4,0,SUMIFS(Fluxo!$O:$O,Fluxo!$U:$U,"&gt;"&amp;GQ$5,Fluxo!$U:$U,"&lt;="&amp;GR$5,Fluxo!$D:$D,$D158,Fluxo!$E:$E,"&lt;&gt;"&amp;"PERMUTANTE"))</f>
        <v>0</v>
      </c>
      <c r="GS158" s="18">
        <f>IF(GS$5&gt;$G$4,0,SUMIFS(Fluxo!$O:$O,Fluxo!$U:$U,"&gt;"&amp;GR$5,Fluxo!$U:$U,"&lt;="&amp;GS$5,Fluxo!$D:$D,$D158,Fluxo!$E:$E,"&lt;&gt;"&amp;"PERMUTANTE"))</f>
        <v>0</v>
      </c>
      <c r="GT158" s="18">
        <f>IF(GT$5&gt;$G$4,0,SUMIFS(Fluxo!$O:$O,Fluxo!$U:$U,"&gt;"&amp;GS$5,Fluxo!$U:$U,"&lt;="&amp;GT$5,Fluxo!$D:$D,$D158,Fluxo!$E:$E,"&lt;&gt;"&amp;"PERMUTANTE"))</f>
        <v>0</v>
      </c>
      <c r="GU158" s="18">
        <f>IF(GU$5&gt;$G$4,0,SUMIFS(Fluxo!$O:$O,Fluxo!$U:$U,"&gt;"&amp;GT$5,Fluxo!$U:$U,"&lt;="&amp;GU$5,Fluxo!$D:$D,$D158,Fluxo!$E:$E,"&lt;&gt;"&amp;"PERMUTANTE"))</f>
        <v>0</v>
      </c>
      <c r="GV158" s="18">
        <f>IF(GV$5&gt;$G$4,0,SUMIFS(Fluxo!$O:$O,Fluxo!$U:$U,"&gt;"&amp;GU$5,Fluxo!$U:$U,"&lt;="&amp;GV$5,Fluxo!$D:$D,$D158,Fluxo!$E:$E,"&lt;&gt;"&amp;"PERMUTANTE"))</f>
        <v>0</v>
      </c>
      <c r="GW158" s="18">
        <f>IF(GW$5&gt;$G$4,0,SUMIFS(Fluxo!$O:$O,Fluxo!$U:$U,"&gt;"&amp;GV$5,Fluxo!$U:$U,"&lt;="&amp;GW$5,Fluxo!$D:$D,$D158,Fluxo!$E:$E,"&lt;&gt;"&amp;"PERMUTANTE"))</f>
        <v>0</v>
      </c>
      <c r="GX158" s="18">
        <f>IF(GX$5&gt;$G$4,0,SUMIFS(Fluxo!$O:$O,Fluxo!$U:$U,"&gt;"&amp;GW$5,Fluxo!$U:$U,"&lt;="&amp;GX$5,Fluxo!$D:$D,$D158,Fluxo!$E:$E,"&lt;&gt;"&amp;"PERMUTANTE"))</f>
        <v>0</v>
      </c>
      <c r="GY158" s="18">
        <f>IF(GY$5&gt;$G$4,0,SUMIFS(Fluxo!$O:$O,Fluxo!$U:$U,"&gt;"&amp;GX$5,Fluxo!$U:$U,"&lt;="&amp;GY$5,Fluxo!$D:$D,$D158,Fluxo!$E:$E,"&lt;&gt;"&amp;"PERMUTANTE"))</f>
        <v>0</v>
      </c>
      <c r="GZ158" s="18">
        <f>IF(GZ$5&gt;$G$4,0,SUMIFS(Fluxo!$O:$O,Fluxo!$U:$U,"&gt;"&amp;GY$5,Fluxo!$U:$U,"&lt;="&amp;GZ$5,Fluxo!$D:$D,$D158,Fluxo!$E:$E,"&lt;&gt;"&amp;"PERMUTANTE"))</f>
        <v>0</v>
      </c>
      <c r="HA158" s="18">
        <f>IF(HA$5&gt;$G$4,0,SUMIFS(Fluxo!$O:$O,Fluxo!$U:$U,"&gt;"&amp;GZ$5,Fluxo!$U:$U,"&lt;="&amp;HA$5,Fluxo!$D:$D,$D158,Fluxo!$E:$E,"&lt;&gt;"&amp;"PERMUTANTE"))</f>
        <v>0</v>
      </c>
      <c r="HB158" s="18">
        <f>IF(HB$5&gt;$G$4,0,SUMIFS(Fluxo!$O:$O,Fluxo!$U:$U,"&gt;"&amp;HA$5,Fluxo!$U:$U,"&lt;="&amp;HB$5,Fluxo!$D:$D,$D158,Fluxo!$E:$E,"&lt;&gt;"&amp;"PERMUTANTE"))</f>
        <v>0</v>
      </c>
      <c r="HC158" s="18">
        <f>IF(HC$5&gt;$G$4,0,SUMIFS(Fluxo!$O:$O,Fluxo!$U:$U,"&gt;"&amp;HB$5,Fluxo!$U:$U,"&lt;="&amp;HC$5,Fluxo!$D:$D,$D158,Fluxo!$E:$E,"&lt;&gt;"&amp;"PERMUTANTE"))</f>
        <v>0</v>
      </c>
      <c r="HD158" s="18">
        <f>IF(HD$5&gt;$G$4,0,SUMIFS(Fluxo!$O:$O,Fluxo!$U:$U,"&gt;"&amp;HC$5,Fluxo!$U:$U,"&lt;="&amp;HD$5,Fluxo!$D:$D,$D158,Fluxo!$E:$E,"&lt;&gt;"&amp;"PERMUTANTE"))</f>
        <v>0</v>
      </c>
      <c r="HE158" s="18">
        <f>IF(HE$5&gt;$G$4,0,SUMIFS(Fluxo!$O:$O,Fluxo!$U:$U,"&gt;"&amp;HD$5,Fluxo!$U:$U,"&lt;="&amp;HE$5,Fluxo!$D:$D,$D158,Fluxo!$E:$E,"&lt;&gt;"&amp;"PERMUTANTE"))</f>
        <v>0</v>
      </c>
      <c r="HF158" s="18">
        <f>IF(HF$5&gt;$G$4,0,SUMIFS(Fluxo!$O:$O,Fluxo!$U:$U,"&gt;"&amp;HE$5,Fluxo!$U:$U,"&lt;="&amp;HF$5,Fluxo!$D:$D,$D158,Fluxo!$E:$E,"&lt;&gt;"&amp;"PERMUTANTE"))</f>
        <v>0</v>
      </c>
    </row>
    <row r="159" spans="1:214">
      <c r="A159" s="20">
        <f t="shared" si="13"/>
        <v>149</v>
      </c>
      <c r="B159" s="140" t="str">
        <f>'Check Carteira'!C151</f>
        <v>E.1016.99.03.3014</v>
      </c>
      <c r="C159" s="141">
        <v>1</v>
      </c>
      <c r="D159" s="129" t="str">
        <f>'Check Carteira'!F151</f>
        <v>S-3014</v>
      </c>
      <c r="E159" s="21" t="str">
        <f>IFERROR(INDEX(Contratos!L:L,MATCH(D159,Contratos!R:R,0)),"")</f>
        <v/>
      </c>
      <c r="F159" s="139" t="str">
        <f>IFERROR(INDEX(Contratos!G:G,MATCH(D159,Contratos!R:R,0)),"")</f>
        <v/>
      </c>
      <c r="H159" s="83">
        <f t="shared" si="14"/>
        <v>1</v>
      </c>
      <c r="J159" s="18">
        <f>IF(J$5&gt;$G$4,0,SUMIFS(Fluxo!$O:$O,Fluxo!$U:$U,"&gt;"&amp;I$5,Fluxo!$U:$U,"&lt;="&amp;J$5,Fluxo!$D:$D,$D159))</f>
        <v>0</v>
      </c>
      <c r="K159" s="18">
        <f>IF(K$5&gt;$G$4,0,SUMIFS(Fluxo!$O:$O,Fluxo!$U:$U,"&gt;"&amp;J$5,Fluxo!$U:$U,"&lt;="&amp;K$5,Fluxo!$D:$D,$D159))</f>
        <v>1</v>
      </c>
      <c r="L159" s="18">
        <f>IF(L$5&gt;$G$4,0,SUMIFS(Fluxo!$O:$O,Fluxo!$U:$U,"&gt;"&amp;K$5,Fluxo!$U:$U,"&lt;="&amp;L$5,Fluxo!$D:$D,$D159))</f>
        <v>0</v>
      </c>
      <c r="M159" s="18">
        <f>IF(M$5&gt;$G$4,0,SUMIFS(Fluxo!$O:$O,Fluxo!$U:$U,"&gt;"&amp;L$5,Fluxo!$U:$U,"&lt;="&amp;M$5,Fluxo!$D:$D,$D159))</f>
        <v>0</v>
      </c>
      <c r="N159" s="18">
        <f>IF(N$5&gt;$G$4,0,SUMIFS(Fluxo!$O:$O,Fluxo!$U:$U,"&gt;"&amp;M$5,Fluxo!$U:$U,"&lt;="&amp;N$5,Fluxo!$D:$D,$D159))</f>
        <v>0</v>
      </c>
      <c r="O159" s="18">
        <f>IF(O$5&gt;$G$4,0,SUMIFS(Fluxo!$O:$O,Fluxo!$U:$U,"&gt;"&amp;N$5,Fluxo!$U:$U,"&lt;="&amp;O$5,Fluxo!$D:$D,$D159))</f>
        <v>0</v>
      </c>
      <c r="P159" s="18">
        <f>IF(P$5&gt;$G$4,0,SUMIFS(Fluxo!$O:$O,Fluxo!$U:$U,"&gt;"&amp;O$5,Fluxo!$U:$U,"&lt;="&amp;P$5,Fluxo!$D:$D,$D159))</f>
        <v>0</v>
      </c>
      <c r="Q159" s="18">
        <f>IF(Q$5&gt;$G$4,0,SUMIFS(Fluxo!$O:$O,Fluxo!$U:$U,"&gt;"&amp;P$5,Fluxo!$U:$U,"&lt;="&amp;Q$5,Fluxo!$D:$D,$D159))</f>
        <v>0</v>
      </c>
      <c r="R159" s="18">
        <f>IF(R$5&gt;$G$4,0,SUMIFS(Fluxo!$O:$O,Fluxo!$U:$U,"&gt;"&amp;Q$5,Fluxo!$U:$U,"&lt;="&amp;R$5,Fluxo!$D:$D,$D159))</f>
        <v>0</v>
      </c>
      <c r="S159" s="18">
        <f>IF(S$5&gt;$G$4,0,SUMIFS(Fluxo!$O:$O,Fluxo!$U:$U,"&gt;"&amp;R$5,Fluxo!$U:$U,"&lt;="&amp;S$5,Fluxo!$D:$D,$D159,Fluxo!$E:$E,"&lt;&gt;"&amp;"PERMUTANTE"))</f>
        <v>0</v>
      </c>
      <c r="T159" s="18">
        <f>IF(T$5&gt;$G$4,0,SUMIFS(Fluxo!$O:$O,Fluxo!$U:$U,"&gt;"&amp;S$5,Fluxo!$U:$U,"&lt;="&amp;T$5,Fluxo!$D:$D,$D159,Fluxo!$E:$E,"&lt;&gt;"&amp;"PERMUTANTE"))</f>
        <v>0</v>
      </c>
      <c r="U159" s="18">
        <f>IF(U$5&gt;$G$4,0,SUMIFS(Fluxo!$O:$O,Fluxo!$U:$U,"&gt;"&amp;T$5,Fluxo!$U:$U,"&lt;="&amp;U$5,Fluxo!$D:$D,$D159,Fluxo!$E:$E,"&lt;&gt;"&amp;"PERMUTANTE"))</f>
        <v>0</v>
      </c>
      <c r="V159" s="18">
        <f>IF(V$5&gt;$G$4,0,SUMIFS(Fluxo!$O:$O,Fluxo!$U:$U,"&gt;"&amp;U$5,Fluxo!$U:$U,"&lt;="&amp;V$5,Fluxo!$D:$D,$D159,Fluxo!$E:$E,"&lt;&gt;"&amp;"PERMUTANTE"))</f>
        <v>0</v>
      </c>
      <c r="W159" s="18">
        <f>IF(W$5&gt;$G$4,0,SUMIFS(Fluxo!$O:$O,Fluxo!$U:$U,"&gt;"&amp;V$5,Fluxo!$U:$U,"&lt;="&amp;W$5,Fluxo!$D:$D,$D159,Fluxo!$E:$E,"&lt;&gt;"&amp;"PERMUTANTE"))</f>
        <v>0</v>
      </c>
      <c r="X159" s="18">
        <f>IF(X$5&gt;$G$4,0,SUMIFS(Fluxo!$O:$O,Fluxo!$U:$U,"&gt;"&amp;W$5,Fluxo!$U:$U,"&lt;="&amp;X$5,Fluxo!$D:$D,$D159,Fluxo!$E:$E,"&lt;&gt;"&amp;"PERMUTANTE"))</f>
        <v>0</v>
      </c>
      <c r="Y159" s="18">
        <f>IF(Y$5&gt;$G$4,0,SUMIFS(Fluxo!$O:$O,Fluxo!$U:$U,"&gt;"&amp;X$5,Fluxo!$U:$U,"&lt;="&amp;Y$5,Fluxo!$D:$D,$D159,Fluxo!$E:$E,"&lt;&gt;"&amp;"PERMUTANTE"))</f>
        <v>0</v>
      </c>
      <c r="Z159" s="18">
        <f>IF(Z$5&gt;$G$4,0,SUMIFS(Fluxo!$O:$O,Fluxo!$U:$U,"&gt;"&amp;Y$5,Fluxo!$U:$U,"&lt;="&amp;Z$5,Fluxo!$D:$D,$D159,Fluxo!$E:$E,"&lt;&gt;"&amp;"PERMUTANTE"))</f>
        <v>0</v>
      </c>
      <c r="AA159" s="18">
        <f>IF(AA$5&gt;$G$4,0,SUMIFS(Fluxo!$O:$O,Fluxo!$U:$U,"&gt;"&amp;Z$5,Fluxo!$U:$U,"&lt;="&amp;AA$5,Fluxo!$D:$D,$D159,Fluxo!$E:$E,"&lt;&gt;"&amp;"PERMUTANTE"))</f>
        <v>0</v>
      </c>
      <c r="AB159" s="18">
        <f>IF(AB$5&gt;$G$4,0,SUMIFS(Fluxo!$O:$O,Fluxo!$U:$U,"&gt;"&amp;AA$5,Fluxo!$U:$U,"&lt;="&amp;AB$5,Fluxo!$D:$D,$D159,Fluxo!$E:$E,"&lt;&gt;"&amp;"PERMUTANTE"))</f>
        <v>0</v>
      </c>
      <c r="AC159" s="18">
        <f>IF(AC$5&gt;$G$4,0,SUMIFS(Fluxo!$O:$O,Fluxo!$U:$U,"&gt;"&amp;AB$5,Fluxo!$U:$U,"&lt;="&amp;AC$5,Fluxo!$D:$D,$D159,Fluxo!$E:$E,"&lt;&gt;"&amp;"PERMUTANTE"))</f>
        <v>0</v>
      </c>
      <c r="AD159" s="18">
        <f>IF(AD$5&gt;$G$4,0,SUMIFS(Fluxo!$O:$O,Fluxo!$U:$U,"&gt;"&amp;AC$5,Fluxo!$U:$U,"&lt;="&amp;AD$5,Fluxo!$D:$D,$D159,Fluxo!$E:$E,"&lt;&gt;"&amp;"PERMUTANTE"))</f>
        <v>0</v>
      </c>
      <c r="AE159" s="18">
        <f>IF(AE$5&gt;$G$4,0,SUMIFS(Fluxo!$O:$O,Fluxo!$U:$U,"&gt;"&amp;AD$5,Fluxo!$U:$U,"&lt;="&amp;AE$5,Fluxo!$D:$D,$D159,Fluxo!$E:$E,"&lt;&gt;"&amp;"PERMUTANTE"))</f>
        <v>0</v>
      </c>
      <c r="AF159" s="18">
        <f>IF(AF$5&gt;$G$4,0,SUMIFS(Fluxo!$O:$O,Fluxo!$U:$U,"&gt;"&amp;AE$5,Fluxo!$U:$U,"&lt;="&amp;AF$5,Fluxo!$D:$D,$D159,Fluxo!$E:$E,"&lt;&gt;"&amp;"PERMUTANTE"))</f>
        <v>0</v>
      </c>
      <c r="AG159" s="18">
        <f>IF(AG$5&gt;$G$4,0,SUMIFS(Fluxo!$O:$O,Fluxo!$U:$U,"&gt;"&amp;AF$5,Fluxo!$U:$U,"&lt;="&amp;AG$5,Fluxo!$D:$D,$D159,Fluxo!$E:$E,"&lt;&gt;"&amp;"PERMUTANTE"))</f>
        <v>0</v>
      </c>
      <c r="AH159" s="18">
        <f>IF(AH$5&gt;$G$4,0,SUMIFS(Fluxo!$O:$O,Fluxo!$U:$U,"&gt;"&amp;AG$5,Fluxo!$U:$U,"&lt;="&amp;AH$5,Fluxo!$D:$D,$D159,Fluxo!$E:$E,"&lt;&gt;"&amp;"PERMUTANTE"))</f>
        <v>0</v>
      </c>
      <c r="AI159" s="18">
        <f>IF(AI$5&gt;$G$4,0,SUMIFS(Fluxo!$O:$O,Fluxo!$U:$U,"&gt;"&amp;AH$5,Fluxo!$U:$U,"&lt;="&amp;AI$5,Fluxo!$D:$D,$D159,Fluxo!$E:$E,"&lt;&gt;"&amp;"PERMUTANTE"))</f>
        <v>0</v>
      </c>
      <c r="AJ159" s="18">
        <f>IF(AJ$5&gt;$G$4,0,SUMIFS(Fluxo!$O:$O,Fluxo!$U:$U,"&gt;"&amp;AI$5,Fluxo!$U:$U,"&lt;="&amp;AJ$5,Fluxo!$D:$D,$D159,Fluxo!$E:$E,"&lt;&gt;"&amp;"PERMUTANTE"))</f>
        <v>0</v>
      </c>
      <c r="AK159" s="18">
        <f>IF(AK$5&gt;$G$4,0,SUMIFS(Fluxo!$O:$O,Fluxo!$U:$U,"&gt;"&amp;AJ$5,Fluxo!$U:$U,"&lt;="&amp;AK$5,Fluxo!$D:$D,$D159,Fluxo!$E:$E,"&lt;&gt;"&amp;"PERMUTANTE"))</f>
        <v>0</v>
      </c>
      <c r="AL159" s="18">
        <f>IF(AL$5&gt;$G$4,0,SUMIFS(Fluxo!$O:$O,Fluxo!$U:$U,"&gt;"&amp;AK$5,Fluxo!$U:$U,"&lt;="&amp;AL$5,Fluxo!$D:$D,$D159,Fluxo!$E:$E,"&lt;&gt;"&amp;"PERMUTANTE"))</f>
        <v>0</v>
      </c>
      <c r="AM159" s="18">
        <f>IF(AM$5&gt;$G$4,0,SUMIFS(Fluxo!$O:$O,Fluxo!$U:$U,"&gt;"&amp;AL$5,Fluxo!$U:$U,"&lt;="&amp;AM$5,Fluxo!$D:$D,$D159,Fluxo!$E:$E,"&lt;&gt;"&amp;"PERMUTANTE"))</f>
        <v>0</v>
      </c>
      <c r="AN159" s="18">
        <f>IF(AN$5&gt;$G$4,0,SUMIFS(Fluxo!$O:$O,Fluxo!$U:$U,"&gt;"&amp;AM$5,Fluxo!$U:$U,"&lt;="&amp;AN$5,Fluxo!$D:$D,$D159,Fluxo!$E:$E,"&lt;&gt;"&amp;"PERMUTANTE"))</f>
        <v>0</v>
      </c>
      <c r="AO159" s="18">
        <f>IF(AO$5&gt;$G$4,0,SUMIFS(Fluxo!$O:$O,Fluxo!$U:$U,"&gt;"&amp;AN$5,Fluxo!$U:$U,"&lt;="&amp;AO$5,Fluxo!$D:$D,$D159,Fluxo!$E:$E,"&lt;&gt;"&amp;"PERMUTANTE"))</f>
        <v>0</v>
      </c>
      <c r="AP159" s="18">
        <f>IF(AP$5&gt;$G$4,0,SUMIFS(Fluxo!$O:$O,Fluxo!$U:$U,"&gt;"&amp;AO$5,Fluxo!$U:$U,"&lt;="&amp;AP$5,Fluxo!$D:$D,$D159,Fluxo!$E:$E,"&lt;&gt;"&amp;"PERMUTANTE"))</f>
        <v>0</v>
      </c>
      <c r="AQ159" s="18">
        <f>IF(AQ$5&gt;$G$4,0,SUMIFS(Fluxo!$O:$O,Fluxo!$U:$U,"&gt;"&amp;AP$5,Fluxo!$U:$U,"&lt;="&amp;AQ$5,Fluxo!$D:$D,$D159,Fluxo!$E:$E,"&lt;&gt;"&amp;"PERMUTANTE"))</f>
        <v>0</v>
      </c>
      <c r="AR159" s="18">
        <f>IF(AR$5&gt;$G$4,0,SUMIFS(Fluxo!$O:$O,Fluxo!$U:$U,"&gt;"&amp;AQ$5,Fluxo!$U:$U,"&lt;="&amp;AR$5,Fluxo!$D:$D,$D159,Fluxo!$E:$E,"&lt;&gt;"&amp;"PERMUTANTE"))</f>
        <v>0</v>
      </c>
      <c r="AS159" s="18">
        <f>IF(AS$5&gt;$G$4,0,SUMIFS(Fluxo!$O:$O,Fluxo!$U:$U,"&gt;"&amp;AR$5,Fluxo!$U:$U,"&lt;="&amp;AS$5,Fluxo!$D:$D,$D159,Fluxo!$E:$E,"&lt;&gt;"&amp;"PERMUTANTE"))</f>
        <v>0</v>
      </c>
      <c r="AT159" s="18">
        <f>IF(AT$5&gt;$G$4,0,SUMIFS(Fluxo!$O:$O,Fluxo!$U:$U,"&gt;"&amp;AS$5,Fluxo!$U:$U,"&lt;="&amp;AT$5,Fluxo!$D:$D,$D159,Fluxo!$E:$E,"&lt;&gt;"&amp;"PERMUTANTE"))</f>
        <v>0</v>
      </c>
      <c r="AU159" s="18">
        <f>IF(AU$5&gt;$G$4,0,SUMIFS(Fluxo!$O:$O,Fluxo!$U:$U,"&gt;"&amp;AT$5,Fluxo!$U:$U,"&lt;="&amp;AU$5,Fluxo!$D:$D,$D159,Fluxo!$E:$E,"&lt;&gt;"&amp;"PERMUTANTE"))</f>
        <v>0</v>
      </c>
      <c r="AV159" s="18">
        <f>IF(AV$5&gt;$G$4,0,SUMIFS(Fluxo!$O:$O,Fluxo!$U:$U,"&gt;"&amp;AU$5,Fluxo!$U:$U,"&lt;="&amp;AV$5,Fluxo!$D:$D,$D159,Fluxo!$E:$E,"&lt;&gt;"&amp;"PERMUTANTE"))</f>
        <v>0</v>
      </c>
      <c r="AW159" s="18">
        <f>IF(AW$5&gt;$G$4,0,SUMIFS(Fluxo!$O:$O,Fluxo!$U:$U,"&gt;"&amp;AV$5,Fluxo!$U:$U,"&lt;="&amp;AW$5,Fluxo!$D:$D,$D159,Fluxo!$E:$E,"&lt;&gt;"&amp;"PERMUTANTE"))</f>
        <v>0</v>
      </c>
      <c r="AX159" s="18">
        <f>IF(AX$5&gt;$G$4,0,SUMIFS(Fluxo!$O:$O,Fluxo!$U:$U,"&gt;"&amp;AW$5,Fluxo!$U:$U,"&lt;="&amp;AX$5,Fluxo!$D:$D,$D159,Fluxo!$E:$E,"&lt;&gt;"&amp;"PERMUTANTE"))</f>
        <v>0</v>
      </c>
      <c r="AY159" s="18">
        <f>IF(AY$5&gt;$G$4,0,SUMIFS(Fluxo!$O:$O,Fluxo!$U:$U,"&gt;"&amp;AX$5,Fluxo!$U:$U,"&lt;="&amp;AY$5,Fluxo!$D:$D,$D159,Fluxo!$E:$E,"&lt;&gt;"&amp;"PERMUTANTE"))</f>
        <v>0</v>
      </c>
      <c r="AZ159" s="18">
        <f>IF(AZ$5&gt;$G$4,0,SUMIFS(Fluxo!$O:$O,Fluxo!$U:$U,"&gt;"&amp;AY$5,Fluxo!$U:$U,"&lt;="&amp;AZ$5,Fluxo!$D:$D,$D159,Fluxo!$E:$E,"&lt;&gt;"&amp;"PERMUTANTE"))</f>
        <v>0</v>
      </c>
      <c r="BA159" s="18">
        <f>IF(BA$5&gt;$G$4,0,SUMIFS(Fluxo!$O:$O,Fluxo!$U:$U,"&gt;"&amp;AZ$5,Fluxo!$U:$U,"&lt;="&amp;BA$5,Fluxo!$D:$D,$D159,Fluxo!$E:$E,"&lt;&gt;"&amp;"PERMUTANTE"))</f>
        <v>0</v>
      </c>
      <c r="BB159" s="18">
        <f>IF(BB$5&gt;$G$4,0,SUMIFS(Fluxo!$O:$O,Fluxo!$U:$U,"&gt;"&amp;BA$5,Fluxo!$U:$U,"&lt;="&amp;BB$5,Fluxo!$D:$D,$D159,Fluxo!$E:$E,"&lt;&gt;"&amp;"PERMUTANTE"))</f>
        <v>0</v>
      </c>
      <c r="BC159" s="18">
        <f>IF(BC$5&gt;$G$4,0,SUMIFS(Fluxo!$O:$O,Fluxo!$U:$U,"&gt;"&amp;BB$5,Fluxo!$U:$U,"&lt;="&amp;BC$5,Fluxo!$D:$D,$D159,Fluxo!$E:$E,"&lt;&gt;"&amp;"PERMUTANTE"))</f>
        <v>0</v>
      </c>
      <c r="BD159" s="18">
        <f>IF(BD$5&gt;$G$4,0,SUMIFS(Fluxo!$O:$O,Fluxo!$U:$U,"&gt;"&amp;BC$5,Fluxo!$U:$U,"&lt;="&amp;BD$5,Fluxo!$D:$D,$D159,Fluxo!$E:$E,"&lt;&gt;"&amp;"PERMUTANTE"))</f>
        <v>0</v>
      </c>
      <c r="BE159" s="18">
        <f>IF(BE$5&gt;$G$4,0,SUMIFS(Fluxo!$O:$O,Fluxo!$U:$U,"&gt;"&amp;BD$5,Fluxo!$U:$U,"&lt;="&amp;BE$5,Fluxo!$D:$D,$D159,Fluxo!$E:$E,"&lt;&gt;"&amp;"PERMUTANTE"))</f>
        <v>0</v>
      </c>
      <c r="BF159" s="18">
        <f>IF(BF$5&gt;$G$4,0,SUMIFS(Fluxo!$O:$O,Fluxo!$U:$U,"&gt;"&amp;BE$5,Fluxo!$U:$U,"&lt;="&amp;BF$5,Fluxo!$D:$D,$D159,Fluxo!$E:$E,"&lt;&gt;"&amp;"PERMUTANTE"))</f>
        <v>0</v>
      </c>
      <c r="BG159" s="18">
        <f>IF(BG$5&gt;$G$4,0,SUMIFS(Fluxo!$O:$O,Fluxo!$U:$U,"&gt;"&amp;BF$5,Fluxo!$U:$U,"&lt;="&amp;BG$5,Fluxo!$D:$D,$D159,Fluxo!$E:$E,"&lt;&gt;"&amp;"PERMUTANTE"))</f>
        <v>0</v>
      </c>
      <c r="BH159" s="18">
        <f>IF(BH$5&gt;$G$4,0,SUMIFS(Fluxo!$O:$O,Fluxo!$U:$U,"&gt;"&amp;BG$5,Fluxo!$U:$U,"&lt;="&amp;BH$5,Fluxo!$D:$D,$D159,Fluxo!$E:$E,"&lt;&gt;"&amp;"PERMUTANTE"))</f>
        <v>0</v>
      </c>
      <c r="BI159" s="18">
        <f>IF(BI$5&gt;$G$4,0,SUMIFS(Fluxo!$O:$O,Fluxo!$U:$U,"&gt;"&amp;BH$5,Fluxo!$U:$U,"&lt;="&amp;BI$5,Fluxo!$D:$D,$D159,Fluxo!$E:$E,"&lt;&gt;"&amp;"PERMUTANTE"))</f>
        <v>0</v>
      </c>
      <c r="BJ159" s="18">
        <f>IF(BJ$5&gt;$G$4,0,SUMIFS(Fluxo!$O:$O,Fluxo!$U:$U,"&gt;"&amp;BI$5,Fluxo!$U:$U,"&lt;="&amp;BJ$5,Fluxo!$D:$D,$D159,Fluxo!$E:$E,"&lt;&gt;"&amp;"PERMUTANTE"))</f>
        <v>0</v>
      </c>
      <c r="BK159" s="18">
        <f>IF(BK$5&gt;$G$4,0,SUMIFS(Fluxo!$O:$O,Fluxo!$U:$U,"&gt;"&amp;BJ$5,Fluxo!$U:$U,"&lt;="&amp;BK$5,Fluxo!$D:$D,$D159,Fluxo!$E:$E,"&lt;&gt;"&amp;"PERMUTANTE"))</f>
        <v>0</v>
      </c>
      <c r="BL159" s="18">
        <f>IF(BL$5&gt;$G$4,0,SUMIFS(Fluxo!$O:$O,Fluxo!$U:$U,"&gt;"&amp;BK$5,Fluxo!$U:$U,"&lt;="&amp;BL$5,Fluxo!$D:$D,$D159,Fluxo!$E:$E,"&lt;&gt;"&amp;"PERMUTANTE"))</f>
        <v>0</v>
      </c>
      <c r="BM159" s="18">
        <f>IF(BM$5&gt;$G$4,0,SUMIFS(Fluxo!$O:$O,Fluxo!$U:$U,"&gt;"&amp;BL$5,Fluxo!$U:$U,"&lt;="&amp;BM$5,Fluxo!$D:$D,$D159,Fluxo!$E:$E,"&lt;&gt;"&amp;"PERMUTANTE"))</f>
        <v>0</v>
      </c>
      <c r="BN159" s="18">
        <f>IF(BN$5&gt;$G$4,0,SUMIFS(Fluxo!$O:$O,Fluxo!$U:$U,"&gt;"&amp;BM$5,Fluxo!$U:$U,"&lt;="&amp;BN$5,Fluxo!$D:$D,$D159,Fluxo!$E:$E,"&lt;&gt;"&amp;"PERMUTANTE"))</f>
        <v>0</v>
      </c>
      <c r="BO159" s="18">
        <f>IF(BO$5&gt;$G$4,0,SUMIFS(Fluxo!$O:$O,Fluxo!$U:$U,"&gt;"&amp;BN$5,Fluxo!$U:$U,"&lt;="&amp;BO$5,Fluxo!$D:$D,$D159,Fluxo!$E:$E,"&lt;&gt;"&amp;"PERMUTANTE"))</f>
        <v>0</v>
      </c>
      <c r="BP159" s="18">
        <f>IF(BP$5&gt;$G$4,0,SUMIFS(Fluxo!$O:$O,Fluxo!$U:$U,"&gt;"&amp;BO$5,Fluxo!$U:$U,"&lt;="&amp;BP$5,Fluxo!$D:$D,$D159,Fluxo!$E:$E,"&lt;&gt;"&amp;"PERMUTANTE"))</f>
        <v>0</v>
      </c>
      <c r="BQ159" s="18">
        <f>IF(BQ$5&gt;$G$4,0,SUMIFS(Fluxo!$O:$O,Fluxo!$U:$U,"&gt;"&amp;BP$5,Fluxo!$U:$U,"&lt;="&amp;BQ$5,Fluxo!$D:$D,$D159,Fluxo!$E:$E,"&lt;&gt;"&amp;"PERMUTANTE"))</f>
        <v>0</v>
      </c>
      <c r="BR159" s="18">
        <f>IF(BR$5&gt;$G$4,0,SUMIFS(Fluxo!$O:$O,Fluxo!$U:$U,"&gt;"&amp;BQ$5,Fluxo!$U:$U,"&lt;="&amp;BR$5,Fluxo!$D:$D,$D159,Fluxo!$E:$E,"&lt;&gt;"&amp;"PERMUTANTE"))</f>
        <v>0</v>
      </c>
      <c r="BS159" s="18">
        <f>IF(BS$5&gt;$G$4,0,SUMIFS(Fluxo!$O:$O,Fluxo!$U:$U,"&gt;"&amp;BR$5,Fluxo!$U:$U,"&lt;="&amp;BS$5,Fluxo!$D:$D,$D159,Fluxo!$E:$E,"&lt;&gt;"&amp;"PERMUTANTE"))</f>
        <v>0</v>
      </c>
      <c r="BT159" s="18">
        <f>IF(BT$5&gt;$G$4,0,SUMIFS(Fluxo!$O:$O,Fluxo!$U:$U,"&gt;"&amp;BS$5,Fluxo!$U:$U,"&lt;="&amp;BT$5,Fluxo!$D:$D,$D159,Fluxo!$E:$E,"&lt;&gt;"&amp;"PERMUTANTE"))</f>
        <v>0</v>
      </c>
      <c r="BU159" s="18">
        <f>IF(BU$5&gt;$G$4,0,SUMIFS(Fluxo!$O:$O,Fluxo!$U:$U,"&gt;"&amp;BT$5,Fluxo!$U:$U,"&lt;="&amp;BU$5,Fluxo!$D:$D,$D159,Fluxo!$E:$E,"&lt;&gt;"&amp;"PERMUTANTE"))</f>
        <v>0</v>
      </c>
      <c r="BV159" s="18">
        <f>IF(BV$5&gt;$G$4,0,SUMIFS(Fluxo!$O:$O,Fluxo!$U:$U,"&gt;"&amp;BU$5,Fluxo!$U:$U,"&lt;="&amp;BV$5,Fluxo!$D:$D,$D159,Fluxo!$E:$E,"&lt;&gt;"&amp;"PERMUTANTE"))</f>
        <v>0</v>
      </c>
      <c r="BW159" s="18">
        <f>IF(BW$5&gt;$G$4,0,SUMIFS(Fluxo!$O:$O,Fluxo!$U:$U,"&gt;"&amp;BV$5,Fluxo!$U:$U,"&lt;="&amp;BW$5,Fluxo!$D:$D,$D159,Fluxo!$E:$E,"&lt;&gt;"&amp;"PERMUTANTE"))</f>
        <v>0</v>
      </c>
      <c r="BX159" s="18">
        <f>IF(BX$5&gt;$G$4,0,SUMIFS(Fluxo!$O:$O,Fluxo!$U:$U,"&gt;"&amp;BW$5,Fluxo!$U:$U,"&lt;="&amp;BX$5,Fluxo!$D:$D,$D159,Fluxo!$E:$E,"&lt;&gt;"&amp;"PERMUTANTE"))</f>
        <v>0</v>
      </c>
      <c r="BY159" s="18">
        <f>IF(BY$5&gt;$G$4,0,SUMIFS(Fluxo!$O:$O,Fluxo!$U:$U,"&gt;"&amp;BX$5,Fluxo!$U:$U,"&lt;="&amp;BY$5,Fluxo!$D:$D,$D159,Fluxo!$E:$E,"&lt;&gt;"&amp;"PERMUTANTE"))</f>
        <v>0</v>
      </c>
      <c r="BZ159" s="18">
        <f>IF(BZ$5&gt;$G$4,0,SUMIFS(Fluxo!$O:$O,Fluxo!$U:$U,"&gt;"&amp;BY$5,Fluxo!$U:$U,"&lt;="&amp;BZ$5,Fluxo!$D:$D,$D159,Fluxo!$E:$E,"&lt;&gt;"&amp;"PERMUTANTE"))</f>
        <v>0</v>
      </c>
      <c r="CA159" s="18">
        <f>IF(CA$5&gt;$G$4,0,SUMIFS(Fluxo!$O:$O,Fluxo!$U:$U,"&gt;"&amp;BZ$5,Fluxo!$U:$U,"&lt;="&amp;CA$5,Fluxo!$D:$D,$D159,Fluxo!$E:$E,"&lt;&gt;"&amp;"PERMUTANTE"))</f>
        <v>0</v>
      </c>
      <c r="CB159" s="18">
        <f>IF(CB$5&gt;$G$4,0,SUMIFS(Fluxo!$O:$O,Fluxo!$U:$U,"&gt;"&amp;CA$5,Fluxo!$U:$U,"&lt;="&amp;CB$5,Fluxo!$D:$D,$D159,Fluxo!$E:$E,"&lt;&gt;"&amp;"PERMUTANTE"))</f>
        <v>0</v>
      </c>
      <c r="CC159" s="18">
        <f>IF(CC$5&gt;$G$4,0,SUMIFS(Fluxo!$O:$O,Fluxo!$U:$U,"&gt;"&amp;CB$5,Fluxo!$U:$U,"&lt;="&amp;CC$5,Fluxo!$D:$D,$D159,Fluxo!$E:$E,"&lt;&gt;"&amp;"PERMUTANTE"))</f>
        <v>0</v>
      </c>
      <c r="CD159" s="18">
        <f>IF(CD$5&gt;$G$4,0,SUMIFS(Fluxo!$O:$O,Fluxo!$U:$U,"&gt;"&amp;CC$5,Fluxo!$U:$U,"&lt;="&amp;CD$5,Fluxo!$D:$D,$D159,Fluxo!$E:$E,"&lt;&gt;"&amp;"PERMUTANTE"))</f>
        <v>0</v>
      </c>
      <c r="CE159" s="18">
        <f>IF(CE$5&gt;$G$4,0,SUMIFS(Fluxo!$O:$O,Fluxo!$U:$U,"&gt;"&amp;CD$5,Fluxo!$U:$U,"&lt;="&amp;CE$5,Fluxo!$D:$D,$D159,Fluxo!$E:$E,"&lt;&gt;"&amp;"PERMUTANTE"))</f>
        <v>0</v>
      </c>
      <c r="CF159" s="18">
        <f>IF(CF$5&gt;$G$4,0,SUMIFS(Fluxo!$O:$O,Fluxo!$U:$U,"&gt;"&amp;CE$5,Fluxo!$U:$U,"&lt;="&amp;CF$5,Fluxo!$D:$D,$D159,Fluxo!$E:$E,"&lt;&gt;"&amp;"PERMUTANTE"))</f>
        <v>0</v>
      </c>
      <c r="CG159" s="18">
        <f>IF(CG$5&gt;$G$4,0,SUMIFS(Fluxo!$O:$O,Fluxo!$U:$U,"&gt;"&amp;CF$5,Fluxo!$U:$U,"&lt;="&amp;CG$5,Fluxo!$D:$D,$D159,Fluxo!$E:$E,"&lt;&gt;"&amp;"PERMUTANTE"))</f>
        <v>0</v>
      </c>
      <c r="CH159" s="18">
        <f>IF(CH$5&gt;$G$4,0,SUMIFS(Fluxo!$O:$O,Fluxo!$U:$U,"&gt;"&amp;CG$5,Fluxo!$U:$U,"&lt;="&amp;CH$5,Fluxo!$D:$D,$D159,Fluxo!$E:$E,"&lt;&gt;"&amp;"PERMUTANTE"))</f>
        <v>0</v>
      </c>
      <c r="CI159" s="18">
        <f>IF(CI$5&gt;$G$4,0,SUMIFS(Fluxo!$O:$O,Fluxo!$U:$U,"&gt;"&amp;CH$5,Fluxo!$U:$U,"&lt;="&amp;CI$5,Fluxo!$D:$D,$D159,Fluxo!$E:$E,"&lt;&gt;"&amp;"PERMUTANTE"))</f>
        <v>0</v>
      </c>
      <c r="CJ159" s="18">
        <f>IF(CJ$5&gt;$G$4,0,SUMIFS(Fluxo!$O:$O,Fluxo!$U:$U,"&gt;"&amp;CI$5,Fluxo!$U:$U,"&lt;="&amp;CJ$5,Fluxo!$D:$D,$D159,Fluxo!$E:$E,"&lt;&gt;"&amp;"PERMUTANTE"))</f>
        <v>0</v>
      </c>
      <c r="CK159" s="18">
        <f>IF(CK$5&gt;$G$4,0,SUMIFS(Fluxo!$O:$O,Fluxo!$U:$U,"&gt;"&amp;CJ$5,Fluxo!$U:$U,"&lt;="&amp;CK$5,Fluxo!$D:$D,$D159,Fluxo!$E:$E,"&lt;&gt;"&amp;"PERMUTANTE"))</f>
        <v>0</v>
      </c>
      <c r="CL159" s="18">
        <f>IF(CL$5&gt;$G$4,0,SUMIFS(Fluxo!$O:$O,Fluxo!$U:$U,"&gt;"&amp;CK$5,Fluxo!$U:$U,"&lt;="&amp;CL$5,Fluxo!$D:$D,$D159,Fluxo!$E:$E,"&lt;&gt;"&amp;"PERMUTANTE"))</f>
        <v>0</v>
      </c>
      <c r="CM159" s="18">
        <f>IF(CM$5&gt;$G$4,0,SUMIFS(Fluxo!$O:$O,Fluxo!$U:$U,"&gt;"&amp;CL$5,Fluxo!$U:$U,"&lt;="&amp;CM$5,Fluxo!$D:$D,$D159,Fluxo!$E:$E,"&lt;&gt;"&amp;"PERMUTANTE"))</f>
        <v>0</v>
      </c>
      <c r="CN159" s="18">
        <f>IF(CN$5&gt;$G$4,0,SUMIFS(Fluxo!$O:$O,Fluxo!$U:$U,"&gt;"&amp;CM$5,Fluxo!$U:$U,"&lt;="&amp;CN$5,Fluxo!$D:$D,$D159,Fluxo!$E:$E,"&lt;&gt;"&amp;"PERMUTANTE"))</f>
        <v>0</v>
      </c>
      <c r="CO159" s="18">
        <f>IF(CO$5&gt;$G$4,0,SUMIFS(Fluxo!$O:$O,Fluxo!$U:$U,"&gt;"&amp;CN$5,Fluxo!$U:$U,"&lt;="&amp;CO$5,Fluxo!$D:$D,$D159,Fluxo!$E:$E,"&lt;&gt;"&amp;"PERMUTANTE"))</f>
        <v>0</v>
      </c>
      <c r="CP159" s="18">
        <f>IF(CP$5&gt;$G$4,0,SUMIFS(Fluxo!$O:$O,Fluxo!$U:$U,"&gt;"&amp;CO$5,Fluxo!$U:$U,"&lt;="&amp;CP$5,Fluxo!$D:$D,$D159,Fluxo!$E:$E,"&lt;&gt;"&amp;"PERMUTANTE"))</f>
        <v>0</v>
      </c>
      <c r="CQ159" s="18">
        <f>IF(CQ$5&gt;$G$4,0,SUMIFS(Fluxo!$O:$O,Fluxo!$U:$U,"&gt;"&amp;CP$5,Fluxo!$U:$U,"&lt;="&amp;CQ$5,Fluxo!$D:$D,$D159,Fluxo!$E:$E,"&lt;&gt;"&amp;"PERMUTANTE"))</f>
        <v>0</v>
      </c>
      <c r="CR159" s="18">
        <f>IF(CR$5&gt;$G$4,0,SUMIFS(Fluxo!$O:$O,Fluxo!$U:$U,"&gt;"&amp;CQ$5,Fluxo!$U:$U,"&lt;="&amp;CR$5,Fluxo!$D:$D,$D159,Fluxo!$E:$E,"&lt;&gt;"&amp;"PERMUTANTE"))</f>
        <v>0</v>
      </c>
      <c r="CS159" s="18">
        <f>IF(CS$5&gt;$G$4,0,SUMIFS(Fluxo!$O:$O,Fluxo!$U:$U,"&gt;"&amp;CR$5,Fluxo!$U:$U,"&lt;="&amp;CS$5,Fluxo!$D:$D,$D159,Fluxo!$E:$E,"&lt;&gt;"&amp;"PERMUTANTE"))</f>
        <v>0</v>
      </c>
      <c r="CT159" s="18">
        <f>IF(CT$5&gt;$G$4,0,SUMIFS(Fluxo!$O:$O,Fluxo!$U:$U,"&gt;"&amp;CS$5,Fluxo!$U:$U,"&lt;="&amp;CT$5,Fluxo!$D:$D,$D159,Fluxo!$E:$E,"&lt;&gt;"&amp;"PERMUTANTE"))</f>
        <v>0</v>
      </c>
      <c r="CU159" s="18">
        <f>IF(CU$5&gt;$G$4,0,SUMIFS(Fluxo!$O:$O,Fluxo!$U:$U,"&gt;"&amp;CT$5,Fluxo!$U:$U,"&lt;="&amp;CU$5,Fluxo!$D:$D,$D159,Fluxo!$E:$E,"&lt;&gt;"&amp;"PERMUTANTE"))</f>
        <v>0</v>
      </c>
      <c r="CV159" s="18">
        <f>IF(CV$5&gt;$G$4,0,SUMIFS(Fluxo!$O:$O,Fluxo!$U:$U,"&gt;"&amp;CU$5,Fluxo!$U:$U,"&lt;="&amp;CV$5,Fluxo!$D:$D,$D159,Fluxo!$E:$E,"&lt;&gt;"&amp;"PERMUTANTE"))</f>
        <v>0</v>
      </c>
      <c r="CW159" s="18">
        <f>IF(CW$5&gt;$G$4,0,SUMIFS(Fluxo!$O:$O,Fluxo!$U:$U,"&gt;"&amp;CV$5,Fluxo!$U:$U,"&lt;="&amp;CW$5,Fluxo!$D:$D,$D159,Fluxo!$E:$E,"&lt;&gt;"&amp;"PERMUTANTE"))</f>
        <v>0</v>
      </c>
      <c r="CX159" s="18">
        <f>IF(CX$5&gt;$G$4,0,SUMIFS(Fluxo!$O:$O,Fluxo!$U:$U,"&gt;"&amp;CW$5,Fluxo!$U:$U,"&lt;="&amp;CX$5,Fluxo!$D:$D,$D159,Fluxo!$E:$E,"&lt;&gt;"&amp;"PERMUTANTE"))</f>
        <v>0</v>
      </c>
      <c r="CY159" s="18">
        <f>IF(CY$5&gt;$G$4,0,SUMIFS(Fluxo!$O:$O,Fluxo!$U:$U,"&gt;"&amp;CX$5,Fluxo!$U:$U,"&lt;="&amp;CY$5,Fluxo!$D:$D,$D159,Fluxo!$E:$E,"&lt;&gt;"&amp;"PERMUTANTE"))</f>
        <v>0</v>
      </c>
      <c r="CZ159" s="18">
        <f>IF(CZ$5&gt;$G$4,0,SUMIFS(Fluxo!$O:$O,Fluxo!$U:$U,"&gt;"&amp;CY$5,Fluxo!$U:$U,"&lt;="&amp;CZ$5,Fluxo!$D:$D,$D159,Fluxo!$E:$E,"&lt;&gt;"&amp;"PERMUTANTE"))</f>
        <v>0</v>
      </c>
      <c r="DA159" s="18">
        <f>IF(DA$5&gt;$G$4,0,SUMIFS(Fluxo!$O:$O,Fluxo!$U:$U,"&gt;"&amp;CZ$5,Fluxo!$U:$U,"&lt;="&amp;DA$5,Fluxo!$D:$D,$D159,Fluxo!$E:$E,"&lt;&gt;"&amp;"PERMUTANTE"))</f>
        <v>0</v>
      </c>
      <c r="DB159" s="18">
        <f>IF(DB$5&gt;$G$4,0,SUMIFS(Fluxo!$O:$O,Fluxo!$U:$U,"&gt;"&amp;DA$5,Fluxo!$U:$U,"&lt;="&amp;DB$5,Fluxo!$D:$D,$D159,Fluxo!$E:$E,"&lt;&gt;"&amp;"PERMUTANTE"))</f>
        <v>0</v>
      </c>
      <c r="DC159" s="18">
        <f>IF(DC$5&gt;$G$4,0,SUMIFS(Fluxo!$O:$O,Fluxo!$U:$U,"&gt;"&amp;DB$5,Fluxo!$U:$U,"&lt;="&amp;DC$5,Fluxo!$D:$D,$D159,Fluxo!$E:$E,"&lt;&gt;"&amp;"PERMUTANTE"))</f>
        <v>0</v>
      </c>
      <c r="DD159" s="18">
        <f>IF(DD$5&gt;$G$4,0,SUMIFS(Fluxo!$O:$O,Fluxo!$U:$U,"&gt;"&amp;DC$5,Fluxo!$U:$U,"&lt;="&amp;DD$5,Fluxo!$D:$D,$D159,Fluxo!$E:$E,"&lt;&gt;"&amp;"PERMUTANTE"))</f>
        <v>0</v>
      </c>
      <c r="DE159" s="18">
        <f>IF(DE$5&gt;$G$4,0,SUMIFS(Fluxo!$O:$O,Fluxo!$U:$U,"&gt;"&amp;DD$5,Fluxo!$U:$U,"&lt;="&amp;DE$5,Fluxo!$D:$D,$D159,Fluxo!$E:$E,"&lt;&gt;"&amp;"PERMUTANTE"))</f>
        <v>0</v>
      </c>
      <c r="DF159" s="18">
        <f>IF(DF$5&gt;$G$4,0,SUMIFS(Fluxo!$O:$O,Fluxo!$U:$U,"&gt;"&amp;DE$5,Fluxo!$U:$U,"&lt;="&amp;DF$5,Fluxo!$D:$D,$D159,Fluxo!$E:$E,"&lt;&gt;"&amp;"PERMUTANTE"))</f>
        <v>0</v>
      </c>
      <c r="DG159" s="18">
        <f>IF(DG$5&gt;$G$4,0,SUMIFS(Fluxo!$O:$O,Fluxo!$U:$U,"&gt;"&amp;DF$5,Fluxo!$U:$U,"&lt;="&amp;DG$5,Fluxo!$D:$D,$D159,Fluxo!$E:$E,"&lt;&gt;"&amp;"PERMUTANTE"))</f>
        <v>0</v>
      </c>
      <c r="DH159" s="18">
        <f>IF(DH$5&gt;$G$4,0,SUMIFS(Fluxo!$O:$O,Fluxo!$U:$U,"&gt;"&amp;DG$5,Fluxo!$U:$U,"&lt;="&amp;DH$5,Fluxo!$D:$D,$D159,Fluxo!$E:$E,"&lt;&gt;"&amp;"PERMUTANTE"))</f>
        <v>0</v>
      </c>
      <c r="DI159" s="18">
        <f>IF(DI$5&gt;$G$4,0,SUMIFS(Fluxo!$O:$O,Fluxo!$U:$U,"&gt;"&amp;DH$5,Fluxo!$U:$U,"&lt;="&amp;DI$5,Fluxo!$D:$D,$D159,Fluxo!$E:$E,"&lt;&gt;"&amp;"PERMUTANTE"))</f>
        <v>0</v>
      </c>
      <c r="DJ159" s="18">
        <f>IF(DJ$5&gt;$G$4,0,SUMIFS(Fluxo!$O:$O,Fluxo!$U:$U,"&gt;"&amp;DI$5,Fluxo!$U:$U,"&lt;="&amp;DJ$5,Fluxo!$D:$D,$D159,Fluxo!$E:$E,"&lt;&gt;"&amp;"PERMUTANTE"))</f>
        <v>0</v>
      </c>
      <c r="DK159" s="18">
        <f>IF(DK$5&gt;$G$4,0,SUMIFS(Fluxo!$O:$O,Fluxo!$U:$U,"&gt;"&amp;DJ$5,Fluxo!$U:$U,"&lt;="&amp;DK$5,Fluxo!$D:$D,$D159,Fluxo!$E:$E,"&lt;&gt;"&amp;"PERMUTANTE"))</f>
        <v>0</v>
      </c>
      <c r="DL159" s="18">
        <f>IF(DL$5&gt;$G$4,0,SUMIFS(Fluxo!$O:$O,Fluxo!$U:$U,"&gt;"&amp;DK$5,Fluxo!$U:$U,"&lt;="&amp;DL$5,Fluxo!$D:$D,$D159,Fluxo!$E:$E,"&lt;&gt;"&amp;"PERMUTANTE"))</f>
        <v>0</v>
      </c>
      <c r="DM159" s="18">
        <f>IF(DM$5&gt;$G$4,0,SUMIFS(Fluxo!$O:$O,Fluxo!$U:$U,"&gt;"&amp;DL$5,Fluxo!$U:$U,"&lt;="&amp;DM$5,Fluxo!$D:$D,$D159,Fluxo!$E:$E,"&lt;&gt;"&amp;"PERMUTANTE"))</f>
        <v>0</v>
      </c>
      <c r="DN159" s="18">
        <f>IF(DN$5&gt;$G$4,0,SUMIFS(Fluxo!$O:$O,Fluxo!$U:$U,"&gt;"&amp;DM$5,Fluxo!$U:$U,"&lt;="&amp;DN$5,Fluxo!$D:$D,$D159,Fluxo!$E:$E,"&lt;&gt;"&amp;"PERMUTANTE"))</f>
        <v>0</v>
      </c>
      <c r="DO159" s="18">
        <f>IF(DO$5&gt;$G$4,0,SUMIFS(Fluxo!$O:$O,Fluxo!$U:$U,"&gt;"&amp;DN$5,Fluxo!$U:$U,"&lt;="&amp;DO$5,Fluxo!$D:$D,$D159,Fluxo!$E:$E,"&lt;&gt;"&amp;"PERMUTANTE"))</f>
        <v>0</v>
      </c>
      <c r="DP159" s="18">
        <f>IF(DP$5&gt;$G$4,0,SUMIFS(Fluxo!$O:$O,Fluxo!$U:$U,"&gt;"&amp;DO$5,Fluxo!$U:$U,"&lt;="&amp;DP$5,Fluxo!$D:$D,$D159,Fluxo!$E:$E,"&lt;&gt;"&amp;"PERMUTANTE"))</f>
        <v>0</v>
      </c>
      <c r="DQ159" s="18">
        <f>IF(DQ$5&gt;$G$4,0,SUMIFS(Fluxo!$O:$O,Fluxo!$U:$U,"&gt;"&amp;DP$5,Fluxo!$U:$U,"&lt;="&amp;DQ$5,Fluxo!$D:$D,$D159,Fluxo!$E:$E,"&lt;&gt;"&amp;"PERMUTANTE"))</f>
        <v>0</v>
      </c>
      <c r="DR159" s="18">
        <f>IF(DR$5&gt;$G$4,0,SUMIFS(Fluxo!$O:$O,Fluxo!$U:$U,"&gt;"&amp;DQ$5,Fluxo!$U:$U,"&lt;="&amp;DR$5,Fluxo!$D:$D,$D159,Fluxo!$E:$E,"&lt;&gt;"&amp;"PERMUTANTE"))</f>
        <v>0</v>
      </c>
      <c r="DS159" s="18">
        <f>IF(DS$5&gt;$G$4,0,SUMIFS(Fluxo!$O:$O,Fluxo!$U:$U,"&gt;"&amp;DR$5,Fluxo!$U:$U,"&lt;="&amp;DS$5,Fluxo!$D:$D,$D159,Fluxo!$E:$E,"&lt;&gt;"&amp;"PERMUTANTE"))</f>
        <v>0</v>
      </c>
      <c r="DT159" s="18">
        <f>IF(DT$5&gt;$G$4,0,SUMIFS(Fluxo!$O:$O,Fluxo!$U:$U,"&gt;"&amp;DS$5,Fluxo!$U:$U,"&lt;="&amp;DT$5,Fluxo!$D:$D,$D159,Fluxo!$E:$E,"&lt;&gt;"&amp;"PERMUTANTE"))</f>
        <v>0</v>
      </c>
      <c r="DU159" s="18">
        <f>IF(DU$5&gt;$G$4,0,SUMIFS(Fluxo!$O:$O,Fluxo!$U:$U,"&gt;"&amp;DT$5,Fluxo!$U:$U,"&lt;="&amp;DU$5,Fluxo!$D:$D,$D159,Fluxo!$E:$E,"&lt;&gt;"&amp;"PERMUTANTE"))</f>
        <v>0</v>
      </c>
      <c r="DV159" s="18">
        <f>IF(DV$5&gt;$G$4,0,SUMIFS(Fluxo!$O:$O,Fluxo!$U:$U,"&gt;"&amp;DU$5,Fluxo!$U:$U,"&lt;="&amp;DV$5,Fluxo!$D:$D,$D159,Fluxo!$E:$E,"&lt;&gt;"&amp;"PERMUTANTE"))</f>
        <v>0</v>
      </c>
      <c r="DW159" s="18">
        <f>IF(DW$5&gt;$G$4,0,SUMIFS(Fluxo!$O:$O,Fluxo!$U:$U,"&gt;"&amp;DV$5,Fluxo!$U:$U,"&lt;="&amp;DW$5,Fluxo!$D:$D,$D159,Fluxo!$E:$E,"&lt;&gt;"&amp;"PERMUTANTE"))</f>
        <v>0</v>
      </c>
      <c r="DX159" s="18">
        <f>IF(DX$5&gt;$G$4,0,SUMIFS(Fluxo!$O:$O,Fluxo!$U:$U,"&gt;"&amp;DW$5,Fluxo!$U:$U,"&lt;="&amp;DX$5,Fluxo!$D:$D,$D159,Fluxo!$E:$E,"&lt;&gt;"&amp;"PERMUTANTE"))</f>
        <v>0</v>
      </c>
      <c r="DY159" s="18">
        <f>IF(DY$5&gt;$G$4,0,SUMIFS(Fluxo!$O:$O,Fluxo!$U:$U,"&gt;"&amp;DX$5,Fluxo!$U:$U,"&lt;="&amp;DY$5,Fluxo!$D:$D,$D159,Fluxo!$E:$E,"&lt;&gt;"&amp;"PERMUTANTE"))</f>
        <v>0</v>
      </c>
      <c r="DZ159" s="18">
        <f>IF(DZ$5&gt;$G$4,0,SUMIFS(Fluxo!$O:$O,Fluxo!$U:$U,"&gt;"&amp;DY$5,Fluxo!$U:$U,"&lt;="&amp;DZ$5,Fluxo!$D:$D,$D159,Fluxo!$E:$E,"&lt;&gt;"&amp;"PERMUTANTE"))</f>
        <v>0</v>
      </c>
      <c r="EA159" s="18">
        <f>IF(EA$5&gt;$G$4,0,SUMIFS(Fluxo!$O:$O,Fluxo!$U:$U,"&gt;"&amp;DZ$5,Fluxo!$U:$U,"&lt;="&amp;EA$5,Fluxo!$D:$D,$D159,Fluxo!$E:$E,"&lt;&gt;"&amp;"PERMUTANTE"))</f>
        <v>0</v>
      </c>
      <c r="EB159" s="18">
        <f>IF(EB$5&gt;$G$4,0,SUMIFS(Fluxo!$O:$O,Fluxo!$U:$U,"&gt;"&amp;EA$5,Fluxo!$U:$U,"&lt;="&amp;EB$5,Fluxo!$D:$D,$D159,Fluxo!$E:$E,"&lt;&gt;"&amp;"PERMUTANTE"))</f>
        <v>0</v>
      </c>
      <c r="EC159" s="18">
        <f>IF(EC$5&gt;$G$4,0,SUMIFS(Fluxo!$O:$O,Fluxo!$U:$U,"&gt;"&amp;EB$5,Fluxo!$U:$U,"&lt;="&amp;EC$5,Fluxo!$D:$D,$D159,Fluxo!$E:$E,"&lt;&gt;"&amp;"PERMUTANTE"))</f>
        <v>0</v>
      </c>
      <c r="ED159" s="18">
        <f>IF(ED$5&gt;$G$4,0,SUMIFS(Fluxo!$O:$O,Fluxo!$U:$U,"&gt;"&amp;EC$5,Fluxo!$U:$U,"&lt;="&amp;ED$5,Fluxo!$D:$D,$D159,Fluxo!$E:$E,"&lt;&gt;"&amp;"PERMUTANTE"))</f>
        <v>0</v>
      </c>
      <c r="EE159" s="18">
        <f>IF(EE$5&gt;$G$4,0,SUMIFS(Fluxo!$O:$O,Fluxo!$U:$U,"&gt;"&amp;ED$5,Fluxo!$U:$U,"&lt;="&amp;EE$5,Fluxo!$D:$D,$D159,Fluxo!$E:$E,"&lt;&gt;"&amp;"PERMUTANTE"))</f>
        <v>0</v>
      </c>
      <c r="EF159" s="18">
        <f>IF(EF$5&gt;$G$4,0,SUMIFS(Fluxo!$O:$O,Fluxo!$U:$U,"&gt;"&amp;EE$5,Fluxo!$U:$U,"&lt;="&amp;EF$5,Fluxo!$D:$D,$D159,Fluxo!$E:$E,"&lt;&gt;"&amp;"PERMUTANTE"))</f>
        <v>0</v>
      </c>
      <c r="EG159" s="18">
        <f>IF(EG$5&gt;$G$4,0,SUMIFS(Fluxo!$O:$O,Fluxo!$U:$U,"&gt;"&amp;EF$5,Fluxo!$U:$U,"&lt;="&amp;EG$5,Fluxo!$D:$D,$D159,Fluxo!$E:$E,"&lt;&gt;"&amp;"PERMUTANTE"))</f>
        <v>0</v>
      </c>
      <c r="EH159" s="18">
        <f>IF(EH$5&gt;$G$4,0,SUMIFS(Fluxo!$O:$O,Fluxo!$U:$U,"&gt;"&amp;EG$5,Fluxo!$U:$U,"&lt;="&amp;EH$5,Fluxo!$D:$D,$D159,Fluxo!$E:$E,"&lt;&gt;"&amp;"PERMUTANTE"))</f>
        <v>0</v>
      </c>
      <c r="EI159" s="18">
        <f>IF(EI$5&gt;$G$4,0,SUMIFS(Fluxo!$O:$O,Fluxo!$U:$U,"&gt;"&amp;EH$5,Fluxo!$U:$U,"&lt;="&amp;EI$5,Fluxo!$D:$D,$D159,Fluxo!$E:$E,"&lt;&gt;"&amp;"PERMUTANTE"))</f>
        <v>0</v>
      </c>
      <c r="EJ159" s="18">
        <f>IF(EJ$5&gt;$G$4,0,SUMIFS(Fluxo!$O:$O,Fluxo!$U:$U,"&gt;"&amp;EI$5,Fluxo!$U:$U,"&lt;="&amp;EJ$5,Fluxo!$D:$D,$D159,Fluxo!$E:$E,"&lt;&gt;"&amp;"PERMUTANTE"))</f>
        <v>0</v>
      </c>
      <c r="EK159" s="18">
        <f>IF(EK$5&gt;$G$4,0,SUMIFS(Fluxo!$O:$O,Fluxo!$U:$U,"&gt;"&amp;EJ$5,Fluxo!$U:$U,"&lt;="&amp;EK$5,Fluxo!$D:$D,$D159,Fluxo!$E:$E,"&lt;&gt;"&amp;"PERMUTANTE"))</f>
        <v>0</v>
      </c>
      <c r="EL159" s="18">
        <f>IF(EL$5&gt;$G$4,0,SUMIFS(Fluxo!$O:$O,Fluxo!$U:$U,"&gt;"&amp;EK$5,Fluxo!$U:$U,"&lt;="&amp;EL$5,Fluxo!$D:$D,$D159,Fluxo!$E:$E,"&lt;&gt;"&amp;"PERMUTANTE"))</f>
        <v>0</v>
      </c>
      <c r="EM159" s="18">
        <f>IF(EM$5&gt;$G$4,0,SUMIFS(Fluxo!$O:$O,Fluxo!$U:$U,"&gt;"&amp;EL$5,Fluxo!$U:$U,"&lt;="&amp;EM$5,Fluxo!$D:$D,$D159,Fluxo!$E:$E,"&lt;&gt;"&amp;"PERMUTANTE"))</f>
        <v>0</v>
      </c>
      <c r="EN159" s="18">
        <f>IF(EN$5&gt;$G$4,0,SUMIFS(Fluxo!$O:$O,Fluxo!$U:$U,"&gt;"&amp;EM$5,Fluxo!$U:$U,"&lt;="&amp;EN$5,Fluxo!$D:$D,$D159,Fluxo!$E:$E,"&lt;&gt;"&amp;"PERMUTANTE"))</f>
        <v>0</v>
      </c>
      <c r="EO159" s="18">
        <f>IF(EO$5&gt;$G$4,0,SUMIFS(Fluxo!$O:$O,Fluxo!$U:$U,"&gt;"&amp;EN$5,Fluxo!$U:$U,"&lt;="&amp;EO$5,Fluxo!$D:$D,$D159,Fluxo!$E:$E,"&lt;&gt;"&amp;"PERMUTANTE"))</f>
        <v>0</v>
      </c>
      <c r="EP159" s="18">
        <f>IF(EP$5&gt;$G$4,0,SUMIFS(Fluxo!$O:$O,Fluxo!$U:$U,"&gt;"&amp;EO$5,Fluxo!$U:$U,"&lt;="&amp;EP$5,Fluxo!$D:$D,$D159,Fluxo!$E:$E,"&lt;&gt;"&amp;"PERMUTANTE"))</f>
        <v>0</v>
      </c>
      <c r="EQ159" s="18">
        <f>IF(EQ$5&gt;$G$4,0,SUMIFS(Fluxo!$O:$O,Fluxo!$U:$U,"&gt;"&amp;EP$5,Fluxo!$U:$U,"&lt;="&amp;EQ$5,Fluxo!$D:$D,$D159,Fluxo!$E:$E,"&lt;&gt;"&amp;"PERMUTANTE"))</f>
        <v>0</v>
      </c>
      <c r="ER159" s="18">
        <f>IF(ER$5&gt;$G$4,0,SUMIFS(Fluxo!$O:$O,Fluxo!$U:$U,"&gt;"&amp;EQ$5,Fluxo!$U:$U,"&lt;="&amp;ER$5,Fluxo!$D:$D,$D159,Fluxo!$E:$E,"&lt;&gt;"&amp;"PERMUTANTE"))</f>
        <v>0</v>
      </c>
      <c r="ES159" s="18">
        <f>IF(ES$5&gt;$G$4,0,SUMIFS(Fluxo!$O:$O,Fluxo!$U:$U,"&gt;"&amp;ER$5,Fluxo!$U:$U,"&lt;="&amp;ES$5,Fluxo!$D:$D,$D159,Fluxo!$E:$E,"&lt;&gt;"&amp;"PERMUTANTE"))</f>
        <v>0</v>
      </c>
      <c r="ET159" s="18">
        <f>IF(ET$5&gt;$G$4,0,SUMIFS(Fluxo!$O:$O,Fluxo!$U:$U,"&gt;"&amp;ES$5,Fluxo!$U:$U,"&lt;="&amp;ET$5,Fluxo!$D:$D,$D159,Fluxo!$E:$E,"&lt;&gt;"&amp;"PERMUTANTE"))</f>
        <v>0</v>
      </c>
      <c r="EU159" s="18">
        <f>IF(EU$5&gt;$G$4,0,SUMIFS(Fluxo!$O:$O,Fluxo!$U:$U,"&gt;"&amp;ET$5,Fluxo!$U:$U,"&lt;="&amp;EU$5,Fluxo!$D:$D,$D159,Fluxo!$E:$E,"&lt;&gt;"&amp;"PERMUTANTE"))</f>
        <v>0</v>
      </c>
      <c r="EV159" s="18">
        <f>IF(EV$5&gt;$G$4,0,SUMIFS(Fluxo!$O:$O,Fluxo!$U:$U,"&gt;"&amp;EU$5,Fluxo!$U:$U,"&lt;="&amp;EV$5,Fluxo!$D:$D,$D159,Fluxo!$E:$E,"&lt;&gt;"&amp;"PERMUTANTE"))</f>
        <v>0</v>
      </c>
      <c r="EW159" s="18">
        <f>IF(EW$5&gt;$G$4,0,SUMIFS(Fluxo!$O:$O,Fluxo!$U:$U,"&gt;"&amp;EV$5,Fluxo!$U:$U,"&lt;="&amp;EW$5,Fluxo!$D:$D,$D159,Fluxo!$E:$E,"&lt;&gt;"&amp;"PERMUTANTE"))</f>
        <v>0</v>
      </c>
      <c r="EX159" s="18">
        <f>IF(EX$5&gt;$G$4,0,SUMIFS(Fluxo!$O:$O,Fluxo!$U:$U,"&gt;"&amp;EW$5,Fluxo!$U:$U,"&lt;="&amp;EX$5,Fluxo!$D:$D,$D159,Fluxo!$E:$E,"&lt;&gt;"&amp;"PERMUTANTE"))</f>
        <v>0</v>
      </c>
      <c r="EY159" s="18">
        <f>IF(EY$5&gt;$G$4,0,SUMIFS(Fluxo!$O:$O,Fluxo!$U:$U,"&gt;"&amp;EX$5,Fluxo!$U:$U,"&lt;="&amp;EY$5,Fluxo!$D:$D,$D159,Fluxo!$E:$E,"&lt;&gt;"&amp;"PERMUTANTE"))</f>
        <v>0</v>
      </c>
      <c r="EZ159" s="18">
        <f>IF(EZ$5&gt;$G$4,0,SUMIFS(Fluxo!$O:$O,Fluxo!$U:$U,"&gt;"&amp;EY$5,Fluxo!$U:$U,"&lt;="&amp;EZ$5,Fluxo!$D:$D,$D159,Fluxo!$E:$E,"&lt;&gt;"&amp;"PERMUTANTE"))</f>
        <v>0</v>
      </c>
      <c r="FA159" s="18">
        <f>IF(FA$5&gt;$G$4,0,SUMIFS(Fluxo!$O:$O,Fluxo!$U:$U,"&gt;"&amp;EZ$5,Fluxo!$U:$U,"&lt;="&amp;FA$5,Fluxo!$D:$D,$D159,Fluxo!$E:$E,"&lt;&gt;"&amp;"PERMUTANTE"))</f>
        <v>0</v>
      </c>
      <c r="FB159" s="18">
        <f>IF(FB$5&gt;$G$4,0,SUMIFS(Fluxo!$O:$O,Fluxo!$U:$U,"&gt;"&amp;FA$5,Fluxo!$U:$U,"&lt;="&amp;FB$5,Fluxo!$D:$D,$D159,Fluxo!$E:$E,"&lt;&gt;"&amp;"PERMUTANTE"))</f>
        <v>0</v>
      </c>
      <c r="FC159" s="18">
        <f>IF(FC$5&gt;$G$4,0,SUMIFS(Fluxo!$O:$O,Fluxo!$U:$U,"&gt;"&amp;FB$5,Fluxo!$U:$U,"&lt;="&amp;FC$5,Fluxo!$D:$D,$D159,Fluxo!$E:$E,"&lt;&gt;"&amp;"PERMUTANTE"))</f>
        <v>0</v>
      </c>
      <c r="FD159" s="18">
        <f>IF(FD$5&gt;$G$4,0,SUMIFS(Fluxo!$O:$O,Fluxo!$U:$U,"&gt;"&amp;FC$5,Fluxo!$U:$U,"&lt;="&amp;FD$5,Fluxo!$D:$D,$D159,Fluxo!$E:$E,"&lt;&gt;"&amp;"PERMUTANTE"))</f>
        <v>0</v>
      </c>
      <c r="FE159" s="18">
        <f>IF(FE$5&gt;$G$4,0,SUMIFS(Fluxo!$O:$O,Fluxo!$U:$U,"&gt;"&amp;FD$5,Fluxo!$U:$U,"&lt;="&amp;FE$5,Fluxo!$D:$D,$D159,Fluxo!$E:$E,"&lt;&gt;"&amp;"PERMUTANTE"))</f>
        <v>0</v>
      </c>
      <c r="FF159" s="18">
        <f>IF(FF$5&gt;$G$4,0,SUMIFS(Fluxo!$O:$O,Fluxo!$U:$U,"&gt;"&amp;FE$5,Fluxo!$U:$U,"&lt;="&amp;FF$5,Fluxo!$D:$D,$D159,Fluxo!$E:$E,"&lt;&gt;"&amp;"PERMUTANTE"))</f>
        <v>0</v>
      </c>
      <c r="FG159" s="18">
        <f>IF(FG$5&gt;$G$4,0,SUMIFS(Fluxo!$O:$O,Fluxo!$U:$U,"&gt;"&amp;FF$5,Fluxo!$U:$U,"&lt;="&amp;FG$5,Fluxo!$D:$D,$D159,Fluxo!$E:$E,"&lt;&gt;"&amp;"PERMUTANTE"))</f>
        <v>0</v>
      </c>
      <c r="FH159" s="18">
        <f>IF(FH$5&gt;$G$4,0,SUMIFS(Fluxo!$O:$O,Fluxo!$U:$U,"&gt;"&amp;FG$5,Fluxo!$U:$U,"&lt;="&amp;FH$5,Fluxo!$D:$D,$D159,Fluxo!$E:$E,"&lt;&gt;"&amp;"PERMUTANTE"))</f>
        <v>0</v>
      </c>
      <c r="FI159" s="18">
        <f>IF(FI$5&gt;$G$4,0,SUMIFS(Fluxo!$O:$O,Fluxo!$U:$U,"&gt;"&amp;FH$5,Fluxo!$U:$U,"&lt;="&amp;FI$5,Fluxo!$D:$D,$D159,Fluxo!$E:$E,"&lt;&gt;"&amp;"PERMUTANTE"))</f>
        <v>0</v>
      </c>
      <c r="FJ159" s="18">
        <f>IF(FJ$5&gt;$G$4,0,SUMIFS(Fluxo!$O:$O,Fluxo!$U:$U,"&gt;"&amp;FI$5,Fluxo!$U:$U,"&lt;="&amp;FJ$5,Fluxo!$D:$D,$D159,Fluxo!$E:$E,"&lt;&gt;"&amp;"PERMUTANTE"))</f>
        <v>0</v>
      </c>
      <c r="FK159" s="18">
        <f>IF(FK$5&gt;$G$4,0,SUMIFS(Fluxo!$O:$O,Fluxo!$U:$U,"&gt;"&amp;FJ$5,Fluxo!$U:$U,"&lt;="&amp;FK$5,Fluxo!$D:$D,$D159,Fluxo!$E:$E,"&lt;&gt;"&amp;"PERMUTANTE"))</f>
        <v>0</v>
      </c>
      <c r="FL159" s="18">
        <f>IF(FL$5&gt;$G$4,0,SUMIFS(Fluxo!$O:$O,Fluxo!$U:$U,"&gt;"&amp;FK$5,Fluxo!$U:$U,"&lt;="&amp;FL$5,Fluxo!$D:$D,$D159,Fluxo!$E:$E,"&lt;&gt;"&amp;"PERMUTANTE"))</f>
        <v>0</v>
      </c>
      <c r="FM159" s="18">
        <f>IF(FM$5&gt;$G$4,0,SUMIFS(Fluxo!$O:$O,Fluxo!$U:$U,"&gt;"&amp;FL$5,Fluxo!$U:$U,"&lt;="&amp;FM$5,Fluxo!$D:$D,$D159,Fluxo!$E:$E,"&lt;&gt;"&amp;"PERMUTANTE"))</f>
        <v>0</v>
      </c>
      <c r="FN159" s="18">
        <f>IF(FN$5&gt;$G$4,0,SUMIFS(Fluxo!$O:$O,Fluxo!$U:$U,"&gt;"&amp;FM$5,Fluxo!$U:$U,"&lt;="&amp;FN$5,Fluxo!$D:$D,$D159,Fluxo!$E:$E,"&lt;&gt;"&amp;"PERMUTANTE"))</f>
        <v>0</v>
      </c>
      <c r="FO159" s="18">
        <f>IF(FO$5&gt;$G$4,0,SUMIFS(Fluxo!$O:$O,Fluxo!$U:$U,"&gt;"&amp;FN$5,Fluxo!$U:$U,"&lt;="&amp;FO$5,Fluxo!$D:$D,$D159,Fluxo!$E:$E,"&lt;&gt;"&amp;"PERMUTANTE"))</f>
        <v>0</v>
      </c>
      <c r="FP159" s="18">
        <f>IF(FP$5&gt;$G$4,0,SUMIFS(Fluxo!$O:$O,Fluxo!$U:$U,"&gt;"&amp;FO$5,Fluxo!$U:$U,"&lt;="&amp;FP$5,Fluxo!$D:$D,$D159,Fluxo!$E:$E,"&lt;&gt;"&amp;"PERMUTANTE"))</f>
        <v>0</v>
      </c>
      <c r="FQ159" s="18">
        <f>IF(FQ$5&gt;$G$4,0,SUMIFS(Fluxo!$O:$O,Fluxo!$U:$U,"&gt;"&amp;FP$5,Fluxo!$U:$U,"&lt;="&amp;FQ$5,Fluxo!$D:$D,$D159,Fluxo!$E:$E,"&lt;&gt;"&amp;"PERMUTANTE"))</f>
        <v>0</v>
      </c>
      <c r="FR159" s="18">
        <f>IF(FR$5&gt;$G$4,0,SUMIFS(Fluxo!$O:$O,Fluxo!$U:$U,"&gt;"&amp;FQ$5,Fluxo!$U:$U,"&lt;="&amp;FR$5,Fluxo!$D:$D,$D159,Fluxo!$E:$E,"&lt;&gt;"&amp;"PERMUTANTE"))</f>
        <v>0</v>
      </c>
      <c r="FS159" s="18">
        <f>IF(FS$5&gt;$G$4,0,SUMIFS(Fluxo!$O:$O,Fluxo!$U:$U,"&gt;"&amp;FR$5,Fluxo!$U:$U,"&lt;="&amp;FS$5,Fluxo!$D:$D,$D159,Fluxo!$E:$E,"&lt;&gt;"&amp;"PERMUTANTE"))</f>
        <v>0</v>
      </c>
      <c r="FT159" s="18">
        <f>IF(FT$5&gt;$G$4,0,SUMIFS(Fluxo!$O:$O,Fluxo!$U:$U,"&gt;"&amp;FS$5,Fluxo!$U:$U,"&lt;="&amp;FT$5,Fluxo!$D:$D,$D159,Fluxo!$E:$E,"&lt;&gt;"&amp;"PERMUTANTE"))</f>
        <v>0</v>
      </c>
      <c r="FU159" s="18">
        <f>IF(FU$5&gt;$G$4,0,SUMIFS(Fluxo!$O:$O,Fluxo!$U:$U,"&gt;"&amp;FT$5,Fluxo!$U:$U,"&lt;="&amp;FU$5,Fluxo!$D:$D,$D159,Fluxo!$E:$E,"&lt;&gt;"&amp;"PERMUTANTE"))</f>
        <v>0</v>
      </c>
      <c r="FV159" s="18">
        <f>IF(FV$5&gt;$G$4,0,SUMIFS(Fluxo!$O:$O,Fluxo!$U:$U,"&gt;"&amp;FU$5,Fluxo!$U:$U,"&lt;="&amp;FV$5,Fluxo!$D:$D,$D159,Fluxo!$E:$E,"&lt;&gt;"&amp;"PERMUTANTE"))</f>
        <v>0</v>
      </c>
      <c r="FW159" s="18">
        <f>IF(FW$5&gt;$G$4,0,SUMIFS(Fluxo!$O:$O,Fluxo!$U:$U,"&gt;"&amp;FV$5,Fluxo!$U:$U,"&lt;="&amp;FW$5,Fluxo!$D:$D,$D159,Fluxo!$E:$E,"&lt;&gt;"&amp;"PERMUTANTE"))</f>
        <v>0</v>
      </c>
      <c r="FX159" s="18">
        <f>IF(FX$5&gt;$G$4,0,SUMIFS(Fluxo!$O:$O,Fluxo!$U:$U,"&gt;"&amp;FW$5,Fluxo!$U:$U,"&lt;="&amp;FX$5,Fluxo!$D:$D,$D159,Fluxo!$E:$E,"&lt;&gt;"&amp;"PERMUTANTE"))</f>
        <v>0</v>
      </c>
      <c r="FY159" s="18">
        <f>IF(FY$5&gt;$G$4,0,SUMIFS(Fluxo!$O:$O,Fluxo!$U:$U,"&gt;"&amp;FX$5,Fluxo!$U:$U,"&lt;="&amp;FY$5,Fluxo!$D:$D,$D159,Fluxo!$E:$E,"&lt;&gt;"&amp;"PERMUTANTE"))</f>
        <v>0</v>
      </c>
      <c r="FZ159" s="18">
        <f>IF(FZ$5&gt;$G$4,0,SUMIFS(Fluxo!$O:$O,Fluxo!$U:$U,"&gt;"&amp;FY$5,Fluxo!$U:$U,"&lt;="&amp;FZ$5,Fluxo!$D:$D,$D159,Fluxo!$E:$E,"&lt;&gt;"&amp;"PERMUTANTE"))</f>
        <v>0</v>
      </c>
      <c r="GA159" s="18">
        <f>IF(GA$5&gt;$G$4,0,SUMIFS(Fluxo!$O:$O,Fluxo!$U:$U,"&gt;"&amp;FZ$5,Fluxo!$U:$U,"&lt;="&amp;GA$5,Fluxo!$D:$D,$D159,Fluxo!$E:$E,"&lt;&gt;"&amp;"PERMUTANTE"))</f>
        <v>0</v>
      </c>
      <c r="GB159" s="18">
        <f>IF(GB$5&gt;$G$4,0,SUMIFS(Fluxo!$O:$O,Fluxo!$U:$U,"&gt;"&amp;GA$5,Fluxo!$U:$U,"&lt;="&amp;GB$5,Fluxo!$D:$D,$D159,Fluxo!$E:$E,"&lt;&gt;"&amp;"PERMUTANTE"))</f>
        <v>0</v>
      </c>
      <c r="GC159" s="18">
        <f>IF(GC$5&gt;$G$4,0,SUMIFS(Fluxo!$O:$O,Fluxo!$U:$U,"&gt;"&amp;GB$5,Fluxo!$U:$U,"&lt;="&amp;GC$5,Fluxo!$D:$D,$D159,Fluxo!$E:$E,"&lt;&gt;"&amp;"PERMUTANTE"))</f>
        <v>0</v>
      </c>
      <c r="GD159" s="18">
        <f>IF(GD$5&gt;$G$4,0,SUMIFS(Fluxo!$O:$O,Fluxo!$U:$U,"&gt;"&amp;GC$5,Fluxo!$U:$U,"&lt;="&amp;GD$5,Fluxo!$D:$D,$D159,Fluxo!$E:$E,"&lt;&gt;"&amp;"PERMUTANTE"))</f>
        <v>0</v>
      </c>
      <c r="GE159" s="18">
        <f>IF(GE$5&gt;$G$4,0,SUMIFS(Fluxo!$O:$O,Fluxo!$U:$U,"&gt;"&amp;GD$5,Fluxo!$U:$U,"&lt;="&amp;GE$5,Fluxo!$D:$D,$D159,Fluxo!$E:$E,"&lt;&gt;"&amp;"PERMUTANTE"))</f>
        <v>0</v>
      </c>
      <c r="GF159" s="18">
        <f>IF(GF$5&gt;$G$4,0,SUMIFS(Fluxo!$O:$O,Fluxo!$U:$U,"&gt;"&amp;GE$5,Fluxo!$U:$U,"&lt;="&amp;GF$5,Fluxo!$D:$D,$D159,Fluxo!$E:$E,"&lt;&gt;"&amp;"PERMUTANTE"))</f>
        <v>0</v>
      </c>
      <c r="GG159" s="18">
        <f>IF(GG$5&gt;$G$4,0,SUMIFS(Fluxo!$O:$O,Fluxo!$U:$U,"&gt;"&amp;GF$5,Fluxo!$U:$U,"&lt;="&amp;GG$5,Fluxo!$D:$D,$D159,Fluxo!$E:$E,"&lt;&gt;"&amp;"PERMUTANTE"))</f>
        <v>0</v>
      </c>
      <c r="GH159" s="18">
        <f>IF(GH$5&gt;$G$4,0,SUMIFS(Fluxo!$O:$O,Fluxo!$U:$U,"&gt;"&amp;GG$5,Fluxo!$U:$U,"&lt;="&amp;GH$5,Fluxo!$D:$D,$D159,Fluxo!$E:$E,"&lt;&gt;"&amp;"PERMUTANTE"))</f>
        <v>0</v>
      </c>
      <c r="GI159" s="18">
        <f>IF(GI$5&gt;$G$4,0,SUMIFS(Fluxo!$O:$O,Fluxo!$U:$U,"&gt;"&amp;GH$5,Fluxo!$U:$U,"&lt;="&amp;GI$5,Fluxo!$D:$D,$D159,Fluxo!$E:$E,"&lt;&gt;"&amp;"PERMUTANTE"))</f>
        <v>0</v>
      </c>
      <c r="GJ159" s="18">
        <f>IF(GJ$5&gt;$G$4,0,SUMIFS(Fluxo!$O:$O,Fluxo!$U:$U,"&gt;"&amp;GI$5,Fluxo!$U:$U,"&lt;="&amp;GJ$5,Fluxo!$D:$D,$D159,Fluxo!$E:$E,"&lt;&gt;"&amp;"PERMUTANTE"))</f>
        <v>0</v>
      </c>
      <c r="GK159" s="18">
        <f>IF(GK$5&gt;$G$4,0,SUMIFS(Fluxo!$O:$O,Fluxo!$U:$U,"&gt;"&amp;GJ$5,Fluxo!$U:$U,"&lt;="&amp;GK$5,Fluxo!$D:$D,$D159,Fluxo!$E:$E,"&lt;&gt;"&amp;"PERMUTANTE"))</f>
        <v>0</v>
      </c>
      <c r="GL159" s="18">
        <f>IF(GL$5&gt;$G$4,0,SUMIFS(Fluxo!$O:$O,Fluxo!$U:$U,"&gt;"&amp;GK$5,Fluxo!$U:$U,"&lt;="&amp;GL$5,Fluxo!$D:$D,$D159,Fluxo!$E:$E,"&lt;&gt;"&amp;"PERMUTANTE"))</f>
        <v>0</v>
      </c>
      <c r="GM159" s="18">
        <f>IF(GM$5&gt;$G$4,0,SUMIFS(Fluxo!$O:$O,Fluxo!$U:$U,"&gt;"&amp;GL$5,Fluxo!$U:$U,"&lt;="&amp;GM$5,Fluxo!$D:$D,$D159,Fluxo!$E:$E,"&lt;&gt;"&amp;"PERMUTANTE"))</f>
        <v>0</v>
      </c>
      <c r="GN159" s="18">
        <f>IF(GN$5&gt;$G$4,0,SUMIFS(Fluxo!$O:$O,Fluxo!$U:$U,"&gt;"&amp;GM$5,Fluxo!$U:$U,"&lt;="&amp;GN$5,Fluxo!$D:$D,$D159,Fluxo!$E:$E,"&lt;&gt;"&amp;"PERMUTANTE"))</f>
        <v>0</v>
      </c>
      <c r="GO159" s="18">
        <f>IF(GO$5&gt;$G$4,0,SUMIFS(Fluxo!$O:$O,Fluxo!$U:$U,"&gt;"&amp;GN$5,Fluxo!$U:$U,"&lt;="&amp;GO$5,Fluxo!$D:$D,$D159,Fluxo!$E:$E,"&lt;&gt;"&amp;"PERMUTANTE"))</f>
        <v>0</v>
      </c>
      <c r="GP159" s="18">
        <f>IF(GP$5&gt;$G$4,0,SUMIFS(Fluxo!$O:$O,Fluxo!$U:$U,"&gt;"&amp;GO$5,Fluxo!$U:$U,"&lt;="&amp;GP$5,Fluxo!$D:$D,$D159,Fluxo!$E:$E,"&lt;&gt;"&amp;"PERMUTANTE"))</f>
        <v>0</v>
      </c>
      <c r="GQ159" s="18">
        <f>IF(GQ$5&gt;$G$4,0,SUMIFS(Fluxo!$O:$O,Fluxo!$U:$U,"&gt;"&amp;GP$5,Fluxo!$U:$U,"&lt;="&amp;GQ$5,Fluxo!$D:$D,$D159,Fluxo!$E:$E,"&lt;&gt;"&amp;"PERMUTANTE"))</f>
        <v>0</v>
      </c>
      <c r="GR159" s="18">
        <f>IF(GR$5&gt;$G$4,0,SUMIFS(Fluxo!$O:$O,Fluxo!$U:$U,"&gt;"&amp;GQ$5,Fluxo!$U:$U,"&lt;="&amp;GR$5,Fluxo!$D:$D,$D159,Fluxo!$E:$E,"&lt;&gt;"&amp;"PERMUTANTE"))</f>
        <v>0</v>
      </c>
      <c r="GS159" s="18">
        <f>IF(GS$5&gt;$G$4,0,SUMIFS(Fluxo!$O:$O,Fluxo!$U:$U,"&gt;"&amp;GR$5,Fluxo!$U:$U,"&lt;="&amp;GS$5,Fluxo!$D:$D,$D159,Fluxo!$E:$E,"&lt;&gt;"&amp;"PERMUTANTE"))</f>
        <v>0</v>
      </c>
      <c r="GT159" s="18">
        <f>IF(GT$5&gt;$G$4,0,SUMIFS(Fluxo!$O:$O,Fluxo!$U:$U,"&gt;"&amp;GS$5,Fluxo!$U:$U,"&lt;="&amp;GT$5,Fluxo!$D:$D,$D159,Fluxo!$E:$E,"&lt;&gt;"&amp;"PERMUTANTE"))</f>
        <v>0</v>
      </c>
      <c r="GU159" s="18">
        <f>IF(GU$5&gt;$G$4,0,SUMIFS(Fluxo!$O:$O,Fluxo!$U:$U,"&gt;"&amp;GT$5,Fluxo!$U:$U,"&lt;="&amp;GU$5,Fluxo!$D:$D,$D159,Fluxo!$E:$E,"&lt;&gt;"&amp;"PERMUTANTE"))</f>
        <v>0</v>
      </c>
      <c r="GV159" s="18">
        <f>IF(GV$5&gt;$G$4,0,SUMIFS(Fluxo!$O:$O,Fluxo!$U:$U,"&gt;"&amp;GU$5,Fluxo!$U:$U,"&lt;="&amp;GV$5,Fluxo!$D:$D,$D159,Fluxo!$E:$E,"&lt;&gt;"&amp;"PERMUTANTE"))</f>
        <v>0</v>
      </c>
      <c r="GW159" s="18">
        <f>IF(GW$5&gt;$G$4,0,SUMIFS(Fluxo!$O:$O,Fluxo!$U:$U,"&gt;"&amp;GV$5,Fluxo!$U:$U,"&lt;="&amp;GW$5,Fluxo!$D:$D,$D159,Fluxo!$E:$E,"&lt;&gt;"&amp;"PERMUTANTE"))</f>
        <v>0</v>
      </c>
      <c r="GX159" s="18">
        <f>IF(GX$5&gt;$G$4,0,SUMIFS(Fluxo!$O:$O,Fluxo!$U:$U,"&gt;"&amp;GW$5,Fluxo!$U:$U,"&lt;="&amp;GX$5,Fluxo!$D:$D,$D159,Fluxo!$E:$E,"&lt;&gt;"&amp;"PERMUTANTE"))</f>
        <v>0</v>
      </c>
      <c r="GY159" s="18">
        <f>IF(GY$5&gt;$G$4,0,SUMIFS(Fluxo!$O:$O,Fluxo!$U:$U,"&gt;"&amp;GX$5,Fluxo!$U:$U,"&lt;="&amp;GY$5,Fluxo!$D:$D,$D159,Fluxo!$E:$E,"&lt;&gt;"&amp;"PERMUTANTE"))</f>
        <v>0</v>
      </c>
      <c r="GZ159" s="18">
        <f>IF(GZ$5&gt;$G$4,0,SUMIFS(Fluxo!$O:$O,Fluxo!$U:$U,"&gt;"&amp;GY$5,Fluxo!$U:$U,"&lt;="&amp;GZ$5,Fluxo!$D:$D,$D159,Fluxo!$E:$E,"&lt;&gt;"&amp;"PERMUTANTE"))</f>
        <v>0</v>
      </c>
      <c r="HA159" s="18">
        <f>IF(HA$5&gt;$G$4,0,SUMIFS(Fluxo!$O:$O,Fluxo!$U:$U,"&gt;"&amp;GZ$5,Fluxo!$U:$U,"&lt;="&amp;HA$5,Fluxo!$D:$D,$D159,Fluxo!$E:$E,"&lt;&gt;"&amp;"PERMUTANTE"))</f>
        <v>0</v>
      </c>
      <c r="HB159" s="18">
        <f>IF(HB$5&gt;$G$4,0,SUMIFS(Fluxo!$O:$O,Fluxo!$U:$U,"&gt;"&amp;HA$5,Fluxo!$U:$U,"&lt;="&amp;HB$5,Fluxo!$D:$D,$D159,Fluxo!$E:$E,"&lt;&gt;"&amp;"PERMUTANTE"))</f>
        <v>0</v>
      </c>
      <c r="HC159" s="18">
        <f>IF(HC$5&gt;$G$4,0,SUMIFS(Fluxo!$O:$O,Fluxo!$U:$U,"&gt;"&amp;HB$5,Fluxo!$U:$U,"&lt;="&amp;HC$5,Fluxo!$D:$D,$D159,Fluxo!$E:$E,"&lt;&gt;"&amp;"PERMUTANTE"))</f>
        <v>0</v>
      </c>
      <c r="HD159" s="18">
        <f>IF(HD$5&gt;$G$4,0,SUMIFS(Fluxo!$O:$O,Fluxo!$U:$U,"&gt;"&amp;HC$5,Fluxo!$U:$U,"&lt;="&amp;HD$5,Fluxo!$D:$D,$D159,Fluxo!$E:$E,"&lt;&gt;"&amp;"PERMUTANTE"))</f>
        <v>0</v>
      </c>
      <c r="HE159" s="18">
        <f>IF(HE$5&gt;$G$4,0,SUMIFS(Fluxo!$O:$O,Fluxo!$U:$U,"&gt;"&amp;HD$5,Fluxo!$U:$U,"&lt;="&amp;HE$5,Fluxo!$D:$D,$D159,Fluxo!$E:$E,"&lt;&gt;"&amp;"PERMUTANTE"))</f>
        <v>0</v>
      </c>
      <c r="HF159" s="18">
        <f>IF(HF$5&gt;$G$4,0,SUMIFS(Fluxo!$O:$O,Fluxo!$U:$U,"&gt;"&amp;HE$5,Fluxo!$U:$U,"&lt;="&amp;HF$5,Fluxo!$D:$D,$D159,Fluxo!$E:$E,"&lt;&gt;"&amp;"PERMUTANTE"))</f>
        <v>0</v>
      </c>
    </row>
    <row r="160" spans="1:214">
      <c r="A160" s="20">
        <f t="shared" si="13"/>
        <v>150</v>
      </c>
      <c r="B160" s="140" t="str">
        <f>'Check Carteira'!C152</f>
        <v>E.1016.99.03.3015</v>
      </c>
      <c r="C160" s="141">
        <v>1</v>
      </c>
      <c r="D160" s="129" t="str">
        <f>'Check Carteira'!F152</f>
        <v>S-3015</v>
      </c>
      <c r="E160" s="21" t="str">
        <f>IFERROR(INDEX(Contratos!L:L,MATCH(D160,Contratos!R:R,0)),"")</f>
        <v/>
      </c>
      <c r="F160" s="139" t="str">
        <f>IFERROR(INDEX(Contratos!G:G,MATCH(D160,Contratos!R:R,0)),"")</f>
        <v/>
      </c>
      <c r="H160" s="83">
        <f t="shared" si="14"/>
        <v>1</v>
      </c>
      <c r="J160" s="18">
        <f>IF(J$5&gt;$G$4,0,SUMIFS(Fluxo!$O:$O,Fluxo!$U:$U,"&gt;"&amp;I$5,Fluxo!$U:$U,"&lt;="&amp;J$5,Fluxo!$D:$D,$D160))</f>
        <v>0</v>
      </c>
      <c r="K160" s="18">
        <f>IF(K$5&gt;$G$4,0,SUMIFS(Fluxo!$O:$O,Fluxo!$U:$U,"&gt;"&amp;J$5,Fluxo!$U:$U,"&lt;="&amp;K$5,Fluxo!$D:$D,$D160))</f>
        <v>1</v>
      </c>
      <c r="L160" s="18">
        <f>IF(L$5&gt;$G$4,0,SUMIFS(Fluxo!$O:$O,Fluxo!$U:$U,"&gt;"&amp;K$5,Fluxo!$U:$U,"&lt;="&amp;L$5,Fluxo!$D:$D,$D160))</f>
        <v>0</v>
      </c>
      <c r="M160" s="18">
        <f>IF(M$5&gt;$G$4,0,SUMIFS(Fluxo!$O:$O,Fluxo!$U:$U,"&gt;"&amp;L$5,Fluxo!$U:$U,"&lt;="&amp;M$5,Fluxo!$D:$D,$D160))</f>
        <v>0</v>
      </c>
      <c r="N160" s="18">
        <f>IF(N$5&gt;$G$4,0,SUMIFS(Fluxo!$O:$O,Fluxo!$U:$U,"&gt;"&amp;M$5,Fluxo!$U:$U,"&lt;="&amp;N$5,Fluxo!$D:$D,$D160))</f>
        <v>0</v>
      </c>
      <c r="O160" s="18">
        <f>IF(O$5&gt;$G$4,0,SUMIFS(Fluxo!$O:$O,Fluxo!$U:$U,"&gt;"&amp;N$5,Fluxo!$U:$U,"&lt;="&amp;O$5,Fluxo!$D:$D,$D160))</f>
        <v>0</v>
      </c>
      <c r="P160" s="18">
        <f>IF(P$5&gt;$G$4,0,SUMIFS(Fluxo!$O:$O,Fluxo!$U:$U,"&gt;"&amp;O$5,Fluxo!$U:$U,"&lt;="&amp;P$5,Fluxo!$D:$D,$D160))</f>
        <v>0</v>
      </c>
      <c r="Q160" s="18">
        <f>IF(Q$5&gt;$G$4,0,SUMIFS(Fluxo!$O:$O,Fluxo!$U:$U,"&gt;"&amp;P$5,Fluxo!$U:$U,"&lt;="&amp;Q$5,Fluxo!$D:$D,$D160))</f>
        <v>0</v>
      </c>
      <c r="R160" s="18">
        <f>IF(R$5&gt;$G$4,0,SUMIFS(Fluxo!$O:$O,Fluxo!$U:$U,"&gt;"&amp;Q$5,Fluxo!$U:$U,"&lt;="&amp;R$5,Fluxo!$D:$D,$D160))</f>
        <v>0</v>
      </c>
      <c r="S160" s="18">
        <f>IF(S$5&gt;$G$4,0,SUMIFS(Fluxo!$O:$O,Fluxo!$U:$U,"&gt;"&amp;R$5,Fluxo!$U:$U,"&lt;="&amp;S$5,Fluxo!$D:$D,$D160,Fluxo!$E:$E,"&lt;&gt;"&amp;"PERMUTANTE"))</f>
        <v>0</v>
      </c>
      <c r="T160" s="18">
        <f>IF(T$5&gt;$G$4,0,SUMIFS(Fluxo!$O:$O,Fluxo!$U:$U,"&gt;"&amp;S$5,Fluxo!$U:$U,"&lt;="&amp;T$5,Fluxo!$D:$D,$D160,Fluxo!$E:$E,"&lt;&gt;"&amp;"PERMUTANTE"))</f>
        <v>0</v>
      </c>
      <c r="U160" s="18">
        <f>IF(U$5&gt;$G$4,0,SUMIFS(Fluxo!$O:$O,Fluxo!$U:$U,"&gt;"&amp;T$5,Fluxo!$U:$U,"&lt;="&amp;U$5,Fluxo!$D:$D,$D160,Fluxo!$E:$E,"&lt;&gt;"&amp;"PERMUTANTE"))</f>
        <v>0</v>
      </c>
      <c r="V160" s="18">
        <f>IF(V$5&gt;$G$4,0,SUMIFS(Fluxo!$O:$O,Fluxo!$U:$U,"&gt;"&amp;U$5,Fluxo!$U:$U,"&lt;="&amp;V$5,Fluxo!$D:$D,$D160,Fluxo!$E:$E,"&lt;&gt;"&amp;"PERMUTANTE"))</f>
        <v>0</v>
      </c>
      <c r="W160" s="18">
        <f>IF(W$5&gt;$G$4,0,SUMIFS(Fluxo!$O:$O,Fluxo!$U:$U,"&gt;"&amp;V$5,Fluxo!$U:$U,"&lt;="&amp;W$5,Fluxo!$D:$D,$D160,Fluxo!$E:$E,"&lt;&gt;"&amp;"PERMUTANTE"))</f>
        <v>0</v>
      </c>
      <c r="X160" s="18">
        <f>IF(X$5&gt;$G$4,0,SUMIFS(Fluxo!$O:$O,Fluxo!$U:$U,"&gt;"&amp;W$5,Fluxo!$U:$U,"&lt;="&amp;X$5,Fluxo!$D:$D,$D160,Fluxo!$E:$E,"&lt;&gt;"&amp;"PERMUTANTE"))</f>
        <v>0</v>
      </c>
      <c r="Y160" s="18">
        <f>IF(Y$5&gt;$G$4,0,SUMIFS(Fluxo!$O:$O,Fluxo!$U:$U,"&gt;"&amp;X$5,Fluxo!$U:$U,"&lt;="&amp;Y$5,Fluxo!$D:$D,$D160,Fluxo!$E:$E,"&lt;&gt;"&amp;"PERMUTANTE"))</f>
        <v>0</v>
      </c>
      <c r="Z160" s="18">
        <f>IF(Z$5&gt;$G$4,0,SUMIFS(Fluxo!$O:$O,Fluxo!$U:$U,"&gt;"&amp;Y$5,Fluxo!$U:$U,"&lt;="&amp;Z$5,Fluxo!$D:$D,$D160,Fluxo!$E:$E,"&lt;&gt;"&amp;"PERMUTANTE"))</f>
        <v>0</v>
      </c>
      <c r="AA160" s="18">
        <f>IF(AA$5&gt;$G$4,0,SUMIFS(Fluxo!$O:$O,Fluxo!$U:$U,"&gt;"&amp;Z$5,Fluxo!$U:$U,"&lt;="&amp;AA$5,Fluxo!$D:$D,$D160,Fluxo!$E:$E,"&lt;&gt;"&amp;"PERMUTANTE"))</f>
        <v>0</v>
      </c>
      <c r="AB160" s="18">
        <f>IF(AB$5&gt;$G$4,0,SUMIFS(Fluxo!$O:$O,Fluxo!$U:$U,"&gt;"&amp;AA$5,Fluxo!$U:$U,"&lt;="&amp;AB$5,Fluxo!$D:$D,$D160,Fluxo!$E:$E,"&lt;&gt;"&amp;"PERMUTANTE"))</f>
        <v>0</v>
      </c>
      <c r="AC160" s="18">
        <f>IF(AC$5&gt;$G$4,0,SUMIFS(Fluxo!$O:$O,Fluxo!$U:$U,"&gt;"&amp;AB$5,Fluxo!$U:$U,"&lt;="&amp;AC$5,Fluxo!$D:$D,$D160,Fluxo!$E:$E,"&lt;&gt;"&amp;"PERMUTANTE"))</f>
        <v>0</v>
      </c>
      <c r="AD160" s="18">
        <f>IF(AD$5&gt;$G$4,0,SUMIFS(Fluxo!$O:$O,Fluxo!$U:$U,"&gt;"&amp;AC$5,Fluxo!$U:$U,"&lt;="&amp;AD$5,Fluxo!$D:$D,$D160,Fluxo!$E:$E,"&lt;&gt;"&amp;"PERMUTANTE"))</f>
        <v>0</v>
      </c>
      <c r="AE160" s="18">
        <f>IF(AE$5&gt;$G$4,0,SUMIFS(Fluxo!$O:$O,Fluxo!$U:$U,"&gt;"&amp;AD$5,Fluxo!$U:$U,"&lt;="&amp;AE$5,Fluxo!$D:$D,$D160,Fluxo!$E:$E,"&lt;&gt;"&amp;"PERMUTANTE"))</f>
        <v>0</v>
      </c>
      <c r="AF160" s="18">
        <f>IF(AF$5&gt;$G$4,0,SUMIFS(Fluxo!$O:$O,Fluxo!$U:$U,"&gt;"&amp;AE$5,Fluxo!$U:$U,"&lt;="&amp;AF$5,Fluxo!$D:$D,$D160,Fluxo!$E:$E,"&lt;&gt;"&amp;"PERMUTANTE"))</f>
        <v>0</v>
      </c>
      <c r="AG160" s="18">
        <f>IF(AG$5&gt;$G$4,0,SUMIFS(Fluxo!$O:$O,Fluxo!$U:$U,"&gt;"&amp;AF$5,Fluxo!$U:$U,"&lt;="&amp;AG$5,Fluxo!$D:$D,$D160,Fluxo!$E:$E,"&lt;&gt;"&amp;"PERMUTANTE"))</f>
        <v>0</v>
      </c>
      <c r="AH160" s="18">
        <f>IF(AH$5&gt;$G$4,0,SUMIFS(Fluxo!$O:$O,Fluxo!$U:$U,"&gt;"&amp;AG$5,Fluxo!$U:$U,"&lt;="&amp;AH$5,Fluxo!$D:$D,$D160,Fluxo!$E:$E,"&lt;&gt;"&amp;"PERMUTANTE"))</f>
        <v>0</v>
      </c>
      <c r="AI160" s="18">
        <f>IF(AI$5&gt;$G$4,0,SUMIFS(Fluxo!$O:$O,Fluxo!$U:$U,"&gt;"&amp;AH$5,Fluxo!$U:$U,"&lt;="&amp;AI$5,Fluxo!$D:$D,$D160,Fluxo!$E:$E,"&lt;&gt;"&amp;"PERMUTANTE"))</f>
        <v>0</v>
      </c>
      <c r="AJ160" s="18">
        <f>IF(AJ$5&gt;$G$4,0,SUMIFS(Fluxo!$O:$O,Fluxo!$U:$U,"&gt;"&amp;AI$5,Fluxo!$U:$U,"&lt;="&amp;AJ$5,Fluxo!$D:$D,$D160,Fluxo!$E:$E,"&lt;&gt;"&amp;"PERMUTANTE"))</f>
        <v>0</v>
      </c>
      <c r="AK160" s="18">
        <f>IF(AK$5&gt;$G$4,0,SUMIFS(Fluxo!$O:$O,Fluxo!$U:$U,"&gt;"&amp;AJ$5,Fluxo!$U:$U,"&lt;="&amp;AK$5,Fluxo!$D:$D,$D160,Fluxo!$E:$E,"&lt;&gt;"&amp;"PERMUTANTE"))</f>
        <v>0</v>
      </c>
      <c r="AL160" s="18">
        <f>IF(AL$5&gt;$G$4,0,SUMIFS(Fluxo!$O:$O,Fluxo!$U:$U,"&gt;"&amp;AK$5,Fluxo!$U:$U,"&lt;="&amp;AL$5,Fluxo!$D:$D,$D160,Fluxo!$E:$E,"&lt;&gt;"&amp;"PERMUTANTE"))</f>
        <v>0</v>
      </c>
      <c r="AM160" s="18">
        <f>IF(AM$5&gt;$G$4,0,SUMIFS(Fluxo!$O:$O,Fluxo!$U:$U,"&gt;"&amp;AL$5,Fluxo!$U:$U,"&lt;="&amp;AM$5,Fluxo!$D:$D,$D160,Fluxo!$E:$E,"&lt;&gt;"&amp;"PERMUTANTE"))</f>
        <v>0</v>
      </c>
      <c r="AN160" s="18">
        <f>IF(AN$5&gt;$G$4,0,SUMIFS(Fluxo!$O:$O,Fluxo!$U:$U,"&gt;"&amp;AM$5,Fluxo!$U:$U,"&lt;="&amp;AN$5,Fluxo!$D:$D,$D160,Fluxo!$E:$E,"&lt;&gt;"&amp;"PERMUTANTE"))</f>
        <v>0</v>
      </c>
      <c r="AO160" s="18">
        <f>IF(AO$5&gt;$G$4,0,SUMIFS(Fluxo!$O:$O,Fluxo!$U:$U,"&gt;"&amp;AN$5,Fluxo!$U:$U,"&lt;="&amp;AO$5,Fluxo!$D:$D,$D160,Fluxo!$E:$E,"&lt;&gt;"&amp;"PERMUTANTE"))</f>
        <v>0</v>
      </c>
      <c r="AP160" s="18">
        <f>IF(AP$5&gt;$G$4,0,SUMIFS(Fluxo!$O:$O,Fluxo!$U:$U,"&gt;"&amp;AO$5,Fluxo!$U:$U,"&lt;="&amp;AP$5,Fluxo!$D:$D,$D160,Fluxo!$E:$E,"&lt;&gt;"&amp;"PERMUTANTE"))</f>
        <v>0</v>
      </c>
      <c r="AQ160" s="18">
        <f>IF(AQ$5&gt;$G$4,0,SUMIFS(Fluxo!$O:$O,Fluxo!$U:$U,"&gt;"&amp;AP$5,Fluxo!$U:$U,"&lt;="&amp;AQ$5,Fluxo!$D:$D,$D160,Fluxo!$E:$E,"&lt;&gt;"&amp;"PERMUTANTE"))</f>
        <v>0</v>
      </c>
      <c r="AR160" s="18">
        <f>IF(AR$5&gt;$G$4,0,SUMIFS(Fluxo!$O:$O,Fluxo!$U:$U,"&gt;"&amp;AQ$5,Fluxo!$U:$U,"&lt;="&amp;AR$5,Fluxo!$D:$D,$D160,Fluxo!$E:$E,"&lt;&gt;"&amp;"PERMUTANTE"))</f>
        <v>0</v>
      </c>
      <c r="AS160" s="18">
        <f>IF(AS$5&gt;$G$4,0,SUMIFS(Fluxo!$O:$O,Fluxo!$U:$U,"&gt;"&amp;AR$5,Fluxo!$U:$U,"&lt;="&amp;AS$5,Fluxo!$D:$D,$D160,Fluxo!$E:$E,"&lt;&gt;"&amp;"PERMUTANTE"))</f>
        <v>0</v>
      </c>
      <c r="AT160" s="18">
        <f>IF(AT$5&gt;$G$4,0,SUMIFS(Fluxo!$O:$O,Fluxo!$U:$U,"&gt;"&amp;AS$5,Fluxo!$U:$U,"&lt;="&amp;AT$5,Fluxo!$D:$D,$D160,Fluxo!$E:$E,"&lt;&gt;"&amp;"PERMUTANTE"))</f>
        <v>0</v>
      </c>
      <c r="AU160" s="18">
        <f>IF(AU$5&gt;$G$4,0,SUMIFS(Fluxo!$O:$O,Fluxo!$U:$U,"&gt;"&amp;AT$5,Fluxo!$U:$U,"&lt;="&amp;AU$5,Fluxo!$D:$D,$D160,Fluxo!$E:$E,"&lt;&gt;"&amp;"PERMUTANTE"))</f>
        <v>0</v>
      </c>
      <c r="AV160" s="18">
        <f>IF(AV$5&gt;$G$4,0,SUMIFS(Fluxo!$O:$O,Fluxo!$U:$U,"&gt;"&amp;AU$5,Fluxo!$U:$U,"&lt;="&amp;AV$5,Fluxo!$D:$D,$D160,Fluxo!$E:$E,"&lt;&gt;"&amp;"PERMUTANTE"))</f>
        <v>0</v>
      </c>
      <c r="AW160" s="18">
        <f>IF(AW$5&gt;$G$4,0,SUMIFS(Fluxo!$O:$O,Fluxo!$U:$U,"&gt;"&amp;AV$5,Fluxo!$U:$U,"&lt;="&amp;AW$5,Fluxo!$D:$D,$D160,Fluxo!$E:$E,"&lt;&gt;"&amp;"PERMUTANTE"))</f>
        <v>0</v>
      </c>
      <c r="AX160" s="18">
        <f>IF(AX$5&gt;$G$4,0,SUMIFS(Fluxo!$O:$O,Fluxo!$U:$U,"&gt;"&amp;AW$5,Fluxo!$U:$U,"&lt;="&amp;AX$5,Fluxo!$D:$D,$D160,Fluxo!$E:$E,"&lt;&gt;"&amp;"PERMUTANTE"))</f>
        <v>0</v>
      </c>
      <c r="AY160" s="18">
        <f>IF(AY$5&gt;$G$4,0,SUMIFS(Fluxo!$O:$O,Fluxo!$U:$U,"&gt;"&amp;AX$5,Fluxo!$U:$U,"&lt;="&amp;AY$5,Fluxo!$D:$D,$D160,Fluxo!$E:$E,"&lt;&gt;"&amp;"PERMUTANTE"))</f>
        <v>0</v>
      </c>
      <c r="AZ160" s="18">
        <f>IF(AZ$5&gt;$G$4,0,SUMIFS(Fluxo!$O:$O,Fluxo!$U:$U,"&gt;"&amp;AY$5,Fluxo!$U:$U,"&lt;="&amp;AZ$5,Fluxo!$D:$D,$D160,Fluxo!$E:$E,"&lt;&gt;"&amp;"PERMUTANTE"))</f>
        <v>0</v>
      </c>
      <c r="BA160" s="18">
        <f>IF(BA$5&gt;$G$4,0,SUMIFS(Fluxo!$O:$O,Fluxo!$U:$U,"&gt;"&amp;AZ$5,Fluxo!$U:$U,"&lt;="&amp;BA$5,Fluxo!$D:$D,$D160,Fluxo!$E:$E,"&lt;&gt;"&amp;"PERMUTANTE"))</f>
        <v>0</v>
      </c>
      <c r="BB160" s="18">
        <f>IF(BB$5&gt;$G$4,0,SUMIFS(Fluxo!$O:$O,Fluxo!$U:$U,"&gt;"&amp;BA$5,Fluxo!$U:$U,"&lt;="&amp;BB$5,Fluxo!$D:$D,$D160,Fluxo!$E:$E,"&lt;&gt;"&amp;"PERMUTANTE"))</f>
        <v>0</v>
      </c>
      <c r="BC160" s="18">
        <f>IF(BC$5&gt;$G$4,0,SUMIFS(Fluxo!$O:$O,Fluxo!$U:$U,"&gt;"&amp;BB$5,Fluxo!$U:$U,"&lt;="&amp;BC$5,Fluxo!$D:$D,$D160,Fluxo!$E:$E,"&lt;&gt;"&amp;"PERMUTANTE"))</f>
        <v>0</v>
      </c>
      <c r="BD160" s="18">
        <f>IF(BD$5&gt;$G$4,0,SUMIFS(Fluxo!$O:$O,Fluxo!$U:$U,"&gt;"&amp;BC$5,Fluxo!$U:$U,"&lt;="&amp;BD$5,Fluxo!$D:$D,$D160,Fluxo!$E:$E,"&lt;&gt;"&amp;"PERMUTANTE"))</f>
        <v>0</v>
      </c>
      <c r="BE160" s="18">
        <f>IF(BE$5&gt;$G$4,0,SUMIFS(Fluxo!$O:$O,Fluxo!$U:$U,"&gt;"&amp;BD$5,Fluxo!$U:$U,"&lt;="&amp;BE$5,Fluxo!$D:$D,$D160,Fluxo!$E:$E,"&lt;&gt;"&amp;"PERMUTANTE"))</f>
        <v>0</v>
      </c>
      <c r="BF160" s="18">
        <f>IF(BF$5&gt;$G$4,0,SUMIFS(Fluxo!$O:$O,Fluxo!$U:$U,"&gt;"&amp;BE$5,Fluxo!$U:$U,"&lt;="&amp;BF$5,Fluxo!$D:$D,$D160,Fluxo!$E:$E,"&lt;&gt;"&amp;"PERMUTANTE"))</f>
        <v>0</v>
      </c>
      <c r="BG160" s="18">
        <f>IF(BG$5&gt;$G$4,0,SUMIFS(Fluxo!$O:$O,Fluxo!$U:$U,"&gt;"&amp;BF$5,Fluxo!$U:$U,"&lt;="&amp;BG$5,Fluxo!$D:$D,$D160,Fluxo!$E:$E,"&lt;&gt;"&amp;"PERMUTANTE"))</f>
        <v>0</v>
      </c>
      <c r="BH160" s="18">
        <f>IF(BH$5&gt;$G$4,0,SUMIFS(Fluxo!$O:$O,Fluxo!$U:$U,"&gt;"&amp;BG$5,Fluxo!$U:$U,"&lt;="&amp;BH$5,Fluxo!$D:$D,$D160,Fluxo!$E:$E,"&lt;&gt;"&amp;"PERMUTANTE"))</f>
        <v>0</v>
      </c>
      <c r="BI160" s="18">
        <f>IF(BI$5&gt;$G$4,0,SUMIFS(Fluxo!$O:$O,Fluxo!$U:$U,"&gt;"&amp;BH$5,Fluxo!$U:$U,"&lt;="&amp;BI$5,Fluxo!$D:$D,$D160,Fluxo!$E:$E,"&lt;&gt;"&amp;"PERMUTANTE"))</f>
        <v>0</v>
      </c>
      <c r="BJ160" s="18">
        <f>IF(BJ$5&gt;$G$4,0,SUMIFS(Fluxo!$O:$O,Fluxo!$U:$U,"&gt;"&amp;BI$5,Fluxo!$U:$U,"&lt;="&amp;BJ$5,Fluxo!$D:$D,$D160,Fluxo!$E:$E,"&lt;&gt;"&amp;"PERMUTANTE"))</f>
        <v>0</v>
      </c>
      <c r="BK160" s="18">
        <f>IF(BK$5&gt;$G$4,0,SUMIFS(Fluxo!$O:$O,Fluxo!$U:$U,"&gt;"&amp;BJ$5,Fluxo!$U:$U,"&lt;="&amp;BK$5,Fluxo!$D:$D,$D160,Fluxo!$E:$E,"&lt;&gt;"&amp;"PERMUTANTE"))</f>
        <v>0</v>
      </c>
      <c r="BL160" s="18">
        <f>IF(BL$5&gt;$G$4,0,SUMIFS(Fluxo!$O:$O,Fluxo!$U:$U,"&gt;"&amp;BK$5,Fluxo!$U:$U,"&lt;="&amp;BL$5,Fluxo!$D:$D,$D160,Fluxo!$E:$E,"&lt;&gt;"&amp;"PERMUTANTE"))</f>
        <v>0</v>
      </c>
      <c r="BM160" s="18">
        <f>IF(BM$5&gt;$G$4,0,SUMIFS(Fluxo!$O:$O,Fluxo!$U:$U,"&gt;"&amp;BL$5,Fluxo!$U:$U,"&lt;="&amp;BM$5,Fluxo!$D:$D,$D160,Fluxo!$E:$E,"&lt;&gt;"&amp;"PERMUTANTE"))</f>
        <v>0</v>
      </c>
      <c r="BN160" s="18">
        <f>IF(BN$5&gt;$G$4,0,SUMIFS(Fluxo!$O:$O,Fluxo!$U:$U,"&gt;"&amp;BM$5,Fluxo!$U:$U,"&lt;="&amp;BN$5,Fluxo!$D:$D,$D160,Fluxo!$E:$E,"&lt;&gt;"&amp;"PERMUTANTE"))</f>
        <v>0</v>
      </c>
      <c r="BO160" s="18">
        <f>IF(BO$5&gt;$G$4,0,SUMIFS(Fluxo!$O:$O,Fluxo!$U:$U,"&gt;"&amp;BN$5,Fluxo!$U:$U,"&lt;="&amp;BO$5,Fluxo!$D:$D,$D160,Fluxo!$E:$E,"&lt;&gt;"&amp;"PERMUTANTE"))</f>
        <v>0</v>
      </c>
      <c r="BP160" s="18">
        <f>IF(BP$5&gt;$G$4,0,SUMIFS(Fluxo!$O:$O,Fluxo!$U:$U,"&gt;"&amp;BO$5,Fluxo!$U:$U,"&lt;="&amp;BP$5,Fluxo!$D:$D,$D160,Fluxo!$E:$E,"&lt;&gt;"&amp;"PERMUTANTE"))</f>
        <v>0</v>
      </c>
      <c r="BQ160" s="18">
        <f>IF(BQ$5&gt;$G$4,0,SUMIFS(Fluxo!$O:$O,Fluxo!$U:$U,"&gt;"&amp;BP$5,Fluxo!$U:$U,"&lt;="&amp;BQ$5,Fluxo!$D:$D,$D160,Fluxo!$E:$E,"&lt;&gt;"&amp;"PERMUTANTE"))</f>
        <v>0</v>
      </c>
      <c r="BR160" s="18">
        <f>IF(BR$5&gt;$G$4,0,SUMIFS(Fluxo!$O:$O,Fluxo!$U:$U,"&gt;"&amp;BQ$5,Fluxo!$U:$U,"&lt;="&amp;BR$5,Fluxo!$D:$D,$D160,Fluxo!$E:$E,"&lt;&gt;"&amp;"PERMUTANTE"))</f>
        <v>0</v>
      </c>
      <c r="BS160" s="18">
        <f>IF(BS$5&gt;$G$4,0,SUMIFS(Fluxo!$O:$O,Fluxo!$U:$U,"&gt;"&amp;BR$5,Fluxo!$U:$U,"&lt;="&amp;BS$5,Fluxo!$D:$D,$D160,Fluxo!$E:$E,"&lt;&gt;"&amp;"PERMUTANTE"))</f>
        <v>0</v>
      </c>
      <c r="BT160" s="18">
        <f>IF(BT$5&gt;$G$4,0,SUMIFS(Fluxo!$O:$O,Fluxo!$U:$U,"&gt;"&amp;BS$5,Fluxo!$U:$U,"&lt;="&amp;BT$5,Fluxo!$D:$D,$D160,Fluxo!$E:$E,"&lt;&gt;"&amp;"PERMUTANTE"))</f>
        <v>0</v>
      </c>
      <c r="BU160" s="18">
        <f>IF(BU$5&gt;$G$4,0,SUMIFS(Fluxo!$O:$O,Fluxo!$U:$U,"&gt;"&amp;BT$5,Fluxo!$U:$U,"&lt;="&amp;BU$5,Fluxo!$D:$D,$D160,Fluxo!$E:$E,"&lt;&gt;"&amp;"PERMUTANTE"))</f>
        <v>0</v>
      </c>
      <c r="BV160" s="18">
        <f>IF(BV$5&gt;$G$4,0,SUMIFS(Fluxo!$O:$O,Fluxo!$U:$U,"&gt;"&amp;BU$5,Fluxo!$U:$U,"&lt;="&amp;BV$5,Fluxo!$D:$D,$D160,Fluxo!$E:$E,"&lt;&gt;"&amp;"PERMUTANTE"))</f>
        <v>0</v>
      </c>
      <c r="BW160" s="18">
        <f>IF(BW$5&gt;$G$4,0,SUMIFS(Fluxo!$O:$O,Fluxo!$U:$U,"&gt;"&amp;BV$5,Fluxo!$U:$U,"&lt;="&amp;BW$5,Fluxo!$D:$D,$D160,Fluxo!$E:$E,"&lt;&gt;"&amp;"PERMUTANTE"))</f>
        <v>0</v>
      </c>
      <c r="BX160" s="18">
        <f>IF(BX$5&gt;$G$4,0,SUMIFS(Fluxo!$O:$O,Fluxo!$U:$U,"&gt;"&amp;BW$5,Fluxo!$U:$U,"&lt;="&amp;BX$5,Fluxo!$D:$D,$D160,Fluxo!$E:$E,"&lt;&gt;"&amp;"PERMUTANTE"))</f>
        <v>0</v>
      </c>
      <c r="BY160" s="18">
        <f>IF(BY$5&gt;$G$4,0,SUMIFS(Fluxo!$O:$O,Fluxo!$U:$U,"&gt;"&amp;BX$5,Fluxo!$U:$U,"&lt;="&amp;BY$5,Fluxo!$D:$D,$D160,Fluxo!$E:$E,"&lt;&gt;"&amp;"PERMUTANTE"))</f>
        <v>0</v>
      </c>
      <c r="BZ160" s="18">
        <f>IF(BZ$5&gt;$G$4,0,SUMIFS(Fluxo!$O:$O,Fluxo!$U:$U,"&gt;"&amp;BY$5,Fluxo!$U:$U,"&lt;="&amp;BZ$5,Fluxo!$D:$D,$D160,Fluxo!$E:$E,"&lt;&gt;"&amp;"PERMUTANTE"))</f>
        <v>0</v>
      </c>
      <c r="CA160" s="18">
        <f>IF(CA$5&gt;$G$4,0,SUMIFS(Fluxo!$O:$O,Fluxo!$U:$U,"&gt;"&amp;BZ$5,Fluxo!$U:$U,"&lt;="&amp;CA$5,Fluxo!$D:$D,$D160,Fluxo!$E:$E,"&lt;&gt;"&amp;"PERMUTANTE"))</f>
        <v>0</v>
      </c>
      <c r="CB160" s="18">
        <f>IF(CB$5&gt;$G$4,0,SUMIFS(Fluxo!$O:$O,Fluxo!$U:$U,"&gt;"&amp;CA$5,Fluxo!$U:$U,"&lt;="&amp;CB$5,Fluxo!$D:$D,$D160,Fluxo!$E:$E,"&lt;&gt;"&amp;"PERMUTANTE"))</f>
        <v>0</v>
      </c>
      <c r="CC160" s="18">
        <f>IF(CC$5&gt;$G$4,0,SUMIFS(Fluxo!$O:$O,Fluxo!$U:$U,"&gt;"&amp;CB$5,Fluxo!$U:$U,"&lt;="&amp;CC$5,Fluxo!$D:$D,$D160,Fluxo!$E:$E,"&lt;&gt;"&amp;"PERMUTANTE"))</f>
        <v>0</v>
      </c>
      <c r="CD160" s="18">
        <f>IF(CD$5&gt;$G$4,0,SUMIFS(Fluxo!$O:$O,Fluxo!$U:$U,"&gt;"&amp;CC$5,Fluxo!$U:$U,"&lt;="&amp;CD$5,Fluxo!$D:$D,$D160,Fluxo!$E:$E,"&lt;&gt;"&amp;"PERMUTANTE"))</f>
        <v>0</v>
      </c>
      <c r="CE160" s="18">
        <f>IF(CE$5&gt;$G$4,0,SUMIFS(Fluxo!$O:$O,Fluxo!$U:$U,"&gt;"&amp;CD$5,Fluxo!$U:$U,"&lt;="&amp;CE$5,Fluxo!$D:$D,$D160,Fluxo!$E:$E,"&lt;&gt;"&amp;"PERMUTANTE"))</f>
        <v>0</v>
      </c>
      <c r="CF160" s="18">
        <f>IF(CF$5&gt;$G$4,0,SUMIFS(Fluxo!$O:$O,Fluxo!$U:$U,"&gt;"&amp;CE$5,Fluxo!$U:$U,"&lt;="&amp;CF$5,Fluxo!$D:$D,$D160,Fluxo!$E:$E,"&lt;&gt;"&amp;"PERMUTANTE"))</f>
        <v>0</v>
      </c>
      <c r="CG160" s="18">
        <f>IF(CG$5&gt;$G$4,0,SUMIFS(Fluxo!$O:$O,Fluxo!$U:$U,"&gt;"&amp;CF$5,Fluxo!$U:$U,"&lt;="&amp;CG$5,Fluxo!$D:$D,$D160,Fluxo!$E:$E,"&lt;&gt;"&amp;"PERMUTANTE"))</f>
        <v>0</v>
      </c>
      <c r="CH160" s="18">
        <f>IF(CH$5&gt;$G$4,0,SUMIFS(Fluxo!$O:$O,Fluxo!$U:$U,"&gt;"&amp;CG$5,Fluxo!$U:$U,"&lt;="&amp;CH$5,Fluxo!$D:$D,$D160,Fluxo!$E:$E,"&lt;&gt;"&amp;"PERMUTANTE"))</f>
        <v>0</v>
      </c>
      <c r="CI160" s="18">
        <f>IF(CI$5&gt;$G$4,0,SUMIFS(Fluxo!$O:$O,Fluxo!$U:$U,"&gt;"&amp;CH$5,Fluxo!$U:$U,"&lt;="&amp;CI$5,Fluxo!$D:$D,$D160,Fluxo!$E:$E,"&lt;&gt;"&amp;"PERMUTANTE"))</f>
        <v>0</v>
      </c>
      <c r="CJ160" s="18">
        <f>IF(CJ$5&gt;$G$4,0,SUMIFS(Fluxo!$O:$O,Fluxo!$U:$U,"&gt;"&amp;CI$5,Fluxo!$U:$U,"&lt;="&amp;CJ$5,Fluxo!$D:$D,$D160,Fluxo!$E:$E,"&lt;&gt;"&amp;"PERMUTANTE"))</f>
        <v>0</v>
      </c>
      <c r="CK160" s="18">
        <f>IF(CK$5&gt;$G$4,0,SUMIFS(Fluxo!$O:$O,Fluxo!$U:$U,"&gt;"&amp;CJ$5,Fluxo!$U:$U,"&lt;="&amp;CK$5,Fluxo!$D:$D,$D160,Fluxo!$E:$E,"&lt;&gt;"&amp;"PERMUTANTE"))</f>
        <v>0</v>
      </c>
      <c r="CL160" s="18">
        <f>IF(CL$5&gt;$G$4,0,SUMIFS(Fluxo!$O:$O,Fluxo!$U:$U,"&gt;"&amp;CK$5,Fluxo!$U:$U,"&lt;="&amp;CL$5,Fluxo!$D:$D,$D160,Fluxo!$E:$E,"&lt;&gt;"&amp;"PERMUTANTE"))</f>
        <v>0</v>
      </c>
      <c r="CM160" s="18">
        <f>IF(CM$5&gt;$G$4,0,SUMIFS(Fluxo!$O:$O,Fluxo!$U:$U,"&gt;"&amp;CL$5,Fluxo!$U:$U,"&lt;="&amp;CM$5,Fluxo!$D:$D,$D160,Fluxo!$E:$E,"&lt;&gt;"&amp;"PERMUTANTE"))</f>
        <v>0</v>
      </c>
      <c r="CN160" s="18">
        <f>IF(CN$5&gt;$G$4,0,SUMIFS(Fluxo!$O:$O,Fluxo!$U:$U,"&gt;"&amp;CM$5,Fluxo!$U:$U,"&lt;="&amp;CN$5,Fluxo!$D:$D,$D160,Fluxo!$E:$E,"&lt;&gt;"&amp;"PERMUTANTE"))</f>
        <v>0</v>
      </c>
      <c r="CO160" s="18">
        <f>IF(CO$5&gt;$G$4,0,SUMIFS(Fluxo!$O:$O,Fluxo!$U:$U,"&gt;"&amp;CN$5,Fluxo!$U:$U,"&lt;="&amp;CO$5,Fluxo!$D:$D,$D160,Fluxo!$E:$E,"&lt;&gt;"&amp;"PERMUTANTE"))</f>
        <v>0</v>
      </c>
      <c r="CP160" s="18">
        <f>IF(CP$5&gt;$G$4,0,SUMIFS(Fluxo!$O:$O,Fluxo!$U:$U,"&gt;"&amp;CO$5,Fluxo!$U:$U,"&lt;="&amp;CP$5,Fluxo!$D:$D,$D160,Fluxo!$E:$E,"&lt;&gt;"&amp;"PERMUTANTE"))</f>
        <v>0</v>
      </c>
      <c r="CQ160" s="18">
        <f>IF(CQ$5&gt;$G$4,0,SUMIFS(Fluxo!$O:$O,Fluxo!$U:$U,"&gt;"&amp;CP$5,Fluxo!$U:$U,"&lt;="&amp;CQ$5,Fluxo!$D:$D,$D160,Fluxo!$E:$E,"&lt;&gt;"&amp;"PERMUTANTE"))</f>
        <v>0</v>
      </c>
      <c r="CR160" s="18">
        <f>IF(CR$5&gt;$G$4,0,SUMIFS(Fluxo!$O:$O,Fluxo!$U:$U,"&gt;"&amp;CQ$5,Fluxo!$U:$U,"&lt;="&amp;CR$5,Fluxo!$D:$D,$D160,Fluxo!$E:$E,"&lt;&gt;"&amp;"PERMUTANTE"))</f>
        <v>0</v>
      </c>
      <c r="CS160" s="18">
        <f>IF(CS$5&gt;$G$4,0,SUMIFS(Fluxo!$O:$O,Fluxo!$U:$U,"&gt;"&amp;CR$5,Fluxo!$U:$U,"&lt;="&amp;CS$5,Fluxo!$D:$D,$D160,Fluxo!$E:$E,"&lt;&gt;"&amp;"PERMUTANTE"))</f>
        <v>0</v>
      </c>
      <c r="CT160" s="18">
        <f>IF(CT$5&gt;$G$4,0,SUMIFS(Fluxo!$O:$O,Fluxo!$U:$U,"&gt;"&amp;CS$5,Fluxo!$U:$U,"&lt;="&amp;CT$5,Fluxo!$D:$D,$D160,Fluxo!$E:$E,"&lt;&gt;"&amp;"PERMUTANTE"))</f>
        <v>0</v>
      </c>
      <c r="CU160" s="18">
        <f>IF(CU$5&gt;$G$4,0,SUMIFS(Fluxo!$O:$O,Fluxo!$U:$U,"&gt;"&amp;CT$5,Fluxo!$U:$U,"&lt;="&amp;CU$5,Fluxo!$D:$D,$D160,Fluxo!$E:$E,"&lt;&gt;"&amp;"PERMUTANTE"))</f>
        <v>0</v>
      </c>
      <c r="CV160" s="18">
        <f>IF(CV$5&gt;$G$4,0,SUMIFS(Fluxo!$O:$O,Fluxo!$U:$U,"&gt;"&amp;CU$5,Fluxo!$U:$U,"&lt;="&amp;CV$5,Fluxo!$D:$D,$D160,Fluxo!$E:$E,"&lt;&gt;"&amp;"PERMUTANTE"))</f>
        <v>0</v>
      </c>
      <c r="CW160" s="18">
        <f>IF(CW$5&gt;$G$4,0,SUMIFS(Fluxo!$O:$O,Fluxo!$U:$U,"&gt;"&amp;CV$5,Fluxo!$U:$U,"&lt;="&amp;CW$5,Fluxo!$D:$D,$D160,Fluxo!$E:$E,"&lt;&gt;"&amp;"PERMUTANTE"))</f>
        <v>0</v>
      </c>
      <c r="CX160" s="18">
        <f>IF(CX$5&gt;$G$4,0,SUMIFS(Fluxo!$O:$O,Fluxo!$U:$U,"&gt;"&amp;CW$5,Fluxo!$U:$U,"&lt;="&amp;CX$5,Fluxo!$D:$D,$D160,Fluxo!$E:$E,"&lt;&gt;"&amp;"PERMUTANTE"))</f>
        <v>0</v>
      </c>
      <c r="CY160" s="18">
        <f>IF(CY$5&gt;$G$4,0,SUMIFS(Fluxo!$O:$O,Fluxo!$U:$U,"&gt;"&amp;CX$5,Fluxo!$U:$U,"&lt;="&amp;CY$5,Fluxo!$D:$D,$D160,Fluxo!$E:$E,"&lt;&gt;"&amp;"PERMUTANTE"))</f>
        <v>0</v>
      </c>
      <c r="CZ160" s="18">
        <f>IF(CZ$5&gt;$G$4,0,SUMIFS(Fluxo!$O:$O,Fluxo!$U:$U,"&gt;"&amp;CY$5,Fluxo!$U:$U,"&lt;="&amp;CZ$5,Fluxo!$D:$D,$D160,Fluxo!$E:$E,"&lt;&gt;"&amp;"PERMUTANTE"))</f>
        <v>0</v>
      </c>
      <c r="DA160" s="18">
        <f>IF(DA$5&gt;$G$4,0,SUMIFS(Fluxo!$O:$O,Fluxo!$U:$U,"&gt;"&amp;CZ$5,Fluxo!$U:$U,"&lt;="&amp;DA$5,Fluxo!$D:$D,$D160,Fluxo!$E:$E,"&lt;&gt;"&amp;"PERMUTANTE"))</f>
        <v>0</v>
      </c>
      <c r="DB160" s="18">
        <f>IF(DB$5&gt;$G$4,0,SUMIFS(Fluxo!$O:$O,Fluxo!$U:$U,"&gt;"&amp;DA$5,Fluxo!$U:$U,"&lt;="&amp;DB$5,Fluxo!$D:$D,$D160,Fluxo!$E:$E,"&lt;&gt;"&amp;"PERMUTANTE"))</f>
        <v>0</v>
      </c>
      <c r="DC160" s="18">
        <f>IF(DC$5&gt;$G$4,0,SUMIFS(Fluxo!$O:$O,Fluxo!$U:$U,"&gt;"&amp;DB$5,Fluxo!$U:$U,"&lt;="&amp;DC$5,Fluxo!$D:$D,$D160,Fluxo!$E:$E,"&lt;&gt;"&amp;"PERMUTANTE"))</f>
        <v>0</v>
      </c>
      <c r="DD160" s="18">
        <f>IF(DD$5&gt;$G$4,0,SUMIFS(Fluxo!$O:$O,Fluxo!$U:$U,"&gt;"&amp;DC$5,Fluxo!$U:$U,"&lt;="&amp;DD$5,Fluxo!$D:$D,$D160,Fluxo!$E:$E,"&lt;&gt;"&amp;"PERMUTANTE"))</f>
        <v>0</v>
      </c>
      <c r="DE160" s="18">
        <f>IF(DE$5&gt;$G$4,0,SUMIFS(Fluxo!$O:$O,Fluxo!$U:$U,"&gt;"&amp;DD$5,Fluxo!$U:$U,"&lt;="&amp;DE$5,Fluxo!$D:$D,$D160,Fluxo!$E:$E,"&lt;&gt;"&amp;"PERMUTANTE"))</f>
        <v>0</v>
      </c>
      <c r="DF160" s="18">
        <f>IF(DF$5&gt;$G$4,0,SUMIFS(Fluxo!$O:$O,Fluxo!$U:$U,"&gt;"&amp;DE$5,Fluxo!$U:$U,"&lt;="&amp;DF$5,Fluxo!$D:$D,$D160,Fluxo!$E:$E,"&lt;&gt;"&amp;"PERMUTANTE"))</f>
        <v>0</v>
      </c>
      <c r="DG160" s="18">
        <f>IF(DG$5&gt;$G$4,0,SUMIFS(Fluxo!$O:$O,Fluxo!$U:$U,"&gt;"&amp;DF$5,Fluxo!$U:$U,"&lt;="&amp;DG$5,Fluxo!$D:$D,$D160,Fluxo!$E:$E,"&lt;&gt;"&amp;"PERMUTANTE"))</f>
        <v>0</v>
      </c>
      <c r="DH160" s="18">
        <f>IF(DH$5&gt;$G$4,0,SUMIFS(Fluxo!$O:$O,Fluxo!$U:$U,"&gt;"&amp;DG$5,Fluxo!$U:$U,"&lt;="&amp;DH$5,Fluxo!$D:$D,$D160,Fluxo!$E:$E,"&lt;&gt;"&amp;"PERMUTANTE"))</f>
        <v>0</v>
      </c>
      <c r="DI160" s="18">
        <f>IF(DI$5&gt;$G$4,0,SUMIFS(Fluxo!$O:$O,Fluxo!$U:$U,"&gt;"&amp;DH$5,Fluxo!$U:$U,"&lt;="&amp;DI$5,Fluxo!$D:$D,$D160,Fluxo!$E:$E,"&lt;&gt;"&amp;"PERMUTANTE"))</f>
        <v>0</v>
      </c>
      <c r="DJ160" s="18">
        <f>IF(DJ$5&gt;$G$4,0,SUMIFS(Fluxo!$O:$O,Fluxo!$U:$U,"&gt;"&amp;DI$5,Fluxo!$U:$U,"&lt;="&amp;DJ$5,Fluxo!$D:$D,$D160,Fluxo!$E:$E,"&lt;&gt;"&amp;"PERMUTANTE"))</f>
        <v>0</v>
      </c>
      <c r="DK160" s="18">
        <f>IF(DK$5&gt;$G$4,0,SUMIFS(Fluxo!$O:$O,Fluxo!$U:$U,"&gt;"&amp;DJ$5,Fluxo!$U:$U,"&lt;="&amp;DK$5,Fluxo!$D:$D,$D160,Fluxo!$E:$E,"&lt;&gt;"&amp;"PERMUTANTE"))</f>
        <v>0</v>
      </c>
      <c r="DL160" s="18">
        <f>IF(DL$5&gt;$G$4,0,SUMIFS(Fluxo!$O:$O,Fluxo!$U:$U,"&gt;"&amp;DK$5,Fluxo!$U:$U,"&lt;="&amp;DL$5,Fluxo!$D:$D,$D160,Fluxo!$E:$E,"&lt;&gt;"&amp;"PERMUTANTE"))</f>
        <v>0</v>
      </c>
      <c r="DM160" s="18">
        <f>IF(DM$5&gt;$G$4,0,SUMIFS(Fluxo!$O:$O,Fluxo!$U:$U,"&gt;"&amp;DL$5,Fluxo!$U:$U,"&lt;="&amp;DM$5,Fluxo!$D:$D,$D160,Fluxo!$E:$E,"&lt;&gt;"&amp;"PERMUTANTE"))</f>
        <v>0</v>
      </c>
      <c r="DN160" s="18">
        <f>IF(DN$5&gt;$G$4,0,SUMIFS(Fluxo!$O:$O,Fluxo!$U:$U,"&gt;"&amp;DM$5,Fluxo!$U:$U,"&lt;="&amp;DN$5,Fluxo!$D:$D,$D160,Fluxo!$E:$E,"&lt;&gt;"&amp;"PERMUTANTE"))</f>
        <v>0</v>
      </c>
      <c r="DO160" s="18">
        <f>IF(DO$5&gt;$G$4,0,SUMIFS(Fluxo!$O:$O,Fluxo!$U:$U,"&gt;"&amp;DN$5,Fluxo!$U:$U,"&lt;="&amp;DO$5,Fluxo!$D:$D,$D160,Fluxo!$E:$E,"&lt;&gt;"&amp;"PERMUTANTE"))</f>
        <v>0</v>
      </c>
      <c r="DP160" s="18">
        <f>IF(DP$5&gt;$G$4,0,SUMIFS(Fluxo!$O:$O,Fluxo!$U:$U,"&gt;"&amp;DO$5,Fluxo!$U:$U,"&lt;="&amp;DP$5,Fluxo!$D:$D,$D160,Fluxo!$E:$E,"&lt;&gt;"&amp;"PERMUTANTE"))</f>
        <v>0</v>
      </c>
      <c r="DQ160" s="18">
        <f>IF(DQ$5&gt;$G$4,0,SUMIFS(Fluxo!$O:$O,Fluxo!$U:$U,"&gt;"&amp;DP$5,Fluxo!$U:$U,"&lt;="&amp;DQ$5,Fluxo!$D:$D,$D160,Fluxo!$E:$E,"&lt;&gt;"&amp;"PERMUTANTE"))</f>
        <v>0</v>
      </c>
      <c r="DR160" s="18">
        <f>IF(DR$5&gt;$G$4,0,SUMIFS(Fluxo!$O:$O,Fluxo!$U:$U,"&gt;"&amp;DQ$5,Fluxo!$U:$U,"&lt;="&amp;DR$5,Fluxo!$D:$D,$D160,Fluxo!$E:$E,"&lt;&gt;"&amp;"PERMUTANTE"))</f>
        <v>0</v>
      </c>
      <c r="DS160" s="18">
        <f>IF(DS$5&gt;$G$4,0,SUMIFS(Fluxo!$O:$O,Fluxo!$U:$U,"&gt;"&amp;DR$5,Fluxo!$U:$U,"&lt;="&amp;DS$5,Fluxo!$D:$D,$D160,Fluxo!$E:$E,"&lt;&gt;"&amp;"PERMUTANTE"))</f>
        <v>0</v>
      </c>
      <c r="DT160" s="18">
        <f>IF(DT$5&gt;$G$4,0,SUMIFS(Fluxo!$O:$O,Fluxo!$U:$U,"&gt;"&amp;DS$5,Fluxo!$U:$U,"&lt;="&amp;DT$5,Fluxo!$D:$D,$D160,Fluxo!$E:$E,"&lt;&gt;"&amp;"PERMUTANTE"))</f>
        <v>0</v>
      </c>
      <c r="DU160" s="18">
        <f>IF(DU$5&gt;$G$4,0,SUMIFS(Fluxo!$O:$O,Fluxo!$U:$U,"&gt;"&amp;DT$5,Fluxo!$U:$U,"&lt;="&amp;DU$5,Fluxo!$D:$D,$D160,Fluxo!$E:$E,"&lt;&gt;"&amp;"PERMUTANTE"))</f>
        <v>0</v>
      </c>
      <c r="DV160" s="18">
        <f>IF(DV$5&gt;$G$4,0,SUMIFS(Fluxo!$O:$O,Fluxo!$U:$U,"&gt;"&amp;DU$5,Fluxo!$U:$U,"&lt;="&amp;DV$5,Fluxo!$D:$D,$D160,Fluxo!$E:$E,"&lt;&gt;"&amp;"PERMUTANTE"))</f>
        <v>0</v>
      </c>
      <c r="DW160" s="18">
        <f>IF(DW$5&gt;$G$4,0,SUMIFS(Fluxo!$O:$O,Fluxo!$U:$U,"&gt;"&amp;DV$5,Fluxo!$U:$U,"&lt;="&amp;DW$5,Fluxo!$D:$D,$D160,Fluxo!$E:$E,"&lt;&gt;"&amp;"PERMUTANTE"))</f>
        <v>0</v>
      </c>
      <c r="DX160" s="18">
        <f>IF(DX$5&gt;$G$4,0,SUMIFS(Fluxo!$O:$O,Fluxo!$U:$U,"&gt;"&amp;DW$5,Fluxo!$U:$U,"&lt;="&amp;DX$5,Fluxo!$D:$D,$D160,Fluxo!$E:$E,"&lt;&gt;"&amp;"PERMUTANTE"))</f>
        <v>0</v>
      </c>
      <c r="DY160" s="18">
        <f>IF(DY$5&gt;$G$4,0,SUMIFS(Fluxo!$O:$O,Fluxo!$U:$U,"&gt;"&amp;DX$5,Fluxo!$U:$U,"&lt;="&amp;DY$5,Fluxo!$D:$D,$D160,Fluxo!$E:$E,"&lt;&gt;"&amp;"PERMUTANTE"))</f>
        <v>0</v>
      </c>
      <c r="DZ160" s="18">
        <f>IF(DZ$5&gt;$G$4,0,SUMIFS(Fluxo!$O:$O,Fluxo!$U:$U,"&gt;"&amp;DY$5,Fluxo!$U:$U,"&lt;="&amp;DZ$5,Fluxo!$D:$D,$D160,Fluxo!$E:$E,"&lt;&gt;"&amp;"PERMUTANTE"))</f>
        <v>0</v>
      </c>
      <c r="EA160" s="18">
        <f>IF(EA$5&gt;$G$4,0,SUMIFS(Fluxo!$O:$O,Fluxo!$U:$U,"&gt;"&amp;DZ$5,Fluxo!$U:$U,"&lt;="&amp;EA$5,Fluxo!$D:$D,$D160,Fluxo!$E:$E,"&lt;&gt;"&amp;"PERMUTANTE"))</f>
        <v>0</v>
      </c>
      <c r="EB160" s="18">
        <f>IF(EB$5&gt;$G$4,0,SUMIFS(Fluxo!$O:$O,Fluxo!$U:$U,"&gt;"&amp;EA$5,Fluxo!$U:$U,"&lt;="&amp;EB$5,Fluxo!$D:$D,$D160,Fluxo!$E:$E,"&lt;&gt;"&amp;"PERMUTANTE"))</f>
        <v>0</v>
      </c>
      <c r="EC160" s="18">
        <f>IF(EC$5&gt;$G$4,0,SUMIFS(Fluxo!$O:$O,Fluxo!$U:$U,"&gt;"&amp;EB$5,Fluxo!$U:$U,"&lt;="&amp;EC$5,Fluxo!$D:$D,$D160,Fluxo!$E:$E,"&lt;&gt;"&amp;"PERMUTANTE"))</f>
        <v>0</v>
      </c>
      <c r="ED160" s="18">
        <f>IF(ED$5&gt;$G$4,0,SUMIFS(Fluxo!$O:$O,Fluxo!$U:$U,"&gt;"&amp;EC$5,Fluxo!$U:$U,"&lt;="&amp;ED$5,Fluxo!$D:$D,$D160,Fluxo!$E:$E,"&lt;&gt;"&amp;"PERMUTANTE"))</f>
        <v>0</v>
      </c>
      <c r="EE160" s="18">
        <f>IF(EE$5&gt;$G$4,0,SUMIFS(Fluxo!$O:$O,Fluxo!$U:$U,"&gt;"&amp;ED$5,Fluxo!$U:$U,"&lt;="&amp;EE$5,Fluxo!$D:$D,$D160,Fluxo!$E:$E,"&lt;&gt;"&amp;"PERMUTANTE"))</f>
        <v>0</v>
      </c>
      <c r="EF160" s="18">
        <f>IF(EF$5&gt;$G$4,0,SUMIFS(Fluxo!$O:$O,Fluxo!$U:$U,"&gt;"&amp;EE$5,Fluxo!$U:$U,"&lt;="&amp;EF$5,Fluxo!$D:$D,$D160,Fluxo!$E:$E,"&lt;&gt;"&amp;"PERMUTANTE"))</f>
        <v>0</v>
      </c>
      <c r="EG160" s="18">
        <f>IF(EG$5&gt;$G$4,0,SUMIFS(Fluxo!$O:$O,Fluxo!$U:$U,"&gt;"&amp;EF$5,Fluxo!$U:$U,"&lt;="&amp;EG$5,Fluxo!$D:$D,$D160,Fluxo!$E:$E,"&lt;&gt;"&amp;"PERMUTANTE"))</f>
        <v>0</v>
      </c>
      <c r="EH160" s="18">
        <f>IF(EH$5&gt;$G$4,0,SUMIFS(Fluxo!$O:$O,Fluxo!$U:$U,"&gt;"&amp;EG$5,Fluxo!$U:$U,"&lt;="&amp;EH$5,Fluxo!$D:$D,$D160,Fluxo!$E:$E,"&lt;&gt;"&amp;"PERMUTANTE"))</f>
        <v>0</v>
      </c>
      <c r="EI160" s="18">
        <f>IF(EI$5&gt;$G$4,0,SUMIFS(Fluxo!$O:$O,Fluxo!$U:$U,"&gt;"&amp;EH$5,Fluxo!$U:$U,"&lt;="&amp;EI$5,Fluxo!$D:$D,$D160,Fluxo!$E:$E,"&lt;&gt;"&amp;"PERMUTANTE"))</f>
        <v>0</v>
      </c>
      <c r="EJ160" s="18">
        <f>IF(EJ$5&gt;$G$4,0,SUMIFS(Fluxo!$O:$O,Fluxo!$U:$U,"&gt;"&amp;EI$5,Fluxo!$U:$U,"&lt;="&amp;EJ$5,Fluxo!$D:$D,$D160,Fluxo!$E:$E,"&lt;&gt;"&amp;"PERMUTANTE"))</f>
        <v>0</v>
      </c>
      <c r="EK160" s="18">
        <f>IF(EK$5&gt;$G$4,0,SUMIFS(Fluxo!$O:$O,Fluxo!$U:$U,"&gt;"&amp;EJ$5,Fluxo!$U:$U,"&lt;="&amp;EK$5,Fluxo!$D:$D,$D160,Fluxo!$E:$E,"&lt;&gt;"&amp;"PERMUTANTE"))</f>
        <v>0</v>
      </c>
      <c r="EL160" s="18">
        <f>IF(EL$5&gt;$G$4,0,SUMIFS(Fluxo!$O:$O,Fluxo!$U:$U,"&gt;"&amp;EK$5,Fluxo!$U:$U,"&lt;="&amp;EL$5,Fluxo!$D:$D,$D160,Fluxo!$E:$E,"&lt;&gt;"&amp;"PERMUTANTE"))</f>
        <v>0</v>
      </c>
      <c r="EM160" s="18">
        <f>IF(EM$5&gt;$G$4,0,SUMIFS(Fluxo!$O:$O,Fluxo!$U:$U,"&gt;"&amp;EL$5,Fluxo!$U:$U,"&lt;="&amp;EM$5,Fluxo!$D:$D,$D160,Fluxo!$E:$E,"&lt;&gt;"&amp;"PERMUTANTE"))</f>
        <v>0</v>
      </c>
      <c r="EN160" s="18">
        <f>IF(EN$5&gt;$G$4,0,SUMIFS(Fluxo!$O:$O,Fluxo!$U:$U,"&gt;"&amp;EM$5,Fluxo!$U:$U,"&lt;="&amp;EN$5,Fluxo!$D:$D,$D160,Fluxo!$E:$E,"&lt;&gt;"&amp;"PERMUTANTE"))</f>
        <v>0</v>
      </c>
      <c r="EO160" s="18">
        <f>IF(EO$5&gt;$G$4,0,SUMIFS(Fluxo!$O:$O,Fluxo!$U:$U,"&gt;"&amp;EN$5,Fluxo!$U:$U,"&lt;="&amp;EO$5,Fluxo!$D:$D,$D160,Fluxo!$E:$E,"&lt;&gt;"&amp;"PERMUTANTE"))</f>
        <v>0</v>
      </c>
      <c r="EP160" s="18">
        <f>IF(EP$5&gt;$G$4,0,SUMIFS(Fluxo!$O:$O,Fluxo!$U:$U,"&gt;"&amp;EO$5,Fluxo!$U:$U,"&lt;="&amp;EP$5,Fluxo!$D:$D,$D160,Fluxo!$E:$E,"&lt;&gt;"&amp;"PERMUTANTE"))</f>
        <v>0</v>
      </c>
      <c r="EQ160" s="18">
        <f>IF(EQ$5&gt;$G$4,0,SUMIFS(Fluxo!$O:$O,Fluxo!$U:$U,"&gt;"&amp;EP$5,Fluxo!$U:$U,"&lt;="&amp;EQ$5,Fluxo!$D:$D,$D160,Fluxo!$E:$E,"&lt;&gt;"&amp;"PERMUTANTE"))</f>
        <v>0</v>
      </c>
      <c r="ER160" s="18">
        <f>IF(ER$5&gt;$G$4,0,SUMIFS(Fluxo!$O:$O,Fluxo!$U:$U,"&gt;"&amp;EQ$5,Fluxo!$U:$U,"&lt;="&amp;ER$5,Fluxo!$D:$D,$D160,Fluxo!$E:$E,"&lt;&gt;"&amp;"PERMUTANTE"))</f>
        <v>0</v>
      </c>
      <c r="ES160" s="18">
        <f>IF(ES$5&gt;$G$4,0,SUMIFS(Fluxo!$O:$O,Fluxo!$U:$U,"&gt;"&amp;ER$5,Fluxo!$U:$U,"&lt;="&amp;ES$5,Fluxo!$D:$D,$D160,Fluxo!$E:$E,"&lt;&gt;"&amp;"PERMUTANTE"))</f>
        <v>0</v>
      </c>
      <c r="ET160" s="18">
        <f>IF(ET$5&gt;$G$4,0,SUMIFS(Fluxo!$O:$O,Fluxo!$U:$U,"&gt;"&amp;ES$5,Fluxo!$U:$U,"&lt;="&amp;ET$5,Fluxo!$D:$D,$D160,Fluxo!$E:$E,"&lt;&gt;"&amp;"PERMUTANTE"))</f>
        <v>0</v>
      </c>
      <c r="EU160" s="18">
        <f>IF(EU$5&gt;$G$4,0,SUMIFS(Fluxo!$O:$O,Fluxo!$U:$U,"&gt;"&amp;ET$5,Fluxo!$U:$U,"&lt;="&amp;EU$5,Fluxo!$D:$D,$D160,Fluxo!$E:$E,"&lt;&gt;"&amp;"PERMUTANTE"))</f>
        <v>0</v>
      </c>
      <c r="EV160" s="18">
        <f>IF(EV$5&gt;$G$4,0,SUMIFS(Fluxo!$O:$O,Fluxo!$U:$U,"&gt;"&amp;EU$5,Fluxo!$U:$U,"&lt;="&amp;EV$5,Fluxo!$D:$D,$D160,Fluxo!$E:$E,"&lt;&gt;"&amp;"PERMUTANTE"))</f>
        <v>0</v>
      </c>
      <c r="EW160" s="18">
        <f>IF(EW$5&gt;$G$4,0,SUMIFS(Fluxo!$O:$O,Fluxo!$U:$U,"&gt;"&amp;EV$5,Fluxo!$U:$U,"&lt;="&amp;EW$5,Fluxo!$D:$D,$D160,Fluxo!$E:$E,"&lt;&gt;"&amp;"PERMUTANTE"))</f>
        <v>0</v>
      </c>
      <c r="EX160" s="18">
        <f>IF(EX$5&gt;$G$4,0,SUMIFS(Fluxo!$O:$O,Fluxo!$U:$U,"&gt;"&amp;EW$5,Fluxo!$U:$U,"&lt;="&amp;EX$5,Fluxo!$D:$D,$D160,Fluxo!$E:$E,"&lt;&gt;"&amp;"PERMUTANTE"))</f>
        <v>0</v>
      </c>
      <c r="EY160" s="18">
        <f>IF(EY$5&gt;$G$4,0,SUMIFS(Fluxo!$O:$O,Fluxo!$U:$U,"&gt;"&amp;EX$5,Fluxo!$U:$U,"&lt;="&amp;EY$5,Fluxo!$D:$D,$D160,Fluxo!$E:$E,"&lt;&gt;"&amp;"PERMUTANTE"))</f>
        <v>0</v>
      </c>
      <c r="EZ160" s="18">
        <f>IF(EZ$5&gt;$G$4,0,SUMIFS(Fluxo!$O:$O,Fluxo!$U:$U,"&gt;"&amp;EY$5,Fluxo!$U:$U,"&lt;="&amp;EZ$5,Fluxo!$D:$D,$D160,Fluxo!$E:$E,"&lt;&gt;"&amp;"PERMUTANTE"))</f>
        <v>0</v>
      </c>
      <c r="FA160" s="18">
        <f>IF(FA$5&gt;$G$4,0,SUMIFS(Fluxo!$O:$O,Fluxo!$U:$U,"&gt;"&amp;EZ$5,Fluxo!$U:$U,"&lt;="&amp;FA$5,Fluxo!$D:$D,$D160,Fluxo!$E:$E,"&lt;&gt;"&amp;"PERMUTANTE"))</f>
        <v>0</v>
      </c>
      <c r="FB160" s="18">
        <f>IF(FB$5&gt;$G$4,0,SUMIFS(Fluxo!$O:$O,Fluxo!$U:$U,"&gt;"&amp;FA$5,Fluxo!$U:$U,"&lt;="&amp;FB$5,Fluxo!$D:$D,$D160,Fluxo!$E:$E,"&lt;&gt;"&amp;"PERMUTANTE"))</f>
        <v>0</v>
      </c>
      <c r="FC160" s="18">
        <f>IF(FC$5&gt;$G$4,0,SUMIFS(Fluxo!$O:$O,Fluxo!$U:$U,"&gt;"&amp;FB$5,Fluxo!$U:$U,"&lt;="&amp;FC$5,Fluxo!$D:$D,$D160,Fluxo!$E:$E,"&lt;&gt;"&amp;"PERMUTANTE"))</f>
        <v>0</v>
      </c>
      <c r="FD160" s="18">
        <f>IF(FD$5&gt;$G$4,0,SUMIFS(Fluxo!$O:$O,Fluxo!$U:$U,"&gt;"&amp;FC$5,Fluxo!$U:$U,"&lt;="&amp;FD$5,Fluxo!$D:$D,$D160,Fluxo!$E:$E,"&lt;&gt;"&amp;"PERMUTANTE"))</f>
        <v>0</v>
      </c>
      <c r="FE160" s="18">
        <f>IF(FE$5&gt;$G$4,0,SUMIFS(Fluxo!$O:$O,Fluxo!$U:$U,"&gt;"&amp;FD$5,Fluxo!$U:$U,"&lt;="&amp;FE$5,Fluxo!$D:$D,$D160,Fluxo!$E:$E,"&lt;&gt;"&amp;"PERMUTANTE"))</f>
        <v>0</v>
      </c>
      <c r="FF160" s="18">
        <f>IF(FF$5&gt;$G$4,0,SUMIFS(Fluxo!$O:$O,Fluxo!$U:$U,"&gt;"&amp;FE$5,Fluxo!$U:$U,"&lt;="&amp;FF$5,Fluxo!$D:$D,$D160,Fluxo!$E:$E,"&lt;&gt;"&amp;"PERMUTANTE"))</f>
        <v>0</v>
      </c>
      <c r="FG160" s="18">
        <f>IF(FG$5&gt;$G$4,0,SUMIFS(Fluxo!$O:$O,Fluxo!$U:$U,"&gt;"&amp;FF$5,Fluxo!$U:$U,"&lt;="&amp;FG$5,Fluxo!$D:$D,$D160,Fluxo!$E:$E,"&lt;&gt;"&amp;"PERMUTANTE"))</f>
        <v>0</v>
      </c>
      <c r="FH160" s="18">
        <f>IF(FH$5&gt;$G$4,0,SUMIFS(Fluxo!$O:$O,Fluxo!$U:$U,"&gt;"&amp;FG$5,Fluxo!$U:$U,"&lt;="&amp;FH$5,Fluxo!$D:$D,$D160,Fluxo!$E:$E,"&lt;&gt;"&amp;"PERMUTANTE"))</f>
        <v>0</v>
      </c>
      <c r="FI160" s="18">
        <f>IF(FI$5&gt;$G$4,0,SUMIFS(Fluxo!$O:$O,Fluxo!$U:$U,"&gt;"&amp;FH$5,Fluxo!$U:$U,"&lt;="&amp;FI$5,Fluxo!$D:$D,$D160,Fluxo!$E:$E,"&lt;&gt;"&amp;"PERMUTANTE"))</f>
        <v>0</v>
      </c>
      <c r="FJ160" s="18">
        <f>IF(FJ$5&gt;$G$4,0,SUMIFS(Fluxo!$O:$O,Fluxo!$U:$U,"&gt;"&amp;FI$5,Fluxo!$U:$U,"&lt;="&amp;FJ$5,Fluxo!$D:$D,$D160,Fluxo!$E:$E,"&lt;&gt;"&amp;"PERMUTANTE"))</f>
        <v>0</v>
      </c>
      <c r="FK160" s="18">
        <f>IF(FK$5&gt;$G$4,0,SUMIFS(Fluxo!$O:$O,Fluxo!$U:$U,"&gt;"&amp;FJ$5,Fluxo!$U:$U,"&lt;="&amp;FK$5,Fluxo!$D:$D,$D160,Fluxo!$E:$E,"&lt;&gt;"&amp;"PERMUTANTE"))</f>
        <v>0</v>
      </c>
      <c r="FL160" s="18">
        <f>IF(FL$5&gt;$G$4,0,SUMIFS(Fluxo!$O:$O,Fluxo!$U:$U,"&gt;"&amp;FK$5,Fluxo!$U:$U,"&lt;="&amp;FL$5,Fluxo!$D:$D,$D160,Fluxo!$E:$E,"&lt;&gt;"&amp;"PERMUTANTE"))</f>
        <v>0</v>
      </c>
      <c r="FM160" s="18">
        <f>IF(FM$5&gt;$G$4,0,SUMIFS(Fluxo!$O:$O,Fluxo!$U:$U,"&gt;"&amp;FL$5,Fluxo!$U:$U,"&lt;="&amp;FM$5,Fluxo!$D:$D,$D160,Fluxo!$E:$E,"&lt;&gt;"&amp;"PERMUTANTE"))</f>
        <v>0</v>
      </c>
      <c r="FN160" s="18">
        <f>IF(FN$5&gt;$G$4,0,SUMIFS(Fluxo!$O:$O,Fluxo!$U:$U,"&gt;"&amp;FM$5,Fluxo!$U:$U,"&lt;="&amp;FN$5,Fluxo!$D:$D,$D160,Fluxo!$E:$E,"&lt;&gt;"&amp;"PERMUTANTE"))</f>
        <v>0</v>
      </c>
      <c r="FO160" s="18">
        <f>IF(FO$5&gt;$G$4,0,SUMIFS(Fluxo!$O:$O,Fluxo!$U:$U,"&gt;"&amp;FN$5,Fluxo!$U:$U,"&lt;="&amp;FO$5,Fluxo!$D:$D,$D160,Fluxo!$E:$E,"&lt;&gt;"&amp;"PERMUTANTE"))</f>
        <v>0</v>
      </c>
      <c r="FP160" s="18">
        <f>IF(FP$5&gt;$G$4,0,SUMIFS(Fluxo!$O:$O,Fluxo!$U:$U,"&gt;"&amp;FO$5,Fluxo!$U:$U,"&lt;="&amp;FP$5,Fluxo!$D:$D,$D160,Fluxo!$E:$E,"&lt;&gt;"&amp;"PERMUTANTE"))</f>
        <v>0</v>
      </c>
      <c r="FQ160" s="18">
        <f>IF(FQ$5&gt;$G$4,0,SUMIFS(Fluxo!$O:$O,Fluxo!$U:$U,"&gt;"&amp;FP$5,Fluxo!$U:$U,"&lt;="&amp;FQ$5,Fluxo!$D:$D,$D160,Fluxo!$E:$E,"&lt;&gt;"&amp;"PERMUTANTE"))</f>
        <v>0</v>
      </c>
      <c r="FR160" s="18">
        <f>IF(FR$5&gt;$G$4,0,SUMIFS(Fluxo!$O:$O,Fluxo!$U:$U,"&gt;"&amp;FQ$5,Fluxo!$U:$U,"&lt;="&amp;FR$5,Fluxo!$D:$D,$D160,Fluxo!$E:$E,"&lt;&gt;"&amp;"PERMUTANTE"))</f>
        <v>0</v>
      </c>
      <c r="FS160" s="18">
        <f>IF(FS$5&gt;$G$4,0,SUMIFS(Fluxo!$O:$O,Fluxo!$U:$U,"&gt;"&amp;FR$5,Fluxo!$U:$U,"&lt;="&amp;FS$5,Fluxo!$D:$D,$D160,Fluxo!$E:$E,"&lt;&gt;"&amp;"PERMUTANTE"))</f>
        <v>0</v>
      </c>
      <c r="FT160" s="18">
        <f>IF(FT$5&gt;$G$4,0,SUMIFS(Fluxo!$O:$O,Fluxo!$U:$U,"&gt;"&amp;FS$5,Fluxo!$U:$U,"&lt;="&amp;FT$5,Fluxo!$D:$D,$D160,Fluxo!$E:$E,"&lt;&gt;"&amp;"PERMUTANTE"))</f>
        <v>0</v>
      </c>
      <c r="FU160" s="18">
        <f>IF(FU$5&gt;$G$4,0,SUMIFS(Fluxo!$O:$O,Fluxo!$U:$U,"&gt;"&amp;FT$5,Fluxo!$U:$U,"&lt;="&amp;FU$5,Fluxo!$D:$D,$D160,Fluxo!$E:$E,"&lt;&gt;"&amp;"PERMUTANTE"))</f>
        <v>0</v>
      </c>
      <c r="FV160" s="18">
        <f>IF(FV$5&gt;$G$4,0,SUMIFS(Fluxo!$O:$O,Fluxo!$U:$U,"&gt;"&amp;FU$5,Fluxo!$U:$U,"&lt;="&amp;FV$5,Fluxo!$D:$D,$D160,Fluxo!$E:$E,"&lt;&gt;"&amp;"PERMUTANTE"))</f>
        <v>0</v>
      </c>
      <c r="FW160" s="18">
        <f>IF(FW$5&gt;$G$4,0,SUMIFS(Fluxo!$O:$O,Fluxo!$U:$U,"&gt;"&amp;FV$5,Fluxo!$U:$U,"&lt;="&amp;FW$5,Fluxo!$D:$D,$D160,Fluxo!$E:$E,"&lt;&gt;"&amp;"PERMUTANTE"))</f>
        <v>0</v>
      </c>
      <c r="FX160" s="18">
        <f>IF(FX$5&gt;$G$4,0,SUMIFS(Fluxo!$O:$O,Fluxo!$U:$U,"&gt;"&amp;FW$5,Fluxo!$U:$U,"&lt;="&amp;FX$5,Fluxo!$D:$D,$D160,Fluxo!$E:$E,"&lt;&gt;"&amp;"PERMUTANTE"))</f>
        <v>0</v>
      </c>
      <c r="FY160" s="18">
        <f>IF(FY$5&gt;$G$4,0,SUMIFS(Fluxo!$O:$O,Fluxo!$U:$U,"&gt;"&amp;FX$5,Fluxo!$U:$U,"&lt;="&amp;FY$5,Fluxo!$D:$D,$D160,Fluxo!$E:$E,"&lt;&gt;"&amp;"PERMUTANTE"))</f>
        <v>0</v>
      </c>
      <c r="FZ160" s="18">
        <f>IF(FZ$5&gt;$G$4,0,SUMIFS(Fluxo!$O:$O,Fluxo!$U:$U,"&gt;"&amp;FY$5,Fluxo!$U:$U,"&lt;="&amp;FZ$5,Fluxo!$D:$D,$D160,Fluxo!$E:$E,"&lt;&gt;"&amp;"PERMUTANTE"))</f>
        <v>0</v>
      </c>
      <c r="GA160" s="18">
        <f>IF(GA$5&gt;$G$4,0,SUMIFS(Fluxo!$O:$O,Fluxo!$U:$U,"&gt;"&amp;FZ$5,Fluxo!$U:$U,"&lt;="&amp;GA$5,Fluxo!$D:$D,$D160,Fluxo!$E:$E,"&lt;&gt;"&amp;"PERMUTANTE"))</f>
        <v>0</v>
      </c>
      <c r="GB160" s="18">
        <f>IF(GB$5&gt;$G$4,0,SUMIFS(Fluxo!$O:$O,Fluxo!$U:$U,"&gt;"&amp;GA$5,Fluxo!$U:$U,"&lt;="&amp;GB$5,Fluxo!$D:$D,$D160,Fluxo!$E:$E,"&lt;&gt;"&amp;"PERMUTANTE"))</f>
        <v>0</v>
      </c>
      <c r="GC160" s="18">
        <f>IF(GC$5&gt;$G$4,0,SUMIFS(Fluxo!$O:$O,Fluxo!$U:$U,"&gt;"&amp;GB$5,Fluxo!$U:$U,"&lt;="&amp;GC$5,Fluxo!$D:$D,$D160,Fluxo!$E:$E,"&lt;&gt;"&amp;"PERMUTANTE"))</f>
        <v>0</v>
      </c>
      <c r="GD160" s="18">
        <f>IF(GD$5&gt;$G$4,0,SUMIFS(Fluxo!$O:$O,Fluxo!$U:$U,"&gt;"&amp;GC$5,Fluxo!$U:$U,"&lt;="&amp;GD$5,Fluxo!$D:$D,$D160,Fluxo!$E:$E,"&lt;&gt;"&amp;"PERMUTANTE"))</f>
        <v>0</v>
      </c>
      <c r="GE160" s="18">
        <f>IF(GE$5&gt;$G$4,0,SUMIFS(Fluxo!$O:$O,Fluxo!$U:$U,"&gt;"&amp;GD$5,Fluxo!$U:$U,"&lt;="&amp;GE$5,Fluxo!$D:$D,$D160,Fluxo!$E:$E,"&lt;&gt;"&amp;"PERMUTANTE"))</f>
        <v>0</v>
      </c>
      <c r="GF160" s="18">
        <f>IF(GF$5&gt;$G$4,0,SUMIFS(Fluxo!$O:$O,Fluxo!$U:$U,"&gt;"&amp;GE$5,Fluxo!$U:$U,"&lt;="&amp;GF$5,Fluxo!$D:$D,$D160,Fluxo!$E:$E,"&lt;&gt;"&amp;"PERMUTANTE"))</f>
        <v>0</v>
      </c>
      <c r="GG160" s="18">
        <f>IF(GG$5&gt;$G$4,0,SUMIFS(Fluxo!$O:$O,Fluxo!$U:$U,"&gt;"&amp;GF$5,Fluxo!$U:$U,"&lt;="&amp;GG$5,Fluxo!$D:$D,$D160,Fluxo!$E:$E,"&lt;&gt;"&amp;"PERMUTANTE"))</f>
        <v>0</v>
      </c>
      <c r="GH160" s="18">
        <f>IF(GH$5&gt;$G$4,0,SUMIFS(Fluxo!$O:$O,Fluxo!$U:$U,"&gt;"&amp;GG$5,Fluxo!$U:$U,"&lt;="&amp;GH$5,Fluxo!$D:$D,$D160,Fluxo!$E:$E,"&lt;&gt;"&amp;"PERMUTANTE"))</f>
        <v>0</v>
      </c>
      <c r="GI160" s="18">
        <f>IF(GI$5&gt;$G$4,0,SUMIFS(Fluxo!$O:$O,Fluxo!$U:$U,"&gt;"&amp;GH$5,Fluxo!$U:$U,"&lt;="&amp;GI$5,Fluxo!$D:$D,$D160,Fluxo!$E:$E,"&lt;&gt;"&amp;"PERMUTANTE"))</f>
        <v>0</v>
      </c>
      <c r="GJ160" s="18">
        <f>IF(GJ$5&gt;$G$4,0,SUMIFS(Fluxo!$O:$O,Fluxo!$U:$U,"&gt;"&amp;GI$5,Fluxo!$U:$U,"&lt;="&amp;GJ$5,Fluxo!$D:$D,$D160,Fluxo!$E:$E,"&lt;&gt;"&amp;"PERMUTANTE"))</f>
        <v>0</v>
      </c>
      <c r="GK160" s="18">
        <f>IF(GK$5&gt;$G$4,0,SUMIFS(Fluxo!$O:$O,Fluxo!$U:$U,"&gt;"&amp;GJ$5,Fluxo!$U:$U,"&lt;="&amp;GK$5,Fluxo!$D:$D,$D160,Fluxo!$E:$E,"&lt;&gt;"&amp;"PERMUTANTE"))</f>
        <v>0</v>
      </c>
      <c r="GL160" s="18">
        <f>IF(GL$5&gt;$G$4,0,SUMIFS(Fluxo!$O:$O,Fluxo!$U:$U,"&gt;"&amp;GK$5,Fluxo!$U:$U,"&lt;="&amp;GL$5,Fluxo!$D:$D,$D160,Fluxo!$E:$E,"&lt;&gt;"&amp;"PERMUTANTE"))</f>
        <v>0</v>
      </c>
      <c r="GM160" s="18">
        <f>IF(GM$5&gt;$G$4,0,SUMIFS(Fluxo!$O:$O,Fluxo!$U:$U,"&gt;"&amp;GL$5,Fluxo!$U:$U,"&lt;="&amp;GM$5,Fluxo!$D:$D,$D160,Fluxo!$E:$E,"&lt;&gt;"&amp;"PERMUTANTE"))</f>
        <v>0</v>
      </c>
      <c r="GN160" s="18">
        <f>IF(GN$5&gt;$G$4,0,SUMIFS(Fluxo!$O:$O,Fluxo!$U:$U,"&gt;"&amp;GM$5,Fluxo!$U:$U,"&lt;="&amp;GN$5,Fluxo!$D:$D,$D160,Fluxo!$E:$E,"&lt;&gt;"&amp;"PERMUTANTE"))</f>
        <v>0</v>
      </c>
      <c r="GO160" s="18">
        <f>IF(GO$5&gt;$G$4,0,SUMIFS(Fluxo!$O:$O,Fluxo!$U:$U,"&gt;"&amp;GN$5,Fluxo!$U:$U,"&lt;="&amp;GO$5,Fluxo!$D:$D,$D160,Fluxo!$E:$E,"&lt;&gt;"&amp;"PERMUTANTE"))</f>
        <v>0</v>
      </c>
      <c r="GP160" s="18">
        <f>IF(GP$5&gt;$G$4,0,SUMIFS(Fluxo!$O:$O,Fluxo!$U:$U,"&gt;"&amp;GO$5,Fluxo!$U:$U,"&lt;="&amp;GP$5,Fluxo!$D:$D,$D160,Fluxo!$E:$E,"&lt;&gt;"&amp;"PERMUTANTE"))</f>
        <v>0</v>
      </c>
      <c r="GQ160" s="18">
        <f>IF(GQ$5&gt;$G$4,0,SUMIFS(Fluxo!$O:$O,Fluxo!$U:$U,"&gt;"&amp;GP$5,Fluxo!$U:$U,"&lt;="&amp;GQ$5,Fluxo!$D:$D,$D160,Fluxo!$E:$E,"&lt;&gt;"&amp;"PERMUTANTE"))</f>
        <v>0</v>
      </c>
      <c r="GR160" s="18">
        <f>IF(GR$5&gt;$G$4,0,SUMIFS(Fluxo!$O:$O,Fluxo!$U:$U,"&gt;"&amp;GQ$5,Fluxo!$U:$U,"&lt;="&amp;GR$5,Fluxo!$D:$D,$D160,Fluxo!$E:$E,"&lt;&gt;"&amp;"PERMUTANTE"))</f>
        <v>0</v>
      </c>
      <c r="GS160" s="18">
        <f>IF(GS$5&gt;$G$4,0,SUMIFS(Fluxo!$O:$O,Fluxo!$U:$U,"&gt;"&amp;GR$5,Fluxo!$U:$U,"&lt;="&amp;GS$5,Fluxo!$D:$D,$D160,Fluxo!$E:$E,"&lt;&gt;"&amp;"PERMUTANTE"))</f>
        <v>0</v>
      </c>
      <c r="GT160" s="18">
        <f>IF(GT$5&gt;$G$4,0,SUMIFS(Fluxo!$O:$O,Fluxo!$U:$U,"&gt;"&amp;GS$5,Fluxo!$U:$U,"&lt;="&amp;GT$5,Fluxo!$D:$D,$D160,Fluxo!$E:$E,"&lt;&gt;"&amp;"PERMUTANTE"))</f>
        <v>0</v>
      </c>
      <c r="GU160" s="18">
        <f>IF(GU$5&gt;$G$4,0,SUMIFS(Fluxo!$O:$O,Fluxo!$U:$U,"&gt;"&amp;GT$5,Fluxo!$U:$U,"&lt;="&amp;GU$5,Fluxo!$D:$D,$D160,Fluxo!$E:$E,"&lt;&gt;"&amp;"PERMUTANTE"))</f>
        <v>0</v>
      </c>
      <c r="GV160" s="18">
        <f>IF(GV$5&gt;$G$4,0,SUMIFS(Fluxo!$O:$O,Fluxo!$U:$U,"&gt;"&amp;GU$5,Fluxo!$U:$U,"&lt;="&amp;GV$5,Fluxo!$D:$D,$D160,Fluxo!$E:$E,"&lt;&gt;"&amp;"PERMUTANTE"))</f>
        <v>0</v>
      </c>
      <c r="GW160" s="18">
        <f>IF(GW$5&gt;$G$4,0,SUMIFS(Fluxo!$O:$O,Fluxo!$U:$U,"&gt;"&amp;GV$5,Fluxo!$U:$U,"&lt;="&amp;GW$5,Fluxo!$D:$D,$D160,Fluxo!$E:$E,"&lt;&gt;"&amp;"PERMUTANTE"))</f>
        <v>0</v>
      </c>
      <c r="GX160" s="18">
        <f>IF(GX$5&gt;$G$4,0,SUMIFS(Fluxo!$O:$O,Fluxo!$U:$U,"&gt;"&amp;GW$5,Fluxo!$U:$U,"&lt;="&amp;GX$5,Fluxo!$D:$D,$D160,Fluxo!$E:$E,"&lt;&gt;"&amp;"PERMUTANTE"))</f>
        <v>0</v>
      </c>
      <c r="GY160" s="18">
        <f>IF(GY$5&gt;$G$4,0,SUMIFS(Fluxo!$O:$O,Fluxo!$U:$U,"&gt;"&amp;GX$5,Fluxo!$U:$U,"&lt;="&amp;GY$5,Fluxo!$D:$D,$D160,Fluxo!$E:$E,"&lt;&gt;"&amp;"PERMUTANTE"))</f>
        <v>0</v>
      </c>
      <c r="GZ160" s="18">
        <f>IF(GZ$5&gt;$G$4,0,SUMIFS(Fluxo!$O:$O,Fluxo!$U:$U,"&gt;"&amp;GY$5,Fluxo!$U:$U,"&lt;="&amp;GZ$5,Fluxo!$D:$D,$D160,Fluxo!$E:$E,"&lt;&gt;"&amp;"PERMUTANTE"))</f>
        <v>0</v>
      </c>
      <c r="HA160" s="18">
        <f>IF(HA$5&gt;$G$4,0,SUMIFS(Fluxo!$O:$O,Fluxo!$U:$U,"&gt;"&amp;GZ$5,Fluxo!$U:$U,"&lt;="&amp;HA$5,Fluxo!$D:$D,$D160,Fluxo!$E:$E,"&lt;&gt;"&amp;"PERMUTANTE"))</f>
        <v>0</v>
      </c>
      <c r="HB160" s="18">
        <f>IF(HB$5&gt;$G$4,0,SUMIFS(Fluxo!$O:$O,Fluxo!$U:$U,"&gt;"&amp;HA$5,Fluxo!$U:$U,"&lt;="&amp;HB$5,Fluxo!$D:$D,$D160,Fluxo!$E:$E,"&lt;&gt;"&amp;"PERMUTANTE"))</f>
        <v>0</v>
      </c>
      <c r="HC160" s="18">
        <f>IF(HC$5&gt;$G$4,0,SUMIFS(Fluxo!$O:$O,Fluxo!$U:$U,"&gt;"&amp;HB$5,Fluxo!$U:$U,"&lt;="&amp;HC$5,Fluxo!$D:$D,$D160,Fluxo!$E:$E,"&lt;&gt;"&amp;"PERMUTANTE"))</f>
        <v>0</v>
      </c>
      <c r="HD160" s="18">
        <f>IF(HD$5&gt;$G$4,0,SUMIFS(Fluxo!$O:$O,Fluxo!$U:$U,"&gt;"&amp;HC$5,Fluxo!$U:$U,"&lt;="&amp;HD$5,Fluxo!$D:$D,$D160,Fluxo!$E:$E,"&lt;&gt;"&amp;"PERMUTANTE"))</f>
        <v>0</v>
      </c>
      <c r="HE160" s="18">
        <f>IF(HE$5&gt;$G$4,0,SUMIFS(Fluxo!$O:$O,Fluxo!$U:$U,"&gt;"&amp;HD$5,Fluxo!$U:$U,"&lt;="&amp;HE$5,Fluxo!$D:$D,$D160,Fluxo!$E:$E,"&lt;&gt;"&amp;"PERMUTANTE"))</f>
        <v>0</v>
      </c>
      <c r="HF160" s="18">
        <f>IF(HF$5&gt;$G$4,0,SUMIFS(Fluxo!$O:$O,Fluxo!$U:$U,"&gt;"&amp;HE$5,Fluxo!$U:$U,"&lt;="&amp;HF$5,Fluxo!$D:$D,$D160,Fluxo!$E:$E,"&lt;&gt;"&amp;"PERMUTANTE"))</f>
        <v>0</v>
      </c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A3BD8-42FA-4A2C-AECD-B49F0A1FFCD3}">
  <sheetPr codeName="Planilha3"/>
  <dimension ref="B2:Q210"/>
  <sheetViews>
    <sheetView showGridLines="0" zoomScale="85" zoomScaleNormal="85" workbookViewId="0">
      <pane xSplit="6" ySplit="2" topLeftCell="G3" activePane="bottomRight" state="frozen"/>
      <selection pane="bottomRight" activeCell="A4" sqref="A4"/>
      <selection pane="bottomLeft" activeCell="A3" sqref="A3"/>
      <selection pane="topRight" activeCell="G1" sqref="G1"/>
    </sheetView>
  </sheetViews>
  <sheetFormatPr defaultRowHeight="15"/>
  <cols>
    <col min="1" max="1" width="2.140625" customWidth="1"/>
    <col min="2" max="2" width="15.85546875" bestFit="1" customWidth="1"/>
    <col min="3" max="3" width="23" customWidth="1"/>
    <col min="4" max="4" width="39.140625" bestFit="1" customWidth="1"/>
    <col min="5" max="5" width="20.42578125" customWidth="1"/>
    <col min="6" max="6" width="18.42578125" bestFit="1" customWidth="1"/>
    <col min="7" max="7" width="20.42578125" customWidth="1"/>
    <col min="8" max="8" width="23.28515625" customWidth="1"/>
    <col min="9" max="9" width="22.28515625" customWidth="1"/>
    <col min="10" max="10" width="20.42578125" bestFit="1" customWidth="1"/>
    <col min="11" max="11" width="30.42578125" style="2" bestFit="1" customWidth="1"/>
    <col min="12" max="12" width="30.140625" customWidth="1"/>
    <col min="13" max="13" width="31.85546875" bestFit="1" customWidth="1"/>
    <col min="14" max="16" width="31.5703125" customWidth="1"/>
    <col min="17" max="17" width="35.85546875" bestFit="1" customWidth="1"/>
    <col min="18" max="18" width="35.5703125" bestFit="1" customWidth="1"/>
    <col min="19" max="19" width="44.42578125" customWidth="1"/>
  </cols>
  <sheetData>
    <row r="2" spans="2:17" ht="38.25" customHeight="1">
      <c r="B2" s="4" t="s">
        <v>50</v>
      </c>
      <c r="C2" s="4" t="s">
        <v>33</v>
      </c>
      <c r="D2" s="4" t="s">
        <v>3</v>
      </c>
      <c r="E2" s="4" t="s">
        <v>34</v>
      </c>
      <c r="F2" s="4" t="s">
        <v>35</v>
      </c>
      <c r="G2" s="4" t="s">
        <v>51</v>
      </c>
      <c r="H2" s="4" t="s">
        <v>52</v>
      </c>
      <c r="I2" s="4" t="s">
        <v>53</v>
      </c>
      <c r="J2" s="4" t="s">
        <v>54</v>
      </c>
      <c r="K2" s="4" t="s">
        <v>55</v>
      </c>
      <c r="L2" s="4" t="s">
        <v>56</v>
      </c>
      <c r="M2" s="4" t="s">
        <v>57</v>
      </c>
      <c r="N2" s="4" t="s">
        <v>58</v>
      </c>
      <c r="O2" s="85" t="s">
        <v>59</v>
      </c>
      <c r="P2" s="4" t="s">
        <v>60</v>
      </c>
      <c r="Q2" s="4" t="s">
        <v>61</v>
      </c>
    </row>
    <row r="3" spans="2:17" ht="15.75" customHeight="1">
      <c r="B3" s="5">
        <f>IFERROR(IF(AND(Tabela1[[#This Row],[Status]]&lt;&gt;"Disponível",ROUND(O3,4)=0),1,0),1)</f>
        <v>1</v>
      </c>
      <c r="C3" s="5" t="s">
        <v>62</v>
      </c>
      <c r="D3" s="5" t="str">
        <f>Unidades!C2</f>
        <v>TONS KLABIN</v>
      </c>
      <c r="E3" s="5" t="str">
        <f>Unidades!E2</f>
        <v>Residencial</v>
      </c>
      <c r="F3" s="5" t="str">
        <f>Unidades!F2</f>
        <v>A-0041</v>
      </c>
      <c r="G3" s="5" t="str">
        <f>Unidades!J2</f>
        <v>Livre</v>
      </c>
      <c r="H3" s="6">
        <f>IFERROR(INDEX(Contratos!F:F,MATCH(Tabela1[[#This Row],[Unidade]],Contratos!N:N,0)),0)</f>
        <v>0</v>
      </c>
      <c r="I3" s="6">
        <f t="shared" ref="I3:I34" si="0">IFERROR(H3-J3,"")</f>
        <v>0</v>
      </c>
      <c r="J3" s="6">
        <f>IFERROR(INDEX(Contratos!F:F,MATCH(Tabela1[[#This Row],[Unidade]],Contratos!N:N,0)),0)</f>
        <v>0</v>
      </c>
      <c r="K3" s="6">
        <f>SUMIFS(Fluxo!H:H,Fluxo!D:D,Tabela1[[#This Row],[Unidade]],Fluxo!U:U,"&lt;="&amp;EOMONTH(Dados!$E$6,0))</f>
        <v>0</v>
      </c>
      <c r="L3" s="6"/>
      <c r="M3" s="6">
        <f>SUMIFS(Fluxo!H:H,Fluxo!D:D,Tabela1[[#This Row],[Unidade]],Fluxo!U:U,"&gt;"&amp;EOMONTH(Dados!$E$6,0))+SUMIFS(Fluxo!H:H,Fluxo!D:D,Tabela1[[#This Row],[Unidade]],Fluxo!U:U,"")</f>
        <v>0</v>
      </c>
      <c r="N3" s="6"/>
      <c r="O3" s="6">
        <f>Tabela1[[#This Row],[PV Menor]]-Tabela1[[#This Row],[Recebido Principal]]-Tabela1[[#This Row],[Recebíveis Principal]]</f>
        <v>0</v>
      </c>
      <c r="P3" s="6">
        <f>SUMIFS(Fluxo!H:H,Fluxo!D:D,Tabela1[[#This Row],[Unidade]],Fluxo!S:S,"&lt;"&amp;EOMONTH(Dados!$E$6,0),Fluxo!U:U,"")</f>
        <v>0</v>
      </c>
      <c r="Q3" s="6"/>
    </row>
    <row r="4" spans="2:17" ht="15.75" customHeight="1">
      <c r="B4" s="5">
        <f>IFERROR(IF(AND(Tabela1[[#This Row],[Status]]&lt;&gt;"Disponível",ROUND(O4,4)=0),1,0),1)</f>
        <v>0</v>
      </c>
      <c r="C4" s="5" t="s">
        <v>63</v>
      </c>
      <c r="D4" s="5" t="str">
        <f>Unidades!C3</f>
        <v>TONS KLABIN</v>
      </c>
      <c r="E4" s="5" t="str">
        <f>Unidades!E3</f>
        <v>Residencial</v>
      </c>
      <c r="F4" s="5" t="str">
        <f>Unidades!F3</f>
        <v>A-0042</v>
      </c>
      <c r="G4" s="5" t="str">
        <f>Unidades!J3</f>
        <v>Contrato Assinado</v>
      </c>
      <c r="H4" s="6">
        <f>IFERROR(INDEX(Contratos!F:F,MATCH(Tabela1[[#This Row],[Unidade]],Contratos!N:N,0)),0)</f>
        <v>0</v>
      </c>
      <c r="I4" s="6">
        <f t="shared" si="0"/>
        <v>0</v>
      </c>
      <c r="J4" s="6">
        <f>IFERROR(INDEX(Contratos!F:F,MATCH(Tabela1[[#This Row],[Unidade]],Contratos!N:N,0)),0)</f>
        <v>0</v>
      </c>
      <c r="K4" s="6">
        <f>SUMIFS(Fluxo!H:H,Fluxo!D:D,Tabela1[[#This Row],[Unidade]],Fluxo!U:U,"&lt;="&amp;EOMONTH(Dados!$E$6,0))</f>
        <v>60000</v>
      </c>
      <c r="L4" s="6"/>
      <c r="M4" s="6">
        <f>SUMIFS(Fluxo!H:H,Fluxo!D:D,Tabela1[[#This Row],[Unidade]],Fluxo!U:U,"&gt;"&amp;EOMONTH(Dados!$E$6,0))+SUMIFS(Fluxo!H:H,Fluxo!D:D,Tabela1[[#This Row],[Unidade]],Fluxo!U:U,"")</f>
        <v>1072000</v>
      </c>
      <c r="N4" s="6"/>
      <c r="O4" s="6">
        <f>Tabela1[[#This Row],[PV Menor]]-Tabela1[[#This Row],[Recebido Principal]]-Tabela1[[#This Row],[Recebíveis Principal]]</f>
        <v>-1132000</v>
      </c>
      <c r="P4" s="6">
        <f>SUMIFS(Fluxo!H:H,Fluxo!D:D,Tabela1[[#This Row],[Unidade]],Fluxo!S:S,"&lt;"&amp;EOMONTH(Dados!$E$6,0),Fluxo!U:U,"")</f>
        <v>0</v>
      </c>
      <c r="Q4" s="6"/>
    </row>
    <row r="5" spans="2:17" ht="15.75" customHeight="1">
      <c r="B5" s="5">
        <f>IFERROR(IF(AND(Tabela1[[#This Row],[Status]]&lt;&gt;"Disponível",ROUND(O5,4)=0),1,0),1)</f>
        <v>0</v>
      </c>
      <c r="C5" s="5" t="s">
        <v>64</v>
      </c>
      <c r="D5" s="5" t="str">
        <f>Unidades!C4</f>
        <v>TONS KLABIN</v>
      </c>
      <c r="E5" s="5" t="str">
        <f>Unidades!E4</f>
        <v>Residencial</v>
      </c>
      <c r="F5" s="5" t="str">
        <f>Unidades!F4</f>
        <v>A-0043</v>
      </c>
      <c r="G5" s="5" t="str">
        <f>Unidades!J4</f>
        <v>Contrato Assinado</v>
      </c>
      <c r="H5" s="6">
        <f>IFERROR(INDEX(Contratos!F:F,MATCH(Tabela1[[#This Row],[Unidade]],Contratos!N:N,0)),0)</f>
        <v>0</v>
      </c>
      <c r="I5" s="6">
        <f t="shared" si="0"/>
        <v>0</v>
      </c>
      <c r="J5" s="6">
        <f>IFERROR(INDEX(Contratos!F:F,MATCH(Tabela1[[#This Row],[Unidade]],Contratos!N:N,0)),0)</f>
        <v>0</v>
      </c>
      <c r="K5" s="6">
        <f>SUMIFS(Fluxo!H:H,Fluxo!D:D,Tabela1[[#This Row],[Unidade]],Fluxo!U:U,"&lt;="&amp;EOMONTH(Dados!$E$6,0))</f>
        <v>159600</v>
      </c>
      <c r="L5" s="6"/>
      <c r="M5" s="6">
        <f>SUMIFS(Fluxo!H:H,Fluxo!D:D,Tabela1[[#This Row],[Unidade]],Fluxo!U:U,"&gt;"&amp;EOMONTH(Dados!$E$6,0))+SUMIFS(Fluxo!H:H,Fluxo!D:D,Tabela1[[#This Row],[Unidade]],Fluxo!U:U,"")</f>
        <v>528000</v>
      </c>
      <c r="N5" s="6"/>
      <c r="O5" s="6">
        <f>Tabela1[[#This Row],[PV Menor]]-Tabela1[[#This Row],[Recebido Principal]]-Tabela1[[#This Row],[Recebíveis Principal]]</f>
        <v>-687600</v>
      </c>
      <c r="P5" s="6">
        <f>SUMIFS(Fluxo!H:H,Fluxo!D:D,Tabela1[[#This Row],[Unidade]],Fluxo!S:S,"&lt;"&amp;EOMONTH(Dados!$E$6,0),Fluxo!U:U,"")</f>
        <v>0</v>
      </c>
      <c r="Q5" s="6"/>
    </row>
    <row r="6" spans="2:17" ht="15.75" customHeight="1">
      <c r="B6" s="5">
        <f>IFERROR(IF(AND(Tabela1[[#This Row],[Status]]&lt;&gt;"Disponível",ROUND(O6,4)=0),1,0),1)</f>
        <v>0</v>
      </c>
      <c r="C6" s="5" t="s">
        <v>65</v>
      </c>
      <c r="D6" s="5" t="str">
        <f>Unidades!C5</f>
        <v>TONS KLABIN</v>
      </c>
      <c r="E6" s="5" t="str">
        <f>Unidades!E5</f>
        <v>Residencial</v>
      </c>
      <c r="F6" s="5" t="str">
        <f>Unidades!F5</f>
        <v>A-0044</v>
      </c>
      <c r="G6" s="5" t="str">
        <f>Unidades!J5</f>
        <v>Contrato Assinado</v>
      </c>
      <c r="H6" s="6">
        <f>IFERROR(INDEX(Contratos!F:F,MATCH(Tabela1[[#This Row],[Unidade]],Contratos!N:N,0)),0)</f>
        <v>0</v>
      </c>
      <c r="I6" s="6">
        <f t="shared" si="0"/>
        <v>0</v>
      </c>
      <c r="J6" s="6">
        <f>IFERROR(INDEX(Contratos!F:F,MATCH(Tabela1[[#This Row],[Unidade]],Contratos!N:N,0)),0)</f>
        <v>0</v>
      </c>
      <c r="K6" s="6">
        <f>SUMIFS(Fluxo!H:H,Fluxo!D:D,Tabela1[[#This Row],[Unidade]],Fluxo!U:U,"&lt;="&amp;EOMONTH(Dados!$E$6,0))</f>
        <v>191892</v>
      </c>
      <c r="L6" s="6"/>
      <c r="M6" s="6">
        <f>SUMIFS(Fluxo!H:H,Fluxo!D:D,Tabela1[[#This Row],[Unidade]],Fluxo!U:U,"&gt;"&amp;EOMONTH(Dados!$E$6,0))+SUMIFS(Fluxo!H:H,Fluxo!D:D,Tabela1[[#This Row],[Unidade]],Fluxo!U:U,"")</f>
        <v>764800</v>
      </c>
      <c r="N6" s="6"/>
      <c r="O6" s="6">
        <f>Tabela1[[#This Row],[PV Menor]]-Tabela1[[#This Row],[Recebido Principal]]-Tabela1[[#This Row],[Recebíveis Principal]]</f>
        <v>-956692</v>
      </c>
      <c r="P6" s="6">
        <f>SUMIFS(Fluxo!H:H,Fluxo!D:D,Tabela1[[#This Row],[Unidade]],Fluxo!S:S,"&lt;"&amp;EOMONTH(Dados!$E$6,0),Fluxo!U:U,"")</f>
        <v>0</v>
      </c>
      <c r="Q6" s="6"/>
    </row>
    <row r="7" spans="2:17" ht="15.75" customHeight="1">
      <c r="B7" s="5">
        <f>IFERROR(IF(AND(Tabela1[[#This Row],[Status]]&lt;&gt;"Disponível",ROUND(O7,4)=0),1,0),1)</f>
        <v>1</v>
      </c>
      <c r="C7" s="5" t="s">
        <v>66</v>
      </c>
      <c r="D7" s="5" t="str">
        <f>Unidades!C6</f>
        <v>TONS KLABIN</v>
      </c>
      <c r="E7" s="5" t="str">
        <f>Unidades!E6</f>
        <v>Residencial</v>
      </c>
      <c r="F7" s="5" t="str">
        <f>Unidades!F6</f>
        <v>A-0045</v>
      </c>
      <c r="G7" s="5" t="str">
        <f>Unidades!J6</f>
        <v>Livre</v>
      </c>
      <c r="H7" s="6">
        <f>IFERROR(INDEX(Contratos!F:F,MATCH(Tabela1[[#This Row],[Unidade]],Contratos!N:N,0)),0)</f>
        <v>0</v>
      </c>
      <c r="I7" s="6">
        <f t="shared" si="0"/>
        <v>0</v>
      </c>
      <c r="J7" s="6">
        <f>IFERROR(INDEX(Contratos!F:F,MATCH(Tabela1[[#This Row],[Unidade]],Contratos!N:N,0)),0)</f>
        <v>0</v>
      </c>
      <c r="K7" s="6">
        <f>SUMIFS(Fluxo!H:H,Fluxo!D:D,Tabela1[[#This Row],[Unidade]],Fluxo!U:U,"&lt;="&amp;EOMONTH(Dados!$E$6,0))</f>
        <v>0</v>
      </c>
      <c r="L7" s="6"/>
      <c r="M7" s="6">
        <f>SUMIFS(Fluxo!H:H,Fluxo!D:D,Tabela1[[#This Row],[Unidade]],Fluxo!U:U,"&gt;"&amp;EOMONTH(Dados!$E$6,0))+SUMIFS(Fluxo!H:H,Fluxo!D:D,Tabela1[[#This Row],[Unidade]],Fluxo!U:U,"")</f>
        <v>0</v>
      </c>
      <c r="N7" s="6"/>
      <c r="O7" s="6">
        <f>Tabela1[[#This Row],[PV Menor]]-Tabela1[[#This Row],[Recebido Principal]]-Tabela1[[#This Row],[Recebíveis Principal]]</f>
        <v>0</v>
      </c>
      <c r="P7" s="6">
        <f>SUMIFS(Fluxo!H:H,Fluxo!D:D,Tabela1[[#This Row],[Unidade]],Fluxo!S:S,"&lt;"&amp;EOMONTH(Dados!$E$6,0),Fluxo!U:U,"")</f>
        <v>0</v>
      </c>
      <c r="Q7" s="6"/>
    </row>
    <row r="8" spans="2:17" ht="15.75" customHeight="1">
      <c r="B8" s="5">
        <f>IFERROR(IF(AND(Tabela1[[#This Row],[Status]]&lt;&gt;"Disponível",ROUND(O8,4)=0),1,0),1)</f>
        <v>1</v>
      </c>
      <c r="C8" s="5" t="s">
        <v>67</v>
      </c>
      <c r="D8" s="5" t="str">
        <f>Unidades!C7</f>
        <v>TONS KLABIN</v>
      </c>
      <c r="E8" s="5" t="str">
        <f>Unidades!E7</f>
        <v>Residencial</v>
      </c>
      <c r="F8" s="5" t="str">
        <f>Unidades!F7</f>
        <v>A-0051</v>
      </c>
      <c r="G8" s="5" t="str">
        <f>Unidades!J7</f>
        <v>Livre</v>
      </c>
      <c r="H8" s="6">
        <f>IFERROR(INDEX(Contratos!F:F,MATCH(Tabela1[[#This Row],[Unidade]],Contratos!N:N,0)),0)</f>
        <v>0</v>
      </c>
      <c r="I8" s="6">
        <f t="shared" si="0"/>
        <v>0</v>
      </c>
      <c r="J8" s="6">
        <f>IFERROR(INDEX(Contratos!F:F,MATCH(Tabela1[[#This Row],[Unidade]],Contratos!N:N,0)),0)</f>
        <v>0</v>
      </c>
      <c r="K8" s="6">
        <f>SUMIFS(Fluxo!H:H,Fluxo!D:D,Tabela1[[#This Row],[Unidade]],Fluxo!U:U,"&lt;="&amp;EOMONTH(Dados!$E$6,0))</f>
        <v>0</v>
      </c>
      <c r="L8" s="6"/>
      <c r="M8" s="6">
        <f>SUMIFS(Fluxo!H:H,Fluxo!D:D,Tabela1[[#This Row],[Unidade]],Fluxo!U:U,"&gt;"&amp;EOMONTH(Dados!$E$6,0))+SUMIFS(Fluxo!H:H,Fluxo!D:D,Tabela1[[#This Row],[Unidade]],Fluxo!U:U,"")</f>
        <v>0</v>
      </c>
      <c r="N8" s="6"/>
      <c r="O8" s="6">
        <f>Tabela1[[#This Row],[PV Menor]]-Tabela1[[#This Row],[Recebido Principal]]-Tabela1[[#This Row],[Recebíveis Principal]]</f>
        <v>0</v>
      </c>
      <c r="P8" s="6">
        <f>SUMIFS(Fluxo!H:H,Fluxo!D:D,Tabela1[[#This Row],[Unidade]],Fluxo!S:S,"&lt;"&amp;EOMONTH(Dados!$E$6,0),Fluxo!U:U,"")</f>
        <v>0</v>
      </c>
      <c r="Q8" s="6"/>
    </row>
    <row r="9" spans="2:17" ht="15.75" customHeight="1">
      <c r="B9" s="5">
        <f>IFERROR(IF(AND(Tabela1[[#This Row],[Status]]&lt;&gt;"Disponível",ROUND(O9,4)=0),1,0),1)</f>
        <v>0</v>
      </c>
      <c r="C9" s="5" t="s">
        <v>68</v>
      </c>
      <c r="D9" s="5" t="str">
        <f>Unidades!C146</f>
        <v>TONS KLABIN</v>
      </c>
      <c r="E9" s="5" t="str">
        <f>Unidades!E146</f>
        <v>Residencial</v>
      </c>
      <c r="F9" s="5" t="str">
        <f>Unidades!F146</f>
        <v>A-0052</v>
      </c>
      <c r="G9" s="5" t="str">
        <f>Unidades!J146</f>
        <v>Contrato Assinado</v>
      </c>
      <c r="H9" s="6">
        <f>IFERROR(INDEX(Contratos!F:F,MATCH(Tabela1[[#This Row],[Unidade]],Contratos!N:N,0)),0)</f>
        <v>0</v>
      </c>
      <c r="I9" s="6">
        <f t="shared" si="0"/>
        <v>0</v>
      </c>
      <c r="J9" s="6">
        <f>IFERROR(INDEX(Contratos!F:F,MATCH(Tabela1[[#This Row],[Unidade]],Contratos!N:N,0)),0)</f>
        <v>0</v>
      </c>
      <c r="K9" s="6">
        <f>SUMIFS(Fluxo!H:H,Fluxo!D:D,Tabela1[[#This Row],[Unidade]],Fluxo!U:U,"&lt;="&amp;EOMONTH(Dados!$E$6,0))</f>
        <v>169424.55</v>
      </c>
      <c r="L9" s="6"/>
      <c r="M9" s="6">
        <f>SUMIFS(Fluxo!H:H,Fluxo!D:D,Tabela1[[#This Row],[Unidade]],Fluxo!U:U,"&gt;"&amp;EOMONTH(Dados!$E$6,0))+SUMIFS(Fluxo!H:H,Fluxo!D:D,Tabela1[[#This Row],[Unidade]],Fluxo!U:U,"")</f>
        <v>854700</v>
      </c>
      <c r="N9" s="6"/>
      <c r="O9" s="6">
        <f>Tabela1[[#This Row],[PV Menor]]-Tabela1[[#This Row],[Recebido Principal]]-Tabela1[[#This Row],[Recebíveis Principal]]</f>
        <v>-1024124.55</v>
      </c>
      <c r="P9" s="6">
        <f>SUMIFS(Fluxo!H:H,Fluxo!D:D,Tabela1[[#This Row],[Unidade]],Fluxo!S:S,"&lt;"&amp;EOMONTH(Dados!$E$6,0),Fluxo!U:U,"")</f>
        <v>0</v>
      </c>
      <c r="Q9" s="6"/>
    </row>
    <row r="10" spans="2:17" ht="15.75" customHeight="1">
      <c r="B10" s="5">
        <f>IFERROR(IF(AND(Tabela1[[#This Row],[Status]]&lt;&gt;"Disponível",ROUND(O10,4)=0),1,0),1)</f>
        <v>0</v>
      </c>
      <c r="C10" s="5" t="s">
        <v>69</v>
      </c>
      <c r="D10" s="5" t="str">
        <f>Unidades!C147</f>
        <v>TONS KLABIN</v>
      </c>
      <c r="E10" s="5" t="str">
        <f>Unidades!E147</f>
        <v>Residencial</v>
      </c>
      <c r="F10" s="5" t="str">
        <f>Unidades!F147</f>
        <v>A-0053</v>
      </c>
      <c r="G10" s="5" t="str">
        <f>Unidades!J147</f>
        <v>Quitado</v>
      </c>
      <c r="H10" s="6">
        <f>IFERROR(INDEX(Contratos!F:F,MATCH(Tabela1[[#This Row],[Unidade]],Contratos!N:N,0)),0)</f>
        <v>0</v>
      </c>
      <c r="I10" s="6">
        <f t="shared" si="0"/>
        <v>0</v>
      </c>
      <c r="J10" s="6">
        <f>IFERROR(INDEX(Contratos!F:F,MATCH(Tabela1[[#This Row],[Unidade]],Contratos!N:N,0)),0)</f>
        <v>0</v>
      </c>
      <c r="K10" s="6">
        <f>SUMIFS(Fluxo!H:H,Fluxo!D:D,Tabela1[[#This Row],[Unidade]],Fluxo!U:U,"&lt;="&amp;EOMONTH(Dados!$E$6,0))</f>
        <v>598727.25</v>
      </c>
      <c r="L10" s="6"/>
      <c r="M10" s="6">
        <f>SUMIFS(Fluxo!H:H,Fluxo!D:D,Tabela1[[#This Row],[Unidade]],Fluxo!U:U,"&gt;"&amp;EOMONTH(Dados!$E$6,0))+SUMIFS(Fluxo!H:H,Fluxo!D:D,Tabela1[[#This Row],[Unidade]],Fluxo!U:U,"")</f>
        <v>0</v>
      </c>
      <c r="N10" s="6"/>
      <c r="O10" s="6">
        <f>Tabela1[[#This Row],[PV Menor]]-Tabela1[[#This Row],[Recebido Principal]]-Tabela1[[#This Row],[Recebíveis Principal]]</f>
        <v>-598727.25</v>
      </c>
      <c r="P10" s="6">
        <f>SUMIFS(Fluxo!H:H,Fluxo!D:D,Tabela1[[#This Row],[Unidade]],Fluxo!S:S,"&lt;"&amp;EOMONTH(Dados!$E$6,0),Fluxo!U:U,"")</f>
        <v>0</v>
      </c>
      <c r="Q10" s="6"/>
    </row>
    <row r="11" spans="2:17" ht="15.75" customHeight="1">
      <c r="B11" s="5">
        <f>IFERROR(IF(AND(Tabela1[[#This Row],[Status]]&lt;&gt;"Disponível",ROUND(O11,4)=0),1,0),1)</f>
        <v>0</v>
      </c>
      <c r="C11" s="5" t="s">
        <v>70</v>
      </c>
      <c r="D11" s="5" t="str">
        <f>Unidades!C148</f>
        <v>TONS KLABIN</v>
      </c>
      <c r="E11" s="5" t="str">
        <f>Unidades!E148</f>
        <v>Residencial</v>
      </c>
      <c r="F11" s="5" t="str">
        <f>Unidades!F148</f>
        <v>A-0054</v>
      </c>
      <c r="G11" s="5" t="str">
        <f>Unidades!J148</f>
        <v>Contrato Assinado</v>
      </c>
      <c r="H11" s="6">
        <f>IFERROR(INDEX(Contratos!F:F,MATCH(Tabela1[[#This Row],[Unidade]],Contratos!N:N,0)),0)</f>
        <v>0</v>
      </c>
      <c r="I11" s="6">
        <f t="shared" si="0"/>
        <v>0</v>
      </c>
      <c r="J11" s="6">
        <f>IFERROR(INDEX(Contratos!F:F,MATCH(Tabela1[[#This Row],[Unidade]],Contratos!N:N,0)),0)</f>
        <v>0</v>
      </c>
      <c r="K11" s="6">
        <f>SUMIFS(Fluxo!H:H,Fluxo!D:D,Tabela1[[#This Row],[Unidade]],Fluxo!U:U,"&lt;="&amp;EOMONTH(Dados!$E$6,0))</f>
        <v>90020.02</v>
      </c>
      <c r="L11" s="6"/>
      <c r="M11" s="6">
        <f>SUMIFS(Fluxo!H:H,Fluxo!D:D,Tabela1[[#This Row],[Unidade]],Fluxo!U:U,"&gt;"&amp;EOMONTH(Dados!$E$6,0))+SUMIFS(Fluxo!H:H,Fluxo!D:D,Tabela1[[#This Row],[Unidade]],Fluxo!U:U,"")</f>
        <v>956069.73</v>
      </c>
      <c r="N11" s="6"/>
      <c r="O11" s="6">
        <f>Tabela1[[#This Row],[PV Menor]]-Tabela1[[#This Row],[Recebido Principal]]-Tabela1[[#This Row],[Recebíveis Principal]]</f>
        <v>-1046089.75</v>
      </c>
      <c r="P11" s="6">
        <f>SUMIFS(Fluxo!H:H,Fluxo!D:D,Tabela1[[#This Row],[Unidade]],Fluxo!S:S,"&lt;"&amp;EOMONTH(Dados!$E$6,0),Fluxo!U:U,"")</f>
        <v>0</v>
      </c>
      <c r="Q11" s="6"/>
    </row>
    <row r="12" spans="2:17" ht="15.75" customHeight="1">
      <c r="B12" s="5">
        <f>IFERROR(IF(AND(Tabela1[[#This Row],[Status]]&lt;&gt;"Disponível",ROUND(O12,4)=0),1,0),1)</f>
        <v>0</v>
      </c>
      <c r="C12" s="5" t="s">
        <v>71</v>
      </c>
      <c r="D12" s="5" t="str">
        <f>Unidades!C149</f>
        <v>TONS KLABIN</v>
      </c>
      <c r="E12" s="5" t="str">
        <f>Unidades!E149</f>
        <v>Residencial</v>
      </c>
      <c r="F12" s="5" t="str">
        <f>Unidades!F149</f>
        <v>A-0055</v>
      </c>
      <c r="G12" s="5" t="str">
        <f>Unidades!J149</f>
        <v>Contrato Assinado</v>
      </c>
      <c r="H12" s="6">
        <f>IFERROR(INDEX(Contratos!F:F,MATCH(Tabela1[[#This Row],[Unidade]],Contratos!N:N,0)),0)</f>
        <v>0</v>
      </c>
      <c r="I12" s="6">
        <f t="shared" si="0"/>
        <v>0</v>
      </c>
      <c r="J12" s="6">
        <f>IFERROR(INDEX(Contratos!F:F,MATCH(Tabela1[[#This Row],[Unidade]],Contratos!N:N,0)),0)</f>
        <v>0</v>
      </c>
      <c r="K12" s="6">
        <f>SUMIFS(Fluxo!H:H,Fluxo!D:D,Tabela1[[#This Row],[Unidade]],Fluxo!U:U,"&lt;="&amp;EOMONTH(Dados!$E$6,0))</f>
        <v>63684.65</v>
      </c>
      <c r="L12" s="6"/>
      <c r="M12" s="6">
        <f>SUMIFS(Fluxo!H:H,Fluxo!D:D,Tabela1[[#This Row],[Unidade]],Fluxo!U:U,"&gt;"&amp;EOMONTH(Dados!$E$6,0))+SUMIFS(Fluxo!H:H,Fluxo!D:D,Tabela1[[#This Row],[Unidade]],Fluxo!U:U,"")</f>
        <v>962463.54</v>
      </c>
      <c r="N12" s="6"/>
      <c r="O12" s="6">
        <f>Tabela1[[#This Row],[PV Menor]]-Tabela1[[#This Row],[Recebido Principal]]-Tabela1[[#This Row],[Recebíveis Principal]]</f>
        <v>-1026148.1900000001</v>
      </c>
      <c r="P12" s="6">
        <f>SUMIFS(Fluxo!H:H,Fluxo!D:D,Tabela1[[#This Row],[Unidade]],Fluxo!S:S,"&lt;"&amp;EOMONTH(Dados!$E$6,0),Fluxo!U:U,"")</f>
        <v>0</v>
      </c>
      <c r="Q12" s="6"/>
    </row>
    <row r="13" spans="2:17" ht="15.75" customHeight="1">
      <c r="B13" s="5">
        <f>IFERROR(IF(AND(Tabela1[[#This Row],[Status]]&lt;&gt;"Disponível",ROUND(O13,4)=0),1,0),1)</f>
        <v>1</v>
      </c>
      <c r="C13" s="5" t="s">
        <v>72</v>
      </c>
      <c r="D13" s="5" t="str">
        <f>Unidades!C150</f>
        <v>TONS KLABIN</v>
      </c>
      <c r="E13" s="5" t="str">
        <f>Unidades!E150</f>
        <v>Residencial</v>
      </c>
      <c r="F13" s="5" t="str">
        <f>Unidades!F150</f>
        <v>A-0061</v>
      </c>
      <c r="G13" s="5" t="str">
        <f>Unidades!J150</f>
        <v>Livre</v>
      </c>
      <c r="H13" s="6">
        <f>IFERROR(INDEX(Contratos!F:F,MATCH(Tabela1[[#This Row],[Unidade]],Contratos!N:N,0)),0)</f>
        <v>0</v>
      </c>
      <c r="I13" s="6">
        <f t="shared" si="0"/>
        <v>0</v>
      </c>
      <c r="J13" s="6">
        <f>IFERROR(INDEX(Contratos!F:F,MATCH(Tabela1[[#This Row],[Unidade]],Contratos!N:N,0)),0)</f>
        <v>0</v>
      </c>
      <c r="K13" s="6">
        <f>SUMIFS(Fluxo!H:H,Fluxo!D:D,Tabela1[[#This Row],[Unidade]],Fluxo!U:U,"&lt;="&amp;EOMONTH(Dados!$E$6,0))</f>
        <v>0</v>
      </c>
      <c r="L13" s="6"/>
      <c r="M13" s="6">
        <f>SUMIFS(Fluxo!H:H,Fluxo!D:D,Tabela1[[#This Row],[Unidade]],Fluxo!U:U,"&gt;"&amp;EOMONTH(Dados!$E$6,0))+SUMIFS(Fluxo!H:H,Fluxo!D:D,Tabela1[[#This Row],[Unidade]],Fluxo!U:U,"")</f>
        <v>0</v>
      </c>
      <c r="N13" s="6"/>
      <c r="O13" s="6">
        <f>Tabela1[[#This Row],[PV Menor]]-Tabela1[[#This Row],[Recebido Principal]]-Tabela1[[#This Row],[Recebíveis Principal]]</f>
        <v>0</v>
      </c>
      <c r="P13" s="6">
        <f>SUMIFS(Fluxo!H:H,Fluxo!D:D,Tabela1[[#This Row],[Unidade]],Fluxo!S:S,"&lt;"&amp;EOMONTH(Dados!$E$6,0),Fluxo!U:U,"")</f>
        <v>0</v>
      </c>
      <c r="Q13" s="6"/>
    </row>
    <row r="14" spans="2:17" ht="15.75" customHeight="1">
      <c r="B14" s="5">
        <f>IFERROR(IF(AND(Tabela1[[#This Row],[Status]]&lt;&gt;"Disponível",ROUND(O14,4)=0),1,0),1)</f>
        <v>0</v>
      </c>
      <c r="C14" s="5" t="s">
        <v>73</v>
      </c>
      <c r="D14" s="5" t="str">
        <f>Unidades!C151</f>
        <v>TONS KLABIN</v>
      </c>
      <c r="E14" s="5" t="str">
        <f>Unidades!E151</f>
        <v>Residencial</v>
      </c>
      <c r="F14" s="5" t="str">
        <f>Unidades!F151</f>
        <v>A-0062</v>
      </c>
      <c r="G14" s="5" t="str">
        <f>Unidades!J151</f>
        <v>Contrato Assinado</v>
      </c>
      <c r="H14" s="6">
        <f>IFERROR(INDEX(Contratos!F:F,MATCH(Tabela1[[#This Row],[Unidade]],Contratos!N:N,0)),0)</f>
        <v>0</v>
      </c>
      <c r="I14" s="6">
        <f t="shared" si="0"/>
        <v>0</v>
      </c>
      <c r="J14" s="6">
        <f>IFERROR(INDEX(Contratos!F:F,MATCH(Tabela1[[#This Row],[Unidade]],Contratos!N:N,0)),0)</f>
        <v>0</v>
      </c>
      <c r="K14" s="6">
        <f>SUMIFS(Fluxo!H:H,Fluxo!D:D,Tabela1[[#This Row],[Unidade]],Fluxo!U:U,"&lt;="&amp;EOMONTH(Dados!$E$6,0))</f>
        <v>266340.38</v>
      </c>
      <c r="L14" s="6"/>
      <c r="M14" s="6">
        <f>SUMIFS(Fluxo!H:H,Fluxo!D:D,Tabela1[[#This Row],[Unidade]],Fluxo!U:U,"&gt;"&amp;EOMONTH(Dados!$E$6,0))+SUMIFS(Fluxo!H:H,Fluxo!D:D,Tabela1[[#This Row],[Unidade]],Fluxo!U:U,"")</f>
        <v>740587.64</v>
      </c>
      <c r="N14" s="6"/>
      <c r="O14" s="6">
        <f>Tabela1[[#This Row],[PV Menor]]-Tabela1[[#This Row],[Recebido Principal]]-Tabela1[[#This Row],[Recebíveis Principal]]</f>
        <v>-1006928.02</v>
      </c>
      <c r="P14" s="6">
        <f>SUMIFS(Fluxo!H:H,Fluxo!D:D,Tabela1[[#This Row],[Unidade]],Fluxo!S:S,"&lt;"&amp;EOMONTH(Dados!$E$6,0),Fluxo!U:U,"")</f>
        <v>0</v>
      </c>
      <c r="Q14" s="6"/>
    </row>
    <row r="15" spans="2:17" ht="15.75" customHeight="1">
      <c r="B15" s="5">
        <f>IFERROR(IF(AND(Tabela1[[#This Row],[Status]]&lt;&gt;"Disponível",ROUND(O15,4)=0),1,0),1)</f>
        <v>0</v>
      </c>
      <c r="C15" s="5" t="s">
        <v>74</v>
      </c>
      <c r="D15" s="5" t="str">
        <f>Unidades!C140</f>
        <v>TONS KLABIN</v>
      </c>
      <c r="E15" s="5" t="str">
        <f>Unidades!E140</f>
        <v>Residencial</v>
      </c>
      <c r="F15" s="5" t="str">
        <f>Unidades!F140</f>
        <v>A-0063</v>
      </c>
      <c r="G15" s="5" t="str">
        <f>Unidades!J140</f>
        <v>Contrato Assinado</v>
      </c>
      <c r="H15" s="6">
        <f>IFERROR(INDEX(Contratos!F:F,MATCH(Tabela1[[#This Row],[Unidade]],Contratos!N:N,0)),0)</f>
        <v>0</v>
      </c>
      <c r="I15" s="6">
        <f t="shared" si="0"/>
        <v>0</v>
      </c>
      <c r="J15" s="6">
        <f>IFERROR(INDEX(Contratos!F:F,MATCH(Tabela1[[#This Row],[Unidade]],Contratos!N:N,0)),0)</f>
        <v>0</v>
      </c>
      <c r="K15" s="6">
        <f>SUMIFS(Fluxo!H:H,Fluxo!D:D,Tabela1[[#This Row],[Unidade]],Fluxo!U:U,"&lt;="&amp;EOMONTH(Dados!$E$6,0))</f>
        <v>208413.62</v>
      </c>
      <c r="L15" s="6"/>
      <c r="M15" s="6">
        <f>SUMIFS(Fluxo!H:H,Fluxo!D:D,Tabela1[[#This Row],[Unidade]],Fluxo!U:U,"&gt;"&amp;EOMONTH(Dados!$E$6,0))+SUMIFS(Fluxo!H:H,Fluxo!D:D,Tabela1[[#This Row],[Unidade]],Fluxo!U:U,"")</f>
        <v>524000</v>
      </c>
      <c r="N15" s="6"/>
      <c r="O15" s="6">
        <f>Tabela1[[#This Row],[PV Menor]]-Tabela1[[#This Row],[Recebido Principal]]-Tabela1[[#This Row],[Recebíveis Principal]]</f>
        <v>-732413.62</v>
      </c>
      <c r="P15" s="6">
        <f>SUMIFS(Fluxo!H:H,Fluxo!D:D,Tabela1[[#This Row],[Unidade]],Fluxo!S:S,"&lt;"&amp;EOMONTH(Dados!$E$6,0),Fluxo!U:U,"")</f>
        <v>0</v>
      </c>
      <c r="Q15" s="6"/>
    </row>
    <row r="16" spans="2:17" ht="15.75" customHeight="1">
      <c r="B16" s="5">
        <f>IFERROR(IF(AND(Tabela1[[#This Row],[Status]]&lt;&gt;"Disponível",ROUND(O16,4)=0),1,0),1)</f>
        <v>0</v>
      </c>
      <c r="C16" s="5" t="s">
        <v>75</v>
      </c>
      <c r="D16" s="5" t="str">
        <f>Unidades!C141</f>
        <v>TONS KLABIN</v>
      </c>
      <c r="E16" s="5" t="str">
        <f>Unidades!E141</f>
        <v>Residencial</v>
      </c>
      <c r="F16" s="5" t="str">
        <f>Unidades!F141</f>
        <v>A-0064</v>
      </c>
      <c r="G16" s="5" t="str">
        <f>Unidades!J141</f>
        <v>Contrato Assinado</v>
      </c>
      <c r="H16" s="6">
        <f>IFERROR(INDEX(Contratos!F:F,MATCH(Tabela1[[#This Row],[Unidade]],Contratos!N:N,0)),0)</f>
        <v>0</v>
      </c>
      <c r="I16" s="6">
        <f t="shared" si="0"/>
        <v>0</v>
      </c>
      <c r="J16" s="6">
        <f>IFERROR(INDEX(Contratos!F:F,MATCH(Tabela1[[#This Row],[Unidade]],Contratos!N:N,0)),0)</f>
        <v>0</v>
      </c>
      <c r="K16" s="6">
        <f>SUMIFS(Fluxo!H:H,Fluxo!D:D,Tabela1[[#This Row],[Unidade]],Fluxo!U:U,"&lt;="&amp;EOMONTH(Dados!$E$6,0))</f>
        <v>189175</v>
      </c>
      <c r="L16" s="6"/>
      <c r="M16" s="6">
        <f>SUMIFS(Fluxo!H:H,Fluxo!D:D,Tabela1[[#This Row],[Unidade]],Fluxo!U:U,"&gt;"&amp;EOMONTH(Dados!$E$6,0))+SUMIFS(Fluxo!H:H,Fluxo!D:D,Tabela1[[#This Row],[Unidade]],Fluxo!U:U,"")</f>
        <v>847000</v>
      </c>
      <c r="N16" s="6"/>
      <c r="O16" s="6">
        <f>Tabela1[[#This Row],[PV Menor]]-Tabela1[[#This Row],[Recebido Principal]]-Tabela1[[#This Row],[Recebíveis Principal]]</f>
        <v>-1036175</v>
      </c>
      <c r="P16" s="6">
        <f>SUMIFS(Fluxo!H:H,Fluxo!D:D,Tabela1[[#This Row],[Unidade]],Fluxo!S:S,"&lt;"&amp;EOMONTH(Dados!$E$6,0),Fluxo!U:U,"")</f>
        <v>0</v>
      </c>
      <c r="Q16" s="6"/>
    </row>
    <row r="17" spans="2:17" ht="15.75" customHeight="1">
      <c r="B17" s="5">
        <f>IFERROR(IF(AND(Tabela1[[#This Row],[Status]]&lt;&gt;"Disponível",ROUND(O17,4)=0),1,0),1)</f>
        <v>1</v>
      </c>
      <c r="C17" s="5" t="s">
        <v>76</v>
      </c>
      <c r="D17" s="5" t="str">
        <f>Unidades!C142</f>
        <v>TONS KLABIN</v>
      </c>
      <c r="E17" s="5" t="str">
        <f>Unidades!E142</f>
        <v>Residencial</v>
      </c>
      <c r="F17" s="5" t="str">
        <f>Unidades!F142</f>
        <v>A-0065</v>
      </c>
      <c r="G17" s="5" t="str">
        <f>Unidades!J142</f>
        <v>Livre</v>
      </c>
      <c r="H17" s="6">
        <f>IFERROR(INDEX(Contratos!F:F,MATCH(Tabela1[[#This Row],[Unidade]],Contratos!N:N,0)),0)</f>
        <v>0</v>
      </c>
      <c r="I17" s="6">
        <f t="shared" si="0"/>
        <v>0</v>
      </c>
      <c r="J17" s="6">
        <f>IFERROR(INDEX(Contratos!F:F,MATCH(Tabela1[[#This Row],[Unidade]],Contratos!N:N,0)),0)</f>
        <v>0</v>
      </c>
      <c r="K17" s="6">
        <f>SUMIFS(Fluxo!H:H,Fluxo!D:D,Tabela1[[#This Row],[Unidade]],Fluxo!U:U,"&lt;="&amp;EOMONTH(Dados!$E$6,0))</f>
        <v>0</v>
      </c>
      <c r="L17" s="6"/>
      <c r="M17" s="6">
        <f>SUMIFS(Fluxo!H:H,Fluxo!D:D,Tabela1[[#This Row],[Unidade]],Fluxo!U:U,"&gt;"&amp;EOMONTH(Dados!$E$6,0))+SUMIFS(Fluxo!H:H,Fluxo!D:D,Tabela1[[#This Row],[Unidade]],Fluxo!U:U,"")</f>
        <v>0</v>
      </c>
      <c r="N17" s="6"/>
      <c r="O17" s="6">
        <f>Tabela1[[#This Row],[PV Menor]]-Tabela1[[#This Row],[Recebido Principal]]-Tabela1[[#This Row],[Recebíveis Principal]]</f>
        <v>0</v>
      </c>
      <c r="P17" s="6">
        <f>SUMIFS(Fluxo!H:H,Fluxo!D:D,Tabela1[[#This Row],[Unidade]],Fluxo!S:S,"&lt;"&amp;EOMONTH(Dados!$E$6,0),Fluxo!U:U,"")</f>
        <v>0</v>
      </c>
      <c r="Q17" s="6"/>
    </row>
    <row r="18" spans="2:17" ht="15.75" customHeight="1">
      <c r="B18" s="5">
        <f>IFERROR(IF(AND(Tabela1[[#This Row],[Status]]&lt;&gt;"Disponível",ROUND(O18,4)=0),1,0),1)</f>
        <v>1</v>
      </c>
      <c r="C18" s="5" t="s">
        <v>77</v>
      </c>
      <c r="D18" s="5" t="str">
        <f>Unidades!C143</f>
        <v>TONS KLABIN</v>
      </c>
      <c r="E18" s="5" t="str">
        <f>Unidades!E143</f>
        <v>Residencial</v>
      </c>
      <c r="F18" s="5" t="str">
        <f>Unidades!F143</f>
        <v>A-0071</v>
      </c>
      <c r="G18" s="5" t="str">
        <f>Unidades!J143</f>
        <v>Livre</v>
      </c>
      <c r="H18" s="6">
        <f>IFERROR(INDEX(Contratos!F:F,MATCH(Tabela1[[#This Row],[Unidade]],Contratos!N:N,0)),0)</f>
        <v>0</v>
      </c>
      <c r="I18" s="6">
        <f t="shared" si="0"/>
        <v>0</v>
      </c>
      <c r="J18" s="6">
        <f>IFERROR(INDEX(Contratos!F:F,MATCH(Tabela1[[#This Row],[Unidade]],Contratos!N:N,0)),0)</f>
        <v>0</v>
      </c>
      <c r="K18" s="6">
        <f>SUMIFS(Fluxo!H:H,Fluxo!D:D,Tabela1[[#This Row],[Unidade]],Fluxo!U:U,"&lt;="&amp;EOMONTH(Dados!$E$6,0))</f>
        <v>0</v>
      </c>
      <c r="L18" s="6"/>
      <c r="M18" s="6">
        <f>SUMIFS(Fluxo!H:H,Fluxo!D:D,Tabela1[[#This Row],[Unidade]],Fluxo!U:U,"&gt;"&amp;EOMONTH(Dados!$E$6,0))+SUMIFS(Fluxo!H:H,Fluxo!D:D,Tabela1[[#This Row],[Unidade]],Fluxo!U:U,"")</f>
        <v>0</v>
      </c>
      <c r="N18" s="6"/>
      <c r="O18" s="6">
        <f>Tabela1[[#This Row],[PV Menor]]-Tabela1[[#This Row],[Recebido Principal]]-Tabela1[[#This Row],[Recebíveis Principal]]</f>
        <v>0</v>
      </c>
      <c r="P18" s="6">
        <f>SUMIFS(Fluxo!H:H,Fluxo!D:D,Tabela1[[#This Row],[Unidade]],Fluxo!S:S,"&lt;"&amp;EOMONTH(Dados!$E$6,0),Fluxo!U:U,"")</f>
        <v>0</v>
      </c>
      <c r="Q18" s="6"/>
    </row>
    <row r="19" spans="2:17" ht="15.75" customHeight="1">
      <c r="B19" s="5">
        <f>IFERROR(IF(AND(Tabela1[[#This Row],[Status]]&lt;&gt;"Disponível",ROUND(O19,4)=0),1,0),1)</f>
        <v>0</v>
      </c>
      <c r="C19" s="5" t="s">
        <v>78</v>
      </c>
      <c r="D19" s="5" t="str">
        <f>Unidades!C144</f>
        <v>TONS KLABIN</v>
      </c>
      <c r="E19" s="5" t="str">
        <f>Unidades!E144</f>
        <v>Residencial</v>
      </c>
      <c r="F19" s="5" t="str">
        <f>Unidades!F144</f>
        <v>A-0072</v>
      </c>
      <c r="G19" s="5" t="str">
        <f>Unidades!J144</f>
        <v>Contrato Assinado</v>
      </c>
      <c r="H19" s="6">
        <f>IFERROR(INDEX(Contratos!F:F,MATCH(Tabela1[[#This Row],[Unidade]],Contratos!N:N,0)),0)</f>
        <v>0</v>
      </c>
      <c r="I19" s="6">
        <f t="shared" si="0"/>
        <v>0</v>
      </c>
      <c r="J19" s="6">
        <f>IFERROR(INDEX(Contratos!F:F,MATCH(Tabela1[[#This Row],[Unidade]],Contratos!N:N,0)),0)</f>
        <v>0</v>
      </c>
      <c r="K19" s="6">
        <f>SUMIFS(Fluxo!H:H,Fluxo!D:D,Tabela1[[#This Row],[Unidade]],Fluxo!U:U,"&lt;="&amp;EOMONTH(Dados!$E$6,0))</f>
        <v>698000</v>
      </c>
      <c r="L19" s="6"/>
      <c r="M19" s="6">
        <f>SUMIFS(Fluxo!H:H,Fluxo!D:D,Tabela1[[#This Row],[Unidade]],Fluxo!U:U,"&gt;"&amp;EOMONTH(Dados!$E$6,0))+SUMIFS(Fluxo!H:H,Fluxo!D:D,Tabela1[[#This Row],[Unidade]],Fluxo!U:U,"")</f>
        <v>177000</v>
      </c>
      <c r="N19" s="6"/>
      <c r="O19" s="6">
        <f>Tabela1[[#This Row],[PV Menor]]-Tabela1[[#This Row],[Recebido Principal]]-Tabela1[[#This Row],[Recebíveis Principal]]</f>
        <v>-875000</v>
      </c>
      <c r="P19" s="6">
        <f>SUMIFS(Fluxo!H:H,Fluxo!D:D,Tabela1[[#This Row],[Unidade]],Fluxo!S:S,"&lt;"&amp;EOMONTH(Dados!$E$6,0),Fluxo!U:U,"")</f>
        <v>0</v>
      </c>
      <c r="Q19" s="6"/>
    </row>
    <row r="20" spans="2:17" ht="15.75" customHeight="1">
      <c r="B20" s="5">
        <f>IFERROR(IF(AND(Tabela1[[#This Row],[Status]]&lt;&gt;"Disponível",ROUND(O20,4)=0),1,0),1)</f>
        <v>0</v>
      </c>
      <c r="C20" s="5" t="s">
        <v>79</v>
      </c>
      <c r="D20" s="5" t="str">
        <f>Unidades!C145</f>
        <v>TONS KLABIN</v>
      </c>
      <c r="E20" s="5" t="str">
        <f>Unidades!E145</f>
        <v>Residencial</v>
      </c>
      <c r="F20" s="5" t="str">
        <f>Unidades!F145</f>
        <v>A-0073</v>
      </c>
      <c r="G20" s="5" t="str">
        <f>Unidades!J145</f>
        <v>Contrato Assinado</v>
      </c>
      <c r="H20" s="6">
        <f>IFERROR(INDEX(Contratos!F:F,MATCH(Tabela1[[#This Row],[Unidade]],Contratos!N:N,0)),0)</f>
        <v>0</v>
      </c>
      <c r="I20" s="6">
        <f t="shared" si="0"/>
        <v>0</v>
      </c>
      <c r="J20" s="6">
        <f>IFERROR(INDEX(Contratos!F:F,MATCH(Tabela1[[#This Row],[Unidade]],Contratos!N:N,0)),0)</f>
        <v>0</v>
      </c>
      <c r="K20" s="6">
        <f>SUMIFS(Fluxo!H:H,Fluxo!D:D,Tabela1[[#This Row],[Unidade]],Fluxo!U:U,"&lt;="&amp;EOMONTH(Dados!$E$6,0))</f>
        <v>306117.52</v>
      </c>
      <c r="L20" s="6"/>
      <c r="M20" s="6">
        <f>SUMIFS(Fluxo!H:H,Fluxo!D:D,Tabela1[[#This Row],[Unidade]],Fluxo!U:U,"&gt;"&amp;EOMONTH(Dados!$E$6,0))+SUMIFS(Fluxo!H:H,Fluxo!D:D,Tabela1[[#This Row],[Unidade]],Fluxo!U:U,"")</f>
        <v>440400</v>
      </c>
      <c r="N20" s="6"/>
      <c r="O20" s="6">
        <f>Tabela1[[#This Row],[PV Menor]]-Tabela1[[#This Row],[Recebido Principal]]-Tabela1[[#This Row],[Recebíveis Principal]]</f>
        <v>-746517.52</v>
      </c>
      <c r="P20" s="6">
        <f>SUMIFS(Fluxo!H:H,Fluxo!D:D,Tabela1[[#This Row],[Unidade]],Fluxo!S:S,"&lt;"&amp;EOMONTH(Dados!$E$6,0),Fluxo!U:U,"")</f>
        <v>0</v>
      </c>
      <c r="Q20" s="6"/>
    </row>
    <row r="21" spans="2:17" ht="15.75" customHeight="1">
      <c r="B21" s="5">
        <f>IFERROR(IF(AND(Tabela1[[#This Row],[Status]]&lt;&gt;"Disponível",ROUND(O21,4)=0),1,0),1)</f>
        <v>0</v>
      </c>
      <c r="C21" s="5" t="s">
        <v>80</v>
      </c>
      <c r="D21" s="5" t="str">
        <f>Unidades!C134</f>
        <v>TONS KLABIN</v>
      </c>
      <c r="E21" s="5" t="str">
        <f>Unidades!E134</f>
        <v>Residencial</v>
      </c>
      <c r="F21" s="5" t="str">
        <f>Unidades!F134</f>
        <v>A-0074</v>
      </c>
      <c r="G21" s="5" t="str">
        <f>Unidades!J134</f>
        <v>Contrato Assinado</v>
      </c>
      <c r="H21" s="6">
        <f>IFERROR(INDEX(Contratos!F:F,MATCH(Tabela1[[#This Row],[Unidade]],Contratos!N:N,0)),0)</f>
        <v>0</v>
      </c>
      <c r="I21" s="6">
        <f t="shared" si="0"/>
        <v>0</v>
      </c>
      <c r="J21" s="6">
        <f>IFERROR(INDEX(Contratos!F:F,MATCH(Tabela1[[#This Row],[Unidade]],Contratos!N:N,0)),0)</f>
        <v>0</v>
      </c>
      <c r="K21" s="6">
        <f>SUMIFS(Fluxo!H:H,Fluxo!D:D,Tabela1[[#This Row],[Unidade]],Fluxo!U:U,"&lt;="&amp;EOMONTH(Dados!$E$6,0))</f>
        <v>209557.57</v>
      </c>
      <c r="L21" s="6"/>
      <c r="M21" s="6">
        <f>SUMIFS(Fluxo!H:H,Fluxo!D:D,Tabela1[[#This Row],[Unidade]],Fluxo!U:U,"&gt;"&amp;EOMONTH(Dados!$E$6,0))+SUMIFS(Fluxo!H:H,Fluxo!D:D,Tabela1[[#This Row],[Unidade]],Fluxo!U:U,"")</f>
        <v>729000</v>
      </c>
      <c r="N21" s="6"/>
      <c r="O21" s="6">
        <f>Tabela1[[#This Row],[PV Menor]]-Tabela1[[#This Row],[Recebido Principal]]-Tabela1[[#This Row],[Recebíveis Principal]]</f>
        <v>-938557.57000000007</v>
      </c>
      <c r="P21" s="6">
        <f>SUMIFS(Fluxo!H:H,Fluxo!D:D,Tabela1[[#This Row],[Unidade]],Fluxo!S:S,"&lt;"&amp;EOMONTH(Dados!$E$6,0),Fluxo!U:U,"")</f>
        <v>0</v>
      </c>
      <c r="Q21" s="6"/>
    </row>
    <row r="22" spans="2:17" ht="15.75" customHeight="1">
      <c r="B22" s="5">
        <f>IFERROR(IF(AND(Tabela1[[#This Row],[Status]]&lt;&gt;"Disponível",ROUND(O22,4)=0),1,0),1)</f>
        <v>1</v>
      </c>
      <c r="C22" s="5" t="s">
        <v>81</v>
      </c>
      <c r="D22" s="5" t="str">
        <f>Unidades!C135</f>
        <v>TONS KLABIN</v>
      </c>
      <c r="E22" s="5" t="str">
        <f>Unidades!E135</f>
        <v>Residencial</v>
      </c>
      <c r="F22" s="5" t="str">
        <f>Unidades!F135</f>
        <v>A-0075</v>
      </c>
      <c r="G22" s="5" t="str">
        <f>Unidades!J135</f>
        <v>Livre</v>
      </c>
      <c r="H22" s="6">
        <f>IFERROR(INDEX(Contratos!F:F,MATCH(Tabela1[[#This Row],[Unidade]],Contratos!N:N,0)),0)</f>
        <v>0</v>
      </c>
      <c r="I22" s="6">
        <f t="shared" si="0"/>
        <v>0</v>
      </c>
      <c r="J22" s="6">
        <f>IFERROR(INDEX(Contratos!F:F,MATCH(Tabela1[[#This Row],[Unidade]],Contratos!N:N,0)),0)</f>
        <v>0</v>
      </c>
      <c r="K22" s="6">
        <f>SUMIFS(Fluxo!H:H,Fluxo!D:D,Tabela1[[#This Row],[Unidade]],Fluxo!U:U,"&lt;="&amp;EOMONTH(Dados!$E$6,0))</f>
        <v>0</v>
      </c>
      <c r="L22" s="6"/>
      <c r="M22" s="6">
        <f>SUMIFS(Fluxo!H:H,Fluxo!D:D,Tabela1[[#This Row],[Unidade]],Fluxo!U:U,"&gt;"&amp;EOMONTH(Dados!$E$6,0))+SUMIFS(Fluxo!H:H,Fluxo!D:D,Tabela1[[#This Row],[Unidade]],Fluxo!U:U,"")</f>
        <v>0</v>
      </c>
      <c r="N22" s="6"/>
      <c r="O22" s="6">
        <f>Tabela1[[#This Row],[PV Menor]]-Tabela1[[#This Row],[Recebido Principal]]-Tabela1[[#This Row],[Recebíveis Principal]]</f>
        <v>0</v>
      </c>
      <c r="P22" s="6">
        <f>SUMIFS(Fluxo!H:H,Fluxo!D:D,Tabela1[[#This Row],[Unidade]],Fluxo!S:S,"&lt;"&amp;EOMONTH(Dados!$E$6,0),Fluxo!U:U,"")</f>
        <v>0</v>
      </c>
      <c r="Q22" s="6"/>
    </row>
    <row r="23" spans="2:17" ht="15.75" customHeight="1">
      <c r="B23" s="5">
        <f>IFERROR(IF(AND(Tabela1[[#This Row],[Status]]&lt;&gt;"Disponível",ROUND(O23,4)=0),1,0),1)</f>
        <v>1</v>
      </c>
      <c r="C23" s="5" t="s">
        <v>82</v>
      </c>
      <c r="D23" s="5" t="str">
        <f>Unidades!C136</f>
        <v>TONS KLABIN</v>
      </c>
      <c r="E23" s="5" t="str">
        <f>Unidades!E136</f>
        <v>Residencial</v>
      </c>
      <c r="F23" s="5" t="str">
        <f>Unidades!F136</f>
        <v>A-0081</v>
      </c>
      <c r="G23" s="5" t="str">
        <f>Unidades!J136</f>
        <v>Livre</v>
      </c>
      <c r="H23" s="6">
        <f>IFERROR(INDEX(Contratos!F:F,MATCH(Tabela1[[#This Row],[Unidade]],Contratos!N:N,0)),0)</f>
        <v>0</v>
      </c>
      <c r="I23" s="6">
        <f t="shared" si="0"/>
        <v>0</v>
      </c>
      <c r="J23" s="6">
        <f>IFERROR(INDEX(Contratos!F:F,MATCH(Tabela1[[#This Row],[Unidade]],Contratos!N:N,0)),0)</f>
        <v>0</v>
      </c>
      <c r="K23" s="6">
        <f>SUMIFS(Fluxo!H:H,Fluxo!D:D,Tabela1[[#This Row],[Unidade]],Fluxo!U:U,"&lt;="&amp;EOMONTH(Dados!$E$6,0))</f>
        <v>0</v>
      </c>
      <c r="L23" s="6"/>
      <c r="M23" s="6">
        <f>SUMIFS(Fluxo!H:H,Fluxo!D:D,Tabela1[[#This Row],[Unidade]],Fluxo!U:U,"&gt;"&amp;EOMONTH(Dados!$E$6,0))+SUMIFS(Fluxo!H:H,Fluxo!D:D,Tabela1[[#This Row],[Unidade]],Fluxo!U:U,"")</f>
        <v>0</v>
      </c>
      <c r="N23" s="6"/>
      <c r="O23" s="6">
        <f>Tabela1[[#This Row],[PV Menor]]-Tabela1[[#This Row],[Recebido Principal]]-Tabela1[[#This Row],[Recebíveis Principal]]</f>
        <v>0</v>
      </c>
      <c r="P23" s="6">
        <f>SUMIFS(Fluxo!H:H,Fluxo!D:D,Tabela1[[#This Row],[Unidade]],Fluxo!S:S,"&lt;"&amp;EOMONTH(Dados!$E$6,0),Fluxo!U:U,"")</f>
        <v>0</v>
      </c>
      <c r="Q23" s="6"/>
    </row>
    <row r="24" spans="2:17" ht="15.75" customHeight="1">
      <c r="B24" s="5">
        <f>IFERROR(IF(AND(Tabela1[[#This Row],[Status]]&lt;&gt;"Disponível",ROUND(O24,4)=0),1,0),1)</f>
        <v>0</v>
      </c>
      <c r="C24" s="5" t="s">
        <v>83</v>
      </c>
      <c r="D24" s="5" t="str">
        <f>Unidades!C137</f>
        <v>TONS KLABIN</v>
      </c>
      <c r="E24" s="5" t="str">
        <f>Unidades!E137</f>
        <v>Residencial</v>
      </c>
      <c r="F24" s="5" t="str">
        <f>Unidades!F137</f>
        <v>A-0082</v>
      </c>
      <c r="G24" s="5" t="str">
        <f>Unidades!J137</f>
        <v>Contrato Assinado</v>
      </c>
      <c r="H24" s="6">
        <f>IFERROR(INDEX(Contratos!F:F,MATCH(Tabela1[[#This Row],[Unidade]],Contratos!N:N,0)),0)</f>
        <v>0</v>
      </c>
      <c r="I24" s="6">
        <f t="shared" si="0"/>
        <v>0</v>
      </c>
      <c r="J24" s="6">
        <f>IFERROR(INDEX(Contratos!F:F,MATCH(Tabela1[[#This Row],[Unidade]],Contratos!N:N,0)),0)</f>
        <v>0</v>
      </c>
      <c r="K24" s="6">
        <f>SUMIFS(Fluxo!H:H,Fluxo!D:D,Tabela1[[#This Row],[Unidade]],Fluxo!U:U,"&lt;="&amp;EOMONTH(Dados!$E$6,0))</f>
        <v>156179.53</v>
      </c>
      <c r="L24" s="6"/>
      <c r="M24" s="6">
        <f>SUMIFS(Fluxo!H:H,Fluxo!D:D,Tabela1[[#This Row],[Unidade]],Fluxo!U:U,"&gt;"&amp;EOMONTH(Dados!$E$6,0))+SUMIFS(Fluxo!H:H,Fluxo!D:D,Tabela1[[#This Row],[Unidade]],Fluxo!U:U,"")</f>
        <v>872100</v>
      </c>
      <c r="N24" s="6"/>
      <c r="O24" s="6">
        <f>Tabela1[[#This Row],[PV Menor]]-Tabela1[[#This Row],[Recebido Principal]]-Tabela1[[#This Row],[Recebíveis Principal]]</f>
        <v>-1028279.53</v>
      </c>
      <c r="P24" s="6">
        <f>SUMIFS(Fluxo!H:H,Fluxo!D:D,Tabela1[[#This Row],[Unidade]],Fluxo!S:S,"&lt;"&amp;EOMONTH(Dados!$E$6,0),Fluxo!U:U,"")</f>
        <v>0</v>
      </c>
      <c r="Q24" s="6"/>
    </row>
    <row r="25" spans="2:17" ht="15.75" customHeight="1">
      <c r="B25" s="5">
        <f>IFERROR(IF(AND(Tabela1[[#This Row],[Status]]&lt;&gt;"Disponível",ROUND(O25,4)=0),1,0),1)</f>
        <v>0</v>
      </c>
      <c r="C25" s="5" t="s">
        <v>84</v>
      </c>
      <c r="D25" s="5" t="str">
        <f>Unidades!C138</f>
        <v>TONS KLABIN</v>
      </c>
      <c r="E25" s="5" t="str">
        <f>Unidades!E138</f>
        <v>Residencial</v>
      </c>
      <c r="F25" s="5" t="str">
        <f>Unidades!F138</f>
        <v>A-0083</v>
      </c>
      <c r="G25" s="5" t="str">
        <f>Unidades!J138</f>
        <v>Contrato Assinado</v>
      </c>
      <c r="H25" s="6">
        <f>IFERROR(INDEX(Contratos!F:F,MATCH(Tabela1[[#This Row],[Unidade]],Contratos!N:N,0)),0)</f>
        <v>0</v>
      </c>
      <c r="I25" s="6">
        <f t="shared" si="0"/>
        <v>0</v>
      </c>
      <c r="J25" s="6">
        <f>IFERROR(INDEX(Contratos!F:F,MATCH(Tabela1[[#This Row],[Unidade]],Contratos!N:N,0)),0)</f>
        <v>0</v>
      </c>
      <c r="K25" s="6">
        <f>SUMIFS(Fluxo!H:H,Fluxo!D:D,Tabela1[[#This Row],[Unidade]],Fluxo!U:U,"&lt;="&amp;EOMONTH(Dados!$E$6,0))</f>
        <v>204000</v>
      </c>
      <c r="L25" s="6"/>
      <c r="M25" s="6">
        <f>SUMIFS(Fluxo!H:H,Fluxo!D:D,Tabela1[[#This Row],[Unidade]],Fluxo!U:U,"&gt;"&amp;EOMONTH(Dados!$E$6,0))+SUMIFS(Fluxo!H:H,Fluxo!D:D,Tabela1[[#This Row],[Unidade]],Fluxo!U:U,"")</f>
        <v>543900</v>
      </c>
      <c r="N25" s="6"/>
      <c r="O25" s="6">
        <f>Tabela1[[#This Row],[PV Menor]]-Tabela1[[#This Row],[Recebido Principal]]-Tabela1[[#This Row],[Recebíveis Principal]]</f>
        <v>-747900</v>
      </c>
      <c r="P25" s="6">
        <f>SUMIFS(Fluxo!H:H,Fluxo!D:D,Tabela1[[#This Row],[Unidade]],Fluxo!S:S,"&lt;"&amp;EOMONTH(Dados!$E$6,0),Fluxo!U:U,"")</f>
        <v>0</v>
      </c>
      <c r="Q25" s="6"/>
    </row>
    <row r="26" spans="2:17" ht="15.75" customHeight="1">
      <c r="B26" s="5">
        <f>IFERROR(IF(AND(Tabela1[[#This Row],[Status]]&lt;&gt;"Disponível",ROUND(O26,4)=0),1,0),1)</f>
        <v>0</v>
      </c>
      <c r="C26" s="5" t="s">
        <v>85</v>
      </c>
      <c r="D26" s="5" t="str">
        <f>Unidades!C139</f>
        <v>TONS KLABIN</v>
      </c>
      <c r="E26" s="5" t="str">
        <f>Unidades!E139</f>
        <v>Residencial</v>
      </c>
      <c r="F26" s="5" t="str">
        <f>Unidades!F139</f>
        <v>A-0084</v>
      </c>
      <c r="G26" s="5" t="str">
        <f>Unidades!J139</f>
        <v>Contrato Assinado</v>
      </c>
      <c r="H26" s="6">
        <f>IFERROR(INDEX(Contratos!F:F,MATCH(Tabela1[[#This Row],[Unidade]],Contratos!N:N,0)),0)</f>
        <v>0</v>
      </c>
      <c r="I26" s="6">
        <f t="shared" si="0"/>
        <v>0</v>
      </c>
      <c r="J26" s="6">
        <f>IFERROR(INDEX(Contratos!F:F,MATCH(Tabela1[[#This Row],[Unidade]],Contratos!N:N,0)),0)</f>
        <v>0</v>
      </c>
      <c r="K26" s="6">
        <f>SUMIFS(Fluxo!H:H,Fluxo!D:D,Tabela1[[#This Row],[Unidade]],Fluxo!U:U,"&lt;="&amp;EOMONTH(Dados!$E$6,0))</f>
        <v>100602.71</v>
      </c>
      <c r="L26" s="6"/>
      <c r="M26" s="6">
        <f>SUMIFS(Fluxo!H:H,Fluxo!D:D,Tabela1[[#This Row],[Unidade]],Fluxo!U:U,"&gt;"&amp;EOMONTH(Dados!$E$6,0))+SUMIFS(Fluxo!H:H,Fluxo!D:D,Tabela1[[#This Row],[Unidade]],Fluxo!U:U,"")</f>
        <v>959400</v>
      </c>
      <c r="N26" s="6"/>
      <c r="O26" s="6">
        <f>Tabela1[[#This Row],[PV Menor]]-Tabela1[[#This Row],[Recebido Principal]]-Tabela1[[#This Row],[Recebíveis Principal]]</f>
        <v>-1060002.71</v>
      </c>
      <c r="P26" s="6">
        <f>SUMIFS(Fluxo!H:H,Fluxo!D:D,Tabela1[[#This Row],[Unidade]],Fluxo!S:S,"&lt;"&amp;EOMONTH(Dados!$E$6,0),Fluxo!U:U,"")</f>
        <v>0</v>
      </c>
      <c r="Q26" s="6"/>
    </row>
    <row r="27" spans="2:17" ht="15.75" customHeight="1">
      <c r="B27" s="5">
        <f>IFERROR(IF(AND(Tabela1[[#This Row],[Status]]&lt;&gt;"Disponível",ROUND(O27,4)=0),1,0),1)</f>
        <v>1</v>
      </c>
      <c r="C27" s="5" t="s">
        <v>86</v>
      </c>
      <c r="D27" s="5" t="str">
        <f>Unidades!C128</f>
        <v>TONS KLABIN</v>
      </c>
      <c r="E27" s="5" t="str">
        <f>Unidades!E128</f>
        <v>Residencial</v>
      </c>
      <c r="F27" s="5" t="str">
        <f>Unidades!F128</f>
        <v>A-0085</v>
      </c>
      <c r="G27" s="5" t="str">
        <f>Unidades!J128</f>
        <v>Livre</v>
      </c>
      <c r="H27" s="6">
        <f>IFERROR(INDEX(Contratos!F:F,MATCH(Tabela1[[#This Row],[Unidade]],Contratos!N:N,0)),0)</f>
        <v>0</v>
      </c>
      <c r="I27" s="6">
        <f t="shared" si="0"/>
        <v>0</v>
      </c>
      <c r="J27" s="6">
        <f>IFERROR(INDEX(Contratos!F:F,MATCH(Tabela1[[#This Row],[Unidade]],Contratos!N:N,0)),0)</f>
        <v>0</v>
      </c>
      <c r="K27" s="6">
        <f>SUMIFS(Fluxo!H:H,Fluxo!D:D,Tabela1[[#This Row],[Unidade]],Fluxo!U:U,"&lt;="&amp;EOMONTH(Dados!$E$6,0))</f>
        <v>0</v>
      </c>
      <c r="L27" s="6"/>
      <c r="M27" s="6">
        <f>SUMIFS(Fluxo!H:H,Fluxo!D:D,Tabela1[[#This Row],[Unidade]],Fluxo!U:U,"&gt;"&amp;EOMONTH(Dados!$E$6,0))+SUMIFS(Fluxo!H:H,Fluxo!D:D,Tabela1[[#This Row],[Unidade]],Fluxo!U:U,"")</f>
        <v>0</v>
      </c>
      <c r="N27" s="6"/>
      <c r="O27" s="6">
        <f>Tabela1[[#This Row],[PV Menor]]-Tabela1[[#This Row],[Recebido Principal]]-Tabela1[[#This Row],[Recebíveis Principal]]</f>
        <v>0</v>
      </c>
      <c r="P27" s="6">
        <f>SUMIFS(Fluxo!H:H,Fluxo!D:D,Tabela1[[#This Row],[Unidade]],Fluxo!S:S,"&lt;"&amp;EOMONTH(Dados!$E$6,0),Fluxo!U:U,"")</f>
        <v>0</v>
      </c>
      <c r="Q27" s="6"/>
    </row>
    <row r="28" spans="2:17" ht="15.75" customHeight="1">
      <c r="B28" s="5">
        <f>IFERROR(IF(AND(Tabela1[[#This Row],[Status]]&lt;&gt;"Disponível",ROUND(O28,4)=0),1,0),1)</f>
        <v>1</v>
      </c>
      <c r="C28" s="5" t="s">
        <v>87</v>
      </c>
      <c r="D28" s="5" t="str">
        <f>Unidades!C129</f>
        <v>TONS KLABIN</v>
      </c>
      <c r="E28" s="5" t="str">
        <f>Unidades!E129</f>
        <v>Residencial</v>
      </c>
      <c r="F28" s="5" t="str">
        <f>Unidades!F129</f>
        <v>A-0091</v>
      </c>
      <c r="G28" s="5" t="str">
        <f>Unidades!J129</f>
        <v>Livre</v>
      </c>
      <c r="H28" s="6">
        <f>IFERROR(INDEX(Contratos!F:F,MATCH(Tabela1[[#This Row],[Unidade]],Contratos!N:N,0)),0)</f>
        <v>0</v>
      </c>
      <c r="I28" s="6">
        <f t="shared" si="0"/>
        <v>0</v>
      </c>
      <c r="J28" s="6">
        <f>IFERROR(INDEX(Contratos!F:F,MATCH(Tabela1[[#This Row],[Unidade]],Contratos!N:N,0)),0)</f>
        <v>0</v>
      </c>
      <c r="K28" s="6">
        <f>SUMIFS(Fluxo!H:H,Fluxo!D:D,Tabela1[[#This Row],[Unidade]],Fluxo!U:U,"&lt;="&amp;EOMONTH(Dados!$E$6,0))</f>
        <v>0</v>
      </c>
      <c r="L28" s="6"/>
      <c r="M28" s="6">
        <f>SUMIFS(Fluxo!H:H,Fluxo!D:D,Tabela1[[#This Row],[Unidade]],Fluxo!U:U,"&gt;"&amp;EOMONTH(Dados!$E$6,0))+SUMIFS(Fluxo!H:H,Fluxo!D:D,Tabela1[[#This Row],[Unidade]],Fluxo!U:U,"")</f>
        <v>0</v>
      </c>
      <c r="N28" s="6"/>
      <c r="O28" s="6">
        <f>Tabela1[[#This Row],[PV Menor]]-Tabela1[[#This Row],[Recebido Principal]]-Tabela1[[#This Row],[Recebíveis Principal]]</f>
        <v>0</v>
      </c>
      <c r="P28" s="6">
        <f>SUMIFS(Fluxo!H:H,Fluxo!D:D,Tabela1[[#This Row],[Unidade]],Fluxo!S:S,"&lt;"&amp;EOMONTH(Dados!$E$6,0),Fluxo!U:U,"")</f>
        <v>0</v>
      </c>
      <c r="Q28" s="6"/>
    </row>
    <row r="29" spans="2:17" ht="15.75" customHeight="1">
      <c r="B29" s="5">
        <f>IFERROR(IF(AND(Tabela1[[#This Row],[Status]]&lt;&gt;"Disponível",ROUND(O29,4)=0),1,0),1)</f>
        <v>0</v>
      </c>
      <c r="C29" s="5" t="s">
        <v>88</v>
      </c>
      <c r="D29" s="5" t="str">
        <f>Unidades!C130</f>
        <v>TONS KLABIN</v>
      </c>
      <c r="E29" s="5" t="str">
        <f>Unidades!E130</f>
        <v>Residencial</v>
      </c>
      <c r="F29" s="5" t="str">
        <f>Unidades!F130</f>
        <v>A-0092</v>
      </c>
      <c r="G29" s="5" t="str">
        <f>Unidades!J130</f>
        <v>Contrato Assinado</v>
      </c>
      <c r="H29" s="6">
        <f>IFERROR(INDEX(Contratos!F:F,MATCH(Tabela1[[#This Row],[Unidade]],Contratos!N:N,0)),0)</f>
        <v>0</v>
      </c>
      <c r="I29" s="6">
        <f t="shared" si="0"/>
        <v>0</v>
      </c>
      <c r="J29" s="6">
        <f>IFERROR(INDEX(Contratos!F:F,MATCH(Tabela1[[#This Row],[Unidade]],Contratos!N:N,0)),0)</f>
        <v>0</v>
      </c>
      <c r="K29" s="6">
        <f>SUMIFS(Fluxo!H:H,Fluxo!D:D,Tabela1[[#This Row],[Unidade]],Fluxo!U:U,"&lt;="&amp;EOMONTH(Dados!$E$6,0))</f>
        <v>136095.26</v>
      </c>
      <c r="L29" s="6"/>
      <c r="M29" s="6">
        <f>SUMIFS(Fluxo!H:H,Fluxo!D:D,Tabela1[[#This Row],[Unidade]],Fluxo!U:U,"&gt;"&amp;EOMONTH(Dados!$E$6,0))+SUMIFS(Fluxo!H:H,Fluxo!D:D,Tabela1[[#This Row],[Unidade]],Fluxo!U:U,"")</f>
        <v>944216.3899999999</v>
      </c>
      <c r="N29" s="6"/>
      <c r="O29" s="6">
        <f>Tabela1[[#This Row],[PV Menor]]-Tabela1[[#This Row],[Recebido Principal]]-Tabela1[[#This Row],[Recebíveis Principal]]</f>
        <v>-1080311.6499999999</v>
      </c>
      <c r="P29" s="6">
        <f>SUMIFS(Fluxo!H:H,Fluxo!D:D,Tabela1[[#This Row],[Unidade]],Fluxo!S:S,"&lt;"&amp;EOMONTH(Dados!$E$6,0),Fluxo!U:U,"")</f>
        <v>0</v>
      </c>
      <c r="Q29" s="6"/>
    </row>
    <row r="30" spans="2:17" ht="15.75" customHeight="1">
      <c r="B30" s="5">
        <f>IFERROR(IF(AND(Tabela1[[#This Row],[Status]]&lt;&gt;"Disponível",ROUND(O30,4)=0),1,0),1)</f>
        <v>0</v>
      </c>
      <c r="C30" s="5" t="s">
        <v>89</v>
      </c>
      <c r="D30" s="5" t="str">
        <f>Unidades!C131</f>
        <v>TONS KLABIN</v>
      </c>
      <c r="E30" s="5" t="str">
        <f>Unidades!E131</f>
        <v>Residencial</v>
      </c>
      <c r="F30" s="5" t="str">
        <f>Unidades!F131</f>
        <v>A-0093</v>
      </c>
      <c r="G30" s="5" t="str">
        <f>Unidades!J131</f>
        <v>Contrato Assinado</v>
      </c>
      <c r="H30" s="6">
        <f>IFERROR(INDEX(Contratos!F:F,MATCH(Tabela1[[#This Row],[Unidade]],Contratos!N:N,0)),0)</f>
        <v>0</v>
      </c>
      <c r="I30" s="6">
        <f t="shared" si="0"/>
        <v>0</v>
      </c>
      <c r="J30" s="6">
        <f>IFERROR(INDEX(Contratos!F:F,MATCH(Tabela1[[#This Row],[Unidade]],Contratos!N:N,0)),0)</f>
        <v>0</v>
      </c>
      <c r="K30" s="6">
        <f>SUMIFS(Fluxo!H:H,Fluxo!D:D,Tabela1[[#This Row],[Unidade]],Fluxo!U:U,"&lt;="&amp;EOMONTH(Dados!$E$6,0))</f>
        <v>354531.43</v>
      </c>
      <c r="L30" s="6"/>
      <c r="M30" s="6">
        <f>SUMIFS(Fluxo!H:H,Fluxo!D:D,Tabela1[[#This Row],[Unidade]],Fluxo!U:U,"&gt;"&amp;EOMONTH(Dados!$E$6,0))+SUMIFS(Fluxo!H:H,Fluxo!D:D,Tabela1[[#This Row],[Unidade]],Fluxo!U:U,"")</f>
        <v>340000.13</v>
      </c>
      <c r="N30" s="6"/>
      <c r="O30" s="6">
        <f>Tabela1[[#This Row],[PV Menor]]-Tabela1[[#This Row],[Recebido Principal]]-Tabela1[[#This Row],[Recebíveis Principal]]</f>
        <v>-694531.56</v>
      </c>
      <c r="P30" s="6">
        <f>SUMIFS(Fluxo!H:H,Fluxo!D:D,Tabela1[[#This Row],[Unidade]],Fluxo!S:S,"&lt;"&amp;EOMONTH(Dados!$E$6,0),Fluxo!U:U,"")</f>
        <v>0</v>
      </c>
      <c r="Q30" s="6"/>
    </row>
    <row r="31" spans="2:17" ht="15.75" customHeight="1">
      <c r="B31" s="5">
        <f>IFERROR(IF(AND(Tabela1[[#This Row],[Status]]&lt;&gt;"Disponível",ROUND(O31,4)=0),1,0),1)</f>
        <v>0</v>
      </c>
      <c r="C31" s="5" t="s">
        <v>90</v>
      </c>
      <c r="D31" s="5" t="str">
        <f>Unidades!C132</f>
        <v>TONS KLABIN</v>
      </c>
      <c r="E31" s="5" t="str">
        <f>Unidades!E132</f>
        <v>Residencial</v>
      </c>
      <c r="F31" s="5" t="str">
        <f>Unidades!F132</f>
        <v>A-0094</v>
      </c>
      <c r="G31" s="5" t="str">
        <f>Unidades!J132</f>
        <v>Contrato Assinado</v>
      </c>
      <c r="H31" s="6">
        <f>IFERROR(INDEX(Contratos!F:F,MATCH(Tabela1[[#This Row],[Unidade]],Contratos!N:N,0)),0)</f>
        <v>0</v>
      </c>
      <c r="I31" s="6">
        <f t="shared" si="0"/>
        <v>0</v>
      </c>
      <c r="J31" s="6">
        <f>IFERROR(INDEX(Contratos!F:F,MATCH(Tabela1[[#This Row],[Unidade]],Contratos!N:N,0)),0)</f>
        <v>0</v>
      </c>
      <c r="K31" s="6">
        <f>SUMIFS(Fluxo!H:H,Fluxo!D:D,Tabela1[[#This Row],[Unidade]],Fluxo!U:U,"&lt;="&amp;EOMONTH(Dados!$E$6,0))</f>
        <v>102210.98999999999</v>
      </c>
      <c r="L31" s="6"/>
      <c r="M31" s="6">
        <f>SUMIFS(Fluxo!H:H,Fluxo!D:D,Tabela1[[#This Row],[Unidade]],Fluxo!U:U,"&gt;"&amp;EOMONTH(Dados!$E$6,0))+SUMIFS(Fluxo!H:H,Fluxo!D:D,Tabela1[[#This Row],[Unidade]],Fluxo!U:U,"")</f>
        <v>941600</v>
      </c>
      <c r="N31" s="6"/>
      <c r="O31" s="6">
        <f>Tabela1[[#This Row],[PV Menor]]-Tabela1[[#This Row],[Recebido Principal]]-Tabela1[[#This Row],[Recebíveis Principal]]</f>
        <v>-1043810.99</v>
      </c>
      <c r="P31" s="6">
        <f>SUMIFS(Fluxo!H:H,Fluxo!D:D,Tabela1[[#This Row],[Unidade]],Fluxo!S:S,"&lt;"&amp;EOMONTH(Dados!$E$6,0),Fluxo!U:U,"")</f>
        <v>0</v>
      </c>
      <c r="Q31" s="6"/>
    </row>
    <row r="32" spans="2:17" ht="15.75" customHeight="1">
      <c r="B32" s="5">
        <f>IFERROR(IF(AND(Tabela1[[#This Row],[Status]]&lt;&gt;"Disponível",ROUND(O32,4)=0),1,0),1)</f>
        <v>1</v>
      </c>
      <c r="C32" s="5" t="s">
        <v>91</v>
      </c>
      <c r="D32" s="5" t="str">
        <f>Unidades!C133</f>
        <v>TONS KLABIN</v>
      </c>
      <c r="E32" s="5" t="str">
        <f>Unidades!E133</f>
        <v>Residencial</v>
      </c>
      <c r="F32" s="5" t="str">
        <f>Unidades!F133</f>
        <v>A-0095</v>
      </c>
      <c r="G32" s="5" t="str">
        <f>Unidades!J133</f>
        <v>Livre</v>
      </c>
      <c r="H32" s="6">
        <f>IFERROR(INDEX(Contratos!F:F,MATCH(Tabela1[[#This Row],[Unidade]],Contratos!N:N,0)),0)</f>
        <v>0</v>
      </c>
      <c r="I32" s="6">
        <f t="shared" si="0"/>
        <v>0</v>
      </c>
      <c r="J32" s="6">
        <f>IFERROR(INDEX(Contratos!F:F,MATCH(Tabela1[[#This Row],[Unidade]],Contratos!N:N,0)),0)</f>
        <v>0</v>
      </c>
      <c r="K32" s="6">
        <f>SUMIFS(Fluxo!H:H,Fluxo!D:D,Tabela1[[#This Row],[Unidade]],Fluxo!U:U,"&lt;="&amp;EOMONTH(Dados!$E$6,0))</f>
        <v>0</v>
      </c>
      <c r="L32" s="6"/>
      <c r="M32" s="6">
        <f>SUMIFS(Fluxo!H:H,Fluxo!D:D,Tabela1[[#This Row],[Unidade]],Fluxo!U:U,"&gt;"&amp;EOMONTH(Dados!$E$6,0))+SUMIFS(Fluxo!H:H,Fluxo!D:D,Tabela1[[#This Row],[Unidade]],Fluxo!U:U,"")</f>
        <v>0</v>
      </c>
      <c r="N32" s="6"/>
      <c r="O32" s="6">
        <f>Tabela1[[#This Row],[PV Menor]]-Tabela1[[#This Row],[Recebido Principal]]-Tabela1[[#This Row],[Recebíveis Principal]]</f>
        <v>0</v>
      </c>
      <c r="P32" s="6">
        <f>SUMIFS(Fluxo!H:H,Fluxo!D:D,Tabela1[[#This Row],[Unidade]],Fluxo!S:S,"&lt;"&amp;EOMONTH(Dados!$E$6,0),Fluxo!U:U,"")</f>
        <v>0</v>
      </c>
      <c r="Q32" s="6"/>
    </row>
    <row r="33" spans="2:17" ht="15.75" customHeight="1">
      <c r="B33" s="5">
        <f>IFERROR(IF(AND(Tabela1[[#This Row],[Status]]&lt;&gt;"Disponível",ROUND(O33,4)=0),1,0),1)</f>
        <v>1</v>
      </c>
      <c r="C33" s="5" t="s">
        <v>92</v>
      </c>
      <c r="D33" s="5" t="str">
        <f>Unidades!C122</f>
        <v>TONS KLABIN</v>
      </c>
      <c r="E33" s="5" t="str">
        <f>Unidades!E122</f>
        <v>Residencial</v>
      </c>
      <c r="F33" s="5" t="str">
        <f>Unidades!F122</f>
        <v>A-0101</v>
      </c>
      <c r="G33" s="5" t="str">
        <f>Unidades!J122</f>
        <v>Livre</v>
      </c>
      <c r="H33" s="6">
        <f>IFERROR(INDEX(Contratos!F:F,MATCH(Tabela1[[#This Row],[Unidade]],Contratos!N:N,0)),0)</f>
        <v>0</v>
      </c>
      <c r="I33" s="6">
        <f t="shared" si="0"/>
        <v>0</v>
      </c>
      <c r="J33" s="6">
        <f>IFERROR(INDEX(Contratos!F:F,MATCH(Tabela1[[#This Row],[Unidade]],Contratos!N:N,0)),0)</f>
        <v>0</v>
      </c>
      <c r="K33" s="6">
        <f>SUMIFS(Fluxo!H:H,Fluxo!D:D,Tabela1[[#This Row],[Unidade]],Fluxo!U:U,"&lt;="&amp;EOMONTH(Dados!$E$6,0))</f>
        <v>0</v>
      </c>
      <c r="L33" s="6"/>
      <c r="M33" s="6">
        <f>SUMIFS(Fluxo!H:H,Fluxo!D:D,Tabela1[[#This Row],[Unidade]],Fluxo!U:U,"&gt;"&amp;EOMONTH(Dados!$E$6,0))+SUMIFS(Fluxo!H:H,Fluxo!D:D,Tabela1[[#This Row],[Unidade]],Fluxo!U:U,"")</f>
        <v>0</v>
      </c>
      <c r="N33" s="6"/>
      <c r="O33" s="6">
        <f>Tabela1[[#This Row],[PV Menor]]-Tabela1[[#This Row],[Recebido Principal]]-Tabela1[[#This Row],[Recebíveis Principal]]</f>
        <v>0</v>
      </c>
      <c r="P33" s="6">
        <f>SUMIFS(Fluxo!H:H,Fluxo!D:D,Tabela1[[#This Row],[Unidade]],Fluxo!S:S,"&lt;"&amp;EOMONTH(Dados!$E$6,0),Fluxo!U:U,"")</f>
        <v>0</v>
      </c>
      <c r="Q33" s="6"/>
    </row>
    <row r="34" spans="2:17" ht="15.75" customHeight="1">
      <c r="B34" s="5">
        <f>IFERROR(IF(AND(Tabela1[[#This Row],[Status]]&lt;&gt;"Disponível",ROUND(O34,4)=0),1,0),1)</f>
        <v>0</v>
      </c>
      <c r="C34" s="5" t="s">
        <v>93</v>
      </c>
      <c r="D34" s="5" t="str">
        <f>Unidades!C123</f>
        <v>TONS KLABIN</v>
      </c>
      <c r="E34" s="5" t="str">
        <f>Unidades!E123</f>
        <v>Residencial</v>
      </c>
      <c r="F34" s="5" t="str">
        <f>Unidades!F123</f>
        <v>A-0102</v>
      </c>
      <c r="G34" s="5" t="str">
        <f>Unidades!J123</f>
        <v>Contrato Assinado</v>
      </c>
      <c r="H34" s="6">
        <f>IFERROR(INDEX(Contratos!F:F,MATCH(Tabela1[[#This Row],[Unidade]],Contratos!N:N,0)),0)</f>
        <v>0</v>
      </c>
      <c r="I34" s="6">
        <f t="shared" si="0"/>
        <v>0</v>
      </c>
      <c r="J34" s="6">
        <f>IFERROR(INDEX(Contratos!F:F,MATCH(Tabela1[[#This Row],[Unidade]],Contratos!N:N,0)),0)</f>
        <v>0</v>
      </c>
      <c r="K34" s="6">
        <f>SUMIFS(Fluxo!H:H,Fluxo!D:D,Tabela1[[#This Row],[Unidade]],Fluxo!U:U,"&lt;="&amp;EOMONTH(Dados!$E$6,0))</f>
        <v>428600</v>
      </c>
      <c r="L34" s="6"/>
      <c r="M34" s="6">
        <f>SUMIFS(Fluxo!H:H,Fluxo!D:D,Tabela1[[#This Row],[Unidade]],Fluxo!U:U,"&gt;"&amp;EOMONTH(Dados!$E$6,0))+SUMIFS(Fluxo!H:H,Fluxo!D:D,Tabela1[[#This Row],[Unidade]],Fluxo!U:U,"")</f>
        <v>644222.4</v>
      </c>
      <c r="N34" s="6"/>
      <c r="O34" s="6">
        <f>Tabela1[[#This Row],[PV Menor]]-Tabela1[[#This Row],[Recebido Principal]]-Tabela1[[#This Row],[Recebíveis Principal]]</f>
        <v>-1072822.3999999999</v>
      </c>
      <c r="P34" s="6">
        <f>SUMIFS(Fluxo!H:H,Fluxo!D:D,Tabela1[[#This Row],[Unidade]],Fluxo!S:S,"&lt;"&amp;EOMONTH(Dados!$E$6,0),Fluxo!U:U,"")</f>
        <v>0</v>
      </c>
      <c r="Q34" s="6"/>
    </row>
    <row r="35" spans="2:17" ht="15.75" customHeight="1">
      <c r="B35" s="5">
        <f>IFERROR(IF(AND(Tabela1[[#This Row],[Status]]&lt;&gt;"Disponível",ROUND(O35,4)=0),1,0),1)</f>
        <v>0</v>
      </c>
      <c r="C35" s="5" t="s">
        <v>94</v>
      </c>
      <c r="D35" s="5" t="str">
        <f>Unidades!C124</f>
        <v>TONS KLABIN</v>
      </c>
      <c r="E35" s="5" t="str">
        <f>Unidades!E124</f>
        <v>Residencial</v>
      </c>
      <c r="F35" s="5" t="str">
        <f>Unidades!F124</f>
        <v>A-0103</v>
      </c>
      <c r="G35" s="5" t="str">
        <f>Unidades!J124</f>
        <v>Contrato Assinado</v>
      </c>
      <c r="H35" s="6">
        <f>IFERROR(INDEX(Contratos!F:F,MATCH(Tabela1[[#This Row],[Unidade]],Contratos!N:N,0)),0)</f>
        <v>0</v>
      </c>
      <c r="I35" s="6">
        <f t="shared" ref="I35:I66" si="1">IFERROR(H35-J35,"")</f>
        <v>0</v>
      </c>
      <c r="J35" s="6">
        <f>IFERROR(INDEX(Contratos!F:F,MATCH(Tabela1[[#This Row],[Unidade]],Contratos!N:N,0)),0)</f>
        <v>0</v>
      </c>
      <c r="K35" s="6">
        <f>SUMIFS(Fluxo!H:H,Fluxo!D:D,Tabela1[[#This Row],[Unidade]],Fluxo!U:U,"&lt;="&amp;EOMONTH(Dados!$E$6,0))</f>
        <v>338983.8</v>
      </c>
      <c r="L35" s="6"/>
      <c r="M35" s="6">
        <f>SUMIFS(Fluxo!H:H,Fluxo!D:D,Tabela1[[#This Row],[Unidade]],Fluxo!U:U,"&gt;"&amp;EOMONTH(Dados!$E$6,0))+SUMIFS(Fluxo!H:H,Fluxo!D:D,Tabela1[[#This Row],[Unidade]],Fluxo!U:U,"")</f>
        <v>354412.53</v>
      </c>
      <c r="N35" s="6"/>
      <c r="O35" s="6">
        <f>Tabela1[[#This Row],[PV Menor]]-Tabela1[[#This Row],[Recebido Principal]]-Tabela1[[#This Row],[Recebíveis Principal]]</f>
        <v>-693396.33000000007</v>
      </c>
      <c r="P35" s="6">
        <f>SUMIFS(Fluxo!H:H,Fluxo!D:D,Tabela1[[#This Row],[Unidade]],Fluxo!S:S,"&lt;"&amp;EOMONTH(Dados!$E$6,0),Fluxo!U:U,"")</f>
        <v>0</v>
      </c>
      <c r="Q35" s="6"/>
    </row>
    <row r="36" spans="2:17" ht="15.75" customHeight="1">
      <c r="B36" s="5">
        <f>IFERROR(IF(AND(Tabela1[[#This Row],[Status]]&lt;&gt;"Disponível",ROUND(O36,4)=0),1,0),1)</f>
        <v>0</v>
      </c>
      <c r="C36" s="5" t="s">
        <v>95</v>
      </c>
      <c r="D36" s="5" t="str">
        <f>Unidades!C125</f>
        <v>TONS KLABIN</v>
      </c>
      <c r="E36" s="5" t="str">
        <f>Unidades!E125</f>
        <v>Residencial</v>
      </c>
      <c r="F36" s="5" t="str">
        <f>Unidades!F125</f>
        <v>A-0104</v>
      </c>
      <c r="G36" s="5" t="str">
        <f>Unidades!J125</f>
        <v>Contrato Assinado</v>
      </c>
      <c r="H36" s="6">
        <f>IFERROR(INDEX(Contratos!F:F,MATCH(Tabela1[[#This Row],[Unidade]],Contratos!N:N,0)),0)</f>
        <v>0</v>
      </c>
      <c r="I36" s="6">
        <f t="shared" si="1"/>
        <v>0</v>
      </c>
      <c r="J36" s="6">
        <f>IFERROR(INDEX(Contratos!F:F,MATCH(Tabela1[[#This Row],[Unidade]],Contratos!N:N,0)),0)</f>
        <v>0</v>
      </c>
      <c r="K36" s="6">
        <f>SUMIFS(Fluxo!H:H,Fluxo!D:D,Tabela1[[#This Row],[Unidade]],Fluxo!U:U,"&lt;="&amp;EOMONTH(Dados!$E$6,0))</f>
        <v>95249.68</v>
      </c>
      <c r="L36" s="6"/>
      <c r="M36" s="6">
        <f>SUMIFS(Fluxo!H:H,Fluxo!D:D,Tabela1[[#This Row],[Unidade]],Fluxo!U:U,"&gt;"&amp;EOMONTH(Dados!$E$6,0))+SUMIFS(Fluxo!H:H,Fluxo!D:D,Tabela1[[#This Row],[Unidade]],Fluxo!U:U,"")</f>
        <v>960562.61</v>
      </c>
      <c r="N36" s="6"/>
      <c r="O36" s="6">
        <f>Tabela1[[#This Row],[PV Menor]]-Tabela1[[#This Row],[Recebido Principal]]-Tabela1[[#This Row],[Recebíveis Principal]]</f>
        <v>-1055812.29</v>
      </c>
      <c r="P36" s="6">
        <f>SUMIFS(Fluxo!H:H,Fluxo!D:D,Tabela1[[#This Row],[Unidade]],Fluxo!S:S,"&lt;"&amp;EOMONTH(Dados!$E$6,0),Fluxo!U:U,"")</f>
        <v>0</v>
      </c>
      <c r="Q36" s="6"/>
    </row>
    <row r="37" spans="2:17" ht="15.75" customHeight="1">
      <c r="B37" s="5">
        <f>IFERROR(IF(AND(Tabela1[[#This Row],[Status]]&lt;&gt;"Disponível",ROUND(O37,4)=0),1,0),1)</f>
        <v>1</v>
      </c>
      <c r="C37" s="5" t="s">
        <v>96</v>
      </c>
      <c r="D37" s="5" t="str">
        <f>Unidades!C126</f>
        <v>TONS KLABIN</v>
      </c>
      <c r="E37" s="5" t="str">
        <f>Unidades!E126</f>
        <v>Residencial</v>
      </c>
      <c r="F37" s="5" t="str">
        <f>Unidades!F126</f>
        <v>A-0105</v>
      </c>
      <c r="G37" s="5" t="str">
        <f>Unidades!J126</f>
        <v>Livre</v>
      </c>
      <c r="H37" s="6">
        <f>IFERROR(INDEX(Contratos!F:F,MATCH(Tabela1[[#This Row],[Unidade]],Contratos!N:N,0)),0)</f>
        <v>0</v>
      </c>
      <c r="I37" s="6">
        <f t="shared" si="1"/>
        <v>0</v>
      </c>
      <c r="J37" s="6">
        <f>IFERROR(INDEX(Contratos!F:F,MATCH(Tabela1[[#This Row],[Unidade]],Contratos!N:N,0)),0)</f>
        <v>0</v>
      </c>
      <c r="K37" s="6">
        <f>SUMIFS(Fluxo!H:H,Fluxo!D:D,Tabela1[[#This Row],[Unidade]],Fluxo!U:U,"&lt;="&amp;EOMONTH(Dados!$E$6,0))</f>
        <v>0</v>
      </c>
      <c r="L37" s="6"/>
      <c r="M37" s="6">
        <f>SUMIFS(Fluxo!H:H,Fluxo!D:D,Tabela1[[#This Row],[Unidade]],Fluxo!U:U,"&gt;"&amp;EOMONTH(Dados!$E$6,0))+SUMIFS(Fluxo!H:H,Fluxo!D:D,Tabela1[[#This Row],[Unidade]],Fluxo!U:U,"")</f>
        <v>0</v>
      </c>
      <c r="N37" s="6"/>
      <c r="O37" s="6">
        <f>Tabela1[[#This Row],[PV Menor]]-Tabela1[[#This Row],[Recebido Principal]]-Tabela1[[#This Row],[Recebíveis Principal]]</f>
        <v>0</v>
      </c>
      <c r="P37" s="6">
        <f>SUMIFS(Fluxo!H:H,Fluxo!D:D,Tabela1[[#This Row],[Unidade]],Fluxo!S:S,"&lt;"&amp;EOMONTH(Dados!$E$6,0),Fluxo!U:U,"")</f>
        <v>0</v>
      </c>
      <c r="Q37" s="6"/>
    </row>
    <row r="38" spans="2:17" ht="15.75" customHeight="1">
      <c r="B38" s="5">
        <f>IFERROR(IF(AND(Tabela1[[#This Row],[Status]]&lt;&gt;"Disponível",ROUND(O38,4)=0),1,0),1)</f>
        <v>1</v>
      </c>
      <c r="C38" s="5" t="s">
        <v>97</v>
      </c>
      <c r="D38" s="5" t="str">
        <f>Unidades!C127</f>
        <v>TONS KLABIN</v>
      </c>
      <c r="E38" s="5" t="str">
        <f>Unidades!E127</f>
        <v>Residencial</v>
      </c>
      <c r="F38" s="5" t="str">
        <f>Unidades!F127</f>
        <v>A-0111</v>
      </c>
      <c r="G38" s="5" t="str">
        <f>Unidades!J127</f>
        <v>Livre</v>
      </c>
      <c r="H38" s="6">
        <f>IFERROR(INDEX(Contratos!F:F,MATCH(Tabela1[[#This Row],[Unidade]],Contratos!N:N,0)),0)</f>
        <v>0</v>
      </c>
      <c r="I38" s="6">
        <f t="shared" si="1"/>
        <v>0</v>
      </c>
      <c r="J38" s="6">
        <f>IFERROR(INDEX(Contratos!F:F,MATCH(Tabela1[[#This Row],[Unidade]],Contratos!N:N,0)),0)</f>
        <v>0</v>
      </c>
      <c r="K38" s="6">
        <f>SUMIFS(Fluxo!H:H,Fluxo!D:D,Tabela1[[#This Row],[Unidade]],Fluxo!U:U,"&lt;="&amp;EOMONTH(Dados!$E$6,0))</f>
        <v>0</v>
      </c>
      <c r="L38" s="6"/>
      <c r="M38" s="6">
        <f>SUMIFS(Fluxo!H:H,Fluxo!D:D,Tabela1[[#This Row],[Unidade]],Fluxo!U:U,"&gt;"&amp;EOMONTH(Dados!$E$6,0))+SUMIFS(Fluxo!H:H,Fluxo!D:D,Tabela1[[#This Row],[Unidade]],Fluxo!U:U,"")</f>
        <v>0</v>
      </c>
      <c r="N38" s="6"/>
      <c r="O38" s="6">
        <f>Tabela1[[#This Row],[PV Menor]]-Tabela1[[#This Row],[Recebido Principal]]-Tabela1[[#This Row],[Recebíveis Principal]]</f>
        <v>0</v>
      </c>
      <c r="P38" s="6">
        <f>SUMIFS(Fluxo!H:H,Fluxo!D:D,Tabela1[[#This Row],[Unidade]],Fluxo!S:S,"&lt;"&amp;EOMONTH(Dados!$E$6,0),Fluxo!U:U,"")</f>
        <v>0</v>
      </c>
      <c r="Q38" s="6"/>
    </row>
    <row r="39" spans="2:17" ht="15.75" customHeight="1">
      <c r="B39" s="5">
        <f>IFERROR(IF(AND(Tabela1[[#This Row],[Status]]&lt;&gt;"Disponível",ROUND(O39,4)=0),1,0),1)</f>
        <v>0</v>
      </c>
      <c r="C39" s="5" t="s">
        <v>98</v>
      </c>
      <c r="D39" s="5" t="str">
        <f>Unidades!C116</f>
        <v>TONS KLABIN</v>
      </c>
      <c r="E39" s="5" t="str">
        <f>Unidades!E116</f>
        <v>Residencial</v>
      </c>
      <c r="F39" s="5" t="str">
        <f>Unidades!F116</f>
        <v>A-0112</v>
      </c>
      <c r="G39" s="5" t="str">
        <f>Unidades!J116</f>
        <v>Contrato Assinado</v>
      </c>
      <c r="H39" s="6">
        <f>IFERROR(INDEX(Contratos!F:F,MATCH(Tabela1[[#This Row],[Unidade]],Contratos!N:N,0)),0)</f>
        <v>0</v>
      </c>
      <c r="I39" s="6">
        <f t="shared" si="1"/>
        <v>0</v>
      </c>
      <c r="J39" s="6">
        <f>IFERROR(INDEX(Contratos!F:F,MATCH(Tabela1[[#This Row],[Unidade]],Contratos!N:N,0)),0)</f>
        <v>0</v>
      </c>
      <c r="K39" s="6">
        <f>SUMIFS(Fluxo!H:H,Fluxo!D:D,Tabela1[[#This Row],[Unidade]],Fluxo!U:U,"&lt;="&amp;EOMONTH(Dados!$E$6,0))</f>
        <v>202963.45</v>
      </c>
      <c r="L39" s="6"/>
      <c r="M39" s="6">
        <f>SUMIFS(Fluxo!H:H,Fluxo!D:D,Tabela1[[#This Row],[Unidade]],Fluxo!U:U,"&gt;"&amp;EOMONTH(Dados!$E$6,0))+SUMIFS(Fluxo!H:H,Fluxo!D:D,Tabela1[[#This Row],[Unidade]],Fluxo!U:U,"")</f>
        <v>894540.05</v>
      </c>
      <c r="N39" s="6"/>
      <c r="O39" s="6">
        <f>Tabela1[[#This Row],[PV Menor]]-Tabela1[[#This Row],[Recebido Principal]]-Tabela1[[#This Row],[Recebíveis Principal]]</f>
        <v>-1097503.5</v>
      </c>
      <c r="P39" s="6">
        <f>SUMIFS(Fluxo!H:H,Fluxo!D:D,Tabela1[[#This Row],[Unidade]],Fluxo!S:S,"&lt;"&amp;EOMONTH(Dados!$E$6,0),Fluxo!U:U,"")</f>
        <v>0</v>
      </c>
      <c r="Q39" s="6"/>
    </row>
    <row r="40" spans="2:17" ht="15.75" customHeight="1">
      <c r="B40" s="5">
        <f>IFERROR(IF(AND(Tabela1[[#This Row],[Status]]&lt;&gt;"Disponível",ROUND(O40,4)=0),1,0),1)</f>
        <v>0</v>
      </c>
      <c r="C40" s="5" t="s">
        <v>99</v>
      </c>
      <c r="D40" s="5" t="str">
        <f>Unidades!C117</f>
        <v>TONS KLABIN</v>
      </c>
      <c r="E40" s="5" t="str">
        <f>Unidades!E117</f>
        <v>Residencial</v>
      </c>
      <c r="F40" s="5" t="str">
        <f>Unidades!F117</f>
        <v>A-0113</v>
      </c>
      <c r="G40" s="5" t="str">
        <f>Unidades!J117</f>
        <v>Contrato Assinado</v>
      </c>
      <c r="H40" s="6">
        <f>IFERROR(INDEX(Contratos!F:F,MATCH(Tabela1[[#This Row],[Unidade]],Contratos!N:N,0)),0)</f>
        <v>0</v>
      </c>
      <c r="I40" s="6">
        <f t="shared" si="1"/>
        <v>0</v>
      </c>
      <c r="J40" s="6">
        <f>IFERROR(INDEX(Contratos!F:F,MATCH(Tabela1[[#This Row],[Unidade]],Contratos!N:N,0)),0)</f>
        <v>0</v>
      </c>
      <c r="K40" s="6">
        <f>SUMIFS(Fluxo!H:H,Fluxo!D:D,Tabela1[[#This Row],[Unidade]],Fluxo!U:U,"&lt;="&amp;EOMONTH(Dados!$E$6,0))</f>
        <v>260462</v>
      </c>
      <c r="L40" s="6"/>
      <c r="M40" s="6">
        <f>SUMIFS(Fluxo!H:H,Fluxo!D:D,Tabela1[[#This Row],[Unidade]],Fluxo!U:U,"&gt;"&amp;EOMONTH(Dados!$E$6,0))+SUMIFS(Fluxo!H:H,Fluxo!D:D,Tabela1[[#This Row],[Unidade]],Fluxo!U:U,"")</f>
        <v>446000</v>
      </c>
      <c r="N40" s="6"/>
      <c r="O40" s="6">
        <f>Tabela1[[#This Row],[PV Menor]]-Tabela1[[#This Row],[Recebido Principal]]-Tabela1[[#This Row],[Recebíveis Principal]]</f>
        <v>-706462</v>
      </c>
      <c r="P40" s="6">
        <f>SUMIFS(Fluxo!H:H,Fluxo!D:D,Tabela1[[#This Row],[Unidade]],Fluxo!S:S,"&lt;"&amp;EOMONTH(Dados!$E$6,0),Fluxo!U:U,"")</f>
        <v>0</v>
      </c>
      <c r="Q40" s="6"/>
    </row>
    <row r="41" spans="2:17" ht="15.75" customHeight="1">
      <c r="B41" s="5">
        <f>IFERROR(IF(AND(Tabela1[[#This Row],[Status]]&lt;&gt;"Disponível",ROUND(O41,4)=0),1,0),1)</f>
        <v>0</v>
      </c>
      <c r="C41" s="5" t="s">
        <v>100</v>
      </c>
      <c r="D41" s="5" t="str">
        <f>Unidades!C118</f>
        <v>TONS KLABIN</v>
      </c>
      <c r="E41" s="5" t="str">
        <f>Unidades!E118</f>
        <v>Residencial</v>
      </c>
      <c r="F41" s="5" t="str">
        <f>Unidades!F118</f>
        <v>A-0114</v>
      </c>
      <c r="G41" s="5" t="str">
        <f>Unidades!J118</f>
        <v>Contrato Assinado</v>
      </c>
      <c r="H41" s="6">
        <f>IFERROR(INDEX(Contratos!F:F,MATCH(Tabela1[[#This Row],[Unidade]],Contratos!N:N,0)),0)</f>
        <v>0</v>
      </c>
      <c r="I41" s="6">
        <f t="shared" si="1"/>
        <v>0</v>
      </c>
      <c r="J41" s="6">
        <f>IFERROR(INDEX(Contratos!F:F,MATCH(Tabela1[[#This Row],[Unidade]],Contratos!N:N,0)),0)</f>
        <v>0</v>
      </c>
      <c r="K41" s="6">
        <f>SUMIFS(Fluxo!H:H,Fluxo!D:D,Tabela1[[#This Row],[Unidade]],Fluxo!U:U,"&lt;="&amp;EOMONTH(Dados!$E$6,0))</f>
        <v>118627.85</v>
      </c>
      <c r="L41" s="6"/>
      <c r="M41" s="6">
        <f>SUMIFS(Fluxo!H:H,Fluxo!D:D,Tabela1[[#This Row],[Unidade]],Fluxo!U:U,"&gt;"&amp;EOMONTH(Dados!$E$6,0))+SUMIFS(Fluxo!H:H,Fluxo!D:D,Tabela1[[#This Row],[Unidade]],Fluxo!U:U,"")</f>
        <v>989105</v>
      </c>
      <c r="N41" s="6"/>
      <c r="O41" s="6">
        <f>Tabela1[[#This Row],[PV Menor]]-Tabela1[[#This Row],[Recebido Principal]]-Tabela1[[#This Row],[Recebíveis Principal]]</f>
        <v>-1107732.8500000001</v>
      </c>
      <c r="P41" s="6">
        <f>SUMIFS(Fluxo!H:H,Fluxo!D:D,Tabela1[[#This Row],[Unidade]],Fluxo!S:S,"&lt;"&amp;EOMONTH(Dados!$E$6,0),Fluxo!U:U,"")</f>
        <v>0</v>
      </c>
      <c r="Q41" s="6"/>
    </row>
    <row r="42" spans="2:17" ht="15.75" customHeight="1">
      <c r="B42" s="5">
        <f>IFERROR(IF(AND(Tabela1[[#This Row],[Status]]&lt;&gt;"Disponível",ROUND(O42,4)=0),1,0),1)</f>
        <v>1</v>
      </c>
      <c r="C42" s="5" t="s">
        <v>101</v>
      </c>
      <c r="D42" s="5" t="str">
        <f>Unidades!C119</f>
        <v>TONS KLABIN</v>
      </c>
      <c r="E42" s="5" t="str">
        <f>Unidades!E119</f>
        <v>Residencial</v>
      </c>
      <c r="F42" s="5" t="str">
        <f>Unidades!F119</f>
        <v>A-0115</v>
      </c>
      <c r="G42" s="5" t="str">
        <f>Unidades!J119</f>
        <v>Livre</v>
      </c>
      <c r="H42" s="6">
        <f>IFERROR(INDEX(Contratos!F:F,MATCH(Tabela1[[#This Row],[Unidade]],Contratos!N:N,0)),0)</f>
        <v>0</v>
      </c>
      <c r="I42" s="6">
        <f t="shared" si="1"/>
        <v>0</v>
      </c>
      <c r="J42" s="6">
        <f>IFERROR(INDEX(Contratos!F:F,MATCH(Tabela1[[#This Row],[Unidade]],Contratos!N:N,0)),0)</f>
        <v>0</v>
      </c>
      <c r="K42" s="6">
        <f>SUMIFS(Fluxo!H:H,Fluxo!D:D,Tabela1[[#This Row],[Unidade]],Fluxo!U:U,"&lt;="&amp;EOMONTH(Dados!$E$6,0))</f>
        <v>0</v>
      </c>
      <c r="L42" s="6"/>
      <c r="M42" s="6">
        <f>SUMIFS(Fluxo!H:H,Fluxo!D:D,Tabela1[[#This Row],[Unidade]],Fluxo!U:U,"&gt;"&amp;EOMONTH(Dados!$E$6,0))+SUMIFS(Fluxo!H:H,Fluxo!D:D,Tabela1[[#This Row],[Unidade]],Fluxo!U:U,"")</f>
        <v>0</v>
      </c>
      <c r="N42" s="6"/>
      <c r="O42" s="6">
        <f>Tabela1[[#This Row],[PV Menor]]-Tabela1[[#This Row],[Recebido Principal]]-Tabela1[[#This Row],[Recebíveis Principal]]</f>
        <v>0</v>
      </c>
      <c r="P42" s="6">
        <f>SUMIFS(Fluxo!H:H,Fluxo!D:D,Tabela1[[#This Row],[Unidade]],Fluxo!S:S,"&lt;"&amp;EOMONTH(Dados!$E$6,0),Fluxo!U:U,"")</f>
        <v>0</v>
      </c>
      <c r="Q42" s="6"/>
    </row>
    <row r="43" spans="2:17" ht="15.75" customHeight="1">
      <c r="B43" s="5">
        <f>IFERROR(IF(AND(Tabela1[[#This Row],[Status]]&lt;&gt;"Disponível",ROUND(O43,4)=0),1,0),1)</f>
        <v>1</v>
      </c>
      <c r="C43" s="5" t="s">
        <v>102</v>
      </c>
      <c r="D43" s="5" t="str">
        <f>Unidades!C120</f>
        <v>TONS KLABIN</v>
      </c>
      <c r="E43" s="5" t="str">
        <f>Unidades!E120</f>
        <v>Residencial</v>
      </c>
      <c r="F43" s="5" t="str">
        <f>Unidades!F120</f>
        <v>A-0121</v>
      </c>
      <c r="G43" s="5" t="str">
        <f>Unidades!J120</f>
        <v>Livre</v>
      </c>
      <c r="H43" s="6">
        <f>IFERROR(INDEX(Contratos!F:F,MATCH(Tabela1[[#This Row],[Unidade]],Contratos!N:N,0)),0)</f>
        <v>0</v>
      </c>
      <c r="I43" s="6">
        <f t="shared" si="1"/>
        <v>0</v>
      </c>
      <c r="J43" s="6">
        <f>IFERROR(INDEX(Contratos!F:F,MATCH(Tabela1[[#This Row],[Unidade]],Contratos!N:N,0)),0)</f>
        <v>0</v>
      </c>
      <c r="K43" s="6">
        <f>SUMIFS(Fluxo!H:H,Fluxo!D:D,Tabela1[[#This Row],[Unidade]],Fluxo!U:U,"&lt;="&amp;EOMONTH(Dados!$E$6,0))</f>
        <v>0</v>
      </c>
      <c r="L43" s="6"/>
      <c r="M43" s="6">
        <f>SUMIFS(Fluxo!H:H,Fluxo!D:D,Tabela1[[#This Row],[Unidade]],Fluxo!U:U,"&gt;"&amp;EOMONTH(Dados!$E$6,0))+SUMIFS(Fluxo!H:H,Fluxo!D:D,Tabela1[[#This Row],[Unidade]],Fluxo!U:U,"")</f>
        <v>0</v>
      </c>
      <c r="N43" s="6"/>
      <c r="O43" s="6">
        <f>Tabela1[[#This Row],[PV Menor]]-Tabela1[[#This Row],[Recebido Principal]]-Tabela1[[#This Row],[Recebíveis Principal]]</f>
        <v>0</v>
      </c>
      <c r="P43" s="6">
        <f>SUMIFS(Fluxo!H:H,Fluxo!D:D,Tabela1[[#This Row],[Unidade]],Fluxo!S:S,"&lt;"&amp;EOMONTH(Dados!$E$6,0),Fluxo!U:U,"")</f>
        <v>0</v>
      </c>
      <c r="Q43" s="6"/>
    </row>
    <row r="44" spans="2:17" ht="15.75" customHeight="1">
      <c r="B44" s="5">
        <f>IFERROR(IF(AND(Tabela1[[#This Row],[Status]]&lt;&gt;"Disponível",ROUND(O44,4)=0),1,0),1)</f>
        <v>0</v>
      </c>
      <c r="C44" s="5" t="s">
        <v>103</v>
      </c>
      <c r="D44" s="5" t="str">
        <f>Unidades!C121</f>
        <v>TONS KLABIN</v>
      </c>
      <c r="E44" s="5" t="str">
        <f>Unidades!E121</f>
        <v>Residencial</v>
      </c>
      <c r="F44" s="5" t="str">
        <f>Unidades!F121</f>
        <v>A-0122</v>
      </c>
      <c r="G44" s="5" t="str">
        <f>Unidades!J121</f>
        <v>Contrato Assinado</v>
      </c>
      <c r="H44" s="6">
        <f>IFERROR(INDEX(Contratos!F:F,MATCH(Tabela1[[#This Row],[Unidade]],Contratos!N:N,0)),0)</f>
        <v>0</v>
      </c>
      <c r="I44" s="6">
        <f t="shared" si="1"/>
        <v>0</v>
      </c>
      <c r="J44" s="6">
        <f>IFERROR(INDEX(Contratos!F:F,MATCH(Tabela1[[#This Row],[Unidade]],Contratos!N:N,0)),0)</f>
        <v>0</v>
      </c>
      <c r="K44" s="6">
        <f>SUMIFS(Fluxo!H:H,Fluxo!D:D,Tabela1[[#This Row],[Unidade]],Fluxo!U:U,"&lt;="&amp;EOMONTH(Dados!$E$6,0))</f>
        <v>648536.96</v>
      </c>
      <c r="L44" s="6"/>
      <c r="M44" s="6">
        <f>SUMIFS(Fluxo!H:H,Fluxo!D:D,Tabela1[[#This Row],[Unidade]],Fluxo!U:U,"&gt;"&amp;EOMONTH(Dados!$E$6,0))+SUMIFS(Fluxo!H:H,Fluxo!D:D,Tabela1[[#This Row],[Unidade]],Fluxo!U:U,"")</f>
        <v>443623</v>
      </c>
      <c r="N44" s="6"/>
      <c r="O44" s="6">
        <f>Tabela1[[#This Row],[PV Menor]]-Tabela1[[#This Row],[Recebido Principal]]-Tabela1[[#This Row],[Recebíveis Principal]]</f>
        <v>-1092159.96</v>
      </c>
      <c r="P44" s="6">
        <f>SUMIFS(Fluxo!H:H,Fluxo!D:D,Tabela1[[#This Row],[Unidade]],Fluxo!S:S,"&lt;"&amp;EOMONTH(Dados!$E$6,0),Fluxo!U:U,"")</f>
        <v>0</v>
      </c>
      <c r="Q44" s="6"/>
    </row>
    <row r="45" spans="2:17" ht="15.75" customHeight="1">
      <c r="B45" s="5">
        <f>IFERROR(IF(AND(Tabela1[[#This Row],[Status]]&lt;&gt;"Disponível",ROUND(O45,4)=0),1,0),1)</f>
        <v>0</v>
      </c>
      <c r="C45" s="5" t="s">
        <v>104</v>
      </c>
      <c r="D45" s="5" t="str">
        <f>Unidades!C110</f>
        <v>TONS KLABIN</v>
      </c>
      <c r="E45" s="5" t="str">
        <f>Unidades!E110</f>
        <v>Residencial</v>
      </c>
      <c r="F45" s="5" t="str">
        <f>Unidades!F110</f>
        <v>A-0123</v>
      </c>
      <c r="G45" s="5" t="str">
        <f>Unidades!J110</f>
        <v>Contrato Assinado</v>
      </c>
      <c r="H45" s="6">
        <f>IFERROR(INDEX(Contratos!F:F,MATCH(Tabela1[[#This Row],[Unidade]],Contratos!N:N,0)),0)</f>
        <v>0</v>
      </c>
      <c r="I45" s="6">
        <f t="shared" si="1"/>
        <v>0</v>
      </c>
      <c r="J45" s="6">
        <f>IFERROR(INDEX(Contratos!F:F,MATCH(Tabela1[[#This Row],[Unidade]],Contratos!N:N,0)),0)</f>
        <v>0</v>
      </c>
      <c r="K45" s="6">
        <f>SUMIFS(Fluxo!H:H,Fluxo!D:D,Tabela1[[#This Row],[Unidade]],Fluxo!U:U,"&lt;="&amp;EOMONTH(Dados!$E$6,0))</f>
        <v>12500</v>
      </c>
      <c r="L45" s="6"/>
      <c r="M45" s="6">
        <f>SUMIFS(Fluxo!H:H,Fluxo!D:D,Tabela1[[#This Row],[Unidade]],Fluxo!U:U,"&gt;"&amp;EOMONTH(Dados!$E$6,0))+SUMIFS(Fluxo!H:H,Fluxo!D:D,Tabela1[[#This Row],[Unidade]],Fluxo!U:U,"")</f>
        <v>796042.86</v>
      </c>
      <c r="N45" s="6"/>
      <c r="O45" s="6">
        <f>Tabela1[[#This Row],[PV Menor]]-Tabela1[[#This Row],[Recebido Principal]]-Tabela1[[#This Row],[Recebíveis Principal]]</f>
        <v>-808542.86</v>
      </c>
      <c r="P45" s="6">
        <f>SUMIFS(Fluxo!H:H,Fluxo!D:D,Tabela1[[#This Row],[Unidade]],Fluxo!S:S,"&lt;"&amp;EOMONTH(Dados!$E$6,0),Fluxo!U:U,"")</f>
        <v>0</v>
      </c>
      <c r="Q45" s="6"/>
    </row>
    <row r="46" spans="2:17" ht="15.75" customHeight="1">
      <c r="B46" s="5">
        <f>IFERROR(IF(AND(Tabela1[[#This Row],[Status]]&lt;&gt;"Disponível",ROUND(O46,4)=0),1,0),1)</f>
        <v>0</v>
      </c>
      <c r="C46" s="5" t="s">
        <v>105</v>
      </c>
      <c r="D46" s="5" t="str">
        <f>Unidades!C111</f>
        <v>TONS KLABIN</v>
      </c>
      <c r="E46" s="5" t="str">
        <f>Unidades!E111</f>
        <v>Residencial</v>
      </c>
      <c r="F46" s="5" t="str">
        <f>Unidades!F111</f>
        <v>A-0124</v>
      </c>
      <c r="G46" s="5" t="str">
        <f>Unidades!J111</f>
        <v>Contrato Assinado</v>
      </c>
      <c r="H46" s="6">
        <f>IFERROR(INDEX(Contratos!F:F,MATCH(Tabela1[[#This Row],[Unidade]],Contratos!N:N,0)),0)</f>
        <v>0</v>
      </c>
      <c r="I46" s="6">
        <f t="shared" si="1"/>
        <v>0</v>
      </c>
      <c r="J46" s="6">
        <f>IFERROR(INDEX(Contratos!F:F,MATCH(Tabela1[[#This Row],[Unidade]],Contratos!N:N,0)),0)</f>
        <v>0</v>
      </c>
      <c r="K46" s="6">
        <f>SUMIFS(Fluxo!H:H,Fluxo!D:D,Tabela1[[#This Row],[Unidade]],Fluxo!U:U,"&lt;="&amp;EOMONTH(Dados!$E$6,0))</f>
        <v>155758</v>
      </c>
      <c r="L46" s="6"/>
      <c r="M46" s="6">
        <f>SUMIFS(Fluxo!H:H,Fluxo!D:D,Tabela1[[#This Row],[Unidade]],Fluxo!U:U,"&gt;"&amp;EOMONTH(Dados!$E$6,0))+SUMIFS(Fluxo!H:H,Fluxo!D:D,Tabela1[[#This Row],[Unidade]],Fluxo!U:U,"")</f>
        <v>927000</v>
      </c>
      <c r="N46" s="6"/>
      <c r="O46" s="6">
        <f>Tabela1[[#This Row],[PV Menor]]-Tabela1[[#This Row],[Recebido Principal]]-Tabela1[[#This Row],[Recebíveis Principal]]</f>
        <v>-1082758</v>
      </c>
      <c r="P46" s="6">
        <f>SUMIFS(Fluxo!H:H,Fluxo!D:D,Tabela1[[#This Row],[Unidade]],Fluxo!S:S,"&lt;"&amp;EOMONTH(Dados!$E$6,0),Fluxo!U:U,"")</f>
        <v>0</v>
      </c>
      <c r="Q46" s="6"/>
    </row>
    <row r="47" spans="2:17" ht="15.75" customHeight="1">
      <c r="B47" s="5">
        <f>IFERROR(IF(AND(Tabela1[[#This Row],[Status]]&lt;&gt;"Disponível",ROUND(O47,4)=0),1,0),1)</f>
        <v>1</v>
      </c>
      <c r="C47" s="5" t="s">
        <v>106</v>
      </c>
      <c r="D47" s="5" t="str">
        <f>Unidades!C112</f>
        <v>TONS KLABIN</v>
      </c>
      <c r="E47" s="5" t="str">
        <f>Unidades!E112</f>
        <v>Residencial</v>
      </c>
      <c r="F47" s="5" t="str">
        <f>Unidades!F112</f>
        <v>A-0125</v>
      </c>
      <c r="G47" s="5" t="str">
        <f>Unidades!J112</f>
        <v>Livre</v>
      </c>
      <c r="H47" s="6">
        <f>IFERROR(INDEX(Contratos!F:F,MATCH(Tabela1[[#This Row],[Unidade]],Contratos!N:N,0)),0)</f>
        <v>0</v>
      </c>
      <c r="I47" s="6">
        <f t="shared" si="1"/>
        <v>0</v>
      </c>
      <c r="J47" s="6">
        <f>IFERROR(INDEX(Contratos!F:F,MATCH(Tabela1[[#This Row],[Unidade]],Contratos!N:N,0)),0)</f>
        <v>0</v>
      </c>
      <c r="K47" s="6">
        <f>SUMIFS(Fluxo!H:H,Fluxo!D:D,Tabela1[[#This Row],[Unidade]],Fluxo!U:U,"&lt;="&amp;EOMONTH(Dados!$E$6,0))</f>
        <v>0</v>
      </c>
      <c r="L47" s="6"/>
      <c r="M47" s="6">
        <f>SUMIFS(Fluxo!H:H,Fluxo!D:D,Tabela1[[#This Row],[Unidade]],Fluxo!U:U,"&gt;"&amp;EOMONTH(Dados!$E$6,0))+SUMIFS(Fluxo!H:H,Fluxo!D:D,Tabela1[[#This Row],[Unidade]],Fluxo!U:U,"")</f>
        <v>0</v>
      </c>
      <c r="N47" s="6"/>
      <c r="O47" s="6">
        <f>Tabela1[[#This Row],[PV Menor]]-Tabela1[[#This Row],[Recebido Principal]]-Tabela1[[#This Row],[Recebíveis Principal]]</f>
        <v>0</v>
      </c>
      <c r="P47" s="6">
        <f>SUMIFS(Fluxo!H:H,Fluxo!D:D,Tabela1[[#This Row],[Unidade]],Fluxo!S:S,"&lt;"&amp;EOMONTH(Dados!$E$6,0),Fluxo!U:U,"")</f>
        <v>0</v>
      </c>
      <c r="Q47" s="6"/>
    </row>
    <row r="48" spans="2:17" ht="15.75" customHeight="1">
      <c r="B48" s="5">
        <f>IFERROR(IF(AND(Tabela1[[#This Row],[Status]]&lt;&gt;"Disponível",ROUND(O48,4)=0),1,0),1)</f>
        <v>1</v>
      </c>
      <c r="C48" s="5" t="s">
        <v>107</v>
      </c>
      <c r="D48" s="5" t="str">
        <f>Unidades!C113</f>
        <v>TONS KLABIN</v>
      </c>
      <c r="E48" s="5" t="str">
        <f>Unidades!E113</f>
        <v>Residencial</v>
      </c>
      <c r="F48" s="5" t="str">
        <f>Unidades!F113</f>
        <v>A-0131</v>
      </c>
      <c r="G48" s="5" t="str">
        <f>Unidades!J113</f>
        <v>Livre</v>
      </c>
      <c r="H48" s="6">
        <f>IFERROR(INDEX(Contratos!F:F,MATCH(Tabela1[[#This Row],[Unidade]],Contratos!N:N,0)),0)</f>
        <v>0</v>
      </c>
      <c r="I48" s="6">
        <f t="shared" si="1"/>
        <v>0</v>
      </c>
      <c r="J48" s="6">
        <f>IFERROR(INDEX(Contratos!F:F,MATCH(Tabela1[[#This Row],[Unidade]],Contratos!N:N,0)),0)</f>
        <v>0</v>
      </c>
      <c r="K48" s="6">
        <f>SUMIFS(Fluxo!H:H,Fluxo!D:D,Tabela1[[#This Row],[Unidade]],Fluxo!U:U,"&lt;="&amp;EOMONTH(Dados!$E$6,0))</f>
        <v>0</v>
      </c>
      <c r="L48" s="6"/>
      <c r="M48" s="6">
        <f>SUMIFS(Fluxo!H:H,Fluxo!D:D,Tabela1[[#This Row],[Unidade]],Fluxo!U:U,"&gt;"&amp;EOMONTH(Dados!$E$6,0))+SUMIFS(Fluxo!H:H,Fluxo!D:D,Tabela1[[#This Row],[Unidade]],Fluxo!U:U,"")</f>
        <v>0</v>
      </c>
      <c r="N48" s="6"/>
      <c r="O48" s="6">
        <f>Tabela1[[#This Row],[PV Menor]]-Tabela1[[#This Row],[Recebido Principal]]-Tabela1[[#This Row],[Recebíveis Principal]]</f>
        <v>0</v>
      </c>
      <c r="P48" s="6">
        <f>SUMIFS(Fluxo!H:H,Fluxo!D:D,Tabela1[[#This Row],[Unidade]],Fluxo!S:S,"&lt;"&amp;EOMONTH(Dados!$E$6,0),Fluxo!U:U,"")</f>
        <v>0</v>
      </c>
      <c r="Q48" s="6"/>
    </row>
    <row r="49" spans="2:17" ht="15.75" customHeight="1">
      <c r="B49" s="5">
        <f>IFERROR(IF(AND(Tabela1[[#This Row],[Status]]&lt;&gt;"Disponível",ROUND(O49,4)=0),1,0),1)</f>
        <v>1</v>
      </c>
      <c r="C49" s="5" t="s">
        <v>108</v>
      </c>
      <c r="D49" s="5" t="str">
        <f>Unidades!C114</f>
        <v>TONS KLABIN</v>
      </c>
      <c r="E49" s="5" t="str">
        <f>Unidades!E114</f>
        <v>Residencial</v>
      </c>
      <c r="F49" s="5" t="str">
        <f>Unidades!F114</f>
        <v>A-0132</v>
      </c>
      <c r="G49" s="5" t="str">
        <f>Unidades!J114</f>
        <v>Livre</v>
      </c>
      <c r="H49" s="6">
        <f>IFERROR(INDEX(Contratos!F:F,MATCH(Tabela1[[#This Row],[Unidade]],Contratos!N:N,0)),0)</f>
        <v>0</v>
      </c>
      <c r="I49" s="6">
        <f t="shared" si="1"/>
        <v>0</v>
      </c>
      <c r="J49" s="6">
        <f>IFERROR(INDEX(Contratos!F:F,MATCH(Tabela1[[#This Row],[Unidade]],Contratos!N:N,0)),0)</f>
        <v>0</v>
      </c>
      <c r="K49" s="6">
        <f>SUMIFS(Fluxo!H:H,Fluxo!D:D,Tabela1[[#This Row],[Unidade]],Fluxo!U:U,"&lt;="&amp;EOMONTH(Dados!$E$6,0))</f>
        <v>0</v>
      </c>
      <c r="L49" s="6"/>
      <c r="M49" s="6">
        <f>SUMIFS(Fluxo!H:H,Fluxo!D:D,Tabela1[[#This Row],[Unidade]],Fluxo!U:U,"&gt;"&amp;EOMONTH(Dados!$E$6,0))+SUMIFS(Fluxo!H:H,Fluxo!D:D,Tabela1[[#This Row],[Unidade]],Fluxo!U:U,"")</f>
        <v>0</v>
      </c>
      <c r="N49" s="6"/>
      <c r="O49" s="6">
        <f>Tabela1[[#This Row],[PV Menor]]-Tabela1[[#This Row],[Recebido Principal]]-Tabela1[[#This Row],[Recebíveis Principal]]</f>
        <v>0</v>
      </c>
      <c r="P49" s="6">
        <f>SUMIFS(Fluxo!H:H,Fluxo!D:D,Tabela1[[#This Row],[Unidade]],Fluxo!S:S,"&lt;"&amp;EOMONTH(Dados!$E$6,0),Fluxo!U:U,"")</f>
        <v>0</v>
      </c>
      <c r="Q49" s="6"/>
    </row>
    <row r="50" spans="2:17" ht="15.75" customHeight="1">
      <c r="B50" s="5">
        <f>IFERROR(IF(AND(Tabela1[[#This Row],[Status]]&lt;&gt;"Disponível",ROUND(O50,4)=0),1,0),1)</f>
        <v>1</v>
      </c>
      <c r="C50" s="5" t="s">
        <v>109</v>
      </c>
      <c r="D50" s="5" t="str">
        <f>Unidades!C115</f>
        <v>TONS KLABIN</v>
      </c>
      <c r="E50" s="5" t="str">
        <f>Unidades!E115</f>
        <v>Residencial</v>
      </c>
      <c r="F50" s="5" t="str">
        <f>Unidades!F115</f>
        <v>A-0133</v>
      </c>
      <c r="G50" s="5" t="str">
        <f>Unidades!J115</f>
        <v>Livre</v>
      </c>
      <c r="H50" s="6">
        <f>IFERROR(INDEX(Contratos!F:F,MATCH(Tabela1[[#This Row],[Unidade]],Contratos!N:N,0)),0)</f>
        <v>0</v>
      </c>
      <c r="I50" s="6">
        <f t="shared" si="1"/>
        <v>0</v>
      </c>
      <c r="J50" s="6">
        <f>IFERROR(INDEX(Contratos!F:F,MATCH(Tabela1[[#This Row],[Unidade]],Contratos!N:N,0)),0)</f>
        <v>0</v>
      </c>
      <c r="K50" s="6">
        <f>SUMIFS(Fluxo!H:H,Fluxo!D:D,Tabela1[[#This Row],[Unidade]],Fluxo!U:U,"&lt;="&amp;EOMONTH(Dados!$E$6,0))</f>
        <v>0</v>
      </c>
      <c r="L50" s="6"/>
      <c r="M50" s="6">
        <f>SUMIFS(Fluxo!H:H,Fluxo!D:D,Tabela1[[#This Row],[Unidade]],Fluxo!U:U,"&gt;"&amp;EOMONTH(Dados!$E$6,0))+SUMIFS(Fluxo!H:H,Fluxo!D:D,Tabela1[[#This Row],[Unidade]],Fluxo!U:U,"")</f>
        <v>0</v>
      </c>
      <c r="N50" s="6"/>
      <c r="O50" s="6">
        <f>Tabela1[[#This Row],[PV Menor]]-Tabela1[[#This Row],[Recebido Principal]]-Tabela1[[#This Row],[Recebíveis Principal]]</f>
        <v>0</v>
      </c>
      <c r="P50" s="6">
        <f>SUMIFS(Fluxo!H:H,Fluxo!D:D,Tabela1[[#This Row],[Unidade]],Fluxo!S:S,"&lt;"&amp;EOMONTH(Dados!$E$6,0),Fluxo!U:U,"")</f>
        <v>0</v>
      </c>
      <c r="Q50" s="6"/>
    </row>
    <row r="51" spans="2:17" ht="15.75" customHeight="1">
      <c r="B51" s="5">
        <f>IFERROR(IF(AND(Tabela1[[#This Row],[Status]]&lt;&gt;"Disponível",ROUND(O51,4)=0),1,0),1)</f>
        <v>1</v>
      </c>
      <c r="C51" s="5" t="s">
        <v>110</v>
      </c>
      <c r="D51" s="5" t="str">
        <f>Unidades!C104</f>
        <v>TONS KLABIN</v>
      </c>
      <c r="E51" s="5" t="str">
        <f>Unidades!E104</f>
        <v>Residencial</v>
      </c>
      <c r="F51" s="5" t="str">
        <f>Unidades!F104</f>
        <v>A-0134</v>
      </c>
      <c r="G51" s="5" t="str">
        <f>Unidades!J104</f>
        <v>Livre</v>
      </c>
      <c r="H51" s="6">
        <f>IFERROR(INDEX(Contratos!F:F,MATCH(Tabela1[[#This Row],[Unidade]],Contratos!N:N,0)),0)</f>
        <v>0</v>
      </c>
      <c r="I51" s="6">
        <f t="shared" si="1"/>
        <v>0</v>
      </c>
      <c r="J51" s="6">
        <f>IFERROR(INDEX(Contratos!F:F,MATCH(Tabela1[[#This Row],[Unidade]],Contratos!N:N,0)),0)</f>
        <v>0</v>
      </c>
      <c r="K51" s="6">
        <f>SUMIFS(Fluxo!H:H,Fluxo!D:D,Tabela1[[#This Row],[Unidade]],Fluxo!U:U,"&lt;="&amp;EOMONTH(Dados!$E$6,0))</f>
        <v>0</v>
      </c>
      <c r="L51" s="6"/>
      <c r="M51" s="6">
        <f>SUMIFS(Fluxo!H:H,Fluxo!D:D,Tabela1[[#This Row],[Unidade]],Fluxo!U:U,"&gt;"&amp;EOMONTH(Dados!$E$6,0))+SUMIFS(Fluxo!H:H,Fluxo!D:D,Tabela1[[#This Row],[Unidade]],Fluxo!U:U,"")</f>
        <v>0</v>
      </c>
      <c r="N51" s="6"/>
      <c r="O51" s="6">
        <f>Tabela1[[#This Row],[PV Menor]]-Tabela1[[#This Row],[Recebido Principal]]-Tabela1[[#This Row],[Recebíveis Principal]]</f>
        <v>0</v>
      </c>
      <c r="P51" s="6">
        <f>SUMIFS(Fluxo!H:H,Fluxo!D:D,Tabela1[[#This Row],[Unidade]],Fluxo!S:S,"&lt;"&amp;EOMONTH(Dados!$E$6,0),Fluxo!U:U,"")</f>
        <v>0</v>
      </c>
      <c r="Q51" s="6"/>
    </row>
    <row r="52" spans="2:17" ht="15.75" customHeight="1">
      <c r="B52" s="5">
        <f>IFERROR(IF(AND(Tabela1[[#This Row],[Status]]&lt;&gt;"Disponível",ROUND(O52,4)=0),1,0),1)</f>
        <v>1</v>
      </c>
      <c r="C52" s="5" t="s">
        <v>111</v>
      </c>
      <c r="D52" s="5" t="str">
        <f>Unidades!C105</f>
        <v>TONS KLABIN</v>
      </c>
      <c r="E52" s="5" t="str">
        <f>Unidades!E105</f>
        <v>Residencial</v>
      </c>
      <c r="F52" s="5" t="str">
        <f>Unidades!F105</f>
        <v>A-0135</v>
      </c>
      <c r="G52" s="5" t="str">
        <f>Unidades!J105</f>
        <v>Livre</v>
      </c>
      <c r="H52" s="6">
        <f>IFERROR(INDEX(Contratos!F:F,MATCH(Tabela1[[#This Row],[Unidade]],Contratos!N:N,0)),0)</f>
        <v>0</v>
      </c>
      <c r="I52" s="6">
        <f t="shared" si="1"/>
        <v>0</v>
      </c>
      <c r="J52" s="6">
        <f>IFERROR(INDEX(Contratos!F:F,MATCH(Tabela1[[#This Row],[Unidade]],Contratos!N:N,0)),0)</f>
        <v>0</v>
      </c>
      <c r="K52" s="6">
        <f>SUMIFS(Fluxo!H:H,Fluxo!D:D,Tabela1[[#This Row],[Unidade]],Fluxo!U:U,"&lt;="&amp;EOMONTH(Dados!$E$6,0))</f>
        <v>0</v>
      </c>
      <c r="L52" s="6"/>
      <c r="M52" s="6">
        <f>SUMIFS(Fluxo!H:H,Fluxo!D:D,Tabela1[[#This Row],[Unidade]],Fluxo!U:U,"&gt;"&amp;EOMONTH(Dados!$E$6,0))+SUMIFS(Fluxo!H:H,Fluxo!D:D,Tabela1[[#This Row],[Unidade]],Fluxo!U:U,"")</f>
        <v>0</v>
      </c>
      <c r="N52" s="6"/>
      <c r="O52" s="6">
        <f>Tabela1[[#This Row],[PV Menor]]-Tabela1[[#This Row],[Recebido Principal]]-Tabela1[[#This Row],[Recebíveis Principal]]</f>
        <v>0</v>
      </c>
      <c r="P52" s="6">
        <f>SUMIFS(Fluxo!H:H,Fluxo!D:D,Tabela1[[#This Row],[Unidade]],Fluxo!S:S,"&lt;"&amp;EOMONTH(Dados!$E$6,0),Fluxo!U:U,"")</f>
        <v>0</v>
      </c>
      <c r="Q52" s="6"/>
    </row>
    <row r="53" spans="2:17" ht="15.75" customHeight="1">
      <c r="B53" s="5">
        <f>IFERROR(IF(AND(Tabela1[[#This Row],[Status]]&lt;&gt;"Disponível",ROUND(O53,4)=0),1,0),1)</f>
        <v>1</v>
      </c>
      <c r="C53" s="5" t="s">
        <v>112</v>
      </c>
      <c r="D53" s="5" t="str">
        <f>Unidades!C106</f>
        <v>TONS KLABIN</v>
      </c>
      <c r="E53" s="5" t="str">
        <f>Unidades!E106</f>
        <v>Residencial</v>
      </c>
      <c r="F53" s="5" t="str">
        <f>Unidades!F106</f>
        <v>A-0141</v>
      </c>
      <c r="G53" s="5" t="str">
        <f>Unidades!J106</f>
        <v>Livre</v>
      </c>
      <c r="H53" s="6">
        <f>IFERROR(INDEX(Contratos!F:F,MATCH(Tabela1[[#This Row],[Unidade]],Contratos!N:N,0)),0)</f>
        <v>0</v>
      </c>
      <c r="I53" s="6">
        <f t="shared" si="1"/>
        <v>0</v>
      </c>
      <c r="J53" s="6">
        <f>IFERROR(INDEX(Contratos!F:F,MATCH(Tabela1[[#This Row],[Unidade]],Contratos!N:N,0)),0)</f>
        <v>0</v>
      </c>
      <c r="K53" s="6">
        <f>SUMIFS(Fluxo!H:H,Fluxo!D:D,Tabela1[[#This Row],[Unidade]],Fluxo!U:U,"&lt;="&amp;EOMONTH(Dados!$E$6,0))</f>
        <v>0</v>
      </c>
      <c r="L53" s="6"/>
      <c r="M53" s="6">
        <f>SUMIFS(Fluxo!H:H,Fluxo!D:D,Tabela1[[#This Row],[Unidade]],Fluxo!U:U,"&gt;"&amp;EOMONTH(Dados!$E$6,0))+SUMIFS(Fluxo!H:H,Fluxo!D:D,Tabela1[[#This Row],[Unidade]],Fluxo!U:U,"")</f>
        <v>0</v>
      </c>
      <c r="N53" s="6"/>
      <c r="O53" s="6">
        <f>Tabela1[[#This Row],[PV Menor]]-Tabela1[[#This Row],[Recebido Principal]]-Tabela1[[#This Row],[Recebíveis Principal]]</f>
        <v>0</v>
      </c>
      <c r="P53" s="6">
        <f>SUMIFS(Fluxo!H:H,Fluxo!D:D,Tabela1[[#This Row],[Unidade]],Fluxo!S:S,"&lt;"&amp;EOMONTH(Dados!$E$6,0),Fluxo!U:U,"")</f>
        <v>0</v>
      </c>
      <c r="Q53" s="6"/>
    </row>
    <row r="54" spans="2:17" ht="15.75" customHeight="1">
      <c r="B54" s="5">
        <f>IFERROR(IF(AND(Tabela1[[#This Row],[Status]]&lt;&gt;"Disponível",ROUND(O54,4)=0),1,0),1)</f>
        <v>0</v>
      </c>
      <c r="C54" s="5" t="s">
        <v>113</v>
      </c>
      <c r="D54" s="5" t="str">
        <f>Unidades!C107</f>
        <v>TONS KLABIN</v>
      </c>
      <c r="E54" s="5" t="str">
        <f>Unidades!E107</f>
        <v>Residencial</v>
      </c>
      <c r="F54" s="5" t="str">
        <f>Unidades!F107</f>
        <v>A-0142</v>
      </c>
      <c r="G54" s="5" t="str">
        <f>Unidades!J107</f>
        <v>Quitado</v>
      </c>
      <c r="H54" s="6">
        <f>IFERROR(INDEX(Contratos!F:F,MATCH(Tabela1[[#This Row],[Unidade]],Contratos!N:N,0)),0)</f>
        <v>0</v>
      </c>
      <c r="I54" s="6">
        <f t="shared" si="1"/>
        <v>0</v>
      </c>
      <c r="J54" s="6">
        <f>IFERROR(INDEX(Contratos!F:F,MATCH(Tabela1[[#This Row],[Unidade]],Contratos!N:N,0)),0)</f>
        <v>0</v>
      </c>
      <c r="K54" s="6">
        <f>SUMIFS(Fluxo!H:H,Fluxo!D:D,Tabela1[[#This Row],[Unidade]],Fluxo!U:U,"&lt;="&amp;EOMONTH(Dados!$E$6,0))</f>
        <v>1</v>
      </c>
      <c r="L54" s="6"/>
      <c r="M54" s="6">
        <f>SUMIFS(Fluxo!H:H,Fluxo!D:D,Tabela1[[#This Row],[Unidade]],Fluxo!U:U,"&gt;"&amp;EOMONTH(Dados!$E$6,0))+SUMIFS(Fluxo!H:H,Fluxo!D:D,Tabela1[[#This Row],[Unidade]],Fluxo!U:U,"")</f>
        <v>0</v>
      </c>
      <c r="N54" s="6"/>
      <c r="O54" s="6">
        <f>Tabela1[[#This Row],[PV Menor]]-Tabela1[[#This Row],[Recebido Principal]]-Tabela1[[#This Row],[Recebíveis Principal]]</f>
        <v>-1</v>
      </c>
      <c r="P54" s="6">
        <f>SUMIFS(Fluxo!H:H,Fluxo!D:D,Tabela1[[#This Row],[Unidade]],Fluxo!S:S,"&lt;"&amp;EOMONTH(Dados!$E$6,0),Fluxo!U:U,"")</f>
        <v>0</v>
      </c>
      <c r="Q54" s="6"/>
    </row>
    <row r="55" spans="2:17" ht="15.75" customHeight="1">
      <c r="B55" s="5">
        <f>IFERROR(IF(AND(Tabela1[[#This Row],[Status]]&lt;&gt;"Disponível",ROUND(O55,4)=0),1,0),1)</f>
        <v>1</v>
      </c>
      <c r="C55" s="5" t="s">
        <v>114</v>
      </c>
      <c r="D55" s="5" t="str">
        <f>Unidades!C108</f>
        <v>TONS KLABIN</v>
      </c>
      <c r="E55" s="5" t="str">
        <f>Unidades!E108</f>
        <v>Residencial</v>
      </c>
      <c r="F55" s="5" t="str">
        <f>Unidades!F108</f>
        <v>A-0143</v>
      </c>
      <c r="G55" s="5" t="str">
        <f>Unidades!J108</f>
        <v>Livre</v>
      </c>
      <c r="H55" s="6">
        <f>IFERROR(INDEX(Contratos!F:F,MATCH(Tabela1[[#This Row],[Unidade]],Contratos!N:N,0)),0)</f>
        <v>0</v>
      </c>
      <c r="I55" s="6">
        <f t="shared" si="1"/>
        <v>0</v>
      </c>
      <c r="J55" s="6">
        <f>IFERROR(INDEX(Contratos!F:F,MATCH(Tabela1[[#This Row],[Unidade]],Contratos!N:N,0)),0)</f>
        <v>0</v>
      </c>
      <c r="K55" s="6">
        <f>SUMIFS(Fluxo!H:H,Fluxo!D:D,Tabela1[[#This Row],[Unidade]],Fluxo!U:U,"&lt;="&amp;EOMONTH(Dados!$E$6,0))</f>
        <v>0</v>
      </c>
      <c r="L55" s="6"/>
      <c r="M55" s="6">
        <f>SUMIFS(Fluxo!H:H,Fluxo!D:D,Tabela1[[#This Row],[Unidade]],Fluxo!U:U,"&gt;"&amp;EOMONTH(Dados!$E$6,0))+SUMIFS(Fluxo!H:H,Fluxo!D:D,Tabela1[[#This Row],[Unidade]],Fluxo!U:U,"")</f>
        <v>0</v>
      </c>
      <c r="N55" s="6"/>
      <c r="O55" s="6">
        <f>Tabela1[[#This Row],[PV Menor]]-Tabela1[[#This Row],[Recebido Principal]]-Tabela1[[#This Row],[Recebíveis Principal]]</f>
        <v>0</v>
      </c>
      <c r="P55" s="6">
        <f>SUMIFS(Fluxo!H:H,Fluxo!D:D,Tabela1[[#This Row],[Unidade]],Fluxo!S:S,"&lt;"&amp;EOMONTH(Dados!$E$6,0),Fluxo!U:U,"")</f>
        <v>0</v>
      </c>
      <c r="Q55" s="6"/>
    </row>
    <row r="56" spans="2:17" ht="15.75" customHeight="1">
      <c r="B56" s="5">
        <f>IFERROR(IF(AND(Tabela1[[#This Row],[Status]]&lt;&gt;"Disponível",ROUND(O56,4)=0),1,0),1)</f>
        <v>0</v>
      </c>
      <c r="C56" s="5" t="s">
        <v>115</v>
      </c>
      <c r="D56" s="5" t="str">
        <f>Unidades!C109</f>
        <v>TONS KLABIN</v>
      </c>
      <c r="E56" s="5" t="str">
        <f>Unidades!E109</f>
        <v>Residencial</v>
      </c>
      <c r="F56" s="5" t="str">
        <f>Unidades!F109</f>
        <v>A-0144</v>
      </c>
      <c r="G56" s="5" t="str">
        <f>Unidades!J109</f>
        <v>Contrato Assinado</v>
      </c>
      <c r="H56" s="6">
        <f>IFERROR(INDEX(Contratos!F:F,MATCH(Tabela1[[#This Row],[Unidade]],Contratos!N:N,0)),0)</f>
        <v>0</v>
      </c>
      <c r="I56" s="6">
        <f t="shared" si="1"/>
        <v>0</v>
      </c>
      <c r="J56" s="6">
        <f>IFERROR(INDEX(Contratos!F:F,MATCH(Tabela1[[#This Row],[Unidade]],Contratos!N:N,0)),0)</f>
        <v>0</v>
      </c>
      <c r="K56" s="6">
        <f>SUMIFS(Fluxo!H:H,Fluxo!D:D,Tabela1[[#This Row],[Unidade]],Fluxo!U:U,"&lt;="&amp;EOMONTH(Dados!$E$6,0))</f>
        <v>297705</v>
      </c>
      <c r="L56" s="6"/>
      <c r="M56" s="6">
        <f>SUMIFS(Fluxo!H:H,Fluxo!D:D,Tabela1[[#This Row],[Unidade]],Fluxo!U:U,"&gt;"&amp;EOMONTH(Dados!$E$6,0))+SUMIFS(Fluxo!H:H,Fluxo!D:D,Tabela1[[#This Row],[Unidade]],Fluxo!U:U,"")</f>
        <v>807000</v>
      </c>
      <c r="N56" s="6"/>
      <c r="O56" s="6">
        <f>Tabela1[[#This Row],[PV Menor]]-Tabela1[[#This Row],[Recebido Principal]]-Tabela1[[#This Row],[Recebíveis Principal]]</f>
        <v>-1104705</v>
      </c>
      <c r="P56" s="6">
        <f>SUMIFS(Fluxo!H:H,Fluxo!D:D,Tabela1[[#This Row],[Unidade]],Fluxo!S:S,"&lt;"&amp;EOMONTH(Dados!$E$6,0),Fluxo!U:U,"")</f>
        <v>0</v>
      </c>
      <c r="Q56" s="6"/>
    </row>
    <row r="57" spans="2:17" ht="15.75" customHeight="1">
      <c r="B57" s="5">
        <f>IFERROR(IF(AND(Tabela1[[#This Row],[Status]]&lt;&gt;"Disponível",ROUND(O57,4)=0),1,0),1)</f>
        <v>1</v>
      </c>
      <c r="C57" s="5" t="s">
        <v>116</v>
      </c>
      <c r="D57" s="5" t="str">
        <f>Unidades!C98</f>
        <v>TONS KLABIN</v>
      </c>
      <c r="E57" s="5" t="str">
        <f>Unidades!E98</f>
        <v>Residencial</v>
      </c>
      <c r="F57" s="5" t="str">
        <f>Unidades!F98</f>
        <v>A-0145</v>
      </c>
      <c r="G57" s="5" t="str">
        <f>Unidades!J98</f>
        <v>Livre</v>
      </c>
      <c r="H57" s="6">
        <f>IFERROR(INDEX(Contratos!F:F,MATCH(Tabela1[[#This Row],[Unidade]],Contratos!N:N,0)),0)</f>
        <v>0</v>
      </c>
      <c r="I57" s="6">
        <f t="shared" si="1"/>
        <v>0</v>
      </c>
      <c r="J57" s="6">
        <f>IFERROR(INDEX(Contratos!F:F,MATCH(Tabela1[[#This Row],[Unidade]],Contratos!N:N,0)),0)</f>
        <v>0</v>
      </c>
      <c r="K57" s="6">
        <f>SUMIFS(Fluxo!H:H,Fluxo!D:D,Tabela1[[#This Row],[Unidade]],Fluxo!U:U,"&lt;="&amp;EOMONTH(Dados!$E$6,0))</f>
        <v>0</v>
      </c>
      <c r="L57" s="6"/>
      <c r="M57" s="6">
        <f>SUMIFS(Fluxo!H:H,Fluxo!D:D,Tabela1[[#This Row],[Unidade]],Fluxo!U:U,"&gt;"&amp;EOMONTH(Dados!$E$6,0))+SUMIFS(Fluxo!H:H,Fluxo!D:D,Tabela1[[#This Row],[Unidade]],Fluxo!U:U,"")</f>
        <v>0</v>
      </c>
      <c r="N57" s="6"/>
      <c r="O57" s="6">
        <f>Tabela1[[#This Row],[PV Menor]]-Tabela1[[#This Row],[Recebido Principal]]-Tabela1[[#This Row],[Recebíveis Principal]]</f>
        <v>0</v>
      </c>
      <c r="P57" s="6">
        <f>SUMIFS(Fluxo!H:H,Fluxo!D:D,Tabela1[[#This Row],[Unidade]],Fluxo!S:S,"&lt;"&amp;EOMONTH(Dados!$E$6,0),Fluxo!U:U,"")</f>
        <v>0</v>
      </c>
      <c r="Q57" s="6"/>
    </row>
    <row r="58" spans="2:17" ht="15.75" customHeight="1">
      <c r="B58" s="5">
        <f>IFERROR(IF(AND(Tabela1[[#This Row],[Status]]&lt;&gt;"Disponível",ROUND(O58,4)=0),1,0),1)</f>
        <v>1</v>
      </c>
      <c r="C58" s="5" t="s">
        <v>117</v>
      </c>
      <c r="D58" s="5" t="str">
        <f>Unidades!C99</f>
        <v>TONS KLABIN</v>
      </c>
      <c r="E58" s="5" t="str">
        <f>Unidades!E99</f>
        <v>Residencial</v>
      </c>
      <c r="F58" s="5" t="str">
        <f>Unidades!F99</f>
        <v>A-0151</v>
      </c>
      <c r="G58" s="5" t="str">
        <f>Unidades!J99</f>
        <v>Livre</v>
      </c>
      <c r="H58" s="6">
        <f>IFERROR(INDEX(Contratos!F:F,MATCH(Tabela1[[#This Row],[Unidade]],Contratos!N:N,0)),0)</f>
        <v>0</v>
      </c>
      <c r="I58" s="6">
        <f t="shared" si="1"/>
        <v>0</v>
      </c>
      <c r="J58" s="6">
        <f>IFERROR(INDEX(Contratos!F:F,MATCH(Tabela1[[#This Row],[Unidade]],Contratos!N:N,0)),0)</f>
        <v>0</v>
      </c>
      <c r="K58" s="6">
        <f>SUMIFS(Fluxo!H:H,Fluxo!D:D,Tabela1[[#This Row],[Unidade]],Fluxo!U:U,"&lt;="&amp;EOMONTH(Dados!$E$6,0))</f>
        <v>0</v>
      </c>
      <c r="L58" s="6"/>
      <c r="M58" s="6">
        <f>SUMIFS(Fluxo!H:H,Fluxo!D:D,Tabela1[[#This Row],[Unidade]],Fluxo!U:U,"&gt;"&amp;EOMONTH(Dados!$E$6,0))+SUMIFS(Fluxo!H:H,Fluxo!D:D,Tabela1[[#This Row],[Unidade]],Fluxo!U:U,"")</f>
        <v>0</v>
      </c>
      <c r="N58" s="6"/>
      <c r="O58" s="6">
        <f>Tabela1[[#This Row],[PV Menor]]-Tabela1[[#This Row],[Recebido Principal]]-Tabela1[[#This Row],[Recebíveis Principal]]</f>
        <v>0</v>
      </c>
      <c r="P58" s="6">
        <f>SUMIFS(Fluxo!H:H,Fluxo!D:D,Tabela1[[#This Row],[Unidade]],Fluxo!S:S,"&lt;"&amp;EOMONTH(Dados!$E$6,0),Fluxo!U:U,"")</f>
        <v>0</v>
      </c>
      <c r="Q58" s="6"/>
    </row>
    <row r="59" spans="2:17" ht="15.75" customHeight="1">
      <c r="B59" s="5">
        <f>IFERROR(IF(AND(Tabela1[[#This Row],[Status]]&lt;&gt;"Disponível",ROUND(O59,4)=0),1,0),1)</f>
        <v>0</v>
      </c>
      <c r="C59" s="5" t="s">
        <v>118</v>
      </c>
      <c r="D59" s="5" t="str">
        <f>Unidades!C100</f>
        <v>TONS KLABIN</v>
      </c>
      <c r="E59" s="5" t="str">
        <f>Unidades!E100</f>
        <v>Residencial</v>
      </c>
      <c r="F59" s="5" t="str">
        <f>Unidades!F100</f>
        <v>A-0152</v>
      </c>
      <c r="G59" s="5" t="str">
        <f>Unidades!J100</f>
        <v>Quitado</v>
      </c>
      <c r="H59" s="6">
        <f>IFERROR(INDEX(Contratos!F:F,MATCH(Tabela1[[#This Row],[Unidade]],Contratos!N:N,0)),0)</f>
        <v>0</v>
      </c>
      <c r="I59" s="6">
        <f t="shared" si="1"/>
        <v>0</v>
      </c>
      <c r="J59" s="6">
        <f>IFERROR(INDEX(Contratos!F:F,MATCH(Tabela1[[#This Row],[Unidade]],Contratos!N:N,0)),0)</f>
        <v>0</v>
      </c>
      <c r="K59" s="6">
        <f>SUMIFS(Fluxo!H:H,Fluxo!D:D,Tabela1[[#This Row],[Unidade]],Fluxo!U:U,"&lt;="&amp;EOMONTH(Dados!$E$6,0))</f>
        <v>1</v>
      </c>
      <c r="L59" s="6"/>
      <c r="M59" s="6">
        <f>SUMIFS(Fluxo!H:H,Fluxo!D:D,Tabela1[[#This Row],[Unidade]],Fluxo!U:U,"&gt;"&amp;EOMONTH(Dados!$E$6,0))+SUMIFS(Fluxo!H:H,Fluxo!D:D,Tabela1[[#This Row],[Unidade]],Fluxo!U:U,"")</f>
        <v>0</v>
      </c>
      <c r="N59" s="6"/>
      <c r="O59" s="6">
        <f>Tabela1[[#This Row],[PV Menor]]-Tabela1[[#This Row],[Recebido Principal]]-Tabela1[[#This Row],[Recebíveis Principal]]</f>
        <v>-1</v>
      </c>
      <c r="P59" s="6">
        <f>SUMIFS(Fluxo!H:H,Fluxo!D:D,Tabela1[[#This Row],[Unidade]],Fluxo!S:S,"&lt;"&amp;EOMONTH(Dados!$E$6,0),Fluxo!U:U,"")</f>
        <v>0</v>
      </c>
      <c r="Q59" s="6"/>
    </row>
    <row r="60" spans="2:17" ht="15.75" customHeight="1">
      <c r="B60" s="5">
        <f>IFERROR(IF(AND(Tabela1[[#This Row],[Status]]&lt;&gt;"Disponível",ROUND(O60,4)=0),1,0),1)</f>
        <v>0</v>
      </c>
      <c r="C60" s="5" t="s">
        <v>119</v>
      </c>
      <c r="D60" s="5" t="str">
        <f>Unidades!C101</f>
        <v>TONS KLABIN</v>
      </c>
      <c r="E60" s="5" t="str">
        <f>Unidades!E101</f>
        <v>Residencial</v>
      </c>
      <c r="F60" s="5" t="str">
        <f>Unidades!F101</f>
        <v>A-0153</v>
      </c>
      <c r="G60" s="5" t="str">
        <f>Unidades!J101</f>
        <v>Contrato Assinado</v>
      </c>
      <c r="H60" s="6">
        <f>IFERROR(INDEX(Contratos!F:F,MATCH(Tabela1[[#This Row],[Unidade]],Contratos!N:N,0)),0)</f>
        <v>0</v>
      </c>
      <c r="I60" s="6">
        <f t="shared" si="1"/>
        <v>0</v>
      </c>
      <c r="J60" s="6">
        <f>IFERROR(INDEX(Contratos!F:F,MATCH(Tabela1[[#This Row],[Unidade]],Contratos!N:N,0)),0)</f>
        <v>0</v>
      </c>
      <c r="K60" s="6">
        <f>SUMIFS(Fluxo!H:H,Fluxo!D:D,Tabela1[[#This Row],[Unidade]],Fluxo!U:U,"&lt;="&amp;EOMONTH(Dados!$E$6,0))</f>
        <v>175757.83000000002</v>
      </c>
      <c r="L60" s="6"/>
      <c r="M60" s="6">
        <f>SUMIFS(Fluxo!H:H,Fluxo!D:D,Tabela1[[#This Row],[Unidade]],Fluxo!U:U,"&gt;"&amp;EOMONTH(Dados!$E$6,0))+SUMIFS(Fluxo!H:H,Fluxo!D:D,Tabela1[[#This Row],[Unidade]],Fluxo!U:U,"")</f>
        <v>578431.30000000005</v>
      </c>
      <c r="N60" s="6"/>
      <c r="O60" s="6">
        <f>Tabela1[[#This Row],[PV Menor]]-Tabela1[[#This Row],[Recebido Principal]]-Tabela1[[#This Row],[Recebíveis Principal]]</f>
        <v>-754189.13000000012</v>
      </c>
      <c r="P60" s="6">
        <f>SUMIFS(Fluxo!H:H,Fluxo!D:D,Tabela1[[#This Row],[Unidade]],Fluxo!S:S,"&lt;"&amp;EOMONTH(Dados!$E$6,0),Fluxo!U:U,"")</f>
        <v>0</v>
      </c>
      <c r="Q60" s="6"/>
    </row>
    <row r="61" spans="2:17" ht="15.75" customHeight="1">
      <c r="B61" s="5">
        <f>IFERROR(IF(AND(Tabela1[[#This Row],[Status]]&lt;&gt;"Disponível",ROUND(O61,4)=0),1,0),1)</f>
        <v>0</v>
      </c>
      <c r="C61" s="5" t="s">
        <v>120</v>
      </c>
      <c r="D61" s="5" t="str">
        <f>Unidades!C102</f>
        <v>TONS KLABIN</v>
      </c>
      <c r="E61" s="5" t="str">
        <f>Unidades!E102</f>
        <v>Residencial</v>
      </c>
      <c r="F61" s="5" t="str">
        <f>Unidades!F102</f>
        <v>A-0154</v>
      </c>
      <c r="G61" s="5" t="str">
        <f>Unidades!J102</f>
        <v>Contrato Assinado</v>
      </c>
      <c r="H61" s="6">
        <f>IFERROR(INDEX(Contratos!F:F,MATCH(Tabela1[[#This Row],[Unidade]],Contratos!N:N,0)),0)</f>
        <v>0</v>
      </c>
      <c r="I61" s="6">
        <f t="shared" si="1"/>
        <v>0</v>
      </c>
      <c r="J61" s="6">
        <f>IFERROR(INDEX(Contratos!F:F,MATCH(Tabela1[[#This Row],[Unidade]],Contratos!N:N,0)),0)</f>
        <v>0</v>
      </c>
      <c r="K61" s="6">
        <f>SUMIFS(Fluxo!H:H,Fluxo!D:D,Tabela1[[#This Row],[Unidade]],Fluxo!U:U,"&lt;="&amp;EOMONTH(Dados!$E$6,0))</f>
        <v>144875</v>
      </c>
      <c r="L61" s="6"/>
      <c r="M61" s="6">
        <f>SUMIFS(Fluxo!H:H,Fluxo!D:D,Tabela1[[#This Row],[Unidade]],Fluxo!U:U,"&gt;"&amp;EOMONTH(Dados!$E$6,0))+SUMIFS(Fluxo!H:H,Fluxo!D:D,Tabela1[[#This Row],[Unidade]],Fluxo!U:U,"")</f>
        <v>948600</v>
      </c>
      <c r="N61" s="6"/>
      <c r="O61" s="6">
        <f>Tabela1[[#This Row],[PV Menor]]-Tabela1[[#This Row],[Recebido Principal]]-Tabela1[[#This Row],[Recebíveis Principal]]</f>
        <v>-1093475</v>
      </c>
      <c r="P61" s="6">
        <f>SUMIFS(Fluxo!H:H,Fluxo!D:D,Tabela1[[#This Row],[Unidade]],Fluxo!S:S,"&lt;"&amp;EOMONTH(Dados!$E$6,0),Fluxo!U:U,"")</f>
        <v>0</v>
      </c>
      <c r="Q61" s="6"/>
    </row>
    <row r="62" spans="2:17" ht="15.75" customHeight="1">
      <c r="B62" s="5">
        <f>IFERROR(IF(AND(Tabela1[[#This Row],[Status]]&lt;&gt;"Disponível",ROUND(O62,4)=0),1,0),1)</f>
        <v>1</v>
      </c>
      <c r="C62" s="5" t="s">
        <v>121</v>
      </c>
      <c r="D62" s="5" t="str">
        <f>Unidades!C103</f>
        <v>TONS KLABIN</v>
      </c>
      <c r="E62" s="5" t="str">
        <f>Unidades!E103</f>
        <v>Residencial</v>
      </c>
      <c r="F62" s="5" t="str">
        <f>Unidades!F103</f>
        <v>A-0155</v>
      </c>
      <c r="G62" s="5" t="str">
        <f>Unidades!J103</f>
        <v>Livre</v>
      </c>
      <c r="H62" s="6">
        <f>IFERROR(INDEX(Contratos!F:F,MATCH(Tabela1[[#This Row],[Unidade]],Contratos!N:N,0)),0)</f>
        <v>0</v>
      </c>
      <c r="I62" s="6">
        <f t="shared" si="1"/>
        <v>0</v>
      </c>
      <c r="J62" s="6">
        <f>IFERROR(INDEX(Contratos!F:F,MATCH(Tabela1[[#This Row],[Unidade]],Contratos!N:N,0)),0)</f>
        <v>0</v>
      </c>
      <c r="K62" s="6">
        <f>SUMIFS(Fluxo!H:H,Fluxo!D:D,Tabela1[[#This Row],[Unidade]],Fluxo!U:U,"&lt;="&amp;EOMONTH(Dados!$E$6,0))</f>
        <v>0</v>
      </c>
      <c r="L62" s="6"/>
      <c r="M62" s="6">
        <f>SUMIFS(Fluxo!H:H,Fluxo!D:D,Tabela1[[#This Row],[Unidade]],Fluxo!U:U,"&gt;"&amp;EOMONTH(Dados!$E$6,0))+SUMIFS(Fluxo!H:H,Fluxo!D:D,Tabela1[[#This Row],[Unidade]],Fluxo!U:U,"")</f>
        <v>0</v>
      </c>
      <c r="N62" s="6"/>
      <c r="O62" s="6">
        <f>Tabela1[[#This Row],[PV Menor]]-Tabela1[[#This Row],[Recebido Principal]]-Tabela1[[#This Row],[Recebíveis Principal]]</f>
        <v>0</v>
      </c>
      <c r="P62" s="6">
        <f>SUMIFS(Fluxo!H:H,Fluxo!D:D,Tabela1[[#This Row],[Unidade]],Fluxo!S:S,"&lt;"&amp;EOMONTH(Dados!$E$6,0),Fluxo!U:U,"")</f>
        <v>0</v>
      </c>
      <c r="Q62" s="6"/>
    </row>
    <row r="63" spans="2:17" ht="15.75" customHeight="1">
      <c r="B63" s="5">
        <f>IFERROR(IF(AND(Tabela1[[#This Row],[Status]]&lt;&gt;"Disponível",ROUND(O63,4)=0),1,0),1)</f>
        <v>1</v>
      </c>
      <c r="C63" s="5" t="s">
        <v>122</v>
      </c>
      <c r="D63" s="5" t="str">
        <f>Unidades!C92</f>
        <v>TONS KLABIN</v>
      </c>
      <c r="E63" s="5" t="str">
        <f>Unidades!E92</f>
        <v>Residencial</v>
      </c>
      <c r="F63" s="5" t="str">
        <f>Unidades!F92</f>
        <v>A-0161</v>
      </c>
      <c r="G63" s="5" t="str">
        <f>Unidades!J92</f>
        <v>Livre</v>
      </c>
      <c r="H63" s="6">
        <f>IFERROR(INDEX(Contratos!F:F,MATCH(Tabela1[[#This Row],[Unidade]],Contratos!N:N,0)),0)</f>
        <v>0</v>
      </c>
      <c r="I63" s="6">
        <f t="shared" si="1"/>
        <v>0</v>
      </c>
      <c r="J63" s="6">
        <f>IFERROR(INDEX(Contratos!F:F,MATCH(Tabela1[[#This Row],[Unidade]],Contratos!N:N,0)),0)</f>
        <v>0</v>
      </c>
      <c r="K63" s="6">
        <f>SUMIFS(Fluxo!H:H,Fluxo!D:D,Tabela1[[#This Row],[Unidade]],Fluxo!U:U,"&lt;="&amp;EOMONTH(Dados!$E$6,0))</f>
        <v>0</v>
      </c>
      <c r="L63" s="6"/>
      <c r="M63" s="6">
        <f>SUMIFS(Fluxo!H:H,Fluxo!D:D,Tabela1[[#This Row],[Unidade]],Fluxo!U:U,"&gt;"&amp;EOMONTH(Dados!$E$6,0))+SUMIFS(Fluxo!H:H,Fluxo!D:D,Tabela1[[#This Row],[Unidade]],Fluxo!U:U,"")</f>
        <v>0</v>
      </c>
      <c r="N63" s="6"/>
      <c r="O63" s="6">
        <f>Tabela1[[#This Row],[PV Menor]]-Tabela1[[#This Row],[Recebido Principal]]-Tabela1[[#This Row],[Recebíveis Principal]]</f>
        <v>0</v>
      </c>
      <c r="P63" s="6">
        <f>SUMIFS(Fluxo!H:H,Fluxo!D:D,Tabela1[[#This Row],[Unidade]],Fluxo!S:S,"&lt;"&amp;EOMONTH(Dados!$E$6,0),Fluxo!U:U,"")</f>
        <v>0</v>
      </c>
      <c r="Q63" s="6"/>
    </row>
    <row r="64" spans="2:17" ht="15.75" customHeight="1">
      <c r="B64" s="5">
        <f>IFERROR(IF(AND(Tabela1[[#This Row],[Status]]&lt;&gt;"Disponível",ROUND(O64,4)=0),1,0),1)</f>
        <v>1</v>
      </c>
      <c r="C64" s="5" t="s">
        <v>123</v>
      </c>
      <c r="D64" s="5" t="str">
        <f>Unidades!C93</f>
        <v>TONS KLABIN</v>
      </c>
      <c r="E64" s="5" t="str">
        <f>Unidades!E93</f>
        <v>Residencial</v>
      </c>
      <c r="F64" s="5" t="str">
        <f>Unidades!F93</f>
        <v>A-0162</v>
      </c>
      <c r="G64" s="5" t="str">
        <f>Unidades!J93</f>
        <v>Livre</v>
      </c>
      <c r="H64" s="6">
        <f>IFERROR(INDEX(Contratos!F:F,MATCH(Tabela1[[#This Row],[Unidade]],Contratos!N:N,0)),0)</f>
        <v>0</v>
      </c>
      <c r="I64" s="6">
        <f t="shared" si="1"/>
        <v>0</v>
      </c>
      <c r="J64" s="6">
        <f>IFERROR(INDEX(Contratos!F:F,MATCH(Tabela1[[#This Row],[Unidade]],Contratos!N:N,0)),0)</f>
        <v>0</v>
      </c>
      <c r="K64" s="6">
        <f>SUMIFS(Fluxo!H:H,Fluxo!D:D,Tabela1[[#This Row],[Unidade]],Fluxo!U:U,"&lt;="&amp;EOMONTH(Dados!$E$6,0))</f>
        <v>0</v>
      </c>
      <c r="L64" s="6"/>
      <c r="M64" s="6">
        <f>SUMIFS(Fluxo!H:H,Fluxo!D:D,Tabela1[[#This Row],[Unidade]],Fluxo!U:U,"&gt;"&amp;EOMONTH(Dados!$E$6,0))+SUMIFS(Fluxo!H:H,Fluxo!D:D,Tabela1[[#This Row],[Unidade]],Fluxo!U:U,"")</f>
        <v>0</v>
      </c>
      <c r="N64" s="6"/>
      <c r="O64" s="6">
        <f>Tabela1[[#This Row],[PV Menor]]-Tabela1[[#This Row],[Recebido Principal]]-Tabela1[[#This Row],[Recebíveis Principal]]</f>
        <v>0</v>
      </c>
      <c r="P64" s="6">
        <f>SUMIFS(Fluxo!H:H,Fluxo!D:D,Tabela1[[#This Row],[Unidade]],Fluxo!S:S,"&lt;"&amp;EOMONTH(Dados!$E$6,0),Fluxo!U:U,"")</f>
        <v>0</v>
      </c>
      <c r="Q64" s="6"/>
    </row>
    <row r="65" spans="2:17" ht="15.75" customHeight="1">
      <c r="B65" s="5">
        <f>IFERROR(IF(AND(Tabela1[[#This Row],[Status]]&lt;&gt;"Disponível",ROUND(O65,4)=0),1,0),1)</f>
        <v>0</v>
      </c>
      <c r="C65" s="5" t="s">
        <v>124</v>
      </c>
      <c r="D65" s="5" t="str">
        <f>Unidades!C94</f>
        <v>TONS KLABIN</v>
      </c>
      <c r="E65" s="5" t="str">
        <f>Unidades!E94</f>
        <v>Residencial</v>
      </c>
      <c r="F65" s="5" t="str">
        <f>Unidades!F94</f>
        <v>A-0163</v>
      </c>
      <c r="G65" s="5" t="str">
        <f>Unidades!J94</f>
        <v>Contrato Assinado</v>
      </c>
      <c r="H65" s="6">
        <f>IFERROR(INDEX(Contratos!F:F,MATCH(Tabela1[[#This Row],[Unidade]],Contratos!N:N,0)),0)</f>
        <v>0</v>
      </c>
      <c r="I65" s="6">
        <f t="shared" si="1"/>
        <v>0</v>
      </c>
      <c r="J65" s="6">
        <f>IFERROR(INDEX(Contratos!F:F,MATCH(Tabela1[[#This Row],[Unidade]],Contratos!N:N,0)),0)</f>
        <v>0</v>
      </c>
      <c r="K65" s="6">
        <f>SUMIFS(Fluxo!H:H,Fluxo!D:D,Tabela1[[#This Row],[Unidade]],Fluxo!U:U,"&lt;="&amp;EOMONTH(Dados!$E$6,0))</f>
        <v>9433.5400000000009</v>
      </c>
      <c r="L65" s="6"/>
      <c r="M65" s="6">
        <f>SUMIFS(Fluxo!H:H,Fluxo!D:D,Tabela1[[#This Row],[Unidade]],Fluxo!U:U,"&gt;"&amp;EOMONTH(Dados!$E$6,0))+SUMIFS(Fluxo!H:H,Fluxo!D:D,Tabela1[[#This Row],[Unidade]],Fluxo!U:U,"")</f>
        <v>811130.27</v>
      </c>
      <c r="N65" s="6"/>
      <c r="O65" s="6">
        <f>Tabela1[[#This Row],[PV Menor]]-Tabela1[[#This Row],[Recebido Principal]]-Tabela1[[#This Row],[Recebíveis Principal]]</f>
        <v>-820563.81</v>
      </c>
      <c r="P65" s="6">
        <f>SUMIFS(Fluxo!H:H,Fluxo!D:D,Tabela1[[#This Row],[Unidade]],Fluxo!S:S,"&lt;"&amp;EOMONTH(Dados!$E$6,0),Fluxo!U:U,"")</f>
        <v>0</v>
      </c>
      <c r="Q65" s="6"/>
    </row>
    <row r="66" spans="2:17" ht="15.75" customHeight="1">
      <c r="B66" s="5">
        <f>IFERROR(IF(AND(Tabela1[[#This Row],[Status]]&lt;&gt;"Disponível",ROUND(O66,4)=0),1,0),1)</f>
        <v>0</v>
      </c>
      <c r="C66" s="5" t="s">
        <v>125</v>
      </c>
      <c r="D66" s="5" t="str">
        <f>Unidades!C95</f>
        <v>TONS KLABIN</v>
      </c>
      <c r="E66" s="5" t="str">
        <f>Unidades!E95</f>
        <v>Residencial</v>
      </c>
      <c r="F66" s="5" t="str">
        <f>Unidades!F95</f>
        <v>A-0164</v>
      </c>
      <c r="G66" s="5" t="str">
        <f>Unidades!J95</f>
        <v>Contrato Assinado</v>
      </c>
      <c r="H66" s="6">
        <f>IFERROR(INDEX(Contratos!F:F,MATCH(Tabela1[[#This Row],[Unidade]],Contratos!N:N,0)),0)</f>
        <v>0</v>
      </c>
      <c r="I66" s="6">
        <f t="shared" si="1"/>
        <v>0</v>
      </c>
      <c r="J66" s="6">
        <f>IFERROR(INDEX(Contratos!F:F,MATCH(Tabela1[[#This Row],[Unidade]],Contratos!N:N,0)),0)</f>
        <v>0</v>
      </c>
      <c r="K66" s="6">
        <f>SUMIFS(Fluxo!H:H,Fluxo!D:D,Tabela1[[#This Row],[Unidade]],Fluxo!U:U,"&lt;="&amp;EOMONTH(Dados!$E$6,0))</f>
        <v>72615.179999999993</v>
      </c>
      <c r="L66" s="6"/>
      <c r="M66" s="6">
        <f>SUMIFS(Fluxo!H:H,Fluxo!D:D,Tabela1[[#This Row],[Unidade]],Fluxo!U:U,"&gt;"&amp;EOMONTH(Dados!$E$6,0))+SUMIFS(Fluxo!H:H,Fluxo!D:D,Tabela1[[#This Row],[Unidade]],Fluxo!U:U,"")</f>
        <v>1064620.48</v>
      </c>
      <c r="N66" s="6"/>
      <c r="O66" s="6">
        <f>Tabela1[[#This Row],[PV Menor]]-Tabela1[[#This Row],[Recebido Principal]]-Tabela1[[#This Row],[Recebíveis Principal]]</f>
        <v>-1137235.6599999999</v>
      </c>
      <c r="P66" s="6">
        <f>SUMIFS(Fluxo!H:H,Fluxo!D:D,Tabela1[[#This Row],[Unidade]],Fluxo!S:S,"&lt;"&amp;EOMONTH(Dados!$E$6,0),Fluxo!U:U,"")</f>
        <v>0</v>
      </c>
      <c r="Q66" s="6"/>
    </row>
    <row r="67" spans="2:17" ht="15.75" customHeight="1">
      <c r="B67" s="5">
        <f>IFERROR(IF(AND(Tabela1[[#This Row],[Status]]&lt;&gt;"Disponível",ROUND(O67,4)=0),1,0),1)</f>
        <v>1</v>
      </c>
      <c r="C67" s="5" t="s">
        <v>126</v>
      </c>
      <c r="D67" s="5" t="str">
        <f>Unidades!C96</f>
        <v>TONS KLABIN</v>
      </c>
      <c r="E67" s="5" t="str">
        <f>Unidades!E96</f>
        <v>Residencial</v>
      </c>
      <c r="F67" s="5" t="str">
        <f>Unidades!F96</f>
        <v>A-0165</v>
      </c>
      <c r="G67" s="5" t="str">
        <f>Unidades!J96</f>
        <v>Livre</v>
      </c>
      <c r="H67" s="6">
        <f>IFERROR(INDEX(Contratos!F:F,MATCH(Tabela1[[#This Row],[Unidade]],Contratos!N:N,0)),0)</f>
        <v>0</v>
      </c>
      <c r="I67" s="6">
        <f t="shared" ref="I67:I98" si="2">IFERROR(H67-J67,"")</f>
        <v>0</v>
      </c>
      <c r="J67" s="6">
        <f>IFERROR(INDEX(Contratos!F:F,MATCH(Tabela1[[#This Row],[Unidade]],Contratos!N:N,0)),0)</f>
        <v>0</v>
      </c>
      <c r="K67" s="6">
        <f>SUMIFS(Fluxo!H:H,Fluxo!D:D,Tabela1[[#This Row],[Unidade]],Fluxo!U:U,"&lt;="&amp;EOMONTH(Dados!$E$6,0))</f>
        <v>0</v>
      </c>
      <c r="L67" s="6"/>
      <c r="M67" s="6">
        <f>SUMIFS(Fluxo!H:H,Fluxo!D:D,Tabela1[[#This Row],[Unidade]],Fluxo!U:U,"&gt;"&amp;EOMONTH(Dados!$E$6,0))+SUMIFS(Fluxo!H:H,Fluxo!D:D,Tabela1[[#This Row],[Unidade]],Fluxo!U:U,"")</f>
        <v>0</v>
      </c>
      <c r="N67" s="6"/>
      <c r="O67" s="6">
        <f>Tabela1[[#This Row],[PV Menor]]-Tabela1[[#This Row],[Recebido Principal]]-Tabela1[[#This Row],[Recebíveis Principal]]</f>
        <v>0</v>
      </c>
      <c r="P67" s="6">
        <f>SUMIFS(Fluxo!H:H,Fluxo!D:D,Tabela1[[#This Row],[Unidade]],Fluxo!S:S,"&lt;"&amp;EOMONTH(Dados!$E$6,0),Fluxo!U:U,"")</f>
        <v>0</v>
      </c>
      <c r="Q67" s="6"/>
    </row>
    <row r="68" spans="2:17" ht="15.75" customHeight="1">
      <c r="B68" s="5">
        <f>IFERROR(IF(AND(Tabela1[[#This Row],[Status]]&lt;&gt;"Disponível",ROUND(O68,4)=0),1,0),1)</f>
        <v>1</v>
      </c>
      <c r="C68" s="5" t="s">
        <v>127</v>
      </c>
      <c r="D68" s="5" t="str">
        <f>Unidades!C97</f>
        <v>TONS KLABIN</v>
      </c>
      <c r="E68" s="5" t="str">
        <f>Unidades!E97</f>
        <v>Residencial</v>
      </c>
      <c r="F68" s="5" t="str">
        <f>Unidades!F97</f>
        <v>A-0171</v>
      </c>
      <c r="G68" s="5" t="str">
        <f>Unidades!J97</f>
        <v>Livre</v>
      </c>
      <c r="H68" s="6">
        <f>IFERROR(INDEX(Contratos!F:F,MATCH(Tabela1[[#This Row],[Unidade]],Contratos!N:N,0)),0)</f>
        <v>0</v>
      </c>
      <c r="I68" s="6">
        <f t="shared" si="2"/>
        <v>0</v>
      </c>
      <c r="J68" s="6">
        <f>IFERROR(INDEX(Contratos!F:F,MATCH(Tabela1[[#This Row],[Unidade]],Contratos!N:N,0)),0)</f>
        <v>0</v>
      </c>
      <c r="K68" s="6">
        <f>SUMIFS(Fluxo!H:H,Fluxo!D:D,Tabela1[[#This Row],[Unidade]],Fluxo!U:U,"&lt;="&amp;EOMONTH(Dados!$E$6,0))</f>
        <v>0</v>
      </c>
      <c r="L68" s="6"/>
      <c r="M68" s="6">
        <f>SUMIFS(Fluxo!H:H,Fluxo!D:D,Tabela1[[#This Row],[Unidade]],Fluxo!U:U,"&gt;"&amp;EOMONTH(Dados!$E$6,0))+SUMIFS(Fluxo!H:H,Fluxo!D:D,Tabela1[[#This Row],[Unidade]],Fluxo!U:U,"")</f>
        <v>0</v>
      </c>
      <c r="N68" s="6"/>
      <c r="O68" s="6">
        <f>Tabela1[[#This Row],[PV Menor]]-Tabela1[[#This Row],[Recebido Principal]]-Tabela1[[#This Row],[Recebíveis Principal]]</f>
        <v>0</v>
      </c>
      <c r="P68" s="6">
        <f>SUMIFS(Fluxo!H:H,Fluxo!D:D,Tabela1[[#This Row],[Unidade]],Fluxo!S:S,"&lt;"&amp;EOMONTH(Dados!$E$6,0),Fluxo!U:U,"")</f>
        <v>0</v>
      </c>
      <c r="Q68" s="6"/>
    </row>
    <row r="69" spans="2:17" ht="15.75" customHeight="1">
      <c r="B69" s="5">
        <f>IFERROR(IF(AND(Tabela1[[#This Row],[Status]]&lt;&gt;"Disponível",ROUND(O69,4)=0),1,0),1)</f>
        <v>1</v>
      </c>
      <c r="C69" s="5" t="s">
        <v>128</v>
      </c>
      <c r="D69" s="5" t="str">
        <f>Unidades!C86</f>
        <v>TONS KLABIN</v>
      </c>
      <c r="E69" s="5" t="str">
        <f>Unidades!E86</f>
        <v>Residencial</v>
      </c>
      <c r="F69" s="5" t="str">
        <f>Unidades!F86</f>
        <v>A-0172</v>
      </c>
      <c r="G69" s="5" t="str">
        <f>Unidades!J86</f>
        <v>Livre</v>
      </c>
      <c r="H69" s="6">
        <f>IFERROR(INDEX(Contratos!F:F,MATCH(Tabela1[[#This Row],[Unidade]],Contratos!N:N,0)),0)</f>
        <v>0</v>
      </c>
      <c r="I69" s="6">
        <f t="shared" si="2"/>
        <v>0</v>
      </c>
      <c r="J69" s="6">
        <f>IFERROR(INDEX(Contratos!F:F,MATCH(Tabela1[[#This Row],[Unidade]],Contratos!N:N,0)),0)</f>
        <v>0</v>
      </c>
      <c r="K69" s="6">
        <f>SUMIFS(Fluxo!H:H,Fluxo!D:D,Tabela1[[#This Row],[Unidade]],Fluxo!U:U,"&lt;="&amp;EOMONTH(Dados!$E$6,0))</f>
        <v>0</v>
      </c>
      <c r="L69" s="6"/>
      <c r="M69" s="6">
        <f>SUMIFS(Fluxo!H:H,Fluxo!D:D,Tabela1[[#This Row],[Unidade]],Fluxo!U:U,"&gt;"&amp;EOMONTH(Dados!$E$6,0))+SUMIFS(Fluxo!H:H,Fluxo!D:D,Tabela1[[#This Row],[Unidade]],Fluxo!U:U,"")</f>
        <v>0</v>
      </c>
      <c r="N69" s="6"/>
      <c r="O69" s="6">
        <f>Tabela1[[#This Row],[PV Menor]]-Tabela1[[#This Row],[Recebido Principal]]-Tabela1[[#This Row],[Recebíveis Principal]]</f>
        <v>0</v>
      </c>
      <c r="P69" s="6">
        <f>SUMIFS(Fluxo!H:H,Fluxo!D:D,Tabela1[[#This Row],[Unidade]],Fluxo!S:S,"&lt;"&amp;EOMONTH(Dados!$E$6,0),Fluxo!U:U,"")</f>
        <v>0</v>
      </c>
      <c r="Q69" s="6"/>
    </row>
    <row r="70" spans="2:17" ht="15.75" customHeight="1">
      <c r="B70" s="5">
        <f>IFERROR(IF(AND(Tabela1[[#This Row],[Status]]&lt;&gt;"Disponível",ROUND(O70,4)=0),1,0),1)</f>
        <v>0</v>
      </c>
      <c r="C70" s="5" t="s">
        <v>129</v>
      </c>
      <c r="D70" s="5" t="str">
        <f>Unidades!C87</f>
        <v>TONS KLABIN</v>
      </c>
      <c r="E70" s="5" t="str">
        <f>Unidades!E87</f>
        <v>Residencial</v>
      </c>
      <c r="F70" s="5" t="str">
        <f>Unidades!F87</f>
        <v>A-0173</v>
      </c>
      <c r="G70" s="5" t="str">
        <f>Unidades!J87</f>
        <v>Quitado</v>
      </c>
      <c r="H70" s="6">
        <f>IFERROR(INDEX(Contratos!F:F,MATCH(Tabela1[[#This Row],[Unidade]],Contratos!N:N,0)),0)</f>
        <v>0</v>
      </c>
      <c r="I70" s="6">
        <f t="shared" si="2"/>
        <v>0</v>
      </c>
      <c r="J70" s="6">
        <f>IFERROR(INDEX(Contratos!F:F,MATCH(Tabela1[[#This Row],[Unidade]],Contratos!N:N,0)),0)</f>
        <v>0</v>
      </c>
      <c r="K70" s="6">
        <f>SUMIFS(Fluxo!H:H,Fluxo!D:D,Tabela1[[#This Row],[Unidade]],Fluxo!U:U,"&lt;="&amp;EOMONTH(Dados!$E$6,0))</f>
        <v>1</v>
      </c>
      <c r="L70" s="6"/>
      <c r="M70" s="6">
        <f>SUMIFS(Fluxo!H:H,Fluxo!D:D,Tabela1[[#This Row],[Unidade]],Fluxo!U:U,"&gt;"&amp;EOMONTH(Dados!$E$6,0))+SUMIFS(Fluxo!H:H,Fluxo!D:D,Tabela1[[#This Row],[Unidade]],Fluxo!U:U,"")</f>
        <v>0</v>
      </c>
      <c r="N70" s="6"/>
      <c r="O70" s="6">
        <f>Tabela1[[#This Row],[PV Menor]]-Tabela1[[#This Row],[Recebido Principal]]-Tabela1[[#This Row],[Recebíveis Principal]]</f>
        <v>-1</v>
      </c>
      <c r="P70" s="6">
        <f>SUMIFS(Fluxo!H:H,Fluxo!D:D,Tabela1[[#This Row],[Unidade]],Fluxo!S:S,"&lt;"&amp;EOMONTH(Dados!$E$6,0),Fluxo!U:U,"")</f>
        <v>0</v>
      </c>
      <c r="Q70" s="6"/>
    </row>
    <row r="71" spans="2:17" ht="15.75" customHeight="1">
      <c r="B71" s="5">
        <f>IFERROR(IF(AND(Tabela1[[#This Row],[Status]]&lt;&gt;"Disponível",ROUND(O71,4)=0),1,0),1)</f>
        <v>0</v>
      </c>
      <c r="C71" s="5" t="s">
        <v>130</v>
      </c>
      <c r="D71" s="5" t="str">
        <f>Unidades!C88</f>
        <v>TONS KLABIN</v>
      </c>
      <c r="E71" s="5" t="str">
        <f>Unidades!E88</f>
        <v>Residencial</v>
      </c>
      <c r="F71" s="5" t="str">
        <f>Unidades!F88</f>
        <v>A-0174</v>
      </c>
      <c r="G71" s="5" t="str">
        <f>Unidades!J88</f>
        <v>Contrato Assinado</v>
      </c>
      <c r="H71" s="6">
        <f>IFERROR(INDEX(Contratos!F:F,MATCH(Tabela1[[#This Row],[Unidade]],Contratos!N:N,0)),0)</f>
        <v>0</v>
      </c>
      <c r="I71" s="6">
        <f t="shared" si="2"/>
        <v>0</v>
      </c>
      <c r="J71" s="6">
        <f>IFERROR(INDEX(Contratos!F:F,MATCH(Tabela1[[#This Row],[Unidade]],Contratos!N:N,0)),0)</f>
        <v>0</v>
      </c>
      <c r="K71" s="6">
        <f>SUMIFS(Fluxo!H:H,Fluxo!D:D,Tabela1[[#This Row],[Unidade]],Fluxo!U:U,"&lt;="&amp;EOMONTH(Dados!$E$6,0))</f>
        <v>158342.47999999998</v>
      </c>
      <c r="L71" s="6"/>
      <c r="M71" s="6">
        <f>SUMIFS(Fluxo!H:H,Fluxo!D:D,Tabela1[[#This Row],[Unidade]],Fluxo!U:U,"&gt;"&amp;EOMONTH(Dados!$E$6,0))+SUMIFS(Fluxo!H:H,Fluxo!D:D,Tabela1[[#This Row],[Unidade]],Fluxo!U:U,"")</f>
        <v>950600</v>
      </c>
      <c r="N71" s="6"/>
      <c r="O71" s="6">
        <f>Tabela1[[#This Row],[PV Menor]]-Tabela1[[#This Row],[Recebido Principal]]-Tabela1[[#This Row],[Recebíveis Principal]]</f>
        <v>-1108942.48</v>
      </c>
      <c r="P71" s="6">
        <f>SUMIFS(Fluxo!H:H,Fluxo!D:D,Tabela1[[#This Row],[Unidade]],Fluxo!S:S,"&lt;"&amp;EOMONTH(Dados!$E$6,0),Fluxo!U:U,"")</f>
        <v>0</v>
      </c>
      <c r="Q71" s="6"/>
    </row>
    <row r="72" spans="2:17" ht="15.75" customHeight="1">
      <c r="B72" s="5">
        <f>IFERROR(IF(AND(Tabela1[[#This Row],[Status]]&lt;&gt;"Disponível",ROUND(O72,4)=0),1,0),1)</f>
        <v>1</v>
      </c>
      <c r="C72" s="5" t="s">
        <v>131</v>
      </c>
      <c r="D72" s="5" t="str">
        <f>Unidades!C89</f>
        <v>TONS KLABIN</v>
      </c>
      <c r="E72" s="5" t="str">
        <f>Unidades!E89</f>
        <v>Residencial</v>
      </c>
      <c r="F72" s="5" t="str">
        <f>Unidades!F89</f>
        <v>A-0175</v>
      </c>
      <c r="G72" s="5" t="str">
        <f>Unidades!J89</f>
        <v>Livre</v>
      </c>
      <c r="H72" s="6">
        <f>IFERROR(INDEX(Contratos!F:F,MATCH(Tabela1[[#This Row],[Unidade]],Contratos!N:N,0)),0)</f>
        <v>0</v>
      </c>
      <c r="I72" s="6">
        <f t="shared" si="2"/>
        <v>0</v>
      </c>
      <c r="J72" s="6">
        <f>IFERROR(INDEX(Contratos!F:F,MATCH(Tabela1[[#This Row],[Unidade]],Contratos!N:N,0)),0)</f>
        <v>0</v>
      </c>
      <c r="K72" s="6">
        <f>SUMIFS(Fluxo!H:H,Fluxo!D:D,Tabela1[[#This Row],[Unidade]],Fluxo!U:U,"&lt;="&amp;EOMONTH(Dados!$E$6,0))</f>
        <v>0</v>
      </c>
      <c r="L72" s="6"/>
      <c r="M72" s="6">
        <f>SUMIFS(Fluxo!H:H,Fluxo!D:D,Tabela1[[#This Row],[Unidade]],Fluxo!U:U,"&gt;"&amp;EOMONTH(Dados!$E$6,0))+SUMIFS(Fluxo!H:H,Fluxo!D:D,Tabela1[[#This Row],[Unidade]],Fluxo!U:U,"")</f>
        <v>0</v>
      </c>
      <c r="N72" s="6"/>
      <c r="O72" s="6">
        <f>Tabela1[[#This Row],[PV Menor]]-Tabela1[[#This Row],[Recebido Principal]]-Tabela1[[#This Row],[Recebíveis Principal]]</f>
        <v>0</v>
      </c>
      <c r="P72" s="6">
        <f>SUMIFS(Fluxo!H:H,Fluxo!D:D,Tabela1[[#This Row],[Unidade]],Fluxo!S:S,"&lt;"&amp;EOMONTH(Dados!$E$6,0),Fluxo!U:U,"")</f>
        <v>0</v>
      </c>
      <c r="Q72" s="6"/>
    </row>
    <row r="73" spans="2:17" ht="15.75" customHeight="1">
      <c r="B73" s="5">
        <f>IFERROR(IF(AND(Tabela1[[#This Row],[Status]]&lt;&gt;"Disponível",ROUND(O73,4)=0),1,0),1)</f>
        <v>1</v>
      </c>
      <c r="C73" s="5" t="s">
        <v>132</v>
      </c>
      <c r="D73" s="5" t="str">
        <f>Unidades!C90</f>
        <v>TONS KLABIN</v>
      </c>
      <c r="E73" s="5" t="str">
        <f>Unidades!E90</f>
        <v>Residencial</v>
      </c>
      <c r="F73" s="5" t="str">
        <f>Unidades!F90</f>
        <v>A-0181</v>
      </c>
      <c r="G73" s="5" t="str">
        <f>Unidades!J90</f>
        <v>Livre</v>
      </c>
      <c r="H73" s="6">
        <f>IFERROR(INDEX(Contratos!F:F,MATCH(Tabela1[[#This Row],[Unidade]],Contratos!N:N,0)),0)</f>
        <v>0</v>
      </c>
      <c r="I73" s="6">
        <f t="shared" si="2"/>
        <v>0</v>
      </c>
      <c r="J73" s="6">
        <f>IFERROR(INDEX(Contratos!F:F,MATCH(Tabela1[[#This Row],[Unidade]],Contratos!N:N,0)),0)</f>
        <v>0</v>
      </c>
      <c r="K73" s="6">
        <f>SUMIFS(Fluxo!H:H,Fluxo!D:D,Tabela1[[#This Row],[Unidade]],Fluxo!U:U,"&lt;="&amp;EOMONTH(Dados!$E$6,0))</f>
        <v>0</v>
      </c>
      <c r="L73" s="6"/>
      <c r="M73" s="6">
        <f>SUMIFS(Fluxo!H:H,Fluxo!D:D,Tabela1[[#This Row],[Unidade]],Fluxo!U:U,"&gt;"&amp;EOMONTH(Dados!$E$6,0))+SUMIFS(Fluxo!H:H,Fluxo!D:D,Tabela1[[#This Row],[Unidade]],Fluxo!U:U,"")</f>
        <v>0</v>
      </c>
      <c r="N73" s="6"/>
      <c r="O73" s="6">
        <f>Tabela1[[#This Row],[PV Menor]]-Tabela1[[#This Row],[Recebido Principal]]-Tabela1[[#This Row],[Recebíveis Principal]]</f>
        <v>0</v>
      </c>
      <c r="P73" s="6">
        <f>SUMIFS(Fluxo!H:H,Fluxo!D:D,Tabela1[[#This Row],[Unidade]],Fluxo!S:S,"&lt;"&amp;EOMONTH(Dados!$E$6,0),Fluxo!U:U,"")</f>
        <v>0</v>
      </c>
      <c r="Q73" s="6"/>
    </row>
    <row r="74" spans="2:17" ht="15.75" customHeight="1">
      <c r="B74" s="5">
        <f>IFERROR(IF(AND(Tabela1[[#This Row],[Status]]&lt;&gt;"Disponível",ROUND(O74,4)=0),1,0),1)</f>
        <v>0</v>
      </c>
      <c r="C74" s="5" t="s">
        <v>133</v>
      </c>
      <c r="D74" s="5" t="str">
        <f>Unidades!C91</f>
        <v>TONS KLABIN</v>
      </c>
      <c r="E74" s="5" t="str">
        <f>Unidades!E91</f>
        <v>Residencial</v>
      </c>
      <c r="F74" s="5" t="str">
        <f>Unidades!F91</f>
        <v>A-0182</v>
      </c>
      <c r="G74" s="5" t="str">
        <f>Unidades!J91</f>
        <v>Contrato Assinado</v>
      </c>
      <c r="H74" s="6">
        <f>IFERROR(INDEX(Contratos!F:F,MATCH(Tabela1[[#This Row],[Unidade]],Contratos!N:N,0)),0)</f>
        <v>0</v>
      </c>
      <c r="I74" s="6">
        <f t="shared" si="2"/>
        <v>0</v>
      </c>
      <c r="J74" s="6">
        <f>IFERROR(INDEX(Contratos!F:F,MATCH(Tabela1[[#This Row],[Unidade]],Contratos!N:N,0)),0)</f>
        <v>0</v>
      </c>
      <c r="K74" s="6">
        <f>SUMIFS(Fluxo!H:H,Fluxo!D:D,Tabela1[[#This Row],[Unidade]],Fluxo!U:U,"&lt;="&amp;EOMONTH(Dados!$E$6,0))</f>
        <v>190185.66</v>
      </c>
      <c r="L74" s="6"/>
      <c r="M74" s="6">
        <f>SUMIFS(Fluxo!H:H,Fluxo!D:D,Tabela1[[#This Row],[Unidade]],Fluxo!U:U,"&gt;"&amp;EOMONTH(Dados!$E$6,0))+SUMIFS(Fluxo!H:H,Fluxo!D:D,Tabela1[[#This Row],[Unidade]],Fluxo!U:U,"")</f>
        <v>930635.78</v>
      </c>
      <c r="N74" s="6"/>
      <c r="O74" s="6">
        <f>Tabela1[[#This Row],[PV Menor]]-Tabela1[[#This Row],[Recebido Principal]]-Tabela1[[#This Row],[Recebíveis Principal]]</f>
        <v>-1120821.44</v>
      </c>
      <c r="P74" s="6">
        <f>SUMIFS(Fluxo!H:H,Fluxo!D:D,Tabela1[[#This Row],[Unidade]],Fluxo!S:S,"&lt;"&amp;EOMONTH(Dados!$E$6,0),Fluxo!U:U,"")</f>
        <v>0</v>
      </c>
      <c r="Q74" s="6"/>
    </row>
    <row r="75" spans="2:17" ht="15.75" customHeight="1">
      <c r="B75" s="5">
        <f>IFERROR(IF(AND(Tabela1[[#This Row],[Status]]&lt;&gt;"Disponível",ROUND(O75,4)=0),1,0),1)</f>
        <v>0</v>
      </c>
      <c r="C75" s="5" t="s">
        <v>134</v>
      </c>
      <c r="D75" s="5" t="str">
        <f>Unidades!C80</f>
        <v>TONS KLABIN</v>
      </c>
      <c r="E75" s="5" t="str">
        <f>Unidades!E80</f>
        <v>Residencial</v>
      </c>
      <c r="F75" s="5" t="str">
        <f>Unidades!F80</f>
        <v>A-0183</v>
      </c>
      <c r="G75" s="5" t="str">
        <f>Unidades!J80</f>
        <v>Quitado</v>
      </c>
      <c r="H75" s="6">
        <f>IFERROR(INDEX(Contratos!F:F,MATCH(Tabela1[[#This Row],[Unidade]],Contratos!N:N,0)),0)</f>
        <v>0</v>
      </c>
      <c r="I75" s="6">
        <f t="shared" si="2"/>
        <v>0</v>
      </c>
      <c r="J75" s="6">
        <f>IFERROR(INDEX(Contratos!F:F,MATCH(Tabela1[[#This Row],[Unidade]],Contratos!N:N,0)),0)</f>
        <v>0</v>
      </c>
      <c r="K75" s="6">
        <f>SUMIFS(Fluxo!H:H,Fluxo!D:D,Tabela1[[#This Row],[Unidade]],Fluxo!U:U,"&lt;="&amp;EOMONTH(Dados!$E$6,0))</f>
        <v>1</v>
      </c>
      <c r="L75" s="6"/>
      <c r="M75" s="6">
        <f>SUMIFS(Fluxo!H:H,Fluxo!D:D,Tabela1[[#This Row],[Unidade]],Fluxo!U:U,"&gt;"&amp;EOMONTH(Dados!$E$6,0))+SUMIFS(Fluxo!H:H,Fluxo!D:D,Tabela1[[#This Row],[Unidade]],Fluxo!U:U,"")</f>
        <v>0</v>
      </c>
      <c r="N75" s="6"/>
      <c r="O75" s="6">
        <f>Tabela1[[#This Row],[PV Menor]]-Tabela1[[#This Row],[Recebido Principal]]-Tabela1[[#This Row],[Recebíveis Principal]]</f>
        <v>-1</v>
      </c>
      <c r="P75" s="6">
        <f>SUMIFS(Fluxo!H:H,Fluxo!D:D,Tabela1[[#This Row],[Unidade]],Fluxo!S:S,"&lt;"&amp;EOMONTH(Dados!$E$6,0),Fluxo!U:U,"")</f>
        <v>0</v>
      </c>
      <c r="Q75" s="6"/>
    </row>
    <row r="76" spans="2:17" ht="15.75" customHeight="1">
      <c r="B76" s="5">
        <f>IFERROR(IF(AND(Tabela1[[#This Row],[Status]]&lt;&gt;"Disponível",ROUND(O76,4)=0),1,0),1)</f>
        <v>1</v>
      </c>
      <c r="C76" s="5" t="s">
        <v>135</v>
      </c>
      <c r="D76" s="5" t="str">
        <f>Unidades!C81</f>
        <v>TONS KLABIN</v>
      </c>
      <c r="E76" s="5" t="str">
        <f>Unidades!E81</f>
        <v>Residencial</v>
      </c>
      <c r="F76" s="5" t="str">
        <f>Unidades!F81</f>
        <v>A-0184</v>
      </c>
      <c r="G76" s="5" t="str">
        <f>Unidades!J81</f>
        <v>Livre</v>
      </c>
      <c r="H76" s="6">
        <f>IFERROR(INDEX(Contratos!F:F,MATCH(Tabela1[[#This Row],[Unidade]],Contratos!N:N,0)),0)</f>
        <v>0</v>
      </c>
      <c r="I76" s="6">
        <f t="shared" si="2"/>
        <v>0</v>
      </c>
      <c r="J76" s="6">
        <f>IFERROR(INDEX(Contratos!F:F,MATCH(Tabela1[[#This Row],[Unidade]],Contratos!N:N,0)),0)</f>
        <v>0</v>
      </c>
      <c r="K76" s="6">
        <f>SUMIFS(Fluxo!H:H,Fluxo!D:D,Tabela1[[#This Row],[Unidade]],Fluxo!U:U,"&lt;="&amp;EOMONTH(Dados!$E$6,0))</f>
        <v>0</v>
      </c>
      <c r="L76" s="6"/>
      <c r="M76" s="6">
        <f>SUMIFS(Fluxo!H:H,Fluxo!D:D,Tabela1[[#This Row],[Unidade]],Fluxo!U:U,"&gt;"&amp;EOMONTH(Dados!$E$6,0))+SUMIFS(Fluxo!H:H,Fluxo!D:D,Tabela1[[#This Row],[Unidade]],Fluxo!U:U,"")</f>
        <v>0</v>
      </c>
      <c r="N76" s="6"/>
      <c r="O76" s="6">
        <f>Tabela1[[#This Row],[PV Menor]]-Tabela1[[#This Row],[Recebido Principal]]-Tabela1[[#This Row],[Recebíveis Principal]]</f>
        <v>0</v>
      </c>
      <c r="P76" s="6">
        <f>SUMIFS(Fluxo!H:H,Fluxo!D:D,Tabela1[[#This Row],[Unidade]],Fluxo!S:S,"&lt;"&amp;EOMONTH(Dados!$E$6,0),Fluxo!U:U,"")</f>
        <v>0</v>
      </c>
      <c r="Q76" s="6"/>
    </row>
    <row r="77" spans="2:17" ht="15.75" customHeight="1">
      <c r="B77" s="5">
        <f>IFERROR(IF(AND(Tabela1[[#This Row],[Status]]&lt;&gt;"Disponível",ROUND(O77,4)=0),1,0),1)</f>
        <v>1</v>
      </c>
      <c r="C77" s="5" t="s">
        <v>136</v>
      </c>
      <c r="D77" s="5" t="str">
        <f>Unidades!C82</f>
        <v>TONS KLABIN</v>
      </c>
      <c r="E77" s="5" t="str">
        <f>Unidades!E82</f>
        <v>Residencial</v>
      </c>
      <c r="F77" s="5" t="str">
        <f>Unidades!F82</f>
        <v>A-0185</v>
      </c>
      <c r="G77" s="5" t="str">
        <f>Unidades!J82</f>
        <v>Livre</v>
      </c>
      <c r="H77" s="6">
        <f>IFERROR(INDEX(Contratos!F:F,MATCH(Tabela1[[#This Row],[Unidade]],Contratos!N:N,0)),0)</f>
        <v>0</v>
      </c>
      <c r="I77" s="6">
        <f t="shared" si="2"/>
        <v>0</v>
      </c>
      <c r="J77" s="6">
        <f>IFERROR(INDEX(Contratos!F:F,MATCH(Tabela1[[#This Row],[Unidade]],Contratos!N:N,0)),0)</f>
        <v>0</v>
      </c>
      <c r="K77" s="6">
        <f>SUMIFS(Fluxo!H:H,Fluxo!D:D,Tabela1[[#This Row],[Unidade]],Fluxo!U:U,"&lt;="&amp;EOMONTH(Dados!$E$6,0))</f>
        <v>0</v>
      </c>
      <c r="L77" s="6"/>
      <c r="M77" s="6">
        <f>SUMIFS(Fluxo!H:H,Fluxo!D:D,Tabela1[[#This Row],[Unidade]],Fluxo!U:U,"&gt;"&amp;EOMONTH(Dados!$E$6,0))+SUMIFS(Fluxo!H:H,Fluxo!D:D,Tabela1[[#This Row],[Unidade]],Fluxo!U:U,"")</f>
        <v>0</v>
      </c>
      <c r="N77" s="6"/>
      <c r="O77" s="6">
        <f>Tabela1[[#This Row],[PV Menor]]-Tabela1[[#This Row],[Recebido Principal]]-Tabela1[[#This Row],[Recebíveis Principal]]</f>
        <v>0</v>
      </c>
      <c r="P77" s="6">
        <f>SUMIFS(Fluxo!H:H,Fluxo!D:D,Tabela1[[#This Row],[Unidade]],Fluxo!S:S,"&lt;"&amp;EOMONTH(Dados!$E$6,0),Fluxo!U:U,"")</f>
        <v>0</v>
      </c>
      <c r="Q77" s="6"/>
    </row>
    <row r="78" spans="2:17" ht="15.75" customHeight="1">
      <c r="B78" s="5">
        <f>IFERROR(IF(AND(Tabela1[[#This Row],[Status]]&lt;&gt;"Disponível",ROUND(O78,4)=0),1,0),1)</f>
        <v>1</v>
      </c>
      <c r="C78" s="5" t="s">
        <v>137</v>
      </c>
      <c r="D78" s="5" t="str">
        <f>Unidades!C83</f>
        <v>TONS KLABIN</v>
      </c>
      <c r="E78" s="5" t="str">
        <f>Unidades!E83</f>
        <v>Residencial</v>
      </c>
      <c r="F78" s="5" t="str">
        <f>Unidades!F83</f>
        <v>A-0191</v>
      </c>
      <c r="G78" s="5" t="str">
        <f>Unidades!J83</f>
        <v>Livre</v>
      </c>
      <c r="H78" s="6">
        <f>IFERROR(INDEX(Contratos!F:F,MATCH(Tabela1[[#This Row],[Unidade]],Contratos!N:N,0)),0)</f>
        <v>0</v>
      </c>
      <c r="I78" s="6">
        <f t="shared" si="2"/>
        <v>0</v>
      </c>
      <c r="J78" s="6">
        <f>IFERROR(INDEX(Contratos!F:F,MATCH(Tabela1[[#This Row],[Unidade]],Contratos!N:N,0)),0)</f>
        <v>0</v>
      </c>
      <c r="K78" s="6">
        <f>SUMIFS(Fluxo!H:H,Fluxo!D:D,Tabela1[[#This Row],[Unidade]],Fluxo!U:U,"&lt;="&amp;EOMONTH(Dados!$E$6,0))</f>
        <v>0</v>
      </c>
      <c r="L78" s="6"/>
      <c r="M78" s="6">
        <f>SUMIFS(Fluxo!H:H,Fluxo!D:D,Tabela1[[#This Row],[Unidade]],Fluxo!U:U,"&gt;"&amp;EOMONTH(Dados!$E$6,0))+SUMIFS(Fluxo!H:H,Fluxo!D:D,Tabela1[[#This Row],[Unidade]],Fluxo!U:U,"")</f>
        <v>0</v>
      </c>
      <c r="N78" s="6"/>
      <c r="O78" s="6">
        <f>Tabela1[[#This Row],[PV Menor]]-Tabela1[[#This Row],[Recebido Principal]]-Tabela1[[#This Row],[Recebíveis Principal]]</f>
        <v>0</v>
      </c>
      <c r="P78" s="6">
        <f>SUMIFS(Fluxo!H:H,Fluxo!D:D,Tabela1[[#This Row],[Unidade]],Fluxo!S:S,"&lt;"&amp;EOMONTH(Dados!$E$6,0),Fluxo!U:U,"")</f>
        <v>0</v>
      </c>
      <c r="Q78" s="6"/>
    </row>
    <row r="79" spans="2:17" ht="15.75" customHeight="1">
      <c r="B79" s="5">
        <f>IFERROR(IF(AND(Tabela1[[#This Row],[Status]]&lt;&gt;"Disponível",ROUND(O79,4)=0),1,0),1)</f>
        <v>1</v>
      </c>
      <c r="C79" s="5" t="s">
        <v>138</v>
      </c>
      <c r="D79" s="5" t="str">
        <f>Unidades!C84</f>
        <v>TONS KLABIN</v>
      </c>
      <c r="E79" s="5" t="str">
        <f>Unidades!E84</f>
        <v>Residencial</v>
      </c>
      <c r="F79" s="5" t="str">
        <f>Unidades!F84</f>
        <v>A-0192</v>
      </c>
      <c r="G79" s="5" t="str">
        <f>Unidades!J84</f>
        <v>Livre</v>
      </c>
      <c r="H79" s="6">
        <f>IFERROR(INDEX(Contratos!F:F,MATCH(Tabela1[[#This Row],[Unidade]],Contratos!N:N,0)),0)</f>
        <v>0</v>
      </c>
      <c r="I79" s="6">
        <f t="shared" si="2"/>
        <v>0</v>
      </c>
      <c r="J79" s="6">
        <f>IFERROR(INDEX(Contratos!F:F,MATCH(Tabela1[[#This Row],[Unidade]],Contratos!N:N,0)),0)</f>
        <v>0</v>
      </c>
      <c r="K79" s="6">
        <f>SUMIFS(Fluxo!H:H,Fluxo!D:D,Tabela1[[#This Row],[Unidade]],Fluxo!U:U,"&lt;="&amp;EOMONTH(Dados!$E$6,0))</f>
        <v>0</v>
      </c>
      <c r="L79" s="6"/>
      <c r="M79" s="6">
        <f>SUMIFS(Fluxo!H:H,Fluxo!D:D,Tabela1[[#This Row],[Unidade]],Fluxo!U:U,"&gt;"&amp;EOMONTH(Dados!$E$6,0))+SUMIFS(Fluxo!H:H,Fluxo!D:D,Tabela1[[#This Row],[Unidade]],Fluxo!U:U,"")</f>
        <v>0</v>
      </c>
      <c r="N79" s="6"/>
      <c r="O79" s="6">
        <f>Tabela1[[#This Row],[PV Menor]]-Tabela1[[#This Row],[Recebido Principal]]-Tabela1[[#This Row],[Recebíveis Principal]]</f>
        <v>0</v>
      </c>
      <c r="P79" s="6">
        <f>SUMIFS(Fluxo!H:H,Fluxo!D:D,Tabela1[[#This Row],[Unidade]],Fluxo!S:S,"&lt;"&amp;EOMONTH(Dados!$E$6,0),Fluxo!U:U,"")</f>
        <v>0</v>
      </c>
      <c r="Q79" s="6"/>
    </row>
    <row r="80" spans="2:17" ht="15.75" customHeight="1">
      <c r="B80" s="5">
        <f>IFERROR(IF(AND(Tabela1[[#This Row],[Status]]&lt;&gt;"Disponível",ROUND(O80,4)=0),1,0),1)</f>
        <v>1</v>
      </c>
      <c r="C80" s="5" t="s">
        <v>139</v>
      </c>
      <c r="D80" s="5" t="str">
        <f>Unidades!C85</f>
        <v>TONS KLABIN</v>
      </c>
      <c r="E80" s="5" t="str">
        <f>Unidades!E85</f>
        <v>Residencial</v>
      </c>
      <c r="F80" s="5" t="str">
        <f>Unidades!F85</f>
        <v>A-0193</v>
      </c>
      <c r="G80" s="5" t="str">
        <f>Unidades!J85</f>
        <v>Livre</v>
      </c>
      <c r="H80" s="6">
        <f>IFERROR(INDEX(Contratos!F:F,MATCH(Tabela1[[#This Row],[Unidade]],Contratos!N:N,0)),0)</f>
        <v>0</v>
      </c>
      <c r="I80" s="6">
        <f t="shared" si="2"/>
        <v>0</v>
      </c>
      <c r="J80" s="6">
        <f>IFERROR(INDEX(Contratos!F:F,MATCH(Tabela1[[#This Row],[Unidade]],Contratos!N:N,0)),0)</f>
        <v>0</v>
      </c>
      <c r="K80" s="6">
        <f>SUMIFS(Fluxo!H:H,Fluxo!D:D,Tabela1[[#This Row],[Unidade]],Fluxo!U:U,"&lt;="&amp;EOMONTH(Dados!$E$6,0))</f>
        <v>0</v>
      </c>
      <c r="L80" s="6"/>
      <c r="M80" s="6">
        <f>SUMIFS(Fluxo!H:H,Fluxo!D:D,Tabela1[[#This Row],[Unidade]],Fluxo!U:U,"&gt;"&amp;EOMONTH(Dados!$E$6,0))+SUMIFS(Fluxo!H:H,Fluxo!D:D,Tabela1[[#This Row],[Unidade]],Fluxo!U:U,"")</f>
        <v>0</v>
      </c>
      <c r="N80" s="6"/>
      <c r="O80" s="6">
        <f>Tabela1[[#This Row],[PV Menor]]-Tabela1[[#This Row],[Recebido Principal]]-Tabela1[[#This Row],[Recebíveis Principal]]</f>
        <v>0</v>
      </c>
      <c r="P80" s="6">
        <f>SUMIFS(Fluxo!H:H,Fluxo!D:D,Tabela1[[#This Row],[Unidade]],Fluxo!S:S,"&lt;"&amp;EOMONTH(Dados!$E$6,0),Fluxo!U:U,"")</f>
        <v>0</v>
      </c>
      <c r="Q80" s="6"/>
    </row>
    <row r="81" spans="2:17" ht="15.75" customHeight="1">
      <c r="B81" s="5">
        <f>IFERROR(IF(AND(Tabela1[[#This Row],[Status]]&lt;&gt;"Disponível",ROUND(O81,4)=0),1,0),1)</f>
        <v>1</v>
      </c>
      <c r="C81" s="5" t="s">
        <v>140</v>
      </c>
      <c r="D81" s="5" t="str">
        <f>Unidades!C74</f>
        <v>TONS KLABIN</v>
      </c>
      <c r="E81" s="5" t="str">
        <f>Unidades!E74</f>
        <v>Residencial</v>
      </c>
      <c r="F81" s="5" t="str">
        <f>Unidades!F74</f>
        <v>A-0194</v>
      </c>
      <c r="G81" s="5" t="str">
        <f>Unidades!J74</f>
        <v>Livre</v>
      </c>
      <c r="H81" s="6">
        <f>IFERROR(INDEX(Contratos!F:F,MATCH(Tabela1[[#This Row],[Unidade]],Contratos!N:N,0)),0)</f>
        <v>0</v>
      </c>
      <c r="I81" s="6">
        <f t="shared" si="2"/>
        <v>0</v>
      </c>
      <c r="J81" s="6">
        <f>IFERROR(INDEX(Contratos!F:F,MATCH(Tabela1[[#This Row],[Unidade]],Contratos!N:N,0)),0)</f>
        <v>0</v>
      </c>
      <c r="K81" s="6">
        <f>SUMIFS(Fluxo!H:H,Fluxo!D:D,Tabela1[[#This Row],[Unidade]],Fluxo!U:U,"&lt;="&amp;EOMONTH(Dados!$E$6,0))</f>
        <v>0</v>
      </c>
      <c r="L81" s="6"/>
      <c r="M81" s="6">
        <f>SUMIFS(Fluxo!H:H,Fluxo!D:D,Tabela1[[#This Row],[Unidade]],Fluxo!U:U,"&gt;"&amp;EOMONTH(Dados!$E$6,0))+SUMIFS(Fluxo!H:H,Fluxo!D:D,Tabela1[[#This Row],[Unidade]],Fluxo!U:U,"")</f>
        <v>0</v>
      </c>
      <c r="N81" s="6"/>
      <c r="O81" s="6">
        <f>Tabela1[[#This Row],[PV Menor]]-Tabela1[[#This Row],[Recebido Principal]]-Tabela1[[#This Row],[Recebíveis Principal]]</f>
        <v>0</v>
      </c>
      <c r="P81" s="6">
        <f>SUMIFS(Fluxo!H:H,Fluxo!D:D,Tabela1[[#This Row],[Unidade]],Fluxo!S:S,"&lt;"&amp;EOMONTH(Dados!$E$6,0),Fluxo!U:U,"")</f>
        <v>0</v>
      </c>
      <c r="Q81" s="6"/>
    </row>
    <row r="82" spans="2:17" ht="15.75" customHeight="1">
      <c r="B82" s="5">
        <f>IFERROR(IF(AND(Tabela1[[#This Row],[Status]]&lt;&gt;"Disponível",ROUND(O82,4)=0),1,0),1)</f>
        <v>1</v>
      </c>
      <c r="C82" s="5" t="s">
        <v>141</v>
      </c>
      <c r="D82" s="5" t="str">
        <f>Unidades!C75</f>
        <v>TONS KLABIN</v>
      </c>
      <c r="E82" s="5" t="str">
        <f>Unidades!E75</f>
        <v>Residencial</v>
      </c>
      <c r="F82" s="5" t="str">
        <f>Unidades!F75</f>
        <v>A-0195</v>
      </c>
      <c r="G82" s="5" t="str">
        <f>Unidades!J75</f>
        <v>Livre</v>
      </c>
      <c r="H82" s="6">
        <f>IFERROR(INDEX(Contratos!F:F,MATCH(Tabela1[[#This Row],[Unidade]],Contratos!N:N,0)),0)</f>
        <v>0</v>
      </c>
      <c r="I82" s="6">
        <f t="shared" si="2"/>
        <v>0</v>
      </c>
      <c r="J82" s="6">
        <f>IFERROR(INDEX(Contratos!F:F,MATCH(Tabela1[[#This Row],[Unidade]],Contratos!N:N,0)),0)</f>
        <v>0</v>
      </c>
      <c r="K82" s="6">
        <f>SUMIFS(Fluxo!H:H,Fluxo!D:D,Tabela1[[#This Row],[Unidade]],Fluxo!U:U,"&lt;="&amp;EOMONTH(Dados!$E$6,0))</f>
        <v>0</v>
      </c>
      <c r="L82" s="6"/>
      <c r="M82" s="6">
        <f>SUMIFS(Fluxo!H:H,Fluxo!D:D,Tabela1[[#This Row],[Unidade]],Fluxo!U:U,"&gt;"&amp;EOMONTH(Dados!$E$6,0))+SUMIFS(Fluxo!H:H,Fluxo!D:D,Tabela1[[#This Row],[Unidade]],Fluxo!U:U,"")</f>
        <v>0</v>
      </c>
      <c r="N82" s="6"/>
      <c r="O82" s="6">
        <f>Tabela1[[#This Row],[PV Menor]]-Tabela1[[#This Row],[Recebido Principal]]-Tabela1[[#This Row],[Recebíveis Principal]]</f>
        <v>0</v>
      </c>
      <c r="P82" s="6">
        <f>SUMIFS(Fluxo!H:H,Fluxo!D:D,Tabela1[[#This Row],[Unidade]],Fluxo!S:S,"&lt;"&amp;EOMONTH(Dados!$E$6,0),Fluxo!U:U,"")</f>
        <v>0</v>
      </c>
      <c r="Q82" s="6"/>
    </row>
    <row r="83" spans="2:17" ht="15.75" customHeight="1">
      <c r="B83" s="5">
        <f>IFERROR(IF(AND(Tabela1[[#This Row],[Status]]&lt;&gt;"Disponível",ROUND(O83,4)=0),1,0),1)</f>
        <v>1</v>
      </c>
      <c r="C83" s="5" t="s">
        <v>142</v>
      </c>
      <c r="D83" s="5" t="str">
        <f>Unidades!C76</f>
        <v>TONS KLABIN</v>
      </c>
      <c r="E83" s="5" t="str">
        <f>Unidades!E76</f>
        <v>Residencial</v>
      </c>
      <c r="F83" s="5" t="str">
        <f>Unidades!F76</f>
        <v>A-0201</v>
      </c>
      <c r="G83" s="5" t="str">
        <f>Unidades!J76</f>
        <v>Livre</v>
      </c>
      <c r="H83" s="6">
        <f>IFERROR(INDEX(Contratos!F:F,MATCH(Tabela1[[#This Row],[Unidade]],Contratos!N:N,0)),0)</f>
        <v>0</v>
      </c>
      <c r="I83" s="6">
        <f t="shared" si="2"/>
        <v>0</v>
      </c>
      <c r="J83" s="6">
        <f>IFERROR(INDEX(Contratos!F:F,MATCH(Tabela1[[#This Row],[Unidade]],Contratos!N:N,0)),0)</f>
        <v>0</v>
      </c>
      <c r="K83" s="6">
        <f>SUMIFS(Fluxo!H:H,Fluxo!D:D,Tabela1[[#This Row],[Unidade]],Fluxo!U:U,"&lt;="&amp;EOMONTH(Dados!$E$6,0))</f>
        <v>0</v>
      </c>
      <c r="L83" s="6"/>
      <c r="M83" s="6">
        <f>SUMIFS(Fluxo!H:H,Fluxo!D:D,Tabela1[[#This Row],[Unidade]],Fluxo!U:U,"&gt;"&amp;EOMONTH(Dados!$E$6,0))+SUMIFS(Fluxo!H:H,Fluxo!D:D,Tabela1[[#This Row],[Unidade]],Fluxo!U:U,"")</f>
        <v>0</v>
      </c>
      <c r="N83" s="6"/>
      <c r="O83" s="6">
        <f>Tabela1[[#This Row],[PV Menor]]-Tabela1[[#This Row],[Recebido Principal]]-Tabela1[[#This Row],[Recebíveis Principal]]</f>
        <v>0</v>
      </c>
      <c r="P83" s="6">
        <f>SUMIFS(Fluxo!H:H,Fluxo!D:D,Tabela1[[#This Row],[Unidade]],Fluxo!S:S,"&lt;"&amp;EOMONTH(Dados!$E$6,0),Fluxo!U:U,"")</f>
        <v>0</v>
      </c>
      <c r="Q83" s="6"/>
    </row>
    <row r="84" spans="2:17" ht="15.75" customHeight="1">
      <c r="B84" s="5">
        <f>IFERROR(IF(AND(Tabela1[[#This Row],[Status]]&lt;&gt;"Disponível",ROUND(O84,4)=0),1,0),1)</f>
        <v>0</v>
      </c>
      <c r="C84" s="5" t="s">
        <v>143</v>
      </c>
      <c r="D84" s="5" t="str">
        <f>Unidades!C77</f>
        <v>TONS KLABIN</v>
      </c>
      <c r="E84" s="5" t="str">
        <f>Unidades!E77</f>
        <v>Residencial</v>
      </c>
      <c r="F84" s="5" t="str">
        <f>Unidades!F77</f>
        <v>A-0202</v>
      </c>
      <c r="G84" s="5" t="str">
        <f>Unidades!J77</f>
        <v>Contrato Assinado</v>
      </c>
      <c r="H84" s="6">
        <f>IFERROR(INDEX(Contratos!F:F,MATCH(Tabela1[[#This Row],[Unidade]],Contratos!N:N,0)),0)</f>
        <v>0</v>
      </c>
      <c r="I84" s="6">
        <f t="shared" si="2"/>
        <v>0</v>
      </c>
      <c r="J84" s="6">
        <f>IFERROR(INDEX(Contratos!F:F,MATCH(Tabela1[[#This Row],[Unidade]],Contratos!N:N,0)),0)</f>
        <v>0</v>
      </c>
      <c r="K84" s="6">
        <f>SUMIFS(Fluxo!H:H,Fluxo!D:D,Tabela1[[#This Row],[Unidade]],Fluxo!U:U,"&lt;="&amp;EOMONTH(Dados!$E$6,0))</f>
        <v>101441.59</v>
      </c>
      <c r="L84" s="6"/>
      <c r="M84" s="6">
        <f>SUMIFS(Fluxo!H:H,Fluxo!D:D,Tabela1[[#This Row],[Unidade]],Fluxo!U:U,"&gt;"&amp;EOMONTH(Dados!$E$6,0))+SUMIFS(Fluxo!H:H,Fluxo!D:D,Tabela1[[#This Row],[Unidade]],Fluxo!U:U,"")</f>
        <v>1094000</v>
      </c>
      <c r="N84" s="6"/>
      <c r="O84" s="6">
        <f>Tabela1[[#This Row],[PV Menor]]-Tabela1[[#This Row],[Recebido Principal]]-Tabela1[[#This Row],[Recebíveis Principal]]</f>
        <v>-1195441.5900000001</v>
      </c>
      <c r="P84" s="6">
        <f>SUMIFS(Fluxo!H:H,Fluxo!D:D,Tabela1[[#This Row],[Unidade]],Fluxo!S:S,"&lt;"&amp;EOMONTH(Dados!$E$6,0),Fluxo!U:U,"")</f>
        <v>0</v>
      </c>
      <c r="Q84" s="6"/>
    </row>
    <row r="85" spans="2:17" ht="15.75" customHeight="1">
      <c r="B85" s="5">
        <f>IFERROR(IF(AND(Tabela1[[#This Row],[Status]]&lt;&gt;"Disponível",ROUND(O85,4)=0),1,0),1)</f>
        <v>0</v>
      </c>
      <c r="C85" s="5" t="s">
        <v>144</v>
      </c>
      <c r="D85" s="5" t="str">
        <f>Unidades!C78</f>
        <v>TONS KLABIN</v>
      </c>
      <c r="E85" s="5" t="str">
        <f>Unidades!E78</f>
        <v>Residencial</v>
      </c>
      <c r="F85" s="5" t="str">
        <f>Unidades!F78</f>
        <v>A-0203</v>
      </c>
      <c r="G85" s="5" t="str">
        <f>Unidades!J78</f>
        <v>Contrato Assinado</v>
      </c>
      <c r="H85" s="6">
        <f>IFERROR(INDEX(Contratos!F:F,MATCH(Tabela1[[#This Row],[Unidade]],Contratos!N:N,0)),0)</f>
        <v>0</v>
      </c>
      <c r="I85" s="6">
        <f t="shared" si="2"/>
        <v>0</v>
      </c>
      <c r="J85" s="6">
        <f>IFERROR(INDEX(Contratos!F:F,MATCH(Tabela1[[#This Row],[Unidade]],Contratos!N:N,0)),0)</f>
        <v>0</v>
      </c>
      <c r="K85" s="6">
        <f>SUMIFS(Fluxo!H:H,Fluxo!D:D,Tabela1[[#This Row],[Unidade]],Fluxo!U:U,"&lt;="&amp;EOMONTH(Dados!$E$6,0))</f>
        <v>45213.740000000005</v>
      </c>
      <c r="L85" s="6"/>
      <c r="M85" s="6">
        <f>SUMIFS(Fluxo!H:H,Fluxo!D:D,Tabela1[[#This Row],[Unidade]],Fluxo!U:U,"&gt;"&amp;EOMONTH(Dados!$E$6,0))+SUMIFS(Fluxo!H:H,Fluxo!D:D,Tabela1[[#This Row],[Unidade]],Fluxo!U:U,"")</f>
        <v>714250.01</v>
      </c>
      <c r="N85" s="6"/>
      <c r="O85" s="6">
        <f>Tabela1[[#This Row],[PV Menor]]-Tabela1[[#This Row],[Recebido Principal]]-Tabela1[[#This Row],[Recebíveis Principal]]</f>
        <v>-759463.75</v>
      </c>
      <c r="P85" s="6">
        <f>SUMIFS(Fluxo!H:H,Fluxo!D:D,Tabela1[[#This Row],[Unidade]],Fluxo!S:S,"&lt;"&amp;EOMONTH(Dados!$E$6,0),Fluxo!U:U,"")</f>
        <v>0</v>
      </c>
      <c r="Q85" s="6"/>
    </row>
    <row r="86" spans="2:17" ht="15.75" customHeight="1">
      <c r="B86" s="5">
        <f>IFERROR(IF(AND(Tabela1[[#This Row],[Status]]&lt;&gt;"Disponível",ROUND(O86,4)=0),1,0),1)</f>
        <v>1</v>
      </c>
      <c r="C86" s="5" t="s">
        <v>145</v>
      </c>
      <c r="D86" s="5" t="str">
        <f>Unidades!C79</f>
        <v>TONS KLABIN</v>
      </c>
      <c r="E86" s="5" t="str">
        <f>Unidades!E79</f>
        <v>Residencial</v>
      </c>
      <c r="F86" s="5" t="str">
        <f>Unidades!F79</f>
        <v>A-0204</v>
      </c>
      <c r="G86" s="5" t="str">
        <f>Unidades!J79</f>
        <v>Livre</v>
      </c>
      <c r="H86" s="6">
        <f>IFERROR(INDEX(Contratos!F:F,MATCH(Tabela1[[#This Row],[Unidade]],Contratos!N:N,0)),0)</f>
        <v>0</v>
      </c>
      <c r="I86" s="6">
        <f t="shared" si="2"/>
        <v>0</v>
      </c>
      <c r="J86" s="6">
        <f>IFERROR(INDEX(Contratos!F:F,MATCH(Tabela1[[#This Row],[Unidade]],Contratos!N:N,0)),0)</f>
        <v>0</v>
      </c>
      <c r="K86" s="6">
        <f>SUMIFS(Fluxo!H:H,Fluxo!D:D,Tabela1[[#This Row],[Unidade]],Fluxo!U:U,"&lt;="&amp;EOMONTH(Dados!$E$6,0))</f>
        <v>0</v>
      </c>
      <c r="L86" s="6"/>
      <c r="M86" s="6">
        <f>SUMIFS(Fluxo!H:H,Fluxo!D:D,Tabela1[[#This Row],[Unidade]],Fluxo!U:U,"&gt;"&amp;EOMONTH(Dados!$E$6,0))+SUMIFS(Fluxo!H:H,Fluxo!D:D,Tabela1[[#This Row],[Unidade]],Fluxo!U:U,"")</f>
        <v>0</v>
      </c>
      <c r="N86" s="6"/>
      <c r="O86" s="6">
        <f>Tabela1[[#This Row],[PV Menor]]-Tabela1[[#This Row],[Recebido Principal]]-Tabela1[[#This Row],[Recebíveis Principal]]</f>
        <v>0</v>
      </c>
      <c r="P86" s="6">
        <f>SUMIFS(Fluxo!H:H,Fluxo!D:D,Tabela1[[#This Row],[Unidade]],Fluxo!S:S,"&lt;"&amp;EOMONTH(Dados!$E$6,0),Fluxo!U:U,"")</f>
        <v>0</v>
      </c>
      <c r="Q86" s="6"/>
    </row>
    <row r="87" spans="2:17" ht="15.75" customHeight="1">
      <c r="B87" s="5">
        <f>IFERROR(IF(AND(Tabela1[[#This Row],[Status]]&lt;&gt;"Disponível",ROUND(O87,4)=0),1,0),1)</f>
        <v>1</v>
      </c>
      <c r="C87" s="5" t="s">
        <v>146</v>
      </c>
      <c r="D87" s="5" t="str">
        <f>Unidades!C68</f>
        <v>TONS KLABIN</v>
      </c>
      <c r="E87" s="5" t="str">
        <f>Unidades!E68</f>
        <v>Residencial</v>
      </c>
      <c r="F87" s="5" t="str">
        <f>Unidades!F68</f>
        <v>A-0205</v>
      </c>
      <c r="G87" s="5" t="str">
        <f>Unidades!J68</f>
        <v>Livre</v>
      </c>
      <c r="H87" s="6">
        <f>IFERROR(INDEX(Contratos!F:F,MATCH(Tabela1[[#This Row],[Unidade]],Contratos!N:N,0)),0)</f>
        <v>0</v>
      </c>
      <c r="I87" s="6">
        <f t="shared" si="2"/>
        <v>0</v>
      </c>
      <c r="J87" s="6">
        <f>IFERROR(INDEX(Contratos!F:F,MATCH(Tabela1[[#This Row],[Unidade]],Contratos!N:N,0)),0)</f>
        <v>0</v>
      </c>
      <c r="K87" s="6">
        <f>SUMIFS(Fluxo!H:H,Fluxo!D:D,Tabela1[[#This Row],[Unidade]],Fluxo!U:U,"&lt;="&amp;EOMONTH(Dados!$E$6,0))</f>
        <v>0</v>
      </c>
      <c r="L87" s="6"/>
      <c r="M87" s="6">
        <f>SUMIFS(Fluxo!H:H,Fluxo!D:D,Tabela1[[#This Row],[Unidade]],Fluxo!U:U,"&gt;"&amp;EOMONTH(Dados!$E$6,0))+SUMIFS(Fluxo!H:H,Fluxo!D:D,Tabela1[[#This Row],[Unidade]],Fluxo!U:U,"")</f>
        <v>0</v>
      </c>
      <c r="N87" s="6"/>
      <c r="O87" s="6">
        <f>Tabela1[[#This Row],[PV Menor]]-Tabela1[[#This Row],[Recebido Principal]]-Tabela1[[#This Row],[Recebíveis Principal]]</f>
        <v>0</v>
      </c>
      <c r="P87" s="6">
        <f>SUMIFS(Fluxo!H:H,Fluxo!D:D,Tabela1[[#This Row],[Unidade]],Fluxo!S:S,"&lt;"&amp;EOMONTH(Dados!$E$6,0),Fluxo!U:U,"")</f>
        <v>0</v>
      </c>
      <c r="Q87" s="6"/>
    </row>
    <row r="88" spans="2:17" ht="15.75" customHeight="1">
      <c r="B88" s="5">
        <f>IFERROR(IF(AND(Tabela1[[#This Row],[Status]]&lt;&gt;"Disponível",ROUND(O88,4)=0),1,0),1)</f>
        <v>1</v>
      </c>
      <c r="C88" s="5" t="s">
        <v>147</v>
      </c>
      <c r="D88" s="5" t="str">
        <f>Unidades!C69</f>
        <v>TONS KLABIN</v>
      </c>
      <c r="E88" s="5" t="str">
        <f>Unidades!E69</f>
        <v>Residencial</v>
      </c>
      <c r="F88" s="5" t="str">
        <f>Unidades!F69</f>
        <v>A-0211</v>
      </c>
      <c r="G88" s="5" t="str">
        <f>Unidades!J69</f>
        <v>Livre</v>
      </c>
      <c r="H88" s="6">
        <f>IFERROR(INDEX(Contratos!F:F,MATCH(Tabela1[[#This Row],[Unidade]],Contratos!N:N,0)),0)</f>
        <v>0</v>
      </c>
      <c r="I88" s="6">
        <f t="shared" si="2"/>
        <v>0</v>
      </c>
      <c r="J88" s="6">
        <f>IFERROR(INDEX(Contratos!F:F,MATCH(Tabela1[[#This Row],[Unidade]],Contratos!N:N,0)),0)</f>
        <v>0</v>
      </c>
      <c r="K88" s="6">
        <f>SUMIFS(Fluxo!H:H,Fluxo!D:D,Tabela1[[#This Row],[Unidade]],Fluxo!U:U,"&lt;="&amp;EOMONTH(Dados!$E$6,0))</f>
        <v>0</v>
      </c>
      <c r="L88" s="6"/>
      <c r="M88" s="6">
        <f>SUMIFS(Fluxo!H:H,Fluxo!D:D,Tabela1[[#This Row],[Unidade]],Fluxo!U:U,"&gt;"&amp;EOMONTH(Dados!$E$6,0))+SUMIFS(Fluxo!H:H,Fluxo!D:D,Tabela1[[#This Row],[Unidade]],Fluxo!U:U,"")</f>
        <v>0</v>
      </c>
      <c r="N88" s="6"/>
      <c r="O88" s="6">
        <f>Tabela1[[#This Row],[PV Menor]]-Tabela1[[#This Row],[Recebido Principal]]-Tabela1[[#This Row],[Recebíveis Principal]]</f>
        <v>0</v>
      </c>
      <c r="P88" s="6">
        <f>SUMIFS(Fluxo!H:H,Fluxo!D:D,Tabela1[[#This Row],[Unidade]],Fluxo!S:S,"&lt;"&amp;EOMONTH(Dados!$E$6,0),Fluxo!U:U,"")</f>
        <v>0</v>
      </c>
      <c r="Q88" s="6"/>
    </row>
    <row r="89" spans="2:17" ht="15.75" customHeight="1">
      <c r="B89" s="5">
        <f>IFERROR(IF(AND(Tabela1[[#This Row],[Status]]&lt;&gt;"Disponível",ROUND(O89,4)=0),1,0),1)</f>
        <v>1</v>
      </c>
      <c r="C89" s="5" t="s">
        <v>148</v>
      </c>
      <c r="D89" s="5" t="str">
        <f>Unidades!C70</f>
        <v>TONS KLABIN</v>
      </c>
      <c r="E89" s="5" t="str">
        <f>Unidades!E70</f>
        <v>Residencial</v>
      </c>
      <c r="F89" s="5" t="str">
        <f>Unidades!F70</f>
        <v>A-0212</v>
      </c>
      <c r="G89" s="5" t="str">
        <f>Unidades!J70</f>
        <v>Livre</v>
      </c>
      <c r="H89" s="6">
        <f>IFERROR(INDEX(Contratos!F:F,MATCH(Tabela1[[#This Row],[Unidade]],Contratos!N:N,0)),0)</f>
        <v>0</v>
      </c>
      <c r="I89" s="6">
        <f t="shared" si="2"/>
        <v>0</v>
      </c>
      <c r="J89" s="6">
        <f>IFERROR(INDEX(Contratos!F:F,MATCH(Tabela1[[#This Row],[Unidade]],Contratos!N:N,0)),0)</f>
        <v>0</v>
      </c>
      <c r="K89" s="6">
        <f>SUMIFS(Fluxo!H:H,Fluxo!D:D,Tabela1[[#This Row],[Unidade]],Fluxo!U:U,"&lt;="&amp;EOMONTH(Dados!$E$6,0))</f>
        <v>0</v>
      </c>
      <c r="L89" s="6"/>
      <c r="M89" s="6">
        <f>SUMIFS(Fluxo!H:H,Fluxo!D:D,Tabela1[[#This Row],[Unidade]],Fluxo!U:U,"&gt;"&amp;EOMONTH(Dados!$E$6,0))+SUMIFS(Fluxo!H:H,Fluxo!D:D,Tabela1[[#This Row],[Unidade]],Fluxo!U:U,"")</f>
        <v>0</v>
      </c>
      <c r="N89" s="6"/>
      <c r="O89" s="6">
        <f>Tabela1[[#This Row],[PV Menor]]-Tabela1[[#This Row],[Recebido Principal]]-Tabela1[[#This Row],[Recebíveis Principal]]</f>
        <v>0</v>
      </c>
      <c r="P89" s="6">
        <f>SUMIFS(Fluxo!H:H,Fluxo!D:D,Tabela1[[#This Row],[Unidade]],Fluxo!S:S,"&lt;"&amp;EOMONTH(Dados!$E$6,0),Fluxo!U:U,"")</f>
        <v>0</v>
      </c>
      <c r="Q89" s="6"/>
    </row>
    <row r="90" spans="2:17" ht="15.75" customHeight="1">
      <c r="B90" s="5">
        <f>IFERROR(IF(AND(Tabela1[[#This Row],[Status]]&lt;&gt;"Disponível",ROUND(O90,4)=0),1,0),1)</f>
        <v>1</v>
      </c>
      <c r="C90" s="5" t="s">
        <v>149</v>
      </c>
      <c r="D90" s="5" t="str">
        <f>Unidades!C71</f>
        <v>TONS KLABIN</v>
      </c>
      <c r="E90" s="5" t="str">
        <f>Unidades!E71</f>
        <v>Residencial</v>
      </c>
      <c r="F90" s="5" t="str">
        <f>Unidades!F71</f>
        <v>A-0213</v>
      </c>
      <c r="G90" s="5" t="str">
        <f>Unidades!J71</f>
        <v>Livre</v>
      </c>
      <c r="H90" s="6">
        <f>IFERROR(INDEX(Contratos!F:F,MATCH(Tabela1[[#This Row],[Unidade]],Contratos!N:N,0)),0)</f>
        <v>0</v>
      </c>
      <c r="I90" s="6">
        <f t="shared" si="2"/>
        <v>0</v>
      </c>
      <c r="J90" s="6">
        <f>IFERROR(INDEX(Contratos!F:F,MATCH(Tabela1[[#This Row],[Unidade]],Contratos!N:N,0)),0)</f>
        <v>0</v>
      </c>
      <c r="K90" s="6">
        <f>SUMIFS(Fluxo!H:H,Fluxo!D:D,Tabela1[[#This Row],[Unidade]],Fluxo!U:U,"&lt;="&amp;EOMONTH(Dados!$E$6,0))</f>
        <v>0</v>
      </c>
      <c r="L90" s="6"/>
      <c r="M90" s="6">
        <f>SUMIFS(Fluxo!H:H,Fluxo!D:D,Tabela1[[#This Row],[Unidade]],Fluxo!U:U,"&gt;"&amp;EOMONTH(Dados!$E$6,0))+SUMIFS(Fluxo!H:H,Fluxo!D:D,Tabela1[[#This Row],[Unidade]],Fluxo!U:U,"")</f>
        <v>0</v>
      </c>
      <c r="N90" s="6"/>
      <c r="O90" s="6">
        <f>Tabela1[[#This Row],[PV Menor]]-Tabela1[[#This Row],[Recebido Principal]]-Tabela1[[#This Row],[Recebíveis Principal]]</f>
        <v>0</v>
      </c>
      <c r="P90" s="6">
        <f>SUMIFS(Fluxo!H:H,Fluxo!D:D,Tabela1[[#This Row],[Unidade]],Fluxo!S:S,"&lt;"&amp;EOMONTH(Dados!$E$6,0),Fluxo!U:U,"")</f>
        <v>0</v>
      </c>
      <c r="Q90" s="6"/>
    </row>
    <row r="91" spans="2:17" ht="15.75" customHeight="1">
      <c r="B91" s="5">
        <f>IFERROR(IF(AND(Tabela1[[#This Row],[Status]]&lt;&gt;"Disponível",ROUND(O91,4)=0),1,0),1)</f>
        <v>1</v>
      </c>
      <c r="C91" s="5" t="s">
        <v>150</v>
      </c>
      <c r="D91" s="5" t="str">
        <f>Unidades!C72</f>
        <v>TONS KLABIN</v>
      </c>
      <c r="E91" s="5" t="str">
        <f>Unidades!E72</f>
        <v>Residencial</v>
      </c>
      <c r="F91" s="5" t="str">
        <f>Unidades!F72</f>
        <v>A-0214</v>
      </c>
      <c r="G91" s="5" t="str">
        <f>Unidades!J72</f>
        <v>Livre</v>
      </c>
      <c r="H91" s="6">
        <f>IFERROR(INDEX(Contratos!F:F,MATCH(Tabela1[[#This Row],[Unidade]],Contratos!N:N,0)),0)</f>
        <v>0</v>
      </c>
      <c r="I91" s="6">
        <f t="shared" si="2"/>
        <v>0</v>
      </c>
      <c r="J91" s="6">
        <f>IFERROR(INDEX(Contratos!F:F,MATCH(Tabela1[[#This Row],[Unidade]],Contratos!N:N,0)),0)</f>
        <v>0</v>
      </c>
      <c r="K91" s="6">
        <f>SUMIFS(Fluxo!H:H,Fluxo!D:D,Tabela1[[#This Row],[Unidade]],Fluxo!U:U,"&lt;="&amp;EOMONTH(Dados!$E$6,0))</f>
        <v>0</v>
      </c>
      <c r="L91" s="6"/>
      <c r="M91" s="6">
        <f>SUMIFS(Fluxo!H:H,Fluxo!D:D,Tabela1[[#This Row],[Unidade]],Fluxo!U:U,"&gt;"&amp;EOMONTH(Dados!$E$6,0))+SUMIFS(Fluxo!H:H,Fluxo!D:D,Tabela1[[#This Row],[Unidade]],Fluxo!U:U,"")</f>
        <v>0</v>
      </c>
      <c r="N91" s="6"/>
      <c r="O91" s="6">
        <f>Tabela1[[#This Row],[PV Menor]]-Tabela1[[#This Row],[Recebido Principal]]-Tabela1[[#This Row],[Recebíveis Principal]]</f>
        <v>0</v>
      </c>
      <c r="P91" s="6">
        <f>SUMIFS(Fluxo!H:H,Fluxo!D:D,Tabela1[[#This Row],[Unidade]],Fluxo!S:S,"&lt;"&amp;EOMONTH(Dados!$E$6,0),Fluxo!U:U,"")</f>
        <v>0</v>
      </c>
      <c r="Q91" s="6"/>
    </row>
    <row r="92" spans="2:17" ht="15.75" customHeight="1">
      <c r="B92" s="5">
        <f>IFERROR(IF(AND(Tabela1[[#This Row],[Status]]&lt;&gt;"Disponível",ROUND(O92,4)=0),1,0),1)</f>
        <v>1</v>
      </c>
      <c r="C92" s="5" t="s">
        <v>151</v>
      </c>
      <c r="D92" s="5" t="str">
        <f>Unidades!C73</f>
        <v>TONS KLABIN</v>
      </c>
      <c r="E92" s="5" t="str">
        <f>Unidades!E73</f>
        <v>Residencial</v>
      </c>
      <c r="F92" s="5" t="str">
        <f>Unidades!F73</f>
        <v>A-0215</v>
      </c>
      <c r="G92" s="5" t="str">
        <f>Unidades!J73</f>
        <v>Livre</v>
      </c>
      <c r="H92" s="6">
        <f>IFERROR(INDEX(Contratos!F:F,MATCH(Tabela1[[#This Row],[Unidade]],Contratos!N:N,0)),0)</f>
        <v>0</v>
      </c>
      <c r="I92" s="6">
        <f t="shared" si="2"/>
        <v>0</v>
      </c>
      <c r="J92" s="6">
        <f>IFERROR(INDEX(Contratos!F:F,MATCH(Tabela1[[#This Row],[Unidade]],Contratos!N:N,0)),0)</f>
        <v>0</v>
      </c>
      <c r="K92" s="6">
        <f>SUMIFS(Fluxo!H:H,Fluxo!D:D,Tabela1[[#This Row],[Unidade]],Fluxo!U:U,"&lt;="&amp;EOMONTH(Dados!$E$6,0))</f>
        <v>0</v>
      </c>
      <c r="L92" s="6"/>
      <c r="M92" s="6">
        <f>SUMIFS(Fluxo!H:H,Fluxo!D:D,Tabela1[[#This Row],[Unidade]],Fluxo!U:U,"&gt;"&amp;EOMONTH(Dados!$E$6,0))+SUMIFS(Fluxo!H:H,Fluxo!D:D,Tabela1[[#This Row],[Unidade]],Fluxo!U:U,"")</f>
        <v>0</v>
      </c>
      <c r="N92" s="6"/>
      <c r="O92" s="6">
        <f>Tabela1[[#This Row],[PV Menor]]-Tabela1[[#This Row],[Recebido Principal]]-Tabela1[[#This Row],[Recebíveis Principal]]</f>
        <v>0</v>
      </c>
      <c r="P92" s="6">
        <f>SUMIFS(Fluxo!H:H,Fluxo!D:D,Tabela1[[#This Row],[Unidade]],Fluxo!S:S,"&lt;"&amp;EOMONTH(Dados!$E$6,0),Fluxo!U:U,"")</f>
        <v>0</v>
      </c>
      <c r="Q92" s="6"/>
    </row>
    <row r="93" spans="2:17" ht="15.75" customHeight="1">
      <c r="B93" s="5">
        <f>IFERROR(IF(AND(Tabela1[[#This Row],[Status]]&lt;&gt;"Disponível",ROUND(O93,4)=0),1,0),1)</f>
        <v>1</v>
      </c>
      <c r="C93" s="5" t="s">
        <v>152</v>
      </c>
      <c r="D93" s="5" t="str">
        <f>Unidades!C62</f>
        <v>TONS KLABIN</v>
      </c>
      <c r="E93" s="5" t="str">
        <f>Unidades!E62</f>
        <v>Residencial</v>
      </c>
      <c r="F93" s="5" t="str">
        <f>Unidades!F62</f>
        <v>A-0221</v>
      </c>
      <c r="G93" s="5" t="str">
        <f>Unidades!J62</f>
        <v>Livre</v>
      </c>
      <c r="H93" s="6">
        <f>IFERROR(INDEX(Contratos!F:F,MATCH(Tabela1[[#This Row],[Unidade]],Contratos!N:N,0)),0)</f>
        <v>0</v>
      </c>
      <c r="I93" s="6">
        <f t="shared" si="2"/>
        <v>0</v>
      </c>
      <c r="J93" s="6">
        <f>IFERROR(INDEX(Contratos!F:F,MATCH(Tabela1[[#This Row],[Unidade]],Contratos!N:N,0)),0)</f>
        <v>0</v>
      </c>
      <c r="K93" s="6">
        <f>SUMIFS(Fluxo!H:H,Fluxo!D:D,Tabela1[[#This Row],[Unidade]],Fluxo!U:U,"&lt;="&amp;EOMONTH(Dados!$E$6,0))</f>
        <v>0</v>
      </c>
      <c r="L93" s="6"/>
      <c r="M93" s="6">
        <f>SUMIFS(Fluxo!H:H,Fluxo!D:D,Tabela1[[#This Row],[Unidade]],Fluxo!U:U,"&gt;"&amp;EOMONTH(Dados!$E$6,0))+SUMIFS(Fluxo!H:H,Fluxo!D:D,Tabela1[[#This Row],[Unidade]],Fluxo!U:U,"")</f>
        <v>0</v>
      </c>
      <c r="N93" s="6"/>
      <c r="O93" s="6">
        <f>Tabela1[[#This Row],[PV Menor]]-Tabela1[[#This Row],[Recebido Principal]]-Tabela1[[#This Row],[Recebíveis Principal]]</f>
        <v>0</v>
      </c>
      <c r="P93" s="6">
        <f>SUMIFS(Fluxo!H:H,Fluxo!D:D,Tabela1[[#This Row],[Unidade]],Fluxo!S:S,"&lt;"&amp;EOMONTH(Dados!$E$6,0),Fluxo!U:U,"")</f>
        <v>0</v>
      </c>
      <c r="Q93" s="6"/>
    </row>
    <row r="94" spans="2:17" ht="15.75" customHeight="1">
      <c r="B94" s="5">
        <f>IFERROR(IF(AND(Tabela1[[#This Row],[Status]]&lt;&gt;"Disponível",ROUND(O94,4)=0),1,0),1)</f>
        <v>1</v>
      </c>
      <c r="C94" s="5" t="s">
        <v>153</v>
      </c>
      <c r="D94" s="5" t="str">
        <f>Unidades!C63</f>
        <v>TONS KLABIN</v>
      </c>
      <c r="E94" s="5" t="str">
        <f>Unidades!E63</f>
        <v>Residencial</v>
      </c>
      <c r="F94" s="5" t="str">
        <f>Unidades!F63</f>
        <v>A-0222</v>
      </c>
      <c r="G94" s="5" t="str">
        <f>Unidades!J63</f>
        <v>Livre</v>
      </c>
      <c r="H94" s="6">
        <f>IFERROR(INDEX(Contratos!F:F,MATCH(Tabela1[[#This Row],[Unidade]],Contratos!N:N,0)),0)</f>
        <v>0</v>
      </c>
      <c r="I94" s="6">
        <f t="shared" si="2"/>
        <v>0</v>
      </c>
      <c r="J94" s="6">
        <f>IFERROR(INDEX(Contratos!F:F,MATCH(Tabela1[[#This Row],[Unidade]],Contratos!N:N,0)),0)</f>
        <v>0</v>
      </c>
      <c r="K94" s="6">
        <f>SUMIFS(Fluxo!H:H,Fluxo!D:D,Tabela1[[#This Row],[Unidade]],Fluxo!U:U,"&lt;="&amp;EOMONTH(Dados!$E$6,0))</f>
        <v>0</v>
      </c>
      <c r="L94" s="6"/>
      <c r="M94" s="6">
        <f>SUMIFS(Fluxo!H:H,Fluxo!D:D,Tabela1[[#This Row],[Unidade]],Fluxo!U:U,"&gt;"&amp;EOMONTH(Dados!$E$6,0))+SUMIFS(Fluxo!H:H,Fluxo!D:D,Tabela1[[#This Row],[Unidade]],Fluxo!U:U,"")</f>
        <v>0</v>
      </c>
      <c r="N94" s="6"/>
      <c r="O94" s="6">
        <f>Tabela1[[#This Row],[PV Menor]]-Tabela1[[#This Row],[Recebido Principal]]-Tabela1[[#This Row],[Recebíveis Principal]]</f>
        <v>0</v>
      </c>
      <c r="P94" s="6">
        <f>SUMIFS(Fluxo!H:H,Fluxo!D:D,Tabela1[[#This Row],[Unidade]],Fluxo!S:S,"&lt;"&amp;EOMONTH(Dados!$E$6,0),Fluxo!U:U,"")</f>
        <v>0</v>
      </c>
      <c r="Q94" s="6"/>
    </row>
    <row r="95" spans="2:17" ht="15.75" customHeight="1">
      <c r="B95" s="5">
        <f>IFERROR(IF(AND(Tabela1[[#This Row],[Status]]&lt;&gt;"Disponível",ROUND(O95,4)=0),1,0),1)</f>
        <v>1</v>
      </c>
      <c r="C95" s="5" t="s">
        <v>154</v>
      </c>
      <c r="D95" s="5" t="str">
        <f>Unidades!C64</f>
        <v>TONS KLABIN</v>
      </c>
      <c r="E95" s="5" t="str">
        <f>Unidades!E64</f>
        <v>Residencial</v>
      </c>
      <c r="F95" s="5" t="str">
        <f>Unidades!F64</f>
        <v>A-0223</v>
      </c>
      <c r="G95" s="5" t="str">
        <f>Unidades!J64</f>
        <v>Livre</v>
      </c>
      <c r="H95" s="6">
        <f>IFERROR(INDEX(Contratos!F:F,MATCH(Tabela1[[#This Row],[Unidade]],Contratos!N:N,0)),0)</f>
        <v>0</v>
      </c>
      <c r="I95" s="6">
        <f t="shared" si="2"/>
        <v>0</v>
      </c>
      <c r="J95" s="6">
        <f>IFERROR(INDEX(Contratos!F:F,MATCH(Tabela1[[#This Row],[Unidade]],Contratos!N:N,0)),0)</f>
        <v>0</v>
      </c>
      <c r="K95" s="6">
        <f>SUMIFS(Fluxo!H:H,Fluxo!D:D,Tabela1[[#This Row],[Unidade]],Fluxo!U:U,"&lt;="&amp;EOMONTH(Dados!$E$6,0))</f>
        <v>0</v>
      </c>
      <c r="L95" s="6"/>
      <c r="M95" s="6">
        <f>SUMIFS(Fluxo!H:H,Fluxo!D:D,Tabela1[[#This Row],[Unidade]],Fluxo!U:U,"&gt;"&amp;EOMONTH(Dados!$E$6,0))+SUMIFS(Fluxo!H:H,Fluxo!D:D,Tabela1[[#This Row],[Unidade]],Fluxo!U:U,"")</f>
        <v>0</v>
      </c>
      <c r="N95" s="6"/>
      <c r="O95" s="6">
        <f>Tabela1[[#This Row],[PV Menor]]-Tabela1[[#This Row],[Recebido Principal]]-Tabela1[[#This Row],[Recebíveis Principal]]</f>
        <v>0</v>
      </c>
      <c r="P95" s="6">
        <f>SUMIFS(Fluxo!H:H,Fluxo!D:D,Tabela1[[#This Row],[Unidade]],Fluxo!S:S,"&lt;"&amp;EOMONTH(Dados!$E$6,0),Fluxo!U:U,"")</f>
        <v>0</v>
      </c>
      <c r="Q95" s="6"/>
    </row>
    <row r="96" spans="2:17" ht="15.75" customHeight="1">
      <c r="B96" s="5">
        <f>IFERROR(IF(AND(Tabela1[[#This Row],[Status]]&lt;&gt;"Disponível",ROUND(O96,4)=0),1,0),1)</f>
        <v>0</v>
      </c>
      <c r="C96" s="5" t="s">
        <v>155</v>
      </c>
      <c r="D96" s="5" t="str">
        <f>Unidades!C65</f>
        <v>TONS KLABIN</v>
      </c>
      <c r="E96" s="5" t="str">
        <f>Unidades!E65</f>
        <v>Residencial</v>
      </c>
      <c r="F96" s="5" t="str">
        <f>Unidades!F65</f>
        <v>A-0224</v>
      </c>
      <c r="G96" s="5" t="str">
        <f>Unidades!J65</f>
        <v>Contrato Assinado</v>
      </c>
      <c r="H96" s="6">
        <f>IFERROR(INDEX(Contratos!F:F,MATCH(Tabela1[[#This Row],[Unidade]],Contratos!N:N,0)),0)</f>
        <v>0</v>
      </c>
      <c r="I96" s="6">
        <f t="shared" si="2"/>
        <v>0</v>
      </c>
      <c r="J96" s="6">
        <f>IFERROR(INDEX(Contratos!F:F,MATCH(Tabela1[[#This Row],[Unidade]],Contratos!N:N,0)),0)</f>
        <v>0</v>
      </c>
      <c r="K96" s="6">
        <f>SUMIFS(Fluxo!H:H,Fluxo!D:D,Tabela1[[#This Row],[Unidade]],Fluxo!U:U,"&lt;="&amp;EOMONTH(Dados!$E$6,0))</f>
        <v>175473</v>
      </c>
      <c r="L96" s="6"/>
      <c r="M96" s="6">
        <f>SUMIFS(Fluxo!H:H,Fluxo!D:D,Tabela1[[#This Row],[Unidade]],Fluxo!U:U,"&gt;"&amp;EOMONTH(Dados!$E$6,0))+SUMIFS(Fluxo!H:H,Fluxo!D:D,Tabela1[[#This Row],[Unidade]],Fluxo!U:U,"")</f>
        <v>968127</v>
      </c>
      <c r="N96" s="6"/>
      <c r="O96" s="6">
        <f>Tabela1[[#This Row],[PV Menor]]-Tabela1[[#This Row],[Recebido Principal]]-Tabela1[[#This Row],[Recebíveis Principal]]</f>
        <v>-1143600</v>
      </c>
      <c r="P96" s="6">
        <f>SUMIFS(Fluxo!H:H,Fluxo!D:D,Tabela1[[#This Row],[Unidade]],Fluxo!S:S,"&lt;"&amp;EOMONTH(Dados!$E$6,0),Fluxo!U:U,"")</f>
        <v>0</v>
      </c>
      <c r="Q96" s="6"/>
    </row>
    <row r="97" spans="2:17" ht="15.75" customHeight="1">
      <c r="B97" s="5">
        <f>IFERROR(IF(AND(Tabela1[[#This Row],[Status]]&lt;&gt;"Disponível",ROUND(O97,4)=0),1,0),1)</f>
        <v>1</v>
      </c>
      <c r="C97" s="5" t="s">
        <v>156</v>
      </c>
      <c r="D97" s="5" t="str">
        <f>Unidades!C66</f>
        <v>TONS KLABIN</v>
      </c>
      <c r="E97" s="5" t="str">
        <f>Unidades!E66</f>
        <v>Residencial</v>
      </c>
      <c r="F97" s="5" t="str">
        <f>Unidades!F66</f>
        <v>A-0225</v>
      </c>
      <c r="G97" s="5" t="str">
        <f>Unidades!J66</f>
        <v>Livre</v>
      </c>
      <c r="H97" s="6">
        <f>IFERROR(INDEX(Contratos!F:F,MATCH(Tabela1[[#This Row],[Unidade]],Contratos!N:N,0)),0)</f>
        <v>0</v>
      </c>
      <c r="I97" s="6">
        <f t="shared" si="2"/>
        <v>0</v>
      </c>
      <c r="J97" s="6">
        <f>IFERROR(INDEX(Contratos!F:F,MATCH(Tabela1[[#This Row],[Unidade]],Contratos!N:N,0)),0)</f>
        <v>0</v>
      </c>
      <c r="K97" s="6">
        <f>SUMIFS(Fluxo!H:H,Fluxo!D:D,Tabela1[[#This Row],[Unidade]],Fluxo!U:U,"&lt;="&amp;EOMONTH(Dados!$E$6,0))</f>
        <v>0</v>
      </c>
      <c r="L97" s="6"/>
      <c r="M97" s="6">
        <f>SUMIFS(Fluxo!H:H,Fluxo!D:D,Tabela1[[#This Row],[Unidade]],Fluxo!U:U,"&gt;"&amp;EOMONTH(Dados!$E$6,0))+SUMIFS(Fluxo!H:H,Fluxo!D:D,Tabela1[[#This Row],[Unidade]],Fluxo!U:U,"")</f>
        <v>0</v>
      </c>
      <c r="N97" s="6"/>
      <c r="O97" s="6">
        <f>Tabela1[[#This Row],[PV Menor]]-Tabela1[[#This Row],[Recebido Principal]]-Tabela1[[#This Row],[Recebíveis Principal]]</f>
        <v>0</v>
      </c>
      <c r="P97" s="6">
        <f>SUMIFS(Fluxo!H:H,Fluxo!D:D,Tabela1[[#This Row],[Unidade]],Fluxo!S:S,"&lt;"&amp;EOMONTH(Dados!$E$6,0),Fluxo!U:U,"")</f>
        <v>0</v>
      </c>
      <c r="Q97" s="6"/>
    </row>
    <row r="98" spans="2:17" ht="15.75" customHeight="1">
      <c r="B98" s="5">
        <f>IFERROR(IF(AND(Tabela1[[#This Row],[Status]]&lt;&gt;"Disponível",ROUND(O98,4)=0),1,0),1)</f>
        <v>1</v>
      </c>
      <c r="C98" s="5" t="s">
        <v>157</v>
      </c>
      <c r="D98" s="5" t="str">
        <f>Unidades!C67</f>
        <v>TONS KLABIN</v>
      </c>
      <c r="E98" s="5" t="str">
        <f>Unidades!E67</f>
        <v>Residencial</v>
      </c>
      <c r="F98" s="5" t="str">
        <f>Unidades!F67</f>
        <v>A-0231</v>
      </c>
      <c r="G98" s="5" t="str">
        <f>Unidades!J67</f>
        <v>Livre</v>
      </c>
      <c r="H98" s="6">
        <f>IFERROR(INDEX(Contratos!F:F,MATCH(Tabela1[[#This Row],[Unidade]],Contratos!N:N,0)),0)</f>
        <v>0</v>
      </c>
      <c r="I98" s="6">
        <f t="shared" si="2"/>
        <v>0</v>
      </c>
      <c r="J98" s="6">
        <f>IFERROR(INDEX(Contratos!F:F,MATCH(Tabela1[[#This Row],[Unidade]],Contratos!N:N,0)),0)</f>
        <v>0</v>
      </c>
      <c r="K98" s="6">
        <f>SUMIFS(Fluxo!H:H,Fluxo!D:D,Tabela1[[#This Row],[Unidade]],Fluxo!U:U,"&lt;="&amp;EOMONTH(Dados!$E$6,0))</f>
        <v>0</v>
      </c>
      <c r="L98" s="6"/>
      <c r="M98" s="6">
        <f>SUMIFS(Fluxo!H:H,Fluxo!D:D,Tabela1[[#This Row],[Unidade]],Fluxo!U:U,"&gt;"&amp;EOMONTH(Dados!$E$6,0))+SUMIFS(Fluxo!H:H,Fluxo!D:D,Tabela1[[#This Row],[Unidade]],Fluxo!U:U,"")</f>
        <v>0</v>
      </c>
      <c r="N98" s="6"/>
      <c r="O98" s="6">
        <f>Tabela1[[#This Row],[PV Menor]]-Tabela1[[#This Row],[Recebido Principal]]-Tabela1[[#This Row],[Recebíveis Principal]]</f>
        <v>0</v>
      </c>
      <c r="P98" s="6">
        <f>SUMIFS(Fluxo!H:H,Fluxo!D:D,Tabela1[[#This Row],[Unidade]],Fluxo!S:S,"&lt;"&amp;EOMONTH(Dados!$E$6,0),Fluxo!U:U,"")</f>
        <v>0</v>
      </c>
      <c r="Q98" s="6"/>
    </row>
    <row r="99" spans="2:17" ht="15.75" customHeight="1">
      <c r="B99" s="5">
        <f>IFERROR(IF(AND(Tabela1[[#This Row],[Status]]&lt;&gt;"Disponível",ROUND(O99,4)=0),1,0),1)</f>
        <v>0</v>
      </c>
      <c r="C99" s="5" t="s">
        <v>158</v>
      </c>
      <c r="D99" s="5" t="str">
        <f>Unidades!C56</f>
        <v>TONS KLABIN</v>
      </c>
      <c r="E99" s="5" t="str">
        <f>Unidades!E56</f>
        <v>Residencial</v>
      </c>
      <c r="F99" s="5" t="str">
        <f>Unidades!F56</f>
        <v>A-0232</v>
      </c>
      <c r="G99" s="5" t="str">
        <f>Unidades!J56</f>
        <v>Contrato Assinado</v>
      </c>
      <c r="H99" s="6">
        <f>IFERROR(INDEX(Contratos!F:F,MATCH(Tabela1[[#This Row],[Unidade]],Contratos!N:N,0)),0)</f>
        <v>0</v>
      </c>
      <c r="I99" s="6">
        <f t="shared" ref="I99:I130" si="3">IFERROR(H99-J99,"")</f>
        <v>0</v>
      </c>
      <c r="J99" s="6">
        <f>IFERROR(INDEX(Contratos!F:F,MATCH(Tabela1[[#This Row],[Unidade]],Contratos!N:N,0)),0)</f>
        <v>0</v>
      </c>
      <c r="K99" s="6">
        <f>SUMIFS(Fluxo!H:H,Fluxo!D:D,Tabela1[[#This Row],[Unidade]],Fluxo!U:U,"&lt;="&amp;EOMONTH(Dados!$E$6,0))</f>
        <v>84943.21</v>
      </c>
      <c r="L99" s="6"/>
      <c r="M99" s="6">
        <f>SUMIFS(Fluxo!H:H,Fluxo!D:D,Tabela1[[#This Row],[Unidade]],Fluxo!U:U,"&gt;"&amp;EOMONTH(Dados!$E$6,0))+SUMIFS(Fluxo!H:H,Fluxo!D:D,Tabela1[[#This Row],[Unidade]],Fluxo!U:U,"")</f>
        <v>1125673.27</v>
      </c>
      <c r="N99" s="6"/>
      <c r="O99" s="6">
        <f>Tabela1[[#This Row],[PV Menor]]-Tabela1[[#This Row],[Recebido Principal]]-Tabela1[[#This Row],[Recebíveis Principal]]</f>
        <v>-1210616.48</v>
      </c>
      <c r="P99" s="6">
        <f>SUMIFS(Fluxo!H:H,Fluxo!D:D,Tabela1[[#This Row],[Unidade]],Fluxo!S:S,"&lt;"&amp;EOMONTH(Dados!$E$6,0),Fluxo!U:U,"")</f>
        <v>0</v>
      </c>
      <c r="Q99" s="6"/>
    </row>
    <row r="100" spans="2:17" ht="15.75" customHeight="1">
      <c r="B100" s="5">
        <f>IFERROR(IF(AND(Tabela1[[#This Row],[Status]]&lt;&gt;"Disponível",ROUND(O100,4)=0),1,0),1)</f>
        <v>1</v>
      </c>
      <c r="C100" s="5" t="s">
        <v>159</v>
      </c>
      <c r="D100" s="5" t="str">
        <f>Unidades!C57</f>
        <v>TONS KLABIN</v>
      </c>
      <c r="E100" s="5" t="str">
        <f>Unidades!E57</f>
        <v>Residencial</v>
      </c>
      <c r="F100" s="5" t="str">
        <f>Unidades!F57</f>
        <v>A-0233</v>
      </c>
      <c r="G100" s="5" t="str">
        <f>Unidades!J57</f>
        <v>Livre</v>
      </c>
      <c r="H100" s="6">
        <f>IFERROR(INDEX(Contratos!F:F,MATCH(Tabela1[[#This Row],[Unidade]],Contratos!N:N,0)),0)</f>
        <v>0</v>
      </c>
      <c r="I100" s="6">
        <f t="shared" si="3"/>
        <v>0</v>
      </c>
      <c r="J100" s="6">
        <f>IFERROR(INDEX(Contratos!F:F,MATCH(Tabela1[[#This Row],[Unidade]],Contratos!N:N,0)),0)</f>
        <v>0</v>
      </c>
      <c r="K100" s="6">
        <f>SUMIFS(Fluxo!H:H,Fluxo!D:D,Tabela1[[#This Row],[Unidade]],Fluxo!U:U,"&lt;="&amp;EOMONTH(Dados!$E$6,0))</f>
        <v>0</v>
      </c>
      <c r="L100" s="6"/>
      <c r="M100" s="6">
        <f>SUMIFS(Fluxo!H:H,Fluxo!D:D,Tabela1[[#This Row],[Unidade]],Fluxo!U:U,"&gt;"&amp;EOMONTH(Dados!$E$6,0))+SUMIFS(Fluxo!H:H,Fluxo!D:D,Tabela1[[#This Row],[Unidade]],Fluxo!U:U,"")</f>
        <v>0</v>
      </c>
      <c r="N100" s="6"/>
      <c r="O100" s="6">
        <f>Tabela1[[#This Row],[PV Menor]]-Tabela1[[#This Row],[Recebido Principal]]-Tabela1[[#This Row],[Recebíveis Principal]]</f>
        <v>0</v>
      </c>
      <c r="P100" s="6">
        <f>SUMIFS(Fluxo!H:H,Fluxo!D:D,Tabela1[[#This Row],[Unidade]],Fluxo!S:S,"&lt;"&amp;EOMONTH(Dados!$E$6,0),Fluxo!U:U,"")</f>
        <v>0</v>
      </c>
      <c r="Q100" s="6"/>
    </row>
    <row r="101" spans="2:17" ht="15.75" customHeight="1">
      <c r="B101" s="5">
        <f>IFERROR(IF(AND(Tabela1[[#This Row],[Status]]&lt;&gt;"Disponível",ROUND(O101,4)=0),1,0),1)</f>
        <v>0</v>
      </c>
      <c r="C101" s="5" t="s">
        <v>160</v>
      </c>
      <c r="D101" s="5" t="str">
        <f>Unidades!C58</f>
        <v>TONS KLABIN</v>
      </c>
      <c r="E101" s="5" t="str">
        <f>Unidades!E58</f>
        <v>Residencial</v>
      </c>
      <c r="F101" s="5" t="str">
        <f>Unidades!F58</f>
        <v>A-0234</v>
      </c>
      <c r="G101" s="5" t="str">
        <f>Unidades!J58</f>
        <v>Contrato Assinado</v>
      </c>
      <c r="H101" s="6">
        <f>IFERROR(INDEX(Contratos!F:F,MATCH(Tabela1[[#This Row],[Unidade]],Contratos!N:N,0)),0)</f>
        <v>0</v>
      </c>
      <c r="I101" s="6">
        <f t="shared" si="3"/>
        <v>0</v>
      </c>
      <c r="J101" s="6">
        <f>IFERROR(INDEX(Contratos!F:F,MATCH(Tabela1[[#This Row],[Unidade]],Contratos!N:N,0)),0)</f>
        <v>0</v>
      </c>
      <c r="K101" s="6">
        <f>SUMIFS(Fluxo!H:H,Fluxo!D:D,Tabela1[[#This Row],[Unidade]],Fluxo!U:U,"&lt;="&amp;EOMONTH(Dados!$E$6,0))</f>
        <v>36500</v>
      </c>
      <c r="L101" s="6"/>
      <c r="M101" s="6">
        <f>SUMIFS(Fluxo!H:H,Fluxo!D:D,Tabela1[[#This Row],[Unidade]],Fluxo!U:U,"&gt;"&amp;EOMONTH(Dados!$E$6,0))+SUMIFS(Fluxo!H:H,Fluxo!D:D,Tabela1[[#This Row],[Unidade]],Fluxo!U:U,"")</f>
        <v>1205000</v>
      </c>
      <c r="N101" s="6"/>
      <c r="O101" s="6">
        <f>Tabela1[[#This Row],[PV Menor]]-Tabela1[[#This Row],[Recebido Principal]]-Tabela1[[#This Row],[Recebíveis Principal]]</f>
        <v>-1241500</v>
      </c>
      <c r="P101" s="6">
        <f>SUMIFS(Fluxo!H:H,Fluxo!D:D,Tabela1[[#This Row],[Unidade]],Fluxo!S:S,"&lt;"&amp;EOMONTH(Dados!$E$6,0),Fluxo!U:U,"")</f>
        <v>0</v>
      </c>
      <c r="Q101" s="6"/>
    </row>
    <row r="102" spans="2:17" ht="15.75" customHeight="1">
      <c r="B102" s="5">
        <f>IFERROR(IF(AND(Tabela1[[#This Row],[Status]]&lt;&gt;"Disponível",ROUND(O102,4)=0),1,0),1)</f>
        <v>1</v>
      </c>
      <c r="C102" s="5" t="s">
        <v>161</v>
      </c>
      <c r="D102" s="5" t="str">
        <f>Unidades!C59</f>
        <v>TONS KLABIN</v>
      </c>
      <c r="E102" s="5" t="str">
        <f>Unidades!E59</f>
        <v>Residencial</v>
      </c>
      <c r="F102" s="5" t="str">
        <f>Unidades!F59</f>
        <v>A-0235</v>
      </c>
      <c r="G102" s="5" t="str">
        <f>Unidades!J59</f>
        <v>Livre</v>
      </c>
      <c r="H102" s="6">
        <f>IFERROR(INDEX(Contratos!F:F,MATCH(Tabela1[[#This Row],[Unidade]],Contratos!N:N,0)),0)</f>
        <v>0</v>
      </c>
      <c r="I102" s="6">
        <f t="shared" si="3"/>
        <v>0</v>
      </c>
      <c r="J102" s="6">
        <f>IFERROR(INDEX(Contratos!F:F,MATCH(Tabela1[[#This Row],[Unidade]],Contratos!N:N,0)),0)</f>
        <v>0</v>
      </c>
      <c r="K102" s="6">
        <f>SUMIFS(Fluxo!H:H,Fluxo!D:D,Tabela1[[#This Row],[Unidade]],Fluxo!U:U,"&lt;="&amp;EOMONTH(Dados!$E$6,0))</f>
        <v>0</v>
      </c>
      <c r="L102" s="6"/>
      <c r="M102" s="6">
        <f>SUMIFS(Fluxo!H:H,Fluxo!D:D,Tabela1[[#This Row],[Unidade]],Fluxo!U:U,"&gt;"&amp;EOMONTH(Dados!$E$6,0))+SUMIFS(Fluxo!H:H,Fluxo!D:D,Tabela1[[#This Row],[Unidade]],Fluxo!U:U,"")</f>
        <v>0</v>
      </c>
      <c r="N102" s="6"/>
      <c r="O102" s="6">
        <f>Tabela1[[#This Row],[PV Menor]]-Tabela1[[#This Row],[Recebido Principal]]-Tabela1[[#This Row],[Recebíveis Principal]]</f>
        <v>0</v>
      </c>
      <c r="P102" s="6">
        <f>SUMIFS(Fluxo!H:H,Fluxo!D:D,Tabela1[[#This Row],[Unidade]],Fluxo!S:S,"&lt;"&amp;EOMONTH(Dados!$E$6,0),Fluxo!U:U,"")</f>
        <v>0</v>
      </c>
      <c r="Q102" s="6"/>
    </row>
    <row r="103" spans="2:17" ht="15.75" customHeight="1">
      <c r="B103" s="5">
        <f>IFERROR(IF(AND(Tabela1[[#This Row],[Status]]&lt;&gt;"Disponível",ROUND(O103,4)=0),1,0),1)</f>
        <v>1</v>
      </c>
      <c r="C103" s="5" t="s">
        <v>162</v>
      </c>
      <c r="D103" s="5" t="str">
        <f>Unidades!C60</f>
        <v>TONS KLABIN</v>
      </c>
      <c r="E103" s="5" t="str">
        <f>Unidades!E60</f>
        <v>Residencial</v>
      </c>
      <c r="F103" s="5" t="str">
        <f>Unidades!F60</f>
        <v>A-0241</v>
      </c>
      <c r="G103" s="5" t="str">
        <f>Unidades!J60</f>
        <v>Livre</v>
      </c>
      <c r="H103" s="6">
        <f>IFERROR(INDEX(Contratos!F:F,MATCH(Tabela1[[#This Row],[Unidade]],Contratos!N:N,0)),0)</f>
        <v>0</v>
      </c>
      <c r="I103" s="6">
        <f t="shared" si="3"/>
        <v>0</v>
      </c>
      <c r="J103" s="6">
        <f>IFERROR(INDEX(Contratos!F:F,MATCH(Tabela1[[#This Row],[Unidade]],Contratos!N:N,0)),0)</f>
        <v>0</v>
      </c>
      <c r="K103" s="6">
        <f>SUMIFS(Fluxo!H:H,Fluxo!D:D,Tabela1[[#This Row],[Unidade]],Fluxo!U:U,"&lt;="&amp;EOMONTH(Dados!$E$6,0))</f>
        <v>0</v>
      </c>
      <c r="L103" s="6"/>
      <c r="M103" s="6">
        <f>SUMIFS(Fluxo!H:H,Fluxo!D:D,Tabela1[[#This Row],[Unidade]],Fluxo!U:U,"&gt;"&amp;EOMONTH(Dados!$E$6,0))+SUMIFS(Fluxo!H:H,Fluxo!D:D,Tabela1[[#This Row],[Unidade]],Fluxo!U:U,"")</f>
        <v>0</v>
      </c>
      <c r="N103" s="6"/>
      <c r="O103" s="6">
        <f>Tabela1[[#This Row],[PV Menor]]-Tabela1[[#This Row],[Recebido Principal]]-Tabela1[[#This Row],[Recebíveis Principal]]</f>
        <v>0</v>
      </c>
      <c r="P103" s="6">
        <f>SUMIFS(Fluxo!H:H,Fluxo!D:D,Tabela1[[#This Row],[Unidade]],Fluxo!S:S,"&lt;"&amp;EOMONTH(Dados!$E$6,0),Fluxo!U:U,"")</f>
        <v>0</v>
      </c>
      <c r="Q103" s="6"/>
    </row>
    <row r="104" spans="2:17" ht="15.75" customHeight="1">
      <c r="B104" s="5">
        <f>IFERROR(IF(AND(Tabela1[[#This Row],[Status]]&lt;&gt;"Disponível",ROUND(O104,4)=0),1,0),1)</f>
        <v>1</v>
      </c>
      <c r="C104" s="5" t="s">
        <v>163</v>
      </c>
      <c r="D104" s="5" t="str">
        <f>Unidades!C61</f>
        <v>TONS KLABIN</v>
      </c>
      <c r="E104" s="5" t="str">
        <f>Unidades!E61</f>
        <v>Residencial</v>
      </c>
      <c r="F104" s="5" t="str">
        <f>Unidades!F61</f>
        <v>A-0242</v>
      </c>
      <c r="G104" s="5" t="str">
        <f>Unidades!J61</f>
        <v>Livre</v>
      </c>
      <c r="H104" s="6">
        <f>IFERROR(INDEX(Contratos!F:F,MATCH(Tabela1[[#This Row],[Unidade]],Contratos!N:N,0)),0)</f>
        <v>0</v>
      </c>
      <c r="I104" s="6">
        <f t="shared" si="3"/>
        <v>0</v>
      </c>
      <c r="J104" s="6">
        <f>IFERROR(INDEX(Contratos!F:F,MATCH(Tabela1[[#This Row],[Unidade]],Contratos!N:N,0)),0)</f>
        <v>0</v>
      </c>
      <c r="K104" s="6">
        <f>SUMIFS(Fluxo!H:H,Fluxo!D:D,Tabela1[[#This Row],[Unidade]],Fluxo!U:U,"&lt;="&amp;EOMONTH(Dados!$E$6,0))</f>
        <v>0</v>
      </c>
      <c r="L104" s="6"/>
      <c r="M104" s="6">
        <f>SUMIFS(Fluxo!H:H,Fluxo!D:D,Tabela1[[#This Row],[Unidade]],Fluxo!U:U,"&gt;"&amp;EOMONTH(Dados!$E$6,0))+SUMIFS(Fluxo!H:H,Fluxo!D:D,Tabela1[[#This Row],[Unidade]],Fluxo!U:U,"")</f>
        <v>0</v>
      </c>
      <c r="N104" s="6"/>
      <c r="O104" s="6">
        <f>Tabela1[[#This Row],[PV Menor]]-Tabela1[[#This Row],[Recebido Principal]]-Tabela1[[#This Row],[Recebíveis Principal]]</f>
        <v>0</v>
      </c>
      <c r="P104" s="6">
        <f>SUMIFS(Fluxo!H:H,Fluxo!D:D,Tabela1[[#This Row],[Unidade]],Fluxo!S:S,"&lt;"&amp;EOMONTH(Dados!$E$6,0),Fluxo!U:U,"")</f>
        <v>0</v>
      </c>
      <c r="Q104" s="6"/>
    </row>
    <row r="105" spans="2:17" ht="15.75" customHeight="1">
      <c r="B105" s="5">
        <f>IFERROR(IF(AND(Tabela1[[#This Row],[Status]]&lt;&gt;"Disponível",ROUND(O105,4)=0),1,0),1)</f>
        <v>1</v>
      </c>
      <c r="C105" s="5" t="s">
        <v>164</v>
      </c>
      <c r="D105" s="5" t="str">
        <f>Unidades!C50</f>
        <v>TONS KLABIN</v>
      </c>
      <c r="E105" s="5" t="str">
        <f>Unidades!E50</f>
        <v>Residencial</v>
      </c>
      <c r="F105" s="5" t="str">
        <f>Unidades!F50</f>
        <v>A-0243</v>
      </c>
      <c r="G105" s="5" t="str">
        <f>Unidades!J50</f>
        <v>Livre</v>
      </c>
      <c r="H105" s="6">
        <f>IFERROR(INDEX(Contratos!F:F,MATCH(Tabela1[[#This Row],[Unidade]],Contratos!N:N,0)),0)</f>
        <v>0</v>
      </c>
      <c r="I105" s="6">
        <f t="shared" si="3"/>
        <v>0</v>
      </c>
      <c r="J105" s="6">
        <f>IFERROR(INDEX(Contratos!F:F,MATCH(Tabela1[[#This Row],[Unidade]],Contratos!N:N,0)),0)</f>
        <v>0</v>
      </c>
      <c r="K105" s="6">
        <f>SUMIFS(Fluxo!H:H,Fluxo!D:D,Tabela1[[#This Row],[Unidade]],Fluxo!U:U,"&lt;="&amp;EOMONTH(Dados!$E$6,0))</f>
        <v>0</v>
      </c>
      <c r="L105" s="6"/>
      <c r="M105" s="6">
        <f>SUMIFS(Fluxo!H:H,Fluxo!D:D,Tabela1[[#This Row],[Unidade]],Fluxo!U:U,"&gt;"&amp;EOMONTH(Dados!$E$6,0))+SUMIFS(Fluxo!H:H,Fluxo!D:D,Tabela1[[#This Row],[Unidade]],Fluxo!U:U,"")</f>
        <v>0</v>
      </c>
      <c r="N105" s="6"/>
      <c r="O105" s="6">
        <f>Tabela1[[#This Row],[PV Menor]]-Tabela1[[#This Row],[Recebido Principal]]-Tabela1[[#This Row],[Recebíveis Principal]]</f>
        <v>0</v>
      </c>
      <c r="P105" s="6">
        <f>SUMIFS(Fluxo!H:H,Fluxo!D:D,Tabela1[[#This Row],[Unidade]],Fluxo!S:S,"&lt;"&amp;EOMONTH(Dados!$E$6,0),Fluxo!U:U,"")</f>
        <v>0</v>
      </c>
      <c r="Q105" s="6"/>
    </row>
    <row r="106" spans="2:17" ht="15.75" customHeight="1">
      <c r="B106" s="5">
        <f>IFERROR(IF(AND(Tabela1[[#This Row],[Status]]&lt;&gt;"Disponível",ROUND(O106,4)=0),1,0),1)</f>
        <v>1</v>
      </c>
      <c r="C106" s="5" t="s">
        <v>165</v>
      </c>
      <c r="D106" s="5" t="str">
        <f>Unidades!C51</f>
        <v>TONS KLABIN</v>
      </c>
      <c r="E106" s="5" t="str">
        <f>Unidades!E51</f>
        <v>Residencial</v>
      </c>
      <c r="F106" s="5" t="str">
        <f>Unidades!F51</f>
        <v>A-0244</v>
      </c>
      <c r="G106" s="5" t="str">
        <f>Unidades!J51</f>
        <v>Livre</v>
      </c>
      <c r="H106" s="6">
        <f>IFERROR(INDEX(Contratos!F:F,MATCH(Tabela1[[#This Row],[Unidade]],Contratos!N:N,0)),0)</f>
        <v>0</v>
      </c>
      <c r="I106" s="6">
        <f t="shared" si="3"/>
        <v>0</v>
      </c>
      <c r="J106" s="6">
        <f>IFERROR(INDEX(Contratos!F:F,MATCH(Tabela1[[#This Row],[Unidade]],Contratos!N:N,0)),0)</f>
        <v>0</v>
      </c>
      <c r="K106" s="6">
        <f>SUMIFS(Fluxo!H:H,Fluxo!D:D,Tabela1[[#This Row],[Unidade]],Fluxo!U:U,"&lt;="&amp;EOMONTH(Dados!$E$6,0))</f>
        <v>0</v>
      </c>
      <c r="L106" s="6"/>
      <c r="M106" s="6">
        <f>SUMIFS(Fluxo!H:H,Fluxo!D:D,Tabela1[[#This Row],[Unidade]],Fluxo!U:U,"&gt;"&amp;EOMONTH(Dados!$E$6,0))+SUMIFS(Fluxo!H:H,Fluxo!D:D,Tabela1[[#This Row],[Unidade]],Fluxo!U:U,"")</f>
        <v>0</v>
      </c>
      <c r="N106" s="6"/>
      <c r="O106" s="6">
        <f>Tabela1[[#This Row],[PV Menor]]-Tabela1[[#This Row],[Recebido Principal]]-Tabela1[[#This Row],[Recebíveis Principal]]</f>
        <v>0</v>
      </c>
      <c r="P106" s="6">
        <f>SUMIFS(Fluxo!H:H,Fluxo!D:D,Tabela1[[#This Row],[Unidade]],Fluxo!S:S,"&lt;"&amp;EOMONTH(Dados!$E$6,0),Fluxo!U:U,"")</f>
        <v>0</v>
      </c>
      <c r="Q106" s="6"/>
    </row>
    <row r="107" spans="2:17" ht="15.75" customHeight="1">
      <c r="B107" s="5">
        <f>IFERROR(IF(AND(Tabela1[[#This Row],[Status]]&lt;&gt;"Disponível",ROUND(O107,4)=0),1,0),1)</f>
        <v>0</v>
      </c>
      <c r="C107" s="5" t="s">
        <v>166</v>
      </c>
      <c r="D107" s="5" t="str">
        <f>Unidades!C52</f>
        <v>TONS KLABIN</v>
      </c>
      <c r="E107" s="5" t="str">
        <f>Unidades!E52</f>
        <v>Residencial</v>
      </c>
      <c r="F107" s="5" t="str">
        <f>Unidades!F52</f>
        <v>A-0245</v>
      </c>
      <c r="G107" s="5" t="str">
        <f>Unidades!J52</f>
        <v>Contrato Assinado</v>
      </c>
      <c r="H107" s="6">
        <f>IFERROR(INDEX(Contratos!F:F,MATCH(Tabela1[[#This Row],[Unidade]],Contratos!N:N,0)),0)</f>
        <v>0</v>
      </c>
      <c r="I107" s="6">
        <f t="shared" si="3"/>
        <v>0</v>
      </c>
      <c r="J107" s="6">
        <f>IFERROR(INDEX(Contratos!F:F,MATCH(Tabela1[[#This Row],[Unidade]],Contratos!N:N,0)),0)</f>
        <v>0</v>
      </c>
      <c r="K107" s="6">
        <f>SUMIFS(Fluxo!H:H,Fluxo!D:D,Tabela1[[#This Row],[Unidade]],Fluxo!U:U,"&lt;="&amp;EOMONTH(Dados!$E$6,0))</f>
        <v>962352.20000000019</v>
      </c>
      <c r="L107" s="6"/>
      <c r="M107" s="6">
        <f>SUMIFS(Fluxo!H:H,Fluxo!D:D,Tabela1[[#This Row],[Unidade]],Fluxo!U:U,"&gt;"&amp;EOMONTH(Dados!$E$6,0))+SUMIFS(Fluxo!H:H,Fluxo!D:D,Tabela1[[#This Row],[Unidade]],Fluxo!U:U,"")</f>
        <v>34627.01</v>
      </c>
      <c r="N107" s="6"/>
      <c r="O107" s="6">
        <f>Tabela1[[#This Row],[PV Menor]]-Tabela1[[#This Row],[Recebido Principal]]-Tabela1[[#This Row],[Recebíveis Principal]]</f>
        <v>-996979.2100000002</v>
      </c>
      <c r="P107" s="6">
        <f>SUMIFS(Fluxo!H:H,Fluxo!D:D,Tabela1[[#This Row],[Unidade]],Fluxo!S:S,"&lt;"&amp;EOMONTH(Dados!$E$6,0),Fluxo!U:U,"")</f>
        <v>0</v>
      </c>
      <c r="Q107" s="6"/>
    </row>
    <row r="108" spans="2:17" ht="15.75" customHeight="1">
      <c r="B108" s="5">
        <f>IFERROR(IF(AND(Tabela1[[#This Row],[Status]]&lt;&gt;"Disponível",ROUND(O108,4)=0),1,0),1)</f>
        <v>1</v>
      </c>
      <c r="C108" s="5" t="s">
        <v>167</v>
      </c>
      <c r="D108" s="5" t="str">
        <f>Unidades!C53</f>
        <v>TONS KLABIN</v>
      </c>
      <c r="E108" s="5" t="str">
        <f>Unidades!E53</f>
        <v>Comercial</v>
      </c>
      <c r="F108" s="5" t="str">
        <f>Unidades!F53</f>
        <v>L-0001</v>
      </c>
      <c r="G108" s="5" t="str">
        <f>Unidades!J53</f>
        <v>Livre</v>
      </c>
      <c r="H108" s="6">
        <f>IFERROR(INDEX(Contratos!F:F,MATCH(Tabela1[[#This Row],[Unidade]],Contratos!N:N,0)),0)</f>
        <v>0</v>
      </c>
      <c r="I108" s="6">
        <f t="shared" si="3"/>
        <v>0</v>
      </c>
      <c r="J108" s="6">
        <f>IFERROR(INDEX(Contratos!F:F,MATCH(Tabela1[[#This Row],[Unidade]],Contratos!N:N,0)),0)</f>
        <v>0</v>
      </c>
      <c r="K108" s="6">
        <f>SUMIFS(Fluxo!H:H,Fluxo!D:D,Tabela1[[#This Row],[Unidade]],Fluxo!U:U,"&lt;="&amp;EOMONTH(Dados!$E$6,0))</f>
        <v>0</v>
      </c>
      <c r="L108" s="6"/>
      <c r="M108" s="6">
        <f>SUMIFS(Fluxo!H:H,Fluxo!D:D,Tabela1[[#This Row],[Unidade]],Fluxo!U:U,"&gt;"&amp;EOMONTH(Dados!$E$6,0))+SUMIFS(Fluxo!H:H,Fluxo!D:D,Tabela1[[#This Row],[Unidade]],Fluxo!U:U,"")</f>
        <v>0</v>
      </c>
      <c r="N108" s="6"/>
      <c r="O108" s="6">
        <f>Tabela1[[#This Row],[PV Menor]]-Tabela1[[#This Row],[Recebido Principal]]-Tabela1[[#This Row],[Recebíveis Principal]]</f>
        <v>0</v>
      </c>
      <c r="P108" s="6">
        <f>SUMIFS(Fluxo!H:H,Fluxo!D:D,Tabela1[[#This Row],[Unidade]],Fluxo!S:S,"&lt;"&amp;EOMONTH(Dados!$E$6,0),Fluxo!U:U,"")</f>
        <v>0</v>
      </c>
      <c r="Q108" s="6"/>
    </row>
    <row r="109" spans="2:17" ht="15.75" customHeight="1">
      <c r="B109" s="5">
        <f>IFERROR(IF(AND(Tabela1[[#This Row],[Status]]&lt;&gt;"Disponível",ROUND(O109,4)=0),1,0),1)</f>
        <v>1</v>
      </c>
      <c r="C109" s="5" t="s">
        <v>168</v>
      </c>
      <c r="D109" s="5" t="str">
        <f>Unidades!C54</f>
        <v>TONS KLABIN</v>
      </c>
      <c r="E109" s="5" t="str">
        <f>Unidades!E54</f>
        <v>Comercial</v>
      </c>
      <c r="F109" s="5" t="str">
        <f>Unidades!F54</f>
        <v>L-0002</v>
      </c>
      <c r="G109" s="5" t="str">
        <f>Unidades!J54</f>
        <v>Livre</v>
      </c>
      <c r="H109" s="6">
        <f>IFERROR(INDEX(Contratos!F:F,MATCH(Tabela1[[#This Row],[Unidade]],Contratos!N:N,0)),0)</f>
        <v>0</v>
      </c>
      <c r="I109" s="6">
        <f t="shared" si="3"/>
        <v>0</v>
      </c>
      <c r="J109" s="6">
        <f>IFERROR(INDEX(Contratos!F:F,MATCH(Tabela1[[#This Row],[Unidade]],Contratos!N:N,0)),0)</f>
        <v>0</v>
      </c>
      <c r="K109" s="6">
        <f>SUMIFS(Fluxo!H:H,Fluxo!D:D,Tabela1[[#This Row],[Unidade]],Fluxo!U:U,"&lt;="&amp;EOMONTH(Dados!$E$6,0))</f>
        <v>0</v>
      </c>
      <c r="L109" s="6"/>
      <c r="M109" s="6">
        <f>SUMIFS(Fluxo!H:H,Fluxo!D:D,Tabela1[[#This Row],[Unidade]],Fluxo!U:U,"&gt;"&amp;EOMONTH(Dados!$E$6,0))+SUMIFS(Fluxo!H:H,Fluxo!D:D,Tabela1[[#This Row],[Unidade]],Fluxo!U:U,"")</f>
        <v>0</v>
      </c>
      <c r="N109" s="6"/>
      <c r="O109" s="6">
        <f>Tabela1[[#This Row],[PV Menor]]-Tabela1[[#This Row],[Recebido Principal]]-Tabela1[[#This Row],[Recebíveis Principal]]</f>
        <v>0</v>
      </c>
      <c r="P109" s="6">
        <f>SUMIFS(Fluxo!H:H,Fluxo!D:D,Tabela1[[#This Row],[Unidade]],Fluxo!S:S,"&lt;"&amp;EOMONTH(Dados!$E$6,0),Fluxo!U:U,"")</f>
        <v>0</v>
      </c>
      <c r="Q109" s="6"/>
    </row>
    <row r="110" spans="2:17" ht="15.75" customHeight="1">
      <c r="B110" s="5">
        <f>IFERROR(IF(AND(Tabela1[[#This Row],[Status]]&lt;&gt;"Disponível",ROUND(O110,4)=0),1,0),1)</f>
        <v>1</v>
      </c>
      <c r="C110" s="5" t="s">
        <v>169</v>
      </c>
      <c r="D110" s="5" t="str">
        <f>Unidades!C55</f>
        <v>TONS KLABIN</v>
      </c>
      <c r="E110" s="5" t="str">
        <f>Unidades!E55</f>
        <v>Comercial</v>
      </c>
      <c r="F110" s="5" t="str">
        <f>Unidades!F55</f>
        <v>L-0003</v>
      </c>
      <c r="G110" s="5" t="str">
        <f>Unidades!J55</f>
        <v>Livre</v>
      </c>
      <c r="H110" s="6">
        <f>IFERROR(INDEX(Contratos!F:F,MATCH(Tabela1[[#This Row],[Unidade]],Contratos!N:N,0)),0)</f>
        <v>0</v>
      </c>
      <c r="I110" s="6">
        <f t="shared" si="3"/>
        <v>0</v>
      </c>
      <c r="J110" s="6">
        <f>IFERROR(INDEX(Contratos!F:F,MATCH(Tabela1[[#This Row],[Unidade]],Contratos!N:N,0)),0)</f>
        <v>0</v>
      </c>
      <c r="K110" s="6">
        <f>SUMIFS(Fluxo!H:H,Fluxo!D:D,Tabela1[[#This Row],[Unidade]],Fluxo!U:U,"&lt;="&amp;EOMONTH(Dados!$E$6,0))</f>
        <v>0</v>
      </c>
      <c r="L110" s="6"/>
      <c r="M110" s="6">
        <f>SUMIFS(Fluxo!H:H,Fluxo!D:D,Tabela1[[#This Row],[Unidade]],Fluxo!U:U,"&gt;"&amp;EOMONTH(Dados!$E$6,0))+SUMIFS(Fluxo!H:H,Fluxo!D:D,Tabela1[[#This Row],[Unidade]],Fluxo!U:U,"")</f>
        <v>0</v>
      </c>
      <c r="N110" s="6"/>
      <c r="O110" s="6">
        <f>Tabela1[[#This Row],[PV Menor]]-Tabela1[[#This Row],[Recebido Principal]]-Tabela1[[#This Row],[Recebíveis Principal]]</f>
        <v>0</v>
      </c>
      <c r="P110" s="6">
        <f>SUMIFS(Fluxo!H:H,Fluxo!D:D,Tabela1[[#This Row],[Unidade]],Fluxo!S:S,"&lt;"&amp;EOMONTH(Dados!$E$6,0),Fluxo!U:U,"")</f>
        <v>0</v>
      </c>
      <c r="Q110" s="6"/>
    </row>
    <row r="111" spans="2:17" ht="15.75" customHeight="1">
      <c r="B111" s="5">
        <f>IFERROR(IF(AND(Tabela1[[#This Row],[Status]]&lt;&gt;"Disponível",ROUND(O111,4)=0),1,0),1)</f>
        <v>1</v>
      </c>
      <c r="C111" s="5" t="s">
        <v>170</v>
      </c>
      <c r="D111" s="5" t="str">
        <f>Unidades!C44</f>
        <v>TONS KLABIN</v>
      </c>
      <c r="E111" s="5" t="str">
        <f>Unidades!E44</f>
        <v>NR</v>
      </c>
      <c r="F111" s="5" t="str">
        <f>Unidades!F44</f>
        <v>S-1001</v>
      </c>
      <c r="G111" s="5" t="str">
        <f>Unidades!J44</f>
        <v>Livre</v>
      </c>
      <c r="H111" s="6">
        <f>IFERROR(INDEX(Contratos!F:F,MATCH(Tabela1[[#This Row],[Unidade]],Contratos!N:N,0)),0)</f>
        <v>0</v>
      </c>
      <c r="I111" s="6">
        <f t="shared" si="3"/>
        <v>0</v>
      </c>
      <c r="J111" s="6">
        <f>IFERROR(INDEX(Contratos!F:F,MATCH(Tabela1[[#This Row],[Unidade]],Contratos!N:N,0)),0)</f>
        <v>0</v>
      </c>
      <c r="K111" s="6">
        <f>SUMIFS(Fluxo!H:H,Fluxo!D:D,Tabela1[[#This Row],[Unidade]],Fluxo!U:U,"&lt;="&amp;EOMONTH(Dados!$E$6,0))</f>
        <v>0</v>
      </c>
      <c r="L111" s="6"/>
      <c r="M111" s="6">
        <f>SUMIFS(Fluxo!H:H,Fluxo!D:D,Tabela1[[#This Row],[Unidade]],Fluxo!U:U,"&gt;"&amp;EOMONTH(Dados!$E$6,0))+SUMIFS(Fluxo!H:H,Fluxo!D:D,Tabela1[[#This Row],[Unidade]],Fluxo!U:U,"")</f>
        <v>0</v>
      </c>
      <c r="N111" s="6">
        <v>0</v>
      </c>
      <c r="O111" s="6">
        <f>Tabela1[[#This Row],[PV Menor]]-Tabela1[[#This Row],[Recebido Principal]]-Tabela1[[#This Row],[Recebíveis Principal]]</f>
        <v>0</v>
      </c>
      <c r="P111" s="6">
        <f>SUMIFS(Fluxo!H:H,Fluxo!D:D,Tabela1[[#This Row],[Unidade]],Fluxo!S:S,"&lt;"&amp;EOMONTH(Dados!$E$6,0),Fluxo!U:U,"")</f>
        <v>0</v>
      </c>
      <c r="Q111" s="6">
        <v>0</v>
      </c>
    </row>
    <row r="112" spans="2:17" ht="15.75" customHeight="1">
      <c r="B112" s="5">
        <f>IFERROR(IF(AND(Tabela1[[#This Row],[Status]]&lt;&gt;"Disponível",ROUND(O112,4)=0),1,0),1)</f>
        <v>0</v>
      </c>
      <c r="C112" s="5" t="s">
        <v>171</v>
      </c>
      <c r="D112" s="5" t="str">
        <f>Unidades!C45</f>
        <v>TONS KLABIN</v>
      </c>
      <c r="E112" s="5" t="str">
        <f>Unidades!E45</f>
        <v>NR</v>
      </c>
      <c r="F112" s="5" t="str">
        <f>Unidades!F45</f>
        <v>S-1002</v>
      </c>
      <c r="G112" s="5" t="str">
        <f>Unidades!J45</f>
        <v>Contrato Assinado</v>
      </c>
      <c r="H112" s="6">
        <f>IFERROR(INDEX(Contratos!F:F,MATCH(Tabela1[[#This Row],[Unidade]],Contratos!N:N,0)),0)</f>
        <v>0</v>
      </c>
      <c r="I112" s="6">
        <f t="shared" si="3"/>
        <v>0</v>
      </c>
      <c r="J112" s="6">
        <f>IFERROR(INDEX(Contratos!F:F,MATCH(Tabela1[[#This Row],[Unidade]],Contratos!N:N,0)),0)</f>
        <v>0</v>
      </c>
      <c r="K112" s="6">
        <f>SUMIFS(Fluxo!H:H,Fluxo!D:D,Tabela1[[#This Row],[Unidade]],Fluxo!U:U,"&lt;="&amp;EOMONTH(Dados!$E$6,0))</f>
        <v>50021.36</v>
      </c>
      <c r="L112" s="6"/>
      <c r="M112" s="6">
        <f>SUMIFS(Fluxo!H:H,Fluxo!D:D,Tabela1[[#This Row],[Unidade]],Fluxo!U:U,"&gt;"&amp;EOMONTH(Dados!$E$6,0))+SUMIFS(Fluxo!H:H,Fluxo!D:D,Tabela1[[#This Row],[Unidade]],Fluxo!U:U,"")</f>
        <v>262070</v>
      </c>
      <c r="N112" s="6">
        <v>0</v>
      </c>
      <c r="O112" s="6">
        <f>Tabela1[[#This Row],[PV Menor]]-Tabela1[[#This Row],[Recebido Principal]]-Tabela1[[#This Row],[Recebíveis Principal]]</f>
        <v>-312091.36</v>
      </c>
      <c r="P112" s="6">
        <f>SUMIFS(Fluxo!H:H,Fluxo!D:D,Tabela1[[#This Row],[Unidade]],Fluxo!S:S,"&lt;"&amp;EOMONTH(Dados!$E$6,0),Fluxo!U:U,"")</f>
        <v>0</v>
      </c>
      <c r="Q112" s="6">
        <v>0</v>
      </c>
    </row>
    <row r="113" spans="2:17" ht="15.75" customHeight="1">
      <c r="B113" s="5">
        <f>IFERROR(IF(AND(Tabela1[[#This Row],[Status]]&lt;&gt;"Disponível",ROUND(O113,4)=0),1,0),1)</f>
        <v>0</v>
      </c>
      <c r="C113" s="5" t="s">
        <v>172</v>
      </c>
      <c r="D113" s="5" t="str">
        <f>Unidades!C46</f>
        <v>TONS KLABIN</v>
      </c>
      <c r="E113" s="5" t="str">
        <f>Unidades!E46</f>
        <v>NR</v>
      </c>
      <c r="F113" s="5" t="str">
        <f>Unidades!F46</f>
        <v>S-1003</v>
      </c>
      <c r="G113" s="5" t="str">
        <f>Unidades!J46</f>
        <v>Quitado</v>
      </c>
      <c r="H113" s="6">
        <f>IFERROR(INDEX(Contratos!F:F,MATCH(Tabela1[[#This Row],[Unidade]],Contratos!N:N,0)),0)</f>
        <v>0</v>
      </c>
      <c r="I113" s="6">
        <f t="shared" si="3"/>
        <v>0</v>
      </c>
      <c r="J113" s="6">
        <f>IFERROR(INDEX(Contratos!F:F,MATCH(Tabela1[[#This Row],[Unidade]],Contratos!N:N,0)),0)</f>
        <v>0</v>
      </c>
      <c r="K113" s="6">
        <f>SUMIFS(Fluxo!H:H,Fluxo!D:D,Tabela1[[#This Row],[Unidade]],Fluxo!U:U,"&lt;="&amp;EOMONTH(Dados!$E$6,0))</f>
        <v>1</v>
      </c>
      <c r="L113" s="6"/>
      <c r="M113" s="6">
        <f>SUMIFS(Fluxo!H:H,Fluxo!D:D,Tabela1[[#This Row],[Unidade]],Fluxo!U:U,"&gt;"&amp;EOMONTH(Dados!$E$6,0))+SUMIFS(Fluxo!H:H,Fluxo!D:D,Tabela1[[#This Row],[Unidade]],Fluxo!U:U,"")</f>
        <v>0</v>
      </c>
      <c r="N113" s="6">
        <v>0</v>
      </c>
      <c r="O113" s="6">
        <f>Tabela1[[#This Row],[PV Menor]]-Tabela1[[#This Row],[Recebido Principal]]-Tabela1[[#This Row],[Recebíveis Principal]]</f>
        <v>-1</v>
      </c>
      <c r="P113" s="6">
        <f>SUMIFS(Fluxo!H:H,Fluxo!D:D,Tabela1[[#This Row],[Unidade]],Fluxo!S:S,"&lt;"&amp;EOMONTH(Dados!$E$6,0),Fluxo!U:U,"")</f>
        <v>0</v>
      </c>
      <c r="Q113" s="6">
        <v>0</v>
      </c>
    </row>
    <row r="114" spans="2:17" ht="15.75" customHeight="1">
      <c r="B114" s="5">
        <f>IFERROR(IF(AND(Tabela1[[#This Row],[Status]]&lt;&gt;"Disponível",ROUND(O114,4)=0),1,0),1)</f>
        <v>1</v>
      </c>
      <c r="C114" s="5" t="s">
        <v>173</v>
      </c>
      <c r="D114" s="5" t="str">
        <f>Unidades!C47</f>
        <v>TONS KLABIN</v>
      </c>
      <c r="E114" s="5" t="str">
        <f>Unidades!E47</f>
        <v>NR</v>
      </c>
      <c r="F114" s="5" t="str">
        <f>Unidades!F47</f>
        <v>S-1004</v>
      </c>
      <c r="G114" s="5" t="str">
        <f>Unidades!J47</f>
        <v>Livre</v>
      </c>
      <c r="H114" s="6">
        <f>IFERROR(INDEX(Contratos!F:F,MATCH(Tabela1[[#This Row],[Unidade]],Contratos!N:N,0)),0)</f>
        <v>0</v>
      </c>
      <c r="I114" s="6">
        <f t="shared" si="3"/>
        <v>0</v>
      </c>
      <c r="J114" s="6">
        <f>IFERROR(INDEX(Contratos!F:F,MATCH(Tabela1[[#This Row],[Unidade]],Contratos!N:N,0)),0)</f>
        <v>0</v>
      </c>
      <c r="K114" s="6">
        <f>SUMIFS(Fluxo!H:H,Fluxo!D:D,Tabela1[[#This Row],[Unidade]],Fluxo!U:U,"&lt;="&amp;EOMONTH(Dados!$E$6,0))</f>
        <v>0</v>
      </c>
      <c r="L114" s="6"/>
      <c r="M114" s="6">
        <f>SUMIFS(Fluxo!H:H,Fluxo!D:D,Tabela1[[#This Row],[Unidade]],Fluxo!U:U,"&gt;"&amp;EOMONTH(Dados!$E$6,0))+SUMIFS(Fluxo!H:H,Fluxo!D:D,Tabela1[[#This Row],[Unidade]],Fluxo!U:U,"")</f>
        <v>0</v>
      </c>
      <c r="N114" s="6"/>
      <c r="O114" s="6">
        <f>Tabela1[[#This Row],[PV Menor]]-Tabela1[[#This Row],[Recebido Principal]]-Tabela1[[#This Row],[Recebíveis Principal]]</f>
        <v>0</v>
      </c>
      <c r="P114" s="6">
        <f>SUMIFS(Fluxo!H:H,Fluxo!D:D,Tabela1[[#This Row],[Unidade]],Fluxo!S:S,"&lt;"&amp;EOMONTH(Dados!$E$6,0),Fluxo!U:U,"")</f>
        <v>0</v>
      </c>
      <c r="Q114" s="6"/>
    </row>
    <row r="115" spans="2:17" ht="15.75" customHeight="1">
      <c r="B115" s="5">
        <f>IFERROR(IF(AND(Tabela1[[#This Row],[Status]]&lt;&gt;"Disponível",ROUND(O115,4)=0),1,0),1)</f>
        <v>1</v>
      </c>
      <c r="C115" s="5" t="s">
        <v>174</v>
      </c>
      <c r="D115" s="5" t="str">
        <f>Unidades!C48</f>
        <v>TONS KLABIN</v>
      </c>
      <c r="E115" s="5" t="str">
        <f>Unidades!E48</f>
        <v>NR</v>
      </c>
      <c r="F115" s="5" t="str">
        <f>Unidades!F48</f>
        <v>S-1005</v>
      </c>
      <c r="G115" s="5" t="str">
        <f>Unidades!J48</f>
        <v>Livre</v>
      </c>
      <c r="H115" s="6">
        <f>IFERROR(INDEX(Contratos!F:F,MATCH(Tabela1[[#This Row],[Unidade]],Contratos!N:N,0)),0)</f>
        <v>0</v>
      </c>
      <c r="I115" s="6">
        <f t="shared" si="3"/>
        <v>0</v>
      </c>
      <c r="J115" s="6">
        <f>IFERROR(INDEX(Contratos!F:F,MATCH(Tabela1[[#This Row],[Unidade]],Contratos!N:N,0)),0)</f>
        <v>0</v>
      </c>
      <c r="K115" s="6">
        <f>SUMIFS(Fluxo!H:H,Fluxo!D:D,Tabela1[[#This Row],[Unidade]],Fluxo!U:U,"&lt;="&amp;EOMONTH(Dados!$E$6,0))</f>
        <v>0</v>
      </c>
      <c r="L115" s="6"/>
      <c r="M115" s="6">
        <f>SUMIFS(Fluxo!H:H,Fluxo!D:D,Tabela1[[#This Row],[Unidade]],Fluxo!U:U,"&gt;"&amp;EOMONTH(Dados!$E$6,0))+SUMIFS(Fluxo!H:H,Fluxo!D:D,Tabela1[[#This Row],[Unidade]],Fluxo!U:U,"")</f>
        <v>0</v>
      </c>
      <c r="N115" s="6"/>
      <c r="O115" s="6">
        <f>Tabela1[[#This Row],[PV Menor]]-Tabela1[[#This Row],[Recebido Principal]]-Tabela1[[#This Row],[Recebíveis Principal]]</f>
        <v>0</v>
      </c>
      <c r="P115" s="6">
        <f>SUMIFS(Fluxo!H:H,Fluxo!D:D,Tabela1[[#This Row],[Unidade]],Fluxo!S:S,"&lt;"&amp;EOMONTH(Dados!$E$6,0),Fluxo!U:U,"")</f>
        <v>0</v>
      </c>
      <c r="Q115" s="6"/>
    </row>
    <row r="116" spans="2:17" ht="15.75" customHeight="1">
      <c r="B116" s="5">
        <f>IFERROR(IF(AND(Tabela1[[#This Row],[Status]]&lt;&gt;"Disponível",ROUND(O116,4)=0),1,0),1)</f>
        <v>1</v>
      </c>
      <c r="C116" s="5" t="s">
        <v>175</v>
      </c>
      <c r="D116" s="5" t="str">
        <f>Unidades!C49</f>
        <v>TONS KLABIN</v>
      </c>
      <c r="E116" s="5" t="str">
        <f>Unidades!E49</f>
        <v>NR</v>
      </c>
      <c r="F116" s="5" t="str">
        <f>Unidades!F49</f>
        <v>S-1006</v>
      </c>
      <c r="G116" s="5" t="str">
        <f>Unidades!J49</f>
        <v>Livre</v>
      </c>
      <c r="H116" s="6">
        <f>IFERROR(INDEX(Contratos!F:F,MATCH(Tabela1[[#This Row],[Unidade]],Contratos!N:N,0)),0)</f>
        <v>0</v>
      </c>
      <c r="I116" s="6">
        <f t="shared" si="3"/>
        <v>0</v>
      </c>
      <c r="J116" s="6">
        <f>IFERROR(INDEX(Contratos!F:F,MATCH(Tabela1[[#This Row],[Unidade]],Contratos!N:N,0)),0)</f>
        <v>0</v>
      </c>
      <c r="K116" s="6">
        <f>SUMIFS(Fluxo!H:H,Fluxo!D:D,Tabela1[[#This Row],[Unidade]],Fluxo!U:U,"&lt;="&amp;EOMONTH(Dados!$E$6,0))</f>
        <v>0</v>
      </c>
      <c r="L116" s="6"/>
      <c r="M116" s="6">
        <f>SUMIFS(Fluxo!H:H,Fluxo!D:D,Tabela1[[#This Row],[Unidade]],Fluxo!U:U,"&gt;"&amp;EOMONTH(Dados!$E$6,0))+SUMIFS(Fluxo!H:H,Fluxo!D:D,Tabela1[[#This Row],[Unidade]],Fluxo!U:U,"")</f>
        <v>0</v>
      </c>
      <c r="N116" s="6"/>
      <c r="O116" s="6">
        <f>Tabela1[[#This Row],[PV Menor]]-Tabela1[[#This Row],[Recebido Principal]]-Tabela1[[#This Row],[Recebíveis Principal]]</f>
        <v>0</v>
      </c>
      <c r="P116" s="6">
        <f>SUMIFS(Fluxo!H:H,Fluxo!D:D,Tabela1[[#This Row],[Unidade]],Fluxo!S:S,"&lt;"&amp;EOMONTH(Dados!$E$6,0),Fluxo!U:U,"")</f>
        <v>0</v>
      </c>
      <c r="Q116" s="6"/>
    </row>
    <row r="117" spans="2:17" ht="15.75" customHeight="1">
      <c r="B117" s="5">
        <f>IFERROR(IF(AND(Tabela1[[#This Row],[Status]]&lt;&gt;"Disponível",ROUND(O117,4)=0),1,0),1)</f>
        <v>0</v>
      </c>
      <c r="C117" s="5" t="s">
        <v>176</v>
      </c>
      <c r="D117" s="5" t="str">
        <f>Unidades!C38</f>
        <v>TONS KLABIN</v>
      </c>
      <c r="E117" s="5" t="str">
        <f>Unidades!E38</f>
        <v>NR</v>
      </c>
      <c r="F117" s="5" t="str">
        <f>Unidades!F38</f>
        <v>S-1007</v>
      </c>
      <c r="G117" s="5" t="str">
        <f>Unidades!J38</f>
        <v>Contrato Assinado</v>
      </c>
      <c r="H117" s="6">
        <f>IFERROR(INDEX(Contratos!F:F,MATCH(Tabela1[[#This Row],[Unidade]],Contratos!N:N,0)),0)</f>
        <v>0</v>
      </c>
      <c r="I117" s="6">
        <f t="shared" si="3"/>
        <v>0</v>
      </c>
      <c r="J117" s="6">
        <f>IFERROR(INDEX(Contratos!F:F,MATCH(Tabela1[[#This Row],[Unidade]],Contratos!N:N,0)),0)</f>
        <v>0</v>
      </c>
      <c r="K117" s="6">
        <f>SUMIFS(Fluxo!H:H,Fluxo!D:D,Tabela1[[#This Row],[Unidade]],Fluxo!U:U,"&lt;="&amp;EOMONTH(Dados!$E$6,0))</f>
        <v>137217</v>
      </c>
      <c r="L117" s="6"/>
      <c r="M117" s="6">
        <f>SUMIFS(Fluxo!H:H,Fluxo!D:D,Tabela1[[#This Row],[Unidade]],Fluxo!U:U,"&gt;"&amp;EOMONTH(Dados!$E$6,0))+SUMIFS(Fluxo!H:H,Fluxo!D:D,Tabela1[[#This Row],[Unidade]],Fluxo!U:U,"")</f>
        <v>185000</v>
      </c>
      <c r="N117" s="6">
        <v>0</v>
      </c>
      <c r="O117" s="6">
        <f>Tabela1[[#This Row],[PV Menor]]-Tabela1[[#This Row],[Recebido Principal]]-Tabela1[[#This Row],[Recebíveis Principal]]</f>
        <v>-322217</v>
      </c>
      <c r="P117" s="6">
        <f>SUMIFS(Fluxo!H:H,Fluxo!D:D,Tabela1[[#This Row],[Unidade]],Fluxo!S:S,"&lt;"&amp;EOMONTH(Dados!$E$6,0),Fluxo!U:U,"")</f>
        <v>0</v>
      </c>
      <c r="Q117" s="6">
        <v>0</v>
      </c>
    </row>
    <row r="118" spans="2:17" ht="15.75" customHeight="1">
      <c r="B118" s="5">
        <f>IFERROR(IF(AND(Tabela1[[#This Row],[Status]]&lt;&gt;"Disponível",ROUND(O118,4)=0),1,0),1)</f>
        <v>0</v>
      </c>
      <c r="C118" s="5" t="s">
        <v>177</v>
      </c>
      <c r="D118" s="5" t="str">
        <f>Unidades!C39</f>
        <v>TONS KLABIN</v>
      </c>
      <c r="E118" s="5" t="str">
        <f>Unidades!E39</f>
        <v>NR</v>
      </c>
      <c r="F118" s="5" t="str">
        <f>Unidades!F39</f>
        <v>S-1008</v>
      </c>
      <c r="G118" s="5" t="str">
        <f>Unidades!J39</f>
        <v>Quitado</v>
      </c>
      <c r="H118" s="6">
        <f>IFERROR(INDEX(Contratos!F:F,MATCH(Tabela1[[#This Row],[Unidade]],Contratos!N:N,0)),0)</f>
        <v>0</v>
      </c>
      <c r="I118" s="6">
        <f t="shared" si="3"/>
        <v>0</v>
      </c>
      <c r="J118" s="6">
        <f>IFERROR(INDEX(Contratos!F:F,MATCH(Tabela1[[#This Row],[Unidade]],Contratos!N:N,0)),0)</f>
        <v>0</v>
      </c>
      <c r="K118" s="6">
        <f>SUMIFS(Fluxo!H:H,Fluxo!D:D,Tabela1[[#This Row],[Unidade]],Fluxo!U:U,"&lt;="&amp;EOMONTH(Dados!$E$6,0))</f>
        <v>1</v>
      </c>
      <c r="L118" s="6"/>
      <c r="M118" s="6">
        <f>SUMIFS(Fluxo!H:H,Fluxo!D:D,Tabela1[[#This Row],[Unidade]],Fluxo!U:U,"&gt;"&amp;EOMONTH(Dados!$E$6,0))+SUMIFS(Fluxo!H:H,Fluxo!D:D,Tabela1[[#This Row],[Unidade]],Fluxo!U:U,"")</f>
        <v>0</v>
      </c>
      <c r="N118" s="6">
        <v>0</v>
      </c>
      <c r="O118" s="6">
        <f>Tabela1[[#This Row],[PV Menor]]-Tabela1[[#This Row],[Recebido Principal]]-Tabela1[[#This Row],[Recebíveis Principal]]</f>
        <v>-1</v>
      </c>
      <c r="P118" s="6">
        <f>SUMIFS(Fluxo!H:H,Fluxo!D:D,Tabela1[[#This Row],[Unidade]],Fluxo!S:S,"&lt;"&amp;EOMONTH(Dados!$E$6,0),Fluxo!U:U,"")</f>
        <v>0</v>
      </c>
      <c r="Q118" s="6">
        <v>0</v>
      </c>
    </row>
    <row r="119" spans="2:17" ht="15.75" customHeight="1">
      <c r="B119" s="5">
        <f>IFERROR(IF(AND(Tabela1[[#This Row],[Status]]&lt;&gt;"Disponível",ROUND(O119,4)=0),1,0),1)</f>
        <v>1</v>
      </c>
      <c r="C119" s="5" t="s">
        <v>178</v>
      </c>
      <c r="D119" s="5" t="str">
        <f>Unidades!C40</f>
        <v>TONS KLABIN</v>
      </c>
      <c r="E119" s="5" t="str">
        <f>Unidades!E40</f>
        <v>NR</v>
      </c>
      <c r="F119" s="5" t="str">
        <f>Unidades!F40</f>
        <v>S-1009</v>
      </c>
      <c r="G119" s="5" t="str">
        <f>Unidades!J40</f>
        <v>Livre</v>
      </c>
      <c r="H119" s="6">
        <f>IFERROR(INDEX(Contratos!F:F,MATCH(Tabela1[[#This Row],[Unidade]],Contratos!N:N,0)),0)</f>
        <v>0</v>
      </c>
      <c r="I119" s="6">
        <f t="shared" si="3"/>
        <v>0</v>
      </c>
      <c r="J119" s="6">
        <f>IFERROR(INDEX(Contratos!F:F,MATCH(Tabela1[[#This Row],[Unidade]],Contratos!N:N,0)),0)</f>
        <v>0</v>
      </c>
      <c r="K119" s="6">
        <f>SUMIFS(Fluxo!H:H,Fluxo!D:D,Tabela1[[#This Row],[Unidade]],Fluxo!U:U,"&lt;="&amp;EOMONTH(Dados!$E$6,0))</f>
        <v>0</v>
      </c>
      <c r="L119" s="6"/>
      <c r="M119" s="6">
        <f>SUMIFS(Fluxo!H:H,Fluxo!D:D,Tabela1[[#This Row],[Unidade]],Fluxo!U:U,"&gt;"&amp;EOMONTH(Dados!$E$6,0))+SUMIFS(Fluxo!H:H,Fluxo!D:D,Tabela1[[#This Row],[Unidade]],Fluxo!U:U,"")</f>
        <v>0</v>
      </c>
      <c r="N119" s="6">
        <v>0</v>
      </c>
      <c r="O119" s="6">
        <f>Tabela1[[#This Row],[PV Menor]]-Tabela1[[#This Row],[Recebido Principal]]-Tabela1[[#This Row],[Recebíveis Principal]]</f>
        <v>0</v>
      </c>
      <c r="P119" s="6">
        <f>SUMIFS(Fluxo!H:H,Fluxo!D:D,Tabela1[[#This Row],[Unidade]],Fluxo!S:S,"&lt;"&amp;EOMONTH(Dados!$E$6,0),Fluxo!U:U,"")</f>
        <v>0</v>
      </c>
      <c r="Q119" s="6">
        <v>0</v>
      </c>
    </row>
    <row r="120" spans="2:17" ht="15.75" customHeight="1">
      <c r="B120" s="5">
        <f>IFERROR(IF(AND(Tabela1[[#This Row],[Status]]&lt;&gt;"Disponível",ROUND(O120,4)=0),1,0),1)</f>
        <v>0</v>
      </c>
      <c r="C120" s="5" t="s">
        <v>179</v>
      </c>
      <c r="D120" s="5" t="str">
        <f>Unidades!C41</f>
        <v>TONS KLABIN</v>
      </c>
      <c r="E120" s="5" t="str">
        <f>Unidades!E41</f>
        <v>NR</v>
      </c>
      <c r="F120" s="5" t="str">
        <f>Unidades!F41</f>
        <v>S-1010</v>
      </c>
      <c r="G120" s="5" t="str">
        <f>Unidades!J41</f>
        <v>Quitado</v>
      </c>
      <c r="H120" s="6">
        <f>IFERROR(INDEX(Contratos!F:F,MATCH(Tabela1[[#This Row],[Unidade]],Contratos!N:N,0)),0)</f>
        <v>0</v>
      </c>
      <c r="I120" s="6">
        <f t="shared" si="3"/>
        <v>0</v>
      </c>
      <c r="J120" s="6">
        <f>IFERROR(INDEX(Contratos!F:F,MATCH(Tabela1[[#This Row],[Unidade]],Contratos!N:N,0)),0)</f>
        <v>0</v>
      </c>
      <c r="K120" s="6">
        <f>SUMIFS(Fluxo!H:H,Fluxo!D:D,Tabela1[[#This Row],[Unidade]],Fluxo!U:U,"&lt;="&amp;EOMONTH(Dados!$E$6,0))</f>
        <v>1</v>
      </c>
      <c r="L120" s="6"/>
      <c r="M120" s="6">
        <f>SUMIFS(Fluxo!H:H,Fluxo!D:D,Tabela1[[#This Row],[Unidade]],Fluxo!U:U,"&gt;"&amp;EOMONTH(Dados!$E$6,0))+SUMIFS(Fluxo!H:H,Fluxo!D:D,Tabela1[[#This Row],[Unidade]],Fluxo!U:U,"")</f>
        <v>0</v>
      </c>
      <c r="N120" s="6">
        <v>0</v>
      </c>
      <c r="O120" s="6">
        <f>Tabela1[[#This Row],[PV Menor]]-Tabela1[[#This Row],[Recebido Principal]]-Tabela1[[#This Row],[Recebíveis Principal]]</f>
        <v>-1</v>
      </c>
      <c r="P120" s="6">
        <f>SUMIFS(Fluxo!H:H,Fluxo!D:D,Tabela1[[#This Row],[Unidade]],Fluxo!S:S,"&lt;"&amp;EOMONTH(Dados!$E$6,0),Fluxo!U:U,"")</f>
        <v>0</v>
      </c>
      <c r="Q120" s="6">
        <v>0</v>
      </c>
    </row>
    <row r="121" spans="2:17" ht="15.75" customHeight="1">
      <c r="B121" s="5">
        <f>IFERROR(IF(AND(Tabela1[[#This Row],[Status]]&lt;&gt;"Disponível",ROUND(O121,4)=0),1,0),1)</f>
        <v>1</v>
      </c>
      <c r="C121" s="5" t="s">
        <v>180</v>
      </c>
      <c r="D121" s="5" t="str">
        <f>Unidades!C42</f>
        <v>TONS KLABIN</v>
      </c>
      <c r="E121" s="5" t="str">
        <f>Unidades!E42</f>
        <v>NR</v>
      </c>
      <c r="F121" s="5" t="str">
        <f>Unidades!F42</f>
        <v>S-1011</v>
      </c>
      <c r="G121" s="5" t="str">
        <f>Unidades!J42</f>
        <v>Livre</v>
      </c>
      <c r="H121" s="6">
        <f>IFERROR(INDEX(Contratos!F:F,MATCH(Tabela1[[#This Row],[Unidade]],Contratos!N:N,0)),0)</f>
        <v>0</v>
      </c>
      <c r="I121" s="6">
        <f t="shared" si="3"/>
        <v>0</v>
      </c>
      <c r="J121" s="6">
        <f>IFERROR(INDEX(Contratos!F:F,MATCH(Tabela1[[#This Row],[Unidade]],Contratos!N:N,0)),0)</f>
        <v>0</v>
      </c>
      <c r="K121" s="6">
        <f>SUMIFS(Fluxo!H:H,Fluxo!D:D,Tabela1[[#This Row],[Unidade]],Fluxo!U:U,"&lt;="&amp;EOMONTH(Dados!$E$6,0))</f>
        <v>0</v>
      </c>
      <c r="L121" s="6"/>
      <c r="M121" s="6">
        <f>SUMIFS(Fluxo!H:H,Fluxo!D:D,Tabela1[[#This Row],[Unidade]],Fluxo!U:U,"&gt;"&amp;EOMONTH(Dados!$E$6,0))+SUMIFS(Fluxo!H:H,Fluxo!D:D,Tabela1[[#This Row],[Unidade]],Fluxo!U:U,"")</f>
        <v>0</v>
      </c>
      <c r="N121" s="6">
        <v>0</v>
      </c>
      <c r="O121" s="6">
        <f>Tabela1[[#This Row],[PV Menor]]-Tabela1[[#This Row],[Recebido Principal]]-Tabela1[[#This Row],[Recebíveis Principal]]</f>
        <v>0</v>
      </c>
      <c r="P121" s="6">
        <f>SUMIFS(Fluxo!H:H,Fluxo!D:D,Tabela1[[#This Row],[Unidade]],Fluxo!S:S,"&lt;"&amp;EOMONTH(Dados!$E$6,0),Fluxo!U:U,"")</f>
        <v>0</v>
      </c>
      <c r="Q121" s="6">
        <v>0</v>
      </c>
    </row>
    <row r="122" spans="2:17" ht="15.75" customHeight="1">
      <c r="B122" s="5">
        <f>IFERROR(IF(AND(Tabela1[[#This Row],[Status]]&lt;&gt;"Disponível",ROUND(O122,4)=0),1,0),1)</f>
        <v>0</v>
      </c>
      <c r="C122" s="5" t="s">
        <v>181</v>
      </c>
      <c r="D122" s="5" t="str">
        <f>Unidades!C43</f>
        <v>TONS KLABIN</v>
      </c>
      <c r="E122" s="5" t="str">
        <f>Unidades!E43</f>
        <v>NR</v>
      </c>
      <c r="F122" s="5" t="str">
        <f>Unidades!F43</f>
        <v>S-1012</v>
      </c>
      <c r="G122" s="5" t="str">
        <f>Unidades!J43</f>
        <v>Quitado</v>
      </c>
      <c r="H122" s="6">
        <f>IFERROR(INDEX(Contratos!F:F,MATCH(Tabela1[[#This Row],[Unidade]],Contratos!N:N,0)),0)</f>
        <v>0</v>
      </c>
      <c r="I122" s="6">
        <f t="shared" si="3"/>
        <v>0</v>
      </c>
      <c r="J122" s="6">
        <f>IFERROR(INDEX(Contratos!F:F,MATCH(Tabela1[[#This Row],[Unidade]],Contratos!N:N,0)),0)</f>
        <v>0</v>
      </c>
      <c r="K122" s="6">
        <f>SUMIFS(Fluxo!H:H,Fluxo!D:D,Tabela1[[#This Row],[Unidade]],Fluxo!U:U,"&lt;="&amp;EOMONTH(Dados!$E$6,0))</f>
        <v>1</v>
      </c>
      <c r="L122" s="6"/>
      <c r="M122" s="6">
        <f>SUMIFS(Fluxo!H:H,Fluxo!D:D,Tabela1[[#This Row],[Unidade]],Fluxo!U:U,"&gt;"&amp;EOMONTH(Dados!$E$6,0))+SUMIFS(Fluxo!H:H,Fluxo!D:D,Tabela1[[#This Row],[Unidade]],Fluxo!U:U,"")</f>
        <v>0</v>
      </c>
      <c r="N122" s="6">
        <v>0</v>
      </c>
      <c r="O122" s="6">
        <f>Tabela1[[#This Row],[PV Menor]]-Tabela1[[#This Row],[Recebido Principal]]-Tabela1[[#This Row],[Recebíveis Principal]]</f>
        <v>-1</v>
      </c>
      <c r="P122" s="6">
        <f>SUMIFS(Fluxo!H:H,Fluxo!D:D,Tabela1[[#This Row],[Unidade]],Fluxo!S:S,"&lt;"&amp;EOMONTH(Dados!$E$6,0),Fluxo!U:U,"")</f>
        <v>0</v>
      </c>
      <c r="Q122" s="6">
        <v>0</v>
      </c>
    </row>
    <row r="123" spans="2:17" ht="15.75" customHeight="1">
      <c r="B123" s="5">
        <f>IFERROR(IF(AND(Tabela1[[#This Row],[Status]]&lt;&gt;"Disponível",ROUND(O123,4)=0),1,0),1)</f>
        <v>0</v>
      </c>
      <c r="C123" s="5" t="s">
        <v>182</v>
      </c>
      <c r="D123" s="5" t="str">
        <f>Unidades!C32</f>
        <v>TONS KLABIN</v>
      </c>
      <c r="E123" s="5" t="str">
        <f>Unidades!E32</f>
        <v>NR</v>
      </c>
      <c r="F123" s="5" t="str">
        <f>Unidades!F32</f>
        <v>S-2001</v>
      </c>
      <c r="G123" s="5" t="str">
        <f>Unidades!J32</f>
        <v>Quitado</v>
      </c>
      <c r="H123" s="6">
        <f>IFERROR(INDEX(Contratos!F:F,MATCH(Tabela1[[#This Row],[Unidade]],Contratos!N:N,0)),0)</f>
        <v>0</v>
      </c>
      <c r="I123" s="6">
        <f t="shared" si="3"/>
        <v>0</v>
      </c>
      <c r="J123" s="6">
        <f>IFERROR(INDEX(Contratos!F:F,MATCH(Tabela1[[#This Row],[Unidade]],Contratos!N:N,0)),0)</f>
        <v>0</v>
      </c>
      <c r="K123" s="6">
        <f>SUMIFS(Fluxo!H:H,Fluxo!D:D,Tabela1[[#This Row],[Unidade]],Fluxo!U:U,"&lt;="&amp;EOMONTH(Dados!$E$6,0))</f>
        <v>1</v>
      </c>
      <c r="L123" s="6"/>
      <c r="M123" s="6">
        <f>SUMIFS(Fluxo!H:H,Fluxo!D:D,Tabela1[[#This Row],[Unidade]],Fluxo!U:U,"&gt;"&amp;EOMONTH(Dados!$E$6,0))+SUMIFS(Fluxo!H:H,Fluxo!D:D,Tabela1[[#This Row],[Unidade]],Fluxo!U:U,"")</f>
        <v>0</v>
      </c>
      <c r="N123" s="6">
        <v>0</v>
      </c>
      <c r="O123" s="6">
        <f>Tabela1[[#This Row],[PV Menor]]-Tabela1[[#This Row],[Recebido Principal]]-Tabela1[[#This Row],[Recebíveis Principal]]</f>
        <v>-1</v>
      </c>
      <c r="P123" s="6">
        <f>SUMIFS(Fluxo!H:H,Fluxo!D:D,Tabela1[[#This Row],[Unidade]],Fluxo!S:S,"&lt;"&amp;EOMONTH(Dados!$E$6,0),Fluxo!U:U,"")</f>
        <v>0</v>
      </c>
      <c r="Q123" s="6">
        <v>0</v>
      </c>
    </row>
    <row r="124" spans="2:17" ht="15.75" customHeight="1">
      <c r="B124" s="5">
        <f>IFERROR(IF(AND(Tabela1[[#This Row],[Status]]&lt;&gt;"Disponível",ROUND(O124,4)=0),1,0),1)</f>
        <v>0</v>
      </c>
      <c r="C124" s="5" t="s">
        <v>183</v>
      </c>
      <c r="D124" s="5" t="str">
        <f>Unidades!C33</f>
        <v>TONS KLABIN</v>
      </c>
      <c r="E124" s="5" t="str">
        <f>Unidades!E33</f>
        <v>NR</v>
      </c>
      <c r="F124" s="5" t="str">
        <f>Unidades!F33</f>
        <v>S-2002</v>
      </c>
      <c r="G124" s="5" t="str">
        <f>Unidades!J33</f>
        <v>Contrato Assinado</v>
      </c>
      <c r="H124" s="6">
        <f>IFERROR(INDEX(Contratos!F:F,MATCH(Tabela1[[#This Row],[Unidade]],Contratos!N:N,0)),0)</f>
        <v>0</v>
      </c>
      <c r="I124" s="6">
        <f t="shared" si="3"/>
        <v>0</v>
      </c>
      <c r="J124" s="6">
        <f>IFERROR(INDEX(Contratos!F:F,MATCH(Tabela1[[#This Row],[Unidade]],Contratos!N:N,0)),0)</f>
        <v>0</v>
      </c>
      <c r="K124" s="6">
        <f>SUMIFS(Fluxo!H:H,Fluxo!D:D,Tabela1[[#This Row],[Unidade]],Fluxo!U:U,"&lt;="&amp;EOMONTH(Dados!$E$6,0))</f>
        <v>28150.53</v>
      </c>
      <c r="L124" s="6"/>
      <c r="M124" s="6">
        <f>SUMIFS(Fluxo!H:H,Fluxo!D:D,Tabela1[[#This Row],[Unidade]],Fluxo!U:U,"&gt;"&amp;EOMONTH(Dados!$E$6,0))+SUMIFS(Fluxo!H:H,Fluxo!D:D,Tabela1[[#This Row],[Unidade]],Fluxo!U:U,"")</f>
        <v>285174.02</v>
      </c>
      <c r="N124" s="6">
        <v>0</v>
      </c>
      <c r="O124" s="6">
        <f>Tabela1[[#This Row],[PV Menor]]-Tabela1[[#This Row],[Recebido Principal]]-Tabela1[[#This Row],[Recebíveis Principal]]</f>
        <v>-313324.55000000005</v>
      </c>
      <c r="P124" s="6">
        <f>SUMIFS(Fluxo!H:H,Fluxo!D:D,Tabela1[[#This Row],[Unidade]],Fluxo!S:S,"&lt;"&amp;EOMONTH(Dados!$E$6,0),Fluxo!U:U,"")</f>
        <v>0</v>
      </c>
      <c r="Q124" s="6">
        <v>0</v>
      </c>
    </row>
    <row r="125" spans="2:17" ht="15.75" customHeight="1">
      <c r="B125" s="5">
        <f>IFERROR(IF(AND(Tabela1[[#This Row],[Status]]&lt;&gt;"Disponível",ROUND(O125,4)=0),1,0),1)</f>
        <v>0</v>
      </c>
      <c r="C125" s="5" t="s">
        <v>184</v>
      </c>
      <c r="D125" s="5" t="str">
        <f>Unidades!C34</f>
        <v>TONS KLABIN</v>
      </c>
      <c r="E125" s="5" t="str">
        <f>Unidades!E34</f>
        <v>NR</v>
      </c>
      <c r="F125" s="5" t="str">
        <f>Unidades!F34</f>
        <v>S-2003</v>
      </c>
      <c r="G125" s="5" t="str">
        <f>Unidades!J34</f>
        <v>Quitado</v>
      </c>
      <c r="H125" s="6">
        <f>IFERROR(INDEX(Contratos!F:F,MATCH(Tabela1[[#This Row],[Unidade]],Contratos!N:N,0)),0)</f>
        <v>0</v>
      </c>
      <c r="I125" s="6">
        <f t="shared" si="3"/>
        <v>0</v>
      </c>
      <c r="J125" s="6">
        <f>IFERROR(INDEX(Contratos!F:F,MATCH(Tabela1[[#This Row],[Unidade]],Contratos!N:N,0)),0)</f>
        <v>0</v>
      </c>
      <c r="K125" s="6">
        <f>SUMIFS(Fluxo!H:H,Fluxo!D:D,Tabela1[[#This Row],[Unidade]],Fluxo!U:U,"&lt;="&amp;EOMONTH(Dados!$E$6,0))</f>
        <v>1</v>
      </c>
      <c r="L125" s="6"/>
      <c r="M125" s="6">
        <f>SUMIFS(Fluxo!H:H,Fluxo!D:D,Tabela1[[#This Row],[Unidade]],Fluxo!U:U,"&gt;"&amp;EOMONTH(Dados!$E$6,0))+SUMIFS(Fluxo!H:H,Fluxo!D:D,Tabela1[[#This Row],[Unidade]],Fluxo!U:U,"")</f>
        <v>0</v>
      </c>
      <c r="N125" s="6">
        <v>0</v>
      </c>
      <c r="O125" s="6">
        <f>Tabela1[[#This Row],[PV Menor]]-Tabela1[[#This Row],[Recebido Principal]]-Tabela1[[#This Row],[Recebíveis Principal]]</f>
        <v>-1</v>
      </c>
      <c r="P125" s="6">
        <f>SUMIFS(Fluxo!H:H,Fluxo!D:D,Tabela1[[#This Row],[Unidade]],Fluxo!S:S,"&lt;"&amp;EOMONTH(Dados!$E$6,0),Fluxo!U:U,"")</f>
        <v>0</v>
      </c>
      <c r="Q125" s="6">
        <v>0</v>
      </c>
    </row>
    <row r="126" spans="2:17" ht="15.75" customHeight="1">
      <c r="B126" s="5">
        <f>IFERROR(IF(AND(Tabela1[[#This Row],[Status]]&lt;&gt;"Disponível",ROUND(O126,4)=0),1,0),1)</f>
        <v>0</v>
      </c>
      <c r="C126" s="5" t="s">
        <v>185</v>
      </c>
      <c r="D126" s="5" t="str">
        <f>Unidades!C35</f>
        <v>TONS KLABIN</v>
      </c>
      <c r="E126" s="5" t="str">
        <f>Unidades!E35</f>
        <v>NR</v>
      </c>
      <c r="F126" s="5" t="str">
        <f>Unidades!F35</f>
        <v>S-2004</v>
      </c>
      <c r="G126" s="5" t="str">
        <f>Unidades!J35</f>
        <v>Quitado</v>
      </c>
      <c r="H126" s="6">
        <f>IFERROR(INDEX(Contratos!F:F,MATCH(Tabela1[[#This Row],[Unidade]],Contratos!N:N,0)),0)</f>
        <v>0</v>
      </c>
      <c r="I126" s="6">
        <f t="shared" si="3"/>
        <v>0</v>
      </c>
      <c r="J126" s="6">
        <f>IFERROR(INDEX(Contratos!F:F,MATCH(Tabela1[[#This Row],[Unidade]],Contratos!N:N,0)),0)</f>
        <v>0</v>
      </c>
      <c r="K126" s="6">
        <f>SUMIFS(Fluxo!H:H,Fluxo!D:D,Tabela1[[#This Row],[Unidade]],Fluxo!U:U,"&lt;="&amp;EOMONTH(Dados!$E$6,0))</f>
        <v>1</v>
      </c>
      <c r="L126" s="6"/>
      <c r="M126" s="6">
        <f>SUMIFS(Fluxo!H:H,Fluxo!D:D,Tabela1[[#This Row],[Unidade]],Fluxo!U:U,"&gt;"&amp;EOMONTH(Dados!$E$6,0))+SUMIFS(Fluxo!H:H,Fluxo!D:D,Tabela1[[#This Row],[Unidade]],Fluxo!U:U,"")</f>
        <v>0</v>
      </c>
      <c r="N126" s="6">
        <v>0</v>
      </c>
      <c r="O126" s="6">
        <f>Tabela1[[#This Row],[PV Menor]]-Tabela1[[#This Row],[Recebido Principal]]-Tabela1[[#This Row],[Recebíveis Principal]]</f>
        <v>-1</v>
      </c>
      <c r="P126" s="6">
        <f>SUMIFS(Fluxo!H:H,Fluxo!D:D,Tabela1[[#This Row],[Unidade]],Fluxo!S:S,"&lt;"&amp;EOMONTH(Dados!$E$6,0),Fluxo!U:U,"")</f>
        <v>0</v>
      </c>
      <c r="Q126" s="6">
        <v>0</v>
      </c>
    </row>
    <row r="127" spans="2:17" ht="15.75" customHeight="1">
      <c r="B127" s="5">
        <f>IFERROR(IF(AND(Tabela1[[#This Row],[Status]]&lt;&gt;"Disponível",ROUND(O127,4)=0),1,0),1)</f>
        <v>0</v>
      </c>
      <c r="C127" s="5" t="s">
        <v>186</v>
      </c>
      <c r="D127" s="5" t="str">
        <f>Unidades!C36</f>
        <v>TONS KLABIN</v>
      </c>
      <c r="E127" s="5" t="str">
        <f>Unidades!E36</f>
        <v>NR</v>
      </c>
      <c r="F127" s="5" t="str">
        <f>Unidades!F36</f>
        <v>S-2005</v>
      </c>
      <c r="G127" s="5" t="str">
        <f>Unidades!J36</f>
        <v>Contrato Assinado</v>
      </c>
      <c r="H127" s="6">
        <f>IFERROR(INDEX(Contratos!F:F,MATCH(Tabela1[[#This Row],[Unidade]],Contratos!N:N,0)),0)</f>
        <v>0</v>
      </c>
      <c r="I127" s="6">
        <f t="shared" si="3"/>
        <v>0</v>
      </c>
      <c r="J127" s="6">
        <f>IFERROR(INDEX(Contratos!F:F,MATCH(Tabela1[[#This Row],[Unidade]],Contratos!N:N,0)),0)</f>
        <v>0</v>
      </c>
      <c r="K127" s="6">
        <f>SUMIFS(Fluxo!H:H,Fluxo!D:D,Tabela1[[#This Row],[Unidade]],Fluxo!U:U,"&lt;="&amp;EOMONTH(Dados!$E$6,0))</f>
        <v>136314.52000000002</v>
      </c>
      <c r="L127" s="6"/>
      <c r="M127" s="6">
        <f>SUMIFS(Fluxo!H:H,Fluxo!D:D,Tabela1[[#This Row],[Unidade]],Fluxo!U:U,"&gt;"&amp;EOMONTH(Dados!$E$6,0))+SUMIFS(Fluxo!H:H,Fluxo!D:D,Tabela1[[#This Row],[Unidade]],Fluxo!U:U,"")</f>
        <v>185000</v>
      </c>
      <c r="N127" s="6">
        <v>0</v>
      </c>
      <c r="O127" s="6">
        <f>Tabela1[[#This Row],[PV Menor]]-Tabela1[[#This Row],[Recebido Principal]]-Tabela1[[#This Row],[Recebíveis Principal]]</f>
        <v>-321314.52</v>
      </c>
      <c r="P127" s="6">
        <f>SUMIFS(Fluxo!H:H,Fluxo!D:D,Tabela1[[#This Row],[Unidade]],Fluxo!S:S,"&lt;"&amp;EOMONTH(Dados!$E$6,0),Fluxo!U:U,"")</f>
        <v>0</v>
      </c>
      <c r="Q127" s="6">
        <v>0</v>
      </c>
    </row>
    <row r="128" spans="2:17" ht="15.75" customHeight="1">
      <c r="B128" s="5">
        <f>IFERROR(IF(AND(Tabela1[[#This Row],[Status]]&lt;&gt;"Disponível",ROUND(O128,4)=0),1,0),1)</f>
        <v>0</v>
      </c>
      <c r="C128" s="5" t="s">
        <v>187</v>
      </c>
      <c r="D128" s="5" t="str">
        <f>Unidades!C37</f>
        <v>TONS KLABIN</v>
      </c>
      <c r="E128" s="5" t="str">
        <f>Unidades!E37</f>
        <v>NR</v>
      </c>
      <c r="F128" s="5" t="str">
        <f>Unidades!F37</f>
        <v>S-2006</v>
      </c>
      <c r="G128" s="5" t="str">
        <f>Unidades!J37</f>
        <v>Contrato Assinado</v>
      </c>
      <c r="H128" s="6">
        <f>IFERROR(INDEX(Contratos!F:F,MATCH(Tabela1[[#This Row],[Unidade]],Contratos!N:N,0)),0)</f>
        <v>0</v>
      </c>
      <c r="I128" s="6">
        <f t="shared" si="3"/>
        <v>0</v>
      </c>
      <c r="J128" s="6">
        <f>IFERROR(INDEX(Contratos!F:F,MATCH(Tabela1[[#This Row],[Unidade]],Contratos!N:N,0)),0)</f>
        <v>0</v>
      </c>
      <c r="K128" s="6">
        <f>SUMIFS(Fluxo!H:H,Fluxo!D:D,Tabela1[[#This Row],[Unidade]],Fluxo!U:U,"&lt;="&amp;EOMONTH(Dados!$E$6,0))</f>
        <v>87057.650000000009</v>
      </c>
      <c r="L128" s="6"/>
      <c r="M128" s="6">
        <f>SUMIFS(Fluxo!H:H,Fluxo!D:D,Tabela1[[#This Row],[Unidade]],Fluxo!U:U,"&gt;"&amp;EOMONTH(Dados!$E$6,0))+SUMIFS(Fluxo!H:H,Fluxo!D:D,Tabela1[[#This Row],[Unidade]],Fluxo!U:U,"")</f>
        <v>203120</v>
      </c>
      <c r="N128" s="6">
        <v>0</v>
      </c>
      <c r="O128" s="6">
        <f>Tabela1[[#This Row],[PV Menor]]-Tabela1[[#This Row],[Recebido Principal]]-Tabela1[[#This Row],[Recebíveis Principal]]</f>
        <v>-290177.65000000002</v>
      </c>
      <c r="P128" s="6">
        <f>SUMIFS(Fluxo!H:H,Fluxo!D:D,Tabela1[[#This Row],[Unidade]],Fluxo!S:S,"&lt;"&amp;EOMONTH(Dados!$E$6,0),Fluxo!U:U,"")</f>
        <v>0</v>
      </c>
      <c r="Q128" s="6">
        <v>0</v>
      </c>
    </row>
    <row r="129" spans="2:17" ht="15.75" customHeight="1">
      <c r="B129" s="5">
        <f>IFERROR(IF(AND(Tabela1[[#This Row],[Status]]&lt;&gt;"Disponível",ROUND(O129,4)=0),1,0),1)</f>
        <v>0</v>
      </c>
      <c r="C129" s="5" t="s">
        <v>188</v>
      </c>
      <c r="D129" s="5" t="str">
        <f>Unidades!C26</f>
        <v>TONS KLABIN</v>
      </c>
      <c r="E129" s="5" t="str">
        <f>Unidades!E26</f>
        <v>NR</v>
      </c>
      <c r="F129" s="5" t="str">
        <f>Unidades!F26</f>
        <v>S-2007</v>
      </c>
      <c r="G129" s="5" t="str">
        <f>Unidades!J26</f>
        <v>Contrato Assinado</v>
      </c>
      <c r="H129" s="6">
        <f>IFERROR(INDEX(Contratos!F:F,MATCH(Tabela1[[#This Row],[Unidade]],Contratos!N:N,0)),0)</f>
        <v>0</v>
      </c>
      <c r="I129" s="6">
        <f t="shared" si="3"/>
        <v>0</v>
      </c>
      <c r="J129" s="6">
        <f>IFERROR(INDEX(Contratos!F:F,MATCH(Tabela1[[#This Row],[Unidade]],Contratos!N:N,0)),0)</f>
        <v>0</v>
      </c>
      <c r="K129" s="6">
        <f>SUMIFS(Fluxo!H:H,Fluxo!D:D,Tabela1[[#This Row],[Unidade]],Fluxo!U:U,"&lt;="&amp;EOMONTH(Dados!$E$6,0))</f>
        <v>256615.69</v>
      </c>
      <c r="L129" s="6"/>
      <c r="M129" s="6">
        <f>SUMIFS(Fluxo!H:H,Fluxo!D:D,Tabela1[[#This Row],[Unidade]],Fluxo!U:U,"&gt;"&amp;EOMONTH(Dados!$E$6,0))+SUMIFS(Fluxo!H:H,Fluxo!D:D,Tabela1[[#This Row],[Unidade]],Fluxo!U:U,"")</f>
        <v>54182.83</v>
      </c>
      <c r="N129" s="6">
        <v>0</v>
      </c>
      <c r="O129" s="6">
        <f>Tabela1[[#This Row],[PV Menor]]-Tabela1[[#This Row],[Recebido Principal]]-Tabela1[[#This Row],[Recebíveis Principal]]</f>
        <v>-310798.52</v>
      </c>
      <c r="P129" s="6">
        <f>SUMIFS(Fluxo!H:H,Fluxo!D:D,Tabela1[[#This Row],[Unidade]],Fluxo!S:S,"&lt;"&amp;EOMONTH(Dados!$E$6,0),Fluxo!U:U,"")</f>
        <v>0</v>
      </c>
      <c r="Q129" s="6">
        <v>0</v>
      </c>
    </row>
    <row r="130" spans="2:17" ht="15.75" customHeight="1">
      <c r="B130" s="5">
        <f>IFERROR(IF(AND(Tabela1[[#This Row],[Status]]&lt;&gt;"Disponível",ROUND(O130,4)=0),1,0),1)</f>
        <v>0</v>
      </c>
      <c r="C130" s="5" t="s">
        <v>189</v>
      </c>
      <c r="D130" s="5" t="str">
        <f>Unidades!C27</f>
        <v>TONS KLABIN</v>
      </c>
      <c r="E130" s="5" t="str">
        <f>Unidades!E27</f>
        <v>NR</v>
      </c>
      <c r="F130" s="5" t="str">
        <f>Unidades!F27</f>
        <v>S-2008</v>
      </c>
      <c r="G130" s="5" t="str">
        <f>Unidades!J27</f>
        <v>Quitado</v>
      </c>
      <c r="H130" s="6">
        <f>IFERROR(INDEX(Contratos!F:F,MATCH(Tabela1[[#This Row],[Unidade]],Contratos!N:N,0)),0)</f>
        <v>0</v>
      </c>
      <c r="I130" s="6">
        <f t="shared" si="3"/>
        <v>0</v>
      </c>
      <c r="J130" s="6">
        <f>IFERROR(INDEX(Contratos!F:F,MATCH(Tabela1[[#This Row],[Unidade]],Contratos!N:N,0)),0)</f>
        <v>0</v>
      </c>
      <c r="K130" s="6">
        <f>SUMIFS(Fluxo!H:H,Fluxo!D:D,Tabela1[[#This Row],[Unidade]],Fluxo!U:U,"&lt;="&amp;EOMONTH(Dados!$E$6,0))</f>
        <v>1</v>
      </c>
      <c r="L130" s="6"/>
      <c r="M130" s="6">
        <f>SUMIFS(Fluxo!H:H,Fluxo!D:D,Tabela1[[#This Row],[Unidade]],Fluxo!U:U,"&gt;"&amp;EOMONTH(Dados!$E$6,0))+SUMIFS(Fluxo!H:H,Fluxo!D:D,Tabela1[[#This Row],[Unidade]],Fluxo!U:U,"")</f>
        <v>0</v>
      </c>
      <c r="N130" s="6">
        <v>0</v>
      </c>
      <c r="O130" s="6">
        <f>Tabela1[[#This Row],[PV Menor]]-Tabela1[[#This Row],[Recebido Principal]]-Tabela1[[#This Row],[Recebíveis Principal]]</f>
        <v>-1</v>
      </c>
      <c r="P130" s="6">
        <f>SUMIFS(Fluxo!H:H,Fluxo!D:D,Tabela1[[#This Row],[Unidade]],Fluxo!S:S,"&lt;"&amp;EOMONTH(Dados!$E$6,0),Fluxo!U:U,"")</f>
        <v>0</v>
      </c>
      <c r="Q130" s="6">
        <v>0</v>
      </c>
    </row>
    <row r="131" spans="2:17" ht="15.75" customHeight="1">
      <c r="B131" s="5">
        <f>IFERROR(IF(AND(Tabela1[[#This Row],[Status]]&lt;&gt;"Disponível",ROUND(O131,4)=0),1,0),1)</f>
        <v>0</v>
      </c>
      <c r="C131" s="5" t="s">
        <v>190</v>
      </c>
      <c r="D131" s="5" t="str">
        <f>Unidades!C28</f>
        <v>TONS KLABIN</v>
      </c>
      <c r="E131" s="5" t="str">
        <f>Unidades!E28</f>
        <v>NR</v>
      </c>
      <c r="F131" s="5" t="str">
        <f>Unidades!F28</f>
        <v>S-2009</v>
      </c>
      <c r="G131" s="5" t="str">
        <f>Unidades!J28</f>
        <v>Contrato Assinado</v>
      </c>
      <c r="H131" s="6">
        <f>IFERROR(INDEX(Contratos!F:F,MATCH(Tabela1[[#This Row],[Unidade]],Contratos!N:N,0)),0)</f>
        <v>0</v>
      </c>
      <c r="I131" s="6">
        <f t="shared" ref="I131:I152" si="4">IFERROR(H131-J131,"")</f>
        <v>0</v>
      </c>
      <c r="J131" s="6">
        <f>IFERROR(INDEX(Contratos!F:F,MATCH(Tabela1[[#This Row],[Unidade]],Contratos!N:N,0)),0)</f>
        <v>0</v>
      </c>
      <c r="K131" s="6">
        <f>SUMIFS(Fluxo!H:H,Fluxo!D:D,Tabela1[[#This Row],[Unidade]],Fluxo!U:U,"&lt;="&amp;EOMONTH(Dados!$E$6,0))</f>
        <v>70456.28</v>
      </c>
      <c r="L131" s="6"/>
      <c r="M131" s="6">
        <f>SUMIFS(Fluxo!H:H,Fluxo!D:D,Tabela1[[#This Row],[Unidade]],Fluxo!U:U,"&gt;"&amp;EOMONTH(Dados!$E$6,0))+SUMIFS(Fluxo!H:H,Fluxo!D:D,Tabela1[[#This Row],[Unidade]],Fluxo!U:U,"")</f>
        <v>242500</v>
      </c>
      <c r="N131" s="6">
        <v>0</v>
      </c>
      <c r="O131" s="6">
        <f>Tabela1[[#This Row],[PV Menor]]-Tabela1[[#This Row],[Recebido Principal]]-Tabela1[[#This Row],[Recebíveis Principal]]</f>
        <v>-312956.28000000003</v>
      </c>
      <c r="P131" s="6">
        <f>SUMIFS(Fluxo!H:H,Fluxo!D:D,Tabela1[[#This Row],[Unidade]],Fluxo!S:S,"&lt;"&amp;EOMONTH(Dados!$E$6,0),Fluxo!U:U,"")</f>
        <v>0</v>
      </c>
      <c r="Q131" s="6">
        <v>0</v>
      </c>
    </row>
    <row r="132" spans="2:17" ht="15.75" customHeight="1">
      <c r="B132" s="5">
        <f>IFERROR(IF(AND(Tabela1[[#This Row],[Status]]&lt;&gt;"Disponível",ROUND(O132,4)=0),1,0),1)</f>
        <v>0</v>
      </c>
      <c r="C132" s="5" t="s">
        <v>191</v>
      </c>
      <c r="D132" s="5" t="str">
        <f>Unidades!C29</f>
        <v>TONS KLABIN</v>
      </c>
      <c r="E132" s="5" t="str">
        <f>Unidades!E29</f>
        <v>NR</v>
      </c>
      <c r="F132" s="5" t="str">
        <f>Unidades!F29</f>
        <v>S-2010</v>
      </c>
      <c r="G132" s="5" t="str">
        <f>Unidades!J29</f>
        <v>Quitado</v>
      </c>
      <c r="H132" s="6">
        <f>IFERROR(INDEX(Contratos!F:F,MATCH(Tabela1[[#This Row],[Unidade]],Contratos!N:N,0)),0)</f>
        <v>0</v>
      </c>
      <c r="I132" s="6">
        <f t="shared" si="4"/>
        <v>0</v>
      </c>
      <c r="J132" s="6">
        <f>IFERROR(INDEX(Contratos!F:F,MATCH(Tabela1[[#This Row],[Unidade]],Contratos!N:N,0)),0)</f>
        <v>0</v>
      </c>
      <c r="K132" s="6">
        <f>SUMIFS(Fluxo!H:H,Fluxo!D:D,Tabela1[[#This Row],[Unidade]],Fluxo!U:U,"&lt;="&amp;EOMONTH(Dados!$E$6,0))</f>
        <v>1</v>
      </c>
      <c r="L132" s="6"/>
      <c r="M132" s="6">
        <f>SUMIFS(Fluxo!H:H,Fluxo!D:D,Tabela1[[#This Row],[Unidade]],Fluxo!U:U,"&gt;"&amp;EOMONTH(Dados!$E$6,0))+SUMIFS(Fluxo!H:H,Fluxo!D:D,Tabela1[[#This Row],[Unidade]],Fluxo!U:U,"")</f>
        <v>0</v>
      </c>
      <c r="N132" s="6">
        <v>0</v>
      </c>
      <c r="O132" s="6">
        <f>Tabela1[[#This Row],[PV Menor]]-Tabela1[[#This Row],[Recebido Principal]]-Tabela1[[#This Row],[Recebíveis Principal]]</f>
        <v>-1</v>
      </c>
      <c r="P132" s="6">
        <f>SUMIFS(Fluxo!H:H,Fluxo!D:D,Tabela1[[#This Row],[Unidade]],Fluxo!S:S,"&lt;"&amp;EOMONTH(Dados!$E$6,0),Fluxo!U:U,"")</f>
        <v>0</v>
      </c>
      <c r="Q132" s="6">
        <v>0</v>
      </c>
    </row>
    <row r="133" spans="2:17" ht="15.75" customHeight="1">
      <c r="B133" s="5">
        <f>IFERROR(IF(AND(Tabela1[[#This Row],[Status]]&lt;&gt;"Disponível",ROUND(O133,4)=0),1,0),1)</f>
        <v>0</v>
      </c>
      <c r="C133" s="5" t="s">
        <v>192</v>
      </c>
      <c r="D133" s="5" t="str">
        <f>Unidades!C30</f>
        <v>TONS KLABIN</v>
      </c>
      <c r="E133" s="5" t="str">
        <f>Unidades!E30</f>
        <v>NR</v>
      </c>
      <c r="F133" s="5" t="str">
        <f>Unidades!F30</f>
        <v>S-2011</v>
      </c>
      <c r="G133" s="5" t="str">
        <f>Unidades!J30</f>
        <v>Quitado</v>
      </c>
      <c r="H133" s="6">
        <f>IFERROR(INDEX(Contratos!F:F,MATCH(Tabela1[[#This Row],[Unidade]],Contratos!N:N,0)),0)</f>
        <v>0</v>
      </c>
      <c r="I133" s="6">
        <f t="shared" si="4"/>
        <v>0</v>
      </c>
      <c r="J133" s="6">
        <f>IFERROR(INDEX(Contratos!F:F,MATCH(Tabela1[[#This Row],[Unidade]],Contratos!N:N,0)),0)</f>
        <v>0</v>
      </c>
      <c r="K133" s="6">
        <f>SUMIFS(Fluxo!H:H,Fluxo!D:D,Tabela1[[#This Row],[Unidade]],Fluxo!U:U,"&lt;="&amp;EOMONTH(Dados!$E$6,0))</f>
        <v>1</v>
      </c>
      <c r="L133" s="6"/>
      <c r="M133" s="6">
        <f>SUMIFS(Fluxo!H:H,Fluxo!D:D,Tabela1[[#This Row],[Unidade]],Fluxo!U:U,"&gt;"&amp;EOMONTH(Dados!$E$6,0))+SUMIFS(Fluxo!H:H,Fluxo!D:D,Tabela1[[#This Row],[Unidade]],Fluxo!U:U,"")</f>
        <v>0</v>
      </c>
      <c r="N133" s="6">
        <v>0</v>
      </c>
      <c r="O133" s="6">
        <f>Tabela1[[#This Row],[PV Menor]]-Tabela1[[#This Row],[Recebido Principal]]-Tabela1[[#This Row],[Recebíveis Principal]]</f>
        <v>-1</v>
      </c>
      <c r="P133" s="6">
        <f>SUMIFS(Fluxo!H:H,Fluxo!D:D,Tabela1[[#This Row],[Unidade]],Fluxo!S:S,"&lt;"&amp;EOMONTH(Dados!$E$6,0),Fluxo!U:U,"")</f>
        <v>0</v>
      </c>
      <c r="Q133" s="6">
        <v>0</v>
      </c>
    </row>
    <row r="134" spans="2:17" ht="15.75" customHeight="1">
      <c r="B134" s="5">
        <f>IFERROR(IF(AND(Tabela1[[#This Row],[Status]]&lt;&gt;"Disponível",ROUND(O134,4)=0),1,0),1)</f>
        <v>1</v>
      </c>
      <c r="C134" s="5" t="s">
        <v>193</v>
      </c>
      <c r="D134" s="5" t="str">
        <f>Unidades!C31</f>
        <v>TONS KLABIN</v>
      </c>
      <c r="E134" s="5" t="str">
        <f>Unidades!E31</f>
        <v>NR</v>
      </c>
      <c r="F134" s="5" t="str">
        <f>Unidades!F31</f>
        <v>S-2012</v>
      </c>
      <c r="G134" s="5" t="str">
        <f>Unidades!J31</f>
        <v>Livre</v>
      </c>
      <c r="H134" s="6">
        <f>IFERROR(INDEX(Contratos!F:F,MATCH(Tabela1[[#This Row],[Unidade]],Contratos!N:N,0)),0)</f>
        <v>0</v>
      </c>
      <c r="I134" s="6">
        <f t="shared" si="4"/>
        <v>0</v>
      </c>
      <c r="J134" s="6">
        <f>IFERROR(INDEX(Contratos!F:F,MATCH(Tabela1[[#This Row],[Unidade]],Contratos!N:N,0)),0)</f>
        <v>0</v>
      </c>
      <c r="K134" s="6">
        <f>SUMIFS(Fluxo!H:H,Fluxo!D:D,Tabela1[[#This Row],[Unidade]],Fluxo!U:U,"&lt;="&amp;EOMONTH(Dados!$E$6,0))</f>
        <v>0</v>
      </c>
      <c r="L134" s="6"/>
      <c r="M134" s="6">
        <f>SUMIFS(Fluxo!H:H,Fluxo!D:D,Tabela1[[#This Row],[Unidade]],Fluxo!U:U,"&gt;"&amp;EOMONTH(Dados!$E$6,0))+SUMIFS(Fluxo!H:H,Fluxo!D:D,Tabela1[[#This Row],[Unidade]],Fluxo!U:U,"")</f>
        <v>0</v>
      </c>
      <c r="N134" s="6">
        <v>0</v>
      </c>
      <c r="O134" s="6">
        <f>Tabela1[[#This Row],[PV Menor]]-Tabela1[[#This Row],[Recebido Principal]]-Tabela1[[#This Row],[Recebíveis Principal]]</f>
        <v>0</v>
      </c>
      <c r="P134" s="6">
        <f>SUMIFS(Fluxo!H:H,Fluxo!D:D,Tabela1[[#This Row],[Unidade]],Fluxo!S:S,"&lt;"&amp;EOMONTH(Dados!$E$6,0),Fluxo!U:U,"")</f>
        <v>0</v>
      </c>
      <c r="Q134" s="6">
        <v>0</v>
      </c>
    </row>
    <row r="135" spans="2:17" ht="15.75" customHeight="1">
      <c r="B135" s="5">
        <f>IFERROR(IF(AND(Tabela1[[#This Row],[Status]]&lt;&gt;"Disponível",ROUND(O135,4)=0),1,0),1)</f>
        <v>0</v>
      </c>
      <c r="C135" s="5" t="s">
        <v>194</v>
      </c>
      <c r="D135" s="5" t="str">
        <f>Unidades!C20</f>
        <v>TONS KLABIN</v>
      </c>
      <c r="E135" s="5" t="str">
        <f>Unidades!E20</f>
        <v>NR</v>
      </c>
      <c r="F135" s="5" t="str">
        <f>Unidades!F20</f>
        <v>S-2013</v>
      </c>
      <c r="G135" s="5" t="str">
        <f>Unidades!J20</f>
        <v>Contrato Assinado</v>
      </c>
      <c r="H135" s="6">
        <f>IFERROR(INDEX(Contratos!F:F,MATCH(Tabela1[[#This Row],[Unidade]],Contratos!N:N,0)),0)</f>
        <v>0</v>
      </c>
      <c r="I135" s="6">
        <f t="shared" si="4"/>
        <v>0</v>
      </c>
      <c r="J135" s="6">
        <f>IFERROR(INDEX(Contratos!F:F,MATCH(Tabela1[[#This Row],[Unidade]],Contratos!N:N,0)),0)</f>
        <v>0</v>
      </c>
      <c r="K135" s="6">
        <f>SUMIFS(Fluxo!H:H,Fluxo!D:D,Tabela1[[#This Row],[Unidade]],Fluxo!U:U,"&lt;="&amp;EOMONTH(Dados!$E$6,0))</f>
        <v>87855</v>
      </c>
      <c r="L135" s="6"/>
      <c r="M135" s="6">
        <f>SUMIFS(Fluxo!H:H,Fluxo!D:D,Tabela1[[#This Row],[Unidade]],Fluxo!U:U,"&gt;"&amp;EOMONTH(Dados!$E$6,0))+SUMIFS(Fluxo!H:H,Fluxo!D:D,Tabela1[[#This Row],[Unidade]],Fluxo!U:U,"")</f>
        <v>276000</v>
      </c>
      <c r="N135" s="6">
        <v>0</v>
      </c>
      <c r="O135" s="6">
        <f>Tabela1[[#This Row],[PV Menor]]-Tabela1[[#This Row],[Recebido Principal]]-Tabela1[[#This Row],[Recebíveis Principal]]</f>
        <v>-363855</v>
      </c>
      <c r="P135" s="6">
        <f>SUMIFS(Fluxo!H:H,Fluxo!D:D,Tabela1[[#This Row],[Unidade]],Fluxo!S:S,"&lt;"&amp;EOMONTH(Dados!$E$6,0),Fluxo!U:U,"")</f>
        <v>0</v>
      </c>
      <c r="Q135" s="6">
        <v>0</v>
      </c>
    </row>
    <row r="136" spans="2:17" ht="15.75" customHeight="1">
      <c r="B136" s="5">
        <f>IFERROR(IF(AND(Tabela1[[#This Row],[Status]]&lt;&gt;"Disponível",ROUND(O136,4)=0),1,0),1)</f>
        <v>0</v>
      </c>
      <c r="C136" s="5" t="s">
        <v>195</v>
      </c>
      <c r="D136" s="5" t="str">
        <f>Unidades!C21</f>
        <v>TONS KLABIN</v>
      </c>
      <c r="E136" s="5" t="str">
        <f>Unidades!E21</f>
        <v>NR</v>
      </c>
      <c r="F136" s="5" t="str">
        <f>Unidades!F21</f>
        <v>S-2014</v>
      </c>
      <c r="G136" s="5" t="str">
        <f>Unidades!J21</f>
        <v>Quitado</v>
      </c>
      <c r="H136" s="6">
        <f>IFERROR(INDEX(Contratos!F:F,MATCH(Tabela1[[#This Row],[Unidade]],Contratos!N:N,0)),0)</f>
        <v>0</v>
      </c>
      <c r="I136" s="6">
        <f t="shared" si="4"/>
        <v>0</v>
      </c>
      <c r="J136" s="6">
        <f>IFERROR(INDEX(Contratos!F:F,MATCH(Tabela1[[#This Row],[Unidade]],Contratos!N:N,0)),0)</f>
        <v>0</v>
      </c>
      <c r="K136" s="6">
        <f>SUMIFS(Fluxo!H:H,Fluxo!D:D,Tabela1[[#This Row],[Unidade]],Fluxo!U:U,"&lt;="&amp;EOMONTH(Dados!$E$6,0))</f>
        <v>1</v>
      </c>
      <c r="L136" s="6"/>
      <c r="M136" s="6">
        <f>SUMIFS(Fluxo!H:H,Fluxo!D:D,Tabela1[[#This Row],[Unidade]],Fluxo!U:U,"&gt;"&amp;EOMONTH(Dados!$E$6,0))+SUMIFS(Fluxo!H:H,Fluxo!D:D,Tabela1[[#This Row],[Unidade]],Fluxo!U:U,"")</f>
        <v>0</v>
      </c>
      <c r="N136" s="6">
        <v>0</v>
      </c>
      <c r="O136" s="6">
        <f>Tabela1[[#This Row],[PV Menor]]-Tabela1[[#This Row],[Recebido Principal]]-Tabela1[[#This Row],[Recebíveis Principal]]</f>
        <v>-1</v>
      </c>
      <c r="P136" s="6">
        <f>SUMIFS(Fluxo!H:H,Fluxo!D:D,Tabela1[[#This Row],[Unidade]],Fluxo!S:S,"&lt;"&amp;EOMONTH(Dados!$E$6,0),Fluxo!U:U,"")</f>
        <v>0</v>
      </c>
      <c r="Q136" s="6">
        <v>0</v>
      </c>
    </row>
    <row r="137" spans="2:17" ht="15.75" customHeight="1">
      <c r="B137" s="5">
        <f>IFERROR(IF(AND(Tabela1[[#This Row],[Status]]&lt;&gt;"Disponível",ROUND(O137,4)=0),1,0),1)</f>
        <v>0</v>
      </c>
      <c r="C137" s="5" t="s">
        <v>196</v>
      </c>
      <c r="D137" s="5" t="str">
        <f>Unidades!C22</f>
        <v>TONS KLABIN</v>
      </c>
      <c r="E137" s="5" t="str">
        <f>Unidades!E22</f>
        <v>NR</v>
      </c>
      <c r="F137" s="5" t="str">
        <f>Unidades!F22</f>
        <v>S-2015</v>
      </c>
      <c r="G137" s="5" t="str">
        <f>Unidades!J22</f>
        <v>Quitado</v>
      </c>
      <c r="H137" s="6">
        <f>IFERROR(INDEX(Contratos!F:F,MATCH(Tabela1[[#This Row],[Unidade]],Contratos!N:N,0)),0)</f>
        <v>0</v>
      </c>
      <c r="I137" s="6">
        <f t="shared" si="4"/>
        <v>0</v>
      </c>
      <c r="J137" s="6">
        <f>IFERROR(INDEX(Contratos!F:F,MATCH(Tabela1[[#This Row],[Unidade]],Contratos!N:N,0)),0)</f>
        <v>0</v>
      </c>
      <c r="K137" s="6">
        <f>SUMIFS(Fluxo!H:H,Fluxo!D:D,Tabela1[[#This Row],[Unidade]],Fluxo!U:U,"&lt;="&amp;EOMONTH(Dados!$E$6,0))</f>
        <v>1</v>
      </c>
      <c r="L137" s="6"/>
      <c r="M137" s="6">
        <f>SUMIFS(Fluxo!H:H,Fluxo!D:D,Tabela1[[#This Row],[Unidade]],Fluxo!U:U,"&gt;"&amp;EOMONTH(Dados!$E$6,0))+SUMIFS(Fluxo!H:H,Fluxo!D:D,Tabela1[[#This Row],[Unidade]],Fluxo!U:U,"")</f>
        <v>0</v>
      </c>
      <c r="N137" s="6">
        <v>0</v>
      </c>
      <c r="O137" s="6">
        <f>Tabela1[[#This Row],[PV Menor]]-Tabela1[[#This Row],[Recebido Principal]]-Tabela1[[#This Row],[Recebíveis Principal]]</f>
        <v>-1</v>
      </c>
      <c r="P137" s="6">
        <f>SUMIFS(Fluxo!H:H,Fluxo!D:D,Tabela1[[#This Row],[Unidade]],Fluxo!S:S,"&lt;"&amp;EOMONTH(Dados!$E$6,0),Fluxo!U:U,"")</f>
        <v>0</v>
      </c>
      <c r="Q137" s="6">
        <v>0</v>
      </c>
    </row>
    <row r="138" spans="2:17" ht="15.75" customHeight="1">
      <c r="B138" s="5">
        <f>IFERROR(IF(AND(Tabela1[[#This Row],[Status]]&lt;&gt;"Disponível",ROUND(O138,4)=0),1,0),1)</f>
        <v>0</v>
      </c>
      <c r="C138" s="5" t="s">
        <v>197</v>
      </c>
      <c r="D138" s="5" t="str">
        <f>Unidades!C23</f>
        <v>TONS KLABIN</v>
      </c>
      <c r="E138" s="5" t="str">
        <f>Unidades!E23</f>
        <v>NR</v>
      </c>
      <c r="F138" s="5" t="str">
        <f>Unidades!F23</f>
        <v>S-3001</v>
      </c>
      <c r="G138" s="5" t="str">
        <f>Unidades!J23</f>
        <v>Quitado</v>
      </c>
      <c r="H138" s="6">
        <f>IFERROR(INDEX(Contratos!F:F,MATCH(Tabela1[[#This Row],[Unidade]],Contratos!N:N,0)),0)</f>
        <v>0</v>
      </c>
      <c r="I138" s="6">
        <f t="shared" si="4"/>
        <v>0</v>
      </c>
      <c r="J138" s="6">
        <f>IFERROR(INDEX(Contratos!F:F,MATCH(Tabela1[[#This Row],[Unidade]],Contratos!N:N,0)),0)</f>
        <v>0</v>
      </c>
      <c r="K138" s="6">
        <f>SUMIFS(Fluxo!H:H,Fluxo!D:D,Tabela1[[#This Row],[Unidade]],Fluxo!U:U,"&lt;="&amp;EOMONTH(Dados!$E$6,0))</f>
        <v>1</v>
      </c>
      <c r="L138" s="6"/>
      <c r="M138" s="6">
        <f>SUMIFS(Fluxo!H:H,Fluxo!D:D,Tabela1[[#This Row],[Unidade]],Fluxo!U:U,"&gt;"&amp;EOMONTH(Dados!$E$6,0))+SUMIFS(Fluxo!H:H,Fluxo!D:D,Tabela1[[#This Row],[Unidade]],Fluxo!U:U,"")</f>
        <v>0</v>
      </c>
      <c r="N138" s="6">
        <v>0</v>
      </c>
      <c r="O138" s="6">
        <f>Tabela1[[#This Row],[PV Menor]]-Tabela1[[#This Row],[Recebido Principal]]-Tabela1[[#This Row],[Recebíveis Principal]]</f>
        <v>-1</v>
      </c>
      <c r="P138" s="6">
        <f>SUMIFS(Fluxo!H:H,Fluxo!D:D,Tabela1[[#This Row],[Unidade]],Fluxo!S:S,"&lt;"&amp;EOMONTH(Dados!$E$6,0),Fluxo!U:U,"")</f>
        <v>0</v>
      </c>
      <c r="Q138" s="6">
        <v>0</v>
      </c>
    </row>
    <row r="139" spans="2:17" ht="15.75" customHeight="1">
      <c r="B139" s="5">
        <f>IFERROR(IF(AND(Tabela1[[#This Row],[Status]]&lt;&gt;"Disponível",ROUND(O139,4)=0),1,0),1)</f>
        <v>0</v>
      </c>
      <c r="C139" s="5" t="s">
        <v>198</v>
      </c>
      <c r="D139" s="5" t="str">
        <f>Unidades!C24</f>
        <v>TONS KLABIN</v>
      </c>
      <c r="E139" s="5" t="str">
        <f>Unidades!E24</f>
        <v>NR</v>
      </c>
      <c r="F139" s="5" t="str">
        <f>Unidades!F24</f>
        <v>S-3002</v>
      </c>
      <c r="G139" s="5" t="str">
        <f>Unidades!J24</f>
        <v>Contrato Assinado</v>
      </c>
      <c r="H139" s="6">
        <f>IFERROR(INDEX(Contratos!F:F,MATCH(Tabela1[[#This Row],[Unidade]],Contratos!N:N,0)),0)</f>
        <v>0</v>
      </c>
      <c r="I139" s="6">
        <f t="shared" si="4"/>
        <v>0</v>
      </c>
      <c r="J139" s="6">
        <f>IFERROR(INDEX(Contratos!F:F,MATCH(Tabela1[[#This Row],[Unidade]],Contratos!N:N,0)),0)</f>
        <v>0</v>
      </c>
      <c r="K139" s="6">
        <f>SUMIFS(Fluxo!H:H,Fluxo!D:D,Tabela1[[#This Row],[Unidade]],Fluxo!U:U,"&lt;="&amp;EOMONTH(Dados!$E$6,0))</f>
        <v>27350.45</v>
      </c>
      <c r="L139" s="6"/>
      <c r="M139" s="6">
        <f>SUMIFS(Fluxo!H:H,Fluxo!D:D,Tabela1[[#This Row],[Unidade]],Fluxo!U:U,"&gt;"&amp;EOMONTH(Dados!$E$6,0))+SUMIFS(Fluxo!H:H,Fluxo!D:D,Tabela1[[#This Row],[Unidade]],Fluxo!U:U,"")</f>
        <v>285975.95</v>
      </c>
      <c r="N139" s="6">
        <v>0</v>
      </c>
      <c r="O139" s="6">
        <f>Tabela1[[#This Row],[PV Menor]]-Tabela1[[#This Row],[Recebido Principal]]-Tabela1[[#This Row],[Recebíveis Principal]]</f>
        <v>-313326.40000000002</v>
      </c>
      <c r="P139" s="6">
        <f>SUMIFS(Fluxo!H:H,Fluxo!D:D,Tabela1[[#This Row],[Unidade]],Fluxo!S:S,"&lt;"&amp;EOMONTH(Dados!$E$6,0),Fluxo!U:U,"")</f>
        <v>0</v>
      </c>
      <c r="Q139" s="6">
        <v>0</v>
      </c>
    </row>
    <row r="140" spans="2:17" ht="15.75" customHeight="1">
      <c r="B140" s="5">
        <f>IFERROR(IF(AND(Tabela1[[#This Row],[Status]]&lt;&gt;"Disponível",ROUND(O140,4)=0),1,0),1)</f>
        <v>0</v>
      </c>
      <c r="C140" s="5" t="s">
        <v>199</v>
      </c>
      <c r="D140" s="5" t="str">
        <f>Unidades!C25</f>
        <v>TONS KLABIN</v>
      </c>
      <c r="E140" s="5" t="str">
        <f>Unidades!E25</f>
        <v>NR</v>
      </c>
      <c r="F140" s="5" t="str">
        <f>Unidades!F25</f>
        <v>S-3003</v>
      </c>
      <c r="G140" s="5" t="str">
        <f>Unidades!J25</f>
        <v>Quitado</v>
      </c>
      <c r="H140" s="6">
        <f>IFERROR(INDEX(Contratos!F:F,MATCH(Tabela1[[#This Row],[Unidade]],Contratos!N:N,0)),0)</f>
        <v>0</v>
      </c>
      <c r="I140" s="6">
        <f t="shared" si="4"/>
        <v>0</v>
      </c>
      <c r="J140" s="6">
        <f>IFERROR(INDEX(Contratos!F:F,MATCH(Tabela1[[#This Row],[Unidade]],Contratos!N:N,0)),0)</f>
        <v>0</v>
      </c>
      <c r="K140" s="6">
        <f>SUMIFS(Fluxo!H:H,Fluxo!D:D,Tabela1[[#This Row],[Unidade]],Fluxo!U:U,"&lt;="&amp;EOMONTH(Dados!$E$6,0))</f>
        <v>1</v>
      </c>
      <c r="L140" s="6"/>
      <c r="M140" s="6">
        <f>SUMIFS(Fluxo!H:H,Fluxo!D:D,Tabela1[[#This Row],[Unidade]],Fluxo!U:U,"&gt;"&amp;EOMONTH(Dados!$E$6,0))+SUMIFS(Fluxo!H:H,Fluxo!D:D,Tabela1[[#This Row],[Unidade]],Fluxo!U:U,"")</f>
        <v>0</v>
      </c>
      <c r="N140" s="6">
        <v>0</v>
      </c>
      <c r="O140" s="6">
        <f>Tabela1[[#This Row],[PV Menor]]-Tabela1[[#This Row],[Recebido Principal]]-Tabela1[[#This Row],[Recebíveis Principal]]</f>
        <v>-1</v>
      </c>
      <c r="P140" s="6">
        <f>SUMIFS(Fluxo!H:H,Fluxo!D:D,Tabela1[[#This Row],[Unidade]],Fluxo!S:S,"&lt;"&amp;EOMONTH(Dados!$E$6,0),Fluxo!U:U,"")</f>
        <v>0</v>
      </c>
      <c r="Q140" s="6">
        <v>0</v>
      </c>
    </row>
    <row r="141" spans="2:17" ht="15.75" customHeight="1">
      <c r="B141" s="5">
        <f>IFERROR(IF(AND(Tabela1[[#This Row],[Status]]&lt;&gt;"Disponível",ROUND(O141,4)=0),1,0),1)</f>
        <v>0</v>
      </c>
      <c r="C141" s="5" t="s">
        <v>200</v>
      </c>
      <c r="D141" s="5" t="str">
        <f>Unidades!C14</f>
        <v>TONS KLABIN</v>
      </c>
      <c r="E141" s="5" t="str">
        <f>Unidades!E14</f>
        <v>NR</v>
      </c>
      <c r="F141" s="5" t="str">
        <f>Unidades!F14</f>
        <v>S-3004</v>
      </c>
      <c r="G141" s="5" t="str">
        <f>Unidades!J14</f>
        <v>Contrato Assinado</v>
      </c>
      <c r="H141" s="6">
        <f>IFERROR(INDEX(Contratos!F:F,MATCH(Tabela1[[#This Row],[Unidade]],Contratos!N:N,0)),0)</f>
        <v>0</v>
      </c>
      <c r="I141" s="6">
        <f t="shared" si="4"/>
        <v>0</v>
      </c>
      <c r="J141" s="6">
        <f>IFERROR(INDEX(Contratos!F:F,MATCH(Tabela1[[#This Row],[Unidade]],Contratos!N:N,0)),0)</f>
        <v>0</v>
      </c>
      <c r="K141" s="6">
        <f>SUMIFS(Fluxo!H:H,Fluxo!D:D,Tabela1[[#This Row],[Unidade]],Fluxo!U:U,"&lt;="&amp;EOMONTH(Dados!$E$6,0))</f>
        <v>71361.010000000009</v>
      </c>
      <c r="L141" s="6"/>
      <c r="M141" s="6">
        <f>SUMIFS(Fluxo!H:H,Fluxo!D:D,Tabela1[[#This Row],[Unidade]],Fluxo!U:U,"&gt;"&amp;EOMONTH(Dados!$E$6,0))+SUMIFS(Fluxo!H:H,Fluxo!D:D,Tabela1[[#This Row],[Unidade]],Fluxo!U:U,"")</f>
        <v>257381.95</v>
      </c>
      <c r="N141" s="6">
        <v>0</v>
      </c>
      <c r="O141" s="6">
        <f>Tabela1[[#This Row],[PV Menor]]-Tabela1[[#This Row],[Recebido Principal]]-Tabela1[[#This Row],[Recebíveis Principal]]</f>
        <v>-328742.96000000002</v>
      </c>
      <c r="P141" s="6">
        <f>SUMIFS(Fluxo!H:H,Fluxo!D:D,Tabela1[[#This Row],[Unidade]],Fluxo!S:S,"&lt;"&amp;EOMONTH(Dados!$E$6,0),Fluxo!U:U,"")</f>
        <v>0</v>
      </c>
      <c r="Q141" s="6">
        <v>0</v>
      </c>
    </row>
    <row r="142" spans="2:17" ht="15.75" customHeight="1">
      <c r="B142" s="5">
        <f>IFERROR(IF(AND(Tabela1[[#This Row],[Status]]&lt;&gt;"Disponível",ROUND(O142,4)=0),1,0),1)</f>
        <v>0</v>
      </c>
      <c r="C142" s="5" t="s">
        <v>201</v>
      </c>
      <c r="D142" s="5" t="str">
        <f>Unidades!C15</f>
        <v>TONS KLABIN</v>
      </c>
      <c r="E142" s="5" t="str">
        <f>Unidades!E15</f>
        <v>NR</v>
      </c>
      <c r="F142" s="5" t="str">
        <f>Unidades!F15</f>
        <v>S-3005</v>
      </c>
      <c r="G142" s="5" t="str">
        <f>Unidades!J15</f>
        <v>Contrato Assinado</v>
      </c>
      <c r="H142" s="6">
        <f>IFERROR(INDEX(Contratos!F:F,MATCH(Tabela1[[#This Row],[Unidade]],Contratos!N:N,0)),0)</f>
        <v>0</v>
      </c>
      <c r="I142" s="6">
        <f t="shared" si="4"/>
        <v>0</v>
      </c>
      <c r="J142" s="6">
        <f>IFERROR(INDEX(Contratos!F:F,MATCH(Tabela1[[#This Row],[Unidade]],Contratos!N:N,0)),0)</f>
        <v>0</v>
      </c>
      <c r="K142" s="6">
        <f>SUMIFS(Fluxo!H:H,Fluxo!D:D,Tabela1[[#This Row],[Unidade]],Fluxo!U:U,"&lt;="&amp;EOMONTH(Dados!$E$6,0))</f>
        <v>40449</v>
      </c>
      <c r="L142" s="6"/>
      <c r="M142" s="6">
        <f>SUMIFS(Fluxo!H:H,Fluxo!D:D,Tabela1[[#This Row],[Unidade]],Fluxo!U:U,"&gt;"&amp;EOMONTH(Dados!$E$6,0))+SUMIFS(Fluxo!H:H,Fluxo!D:D,Tabela1[[#This Row],[Unidade]],Fluxo!U:U,"")</f>
        <v>278760</v>
      </c>
      <c r="N142" s="6">
        <v>0</v>
      </c>
      <c r="O142" s="6">
        <f>Tabela1[[#This Row],[PV Menor]]-Tabela1[[#This Row],[Recebido Principal]]-Tabela1[[#This Row],[Recebíveis Principal]]</f>
        <v>-319209</v>
      </c>
      <c r="P142" s="6">
        <f>SUMIFS(Fluxo!H:H,Fluxo!D:D,Tabela1[[#This Row],[Unidade]],Fluxo!S:S,"&lt;"&amp;EOMONTH(Dados!$E$6,0),Fluxo!U:U,"")</f>
        <v>0</v>
      </c>
      <c r="Q142" s="6">
        <v>0</v>
      </c>
    </row>
    <row r="143" spans="2:17" ht="15.75" customHeight="1">
      <c r="B143" s="5">
        <f>IFERROR(IF(AND(Tabela1[[#This Row],[Status]]&lt;&gt;"Disponível",ROUND(O143,4)=0),1,0),1)</f>
        <v>0</v>
      </c>
      <c r="C143" s="5" t="s">
        <v>202</v>
      </c>
      <c r="D143" s="5" t="str">
        <f>Unidades!C16</f>
        <v>TONS KLABIN</v>
      </c>
      <c r="E143" s="5" t="str">
        <f>Unidades!E16</f>
        <v>NR</v>
      </c>
      <c r="F143" s="5" t="str">
        <f>Unidades!F16</f>
        <v>S-3006</v>
      </c>
      <c r="G143" s="5" t="str">
        <f>Unidades!J16</f>
        <v>Contrato Assinado</v>
      </c>
      <c r="H143" s="6">
        <f>IFERROR(INDEX(Contratos!F:F,MATCH(Tabela1[[#This Row],[Unidade]],Contratos!N:N,0)),0)</f>
        <v>0</v>
      </c>
      <c r="I143" s="6">
        <f t="shared" si="4"/>
        <v>0</v>
      </c>
      <c r="J143" s="6">
        <f>IFERROR(INDEX(Contratos!F:F,MATCH(Tabela1[[#This Row],[Unidade]],Contratos!N:N,0)),0)</f>
        <v>0</v>
      </c>
      <c r="K143" s="6">
        <f>SUMIFS(Fluxo!H:H,Fluxo!D:D,Tabela1[[#This Row],[Unidade]],Fluxo!U:U,"&lt;="&amp;EOMONTH(Dados!$E$6,0))</f>
        <v>24970.04</v>
      </c>
      <c r="L143" s="6"/>
      <c r="M143" s="6">
        <f>SUMIFS(Fluxo!H:H,Fluxo!D:D,Tabela1[[#This Row],[Unidade]],Fluxo!U:U,"&gt;"&amp;EOMONTH(Dados!$E$6,0))+SUMIFS(Fluxo!H:H,Fluxo!D:D,Tabela1[[#This Row],[Unidade]],Fluxo!U:U,"")</f>
        <v>299928.43</v>
      </c>
      <c r="N143" s="6">
        <v>0</v>
      </c>
      <c r="O143" s="6">
        <f>Tabela1[[#This Row],[PV Menor]]-Tabela1[[#This Row],[Recebido Principal]]-Tabela1[[#This Row],[Recebíveis Principal]]</f>
        <v>-324898.46999999997</v>
      </c>
      <c r="P143" s="6">
        <f>SUMIFS(Fluxo!H:H,Fluxo!D:D,Tabela1[[#This Row],[Unidade]],Fluxo!S:S,"&lt;"&amp;EOMONTH(Dados!$E$6,0),Fluxo!U:U,"")</f>
        <v>0</v>
      </c>
      <c r="Q143" s="6">
        <v>0</v>
      </c>
    </row>
    <row r="144" spans="2:17" ht="15.75" customHeight="1">
      <c r="B144" s="5">
        <f>IFERROR(IF(AND(Tabela1[[#This Row],[Status]]&lt;&gt;"Disponível",ROUND(O144,4)=0),1,0),1)</f>
        <v>0</v>
      </c>
      <c r="C144" s="5" t="s">
        <v>203</v>
      </c>
      <c r="D144" s="5" t="str">
        <f>Unidades!C17</f>
        <v>TONS KLABIN</v>
      </c>
      <c r="E144" s="5" t="str">
        <f>Unidades!E17</f>
        <v>NR</v>
      </c>
      <c r="F144" s="5" t="str">
        <f>Unidades!F17</f>
        <v>S-3007</v>
      </c>
      <c r="G144" s="5" t="str">
        <f>Unidades!J17</f>
        <v>Quitado</v>
      </c>
      <c r="H144" s="6">
        <f>IFERROR(INDEX(Contratos!F:F,MATCH(Tabela1[[#This Row],[Unidade]],Contratos!N:N,0)),0)</f>
        <v>0</v>
      </c>
      <c r="I144" s="6">
        <f t="shared" si="4"/>
        <v>0</v>
      </c>
      <c r="J144" s="6">
        <f>IFERROR(INDEX(Contratos!F:F,MATCH(Tabela1[[#This Row],[Unidade]],Contratos!N:N,0)),0)</f>
        <v>0</v>
      </c>
      <c r="K144" s="6">
        <f>SUMIFS(Fluxo!H:H,Fluxo!D:D,Tabela1[[#This Row],[Unidade]],Fluxo!U:U,"&lt;="&amp;EOMONTH(Dados!$E$6,0))</f>
        <v>281914.55</v>
      </c>
      <c r="L144" s="6"/>
      <c r="M144" s="6">
        <f>SUMIFS(Fluxo!H:H,Fluxo!D:D,Tabela1[[#This Row],[Unidade]],Fluxo!U:U,"&gt;"&amp;EOMONTH(Dados!$E$6,0))+SUMIFS(Fluxo!H:H,Fluxo!D:D,Tabela1[[#This Row],[Unidade]],Fluxo!U:U,"")</f>
        <v>0</v>
      </c>
      <c r="N144" s="6">
        <v>0</v>
      </c>
      <c r="O144" s="6">
        <f>Tabela1[[#This Row],[PV Menor]]-Tabela1[[#This Row],[Recebido Principal]]-Tabela1[[#This Row],[Recebíveis Principal]]</f>
        <v>-281914.55</v>
      </c>
      <c r="P144" s="6">
        <f>SUMIFS(Fluxo!H:H,Fluxo!D:D,Tabela1[[#This Row],[Unidade]],Fluxo!S:S,"&lt;"&amp;EOMONTH(Dados!$E$6,0),Fluxo!U:U,"")</f>
        <v>0</v>
      </c>
      <c r="Q144" s="6">
        <v>0</v>
      </c>
    </row>
    <row r="145" spans="2:17" ht="15.75" customHeight="1">
      <c r="B145" s="5">
        <f>IFERROR(IF(AND(Tabela1[[#This Row],[Status]]&lt;&gt;"Disponível",ROUND(O145,4)=0),1,0),1)</f>
        <v>0</v>
      </c>
      <c r="C145" s="5" t="s">
        <v>204</v>
      </c>
      <c r="D145" s="5" t="str">
        <f>Unidades!C18</f>
        <v>TONS KLABIN</v>
      </c>
      <c r="E145" s="5" t="str">
        <f>Unidades!E18</f>
        <v>NR</v>
      </c>
      <c r="F145" s="5" t="str">
        <f>Unidades!F18</f>
        <v>S-3008</v>
      </c>
      <c r="G145" s="5" t="str">
        <f>Unidades!J18</f>
        <v>Quitado</v>
      </c>
      <c r="H145" s="6">
        <f>IFERROR(INDEX(Contratos!F:F,MATCH(Tabela1[[#This Row],[Unidade]],Contratos!N:N,0)),0)</f>
        <v>0</v>
      </c>
      <c r="I145" s="6">
        <f t="shared" si="4"/>
        <v>0</v>
      </c>
      <c r="J145" s="6">
        <f>IFERROR(INDEX(Contratos!F:F,MATCH(Tabela1[[#This Row],[Unidade]],Contratos!N:N,0)),0)</f>
        <v>0</v>
      </c>
      <c r="K145" s="6">
        <f>SUMIFS(Fluxo!H:H,Fluxo!D:D,Tabela1[[#This Row],[Unidade]],Fluxo!U:U,"&lt;="&amp;EOMONTH(Dados!$E$6,0))</f>
        <v>1</v>
      </c>
      <c r="L145" s="6"/>
      <c r="M145" s="6">
        <f>SUMIFS(Fluxo!H:H,Fluxo!D:D,Tabela1[[#This Row],[Unidade]],Fluxo!U:U,"&gt;"&amp;EOMONTH(Dados!$E$6,0))+SUMIFS(Fluxo!H:H,Fluxo!D:D,Tabela1[[#This Row],[Unidade]],Fluxo!U:U,"")</f>
        <v>0</v>
      </c>
      <c r="N145" s="6">
        <v>0</v>
      </c>
      <c r="O145" s="6">
        <f>Tabela1[[#This Row],[PV Menor]]-Tabela1[[#This Row],[Recebido Principal]]-Tabela1[[#This Row],[Recebíveis Principal]]</f>
        <v>-1</v>
      </c>
      <c r="P145" s="6">
        <f>SUMIFS(Fluxo!H:H,Fluxo!D:D,Tabela1[[#This Row],[Unidade]],Fluxo!S:S,"&lt;"&amp;EOMONTH(Dados!$E$6,0),Fluxo!U:U,"")</f>
        <v>0</v>
      </c>
      <c r="Q145" s="6">
        <v>0</v>
      </c>
    </row>
    <row r="146" spans="2:17" ht="15.75" customHeight="1">
      <c r="B146" s="5">
        <f>IFERROR(IF(AND(Tabela1[[#This Row],[Status]]&lt;&gt;"Disponível",ROUND(O146,4)=0),1,0),1)</f>
        <v>0</v>
      </c>
      <c r="C146" s="5" t="s">
        <v>205</v>
      </c>
      <c r="D146" s="5" t="str">
        <f>Unidades!C19</f>
        <v>TONS KLABIN</v>
      </c>
      <c r="E146" s="5" t="str">
        <f>Unidades!E19</f>
        <v>NR</v>
      </c>
      <c r="F146" s="5" t="str">
        <f>Unidades!F19</f>
        <v>S-3009</v>
      </c>
      <c r="G146" s="5" t="str">
        <f>Unidades!J19</f>
        <v>Quitado</v>
      </c>
      <c r="H146" s="6">
        <f>IFERROR(INDEX(Contratos!F:F,MATCH(Tabela1[[#This Row],[Unidade]],Contratos!N:N,0)),0)</f>
        <v>0</v>
      </c>
      <c r="I146" s="6">
        <f t="shared" si="4"/>
        <v>0</v>
      </c>
      <c r="J146" s="6">
        <f>IFERROR(INDEX(Contratos!F:F,MATCH(Tabela1[[#This Row],[Unidade]],Contratos!N:N,0)),0)</f>
        <v>0</v>
      </c>
      <c r="K146" s="6">
        <f>SUMIFS(Fluxo!H:H,Fluxo!D:D,Tabela1[[#This Row],[Unidade]],Fluxo!U:U,"&lt;="&amp;EOMONTH(Dados!$E$6,0))</f>
        <v>270820.8</v>
      </c>
      <c r="L146" s="6"/>
      <c r="M146" s="6">
        <f>SUMIFS(Fluxo!H:H,Fluxo!D:D,Tabela1[[#This Row],[Unidade]],Fluxo!U:U,"&gt;"&amp;EOMONTH(Dados!$E$6,0))+SUMIFS(Fluxo!H:H,Fluxo!D:D,Tabela1[[#This Row],[Unidade]],Fluxo!U:U,"")</f>
        <v>0</v>
      </c>
      <c r="N146" s="6">
        <v>0</v>
      </c>
      <c r="O146" s="6">
        <f>Tabela1[[#This Row],[PV Menor]]-Tabela1[[#This Row],[Recebido Principal]]-Tabela1[[#This Row],[Recebíveis Principal]]</f>
        <v>-270820.8</v>
      </c>
      <c r="P146" s="6">
        <f>SUMIFS(Fluxo!H:H,Fluxo!D:D,Tabela1[[#This Row],[Unidade]],Fluxo!S:S,"&lt;"&amp;EOMONTH(Dados!$E$6,0),Fluxo!U:U,"")</f>
        <v>0</v>
      </c>
      <c r="Q146" s="6">
        <v>0</v>
      </c>
    </row>
    <row r="147" spans="2:17" ht="15.75" customHeight="1">
      <c r="B147" s="5">
        <f>IFERROR(IF(AND(Tabela1[[#This Row],[Status]]&lt;&gt;"Disponível",ROUND(O147,4)=0),1,0),1)</f>
        <v>0</v>
      </c>
      <c r="C147" s="5" t="s">
        <v>206</v>
      </c>
      <c r="D147" s="5" t="str">
        <f>Unidades!C8</f>
        <v>TONS KLABIN</v>
      </c>
      <c r="E147" s="5" t="str">
        <f>Unidades!E8</f>
        <v>NR</v>
      </c>
      <c r="F147" s="5" t="str">
        <f>Unidades!F8</f>
        <v>S-3010</v>
      </c>
      <c r="G147" s="5" t="str">
        <f>Unidades!J8</f>
        <v>Quitado</v>
      </c>
      <c r="H147" s="6">
        <f>IFERROR(INDEX(Contratos!F:F,MATCH(Tabela1[[#This Row],[Unidade]],Contratos!N:N,0)),0)</f>
        <v>0</v>
      </c>
      <c r="I147" s="6">
        <f t="shared" si="4"/>
        <v>0</v>
      </c>
      <c r="J147" s="6">
        <f>IFERROR(INDEX(Contratos!F:F,MATCH(Tabela1[[#This Row],[Unidade]],Contratos!N:N,0)),0)</f>
        <v>0</v>
      </c>
      <c r="K147" s="6">
        <f>SUMIFS(Fluxo!H:H,Fluxo!D:D,Tabela1[[#This Row],[Unidade]],Fluxo!U:U,"&lt;="&amp;EOMONTH(Dados!$E$6,0))</f>
        <v>1</v>
      </c>
      <c r="L147" s="6"/>
      <c r="M147" s="6">
        <f>SUMIFS(Fluxo!H:H,Fluxo!D:D,Tabela1[[#This Row],[Unidade]],Fluxo!U:U,"&gt;"&amp;EOMONTH(Dados!$E$6,0))+SUMIFS(Fluxo!H:H,Fluxo!D:D,Tabela1[[#This Row],[Unidade]],Fluxo!U:U,"")</f>
        <v>0</v>
      </c>
      <c r="N147" s="6">
        <v>0</v>
      </c>
      <c r="O147" s="6">
        <f>Tabela1[[#This Row],[PV Menor]]-Tabela1[[#This Row],[Recebido Principal]]-Tabela1[[#This Row],[Recebíveis Principal]]</f>
        <v>-1</v>
      </c>
      <c r="P147" s="6">
        <f>SUMIFS(Fluxo!H:H,Fluxo!D:D,Tabela1[[#This Row],[Unidade]],Fluxo!S:S,"&lt;"&amp;EOMONTH(Dados!$E$6,0),Fluxo!U:U,"")</f>
        <v>0</v>
      </c>
      <c r="Q147" s="6">
        <v>0</v>
      </c>
    </row>
    <row r="148" spans="2:17" ht="15.75" customHeight="1">
      <c r="B148" s="5">
        <f>IFERROR(IF(AND(Tabela1[[#This Row],[Status]]&lt;&gt;"Disponível",ROUND(O148,4)=0),1,0),1)</f>
        <v>1</v>
      </c>
      <c r="C148" s="5" t="s">
        <v>207</v>
      </c>
      <c r="D148" s="5" t="str">
        <f>Unidades!C9</f>
        <v>TONS KLABIN</v>
      </c>
      <c r="E148" s="5" t="str">
        <f>Unidades!E9</f>
        <v>NR</v>
      </c>
      <c r="F148" s="5" t="str">
        <f>Unidades!F9</f>
        <v>S-3011</v>
      </c>
      <c r="G148" s="5" t="str">
        <f>Unidades!J9</f>
        <v>Livre</v>
      </c>
      <c r="H148" s="6">
        <f>IFERROR(INDEX(Contratos!F:F,MATCH(Tabela1[[#This Row],[Unidade]],Contratos!N:N,0)),0)</f>
        <v>0</v>
      </c>
      <c r="I148" s="6">
        <f t="shared" si="4"/>
        <v>0</v>
      </c>
      <c r="J148" s="6">
        <f>IFERROR(INDEX(Contratos!F:F,MATCH(Tabela1[[#This Row],[Unidade]],Contratos!N:N,0)),0)</f>
        <v>0</v>
      </c>
      <c r="K148" s="6">
        <f>SUMIFS(Fluxo!H:H,Fluxo!D:D,Tabela1[[#This Row],[Unidade]],Fluxo!U:U,"&lt;="&amp;EOMONTH(Dados!$E$6,0))</f>
        <v>0</v>
      </c>
      <c r="L148" s="6"/>
      <c r="M148" s="6">
        <f>SUMIFS(Fluxo!H:H,Fluxo!D:D,Tabela1[[#This Row],[Unidade]],Fluxo!U:U,"&gt;"&amp;EOMONTH(Dados!$E$6,0))+SUMIFS(Fluxo!H:H,Fluxo!D:D,Tabela1[[#This Row],[Unidade]],Fluxo!U:U,"")</f>
        <v>0</v>
      </c>
      <c r="N148" s="6">
        <v>0</v>
      </c>
      <c r="O148" s="6">
        <f>Tabela1[[#This Row],[PV Menor]]-Tabela1[[#This Row],[Recebido Principal]]-Tabela1[[#This Row],[Recebíveis Principal]]</f>
        <v>0</v>
      </c>
      <c r="P148" s="6">
        <f>SUMIFS(Fluxo!H:H,Fluxo!D:D,Tabela1[[#This Row],[Unidade]],Fluxo!S:S,"&lt;"&amp;EOMONTH(Dados!$E$6,0),Fluxo!U:U,"")</f>
        <v>0</v>
      </c>
      <c r="Q148" s="6">
        <v>0</v>
      </c>
    </row>
    <row r="149" spans="2:17" ht="15.75" customHeight="1">
      <c r="B149" s="5">
        <f>IFERROR(IF(AND(Tabela1[[#This Row],[Status]]&lt;&gt;"Disponível",ROUND(O149,4)=0),1,0),1)</f>
        <v>0</v>
      </c>
      <c r="C149" s="5" t="s">
        <v>208</v>
      </c>
      <c r="D149" s="5" t="str">
        <f>Unidades!C10</f>
        <v>TONS KLABIN</v>
      </c>
      <c r="E149" s="5" t="str">
        <f>Unidades!E10</f>
        <v>NR</v>
      </c>
      <c r="F149" s="5" t="str">
        <f>Unidades!F10</f>
        <v>S-3012</v>
      </c>
      <c r="G149" s="5" t="str">
        <f>Unidades!J10</f>
        <v>Contrato Assinado</v>
      </c>
      <c r="H149" s="6">
        <f>IFERROR(INDEX(Contratos!F:F,MATCH(Tabela1[[#This Row],[Unidade]],Contratos!N:N,0)),0)</f>
        <v>0</v>
      </c>
      <c r="I149" s="6">
        <f t="shared" si="4"/>
        <v>0</v>
      </c>
      <c r="J149" s="6">
        <f>IFERROR(INDEX(Contratos!F:F,MATCH(Tabela1[[#This Row],[Unidade]],Contratos!N:N,0)),0)</f>
        <v>0</v>
      </c>
      <c r="K149" s="6">
        <f>SUMIFS(Fluxo!H:H,Fluxo!D:D,Tabela1[[#This Row],[Unidade]],Fluxo!U:U,"&lt;="&amp;EOMONTH(Dados!$E$6,0))</f>
        <v>156200.71</v>
      </c>
      <c r="L149" s="6"/>
      <c r="M149" s="6">
        <f>SUMIFS(Fluxo!H:H,Fluxo!D:D,Tabela1[[#This Row],[Unidade]],Fluxo!U:U,"&gt;"&amp;EOMONTH(Dados!$E$6,0))+SUMIFS(Fluxo!H:H,Fluxo!D:D,Tabela1[[#This Row],[Unidade]],Fluxo!U:U,"")</f>
        <v>187020</v>
      </c>
      <c r="N149" s="6">
        <v>0</v>
      </c>
      <c r="O149" s="6">
        <f>Tabela1[[#This Row],[PV Menor]]-Tabela1[[#This Row],[Recebido Principal]]-Tabela1[[#This Row],[Recebíveis Principal]]</f>
        <v>-343220.70999999996</v>
      </c>
      <c r="P149" s="6">
        <f>SUMIFS(Fluxo!H:H,Fluxo!D:D,Tabela1[[#This Row],[Unidade]],Fluxo!S:S,"&lt;"&amp;EOMONTH(Dados!$E$6,0),Fluxo!U:U,"")</f>
        <v>0</v>
      </c>
      <c r="Q149" s="6">
        <v>0</v>
      </c>
    </row>
    <row r="150" spans="2:17" ht="15.75" customHeight="1">
      <c r="B150" s="5">
        <f>IFERROR(IF(AND(Tabela1[[#This Row],[Status]]&lt;&gt;"Disponível",ROUND(O150,4)=0),1,0),1)</f>
        <v>0</v>
      </c>
      <c r="C150" s="5" t="s">
        <v>209</v>
      </c>
      <c r="D150" s="5" t="str">
        <f>Unidades!C11</f>
        <v>TONS KLABIN</v>
      </c>
      <c r="E150" s="5" t="str">
        <f>Unidades!E11</f>
        <v>NR</v>
      </c>
      <c r="F150" s="5" t="str">
        <f>Unidades!F11</f>
        <v>S-3013</v>
      </c>
      <c r="G150" s="5" t="str">
        <f>Unidades!J11</f>
        <v>Quitado</v>
      </c>
      <c r="H150" s="6">
        <f>IFERROR(INDEX(Contratos!F:F,MATCH(Tabela1[[#This Row],[Unidade]],Contratos!N:N,0)),0)</f>
        <v>0</v>
      </c>
      <c r="I150" s="6">
        <f t="shared" si="4"/>
        <v>0</v>
      </c>
      <c r="J150" s="6">
        <f>IFERROR(INDEX(Contratos!F:F,MATCH(Tabela1[[#This Row],[Unidade]],Contratos!N:N,0)),0)</f>
        <v>0</v>
      </c>
      <c r="K150" s="6">
        <f>SUMIFS(Fluxo!H:H,Fluxo!D:D,Tabela1[[#This Row],[Unidade]],Fluxo!U:U,"&lt;="&amp;EOMONTH(Dados!$E$6,0))</f>
        <v>1</v>
      </c>
      <c r="L150" s="6"/>
      <c r="M150" s="6">
        <f>SUMIFS(Fluxo!H:H,Fluxo!D:D,Tabela1[[#This Row],[Unidade]],Fluxo!U:U,"&gt;"&amp;EOMONTH(Dados!$E$6,0))+SUMIFS(Fluxo!H:H,Fluxo!D:D,Tabela1[[#This Row],[Unidade]],Fluxo!U:U,"")</f>
        <v>0</v>
      </c>
      <c r="N150" s="6">
        <v>0</v>
      </c>
      <c r="O150" s="6">
        <f>Tabela1[[#This Row],[PV Menor]]-Tabela1[[#This Row],[Recebido Principal]]-Tabela1[[#This Row],[Recebíveis Principal]]</f>
        <v>-1</v>
      </c>
      <c r="P150" s="6">
        <f>SUMIFS(Fluxo!H:H,Fluxo!D:D,Tabela1[[#This Row],[Unidade]],Fluxo!S:S,"&lt;"&amp;EOMONTH(Dados!$E$6,0),Fluxo!U:U,"")</f>
        <v>0</v>
      </c>
      <c r="Q150" s="6">
        <v>0</v>
      </c>
    </row>
    <row r="151" spans="2:17" ht="15.75" customHeight="1">
      <c r="B151" s="5">
        <f>IFERROR(IF(AND(Tabela1[[#This Row],[Status]]&lt;&gt;"Disponível",ROUND(O151,4)=0),1,0),1)</f>
        <v>0</v>
      </c>
      <c r="C151" s="5" t="s">
        <v>210</v>
      </c>
      <c r="D151" s="5" t="str">
        <f>Unidades!C12</f>
        <v>TONS KLABIN</v>
      </c>
      <c r="E151" s="5" t="str">
        <f>Unidades!E12</f>
        <v>NR</v>
      </c>
      <c r="F151" s="5" t="str">
        <f>Unidades!F12</f>
        <v>S-3014</v>
      </c>
      <c r="G151" s="5" t="str">
        <f>Unidades!J12</f>
        <v>Quitado</v>
      </c>
      <c r="H151" s="6">
        <f>IFERROR(INDEX(Contratos!F:F,MATCH(Tabela1[[#This Row],[Unidade]],Contratos!N:N,0)),0)</f>
        <v>0</v>
      </c>
      <c r="I151" s="6">
        <f t="shared" si="4"/>
        <v>0</v>
      </c>
      <c r="J151" s="6">
        <f>IFERROR(INDEX(Contratos!F:F,MATCH(Tabela1[[#This Row],[Unidade]],Contratos!N:N,0)),0)</f>
        <v>0</v>
      </c>
      <c r="K151" s="6">
        <f>SUMIFS(Fluxo!H:H,Fluxo!D:D,Tabela1[[#This Row],[Unidade]],Fluxo!U:U,"&lt;="&amp;EOMONTH(Dados!$E$6,0))</f>
        <v>1</v>
      </c>
      <c r="L151" s="6"/>
      <c r="M151" s="6">
        <f>SUMIFS(Fluxo!H:H,Fluxo!D:D,Tabela1[[#This Row],[Unidade]],Fluxo!U:U,"&gt;"&amp;EOMONTH(Dados!$E$6,0))+SUMIFS(Fluxo!H:H,Fluxo!D:D,Tabela1[[#This Row],[Unidade]],Fluxo!U:U,"")</f>
        <v>0</v>
      </c>
      <c r="N151" s="6">
        <v>0</v>
      </c>
      <c r="O151" s="6">
        <f>Tabela1[[#This Row],[PV Menor]]-Tabela1[[#This Row],[Recebido Principal]]-Tabela1[[#This Row],[Recebíveis Principal]]</f>
        <v>-1</v>
      </c>
      <c r="P151" s="6">
        <f>SUMIFS(Fluxo!H:H,Fluxo!D:D,Tabela1[[#This Row],[Unidade]],Fluxo!S:S,"&lt;"&amp;EOMONTH(Dados!$E$6,0),Fluxo!U:U,"")</f>
        <v>0</v>
      </c>
      <c r="Q151" s="6">
        <v>0</v>
      </c>
    </row>
    <row r="152" spans="2:17" ht="15.75" customHeight="1">
      <c r="B152" s="5">
        <f>IFERROR(IF(AND(Tabela1[[#This Row],[Status]]&lt;&gt;"Disponível",ROUND(O152,4)=0),1,0),1)</f>
        <v>0</v>
      </c>
      <c r="C152" s="5" t="s">
        <v>211</v>
      </c>
      <c r="D152" s="5" t="str">
        <f>Unidades!C13</f>
        <v>TONS KLABIN</v>
      </c>
      <c r="E152" s="5" t="str">
        <f>Unidades!E13</f>
        <v>NR</v>
      </c>
      <c r="F152" s="5" t="str">
        <f>Unidades!F13</f>
        <v>S-3015</v>
      </c>
      <c r="G152" s="5" t="str">
        <f>Unidades!J13</f>
        <v>Quitado</v>
      </c>
      <c r="H152" s="6">
        <f>IFERROR(INDEX(Contratos!F:F,MATCH(Tabela1[[#This Row],[Unidade]],Contratos!N:N,0)),0)</f>
        <v>0</v>
      </c>
      <c r="I152" s="6">
        <f t="shared" si="4"/>
        <v>0</v>
      </c>
      <c r="J152" s="6">
        <f>IFERROR(INDEX(Contratos!F:F,MATCH(Tabela1[[#This Row],[Unidade]],Contratos!N:N,0)),0)</f>
        <v>0</v>
      </c>
      <c r="K152" s="6">
        <f>SUMIFS(Fluxo!H:H,Fluxo!D:D,Tabela1[[#This Row],[Unidade]],Fluxo!U:U,"&lt;="&amp;EOMONTH(Dados!$E$6,0))</f>
        <v>1</v>
      </c>
      <c r="L152" s="6"/>
      <c r="M152" s="6">
        <f>SUMIFS(Fluxo!H:H,Fluxo!D:D,Tabela1[[#This Row],[Unidade]],Fluxo!U:U,"&gt;"&amp;EOMONTH(Dados!$E$6,0))+SUMIFS(Fluxo!H:H,Fluxo!D:D,Tabela1[[#This Row],[Unidade]],Fluxo!U:U,"")</f>
        <v>0</v>
      </c>
      <c r="N152" s="6">
        <v>0</v>
      </c>
      <c r="O152" s="6">
        <f>Tabela1[[#This Row],[PV Menor]]-Tabela1[[#This Row],[Recebido Principal]]-Tabela1[[#This Row],[Recebíveis Principal]]</f>
        <v>-1</v>
      </c>
      <c r="P152" s="6">
        <f>SUMIFS(Fluxo!H:H,Fluxo!D:D,Tabela1[[#This Row],[Unidade]],Fluxo!S:S,"&lt;"&amp;EOMONTH(Dados!$E$6,0),Fluxo!U:U,"")</f>
        <v>0</v>
      </c>
      <c r="Q152" s="6">
        <v>0</v>
      </c>
    </row>
    <row r="153" spans="2:17" ht="15.75" customHeight="1">
      <c r="B153" s="5"/>
      <c r="C153" s="5"/>
      <c r="D153" s="5"/>
      <c r="E153" s="5"/>
      <c r="F153" s="5"/>
      <c r="G153" s="5"/>
      <c r="H153" s="6"/>
      <c r="I153" s="6"/>
      <c r="J153" s="6"/>
      <c r="K153" s="6"/>
      <c r="L153" s="6"/>
      <c r="M153" s="6"/>
      <c r="N153" s="6"/>
      <c r="O153" s="6"/>
      <c r="P153" s="6"/>
      <c r="Q153" s="6"/>
    </row>
    <row r="154" spans="2:17" ht="15.75" customHeight="1">
      <c r="B154" s="5"/>
      <c r="C154" s="5"/>
      <c r="D154" s="5"/>
      <c r="E154" s="5"/>
      <c r="F154" s="5"/>
      <c r="G154" s="5"/>
      <c r="H154" s="6"/>
      <c r="I154" s="6"/>
      <c r="J154" s="6"/>
      <c r="K154" s="6"/>
      <c r="L154" s="6"/>
      <c r="M154" s="6"/>
      <c r="N154" s="6"/>
      <c r="O154" s="6"/>
      <c r="P154" s="6"/>
      <c r="Q154" s="6"/>
    </row>
    <row r="155" spans="2:17" ht="15.75" customHeight="1">
      <c r="B155" s="5"/>
      <c r="C155" s="5"/>
      <c r="D155" s="5"/>
      <c r="E155" s="5"/>
      <c r="F155" s="5"/>
      <c r="G155" s="5"/>
      <c r="H155" s="6"/>
      <c r="I155" s="6"/>
      <c r="J155" s="6"/>
      <c r="K155" s="6"/>
      <c r="L155" s="6"/>
      <c r="M155" s="6"/>
      <c r="N155" s="6"/>
      <c r="O155" s="6"/>
      <c r="P155" s="6"/>
      <c r="Q155" s="6"/>
    </row>
    <row r="156" spans="2:17" ht="15.75" customHeight="1">
      <c r="B156" s="5"/>
      <c r="C156" s="5"/>
      <c r="D156" s="5"/>
      <c r="E156" s="5"/>
      <c r="F156" s="5"/>
      <c r="G156" s="5"/>
      <c r="H156" s="6"/>
      <c r="I156" s="6"/>
      <c r="J156" s="6"/>
      <c r="K156" s="6"/>
      <c r="L156" s="6"/>
      <c r="M156" s="6"/>
      <c r="N156" s="6"/>
      <c r="O156" s="6"/>
      <c r="P156" s="6"/>
      <c r="Q156" s="6"/>
    </row>
    <row r="157" spans="2:17" ht="15.75" customHeight="1">
      <c r="B157" s="5"/>
      <c r="C157" s="5"/>
      <c r="D157" s="5"/>
      <c r="E157" s="5"/>
      <c r="F157" s="5"/>
      <c r="G157" s="5"/>
      <c r="H157" s="6"/>
      <c r="I157" s="6"/>
      <c r="J157" s="6"/>
      <c r="K157" s="6"/>
      <c r="L157" s="6"/>
      <c r="M157" s="6"/>
      <c r="N157" s="6"/>
      <c r="O157" s="6"/>
      <c r="P157" s="6"/>
      <c r="Q157" s="6"/>
    </row>
    <row r="158" spans="2:17" ht="15.75" customHeight="1">
      <c r="B158" s="5"/>
      <c r="C158" s="5"/>
      <c r="D158" s="5"/>
      <c r="E158" s="5"/>
      <c r="F158" s="5"/>
      <c r="G158" s="5"/>
      <c r="H158" s="6"/>
      <c r="I158" s="6"/>
      <c r="J158" s="6"/>
      <c r="K158" s="6"/>
      <c r="L158" s="6"/>
      <c r="M158" s="6"/>
      <c r="N158" s="6"/>
      <c r="O158" s="6"/>
      <c r="P158" s="6"/>
      <c r="Q158" s="6"/>
    </row>
    <row r="159" spans="2:17" ht="15.75" customHeight="1">
      <c r="B159" s="5"/>
      <c r="C159" s="5"/>
      <c r="D159" s="5"/>
      <c r="E159" s="5"/>
      <c r="F159" s="5"/>
      <c r="G159" s="5"/>
      <c r="H159" s="6"/>
      <c r="I159" s="6"/>
      <c r="J159" s="6"/>
      <c r="K159" s="6"/>
      <c r="L159" s="6"/>
      <c r="M159" s="6"/>
      <c r="N159" s="6"/>
      <c r="O159" s="6"/>
      <c r="P159" s="6"/>
      <c r="Q159" s="6"/>
    </row>
    <row r="160" spans="2:17" ht="15.75" customHeight="1">
      <c r="B160" s="5"/>
      <c r="C160" s="5"/>
      <c r="D160" s="5"/>
      <c r="E160" s="5"/>
      <c r="F160" s="5"/>
      <c r="G160" s="5"/>
      <c r="H160" s="6"/>
      <c r="I160" s="6"/>
      <c r="J160" s="6"/>
      <c r="K160" s="6"/>
      <c r="L160" s="6"/>
      <c r="M160" s="6"/>
      <c r="N160" s="6"/>
      <c r="O160" s="6"/>
      <c r="P160" s="6"/>
      <c r="Q160" s="6"/>
    </row>
    <row r="161" spans="2:17" ht="15.75" customHeight="1">
      <c r="B161" s="5"/>
      <c r="C161" s="5"/>
      <c r="D161" s="5"/>
      <c r="E161" s="5"/>
      <c r="F161" s="5"/>
      <c r="G161" s="5"/>
      <c r="H161" s="6"/>
      <c r="I161" s="6"/>
      <c r="J161" s="6"/>
      <c r="K161" s="6"/>
      <c r="L161" s="6"/>
      <c r="M161" s="6"/>
      <c r="N161" s="6"/>
      <c r="O161" s="6"/>
      <c r="P161" s="6"/>
      <c r="Q161" s="6"/>
    </row>
    <row r="162" spans="2:17" ht="15.75" customHeight="1">
      <c r="B162" s="5"/>
      <c r="C162" s="5"/>
      <c r="D162" s="5"/>
      <c r="E162" s="5"/>
      <c r="F162" s="5"/>
      <c r="G162" s="5"/>
      <c r="H162" s="6"/>
      <c r="I162" s="6"/>
      <c r="J162" s="6"/>
      <c r="K162" s="6"/>
      <c r="L162" s="6"/>
      <c r="M162" s="6"/>
      <c r="N162" s="6"/>
      <c r="O162" s="6"/>
      <c r="P162" s="6"/>
      <c r="Q162" s="6"/>
    </row>
    <row r="163" spans="2:17" ht="15.75" customHeight="1">
      <c r="B163" s="5"/>
      <c r="C163" s="5"/>
      <c r="D163" s="5"/>
      <c r="E163" s="5"/>
      <c r="F163" s="5"/>
      <c r="G163" s="5"/>
      <c r="H163" s="6"/>
      <c r="I163" s="6"/>
      <c r="J163" s="6"/>
      <c r="K163" s="6"/>
      <c r="L163" s="6"/>
      <c r="M163" s="6"/>
      <c r="N163" s="6"/>
      <c r="O163" s="6"/>
      <c r="P163" s="6"/>
      <c r="Q163" s="6"/>
    </row>
    <row r="164" spans="2:17" ht="15.75" customHeight="1">
      <c r="B164" s="5"/>
      <c r="C164" s="5"/>
      <c r="D164" s="5"/>
      <c r="E164" s="5"/>
      <c r="F164" s="5"/>
      <c r="G164" s="5"/>
      <c r="H164" s="6"/>
      <c r="I164" s="6"/>
      <c r="J164" s="6"/>
      <c r="K164" s="6"/>
      <c r="L164" s="6"/>
      <c r="M164" s="6"/>
      <c r="N164" s="6"/>
      <c r="O164" s="6"/>
      <c r="P164" s="6"/>
      <c r="Q164" s="6"/>
    </row>
    <row r="165" spans="2:17" ht="15.75" customHeight="1">
      <c r="B165" s="5"/>
      <c r="C165" s="5"/>
      <c r="D165" s="5"/>
      <c r="E165" s="5"/>
      <c r="F165" s="5"/>
      <c r="G165" s="5"/>
      <c r="H165" s="6"/>
      <c r="I165" s="6"/>
      <c r="J165" s="6"/>
      <c r="K165" s="6"/>
      <c r="L165" s="6"/>
      <c r="M165" s="6"/>
      <c r="N165" s="6"/>
      <c r="O165" s="6"/>
      <c r="P165" s="6"/>
      <c r="Q165" s="6"/>
    </row>
    <row r="166" spans="2:17" ht="15.75" customHeight="1">
      <c r="B166" s="5"/>
      <c r="C166" s="5"/>
      <c r="D166" s="5"/>
      <c r="E166" s="5"/>
      <c r="F166" s="5"/>
      <c r="G166" s="5"/>
      <c r="H166" s="6"/>
      <c r="I166" s="6"/>
      <c r="J166" s="6"/>
      <c r="K166" s="6"/>
      <c r="L166" s="6"/>
      <c r="M166" s="6"/>
      <c r="N166" s="6"/>
      <c r="O166" s="6"/>
      <c r="P166" s="6"/>
      <c r="Q166" s="6"/>
    </row>
    <row r="167" spans="2:17" ht="15.75" customHeight="1">
      <c r="B167" s="5"/>
      <c r="C167" s="5"/>
      <c r="D167" s="5"/>
      <c r="E167" s="5"/>
      <c r="F167" s="5"/>
      <c r="G167" s="5"/>
      <c r="H167" s="6"/>
      <c r="I167" s="6"/>
      <c r="J167" s="6"/>
      <c r="K167" s="6"/>
      <c r="L167" s="6"/>
      <c r="M167" s="6"/>
      <c r="N167" s="6"/>
      <c r="O167" s="6"/>
      <c r="P167" s="6"/>
      <c r="Q167" s="6"/>
    </row>
    <row r="168" spans="2:17" ht="15.75" customHeight="1">
      <c r="B168" s="5"/>
      <c r="C168" s="5"/>
      <c r="D168" s="5"/>
      <c r="E168" s="5"/>
      <c r="F168" s="5"/>
      <c r="G168" s="5"/>
      <c r="H168" s="6"/>
      <c r="I168" s="6"/>
      <c r="J168" s="6"/>
      <c r="K168" s="6"/>
      <c r="L168" s="6"/>
      <c r="M168" s="6"/>
      <c r="N168" s="6"/>
      <c r="O168" s="6"/>
      <c r="P168" s="6"/>
      <c r="Q168" s="6"/>
    </row>
    <row r="169" spans="2:17" ht="15.75" customHeight="1">
      <c r="B169" s="5"/>
      <c r="C169" s="5"/>
      <c r="D169" s="5"/>
      <c r="E169" s="5"/>
      <c r="F169" s="5"/>
      <c r="G169" s="5"/>
      <c r="H169" s="6"/>
      <c r="I169" s="6"/>
      <c r="J169" s="6"/>
      <c r="K169" s="6"/>
      <c r="L169" s="6"/>
      <c r="M169" s="6"/>
      <c r="N169" s="6"/>
      <c r="O169" s="6"/>
      <c r="P169" s="6"/>
      <c r="Q169" s="6"/>
    </row>
    <row r="170" spans="2:17" ht="15.75" customHeight="1">
      <c r="B170" s="5"/>
      <c r="C170" s="5"/>
      <c r="D170" s="5"/>
      <c r="E170" s="5"/>
      <c r="F170" s="5"/>
      <c r="G170" s="5"/>
      <c r="H170" s="6"/>
      <c r="I170" s="6"/>
      <c r="J170" s="6"/>
      <c r="K170" s="6"/>
      <c r="L170" s="6"/>
      <c r="M170" s="6"/>
      <c r="N170" s="6"/>
      <c r="O170" s="6"/>
      <c r="P170" s="6"/>
      <c r="Q170" s="6"/>
    </row>
    <row r="171" spans="2:17" ht="15.75" customHeight="1">
      <c r="B171" s="5"/>
      <c r="C171" s="5"/>
      <c r="D171" s="5"/>
      <c r="E171" s="5"/>
      <c r="F171" s="5"/>
      <c r="G171" s="5"/>
      <c r="H171" s="6"/>
      <c r="I171" s="6"/>
      <c r="J171" s="6"/>
      <c r="K171" s="6"/>
      <c r="L171" s="6"/>
      <c r="M171" s="6"/>
      <c r="N171" s="6"/>
      <c r="O171" s="6"/>
      <c r="P171" s="6"/>
      <c r="Q171" s="6"/>
    </row>
    <row r="172" spans="2:17">
      <c r="B172" s="5"/>
      <c r="C172" s="5"/>
      <c r="D172" s="5"/>
      <c r="E172" s="5"/>
      <c r="F172" s="5"/>
      <c r="G172" s="5"/>
      <c r="H172" s="6"/>
      <c r="I172" s="6"/>
      <c r="J172" s="6"/>
      <c r="K172" s="6"/>
      <c r="L172" s="6"/>
      <c r="M172" s="6"/>
      <c r="N172" s="6"/>
      <c r="O172" s="6"/>
      <c r="P172" s="6"/>
      <c r="Q172" s="6"/>
    </row>
    <row r="173" spans="2:17">
      <c r="B173" s="5"/>
      <c r="C173" s="5"/>
      <c r="D173" s="5"/>
      <c r="E173" s="5"/>
      <c r="F173" s="5"/>
      <c r="G173" s="5"/>
      <c r="H173" s="6"/>
      <c r="I173" s="6"/>
      <c r="J173" s="6"/>
      <c r="K173" s="6"/>
      <c r="L173" s="6"/>
      <c r="M173" s="6"/>
      <c r="N173" s="6"/>
      <c r="O173" s="6"/>
      <c r="P173" s="6"/>
      <c r="Q173" s="6"/>
    </row>
    <row r="174" spans="2:17">
      <c r="B174" s="5"/>
      <c r="C174" s="5"/>
      <c r="D174" s="5"/>
      <c r="E174" s="5"/>
      <c r="F174" s="5"/>
      <c r="G174" s="5"/>
      <c r="H174" s="6"/>
      <c r="I174" s="6"/>
      <c r="J174" s="6"/>
      <c r="K174" s="6"/>
      <c r="L174" s="6"/>
      <c r="M174" s="6"/>
      <c r="N174" s="6"/>
      <c r="O174" s="6"/>
      <c r="P174" s="6"/>
      <c r="Q174" s="6"/>
    </row>
    <row r="175" spans="2:17">
      <c r="B175" s="5"/>
      <c r="C175" s="5"/>
      <c r="D175" s="5"/>
      <c r="E175" s="5"/>
      <c r="F175" s="5"/>
      <c r="G175" s="5"/>
      <c r="H175" s="6"/>
      <c r="I175" s="6"/>
      <c r="J175" s="6"/>
      <c r="K175" s="6"/>
      <c r="L175" s="6"/>
      <c r="M175" s="6"/>
      <c r="N175" s="6"/>
      <c r="O175" s="6"/>
      <c r="P175" s="6"/>
      <c r="Q175" s="6"/>
    </row>
    <row r="176" spans="2:17">
      <c r="B176" s="5"/>
      <c r="C176" s="5"/>
      <c r="D176" s="5"/>
      <c r="E176" s="5"/>
      <c r="F176" s="5"/>
      <c r="G176" s="5"/>
      <c r="H176" s="6"/>
      <c r="I176" s="6"/>
      <c r="J176" s="6"/>
      <c r="K176" s="6"/>
      <c r="L176" s="6"/>
      <c r="M176" s="6"/>
      <c r="N176" s="6"/>
      <c r="O176" s="6"/>
      <c r="P176" s="6"/>
      <c r="Q176" s="6"/>
    </row>
    <row r="177" spans="2:17">
      <c r="B177" s="5"/>
      <c r="C177" s="5"/>
      <c r="D177" s="5"/>
      <c r="E177" s="5"/>
      <c r="F177" s="5"/>
      <c r="G177" s="5"/>
      <c r="H177" s="6"/>
      <c r="I177" s="6"/>
      <c r="J177" s="6"/>
      <c r="K177" s="6"/>
      <c r="L177" s="6"/>
      <c r="M177" s="6"/>
      <c r="N177" s="6"/>
      <c r="O177" s="6"/>
      <c r="P177" s="6"/>
      <c r="Q177" s="6"/>
    </row>
    <row r="178" spans="2:17">
      <c r="B178" s="5"/>
      <c r="C178" s="5"/>
      <c r="D178" s="5"/>
      <c r="E178" s="5"/>
      <c r="F178" s="5"/>
      <c r="G178" s="5"/>
      <c r="H178" s="6"/>
      <c r="I178" s="6"/>
      <c r="J178" s="6"/>
      <c r="K178" s="6"/>
      <c r="L178" s="6"/>
      <c r="M178" s="6"/>
      <c r="N178" s="6"/>
      <c r="O178" s="6"/>
      <c r="P178" s="6"/>
      <c r="Q178" s="6"/>
    </row>
    <row r="179" spans="2:17">
      <c r="B179" s="5"/>
      <c r="C179" s="5"/>
      <c r="D179" s="5"/>
      <c r="E179" s="5"/>
      <c r="F179" s="5"/>
      <c r="G179" s="5"/>
      <c r="H179" s="6"/>
      <c r="I179" s="6"/>
      <c r="J179" s="6"/>
      <c r="K179" s="6"/>
      <c r="L179" s="6"/>
      <c r="M179" s="6"/>
      <c r="N179" s="6"/>
      <c r="O179" s="6"/>
      <c r="P179" s="6"/>
      <c r="Q179" s="6"/>
    </row>
    <row r="180" spans="2:17">
      <c r="B180" s="5"/>
      <c r="C180" s="5"/>
      <c r="D180" s="5"/>
      <c r="E180" s="5"/>
      <c r="F180" s="5"/>
      <c r="G180" s="5"/>
      <c r="H180" s="6"/>
      <c r="I180" s="6"/>
      <c r="J180" s="6"/>
      <c r="K180" s="6"/>
      <c r="L180" s="6"/>
      <c r="M180" s="6"/>
      <c r="N180" s="6"/>
      <c r="O180" s="6"/>
      <c r="P180" s="6"/>
      <c r="Q180" s="6"/>
    </row>
    <row r="181" spans="2:17">
      <c r="B181" s="5"/>
      <c r="C181" s="5"/>
      <c r="D181" s="5"/>
      <c r="E181" s="5"/>
      <c r="F181" s="5"/>
      <c r="G181" s="5"/>
      <c r="H181" s="6"/>
      <c r="I181" s="6"/>
      <c r="J181" s="6"/>
      <c r="K181" s="6"/>
      <c r="L181" s="6"/>
      <c r="M181" s="6"/>
      <c r="N181" s="6"/>
      <c r="O181" s="6"/>
      <c r="P181" s="6"/>
      <c r="Q181" s="6"/>
    </row>
    <row r="182" spans="2:17">
      <c r="B182" s="5"/>
      <c r="C182" s="5"/>
      <c r="D182" s="5"/>
      <c r="E182" s="5"/>
      <c r="F182" s="5"/>
      <c r="G182" s="5"/>
      <c r="H182" s="6"/>
      <c r="I182" s="6"/>
      <c r="J182" s="6"/>
      <c r="K182" s="6"/>
      <c r="L182" s="6"/>
      <c r="M182" s="6"/>
      <c r="N182" s="6"/>
      <c r="O182" s="6"/>
      <c r="P182" s="6"/>
      <c r="Q182" s="6"/>
    </row>
    <row r="183" spans="2:17">
      <c r="B183" s="5"/>
      <c r="C183" s="5"/>
      <c r="D183" s="5"/>
      <c r="E183" s="5"/>
      <c r="F183" s="5"/>
      <c r="G183" s="5"/>
      <c r="H183" s="6"/>
      <c r="I183" s="6"/>
      <c r="J183" s="6"/>
      <c r="K183" s="6"/>
      <c r="L183" s="6"/>
      <c r="M183" s="6"/>
      <c r="N183" s="6"/>
      <c r="O183" s="6"/>
      <c r="P183" s="6"/>
      <c r="Q183" s="6"/>
    </row>
    <row r="184" spans="2:17">
      <c r="B184" s="5"/>
      <c r="C184" s="5"/>
      <c r="D184" s="5"/>
      <c r="E184" s="5"/>
      <c r="F184" s="5"/>
      <c r="G184" s="5"/>
      <c r="H184" s="6"/>
      <c r="I184" s="6"/>
      <c r="J184" s="6"/>
      <c r="K184" s="6"/>
      <c r="L184" s="6"/>
      <c r="M184" s="6"/>
      <c r="N184" s="6"/>
      <c r="O184" s="6"/>
      <c r="P184" s="6"/>
      <c r="Q184" s="6"/>
    </row>
    <row r="185" spans="2:17">
      <c r="B185" s="5"/>
      <c r="C185" s="5"/>
      <c r="D185" s="5"/>
      <c r="E185" s="5"/>
      <c r="F185" s="5"/>
      <c r="G185" s="5"/>
      <c r="H185" s="6"/>
      <c r="I185" s="6"/>
      <c r="J185" s="6"/>
      <c r="K185" s="6"/>
      <c r="L185" s="6"/>
      <c r="M185" s="6"/>
      <c r="N185" s="6"/>
      <c r="O185" s="6"/>
      <c r="P185" s="6"/>
      <c r="Q185" s="6"/>
    </row>
    <row r="186" spans="2:17">
      <c r="B186" s="5"/>
      <c r="C186" s="5"/>
      <c r="D186" s="5"/>
      <c r="E186" s="5"/>
      <c r="F186" s="5"/>
      <c r="G186" s="5"/>
      <c r="H186" s="6"/>
      <c r="I186" s="6"/>
      <c r="J186" s="6"/>
      <c r="K186" s="6"/>
      <c r="L186" s="6"/>
      <c r="M186" s="6"/>
      <c r="N186" s="6"/>
      <c r="O186" s="6"/>
      <c r="P186" s="6"/>
      <c r="Q186" s="6"/>
    </row>
    <row r="187" spans="2:17">
      <c r="B187" s="5"/>
      <c r="C187" s="5"/>
      <c r="D187" s="5"/>
      <c r="E187" s="5"/>
      <c r="F187" s="5"/>
      <c r="G187" s="5"/>
      <c r="H187" s="6"/>
      <c r="I187" s="6"/>
      <c r="J187" s="6"/>
      <c r="K187" s="6"/>
      <c r="L187" s="6"/>
      <c r="M187" s="6"/>
      <c r="N187" s="6"/>
      <c r="O187" s="6"/>
      <c r="P187" s="6"/>
      <c r="Q187" s="6"/>
    </row>
    <row r="188" spans="2:17">
      <c r="B188" s="5"/>
      <c r="C188" s="5"/>
      <c r="D188" s="5"/>
      <c r="E188" s="5"/>
      <c r="F188" s="5"/>
      <c r="G188" s="5"/>
      <c r="H188" s="6"/>
      <c r="I188" s="6"/>
      <c r="J188" s="6"/>
      <c r="K188" s="6"/>
      <c r="L188" s="6"/>
      <c r="M188" s="6"/>
      <c r="N188" s="6"/>
      <c r="O188" s="6"/>
      <c r="P188" s="6"/>
      <c r="Q188" s="6"/>
    </row>
    <row r="189" spans="2:17">
      <c r="B189" s="5"/>
      <c r="C189" s="5"/>
      <c r="D189" s="5"/>
      <c r="E189" s="5"/>
      <c r="F189" s="5"/>
      <c r="G189" s="5"/>
      <c r="H189" s="6"/>
      <c r="I189" s="6"/>
      <c r="J189" s="6"/>
      <c r="K189" s="6"/>
      <c r="L189" s="6"/>
      <c r="M189" s="6"/>
      <c r="N189" s="6"/>
      <c r="O189" s="6"/>
      <c r="P189" s="6"/>
      <c r="Q189" s="6"/>
    </row>
    <row r="190" spans="2:17">
      <c r="B190" s="5"/>
      <c r="C190" s="5"/>
      <c r="D190" s="5"/>
      <c r="E190" s="5"/>
      <c r="F190" s="5"/>
      <c r="G190" s="5"/>
      <c r="H190" s="6"/>
      <c r="I190" s="6"/>
      <c r="J190" s="6"/>
      <c r="K190" s="6"/>
      <c r="L190" s="6"/>
      <c r="M190" s="6"/>
      <c r="N190" s="6"/>
      <c r="O190" s="6"/>
      <c r="P190" s="6"/>
      <c r="Q190" s="6"/>
    </row>
    <row r="191" spans="2:17">
      <c r="B191" s="5"/>
      <c r="C191" s="5"/>
      <c r="D191" s="5"/>
      <c r="E191" s="5"/>
      <c r="F191" s="5"/>
      <c r="G191" s="5"/>
      <c r="H191" s="6"/>
      <c r="I191" s="6"/>
      <c r="J191" s="6"/>
      <c r="K191" s="6"/>
      <c r="L191" s="6"/>
      <c r="M191" s="6"/>
      <c r="N191" s="6"/>
      <c r="O191" s="6"/>
      <c r="P191" s="6"/>
      <c r="Q191" s="6"/>
    </row>
    <row r="192" spans="2:17">
      <c r="B192" s="5"/>
      <c r="C192" s="5"/>
      <c r="D192" s="5"/>
      <c r="E192" s="5"/>
      <c r="F192" s="5"/>
      <c r="G192" s="5"/>
      <c r="H192" s="6"/>
      <c r="I192" s="6"/>
      <c r="J192" s="6"/>
      <c r="K192" s="6"/>
      <c r="L192" s="6"/>
      <c r="M192" s="6"/>
      <c r="N192" s="6"/>
      <c r="O192" s="6"/>
      <c r="P192" s="6"/>
      <c r="Q192" s="6"/>
    </row>
    <row r="193" spans="2:17">
      <c r="B193" s="5"/>
      <c r="C193" s="5"/>
      <c r="D193" s="5"/>
      <c r="E193" s="5"/>
      <c r="F193" s="5"/>
      <c r="G193" s="5"/>
      <c r="H193" s="6"/>
      <c r="I193" s="6"/>
      <c r="J193" s="6"/>
      <c r="K193" s="6"/>
      <c r="L193" s="6"/>
      <c r="M193" s="6"/>
      <c r="N193" s="6"/>
      <c r="O193" s="6"/>
      <c r="P193" s="6"/>
      <c r="Q193" s="6"/>
    </row>
    <row r="194" spans="2:17">
      <c r="B194" s="5"/>
      <c r="C194" s="5"/>
      <c r="D194" s="5"/>
      <c r="E194" s="5"/>
      <c r="F194" s="5"/>
      <c r="G194" s="5"/>
      <c r="H194" s="6"/>
      <c r="I194" s="6"/>
      <c r="J194" s="6"/>
      <c r="K194" s="6"/>
      <c r="L194" s="6"/>
      <c r="M194" s="6"/>
      <c r="N194" s="6"/>
      <c r="O194" s="6"/>
      <c r="P194" s="6"/>
      <c r="Q194" s="6"/>
    </row>
    <row r="195" spans="2:17">
      <c r="B195" s="5"/>
      <c r="C195" s="5"/>
      <c r="D195" s="5"/>
      <c r="E195" s="5"/>
      <c r="F195" s="5"/>
      <c r="G195" s="5"/>
      <c r="H195" s="6"/>
      <c r="I195" s="6"/>
      <c r="J195" s="6"/>
      <c r="K195" s="6"/>
      <c r="L195" s="6"/>
      <c r="M195" s="6"/>
      <c r="N195" s="6"/>
      <c r="O195" s="6"/>
      <c r="P195" s="6"/>
      <c r="Q195" s="6"/>
    </row>
    <row r="196" spans="2:17">
      <c r="B196" s="5"/>
      <c r="C196" s="5"/>
      <c r="D196" s="5"/>
      <c r="E196" s="5"/>
      <c r="F196" s="5"/>
      <c r="G196" s="5"/>
      <c r="H196" s="6"/>
      <c r="I196" s="6"/>
      <c r="J196" s="6"/>
      <c r="K196" s="6"/>
      <c r="L196" s="6"/>
      <c r="M196" s="6"/>
      <c r="N196" s="6"/>
      <c r="O196" s="6"/>
      <c r="P196" s="6"/>
      <c r="Q196" s="6"/>
    </row>
    <row r="197" spans="2:17">
      <c r="B197" s="5"/>
      <c r="C197" s="5"/>
      <c r="D197" s="5"/>
      <c r="E197" s="5"/>
      <c r="F197" s="5"/>
      <c r="G197" s="5"/>
      <c r="H197" s="6"/>
      <c r="I197" s="6"/>
      <c r="J197" s="6"/>
      <c r="K197" s="6"/>
      <c r="L197" s="6"/>
      <c r="M197" s="6"/>
      <c r="N197" s="6"/>
      <c r="O197" s="6"/>
      <c r="P197" s="6"/>
      <c r="Q197" s="6"/>
    </row>
    <row r="198" spans="2:17">
      <c r="B198" s="5"/>
      <c r="C198" s="5"/>
      <c r="D198" s="5"/>
      <c r="E198" s="5"/>
      <c r="F198" s="5"/>
      <c r="G198" s="5"/>
      <c r="H198" s="6"/>
      <c r="I198" s="6"/>
      <c r="J198" s="6"/>
      <c r="K198" s="6"/>
      <c r="L198" s="6"/>
      <c r="M198" s="6"/>
      <c r="N198" s="6"/>
      <c r="O198" s="6"/>
      <c r="P198" s="6"/>
      <c r="Q198" s="6"/>
    </row>
    <row r="199" spans="2:17">
      <c r="B199" s="5"/>
      <c r="C199" s="5"/>
      <c r="D199" s="5"/>
      <c r="E199" s="5"/>
      <c r="F199" s="5"/>
      <c r="G199" s="5"/>
      <c r="H199" s="6"/>
      <c r="I199" s="6"/>
      <c r="J199" s="6"/>
      <c r="K199" s="6"/>
      <c r="L199" s="6"/>
      <c r="M199" s="6"/>
      <c r="N199" s="6"/>
      <c r="O199" s="6"/>
      <c r="P199" s="6"/>
      <c r="Q199" s="6"/>
    </row>
    <row r="200" spans="2:17">
      <c r="B200" s="5"/>
      <c r="C200" s="5"/>
      <c r="D200" s="5"/>
      <c r="E200" s="5"/>
      <c r="F200" s="5"/>
      <c r="G200" s="5"/>
      <c r="H200" s="6"/>
      <c r="I200" s="6"/>
      <c r="J200" s="6"/>
      <c r="K200" s="6"/>
      <c r="L200" s="6"/>
      <c r="M200" s="6"/>
      <c r="N200" s="6"/>
      <c r="O200" s="6"/>
      <c r="P200" s="6"/>
      <c r="Q200" s="6"/>
    </row>
    <row r="201" spans="2:17">
      <c r="B201" s="5"/>
      <c r="C201" s="5"/>
      <c r="D201" s="5"/>
      <c r="E201" s="5"/>
      <c r="F201" s="5"/>
      <c r="G201" s="5"/>
      <c r="H201" s="6"/>
      <c r="I201" s="6"/>
      <c r="J201" s="6"/>
      <c r="K201" s="6"/>
      <c r="L201" s="6"/>
      <c r="M201" s="6"/>
      <c r="N201" s="6"/>
      <c r="O201" s="6"/>
      <c r="P201" s="6"/>
      <c r="Q201" s="6"/>
    </row>
    <row r="202" spans="2:17">
      <c r="B202" s="5"/>
      <c r="C202" s="5"/>
      <c r="D202" s="5"/>
      <c r="E202" s="5"/>
      <c r="F202" s="5"/>
      <c r="G202" s="5"/>
      <c r="H202" s="6"/>
      <c r="I202" s="6"/>
      <c r="J202" s="6"/>
      <c r="K202" s="6"/>
      <c r="L202" s="6"/>
      <c r="M202" s="6"/>
      <c r="N202" s="6"/>
      <c r="O202" s="6"/>
      <c r="P202" s="6"/>
      <c r="Q202" s="6"/>
    </row>
    <row r="203" spans="2:17">
      <c r="B203" s="5"/>
      <c r="C203" s="5"/>
      <c r="D203" s="5"/>
      <c r="E203" s="5"/>
      <c r="F203" s="5"/>
      <c r="G203" s="5"/>
      <c r="H203" s="6"/>
      <c r="I203" s="6"/>
      <c r="J203" s="6"/>
      <c r="K203" s="6"/>
      <c r="L203" s="6"/>
      <c r="M203" s="6"/>
      <c r="N203" s="6"/>
      <c r="O203" s="6"/>
      <c r="P203" s="6"/>
      <c r="Q203" s="6"/>
    </row>
    <row r="204" spans="2:17">
      <c r="B204" s="5"/>
      <c r="C204" s="5"/>
      <c r="D204" s="5"/>
      <c r="E204" s="5"/>
      <c r="F204" s="5"/>
      <c r="G204" s="5"/>
      <c r="H204" s="6"/>
      <c r="I204" s="6"/>
      <c r="J204" s="6"/>
      <c r="K204" s="6"/>
      <c r="L204" s="6"/>
      <c r="M204" s="6"/>
      <c r="N204" s="6"/>
      <c r="O204" s="6"/>
      <c r="P204" s="6"/>
      <c r="Q204" s="6"/>
    </row>
    <row r="205" spans="2:17">
      <c r="B205" s="5"/>
      <c r="C205" s="5"/>
      <c r="D205" s="5"/>
      <c r="E205" s="5"/>
      <c r="F205" s="5"/>
      <c r="G205" s="5"/>
      <c r="H205" s="6"/>
      <c r="I205" s="6"/>
      <c r="J205" s="6"/>
      <c r="K205" s="6"/>
      <c r="L205" s="6"/>
      <c r="M205" s="6"/>
      <c r="N205" s="6"/>
      <c r="O205" s="6"/>
      <c r="P205" s="6"/>
      <c r="Q205" s="6"/>
    </row>
    <row r="206" spans="2:17">
      <c r="B206" s="5"/>
      <c r="C206" s="5"/>
      <c r="D206" s="5"/>
      <c r="E206" s="5"/>
      <c r="F206" s="5"/>
      <c r="G206" s="5"/>
      <c r="H206" s="6"/>
      <c r="I206" s="6"/>
      <c r="J206" s="6"/>
      <c r="K206" s="6"/>
      <c r="L206" s="6"/>
      <c r="M206" s="6"/>
      <c r="N206" s="6"/>
      <c r="O206" s="6"/>
      <c r="P206" s="6"/>
      <c r="Q206" s="6"/>
    </row>
    <row r="207" spans="2:17">
      <c r="B207" s="5"/>
      <c r="C207" s="5"/>
      <c r="D207" s="5"/>
      <c r="E207" s="5"/>
      <c r="F207" s="5"/>
      <c r="G207" s="5"/>
      <c r="H207" s="6"/>
      <c r="I207" s="6"/>
      <c r="J207" s="6"/>
      <c r="K207" s="6"/>
      <c r="L207" s="6"/>
      <c r="M207" s="6"/>
      <c r="N207" s="6"/>
      <c r="O207" s="6"/>
      <c r="P207" s="6"/>
      <c r="Q207" s="6"/>
    </row>
    <row r="208" spans="2:17">
      <c r="B208" s="5"/>
      <c r="C208" s="5"/>
      <c r="D208" s="5"/>
      <c r="E208" s="5"/>
      <c r="F208" s="5"/>
      <c r="G208" s="5"/>
      <c r="H208" s="6"/>
      <c r="I208" s="6"/>
      <c r="J208" s="6"/>
      <c r="K208" s="6"/>
      <c r="L208" s="6"/>
      <c r="M208" s="6"/>
      <c r="N208" s="6"/>
      <c r="O208" s="6"/>
      <c r="P208" s="6"/>
      <c r="Q208" s="6"/>
    </row>
    <row r="209" spans="2:17">
      <c r="B209" s="5"/>
      <c r="C209" s="5"/>
      <c r="D209" s="5"/>
      <c r="E209" s="5"/>
      <c r="F209" s="5"/>
      <c r="G209" s="5"/>
      <c r="H209" s="6"/>
      <c r="I209" s="6"/>
      <c r="J209" s="6"/>
      <c r="K209" s="6"/>
      <c r="L209" s="6"/>
      <c r="M209" s="6"/>
      <c r="N209" s="6"/>
      <c r="O209" s="6"/>
      <c r="P209" s="6"/>
      <c r="Q209" s="6"/>
    </row>
    <row r="210" spans="2:17">
      <c r="B210" s="5"/>
      <c r="C210" s="5"/>
      <c r="D210" s="5"/>
      <c r="E210" s="5"/>
      <c r="F210" s="5"/>
      <c r="G210" s="5"/>
      <c r="H210" s="6"/>
      <c r="I210" s="6"/>
      <c r="J210" s="6"/>
      <c r="K210" s="6"/>
      <c r="L210" s="6"/>
      <c r="M210" s="6"/>
      <c r="N210" s="6"/>
      <c r="O210" s="6"/>
      <c r="P210" s="6"/>
      <c r="Q210" s="6"/>
    </row>
  </sheetData>
  <pageMargins left="0.511811024" right="0.511811024" top="0.78740157499999996" bottom="0.78740157499999996" header="0.31496062000000002" footer="0.31496062000000002"/>
  <pageSetup paperSize="9" orientation="portrait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37" id="{6D448E4E-BBF3-476D-B74B-230B03EB8A2B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B1:B47</xm:sqref>
        </x14:conditionalFormatting>
        <x14:conditionalFormatting xmlns:xm="http://schemas.microsoft.com/office/excel/2006/main">
          <x14:cfRule type="iconSet" priority="38" id="{A3761785-2F44-4E6E-B344-9D62792A0527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B194:B210</xm:sqref>
        </x14:conditionalFormatting>
        <x14:conditionalFormatting xmlns:xm="http://schemas.microsoft.com/office/excel/2006/main">
          <x14:cfRule type="iconSet" priority="29" id="{A2CA1056-A78C-4D8E-921B-4AF10AF921C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B9</xm:sqref>
        </x14:conditionalFormatting>
        <x14:conditionalFormatting xmlns:xm="http://schemas.microsoft.com/office/excel/2006/main">
          <x14:cfRule type="iconSet" priority="28" id="{F477706B-DF0D-4A71-BCFE-ADB0ADCD0127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B10</xm:sqref>
        </x14:conditionalFormatting>
        <x14:conditionalFormatting xmlns:xm="http://schemas.microsoft.com/office/excel/2006/main">
          <x14:cfRule type="iconSet" priority="27" id="{54991226-3907-4B93-AAB6-330BCCAF9C4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B11</xm:sqref>
        </x14:conditionalFormatting>
        <x14:conditionalFormatting xmlns:xm="http://schemas.microsoft.com/office/excel/2006/main">
          <x14:cfRule type="iconSet" priority="26" id="{C37964A7-F7A5-427F-8DA6-A8ACBC76519A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B12</xm:sqref>
        </x14:conditionalFormatting>
        <x14:conditionalFormatting xmlns:xm="http://schemas.microsoft.com/office/excel/2006/main">
          <x14:cfRule type="iconSet" priority="25" id="{5EE7C6AC-4AF3-417F-A75D-7FF7E2A6E5E2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B13</xm:sqref>
        </x14:conditionalFormatting>
        <x14:conditionalFormatting xmlns:xm="http://schemas.microsoft.com/office/excel/2006/main">
          <x14:cfRule type="iconSet" priority="24" id="{E20C99B9-E47D-4221-9C31-093754D81DB1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B14</xm:sqref>
        </x14:conditionalFormatting>
        <x14:conditionalFormatting xmlns:xm="http://schemas.microsoft.com/office/excel/2006/main">
          <x14:cfRule type="iconSet" priority="23" id="{ABFAA8FC-CEF8-4DE7-A3C9-0782DCF69CB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B15</xm:sqref>
        </x14:conditionalFormatting>
        <x14:conditionalFormatting xmlns:xm="http://schemas.microsoft.com/office/excel/2006/main">
          <x14:cfRule type="iconSet" priority="22" id="{1530825E-05ED-44A1-BA59-925445BEC255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B16</xm:sqref>
        </x14:conditionalFormatting>
        <x14:conditionalFormatting xmlns:xm="http://schemas.microsoft.com/office/excel/2006/main">
          <x14:cfRule type="iconSet" priority="21" id="{2B236781-C3E9-467E-8C1F-53A14512438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B17</xm:sqref>
        </x14:conditionalFormatting>
        <x14:conditionalFormatting xmlns:xm="http://schemas.microsoft.com/office/excel/2006/main">
          <x14:cfRule type="iconSet" priority="20" id="{583D4B20-2DB1-4FFF-AB82-71F14E0A322E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B18</xm:sqref>
        </x14:conditionalFormatting>
        <x14:conditionalFormatting xmlns:xm="http://schemas.microsoft.com/office/excel/2006/main">
          <x14:cfRule type="iconSet" priority="19" id="{273AC815-0780-470C-BE44-F31326CCB5F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B19</xm:sqref>
        </x14:conditionalFormatting>
        <x14:conditionalFormatting xmlns:xm="http://schemas.microsoft.com/office/excel/2006/main">
          <x14:cfRule type="iconSet" priority="18" id="{17CA8012-F5D6-40F8-BB59-3D6F7E8C8F84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B20</xm:sqref>
        </x14:conditionalFormatting>
        <x14:conditionalFormatting xmlns:xm="http://schemas.microsoft.com/office/excel/2006/main">
          <x14:cfRule type="iconSet" priority="17" id="{FA5DBCC3-E608-4616-BC29-6C517EE9FAC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B21</xm:sqref>
        </x14:conditionalFormatting>
        <x14:conditionalFormatting xmlns:xm="http://schemas.microsoft.com/office/excel/2006/main">
          <x14:cfRule type="iconSet" priority="16" id="{D1694731-669F-4471-B886-C1E44ADE929B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B22</xm:sqref>
        </x14:conditionalFormatting>
        <x14:conditionalFormatting xmlns:xm="http://schemas.microsoft.com/office/excel/2006/main">
          <x14:cfRule type="iconSet" priority="15" id="{519CB937-1B85-4E35-957D-F92A6E53D725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B23</xm:sqref>
        </x14:conditionalFormatting>
        <x14:conditionalFormatting xmlns:xm="http://schemas.microsoft.com/office/excel/2006/main">
          <x14:cfRule type="iconSet" priority="14" id="{05716E96-D4AC-4ABF-9E05-44C9C9D63598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B24</xm:sqref>
        </x14:conditionalFormatting>
        <x14:conditionalFormatting xmlns:xm="http://schemas.microsoft.com/office/excel/2006/main">
          <x14:cfRule type="iconSet" priority="13" id="{625A1A4E-7985-4392-A56A-7B71810A7595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B25</xm:sqref>
        </x14:conditionalFormatting>
        <x14:conditionalFormatting xmlns:xm="http://schemas.microsoft.com/office/excel/2006/main">
          <x14:cfRule type="iconSet" priority="12" id="{C2A89C24-84C8-4859-9572-65EFD6C56AB6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B26</xm:sqref>
        </x14:conditionalFormatting>
        <x14:conditionalFormatting xmlns:xm="http://schemas.microsoft.com/office/excel/2006/main">
          <x14:cfRule type="iconSet" priority="11" id="{A16F5F9F-198D-4DB0-916F-6638E414D0E7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B27</xm:sqref>
        </x14:conditionalFormatting>
        <x14:conditionalFormatting xmlns:xm="http://schemas.microsoft.com/office/excel/2006/main">
          <x14:cfRule type="iconSet" priority="10" id="{4881D8BE-3F1F-4B58-AE2D-F37F2A1594F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B28</xm:sqref>
        </x14:conditionalFormatting>
        <x14:conditionalFormatting xmlns:xm="http://schemas.microsoft.com/office/excel/2006/main">
          <x14:cfRule type="iconSet" priority="9" id="{571F7935-102E-4B5D-A6B5-80E09C14953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B29</xm:sqref>
        </x14:conditionalFormatting>
        <x14:conditionalFormatting xmlns:xm="http://schemas.microsoft.com/office/excel/2006/main">
          <x14:cfRule type="iconSet" priority="8" id="{44E3844E-90FC-4D40-9BE3-2CC9F3F3AD92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B30</xm:sqref>
        </x14:conditionalFormatting>
        <x14:conditionalFormatting xmlns:xm="http://schemas.microsoft.com/office/excel/2006/main">
          <x14:cfRule type="iconSet" priority="7" id="{93EB68BF-6E9D-4EB3-AC0D-7D8B5DBB6E1E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B31</xm:sqref>
        </x14:conditionalFormatting>
        <x14:conditionalFormatting xmlns:xm="http://schemas.microsoft.com/office/excel/2006/main">
          <x14:cfRule type="iconSet" priority="6" id="{F3416F19-2848-4064-BCB9-00FDD6B3318F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B32:B46</xm:sqref>
        </x14:conditionalFormatting>
        <x14:conditionalFormatting xmlns:xm="http://schemas.microsoft.com/office/excel/2006/main">
          <x14:cfRule type="iconSet" priority="1" id="{CEC779C2-24FD-4D40-B68C-B6718395C9C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B48</xm:sqref>
        </x14:conditionalFormatting>
        <x14:conditionalFormatting xmlns:xm="http://schemas.microsoft.com/office/excel/2006/main">
          <x14:cfRule type="iconSet" priority="3" id="{E5D6638F-1D33-4BCF-822E-3620C6C3B981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B47 B49:B63</xm:sqref>
        </x14:conditionalFormatting>
        <x14:conditionalFormatting xmlns:xm="http://schemas.microsoft.com/office/excel/2006/main">
          <x14:cfRule type="iconSet" priority="2" id="{A1DCD97E-AB55-41B0-B5AC-F11A24643A7C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B48</xm:sqref>
        </x14:conditionalFormatting>
        <x14:conditionalFormatting xmlns:xm="http://schemas.microsoft.com/office/excel/2006/main">
          <x14:cfRule type="iconSet" priority="41" id="{5A058876-DF5C-4CE3-8C40-32B4ED517820}">
            <x14:iconSet iconSet="3Symbols" showValue="0" custom="1">
              <x14:cfvo type="percent">
                <xm:f>0</xm:f>
              </x14:cfvo>
              <x14:cfvo type="percent">
                <xm:f>0</xm:f>
              </x14:cfvo>
              <x14:cfvo type="percent">
                <xm:f>1</xm:f>
              </x14:cfvo>
              <x14:cfIcon iconSet="3Symbols" iconId="0"/>
              <x14:cfIcon iconSet="3Symbols" iconId="0"/>
              <x14:cfIcon iconSet="3Symbols" iconId="2"/>
            </x14:iconSet>
          </x14:cfRule>
          <xm:sqref>B64:B193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46235-2E4D-49A7-9AF6-24A510E57C00}">
  <dimension ref="B2:H49"/>
  <sheetViews>
    <sheetView showGridLines="0" showZeros="0" zoomScale="130" zoomScaleNormal="130" workbookViewId="0">
      <selection activeCell="F4" sqref="F4"/>
    </sheetView>
  </sheetViews>
  <sheetFormatPr defaultRowHeight="15"/>
  <cols>
    <col min="2" max="2" width="4.140625" style="164" customWidth="1"/>
    <col min="3" max="3" width="13" style="164" customWidth="1"/>
    <col min="4" max="4" width="15.42578125" style="164" bestFit="1" customWidth="1"/>
    <col min="5" max="5" width="13" style="164" customWidth="1"/>
    <col min="6" max="6" width="15.28515625" customWidth="1"/>
    <col min="7" max="7" width="24.85546875" bestFit="1" customWidth="1"/>
    <col min="8" max="8" width="12.140625" bestFit="1" customWidth="1"/>
  </cols>
  <sheetData>
    <row r="2" spans="2:8">
      <c r="C2" s="165" t="s">
        <v>19</v>
      </c>
      <c r="D2" s="166">
        <f>SUM(D5:D999)</f>
        <v>10743262</v>
      </c>
      <c r="E2" s="166">
        <f>SUM(E5:E999)</f>
        <v>322297.86</v>
      </c>
      <c r="F2" s="166">
        <f>SUM(F5:F999)</f>
        <v>322297.86</v>
      </c>
    </row>
    <row r="3" spans="2:8" ht="6.75" customHeight="1" thickBot="1">
      <c r="C3" s="165"/>
      <c r="D3" s="166"/>
      <c r="E3" s="166"/>
    </row>
    <row r="4" spans="2:8">
      <c r="B4" s="167" t="s">
        <v>212</v>
      </c>
      <c r="C4" s="168" t="s">
        <v>213</v>
      </c>
      <c r="D4" s="168" t="s">
        <v>214</v>
      </c>
      <c r="E4" s="168" t="s">
        <v>215</v>
      </c>
      <c r="F4" s="169" t="s">
        <v>216</v>
      </c>
      <c r="G4" s="170" t="s">
        <v>217</v>
      </c>
      <c r="H4" s="169" t="s">
        <v>218</v>
      </c>
    </row>
    <row r="5" spans="2:8">
      <c r="B5" s="171">
        <v>0</v>
      </c>
      <c r="C5" s="172">
        <v>45077</v>
      </c>
      <c r="D5" s="173" cm="1">
        <f t="array" ref="D5">INDEX(Realizado!$J$8:$HF$8,,MATCH(C5,Realizado!$J$5:$HF$5,0))</f>
        <v>940424</v>
      </c>
      <c r="E5" s="174">
        <f>D5*3%</f>
        <v>28212.719999999998</v>
      </c>
      <c r="F5" s="173">
        <v>0</v>
      </c>
      <c r="G5" s="173"/>
      <c r="H5" s="175"/>
    </row>
    <row r="6" spans="2:8">
      <c r="B6" s="171">
        <f>B5+1</f>
        <v>1</v>
      </c>
      <c r="C6" s="172">
        <v>45107</v>
      </c>
      <c r="D6" s="173" cm="1">
        <f t="array" ref="D6">INDEX(Realizado!$J$8:$HF$8,,MATCH(C6,Realizado!$J$5:$HF$5,0))</f>
        <v>1105545.1299999999</v>
      </c>
      <c r="E6" s="174">
        <f t="shared" ref="E6:E47" si="0">D6*3%</f>
        <v>33166.353899999995</v>
      </c>
      <c r="F6" s="173">
        <f>E5</f>
        <v>28212.719999999998</v>
      </c>
      <c r="G6" s="173"/>
      <c r="H6" s="175"/>
    </row>
    <row r="7" spans="2:8">
      <c r="B7" s="171">
        <f t="shared" ref="B7:B47" si="1">B6+1</f>
        <v>2</v>
      </c>
      <c r="C7" s="172">
        <v>45138</v>
      </c>
      <c r="D7" s="173" cm="1">
        <f t="array" ref="D7">INDEX(Realizado!$J$8:$HF$8,,MATCH(C7,Realizado!$J$5:$HF$5,0))</f>
        <v>436530.98</v>
      </c>
      <c r="E7" s="174">
        <f t="shared" si="0"/>
        <v>13095.929399999999</v>
      </c>
      <c r="F7" s="173">
        <f>E6</f>
        <v>33166.353899999995</v>
      </c>
      <c r="G7" s="173"/>
      <c r="H7" s="175"/>
    </row>
    <row r="8" spans="2:8">
      <c r="B8" s="171">
        <f t="shared" si="1"/>
        <v>3</v>
      </c>
      <c r="C8" s="172">
        <v>45169</v>
      </c>
      <c r="D8" s="173" cm="1">
        <f t="array" ref="D8">INDEX(Realizado!$J$8:$HF$8,,MATCH(C8,Realizado!$J$5:$HF$5,0))</f>
        <v>655797.34</v>
      </c>
      <c r="E8" s="174">
        <f t="shared" si="0"/>
        <v>19673.920199999997</v>
      </c>
      <c r="F8" s="173">
        <f>E7</f>
        <v>13095.929399999999</v>
      </c>
      <c r="G8" s="173"/>
      <c r="H8" s="175"/>
    </row>
    <row r="9" spans="2:8">
      <c r="B9" s="171">
        <f t="shared" si="1"/>
        <v>4</v>
      </c>
      <c r="C9" s="172">
        <v>45199</v>
      </c>
      <c r="D9" s="173" cm="1">
        <f t="array" ref="D9">INDEX(Realizado!$J$8:$HF$8,,MATCH(C9,Realizado!$J$5:$HF$5,0))</f>
        <v>356177.55</v>
      </c>
      <c r="E9" s="174">
        <f t="shared" si="0"/>
        <v>10685.326499999999</v>
      </c>
      <c r="F9" s="173">
        <f>E8</f>
        <v>19673.920199999997</v>
      </c>
      <c r="G9" s="173"/>
      <c r="H9" s="175"/>
    </row>
    <row r="10" spans="2:8">
      <c r="B10" s="171">
        <f t="shared" si="1"/>
        <v>5</v>
      </c>
      <c r="C10" s="172">
        <v>45230</v>
      </c>
      <c r="D10" s="173" cm="1">
        <f t="array" ref="D10">INDEX(Realizado!$J$8:$HF$8,,MATCH(C10,Realizado!$J$5:$HF$5,0))</f>
        <v>145155.27000000002</v>
      </c>
      <c r="E10" s="174">
        <f t="shared" si="0"/>
        <v>4354.6581000000006</v>
      </c>
      <c r="F10" s="173">
        <f t="shared" ref="F10:F47" si="2">E9</f>
        <v>10685.326499999999</v>
      </c>
      <c r="G10" s="173"/>
      <c r="H10" s="175"/>
    </row>
    <row r="11" spans="2:8">
      <c r="B11" s="171">
        <f t="shared" si="1"/>
        <v>6</v>
      </c>
      <c r="C11" s="172">
        <v>45260</v>
      </c>
      <c r="D11" s="173" cm="1">
        <f t="array" ref="D11">INDEX(Realizado!$J$8:$HF$8,,MATCH(C11,Realizado!$J$5:$HF$5,0))</f>
        <v>628661.17000000004</v>
      </c>
      <c r="E11" s="174">
        <f t="shared" si="0"/>
        <v>18859.8351</v>
      </c>
      <c r="F11" s="173">
        <f t="shared" si="2"/>
        <v>4354.6581000000006</v>
      </c>
      <c r="G11" s="173"/>
      <c r="H11" s="175"/>
    </row>
    <row r="12" spans="2:8">
      <c r="B12" s="171">
        <f t="shared" si="1"/>
        <v>7</v>
      </c>
      <c r="C12" s="172">
        <v>45291</v>
      </c>
      <c r="D12" s="173" cm="1">
        <f t="array" ref="D12">INDEX(Realizado!$J$8:$HF$8,,MATCH(C12,Realizado!$J$5:$HF$5,0))</f>
        <v>106583.43</v>
      </c>
      <c r="E12" s="174">
        <f t="shared" si="0"/>
        <v>3197.5028999999995</v>
      </c>
      <c r="F12" s="173">
        <f t="shared" si="2"/>
        <v>18859.8351</v>
      </c>
      <c r="G12" s="173"/>
      <c r="H12" s="176"/>
    </row>
    <row r="13" spans="2:8">
      <c r="B13" s="171">
        <f t="shared" si="1"/>
        <v>8</v>
      </c>
      <c r="C13" s="172">
        <v>45322</v>
      </c>
      <c r="D13" s="173" cm="1">
        <f t="array" ref="D13">INDEX(Realizado!$J$8:$HF$8,,MATCH(C13,Realizado!$J$5:$HF$5,0))</f>
        <v>982471.46000000008</v>
      </c>
      <c r="E13" s="174">
        <f t="shared" si="0"/>
        <v>29474.143800000002</v>
      </c>
      <c r="F13" s="173">
        <f t="shared" si="2"/>
        <v>3197.5028999999995</v>
      </c>
      <c r="G13" s="173"/>
      <c r="H13" s="176"/>
    </row>
    <row r="14" spans="2:8">
      <c r="B14" s="171">
        <f t="shared" si="1"/>
        <v>9</v>
      </c>
      <c r="C14" s="172">
        <v>45351</v>
      </c>
      <c r="D14" s="173" cm="1">
        <f t="array" ref="D14">INDEX(Realizado!$J$8:$HF$8,,MATCH(C14,Realizado!$J$5:$HF$5,0))</f>
        <v>405357.69</v>
      </c>
      <c r="E14" s="174">
        <f t="shared" si="0"/>
        <v>12160.7307</v>
      </c>
      <c r="F14" s="173">
        <f t="shared" si="2"/>
        <v>29474.143800000002</v>
      </c>
      <c r="G14" s="173"/>
      <c r="H14" s="176"/>
    </row>
    <row r="15" spans="2:8">
      <c r="B15" s="171">
        <f t="shared" si="1"/>
        <v>10</v>
      </c>
      <c r="C15" s="172">
        <v>45382</v>
      </c>
      <c r="D15" s="173" cm="1">
        <f t="array" ref="D15">INDEX(Realizado!$J$8:$HF$8,,MATCH(C15,Realizado!$J$5:$HF$5,0))</f>
        <v>613026.15</v>
      </c>
      <c r="E15" s="174">
        <f t="shared" si="0"/>
        <v>18390.784500000002</v>
      </c>
      <c r="F15" s="173">
        <f t="shared" si="2"/>
        <v>12160.7307</v>
      </c>
      <c r="G15" s="173"/>
      <c r="H15" s="175"/>
    </row>
    <row r="16" spans="2:8">
      <c r="B16" s="171">
        <f t="shared" si="1"/>
        <v>11</v>
      </c>
      <c r="C16" s="172">
        <v>45412</v>
      </c>
      <c r="D16" s="173" cm="1">
        <f t="array" ref="D16">INDEX(Realizado!$J$8:$HF$8,,MATCH(C16,Realizado!$J$5:$HF$5,0))</f>
        <v>1030214.84</v>
      </c>
      <c r="E16" s="174">
        <f t="shared" si="0"/>
        <v>30906.445199999998</v>
      </c>
      <c r="F16" s="173">
        <f t="shared" si="2"/>
        <v>18390.784500000002</v>
      </c>
      <c r="G16" s="173"/>
      <c r="H16" s="175"/>
    </row>
    <row r="17" spans="2:8">
      <c r="B17" s="171">
        <f t="shared" si="1"/>
        <v>12</v>
      </c>
      <c r="C17" s="172">
        <v>45443</v>
      </c>
      <c r="D17" s="173" cm="1">
        <f t="array" ref="D17">INDEX(Realizado!$J$8:$HF$8,,MATCH(C17,Realizado!$J$5:$HF$5,0))</f>
        <v>791702.39</v>
      </c>
      <c r="E17" s="174">
        <f t="shared" si="0"/>
        <v>23751.0717</v>
      </c>
      <c r="F17" s="173">
        <f t="shared" si="2"/>
        <v>30906.445199999998</v>
      </c>
      <c r="G17" s="173"/>
      <c r="H17" s="175"/>
    </row>
    <row r="18" spans="2:8">
      <c r="B18" s="171">
        <f t="shared" si="1"/>
        <v>13</v>
      </c>
      <c r="C18" s="172">
        <v>45473</v>
      </c>
      <c r="D18" s="173" cm="1">
        <f t="array" ref="D18">INDEX(Realizado!$J$8:$HF$8,,MATCH(C18,Realizado!$J$5:$HF$5,0))</f>
        <v>528260.5199999999</v>
      </c>
      <c r="E18" s="174">
        <f t="shared" si="0"/>
        <v>15847.815599999996</v>
      </c>
      <c r="F18" s="173">
        <f t="shared" si="2"/>
        <v>23751.0717</v>
      </c>
      <c r="G18" s="173"/>
      <c r="H18" s="175"/>
    </row>
    <row r="19" spans="2:8">
      <c r="B19" s="171">
        <f t="shared" si="1"/>
        <v>14</v>
      </c>
      <c r="C19" s="172">
        <v>45504</v>
      </c>
      <c r="D19" s="173" cm="1">
        <f t="array" ref="D19">INDEX(Realizado!$J$8:$HF$8,,MATCH(C19,Realizado!$J$5:$HF$5,0))</f>
        <v>400229.72000000009</v>
      </c>
      <c r="E19" s="174">
        <f t="shared" si="0"/>
        <v>12006.891600000003</v>
      </c>
      <c r="F19" s="173">
        <f t="shared" si="2"/>
        <v>15847.815599999996</v>
      </c>
      <c r="G19" s="173"/>
      <c r="H19" s="175"/>
    </row>
    <row r="20" spans="2:8">
      <c r="B20" s="171">
        <f t="shared" si="1"/>
        <v>15</v>
      </c>
      <c r="C20" s="172">
        <v>45535</v>
      </c>
      <c r="D20" s="173" cm="1">
        <f t="array" ref="D20">INDEX(Realizado!$J$8:$HF$8,,MATCH(C20,Realizado!$J$5:$HF$5,0))</f>
        <v>523663.24</v>
      </c>
      <c r="E20" s="174">
        <f t="shared" si="0"/>
        <v>15709.897199999999</v>
      </c>
      <c r="F20" s="173">
        <f t="shared" si="2"/>
        <v>12006.891600000003</v>
      </c>
      <c r="G20" s="173"/>
      <c r="H20" s="175"/>
    </row>
    <row r="21" spans="2:8">
      <c r="B21" s="171">
        <f t="shared" si="1"/>
        <v>16</v>
      </c>
      <c r="C21" s="172">
        <v>45565</v>
      </c>
      <c r="D21" s="173" cm="1">
        <f t="array" ref="D21">INDEX(Realizado!$J$8:$HF$8,,MATCH(C21,Realizado!$J$5:$HF$5,0))</f>
        <v>1093461.1200000001</v>
      </c>
      <c r="E21" s="174">
        <f t="shared" si="0"/>
        <v>32803.833600000005</v>
      </c>
      <c r="F21" s="173">
        <f t="shared" si="2"/>
        <v>15709.897199999999</v>
      </c>
      <c r="G21" s="173"/>
      <c r="H21" s="175"/>
    </row>
    <row r="22" spans="2:8">
      <c r="B22" s="171">
        <f t="shared" si="1"/>
        <v>17</v>
      </c>
      <c r="C22" s="172">
        <v>45596</v>
      </c>
      <c r="D22" s="173" cm="1">
        <f t="array" ref="D22">INDEX(Realizado!$J$8:$HF$8,,MATCH(C22,Realizado!$J$5:$HF$5,0))</f>
        <v>0</v>
      </c>
      <c r="E22" s="174">
        <f t="shared" si="0"/>
        <v>0</v>
      </c>
      <c r="F22" s="173">
        <f t="shared" si="2"/>
        <v>32803.833600000005</v>
      </c>
      <c r="G22" s="173"/>
      <c r="H22" s="175"/>
    </row>
    <row r="23" spans="2:8">
      <c r="B23" s="171">
        <f t="shared" si="1"/>
        <v>18</v>
      </c>
      <c r="C23" s="172">
        <v>45626</v>
      </c>
      <c r="D23" s="173" cm="1">
        <f t="array" ref="D23">INDEX(Realizado!$J$8:$HF$8,,MATCH(C23,Realizado!$J$5:$HF$5,0))</f>
        <v>0</v>
      </c>
      <c r="E23" s="174">
        <f t="shared" si="0"/>
        <v>0</v>
      </c>
      <c r="F23" s="173">
        <f t="shared" si="2"/>
        <v>0</v>
      </c>
      <c r="G23" s="173"/>
      <c r="H23" s="175"/>
    </row>
    <row r="24" spans="2:8">
      <c r="B24" s="171">
        <f t="shared" si="1"/>
        <v>19</v>
      </c>
      <c r="C24" s="172">
        <v>45657</v>
      </c>
      <c r="D24" s="173">
        <v>0</v>
      </c>
      <c r="E24" s="174">
        <f t="shared" si="0"/>
        <v>0</v>
      </c>
      <c r="F24" s="173">
        <f t="shared" si="2"/>
        <v>0</v>
      </c>
      <c r="G24" s="173"/>
      <c r="H24" s="175"/>
    </row>
    <row r="25" spans="2:8">
      <c r="B25" s="171">
        <f t="shared" si="1"/>
        <v>20</v>
      </c>
      <c r="C25" s="172">
        <v>45688</v>
      </c>
      <c r="D25" s="173">
        <v>0</v>
      </c>
      <c r="E25" s="174">
        <f t="shared" si="0"/>
        <v>0</v>
      </c>
      <c r="F25" s="173">
        <f t="shared" si="2"/>
        <v>0</v>
      </c>
      <c r="G25" s="173"/>
      <c r="H25" s="175"/>
    </row>
    <row r="26" spans="2:8">
      <c r="B26" s="171">
        <f t="shared" si="1"/>
        <v>21</v>
      </c>
      <c r="C26" s="172">
        <v>45716</v>
      </c>
      <c r="D26" s="173">
        <v>0</v>
      </c>
      <c r="E26" s="174">
        <f t="shared" si="0"/>
        <v>0</v>
      </c>
      <c r="F26" s="173">
        <f t="shared" si="2"/>
        <v>0</v>
      </c>
      <c r="G26" s="173"/>
      <c r="H26" s="175"/>
    </row>
    <row r="27" spans="2:8">
      <c r="B27" s="171">
        <f t="shared" si="1"/>
        <v>22</v>
      </c>
      <c r="C27" s="172">
        <v>45747</v>
      </c>
      <c r="D27" s="173">
        <v>0</v>
      </c>
      <c r="E27" s="174">
        <f t="shared" si="0"/>
        <v>0</v>
      </c>
      <c r="F27" s="173">
        <f t="shared" si="2"/>
        <v>0</v>
      </c>
      <c r="G27" s="173"/>
      <c r="H27" s="175"/>
    </row>
    <row r="28" spans="2:8">
      <c r="B28" s="171">
        <f t="shared" si="1"/>
        <v>23</v>
      </c>
      <c r="C28" s="172">
        <v>45777</v>
      </c>
      <c r="D28" s="173">
        <v>0</v>
      </c>
      <c r="E28" s="174">
        <f t="shared" si="0"/>
        <v>0</v>
      </c>
      <c r="F28" s="173">
        <f t="shared" si="2"/>
        <v>0</v>
      </c>
      <c r="G28" s="173"/>
      <c r="H28" s="175"/>
    </row>
    <row r="29" spans="2:8">
      <c r="B29" s="171">
        <f t="shared" si="1"/>
        <v>24</v>
      </c>
      <c r="C29" s="172">
        <v>45808</v>
      </c>
      <c r="D29" s="173">
        <v>0</v>
      </c>
      <c r="E29" s="174">
        <f t="shared" si="0"/>
        <v>0</v>
      </c>
      <c r="F29" s="173">
        <f t="shared" si="2"/>
        <v>0</v>
      </c>
      <c r="G29" s="173"/>
      <c r="H29" s="175"/>
    </row>
    <row r="30" spans="2:8">
      <c r="B30" s="171">
        <f t="shared" si="1"/>
        <v>25</v>
      </c>
      <c r="C30" s="172">
        <v>45838</v>
      </c>
      <c r="D30" s="173">
        <v>0</v>
      </c>
      <c r="E30" s="174">
        <f t="shared" si="0"/>
        <v>0</v>
      </c>
      <c r="F30" s="173">
        <f t="shared" si="2"/>
        <v>0</v>
      </c>
      <c r="G30" s="173"/>
      <c r="H30" s="175"/>
    </row>
    <row r="31" spans="2:8">
      <c r="B31" s="171">
        <f t="shared" si="1"/>
        <v>26</v>
      </c>
      <c r="C31" s="172">
        <v>45869</v>
      </c>
      <c r="D31" s="173">
        <v>0</v>
      </c>
      <c r="E31" s="174">
        <f t="shared" si="0"/>
        <v>0</v>
      </c>
      <c r="F31" s="173">
        <f t="shared" si="2"/>
        <v>0</v>
      </c>
      <c r="G31" s="173"/>
      <c r="H31" s="175"/>
    </row>
    <row r="32" spans="2:8">
      <c r="B32" s="171">
        <f t="shared" si="1"/>
        <v>27</v>
      </c>
      <c r="C32" s="172">
        <v>45900</v>
      </c>
      <c r="D32" s="173">
        <v>0</v>
      </c>
      <c r="E32" s="174">
        <f t="shared" si="0"/>
        <v>0</v>
      </c>
      <c r="F32" s="173">
        <f t="shared" si="2"/>
        <v>0</v>
      </c>
      <c r="G32" s="173"/>
      <c r="H32" s="175"/>
    </row>
    <row r="33" spans="2:8">
      <c r="B33" s="171">
        <f t="shared" si="1"/>
        <v>28</v>
      </c>
      <c r="C33" s="172">
        <v>45930</v>
      </c>
      <c r="D33" s="173">
        <v>0</v>
      </c>
      <c r="E33" s="174">
        <f t="shared" si="0"/>
        <v>0</v>
      </c>
      <c r="F33" s="173">
        <f t="shared" si="2"/>
        <v>0</v>
      </c>
      <c r="G33" s="173"/>
      <c r="H33" s="175"/>
    </row>
    <row r="34" spans="2:8">
      <c r="B34" s="171">
        <f t="shared" si="1"/>
        <v>29</v>
      </c>
      <c r="C34" s="172">
        <v>45961</v>
      </c>
      <c r="D34" s="173">
        <v>0</v>
      </c>
      <c r="E34" s="174">
        <f t="shared" si="0"/>
        <v>0</v>
      </c>
      <c r="F34" s="173">
        <f t="shared" si="2"/>
        <v>0</v>
      </c>
      <c r="G34" s="173"/>
      <c r="H34" s="175"/>
    </row>
    <row r="35" spans="2:8">
      <c r="B35" s="171">
        <f t="shared" si="1"/>
        <v>30</v>
      </c>
      <c r="C35" s="172">
        <v>45991</v>
      </c>
      <c r="D35" s="173">
        <v>0</v>
      </c>
      <c r="E35" s="174">
        <f t="shared" si="0"/>
        <v>0</v>
      </c>
      <c r="F35" s="173">
        <f t="shared" si="2"/>
        <v>0</v>
      </c>
      <c r="G35" s="173"/>
      <c r="H35" s="175"/>
    </row>
    <row r="36" spans="2:8">
      <c r="B36" s="171">
        <f t="shared" si="1"/>
        <v>31</v>
      </c>
      <c r="C36" s="172">
        <v>46022</v>
      </c>
      <c r="D36" s="173">
        <v>0</v>
      </c>
      <c r="E36" s="174">
        <f t="shared" si="0"/>
        <v>0</v>
      </c>
      <c r="F36" s="173">
        <f t="shared" si="2"/>
        <v>0</v>
      </c>
      <c r="G36" s="173"/>
      <c r="H36" s="175"/>
    </row>
    <row r="37" spans="2:8">
      <c r="B37" s="171">
        <f t="shared" si="1"/>
        <v>32</v>
      </c>
      <c r="C37" s="172">
        <v>46053</v>
      </c>
      <c r="D37" s="173">
        <v>0</v>
      </c>
      <c r="E37" s="174">
        <f t="shared" si="0"/>
        <v>0</v>
      </c>
      <c r="F37" s="173">
        <f t="shared" si="2"/>
        <v>0</v>
      </c>
      <c r="G37" s="173"/>
      <c r="H37" s="175"/>
    </row>
    <row r="38" spans="2:8">
      <c r="B38" s="171">
        <f t="shared" si="1"/>
        <v>33</v>
      </c>
      <c r="C38" s="172">
        <v>46081</v>
      </c>
      <c r="D38" s="173">
        <v>0</v>
      </c>
      <c r="E38" s="174">
        <f t="shared" si="0"/>
        <v>0</v>
      </c>
      <c r="F38" s="173">
        <f t="shared" si="2"/>
        <v>0</v>
      </c>
      <c r="G38" s="173"/>
      <c r="H38" s="175"/>
    </row>
    <row r="39" spans="2:8">
      <c r="B39" s="171">
        <f t="shared" si="1"/>
        <v>34</v>
      </c>
      <c r="C39" s="172">
        <v>46112</v>
      </c>
      <c r="D39" s="173">
        <v>0</v>
      </c>
      <c r="E39" s="174">
        <f t="shared" si="0"/>
        <v>0</v>
      </c>
      <c r="F39" s="173">
        <f t="shared" si="2"/>
        <v>0</v>
      </c>
      <c r="G39" s="173"/>
      <c r="H39" s="175"/>
    </row>
    <row r="40" spans="2:8">
      <c r="B40" s="171">
        <f t="shared" si="1"/>
        <v>35</v>
      </c>
      <c r="C40" s="172">
        <v>46142</v>
      </c>
      <c r="D40" s="173">
        <v>0</v>
      </c>
      <c r="E40" s="174">
        <f t="shared" si="0"/>
        <v>0</v>
      </c>
      <c r="F40" s="173">
        <f t="shared" si="2"/>
        <v>0</v>
      </c>
      <c r="G40" s="173"/>
      <c r="H40" s="175"/>
    </row>
    <row r="41" spans="2:8">
      <c r="B41" s="171">
        <f t="shared" si="1"/>
        <v>36</v>
      </c>
      <c r="C41" s="172">
        <v>46173</v>
      </c>
      <c r="D41" s="173">
        <v>0</v>
      </c>
      <c r="E41" s="174">
        <f t="shared" si="0"/>
        <v>0</v>
      </c>
      <c r="F41" s="173">
        <f t="shared" si="2"/>
        <v>0</v>
      </c>
      <c r="G41" s="173"/>
      <c r="H41" s="175"/>
    </row>
    <row r="42" spans="2:8">
      <c r="B42" s="171">
        <f t="shared" si="1"/>
        <v>37</v>
      </c>
      <c r="C42" s="172">
        <v>46203</v>
      </c>
      <c r="D42" s="173">
        <v>0</v>
      </c>
      <c r="E42" s="174">
        <f t="shared" si="0"/>
        <v>0</v>
      </c>
      <c r="F42" s="173">
        <f t="shared" si="2"/>
        <v>0</v>
      </c>
      <c r="G42" s="173"/>
      <c r="H42" s="175"/>
    </row>
    <row r="43" spans="2:8">
      <c r="B43" s="171">
        <f t="shared" si="1"/>
        <v>38</v>
      </c>
      <c r="C43" s="172">
        <v>46234</v>
      </c>
      <c r="D43" s="173">
        <v>0</v>
      </c>
      <c r="E43" s="174">
        <f t="shared" si="0"/>
        <v>0</v>
      </c>
      <c r="F43" s="173">
        <f t="shared" si="2"/>
        <v>0</v>
      </c>
      <c r="G43" s="173"/>
      <c r="H43" s="175"/>
    </row>
    <row r="44" spans="2:8">
      <c r="B44" s="171">
        <f t="shared" si="1"/>
        <v>39</v>
      </c>
      <c r="C44" s="172">
        <v>46265</v>
      </c>
      <c r="D44" s="173">
        <v>0</v>
      </c>
      <c r="E44" s="174">
        <f t="shared" si="0"/>
        <v>0</v>
      </c>
      <c r="F44" s="173">
        <f t="shared" si="2"/>
        <v>0</v>
      </c>
      <c r="G44" s="173"/>
      <c r="H44" s="175"/>
    </row>
    <row r="45" spans="2:8">
      <c r="B45" s="171">
        <f t="shared" si="1"/>
        <v>40</v>
      </c>
      <c r="C45" s="172">
        <v>46295</v>
      </c>
      <c r="D45" s="173">
        <v>0</v>
      </c>
      <c r="E45" s="174">
        <f t="shared" si="0"/>
        <v>0</v>
      </c>
      <c r="F45" s="173">
        <f t="shared" si="2"/>
        <v>0</v>
      </c>
      <c r="G45" s="173"/>
      <c r="H45" s="175"/>
    </row>
    <row r="46" spans="2:8">
      <c r="B46" s="171">
        <f t="shared" si="1"/>
        <v>41</v>
      </c>
      <c r="C46" s="172">
        <v>46326</v>
      </c>
      <c r="D46" s="173">
        <v>0</v>
      </c>
      <c r="E46" s="174">
        <f t="shared" si="0"/>
        <v>0</v>
      </c>
      <c r="F46" s="173">
        <f t="shared" si="2"/>
        <v>0</v>
      </c>
      <c r="G46" s="173"/>
      <c r="H46" s="175"/>
    </row>
    <row r="47" spans="2:8" ht="15.75" thickBot="1">
      <c r="B47" s="177">
        <f t="shared" si="1"/>
        <v>42</v>
      </c>
      <c r="C47" s="172">
        <v>46356</v>
      </c>
      <c r="D47" s="178">
        <v>0</v>
      </c>
      <c r="E47" s="178">
        <f t="shared" si="0"/>
        <v>0</v>
      </c>
      <c r="F47" s="178">
        <f t="shared" si="2"/>
        <v>0</v>
      </c>
      <c r="G47" s="178"/>
      <c r="H47" s="179"/>
    </row>
    <row r="48" spans="2:8">
      <c r="C48" s="180"/>
    </row>
    <row r="49" spans="3:3">
      <c r="C49" s="180"/>
    </row>
  </sheetData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1DD5D-0231-41C2-ADCE-9117BB897648}">
  <sheetPr codeName="Planilha4">
    <tabColor theme="7" tint="0.39997558519241921"/>
  </sheetPr>
  <dimension ref="A1"/>
  <sheetViews>
    <sheetView workbookViewId="0">
      <selection activeCell="L36" sqref="L36"/>
    </sheetView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559B4-79DD-487A-BF6B-6D282A37D026}">
  <sheetPr filterMode="1">
    <tabColor rgb="FFFFFFCC"/>
  </sheetPr>
  <dimension ref="A1:Z174"/>
  <sheetViews>
    <sheetView tabSelected="1" topLeftCell="J1" workbookViewId="0">
      <selection activeCell="A41" sqref="A41"/>
    </sheetView>
  </sheetViews>
  <sheetFormatPr defaultRowHeight="15"/>
  <cols>
    <col min="1" max="1" width="18.28515625" bestFit="1" customWidth="1"/>
    <col min="2" max="2" width="15.42578125" bestFit="1" customWidth="1"/>
    <col min="3" max="3" width="23" bestFit="1" customWidth="1"/>
    <col min="4" max="4" width="17.140625" bestFit="1" customWidth="1"/>
    <col min="5" max="5" width="11.5703125" bestFit="1" customWidth="1"/>
    <col min="6" max="6" width="13.85546875" bestFit="1" customWidth="1"/>
    <col min="7" max="7" width="16.28515625" bestFit="1" customWidth="1"/>
    <col min="8" max="8" width="20.42578125" bestFit="1" customWidth="1"/>
    <col min="9" max="9" width="35.140625" bestFit="1" customWidth="1"/>
    <col min="10" max="10" width="43.42578125" bestFit="1" customWidth="1"/>
    <col min="11" max="11" width="21.140625" bestFit="1" customWidth="1"/>
    <col min="12" max="12" width="23.5703125" bestFit="1" customWidth="1"/>
    <col min="13" max="13" width="30.42578125" bestFit="1" customWidth="1"/>
    <col min="14" max="14" width="26.42578125" bestFit="1" customWidth="1"/>
    <col min="15" max="15" width="19.85546875" bestFit="1" customWidth="1"/>
    <col min="16" max="16" width="14" bestFit="1" customWidth="1"/>
    <col min="17" max="17" width="9.7109375" bestFit="1" customWidth="1"/>
    <col min="18" max="18" width="12.140625" bestFit="1" customWidth="1"/>
    <col min="19" max="19" width="12.5703125" bestFit="1" customWidth="1"/>
    <col min="20" max="20" width="16.140625" bestFit="1" customWidth="1"/>
    <col min="21" max="21" width="19.85546875" bestFit="1" customWidth="1"/>
    <col min="22" max="22" width="42.28515625" bestFit="1" customWidth="1"/>
    <col min="23" max="23" width="28.28515625" bestFit="1" customWidth="1"/>
    <col min="24" max="24" width="30.7109375" style="1" bestFit="1" customWidth="1"/>
    <col min="25" max="25" width="32.5703125" bestFit="1" customWidth="1"/>
    <col min="26" max="26" width="31.85546875" style="117" bestFit="1" customWidth="1"/>
  </cols>
  <sheetData>
    <row r="1" spans="1:26">
      <c r="A1" s="162" t="s">
        <v>219</v>
      </c>
      <c r="B1" s="162" t="s">
        <v>220</v>
      </c>
      <c r="C1" s="162" t="s">
        <v>221</v>
      </c>
      <c r="D1" s="162" t="s">
        <v>222</v>
      </c>
      <c r="E1" s="162" t="s">
        <v>223</v>
      </c>
      <c r="F1" s="162" t="s">
        <v>224</v>
      </c>
      <c r="G1" s="162" t="s">
        <v>225</v>
      </c>
      <c r="H1" s="162" t="s">
        <v>226</v>
      </c>
      <c r="I1" s="162" t="s">
        <v>227</v>
      </c>
      <c r="J1" s="162" t="s">
        <v>228</v>
      </c>
      <c r="K1" s="162" t="s">
        <v>229</v>
      </c>
      <c r="L1" s="162" t="s">
        <v>230</v>
      </c>
      <c r="M1" s="162" t="s">
        <v>231</v>
      </c>
      <c r="N1" s="162" t="s">
        <v>232</v>
      </c>
      <c r="O1" s="162" t="s">
        <v>233</v>
      </c>
      <c r="P1" s="162" t="s">
        <v>234</v>
      </c>
      <c r="Q1" s="162" t="s">
        <v>235</v>
      </c>
      <c r="R1" s="162" t="s">
        <v>236</v>
      </c>
      <c r="S1" s="162" t="s">
        <v>237</v>
      </c>
      <c r="T1" s="162" t="s">
        <v>238</v>
      </c>
      <c r="U1" s="162" t="s">
        <v>239</v>
      </c>
      <c r="V1" s="162" t="s">
        <v>240</v>
      </c>
      <c r="W1" s="162" t="s">
        <v>241</v>
      </c>
      <c r="X1" s="162" t="s">
        <v>242</v>
      </c>
      <c r="Y1" s="162" t="s">
        <v>243</v>
      </c>
      <c r="Z1" s="162" t="s">
        <v>244</v>
      </c>
    </row>
    <row r="2" spans="1:26" hidden="1">
      <c r="A2">
        <v>2046</v>
      </c>
      <c r="B2" t="s">
        <v>245</v>
      </c>
      <c r="C2" t="s">
        <v>246</v>
      </c>
      <c r="E2" t="s">
        <v>247</v>
      </c>
      <c r="F2" t="s">
        <v>248</v>
      </c>
      <c r="G2" s="182">
        <v>218.05600000000001</v>
      </c>
      <c r="H2">
        <v>137.36000000000001</v>
      </c>
      <c r="I2" t="s">
        <v>249</v>
      </c>
      <c r="J2" t="s">
        <v>250</v>
      </c>
      <c r="K2" t="s">
        <v>250</v>
      </c>
      <c r="L2">
        <v>1</v>
      </c>
      <c r="M2">
        <v>3</v>
      </c>
      <c r="N2" t="s">
        <v>251</v>
      </c>
      <c r="O2" t="s">
        <v>252</v>
      </c>
      <c r="P2" t="s">
        <v>253</v>
      </c>
      <c r="Q2" t="s">
        <v>254</v>
      </c>
      <c r="R2" t="s">
        <v>255</v>
      </c>
      <c r="S2" t="s">
        <v>256</v>
      </c>
      <c r="X2"/>
    </row>
    <row r="3" spans="1:26">
      <c r="A3">
        <v>2047</v>
      </c>
      <c r="B3" t="s">
        <v>245</v>
      </c>
      <c r="C3" t="s">
        <v>246</v>
      </c>
      <c r="E3" t="s">
        <v>247</v>
      </c>
      <c r="F3" t="s">
        <v>257</v>
      </c>
      <c r="G3" s="182">
        <v>163.53100000000001</v>
      </c>
      <c r="H3">
        <v>89.66</v>
      </c>
      <c r="I3" t="s">
        <v>249</v>
      </c>
      <c r="J3" t="s">
        <v>258</v>
      </c>
      <c r="K3" t="s">
        <v>258</v>
      </c>
      <c r="L3">
        <v>1</v>
      </c>
      <c r="M3">
        <v>3</v>
      </c>
      <c r="N3" t="s">
        <v>251</v>
      </c>
      <c r="O3" t="s">
        <v>252</v>
      </c>
      <c r="P3" t="s">
        <v>253</v>
      </c>
      <c r="Q3" t="s">
        <v>254</v>
      </c>
      <c r="R3" t="s">
        <v>255</v>
      </c>
      <c r="S3" t="s">
        <v>256</v>
      </c>
      <c r="U3">
        <v>3194</v>
      </c>
      <c r="V3" t="s">
        <v>259</v>
      </c>
      <c r="W3">
        <v>3739463848</v>
      </c>
      <c r="X3" t="s">
        <v>260</v>
      </c>
      <c r="Y3" t="s">
        <v>261</v>
      </c>
      <c r="Z3" s="117">
        <v>1132000</v>
      </c>
    </row>
    <row r="4" spans="1:26">
      <c r="A4">
        <v>2048</v>
      </c>
      <c r="B4" t="s">
        <v>245</v>
      </c>
      <c r="C4" t="s">
        <v>246</v>
      </c>
      <c r="E4" t="s">
        <v>247</v>
      </c>
      <c r="F4" t="s">
        <v>262</v>
      </c>
      <c r="G4" s="182">
        <v>123.226</v>
      </c>
      <c r="H4">
        <v>62.4</v>
      </c>
      <c r="I4" t="s">
        <v>249</v>
      </c>
      <c r="J4" t="s">
        <v>258</v>
      </c>
      <c r="K4" t="s">
        <v>258</v>
      </c>
      <c r="L4">
        <v>1</v>
      </c>
      <c r="M4">
        <v>2</v>
      </c>
      <c r="N4" t="s">
        <v>251</v>
      </c>
      <c r="O4" t="s">
        <v>252</v>
      </c>
      <c r="P4" t="s">
        <v>253</v>
      </c>
      <c r="Q4" t="s">
        <v>254</v>
      </c>
      <c r="R4" t="s">
        <v>255</v>
      </c>
      <c r="S4" t="s">
        <v>256</v>
      </c>
      <c r="U4">
        <v>823</v>
      </c>
      <c r="V4" t="s">
        <v>263</v>
      </c>
      <c r="W4">
        <v>27061824824</v>
      </c>
      <c r="X4" t="s">
        <v>264</v>
      </c>
      <c r="Y4" t="s">
        <v>261</v>
      </c>
      <c r="Z4" s="117">
        <v>687600</v>
      </c>
    </row>
    <row r="5" spans="1:26">
      <c r="A5">
        <v>2049</v>
      </c>
      <c r="B5" t="s">
        <v>245</v>
      </c>
      <c r="C5" t="s">
        <v>246</v>
      </c>
      <c r="E5" t="s">
        <v>247</v>
      </c>
      <c r="F5" t="s">
        <v>265</v>
      </c>
      <c r="G5" s="182">
        <v>163.91399999999999</v>
      </c>
      <c r="H5">
        <v>89.92</v>
      </c>
      <c r="I5" t="s">
        <v>249</v>
      </c>
      <c r="J5" t="s">
        <v>258</v>
      </c>
      <c r="K5" t="s">
        <v>258</v>
      </c>
      <c r="L5">
        <v>1</v>
      </c>
      <c r="M5">
        <v>3</v>
      </c>
      <c r="N5" t="s">
        <v>251</v>
      </c>
      <c r="O5" t="s">
        <v>252</v>
      </c>
      <c r="P5" t="s">
        <v>253</v>
      </c>
      <c r="Q5" t="s">
        <v>254</v>
      </c>
      <c r="R5" t="s">
        <v>255</v>
      </c>
      <c r="S5" t="s">
        <v>256</v>
      </c>
      <c r="U5">
        <v>822</v>
      </c>
      <c r="V5" t="s">
        <v>266</v>
      </c>
      <c r="W5">
        <v>35105845897</v>
      </c>
      <c r="X5" t="s">
        <v>264</v>
      </c>
      <c r="Y5" t="s">
        <v>261</v>
      </c>
      <c r="Z5" s="117">
        <v>956692</v>
      </c>
    </row>
    <row r="6" spans="1:26" hidden="1">
      <c r="A6">
        <v>2050</v>
      </c>
      <c r="B6" t="s">
        <v>245</v>
      </c>
      <c r="C6" t="s">
        <v>246</v>
      </c>
      <c r="E6" t="s">
        <v>247</v>
      </c>
      <c r="F6" t="s">
        <v>267</v>
      </c>
      <c r="G6" s="182">
        <v>218.87899999999999</v>
      </c>
      <c r="H6">
        <v>137.80000000000001</v>
      </c>
      <c r="I6" t="s">
        <v>249</v>
      </c>
      <c r="J6" t="s">
        <v>250</v>
      </c>
      <c r="K6" t="s">
        <v>250</v>
      </c>
      <c r="L6">
        <v>1</v>
      </c>
      <c r="M6">
        <v>3</v>
      </c>
      <c r="N6" t="s">
        <v>251</v>
      </c>
      <c r="O6" t="s">
        <v>252</v>
      </c>
      <c r="P6" t="s">
        <v>253</v>
      </c>
      <c r="Q6" t="s">
        <v>254</v>
      </c>
      <c r="R6" t="s">
        <v>255</v>
      </c>
      <c r="S6" t="s">
        <v>256</v>
      </c>
      <c r="X6"/>
    </row>
    <row r="7" spans="1:26" hidden="1">
      <c r="A7">
        <v>2051</v>
      </c>
      <c r="B7" t="s">
        <v>245</v>
      </c>
      <c r="C7" t="s">
        <v>246</v>
      </c>
      <c r="E7" t="s">
        <v>247</v>
      </c>
      <c r="F7" t="s">
        <v>268</v>
      </c>
      <c r="G7" s="182">
        <v>164.63900000000001</v>
      </c>
      <c r="H7">
        <v>90.41</v>
      </c>
      <c r="I7" t="s">
        <v>249</v>
      </c>
      <c r="J7" t="s">
        <v>250</v>
      </c>
      <c r="K7" t="s">
        <v>250</v>
      </c>
      <c r="L7">
        <v>1</v>
      </c>
      <c r="M7">
        <v>3</v>
      </c>
      <c r="N7" t="s">
        <v>251</v>
      </c>
      <c r="O7" t="s">
        <v>252</v>
      </c>
      <c r="P7" t="s">
        <v>253</v>
      </c>
      <c r="Q7" t="s">
        <v>254</v>
      </c>
      <c r="R7" t="s">
        <v>255</v>
      </c>
      <c r="S7" t="s">
        <v>256</v>
      </c>
      <c r="X7"/>
    </row>
    <row r="8" spans="1:26">
      <c r="A8">
        <v>2052</v>
      </c>
      <c r="B8" t="s">
        <v>245</v>
      </c>
      <c r="C8" t="s">
        <v>246</v>
      </c>
      <c r="E8" t="s">
        <v>269</v>
      </c>
      <c r="F8" t="s">
        <v>270</v>
      </c>
      <c r="G8" s="182">
        <v>36.634999999999998</v>
      </c>
      <c r="H8">
        <v>27.55</v>
      </c>
      <c r="I8" t="s">
        <v>271</v>
      </c>
      <c r="J8" t="s">
        <v>272</v>
      </c>
      <c r="K8" t="s">
        <v>258</v>
      </c>
      <c r="L8">
        <v>0</v>
      </c>
      <c r="M8">
        <v>0</v>
      </c>
      <c r="N8" t="s">
        <v>251</v>
      </c>
      <c r="O8" t="s">
        <v>252</v>
      </c>
      <c r="P8" t="s">
        <v>253</v>
      </c>
      <c r="Q8" t="s">
        <v>254</v>
      </c>
      <c r="R8" t="s">
        <v>255</v>
      </c>
      <c r="S8" t="s">
        <v>256</v>
      </c>
      <c r="U8">
        <v>817</v>
      </c>
      <c r="V8" t="s">
        <v>273</v>
      </c>
      <c r="W8">
        <v>48592482000142</v>
      </c>
      <c r="X8" t="s">
        <v>274</v>
      </c>
      <c r="Y8" t="s">
        <v>261</v>
      </c>
      <c r="Z8" s="117">
        <v>1</v>
      </c>
    </row>
    <row r="9" spans="1:26" hidden="1">
      <c r="A9">
        <v>2053</v>
      </c>
      <c r="B9" t="s">
        <v>245</v>
      </c>
      <c r="C9" t="s">
        <v>246</v>
      </c>
      <c r="E9" t="s">
        <v>269</v>
      </c>
      <c r="F9" t="s">
        <v>275</v>
      </c>
      <c r="G9" s="182">
        <v>39.453000000000003</v>
      </c>
      <c r="H9">
        <v>29.67</v>
      </c>
      <c r="I9" t="s">
        <v>249</v>
      </c>
      <c r="J9" t="s">
        <v>250</v>
      </c>
      <c r="K9" t="s">
        <v>250</v>
      </c>
      <c r="L9">
        <v>0</v>
      </c>
      <c r="M9">
        <v>0</v>
      </c>
      <c r="N9" t="s">
        <v>251</v>
      </c>
      <c r="O9" t="s">
        <v>252</v>
      </c>
      <c r="P9" t="s">
        <v>253</v>
      </c>
      <c r="Q9" t="s">
        <v>254</v>
      </c>
      <c r="R9" t="s">
        <v>255</v>
      </c>
      <c r="S9" t="s">
        <v>256</v>
      </c>
      <c r="X9"/>
    </row>
    <row r="10" spans="1:26">
      <c r="A10">
        <v>2054</v>
      </c>
      <c r="B10" t="s">
        <v>245</v>
      </c>
      <c r="C10" t="s">
        <v>246</v>
      </c>
      <c r="E10" t="s">
        <v>269</v>
      </c>
      <c r="F10" t="s">
        <v>276</v>
      </c>
      <c r="G10" s="182">
        <v>50.438000000000002</v>
      </c>
      <c r="H10">
        <v>37.93</v>
      </c>
      <c r="I10" t="s">
        <v>249</v>
      </c>
      <c r="J10" t="s">
        <v>258</v>
      </c>
      <c r="K10" t="s">
        <v>258</v>
      </c>
      <c r="L10">
        <v>0</v>
      </c>
      <c r="M10">
        <v>1</v>
      </c>
      <c r="N10" t="s">
        <v>251</v>
      </c>
      <c r="O10" t="s">
        <v>252</v>
      </c>
      <c r="P10" t="s">
        <v>253</v>
      </c>
      <c r="Q10" t="s">
        <v>254</v>
      </c>
      <c r="R10" t="s">
        <v>255</v>
      </c>
      <c r="S10" t="s">
        <v>256</v>
      </c>
      <c r="U10">
        <v>3049</v>
      </c>
      <c r="V10" t="s">
        <v>277</v>
      </c>
      <c r="W10">
        <v>11126635685</v>
      </c>
      <c r="X10" t="s">
        <v>278</v>
      </c>
      <c r="Y10" t="s">
        <v>261</v>
      </c>
      <c r="Z10" s="117">
        <v>343100</v>
      </c>
    </row>
    <row r="11" spans="1:26">
      <c r="A11">
        <v>2055</v>
      </c>
      <c r="B11" t="s">
        <v>245</v>
      </c>
      <c r="C11" t="s">
        <v>246</v>
      </c>
      <c r="E11" t="s">
        <v>269</v>
      </c>
      <c r="F11" t="s">
        <v>279</v>
      </c>
      <c r="G11" s="182">
        <v>50.119</v>
      </c>
      <c r="H11">
        <v>37.69</v>
      </c>
      <c r="I11" t="s">
        <v>271</v>
      </c>
      <c r="J11" t="s">
        <v>272</v>
      </c>
      <c r="K11" t="s">
        <v>258</v>
      </c>
      <c r="L11">
        <v>0</v>
      </c>
      <c r="M11">
        <v>1</v>
      </c>
      <c r="N11" t="s">
        <v>251</v>
      </c>
      <c r="O11" t="s">
        <v>252</v>
      </c>
      <c r="P11" t="s">
        <v>253</v>
      </c>
      <c r="Q11" t="s">
        <v>254</v>
      </c>
      <c r="R11" t="s">
        <v>255</v>
      </c>
      <c r="S11" t="s">
        <v>256</v>
      </c>
      <c r="U11">
        <v>818</v>
      </c>
      <c r="V11" t="s">
        <v>273</v>
      </c>
      <c r="W11">
        <v>48592482000142</v>
      </c>
      <c r="X11" t="s">
        <v>274</v>
      </c>
      <c r="Y11" t="s">
        <v>261</v>
      </c>
      <c r="Z11" s="117">
        <v>1</v>
      </c>
    </row>
    <row r="12" spans="1:26">
      <c r="A12">
        <v>2056</v>
      </c>
      <c r="B12" t="s">
        <v>245</v>
      </c>
      <c r="C12" t="s">
        <v>246</v>
      </c>
      <c r="E12" t="s">
        <v>269</v>
      </c>
      <c r="F12" t="s">
        <v>280</v>
      </c>
      <c r="G12" s="182">
        <v>39.399000000000001</v>
      </c>
      <c r="H12">
        <v>29.63</v>
      </c>
      <c r="I12" t="s">
        <v>271</v>
      </c>
      <c r="J12" t="s">
        <v>272</v>
      </c>
      <c r="K12" t="s">
        <v>258</v>
      </c>
      <c r="L12">
        <v>0</v>
      </c>
      <c r="M12">
        <v>0</v>
      </c>
      <c r="N12" t="s">
        <v>251</v>
      </c>
      <c r="O12" t="s">
        <v>252</v>
      </c>
      <c r="P12" t="s">
        <v>253</v>
      </c>
      <c r="Q12" t="s">
        <v>254</v>
      </c>
      <c r="R12" t="s">
        <v>255</v>
      </c>
      <c r="S12" t="s">
        <v>256</v>
      </c>
      <c r="U12">
        <v>819</v>
      </c>
      <c r="V12" t="s">
        <v>273</v>
      </c>
      <c r="W12">
        <v>48592482000142</v>
      </c>
      <c r="X12" t="s">
        <v>274</v>
      </c>
      <c r="Y12" t="s">
        <v>261</v>
      </c>
      <c r="Z12" s="117">
        <v>1</v>
      </c>
    </row>
    <row r="13" spans="1:26">
      <c r="A13">
        <v>2057</v>
      </c>
      <c r="B13" t="s">
        <v>245</v>
      </c>
      <c r="C13" t="s">
        <v>246</v>
      </c>
      <c r="E13" t="s">
        <v>269</v>
      </c>
      <c r="F13" t="s">
        <v>281</v>
      </c>
      <c r="G13" s="182">
        <v>36.423000000000002</v>
      </c>
      <c r="H13">
        <v>27.39</v>
      </c>
      <c r="I13" t="s">
        <v>271</v>
      </c>
      <c r="J13" t="s">
        <v>272</v>
      </c>
      <c r="K13" t="s">
        <v>258</v>
      </c>
      <c r="L13">
        <v>0</v>
      </c>
      <c r="M13">
        <v>0</v>
      </c>
      <c r="N13" t="s">
        <v>251</v>
      </c>
      <c r="O13" t="s">
        <v>252</v>
      </c>
      <c r="P13" t="s">
        <v>253</v>
      </c>
      <c r="Q13" t="s">
        <v>254</v>
      </c>
      <c r="R13" t="s">
        <v>255</v>
      </c>
      <c r="S13" t="s">
        <v>256</v>
      </c>
      <c r="U13">
        <v>820</v>
      </c>
      <c r="V13" t="s">
        <v>273</v>
      </c>
      <c r="W13">
        <v>48592482000142</v>
      </c>
      <c r="X13" t="s">
        <v>274</v>
      </c>
      <c r="Y13" t="s">
        <v>261</v>
      </c>
      <c r="Z13" s="117">
        <v>1</v>
      </c>
    </row>
    <row r="14" spans="1:26">
      <c r="A14">
        <v>2058</v>
      </c>
      <c r="B14" t="s">
        <v>245</v>
      </c>
      <c r="C14" t="s">
        <v>246</v>
      </c>
      <c r="E14" t="s">
        <v>269</v>
      </c>
      <c r="F14" t="s">
        <v>282</v>
      </c>
      <c r="G14" s="182">
        <v>46.287999999999997</v>
      </c>
      <c r="H14">
        <v>34.81</v>
      </c>
      <c r="I14" t="s">
        <v>249</v>
      </c>
      <c r="J14" t="s">
        <v>258</v>
      </c>
      <c r="K14" t="s">
        <v>258</v>
      </c>
      <c r="L14">
        <v>0</v>
      </c>
      <c r="M14">
        <v>0</v>
      </c>
      <c r="N14" t="s">
        <v>251</v>
      </c>
      <c r="O14" t="s">
        <v>252</v>
      </c>
      <c r="P14" t="s">
        <v>253</v>
      </c>
      <c r="Q14" t="s">
        <v>254</v>
      </c>
      <c r="R14" t="s">
        <v>255</v>
      </c>
      <c r="S14" t="s">
        <v>256</v>
      </c>
      <c r="U14">
        <v>865</v>
      </c>
      <c r="V14" t="s">
        <v>283</v>
      </c>
      <c r="W14">
        <v>72968966715</v>
      </c>
      <c r="X14" t="s">
        <v>284</v>
      </c>
      <c r="Y14" t="s">
        <v>261</v>
      </c>
      <c r="Z14" s="117">
        <v>328742.96000000002</v>
      </c>
    </row>
    <row r="15" spans="1:26">
      <c r="A15">
        <v>2059</v>
      </c>
      <c r="B15" t="s">
        <v>245</v>
      </c>
      <c r="C15" t="s">
        <v>246</v>
      </c>
      <c r="E15" t="s">
        <v>269</v>
      </c>
      <c r="F15" t="s">
        <v>285</v>
      </c>
      <c r="G15" s="182">
        <v>44.148000000000003</v>
      </c>
      <c r="H15">
        <v>33.200000000000003</v>
      </c>
      <c r="I15" t="s">
        <v>249</v>
      </c>
      <c r="J15" t="s">
        <v>258</v>
      </c>
      <c r="K15" t="s">
        <v>258</v>
      </c>
      <c r="L15">
        <v>0</v>
      </c>
      <c r="M15">
        <v>1</v>
      </c>
      <c r="N15" t="s">
        <v>251</v>
      </c>
      <c r="O15" t="s">
        <v>252</v>
      </c>
      <c r="P15" t="s">
        <v>253</v>
      </c>
      <c r="Q15" t="s">
        <v>254</v>
      </c>
      <c r="R15" t="s">
        <v>255</v>
      </c>
      <c r="S15" t="s">
        <v>256</v>
      </c>
      <c r="U15">
        <v>824</v>
      </c>
      <c r="V15" t="s">
        <v>286</v>
      </c>
      <c r="W15">
        <v>11414490801</v>
      </c>
      <c r="X15" t="s">
        <v>287</v>
      </c>
      <c r="Y15" t="s">
        <v>261</v>
      </c>
      <c r="Z15" s="117">
        <v>319209</v>
      </c>
    </row>
    <row r="16" spans="1:26">
      <c r="A16">
        <v>2060</v>
      </c>
      <c r="B16" t="s">
        <v>245</v>
      </c>
      <c r="C16" t="s">
        <v>246</v>
      </c>
      <c r="E16" t="s">
        <v>269</v>
      </c>
      <c r="F16" t="s">
        <v>288</v>
      </c>
      <c r="G16" s="182">
        <v>44.148000000000003</v>
      </c>
      <c r="H16">
        <v>33.200000000000003</v>
      </c>
      <c r="I16" t="s">
        <v>249</v>
      </c>
      <c r="J16" t="s">
        <v>258</v>
      </c>
      <c r="K16" t="s">
        <v>258</v>
      </c>
      <c r="L16">
        <v>0</v>
      </c>
      <c r="M16">
        <v>1</v>
      </c>
      <c r="N16" t="s">
        <v>251</v>
      </c>
      <c r="O16" t="s">
        <v>252</v>
      </c>
      <c r="P16" t="s">
        <v>253</v>
      </c>
      <c r="Q16" t="s">
        <v>254</v>
      </c>
      <c r="R16" t="s">
        <v>255</v>
      </c>
      <c r="S16" t="s">
        <v>256</v>
      </c>
      <c r="U16">
        <v>1922</v>
      </c>
      <c r="V16" t="s">
        <v>289</v>
      </c>
      <c r="W16">
        <v>53517172804</v>
      </c>
      <c r="X16" t="s">
        <v>290</v>
      </c>
      <c r="Y16" t="s">
        <v>261</v>
      </c>
      <c r="Z16" s="117">
        <v>324898.46999999997</v>
      </c>
    </row>
    <row r="17" spans="1:26">
      <c r="A17">
        <v>2061</v>
      </c>
      <c r="B17" t="s">
        <v>245</v>
      </c>
      <c r="C17" t="s">
        <v>246</v>
      </c>
      <c r="E17" t="s">
        <v>269</v>
      </c>
      <c r="F17" t="s">
        <v>291</v>
      </c>
      <c r="G17" s="182">
        <v>46.433999999999997</v>
      </c>
      <c r="H17">
        <v>34.92</v>
      </c>
      <c r="I17" t="s">
        <v>271</v>
      </c>
      <c r="J17" t="s">
        <v>272</v>
      </c>
      <c r="K17" t="s">
        <v>258</v>
      </c>
      <c r="L17">
        <v>0</v>
      </c>
      <c r="M17">
        <v>1</v>
      </c>
      <c r="N17" t="s">
        <v>251</v>
      </c>
      <c r="O17" t="s">
        <v>252</v>
      </c>
      <c r="P17" t="s">
        <v>253</v>
      </c>
      <c r="Q17" t="s">
        <v>254</v>
      </c>
      <c r="R17" t="s">
        <v>255</v>
      </c>
      <c r="S17" t="s">
        <v>256</v>
      </c>
      <c r="U17">
        <v>833</v>
      </c>
      <c r="V17" t="s">
        <v>292</v>
      </c>
      <c r="W17">
        <v>40973483000125</v>
      </c>
      <c r="X17" t="s">
        <v>293</v>
      </c>
      <c r="Y17" t="s">
        <v>261</v>
      </c>
      <c r="Z17" s="117">
        <v>279909.48</v>
      </c>
    </row>
    <row r="18" spans="1:26">
      <c r="A18">
        <v>2062</v>
      </c>
      <c r="B18" t="s">
        <v>245</v>
      </c>
      <c r="C18" t="s">
        <v>246</v>
      </c>
      <c r="E18" t="s">
        <v>269</v>
      </c>
      <c r="F18" t="s">
        <v>294</v>
      </c>
      <c r="G18" s="182">
        <v>37.259</v>
      </c>
      <c r="H18">
        <v>28.02</v>
      </c>
      <c r="I18" t="s">
        <v>271</v>
      </c>
      <c r="J18" t="s">
        <v>272</v>
      </c>
      <c r="K18" t="s">
        <v>258</v>
      </c>
      <c r="L18">
        <v>0</v>
      </c>
      <c r="M18">
        <v>0</v>
      </c>
      <c r="N18" t="s">
        <v>251</v>
      </c>
      <c r="O18" t="s">
        <v>252</v>
      </c>
      <c r="P18" t="s">
        <v>253</v>
      </c>
      <c r="Q18" t="s">
        <v>254</v>
      </c>
      <c r="R18" t="s">
        <v>255</v>
      </c>
      <c r="S18" t="s">
        <v>256</v>
      </c>
      <c r="U18">
        <v>816</v>
      </c>
      <c r="V18" t="s">
        <v>273</v>
      </c>
      <c r="W18">
        <v>48592482000142</v>
      </c>
      <c r="X18" t="s">
        <v>274</v>
      </c>
      <c r="Y18" t="s">
        <v>261</v>
      </c>
      <c r="Z18" s="117">
        <v>1</v>
      </c>
    </row>
    <row r="19" spans="1:26">
      <c r="A19">
        <v>2063</v>
      </c>
      <c r="B19" t="s">
        <v>245</v>
      </c>
      <c r="C19" t="s">
        <v>246</v>
      </c>
      <c r="E19" t="s">
        <v>269</v>
      </c>
      <c r="F19" t="s">
        <v>295</v>
      </c>
      <c r="G19" s="182">
        <v>44.494</v>
      </c>
      <c r="H19">
        <v>33.46</v>
      </c>
      <c r="I19" t="s">
        <v>271</v>
      </c>
      <c r="J19" t="s">
        <v>272</v>
      </c>
      <c r="K19" t="s">
        <v>258</v>
      </c>
      <c r="L19">
        <v>0</v>
      </c>
      <c r="M19">
        <v>1</v>
      </c>
      <c r="N19" t="s">
        <v>251</v>
      </c>
      <c r="O19" t="s">
        <v>252</v>
      </c>
      <c r="P19" t="s">
        <v>253</v>
      </c>
      <c r="Q19" t="s">
        <v>254</v>
      </c>
      <c r="R19" t="s">
        <v>255</v>
      </c>
      <c r="S19" t="s">
        <v>256</v>
      </c>
      <c r="U19">
        <v>838</v>
      </c>
      <c r="V19" t="s">
        <v>296</v>
      </c>
      <c r="W19">
        <v>23138732852</v>
      </c>
      <c r="X19" t="s">
        <v>297</v>
      </c>
      <c r="Y19" t="s">
        <v>261</v>
      </c>
      <c r="Z19" s="117">
        <v>270820.8</v>
      </c>
    </row>
    <row r="20" spans="1:26">
      <c r="A20">
        <v>2064</v>
      </c>
      <c r="B20" t="s">
        <v>245</v>
      </c>
      <c r="C20" t="s">
        <v>246</v>
      </c>
      <c r="E20" t="s">
        <v>269</v>
      </c>
      <c r="F20" t="s">
        <v>298</v>
      </c>
      <c r="G20" s="182">
        <v>50.119</v>
      </c>
      <c r="H20">
        <v>37.69</v>
      </c>
      <c r="I20" t="s">
        <v>249</v>
      </c>
      <c r="J20" t="s">
        <v>258</v>
      </c>
      <c r="K20" t="s">
        <v>258</v>
      </c>
      <c r="L20">
        <v>0</v>
      </c>
      <c r="M20">
        <v>1</v>
      </c>
      <c r="N20" t="s">
        <v>251</v>
      </c>
      <c r="O20" t="s">
        <v>252</v>
      </c>
      <c r="P20" t="s">
        <v>253</v>
      </c>
      <c r="Q20" t="s">
        <v>254</v>
      </c>
      <c r="R20" t="s">
        <v>255</v>
      </c>
      <c r="S20" t="s">
        <v>256</v>
      </c>
      <c r="U20">
        <v>3130</v>
      </c>
      <c r="V20" t="s">
        <v>299</v>
      </c>
      <c r="W20">
        <v>3839190886</v>
      </c>
      <c r="X20" t="s">
        <v>300</v>
      </c>
      <c r="Y20" t="s">
        <v>261</v>
      </c>
      <c r="Z20" s="117">
        <v>363855</v>
      </c>
    </row>
    <row r="21" spans="1:26">
      <c r="A21">
        <v>2065</v>
      </c>
      <c r="B21" t="s">
        <v>245</v>
      </c>
      <c r="C21" t="s">
        <v>246</v>
      </c>
      <c r="E21" t="s">
        <v>269</v>
      </c>
      <c r="F21" t="s">
        <v>301</v>
      </c>
      <c r="G21" s="182">
        <v>39.399000000000001</v>
      </c>
      <c r="H21">
        <v>29.63</v>
      </c>
      <c r="I21" t="s">
        <v>271</v>
      </c>
      <c r="J21" t="s">
        <v>272</v>
      </c>
      <c r="K21" t="s">
        <v>258</v>
      </c>
      <c r="L21">
        <v>0</v>
      </c>
      <c r="M21">
        <v>0</v>
      </c>
      <c r="N21" t="s">
        <v>251</v>
      </c>
      <c r="O21" t="s">
        <v>252</v>
      </c>
      <c r="P21" t="s">
        <v>253</v>
      </c>
      <c r="Q21" t="s">
        <v>254</v>
      </c>
      <c r="R21" t="s">
        <v>255</v>
      </c>
      <c r="S21" t="s">
        <v>256</v>
      </c>
      <c r="U21">
        <v>812</v>
      </c>
      <c r="V21" t="s">
        <v>273</v>
      </c>
      <c r="W21">
        <v>48592482000142</v>
      </c>
      <c r="X21" t="s">
        <v>274</v>
      </c>
      <c r="Y21" t="s">
        <v>261</v>
      </c>
      <c r="Z21" s="117">
        <v>1</v>
      </c>
    </row>
    <row r="22" spans="1:26">
      <c r="A22">
        <v>2066</v>
      </c>
      <c r="B22" t="s">
        <v>245</v>
      </c>
      <c r="C22" t="s">
        <v>246</v>
      </c>
      <c r="E22" t="s">
        <v>269</v>
      </c>
      <c r="F22" t="s">
        <v>302</v>
      </c>
      <c r="G22" s="182">
        <v>36.423000000000002</v>
      </c>
      <c r="H22">
        <v>27.39</v>
      </c>
      <c r="I22" t="s">
        <v>271</v>
      </c>
      <c r="J22" t="s">
        <v>272</v>
      </c>
      <c r="K22" t="s">
        <v>258</v>
      </c>
      <c r="L22">
        <v>0</v>
      </c>
      <c r="M22">
        <v>0</v>
      </c>
      <c r="N22" t="s">
        <v>251</v>
      </c>
      <c r="O22" t="s">
        <v>252</v>
      </c>
      <c r="P22" t="s">
        <v>253</v>
      </c>
      <c r="Q22" t="s">
        <v>254</v>
      </c>
      <c r="R22" t="s">
        <v>255</v>
      </c>
      <c r="S22" t="s">
        <v>256</v>
      </c>
      <c r="U22">
        <v>813</v>
      </c>
      <c r="V22" t="s">
        <v>273</v>
      </c>
      <c r="W22">
        <v>48592482000142</v>
      </c>
      <c r="X22" t="s">
        <v>274</v>
      </c>
      <c r="Y22" t="s">
        <v>261</v>
      </c>
      <c r="Z22" s="117">
        <v>1</v>
      </c>
    </row>
    <row r="23" spans="1:26">
      <c r="A23">
        <v>2067</v>
      </c>
      <c r="B23" t="s">
        <v>245</v>
      </c>
      <c r="C23" t="s">
        <v>246</v>
      </c>
      <c r="E23" t="s">
        <v>269</v>
      </c>
      <c r="F23" t="s">
        <v>303</v>
      </c>
      <c r="G23" s="182">
        <v>49.2</v>
      </c>
      <c r="H23">
        <v>37</v>
      </c>
      <c r="I23" t="s">
        <v>271</v>
      </c>
      <c r="J23" t="s">
        <v>272</v>
      </c>
      <c r="K23" t="s">
        <v>258</v>
      </c>
      <c r="L23">
        <v>0</v>
      </c>
      <c r="M23">
        <v>0</v>
      </c>
      <c r="N23" t="s">
        <v>251</v>
      </c>
      <c r="O23" t="s">
        <v>252</v>
      </c>
      <c r="P23" t="s">
        <v>253</v>
      </c>
      <c r="Q23" t="s">
        <v>254</v>
      </c>
      <c r="R23" t="s">
        <v>255</v>
      </c>
      <c r="S23" t="s">
        <v>256</v>
      </c>
      <c r="U23">
        <v>814</v>
      </c>
      <c r="V23" t="s">
        <v>273</v>
      </c>
      <c r="W23">
        <v>48592482000142</v>
      </c>
      <c r="X23" t="s">
        <v>274</v>
      </c>
      <c r="Y23" t="s">
        <v>261</v>
      </c>
      <c r="Z23" s="117">
        <v>1</v>
      </c>
    </row>
    <row r="24" spans="1:26">
      <c r="A24">
        <v>2068</v>
      </c>
      <c r="B24" t="s">
        <v>245</v>
      </c>
      <c r="C24" t="s">
        <v>246</v>
      </c>
      <c r="E24" t="s">
        <v>269</v>
      </c>
      <c r="F24" t="s">
        <v>304</v>
      </c>
      <c r="G24" s="182">
        <v>43.268999999999998</v>
      </c>
      <c r="H24">
        <v>32.54</v>
      </c>
      <c r="I24" t="s">
        <v>249</v>
      </c>
      <c r="J24" t="s">
        <v>258</v>
      </c>
      <c r="K24" t="s">
        <v>258</v>
      </c>
      <c r="L24">
        <v>0</v>
      </c>
      <c r="M24">
        <v>1</v>
      </c>
      <c r="N24" t="s">
        <v>251</v>
      </c>
      <c r="O24" t="s">
        <v>252</v>
      </c>
      <c r="P24" t="s">
        <v>253</v>
      </c>
      <c r="Q24" t="s">
        <v>254</v>
      </c>
      <c r="R24" t="s">
        <v>255</v>
      </c>
      <c r="S24" t="s">
        <v>256</v>
      </c>
      <c r="U24">
        <v>3169</v>
      </c>
      <c r="V24" t="s">
        <v>305</v>
      </c>
      <c r="W24">
        <v>26416541807</v>
      </c>
      <c r="X24" t="s">
        <v>306</v>
      </c>
      <c r="Y24" t="s">
        <v>261</v>
      </c>
      <c r="Z24" s="117">
        <v>313326.40000000002</v>
      </c>
    </row>
    <row r="25" spans="1:26">
      <c r="A25">
        <v>2069</v>
      </c>
      <c r="B25" t="s">
        <v>245</v>
      </c>
      <c r="C25" t="s">
        <v>246</v>
      </c>
      <c r="E25" t="s">
        <v>269</v>
      </c>
      <c r="F25" t="s">
        <v>307</v>
      </c>
      <c r="G25" s="182">
        <v>37.204999999999998</v>
      </c>
      <c r="H25">
        <v>27.98</v>
      </c>
      <c r="I25" t="s">
        <v>271</v>
      </c>
      <c r="J25" t="s">
        <v>272</v>
      </c>
      <c r="K25" t="s">
        <v>258</v>
      </c>
      <c r="L25">
        <v>0</v>
      </c>
      <c r="M25">
        <v>0</v>
      </c>
      <c r="N25" t="s">
        <v>251</v>
      </c>
      <c r="O25" t="s">
        <v>252</v>
      </c>
      <c r="P25" t="s">
        <v>253</v>
      </c>
      <c r="Q25" t="s">
        <v>254</v>
      </c>
      <c r="R25" t="s">
        <v>255</v>
      </c>
      <c r="S25" t="s">
        <v>256</v>
      </c>
      <c r="U25">
        <v>815</v>
      </c>
      <c r="V25" t="s">
        <v>273</v>
      </c>
      <c r="W25">
        <v>48592482000142</v>
      </c>
      <c r="X25" t="s">
        <v>274</v>
      </c>
      <c r="Y25" t="s">
        <v>261</v>
      </c>
      <c r="Z25" s="117">
        <v>1</v>
      </c>
    </row>
    <row r="26" spans="1:26">
      <c r="A26">
        <v>2070</v>
      </c>
      <c r="B26" t="s">
        <v>245</v>
      </c>
      <c r="C26" t="s">
        <v>246</v>
      </c>
      <c r="E26" t="s">
        <v>269</v>
      </c>
      <c r="F26" t="s">
        <v>308</v>
      </c>
      <c r="G26" s="182">
        <v>46.433999999999997</v>
      </c>
      <c r="H26">
        <v>34.92</v>
      </c>
      <c r="I26" t="s">
        <v>249</v>
      </c>
      <c r="J26" t="s">
        <v>258</v>
      </c>
      <c r="K26" t="s">
        <v>258</v>
      </c>
      <c r="L26">
        <v>0</v>
      </c>
      <c r="M26">
        <v>1</v>
      </c>
      <c r="N26" t="s">
        <v>251</v>
      </c>
      <c r="O26" t="s">
        <v>252</v>
      </c>
      <c r="P26" t="s">
        <v>253</v>
      </c>
      <c r="Q26" t="s">
        <v>254</v>
      </c>
      <c r="R26" t="s">
        <v>255</v>
      </c>
      <c r="S26" t="s">
        <v>256</v>
      </c>
      <c r="U26">
        <v>1926</v>
      </c>
      <c r="V26" t="s">
        <v>309</v>
      </c>
      <c r="W26">
        <v>1844101932</v>
      </c>
      <c r="X26" t="s">
        <v>310</v>
      </c>
      <c r="Y26" t="s">
        <v>261</v>
      </c>
      <c r="Z26" s="117">
        <v>312025.71999999997</v>
      </c>
    </row>
    <row r="27" spans="1:26">
      <c r="A27">
        <v>2071</v>
      </c>
      <c r="B27" t="s">
        <v>245</v>
      </c>
      <c r="C27" t="s">
        <v>246</v>
      </c>
      <c r="E27" t="s">
        <v>269</v>
      </c>
      <c r="F27" t="s">
        <v>311</v>
      </c>
      <c r="G27" s="182">
        <v>37.259</v>
      </c>
      <c r="H27">
        <v>28.02</v>
      </c>
      <c r="I27" t="s">
        <v>271</v>
      </c>
      <c r="J27" t="s">
        <v>272</v>
      </c>
      <c r="K27" t="s">
        <v>258</v>
      </c>
      <c r="L27">
        <v>0</v>
      </c>
      <c r="M27">
        <v>0</v>
      </c>
      <c r="N27" t="s">
        <v>251</v>
      </c>
      <c r="O27" t="s">
        <v>252</v>
      </c>
      <c r="P27" t="s">
        <v>253</v>
      </c>
      <c r="Q27" t="s">
        <v>254</v>
      </c>
      <c r="R27" t="s">
        <v>255</v>
      </c>
      <c r="S27" t="s">
        <v>256</v>
      </c>
      <c r="U27">
        <v>809</v>
      </c>
      <c r="V27" t="s">
        <v>273</v>
      </c>
      <c r="W27">
        <v>48592482000142</v>
      </c>
      <c r="X27" t="s">
        <v>274</v>
      </c>
      <c r="Y27" t="s">
        <v>261</v>
      </c>
      <c r="Z27" s="117">
        <v>1</v>
      </c>
    </row>
    <row r="28" spans="1:26">
      <c r="A28">
        <v>2072</v>
      </c>
      <c r="B28" t="s">
        <v>245</v>
      </c>
      <c r="C28" t="s">
        <v>246</v>
      </c>
      <c r="E28" t="s">
        <v>269</v>
      </c>
      <c r="F28" t="s">
        <v>312</v>
      </c>
      <c r="G28" s="182">
        <v>44.494</v>
      </c>
      <c r="H28">
        <v>33.46</v>
      </c>
      <c r="I28" t="s">
        <v>249</v>
      </c>
      <c r="J28" t="s">
        <v>258</v>
      </c>
      <c r="K28" t="s">
        <v>258</v>
      </c>
      <c r="L28">
        <v>0</v>
      </c>
      <c r="M28">
        <v>1</v>
      </c>
      <c r="N28" t="s">
        <v>251</v>
      </c>
      <c r="O28" t="s">
        <v>252</v>
      </c>
      <c r="P28" t="s">
        <v>253</v>
      </c>
      <c r="Q28" t="s">
        <v>254</v>
      </c>
      <c r="R28" t="s">
        <v>255</v>
      </c>
      <c r="S28" t="s">
        <v>256</v>
      </c>
      <c r="U28">
        <v>2994</v>
      </c>
      <c r="V28" t="s">
        <v>313</v>
      </c>
      <c r="W28">
        <v>32545442852</v>
      </c>
      <c r="X28" t="s">
        <v>314</v>
      </c>
      <c r="Y28" t="s">
        <v>261</v>
      </c>
      <c r="Z28" s="117">
        <v>312925.33</v>
      </c>
    </row>
    <row r="29" spans="1:26">
      <c r="A29">
        <v>2073</v>
      </c>
      <c r="B29" t="s">
        <v>245</v>
      </c>
      <c r="C29" t="s">
        <v>246</v>
      </c>
      <c r="E29" t="s">
        <v>269</v>
      </c>
      <c r="F29" t="s">
        <v>315</v>
      </c>
      <c r="G29" s="182">
        <v>36.634999999999998</v>
      </c>
      <c r="H29">
        <v>27.55</v>
      </c>
      <c r="I29" t="s">
        <v>271</v>
      </c>
      <c r="J29" t="s">
        <v>272</v>
      </c>
      <c r="K29" t="s">
        <v>258</v>
      </c>
      <c r="L29">
        <v>0</v>
      </c>
      <c r="M29">
        <v>0</v>
      </c>
      <c r="N29" t="s">
        <v>251</v>
      </c>
      <c r="O29" t="s">
        <v>252</v>
      </c>
      <c r="P29" t="s">
        <v>253</v>
      </c>
      <c r="Q29" t="s">
        <v>254</v>
      </c>
      <c r="R29" t="s">
        <v>255</v>
      </c>
      <c r="S29" t="s">
        <v>256</v>
      </c>
      <c r="U29">
        <v>810</v>
      </c>
      <c r="V29" t="s">
        <v>273</v>
      </c>
      <c r="W29">
        <v>48592482000142</v>
      </c>
      <c r="X29" t="s">
        <v>274</v>
      </c>
      <c r="Y29" t="s">
        <v>261</v>
      </c>
      <c r="Z29" s="117">
        <v>1</v>
      </c>
    </row>
    <row r="30" spans="1:26">
      <c r="A30">
        <v>2074</v>
      </c>
      <c r="B30" t="s">
        <v>245</v>
      </c>
      <c r="C30" t="s">
        <v>246</v>
      </c>
      <c r="E30" t="s">
        <v>269</v>
      </c>
      <c r="F30" t="s">
        <v>316</v>
      </c>
      <c r="G30" s="182">
        <v>39.453000000000003</v>
      </c>
      <c r="H30">
        <v>29.67</v>
      </c>
      <c r="I30" t="s">
        <v>271</v>
      </c>
      <c r="J30" t="s">
        <v>272</v>
      </c>
      <c r="K30" t="s">
        <v>258</v>
      </c>
      <c r="L30">
        <v>0</v>
      </c>
      <c r="M30">
        <v>0</v>
      </c>
      <c r="N30" t="s">
        <v>251</v>
      </c>
      <c r="O30" t="s">
        <v>252</v>
      </c>
      <c r="P30" t="s">
        <v>253</v>
      </c>
      <c r="Q30" t="s">
        <v>254</v>
      </c>
      <c r="R30" t="s">
        <v>255</v>
      </c>
      <c r="S30" t="s">
        <v>256</v>
      </c>
      <c r="U30">
        <v>811</v>
      </c>
      <c r="V30" t="s">
        <v>273</v>
      </c>
      <c r="W30">
        <v>48592482000142</v>
      </c>
      <c r="X30" t="s">
        <v>274</v>
      </c>
      <c r="Y30" t="s">
        <v>261</v>
      </c>
      <c r="Z30" s="117">
        <v>1</v>
      </c>
    </row>
    <row r="31" spans="1:26" hidden="1">
      <c r="A31">
        <v>2075</v>
      </c>
      <c r="B31" t="s">
        <v>245</v>
      </c>
      <c r="C31" t="s">
        <v>246</v>
      </c>
      <c r="E31" t="s">
        <v>269</v>
      </c>
      <c r="F31" t="s">
        <v>317</v>
      </c>
      <c r="G31" s="182">
        <v>50.438000000000002</v>
      </c>
      <c r="H31">
        <v>37.93</v>
      </c>
      <c r="I31" t="s">
        <v>249</v>
      </c>
      <c r="J31" t="s">
        <v>250</v>
      </c>
      <c r="K31" t="s">
        <v>250</v>
      </c>
      <c r="L31">
        <v>0</v>
      </c>
      <c r="M31">
        <v>1</v>
      </c>
      <c r="N31" t="s">
        <v>251</v>
      </c>
      <c r="O31" t="s">
        <v>252</v>
      </c>
      <c r="P31" t="s">
        <v>253</v>
      </c>
      <c r="Q31" t="s">
        <v>254</v>
      </c>
      <c r="R31" t="s">
        <v>255</v>
      </c>
      <c r="S31" t="s">
        <v>256</v>
      </c>
      <c r="X31"/>
    </row>
    <row r="32" spans="1:26">
      <c r="A32">
        <v>2076</v>
      </c>
      <c r="B32" t="s">
        <v>245</v>
      </c>
      <c r="C32" t="s">
        <v>246</v>
      </c>
      <c r="E32" t="s">
        <v>269</v>
      </c>
      <c r="F32" t="s">
        <v>318</v>
      </c>
      <c r="G32" s="182">
        <v>49.2</v>
      </c>
      <c r="H32">
        <v>37</v>
      </c>
      <c r="I32" t="s">
        <v>271</v>
      </c>
      <c r="J32" t="s">
        <v>272</v>
      </c>
      <c r="K32" t="s">
        <v>258</v>
      </c>
      <c r="L32">
        <v>0</v>
      </c>
      <c r="M32">
        <v>0</v>
      </c>
      <c r="N32" t="s">
        <v>251</v>
      </c>
      <c r="O32" t="s">
        <v>252</v>
      </c>
      <c r="P32" t="s">
        <v>253</v>
      </c>
      <c r="Q32" t="s">
        <v>254</v>
      </c>
      <c r="R32" t="s">
        <v>255</v>
      </c>
      <c r="S32" t="s">
        <v>256</v>
      </c>
      <c r="U32">
        <v>806</v>
      </c>
      <c r="V32" t="s">
        <v>273</v>
      </c>
      <c r="W32">
        <v>48592482000142</v>
      </c>
      <c r="X32" t="s">
        <v>274</v>
      </c>
      <c r="Y32" t="s">
        <v>261</v>
      </c>
      <c r="Z32" s="117">
        <v>1</v>
      </c>
    </row>
    <row r="33" spans="1:26">
      <c r="A33">
        <v>2077</v>
      </c>
      <c r="B33" t="s">
        <v>245</v>
      </c>
      <c r="C33" t="s">
        <v>246</v>
      </c>
      <c r="E33" t="s">
        <v>269</v>
      </c>
      <c r="F33" t="s">
        <v>319</v>
      </c>
      <c r="G33" s="182">
        <v>43.268999999999998</v>
      </c>
      <c r="H33">
        <v>32.54</v>
      </c>
      <c r="I33" t="s">
        <v>249</v>
      </c>
      <c r="J33" t="s">
        <v>258</v>
      </c>
      <c r="K33" t="s">
        <v>258</v>
      </c>
      <c r="L33">
        <v>0</v>
      </c>
      <c r="M33">
        <v>1</v>
      </c>
      <c r="N33" t="s">
        <v>251</v>
      </c>
      <c r="O33" t="s">
        <v>252</v>
      </c>
      <c r="P33" t="s">
        <v>253</v>
      </c>
      <c r="Q33" t="s">
        <v>254</v>
      </c>
      <c r="R33" t="s">
        <v>255</v>
      </c>
      <c r="S33" t="s">
        <v>256</v>
      </c>
      <c r="U33">
        <v>3171</v>
      </c>
      <c r="V33" t="s">
        <v>320</v>
      </c>
      <c r="W33">
        <v>10481316884</v>
      </c>
      <c r="X33" t="s">
        <v>321</v>
      </c>
      <c r="Y33" t="s">
        <v>261</v>
      </c>
      <c r="Z33" s="117">
        <v>313324.55</v>
      </c>
    </row>
    <row r="34" spans="1:26">
      <c r="A34">
        <v>2078</v>
      </c>
      <c r="B34" t="s">
        <v>245</v>
      </c>
      <c r="C34" t="s">
        <v>246</v>
      </c>
      <c r="E34" t="s">
        <v>269</v>
      </c>
      <c r="F34" t="s">
        <v>322</v>
      </c>
      <c r="G34" s="182">
        <v>37.204999999999998</v>
      </c>
      <c r="H34">
        <v>27.98</v>
      </c>
      <c r="I34" t="s">
        <v>271</v>
      </c>
      <c r="J34" t="s">
        <v>272</v>
      </c>
      <c r="K34" t="s">
        <v>258</v>
      </c>
      <c r="L34">
        <v>0</v>
      </c>
      <c r="M34">
        <v>0</v>
      </c>
      <c r="N34" t="s">
        <v>251</v>
      </c>
      <c r="O34" t="s">
        <v>252</v>
      </c>
      <c r="P34" t="s">
        <v>253</v>
      </c>
      <c r="Q34" t="s">
        <v>254</v>
      </c>
      <c r="R34" t="s">
        <v>255</v>
      </c>
      <c r="S34" t="s">
        <v>256</v>
      </c>
      <c r="U34">
        <v>807</v>
      </c>
      <c r="V34" t="s">
        <v>273</v>
      </c>
      <c r="W34">
        <v>48592482000142</v>
      </c>
      <c r="X34" t="s">
        <v>274</v>
      </c>
      <c r="Y34" t="s">
        <v>261</v>
      </c>
      <c r="Z34" s="117">
        <v>1</v>
      </c>
    </row>
    <row r="35" spans="1:26">
      <c r="A35">
        <v>2079</v>
      </c>
      <c r="B35" t="s">
        <v>245</v>
      </c>
      <c r="C35" t="s">
        <v>246</v>
      </c>
      <c r="E35" t="s">
        <v>269</v>
      </c>
      <c r="F35" t="s">
        <v>323</v>
      </c>
      <c r="G35" s="182">
        <v>46.287999999999997</v>
      </c>
      <c r="H35">
        <v>34.81</v>
      </c>
      <c r="I35" t="s">
        <v>271</v>
      </c>
      <c r="J35" t="s">
        <v>272</v>
      </c>
      <c r="K35" t="s">
        <v>258</v>
      </c>
      <c r="L35">
        <v>0</v>
      </c>
      <c r="M35">
        <v>0</v>
      </c>
      <c r="N35" t="s">
        <v>251</v>
      </c>
      <c r="O35" t="s">
        <v>252</v>
      </c>
      <c r="P35" t="s">
        <v>253</v>
      </c>
      <c r="Q35" t="s">
        <v>254</v>
      </c>
      <c r="R35" t="s">
        <v>255</v>
      </c>
      <c r="S35" t="s">
        <v>256</v>
      </c>
      <c r="U35">
        <v>808</v>
      </c>
      <c r="V35" t="s">
        <v>273</v>
      </c>
      <c r="W35">
        <v>48592482000142</v>
      </c>
      <c r="X35" t="s">
        <v>274</v>
      </c>
      <c r="Y35" t="s">
        <v>261</v>
      </c>
      <c r="Z35" s="117">
        <v>1</v>
      </c>
    </row>
    <row r="36" spans="1:26">
      <c r="A36">
        <v>2080</v>
      </c>
      <c r="B36" t="s">
        <v>245</v>
      </c>
      <c r="C36" t="s">
        <v>246</v>
      </c>
      <c r="E36" t="s">
        <v>269</v>
      </c>
      <c r="F36" t="s">
        <v>324</v>
      </c>
      <c r="G36" s="182">
        <v>44.148000000000003</v>
      </c>
      <c r="H36">
        <v>33.200000000000003</v>
      </c>
      <c r="I36" t="s">
        <v>249</v>
      </c>
      <c r="J36" t="s">
        <v>258</v>
      </c>
      <c r="K36" t="s">
        <v>258</v>
      </c>
      <c r="L36">
        <v>0</v>
      </c>
      <c r="M36">
        <v>1</v>
      </c>
      <c r="N36" t="s">
        <v>251</v>
      </c>
      <c r="O36" t="s">
        <v>252</v>
      </c>
      <c r="P36" t="s">
        <v>253</v>
      </c>
      <c r="Q36" t="s">
        <v>254</v>
      </c>
      <c r="R36" t="s">
        <v>255</v>
      </c>
      <c r="S36" t="s">
        <v>256</v>
      </c>
      <c r="U36">
        <v>3164</v>
      </c>
      <c r="V36" t="s">
        <v>325</v>
      </c>
      <c r="W36">
        <v>16420149827</v>
      </c>
      <c r="X36" t="s">
        <v>326</v>
      </c>
      <c r="Y36" t="s">
        <v>261</v>
      </c>
      <c r="Z36" s="117">
        <v>322150</v>
      </c>
    </row>
    <row r="37" spans="1:26">
      <c r="A37">
        <v>2081</v>
      </c>
      <c r="B37" t="s">
        <v>245</v>
      </c>
      <c r="C37" t="s">
        <v>246</v>
      </c>
      <c r="E37" t="s">
        <v>269</v>
      </c>
      <c r="F37" t="s">
        <v>327</v>
      </c>
      <c r="G37" s="182">
        <v>44.148000000000003</v>
      </c>
      <c r="H37">
        <v>33.200000000000003</v>
      </c>
      <c r="I37" t="s">
        <v>249</v>
      </c>
      <c r="J37" t="s">
        <v>258</v>
      </c>
      <c r="K37" t="s">
        <v>258</v>
      </c>
      <c r="L37">
        <v>0</v>
      </c>
      <c r="M37">
        <v>1</v>
      </c>
      <c r="N37" t="s">
        <v>251</v>
      </c>
      <c r="O37" t="s">
        <v>252</v>
      </c>
      <c r="P37" t="s">
        <v>253</v>
      </c>
      <c r="Q37" t="s">
        <v>254</v>
      </c>
      <c r="R37" t="s">
        <v>255</v>
      </c>
      <c r="S37" t="s">
        <v>256</v>
      </c>
      <c r="U37">
        <v>1921</v>
      </c>
      <c r="V37" t="s">
        <v>328</v>
      </c>
      <c r="W37">
        <v>2293084574</v>
      </c>
      <c r="X37" t="s">
        <v>329</v>
      </c>
      <c r="Y37" t="s">
        <v>261</v>
      </c>
      <c r="Z37" s="117">
        <v>290122.5</v>
      </c>
    </row>
    <row r="38" spans="1:26">
      <c r="A38">
        <v>2082</v>
      </c>
      <c r="B38" t="s">
        <v>245</v>
      </c>
      <c r="C38" t="s">
        <v>246</v>
      </c>
      <c r="E38" t="s">
        <v>269</v>
      </c>
      <c r="F38" t="s">
        <v>330</v>
      </c>
      <c r="G38" s="182">
        <v>46.433999999999997</v>
      </c>
      <c r="H38">
        <v>34.92</v>
      </c>
      <c r="I38" t="s">
        <v>249</v>
      </c>
      <c r="J38" t="s">
        <v>258</v>
      </c>
      <c r="K38" t="s">
        <v>258</v>
      </c>
      <c r="L38">
        <v>0</v>
      </c>
      <c r="M38">
        <v>1</v>
      </c>
      <c r="N38" t="s">
        <v>251</v>
      </c>
      <c r="O38" t="s">
        <v>252</v>
      </c>
      <c r="P38" t="s">
        <v>253</v>
      </c>
      <c r="Q38" t="s">
        <v>254</v>
      </c>
      <c r="R38" t="s">
        <v>255</v>
      </c>
      <c r="S38" t="s">
        <v>256</v>
      </c>
      <c r="U38">
        <v>3108</v>
      </c>
      <c r="V38" t="s">
        <v>331</v>
      </c>
      <c r="W38">
        <v>17832881836</v>
      </c>
      <c r="X38" t="s">
        <v>332</v>
      </c>
      <c r="Y38" t="s">
        <v>261</v>
      </c>
      <c r="Z38" s="117">
        <v>322217</v>
      </c>
    </row>
    <row r="39" spans="1:26">
      <c r="A39">
        <v>2083</v>
      </c>
      <c r="B39" t="s">
        <v>245</v>
      </c>
      <c r="C39" t="s">
        <v>246</v>
      </c>
      <c r="E39" t="s">
        <v>269</v>
      </c>
      <c r="F39" t="s">
        <v>333</v>
      </c>
      <c r="G39" s="182">
        <v>37.259</v>
      </c>
      <c r="H39">
        <v>28.02</v>
      </c>
      <c r="I39" t="s">
        <v>271</v>
      </c>
      <c r="J39" t="s">
        <v>272</v>
      </c>
      <c r="K39" t="s">
        <v>258</v>
      </c>
      <c r="L39">
        <v>0</v>
      </c>
      <c r="M39">
        <v>0</v>
      </c>
      <c r="N39" t="s">
        <v>251</v>
      </c>
      <c r="O39" t="s">
        <v>252</v>
      </c>
      <c r="P39" t="s">
        <v>253</v>
      </c>
      <c r="Q39" t="s">
        <v>254</v>
      </c>
      <c r="R39" t="s">
        <v>255</v>
      </c>
      <c r="S39" t="s">
        <v>256</v>
      </c>
      <c r="U39">
        <v>803</v>
      </c>
      <c r="V39" t="s">
        <v>273</v>
      </c>
      <c r="W39">
        <v>48592482000142</v>
      </c>
      <c r="X39" t="s">
        <v>274</v>
      </c>
      <c r="Y39" t="s">
        <v>261</v>
      </c>
      <c r="Z39" s="117">
        <v>1</v>
      </c>
    </row>
    <row r="40" spans="1:26" hidden="1">
      <c r="A40">
        <v>2084</v>
      </c>
      <c r="B40" t="s">
        <v>245</v>
      </c>
      <c r="C40" t="s">
        <v>246</v>
      </c>
      <c r="E40" t="s">
        <v>269</v>
      </c>
      <c r="F40" t="s">
        <v>334</v>
      </c>
      <c r="G40" s="182">
        <v>44.494</v>
      </c>
      <c r="H40">
        <v>33.46</v>
      </c>
      <c r="I40" t="s">
        <v>249</v>
      </c>
      <c r="J40" t="s">
        <v>250</v>
      </c>
      <c r="K40" t="s">
        <v>250</v>
      </c>
      <c r="L40">
        <v>0</v>
      </c>
      <c r="M40">
        <v>1</v>
      </c>
      <c r="N40" t="s">
        <v>251</v>
      </c>
      <c r="O40" t="s">
        <v>252</v>
      </c>
      <c r="P40" t="s">
        <v>253</v>
      </c>
      <c r="Q40" t="s">
        <v>254</v>
      </c>
      <c r="R40" t="s">
        <v>255</v>
      </c>
      <c r="S40" t="s">
        <v>256</v>
      </c>
      <c r="X40"/>
    </row>
    <row r="41" spans="1:26">
      <c r="A41">
        <v>2085</v>
      </c>
      <c r="B41" t="s">
        <v>245</v>
      </c>
      <c r="C41" t="s">
        <v>246</v>
      </c>
      <c r="E41" t="s">
        <v>269</v>
      </c>
      <c r="F41" t="s">
        <v>335</v>
      </c>
      <c r="G41" s="182">
        <v>58.930999999999997</v>
      </c>
      <c r="H41">
        <v>45.71</v>
      </c>
      <c r="I41" t="s">
        <v>271</v>
      </c>
      <c r="J41" t="s">
        <v>272</v>
      </c>
      <c r="K41" t="s">
        <v>258</v>
      </c>
      <c r="L41">
        <v>0</v>
      </c>
      <c r="M41">
        <v>1</v>
      </c>
      <c r="N41" t="s">
        <v>251</v>
      </c>
      <c r="O41" t="s">
        <v>252</v>
      </c>
      <c r="P41" t="s">
        <v>253</v>
      </c>
      <c r="Q41" t="s">
        <v>254</v>
      </c>
      <c r="R41" t="s">
        <v>255</v>
      </c>
      <c r="S41" t="s">
        <v>256</v>
      </c>
      <c r="U41">
        <v>804</v>
      </c>
      <c r="V41" t="s">
        <v>273</v>
      </c>
      <c r="W41">
        <v>48592482000142</v>
      </c>
      <c r="X41" t="s">
        <v>274</v>
      </c>
      <c r="Y41" t="s">
        <v>261</v>
      </c>
      <c r="Z41" s="117">
        <v>1</v>
      </c>
    </row>
    <row r="42" spans="1:26" hidden="1">
      <c r="A42">
        <v>2086</v>
      </c>
      <c r="B42" t="s">
        <v>245</v>
      </c>
      <c r="C42" t="s">
        <v>246</v>
      </c>
      <c r="E42" t="s">
        <v>269</v>
      </c>
      <c r="F42" t="s">
        <v>336</v>
      </c>
      <c r="G42" s="182">
        <v>48.466000000000001</v>
      </c>
      <c r="H42">
        <v>37.880000000000003</v>
      </c>
      <c r="I42" t="s">
        <v>249</v>
      </c>
      <c r="J42" t="s">
        <v>250</v>
      </c>
      <c r="K42" t="s">
        <v>250</v>
      </c>
      <c r="L42">
        <v>0</v>
      </c>
      <c r="M42">
        <v>0</v>
      </c>
      <c r="N42" t="s">
        <v>251</v>
      </c>
      <c r="O42" t="s">
        <v>252</v>
      </c>
      <c r="P42" t="s">
        <v>253</v>
      </c>
      <c r="Q42" t="s">
        <v>254</v>
      </c>
      <c r="R42" t="s">
        <v>255</v>
      </c>
      <c r="S42" t="s">
        <v>256</v>
      </c>
      <c r="X42"/>
    </row>
    <row r="43" spans="1:26">
      <c r="A43">
        <v>2087</v>
      </c>
      <c r="B43" t="s">
        <v>245</v>
      </c>
      <c r="C43" t="s">
        <v>246</v>
      </c>
      <c r="E43" t="s">
        <v>269</v>
      </c>
      <c r="F43" t="s">
        <v>337</v>
      </c>
      <c r="G43" s="182">
        <v>43.08</v>
      </c>
      <c r="H43">
        <v>33.450000000000003</v>
      </c>
      <c r="I43" t="s">
        <v>271</v>
      </c>
      <c r="J43" t="s">
        <v>272</v>
      </c>
      <c r="K43" t="s">
        <v>258</v>
      </c>
      <c r="L43">
        <v>0</v>
      </c>
      <c r="M43">
        <v>0</v>
      </c>
      <c r="N43" t="s">
        <v>251</v>
      </c>
      <c r="O43" t="s">
        <v>252</v>
      </c>
      <c r="P43" t="s">
        <v>253</v>
      </c>
      <c r="Q43" t="s">
        <v>254</v>
      </c>
      <c r="R43" t="s">
        <v>255</v>
      </c>
      <c r="S43" t="s">
        <v>256</v>
      </c>
      <c r="U43">
        <v>805</v>
      </c>
      <c r="V43" t="s">
        <v>273</v>
      </c>
      <c r="W43">
        <v>48592482000142</v>
      </c>
      <c r="X43" t="s">
        <v>274</v>
      </c>
      <c r="Y43" t="s">
        <v>261</v>
      </c>
      <c r="Z43" s="117">
        <v>1</v>
      </c>
    </row>
    <row r="44" spans="1:26" hidden="1">
      <c r="A44">
        <v>2088</v>
      </c>
      <c r="B44" t="s">
        <v>245</v>
      </c>
      <c r="C44" t="s">
        <v>246</v>
      </c>
      <c r="E44" t="s">
        <v>269</v>
      </c>
      <c r="F44" t="s">
        <v>338</v>
      </c>
      <c r="G44" s="182">
        <v>49.2</v>
      </c>
      <c r="H44">
        <v>37</v>
      </c>
      <c r="I44" t="s">
        <v>249</v>
      </c>
      <c r="J44" t="s">
        <v>250</v>
      </c>
      <c r="K44" t="s">
        <v>250</v>
      </c>
      <c r="L44">
        <v>0</v>
      </c>
      <c r="M44">
        <v>0</v>
      </c>
      <c r="N44" t="s">
        <v>251</v>
      </c>
      <c r="O44" t="s">
        <v>252</v>
      </c>
      <c r="P44" t="s">
        <v>253</v>
      </c>
      <c r="Q44" t="s">
        <v>254</v>
      </c>
      <c r="R44" t="s">
        <v>255</v>
      </c>
      <c r="S44" t="s">
        <v>256</v>
      </c>
      <c r="X44"/>
    </row>
    <row r="45" spans="1:26">
      <c r="A45">
        <v>2089</v>
      </c>
      <c r="B45" t="s">
        <v>245</v>
      </c>
      <c r="C45" t="s">
        <v>246</v>
      </c>
      <c r="E45" t="s">
        <v>269</v>
      </c>
      <c r="F45" t="s">
        <v>339</v>
      </c>
      <c r="G45" s="182">
        <v>43.268999999999998</v>
      </c>
      <c r="H45">
        <v>32.54</v>
      </c>
      <c r="I45" t="s">
        <v>249</v>
      </c>
      <c r="J45" t="s">
        <v>258</v>
      </c>
      <c r="K45" t="s">
        <v>258</v>
      </c>
      <c r="L45">
        <v>0</v>
      </c>
      <c r="M45">
        <v>1</v>
      </c>
      <c r="N45" t="s">
        <v>251</v>
      </c>
      <c r="O45" t="s">
        <v>252</v>
      </c>
      <c r="P45" t="s">
        <v>253</v>
      </c>
      <c r="Q45" t="s">
        <v>254</v>
      </c>
      <c r="R45" t="s">
        <v>255</v>
      </c>
      <c r="S45" t="s">
        <v>256</v>
      </c>
      <c r="U45">
        <v>3025</v>
      </c>
      <c r="V45" t="s">
        <v>340</v>
      </c>
      <c r="W45">
        <v>1288025610</v>
      </c>
      <c r="X45" t="s">
        <v>341</v>
      </c>
      <c r="Y45" t="s">
        <v>261</v>
      </c>
      <c r="Z45" s="117">
        <v>311628.79999999999</v>
      </c>
    </row>
    <row r="46" spans="1:26">
      <c r="A46">
        <v>2090</v>
      </c>
      <c r="B46" t="s">
        <v>245</v>
      </c>
      <c r="C46" t="s">
        <v>246</v>
      </c>
      <c r="E46" t="s">
        <v>269</v>
      </c>
      <c r="F46" t="s">
        <v>342</v>
      </c>
      <c r="G46" s="182">
        <v>37.204999999999998</v>
      </c>
      <c r="H46">
        <v>27.98</v>
      </c>
      <c r="I46" t="s">
        <v>271</v>
      </c>
      <c r="J46" t="s">
        <v>272</v>
      </c>
      <c r="K46" t="s">
        <v>258</v>
      </c>
      <c r="L46">
        <v>0</v>
      </c>
      <c r="M46">
        <v>0</v>
      </c>
      <c r="N46" t="s">
        <v>251</v>
      </c>
      <c r="O46" t="s">
        <v>252</v>
      </c>
      <c r="P46" t="s">
        <v>253</v>
      </c>
      <c r="Q46" t="s">
        <v>254</v>
      </c>
      <c r="R46" t="s">
        <v>255</v>
      </c>
      <c r="S46" t="s">
        <v>256</v>
      </c>
      <c r="U46">
        <v>802</v>
      </c>
      <c r="V46" t="s">
        <v>273</v>
      </c>
      <c r="W46">
        <v>48592482000142</v>
      </c>
      <c r="X46" t="s">
        <v>274</v>
      </c>
      <c r="Y46" t="s">
        <v>261</v>
      </c>
      <c r="Z46" s="117">
        <v>1</v>
      </c>
    </row>
    <row r="47" spans="1:26" hidden="1">
      <c r="A47">
        <v>2091</v>
      </c>
      <c r="B47" t="s">
        <v>245</v>
      </c>
      <c r="C47" t="s">
        <v>246</v>
      </c>
      <c r="E47" t="s">
        <v>269</v>
      </c>
      <c r="F47" t="s">
        <v>343</v>
      </c>
      <c r="G47" s="182">
        <v>46.287999999999997</v>
      </c>
      <c r="H47">
        <v>34.81</v>
      </c>
      <c r="I47" t="s">
        <v>249</v>
      </c>
      <c r="J47" t="s">
        <v>250</v>
      </c>
      <c r="K47" t="s">
        <v>250</v>
      </c>
      <c r="L47">
        <v>0</v>
      </c>
      <c r="M47">
        <v>1</v>
      </c>
      <c r="N47" t="s">
        <v>251</v>
      </c>
      <c r="O47" t="s">
        <v>252</v>
      </c>
      <c r="P47" t="s">
        <v>253</v>
      </c>
      <c r="Q47" t="s">
        <v>254</v>
      </c>
      <c r="R47" t="s">
        <v>255</v>
      </c>
      <c r="S47" t="s">
        <v>256</v>
      </c>
      <c r="X47"/>
    </row>
    <row r="48" spans="1:26" hidden="1">
      <c r="A48">
        <v>2092</v>
      </c>
      <c r="B48" t="s">
        <v>245</v>
      </c>
      <c r="C48" t="s">
        <v>246</v>
      </c>
      <c r="E48" t="s">
        <v>269</v>
      </c>
      <c r="F48" t="s">
        <v>344</v>
      </c>
      <c r="G48" s="182">
        <v>43.968000000000004</v>
      </c>
      <c r="H48">
        <v>33.020000000000003</v>
      </c>
      <c r="I48" t="s">
        <v>249</v>
      </c>
      <c r="J48" t="s">
        <v>250</v>
      </c>
      <c r="K48" t="s">
        <v>250</v>
      </c>
      <c r="L48">
        <v>0</v>
      </c>
      <c r="M48">
        <v>1</v>
      </c>
      <c r="N48" t="s">
        <v>251</v>
      </c>
      <c r="O48" t="s">
        <v>252</v>
      </c>
      <c r="P48" t="s">
        <v>253</v>
      </c>
      <c r="Q48" t="s">
        <v>254</v>
      </c>
      <c r="R48" t="s">
        <v>255</v>
      </c>
      <c r="S48" t="s">
        <v>256</v>
      </c>
      <c r="X48"/>
    </row>
    <row r="49" spans="1:26" hidden="1">
      <c r="A49">
        <v>2093</v>
      </c>
      <c r="B49" t="s">
        <v>245</v>
      </c>
      <c r="C49" t="s">
        <v>246</v>
      </c>
      <c r="E49" t="s">
        <v>269</v>
      </c>
      <c r="F49" t="s">
        <v>345</v>
      </c>
      <c r="G49" s="182">
        <v>43.968000000000004</v>
      </c>
      <c r="H49">
        <v>33.020000000000003</v>
      </c>
      <c r="I49" t="s">
        <v>249</v>
      </c>
      <c r="J49" t="s">
        <v>250</v>
      </c>
      <c r="K49" t="s">
        <v>250</v>
      </c>
      <c r="L49">
        <v>0</v>
      </c>
      <c r="M49">
        <v>1</v>
      </c>
      <c r="N49" t="s">
        <v>251</v>
      </c>
      <c r="O49" t="s">
        <v>252</v>
      </c>
      <c r="P49" t="s">
        <v>253</v>
      </c>
      <c r="Q49" t="s">
        <v>254</v>
      </c>
      <c r="R49" t="s">
        <v>255</v>
      </c>
      <c r="S49" t="s">
        <v>256</v>
      </c>
      <c r="X49"/>
    </row>
    <row r="50" spans="1:26" hidden="1">
      <c r="A50">
        <v>2094</v>
      </c>
      <c r="B50" t="s">
        <v>245</v>
      </c>
      <c r="C50" t="s">
        <v>246</v>
      </c>
      <c r="E50" t="s">
        <v>247</v>
      </c>
      <c r="F50" t="s">
        <v>346</v>
      </c>
      <c r="G50" s="182">
        <v>123.226</v>
      </c>
      <c r="H50">
        <v>62.4</v>
      </c>
      <c r="I50" t="s">
        <v>249</v>
      </c>
      <c r="J50" t="s">
        <v>250</v>
      </c>
      <c r="K50" t="s">
        <v>250</v>
      </c>
      <c r="L50">
        <v>1</v>
      </c>
      <c r="M50">
        <v>2</v>
      </c>
      <c r="N50" t="s">
        <v>251</v>
      </c>
      <c r="O50" t="s">
        <v>252</v>
      </c>
      <c r="P50" t="s">
        <v>253</v>
      </c>
      <c r="Q50" t="s">
        <v>254</v>
      </c>
      <c r="R50" t="s">
        <v>255</v>
      </c>
      <c r="S50" t="s">
        <v>256</v>
      </c>
      <c r="X50"/>
    </row>
    <row r="51" spans="1:26" hidden="1">
      <c r="A51">
        <v>2095</v>
      </c>
      <c r="B51" t="s">
        <v>245</v>
      </c>
      <c r="C51" t="s">
        <v>246</v>
      </c>
      <c r="E51" t="s">
        <v>247</v>
      </c>
      <c r="F51" t="s">
        <v>347</v>
      </c>
      <c r="G51" s="182">
        <v>163.91399999999999</v>
      </c>
      <c r="H51">
        <v>89.92</v>
      </c>
      <c r="I51" t="s">
        <v>249</v>
      </c>
      <c r="J51" t="s">
        <v>250</v>
      </c>
      <c r="K51" t="s">
        <v>250</v>
      </c>
      <c r="L51">
        <v>1</v>
      </c>
      <c r="M51">
        <v>3</v>
      </c>
      <c r="N51" t="s">
        <v>251</v>
      </c>
      <c r="O51" t="s">
        <v>252</v>
      </c>
      <c r="P51" t="s">
        <v>253</v>
      </c>
      <c r="Q51" t="s">
        <v>254</v>
      </c>
      <c r="R51" t="s">
        <v>255</v>
      </c>
      <c r="S51" t="s">
        <v>256</v>
      </c>
      <c r="X51"/>
    </row>
    <row r="52" spans="1:26">
      <c r="A52">
        <v>2096</v>
      </c>
      <c r="B52" t="s">
        <v>245</v>
      </c>
      <c r="C52" t="s">
        <v>246</v>
      </c>
      <c r="E52" t="s">
        <v>247</v>
      </c>
      <c r="F52" t="s">
        <v>348</v>
      </c>
      <c r="G52" s="182">
        <v>164.63900000000001</v>
      </c>
      <c r="H52">
        <v>90.41</v>
      </c>
      <c r="I52" t="s">
        <v>249</v>
      </c>
      <c r="J52" t="s">
        <v>258</v>
      </c>
      <c r="K52" t="s">
        <v>258</v>
      </c>
      <c r="L52">
        <v>1</v>
      </c>
      <c r="M52">
        <v>3</v>
      </c>
      <c r="N52" t="s">
        <v>251</v>
      </c>
      <c r="O52" t="s">
        <v>252</v>
      </c>
      <c r="P52" t="s">
        <v>253</v>
      </c>
      <c r="Q52" t="s">
        <v>254</v>
      </c>
      <c r="R52" t="s">
        <v>255</v>
      </c>
      <c r="S52" t="s">
        <v>256</v>
      </c>
      <c r="U52">
        <v>840</v>
      </c>
      <c r="V52" t="s">
        <v>349</v>
      </c>
      <c r="W52">
        <v>12994795884</v>
      </c>
      <c r="X52" t="s">
        <v>350</v>
      </c>
      <c r="Y52" t="s">
        <v>261</v>
      </c>
      <c r="Z52" s="117">
        <v>988117.52</v>
      </c>
    </row>
    <row r="53" spans="1:26" hidden="1">
      <c r="A53">
        <v>2097</v>
      </c>
      <c r="B53" t="s">
        <v>245</v>
      </c>
      <c r="C53" t="s">
        <v>246</v>
      </c>
      <c r="E53" t="s">
        <v>351</v>
      </c>
      <c r="F53" t="s">
        <v>352</v>
      </c>
      <c r="G53" s="182">
        <v>196.524</v>
      </c>
      <c r="H53">
        <v>193.47</v>
      </c>
      <c r="I53" t="s">
        <v>249</v>
      </c>
      <c r="J53" t="s">
        <v>250</v>
      </c>
      <c r="K53" t="s">
        <v>250</v>
      </c>
      <c r="L53">
        <v>0</v>
      </c>
      <c r="M53">
        <v>0</v>
      </c>
      <c r="N53" t="s">
        <v>251</v>
      </c>
      <c r="O53" t="s">
        <v>252</v>
      </c>
      <c r="P53" t="s">
        <v>253</v>
      </c>
      <c r="Q53" t="s">
        <v>254</v>
      </c>
      <c r="R53" t="s">
        <v>255</v>
      </c>
      <c r="S53" t="s">
        <v>256</v>
      </c>
      <c r="X53"/>
    </row>
    <row r="54" spans="1:26" hidden="1">
      <c r="A54">
        <v>2098</v>
      </c>
      <c r="B54" t="s">
        <v>245</v>
      </c>
      <c r="C54" t="s">
        <v>246</v>
      </c>
      <c r="E54" t="s">
        <v>351</v>
      </c>
      <c r="F54" t="s">
        <v>353</v>
      </c>
      <c r="G54" s="182">
        <v>183.75200000000001</v>
      </c>
      <c r="H54">
        <v>180.92</v>
      </c>
      <c r="I54" t="s">
        <v>249</v>
      </c>
      <c r="J54" t="s">
        <v>250</v>
      </c>
      <c r="K54" t="s">
        <v>250</v>
      </c>
      <c r="L54">
        <v>0</v>
      </c>
      <c r="M54">
        <v>0</v>
      </c>
      <c r="N54" t="s">
        <v>251</v>
      </c>
      <c r="O54" t="s">
        <v>252</v>
      </c>
      <c r="P54" t="s">
        <v>253</v>
      </c>
      <c r="Q54" t="s">
        <v>254</v>
      </c>
      <c r="R54" t="s">
        <v>255</v>
      </c>
      <c r="S54" t="s">
        <v>256</v>
      </c>
      <c r="X54"/>
    </row>
    <row r="55" spans="1:26" hidden="1">
      <c r="A55">
        <v>2099</v>
      </c>
      <c r="B55" t="s">
        <v>245</v>
      </c>
      <c r="C55" t="s">
        <v>246</v>
      </c>
      <c r="E55" t="s">
        <v>351</v>
      </c>
      <c r="F55" t="s">
        <v>354</v>
      </c>
      <c r="G55" s="182">
        <v>105.93899999999999</v>
      </c>
      <c r="H55">
        <v>104.24</v>
      </c>
      <c r="I55" t="s">
        <v>249</v>
      </c>
      <c r="J55" t="s">
        <v>250</v>
      </c>
      <c r="K55" t="s">
        <v>250</v>
      </c>
      <c r="L55">
        <v>0</v>
      </c>
      <c r="M55">
        <v>0</v>
      </c>
      <c r="N55" t="s">
        <v>251</v>
      </c>
      <c r="O55" t="s">
        <v>252</v>
      </c>
      <c r="P55" t="s">
        <v>253</v>
      </c>
      <c r="Q55" t="s">
        <v>254</v>
      </c>
      <c r="R55" t="s">
        <v>255</v>
      </c>
      <c r="S55" t="s">
        <v>256</v>
      </c>
      <c r="X55"/>
    </row>
    <row r="56" spans="1:26">
      <c r="A56">
        <v>2100</v>
      </c>
      <c r="B56" t="s">
        <v>245</v>
      </c>
      <c r="C56" t="s">
        <v>246</v>
      </c>
      <c r="E56" t="s">
        <v>247</v>
      </c>
      <c r="F56" t="s">
        <v>355</v>
      </c>
      <c r="G56" s="182">
        <v>163.441</v>
      </c>
      <c r="H56">
        <v>89.66</v>
      </c>
      <c r="I56" t="s">
        <v>249</v>
      </c>
      <c r="J56" t="s">
        <v>258</v>
      </c>
      <c r="K56" t="s">
        <v>258</v>
      </c>
      <c r="L56">
        <v>1</v>
      </c>
      <c r="M56">
        <v>3</v>
      </c>
      <c r="N56" t="s">
        <v>251</v>
      </c>
      <c r="O56" t="s">
        <v>252</v>
      </c>
      <c r="P56" t="s">
        <v>253</v>
      </c>
      <c r="Q56" t="s">
        <v>254</v>
      </c>
      <c r="R56" t="s">
        <v>255</v>
      </c>
      <c r="S56" t="s">
        <v>256</v>
      </c>
      <c r="U56">
        <v>3189</v>
      </c>
      <c r="V56" t="s">
        <v>356</v>
      </c>
      <c r="W56">
        <v>38599605801</v>
      </c>
      <c r="X56" t="s">
        <v>357</v>
      </c>
      <c r="Y56" t="s">
        <v>261</v>
      </c>
      <c r="Z56" s="117">
        <v>1210616.48</v>
      </c>
    </row>
    <row r="57" spans="1:26" hidden="1">
      <c r="A57">
        <v>2101</v>
      </c>
      <c r="B57" t="s">
        <v>245</v>
      </c>
      <c r="C57" t="s">
        <v>246</v>
      </c>
      <c r="E57" t="s">
        <v>247</v>
      </c>
      <c r="F57" t="s">
        <v>358</v>
      </c>
      <c r="G57" s="182">
        <v>123.226</v>
      </c>
      <c r="H57">
        <v>62.4</v>
      </c>
      <c r="I57" t="s">
        <v>249</v>
      </c>
      <c r="J57" t="s">
        <v>250</v>
      </c>
      <c r="K57" t="s">
        <v>250</v>
      </c>
      <c r="L57">
        <v>1</v>
      </c>
      <c r="M57">
        <v>2</v>
      </c>
      <c r="N57" t="s">
        <v>251</v>
      </c>
      <c r="O57" t="s">
        <v>252</v>
      </c>
      <c r="P57" t="s">
        <v>253</v>
      </c>
      <c r="Q57" t="s">
        <v>254</v>
      </c>
      <c r="R57" t="s">
        <v>255</v>
      </c>
      <c r="S57" t="s">
        <v>256</v>
      </c>
      <c r="X57"/>
    </row>
    <row r="58" spans="1:26">
      <c r="A58">
        <v>2102</v>
      </c>
      <c r="B58" t="s">
        <v>245</v>
      </c>
      <c r="C58" t="s">
        <v>246</v>
      </c>
      <c r="E58" t="s">
        <v>247</v>
      </c>
      <c r="F58" t="s">
        <v>359</v>
      </c>
      <c r="G58" s="182">
        <v>163.91399999999999</v>
      </c>
      <c r="H58">
        <v>89.92</v>
      </c>
      <c r="I58" t="s">
        <v>249</v>
      </c>
      <c r="J58" t="s">
        <v>258</v>
      </c>
      <c r="K58" t="s">
        <v>258</v>
      </c>
      <c r="L58">
        <v>1</v>
      </c>
      <c r="M58">
        <v>3</v>
      </c>
      <c r="N58" t="s">
        <v>251</v>
      </c>
      <c r="O58" t="s">
        <v>252</v>
      </c>
      <c r="P58" t="s">
        <v>253</v>
      </c>
      <c r="Q58" t="s">
        <v>254</v>
      </c>
      <c r="R58" t="s">
        <v>255</v>
      </c>
      <c r="S58" t="s">
        <v>256</v>
      </c>
      <c r="U58">
        <v>3205</v>
      </c>
      <c r="V58" t="s">
        <v>360</v>
      </c>
      <c r="W58">
        <v>9125695819</v>
      </c>
      <c r="X58" t="s">
        <v>361</v>
      </c>
      <c r="Y58" t="s">
        <v>261</v>
      </c>
      <c r="Z58" s="117">
        <v>1241500</v>
      </c>
    </row>
    <row r="59" spans="1:26" hidden="1">
      <c r="A59">
        <v>2103</v>
      </c>
      <c r="B59" t="s">
        <v>245</v>
      </c>
      <c r="C59" t="s">
        <v>246</v>
      </c>
      <c r="E59" t="s">
        <v>247</v>
      </c>
      <c r="F59" t="s">
        <v>362</v>
      </c>
      <c r="G59" s="182">
        <v>164.63900000000001</v>
      </c>
      <c r="H59">
        <v>90.41</v>
      </c>
      <c r="I59" t="s">
        <v>249</v>
      </c>
      <c r="J59" t="s">
        <v>250</v>
      </c>
      <c r="K59" t="s">
        <v>250</v>
      </c>
      <c r="L59">
        <v>1</v>
      </c>
      <c r="M59">
        <v>3</v>
      </c>
      <c r="N59" t="s">
        <v>251</v>
      </c>
      <c r="O59" t="s">
        <v>252</v>
      </c>
      <c r="P59" t="s">
        <v>253</v>
      </c>
      <c r="Q59" t="s">
        <v>254</v>
      </c>
      <c r="R59" t="s">
        <v>255</v>
      </c>
      <c r="S59" t="s">
        <v>256</v>
      </c>
      <c r="X59"/>
    </row>
    <row r="60" spans="1:26" hidden="1">
      <c r="A60">
        <v>2104</v>
      </c>
      <c r="B60" t="s">
        <v>245</v>
      </c>
      <c r="C60" t="s">
        <v>246</v>
      </c>
      <c r="E60" t="s">
        <v>247</v>
      </c>
      <c r="F60" t="s">
        <v>363</v>
      </c>
      <c r="G60" s="182">
        <v>164.63900000000001</v>
      </c>
      <c r="H60">
        <v>90.41</v>
      </c>
      <c r="I60" t="s">
        <v>249</v>
      </c>
      <c r="J60" t="s">
        <v>250</v>
      </c>
      <c r="K60" t="s">
        <v>250</v>
      </c>
      <c r="L60">
        <v>1</v>
      </c>
      <c r="M60">
        <v>3</v>
      </c>
      <c r="N60" t="s">
        <v>251</v>
      </c>
      <c r="O60" t="s">
        <v>252</v>
      </c>
      <c r="P60" t="s">
        <v>253</v>
      </c>
      <c r="Q60" t="s">
        <v>254</v>
      </c>
      <c r="R60" t="s">
        <v>255</v>
      </c>
      <c r="S60" t="s">
        <v>256</v>
      </c>
      <c r="X60"/>
    </row>
    <row r="61" spans="1:26" hidden="1">
      <c r="A61">
        <v>2105</v>
      </c>
      <c r="B61" t="s">
        <v>245</v>
      </c>
      <c r="C61" t="s">
        <v>246</v>
      </c>
      <c r="E61" t="s">
        <v>247</v>
      </c>
      <c r="F61" t="s">
        <v>364</v>
      </c>
      <c r="G61" s="182">
        <v>163.441</v>
      </c>
      <c r="H61">
        <v>89.66</v>
      </c>
      <c r="I61" t="s">
        <v>249</v>
      </c>
      <c r="J61" t="s">
        <v>250</v>
      </c>
      <c r="K61" t="s">
        <v>250</v>
      </c>
      <c r="L61">
        <v>1</v>
      </c>
      <c r="M61">
        <v>3</v>
      </c>
      <c r="N61" t="s">
        <v>251</v>
      </c>
      <c r="O61" t="s">
        <v>252</v>
      </c>
      <c r="P61" t="s">
        <v>253</v>
      </c>
      <c r="Q61" t="s">
        <v>254</v>
      </c>
      <c r="R61" t="s">
        <v>255</v>
      </c>
      <c r="S61" t="s">
        <v>256</v>
      </c>
      <c r="X61"/>
    </row>
    <row r="62" spans="1:26" hidden="1">
      <c r="A62">
        <v>2106</v>
      </c>
      <c r="B62" t="s">
        <v>245</v>
      </c>
      <c r="C62" t="s">
        <v>246</v>
      </c>
      <c r="E62" t="s">
        <v>247</v>
      </c>
      <c r="F62" t="s">
        <v>365</v>
      </c>
      <c r="G62" s="182">
        <v>164.63900000000001</v>
      </c>
      <c r="H62">
        <v>90.41</v>
      </c>
      <c r="I62" t="s">
        <v>249</v>
      </c>
      <c r="J62" t="s">
        <v>250</v>
      </c>
      <c r="K62" t="s">
        <v>250</v>
      </c>
      <c r="L62">
        <v>1</v>
      </c>
      <c r="M62">
        <v>3</v>
      </c>
      <c r="N62" t="s">
        <v>251</v>
      </c>
      <c r="O62" t="s">
        <v>252</v>
      </c>
      <c r="P62" t="s">
        <v>253</v>
      </c>
      <c r="Q62" t="s">
        <v>254</v>
      </c>
      <c r="R62" t="s">
        <v>255</v>
      </c>
      <c r="S62" t="s">
        <v>256</v>
      </c>
      <c r="X62"/>
    </row>
    <row r="63" spans="1:26" hidden="1">
      <c r="A63">
        <v>2107</v>
      </c>
      <c r="B63" t="s">
        <v>245</v>
      </c>
      <c r="C63" t="s">
        <v>246</v>
      </c>
      <c r="E63" t="s">
        <v>247</v>
      </c>
      <c r="F63" t="s">
        <v>366</v>
      </c>
      <c r="G63" s="182">
        <v>163.441</v>
      </c>
      <c r="H63">
        <v>89.66</v>
      </c>
      <c r="I63" t="s">
        <v>249</v>
      </c>
      <c r="J63" t="s">
        <v>250</v>
      </c>
      <c r="K63" t="s">
        <v>250</v>
      </c>
      <c r="L63">
        <v>1</v>
      </c>
      <c r="M63">
        <v>3</v>
      </c>
      <c r="N63" t="s">
        <v>251</v>
      </c>
      <c r="O63" t="s">
        <v>252</v>
      </c>
      <c r="P63" t="s">
        <v>253</v>
      </c>
      <c r="Q63" t="s">
        <v>254</v>
      </c>
      <c r="R63" t="s">
        <v>255</v>
      </c>
      <c r="S63" t="s">
        <v>256</v>
      </c>
      <c r="X63"/>
    </row>
    <row r="64" spans="1:26" hidden="1">
      <c r="A64">
        <v>2108</v>
      </c>
      <c r="B64" t="s">
        <v>245</v>
      </c>
      <c r="C64" t="s">
        <v>246</v>
      </c>
      <c r="E64" t="s">
        <v>247</v>
      </c>
      <c r="F64" t="s">
        <v>367</v>
      </c>
      <c r="G64" s="182">
        <v>123.226</v>
      </c>
      <c r="H64">
        <v>62.4</v>
      </c>
      <c r="I64" t="s">
        <v>249</v>
      </c>
      <c r="J64" t="s">
        <v>250</v>
      </c>
      <c r="K64" t="s">
        <v>250</v>
      </c>
      <c r="L64">
        <v>1</v>
      </c>
      <c r="M64">
        <v>2</v>
      </c>
      <c r="N64" t="s">
        <v>251</v>
      </c>
      <c r="O64" t="s">
        <v>252</v>
      </c>
      <c r="P64" t="s">
        <v>253</v>
      </c>
      <c r="Q64" t="s">
        <v>254</v>
      </c>
      <c r="R64" t="s">
        <v>255</v>
      </c>
      <c r="S64" t="s">
        <v>256</v>
      </c>
      <c r="X64"/>
    </row>
    <row r="65" spans="1:26">
      <c r="A65">
        <v>2109</v>
      </c>
      <c r="B65" t="s">
        <v>245</v>
      </c>
      <c r="C65" t="s">
        <v>246</v>
      </c>
      <c r="E65" t="s">
        <v>247</v>
      </c>
      <c r="F65" t="s">
        <v>368</v>
      </c>
      <c r="G65" s="182">
        <v>163.91399999999999</v>
      </c>
      <c r="H65">
        <v>89.92</v>
      </c>
      <c r="I65" t="s">
        <v>249</v>
      </c>
      <c r="J65" t="s">
        <v>258</v>
      </c>
      <c r="K65" t="s">
        <v>258</v>
      </c>
      <c r="L65">
        <v>1</v>
      </c>
      <c r="M65">
        <v>3</v>
      </c>
      <c r="N65" t="s">
        <v>251</v>
      </c>
      <c r="O65" t="s">
        <v>252</v>
      </c>
      <c r="P65" t="s">
        <v>253</v>
      </c>
      <c r="Q65" t="s">
        <v>254</v>
      </c>
      <c r="R65" t="s">
        <v>255</v>
      </c>
      <c r="S65" t="s">
        <v>256</v>
      </c>
      <c r="U65">
        <v>1916</v>
      </c>
      <c r="V65" t="s">
        <v>369</v>
      </c>
      <c r="W65">
        <v>16308223883</v>
      </c>
      <c r="X65" t="s">
        <v>370</v>
      </c>
      <c r="Y65" t="s">
        <v>261</v>
      </c>
      <c r="Z65" s="117">
        <v>1143600</v>
      </c>
    </row>
    <row r="66" spans="1:26" hidden="1">
      <c r="A66">
        <v>2110</v>
      </c>
      <c r="B66" t="s">
        <v>245</v>
      </c>
      <c r="C66" t="s">
        <v>246</v>
      </c>
      <c r="E66" t="s">
        <v>247</v>
      </c>
      <c r="F66" t="s">
        <v>371</v>
      </c>
      <c r="G66" s="182">
        <v>164.63900000000001</v>
      </c>
      <c r="H66">
        <v>90.41</v>
      </c>
      <c r="I66" t="s">
        <v>249</v>
      </c>
      <c r="J66" t="s">
        <v>250</v>
      </c>
      <c r="K66" t="s">
        <v>250</v>
      </c>
      <c r="L66">
        <v>1</v>
      </c>
      <c r="M66">
        <v>3</v>
      </c>
      <c r="N66" t="s">
        <v>251</v>
      </c>
      <c r="O66" t="s">
        <v>252</v>
      </c>
      <c r="P66" t="s">
        <v>253</v>
      </c>
      <c r="Q66" t="s">
        <v>254</v>
      </c>
      <c r="R66" t="s">
        <v>255</v>
      </c>
      <c r="S66" t="s">
        <v>256</v>
      </c>
      <c r="X66"/>
    </row>
    <row r="67" spans="1:26" hidden="1">
      <c r="A67">
        <v>2111</v>
      </c>
      <c r="B67" t="s">
        <v>245</v>
      </c>
      <c r="C67" t="s">
        <v>246</v>
      </c>
      <c r="E67" t="s">
        <v>247</v>
      </c>
      <c r="F67" t="s">
        <v>372</v>
      </c>
      <c r="G67" s="182">
        <v>164.63900000000001</v>
      </c>
      <c r="H67">
        <v>90.41</v>
      </c>
      <c r="I67" t="s">
        <v>249</v>
      </c>
      <c r="J67" t="s">
        <v>250</v>
      </c>
      <c r="K67" t="s">
        <v>250</v>
      </c>
      <c r="L67">
        <v>1</v>
      </c>
      <c r="M67">
        <v>3</v>
      </c>
      <c r="N67" t="s">
        <v>251</v>
      </c>
      <c r="O67" t="s">
        <v>252</v>
      </c>
      <c r="P67" t="s">
        <v>253</v>
      </c>
      <c r="Q67" t="s">
        <v>254</v>
      </c>
      <c r="R67" t="s">
        <v>255</v>
      </c>
      <c r="S67" t="s">
        <v>256</v>
      </c>
      <c r="X67"/>
    </row>
    <row r="68" spans="1:26" hidden="1">
      <c r="A68">
        <v>2112</v>
      </c>
      <c r="B68" t="s">
        <v>245</v>
      </c>
      <c r="C68" t="s">
        <v>246</v>
      </c>
      <c r="E68" t="s">
        <v>247</v>
      </c>
      <c r="F68" t="s">
        <v>373</v>
      </c>
      <c r="G68" s="182">
        <v>164.63900000000001</v>
      </c>
      <c r="H68">
        <v>90.41</v>
      </c>
      <c r="I68" t="s">
        <v>249</v>
      </c>
      <c r="J68" t="s">
        <v>250</v>
      </c>
      <c r="K68" t="s">
        <v>250</v>
      </c>
      <c r="L68">
        <v>1</v>
      </c>
      <c r="M68">
        <v>3</v>
      </c>
      <c r="N68" t="s">
        <v>251</v>
      </c>
      <c r="O68" t="s">
        <v>252</v>
      </c>
      <c r="P68" t="s">
        <v>253</v>
      </c>
      <c r="Q68" t="s">
        <v>254</v>
      </c>
      <c r="R68" t="s">
        <v>255</v>
      </c>
      <c r="S68" t="s">
        <v>256</v>
      </c>
      <c r="X68"/>
    </row>
    <row r="69" spans="1:26" hidden="1">
      <c r="A69">
        <v>2113</v>
      </c>
      <c r="B69" t="s">
        <v>245</v>
      </c>
      <c r="C69" t="s">
        <v>246</v>
      </c>
      <c r="E69" t="s">
        <v>247</v>
      </c>
      <c r="F69" t="s">
        <v>374</v>
      </c>
      <c r="G69" s="182">
        <v>164.63900000000001</v>
      </c>
      <c r="H69">
        <v>90.41</v>
      </c>
      <c r="I69" t="s">
        <v>249</v>
      </c>
      <c r="J69" t="s">
        <v>250</v>
      </c>
      <c r="K69" t="s">
        <v>250</v>
      </c>
      <c r="L69">
        <v>1</v>
      </c>
      <c r="M69">
        <v>3</v>
      </c>
      <c r="N69" t="s">
        <v>251</v>
      </c>
      <c r="O69" t="s">
        <v>252</v>
      </c>
      <c r="P69" t="s">
        <v>253</v>
      </c>
      <c r="Q69" t="s">
        <v>254</v>
      </c>
      <c r="R69" t="s">
        <v>255</v>
      </c>
      <c r="S69" t="s">
        <v>256</v>
      </c>
      <c r="X69"/>
    </row>
    <row r="70" spans="1:26" hidden="1">
      <c r="A70">
        <v>2114</v>
      </c>
      <c r="B70" t="s">
        <v>245</v>
      </c>
      <c r="C70" t="s">
        <v>246</v>
      </c>
      <c r="E70" t="s">
        <v>247</v>
      </c>
      <c r="F70" t="s">
        <v>375</v>
      </c>
      <c r="G70" s="182">
        <v>163.441</v>
      </c>
      <c r="H70">
        <v>89.66</v>
      </c>
      <c r="I70" t="s">
        <v>249</v>
      </c>
      <c r="J70" t="s">
        <v>250</v>
      </c>
      <c r="K70" t="s">
        <v>250</v>
      </c>
      <c r="L70">
        <v>1</v>
      </c>
      <c r="M70">
        <v>3</v>
      </c>
      <c r="N70" t="s">
        <v>251</v>
      </c>
      <c r="O70" t="s">
        <v>252</v>
      </c>
      <c r="P70" t="s">
        <v>253</v>
      </c>
      <c r="Q70" t="s">
        <v>254</v>
      </c>
      <c r="R70" t="s">
        <v>255</v>
      </c>
      <c r="S70" t="s">
        <v>256</v>
      </c>
      <c r="X70"/>
    </row>
    <row r="71" spans="1:26" hidden="1">
      <c r="A71">
        <v>2115</v>
      </c>
      <c r="B71" t="s">
        <v>245</v>
      </c>
      <c r="C71" t="s">
        <v>246</v>
      </c>
      <c r="E71" t="s">
        <v>247</v>
      </c>
      <c r="F71" t="s">
        <v>376</v>
      </c>
      <c r="G71" s="182">
        <v>123.226</v>
      </c>
      <c r="H71">
        <v>62.4</v>
      </c>
      <c r="I71" t="s">
        <v>249</v>
      </c>
      <c r="J71" t="s">
        <v>250</v>
      </c>
      <c r="K71" t="s">
        <v>250</v>
      </c>
      <c r="L71">
        <v>1</v>
      </c>
      <c r="M71">
        <v>2</v>
      </c>
      <c r="N71" t="s">
        <v>251</v>
      </c>
      <c r="O71" t="s">
        <v>252</v>
      </c>
      <c r="P71" t="s">
        <v>253</v>
      </c>
      <c r="Q71" t="s">
        <v>254</v>
      </c>
      <c r="R71" t="s">
        <v>255</v>
      </c>
      <c r="S71" t="s">
        <v>256</v>
      </c>
      <c r="X71"/>
    </row>
    <row r="72" spans="1:26" hidden="1">
      <c r="A72">
        <v>2116</v>
      </c>
      <c r="B72" t="s">
        <v>245</v>
      </c>
      <c r="C72" t="s">
        <v>246</v>
      </c>
      <c r="E72" t="s">
        <v>247</v>
      </c>
      <c r="F72" t="s">
        <v>377</v>
      </c>
      <c r="G72" s="182">
        <v>163.91399999999999</v>
      </c>
      <c r="H72">
        <v>89.92</v>
      </c>
      <c r="I72" t="s">
        <v>249</v>
      </c>
      <c r="J72" t="s">
        <v>250</v>
      </c>
      <c r="K72" t="s">
        <v>250</v>
      </c>
      <c r="L72">
        <v>1</v>
      </c>
      <c r="M72">
        <v>3</v>
      </c>
      <c r="N72" t="s">
        <v>251</v>
      </c>
      <c r="O72" t="s">
        <v>252</v>
      </c>
      <c r="P72" t="s">
        <v>253</v>
      </c>
      <c r="Q72" t="s">
        <v>254</v>
      </c>
      <c r="R72" t="s">
        <v>255</v>
      </c>
      <c r="S72" t="s">
        <v>256</v>
      </c>
      <c r="X72"/>
    </row>
    <row r="73" spans="1:26" hidden="1">
      <c r="A73">
        <v>2117</v>
      </c>
      <c r="B73" t="s">
        <v>245</v>
      </c>
      <c r="C73" t="s">
        <v>246</v>
      </c>
      <c r="E73" t="s">
        <v>247</v>
      </c>
      <c r="F73" t="s">
        <v>378</v>
      </c>
      <c r="G73" s="182">
        <v>164.63900000000001</v>
      </c>
      <c r="H73">
        <v>90.41</v>
      </c>
      <c r="I73" t="s">
        <v>249</v>
      </c>
      <c r="J73" t="s">
        <v>250</v>
      </c>
      <c r="K73" t="s">
        <v>250</v>
      </c>
      <c r="L73">
        <v>1</v>
      </c>
      <c r="M73">
        <v>3</v>
      </c>
      <c r="N73" t="s">
        <v>251</v>
      </c>
      <c r="O73" t="s">
        <v>252</v>
      </c>
      <c r="P73" t="s">
        <v>253</v>
      </c>
      <c r="Q73" t="s">
        <v>254</v>
      </c>
      <c r="R73" t="s">
        <v>255</v>
      </c>
      <c r="S73" t="s">
        <v>256</v>
      </c>
      <c r="X73"/>
    </row>
    <row r="74" spans="1:26" hidden="1">
      <c r="A74">
        <v>2118</v>
      </c>
      <c r="B74" t="s">
        <v>245</v>
      </c>
      <c r="C74" t="s">
        <v>246</v>
      </c>
      <c r="E74" t="s">
        <v>247</v>
      </c>
      <c r="F74" t="s">
        <v>379</v>
      </c>
      <c r="G74" s="182">
        <v>163.91399999999999</v>
      </c>
      <c r="H74">
        <v>89.92</v>
      </c>
      <c r="I74" t="s">
        <v>249</v>
      </c>
      <c r="J74" t="s">
        <v>250</v>
      </c>
      <c r="K74" t="s">
        <v>250</v>
      </c>
      <c r="L74">
        <v>1</v>
      </c>
      <c r="M74">
        <v>3</v>
      </c>
      <c r="N74" t="s">
        <v>251</v>
      </c>
      <c r="O74" t="s">
        <v>252</v>
      </c>
      <c r="P74" t="s">
        <v>253</v>
      </c>
      <c r="Q74" t="s">
        <v>254</v>
      </c>
      <c r="R74" t="s">
        <v>255</v>
      </c>
      <c r="S74" t="s">
        <v>256</v>
      </c>
      <c r="X74"/>
    </row>
    <row r="75" spans="1:26" hidden="1">
      <c r="A75">
        <v>2119</v>
      </c>
      <c r="B75" t="s">
        <v>245</v>
      </c>
      <c r="C75" t="s">
        <v>246</v>
      </c>
      <c r="E75" t="s">
        <v>247</v>
      </c>
      <c r="F75" t="s">
        <v>380</v>
      </c>
      <c r="G75" s="182">
        <v>164.63900000000001</v>
      </c>
      <c r="H75">
        <v>90.41</v>
      </c>
      <c r="I75" t="s">
        <v>249</v>
      </c>
      <c r="J75" t="s">
        <v>250</v>
      </c>
      <c r="K75" t="s">
        <v>250</v>
      </c>
      <c r="L75">
        <v>1</v>
      </c>
      <c r="M75">
        <v>3</v>
      </c>
      <c r="N75" t="s">
        <v>251</v>
      </c>
      <c r="O75" t="s">
        <v>252</v>
      </c>
      <c r="P75" t="s">
        <v>253</v>
      </c>
      <c r="Q75" t="s">
        <v>254</v>
      </c>
      <c r="R75" t="s">
        <v>255</v>
      </c>
      <c r="S75" t="s">
        <v>256</v>
      </c>
      <c r="X75"/>
    </row>
    <row r="76" spans="1:26" hidden="1">
      <c r="A76">
        <v>2120</v>
      </c>
      <c r="B76" t="s">
        <v>245</v>
      </c>
      <c r="C76" t="s">
        <v>246</v>
      </c>
      <c r="E76" t="s">
        <v>247</v>
      </c>
      <c r="F76" t="s">
        <v>381</v>
      </c>
      <c r="G76" s="182">
        <v>164.63900000000001</v>
      </c>
      <c r="H76">
        <v>90.41</v>
      </c>
      <c r="I76" t="s">
        <v>249</v>
      </c>
      <c r="J76" t="s">
        <v>250</v>
      </c>
      <c r="K76" t="s">
        <v>250</v>
      </c>
      <c r="L76">
        <v>1</v>
      </c>
      <c r="M76">
        <v>3</v>
      </c>
      <c r="N76" t="s">
        <v>251</v>
      </c>
      <c r="O76" t="s">
        <v>252</v>
      </c>
      <c r="P76" t="s">
        <v>253</v>
      </c>
      <c r="Q76" t="s">
        <v>254</v>
      </c>
      <c r="R76" t="s">
        <v>255</v>
      </c>
      <c r="S76" t="s">
        <v>256</v>
      </c>
      <c r="X76"/>
    </row>
    <row r="77" spans="1:26">
      <c r="A77">
        <v>2121</v>
      </c>
      <c r="B77" t="s">
        <v>245</v>
      </c>
      <c r="C77" t="s">
        <v>246</v>
      </c>
      <c r="E77" t="s">
        <v>247</v>
      </c>
      <c r="F77" t="s">
        <v>382</v>
      </c>
      <c r="G77" s="182">
        <v>163.441</v>
      </c>
      <c r="H77">
        <v>89.66</v>
      </c>
      <c r="I77" t="s">
        <v>249</v>
      </c>
      <c r="J77" t="s">
        <v>258</v>
      </c>
      <c r="K77" t="s">
        <v>258</v>
      </c>
      <c r="L77">
        <v>1</v>
      </c>
      <c r="M77">
        <v>3</v>
      </c>
      <c r="N77" t="s">
        <v>251</v>
      </c>
      <c r="O77" t="s">
        <v>252</v>
      </c>
      <c r="P77" t="s">
        <v>253</v>
      </c>
      <c r="Q77" t="s">
        <v>254</v>
      </c>
      <c r="R77" t="s">
        <v>255</v>
      </c>
      <c r="S77" t="s">
        <v>256</v>
      </c>
      <c r="U77">
        <v>910</v>
      </c>
      <c r="V77" t="s">
        <v>383</v>
      </c>
      <c r="W77">
        <v>23936957886</v>
      </c>
      <c r="X77" t="s">
        <v>384</v>
      </c>
      <c r="Y77" t="s">
        <v>261</v>
      </c>
      <c r="Z77" s="117">
        <v>1195425</v>
      </c>
    </row>
    <row r="78" spans="1:26">
      <c r="A78">
        <v>2122</v>
      </c>
      <c r="B78" t="s">
        <v>245</v>
      </c>
      <c r="C78" t="s">
        <v>246</v>
      </c>
      <c r="E78" t="s">
        <v>247</v>
      </c>
      <c r="F78" t="s">
        <v>385</v>
      </c>
      <c r="G78" s="182">
        <v>123.226</v>
      </c>
      <c r="H78">
        <v>62.4</v>
      </c>
      <c r="I78" t="s">
        <v>249</v>
      </c>
      <c r="J78" t="s">
        <v>258</v>
      </c>
      <c r="K78" t="s">
        <v>258</v>
      </c>
      <c r="L78">
        <v>1</v>
      </c>
      <c r="M78">
        <v>2</v>
      </c>
      <c r="N78" t="s">
        <v>251</v>
      </c>
      <c r="O78" t="s">
        <v>252</v>
      </c>
      <c r="P78" t="s">
        <v>253</v>
      </c>
      <c r="Q78" t="s">
        <v>254</v>
      </c>
      <c r="R78" t="s">
        <v>255</v>
      </c>
      <c r="S78" t="s">
        <v>256</v>
      </c>
      <c r="U78">
        <v>3093</v>
      </c>
      <c r="V78" t="s">
        <v>386</v>
      </c>
      <c r="W78">
        <v>32064586334</v>
      </c>
      <c r="X78" t="s">
        <v>387</v>
      </c>
      <c r="Y78" t="s">
        <v>261</v>
      </c>
      <c r="Z78" s="117">
        <v>759463.75</v>
      </c>
    </row>
    <row r="79" spans="1:26" hidden="1">
      <c r="A79">
        <v>2123</v>
      </c>
      <c r="B79" t="s">
        <v>245</v>
      </c>
      <c r="C79" t="s">
        <v>246</v>
      </c>
      <c r="E79" t="s">
        <v>247</v>
      </c>
      <c r="F79" t="s">
        <v>388</v>
      </c>
      <c r="G79" s="182">
        <v>163.91399999999999</v>
      </c>
      <c r="H79">
        <v>89.92</v>
      </c>
      <c r="I79" t="s">
        <v>249</v>
      </c>
      <c r="J79" t="s">
        <v>250</v>
      </c>
      <c r="K79" t="s">
        <v>250</v>
      </c>
      <c r="L79">
        <v>1</v>
      </c>
      <c r="M79">
        <v>3</v>
      </c>
      <c r="N79" t="s">
        <v>251</v>
      </c>
      <c r="O79" t="s">
        <v>252</v>
      </c>
      <c r="P79" t="s">
        <v>253</v>
      </c>
      <c r="Q79" t="s">
        <v>254</v>
      </c>
      <c r="R79" t="s">
        <v>255</v>
      </c>
      <c r="S79" t="s">
        <v>256</v>
      </c>
      <c r="X79"/>
    </row>
    <row r="80" spans="1:26">
      <c r="A80">
        <v>2124</v>
      </c>
      <c r="B80" t="s">
        <v>245</v>
      </c>
      <c r="C80" t="s">
        <v>246</v>
      </c>
      <c r="E80" t="s">
        <v>247</v>
      </c>
      <c r="F80" t="s">
        <v>389</v>
      </c>
      <c r="G80" s="182">
        <v>123.226</v>
      </c>
      <c r="H80">
        <v>62.4</v>
      </c>
      <c r="I80" t="s">
        <v>271</v>
      </c>
      <c r="J80" t="s">
        <v>272</v>
      </c>
      <c r="K80" t="s">
        <v>258</v>
      </c>
      <c r="L80">
        <v>1</v>
      </c>
      <c r="M80">
        <v>2</v>
      </c>
      <c r="N80" t="s">
        <v>251</v>
      </c>
      <c r="O80" t="s">
        <v>252</v>
      </c>
      <c r="P80" t="s">
        <v>253</v>
      </c>
      <c r="Q80" t="s">
        <v>254</v>
      </c>
      <c r="R80" t="s">
        <v>255</v>
      </c>
      <c r="S80" t="s">
        <v>256</v>
      </c>
      <c r="U80">
        <v>801</v>
      </c>
      <c r="V80" t="s">
        <v>273</v>
      </c>
      <c r="W80">
        <v>48592482000142</v>
      </c>
      <c r="X80" t="s">
        <v>274</v>
      </c>
      <c r="Y80" t="s">
        <v>261</v>
      </c>
      <c r="Z80" s="117">
        <v>1</v>
      </c>
    </row>
    <row r="81" spans="1:26" hidden="1">
      <c r="A81">
        <v>2125</v>
      </c>
      <c r="B81" t="s">
        <v>245</v>
      </c>
      <c r="C81" t="s">
        <v>246</v>
      </c>
      <c r="E81" t="s">
        <v>247</v>
      </c>
      <c r="F81" t="s">
        <v>390</v>
      </c>
      <c r="G81" s="182">
        <v>163.91399999999999</v>
      </c>
      <c r="H81">
        <v>89.92</v>
      </c>
      <c r="I81" t="s">
        <v>249</v>
      </c>
      <c r="J81" t="s">
        <v>250</v>
      </c>
      <c r="K81" t="s">
        <v>250</v>
      </c>
      <c r="L81">
        <v>1</v>
      </c>
      <c r="M81">
        <v>3</v>
      </c>
      <c r="N81" t="s">
        <v>251</v>
      </c>
      <c r="O81" t="s">
        <v>252</v>
      </c>
      <c r="P81" t="s">
        <v>253</v>
      </c>
      <c r="Q81" t="s">
        <v>254</v>
      </c>
      <c r="R81" t="s">
        <v>255</v>
      </c>
      <c r="S81" t="s">
        <v>256</v>
      </c>
      <c r="X81"/>
    </row>
    <row r="82" spans="1:26" hidden="1">
      <c r="A82">
        <v>2126</v>
      </c>
      <c r="B82" t="s">
        <v>245</v>
      </c>
      <c r="C82" t="s">
        <v>246</v>
      </c>
      <c r="E82" t="s">
        <v>247</v>
      </c>
      <c r="F82" t="s">
        <v>391</v>
      </c>
      <c r="G82" s="182">
        <v>164.63900000000001</v>
      </c>
      <c r="H82">
        <v>90.41</v>
      </c>
      <c r="I82" t="s">
        <v>249</v>
      </c>
      <c r="J82" t="s">
        <v>250</v>
      </c>
      <c r="K82" t="s">
        <v>250</v>
      </c>
      <c r="L82">
        <v>1</v>
      </c>
      <c r="M82">
        <v>3</v>
      </c>
      <c r="N82" t="s">
        <v>251</v>
      </c>
      <c r="O82" t="s">
        <v>252</v>
      </c>
      <c r="P82" t="s">
        <v>253</v>
      </c>
      <c r="Q82" t="s">
        <v>254</v>
      </c>
      <c r="R82" t="s">
        <v>255</v>
      </c>
      <c r="S82" t="s">
        <v>256</v>
      </c>
      <c r="X82"/>
    </row>
    <row r="83" spans="1:26" hidden="1">
      <c r="A83">
        <v>2127</v>
      </c>
      <c r="B83" t="s">
        <v>245</v>
      </c>
      <c r="C83" t="s">
        <v>246</v>
      </c>
      <c r="E83" t="s">
        <v>247</v>
      </c>
      <c r="F83" t="s">
        <v>392</v>
      </c>
      <c r="G83" s="182">
        <v>164.63900000000001</v>
      </c>
      <c r="H83">
        <v>90.41</v>
      </c>
      <c r="I83" t="s">
        <v>249</v>
      </c>
      <c r="J83" t="s">
        <v>250</v>
      </c>
      <c r="K83" t="s">
        <v>250</v>
      </c>
      <c r="L83">
        <v>1</v>
      </c>
      <c r="M83">
        <v>3</v>
      </c>
      <c r="N83" t="s">
        <v>251</v>
      </c>
      <c r="O83" t="s">
        <v>252</v>
      </c>
      <c r="P83" t="s">
        <v>253</v>
      </c>
      <c r="Q83" t="s">
        <v>254</v>
      </c>
      <c r="R83" t="s">
        <v>255</v>
      </c>
      <c r="S83" t="s">
        <v>256</v>
      </c>
      <c r="X83"/>
    </row>
    <row r="84" spans="1:26" hidden="1">
      <c r="A84">
        <v>2128</v>
      </c>
      <c r="B84" t="s">
        <v>245</v>
      </c>
      <c r="C84" t="s">
        <v>246</v>
      </c>
      <c r="E84" t="s">
        <v>247</v>
      </c>
      <c r="F84" t="s">
        <v>393</v>
      </c>
      <c r="G84" s="182">
        <v>163.441</v>
      </c>
      <c r="H84">
        <v>89.66</v>
      </c>
      <c r="I84" t="s">
        <v>249</v>
      </c>
      <c r="J84" t="s">
        <v>250</v>
      </c>
      <c r="K84" t="s">
        <v>250</v>
      </c>
      <c r="L84">
        <v>1</v>
      </c>
      <c r="M84">
        <v>3</v>
      </c>
      <c r="N84" t="s">
        <v>251</v>
      </c>
      <c r="O84" t="s">
        <v>252</v>
      </c>
      <c r="P84" t="s">
        <v>253</v>
      </c>
      <c r="Q84" t="s">
        <v>254</v>
      </c>
      <c r="R84" t="s">
        <v>255</v>
      </c>
      <c r="S84" t="s">
        <v>256</v>
      </c>
      <c r="X84"/>
    </row>
    <row r="85" spans="1:26" hidden="1">
      <c r="A85">
        <v>2129</v>
      </c>
      <c r="B85" t="s">
        <v>245</v>
      </c>
      <c r="C85" t="s">
        <v>246</v>
      </c>
      <c r="E85" t="s">
        <v>247</v>
      </c>
      <c r="F85" t="s">
        <v>394</v>
      </c>
      <c r="G85" s="182">
        <v>123.226</v>
      </c>
      <c r="H85">
        <v>62.4</v>
      </c>
      <c r="I85" t="s">
        <v>249</v>
      </c>
      <c r="J85" t="s">
        <v>250</v>
      </c>
      <c r="K85" t="s">
        <v>250</v>
      </c>
      <c r="L85">
        <v>1</v>
      </c>
      <c r="M85">
        <v>2</v>
      </c>
      <c r="N85" t="s">
        <v>251</v>
      </c>
      <c r="O85" t="s">
        <v>252</v>
      </c>
      <c r="P85" t="s">
        <v>253</v>
      </c>
      <c r="Q85" t="s">
        <v>254</v>
      </c>
      <c r="R85" t="s">
        <v>255</v>
      </c>
      <c r="S85" t="s">
        <v>256</v>
      </c>
      <c r="X85"/>
    </row>
    <row r="86" spans="1:26" hidden="1">
      <c r="A86">
        <v>2130</v>
      </c>
      <c r="B86" t="s">
        <v>245</v>
      </c>
      <c r="C86" t="s">
        <v>246</v>
      </c>
      <c r="E86" t="s">
        <v>247</v>
      </c>
      <c r="F86" t="s">
        <v>395</v>
      </c>
      <c r="G86" s="182">
        <v>163.441</v>
      </c>
      <c r="H86">
        <v>89.66</v>
      </c>
      <c r="I86" t="s">
        <v>249</v>
      </c>
      <c r="J86" t="s">
        <v>250</v>
      </c>
      <c r="K86" t="s">
        <v>250</v>
      </c>
      <c r="L86">
        <v>1</v>
      </c>
      <c r="M86">
        <v>3</v>
      </c>
      <c r="N86" t="s">
        <v>251</v>
      </c>
      <c r="O86" t="s">
        <v>252</v>
      </c>
      <c r="P86" t="s">
        <v>253</v>
      </c>
      <c r="Q86" t="s">
        <v>254</v>
      </c>
      <c r="R86" t="s">
        <v>255</v>
      </c>
      <c r="S86" t="s">
        <v>256</v>
      </c>
      <c r="X86"/>
    </row>
    <row r="87" spans="1:26">
      <c r="A87">
        <v>2131</v>
      </c>
      <c r="B87" t="s">
        <v>245</v>
      </c>
      <c r="C87" t="s">
        <v>246</v>
      </c>
      <c r="E87" t="s">
        <v>247</v>
      </c>
      <c r="F87" t="s">
        <v>396</v>
      </c>
      <c r="G87" s="182">
        <v>123.226</v>
      </c>
      <c r="H87">
        <v>62.4</v>
      </c>
      <c r="I87" t="s">
        <v>271</v>
      </c>
      <c r="J87" t="s">
        <v>272</v>
      </c>
      <c r="K87" t="s">
        <v>258</v>
      </c>
      <c r="L87">
        <v>1</v>
      </c>
      <c r="M87">
        <v>2</v>
      </c>
      <c r="N87" t="s">
        <v>251</v>
      </c>
      <c r="O87" t="s">
        <v>252</v>
      </c>
      <c r="P87" t="s">
        <v>253</v>
      </c>
      <c r="Q87" t="s">
        <v>254</v>
      </c>
      <c r="R87" t="s">
        <v>255</v>
      </c>
      <c r="S87" t="s">
        <v>256</v>
      </c>
      <c r="U87">
        <v>800</v>
      </c>
      <c r="V87" t="s">
        <v>273</v>
      </c>
      <c r="W87">
        <v>48592482000142</v>
      </c>
      <c r="X87" t="s">
        <v>274</v>
      </c>
      <c r="Y87" t="s">
        <v>261</v>
      </c>
      <c r="Z87" s="117">
        <v>1</v>
      </c>
    </row>
    <row r="88" spans="1:26">
      <c r="A88">
        <v>2132</v>
      </c>
      <c r="B88" t="s">
        <v>245</v>
      </c>
      <c r="C88" t="s">
        <v>246</v>
      </c>
      <c r="E88" t="s">
        <v>247</v>
      </c>
      <c r="F88" t="s">
        <v>397</v>
      </c>
      <c r="G88" s="182">
        <v>163.91399999999999</v>
      </c>
      <c r="H88">
        <v>89.92</v>
      </c>
      <c r="I88" t="s">
        <v>249</v>
      </c>
      <c r="J88" t="s">
        <v>258</v>
      </c>
      <c r="K88" t="s">
        <v>258</v>
      </c>
      <c r="L88">
        <v>1</v>
      </c>
      <c r="M88">
        <v>3</v>
      </c>
      <c r="N88" t="s">
        <v>251</v>
      </c>
      <c r="O88" t="s">
        <v>252</v>
      </c>
      <c r="P88" t="s">
        <v>253</v>
      </c>
      <c r="Q88" t="s">
        <v>254</v>
      </c>
      <c r="R88" t="s">
        <v>255</v>
      </c>
      <c r="S88" t="s">
        <v>256</v>
      </c>
      <c r="U88">
        <v>3163</v>
      </c>
      <c r="V88" t="s">
        <v>398</v>
      </c>
      <c r="W88">
        <v>10664522882</v>
      </c>
      <c r="X88" t="s">
        <v>399</v>
      </c>
      <c r="Y88" t="s">
        <v>261</v>
      </c>
      <c r="Z88" s="117">
        <v>1108373</v>
      </c>
    </row>
    <row r="89" spans="1:26" hidden="1">
      <c r="A89">
        <v>2133</v>
      </c>
      <c r="B89" t="s">
        <v>245</v>
      </c>
      <c r="C89" t="s">
        <v>246</v>
      </c>
      <c r="E89" t="s">
        <v>247</v>
      </c>
      <c r="F89" t="s">
        <v>400</v>
      </c>
      <c r="G89" s="182">
        <v>164.63900000000001</v>
      </c>
      <c r="H89">
        <v>90.41</v>
      </c>
      <c r="I89" t="s">
        <v>249</v>
      </c>
      <c r="J89" t="s">
        <v>250</v>
      </c>
      <c r="K89" t="s">
        <v>250</v>
      </c>
      <c r="L89">
        <v>1</v>
      </c>
      <c r="M89">
        <v>3</v>
      </c>
      <c r="N89" t="s">
        <v>251</v>
      </c>
      <c r="O89" t="s">
        <v>252</v>
      </c>
      <c r="P89" t="s">
        <v>253</v>
      </c>
      <c r="Q89" t="s">
        <v>254</v>
      </c>
      <c r="R89" t="s">
        <v>255</v>
      </c>
      <c r="S89" t="s">
        <v>256</v>
      </c>
      <c r="X89"/>
    </row>
    <row r="90" spans="1:26" hidden="1">
      <c r="A90">
        <v>2134</v>
      </c>
      <c r="B90" t="s">
        <v>245</v>
      </c>
      <c r="C90" t="s">
        <v>246</v>
      </c>
      <c r="E90" t="s">
        <v>247</v>
      </c>
      <c r="F90" t="s">
        <v>401</v>
      </c>
      <c r="G90" s="182">
        <v>164.63900000000001</v>
      </c>
      <c r="H90">
        <v>90.41</v>
      </c>
      <c r="I90" t="s">
        <v>249</v>
      </c>
      <c r="J90" t="s">
        <v>250</v>
      </c>
      <c r="K90" t="s">
        <v>250</v>
      </c>
      <c r="L90">
        <v>1</v>
      </c>
      <c r="M90">
        <v>3</v>
      </c>
      <c r="N90" t="s">
        <v>251</v>
      </c>
      <c r="O90" t="s">
        <v>252</v>
      </c>
      <c r="P90" t="s">
        <v>253</v>
      </c>
      <c r="Q90" t="s">
        <v>254</v>
      </c>
      <c r="R90" t="s">
        <v>255</v>
      </c>
      <c r="S90" t="s">
        <v>256</v>
      </c>
      <c r="X90"/>
    </row>
    <row r="91" spans="1:26">
      <c r="A91">
        <v>2135</v>
      </c>
      <c r="B91" t="s">
        <v>245</v>
      </c>
      <c r="C91" t="s">
        <v>246</v>
      </c>
      <c r="E91" t="s">
        <v>247</v>
      </c>
      <c r="F91" t="s">
        <v>402</v>
      </c>
      <c r="G91" s="182">
        <v>163.441</v>
      </c>
      <c r="H91">
        <v>89.66</v>
      </c>
      <c r="I91" t="s">
        <v>249</v>
      </c>
      <c r="J91" t="s">
        <v>258</v>
      </c>
      <c r="K91" t="s">
        <v>258</v>
      </c>
      <c r="L91">
        <v>1</v>
      </c>
      <c r="M91">
        <v>3</v>
      </c>
      <c r="N91" t="s">
        <v>251</v>
      </c>
      <c r="O91" t="s">
        <v>252</v>
      </c>
      <c r="P91" t="s">
        <v>253</v>
      </c>
      <c r="Q91" t="s">
        <v>254</v>
      </c>
      <c r="R91" t="s">
        <v>255</v>
      </c>
      <c r="S91" t="s">
        <v>256</v>
      </c>
      <c r="U91">
        <v>2932</v>
      </c>
      <c r="V91" t="s">
        <v>403</v>
      </c>
      <c r="W91">
        <v>36923242860</v>
      </c>
      <c r="X91" t="s">
        <v>404</v>
      </c>
      <c r="Y91" t="s">
        <v>261</v>
      </c>
      <c r="Z91" s="117">
        <v>1120380.8999999999</v>
      </c>
    </row>
    <row r="92" spans="1:26" hidden="1">
      <c r="A92">
        <v>2136</v>
      </c>
      <c r="B92" t="s">
        <v>245</v>
      </c>
      <c r="C92" t="s">
        <v>246</v>
      </c>
      <c r="E92" t="s">
        <v>247</v>
      </c>
      <c r="F92" t="s">
        <v>405</v>
      </c>
      <c r="G92" s="182">
        <v>164.63900000000001</v>
      </c>
      <c r="H92">
        <v>90.41</v>
      </c>
      <c r="I92" t="s">
        <v>249</v>
      </c>
      <c r="J92" t="s">
        <v>250</v>
      </c>
      <c r="K92" t="s">
        <v>250</v>
      </c>
      <c r="L92">
        <v>1</v>
      </c>
      <c r="M92">
        <v>3</v>
      </c>
      <c r="N92" t="s">
        <v>251</v>
      </c>
      <c r="O92" t="s">
        <v>252</v>
      </c>
      <c r="P92" t="s">
        <v>253</v>
      </c>
      <c r="Q92" t="s">
        <v>254</v>
      </c>
      <c r="R92" t="s">
        <v>255</v>
      </c>
      <c r="S92" t="s">
        <v>256</v>
      </c>
      <c r="X92"/>
    </row>
    <row r="93" spans="1:26" hidden="1">
      <c r="A93">
        <v>2137</v>
      </c>
      <c r="B93" t="s">
        <v>245</v>
      </c>
      <c r="C93" t="s">
        <v>246</v>
      </c>
      <c r="E93" t="s">
        <v>247</v>
      </c>
      <c r="F93" t="s">
        <v>406</v>
      </c>
      <c r="G93" s="182">
        <v>163.441</v>
      </c>
      <c r="H93">
        <v>89.66</v>
      </c>
      <c r="I93" t="s">
        <v>249</v>
      </c>
      <c r="J93" t="s">
        <v>250</v>
      </c>
      <c r="K93" t="s">
        <v>250</v>
      </c>
      <c r="L93">
        <v>1</v>
      </c>
      <c r="M93">
        <v>3</v>
      </c>
      <c r="N93" t="s">
        <v>251</v>
      </c>
      <c r="O93" t="s">
        <v>252</v>
      </c>
      <c r="P93" t="s">
        <v>253</v>
      </c>
      <c r="Q93" t="s">
        <v>254</v>
      </c>
      <c r="R93" t="s">
        <v>255</v>
      </c>
      <c r="S93" t="s">
        <v>256</v>
      </c>
      <c r="X93"/>
    </row>
    <row r="94" spans="1:26">
      <c r="A94">
        <v>2138</v>
      </c>
      <c r="B94" t="s">
        <v>245</v>
      </c>
      <c r="C94" t="s">
        <v>246</v>
      </c>
      <c r="E94" t="s">
        <v>247</v>
      </c>
      <c r="F94" t="s">
        <v>407</v>
      </c>
      <c r="G94" s="182">
        <v>123.226</v>
      </c>
      <c r="H94">
        <v>62.4</v>
      </c>
      <c r="I94" t="s">
        <v>249</v>
      </c>
      <c r="J94" t="s">
        <v>258</v>
      </c>
      <c r="K94" t="s">
        <v>258</v>
      </c>
      <c r="L94">
        <v>1</v>
      </c>
      <c r="M94">
        <v>2</v>
      </c>
      <c r="N94" t="s">
        <v>251</v>
      </c>
      <c r="O94" t="s">
        <v>252</v>
      </c>
      <c r="P94" t="s">
        <v>253</v>
      </c>
      <c r="Q94" t="s">
        <v>254</v>
      </c>
      <c r="R94" t="s">
        <v>255</v>
      </c>
      <c r="S94" t="s">
        <v>256</v>
      </c>
      <c r="U94">
        <v>3242</v>
      </c>
      <c r="V94" t="s">
        <v>408</v>
      </c>
      <c r="W94">
        <v>43260427880</v>
      </c>
      <c r="X94" t="s">
        <v>409</v>
      </c>
      <c r="Y94" t="s">
        <v>261</v>
      </c>
      <c r="Z94" s="117">
        <v>820563.81</v>
      </c>
    </row>
    <row r="95" spans="1:26">
      <c r="A95">
        <v>2139</v>
      </c>
      <c r="B95" t="s">
        <v>245</v>
      </c>
      <c r="C95" t="s">
        <v>246</v>
      </c>
      <c r="E95" t="s">
        <v>247</v>
      </c>
      <c r="F95" t="s">
        <v>410</v>
      </c>
      <c r="G95" s="182">
        <v>163.91399999999999</v>
      </c>
      <c r="H95">
        <v>89.92</v>
      </c>
      <c r="I95" t="s">
        <v>249</v>
      </c>
      <c r="J95" t="s">
        <v>258</v>
      </c>
      <c r="K95" t="s">
        <v>258</v>
      </c>
      <c r="L95">
        <v>1</v>
      </c>
      <c r="M95">
        <v>3</v>
      </c>
      <c r="N95" t="s">
        <v>251</v>
      </c>
      <c r="O95" t="s">
        <v>252</v>
      </c>
      <c r="P95" t="s">
        <v>253</v>
      </c>
      <c r="Q95" t="s">
        <v>254</v>
      </c>
      <c r="R95" t="s">
        <v>255</v>
      </c>
      <c r="S95" t="s">
        <v>256</v>
      </c>
      <c r="U95">
        <v>3157</v>
      </c>
      <c r="V95" t="s">
        <v>411</v>
      </c>
      <c r="W95">
        <v>98264460682</v>
      </c>
      <c r="X95" t="s">
        <v>412</v>
      </c>
      <c r="Y95" t="s">
        <v>261</v>
      </c>
      <c r="Z95" s="117">
        <v>1137235.6599999999</v>
      </c>
    </row>
    <row r="96" spans="1:26" hidden="1">
      <c r="A96">
        <v>2140</v>
      </c>
      <c r="B96" t="s">
        <v>245</v>
      </c>
      <c r="C96" t="s">
        <v>246</v>
      </c>
      <c r="E96" t="s">
        <v>247</v>
      </c>
      <c r="F96" t="s">
        <v>413</v>
      </c>
      <c r="G96" s="182">
        <v>164.63900000000001</v>
      </c>
      <c r="H96">
        <v>90.41</v>
      </c>
      <c r="I96" t="s">
        <v>249</v>
      </c>
      <c r="J96" t="s">
        <v>250</v>
      </c>
      <c r="K96" t="s">
        <v>250</v>
      </c>
      <c r="L96">
        <v>1</v>
      </c>
      <c r="M96">
        <v>3</v>
      </c>
      <c r="N96" t="s">
        <v>251</v>
      </c>
      <c r="O96" t="s">
        <v>252</v>
      </c>
      <c r="P96" t="s">
        <v>253</v>
      </c>
      <c r="Q96" t="s">
        <v>254</v>
      </c>
      <c r="R96" t="s">
        <v>255</v>
      </c>
      <c r="S96" t="s">
        <v>256</v>
      </c>
      <c r="X96"/>
    </row>
    <row r="97" spans="1:26" hidden="1">
      <c r="A97">
        <v>2141</v>
      </c>
      <c r="B97" t="s">
        <v>245</v>
      </c>
      <c r="C97" t="s">
        <v>246</v>
      </c>
      <c r="E97" t="s">
        <v>247</v>
      </c>
      <c r="F97" t="s">
        <v>414</v>
      </c>
      <c r="G97" s="182">
        <v>164.63900000000001</v>
      </c>
      <c r="H97">
        <v>90.41</v>
      </c>
      <c r="I97" t="s">
        <v>249</v>
      </c>
      <c r="J97" t="s">
        <v>250</v>
      </c>
      <c r="K97" t="s">
        <v>250</v>
      </c>
      <c r="L97">
        <v>1</v>
      </c>
      <c r="M97">
        <v>3</v>
      </c>
      <c r="N97" t="s">
        <v>251</v>
      </c>
      <c r="O97" t="s">
        <v>252</v>
      </c>
      <c r="P97" t="s">
        <v>253</v>
      </c>
      <c r="Q97" t="s">
        <v>254</v>
      </c>
      <c r="R97" t="s">
        <v>255</v>
      </c>
      <c r="S97" t="s">
        <v>256</v>
      </c>
      <c r="X97"/>
    </row>
    <row r="98" spans="1:26" hidden="1">
      <c r="A98">
        <v>2142</v>
      </c>
      <c r="B98" t="s">
        <v>245</v>
      </c>
      <c r="C98" t="s">
        <v>246</v>
      </c>
      <c r="E98" t="s">
        <v>247</v>
      </c>
      <c r="F98" t="s">
        <v>415</v>
      </c>
      <c r="G98" s="182">
        <v>164.63900000000001</v>
      </c>
      <c r="H98">
        <v>90.41</v>
      </c>
      <c r="I98" t="s">
        <v>249</v>
      </c>
      <c r="J98" t="s">
        <v>250</v>
      </c>
      <c r="K98" t="s">
        <v>250</v>
      </c>
      <c r="L98">
        <v>1</v>
      </c>
      <c r="M98">
        <v>3</v>
      </c>
      <c r="N98" t="s">
        <v>251</v>
      </c>
      <c r="O98" t="s">
        <v>252</v>
      </c>
      <c r="P98" t="s">
        <v>253</v>
      </c>
      <c r="Q98" t="s">
        <v>254</v>
      </c>
      <c r="R98" t="s">
        <v>255</v>
      </c>
      <c r="S98" t="s">
        <v>256</v>
      </c>
      <c r="X98"/>
    </row>
    <row r="99" spans="1:26" hidden="1">
      <c r="A99">
        <v>2143</v>
      </c>
      <c r="B99" t="s">
        <v>245</v>
      </c>
      <c r="C99" t="s">
        <v>246</v>
      </c>
      <c r="E99" t="s">
        <v>247</v>
      </c>
      <c r="F99" t="s">
        <v>416</v>
      </c>
      <c r="G99" s="182">
        <v>164.63900000000001</v>
      </c>
      <c r="H99">
        <v>90.41</v>
      </c>
      <c r="I99" t="s">
        <v>249</v>
      </c>
      <c r="J99" t="s">
        <v>250</v>
      </c>
      <c r="K99" t="s">
        <v>250</v>
      </c>
      <c r="L99">
        <v>1</v>
      </c>
      <c r="M99">
        <v>3</v>
      </c>
      <c r="N99" t="s">
        <v>251</v>
      </c>
      <c r="O99" t="s">
        <v>252</v>
      </c>
      <c r="P99" t="s">
        <v>253</v>
      </c>
      <c r="Q99" t="s">
        <v>254</v>
      </c>
      <c r="R99" t="s">
        <v>255</v>
      </c>
      <c r="S99" t="s">
        <v>256</v>
      </c>
      <c r="X99"/>
    </row>
    <row r="100" spans="1:26">
      <c r="A100">
        <v>2144</v>
      </c>
      <c r="B100" t="s">
        <v>245</v>
      </c>
      <c r="C100" t="s">
        <v>246</v>
      </c>
      <c r="E100" t="s">
        <v>247</v>
      </c>
      <c r="F100" t="s">
        <v>417</v>
      </c>
      <c r="G100" s="182">
        <v>163.441</v>
      </c>
      <c r="H100">
        <v>89.66</v>
      </c>
      <c r="I100" t="s">
        <v>271</v>
      </c>
      <c r="J100" t="s">
        <v>272</v>
      </c>
      <c r="K100" t="s">
        <v>258</v>
      </c>
      <c r="L100">
        <v>1</v>
      </c>
      <c r="M100">
        <v>3</v>
      </c>
      <c r="N100" t="s">
        <v>251</v>
      </c>
      <c r="O100" t="s">
        <v>252</v>
      </c>
      <c r="P100" t="s">
        <v>253</v>
      </c>
      <c r="Q100" t="s">
        <v>254</v>
      </c>
      <c r="R100" t="s">
        <v>255</v>
      </c>
      <c r="S100" t="s">
        <v>256</v>
      </c>
      <c r="U100">
        <v>799</v>
      </c>
      <c r="V100" t="s">
        <v>273</v>
      </c>
      <c r="W100">
        <v>48592482000142</v>
      </c>
      <c r="X100" t="s">
        <v>274</v>
      </c>
      <c r="Y100" t="s">
        <v>261</v>
      </c>
      <c r="Z100" s="117">
        <v>1</v>
      </c>
    </row>
    <row r="101" spans="1:26">
      <c r="A101">
        <v>2145</v>
      </c>
      <c r="B101" t="s">
        <v>245</v>
      </c>
      <c r="C101" t="s">
        <v>246</v>
      </c>
      <c r="E101" t="s">
        <v>247</v>
      </c>
      <c r="F101" t="s">
        <v>418</v>
      </c>
      <c r="G101" s="182">
        <v>123.226</v>
      </c>
      <c r="H101">
        <v>62.4</v>
      </c>
      <c r="I101" t="s">
        <v>249</v>
      </c>
      <c r="J101" t="s">
        <v>258</v>
      </c>
      <c r="K101" t="s">
        <v>258</v>
      </c>
      <c r="L101">
        <v>1</v>
      </c>
      <c r="M101">
        <v>2</v>
      </c>
      <c r="N101" t="s">
        <v>251</v>
      </c>
      <c r="O101" t="s">
        <v>252</v>
      </c>
      <c r="P101" t="s">
        <v>253</v>
      </c>
      <c r="Q101" t="s">
        <v>254</v>
      </c>
      <c r="R101" t="s">
        <v>255</v>
      </c>
      <c r="S101" t="s">
        <v>256</v>
      </c>
      <c r="U101">
        <v>3139</v>
      </c>
      <c r="V101" t="s">
        <v>419</v>
      </c>
      <c r="W101">
        <v>38710029842</v>
      </c>
      <c r="X101" t="s">
        <v>420</v>
      </c>
      <c r="Y101" t="s">
        <v>261</v>
      </c>
      <c r="Z101" s="117">
        <v>754189.13</v>
      </c>
    </row>
    <row r="102" spans="1:26">
      <c r="A102">
        <v>2146</v>
      </c>
      <c r="B102" t="s">
        <v>245</v>
      </c>
      <c r="C102" t="s">
        <v>246</v>
      </c>
      <c r="E102" t="s">
        <v>247</v>
      </c>
      <c r="F102" t="s">
        <v>421</v>
      </c>
      <c r="G102" s="182">
        <v>163.91399999999999</v>
      </c>
      <c r="H102">
        <v>89.92</v>
      </c>
      <c r="I102" t="s">
        <v>249</v>
      </c>
      <c r="J102" t="s">
        <v>258</v>
      </c>
      <c r="K102" t="s">
        <v>258</v>
      </c>
      <c r="L102">
        <v>1</v>
      </c>
      <c r="M102">
        <v>3</v>
      </c>
      <c r="N102" t="s">
        <v>251</v>
      </c>
      <c r="O102" t="s">
        <v>252</v>
      </c>
      <c r="P102" t="s">
        <v>253</v>
      </c>
      <c r="Q102" t="s">
        <v>254</v>
      </c>
      <c r="R102" t="s">
        <v>255</v>
      </c>
      <c r="S102" t="s">
        <v>256</v>
      </c>
      <c r="U102">
        <v>3086</v>
      </c>
      <c r="V102" t="s">
        <v>422</v>
      </c>
      <c r="W102">
        <v>25306569838</v>
      </c>
      <c r="X102" t="s">
        <v>423</v>
      </c>
      <c r="Y102" t="s">
        <v>261</v>
      </c>
      <c r="Z102" s="117">
        <v>1093475</v>
      </c>
    </row>
    <row r="103" spans="1:26" hidden="1">
      <c r="A103">
        <v>2147</v>
      </c>
      <c r="B103" t="s">
        <v>245</v>
      </c>
      <c r="C103" t="s">
        <v>246</v>
      </c>
      <c r="E103" t="s">
        <v>247</v>
      </c>
      <c r="F103" t="s">
        <v>424</v>
      </c>
      <c r="G103" s="182">
        <v>164.63900000000001</v>
      </c>
      <c r="H103">
        <v>90.41</v>
      </c>
      <c r="I103" t="s">
        <v>249</v>
      </c>
      <c r="J103" t="s">
        <v>250</v>
      </c>
      <c r="K103" t="s">
        <v>250</v>
      </c>
      <c r="L103">
        <v>1</v>
      </c>
      <c r="M103">
        <v>3</v>
      </c>
      <c r="N103" t="s">
        <v>251</v>
      </c>
      <c r="O103" t="s">
        <v>252</v>
      </c>
      <c r="P103" t="s">
        <v>253</v>
      </c>
      <c r="Q103" t="s">
        <v>254</v>
      </c>
      <c r="R103" t="s">
        <v>255</v>
      </c>
      <c r="S103" t="s">
        <v>256</v>
      </c>
      <c r="X103"/>
    </row>
    <row r="104" spans="1:26" hidden="1">
      <c r="A104">
        <v>2148</v>
      </c>
      <c r="B104" t="s">
        <v>245</v>
      </c>
      <c r="C104" t="s">
        <v>246</v>
      </c>
      <c r="E104" t="s">
        <v>247</v>
      </c>
      <c r="F104" t="s">
        <v>425</v>
      </c>
      <c r="G104" s="182">
        <v>163.91399999999999</v>
      </c>
      <c r="H104">
        <v>89.92</v>
      </c>
      <c r="I104" t="s">
        <v>249</v>
      </c>
      <c r="J104" t="s">
        <v>250</v>
      </c>
      <c r="K104" t="s">
        <v>250</v>
      </c>
      <c r="L104">
        <v>1</v>
      </c>
      <c r="M104">
        <v>3</v>
      </c>
      <c r="N104" t="s">
        <v>251</v>
      </c>
      <c r="O104" t="s">
        <v>252</v>
      </c>
      <c r="P104" t="s">
        <v>253</v>
      </c>
      <c r="Q104" t="s">
        <v>254</v>
      </c>
      <c r="R104" t="s">
        <v>255</v>
      </c>
      <c r="S104" t="s">
        <v>256</v>
      </c>
      <c r="X104"/>
    </row>
    <row r="105" spans="1:26" hidden="1">
      <c r="A105">
        <v>2149</v>
      </c>
      <c r="B105" t="s">
        <v>245</v>
      </c>
      <c r="C105" t="s">
        <v>246</v>
      </c>
      <c r="E105" t="s">
        <v>247</v>
      </c>
      <c r="F105" t="s">
        <v>426</v>
      </c>
      <c r="G105" s="182">
        <v>164.63900000000001</v>
      </c>
      <c r="H105">
        <v>90.41</v>
      </c>
      <c r="I105" t="s">
        <v>249</v>
      </c>
      <c r="J105" t="s">
        <v>250</v>
      </c>
      <c r="K105" t="s">
        <v>250</v>
      </c>
      <c r="L105">
        <v>1</v>
      </c>
      <c r="M105">
        <v>3</v>
      </c>
      <c r="N105" t="s">
        <v>251</v>
      </c>
      <c r="O105" t="s">
        <v>252</v>
      </c>
      <c r="P105" t="s">
        <v>253</v>
      </c>
      <c r="Q105" t="s">
        <v>254</v>
      </c>
      <c r="R105" t="s">
        <v>255</v>
      </c>
      <c r="S105" t="s">
        <v>256</v>
      </c>
      <c r="X105"/>
    </row>
    <row r="106" spans="1:26" hidden="1">
      <c r="A106">
        <v>2150</v>
      </c>
      <c r="B106" t="s">
        <v>245</v>
      </c>
      <c r="C106" t="s">
        <v>246</v>
      </c>
      <c r="E106" t="s">
        <v>247</v>
      </c>
      <c r="F106" t="s">
        <v>427</v>
      </c>
      <c r="G106" s="182">
        <v>164.63900000000001</v>
      </c>
      <c r="H106">
        <v>90.41</v>
      </c>
      <c r="I106" t="s">
        <v>249</v>
      </c>
      <c r="J106" t="s">
        <v>250</v>
      </c>
      <c r="K106" t="s">
        <v>250</v>
      </c>
      <c r="L106">
        <v>1</v>
      </c>
      <c r="M106">
        <v>3</v>
      </c>
      <c r="N106" t="s">
        <v>251</v>
      </c>
      <c r="O106" t="s">
        <v>252</v>
      </c>
      <c r="P106" t="s">
        <v>253</v>
      </c>
      <c r="Q106" t="s">
        <v>254</v>
      </c>
      <c r="R106" t="s">
        <v>255</v>
      </c>
      <c r="S106" t="s">
        <v>256</v>
      </c>
      <c r="X106"/>
    </row>
    <row r="107" spans="1:26">
      <c r="A107">
        <v>2151</v>
      </c>
      <c r="B107" t="s">
        <v>245</v>
      </c>
      <c r="C107" t="s">
        <v>246</v>
      </c>
      <c r="E107" t="s">
        <v>247</v>
      </c>
      <c r="F107" t="s">
        <v>428</v>
      </c>
      <c r="G107" s="182">
        <v>163.441</v>
      </c>
      <c r="H107">
        <v>89.66</v>
      </c>
      <c r="I107" t="s">
        <v>271</v>
      </c>
      <c r="J107" t="s">
        <v>272</v>
      </c>
      <c r="K107" t="s">
        <v>258</v>
      </c>
      <c r="L107">
        <v>1</v>
      </c>
      <c r="M107">
        <v>3</v>
      </c>
      <c r="N107" t="s">
        <v>251</v>
      </c>
      <c r="O107" t="s">
        <v>252</v>
      </c>
      <c r="P107" t="s">
        <v>253</v>
      </c>
      <c r="Q107" t="s">
        <v>254</v>
      </c>
      <c r="R107" t="s">
        <v>255</v>
      </c>
      <c r="S107" t="s">
        <v>256</v>
      </c>
      <c r="U107">
        <v>798</v>
      </c>
      <c r="V107" t="s">
        <v>273</v>
      </c>
      <c r="W107">
        <v>48592482000142</v>
      </c>
      <c r="X107" t="s">
        <v>274</v>
      </c>
      <c r="Y107" t="s">
        <v>261</v>
      </c>
      <c r="Z107" s="117">
        <v>1</v>
      </c>
    </row>
    <row r="108" spans="1:26" hidden="1">
      <c r="A108">
        <v>2152</v>
      </c>
      <c r="B108" t="s">
        <v>245</v>
      </c>
      <c r="C108" t="s">
        <v>246</v>
      </c>
      <c r="E108" t="s">
        <v>247</v>
      </c>
      <c r="F108" t="s">
        <v>429</v>
      </c>
      <c r="G108" s="182">
        <v>123.226</v>
      </c>
      <c r="H108">
        <v>62.4</v>
      </c>
      <c r="I108" t="s">
        <v>249</v>
      </c>
      <c r="J108" t="s">
        <v>250</v>
      </c>
      <c r="K108" t="s">
        <v>250</v>
      </c>
      <c r="L108">
        <v>1</v>
      </c>
      <c r="M108">
        <v>2</v>
      </c>
      <c r="N108" t="s">
        <v>251</v>
      </c>
      <c r="O108" t="s">
        <v>252</v>
      </c>
      <c r="P108" t="s">
        <v>253</v>
      </c>
      <c r="Q108" t="s">
        <v>254</v>
      </c>
      <c r="R108" t="s">
        <v>255</v>
      </c>
      <c r="S108" t="s">
        <v>256</v>
      </c>
      <c r="X108"/>
    </row>
    <row r="109" spans="1:26">
      <c r="A109">
        <v>2153</v>
      </c>
      <c r="B109" t="s">
        <v>245</v>
      </c>
      <c r="C109" t="s">
        <v>246</v>
      </c>
      <c r="E109" t="s">
        <v>247</v>
      </c>
      <c r="F109" t="s">
        <v>430</v>
      </c>
      <c r="G109" s="182">
        <v>163.91399999999999</v>
      </c>
      <c r="H109">
        <v>89.92</v>
      </c>
      <c r="I109" t="s">
        <v>249</v>
      </c>
      <c r="J109" t="s">
        <v>258</v>
      </c>
      <c r="K109" t="s">
        <v>258</v>
      </c>
      <c r="L109">
        <v>1</v>
      </c>
      <c r="M109">
        <v>3</v>
      </c>
      <c r="N109" t="s">
        <v>251</v>
      </c>
      <c r="O109" t="s">
        <v>252</v>
      </c>
      <c r="P109" t="s">
        <v>253</v>
      </c>
      <c r="Q109" t="s">
        <v>254</v>
      </c>
      <c r="R109" t="s">
        <v>255</v>
      </c>
      <c r="S109" t="s">
        <v>256</v>
      </c>
      <c r="U109">
        <v>3146</v>
      </c>
      <c r="V109" t="s">
        <v>431</v>
      </c>
      <c r="W109">
        <v>38913721830</v>
      </c>
      <c r="X109" t="s">
        <v>432</v>
      </c>
      <c r="Y109" t="s">
        <v>261</v>
      </c>
      <c r="Z109" s="117">
        <v>1104705</v>
      </c>
    </row>
    <row r="110" spans="1:26">
      <c r="A110">
        <v>2154</v>
      </c>
      <c r="B110" t="s">
        <v>245</v>
      </c>
      <c r="C110" t="s">
        <v>246</v>
      </c>
      <c r="E110" t="s">
        <v>247</v>
      </c>
      <c r="F110" t="s">
        <v>433</v>
      </c>
      <c r="G110" s="182">
        <v>123.226</v>
      </c>
      <c r="H110">
        <v>62.4</v>
      </c>
      <c r="I110" t="s">
        <v>249</v>
      </c>
      <c r="J110" t="s">
        <v>258</v>
      </c>
      <c r="K110" t="s">
        <v>258</v>
      </c>
      <c r="L110">
        <v>1</v>
      </c>
      <c r="M110">
        <v>2</v>
      </c>
      <c r="N110" t="s">
        <v>251</v>
      </c>
      <c r="O110" t="s">
        <v>252</v>
      </c>
      <c r="P110" t="s">
        <v>253</v>
      </c>
      <c r="Q110" t="s">
        <v>254</v>
      </c>
      <c r="R110" t="s">
        <v>255</v>
      </c>
      <c r="S110" t="s">
        <v>256</v>
      </c>
      <c r="U110">
        <v>3301</v>
      </c>
      <c r="V110" t="s">
        <v>434</v>
      </c>
      <c r="W110">
        <v>2867502446</v>
      </c>
      <c r="X110" t="s">
        <v>435</v>
      </c>
      <c r="Y110" t="s">
        <v>261</v>
      </c>
      <c r="Z110" s="117">
        <v>808542.86</v>
      </c>
    </row>
    <row r="111" spans="1:26">
      <c r="A111">
        <v>2155</v>
      </c>
      <c r="B111" t="s">
        <v>245</v>
      </c>
      <c r="C111" t="s">
        <v>246</v>
      </c>
      <c r="E111" t="s">
        <v>247</v>
      </c>
      <c r="F111" t="s">
        <v>436</v>
      </c>
      <c r="G111" s="182">
        <v>163.91399999999999</v>
      </c>
      <c r="H111">
        <v>89.92</v>
      </c>
      <c r="I111" t="s">
        <v>249</v>
      </c>
      <c r="J111" t="s">
        <v>258</v>
      </c>
      <c r="K111" t="s">
        <v>258</v>
      </c>
      <c r="L111">
        <v>1</v>
      </c>
      <c r="M111">
        <v>3</v>
      </c>
      <c r="N111" t="s">
        <v>251</v>
      </c>
      <c r="O111" t="s">
        <v>252</v>
      </c>
      <c r="P111" t="s">
        <v>253</v>
      </c>
      <c r="Q111" t="s">
        <v>254</v>
      </c>
      <c r="R111" t="s">
        <v>255</v>
      </c>
      <c r="S111" t="s">
        <v>256</v>
      </c>
      <c r="U111">
        <v>3135</v>
      </c>
      <c r="V111" t="s">
        <v>437</v>
      </c>
      <c r="W111">
        <v>21713625881</v>
      </c>
      <c r="X111" t="s">
        <v>438</v>
      </c>
      <c r="Y111" t="s">
        <v>261</v>
      </c>
      <c r="Z111" s="117">
        <v>1082758</v>
      </c>
    </row>
    <row r="112" spans="1:26" hidden="1">
      <c r="A112">
        <v>2156</v>
      </c>
      <c r="B112" t="s">
        <v>245</v>
      </c>
      <c r="C112" t="s">
        <v>246</v>
      </c>
      <c r="E112" t="s">
        <v>247</v>
      </c>
      <c r="F112" t="s">
        <v>439</v>
      </c>
      <c r="G112" s="182">
        <v>164.63900000000001</v>
      </c>
      <c r="H112">
        <v>90.41</v>
      </c>
      <c r="I112" t="s">
        <v>249</v>
      </c>
      <c r="J112" t="s">
        <v>250</v>
      </c>
      <c r="K112" t="s">
        <v>250</v>
      </c>
      <c r="L112">
        <v>1</v>
      </c>
      <c r="M112">
        <v>3</v>
      </c>
      <c r="N112" t="s">
        <v>251</v>
      </c>
      <c r="O112" t="s">
        <v>252</v>
      </c>
      <c r="P112" t="s">
        <v>253</v>
      </c>
      <c r="Q112" t="s">
        <v>254</v>
      </c>
      <c r="R112" t="s">
        <v>255</v>
      </c>
      <c r="S112" t="s">
        <v>256</v>
      </c>
      <c r="X112"/>
    </row>
    <row r="113" spans="1:26" hidden="1">
      <c r="A113">
        <v>2157</v>
      </c>
      <c r="B113" t="s">
        <v>245</v>
      </c>
      <c r="C113" t="s">
        <v>246</v>
      </c>
      <c r="E113" t="s">
        <v>247</v>
      </c>
      <c r="F113" t="s">
        <v>440</v>
      </c>
      <c r="G113" s="182">
        <v>164.63900000000001</v>
      </c>
      <c r="H113">
        <v>90.41</v>
      </c>
      <c r="I113" t="s">
        <v>249</v>
      </c>
      <c r="J113" t="s">
        <v>250</v>
      </c>
      <c r="K113" t="s">
        <v>250</v>
      </c>
      <c r="L113">
        <v>1</v>
      </c>
      <c r="M113">
        <v>3</v>
      </c>
      <c r="N113" t="s">
        <v>251</v>
      </c>
      <c r="O113" t="s">
        <v>252</v>
      </c>
      <c r="P113" t="s">
        <v>253</v>
      </c>
      <c r="Q113" t="s">
        <v>254</v>
      </c>
      <c r="R113" t="s">
        <v>255</v>
      </c>
      <c r="S113" t="s">
        <v>256</v>
      </c>
      <c r="X113"/>
    </row>
    <row r="114" spans="1:26" hidden="1">
      <c r="A114">
        <v>2158</v>
      </c>
      <c r="B114" t="s">
        <v>245</v>
      </c>
      <c r="C114" t="s">
        <v>246</v>
      </c>
      <c r="E114" t="s">
        <v>247</v>
      </c>
      <c r="F114" t="s">
        <v>441</v>
      </c>
      <c r="G114" s="182">
        <v>163.441</v>
      </c>
      <c r="H114">
        <v>89.66</v>
      </c>
      <c r="I114" t="s">
        <v>249</v>
      </c>
      <c r="J114" t="s">
        <v>250</v>
      </c>
      <c r="K114" t="s">
        <v>250</v>
      </c>
      <c r="L114">
        <v>1</v>
      </c>
      <c r="M114">
        <v>3</v>
      </c>
      <c r="N114" t="s">
        <v>251</v>
      </c>
      <c r="O114" t="s">
        <v>252</v>
      </c>
      <c r="P114" t="s">
        <v>253</v>
      </c>
      <c r="Q114" t="s">
        <v>254</v>
      </c>
      <c r="R114" t="s">
        <v>255</v>
      </c>
      <c r="S114" t="s">
        <v>256</v>
      </c>
      <c r="X114"/>
    </row>
    <row r="115" spans="1:26" hidden="1">
      <c r="A115">
        <v>2159</v>
      </c>
      <c r="B115" t="s">
        <v>245</v>
      </c>
      <c r="C115" t="s">
        <v>246</v>
      </c>
      <c r="E115" t="s">
        <v>247</v>
      </c>
      <c r="F115" t="s">
        <v>442</v>
      </c>
      <c r="G115" s="182">
        <v>123.226</v>
      </c>
      <c r="H115">
        <v>62.4</v>
      </c>
      <c r="I115" t="s">
        <v>249</v>
      </c>
      <c r="J115" t="s">
        <v>250</v>
      </c>
      <c r="K115" t="s">
        <v>250</v>
      </c>
      <c r="L115">
        <v>1</v>
      </c>
      <c r="M115">
        <v>2</v>
      </c>
      <c r="N115" t="s">
        <v>251</v>
      </c>
      <c r="O115" t="s">
        <v>252</v>
      </c>
      <c r="P115" t="s">
        <v>253</v>
      </c>
      <c r="Q115" t="s">
        <v>254</v>
      </c>
      <c r="R115" t="s">
        <v>255</v>
      </c>
      <c r="S115" t="s">
        <v>256</v>
      </c>
      <c r="X115"/>
    </row>
    <row r="116" spans="1:26">
      <c r="A116">
        <v>2160</v>
      </c>
      <c r="B116" t="s">
        <v>245</v>
      </c>
      <c r="C116" t="s">
        <v>246</v>
      </c>
      <c r="E116" t="s">
        <v>247</v>
      </c>
      <c r="F116" t="s">
        <v>443</v>
      </c>
      <c r="G116" s="182">
        <v>163.441</v>
      </c>
      <c r="H116">
        <v>89.66</v>
      </c>
      <c r="I116" t="s">
        <v>249</v>
      </c>
      <c r="J116" t="s">
        <v>258</v>
      </c>
      <c r="K116" t="s">
        <v>258</v>
      </c>
      <c r="L116">
        <v>1</v>
      </c>
      <c r="M116">
        <v>3</v>
      </c>
      <c r="N116" t="s">
        <v>251</v>
      </c>
      <c r="O116" t="s">
        <v>252</v>
      </c>
      <c r="P116" t="s">
        <v>253</v>
      </c>
      <c r="Q116" t="s">
        <v>254</v>
      </c>
      <c r="R116" t="s">
        <v>255</v>
      </c>
      <c r="S116" t="s">
        <v>256</v>
      </c>
      <c r="U116">
        <v>895</v>
      </c>
      <c r="V116" t="s">
        <v>444</v>
      </c>
      <c r="W116">
        <v>5554672523</v>
      </c>
      <c r="X116" t="s">
        <v>445</v>
      </c>
      <c r="Y116" t="s">
        <v>261</v>
      </c>
      <c r="Z116" s="117">
        <v>1097503.5</v>
      </c>
    </row>
    <row r="117" spans="1:26">
      <c r="A117">
        <v>2161</v>
      </c>
      <c r="B117" t="s">
        <v>245</v>
      </c>
      <c r="C117" t="s">
        <v>246</v>
      </c>
      <c r="E117" t="s">
        <v>247</v>
      </c>
      <c r="F117" t="s">
        <v>446</v>
      </c>
      <c r="G117" s="182">
        <v>123.226</v>
      </c>
      <c r="H117">
        <v>62.4</v>
      </c>
      <c r="I117" t="s">
        <v>249</v>
      </c>
      <c r="J117" t="s">
        <v>258</v>
      </c>
      <c r="K117" t="s">
        <v>258</v>
      </c>
      <c r="L117">
        <v>1</v>
      </c>
      <c r="M117">
        <v>2</v>
      </c>
      <c r="N117" t="s">
        <v>251</v>
      </c>
      <c r="O117" t="s">
        <v>252</v>
      </c>
      <c r="P117" t="s">
        <v>253</v>
      </c>
      <c r="Q117" t="s">
        <v>254</v>
      </c>
      <c r="R117" t="s">
        <v>255</v>
      </c>
      <c r="S117" t="s">
        <v>256</v>
      </c>
      <c r="U117">
        <v>3007</v>
      </c>
      <c r="V117" t="s">
        <v>447</v>
      </c>
      <c r="W117">
        <v>20803257287</v>
      </c>
      <c r="X117" t="s">
        <v>448</v>
      </c>
      <c r="Y117" t="s">
        <v>261</v>
      </c>
      <c r="Z117" s="117">
        <v>706462</v>
      </c>
    </row>
    <row r="118" spans="1:26">
      <c r="A118">
        <v>2162</v>
      </c>
      <c r="B118" t="s">
        <v>245</v>
      </c>
      <c r="C118" t="s">
        <v>246</v>
      </c>
      <c r="E118" t="s">
        <v>247</v>
      </c>
      <c r="F118" t="s">
        <v>449</v>
      </c>
      <c r="G118" s="182">
        <v>163.91399999999999</v>
      </c>
      <c r="H118">
        <v>89.92</v>
      </c>
      <c r="I118" t="s">
        <v>249</v>
      </c>
      <c r="J118" t="s">
        <v>258</v>
      </c>
      <c r="K118" t="s">
        <v>258</v>
      </c>
      <c r="L118">
        <v>1</v>
      </c>
      <c r="M118">
        <v>3</v>
      </c>
      <c r="N118" t="s">
        <v>251</v>
      </c>
      <c r="O118" t="s">
        <v>252</v>
      </c>
      <c r="P118" t="s">
        <v>253</v>
      </c>
      <c r="Q118" t="s">
        <v>254</v>
      </c>
      <c r="R118" t="s">
        <v>255</v>
      </c>
      <c r="S118" t="s">
        <v>256</v>
      </c>
      <c r="U118">
        <v>3116</v>
      </c>
      <c r="V118" t="s">
        <v>450</v>
      </c>
      <c r="W118">
        <v>45361562831</v>
      </c>
      <c r="X118" t="s">
        <v>451</v>
      </c>
      <c r="Y118" t="s">
        <v>261</v>
      </c>
      <c r="Z118" s="117">
        <v>1107697</v>
      </c>
    </row>
    <row r="119" spans="1:26" hidden="1">
      <c r="A119">
        <v>2163</v>
      </c>
      <c r="B119" t="s">
        <v>245</v>
      </c>
      <c r="C119" t="s">
        <v>246</v>
      </c>
      <c r="E119" t="s">
        <v>247</v>
      </c>
      <c r="F119" t="s">
        <v>452</v>
      </c>
      <c r="G119" s="182">
        <v>164.63900000000001</v>
      </c>
      <c r="H119">
        <v>90.41</v>
      </c>
      <c r="I119" t="s">
        <v>249</v>
      </c>
      <c r="J119" t="s">
        <v>250</v>
      </c>
      <c r="K119" t="s">
        <v>250</v>
      </c>
      <c r="L119">
        <v>1</v>
      </c>
      <c r="M119">
        <v>3</v>
      </c>
      <c r="N119" t="s">
        <v>251</v>
      </c>
      <c r="O119" t="s">
        <v>252</v>
      </c>
      <c r="P119" t="s">
        <v>253</v>
      </c>
      <c r="Q119" t="s">
        <v>254</v>
      </c>
      <c r="R119" t="s">
        <v>255</v>
      </c>
      <c r="S119" t="s">
        <v>256</v>
      </c>
      <c r="X119"/>
    </row>
    <row r="120" spans="1:26" hidden="1">
      <c r="A120">
        <v>2164</v>
      </c>
      <c r="B120" t="s">
        <v>245</v>
      </c>
      <c r="C120" t="s">
        <v>246</v>
      </c>
      <c r="E120" t="s">
        <v>247</v>
      </c>
      <c r="F120" t="s">
        <v>453</v>
      </c>
      <c r="G120" s="182">
        <v>164.63900000000001</v>
      </c>
      <c r="H120">
        <v>90.41</v>
      </c>
      <c r="I120" t="s">
        <v>249</v>
      </c>
      <c r="J120" t="s">
        <v>250</v>
      </c>
      <c r="K120" t="s">
        <v>250</v>
      </c>
      <c r="L120">
        <v>1</v>
      </c>
      <c r="M120">
        <v>3</v>
      </c>
      <c r="N120" t="s">
        <v>251</v>
      </c>
      <c r="O120" t="s">
        <v>252</v>
      </c>
      <c r="P120" t="s">
        <v>253</v>
      </c>
      <c r="Q120" t="s">
        <v>254</v>
      </c>
      <c r="R120" t="s">
        <v>255</v>
      </c>
      <c r="S120" t="s">
        <v>256</v>
      </c>
      <c r="X120"/>
    </row>
    <row r="121" spans="1:26">
      <c r="A121">
        <v>2165</v>
      </c>
      <c r="B121" t="s">
        <v>245</v>
      </c>
      <c r="C121" t="s">
        <v>246</v>
      </c>
      <c r="E121" t="s">
        <v>247</v>
      </c>
      <c r="F121" t="s">
        <v>454</v>
      </c>
      <c r="G121" s="182">
        <v>163.441</v>
      </c>
      <c r="H121">
        <v>89.66</v>
      </c>
      <c r="I121" t="s">
        <v>249</v>
      </c>
      <c r="J121" t="s">
        <v>258</v>
      </c>
      <c r="K121" t="s">
        <v>258</v>
      </c>
      <c r="L121">
        <v>1</v>
      </c>
      <c r="M121">
        <v>3</v>
      </c>
      <c r="N121" t="s">
        <v>251</v>
      </c>
      <c r="O121" t="s">
        <v>252</v>
      </c>
      <c r="P121" t="s">
        <v>253</v>
      </c>
      <c r="Q121" t="s">
        <v>254</v>
      </c>
      <c r="R121" t="s">
        <v>255</v>
      </c>
      <c r="S121" t="s">
        <v>256</v>
      </c>
      <c r="U121">
        <v>3251</v>
      </c>
      <c r="V121" t="s">
        <v>455</v>
      </c>
      <c r="W121">
        <v>29237760892</v>
      </c>
      <c r="X121" t="s">
        <v>456</v>
      </c>
      <c r="Y121" t="s">
        <v>261</v>
      </c>
      <c r="Z121" s="117">
        <v>1092159.96</v>
      </c>
    </row>
    <row r="122" spans="1:26" hidden="1">
      <c r="A122">
        <v>2166</v>
      </c>
      <c r="B122" t="s">
        <v>245</v>
      </c>
      <c r="C122" t="s">
        <v>246</v>
      </c>
      <c r="E122" t="s">
        <v>247</v>
      </c>
      <c r="F122" t="s">
        <v>457</v>
      </c>
      <c r="G122" s="182">
        <v>164.63900000000001</v>
      </c>
      <c r="H122">
        <v>90.41</v>
      </c>
      <c r="I122" t="s">
        <v>249</v>
      </c>
      <c r="J122" t="s">
        <v>250</v>
      </c>
      <c r="K122" t="s">
        <v>250</v>
      </c>
      <c r="L122">
        <v>1</v>
      </c>
      <c r="M122">
        <v>3</v>
      </c>
      <c r="N122" t="s">
        <v>251</v>
      </c>
      <c r="O122" t="s">
        <v>252</v>
      </c>
      <c r="P122" t="s">
        <v>253</v>
      </c>
      <c r="Q122" t="s">
        <v>254</v>
      </c>
      <c r="R122" t="s">
        <v>255</v>
      </c>
      <c r="S122" t="s">
        <v>256</v>
      </c>
      <c r="X122"/>
    </row>
    <row r="123" spans="1:26">
      <c r="A123">
        <v>2167</v>
      </c>
      <c r="B123" t="s">
        <v>245</v>
      </c>
      <c r="C123" t="s">
        <v>246</v>
      </c>
      <c r="E123" t="s">
        <v>247</v>
      </c>
      <c r="F123" t="s">
        <v>458</v>
      </c>
      <c r="G123" s="182">
        <v>163.441</v>
      </c>
      <c r="H123">
        <v>89.66</v>
      </c>
      <c r="I123" t="s">
        <v>249</v>
      </c>
      <c r="J123" t="s">
        <v>258</v>
      </c>
      <c r="K123" t="s">
        <v>258</v>
      </c>
      <c r="L123">
        <v>1</v>
      </c>
      <c r="M123">
        <v>3</v>
      </c>
      <c r="N123" t="s">
        <v>251</v>
      </c>
      <c r="O123" t="s">
        <v>252</v>
      </c>
      <c r="P123" t="s">
        <v>253</v>
      </c>
      <c r="Q123" t="s">
        <v>254</v>
      </c>
      <c r="R123" t="s">
        <v>255</v>
      </c>
      <c r="S123" t="s">
        <v>256</v>
      </c>
      <c r="U123">
        <v>3297</v>
      </c>
      <c r="V123" t="s">
        <v>459</v>
      </c>
      <c r="W123">
        <v>32251158863</v>
      </c>
      <c r="X123" t="s">
        <v>460</v>
      </c>
      <c r="Y123" t="s">
        <v>261</v>
      </c>
      <c r="Z123" s="117">
        <v>1092424.5</v>
      </c>
    </row>
    <row r="124" spans="1:26">
      <c r="A124">
        <v>2168</v>
      </c>
      <c r="B124" t="s">
        <v>245</v>
      </c>
      <c r="C124" t="s">
        <v>246</v>
      </c>
      <c r="E124" t="s">
        <v>247</v>
      </c>
      <c r="F124" t="s">
        <v>461</v>
      </c>
      <c r="G124" s="182">
        <v>123.226</v>
      </c>
      <c r="H124">
        <v>62.4</v>
      </c>
      <c r="I124" t="s">
        <v>249</v>
      </c>
      <c r="J124" t="s">
        <v>258</v>
      </c>
      <c r="K124" t="s">
        <v>258</v>
      </c>
      <c r="L124">
        <v>1</v>
      </c>
      <c r="M124">
        <v>2</v>
      </c>
      <c r="N124" t="s">
        <v>251</v>
      </c>
      <c r="O124" t="s">
        <v>252</v>
      </c>
      <c r="P124" t="s">
        <v>253</v>
      </c>
      <c r="Q124" t="s">
        <v>254</v>
      </c>
      <c r="R124" t="s">
        <v>255</v>
      </c>
      <c r="S124" t="s">
        <v>256</v>
      </c>
      <c r="U124">
        <v>909</v>
      </c>
      <c r="V124" t="s">
        <v>462</v>
      </c>
      <c r="W124">
        <v>20546754821</v>
      </c>
      <c r="X124" t="s">
        <v>463</v>
      </c>
      <c r="Y124" t="s">
        <v>261</v>
      </c>
      <c r="Z124" s="117">
        <v>693396.33</v>
      </c>
    </row>
    <row r="125" spans="1:26">
      <c r="A125">
        <v>2169</v>
      </c>
      <c r="B125" t="s">
        <v>245</v>
      </c>
      <c r="C125" t="s">
        <v>246</v>
      </c>
      <c r="E125" t="s">
        <v>247</v>
      </c>
      <c r="F125" t="s">
        <v>464</v>
      </c>
      <c r="G125" s="182">
        <v>163.91399999999999</v>
      </c>
      <c r="H125">
        <v>89.92</v>
      </c>
      <c r="I125" t="s">
        <v>249</v>
      </c>
      <c r="J125" t="s">
        <v>258</v>
      </c>
      <c r="K125" t="s">
        <v>258</v>
      </c>
      <c r="L125">
        <v>1</v>
      </c>
      <c r="M125">
        <v>3</v>
      </c>
      <c r="N125" t="s">
        <v>251</v>
      </c>
      <c r="O125" t="s">
        <v>252</v>
      </c>
      <c r="P125" t="s">
        <v>253</v>
      </c>
      <c r="Q125" t="s">
        <v>254</v>
      </c>
      <c r="R125" t="s">
        <v>255</v>
      </c>
      <c r="S125" t="s">
        <v>256</v>
      </c>
      <c r="U125">
        <v>3084</v>
      </c>
      <c r="V125" t="s">
        <v>465</v>
      </c>
      <c r="W125">
        <v>14930000807</v>
      </c>
      <c r="X125" t="s">
        <v>466</v>
      </c>
      <c r="Y125" t="s">
        <v>261</v>
      </c>
      <c r="Z125" s="117">
        <v>1055812.29</v>
      </c>
    </row>
    <row r="126" spans="1:26" hidden="1">
      <c r="A126">
        <v>2170</v>
      </c>
      <c r="B126" t="s">
        <v>245</v>
      </c>
      <c r="C126" t="s">
        <v>246</v>
      </c>
      <c r="E126" t="s">
        <v>247</v>
      </c>
      <c r="F126" t="s">
        <v>467</v>
      </c>
      <c r="G126" s="182">
        <v>164.63900000000001</v>
      </c>
      <c r="H126">
        <v>90.41</v>
      </c>
      <c r="I126" t="s">
        <v>249</v>
      </c>
      <c r="J126" t="s">
        <v>250</v>
      </c>
      <c r="K126" t="s">
        <v>250</v>
      </c>
      <c r="L126">
        <v>1</v>
      </c>
      <c r="M126">
        <v>3</v>
      </c>
      <c r="N126" t="s">
        <v>251</v>
      </c>
      <c r="O126" t="s">
        <v>252</v>
      </c>
      <c r="P126" t="s">
        <v>253</v>
      </c>
      <c r="Q126" t="s">
        <v>254</v>
      </c>
      <c r="R126" t="s">
        <v>255</v>
      </c>
      <c r="S126" t="s">
        <v>256</v>
      </c>
      <c r="X126"/>
    </row>
    <row r="127" spans="1:26" hidden="1">
      <c r="A127">
        <v>2171</v>
      </c>
      <c r="B127" t="s">
        <v>245</v>
      </c>
      <c r="C127" t="s">
        <v>246</v>
      </c>
      <c r="E127" t="s">
        <v>247</v>
      </c>
      <c r="F127" t="s">
        <v>468</v>
      </c>
      <c r="G127" s="182">
        <v>164.63900000000001</v>
      </c>
      <c r="H127">
        <v>90.41</v>
      </c>
      <c r="I127" t="s">
        <v>249</v>
      </c>
      <c r="J127" t="s">
        <v>250</v>
      </c>
      <c r="K127" t="s">
        <v>250</v>
      </c>
      <c r="L127">
        <v>1</v>
      </c>
      <c r="M127">
        <v>3</v>
      </c>
      <c r="N127" t="s">
        <v>251</v>
      </c>
      <c r="O127" t="s">
        <v>252</v>
      </c>
      <c r="P127" t="s">
        <v>253</v>
      </c>
      <c r="Q127" t="s">
        <v>254</v>
      </c>
      <c r="R127" t="s">
        <v>255</v>
      </c>
      <c r="S127" t="s">
        <v>256</v>
      </c>
      <c r="X127"/>
    </row>
    <row r="128" spans="1:26" hidden="1">
      <c r="A128">
        <v>2172</v>
      </c>
      <c r="B128" t="s">
        <v>245</v>
      </c>
      <c r="C128" t="s">
        <v>246</v>
      </c>
      <c r="E128" t="s">
        <v>247</v>
      </c>
      <c r="F128" t="s">
        <v>469</v>
      </c>
      <c r="G128" s="182">
        <v>164.63900000000001</v>
      </c>
      <c r="H128">
        <v>90.41</v>
      </c>
      <c r="I128" t="s">
        <v>249</v>
      </c>
      <c r="J128" t="s">
        <v>250</v>
      </c>
      <c r="K128" t="s">
        <v>250</v>
      </c>
      <c r="L128">
        <v>1</v>
      </c>
      <c r="M128">
        <v>3</v>
      </c>
      <c r="N128" t="s">
        <v>251</v>
      </c>
      <c r="O128" t="s">
        <v>252</v>
      </c>
      <c r="P128" t="s">
        <v>253</v>
      </c>
      <c r="Q128" t="s">
        <v>254</v>
      </c>
      <c r="R128" t="s">
        <v>255</v>
      </c>
      <c r="S128" t="s">
        <v>256</v>
      </c>
      <c r="X128"/>
    </row>
    <row r="129" spans="1:26" hidden="1">
      <c r="A129">
        <v>2173</v>
      </c>
      <c r="B129" t="s">
        <v>245</v>
      </c>
      <c r="C129" t="s">
        <v>246</v>
      </c>
      <c r="E129" t="s">
        <v>247</v>
      </c>
      <c r="F129" t="s">
        <v>470</v>
      </c>
      <c r="G129" s="182">
        <v>164.63900000000001</v>
      </c>
      <c r="H129">
        <v>90.41</v>
      </c>
      <c r="I129" t="s">
        <v>249</v>
      </c>
      <c r="J129" t="s">
        <v>250</v>
      </c>
      <c r="K129" t="s">
        <v>250</v>
      </c>
      <c r="L129">
        <v>1</v>
      </c>
      <c r="M129">
        <v>3</v>
      </c>
      <c r="N129" t="s">
        <v>251</v>
      </c>
      <c r="O129" t="s">
        <v>252</v>
      </c>
      <c r="P129" t="s">
        <v>253</v>
      </c>
      <c r="Q129" t="s">
        <v>254</v>
      </c>
      <c r="R129" t="s">
        <v>255</v>
      </c>
      <c r="S129" t="s">
        <v>256</v>
      </c>
      <c r="X129"/>
    </row>
    <row r="130" spans="1:26">
      <c r="A130">
        <v>2174</v>
      </c>
      <c r="B130" t="s">
        <v>245</v>
      </c>
      <c r="C130" t="s">
        <v>246</v>
      </c>
      <c r="E130" t="s">
        <v>247</v>
      </c>
      <c r="F130" t="s">
        <v>471</v>
      </c>
      <c r="G130" s="182">
        <v>163.441</v>
      </c>
      <c r="H130">
        <v>89.66</v>
      </c>
      <c r="I130" t="s">
        <v>249</v>
      </c>
      <c r="J130" t="s">
        <v>258</v>
      </c>
      <c r="K130" t="s">
        <v>258</v>
      </c>
      <c r="L130">
        <v>1</v>
      </c>
      <c r="M130">
        <v>3</v>
      </c>
      <c r="N130" t="s">
        <v>251</v>
      </c>
      <c r="O130" t="s">
        <v>252</v>
      </c>
      <c r="P130" t="s">
        <v>253</v>
      </c>
      <c r="Q130" t="s">
        <v>254</v>
      </c>
      <c r="R130" t="s">
        <v>255</v>
      </c>
      <c r="S130" t="s">
        <v>256</v>
      </c>
      <c r="U130">
        <v>866</v>
      </c>
      <c r="V130" t="s">
        <v>472</v>
      </c>
      <c r="W130">
        <v>12456538730</v>
      </c>
      <c r="X130" t="s">
        <v>473</v>
      </c>
      <c r="Y130" t="s">
        <v>261</v>
      </c>
      <c r="Z130" s="117">
        <v>1080311.6499999999</v>
      </c>
    </row>
    <row r="131" spans="1:26">
      <c r="A131">
        <v>2175</v>
      </c>
      <c r="B131" t="s">
        <v>245</v>
      </c>
      <c r="C131" t="s">
        <v>246</v>
      </c>
      <c r="E131" t="s">
        <v>247</v>
      </c>
      <c r="F131" t="s">
        <v>474</v>
      </c>
      <c r="G131" s="182">
        <v>123.226</v>
      </c>
      <c r="H131">
        <v>62.4</v>
      </c>
      <c r="I131" t="s">
        <v>249</v>
      </c>
      <c r="J131" t="s">
        <v>258</v>
      </c>
      <c r="K131" t="s">
        <v>258</v>
      </c>
      <c r="L131">
        <v>1</v>
      </c>
      <c r="M131">
        <v>2</v>
      </c>
      <c r="N131" t="s">
        <v>251</v>
      </c>
      <c r="O131" t="s">
        <v>252</v>
      </c>
      <c r="P131" t="s">
        <v>253</v>
      </c>
      <c r="Q131" t="s">
        <v>254</v>
      </c>
      <c r="R131" t="s">
        <v>255</v>
      </c>
      <c r="S131" t="s">
        <v>256</v>
      </c>
      <c r="U131">
        <v>1929</v>
      </c>
      <c r="V131" t="s">
        <v>475</v>
      </c>
      <c r="W131">
        <v>23464325806</v>
      </c>
      <c r="X131" t="s">
        <v>310</v>
      </c>
      <c r="Y131" t="s">
        <v>261</v>
      </c>
      <c r="Z131" s="117">
        <v>694531.56</v>
      </c>
    </row>
    <row r="132" spans="1:26">
      <c r="A132">
        <v>2176</v>
      </c>
      <c r="B132" t="s">
        <v>245</v>
      </c>
      <c r="C132" t="s">
        <v>246</v>
      </c>
      <c r="E132" t="s">
        <v>247</v>
      </c>
      <c r="F132" t="s">
        <v>476</v>
      </c>
      <c r="G132" s="182">
        <v>163.91399999999999</v>
      </c>
      <c r="H132">
        <v>89.92</v>
      </c>
      <c r="I132" t="s">
        <v>249</v>
      </c>
      <c r="J132" t="s">
        <v>258</v>
      </c>
      <c r="K132" t="s">
        <v>258</v>
      </c>
      <c r="L132">
        <v>1</v>
      </c>
      <c r="M132">
        <v>3</v>
      </c>
      <c r="N132" t="s">
        <v>251</v>
      </c>
      <c r="O132" t="s">
        <v>252</v>
      </c>
      <c r="P132" t="s">
        <v>253</v>
      </c>
      <c r="Q132" t="s">
        <v>254</v>
      </c>
      <c r="R132" t="s">
        <v>255</v>
      </c>
      <c r="S132" t="s">
        <v>256</v>
      </c>
      <c r="U132">
        <v>3066</v>
      </c>
      <c r="V132" t="s">
        <v>477</v>
      </c>
      <c r="W132">
        <v>43091950832</v>
      </c>
      <c r="X132" t="s">
        <v>478</v>
      </c>
      <c r="Y132" t="s">
        <v>261</v>
      </c>
      <c r="Z132" s="117">
        <v>1043766</v>
      </c>
    </row>
    <row r="133" spans="1:26" hidden="1">
      <c r="A133">
        <v>2177</v>
      </c>
      <c r="B133" t="s">
        <v>245</v>
      </c>
      <c r="C133" t="s">
        <v>246</v>
      </c>
      <c r="E133" t="s">
        <v>247</v>
      </c>
      <c r="F133" t="s">
        <v>479</v>
      </c>
      <c r="G133" s="182">
        <v>164.63900000000001</v>
      </c>
      <c r="H133">
        <v>90.41</v>
      </c>
      <c r="I133" t="s">
        <v>249</v>
      </c>
      <c r="J133" t="s">
        <v>250</v>
      </c>
      <c r="K133" t="s">
        <v>250</v>
      </c>
      <c r="L133">
        <v>1</v>
      </c>
      <c r="M133">
        <v>3</v>
      </c>
      <c r="N133" t="s">
        <v>251</v>
      </c>
      <c r="O133" t="s">
        <v>252</v>
      </c>
      <c r="P133" t="s">
        <v>253</v>
      </c>
      <c r="Q133" t="s">
        <v>254</v>
      </c>
      <c r="R133" t="s">
        <v>255</v>
      </c>
      <c r="S133" t="s">
        <v>256</v>
      </c>
      <c r="X133"/>
    </row>
    <row r="134" spans="1:26">
      <c r="A134">
        <v>2178</v>
      </c>
      <c r="B134" t="s">
        <v>245</v>
      </c>
      <c r="C134" t="s">
        <v>246</v>
      </c>
      <c r="E134" t="s">
        <v>247</v>
      </c>
      <c r="F134" t="s">
        <v>480</v>
      </c>
      <c r="G134" s="182">
        <v>163.91399999999999</v>
      </c>
      <c r="H134">
        <v>89.92</v>
      </c>
      <c r="I134" t="s">
        <v>249</v>
      </c>
      <c r="J134" t="s">
        <v>258</v>
      </c>
      <c r="K134" t="s">
        <v>258</v>
      </c>
      <c r="L134">
        <v>1</v>
      </c>
      <c r="M134">
        <v>3</v>
      </c>
      <c r="N134" t="s">
        <v>251</v>
      </c>
      <c r="O134" t="s">
        <v>252</v>
      </c>
      <c r="P134" t="s">
        <v>253</v>
      </c>
      <c r="Q134" t="s">
        <v>254</v>
      </c>
      <c r="R134" t="s">
        <v>255</v>
      </c>
      <c r="S134" t="s">
        <v>256</v>
      </c>
      <c r="U134">
        <v>3003</v>
      </c>
      <c r="V134" t="s">
        <v>481</v>
      </c>
      <c r="W134">
        <v>44329480867</v>
      </c>
      <c r="X134" t="s">
        <v>482</v>
      </c>
      <c r="Y134" t="s">
        <v>261</v>
      </c>
      <c r="Z134" s="117">
        <v>938705</v>
      </c>
    </row>
    <row r="135" spans="1:26" hidden="1">
      <c r="A135">
        <v>2179</v>
      </c>
      <c r="B135" t="s">
        <v>245</v>
      </c>
      <c r="C135" t="s">
        <v>246</v>
      </c>
      <c r="E135" t="s">
        <v>247</v>
      </c>
      <c r="F135" t="s">
        <v>483</v>
      </c>
      <c r="G135" s="182">
        <v>164.63900000000001</v>
      </c>
      <c r="H135">
        <v>90.41</v>
      </c>
      <c r="I135" t="s">
        <v>249</v>
      </c>
      <c r="J135" t="s">
        <v>250</v>
      </c>
      <c r="K135" t="s">
        <v>250</v>
      </c>
      <c r="L135">
        <v>1</v>
      </c>
      <c r="M135">
        <v>3</v>
      </c>
      <c r="N135" t="s">
        <v>251</v>
      </c>
      <c r="O135" t="s">
        <v>252</v>
      </c>
      <c r="P135" t="s">
        <v>253</v>
      </c>
      <c r="Q135" t="s">
        <v>254</v>
      </c>
      <c r="R135" t="s">
        <v>255</v>
      </c>
      <c r="S135" t="s">
        <v>256</v>
      </c>
      <c r="X135"/>
    </row>
    <row r="136" spans="1:26" hidden="1">
      <c r="A136">
        <v>2180</v>
      </c>
      <c r="B136" t="s">
        <v>245</v>
      </c>
      <c r="C136" t="s">
        <v>246</v>
      </c>
      <c r="E136" t="s">
        <v>247</v>
      </c>
      <c r="F136" t="s">
        <v>484</v>
      </c>
      <c r="G136" s="182">
        <v>164.63900000000001</v>
      </c>
      <c r="H136">
        <v>90.41</v>
      </c>
      <c r="I136" t="s">
        <v>249</v>
      </c>
      <c r="J136" t="s">
        <v>250</v>
      </c>
      <c r="K136" t="s">
        <v>250</v>
      </c>
      <c r="L136">
        <v>1</v>
      </c>
      <c r="M136">
        <v>3</v>
      </c>
      <c r="N136" t="s">
        <v>251</v>
      </c>
      <c r="O136" t="s">
        <v>252</v>
      </c>
      <c r="P136" t="s">
        <v>253</v>
      </c>
      <c r="Q136" t="s">
        <v>254</v>
      </c>
      <c r="R136" t="s">
        <v>255</v>
      </c>
      <c r="S136" t="s">
        <v>256</v>
      </c>
      <c r="X136"/>
    </row>
    <row r="137" spans="1:26">
      <c r="A137">
        <v>2181</v>
      </c>
      <c r="B137" t="s">
        <v>245</v>
      </c>
      <c r="C137" t="s">
        <v>246</v>
      </c>
      <c r="E137" t="s">
        <v>247</v>
      </c>
      <c r="F137" t="s">
        <v>485</v>
      </c>
      <c r="G137" s="182">
        <v>163.441</v>
      </c>
      <c r="H137">
        <v>89.66</v>
      </c>
      <c r="I137" t="s">
        <v>249</v>
      </c>
      <c r="J137" t="s">
        <v>258</v>
      </c>
      <c r="K137" t="s">
        <v>258</v>
      </c>
      <c r="L137">
        <v>1</v>
      </c>
      <c r="M137">
        <v>3</v>
      </c>
      <c r="N137" t="s">
        <v>251</v>
      </c>
      <c r="O137" t="s">
        <v>252</v>
      </c>
      <c r="P137" t="s">
        <v>253</v>
      </c>
      <c r="Q137" t="s">
        <v>254</v>
      </c>
      <c r="R137" t="s">
        <v>255</v>
      </c>
      <c r="S137" t="s">
        <v>256</v>
      </c>
      <c r="U137">
        <v>836</v>
      </c>
      <c r="V137" t="s">
        <v>486</v>
      </c>
      <c r="W137">
        <v>34481253851</v>
      </c>
      <c r="X137" t="s">
        <v>487</v>
      </c>
      <c r="Y137" t="s">
        <v>261</v>
      </c>
      <c r="Z137" s="117">
        <v>1028279.53</v>
      </c>
    </row>
    <row r="138" spans="1:26">
      <c r="A138">
        <v>2182</v>
      </c>
      <c r="B138" t="s">
        <v>245</v>
      </c>
      <c r="C138" t="s">
        <v>246</v>
      </c>
      <c r="E138" t="s">
        <v>247</v>
      </c>
      <c r="F138" t="s">
        <v>488</v>
      </c>
      <c r="G138" s="182">
        <v>123.226</v>
      </c>
      <c r="H138">
        <v>62.4</v>
      </c>
      <c r="I138" t="s">
        <v>249</v>
      </c>
      <c r="J138" t="s">
        <v>258</v>
      </c>
      <c r="K138" t="s">
        <v>258</v>
      </c>
      <c r="L138">
        <v>1</v>
      </c>
      <c r="M138">
        <v>2</v>
      </c>
      <c r="N138" t="s">
        <v>251</v>
      </c>
      <c r="O138" t="s">
        <v>252</v>
      </c>
      <c r="P138" t="s">
        <v>253</v>
      </c>
      <c r="Q138" t="s">
        <v>254</v>
      </c>
      <c r="R138" t="s">
        <v>255</v>
      </c>
      <c r="S138" t="s">
        <v>256</v>
      </c>
      <c r="U138">
        <v>3134</v>
      </c>
      <c r="V138" t="s">
        <v>489</v>
      </c>
      <c r="W138">
        <v>11662976836</v>
      </c>
      <c r="X138" t="s">
        <v>490</v>
      </c>
      <c r="Y138" t="s">
        <v>261</v>
      </c>
      <c r="Z138" s="117">
        <v>747900</v>
      </c>
    </row>
    <row r="139" spans="1:26">
      <c r="A139">
        <v>2183</v>
      </c>
      <c r="B139" t="s">
        <v>245</v>
      </c>
      <c r="C139" t="s">
        <v>246</v>
      </c>
      <c r="E139" t="s">
        <v>247</v>
      </c>
      <c r="F139" t="s">
        <v>491</v>
      </c>
      <c r="G139" s="182">
        <v>163.91399999999999</v>
      </c>
      <c r="H139">
        <v>89.92</v>
      </c>
      <c r="I139" t="s">
        <v>249</v>
      </c>
      <c r="J139" t="s">
        <v>258</v>
      </c>
      <c r="K139" t="s">
        <v>258</v>
      </c>
      <c r="L139">
        <v>1</v>
      </c>
      <c r="M139">
        <v>3</v>
      </c>
      <c r="N139" t="s">
        <v>251</v>
      </c>
      <c r="O139" t="s">
        <v>252</v>
      </c>
      <c r="P139" t="s">
        <v>253</v>
      </c>
      <c r="Q139" t="s">
        <v>254</v>
      </c>
      <c r="R139" t="s">
        <v>255</v>
      </c>
      <c r="S139" t="s">
        <v>256</v>
      </c>
      <c r="U139">
        <v>3057</v>
      </c>
      <c r="V139" t="s">
        <v>492</v>
      </c>
      <c r="W139">
        <v>6707994913</v>
      </c>
      <c r="X139" t="s">
        <v>493</v>
      </c>
      <c r="Y139" t="s">
        <v>261</v>
      </c>
      <c r="Z139" s="117">
        <v>1060038.26</v>
      </c>
    </row>
    <row r="140" spans="1:26">
      <c r="A140">
        <v>2184</v>
      </c>
      <c r="B140" t="s">
        <v>245</v>
      </c>
      <c r="C140" t="s">
        <v>246</v>
      </c>
      <c r="E140" t="s">
        <v>247</v>
      </c>
      <c r="F140" t="s">
        <v>494</v>
      </c>
      <c r="G140" s="182">
        <v>123.226</v>
      </c>
      <c r="H140">
        <v>62.4</v>
      </c>
      <c r="I140" t="s">
        <v>249</v>
      </c>
      <c r="J140" t="s">
        <v>258</v>
      </c>
      <c r="K140" t="s">
        <v>258</v>
      </c>
      <c r="L140">
        <v>1</v>
      </c>
      <c r="M140">
        <v>2</v>
      </c>
      <c r="N140" t="s">
        <v>251</v>
      </c>
      <c r="O140" t="s">
        <v>252</v>
      </c>
      <c r="P140" t="s">
        <v>253</v>
      </c>
      <c r="Q140" t="s">
        <v>254</v>
      </c>
      <c r="R140" t="s">
        <v>255</v>
      </c>
      <c r="S140" t="s">
        <v>256</v>
      </c>
      <c r="U140">
        <v>3160</v>
      </c>
      <c r="V140" t="s">
        <v>495</v>
      </c>
      <c r="W140">
        <v>31965134831</v>
      </c>
      <c r="X140" t="s">
        <v>496</v>
      </c>
      <c r="Y140" t="s">
        <v>261</v>
      </c>
      <c r="Z140" s="117">
        <v>732375</v>
      </c>
    </row>
    <row r="141" spans="1:26">
      <c r="A141">
        <v>2185</v>
      </c>
      <c r="B141" t="s">
        <v>245</v>
      </c>
      <c r="C141" t="s">
        <v>246</v>
      </c>
      <c r="E141" t="s">
        <v>247</v>
      </c>
      <c r="F141" t="s">
        <v>497</v>
      </c>
      <c r="G141" s="182">
        <v>163.91399999999999</v>
      </c>
      <c r="H141">
        <v>89.92</v>
      </c>
      <c r="I141" t="s">
        <v>249</v>
      </c>
      <c r="J141" t="s">
        <v>258</v>
      </c>
      <c r="K141" t="s">
        <v>258</v>
      </c>
      <c r="L141">
        <v>1</v>
      </c>
      <c r="M141">
        <v>3</v>
      </c>
      <c r="N141" t="s">
        <v>251</v>
      </c>
      <c r="O141" t="s">
        <v>252</v>
      </c>
      <c r="P141" t="s">
        <v>253</v>
      </c>
      <c r="Q141" t="s">
        <v>254</v>
      </c>
      <c r="R141" t="s">
        <v>255</v>
      </c>
      <c r="S141" t="s">
        <v>256</v>
      </c>
      <c r="U141">
        <v>3023</v>
      </c>
      <c r="V141" t="s">
        <v>498</v>
      </c>
      <c r="W141">
        <v>22067155890</v>
      </c>
      <c r="X141" t="s">
        <v>499</v>
      </c>
      <c r="Y141" t="s">
        <v>261</v>
      </c>
      <c r="Z141" s="117">
        <v>1036175</v>
      </c>
    </row>
    <row r="142" spans="1:26" hidden="1">
      <c r="A142">
        <v>2186</v>
      </c>
      <c r="B142" t="s">
        <v>245</v>
      </c>
      <c r="C142" t="s">
        <v>246</v>
      </c>
      <c r="E142" t="s">
        <v>247</v>
      </c>
      <c r="F142" t="s">
        <v>500</v>
      </c>
      <c r="G142" s="182">
        <v>164.63900000000001</v>
      </c>
      <c r="H142">
        <v>90.41</v>
      </c>
      <c r="I142" t="s">
        <v>249</v>
      </c>
      <c r="J142" t="s">
        <v>250</v>
      </c>
      <c r="K142" t="s">
        <v>250</v>
      </c>
      <c r="L142">
        <v>1</v>
      </c>
      <c r="M142">
        <v>3</v>
      </c>
      <c r="N142" t="s">
        <v>251</v>
      </c>
      <c r="O142" t="s">
        <v>252</v>
      </c>
      <c r="P142" t="s">
        <v>253</v>
      </c>
      <c r="Q142" t="s">
        <v>254</v>
      </c>
      <c r="R142" t="s">
        <v>255</v>
      </c>
      <c r="S142" t="s">
        <v>256</v>
      </c>
      <c r="X142"/>
    </row>
    <row r="143" spans="1:26" hidden="1">
      <c r="A143">
        <v>2187</v>
      </c>
      <c r="B143" t="s">
        <v>245</v>
      </c>
      <c r="C143" t="s">
        <v>246</v>
      </c>
      <c r="E143" t="s">
        <v>247</v>
      </c>
      <c r="F143" t="s">
        <v>501</v>
      </c>
      <c r="G143" s="182">
        <v>164.63900000000001</v>
      </c>
      <c r="H143">
        <v>90.41</v>
      </c>
      <c r="I143" t="s">
        <v>249</v>
      </c>
      <c r="J143" t="s">
        <v>250</v>
      </c>
      <c r="K143" t="s">
        <v>250</v>
      </c>
      <c r="L143">
        <v>1</v>
      </c>
      <c r="M143">
        <v>3</v>
      </c>
      <c r="N143" t="s">
        <v>251</v>
      </c>
      <c r="O143" t="s">
        <v>252</v>
      </c>
      <c r="P143" t="s">
        <v>253</v>
      </c>
      <c r="Q143" t="s">
        <v>254</v>
      </c>
      <c r="R143" t="s">
        <v>255</v>
      </c>
      <c r="S143" t="s">
        <v>256</v>
      </c>
      <c r="X143"/>
    </row>
    <row r="144" spans="1:26">
      <c r="A144">
        <v>2188</v>
      </c>
      <c r="B144" t="s">
        <v>245</v>
      </c>
      <c r="C144" t="s">
        <v>246</v>
      </c>
      <c r="E144" t="s">
        <v>247</v>
      </c>
      <c r="F144" t="s">
        <v>502</v>
      </c>
      <c r="G144" s="182">
        <v>163.441</v>
      </c>
      <c r="H144">
        <v>89.66</v>
      </c>
      <c r="I144" t="s">
        <v>249</v>
      </c>
      <c r="J144" t="s">
        <v>258</v>
      </c>
      <c r="K144" t="s">
        <v>258</v>
      </c>
      <c r="L144">
        <v>1</v>
      </c>
      <c r="M144">
        <v>3</v>
      </c>
      <c r="N144" t="s">
        <v>251</v>
      </c>
      <c r="O144" t="s">
        <v>252</v>
      </c>
      <c r="P144" t="s">
        <v>253</v>
      </c>
      <c r="Q144" t="s">
        <v>254</v>
      </c>
      <c r="R144" t="s">
        <v>255</v>
      </c>
      <c r="S144" t="s">
        <v>256</v>
      </c>
      <c r="U144">
        <v>827</v>
      </c>
      <c r="V144" t="s">
        <v>503</v>
      </c>
      <c r="W144">
        <v>10583469620</v>
      </c>
      <c r="X144" t="s">
        <v>504</v>
      </c>
      <c r="Y144" t="s">
        <v>261</v>
      </c>
      <c r="Z144" s="117">
        <v>875000</v>
      </c>
    </row>
    <row r="145" spans="1:26">
      <c r="A145">
        <v>2189</v>
      </c>
      <c r="B145" t="s">
        <v>245</v>
      </c>
      <c r="C145" t="s">
        <v>246</v>
      </c>
      <c r="E145" t="s">
        <v>247</v>
      </c>
      <c r="F145" t="s">
        <v>505</v>
      </c>
      <c r="G145" s="182">
        <v>123.226</v>
      </c>
      <c r="H145">
        <v>62.4</v>
      </c>
      <c r="I145" t="s">
        <v>249</v>
      </c>
      <c r="J145" t="s">
        <v>258</v>
      </c>
      <c r="K145" t="s">
        <v>258</v>
      </c>
      <c r="L145">
        <v>1</v>
      </c>
      <c r="M145">
        <v>2</v>
      </c>
      <c r="N145" t="s">
        <v>251</v>
      </c>
      <c r="O145" t="s">
        <v>252</v>
      </c>
      <c r="P145" t="s">
        <v>253</v>
      </c>
      <c r="Q145" t="s">
        <v>254</v>
      </c>
      <c r="R145" t="s">
        <v>255</v>
      </c>
      <c r="S145" t="s">
        <v>256</v>
      </c>
      <c r="U145">
        <v>3170</v>
      </c>
      <c r="V145" t="s">
        <v>506</v>
      </c>
      <c r="W145">
        <v>18279865810</v>
      </c>
      <c r="X145" t="s">
        <v>507</v>
      </c>
      <c r="Y145" t="s">
        <v>261</v>
      </c>
      <c r="Z145" s="117">
        <v>707082</v>
      </c>
    </row>
    <row r="146" spans="1:26">
      <c r="A146">
        <v>2190</v>
      </c>
      <c r="B146" t="s">
        <v>245</v>
      </c>
      <c r="C146" t="s">
        <v>246</v>
      </c>
      <c r="E146" t="s">
        <v>247</v>
      </c>
      <c r="F146" t="s">
        <v>508</v>
      </c>
      <c r="G146" s="182">
        <v>163.441</v>
      </c>
      <c r="H146">
        <v>89.66</v>
      </c>
      <c r="I146" t="s">
        <v>249</v>
      </c>
      <c r="J146" t="s">
        <v>258</v>
      </c>
      <c r="K146" t="s">
        <v>258</v>
      </c>
      <c r="L146">
        <v>1</v>
      </c>
      <c r="M146">
        <v>3</v>
      </c>
      <c r="N146" t="s">
        <v>251</v>
      </c>
      <c r="O146" t="s">
        <v>252</v>
      </c>
      <c r="P146" t="s">
        <v>253</v>
      </c>
      <c r="Q146" t="s">
        <v>254</v>
      </c>
      <c r="R146" t="s">
        <v>255</v>
      </c>
      <c r="S146" t="s">
        <v>256</v>
      </c>
      <c r="U146">
        <v>821</v>
      </c>
      <c r="V146" t="s">
        <v>509</v>
      </c>
      <c r="W146">
        <v>11916718795</v>
      </c>
      <c r="X146" t="s">
        <v>264</v>
      </c>
      <c r="Y146" t="s">
        <v>261</v>
      </c>
      <c r="Z146" s="117">
        <v>1024124.55</v>
      </c>
    </row>
    <row r="147" spans="1:26">
      <c r="A147">
        <v>2191</v>
      </c>
      <c r="B147" t="s">
        <v>245</v>
      </c>
      <c r="C147" t="s">
        <v>246</v>
      </c>
      <c r="E147" t="s">
        <v>247</v>
      </c>
      <c r="F147" t="s">
        <v>510</v>
      </c>
      <c r="G147" s="182">
        <v>123.226</v>
      </c>
      <c r="H147">
        <v>62.4</v>
      </c>
      <c r="I147" t="s">
        <v>271</v>
      </c>
      <c r="J147" t="s">
        <v>272</v>
      </c>
      <c r="K147" t="s">
        <v>258</v>
      </c>
      <c r="L147">
        <v>1</v>
      </c>
      <c r="M147">
        <v>2</v>
      </c>
      <c r="N147" t="s">
        <v>251</v>
      </c>
      <c r="O147" t="s">
        <v>252</v>
      </c>
      <c r="P147" t="s">
        <v>253</v>
      </c>
      <c r="Q147" t="s">
        <v>254</v>
      </c>
      <c r="R147" t="s">
        <v>255</v>
      </c>
      <c r="S147" t="s">
        <v>256</v>
      </c>
      <c r="U147">
        <v>843</v>
      </c>
      <c r="V147" t="s">
        <v>511</v>
      </c>
      <c r="W147">
        <v>40689353863</v>
      </c>
      <c r="X147" t="s">
        <v>512</v>
      </c>
      <c r="Y147" t="s">
        <v>261</v>
      </c>
      <c r="Z147" s="117">
        <v>598727.25</v>
      </c>
    </row>
    <row r="148" spans="1:26">
      <c r="A148">
        <v>2192</v>
      </c>
      <c r="B148" t="s">
        <v>245</v>
      </c>
      <c r="C148" t="s">
        <v>246</v>
      </c>
      <c r="E148" t="s">
        <v>247</v>
      </c>
      <c r="F148" t="s">
        <v>513</v>
      </c>
      <c r="G148" s="182">
        <v>163.91399999999999</v>
      </c>
      <c r="H148">
        <v>89.92</v>
      </c>
      <c r="I148" t="s">
        <v>249</v>
      </c>
      <c r="J148" t="s">
        <v>258</v>
      </c>
      <c r="K148" t="s">
        <v>258</v>
      </c>
      <c r="L148">
        <v>1</v>
      </c>
      <c r="M148">
        <v>3</v>
      </c>
      <c r="N148" t="s">
        <v>251</v>
      </c>
      <c r="O148" t="s">
        <v>252</v>
      </c>
      <c r="P148" t="s">
        <v>253</v>
      </c>
      <c r="Q148" t="s">
        <v>254</v>
      </c>
      <c r="R148" t="s">
        <v>255</v>
      </c>
      <c r="S148" t="s">
        <v>256</v>
      </c>
      <c r="U148">
        <v>2938</v>
      </c>
      <c r="V148" t="s">
        <v>514</v>
      </c>
      <c r="W148">
        <v>36519117803</v>
      </c>
      <c r="X148" t="s">
        <v>515</v>
      </c>
      <c r="Y148" t="s">
        <v>261</v>
      </c>
      <c r="Z148" s="117">
        <v>1046089.75</v>
      </c>
    </row>
    <row r="149" spans="1:26">
      <c r="A149">
        <v>2193</v>
      </c>
      <c r="B149" t="s">
        <v>245</v>
      </c>
      <c r="C149" t="s">
        <v>246</v>
      </c>
      <c r="E149" t="s">
        <v>247</v>
      </c>
      <c r="F149" t="s">
        <v>516</v>
      </c>
      <c r="G149" s="182">
        <v>164.63900000000001</v>
      </c>
      <c r="H149">
        <v>90.41</v>
      </c>
      <c r="I149" t="s">
        <v>249</v>
      </c>
      <c r="J149" t="s">
        <v>258</v>
      </c>
      <c r="K149" t="s">
        <v>258</v>
      </c>
      <c r="L149">
        <v>1</v>
      </c>
      <c r="M149">
        <v>3</v>
      </c>
      <c r="N149" t="s">
        <v>251</v>
      </c>
      <c r="O149" t="s">
        <v>252</v>
      </c>
      <c r="P149" t="s">
        <v>253</v>
      </c>
      <c r="Q149" t="s">
        <v>254</v>
      </c>
      <c r="R149" t="s">
        <v>255</v>
      </c>
      <c r="S149" t="s">
        <v>256</v>
      </c>
      <c r="U149">
        <v>3173</v>
      </c>
      <c r="V149" t="s">
        <v>517</v>
      </c>
      <c r="W149">
        <v>30490474888</v>
      </c>
      <c r="X149" t="s">
        <v>518</v>
      </c>
      <c r="Y149" t="s">
        <v>261</v>
      </c>
      <c r="Z149" s="117">
        <v>1025368</v>
      </c>
    </row>
    <row r="150" spans="1:26" hidden="1">
      <c r="A150">
        <v>2194</v>
      </c>
      <c r="B150" t="s">
        <v>245</v>
      </c>
      <c r="C150" t="s">
        <v>246</v>
      </c>
      <c r="E150" t="s">
        <v>247</v>
      </c>
      <c r="F150" t="s">
        <v>519</v>
      </c>
      <c r="G150" s="182">
        <v>164.63900000000001</v>
      </c>
      <c r="H150">
        <v>90.41</v>
      </c>
      <c r="I150" t="s">
        <v>249</v>
      </c>
      <c r="J150" t="s">
        <v>250</v>
      </c>
      <c r="K150" t="s">
        <v>250</v>
      </c>
      <c r="L150">
        <v>1</v>
      </c>
      <c r="M150">
        <v>3</v>
      </c>
      <c r="N150" t="s">
        <v>251</v>
      </c>
      <c r="O150" t="s">
        <v>252</v>
      </c>
      <c r="P150" t="s">
        <v>253</v>
      </c>
      <c r="Q150" t="s">
        <v>254</v>
      </c>
      <c r="R150" t="s">
        <v>255</v>
      </c>
      <c r="S150" t="s">
        <v>256</v>
      </c>
      <c r="X150"/>
    </row>
    <row r="151" spans="1:26">
      <c r="A151">
        <v>2195</v>
      </c>
      <c r="B151" t="s">
        <v>245</v>
      </c>
      <c r="C151" t="s">
        <v>246</v>
      </c>
      <c r="E151" t="s">
        <v>247</v>
      </c>
      <c r="F151" t="s">
        <v>520</v>
      </c>
      <c r="G151" s="182">
        <v>163.441</v>
      </c>
      <c r="H151">
        <v>89.66</v>
      </c>
      <c r="I151" t="s">
        <v>249</v>
      </c>
      <c r="J151" t="s">
        <v>258</v>
      </c>
      <c r="K151" t="s">
        <v>258</v>
      </c>
      <c r="L151">
        <v>1</v>
      </c>
      <c r="M151">
        <v>3</v>
      </c>
      <c r="N151" t="s">
        <v>251</v>
      </c>
      <c r="O151" t="s">
        <v>252</v>
      </c>
      <c r="P151" t="s">
        <v>253</v>
      </c>
      <c r="Q151" t="s">
        <v>254</v>
      </c>
      <c r="R151" t="s">
        <v>255</v>
      </c>
      <c r="S151" t="s">
        <v>256</v>
      </c>
      <c r="U151">
        <v>859</v>
      </c>
      <c r="V151" t="s">
        <v>521</v>
      </c>
      <c r="W151">
        <v>35831648818</v>
      </c>
      <c r="X151" t="s">
        <v>522</v>
      </c>
      <c r="Y151" t="s">
        <v>261</v>
      </c>
      <c r="Z151" s="117">
        <v>1006928.02</v>
      </c>
    </row>
    <row r="152" spans="1:26">
      <c r="G152" s="182"/>
      <c r="X152"/>
    </row>
    <row r="153" spans="1:26">
      <c r="G153" s="182"/>
      <c r="X153"/>
    </row>
    <row r="154" spans="1:26">
      <c r="G154" s="182"/>
      <c r="X154"/>
    </row>
    <row r="155" spans="1:26">
      <c r="G155" s="182"/>
      <c r="X155"/>
    </row>
    <row r="156" spans="1:26">
      <c r="G156" s="182"/>
      <c r="X156"/>
    </row>
    <row r="157" spans="1:26">
      <c r="G157" s="182"/>
      <c r="X157"/>
    </row>
    <row r="158" spans="1:26">
      <c r="G158" s="182"/>
      <c r="X158"/>
    </row>
    <row r="159" spans="1:26">
      <c r="G159" s="182"/>
      <c r="X159"/>
    </row>
    <row r="160" spans="1:26">
      <c r="G160" s="182"/>
      <c r="X160"/>
    </row>
    <row r="161" spans="7:26">
      <c r="G161" s="182"/>
      <c r="X161"/>
    </row>
    <row r="162" spans="7:26">
      <c r="G162" s="182"/>
      <c r="X162"/>
    </row>
    <row r="163" spans="7:26">
      <c r="G163" s="182"/>
      <c r="X163"/>
    </row>
    <row r="164" spans="7:26">
      <c r="G164" s="182"/>
      <c r="X164"/>
    </row>
    <row r="165" spans="7:26">
      <c r="G165" s="182"/>
      <c r="X165"/>
    </row>
    <row r="166" spans="7:26">
      <c r="G166" s="182"/>
      <c r="X166"/>
    </row>
    <row r="167" spans="7:26">
      <c r="G167" s="182"/>
      <c r="X167"/>
      <c r="Z167"/>
    </row>
    <row r="168" spans="7:26">
      <c r="G168" s="182"/>
      <c r="X168"/>
      <c r="Z168"/>
    </row>
    <row r="169" spans="7:26">
      <c r="G169" s="182"/>
      <c r="X169"/>
      <c r="Z169"/>
    </row>
    <row r="170" spans="7:26">
      <c r="G170" s="182"/>
      <c r="X170"/>
      <c r="Z170"/>
    </row>
    <row r="171" spans="7:26">
      <c r="G171" s="182"/>
      <c r="X171"/>
      <c r="Z171"/>
    </row>
    <row r="172" spans="7:26">
      <c r="G172" s="182"/>
      <c r="X172"/>
      <c r="Z172"/>
    </row>
    <row r="173" spans="7:26">
      <c r="G173" s="182"/>
      <c r="X173"/>
      <c r="Z173"/>
    </row>
    <row r="174" spans="7:26">
      <c r="G174" s="182"/>
      <c r="X174"/>
      <c r="Z174"/>
    </row>
  </sheetData>
  <autoFilter ref="A1:Z151" xr:uid="{284559B4-79DD-487A-BF6B-6D282A37D026}">
    <filterColumn colId="10">
      <filters>
        <filter val="Contrato Assinado"/>
      </filters>
    </filterColumn>
  </autoFilter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1BD6C-C0AE-404F-8BCE-8273666D8EF1}">
  <sheetPr>
    <tabColor rgb="FFFFFFCC"/>
  </sheetPr>
  <dimension ref="A1:AP57"/>
  <sheetViews>
    <sheetView workbookViewId="0">
      <selection activeCell="A3" sqref="A3"/>
    </sheetView>
  </sheetViews>
  <sheetFormatPr defaultRowHeight="15"/>
  <cols>
    <col min="1" max="1" width="21.140625" style="77" bestFit="1" customWidth="1"/>
    <col min="2" max="2" width="42.28515625" bestFit="1" customWidth="1"/>
    <col min="3" max="3" width="12" bestFit="1" customWidth="1"/>
    <col min="4" max="4" width="15.140625" bestFit="1" customWidth="1"/>
    <col min="5" max="5" width="23.28515625" style="1" bestFit="1" customWidth="1"/>
    <col min="6" max="6" width="30.85546875" style="117" bestFit="1" customWidth="1"/>
    <col min="7" max="7" width="26.85546875" style="117" bestFit="1" customWidth="1"/>
    <col min="8" max="8" width="22" bestFit="1" customWidth="1"/>
    <col min="9" max="9" width="21.85546875" bestFit="1" customWidth="1"/>
    <col min="10" max="10" width="35.85546875" style="117" bestFit="1" customWidth="1"/>
    <col min="11" max="11" width="17.7109375" bestFit="1" customWidth="1"/>
    <col min="12" max="12" width="24.140625" style="1" bestFit="1" customWidth="1"/>
    <col min="13" max="13" width="22.5703125" style="1" bestFit="1" customWidth="1"/>
    <col min="14" max="14" width="16.85546875" bestFit="1" customWidth="1"/>
    <col min="15" max="15" width="20.5703125" bestFit="1" customWidth="1"/>
    <col min="16" max="16" width="23" bestFit="1" customWidth="1"/>
    <col min="17" max="17" width="11.5703125" bestFit="1" customWidth="1"/>
    <col min="18" max="18" width="13.85546875" bestFit="1" customWidth="1"/>
    <col min="19" max="19" width="20.42578125" bestFit="1" customWidth="1"/>
    <col min="20" max="20" width="21.5703125" bestFit="1" customWidth="1"/>
    <col min="21" max="21" width="26.140625" bestFit="1" customWidth="1"/>
    <col min="22" max="22" width="24.85546875" bestFit="1" customWidth="1"/>
    <col min="23" max="23" width="16.85546875" bestFit="1" customWidth="1"/>
    <col min="24" max="24" width="26.42578125" bestFit="1" customWidth="1"/>
    <col min="25" max="25" width="21.85546875" bestFit="1" customWidth="1"/>
    <col min="26" max="26" width="17" bestFit="1" customWidth="1"/>
    <col min="27" max="27" width="16.28515625" bestFit="1" customWidth="1"/>
    <col min="28" max="28" width="41.7109375" bestFit="1" customWidth="1"/>
    <col min="29" max="29" width="13.85546875" bestFit="1" customWidth="1"/>
    <col min="30" max="30" width="19.85546875" bestFit="1" customWidth="1"/>
    <col min="31" max="31" width="18.5703125" bestFit="1" customWidth="1"/>
    <col min="32" max="32" width="11" style="77" bestFit="1" customWidth="1"/>
    <col min="33" max="33" width="13.5703125" style="77" bestFit="1" customWidth="1"/>
    <col min="34" max="34" width="10.28515625" style="77" bestFit="1" customWidth="1"/>
    <col min="35" max="35" width="36.28515625" style="77" bestFit="1" customWidth="1"/>
    <col min="36" max="36" width="21.42578125" style="77" bestFit="1" customWidth="1"/>
    <col min="37" max="37" width="23.140625" style="77" bestFit="1" customWidth="1"/>
    <col min="38" max="38" width="20.42578125" bestFit="1" customWidth="1"/>
    <col min="39" max="39" width="16.85546875" bestFit="1" customWidth="1"/>
    <col min="40" max="40" width="29.85546875" bestFit="1" customWidth="1"/>
    <col min="41" max="41" width="26.140625" bestFit="1" customWidth="1"/>
  </cols>
  <sheetData>
    <row r="1" spans="1:42">
      <c r="A1" s="137" t="s">
        <v>523</v>
      </c>
      <c r="B1" s="135" t="s">
        <v>524</v>
      </c>
      <c r="C1" s="135" t="s">
        <v>525</v>
      </c>
      <c r="D1" s="135" t="s">
        <v>526</v>
      </c>
      <c r="E1" s="136" t="s">
        <v>527</v>
      </c>
      <c r="F1" s="132" t="s">
        <v>528</v>
      </c>
      <c r="G1" s="132" t="s">
        <v>529</v>
      </c>
      <c r="H1" s="135" t="s">
        <v>530</v>
      </c>
      <c r="I1" s="135" t="s">
        <v>531</v>
      </c>
      <c r="J1" s="132" t="s">
        <v>532</v>
      </c>
      <c r="K1" s="135" t="s">
        <v>533</v>
      </c>
      <c r="L1" s="136" t="s">
        <v>534</v>
      </c>
      <c r="M1" s="136" t="s">
        <v>535</v>
      </c>
      <c r="N1" s="135" t="s">
        <v>536</v>
      </c>
      <c r="O1" s="135" t="s">
        <v>537</v>
      </c>
      <c r="P1" s="135" t="s">
        <v>221</v>
      </c>
      <c r="Q1" s="135" t="s">
        <v>223</v>
      </c>
      <c r="R1" s="135" t="s">
        <v>224</v>
      </c>
      <c r="S1" s="135" t="s">
        <v>226</v>
      </c>
      <c r="T1" s="135" t="s">
        <v>538</v>
      </c>
      <c r="U1" s="135" t="s">
        <v>539</v>
      </c>
      <c r="V1" s="135" t="s">
        <v>540</v>
      </c>
      <c r="W1" s="135" t="s">
        <v>541</v>
      </c>
      <c r="X1" s="135" t="s">
        <v>542</v>
      </c>
      <c r="Y1" s="135" t="s">
        <v>543</v>
      </c>
      <c r="Z1" s="135" t="s">
        <v>544</v>
      </c>
      <c r="AA1" s="135" t="s">
        <v>545</v>
      </c>
      <c r="AB1" s="135" t="s">
        <v>546</v>
      </c>
      <c r="AC1" s="135" t="s">
        <v>547</v>
      </c>
      <c r="AD1" s="135" t="s">
        <v>233</v>
      </c>
      <c r="AE1" s="135" t="s">
        <v>234</v>
      </c>
      <c r="AF1" s="137" t="s">
        <v>235</v>
      </c>
      <c r="AG1" s="137" t="s">
        <v>236</v>
      </c>
      <c r="AH1" s="137" t="s">
        <v>237</v>
      </c>
      <c r="AI1" s="137" t="s">
        <v>548</v>
      </c>
      <c r="AJ1" s="137" t="s">
        <v>549</v>
      </c>
      <c r="AK1" s="137" t="s">
        <v>550</v>
      </c>
      <c r="AL1" s="137" t="s">
        <v>551</v>
      </c>
      <c r="AM1" s="137" t="s">
        <v>552</v>
      </c>
      <c r="AN1" s="137" t="s">
        <v>553</v>
      </c>
      <c r="AO1" s="137" t="s">
        <v>554</v>
      </c>
      <c r="AP1" s="137"/>
    </row>
    <row r="2" spans="1:42">
      <c r="A2" s="77">
        <v>3025</v>
      </c>
      <c r="B2" t="s">
        <v>340</v>
      </c>
      <c r="C2" t="s">
        <v>555</v>
      </c>
      <c r="D2" t="s">
        <v>556</v>
      </c>
      <c r="E2" t="s">
        <v>557</v>
      </c>
      <c r="F2" s="150" t="s">
        <v>245</v>
      </c>
      <c r="G2" s="117">
        <v>311628.79999999999</v>
      </c>
      <c r="H2" t="s">
        <v>558</v>
      </c>
      <c r="I2" t="s">
        <v>559</v>
      </c>
      <c r="J2" s="117">
        <v>324933.08</v>
      </c>
      <c r="L2" s="1">
        <v>45336</v>
      </c>
      <c r="M2" s="1">
        <v>45345</v>
      </c>
      <c r="N2" t="s">
        <v>261</v>
      </c>
      <c r="P2" t="s">
        <v>246</v>
      </c>
      <c r="Q2" t="s">
        <v>269</v>
      </c>
      <c r="R2" t="s">
        <v>339</v>
      </c>
      <c r="S2">
        <v>32.54</v>
      </c>
      <c r="T2" t="s">
        <v>560</v>
      </c>
      <c r="U2" t="s">
        <v>560</v>
      </c>
      <c r="V2" t="s">
        <v>561</v>
      </c>
      <c r="W2" t="s">
        <v>561</v>
      </c>
      <c r="X2" t="s">
        <v>561</v>
      </c>
      <c r="AB2" t="s">
        <v>562</v>
      </c>
      <c r="AC2" t="s">
        <v>563</v>
      </c>
      <c r="AD2" t="s">
        <v>564</v>
      </c>
      <c r="AE2" t="s">
        <v>565</v>
      </c>
      <c r="AF2" t="s">
        <v>566</v>
      </c>
      <c r="AG2" t="s">
        <v>567</v>
      </c>
      <c r="AH2" t="s">
        <v>568</v>
      </c>
      <c r="AI2" t="s">
        <v>569</v>
      </c>
      <c r="AJ2" s="77" t="s">
        <v>570</v>
      </c>
      <c r="AK2" s="77" t="s">
        <v>570</v>
      </c>
      <c r="AL2" t="s">
        <v>571</v>
      </c>
      <c r="AM2" t="s">
        <v>561</v>
      </c>
    </row>
    <row r="3" spans="1:42">
      <c r="A3" s="77">
        <v>2994</v>
      </c>
      <c r="B3" t="s">
        <v>313</v>
      </c>
      <c r="C3" t="s">
        <v>572</v>
      </c>
      <c r="D3" t="s">
        <v>573</v>
      </c>
      <c r="E3" t="s">
        <v>574</v>
      </c>
      <c r="F3" s="150" t="s">
        <v>245</v>
      </c>
      <c r="G3" s="117">
        <v>312925.33</v>
      </c>
      <c r="H3" t="s">
        <v>558</v>
      </c>
      <c r="I3" t="s">
        <v>559</v>
      </c>
      <c r="J3" s="117">
        <v>327285.18</v>
      </c>
      <c r="K3" t="s">
        <v>575</v>
      </c>
      <c r="L3" s="1">
        <v>45301</v>
      </c>
      <c r="M3" s="1">
        <v>45314</v>
      </c>
      <c r="N3" t="s">
        <v>261</v>
      </c>
      <c r="P3" t="s">
        <v>246</v>
      </c>
      <c r="Q3" t="s">
        <v>269</v>
      </c>
      <c r="R3" t="s">
        <v>312</v>
      </c>
      <c r="S3">
        <v>33.46</v>
      </c>
      <c r="T3" t="s">
        <v>560</v>
      </c>
      <c r="U3" t="s">
        <v>560</v>
      </c>
      <c r="V3" t="s">
        <v>561</v>
      </c>
      <c r="W3" t="s">
        <v>561</v>
      </c>
      <c r="X3" t="s">
        <v>561</v>
      </c>
      <c r="Y3" t="s">
        <v>576</v>
      </c>
      <c r="AB3" t="s">
        <v>577</v>
      </c>
      <c r="AC3" t="s">
        <v>578</v>
      </c>
      <c r="AD3" t="s">
        <v>252</v>
      </c>
      <c r="AE3" t="s">
        <v>579</v>
      </c>
      <c r="AF3" t="s">
        <v>580</v>
      </c>
      <c r="AG3" t="s">
        <v>581</v>
      </c>
      <c r="AH3" t="s">
        <v>256</v>
      </c>
      <c r="AI3" t="s">
        <v>582</v>
      </c>
      <c r="AJ3" s="77" t="s">
        <v>570</v>
      </c>
      <c r="AK3" s="77" t="s">
        <v>570</v>
      </c>
      <c r="AL3" t="s">
        <v>583</v>
      </c>
      <c r="AM3" t="s">
        <v>561</v>
      </c>
    </row>
    <row r="4" spans="1:42">
      <c r="A4" s="77">
        <v>833</v>
      </c>
      <c r="B4" t="s">
        <v>292</v>
      </c>
      <c r="D4" t="s">
        <v>584</v>
      </c>
      <c r="E4"/>
      <c r="F4" s="150" t="s">
        <v>245</v>
      </c>
      <c r="G4" s="117">
        <v>279909.48</v>
      </c>
      <c r="H4" t="s">
        <v>558</v>
      </c>
      <c r="I4" t="s">
        <v>559</v>
      </c>
      <c r="J4" s="117">
        <v>299622.19</v>
      </c>
      <c r="K4" t="s">
        <v>575</v>
      </c>
      <c r="L4" s="1">
        <v>45069</v>
      </c>
      <c r="M4" s="1">
        <v>45079</v>
      </c>
      <c r="N4" t="s">
        <v>585</v>
      </c>
      <c r="O4">
        <v>45131</v>
      </c>
      <c r="P4" t="s">
        <v>246</v>
      </c>
      <c r="Q4" t="s">
        <v>269</v>
      </c>
      <c r="R4" t="s">
        <v>291</v>
      </c>
      <c r="S4">
        <v>34.92</v>
      </c>
      <c r="T4" t="s">
        <v>560</v>
      </c>
      <c r="U4" t="s">
        <v>560</v>
      </c>
      <c r="V4" t="s">
        <v>561</v>
      </c>
      <c r="W4" t="s">
        <v>561</v>
      </c>
      <c r="X4" t="s">
        <v>561</v>
      </c>
      <c r="Y4" t="s">
        <v>576</v>
      </c>
      <c r="AB4" t="s">
        <v>586</v>
      </c>
      <c r="AC4" t="s">
        <v>587</v>
      </c>
      <c r="AD4" t="s">
        <v>588</v>
      </c>
      <c r="AE4" t="s">
        <v>565</v>
      </c>
      <c r="AF4" t="s">
        <v>589</v>
      </c>
      <c r="AG4" t="s">
        <v>590</v>
      </c>
      <c r="AH4" t="s">
        <v>591</v>
      </c>
      <c r="AI4" t="s">
        <v>592</v>
      </c>
      <c r="AJ4" s="77" t="s">
        <v>570</v>
      </c>
      <c r="AK4" s="77" t="s">
        <v>570</v>
      </c>
      <c r="AL4" t="s">
        <v>570</v>
      </c>
      <c r="AM4" t="s">
        <v>561</v>
      </c>
    </row>
    <row r="5" spans="1:42">
      <c r="A5" s="77">
        <v>865</v>
      </c>
      <c r="B5" t="s">
        <v>283</v>
      </c>
      <c r="C5" t="s">
        <v>593</v>
      </c>
      <c r="D5" t="s">
        <v>594</v>
      </c>
      <c r="E5" t="s">
        <v>595</v>
      </c>
      <c r="F5" s="150" t="s">
        <v>245</v>
      </c>
      <c r="G5" s="117">
        <v>328742.96000000002</v>
      </c>
      <c r="H5" t="s">
        <v>558</v>
      </c>
      <c r="I5" t="s">
        <v>559</v>
      </c>
      <c r="J5" s="117">
        <v>346848.37</v>
      </c>
      <c r="K5" t="s">
        <v>575</v>
      </c>
      <c r="L5" s="1">
        <v>45143</v>
      </c>
      <c r="M5" s="1">
        <v>45148</v>
      </c>
      <c r="N5" t="s">
        <v>261</v>
      </c>
      <c r="P5" t="s">
        <v>246</v>
      </c>
      <c r="Q5" t="s">
        <v>269</v>
      </c>
      <c r="R5" t="s">
        <v>282</v>
      </c>
      <c r="S5">
        <v>34.81</v>
      </c>
      <c r="T5" t="s">
        <v>560</v>
      </c>
      <c r="U5" t="s">
        <v>560</v>
      </c>
      <c r="V5" t="s">
        <v>561</v>
      </c>
      <c r="W5" t="s">
        <v>561</v>
      </c>
      <c r="X5" t="s">
        <v>561</v>
      </c>
      <c r="Y5" t="s">
        <v>576</v>
      </c>
      <c r="AB5" t="s">
        <v>596</v>
      </c>
      <c r="AC5" t="s">
        <v>597</v>
      </c>
      <c r="AD5" t="s">
        <v>598</v>
      </c>
      <c r="AE5" t="s">
        <v>599</v>
      </c>
      <c r="AF5" t="s">
        <v>600</v>
      </c>
      <c r="AG5" t="s">
        <v>601</v>
      </c>
      <c r="AH5" t="s">
        <v>602</v>
      </c>
      <c r="AI5" t="s">
        <v>603</v>
      </c>
      <c r="AJ5" s="77" t="s">
        <v>570</v>
      </c>
      <c r="AK5" s="77" t="s">
        <v>570</v>
      </c>
      <c r="AL5" t="s">
        <v>604</v>
      </c>
      <c r="AM5" t="s">
        <v>561</v>
      </c>
    </row>
    <row r="6" spans="1:42">
      <c r="A6" s="77">
        <v>1922</v>
      </c>
      <c r="B6" t="s">
        <v>289</v>
      </c>
      <c r="C6" t="s">
        <v>605</v>
      </c>
      <c r="D6" t="s">
        <v>606</v>
      </c>
      <c r="E6" t="s">
        <v>607</v>
      </c>
      <c r="F6" s="150" t="s">
        <v>245</v>
      </c>
      <c r="G6" s="117">
        <v>324898.46999999997</v>
      </c>
      <c r="H6" t="s">
        <v>558</v>
      </c>
      <c r="I6" t="s">
        <v>559</v>
      </c>
      <c r="J6" s="117">
        <v>341879.23</v>
      </c>
      <c r="L6" s="1">
        <v>45215</v>
      </c>
      <c r="M6" s="1">
        <v>45218</v>
      </c>
      <c r="N6" t="s">
        <v>261</v>
      </c>
      <c r="P6" t="s">
        <v>246</v>
      </c>
      <c r="Q6" t="s">
        <v>269</v>
      </c>
      <c r="R6" t="s">
        <v>288</v>
      </c>
      <c r="S6">
        <v>33.200000000000003</v>
      </c>
      <c r="T6" t="s">
        <v>560</v>
      </c>
      <c r="U6" t="s">
        <v>560</v>
      </c>
      <c r="V6" t="s">
        <v>561</v>
      </c>
      <c r="W6" t="s">
        <v>561</v>
      </c>
      <c r="X6" t="s">
        <v>561</v>
      </c>
      <c r="AB6" t="s">
        <v>608</v>
      </c>
      <c r="AC6" t="s">
        <v>609</v>
      </c>
      <c r="AD6" t="s">
        <v>610</v>
      </c>
      <c r="AE6" t="s">
        <v>611</v>
      </c>
      <c r="AF6" t="s">
        <v>612</v>
      </c>
      <c r="AG6" t="s">
        <v>613</v>
      </c>
      <c r="AH6" t="s">
        <v>256</v>
      </c>
      <c r="AI6" t="s">
        <v>614</v>
      </c>
      <c r="AJ6" s="77" t="s">
        <v>570</v>
      </c>
      <c r="AK6" s="77" t="s">
        <v>570</v>
      </c>
      <c r="AL6" t="s">
        <v>615</v>
      </c>
      <c r="AM6" t="s">
        <v>561</v>
      </c>
    </row>
    <row r="7" spans="1:42">
      <c r="A7" s="77">
        <v>1921</v>
      </c>
      <c r="B7" t="s">
        <v>328</v>
      </c>
      <c r="C7" t="s">
        <v>616</v>
      </c>
      <c r="D7" t="s">
        <v>617</v>
      </c>
      <c r="E7" t="s">
        <v>618</v>
      </c>
      <c r="F7" s="150" t="s">
        <v>245</v>
      </c>
      <c r="G7" s="117">
        <v>290122.5</v>
      </c>
      <c r="H7" t="s">
        <v>558</v>
      </c>
      <c r="I7" t="s">
        <v>559</v>
      </c>
      <c r="J7" s="117">
        <v>305792.13</v>
      </c>
      <c r="K7" t="s">
        <v>575</v>
      </c>
      <c r="L7" s="1">
        <v>45197</v>
      </c>
      <c r="M7" s="1">
        <v>45205</v>
      </c>
      <c r="N7" t="s">
        <v>261</v>
      </c>
      <c r="P7" t="s">
        <v>246</v>
      </c>
      <c r="Q7" t="s">
        <v>269</v>
      </c>
      <c r="R7" t="s">
        <v>327</v>
      </c>
      <c r="S7">
        <v>33.200000000000003</v>
      </c>
      <c r="T7" t="s">
        <v>560</v>
      </c>
      <c r="U7" t="s">
        <v>560</v>
      </c>
      <c r="V7" t="s">
        <v>561</v>
      </c>
      <c r="W7" t="s">
        <v>561</v>
      </c>
      <c r="X7" t="s">
        <v>561</v>
      </c>
      <c r="Y7" t="s">
        <v>576</v>
      </c>
      <c r="AB7" t="s">
        <v>619</v>
      </c>
      <c r="AC7" t="s">
        <v>620</v>
      </c>
      <c r="AD7" t="s">
        <v>621</v>
      </c>
      <c r="AE7" t="s">
        <v>622</v>
      </c>
      <c r="AF7" t="s">
        <v>623</v>
      </c>
      <c r="AG7" t="s">
        <v>581</v>
      </c>
      <c r="AH7" t="s">
        <v>256</v>
      </c>
      <c r="AI7" t="s">
        <v>624</v>
      </c>
      <c r="AJ7" s="77" t="s">
        <v>570</v>
      </c>
      <c r="AK7" s="77" t="s">
        <v>570</v>
      </c>
      <c r="AL7" t="s">
        <v>625</v>
      </c>
      <c r="AM7" t="s">
        <v>561</v>
      </c>
    </row>
    <row r="8" spans="1:42">
      <c r="A8" s="77">
        <v>3169</v>
      </c>
      <c r="B8" t="s">
        <v>305</v>
      </c>
      <c r="C8" t="s">
        <v>626</v>
      </c>
      <c r="D8" t="s">
        <v>627</v>
      </c>
      <c r="E8" t="s">
        <v>628</v>
      </c>
      <c r="F8" s="150" t="s">
        <v>245</v>
      </c>
      <c r="G8" s="117">
        <v>313326.40000000002</v>
      </c>
      <c r="H8" t="s">
        <v>558</v>
      </c>
      <c r="I8" t="s">
        <v>559</v>
      </c>
      <c r="J8" s="117">
        <v>322824.15000000002</v>
      </c>
      <c r="K8" t="s">
        <v>575</v>
      </c>
      <c r="L8" s="1">
        <v>45462</v>
      </c>
      <c r="M8" s="1">
        <v>45474</v>
      </c>
      <c r="N8" t="s">
        <v>261</v>
      </c>
      <c r="P8" t="s">
        <v>246</v>
      </c>
      <c r="Q8" t="s">
        <v>269</v>
      </c>
      <c r="R8" t="s">
        <v>304</v>
      </c>
      <c r="S8">
        <v>32.54</v>
      </c>
      <c r="T8" t="s">
        <v>560</v>
      </c>
      <c r="U8" t="s">
        <v>560</v>
      </c>
      <c r="V8" t="s">
        <v>561</v>
      </c>
      <c r="W8" t="s">
        <v>561</v>
      </c>
      <c r="X8" t="s">
        <v>561</v>
      </c>
      <c r="Y8" t="s">
        <v>576</v>
      </c>
      <c r="AB8" t="s">
        <v>629</v>
      </c>
      <c r="AC8" t="s">
        <v>630</v>
      </c>
      <c r="AD8" t="s">
        <v>631</v>
      </c>
      <c r="AE8" t="s">
        <v>632</v>
      </c>
      <c r="AF8" t="s">
        <v>633</v>
      </c>
      <c r="AG8" t="s">
        <v>581</v>
      </c>
      <c r="AH8" t="s">
        <v>256</v>
      </c>
      <c r="AI8" t="s">
        <v>634</v>
      </c>
      <c r="AJ8" s="77" t="s">
        <v>570</v>
      </c>
      <c r="AK8" s="77" t="s">
        <v>570</v>
      </c>
      <c r="AL8" t="s">
        <v>635</v>
      </c>
      <c r="AM8" t="s">
        <v>561</v>
      </c>
    </row>
    <row r="9" spans="1:42">
      <c r="A9" s="77">
        <v>3164</v>
      </c>
      <c r="B9" t="s">
        <v>325</v>
      </c>
      <c r="C9" t="s">
        <v>636</v>
      </c>
      <c r="D9" t="s">
        <v>637</v>
      </c>
      <c r="E9" t="s">
        <v>638</v>
      </c>
      <c r="F9" s="150" t="s">
        <v>245</v>
      </c>
      <c r="G9" s="117">
        <v>322150</v>
      </c>
      <c r="H9" t="s">
        <v>558</v>
      </c>
      <c r="I9" t="s">
        <v>559</v>
      </c>
      <c r="J9" s="117">
        <v>331915.21000000002</v>
      </c>
      <c r="K9" t="s">
        <v>575</v>
      </c>
      <c r="L9" s="1">
        <v>45450</v>
      </c>
      <c r="M9" s="1">
        <v>45476</v>
      </c>
      <c r="N9" t="s">
        <v>261</v>
      </c>
      <c r="P9" t="s">
        <v>246</v>
      </c>
      <c r="Q9" t="s">
        <v>269</v>
      </c>
      <c r="R9" t="s">
        <v>324</v>
      </c>
      <c r="S9">
        <v>33.200000000000003</v>
      </c>
      <c r="T9" t="s">
        <v>560</v>
      </c>
      <c r="U9" t="s">
        <v>560</v>
      </c>
      <c r="V9" t="s">
        <v>561</v>
      </c>
      <c r="W9" t="s">
        <v>561</v>
      </c>
      <c r="X9" t="s">
        <v>561</v>
      </c>
      <c r="Y9" t="s">
        <v>576</v>
      </c>
      <c r="AB9" t="s">
        <v>639</v>
      </c>
      <c r="AC9" t="s">
        <v>640</v>
      </c>
      <c r="AD9" t="s">
        <v>252</v>
      </c>
      <c r="AE9" t="s">
        <v>641</v>
      </c>
      <c r="AF9" t="s">
        <v>642</v>
      </c>
      <c r="AG9" t="s">
        <v>581</v>
      </c>
      <c r="AH9" t="s">
        <v>256</v>
      </c>
      <c r="AI9" t="s">
        <v>643</v>
      </c>
      <c r="AJ9" s="77" t="s">
        <v>570</v>
      </c>
      <c r="AK9" s="77" t="s">
        <v>570</v>
      </c>
      <c r="AL9" t="s">
        <v>644</v>
      </c>
      <c r="AM9" t="s">
        <v>561</v>
      </c>
    </row>
    <row r="10" spans="1:42">
      <c r="A10" s="77">
        <v>3171</v>
      </c>
      <c r="B10" t="s">
        <v>320</v>
      </c>
      <c r="C10" t="s">
        <v>645</v>
      </c>
      <c r="D10" t="s">
        <v>646</v>
      </c>
      <c r="E10" t="s">
        <v>647</v>
      </c>
      <c r="F10" s="150" t="s">
        <v>245</v>
      </c>
      <c r="G10" s="117">
        <v>313324.55</v>
      </c>
      <c r="H10" t="s">
        <v>558</v>
      </c>
      <c r="I10" t="s">
        <v>559</v>
      </c>
      <c r="J10" s="117">
        <v>322822.24</v>
      </c>
      <c r="K10" t="s">
        <v>575</v>
      </c>
      <c r="L10" s="1">
        <v>45470</v>
      </c>
      <c r="M10" s="1">
        <v>45476</v>
      </c>
      <c r="N10" t="s">
        <v>261</v>
      </c>
      <c r="P10" t="s">
        <v>246</v>
      </c>
      <c r="Q10" t="s">
        <v>269</v>
      </c>
      <c r="R10" t="s">
        <v>319</v>
      </c>
      <c r="S10">
        <v>32.54</v>
      </c>
      <c r="T10" t="s">
        <v>560</v>
      </c>
      <c r="U10" t="s">
        <v>560</v>
      </c>
      <c r="V10" t="s">
        <v>561</v>
      </c>
      <c r="W10" t="s">
        <v>561</v>
      </c>
      <c r="X10" t="s">
        <v>561</v>
      </c>
      <c r="Y10" t="s">
        <v>576</v>
      </c>
      <c r="AB10" t="s">
        <v>648</v>
      </c>
      <c r="AC10" t="s">
        <v>649</v>
      </c>
      <c r="AD10" t="s">
        <v>650</v>
      </c>
      <c r="AE10" t="s">
        <v>632</v>
      </c>
      <c r="AF10" t="s">
        <v>651</v>
      </c>
      <c r="AG10" t="s">
        <v>581</v>
      </c>
      <c r="AH10" t="s">
        <v>256</v>
      </c>
      <c r="AI10" t="s">
        <v>652</v>
      </c>
      <c r="AJ10" s="77" t="s">
        <v>570</v>
      </c>
      <c r="AK10" s="77" t="s">
        <v>570</v>
      </c>
      <c r="AL10" t="s">
        <v>653</v>
      </c>
      <c r="AM10" t="s">
        <v>561</v>
      </c>
    </row>
    <row r="11" spans="1:42">
      <c r="A11" s="77">
        <v>3130</v>
      </c>
      <c r="B11" t="s">
        <v>299</v>
      </c>
      <c r="C11" t="s">
        <v>654</v>
      </c>
      <c r="D11" t="s">
        <v>655</v>
      </c>
      <c r="E11" t="s">
        <v>656</v>
      </c>
      <c r="F11" s="150" t="s">
        <v>245</v>
      </c>
      <c r="G11" s="117">
        <v>363855</v>
      </c>
      <c r="H11" t="s">
        <v>558</v>
      </c>
      <c r="I11" t="s">
        <v>559</v>
      </c>
      <c r="J11" s="117">
        <v>377870.62</v>
      </c>
      <c r="L11" s="1">
        <v>45401</v>
      </c>
      <c r="M11" s="1">
        <v>45406</v>
      </c>
      <c r="N11" t="s">
        <v>261</v>
      </c>
      <c r="P11" t="s">
        <v>246</v>
      </c>
      <c r="Q11" t="s">
        <v>269</v>
      </c>
      <c r="R11" t="s">
        <v>298</v>
      </c>
      <c r="S11">
        <v>37.69</v>
      </c>
      <c r="T11" t="s">
        <v>560</v>
      </c>
      <c r="U11" t="s">
        <v>560</v>
      </c>
      <c r="V11" t="s">
        <v>561</v>
      </c>
      <c r="W11" t="s">
        <v>561</v>
      </c>
      <c r="X11" t="s">
        <v>561</v>
      </c>
      <c r="AB11" t="s">
        <v>657</v>
      </c>
      <c r="AC11" t="s">
        <v>658</v>
      </c>
      <c r="AD11" t="s">
        <v>659</v>
      </c>
      <c r="AE11" t="s">
        <v>660</v>
      </c>
      <c r="AF11" t="s">
        <v>661</v>
      </c>
      <c r="AG11" t="s">
        <v>581</v>
      </c>
      <c r="AH11" t="s">
        <v>256</v>
      </c>
      <c r="AI11" t="s">
        <v>662</v>
      </c>
      <c r="AJ11" s="77" t="s">
        <v>570</v>
      </c>
      <c r="AK11" s="77" t="s">
        <v>570</v>
      </c>
      <c r="AL11" t="s">
        <v>663</v>
      </c>
      <c r="AM11" t="s">
        <v>561</v>
      </c>
    </row>
    <row r="12" spans="1:42">
      <c r="A12" s="77">
        <v>824</v>
      </c>
      <c r="B12" t="s">
        <v>286</v>
      </c>
      <c r="C12" t="s">
        <v>664</v>
      </c>
      <c r="D12" t="s">
        <v>665</v>
      </c>
      <c r="E12" t="s">
        <v>666</v>
      </c>
      <c r="F12" s="150" t="s">
        <v>245</v>
      </c>
      <c r="G12" s="117">
        <v>319209</v>
      </c>
      <c r="H12" t="s">
        <v>558</v>
      </c>
      <c r="I12" t="s">
        <v>559</v>
      </c>
      <c r="J12" s="117">
        <v>341689.39</v>
      </c>
      <c r="K12" t="s">
        <v>575</v>
      </c>
      <c r="L12" s="1">
        <v>45054</v>
      </c>
      <c r="M12" s="1">
        <v>45063</v>
      </c>
      <c r="N12" t="s">
        <v>261</v>
      </c>
      <c r="P12" t="s">
        <v>246</v>
      </c>
      <c r="Q12" t="s">
        <v>269</v>
      </c>
      <c r="R12" t="s">
        <v>285</v>
      </c>
      <c r="S12">
        <v>33.200000000000003</v>
      </c>
      <c r="T12" t="s">
        <v>560</v>
      </c>
      <c r="U12" t="s">
        <v>560</v>
      </c>
      <c r="V12" t="s">
        <v>561</v>
      </c>
      <c r="W12" t="s">
        <v>561</v>
      </c>
      <c r="X12" t="s">
        <v>561</v>
      </c>
      <c r="Y12" t="s">
        <v>576</v>
      </c>
      <c r="AB12" t="s">
        <v>667</v>
      </c>
      <c r="AC12" t="s">
        <v>668</v>
      </c>
      <c r="AD12" t="s">
        <v>669</v>
      </c>
      <c r="AE12" t="s">
        <v>670</v>
      </c>
      <c r="AF12" t="s">
        <v>671</v>
      </c>
      <c r="AG12" t="s">
        <v>255</v>
      </c>
      <c r="AH12" t="s">
        <v>256</v>
      </c>
      <c r="AI12" t="s">
        <v>672</v>
      </c>
      <c r="AJ12" s="77" t="s">
        <v>673</v>
      </c>
      <c r="AK12" s="77" t="s">
        <v>570</v>
      </c>
      <c r="AL12" t="s">
        <v>674</v>
      </c>
      <c r="AM12" t="s">
        <v>561</v>
      </c>
    </row>
    <row r="13" spans="1:42">
      <c r="A13" s="77">
        <v>838</v>
      </c>
      <c r="B13" t="s">
        <v>296</v>
      </c>
      <c r="C13" t="s">
        <v>675</v>
      </c>
      <c r="D13" t="s">
        <v>676</v>
      </c>
      <c r="E13" t="s">
        <v>677</v>
      </c>
      <c r="F13" s="150" t="s">
        <v>245</v>
      </c>
      <c r="G13" s="117">
        <v>270820.8</v>
      </c>
      <c r="H13" t="s">
        <v>558</v>
      </c>
      <c r="I13" t="s">
        <v>559</v>
      </c>
      <c r="J13" s="117">
        <v>289478.65999999997</v>
      </c>
      <c r="K13" t="s">
        <v>575</v>
      </c>
      <c r="L13" s="1">
        <v>45084</v>
      </c>
      <c r="M13" s="1">
        <v>45097</v>
      </c>
      <c r="N13" t="s">
        <v>585</v>
      </c>
      <c r="O13">
        <v>45092</v>
      </c>
      <c r="P13" t="s">
        <v>246</v>
      </c>
      <c r="Q13" t="s">
        <v>269</v>
      </c>
      <c r="R13" t="s">
        <v>295</v>
      </c>
      <c r="S13">
        <v>33.46</v>
      </c>
      <c r="T13" t="s">
        <v>560</v>
      </c>
      <c r="U13" t="s">
        <v>560</v>
      </c>
      <c r="V13" t="s">
        <v>561</v>
      </c>
      <c r="W13" t="s">
        <v>561</v>
      </c>
      <c r="X13" t="s">
        <v>561</v>
      </c>
      <c r="Y13" t="s">
        <v>576</v>
      </c>
      <c r="AB13" t="s">
        <v>678</v>
      </c>
      <c r="AC13" t="s">
        <v>679</v>
      </c>
      <c r="AD13" t="s">
        <v>252</v>
      </c>
      <c r="AE13" t="s">
        <v>680</v>
      </c>
      <c r="AF13" t="s">
        <v>681</v>
      </c>
      <c r="AG13" t="s">
        <v>682</v>
      </c>
      <c r="AH13" t="s">
        <v>256</v>
      </c>
      <c r="AI13" t="s">
        <v>683</v>
      </c>
      <c r="AJ13" s="77" t="s">
        <v>684</v>
      </c>
      <c r="AK13" s="77" t="s">
        <v>570</v>
      </c>
      <c r="AL13" t="s">
        <v>685</v>
      </c>
      <c r="AM13" t="s">
        <v>561</v>
      </c>
    </row>
    <row r="14" spans="1:42">
      <c r="A14" s="77">
        <v>3049</v>
      </c>
      <c r="B14" t="s">
        <v>277</v>
      </c>
      <c r="C14" t="s">
        <v>686</v>
      </c>
      <c r="D14" t="s">
        <v>687</v>
      </c>
      <c r="E14" t="s">
        <v>688</v>
      </c>
      <c r="F14" s="150" t="s">
        <v>245</v>
      </c>
      <c r="G14" s="117">
        <v>343100</v>
      </c>
      <c r="H14" t="s">
        <v>558</v>
      </c>
      <c r="I14" t="s">
        <v>559</v>
      </c>
      <c r="J14" s="117">
        <v>356784.7</v>
      </c>
      <c r="K14" t="s">
        <v>575</v>
      </c>
      <c r="L14" s="1">
        <v>45362</v>
      </c>
      <c r="M14" s="1">
        <v>45371</v>
      </c>
      <c r="N14" t="s">
        <v>261</v>
      </c>
      <c r="P14" t="s">
        <v>246</v>
      </c>
      <c r="Q14" t="s">
        <v>269</v>
      </c>
      <c r="R14" t="s">
        <v>276</v>
      </c>
      <c r="S14">
        <v>37.93</v>
      </c>
      <c r="T14" t="s">
        <v>560</v>
      </c>
      <c r="U14" t="s">
        <v>560</v>
      </c>
      <c r="V14" t="s">
        <v>561</v>
      </c>
      <c r="W14" t="s">
        <v>561</v>
      </c>
      <c r="X14" t="s">
        <v>561</v>
      </c>
      <c r="Y14" t="s">
        <v>576</v>
      </c>
      <c r="AB14" t="s">
        <v>689</v>
      </c>
      <c r="AC14" t="s">
        <v>690</v>
      </c>
      <c r="AD14" t="s">
        <v>691</v>
      </c>
      <c r="AE14" t="s">
        <v>692</v>
      </c>
      <c r="AF14" t="s">
        <v>693</v>
      </c>
      <c r="AG14" t="s">
        <v>581</v>
      </c>
      <c r="AH14" t="s">
        <v>256</v>
      </c>
      <c r="AI14" t="s">
        <v>694</v>
      </c>
      <c r="AJ14" s="77" t="s">
        <v>570</v>
      </c>
      <c r="AK14" s="77" t="s">
        <v>570</v>
      </c>
      <c r="AL14" t="s">
        <v>695</v>
      </c>
      <c r="AM14" t="s">
        <v>561</v>
      </c>
    </row>
    <row r="15" spans="1:42">
      <c r="A15" s="77">
        <v>3108</v>
      </c>
      <c r="B15" t="s">
        <v>331</v>
      </c>
      <c r="C15" t="s">
        <v>696</v>
      </c>
      <c r="D15" t="s">
        <v>697</v>
      </c>
      <c r="E15" s="1" t="s">
        <v>698</v>
      </c>
      <c r="F15" s="117" t="s">
        <v>245</v>
      </c>
      <c r="G15" s="117">
        <v>322217</v>
      </c>
      <c r="H15" t="s">
        <v>558</v>
      </c>
      <c r="I15" t="s">
        <v>559</v>
      </c>
      <c r="J15" s="117">
        <v>334628.73</v>
      </c>
      <c r="K15" t="s">
        <v>575</v>
      </c>
      <c r="L15" s="1">
        <v>45391</v>
      </c>
      <c r="M15" s="1">
        <v>45399</v>
      </c>
      <c r="N15" t="s">
        <v>261</v>
      </c>
      <c r="P15" t="s">
        <v>246</v>
      </c>
      <c r="Q15" t="s">
        <v>269</v>
      </c>
      <c r="R15" t="s">
        <v>330</v>
      </c>
      <c r="S15">
        <v>34.92</v>
      </c>
      <c r="T15" t="s">
        <v>560</v>
      </c>
      <c r="U15" t="s">
        <v>560</v>
      </c>
      <c r="V15" t="s">
        <v>561</v>
      </c>
      <c r="W15" t="s">
        <v>561</v>
      </c>
      <c r="X15" t="s">
        <v>561</v>
      </c>
      <c r="Y15" t="s">
        <v>576</v>
      </c>
      <c r="AB15" t="s">
        <v>699</v>
      </c>
      <c r="AC15" t="s">
        <v>700</v>
      </c>
      <c r="AD15" t="s">
        <v>701</v>
      </c>
      <c r="AE15" t="s">
        <v>702</v>
      </c>
      <c r="AF15" s="77" t="s">
        <v>703</v>
      </c>
      <c r="AG15" s="77" t="s">
        <v>581</v>
      </c>
      <c r="AH15" s="77" t="s">
        <v>256</v>
      </c>
      <c r="AI15" s="77" t="s">
        <v>704</v>
      </c>
      <c r="AJ15" s="77" t="s">
        <v>570</v>
      </c>
      <c r="AK15" s="77" t="s">
        <v>570</v>
      </c>
      <c r="AL15" t="s">
        <v>705</v>
      </c>
      <c r="AM15" t="s">
        <v>561</v>
      </c>
    </row>
    <row r="16" spans="1:42">
      <c r="A16" s="77">
        <v>1926</v>
      </c>
      <c r="B16" t="s">
        <v>309</v>
      </c>
      <c r="C16" t="s">
        <v>706</v>
      </c>
      <c r="D16" t="s">
        <v>707</v>
      </c>
      <c r="E16" s="1" t="s">
        <v>708</v>
      </c>
      <c r="F16" s="117" t="s">
        <v>245</v>
      </c>
      <c r="G16" s="117">
        <v>312025.71999999997</v>
      </c>
      <c r="H16" t="s">
        <v>558</v>
      </c>
      <c r="I16" t="s">
        <v>559</v>
      </c>
      <c r="J16" s="117">
        <v>328333.69</v>
      </c>
      <c r="K16" t="s">
        <v>575</v>
      </c>
      <c r="L16" s="1">
        <v>45221</v>
      </c>
      <c r="M16" s="1">
        <v>45229</v>
      </c>
      <c r="N16" t="s">
        <v>261</v>
      </c>
      <c r="P16" t="s">
        <v>246</v>
      </c>
      <c r="Q16" t="s">
        <v>269</v>
      </c>
      <c r="R16" t="s">
        <v>308</v>
      </c>
      <c r="S16">
        <v>34.92</v>
      </c>
      <c r="T16" t="s">
        <v>560</v>
      </c>
      <c r="U16" t="s">
        <v>560</v>
      </c>
      <c r="V16" t="s">
        <v>561</v>
      </c>
      <c r="W16" t="s">
        <v>561</v>
      </c>
      <c r="X16" t="s">
        <v>561</v>
      </c>
      <c r="Y16" t="s">
        <v>576</v>
      </c>
      <c r="AB16" t="s">
        <v>709</v>
      </c>
      <c r="AC16" t="s">
        <v>710</v>
      </c>
      <c r="AD16" t="s">
        <v>252</v>
      </c>
      <c r="AE16" t="s">
        <v>711</v>
      </c>
      <c r="AF16" s="77" t="s">
        <v>712</v>
      </c>
      <c r="AG16" s="77" t="s">
        <v>581</v>
      </c>
      <c r="AH16" s="77" t="s">
        <v>256</v>
      </c>
      <c r="AI16" s="77" t="s">
        <v>713</v>
      </c>
      <c r="AJ16" s="77" t="s">
        <v>570</v>
      </c>
      <c r="AK16" s="77" t="s">
        <v>570</v>
      </c>
      <c r="AL16" t="s">
        <v>714</v>
      </c>
      <c r="AM16" t="s">
        <v>561</v>
      </c>
    </row>
    <row r="17" spans="1:39">
      <c r="A17" s="77">
        <v>909</v>
      </c>
      <c r="B17" t="s">
        <v>462</v>
      </c>
      <c r="C17" t="s">
        <v>715</v>
      </c>
      <c r="D17" t="s">
        <v>716</v>
      </c>
      <c r="E17" s="1" t="s">
        <v>717</v>
      </c>
      <c r="F17" s="117" t="s">
        <v>245</v>
      </c>
      <c r="G17" s="117">
        <v>693396.33</v>
      </c>
      <c r="H17" t="s">
        <v>558</v>
      </c>
      <c r="I17" t="s">
        <v>559</v>
      </c>
      <c r="J17" s="117">
        <v>730846.94</v>
      </c>
      <c r="K17" t="s">
        <v>575</v>
      </c>
      <c r="L17" s="1">
        <v>45184</v>
      </c>
      <c r="M17" s="1">
        <v>45190</v>
      </c>
      <c r="N17" t="s">
        <v>261</v>
      </c>
      <c r="P17" t="s">
        <v>246</v>
      </c>
      <c r="Q17" t="s">
        <v>247</v>
      </c>
      <c r="R17" t="s">
        <v>461</v>
      </c>
      <c r="S17">
        <v>62.4</v>
      </c>
      <c r="T17" t="s">
        <v>560</v>
      </c>
      <c r="U17" t="s">
        <v>560</v>
      </c>
      <c r="V17" t="s">
        <v>561</v>
      </c>
      <c r="W17" t="s">
        <v>561</v>
      </c>
      <c r="X17" t="s">
        <v>561</v>
      </c>
      <c r="Y17" t="s">
        <v>576</v>
      </c>
      <c r="Z17" t="s">
        <v>575</v>
      </c>
      <c r="AA17" t="s">
        <v>575</v>
      </c>
      <c r="AB17" t="s">
        <v>718</v>
      </c>
      <c r="AC17" t="s">
        <v>719</v>
      </c>
      <c r="AD17" t="s">
        <v>252</v>
      </c>
      <c r="AE17" t="s">
        <v>720</v>
      </c>
      <c r="AF17" s="77" t="s">
        <v>721</v>
      </c>
      <c r="AG17" s="77" t="s">
        <v>722</v>
      </c>
      <c r="AH17" s="77" t="s">
        <v>256</v>
      </c>
      <c r="AI17" s="77" t="s">
        <v>723</v>
      </c>
      <c r="AJ17" s="77" t="s">
        <v>570</v>
      </c>
      <c r="AK17" s="77" t="s">
        <v>570</v>
      </c>
      <c r="AL17" t="s">
        <v>724</v>
      </c>
      <c r="AM17" t="s">
        <v>561</v>
      </c>
    </row>
    <row r="18" spans="1:39">
      <c r="A18" s="77">
        <v>3170</v>
      </c>
      <c r="B18" t="s">
        <v>506</v>
      </c>
      <c r="C18" t="s">
        <v>725</v>
      </c>
      <c r="D18" t="s">
        <v>726</v>
      </c>
      <c r="E18" s="1" t="s">
        <v>727</v>
      </c>
      <c r="F18" s="117" t="s">
        <v>245</v>
      </c>
      <c r="G18" s="117">
        <v>707082</v>
      </c>
      <c r="H18" t="s">
        <v>558</v>
      </c>
      <c r="I18" t="s">
        <v>559</v>
      </c>
      <c r="J18" s="117">
        <v>728515.52</v>
      </c>
      <c r="K18" t="s">
        <v>575</v>
      </c>
      <c r="L18" s="1">
        <v>45464</v>
      </c>
      <c r="M18" s="1">
        <v>45470</v>
      </c>
      <c r="N18" t="s">
        <v>261</v>
      </c>
      <c r="P18" t="s">
        <v>246</v>
      </c>
      <c r="Q18" t="s">
        <v>247</v>
      </c>
      <c r="R18" t="s">
        <v>505</v>
      </c>
      <c r="S18">
        <v>62.4</v>
      </c>
      <c r="T18" t="s">
        <v>560</v>
      </c>
      <c r="U18" t="s">
        <v>560</v>
      </c>
      <c r="V18" t="s">
        <v>561</v>
      </c>
      <c r="W18" t="s">
        <v>561</v>
      </c>
      <c r="X18" t="s">
        <v>561</v>
      </c>
      <c r="Y18" t="s">
        <v>576</v>
      </c>
      <c r="AB18" t="s">
        <v>728</v>
      </c>
      <c r="AC18" t="s">
        <v>729</v>
      </c>
      <c r="AD18" t="s">
        <v>730</v>
      </c>
      <c r="AE18" t="s">
        <v>731</v>
      </c>
      <c r="AF18" s="77" t="s">
        <v>732</v>
      </c>
      <c r="AG18" s="77" t="s">
        <v>581</v>
      </c>
      <c r="AH18" s="77" t="s">
        <v>256</v>
      </c>
      <c r="AI18" s="77" t="s">
        <v>733</v>
      </c>
      <c r="AJ18" s="77" t="s">
        <v>570</v>
      </c>
      <c r="AK18" s="77" t="s">
        <v>570</v>
      </c>
      <c r="AL18" t="s">
        <v>734</v>
      </c>
      <c r="AM18" t="s">
        <v>561</v>
      </c>
    </row>
    <row r="19" spans="1:39">
      <c r="A19" s="77">
        <v>3057</v>
      </c>
      <c r="B19" t="s">
        <v>492</v>
      </c>
      <c r="C19" t="s">
        <v>735</v>
      </c>
      <c r="D19" t="s">
        <v>736</v>
      </c>
      <c r="E19" s="1" t="s">
        <v>737</v>
      </c>
      <c r="F19" s="117" t="s">
        <v>245</v>
      </c>
      <c r="G19" s="117">
        <v>1060038.26</v>
      </c>
      <c r="H19" t="s">
        <v>558</v>
      </c>
      <c r="I19" t="s">
        <v>559</v>
      </c>
      <c r="J19" s="117">
        <v>1102318.3700000001</v>
      </c>
      <c r="K19" t="s">
        <v>575</v>
      </c>
      <c r="L19" s="1">
        <v>45365</v>
      </c>
      <c r="M19" s="1">
        <v>45373</v>
      </c>
      <c r="N19" t="s">
        <v>261</v>
      </c>
      <c r="P19" t="s">
        <v>246</v>
      </c>
      <c r="Q19" t="s">
        <v>247</v>
      </c>
      <c r="R19" t="s">
        <v>491</v>
      </c>
      <c r="S19">
        <v>89.92</v>
      </c>
      <c r="T19" t="s">
        <v>560</v>
      </c>
      <c r="U19" t="s">
        <v>560</v>
      </c>
      <c r="V19" t="s">
        <v>561</v>
      </c>
      <c r="W19" t="s">
        <v>561</v>
      </c>
      <c r="X19" t="s">
        <v>561</v>
      </c>
      <c r="Y19" t="s">
        <v>576</v>
      </c>
      <c r="AB19" t="s">
        <v>738</v>
      </c>
      <c r="AC19" t="s">
        <v>739</v>
      </c>
      <c r="AD19" t="s">
        <v>740</v>
      </c>
      <c r="AE19" t="s">
        <v>741</v>
      </c>
      <c r="AF19" s="77" t="s">
        <v>742</v>
      </c>
      <c r="AG19" s="77" t="s">
        <v>581</v>
      </c>
      <c r="AH19" s="77" t="s">
        <v>256</v>
      </c>
      <c r="AI19" s="77" t="s">
        <v>743</v>
      </c>
      <c r="AJ19" s="77" t="s">
        <v>570</v>
      </c>
      <c r="AK19" s="77" t="s">
        <v>570</v>
      </c>
      <c r="AL19" t="s">
        <v>744</v>
      </c>
      <c r="AM19" t="s">
        <v>561</v>
      </c>
    </row>
    <row r="20" spans="1:39">
      <c r="A20" s="77">
        <v>3160</v>
      </c>
      <c r="B20" t="s">
        <v>495</v>
      </c>
      <c r="C20" t="s">
        <v>745</v>
      </c>
      <c r="D20" t="s">
        <v>746</v>
      </c>
      <c r="E20" s="1" t="s">
        <v>747</v>
      </c>
      <c r="F20" s="117" t="s">
        <v>245</v>
      </c>
      <c r="G20" s="117">
        <v>732375</v>
      </c>
      <c r="H20" t="s">
        <v>558</v>
      </c>
      <c r="I20" t="s">
        <v>559</v>
      </c>
      <c r="J20" s="117">
        <v>758466.75</v>
      </c>
      <c r="K20" t="s">
        <v>575</v>
      </c>
      <c r="L20" s="1">
        <v>45436</v>
      </c>
      <c r="M20" s="1">
        <v>45443</v>
      </c>
      <c r="N20" t="s">
        <v>261</v>
      </c>
      <c r="P20" t="s">
        <v>246</v>
      </c>
      <c r="Q20" t="s">
        <v>247</v>
      </c>
      <c r="R20" t="s">
        <v>494</v>
      </c>
      <c r="S20">
        <v>62.4</v>
      </c>
      <c r="T20" t="s">
        <v>560</v>
      </c>
      <c r="U20" t="s">
        <v>560</v>
      </c>
      <c r="V20" t="s">
        <v>561</v>
      </c>
      <c r="W20" t="s">
        <v>561</v>
      </c>
      <c r="X20" t="s">
        <v>561</v>
      </c>
      <c r="Y20" t="s">
        <v>576</v>
      </c>
      <c r="AB20" t="s">
        <v>748</v>
      </c>
      <c r="AC20" t="s">
        <v>749</v>
      </c>
      <c r="AD20" t="s">
        <v>750</v>
      </c>
      <c r="AE20" t="s">
        <v>751</v>
      </c>
      <c r="AF20" s="77" t="s">
        <v>752</v>
      </c>
      <c r="AG20" s="77" t="s">
        <v>581</v>
      </c>
      <c r="AH20" s="77" t="s">
        <v>256</v>
      </c>
      <c r="AI20" s="77" t="s">
        <v>753</v>
      </c>
      <c r="AJ20" s="77" t="s">
        <v>570</v>
      </c>
      <c r="AK20" s="77" t="s">
        <v>570</v>
      </c>
      <c r="AL20" t="s">
        <v>754</v>
      </c>
      <c r="AM20" t="s">
        <v>561</v>
      </c>
    </row>
    <row r="21" spans="1:39">
      <c r="A21" s="77">
        <v>3086</v>
      </c>
      <c r="B21" t="s">
        <v>422</v>
      </c>
      <c r="C21" t="s">
        <v>755</v>
      </c>
      <c r="D21" t="s">
        <v>756</v>
      </c>
      <c r="E21" s="1" t="s">
        <v>757</v>
      </c>
      <c r="F21" s="117" t="s">
        <v>245</v>
      </c>
      <c r="G21" s="117">
        <v>1093475</v>
      </c>
      <c r="H21" t="s">
        <v>558</v>
      </c>
      <c r="I21" t="s">
        <v>559</v>
      </c>
      <c r="J21" s="117">
        <v>1137088.75</v>
      </c>
      <c r="K21" t="s">
        <v>575</v>
      </c>
      <c r="L21" s="1">
        <v>45372</v>
      </c>
      <c r="M21" s="1">
        <v>45394</v>
      </c>
      <c r="N21" t="s">
        <v>261</v>
      </c>
      <c r="P21" t="s">
        <v>246</v>
      </c>
      <c r="Q21" t="s">
        <v>247</v>
      </c>
      <c r="R21" t="s">
        <v>421</v>
      </c>
      <c r="S21">
        <v>89.92</v>
      </c>
      <c r="T21" t="s">
        <v>560</v>
      </c>
      <c r="U21" t="s">
        <v>560</v>
      </c>
      <c r="V21" t="s">
        <v>561</v>
      </c>
      <c r="W21" t="s">
        <v>561</v>
      </c>
      <c r="X21" t="s">
        <v>561</v>
      </c>
      <c r="Y21" t="s">
        <v>576</v>
      </c>
      <c r="AB21" t="s">
        <v>758</v>
      </c>
      <c r="AC21" t="s">
        <v>759</v>
      </c>
      <c r="AD21" t="s">
        <v>760</v>
      </c>
      <c r="AE21" t="s">
        <v>761</v>
      </c>
      <c r="AF21" s="77" t="s">
        <v>762</v>
      </c>
      <c r="AG21" s="77" t="s">
        <v>581</v>
      </c>
      <c r="AH21" s="77" t="s">
        <v>256</v>
      </c>
      <c r="AI21" s="77" t="s">
        <v>763</v>
      </c>
      <c r="AJ21" s="77" t="s">
        <v>570</v>
      </c>
      <c r="AK21" s="77" t="s">
        <v>570</v>
      </c>
      <c r="AL21" t="s">
        <v>764</v>
      </c>
      <c r="AM21" t="s">
        <v>561</v>
      </c>
    </row>
    <row r="22" spans="1:39">
      <c r="A22" s="77">
        <v>3093</v>
      </c>
      <c r="B22" t="s">
        <v>386</v>
      </c>
      <c r="C22" t="s">
        <v>765</v>
      </c>
      <c r="D22" t="s">
        <v>766</v>
      </c>
      <c r="E22" s="1" t="s">
        <v>767</v>
      </c>
      <c r="F22" s="117" t="s">
        <v>245</v>
      </c>
      <c r="G22" s="117">
        <v>759463.75</v>
      </c>
      <c r="H22" t="s">
        <v>558</v>
      </c>
      <c r="I22" t="s">
        <v>559</v>
      </c>
      <c r="J22" s="117">
        <v>789755.31</v>
      </c>
      <c r="K22" t="s">
        <v>575</v>
      </c>
      <c r="L22" s="1">
        <v>45381</v>
      </c>
      <c r="M22" s="1">
        <v>45383</v>
      </c>
      <c r="N22" t="s">
        <v>261</v>
      </c>
      <c r="P22" t="s">
        <v>246</v>
      </c>
      <c r="Q22" t="s">
        <v>247</v>
      </c>
      <c r="R22" t="s">
        <v>385</v>
      </c>
      <c r="S22">
        <v>62.4</v>
      </c>
      <c r="T22" t="s">
        <v>560</v>
      </c>
      <c r="U22" t="s">
        <v>560</v>
      </c>
      <c r="V22" t="s">
        <v>561</v>
      </c>
      <c r="W22" t="s">
        <v>561</v>
      </c>
      <c r="X22" t="s">
        <v>561</v>
      </c>
      <c r="Y22" t="s">
        <v>576</v>
      </c>
      <c r="AB22" t="s">
        <v>768</v>
      </c>
      <c r="AC22" t="s">
        <v>769</v>
      </c>
      <c r="AD22" t="s">
        <v>252</v>
      </c>
      <c r="AE22" t="s">
        <v>770</v>
      </c>
      <c r="AF22" s="77" t="s">
        <v>771</v>
      </c>
      <c r="AG22" s="77" t="s">
        <v>772</v>
      </c>
      <c r="AH22" s="77" t="s">
        <v>773</v>
      </c>
      <c r="AI22" s="77" t="s">
        <v>774</v>
      </c>
      <c r="AJ22" s="77" t="s">
        <v>570</v>
      </c>
      <c r="AK22" s="77" t="s">
        <v>570</v>
      </c>
      <c r="AL22" t="s">
        <v>775</v>
      </c>
      <c r="AM22" t="s">
        <v>561</v>
      </c>
    </row>
    <row r="23" spans="1:39">
      <c r="A23" s="77">
        <v>3163</v>
      </c>
      <c r="B23" t="s">
        <v>398</v>
      </c>
      <c r="C23" t="s">
        <v>776</v>
      </c>
      <c r="D23" t="s">
        <v>777</v>
      </c>
      <c r="E23" s="1" t="s">
        <v>778</v>
      </c>
      <c r="F23" s="117" t="s">
        <v>245</v>
      </c>
      <c r="G23" s="117">
        <v>1108373</v>
      </c>
      <c r="H23" t="s">
        <v>558</v>
      </c>
      <c r="I23" t="s">
        <v>559</v>
      </c>
      <c r="J23" s="117">
        <v>1147860.1399999999</v>
      </c>
      <c r="K23" t="s">
        <v>575</v>
      </c>
      <c r="L23" s="1">
        <v>45442</v>
      </c>
      <c r="M23" s="1">
        <v>45453</v>
      </c>
      <c r="N23" t="s">
        <v>261</v>
      </c>
      <c r="P23" t="s">
        <v>246</v>
      </c>
      <c r="Q23" t="s">
        <v>247</v>
      </c>
      <c r="R23" t="s">
        <v>397</v>
      </c>
      <c r="S23">
        <v>89.92</v>
      </c>
      <c r="T23" t="s">
        <v>560</v>
      </c>
      <c r="U23" t="s">
        <v>560</v>
      </c>
      <c r="V23" t="s">
        <v>561</v>
      </c>
      <c r="W23" t="s">
        <v>561</v>
      </c>
      <c r="X23" t="s">
        <v>561</v>
      </c>
      <c r="Y23" t="s">
        <v>576</v>
      </c>
      <c r="AB23" t="s">
        <v>779</v>
      </c>
      <c r="AC23" t="s">
        <v>780</v>
      </c>
      <c r="AD23" t="s">
        <v>781</v>
      </c>
      <c r="AE23" t="s">
        <v>741</v>
      </c>
      <c r="AF23" s="77" t="s">
        <v>782</v>
      </c>
      <c r="AG23" s="77" t="s">
        <v>581</v>
      </c>
      <c r="AH23" s="77" t="s">
        <v>256</v>
      </c>
      <c r="AI23" s="77" t="s">
        <v>783</v>
      </c>
      <c r="AJ23" s="77" t="s">
        <v>570</v>
      </c>
      <c r="AK23" s="77" t="s">
        <v>570</v>
      </c>
      <c r="AL23" t="s">
        <v>784</v>
      </c>
      <c r="AM23" t="s">
        <v>561</v>
      </c>
    </row>
    <row r="24" spans="1:39">
      <c r="A24" s="77">
        <v>827</v>
      </c>
      <c r="B24" t="s">
        <v>503</v>
      </c>
      <c r="C24" t="s">
        <v>785</v>
      </c>
      <c r="D24" t="s">
        <v>786</v>
      </c>
      <c r="E24" s="1" t="s">
        <v>787</v>
      </c>
      <c r="F24" s="117" t="s">
        <v>245</v>
      </c>
      <c r="G24" s="117">
        <v>875000</v>
      </c>
      <c r="H24" t="s">
        <v>558</v>
      </c>
      <c r="I24" t="s">
        <v>559</v>
      </c>
      <c r="J24" s="117">
        <v>936622.15</v>
      </c>
      <c r="K24" t="s">
        <v>575</v>
      </c>
      <c r="L24" s="1">
        <v>45063</v>
      </c>
      <c r="M24" s="1">
        <v>45077</v>
      </c>
      <c r="N24" t="s">
        <v>261</v>
      </c>
      <c r="P24" t="s">
        <v>246</v>
      </c>
      <c r="Q24" t="s">
        <v>247</v>
      </c>
      <c r="R24" t="s">
        <v>502</v>
      </c>
      <c r="S24">
        <v>89.66</v>
      </c>
      <c r="T24" t="s">
        <v>560</v>
      </c>
      <c r="U24" t="s">
        <v>560</v>
      </c>
      <c r="V24" t="s">
        <v>561</v>
      </c>
      <c r="W24" t="s">
        <v>561</v>
      </c>
      <c r="X24" t="s">
        <v>561</v>
      </c>
      <c r="Y24" t="s">
        <v>576</v>
      </c>
      <c r="Z24" t="s">
        <v>575</v>
      </c>
      <c r="AA24" t="s">
        <v>575</v>
      </c>
      <c r="AB24" t="s">
        <v>788</v>
      </c>
      <c r="AC24" t="s">
        <v>690</v>
      </c>
      <c r="AD24" t="s">
        <v>789</v>
      </c>
      <c r="AE24" t="s">
        <v>692</v>
      </c>
      <c r="AF24" s="77" t="s">
        <v>693</v>
      </c>
      <c r="AG24" s="77" t="s">
        <v>581</v>
      </c>
      <c r="AH24" s="77" t="s">
        <v>256</v>
      </c>
      <c r="AI24" s="77" t="s">
        <v>790</v>
      </c>
      <c r="AJ24" s="77" t="s">
        <v>570</v>
      </c>
      <c r="AK24" s="77" t="s">
        <v>570</v>
      </c>
      <c r="AL24" t="s">
        <v>791</v>
      </c>
      <c r="AM24" t="s">
        <v>561</v>
      </c>
    </row>
    <row r="25" spans="1:39">
      <c r="A25" s="77">
        <v>822</v>
      </c>
      <c r="B25" t="s">
        <v>266</v>
      </c>
      <c r="C25" t="s">
        <v>792</v>
      </c>
      <c r="D25" t="s">
        <v>793</v>
      </c>
      <c r="E25" s="1" t="s">
        <v>794</v>
      </c>
      <c r="F25" s="117" t="s">
        <v>245</v>
      </c>
      <c r="G25" s="117">
        <v>956692</v>
      </c>
      <c r="H25" t="s">
        <v>558</v>
      </c>
      <c r="I25" t="s">
        <v>559</v>
      </c>
      <c r="J25" s="117">
        <v>1024067.33</v>
      </c>
      <c r="K25" t="s">
        <v>575</v>
      </c>
      <c r="L25" s="1">
        <v>45052</v>
      </c>
      <c r="M25" s="1">
        <v>45056</v>
      </c>
      <c r="N25" t="s">
        <v>261</v>
      </c>
      <c r="P25" t="s">
        <v>246</v>
      </c>
      <c r="Q25" t="s">
        <v>247</v>
      </c>
      <c r="R25" t="s">
        <v>265</v>
      </c>
      <c r="S25">
        <v>89.92</v>
      </c>
      <c r="T25" t="s">
        <v>560</v>
      </c>
      <c r="U25" t="s">
        <v>560</v>
      </c>
      <c r="V25" t="s">
        <v>561</v>
      </c>
      <c r="W25" t="s">
        <v>561</v>
      </c>
      <c r="X25" t="s">
        <v>561</v>
      </c>
      <c r="Y25" t="s">
        <v>576</v>
      </c>
      <c r="AB25" t="s">
        <v>795</v>
      </c>
      <c r="AC25" t="s">
        <v>796</v>
      </c>
      <c r="AD25" t="s">
        <v>797</v>
      </c>
      <c r="AE25" t="s">
        <v>798</v>
      </c>
      <c r="AF25" s="77" t="s">
        <v>799</v>
      </c>
      <c r="AG25" s="77" t="s">
        <v>255</v>
      </c>
      <c r="AH25" s="77" t="s">
        <v>256</v>
      </c>
      <c r="AI25" s="77" t="s">
        <v>800</v>
      </c>
      <c r="AJ25" s="77" t="s">
        <v>570</v>
      </c>
      <c r="AK25" s="77" t="s">
        <v>570</v>
      </c>
      <c r="AL25" t="s">
        <v>801</v>
      </c>
      <c r="AM25" t="s">
        <v>561</v>
      </c>
    </row>
    <row r="26" spans="1:39">
      <c r="A26" s="77">
        <v>3301</v>
      </c>
      <c r="B26" t="s">
        <v>434</v>
      </c>
      <c r="C26" t="s">
        <v>802</v>
      </c>
      <c r="D26" t="s">
        <v>803</v>
      </c>
      <c r="E26" s="1" t="s">
        <v>804</v>
      </c>
      <c r="F26" s="117" t="s">
        <v>245</v>
      </c>
      <c r="G26" s="117">
        <v>808542.86</v>
      </c>
      <c r="H26" t="s">
        <v>558</v>
      </c>
      <c r="I26" t="s">
        <v>559</v>
      </c>
      <c r="J26" s="117">
        <v>814181.56</v>
      </c>
      <c r="K26" t="s">
        <v>575</v>
      </c>
      <c r="L26" s="1">
        <v>45554</v>
      </c>
      <c r="M26" s="1">
        <v>45555</v>
      </c>
      <c r="N26" t="s">
        <v>261</v>
      </c>
      <c r="P26" t="s">
        <v>246</v>
      </c>
      <c r="Q26" t="s">
        <v>247</v>
      </c>
      <c r="R26" t="s">
        <v>433</v>
      </c>
      <c r="S26">
        <v>62.4</v>
      </c>
      <c r="T26" t="s">
        <v>560</v>
      </c>
      <c r="U26" t="s">
        <v>560</v>
      </c>
      <c r="V26" t="s">
        <v>561</v>
      </c>
      <c r="W26" t="s">
        <v>561</v>
      </c>
      <c r="X26" t="s">
        <v>561</v>
      </c>
      <c r="Y26" t="s">
        <v>576</v>
      </c>
      <c r="AB26" t="s">
        <v>805</v>
      </c>
      <c r="AC26" t="s">
        <v>806</v>
      </c>
      <c r="AD26" t="s">
        <v>807</v>
      </c>
      <c r="AE26" t="s">
        <v>731</v>
      </c>
      <c r="AF26" s="77" t="s">
        <v>808</v>
      </c>
      <c r="AG26" s="77" t="s">
        <v>581</v>
      </c>
      <c r="AH26" s="77" t="s">
        <v>256</v>
      </c>
      <c r="AI26" s="77" t="s">
        <v>809</v>
      </c>
      <c r="AJ26" s="77" t="s">
        <v>570</v>
      </c>
      <c r="AK26" s="77" t="s">
        <v>570</v>
      </c>
      <c r="AL26" t="s">
        <v>810</v>
      </c>
      <c r="AM26" t="s">
        <v>561</v>
      </c>
    </row>
    <row r="27" spans="1:39">
      <c r="A27" s="77">
        <v>2938</v>
      </c>
      <c r="B27" t="s">
        <v>514</v>
      </c>
      <c r="C27" t="s">
        <v>811</v>
      </c>
      <c r="D27" t="s">
        <v>812</v>
      </c>
      <c r="E27" s="1" t="s">
        <v>813</v>
      </c>
      <c r="F27" s="117" t="s">
        <v>245</v>
      </c>
      <c r="G27" s="117">
        <v>1046089.75</v>
      </c>
      <c r="H27" t="s">
        <v>558</v>
      </c>
      <c r="I27" t="s">
        <v>559</v>
      </c>
      <c r="J27" s="117">
        <v>1097007.77</v>
      </c>
      <c r="K27" t="s">
        <v>575</v>
      </c>
      <c r="L27" s="1">
        <v>45240</v>
      </c>
      <c r="M27" s="1">
        <v>45259</v>
      </c>
      <c r="N27" t="s">
        <v>261</v>
      </c>
      <c r="P27" t="s">
        <v>246</v>
      </c>
      <c r="Q27" t="s">
        <v>247</v>
      </c>
      <c r="R27" t="s">
        <v>513</v>
      </c>
      <c r="S27">
        <v>89.92</v>
      </c>
      <c r="T27" t="s">
        <v>560</v>
      </c>
      <c r="U27" t="s">
        <v>560</v>
      </c>
      <c r="V27" t="s">
        <v>561</v>
      </c>
      <c r="W27" t="s">
        <v>561</v>
      </c>
      <c r="X27" t="s">
        <v>561</v>
      </c>
      <c r="Y27" t="s">
        <v>576</v>
      </c>
      <c r="AB27" t="s">
        <v>814</v>
      </c>
      <c r="AC27" t="s">
        <v>815</v>
      </c>
      <c r="AD27" t="s">
        <v>816</v>
      </c>
      <c r="AE27" t="s">
        <v>660</v>
      </c>
      <c r="AF27" s="77" t="s">
        <v>817</v>
      </c>
      <c r="AG27" s="77" t="s">
        <v>581</v>
      </c>
      <c r="AH27" s="77" t="s">
        <v>256</v>
      </c>
      <c r="AI27" s="77" t="s">
        <v>818</v>
      </c>
      <c r="AJ27" s="77" t="s">
        <v>819</v>
      </c>
      <c r="AK27" s="77" t="s">
        <v>570</v>
      </c>
      <c r="AL27" t="s">
        <v>819</v>
      </c>
      <c r="AM27" t="s">
        <v>561</v>
      </c>
    </row>
    <row r="28" spans="1:39">
      <c r="A28" s="77">
        <v>910</v>
      </c>
      <c r="B28" t="s">
        <v>383</v>
      </c>
      <c r="C28" t="s">
        <v>820</v>
      </c>
      <c r="D28" t="s">
        <v>821</v>
      </c>
      <c r="E28" s="1" t="s">
        <v>822</v>
      </c>
      <c r="F28" s="117" t="s">
        <v>245</v>
      </c>
      <c r="G28" s="117">
        <v>1195425</v>
      </c>
      <c r="H28" t="s">
        <v>558</v>
      </c>
      <c r="I28" t="s">
        <v>559</v>
      </c>
      <c r="J28" s="117">
        <v>1259990.3799999999</v>
      </c>
      <c r="K28" t="s">
        <v>575</v>
      </c>
      <c r="L28" s="1">
        <v>45186</v>
      </c>
      <c r="M28" s="1">
        <v>45191</v>
      </c>
      <c r="N28" t="s">
        <v>261</v>
      </c>
      <c r="P28" t="s">
        <v>246</v>
      </c>
      <c r="Q28" t="s">
        <v>247</v>
      </c>
      <c r="R28" t="s">
        <v>382</v>
      </c>
      <c r="S28">
        <v>89.66</v>
      </c>
      <c r="T28" t="s">
        <v>560</v>
      </c>
      <c r="U28" t="s">
        <v>560</v>
      </c>
      <c r="V28" t="s">
        <v>561</v>
      </c>
      <c r="W28" t="s">
        <v>561</v>
      </c>
      <c r="X28" t="s">
        <v>561</v>
      </c>
      <c r="Y28" t="s">
        <v>576</v>
      </c>
      <c r="AB28" t="s">
        <v>823</v>
      </c>
      <c r="AC28" t="s">
        <v>824</v>
      </c>
      <c r="AD28" t="s">
        <v>825</v>
      </c>
      <c r="AE28" t="s">
        <v>826</v>
      </c>
      <c r="AF28" s="77" t="s">
        <v>827</v>
      </c>
      <c r="AG28" s="77" t="s">
        <v>581</v>
      </c>
      <c r="AH28" s="77" t="s">
        <v>256</v>
      </c>
      <c r="AI28" s="77" t="s">
        <v>828</v>
      </c>
      <c r="AJ28" s="77" t="s">
        <v>570</v>
      </c>
      <c r="AK28" s="77" t="s">
        <v>570</v>
      </c>
      <c r="AL28" t="s">
        <v>829</v>
      </c>
      <c r="AM28" t="s">
        <v>561</v>
      </c>
    </row>
    <row r="29" spans="1:39">
      <c r="A29" s="77">
        <v>1929</v>
      </c>
      <c r="B29" t="s">
        <v>475</v>
      </c>
      <c r="C29" t="s">
        <v>830</v>
      </c>
      <c r="D29" t="s">
        <v>831</v>
      </c>
      <c r="E29" s="1" t="s">
        <v>832</v>
      </c>
      <c r="F29" s="117" t="s">
        <v>245</v>
      </c>
      <c r="G29" s="117">
        <v>694531.56</v>
      </c>
      <c r="H29" t="s">
        <v>558</v>
      </c>
      <c r="I29" t="s">
        <v>559</v>
      </c>
      <c r="J29" s="117">
        <v>730831.12</v>
      </c>
      <c r="K29" t="s">
        <v>575</v>
      </c>
      <c r="L29" s="1">
        <v>45221</v>
      </c>
      <c r="M29" s="1">
        <v>45229</v>
      </c>
      <c r="N29" t="s">
        <v>261</v>
      </c>
      <c r="P29" t="s">
        <v>246</v>
      </c>
      <c r="Q29" t="s">
        <v>247</v>
      </c>
      <c r="R29" t="s">
        <v>474</v>
      </c>
      <c r="S29">
        <v>62.4</v>
      </c>
      <c r="T29" t="s">
        <v>560</v>
      </c>
      <c r="U29" t="s">
        <v>560</v>
      </c>
      <c r="V29" t="s">
        <v>561</v>
      </c>
      <c r="W29" t="s">
        <v>561</v>
      </c>
      <c r="X29" t="s">
        <v>561</v>
      </c>
      <c r="Y29" t="s">
        <v>576</v>
      </c>
      <c r="AB29" t="s">
        <v>833</v>
      </c>
      <c r="AC29" t="s">
        <v>834</v>
      </c>
      <c r="AD29" t="s">
        <v>835</v>
      </c>
      <c r="AE29" t="s">
        <v>660</v>
      </c>
      <c r="AF29" s="77" t="s">
        <v>836</v>
      </c>
      <c r="AG29" s="77" t="s">
        <v>581</v>
      </c>
      <c r="AH29" s="77" t="s">
        <v>256</v>
      </c>
      <c r="AI29" s="77" t="s">
        <v>837</v>
      </c>
      <c r="AJ29" s="77" t="s">
        <v>570</v>
      </c>
      <c r="AK29" s="77" t="s">
        <v>570</v>
      </c>
      <c r="AL29" t="s">
        <v>838</v>
      </c>
      <c r="AM29" t="s">
        <v>561</v>
      </c>
    </row>
    <row r="30" spans="1:39">
      <c r="A30" s="77">
        <v>3084</v>
      </c>
      <c r="B30" t="s">
        <v>465</v>
      </c>
      <c r="C30" t="s">
        <v>839</v>
      </c>
      <c r="D30" t="s">
        <v>840</v>
      </c>
      <c r="E30" s="1" t="s">
        <v>841</v>
      </c>
      <c r="F30" s="117" t="s">
        <v>245</v>
      </c>
      <c r="G30" s="117">
        <v>1055812.29</v>
      </c>
      <c r="H30" t="s">
        <v>558</v>
      </c>
      <c r="I30" t="s">
        <v>559</v>
      </c>
      <c r="J30" s="117">
        <v>1097923.8400000001</v>
      </c>
      <c r="K30" t="s">
        <v>575</v>
      </c>
      <c r="L30" s="1">
        <v>45373</v>
      </c>
      <c r="M30" s="1">
        <v>45385</v>
      </c>
      <c r="N30" t="s">
        <v>261</v>
      </c>
      <c r="P30" t="s">
        <v>246</v>
      </c>
      <c r="Q30" t="s">
        <v>247</v>
      </c>
      <c r="R30" t="s">
        <v>464</v>
      </c>
      <c r="S30">
        <v>89.92</v>
      </c>
      <c r="T30" t="s">
        <v>560</v>
      </c>
      <c r="U30" t="s">
        <v>560</v>
      </c>
      <c r="V30" t="s">
        <v>561</v>
      </c>
      <c r="W30" t="s">
        <v>561</v>
      </c>
      <c r="X30" t="s">
        <v>561</v>
      </c>
      <c r="Y30" t="s">
        <v>576</v>
      </c>
      <c r="AB30" t="s">
        <v>842</v>
      </c>
      <c r="AC30" t="s">
        <v>843</v>
      </c>
      <c r="AD30" t="s">
        <v>844</v>
      </c>
      <c r="AE30" t="s">
        <v>845</v>
      </c>
      <c r="AF30" s="77" t="s">
        <v>846</v>
      </c>
      <c r="AG30" s="77" t="s">
        <v>847</v>
      </c>
      <c r="AH30" s="77" t="s">
        <v>256</v>
      </c>
      <c r="AI30" s="77" t="s">
        <v>848</v>
      </c>
      <c r="AJ30" s="77" t="s">
        <v>570</v>
      </c>
      <c r="AK30" s="77" t="s">
        <v>570</v>
      </c>
      <c r="AL30" t="s">
        <v>849</v>
      </c>
      <c r="AM30" t="s">
        <v>561</v>
      </c>
    </row>
    <row r="31" spans="1:39">
      <c r="A31" s="77">
        <v>823</v>
      </c>
      <c r="B31" t="s">
        <v>263</v>
      </c>
      <c r="C31" t="s">
        <v>850</v>
      </c>
      <c r="D31" t="s">
        <v>851</v>
      </c>
      <c r="E31" s="1" t="s">
        <v>852</v>
      </c>
      <c r="F31" s="117" t="s">
        <v>245</v>
      </c>
      <c r="G31" s="117">
        <v>687600</v>
      </c>
      <c r="H31" t="s">
        <v>558</v>
      </c>
      <c r="I31" t="s">
        <v>559</v>
      </c>
      <c r="J31" s="117">
        <v>736024.44</v>
      </c>
      <c r="K31" t="s">
        <v>575</v>
      </c>
      <c r="L31" s="1">
        <v>45052</v>
      </c>
      <c r="M31" s="1">
        <v>45063</v>
      </c>
      <c r="N31" t="s">
        <v>261</v>
      </c>
      <c r="P31" t="s">
        <v>246</v>
      </c>
      <c r="Q31" t="s">
        <v>247</v>
      </c>
      <c r="R31" t="s">
        <v>262</v>
      </c>
      <c r="S31">
        <v>62.4</v>
      </c>
      <c r="T31" t="s">
        <v>560</v>
      </c>
      <c r="U31" t="s">
        <v>560</v>
      </c>
      <c r="V31" t="s">
        <v>561</v>
      </c>
      <c r="W31" t="s">
        <v>561</v>
      </c>
      <c r="X31" t="s">
        <v>561</v>
      </c>
      <c r="Y31" t="s">
        <v>576</v>
      </c>
      <c r="AB31" t="s">
        <v>853</v>
      </c>
      <c r="AC31" t="s">
        <v>854</v>
      </c>
      <c r="AD31" t="s">
        <v>252</v>
      </c>
      <c r="AE31" t="s">
        <v>855</v>
      </c>
      <c r="AF31" s="77" t="s">
        <v>856</v>
      </c>
      <c r="AG31" s="77" t="s">
        <v>255</v>
      </c>
      <c r="AH31" s="77" t="s">
        <v>256</v>
      </c>
      <c r="AI31" s="77" t="s">
        <v>857</v>
      </c>
      <c r="AJ31" s="77" t="s">
        <v>570</v>
      </c>
      <c r="AK31" s="77" t="s">
        <v>570</v>
      </c>
      <c r="AL31" t="s">
        <v>858</v>
      </c>
      <c r="AM31" t="s">
        <v>561</v>
      </c>
    </row>
    <row r="32" spans="1:39">
      <c r="A32" s="77">
        <v>866</v>
      </c>
      <c r="B32" t="s">
        <v>472</v>
      </c>
      <c r="C32" t="s">
        <v>859</v>
      </c>
      <c r="D32" t="s">
        <v>860</v>
      </c>
      <c r="E32" s="1" t="s">
        <v>861</v>
      </c>
      <c r="F32" s="117" t="s">
        <v>245</v>
      </c>
      <c r="G32" s="117">
        <v>1080311.6499999999</v>
      </c>
      <c r="H32" t="s">
        <v>558</v>
      </c>
      <c r="I32" t="s">
        <v>559</v>
      </c>
      <c r="J32" s="117">
        <v>1139809.45</v>
      </c>
      <c r="K32" t="s">
        <v>575</v>
      </c>
      <c r="L32" s="1">
        <v>45145</v>
      </c>
      <c r="M32" s="1">
        <v>45154</v>
      </c>
      <c r="N32" t="s">
        <v>261</v>
      </c>
      <c r="P32" t="s">
        <v>246</v>
      </c>
      <c r="Q32" t="s">
        <v>247</v>
      </c>
      <c r="R32" t="s">
        <v>471</v>
      </c>
      <c r="S32">
        <v>89.66</v>
      </c>
      <c r="T32" t="s">
        <v>560</v>
      </c>
      <c r="U32" t="s">
        <v>560</v>
      </c>
      <c r="V32" t="s">
        <v>561</v>
      </c>
      <c r="W32" t="s">
        <v>561</v>
      </c>
      <c r="X32" t="s">
        <v>561</v>
      </c>
      <c r="Y32" t="s">
        <v>576</v>
      </c>
      <c r="AB32" t="s">
        <v>862</v>
      </c>
      <c r="AC32" t="s">
        <v>863</v>
      </c>
      <c r="AD32" t="s">
        <v>864</v>
      </c>
      <c r="AE32" t="s">
        <v>660</v>
      </c>
      <c r="AF32" s="77" t="s">
        <v>865</v>
      </c>
      <c r="AG32" s="77" t="s">
        <v>581</v>
      </c>
      <c r="AH32" s="77" t="s">
        <v>256</v>
      </c>
      <c r="AI32" s="77" t="s">
        <v>866</v>
      </c>
      <c r="AJ32" s="77" t="s">
        <v>570</v>
      </c>
      <c r="AK32" s="77" t="s">
        <v>570</v>
      </c>
      <c r="AL32" t="s">
        <v>867</v>
      </c>
      <c r="AM32" t="s">
        <v>561</v>
      </c>
    </row>
    <row r="33" spans="1:39">
      <c r="A33" s="77">
        <v>3003</v>
      </c>
      <c r="B33" t="s">
        <v>481</v>
      </c>
      <c r="C33" t="s">
        <v>868</v>
      </c>
      <c r="D33" t="s">
        <v>869</v>
      </c>
      <c r="E33" s="1" t="s">
        <v>870</v>
      </c>
      <c r="F33" s="117" t="s">
        <v>245</v>
      </c>
      <c r="G33" s="117">
        <v>938705</v>
      </c>
      <c r="H33" t="s">
        <v>558</v>
      </c>
      <c r="I33" t="s">
        <v>559</v>
      </c>
      <c r="J33" s="117">
        <v>981781.3</v>
      </c>
      <c r="K33" t="s">
        <v>575</v>
      </c>
      <c r="L33" s="1">
        <v>45314</v>
      </c>
      <c r="M33" s="1">
        <v>45323</v>
      </c>
      <c r="N33" t="s">
        <v>261</v>
      </c>
      <c r="P33" t="s">
        <v>246</v>
      </c>
      <c r="Q33" t="s">
        <v>247</v>
      </c>
      <c r="R33" t="s">
        <v>480</v>
      </c>
      <c r="S33">
        <v>89.92</v>
      </c>
      <c r="T33" t="s">
        <v>560</v>
      </c>
      <c r="U33" t="s">
        <v>560</v>
      </c>
      <c r="V33" t="s">
        <v>561</v>
      </c>
      <c r="W33" t="s">
        <v>561</v>
      </c>
      <c r="X33" t="s">
        <v>561</v>
      </c>
      <c r="Y33" t="s">
        <v>576</v>
      </c>
      <c r="AB33" t="s">
        <v>871</v>
      </c>
      <c r="AC33" t="s">
        <v>872</v>
      </c>
      <c r="AD33" t="s">
        <v>873</v>
      </c>
      <c r="AE33" t="s">
        <v>660</v>
      </c>
      <c r="AF33" s="77" t="s">
        <v>874</v>
      </c>
      <c r="AG33" s="77" t="s">
        <v>581</v>
      </c>
      <c r="AH33" s="77" t="s">
        <v>256</v>
      </c>
      <c r="AI33" s="77" t="s">
        <v>875</v>
      </c>
      <c r="AJ33" s="77" t="s">
        <v>876</v>
      </c>
      <c r="AK33" s="77" t="s">
        <v>570</v>
      </c>
      <c r="AL33" t="s">
        <v>877</v>
      </c>
      <c r="AM33" t="s">
        <v>561</v>
      </c>
    </row>
    <row r="34" spans="1:39">
      <c r="A34" s="77">
        <v>3134</v>
      </c>
      <c r="B34" t="s">
        <v>489</v>
      </c>
      <c r="C34" t="s">
        <v>878</v>
      </c>
      <c r="D34" t="s">
        <v>879</v>
      </c>
      <c r="E34" s="1" t="s">
        <v>880</v>
      </c>
      <c r="F34" s="117" t="s">
        <v>245</v>
      </c>
      <c r="G34" s="117">
        <v>747900</v>
      </c>
      <c r="H34" t="s">
        <v>558</v>
      </c>
      <c r="I34" t="s">
        <v>559</v>
      </c>
      <c r="J34" s="117">
        <v>776708.95</v>
      </c>
      <c r="L34" s="1">
        <v>45405</v>
      </c>
      <c r="M34" s="1">
        <v>45412</v>
      </c>
      <c r="N34" t="s">
        <v>261</v>
      </c>
      <c r="P34" t="s">
        <v>246</v>
      </c>
      <c r="Q34" t="s">
        <v>247</v>
      </c>
      <c r="R34" t="s">
        <v>488</v>
      </c>
      <c r="S34">
        <v>62.4</v>
      </c>
      <c r="T34" t="s">
        <v>560</v>
      </c>
      <c r="U34" t="s">
        <v>560</v>
      </c>
      <c r="V34" t="s">
        <v>561</v>
      </c>
      <c r="W34" t="s">
        <v>561</v>
      </c>
      <c r="X34" t="s">
        <v>561</v>
      </c>
      <c r="AB34" t="s">
        <v>881</v>
      </c>
      <c r="AC34" t="s">
        <v>882</v>
      </c>
      <c r="AD34" t="s">
        <v>883</v>
      </c>
      <c r="AE34" t="s">
        <v>884</v>
      </c>
      <c r="AF34" s="77" t="s">
        <v>885</v>
      </c>
      <c r="AG34" s="77" t="s">
        <v>581</v>
      </c>
      <c r="AH34" s="77" t="s">
        <v>256</v>
      </c>
      <c r="AI34" s="77" t="s">
        <v>886</v>
      </c>
      <c r="AJ34" s="77" t="s">
        <v>570</v>
      </c>
      <c r="AK34" s="77" t="s">
        <v>570</v>
      </c>
      <c r="AL34" t="s">
        <v>887</v>
      </c>
      <c r="AM34" t="s">
        <v>561</v>
      </c>
    </row>
    <row r="35" spans="1:39">
      <c r="A35" s="77">
        <v>3189</v>
      </c>
      <c r="B35" t="s">
        <v>356</v>
      </c>
      <c r="C35" t="s">
        <v>888</v>
      </c>
      <c r="D35" t="s">
        <v>889</v>
      </c>
      <c r="E35" s="1" t="s">
        <v>890</v>
      </c>
      <c r="F35" s="117" t="s">
        <v>245</v>
      </c>
      <c r="G35" s="117">
        <v>1210616.48</v>
      </c>
      <c r="H35" t="s">
        <v>558</v>
      </c>
      <c r="I35" t="s">
        <v>559</v>
      </c>
      <c r="J35" s="117">
        <v>1236649.02</v>
      </c>
      <c r="K35" t="s">
        <v>575</v>
      </c>
      <c r="L35" s="1">
        <v>45504</v>
      </c>
      <c r="M35" s="1">
        <v>45510</v>
      </c>
      <c r="N35" t="s">
        <v>261</v>
      </c>
      <c r="P35" t="s">
        <v>246</v>
      </c>
      <c r="Q35" t="s">
        <v>247</v>
      </c>
      <c r="R35" t="s">
        <v>355</v>
      </c>
      <c r="S35">
        <v>89.66</v>
      </c>
      <c r="T35" t="s">
        <v>560</v>
      </c>
      <c r="U35" t="s">
        <v>560</v>
      </c>
      <c r="V35" t="s">
        <v>561</v>
      </c>
      <c r="W35" t="s">
        <v>561</v>
      </c>
      <c r="X35" t="s">
        <v>561</v>
      </c>
      <c r="Y35" t="s">
        <v>576</v>
      </c>
      <c r="AB35" t="s">
        <v>891</v>
      </c>
      <c r="AC35" t="s">
        <v>892</v>
      </c>
      <c r="AD35" t="s">
        <v>893</v>
      </c>
      <c r="AE35" t="s">
        <v>894</v>
      </c>
      <c r="AF35" s="77" t="s">
        <v>895</v>
      </c>
      <c r="AG35" s="77" t="s">
        <v>581</v>
      </c>
      <c r="AH35" s="77" t="s">
        <v>256</v>
      </c>
      <c r="AI35" s="77" t="s">
        <v>896</v>
      </c>
      <c r="AJ35" s="77" t="s">
        <v>570</v>
      </c>
      <c r="AK35" s="77" t="s">
        <v>570</v>
      </c>
      <c r="AL35" t="s">
        <v>897</v>
      </c>
      <c r="AM35" t="s">
        <v>561</v>
      </c>
    </row>
    <row r="36" spans="1:39">
      <c r="A36" s="77">
        <v>3146</v>
      </c>
      <c r="B36" t="s">
        <v>431</v>
      </c>
      <c r="C36" t="s">
        <v>898</v>
      </c>
      <c r="D36" t="s">
        <v>899</v>
      </c>
      <c r="E36" s="1" t="s">
        <v>900</v>
      </c>
      <c r="F36" s="117" t="s">
        <v>245</v>
      </c>
      <c r="G36" s="117">
        <v>1104705</v>
      </c>
      <c r="H36" t="s">
        <v>558</v>
      </c>
      <c r="I36" t="s">
        <v>559</v>
      </c>
      <c r="J36" s="117">
        <v>1147258.01</v>
      </c>
      <c r="K36" t="s">
        <v>575</v>
      </c>
      <c r="L36" s="1">
        <v>45412</v>
      </c>
      <c r="M36" s="1">
        <v>45421</v>
      </c>
      <c r="N36" t="s">
        <v>261</v>
      </c>
      <c r="P36" t="s">
        <v>246</v>
      </c>
      <c r="Q36" t="s">
        <v>247</v>
      </c>
      <c r="R36" t="s">
        <v>430</v>
      </c>
      <c r="S36">
        <v>89.92</v>
      </c>
      <c r="T36" t="s">
        <v>560</v>
      </c>
      <c r="U36" t="s">
        <v>560</v>
      </c>
      <c r="V36" t="s">
        <v>561</v>
      </c>
      <c r="W36" t="s">
        <v>561</v>
      </c>
      <c r="X36" t="s">
        <v>561</v>
      </c>
      <c r="Y36" t="s">
        <v>576</v>
      </c>
      <c r="AB36" t="s">
        <v>901</v>
      </c>
      <c r="AC36" t="s">
        <v>902</v>
      </c>
      <c r="AD36" t="s">
        <v>903</v>
      </c>
      <c r="AE36" t="s">
        <v>904</v>
      </c>
      <c r="AF36" s="77" t="s">
        <v>905</v>
      </c>
      <c r="AG36" s="77" t="s">
        <v>581</v>
      </c>
      <c r="AH36" s="77" t="s">
        <v>256</v>
      </c>
      <c r="AI36" s="77" t="s">
        <v>906</v>
      </c>
      <c r="AJ36" s="77" t="s">
        <v>570</v>
      </c>
      <c r="AK36" s="77" t="s">
        <v>570</v>
      </c>
      <c r="AL36" t="s">
        <v>907</v>
      </c>
      <c r="AM36" t="s">
        <v>561</v>
      </c>
    </row>
    <row r="37" spans="1:39">
      <c r="A37" s="77">
        <v>1916</v>
      </c>
      <c r="B37" t="s">
        <v>369</v>
      </c>
      <c r="C37" t="s">
        <v>908</v>
      </c>
      <c r="D37" t="s">
        <v>909</v>
      </c>
      <c r="E37" s="1" t="s">
        <v>910</v>
      </c>
      <c r="F37" s="117" t="s">
        <v>245</v>
      </c>
      <c r="G37" s="117">
        <v>1143600</v>
      </c>
      <c r="H37" t="s">
        <v>558</v>
      </c>
      <c r="I37" t="s">
        <v>559</v>
      </c>
      <c r="J37" s="117">
        <v>1205366.29</v>
      </c>
      <c r="K37" t="s">
        <v>575</v>
      </c>
      <c r="L37" s="1">
        <v>45194</v>
      </c>
      <c r="M37" s="1">
        <v>45197</v>
      </c>
      <c r="N37" t="s">
        <v>261</v>
      </c>
      <c r="P37" t="s">
        <v>246</v>
      </c>
      <c r="Q37" t="s">
        <v>247</v>
      </c>
      <c r="R37" t="s">
        <v>368</v>
      </c>
      <c r="S37">
        <v>89.92</v>
      </c>
      <c r="T37" t="s">
        <v>560</v>
      </c>
      <c r="U37" t="s">
        <v>560</v>
      </c>
      <c r="V37" t="s">
        <v>561</v>
      </c>
      <c r="W37" t="s">
        <v>561</v>
      </c>
      <c r="X37" t="s">
        <v>561</v>
      </c>
      <c r="Y37" t="s">
        <v>576</v>
      </c>
      <c r="AB37" t="s">
        <v>911</v>
      </c>
      <c r="AC37" t="s">
        <v>912</v>
      </c>
      <c r="AD37" t="s">
        <v>903</v>
      </c>
      <c r="AE37" t="s">
        <v>660</v>
      </c>
      <c r="AF37" s="77" t="s">
        <v>913</v>
      </c>
      <c r="AG37" s="77" t="s">
        <v>581</v>
      </c>
      <c r="AH37" s="77" t="s">
        <v>256</v>
      </c>
      <c r="AI37" s="77" t="s">
        <v>914</v>
      </c>
      <c r="AJ37" s="77" t="s">
        <v>570</v>
      </c>
      <c r="AK37" s="77" t="s">
        <v>570</v>
      </c>
      <c r="AL37" t="s">
        <v>915</v>
      </c>
      <c r="AM37" t="s">
        <v>561</v>
      </c>
    </row>
    <row r="38" spans="1:39">
      <c r="A38" s="77">
        <v>843</v>
      </c>
      <c r="B38" t="s">
        <v>511</v>
      </c>
      <c r="C38" t="s">
        <v>916</v>
      </c>
      <c r="D38" t="s">
        <v>917</v>
      </c>
      <c r="E38" s="1" t="s">
        <v>918</v>
      </c>
      <c r="F38" s="117" t="s">
        <v>245</v>
      </c>
      <c r="G38" s="117">
        <v>598727.25</v>
      </c>
      <c r="H38" t="s">
        <v>558</v>
      </c>
      <c r="I38" t="s">
        <v>559</v>
      </c>
      <c r="J38" s="117">
        <v>639975.81000000006</v>
      </c>
      <c r="K38" t="s">
        <v>575</v>
      </c>
      <c r="L38" s="1">
        <v>45106</v>
      </c>
      <c r="M38" s="1">
        <v>45111</v>
      </c>
      <c r="N38" t="s">
        <v>585</v>
      </c>
      <c r="O38">
        <v>45140</v>
      </c>
      <c r="P38" t="s">
        <v>246</v>
      </c>
      <c r="Q38" t="s">
        <v>247</v>
      </c>
      <c r="R38" t="s">
        <v>510</v>
      </c>
      <c r="S38">
        <v>62.4</v>
      </c>
      <c r="T38" t="s">
        <v>560</v>
      </c>
      <c r="U38" t="s">
        <v>560</v>
      </c>
      <c r="V38" t="s">
        <v>561</v>
      </c>
      <c r="W38" t="s">
        <v>561</v>
      </c>
      <c r="X38" t="s">
        <v>561</v>
      </c>
      <c r="Y38" t="s">
        <v>576</v>
      </c>
      <c r="AB38" t="s">
        <v>919</v>
      </c>
      <c r="AC38" t="s">
        <v>729</v>
      </c>
      <c r="AD38" t="s">
        <v>920</v>
      </c>
      <c r="AE38" t="s">
        <v>731</v>
      </c>
      <c r="AF38" s="77" t="s">
        <v>732</v>
      </c>
      <c r="AG38" s="77" t="s">
        <v>581</v>
      </c>
      <c r="AH38" s="77" t="s">
        <v>256</v>
      </c>
      <c r="AI38" s="77" t="s">
        <v>921</v>
      </c>
      <c r="AJ38" s="77" t="s">
        <v>570</v>
      </c>
      <c r="AK38" s="77" t="s">
        <v>570</v>
      </c>
      <c r="AL38" t="s">
        <v>922</v>
      </c>
      <c r="AM38" t="s">
        <v>561</v>
      </c>
    </row>
    <row r="39" spans="1:39">
      <c r="A39" s="77">
        <v>840</v>
      </c>
      <c r="B39" t="s">
        <v>349</v>
      </c>
      <c r="C39" t="s">
        <v>923</v>
      </c>
      <c r="D39" t="s">
        <v>924</v>
      </c>
      <c r="E39" s="1" t="s">
        <v>925</v>
      </c>
      <c r="F39" s="117" t="s">
        <v>245</v>
      </c>
      <c r="G39" s="117">
        <v>988117.52</v>
      </c>
      <c r="H39" t="s">
        <v>558</v>
      </c>
      <c r="I39" t="s">
        <v>559</v>
      </c>
      <c r="J39" s="117">
        <v>1056192.6299999999</v>
      </c>
      <c r="K39" t="s">
        <v>575</v>
      </c>
      <c r="L39" s="1">
        <v>45098</v>
      </c>
      <c r="M39" s="1">
        <v>45110</v>
      </c>
      <c r="N39" t="s">
        <v>261</v>
      </c>
      <c r="P39" t="s">
        <v>246</v>
      </c>
      <c r="Q39" t="s">
        <v>247</v>
      </c>
      <c r="R39" t="s">
        <v>348</v>
      </c>
      <c r="S39">
        <v>90.41</v>
      </c>
      <c r="T39" t="s">
        <v>560</v>
      </c>
      <c r="U39" t="s">
        <v>560</v>
      </c>
      <c r="V39" t="s">
        <v>561</v>
      </c>
      <c r="W39" t="s">
        <v>561</v>
      </c>
      <c r="X39" t="s">
        <v>561</v>
      </c>
      <c r="Y39" t="s">
        <v>576</v>
      </c>
      <c r="AB39" t="s">
        <v>926</v>
      </c>
      <c r="AC39" t="s">
        <v>927</v>
      </c>
      <c r="AD39" t="s">
        <v>928</v>
      </c>
      <c r="AE39" t="s">
        <v>660</v>
      </c>
      <c r="AF39" s="77" t="s">
        <v>929</v>
      </c>
      <c r="AG39" s="77" t="s">
        <v>581</v>
      </c>
      <c r="AH39" s="77" t="s">
        <v>256</v>
      </c>
      <c r="AI39" s="77" t="s">
        <v>930</v>
      </c>
      <c r="AJ39" s="77" t="s">
        <v>570</v>
      </c>
      <c r="AK39" s="77" t="s">
        <v>570</v>
      </c>
      <c r="AL39" t="s">
        <v>931</v>
      </c>
      <c r="AM39" t="s">
        <v>561</v>
      </c>
    </row>
    <row r="40" spans="1:39">
      <c r="A40" s="77">
        <v>3116</v>
      </c>
      <c r="B40" t="s">
        <v>450</v>
      </c>
      <c r="C40" t="s">
        <v>932</v>
      </c>
      <c r="D40" t="s">
        <v>933</v>
      </c>
      <c r="E40" s="1" t="s">
        <v>934</v>
      </c>
      <c r="F40" s="117" t="s">
        <v>245</v>
      </c>
      <c r="G40" s="117">
        <v>1107697</v>
      </c>
      <c r="H40" t="s">
        <v>558</v>
      </c>
      <c r="I40" t="s">
        <v>559</v>
      </c>
      <c r="J40" s="117">
        <v>1150365.26</v>
      </c>
      <c r="L40" s="1">
        <v>45399</v>
      </c>
      <c r="M40" s="1">
        <v>45400</v>
      </c>
      <c r="N40" t="s">
        <v>261</v>
      </c>
      <c r="P40" t="s">
        <v>246</v>
      </c>
      <c r="Q40" t="s">
        <v>247</v>
      </c>
      <c r="R40" t="s">
        <v>449</v>
      </c>
      <c r="S40">
        <v>89.92</v>
      </c>
      <c r="T40" t="s">
        <v>560</v>
      </c>
      <c r="U40" t="s">
        <v>560</v>
      </c>
      <c r="V40" t="s">
        <v>561</v>
      </c>
      <c r="W40" t="s">
        <v>561</v>
      </c>
      <c r="X40" t="s">
        <v>561</v>
      </c>
      <c r="AB40" t="s">
        <v>935</v>
      </c>
      <c r="AC40" t="s">
        <v>936</v>
      </c>
      <c r="AD40" t="s">
        <v>937</v>
      </c>
      <c r="AE40" t="s">
        <v>670</v>
      </c>
      <c r="AF40" s="77" t="s">
        <v>938</v>
      </c>
      <c r="AG40" s="77" t="s">
        <v>255</v>
      </c>
      <c r="AH40" s="77" t="s">
        <v>256</v>
      </c>
      <c r="AI40" s="77" t="s">
        <v>939</v>
      </c>
      <c r="AJ40" s="77" t="s">
        <v>570</v>
      </c>
      <c r="AK40" s="77" t="s">
        <v>570</v>
      </c>
      <c r="AL40" t="s">
        <v>940</v>
      </c>
      <c r="AM40" t="s">
        <v>561</v>
      </c>
    </row>
    <row r="41" spans="1:39">
      <c r="A41" s="77">
        <v>3157</v>
      </c>
      <c r="B41" t="s">
        <v>411</v>
      </c>
      <c r="C41" t="s">
        <v>941</v>
      </c>
      <c r="D41" t="s">
        <v>942</v>
      </c>
      <c r="E41" s="1" t="s">
        <v>943</v>
      </c>
      <c r="F41" s="117" t="s">
        <v>245</v>
      </c>
      <c r="G41" s="117">
        <v>1137235.6599999999</v>
      </c>
      <c r="H41" t="s">
        <v>558</v>
      </c>
      <c r="I41" t="s">
        <v>559</v>
      </c>
      <c r="J41" s="117">
        <v>1177751.06</v>
      </c>
      <c r="K41" t="s">
        <v>575</v>
      </c>
      <c r="L41" s="1">
        <v>45423</v>
      </c>
      <c r="M41" s="1">
        <v>45435</v>
      </c>
      <c r="N41" t="s">
        <v>261</v>
      </c>
      <c r="P41" t="s">
        <v>246</v>
      </c>
      <c r="Q41" t="s">
        <v>247</v>
      </c>
      <c r="R41" t="s">
        <v>410</v>
      </c>
      <c r="S41">
        <v>89.92</v>
      </c>
      <c r="T41" t="s">
        <v>560</v>
      </c>
      <c r="U41" t="s">
        <v>560</v>
      </c>
      <c r="V41" t="s">
        <v>561</v>
      </c>
      <c r="W41" t="s">
        <v>561</v>
      </c>
      <c r="X41" t="s">
        <v>561</v>
      </c>
      <c r="Y41" t="s">
        <v>576</v>
      </c>
      <c r="AB41" t="s">
        <v>944</v>
      </c>
      <c r="AC41" t="s">
        <v>945</v>
      </c>
      <c r="AD41" t="s">
        <v>946</v>
      </c>
      <c r="AE41" t="s">
        <v>947</v>
      </c>
      <c r="AF41" s="77" t="s">
        <v>948</v>
      </c>
      <c r="AG41" s="77" t="s">
        <v>581</v>
      </c>
      <c r="AH41" s="77" t="s">
        <v>256</v>
      </c>
      <c r="AI41" s="77" t="s">
        <v>949</v>
      </c>
      <c r="AJ41" s="77" t="s">
        <v>570</v>
      </c>
      <c r="AK41" s="77" t="s">
        <v>570</v>
      </c>
      <c r="AL41" t="s">
        <v>950</v>
      </c>
      <c r="AM41" t="s">
        <v>561</v>
      </c>
    </row>
    <row r="42" spans="1:39">
      <c r="A42" s="77">
        <v>3194</v>
      </c>
      <c r="B42" t="s">
        <v>259</v>
      </c>
      <c r="C42" t="s">
        <v>951</v>
      </c>
      <c r="D42" t="s">
        <v>952</v>
      </c>
      <c r="E42" s="1" t="s">
        <v>953</v>
      </c>
      <c r="F42" s="117" t="s">
        <v>245</v>
      </c>
      <c r="G42" s="117">
        <v>1132000</v>
      </c>
      <c r="H42" t="s">
        <v>558</v>
      </c>
      <c r="I42" t="s">
        <v>559</v>
      </c>
      <c r="J42" s="117">
        <v>1148135.77</v>
      </c>
      <c r="K42" t="s">
        <v>575</v>
      </c>
      <c r="L42" s="1">
        <v>45522</v>
      </c>
      <c r="M42" s="1">
        <v>45537</v>
      </c>
      <c r="N42" t="s">
        <v>261</v>
      </c>
      <c r="P42" t="s">
        <v>246</v>
      </c>
      <c r="Q42" t="s">
        <v>247</v>
      </c>
      <c r="R42" t="s">
        <v>257</v>
      </c>
      <c r="S42">
        <v>89.66</v>
      </c>
      <c r="T42" t="s">
        <v>560</v>
      </c>
      <c r="U42" t="s">
        <v>560</v>
      </c>
      <c r="V42" t="s">
        <v>561</v>
      </c>
      <c r="W42" t="s">
        <v>561</v>
      </c>
      <c r="X42" t="s">
        <v>561</v>
      </c>
      <c r="Y42" t="s">
        <v>576</v>
      </c>
      <c r="AB42" t="s">
        <v>954</v>
      </c>
      <c r="AC42" t="s">
        <v>955</v>
      </c>
      <c r="AD42" t="s">
        <v>252</v>
      </c>
      <c r="AE42" t="s">
        <v>947</v>
      </c>
      <c r="AF42" s="77" t="s">
        <v>956</v>
      </c>
      <c r="AG42" s="77" t="s">
        <v>581</v>
      </c>
      <c r="AH42" s="77" t="s">
        <v>256</v>
      </c>
      <c r="AI42" s="77" t="s">
        <v>957</v>
      </c>
      <c r="AJ42" s="77" t="s">
        <v>570</v>
      </c>
      <c r="AK42" s="77" t="s">
        <v>570</v>
      </c>
      <c r="AL42" t="s">
        <v>958</v>
      </c>
      <c r="AM42" t="s">
        <v>561</v>
      </c>
    </row>
    <row r="43" spans="1:39">
      <c r="A43" s="77">
        <v>3251</v>
      </c>
      <c r="B43" t="s">
        <v>455</v>
      </c>
      <c r="C43" t="s">
        <v>959</v>
      </c>
      <c r="D43" t="s">
        <v>960</v>
      </c>
      <c r="E43" s="1" t="s">
        <v>961</v>
      </c>
      <c r="F43" s="117" t="s">
        <v>245</v>
      </c>
      <c r="G43" s="117">
        <v>1092159.96</v>
      </c>
      <c r="H43" t="s">
        <v>558</v>
      </c>
      <c r="I43" t="s">
        <v>559</v>
      </c>
      <c r="J43" s="117">
        <v>1107727.8400000001</v>
      </c>
      <c r="K43" t="s">
        <v>575</v>
      </c>
      <c r="L43" s="1">
        <v>45535</v>
      </c>
      <c r="M43" s="1">
        <v>45541</v>
      </c>
      <c r="N43" t="s">
        <v>261</v>
      </c>
      <c r="P43" t="s">
        <v>246</v>
      </c>
      <c r="Q43" t="s">
        <v>247</v>
      </c>
      <c r="R43" t="s">
        <v>454</v>
      </c>
      <c r="S43">
        <v>89.66</v>
      </c>
      <c r="T43" t="s">
        <v>560</v>
      </c>
      <c r="U43" t="s">
        <v>560</v>
      </c>
      <c r="V43" t="s">
        <v>561</v>
      </c>
      <c r="W43" t="s">
        <v>561</v>
      </c>
      <c r="X43" t="s">
        <v>561</v>
      </c>
      <c r="Y43" t="s">
        <v>576</v>
      </c>
      <c r="AB43" t="s">
        <v>962</v>
      </c>
      <c r="AC43" t="s">
        <v>963</v>
      </c>
      <c r="AD43" t="s">
        <v>252</v>
      </c>
      <c r="AE43" t="s">
        <v>565</v>
      </c>
      <c r="AF43" s="77" t="s">
        <v>964</v>
      </c>
      <c r="AG43" s="77" t="s">
        <v>965</v>
      </c>
      <c r="AH43" s="77" t="s">
        <v>256</v>
      </c>
      <c r="AI43" s="77" t="s">
        <v>966</v>
      </c>
      <c r="AJ43" s="77" t="s">
        <v>570</v>
      </c>
      <c r="AK43" s="77" t="s">
        <v>570</v>
      </c>
      <c r="AL43" t="s">
        <v>967</v>
      </c>
      <c r="AM43" t="s">
        <v>561</v>
      </c>
    </row>
    <row r="44" spans="1:39">
      <c r="A44" s="77">
        <v>2932</v>
      </c>
      <c r="B44" t="s">
        <v>403</v>
      </c>
      <c r="C44" t="s">
        <v>968</v>
      </c>
      <c r="D44" t="s">
        <v>969</v>
      </c>
      <c r="E44" s="1" t="s">
        <v>970</v>
      </c>
      <c r="F44" s="117" t="s">
        <v>245</v>
      </c>
      <c r="G44" s="117">
        <v>1120380.8999999999</v>
      </c>
      <c r="H44" t="s">
        <v>558</v>
      </c>
      <c r="I44" t="s">
        <v>559</v>
      </c>
      <c r="J44" s="117">
        <v>1174915.01</v>
      </c>
      <c r="K44" t="s">
        <v>575</v>
      </c>
      <c r="L44" s="1">
        <v>45231</v>
      </c>
      <c r="M44" s="1">
        <v>45240</v>
      </c>
      <c r="N44" t="s">
        <v>261</v>
      </c>
      <c r="P44" t="s">
        <v>246</v>
      </c>
      <c r="Q44" t="s">
        <v>247</v>
      </c>
      <c r="R44" t="s">
        <v>402</v>
      </c>
      <c r="S44">
        <v>89.66</v>
      </c>
      <c r="T44" t="s">
        <v>560</v>
      </c>
      <c r="U44" t="s">
        <v>560</v>
      </c>
      <c r="V44" t="s">
        <v>561</v>
      </c>
      <c r="W44" t="s">
        <v>561</v>
      </c>
      <c r="X44" t="s">
        <v>561</v>
      </c>
      <c r="Y44" t="s">
        <v>576</v>
      </c>
      <c r="AB44" t="s">
        <v>971</v>
      </c>
      <c r="AC44" t="s">
        <v>972</v>
      </c>
      <c r="AD44" t="s">
        <v>973</v>
      </c>
      <c r="AE44" t="s">
        <v>751</v>
      </c>
      <c r="AF44" s="77" t="s">
        <v>799</v>
      </c>
      <c r="AG44" s="77" t="s">
        <v>581</v>
      </c>
      <c r="AH44" s="77" t="s">
        <v>256</v>
      </c>
      <c r="AI44" s="77" t="s">
        <v>974</v>
      </c>
      <c r="AJ44" s="77" t="s">
        <v>570</v>
      </c>
      <c r="AK44" s="77" t="s">
        <v>570</v>
      </c>
      <c r="AL44" t="s">
        <v>975</v>
      </c>
      <c r="AM44" t="s">
        <v>561</v>
      </c>
    </row>
    <row r="45" spans="1:39">
      <c r="A45" s="77">
        <v>3205</v>
      </c>
      <c r="B45" t="s">
        <v>360</v>
      </c>
      <c r="C45" t="s">
        <v>976</v>
      </c>
      <c r="D45" t="s">
        <v>977</v>
      </c>
      <c r="E45" s="1" t="s">
        <v>978</v>
      </c>
      <c r="F45" s="117" t="s">
        <v>245</v>
      </c>
      <c r="G45" s="117">
        <v>1241500</v>
      </c>
      <c r="H45" t="s">
        <v>558</v>
      </c>
      <c r="I45" t="s">
        <v>559</v>
      </c>
      <c r="J45" s="117">
        <v>1259196.6100000001</v>
      </c>
      <c r="K45" t="s">
        <v>575</v>
      </c>
      <c r="L45" s="1">
        <v>45531</v>
      </c>
      <c r="M45" s="1">
        <v>45537</v>
      </c>
      <c r="N45" t="s">
        <v>261</v>
      </c>
      <c r="P45" t="s">
        <v>246</v>
      </c>
      <c r="Q45" t="s">
        <v>247</v>
      </c>
      <c r="R45" t="s">
        <v>359</v>
      </c>
      <c r="S45">
        <v>89.92</v>
      </c>
      <c r="T45" t="s">
        <v>560</v>
      </c>
      <c r="U45" t="s">
        <v>560</v>
      </c>
      <c r="V45" t="s">
        <v>561</v>
      </c>
      <c r="W45" t="s">
        <v>561</v>
      </c>
      <c r="X45" t="s">
        <v>561</v>
      </c>
      <c r="Y45" t="s">
        <v>576</v>
      </c>
      <c r="AB45" t="s">
        <v>979</v>
      </c>
      <c r="AC45" t="s">
        <v>980</v>
      </c>
      <c r="AD45" t="s">
        <v>252</v>
      </c>
      <c r="AE45" t="s">
        <v>981</v>
      </c>
      <c r="AF45" s="77" t="s">
        <v>982</v>
      </c>
      <c r="AG45" s="77" t="s">
        <v>581</v>
      </c>
      <c r="AH45" s="77" t="s">
        <v>256</v>
      </c>
      <c r="AI45" s="77" t="s">
        <v>983</v>
      </c>
      <c r="AJ45" s="77" t="s">
        <v>570</v>
      </c>
      <c r="AK45" s="77" t="s">
        <v>570</v>
      </c>
      <c r="AL45" t="s">
        <v>984</v>
      </c>
      <c r="AM45" t="s">
        <v>561</v>
      </c>
    </row>
    <row r="46" spans="1:39">
      <c r="A46" s="77">
        <v>3139</v>
      </c>
      <c r="B46" t="s">
        <v>419</v>
      </c>
      <c r="C46" t="s">
        <v>985</v>
      </c>
      <c r="D46" t="s">
        <v>986</v>
      </c>
      <c r="E46" s="1" t="s">
        <v>987</v>
      </c>
      <c r="F46" s="117" t="s">
        <v>245</v>
      </c>
      <c r="G46" s="117">
        <v>754189.13</v>
      </c>
      <c r="H46" t="s">
        <v>558</v>
      </c>
      <c r="I46" t="s">
        <v>559</v>
      </c>
      <c r="J46" s="117">
        <v>783240.34</v>
      </c>
      <c r="K46" t="s">
        <v>575</v>
      </c>
      <c r="L46" s="1">
        <v>45408</v>
      </c>
      <c r="M46" s="1">
        <v>45412</v>
      </c>
      <c r="N46" t="s">
        <v>261</v>
      </c>
      <c r="P46" t="s">
        <v>246</v>
      </c>
      <c r="Q46" t="s">
        <v>247</v>
      </c>
      <c r="R46" t="s">
        <v>418</v>
      </c>
      <c r="S46">
        <v>62.4</v>
      </c>
      <c r="T46" t="s">
        <v>560</v>
      </c>
      <c r="U46" t="s">
        <v>560</v>
      </c>
      <c r="V46" t="s">
        <v>561</v>
      </c>
      <c r="W46" t="s">
        <v>561</v>
      </c>
      <c r="X46" t="s">
        <v>561</v>
      </c>
      <c r="Y46" t="s">
        <v>576</v>
      </c>
      <c r="AB46" t="s">
        <v>988</v>
      </c>
      <c r="AC46" t="s">
        <v>989</v>
      </c>
      <c r="AD46" t="s">
        <v>252</v>
      </c>
      <c r="AE46" t="s">
        <v>990</v>
      </c>
      <c r="AF46" s="77" t="s">
        <v>991</v>
      </c>
      <c r="AG46" s="77" t="s">
        <v>992</v>
      </c>
      <c r="AH46" s="77" t="s">
        <v>256</v>
      </c>
      <c r="AI46" s="77" t="s">
        <v>993</v>
      </c>
      <c r="AJ46" s="77" t="s">
        <v>570</v>
      </c>
      <c r="AK46" s="77" t="s">
        <v>570</v>
      </c>
      <c r="AL46" t="s">
        <v>994</v>
      </c>
      <c r="AM46" t="s">
        <v>561</v>
      </c>
    </row>
    <row r="47" spans="1:39">
      <c r="A47" s="77">
        <v>3173</v>
      </c>
      <c r="B47" t="s">
        <v>517</v>
      </c>
      <c r="C47" t="s">
        <v>995</v>
      </c>
      <c r="D47" t="s">
        <v>996</v>
      </c>
      <c r="E47" s="1" t="s">
        <v>997</v>
      </c>
      <c r="F47" s="117" t="s">
        <v>245</v>
      </c>
      <c r="G47" s="117">
        <v>1025368</v>
      </c>
      <c r="H47" t="s">
        <v>558</v>
      </c>
      <c r="I47" t="s">
        <v>559</v>
      </c>
      <c r="J47" s="117">
        <v>1056449.6000000001</v>
      </c>
      <c r="K47" t="s">
        <v>575</v>
      </c>
      <c r="L47" s="1">
        <v>45471</v>
      </c>
      <c r="M47" s="1">
        <v>45476</v>
      </c>
      <c r="N47" t="s">
        <v>261</v>
      </c>
      <c r="P47" t="s">
        <v>246</v>
      </c>
      <c r="Q47" t="s">
        <v>247</v>
      </c>
      <c r="R47" t="s">
        <v>516</v>
      </c>
      <c r="S47">
        <v>90.41</v>
      </c>
      <c r="T47" t="s">
        <v>560</v>
      </c>
      <c r="U47" t="s">
        <v>560</v>
      </c>
      <c r="V47" t="s">
        <v>561</v>
      </c>
      <c r="W47" t="s">
        <v>561</v>
      </c>
      <c r="X47" t="s">
        <v>561</v>
      </c>
      <c r="Y47" t="s">
        <v>576</v>
      </c>
      <c r="AB47" t="s">
        <v>998</v>
      </c>
      <c r="AC47" t="s">
        <v>999</v>
      </c>
      <c r="AD47" t="s">
        <v>1000</v>
      </c>
      <c r="AE47" t="s">
        <v>1001</v>
      </c>
      <c r="AF47" s="77" t="s">
        <v>1002</v>
      </c>
      <c r="AG47" s="77" t="s">
        <v>581</v>
      </c>
      <c r="AH47" s="77" t="s">
        <v>256</v>
      </c>
      <c r="AI47" s="77" t="s">
        <v>1003</v>
      </c>
      <c r="AJ47" s="77" t="s">
        <v>570</v>
      </c>
      <c r="AK47" s="77" t="s">
        <v>570</v>
      </c>
      <c r="AL47" t="s">
        <v>1004</v>
      </c>
      <c r="AM47" t="s">
        <v>561</v>
      </c>
    </row>
    <row r="48" spans="1:39">
      <c r="A48" s="77">
        <v>3023</v>
      </c>
      <c r="B48" t="s">
        <v>498</v>
      </c>
      <c r="C48" t="s">
        <v>1005</v>
      </c>
      <c r="D48" t="s">
        <v>1006</v>
      </c>
      <c r="E48" s="1" t="s">
        <v>1007</v>
      </c>
      <c r="F48" s="117" t="s">
        <v>245</v>
      </c>
      <c r="G48" s="117">
        <v>1036175</v>
      </c>
      <c r="H48" t="s">
        <v>558</v>
      </c>
      <c r="I48" t="s">
        <v>559</v>
      </c>
      <c r="J48" s="117">
        <v>1080412.1299999999</v>
      </c>
      <c r="K48" t="s">
        <v>575</v>
      </c>
      <c r="L48" s="1">
        <v>45338</v>
      </c>
      <c r="M48" s="1">
        <v>45345</v>
      </c>
      <c r="N48" t="s">
        <v>261</v>
      </c>
      <c r="P48" t="s">
        <v>246</v>
      </c>
      <c r="Q48" t="s">
        <v>247</v>
      </c>
      <c r="R48" t="s">
        <v>497</v>
      </c>
      <c r="S48">
        <v>89.92</v>
      </c>
      <c r="T48" t="s">
        <v>560</v>
      </c>
      <c r="U48" t="s">
        <v>560</v>
      </c>
      <c r="V48" t="s">
        <v>561</v>
      </c>
      <c r="W48" t="s">
        <v>561</v>
      </c>
      <c r="X48" t="s">
        <v>561</v>
      </c>
      <c r="Y48" t="s">
        <v>576</v>
      </c>
      <c r="AB48" t="s">
        <v>1008</v>
      </c>
      <c r="AC48" t="s">
        <v>1009</v>
      </c>
      <c r="AD48" t="s">
        <v>903</v>
      </c>
      <c r="AE48" t="s">
        <v>660</v>
      </c>
      <c r="AF48" s="77" t="s">
        <v>1010</v>
      </c>
      <c r="AG48" s="77" t="s">
        <v>581</v>
      </c>
      <c r="AH48" s="77" t="s">
        <v>256</v>
      </c>
      <c r="AI48" s="77" t="s">
        <v>1011</v>
      </c>
      <c r="AJ48" s="77" t="s">
        <v>570</v>
      </c>
      <c r="AK48" s="77" t="s">
        <v>570</v>
      </c>
      <c r="AL48" t="s">
        <v>1012</v>
      </c>
      <c r="AM48" t="s">
        <v>561</v>
      </c>
    </row>
    <row r="49" spans="1:39">
      <c r="A49" s="77">
        <v>3242</v>
      </c>
      <c r="B49" t="s">
        <v>408</v>
      </c>
      <c r="C49" t="s">
        <v>1013</v>
      </c>
      <c r="D49" t="s">
        <v>1014</v>
      </c>
      <c r="E49" s="1" t="s">
        <v>1015</v>
      </c>
      <c r="F49" s="117" t="s">
        <v>245</v>
      </c>
      <c r="G49" s="117">
        <v>820563.81</v>
      </c>
      <c r="H49" t="s">
        <v>558</v>
      </c>
      <c r="I49" t="s">
        <v>559</v>
      </c>
      <c r="J49" s="117">
        <v>832260.3</v>
      </c>
      <c r="K49" t="s">
        <v>575</v>
      </c>
      <c r="L49" s="1">
        <v>45533</v>
      </c>
      <c r="M49" s="1">
        <v>45541</v>
      </c>
      <c r="N49" t="s">
        <v>261</v>
      </c>
      <c r="P49" t="s">
        <v>246</v>
      </c>
      <c r="Q49" t="s">
        <v>247</v>
      </c>
      <c r="R49" t="s">
        <v>407</v>
      </c>
      <c r="S49">
        <v>62.4</v>
      </c>
      <c r="T49" t="s">
        <v>560</v>
      </c>
      <c r="U49" t="s">
        <v>560</v>
      </c>
      <c r="V49" t="s">
        <v>561</v>
      </c>
      <c r="W49" t="s">
        <v>561</v>
      </c>
      <c r="X49" t="s">
        <v>561</v>
      </c>
      <c r="Y49" t="s">
        <v>576</v>
      </c>
      <c r="AB49" t="s">
        <v>1016</v>
      </c>
      <c r="AC49" t="s">
        <v>1017</v>
      </c>
      <c r="AD49" t="s">
        <v>1018</v>
      </c>
      <c r="AE49" t="s">
        <v>1019</v>
      </c>
      <c r="AF49" s="77" t="s">
        <v>1020</v>
      </c>
      <c r="AG49" s="77" t="s">
        <v>581</v>
      </c>
      <c r="AH49" s="77" t="s">
        <v>256</v>
      </c>
      <c r="AI49" s="77" t="s">
        <v>1021</v>
      </c>
      <c r="AJ49" s="77" t="s">
        <v>570</v>
      </c>
      <c r="AK49" s="77" t="s">
        <v>570</v>
      </c>
      <c r="AL49" t="s">
        <v>1022</v>
      </c>
      <c r="AM49" t="s">
        <v>561</v>
      </c>
    </row>
    <row r="50" spans="1:39">
      <c r="A50" s="77">
        <v>3135</v>
      </c>
      <c r="B50" t="s">
        <v>437</v>
      </c>
      <c r="C50" t="s">
        <v>1023</v>
      </c>
      <c r="D50" t="s">
        <v>1024</v>
      </c>
      <c r="E50" s="1" t="s">
        <v>1025</v>
      </c>
      <c r="F50" s="117" t="s">
        <v>245</v>
      </c>
      <c r="G50" s="117">
        <v>1082758</v>
      </c>
      <c r="H50" t="s">
        <v>558</v>
      </c>
      <c r="I50" t="s">
        <v>559</v>
      </c>
      <c r="J50" s="117">
        <v>1124465.6100000001</v>
      </c>
      <c r="K50" t="s">
        <v>575</v>
      </c>
      <c r="L50" s="1">
        <v>45404</v>
      </c>
      <c r="M50" s="1">
        <v>45408</v>
      </c>
      <c r="N50" t="s">
        <v>261</v>
      </c>
      <c r="P50" t="s">
        <v>246</v>
      </c>
      <c r="Q50" t="s">
        <v>247</v>
      </c>
      <c r="R50" t="s">
        <v>436</v>
      </c>
      <c r="S50">
        <v>89.92</v>
      </c>
      <c r="T50" t="s">
        <v>560</v>
      </c>
      <c r="U50" t="s">
        <v>560</v>
      </c>
      <c r="V50" t="s">
        <v>561</v>
      </c>
      <c r="W50" t="s">
        <v>561</v>
      </c>
      <c r="X50" t="s">
        <v>561</v>
      </c>
      <c r="Y50" t="s">
        <v>576</v>
      </c>
      <c r="AB50" t="s">
        <v>1026</v>
      </c>
      <c r="AC50" t="s">
        <v>1027</v>
      </c>
      <c r="AD50" t="s">
        <v>1028</v>
      </c>
      <c r="AE50" t="s">
        <v>660</v>
      </c>
      <c r="AF50" s="77" t="s">
        <v>1029</v>
      </c>
      <c r="AG50" s="77" t="s">
        <v>581</v>
      </c>
      <c r="AH50" s="77" t="s">
        <v>256</v>
      </c>
      <c r="AI50" s="77" t="s">
        <v>1030</v>
      </c>
      <c r="AJ50" s="77" t="s">
        <v>570</v>
      </c>
      <c r="AK50" s="77" t="s">
        <v>570</v>
      </c>
      <c r="AL50" t="s">
        <v>1031</v>
      </c>
      <c r="AM50" t="s">
        <v>561</v>
      </c>
    </row>
    <row r="51" spans="1:39">
      <c r="A51" s="77">
        <v>821</v>
      </c>
      <c r="B51" t="s">
        <v>509</v>
      </c>
      <c r="C51" t="s">
        <v>1032</v>
      </c>
      <c r="D51" t="s">
        <v>1033</v>
      </c>
      <c r="E51" s="1" t="s">
        <v>1034</v>
      </c>
      <c r="F51" s="117" t="s">
        <v>245</v>
      </c>
      <c r="G51" s="117">
        <v>1024124.55</v>
      </c>
      <c r="H51" t="s">
        <v>558</v>
      </c>
      <c r="I51" t="s">
        <v>559</v>
      </c>
      <c r="J51" s="117">
        <v>1096248.8400000001</v>
      </c>
      <c r="K51" t="s">
        <v>575</v>
      </c>
      <c r="L51" s="1">
        <v>45052</v>
      </c>
      <c r="M51" s="1">
        <v>45057</v>
      </c>
      <c r="N51" t="s">
        <v>261</v>
      </c>
      <c r="P51" t="s">
        <v>246</v>
      </c>
      <c r="Q51" t="s">
        <v>247</v>
      </c>
      <c r="R51" t="s">
        <v>508</v>
      </c>
      <c r="S51">
        <v>89.66</v>
      </c>
      <c r="T51" t="s">
        <v>560</v>
      </c>
      <c r="U51" t="s">
        <v>560</v>
      </c>
      <c r="V51" t="s">
        <v>561</v>
      </c>
      <c r="W51" t="s">
        <v>561</v>
      </c>
      <c r="X51" t="s">
        <v>561</v>
      </c>
      <c r="Y51" t="s">
        <v>576</v>
      </c>
      <c r="AB51" t="s">
        <v>1035</v>
      </c>
      <c r="AC51" t="s">
        <v>1036</v>
      </c>
      <c r="AD51" t="s">
        <v>1037</v>
      </c>
      <c r="AE51" t="s">
        <v>670</v>
      </c>
      <c r="AF51" s="77" t="s">
        <v>1038</v>
      </c>
      <c r="AG51" s="77" t="s">
        <v>255</v>
      </c>
      <c r="AH51" s="77" t="s">
        <v>256</v>
      </c>
      <c r="AI51" s="77" t="s">
        <v>1039</v>
      </c>
      <c r="AJ51" s="77" t="s">
        <v>570</v>
      </c>
      <c r="AK51" s="77" t="s">
        <v>570</v>
      </c>
      <c r="AL51" t="s">
        <v>1040</v>
      </c>
      <c r="AM51" t="s">
        <v>561</v>
      </c>
    </row>
    <row r="52" spans="1:39">
      <c r="A52" s="77">
        <v>895</v>
      </c>
      <c r="B52" t="s">
        <v>444</v>
      </c>
      <c r="C52" t="s">
        <v>1041</v>
      </c>
      <c r="D52" t="s">
        <v>1042</v>
      </c>
      <c r="E52" s="1" t="s">
        <v>1043</v>
      </c>
      <c r="F52" s="117" t="s">
        <v>245</v>
      </c>
      <c r="G52" s="117">
        <v>1097503.5</v>
      </c>
      <c r="H52" t="s">
        <v>558</v>
      </c>
      <c r="I52" t="s">
        <v>559</v>
      </c>
      <c r="J52" s="117">
        <v>1157948.1299999999</v>
      </c>
      <c r="L52" s="1">
        <v>45168</v>
      </c>
      <c r="M52" s="1">
        <v>45173</v>
      </c>
      <c r="N52" t="s">
        <v>261</v>
      </c>
      <c r="P52" t="s">
        <v>246</v>
      </c>
      <c r="Q52" t="s">
        <v>247</v>
      </c>
      <c r="R52" t="s">
        <v>443</v>
      </c>
      <c r="S52">
        <v>89.66</v>
      </c>
      <c r="T52" t="s">
        <v>560</v>
      </c>
      <c r="U52" t="s">
        <v>560</v>
      </c>
      <c r="V52" t="s">
        <v>561</v>
      </c>
      <c r="W52" t="s">
        <v>561</v>
      </c>
      <c r="X52" t="s">
        <v>561</v>
      </c>
      <c r="AB52" t="s">
        <v>1044</v>
      </c>
      <c r="AC52" t="s">
        <v>780</v>
      </c>
      <c r="AD52" t="s">
        <v>1045</v>
      </c>
      <c r="AE52" t="s">
        <v>660</v>
      </c>
      <c r="AF52" s="77" t="s">
        <v>865</v>
      </c>
      <c r="AG52" s="77" t="s">
        <v>581</v>
      </c>
      <c r="AH52" s="77" t="s">
        <v>256</v>
      </c>
      <c r="AI52" s="77" t="s">
        <v>1046</v>
      </c>
      <c r="AJ52" s="77" t="s">
        <v>570</v>
      </c>
      <c r="AK52" s="77" t="s">
        <v>570</v>
      </c>
      <c r="AL52" t="s">
        <v>1047</v>
      </c>
      <c r="AM52" t="s">
        <v>561</v>
      </c>
    </row>
    <row r="53" spans="1:39">
      <c r="A53" s="77">
        <v>3066</v>
      </c>
      <c r="B53" t="s">
        <v>477</v>
      </c>
      <c r="C53" t="s">
        <v>1048</v>
      </c>
      <c r="D53" t="s">
        <v>1049</v>
      </c>
      <c r="E53" s="1" t="s">
        <v>1050</v>
      </c>
      <c r="F53" s="117" t="s">
        <v>245</v>
      </c>
      <c r="G53" s="117">
        <v>1043766</v>
      </c>
      <c r="H53" t="s">
        <v>558</v>
      </c>
      <c r="I53" t="s">
        <v>559</v>
      </c>
      <c r="J53" s="117">
        <v>1085397.08</v>
      </c>
      <c r="K53" t="s">
        <v>575</v>
      </c>
      <c r="L53" s="1">
        <v>45371</v>
      </c>
      <c r="M53" s="1">
        <v>45377</v>
      </c>
      <c r="N53" t="s">
        <v>261</v>
      </c>
      <c r="P53" t="s">
        <v>246</v>
      </c>
      <c r="Q53" t="s">
        <v>247</v>
      </c>
      <c r="R53" t="s">
        <v>476</v>
      </c>
      <c r="S53">
        <v>89.92</v>
      </c>
      <c r="T53" t="s">
        <v>560</v>
      </c>
      <c r="U53" t="s">
        <v>560</v>
      </c>
      <c r="V53" t="s">
        <v>561</v>
      </c>
      <c r="W53" t="s">
        <v>561</v>
      </c>
      <c r="X53" t="s">
        <v>561</v>
      </c>
      <c r="Y53" t="s">
        <v>576</v>
      </c>
      <c r="AB53" t="s">
        <v>1051</v>
      </c>
      <c r="AC53" t="s">
        <v>1052</v>
      </c>
      <c r="AD53" t="s">
        <v>1053</v>
      </c>
      <c r="AE53" t="s">
        <v>1054</v>
      </c>
      <c r="AF53" s="77" t="s">
        <v>1055</v>
      </c>
      <c r="AG53" s="77" t="s">
        <v>581</v>
      </c>
      <c r="AH53" s="77" t="s">
        <v>256</v>
      </c>
      <c r="AI53" s="77" t="s">
        <v>1056</v>
      </c>
      <c r="AJ53" s="77" t="s">
        <v>570</v>
      </c>
      <c r="AK53" s="77" t="s">
        <v>570</v>
      </c>
      <c r="AL53" t="s">
        <v>1057</v>
      </c>
      <c r="AM53" t="s">
        <v>561</v>
      </c>
    </row>
    <row r="54" spans="1:39">
      <c r="A54" s="77">
        <v>3007</v>
      </c>
      <c r="B54" t="s">
        <v>447</v>
      </c>
      <c r="C54" t="s">
        <v>1058</v>
      </c>
      <c r="D54" t="s">
        <v>1059</v>
      </c>
      <c r="E54" s="1" t="s">
        <v>1060</v>
      </c>
      <c r="F54" s="117" t="s">
        <v>245</v>
      </c>
      <c r="G54" s="117">
        <v>706462</v>
      </c>
      <c r="H54" t="s">
        <v>558</v>
      </c>
      <c r="I54" t="s">
        <v>559</v>
      </c>
      <c r="J54" s="117">
        <v>738880.89</v>
      </c>
      <c r="K54" t="s">
        <v>575</v>
      </c>
      <c r="L54" s="1">
        <v>45321</v>
      </c>
      <c r="M54" s="1">
        <v>45323</v>
      </c>
      <c r="N54" t="s">
        <v>261</v>
      </c>
      <c r="P54" t="s">
        <v>246</v>
      </c>
      <c r="Q54" t="s">
        <v>247</v>
      </c>
      <c r="R54" t="s">
        <v>446</v>
      </c>
      <c r="S54">
        <v>62.4</v>
      </c>
      <c r="T54" t="s">
        <v>560</v>
      </c>
      <c r="U54" t="s">
        <v>560</v>
      </c>
      <c r="V54" t="s">
        <v>561</v>
      </c>
      <c r="W54" t="s">
        <v>561</v>
      </c>
      <c r="X54" t="s">
        <v>561</v>
      </c>
      <c r="Y54" t="s">
        <v>576</v>
      </c>
      <c r="AB54" t="s">
        <v>1061</v>
      </c>
      <c r="AC54" t="s">
        <v>1062</v>
      </c>
      <c r="AD54" t="s">
        <v>252</v>
      </c>
      <c r="AE54" t="s">
        <v>1063</v>
      </c>
      <c r="AF54" s="77" t="s">
        <v>1064</v>
      </c>
      <c r="AG54" s="77" t="s">
        <v>1065</v>
      </c>
      <c r="AH54" s="77" t="s">
        <v>1066</v>
      </c>
      <c r="AI54" s="77" t="s">
        <v>1067</v>
      </c>
      <c r="AJ54" s="77" t="s">
        <v>570</v>
      </c>
      <c r="AK54" s="77" t="s">
        <v>570</v>
      </c>
      <c r="AL54" t="s">
        <v>1068</v>
      </c>
      <c r="AM54" t="s">
        <v>561</v>
      </c>
    </row>
    <row r="55" spans="1:39">
      <c r="A55" s="77">
        <v>3297</v>
      </c>
      <c r="B55" t="s">
        <v>459</v>
      </c>
      <c r="C55" t="s">
        <v>1069</v>
      </c>
      <c r="D55" t="s">
        <v>1070</v>
      </c>
      <c r="E55" s="1" t="s">
        <v>1071</v>
      </c>
      <c r="F55" s="117" t="s">
        <v>245</v>
      </c>
      <c r="G55" s="117">
        <v>1092424.5</v>
      </c>
      <c r="J55" s="117">
        <v>1107996.1499999999</v>
      </c>
      <c r="L55" s="1">
        <v>45534</v>
      </c>
      <c r="M55" s="1">
        <v>45552</v>
      </c>
      <c r="N55" t="s">
        <v>261</v>
      </c>
      <c r="P55" t="s">
        <v>246</v>
      </c>
      <c r="Q55" t="s">
        <v>247</v>
      </c>
      <c r="R55" t="s">
        <v>458</v>
      </c>
      <c r="S55">
        <v>89.66</v>
      </c>
      <c r="T55" t="s">
        <v>560</v>
      </c>
      <c r="U55" t="s">
        <v>560</v>
      </c>
      <c r="V55" t="s">
        <v>561</v>
      </c>
      <c r="W55" t="s">
        <v>561</v>
      </c>
      <c r="X55" t="s">
        <v>561</v>
      </c>
      <c r="AF55" s="77" t="s">
        <v>1072</v>
      </c>
      <c r="AI55" s="77" t="s">
        <v>1073</v>
      </c>
      <c r="AJ55" s="77" t="s">
        <v>570</v>
      </c>
      <c r="AK55" s="77" t="s">
        <v>570</v>
      </c>
      <c r="AL55" t="s">
        <v>1074</v>
      </c>
      <c r="AM55" t="s">
        <v>561</v>
      </c>
    </row>
    <row r="56" spans="1:39">
      <c r="A56" s="77">
        <v>859</v>
      </c>
      <c r="B56" t="s">
        <v>521</v>
      </c>
      <c r="C56" t="s">
        <v>1075</v>
      </c>
      <c r="D56" t="s">
        <v>1076</v>
      </c>
      <c r="E56" s="1" t="s">
        <v>1077</v>
      </c>
      <c r="F56" s="117" t="s">
        <v>245</v>
      </c>
      <c r="G56" s="117">
        <v>1006928.02</v>
      </c>
      <c r="H56" t="s">
        <v>558</v>
      </c>
      <c r="I56" t="s">
        <v>559</v>
      </c>
      <c r="J56" s="117">
        <v>1069965.74</v>
      </c>
      <c r="K56" t="s">
        <v>575</v>
      </c>
      <c r="L56" s="1">
        <v>45129</v>
      </c>
      <c r="M56" s="1">
        <v>45140</v>
      </c>
      <c r="N56" t="s">
        <v>261</v>
      </c>
      <c r="P56" t="s">
        <v>246</v>
      </c>
      <c r="Q56" t="s">
        <v>247</v>
      </c>
      <c r="R56" t="s">
        <v>520</v>
      </c>
      <c r="S56">
        <v>89.66</v>
      </c>
      <c r="T56" t="s">
        <v>560</v>
      </c>
      <c r="U56" t="s">
        <v>560</v>
      </c>
      <c r="V56" t="s">
        <v>561</v>
      </c>
      <c r="W56" t="s">
        <v>561</v>
      </c>
      <c r="X56" t="s">
        <v>561</v>
      </c>
      <c r="Y56" t="s">
        <v>576</v>
      </c>
      <c r="AB56" t="s">
        <v>1078</v>
      </c>
      <c r="AC56" t="s">
        <v>1079</v>
      </c>
      <c r="AD56" t="s">
        <v>1080</v>
      </c>
      <c r="AE56" t="s">
        <v>1081</v>
      </c>
      <c r="AF56" s="77" t="s">
        <v>1082</v>
      </c>
      <c r="AG56" s="77" t="s">
        <v>581</v>
      </c>
      <c r="AH56" s="77" t="s">
        <v>256</v>
      </c>
      <c r="AI56" s="77" t="s">
        <v>1083</v>
      </c>
      <c r="AJ56" s="77" t="s">
        <v>570</v>
      </c>
      <c r="AK56" s="77" t="s">
        <v>570</v>
      </c>
      <c r="AL56" t="s">
        <v>1084</v>
      </c>
      <c r="AM56" t="s">
        <v>561</v>
      </c>
    </row>
    <row r="57" spans="1:39">
      <c r="A57" s="77">
        <v>836</v>
      </c>
      <c r="B57" t="s">
        <v>486</v>
      </c>
      <c r="C57" t="s">
        <v>1085</v>
      </c>
      <c r="D57" t="s">
        <v>1086</v>
      </c>
      <c r="E57" s="1" t="s">
        <v>1087</v>
      </c>
      <c r="F57" s="117" t="s">
        <v>245</v>
      </c>
      <c r="G57" s="117">
        <v>1028279.53</v>
      </c>
      <c r="H57" t="s">
        <v>558</v>
      </c>
      <c r="I57" t="s">
        <v>559</v>
      </c>
      <c r="J57" s="117">
        <v>1100696.44</v>
      </c>
      <c r="L57" s="1">
        <v>45062</v>
      </c>
      <c r="M57" s="1">
        <v>45083</v>
      </c>
      <c r="N57" t="s">
        <v>261</v>
      </c>
      <c r="P57" t="s">
        <v>246</v>
      </c>
      <c r="Q57" t="s">
        <v>247</v>
      </c>
      <c r="R57" t="s">
        <v>485</v>
      </c>
      <c r="S57">
        <v>89.66</v>
      </c>
      <c r="T57" t="s">
        <v>560</v>
      </c>
      <c r="U57" t="s">
        <v>560</v>
      </c>
      <c r="V57" t="s">
        <v>561</v>
      </c>
      <c r="W57" t="s">
        <v>561</v>
      </c>
      <c r="X57" t="s">
        <v>561</v>
      </c>
      <c r="AB57" t="s">
        <v>1088</v>
      </c>
      <c r="AC57" t="s">
        <v>1089</v>
      </c>
      <c r="AD57" t="s">
        <v>1090</v>
      </c>
      <c r="AE57" t="s">
        <v>1091</v>
      </c>
      <c r="AF57" s="77" t="s">
        <v>1092</v>
      </c>
      <c r="AG57" s="77" t="s">
        <v>581</v>
      </c>
      <c r="AH57" s="77" t="s">
        <v>256</v>
      </c>
      <c r="AI57" s="77" t="s">
        <v>1093</v>
      </c>
      <c r="AJ57" s="77" t="s">
        <v>570</v>
      </c>
      <c r="AK57" s="77" t="s">
        <v>570</v>
      </c>
      <c r="AL57" t="s">
        <v>1094</v>
      </c>
      <c r="AM57" t="s">
        <v>561</v>
      </c>
    </row>
  </sheetData>
  <autoFilter ref="A1:AO1" xr:uid="{4931BD6C-C0AE-404F-8BCE-8273666D8EF1}"/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DB214-9280-4395-9469-CCD7EA5BA06F}">
  <sheetPr>
    <tabColor rgb="FFFFFFCC"/>
  </sheetPr>
  <dimension ref="A1:AJ1625"/>
  <sheetViews>
    <sheetView zoomScaleNormal="100" workbookViewId="0"/>
  </sheetViews>
  <sheetFormatPr defaultRowHeight="15"/>
  <cols>
    <col min="1" max="1" width="18.7109375" bestFit="1" customWidth="1"/>
    <col min="2" max="2" width="21.28515625" bestFit="1" customWidth="1"/>
    <col min="3" max="3" width="11.140625" bestFit="1" customWidth="1"/>
    <col min="4" max="4" width="13.140625" bestFit="1" customWidth="1"/>
    <col min="5" max="5" width="42.28515625" bestFit="1" customWidth="1"/>
    <col min="6" max="6" width="22.140625" bestFit="1" customWidth="1"/>
    <col min="7" max="7" width="16.85546875" bestFit="1" customWidth="1"/>
    <col min="8" max="8" width="20" style="117" bestFit="1" customWidth="1"/>
    <col min="9" max="9" width="19.28515625" style="117" bestFit="1" customWidth="1"/>
    <col min="10" max="10" width="20.42578125" style="117" bestFit="1" customWidth="1"/>
    <col min="11" max="11" width="17.42578125" style="117" bestFit="1" customWidth="1"/>
    <col min="12" max="12" width="16.85546875" style="117" bestFit="1" customWidth="1"/>
    <col min="13" max="13" width="20.5703125" style="117" bestFit="1" customWidth="1"/>
    <col min="14" max="14" width="19.7109375" style="117" bestFit="1" customWidth="1"/>
    <col min="15" max="15" width="16.42578125" style="117" bestFit="1" customWidth="1"/>
    <col min="16" max="16" width="20.140625" style="1" bestFit="1" customWidth="1"/>
    <col min="17" max="17" width="14.140625" style="1" bestFit="1" customWidth="1"/>
    <col min="18" max="18" width="23.85546875" style="1" bestFit="1" customWidth="1"/>
    <col min="19" max="19" width="33.140625" style="1" bestFit="1" customWidth="1"/>
    <col min="20" max="20" width="23" style="1" bestFit="1" customWidth="1"/>
    <col min="21" max="21" width="19.42578125" style="1" bestFit="1" customWidth="1"/>
    <col min="22" max="22" width="17.28515625" style="1" bestFit="1" customWidth="1"/>
    <col min="23" max="23" width="9.42578125" bestFit="1" customWidth="1"/>
    <col min="24" max="24" width="20" bestFit="1" customWidth="1"/>
    <col min="25" max="25" width="18.85546875" bestFit="1" customWidth="1"/>
    <col min="26" max="26" width="18.28515625" bestFit="1" customWidth="1"/>
    <col min="27" max="27" width="15.42578125" bestFit="1" customWidth="1"/>
    <col min="28" max="28" width="17.85546875" bestFit="1" customWidth="1"/>
    <col min="29" max="29" width="20.42578125" bestFit="1" customWidth="1"/>
    <col min="30" max="30" width="10.85546875" bestFit="1" customWidth="1"/>
    <col min="31" max="31" width="12.5703125" bestFit="1" customWidth="1"/>
    <col min="32" max="32" width="19.140625" bestFit="1" customWidth="1"/>
    <col min="33" max="33" width="10.85546875" bestFit="1" customWidth="1"/>
    <col min="34" max="34" width="8.42578125" bestFit="1" customWidth="1"/>
    <col min="35" max="35" width="9.42578125" bestFit="1" customWidth="1"/>
    <col min="36" max="36" width="9.140625" bestFit="1" customWidth="1"/>
  </cols>
  <sheetData>
    <row r="1" spans="1:36">
      <c r="A1" s="131" t="s">
        <v>1095</v>
      </c>
      <c r="B1" s="131" t="s">
        <v>3</v>
      </c>
      <c r="C1" s="131" t="s">
        <v>34</v>
      </c>
      <c r="D1" s="131" t="s">
        <v>35</v>
      </c>
      <c r="E1" s="131" t="s">
        <v>1096</v>
      </c>
      <c r="F1" s="131" t="s">
        <v>1097</v>
      </c>
      <c r="G1" s="131" t="s">
        <v>1098</v>
      </c>
      <c r="H1" s="132" t="s">
        <v>1099</v>
      </c>
      <c r="I1" s="132" t="s">
        <v>1100</v>
      </c>
      <c r="J1" s="132" t="s">
        <v>1101</v>
      </c>
      <c r="K1" s="132" t="s">
        <v>1102</v>
      </c>
      <c r="L1" s="132" t="s">
        <v>1103</v>
      </c>
      <c r="M1" s="132" t="s">
        <v>1104</v>
      </c>
      <c r="N1" s="132" t="s">
        <v>1105</v>
      </c>
      <c r="O1" s="132" t="s">
        <v>1106</v>
      </c>
      <c r="P1" s="133" t="s">
        <v>1107</v>
      </c>
      <c r="Q1" s="133" t="s">
        <v>1</v>
      </c>
      <c r="R1" s="133" t="s">
        <v>1108</v>
      </c>
      <c r="S1" s="133" t="s">
        <v>1109</v>
      </c>
      <c r="T1" s="133" t="s">
        <v>1110</v>
      </c>
      <c r="U1" s="133" t="s">
        <v>1111</v>
      </c>
      <c r="V1" s="133" t="s">
        <v>1112</v>
      </c>
      <c r="W1" s="131" t="s">
        <v>1113</v>
      </c>
      <c r="X1" s="131" t="s">
        <v>1114</v>
      </c>
      <c r="Y1" s="131" t="s">
        <v>1115</v>
      </c>
      <c r="Z1" s="131" t="s">
        <v>1116</v>
      </c>
      <c r="AA1" s="131" t="s">
        <v>1117</v>
      </c>
      <c r="AB1" s="131" t="s">
        <v>1118</v>
      </c>
      <c r="AC1" s="131" t="s">
        <v>1119</v>
      </c>
      <c r="AD1" s="131" t="s">
        <v>1120</v>
      </c>
      <c r="AE1" s="131" t="s">
        <v>1121</v>
      </c>
      <c r="AF1" s="131" t="s">
        <v>1122</v>
      </c>
      <c r="AG1" s="131" t="s">
        <v>1123</v>
      </c>
      <c r="AH1" s="131" t="s">
        <v>1124</v>
      </c>
      <c r="AI1" s="131" t="s">
        <v>213</v>
      </c>
      <c r="AJ1" s="131" t="s">
        <v>1125</v>
      </c>
    </row>
    <row r="2" spans="1:36">
      <c r="A2">
        <v>15984</v>
      </c>
      <c r="B2" t="s">
        <v>246</v>
      </c>
      <c r="C2" t="s">
        <v>247</v>
      </c>
      <c r="D2" t="s">
        <v>428</v>
      </c>
      <c r="E2" t="s">
        <v>273</v>
      </c>
      <c r="F2" t="s">
        <v>261</v>
      </c>
      <c r="G2" t="s">
        <v>1126</v>
      </c>
      <c r="H2" s="150">
        <v>1</v>
      </c>
      <c r="I2" s="150">
        <v>1</v>
      </c>
      <c r="J2" s="150">
        <v>1</v>
      </c>
      <c r="K2"/>
      <c r="L2"/>
      <c r="M2" s="150">
        <v>0</v>
      </c>
      <c r="N2" s="150">
        <v>1</v>
      </c>
      <c r="O2" s="150">
        <v>1</v>
      </c>
      <c r="P2" s="1">
        <v>45049</v>
      </c>
      <c r="Q2" s="1">
        <v>45049</v>
      </c>
      <c r="R2" s="1">
        <v>45049</v>
      </c>
      <c r="S2" s="1">
        <v>45049</v>
      </c>
      <c r="T2" s="1">
        <v>45049</v>
      </c>
      <c r="U2" s="1">
        <v>45049</v>
      </c>
      <c r="V2" s="1">
        <v>45049</v>
      </c>
      <c r="W2" t="s">
        <v>561</v>
      </c>
      <c r="X2" t="s">
        <v>1127</v>
      </c>
      <c r="Z2" t="s">
        <v>1128</v>
      </c>
      <c r="AA2">
        <v>2</v>
      </c>
      <c r="AB2" t="s">
        <v>1129</v>
      </c>
      <c r="AC2" t="s">
        <v>561</v>
      </c>
      <c r="AD2" t="s">
        <v>1130</v>
      </c>
      <c r="AE2" t="s">
        <v>1131</v>
      </c>
      <c r="AF2" t="s">
        <v>1132</v>
      </c>
      <c r="AG2" t="s">
        <v>1133</v>
      </c>
      <c r="AH2" t="s">
        <v>1134</v>
      </c>
    </row>
    <row r="3" spans="1:36">
      <c r="A3">
        <v>15985</v>
      </c>
      <c r="B3" t="s">
        <v>246</v>
      </c>
      <c r="C3" t="s">
        <v>247</v>
      </c>
      <c r="D3" t="s">
        <v>417</v>
      </c>
      <c r="E3" t="s">
        <v>273</v>
      </c>
      <c r="F3" t="s">
        <v>261</v>
      </c>
      <c r="G3" t="s">
        <v>1126</v>
      </c>
      <c r="H3" s="150">
        <v>1</v>
      </c>
      <c r="I3" s="150">
        <v>1</v>
      </c>
      <c r="J3" s="150">
        <v>1</v>
      </c>
      <c r="K3"/>
      <c r="L3"/>
      <c r="M3" s="150">
        <v>0</v>
      </c>
      <c r="N3" s="150">
        <v>1</v>
      </c>
      <c r="O3" s="150">
        <v>1</v>
      </c>
      <c r="P3" s="1">
        <v>45049</v>
      </c>
      <c r="Q3" s="1">
        <v>45049</v>
      </c>
      <c r="R3" s="1">
        <v>45049</v>
      </c>
      <c r="S3" s="1">
        <v>45049</v>
      </c>
      <c r="T3" s="1">
        <v>45049</v>
      </c>
      <c r="U3" s="1">
        <v>45049</v>
      </c>
      <c r="V3" s="1">
        <v>45049</v>
      </c>
      <c r="W3" t="s">
        <v>561</v>
      </c>
      <c r="X3" t="s">
        <v>1127</v>
      </c>
      <c r="Z3" t="s">
        <v>1128</v>
      </c>
      <c r="AA3">
        <v>2</v>
      </c>
      <c r="AB3" t="s">
        <v>1129</v>
      </c>
      <c r="AC3" t="s">
        <v>561</v>
      </c>
      <c r="AD3" t="s">
        <v>1130</v>
      </c>
      <c r="AE3" t="s">
        <v>1131</v>
      </c>
      <c r="AF3" t="s">
        <v>1132</v>
      </c>
      <c r="AG3" t="s">
        <v>1133</v>
      </c>
      <c r="AH3" t="s">
        <v>1134</v>
      </c>
    </row>
    <row r="4" spans="1:36">
      <c r="A4">
        <v>15986</v>
      </c>
      <c r="B4" t="s">
        <v>246</v>
      </c>
      <c r="C4" t="s">
        <v>247</v>
      </c>
      <c r="D4" t="s">
        <v>396</v>
      </c>
      <c r="E4" t="s">
        <v>273</v>
      </c>
      <c r="F4" t="s">
        <v>261</v>
      </c>
      <c r="G4" t="s">
        <v>1126</v>
      </c>
      <c r="H4" s="150">
        <v>1</v>
      </c>
      <c r="I4" s="150">
        <v>1</v>
      </c>
      <c r="J4" s="150">
        <v>1</v>
      </c>
      <c r="K4"/>
      <c r="L4"/>
      <c r="M4" s="150">
        <v>0</v>
      </c>
      <c r="N4" s="150">
        <v>1</v>
      </c>
      <c r="O4" s="150">
        <v>1</v>
      </c>
      <c r="P4" s="1">
        <v>45049</v>
      </c>
      <c r="Q4" s="1">
        <v>45049</v>
      </c>
      <c r="R4" s="1">
        <v>45049</v>
      </c>
      <c r="S4" s="1">
        <v>45049</v>
      </c>
      <c r="T4" s="1">
        <v>45049</v>
      </c>
      <c r="U4" s="1">
        <v>45049</v>
      </c>
      <c r="V4" s="1">
        <v>45049</v>
      </c>
      <c r="W4" t="s">
        <v>561</v>
      </c>
      <c r="X4" t="s">
        <v>1127</v>
      </c>
      <c r="Z4" t="s">
        <v>1128</v>
      </c>
      <c r="AA4">
        <v>2</v>
      </c>
      <c r="AB4" t="s">
        <v>1129</v>
      </c>
      <c r="AC4" t="s">
        <v>561</v>
      </c>
      <c r="AD4" t="s">
        <v>1130</v>
      </c>
      <c r="AE4" t="s">
        <v>1131</v>
      </c>
      <c r="AF4" t="s">
        <v>1132</v>
      </c>
      <c r="AG4" t="s">
        <v>1133</v>
      </c>
      <c r="AH4" t="s">
        <v>1134</v>
      </c>
    </row>
    <row r="5" spans="1:36">
      <c r="A5">
        <v>15987</v>
      </c>
      <c r="B5" t="s">
        <v>246</v>
      </c>
      <c r="C5" t="s">
        <v>247</v>
      </c>
      <c r="D5" t="s">
        <v>389</v>
      </c>
      <c r="E5" t="s">
        <v>273</v>
      </c>
      <c r="F5" t="s">
        <v>261</v>
      </c>
      <c r="G5" t="s">
        <v>1126</v>
      </c>
      <c r="H5" s="150">
        <v>1</v>
      </c>
      <c r="I5" s="150">
        <v>1</v>
      </c>
      <c r="J5" s="150">
        <v>1</v>
      </c>
      <c r="K5"/>
      <c r="L5"/>
      <c r="M5" s="150">
        <v>0</v>
      </c>
      <c r="N5" s="150">
        <v>1</v>
      </c>
      <c r="O5" s="150">
        <v>1</v>
      </c>
      <c r="P5" s="1">
        <v>45049</v>
      </c>
      <c r="Q5" s="1">
        <v>45049</v>
      </c>
      <c r="R5" s="1">
        <v>45049</v>
      </c>
      <c r="S5" s="1">
        <v>45049</v>
      </c>
      <c r="T5" s="1">
        <v>45049</v>
      </c>
      <c r="U5" s="1">
        <v>45049</v>
      </c>
      <c r="V5" s="1">
        <v>45049</v>
      </c>
      <c r="W5" t="s">
        <v>561</v>
      </c>
      <c r="X5" t="s">
        <v>1127</v>
      </c>
      <c r="Z5" t="s">
        <v>1128</v>
      </c>
      <c r="AA5">
        <v>2</v>
      </c>
      <c r="AB5" t="s">
        <v>1129</v>
      </c>
      <c r="AC5" t="s">
        <v>561</v>
      </c>
      <c r="AD5" t="s">
        <v>1130</v>
      </c>
      <c r="AE5" t="s">
        <v>1131</v>
      </c>
      <c r="AF5" t="s">
        <v>1132</v>
      </c>
      <c r="AG5" t="s">
        <v>1133</v>
      </c>
      <c r="AH5" t="s">
        <v>1134</v>
      </c>
    </row>
    <row r="6" spans="1:36">
      <c r="A6">
        <v>15988</v>
      </c>
      <c r="B6" t="s">
        <v>246</v>
      </c>
      <c r="C6" t="s">
        <v>269</v>
      </c>
      <c r="D6" t="s">
        <v>342</v>
      </c>
      <c r="E6" t="s">
        <v>273</v>
      </c>
      <c r="F6" t="s">
        <v>261</v>
      </c>
      <c r="G6" t="s">
        <v>1126</v>
      </c>
      <c r="H6" s="150">
        <v>1</v>
      </c>
      <c r="I6" s="150">
        <v>1</v>
      </c>
      <c r="J6" s="150">
        <v>1</v>
      </c>
      <c r="K6"/>
      <c r="L6"/>
      <c r="M6" s="150">
        <v>0</v>
      </c>
      <c r="N6" s="150">
        <v>1</v>
      </c>
      <c r="O6" s="150">
        <v>1</v>
      </c>
      <c r="P6" s="1">
        <v>45049</v>
      </c>
      <c r="Q6" s="1">
        <v>45049</v>
      </c>
      <c r="R6" s="1">
        <v>45049</v>
      </c>
      <c r="S6" s="1">
        <v>45049</v>
      </c>
      <c r="T6" s="1">
        <v>45049</v>
      </c>
      <c r="U6" s="1">
        <v>45049</v>
      </c>
      <c r="V6" s="1">
        <v>45049</v>
      </c>
      <c r="W6" t="s">
        <v>561</v>
      </c>
      <c r="X6" t="s">
        <v>1127</v>
      </c>
      <c r="Z6" t="s">
        <v>1128</v>
      </c>
      <c r="AA6">
        <v>2</v>
      </c>
      <c r="AB6" t="s">
        <v>1129</v>
      </c>
      <c r="AC6" t="s">
        <v>561</v>
      </c>
      <c r="AD6" t="s">
        <v>1130</v>
      </c>
      <c r="AE6" t="s">
        <v>1131</v>
      </c>
      <c r="AF6" t="s">
        <v>1132</v>
      </c>
      <c r="AG6" t="s">
        <v>1133</v>
      </c>
      <c r="AH6" t="s">
        <v>1134</v>
      </c>
    </row>
    <row r="7" spans="1:36">
      <c r="A7">
        <v>15989</v>
      </c>
      <c r="B7" t="s">
        <v>246</v>
      </c>
      <c r="C7" t="s">
        <v>269</v>
      </c>
      <c r="D7" t="s">
        <v>333</v>
      </c>
      <c r="E7" t="s">
        <v>273</v>
      </c>
      <c r="F7" t="s">
        <v>261</v>
      </c>
      <c r="G7" t="s">
        <v>1126</v>
      </c>
      <c r="H7" s="150">
        <v>1</v>
      </c>
      <c r="I7" s="150">
        <v>1</v>
      </c>
      <c r="J7" s="150">
        <v>1</v>
      </c>
      <c r="K7"/>
      <c r="L7"/>
      <c r="M7" s="150">
        <v>0</v>
      </c>
      <c r="N7" s="150">
        <v>1</v>
      </c>
      <c r="O7" s="150">
        <v>1</v>
      </c>
      <c r="P7" s="1">
        <v>45049</v>
      </c>
      <c r="Q7" s="1">
        <v>45049</v>
      </c>
      <c r="R7" s="1">
        <v>45049</v>
      </c>
      <c r="S7" s="1">
        <v>45049</v>
      </c>
      <c r="T7" s="1">
        <v>45049</v>
      </c>
      <c r="U7" s="1">
        <v>45049</v>
      </c>
      <c r="V7" s="1">
        <v>45049</v>
      </c>
      <c r="W7" t="s">
        <v>561</v>
      </c>
      <c r="X7" t="s">
        <v>1127</v>
      </c>
      <c r="Z7" t="s">
        <v>1128</v>
      </c>
      <c r="AA7">
        <v>2</v>
      </c>
      <c r="AB7" t="s">
        <v>1129</v>
      </c>
      <c r="AC7" t="s">
        <v>561</v>
      </c>
      <c r="AD7" t="s">
        <v>1130</v>
      </c>
      <c r="AE7" t="s">
        <v>1131</v>
      </c>
      <c r="AF7" t="s">
        <v>1132</v>
      </c>
      <c r="AG7" t="s">
        <v>1133</v>
      </c>
      <c r="AH7" t="s">
        <v>1134</v>
      </c>
    </row>
    <row r="8" spans="1:36">
      <c r="A8">
        <v>15990</v>
      </c>
      <c r="B8" t="s">
        <v>246</v>
      </c>
      <c r="C8" t="s">
        <v>269</v>
      </c>
      <c r="D8" t="s">
        <v>335</v>
      </c>
      <c r="E8" t="s">
        <v>273</v>
      </c>
      <c r="F8" t="s">
        <v>261</v>
      </c>
      <c r="G8" t="s">
        <v>1126</v>
      </c>
      <c r="H8" s="150">
        <v>1</v>
      </c>
      <c r="I8" s="150">
        <v>1</v>
      </c>
      <c r="J8" s="150">
        <v>1</v>
      </c>
      <c r="K8"/>
      <c r="L8"/>
      <c r="M8" s="150">
        <v>0</v>
      </c>
      <c r="N8" s="150">
        <v>1</v>
      </c>
      <c r="O8" s="150">
        <v>1</v>
      </c>
      <c r="P8" s="1">
        <v>45049</v>
      </c>
      <c r="Q8" s="1">
        <v>45049</v>
      </c>
      <c r="R8" s="1">
        <v>45049</v>
      </c>
      <c r="S8" s="1">
        <v>45049</v>
      </c>
      <c r="T8" s="1">
        <v>45049</v>
      </c>
      <c r="U8" s="1">
        <v>45049</v>
      </c>
      <c r="V8" s="1">
        <v>45049</v>
      </c>
      <c r="W8" t="s">
        <v>561</v>
      </c>
      <c r="X8" t="s">
        <v>1127</v>
      </c>
      <c r="Z8" t="s">
        <v>1128</v>
      </c>
      <c r="AA8">
        <v>2</v>
      </c>
      <c r="AB8" t="s">
        <v>1129</v>
      </c>
      <c r="AC8" t="s">
        <v>561</v>
      </c>
      <c r="AD8" t="s">
        <v>1130</v>
      </c>
      <c r="AE8" t="s">
        <v>1131</v>
      </c>
      <c r="AF8" t="s">
        <v>1132</v>
      </c>
      <c r="AG8" t="s">
        <v>1133</v>
      </c>
      <c r="AH8" t="s">
        <v>1134</v>
      </c>
    </row>
    <row r="9" spans="1:36">
      <c r="A9">
        <v>15991</v>
      </c>
      <c r="B9" t="s">
        <v>246</v>
      </c>
      <c r="C9" t="s">
        <v>269</v>
      </c>
      <c r="D9" t="s">
        <v>337</v>
      </c>
      <c r="E9" t="s">
        <v>273</v>
      </c>
      <c r="F9" t="s">
        <v>261</v>
      </c>
      <c r="G9" t="s">
        <v>1126</v>
      </c>
      <c r="H9" s="150">
        <v>1</v>
      </c>
      <c r="I9" s="150">
        <v>1</v>
      </c>
      <c r="J9" s="150">
        <v>1</v>
      </c>
      <c r="K9"/>
      <c r="L9"/>
      <c r="M9" s="150">
        <v>0</v>
      </c>
      <c r="N9" s="150">
        <v>1</v>
      </c>
      <c r="O9" s="150">
        <v>1</v>
      </c>
      <c r="P9" s="1">
        <v>45049</v>
      </c>
      <c r="Q9" s="1">
        <v>45049</v>
      </c>
      <c r="R9" s="1">
        <v>45049</v>
      </c>
      <c r="S9" s="1">
        <v>45049</v>
      </c>
      <c r="T9" s="1">
        <v>45049</v>
      </c>
      <c r="U9" s="1">
        <v>45049</v>
      </c>
      <c r="V9" s="1">
        <v>45049</v>
      </c>
      <c r="W9" t="s">
        <v>561</v>
      </c>
      <c r="X9" t="s">
        <v>1127</v>
      </c>
      <c r="Z9" t="s">
        <v>1128</v>
      </c>
      <c r="AA9">
        <v>2</v>
      </c>
      <c r="AB9" t="s">
        <v>1129</v>
      </c>
      <c r="AC9" t="s">
        <v>561</v>
      </c>
      <c r="AD9" t="s">
        <v>1130</v>
      </c>
      <c r="AE9" t="s">
        <v>1131</v>
      </c>
      <c r="AF9" t="s">
        <v>1132</v>
      </c>
      <c r="AG9" t="s">
        <v>1133</v>
      </c>
      <c r="AH9" t="s">
        <v>1134</v>
      </c>
    </row>
    <row r="10" spans="1:36">
      <c r="A10">
        <v>15992</v>
      </c>
      <c r="B10" t="s">
        <v>246</v>
      </c>
      <c r="C10" t="s">
        <v>269</v>
      </c>
      <c r="D10" t="s">
        <v>318</v>
      </c>
      <c r="E10" t="s">
        <v>273</v>
      </c>
      <c r="F10" t="s">
        <v>261</v>
      </c>
      <c r="G10" t="s">
        <v>1126</v>
      </c>
      <c r="H10" s="150">
        <v>1</v>
      </c>
      <c r="I10" s="150">
        <v>1</v>
      </c>
      <c r="J10" s="150">
        <v>1</v>
      </c>
      <c r="K10"/>
      <c r="L10"/>
      <c r="M10" s="150">
        <v>0</v>
      </c>
      <c r="N10" s="150">
        <v>1</v>
      </c>
      <c r="O10" s="150">
        <v>1</v>
      </c>
      <c r="P10" s="1">
        <v>45049</v>
      </c>
      <c r="Q10" s="1">
        <v>45049</v>
      </c>
      <c r="R10" s="1">
        <v>45049</v>
      </c>
      <c r="S10" s="1">
        <v>45049</v>
      </c>
      <c r="T10" s="1">
        <v>45049</v>
      </c>
      <c r="U10" s="1">
        <v>45049</v>
      </c>
      <c r="V10" s="1">
        <v>45049</v>
      </c>
      <c r="W10" t="s">
        <v>561</v>
      </c>
      <c r="X10" t="s">
        <v>1127</v>
      </c>
      <c r="Z10" t="s">
        <v>1128</v>
      </c>
      <c r="AA10">
        <v>2</v>
      </c>
      <c r="AB10" t="s">
        <v>1129</v>
      </c>
      <c r="AC10" t="s">
        <v>561</v>
      </c>
      <c r="AD10" t="s">
        <v>1130</v>
      </c>
      <c r="AE10" t="s">
        <v>1131</v>
      </c>
      <c r="AF10" t="s">
        <v>1132</v>
      </c>
      <c r="AG10" t="s">
        <v>1133</v>
      </c>
      <c r="AH10" t="s">
        <v>1134</v>
      </c>
    </row>
    <row r="11" spans="1:36">
      <c r="A11">
        <v>15993</v>
      </c>
      <c r="B11" t="s">
        <v>246</v>
      </c>
      <c r="C11" t="s">
        <v>269</v>
      </c>
      <c r="D11" t="s">
        <v>322</v>
      </c>
      <c r="E11" t="s">
        <v>273</v>
      </c>
      <c r="F11" t="s">
        <v>261</v>
      </c>
      <c r="G11" t="s">
        <v>1126</v>
      </c>
      <c r="H11" s="150">
        <v>1</v>
      </c>
      <c r="I11" s="150">
        <v>1</v>
      </c>
      <c r="J11" s="150">
        <v>1</v>
      </c>
      <c r="K11"/>
      <c r="L11"/>
      <c r="M11" s="150">
        <v>0</v>
      </c>
      <c r="N11" s="150">
        <v>1</v>
      </c>
      <c r="O11" s="150">
        <v>1</v>
      </c>
      <c r="P11" s="1">
        <v>45049</v>
      </c>
      <c r="Q11" s="1">
        <v>45049</v>
      </c>
      <c r="R11" s="1">
        <v>45049</v>
      </c>
      <c r="S11" s="1">
        <v>45049</v>
      </c>
      <c r="T11" s="1">
        <v>45049</v>
      </c>
      <c r="U11" s="1">
        <v>45049</v>
      </c>
      <c r="V11" s="1">
        <v>45049</v>
      </c>
      <c r="W11" t="s">
        <v>561</v>
      </c>
      <c r="X11" t="s">
        <v>1127</v>
      </c>
      <c r="Z11" t="s">
        <v>1128</v>
      </c>
      <c r="AA11">
        <v>2</v>
      </c>
      <c r="AB11" t="s">
        <v>1129</v>
      </c>
      <c r="AC11" t="s">
        <v>561</v>
      </c>
      <c r="AD11" t="s">
        <v>1130</v>
      </c>
      <c r="AE11" t="s">
        <v>1131</v>
      </c>
      <c r="AF11" t="s">
        <v>1132</v>
      </c>
      <c r="AG11" t="s">
        <v>1133</v>
      </c>
      <c r="AH11" t="s">
        <v>1134</v>
      </c>
    </row>
    <row r="12" spans="1:36">
      <c r="A12">
        <v>15994</v>
      </c>
      <c r="B12" t="s">
        <v>246</v>
      </c>
      <c r="C12" t="s">
        <v>269</v>
      </c>
      <c r="D12" t="s">
        <v>323</v>
      </c>
      <c r="E12" t="s">
        <v>273</v>
      </c>
      <c r="F12" t="s">
        <v>261</v>
      </c>
      <c r="G12" t="s">
        <v>1126</v>
      </c>
      <c r="H12" s="150">
        <v>1</v>
      </c>
      <c r="I12" s="150">
        <v>1</v>
      </c>
      <c r="J12" s="150">
        <v>1</v>
      </c>
      <c r="K12"/>
      <c r="L12"/>
      <c r="M12" s="150">
        <v>0</v>
      </c>
      <c r="N12" s="150">
        <v>1</v>
      </c>
      <c r="O12" s="150">
        <v>1</v>
      </c>
      <c r="P12" s="1">
        <v>45049</v>
      </c>
      <c r="Q12" s="1">
        <v>45049</v>
      </c>
      <c r="R12" s="1">
        <v>45049</v>
      </c>
      <c r="S12" s="1">
        <v>45049</v>
      </c>
      <c r="T12" s="1">
        <v>45049</v>
      </c>
      <c r="U12" s="1">
        <v>45049</v>
      </c>
      <c r="V12" s="1">
        <v>45049</v>
      </c>
      <c r="W12" t="s">
        <v>561</v>
      </c>
      <c r="X12" t="s">
        <v>1127</v>
      </c>
      <c r="Z12" t="s">
        <v>1128</v>
      </c>
      <c r="AA12">
        <v>2</v>
      </c>
      <c r="AB12" t="s">
        <v>1129</v>
      </c>
      <c r="AC12" t="s">
        <v>561</v>
      </c>
      <c r="AD12" t="s">
        <v>1130</v>
      </c>
      <c r="AE12" t="s">
        <v>1131</v>
      </c>
      <c r="AF12" t="s">
        <v>1132</v>
      </c>
      <c r="AG12" t="s">
        <v>1133</v>
      </c>
      <c r="AH12" t="s">
        <v>1134</v>
      </c>
    </row>
    <row r="13" spans="1:36">
      <c r="A13">
        <v>15995</v>
      </c>
      <c r="B13" t="s">
        <v>246</v>
      </c>
      <c r="C13" t="s">
        <v>269</v>
      </c>
      <c r="D13" t="s">
        <v>311</v>
      </c>
      <c r="E13" t="s">
        <v>273</v>
      </c>
      <c r="F13" t="s">
        <v>261</v>
      </c>
      <c r="G13" t="s">
        <v>1126</v>
      </c>
      <c r="H13" s="150">
        <v>1</v>
      </c>
      <c r="I13" s="150">
        <v>1</v>
      </c>
      <c r="J13" s="150">
        <v>1</v>
      </c>
      <c r="K13"/>
      <c r="L13"/>
      <c r="M13" s="150">
        <v>0</v>
      </c>
      <c r="N13" s="150">
        <v>1</v>
      </c>
      <c r="O13" s="150">
        <v>1</v>
      </c>
      <c r="P13" s="1">
        <v>45049</v>
      </c>
      <c r="Q13" s="1">
        <v>45049</v>
      </c>
      <c r="R13" s="1">
        <v>45049</v>
      </c>
      <c r="S13" s="1">
        <v>45049</v>
      </c>
      <c r="T13" s="1">
        <v>45049</v>
      </c>
      <c r="U13" s="1">
        <v>45049</v>
      </c>
      <c r="V13" s="1">
        <v>45049</v>
      </c>
      <c r="W13" t="s">
        <v>561</v>
      </c>
      <c r="X13" t="s">
        <v>1127</v>
      </c>
      <c r="Z13" t="s">
        <v>1128</v>
      </c>
      <c r="AA13">
        <v>2</v>
      </c>
      <c r="AB13" t="s">
        <v>1129</v>
      </c>
      <c r="AC13" t="s">
        <v>561</v>
      </c>
      <c r="AD13" t="s">
        <v>1130</v>
      </c>
      <c r="AE13" t="s">
        <v>1131</v>
      </c>
      <c r="AF13" t="s">
        <v>1132</v>
      </c>
      <c r="AG13" t="s">
        <v>1133</v>
      </c>
      <c r="AH13" t="s">
        <v>1134</v>
      </c>
    </row>
    <row r="14" spans="1:36">
      <c r="A14">
        <v>15996</v>
      </c>
      <c r="B14" t="s">
        <v>246</v>
      </c>
      <c r="C14" t="s">
        <v>269</v>
      </c>
      <c r="D14" t="s">
        <v>315</v>
      </c>
      <c r="E14" t="s">
        <v>273</v>
      </c>
      <c r="F14" t="s">
        <v>261</v>
      </c>
      <c r="G14" t="s">
        <v>1126</v>
      </c>
      <c r="H14" s="150">
        <v>1</v>
      </c>
      <c r="I14" s="150">
        <v>1</v>
      </c>
      <c r="J14" s="150">
        <v>1</v>
      </c>
      <c r="K14"/>
      <c r="L14"/>
      <c r="M14" s="150">
        <v>0</v>
      </c>
      <c r="N14" s="150">
        <v>1</v>
      </c>
      <c r="O14" s="150">
        <v>1</v>
      </c>
      <c r="P14" s="1">
        <v>45049</v>
      </c>
      <c r="Q14" s="1">
        <v>45049</v>
      </c>
      <c r="R14" s="1">
        <v>45049</v>
      </c>
      <c r="S14" s="1">
        <v>45049</v>
      </c>
      <c r="T14" s="1">
        <v>45049</v>
      </c>
      <c r="U14" s="1">
        <v>45049</v>
      </c>
      <c r="V14" s="1">
        <v>45049</v>
      </c>
      <c r="W14" t="s">
        <v>561</v>
      </c>
      <c r="X14" t="s">
        <v>1127</v>
      </c>
      <c r="Z14" t="s">
        <v>1128</v>
      </c>
      <c r="AA14">
        <v>2</v>
      </c>
      <c r="AB14" t="s">
        <v>1129</v>
      </c>
      <c r="AC14" t="s">
        <v>561</v>
      </c>
      <c r="AD14" t="s">
        <v>1130</v>
      </c>
      <c r="AE14" t="s">
        <v>1131</v>
      </c>
      <c r="AF14" t="s">
        <v>1132</v>
      </c>
      <c r="AG14" t="s">
        <v>1133</v>
      </c>
      <c r="AH14" t="s">
        <v>1134</v>
      </c>
    </row>
    <row r="15" spans="1:36">
      <c r="A15">
        <v>15997</v>
      </c>
      <c r="B15" t="s">
        <v>246</v>
      </c>
      <c r="C15" t="s">
        <v>269</v>
      </c>
      <c r="D15" t="s">
        <v>316</v>
      </c>
      <c r="E15" t="s">
        <v>273</v>
      </c>
      <c r="F15" t="s">
        <v>261</v>
      </c>
      <c r="G15" t="s">
        <v>1126</v>
      </c>
      <c r="H15" s="150">
        <v>1</v>
      </c>
      <c r="I15" s="150">
        <v>1</v>
      </c>
      <c r="J15" s="150">
        <v>1</v>
      </c>
      <c r="K15"/>
      <c r="L15"/>
      <c r="M15" s="150">
        <v>0</v>
      </c>
      <c r="N15" s="150">
        <v>1</v>
      </c>
      <c r="O15" s="150">
        <v>1</v>
      </c>
      <c r="P15" s="1">
        <v>45049</v>
      </c>
      <c r="Q15" s="1">
        <v>45049</v>
      </c>
      <c r="R15" s="1">
        <v>45049</v>
      </c>
      <c r="S15" s="1">
        <v>45049</v>
      </c>
      <c r="T15" s="1">
        <v>45049</v>
      </c>
      <c r="U15" s="1">
        <v>45049</v>
      </c>
      <c r="V15" s="1">
        <v>45049</v>
      </c>
      <c r="W15" t="s">
        <v>561</v>
      </c>
      <c r="X15" t="s">
        <v>1127</v>
      </c>
      <c r="Z15" t="s">
        <v>1128</v>
      </c>
      <c r="AA15">
        <v>2</v>
      </c>
      <c r="AB15" t="s">
        <v>1129</v>
      </c>
      <c r="AC15" t="s">
        <v>561</v>
      </c>
      <c r="AD15" t="s">
        <v>1130</v>
      </c>
      <c r="AE15" t="s">
        <v>1131</v>
      </c>
      <c r="AF15" t="s">
        <v>1132</v>
      </c>
      <c r="AG15" t="s">
        <v>1133</v>
      </c>
      <c r="AH15" t="s">
        <v>1134</v>
      </c>
    </row>
    <row r="16" spans="1:36">
      <c r="A16">
        <v>15998</v>
      </c>
      <c r="B16" t="s">
        <v>246</v>
      </c>
      <c r="C16" t="s">
        <v>269</v>
      </c>
      <c r="D16" t="s">
        <v>301</v>
      </c>
      <c r="E16" t="s">
        <v>273</v>
      </c>
      <c r="F16" t="s">
        <v>261</v>
      </c>
      <c r="G16" t="s">
        <v>1126</v>
      </c>
      <c r="H16" s="150">
        <v>1</v>
      </c>
      <c r="I16" s="150">
        <v>1</v>
      </c>
      <c r="J16" s="150">
        <v>1</v>
      </c>
      <c r="K16"/>
      <c r="L16"/>
      <c r="M16" s="150">
        <v>0</v>
      </c>
      <c r="N16" s="150">
        <v>1</v>
      </c>
      <c r="O16" s="150">
        <v>1</v>
      </c>
      <c r="P16" s="1">
        <v>45049</v>
      </c>
      <c r="Q16" s="1">
        <v>45049</v>
      </c>
      <c r="R16" s="1">
        <v>45049</v>
      </c>
      <c r="S16" s="1">
        <v>45049</v>
      </c>
      <c r="T16" s="1">
        <v>45049</v>
      </c>
      <c r="U16" s="1">
        <v>45049</v>
      </c>
      <c r="V16" s="1">
        <v>45049</v>
      </c>
      <c r="W16" t="s">
        <v>561</v>
      </c>
      <c r="X16" t="s">
        <v>1127</v>
      </c>
      <c r="Z16" t="s">
        <v>1128</v>
      </c>
      <c r="AA16">
        <v>2</v>
      </c>
      <c r="AB16" t="s">
        <v>1129</v>
      </c>
      <c r="AC16" t="s">
        <v>561</v>
      </c>
      <c r="AD16" t="s">
        <v>1130</v>
      </c>
      <c r="AE16" t="s">
        <v>1131</v>
      </c>
      <c r="AF16" t="s">
        <v>1132</v>
      </c>
      <c r="AG16" t="s">
        <v>1133</v>
      </c>
      <c r="AH16" t="s">
        <v>1134</v>
      </c>
    </row>
    <row r="17" spans="1:35">
      <c r="A17">
        <v>15999</v>
      </c>
      <c r="B17" t="s">
        <v>246</v>
      </c>
      <c r="C17" t="s">
        <v>269</v>
      </c>
      <c r="D17" t="s">
        <v>302</v>
      </c>
      <c r="E17" t="s">
        <v>273</v>
      </c>
      <c r="F17" t="s">
        <v>261</v>
      </c>
      <c r="G17" t="s">
        <v>1126</v>
      </c>
      <c r="H17" s="150">
        <v>1</v>
      </c>
      <c r="I17" s="150">
        <v>1</v>
      </c>
      <c r="J17" s="150">
        <v>1</v>
      </c>
      <c r="K17"/>
      <c r="L17"/>
      <c r="M17" s="150">
        <v>0</v>
      </c>
      <c r="N17" s="150">
        <v>1</v>
      </c>
      <c r="O17" s="150">
        <v>1</v>
      </c>
      <c r="P17" s="1">
        <v>45049</v>
      </c>
      <c r="Q17" s="1">
        <v>45049</v>
      </c>
      <c r="R17" s="1">
        <v>45049</v>
      </c>
      <c r="S17" s="1">
        <v>45049</v>
      </c>
      <c r="T17" s="1">
        <v>45049</v>
      </c>
      <c r="U17" s="1">
        <v>45049</v>
      </c>
      <c r="V17" s="1">
        <v>45049</v>
      </c>
      <c r="W17" t="s">
        <v>561</v>
      </c>
      <c r="X17" t="s">
        <v>1127</v>
      </c>
      <c r="Z17" t="s">
        <v>1128</v>
      </c>
      <c r="AA17">
        <v>2</v>
      </c>
      <c r="AB17" t="s">
        <v>1129</v>
      </c>
      <c r="AC17" t="s">
        <v>561</v>
      </c>
      <c r="AD17" t="s">
        <v>1130</v>
      </c>
      <c r="AE17" t="s">
        <v>1131</v>
      </c>
      <c r="AF17" t="s">
        <v>1132</v>
      </c>
      <c r="AG17" t="s">
        <v>1133</v>
      </c>
      <c r="AH17" t="s">
        <v>1134</v>
      </c>
    </row>
    <row r="18" spans="1:35">
      <c r="A18">
        <v>16000</v>
      </c>
      <c r="B18" t="s">
        <v>246</v>
      </c>
      <c r="C18" t="s">
        <v>269</v>
      </c>
      <c r="D18" t="s">
        <v>303</v>
      </c>
      <c r="E18" t="s">
        <v>273</v>
      </c>
      <c r="F18" t="s">
        <v>261</v>
      </c>
      <c r="G18" t="s">
        <v>1126</v>
      </c>
      <c r="H18" s="150">
        <v>1</v>
      </c>
      <c r="I18" s="150">
        <v>1</v>
      </c>
      <c r="J18" s="150">
        <v>1</v>
      </c>
      <c r="K18"/>
      <c r="L18"/>
      <c r="M18" s="150">
        <v>0</v>
      </c>
      <c r="N18" s="150">
        <v>1</v>
      </c>
      <c r="O18" s="150">
        <v>1</v>
      </c>
      <c r="P18" s="1">
        <v>45049</v>
      </c>
      <c r="Q18" s="1">
        <v>45049</v>
      </c>
      <c r="R18" s="1">
        <v>45049</v>
      </c>
      <c r="S18" s="1">
        <v>45049</v>
      </c>
      <c r="T18" s="1">
        <v>45049</v>
      </c>
      <c r="U18" s="1">
        <v>45049</v>
      </c>
      <c r="V18" s="1">
        <v>45049</v>
      </c>
      <c r="W18" t="s">
        <v>561</v>
      </c>
      <c r="X18" t="s">
        <v>1127</v>
      </c>
      <c r="Z18" t="s">
        <v>1128</v>
      </c>
      <c r="AA18">
        <v>2</v>
      </c>
      <c r="AB18" t="s">
        <v>1129</v>
      </c>
      <c r="AC18" t="s">
        <v>561</v>
      </c>
      <c r="AD18" t="s">
        <v>1130</v>
      </c>
      <c r="AE18" t="s">
        <v>1131</v>
      </c>
      <c r="AF18" t="s">
        <v>1132</v>
      </c>
      <c r="AG18" t="s">
        <v>1133</v>
      </c>
      <c r="AH18" t="s">
        <v>1134</v>
      </c>
    </row>
    <row r="19" spans="1:35">
      <c r="A19">
        <v>16001</v>
      </c>
      <c r="B19" t="s">
        <v>246</v>
      </c>
      <c r="C19" t="s">
        <v>269</v>
      </c>
      <c r="D19" t="s">
        <v>307</v>
      </c>
      <c r="E19" t="s">
        <v>273</v>
      </c>
      <c r="F19" t="s">
        <v>261</v>
      </c>
      <c r="G19" t="s">
        <v>1126</v>
      </c>
      <c r="H19" s="150">
        <v>1</v>
      </c>
      <c r="I19" s="150">
        <v>1</v>
      </c>
      <c r="J19" s="150">
        <v>1</v>
      </c>
      <c r="K19"/>
      <c r="L19"/>
      <c r="M19" s="150">
        <v>0</v>
      </c>
      <c r="N19" s="150">
        <v>1</v>
      </c>
      <c r="O19" s="150">
        <v>1</v>
      </c>
      <c r="P19" s="1">
        <v>45049</v>
      </c>
      <c r="Q19" s="1">
        <v>45049</v>
      </c>
      <c r="R19" s="1">
        <v>45049</v>
      </c>
      <c r="S19" s="1">
        <v>45049</v>
      </c>
      <c r="T19" s="1">
        <v>45049</v>
      </c>
      <c r="U19" s="1">
        <v>45049</v>
      </c>
      <c r="V19" s="1">
        <v>45049</v>
      </c>
      <c r="W19" t="s">
        <v>561</v>
      </c>
      <c r="X19" t="s">
        <v>1127</v>
      </c>
      <c r="Z19" t="s">
        <v>1128</v>
      </c>
      <c r="AA19">
        <v>2</v>
      </c>
      <c r="AB19" t="s">
        <v>1129</v>
      </c>
      <c r="AC19" t="s">
        <v>561</v>
      </c>
      <c r="AD19" t="s">
        <v>1130</v>
      </c>
      <c r="AE19" t="s">
        <v>1131</v>
      </c>
      <c r="AF19" t="s">
        <v>1132</v>
      </c>
      <c r="AG19" t="s">
        <v>1133</v>
      </c>
      <c r="AH19" t="s">
        <v>1134</v>
      </c>
    </row>
    <row r="20" spans="1:35">
      <c r="A20">
        <v>16002</v>
      </c>
      <c r="B20" t="s">
        <v>246</v>
      </c>
      <c r="C20" t="s">
        <v>269</v>
      </c>
      <c r="D20" t="s">
        <v>294</v>
      </c>
      <c r="E20" t="s">
        <v>273</v>
      </c>
      <c r="F20" t="s">
        <v>261</v>
      </c>
      <c r="G20" t="s">
        <v>1126</v>
      </c>
      <c r="H20" s="150">
        <v>1</v>
      </c>
      <c r="I20" s="150">
        <v>1</v>
      </c>
      <c r="J20" s="150">
        <v>1</v>
      </c>
      <c r="K20"/>
      <c r="L20"/>
      <c r="M20" s="150">
        <v>0</v>
      </c>
      <c r="N20" s="150">
        <v>1</v>
      </c>
      <c r="O20" s="150">
        <v>1</v>
      </c>
      <c r="P20" s="1">
        <v>45049</v>
      </c>
      <c r="Q20" s="1">
        <v>45049</v>
      </c>
      <c r="R20" s="1">
        <v>45049</v>
      </c>
      <c r="S20" s="1">
        <v>45049</v>
      </c>
      <c r="T20" s="1">
        <v>45049</v>
      </c>
      <c r="U20" s="1">
        <v>45049</v>
      </c>
      <c r="V20" s="1">
        <v>45049</v>
      </c>
      <c r="W20" t="s">
        <v>561</v>
      </c>
      <c r="X20" t="s">
        <v>1127</v>
      </c>
      <c r="Z20" t="s">
        <v>1128</v>
      </c>
      <c r="AA20">
        <v>2</v>
      </c>
      <c r="AB20" t="s">
        <v>1129</v>
      </c>
      <c r="AC20" t="s">
        <v>561</v>
      </c>
      <c r="AD20" t="s">
        <v>1130</v>
      </c>
      <c r="AE20" t="s">
        <v>1131</v>
      </c>
      <c r="AF20" t="s">
        <v>1132</v>
      </c>
      <c r="AG20" t="s">
        <v>1133</v>
      </c>
      <c r="AH20" t="s">
        <v>1134</v>
      </c>
    </row>
    <row r="21" spans="1:35">
      <c r="A21">
        <v>16003</v>
      </c>
      <c r="B21" t="s">
        <v>246</v>
      </c>
      <c r="C21" t="s">
        <v>269</v>
      </c>
      <c r="D21" t="s">
        <v>270</v>
      </c>
      <c r="E21" t="s">
        <v>273</v>
      </c>
      <c r="F21" t="s">
        <v>261</v>
      </c>
      <c r="G21" t="s">
        <v>1126</v>
      </c>
      <c r="H21" s="150">
        <v>1</v>
      </c>
      <c r="I21" s="150">
        <v>1</v>
      </c>
      <c r="J21" s="150">
        <v>1</v>
      </c>
      <c r="K21"/>
      <c r="L21"/>
      <c r="M21" s="150">
        <v>0</v>
      </c>
      <c r="N21" s="150">
        <v>1</v>
      </c>
      <c r="O21" s="150">
        <v>1</v>
      </c>
      <c r="P21" s="1">
        <v>45049</v>
      </c>
      <c r="Q21" s="1">
        <v>45049</v>
      </c>
      <c r="R21" s="1">
        <v>45049</v>
      </c>
      <c r="S21" s="1">
        <v>45049</v>
      </c>
      <c r="T21" s="1">
        <v>45049</v>
      </c>
      <c r="U21" s="1">
        <v>45049</v>
      </c>
      <c r="V21" s="1">
        <v>45049</v>
      </c>
      <c r="W21" t="s">
        <v>561</v>
      </c>
      <c r="X21" t="s">
        <v>1127</v>
      </c>
      <c r="Z21" t="s">
        <v>1128</v>
      </c>
      <c r="AA21">
        <v>2</v>
      </c>
      <c r="AB21" t="s">
        <v>1129</v>
      </c>
      <c r="AC21" t="s">
        <v>561</v>
      </c>
      <c r="AD21" t="s">
        <v>1130</v>
      </c>
      <c r="AE21" t="s">
        <v>1131</v>
      </c>
      <c r="AF21" t="s">
        <v>1132</v>
      </c>
      <c r="AG21" t="s">
        <v>1133</v>
      </c>
      <c r="AH21" t="s">
        <v>1134</v>
      </c>
    </row>
    <row r="22" spans="1:35">
      <c r="A22">
        <v>16004</v>
      </c>
      <c r="B22" t="s">
        <v>246</v>
      </c>
      <c r="C22" t="s">
        <v>269</v>
      </c>
      <c r="D22" t="s">
        <v>279</v>
      </c>
      <c r="E22" t="s">
        <v>273</v>
      </c>
      <c r="F22" t="s">
        <v>261</v>
      </c>
      <c r="G22" t="s">
        <v>1126</v>
      </c>
      <c r="H22" s="150">
        <v>1</v>
      </c>
      <c r="I22" s="150">
        <v>1</v>
      </c>
      <c r="J22" s="150">
        <v>1</v>
      </c>
      <c r="K22"/>
      <c r="L22"/>
      <c r="M22" s="150">
        <v>0</v>
      </c>
      <c r="N22" s="150">
        <v>1</v>
      </c>
      <c r="O22" s="150">
        <v>1</v>
      </c>
      <c r="P22" s="1">
        <v>45049</v>
      </c>
      <c r="Q22" s="1">
        <v>45049</v>
      </c>
      <c r="R22" s="1">
        <v>45049</v>
      </c>
      <c r="S22" s="1">
        <v>45049</v>
      </c>
      <c r="T22" s="1">
        <v>45049</v>
      </c>
      <c r="U22" s="1">
        <v>45049</v>
      </c>
      <c r="V22" s="1">
        <v>45049</v>
      </c>
      <c r="W22" t="s">
        <v>561</v>
      </c>
      <c r="X22" t="s">
        <v>1127</v>
      </c>
      <c r="Z22" t="s">
        <v>1128</v>
      </c>
      <c r="AA22">
        <v>2</v>
      </c>
      <c r="AB22" t="s">
        <v>1129</v>
      </c>
      <c r="AC22" t="s">
        <v>561</v>
      </c>
      <c r="AD22" t="s">
        <v>1130</v>
      </c>
      <c r="AE22" t="s">
        <v>1131</v>
      </c>
      <c r="AF22" t="s">
        <v>1132</v>
      </c>
      <c r="AG22" t="s">
        <v>1133</v>
      </c>
      <c r="AH22" t="s">
        <v>1134</v>
      </c>
    </row>
    <row r="23" spans="1:35">
      <c r="A23">
        <v>16005</v>
      </c>
      <c r="B23" t="s">
        <v>246</v>
      </c>
      <c r="C23" t="s">
        <v>269</v>
      </c>
      <c r="D23" t="s">
        <v>280</v>
      </c>
      <c r="E23" t="s">
        <v>273</v>
      </c>
      <c r="F23" t="s">
        <v>261</v>
      </c>
      <c r="G23" t="s">
        <v>1126</v>
      </c>
      <c r="H23" s="150">
        <v>1</v>
      </c>
      <c r="I23" s="150">
        <v>1</v>
      </c>
      <c r="J23" s="150">
        <v>1</v>
      </c>
      <c r="K23"/>
      <c r="L23"/>
      <c r="M23" s="150">
        <v>0</v>
      </c>
      <c r="N23" s="150">
        <v>1</v>
      </c>
      <c r="O23" s="150">
        <v>1</v>
      </c>
      <c r="P23" s="1">
        <v>45049</v>
      </c>
      <c r="Q23" s="1">
        <v>45049</v>
      </c>
      <c r="R23" s="1">
        <v>45049</v>
      </c>
      <c r="S23" s="1">
        <v>45049</v>
      </c>
      <c r="T23" s="1">
        <v>45049</v>
      </c>
      <c r="U23" s="1">
        <v>45049</v>
      </c>
      <c r="V23" s="1">
        <v>45049</v>
      </c>
      <c r="W23" t="s">
        <v>561</v>
      </c>
      <c r="X23" t="s">
        <v>1127</v>
      </c>
      <c r="Z23" t="s">
        <v>1128</v>
      </c>
      <c r="AA23">
        <v>2</v>
      </c>
      <c r="AB23" t="s">
        <v>1129</v>
      </c>
      <c r="AC23" t="s">
        <v>561</v>
      </c>
      <c r="AD23" t="s">
        <v>1130</v>
      </c>
      <c r="AE23" t="s">
        <v>1131</v>
      </c>
      <c r="AF23" t="s">
        <v>1132</v>
      </c>
      <c r="AG23" t="s">
        <v>1133</v>
      </c>
      <c r="AH23" t="s">
        <v>1134</v>
      </c>
    </row>
    <row r="24" spans="1:35">
      <c r="A24">
        <v>16006</v>
      </c>
      <c r="B24" t="s">
        <v>246</v>
      </c>
      <c r="C24" t="s">
        <v>269</v>
      </c>
      <c r="D24" t="s">
        <v>281</v>
      </c>
      <c r="E24" t="s">
        <v>273</v>
      </c>
      <c r="F24" t="s">
        <v>261</v>
      </c>
      <c r="G24" t="s">
        <v>1126</v>
      </c>
      <c r="H24" s="150">
        <v>1</v>
      </c>
      <c r="I24" s="150">
        <v>1</v>
      </c>
      <c r="J24" s="150">
        <v>1</v>
      </c>
      <c r="K24"/>
      <c r="L24"/>
      <c r="M24" s="150">
        <v>0</v>
      </c>
      <c r="N24" s="150">
        <v>1</v>
      </c>
      <c r="O24" s="150">
        <v>1</v>
      </c>
      <c r="P24" s="1">
        <v>45049</v>
      </c>
      <c r="Q24" s="1">
        <v>45049</v>
      </c>
      <c r="R24" s="1">
        <v>45049</v>
      </c>
      <c r="S24" s="1">
        <v>45049</v>
      </c>
      <c r="T24" s="1">
        <v>45049</v>
      </c>
      <c r="U24" s="1">
        <v>45049</v>
      </c>
      <c r="V24" s="1">
        <v>45049</v>
      </c>
      <c r="W24" t="s">
        <v>561</v>
      </c>
      <c r="X24" t="s">
        <v>1127</v>
      </c>
      <c r="Z24" t="s">
        <v>1128</v>
      </c>
      <c r="AA24">
        <v>2</v>
      </c>
      <c r="AB24" t="s">
        <v>1129</v>
      </c>
      <c r="AC24" t="s">
        <v>561</v>
      </c>
      <c r="AD24" t="s">
        <v>1130</v>
      </c>
      <c r="AE24" t="s">
        <v>1131</v>
      </c>
      <c r="AF24" t="s">
        <v>1132</v>
      </c>
      <c r="AG24" t="s">
        <v>1133</v>
      </c>
      <c r="AH24" t="s">
        <v>1134</v>
      </c>
    </row>
    <row r="25" spans="1:35">
      <c r="A25">
        <v>16009</v>
      </c>
      <c r="B25" t="s">
        <v>246</v>
      </c>
      <c r="C25" t="s">
        <v>247</v>
      </c>
      <c r="D25" t="s">
        <v>508</v>
      </c>
      <c r="E25" t="s">
        <v>509</v>
      </c>
      <c r="F25" t="s">
        <v>261</v>
      </c>
      <c r="G25" t="s">
        <v>1135</v>
      </c>
      <c r="H25" s="150">
        <v>20000</v>
      </c>
      <c r="I25" s="150">
        <v>20000</v>
      </c>
      <c r="J25" s="150">
        <v>20000</v>
      </c>
      <c r="K25">
        <v>0</v>
      </c>
      <c r="L25">
        <v>0</v>
      </c>
      <c r="M25" s="150">
        <v>0</v>
      </c>
      <c r="N25" s="150">
        <v>20000</v>
      </c>
      <c r="O25" s="150">
        <v>20000</v>
      </c>
      <c r="P25" s="1">
        <v>45057</v>
      </c>
      <c r="Q25" s="1">
        <v>45052</v>
      </c>
      <c r="R25" s="1">
        <v>45056</v>
      </c>
      <c r="S25" s="1">
        <v>45056</v>
      </c>
      <c r="T25" s="1">
        <v>45054</v>
      </c>
      <c r="U25" s="1">
        <v>45054</v>
      </c>
      <c r="V25" s="1">
        <v>45057</v>
      </c>
      <c r="W25" t="s">
        <v>561</v>
      </c>
      <c r="X25" t="s">
        <v>1136</v>
      </c>
      <c r="Z25" t="s">
        <v>1128</v>
      </c>
      <c r="AA25">
        <v>2</v>
      </c>
      <c r="AB25" t="s">
        <v>1129</v>
      </c>
      <c r="AC25" t="s">
        <v>561</v>
      </c>
      <c r="AD25" t="s">
        <v>1130</v>
      </c>
      <c r="AE25" t="s">
        <v>1131</v>
      </c>
      <c r="AF25" t="s">
        <v>1137</v>
      </c>
      <c r="AG25" t="s">
        <v>1138</v>
      </c>
      <c r="AH25" t="s">
        <v>1139</v>
      </c>
      <c r="AI25" t="s">
        <v>252</v>
      </c>
    </row>
    <row r="26" spans="1:35">
      <c r="A26">
        <v>16049</v>
      </c>
      <c r="B26" t="s">
        <v>246</v>
      </c>
      <c r="C26" t="s">
        <v>247</v>
      </c>
      <c r="D26" t="s">
        <v>265</v>
      </c>
      <c r="E26" t="s">
        <v>266</v>
      </c>
      <c r="F26" t="s">
        <v>261</v>
      </c>
      <c r="G26" t="s">
        <v>1135</v>
      </c>
      <c r="H26" s="150">
        <v>133492</v>
      </c>
      <c r="I26" s="150">
        <v>133492</v>
      </c>
      <c r="J26" s="150">
        <v>133492</v>
      </c>
      <c r="K26">
        <v>0</v>
      </c>
      <c r="L26">
        <v>0</v>
      </c>
      <c r="M26" s="150">
        <v>0</v>
      </c>
      <c r="N26" s="150">
        <v>133492</v>
      </c>
      <c r="O26" s="150">
        <v>133492</v>
      </c>
      <c r="P26" s="1">
        <v>45056</v>
      </c>
      <c r="Q26" s="1">
        <v>45052</v>
      </c>
      <c r="R26" s="1">
        <v>45056</v>
      </c>
      <c r="S26" s="1">
        <v>45056</v>
      </c>
      <c r="T26" s="1">
        <v>45055</v>
      </c>
      <c r="U26" s="1">
        <v>45055</v>
      </c>
      <c r="V26" s="1">
        <v>45056</v>
      </c>
      <c r="W26" t="s">
        <v>561</v>
      </c>
      <c r="X26" t="s">
        <v>1136</v>
      </c>
      <c r="Z26" t="s">
        <v>1128</v>
      </c>
      <c r="AA26">
        <v>2</v>
      </c>
      <c r="AB26" t="s">
        <v>1129</v>
      </c>
      <c r="AC26" t="s">
        <v>561</v>
      </c>
      <c r="AD26" t="s">
        <v>1130</v>
      </c>
      <c r="AE26" t="s">
        <v>1131</v>
      </c>
      <c r="AF26" t="s">
        <v>1137</v>
      </c>
      <c r="AG26" t="s">
        <v>1138</v>
      </c>
      <c r="AH26" t="s">
        <v>1139</v>
      </c>
      <c r="AI26" t="s">
        <v>252</v>
      </c>
    </row>
    <row r="27" spans="1:35">
      <c r="A27">
        <v>16251</v>
      </c>
      <c r="B27" t="s">
        <v>246</v>
      </c>
      <c r="C27" t="s">
        <v>269</v>
      </c>
      <c r="D27" t="s">
        <v>285</v>
      </c>
      <c r="E27" t="s">
        <v>286</v>
      </c>
      <c r="F27" t="s">
        <v>261</v>
      </c>
      <c r="G27" t="s">
        <v>1135</v>
      </c>
      <c r="H27" s="150">
        <v>19809</v>
      </c>
      <c r="I27" s="150">
        <v>19809</v>
      </c>
      <c r="J27" s="150">
        <v>19809</v>
      </c>
      <c r="K27">
        <v>0</v>
      </c>
      <c r="L27">
        <v>0</v>
      </c>
      <c r="M27" s="150">
        <v>0</v>
      </c>
      <c r="N27" s="150">
        <v>19809</v>
      </c>
      <c r="O27" s="150">
        <v>19809</v>
      </c>
      <c r="P27" s="1">
        <v>45063</v>
      </c>
      <c r="Q27" s="1">
        <v>45054</v>
      </c>
      <c r="R27" s="1">
        <v>45061</v>
      </c>
      <c r="S27" s="1">
        <v>45061</v>
      </c>
      <c r="T27" s="1">
        <v>45061</v>
      </c>
      <c r="U27" s="1">
        <v>45061</v>
      </c>
      <c r="V27" s="1">
        <v>45063</v>
      </c>
      <c r="W27" t="s">
        <v>561</v>
      </c>
      <c r="X27" t="s">
        <v>1136</v>
      </c>
      <c r="Z27" t="s">
        <v>1128</v>
      </c>
      <c r="AA27">
        <v>2</v>
      </c>
      <c r="AB27" t="s">
        <v>1129</v>
      </c>
      <c r="AC27" t="s">
        <v>561</v>
      </c>
      <c r="AD27" t="s">
        <v>1130</v>
      </c>
      <c r="AE27" t="s">
        <v>1131</v>
      </c>
      <c r="AF27" t="s">
        <v>1137</v>
      </c>
      <c r="AG27" t="s">
        <v>1138</v>
      </c>
      <c r="AH27" t="s">
        <v>1139</v>
      </c>
      <c r="AI27" t="s">
        <v>252</v>
      </c>
    </row>
    <row r="28" spans="1:35">
      <c r="A28">
        <v>16250</v>
      </c>
      <c r="B28" t="s">
        <v>246</v>
      </c>
      <c r="C28" t="s">
        <v>247</v>
      </c>
      <c r="D28" t="s">
        <v>262</v>
      </c>
      <c r="E28" t="s">
        <v>263</v>
      </c>
      <c r="F28" t="s">
        <v>261</v>
      </c>
      <c r="G28" t="s">
        <v>1135</v>
      </c>
      <c r="H28" s="150">
        <v>109600</v>
      </c>
      <c r="I28" s="150">
        <v>109600</v>
      </c>
      <c r="J28" s="150">
        <v>109600</v>
      </c>
      <c r="K28">
        <v>0</v>
      </c>
      <c r="L28">
        <v>0</v>
      </c>
      <c r="M28" s="150">
        <v>0</v>
      </c>
      <c r="N28" s="150">
        <v>109600</v>
      </c>
      <c r="O28" s="150">
        <v>109600</v>
      </c>
      <c r="P28" s="1">
        <v>45063</v>
      </c>
      <c r="Q28" s="1">
        <v>45052</v>
      </c>
      <c r="R28" s="1">
        <v>45062</v>
      </c>
      <c r="S28" s="1">
        <v>45062</v>
      </c>
      <c r="T28" s="1">
        <v>45062</v>
      </c>
      <c r="U28" s="1">
        <v>45062</v>
      </c>
      <c r="V28" s="1">
        <v>45063</v>
      </c>
      <c r="W28" t="s">
        <v>561</v>
      </c>
      <c r="X28" t="s">
        <v>1136</v>
      </c>
      <c r="Z28" t="s">
        <v>1128</v>
      </c>
      <c r="AA28">
        <v>2</v>
      </c>
      <c r="AB28" t="s">
        <v>1129</v>
      </c>
      <c r="AC28" t="s">
        <v>561</v>
      </c>
      <c r="AD28" t="s">
        <v>1130</v>
      </c>
      <c r="AE28" t="s">
        <v>1131</v>
      </c>
      <c r="AF28" t="s">
        <v>1137</v>
      </c>
      <c r="AG28" t="s">
        <v>1138</v>
      </c>
      <c r="AH28" t="s">
        <v>1139</v>
      </c>
      <c r="AI28" t="s">
        <v>252</v>
      </c>
    </row>
    <row r="29" spans="1:35">
      <c r="A29">
        <v>16584</v>
      </c>
      <c r="B29" t="s">
        <v>246</v>
      </c>
      <c r="C29" t="s">
        <v>247</v>
      </c>
      <c r="D29" t="s">
        <v>485</v>
      </c>
      <c r="E29" t="s">
        <v>486</v>
      </c>
      <c r="F29" t="s">
        <v>261</v>
      </c>
      <c r="G29" t="s">
        <v>1135</v>
      </c>
      <c r="H29" s="150">
        <v>140179.53</v>
      </c>
      <c r="I29" s="150">
        <v>140179.53</v>
      </c>
      <c r="J29" s="150">
        <v>140179.53</v>
      </c>
      <c r="K29">
        <v>0</v>
      </c>
      <c r="L29">
        <v>0</v>
      </c>
      <c r="M29" s="150">
        <v>0</v>
      </c>
      <c r="N29" s="150">
        <v>140179.53</v>
      </c>
      <c r="O29" s="150">
        <v>140179.53</v>
      </c>
      <c r="P29" s="1">
        <v>45083</v>
      </c>
      <c r="Q29" s="1">
        <v>45062</v>
      </c>
      <c r="R29" s="1">
        <v>45066</v>
      </c>
      <c r="S29" s="1">
        <v>45066</v>
      </c>
      <c r="T29" s="1">
        <v>45066</v>
      </c>
      <c r="U29" s="1">
        <v>45082</v>
      </c>
      <c r="V29" s="1">
        <v>45083</v>
      </c>
      <c r="W29" t="s">
        <v>561</v>
      </c>
      <c r="X29" t="s">
        <v>1136</v>
      </c>
      <c r="Z29" t="s">
        <v>1128</v>
      </c>
      <c r="AA29">
        <v>2</v>
      </c>
      <c r="AB29" t="s">
        <v>1129</v>
      </c>
      <c r="AC29" t="s">
        <v>561</v>
      </c>
      <c r="AD29" t="s">
        <v>1130</v>
      </c>
      <c r="AE29" t="s">
        <v>1131</v>
      </c>
      <c r="AF29" t="s">
        <v>1137</v>
      </c>
      <c r="AG29" t="s">
        <v>1138</v>
      </c>
      <c r="AH29" t="s">
        <v>1139</v>
      </c>
      <c r="AI29" t="s">
        <v>252</v>
      </c>
    </row>
    <row r="30" spans="1:35">
      <c r="A30">
        <v>16515</v>
      </c>
      <c r="B30" t="s">
        <v>246</v>
      </c>
      <c r="C30" t="s">
        <v>269</v>
      </c>
      <c r="D30" t="s">
        <v>291</v>
      </c>
      <c r="E30" t="s">
        <v>292</v>
      </c>
      <c r="F30" t="s">
        <v>261</v>
      </c>
      <c r="G30" t="s">
        <v>1135</v>
      </c>
      <c r="H30" s="150">
        <v>7500</v>
      </c>
      <c r="I30" s="150">
        <v>7500</v>
      </c>
      <c r="J30" s="150">
        <v>7500</v>
      </c>
      <c r="K30">
        <v>0</v>
      </c>
      <c r="L30">
        <v>0</v>
      </c>
      <c r="M30" s="150">
        <v>0</v>
      </c>
      <c r="N30" s="150">
        <v>7500</v>
      </c>
      <c r="O30" s="150">
        <v>7500</v>
      </c>
      <c r="P30" s="1">
        <v>45079</v>
      </c>
      <c r="Q30" s="1">
        <v>45066</v>
      </c>
      <c r="R30" s="1">
        <v>45076</v>
      </c>
      <c r="S30" s="1">
        <v>45076</v>
      </c>
      <c r="T30" s="1">
        <v>45076</v>
      </c>
      <c r="U30" s="1">
        <v>45076</v>
      </c>
      <c r="V30" s="1">
        <v>45082</v>
      </c>
      <c r="W30" t="s">
        <v>561</v>
      </c>
      <c r="X30" t="s">
        <v>1127</v>
      </c>
      <c r="Z30" t="s">
        <v>1128</v>
      </c>
      <c r="AA30">
        <v>2</v>
      </c>
      <c r="AB30" t="s">
        <v>1129</v>
      </c>
      <c r="AC30" t="s">
        <v>561</v>
      </c>
      <c r="AD30" t="s">
        <v>1130</v>
      </c>
      <c r="AE30" t="s">
        <v>1131</v>
      </c>
      <c r="AF30" t="s">
        <v>1137</v>
      </c>
      <c r="AG30" t="s">
        <v>1138</v>
      </c>
      <c r="AH30" t="s">
        <v>1139</v>
      </c>
      <c r="AI30" t="s">
        <v>252</v>
      </c>
    </row>
    <row r="31" spans="1:35">
      <c r="A31">
        <v>16262</v>
      </c>
      <c r="B31" t="s">
        <v>246</v>
      </c>
      <c r="C31" t="s">
        <v>247</v>
      </c>
      <c r="D31" t="s">
        <v>502</v>
      </c>
      <c r="E31" t="s">
        <v>503</v>
      </c>
      <c r="F31" t="s">
        <v>261</v>
      </c>
      <c r="G31" t="s">
        <v>1135</v>
      </c>
      <c r="H31" s="150">
        <v>650000</v>
      </c>
      <c r="I31" s="150">
        <v>650000</v>
      </c>
      <c r="J31" s="150">
        <v>650000</v>
      </c>
      <c r="K31">
        <v>0</v>
      </c>
      <c r="L31">
        <v>0</v>
      </c>
      <c r="M31" s="150">
        <v>0</v>
      </c>
      <c r="N31" s="150">
        <v>650000</v>
      </c>
      <c r="O31" s="150">
        <v>650000</v>
      </c>
      <c r="P31" s="1">
        <v>45077</v>
      </c>
      <c r="Q31" s="1">
        <v>45062</v>
      </c>
      <c r="R31" s="1">
        <v>45077</v>
      </c>
      <c r="S31" s="1">
        <v>45077</v>
      </c>
      <c r="T31" s="1">
        <v>45077</v>
      </c>
      <c r="U31" s="1">
        <v>45077</v>
      </c>
      <c r="V31" s="1">
        <v>45078</v>
      </c>
      <c r="W31" t="s">
        <v>561</v>
      </c>
      <c r="X31" t="s">
        <v>1136</v>
      </c>
      <c r="Z31" t="s">
        <v>1128</v>
      </c>
      <c r="AA31">
        <v>2</v>
      </c>
      <c r="AB31" t="s">
        <v>1129</v>
      </c>
      <c r="AC31" t="s">
        <v>561</v>
      </c>
      <c r="AD31" t="s">
        <v>1130</v>
      </c>
      <c r="AE31" t="s">
        <v>1131</v>
      </c>
      <c r="AF31" t="s">
        <v>1137</v>
      </c>
      <c r="AG31" t="s">
        <v>1138</v>
      </c>
      <c r="AH31" t="s">
        <v>1139</v>
      </c>
      <c r="AI31" t="s">
        <v>252</v>
      </c>
    </row>
    <row r="32" spans="1:35">
      <c r="A32">
        <v>16588</v>
      </c>
      <c r="B32" t="s">
        <v>246</v>
      </c>
      <c r="C32" t="s">
        <v>247</v>
      </c>
      <c r="D32" t="s">
        <v>485</v>
      </c>
      <c r="E32" t="s">
        <v>486</v>
      </c>
      <c r="F32" t="s">
        <v>261</v>
      </c>
      <c r="G32" t="s">
        <v>1140</v>
      </c>
      <c r="H32" s="150">
        <v>1000</v>
      </c>
      <c r="I32" s="150">
        <v>1000</v>
      </c>
      <c r="J32" s="150">
        <v>1001.43</v>
      </c>
      <c r="K32">
        <v>0</v>
      </c>
      <c r="L32">
        <v>0</v>
      </c>
      <c r="M32" s="150">
        <v>0</v>
      </c>
      <c r="N32" s="150">
        <v>1001.43</v>
      </c>
      <c r="O32" s="150">
        <v>1001.43</v>
      </c>
      <c r="P32" s="1">
        <v>45083</v>
      </c>
      <c r="Q32" s="1">
        <v>45062</v>
      </c>
      <c r="R32" s="1">
        <v>45087</v>
      </c>
      <c r="S32" s="1">
        <v>45087</v>
      </c>
      <c r="T32" s="1">
        <v>45089</v>
      </c>
      <c r="U32" s="1">
        <v>45090</v>
      </c>
      <c r="V32" s="1">
        <v>45090</v>
      </c>
      <c r="W32" t="s">
        <v>561</v>
      </c>
      <c r="X32" t="s">
        <v>1141</v>
      </c>
      <c r="Y32">
        <v>5882</v>
      </c>
      <c r="Z32" t="s">
        <v>1142</v>
      </c>
      <c r="AA32">
        <v>2</v>
      </c>
      <c r="AB32" t="s">
        <v>1129</v>
      </c>
      <c r="AC32" t="s">
        <v>561</v>
      </c>
      <c r="AD32" t="s">
        <v>1130</v>
      </c>
      <c r="AE32" t="s">
        <v>1131</v>
      </c>
      <c r="AF32" t="s">
        <v>1137</v>
      </c>
      <c r="AG32" t="s">
        <v>1138</v>
      </c>
      <c r="AH32" t="s">
        <v>1139</v>
      </c>
    </row>
    <row r="33" spans="1:35">
      <c r="A33">
        <v>16059</v>
      </c>
      <c r="B33" t="s">
        <v>246</v>
      </c>
      <c r="C33" t="s">
        <v>247</v>
      </c>
      <c r="D33" t="s">
        <v>265</v>
      </c>
      <c r="E33" t="s">
        <v>266</v>
      </c>
      <c r="F33" t="s">
        <v>261</v>
      </c>
      <c r="G33" t="s">
        <v>1143</v>
      </c>
      <c r="H33" s="150">
        <v>2400</v>
      </c>
      <c r="I33" s="150">
        <v>2400</v>
      </c>
      <c r="J33" s="150">
        <v>2403.44</v>
      </c>
      <c r="K33">
        <v>0</v>
      </c>
      <c r="L33">
        <v>0</v>
      </c>
      <c r="M33" s="150">
        <v>0</v>
      </c>
      <c r="N33" s="150">
        <v>2403.44</v>
      </c>
      <c r="O33" s="150">
        <v>2403.44</v>
      </c>
      <c r="P33" s="1">
        <v>45056</v>
      </c>
      <c r="Q33" s="1">
        <v>45052</v>
      </c>
      <c r="R33" s="1">
        <v>45087</v>
      </c>
      <c r="S33" s="1">
        <v>45087</v>
      </c>
      <c r="T33" s="1">
        <v>45086</v>
      </c>
      <c r="U33" s="1">
        <v>45089</v>
      </c>
      <c r="V33" s="1">
        <v>45089</v>
      </c>
      <c r="W33" t="s">
        <v>561</v>
      </c>
      <c r="X33" t="s">
        <v>1141</v>
      </c>
      <c r="Y33">
        <v>5663</v>
      </c>
      <c r="Z33" t="s">
        <v>1142</v>
      </c>
      <c r="AA33">
        <v>2</v>
      </c>
      <c r="AB33" t="s">
        <v>1129</v>
      </c>
      <c r="AC33" t="s">
        <v>561</v>
      </c>
      <c r="AD33" t="s">
        <v>1130</v>
      </c>
      <c r="AE33" t="s">
        <v>1131</v>
      </c>
      <c r="AF33" t="s">
        <v>1137</v>
      </c>
      <c r="AG33" t="s">
        <v>1138</v>
      </c>
      <c r="AH33" t="s">
        <v>1139</v>
      </c>
    </row>
    <row r="34" spans="1:35">
      <c r="A34">
        <v>16098</v>
      </c>
      <c r="B34" t="s">
        <v>246</v>
      </c>
      <c r="C34" t="s">
        <v>247</v>
      </c>
      <c r="D34" t="s">
        <v>262</v>
      </c>
      <c r="E34" t="s">
        <v>263</v>
      </c>
      <c r="F34" t="s">
        <v>261</v>
      </c>
      <c r="G34" t="s">
        <v>1140</v>
      </c>
      <c r="H34" s="150">
        <v>2500</v>
      </c>
      <c r="I34" s="150">
        <v>2500</v>
      </c>
      <c r="J34" s="150">
        <v>2503.58</v>
      </c>
      <c r="K34">
        <v>0</v>
      </c>
      <c r="L34">
        <v>0</v>
      </c>
      <c r="M34" s="150">
        <v>0</v>
      </c>
      <c r="N34" s="150">
        <v>2503.58</v>
      </c>
      <c r="O34" s="150">
        <v>2503.58</v>
      </c>
      <c r="P34" s="1">
        <v>45063</v>
      </c>
      <c r="Q34" s="1">
        <v>45052</v>
      </c>
      <c r="R34" s="1">
        <v>45087</v>
      </c>
      <c r="S34" s="1">
        <v>45087</v>
      </c>
      <c r="T34" s="1">
        <v>45083</v>
      </c>
      <c r="U34" s="1">
        <v>45084</v>
      </c>
      <c r="V34" s="1">
        <v>45084</v>
      </c>
      <c r="W34" t="s">
        <v>561</v>
      </c>
      <c r="X34" t="s">
        <v>1141</v>
      </c>
      <c r="Y34">
        <v>5674</v>
      </c>
      <c r="Z34" t="s">
        <v>1142</v>
      </c>
      <c r="AA34">
        <v>2</v>
      </c>
      <c r="AB34" t="s">
        <v>1129</v>
      </c>
      <c r="AC34" t="s">
        <v>561</v>
      </c>
      <c r="AD34" t="s">
        <v>1130</v>
      </c>
      <c r="AE34" t="s">
        <v>1131</v>
      </c>
      <c r="AF34" t="s">
        <v>1137</v>
      </c>
      <c r="AG34" t="s">
        <v>1138</v>
      </c>
      <c r="AH34" t="s">
        <v>1139</v>
      </c>
    </row>
    <row r="35" spans="1:35">
      <c r="A35">
        <v>16158</v>
      </c>
      <c r="B35" t="s">
        <v>246</v>
      </c>
      <c r="C35" t="s">
        <v>269</v>
      </c>
      <c r="D35" t="s">
        <v>285</v>
      </c>
      <c r="E35" t="s">
        <v>286</v>
      </c>
      <c r="F35" t="s">
        <v>261</v>
      </c>
      <c r="G35" t="s">
        <v>1143</v>
      </c>
      <c r="H35" s="150">
        <v>1290</v>
      </c>
      <c r="I35" s="150">
        <v>1290</v>
      </c>
      <c r="J35" s="150">
        <v>1291.8499999999999</v>
      </c>
      <c r="K35">
        <v>0</v>
      </c>
      <c r="L35">
        <v>0</v>
      </c>
      <c r="M35" s="150">
        <v>0</v>
      </c>
      <c r="N35" s="150">
        <v>1291.8499999999999</v>
      </c>
      <c r="O35" s="150">
        <v>1291.8499999999999</v>
      </c>
      <c r="P35" s="1">
        <v>45063</v>
      </c>
      <c r="Q35" s="1">
        <v>45054</v>
      </c>
      <c r="R35" s="1">
        <v>45087</v>
      </c>
      <c r="S35" s="1">
        <v>45087</v>
      </c>
      <c r="T35" s="1">
        <v>45089</v>
      </c>
      <c r="U35" s="1">
        <v>45090</v>
      </c>
      <c r="V35" s="1">
        <v>45090</v>
      </c>
      <c r="W35" t="s">
        <v>561</v>
      </c>
      <c r="X35" t="s">
        <v>1141</v>
      </c>
      <c r="Y35">
        <v>5675</v>
      </c>
      <c r="Z35" t="s">
        <v>1142</v>
      </c>
      <c r="AA35">
        <v>2</v>
      </c>
      <c r="AB35" t="s">
        <v>1129</v>
      </c>
      <c r="AC35" t="s">
        <v>561</v>
      </c>
      <c r="AD35" t="s">
        <v>1130</v>
      </c>
      <c r="AE35" t="s">
        <v>1131</v>
      </c>
      <c r="AF35" t="s">
        <v>1137</v>
      </c>
      <c r="AG35" t="s">
        <v>1138</v>
      </c>
      <c r="AH35" t="s">
        <v>1139</v>
      </c>
    </row>
    <row r="36" spans="1:35">
      <c r="A36">
        <v>16265</v>
      </c>
      <c r="B36" t="s">
        <v>246</v>
      </c>
      <c r="C36" t="s">
        <v>247</v>
      </c>
      <c r="D36" t="s">
        <v>502</v>
      </c>
      <c r="E36" t="s">
        <v>503</v>
      </c>
      <c r="F36" t="s">
        <v>261</v>
      </c>
      <c r="G36" t="s">
        <v>1140</v>
      </c>
      <c r="H36" s="150">
        <v>3000</v>
      </c>
      <c r="I36" s="150">
        <v>3000</v>
      </c>
      <c r="J36" s="150">
        <v>3004.3</v>
      </c>
      <c r="K36">
        <v>0</v>
      </c>
      <c r="L36">
        <v>0</v>
      </c>
      <c r="M36" s="150">
        <v>0</v>
      </c>
      <c r="N36" s="150">
        <v>3004.3</v>
      </c>
      <c r="O36" s="150">
        <v>3004.3</v>
      </c>
      <c r="P36" s="1">
        <v>45077</v>
      </c>
      <c r="Q36" s="1">
        <v>45062</v>
      </c>
      <c r="R36" s="1">
        <v>45092</v>
      </c>
      <c r="S36" s="1">
        <v>45092</v>
      </c>
      <c r="T36" s="1">
        <v>45083</v>
      </c>
      <c r="U36" s="1">
        <v>45084</v>
      </c>
      <c r="V36" s="1">
        <v>45084</v>
      </c>
      <c r="W36" t="s">
        <v>561</v>
      </c>
      <c r="X36" t="s">
        <v>1141</v>
      </c>
      <c r="Y36">
        <v>5875</v>
      </c>
      <c r="Z36" t="s">
        <v>1142</v>
      </c>
      <c r="AA36">
        <v>2</v>
      </c>
      <c r="AB36" t="s">
        <v>1129</v>
      </c>
      <c r="AC36" t="s">
        <v>561</v>
      </c>
      <c r="AD36" t="s">
        <v>1130</v>
      </c>
      <c r="AE36" t="s">
        <v>1131</v>
      </c>
      <c r="AF36" t="s">
        <v>1137</v>
      </c>
      <c r="AG36" t="s">
        <v>1138</v>
      </c>
      <c r="AH36" t="s">
        <v>1139</v>
      </c>
    </row>
    <row r="37" spans="1:35">
      <c r="A37">
        <v>16678</v>
      </c>
      <c r="B37" t="s">
        <v>246</v>
      </c>
      <c r="C37" t="s">
        <v>269</v>
      </c>
      <c r="D37" t="s">
        <v>295</v>
      </c>
      <c r="E37" t="s">
        <v>296</v>
      </c>
      <c r="F37" t="s">
        <v>261</v>
      </c>
      <c r="G37" t="s">
        <v>1143</v>
      </c>
      <c r="H37" s="150">
        <v>270820.8</v>
      </c>
      <c r="I37" s="150">
        <v>270820.8</v>
      </c>
      <c r="J37" s="150">
        <v>270820.8</v>
      </c>
      <c r="K37">
        <v>0</v>
      </c>
      <c r="L37">
        <v>0</v>
      </c>
      <c r="M37" s="150">
        <v>0</v>
      </c>
      <c r="N37" s="150">
        <v>270820.8</v>
      </c>
      <c r="O37" s="150">
        <v>270820.8</v>
      </c>
      <c r="P37" s="1">
        <v>45097</v>
      </c>
      <c r="Q37" s="1">
        <v>45084</v>
      </c>
      <c r="R37" s="1">
        <v>45092</v>
      </c>
      <c r="S37" s="1">
        <v>45092</v>
      </c>
      <c r="T37" s="1">
        <v>45092</v>
      </c>
      <c r="U37" s="1">
        <v>45092</v>
      </c>
      <c r="V37" s="1">
        <v>45098</v>
      </c>
      <c r="W37" t="s">
        <v>561</v>
      </c>
      <c r="X37" t="s">
        <v>1136</v>
      </c>
      <c r="Z37" t="s">
        <v>1128</v>
      </c>
      <c r="AA37">
        <v>2</v>
      </c>
      <c r="AB37" t="s">
        <v>1129</v>
      </c>
      <c r="AC37" t="s">
        <v>561</v>
      </c>
      <c r="AD37" t="s">
        <v>1130</v>
      </c>
      <c r="AE37" t="s">
        <v>1131</v>
      </c>
      <c r="AF37" t="s">
        <v>1137</v>
      </c>
      <c r="AG37" t="s">
        <v>1138</v>
      </c>
      <c r="AH37" t="s">
        <v>1139</v>
      </c>
      <c r="AI37" t="s">
        <v>252</v>
      </c>
    </row>
    <row r="38" spans="1:35">
      <c r="A38">
        <v>16730</v>
      </c>
      <c r="B38" t="s">
        <v>246</v>
      </c>
      <c r="C38" t="s">
        <v>247</v>
      </c>
      <c r="D38" t="s">
        <v>348</v>
      </c>
      <c r="E38" t="s">
        <v>349</v>
      </c>
      <c r="F38" t="s">
        <v>261</v>
      </c>
      <c r="G38" t="s">
        <v>1135</v>
      </c>
      <c r="H38" s="150">
        <v>542490.51</v>
      </c>
      <c r="I38" s="150">
        <v>542490.51</v>
      </c>
      <c r="J38" s="150">
        <v>542490.51</v>
      </c>
      <c r="K38">
        <v>0</v>
      </c>
      <c r="L38">
        <v>0</v>
      </c>
      <c r="M38" s="150">
        <v>0</v>
      </c>
      <c r="N38" s="150">
        <v>542490.51</v>
      </c>
      <c r="O38" s="150">
        <v>542490.51</v>
      </c>
      <c r="P38" s="1">
        <v>45110</v>
      </c>
      <c r="Q38" s="1">
        <v>45094</v>
      </c>
      <c r="R38" s="1">
        <v>45107</v>
      </c>
      <c r="S38" s="1">
        <v>45107</v>
      </c>
      <c r="T38" s="1">
        <v>45107</v>
      </c>
      <c r="U38" s="1">
        <v>45107</v>
      </c>
      <c r="V38" s="1">
        <v>45111</v>
      </c>
      <c r="W38" t="s">
        <v>561</v>
      </c>
      <c r="X38" t="s">
        <v>1136</v>
      </c>
      <c r="Z38" t="s">
        <v>1128</v>
      </c>
      <c r="AA38">
        <v>2</v>
      </c>
      <c r="AB38" t="s">
        <v>1129</v>
      </c>
      <c r="AC38" t="s">
        <v>561</v>
      </c>
      <c r="AD38" t="s">
        <v>1130</v>
      </c>
      <c r="AE38" t="s">
        <v>1131</v>
      </c>
      <c r="AF38" t="s">
        <v>1137</v>
      </c>
      <c r="AG38" t="s">
        <v>1138</v>
      </c>
      <c r="AH38" t="s">
        <v>1139</v>
      </c>
      <c r="AI38" t="s">
        <v>252</v>
      </c>
    </row>
    <row r="39" spans="1:35">
      <c r="A39">
        <v>16836</v>
      </c>
      <c r="B39" t="s">
        <v>246</v>
      </c>
      <c r="C39" t="s">
        <v>247</v>
      </c>
      <c r="D39" t="s">
        <v>510</v>
      </c>
      <c r="E39" t="s">
        <v>511</v>
      </c>
      <c r="F39" t="s">
        <v>261</v>
      </c>
      <c r="G39" t="s">
        <v>1135</v>
      </c>
      <c r="H39" s="150">
        <v>108377.25</v>
      </c>
      <c r="I39" s="150">
        <v>108377.25</v>
      </c>
      <c r="J39" s="150">
        <v>108377.25</v>
      </c>
      <c r="K39">
        <v>0</v>
      </c>
      <c r="L39">
        <v>0</v>
      </c>
      <c r="M39" s="150">
        <v>0</v>
      </c>
      <c r="N39" s="150">
        <v>108377.25</v>
      </c>
      <c r="O39" s="150">
        <v>108377.25</v>
      </c>
      <c r="P39" s="1">
        <v>45111</v>
      </c>
      <c r="Q39" s="1">
        <v>45106</v>
      </c>
      <c r="R39" s="1">
        <v>45107</v>
      </c>
      <c r="S39" s="1">
        <v>45107</v>
      </c>
      <c r="T39" s="1">
        <v>45107</v>
      </c>
      <c r="U39" s="1">
        <v>45107</v>
      </c>
      <c r="V39" s="1">
        <v>45111</v>
      </c>
      <c r="W39" t="s">
        <v>561</v>
      </c>
      <c r="X39" t="s">
        <v>1136</v>
      </c>
      <c r="Z39" t="s">
        <v>1128</v>
      </c>
      <c r="AA39">
        <v>2</v>
      </c>
      <c r="AB39" t="s">
        <v>1129</v>
      </c>
      <c r="AC39" t="s">
        <v>561</v>
      </c>
      <c r="AD39" t="s">
        <v>1130</v>
      </c>
      <c r="AE39" t="s">
        <v>1131</v>
      </c>
      <c r="AF39" t="s">
        <v>1137</v>
      </c>
      <c r="AG39" t="s">
        <v>1138</v>
      </c>
      <c r="AH39" t="s">
        <v>1139</v>
      </c>
      <c r="AI39" t="s">
        <v>252</v>
      </c>
    </row>
    <row r="40" spans="1:35">
      <c r="A40">
        <v>16010</v>
      </c>
      <c r="B40" t="s">
        <v>246</v>
      </c>
      <c r="C40" t="s">
        <v>247</v>
      </c>
      <c r="D40" t="s">
        <v>508</v>
      </c>
      <c r="E40" t="s">
        <v>509</v>
      </c>
      <c r="F40" t="s">
        <v>261</v>
      </c>
      <c r="G40" t="s">
        <v>1143</v>
      </c>
      <c r="H40" s="150">
        <v>33424.550000000003</v>
      </c>
      <c r="I40" s="150">
        <v>33424.550000000003</v>
      </c>
      <c r="J40" s="150">
        <v>33472.44</v>
      </c>
      <c r="K40">
        <v>0</v>
      </c>
      <c r="L40">
        <v>0</v>
      </c>
      <c r="M40" s="150">
        <v>0</v>
      </c>
      <c r="N40" s="150">
        <v>33472.44</v>
      </c>
      <c r="O40" s="150">
        <v>33472.44</v>
      </c>
      <c r="P40" s="1">
        <v>45057</v>
      </c>
      <c r="Q40" s="1">
        <v>45052</v>
      </c>
      <c r="R40" s="1">
        <v>45107</v>
      </c>
      <c r="S40" s="1">
        <v>45107</v>
      </c>
      <c r="T40" s="1">
        <v>45097</v>
      </c>
      <c r="U40" s="1">
        <v>45098</v>
      </c>
      <c r="V40" s="1">
        <v>45098</v>
      </c>
      <c r="W40" t="s">
        <v>561</v>
      </c>
      <c r="X40" t="s">
        <v>1141</v>
      </c>
      <c r="Y40">
        <v>5664</v>
      </c>
      <c r="Z40" t="s">
        <v>1142</v>
      </c>
      <c r="AA40">
        <v>2</v>
      </c>
      <c r="AB40" t="s">
        <v>1129</v>
      </c>
      <c r="AC40" t="s">
        <v>561</v>
      </c>
      <c r="AD40" t="s">
        <v>1130</v>
      </c>
      <c r="AE40" t="s">
        <v>1131</v>
      </c>
      <c r="AF40" t="s">
        <v>1137</v>
      </c>
      <c r="AG40" t="s">
        <v>1138</v>
      </c>
      <c r="AH40" t="s">
        <v>1139</v>
      </c>
    </row>
    <row r="41" spans="1:35">
      <c r="A41">
        <v>16060</v>
      </c>
      <c r="B41" t="s">
        <v>246</v>
      </c>
      <c r="C41" t="s">
        <v>247</v>
      </c>
      <c r="D41" t="s">
        <v>265</v>
      </c>
      <c r="E41" t="s">
        <v>266</v>
      </c>
      <c r="F41" t="s">
        <v>261</v>
      </c>
      <c r="G41" t="s">
        <v>1144</v>
      </c>
      <c r="H41" s="150">
        <v>2400</v>
      </c>
      <c r="I41" s="150">
        <v>2400</v>
      </c>
      <c r="J41" s="150">
        <v>2417.67</v>
      </c>
      <c r="K41">
        <v>0</v>
      </c>
      <c r="L41">
        <v>0</v>
      </c>
      <c r="M41" s="150">
        <v>0</v>
      </c>
      <c r="N41" s="150">
        <v>2417.67</v>
      </c>
      <c r="O41" s="150">
        <v>2417.67</v>
      </c>
      <c r="P41" s="1">
        <v>45056</v>
      </c>
      <c r="Q41" s="1">
        <v>45052</v>
      </c>
      <c r="R41" s="1">
        <v>45117</v>
      </c>
      <c r="S41" s="1">
        <v>45117</v>
      </c>
      <c r="T41" s="1">
        <v>45114</v>
      </c>
      <c r="U41" s="1">
        <v>45117</v>
      </c>
      <c r="V41" s="1">
        <v>45117</v>
      </c>
      <c r="W41" t="s">
        <v>561</v>
      </c>
      <c r="X41" t="s">
        <v>1141</v>
      </c>
      <c r="Y41">
        <v>5897</v>
      </c>
      <c r="Z41" t="s">
        <v>1142</v>
      </c>
      <c r="AA41">
        <v>2</v>
      </c>
      <c r="AB41" t="s">
        <v>1129</v>
      </c>
      <c r="AC41" t="s">
        <v>561</v>
      </c>
      <c r="AD41" t="s">
        <v>1130</v>
      </c>
      <c r="AE41" t="s">
        <v>1131</v>
      </c>
      <c r="AF41" t="s">
        <v>1137</v>
      </c>
      <c r="AG41" t="s">
        <v>1138</v>
      </c>
      <c r="AH41" t="s">
        <v>1139</v>
      </c>
    </row>
    <row r="42" spans="1:35">
      <c r="A42">
        <v>16159</v>
      </c>
      <c r="B42" t="s">
        <v>246</v>
      </c>
      <c r="C42" t="s">
        <v>269</v>
      </c>
      <c r="D42" t="s">
        <v>285</v>
      </c>
      <c r="E42" t="s">
        <v>286</v>
      </c>
      <c r="F42" t="s">
        <v>261</v>
      </c>
      <c r="G42" t="s">
        <v>1144</v>
      </c>
      <c r="H42" s="150">
        <v>1290</v>
      </c>
      <c r="I42" s="150">
        <v>1290</v>
      </c>
      <c r="J42" s="150">
        <v>1299.5</v>
      </c>
      <c r="K42">
        <v>0</v>
      </c>
      <c r="L42">
        <v>0</v>
      </c>
      <c r="M42" s="150">
        <v>0</v>
      </c>
      <c r="N42" s="150">
        <v>1299.5</v>
      </c>
      <c r="O42" s="150">
        <v>1299.5</v>
      </c>
      <c r="P42" s="1">
        <v>45063</v>
      </c>
      <c r="Q42" s="1">
        <v>45054</v>
      </c>
      <c r="R42" s="1">
        <v>45117</v>
      </c>
      <c r="S42" s="1">
        <v>45117</v>
      </c>
      <c r="T42" s="1">
        <v>45117</v>
      </c>
      <c r="U42" s="1">
        <v>45118</v>
      </c>
      <c r="V42" s="1">
        <v>45119</v>
      </c>
      <c r="W42" t="s">
        <v>561</v>
      </c>
      <c r="X42" t="s">
        <v>1141</v>
      </c>
      <c r="Y42">
        <v>5899</v>
      </c>
      <c r="Z42" t="s">
        <v>1142</v>
      </c>
      <c r="AA42">
        <v>2</v>
      </c>
      <c r="AB42" t="s">
        <v>1129</v>
      </c>
      <c r="AC42" t="s">
        <v>561</v>
      </c>
      <c r="AD42" t="s">
        <v>1130</v>
      </c>
      <c r="AE42" t="s">
        <v>1131</v>
      </c>
      <c r="AF42" t="s">
        <v>1137</v>
      </c>
      <c r="AG42" t="s">
        <v>1138</v>
      </c>
      <c r="AH42" t="s">
        <v>1139</v>
      </c>
    </row>
    <row r="43" spans="1:35">
      <c r="A43">
        <v>16099</v>
      </c>
      <c r="B43" t="s">
        <v>246</v>
      </c>
      <c r="C43" t="s">
        <v>247</v>
      </c>
      <c r="D43" t="s">
        <v>262</v>
      </c>
      <c r="E43" t="s">
        <v>263</v>
      </c>
      <c r="F43" t="s">
        <v>261</v>
      </c>
      <c r="G43" t="s">
        <v>1145</v>
      </c>
      <c r="H43" s="150">
        <v>2500</v>
      </c>
      <c r="I43" s="150">
        <v>2500</v>
      </c>
      <c r="J43" s="150">
        <v>2518.4</v>
      </c>
      <c r="K43">
        <v>0</v>
      </c>
      <c r="L43">
        <v>0</v>
      </c>
      <c r="M43" s="150">
        <v>0</v>
      </c>
      <c r="N43" s="150">
        <v>2518.4</v>
      </c>
      <c r="O43" s="150">
        <v>2518.4</v>
      </c>
      <c r="P43" s="1">
        <v>45063</v>
      </c>
      <c r="Q43" s="1">
        <v>45052</v>
      </c>
      <c r="R43" s="1">
        <v>45117</v>
      </c>
      <c r="S43" s="1">
        <v>45117</v>
      </c>
      <c r="T43" s="1">
        <v>45107</v>
      </c>
      <c r="U43" s="1">
        <v>45110</v>
      </c>
      <c r="V43" s="1">
        <v>45110</v>
      </c>
      <c r="W43" t="s">
        <v>561</v>
      </c>
      <c r="X43" t="s">
        <v>1141</v>
      </c>
      <c r="Y43">
        <v>5898</v>
      </c>
      <c r="Z43" t="s">
        <v>1142</v>
      </c>
      <c r="AA43">
        <v>2</v>
      </c>
      <c r="AB43" t="s">
        <v>1129</v>
      </c>
      <c r="AC43" t="s">
        <v>561</v>
      </c>
      <c r="AD43" t="s">
        <v>1130</v>
      </c>
      <c r="AE43" t="s">
        <v>1131</v>
      </c>
      <c r="AF43" t="s">
        <v>1137</v>
      </c>
      <c r="AG43" t="s">
        <v>1138</v>
      </c>
      <c r="AH43" t="s">
        <v>1139</v>
      </c>
    </row>
    <row r="44" spans="1:35">
      <c r="A44">
        <v>16589</v>
      </c>
      <c r="B44" t="s">
        <v>246</v>
      </c>
      <c r="C44" t="s">
        <v>247</v>
      </c>
      <c r="D44" t="s">
        <v>485</v>
      </c>
      <c r="E44" t="s">
        <v>486</v>
      </c>
      <c r="F44" t="s">
        <v>261</v>
      </c>
      <c r="G44" t="s">
        <v>1145</v>
      </c>
      <c r="H44" s="150">
        <v>1000</v>
      </c>
      <c r="I44" s="150">
        <v>1000</v>
      </c>
      <c r="J44" s="150">
        <v>1007.36</v>
      </c>
      <c r="K44">
        <v>0</v>
      </c>
      <c r="L44">
        <v>0</v>
      </c>
      <c r="M44" s="150">
        <v>0</v>
      </c>
      <c r="N44" s="150">
        <v>1007.36</v>
      </c>
      <c r="O44" s="150">
        <v>1007.36</v>
      </c>
      <c r="P44" s="1">
        <v>45083</v>
      </c>
      <c r="Q44" s="1">
        <v>45062</v>
      </c>
      <c r="R44" s="1">
        <v>45117</v>
      </c>
      <c r="S44" s="1">
        <v>45117</v>
      </c>
      <c r="T44" s="1">
        <v>45117</v>
      </c>
      <c r="U44" s="1">
        <v>45118</v>
      </c>
      <c r="V44" s="1">
        <v>45119</v>
      </c>
      <c r="W44" t="s">
        <v>561</v>
      </c>
      <c r="X44" t="s">
        <v>1141</v>
      </c>
      <c r="Y44">
        <v>5901</v>
      </c>
      <c r="Z44" t="s">
        <v>1142</v>
      </c>
      <c r="AA44">
        <v>2</v>
      </c>
      <c r="AB44" t="s">
        <v>1129</v>
      </c>
      <c r="AC44" t="s">
        <v>561</v>
      </c>
      <c r="AD44" t="s">
        <v>1130</v>
      </c>
      <c r="AE44" t="s">
        <v>1131</v>
      </c>
      <c r="AF44" t="s">
        <v>1137</v>
      </c>
      <c r="AG44" t="s">
        <v>1138</v>
      </c>
      <c r="AH44" t="s">
        <v>1139</v>
      </c>
    </row>
    <row r="45" spans="1:35">
      <c r="A45">
        <v>16266</v>
      </c>
      <c r="B45" t="s">
        <v>246</v>
      </c>
      <c r="C45" t="s">
        <v>247</v>
      </c>
      <c r="D45" t="s">
        <v>502</v>
      </c>
      <c r="E45" t="s">
        <v>503</v>
      </c>
      <c r="F45" t="s">
        <v>261</v>
      </c>
      <c r="G45" t="s">
        <v>1145</v>
      </c>
      <c r="H45" s="150">
        <v>3000</v>
      </c>
      <c r="I45" s="150">
        <v>3000</v>
      </c>
      <c r="J45" s="150">
        <v>3022.08</v>
      </c>
      <c r="K45">
        <v>0</v>
      </c>
      <c r="L45">
        <v>0</v>
      </c>
      <c r="M45" s="150">
        <v>0</v>
      </c>
      <c r="N45" s="150">
        <v>3022.08</v>
      </c>
      <c r="O45" s="150">
        <v>3022.08</v>
      </c>
      <c r="P45" s="1">
        <v>45077</v>
      </c>
      <c r="Q45" s="1">
        <v>45062</v>
      </c>
      <c r="R45" s="1">
        <v>45122</v>
      </c>
      <c r="S45" s="1">
        <v>45122</v>
      </c>
      <c r="T45" s="1">
        <v>45117</v>
      </c>
      <c r="U45" s="1">
        <v>45118</v>
      </c>
      <c r="V45" s="1">
        <v>45119</v>
      </c>
      <c r="W45" t="s">
        <v>561</v>
      </c>
      <c r="X45" t="s">
        <v>1141</v>
      </c>
      <c r="Y45">
        <v>5900</v>
      </c>
      <c r="Z45" t="s">
        <v>1142</v>
      </c>
      <c r="AA45">
        <v>2</v>
      </c>
      <c r="AB45" t="s">
        <v>1129</v>
      </c>
      <c r="AC45" t="s">
        <v>561</v>
      </c>
      <c r="AD45" t="s">
        <v>1130</v>
      </c>
      <c r="AE45" t="s">
        <v>1131</v>
      </c>
      <c r="AF45" t="s">
        <v>1137</v>
      </c>
      <c r="AG45" t="s">
        <v>1138</v>
      </c>
      <c r="AH45" t="s">
        <v>1139</v>
      </c>
    </row>
    <row r="46" spans="1:35">
      <c r="A46">
        <v>16016</v>
      </c>
      <c r="B46" t="s">
        <v>246</v>
      </c>
      <c r="C46" t="s">
        <v>247</v>
      </c>
      <c r="D46" t="s">
        <v>508</v>
      </c>
      <c r="E46" t="s">
        <v>509</v>
      </c>
      <c r="F46" t="s">
        <v>261</v>
      </c>
      <c r="G46" t="s">
        <v>1140</v>
      </c>
      <c r="H46" s="150">
        <v>1500</v>
      </c>
      <c r="I46" s="150">
        <v>1500</v>
      </c>
      <c r="J46" s="150">
        <v>1511.04</v>
      </c>
      <c r="K46">
        <v>0</v>
      </c>
      <c r="L46">
        <v>0</v>
      </c>
      <c r="M46" s="150">
        <v>0</v>
      </c>
      <c r="N46" s="150">
        <v>1511.04</v>
      </c>
      <c r="O46" s="150">
        <v>1511.04</v>
      </c>
      <c r="P46" s="1">
        <v>45057</v>
      </c>
      <c r="Q46" s="1">
        <v>45052</v>
      </c>
      <c r="R46" s="1">
        <v>45137</v>
      </c>
      <c r="S46" s="1">
        <v>45137</v>
      </c>
      <c r="T46" s="1">
        <v>45135</v>
      </c>
      <c r="U46" s="1">
        <v>45138</v>
      </c>
      <c r="V46" s="1">
        <v>45138</v>
      </c>
      <c r="W46" t="s">
        <v>561</v>
      </c>
      <c r="X46" t="s">
        <v>1141</v>
      </c>
      <c r="Y46">
        <v>5896</v>
      </c>
      <c r="Z46" t="s">
        <v>1142</v>
      </c>
      <c r="AA46">
        <v>2</v>
      </c>
      <c r="AB46" t="s">
        <v>1129</v>
      </c>
      <c r="AC46" t="s">
        <v>561</v>
      </c>
      <c r="AD46" t="s">
        <v>1130</v>
      </c>
      <c r="AE46" t="s">
        <v>1131</v>
      </c>
      <c r="AF46" t="s">
        <v>1137</v>
      </c>
      <c r="AG46" t="s">
        <v>1138</v>
      </c>
      <c r="AH46" t="s">
        <v>1139</v>
      </c>
    </row>
    <row r="47" spans="1:35">
      <c r="A47">
        <v>16932</v>
      </c>
      <c r="B47" t="s">
        <v>246</v>
      </c>
      <c r="C47" t="s">
        <v>269</v>
      </c>
      <c r="D47" t="s">
        <v>291</v>
      </c>
      <c r="E47" t="s">
        <v>292</v>
      </c>
      <c r="F47" t="s">
        <v>261</v>
      </c>
      <c r="G47" t="s">
        <v>1146</v>
      </c>
      <c r="H47" s="150">
        <v>274414.55</v>
      </c>
      <c r="I47" s="150">
        <v>274414.55</v>
      </c>
      <c r="J47" s="150">
        <v>274414.55</v>
      </c>
      <c r="K47">
        <v>0</v>
      </c>
      <c r="L47">
        <v>0</v>
      </c>
      <c r="M47" s="150">
        <v>0</v>
      </c>
      <c r="N47" s="150">
        <v>274414.55</v>
      </c>
      <c r="O47" s="150">
        <v>274414.55</v>
      </c>
      <c r="P47" s="1">
        <v>45117</v>
      </c>
      <c r="Q47" s="1">
        <v>45117</v>
      </c>
      <c r="R47" s="1">
        <v>45137</v>
      </c>
      <c r="S47" s="1">
        <v>45137</v>
      </c>
      <c r="T47" s="1">
        <v>45128</v>
      </c>
      <c r="U47" s="1">
        <v>45131</v>
      </c>
      <c r="V47" s="1">
        <v>45131</v>
      </c>
      <c r="W47" t="s">
        <v>561</v>
      </c>
      <c r="X47" t="s">
        <v>1141</v>
      </c>
      <c r="Y47">
        <v>6228</v>
      </c>
      <c r="Z47" t="s">
        <v>1142</v>
      </c>
      <c r="AA47">
        <v>2</v>
      </c>
      <c r="AB47" t="s">
        <v>1129</v>
      </c>
      <c r="AC47" t="s">
        <v>561</v>
      </c>
      <c r="AD47" t="s">
        <v>1130</v>
      </c>
      <c r="AE47" t="s">
        <v>1131</v>
      </c>
      <c r="AF47" t="s">
        <v>1137</v>
      </c>
      <c r="AG47" t="s">
        <v>1138</v>
      </c>
      <c r="AH47" t="s">
        <v>1139</v>
      </c>
    </row>
    <row r="48" spans="1:35">
      <c r="A48">
        <v>17154</v>
      </c>
      <c r="B48" t="s">
        <v>246</v>
      </c>
      <c r="C48" t="s">
        <v>247</v>
      </c>
      <c r="D48" t="s">
        <v>520</v>
      </c>
      <c r="E48" t="s">
        <v>521</v>
      </c>
      <c r="F48" t="s">
        <v>261</v>
      </c>
      <c r="G48" t="s">
        <v>1135</v>
      </c>
      <c r="H48" s="150">
        <v>150340.38</v>
      </c>
      <c r="I48" s="150">
        <v>150340.38</v>
      </c>
      <c r="J48" s="150">
        <v>150340.38</v>
      </c>
      <c r="K48">
        <v>0</v>
      </c>
      <c r="L48">
        <v>0</v>
      </c>
      <c r="M48" s="150">
        <v>0</v>
      </c>
      <c r="N48" s="150">
        <v>150340.38</v>
      </c>
      <c r="O48" s="150">
        <v>150340.38</v>
      </c>
      <c r="P48" s="1">
        <v>45140</v>
      </c>
      <c r="Q48" s="1">
        <v>45129</v>
      </c>
      <c r="R48" s="1">
        <v>45137</v>
      </c>
      <c r="S48" s="1">
        <v>45137</v>
      </c>
      <c r="T48" s="1">
        <v>45132</v>
      </c>
      <c r="U48" s="1">
        <v>45132</v>
      </c>
      <c r="V48" s="1">
        <v>45141</v>
      </c>
      <c r="W48" t="s">
        <v>561</v>
      </c>
      <c r="X48" t="s">
        <v>1127</v>
      </c>
      <c r="Z48" t="s">
        <v>1128</v>
      </c>
      <c r="AA48">
        <v>2</v>
      </c>
      <c r="AB48" t="s">
        <v>1129</v>
      </c>
      <c r="AC48" t="s">
        <v>561</v>
      </c>
      <c r="AD48" t="s">
        <v>1130</v>
      </c>
      <c r="AE48" t="s">
        <v>1131</v>
      </c>
      <c r="AF48" t="s">
        <v>1137</v>
      </c>
      <c r="AG48" t="s">
        <v>1138</v>
      </c>
      <c r="AH48" t="s">
        <v>1139</v>
      </c>
      <c r="AI48" t="s">
        <v>252</v>
      </c>
    </row>
    <row r="49" spans="1:35">
      <c r="A49">
        <v>17223</v>
      </c>
      <c r="B49" t="s">
        <v>246</v>
      </c>
      <c r="C49" t="s">
        <v>247</v>
      </c>
      <c r="D49" t="s">
        <v>510</v>
      </c>
      <c r="E49" t="s">
        <v>511</v>
      </c>
      <c r="F49" t="s">
        <v>261</v>
      </c>
      <c r="G49" t="s">
        <v>1143</v>
      </c>
      <c r="H49" s="150">
        <v>490350</v>
      </c>
      <c r="I49" s="150">
        <v>490350</v>
      </c>
      <c r="J49" s="150">
        <v>490350</v>
      </c>
      <c r="K49">
        <v>0</v>
      </c>
      <c r="L49">
        <v>0</v>
      </c>
      <c r="M49" s="150">
        <v>0</v>
      </c>
      <c r="N49" s="150">
        <v>490350</v>
      </c>
      <c r="O49" s="150">
        <v>490350</v>
      </c>
      <c r="P49" s="1">
        <v>45135</v>
      </c>
      <c r="Q49" s="1">
        <v>45135</v>
      </c>
      <c r="R49" s="1">
        <v>45142</v>
      </c>
      <c r="S49" s="1">
        <v>45142</v>
      </c>
      <c r="T49" s="1">
        <v>45139</v>
      </c>
      <c r="U49" s="1">
        <v>45140</v>
      </c>
      <c r="V49" s="1">
        <v>45140</v>
      </c>
      <c r="W49" t="s">
        <v>561</v>
      </c>
      <c r="X49" t="s">
        <v>1141</v>
      </c>
      <c r="Y49">
        <v>6242</v>
      </c>
      <c r="Z49" t="s">
        <v>1128</v>
      </c>
      <c r="AA49">
        <v>2</v>
      </c>
      <c r="AB49" t="s">
        <v>1129</v>
      </c>
      <c r="AC49" t="s">
        <v>561</v>
      </c>
      <c r="AD49" t="s">
        <v>1147</v>
      </c>
      <c r="AE49" t="s">
        <v>1131</v>
      </c>
      <c r="AF49" t="s">
        <v>1137</v>
      </c>
      <c r="AG49" t="s">
        <v>1138</v>
      </c>
      <c r="AH49" t="s">
        <v>1139</v>
      </c>
    </row>
    <row r="50" spans="1:35">
      <c r="A50">
        <v>17242</v>
      </c>
      <c r="B50" t="s">
        <v>246</v>
      </c>
      <c r="C50" t="s">
        <v>269</v>
      </c>
      <c r="D50" t="s">
        <v>282</v>
      </c>
      <c r="E50" t="s">
        <v>283</v>
      </c>
      <c r="F50" t="s">
        <v>261</v>
      </c>
      <c r="G50" t="s">
        <v>1135</v>
      </c>
      <c r="H50" s="150">
        <v>12500</v>
      </c>
      <c r="I50" s="150">
        <v>12500</v>
      </c>
      <c r="J50" s="150">
        <v>12500</v>
      </c>
      <c r="K50">
        <v>0</v>
      </c>
      <c r="L50">
        <v>0</v>
      </c>
      <c r="M50" s="150">
        <v>0</v>
      </c>
      <c r="N50" s="150">
        <v>12500</v>
      </c>
      <c r="O50" s="150">
        <v>12500</v>
      </c>
      <c r="P50" s="1">
        <v>45148</v>
      </c>
      <c r="Q50" s="1">
        <v>45140</v>
      </c>
      <c r="R50" s="1">
        <v>45148</v>
      </c>
      <c r="S50" s="1">
        <v>45148</v>
      </c>
      <c r="T50" s="1">
        <v>45147</v>
      </c>
      <c r="U50" s="1">
        <v>45147</v>
      </c>
      <c r="V50" s="1">
        <v>45148</v>
      </c>
      <c r="W50" t="s">
        <v>561</v>
      </c>
      <c r="X50" t="s">
        <v>1127</v>
      </c>
      <c r="Z50" t="s">
        <v>1128</v>
      </c>
      <c r="AA50">
        <v>2</v>
      </c>
      <c r="AB50" t="s">
        <v>1129</v>
      </c>
      <c r="AC50" t="s">
        <v>561</v>
      </c>
      <c r="AD50" t="s">
        <v>1130</v>
      </c>
      <c r="AE50" t="s">
        <v>1131</v>
      </c>
      <c r="AF50" t="s">
        <v>1137</v>
      </c>
      <c r="AG50" t="s">
        <v>1138</v>
      </c>
      <c r="AH50" t="s">
        <v>1139</v>
      </c>
      <c r="AI50" t="s">
        <v>252</v>
      </c>
    </row>
    <row r="51" spans="1:35">
      <c r="A51">
        <v>16061</v>
      </c>
      <c r="B51" t="s">
        <v>246</v>
      </c>
      <c r="C51" t="s">
        <v>247</v>
      </c>
      <c r="D51" t="s">
        <v>265</v>
      </c>
      <c r="E51" t="s">
        <v>266</v>
      </c>
      <c r="F51" t="s">
        <v>261</v>
      </c>
      <c r="G51" t="s">
        <v>1148</v>
      </c>
      <c r="H51" s="150">
        <v>2400</v>
      </c>
      <c r="I51" s="150">
        <v>2400</v>
      </c>
      <c r="J51" s="150">
        <v>2434.92</v>
      </c>
      <c r="K51">
        <v>0</v>
      </c>
      <c r="L51">
        <v>0</v>
      </c>
      <c r="M51" s="150">
        <v>0</v>
      </c>
      <c r="N51" s="150">
        <v>2434.92</v>
      </c>
      <c r="O51" s="150">
        <v>2434.92</v>
      </c>
      <c r="P51" s="1">
        <v>45056</v>
      </c>
      <c r="Q51" s="1">
        <v>45052</v>
      </c>
      <c r="R51" s="1">
        <v>45148</v>
      </c>
      <c r="S51" s="1">
        <v>45148</v>
      </c>
      <c r="T51" s="1">
        <v>45148</v>
      </c>
      <c r="U51" s="1">
        <v>45149</v>
      </c>
      <c r="V51" s="1">
        <v>45149</v>
      </c>
      <c r="W51" t="s">
        <v>561</v>
      </c>
      <c r="X51" t="s">
        <v>1141</v>
      </c>
      <c r="Y51">
        <v>6188</v>
      </c>
      <c r="Z51" t="s">
        <v>1142</v>
      </c>
      <c r="AA51">
        <v>2</v>
      </c>
      <c r="AB51" t="s">
        <v>1129</v>
      </c>
      <c r="AC51" t="s">
        <v>561</v>
      </c>
      <c r="AD51" t="s">
        <v>1130</v>
      </c>
      <c r="AE51" t="s">
        <v>1131</v>
      </c>
      <c r="AF51" t="s">
        <v>1137</v>
      </c>
      <c r="AG51" t="s">
        <v>1138</v>
      </c>
      <c r="AH51" t="s">
        <v>1139</v>
      </c>
    </row>
    <row r="52" spans="1:35">
      <c r="A52">
        <v>16100</v>
      </c>
      <c r="B52" t="s">
        <v>246</v>
      </c>
      <c r="C52" t="s">
        <v>247</v>
      </c>
      <c r="D52" t="s">
        <v>262</v>
      </c>
      <c r="E52" t="s">
        <v>263</v>
      </c>
      <c r="F52" t="s">
        <v>261</v>
      </c>
      <c r="G52" t="s">
        <v>1149</v>
      </c>
      <c r="H52" s="150">
        <v>2500</v>
      </c>
      <c r="I52" s="150">
        <v>2500</v>
      </c>
      <c r="J52" s="150">
        <v>2536.37</v>
      </c>
      <c r="K52">
        <v>0</v>
      </c>
      <c r="L52">
        <v>0</v>
      </c>
      <c r="M52" s="150">
        <v>0</v>
      </c>
      <c r="N52" s="150">
        <v>2536.37</v>
      </c>
      <c r="O52" s="150">
        <v>2536.37</v>
      </c>
      <c r="P52" s="1">
        <v>45063</v>
      </c>
      <c r="Q52" s="1">
        <v>45052</v>
      </c>
      <c r="R52" s="1">
        <v>45148</v>
      </c>
      <c r="S52" s="1">
        <v>45148</v>
      </c>
      <c r="T52" s="1">
        <v>45140</v>
      </c>
      <c r="U52" s="1">
        <v>45141</v>
      </c>
      <c r="V52" s="1">
        <v>45141</v>
      </c>
      <c r="W52" t="s">
        <v>561</v>
      </c>
      <c r="X52" t="s">
        <v>1141</v>
      </c>
      <c r="Y52">
        <v>6189</v>
      </c>
      <c r="Z52" t="s">
        <v>1142</v>
      </c>
      <c r="AA52">
        <v>2</v>
      </c>
      <c r="AB52" t="s">
        <v>1129</v>
      </c>
      <c r="AC52" t="s">
        <v>561</v>
      </c>
      <c r="AD52" t="s">
        <v>1130</v>
      </c>
      <c r="AE52" t="s">
        <v>1131</v>
      </c>
      <c r="AF52" t="s">
        <v>1137</v>
      </c>
      <c r="AG52" t="s">
        <v>1138</v>
      </c>
      <c r="AH52" t="s">
        <v>1139</v>
      </c>
    </row>
    <row r="53" spans="1:35">
      <c r="A53">
        <v>16160</v>
      </c>
      <c r="B53" t="s">
        <v>246</v>
      </c>
      <c r="C53" t="s">
        <v>269</v>
      </c>
      <c r="D53" t="s">
        <v>285</v>
      </c>
      <c r="E53" t="s">
        <v>286</v>
      </c>
      <c r="F53" t="s">
        <v>261</v>
      </c>
      <c r="G53" t="s">
        <v>1148</v>
      </c>
      <c r="H53" s="150">
        <v>1290</v>
      </c>
      <c r="I53" s="150">
        <v>1290</v>
      </c>
      <c r="J53" s="150">
        <v>1308.77</v>
      </c>
      <c r="K53">
        <v>0</v>
      </c>
      <c r="L53">
        <v>0</v>
      </c>
      <c r="M53" s="150">
        <v>0</v>
      </c>
      <c r="N53" s="150">
        <v>1308.77</v>
      </c>
      <c r="O53" s="150">
        <v>1308.77</v>
      </c>
      <c r="P53" s="1">
        <v>45063</v>
      </c>
      <c r="Q53" s="1">
        <v>45054</v>
      </c>
      <c r="R53" s="1">
        <v>45148</v>
      </c>
      <c r="S53" s="1">
        <v>45148</v>
      </c>
      <c r="T53" s="1">
        <v>45148</v>
      </c>
      <c r="U53" s="1">
        <v>45149</v>
      </c>
      <c r="V53" s="1">
        <v>45149</v>
      </c>
      <c r="W53" t="s">
        <v>561</v>
      </c>
      <c r="X53" t="s">
        <v>1141</v>
      </c>
      <c r="Y53">
        <v>6190</v>
      </c>
      <c r="Z53" t="s">
        <v>1142</v>
      </c>
      <c r="AA53">
        <v>2</v>
      </c>
      <c r="AB53" t="s">
        <v>1129</v>
      </c>
      <c r="AC53" t="s">
        <v>561</v>
      </c>
      <c r="AD53" t="s">
        <v>1130</v>
      </c>
      <c r="AE53" t="s">
        <v>1131</v>
      </c>
      <c r="AF53" t="s">
        <v>1137</v>
      </c>
      <c r="AG53" t="s">
        <v>1138</v>
      </c>
      <c r="AH53" t="s">
        <v>1139</v>
      </c>
    </row>
    <row r="54" spans="1:35">
      <c r="A54">
        <v>16590</v>
      </c>
      <c r="B54" t="s">
        <v>246</v>
      </c>
      <c r="C54" t="s">
        <v>247</v>
      </c>
      <c r="D54" t="s">
        <v>485</v>
      </c>
      <c r="E54" t="s">
        <v>486</v>
      </c>
      <c r="F54" t="s">
        <v>261</v>
      </c>
      <c r="G54" t="s">
        <v>1149</v>
      </c>
      <c r="H54" s="150">
        <v>1000</v>
      </c>
      <c r="I54" s="150">
        <v>1000</v>
      </c>
      <c r="J54" s="150">
        <v>1014.55</v>
      </c>
      <c r="K54">
        <v>0</v>
      </c>
      <c r="L54">
        <v>0</v>
      </c>
      <c r="M54" s="150">
        <v>0</v>
      </c>
      <c r="N54" s="150">
        <v>1014.55</v>
      </c>
      <c r="O54" s="150">
        <v>1014.55</v>
      </c>
      <c r="P54" s="1">
        <v>45083</v>
      </c>
      <c r="Q54" s="1">
        <v>45062</v>
      </c>
      <c r="R54" s="1">
        <v>45148</v>
      </c>
      <c r="S54" s="1">
        <v>45148</v>
      </c>
      <c r="T54" s="1">
        <v>45148</v>
      </c>
      <c r="U54" s="1">
        <v>45149</v>
      </c>
      <c r="V54" s="1">
        <v>45149</v>
      </c>
      <c r="W54" t="s">
        <v>561</v>
      </c>
      <c r="X54" t="s">
        <v>1141</v>
      </c>
      <c r="Y54">
        <v>6192</v>
      </c>
      <c r="Z54" t="s">
        <v>1142</v>
      </c>
      <c r="AA54">
        <v>2</v>
      </c>
      <c r="AB54" t="s">
        <v>1129</v>
      </c>
      <c r="AC54" t="s">
        <v>561</v>
      </c>
      <c r="AD54" t="s">
        <v>1130</v>
      </c>
      <c r="AE54" t="s">
        <v>1131</v>
      </c>
      <c r="AF54" t="s">
        <v>1137</v>
      </c>
      <c r="AG54" t="s">
        <v>1138</v>
      </c>
      <c r="AH54" t="s">
        <v>1139</v>
      </c>
    </row>
    <row r="55" spans="1:35">
      <c r="A55">
        <v>16267</v>
      </c>
      <c r="B55" t="s">
        <v>246</v>
      </c>
      <c r="C55" t="s">
        <v>247</v>
      </c>
      <c r="D55" t="s">
        <v>502</v>
      </c>
      <c r="E55" t="s">
        <v>503</v>
      </c>
      <c r="F55" t="s">
        <v>261</v>
      </c>
      <c r="G55" t="s">
        <v>1149</v>
      </c>
      <c r="H55" s="150">
        <v>3000</v>
      </c>
      <c r="I55" s="150">
        <v>3000</v>
      </c>
      <c r="J55" s="150">
        <v>3043.65</v>
      </c>
      <c r="K55">
        <v>0</v>
      </c>
      <c r="L55">
        <v>0</v>
      </c>
      <c r="M55" s="150">
        <v>0</v>
      </c>
      <c r="N55" s="150">
        <v>3043.65</v>
      </c>
      <c r="O55" s="150">
        <v>3043.65</v>
      </c>
      <c r="P55" s="1">
        <v>45077</v>
      </c>
      <c r="Q55" s="1">
        <v>45062</v>
      </c>
      <c r="R55" s="1">
        <v>45153</v>
      </c>
      <c r="S55" s="1">
        <v>45153</v>
      </c>
      <c r="T55" s="1">
        <v>45146</v>
      </c>
      <c r="U55" s="1">
        <v>45147</v>
      </c>
      <c r="V55" s="1">
        <v>45147</v>
      </c>
      <c r="W55" t="s">
        <v>561</v>
      </c>
      <c r="X55" t="s">
        <v>1141</v>
      </c>
      <c r="Y55">
        <v>6191</v>
      </c>
      <c r="Z55" t="s">
        <v>1142</v>
      </c>
      <c r="AA55">
        <v>2</v>
      </c>
      <c r="AB55" t="s">
        <v>1129</v>
      </c>
      <c r="AC55" t="s">
        <v>561</v>
      </c>
      <c r="AD55" t="s">
        <v>1130</v>
      </c>
      <c r="AE55" t="s">
        <v>1131</v>
      </c>
      <c r="AF55" t="s">
        <v>1137</v>
      </c>
      <c r="AG55" t="s">
        <v>1138</v>
      </c>
      <c r="AH55" t="s">
        <v>1139</v>
      </c>
    </row>
    <row r="56" spans="1:35">
      <c r="A56">
        <v>17286</v>
      </c>
      <c r="B56" t="s">
        <v>246</v>
      </c>
      <c r="C56" t="s">
        <v>247</v>
      </c>
      <c r="D56" t="s">
        <v>471</v>
      </c>
      <c r="E56" t="s">
        <v>472</v>
      </c>
      <c r="F56" t="s">
        <v>261</v>
      </c>
      <c r="G56" t="s">
        <v>1135</v>
      </c>
      <c r="H56" s="150">
        <v>49095.26</v>
      </c>
      <c r="I56" s="150">
        <v>49095.26</v>
      </c>
      <c r="J56" s="150">
        <v>49095.26</v>
      </c>
      <c r="K56">
        <v>0</v>
      </c>
      <c r="L56">
        <v>0</v>
      </c>
      <c r="M56" s="150">
        <v>0</v>
      </c>
      <c r="N56" s="150">
        <v>49095.26</v>
      </c>
      <c r="O56" s="150">
        <v>49095.26</v>
      </c>
      <c r="P56" s="1">
        <v>45154</v>
      </c>
      <c r="Q56" s="1">
        <v>45145</v>
      </c>
      <c r="R56" s="1">
        <v>45153</v>
      </c>
      <c r="S56" s="1">
        <v>45153</v>
      </c>
      <c r="T56" s="1">
        <v>45148</v>
      </c>
      <c r="U56" s="1">
        <v>45148</v>
      </c>
      <c r="V56" s="1">
        <v>45154</v>
      </c>
      <c r="W56" t="s">
        <v>561</v>
      </c>
      <c r="X56" t="s">
        <v>1127</v>
      </c>
      <c r="Z56" t="s">
        <v>1128</v>
      </c>
      <c r="AA56">
        <v>2</v>
      </c>
      <c r="AB56" t="s">
        <v>1129</v>
      </c>
      <c r="AC56" t="s">
        <v>561</v>
      </c>
      <c r="AD56" t="s">
        <v>1130</v>
      </c>
      <c r="AE56" t="s">
        <v>1131</v>
      </c>
      <c r="AF56" t="s">
        <v>1137</v>
      </c>
      <c r="AG56" t="s">
        <v>1138</v>
      </c>
      <c r="AH56" t="s">
        <v>1139</v>
      </c>
      <c r="AI56" t="s">
        <v>252</v>
      </c>
    </row>
    <row r="57" spans="1:35">
      <c r="A57">
        <v>17160</v>
      </c>
      <c r="B57" t="s">
        <v>246</v>
      </c>
      <c r="C57" t="s">
        <v>247</v>
      </c>
      <c r="D57" t="s">
        <v>520</v>
      </c>
      <c r="E57" t="s">
        <v>521</v>
      </c>
      <c r="F57" t="s">
        <v>261</v>
      </c>
      <c r="G57" t="s">
        <v>1143</v>
      </c>
      <c r="H57" s="150">
        <v>4000</v>
      </c>
      <c r="I57" s="150">
        <v>4000</v>
      </c>
      <c r="J57" s="150">
        <v>4028.55</v>
      </c>
      <c r="K57">
        <v>0</v>
      </c>
      <c r="L57">
        <v>0</v>
      </c>
      <c r="M57" s="150">
        <v>0</v>
      </c>
      <c r="N57" s="150">
        <v>4028.55</v>
      </c>
      <c r="O57" s="150">
        <v>4028.55</v>
      </c>
      <c r="P57" s="1">
        <v>45140</v>
      </c>
      <c r="Q57" s="1">
        <v>45129</v>
      </c>
      <c r="R57" s="1">
        <v>45168</v>
      </c>
      <c r="S57" s="1">
        <v>45168</v>
      </c>
      <c r="T57" s="1">
        <v>45168</v>
      </c>
      <c r="U57" s="1">
        <v>45169</v>
      </c>
      <c r="V57" s="1">
        <v>45169</v>
      </c>
      <c r="W57" t="s">
        <v>561</v>
      </c>
      <c r="X57" t="s">
        <v>1141</v>
      </c>
      <c r="Y57">
        <v>6249</v>
      </c>
      <c r="Z57" t="s">
        <v>1142</v>
      </c>
      <c r="AA57">
        <v>2</v>
      </c>
      <c r="AB57" t="s">
        <v>1129</v>
      </c>
      <c r="AC57" t="s">
        <v>561</v>
      </c>
      <c r="AD57" t="s">
        <v>1130</v>
      </c>
      <c r="AE57" t="s">
        <v>1131</v>
      </c>
      <c r="AF57" t="s">
        <v>1137</v>
      </c>
      <c r="AG57" t="s">
        <v>1138</v>
      </c>
      <c r="AH57" t="s">
        <v>1139</v>
      </c>
    </row>
    <row r="58" spans="1:35">
      <c r="A58">
        <v>16017</v>
      </c>
      <c r="B58" t="s">
        <v>246</v>
      </c>
      <c r="C58" t="s">
        <v>247</v>
      </c>
      <c r="D58" t="s">
        <v>508</v>
      </c>
      <c r="E58" t="s">
        <v>509</v>
      </c>
      <c r="F58" t="s">
        <v>261</v>
      </c>
      <c r="G58" t="s">
        <v>1145</v>
      </c>
      <c r="H58" s="150">
        <v>1500</v>
      </c>
      <c r="I58" s="150">
        <v>1500</v>
      </c>
      <c r="J58" s="150">
        <v>1521.82</v>
      </c>
      <c r="K58">
        <v>0</v>
      </c>
      <c r="L58">
        <v>0</v>
      </c>
      <c r="M58" s="150">
        <v>0</v>
      </c>
      <c r="N58" s="150">
        <v>1521.82</v>
      </c>
      <c r="O58" s="150">
        <v>1521.82</v>
      </c>
      <c r="P58" s="1">
        <v>45057</v>
      </c>
      <c r="Q58" s="1">
        <v>45052</v>
      </c>
      <c r="R58" s="1">
        <v>45168</v>
      </c>
      <c r="S58" s="1">
        <v>45168</v>
      </c>
      <c r="T58" s="1">
        <v>45168</v>
      </c>
      <c r="U58" s="1">
        <v>45169</v>
      </c>
      <c r="V58" s="1">
        <v>45169</v>
      </c>
      <c r="W58" t="s">
        <v>561</v>
      </c>
      <c r="X58" t="s">
        <v>1141</v>
      </c>
      <c r="Y58">
        <v>6187</v>
      </c>
      <c r="Z58" t="s">
        <v>1142</v>
      </c>
      <c r="AA58">
        <v>2</v>
      </c>
      <c r="AB58" t="s">
        <v>1129</v>
      </c>
      <c r="AC58" t="s">
        <v>561</v>
      </c>
      <c r="AD58" t="s">
        <v>1130</v>
      </c>
      <c r="AE58" t="s">
        <v>1131</v>
      </c>
      <c r="AF58" t="s">
        <v>1137</v>
      </c>
      <c r="AG58" t="s">
        <v>1138</v>
      </c>
      <c r="AH58" t="s">
        <v>1139</v>
      </c>
    </row>
    <row r="59" spans="1:35">
      <c r="A59">
        <v>17572</v>
      </c>
      <c r="B59" t="s">
        <v>246</v>
      </c>
      <c r="C59" t="s">
        <v>247</v>
      </c>
      <c r="D59" t="s">
        <v>443</v>
      </c>
      <c r="E59" t="s">
        <v>444</v>
      </c>
      <c r="F59" t="s">
        <v>261</v>
      </c>
      <c r="G59" t="s">
        <v>1135</v>
      </c>
      <c r="H59" s="150">
        <v>87963.45</v>
      </c>
      <c r="I59" s="150">
        <v>87963.45</v>
      </c>
      <c r="J59" s="150">
        <v>87963.45</v>
      </c>
      <c r="K59">
        <v>0</v>
      </c>
      <c r="L59">
        <v>0</v>
      </c>
      <c r="M59" s="150">
        <v>0</v>
      </c>
      <c r="N59" s="150">
        <v>87963.45</v>
      </c>
      <c r="O59" s="150">
        <v>87963.45</v>
      </c>
      <c r="P59" s="1">
        <v>45173</v>
      </c>
      <c r="Q59" s="1">
        <v>45168</v>
      </c>
      <c r="R59" s="1">
        <v>45169</v>
      </c>
      <c r="S59" s="1">
        <v>45169</v>
      </c>
      <c r="T59" s="1">
        <v>45169</v>
      </c>
      <c r="U59" s="1">
        <v>45169</v>
      </c>
      <c r="V59" s="1">
        <v>45173</v>
      </c>
      <c r="W59" t="s">
        <v>561</v>
      </c>
      <c r="X59" t="s">
        <v>1127</v>
      </c>
      <c r="Z59" t="s">
        <v>1128</v>
      </c>
      <c r="AA59">
        <v>2</v>
      </c>
      <c r="AB59" t="s">
        <v>1129</v>
      </c>
      <c r="AC59" t="s">
        <v>561</v>
      </c>
      <c r="AD59" t="s">
        <v>1130</v>
      </c>
      <c r="AE59" t="s">
        <v>1131</v>
      </c>
      <c r="AF59" t="s">
        <v>1137</v>
      </c>
      <c r="AG59" t="s">
        <v>1138</v>
      </c>
      <c r="AH59" t="s">
        <v>1139</v>
      </c>
      <c r="AI59" t="s">
        <v>252</v>
      </c>
    </row>
    <row r="60" spans="1:35">
      <c r="A60">
        <v>17317</v>
      </c>
      <c r="B60" t="s">
        <v>246</v>
      </c>
      <c r="C60" t="s">
        <v>247</v>
      </c>
      <c r="D60" t="s">
        <v>471</v>
      </c>
      <c r="E60" t="s">
        <v>472</v>
      </c>
      <c r="F60" t="s">
        <v>261</v>
      </c>
      <c r="G60" t="s">
        <v>1143</v>
      </c>
      <c r="H60" s="150">
        <v>1000</v>
      </c>
      <c r="I60" s="150">
        <v>1000</v>
      </c>
      <c r="J60" s="150">
        <v>1001.01</v>
      </c>
      <c r="K60">
        <v>0</v>
      </c>
      <c r="L60">
        <v>0</v>
      </c>
      <c r="M60" s="150">
        <v>0</v>
      </c>
      <c r="N60" s="150">
        <v>1001.01</v>
      </c>
      <c r="O60" s="150">
        <v>1001.01</v>
      </c>
      <c r="P60" s="1">
        <v>45154</v>
      </c>
      <c r="Q60" s="1">
        <v>45145</v>
      </c>
      <c r="R60" s="1">
        <v>45179</v>
      </c>
      <c r="S60" s="1">
        <v>45179</v>
      </c>
      <c r="T60" s="1">
        <v>45180</v>
      </c>
      <c r="U60" s="1">
        <v>45181</v>
      </c>
      <c r="V60" s="1">
        <v>45181</v>
      </c>
      <c r="W60" t="s">
        <v>561</v>
      </c>
      <c r="X60" t="s">
        <v>1141</v>
      </c>
      <c r="Y60">
        <v>6396</v>
      </c>
      <c r="Z60" t="s">
        <v>1142</v>
      </c>
      <c r="AA60">
        <v>2</v>
      </c>
      <c r="AB60" t="s">
        <v>1129</v>
      </c>
      <c r="AC60" t="s">
        <v>561</v>
      </c>
      <c r="AD60" t="s">
        <v>1130</v>
      </c>
      <c r="AE60" t="s">
        <v>1131</v>
      </c>
      <c r="AF60" t="s">
        <v>1137</v>
      </c>
      <c r="AG60" t="s">
        <v>1138</v>
      </c>
      <c r="AH60" t="s">
        <v>1139</v>
      </c>
    </row>
    <row r="61" spans="1:35">
      <c r="A61">
        <v>17243</v>
      </c>
      <c r="B61" t="s">
        <v>246</v>
      </c>
      <c r="C61" t="s">
        <v>269</v>
      </c>
      <c r="D61" t="s">
        <v>282</v>
      </c>
      <c r="E61" t="s">
        <v>283</v>
      </c>
      <c r="F61" t="s">
        <v>261</v>
      </c>
      <c r="G61" t="s">
        <v>1143</v>
      </c>
      <c r="H61" s="150">
        <v>5000</v>
      </c>
      <c r="I61" s="150">
        <v>5000</v>
      </c>
      <c r="J61" s="150">
        <v>5005.05</v>
      </c>
      <c r="K61">
        <v>0</v>
      </c>
      <c r="L61">
        <v>0</v>
      </c>
      <c r="M61" s="150">
        <v>0</v>
      </c>
      <c r="N61" s="150">
        <v>5005.05</v>
      </c>
      <c r="O61" s="150">
        <v>5005.05</v>
      </c>
      <c r="P61" s="1">
        <v>45148</v>
      </c>
      <c r="Q61" s="1">
        <v>45140</v>
      </c>
      <c r="R61" s="1">
        <v>45179</v>
      </c>
      <c r="S61" s="1">
        <v>45179</v>
      </c>
      <c r="T61" s="1">
        <v>45177</v>
      </c>
      <c r="U61" s="1">
        <v>45180</v>
      </c>
      <c r="V61" s="1">
        <v>45180</v>
      </c>
      <c r="W61" t="s">
        <v>561</v>
      </c>
      <c r="X61" t="s">
        <v>1141</v>
      </c>
      <c r="Y61">
        <v>6395</v>
      </c>
      <c r="Z61" t="s">
        <v>1142</v>
      </c>
      <c r="AA61">
        <v>2</v>
      </c>
      <c r="AB61" t="s">
        <v>1129</v>
      </c>
      <c r="AC61" t="s">
        <v>561</v>
      </c>
      <c r="AD61" t="s">
        <v>1130</v>
      </c>
      <c r="AE61" t="s">
        <v>1131</v>
      </c>
      <c r="AF61" t="s">
        <v>1137</v>
      </c>
      <c r="AG61" t="s">
        <v>1138</v>
      </c>
      <c r="AH61" t="s">
        <v>1139</v>
      </c>
    </row>
    <row r="62" spans="1:35">
      <c r="A62">
        <v>17576</v>
      </c>
      <c r="B62" t="s">
        <v>246</v>
      </c>
      <c r="C62" t="s">
        <v>247</v>
      </c>
      <c r="D62" t="s">
        <v>443</v>
      </c>
      <c r="E62" t="s">
        <v>444</v>
      </c>
      <c r="F62" t="s">
        <v>261</v>
      </c>
      <c r="G62" t="s">
        <v>1143</v>
      </c>
      <c r="H62" s="150">
        <v>20000</v>
      </c>
      <c r="I62" s="150">
        <v>20000</v>
      </c>
      <c r="J62" s="150">
        <v>20020.189999999999</v>
      </c>
      <c r="K62">
        <v>0</v>
      </c>
      <c r="L62">
        <v>0</v>
      </c>
      <c r="M62" s="150">
        <v>0</v>
      </c>
      <c r="N62" s="150">
        <v>20020.189999999999</v>
      </c>
      <c r="O62" s="150">
        <v>20020.189999999999</v>
      </c>
      <c r="P62" s="1">
        <v>45173</v>
      </c>
      <c r="Q62" s="1">
        <v>45168</v>
      </c>
      <c r="R62" s="1">
        <v>45179</v>
      </c>
      <c r="S62" s="1">
        <v>45179</v>
      </c>
      <c r="T62" s="1">
        <v>45180</v>
      </c>
      <c r="U62" s="1">
        <v>45181</v>
      </c>
      <c r="V62" s="1">
        <v>45181</v>
      </c>
      <c r="W62" t="s">
        <v>561</v>
      </c>
      <c r="X62" t="s">
        <v>1141</v>
      </c>
      <c r="Y62">
        <v>6476</v>
      </c>
      <c r="Z62" t="s">
        <v>1142</v>
      </c>
      <c r="AA62">
        <v>2</v>
      </c>
      <c r="AB62" t="s">
        <v>1129</v>
      </c>
      <c r="AC62" t="s">
        <v>561</v>
      </c>
      <c r="AD62" t="s">
        <v>1130</v>
      </c>
      <c r="AE62" t="s">
        <v>1131</v>
      </c>
      <c r="AF62" t="s">
        <v>1137</v>
      </c>
      <c r="AG62" t="s">
        <v>1138</v>
      </c>
      <c r="AH62" t="s">
        <v>1139</v>
      </c>
    </row>
    <row r="63" spans="1:35">
      <c r="A63">
        <v>18060</v>
      </c>
      <c r="B63" t="s">
        <v>246</v>
      </c>
      <c r="C63" t="s">
        <v>247</v>
      </c>
      <c r="D63" t="s">
        <v>505</v>
      </c>
      <c r="E63" t="s">
        <v>450</v>
      </c>
      <c r="F63" t="s">
        <v>1150</v>
      </c>
      <c r="G63" t="s">
        <v>1135</v>
      </c>
      <c r="H63" s="150">
        <v>19400</v>
      </c>
      <c r="I63" s="150">
        <v>19400</v>
      </c>
      <c r="J63" s="150">
        <v>19400</v>
      </c>
      <c r="K63">
        <v>0</v>
      </c>
      <c r="L63">
        <v>0</v>
      </c>
      <c r="M63" s="150">
        <v>0</v>
      </c>
      <c r="N63" s="150">
        <v>19400</v>
      </c>
      <c r="O63" s="150">
        <v>19400</v>
      </c>
      <c r="P63" s="1">
        <v>45182</v>
      </c>
      <c r="Q63" s="1">
        <v>45161</v>
      </c>
      <c r="R63" s="1">
        <v>45179</v>
      </c>
      <c r="S63" s="1">
        <v>45179</v>
      </c>
      <c r="T63" s="1">
        <v>45180</v>
      </c>
      <c r="U63" s="1">
        <v>45180</v>
      </c>
      <c r="V63" s="1">
        <v>45183</v>
      </c>
      <c r="W63" t="s">
        <v>561</v>
      </c>
      <c r="X63" t="s">
        <v>1127</v>
      </c>
      <c r="Z63" t="s">
        <v>1128</v>
      </c>
      <c r="AA63">
        <v>2</v>
      </c>
      <c r="AB63" t="s">
        <v>1129</v>
      </c>
      <c r="AC63" t="s">
        <v>561</v>
      </c>
      <c r="AD63" t="s">
        <v>1130</v>
      </c>
      <c r="AE63" t="s">
        <v>1131</v>
      </c>
      <c r="AF63" t="s">
        <v>1137</v>
      </c>
      <c r="AG63" t="s">
        <v>1138</v>
      </c>
      <c r="AH63" t="s">
        <v>1139</v>
      </c>
      <c r="AI63" t="s">
        <v>252</v>
      </c>
    </row>
    <row r="64" spans="1:35">
      <c r="A64">
        <v>16161</v>
      </c>
      <c r="B64" t="s">
        <v>246</v>
      </c>
      <c r="C64" t="s">
        <v>269</v>
      </c>
      <c r="D64" t="s">
        <v>285</v>
      </c>
      <c r="E64" t="s">
        <v>286</v>
      </c>
      <c r="F64" t="s">
        <v>261</v>
      </c>
      <c r="G64" t="s">
        <v>1140</v>
      </c>
      <c r="H64" s="150">
        <v>1290</v>
      </c>
      <c r="I64" s="150">
        <v>1290</v>
      </c>
      <c r="J64" s="150">
        <v>1310.0899999999999</v>
      </c>
      <c r="K64">
        <v>0</v>
      </c>
      <c r="L64">
        <v>0</v>
      </c>
      <c r="M64" s="150">
        <v>0</v>
      </c>
      <c r="N64" s="150">
        <v>1310.0899999999999</v>
      </c>
      <c r="O64" s="150">
        <v>1310.0899999999999</v>
      </c>
      <c r="P64" s="1">
        <v>45063</v>
      </c>
      <c r="Q64" s="1">
        <v>45054</v>
      </c>
      <c r="R64" s="1">
        <v>45179</v>
      </c>
      <c r="S64" s="1">
        <v>45179</v>
      </c>
      <c r="T64" s="1">
        <v>45180</v>
      </c>
      <c r="U64" s="1">
        <v>45181</v>
      </c>
      <c r="V64" s="1">
        <v>45181</v>
      </c>
      <c r="W64" t="s">
        <v>561</v>
      </c>
      <c r="X64" t="s">
        <v>1141</v>
      </c>
      <c r="Y64">
        <v>6391</v>
      </c>
      <c r="Z64" t="s">
        <v>1142</v>
      </c>
      <c r="AA64">
        <v>2</v>
      </c>
      <c r="AB64" t="s">
        <v>1129</v>
      </c>
      <c r="AC64" t="s">
        <v>561</v>
      </c>
      <c r="AD64" t="s">
        <v>1130</v>
      </c>
      <c r="AE64" t="s">
        <v>1131</v>
      </c>
      <c r="AF64" t="s">
        <v>1137</v>
      </c>
      <c r="AG64" t="s">
        <v>1138</v>
      </c>
      <c r="AH64" t="s">
        <v>1139</v>
      </c>
    </row>
    <row r="65" spans="1:35">
      <c r="A65">
        <v>16101</v>
      </c>
      <c r="B65" t="s">
        <v>246</v>
      </c>
      <c r="C65" t="s">
        <v>247</v>
      </c>
      <c r="D65" t="s">
        <v>262</v>
      </c>
      <c r="E65" t="s">
        <v>263</v>
      </c>
      <c r="F65" t="s">
        <v>261</v>
      </c>
      <c r="G65" t="s">
        <v>1151</v>
      </c>
      <c r="H65" s="150">
        <v>2500</v>
      </c>
      <c r="I65" s="150">
        <v>2500</v>
      </c>
      <c r="J65" s="150">
        <v>2538.9299999999998</v>
      </c>
      <c r="K65">
        <v>0</v>
      </c>
      <c r="L65">
        <v>0</v>
      </c>
      <c r="M65" s="150">
        <v>0</v>
      </c>
      <c r="N65" s="150">
        <v>2538.9299999999998</v>
      </c>
      <c r="O65" s="150">
        <v>2538.9299999999998</v>
      </c>
      <c r="P65" s="1">
        <v>45063</v>
      </c>
      <c r="Q65" s="1">
        <v>45052</v>
      </c>
      <c r="R65" s="1">
        <v>45179</v>
      </c>
      <c r="S65" s="1">
        <v>45179</v>
      </c>
      <c r="T65" s="1">
        <v>45173</v>
      </c>
      <c r="U65" s="1">
        <v>45174</v>
      </c>
      <c r="V65" s="1">
        <v>45174</v>
      </c>
      <c r="W65" t="s">
        <v>561</v>
      </c>
      <c r="X65" t="s">
        <v>1141</v>
      </c>
      <c r="Y65">
        <v>6390</v>
      </c>
      <c r="Z65" t="s">
        <v>1142</v>
      </c>
      <c r="AA65">
        <v>2</v>
      </c>
      <c r="AB65" t="s">
        <v>1129</v>
      </c>
      <c r="AC65" t="s">
        <v>561</v>
      </c>
      <c r="AD65" t="s">
        <v>1130</v>
      </c>
      <c r="AE65" t="s">
        <v>1131</v>
      </c>
      <c r="AF65" t="s">
        <v>1137</v>
      </c>
      <c r="AG65" t="s">
        <v>1138</v>
      </c>
      <c r="AH65" t="s">
        <v>1139</v>
      </c>
    </row>
    <row r="66" spans="1:35">
      <c r="A66">
        <v>16067</v>
      </c>
      <c r="B66" t="s">
        <v>246</v>
      </c>
      <c r="C66" t="s">
        <v>247</v>
      </c>
      <c r="D66" t="s">
        <v>265</v>
      </c>
      <c r="E66" t="s">
        <v>266</v>
      </c>
      <c r="F66" t="s">
        <v>261</v>
      </c>
      <c r="G66" t="s">
        <v>1140</v>
      </c>
      <c r="H66" s="150">
        <v>2400</v>
      </c>
      <c r="I66" s="150">
        <v>2400</v>
      </c>
      <c r="J66" s="150">
        <v>2437.38</v>
      </c>
      <c r="K66">
        <v>0</v>
      </c>
      <c r="L66">
        <v>0</v>
      </c>
      <c r="M66" s="150">
        <v>0</v>
      </c>
      <c r="N66" s="150">
        <v>2437.38</v>
      </c>
      <c r="O66" s="150">
        <v>2437.38</v>
      </c>
      <c r="P66" s="1">
        <v>45056</v>
      </c>
      <c r="Q66" s="1">
        <v>45052</v>
      </c>
      <c r="R66" s="1">
        <v>45179</v>
      </c>
      <c r="S66" s="1">
        <v>45179</v>
      </c>
      <c r="T66" s="1">
        <v>45174</v>
      </c>
      <c r="U66" s="1">
        <v>45175</v>
      </c>
      <c r="V66" s="1">
        <v>45175</v>
      </c>
      <c r="W66" t="s">
        <v>561</v>
      </c>
      <c r="X66" t="s">
        <v>1141</v>
      </c>
      <c r="Y66">
        <v>6389</v>
      </c>
      <c r="Z66" t="s">
        <v>1142</v>
      </c>
      <c r="AA66">
        <v>2</v>
      </c>
      <c r="AB66" t="s">
        <v>1129</v>
      </c>
      <c r="AC66" t="s">
        <v>561</v>
      </c>
      <c r="AD66" t="s">
        <v>1130</v>
      </c>
      <c r="AE66" t="s">
        <v>1131</v>
      </c>
      <c r="AF66" t="s">
        <v>1137</v>
      </c>
      <c r="AG66" t="s">
        <v>1138</v>
      </c>
      <c r="AH66" t="s">
        <v>1139</v>
      </c>
    </row>
    <row r="67" spans="1:35">
      <c r="A67">
        <v>16591</v>
      </c>
      <c r="B67" t="s">
        <v>246</v>
      </c>
      <c r="C67" t="s">
        <v>247</v>
      </c>
      <c r="D67" t="s">
        <v>485</v>
      </c>
      <c r="E67" t="s">
        <v>486</v>
      </c>
      <c r="F67" t="s">
        <v>261</v>
      </c>
      <c r="G67" t="s">
        <v>1151</v>
      </c>
      <c r="H67" s="150">
        <v>1000</v>
      </c>
      <c r="I67" s="150">
        <v>1000</v>
      </c>
      <c r="J67" s="150">
        <v>1015.57</v>
      </c>
      <c r="K67">
        <v>0</v>
      </c>
      <c r="L67">
        <v>0</v>
      </c>
      <c r="M67" s="150">
        <v>0</v>
      </c>
      <c r="N67" s="150">
        <v>1015.57</v>
      </c>
      <c r="O67" s="150">
        <v>1015.57</v>
      </c>
      <c r="P67" s="1">
        <v>45083</v>
      </c>
      <c r="Q67" s="1">
        <v>45062</v>
      </c>
      <c r="R67" s="1">
        <v>45179</v>
      </c>
      <c r="S67" s="1">
        <v>45179</v>
      </c>
      <c r="T67" s="1">
        <v>45180</v>
      </c>
      <c r="U67" s="1">
        <v>45181</v>
      </c>
      <c r="V67" s="1">
        <v>45181</v>
      </c>
      <c r="W67" t="s">
        <v>561</v>
      </c>
      <c r="X67" t="s">
        <v>1141</v>
      </c>
      <c r="Y67">
        <v>6393</v>
      </c>
      <c r="Z67" t="s">
        <v>1142</v>
      </c>
      <c r="AA67">
        <v>2</v>
      </c>
      <c r="AB67" t="s">
        <v>1129</v>
      </c>
      <c r="AC67" t="s">
        <v>561</v>
      </c>
      <c r="AD67" t="s">
        <v>1130</v>
      </c>
      <c r="AE67" t="s">
        <v>1131</v>
      </c>
      <c r="AF67" t="s">
        <v>1137</v>
      </c>
      <c r="AG67" t="s">
        <v>1138</v>
      </c>
      <c r="AH67" t="s">
        <v>1139</v>
      </c>
    </row>
    <row r="68" spans="1:35">
      <c r="A68">
        <v>16268</v>
      </c>
      <c r="B68" t="s">
        <v>246</v>
      </c>
      <c r="C68" t="s">
        <v>247</v>
      </c>
      <c r="D68" t="s">
        <v>502</v>
      </c>
      <c r="E68" t="s">
        <v>503</v>
      </c>
      <c r="F68" t="s">
        <v>261</v>
      </c>
      <c r="G68" t="s">
        <v>1151</v>
      </c>
      <c r="H68" s="150">
        <v>3000</v>
      </c>
      <c r="I68" s="150">
        <v>3000</v>
      </c>
      <c r="J68" s="150">
        <v>3046.72</v>
      </c>
      <c r="K68">
        <v>0</v>
      </c>
      <c r="L68">
        <v>0</v>
      </c>
      <c r="M68" s="150">
        <v>0</v>
      </c>
      <c r="N68" s="150">
        <v>3046.72</v>
      </c>
      <c r="O68" s="150">
        <v>3046.72</v>
      </c>
      <c r="P68" s="1">
        <v>45077</v>
      </c>
      <c r="Q68" s="1">
        <v>45062</v>
      </c>
      <c r="R68" s="1">
        <v>45184</v>
      </c>
      <c r="S68" s="1">
        <v>45184</v>
      </c>
      <c r="T68" s="1">
        <v>45175</v>
      </c>
      <c r="U68" s="1">
        <v>45177</v>
      </c>
      <c r="V68" s="1">
        <v>45177</v>
      </c>
      <c r="W68" t="s">
        <v>561</v>
      </c>
      <c r="X68" t="s">
        <v>1141</v>
      </c>
      <c r="Y68">
        <v>6392</v>
      </c>
      <c r="Z68" t="s">
        <v>1142</v>
      </c>
      <c r="AA68">
        <v>2</v>
      </c>
      <c r="AB68" t="s">
        <v>1129</v>
      </c>
      <c r="AC68" t="s">
        <v>561</v>
      </c>
      <c r="AD68" t="s">
        <v>1130</v>
      </c>
      <c r="AE68" t="s">
        <v>1131</v>
      </c>
      <c r="AF68" t="s">
        <v>1137</v>
      </c>
      <c r="AG68" t="s">
        <v>1138</v>
      </c>
      <c r="AH68" t="s">
        <v>1139</v>
      </c>
    </row>
    <row r="69" spans="1:35">
      <c r="A69">
        <v>18111</v>
      </c>
      <c r="B69" t="s">
        <v>246</v>
      </c>
      <c r="C69" t="s">
        <v>247</v>
      </c>
      <c r="D69" t="s">
        <v>461</v>
      </c>
      <c r="E69" t="s">
        <v>462</v>
      </c>
      <c r="F69" t="s">
        <v>261</v>
      </c>
      <c r="G69" t="s">
        <v>1135</v>
      </c>
      <c r="H69" s="150">
        <v>252983.8</v>
      </c>
      <c r="I69" s="150">
        <v>252983.8</v>
      </c>
      <c r="J69" s="150">
        <v>252983.8</v>
      </c>
      <c r="K69">
        <v>0</v>
      </c>
      <c r="L69">
        <v>0</v>
      </c>
      <c r="M69" s="150">
        <v>0</v>
      </c>
      <c r="N69" s="150">
        <v>252983.8</v>
      </c>
      <c r="O69" s="150">
        <v>252983.8</v>
      </c>
      <c r="P69" s="1">
        <v>45190</v>
      </c>
      <c r="Q69" s="1">
        <v>45172</v>
      </c>
      <c r="R69" s="1">
        <v>45189</v>
      </c>
      <c r="S69" s="1">
        <v>45189</v>
      </c>
      <c r="T69" s="1">
        <v>45189</v>
      </c>
      <c r="U69" s="1">
        <v>45189</v>
      </c>
      <c r="V69" s="1">
        <v>45190</v>
      </c>
      <c r="W69" t="s">
        <v>561</v>
      </c>
      <c r="X69" t="s">
        <v>1127</v>
      </c>
      <c r="Z69" t="s">
        <v>1128</v>
      </c>
      <c r="AA69">
        <v>2</v>
      </c>
      <c r="AB69" t="s">
        <v>1129</v>
      </c>
      <c r="AC69" t="s">
        <v>561</v>
      </c>
      <c r="AD69" t="s">
        <v>1130</v>
      </c>
      <c r="AE69" t="s">
        <v>1131</v>
      </c>
      <c r="AF69" t="s">
        <v>1137</v>
      </c>
      <c r="AG69" t="s">
        <v>1138</v>
      </c>
      <c r="AH69" t="s">
        <v>1139</v>
      </c>
      <c r="AI69" t="s">
        <v>252</v>
      </c>
    </row>
    <row r="70" spans="1:35">
      <c r="A70">
        <v>18159</v>
      </c>
      <c r="B70" t="s">
        <v>246</v>
      </c>
      <c r="C70" t="s">
        <v>247</v>
      </c>
      <c r="D70" t="s">
        <v>382</v>
      </c>
      <c r="E70" t="s">
        <v>383</v>
      </c>
      <c r="F70" t="s">
        <v>261</v>
      </c>
      <c r="G70" t="s">
        <v>1135</v>
      </c>
      <c r="H70" s="150">
        <v>5000</v>
      </c>
      <c r="I70" s="150">
        <v>5000</v>
      </c>
      <c r="J70" s="150">
        <v>5000</v>
      </c>
      <c r="K70">
        <v>0</v>
      </c>
      <c r="L70">
        <v>0</v>
      </c>
      <c r="M70" s="150">
        <v>0</v>
      </c>
      <c r="N70" s="150">
        <v>5000</v>
      </c>
      <c r="O70" s="150">
        <v>5000</v>
      </c>
      <c r="P70" s="1">
        <v>45191</v>
      </c>
      <c r="Q70" s="1">
        <v>45186</v>
      </c>
      <c r="R70" s="1">
        <v>45189</v>
      </c>
      <c r="S70" s="1">
        <v>45189</v>
      </c>
      <c r="T70" s="1">
        <v>45189</v>
      </c>
      <c r="U70" s="1">
        <v>45189</v>
      </c>
      <c r="V70" s="1">
        <v>45194</v>
      </c>
      <c r="W70" t="s">
        <v>561</v>
      </c>
      <c r="X70" t="s">
        <v>1127</v>
      </c>
      <c r="Z70" t="s">
        <v>1128</v>
      </c>
      <c r="AA70">
        <v>2</v>
      </c>
      <c r="AB70" t="s">
        <v>1129</v>
      </c>
      <c r="AC70" t="s">
        <v>561</v>
      </c>
      <c r="AD70" t="s">
        <v>1130</v>
      </c>
      <c r="AE70" t="s">
        <v>1131</v>
      </c>
      <c r="AF70" t="s">
        <v>1137</v>
      </c>
      <c r="AG70" t="s">
        <v>1138</v>
      </c>
      <c r="AH70" t="s">
        <v>1139</v>
      </c>
      <c r="AI70" t="s">
        <v>252</v>
      </c>
    </row>
    <row r="71" spans="1:35">
      <c r="A71">
        <v>19246</v>
      </c>
      <c r="B71" t="s">
        <v>246</v>
      </c>
      <c r="C71" t="s">
        <v>247</v>
      </c>
      <c r="D71" t="s">
        <v>368</v>
      </c>
      <c r="E71" t="s">
        <v>369</v>
      </c>
      <c r="F71" t="s">
        <v>261</v>
      </c>
      <c r="G71" t="s">
        <v>1135</v>
      </c>
      <c r="H71" s="150">
        <v>34313</v>
      </c>
      <c r="I71" s="150">
        <v>34313</v>
      </c>
      <c r="J71" s="150">
        <v>34313</v>
      </c>
      <c r="K71">
        <v>0</v>
      </c>
      <c r="L71">
        <v>0</v>
      </c>
      <c r="M71" s="150">
        <v>0</v>
      </c>
      <c r="N71" s="150">
        <v>34313</v>
      </c>
      <c r="O71" s="150">
        <v>34313</v>
      </c>
      <c r="P71" s="1">
        <v>45197</v>
      </c>
      <c r="Q71" s="1">
        <v>45188</v>
      </c>
      <c r="R71" s="1">
        <v>45194</v>
      </c>
      <c r="S71" s="1">
        <v>45194</v>
      </c>
      <c r="T71" s="1">
        <v>45196</v>
      </c>
      <c r="U71" s="1">
        <v>45196</v>
      </c>
      <c r="V71" s="1">
        <v>45197</v>
      </c>
      <c r="W71" t="s">
        <v>561</v>
      </c>
      <c r="X71" t="s">
        <v>1127</v>
      </c>
      <c r="Z71" t="s">
        <v>1128</v>
      </c>
      <c r="AA71">
        <v>2</v>
      </c>
      <c r="AB71" t="s">
        <v>1129</v>
      </c>
      <c r="AC71" t="s">
        <v>561</v>
      </c>
      <c r="AD71" t="s">
        <v>1130</v>
      </c>
      <c r="AE71" t="s">
        <v>1131</v>
      </c>
      <c r="AF71" t="s">
        <v>1137</v>
      </c>
      <c r="AG71" t="s">
        <v>1138</v>
      </c>
      <c r="AH71" t="s">
        <v>1139</v>
      </c>
      <c r="AI71" t="s">
        <v>252</v>
      </c>
    </row>
    <row r="72" spans="1:35">
      <c r="A72">
        <v>19381</v>
      </c>
      <c r="B72" t="s">
        <v>246</v>
      </c>
      <c r="C72" t="s">
        <v>269</v>
      </c>
      <c r="D72" t="s">
        <v>327</v>
      </c>
      <c r="E72" t="s">
        <v>328</v>
      </c>
      <c r="F72" t="s">
        <v>261</v>
      </c>
      <c r="G72" t="s">
        <v>1135</v>
      </c>
      <c r="H72" s="150">
        <v>37122.5</v>
      </c>
      <c r="I72" s="150">
        <v>37122.5</v>
      </c>
      <c r="J72" s="150">
        <v>37122.5</v>
      </c>
      <c r="K72">
        <v>0</v>
      </c>
      <c r="L72">
        <v>0</v>
      </c>
      <c r="M72" s="150">
        <v>0</v>
      </c>
      <c r="N72" s="150">
        <v>37122.5</v>
      </c>
      <c r="O72" s="150">
        <v>37122.5</v>
      </c>
      <c r="P72" s="1">
        <v>45205</v>
      </c>
      <c r="Q72" s="1">
        <v>45197</v>
      </c>
      <c r="R72" s="1">
        <v>45199</v>
      </c>
      <c r="S72" s="1">
        <v>45199</v>
      </c>
      <c r="T72" s="1">
        <v>45202</v>
      </c>
      <c r="U72" s="1">
        <v>45202</v>
      </c>
      <c r="V72" s="1">
        <v>45208</v>
      </c>
      <c r="W72" t="s">
        <v>561</v>
      </c>
      <c r="X72" t="s">
        <v>1127</v>
      </c>
      <c r="Z72" t="s">
        <v>1128</v>
      </c>
      <c r="AA72">
        <v>2</v>
      </c>
      <c r="AB72" t="s">
        <v>1129</v>
      </c>
      <c r="AC72" t="s">
        <v>561</v>
      </c>
      <c r="AD72" t="s">
        <v>1130</v>
      </c>
      <c r="AE72" t="s">
        <v>1131</v>
      </c>
      <c r="AF72" t="s">
        <v>1137</v>
      </c>
      <c r="AG72" t="s">
        <v>1138</v>
      </c>
      <c r="AH72" t="s">
        <v>1139</v>
      </c>
      <c r="AI72" t="s">
        <v>252</v>
      </c>
    </row>
    <row r="73" spans="1:35">
      <c r="A73">
        <v>17161</v>
      </c>
      <c r="B73" t="s">
        <v>246</v>
      </c>
      <c r="C73" t="s">
        <v>247</v>
      </c>
      <c r="D73" t="s">
        <v>520</v>
      </c>
      <c r="E73" t="s">
        <v>521</v>
      </c>
      <c r="F73" t="s">
        <v>261</v>
      </c>
      <c r="G73" t="s">
        <v>1144</v>
      </c>
      <c r="H73" s="150">
        <v>4000</v>
      </c>
      <c r="I73" s="150">
        <v>4000</v>
      </c>
      <c r="J73" s="150">
        <v>4039.3</v>
      </c>
      <c r="K73">
        <v>80.790000000000006</v>
      </c>
      <c r="L73">
        <v>22.89</v>
      </c>
      <c r="M73" s="150">
        <v>0</v>
      </c>
      <c r="N73" s="150">
        <v>4142.9799999999996</v>
      </c>
      <c r="O73" s="150">
        <v>4149.68</v>
      </c>
      <c r="P73" s="1">
        <v>45140</v>
      </c>
      <c r="Q73" s="1">
        <v>45129</v>
      </c>
      <c r="R73" s="1">
        <v>45199</v>
      </c>
      <c r="S73" s="1">
        <v>45216</v>
      </c>
      <c r="T73" s="1">
        <v>45215</v>
      </c>
      <c r="U73" s="1">
        <v>45216</v>
      </c>
      <c r="V73" s="1">
        <v>45216</v>
      </c>
      <c r="W73" t="s">
        <v>561</v>
      </c>
      <c r="X73" t="s">
        <v>1141</v>
      </c>
      <c r="Y73">
        <v>7694</v>
      </c>
      <c r="Z73" t="s">
        <v>1142</v>
      </c>
      <c r="AA73">
        <v>2</v>
      </c>
      <c r="AB73" t="s">
        <v>1129</v>
      </c>
      <c r="AC73" t="s">
        <v>561</v>
      </c>
      <c r="AD73" t="s">
        <v>1130</v>
      </c>
      <c r="AE73" t="s">
        <v>1131</v>
      </c>
      <c r="AF73" t="s">
        <v>1137</v>
      </c>
      <c r="AG73" t="s">
        <v>1138</v>
      </c>
      <c r="AH73" t="s">
        <v>1139</v>
      </c>
    </row>
    <row r="74" spans="1:35">
      <c r="A74">
        <v>16018</v>
      </c>
      <c r="B74" t="s">
        <v>246</v>
      </c>
      <c r="C74" t="s">
        <v>247</v>
      </c>
      <c r="D74" t="s">
        <v>508</v>
      </c>
      <c r="E74" t="s">
        <v>509</v>
      </c>
      <c r="F74" t="s">
        <v>261</v>
      </c>
      <c r="G74" t="s">
        <v>1149</v>
      </c>
      <c r="H74" s="150">
        <v>1500</v>
      </c>
      <c r="I74" s="150">
        <v>1500</v>
      </c>
      <c r="J74" s="150">
        <v>1523.36</v>
      </c>
      <c r="K74">
        <v>0</v>
      </c>
      <c r="L74">
        <v>0</v>
      </c>
      <c r="M74" s="150">
        <v>0</v>
      </c>
      <c r="N74" s="150">
        <v>1523.36</v>
      </c>
      <c r="O74" s="150">
        <v>1523.36</v>
      </c>
      <c r="P74" s="1">
        <v>45057</v>
      </c>
      <c r="Q74" s="1">
        <v>45052</v>
      </c>
      <c r="R74" s="1">
        <v>45199</v>
      </c>
      <c r="S74" s="1">
        <v>45199</v>
      </c>
      <c r="T74" s="1">
        <v>45197</v>
      </c>
      <c r="U74" s="1">
        <v>45198</v>
      </c>
      <c r="V74" s="1">
        <v>45198</v>
      </c>
      <c r="W74" t="s">
        <v>561</v>
      </c>
      <c r="X74" t="s">
        <v>1141</v>
      </c>
      <c r="Y74">
        <v>6388</v>
      </c>
      <c r="Z74" t="s">
        <v>1142</v>
      </c>
      <c r="AA74">
        <v>2</v>
      </c>
      <c r="AB74" t="s">
        <v>1129</v>
      </c>
      <c r="AC74" t="s">
        <v>561</v>
      </c>
      <c r="AD74" t="s">
        <v>1130</v>
      </c>
      <c r="AE74" t="s">
        <v>1131</v>
      </c>
      <c r="AF74" t="s">
        <v>1137</v>
      </c>
      <c r="AG74" t="s">
        <v>1138</v>
      </c>
      <c r="AH74" t="s">
        <v>1139</v>
      </c>
    </row>
    <row r="75" spans="1:35">
      <c r="A75">
        <v>16102</v>
      </c>
      <c r="B75" t="s">
        <v>246</v>
      </c>
      <c r="C75" t="s">
        <v>247</v>
      </c>
      <c r="D75" t="s">
        <v>262</v>
      </c>
      <c r="E75" t="s">
        <v>263</v>
      </c>
      <c r="F75" t="s">
        <v>261</v>
      </c>
      <c r="G75" t="s">
        <v>1152</v>
      </c>
      <c r="H75" s="150">
        <v>2500</v>
      </c>
      <c r="I75" s="150">
        <v>2500</v>
      </c>
      <c r="J75" s="150">
        <v>2543.15</v>
      </c>
      <c r="K75">
        <v>0</v>
      </c>
      <c r="L75">
        <v>0</v>
      </c>
      <c r="M75" s="150">
        <v>0</v>
      </c>
      <c r="N75" s="150">
        <v>2543.15</v>
      </c>
      <c r="O75" s="150">
        <v>2543.15</v>
      </c>
      <c r="P75" s="1">
        <v>45063</v>
      </c>
      <c r="Q75" s="1">
        <v>45052</v>
      </c>
      <c r="R75" s="1">
        <v>45209</v>
      </c>
      <c r="S75" s="1">
        <v>45209</v>
      </c>
      <c r="T75" s="1">
        <v>45197</v>
      </c>
      <c r="U75" s="1">
        <v>45198</v>
      </c>
      <c r="V75" s="1">
        <v>45198</v>
      </c>
      <c r="W75" t="s">
        <v>561</v>
      </c>
      <c r="X75" t="s">
        <v>1141</v>
      </c>
      <c r="Y75">
        <v>6579</v>
      </c>
      <c r="Z75" t="s">
        <v>1142</v>
      </c>
      <c r="AA75">
        <v>2</v>
      </c>
      <c r="AB75" t="s">
        <v>1129</v>
      </c>
      <c r="AC75" t="s">
        <v>561</v>
      </c>
      <c r="AD75" t="s">
        <v>1130</v>
      </c>
      <c r="AE75" t="s">
        <v>1131</v>
      </c>
      <c r="AF75" t="s">
        <v>1137</v>
      </c>
      <c r="AG75" t="s">
        <v>1138</v>
      </c>
      <c r="AH75" t="s">
        <v>1139</v>
      </c>
    </row>
    <row r="76" spans="1:35">
      <c r="A76">
        <v>16162</v>
      </c>
      <c r="B76" t="s">
        <v>246</v>
      </c>
      <c r="C76" t="s">
        <v>269</v>
      </c>
      <c r="D76" t="s">
        <v>285</v>
      </c>
      <c r="E76" t="s">
        <v>286</v>
      </c>
      <c r="F76" t="s">
        <v>261</v>
      </c>
      <c r="G76" t="s">
        <v>1145</v>
      </c>
      <c r="H76" s="150">
        <v>1290</v>
      </c>
      <c r="I76" s="150">
        <v>1290</v>
      </c>
      <c r="J76" s="150">
        <v>1312.26</v>
      </c>
      <c r="K76">
        <v>0</v>
      </c>
      <c r="L76">
        <v>0</v>
      </c>
      <c r="M76" s="150">
        <v>0</v>
      </c>
      <c r="N76" s="150">
        <v>1312.26</v>
      </c>
      <c r="O76" s="150">
        <v>1312.26</v>
      </c>
      <c r="P76" s="1">
        <v>45063</v>
      </c>
      <c r="Q76" s="1">
        <v>45054</v>
      </c>
      <c r="R76" s="1">
        <v>45209</v>
      </c>
      <c r="S76" s="1">
        <v>45209</v>
      </c>
      <c r="T76" s="1">
        <v>45209</v>
      </c>
      <c r="U76" s="1">
        <v>45210</v>
      </c>
      <c r="V76" s="1">
        <v>45210</v>
      </c>
      <c r="W76" t="s">
        <v>561</v>
      </c>
      <c r="X76" t="s">
        <v>1141</v>
      </c>
      <c r="Y76">
        <v>6580</v>
      </c>
      <c r="Z76" t="s">
        <v>1142</v>
      </c>
      <c r="AA76">
        <v>2</v>
      </c>
      <c r="AB76" t="s">
        <v>1129</v>
      </c>
      <c r="AC76" t="s">
        <v>561</v>
      </c>
      <c r="AD76" t="s">
        <v>1130</v>
      </c>
      <c r="AE76" t="s">
        <v>1131</v>
      </c>
      <c r="AF76" t="s">
        <v>1137</v>
      </c>
      <c r="AG76" t="s">
        <v>1138</v>
      </c>
      <c r="AH76" t="s">
        <v>1139</v>
      </c>
    </row>
    <row r="77" spans="1:35">
      <c r="A77">
        <v>16068</v>
      </c>
      <c r="B77" t="s">
        <v>246</v>
      </c>
      <c r="C77" t="s">
        <v>247</v>
      </c>
      <c r="D77" t="s">
        <v>265</v>
      </c>
      <c r="E77" t="s">
        <v>266</v>
      </c>
      <c r="F77" t="s">
        <v>261</v>
      </c>
      <c r="G77" t="s">
        <v>1145</v>
      </c>
      <c r="H77" s="150">
        <v>2400</v>
      </c>
      <c r="I77" s="150">
        <v>2400</v>
      </c>
      <c r="J77" s="150">
        <v>2441.42</v>
      </c>
      <c r="K77">
        <v>0</v>
      </c>
      <c r="L77">
        <v>0</v>
      </c>
      <c r="M77" s="150">
        <v>0</v>
      </c>
      <c r="N77" s="150">
        <v>2441.42</v>
      </c>
      <c r="O77" s="150">
        <v>2441.42</v>
      </c>
      <c r="P77" s="1">
        <v>45056</v>
      </c>
      <c r="Q77" s="1">
        <v>45052</v>
      </c>
      <c r="R77" s="1">
        <v>45209</v>
      </c>
      <c r="S77" s="1">
        <v>45209</v>
      </c>
      <c r="T77" s="1">
        <v>45208</v>
      </c>
      <c r="U77" s="1">
        <v>45209</v>
      </c>
      <c r="V77" s="1">
        <v>45209</v>
      </c>
      <c r="W77" t="s">
        <v>561</v>
      </c>
      <c r="X77" t="s">
        <v>1141</v>
      </c>
      <c r="Y77">
        <v>6578</v>
      </c>
      <c r="Z77" t="s">
        <v>1142</v>
      </c>
      <c r="AA77">
        <v>2</v>
      </c>
      <c r="AB77" t="s">
        <v>1129</v>
      </c>
      <c r="AC77" t="s">
        <v>561</v>
      </c>
      <c r="AD77" t="s">
        <v>1130</v>
      </c>
      <c r="AE77" t="s">
        <v>1131</v>
      </c>
      <c r="AF77" t="s">
        <v>1137</v>
      </c>
      <c r="AG77" t="s">
        <v>1138</v>
      </c>
      <c r="AH77" t="s">
        <v>1139</v>
      </c>
    </row>
    <row r="78" spans="1:35">
      <c r="A78">
        <v>16592</v>
      </c>
      <c r="B78" t="s">
        <v>246</v>
      </c>
      <c r="C78" t="s">
        <v>247</v>
      </c>
      <c r="D78" t="s">
        <v>485</v>
      </c>
      <c r="E78" t="s">
        <v>486</v>
      </c>
      <c r="F78" t="s">
        <v>261</v>
      </c>
      <c r="G78" t="s">
        <v>1152</v>
      </c>
      <c r="H78" s="150">
        <v>1000</v>
      </c>
      <c r="I78" s="150">
        <v>1000</v>
      </c>
      <c r="J78" s="150">
        <v>1017.26</v>
      </c>
      <c r="K78">
        <v>0</v>
      </c>
      <c r="L78">
        <v>0</v>
      </c>
      <c r="M78" s="150">
        <v>0</v>
      </c>
      <c r="N78" s="150">
        <v>1017.26</v>
      </c>
      <c r="O78" s="150">
        <v>1017.26</v>
      </c>
      <c r="P78" s="1">
        <v>45083</v>
      </c>
      <c r="Q78" s="1">
        <v>45062</v>
      </c>
      <c r="R78" s="1">
        <v>45209</v>
      </c>
      <c r="S78" s="1">
        <v>45209</v>
      </c>
      <c r="T78" s="1">
        <v>45209</v>
      </c>
      <c r="U78" s="1">
        <v>45210</v>
      </c>
      <c r="V78" s="1">
        <v>45210</v>
      </c>
      <c r="W78" t="s">
        <v>561</v>
      </c>
      <c r="X78" t="s">
        <v>1141</v>
      </c>
      <c r="Y78">
        <v>6582</v>
      </c>
      <c r="Z78" t="s">
        <v>1142</v>
      </c>
      <c r="AA78">
        <v>2</v>
      </c>
      <c r="AB78" t="s">
        <v>1129</v>
      </c>
      <c r="AC78" t="s">
        <v>561</v>
      </c>
      <c r="AD78" t="s">
        <v>1130</v>
      </c>
      <c r="AE78" t="s">
        <v>1131</v>
      </c>
      <c r="AF78" t="s">
        <v>1137</v>
      </c>
      <c r="AG78" t="s">
        <v>1138</v>
      </c>
      <c r="AH78" t="s">
        <v>1139</v>
      </c>
    </row>
    <row r="79" spans="1:35">
      <c r="A79">
        <v>17577</v>
      </c>
      <c r="B79" t="s">
        <v>246</v>
      </c>
      <c r="C79" t="s">
        <v>247</v>
      </c>
      <c r="D79" t="s">
        <v>443</v>
      </c>
      <c r="E79" t="s">
        <v>444</v>
      </c>
      <c r="F79" t="s">
        <v>261</v>
      </c>
      <c r="G79" t="s">
        <v>1144</v>
      </c>
      <c r="H79" s="150">
        <v>20000</v>
      </c>
      <c r="I79" s="150">
        <v>20000</v>
      </c>
      <c r="J79" s="150">
        <v>20053.41</v>
      </c>
      <c r="K79">
        <v>0</v>
      </c>
      <c r="L79">
        <v>0</v>
      </c>
      <c r="M79" s="150">
        <v>0</v>
      </c>
      <c r="N79" s="150">
        <v>20053.41</v>
      </c>
      <c r="O79" s="150">
        <v>20053.41</v>
      </c>
      <c r="P79" s="1">
        <v>45173</v>
      </c>
      <c r="Q79" s="1">
        <v>45168</v>
      </c>
      <c r="R79" s="1">
        <v>45209</v>
      </c>
      <c r="S79" s="1">
        <v>45209</v>
      </c>
      <c r="T79" s="1">
        <v>45208</v>
      </c>
      <c r="U79" s="1">
        <v>45209</v>
      </c>
      <c r="V79" s="1">
        <v>45209</v>
      </c>
      <c r="W79" t="s">
        <v>561</v>
      </c>
      <c r="X79" t="s">
        <v>1141</v>
      </c>
      <c r="Y79">
        <v>6587</v>
      </c>
      <c r="Z79" t="s">
        <v>1142</v>
      </c>
      <c r="AA79">
        <v>2</v>
      </c>
      <c r="AB79" t="s">
        <v>1129</v>
      </c>
      <c r="AC79" t="s">
        <v>561</v>
      </c>
      <c r="AD79" t="s">
        <v>1130</v>
      </c>
      <c r="AE79" t="s">
        <v>1131</v>
      </c>
      <c r="AF79" t="s">
        <v>1137</v>
      </c>
      <c r="AG79" t="s">
        <v>1138</v>
      </c>
      <c r="AH79" t="s">
        <v>1139</v>
      </c>
    </row>
    <row r="80" spans="1:35">
      <c r="A80">
        <v>17244</v>
      </c>
      <c r="B80" t="s">
        <v>246</v>
      </c>
      <c r="C80" t="s">
        <v>269</v>
      </c>
      <c r="D80" t="s">
        <v>282</v>
      </c>
      <c r="E80" t="s">
        <v>283</v>
      </c>
      <c r="F80" t="s">
        <v>261</v>
      </c>
      <c r="G80" t="s">
        <v>1143</v>
      </c>
      <c r="H80" s="150">
        <v>7861.01</v>
      </c>
      <c r="I80" s="150">
        <v>7861.01</v>
      </c>
      <c r="J80" s="150">
        <v>7882</v>
      </c>
      <c r="K80">
        <v>0</v>
      </c>
      <c r="L80">
        <v>0</v>
      </c>
      <c r="M80" s="150">
        <v>0</v>
      </c>
      <c r="N80" s="150">
        <v>7882</v>
      </c>
      <c r="O80" s="150">
        <v>7882</v>
      </c>
      <c r="P80" s="1">
        <v>45148</v>
      </c>
      <c r="Q80" s="1">
        <v>45140</v>
      </c>
      <c r="R80" s="1">
        <v>45209</v>
      </c>
      <c r="S80" s="1">
        <v>45209</v>
      </c>
      <c r="T80" s="1">
        <v>45205</v>
      </c>
      <c r="U80" s="1">
        <v>45208</v>
      </c>
      <c r="V80" s="1">
        <v>45208</v>
      </c>
      <c r="W80" t="s">
        <v>561</v>
      </c>
      <c r="X80" t="s">
        <v>1141</v>
      </c>
      <c r="Y80">
        <v>6585</v>
      </c>
      <c r="Z80" t="s">
        <v>1142</v>
      </c>
      <c r="AA80">
        <v>2</v>
      </c>
      <c r="AB80" t="s">
        <v>1129</v>
      </c>
      <c r="AC80" t="s">
        <v>561</v>
      </c>
      <c r="AD80" t="s">
        <v>1130</v>
      </c>
      <c r="AE80" t="s">
        <v>1131</v>
      </c>
      <c r="AF80" t="s">
        <v>1137</v>
      </c>
      <c r="AG80" t="s">
        <v>1138</v>
      </c>
      <c r="AH80" t="s">
        <v>1139</v>
      </c>
    </row>
    <row r="81" spans="1:35">
      <c r="A81">
        <v>17318</v>
      </c>
      <c r="B81" t="s">
        <v>246</v>
      </c>
      <c r="C81" t="s">
        <v>247</v>
      </c>
      <c r="D81" t="s">
        <v>471</v>
      </c>
      <c r="E81" t="s">
        <v>472</v>
      </c>
      <c r="F81" t="s">
        <v>261</v>
      </c>
      <c r="G81" t="s">
        <v>1144</v>
      </c>
      <c r="H81" s="150">
        <v>1000</v>
      </c>
      <c r="I81" s="150">
        <v>1000</v>
      </c>
      <c r="J81" s="150">
        <v>1002.67</v>
      </c>
      <c r="K81">
        <v>0</v>
      </c>
      <c r="L81">
        <v>0</v>
      </c>
      <c r="M81" s="150">
        <v>0</v>
      </c>
      <c r="N81" s="150">
        <v>1002.67</v>
      </c>
      <c r="O81" s="150">
        <v>1002.67</v>
      </c>
      <c r="P81" s="1">
        <v>45154</v>
      </c>
      <c r="Q81" s="1">
        <v>45145</v>
      </c>
      <c r="R81" s="1">
        <v>45209</v>
      </c>
      <c r="S81" s="1">
        <v>45209</v>
      </c>
      <c r="T81" s="1">
        <v>45209</v>
      </c>
      <c r="U81" s="1">
        <v>45210</v>
      </c>
      <c r="V81" s="1">
        <v>45210</v>
      </c>
      <c r="W81" t="s">
        <v>561</v>
      </c>
      <c r="X81" t="s">
        <v>1141</v>
      </c>
      <c r="Y81">
        <v>6586</v>
      </c>
      <c r="Z81" t="s">
        <v>1142</v>
      </c>
      <c r="AA81">
        <v>2</v>
      </c>
      <c r="AB81" t="s">
        <v>1129</v>
      </c>
      <c r="AC81" t="s">
        <v>561</v>
      </c>
      <c r="AD81" t="s">
        <v>1130</v>
      </c>
      <c r="AE81" t="s">
        <v>1131</v>
      </c>
      <c r="AF81" t="s">
        <v>1137</v>
      </c>
      <c r="AG81" t="s">
        <v>1138</v>
      </c>
      <c r="AH81" t="s">
        <v>1139</v>
      </c>
    </row>
    <row r="82" spans="1:35">
      <c r="A82">
        <v>16269</v>
      </c>
      <c r="B82" t="s">
        <v>246</v>
      </c>
      <c r="C82" t="s">
        <v>247</v>
      </c>
      <c r="D82" t="s">
        <v>502</v>
      </c>
      <c r="E82" t="s">
        <v>503</v>
      </c>
      <c r="F82" t="s">
        <v>261</v>
      </c>
      <c r="G82" t="s">
        <v>1152</v>
      </c>
      <c r="H82" s="150">
        <v>3000</v>
      </c>
      <c r="I82" s="150">
        <v>3000</v>
      </c>
      <c r="J82" s="150">
        <v>3051.78</v>
      </c>
      <c r="K82">
        <v>0</v>
      </c>
      <c r="L82">
        <v>0</v>
      </c>
      <c r="M82" s="150">
        <v>0</v>
      </c>
      <c r="N82" s="150">
        <v>3051.78</v>
      </c>
      <c r="O82" s="150">
        <v>3051.78</v>
      </c>
      <c r="P82" s="1">
        <v>45077</v>
      </c>
      <c r="Q82" s="1">
        <v>45062</v>
      </c>
      <c r="R82" s="1">
        <v>45214</v>
      </c>
      <c r="S82" s="1">
        <v>45214</v>
      </c>
      <c r="T82" s="1">
        <v>45205</v>
      </c>
      <c r="U82" s="1">
        <v>45208</v>
      </c>
      <c r="V82" s="1">
        <v>45208</v>
      </c>
      <c r="W82" t="s">
        <v>561</v>
      </c>
      <c r="X82" t="s">
        <v>1141</v>
      </c>
      <c r="Y82">
        <v>6581</v>
      </c>
      <c r="Z82" t="s">
        <v>1142</v>
      </c>
      <c r="AA82">
        <v>2</v>
      </c>
      <c r="AB82" t="s">
        <v>1129</v>
      </c>
      <c r="AC82" t="s">
        <v>561</v>
      </c>
      <c r="AD82" t="s">
        <v>1130</v>
      </c>
      <c r="AE82" t="s">
        <v>1131</v>
      </c>
      <c r="AF82" t="s">
        <v>1137</v>
      </c>
      <c r="AG82" t="s">
        <v>1138</v>
      </c>
      <c r="AH82" t="s">
        <v>1139</v>
      </c>
    </row>
    <row r="83" spans="1:35">
      <c r="A83">
        <v>18115</v>
      </c>
      <c r="B83" t="s">
        <v>246</v>
      </c>
      <c r="C83" t="s">
        <v>247</v>
      </c>
      <c r="D83" t="s">
        <v>461</v>
      </c>
      <c r="E83" t="s">
        <v>462</v>
      </c>
      <c r="F83" t="s">
        <v>261</v>
      </c>
      <c r="G83" t="s">
        <v>1143</v>
      </c>
      <c r="H83" s="150">
        <v>3000</v>
      </c>
      <c r="I83" s="150">
        <v>3000</v>
      </c>
      <c r="J83" s="150">
        <v>3004.98</v>
      </c>
      <c r="K83">
        <v>0</v>
      </c>
      <c r="L83">
        <v>0</v>
      </c>
      <c r="M83" s="150">
        <v>0</v>
      </c>
      <c r="N83" s="150">
        <v>3004.98</v>
      </c>
      <c r="O83" s="150">
        <v>3004.98</v>
      </c>
      <c r="P83" s="1">
        <v>45190</v>
      </c>
      <c r="Q83" s="1">
        <v>45172</v>
      </c>
      <c r="R83" s="1">
        <v>45219</v>
      </c>
      <c r="S83" s="1">
        <v>45219</v>
      </c>
      <c r="T83" s="1">
        <v>45219</v>
      </c>
      <c r="U83" s="1">
        <v>45222</v>
      </c>
      <c r="V83" s="1">
        <v>45222</v>
      </c>
      <c r="W83" t="s">
        <v>561</v>
      </c>
      <c r="X83" t="s">
        <v>1141</v>
      </c>
      <c r="Y83">
        <v>7624</v>
      </c>
      <c r="Z83" t="s">
        <v>1142</v>
      </c>
      <c r="AA83">
        <v>2</v>
      </c>
      <c r="AB83" t="s">
        <v>1129</v>
      </c>
      <c r="AC83" t="s">
        <v>561</v>
      </c>
      <c r="AD83" t="s">
        <v>1130</v>
      </c>
      <c r="AE83" t="s">
        <v>1131</v>
      </c>
      <c r="AF83" t="s">
        <v>1137</v>
      </c>
      <c r="AG83" t="s">
        <v>1138</v>
      </c>
      <c r="AH83" t="s">
        <v>1139</v>
      </c>
    </row>
    <row r="84" spans="1:35">
      <c r="A84">
        <v>19436</v>
      </c>
      <c r="B84" t="s">
        <v>246</v>
      </c>
      <c r="C84" t="s">
        <v>269</v>
      </c>
      <c r="D84" t="s">
        <v>288</v>
      </c>
      <c r="E84" t="s">
        <v>289</v>
      </c>
      <c r="F84" t="s">
        <v>261</v>
      </c>
      <c r="G84" t="s">
        <v>1135</v>
      </c>
      <c r="H84" s="150">
        <v>10000</v>
      </c>
      <c r="I84" s="150">
        <v>10000</v>
      </c>
      <c r="J84" s="150">
        <v>10000</v>
      </c>
      <c r="K84">
        <v>0</v>
      </c>
      <c r="L84">
        <v>0</v>
      </c>
      <c r="M84" s="150">
        <v>0</v>
      </c>
      <c r="N84" s="150">
        <v>10000</v>
      </c>
      <c r="O84" s="150">
        <v>10000</v>
      </c>
      <c r="P84" s="1">
        <v>45218</v>
      </c>
      <c r="Q84" s="1">
        <v>45211</v>
      </c>
      <c r="R84" s="1">
        <v>45219</v>
      </c>
      <c r="S84" s="1">
        <v>45219</v>
      </c>
      <c r="T84" s="1">
        <v>45217</v>
      </c>
      <c r="U84" s="1">
        <v>45217</v>
      </c>
      <c r="V84" s="1">
        <v>45219</v>
      </c>
      <c r="W84" t="s">
        <v>561</v>
      </c>
      <c r="X84" t="s">
        <v>1127</v>
      </c>
      <c r="Z84" t="s">
        <v>1128</v>
      </c>
      <c r="AA84">
        <v>2</v>
      </c>
      <c r="AB84" t="s">
        <v>1129</v>
      </c>
      <c r="AC84" t="s">
        <v>561</v>
      </c>
      <c r="AD84" t="s">
        <v>1130</v>
      </c>
      <c r="AE84" t="s">
        <v>1131</v>
      </c>
      <c r="AF84" t="s">
        <v>1137</v>
      </c>
      <c r="AG84" t="s">
        <v>1138</v>
      </c>
      <c r="AH84" t="s">
        <v>1139</v>
      </c>
      <c r="AI84" t="s">
        <v>252</v>
      </c>
    </row>
    <row r="85" spans="1:35">
      <c r="A85">
        <v>21923</v>
      </c>
      <c r="B85" t="s">
        <v>246</v>
      </c>
      <c r="C85" t="s">
        <v>269</v>
      </c>
      <c r="D85" t="s">
        <v>327</v>
      </c>
      <c r="E85" t="s">
        <v>328</v>
      </c>
      <c r="F85" t="s">
        <v>261</v>
      </c>
      <c r="G85" t="s">
        <v>1153</v>
      </c>
      <c r="H85" s="150">
        <v>1081.79</v>
      </c>
      <c r="I85" s="150">
        <v>1081.79</v>
      </c>
      <c r="J85" s="150">
        <v>1081.79</v>
      </c>
      <c r="K85">
        <v>0</v>
      </c>
      <c r="L85">
        <v>12.97</v>
      </c>
      <c r="M85" s="150">
        <v>0</v>
      </c>
      <c r="N85" s="150">
        <v>1098.47</v>
      </c>
      <c r="O85" s="150">
        <v>1085.5</v>
      </c>
      <c r="P85" s="1">
        <v>45246</v>
      </c>
      <c r="Q85" s="1">
        <v>45219</v>
      </c>
      <c r="R85" s="1">
        <v>45219</v>
      </c>
      <c r="S85" s="1">
        <v>45219</v>
      </c>
      <c r="T85" s="1">
        <v>45219</v>
      </c>
      <c r="U85" s="1">
        <v>45219</v>
      </c>
      <c r="V85" s="1">
        <v>45246</v>
      </c>
      <c r="W85" t="s">
        <v>561</v>
      </c>
      <c r="X85" t="s">
        <v>1127</v>
      </c>
      <c r="Z85" t="s">
        <v>1142</v>
      </c>
      <c r="AA85">
        <v>2</v>
      </c>
      <c r="AB85" t="s">
        <v>1129</v>
      </c>
      <c r="AC85" t="s">
        <v>561</v>
      </c>
      <c r="AD85" t="s">
        <v>1130</v>
      </c>
      <c r="AE85" t="s">
        <v>1131</v>
      </c>
      <c r="AF85" t="s">
        <v>1137</v>
      </c>
      <c r="AG85" t="s">
        <v>1138</v>
      </c>
      <c r="AH85" t="s">
        <v>1139</v>
      </c>
      <c r="AI85" t="s">
        <v>252</v>
      </c>
    </row>
    <row r="86" spans="1:35">
      <c r="A86">
        <v>21930</v>
      </c>
      <c r="B86" t="s">
        <v>246</v>
      </c>
      <c r="C86" t="s">
        <v>247</v>
      </c>
      <c r="D86" t="s">
        <v>382</v>
      </c>
      <c r="E86" t="s">
        <v>383</v>
      </c>
      <c r="F86" t="s">
        <v>261</v>
      </c>
      <c r="G86" t="s">
        <v>1153</v>
      </c>
      <c r="H86" s="150">
        <v>10016.59</v>
      </c>
      <c r="I86" s="150">
        <v>10016.59</v>
      </c>
      <c r="J86" s="150">
        <v>10016.59</v>
      </c>
      <c r="K86">
        <v>0</v>
      </c>
      <c r="L86">
        <v>123.28</v>
      </c>
      <c r="M86" s="150">
        <v>0</v>
      </c>
      <c r="N86" s="150">
        <v>10174.16</v>
      </c>
      <c r="O86" s="150">
        <v>10050.879999999999</v>
      </c>
      <c r="P86" s="1">
        <v>45247</v>
      </c>
      <c r="Q86" s="1">
        <v>45219</v>
      </c>
      <c r="R86" s="1">
        <v>45219</v>
      </c>
      <c r="S86" s="1">
        <v>45219</v>
      </c>
      <c r="T86" s="1">
        <v>45219</v>
      </c>
      <c r="U86" s="1">
        <v>45222</v>
      </c>
      <c r="V86" s="1">
        <v>45247</v>
      </c>
      <c r="W86" t="s">
        <v>561</v>
      </c>
      <c r="X86" t="s">
        <v>1127</v>
      </c>
      <c r="Z86" t="s">
        <v>1142</v>
      </c>
      <c r="AA86">
        <v>2</v>
      </c>
      <c r="AB86" t="s">
        <v>1129</v>
      </c>
      <c r="AC86" t="s">
        <v>561</v>
      </c>
      <c r="AD86" t="s">
        <v>1130</v>
      </c>
      <c r="AE86" t="s">
        <v>1131</v>
      </c>
      <c r="AF86" t="s">
        <v>1137</v>
      </c>
      <c r="AG86" t="s">
        <v>1138</v>
      </c>
      <c r="AH86" t="s">
        <v>1139</v>
      </c>
      <c r="AI86" t="s">
        <v>252</v>
      </c>
    </row>
    <row r="87" spans="1:35">
      <c r="A87">
        <v>19247</v>
      </c>
      <c r="B87" t="s">
        <v>246</v>
      </c>
      <c r="C87" t="s">
        <v>247</v>
      </c>
      <c r="D87" t="s">
        <v>368</v>
      </c>
      <c r="E87" t="s">
        <v>369</v>
      </c>
      <c r="F87" t="s">
        <v>261</v>
      </c>
      <c r="G87" t="s">
        <v>1143</v>
      </c>
      <c r="H87" s="150">
        <v>14400</v>
      </c>
      <c r="I87" s="150">
        <v>14400</v>
      </c>
      <c r="J87" s="150">
        <v>14423.89</v>
      </c>
      <c r="K87">
        <v>0</v>
      </c>
      <c r="L87">
        <v>0</v>
      </c>
      <c r="M87" s="150">
        <v>0</v>
      </c>
      <c r="N87" s="150">
        <v>14423.89</v>
      </c>
      <c r="O87" s="150">
        <v>14423.89</v>
      </c>
      <c r="P87" s="1">
        <v>45197</v>
      </c>
      <c r="Q87" s="1">
        <v>45188</v>
      </c>
      <c r="R87" s="1">
        <v>45224</v>
      </c>
      <c r="S87" s="1">
        <v>45224</v>
      </c>
      <c r="T87" s="1">
        <v>45224</v>
      </c>
      <c r="U87" s="1">
        <v>45225</v>
      </c>
      <c r="V87" s="1">
        <v>45225</v>
      </c>
      <c r="W87" t="s">
        <v>561</v>
      </c>
      <c r="X87" t="s">
        <v>1141</v>
      </c>
      <c r="Y87">
        <v>7634</v>
      </c>
      <c r="Z87" t="s">
        <v>1142</v>
      </c>
      <c r="AA87">
        <v>2</v>
      </c>
      <c r="AB87" t="s">
        <v>1129</v>
      </c>
      <c r="AC87" t="s">
        <v>561</v>
      </c>
      <c r="AD87" t="s">
        <v>1130</v>
      </c>
      <c r="AE87" t="s">
        <v>1131</v>
      </c>
      <c r="AF87" t="s">
        <v>1137</v>
      </c>
      <c r="AG87" t="s">
        <v>1138</v>
      </c>
      <c r="AH87" t="s">
        <v>1139</v>
      </c>
    </row>
    <row r="88" spans="1:35">
      <c r="A88">
        <v>19600</v>
      </c>
      <c r="B88" t="s">
        <v>246</v>
      </c>
      <c r="C88" t="s">
        <v>247</v>
      </c>
      <c r="D88" t="s">
        <v>474</v>
      </c>
      <c r="E88" t="s">
        <v>475</v>
      </c>
      <c r="F88" t="s">
        <v>261</v>
      </c>
      <c r="G88" t="s">
        <v>1135</v>
      </c>
      <c r="H88" s="150">
        <v>7500</v>
      </c>
      <c r="I88" s="150">
        <v>7500</v>
      </c>
      <c r="J88" s="150">
        <v>7500</v>
      </c>
      <c r="K88">
        <v>0</v>
      </c>
      <c r="L88">
        <v>0</v>
      </c>
      <c r="M88" s="150">
        <v>0</v>
      </c>
      <c r="N88" s="150">
        <v>7500</v>
      </c>
      <c r="O88" s="150">
        <v>7500</v>
      </c>
      <c r="P88" s="1">
        <v>45229</v>
      </c>
      <c r="Q88" s="1">
        <v>45221</v>
      </c>
      <c r="R88" s="1">
        <v>45229</v>
      </c>
      <c r="S88" s="1">
        <v>45229</v>
      </c>
      <c r="T88" s="1">
        <v>45225</v>
      </c>
      <c r="U88" s="1">
        <v>45225</v>
      </c>
      <c r="V88" s="1">
        <v>45229</v>
      </c>
      <c r="W88" t="s">
        <v>561</v>
      </c>
      <c r="X88" t="s">
        <v>1127</v>
      </c>
      <c r="Z88" t="s">
        <v>1128</v>
      </c>
      <c r="AA88">
        <v>2</v>
      </c>
      <c r="AB88" t="s">
        <v>1129</v>
      </c>
      <c r="AC88" t="s">
        <v>561</v>
      </c>
      <c r="AD88" t="s">
        <v>1130</v>
      </c>
      <c r="AE88" t="s">
        <v>1131</v>
      </c>
      <c r="AF88" t="s">
        <v>1137</v>
      </c>
      <c r="AG88" t="s">
        <v>1138</v>
      </c>
      <c r="AH88" t="s">
        <v>1139</v>
      </c>
      <c r="AI88" t="s">
        <v>252</v>
      </c>
    </row>
    <row r="89" spans="1:35">
      <c r="A89">
        <v>19509</v>
      </c>
      <c r="B89" t="s">
        <v>246</v>
      </c>
      <c r="C89" t="s">
        <v>269</v>
      </c>
      <c r="D89" t="s">
        <v>308</v>
      </c>
      <c r="E89" t="s">
        <v>309</v>
      </c>
      <c r="F89" t="s">
        <v>261</v>
      </c>
      <c r="G89" t="s">
        <v>1135</v>
      </c>
      <c r="H89" s="150">
        <v>15000</v>
      </c>
      <c r="I89" s="150">
        <v>15000</v>
      </c>
      <c r="J89" s="150">
        <v>15000</v>
      </c>
      <c r="K89">
        <v>0</v>
      </c>
      <c r="L89">
        <v>0</v>
      </c>
      <c r="M89" s="150">
        <v>0</v>
      </c>
      <c r="N89" s="150">
        <v>15000</v>
      </c>
      <c r="O89" s="150">
        <v>15000</v>
      </c>
      <c r="P89" s="1">
        <v>45229</v>
      </c>
      <c r="Q89" s="1">
        <v>45220</v>
      </c>
      <c r="R89" s="1">
        <v>45229</v>
      </c>
      <c r="S89" s="1">
        <v>45229</v>
      </c>
      <c r="T89" s="1">
        <v>45229</v>
      </c>
      <c r="U89" s="1">
        <v>45229</v>
      </c>
      <c r="V89" s="1">
        <v>45229</v>
      </c>
      <c r="W89" t="s">
        <v>561</v>
      </c>
      <c r="X89" t="s">
        <v>1127</v>
      </c>
      <c r="Z89" t="s">
        <v>1128</v>
      </c>
      <c r="AA89">
        <v>2</v>
      </c>
      <c r="AB89" t="s">
        <v>1129</v>
      </c>
      <c r="AC89" t="s">
        <v>561</v>
      </c>
      <c r="AD89" t="s">
        <v>1130</v>
      </c>
      <c r="AE89" t="s">
        <v>1131</v>
      </c>
      <c r="AF89" t="s">
        <v>1137</v>
      </c>
      <c r="AG89" t="s">
        <v>1138</v>
      </c>
      <c r="AH89" t="s">
        <v>1139</v>
      </c>
      <c r="AI89" t="s">
        <v>252</v>
      </c>
    </row>
    <row r="90" spans="1:35">
      <c r="A90">
        <v>18092</v>
      </c>
      <c r="B90" t="s">
        <v>246</v>
      </c>
      <c r="C90" t="s">
        <v>247</v>
      </c>
      <c r="D90" t="s">
        <v>505</v>
      </c>
      <c r="E90" t="s">
        <v>450</v>
      </c>
      <c r="F90" t="s">
        <v>1150</v>
      </c>
      <c r="G90" t="s">
        <v>1144</v>
      </c>
      <c r="H90" s="150">
        <v>1750</v>
      </c>
      <c r="I90" s="150">
        <v>1750</v>
      </c>
      <c r="J90" s="150">
        <v>1754.67</v>
      </c>
      <c r="K90">
        <v>0</v>
      </c>
      <c r="L90">
        <v>0</v>
      </c>
      <c r="M90" s="150">
        <v>0</v>
      </c>
      <c r="N90" s="150">
        <v>1754.67</v>
      </c>
      <c r="O90" s="150">
        <v>1754.67</v>
      </c>
      <c r="P90" s="1">
        <v>45182</v>
      </c>
      <c r="Q90" s="1">
        <v>45161</v>
      </c>
      <c r="R90" s="1">
        <v>45229</v>
      </c>
      <c r="S90" s="1">
        <v>45229</v>
      </c>
      <c r="T90" s="1">
        <v>45201</v>
      </c>
      <c r="U90" s="1">
        <v>45202</v>
      </c>
      <c r="V90" s="1">
        <v>45202</v>
      </c>
      <c r="W90" t="s">
        <v>561</v>
      </c>
      <c r="X90" t="s">
        <v>1141</v>
      </c>
      <c r="Y90">
        <v>6588</v>
      </c>
      <c r="Z90" t="s">
        <v>1142</v>
      </c>
      <c r="AA90">
        <v>2</v>
      </c>
      <c r="AB90" t="s">
        <v>1129</v>
      </c>
      <c r="AC90" t="s">
        <v>561</v>
      </c>
      <c r="AD90" t="s">
        <v>1130</v>
      </c>
      <c r="AE90" t="s">
        <v>1131</v>
      </c>
      <c r="AF90" t="s">
        <v>1137</v>
      </c>
      <c r="AG90" t="s">
        <v>1138</v>
      </c>
      <c r="AH90" t="s">
        <v>1139</v>
      </c>
    </row>
    <row r="91" spans="1:35">
      <c r="A91">
        <v>17162</v>
      </c>
      <c r="B91" t="s">
        <v>246</v>
      </c>
      <c r="C91" t="s">
        <v>247</v>
      </c>
      <c r="D91" t="s">
        <v>520</v>
      </c>
      <c r="E91" t="s">
        <v>521</v>
      </c>
      <c r="F91" t="s">
        <v>261</v>
      </c>
      <c r="G91" t="s">
        <v>1148</v>
      </c>
      <c r="H91" s="150">
        <v>4000</v>
      </c>
      <c r="I91" s="150">
        <v>4000</v>
      </c>
      <c r="J91" s="150">
        <v>4039.3</v>
      </c>
      <c r="K91">
        <v>0</v>
      </c>
      <c r="L91">
        <v>0</v>
      </c>
      <c r="M91" s="150">
        <v>0</v>
      </c>
      <c r="N91" s="150">
        <v>4039.3</v>
      </c>
      <c r="O91" s="150">
        <v>4039.3</v>
      </c>
      <c r="P91" s="1">
        <v>45140</v>
      </c>
      <c r="Q91" s="1">
        <v>45129</v>
      </c>
      <c r="R91" s="1">
        <v>45229</v>
      </c>
      <c r="S91" s="1">
        <v>45229</v>
      </c>
      <c r="T91" s="1">
        <v>45194</v>
      </c>
      <c r="U91" s="1">
        <v>45195</v>
      </c>
      <c r="V91" s="1">
        <v>45195</v>
      </c>
      <c r="W91" t="s">
        <v>561</v>
      </c>
      <c r="X91" t="s">
        <v>1141</v>
      </c>
      <c r="Y91">
        <v>6584</v>
      </c>
      <c r="Z91" t="s">
        <v>1142</v>
      </c>
      <c r="AA91">
        <v>2</v>
      </c>
      <c r="AB91" t="s">
        <v>1129</v>
      </c>
      <c r="AC91" t="s">
        <v>561</v>
      </c>
      <c r="AD91" t="s">
        <v>1130</v>
      </c>
      <c r="AE91" t="s">
        <v>1131</v>
      </c>
      <c r="AF91" t="s">
        <v>1137</v>
      </c>
      <c r="AG91" t="s">
        <v>1138</v>
      </c>
      <c r="AH91" t="s">
        <v>1139</v>
      </c>
    </row>
    <row r="92" spans="1:35">
      <c r="A92">
        <v>16734</v>
      </c>
      <c r="B92" t="s">
        <v>246</v>
      </c>
      <c r="C92" t="s">
        <v>247</v>
      </c>
      <c r="D92" t="s">
        <v>348</v>
      </c>
      <c r="E92" t="s">
        <v>349</v>
      </c>
      <c r="F92" t="s">
        <v>261</v>
      </c>
      <c r="G92" t="s">
        <v>1140</v>
      </c>
      <c r="H92" s="150">
        <v>1000</v>
      </c>
      <c r="I92" s="150">
        <v>1000</v>
      </c>
      <c r="J92" s="150">
        <v>1015.8</v>
      </c>
      <c r="K92">
        <v>0</v>
      </c>
      <c r="L92">
        <v>0</v>
      </c>
      <c r="M92" s="150">
        <v>0</v>
      </c>
      <c r="N92" s="150">
        <v>1015.8</v>
      </c>
      <c r="O92" s="150">
        <v>1015.8</v>
      </c>
      <c r="P92" s="1">
        <v>45110</v>
      </c>
      <c r="Q92" s="1">
        <v>45094</v>
      </c>
      <c r="R92" s="1">
        <v>45229</v>
      </c>
      <c r="S92" s="1">
        <v>45229</v>
      </c>
      <c r="T92" s="1">
        <v>45229</v>
      </c>
      <c r="U92" s="1">
        <v>45230</v>
      </c>
      <c r="V92" s="1">
        <v>45230</v>
      </c>
      <c r="W92" t="s">
        <v>561</v>
      </c>
      <c r="X92" t="s">
        <v>1141</v>
      </c>
      <c r="Y92">
        <v>6583</v>
      </c>
      <c r="Z92" t="s">
        <v>1142</v>
      </c>
      <c r="AA92">
        <v>2</v>
      </c>
      <c r="AB92" t="s">
        <v>1129</v>
      </c>
      <c r="AC92" t="s">
        <v>561</v>
      </c>
      <c r="AD92" t="s">
        <v>1130</v>
      </c>
      <c r="AE92" t="s">
        <v>1131</v>
      </c>
      <c r="AF92" t="s">
        <v>1137</v>
      </c>
      <c r="AG92" t="s">
        <v>1138</v>
      </c>
      <c r="AH92" t="s">
        <v>1139</v>
      </c>
    </row>
    <row r="93" spans="1:35">
      <c r="A93">
        <v>16019</v>
      </c>
      <c r="B93" t="s">
        <v>246</v>
      </c>
      <c r="C93" t="s">
        <v>247</v>
      </c>
      <c r="D93" t="s">
        <v>508</v>
      </c>
      <c r="E93" t="s">
        <v>509</v>
      </c>
      <c r="F93" t="s">
        <v>261</v>
      </c>
      <c r="G93" t="s">
        <v>1151</v>
      </c>
      <c r="H93" s="150">
        <v>1500</v>
      </c>
      <c r="I93" s="150">
        <v>1500</v>
      </c>
      <c r="J93" s="150">
        <v>1525.89</v>
      </c>
      <c r="K93">
        <v>0</v>
      </c>
      <c r="L93">
        <v>0</v>
      </c>
      <c r="M93" s="150">
        <v>0</v>
      </c>
      <c r="N93" s="150">
        <v>1525.89</v>
      </c>
      <c r="O93" s="150">
        <v>1525.89</v>
      </c>
      <c r="P93" s="1">
        <v>45057</v>
      </c>
      <c r="Q93" s="1">
        <v>45052</v>
      </c>
      <c r="R93" s="1">
        <v>45229</v>
      </c>
      <c r="S93" s="1">
        <v>45229</v>
      </c>
      <c r="T93" s="1">
        <v>45229</v>
      </c>
      <c r="U93" s="1">
        <v>45230</v>
      </c>
      <c r="V93" s="1">
        <v>45230</v>
      </c>
      <c r="W93" t="s">
        <v>561</v>
      </c>
      <c r="X93" t="s">
        <v>1141</v>
      </c>
      <c r="Y93">
        <v>6577</v>
      </c>
      <c r="Z93" t="s">
        <v>1142</v>
      </c>
      <c r="AA93">
        <v>2</v>
      </c>
      <c r="AB93" t="s">
        <v>1129</v>
      </c>
      <c r="AC93" t="s">
        <v>561</v>
      </c>
      <c r="AD93" t="s">
        <v>1130</v>
      </c>
      <c r="AE93" t="s">
        <v>1131</v>
      </c>
      <c r="AF93" t="s">
        <v>1137</v>
      </c>
      <c r="AG93" t="s">
        <v>1138</v>
      </c>
      <c r="AH93" t="s">
        <v>1139</v>
      </c>
    </row>
    <row r="94" spans="1:35">
      <c r="A94">
        <v>21781</v>
      </c>
      <c r="B94" t="s">
        <v>246</v>
      </c>
      <c r="C94" t="s">
        <v>247</v>
      </c>
      <c r="D94" t="s">
        <v>505</v>
      </c>
      <c r="E94" t="s">
        <v>450</v>
      </c>
      <c r="F94" t="s">
        <v>1150</v>
      </c>
      <c r="G94" t="s">
        <v>1153</v>
      </c>
      <c r="H94" s="150">
        <v>1760.68</v>
      </c>
      <c r="I94" s="150">
        <v>1760.68</v>
      </c>
      <c r="J94" s="150">
        <v>1760.68</v>
      </c>
      <c r="K94">
        <v>0</v>
      </c>
      <c r="L94">
        <v>11.6</v>
      </c>
      <c r="M94" s="150">
        <v>0</v>
      </c>
      <c r="N94" s="150">
        <v>1772.28</v>
      </c>
      <c r="O94" s="150">
        <v>1760.68</v>
      </c>
      <c r="P94" s="1">
        <v>45239</v>
      </c>
      <c r="Q94" s="1">
        <v>45229</v>
      </c>
      <c r="R94" s="1">
        <v>45229</v>
      </c>
      <c r="S94" s="1">
        <v>45229</v>
      </c>
      <c r="T94" s="1">
        <v>45229</v>
      </c>
      <c r="U94" s="1">
        <v>45230</v>
      </c>
      <c r="V94" s="1">
        <v>45239</v>
      </c>
      <c r="W94" t="s">
        <v>561</v>
      </c>
      <c r="X94" t="s">
        <v>1127</v>
      </c>
      <c r="Z94" t="s">
        <v>1142</v>
      </c>
      <c r="AA94">
        <v>2</v>
      </c>
      <c r="AB94" t="s">
        <v>1129</v>
      </c>
      <c r="AC94" t="s">
        <v>561</v>
      </c>
      <c r="AD94" t="s">
        <v>1130</v>
      </c>
      <c r="AE94" t="s">
        <v>1131</v>
      </c>
      <c r="AF94" t="s">
        <v>1137</v>
      </c>
      <c r="AG94" t="s">
        <v>1138</v>
      </c>
      <c r="AH94" t="s">
        <v>1139</v>
      </c>
      <c r="AI94" t="s">
        <v>252</v>
      </c>
    </row>
    <row r="95" spans="1:35">
      <c r="A95">
        <v>22093</v>
      </c>
      <c r="B95" t="s">
        <v>246</v>
      </c>
      <c r="C95" t="s">
        <v>247</v>
      </c>
      <c r="D95" t="s">
        <v>402</v>
      </c>
      <c r="E95" t="s">
        <v>403</v>
      </c>
      <c r="F95" t="s">
        <v>261</v>
      </c>
      <c r="G95" t="s">
        <v>1135</v>
      </c>
      <c r="H95" s="150">
        <v>50000</v>
      </c>
      <c r="I95" s="150">
        <v>50000</v>
      </c>
      <c r="J95" s="150">
        <v>50000</v>
      </c>
      <c r="K95">
        <v>0</v>
      </c>
      <c r="L95">
        <v>0</v>
      </c>
      <c r="M95" s="150">
        <v>0</v>
      </c>
      <c r="N95" s="150">
        <v>50000</v>
      </c>
      <c r="O95" s="150">
        <v>50000</v>
      </c>
      <c r="P95" s="1">
        <v>45265</v>
      </c>
      <c r="Q95" s="1">
        <v>45237</v>
      </c>
      <c r="R95" s="1">
        <v>45237</v>
      </c>
      <c r="S95" s="1">
        <v>45237</v>
      </c>
      <c r="T95" s="1">
        <v>45237</v>
      </c>
      <c r="U95" s="1">
        <v>45237</v>
      </c>
      <c r="V95" s="1">
        <v>45265</v>
      </c>
      <c r="W95" t="s">
        <v>561</v>
      </c>
      <c r="X95" t="s">
        <v>1127</v>
      </c>
      <c r="Z95" t="s">
        <v>1142</v>
      </c>
      <c r="AA95">
        <v>2</v>
      </c>
      <c r="AB95" t="s">
        <v>1129</v>
      </c>
      <c r="AC95" t="s">
        <v>561</v>
      </c>
      <c r="AD95" t="s">
        <v>1130</v>
      </c>
      <c r="AE95" t="s">
        <v>1131</v>
      </c>
      <c r="AF95" t="s">
        <v>1137</v>
      </c>
      <c r="AG95" t="s">
        <v>1138</v>
      </c>
      <c r="AH95" t="s">
        <v>1139</v>
      </c>
      <c r="AI95" t="s">
        <v>252</v>
      </c>
    </row>
    <row r="96" spans="1:35">
      <c r="A96">
        <v>22094</v>
      </c>
      <c r="B96" t="s">
        <v>246</v>
      </c>
      <c r="C96" t="s">
        <v>247</v>
      </c>
      <c r="D96" t="s">
        <v>402</v>
      </c>
      <c r="E96" t="s">
        <v>403</v>
      </c>
      <c r="F96" t="s">
        <v>261</v>
      </c>
      <c r="G96" t="s">
        <v>1135</v>
      </c>
      <c r="H96" s="150">
        <v>4745.12</v>
      </c>
      <c r="I96" s="150">
        <v>4745.12</v>
      </c>
      <c r="J96" s="150">
        <v>4745.12</v>
      </c>
      <c r="K96">
        <v>0</v>
      </c>
      <c r="L96">
        <v>51.47</v>
      </c>
      <c r="M96" s="150">
        <v>0</v>
      </c>
      <c r="N96" s="150">
        <v>4796.59</v>
      </c>
      <c r="O96" s="150">
        <v>4745.12</v>
      </c>
      <c r="P96" s="1">
        <v>45265</v>
      </c>
      <c r="Q96" s="1">
        <v>45237</v>
      </c>
      <c r="R96" s="1">
        <v>45237</v>
      </c>
      <c r="S96" s="1">
        <v>45237</v>
      </c>
      <c r="T96" s="1">
        <v>45239</v>
      </c>
      <c r="U96" s="1">
        <v>45239</v>
      </c>
      <c r="V96" s="1">
        <v>45265</v>
      </c>
      <c r="W96" t="s">
        <v>561</v>
      </c>
      <c r="X96" t="s">
        <v>1127</v>
      </c>
      <c r="Z96" t="s">
        <v>1142</v>
      </c>
      <c r="AA96">
        <v>2</v>
      </c>
      <c r="AB96" t="s">
        <v>1129</v>
      </c>
      <c r="AC96" t="s">
        <v>561</v>
      </c>
      <c r="AD96" t="s">
        <v>1130</v>
      </c>
      <c r="AE96" t="s">
        <v>1131</v>
      </c>
      <c r="AF96" t="s">
        <v>1137</v>
      </c>
      <c r="AG96" t="s">
        <v>1138</v>
      </c>
      <c r="AH96" t="s">
        <v>1139</v>
      </c>
      <c r="AI96" t="s">
        <v>252</v>
      </c>
    </row>
    <row r="97" spans="1:35">
      <c r="A97">
        <v>22095</v>
      </c>
      <c r="B97" t="s">
        <v>246</v>
      </c>
      <c r="C97" t="s">
        <v>247</v>
      </c>
      <c r="D97" t="s">
        <v>402</v>
      </c>
      <c r="E97" t="s">
        <v>403</v>
      </c>
      <c r="F97" t="s">
        <v>261</v>
      </c>
      <c r="G97" t="s">
        <v>1135</v>
      </c>
      <c r="H97" s="150">
        <v>50000</v>
      </c>
      <c r="I97" s="150">
        <v>50000</v>
      </c>
      <c r="J97" s="150">
        <v>50000</v>
      </c>
      <c r="K97">
        <v>0</v>
      </c>
      <c r="L97">
        <v>0</v>
      </c>
      <c r="M97" s="150">
        <v>0</v>
      </c>
      <c r="N97" s="150">
        <v>50000</v>
      </c>
      <c r="O97" s="150">
        <v>50000</v>
      </c>
      <c r="P97" s="1">
        <v>45265</v>
      </c>
      <c r="Q97" s="1">
        <v>45237</v>
      </c>
      <c r="R97" s="1">
        <v>45237</v>
      </c>
      <c r="S97" s="1">
        <v>45237</v>
      </c>
      <c r="T97" s="1">
        <v>45238</v>
      </c>
      <c r="U97" s="1">
        <v>45238</v>
      </c>
      <c r="V97" s="1">
        <v>45265</v>
      </c>
      <c r="W97" t="s">
        <v>561</v>
      </c>
      <c r="X97" t="s">
        <v>1127</v>
      </c>
      <c r="Z97" t="s">
        <v>1142</v>
      </c>
      <c r="AA97">
        <v>2</v>
      </c>
      <c r="AB97" t="s">
        <v>1129</v>
      </c>
      <c r="AC97" t="s">
        <v>561</v>
      </c>
      <c r="AD97" t="s">
        <v>1130</v>
      </c>
      <c r="AE97" t="s">
        <v>1131</v>
      </c>
      <c r="AF97" t="s">
        <v>1137</v>
      </c>
      <c r="AG97" t="s">
        <v>1138</v>
      </c>
      <c r="AH97" t="s">
        <v>1139</v>
      </c>
      <c r="AI97" t="s">
        <v>252</v>
      </c>
    </row>
    <row r="98" spans="1:35">
      <c r="A98">
        <v>21756</v>
      </c>
      <c r="B98" t="s">
        <v>246</v>
      </c>
      <c r="C98" t="s">
        <v>269</v>
      </c>
      <c r="D98" t="s">
        <v>308</v>
      </c>
      <c r="E98" t="s">
        <v>309</v>
      </c>
      <c r="F98" t="s">
        <v>261</v>
      </c>
      <c r="G98" t="s">
        <v>1143</v>
      </c>
      <c r="H98" s="150">
        <v>11921.45</v>
      </c>
      <c r="I98" s="150">
        <v>11921.45</v>
      </c>
      <c r="J98" s="150">
        <v>11921.45</v>
      </c>
      <c r="K98">
        <v>0</v>
      </c>
      <c r="L98">
        <v>0</v>
      </c>
      <c r="M98" s="150">
        <v>0</v>
      </c>
      <c r="N98" s="150">
        <v>11921.45</v>
      </c>
      <c r="O98" s="150">
        <v>11921.45</v>
      </c>
      <c r="P98" s="1">
        <v>45238</v>
      </c>
      <c r="Q98" s="1">
        <v>45238</v>
      </c>
      <c r="R98" s="1">
        <v>45240</v>
      </c>
      <c r="S98" s="1">
        <v>45240</v>
      </c>
      <c r="T98" s="1">
        <v>45239</v>
      </c>
      <c r="U98" s="1">
        <v>45240</v>
      </c>
      <c r="V98" s="1">
        <v>45240</v>
      </c>
      <c r="W98" t="s">
        <v>561</v>
      </c>
      <c r="X98" t="s">
        <v>1141</v>
      </c>
      <c r="Y98">
        <v>9849</v>
      </c>
      <c r="Z98" t="s">
        <v>1128</v>
      </c>
      <c r="AA98">
        <v>2</v>
      </c>
      <c r="AB98" t="s">
        <v>1129</v>
      </c>
      <c r="AC98" t="s">
        <v>561</v>
      </c>
      <c r="AD98" t="s">
        <v>1147</v>
      </c>
      <c r="AE98" t="s">
        <v>1131</v>
      </c>
      <c r="AF98" t="s">
        <v>1137</v>
      </c>
      <c r="AG98" t="s">
        <v>1138</v>
      </c>
      <c r="AH98" t="s">
        <v>1139</v>
      </c>
    </row>
    <row r="99" spans="1:35">
      <c r="A99">
        <v>21757</v>
      </c>
      <c r="B99" t="s">
        <v>246</v>
      </c>
      <c r="C99" t="s">
        <v>269</v>
      </c>
      <c r="D99" t="s">
        <v>308</v>
      </c>
      <c r="E99" t="s">
        <v>309</v>
      </c>
      <c r="F99" t="s">
        <v>261</v>
      </c>
      <c r="G99" t="s">
        <v>1143</v>
      </c>
      <c r="H99" s="150">
        <v>11921.44</v>
      </c>
      <c r="I99" s="150">
        <v>11921.44</v>
      </c>
      <c r="J99" s="150">
        <v>11921.44</v>
      </c>
      <c r="K99">
        <v>0</v>
      </c>
      <c r="L99">
        <v>0</v>
      </c>
      <c r="M99" s="150">
        <v>0</v>
      </c>
      <c r="N99" s="150">
        <v>11921.44</v>
      </c>
      <c r="O99" s="150">
        <v>11921.44</v>
      </c>
      <c r="P99" s="1">
        <v>45238</v>
      </c>
      <c r="Q99" s="1">
        <v>45238</v>
      </c>
      <c r="R99" s="1">
        <v>45240</v>
      </c>
      <c r="S99" s="1">
        <v>45240</v>
      </c>
      <c r="T99" s="1">
        <v>45240</v>
      </c>
      <c r="U99" s="1">
        <v>45243</v>
      </c>
      <c r="V99" s="1">
        <v>45243</v>
      </c>
      <c r="W99" t="s">
        <v>561</v>
      </c>
      <c r="X99" t="s">
        <v>1141</v>
      </c>
      <c r="Y99">
        <v>9850</v>
      </c>
      <c r="Z99" t="s">
        <v>1128</v>
      </c>
      <c r="AA99">
        <v>2</v>
      </c>
      <c r="AB99" t="s">
        <v>1129</v>
      </c>
      <c r="AC99" t="s">
        <v>561</v>
      </c>
      <c r="AD99" t="s">
        <v>1147</v>
      </c>
      <c r="AE99" t="s">
        <v>1131</v>
      </c>
      <c r="AF99" t="s">
        <v>1137</v>
      </c>
      <c r="AG99" t="s">
        <v>1138</v>
      </c>
      <c r="AH99" t="s">
        <v>1139</v>
      </c>
    </row>
    <row r="100" spans="1:35">
      <c r="A100">
        <v>16062</v>
      </c>
      <c r="B100" t="s">
        <v>246</v>
      </c>
      <c r="C100" t="s">
        <v>247</v>
      </c>
      <c r="D100" t="s">
        <v>262</v>
      </c>
      <c r="E100" t="s">
        <v>263</v>
      </c>
      <c r="F100" t="s">
        <v>261</v>
      </c>
      <c r="G100" t="s">
        <v>1154</v>
      </c>
      <c r="H100" s="150">
        <v>5000</v>
      </c>
      <c r="I100" s="150">
        <v>5000</v>
      </c>
      <c r="J100" s="150">
        <v>5103.71</v>
      </c>
      <c r="K100">
        <v>0</v>
      </c>
      <c r="L100">
        <v>0</v>
      </c>
      <c r="M100" s="150">
        <v>0</v>
      </c>
      <c r="N100" s="150">
        <v>5103.71</v>
      </c>
      <c r="O100" s="150">
        <v>5103.71</v>
      </c>
      <c r="P100" s="1">
        <v>45063</v>
      </c>
      <c r="Q100" s="1">
        <v>45052</v>
      </c>
      <c r="R100" s="1">
        <v>45240</v>
      </c>
      <c r="S100" s="1">
        <v>45240</v>
      </c>
      <c r="T100" s="1">
        <v>45233</v>
      </c>
      <c r="U100" s="1">
        <v>45236</v>
      </c>
      <c r="V100" s="1">
        <v>45236</v>
      </c>
      <c r="W100" t="s">
        <v>561</v>
      </c>
      <c r="X100" t="s">
        <v>1141</v>
      </c>
      <c r="Y100">
        <v>7793</v>
      </c>
      <c r="Z100" t="s">
        <v>1142</v>
      </c>
      <c r="AA100">
        <v>2</v>
      </c>
      <c r="AB100" t="s">
        <v>1129</v>
      </c>
      <c r="AC100" t="s">
        <v>561</v>
      </c>
      <c r="AD100" t="s">
        <v>1130</v>
      </c>
      <c r="AE100" t="s">
        <v>1131</v>
      </c>
      <c r="AF100" t="s">
        <v>1137</v>
      </c>
      <c r="AG100" t="s">
        <v>1138</v>
      </c>
      <c r="AH100" t="s">
        <v>1139</v>
      </c>
    </row>
    <row r="101" spans="1:35">
      <c r="A101">
        <v>16163</v>
      </c>
      <c r="B101" t="s">
        <v>246</v>
      </c>
      <c r="C101" t="s">
        <v>269</v>
      </c>
      <c r="D101" t="s">
        <v>285</v>
      </c>
      <c r="E101" t="s">
        <v>286</v>
      </c>
      <c r="F101" t="s">
        <v>261</v>
      </c>
      <c r="G101" t="s">
        <v>1149</v>
      </c>
      <c r="H101" s="150">
        <v>1290</v>
      </c>
      <c r="I101" s="150">
        <v>1290</v>
      </c>
      <c r="J101" s="150">
        <v>1316.76</v>
      </c>
      <c r="K101">
        <v>0</v>
      </c>
      <c r="L101">
        <v>0</v>
      </c>
      <c r="M101" s="150">
        <v>0</v>
      </c>
      <c r="N101" s="150">
        <v>1316.76</v>
      </c>
      <c r="O101" s="150">
        <v>1316.76</v>
      </c>
      <c r="P101" s="1">
        <v>45063</v>
      </c>
      <c r="Q101" s="1">
        <v>45054</v>
      </c>
      <c r="R101" s="1">
        <v>45240</v>
      </c>
      <c r="S101" s="1">
        <v>45240</v>
      </c>
      <c r="T101" s="1">
        <v>45240</v>
      </c>
      <c r="U101" s="1">
        <v>45243</v>
      </c>
      <c r="V101" s="1">
        <v>45243</v>
      </c>
      <c r="W101" t="s">
        <v>561</v>
      </c>
      <c r="X101" t="s">
        <v>1141</v>
      </c>
      <c r="Y101">
        <v>7794</v>
      </c>
      <c r="Z101" t="s">
        <v>1142</v>
      </c>
      <c r="AA101">
        <v>2</v>
      </c>
      <c r="AB101" t="s">
        <v>1129</v>
      </c>
      <c r="AC101" t="s">
        <v>561</v>
      </c>
      <c r="AD101" t="s">
        <v>1130</v>
      </c>
      <c r="AE101" t="s">
        <v>1131</v>
      </c>
      <c r="AF101" t="s">
        <v>1137</v>
      </c>
      <c r="AG101" t="s">
        <v>1138</v>
      </c>
      <c r="AH101" t="s">
        <v>1139</v>
      </c>
    </row>
    <row r="102" spans="1:35">
      <c r="A102">
        <v>16103</v>
      </c>
      <c r="B102" t="s">
        <v>246</v>
      </c>
      <c r="C102" t="s">
        <v>247</v>
      </c>
      <c r="D102" t="s">
        <v>262</v>
      </c>
      <c r="E102" t="s">
        <v>263</v>
      </c>
      <c r="F102" t="s">
        <v>261</v>
      </c>
      <c r="G102" t="s">
        <v>1155</v>
      </c>
      <c r="H102" s="150">
        <v>2500</v>
      </c>
      <c r="I102" s="150">
        <v>2500</v>
      </c>
      <c r="J102" s="150">
        <v>2551.85</v>
      </c>
      <c r="K102">
        <v>0</v>
      </c>
      <c r="L102">
        <v>0</v>
      </c>
      <c r="M102" s="150">
        <v>0</v>
      </c>
      <c r="N102" s="150">
        <v>2551.85</v>
      </c>
      <c r="O102" s="150">
        <v>2551.85</v>
      </c>
      <c r="P102" s="1">
        <v>45063</v>
      </c>
      <c r="Q102" s="1">
        <v>45052</v>
      </c>
      <c r="R102" s="1">
        <v>45240</v>
      </c>
      <c r="S102" s="1">
        <v>45240</v>
      </c>
      <c r="T102" s="1">
        <v>45233</v>
      </c>
      <c r="U102" s="1">
        <v>45236</v>
      </c>
      <c r="V102" s="1">
        <v>45236</v>
      </c>
      <c r="W102" t="s">
        <v>561</v>
      </c>
      <c r="X102" t="s">
        <v>1141</v>
      </c>
      <c r="Y102">
        <v>7792</v>
      </c>
      <c r="Z102" t="s">
        <v>1142</v>
      </c>
      <c r="AA102">
        <v>2</v>
      </c>
      <c r="AB102" t="s">
        <v>1129</v>
      </c>
      <c r="AC102" t="s">
        <v>561</v>
      </c>
      <c r="AD102" t="s">
        <v>1130</v>
      </c>
      <c r="AE102" t="s">
        <v>1131</v>
      </c>
      <c r="AF102" t="s">
        <v>1137</v>
      </c>
      <c r="AG102" t="s">
        <v>1138</v>
      </c>
      <c r="AH102" t="s">
        <v>1139</v>
      </c>
    </row>
    <row r="103" spans="1:35">
      <c r="A103">
        <v>16069</v>
      </c>
      <c r="B103" t="s">
        <v>246</v>
      </c>
      <c r="C103" t="s">
        <v>247</v>
      </c>
      <c r="D103" t="s">
        <v>265</v>
      </c>
      <c r="E103" t="s">
        <v>266</v>
      </c>
      <c r="F103" t="s">
        <v>261</v>
      </c>
      <c r="G103" t="s">
        <v>1149</v>
      </c>
      <c r="H103" s="150">
        <v>2400</v>
      </c>
      <c r="I103" s="150">
        <v>2400</v>
      </c>
      <c r="J103" s="150">
        <v>2449.7800000000002</v>
      </c>
      <c r="K103">
        <v>0</v>
      </c>
      <c r="L103">
        <v>0</v>
      </c>
      <c r="M103" s="150">
        <v>0</v>
      </c>
      <c r="N103" s="150">
        <v>2449.7800000000002</v>
      </c>
      <c r="O103" s="150">
        <v>2449.7800000000002</v>
      </c>
      <c r="P103" s="1">
        <v>45056</v>
      </c>
      <c r="Q103" s="1">
        <v>45052</v>
      </c>
      <c r="R103" s="1">
        <v>45240</v>
      </c>
      <c r="S103" s="1">
        <v>45240</v>
      </c>
      <c r="T103" s="1">
        <v>45240</v>
      </c>
      <c r="U103" s="1">
        <v>45243</v>
      </c>
      <c r="V103" s="1">
        <v>45243</v>
      </c>
      <c r="W103" t="s">
        <v>561</v>
      </c>
      <c r="X103" t="s">
        <v>1141</v>
      </c>
      <c r="Y103">
        <v>7791</v>
      </c>
      <c r="Z103" t="s">
        <v>1142</v>
      </c>
      <c r="AA103">
        <v>2</v>
      </c>
      <c r="AB103" t="s">
        <v>1129</v>
      </c>
      <c r="AC103" t="s">
        <v>561</v>
      </c>
      <c r="AD103" t="s">
        <v>1130</v>
      </c>
      <c r="AE103" t="s">
        <v>1131</v>
      </c>
      <c r="AF103" t="s">
        <v>1137</v>
      </c>
      <c r="AG103" t="s">
        <v>1138</v>
      </c>
      <c r="AH103" t="s">
        <v>1139</v>
      </c>
    </row>
    <row r="104" spans="1:35">
      <c r="A104">
        <v>16593</v>
      </c>
      <c r="B104" t="s">
        <v>246</v>
      </c>
      <c r="C104" t="s">
        <v>247</v>
      </c>
      <c r="D104" t="s">
        <v>485</v>
      </c>
      <c r="E104" t="s">
        <v>486</v>
      </c>
      <c r="F104" t="s">
        <v>261</v>
      </c>
      <c r="G104" t="s">
        <v>1155</v>
      </c>
      <c r="H104" s="150">
        <v>1000</v>
      </c>
      <c r="I104" s="150">
        <v>1000</v>
      </c>
      <c r="J104" s="150">
        <v>1020.74</v>
      </c>
      <c r="K104">
        <v>0</v>
      </c>
      <c r="L104">
        <v>0</v>
      </c>
      <c r="M104" s="150">
        <v>0</v>
      </c>
      <c r="N104" s="150">
        <v>1020.74</v>
      </c>
      <c r="O104" s="150">
        <v>1020.74</v>
      </c>
      <c r="P104" s="1">
        <v>45083</v>
      </c>
      <c r="Q104" s="1">
        <v>45062</v>
      </c>
      <c r="R104" s="1">
        <v>45240</v>
      </c>
      <c r="S104" s="1">
        <v>45240</v>
      </c>
      <c r="T104" s="1">
        <v>45240</v>
      </c>
      <c r="U104" s="1">
        <v>45243</v>
      </c>
      <c r="V104" s="1">
        <v>45243</v>
      </c>
      <c r="W104" t="s">
        <v>561</v>
      </c>
      <c r="X104" t="s">
        <v>1141</v>
      </c>
      <c r="Y104">
        <v>7796</v>
      </c>
      <c r="Z104" t="s">
        <v>1142</v>
      </c>
      <c r="AA104">
        <v>2</v>
      </c>
      <c r="AB104" t="s">
        <v>1129</v>
      </c>
      <c r="AC104" t="s">
        <v>561</v>
      </c>
      <c r="AD104" t="s">
        <v>1130</v>
      </c>
      <c r="AE104" t="s">
        <v>1131</v>
      </c>
      <c r="AF104" t="s">
        <v>1137</v>
      </c>
      <c r="AG104" t="s">
        <v>1138</v>
      </c>
      <c r="AH104" t="s">
        <v>1139</v>
      </c>
    </row>
    <row r="105" spans="1:35">
      <c r="A105">
        <v>17578</v>
      </c>
      <c r="B105" t="s">
        <v>246</v>
      </c>
      <c r="C105" t="s">
        <v>247</v>
      </c>
      <c r="D105" t="s">
        <v>443</v>
      </c>
      <c r="E105" t="s">
        <v>444</v>
      </c>
      <c r="F105" t="s">
        <v>261</v>
      </c>
      <c r="G105" t="s">
        <v>1148</v>
      </c>
      <c r="H105" s="150">
        <v>20000</v>
      </c>
      <c r="I105" s="150">
        <v>20000</v>
      </c>
      <c r="J105" s="150">
        <v>20122.060000000001</v>
      </c>
      <c r="K105">
        <v>0</v>
      </c>
      <c r="L105">
        <v>0</v>
      </c>
      <c r="M105" s="150">
        <v>0</v>
      </c>
      <c r="N105" s="150">
        <v>20122.060000000001</v>
      </c>
      <c r="O105" s="150">
        <v>20122.060000000001</v>
      </c>
      <c r="P105" s="1">
        <v>45173</v>
      </c>
      <c r="Q105" s="1">
        <v>45168</v>
      </c>
      <c r="R105" s="1">
        <v>45240</v>
      </c>
      <c r="S105" s="1">
        <v>45240</v>
      </c>
      <c r="T105" s="1">
        <v>45239</v>
      </c>
      <c r="U105" s="1">
        <v>45240</v>
      </c>
      <c r="V105" s="1">
        <v>45240</v>
      </c>
      <c r="W105" t="s">
        <v>561</v>
      </c>
      <c r="X105" t="s">
        <v>1141</v>
      </c>
      <c r="Y105">
        <v>7801</v>
      </c>
      <c r="Z105" t="s">
        <v>1142</v>
      </c>
      <c r="AA105">
        <v>2</v>
      </c>
      <c r="AB105" t="s">
        <v>1129</v>
      </c>
      <c r="AC105" t="s">
        <v>561</v>
      </c>
      <c r="AD105" t="s">
        <v>1130</v>
      </c>
      <c r="AE105" t="s">
        <v>1131</v>
      </c>
      <c r="AF105" t="s">
        <v>1137</v>
      </c>
      <c r="AG105" t="s">
        <v>1138</v>
      </c>
      <c r="AH105" t="s">
        <v>1139</v>
      </c>
    </row>
    <row r="106" spans="1:35">
      <c r="A106">
        <v>17319</v>
      </c>
      <c r="B106" t="s">
        <v>246</v>
      </c>
      <c r="C106" t="s">
        <v>247</v>
      </c>
      <c r="D106" t="s">
        <v>471</v>
      </c>
      <c r="E106" t="s">
        <v>472</v>
      </c>
      <c r="F106" t="s">
        <v>261</v>
      </c>
      <c r="G106" t="s">
        <v>1148</v>
      </c>
      <c r="H106" s="150">
        <v>1000</v>
      </c>
      <c r="I106" s="150">
        <v>1000</v>
      </c>
      <c r="J106" s="150">
        <v>1006.1</v>
      </c>
      <c r="K106">
        <v>0</v>
      </c>
      <c r="L106">
        <v>0</v>
      </c>
      <c r="M106" s="150">
        <v>0</v>
      </c>
      <c r="N106" s="150">
        <v>1006.1</v>
      </c>
      <c r="O106" s="150">
        <v>1006.1</v>
      </c>
      <c r="P106" s="1">
        <v>45154</v>
      </c>
      <c r="Q106" s="1">
        <v>45145</v>
      </c>
      <c r="R106" s="1">
        <v>45240</v>
      </c>
      <c r="S106" s="1">
        <v>45240</v>
      </c>
      <c r="T106" s="1">
        <v>45240</v>
      </c>
      <c r="U106" s="1">
        <v>45243</v>
      </c>
      <c r="V106" s="1">
        <v>45243</v>
      </c>
      <c r="W106" t="s">
        <v>561</v>
      </c>
      <c r="X106" t="s">
        <v>1141</v>
      </c>
      <c r="Y106">
        <v>7800</v>
      </c>
      <c r="Z106" t="s">
        <v>1142</v>
      </c>
      <c r="AA106">
        <v>2</v>
      </c>
      <c r="AB106" t="s">
        <v>1129</v>
      </c>
      <c r="AC106" t="s">
        <v>561</v>
      </c>
      <c r="AD106" t="s">
        <v>1130</v>
      </c>
      <c r="AE106" t="s">
        <v>1131</v>
      </c>
      <c r="AF106" t="s">
        <v>1137</v>
      </c>
      <c r="AG106" t="s">
        <v>1138</v>
      </c>
      <c r="AH106" t="s">
        <v>1139</v>
      </c>
    </row>
    <row r="107" spans="1:35">
      <c r="A107">
        <v>17245</v>
      </c>
      <c r="B107" t="s">
        <v>246</v>
      </c>
      <c r="C107" t="s">
        <v>269</v>
      </c>
      <c r="D107" t="s">
        <v>282</v>
      </c>
      <c r="E107" t="s">
        <v>283</v>
      </c>
      <c r="F107" t="s">
        <v>261</v>
      </c>
      <c r="G107" t="s">
        <v>1143</v>
      </c>
      <c r="H107" s="150">
        <v>10000</v>
      </c>
      <c r="I107" s="150">
        <v>10000</v>
      </c>
      <c r="J107" s="150">
        <v>10061.030000000001</v>
      </c>
      <c r="K107">
        <v>0</v>
      </c>
      <c r="L107">
        <v>0</v>
      </c>
      <c r="M107" s="150">
        <v>0</v>
      </c>
      <c r="N107" s="150">
        <v>10061.030000000001</v>
      </c>
      <c r="O107" s="150">
        <v>10061.030000000001</v>
      </c>
      <c r="P107" s="1">
        <v>45148</v>
      </c>
      <c r="Q107" s="1">
        <v>45140</v>
      </c>
      <c r="R107" s="1">
        <v>45240</v>
      </c>
      <c r="S107" s="1">
        <v>45240</v>
      </c>
      <c r="T107" s="1">
        <v>45238</v>
      </c>
      <c r="U107" s="1">
        <v>45239</v>
      </c>
      <c r="V107" s="1">
        <v>45239</v>
      </c>
      <c r="W107" t="s">
        <v>561</v>
      </c>
      <c r="X107" t="s">
        <v>1141</v>
      </c>
      <c r="Y107">
        <v>7799</v>
      </c>
      <c r="Z107" t="s">
        <v>1142</v>
      </c>
      <c r="AA107">
        <v>2</v>
      </c>
      <c r="AB107" t="s">
        <v>1129</v>
      </c>
      <c r="AC107" t="s">
        <v>561</v>
      </c>
      <c r="AD107" t="s">
        <v>1130</v>
      </c>
      <c r="AE107" t="s">
        <v>1131</v>
      </c>
      <c r="AF107" t="s">
        <v>1137</v>
      </c>
      <c r="AG107" t="s">
        <v>1138</v>
      </c>
      <c r="AH107" t="s">
        <v>1139</v>
      </c>
    </row>
    <row r="108" spans="1:35">
      <c r="A108">
        <v>20748</v>
      </c>
      <c r="B108" t="s">
        <v>246</v>
      </c>
      <c r="C108" t="s">
        <v>269</v>
      </c>
      <c r="D108" t="s">
        <v>308</v>
      </c>
      <c r="E108" t="s">
        <v>309</v>
      </c>
      <c r="F108" t="s">
        <v>261</v>
      </c>
      <c r="G108" t="s">
        <v>1153</v>
      </c>
      <c r="H108" s="150">
        <v>15000</v>
      </c>
      <c r="I108" s="150">
        <v>15000</v>
      </c>
      <c r="J108" s="150">
        <v>15000</v>
      </c>
      <c r="K108">
        <v>0</v>
      </c>
      <c r="L108">
        <v>0</v>
      </c>
      <c r="M108" s="150">
        <v>0</v>
      </c>
      <c r="N108" s="150">
        <v>15000</v>
      </c>
      <c r="O108" s="150">
        <v>15000</v>
      </c>
      <c r="P108" s="1">
        <v>45237</v>
      </c>
      <c r="Q108" s="1">
        <v>45237</v>
      </c>
      <c r="R108" s="1">
        <v>45245</v>
      </c>
      <c r="S108" s="1">
        <v>45245</v>
      </c>
      <c r="T108" s="1">
        <v>45243</v>
      </c>
      <c r="U108" s="1">
        <v>45244</v>
      </c>
      <c r="V108" s="1">
        <v>45244</v>
      </c>
      <c r="W108" t="s">
        <v>561</v>
      </c>
      <c r="X108" t="s">
        <v>1141</v>
      </c>
      <c r="Y108">
        <v>8849</v>
      </c>
      <c r="Z108" t="s">
        <v>1142</v>
      </c>
      <c r="AA108">
        <v>2</v>
      </c>
      <c r="AB108" t="s">
        <v>1129</v>
      </c>
      <c r="AC108" t="s">
        <v>561</v>
      </c>
      <c r="AD108" t="s">
        <v>1130</v>
      </c>
      <c r="AE108" t="s">
        <v>1131</v>
      </c>
      <c r="AF108" t="s">
        <v>1137</v>
      </c>
      <c r="AG108" t="s">
        <v>1138</v>
      </c>
      <c r="AH108" t="s">
        <v>1139</v>
      </c>
    </row>
    <row r="109" spans="1:35">
      <c r="A109">
        <v>20749</v>
      </c>
      <c r="B109" t="s">
        <v>246</v>
      </c>
      <c r="C109" t="s">
        <v>269</v>
      </c>
      <c r="D109" t="s">
        <v>308</v>
      </c>
      <c r="E109" t="s">
        <v>309</v>
      </c>
      <c r="F109" t="s">
        <v>261</v>
      </c>
      <c r="G109" t="s">
        <v>1153</v>
      </c>
      <c r="H109" s="150">
        <v>15000</v>
      </c>
      <c r="I109" s="150">
        <v>15000</v>
      </c>
      <c r="J109" s="150">
        <v>15000</v>
      </c>
      <c r="K109">
        <v>0</v>
      </c>
      <c r="L109">
        <v>0</v>
      </c>
      <c r="M109" s="150">
        <v>0</v>
      </c>
      <c r="N109" s="150">
        <v>15000</v>
      </c>
      <c r="O109" s="150">
        <v>15000</v>
      </c>
      <c r="P109" s="1">
        <v>45237</v>
      </c>
      <c r="Q109" s="1">
        <v>45237</v>
      </c>
      <c r="R109" s="1">
        <v>45245</v>
      </c>
      <c r="S109" s="1">
        <v>45245</v>
      </c>
      <c r="T109" s="1">
        <v>45244</v>
      </c>
      <c r="U109" s="1">
        <v>45246</v>
      </c>
      <c r="V109" s="1">
        <v>45246</v>
      </c>
      <c r="W109" t="s">
        <v>561</v>
      </c>
      <c r="X109" t="s">
        <v>1141</v>
      </c>
      <c r="Y109">
        <v>8850</v>
      </c>
      <c r="Z109" t="s">
        <v>1142</v>
      </c>
      <c r="AA109">
        <v>2</v>
      </c>
      <c r="AB109" t="s">
        <v>1129</v>
      </c>
      <c r="AC109" t="s">
        <v>561</v>
      </c>
      <c r="AD109" t="s">
        <v>1130</v>
      </c>
      <c r="AE109" t="s">
        <v>1131</v>
      </c>
      <c r="AF109" t="s">
        <v>1137</v>
      </c>
      <c r="AG109" t="s">
        <v>1138</v>
      </c>
      <c r="AH109" t="s">
        <v>1139</v>
      </c>
    </row>
    <row r="110" spans="1:35">
      <c r="A110">
        <v>16270</v>
      </c>
      <c r="B110" t="s">
        <v>246</v>
      </c>
      <c r="C110" t="s">
        <v>247</v>
      </c>
      <c r="D110" t="s">
        <v>502</v>
      </c>
      <c r="E110" t="s">
        <v>503</v>
      </c>
      <c r="F110" t="s">
        <v>261</v>
      </c>
      <c r="G110" t="s">
        <v>1155</v>
      </c>
      <c r="H110" s="150">
        <v>3000</v>
      </c>
      <c r="I110" s="150">
        <v>3000</v>
      </c>
      <c r="J110" s="150">
        <v>3062.22</v>
      </c>
      <c r="K110">
        <v>0</v>
      </c>
      <c r="L110">
        <v>0</v>
      </c>
      <c r="M110" s="150">
        <v>0</v>
      </c>
      <c r="N110" s="150">
        <v>3062.22</v>
      </c>
      <c r="O110" s="150">
        <v>3062.22</v>
      </c>
      <c r="P110" s="1">
        <v>45077</v>
      </c>
      <c r="Q110" s="1">
        <v>45062</v>
      </c>
      <c r="R110" s="1">
        <v>45245</v>
      </c>
      <c r="S110" s="1">
        <v>45245</v>
      </c>
      <c r="T110" s="1">
        <v>45237</v>
      </c>
      <c r="U110" s="1">
        <v>45238</v>
      </c>
      <c r="V110" s="1">
        <v>45238</v>
      </c>
      <c r="W110" t="s">
        <v>561</v>
      </c>
      <c r="X110" t="s">
        <v>1141</v>
      </c>
      <c r="Y110">
        <v>7795</v>
      </c>
      <c r="Z110" t="s">
        <v>1142</v>
      </c>
      <c r="AA110">
        <v>2</v>
      </c>
      <c r="AB110" t="s">
        <v>1129</v>
      </c>
      <c r="AC110" t="s">
        <v>561</v>
      </c>
      <c r="AD110" t="s">
        <v>1130</v>
      </c>
      <c r="AE110" t="s">
        <v>1131</v>
      </c>
      <c r="AF110" t="s">
        <v>1137</v>
      </c>
      <c r="AG110" t="s">
        <v>1138</v>
      </c>
      <c r="AH110" t="s">
        <v>1139</v>
      </c>
    </row>
    <row r="111" spans="1:35">
      <c r="A111">
        <v>20750</v>
      </c>
      <c r="B111" t="s">
        <v>246</v>
      </c>
      <c r="C111" t="s">
        <v>269</v>
      </c>
      <c r="D111" t="s">
        <v>308</v>
      </c>
      <c r="E111" t="s">
        <v>309</v>
      </c>
      <c r="F111" t="s">
        <v>261</v>
      </c>
      <c r="G111" t="s">
        <v>1153</v>
      </c>
      <c r="H111" s="150">
        <v>15000</v>
      </c>
      <c r="I111" s="150">
        <v>15000</v>
      </c>
      <c r="J111" s="150">
        <v>15000</v>
      </c>
      <c r="K111">
        <v>0</v>
      </c>
      <c r="L111">
        <v>0</v>
      </c>
      <c r="M111" s="150">
        <v>0</v>
      </c>
      <c r="N111" s="150">
        <v>15000</v>
      </c>
      <c r="O111" s="150">
        <v>15000</v>
      </c>
      <c r="P111" s="1">
        <v>45237</v>
      </c>
      <c r="Q111" s="1">
        <v>45237</v>
      </c>
      <c r="R111" s="1">
        <v>45250</v>
      </c>
      <c r="S111" s="1">
        <v>45250</v>
      </c>
      <c r="T111" s="1">
        <v>45251</v>
      </c>
      <c r="U111" s="1">
        <v>45252</v>
      </c>
      <c r="V111" s="1">
        <v>45252</v>
      </c>
      <c r="W111" t="s">
        <v>561</v>
      </c>
      <c r="X111" t="s">
        <v>1141</v>
      </c>
      <c r="Y111">
        <v>8851</v>
      </c>
      <c r="Z111" t="s">
        <v>1142</v>
      </c>
      <c r="AA111">
        <v>2</v>
      </c>
      <c r="AB111" t="s">
        <v>1129</v>
      </c>
      <c r="AC111" t="s">
        <v>561</v>
      </c>
      <c r="AD111" t="s">
        <v>1130</v>
      </c>
      <c r="AE111" t="s">
        <v>1131</v>
      </c>
      <c r="AF111" t="s">
        <v>1137</v>
      </c>
      <c r="AG111" t="s">
        <v>1138</v>
      </c>
      <c r="AH111" t="s">
        <v>1139</v>
      </c>
    </row>
    <row r="112" spans="1:35">
      <c r="A112">
        <v>20751</v>
      </c>
      <c r="B112" t="s">
        <v>246</v>
      </c>
      <c r="C112" t="s">
        <v>269</v>
      </c>
      <c r="D112" t="s">
        <v>308</v>
      </c>
      <c r="E112" t="s">
        <v>309</v>
      </c>
      <c r="F112" t="s">
        <v>261</v>
      </c>
      <c r="G112" t="s">
        <v>1153</v>
      </c>
      <c r="H112" s="150">
        <v>15000</v>
      </c>
      <c r="I112" s="150">
        <v>15000</v>
      </c>
      <c r="J112" s="150">
        <v>15000</v>
      </c>
      <c r="K112">
        <v>0</v>
      </c>
      <c r="L112">
        <v>0</v>
      </c>
      <c r="M112" s="150">
        <v>0</v>
      </c>
      <c r="N112" s="150">
        <v>15000</v>
      </c>
      <c r="O112" s="150">
        <v>15000</v>
      </c>
      <c r="P112" s="1">
        <v>45237</v>
      </c>
      <c r="Q112" s="1">
        <v>45237</v>
      </c>
      <c r="R112" s="1">
        <v>45250</v>
      </c>
      <c r="S112" s="1">
        <v>45250</v>
      </c>
      <c r="T112" s="1">
        <v>45246</v>
      </c>
      <c r="U112" s="1">
        <v>45247</v>
      </c>
      <c r="V112" s="1">
        <v>45247</v>
      </c>
      <c r="W112" t="s">
        <v>561</v>
      </c>
      <c r="X112" t="s">
        <v>1141</v>
      </c>
      <c r="Y112">
        <v>8852</v>
      </c>
      <c r="Z112" t="s">
        <v>1142</v>
      </c>
      <c r="AA112">
        <v>2</v>
      </c>
      <c r="AB112" t="s">
        <v>1129</v>
      </c>
      <c r="AC112" t="s">
        <v>561</v>
      </c>
      <c r="AD112" t="s">
        <v>1130</v>
      </c>
      <c r="AE112" t="s">
        <v>1131</v>
      </c>
      <c r="AF112" t="s">
        <v>1137</v>
      </c>
      <c r="AG112" t="s">
        <v>1138</v>
      </c>
      <c r="AH112" t="s">
        <v>1139</v>
      </c>
    </row>
    <row r="113" spans="1:35">
      <c r="A113">
        <v>19440</v>
      </c>
      <c r="B113" t="s">
        <v>246</v>
      </c>
      <c r="C113" t="s">
        <v>269</v>
      </c>
      <c r="D113" t="s">
        <v>288</v>
      </c>
      <c r="E113" t="s">
        <v>289</v>
      </c>
      <c r="F113" t="s">
        <v>261</v>
      </c>
      <c r="G113" t="s">
        <v>1143</v>
      </c>
      <c r="H113" s="150">
        <v>2500</v>
      </c>
      <c r="I113" s="150">
        <v>2500</v>
      </c>
      <c r="J113" s="150">
        <v>2508.56</v>
      </c>
      <c r="K113">
        <v>0</v>
      </c>
      <c r="L113">
        <v>0</v>
      </c>
      <c r="M113" s="150">
        <v>0</v>
      </c>
      <c r="N113" s="150">
        <v>2508.56</v>
      </c>
      <c r="O113" s="150">
        <v>2508.56</v>
      </c>
      <c r="P113" s="1">
        <v>45218</v>
      </c>
      <c r="Q113" s="1">
        <v>45211</v>
      </c>
      <c r="R113" s="1">
        <v>45250</v>
      </c>
      <c r="S113" s="1">
        <v>45250</v>
      </c>
      <c r="T113" s="1">
        <v>45251</v>
      </c>
      <c r="U113" s="1">
        <v>45252</v>
      </c>
      <c r="V113" s="1">
        <v>45252</v>
      </c>
      <c r="W113" t="s">
        <v>561</v>
      </c>
      <c r="X113" t="s">
        <v>1141</v>
      </c>
      <c r="Y113">
        <v>8846</v>
      </c>
      <c r="Z113" t="s">
        <v>1142</v>
      </c>
      <c r="AA113">
        <v>2</v>
      </c>
      <c r="AB113" t="s">
        <v>1129</v>
      </c>
      <c r="AC113" t="s">
        <v>561</v>
      </c>
      <c r="AD113" t="s">
        <v>1130</v>
      </c>
      <c r="AE113" t="s">
        <v>1131</v>
      </c>
      <c r="AF113" t="s">
        <v>1137</v>
      </c>
      <c r="AG113" t="s">
        <v>1138</v>
      </c>
      <c r="AH113" t="s">
        <v>1139</v>
      </c>
    </row>
    <row r="114" spans="1:35">
      <c r="A114">
        <v>18116</v>
      </c>
      <c r="B114" t="s">
        <v>246</v>
      </c>
      <c r="C114" t="s">
        <v>247</v>
      </c>
      <c r="D114" t="s">
        <v>461</v>
      </c>
      <c r="E114" t="s">
        <v>462</v>
      </c>
      <c r="F114" t="s">
        <v>261</v>
      </c>
      <c r="G114" t="s">
        <v>1144</v>
      </c>
      <c r="H114" s="150">
        <v>3000</v>
      </c>
      <c r="I114" s="150">
        <v>3000</v>
      </c>
      <c r="J114" s="150">
        <v>3015.26</v>
      </c>
      <c r="K114">
        <v>0</v>
      </c>
      <c r="L114">
        <v>0</v>
      </c>
      <c r="M114" s="150">
        <v>0</v>
      </c>
      <c r="N114" s="150">
        <v>3015.26</v>
      </c>
      <c r="O114" s="150">
        <v>3015.26</v>
      </c>
      <c r="P114" s="1">
        <v>45190</v>
      </c>
      <c r="Q114" s="1">
        <v>45172</v>
      </c>
      <c r="R114" s="1">
        <v>45250</v>
      </c>
      <c r="S114" s="1">
        <v>45250</v>
      </c>
      <c r="T114" s="1">
        <v>45250</v>
      </c>
      <c r="U114" s="1">
        <v>45251</v>
      </c>
      <c r="V114" s="1">
        <v>45251</v>
      </c>
      <c r="W114" t="s">
        <v>561</v>
      </c>
      <c r="X114" t="s">
        <v>1141</v>
      </c>
      <c r="Y114">
        <v>7803</v>
      </c>
      <c r="Z114" t="s">
        <v>1142</v>
      </c>
      <c r="AA114">
        <v>2</v>
      </c>
      <c r="AB114" t="s">
        <v>1129</v>
      </c>
      <c r="AC114" t="s">
        <v>561</v>
      </c>
      <c r="AD114" t="s">
        <v>1130</v>
      </c>
      <c r="AE114" t="s">
        <v>1131</v>
      </c>
      <c r="AF114" t="s">
        <v>1137</v>
      </c>
      <c r="AG114" t="s">
        <v>1138</v>
      </c>
      <c r="AH114" t="s">
        <v>1139</v>
      </c>
    </row>
    <row r="115" spans="1:35">
      <c r="A115">
        <v>21929</v>
      </c>
      <c r="B115" t="s">
        <v>246</v>
      </c>
      <c r="C115" t="s">
        <v>247</v>
      </c>
      <c r="D115" t="s">
        <v>382</v>
      </c>
      <c r="E115" t="s">
        <v>383</v>
      </c>
      <c r="F115" t="s">
        <v>261</v>
      </c>
      <c r="G115" t="s">
        <v>1144</v>
      </c>
      <c r="H115" s="150">
        <v>10000</v>
      </c>
      <c r="I115" s="150">
        <v>10000</v>
      </c>
      <c r="J115" s="150">
        <v>10050.879999999999</v>
      </c>
      <c r="K115">
        <v>0</v>
      </c>
      <c r="L115">
        <v>0</v>
      </c>
      <c r="M115" s="150">
        <v>0</v>
      </c>
      <c r="N115" s="150">
        <v>10050.879999999999</v>
      </c>
      <c r="O115" s="150">
        <v>10050.879999999999</v>
      </c>
      <c r="P115" s="1">
        <v>45247</v>
      </c>
      <c r="Q115" s="1">
        <v>45186</v>
      </c>
      <c r="R115" s="1">
        <v>45250</v>
      </c>
      <c r="S115" s="1">
        <v>45250</v>
      </c>
      <c r="T115" s="1">
        <v>45251</v>
      </c>
      <c r="U115" s="1">
        <v>45252</v>
      </c>
      <c r="V115" s="1">
        <v>45252</v>
      </c>
      <c r="W115" t="s">
        <v>561</v>
      </c>
      <c r="X115" t="s">
        <v>1141</v>
      </c>
      <c r="Y115">
        <v>9985</v>
      </c>
      <c r="Z115" t="s">
        <v>1142</v>
      </c>
      <c r="AA115">
        <v>2</v>
      </c>
      <c r="AB115" t="s">
        <v>1129</v>
      </c>
      <c r="AC115" t="s">
        <v>561</v>
      </c>
      <c r="AD115" t="s">
        <v>1130</v>
      </c>
      <c r="AE115" t="s">
        <v>1131</v>
      </c>
      <c r="AF115" t="s">
        <v>1137</v>
      </c>
      <c r="AG115" t="s">
        <v>1138</v>
      </c>
      <c r="AH115" t="s">
        <v>1139</v>
      </c>
    </row>
    <row r="116" spans="1:35">
      <c r="A116">
        <v>21944</v>
      </c>
      <c r="B116" t="s">
        <v>246</v>
      </c>
      <c r="C116" t="s">
        <v>247</v>
      </c>
      <c r="D116" t="s">
        <v>402</v>
      </c>
      <c r="E116" t="s">
        <v>403</v>
      </c>
      <c r="F116" t="s">
        <v>261</v>
      </c>
      <c r="G116" t="s">
        <v>1143</v>
      </c>
      <c r="H116" s="150">
        <v>5017.12</v>
      </c>
      <c r="I116" s="150">
        <v>5017.12</v>
      </c>
      <c r="J116" s="150">
        <v>5017.12</v>
      </c>
      <c r="K116">
        <v>0</v>
      </c>
      <c r="L116">
        <v>0</v>
      </c>
      <c r="M116" s="150">
        <v>0</v>
      </c>
      <c r="N116" s="150">
        <v>5017.12</v>
      </c>
      <c r="O116" s="150">
        <v>5017.12</v>
      </c>
      <c r="P116" s="1">
        <v>45252</v>
      </c>
      <c r="Q116" s="1">
        <v>45252</v>
      </c>
      <c r="R116" s="1">
        <v>45254</v>
      </c>
      <c r="S116" s="1">
        <v>45254</v>
      </c>
      <c r="T116" s="1">
        <v>45254</v>
      </c>
      <c r="U116" s="1">
        <v>45257</v>
      </c>
      <c r="V116" s="1">
        <v>45257</v>
      </c>
      <c r="W116" t="s">
        <v>561</v>
      </c>
      <c r="X116" t="s">
        <v>1141</v>
      </c>
      <c r="Y116">
        <v>10007</v>
      </c>
      <c r="Z116" t="s">
        <v>1142</v>
      </c>
      <c r="AA116">
        <v>2</v>
      </c>
      <c r="AB116" t="s">
        <v>1129</v>
      </c>
      <c r="AC116" t="s">
        <v>561</v>
      </c>
      <c r="AD116" t="s">
        <v>1130</v>
      </c>
      <c r="AE116" t="s">
        <v>1131</v>
      </c>
      <c r="AF116" t="s">
        <v>1137</v>
      </c>
      <c r="AG116" t="s">
        <v>1138</v>
      </c>
      <c r="AH116" t="s">
        <v>1139</v>
      </c>
    </row>
    <row r="117" spans="1:35">
      <c r="A117">
        <v>21845</v>
      </c>
      <c r="B117" t="s">
        <v>246</v>
      </c>
      <c r="C117" t="s">
        <v>247</v>
      </c>
      <c r="D117" t="s">
        <v>513</v>
      </c>
      <c r="E117" t="s">
        <v>514</v>
      </c>
      <c r="F117" t="s">
        <v>261</v>
      </c>
      <c r="G117" t="s">
        <v>1135</v>
      </c>
      <c r="H117" s="150">
        <v>17500</v>
      </c>
      <c r="I117" s="150">
        <v>17500</v>
      </c>
      <c r="J117" s="150">
        <v>17500</v>
      </c>
      <c r="K117">
        <v>0</v>
      </c>
      <c r="L117">
        <v>0</v>
      </c>
      <c r="M117" s="150">
        <v>0</v>
      </c>
      <c r="N117" s="150">
        <v>17500</v>
      </c>
      <c r="O117" s="150">
        <v>17500</v>
      </c>
      <c r="P117" s="1">
        <v>45259</v>
      </c>
      <c r="Q117" s="1">
        <v>45240</v>
      </c>
      <c r="R117" s="1">
        <v>45255</v>
      </c>
      <c r="S117" s="1">
        <v>45255</v>
      </c>
      <c r="T117" s="1">
        <v>45254</v>
      </c>
      <c r="U117" s="1">
        <v>45254</v>
      </c>
      <c r="V117" s="1">
        <v>45260</v>
      </c>
      <c r="W117" t="s">
        <v>561</v>
      </c>
      <c r="X117" t="s">
        <v>1127</v>
      </c>
      <c r="Z117" t="s">
        <v>1128</v>
      </c>
      <c r="AA117">
        <v>2</v>
      </c>
      <c r="AB117" t="s">
        <v>1129</v>
      </c>
      <c r="AC117" t="s">
        <v>561</v>
      </c>
      <c r="AD117" t="s">
        <v>1130</v>
      </c>
      <c r="AE117" t="s">
        <v>1131</v>
      </c>
      <c r="AF117" t="s">
        <v>1137</v>
      </c>
      <c r="AG117" t="s">
        <v>1138</v>
      </c>
      <c r="AH117" t="s">
        <v>1139</v>
      </c>
      <c r="AI117" t="s">
        <v>252</v>
      </c>
    </row>
    <row r="118" spans="1:35">
      <c r="A118">
        <v>20752</v>
      </c>
      <c r="B118" t="s">
        <v>246</v>
      </c>
      <c r="C118" t="s">
        <v>269</v>
      </c>
      <c r="D118" t="s">
        <v>308</v>
      </c>
      <c r="E118" t="s">
        <v>309</v>
      </c>
      <c r="F118" t="s">
        <v>261</v>
      </c>
      <c r="G118" t="s">
        <v>1153</v>
      </c>
      <c r="H118" s="150">
        <v>15000</v>
      </c>
      <c r="I118" s="150">
        <v>15000</v>
      </c>
      <c r="J118" s="150">
        <v>15000</v>
      </c>
      <c r="K118">
        <v>0</v>
      </c>
      <c r="L118">
        <v>0</v>
      </c>
      <c r="M118" s="150">
        <v>0</v>
      </c>
      <c r="N118" s="150">
        <v>15000</v>
      </c>
      <c r="O118" s="150">
        <v>15000</v>
      </c>
      <c r="P118" s="1">
        <v>45237</v>
      </c>
      <c r="Q118" s="1">
        <v>45237</v>
      </c>
      <c r="R118" s="1">
        <v>45255</v>
      </c>
      <c r="S118" s="1">
        <v>45255</v>
      </c>
      <c r="T118" s="1">
        <v>45253</v>
      </c>
      <c r="U118" s="1">
        <v>45254</v>
      </c>
      <c r="V118" s="1">
        <v>45254</v>
      </c>
      <c r="W118" t="s">
        <v>561</v>
      </c>
      <c r="X118" t="s">
        <v>1141</v>
      </c>
      <c r="Y118">
        <v>8853</v>
      </c>
      <c r="Z118" t="s">
        <v>1142</v>
      </c>
      <c r="AA118">
        <v>2</v>
      </c>
      <c r="AB118" t="s">
        <v>1129</v>
      </c>
      <c r="AC118" t="s">
        <v>561</v>
      </c>
      <c r="AD118" t="s">
        <v>1130</v>
      </c>
      <c r="AE118" t="s">
        <v>1131</v>
      </c>
      <c r="AF118" t="s">
        <v>1137</v>
      </c>
      <c r="AG118" t="s">
        <v>1138</v>
      </c>
      <c r="AH118" t="s">
        <v>1139</v>
      </c>
    </row>
    <row r="119" spans="1:35">
      <c r="A119">
        <v>20753</v>
      </c>
      <c r="B119" t="s">
        <v>246</v>
      </c>
      <c r="C119" t="s">
        <v>269</v>
      </c>
      <c r="D119" t="s">
        <v>308</v>
      </c>
      <c r="E119" t="s">
        <v>309</v>
      </c>
      <c r="F119" t="s">
        <v>261</v>
      </c>
      <c r="G119" t="s">
        <v>1153</v>
      </c>
      <c r="H119" s="150">
        <v>15000</v>
      </c>
      <c r="I119" s="150">
        <v>15000</v>
      </c>
      <c r="J119" s="150">
        <v>15000</v>
      </c>
      <c r="K119">
        <v>0</v>
      </c>
      <c r="L119">
        <v>0</v>
      </c>
      <c r="M119" s="150">
        <v>0</v>
      </c>
      <c r="N119" s="150">
        <v>15000</v>
      </c>
      <c r="O119" s="150">
        <v>15000</v>
      </c>
      <c r="P119" s="1">
        <v>45237</v>
      </c>
      <c r="Q119" s="1">
        <v>45237</v>
      </c>
      <c r="R119" s="1">
        <v>45255</v>
      </c>
      <c r="S119" s="1">
        <v>45255</v>
      </c>
      <c r="T119" s="1">
        <v>45254</v>
      </c>
      <c r="U119" s="1">
        <v>45257</v>
      </c>
      <c r="V119" s="1">
        <v>45257</v>
      </c>
      <c r="W119" t="s">
        <v>561</v>
      </c>
      <c r="X119" t="s">
        <v>1141</v>
      </c>
      <c r="Y119">
        <v>8854</v>
      </c>
      <c r="Z119" t="s">
        <v>1142</v>
      </c>
      <c r="AA119">
        <v>2</v>
      </c>
      <c r="AB119" t="s">
        <v>1129</v>
      </c>
      <c r="AC119" t="s">
        <v>561</v>
      </c>
      <c r="AD119" t="s">
        <v>1130</v>
      </c>
      <c r="AE119" t="s">
        <v>1131</v>
      </c>
      <c r="AF119" t="s">
        <v>1137</v>
      </c>
      <c r="AG119" t="s">
        <v>1138</v>
      </c>
      <c r="AH119" t="s">
        <v>1139</v>
      </c>
    </row>
    <row r="120" spans="1:35">
      <c r="A120">
        <v>19248</v>
      </c>
      <c r="B120" t="s">
        <v>246</v>
      </c>
      <c r="C120" t="s">
        <v>247</v>
      </c>
      <c r="D120" t="s">
        <v>368</v>
      </c>
      <c r="E120" t="s">
        <v>369</v>
      </c>
      <c r="F120" t="s">
        <v>261</v>
      </c>
      <c r="G120" t="s">
        <v>1143</v>
      </c>
      <c r="H120" s="150">
        <v>23000</v>
      </c>
      <c r="I120" s="150">
        <v>23000</v>
      </c>
      <c r="J120" s="150">
        <v>23117.03</v>
      </c>
      <c r="K120">
        <v>0</v>
      </c>
      <c r="L120">
        <v>0</v>
      </c>
      <c r="M120" s="150">
        <v>0</v>
      </c>
      <c r="N120" s="150">
        <v>23117.03</v>
      </c>
      <c r="O120" s="150">
        <v>23117.03</v>
      </c>
      <c r="P120" s="1">
        <v>45197</v>
      </c>
      <c r="Q120" s="1">
        <v>45188</v>
      </c>
      <c r="R120" s="1">
        <v>45255</v>
      </c>
      <c r="S120" s="1">
        <v>45255</v>
      </c>
      <c r="T120" s="1">
        <v>45257</v>
      </c>
      <c r="U120" s="1">
        <v>45258</v>
      </c>
      <c r="V120" s="1">
        <v>45258</v>
      </c>
      <c r="W120" t="s">
        <v>561</v>
      </c>
      <c r="X120" t="s">
        <v>1141</v>
      </c>
      <c r="Y120">
        <v>7805</v>
      </c>
      <c r="Z120" t="s">
        <v>1142</v>
      </c>
      <c r="AA120">
        <v>2</v>
      </c>
      <c r="AB120" t="s">
        <v>1129</v>
      </c>
      <c r="AC120" t="s">
        <v>561</v>
      </c>
      <c r="AD120" t="s">
        <v>1130</v>
      </c>
      <c r="AE120" t="s">
        <v>1131</v>
      </c>
      <c r="AF120" t="s">
        <v>1137</v>
      </c>
      <c r="AG120" t="s">
        <v>1138</v>
      </c>
      <c r="AH120" t="s">
        <v>1139</v>
      </c>
    </row>
    <row r="121" spans="1:35">
      <c r="A121">
        <v>19601</v>
      </c>
      <c r="B121" t="s">
        <v>246</v>
      </c>
      <c r="C121" t="s">
        <v>247</v>
      </c>
      <c r="D121" t="s">
        <v>474</v>
      </c>
      <c r="E121" t="s">
        <v>475</v>
      </c>
      <c r="F121" t="s">
        <v>261</v>
      </c>
      <c r="G121" t="s">
        <v>1143</v>
      </c>
      <c r="H121" s="150">
        <v>297031.43</v>
      </c>
      <c r="I121" s="150">
        <v>297031.43</v>
      </c>
      <c r="J121" s="150">
        <v>297031.43</v>
      </c>
      <c r="K121">
        <v>0</v>
      </c>
      <c r="L121">
        <v>0</v>
      </c>
      <c r="M121" s="150">
        <v>0</v>
      </c>
      <c r="N121" s="150">
        <v>297031.43</v>
      </c>
      <c r="O121" s="150">
        <v>297031.43</v>
      </c>
      <c r="P121" s="1">
        <v>45229</v>
      </c>
      <c r="Q121" s="1">
        <v>45221</v>
      </c>
      <c r="R121" s="1">
        <v>45260</v>
      </c>
      <c r="S121" s="1">
        <v>45260</v>
      </c>
      <c r="T121" s="1">
        <v>45258</v>
      </c>
      <c r="U121" s="1">
        <v>45258</v>
      </c>
      <c r="V121" s="1">
        <v>45260</v>
      </c>
      <c r="W121" t="s">
        <v>561</v>
      </c>
      <c r="X121" t="s">
        <v>1127</v>
      </c>
      <c r="Z121" t="s">
        <v>1128</v>
      </c>
      <c r="AA121">
        <v>2</v>
      </c>
      <c r="AB121" t="s">
        <v>1129</v>
      </c>
      <c r="AC121" t="s">
        <v>561</v>
      </c>
      <c r="AD121" t="s">
        <v>1130</v>
      </c>
      <c r="AE121" t="s">
        <v>1131</v>
      </c>
      <c r="AF121" t="s">
        <v>1137</v>
      </c>
      <c r="AG121" t="s">
        <v>1138</v>
      </c>
      <c r="AH121" t="s">
        <v>1139</v>
      </c>
      <c r="AI121" t="s">
        <v>252</v>
      </c>
    </row>
    <row r="122" spans="1:35">
      <c r="A122">
        <v>16735</v>
      </c>
      <c r="B122" t="s">
        <v>246</v>
      </c>
      <c r="C122" t="s">
        <v>247</v>
      </c>
      <c r="D122" t="s">
        <v>348</v>
      </c>
      <c r="E122" t="s">
        <v>349</v>
      </c>
      <c r="F122" t="s">
        <v>261</v>
      </c>
      <c r="G122" t="s">
        <v>1145</v>
      </c>
      <c r="H122" s="150">
        <v>1000</v>
      </c>
      <c r="I122" s="150">
        <v>1000</v>
      </c>
      <c r="J122" s="150">
        <v>1019.28</v>
      </c>
      <c r="K122">
        <v>0</v>
      </c>
      <c r="L122">
        <v>0</v>
      </c>
      <c r="M122" s="150">
        <v>0</v>
      </c>
      <c r="N122" s="150">
        <v>1019.28</v>
      </c>
      <c r="O122" s="150">
        <v>1019.28</v>
      </c>
      <c r="P122" s="1">
        <v>45110</v>
      </c>
      <c r="Q122" s="1">
        <v>45094</v>
      </c>
      <c r="R122" s="1">
        <v>45260</v>
      </c>
      <c r="S122" s="1">
        <v>45260</v>
      </c>
      <c r="T122" s="1">
        <v>45260</v>
      </c>
      <c r="U122" s="1">
        <v>45261</v>
      </c>
      <c r="V122" s="1">
        <v>45261</v>
      </c>
      <c r="W122" t="s">
        <v>561</v>
      </c>
      <c r="X122" t="s">
        <v>1141</v>
      </c>
      <c r="Y122">
        <v>7797</v>
      </c>
      <c r="Z122" t="s">
        <v>1142</v>
      </c>
      <c r="AA122">
        <v>2</v>
      </c>
      <c r="AB122" t="s">
        <v>1129</v>
      </c>
      <c r="AC122" t="s">
        <v>561</v>
      </c>
      <c r="AD122" t="s">
        <v>1130</v>
      </c>
      <c r="AE122" t="s">
        <v>1131</v>
      </c>
      <c r="AF122" t="s">
        <v>1137</v>
      </c>
      <c r="AG122" t="s">
        <v>1138</v>
      </c>
      <c r="AH122" t="s">
        <v>1139</v>
      </c>
    </row>
    <row r="123" spans="1:35">
      <c r="A123">
        <v>17163</v>
      </c>
      <c r="B123" t="s">
        <v>246</v>
      </c>
      <c r="C123" t="s">
        <v>247</v>
      </c>
      <c r="D123" t="s">
        <v>520</v>
      </c>
      <c r="E123" t="s">
        <v>521</v>
      </c>
      <c r="F123" t="s">
        <v>261</v>
      </c>
      <c r="G123" t="s">
        <v>1140</v>
      </c>
      <c r="H123" s="150">
        <v>4000</v>
      </c>
      <c r="I123" s="150">
        <v>4000</v>
      </c>
      <c r="J123" s="150">
        <v>4053.13</v>
      </c>
      <c r="K123">
        <v>0</v>
      </c>
      <c r="L123">
        <v>0</v>
      </c>
      <c r="M123" s="150">
        <v>0</v>
      </c>
      <c r="N123" s="150">
        <v>4053.13</v>
      </c>
      <c r="O123" s="150">
        <v>4053.13</v>
      </c>
      <c r="P123" s="1">
        <v>45140</v>
      </c>
      <c r="Q123" s="1">
        <v>45129</v>
      </c>
      <c r="R123" s="1">
        <v>45260</v>
      </c>
      <c r="S123" s="1">
        <v>45260</v>
      </c>
      <c r="T123" s="1">
        <v>45257</v>
      </c>
      <c r="U123" s="1">
        <v>45258</v>
      </c>
      <c r="V123" s="1">
        <v>45258</v>
      </c>
      <c r="W123" t="s">
        <v>561</v>
      </c>
      <c r="X123" t="s">
        <v>1141</v>
      </c>
      <c r="Y123">
        <v>7798</v>
      </c>
      <c r="Z123" t="s">
        <v>1142</v>
      </c>
      <c r="AA123">
        <v>2</v>
      </c>
      <c r="AB123" t="s">
        <v>1129</v>
      </c>
      <c r="AC123" t="s">
        <v>561</v>
      </c>
      <c r="AD123" t="s">
        <v>1130</v>
      </c>
      <c r="AE123" t="s">
        <v>1131</v>
      </c>
      <c r="AF123" t="s">
        <v>1137</v>
      </c>
      <c r="AG123" t="s">
        <v>1138</v>
      </c>
      <c r="AH123" t="s">
        <v>1139</v>
      </c>
    </row>
    <row r="124" spans="1:35">
      <c r="A124">
        <v>16020</v>
      </c>
      <c r="B124" t="s">
        <v>246</v>
      </c>
      <c r="C124" t="s">
        <v>247</v>
      </c>
      <c r="D124" t="s">
        <v>508</v>
      </c>
      <c r="E124" t="s">
        <v>509</v>
      </c>
      <c r="F124" t="s">
        <v>261</v>
      </c>
      <c r="G124" t="s">
        <v>1152</v>
      </c>
      <c r="H124" s="150">
        <v>1500</v>
      </c>
      <c r="I124" s="150">
        <v>1500</v>
      </c>
      <c r="J124" s="150">
        <v>1531.11</v>
      </c>
      <c r="K124">
        <v>0</v>
      </c>
      <c r="L124">
        <v>0</v>
      </c>
      <c r="M124" s="150">
        <v>0</v>
      </c>
      <c r="N124" s="150">
        <v>1531.11</v>
      </c>
      <c r="O124" s="150">
        <v>1531.11</v>
      </c>
      <c r="P124" s="1">
        <v>45057</v>
      </c>
      <c r="Q124" s="1">
        <v>45052</v>
      </c>
      <c r="R124" s="1">
        <v>45260</v>
      </c>
      <c r="S124" s="1">
        <v>45260</v>
      </c>
      <c r="T124" s="1">
        <v>45260</v>
      </c>
      <c r="U124" s="1">
        <v>45261</v>
      </c>
      <c r="V124" s="1">
        <v>45261</v>
      </c>
      <c r="W124" t="s">
        <v>561</v>
      </c>
      <c r="X124" t="s">
        <v>1141</v>
      </c>
      <c r="Y124">
        <v>7790</v>
      </c>
      <c r="Z124" t="s">
        <v>1142</v>
      </c>
      <c r="AA124">
        <v>2</v>
      </c>
      <c r="AB124" t="s">
        <v>1129</v>
      </c>
      <c r="AC124" t="s">
        <v>561</v>
      </c>
      <c r="AD124" t="s">
        <v>1130</v>
      </c>
      <c r="AE124" t="s">
        <v>1131</v>
      </c>
      <c r="AF124" t="s">
        <v>1137</v>
      </c>
      <c r="AG124" t="s">
        <v>1138</v>
      </c>
      <c r="AH124" t="s">
        <v>1139</v>
      </c>
    </row>
    <row r="125" spans="1:35">
      <c r="A125">
        <v>21764</v>
      </c>
      <c r="B125" t="s">
        <v>246</v>
      </c>
      <c r="C125" t="s">
        <v>247</v>
      </c>
      <c r="D125" t="s">
        <v>505</v>
      </c>
      <c r="E125" t="s">
        <v>450</v>
      </c>
      <c r="F125" t="s">
        <v>1150</v>
      </c>
      <c r="G125" t="s">
        <v>1148</v>
      </c>
      <c r="H125" s="150">
        <v>1750</v>
      </c>
      <c r="I125" s="150">
        <v>1750</v>
      </c>
      <c r="J125" s="150">
        <v>1760.68</v>
      </c>
      <c r="K125">
        <v>0</v>
      </c>
      <c r="L125">
        <v>0</v>
      </c>
      <c r="M125" s="150">
        <v>0</v>
      </c>
      <c r="N125" s="150">
        <v>1760.68</v>
      </c>
      <c r="O125" s="150">
        <v>1760.68</v>
      </c>
      <c r="P125" s="1">
        <v>45238</v>
      </c>
      <c r="Q125" s="1">
        <v>45161</v>
      </c>
      <c r="R125" s="1">
        <v>45260</v>
      </c>
      <c r="S125" s="1">
        <v>45260</v>
      </c>
      <c r="T125" s="1">
        <v>45260</v>
      </c>
      <c r="U125" s="1">
        <v>45261</v>
      </c>
      <c r="V125" s="1">
        <v>45261</v>
      </c>
      <c r="W125" t="s">
        <v>561</v>
      </c>
      <c r="X125" t="s">
        <v>1141</v>
      </c>
      <c r="Y125">
        <v>9854</v>
      </c>
      <c r="Z125" t="s">
        <v>1142</v>
      </c>
      <c r="AA125">
        <v>2</v>
      </c>
      <c r="AB125" t="s">
        <v>1129</v>
      </c>
      <c r="AC125" t="s">
        <v>561</v>
      </c>
      <c r="AD125" t="s">
        <v>1130</v>
      </c>
      <c r="AE125" t="s">
        <v>1131</v>
      </c>
      <c r="AF125" t="s">
        <v>1137</v>
      </c>
      <c r="AG125" t="s">
        <v>1138</v>
      </c>
      <c r="AH125" t="s">
        <v>1139</v>
      </c>
    </row>
    <row r="126" spans="1:35">
      <c r="A126">
        <v>21922</v>
      </c>
      <c r="B126" t="s">
        <v>246</v>
      </c>
      <c r="C126" t="s">
        <v>269</v>
      </c>
      <c r="D126" t="s">
        <v>327</v>
      </c>
      <c r="E126" t="s">
        <v>328</v>
      </c>
      <c r="F126" t="s">
        <v>261</v>
      </c>
      <c r="G126" t="s">
        <v>1145</v>
      </c>
      <c r="H126" s="150">
        <v>1080</v>
      </c>
      <c r="I126" s="150">
        <v>1080</v>
      </c>
      <c r="J126" s="150">
        <v>1085.5</v>
      </c>
      <c r="K126">
        <v>0</v>
      </c>
      <c r="L126">
        <v>0</v>
      </c>
      <c r="M126" s="150">
        <v>0</v>
      </c>
      <c r="N126" s="150">
        <v>1085.5</v>
      </c>
      <c r="O126" s="150">
        <v>1085.5</v>
      </c>
      <c r="P126" s="1">
        <v>45246</v>
      </c>
      <c r="Q126" s="1">
        <v>45197</v>
      </c>
      <c r="R126" s="1">
        <v>45260</v>
      </c>
      <c r="S126" s="1">
        <v>45260</v>
      </c>
      <c r="T126" s="1">
        <v>45250</v>
      </c>
      <c r="U126" s="1">
        <v>45251</v>
      </c>
      <c r="V126" s="1">
        <v>45251</v>
      </c>
      <c r="W126" t="s">
        <v>561</v>
      </c>
      <c r="X126" t="s">
        <v>1141</v>
      </c>
      <c r="Y126">
        <v>9864</v>
      </c>
      <c r="Z126" t="s">
        <v>1142</v>
      </c>
      <c r="AA126">
        <v>2</v>
      </c>
      <c r="AB126" t="s">
        <v>1129</v>
      </c>
      <c r="AC126" t="s">
        <v>561</v>
      </c>
      <c r="AD126" t="s">
        <v>1130</v>
      </c>
      <c r="AE126" t="s">
        <v>1131</v>
      </c>
      <c r="AF126" t="s">
        <v>1137</v>
      </c>
      <c r="AG126" t="s">
        <v>1138</v>
      </c>
      <c r="AH126" t="s">
        <v>1139</v>
      </c>
    </row>
    <row r="127" spans="1:35">
      <c r="A127">
        <v>16050</v>
      </c>
      <c r="B127" t="s">
        <v>246</v>
      </c>
      <c r="C127" t="s">
        <v>247</v>
      </c>
      <c r="D127" t="s">
        <v>265</v>
      </c>
      <c r="E127" t="s">
        <v>266</v>
      </c>
      <c r="F127" t="s">
        <v>261</v>
      </c>
      <c r="G127" t="s">
        <v>1156</v>
      </c>
      <c r="H127" s="150">
        <v>20000</v>
      </c>
      <c r="I127" s="150">
        <v>20000</v>
      </c>
      <c r="J127" s="150">
        <v>20455.16</v>
      </c>
      <c r="K127">
        <v>0</v>
      </c>
      <c r="L127">
        <v>0</v>
      </c>
      <c r="M127" s="150">
        <v>0</v>
      </c>
      <c r="N127" s="150">
        <v>20455.16</v>
      </c>
      <c r="O127" s="150">
        <v>20455.16</v>
      </c>
      <c r="P127" s="1">
        <v>45056</v>
      </c>
      <c r="Q127" s="1">
        <v>45052</v>
      </c>
      <c r="R127" s="1">
        <v>45270</v>
      </c>
      <c r="S127" s="1">
        <v>45270</v>
      </c>
      <c r="T127" s="1">
        <v>45265</v>
      </c>
      <c r="U127" s="1">
        <v>45266</v>
      </c>
      <c r="V127" s="1">
        <v>45266</v>
      </c>
      <c r="W127" t="s">
        <v>561</v>
      </c>
      <c r="X127" t="s">
        <v>1141</v>
      </c>
      <c r="Y127">
        <v>9967</v>
      </c>
      <c r="Z127" t="s">
        <v>1142</v>
      </c>
      <c r="AA127">
        <v>2</v>
      </c>
      <c r="AB127" t="s">
        <v>1129</v>
      </c>
      <c r="AC127" t="s">
        <v>561</v>
      </c>
      <c r="AD127" t="s">
        <v>1130</v>
      </c>
      <c r="AE127" t="s">
        <v>1131</v>
      </c>
      <c r="AF127" t="s">
        <v>1137</v>
      </c>
      <c r="AG127" t="s">
        <v>1138</v>
      </c>
      <c r="AH127" t="s">
        <v>1139</v>
      </c>
    </row>
    <row r="128" spans="1:35">
      <c r="A128">
        <v>16104</v>
      </c>
      <c r="B128" t="s">
        <v>246</v>
      </c>
      <c r="C128" t="s">
        <v>247</v>
      </c>
      <c r="D128" t="s">
        <v>262</v>
      </c>
      <c r="E128" t="s">
        <v>263</v>
      </c>
      <c r="F128" t="s">
        <v>261</v>
      </c>
      <c r="G128" t="s">
        <v>1157</v>
      </c>
      <c r="H128" s="150">
        <v>2500</v>
      </c>
      <c r="I128" s="150">
        <v>2500</v>
      </c>
      <c r="J128" s="150">
        <v>2556.89</v>
      </c>
      <c r="K128">
        <v>0</v>
      </c>
      <c r="L128">
        <v>0</v>
      </c>
      <c r="M128" s="150">
        <v>0</v>
      </c>
      <c r="N128" s="150">
        <v>2556.89</v>
      </c>
      <c r="O128" s="150">
        <v>2556.89</v>
      </c>
      <c r="P128" s="1">
        <v>45063</v>
      </c>
      <c r="Q128" s="1">
        <v>45052</v>
      </c>
      <c r="R128" s="1">
        <v>45270</v>
      </c>
      <c r="S128" s="1">
        <v>45270</v>
      </c>
      <c r="T128" s="1">
        <v>45265</v>
      </c>
      <c r="U128" s="1">
        <v>45266</v>
      </c>
      <c r="V128" s="1">
        <v>45266</v>
      </c>
      <c r="W128" t="s">
        <v>561</v>
      </c>
      <c r="X128" t="s">
        <v>1141</v>
      </c>
      <c r="Y128">
        <v>9968</v>
      </c>
      <c r="Z128" t="s">
        <v>1142</v>
      </c>
      <c r="AA128">
        <v>2</v>
      </c>
      <c r="AB128" t="s">
        <v>1129</v>
      </c>
      <c r="AC128" t="s">
        <v>561</v>
      </c>
      <c r="AD128" t="s">
        <v>1130</v>
      </c>
      <c r="AE128" t="s">
        <v>1131</v>
      </c>
      <c r="AF128" t="s">
        <v>1137</v>
      </c>
      <c r="AG128" t="s">
        <v>1138</v>
      </c>
      <c r="AH128" t="s">
        <v>1139</v>
      </c>
    </row>
    <row r="129" spans="1:35">
      <c r="A129">
        <v>16164</v>
      </c>
      <c r="B129" t="s">
        <v>246</v>
      </c>
      <c r="C129" t="s">
        <v>269</v>
      </c>
      <c r="D129" t="s">
        <v>285</v>
      </c>
      <c r="E129" t="s">
        <v>286</v>
      </c>
      <c r="F129" t="s">
        <v>261</v>
      </c>
      <c r="G129" t="s">
        <v>1151</v>
      </c>
      <c r="H129" s="150">
        <v>1290</v>
      </c>
      <c r="I129" s="150">
        <v>1290</v>
      </c>
      <c r="J129" s="150">
        <v>1319.36</v>
      </c>
      <c r="K129">
        <v>0</v>
      </c>
      <c r="L129">
        <v>0</v>
      </c>
      <c r="M129" s="150">
        <v>0</v>
      </c>
      <c r="N129" s="150">
        <v>1319.36</v>
      </c>
      <c r="O129" s="150">
        <v>1319.36</v>
      </c>
      <c r="P129" s="1">
        <v>45063</v>
      </c>
      <c r="Q129" s="1">
        <v>45054</v>
      </c>
      <c r="R129" s="1">
        <v>45270</v>
      </c>
      <c r="S129" s="1">
        <v>45270</v>
      </c>
      <c r="T129" s="1">
        <v>45271</v>
      </c>
      <c r="U129" s="1">
        <v>45272</v>
      </c>
      <c r="V129" s="1">
        <v>45272</v>
      </c>
      <c r="W129" t="s">
        <v>561</v>
      </c>
      <c r="X129" t="s">
        <v>1141</v>
      </c>
      <c r="Y129">
        <v>9969</v>
      </c>
      <c r="Z129" t="s">
        <v>1142</v>
      </c>
      <c r="AA129">
        <v>2</v>
      </c>
      <c r="AB129" t="s">
        <v>1129</v>
      </c>
      <c r="AC129" t="s">
        <v>561</v>
      </c>
      <c r="AD129" t="s">
        <v>1130</v>
      </c>
      <c r="AE129" t="s">
        <v>1131</v>
      </c>
      <c r="AF129" t="s">
        <v>1137</v>
      </c>
      <c r="AG129" t="s">
        <v>1138</v>
      </c>
      <c r="AH129" t="s">
        <v>1139</v>
      </c>
    </row>
    <row r="130" spans="1:35">
      <c r="A130">
        <v>16070</v>
      </c>
      <c r="B130" t="s">
        <v>246</v>
      </c>
      <c r="C130" t="s">
        <v>247</v>
      </c>
      <c r="D130" t="s">
        <v>265</v>
      </c>
      <c r="E130" t="s">
        <v>266</v>
      </c>
      <c r="F130" t="s">
        <v>261</v>
      </c>
      <c r="G130" t="s">
        <v>1151</v>
      </c>
      <c r="H130" s="150">
        <v>2400</v>
      </c>
      <c r="I130" s="150">
        <v>2400</v>
      </c>
      <c r="J130" s="150">
        <v>2454.62</v>
      </c>
      <c r="K130">
        <v>0</v>
      </c>
      <c r="L130">
        <v>0</v>
      </c>
      <c r="M130" s="150">
        <v>0</v>
      </c>
      <c r="N130" s="150">
        <v>2454.62</v>
      </c>
      <c r="O130" s="150">
        <v>2454.62</v>
      </c>
      <c r="P130" s="1">
        <v>45056</v>
      </c>
      <c r="Q130" s="1">
        <v>45052</v>
      </c>
      <c r="R130" s="1">
        <v>45270</v>
      </c>
      <c r="S130" s="1">
        <v>45270</v>
      </c>
      <c r="T130" s="1">
        <v>45266</v>
      </c>
      <c r="U130" s="1">
        <v>45267</v>
      </c>
      <c r="V130" s="1">
        <v>45267</v>
      </c>
      <c r="W130" t="s">
        <v>561</v>
      </c>
      <c r="X130" t="s">
        <v>1141</v>
      </c>
      <c r="Y130">
        <v>9966</v>
      </c>
      <c r="Z130" t="s">
        <v>1142</v>
      </c>
      <c r="AA130">
        <v>2</v>
      </c>
      <c r="AB130" t="s">
        <v>1129</v>
      </c>
      <c r="AC130" t="s">
        <v>561</v>
      </c>
      <c r="AD130" t="s">
        <v>1130</v>
      </c>
      <c r="AE130" t="s">
        <v>1131</v>
      </c>
      <c r="AF130" t="s">
        <v>1137</v>
      </c>
      <c r="AG130" t="s">
        <v>1138</v>
      </c>
      <c r="AH130" t="s">
        <v>1139</v>
      </c>
    </row>
    <row r="131" spans="1:35">
      <c r="A131">
        <v>16594</v>
      </c>
      <c r="B131" t="s">
        <v>246</v>
      </c>
      <c r="C131" t="s">
        <v>247</v>
      </c>
      <c r="D131" t="s">
        <v>485</v>
      </c>
      <c r="E131" t="s">
        <v>486</v>
      </c>
      <c r="F131" t="s">
        <v>261</v>
      </c>
      <c r="G131" t="s">
        <v>1157</v>
      </c>
      <c r="H131" s="150">
        <v>1000</v>
      </c>
      <c r="I131" s="150">
        <v>1000</v>
      </c>
      <c r="J131" s="150">
        <v>1022.76</v>
      </c>
      <c r="K131">
        <v>0</v>
      </c>
      <c r="L131">
        <v>0</v>
      </c>
      <c r="M131" s="150">
        <v>0</v>
      </c>
      <c r="N131" s="150">
        <v>1022.76</v>
      </c>
      <c r="O131" s="150">
        <v>1022.76</v>
      </c>
      <c r="P131" s="1">
        <v>45083</v>
      </c>
      <c r="Q131" s="1">
        <v>45062</v>
      </c>
      <c r="R131" s="1">
        <v>45270</v>
      </c>
      <c r="S131" s="1">
        <v>45270</v>
      </c>
      <c r="T131" s="1">
        <v>45271</v>
      </c>
      <c r="U131" s="1">
        <v>45272</v>
      </c>
      <c r="V131" s="1">
        <v>45272</v>
      </c>
      <c r="W131" t="s">
        <v>561</v>
      </c>
      <c r="X131" t="s">
        <v>1141</v>
      </c>
      <c r="Y131">
        <v>9971</v>
      </c>
      <c r="Z131" t="s">
        <v>1142</v>
      </c>
      <c r="AA131">
        <v>2</v>
      </c>
      <c r="AB131" t="s">
        <v>1129</v>
      </c>
      <c r="AC131" t="s">
        <v>561</v>
      </c>
      <c r="AD131" t="s">
        <v>1130</v>
      </c>
      <c r="AE131" t="s">
        <v>1131</v>
      </c>
      <c r="AF131" t="s">
        <v>1137</v>
      </c>
      <c r="AG131" t="s">
        <v>1138</v>
      </c>
      <c r="AH131" t="s">
        <v>1139</v>
      </c>
    </row>
    <row r="132" spans="1:35">
      <c r="A132">
        <v>20715</v>
      </c>
      <c r="B132" t="s">
        <v>246</v>
      </c>
      <c r="C132" t="s">
        <v>247</v>
      </c>
      <c r="D132" t="s">
        <v>402</v>
      </c>
      <c r="E132" t="s">
        <v>403</v>
      </c>
      <c r="F132" t="s">
        <v>261</v>
      </c>
      <c r="G132" t="s">
        <v>1144</v>
      </c>
      <c r="H132" s="150">
        <v>5000</v>
      </c>
      <c r="I132" s="150">
        <v>5000</v>
      </c>
      <c r="J132" s="150">
        <v>5045.8999999999996</v>
      </c>
      <c r="K132">
        <v>0</v>
      </c>
      <c r="L132">
        <v>88.39</v>
      </c>
      <c r="M132" s="150">
        <v>0</v>
      </c>
      <c r="N132" s="150">
        <v>5134.29</v>
      </c>
      <c r="O132" s="150">
        <v>5134.29</v>
      </c>
      <c r="P132" s="1">
        <v>45240</v>
      </c>
      <c r="Q132" s="1">
        <v>45230</v>
      </c>
      <c r="R132" s="1">
        <v>45270</v>
      </c>
      <c r="S132" s="1">
        <v>45270</v>
      </c>
      <c r="T132" s="1">
        <v>45274</v>
      </c>
      <c r="U132" s="1">
        <v>45275</v>
      </c>
      <c r="V132" s="1">
        <v>45301</v>
      </c>
      <c r="W132" t="s">
        <v>561</v>
      </c>
      <c r="X132" t="s">
        <v>1127</v>
      </c>
      <c r="Z132" t="s">
        <v>1142</v>
      </c>
      <c r="AA132">
        <v>2</v>
      </c>
      <c r="AB132" t="s">
        <v>1129</v>
      </c>
      <c r="AC132" t="s">
        <v>561</v>
      </c>
      <c r="AD132" t="s">
        <v>1130</v>
      </c>
      <c r="AE132" t="s">
        <v>1131</v>
      </c>
      <c r="AF132" t="s">
        <v>1137</v>
      </c>
      <c r="AG132" t="s">
        <v>1138</v>
      </c>
      <c r="AH132" t="s">
        <v>1139</v>
      </c>
      <c r="AI132" t="s">
        <v>252</v>
      </c>
    </row>
    <row r="133" spans="1:35">
      <c r="A133">
        <v>17583</v>
      </c>
      <c r="B133" t="s">
        <v>246</v>
      </c>
      <c r="C133" t="s">
        <v>247</v>
      </c>
      <c r="D133" t="s">
        <v>443</v>
      </c>
      <c r="E133" t="s">
        <v>444</v>
      </c>
      <c r="F133" t="s">
        <v>261</v>
      </c>
      <c r="G133" t="s">
        <v>1140</v>
      </c>
      <c r="H133" s="150">
        <v>5000</v>
      </c>
      <c r="I133" s="150">
        <v>5000</v>
      </c>
      <c r="J133" s="150">
        <v>5040.45</v>
      </c>
      <c r="K133">
        <v>0</v>
      </c>
      <c r="L133">
        <v>0</v>
      </c>
      <c r="M133" s="150">
        <v>0</v>
      </c>
      <c r="N133" s="150">
        <v>5040.45</v>
      </c>
      <c r="O133" s="150">
        <v>5040.45</v>
      </c>
      <c r="P133" s="1">
        <v>45173</v>
      </c>
      <c r="Q133" s="1">
        <v>45168</v>
      </c>
      <c r="R133" s="1">
        <v>45270</v>
      </c>
      <c r="S133" s="1">
        <v>45270</v>
      </c>
      <c r="T133" s="1">
        <v>45271</v>
      </c>
      <c r="U133" s="1">
        <v>45272</v>
      </c>
      <c r="V133" s="1">
        <v>45272</v>
      </c>
      <c r="W133" t="s">
        <v>561</v>
      </c>
      <c r="X133" t="s">
        <v>1141</v>
      </c>
      <c r="Y133">
        <v>9976</v>
      </c>
      <c r="Z133" t="s">
        <v>1142</v>
      </c>
      <c r="AA133">
        <v>2</v>
      </c>
      <c r="AB133" t="s">
        <v>1129</v>
      </c>
      <c r="AC133" t="s">
        <v>561</v>
      </c>
      <c r="AD133" t="s">
        <v>1130</v>
      </c>
      <c r="AE133" t="s">
        <v>1131</v>
      </c>
      <c r="AF133" t="s">
        <v>1137</v>
      </c>
      <c r="AG133" t="s">
        <v>1138</v>
      </c>
      <c r="AH133" t="s">
        <v>1139</v>
      </c>
    </row>
    <row r="134" spans="1:35">
      <c r="A134">
        <v>17320</v>
      </c>
      <c r="B134" t="s">
        <v>246</v>
      </c>
      <c r="C134" t="s">
        <v>247</v>
      </c>
      <c r="D134" t="s">
        <v>471</v>
      </c>
      <c r="E134" t="s">
        <v>472</v>
      </c>
      <c r="F134" t="s">
        <v>261</v>
      </c>
      <c r="G134" t="s">
        <v>1158</v>
      </c>
      <c r="H134" s="150">
        <v>1000</v>
      </c>
      <c r="I134" s="150">
        <v>1000</v>
      </c>
      <c r="J134" s="150">
        <v>1008.09</v>
      </c>
      <c r="K134">
        <v>0</v>
      </c>
      <c r="L134">
        <v>0</v>
      </c>
      <c r="M134" s="150">
        <v>0</v>
      </c>
      <c r="N134" s="150">
        <v>1008.09</v>
      </c>
      <c r="O134" s="150">
        <v>1008.09</v>
      </c>
      <c r="P134" s="1">
        <v>45154</v>
      </c>
      <c r="Q134" s="1">
        <v>45145</v>
      </c>
      <c r="R134" s="1">
        <v>45270</v>
      </c>
      <c r="S134" s="1">
        <v>45270</v>
      </c>
      <c r="T134" s="1">
        <v>45271</v>
      </c>
      <c r="U134" s="1">
        <v>45272</v>
      </c>
      <c r="V134" s="1">
        <v>45272</v>
      </c>
      <c r="W134" t="s">
        <v>561</v>
      </c>
      <c r="X134" t="s">
        <v>1141</v>
      </c>
      <c r="Y134">
        <v>9975</v>
      </c>
      <c r="Z134" t="s">
        <v>1142</v>
      </c>
      <c r="AA134">
        <v>2</v>
      </c>
      <c r="AB134" t="s">
        <v>1129</v>
      </c>
      <c r="AC134" t="s">
        <v>561</v>
      </c>
      <c r="AD134" t="s">
        <v>1130</v>
      </c>
      <c r="AE134" t="s">
        <v>1131</v>
      </c>
      <c r="AF134" t="s">
        <v>1137</v>
      </c>
      <c r="AG134" t="s">
        <v>1138</v>
      </c>
      <c r="AH134" t="s">
        <v>1139</v>
      </c>
    </row>
    <row r="135" spans="1:35">
      <c r="A135">
        <v>17276</v>
      </c>
      <c r="B135" t="s">
        <v>246</v>
      </c>
      <c r="C135" t="s">
        <v>269</v>
      </c>
      <c r="D135" t="s">
        <v>282</v>
      </c>
      <c r="E135" t="s">
        <v>283</v>
      </c>
      <c r="F135" t="s">
        <v>261</v>
      </c>
      <c r="G135" t="s">
        <v>1140</v>
      </c>
      <c r="H135" s="150">
        <v>1800</v>
      </c>
      <c r="I135" s="150">
        <v>1800</v>
      </c>
      <c r="J135" s="150">
        <v>1814.56</v>
      </c>
      <c r="K135">
        <v>0</v>
      </c>
      <c r="L135">
        <v>0</v>
      </c>
      <c r="M135" s="150">
        <v>0</v>
      </c>
      <c r="N135" s="150">
        <v>1814.56</v>
      </c>
      <c r="O135" s="150">
        <v>1814.56</v>
      </c>
      <c r="P135" s="1">
        <v>45148</v>
      </c>
      <c r="Q135" s="1">
        <v>45140</v>
      </c>
      <c r="R135" s="1">
        <v>45270</v>
      </c>
      <c r="S135" s="1">
        <v>45270</v>
      </c>
      <c r="T135" s="1">
        <v>45265</v>
      </c>
      <c r="U135" s="1">
        <v>45266</v>
      </c>
      <c r="V135" s="1">
        <v>45266</v>
      </c>
      <c r="W135" t="s">
        <v>561</v>
      </c>
      <c r="X135" t="s">
        <v>1141</v>
      </c>
      <c r="Y135">
        <v>9974</v>
      </c>
      <c r="Z135" t="s">
        <v>1142</v>
      </c>
      <c r="AA135">
        <v>2</v>
      </c>
      <c r="AB135" t="s">
        <v>1129</v>
      </c>
      <c r="AC135" t="s">
        <v>561</v>
      </c>
      <c r="AD135" t="s">
        <v>1130</v>
      </c>
      <c r="AE135" t="s">
        <v>1131</v>
      </c>
      <c r="AF135" t="s">
        <v>1137</v>
      </c>
      <c r="AG135" t="s">
        <v>1138</v>
      </c>
      <c r="AH135" t="s">
        <v>1139</v>
      </c>
    </row>
    <row r="136" spans="1:35">
      <c r="A136">
        <v>16271</v>
      </c>
      <c r="B136" t="s">
        <v>246</v>
      </c>
      <c r="C136" t="s">
        <v>247</v>
      </c>
      <c r="D136" t="s">
        <v>502</v>
      </c>
      <c r="E136" t="s">
        <v>503</v>
      </c>
      <c r="F136" t="s">
        <v>261</v>
      </c>
      <c r="G136" t="s">
        <v>1157</v>
      </c>
      <c r="H136" s="150">
        <v>3000</v>
      </c>
      <c r="I136" s="150">
        <v>3000</v>
      </c>
      <c r="J136" s="150">
        <v>3068.27</v>
      </c>
      <c r="K136">
        <v>0</v>
      </c>
      <c r="L136">
        <v>0</v>
      </c>
      <c r="M136" s="150">
        <v>0</v>
      </c>
      <c r="N136" s="150">
        <v>3068.27</v>
      </c>
      <c r="O136" s="150">
        <v>3068.27</v>
      </c>
      <c r="P136" s="1">
        <v>45077</v>
      </c>
      <c r="Q136" s="1">
        <v>45062</v>
      </c>
      <c r="R136" s="1">
        <v>45275</v>
      </c>
      <c r="S136" s="1">
        <v>45275</v>
      </c>
      <c r="T136" s="1">
        <v>45266</v>
      </c>
      <c r="U136" s="1">
        <v>45267</v>
      </c>
      <c r="V136" s="1">
        <v>45267</v>
      </c>
      <c r="W136" t="s">
        <v>561</v>
      </c>
      <c r="X136" t="s">
        <v>1141</v>
      </c>
      <c r="Y136">
        <v>9970</v>
      </c>
      <c r="Z136" t="s">
        <v>1142</v>
      </c>
      <c r="AA136">
        <v>2</v>
      </c>
      <c r="AB136" t="s">
        <v>1129</v>
      </c>
      <c r="AC136" t="s">
        <v>561</v>
      </c>
      <c r="AD136" t="s">
        <v>1130</v>
      </c>
      <c r="AE136" t="s">
        <v>1131</v>
      </c>
      <c r="AF136" t="s">
        <v>1137</v>
      </c>
      <c r="AG136" t="s">
        <v>1138</v>
      </c>
      <c r="AH136" t="s">
        <v>1139</v>
      </c>
    </row>
    <row r="137" spans="1:35">
      <c r="A137">
        <v>18156</v>
      </c>
      <c r="B137" t="s">
        <v>246</v>
      </c>
      <c r="C137" t="s">
        <v>247</v>
      </c>
      <c r="D137" t="s">
        <v>382</v>
      </c>
      <c r="E137" t="s">
        <v>383</v>
      </c>
      <c r="F137" t="s">
        <v>261</v>
      </c>
      <c r="G137" t="s">
        <v>1148</v>
      </c>
      <c r="H137" s="150">
        <v>10000</v>
      </c>
      <c r="I137" s="150">
        <v>10000</v>
      </c>
      <c r="J137" s="150">
        <v>10070.74</v>
      </c>
      <c r="K137">
        <v>0</v>
      </c>
      <c r="L137">
        <v>0</v>
      </c>
      <c r="M137" s="150">
        <v>0</v>
      </c>
      <c r="N137" s="150">
        <v>10070.74</v>
      </c>
      <c r="O137" s="150">
        <v>10070.74</v>
      </c>
      <c r="P137" s="1">
        <v>45191</v>
      </c>
      <c r="Q137" s="1">
        <v>45186</v>
      </c>
      <c r="R137" s="1">
        <v>45280</v>
      </c>
      <c r="S137" s="1">
        <v>45280</v>
      </c>
      <c r="T137" s="1">
        <v>45279</v>
      </c>
      <c r="U137" s="1">
        <v>45280</v>
      </c>
      <c r="V137" s="1">
        <v>45280</v>
      </c>
      <c r="W137" t="s">
        <v>561</v>
      </c>
      <c r="X137" t="s">
        <v>1141</v>
      </c>
      <c r="Y137">
        <v>9979</v>
      </c>
      <c r="Z137" t="s">
        <v>1142</v>
      </c>
      <c r="AA137">
        <v>2</v>
      </c>
      <c r="AB137" t="s">
        <v>1129</v>
      </c>
      <c r="AC137" t="s">
        <v>561</v>
      </c>
      <c r="AD137" t="s">
        <v>1130</v>
      </c>
      <c r="AE137" t="s">
        <v>1131</v>
      </c>
      <c r="AF137" t="s">
        <v>1137</v>
      </c>
      <c r="AG137" t="s">
        <v>1138</v>
      </c>
      <c r="AH137" t="s">
        <v>1139</v>
      </c>
    </row>
    <row r="138" spans="1:35">
      <c r="A138">
        <v>18142</v>
      </c>
      <c r="B138" t="s">
        <v>246</v>
      </c>
      <c r="C138" t="s">
        <v>247</v>
      </c>
      <c r="D138" t="s">
        <v>461</v>
      </c>
      <c r="E138" t="s">
        <v>462</v>
      </c>
      <c r="F138" t="s">
        <v>261</v>
      </c>
      <c r="G138" t="s">
        <v>1148</v>
      </c>
      <c r="H138" s="150">
        <v>3000</v>
      </c>
      <c r="I138" s="150">
        <v>3000</v>
      </c>
      <c r="J138" s="150">
        <v>3021.22</v>
      </c>
      <c r="K138">
        <v>0</v>
      </c>
      <c r="L138">
        <v>0</v>
      </c>
      <c r="M138" s="150">
        <v>0</v>
      </c>
      <c r="N138" s="150">
        <v>3021.22</v>
      </c>
      <c r="O138" s="150">
        <v>3021.22</v>
      </c>
      <c r="P138" s="1">
        <v>45190</v>
      </c>
      <c r="Q138" s="1">
        <v>45172</v>
      </c>
      <c r="R138" s="1">
        <v>45280</v>
      </c>
      <c r="S138" s="1">
        <v>45280</v>
      </c>
      <c r="T138" s="1">
        <v>45280</v>
      </c>
      <c r="U138" s="1">
        <v>45281</v>
      </c>
      <c r="V138" s="1">
        <v>45282</v>
      </c>
      <c r="W138" t="s">
        <v>561</v>
      </c>
      <c r="X138" t="s">
        <v>1141</v>
      </c>
      <c r="Y138">
        <v>9978</v>
      </c>
      <c r="Z138" t="s">
        <v>1142</v>
      </c>
      <c r="AA138">
        <v>2</v>
      </c>
      <c r="AB138" t="s">
        <v>1129</v>
      </c>
      <c r="AC138" t="s">
        <v>561</v>
      </c>
      <c r="AD138" t="s">
        <v>1130</v>
      </c>
      <c r="AE138" t="s">
        <v>1131</v>
      </c>
      <c r="AF138" t="s">
        <v>1137</v>
      </c>
      <c r="AG138" t="s">
        <v>1138</v>
      </c>
      <c r="AH138" t="s">
        <v>1139</v>
      </c>
    </row>
    <row r="139" spans="1:35">
      <c r="A139">
        <v>19441</v>
      </c>
      <c r="B139" t="s">
        <v>246</v>
      </c>
      <c r="C139" t="s">
        <v>269</v>
      </c>
      <c r="D139" t="s">
        <v>288</v>
      </c>
      <c r="E139" t="s">
        <v>289</v>
      </c>
      <c r="F139" t="s">
        <v>261</v>
      </c>
      <c r="G139" t="s">
        <v>1144</v>
      </c>
      <c r="H139" s="150">
        <v>2500</v>
      </c>
      <c r="I139" s="150">
        <v>2500</v>
      </c>
      <c r="J139" s="150">
        <v>2522.9499999999998</v>
      </c>
      <c r="K139">
        <v>0</v>
      </c>
      <c r="L139">
        <v>0</v>
      </c>
      <c r="M139" s="150">
        <v>5.98</v>
      </c>
      <c r="N139" s="150">
        <v>2516.9699999999998</v>
      </c>
      <c r="O139" s="150">
        <v>2515.2399999999998</v>
      </c>
      <c r="P139" s="1">
        <v>45218</v>
      </c>
      <c r="Q139" s="1">
        <v>45211</v>
      </c>
      <c r="R139" s="1">
        <v>45280</v>
      </c>
      <c r="S139" s="1">
        <v>45280</v>
      </c>
      <c r="T139" s="1">
        <v>45279</v>
      </c>
      <c r="U139" s="1">
        <v>45280</v>
      </c>
      <c r="V139" s="1">
        <v>45301</v>
      </c>
      <c r="W139" t="s">
        <v>561</v>
      </c>
      <c r="X139" t="s">
        <v>1127</v>
      </c>
      <c r="Z139" t="s">
        <v>1142</v>
      </c>
      <c r="AA139">
        <v>2</v>
      </c>
      <c r="AB139" t="s">
        <v>1129</v>
      </c>
      <c r="AC139" t="s">
        <v>561</v>
      </c>
      <c r="AD139" t="s">
        <v>1130</v>
      </c>
      <c r="AE139" t="s">
        <v>1131</v>
      </c>
      <c r="AF139" t="s">
        <v>1137</v>
      </c>
      <c r="AG139" t="s">
        <v>1138</v>
      </c>
      <c r="AH139" t="s">
        <v>1139</v>
      </c>
      <c r="AI139" t="s">
        <v>252</v>
      </c>
    </row>
    <row r="140" spans="1:35">
      <c r="A140">
        <v>19516</v>
      </c>
      <c r="B140" t="s">
        <v>246</v>
      </c>
      <c r="C140" t="s">
        <v>269</v>
      </c>
      <c r="D140" t="s">
        <v>308</v>
      </c>
      <c r="E140" t="s">
        <v>309</v>
      </c>
      <c r="F140" t="s">
        <v>261</v>
      </c>
      <c r="G140" t="s">
        <v>1140</v>
      </c>
      <c r="H140" s="150">
        <v>3000</v>
      </c>
      <c r="I140" s="150">
        <v>3000</v>
      </c>
      <c r="J140" s="150">
        <v>3016.22</v>
      </c>
      <c r="K140">
        <v>0</v>
      </c>
      <c r="L140">
        <v>0</v>
      </c>
      <c r="M140" s="150">
        <v>0</v>
      </c>
      <c r="N140" s="150">
        <v>3016.22</v>
      </c>
      <c r="O140" s="150">
        <v>3016.22</v>
      </c>
      <c r="P140" s="1">
        <v>45229</v>
      </c>
      <c r="Q140" s="1">
        <v>45220</v>
      </c>
      <c r="R140" s="1">
        <v>45280</v>
      </c>
      <c r="S140" s="1">
        <v>45280</v>
      </c>
      <c r="T140" s="1">
        <v>45280</v>
      </c>
      <c r="U140" s="1">
        <v>45281</v>
      </c>
      <c r="V140" s="1">
        <v>45282</v>
      </c>
      <c r="W140" t="s">
        <v>561</v>
      </c>
      <c r="X140" t="s">
        <v>1141</v>
      </c>
      <c r="Y140">
        <v>9983</v>
      </c>
      <c r="Z140" t="s">
        <v>1142</v>
      </c>
      <c r="AA140">
        <v>2</v>
      </c>
      <c r="AB140" t="s">
        <v>1129</v>
      </c>
      <c r="AC140" t="s">
        <v>561</v>
      </c>
      <c r="AD140" t="s">
        <v>1130</v>
      </c>
      <c r="AE140" t="s">
        <v>1131</v>
      </c>
      <c r="AF140" t="s">
        <v>1137</v>
      </c>
      <c r="AG140" t="s">
        <v>1138</v>
      </c>
      <c r="AH140" t="s">
        <v>1139</v>
      </c>
    </row>
    <row r="141" spans="1:35">
      <c r="A141">
        <v>19249</v>
      </c>
      <c r="B141" t="s">
        <v>246</v>
      </c>
      <c r="C141" t="s">
        <v>247</v>
      </c>
      <c r="D141" t="s">
        <v>368</v>
      </c>
      <c r="E141" t="s">
        <v>369</v>
      </c>
      <c r="F141" t="s">
        <v>261</v>
      </c>
      <c r="G141" t="s">
        <v>1143</v>
      </c>
      <c r="H141" s="150">
        <v>29400</v>
      </c>
      <c r="I141" s="150">
        <v>29400</v>
      </c>
      <c r="J141" s="150">
        <v>29607.97</v>
      </c>
      <c r="K141">
        <v>0</v>
      </c>
      <c r="L141">
        <v>0</v>
      </c>
      <c r="M141" s="150">
        <v>0</v>
      </c>
      <c r="N141" s="150">
        <v>29607.97</v>
      </c>
      <c r="O141" s="150">
        <v>29607.97</v>
      </c>
      <c r="P141" s="1">
        <v>45197</v>
      </c>
      <c r="Q141" s="1">
        <v>45188</v>
      </c>
      <c r="R141" s="1">
        <v>45285</v>
      </c>
      <c r="S141" s="1">
        <v>45285</v>
      </c>
      <c r="T141" s="1">
        <v>45286</v>
      </c>
      <c r="U141" s="1">
        <v>45287</v>
      </c>
      <c r="V141" s="1">
        <v>45287</v>
      </c>
      <c r="W141" t="s">
        <v>561</v>
      </c>
      <c r="X141" t="s">
        <v>1141</v>
      </c>
      <c r="Y141">
        <v>9980</v>
      </c>
      <c r="Z141" t="s">
        <v>1142</v>
      </c>
      <c r="AA141">
        <v>2</v>
      </c>
      <c r="AB141" t="s">
        <v>1129</v>
      </c>
      <c r="AC141" t="s">
        <v>561</v>
      </c>
      <c r="AD141" t="s">
        <v>1130</v>
      </c>
      <c r="AE141" t="s">
        <v>1131</v>
      </c>
      <c r="AF141" t="s">
        <v>1137</v>
      </c>
      <c r="AG141" t="s">
        <v>1138</v>
      </c>
      <c r="AH141" t="s">
        <v>1139</v>
      </c>
    </row>
    <row r="142" spans="1:35">
      <c r="A142">
        <v>21872</v>
      </c>
      <c r="B142" t="s">
        <v>246</v>
      </c>
      <c r="C142" t="s">
        <v>247</v>
      </c>
      <c r="D142" t="s">
        <v>513</v>
      </c>
      <c r="E142" t="s">
        <v>514</v>
      </c>
      <c r="F142" t="s">
        <v>261</v>
      </c>
      <c r="G142" t="s">
        <v>1140</v>
      </c>
      <c r="H142" s="150">
        <v>2750</v>
      </c>
      <c r="I142" s="150">
        <v>2750</v>
      </c>
      <c r="J142" s="150">
        <v>2755.43</v>
      </c>
      <c r="K142">
        <v>0</v>
      </c>
      <c r="L142">
        <v>0</v>
      </c>
      <c r="M142" s="150">
        <v>0</v>
      </c>
      <c r="N142" s="150">
        <v>2755.43</v>
      </c>
      <c r="O142" s="150">
        <v>2755.43</v>
      </c>
      <c r="P142" s="1">
        <v>45259</v>
      </c>
      <c r="Q142" s="1">
        <v>45240</v>
      </c>
      <c r="R142" s="1">
        <v>45285</v>
      </c>
      <c r="S142" s="1">
        <v>45285</v>
      </c>
      <c r="T142" s="1">
        <v>45286</v>
      </c>
      <c r="U142" s="1">
        <v>45287</v>
      </c>
      <c r="V142" s="1">
        <v>45287</v>
      </c>
      <c r="W142" t="s">
        <v>561</v>
      </c>
      <c r="X142" t="s">
        <v>1141</v>
      </c>
      <c r="Y142">
        <v>10175</v>
      </c>
      <c r="Z142" t="s">
        <v>1142</v>
      </c>
      <c r="AA142">
        <v>2</v>
      </c>
      <c r="AB142" t="s">
        <v>1129</v>
      </c>
      <c r="AC142" t="s">
        <v>561</v>
      </c>
      <c r="AD142" t="s">
        <v>1130</v>
      </c>
      <c r="AE142" t="s">
        <v>1131</v>
      </c>
      <c r="AF142" t="s">
        <v>1137</v>
      </c>
      <c r="AG142" t="s">
        <v>1138</v>
      </c>
      <c r="AH142" t="s">
        <v>1139</v>
      </c>
    </row>
    <row r="143" spans="1:35">
      <c r="A143">
        <v>19410</v>
      </c>
      <c r="B143" t="s">
        <v>246</v>
      </c>
      <c r="C143" t="s">
        <v>269</v>
      </c>
      <c r="D143" t="s">
        <v>327</v>
      </c>
      <c r="E143" t="s">
        <v>328</v>
      </c>
      <c r="F143" t="s">
        <v>261</v>
      </c>
      <c r="G143" t="s">
        <v>1149</v>
      </c>
      <c r="H143" s="150">
        <v>1080</v>
      </c>
      <c r="I143" s="150">
        <v>1080</v>
      </c>
      <c r="J143" s="150">
        <v>1091.72</v>
      </c>
      <c r="K143">
        <v>0</v>
      </c>
      <c r="L143">
        <v>26.31</v>
      </c>
      <c r="M143" s="150">
        <v>0</v>
      </c>
      <c r="N143" s="150">
        <v>1118.03</v>
      </c>
      <c r="O143" s="150">
        <v>1118.03</v>
      </c>
      <c r="P143" s="1">
        <v>45205</v>
      </c>
      <c r="Q143" s="1">
        <v>45197</v>
      </c>
      <c r="R143" s="1">
        <v>45290</v>
      </c>
      <c r="S143" s="1">
        <v>45290</v>
      </c>
      <c r="T143" s="1">
        <v>45321</v>
      </c>
      <c r="U143" s="1">
        <v>45322</v>
      </c>
      <c r="V143" s="1">
        <v>45322</v>
      </c>
      <c r="W143" t="s">
        <v>561</v>
      </c>
      <c r="X143" t="s">
        <v>1127</v>
      </c>
      <c r="Z143" t="s">
        <v>1142</v>
      </c>
      <c r="AA143">
        <v>2</v>
      </c>
      <c r="AB143" t="s">
        <v>1129</v>
      </c>
      <c r="AC143" t="s">
        <v>561</v>
      </c>
      <c r="AD143" t="s">
        <v>1130</v>
      </c>
      <c r="AE143" t="s">
        <v>1131</v>
      </c>
      <c r="AF143" t="s">
        <v>1137</v>
      </c>
      <c r="AG143" t="s">
        <v>1138</v>
      </c>
      <c r="AH143" t="s">
        <v>1139</v>
      </c>
      <c r="AI143" t="s">
        <v>252</v>
      </c>
    </row>
    <row r="144" spans="1:35">
      <c r="A144">
        <v>17164</v>
      </c>
      <c r="B144" t="s">
        <v>246</v>
      </c>
      <c r="C144" t="s">
        <v>247</v>
      </c>
      <c r="D144" t="s">
        <v>520</v>
      </c>
      <c r="E144" t="s">
        <v>521</v>
      </c>
      <c r="F144" t="s">
        <v>261</v>
      </c>
      <c r="G144" t="s">
        <v>1145</v>
      </c>
      <c r="H144" s="150">
        <v>4000</v>
      </c>
      <c r="I144" s="150">
        <v>4000</v>
      </c>
      <c r="J144" s="150">
        <v>4061.14</v>
      </c>
      <c r="K144">
        <v>0</v>
      </c>
      <c r="L144">
        <v>0</v>
      </c>
      <c r="M144" s="150">
        <v>0</v>
      </c>
      <c r="N144" s="150">
        <v>4061.14</v>
      </c>
      <c r="O144" s="150">
        <v>4061.14</v>
      </c>
      <c r="P144" s="1">
        <v>45140</v>
      </c>
      <c r="Q144" s="1">
        <v>45129</v>
      </c>
      <c r="R144" s="1">
        <v>45290</v>
      </c>
      <c r="S144" s="1">
        <v>45290</v>
      </c>
      <c r="T144" s="1">
        <v>45281</v>
      </c>
      <c r="U144" s="1">
        <v>45282</v>
      </c>
      <c r="V144" s="1">
        <v>45282</v>
      </c>
      <c r="W144" t="s">
        <v>561</v>
      </c>
      <c r="X144" t="s">
        <v>1141</v>
      </c>
      <c r="Y144">
        <v>9973</v>
      </c>
      <c r="Z144" t="s">
        <v>1142</v>
      </c>
      <c r="AA144">
        <v>2</v>
      </c>
      <c r="AB144" t="s">
        <v>1129</v>
      </c>
      <c r="AC144" t="s">
        <v>561</v>
      </c>
      <c r="AD144" t="s">
        <v>1130</v>
      </c>
      <c r="AE144" t="s">
        <v>1131</v>
      </c>
      <c r="AF144" t="s">
        <v>1137</v>
      </c>
      <c r="AG144" t="s">
        <v>1138</v>
      </c>
      <c r="AH144" t="s">
        <v>1139</v>
      </c>
    </row>
    <row r="145" spans="1:35">
      <c r="A145">
        <v>16736</v>
      </c>
      <c r="B145" t="s">
        <v>246</v>
      </c>
      <c r="C145" t="s">
        <v>247</v>
      </c>
      <c r="D145" t="s">
        <v>348</v>
      </c>
      <c r="E145" t="s">
        <v>349</v>
      </c>
      <c r="F145" t="s">
        <v>261</v>
      </c>
      <c r="G145" t="s">
        <v>1149</v>
      </c>
      <c r="H145" s="150">
        <v>1000</v>
      </c>
      <c r="I145" s="150">
        <v>1000</v>
      </c>
      <c r="J145" s="150">
        <v>1021.29</v>
      </c>
      <c r="K145">
        <v>0</v>
      </c>
      <c r="L145">
        <v>0</v>
      </c>
      <c r="M145" s="150">
        <v>0</v>
      </c>
      <c r="N145" s="150">
        <v>1021.29</v>
      </c>
      <c r="O145" s="150">
        <v>1021.29</v>
      </c>
      <c r="P145" s="1">
        <v>45110</v>
      </c>
      <c r="Q145" s="1">
        <v>45094</v>
      </c>
      <c r="R145" s="1">
        <v>45290</v>
      </c>
      <c r="S145" s="1">
        <v>45290</v>
      </c>
      <c r="T145" s="1">
        <v>45293</v>
      </c>
      <c r="U145" s="1">
        <v>45294</v>
      </c>
      <c r="V145" s="1">
        <v>45294</v>
      </c>
      <c r="W145" t="s">
        <v>561</v>
      </c>
      <c r="X145" t="s">
        <v>1141</v>
      </c>
      <c r="Y145">
        <v>9972</v>
      </c>
      <c r="Z145" t="s">
        <v>1142</v>
      </c>
      <c r="AA145">
        <v>2</v>
      </c>
      <c r="AB145" t="s">
        <v>1129</v>
      </c>
      <c r="AC145" t="s">
        <v>561</v>
      </c>
      <c r="AD145" t="s">
        <v>1130</v>
      </c>
      <c r="AE145" t="s">
        <v>1131</v>
      </c>
      <c r="AF145" t="s">
        <v>1137</v>
      </c>
      <c r="AG145" t="s">
        <v>1138</v>
      </c>
      <c r="AH145" t="s">
        <v>1139</v>
      </c>
    </row>
    <row r="146" spans="1:35">
      <c r="A146">
        <v>16021</v>
      </c>
      <c r="B146" t="s">
        <v>246</v>
      </c>
      <c r="C146" t="s">
        <v>247</v>
      </c>
      <c r="D146" t="s">
        <v>508</v>
      </c>
      <c r="E146" t="s">
        <v>509</v>
      </c>
      <c r="F146" t="s">
        <v>261</v>
      </c>
      <c r="G146" t="s">
        <v>1155</v>
      </c>
      <c r="H146" s="150">
        <v>1500</v>
      </c>
      <c r="I146" s="150">
        <v>1500</v>
      </c>
      <c r="J146" s="150">
        <v>1534.14</v>
      </c>
      <c r="K146">
        <v>0</v>
      </c>
      <c r="L146">
        <v>0</v>
      </c>
      <c r="M146" s="150">
        <v>0</v>
      </c>
      <c r="N146" s="150">
        <v>1534.14</v>
      </c>
      <c r="O146" s="150">
        <v>1534.14</v>
      </c>
      <c r="P146" s="1">
        <v>45057</v>
      </c>
      <c r="Q146" s="1">
        <v>45052</v>
      </c>
      <c r="R146" s="1">
        <v>45290</v>
      </c>
      <c r="S146" s="1">
        <v>45290</v>
      </c>
      <c r="T146" s="1">
        <v>45288</v>
      </c>
      <c r="U146" s="1">
        <v>45289</v>
      </c>
      <c r="V146" s="1">
        <v>45289</v>
      </c>
      <c r="W146" t="s">
        <v>561</v>
      </c>
      <c r="X146" t="s">
        <v>1141</v>
      </c>
      <c r="Y146">
        <v>9965</v>
      </c>
      <c r="Z146" t="s">
        <v>1142</v>
      </c>
      <c r="AA146">
        <v>2</v>
      </c>
      <c r="AB146" t="s">
        <v>1129</v>
      </c>
      <c r="AC146" t="s">
        <v>561</v>
      </c>
      <c r="AD146" t="s">
        <v>1130</v>
      </c>
      <c r="AE146" t="s">
        <v>1131</v>
      </c>
      <c r="AF146" t="s">
        <v>1137</v>
      </c>
      <c r="AG146" t="s">
        <v>1138</v>
      </c>
      <c r="AH146" t="s">
        <v>1139</v>
      </c>
    </row>
    <row r="147" spans="1:35">
      <c r="A147">
        <v>18094</v>
      </c>
      <c r="B147" t="s">
        <v>246</v>
      </c>
      <c r="C147" t="s">
        <v>247</v>
      </c>
      <c r="D147" t="s">
        <v>505</v>
      </c>
      <c r="E147" t="s">
        <v>450</v>
      </c>
      <c r="F147" t="s">
        <v>1150</v>
      </c>
      <c r="G147" t="s">
        <v>1140</v>
      </c>
      <c r="H147" s="150">
        <v>1750</v>
      </c>
      <c r="I147" s="150">
        <v>1750</v>
      </c>
      <c r="J147" s="150">
        <v>1764.16</v>
      </c>
      <c r="K147">
        <v>0</v>
      </c>
      <c r="L147">
        <v>0</v>
      </c>
      <c r="M147" s="150">
        <v>0</v>
      </c>
      <c r="N147" s="150">
        <v>1764.16</v>
      </c>
      <c r="O147" s="150">
        <v>1764.16</v>
      </c>
      <c r="P147" s="1">
        <v>45182</v>
      </c>
      <c r="Q147" s="1">
        <v>45161</v>
      </c>
      <c r="R147" s="1">
        <v>45291</v>
      </c>
      <c r="S147" s="1">
        <v>45291</v>
      </c>
      <c r="T147" s="1">
        <v>45293</v>
      </c>
      <c r="U147" s="1">
        <v>45294</v>
      </c>
      <c r="V147" s="1">
        <v>45294</v>
      </c>
      <c r="W147" t="s">
        <v>561</v>
      </c>
      <c r="X147" t="s">
        <v>1141</v>
      </c>
      <c r="Y147">
        <v>9977</v>
      </c>
      <c r="Z147" t="s">
        <v>1142</v>
      </c>
      <c r="AA147">
        <v>2</v>
      </c>
      <c r="AB147" t="s">
        <v>1129</v>
      </c>
      <c r="AC147" t="s">
        <v>561</v>
      </c>
      <c r="AD147" t="s">
        <v>1130</v>
      </c>
      <c r="AE147" t="s">
        <v>1131</v>
      </c>
      <c r="AF147" t="s">
        <v>1137</v>
      </c>
      <c r="AG147" t="s">
        <v>1138</v>
      </c>
      <c r="AH147" t="s">
        <v>1139</v>
      </c>
    </row>
    <row r="148" spans="1:35">
      <c r="A148">
        <v>17584</v>
      </c>
      <c r="B148" t="s">
        <v>246</v>
      </c>
      <c r="C148" t="s">
        <v>247</v>
      </c>
      <c r="D148" t="s">
        <v>443</v>
      </c>
      <c r="E148" t="s">
        <v>444</v>
      </c>
      <c r="F148" t="s">
        <v>261</v>
      </c>
      <c r="G148" t="s">
        <v>1145</v>
      </c>
      <c r="H148" s="150">
        <v>5000</v>
      </c>
      <c r="I148" s="150">
        <v>5000</v>
      </c>
      <c r="J148" s="150">
        <v>5043.91</v>
      </c>
      <c r="K148">
        <v>0</v>
      </c>
      <c r="L148">
        <v>0</v>
      </c>
      <c r="M148" s="150">
        <v>0</v>
      </c>
      <c r="N148" s="150">
        <v>5043.91</v>
      </c>
      <c r="O148" s="150">
        <v>5043.91</v>
      </c>
      <c r="P148" s="1">
        <v>45173</v>
      </c>
      <c r="Q148" s="1">
        <v>45168</v>
      </c>
      <c r="R148" s="1">
        <v>45301</v>
      </c>
      <c r="S148" s="1">
        <v>45301</v>
      </c>
      <c r="T148" s="1">
        <v>45301</v>
      </c>
      <c r="U148" s="1">
        <v>45302</v>
      </c>
      <c r="V148" s="1">
        <v>45302</v>
      </c>
      <c r="W148" t="s">
        <v>561</v>
      </c>
      <c r="X148" t="s">
        <v>1141</v>
      </c>
      <c r="Y148">
        <v>10160</v>
      </c>
      <c r="Z148" t="s">
        <v>1142</v>
      </c>
      <c r="AA148">
        <v>2</v>
      </c>
      <c r="AB148" t="s">
        <v>1129</v>
      </c>
      <c r="AC148" t="s">
        <v>561</v>
      </c>
      <c r="AD148" t="s">
        <v>1130</v>
      </c>
      <c r="AE148" t="s">
        <v>1131</v>
      </c>
      <c r="AF148" t="s">
        <v>1137</v>
      </c>
      <c r="AG148" t="s">
        <v>1138</v>
      </c>
      <c r="AH148" t="s">
        <v>1139</v>
      </c>
    </row>
    <row r="149" spans="1:35">
      <c r="A149">
        <v>17277</v>
      </c>
      <c r="B149" t="s">
        <v>246</v>
      </c>
      <c r="C149" t="s">
        <v>269</v>
      </c>
      <c r="D149" t="s">
        <v>282</v>
      </c>
      <c r="E149" t="s">
        <v>283</v>
      </c>
      <c r="F149" t="s">
        <v>261</v>
      </c>
      <c r="G149" t="s">
        <v>1145</v>
      </c>
      <c r="H149" s="150">
        <v>1800</v>
      </c>
      <c r="I149" s="150">
        <v>1800</v>
      </c>
      <c r="J149" s="150">
        <v>1815.81</v>
      </c>
      <c r="K149">
        <v>0</v>
      </c>
      <c r="L149">
        <v>0</v>
      </c>
      <c r="M149" s="150">
        <v>0</v>
      </c>
      <c r="N149" s="150">
        <v>1815.81</v>
      </c>
      <c r="O149" s="150">
        <v>1815.81</v>
      </c>
      <c r="P149" s="1">
        <v>45148</v>
      </c>
      <c r="Q149" s="1">
        <v>45140</v>
      </c>
      <c r="R149" s="1">
        <v>45301</v>
      </c>
      <c r="S149" s="1">
        <v>45301</v>
      </c>
      <c r="T149" s="1">
        <v>45287</v>
      </c>
      <c r="U149" s="1">
        <v>45288</v>
      </c>
      <c r="V149" s="1">
        <v>45288</v>
      </c>
      <c r="W149" t="s">
        <v>561</v>
      </c>
      <c r="X149" t="s">
        <v>1141</v>
      </c>
      <c r="Y149">
        <v>10158</v>
      </c>
      <c r="Z149" t="s">
        <v>1142</v>
      </c>
      <c r="AA149">
        <v>2</v>
      </c>
      <c r="AB149" t="s">
        <v>1129</v>
      </c>
      <c r="AC149" t="s">
        <v>561</v>
      </c>
      <c r="AD149" t="s">
        <v>1130</v>
      </c>
      <c r="AE149" t="s">
        <v>1131</v>
      </c>
      <c r="AF149" t="s">
        <v>1137</v>
      </c>
      <c r="AG149" t="s">
        <v>1138</v>
      </c>
      <c r="AH149" t="s">
        <v>1139</v>
      </c>
    </row>
    <row r="150" spans="1:35">
      <c r="A150">
        <v>17321</v>
      </c>
      <c r="B150" t="s">
        <v>246</v>
      </c>
      <c r="C150" t="s">
        <v>247</v>
      </c>
      <c r="D150" t="s">
        <v>471</v>
      </c>
      <c r="E150" t="s">
        <v>472</v>
      </c>
      <c r="F150" t="s">
        <v>261</v>
      </c>
      <c r="G150" t="s">
        <v>1140</v>
      </c>
      <c r="H150" s="150">
        <v>5000</v>
      </c>
      <c r="I150" s="150">
        <v>5000</v>
      </c>
      <c r="J150" s="150">
        <v>5043.91</v>
      </c>
      <c r="K150">
        <v>0</v>
      </c>
      <c r="L150">
        <v>0</v>
      </c>
      <c r="M150" s="150">
        <v>0</v>
      </c>
      <c r="N150" s="150">
        <v>5043.91</v>
      </c>
      <c r="O150" s="150">
        <v>5043.91</v>
      </c>
      <c r="P150" s="1">
        <v>45154</v>
      </c>
      <c r="Q150" s="1">
        <v>45145</v>
      </c>
      <c r="R150" s="1">
        <v>45301</v>
      </c>
      <c r="S150" s="1">
        <v>45301</v>
      </c>
      <c r="T150" s="1">
        <v>45301</v>
      </c>
      <c r="U150" s="1">
        <v>45302</v>
      </c>
      <c r="V150" s="1">
        <v>45302</v>
      </c>
      <c r="W150" t="s">
        <v>561</v>
      </c>
      <c r="X150" t="s">
        <v>1141</v>
      </c>
      <c r="Y150">
        <v>10159</v>
      </c>
      <c r="Z150" t="s">
        <v>1142</v>
      </c>
      <c r="AA150">
        <v>2</v>
      </c>
      <c r="AB150" t="s">
        <v>1129</v>
      </c>
      <c r="AC150" t="s">
        <v>561</v>
      </c>
      <c r="AD150" t="s">
        <v>1130</v>
      </c>
      <c r="AE150" t="s">
        <v>1131</v>
      </c>
      <c r="AF150" t="s">
        <v>1137</v>
      </c>
      <c r="AG150" t="s">
        <v>1138</v>
      </c>
      <c r="AH150" t="s">
        <v>1139</v>
      </c>
    </row>
    <row r="151" spans="1:35">
      <c r="A151">
        <v>20742</v>
      </c>
      <c r="B151" t="s">
        <v>246</v>
      </c>
      <c r="C151" t="s">
        <v>247</v>
      </c>
      <c r="D151" t="s">
        <v>402</v>
      </c>
      <c r="E151" t="s">
        <v>403</v>
      </c>
      <c r="F151" t="s">
        <v>261</v>
      </c>
      <c r="G151" t="s">
        <v>1148</v>
      </c>
      <c r="H151" s="150">
        <v>5000</v>
      </c>
      <c r="I151" s="150">
        <v>5000</v>
      </c>
      <c r="J151" s="150">
        <v>5030.4799999999996</v>
      </c>
      <c r="K151">
        <v>0</v>
      </c>
      <c r="L151">
        <v>0</v>
      </c>
      <c r="M151" s="150">
        <v>0</v>
      </c>
      <c r="N151" s="150">
        <v>5030.4799999999996</v>
      </c>
      <c r="O151" s="150">
        <v>5030.4799999999996</v>
      </c>
      <c r="P151" s="1">
        <v>45240</v>
      </c>
      <c r="Q151" s="1">
        <v>45230</v>
      </c>
      <c r="R151" s="1">
        <v>45301</v>
      </c>
      <c r="S151" s="1">
        <v>45301</v>
      </c>
      <c r="T151" s="1">
        <v>45300</v>
      </c>
      <c r="U151" s="1">
        <v>45301</v>
      </c>
      <c r="V151" s="1">
        <v>45301</v>
      </c>
      <c r="W151" t="s">
        <v>561</v>
      </c>
      <c r="X151" t="s">
        <v>1141</v>
      </c>
      <c r="Y151">
        <v>10170</v>
      </c>
      <c r="Z151" t="s">
        <v>1142</v>
      </c>
      <c r="AA151">
        <v>2</v>
      </c>
      <c r="AB151" t="s">
        <v>1129</v>
      </c>
      <c r="AC151" t="s">
        <v>561</v>
      </c>
      <c r="AD151" t="s">
        <v>1130</v>
      </c>
      <c r="AE151" t="s">
        <v>1131</v>
      </c>
      <c r="AF151" t="s">
        <v>1137</v>
      </c>
      <c r="AG151" t="s">
        <v>1138</v>
      </c>
      <c r="AH151" t="s">
        <v>1139</v>
      </c>
    </row>
    <row r="152" spans="1:35">
      <c r="A152">
        <v>16165</v>
      </c>
      <c r="B152" t="s">
        <v>246</v>
      </c>
      <c r="C152" t="s">
        <v>269</v>
      </c>
      <c r="D152" t="s">
        <v>285</v>
      </c>
      <c r="E152" t="s">
        <v>286</v>
      </c>
      <c r="F152" t="s">
        <v>261</v>
      </c>
      <c r="G152" t="s">
        <v>1152</v>
      </c>
      <c r="H152" s="150">
        <v>1290</v>
      </c>
      <c r="I152" s="150">
        <v>1290</v>
      </c>
      <c r="J152" s="150">
        <v>1320.26</v>
      </c>
      <c r="K152">
        <v>0</v>
      </c>
      <c r="L152">
        <v>0</v>
      </c>
      <c r="M152" s="150">
        <v>0</v>
      </c>
      <c r="N152" s="150">
        <v>1320.26</v>
      </c>
      <c r="O152" s="150">
        <v>1320.26</v>
      </c>
      <c r="P152" s="1">
        <v>45063</v>
      </c>
      <c r="Q152" s="1">
        <v>45054</v>
      </c>
      <c r="R152" s="1">
        <v>45301</v>
      </c>
      <c r="S152" s="1">
        <v>45301</v>
      </c>
      <c r="T152" s="1">
        <v>45301</v>
      </c>
      <c r="U152" s="1">
        <v>45302</v>
      </c>
      <c r="V152" s="1">
        <v>45302</v>
      </c>
      <c r="W152" t="s">
        <v>561</v>
      </c>
      <c r="X152" t="s">
        <v>1141</v>
      </c>
      <c r="Y152">
        <v>10152</v>
      </c>
      <c r="Z152" t="s">
        <v>1142</v>
      </c>
      <c r="AA152">
        <v>2</v>
      </c>
      <c r="AB152" t="s">
        <v>1129</v>
      </c>
      <c r="AC152" t="s">
        <v>561</v>
      </c>
      <c r="AD152" t="s">
        <v>1130</v>
      </c>
      <c r="AE152" t="s">
        <v>1131</v>
      </c>
      <c r="AF152" t="s">
        <v>1137</v>
      </c>
      <c r="AG152" t="s">
        <v>1138</v>
      </c>
      <c r="AH152" t="s">
        <v>1139</v>
      </c>
    </row>
    <row r="153" spans="1:35">
      <c r="A153">
        <v>16105</v>
      </c>
      <c r="B153" t="s">
        <v>246</v>
      </c>
      <c r="C153" t="s">
        <v>247</v>
      </c>
      <c r="D153" t="s">
        <v>262</v>
      </c>
      <c r="E153" t="s">
        <v>263</v>
      </c>
      <c r="F153" t="s">
        <v>261</v>
      </c>
      <c r="G153" t="s">
        <v>1159</v>
      </c>
      <c r="H153" s="150">
        <v>2500</v>
      </c>
      <c r="I153" s="150">
        <v>2500</v>
      </c>
      <c r="J153" s="150">
        <v>2558.65</v>
      </c>
      <c r="K153">
        <v>0</v>
      </c>
      <c r="L153">
        <v>0</v>
      </c>
      <c r="M153" s="150">
        <v>0</v>
      </c>
      <c r="N153" s="150">
        <v>2558.65</v>
      </c>
      <c r="O153" s="150">
        <v>2558.65</v>
      </c>
      <c r="P153" s="1">
        <v>45063</v>
      </c>
      <c r="Q153" s="1">
        <v>45052</v>
      </c>
      <c r="R153" s="1">
        <v>45301</v>
      </c>
      <c r="S153" s="1">
        <v>45301</v>
      </c>
      <c r="T153" s="1">
        <v>45293</v>
      </c>
      <c r="U153" s="1">
        <v>45294</v>
      </c>
      <c r="V153" s="1">
        <v>45294</v>
      </c>
      <c r="W153" t="s">
        <v>561</v>
      </c>
      <c r="X153" t="s">
        <v>1141</v>
      </c>
      <c r="Y153">
        <v>10151</v>
      </c>
      <c r="Z153" t="s">
        <v>1142</v>
      </c>
      <c r="AA153">
        <v>2</v>
      </c>
      <c r="AB153" t="s">
        <v>1129</v>
      </c>
      <c r="AC153" t="s">
        <v>561</v>
      </c>
      <c r="AD153" t="s">
        <v>1130</v>
      </c>
      <c r="AE153" t="s">
        <v>1131</v>
      </c>
      <c r="AF153" t="s">
        <v>1137</v>
      </c>
      <c r="AG153" t="s">
        <v>1138</v>
      </c>
      <c r="AH153" t="s">
        <v>1139</v>
      </c>
    </row>
    <row r="154" spans="1:35">
      <c r="A154">
        <v>16071</v>
      </c>
      <c r="B154" t="s">
        <v>246</v>
      </c>
      <c r="C154" t="s">
        <v>247</v>
      </c>
      <c r="D154" t="s">
        <v>265</v>
      </c>
      <c r="E154" t="s">
        <v>266</v>
      </c>
      <c r="F154" t="s">
        <v>261</v>
      </c>
      <c r="G154" t="s">
        <v>1152</v>
      </c>
      <c r="H154" s="150">
        <v>2400</v>
      </c>
      <c r="I154" s="150">
        <v>2400</v>
      </c>
      <c r="J154" s="150">
        <v>2456.3000000000002</v>
      </c>
      <c r="K154">
        <v>0</v>
      </c>
      <c r="L154">
        <v>0</v>
      </c>
      <c r="M154" s="150">
        <v>0</v>
      </c>
      <c r="N154" s="150">
        <v>2456.3000000000002</v>
      </c>
      <c r="O154" s="150">
        <v>2456.3000000000002</v>
      </c>
      <c r="P154" s="1">
        <v>45056</v>
      </c>
      <c r="Q154" s="1">
        <v>45052</v>
      </c>
      <c r="R154" s="1">
        <v>45301</v>
      </c>
      <c r="S154" s="1">
        <v>45301</v>
      </c>
      <c r="T154" s="1">
        <v>45301</v>
      </c>
      <c r="U154" s="1">
        <v>45302</v>
      </c>
      <c r="V154" s="1">
        <v>45302</v>
      </c>
      <c r="W154" t="s">
        <v>561</v>
      </c>
      <c r="X154" t="s">
        <v>1141</v>
      </c>
      <c r="Y154">
        <v>10150</v>
      </c>
      <c r="Z154" t="s">
        <v>1142</v>
      </c>
      <c r="AA154">
        <v>2</v>
      </c>
      <c r="AB154" t="s">
        <v>1129</v>
      </c>
      <c r="AC154" t="s">
        <v>561</v>
      </c>
      <c r="AD154" t="s">
        <v>1130</v>
      </c>
      <c r="AE154" t="s">
        <v>1131</v>
      </c>
      <c r="AF154" t="s">
        <v>1137</v>
      </c>
      <c r="AG154" t="s">
        <v>1138</v>
      </c>
      <c r="AH154" t="s">
        <v>1139</v>
      </c>
    </row>
    <row r="155" spans="1:35">
      <c r="A155">
        <v>16595</v>
      </c>
      <c r="B155" t="s">
        <v>246</v>
      </c>
      <c r="C155" t="s">
        <v>247</v>
      </c>
      <c r="D155" t="s">
        <v>485</v>
      </c>
      <c r="E155" t="s">
        <v>486</v>
      </c>
      <c r="F155" t="s">
        <v>261</v>
      </c>
      <c r="G155" t="s">
        <v>1159</v>
      </c>
      <c r="H155" s="150">
        <v>1000</v>
      </c>
      <c r="I155" s="150">
        <v>1000</v>
      </c>
      <c r="J155" s="150">
        <v>1023.46</v>
      </c>
      <c r="K155">
        <v>0</v>
      </c>
      <c r="L155">
        <v>0</v>
      </c>
      <c r="M155" s="150">
        <v>0</v>
      </c>
      <c r="N155" s="150">
        <v>1023.46</v>
      </c>
      <c r="O155" s="150">
        <v>1023.46</v>
      </c>
      <c r="P155" s="1">
        <v>45083</v>
      </c>
      <c r="Q155" s="1">
        <v>45062</v>
      </c>
      <c r="R155" s="1">
        <v>45301</v>
      </c>
      <c r="S155" s="1">
        <v>45301</v>
      </c>
      <c r="T155" s="1">
        <v>45301</v>
      </c>
      <c r="U155" s="1">
        <v>45302</v>
      </c>
      <c r="V155" s="1">
        <v>45302</v>
      </c>
      <c r="W155" t="s">
        <v>561</v>
      </c>
      <c r="X155" t="s">
        <v>1141</v>
      </c>
      <c r="Y155">
        <v>10154</v>
      </c>
      <c r="Z155" t="s">
        <v>1142</v>
      </c>
      <c r="AA155">
        <v>2</v>
      </c>
      <c r="AB155" t="s">
        <v>1129</v>
      </c>
      <c r="AC155" t="s">
        <v>561</v>
      </c>
      <c r="AD155" t="s">
        <v>1130</v>
      </c>
      <c r="AE155" t="s">
        <v>1131</v>
      </c>
      <c r="AF155" t="s">
        <v>1137</v>
      </c>
      <c r="AG155" t="s">
        <v>1138</v>
      </c>
      <c r="AH155" t="s">
        <v>1139</v>
      </c>
    </row>
    <row r="156" spans="1:35">
      <c r="A156">
        <v>16272</v>
      </c>
      <c r="B156" t="s">
        <v>246</v>
      </c>
      <c r="C156" t="s">
        <v>247</v>
      </c>
      <c r="D156" t="s">
        <v>502</v>
      </c>
      <c r="E156" t="s">
        <v>503</v>
      </c>
      <c r="F156" t="s">
        <v>261</v>
      </c>
      <c r="G156" t="s">
        <v>1159</v>
      </c>
      <c r="H156" s="150">
        <v>3000</v>
      </c>
      <c r="I156" s="150">
        <v>3000</v>
      </c>
      <c r="J156" s="150">
        <v>3070.38</v>
      </c>
      <c r="K156">
        <v>0</v>
      </c>
      <c r="L156">
        <v>0</v>
      </c>
      <c r="M156" s="150">
        <v>0</v>
      </c>
      <c r="N156" s="150">
        <v>3070.38</v>
      </c>
      <c r="O156" s="150">
        <v>3070.38</v>
      </c>
      <c r="P156" s="1">
        <v>45077</v>
      </c>
      <c r="Q156" s="1">
        <v>45062</v>
      </c>
      <c r="R156" s="1">
        <v>45306</v>
      </c>
      <c r="S156" s="1">
        <v>45306</v>
      </c>
      <c r="T156" s="1">
        <v>45299</v>
      </c>
      <c r="U156" s="1">
        <v>45300</v>
      </c>
      <c r="V156" s="1">
        <v>45300</v>
      </c>
      <c r="W156" t="s">
        <v>561</v>
      </c>
      <c r="X156" t="s">
        <v>1141</v>
      </c>
      <c r="Y156">
        <v>10153</v>
      </c>
      <c r="Z156" t="s">
        <v>1142</v>
      </c>
      <c r="AA156">
        <v>2</v>
      </c>
      <c r="AB156" t="s">
        <v>1129</v>
      </c>
      <c r="AC156" t="s">
        <v>561</v>
      </c>
      <c r="AD156" t="s">
        <v>1130</v>
      </c>
      <c r="AE156" t="s">
        <v>1131</v>
      </c>
      <c r="AF156" t="s">
        <v>1137</v>
      </c>
      <c r="AG156" t="s">
        <v>1138</v>
      </c>
      <c r="AH156" t="s">
        <v>1139</v>
      </c>
    </row>
    <row r="157" spans="1:35">
      <c r="A157">
        <v>22765</v>
      </c>
      <c r="B157" t="s">
        <v>246</v>
      </c>
      <c r="C157" t="s">
        <v>269</v>
      </c>
      <c r="D157" t="s">
        <v>312</v>
      </c>
      <c r="E157" t="s">
        <v>313</v>
      </c>
      <c r="F157" t="s">
        <v>261</v>
      </c>
      <c r="G157" t="s">
        <v>1135</v>
      </c>
      <c r="H157" s="150">
        <v>28000</v>
      </c>
      <c r="I157" s="150">
        <v>28000</v>
      </c>
      <c r="J157" s="150">
        <v>28000</v>
      </c>
      <c r="K157">
        <v>0</v>
      </c>
      <c r="L157">
        <v>88.31</v>
      </c>
      <c r="M157" s="150">
        <v>0</v>
      </c>
      <c r="N157" s="150">
        <v>28088.31</v>
      </c>
      <c r="O157" s="150">
        <v>28000</v>
      </c>
      <c r="P157" s="1">
        <v>45317</v>
      </c>
      <c r="Q157" s="1">
        <v>45306</v>
      </c>
      <c r="R157" s="1">
        <v>45306</v>
      </c>
      <c r="S157" s="1">
        <v>45306</v>
      </c>
      <c r="T157" s="1">
        <v>45307</v>
      </c>
      <c r="U157" s="1">
        <v>45307</v>
      </c>
      <c r="V157" s="1">
        <v>45317</v>
      </c>
      <c r="W157" t="s">
        <v>561</v>
      </c>
      <c r="X157" t="s">
        <v>1127</v>
      </c>
      <c r="Z157" t="s">
        <v>1142</v>
      </c>
      <c r="AA157">
        <v>2</v>
      </c>
      <c r="AB157" t="s">
        <v>1129</v>
      </c>
      <c r="AC157" t="s">
        <v>561</v>
      </c>
      <c r="AD157" t="s">
        <v>1147</v>
      </c>
      <c r="AE157" t="s">
        <v>1131</v>
      </c>
      <c r="AF157" t="s">
        <v>1137</v>
      </c>
      <c r="AG157" t="s">
        <v>1138</v>
      </c>
      <c r="AH157" t="s">
        <v>1139</v>
      </c>
      <c r="AI157" t="s">
        <v>252</v>
      </c>
    </row>
    <row r="158" spans="1:35">
      <c r="A158">
        <v>22952</v>
      </c>
      <c r="B158" t="s">
        <v>246</v>
      </c>
      <c r="C158" t="s">
        <v>269</v>
      </c>
      <c r="D158" t="s">
        <v>312</v>
      </c>
      <c r="E158" t="s">
        <v>313</v>
      </c>
      <c r="F158" t="s">
        <v>261</v>
      </c>
      <c r="G158" t="s">
        <v>1135</v>
      </c>
      <c r="H158" s="150">
        <v>14425.33</v>
      </c>
      <c r="I158" s="150">
        <v>14425.33</v>
      </c>
      <c r="J158" s="150">
        <v>14425.33</v>
      </c>
      <c r="K158">
        <v>0</v>
      </c>
      <c r="L158">
        <v>57.66</v>
      </c>
      <c r="M158" s="150">
        <v>0</v>
      </c>
      <c r="N158" s="150">
        <v>14482.99</v>
      </c>
      <c r="O158" s="150">
        <v>14428.33</v>
      </c>
      <c r="P158" s="1">
        <v>45322</v>
      </c>
      <c r="Q158" s="1">
        <v>45306</v>
      </c>
      <c r="R158" s="1">
        <v>45306</v>
      </c>
      <c r="S158" s="1">
        <v>45306</v>
      </c>
      <c r="T158" s="1">
        <v>45310</v>
      </c>
      <c r="U158" s="1">
        <v>45310</v>
      </c>
      <c r="V158" s="1">
        <v>45322</v>
      </c>
      <c r="W158" t="s">
        <v>561</v>
      </c>
      <c r="X158" t="s">
        <v>1127</v>
      </c>
      <c r="Z158" t="s">
        <v>1142</v>
      </c>
      <c r="AA158">
        <v>2</v>
      </c>
      <c r="AB158" t="s">
        <v>1129</v>
      </c>
      <c r="AC158" t="s">
        <v>561</v>
      </c>
      <c r="AD158" t="s">
        <v>1147</v>
      </c>
      <c r="AE158" t="s">
        <v>1131</v>
      </c>
      <c r="AF158" t="s">
        <v>1137</v>
      </c>
      <c r="AG158" t="s">
        <v>1138</v>
      </c>
      <c r="AH158" t="s">
        <v>1139</v>
      </c>
      <c r="AI158" t="s">
        <v>252</v>
      </c>
    </row>
    <row r="159" spans="1:35">
      <c r="A159">
        <v>22475</v>
      </c>
      <c r="B159" t="s">
        <v>246</v>
      </c>
      <c r="C159" t="s">
        <v>269</v>
      </c>
      <c r="D159" t="s">
        <v>288</v>
      </c>
      <c r="E159" t="s">
        <v>289</v>
      </c>
      <c r="F159" t="s">
        <v>261</v>
      </c>
      <c r="G159" t="s">
        <v>1148</v>
      </c>
      <c r="H159" s="150">
        <v>2500</v>
      </c>
      <c r="I159" s="150">
        <v>2500</v>
      </c>
      <c r="J159" s="150">
        <v>2515.2399999999998</v>
      </c>
      <c r="K159">
        <v>0</v>
      </c>
      <c r="L159">
        <v>0</v>
      </c>
      <c r="M159" s="150">
        <v>0</v>
      </c>
      <c r="N159" s="150">
        <v>2515.2399999999998</v>
      </c>
      <c r="O159" s="150">
        <v>2515.2399999999998</v>
      </c>
      <c r="P159" s="1">
        <v>45301</v>
      </c>
      <c r="Q159" s="1">
        <v>45211</v>
      </c>
      <c r="R159" s="1">
        <v>45311</v>
      </c>
      <c r="S159" s="1">
        <v>45311</v>
      </c>
      <c r="T159" s="1">
        <v>45309</v>
      </c>
      <c r="U159" s="1">
        <v>45310</v>
      </c>
      <c r="V159" s="1">
        <v>45310</v>
      </c>
      <c r="W159" t="s">
        <v>561</v>
      </c>
      <c r="X159" t="s">
        <v>1141</v>
      </c>
      <c r="Y159">
        <v>10217</v>
      </c>
      <c r="Z159" t="s">
        <v>1142</v>
      </c>
      <c r="AA159">
        <v>2</v>
      </c>
      <c r="AB159" t="s">
        <v>1129</v>
      </c>
      <c r="AC159" t="s">
        <v>561</v>
      </c>
      <c r="AD159" t="s">
        <v>1130</v>
      </c>
      <c r="AE159" t="s">
        <v>1131</v>
      </c>
      <c r="AF159" t="s">
        <v>1137</v>
      </c>
      <c r="AG159" t="s">
        <v>1138</v>
      </c>
      <c r="AH159" t="s">
        <v>1139</v>
      </c>
    </row>
    <row r="160" spans="1:35">
      <c r="A160">
        <v>19517</v>
      </c>
      <c r="B160" t="s">
        <v>246</v>
      </c>
      <c r="C160" t="s">
        <v>269</v>
      </c>
      <c r="D160" t="s">
        <v>308</v>
      </c>
      <c r="E160" t="s">
        <v>309</v>
      </c>
      <c r="F160" t="s">
        <v>261</v>
      </c>
      <c r="G160" t="s">
        <v>1145</v>
      </c>
      <c r="H160" s="150">
        <v>3000</v>
      </c>
      <c r="I160" s="150">
        <v>3000</v>
      </c>
      <c r="J160" s="150">
        <v>3018.29</v>
      </c>
      <c r="K160">
        <v>0</v>
      </c>
      <c r="L160">
        <v>0</v>
      </c>
      <c r="M160" s="150">
        <v>0</v>
      </c>
      <c r="N160" s="150">
        <v>3018.29</v>
      </c>
      <c r="O160" s="150">
        <v>3018.29</v>
      </c>
      <c r="P160" s="1">
        <v>45229</v>
      </c>
      <c r="Q160" s="1">
        <v>45220</v>
      </c>
      <c r="R160" s="1">
        <v>45311</v>
      </c>
      <c r="S160" s="1">
        <v>45311</v>
      </c>
      <c r="T160" s="1">
        <v>45313</v>
      </c>
      <c r="U160" s="1">
        <v>45314</v>
      </c>
      <c r="V160" s="1">
        <v>45314</v>
      </c>
      <c r="W160" t="s">
        <v>561</v>
      </c>
      <c r="X160" t="s">
        <v>1141</v>
      </c>
      <c r="Y160">
        <v>10169</v>
      </c>
      <c r="Z160" t="s">
        <v>1142</v>
      </c>
      <c r="AA160">
        <v>2</v>
      </c>
      <c r="AB160" t="s">
        <v>1129</v>
      </c>
      <c r="AC160" t="s">
        <v>561</v>
      </c>
      <c r="AD160" t="s">
        <v>1130</v>
      </c>
      <c r="AE160" t="s">
        <v>1131</v>
      </c>
      <c r="AF160" t="s">
        <v>1137</v>
      </c>
      <c r="AG160" t="s">
        <v>1138</v>
      </c>
      <c r="AH160" t="s">
        <v>1139</v>
      </c>
    </row>
    <row r="161" spans="1:35">
      <c r="A161">
        <v>18143</v>
      </c>
      <c r="B161" t="s">
        <v>246</v>
      </c>
      <c r="C161" t="s">
        <v>247</v>
      </c>
      <c r="D161" t="s">
        <v>461</v>
      </c>
      <c r="E161" t="s">
        <v>462</v>
      </c>
      <c r="F161" t="s">
        <v>261</v>
      </c>
      <c r="G161" t="s">
        <v>1156</v>
      </c>
      <c r="H161" s="150">
        <v>50000</v>
      </c>
      <c r="I161" s="150">
        <v>50000</v>
      </c>
      <c r="J161" s="150">
        <v>50000</v>
      </c>
      <c r="K161">
        <v>0</v>
      </c>
      <c r="L161">
        <v>0</v>
      </c>
      <c r="M161" s="150">
        <v>0</v>
      </c>
      <c r="N161" s="150">
        <v>50000</v>
      </c>
      <c r="O161" s="150">
        <v>50000</v>
      </c>
      <c r="P161" s="1">
        <v>45190</v>
      </c>
      <c r="Q161" s="1">
        <v>45172</v>
      </c>
      <c r="R161" s="1">
        <v>45311</v>
      </c>
      <c r="S161" s="1">
        <v>45311</v>
      </c>
      <c r="T161" s="1">
        <v>45313</v>
      </c>
      <c r="U161" s="1">
        <v>45314</v>
      </c>
      <c r="V161" s="1">
        <v>45314</v>
      </c>
      <c r="W161" t="s">
        <v>561</v>
      </c>
      <c r="X161" t="s">
        <v>1141</v>
      </c>
      <c r="Y161">
        <v>10164</v>
      </c>
      <c r="Z161" t="s">
        <v>1142</v>
      </c>
      <c r="AA161">
        <v>2</v>
      </c>
      <c r="AB161" t="s">
        <v>1129</v>
      </c>
      <c r="AC161" t="s">
        <v>561</v>
      </c>
      <c r="AD161" t="s">
        <v>1160</v>
      </c>
      <c r="AE161" t="s">
        <v>1131</v>
      </c>
      <c r="AF161" t="s">
        <v>1137</v>
      </c>
      <c r="AG161" t="s">
        <v>1138</v>
      </c>
      <c r="AH161" t="s">
        <v>1139</v>
      </c>
    </row>
    <row r="162" spans="1:35">
      <c r="A162">
        <v>18146</v>
      </c>
      <c r="B162" t="s">
        <v>246</v>
      </c>
      <c r="C162" t="s">
        <v>247</v>
      </c>
      <c r="D162" t="s">
        <v>461</v>
      </c>
      <c r="E162" t="s">
        <v>462</v>
      </c>
      <c r="F162" t="s">
        <v>261</v>
      </c>
      <c r="G162" t="s">
        <v>1140</v>
      </c>
      <c r="H162" s="150">
        <v>3000</v>
      </c>
      <c r="I162" s="150">
        <v>3000</v>
      </c>
      <c r="J162" s="150">
        <v>3023.3</v>
      </c>
      <c r="K162">
        <v>0</v>
      </c>
      <c r="L162">
        <v>0</v>
      </c>
      <c r="M162" s="150">
        <v>0</v>
      </c>
      <c r="N162" s="150">
        <v>3023.3</v>
      </c>
      <c r="O162" s="150">
        <v>3023.3</v>
      </c>
      <c r="P162" s="1">
        <v>45190</v>
      </c>
      <c r="Q162" s="1">
        <v>45172</v>
      </c>
      <c r="R162" s="1">
        <v>45311</v>
      </c>
      <c r="S162" s="1">
        <v>45311</v>
      </c>
      <c r="T162" s="1">
        <v>45313</v>
      </c>
      <c r="U162" s="1">
        <v>45314</v>
      </c>
      <c r="V162" s="1">
        <v>45314</v>
      </c>
      <c r="W162" t="s">
        <v>561</v>
      </c>
      <c r="X162" t="s">
        <v>1141</v>
      </c>
      <c r="Y162">
        <v>10163</v>
      </c>
      <c r="Z162" t="s">
        <v>1142</v>
      </c>
      <c r="AA162">
        <v>2</v>
      </c>
      <c r="AB162" t="s">
        <v>1129</v>
      </c>
      <c r="AC162" t="s">
        <v>561</v>
      </c>
      <c r="AD162" t="s">
        <v>1130</v>
      </c>
      <c r="AE162" t="s">
        <v>1131</v>
      </c>
      <c r="AF162" t="s">
        <v>1137</v>
      </c>
      <c r="AG162" t="s">
        <v>1138</v>
      </c>
      <c r="AH162" t="s">
        <v>1139</v>
      </c>
    </row>
    <row r="163" spans="1:35">
      <c r="A163">
        <v>18164</v>
      </c>
      <c r="B163" t="s">
        <v>246</v>
      </c>
      <c r="C163" t="s">
        <v>247</v>
      </c>
      <c r="D163" t="s">
        <v>382</v>
      </c>
      <c r="E163" t="s">
        <v>383</v>
      </c>
      <c r="F163" t="s">
        <v>261</v>
      </c>
      <c r="G163" t="s">
        <v>1140</v>
      </c>
      <c r="H163" s="150">
        <v>5000</v>
      </c>
      <c r="I163" s="150">
        <v>5000</v>
      </c>
      <c r="J163" s="150">
        <v>5038.83</v>
      </c>
      <c r="K163">
        <v>0</v>
      </c>
      <c r="L163">
        <v>0</v>
      </c>
      <c r="M163" s="150">
        <v>0</v>
      </c>
      <c r="N163" s="150">
        <v>5038.83</v>
      </c>
      <c r="O163" s="150">
        <v>5038.83</v>
      </c>
      <c r="P163" s="1">
        <v>45191</v>
      </c>
      <c r="Q163" s="1">
        <v>45186</v>
      </c>
      <c r="R163" s="1">
        <v>45311</v>
      </c>
      <c r="S163" s="1">
        <v>45311</v>
      </c>
      <c r="T163" s="1">
        <v>45310</v>
      </c>
      <c r="U163" s="1">
        <v>45313</v>
      </c>
      <c r="V163" s="1">
        <v>45313</v>
      </c>
      <c r="W163" t="s">
        <v>561</v>
      </c>
      <c r="X163" t="s">
        <v>1141</v>
      </c>
      <c r="Y163">
        <v>10165</v>
      </c>
      <c r="Z163" t="s">
        <v>1142</v>
      </c>
      <c r="AA163">
        <v>2</v>
      </c>
      <c r="AB163" t="s">
        <v>1129</v>
      </c>
      <c r="AC163" t="s">
        <v>561</v>
      </c>
      <c r="AD163" t="s">
        <v>1130</v>
      </c>
      <c r="AE163" t="s">
        <v>1131</v>
      </c>
      <c r="AF163" t="s">
        <v>1137</v>
      </c>
      <c r="AG163" t="s">
        <v>1138</v>
      </c>
      <c r="AH163" t="s">
        <v>1139</v>
      </c>
    </row>
    <row r="164" spans="1:35">
      <c r="A164">
        <v>19273</v>
      </c>
      <c r="B164" t="s">
        <v>246</v>
      </c>
      <c r="C164" t="s">
        <v>247</v>
      </c>
      <c r="D164" t="s">
        <v>368</v>
      </c>
      <c r="E164" t="s">
        <v>369</v>
      </c>
      <c r="F164" t="s">
        <v>261</v>
      </c>
      <c r="G164" t="s">
        <v>1140</v>
      </c>
      <c r="H164" s="150">
        <v>4900</v>
      </c>
      <c r="I164" s="150">
        <v>4900</v>
      </c>
      <c r="J164" s="150">
        <v>4938.05</v>
      </c>
      <c r="K164">
        <v>0</v>
      </c>
      <c r="L164">
        <v>0</v>
      </c>
      <c r="M164" s="150">
        <v>0</v>
      </c>
      <c r="N164" s="150">
        <v>4938.05</v>
      </c>
      <c r="O164" s="150">
        <v>4938.05</v>
      </c>
      <c r="P164" s="1">
        <v>45197</v>
      </c>
      <c r="Q164" s="1">
        <v>45188</v>
      </c>
      <c r="R164" s="1">
        <v>45316</v>
      </c>
      <c r="S164" s="1">
        <v>45316</v>
      </c>
      <c r="T164" s="1">
        <v>45317</v>
      </c>
      <c r="U164" s="1">
        <v>45320</v>
      </c>
      <c r="V164" s="1">
        <v>45322</v>
      </c>
      <c r="W164" t="s">
        <v>561</v>
      </c>
      <c r="X164" t="s">
        <v>1127</v>
      </c>
      <c r="Z164" t="s">
        <v>1142</v>
      </c>
      <c r="AA164">
        <v>2</v>
      </c>
      <c r="AB164" t="s">
        <v>1129</v>
      </c>
      <c r="AC164" t="s">
        <v>561</v>
      </c>
      <c r="AD164" t="s">
        <v>1130</v>
      </c>
      <c r="AE164" t="s">
        <v>1131</v>
      </c>
      <c r="AF164" t="s">
        <v>1137</v>
      </c>
      <c r="AG164" t="s">
        <v>1138</v>
      </c>
      <c r="AH164" t="s">
        <v>1139</v>
      </c>
      <c r="AI164" t="s">
        <v>252</v>
      </c>
    </row>
    <row r="165" spans="1:35">
      <c r="A165">
        <v>21873</v>
      </c>
      <c r="B165" t="s">
        <v>246</v>
      </c>
      <c r="C165" t="s">
        <v>247</v>
      </c>
      <c r="D165" t="s">
        <v>513</v>
      </c>
      <c r="E165" t="s">
        <v>514</v>
      </c>
      <c r="F165" t="s">
        <v>261</v>
      </c>
      <c r="G165" t="s">
        <v>1145</v>
      </c>
      <c r="H165" s="150">
        <v>2750</v>
      </c>
      <c r="I165" s="150">
        <v>2750</v>
      </c>
      <c r="J165" s="150">
        <v>2757.32</v>
      </c>
      <c r="K165">
        <v>0</v>
      </c>
      <c r="L165">
        <v>0</v>
      </c>
      <c r="M165" s="150">
        <v>0</v>
      </c>
      <c r="N165" s="150">
        <v>2757.32</v>
      </c>
      <c r="O165" s="150">
        <v>2757.32</v>
      </c>
      <c r="P165" s="1">
        <v>45259</v>
      </c>
      <c r="Q165" s="1">
        <v>45240</v>
      </c>
      <c r="R165" s="1">
        <v>45316</v>
      </c>
      <c r="S165" s="1">
        <v>45316</v>
      </c>
      <c r="T165" s="1">
        <v>45313</v>
      </c>
      <c r="U165" s="1">
        <v>45314</v>
      </c>
      <c r="V165" s="1">
        <v>45314</v>
      </c>
      <c r="W165" t="s">
        <v>561</v>
      </c>
      <c r="X165" t="s">
        <v>1141</v>
      </c>
      <c r="Y165">
        <v>10171</v>
      </c>
      <c r="Z165" t="s">
        <v>1142</v>
      </c>
      <c r="AA165">
        <v>2</v>
      </c>
      <c r="AB165" t="s">
        <v>1129</v>
      </c>
      <c r="AC165" t="s">
        <v>561</v>
      </c>
      <c r="AD165" t="s">
        <v>1130</v>
      </c>
      <c r="AE165" t="s">
        <v>1131</v>
      </c>
      <c r="AF165" t="s">
        <v>1137</v>
      </c>
      <c r="AG165" t="s">
        <v>1138</v>
      </c>
      <c r="AH165" t="s">
        <v>1139</v>
      </c>
    </row>
    <row r="166" spans="1:35">
      <c r="A166">
        <v>21846</v>
      </c>
      <c r="B166" t="s">
        <v>246</v>
      </c>
      <c r="C166" t="s">
        <v>247</v>
      </c>
      <c r="D166" t="s">
        <v>513</v>
      </c>
      <c r="E166" t="s">
        <v>514</v>
      </c>
      <c r="F166" t="s">
        <v>261</v>
      </c>
      <c r="G166" t="s">
        <v>1140</v>
      </c>
      <c r="H166" s="150">
        <v>10000</v>
      </c>
      <c r="I166" s="150">
        <v>10000</v>
      </c>
      <c r="J166" s="150">
        <v>10026.629999999999</v>
      </c>
      <c r="K166">
        <v>0</v>
      </c>
      <c r="L166">
        <v>0</v>
      </c>
      <c r="M166" s="150">
        <v>0</v>
      </c>
      <c r="N166" s="150">
        <v>10026.629999999999</v>
      </c>
      <c r="O166" s="150">
        <v>10026.629999999999</v>
      </c>
      <c r="P166" s="1">
        <v>45259</v>
      </c>
      <c r="Q166" s="1">
        <v>45240</v>
      </c>
      <c r="R166" s="1">
        <v>45316</v>
      </c>
      <c r="S166" s="1">
        <v>45316</v>
      </c>
      <c r="T166" s="1">
        <v>45313</v>
      </c>
      <c r="U166" s="1">
        <v>45314</v>
      </c>
      <c r="V166" s="1">
        <v>45314</v>
      </c>
      <c r="W166" t="s">
        <v>561</v>
      </c>
      <c r="X166" t="s">
        <v>1141</v>
      </c>
      <c r="Y166">
        <v>10171</v>
      </c>
      <c r="Z166" t="s">
        <v>1142</v>
      </c>
      <c r="AA166">
        <v>2</v>
      </c>
      <c r="AB166" t="s">
        <v>1129</v>
      </c>
      <c r="AC166" t="s">
        <v>561</v>
      </c>
      <c r="AD166" t="s">
        <v>1130</v>
      </c>
      <c r="AE166" t="s">
        <v>1131</v>
      </c>
      <c r="AF166" t="s">
        <v>1137</v>
      </c>
      <c r="AG166" t="s">
        <v>1138</v>
      </c>
      <c r="AH166" t="s">
        <v>1139</v>
      </c>
    </row>
    <row r="167" spans="1:35">
      <c r="A167">
        <v>22798</v>
      </c>
      <c r="B167" t="s">
        <v>246</v>
      </c>
      <c r="C167" t="s">
        <v>247</v>
      </c>
      <c r="D167" t="s">
        <v>480</v>
      </c>
      <c r="E167" t="s">
        <v>481</v>
      </c>
      <c r="F167" t="s">
        <v>261</v>
      </c>
      <c r="G167" t="s">
        <v>1135</v>
      </c>
      <c r="H167" s="150">
        <v>123705</v>
      </c>
      <c r="I167" s="150">
        <v>123705</v>
      </c>
      <c r="J167" s="150">
        <v>123705</v>
      </c>
      <c r="K167">
        <v>0</v>
      </c>
      <c r="L167">
        <v>0</v>
      </c>
      <c r="M167" s="150">
        <v>0</v>
      </c>
      <c r="N167" s="150">
        <v>123705</v>
      </c>
      <c r="O167" s="150">
        <v>123705</v>
      </c>
      <c r="P167" s="1">
        <v>45323</v>
      </c>
      <c r="Q167" s="1">
        <v>45314</v>
      </c>
      <c r="R167" s="1">
        <v>45316</v>
      </c>
      <c r="S167" s="1">
        <v>45316</v>
      </c>
      <c r="T167" s="1">
        <v>45322</v>
      </c>
      <c r="U167" s="1">
        <v>45322</v>
      </c>
      <c r="V167" s="1">
        <v>45323</v>
      </c>
      <c r="W167" t="s">
        <v>561</v>
      </c>
      <c r="X167" t="s">
        <v>1127</v>
      </c>
      <c r="Z167" t="s">
        <v>1128</v>
      </c>
      <c r="AA167">
        <v>2</v>
      </c>
      <c r="AB167" t="s">
        <v>1129</v>
      </c>
      <c r="AC167" t="s">
        <v>561</v>
      </c>
      <c r="AD167" t="s">
        <v>1130</v>
      </c>
      <c r="AE167" t="s">
        <v>1131</v>
      </c>
      <c r="AF167" t="s">
        <v>1137</v>
      </c>
      <c r="AG167" t="s">
        <v>1138</v>
      </c>
      <c r="AH167" t="s">
        <v>1139</v>
      </c>
      <c r="AI167" t="s">
        <v>252</v>
      </c>
    </row>
    <row r="168" spans="1:35">
      <c r="A168">
        <v>22719</v>
      </c>
      <c r="B168" t="s">
        <v>246</v>
      </c>
      <c r="C168" t="s">
        <v>247</v>
      </c>
      <c r="D168" t="s">
        <v>348</v>
      </c>
      <c r="E168" t="s">
        <v>349</v>
      </c>
      <c r="F168" t="s">
        <v>261</v>
      </c>
      <c r="G168" t="s">
        <v>1143</v>
      </c>
      <c r="H168" s="150">
        <v>204399.06</v>
      </c>
      <c r="I168" s="150">
        <v>204399.06</v>
      </c>
      <c r="J168" s="150">
        <v>204399.06</v>
      </c>
      <c r="K168">
        <v>0</v>
      </c>
      <c r="L168">
        <v>0</v>
      </c>
      <c r="M168" s="150">
        <v>0</v>
      </c>
      <c r="N168" s="150">
        <v>204399.06</v>
      </c>
      <c r="O168" s="150">
        <v>204399.06</v>
      </c>
      <c r="P168" s="1">
        <v>45313</v>
      </c>
      <c r="Q168" s="1">
        <v>45313</v>
      </c>
      <c r="R168" s="1">
        <v>45320</v>
      </c>
      <c r="S168" s="1">
        <v>45320</v>
      </c>
      <c r="T168" s="1">
        <v>45320</v>
      </c>
      <c r="U168" s="1">
        <v>45321</v>
      </c>
      <c r="V168" s="1">
        <v>45321</v>
      </c>
      <c r="W168" t="s">
        <v>561</v>
      </c>
      <c r="X168" t="s">
        <v>1141</v>
      </c>
      <c r="Y168">
        <v>10381</v>
      </c>
      <c r="Z168" t="s">
        <v>1142</v>
      </c>
      <c r="AA168">
        <v>2</v>
      </c>
      <c r="AB168" t="s">
        <v>1129</v>
      </c>
      <c r="AC168" t="s">
        <v>561</v>
      </c>
      <c r="AD168" t="s">
        <v>1130</v>
      </c>
      <c r="AE168" t="s">
        <v>1131</v>
      </c>
      <c r="AF168" t="s">
        <v>1137</v>
      </c>
      <c r="AG168" t="s">
        <v>1138</v>
      </c>
      <c r="AH168" t="s">
        <v>1139</v>
      </c>
    </row>
    <row r="169" spans="1:35">
      <c r="A169">
        <v>22720</v>
      </c>
      <c r="B169" t="s">
        <v>246</v>
      </c>
      <c r="C169" t="s">
        <v>247</v>
      </c>
      <c r="D169" t="s">
        <v>348</v>
      </c>
      <c r="E169" t="s">
        <v>349</v>
      </c>
      <c r="F169" t="s">
        <v>261</v>
      </c>
      <c r="G169" t="s">
        <v>1140</v>
      </c>
      <c r="H169" s="150">
        <v>204399.07</v>
      </c>
      <c r="I169" s="150">
        <v>204399.07</v>
      </c>
      <c r="J169" s="150">
        <v>204399.07</v>
      </c>
      <c r="K169">
        <v>0</v>
      </c>
      <c r="L169">
        <v>0</v>
      </c>
      <c r="M169" s="150">
        <v>0</v>
      </c>
      <c r="N169" s="150">
        <v>204399.07</v>
      </c>
      <c r="O169" s="150">
        <v>204399.07</v>
      </c>
      <c r="P169" s="1">
        <v>45313</v>
      </c>
      <c r="Q169" s="1">
        <v>45313</v>
      </c>
      <c r="R169" s="1">
        <v>45321</v>
      </c>
      <c r="S169" s="1">
        <v>45321</v>
      </c>
      <c r="T169" s="1">
        <v>45321</v>
      </c>
      <c r="U169" s="1">
        <v>45322</v>
      </c>
      <c r="V169" s="1">
        <v>45322</v>
      </c>
      <c r="W169" t="s">
        <v>561</v>
      </c>
      <c r="X169" t="s">
        <v>1141</v>
      </c>
      <c r="Y169">
        <v>10382</v>
      </c>
      <c r="Z169" t="s">
        <v>1142</v>
      </c>
      <c r="AA169">
        <v>2</v>
      </c>
      <c r="AB169" t="s">
        <v>1129</v>
      </c>
      <c r="AC169" t="s">
        <v>561</v>
      </c>
      <c r="AD169" t="s">
        <v>1130</v>
      </c>
      <c r="AE169" t="s">
        <v>1131</v>
      </c>
      <c r="AF169" t="s">
        <v>1137</v>
      </c>
      <c r="AG169" t="s">
        <v>1138</v>
      </c>
      <c r="AH169" t="s">
        <v>1139</v>
      </c>
    </row>
    <row r="170" spans="1:35">
      <c r="A170">
        <v>22916</v>
      </c>
      <c r="B170" t="s">
        <v>246</v>
      </c>
      <c r="C170" t="s">
        <v>247</v>
      </c>
      <c r="D170" t="s">
        <v>458</v>
      </c>
      <c r="E170" t="s">
        <v>459</v>
      </c>
      <c r="F170" t="s">
        <v>1150</v>
      </c>
      <c r="G170" t="s">
        <v>1135</v>
      </c>
      <c r="H170" s="150">
        <v>28600</v>
      </c>
      <c r="I170" s="150">
        <v>28600</v>
      </c>
      <c r="J170" s="150">
        <v>28600</v>
      </c>
      <c r="K170">
        <v>0</v>
      </c>
      <c r="L170">
        <v>0</v>
      </c>
      <c r="M170" s="150">
        <v>0</v>
      </c>
      <c r="N170" s="150">
        <v>28600</v>
      </c>
      <c r="O170" s="150">
        <v>28600</v>
      </c>
      <c r="P170" s="1">
        <v>45323</v>
      </c>
      <c r="Q170" s="1">
        <v>45318</v>
      </c>
      <c r="R170" s="1">
        <v>45321</v>
      </c>
      <c r="S170" s="1">
        <v>45321</v>
      </c>
      <c r="T170" s="1">
        <v>45322</v>
      </c>
      <c r="U170" s="1">
        <v>45322</v>
      </c>
      <c r="V170" s="1">
        <v>45323</v>
      </c>
      <c r="W170" t="s">
        <v>561</v>
      </c>
      <c r="X170" t="s">
        <v>1127</v>
      </c>
      <c r="Z170" t="s">
        <v>1128</v>
      </c>
      <c r="AA170">
        <v>2</v>
      </c>
      <c r="AB170" t="s">
        <v>1129</v>
      </c>
      <c r="AC170" t="s">
        <v>561</v>
      </c>
      <c r="AD170" t="s">
        <v>1130</v>
      </c>
      <c r="AE170" t="s">
        <v>1131</v>
      </c>
      <c r="AF170" t="s">
        <v>1137</v>
      </c>
      <c r="AG170" t="s">
        <v>1138</v>
      </c>
      <c r="AH170" t="s">
        <v>1139</v>
      </c>
      <c r="AI170" t="s">
        <v>252</v>
      </c>
    </row>
    <row r="171" spans="1:35">
      <c r="A171">
        <v>19411</v>
      </c>
      <c r="B171" t="s">
        <v>246</v>
      </c>
      <c r="C171" t="s">
        <v>269</v>
      </c>
      <c r="D171" t="s">
        <v>327</v>
      </c>
      <c r="E171" t="s">
        <v>328</v>
      </c>
      <c r="F171" t="s">
        <v>261</v>
      </c>
      <c r="G171" t="s">
        <v>1151</v>
      </c>
      <c r="H171" s="150">
        <v>1080</v>
      </c>
      <c r="I171" s="150">
        <v>1080</v>
      </c>
      <c r="J171" s="150">
        <v>1088.3900000000001</v>
      </c>
      <c r="K171">
        <v>0</v>
      </c>
      <c r="L171">
        <v>0</v>
      </c>
      <c r="M171" s="150">
        <v>0</v>
      </c>
      <c r="N171" s="150">
        <v>1088.3900000000001</v>
      </c>
      <c r="O171" s="150">
        <v>1088.3900000000001</v>
      </c>
      <c r="P171" s="1">
        <v>45205</v>
      </c>
      <c r="Q171" s="1">
        <v>45197</v>
      </c>
      <c r="R171" s="1">
        <v>45321</v>
      </c>
      <c r="S171" s="1">
        <v>45321</v>
      </c>
      <c r="T171" s="1">
        <v>45293</v>
      </c>
      <c r="U171" s="1">
        <v>45294</v>
      </c>
      <c r="V171" s="1">
        <v>45294</v>
      </c>
      <c r="W171" t="s">
        <v>561</v>
      </c>
      <c r="X171" t="s">
        <v>1141</v>
      </c>
      <c r="Y171">
        <v>10167</v>
      </c>
      <c r="Z171" t="s">
        <v>1142</v>
      </c>
      <c r="AA171">
        <v>2</v>
      </c>
      <c r="AB171" t="s">
        <v>1129</v>
      </c>
      <c r="AC171" t="s">
        <v>561</v>
      </c>
      <c r="AD171" t="s">
        <v>1130</v>
      </c>
      <c r="AE171" t="s">
        <v>1131</v>
      </c>
      <c r="AF171" t="s">
        <v>1137</v>
      </c>
      <c r="AG171" t="s">
        <v>1138</v>
      </c>
      <c r="AH171" t="s">
        <v>1139</v>
      </c>
    </row>
    <row r="172" spans="1:35">
      <c r="A172">
        <v>16737</v>
      </c>
      <c r="B172" t="s">
        <v>246</v>
      </c>
      <c r="C172" t="s">
        <v>247</v>
      </c>
      <c r="D172" t="s">
        <v>348</v>
      </c>
      <c r="E172" t="s">
        <v>349</v>
      </c>
      <c r="F172" t="s">
        <v>261</v>
      </c>
      <c r="G172" t="s">
        <v>1151</v>
      </c>
      <c r="H172" s="150">
        <v>1000</v>
      </c>
      <c r="I172" s="150">
        <v>1000</v>
      </c>
      <c r="J172" s="150">
        <v>1022</v>
      </c>
      <c r="K172">
        <v>0</v>
      </c>
      <c r="L172">
        <v>0</v>
      </c>
      <c r="M172" s="150">
        <v>0</v>
      </c>
      <c r="N172" s="150">
        <v>1022</v>
      </c>
      <c r="O172" s="150">
        <v>1022</v>
      </c>
      <c r="P172" s="1">
        <v>45110</v>
      </c>
      <c r="Q172" s="1">
        <v>45094</v>
      </c>
      <c r="R172" s="1">
        <v>45321</v>
      </c>
      <c r="S172" s="1">
        <v>45321</v>
      </c>
      <c r="T172" s="1">
        <v>45321</v>
      </c>
      <c r="U172" s="1">
        <v>45322</v>
      </c>
      <c r="V172" s="1">
        <v>45322</v>
      </c>
      <c r="W172" t="s">
        <v>561</v>
      </c>
      <c r="X172" t="s">
        <v>1141</v>
      </c>
      <c r="Y172">
        <v>10156</v>
      </c>
      <c r="Z172" t="s">
        <v>1142</v>
      </c>
      <c r="AA172">
        <v>2</v>
      </c>
      <c r="AB172" t="s">
        <v>1129</v>
      </c>
      <c r="AC172" t="s">
        <v>561</v>
      </c>
      <c r="AD172" t="s">
        <v>1130</v>
      </c>
      <c r="AE172" t="s">
        <v>1131</v>
      </c>
      <c r="AF172" t="s">
        <v>1137</v>
      </c>
      <c r="AG172" t="s">
        <v>1138</v>
      </c>
      <c r="AH172" t="s">
        <v>1139</v>
      </c>
    </row>
    <row r="173" spans="1:35">
      <c r="A173">
        <v>17165</v>
      </c>
      <c r="B173" t="s">
        <v>246</v>
      </c>
      <c r="C173" t="s">
        <v>247</v>
      </c>
      <c r="D173" t="s">
        <v>520</v>
      </c>
      <c r="E173" t="s">
        <v>521</v>
      </c>
      <c r="F173" t="s">
        <v>261</v>
      </c>
      <c r="G173" t="s">
        <v>1149</v>
      </c>
      <c r="H173" s="150">
        <v>4000</v>
      </c>
      <c r="I173" s="150">
        <v>4000</v>
      </c>
      <c r="J173" s="150">
        <v>4063.93</v>
      </c>
      <c r="K173">
        <v>0</v>
      </c>
      <c r="L173">
        <v>0</v>
      </c>
      <c r="M173" s="150">
        <v>0</v>
      </c>
      <c r="N173" s="150">
        <v>4063.93</v>
      </c>
      <c r="O173" s="150">
        <v>4063.93</v>
      </c>
      <c r="P173" s="1">
        <v>45140</v>
      </c>
      <c r="Q173" s="1">
        <v>45129</v>
      </c>
      <c r="R173" s="1">
        <v>45321</v>
      </c>
      <c r="S173" s="1">
        <v>45321</v>
      </c>
      <c r="T173" s="1">
        <v>45316</v>
      </c>
      <c r="U173" s="1">
        <v>45317</v>
      </c>
      <c r="V173" s="1">
        <v>45317</v>
      </c>
      <c r="W173" t="s">
        <v>561</v>
      </c>
      <c r="X173" t="s">
        <v>1141</v>
      </c>
      <c r="Y173">
        <v>10157</v>
      </c>
      <c r="Z173" t="s">
        <v>1142</v>
      </c>
      <c r="AA173">
        <v>2</v>
      </c>
      <c r="AB173" t="s">
        <v>1129</v>
      </c>
      <c r="AC173" t="s">
        <v>561</v>
      </c>
      <c r="AD173" t="s">
        <v>1130</v>
      </c>
      <c r="AE173" t="s">
        <v>1131</v>
      </c>
      <c r="AF173" t="s">
        <v>1137</v>
      </c>
      <c r="AG173" t="s">
        <v>1138</v>
      </c>
      <c r="AH173" t="s">
        <v>1139</v>
      </c>
    </row>
    <row r="174" spans="1:35">
      <c r="A174">
        <v>16022</v>
      </c>
      <c r="B174" t="s">
        <v>246</v>
      </c>
      <c r="C174" t="s">
        <v>247</v>
      </c>
      <c r="D174" t="s">
        <v>508</v>
      </c>
      <c r="E174" t="s">
        <v>509</v>
      </c>
      <c r="F174" t="s">
        <v>261</v>
      </c>
      <c r="G174" t="s">
        <v>1157</v>
      </c>
      <c r="H174" s="150">
        <v>1500</v>
      </c>
      <c r="I174" s="150">
        <v>1500</v>
      </c>
      <c r="J174" s="150">
        <v>1535.19</v>
      </c>
      <c r="K174">
        <v>0</v>
      </c>
      <c r="L174">
        <v>0</v>
      </c>
      <c r="M174" s="150">
        <v>0</v>
      </c>
      <c r="N174" s="150">
        <v>1535.19</v>
      </c>
      <c r="O174" s="150">
        <v>1535.19</v>
      </c>
      <c r="P174" s="1">
        <v>45057</v>
      </c>
      <c r="Q174" s="1">
        <v>45052</v>
      </c>
      <c r="R174" s="1">
        <v>45321</v>
      </c>
      <c r="S174" s="1">
        <v>45321</v>
      </c>
      <c r="T174" s="1">
        <v>45321</v>
      </c>
      <c r="U174" s="1">
        <v>45322</v>
      </c>
      <c r="V174" s="1">
        <v>45322</v>
      </c>
      <c r="W174" t="s">
        <v>561</v>
      </c>
      <c r="X174" t="s">
        <v>1141</v>
      </c>
      <c r="Y174">
        <v>10149</v>
      </c>
      <c r="Z174" t="s">
        <v>1142</v>
      </c>
      <c r="AA174">
        <v>2</v>
      </c>
      <c r="AB174" t="s">
        <v>1129</v>
      </c>
      <c r="AC174" t="s">
        <v>561</v>
      </c>
      <c r="AD174" t="s">
        <v>1130</v>
      </c>
      <c r="AE174" t="s">
        <v>1131</v>
      </c>
      <c r="AF174" t="s">
        <v>1137</v>
      </c>
      <c r="AG174" t="s">
        <v>1138</v>
      </c>
      <c r="AH174" t="s">
        <v>1139</v>
      </c>
    </row>
    <row r="175" spans="1:35">
      <c r="A175">
        <v>18095</v>
      </c>
      <c r="B175" t="s">
        <v>246</v>
      </c>
      <c r="C175" t="s">
        <v>247</v>
      </c>
      <c r="D175" t="s">
        <v>505</v>
      </c>
      <c r="E175" t="s">
        <v>450</v>
      </c>
      <c r="F175" t="s">
        <v>1150</v>
      </c>
      <c r="G175" t="s">
        <v>1145</v>
      </c>
      <c r="H175" s="150">
        <v>1750</v>
      </c>
      <c r="I175" s="150">
        <v>1750</v>
      </c>
      <c r="J175" s="150">
        <v>1765.37</v>
      </c>
      <c r="K175">
        <v>0</v>
      </c>
      <c r="L175">
        <v>0</v>
      </c>
      <c r="M175" s="150">
        <v>0</v>
      </c>
      <c r="N175" s="150">
        <v>1765.37</v>
      </c>
      <c r="O175" s="150">
        <v>1765.37</v>
      </c>
      <c r="P175" s="1">
        <v>45182</v>
      </c>
      <c r="Q175" s="1">
        <v>45161</v>
      </c>
      <c r="R175" s="1">
        <v>45322</v>
      </c>
      <c r="S175" s="1">
        <v>45322</v>
      </c>
      <c r="T175" s="1">
        <v>45322</v>
      </c>
      <c r="U175" s="1">
        <v>45323</v>
      </c>
      <c r="V175" s="1">
        <v>45323</v>
      </c>
      <c r="W175" t="s">
        <v>561</v>
      </c>
      <c r="X175" t="s">
        <v>1141</v>
      </c>
      <c r="Y175">
        <v>10161</v>
      </c>
      <c r="Z175" t="s">
        <v>1142</v>
      </c>
      <c r="AA175">
        <v>2</v>
      </c>
      <c r="AB175" t="s">
        <v>1129</v>
      </c>
      <c r="AC175" t="s">
        <v>561</v>
      </c>
      <c r="AD175" t="s">
        <v>1130</v>
      </c>
      <c r="AE175" t="s">
        <v>1131</v>
      </c>
      <c r="AF175" t="s">
        <v>1137</v>
      </c>
      <c r="AG175" t="s">
        <v>1138</v>
      </c>
      <c r="AH175" t="s">
        <v>1139</v>
      </c>
    </row>
    <row r="176" spans="1:35">
      <c r="A176">
        <v>18061</v>
      </c>
      <c r="B176" t="s">
        <v>246</v>
      </c>
      <c r="C176" t="s">
        <v>247</v>
      </c>
      <c r="D176" t="s">
        <v>505</v>
      </c>
      <c r="E176" t="s">
        <v>450</v>
      </c>
      <c r="F176" t="s">
        <v>1150</v>
      </c>
      <c r="G176" t="s">
        <v>1146</v>
      </c>
      <c r="H176" s="150">
        <v>7774.84</v>
      </c>
      <c r="I176" s="150">
        <v>7774.84</v>
      </c>
      <c r="J176" s="150">
        <v>7843.12</v>
      </c>
      <c r="K176">
        <v>0</v>
      </c>
      <c r="L176">
        <v>0</v>
      </c>
      <c r="M176" s="150">
        <v>0</v>
      </c>
      <c r="N176" s="150">
        <v>7843.12</v>
      </c>
      <c r="O176" s="150">
        <v>7843.12</v>
      </c>
      <c r="P176" s="1">
        <v>45182</v>
      </c>
      <c r="Q176" s="1">
        <v>45161</v>
      </c>
      <c r="R176" s="1">
        <v>45322</v>
      </c>
      <c r="S176" s="1">
        <v>45322</v>
      </c>
      <c r="T176" s="1">
        <v>45322</v>
      </c>
      <c r="U176" s="1">
        <v>45323</v>
      </c>
      <c r="V176" s="1">
        <v>45323</v>
      </c>
      <c r="W176" t="s">
        <v>561</v>
      </c>
      <c r="X176" t="s">
        <v>1141</v>
      </c>
      <c r="Y176">
        <v>10162</v>
      </c>
      <c r="Z176" t="s">
        <v>1142</v>
      </c>
      <c r="AA176">
        <v>2</v>
      </c>
      <c r="AB176" t="s">
        <v>1129</v>
      </c>
      <c r="AC176" t="s">
        <v>561</v>
      </c>
      <c r="AD176" t="s">
        <v>1130</v>
      </c>
      <c r="AE176" t="s">
        <v>1131</v>
      </c>
      <c r="AF176" t="s">
        <v>1137</v>
      </c>
      <c r="AG176" t="s">
        <v>1138</v>
      </c>
      <c r="AH176" t="s">
        <v>1139</v>
      </c>
    </row>
    <row r="177" spans="1:35">
      <c r="A177">
        <v>22946</v>
      </c>
      <c r="B177" t="s">
        <v>246</v>
      </c>
      <c r="C177" t="s">
        <v>247</v>
      </c>
      <c r="D177" t="s">
        <v>446</v>
      </c>
      <c r="E177" t="s">
        <v>447</v>
      </c>
      <c r="F177" t="s">
        <v>261</v>
      </c>
      <c r="G177" t="s">
        <v>1135</v>
      </c>
      <c r="H177" s="150">
        <v>260462</v>
      </c>
      <c r="I177" s="150">
        <v>260462</v>
      </c>
      <c r="J177" s="150">
        <v>260462</v>
      </c>
      <c r="K177">
        <v>0</v>
      </c>
      <c r="L177">
        <v>0</v>
      </c>
      <c r="M177" s="150">
        <v>0</v>
      </c>
      <c r="N177" s="150">
        <v>260462</v>
      </c>
      <c r="O177" s="150">
        <v>260462</v>
      </c>
      <c r="P177" s="1">
        <v>45323</v>
      </c>
      <c r="Q177" s="1">
        <v>45320</v>
      </c>
      <c r="R177" s="1">
        <v>45322</v>
      </c>
      <c r="S177" s="1">
        <v>45322</v>
      </c>
      <c r="T177" s="1">
        <v>45322</v>
      </c>
      <c r="U177" s="1">
        <v>45322</v>
      </c>
      <c r="V177" s="1">
        <v>45323</v>
      </c>
      <c r="W177" t="s">
        <v>561</v>
      </c>
      <c r="X177" t="s">
        <v>1127</v>
      </c>
      <c r="Z177" t="s">
        <v>1128</v>
      </c>
      <c r="AA177">
        <v>2</v>
      </c>
      <c r="AB177" t="s">
        <v>1129</v>
      </c>
      <c r="AC177" t="s">
        <v>561</v>
      </c>
      <c r="AD177" t="s">
        <v>1130</v>
      </c>
      <c r="AE177" t="s">
        <v>1131</v>
      </c>
      <c r="AF177" t="s">
        <v>1137</v>
      </c>
      <c r="AG177" t="s">
        <v>1138</v>
      </c>
      <c r="AH177" t="s">
        <v>1139</v>
      </c>
      <c r="AI177" t="s">
        <v>252</v>
      </c>
    </row>
    <row r="178" spans="1:35">
      <c r="A178">
        <v>17585</v>
      </c>
      <c r="B178" t="s">
        <v>246</v>
      </c>
      <c r="C178" t="s">
        <v>247</v>
      </c>
      <c r="D178" t="s">
        <v>443</v>
      </c>
      <c r="E178" t="s">
        <v>444</v>
      </c>
      <c r="F178" t="s">
        <v>261</v>
      </c>
      <c r="G178" t="s">
        <v>1149</v>
      </c>
      <c r="H178" s="150">
        <v>5000</v>
      </c>
      <c r="I178" s="150">
        <v>5000</v>
      </c>
      <c r="J178" s="150">
        <v>5059.37</v>
      </c>
      <c r="K178">
        <v>0</v>
      </c>
      <c r="L178">
        <v>0</v>
      </c>
      <c r="M178" s="150">
        <v>0</v>
      </c>
      <c r="N178" s="150">
        <v>5059.37</v>
      </c>
      <c r="O178" s="150">
        <v>5059.37</v>
      </c>
      <c r="P178" s="1">
        <v>45173</v>
      </c>
      <c r="Q178" s="1">
        <v>45168</v>
      </c>
      <c r="R178" s="1">
        <v>45332</v>
      </c>
      <c r="S178" s="1">
        <v>45332</v>
      </c>
      <c r="T178" s="1">
        <v>45336</v>
      </c>
      <c r="U178" s="1">
        <v>45337</v>
      </c>
      <c r="V178" s="1">
        <v>45337</v>
      </c>
      <c r="W178" t="s">
        <v>561</v>
      </c>
      <c r="X178" t="s">
        <v>1141</v>
      </c>
      <c r="Y178">
        <v>10327</v>
      </c>
      <c r="Z178" t="s">
        <v>1142</v>
      </c>
      <c r="AA178">
        <v>2</v>
      </c>
      <c r="AB178" t="s">
        <v>1129</v>
      </c>
      <c r="AC178" t="s">
        <v>561</v>
      </c>
      <c r="AD178" t="s">
        <v>1130</v>
      </c>
      <c r="AE178" t="s">
        <v>1131</v>
      </c>
      <c r="AF178" t="s">
        <v>1137</v>
      </c>
      <c r="AG178" t="s">
        <v>1138</v>
      </c>
      <c r="AH178" t="s">
        <v>1139</v>
      </c>
    </row>
    <row r="179" spans="1:35">
      <c r="A179">
        <v>17322</v>
      </c>
      <c r="B179" t="s">
        <v>246</v>
      </c>
      <c r="C179" t="s">
        <v>247</v>
      </c>
      <c r="D179" t="s">
        <v>471</v>
      </c>
      <c r="E179" t="s">
        <v>472</v>
      </c>
      <c r="F179" t="s">
        <v>261</v>
      </c>
      <c r="G179" t="s">
        <v>1145</v>
      </c>
      <c r="H179" s="150">
        <v>5000</v>
      </c>
      <c r="I179" s="150">
        <v>5000</v>
      </c>
      <c r="J179" s="150">
        <v>5059.37</v>
      </c>
      <c r="K179">
        <v>0</v>
      </c>
      <c r="L179">
        <v>0</v>
      </c>
      <c r="M179" s="150">
        <v>0</v>
      </c>
      <c r="N179" s="150">
        <v>5059.37</v>
      </c>
      <c r="O179" s="150">
        <v>5059.37</v>
      </c>
      <c r="P179" s="1">
        <v>45154</v>
      </c>
      <c r="Q179" s="1">
        <v>45145</v>
      </c>
      <c r="R179" s="1">
        <v>45332</v>
      </c>
      <c r="S179" s="1">
        <v>45332</v>
      </c>
      <c r="T179" s="1">
        <v>45336</v>
      </c>
      <c r="U179" s="1">
        <v>45337</v>
      </c>
      <c r="V179" s="1">
        <v>45337</v>
      </c>
      <c r="W179" t="s">
        <v>561</v>
      </c>
      <c r="X179" t="s">
        <v>1141</v>
      </c>
      <c r="Y179">
        <v>10326</v>
      </c>
      <c r="Z179" t="s">
        <v>1142</v>
      </c>
      <c r="AA179">
        <v>2</v>
      </c>
      <c r="AB179" t="s">
        <v>1129</v>
      </c>
      <c r="AC179" t="s">
        <v>561</v>
      </c>
      <c r="AD179" t="s">
        <v>1130</v>
      </c>
      <c r="AE179" t="s">
        <v>1131</v>
      </c>
      <c r="AF179" t="s">
        <v>1137</v>
      </c>
      <c r="AG179" t="s">
        <v>1138</v>
      </c>
      <c r="AH179" t="s">
        <v>1139</v>
      </c>
    </row>
    <row r="180" spans="1:35">
      <c r="A180">
        <v>17278</v>
      </c>
      <c r="B180" t="s">
        <v>246</v>
      </c>
      <c r="C180" t="s">
        <v>269</v>
      </c>
      <c r="D180" t="s">
        <v>282</v>
      </c>
      <c r="E180" t="s">
        <v>283</v>
      </c>
      <c r="F180" t="s">
        <v>261</v>
      </c>
      <c r="G180" t="s">
        <v>1149</v>
      </c>
      <c r="H180" s="150">
        <v>1800</v>
      </c>
      <c r="I180" s="150">
        <v>1800</v>
      </c>
      <c r="J180" s="150">
        <v>1821.37</v>
      </c>
      <c r="K180">
        <v>0</v>
      </c>
      <c r="L180">
        <v>0</v>
      </c>
      <c r="M180" s="150">
        <v>0</v>
      </c>
      <c r="N180" s="150">
        <v>1821.37</v>
      </c>
      <c r="O180" s="150">
        <v>1821.37</v>
      </c>
      <c r="P180" s="1">
        <v>45148</v>
      </c>
      <c r="Q180" s="1">
        <v>45140</v>
      </c>
      <c r="R180" s="1">
        <v>45332</v>
      </c>
      <c r="S180" s="1">
        <v>45332</v>
      </c>
      <c r="T180" s="1">
        <v>45336</v>
      </c>
      <c r="U180" s="1">
        <v>45337</v>
      </c>
      <c r="V180" s="1">
        <v>45337</v>
      </c>
      <c r="W180" t="s">
        <v>561</v>
      </c>
      <c r="X180" t="s">
        <v>1141</v>
      </c>
      <c r="Y180">
        <v>10324</v>
      </c>
      <c r="Z180" t="s">
        <v>1142</v>
      </c>
      <c r="AA180">
        <v>2</v>
      </c>
      <c r="AB180" t="s">
        <v>1129</v>
      </c>
      <c r="AC180" t="s">
        <v>561</v>
      </c>
      <c r="AD180" t="s">
        <v>1130</v>
      </c>
      <c r="AE180" t="s">
        <v>1131</v>
      </c>
      <c r="AF180" t="s">
        <v>1137</v>
      </c>
      <c r="AG180" t="s">
        <v>1138</v>
      </c>
      <c r="AH180" t="s">
        <v>1139</v>
      </c>
    </row>
    <row r="181" spans="1:35">
      <c r="A181">
        <v>17274</v>
      </c>
      <c r="B181" t="s">
        <v>246</v>
      </c>
      <c r="C181" t="s">
        <v>269</v>
      </c>
      <c r="D181" t="s">
        <v>282</v>
      </c>
      <c r="E181" t="s">
        <v>283</v>
      </c>
      <c r="F181" t="s">
        <v>261</v>
      </c>
      <c r="G181" t="s">
        <v>1156</v>
      </c>
      <c r="H181" s="150">
        <v>18000</v>
      </c>
      <c r="I181" s="150">
        <v>18000</v>
      </c>
      <c r="J181" s="150">
        <v>18213.75</v>
      </c>
      <c r="K181">
        <v>0</v>
      </c>
      <c r="L181">
        <v>0</v>
      </c>
      <c r="M181" s="150">
        <v>0</v>
      </c>
      <c r="N181" s="150">
        <v>18213.75</v>
      </c>
      <c r="O181" s="150">
        <v>18213.75</v>
      </c>
      <c r="P181" s="1">
        <v>45148</v>
      </c>
      <c r="Q181" s="1">
        <v>45140</v>
      </c>
      <c r="R181" s="1">
        <v>45332</v>
      </c>
      <c r="S181" s="1">
        <v>45332</v>
      </c>
      <c r="T181" s="1">
        <v>45336</v>
      </c>
      <c r="U181" s="1">
        <v>45337</v>
      </c>
      <c r="V181" s="1">
        <v>45337</v>
      </c>
      <c r="W181" t="s">
        <v>561</v>
      </c>
      <c r="X181" t="s">
        <v>1141</v>
      </c>
      <c r="Y181">
        <v>10325</v>
      </c>
      <c r="Z181" t="s">
        <v>1142</v>
      </c>
      <c r="AA181">
        <v>2</v>
      </c>
      <c r="AB181" t="s">
        <v>1129</v>
      </c>
      <c r="AC181" t="s">
        <v>561</v>
      </c>
      <c r="AD181" t="s">
        <v>1130</v>
      </c>
      <c r="AE181" t="s">
        <v>1131</v>
      </c>
      <c r="AF181" t="s">
        <v>1137</v>
      </c>
      <c r="AG181" t="s">
        <v>1138</v>
      </c>
      <c r="AH181" t="s">
        <v>1139</v>
      </c>
    </row>
    <row r="182" spans="1:35">
      <c r="A182">
        <v>20736</v>
      </c>
      <c r="B182" t="s">
        <v>246</v>
      </c>
      <c r="C182" t="s">
        <v>247</v>
      </c>
      <c r="D182" t="s">
        <v>402</v>
      </c>
      <c r="E182" t="s">
        <v>403</v>
      </c>
      <c r="F182" t="s">
        <v>261</v>
      </c>
      <c r="G182" t="s">
        <v>1140</v>
      </c>
      <c r="H182" s="150">
        <v>5000</v>
      </c>
      <c r="I182" s="150">
        <v>5000</v>
      </c>
      <c r="J182" s="150">
        <v>5045.8999999999996</v>
      </c>
      <c r="K182">
        <v>0</v>
      </c>
      <c r="L182">
        <v>0</v>
      </c>
      <c r="M182" s="150">
        <v>0</v>
      </c>
      <c r="N182" s="150">
        <v>5045.8999999999996</v>
      </c>
      <c r="O182" s="150">
        <v>5045.8999999999996</v>
      </c>
      <c r="P182" s="1">
        <v>45240</v>
      </c>
      <c r="Q182" s="1">
        <v>45230</v>
      </c>
      <c r="R182" s="1">
        <v>45332</v>
      </c>
      <c r="S182" s="1">
        <v>45332</v>
      </c>
      <c r="T182" s="1">
        <v>45336</v>
      </c>
      <c r="U182" s="1">
        <v>45337</v>
      </c>
      <c r="V182" s="1">
        <v>45337</v>
      </c>
      <c r="W182" t="s">
        <v>561</v>
      </c>
      <c r="X182" t="s">
        <v>1141</v>
      </c>
      <c r="Y182">
        <v>10335</v>
      </c>
      <c r="Z182" t="s">
        <v>1142</v>
      </c>
      <c r="AA182">
        <v>2</v>
      </c>
      <c r="AB182" t="s">
        <v>1129</v>
      </c>
      <c r="AC182" t="s">
        <v>561</v>
      </c>
      <c r="AD182" t="s">
        <v>1130</v>
      </c>
      <c r="AE182" t="s">
        <v>1131</v>
      </c>
      <c r="AF182" t="s">
        <v>1137</v>
      </c>
      <c r="AG182" t="s">
        <v>1138</v>
      </c>
      <c r="AH182" t="s">
        <v>1139</v>
      </c>
    </row>
    <row r="183" spans="1:35">
      <c r="A183">
        <v>16106</v>
      </c>
      <c r="B183" t="s">
        <v>246</v>
      </c>
      <c r="C183" t="s">
        <v>247</v>
      </c>
      <c r="D183" t="s">
        <v>262</v>
      </c>
      <c r="E183" t="s">
        <v>263</v>
      </c>
      <c r="F183" t="s">
        <v>261</v>
      </c>
      <c r="G183" t="s">
        <v>1161</v>
      </c>
      <c r="H183" s="150">
        <v>2500</v>
      </c>
      <c r="I183" s="150">
        <v>2500</v>
      </c>
      <c r="J183" s="150">
        <v>2566.4899999999998</v>
      </c>
      <c r="K183">
        <v>0</v>
      </c>
      <c r="L183">
        <v>0</v>
      </c>
      <c r="M183" s="150">
        <v>0</v>
      </c>
      <c r="N183" s="150">
        <v>2566.4899999999998</v>
      </c>
      <c r="O183" s="150">
        <v>2566.4899999999998</v>
      </c>
      <c r="P183" s="1">
        <v>45063</v>
      </c>
      <c r="Q183" s="1">
        <v>45052</v>
      </c>
      <c r="R183" s="1">
        <v>45332</v>
      </c>
      <c r="S183" s="1">
        <v>45332</v>
      </c>
      <c r="T183" s="1">
        <v>45327</v>
      </c>
      <c r="U183" s="1">
        <v>45328</v>
      </c>
      <c r="V183" s="1">
        <v>45328</v>
      </c>
      <c r="W183" t="s">
        <v>561</v>
      </c>
      <c r="X183" t="s">
        <v>1141</v>
      </c>
      <c r="Y183">
        <v>10318</v>
      </c>
      <c r="Z183" t="s">
        <v>1142</v>
      </c>
      <c r="AA183">
        <v>2</v>
      </c>
      <c r="AB183" t="s">
        <v>1129</v>
      </c>
      <c r="AC183" t="s">
        <v>561</v>
      </c>
      <c r="AD183" t="s">
        <v>1130</v>
      </c>
      <c r="AE183" t="s">
        <v>1131</v>
      </c>
      <c r="AF183" t="s">
        <v>1137</v>
      </c>
      <c r="AG183" t="s">
        <v>1138</v>
      </c>
      <c r="AH183" t="s">
        <v>1139</v>
      </c>
    </row>
    <row r="184" spans="1:35">
      <c r="A184">
        <v>16166</v>
      </c>
      <c r="B184" t="s">
        <v>246</v>
      </c>
      <c r="C184" t="s">
        <v>269</v>
      </c>
      <c r="D184" t="s">
        <v>285</v>
      </c>
      <c r="E184" t="s">
        <v>286</v>
      </c>
      <c r="F184" t="s">
        <v>261</v>
      </c>
      <c r="G184" t="s">
        <v>1155</v>
      </c>
      <c r="H184" s="150">
        <v>1290</v>
      </c>
      <c r="I184" s="150">
        <v>1290</v>
      </c>
      <c r="J184" s="150">
        <v>1324.31</v>
      </c>
      <c r="K184">
        <v>0</v>
      </c>
      <c r="L184">
        <v>0</v>
      </c>
      <c r="M184" s="150">
        <v>0</v>
      </c>
      <c r="N184" s="150">
        <v>1324.31</v>
      </c>
      <c r="O184" s="150">
        <v>1324.31</v>
      </c>
      <c r="P184" s="1">
        <v>45063</v>
      </c>
      <c r="Q184" s="1">
        <v>45054</v>
      </c>
      <c r="R184" s="1">
        <v>45332</v>
      </c>
      <c r="S184" s="1">
        <v>45332</v>
      </c>
      <c r="T184" s="1">
        <v>45336</v>
      </c>
      <c r="U184" s="1">
        <v>45337</v>
      </c>
      <c r="V184" s="1">
        <v>45337</v>
      </c>
      <c r="W184" t="s">
        <v>561</v>
      </c>
      <c r="X184" t="s">
        <v>1141</v>
      </c>
      <c r="Y184">
        <v>10319</v>
      </c>
      <c r="Z184" t="s">
        <v>1142</v>
      </c>
      <c r="AA184">
        <v>2</v>
      </c>
      <c r="AB184" t="s">
        <v>1129</v>
      </c>
      <c r="AC184" t="s">
        <v>561</v>
      </c>
      <c r="AD184" t="s">
        <v>1130</v>
      </c>
      <c r="AE184" t="s">
        <v>1131</v>
      </c>
      <c r="AF184" t="s">
        <v>1137</v>
      </c>
      <c r="AG184" t="s">
        <v>1138</v>
      </c>
      <c r="AH184" t="s">
        <v>1139</v>
      </c>
    </row>
    <row r="185" spans="1:35">
      <c r="A185">
        <v>16072</v>
      </c>
      <c r="B185" t="s">
        <v>246</v>
      </c>
      <c r="C185" t="s">
        <v>247</v>
      </c>
      <c r="D185" t="s">
        <v>265</v>
      </c>
      <c r="E185" t="s">
        <v>266</v>
      </c>
      <c r="F185" t="s">
        <v>261</v>
      </c>
      <c r="G185" t="s">
        <v>1155</v>
      </c>
      <c r="H185" s="150">
        <v>2400</v>
      </c>
      <c r="I185" s="150">
        <v>2400</v>
      </c>
      <c r="J185" s="150">
        <v>2463.83</v>
      </c>
      <c r="K185">
        <v>0</v>
      </c>
      <c r="L185">
        <v>0</v>
      </c>
      <c r="M185" s="150">
        <v>0</v>
      </c>
      <c r="N185" s="150">
        <v>2463.83</v>
      </c>
      <c r="O185" s="150">
        <v>2463.83</v>
      </c>
      <c r="P185" s="1">
        <v>45056</v>
      </c>
      <c r="Q185" s="1">
        <v>45052</v>
      </c>
      <c r="R185" s="1">
        <v>45332</v>
      </c>
      <c r="S185" s="1">
        <v>45332</v>
      </c>
      <c r="T185" s="1">
        <v>45330</v>
      </c>
      <c r="U185" s="1">
        <v>45331</v>
      </c>
      <c r="V185" s="1">
        <v>45331</v>
      </c>
      <c r="W185" t="s">
        <v>561</v>
      </c>
      <c r="X185" t="s">
        <v>1141</v>
      </c>
      <c r="Y185">
        <v>10317</v>
      </c>
      <c r="Z185" t="s">
        <v>1142</v>
      </c>
      <c r="AA185">
        <v>2</v>
      </c>
      <c r="AB185" t="s">
        <v>1129</v>
      </c>
      <c r="AC185" t="s">
        <v>561</v>
      </c>
      <c r="AD185" t="s">
        <v>1130</v>
      </c>
      <c r="AE185" t="s">
        <v>1131</v>
      </c>
      <c r="AF185" t="s">
        <v>1137</v>
      </c>
      <c r="AG185" t="s">
        <v>1138</v>
      </c>
      <c r="AH185" t="s">
        <v>1139</v>
      </c>
    </row>
    <row r="186" spans="1:35">
      <c r="A186">
        <v>16596</v>
      </c>
      <c r="B186" t="s">
        <v>246</v>
      </c>
      <c r="C186" t="s">
        <v>247</v>
      </c>
      <c r="D186" t="s">
        <v>485</v>
      </c>
      <c r="E186" t="s">
        <v>486</v>
      </c>
      <c r="F186" t="s">
        <v>261</v>
      </c>
      <c r="G186" t="s">
        <v>1161</v>
      </c>
      <c r="H186" s="150">
        <v>1000</v>
      </c>
      <c r="I186" s="150">
        <v>1000</v>
      </c>
      <c r="J186" s="150">
        <v>1026.5999999999999</v>
      </c>
      <c r="K186">
        <v>0</v>
      </c>
      <c r="L186">
        <v>0</v>
      </c>
      <c r="M186" s="150">
        <v>0</v>
      </c>
      <c r="N186" s="150">
        <v>1026.5999999999999</v>
      </c>
      <c r="O186" s="150">
        <v>1026.5999999999999</v>
      </c>
      <c r="P186" s="1">
        <v>45083</v>
      </c>
      <c r="Q186" s="1">
        <v>45062</v>
      </c>
      <c r="R186" s="1">
        <v>45332</v>
      </c>
      <c r="S186" s="1">
        <v>45332</v>
      </c>
      <c r="T186" s="1">
        <v>45336</v>
      </c>
      <c r="U186" s="1">
        <v>45337</v>
      </c>
      <c r="V186" s="1">
        <v>45337</v>
      </c>
      <c r="W186" t="s">
        <v>561</v>
      </c>
      <c r="X186" t="s">
        <v>1141</v>
      </c>
      <c r="Y186">
        <v>10321</v>
      </c>
      <c r="Z186" t="s">
        <v>1142</v>
      </c>
      <c r="AA186">
        <v>2</v>
      </c>
      <c r="AB186" t="s">
        <v>1129</v>
      </c>
      <c r="AC186" t="s">
        <v>561</v>
      </c>
      <c r="AD186" t="s">
        <v>1130</v>
      </c>
      <c r="AE186" t="s">
        <v>1131</v>
      </c>
      <c r="AF186" t="s">
        <v>1137</v>
      </c>
      <c r="AG186" t="s">
        <v>1138</v>
      </c>
      <c r="AH186" t="s">
        <v>1139</v>
      </c>
    </row>
    <row r="187" spans="1:35">
      <c r="A187">
        <v>16273</v>
      </c>
      <c r="B187" t="s">
        <v>246</v>
      </c>
      <c r="C187" t="s">
        <v>247</v>
      </c>
      <c r="D187" t="s">
        <v>502</v>
      </c>
      <c r="E187" t="s">
        <v>503</v>
      </c>
      <c r="F187" t="s">
        <v>261</v>
      </c>
      <c r="G187" t="s">
        <v>1161</v>
      </c>
      <c r="H187" s="150">
        <v>3000</v>
      </c>
      <c r="I187" s="150">
        <v>3000</v>
      </c>
      <c r="J187" s="150">
        <v>3079.79</v>
      </c>
      <c r="K187">
        <v>0</v>
      </c>
      <c r="L187">
        <v>0</v>
      </c>
      <c r="M187" s="150">
        <v>0</v>
      </c>
      <c r="N187" s="150">
        <v>3079.79</v>
      </c>
      <c r="O187" s="150">
        <v>3079.79</v>
      </c>
      <c r="P187" s="1">
        <v>45077</v>
      </c>
      <c r="Q187" s="1">
        <v>45062</v>
      </c>
      <c r="R187" s="1">
        <v>45337</v>
      </c>
      <c r="S187" s="1">
        <v>45337</v>
      </c>
      <c r="T187" s="1">
        <v>45329</v>
      </c>
      <c r="U187" s="1">
        <v>45330</v>
      </c>
      <c r="V187" s="1">
        <v>45330</v>
      </c>
      <c r="W187" t="s">
        <v>561</v>
      </c>
      <c r="X187" t="s">
        <v>1141</v>
      </c>
      <c r="Y187">
        <v>10320</v>
      </c>
      <c r="Z187" t="s">
        <v>1142</v>
      </c>
      <c r="AA187">
        <v>2</v>
      </c>
      <c r="AB187" t="s">
        <v>1129</v>
      </c>
      <c r="AC187" t="s">
        <v>561</v>
      </c>
      <c r="AD187" t="s">
        <v>1130</v>
      </c>
      <c r="AE187" t="s">
        <v>1131</v>
      </c>
      <c r="AF187" t="s">
        <v>1137</v>
      </c>
      <c r="AG187" t="s">
        <v>1138</v>
      </c>
      <c r="AH187" t="s">
        <v>1139</v>
      </c>
    </row>
    <row r="188" spans="1:35">
      <c r="A188">
        <v>23383</v>
      </c>
      <c r="B188" t="s">
        <v>246</v>
      </c>
      <c r="C188" t="s">
        <v>247</v>
      </c>
      <c r="D188" t="s">
        <v>497</v>
      </c>
      <c r="E188" t="s">
        <v>498</v>
      </c>
      <c r="F188" t="s">
        <v>261</v>
      </c>
      <c r="G188" t="s">
        <v>1135</v>
      </c>
      <c r="H188" s="150">
        <v>50000</v>
      </c>
      <c r="I188" s="150">
        <v>50000</v>
      </c>
      <c r="J188" s="150">
        <v>50000</v>
      </c>
      <c r="K188">
        <v>0</v>
      </c>
      <c r="L188">
        <v>0</v>
      </c>
      <c r="M188" s="150">
        <v>0</v>
      </c>
      <c r="N188" s="150">
        <v>50000</v>
      </c>
      <c r="O188" s="150">
        <v>50000</v>
      </c>
      <c r="P188" s="1">
        <v>45350</v>
      </c>
      <c r="Q188" s="1">
        <v>45338</v>
      </c>
      <c r="R188" s="1">
        <v>45338</v>
      </c>
      <c r="S188" s="1">
        <v>45338</v>
      </c>
      <c r="T188" s="1">
        <v>45338</v>
      </c>
      <c r="U188" s="1">
        <v>45338</v>
      </c>
      <c r="V188" s="1">
        <v>45352</v>
      </c>
      <c r="W188" t="s">
        <v>561</v>
      </c>
      <c r="X188" t="s">
        <v>1127</v>
      </c>
      <c r="Z188" t="s">
        <v>1128</v>
      </c>
      <c r="AA188">
        <v>2</v>
      </c>
      <c r="AB188" t="s">
        <v>1129</v>
      </c>
      <c r="AC188" t="s">
        <v>561</v>
      </c>
      <c r="AD188" t="s">
        <v>1130</v>
      </c>
      <c r="AE188" t="s">
        <v>1131</v>
      </c>
      <c r="AF188" t="s">
        <v>1137</v>
      </c>
      <c r="AG188" t="s">
        <v>1138</v>
      </c>
      <c r="AH188" t="s">
        <v>1139</v>
      </c>
      <c r="AI188" t="s">
        <v>252</v>
      </c>
    </row>
    <row r="189" spans="1:35">
      <c r="A189">
        <v>23384</v>
      </c>
      <c r="B189" t="s">
        <v>246</v>
      </c>
      <c r="C189" t="s">
        <v>247</v>
      </c>
      <c r="D189" t="s">
        <v>497</v>
      </c>
      <c r="E189" t="s">
        <v>498</v>
      </c>
      <c r="F189" t="s">
        <v>261</v>
      </c>
      <c r="G189" t="s">
        <v>1135</v>
      </c>
      <c r="H189" s="150">
        <v>51175</v>
      </c>
      <c r="I189" s="150">
        <v>51175</v>
      </c>
      <c r="J189" s="150">
        <v>51175</v>
      </c>
      <c r="K189">
        <v>0</v>
      </c>
      <c r="L189">
        <v>0</v>
      </c>
      <c r="M189" s="150">
        <v>0</v>
      </c>
      <c r="N189" s="150">
        <v>51175</v>
      </c>
      <c r="O189" s="150">
        <v>51175</v>
      </c>
      <c r="P189" s="1">
        <v>45350</v>
      </c>
      <c r="Q189" s="1">
        <v>45338</v>
      </c>
      <c r="R189" s="1">
        <v>45338</v>
      </c>
      <c r="S189" s="1">
        <v>45338</v>
      </c>
      <c r="T189" s="1">
        <v>45341</v>
      </c>
      <c r="U189" s="1">
        <v>45341</v>
      </c>
      <c r="V189" s="1">
        <v>45352</v>
      </c>
      <c r="W189" t="s">
        <v>561</v>
      </c>
      <c r="X189" t="s">
        <v>1127</v>
      </c>
      <c r="Z189" t="s">
        <v>1128</v>
      </c>
      <c r="AA189">
        <v>2</v>
      </c>
      <c r="AB189" t="s">
        <v>1129</v>
      </c>
      <c r="AC189" t="s">
        <v>561</v>
      </c>
      <c r="AD189" t="s">
        <v>1130</v>
      </c>
      <c r="AE189" t="s">
        <v>1131</v>
      </c>
      <c r="AF189" t="s">
        <v>1137</v>
      </c>
      <c r="AG189" t="s">
        <v>1138</v>
      </c>
      <c r="AH189" t="s">
        <v>1139</v>
      </c>
      <c r="AI189" t="s">
        <v>252</v>
      </c>
    </row>
    <row r="190" spans="1:35">
      <c r="A190">
        <v>23248</v>
      </c>
      <c r="B190" t="s">
        <v>246</v>
      </c>
      <c r="C190" t="s">
        <v>269</v>
      </c>
      <c r="D190" t="s">
        <v>339</v>
      </c>
      <c r="E190" t="s">
        <v>340</v>
      </c>
      <c r="F190" t="s">
        <v>261</v>
      </c>
      <c r="G190" t="s">
        <v>1135</v>
      </c>
      <c r="H190" s="150">
        <v>10500</v>
      </c>
      <c r="I190" s="150">
        <v>10500</v>
      </c>
      <c r="J190" s="150">
        <v>10500</v>
      </c>
      <c r="K190">
        <v>0</v>
      </c>
      <c r="L190">
        <v>0</v>
      </c>
      <c r="M190" s="150">
        <v>0</v>
      </c>
      <c r="N190" s="150">
        <v>10500</v>
      </c>
      <c r="O190" s="150">
        <v>10500</v>
      </c>
      <c r="P190" s="1">
        <v>45345</v>
      </c>
      <c r="Q190" s="1">
        <v>45331</v>
      </c>
      <c r="R190" s="1">
        <v>45342</v>
      </c>
      <c r="S190" s="1">
        <v>45342</v>
      </c>
      <c r="T190" s="1">
        <v>45342</v>
      </c>
      <c r="U190" s="1">
        <v>45342</v>
      </c>
      <c r="V190" s="1">
        <v>45348</v>
      </c>
      <c r="W190" t="s">
        <v>561</v>
      </c>
      <c r="X190" t="s">
        <v>1127</v>
      </c>
      <c r="Z190" t="s">
        <v>1128</v>
      </c>
      <c r="AA190">
        <v>2</v>
      </c>
      <c r="AB190" t="s">
        <v>1129</v>
      </c>
      <c r="AC190" t="s">
        <v>561</v>
      </c>
      <c r="AD190" t="s">
        <v>1130</v>
      </c>
      <c r="AE190" t="s">
        <v>1131</v>
      </c>
      <c r="AF190" t="s">
        <v>1137</v>
      </c>
      <c r="AG190" t="s">
        <v>1138</v>
      </c>
      <c r="AH190" t="s">
        <v>1139</v>
      </c>
      <c r="AI190" t="s">
        <v>252</v>
      </c>
    </row>
    <row r="191" spans="1:35">
      <c r="A191">
        <v>19518</v>
      </c>
      <c r="B191" t="s">
        <v>246</v>
      </c>
      <c r="C191" t="s">
        <v>269</v>
      </c>
      <c r="D191" t="s">
        <v>308</v>
      </c>
      <c r="E191" t="s">
        <v>309</v>
      </c>
      <c r="F191" t="s">
        <v>261</v>
      </c>
      <c r="G191" t="s">
        <v>1149</v>
      </c>
      <c r="H191" s="150">
        <v>3000</v>
      </c>
      <c r="I191" s="150">
        <v>3000</v>
      </c>
      <c r="J191" s="150">
        <v>3027.54</v>
      </c>
      <c r="K191">
        <v>60.55</v>
      </c>
      <c r="L191">
        <v>0</v>
      </c>
      <c r="M191" s="150">
        <v>0</v>
      </c>
      <c r="N191" s="150">
        <v>3088.09</v>
      </c>
      <c r="O191" s="150">
        <v>3089.1</v>
      </c>
      <c r="P191" s="1">
        <v>45229</v>
      </c>
      <c r="Q191" s="1">
        <v>45220</v>
      </c>
      <c r="R191" s="1">
        <v>45342</v>
      </c>
      <c r="S191" s="1">
        <v>45342</v>
      </c>
      <c r="T191" s="1">
        <v>45343</v>
      </c>
      <c r="U191" s="1">
        <v>45344</v>
      </c>
      <c r="V191" s="1">
        <v>45344</v>
      </c>
      <c r="W191" t="s">
        <v>561</v>
      </c>
      <c r="X191" t="s">
        <v>1141</v>
      </c>
      <c r="Y191">
        <v>10334</v>
      </c>
      <c r="Z191" t="s">
        <v>1142</v>
      </c>
      <c r="AA191">
        <v>2</v>
      </c>
      <c r="AB191" t="s">
        <v>1129</v>
      </c>
      <c r="AC191" t="s">
        <v>561</v>
      </c>
      <c r="AD191" t="s">
        <v>1130</v>
      </c>
      <c r="AE191" t="s">
        <v>1131</v>
      </c>
      <c r="AF191" t="s">
        <v>1137</v>
      </c>
      <c r="AG191" t="s">
        <v>1138</v>
      </c>
      <c r="AH191" t="s">
        <v>1139</v>
      </c>
    </row>
    <row r="192" spans="1:35">
      <c r="A192">
        <v>19447</v>
      </c>
      <c r="B192" t="s">
        <v>246</v>
      </c>
      <c r="C192" t="s">
        <v>269</v>
      </c>
      <c r="D192" t="s">
        <v>288</v>
      </c>
      <c r="E192" t="s">
        <v>289</v>
      </c>
      <c r="F192" t="s">
        <v>261</v>
      </c>
      <c r="G192" t="s">
        <v>1140</v>
      </c>
      <c r="H192" s="150">
        <v>500</v>
      </c>
      <c r="I192" s="150">
        <v>500</v>
      </c>
      <c r="J192" s="150">
        <v>504.59</v>
      </c>
      <c r="K192">
        <v>0</v>
      </c>
      <c r="L192">
        <v>0</v>
      </c>
      <c r="M192" s="150">
        <v>0</v>
      </c>
      <c r="N192" s="150">
        <v>504.59</v>
      </c>
      <c r="O192" s="150">
        <v>504.59</v>
      </c>
      <c r="P192" s="1">
        <v>45218</v>
      </c>
      <c r="Q192" s="1">
        <v>45211</v>
      </c>
      <c r="R192" s="1">
        <v>45342</v>
      </c>
      <c r="S192" s="1">
        <v>45342</v>
      </c>
      <c r="T192" s="1">
        <v>45342</v>
      </c>
      <c r="U192" s="1">
        <v>45343</v>
      </c>
      <c r="V192" s="1">
        <v>45343</v>
      </c>
      <c r="W192" t="s">
        <v>561</v>
      </c>
      <c r="X192" t="s">
        <v>1141</v>
      </c>
      <c r="Y192">
        <v>10333</v>
      </c>
      <c r="Z192" t="s">
        <v>1142</v>
      </c>
      <c r="AA192">
        <v>2</v>
      </c>
      <c r="AB192" t="s">
        <v>1129</v>
      </c>
      <c r="AC192" t="s">
        <v>561</v>
      </c>
      <c r="AD192" t="s">
        <v>1130</v>
      </c>
      <c r="AE192" t="s">
        <v>1131</v>
      </c>
      <c r="AF192" t="s">
        <v>1137</v>
      </c>
      <c r="AG192" t="s">
        <v>1138</v>
      </c>
      <c r="AH192" t="s">
        <v>1139</v>
      </c>
    </row>
    <row r="193" spans="1:34">
      <c r="A193">
        <v>18153</v>
      </c>
      <c r="B193" t="s">
        <v>246</v>
      </c>
      <c r="C193" t="s">
        <v>247</v>
      </c>
      <c r="D193" t="s">
        <v>382</v>
      </c>
      <c r="E193" t="s">
        <v>383</v>
      </c>
      <c r="F193" t="s">
        <v>261</v>
      </c>
      <c r="G193" t="s">
        <v>1145</v>
      </c>
      <c r="H193" s="150">
        <v>5000</v>
      </c>
      <c r="I193" s="150">
        <v>5000</v>
      </c>
      <c r="J193" s="150">
        <v>5054.2700000000004</v>
      </c>
      <c r="K193">
        <v>0</v>
      </c>
      <c r="L193">
        <v>0</v>
      </c>
      <c r="M193" s="150">
        <v>0</v>
      </c>
      <c r="N193" s="150">
        <v>5054.2700000000004</v>
      </c>
      <c r="O193" s="150">
        <v>5054.2700000000004</v>
      </c>
      <c r="P193" s="1">
        <v>45191</v>
      </c>
      <c r="Q193" s="1">
        <v>45186</v>
      </c>
      <c r="R193" s="1">
        <v>45342</v>
      </c>
      <c r="S193" s="1">
        <v>45342</v>
      </c>
      <c r="T193" s="1">
        <v>45342</v>
      </c>
      <c r="U193" s="1">
        <v>45343</v>
      </c>
      <c r="V193" s="1">
        <v>45343</v>
      </c>
      <c r="W193" t="s">
        <v>561</v>
      </c>
      <c r="X193" t="s">
        <v>1141</v>
      </c>
      <c r="Y193">
        <v>10330</v>
      </c>
      <c r="Z193" t="s">
        <v>1142</v>
      </c>
      <c r="AA193">
        <v>2</v>
      </c>
      <c r="AB193" t="s">
        <v>1129</v>
      </c>
      <c r="AC193" t="s">
        <v>561</v>
      </c>
      <c r="AD193" t="s">
        <v>1130</v>
      </c>
      <c r="AE193" t="s">
        <v>1131</v>
      </c>
      <c r="AF193" t="s">
        <v>1137</v>
      </c>
      <c r="AG193" t="s">
        <v>1138</v>
      </c>
      <c r="AH193" t="s">
        <v>1139</v>
      </c>
    </row>
    <row r="194" spans="1:34">
      <c r="A194">
        <v>18147</v>
      </c>
      <c r="B194" t="s">
        <v>246</v>
      </c>
      <c r="C194" t="s">
        <v>247</v>
      </c>
      <c r="D194" t="s">
        <v>461</v>
      </c>
      <c r="E194" t="s">
        <v>462</v>
      </c>
      <c r="F194" t="s">
        <v>261</v>
      </c>
      <c r="G194" t="s">
        <v>1145</v>
      </c>
      <c r="H194" s="150">
        <v>3000</v>
      </c>
      <c r="I194" s="150">
        <v>3000</v>
      </c>
      <c r="J194" s="150">
        <v>3032.56</v>
      </c>
      <c r="K194">
        <v>0</v>
      </c>
      <c r="L194">
        <v>0</v>
      </c>
      <c r="M194" s="150">
        <v>0</v>
      </c>
      <c r="N194" s="150">
        <v>3032.56</v>
      </c>
      <c r="O194" s="150">
        <v>3032.56</v>
      </c>
      <c r="P194" s="1">
        <v>45190</v>
      </c>
      <c r="Q194" s="1">
        <v>45172</v>
      </c>
      <c r="R194" s="1">
        <v>45342</v>
      </c>
      <c r="S194" s="1">
        <v>45342</v>
      </c>
      <c r="T194" s="1">
        <v>45342</v>
      </c>
      <c r="U194" s="1">
        <v>45343</v>
      </c>
      <c r="V194" s="1">
        <v>45343</v>
      </c>
      <c r="W194" t="s">
        <v>561</v>
      </c>
      <c r="X194" t="s">
        <v>1141</v>
      </c>
      <c r="Y194">
        <v>10329</v>
      </c>
      <c r="Z194" t="s">
        <v>1142</v>
      </c>
      <c r="AA194">
        <v>2</v>
      </c>
      <c r="AB194" t="s">
        <v>1129</v>
      </c>
      <c r="AC194" t="s">
        <v>561</v>
      </c>
      <c r="AD194" t="s">
        <v>1130</v>
      </c>
      <c r="AE194" t="s">
        <v>1131</v>
      </c>
      <c r="AF194" t="s">
        <v>1137</v>
      </c>
      <c r="AG194" t="s">
        <v>1138</v>
      </c>
      <c r="AH194" t="s">
        <v>1139</v>
      </c>
    </row>
    <row r="195" spans="1:34">
      <c r="A195">
        <v>23284</v>
      </c>
      <c r="B195" t="s">
        <v>246</v>
      </c>
      <c r="C195" t="s">
        <v>269</v>
      </c>
      <c r="D195" t="s">
        <v>312</v>
      </c>
      <c r="E195" t="s">
        <v>313</v>
      </c>
      <c r="F195" t="s">
        <v>261</v>
      </c>
      <c r="G195" t="s">
        <v>1140</v>
      </c>
      <c r="H195" s="150">
        <v>3510.74</v>
      </c>
      <c r="I195" s="150">
        <v>3510.74</v>
      </c>
      <c r="J195" s="150">
        <v>3510.74</v>
      </c>
      <c r="K195">
        <v>0</v>
      </c>
      <c r="L195">
        <v>0</v>
      </c>
      <c r="M195" s="150">
        <v>0</v>
      </c>
      <c r="N195" s="150">
        <v>3510.74</v>
      </c>
      <c r="O195" s="150">
        <v>3510.74</v>
      </c>
      <c r="P195" s="1">
        <v>45341</v>
      </c>
      <c r="Q195" s="1">
        <v>45341</v>
      </c>
      <c r="R195" s="1">
        <v>45345</v>
      </c>
      <c r="S195" s="1">
        <v>45345</v>
      </c>
      <c r="T195" s="1">
        <v>45341</v>
      </c>
      <c r="U195" s="1">
        <v>45342</v>
      </c>
      <c r="V195" s="1">
        <v>45342</v>
      </c>
      <c r="W195" t="s">
        <v>561</v>
      </c>
      <c r="X195" t="s">
        <v>1141</v>
      </c>
      <c r="Y195">
        <v>10595</v>
      </c>
      <c r="Z195" t="s">
        <v>1142</v>
      </c>
      <c r="AA195">
        <v>2</v>
      </c>
      <c r="AB195" t="s">
        <v>1129</v>
      </c>
      <c r="AC195" t="s">
        <v>561</v>
      </c>
      <c r="AD195" t="s">
        <v>1130</v>
      </c>
      <c r="AE195" t="s">
        <v>1131</v>
      </c>
      <c r="AF195" t="s">
        <v>1137</v>
      </c>
      <c r="AG195" t="s">
        <v>1138</v>
      </c>
      <c r="AH195" t="s">
        <v>1139</v>
      </c>
    </row>
    <row r="196" spans="1:34">
      <c r="A196">
        <v>22824</v>
      </c>
      <c r="B196" t="s">
        <v>246</v>
      </c>
      <c r="C196" t="s">
        <v>247</v>
      </c>
      <c r="D196" t="s">
        <v>480</v>
      </c>
      <c r="E196" t="s">
        <v>481</v>
      </c>
      <c r="F196" t="s">
        <v>261</v>
      </c>
      <c r="G196" t="s">
        <v>1143</v>
      </c>
      <c r="H196" s="150">
        <v>7000</v>
      </c>
      <c r="I196" s="150">
        <v>7000</v>
      </c>
      <c r="J196" s="150">
        <v>7021.46</v>
      </c>
      <c r="K196">
        <v>0</v>
      </c>
      <c r="L196">
        <v>0</v>
      </c>
      <c r="M196" s="150">
        <v>0</v>
      </c>
      <c r="N196" s="150">
        <v>7021.46</v>
      </c>
      <c r="O196" s="150">
        <v>7021.46</v>
      </c>
      <c r="P196" s="1">
        <v>45323</v>
      </c>
      <c r="Q196" s="1">
        <v>45314</v>
      </c>
      <c r="R196" s="1">
        <v>45347</v>
      </c>
      <c r="S196" s="1">
        <v>45347</v>
      </c>
      <c r="T196" s="1">
        <v>45337</v>
      </c>
      <c r="U196" s="1">
        <v>45338</v>
      </c>
      <c r="V196" s="1">
        <v>45338</v>
      </c>
      <c r="W196" t="s">
        <v>561</v>
      </c>
      <c r="X196" t="s">
        <v>1141</v>
      </c>
      <c r="Y196">
        <v>10425</v>
      </c>
      <c r="Z196" t="s">
        <v>1142</v>
      </c>
      <c r="AA196">
        <v>2</v>
      </c>
      <c r="AB196" t="s">
        <v>1129</v>
      </c>
      <c r="AC196" t="s">
        <v>561</v>
      </c>
      <c r="AD196" t="s">
        <v>1130</v>
      </c>
      <c r="AE196" t="s">
        <v>1131</v>
      </c>
      <c r="AF196" t="s">
        <v>1137</v>
      </c>
      <c r="AG196" t="s">
        <v>1138</v>
      </c>
      <c r="AH196" t="s">
        <v>1139</v>
      </c>
    </row>
    <row r="197" spans="1:34">
      <c r="A197">
        <v>21874</v>
      </c>
      <c r="B197" t="s">
        <v>246</v>
      </c>
      <c r="C197" t="s">
        <v>247</v>
      </c>
      <c r="D197" t="s">
        <v>513</v>
      </c>
      <c r="E197" t="s">
        <v>514</v>
      </c>
      <c r="F197" t="s">
        <v>261</v>
      </c>
      <c r="G197" t="s">
        <v>1149</v>
      </c>
      <c r="H197" s="150">
        <v>2750</v>
      </c>
      <c r="I197" s="150">
        <v>2750</v>
      </c>
      <c r="J197" s="150">
        <v>2765.78</v>
      </c>
      <c r="K197">
        <v>0</v>
      </c>
      <c r="L197">
        <v>0</v>
      </c>
      <c r="M197" s="150">
        <v>0</v>
      </c>
      <c r="N197" s="150">
        <v>2765.78</v>
      </c>
      <c r="O197" s="150">
        <v>2765.78</v>
      </c>
      <c r="P197" s="1">
        <v>45259</v>
      </c>
      <c r="Q197" s="1">
        <v>45240</v>
      </c>
      <c r="R197" s="1">
        <v>45347</v>
      </c>
      <c r="S197" s="1">
        <v>45347</v>
      </c>
      <c r="T197" s="1">
        <v>45344</v>
      </c>
      <c r="U197" s="1">
        <v>45345</v>
      </c>
      <c r="V197" s="1">
        <v>45345</v>
      </c>
      <c r="W197" t="s">
        <v>561</v>
      </c>
      <c r="X197" t="s">
        <v>1141</v>
      </c>
      <c r="Y197">
        <v>10336</v>
      </c>
      <c r="Z197" t="s">
        <v>1142</v>
      </c>
      <c r="AA197">
        <v>2</v>
      </c>
      <c r="AB197" t="s">
        <v>1129</v>
      </c>
      <c r="AC197" t="s">
        <v>561</v>
      </c>
      <c r="AD197" t="s">
        <v>1130</v>
      </c>
      <c r="AE197" t="s">
        <v>1131</v>
      </c>
      <c r="AF197" t="s">
        <v>1137</v>
      </c>
      <c r="AG197" t="s">
        <v>1138</v>
      </c>
      <c r="AH197" t="s">
        <v>1139</v>
      </c>
    </row>
    <row r="198" spans="1:34">
      <c r="A198">
        <v>19274</v>
      </c>
      <c r="B198" t="s">
        <v>246</v>
      </c>
      <c r="C198" t="s">
        <v>247</v>
      </c>
      <c r="D198" t="s">
        <v>368</v>
      </c>
      <c r="E198" t="s">
        <v>369</v>
      </c>
      <c r="F198" t="s">
        <v>261</v>
      </c>
      <c r="G198" t="s">
        <v>1145</v>
      </c>
      <c r="H198" s="150">
        <v>4900</v>
      </c>
      <c r="I198" s="150">
        <v>4900</v>
      </c>
      <c r="J198" s="150">
        <v>4953.1899999999996</v>
      </c>
      <c r="K198">
        <v>0</v>
      </c>
      <c r="L198">
        <v>0</v>
      </c>
      <c r="M198" s="150">
        <v>0</v>
      </c>
      <c r="N198" s="150">
        <v>4953.1899999999996</v>
      </c>
      <c r="O198" s="150">
        <v>4953.1899999999996</v>
      </c>
      <c r="P198" s="1">
        <v>45197</v>
      </c>
      <c r="Q198" s="1">
        <v>45188</v>
      </c>
      <c r="R198" s="1">
        <v>45347</v>
      </c>
      <c r="S198" s="1">
        <v>45347</v>
      </c>
      <c r="T198" s="1">
        <v>45348</v>
      </c>
      <c r="U198" s="1">
        <v>45349</v>
      </c>
      <c r="V198" s="1">
        <v>45349</v>
      </c>
      <c r="W198" t="s">
        <v>561</v>
      </c>
      <c r="X198" t="s">
        <v>1141</v>
      </c>
      <c r="Y198">
        <v>10331</v>
      </c>
      <c r="Z198" t="s">
        <v>1142</v>
      </c>
      <c r="AA198">
        <v>2</v>
      </c>
      <c r="AB198" t="s">
        <v>1129</v>
      </c>
      <c r="AC198" t="s">
        <v>561</v>
      </c>
      <c r="AD198" t="s">
        <v>1130</v>
      </c>
      <c r="AE198" t="s">
        <v>1131</v>
      </c>
      <c r="AF198" t="s">
        <v>1137</v>
      </c>
      <c r="AG198" t="s">
        <v>1138</v>
      </c>
      <c r="AH198" t="s">
        <v>1139</v>
      </c>
    </row>
    <row r="199" spans="1:34">
      <c r="A199">
        <v>19412</v>
      </c>
      <c r="B199" t="s">
        <v>246</v>
      </c>
      <c r="C199" t="s">
        <v>269</v>
      </c>
      <c r="D199" t="s">
        <v>327</v>
      </c>
      <c r="E199" t="s">
        <v>328</v>
      </c>
      <c r="F199" t="s">
        <v>261</v>
      </c>
      <c r="G199" t="s">
        <v>1152</v>
      </c>
      <c r="H199" s="150">
        <v>1080</v>
      </c>
      <c r="I199" s="150">
        <v>1080</v>
      </c>
      <c r="J199" s="150">
        <v>1091.72</v>
      </c>
      <c r="K199">
        <v>21.83</v>
      </c>
      <c r="L199">
        <v>0</v>
      </c>
      <c r="M199" s="150">
        <v>0</v>
      </c>
      <c r="N199" s="150">
        <v>1113.55</v>
      </c>
      <c r="O199" s="150">
        <v>1117.51</v>
      </c>
      <c r="P199" s="1">
        <v>45205</v>
      </c>
      <c r="Q199" s="1">
        <v>45197</v>
      </c>
      <c r="R199" s="1">
        <v>45351</v>
      </c>
      <c r="S199" s="1">
        <v>45351</v>
      </c>
      <c r="T199" s="1">
        <v>45362</v>
      </c>
      <c r="U199" s="1">
        <v>45363</v>
      </c>
      <c r="V199" s="1">
        <v>45363</v>
      </c>
      <c r="W199" t="s">
        <v>561</v>
      </c>
      <c r="X199" t="s">
        <v>1141</v>
      </c>
      <c r="Y199">
        <v>10332</v>
      </c>
      <c r="Z199" t="s">
        <v>1142</v>
      </c>
      <c r="AA199">
        <v>2</v>
      </c>
      <c r="AB199" t="s">
        <v>1129</v>
      </c>
      <c r="AC199" t="s">
        <v>561</v>
      </c>
      <c r="AD199" t="s">
        <v>1130</v>
      </c>
      <c r="AE199" t="s">
        <v>1131</v>
      </c>
      <c r="AF199" t="s">
        <v>1137</v>
      </c>
      <c r="AG199" t="s">
        <v>1138</v>
      </c>
      <c r="AH199" t="s">
        <v>1139</v>
      </c>
    </row>
    <row r="200" spans="1:34">
      <c r="A200">
        <v>18084</v>
      </c>
      <c r="B200" t="s">
        <v>246</v>
      </c>
      <c r="C200" t="s">
        <v>247</v>
      </c>
      <c r="D200" t="s">
        <v>505</v>
      </c>
      <c r="E200" t="s">
        <v>450</v>
      </c>
      <c r="F200" t="s">
        <v>1150</v>
      </c>
      <c r="G200" t="s">
        <v>1149</v>
      </c>
      <c r="H200" s="150">
        <v>1750</v>
      </c>
      <c r="I200" s="150">
        <v>1750</v>
      </c>
      <c r="J200" s="150">
        <v>1770.78</v>
      </c>
      <c r="K200">
        <v>0</v>
      </c>
      <c r="L200">
        <v>0</v>
      </c>
      <c r="M200" s="150">
        <v>0</v>
      </c>
      <c r="N200" s="150">
        <v>1770.78</v>
      </c>
      <c r="O200" s="150">
        <v>1770.78</v>
      </c>
      <c r="P200" s="1">
        <v>45182</v>
      </c>
      <c r="Q200" s="1">
        <v>45161</v>
      </c>
      <c r="R200" s="1">
        <v>45351</v>
      </c>
      <c r="S200" s="1">
        <v>45351</v>
      </c>
      <c r="T200" s="1">
        <v>45350</v>
      </c>
      <c r="U200" s="1">
        <v>45351</v>
      </c>
      <c r="V200" s="1">
        <v>45351</v>
      </c>
      <c r="W200" t="s">
        <v>561</v>
      </c>
      <c r="X200" t="s">
        <v>1141</v>
      </c>
      <c r="Y200">
        <v>10328</v>
      </c>
      <c r="Z200" t="s">
        <v>1142</v>
      </c>
      <c r="AA200">
        <v>2</v>
      </c>
      <c r="AB200" t="s">
        <v>1129</v>
      </c>
      <c r="AC200" t="s">
        <v>561</v>
      </c>
      <c r="AD200" t="s">
        <v>1130</v>
      </c>
      <c r="AE200" t="s">
        <v>1131</v>
      </c>
      <c r="AF200" t="s">
        <v>1137</v>
      </c>
      <c r="AG200" t="s">
        <v>1138</v>
      </c>
      <c r="AH200" t="s">
        <v>1139</v>
      </c>
    </row>
    <row r="201" spans="1:34">
      <c r="A201">
        <v>17166</v>
      </c>
      <c r="B201" t="s">
        <v>246</v>
      </c>
      <c r="C201" t="s">
        <v>247</v>
      </c>
      <c r="D201" t="s">
        <v>520</v>
      </c>
      <c r="E201" t="s">
        <v>521</v>
      </c>
      <c r="F201" t="s">
        <v>261</v>
      </c>
      <c r="G201" t="s">
        <v>1151</v>
      </c>
      <c r="H201" s="150">
        <v>4000</v>
      </c>
      <c r="I201" s="150">
        <v>4000</v>
      </c>
      <c r="J201" s="150">
        <v>4076.38</v>
      </c>
      <c r="K201">
        <v>0</v>
      </c>
      <c r="L201">
        <v>0</v>
      </c>
      <c r="M201" s="150">
        <v>0</v>
      </c>
      <c r="N201" s="150">
        <v>4076.38</v>
      </c>
      <c r="O201" s="150">
        <v>4076.38</v>
      </c>
      <c r="P201" s="1">
        <v>45140</v>
      </c>
      <c r="Q201" s="1">
        <v>45129</v>
      </c>
      <c r="R201" s="1">
        <v>45351</v>
      </c>
      <c r="S201" s="1">
        <v>45351</v>
      </c>
      <c r="T201" s="1">
        <v>45343</v>
      </c>
      <c r="U201" s="1">
        <v>45344</v>
      </c>
      <c r="V201" s="1">
        <v>45344</v>
      </c>
      <c r="W201" t="s">
        <v>561</v>
      </c>
      <c r="X201" t="s">
        <v>1141</v>
      </c>
      <c r="Y201">
        <v>10323</v>
      </c>
      <c r="Z201" t="s">
        <v>1142</v>
      </c>
      <c r="AA201">
        <v>2</v>
      </c>
      <c r="AB201" t="s">
        <v>1129</v>
      </c>
      <c r="AC201" t="s">
        <v>561</v>
      </c>
      <c r="AD201" t="s">
        <v>1130</v>
      </c>
      <c r="AE201" t="s">
        <v>1131</v>
      </c>
      <c r="AF201" t="s">
        <v>1137</v>
      </c>
      <c r="AG201" t="s">
        <v>1138</v>
      </c>
      <c r="AH201" t="s">
        <v>1139</v>
      </c>
    </row>
    <row r="202" spans="1:34">
      <c r="A202">
        <v>16023</v>
      </c>
      <c r="B202" t="s">
        <v>246</v>
      </c>
      <c r="C202" t="s">
        <v>247</v>
      </c>
      <c r="D202" t="s">
        <v>508</v>
      </c>
      <c r="E202" t="s">
        <v>509</v>
      </c>
      <c r="F202" t="s">
        <v>261</v>
      </c>
      <c r="G202" t="s">
        <v>1159</v>
      </c>
      <c r="H202" s="150">
        <v>1500</v>
      </c>
      <c r="I202" s="150">
        <v>1500</v>
      </c>
      <c r="J202" s="150">
        <v>1539.9</v>
      </c>
      <c r="K202">
        <v>0</v>
      </c>
      <c r="L202">
        <v>0</v>
      </c>
      <c r="M202" s="150">
        <v>0</v>
      </c>
      <c r="N202" s="150">
        <v>1539.9</v>
      </c>
      <c r="O202" s="150">
        <v>1539.9</v>
      </c>
      <c r="P202" s="1">
        <v>45057</v>
      </c>
      <c r="Q202" s="1">
        <v>45052</v>
      </c>
      <c r="R202" s="1">
        <v>45351</v>
      </c>
      <c r="S202" s="1">
        <v>45351</v>
      </c>
      <c r="T202" s="1">
        <v>45350</v>
      </c>
      <c r="U202" s="1">
        <v>45351</v>
      </c>
      <c r="V202" s="1">
        <v>45351</v>
      </c>
      <c r="W202" t="s">
        <v>561</v>
      </c>
      <c r="X202" t="s">
        <v>1141</v>
      </c>
      <c r="Y202">
        <v>10316</v>
      </c>
      <c r="Z202" t="s">
        <v>1142</v>
      </c>
      <c r="AA202">
        <v>2</v>
      </c>
      <c r="AB202" t="s">
        <v>1129</v>
      </c>
      <c r="AC202" t="s">
        <v>561</v>
      </c>
      <c r="AD202" t="s">
        <v>1130</v>
      </c>
      <c r="AE202" t="s">
        <v>1131</v>
      </c>
      <c r="AF202" t="s">
        <v>1137</v>
      </c>
      <c r="AG202" t="s">
        <v>1138</v>
      </c>
      <c r="AH202" t="s">
        <v>1139</v>
      </c>
    </row>
    <row r="203" spans="1:34">
      <c r="A203">
        <v>23378</v>
      </c>
      <c r="B203" t="s">
        <v>246</v>
      </c>
      <c r="C203" t="s">
        <v>247</v>
      </c>
      <c r="D203" t="s">
        <v>458</v>
      </c>
      <c r="E203" t="s">
        <v>459</v>
      </c>
      <c r="F203" t="s">
        <v>1150</v>
      </c>
      <c r="G203" t="s">
        <v>1162</v>
      </c>
      <c r="H203" s="150">
        <v>144400.20000000001</v>
      </c>
      <c r="I203" s="150">
        <v>144400.20000000001</v>
      </c>
      <c r="J203" s="150">
        <v>144400.20000000001</v>
      </c>
      <c r="K203">
        <v>0</v>
      </c>
      <c r="L203">
        <v>0</v>
      </c>
      <c r="M203" s="150">
        <v>0</v>
      </c>
      <c r="N203" s="150">
        <v>144400.20000000001</v>
      </c>
      <c r="O203" s="150">
        <v>144400.20000000001</v>
      </c>
      <c r="P203" s="1">
        <v>45350</v>
      </c>
      <c r="Q203" s="1">
        <v>45350</v>
      </c>
      <c r="R203" s="1">
        <v>45351</v>
      </c>
      <c r="S203" s="1">
        <v>45351</v>
      </c>
      <c r="T203" s="1">
        <v>45350</v>
      </c>
      <c r="U203" s="1">
        <v>45351</v>
      </c>
      <c r="V203" s="1">
        <v>45351</v>
      </c>
      <c r="W203" t="s">
        <v>561</v>
      </c>
      <c r="X203" t="s">
        <v>1141</v>
      </c>
      <c r="Y203">
        <v>10627</v>
      </c>
      <c r="Z203" t="s">
        <v>1142</v>
      </c>
      <c r="AA203">
        <v>2</v>
      </c>
      <c r="AB203" t="s">
        <v>1129</v>
      </c>
      <c r="AC203" t="s">
        <v>561</v>
      </c>
      <c r="AD203" t="s">
        <v>1147</v>
      </c>
      <c r="AE203" t="s">
        <v>1131</v>
      </c>
      <c r="AF203" t="s">
        <v>1137</v>
      </c>
      <c r="AG203" t="s">
        <v>1138</v>
      </c>
      <c r="AH203" t="s">
        <v>1139</v>
      </c>
    </row>
    <row r="204" spans="1:34">
      <c r="A204">
        <v>23381</v>
      </c>
      <c r="B204" t="s">
        <v>246</v>
      </c>
      <c r="C204" t="s">
        <v>247</v>
      </c>
      <c r="D204" t="s">
        <v>458</v>
      </c>
      <c r="E204" t="s">
        <v>459</v>
      </c>
      <c r="F204" t="s">
        <v>1150</v>
      </c>
      <c r="G204" t="s">
        <v>1163</v>
      </c>
      <c r="H204" s="150">
        <v>55599.8</v>
      </c>
      <c r="I204" s="150">
        <v>55599.8</v>
      </c>
      <c r="J204" s="150">
        <v>55599.8</v>
      </c>
      <c r="K204">
        <v>0</v>
      </c>
      <c r="L204">
        <v>0</v>
      </c>
      <c r="M204" s="150">
        <v>0</v>
      </c>
      <c r="N204" s="150">
        <v>55599.8</v>
      </c>
      <c r="O204" s="150">
        <v>55599.8</v>
      </c>
      <c r="P204" s="1">
        <v>45350</v>
      </c>
      <c r="Q204" s="1">
        <v>45350</v>
      </c>
      <c r="R204" s="1">
        <v>45351</v>
      </c>
      <c r="S204" s="1">
        <v>45351</v>
      </c>
      <c r="T204" s="1">
        <v>45350</v>
      </c>
      <c r="U204" s="1">
        <v>45351</v>
      </c>
      <c r="V204" s="1">
        <v>45351</v>
      </c>
      <c r="W204" t="s">
        <v>561</v>
      </c>
      <c r="X204" t="s">
        <v>1141</v>
      </c>
      <c r="Y204">
        <v>10628</v>
      </c>
      <c r="Z204" t="s">
        <v>1142</v>
      </c>
      <c r="AA204">
        <v>2</v>
      </c>
      <c r="AB204" t="s">
        <v>1129</v>
      </c>
      <c r="AC204" t="s">
        <v>561</v>
      </c>
      <c r="AD204" t="s">
        <v>1147</v>
      </c>
      <c r="AE204" t="s">
        <v>1131</v>
      </c>
      <c r="AF204" t="s">
        <v>1137</v>
      </c>
      <c r="AG204" t="s">
        <v>1138</v>
      </c>
      <c r="AH204" t="s">
        <v>1139</v>
      </c>
    </row>
    <row r="205" spans="1:34">
      <c r="A205">
        <v>23382</v>
      </c>
      <c r="B205" t="s">
        <v>246</v>
      </c>
      <c r="C205" t="s">
        <v>247</v>
      </c>
      <c r="D205" t="s">
        <v>458</v>
      </c>
      <c r="E205" t="s">
        <v>459</v>
      </c>
      <c r="F205" t="s">
        <v>1150</v>
      </c>
      <c r="G205" t="s">
        <v>1163</v>
      </c>
      <c r="H205" s="150">
        <v>200000</v>
      </c>
      <c r="I205" s="150">
        <v>200000</v>
      </c>
      <c r="J205" s="150">
        <v>200000</v>
      </c>
      <c r="K205">
        <v>0</v>
      </c>
      <c r="L205">
        <v>0</v>
      </c>
      <c r="M205" s="150">
        <v>0</v>
      </c>
      <c r="N205" s="150">
        <v>200000</v>
      </c>
      <c r="O205" s="150">
        <v>200000</v>
      </c>
      <c r="P205" s="1">
        <v>45350</v>
      </c>
      <c r="Q205" s="1">
        <v>45350</v>
      </c>
      <c r="R205" s="1">
        <v>45351</v>
      </c>
      <c r="S205" s="1">
        <v>45355</v>
      </c>
      <c r="T205" s="1">
        <v>45355</v>
      </c>
      <c r="U205" s="1">
        <v>45356</v>
      </c>
      <c r="V205" s="1">
        <v>45356</v>
      </c>
      <c r="W205" t="s">
        <v>561</v>
      </c>
      <c r="X205" t="s">
        <v>1141</v>
      </c>
      <c r="Y205">
        <v>10646</v>
      </c>
      <c r="Z205" t="s">
        <v>1142</v>
      </c>
      <c r="AA205">
        <v>2</v>
      </c>
      <c r="AB205" t="s">
        <v>1129</v>
      </c>
      <c r="AC205" t="s">
        <v>561</v>
      </c>
      <c r="AD205" t="s">
        <v>1147</v>
      </c>
      <c r="AE205" t="s">
        <v>1131</v>
      </c>
      <c r="AF205" t="s">
        <v>1137</v>
      </c>
      <c r="AG205" t="s">
        <v>1138</v>
      </c>
      <c r="AH205" t="s">
        <v>1139</v>
      </c>
    </row>
    <row r="206" spans="1:34">
      <c r="A206">
        <v>16167</v>
      </c>
      <c r="B206" t="s">
        <v>246</v>
      </c>
      <c r="C206" t="s">
        <v>269</v>
      </c>
      <c r="D206" t="s">
        <v>285</v>
      </c>
      <c r="E206" t="s">
        <v>286</v>
      </c>
      <c r="F206" t="s">
        <v>261</v>
      </c>
      <c r="G206" t="s">
        <v>1157</v>
      </c>
      <c r="H206" s="150">
        <v>1290</v>
      </c>
      <c r="I206" s="150">
        <v>1290</v>
      </c>
      <c r="J206" s="150">
        <v>1327.89</v>
      </c>
      <c r="K206">
        <v>0</v>
      </c>
      <c r="L206">
        <v>0</v>
      </c>
      <c r="M206" s="150">
        <v>0</v>
      </c>
      <c r="N206" s="150">
        <v>1327.89</v>
      </c>
      <c r="O206" s="150">
        <v>1327.89</v>
      </c>
      <c r="P206" s="1">
        <v>45063</v>
      </c>
      <c r="Q206" s="1">
        <v>45054</v>
      </c>
      <c r="R206" s="1">
        <v>45361</v>
      </c>
      <c r="S206" s="1">
        <v>45361</v>
      </c>
      <c r="T206" s="1">
        <v>45362</v>
      </c>
      <c r="U206" s="1">
        <v>45363</v>
      </c>
      <c r="V206" s="1">
        <v>45363</v>
      </c>
      <c r="W206" t="s">
        <v>561</v>
      </c>
      <c r="X206" t="s">
        <v>1141</v>
      </c>
      <c r="Y206">
        <v>10566</v>
      </c>
      <c r="Z206" t="s">
        <v>1142</v>
      </c>
      <c r="AA206">
        <v>2</v>
      </c>
      <c r="AB206" t="s">
        <v>1129</v>
      </c>
      <c r="AC206" t="s">
        <v>561</v>
      </c>
      <c r="AD206" t="s">
        <v>1130</v>
      </c>
      <c r="AE206" t="s">
        <v>1131</v>
      </c>
      <c r="AF206" t="s">
        <v>1137</v>
      </c>
      <c r="AG206" t="s">
        <v>1138</v>
      </c>
      <c r="AH206" t="s">
        <v>1139</v>
      </c>
    </row>
    <row r="207" spans="1:34">
      <c r="A207">
        <v>16107</v>
      </c>
      <c r="B207" t="s">
        <v>246</v>
      </c>
      <c r="C207" t="s">
        <v>247</v>
      </c>
      <c r="D207" t="s">
        <v>262</v>
      </c>
      <c r="E207" t="s">
        <v>263</v>
      </c>
      <c r="F207" t="s">
        <v>261</v>
      </c>
      <c r="G207" t="s">
        <v>1164</v>
      </c>
      <c r="H207" s="150">
        <v>2500</v>
      </c>
      <c r="I207" s="150">
        <v>2500</v>
      </c>
      <c r="J207" s="150">
        <v>2573.42</v>
      </c>
      <c r="K207">
        <v>0</v>
      </c>
      <c r="L207">
        <v>0</v>
      </c>
      <c r="M207" s="150">
        <v>0</v>
      </c>
      <c r="N207" s="150">
        <v>2573.42</v>
      </c>
      <c r="O207" s="150">
        <v>2573.42</v>
      </c>
      <c r="P207" s="1">
        <v>45063</v>
      </c>
      <c r="Q207" s="1">
        <v>45052</v>
      </c>
      <c r="R207" s="1">
        <v>45361</v>
      </c>
      <c r="S207" s="1">
        <v>45361</v>
      </c>
      <c r="T207" s="1">
        <v>45355</v>
      </c>
      <c r="U207" s="1">
        <v>45356</v>
      </c>
      <c r="V207" s="1">
        <v>45356</v>
      </c>
      <c r="W207" t="s">
        <v>561</v>
      </c>
      <c r="X207" t="s">
        <v>1141</v>
      </c>
      <c r="Y207">
        <v>10565</v>
      </c>
      <c r="Z207" t="s">
        <v>1142</v>
      </c>
      <c r="AA207">
        <v>2</v>
      </c>
      <c r="AB207" t="s">
        <v>1129</v>
      </c>
      <c r="AC207" t="s">
        <v>561</v>
      </c>
      <c r="AD207" t="s">
        <v>1130</v>
      </c>
      <c r="AE207" t="s">
        <v>1131</v>
      </c>
      <c r="AF207" t="s">
        <v>1137</v>
      </c>
      <c r="AG207" t="s">
        <v>1138</v>
      </c>
      <c r="AH207" t="s">
        <v>1139</v>
      </c>
    </row>
    <row r="208" spans="1:34">
      <c r="A208">
        <v>16073</v>
      </c>
      <c r="B208" t="s">
        <v>246</v>
      </c>
      <c r="C208" t="s">
        <v>247</v>
      </c>
      <c r="D208" t="s">
        <v>265</v>
      </c>
      <c r="E208" t="s">
        <v>266</v>
      </c>
      <c r="F208" t="s">
        <v>261</v>
      </c>
      <c r="G208" t="s">
        <v>1157</v>
      </c>
      <c r="H208" s="150">
        <v>2400</v>
      </c>
      <c r="I208" s="150">
        <v>2400</v>
      </c>
      <c r="J208" s="150">
        <v>2470.48</v>
      </c>
      <c r="K208">
        <v>0</v>
      </c>
      <c r="L208">
        <v>0</v>
      </c>
      <c r="M208" s="150">
        <v>0</v>
      </c>
      <c r="N208" s="150">
        <v>2470.48</v>
      </c>
      <c r="O208" s="150">
        <v>2470.48</v>
      </c>
      <c r="P208" s="1">
        <v>45056</v>
      </c>
      <c r="Q208" s="1">
        <v>45052</v>
      </c>
      <c r="R208" s="1">
        <v>45361</v>
      </c>
      <c r="S208" s="1">
        <v>45361</v>
      </c>
      <c r="T208" s="1">
        <v>45362</v>
      </c>
      <c r="U208" s="1">
        <v>45363</v>
      </c>
      <c r="V208" s="1">
        <v>45363</v>
      </c>
      <c r="W208" t="s">
        <v>561</v>
      </c>
      <c r="X208" t="s">
        <v>1141</v>
      </c>
      <c r="Y208">
        <v>10564</v>
      </c>
      <c r="Z208" t="s">
        <v>1142</v>
      </c>
      <c r="AA208">
        <v>2</v>
      </c>
      <c r="AB208" t="s">
        <v>1129</v>
      </c>
      <c r="AC208" t="s">
        <v>561</v>
      </c>
      <c r="AD208" t="s">
        <v>1130</v>
      </c>
      <c r="AE208" t="s">
        <v>1131</v>
      </c>
      <c r="AF208" t="s">
        <v>1137</v>
      </c>
      <c r="AG208" t="s">
        <v>1138</v>
      </c>
      <c r="AH208" t="s">
        <v>1139</v>
      </c>
    </row>
    <row r="209" spans="1:35">
      <c r="A209">
        <v>16597</v>
      </c>
      <c r="B209" t="s">
        <v>246</v>
      </c>
      <c r="C209" t="s">
        <v>247</v>
      </c>
      <c r="D209" t="s">
        <v>485</v>
      </c>
      <c r="E209" t="s">
        <v>486</v>
      </c>
      <c r="F209" t="s">
        <v>261</v>
      </c>
      <c r="G209" t="s">
        <v>1164</v>
      </c>
      <c r="H209" s="150">
        <v>1000</v>
      </c>
      <c r="I209" s="150">
        <v>1000</v>
      </c>
      <c r="J209" s="150">
        <v>1029.3699999999999</v>
      </c>
      <c r="K209">
        <v>0</v>
      </c>
      <c r="L209">
        <v>0</v>
      </c>
      <c r="M209" s="150">
        <v>0</v>
      </c>
      <c r="N209" s="150">
        <v>1029.3699999999999</v>
      </c>
      <c r="O209" s="150">
        <v>1029.3699999999999</v>
      </c>
      <c r="P209" s="1">
        <v>45083</v>
      </c>
      <c r="Q209" s="1">
        <v>45062</v>
      </c>
      <c r="R209" s="1">
        <v>45361</v>
      </c>
      <c r="S209" s="1">
        <v>45361</v>
      </c>
      <c r="T209" s="1">
        <v>45362</v>
      </c>
      <c r="U209" s="1">
        <v>45363</v>
      </c>
      <c r="V209" s="1">
        <v>45363</v>
      </c>
      <c r="W209" t="s">
        <v>561</v>
      </c>
      <c r="X209" t="s">
        <v>1141</v>
      </c>
      <c r="Y209">
        <v>10568</v>
      </c>
      <c r="Z209" t="s">
        <v>1142</v>
      </c>
      <c r="AA209">
        <v>2</v>
      </c>
      <c r="AB209" t="s">
        <v>1129</v>
      </c>
      <c r="AC209" t="s">
        <v>561</v>
      </c>
      <c r="AD209" t="s">
        <v>1130</v>
      </c>
      <c r="AE209" t="s">
        <v>1131</v>
      </c>
      <c r="AF209" t="s">
        <v>1137</v>
      </c>
      <c r="AG209" t="s">
        <v>1138</v>
      </c>
      <c r="AH209" t="s">
        <v>1139</v>
      </c>
    </row>
    <row r="210" spans="1:35">
      <c r="A210">
        <v>17586</v>
      </c>
      <c r="B210" t="s">
        <v>246</v>
      </c>
      <c r="C210" t="s">
        <v>247</v>
      </c>
      <c r="D210" t="s">
        <v>443</v>
      </c>
      <c r="E210" t="s">
        <v>444</v>
      </c>
      <c r="F210" t="s">
        <v>261</v>
      </c>
      <c r="G210" t="s">
        <v>1151</v>
      </c>
      <c r="H210" s="150">
        <v>5000</v>
      </c>
      <c r="I210" s="150">
        <v>5000</v>
      </c>
      <c r="J210" s="150">
        <v>5073.03</v>
      </c>
      <c r="K210">
        <v>0</v>
      </c>
      <c r="L210">
        <v>0</v>
      </c>
      <c r="M210" s="150">
        <v>0</v>
      </c>
      <c r="N210" s="150">
        <v>5073.03</v>
      </c>
      <c r="O210" s="150">
        <v>5073.03</v>
      </c>
      <c r="P210" s="1">
        <v>45173</v>
      </c>
      <c r="Q210" s="1">
        <v>45168</v>
      </c>
      <c r="R210" s="1">
        <v>45361</v>
      </c>
      <c r="S210" s="1">
        <v>45361</v>
      </c>
      <c r="T210" s="1">
        <v>45362</v>
      </c>
      <c r="U210" s="1">
        <v>45363</v>
      </c>
      <c r="V210" s="1">
        <v>45363</v>
      </c>
      <c r="W210" t="s">
        <v>561</v>
      </c>
      <c r="X210" t="s">
        <v>1141</v>
      </c>
      <c r="Y210">
        <v>10573</v>
      </c>
      <c r="Z210" t="s">
        <v>1142</v>
      </c>
      <c r="AA210">
        <v>2</v>
      </c>
      <c r="AB210" t="s">
        <v>1129</v>
      </c>
      <c r="AC210" t="s">
        <v>561</v>
      </c>
      <c r="AD210" t="s">
        <v>1130</v>
      </c>
      <c r="AE210" t="s">
        <v>1131</v>
      </c>
      <c r="AF210" t="s">
        <v>1137</v>
      </c>
      <c r="AG210" t="s">
        <v>1138</v>
      </c>
      <c r="AH210" t="s">
        <v>1139</v>
      </c>
    </row>
    <row r="211" spans="1:35">
      <c r="A211">
        <v>17267</v>
      </c>
      <c r="B211" t="s">
        <v>246</v>
      </c>
      <c r="C211" t="s">
        <v>269</v>
      </c>
      <c r="D211" t="s">
        <v>282</v>
      </c>
      <c r="E211" t="s">
        <v>283</v>
      </c>
      <c r="F211" t="s">
        <v>261</v>
      </c>
      <c r="G211" t="s">
        <v>1151</v>
      </c>
      <c r="H211" s="150">
        <v>1800</v>
      </c>
      <c r="I211" s="150">
        <v>1800</v>
      </c>
      <c r="J211" s="150">
        <v>1826.29</v>
      </c>
      <c r="K211">
        <v>0</v>
      </c>
      <c r="L211">
        <v>0</v>
      </c>
      <c r="M211" s="150">
        <v>0</v>
      </c>
      <c r="N211" s="150">
        <v>1826.29</v>
      </c>
      <c r="O211" s="150">
        <v>1826.29</v>
      </c>
      <c r="P211" s="1">
        <v>45148</v>
      </c>
      <c r="Q211" s="1">
        <v>45140</v>
      </c>
      <c r="R211" s="1">
        <v>45361</v>
      </c>
      <c r="S211" s="1">
        <v>45361</v>
      </c>
      <c r="T211" s="1">
        <v>45355</v>
      </c>
      <c r="U211" s="1">
        <v>45356</v>
      </c>
      <c r="V211" s="1">
        <v>45356</v>
      </c>
      <c r="W211" t="s">
        <v>561</v>
      </c>
      <c r="X211" t="s">
        <v>1141</v>
      </c>
      <c r="Y211">
        <v>10571</v>
      </c>
      <c r="Z211" t="s">
        <v>1142</v>
      </c>
      <c r="AA211">
        <v>2</v>
      </c>
      <c r="AB211" t="s">
        <v>1129</v>
      </c>
      <c r="AC211" t="s">
        <v>561</v>
      </c>
      <c r="AD211" t="s">
        <v>1130</v>
      </c>
      <c r="AE211" t="s">
        <v>1131</v>
      </c>
      <c r="AF211" t="s">
        <v>1137</v>
      </c>
      <c r="AG211" t="s">
        <v>1138</v>
      </c>
      <c r="AH211" t="s">
        <v>1139</v>
      </c>
    </row>
    <row r="212" spans="1:35">
      <c r="A212">
        <v>17311</v>
      </c>
      <c r="B212" t="s">
        <v>246</v>
      </c>
      <c r="C212" t="s">
        <v>247</v>
      </c>
      <c r="D212" t="s">
        <v>471</v>
      </c>
      <c r="E212" t="s">
        <v>472</v>
      </c>
      <c r="F212" t="s">
        <v>261</v>
      </c>
      <c r="G212" t="s">
        <v>1149</v>
      </c>
      <c r="H212" s="150">
        <v>5000</v>
      </c>
      <c r="I212" s="150">
        <v>5000</v>
      </c>
      <c r="J212" s="150">
        <v>5073.03</v>
      </c>
      <c r="K212">
        <v>0</v>
      </c>
      <c r="L212">
        <v>0</v>
      </c>
      <c r="M212" s="150">
        <v>0</v>
      </c>
      <c r="N212" s="150">
        <v>5073.03</v>
      </c>
      <c r="O212" s="150">
        <v>5073.03</v>
      </c>
      <c r="P212" s="1">
        <v>45154</v>
      </c>
      <c r="Q212" s="1">
        <v>45145</v>
      </c>
      <c r="R212" s="1">
        <v>45361</v>
      </c>
      <c r="S212" s="1">
        <v>45361</v>
      </c>
      <c r="T212" s="1">
        <v>45362</v>
      </c>
      <c r="U212" s="1">
        <v>45363</v>
      </c>
      <c r="V212" s="1">
        <v>45363</v>
      </c>
      <c r="W212" t="s">
        <v>561</v>
      </c>
      <c r="X212" t="s">
        <v>1141</v>
      </c>
      <c r="Y212">
        <v>10572</v>
      </c>
      <c r="Z212" t="s">
        <v>1142</v>
      </c>
      <c r="AA212">
        <v>2</v>
      </c>
      <c r="AB212" t="s">
        <v>1129</v>
      </c>
      <c r="AC212" t="s">
        <v>561</v>
      </c>
      <c r="AD212" t="s">
        <v>1130</v>
      </c>
      <c r="AE212" t="s">
        <v>1131</v>
      </c>
      <c r="AF212" t="s">
        <v>1137</v>
      </c>
      <c r="AG212" t="s">
        <v>1138</v>
      </c>
      <c r="AH212" t="s">
        <v>1139</v>
      </c>
    </row>
    <row r="213" spans="1:35">
      <c r="A213">
        <v>20737</v>
      </c>
      <c r="B213" t="s">
        <v>246</v>
      </c>
      <c r="C213" t="s">
        <v>247</v>
      </c>
      <c r="D213" t="s">
        <v>402</v>
      </c>
      <c r="E213" t="s">
        <v>403</v>
      </c>
      <c r="F213" t="s">
        <v>261</v>
      </c>
      <c r="G213" t="s">
        <v>1145</v>
      </c>
      <c r="H213" s="150">
        <v>5000</v>
      </c>
      <c r="I213" s="150">
        <v>5000</v>
      </c>
      <c r="J213" s="150">
        <v>5059.5200000000004</v>
      </c>
      <c r="K213">
        <v>0</v>
      </c>
      <c r="L213">
        <v>0</v>
      </c>
      <c r="M213" s="150">
        <v>0</v>
      </c>
      <c r="N213" s="150">
        <v>5059.5200000000004</v>
      </c>
      <c r="O213" s="150">
        <v>5059.5200000000004</v>
      </c>
      <c r="P213" s="1">
        <v>45240</v>
      </c>
      <c r="Q213" s="1">
        <v>45230</v>
      </c>
      <c r="R213" s="1">
        <v>45361</v>
      </c>
      <c r="S213" s="1">
        <v>45361</v>
      </c>
      <c r="T213" s="1">
        <v>45362</v>
      </c>
      <c r="U213" s="1">
        <v>45363</v>
      </c>
      <c r="V213" s="1">
        <v>45363</v>
      </c>
      <c r="W213" t="s">
        <v>561</v>
      </c>
      <c r="X213" t="s">
        <v>1141</v>
      </c>
      <c r="Y213">
        <v>10586</v>
      </c>
      <c r="Z213" t="s">
        <v>1142</v>
      </c>
      <c r="AA213">
        <v>2</v>
      </c>
      <c r="AB213" t="s">
        <v>1129</v>
      </c>
      <c r="AC213" t="s">
        <v>561</v>
      </c>
      <c r="AD213" t="s">
        <v>1130</v>
      </c>
      <c r="AE213" t="s">
        <v>1131</v>
      </c>
      <c r="AF213" t="s">
        <v>1137</v>
      </c>
      <c r="AG213" t="s">
        <v>1138</v>
      </c>
      <c r="AH213" t="s">
        <v>1139</v>
      </c>
    </row>
    <row r="214" spans="1:35">
      <c r="A214">
        <v>20743</v>
      </c>
      <c r="B214" t="s">
        <v>246</v>
      </c>
      <c r="C214" t="s">
        <v>247</v>
      </c>
      <c r="D214" t="s">
        <v>402</v>
      </c>
      <c r="E214" t="s">
        <v>403</v>
      </c>
      <c r="F214" t="s">
        <v>261</v>
      </c>
      <c r="G214" t="s">
        <v>1154</v>
      </c>
      <c r="H214" s="150">
        <v>15000</v>
      </c>
      <c r="I214" s="150">
        <v>15000</v>
      </c>
      <c r="J214" s="150">
        <v>15000</v>
      </c>
      <c r="K214">
        <v>0</v>
      </c>
      <c r="L214">
        <v>0</v>
      </c>
      <c r="M214" s="150">
        <v>0</v>
      </c>
      <c r="N214" s="150">
        <v>15000</v>
      </c>
      <c r="O214" s="150">
        <v>15000</v>
      </c>
      <c r="P214" s="1">
        <v>45240</v>
      </c>
      <c r="Q214" s="1">
        <v>45230</v>
      </c>
      <c r="R214" s="1">
        <v>45361</v>
      </c>
      <c r="S214" s="1">
        <v>45361</v>
      </c>
      <c r="T214" s="1">
        <v>45362</v>
      </c>
      <c r="U214" s="1">
        <v>45363</v>
      </c>
      <c r="V214" s="1">
        <v>45363</v>
      </c>
      <c r="W214" t="s">
        <v>561</v>
      </c>
      <c r="X214" t="s">
        <v>1141</v>
      </c>
      <c r="Y214">
        <v>10587</v>
      </c>
      <c r="Z214" t="s">
        <v>1142</v>
      </c>
      <c r="AA214">
        <v>2</v>
      </c>
      <c r="AB214" t="s">
        <v>1129</v>
      </c>
      <c r="AC214" t="s">
        <v>561</v>
      </c>
      <c r="AD214" t="s">
        <v>1165</v>
      </c>
      <c r="AE214" t="s">
        <v>1131</v>
      </c>
      <c r="AF214" t="s">
        <v>1137</v>
      </c>
      <c r="AG214" t="s">
        <v>1138</v>
      </c>
      <c r="AH214" t="s">
        <v>1139</v>
      </c>
    </row>
    <row r="215" spans="1:35">
      <c r="A215">
        <v>16274</v>
      </c>
      <c r="B215" t="s">
        <v>246</v>
      </c>
      <c r="C215" t="s">
        <v>247</v>
      </c>
      <c r="D215" t="s">
        <v>502</v>
      </c>
      <c r="E215" t="s">
        <v>503</v>
      </c>
      <c r="F215" t="s">
        <v>261</v>
      </c>
      <c r="G215" t="s">
        <v>1164</v>
      </c>
      <c r="H215" s="150">
        <v>3000</v>
      </c>
      <c r="I215" s="150">
        <v>3000</v>
      </c>
      <c r="J215" s="150">
        <v>3088.11</v>
      </c>
      <c r="K215">
        <v>0</v>
      </c>
      <c r="L215">
        <v>0</v>
      </c>
      <c r="M215" s="150">
        <v>0</v>
      </c>
      <c r="N215" s="150">
        <v>3088.11</v>
      </c>
      <c r="O215" s="150">
        <v>3088.11</v>
      </c>
      <c r="P215" s="1">
        <v>45077</v>
      </c>
      <c r="Q215" s="1">
        <v>45062</v>
      </c>
      <c r="R215" s="1">
        <v>45366</v>
      </c>
      <c r="S215" s="1">
        <v>45366</v>
      </c>
      <c r="T215" s="1">
        <v>45357</v>
      </c>
      <c r="U215" s="1">
        <v>45358</v>
      </c>
      <c r="V215" s="1">
        <v>45358</v>
      </c>
      <c r="W215" t="s">
        <v>561</v>
      </c>
      <c r="X215" t="s">
        <v>1141</v>
      </c>
      <c r="Y215">
        <v>10567</v>
      </c>
      <c r="Z215" t="s">
        <v>1142</v>
      </c>
      <c r="AA215">
        <v>2</v>
      </c>
      <c r="AB215" t="s">
        <v>1129</v>
      </c>
      <c r="AC215" t="s">
        <v>561</v>
      </c>
      <c r="AD215" t="s">
        <v>1130</v>
      </c>
      <c r="AE215" t="s">
        <v>1131</v>
      </c>
      <c r="AF215" t="s">
        <v>1137</v>
      </c>
      <c r="AG215" t="s">
        <v>1138</v>
      </c>
      <c r="AH215" t="s">
        <v>1139</v>
      </c>
    </row>
    <row r="216" spans="1:35">
      <c r="A216">
        <v>23929</v>
      </c>
      <c r="B216" t="s">
        <v>246</v>
      </c>
      <c r="C216" t="s">
        <v>247</v>
      </c>
      <c r="D216" t="s">
        <v>491</v>
      </c>
      <c r="E216" t="s">
        <v>492</v>
      </c>
      <c r="F216" t="s">
        <v>261</v>
      </c>
      <c r="G216" t="s">
        <v>1135</v>
      </c>
      <c r="H216" s="150">
        <v>50000</v>
      </c>
      <c r="I216" s="150">
        <v>50000</v>
      </c>
      <c r="J216" s="150">
        <v>50000</v>
      </c>
      <c r="K216">
        <v>0</v>
      </c>
      <c r="L216">
        <v>0</v>
      </c>
      <c r="M216" s="150">
        <v>0</v>
      </c>
      <c r="N216" s="150">
        <v>50000</v>
      </c>
      <c r="O216" s="150">
        <v>50000</v>
      </c>
      <c r="P216" s="1">
        <v>45373</v>
      </c>
      <c r="Q216" s="1">
        <v>45366</v>
      </c>
      <c r="R216" s="1">
        <v>45366</v>
      </c>
      <c r="S216" s="1">
        <v>45366</v>
      </c>
      <c r="T216" s="1">
        <v>45366</v>
      </c>
      <c r="U216" s="1">
        <v>45366</v>
      </c>
      <c r="V216" s="1">
        <v>45373</v>
      </c>
      <c r="W216" t="s">
        <v>561</v>
      </c>
      <c r="X216" t="s">
        <v>1127</v>
      </c>
      <c r="Z216" t="s">
        <v>1128</v>
      </c>
      <c r="AA216">
        <v>2</v>
      </c>
      <c r="AB216" t="s">
        <v>1129</v>
      </c>
      <c r="AC216" t="s">
        <v>561</v>
      </c>
      <c r="AD216" t="s">
        <v>1147</v>
      </c>
      <c r="AE216" t="s">
        <v>1131</v>
      </c>
      <c r="AF216" t="s">
        <v>1137</v>
      </c>
      <c r="AG216" t="s">
        <v>1138</v>
      </c>
      <c r="AH216" t="s">
        <v>1139</v>
      </c>
      <c r="AI216" t="s">
        <v>252</v>
      </c>
    </row>
    <row r="217" spans="1:35">
      <c r="A217">
        <v>23930</v>
      </c>
      <c r="B217" t="s">
        <v>246</v>
      </c>
      <c r="C217" t="s">
        <v>247</v>
      </c>
      <c r="D217" t="s">
        <v>491</v>
      </c>
      <c r="E217" t="s">
        <v>492</v>
      </c>
      <c r="F217" t="s">
        <v>261</v>
      </c>
      <c r="G217" t="s">
        <v>1135</v>
      </c>
      <c r="H217" s="150">
        <v>50050.55</v>
      </c>
      <c r="I217" s="150">
        <v>50050.55</v>
      </c>
      <c r="J217" s="150">
        <v>50050.55</v>
      </c>
      <c r="K217">
        <v>0</v>
      </c>
      <c r="L217">
        <v>0</v>
      </c>
      <c r="M217" s="150">
        <v>0</v>
      </c>
      <c r="N217" s="150">
        <v>50050.55</v>
      </c>
      <c r="O217" s="150">
        <v>50050.55</v>
      </c>
      <c r="P217" s="1">
        <v>45373</v>
      </c>
      <c r="Q217" s="1">
        <v>45366</v>
      </c>
      <c r="R217" s="1">
        <v>45371</v>
      </c>
      <c r="S217" s="1">
        <v>45371</v>
      </c>
      <c r="T217" s="1">
        <v>45371</v>
      </c>
      <c r="U217" s="1">
        <v>45371</v>
      </c>
      <c r="V217" s="1">
        <v>45373</v>
      </c>
      <c r="W217" t="s">
        <v>561</v>
      </c>
      <c r="X217" t="s">
        <v>1127</v>
      </c>
      <c r="Z217" t="s">
        <v>1128</v>
      </c>
      <c r="AA217">
        <v>2</v>
      </c>
      <c r="AB217" t="s">
        <v>1129</v>
      </c>
      <c r="AC217" t="s">
        <v>561</v>
      </c>
      <c r="AD217" t="s">
        <v>1147</v>
      </c>
      <c r="AE217" t="s">
        <v>1131</v>
      </c>
      <c r="AF217" t="s">
        <v>1137</v>
      </c>
      <c r="AG217" t="s">
        <v>1138</v>
      </c>
      <c r="AH217" t="s">
        <v>1139</v>
      </c>
      <c r="AI217" t="s">
        <v>252</v>
      </c>
    </row>
    <row r="218" spans="1:35">
      <c r="A218">
        <v>23748</v>
      </c>
      <c r="B218" t="s">
        <v>246</v>
      </c>
      <c r="C218" t="s">
        <v>269</v>
      </c>
      <c r="D218" t="s">
        <v>312</v>
      </c>
      <c r="E218" t="s">
        <v>313</v>
      </c>
      <c r="F218" t="s">
        <v>261</v>
      </c>
      <c r="G218" t="s">
        <v>1140</v>
      </c>
      <c r="H218" s="150">
        <v>3520.21</v>
      </c>
      <c r="I218" s="150">
        <v>3520.21</v>
      </c>
      <c r="J218" s="150">
        <v>3520.21</v>
      </c>
      <c r="K218">
        <v>0</v>
      </c>
      <c r="L218">
        <v>0</v>
      </c>
      <c r="M218" s="150">
        <v>0</v>
      </c>
      <c r="N218" s="150">
        <v>3520.21</v>
      </c>
      <c r="O218" s="150">
        <v>3520.21</v>
      </c>
      <c r="P218" s="1">
        <v>45369</v>
      </c>
      <c r="Q218" s="1">
        <v>45369</v>
      </c>
      <c r="R218" s="1">
        <v>45371</v>
      </c>
      <c r="S218" s="1">
        <v>45371</v>
      </c>
      <c r="T218" s="1">
        <v>45369</v>
      </c>
      <c r="U218" s="1">
        <v>45370</v>
      </c>
      <c r="V218" s="1">
        <v>45370</v>
      </c>
      <c r="W218" t="s">
        <v>561</v>
      </c>
      <c r="X218" t="s">
        <v>1141</v>
      </c>
      <c r="Y218">
        <v>10804</v>
      </c>
      <c r="Z218" t="s">
        <v>1142</v>
      </c>
      <c r="AA218">
        <v>2</v>
      </c>
      <c r="AB218" t="s">
        <v>1129</v>
      </c>
      <c r="AC218" t="s">
        <v>561</v>
      </c>
      <c r="AD218" t="s">
        <v>1130</v>
      </c>
      <c r="AE218" t="s">
        <v>1131</v>
      </c>
      <c r="AF218" t="s">
        <v>1137</v>
      </c>
      <c r="AG218" t="s">
        <v>1138</v>
      </c>
      <c r="AH218" t="s">
        <v>1139</v>
      </c>
    </row>
    <row r="219" spans="1:35">
      <c r="A219">
        <v>23626</v>
      </c>
      <c r="B219" t="s">
        <v>246</v>
      </c>
      <c r="C219" t="s">
        <v>269</v>
      </c>
      <c r="D219" t="s">
        <v>276</v>
      </c>
      <c r="E219" t="s">
        <v>277</v>
      </c>
      <c r="F219" t="s">
        <v>261</v>
      </c>
      <c r="G219" t="s">
        <v>1135</v>
      </c>
      <c r="H219" s="150">
        <v>20000</v>
      </c>
      <c r="I219" s="150">
        <v>20000</v>
      </c>
      <c r="J219" s="150">
        <v>20000</v>
      </c>
      <c r="K219">
        <v>0</v>
      </c>
      <c r="L219">
        <v>0</v>
      </c>
      <c r="M219" s="150">
        <v>0</v>
      </c>
      <c r="N219" s="150">
        <v>20000</v>
      </c>
      <c r="O219" s="150">
        <v>20000</v>
      </c>
      <c r="P219" s="1">
        <v>45371</v>
      </c>
      <c r="Q219" s="1">
        <v>45355</v>
      </c>
      <c r="R219" s="1">
        <v>45371</v>
      </c>
      <c r="S219" s="1">
        <v>45371</v>
      </c>
      <c r="T219" s="1">
        <v>45371</v>
      </c>
      <c r="U219" s="1">
        <v>45371</v>
      </c>
      <c r="V219" s="1">
        <v>45372</v>
      </c>
      <c r="W219" t="s">
        <v>561</v>
      </c>
      <c r="X219" t="s">
        <v>1127</v>
      </c>
      <c r="Z219" t="s">
        <v>1128</v>
      </c>
      <c r="AA219">
        <v>2</v>
      </c>
      <c r="AB219" t="s">
        <v>1129</v>
      </c>
      <c r="AC219" t="s">
        <v>561</v>
      </c>
      <c r="AD219" t="s">
        <v>1130</v>
      </c>
      <c r="AE219" t="s">
        <v>1131</v>
      </c>
      <c r="AF219" t="s">
        <v>1137</v>
      </c>
      <c r="AG219" t="s">
        <v>1138</v>
      </c>
      <c r="AH219" t="s">
        <v>1139</v>
      </c>
      <c r="AI219" t="s">
        <v>252</v>
      </c>
    </row>
    <row r="220" spans="1:35">
      <c r="A220">
        <v>23241</v>
      </c>
      <c r="B220" t="s">
        <v>246</v>
      </c>
      <c r="C220" t="s">
        <v>247</v>
      </c>
      <c r="D220" t="s">
        <v>497</v>
      </c>
      <c r="E220" t="s">
        <v>498</v>
      </c>
      <c r="F220" t="s">
        <v>261</v>
      </c>
      <c r="G220" t="s">
        <v>1143</v>
      </c>
      <c r="H220" s="150">
        <v>4000</v>
      </c>
      <c r="I220" s="150">
        <v>4000</v>
      </c>
      <c r="J220" s="150">
        <v>4010.8</v>
      </c>
      <c r="K220">
        <v>0</v>
      </c>
      <c r="L220">
        <v>0</v>
      </c>
      <c r="M220" s="150">
        <v>0</v>
      </c>
      <c r="N220" s="150">
        <v>4010.8</v>
      </c>
      <c r="O220" s="150">
        <v>4010.8</v>
      </c>
      <c r="P220" s="1">
        <v>45345</v>
      </c>
      <c r="Q220" s="1">
        <v>45337</v>
      </c>
      <c r="R220" s="1">
        <v>45371</v>
      </c>
      <c r="S220" s="1">
        <v>45371</v>
      </c>
      <c r="T220" s="1">
        <v>45371</v>
      </c>
      <c r="U220" s="1">
        <v>45372</v>
      </c>
      <c r="V220" s="1">
        <v>45372</v>
      </c>
      <c r="W220" t="s">
        <v>561</v>
      </c>
      <c r="X220" t="s">
        <v>1141</v>
      </c>
      <c r="Y220">
        <v>10656</v>
      </c>
      <c r="Z220" t="s">
        <v>1142</v>
      </c>
      <c r="AA220">
        <v>2</v>
      </c>
      <c r="AB220" t="s">
        <v>1129</v>
      </c>
      <c r="AC220" t="s">
        <v>561</v>
      </c>
      <c r="AD220" t="s">
        <v>1130</v>
      </c>
      <c r="AE220" t="s">
        <v>1131</v>
      </c>
      <c r="AF220" t="s">
        <v>1137</v>
      </c>
      <c r="AG220" t="s">
        <v>1138</v>
      </c>
      <c r="AH220" t="s">
        <v>1139</v>
      </c>
    </row>
    <row r="221" spans="1:35">
      <c r="A221">
        <v>19519</v>
      </c>
      <c r="B221" t="s">
        <v>246</v>
      </c>
      <c r="C221" t="s">
        <v>269</v>
      </c>
      <c r="D221" t="s">
        <v>308</v>
      </c>
      <c r="E221" t="s">
        <v>309</v>
      </c>
      <c r="F221" t="s">
        <v>261</v>
      </c>
      <c r="G221" t="s">
        <v>1151</v>
      </c>
      <c r="H221" s="150">
        <v>3000</v>
      </c>
      <c r="I221" s="150">
        <v>3000</v>
      </c>
      <c r="J221" s="150">
        <v>3035.71</v>
      </c>
      <c r="K221">
        <v>60.71</v>
      </c>
      <c r="L221">
        <v>0</v>
      </c>
      <c r="M221" s="150">
        <v>0</v>
      </c>
      <c r="N221" s="150">
        <v>3096.42</v>
      </c>
      <c r="O221" s="150">
        <v>3098.44</v>
      </c>
      <c r="P221" s="1">
        <v>45229</v>
      </c>
      <c r="Q221" s="1">
        <v>45220</v>
      </c>
      <c r="R221" s="1">
        <v>45371</v>
      </c>
      <c r="S221" s="1">
        <v>45371</v>
      </c>
      <c r="T221" s="1">
        <v>45373</v>
      </c>
      <c r="U221" s="1">
        <v>45376</v>
      </c>
      <c r="V221" s="1">
        <v>45376</v>
      </c>
      <c r="W221" t="s">
        <v>561</v>
      </c>
      <c r="X221" t="s">
        <v>1141</v>
      </c>
      <c r="Y221">
        <v>10584</v>
      </c>
      <c r="Z221" t="s">
        <v>1142</v>
      </c>
      <c r="AA221">
        <v>2</v>
      </c>
      <c r="AB221" t="s">
        <v>1129</v>
      </c>
      <c r="AC221" t="s">
        <v>561</v>
      </c>
      <c r="AD221" t="s">
        <v>1130</v>
      </c>
      <c r="AE221" t="s">
        <v>1131</v>
      </c>
      <c r="AF221" t="s">
        <v>1137</v>
      </c>
      <c r="AG221" t="s">
        <v>1138</v>
      </c>
      <c r="AH221" t="s">
        <v>1139</v>
      </c>
    </row>
    <row r="222" spans="1:35">
      <c r="A222">
        <v>19437</v>
      </c>
      <c r="B222" t="s">
        <v>246</v>
      </c>
      <c r="C222" t="s">
        <v>269</v>
      </c>
      <c r="D222" t="s">
        <v>288</v>
      </c>
      <c r="E222" t="s">
        <v>289</v>
      </c>
      <c r="F222" t="s">
        <v>261</v>
      </c>
      <c r="G222" t="s">
        <v>1154</v>
      </c>
      <c r="H222" s="150">
        <v>1970.04</v>
      </c>
      <c r="I222" s="150">
        <v>1970.04</v>
      </c>
      <c r="J222" s="150">
        <v>1970.04</v>
      </c>
      <c r="K222">
        <v>0</v>
      </c>
      <c r="L222">
        <v>0</v>
      </c>
      <c r="M222" s="150">
        <v>0</v>
      </c>
      <c r="N222" s="150">
        <v>1970.04</v>
      </c>
      <c r="O222" s="150">
        <v>1970.04</v>
      </c>
      <c r="P222" s="1">
        <v>45218</v>
      </c>
      <c r="Q222" s="1">
        <v>45211</v>
      </c>
      <c r="R222" s="1">
        <v>45371</v>
      </c>
      <c r="S222" s="1">
        <v>45371</v>
      </c>
      <c r="T222" s="1">
        <v>45371</v>
      </c>
      <c r="U222" s="1">
        <v>45372</v>
      </c>
      <c r="V222" s="1">
        <v>45372</v>
      </c>
      <c r="W222" t="s">
        <v>561</v>
      </c>
      <c r="X222" t="s">
        <v>1141</v>
      </c>
      <c r="Y222">
        <v>10583</v>
      </c>
      <c r="Z222" t="s">
        <v>1142</v>
      </c>
      <c r="AA222">
        <v>2</v>
      </c>
      <c r="AB222" t="s">
        <v>1129</v>
      </c>
      <c r="AC222" t="s">
        <v>561</v>
      </c>
      <c r="AD222" t="s">
        <v>1165</v>
      </c>
      <c r="AE222" t="s">
        <v>1131</v>
      </c>
      <c r="AF222" t="s">
        <v>1137</v>
      </c>
      <c r="AG222" t="s">
        <v>1138</v>
      </c>
      <c r="AH222" t="s">
        <v>1139</v>
      </c>
    </row>
    <row r="223" spans="1:35">
      <c r="A223">
        <v>19448</v>
      </c>
      <c r="B223" t="s">
        <v>246</v>
      </c>
      <c r="C223" t="s">
        <v>269</v>
      </c>
      <c r="D223" t="s">
        <v>288</v>
      </c>
      <c r="E223" t="s">
        <v>289</v>
      </c>
      <c r="F223" t="s">
        <v>261</v>
      </c>
      <c r="G223" t="s">
        <v>1145</v>
      </c>
      <c r="H223" s="150">
        <v>500</v>
      </c>
      <c r="I223" s="150">
        <v>500</v>
      </c>
      <c r="J223" s="150">
        <v>505.95</v>
      </c>
      <c r="K223">
        <v>0</v>
      </c>
      <c r="L223">
        <v>0</v>
      </c>
      <c r="M223" s="150">
        <v>0</v>
      </c>
      <c r="N223" s="150">
        <v>505.95</v>
      </c>
      <c r="O223" s="150">
        <v>505.95</v>
      </c>
      <c r="P223" s="1">
        <v>45218</v>
      </c>
      <c r="Q223" s="1">
        <v>45211</v>
      </c>
      <c r="R223" s="1">
        <v>45371</v>
      </c>
      <c r="S223" s="1">
        <v>45371</v>
      </c>
      <c r="T223" s="1">
        <v>45371</v>
      </c>
      <c r="U223" s="1">
        <v>45372</v>
      </c>
      <c r="V223" s="1">
        <v>45372</v>
      </c>
      <c r="W223" t="s">
        <v>561</v>
      </c>
      <c r="X223" t="s">
        <v>1141</v>
      </c>
      <c r="Y223">
        <v>10582</v>
      </c>
      <c r="Z223" t="s">
        <v>1142</v>
      </c>
      <c r="AA223">
        <v>2</v>
      </c>
      <c r="AB223" t="s">
        <v>1129</v>
      </c>
      <c r="AC223" t="s">
        <v>561</v>
      </c>
      <c r="AD223" t="s">
        <v>1130</v>
      </c>
      <c r="AE223" t="s">
        <v>1131</v>
      </c>
      <c r="AF223" t="s">
        <v>1137</v>
      </c>
      <c r="AG223" t="s">
        <v>1138</v>
      </c>
      <c r="AH223" t="s">
        <v>1139</v>
      </c>
    </row>
    <row r="224" spans="1:35">
      <c r="A224">
        <v>18157</v>
      </c>
      <c r="B224" t="s">
        <v>246</v>
      </c>
      <c r="C224" t="s">
        <v>247</v>
      </c>
      <c r="D224" t="s">
        <v>382</v>
      </c>
      <c r="E224" t="s">
        <v>383</v>
      </c>
      <c r="F224" t="s">
        <v>261</v>
      </c>
      <c r="G224" t="s">
        <v>1154</v>
      </c>
      <c r="H224" s="150">
        <v>15000</v>
      </c>
      <c r="I224" s="150">
        <v>15000</v>
      </c>
      <c r="J224" s="150">
        <v>15203.75</v>
      </c>
      <c r="K224">
        <v>0</v>
      </c>
      <c r="L224">
        <v>0</v>
      </c>
      <c r="M224" s="150">
        <v>0</v>
      </c>
      <c r="N224" s="150">
        <v>15203.75</v>
      </c>
      <c r="O224" s="150">
        <v>15203.75</v>
      </c>
      <c r="P224" s="1">
        <v>45191</v>
      </c>
      <c r="Q224" s="1">
        <v>45186</v>
      </c>
      <c r="R224" s="1">
        <v>45371</v>
      </c>
      <c r="S224" s="1">
        <v>45371</v>
      </c>
      <c r="T224" s="1">
        <v>45370</v>
      </c>
      <c r="U224" s="1">
        <v>45371</v>
      </c>
      <c r="V224" s="1">
        <v>45371</v>
      </c>
      <c r="W224" t="s">
        <v>561</v>
      </c>
      <c r="X224" t="s">
        <v>1141</v>
      </c>
      <c r="Y224">
        <v>10576</v>
      </c>
      <c r="Z224" t="s">
        <v>1142</v>
      </c>
      <c r="AA224">
        <v>2</v>
      </c>
      <c r="AB224" t="s">
        <v>1129</v>
      </c>
      <c r="AC224" t="s">
        <v>561</v>
      </c>
      <c r="AD224" t="s">
        <v>1165</v>
      </c>
      <c r="AE224" t="s">
        <v>1131</v>
      </c>
      <c r="AF224" t="s">
        <v>1137</v>
      </c>
      <c r="AG224" t="s">
        <v>1138</v>
      </c>
      <c r="AH224" t="s">
        <v>1139</v>
      </c>
    </row>
    <row r="225" spans="1:35">
      <c r="A225">
        <v>18160</v>
      </c>
      <c r="B225" t="s">
        <v>246</v>
      </c>
      <c r="C225" t="s">
        <v>247</v>
      </c>
      <c r="D225" t="s">
        <v>382</v>
      </c>
      <c r="E225" t="s">
        <v>383</v>
      </c>
      <c r="F225" t="s">
        <v>261</v>
      </c>
      <c r="G225" t="s">
        <v>1156</v>
      </c>
      <c r="H225" s="150">
        <v>15425</v>
      </c>
      <c r="I225" s="150">
        <v>15425</v>
      </c>
      <c r="J225" s="150">
        <v>15425</v>
      </c>
      <c r="K225">
        <v>0</v>
      </c>
      <c r="L225">
        <v>0</v>
      </c>
      <c r="M225" s="150">
        <v>0</v>
      </c>
      <c r="N225" s="150">
        <v>15425</v>
      </c>
      <c r="O225" s="150">
        <v>15425</v>
      </c>
      <c r="P225" s="1">
        <v>45191</v>
      </c>
      <c r="Q225" s="1">
        <v>45186</v>
      </c>
      <c r="R225" s="1">
        <v>45371</v>
      </c>
      <c r="S225" s="1">
        <v>45371</v>
      </c>
      <c r="T225" s="1">
        <v>45370</v>
      </c>
      <c r="U225" s="1">
        <v>45371</v>
      </c>
      <c r="V225" s="1">
        <v>45371</v>
      </c>
      <c r="W225" t="s">
        <v>561</v>
      </c>
      <c r="X225" t="s">
        <v>1141</v>
      </c>
      <c r="Y225">
        <v>10577</v>
      </c>
      <c r="Z225" t="s">
        <v>1142</v>
      </c>
      <c r="AA225">
        <v>2</v>
      </c>
      <c r="AB225" t="s">
        <v>1129</v>
      </c>
      <c r="AC225" t="s">
        <v>561</v>
      </c>
      <c r="AD225" t="s">
        <v>1160</v>
      </c>
      <c r="AE225" t="s">
        <v>1131</v>
      </c>
      <c r="AF225" t="s">
        <v>1137</v>
      </c>
      <c r="AG225" t="s">
        <v>1138</v>
      </c>
      <c r="AH225" t="s">
        <v>1139</v>
      </c>
    </row>
    <row r="226" spans="1:35">
      <c r="A226">
        <v>18136</v>
      </c>
      <c r="B226" t="s">
        <v>246</v>
      </c>
      <c r="C226" t="s">
        <v>247</v>
      </c>
      <c r="D226" t="s">
        <v>461</v>
      </c>
      <c r="E226" t="s">
        <v>462</v>
      </c>
      <c r="F226" t="s">
        <v>261</v>
      </c>
      <c r="G226" t="s">
        <v>1149</v>
      </c>
      <c r="H226" s="150">
        <v>3000</v>
      </c>
      <c r="I226" s="150">
        <v>3000</v>
      </c>
      <c r="J226" s="150">
        <v>3040.75</v>
      </c>
      <c r="K226">
        <v>0</v>
      </c>
      <c r="L226">
        <v>0</v>
      </c>
      <c r="M226" s="150">
        <v>0</v>
      </c>
      <c r="N226" s="150">
        <v>3040.75</v>
      </c>
      <c r="O226" s="150">
        <v>3040.75</v>
      </c>
      <c r="P226" s="1">
        <v>45190</v>
      </c>
      <c r="Q226" s="1">
        <v>45172</v>
      </c>
      <c r="R226" s="1">
        <v>45371</v>
      </c>
      <c r="S226" s="1">
        <v>45371</v>
      </c>
      <c r="T226" s="1">
        <v>45371</v>
      </c>
      <c r="U226" s="1">
        <v>45372</v>
      </c>
      <c r="V226" s="1">
        <v>45372</v>
      </c>
      <c r="W226" t="s">
        <v>561</v>
      </c>
      <c r="X226" t="s">
        <v>1141</v>
      </c>
      <c r="Y226">
        <v>10575</v>
      </c>
      <c r="Z226" t="s">
        <v>1142</v>
      </c>
      <c r="AA226">
        <v>2</v>
      </c>
      <c r="AB226" t="s">
        <v>1129</v>
      </c>
      <c r="AC226" t="s">
        <v>561</v>
      </c>
      <c r="AD226" t="s">
        <v>1130</v>
      </c>
      <c r="AE226" t="s">
        <v>1131</v>
      </c>
      <c r="AF226" t="s">
        <v>1137</v>
      </c>
      <c r="AG226" t="s">
        <v>1138</v>
      </c>
      <c r="AH226" t="s">
        <v>1139</v>
      </c>
    </row>
    <row r="227" spans="1:35">
      <c r="A227">
        <v>19275</v>
      </c>
      <c r="B227" t="s">
        <v>246</v>
      </c>
      <c r="C227" t="s">
        <v>247</v>
      </c>
      <c r="D227" t="s">
        <v>368</v>
      </c>
      <c r="E227" t="s">
        <v>369</v>
      </c>
      <c r="F227" t="s">
        <v>261</v>
      </c>
      <c r="G227" t="s">
        <v>1149</v>
      </c>
      <c r="H227" s="150">
        <v>4900</v>
      </c>
      <c r="I227" s="150">
        <v>4900</v>
      </c>
      <c r="J227" s="150">
        <v>4966.5600000000004</v>
      </c>
      <c r="K227">
        <v>0</v>
      </c>
      <c r="L227">
        <v>0</v>
      </c>
      <c r="M227" s="150">
        <v>0</v>
      </c>
      <c r="N227" s="150">
        <v>4966.5600000000004</v>
      </c>
      <c r="O227" s="150">
        <v>4966.5600000000004</v>
      </c>
      <c r="P227" s="1">
        <v>45197</v>
      </c>
      <c r="Q227" s="1">
        <v>45188</v>
      </c>
      <c r="R227" s="1">
        <v>45376</v>
      </c>
      <c r="S227" s="1">
        <v>45376</v>
      </c>
      <c r="T227" s="1">
        <v>45376</v>
      </c>
      <c r="U227" s="1">
        <v>45377</v>
      </c>
      <c r="V227" s="1">
        <v>45377</v>
      </c>
      <c r="W227" t="s">
        <v>561</v>
      </c>
      <c r="X227" t="s">
        <v>1141</v>
      </c>
      <c r="Y227">
        <v>10578</v>
      </c>
      <c r="Z227" t="s">
        <v>1142</v>
      </c>
      <c r="AA227">
        <v>2</v>
      </c>
      <c r="AB227" t="s">
        <v>1129</v>
      </c>
      <c r="AC227" t="s">
        <v>561</v>
      </c>
      <c r="AD227" t="s">
        <v>1130</v>
      </c>
      <c r="AE227" t="s">
        <v>1131</v>
      </c>
      <c r="AF227" t="s">
        <v>1137</v>
      </c>
      <c r="AG227" t="s">
        <v>1138</v>
      </c>
      <c r="AH227" t="s">
        <v>1139</v>
      </c>
    </row>
    <row r="228" spans="1:35">
      <c r="A228">
        <v>19280</v>
      </c>
      <c r="B228" t="s">
        <v>246</v>
      </c>
      <c r="C228" t="s">
        <v>247</v>
      </c>
      <c r="D228" t="s">
        <v>368</v>
      </c>
      <c r="E228" t="s">
        <v>369</v>
      </c>
      <c r="F228" t="s">
        <v>261</v>
      </c>
      <c r="G228" t="s">
        <v>1154</v>
      </c>
      <c r="H228" s="150">
        <v>15130</v>
      </c>
      <c r="I228" s="150">
        <v>15130</v>
      </c>
      <c r="J228" s="150">
        <v>15335.51</v>
      </c>
      <c r="K228">
        <v>0</v>
      </c>
      <c r="L228">
        <v>0</v>
      </c>
      <c r="M228" s="150">
        <v>0</v>
      </c>
      <c r="N228" s="150">
        <v>15335.51</v>
      </c>
      <c r="O228" s="150">
        <v>15335.51</v>
      </c>
      <c r="P228" s="1">
        <v>45197</v>
      </c>
      <c r="Q228" s="1">
        <v>45188</v>
      </c>
      <c r="R228" s="1">
        <v>45376</v>
      </c>
      <c r="S228" s="1">
        <v>45376</v>
      </c>
      <c r="T228" s="1">
        <v>45376</v>
      </c>
      <c r="U228" s="1">
        <v>45377</v>
      </c>
      <c r="V228" s="1">
        <v>45377</v>
      </c>
      <c r="W228" t="s">
        <v>561</v>
      </c>
      <c r="X228" t="s">
        <v>1141</v>
      </c>
      <c r="Y228">
        <v>10579</v>
      </c>
      <c r="Z228" t="s">
        <v>1142</v>
      </c>
      <c r="AA228">
        <v>2</v>
      </c>
      <c r="AB228" t="s">
        <v>1129</v>
      </c>
      <c r="AC228" t="s">
        <v>561</v>
      </c>
      <c r="AD228" t="s">
        <v>1165</v>
      </c>
      <c r="AE228" t="s">
        <v>1131</v>
      </c>
      <c r="AF228" t="s">
        <v>1137</v>
      </c>
      <c r="AG228" t="s">
        <v>1138</v>
      </c>
      <c r="AH228" t="s">
        <v>1139</v>
      </c>
    </row>
    <row r="229" spans="1:35">
      <c r="A229">
        <v>22825</v>
      </c>
      <c r="B229" t="s">
        <v>246</v>
      </c>
      <c r="C229" t="s">
        <v>247</v>
      </c>
      <c r="D229" t="s">
        <v>480</v>
      </c>
      <c r="E229" t="s">
        <v>481</v>
      </c>
      <c r="F229" t="s">
        <v>261</v>
      </c>
      <c r="G229" t="s">
        <v>1144</v>
      </c>
      <c r="H229" s="150">
        <v>7000</v>
      </c>
      <c r="I229" s="150">
        <v>7000</v>
      </c>
      <c r="J229" s="150">
        <v>7040.41</v>
      </c>
      <c r="K229">
        <v>0</v>
      </c>
      <c r="L229">
        <v>0</v>
      </c>
      <c r="M229" s="150">
        <v>0</v>
      </c>
      <c r="N229" s="150">
        <v>7040.41</v>
      </c>
      <c r="O229" s="150">
        <v>7040.41</v>
      </c>
      <c r="P229" s="1">
        <v>45323</v>
      </c>
      <c r="Q229" s="1">
        <v>45314</v>
      </c>
      <c r="R229" s="1">
        <v>45376</v>
      </c>
      <c r="S229" s="1">
        <v>45376</v>
      </c>
      <c r="T229" s="1">
        <v>45369</v>
      </c>
      <c r="U229" s="1">
        <v>45370</v>
      </c>
      <c r="V229" s="1">
        <v>45370</v>
      </c>
      <c r="W229" t="s">
        <v>561</v>
      </c>
      <c r="X229" t="s">
        <v>1141</v>
      </c>
      <c r="Y229">
        <v>10590</v>
      </c>
      <c r="Z229" t="s">
        <v>1142</v>
      </c>
      <c r="AA229">
        <v>2</v>
      </c>
      <c r="AB229" t="s">
        <v>1129</v>
      </c>
      <c r="AC229" t="s">
        <v>561</v>
      </c>
      <c r="AD229" t="s">
        <v>1130</v>
      </c>
      <c r="AE229" t="s">
        <v>1131</v>
      </c>
      <c r="AF229" t="s">
        <v>1137</v>
      </c>
      <c r="AG229" t="s">
        <v>1138</v>
      </c>
      <c r="AH229" t="s">
        <v>1139</v>
      </c>
    </row>
    <row r="230" spans="1:35">
      <c r="A230">
        <v>21875</v>
      </c>
      <c r="B230" t="s">
        <v>246</v>
      </c>
      <c r="C230" t="s">
        <v>247</v>
      </c>
      <c r="D230" t="s">
        <v>513</v>
      </c>
      <c r="E230" t="s">
        <v>514</v>
      </c>
      <c r="F230" t="s">
        <v>261</v>
      </c>
      <c r="G230" t="s">
        <v>1151</v>
      </c>
      <c r="H230" s="150">
        <v>2750</v>
      </c>
      <c r="I230" s="150">
        <v>2750</v>
      </c>
      <c r="J230" s="150">
        <v>2773.24</v>
      </c>
      <c r="K230">
        <v>0</v>
      </c>
      <c r="L230">
        <v>0</v>
      </c>
      <c r="M230" s="150">
        <v>0</v>
      </c>
      <c r="N230" s="150">
        <v>2773.24</v>
      </c>
      <c r="O230" s="150">
        <v>2773.24</v>
      </c>
      <c r="P230" s="1">
        <v>45259</v>
      </c>
      <c r="Q230" s="1">
        <v>45240</v>
      </c>
      <c r="R230" s="1">
        <v>45376</v>
      </c>
      <c r="S230" s="1">
        <v>45376</v>
      </c>
      <c r="T230" s="1">
        <v>45376</v>
      </c>
      <c r="U230" s="1">
        <v>45377</v>
      </c>
      <c r="V230" s="1">
        <v>45377</v>
      </c>
      <c r="W230" t="s">
        <v>561</v>
      </c>
      <c r="X230" t="s">
        <v>1141</v>
      </c>
      <c r="Y230">
        <v>10588</v>
      </c>
      <c r="Z230" t="s">
        <v>1142</v>
      </c>
      <c r="AA230">
        <v>2</v>
      </c>
      <c r="AB230" t="s">
        <v>1129</v>
      </c>
      <c r="AC230" t="s">
        <v>561</v>
      </c>
      <c r="AD230" t="s">
        <v>1130</v>
      </c>
      <c r="AE230" t="s">
        <v>1131</v>
      </c>
      <c r="AF230" t="s">
        <v>1137</v>
      </c>
      <c r="AG230" t="s">
        <v>1138</v>
      </c>
      <c r="AH230" t="s">
        <v>1139</v>
      </c>
    </row>
    <row r="231" spans="1:35">
      <c r="A231">
        <v>23809</v>
      </c>
      <c r="B231" t="s">
        <v>246</v>
      </c>
      <c r="C231" t="s">
        <v>247</v>
      </c>
      <c r="D231" t="s">
        <v>476</v>
      </c>
      <c r="E231" t="s">
        <v>477</v>
      </c>
      <c r="F231" t="s">
        <v>261</v>
      </c>
      <c r="G231" t="s">
        <v>1135</v>
      </c>
      <c r="H231" s="150">
        <v>27500</v>
      </c>
      <c r="I231" s="150">
        <v>27500</v>
      </c>
      <c r="J231" s="150">
        <v>27500</v>
      </c>
      <c r="K231">
        <v>0</v>
      </c>
      <c r="L231">
        <v>0</v>
      </c>
      <c r="M231" s="150">
        <v>0</v>
      </c>
      <c r="N231" s="150">
        <v>27500</v>
      </c>
      <c r="O231" s="150">
        <v>27500</v>
      </c>
      <c r="P231" s="1">
        <v>45377</v>
      </c>
      <c r="Q231" s="1">
        <v>45371</v>
      </c>
      <c r="R231" s="1">
        <v>45376</v>
      </c>
      <c r="S231" s="1">
        <v>45376</v>
      </c>
      <c r="T231" s="1">
        <v>45373</v>
      </c>
      <c r="U231" s="1">
        <v>45373</v>
      </c>
      <c r="V231" s="1">
        <v>45377</v>
      </c>
      <c r="W231" t="s">
        <v>561</v>
      </c>
      <c r="X231" t="s">
        <v>1127</v>
      </c>
      <c r="Z231" t="s">
        <v>1128</v>
      </c>
      <c r="AA231">
        <v>2</v>
      </c>
      <c r="AB231" t="s">
        <v>1129</v>
      </c>
      <c r="AC231" t="s">
        <v>561</v>
      </c>
      <c r="AD231" t="s">
        <v>1130</v>
      </c>
      <c r="AE231" t="s">
        <v>1131</v>
      </c>
      <c r="AF231" t="s">
        <v>1137</v>
      </c>
      <c r="AG231" t="s">
        <v>1138</v>
      </c>
      <c r="AH231" t="s">
        <v>1139</v>
      </c>
      <c r="AI231" t="s">
        <v>252</v>
      </c>
    </row>
    <row r="232" spans="1:35">
      <c r="A232">
        <v>23249</v>
      </c>
      <c r="B232" t="s">
        <v>246</v>
      </c>
      <c r="C232" t="s">
        <v>269</v>
      </c>
      <c r="D232" t="s">
        <v>339</v>
      </c>
      <c r="E232" t="s">
        <v>340</v>
      </c>
      <c r="F232" t="s">
        <v>261</v>
      </c>
      <c r="G232" t="s">
        <v>1143</v>
      </c>
      <c r="H232" s="150">
        <v>5125</v>
      </c>
      <c r="I232" s="150">
        <v>5125</v>
      </c>
      <c r="J232" s="150">
        <v>5138.84</v>
      </c>
      <c r="K232">
        <v>0</v>
      </c>
      <c r="L232">
        <v>0</v>
      </c>
      <c r="M232" s="150">
        <v>0</v>
      </c>
      <c r="N232" s="150">
        <v>5138.84</v>
      </c>
      <c r="O232" s="150">
        <v>5138.84</v>
      </c>
      <c r="P232" s="1">
        <v>45345</v>
      </c>
      <c r="Q232" s="1">
        <v>45331</v>
      </c>
      <c r="R232" s="1">
        <v>45381</v>
      </c>
      <c r="S232" s="1">
        <v>45381</v>
      </c>
      <c r="T232" s="1">
        <v>45383</v>
      </c>
      <c r="U232" s="1">
        <v>45384</v>
      </c>
      <c r="V232" s="1">
        <v>45384</v>
      </c>
      <c r="W232" t="s">
        <v>561</v>
      </c>
      <c r="X232" t="s">
        <v>1141</v>
      </c>
      <c r="Y232">
        <v>10617</v>
      </c>
      <c r="Z232" t="s">
        <v>1142</v>
      </c>
      <c r="AA232">
        <v>2</v>
      </c>
      <c r="AB232" t="s">
        <v>1129</v>
      </c>
      <c r="AC232" t="s">
        <v>561</v>
      </c>
      <c r="AD232" t="s">
        <v>1130</v>
      </c>
      <c r="AE232" t="s">
        <v>1131</v>
      </c>
      <c r="AF232" t="s">
        <v>1137</v>
      </c>
      <c r="AG232" t="s">
        <v>1138</v>
      </c>
      <c r="AH232" t="s">
        <v>1139</v>
      </c>
    </row>
    <row r="233" spans="1:35">
      <c r="A233">
        <v>19384</v>
      </c>
      <c r="B233" t="s">
        <v>246</v>
      </c>
      <c r="C233" t="s">
        <v>269</v>
      </c>
      <c r="D233" t="s">
        <v>327</v>
      </c>
      <c r="E233" t="s">
        <v>328</v>
      </c>
      <c r="F233" t="s">
        <v>261</v>
      </c>
      <c r="G233" t="s">
        <v>1156</v>
      </c>
      <c r="H233" s="150">
        <v>38000</v>
      </c>
      <c r="I233" s="150">
        <v>38000</v>
      </c>
      <c r="J233" s="150">
        <v>38000</v>
      </c>
      <c r="K233">
        <v>0</v>
      </c>
      <c r="L233">
        <v>0</v>
      </c>
      <c r="M233" s="150">
        <v>0</v>
      </c>
      <c r="N233" s="150">
        <v>38000</v>
      </c>
      <c r="O233" s="150">
        <v>38000</v>
      </c>
      <c r="P233" s="1">
        <v>45205</v>
      </c>
      <c r="Q233" s="1">
        <v>45197</v>
      </c>
      <c r="R233" s="1">
        <v>45381</v>
      </c>
      <c r="S233" s="1">
        <v>45381</v>
      </c>
      <c r="T233" s="1">
        <v>45376</v>
      </c>
      <c r="U233" s="1">
        <v>45377</v>
      </c>
      <c r="V233" s="1">
        <v>45377</v>
      </c>
      <c r="W233" t="s">
        <v>561</v>
      </c>
      <c r="X233" t="s">
        <v>1141</v>
      </c>
      <c r="Y233">
        <v>10581</v>
      </c>
      <c r="Z233" t="s">
        <v>1142</v>
      </c>
      <c r="AA233">
        <v>2</v>
      </c>
      <c r="AB233" t="s">
        <v>1129</v>
      </c>
      <c r="AC233" t="s">
        <v>561</v>
      </c>
      <c r="AD233" t="s">
        <v>1130</v>
      </c>
      <c r="AE233" t="s">
        <v>1131</v>
      </c>
      <c r="AF233" t="s">
        <v>1137</v>
      </c>
      <c r="AG233" t="s">
        <v>1138</v>
      </c>
      <c r="AH233" t="s">
        <v>1139</v>
      </c>
      <c r="AI233" t="s">
        <v>252</v>
      </c>
    </row>
    <row r="234" spans="1:35">
      <c r="A234">
        <v>19413</v>
      </c>
      <c r="B234" t="s">
        <v>246</v>
      </c>
      <c r="C234" t="s">
        <v>269</v>
      </c>
      <c r="D234" t="s">
        <v>327</v>
      </c>
      <c r="E234" t="s">
        <v>328</v>
      </c>
      <c r="F234" t="s">
        <v>261</v>
      </c>
      <c r="G234" t="s">
        <v>1155</v>
      </c>
      <c r="H234" s="150">
        <v>1080</v>
      </c>
      <c r="I234" s="150">
        <v>1080</v>
      </c>
      <c r="J234" s="150">
        <v>1094.67</v>
      </c>
      <c r="K234">
        <v>0</v>
      </c>
      <c r="L234">
        <v>0</v>
      </c>
      <c r="M234" s="150">
        <v>0</v>
      </c>
      <c r="N234" s="150">
        <v>1094.67</v>
      </c>
      <c r="O234" s="150">
        <v>1094.67</v>
      </c>
      <c r="P234" s="1">
        <v>45205</v>
      </c>
      <c r="Q234" s="1">
        <v>45197</v>
      </c>
      <c r="R234" s="1">
        <v>45381</v>
      </c>
      <c r="S234" s="1">
        <v>45381</v>
      </c>
      <c r="T234" s="1">
        <v>45350</v>
      </c>
      <c r="U234" s="1">
        <v>45351</v>
      </c>
      <c r="V234" s="1">
        <v>45351</v>
      </c>
      <c r="W234" t="s">
        <v>561</v>
      </c>
      <c r="X234" t="s">
        <v>1141</v>
      </c>
      <c r="Y234">
        <v>10580</v>
      </c>
      <c r="Z234" t="s">
        <v>1142</v>
      </c>
      <c r="AA234">
        <v>2</v>
      </c>
      <c r="AB234" t="s">
        <v>1129</v>
      </c>
      <c r="AC234" t="s">
        <v>561</v>
      </c>
      <c r="AD234" t="s">
        <v>1130</v>
      </c>
      <c r="AE234" t="s">
        <v>1131</v>
      </c>
      <c r="AF234" t="s">
        <v>1137</v>
      </c>
      <c r="AG234" t="s">
        <v>1138</v>
      </c>
      <c r="AH234" t="s">
        <v>1139</v>
      </c>
    </row>
    <row r="235" spans="1:35">
      <c r="A235">
        <v>19604</v>
      </c>
      <c r="B235" t="s">
        <v>246</v>
      </c>
      <c r="C235" t="s">
        <v>247</v>
      </c>
      <c r="D235" t="s">
        <v>474</v>
      </c>
      <c r="E235" t="s">
        <v>475</v>
      </c>
      <c r="F235" t="s">
        <v>261</v>
      </c>
      <c r="G235" t="s">
        <v>1154</v>
      </c>
      <c r="H235" s="150">
        <v>25000</v>
      </c>
      <c r="I235" s="150">
        <v>25000</v>
      </c>
      <c r="J235" s="150">
        <v>25000</v>
      </c>
      <c r="K235">
        <v>0</v>
      </c>
      <c r="L235">
        <v>0</v>
      </c>
      <c r="M235" s="150">
        <v>0</v>
      </c>
      <c r="N235" s="150">
        <v>25000</v>
      </c>
      <c r="O235" s="150">
        <v>25000</v>
      </c>
      <c r="P235" s="1">
        <v>45229</v>
      </c>
      <c r="Q235" s="1">
        <v>45221</v>
      </c>
      <c r="R235" s="1">
        <v>45381</v>
      </c>
      <c r="S235" s="1">
        <v>45381</v>
      </c>
      <c r="T235" s="1">
        <v>45383</v>
      </c>
      <c r="U235" s="1">
        <v>45384</v>
      </c>
      <c r="V235" s="1">
        <v>45384</v>
      </c>
      <c r="W235" t="s">
        <v>561</v>
      </c>
      <c r="X235" t="s">
        <v>1141</v>
      </c>
      <c r="Y235">
        <v>10585</v>
      </c>
      <c r="Z235" t="s">
        <v>1142</v>
      </c>
      <c r="AA235">
        <v>2</v>
      </c>
      <c r="AB235" t="s">
        <v>1129</v>
      </c>
      <c r="AC235" t="s">
        <v>561</v>
      </c>
      <c r="AD235" t="s">
        <v>1165</v>
      </c>
      <c r="AE235" t="s">
        <v>1131</v>
      </c>
      <c r="AF235" t="s">
        <v>1137</v>
      </c>
      <c r="AG235" t="s">
        <v>1138</v>
      </c>
      <c r="AH235" t="s">
        <v>1139</v>
      </c>
    </row>
    <row r="236" spans="1:35">
      <c r="A236">
        <v>17167</v>
      </c>
      <c r="B236" t="s">
        <v>246</v>
      </c>
      <c r="C236" t="s">
        <v>247</v>
      </c>
      <c r="D236" t="s">
        <v>520</v>
      </c>
      <c r="E236" t="s">
        <v>521</v>
      </c>
      <c r="F236" t="s">
        <v>261</v>
      </c>
      <c r="G236" t="s">
        <v>1152</v>
      </c>
      <c r="H236" s="150">
        <v>4000</v>
      </c>
      <c r="I236" s="150">
        <v>4000</v>
      </c>
      <c r="J236" s="150">
        <v>4087.39</v>
      </c>
      <c r="K236">
        <v>0</v>
      </c>
      <c r="L236">
        <v>0</v>
      </c>
      <c r="M236" s="150">
        <v>0</v>
      </c>
      <c r="N236" s="150">
        <v>4087.39</v>
      </c>
      <c r="O236" s="150">
        <v>4087.39</v>
      </c>
      <c r="P236" s="1">
        <v>45140</v>
      </c>
      <c r="Q236" s="1">
        <v>45129</v>
      </c>
      <c r="R236" s="1">
        <v>45381</v>
      </c>
      <c r="S236" s="1">
        <v>45381</v>
      </c>
      <c r="T236" s="1">
        <v>45376</v>
      </c>
      <c r="U236" s="1">
        <v>45377</v>
      </c>
      <c r="V236" s="1">
        <v>45377</v>
      </c>
      <c r="W236" t="s">
        <v>561</v>
      </c>
      <c r="X236" t="s">
        <v>1141</v>
      </c>
      <c r="Y236">
        <v>10570</v>
      </c>
      <c r="Z236" t="s">
        <v>1142</v>
      </c>
      <c r="AA236">
        <v>2</v>
      </c>
      <c r="AB236" t="s">
        <v>1129</v>
      </c>
      <c r="AC236" t="s">
        <v>561</v>
      </c>
      <c r="AD236" t="s">
        <v>1130</v>
      </c>
      <c r="AE236" t="s">
        <v>1131</v>
      </c>
      <c r="AF236" t="s">
        <v>1137</v>
      </c>
      <c r="AG236" t="s">
        <v>1138</v>
      </c>
      <c r="AH236" t="s">
        <v>1139</v>
      </c>
    </row>
    <row r="237" spans="1:35">
      <c r="A237">
        <v>16739</v>
      </c>
      <c r="B237" t="s">
        <v>246</v>
      </c>
      <c r="C237" t="s">
        <v>247</v>
      </c>
      <c r="D237" t="s">
        <v>348</v>
      </c>
      <c r="E237" t="s">
        <v>349</v>
      </c>
      <c r="F237" t="s">
        <v>261</v>
      </c>
      <c r="G237" t="s">
        <v>1155</v>
      </c>
      <c r="H237" s="150">
        <v>1000</v>
      </c>
      <c r="I237" s="150">
        <v>1000</v>
      </c>
      <c r="J237" s="150">
        <v>1027.9000000000001</v>
      </c>
      <c r="K237">
        <v>0</v>
      </c>
      <c r="L237">
        <v>0</v>
      </c>
      <c r="M237" s="150">
        <v>0</v>
      </c>
      <c r="N237" s="150">
        <v>1027.9000000000001</v>
      </c>
      <c r="O237" s="150">
        <v>1027.9000000000001</v>
      </c>
      <c r="P237" s="1">
        <v>45110</v>
      </c>
      <c r="Q237" s="1">
        <v>45094</v>
      </c>
      <c r="R237" s="1">
        <v>45381</v>
      </c>
      <c r="S237" s="1">
        <v>45381</v>
      </c>
      <c r="T237" s="1">
        <v>45383</v>
      </c>
      <c r="U237" s="1">
        <v>45384</v>
      </c>
      <c r="V237" s="1">
        <v>45384</v>
      </c>
      <c r="W237" t="s">
        <v>561</v>
      </c>
      <c r="X237" t="s">
        <v>1141</v>
      </c>
      <c r="Y237">
        <v>10569</v>
      </c>
      <c r="Z237" t="s">
        <v>1142</v>
      </c>
      <c r="AA237">
        <v>2</v>
      </c>
      <c r="AB237" t="s">
        <v>1129</v>
      </c>
      <c r="AC237" t="s">
        <v>561</v>
      </c>
      <c r="AD237" t="s">
        <v>1130</v>
      </c>
      <c r="AE237" t="s">
        <v>1131</v>
      </c>
      <c r="AF237" t="s">
        <v>1137</v>
      </c>
      <c r="AG237" t="s">
        <v>1138</v>
      </c>
      <c r="AH237" t="s">
        <v>1139</v>
      </c>
    </row>
    <row r="238" spans="1:35">
      <c r="A238">
        <v>16024</v>
      </c>
      <c r="B238" t="s">
        <v>246</v>
      </c>
      <c r="C238" t="s">
        <v>247</v>
      </c>
      <c r="D238" t="s">
        <v>508</v>
      </c>
      <c r="E238" t="s">
        <v>509</v>
      </c>
      <c r="F238" t="s">
        <v>261</v>
      </c>
      <c r="G238" t="s">
        <v>1161</v>
      </c>
      <c r="H238" s="150">
        <v>1500</v>
      </c>
      <c r="I238" s="150">
        <v>1500</v>
      </c>
      <c r="J238" s="150">
        <v>1544.05</v>
      </c>
      <c r="K238">
        <v>0</v>
      </c>
      <c r="L238">
        <v>0</v>
      </c>
      <c r="M238" s="150">
        <v>0</v>
      </c>
      <c r="N238" s="150">
        <v>1544.05</v>
      </c>
      <c r="O238" s="150">
        <v>1544.05</v>
      </c>
      <c r="P238" s="1">
        <v>45057</v>
      </c>
      <c r="Q238" s="1">
        <v>45052</v>
      </c>
      <c r="R238" s="1">
        <v>45381</v>
      </c>
      <c r="S238" s="1">
        <v>45381</v>
      </c>
      <c r="T238" s="1">
        <v>45378</v>
      </c>
      <c r="U238" s="1">
        <v>45379</v>
      </c>
      <c r="V238" s="1">
        <v>45379</v>
      </c>
      <c r="W238" t="s">
        <v>561</v>
      </c>
      <c r="X238" t="s">
        <v>1141</v>
      </c>
      <c r="Y238">
        <v>10562</v>
      </c>
      <c r="Z238" t="s">
        <v>1142</v>
      </c>
      <c r="AA238">
        <v>2</v>
      </c>
      <c r="AB238" t="s">
        <v>1129</v>
      </c>
      <c r="AC238" t="s">
        <v>561</v>
      </c>
      <c r="AD238" t="s">
        <v>1130</v>
      </c>
      <c r="AE238" t="s">
        <v>1131</v>
      </c>
      <c r="AF238" t="s">
        <v>1137</v>
      </c>
      <c r="AG238" t="s">
        <v>1138</v>
      </c>
      <c r="AH238" t="s">
        <v>1139</v>
      </c>
    </row>
    <row r="239" spans="1:35">
      <c r="A239">
        <v>16011</v>
      </c>
      <c r="B239" t="s">
        <v>246</v>
      </c>
      <c r="C239" t="s">
        <v>247</v>
      </c>
      <c r="D239" t="s">
        <v>508</v>
      </c>
      <c r="E239" t="s">
        <v>509</v>
      </c>
      <c r="F239" t="s">
        <v>261</v>
      </c>
      <c r="G239" t="s">
        <v>1146</v>
      </c>
      <c r="H239" s="150">
        <v>95000</v>
      </c>
      <c r="I239" s="150">
        <v>95000</v>
      </c>
      <c r="J239" s="150">
        <v>97790.01</v>
      </c>
      <c r="K239">
        <v>0</v>
      </c>
      <c r="L239">
        <v>0</v>
      </c>
      <c r="M239" s="150">
        <v>0</v>
      </c>
      <c r="N239" s="150">
        <v>97790.01</v>
      </c>
      <c r="O239" s="150">
        <v>97790.01</v>
      </c>
      <c r="P239" s="1">
        <v>45057</v>
      </c>
      <c r="Q239" s="1">
        <v>45052</v>
      </c>
      <c r="R239" s="1">
        <v>45381</v>
      </c>
      <c r="S239" s="1">
        <v>45381</v>
      </c>
      <c r="T239" s="1">
        <v>45378</v>
      </c>
      <c r="U239" s="1">
        <v>45379</v>
      </c>
      <c r="V239" s="1">
        <v>45379</v>
      </c>
      <c r="W239" t="s">
        <v>561</v>
      </c>
      <c r="X239" t="s">
        <v>1141</v>
      </c>
      <c r="Y239">
        <v>10563</v>
      </c>
      <c r="Z239" t="s">
        <v>1142</v>
      </c>
      <c r="AA239">
        <v>2</v>
      </c>
      <c r="AB239" t="s">
        <v>1129</v>
      </c>
      <c r="AC239" t="s">
        <v>561</v>
      </c>
      <c r="AD239" t="s">
        <v>1130</v>
      </c>
      <c r="AE239" t="s">
        <v>1131</v>
      </c>
      <c r="AF239" t="s">
        <v>1137</v>
      </c>
      <c r="AG239" t="s">
        <v>1138</v>
      </c>
      <c r="AH239" t="s">
        <v>1139</v>
      </c>
    </row>
    <row r="240" spans="1:35">
      <c r="A240">
        <v>18101</v>
      </c>
      <c r="B240" t="s">
        <v>246</v>
      </c>
      <c r="C240" t="s">
        <v>247</v>
      </c>
      <c r="D240" t="s">
        <v>505</v>
      </c>
      <c r="E240" t="s">
        <v>450</v>
      </c>
      <c r="F240" t="s">
        <v>1150</v>
      </c>
      <c r="G240" t="s">
        <v>1140</v>
      </c>
      <c r="H240" s="150">
        <v>1750</v>
      </c>
      <c r="I240" s="150">
        <v>1750</v>
      </c>
      <c r="J240" s="150">
        <v>1775.56</v>
      </c>
      <c r="K240">
        <v>0</v>
      </c>
      <c r="L240">
        <v>0</v>
      </c>
      <c r="M240" s="150">
        <v>0</v>
      </c>
      <c r="N240" s="150">
        <v>1775.56</v>
      </c>
      <c r="O240" s="150">
        <v>1775.56</v>
      </c>
      <c r="P240" s="1">
        <v>45182</v>
      </c>
      <c r="Q240" s="1">
        <v>45161</v>
      </c>
      <c r="R240" s="1">
        <v>45382</v>
      </c>
      <c r="S240" s="1">
        <v>45382</v>
      </c>
      <c r="T240" s="1">
        <v>45379</v>
      </c>
      <c r="U240" s="1">
        <v>45383</v>
      </c>
      <c r="V240" s="1">
        <v>45383</v>
      </c>
      <c r="W240" t="s">
        <v>561</v>
      </c>
      <c r="X240" t="s">
        <v>1141</v>
      </c>
      <c r="Y240">
        <v>10574</v>
      </c>
      <c r="Z240" t="s">
        <v>1142</v>
      </c>
      <c r="AA240">
        <v>2</v>
      </c>
      <c r="AB240" t="s">
        <v>1129</v>
      </c>
      <c r="AC240" t="s">
        <v>561</v>
      </c>
      <c r="AD240" t="s">
        <v>1130</v>
      </c>
      <c r="AE240" t="s">
        <v>1131</v>
      </c>
      <c r="AF240" t="s">
        <v>1137</v>
      </c>
      <c r="AG240" t="s">
        <v>1138</v>
      </c>
      <c r="AH240" t="s">
        <v>1139</v>
      </c>
    </row>
    <row r="241" spans="1:35">
      <c r="A241">
        <v>24061</v>
      </c>
      <c r="B241" t="s">
        <v>246</v>
      </c>
      <c r="C241" t="s">
        <v>247</v>
      </c>
      <c r="D241" t="s">
        <v>464</v>
      </c>
      <c r="E241" t="s">
        <v>465</v>
      </c>
      <c r="F241" t="s">
        <v>261</v>
      </c>
      <c r="G241" t="s">
        <v>1135</v>
      </c>
      <c r="H241" s="150">
        <v>30000</v>
      </c>
      <c r="I241" s="150">
        <v>30000</v>
      </c>
      <c r="J241" s="150">
        <v>30000</v>
      </c>
      <c r="K241">
        <v>0</v>
      </c>
      <c r="L241">
        <v>0</v>
      </c>
      <c r="M241" s="150">
        <v>0</v>
      </c>
      <c r="N241" s="150">
        <v>30000</v>
      </c>
      <c r="O241" s="150">
        <v>30000</v>
      </c>
      <c r="P241" s="1">
        <v>45385</v>
      </c>
      <c r="Q241" s="1">
        <v>45373</v>
      </c>
      <c r="R241" s="1">
        <v>45382</v>
      </c>
      <c r="S241" s="1">
        <v>45382</v>
      </c>
      <c r="T241" s="1">
        <v>45383</v>
      </c>
      <c r="U241" s="1">
        <v>45383</v>
      </c>
      <c r="V241" s="1">
        <v>45386</v>
      </c>
      <c r="W241" t="s">
        <v>561</v>
      </c>
      <c r="X241" t="s">
        <v>1127</v>
      </c>
      <c r="Z241" t="s">
        <v>1128</v>
      </c>
      <c r="AA241">
        <v>2</v>
      </c>
      <c r="AB241" t="s">
        <v>1129</v>
      </c>
      <c r="AC241" t="s">
        <v>561</v>
      </c>
      <c r="AD241" t="s">
        <v>1130</v>
      </c>
      <c r="AE241" t="s">
        <v>1131</v>
      </c>
      <c r="AF241" t="s">
        <v>1137</v>
      </c>
      <c r="AG241" t="s">
        <v>1138</v>
      </c>
      <c r="AH241" t="s">
        <v>1139</v>
      </c>
      <c r="AI241" t="s">
        <v>252</v>
      </c>
    </row>
    <row r="242" spans="1:35">
      <c r="A242">
        <v>24186</v>
      </c>
      <c r="B242" t="s">
        <v>246</v>
      </c>
      <c r="C242" t="s">
        <v>247</v>
      </c>
      <c r="D242" t="s">
        <v>385</v>
      </c>
      <c r="E242" t="s">
        <v>386</v>
      </c>
      <c r="F242" t="s">
        <v>261</v>
      </c>
      <c r="G242" t="s">
        <v>1135</v>
      </c>
      <c r="H242" s="150">
        <v>25000</v>
      </c>
      <c r="I242" s="150">
        <v>25000</v>
      </c>
      <c r="J242" s="150">
        <v>25000</v>
      </c>
      <c r="K242">
        <v>0</v>
      </c>
      <c r="L242">
        <v>0</v>
      </c>
      <c r="M242" s="150">
        <v>0</v>
      </c>
      <c r="N242" s="150">
        <v>25000</v>
      </c>
      <c r="O242" s="150">
        <v>25000</v>
      </c>
      <c r="P242" s="1">
        <v>45383</v>
      </c>
      <c r="Q242" s="1">
        <v>45381</v>
      </c>
      <c r="R242" s="1">
        <v>45382</v>
      </c>
      <c r="S242" s="1">
        <v>45382</v>
      </c>
      <c r="T242" s="1">
        <v>45383</v>
      </c>
      <c r="U242" s="1">
        <v>45383</v>
      </c>
      <c r="V242" s="1">
        <v>45386</v>
      </c>
      <c r="W242" t="s">
        <v>561</v>
      </c>
      <c r="X242" t="s">
        <v>1127</v>
      </c>
      <c r="Z242" t="s">
        <v>1128</v>
      </c>
      <c r="AA242">
        <v>2</v>
      </c>
      <c r="AB242" t="s">
        <v>1129</v>
      </c>
      <c r="AC242" t="s">
        <v>561</v>
      </c>
      <c r="AD242" t="s">
        <v>1130</v>
      </c>
      <c r="AE242" t="s">
        <v>1131</v>
      </c>
      <c r="AF242" t="s">
        <v>1137</v>
      </c>
      <c r="AG242" t="s">
        <v>1138</v>
      </c>
      <c r="AH242" t="s">
        <v>1139</v>
      </c>
      <c r="AI242" t="s">
        <v>252</v>
      </c>
    </row>
    <row r="243" spans="1:35">
      <c r="A243">
        <v>24093</v>
      </c>
      <c r="B243" t="s">
        <v>246</v>
      </c>
      <c r="C243" t="s">
        <v>247</v>
      </c>
      <c r="D243" t="s">
        <v>421</v>
      </c>
      <c r="E243" t="s">
        <v>422</v>
      </c>
      <c r="F243" t="s">
        <v>261</v>
      </c>
      <c r="G243" t="s">
        <v>1135</v>
      </c>
      <c r="H243" s="150">
        <v>48475</v>
      </c>
      <c r="I243" s="150">
        <v>48475</v>
      </c>
      <c r="J243" s="150">
        <v>48475</v>
      </c>
      <c r="K243">
        <v>0</v>
      </c>
      <c r="L243">
        <v>0</v>
      </c>
      <c r="M243" s="150">
        <v>0</v>
      </c>
      <c r="N243" s="150">
        <v>48475</v>
      </c>
      <c r="O243" s="150">
        <v>48475</v>
      </c>
      <c r="P243" s="1">
        <v>45394</v>
      </c>
      <c r="Q243" s="1">
        <v>45366</v>
      </c>
      <c r="R243" s="1">
        <v>45392</v>
      </c>
      <c r="S243" s="1">
        <v>45392</v>
      </c>
      <c r="T243" s="1">
        <v>45392</v>
      </c>
      <c r="U243" s="1">
        <v>45393</v>
      </c>
      <c r="V243" s="1">
        <v>45394</v>
      </c>
      <c r="W243" t="s">
        <v>561</v>
      </c>
      <c r="X243" t="s">
        <v>1127</v>
      </c>
      <c r="Z243" t="s">
        <v>1128</v>
      </c>
      <c r="AA243">
        <v>2</v>
      </c>
      <c r="AB243" t="s">
        <v>1129</v>
      </c>
      <c r="AC243" t="s">
        <v>561</v>
      </c>
      <c r="AD243" t="s">
        <v>1130</v>
      </c>
      <c r="AE243" t="s">
        <v>1131</v>
      </c>
      <c r="AF243" t="s">
        <v>1137</v>
      </c>
      <c r="AG243" t="s">
        <v>1138</v>
      </c>
      <c r="AH243" t="s">
        <v>1139</v>
      </c>
      <c r="AI243" t="s">
        <v>252</v>
      </c>
    </row>
    <row r="244" spans="1:35">
      <c r="A244">
        <v>22555</v>
      </c>
      <c r="B244" t="s">
        <v>246</v>
      </c>
      <c r="C244" t="s">
        <v>269</v>
      </c>
      <c r="D244" t="s">
        <v>312</v>
      </c>
      <c r="E244" t="s">
        <v>313</v>
      </c>
      <c r="F244" t="s">
        <v>261</v>
      </c>
      <c r="G244" t="s">
        <v>1149</v>
      </c>
      <c r="H244" s="150">
        <v>3500</v>
      </c>
      <c r="I244" s="150">
        <v>3500</v>
      </c>
      <c r="J244" s="150">
        <v>3524.84</v>
      </c>
      <c r="K244">
        <v>0</v>
      </c>
      <c r="L244">
        <v>0</v>
      </c>
      <c r="M244" s="150">
        <v>0</v>
      </c>
      <c r="N244" s="150">
        <v>3524.84</v>
      </c>
      <c r="O244" s="150">
        <v>3524.84</v>
      </c>
      <c r="P244" s="1">
        <v>45314</v>
      </c>
      <c r="Q244" s="1">
        <v>45301</v>
      </c>
      <c r="R244" s="1">
        <v>45392</v>
      </c>
      <c r="S244" s="1">
        <v>45392</v>
      </c>
      <c r="T244" s="1">
        <v>45370</v>
      </c>
      <c r="U244" s="1">
        <v>45371</v>
      </c>
      <c r="V244" s="1">
        <v>45371</v>
      </c>
      <c r="W244" t="s">
        <v>561</v>
      </c>
      <c r="X244" t="s">
        <v>1141</v>
      </c>
      <c r="Y244">
        <v>10796</v>
      </c>
      <c r="Z244" t="s">
        <v>1142</v>
      </c>
      <c r="AA244">
        <v>2</v>
      </c>
      <c r="AB244" t="s">
        <v>1129</v>
      </c>
      <c r="AC244" t="s">
        <v>561</v>
      </c>
      <c r="AD244" t="s">
        <v>1130</v>
      </c>
      <c r="AE244" t="s">
        <v>1131</v>
      </c>
      <c r="AF244" t="s">
        <v>1137</v>
      </c>
      <c r="AG244" t="s">
        <v>1138</v>
      </c>
      <c r="AH244" t="s">
        <v>1139</v>
      </c>
    </row>
    <row r="245" spans="1:35">
      <c r="A245">
        <v>17587</v>
      </c>
      <c r="B245" t="s">
        <v>246</v>
      </c>
      <c r="C245" t="s">
        <v>247</v>
      </c>
      <c r="D245" t="s">
        <v>443</v>
      </c>
      <c r="E245" t="s">
        <v>444</v>
      </c>
      <c r="F245" t="s">
        <v>261</v>
      </c>
      <c r="G245" t="s">
        <v>1152</v>
      </c>
      <c r="H245" s="150">
        <v>5000</v>
      </c>
      <c r="I245" s="150">
        <v>5000</v>
      </c>
      <c r="J245" s="150">
        <v>5079.7</v>
      </c>
      <c r="K245">
        <v>0</v>
      </c>
      <c r="L245">
        <v>0</v>
      </c>
      <c r="M245" s="150">
        <v>0</v>
      </c>
      <c r="N245" s="150">
        <v>5079.7</v>
      </c>
      <c r="O245" s="150">
        <v>5079.7</v>
      </c>
      <c r="P245" s="1">
        <v>45173</v>
      </c>
      <c r="Q245" s="1">
        <v>45168</v>
      </c>
      <c r="R245" s="1">
        <v>45392</v>
      </c>
      <c r="S245" s="1">
        <v>45392</v>
      </c>
      <c r="T245" s="1">
        <v>45392</v>
      </c>
      <c r="U245" s="1">
        <v>45393</v>
      </c>
      <c r="V245" s="1">
        <v>45393</v>
      </c>
      <c r="W245" t="s">
        <v>561</v>
      </c>
      <c r="X245" t="s">
        <v>1141</v>
      </c>
      <c r="Y245">
        <v>10785</v>
      </c>
      <c r="Z245" t="s">
        <v>1142</v>
      </c>
      <c r="AA245">
        <v>2</v>
      </c>
      <c r="AB245" t="s">
        <v>1129</v>
      </c>
      <c r="AC245" t="s">
        <v>561</v>
      </c>
      <c r="AD245" t="s">
        <v>1130</v>
      </c>
      <c r="AE245" t="s">
        <v>1131</v>
      </c>
      <c r="AF245" t="s">
        <v>1137</v>
      </c>
      <c r="AG245" t="s">
        <v>1138</v>
      </c>
      <c r="AH245" t="s">
        <v>1139</v>
      </c>
    </row>
    <row r="246" spans="1:35">
      <c r="A246">
        <v>17312</v>
      </c>
      <c r="B246" t="s">
        <v>246</v>
      </c>
      <c r="C246" t="s">
        <v>247</v>
      </c>
      <c r="D246" t="s">
        <v>471</v>
      </c>
      <c r="E246" t="s">
        <v>472</v>
      </c>
      <c r="F246" t="s">
        <v>261</v>
      </c>
      <c r="G246" t="s">
        <v>1151</v>
      </c>
      <c r="H246" s="150">
        <v>5000</v>
      </c>
      <c r="I246" s="150">
        <v>5000</v>
      </c>
      <c r="J246" s="150">
        <v>5079.7</v>
      </c>
      <c r="K246">
        <v>0</v>
      </c>
      <c r="L246">
        <v>0</v>
      </c>
      <c r="M246" s="150">
        <v>0</v>
      </c>
      <c r="N246" s="150">
        <v>5079.7</v>
      </c>
      <c r="O246" s="150">
        <v>5079.7</v>
      </c>
      <c r="P246" s="1">
        <v>45154</v>
      </c>
      <c r="Q246" s="1">
        <v>45145</v>
      </c>
      <c r="R246" s="1">
        <v>45392</v>
      </c>
      <c r="S246" s="1">
        <v>45392</v>
      </c>
      <c r="T246" s="1">
        <v>45392</v>
      </c>
      <c r="U246" s="1">
        <v>45393</v>
      </c>
      <c r="V246" s="1">
        <v>45393</v>
      </c>
      <c r="W246" t="s">
        <v>561</v>
      </c>
      <c r="X246" t="s">
        <v>1141</v>
      </c>
      <c r="Y246">
        <v>10784</v>
      </c>
      <c r="Z246" t="s">
        <v>1142</v>
      </c>
      <c r="AA246">
        <v>2</v>
      </c>
      <c r="AB246" t="s">
        <v>1129</v>
      </c>
      <c r="AC246" t="s">
        <v>561</v>
      </c>
      <c r="AD246" t="s">
        <v>1130</v>
      </c>
      <c r="AE246" t="s">
        <v>1131</v>
      </c>
      <c r="AF246" t="s">
        <v>1137</v>
      </c>
      <c r="AG246" t="s">
        <v>1138</v>
      </c>
      <c r="AH246" t="s">
        <v>1139</v>
      </c>
    </row>
    <row r="247" spans="1:35">
      <c r="A247">
        <v>17268</v>
      </c>
      <c r="B247" t="s">
        <v>246</v>
      </c>
      <c r="C247" t="s">
        <v>269</v>
      </c>
      <c r="D247" t="s">
        <v>282</v>
      </c>
      <c r="E247" t="s">
        <v>283</v>
      </c>
      <c r="F247" t="s">
        <v>261</v>
      </c>
      <c r="G247" t="s">
        <v>1152</v>
      </c>
      <c r="H247" s="150">
        <v>1800</v>
      </c>
      <c r="I247" s="150">
        <v>1800</v>
      </c>
      <c r="J247" s="150">
        <v>1828.69</v>
      </c>
      <c r="K247">
        <v>0</v>
      </c>
      <c r="L247">
        <v>0</v>
      </c>
      <c r="M247" s="150">
        <v>0</v>
      </c>
      <c r="N247" s="150">
        <v>1828.69</v>
      </c>
      <c r="O247" s="150">
        <v>1828.69</v>
      </c>
      <c r="P247" s="1">
        <v>45148</v>
      </c>
      <c r="Q247" s="1">
        <v>45140</v>
      </c>
      <c r="R247" s="1">
        <v>45392</v>
      </c>
      <c r="S247" s="1">
        <v>45392</v>
      </c>
      <c r="T247" s="1">
        <v>45392</v>
      </c>
      <c r="U247" s="1">
        <v>45393</v>
      </c>
      <c r="V247" s="1">
        <v>45393</v>
      </c>
      <c r="W247" t="s">
        <v>561</v>
      </c>
      <c r="X247" t="s">
        <v>1141</v>
      </c>
      <c r="Y247">
        <v>10783</v>
      </c>
      <c r="Z247" t="s">
        <v>1142</v>
      </c>
      <c r="AA247">
        <v>2</v>
      </c>
      <c r="AB247" t="s">
        <v>1129</v>
      </c>
      <c r="AC247" t="s">
        <v>561</v>
      </c>
      <c r="AD247" t="s">
        <v>1130</v>
      </c>
      <c r="AE247" t="s">
        <v>1131</v>
      </c>
      <c r="AF247" t="s">
        <v>1137</v>
      </c>
      <c r="AG247" t="s">
        <v>1138</v>
      </c>
      <c r="AH247" t="s">
        <v>1139</v>
      </c>
    </row>
    <row r="248" spans="1:35">
      <c r="A248">
        <v>20738</v>
      </c>
      <c r="B248" t="s">
        <v>246</v>
      </c>
      <c r="C248" t="s">
        <v>247</v>
      </c>
      <c r="D248" t="s">
        <v>402</v>
      </c>
      <c r="E248" t="s">
        <v>403</v>
      </c>
      <c r="F248" t="s">
        <v>261</v>
      </c>
      <c r="G248" t="s">
        <v>1149</v>
      </c>
      <c r="H248" s="150">
        <v>5000</v>
      </c>
      <c r="I248" s="150">
        <v>5000</v>
      </c>
      <c r="J248" s="150">
        <v>5066.18</v>
      </c>
      <c r="K248">
        <v>0</v>
      </c>
      <c r="L248">
        <v>0</v>
      </c>
      <c r="M248" s="150">
        <v>0</v>
      </c>
      <c r="N248" s="150">
        <v>5066.18</v>
      </c>
      <c r="O248" s="150">
        <v>5066.18</v>
      </c>
      <c r="P248" s="1">
        <v>45240</v>
      </c>
      <c r="Q248" s="1">
        <v>45230</v>
      </c>
      <c r="R248" s="1">
        <v>45392</v>
      </c>
      <c r="S248" s="1">
        <v>45392</v>
      </c>
      <c r="T248" s="1">
        <v>45392</v>
      </c>
      <c r="U248" s="1">
        <v>45393</v>
      </c>
      <c r="V248" s="1">
        <v>45393</v>
      </c>
      <c r="W248" t="s">
        <v>561</v>
      </c>
      <c r="X248" t="s">
        <v>1141</v>
      </c>
      <c r="Y248">
        <v>10793</v>
      </c>
      <c r="Z248" t="s">
        <v>1142</v>
      </c>
      <c r="AA248">
        <v>2</v>
      </c>
      <c r="AB248" t="s">
        <v>1129</v>
      </c>
      <c r="AC248" t="s">
        <v>561</v>
      </c>
      <c r="AD248" t="s">
        <v>1130</v>
      </c>
      <c r="AE248" t="s">
        <v>1131</v>
      </c>
      <c r="AF248" t="s">
        <v>1137</v>
      </c>
      <c r="AG248" t="s">
        <v>1138</v>
      </c>
      <c r="AH248" t="s">
        <v>1139</v>
      </c>
    </row>
    <row r="249" spans="1:35">
      <c r="A249">
        <v>16108</v>
      </c>
      <c r="B249" t="s">
        <v>246</v>
      </c>
      <c r="C249" t="s">
        <v>247</v>
      </c>
      <c r="D249" t="s">
        <v>262</v>
      </c>
      <c r="E249" t="s">
        <v>263</v>
      </c>
      <c r="F249" t="s">
        <v>261</v>
      </c>
      <c r="G249" t="s">
        <v>1166</v>
      </c>
      <c r="H249" s="150">
        <v>2500</v>
      </c>
      <c r="I249" s="150">
        <v>2500</v>
      </c>
      <c r="J249" s="150">
        <v>2576.81</v>
      </c>
      <c r="K249">
        <v>0</v>
      </c>
      <c r="L249">
        <v>0</v>
      </c>
      <c r="M249" s="150">
        <v>0</v>
      </c>
      <c r="N249" s="150">
        <v>2576.81</v>
      </c>
      <c r="O249" s="150">
        <v>2576.81</v>
      </c>
      <c r="P249" s="1">
        <v>45063</v>
      </c>
      <c r="Q249" s="1">
        <v>45052</v>
      </c>
      <c r="R249" s="1">
        <v>45392</v>
      </c>
      <c r="S249" s="1">
        <v>45392</v>
      </c>
      <c r="T249" s="1">
        <v>45383</v>
      </c>
      <c r="U249" s="1">
        <v>45384</v>
      </c>
      <c r="V249" s="1">
        <v>45384</v>
      </c>
      <c r="W249" t="s">
        <v>561</v>
      </c>
      <c r="X249" t="s">
        <v>1141</v>
      </c>
      <c r="Y249">
        <v>10776</v>
      </c>
      <c r="Z249" t="s">
        <v>1142</v>
      </c>
      <c r="AA249">
        <v>2</v>
      </c>
      <c r="AB249" t="s">
        <v>1129</v>
      </c>
      <c r="AC249" t="s">
        <v>561</v>
      </c>
      <c r="AD249" t="s">
        <v>1130</v>
      </c>
      <c r="AE249" t="s">
        <v>1131</v>
      </c>
      <c r="AF249" t="s">
        <v>1137</v>
      </c>
      <c r="AG249" t="s">
        <v>1138</v>
      </c>
      <c r="AH249" t="s">
        <v>1139</v>
      </c>
    </row>
    <row r="250" spans="1:35">
      <c r="A250">
        <v>16168</v>
      </c>
      <c r="B250" t="s">
        <v>246</v>
      </c>
      <c r="C250" t="s">
        <v>269</v>
      </c>
      <c r="D250" t="s">
        <v>285</v>
      </c>
      <c r="E250" t="s">
        <v>286</v>
      </c>
      <c r="F250" t="s">
        <v>261</v>
      </c>
      <c r="G250" t="s">
        <v>1159</v>
      </c>
      <c r="H250" s="150">
        <v>1290</v>
      </c>
      <c r="I250" s="150">
        <v>1290</v>
      </c>
      <c r="J250" s="150">
        <v>1329.63</v>
      </c>
      <c r="K250">
        <v>0</v>
      </c>
      <c r="L250">
        <v>0</v>
      </c>
      <c r="M250" s="150">
        <v>0</v>
      </c>
      <c r="N250" s="150">
        <v>1329.63</v>
      </c>
      <c r="O250" s="150">
        <v>1329.63</v>
      </c>
      <c r="P250" s="1">
        <v>45063</v>
      </c>
      <c r="Q250" s="1">
        <v>45054</v>
      </c>
      <c r="R250" s="1">
        <v>45392</v>
      </c>
      <c r="S250" s="1">
        <v>45392</v>
      </c>
      <c r="T250" s="1">
        <v>45392</v>
      </c>
      <c r="U250" s="1">
        <v>45393</v>
      </c>
      <c r="V250" s="1">
        <v>45393</v>
      </c>
      <c r="W250" t="s">
        <v>561</v>
      </c>
      <c r="X250" t="s">
        <v>1141</v>
      </c>
      <c r="Y250">
        <v>10777</v>
      </c>
      <c r="Z250" t="s">
        <v>1142</v>
      </c>
      <c r="AA250">
        <v>2</v>
      </c>
      <c r="AB250" t="s">
        <v>1129</v>
      </c>
      <c r="AC250" t="s">
        <v>561</v>
      </c>
      <c r="AD250" t="s">
        <v>1130</v>
      </c>
      <c r="AE250" t="s">
        <v>1131</v>
      </c>
      <c r="AF250" t="s">
        <v>1137</v>
      </c>
      <c r="AG250" t="s">
        <v>1138</v>
      </c>
      <c r="AH250" t="s">
        <v>1139</v>
      </c>
    </row>
    <row r="251" spans="1:35">
      <c r="A251">
        <v>16074</v>
      </c>
      <c r="B251" t="s">
        <v>246</v>
      </c>
      <c r="C251" t="s">
        <v>247</v>
      </c>
      <c r="D251" t="s">
        <v>265</v>
      </c>
      <c r="E251" t="s">
        <v>266</v>
      </c>
      <c r="F251" t="s">
        <v>261</v>
      </c>
      <c r="G251" t="s">
        <v>1159</v>
      </c>
      <c r="H251" s="150">
        <v>2400</v>
      </c>
      <c r="I251" s="150">
        <v>2400</v>
      </c>
      <c r="J251" s="150">
        <v>2473.73</v>
      </c>
      <c r="K251">
        <v>0</v>
      </c>
      <c r="L251">
        <v>0</v>
      </c>
      <c r="M251" s="150">
        <v>0</v>
      </c>
      <c r="N251" s="150">
        <v>2473.73</v>
      </c>
      <c r="O251" s="150">
        <v>2473.73</v>
      </c>
      <c r="P251" s="1">
        <v>45056</v>
      </c>
      <c r="Q251" s="1">
        <v>45052</v>
      </c>
      <c r="R251" s="1">
        <v>45392</v>
      </c>
      <c r="S251" s="1">
        <v>45392</v>
      </c>
      <c r="T251" s="1">
        <v>45392</v>
      </c>
      <c r="U251" s="1">
        <v>45393</v>
      </c>
      <c r="V251" s="1">
        <v>45393</v>
      </c>
      <c r="W251" t="s">
        <v>561</v>
      </c>
      <c r="X251" t="s">
        <v>1141</v>
      </c>
      <c r="Y251">
        <v>10775</v>
      </c>
      <c r="Z251" t="s">
        <v>1142</v>
      </c>
      <c r="AA251">
        <v>2</v>
      </c>
      <c r="AB251" t="s">
        <v>1129</v>
      </c>
      <c r="AC251" t="s">
        <v>561</v>
      </c>
      <c r="AD251" t="s">
        <v>1130</v>
      </c>
      <c r="AE251" t="s">
        <v>1131</v>
      </c>
      <c r="AF251" t="s">
        <v>1137</v>
      </c>
      <c r="AG251" t="s">
        <v>1138</v>
      </c>
      <c r="AH251" t="s">
        <v>1139</v>
      </c>
    </row>
    <row r="252" spans="1:35">
      <c r="A252">
        <v>16598</v>
      </c>
      <c r="B252" t="s">
        <v>246</v>
      </c>
      <c r="C252" t="s">
        <v>247</v>
      </c>
      <c r="D252" t="s">
        <v>485</v>
      </c>
      <c r="E252" t="s">
        <v>486</v>
      </c>
      <c r="F252" t="s">
        <v>261</v>
      </c>
      <c r="G252" t="s">
        <v>1166</v>
      </c>
      <c r="H252" s="150">
        <v>1000</v>
      </c>
      <c r="I252" s="150">
        <v>1000</v>
      </c>
      <c r="J252" s="150">
        <v>1030.72</v>
      </c>
      <c r="K252">
        <v>0</v>
      </c>
      <c r="L252">
        <v>0</v>
      </c>
      <c r="M252" s="150">
        <v>0</v>
      </c>
      <c r="N252" s="150">
        <v>1030.72</v>
      </c>
      <c r="O252" s="150">
        <v>1030.72</v>
      </c>
      <c r="P252" s="1">
        <v>45083</v>
      </c>
      <c r="Q252" s="1">
        <v>45062</v>
      </c>
      <c r="R252" s="1">
        <v>45392</v>
      </c>
      <c r="S252" s="1">
        <v>45392</v>
      </c>
      <c r="T252" s="1">
        <v>45392</v>
      </c>
      <c r="U252" s="1">
        <v>45393</v>
      </c>
      <c r="V252" s="1">
        <v>45393</v>
      </c>
      <c r="W252" t="s">
        <v>561</v>
      </c>
      <c r="X252" t="s">
        <v>1141</v>
      </c>
      <c r="Y252">
        <v>10779</v>
      </c>
      <c r="Z252" t="s">
        <v>1142</v>
      </c>
      <c r="AA252">
        <v>2</v>
      </c>
      <c r="AB252" t="s">
        <v>1129</v>
      </c>
      <c r="AC252" t="s">
        <v>561</v>
      </c>
      <c r="AD252" t="s">
        <v>1130</v>
      </c>
      <c r="AE252" t="s">
        <v>1131</v>
      </c>
      <c r="AF252" t="s">
        <v>1137</v>
      </c>
      <c r="AG252" t="s">
        <v>1138</v>
      </c>
      <c r="AH252" t="s">
        <v>1139</v>
      </c>
    </row>
    <row r="253" spans="1:35">
      <c r="A253">
        <v>24341</v>
      </c>
      <c r="B253" t="s">
        <v>246</v>
      </c>
      <c r="C253" t="s">
        <v>247</v>
      </c>
      <c r="D253" t="s">
        <v>348</v>
      </c>
      <c r="E253" t="s">
        <v>349</v>
      </c>
      <c r="F253" t="s">
        <v>261</v>
      </c>
      <c r="G253" t="s">
        <v>1140</v>
      </c>
      <c r="H253" s="150">
        <v>1063.56</v>
      </c>
      <c r="I253" s="150">
        <v>1063.56</v>
      </c>
      <c r="J253" s="150">
        <v>1063.56</v>
      </c>
      <c r="K253">
        <v>0</v>
      </c>
      <c r="L253">
        <v>0</v>
      </c>
      <c r="M253" s="150">
        <v>0</v>
      </c>
      <c r="N253" s="150">
        <v>1063.56</v>
      </c>
      <c r="O253" s="150">
        <v>1063.56</v>
      </c>
      <c r="P253" s="1">
        <v>45391</v>
      </c>
      <c r="Q253" s="1">
        <v>45391</v>
      </c>
      <c r="R253" s="1">
        <v>45393</v>
      </c>
      <c r="S253" s="1">
        <v>45393</v>
      </c>
      <c r="T253" s="1">
        <v>45391</v>
      </c>
      <c r="U253" s="1">
        <v>45392</v>
      </c>
      <c r="V253" s="1">
        <v>45392</v>
      </c>
      <c r="W253" t="s">
        <v>561</v>
      </c>
      <c r="X253" t="s">
        <v>1141</v>
      </c>
      <c r="Y253">
        <v>10859</v>
      </c>
      <c r="Z253" t="s">
        <v>1142</v>
      </c>
      <c r="AA253">
        <v>2</v>
      </c>
      <c r="AB253" t="s">
        <v>1129</v>
      </c>
      <c r="AC253" t="s">
        <v>561</v>
      </c>
      <c r="AD253" t="s">
        <v>1130</v>
      </c>
      <c r="AE253" t="s">
        <v>1131</v>
      </c>
      <c r="AF253" t="s">
        <v>1137</v>
      </c>
      <c r="AG253" t="s">
        <v>1138</v>
      </c>
      <c r="AH253" t="s">
        <v>1139</v>
      </c>
    </row>
    <row r="254" spans="1:35">
      <c r="A254">
        <v>16275</v>
      </c>
      <c r="B254" t="s">
        <v>246</v>
      </c>
      <c r="C254" t="s">
        <v>247</v>
      </c>
      <c r="D254" t="s">
        <v>502</v>
      </c>
      <c r="E254" t="s">
        <v>503</v>
      </c>
      <c r="F254" t="s">
        <v>261</v>
      </c>
      <c r="G254" t="s">
        <v>1166</v>
      </c>
      <c r="H254" s="150">
        <v>3000</v>
      </c>
      <c r="I254" s="150">
        <v>3000</v>
      </c>
      <c r="J254" s="150">
        <v>3092.17</v>
      </c>
      <c r="K254">
        <v>0</v>
      </c>
      <c r="L254">
        <v>0</v>
      </c>
      <c r="M254" s="150">
        <v>0</v>
      </c>
      <c r="N254" s="150">
        <v>3092.17</v>
      </c>
      <c r="O254" s="150">
        <v>3092.17</v>
      </c>
      <c r="P254" s="1">
        <v>45077</v>
      </c>
      <c r="Q254" s="1">
        <v>45062</v>
      </c>
      <c r="R254" s="1">
        <v>45397</v>
      </c>
      <c r="S254" s="1">
        <v>45397</v>
      </c>
      <c r="T254" s="1">
        <v>45387</v>
      </c>
      <c r="U254" s="1">
        <v>45390</v>
      </c>
      <c r="V254" s="1">
        <v>45390</v>
      </c>
      <c r="W254" t="s">
        <v>561</v>
      </c>
      <c r="X254" t="s">
        <v>1141</v>
      </c>
      <c r="Y254">
        <v>10778</v>
      </c>
      <c r="Z254" t="s">
        <v>1142</v>
      </c>
      <c r="AA254">
        <v>2</v>
      </c>
      <c r="AB254" t="s">
        <v>1129</v>
      </c>
      <c r="AC254" t="s">
        <v>561</v>
      </c>
      <c r="AD254" t="s">
        <v>1130</v>
      </c>
      <c r="AE254" t="s">
        <v>1131</v>
      </c>
      <c r="AF254" t="s">
        <v>1137</v>
      </c>
      <c r="AG254" t="s">
        <v>1138</v>
      </c>
      <c r="AH254" t="s">
        <v>1139</v>
      </c>
    </row>
    <row r="255" spans="1:35">
      <c r="A255">
        <v>19520</v>
      </c>
      <c r="B255" t="s">
        <v>246</v>
      </c>
      <c r="C255" t="s">
        <v>269</v>
      </c>
      <c r="D255" t="s">
        <v>308</v>
      </c>
      <c r="E255" t="s">
        <v>309</v>
      </c>
      <c r="F255" t="s">
        <v>261</v>
      </c>
      <c r="G255" t="s">
        <v>1152</v>
      </c>
      <c r="H255" s="150">
        <v>3000</v>
      </c>
      <c r="I255" s="150">
        <v>3000</v>
      </c>
      <c r="J255" s="150">
        <v>3039.71</v>
      </c>
      <c r="K255">
        <v>0</v>
      </c>
      <c r="L255">
        <v>0</v>
      </c>
      <c r="M255" s="150">
        <v>0</v>
      </c>
      <c r="N255" s="150">
        <v>3039.71</v>
      </c>
      <c r="O255" s="150">
        <v>3039.71</v>
      </c>
      <c r="P255" s="1">
        <v>45229</v>
      </c>
      <c r="Q255" s="1">
        <v>45220</v>
      </c>
      <c r="R255" s="1">
        <v>45402</v>
      </c>
      <c r="S255" s="1">
        <v>45402</v>
      </c>
      <c r="T255" s="1">
        <v>45404</v>
      </c>
      <c r="U255" s="1">
        <v>45405</v>
      </c>
      <c r="V255" s="1">
        <v>45405</v>
      </c>
      <c r="W255" t="s">
        <v>561</v>
      </c>
      <c r="X255" t="s">
        <v>1141</v>
      </c>
      <c r="Y255">
        <v>10792</v>
      </c>
      <c r="Z255" t="s">
        <v>1142</v>
      </c>
      <c r="AA255">
        <v>2</v>
      </c>
      <c r="AB255" t="s">
        <v>1129</v>
      </c>
      <c r="AC255" t="s">
        <v>561</v>
      </c>
      <c r="AD255" t="s">
        <v>1130</v>
      </c>
      <c r="AE255" t="s">
        <v>1131</v>
      </c>
      <c r="AF255" t="s">
        <v>1137</v>
      </c>
      <c r="AG255" t="s">
        <v>1138</v>
      </c>
      <c r="AH255" t="s">
        <v>1139</v>
      </c>
    </row>
    <row r="256" spans="1:35">
      <c r="A256">
        <v>19449</v>
      </c>
      <c r="B256" t="s">
        <v>246</v>
      </c>
      <c r="C256" t="s">
        <v>269</v>
      </c>
      <c r="D256" t="s">
        <v>288</v>
      </c>
      <c r="E256" t="s">
        <v>289</v>
      </c>
      <c r="F256" t="s">
        <v>261</v>
      </c>
      <c r="G256" t="s">
        <v>1149</v>
      </c>
      <c r="H256" s="150">
        <v>500</v>
      </c>
      <c r="I256" s="150">
        <v>500</v>
      </c>
      <c r="J256" s="150">
        <v>506.62</v>
      </c>
      <c r="K256">
        <v>0</v>
      </c>
      <c r="L256">
        <v>0</v>
      </c>
      <c r="M256" s="150">
        <v>0</v>
      </c>
      <c r="N256" s="150">
        <v>506.62</v>
      </c>
      <c r="O256" s="150">
        <v>506.62</v>
      </c>
      <c r="P256" s="1">
        <v>45218</v>
      </c>
      <c r="Q256" s="1">
        <v>45211</v>
      </c>
      <c r="R256" s="1">
        <v>45402</v>
      </c>
      <c r="S256" s="1">
        <v>45402</v>
      </c>
      <c r="T256" s="1">
        <v>45401</v>
      </c>
      <c r="U256" s="1">
        <v>45404</v>
      </c>
      <c r="V256" s="1">
        <v>45404</v>
      </c>
      <c r="W256" t="s">
        <v>561</v>
      </c>
      <c r="X256" t="s">
        <v>1141</v>
      </c>
      <c r="Y256">
        <v>10791</v>
      </c>
      <c r="Z256" t="s">
        <v>1142</v>
      </c>
      <c r="AA256">
        <v>2</v>
      </c>
      <c r="AB256" t="s">
        <v>1129</v>
      </c>
      <c r="AC256" t="s">
        <v>561</v>
      </c>
      <c r="AD256" t="s">
        <v>1130</v>
      </c>
      <c r="AE256" t="s">
        <v>1131</v>
      </c>
      <c r="AF256" t="s">
        <v>1137</v>
      </c>
      <c r="AG256" t="s">
        <v>1138</v>
      </c>
      <c r="AH256" t="s">
        <v>1139</v>
      </c>
    </row>
    <row r="257" spans="1:35">
      <c r="A257">
        <v>18137</v>
      </c>
      <c r="B257" t="s">
        <v>246</v>
      </c>
      <c r="C257" t="s">
        <v>247</v>
      </c>
      <c r="D257" t="s">
        <v>461</v>
      </c>
      <c r="E257" t="s">
        <v>462</v>
      </c>
      <c r="F257" t="s">
        <v>261</v>
      </c>
      <c r="G257" t="s">
        <v>1151</v>
      </c>
      <c r="H257" s="150">
        <v>3000</v>
      </c>
      <c r="I257" s="150">
        <v>3000</v>
      </c>
      <c r="J257" s="150">
        <v>3044.75</v>
      </c>
      <c r="K257">
        <v>0</v>
      </c>
      <c r="L257">
        <v>0</v>
      </c>
      <c r="M257" s="150">
        <v>0</v>
      </c>
      <c r="N257" s="150">
        <v>3044.75</v>
      </c>
      <c r="O257" s="150">
        <v>3044.75</v>
      </c>
      <c r="P257" s="1">
        <v>45190</v>
      </c>
      <c r="Q257" s="1">
        <v>45172</v>
      </c>
      <c r="R257" s="1">
        <v>45402</v>
      </c>
      <c r="S257" s="1">
        <v>45402</v>
      </c>
      <c r="T257" s="1">
        <v>45404</v>
      </c>
      <c r="U257" s="1">
        <v>45405</v>
      </c>
      <c r="V257" s="1">
        <v>45405</v>
      </c>
      <c r="W257" t="s">
        <v>561</v>
      </c>
      <c r="X257" t="s">
        <v>1141</v>
      </c>
      <c r="Y257">
        <v>10787</v>
      </c>
      <c r="Z257" t="s">
        <v>1142</v>
      </c>
      <c r="AA257">
        <v>2</v>
      </c>
      <c r="AB257" t="s">
        <v>1129</v>
      </c>
      <c r="AC257" t="s">
        <v>561</v>
      </c>
      <c r="AD257" t="s">
        <v>1130</v>
      </c>
      <c r="AE257" t="s">
        <v>1131</v>
      </c>
      <c r="AF257" t="s">
        <v>1137</v>
      </c>
      <c r="AG257" t="s">
        <v>1138</v>
      </c>
      <c r="AH257" t="s">
        <v>1139</v>
      </c>
    </row>
    <row r="258" spans="1:35">
      <c r="A258">
        <v>18150</v>
      </c>
      <c r="B258" t="s">
        <v>246</v>
      </c>
      <c r="C258" t="s">
        <v>247</v>
      </c>
      <c r="D258" t="s">
        <v>382</v>
      </c>
      <c r="E258" t="s">
        <v>383</v>
      </c>
      <c r="F258" t="s">
        <v>261</v>
      </c>
      <c r="G258" t="s">
        <v>1140</v>
      </c>
      <c r="H258" s="150">
        <v>5200</v>
      </c>
      <c r="I258" s="150">
        <v>5200</v>
      </c>
      <c r="J258" s="150">
        <v>5277.56</v>
      </c>
      <c r="K258">
        <v>0</v>
      </c>
      <c r="L258">
        <v>0</v>
      </c>
      <c r="M258" s="150">
        <v>0</v>
      </c>
      <c r="N258" s="150">
        <v>5277.56</v>
      </c>
      <c r="O258" s="150">
        <v>5277.56</v>
      </c>
      <c r="P258" s="1">
        <v>45191</v>
      </c>
      <c r="Q258" s="1">
        <v>45186</v>
      </c>
      <c r="R258" s="1">
        <v>45402</v>
      </c>
      <c r="S258" s="1">
        <v>45402</v>
      </c>
      <c r="T258" s="1">
        <v>45401</v>
      </c>
      <c r="U258" s="1">
        <v>45404</v>
      </c>
      <c r="V258" s="1">
        <v>45404</v>
      </c>
      <c r="W258" t="s">
        <v>561</v>
      </c>
      <c r="X258" t="s">
        <v>1141</v>
      </c>
      <c r="Y258">
        <v>10788</v>
      </c>
      <c r="Z258" t="s">
        <v>1142</v>
      </c>
      <c r="AA258">
        <v>2</v>
      </c>
      <c r="AB258" t="s">
        <v>1129</v>
      </c>
      <c r="AC258" t="s">
        <v>561</v>
      </c>
      <c r="AD258" t="s">
        <v>1130</v>
      </c>
      <c r="AE258" t="s">
        <v>1131</v>
      </c>
      <c r="AF258" t="s">
        <v>1137</v>
      </c>
      <c r="AG258" t="s">
        <v>1138</v>
      </c>
      <c r="AH258" t="s">
        <v>1139</v>
      </c>
    </row>
    <row r="259" spans="1:35">
      <c r="A259">
        <v>24377</v>
      </c>
      <c r="B259" t="s">
        <v>246</v>
      </c>
      <c r="C259" t="s">
        <v>269</v>
      </c>
      <c r="D259" t="s">
        <v>330</v>
      </c>
      <c r="E259" t="s">
        <v>331</v>
      </c>
      <c r="F259" t="s">
        <v>261</v>
      </c>
      <c r="G259" t="s">
        <v>1135</v>
      </c>
      <c r="H259" s="150">
        <v>134817</v>
      </c>
      <c r="I259" s="150">
        <v>134817</v>
      </c>
      <c r="J259" s="150">
        <v>134817</v>
      </c>
      <c r="K259">
        <v>0</v>
      </c>
      <c r="L259">
        <v>0</v>
      </c>
      <c r="M259" s="150">
        <v>0</v>
      </c>
      <c r="N259" s="150">
        <v>134817</v>
      </c>
      <c r="O259" s="150">
        <v>134817</v>
      </c>
      <c r="P259" s="1">
        <v>45399</v>
      </c>
      <c r="Q259" s="1">
        <v>45391</v>
      </c>
      <c r="R259" s="1">
        <v>45402</v>
      </c>
      <c r="S259" s="1">
        <v>45402</v>
      </c>
      <c r="T259" s="1">
        <v>45399</v>
      </c>
      <c r="U259" s="1">
        <v>45399</v>
      </c>
      <c r="V259" s="1">
        <v>45405</v>
      </c>
      <c r="W259" t="s">
        <v>561</v>
      </c>
      <c r="X259" t="s">
        <v>1127</v>
      </c>
      <c r="Z259" t="s">
        <v>1128</v>
      </c>
      <c r="AA259">
        <v>2</v>
      </c>
      <c r="AB259" t="s">
        <v>1167</v>
      </c>
      <c r="AC259" t="s">
        <v>561</v>
      </c>
      <c r="AD259" t="s">
        <v>1130</v>
      </c>
      <c r="AE259" t="s">
        <v>1131</v>
      </c>
      <c r="AF259" t="s">
        <v>1137</v>
      </c>
      <c r="AG259" t="s">
        <v>1138</v>
      </c>
      <c r="AH259" t="s">
        <v>1139</v>
      </c>
      <c r="AI259" t="s">
        <v>252</v>
      </c>
    </row>
    <row r="260" spans="1:35">
      <c r="A260">
        <v>24914</v>
      </c>
      <c r="B260" t="s">
        <v>246</v>
      </c>
      <c r="C260" t="s">
        <v>247</v>
      </c>
      <c r="D260" t="s">
        <v>449</v>
      </c>
      <c r="E260" t="s">
        <v>450</v>
      </c>
      <c r="F260" t="s">
        <v>261</v>
      </c>
      <c r="G260" t="s">
        <v>1135</v>
      </c>
      <c r="H260" s="150">
        <v>39592</v>
      </c>
      <c r="I260" s="150">
        <v>39592</v>
      </c>
      <c r="J260" s="150">
        <v>39592</v>
      </c>
      <c r="K260">
        <v>0</v>
      </c>
      <c r="L260">
        <v>3.02</v>
      </c>
      <c r="M260" s="150">
        <v>0</v>
      </c>
      <c r="N260" s="150">
        <v>39595.019999999997</v>
      </c>
      <c r="O260" s="150">
        <v>39595.019999999997</v>
      </c>
      <c r="P260" s="1">
        <v>45414</v>
      </c>
      <c r="Q260" s="1">
        <v>45397</v>
      </c>
      <c r="R260" s="1">
        <v>45402</v>
      </c>
      <c r="S260" s="1">
        <v>45402</v>
      </c>
      <c r="T260" s="1">
        <v>45404</v>
      </c>
      <c r="U260" s="1">
        <v>45404</v>
      </c>
      <c r="V260" s="1">
        <v>45414</v>
      </c>
      <c r="W260" t="s">
        <v>561</v>
      </c>
      <c r="X260" t="s">
        <v>1127</v>
      </c>
      <c r="Z260" t="s">
        <v>1128</v>
      </c>
      <c r="AA260">
        <v>2</v>
      </c>
      <c r="AB260" t="s">
        <v>1167</v>
      </c>
      <c r="AC260" t="s">
        <v>561</v>
      </c>
      <c r="AD260" t="s">
        <v>1130</v>
      </c>
      <c r="AE260" t="s">
        <v>1131</v>
      </c>
      <c r="AF260" t="s">
        <v>1137</v>
      </c>
      <c r="AG260" t="s">
        <v>1138</v>
      </c>
      <c r="AH260" t="s">
        <v>1139</v>
      </c>
      <c r="AI260" t="s">
        <v>252</v>
      </c>
    </row>
    <row r="261" spans="1:35">
      <c r="A261">
        <v>23242</v>
      </c>
      <c r="B261" t="s">
        <v>246</v>
      </c>
      <c r="C261" t="s">
        <v>247</v>
      </c>
      <c r="D261" t="s">
        <v>497</v>
      </c>
      <c r="E261" t="s">
        <v>498</v>
      </c>
      <c r="F261" t="s">
        <v>261</v>
      </c>
      <c r="G261" t="s">
        <v>1144</v>
      </c>
      <c r="H261" s="150">
        <v>4000</v>
      </c>
      <c r="I261" s="150">
        <v>4000</v>
      </c>
      <c r="J261" s="150">
        <v>4010.8</v>
      </c>
      <c r="K261">
        <v>0</v>
      </c>
      <c r="L261">
        <v>0</v>
      </c>
      <c r="M261" s="150">
        <v>0</v>
      </c>
      <c r="N261" s="150">
        <v>4010.8</v>
      </c>
      <c r="O261" s="150">
        <v>4010.8</v>
      </c>
      <c r="P261" s="1">
        <v>45345</v>
      </c>
      <c r="Q261" s="1">
        <v>45337</v>
      </c>
      <c r="R261" s="1">
        <v>45402</v>
      </c>
      <c r="S261" s="1">
        <v>45402</v>
      </c>
      <c r="T261" s="1">
        <v>45401</v>
      </c>
      <c r="U261" s="1">
        <v>45404</v>
      </c>
      <c r="V261" s="1">
        <v>45404</v>
      </c>
      <c r="W261" t="s">
        <v>561</v>
      </c>
      <c r="X261" t="s">
        <v>1141</v>
      </c>
      <c r="Y261">
        <v>10657</v>
      </c>
      <c r="Z261" t="s">
        <v>1142</v>
      </c>
      <c r="AA261">
        <v>2</v>
      </c>
      <c r="AB261" t="s">
        <v>1129</v>
      </c>
      <c r="AC261" t="s">
        <v>561</v>
      </c>
      <c r="AD261" t="s">
        <v>1130</v>
      </c>
      <c r="AE261" t="s">
        <v>1131</v>
      </c>
      <c r="AF261" t="s">
        <v>1137</v>
      </c>
      <c r="AG261" t="s">
        <v>1138</v>
      </c>
      <c r="AH261" t="s">
        <v>1139</v>
      </c>
    </row>
    <row r="262" spans="1:35">
      <c r="A262">
        <v>22826</v>
      </c>
      <c r="B262" t="s">
        <v>246</v>
      </c>
      <c r="C262" t="s">
        <v>247</v>
      </c>
      <c r="D262" t="s">
        <v>480</v>
      </c>
      <c r="E262" t="s">
        <v>481</v>
      </c>
      <c r="F262" t="s">
        <v>261</v>
      </c>
      <c r="G262" t="s">
        <v>1148</v>
      </c>
      <c r="H262" s="150">
        <v>7000</v>
      </c>
      <c r="I262" s="150">
        <v>7000</v>
      </c>
      <c r="J262" s="150">
        <v>7049.67</v>
      </c>
      <c r="K262">
        <v>0</v>
      </c>
      <c r="L262">
        <v>0</v>
      </c>
      <c r="M262" s="150">
        <v>0</v>
      </c>
      <c r="N262" s="150">
        <v>7049.67</v>
      </c>
      <c r="O262" s="150">
        <v>7049.67</v>
      </c>
      <c r="P262" s="1">
        <v>45323</v>
      </c>
      <c r="Q262" s="1">
        <v>45314</v>
      </c>
      <c r="R262" s="1">
        <v>45407</v>
      </c>
      <c r="S262" s="1">
        <v>45407</v>
      </c>
      <c r="T262" s="1">
        <v>45397</v>
      </c>
      <c r="U262" s="1">
        <v>45398</v>
      </c>
      <c r="V262" s="1">
        <v>45398</v>
      </c>
      <c r="W262" t="s">
        <v>561</v>
      </c>
      <c r="X262" t="s">
        <v>1141</v>
      </c>
      <c r="Y262">
        <v>10797</v>
      </c>
      <c r="Z262" t="s">
        <v>1142</v>
      </c>
      <c r="AA262">
        <v>2</v>
      </c>
      <c r="AB262" t="s">
        <v>1129</v>
      </c>
      <c r="AC262" t="s">
        <v>561</v>
      </c>
      <c r="AD262" t="s">
        <v>1130</v>
      </c>
      <c r="AE262" t="s">
        <v>1131</v>
      </c>
      <c r="AF262" t="s">
        <v>1137</v>
      </c>
      <c r="AG262" t="s">
        <v>1138</v>
      </c>
      <c r="AH262" t="s">
        <v>1139</v>
      </c>
    </row>
    <row r="263" spans="1:35">
      <c r="A263">
        <v>21876</v>
      </c>
      <c r="B263" t="s">
        <v>246</v>
      </c>
      <c r="C263" t="s">
        <v>247</v>
      </c>
      <c r="D263" t="s">
        <v>513</v>
      </c>
      <c r="E263" t="s">
        <v>514</v>
      </c>
      <c r="F263" t="s">
        <v>261</v>
      </c>
      <c r="G263" t="s">
        <v>1152</v>
      </c>
      <c r="H263" s="150">
        <v>2750</v>
      </c>
      <c r="I263" s="150">
        <v>2750</v>
      </c>
      <c r="J263" s="150">
        <v>2776.89</v>
      </c>
      <c r="K263">
        <v>0</v>
      </c>
      <c r="L263">
        <v>0</v>
      </c>
      <c r="M263" s="150">
        <v>0</v>
      </c>
      <c r="N263" s="150">
        <v>2776.89</v>
      </c>
      <c r="O263" s="150">
        <v>2776.89</v>
      </c>
      <c r="P263" s="1">
        <v>45259</v>
      </c>
      <c r="Q263" s="1">
        <v>45240</v>
      </c>
      <c r="R263" s="1">
        <v>45407</v>
      </c>
      <c r="S263" s="1">
        <v>45407</v>
      </c>
      <c r="T263" s="1">
        <v>45407</v>
      </c>
      <c r="U263" s="1">
        <v>45408</v>
      </c>
      <c r="V263" s="1">
        <v>45408</v>
      </c>
      <c r="W263" t="s">
        <v>561</v>
      </c>
      <c r="X263" t="s">
        <v>1141</v>
      </c>
      <c r="Y263">
        <v>10794</v>
      </c>
      <c r="Z263" t="s">
        <v>1142</v>
      </c>
      <c r="AA263">
        <v>2</v>
      </c>
      <c r="AB263" t="s">
        <v>1129</v>
      </c>
      <c r="AC263" t="s">
        <v>561</v>
      </c>
      <c r="AD263" t="s">
        <v>1130</v>
      </c>
      <c r="AE263" t="s">
        <v>1131</v>
      </c>
      <c r="AF263" t="s">
        <v>1137</v>
      </c>
      <c r="AG263" t="s">
        <v>1138</v>
      </c>
      <c r="AH263" t="s">
        <v>1139</v>
      </c>
    </row>
    <row r="264" spans="1:35">
      <c r="A264">
        <v>21847</v>
      </c>
      <c r="B264" t="s">
        <v>246</v>
      </c>
      <c r="C264" t="s">
        <v>247</v>
      </c>
      <c r="D264" t="s">
        <v>513</v>
      </c>
      <c r="E264" t="s">
        <v>514</v>
      </c>
      <c r="F264" t="s">
        <v>261</v>
      </c>
      <c r="G264" t="s">
        <v>1156</v>
      </c>
      <c r="H264" s="150">
        <v>21270.02</v>
      </c>
      <c r="I264" s="150">
        <v>21270.02</v>
      </c>
      <c r="J264" s="150">
        <v>21270.02</v>
      </c>
      <c r="K264">
        <v>0</v>
      </c>
      <c r="L264">
        <v>0</v>
      </c>
      <c r="M264" s="150">
        <v>0</v>
      </c>
      <c r="N264" s="150">
        <v>21270.02</v>
      </c>
      <c r="O264" s="150">
        <v>21270.02</v>
      </c>
      <c r="P264" s="1">
        <v>45259</v>
      </c>
      <c r="Q264" s="1">
        <v>45240</v>
      </c>
      <c r="R264" s="1">
        <v>45407</v>
      </c>
      <c r="S264" s="1">
        <v>45407</v>
      </c>
      <c r="T264" s="1">
        <v>45407</v>
      </c>
      <c r="U264" s="1">
        <v>45408</v>
      </c>
      <c r="V264" s="1">
        <v>45408</v>
      </c>
      <c r="W264" t="s">
        <v>561</v>
      </c>
      <c r="X264" t="s">
        <v>1141</v>
      </c>
      <c r="Y264">
        <v>10795</v>
      </c>
      <c r="Z264" t="s">
        <v>1142</v>
      </c>
      <c r="AA264">
        <v>2</v>
      </c>
      <c r="AB264" t="s">
        <v>1129</v>
      </c>
      <c r="AC264" t="s">
        <v>561</v>
      </c>
      <c r="AD264" t="s">
        <v>1130</v>
      </c>
      <c r="AE264" t="s">
        <v>1131</v>
      </c>
      <c r="AF264" t="s">
        <v>1137</v>
      </c>
      <c r="AG264" t="s">
        <v>1138</v>
      </c>
      <c r="AH264" t="s">
        <v>1139</v>
      </c>
      <c r="AI264" t="s">
        <v>252</v>
      </c>
    </row>
    <row r="265" spans="1:35">
      <c r="A265">
        <v>24572</v>
      </c>
      <c r="B265" t="s">
        <v>246</v>
      </c>
      <c r="C265" t="s">
        <v>269</v>
      </c>
      <c r="D265" t="s">
        <v>298</v>
      </c>
      <c r="E265" t="s">
        <v>299</v>
      </c>
      <c r="F265" t="s">
        <v>261</v>
      </c>
      <c r="G265" t="s">
        <v>1135</v>
      </c>
      <c r="H265" s="150">
        <v>82855</v>
      </c>
      <c r="I265" s="150">
        <v>82855</v>
      </c>
      <c r="J265" s="150">
        <v>82855</v>
      </c>
      <c r="K265">
        <v>0</v>
      </c>
      <c r="L265">
        <v>0</v>
      </c>
      <c r="M265" s="150">
        <v>0</v>
      </c>
      <c r="N265" s="150">
        <v>82855</v>
      </c>
      <c r="O265" s="150">
        <v>82855</v>
      </c>
      <c r="P265" s="1">
        <v>45406</v>
      </c>
      <c r="Q265" s="1">
        <v>45401</v>
      </c>
      <c r="R265" s="1">
        <v>45407</v>
      </c>
      <c r="S265" s="1">
        <v>45407</v>
      </c>
      <c r="T265" s="1">
        <v>45406</v>
      </c>
      <c r="U265" s="1">
        <v>45406</v>
      </c>
      <c r="V265" s="1">
        <v>45408</v>
      </c>
      <c r="W265" t="s">
        <v>561</v>
      </c>
      <c r="X265" t="s">
        <v>1127</v>
      </c>
      <c r="Z265" t="s">
        <v>1128</v>
      </c>
      <c r="AA265">
        <v>2</v>
      </c>
      <c r="AB265" t="s">
        <v>1167</v>
      </c>
      <c r="AC265" t="s">
        <v>561</v>
      </c>
      <c r="AD265" t="s">
        <v>1130</v>
      </c>
      <c r="AE265" t="s">
        <v>1131</v>
      </c>
      <c r="AF265" t="s">
        <v>1137</v>
      </c>
      <c r="AG265" t="s">
        <v>1138</v>
      </c>
      <c r="AH265" t="s">
        <v>1139</v>
      </c>
      <c r="AI265" t="s">
        <v>252</v>
      </c>
    </row>
    <row r="266" spans="1:35">
      <c r="A266">
        <v>19276</v>
      </c>
      <c r="B266" t="s">
        <v>246</v>
      </c>
      <c r="C266" t="s">
        <v>247</v>
      </c>
      <c r="D266" t="s">
        <v>368</v>
      </c>
      <c r="E266" t="s">
        <v>369</v>
      </c>
      <c r="F266" t="s">
        <v>261</v>
      </c>
      <c r="G266" t="s">
        <v>1151</v>
      </c>
      <c r="H266" s="150">
        <v>4900</v>
      </c>
      <c r="I266" s="150">
        <v>4900</v>
      </c>
      <c r="J266" s="150">
        <v>4973.09</v>
      </c>
      <c r="K266">
        <v>0</v>
      </c>
      <c r="L266">
        <v>0</v>
      </c>
      <c r="M266" s="150">
        <v>0</v>
      </c>
      <c r="N266" s="150">
        <v>4973.09</v>
      </c>
      <c r="O266" s="150">
        <v>4973.09</v>
      </c>
      <c r="P266" s="1">
        <v>45197</v>
      </c>
      <c r="Q266" s="1">
        <v>45188</v>
      </c>
      <c r="R266" s="1">
        <v>45407</v>
      </c>
      <c r="S266" s="1">
        <v>45407</v>
      </c>
      <c r="T266" s="1">
        <v>45407</v>
      </c>
      <c r="U266" s="1">
        <v>45408</v>
      </c>
      <c r="V266" s="1">
        <v>45408</v>
      </c>
      <c r="W266" t="s">
        <v>561</v>
      </c>
      <c r="X266" t="s">
        <v>1141</v>
      </c>
      <c r="Y266">
        <v>10789</v>
      </c>
      <c r="Z266" t="s">
        <v>1142</v>
      </c>
      <c r="AA266">
        <v>2</v>
      </c>
      <c r="AB266" t="s">
        <v>1129</v>
      </c>
      <c r="AC266" t="s">
        <v>561</v>
      </c>
      <c r="AD266" t="s">
        <v>1130</v>
      </c>
      <c r="AE266" t="s">
        <v>1131</v>
      </c>
      <c r="AF266" t="s">
        <v>1137</v>
      </c>
      <c r="AG266" t="s">
        <v>1138</v>
      </c>
      <c r="AH266" t="s">
        <v>1139</v>
      </c>
    </row>
    <row r="267" spans="1:35">
      <c r="A267">
        <v>19402</v>
      </c>
      <c r="B267" t="s">
        <v>246</v>
      </c>
      <c r="C267" t="s">
        <v>269</v>
      </c>
      <c r="D267" t="s">
        <v>327</v>
      </c>
      <c r="E267" t="s">
        <v>328</v>
      </c>
      <c r="F267" t="s">
        <v>261</v>
      </c>
      <c r="G267" t="s">
        <v>1157</v>
      </c>
      <c r="H267" s="150">
        <v>1080</v>
      </c>
      <c r="I267" s="150">
        <v>1080</v>
      </c>
      <c r="J267" s="150">
        <v>1104.8399999999999</v>
      </c>
      <c r="K267">
        <v>0</v>
      </c>
      <c r="L267">
        <v>21.33</v>
      </c>
      <c r="M267" s="150">
        <v>0</v>
      </c>
      <c r="N267" s="150">
        <v>1126.17</v>
      </c>
      <c r="O267" s="150">
        <v>1126.17</v>
      </c>
      <c r="P267" s="1">
        <v>45205</v>
      </c>
      <c r="Q267" s="1">
        <v>45197</v>
      </c>
      <c r="R267" s="1">
        <v>45412</v>
      </c>
      <c r="S267" s="1">
        <v>45412</v>
      </c>
      <c r="T267" s="1">
        <v>45434</v>
      </c>
      <c r="U267" s="1">
        <v>45435</v>
      </c>
      <c r="V267" s="1">
        <v>45441</v>
      </c>
      <c r="W267" t="s">
        <v>561</v>
      </c>
      <c r="X267" t="s">
        <v>1127</v>
      </c>
      <c r="Z267" t="s">
        <v>1142</v>
      </c>
      <c r="AA267">
        <v>2</v>
      </c>
      <c r="AB267" t="s">
        <v>1129</v>
      </c>
      <c r="AC267" t="s">
        <v>561</v>
      </c>
      <c r="AD267" t="s">
        <v>1130</v>
      </c>
      <c r="AE267" t="s">
        <v>1131</v>
      </c>
      <c r="AF267" t="s">
        <v>1137</v>
      </c>
      <c r="AG267" t="s">
        <v>1138</v>
      </c>
      <c r="AH267" t="s">
        <v>1139</v>
      </c>
      <c r="AI267" t="s">
        <v>252</v>
      </c>
    </row>
    <row r="268" spans="1:35">
      <c r="A268">
        <v>17158</v>
      </c>
      <c r="B268" t="s">
        <v>246</v>
      </c>
      <c r="C268" t="s">
        <v>247</v>
      </c>
      <c r="D268" t="s">
        <v>520</v>
      </c>
      <c r="E268" t="s">
        <v>521</v>
      </c>
      <c r="F268" t="s">
        <v>261</v>
      </c>
      <c r="G268" t="s">
        <v>1156</v>
      </c>
      <c r="H268" s="150">
        <v>60000</v>
      </c>
      <c r="I268" s="150">
        <v>60000</v>
      </c>
      <c r="J268" s="150">
        <v>61391.45</v>
      </c>
      <c r="K268">
        <v>0</v>
      </c>
      <c r="L268">
        <v>0</v>
      </c>
      <c r="M268" s="150">
        <v>0</v>
      </c>
      <c r="N268" s="150">
        <v>61391.45</v>
      </c>
      <c r="O268" s="150">
        <v>61391.45</v>
      </c>
      <c r="P268" s="1">
        <v>45140</v>
      </c>
      <c r="Q268" s="1">
        <v>45129</v>
      </c>
      <c r="R268" s="1">
        <v>45412</v>
      </c>
      <c r="S268" s="1">
        <v>45412</v>
      </c>
      <c r="T268" s="1">
        <v>45386</v>
      </c>
      <c r="U268" s="1">
        <v>45387</v>
      </c>
      <c r="V268" s="1">
        <v>45390</v>
      </c>
      <c r="W268" t="s">
        <v>561</v>
      </c>
      <c r="X268" t="s">
        <v>1141</v>
      </c>
      <c r="Y268">
        <v>10782</v>
      </c>
      <c r="Z268" t="s">
        <v>1142</v>
      </c>
      <c r="AA268">
        <v>2</v>
      </c>
      <c r="AB268" t="s">
        <v>1129</v>
      </c>
      <c r="AC268" t="s">
        <v>561</v>
      </c>
      <c r="AD268" t="s">
        <v>1130</v>
      </c>
      <c r="AE268" t="s">
        <v>1131</v>
      </c>
      <c r="AF268" t="s">
        <v>1137</v>
      </c>
      <c r="AG268" t="s">
        <v>1138</v>
      </c>
      <c r="AH268" t="s">
        <v>1139</v>
      </c>
    </row>
    <row r="269" spans="1:35">
      <c r="A269">
        <v>16740</v>
      </c>
      <c r="B269" t="s">
        <v>246</v>
      </c>
      <c r="C269" t="s">
        <v>247</v>
      </c>
      <c r="D269" t="s">
        <v>348</v>
      </c>
      <c r="E269" t="s">
        <v>349</v>
      </c>
      <c r="F269" t="s">
        <v>261</v>
      </c>
      <c r="G269" t="s">
        <v>1157</v>
      </c>
      <c r="H269" s="150">
        <v>1000</v>
      </c>
      <c r="I269" s="150">
        <v>1000</v>
      </c>
      <c r="J269" s="150">
        <v>1029.25</v>
      </c>
      <c r="K269">
        <v>0</v>
      </c>
      <c r="L269">
        <v>0</v>
      </c>
      <c r="M269" s="150">
        <v>0</v>
      </c>
      <c r="N269" s="150">
        <v>1029.25</v>
      </c>
      <c r="O269" s="150">
        <v>1029.25</v>
      </c>
      <c r="P269" s="1">
        <v>45110</v>
      </c>
      <c r="Q269" s="1">
        <v>45094</v>
      </c>
      <c r="R269" s="1">
        <v>45412</v>
      </c>
      <c r="S269" s="1">
        <v>45412</v>
      </c>
      <c r="T269" s="1">
        <v>45412</v>
      </c>
      <c r="U269" s="1">
        <v>45414</v>
      </c>
      <c r="V269" s="1">
        <v>45414</v>
      </c>
      <c r="W269" t="s">
        <v>561</v>
      </c>
      <c r="X269" t="s">
        <v>1141</v>
      </c>
      <c r="Y269">
        <v>10780</v>
      </c>
      <c r="Z269" t="s">
        <v>1142</v>
      </c>
      <c r="AA269">
        <v>2</v>
      </c>
      <c r="AB269" t="s">
        <v>1129</v>
      </c>
      <c r="AC269" t="s">
        <v>561</v>
      </c>
      <c r="AD269" t="s">
        <v>1130</v>
      </c>
      <c r="AE269" t="s">
        <v>1131</v>
      </c>
      <c r="AF269" t="s">
        <v>1137</v>
      </c>
      <c r="AG269" t="s">
        <v>1138</v>
      </c>
      <c r="AH269" t="s">
        <v>1139</v>
      </c>
    </row>
    <row r="270" spans="1:35">
      <c r="A270">
        <v>17168</v>
      </c>
      <c r="B270" t="s">
        <v>246</v>
      </c>
      <c r="C270" t="s">
        <v>247</v>
      </c>
      <c r="D270" t="s">
        <v>520</v>
      </c>
      <c r="E270" t="s">
        <v>521</v>
      </c>
      <c r="F270" t="s">
        <v>261</v>
      </c>
      <c r="G270" t="s">
        <v>1155</v>
      </c>
      <c r="H270" s="150">
        <v>4000</v>
      </c>
      <c r="I270" s="150">
        <v>4000</v>
      </c>
      <c r="J270" s="150">
        <v>4092.76</v>
      </c>
      <c r="K270">
        <v>0</v>
      </c>
      <c r="L270">
        <v>0</v>
      </c>
      <c r="M270" s="150">
        <v>0</v>
      </c>
      <c r="N270" s="150">
        <v>4092.76</v>
      </c>
      <c r="O270" s="150">
        <v>4092.76</v>
      </c>
      <c r="P270" s="1">
        <v>45140</v>
      </c>
      <c r="Q270" s="1">
        <v>45129</v>
      </c>
      <c r="R270" s="1">
        <v>45412</v>
      </c>
      <c r="S270" s="1">
        <v>45412</v>
      </c>
      <c r="T270" s="1">
        <v>45385</v>
      </c>
      <c r="U270" s="1">
        <v>45386</v>
      </c>
      <c r="V270" s="1">
        <v>45386</v>
      </c>
      <c r="W270" t="s">
        <v>561</v>
      </c>
      <c r="X270" t="s">
        <v>1141</v>
      </c>
      <c r="Y270">
        <v>10781</v>
      </c>
      <c r="Z270" t="s">
        <v>1142</v>
      </c>
      <c r="AA270">
        <v>2</v>
      </c>
      <c r="AB270" t="s">
        <v>1129</v>
      </c>
      <c r="AC270" t="s">
        <v>561</v>
      </c>
      <c r="AD270" t="s">
        <v>1130</v>
      </c>
      <c r="AE270" t="s">
        <v>1131</v>
      </c>
      <c r="AF270" t="s">
        <v>1137</v>
      </c>
      <c r="AG270" t="s">
        <v>1138</v>
      </c>
      <c r="AH270" t="s">
        <v>1139</v>
      </c>
    </row>
    <row r="271" spans="1:35">
      <c r="A271">
        <v>16025</v>
      </c>
      <c r="B271" t="s">
        <v>246</v>
      </c>
      <c r="C271" t="s">
        <v>247</v>
      </c>
      <c r="D271" t="s">
        <v>508</v>
      </c>
      <c r="E271" t="s">
        <v>509</v>
      </c>
      <c r="F271" t="s">
        <v>261</v>
      </c>
      <c r="G271" t="s">
        <v>1164</v>
      </c>
      <c r="H271" s="150">
        <v>1500</v>
      </c>
      <c r="I271" s="150">
        <v>1500</v>
      </c>
      <c r="J271" s="150">
        <v>1546.08</v>
      </c>
      <c r="K271">
        <v>0</v>
      </c>
      <c r="L271">
        <v>0</v>
      </c>
      <c r="M271" s="150">
        <v>0</v>
      </c>
      <c r="N271" s="150">
        <v>1546.08</v>
      </c>
      <c r="O271" s="150">
        <v>1546.08</v>
      </c>
      <c r="P271" s="1">
        <v>45057</v>
      </c>
      <c r="Q271" s="1">
        <v>45052</v>
      </c>
      <c r="R271" s="1">
        <v>45412</v>
      </c>
      <c r="S271" s="1">
        <v>45412</v>
      </c>
      <c r="T271" s="1">
        <v>45411</v>
      </c>
      <c r="U271" s="1">
        <v>45412</v>
      </c>
      <c r="V271" s="1">
        <v>45412</v>
      </c>
      <c r="W271" t="s">
        <v>561</v>
      </c>
      <c r="X271" t="s">
        <v>1141</v>
      </c>
      <c r="Y271">
        <v>10774</v>
      </c>
      <c r="Z271" t="s">
        <v>1142</v>
      </c>
      <c r="AA271">
        <v>2</v>
      </c>
      <c r="AB271" t="s">
        <v>1129</v>
      </c>
      <c r="AC271" t="s">
        <v>561</v>
      </c>
      <c r="AD271" t="s">
        <v>1130</v>
      </c>
      <c r="AE271" t="s">
        <v>1131</v>
      </c>
      <c r="AF271" t="s">
        <v>1137</v>
      </c>
      <c r="AG271" t="s">
        <v>1138</v>
      </c>
      <c r="AH271" t="s">
        <v>1139</v>
      </c>
    </row>
    <row r="272" spans="1:35">
      <c r="A272">
        <v>24446</v>
      </c>
      <c r="B272" t="s">
        <v>246</v>
      </c>
      <c r="C272" t="s">
        <v>247</v>
      </c>
      <c r="D272" t="s">
        <v>449</v>
      </c>
      <c r="E272" t="s">
        <v>450</v>
      </c>
      <c r="F272" t="s">
        <v>261</v>
      </c>
      <c r="G272" t="s">
        <v>1143</v>
      </c>
      <c r="H272" s="150">
        <v>44000</v>
      </c>
      <c r="I272" s="150">
        <v>44000</v>
      </c>
      <c r="J272" s="150">
        <v>44000</v>
      </c>
      <c r="K272">
        <v>0</v>
      </c>
      <c r="L272">
        <v>0</v>
      </c>
      <c r="M272" s="150">
        <v>0</v>
      </c>
      <c r="N272" s="150">
        <v>44000</v>
      </c>
      <c r="O272" s="150">
        <v>44000</v>
      </c>
      <c r="P272" s="1">
        <v>45400</v>
      </c>
      <c r="Q272" s="1">
        <v>45397</v>
      </c>
      <c r="R272" s="1">
        <v>45412</v>
      </c>
      <c r="S272" s="1">
        <v>45412</v>
      </c>
      <c r="T272" s="1">
        <v>45411</v>
      </c>
      <c r="U272" s="1">
        <v>45412</v>
      </c>
      <c r="V272" s="1">
        <v>45412</v>
      </c>
      <c r="W272" t="s">
        <v>561</v>
      </c>
      <c r="X272" t="s">
        <v>1141</v>
      </c>
      <c r="Y272">
        <v>11149</v>
      </c>
      <c r="Z272" t="s">
        <v>1128</v>
      </c>
      <c r="AA272">
        <v>2</v>
      </c>
      <c r="AB272" t="s">
        <v>1167</v>
      </c>
      <c r="AC272" t="s">
        <v>561</v>
      </c>
      <c r="AD272" t="s">
        <v>1130</v>
      </c>
      <c r="AE272" t="s">
        <v>1131</v>
      </c>
      <c r="AF272" t="s">
        <v>1137</v>
      </c>
      <c r="AG272" t="s">
        <v>1138</v>
      </c>
      <c r="AH272" t="s">
        <v>1139</v>
      </c>
    </row>
    <row r="273" spans="1:35">
      <c r="A273">
        <v>24677</v>
      </c>
      <c r="B273" t="s">
        <v>246</v>
      </c>
      <c r="C273" t="s">
        <v>247</v>
      </c>
      <c r="D273" t="s">
        <v>436</v>
      </c>
      <c r="E273" t="s">
        <v>437</v>
      </c>
      <c r="F273" t="s">
        <v>261</v>
      </c>
      <c r="G273" t="s">
        <v>1135</v>
      </c>
      <c r="H273" s="150">
        <v>150758</v>
      </c>
      <c r="I273" s="150">
        <v>150758</v>
      </c>
      <c r="J273" s="150">
        <v>150758</v>
      </c>
      <c r="K273">
        <v>0</v>
      </c>
      <c r="L273">
        <v>0</v>
      </c>
      <c r="M273" s="150">
        <v>0</v>
      </c>
      <c r="N273" s="150">
        <v>150758</v>
      </c>
      <c r="O273" s="150">
        <v>150758</v>
      </c>
      <c r="P273" s="1">
        <v>45408</v>
      </c>
      <c r="Q273" s="1">
        <v>45404</v>
      </c>
      <c r="R273" s="1">
        <v>45412</v>
      </c>
      <c r="S273" s="1">
        <v>45412</v>
      </c>
      <c r="T273" s="1">
        <v>45407</v>
      </c>
      <c r="U273" s="1">
        <v>45407</v>
      </c>
      <c r="V273" s="1">
        <v>45412</v>
      </c>
      <c r="W273" t="s">
        <v>561</v>
      </c>
      <c r="X273" t="s">
        <v>1127</v>
      </c>
      <c r="Z273" t="s">
        <v>1128</v>
      </c>
      <c r="AA273">
        <v>2</v>
      </c>
      <c r="AB273" t="s">
        <v>1167</v>
      </c>
      <c r="AC273" t="s">
        <v>561</v>
      </c>
      <c r="AD273" t="s">
        <v>1130</v>
      </c>
      <c r="AE273" t="s">
        <v>1131</v>
      </c>
      <c r="AF273" t="s">
        <v>1137</v>
      </c>
      <c r="AG273" t="s">
        <v>1138</v>
      </c>
      <c r="AH273" t="s">
        <v>1139</v>
      </c>
      <c r="AI273" t="s">
        <v>252</v>
      </c>
    </row>
    <row r="274" spans="1:35">
      <c r="A274">
        <v>24650</v>
      </c>
      <c r="B274" t="s">
        <v>246</v>
      </c>
      <c r="C274" t="s">
        <v>247</v>
      </c>
      <c r="D274" t="s">
        <v>488</v>
      </c>
      <c r="E274" t="s">
        <v>489</v>
      </c>
      <c r="F274" t="s">
        <v>261</v>
      </c>
      <c r="G274" t="s">
        <v>1135</v>
      </c>
      <c r="H274" s="150">
        <v>200000</v>
      </c>
      <c r="I274" s="150">
        <v>200000</v>
      </c>
      <c r="J274" s="150">
        <v>200000</v>
      </c>
      <c r="K274">
        <v>0</v>
      </c>
      <c r="L274">
        <v>0</v>
      </c>
      <c r="M274" s="150">
        <v>0</v>
      </c>
      <c r="N274" s="150">
        <v>200000</v>
      </c>
      <c r="O274" s="150">
        <v>200000</v>
      </c>
      <c r="P274" s="1">
        <v>45412</v>
      </c>
      <c r="Q274" s="1">
        <v>45404</v>
      </c>
      <c r="R274" s="1">
        <v>45412</v>
      </c>
      <c r="S274" s="1">
        <v>45412</v>
      </c>
      <c r="T274" s="1">
        <v>45411</v>
      </c>
      <c r="U274" s="1">
        <v>45411</v>
      </c>
      <c r="V274" s="1">
        <v>45414</v>
      </c>
      <c r="W274" t="s">
        <v>561</v>
      </c>
      <c r="X274" t="s">
        <v>1127</v>
      </c>
      <c r="Z274" t="s">
        <v>1128</v>
      </c>
      <c r="AA274">
        <v>2</v>
      </c>
      <c r="AB274" t="s">
        <v>1167</v>
      </c>
      <c r="AC274" t="s">
        <v>561</v>
      </c>
      <c r="AD274" t="s">
        <v>1130</v>
      </c>
      <c r="AE274" t="s">
        <v>1131</v>
      </c>
      <c r="AF274" t="s">
        <v>1137</v>
      </c>
      <c r="AG274" t="s">
        <v>1138</v>
      </c>
      <c r="AH274" t="s">
        <v>1139</v>
      </c>
      <c r="AI274" t="s">
        <v>252</v>
      </c>
    </row>
    <row r="275" spans="1:35">
      <c r="A275">
        <v>24734</v>
      </c>
      <c r="B275" t="s">
        <v>246</v>
      </c>
      <c r="C275" t="s">
        <v>247</v>
      </c>
      <c r="D275" t="s">
        <v>418</v>
      </c>
      <c r="E275" t="s">
        <v>419</v>
      </c>
      <c r="F275" t="s">
        <v>261</v>
      </c>
      <c r="G275" t="s">
        <v>1135</v>
      </c>
      <c r="H275" s="150">
        <v>51757.83</v>
      </c>
      <c r="I275" s="150">
        <v>51757.83</v>
      </c>
      <c r="J275" s="150">
        <v>51757.83</v>
      </c>
      <c r="K275">
        <v>0</v>
      </c>
      <c r="L275">
        <v>0</v>
      </c>
      <c r="M275" s="150">
        <v>0</v>
      </c>
      <c r="N275" s="150">
        <v>51757.83</v>
      </c>
      <c r="O275" s="150">
        <v>51757.83</v>
      </c>
      <c r="P275" s="1">
        <v>45412</v>
      </c>
      <c r="Q275" s="1">
        <v>45407</v>
      </c>
      <c r="R275" s="1">
        <v>45412</v>
      </c>
      <c r="S275" s="1">
        <v>45412</v>
      </c>
      <c r="T275" s="1">
        <v>45411</v>
      </c>
      <c r="U275" s="1">
        <v>45411</v>
      </c>
      <c r="V275" s="1">
        <v>45412</v>
      </c>
      <c r="W275" t="s">
        <v>561</v>
      </c>
      <c r="X275" t="s">
        <v>1127</v>
      </c>
      <c r="Z275" t="s">
        <v>1128</v>
      </c>
      <c r="AA275">
        <v>2</v>
      </c>
      <c r="AB275" t="s">
        <v>1167</v>
      </c>
      <c r="AC275" t="s">
        <v>561</v>
      </c>
      <c r="AD275" t="s">
        <v>1130</v>
      </c>
      <c r="AE275" t="s">
        <v>1131</v>
      </c>
      <c r="AF275" t="s">
        <v>1137</v>
      </c>
      <c r="AG275" t="s">
        <v>1138</v>
      </c>
      <c r="AH275" t="s">
        <v>1139</v>
      </c>
      <c r="AI275" t="s">
        <v>252</v>
      </c>
    </row>
    <row r="276" spans="1:35">
      <c r="A276">
        <v>24878</v>
      </c>
      <c r="B276" t="s">
        <v>246</v>
      </c>
      <c r="C276" t="s">
        <v>247</v>
      </c>
      <c r="D276" t="s">
        <v>430</v>
      </c>
      <c r="E276" t="s">
        <v>431</v>
      </c>
      <c r="F276" t="s">
        <v>261</v>
      </c>
      <c r="G276" t="s">
        <v>1135</v>
      </c>
      <c r="H276" s="150">
        <v>235705</v>
      </c>
      <c r="I276" s="150">
        <v>235705</v>
      </c>
      <c r="J276" s="150">
        <v>235705</v>
      </c>
      <c r="K276">
        <v>0</v>
      </c>
      <c r="L276">
        <v>0</v>
      </c>
      <c r="M276" s="150">
        <v>0</v>
      </c>
      <c r="N276" s="150">
        <v>235705</v>
      </c>
      <c r="O276" s="150">
        <v>235705</v>
      </c>
      <c r="P276" s="1">
        <v>45421</v>
      </c>
      <c r="Q276" s="1">
        <v>45410</v>
      </c>
      <c r="R276" s="1">
        <v>45412</v>
      </c>
      <c r="S276" s="1">
        <v>45412</v>
      </c>
      <c r="T276" s="1">
        <v>45414</v>
      </c>
      <c r="U276" s="1">
        <v>45414</v>
      </c>
      <c r="V276" s="1">
        <v>45422</v>
      </c>
      <c r="W276" t="s">
        <v>561</v>
      </c>
      <c r="X276" t="s">
        <v>1127</v>
      </c>
      <c r="Z276" t="s">
        <v>1128</v>
      </c>
      <c r="AA276">
        <v>2</v>
      </c>
      <c r="AB276" t="s">
        <v>1167</v>
      </c>
      <c r="AC276" t="s">
        <v>561</v>
      </c>
      <c r="AD276" t="s">
        <v>1130</v>
      </c>
      <c r="AE276" t="s">
        <v>1131</v>
      </c>
      <c r="AF276" t="s">
        <v>1137</v>
      </c>
      <c r="AG276" t="s">
        <v>1138</v>
      </c>
      <c r="AH276" t="s">
        <v>1139</v>
      </c>
      <c r="AI276" t="s">
        <v>252</v>
      </c>
    </row>
    <row r="277" spans="1:35">
      <c r="A277">
        <v>23250</v>
      </c>
      <c r="B277" t="s">
        <v>246</v>
      </c>
      <c r="C277" t="s">
        <v>269</v>
      </c>
      <c r="D277" t="s">
        <v>339</v>
      </c>
      <c r="E277" t="s">
        <v>340</v>
      </c>
      <c r="F277" t="s">
        <v>261</v>
      </c>
      <c r="G277" t="s">
        <v>1143</v>
      </c>
      <c r="H277" s="150">
        <v>5983.8</v>
      </c>
      <c r="I277" s="150">
        <v>5983.8</v>
      </c>
      <c r="J277" s="150">
        <v>5999.95</v>
      </c>
      <c r="K277">
        <v>0</v>
      </c>
      <c r="L277">
        <v>0</v>
      </c>
      <c r="M277" s="150">
        <v>0</v>
      </c>
      <c r="N277" s="150">
        <v>5999.95</v>
      </c>
      <c r="O277" s="150">
        <v>5999.95</v>
      </c>
      <c r="P277" s="1">
        <v>45345</v>
      </c>
      <c r="Q277" s="1">
        <v>45331</v>
      </c>
      <c r="R277" s="1">
        <v>45412</v>
      </c>
      <c r="S277" s="1">
        <v>45412</v>
      </c>
      <c r="T277" s="1">
        <v>45383</v>
      </c>
      <c r="U277" s="1">
        <v>45384</v>
      </c>
      <c r="V277" s="1">
        <v>45384</v>
      </c>
      <c r="W277" t="s">
        <v>561</v>
      </c>
      <c r="X277" t="s">
        <v>1141</v>
      </c>
      <c r="Y277">
        <v>10663</v>
      </c>
      <c r="Z277" t="s">
        <v>1142</v>
      </c>
      <c r="AA277">
        <v>2</v>
      </c>
      <c r="AB277" t="s">
        <v>1129</v>
      </c>
      <c r="AC277" t="s">
        <v>561</v>
      </c>
      <c r="AD277" t="s">
        <v>1130</v>
      </c>
      <c r="AE277" t="s">
        <v>1131</v>
      </c>
      <c r="AF277" t="s">
        <v>1137</v>
      </c>
      <c r="AG277" t="s">
        <v>1138</v>
      </c>
      <c r="AH277" t="s">
        <v>1139</v>
      </c>
    </row>
    <row r="278" spans="1:35">
      <c r="A278">
        <v>24062</v>
      </c>
      <c r="B278" t="s">
        <v>246</v>
      </c>
      <c r="C278" t="s">
        <v>247</v>
      </c>
      <c r="D278" t="s">
        <v>464</v>
      </c>
      <c r="E278" t="s">
        <v>465</v>
      </c>
      <c r="F278" t="s">
        <v>261</v>
      </c>
      <c r="G278" t="s">
        <v>1143</v>
      </c>
      <c r="H278" s="150">
        <v>12500</v>
      </c>
      <c r="I278" s="150">
        <v>12500</v>
      </c>
      <c r="J278" s="150">
        <v>12516.44</v>
      </c>
      <c r="K278">
        <v>0</v>
      </c>
      <c r="L278">
        <v>0</v>
      </c>
      <c r="M278" s="150">
        <v>0</v>
      </c>
      <c r="N278" s="150">
        <v>12516.44</v>
      </c>
      <c r="O278" s="150">
        <v>12516.44</v>
      </c>
      <c r="P278" s="1">
        <v>45385</v>
      </c>
      <c r="Q278" s="1">
        <v>45373</v>
      </c>
      <c r="R278" s="1">
        <v>45412</v>
      </c>
      <c r="S278" s="1">
        <v>45412</v>
      </c>
      <c r="T278" s="1">
        <v>45412</v>
      </c>
      <c r="U278" s="1">
        <v>45414</v>
      </c>
      <c r="V278" s="1">
        <v>45414</v>
      </c>
      <c r="W278" t="s">
        <v>561</v>
      </c>
      <c r="X278" t="s">
        <v>1141</v>
      </c>
      <c r="Y278">
        <v>10867</v>
      </c>
      <c r="Z278" t="s">
        <v>1142</v>
      </c>
      <c r="AA278">
        <v>2</v>
      </c>
      <c r="AB278" t="s">
        <v>1129</v>
      </c>
      <c r="AC278" t="s">
        <v>561</v>
      </c>
      <c r="AD278" t="s">
        <v>1130</v>
      </c>
      <c r="AE278" t="s">
        <v>1131</v>
      </c>
      <c r="AF278" t="s">
        <v>1137</v>
      </c>
      <c r="AG278" t="s">
        <v>1138</v>
      </c>
      <c r="AH278" t="s">
        <v>1139</v>
      </c>
    </row>
    <row r="279" spans="1:35">
      <c r="A279">
        <v>24193</v>
      </c>
      <c r="B279" t="s">
        <v>246</v>
      </c>
      <c r="C279" t="s">
        <v>247</v>
      </c>
      <c r="D279" t="s">
        <v>385</v>
      </c>
      <c r="E279" t="s">
        <v>386</v>
      </c>
      <c r="F279" t="s">
        <v>261</v>
      </c>
      <c r="G279" t="s">
        <v>1143</v>
      </c>
      <c r="H279" s="150">
        <v>3404.58</v>
      </c>
      <c r="I279" s="150">
        <v>3404.58</v>
      </c>
      <c r="J279" s="150">
        <v>3409.06</v>
      </c>
      <c r="K279">
        <v>0</v>
      </c>
      <c r="L279">
        <v>0</v>
      </c>
      <c r="M279" s="150">
        <v>0</v>
      </c>
      <c r="N279" s="150">
        <v>3409.06</v>
      </c>
      <c r="O279" s="150">
        <v>3409.06</v>
      </c>
      <c r="P279" s="1">
        <v>45383</v>
      </c>
      <c r="Q279" s="1">
        <v>45381</v>
      </c>
      <c r="R279" s="1">
        <v>45412</v>
      </c>
      <c r="S279" s="1">
        <v>45412</v>
      </c>
      <c r="T279" s="1">
        <v>45411</v>
      </c>
      <c r="U279" s="1">
        <v>45412</v>
      </c>
      <c r="V279" s="1">
        <v>45412</v>
      </c>
      <c r="W279" t="s">
        <v>561</v>
      </c>
      <c r="X279" t="s">
        <v>1141</v>
      </c>
      <c r="Y279">
        <v>10868</v>
      </c>
      <c r="Z279" t="s">
        <v>1142</v>
      </c>
      <c r="AA279">
        <v>2</v>
      </c>
      <c r="AB279" t="s">
        <v>1129</v>
      </c>
      <c r="AC279" t="s">
        <v>561</v>
      </c>
      <c r="AD279" t="s">
        <v>1130</v>
      </c>
      <c r="AE279" t="s">
        <v>1131</v>
      </c>
      <c r="AF279" t="s">
        <v>1137</v>
      </c>
      <c r="AG279" t="s">
        <v>1138</v>
      </c>
      <c r="AH279" t="s">
        <v>1139</v>
      </c>
    </row>
    <row r="280" spans="1:35">
      <c r="A280">
        <v>23810</v>
      </c>
      <c r="B280" t="s">
        <v>246</v>
      </c>
      <c r="C280" t="s">
        <v>247</v>
      </c>
      <c r="D280" t="s">
        <v>476</v>
      </c>
      <c r="E280" t="s">
        <v>477</v>
      </c>
      <c r="F280" t="s">
        <v>261</v>
      </c>
      <c r="G280" t="s">
        <v>1143</v>
      </c>
      <c r="H280" s="150">
        <v>7500</v>
      </c>
      <c r="I280" s="150">
        <v>7500</v>
      </c>
      <c r="J280" s="150">
        <v>7509.86</v>
      </c>
      <c r="K280">
        <v>0</v>
      </c>
      <c r="L280">
        <v>0</v>
      </c>
      <c r="M280" s="150">
        <v>0</v>
      </c>
      <c r="N280" s="150">
        <v>7509.86</v>
      </c>
      <c r="O280" s="150">
        <v>7509.86</v>
      </c>
      <c r="P280" s="1">
        <v>45377</v>
      </c>
      <c r="Q280" s="1">
        <v>45371</v>
      </c>
      <c r="R280" s="1">
        <v>45412</v>
      </c>
      <c r="S280" s="1">
        <v>45412</v>
      </c>
      <c r="T280" s="1">
        <v>45412</v>
      </c>
      <c r="U280" s="1">
        <v>45414</v>
      </c>
      <c r="V280" s="1">
        <v>45414</v>
      </c>
      <c r="W280" t="s">
        <v>561</v>
      </c>
      <c r="X280" t="s">
        <v>1141</v>
      </c>
      <c r="Y280">
        <v>10854</v>
      </c>
      <c r="Z280" t="s">
        <v>1142</v>
      </c>
      <c r="AA280">
        <v>2</v>
      </c>
      <c r="AB280" t="s">
        <v>1129</v>
      </c>
      <c r="AC280" t="s">
        <v>561</v>
      </c>
      <c r="AD280" t="s">
        <v>1130</v>
      </c>
      <c r="AE280" t="s">
        <v>1131</v>
      </c>
      <c r="AF280" t="s">
        <v>1137</v>
      </c>
      <c r="AG280" t="s">
        <v>1138</v>
      </c>
      <c r="AH280" t="s">
        <v>1139</v>
      </c>
    </row>
    <row r="281" spans="1:35">
      <c r="A281">
        <v>24097</v>
      </c>
      <c r="B281" t="s">
        <v>246</v>
      </c>
      <c r="C281" t="s">
        <v>247</v>
      </c>
      <c r="D281" t="s">
        <v>421</v>
      </c>
      <c r="E281" t="s">
        <v>422</v>
      </c>
      <c r="F281" t="s">
        <v>261</v>
      </c>
      <c r="G281" t="s">
        <v>1143</v>
      </c>
      <c r="H281" s="150">
        <v>28000</v>
      </c>
      <c r="I281" s="150">
        <v>28000</v>
      </c>
      <c r="J281" s="150">
        <v>28115.16</v>
      </c>
      <c r="K281">
        <v>0</v>
      </c>
      <c r="L281">
        <v>0</v>
      </c>
      <c r="M281" s="150">
        <v>0</v>
      </c>
      <c r="N281" s="150">
        <v>28115.16</v>
      </c>
      <c r="O281" s="150">
        <v>28115.16</v>
      </c>
      <c r="P281" s="1">
        <v>45394</v>
      </c>
      <c r="Q281" s="1">
        <v>45366</v>
      </c>
      <c r="R281" s="1">
        <v>45422</v>
      </c>
      <c r="S281" s="1">
        <v>45422</v>
      </c>
      <c r="T281" s="1">
        <v>45420</v>
      </c>
      <c r="U281" s="1">
        <v>45421</v>
      </c>
      <c r="V281" s="1">
        <v>45421</v>
      </c>
      <c r="W281" t="s">
        <v>561</v>
      </c>
      <c r="X281" t="s">
        <v>1141</v>
      </c>
      <c r="Y281">
        <v>10878</v>
      </c>
      <c r="Z281" t="s">
        <v>1142</v>
      </c>
      <c r="AA281">
        <v>2</v>
      </c>
      <c r="AB281" t="s">
        <v>1129</v>
      </c>
      <c r="AC281" t="s">
        <v>561</v>
      </c>
      <c r="AD281" t="s">
        <v>1130</v>
      </c>
      <c r="AE281" t="s">
        <v>1131</v>
      </c>
      <c r="AF281" t="s">
        <v>1137</v>
      </c>
      <c r="AG281" t="s">
        <v>1138</v>
      </c>
      <c r="AH281" t="s">
        <v>1139</v>
      </c>
    </row>
    <row r="282" spans="1:35">
      <c r="A282">
        <v>22556</v>
      </c>
      <c r="B282" t="s">
        <v>246</v>
      </c>
      <c r="C282" t="s">
        <v>269</v>
      </c>
      <c r="D282" t="s">
        <v>312</v>
      </c>
      <c r="E282" t="s">
        <v>313</v>
      </c>
      <c r="F282" t="s">
        <v>261</v>
      </c>
      <c r="G282" t="s">
        <v>1151</v>
      </c>
      <c r="H282" s="150">
        <v>3500</v>
      </c>
      <c r="I282" s="150">
        <v>3500</v>
      </c>
      <c r="J282" s="150">
        <v>3534.68</v>
      </c>
      <c r="K282">
        <v>0</v>
      </c>
      <c r="L282">
        <v>0</v>
      </c>
      <c r="M282" s="150">
        <v>0</v>
      </c>
      <c r="N282" s="150">
        <v>3534.68</v>
      </c>
      <c r="O282" s="150">
        <v>3534.68</v>
      </c>
      <c r="P282" s="1">
        <v>45314</v>
      </c>
      <c r="Q282" s="1">
        <v>45301</v>
      </c>
      <c r="R282" s="1">
        <v>45422</v>
      </c>
      <c r="S282" s="1">
        <v>45422</v>
      </c>
      <c r="T282" s="1">
        <v>45399</v>
      </c>
      <c r="U282" s="1">
        <v>45400</v>
      </c>
      <c r="V282" s="1">
        <v>45400</v>
      </c>
      <c r="W282" t="s">
        <v>561</v>
      </c>
      <c r="X282" t="s">
        <v>1141</v>
      </c>
      <c r="Y282">
        <v>11110</v>
      </c>
      <c r="Z282" t="s">
        <v>1142</v>
      </c>
      <c r="AA282">
        <v>2</v>
      </c>
      <c r="AB282" t="s">
        <v>1129</v>
      </c>
      <c r="AC282" t="s">
        <v>561</v>
      </c>
      <c r="AD282" t="s">
        <v>1130</v>
      </c>
      <c r="AE282" t="s">
        <v>1131</v>
      </c>
      <c r="AF282" t="s">
        <v>1137</v>
      </c>
      <c r="AG282" t="s">
        <v>1138</v>
      </c>
      <c r="AH282" t="s">
        <v>1139</v>
      </c>
    </row>
    <row r="283" spans="1:35">
      <c r="A283">
        <v>16063</v>
      </c>
      <c r="B283" t="s">
        <v>246</v>
      </c>
      <c r="C283" t="s">
        <v>247</v>
      </c>
      <c r="D283" t="s">
        <v>262</v>
      </c>
      <c r="E283" t="s">
        <v>263</v>
      </c>
      <c r="F283" t="s">
        <v>261</v>
      </c>
      <c r="G283" t="s">
        <v>1168</v>
      </c>
      <c r="H283" s="150">
        <v>5000</v>
      </c>
      <c r="I283" s="150">
        <v>5000</v>
      </c>
      <c r="J283" s="150">
        <v>5168.01</v>
      </c>
      <c r="K283">
        <v>0</v>
      </c>
      <c r="L283">
        <v>0</v>
      </c>
      <c r="M283" s="150">
        <v>0</v>
      </c>
      <c r="N283" s="150">
        <v>5168.01</v>
      </c>
      <c r="O283" s="150">
        <v>5168.01</v>
      </c>
      <c r="P283" s="1">
        <v>45063</v>
      </c>
      <c r="Q283" s="1">
        <v>45052</v>
      </c>
      <c r="R283" s="1">
        <v>45422</v>
      </c>
      <c r="S283" s="1">
        <v>45422</v>
      </c>
      <c r="T283" s="1">
        <v>45418</v>
      </c>
      <c r="U283" s="1">
        <v>45419</v>
      </c>
      <c r="V283" s="1">
        <v>45419</v>
      </c>
      <c r="W283" t="s">
        <v>561</v>
      </c>
      <c r="X283" t="s">
        <v>1141</v>
      </c>
      <c r="Y283">
        <v>11091</v>
      </c>
      <c r="Z283" t="s">
        <v>1142</v>
      </c>
      <c r="AA283">
        <v>2</v>
      </c>
      <c r="AB283" t="s">
        <v>1129</v>
      </c>
      <c r="AC283" t="s">
        <v>561</v>
      </c>
      <c r="AD283" t="s">
        <v>1130</v>
      </c>
      <c r="AE283" t="s">
        <v>1131</v>
      </c>
      <c r="AF283" t="s">
        <v>1137</v>
      </c>
      <c r="AG283" t="s">
        <v>1138</v>
      </c>
      <c r="AH283" t="s">
        <v>1139</v>
      </c>
    </row>
    <row r="284" spans="1:35">
      <c r="A284">
        <v>16169</v>
      </c>
      <c r="B284" t="s">
        <v>246</v>
      </c>
      <c r="C284" t="s">
        <v>269</v>
      </c>
      <c r="D284" t="s">
        <v>285</v>
      </c>
      <c r="E284" t="s">
        <v>286</v>
      </c>
      <c r="F284" t="s">
        <v>261</v>
      </c>
      <c r="G284" t="s">
        <v>1161</v>
      </c>
      <c r="H284" s="150">
        <v>1290</v>
      </c>
      <c r="I284" s="150">
        <v>1290</v>
      </c>
      <c r="J284" s="150">
        <v>1333.35</v>
      </c>
      <c r="K284">
        <v>0</v>
      </c>
      <c r="L284">
        <v>0</v>
      </c>
      <c r="M284" s="150">
        <v>0</v>
      </c>
      <c r="N284" s="150">
        <v>1333.35</v>
      </c>
      <c r="O284" s="150">
        <v>1333.35</v>
      </c>
      <c r="P284" s="1">
        <v>45063</v>
      </c>
      <c r="Q284" s="1">
        <v>45054</v>
      </c>
      <c r="R284" s="1">
        <v>45422</v>
      </c>
      <c r="S284" s="1">
        <v>45422</v>
      </c>
      <c r="T284" s="1">
        <v>45422</v>
      </c>
      <c r="U284" s="1">
        <v>45425</v>
      </c>
      <c r="V284" s="1">
        <v>45425</v>
      </c>
      <c r="W284" t="s">
        <v>561</v>
      </c>
      <c r="X284" t="s">
        <v>1141</v>
      </c>
      <c r="Y284">
        <v>11092</v>
      </c>
      <c r="Z284" t="s">
        <v>1142</v>
      </c>
      <c r="AA284">
        <v>2</v>
      </c>
      <c r="AB284" t="s">
        <v>1129</v>
      </c>
      <c r="AC284" t="s">
        <v>561</v>
      </c>
      <c r="AD284" t="s">
        <v>1130</v>
      </c>
      <c r="AE284" t="s">
        <v>1131</v>
      </c>
      <c r="AF284" t="s">
        <v>1137</v>
      </c>
      <c r="AG284" t="s">
        <v>1138</v>
      </c>
      <c r="AH284" t="s">
        <v>1139</v>
      </c>
    </row>
    <row r="285" spans="1:35">
      <c r="A285">
        <v>16109</v>
      </c>
      <c r="B285" t="s">
        <v>246</v>
      </c>
      <c r="C285" t="s">
        <v>247</v>
      </c>
      <c r="D285" t="s">
        <v>262</v>
      </c>
      <c r="E285" t="s">
        <v>263</v>
      </c>
      <c r="F285" t="s">
        <v>261</v>
      </c>
      <c r="G285" t="s">
        <v>1169</v>
      </c>
      <c r="H285" s="150">
        <v>2500</v>
      </c>
      <c r="I285" s="150">
        <v>2500</v>
      </c>
      <c r="J285" s="150">
        <v>2584</v>
      </c>
      <c r="K285">
        <v>0</v>
      </c>
      <c r="L285">
        <v>0</v>
      </c>
      <c r="M285" s="150">
        <v>0</v>
      </c>
      <c r="N285" s="150">
        <v>2584</v>
      </c>
      <c r="O285" s="150">
        <v>2584</v>
      </c>
      <c r="P285" s="1">
        <v>45063</v>
      </c>
      <c r="Q285" s="1">
        <v>45052</v>
      </c>
      <c r="R285" s="1">
        <v>45422</v>
      </c>
      <c r="S285" s="1">
        <v>45422</v>
      </c>
      <c r="T285" s="1">
        <v>45418</v>
      </c>
      <c r="U285" s="1">
        <v>45419</v>
      </c>
      <c r="V285" s="1">
        <v>45419</v>
      </c>
      <c r="W285" t="s">
        <v>561</v>
      </c>
      <c r="X285" t="s">
        <v>1141</v>
      </c>
      <c r="Y285">
        <v>11090</v>
      </c>
      <c r="Z285" t="s">
        <v>1142</v>
      </c>
      <c r="AA285">
        <v>2</v>
      </c>
      <c r="AB285" t="s">
        <v>1129</v>
      </c>
      <c r="AC285" t="s">
        <v>561</v>
      </c>
      <c r="AD285" t="s">
        <v>1130</v>
      </c>
      <c r="AE285" t="s">
        <v>1131</v>
      </c>
      <c r="AF285" t="s">
        <v>1137</v>
      </c>
      <c r="AG285" t="s">
        <v>1138</v>
      </c>
      <c r="AH285" t="s">
        <v>1139</v>
      </c>
    </row>
    <row r="286" spans="1:35">
      <c r="A286">
        <v>16075</v>
      </c>
      <c r="B286" t="s">
        <v>246</v>
      </c>
      <c r="C286" t="s">
        <v>247</v>
      </c>
      <c r="D286" t="s">
        <v>265</v>
      </c>
      <c r="E286" t="s">
        <v>266</v>
      </c>
      <c r="F286" t="s">
        <v>261</v>
      </c>
      <c r="G286" t="s">
        <v>1161</v>
      </c>
      <c r="H286" s="150">
        <v>2400</v>
      </c>
      <c r="I286" s="150">
        <v>2400</v>
      </c>
      <c r="J286" s="150">
        <v>2480.64</v>
      </c>
      <c r="K286">
        <v>0</v>
      </c>
      <c r="L286">
        <v>0</v>
      </c>
      <c r="M286" s="150">
        <v>0</v>
      </c>
      <c r="N286" s="150">
        <v>2480.64</v>
      </c>
      <c r="O286" s="150">
        <v>2480.64</v>
      </c>
      <c r="P286" s="1">
        <v>45056</v>
      </c>
      <c r="Q286" s="1">
        <v>45052</v>
      </c>
      <c r="R286" s="1">
        <v>45422</v>
      </c>
      <c r="S286" s="1">
        <v>45422</v>
      </c>
      <c r="T286" s="1">
        <v>45422</v>
      </c>
      <c r="U286" s="1">
        <v>45425</v>
      </c>
      <c r="V286" s="1">
        <v>45425</v>
      </c>
      <c r="W286" t="s">
        <v>561</v>
      </c>
      <c r="X286" t="s">
        <v>1141</v>
      </c>
      <c r="Y286">
        <v>11089</v>
      </c>
      <c r="Z286" t="s">
        <v>1142</v>
      </c>
      <c r="AA286">
        <v>2</v>
      </c>
      <c r="AB286" t="s">
        <v>1129</v>
      </c>
      <c r="AC286" t="s">
        <v>561</v>
      </c>
      <c r="AD286" t="s">
        <v>1130</v>
      </c>
      <c r="AE286" t="s">
        <v>1131</v>
      </c>
      <c r="AF286" t="s">
        <v>1137</v>
      </c>
      <c r="AG286" t="s">
        <v>1138</v>
      </c>
      <c r="AH286" t="s">
        <v>1139</v>
      </c>
    </row>
    <row r="287" spans="1:35">
      <c r="A287">
        <v>16599</v>
      </c>
      <c r="B287" t="s">
        <v>246</v>
      </c>
      <c r="C287" t="s">
        <v>247</v>
      </c>
      <c r="D287" t="s">
        <v>485</v>
      </c>
      <c r="E287" t="s">
        <v>486</v>
      </c>
      <c r="F287" t="s">
        <v>261</v>
      </c>
      <c r="G287" t="s">
        <v>1169</v>
      </c>
      <c r="H287" s="150">
        <v>1000</v>
      </c>
      <c r="I287" s="150">
        <v>1000</v>
      </c>
      <c r="J287" s="150">
        <v>1033.5999999999999</v>
      </c>
      <c r="K287">
        <v>0</v>
      </c>
      <c r="L287">
        <v>0</v>
      </c>
      <c r="M287" s="150">
        <v>0</v>
      </c>
      <c r="N287" s="150">
        <v>1033.5999999999999</v>
      </c>
      <c r="O287" s="150">
        <v>1033.5999999999999</v>
      </c>
      <c r="P287" s="1">
        <v>45083</v>
      </c>
      <c r="Q287" s="1">
        <v>45062</v>
      </c>
      <c r="R287" s="1">
        <v>45422</v>
      </c>
      <c r="S287" s="1">
        <v>45422</v>
      </c>
      <c r="T287" s="1">
        <v>45422</v>
      </c>
      <c r="U287" s="1">
        <v>45425</v>
      </c>
      <c r="V287" s="1">
        <v>45425</v>
      </c>
      <c r="W287" t="s">
        <v>561</v>
      </c>
      <c r="X287" t="s">
        <v>1141</v>
      </c>
      <c r="Y287">
        <v>11094</v>
      </c>
      <c r="Z287" t="s">
        <v>1142</v>
      </c>
      <c r="AA287">
        <v>2</v>
      </c>
      <c r="AB287" t="s">
        <v>1129</v>
      </c>
      <c r="AC287" t="s">
        <v>561</v>
      </c>
      <c r="AD287" t="s">
        <v>1130</v>
      </c>
      <c r="AE287" t="s">
        <v>1131</v>
      </c>
      <c r="AF287" t="s">
        <v>1137</v>
      </c>
      <c r="AG287" t="s">
        <v>1138</v>
      </c>
      <c r="AH287" t="s">
        <v>1139</v>
      </c>
    </row>
    <row r="288" spans="1:35">
      <c r="A288">
        <v>17269</v>
      </c>
      <c r="B288" t="s">
        <v>246</v>
      </c>
      <c r="C288" t="s">
        <v>269</v>
      </c>
      <c r="D288" t="s">
        <v>282</v>
      </c>
      <c r="E288" t="s">
        <v>283</v>
      </c>
      <c r="F288" t="s">
        <v>261</v>
      </c>
      <c r="G288" t="s">
        <v>1155</v>
      </c>
      <c r="H288" s="150">
        <v>1800</v>
      </c>
      <c r="I288" s="150">
        <v>1800</v>
      </c>
      <c r="J288" s="150">
        <v>1833.8</v>
      </c>
      <c r="K288">
        <v>0</v>
      </c>
      <c r="L288">
        <v>0</v>
      </c>
      <c r="M288" s="150">
        <v>0</v>
      </c>
      <c r="N288" s="150">
        <v>1833.8</v>
      </c>
      <c r="O288" s="150">
        <v>1833.8</v>
      </c>
      <c r="P288" s="1">
        <v>45148</v>
      </c>
      <c r="Q288" s="1">
        <v>45140</v>
      </c>
      <c r="R288" s="1">
        <v>45422</v>
      </c>
      <c r="S288" s="1">
        <v>45422</v>
      </c>
      <c r="T288" s="1">
        <v>45422</v>
      </c>
      <c r="U288" s="1">
        <v>45425</v>
      </c>
      <c r="V288" s="1">
        <v>45425</v>
      </c>
      <c r="W288" t="s">
        <v>561</v>
      </c>
      <c r="X288" t="s">
        <v>1141</v>
      </c>
      <c r="Y288">
        <v>11097</v>
      </c>
      <c r="Z288" t="s">
        <v>1142</v>
      </c>
      <c r="AA288">
        <v>2</v>
      </c>
      <c r="AB288" t="s">
        <v>1129</v>
      </c>
      <c r="AC288" t="s">
        <v>561</v>
      </c>
      <c r="AD288" t="s">
        <v>1130</v>
      </c>
      <c r="AE288" t="s">
        <v>1131</v>
      </c>
      <c r="AF288" t="s">
        <v>1137</v>
      </c>
      <c r="AG288" t="s">
        <v>1138</v>
      </c>
      <c r="AH288" t="s">
        <v>1139</v>
      </c>
    </row>
    <row r="289" spans="1:35">
      <c r="A289">
        <v>17313</v>
      </c>
      <c r="B289" t="s">
        <v>246</v>
      </c>
      <c r="C289" t="s">
        <v>247</v>
      </c>
      <c r="D289" t="s">
        <v>471</v>
      </c>
      <c r="E289" t="s">
        <v>472</v>
      </c>
      <c r="F289" t="s">
        <v>261</v>
      </c>
      <c r="G289" t="s">
        <v>1152</v>
      </c>
      <c r="H289" s="150">
        <v>5000</v>
      </c>
      <c r="I289" s="150">
        <v>5000</v>
      </c>
      <c r="J289" s="150">
        <v>5093.8999999999996</v>
      </c>
      <c r="K289">
        <v>0</v>
      </c>
      <c r="L289">
        <v>0</v>
      </c>
      <c r="M289" s="150">
        <v>0</v>
      </c>
      <c r="N289" s="150">
        <v>5093.8999999999996</v>
      </c>
      <c r="O289" s="150">
        <v>5093.8999999999996</v>
      </c>
      <c r="P289" s="1">
        <v>45154</v>
      </c>
      <c r="Q289" s="1">
        <v>45145</v>
      </c>
      <c r="R289" s="1">
        <v>45422</v>
      </c>
      <c r="S289" s="1">
        <v>45422</v>
      </c>
      <c r="T289" s="1">
        <v>45422</v>
      </c>
      <c r="U289" s="1">
        <v>45425</v>
      </c>
      <c r="V289" s="1">
        <v>45425</v>
      </c>
      <c r="W289" t="s">
        <v>561</v>
      </c>
      <c r="X289" t="s">
        <v>1141</v>
      </c>
      <c r="Y289">
        <v>11098</v>
      </c>
      <c r="Z289" t="s">
        <v>1142</v>
      </c>
      <c r="AA289">
        <v>2</v>
      </c>
      <c r="AB289" t="s">
        <v>1129</v>
      </c>
      <c r="AC289" t="s">
        <v>561</v>
      </c>
      <c r="AD289" t="s">
        <v>1130</v>
      </c>
      <c r="AE289" t="s">
        <v>1131</v>
      </c>
      <c r="AF289" t="s">
        <v>1137</v>
      </c>
      <c r="AG289" t="s">
        <v>1138</v>
      </c>
      <c r="AH289" t="s">
        <v>1139</v>
      </c>
    </row>
    <row r="290" spans="1:35">
      <c r="A290">
        <v>17588</v>
      </c>
      <c r="B290" t="s">
        <v>246</v>
      </c>
      <c r="C290" t="s">
        <v>247</v>
      </c>
      <c r="D290" t="s">
        <v>443</v>
      </c>
      <c r="E290" t="s">
        <v>444</v>
      </c>
      <c r="F290" t="s">
        <v>261</v>
      </c>
      <c r="G290" t="s">
        <v>1155</v>
      </c>
      <c r="H290" s="150">
        <v>5000</v>
      </c>
      <c r="I290" s="150">
        <v>5000</v>
      </c>
      <c r="J290" s="150">
        <v>5093.8999999999996</v>
      </c>
      <c r="K290">
        <v>0</v>
      </c>
      <c r="L290">
        <v>0</v>
      </c>
      <c r="M290" s="150">
        <v>0</v>
      </c>
      <c r="N290" s="150">
        <v>5093.8999999999996</v>
      </c>
      <c r="O290" s="150">
        <v>5093.8999999999996</v>
      </c>
      <c r="P290" s="1">
        <v>45173</v>
      </c>
      <c r="Q290" s="1">
        <v>45168</v>
      </c>
      <c r="R290" s="1">
        <v>45422</v>
      </c>
      <c r="S290" s="1">
        <v>45422</v>
      </c>
      <c r="T290" s="1">
        <v>45422</v>
      </c>
      <c r="U290" s="1">
        <v>45425</v>
      </c>
      <c r="V290" s="1">
        <v>45425</v>
      </c>
      <c r="W290" t="s">
        <v>561</v>
      </c>
      <c r="X290" t="s">
        <v>1141</v>
      </c>
      <c r="Y290">
        <v>11099</v>
      </c>
      <c r="Z290" t="s">
        <v>1142</v>
      </c>
      <c r="AA290">
        <v>2</v>
      </c>
      <c r="AB290" t="s">
        <v>1129</v>
      </c>
      <c r="AC290" t="s">
        <v>561</v>
      </c>
      <c r="AD290" t="s">
        <v>1130</v>
      </c>
      <c r="AE290" t="s">
        <v>1131</v>
      </c>
      <c r="AF290" t="s">
        <v>1137</v>
      </c>
      <c r="AG290" t="s">
        <v>1138</v>
      </c>
      <c r="AH290" t="s">
        <v>1139</v>
      </c>
    </row>
    <row r="291" spans="1:35">
      <c r="A291">
        <v>20739</v>
      </c>
      <c r="B291" t="s">
        <v>246</v>
      </c>
      <c r="C291" t="s">
        <v>247</v>
      </c>
      <c r="D291" t="s">
        <v>402</v>
      </c>
      <c r="E291" t="s">
        <v>403</v>
      </c>
      <c r="F291" t="s">
        <v>261</v>
      </c>
      <c r="G291" t="s">
        <v>1151</v>
      </c>
      <c r="H291" s="150">
        <v>5000</v>
      </c>
      <c r="I291" s="150">
        <v>5000</v>
      </c>
      <c r="J291" s="150">
        <v>5080.33</v>
      </c>
      <c r="K291">
        <v>0</v>
      </c>
      <c r="L291">
        <v>0</v>
      </c>
      <c r="M291" s="150">
        <v>0</v>
      </c>
      <c r="N291" s="150">
        <v>5080.33</v>
      </c>
      <c r="O291" s="150">
        <v>5080.33</v>
      </c>
      <c r="P291" s="1">
        <v>45240</v>
      </c>
      <c r="Q291" s="1">
        <v>45230</v>
      </c>
      <c r="R291" s="1">
        <v>45422</v>
      </c>
      <c r="S291" s="1">
        <v>45422</v>
      </c>
      <c r="T291" s="1">
        <v>45422</v>
      </c>
      <c r="U291" s="1">
        <v>45425</v>
      </c>
      <c r="V291" s="1">
        <v>45425</v>
      </c>
      <c r="W291" t="s">
        <v>561</v>
      </c>
      <c r="X291" t="s">
        <v>1141</v>
      </c>
      <c r="Y291">
        <v>11108</v>
      </c>
      <c r="Z291" t="s">
        <v>1142</v>
      </c>
      <c r="AA291">
        <v>2</v>
      </c>
      <c r="AB291" t="s">
        <v>1129</v>
      </c>
      <c r="AC291" t="s">
        <v>561</v>
      </c>
      <c r="AD291" t="s">
        <v>1130</v>
      </c>
      <c r="AE291" t="s">
        <v>1131</v>
      </c>
      <c r="AF291" t="s">
        <v>1137</v>
      </c>
      <c r="AG291" t="s">
        <v>1138</v>
      </c>
      <c r="AH291" t="s">
        <v>1139</v>
      </c>
    </row>
    <row r="292" spans="1:35">
      <c r="A292">
        <v>16276</v>
      </c>
      <c r="B292" t="s">
        <v>246</v>
      </c>
      <c r="C292" t="s">
        <v>247</v>
      </c>
      <c r="D292" t="s">
        <v>502</v>
      </c>
      <c r="E292" t="s">
        <v>503</v>
      </c>
      <c r="F292" t="s">
        <v>261</v>
      </c>
      <c r="G292" t="s">
        <v>1169</v>
      </c>
      <c r="H292" s="150">
        <v>3000</v>
      </c>
      <c r="I292" s="150">
        <v>3000</v>
      </c>
      <c r="J292" s="150">
        <v>3100.81</v>
      </c>
      <c r="K292">
        <v>0</v>
      </c>
      <c r="L292">
        <v>0</v>
      </c>
      <c r="M292" s="150">
        <v>0</v>
      </c>
      <c r="N292" s="150">
        <v>3100.81</v>
      </c>
      <c r="O292" s="150">
        <v>3100.81</v>
      </c>
      <c r="P292" s="1">
        <v>45077</v>
      </c>
      <c r="Q292" s="1">
        <v>45062</v>
      </c>
      <c r="R292" s="1">
        <v>45427</v>
      </c>
      <c r="S292" s="1">
        <v>45427</v>
      </c>
      <c r="T292" s="1">
        <v>45419</v>
      </c>
      <c r="U292" s="1">
        <v>45420</v>
      </c>
      <c r="V292" s="1">
        <v>45420</v>
      </c>
      <c r="W292" t="s">
        <v>561</v>
      </c>
      <c r="X292" t="s">
        <v>1141</v>
      </c>
      <c r="Y292">
        <v>11093</v>
      </c>
      <c r="Z292" t="s">
        <v>1142</v>
      </c>
      <c r="AA292">
        <v>2</v>
      </c>
      <c r="AB292" t="s">
        <v>1129</v>
      </c>
      <c r="AC292" t="s">
        <v>561</v>
      </c>
      <c r="AD292" t="s">
        <v>1130</v>
      </c>
      <c r="AE292" t="s">
        <v>1131</v>
      </c>
      <c r="AF292" t="s">
        <v>1137</v>
      </c>
      <c r="AG292" t="s">
        <v>1138</v>
      </c>
      <c r="AH292" t="s">
        <v>1139</v>
      </c>
    </row>
    <row r="293" spans="1:35">
      <c r="A293">
        <v>24992</v>
      </c>
      <c r="B293" t="s">
        <v>246</v>
      </c>
      <c r="C293" t="s">
        <v>247</v>
      </c>
      <c r="D293" t="s">
        <v>491</v>
      </c>
      <c r="E293" t="s">
        <v>492</v>
      </c>
      <c r="F293" t="s">
        <v>261</v>
      </c>
      <c r="G293" t="s">
        <v>1163</v>
      </c>
      <c r="H293" s="150">
        <v>552.16</v>
      </c>
      <c r="I293" s="150">
        <v>552.16</v>
      </c>
      <c r="J293" s="150">
        <v>552.16</v>
      </c>
      <c r="K293">
        <v>0</v>
      </c>
      <c r="L293">
        <v>0</v>
      </c>
      <c r="M293" s="150">
        <v>0</v>
      </c>
      <c r="N293" s="150">
        <v>552.16</v>
      </c>
      <c r="O293" s="150">
        <v>552.16</v>
      </c>
      <c r="P293" s="1">
        <v>45427</v>
      </c>
      <c r="Q293" s="1">
        <v>45427</v>
      </c>
      <c r="R293" s="1">
        <v>45429</v>
      </c>
      <c r="S293" s="1">
        <v>45429</v>
      </c>
      <c r="T293" s="1">
        <v>45428</v>
      </c>
      <c r="U293" s="1">
        <v>45429</v>
      </c>
      <c r="V293" s="1">
        <v>45429</v>
      </c>
      <c r="W293" t="s">
        <v>561</v>
      </c>
      <c r="X293" t="s">
        <v>1141</v>
      </c>
      <c r="Y293">
        <v>11406</v>
      </c>
      <c r="Z293" t="s">
        <v>1142</v>
      </c>
      <c r="AA293">
        <v>2</v>
      </c>
      <c r="AB293" t="s">
        <v>1129</v>
      </c>
      <c r="AC293" t="s">
        <v>561</v>
      </c>
      <c r="AD293" t="s">
        <v>1130</v>
      </c>
      <c r="AE293" t="s">
        <v>1131</v>
      </c>
      <c r="AF293" t="s">
        <v>1137</v>
      </c>
      <c r="AG293" t="s">
        <v>1138</v>
      </c>
      <c r="AH293" t="s">
        <v>1139</v>
      </c>
    </row>
    <row r="294" spans="1:35">
      <c r="A294">
        <v>24996</v>
      </c>
      <c r="B294" t="s">
        <v>246</v>
      </c>
      <c r="C294" t="s">
        <v>269</v>
      </c>
      <c r="D294" t="s">
        <v>276</v>
      </c>
      <c r="E294" t="s">
        <v>277</v>
      </c>
      <c r="F294" t="s">
        <v>261</v>
      </c>
      <c r="G294" t="s">
        <v>1143</v>
      </c>
      <c r="H294" s="150">
        <v>29470.71</v>
      </c>
      <c r="I294" s="150">
        <v>29470.71</v>
      </c>
      <c r="J294" s="150">
        <v>29470.71</v>
      </c>
      <c r="K294">
        <v>0</v>
      </c>
      <c r="L294">
        <v>0</v>
      </c>
      <c r="M294" s="150">
        <v>0</v>
      </c>
      <c r="N294" s="150">
        <v>29470.71</v>
      </c>
      <c r="O294" s="150">
        <v>29470.71</v>
      </c>
      <c r="P294" s="1">
        <v>45429</v>
      </c>
      <c r="Q294" s="1">
        <v>45429</v>
      </c>
      <c r="R294" s="1">
        <v>45432</v>
      </c>
      <c r="S294" s="1">
        <v>45432</v>
      </c>
      <c r="T294" s="1">
        <v>45432</v>
      </c>
      <c r="U294" s="1">
        <v>45433</v>
      </c>
      <c r="V294" s="1">
        <v>45433</v>
      </c>
      <c r="W294" t="s">
        <v>561</v>
      </c>
      <c r="X294" t="s">
        <v>1141</v>
      </c>
      <c r="Y294">
        <v>11410</v>
      </c>
      <c r="Z294" t="s">
        <v>1142</v>
      </c>
      <c r="AA294">
        <v>2</v>
      </c>
      <c r="AB294" t="s">
        <v>1129</v>
      </c>
      <c r="AC294" t="s">
        <v>561</v>
      </c>
      <c r="AD294" t="s">
        <v>1130</v>
      </c>
      <c r="AE294" t="s">
        <v>1131</v>
      </c>
      <c r="AF294" t="s">
        <v>1137</v>
      </c>
      <c r="AG294" t="s">
        <v>1138</v>
      </c>
      <c r="AH294" t="s">
        <v>1139</v>
      </c>
    </row>
    <row r="295" spans="1:35">
      <c r="A295">
        <v>25056</v>
      </c>
      <c r="B295" t="s">
        <v>246</v>
      </c>
      <c r="C295" t="s">
        <v>247</v>
      </c>
      <c r="D295" t="s">
        <v>410</v>
      </c>
      <c r="E295" t="s">
        <v>411</v>
      </c>
      <c r="F295" t="s">
        <v>261</v>
      </c>
      <c r="G295" t="s">
        <v>1135</v>
      </c>
      <c r="H295" s="150">
        <v>26307.59</v>
      </c>
      <c r="I295" s="150">
        <v>26307.59</v>
      </c>
      <c r="J295" s="150">
        <v>26307.59</v>
      </c>
      <c r="K295">
        <v>0</v>
      </c>
      <c r="L295">
        <v>0</v>
      </c>
      <c r="M295" s="150">
        <v>0</v>
      </c>
      <c r="N295" s="150">
        <v>26307.59</v>
      </c>
      <c r="O295" s="150">
        <v>26307.59</v>
      </c>
      <c r="P295" s="1">
        <v>45435</v>
      </c>
      <c r="Q295" s="1">
        <v>45432</v>
      </c>
      <c r="R295" s="1">
        <v>45432</v>
      </c>
      <c r="S295" s="1">
        <v>45432</v>
      </c>
      <c r="T295" s="1">
        <v>45432</v>
      </c>
      <c r="U295" s="1">
        <v>45432</v>
      </c>
      <c r="V295" s="1">
        <v>45435</v>
      </c>
      <c r="W295" t="s">
        <v>561</v>
      </c>
      <c r="X295" t="s">
        <v>1127</v>
      </c>
      <c r="Z295" t="s">
        <v>1128</v>
      </c>
      <c r="AA295">
        <v>2</v>
      </c>
      <c r="AB295" t="s">
        <v>1167</v>
      </c>
      <c r="AC295" t="s">
        <v>561</v>
      </c>
      <c r="AD295" t="s">
        <v>1147</v>
      </c>
      <c r="AE295" t="s">
        <v>1131</v>
      </c>
      <c r="AF295" t="s">
        <v>1137</v>
      </c>
      <c r="AG295" t="s">
        <v>1138</v>
      </c>
      <c r="AH295" t="s">
        <v>1139</v>
      </c>
      <c r="AI295" t="s">
        <v>252</v>
      </c>
    </row>
    <row r="296" spans="1:35">
      <c r="A296">
        <v>25057</v>
      </c>
      <c r="B296" t="s">
        <v>246</v>
      </c>
      <c r="C296" t="s">
        <v>247</v>
      </c>
      <c r="D296" t="s">
        <v>410</v>
      </c>
      <c r="E296" t="s">
        <v>411</v>
      </c>
      <c r="F296" t="s">
        <v>261</v>
      </c>
      <c r="G296" t="s">
        <v>1135</v>
      </c>
      <c r="H296" s="150">
        <v>26307.59</v>
      </c>
      <c r="I296" s="150">
        <v>26307.59</v>
      </c>
      <c r="J296" s="150">
        <v>26307.59</v>
      </c>
      <c r="K296">
        <v>0</v>
      </c>
      <c r="L296">
        <v>0</v>
      </c>
      <c r="M296" s="150">
        <v>0</v>
      </c>
      <c r="N296" s="150">
        <v>26307.59</v>
      </c>
      <c r="O296" s="150">
        <v>26307.59</v>
      </c>
      <c r="P296" s="1">
        <v>45435</v>
      </c>
      <c r="Q296" s="1">
        <v>45432</v>
      </c>
      <c r="R296" s="1">
        <v>45432</v>
      </c>
      <c r="S296" s="1">
        <v>45432</v>
      </c>
      <c r="T296" s="1">
        <v>45433</v>
      </c>
      <c r="U296" s="1">
        <v>45433</v>
      </c>
      <c r="V296" s="1">
        <v>45435</v>
      </c>
      <c r="W296" t="s">
        <v>561</v>
      </c>
      <c r="X296" t="s">
        <v>1127</v>
      </c>
      <c r="Z296" t="s">
        <v>1128</v>
      </c>
      <c r="AA296">
        <v>2</v>
      </c>
      <c r="AB296" t="s">
        <v>1167</v>
      </c>
      <c r="AC296" t="s">
        <v>561</v>
      </c>
      <c r="AD296" t="s">
        <v>1147</v>
      </c>
      <c r="AE296" t="s">
        <v>1131</v>
      </c>
      <c r="AF296" t="s">
        <v>1137</v>
      </c>
      <c r="AG296" t="s">
        <v>1138</v>
      </c>
      <c r="AH296" t="s">
        <v>1139</v>
      </c>
      <c r="AI296" t="s">
        <v>252</v>
      </c>
    </row>
    <row r="297" spans="1:35">
      <c r="A297">
        <v>23243</v>
      </c>
      <c r="B297" t="s">
        <v>246</v>
      </c>
      <c r="C297" t="s">
        <v>247</v>
      </c>
      <c r="D297" t="s">
        <v>497</v>
      </c>
      <c r="E297" t="s">
        <v>498</v>
      </c>
      <c r="F297" t="s">
        <v>261</v>
      </c>
      <c r="G297" t="s">
        <v>1148</v>
      </c>
      <c r="H297" s="150">
        <v>4000</v>
      </c>
      <c r="I297" s="150">
        <v>4000</v>
      </c>
      <c r="J297" s="150">
        <v>4027.29</v>
      </c>
      <c r="K297">
        <v>0</v>
      </c>
      <c r="L297">
        <v>0</v>
      </c>
      <c r="M297" s="150">
        <v>0</v>
      </c>
      <c r="N297" s="150">
        <v>4027.29</v>
      </c>
      <c r="O297" s="150">
        <v>4027.29</v>
      </c>
      <c r="P297" s="1">
        <v>45345</v>
      </c>
      <c r="Q297" s="1">
        <v>45337</v>
      </c>
      <c r="R297" s="1">
        <v>45432</v>
      </c>
      <c r="S297" s="1">
        <v>45432</v>
      </c>
      <c r="T297" s="1">
        <v>45432</v>
      </c>
      <c r="U297" s="1">
        <v>45433</v>
      </c>
      <c r="V297" s="1">
        <v>45433</v>
      </c>
      <c r="W297" t="s">
        <v>561</v>
      </c>
      <c r="X297" t="s">
        <v>1141</v>
      </c>
      <c r="Y297">
        <v>11112</v>
      </c>
      <c r="Z297" t="s">
        <v>1142</v>
      </c>
      <c r="AA297">
        <v>2</v>
      </c>
      <c r="AB297" t="s">
        <v>1129</v>
      </c>
      <c r="AC297" t="s">
        <v>561</v>
      </c>
      <c r="AD297" t="s">
        <v>1130</v>
      </c>
      <c r="AE297" t="s">
        <v>1131</v>
      </c>
      <c r="AF297" t="s">
        <v>1137</v>
      </c>
      <c r="AG297" t="s">
        <v>1138</v>
      </c>
      <c r="AH297" t="s">
        <v>1139</v>
      </c>
    </row>
    <row r="298" spans="1:35">
      <c r="A298">
        <v>23629</v>
      </c>
      <c r="B298" t="s">
        <v>246</v>
      </c>
      <c r="C298" t="s">
        <v>269</v>
      </c>
      <c r="D298" t="s">
        <v>276</v>
      </c>
      <c r="E298" t="s">
        <v>277</v>
      </c>
      <c r="F298" t="s">
        <v>261</v>
      </c>
      <c r="G298" t="s">
        <v>1144</v>
      </c>
      <c r="H298" s="150">
        <v>29350</v>
      </c>
      <c r="I298" s="150">
        <v>29350</v>
      </c>
      <c r="J298" s="150">
        <v>29470.71</v>
      </c>
      <c r="K298">
        <v>0</v>
      </c>
      <c r="L298">
        <v>0</v>
      </c>
      <c r="M298" s="150">
        <v>0</v>
      </c>
      <c r="N298" s="150">
        <v>29470.71</v>
      </c>
      <c r="O298" s="150">
        <v>29470.71</v>
      </c>
      <c r="P298" s="1">
        <v>45371</v>
      </c>
      <c r="Q298" s="1">
        <v>45355</v>
      </c>
      <c r="R298" s="1">
        <v>45432</v>
      </c>
      <c r="S298" s="1">
        <v>45432</v>
      </c>
      <c r="T298" s="1">
        <v>45404</v>
      </c>
      <c r="U298" s="1">
        <v>45405</v>
      </c>
      <c r="V298" s="1">
        <v>45405</v>
      </c>
      <c r="W298" t="s">
        <v>561</v>
      </c>
      <c r="X298" t="s">
        <v>1141</v>
      </c>
      <c r="Y298">
        <v>11114</v>
      </c>
      <c r="Z298" t="s">
        <v>1142</v>
      </c>
      <c r="AA298">
        <v>2</v>
      </c>
      <c r="AB298" t="s">
        <v>1129</v>
      </c>
      <c r="AC298" t="s">
        <v>561</v>
      </c>
      <c r="AD298" t="s">
        <v>1130</v>
      </c>
      <c r="AE298" t="s">
        <v>1131</v>
      </c>
      <c r="AF298" t="s">
        <v>1137</v>
      </c>
      <c r="AG298" t="s">
        <v>1138</v>
      </c>
      <c r="AH298" t="s">
        <v>1139</v>
      </c>
    </row>
    <row r="299" spans="1:35">
      <c r="A299">
        <v>19521</v>
      </c>
      <c r="B299" t="s">
        <v>246</v>
      </c>
      <c r="C299" t="s">
        <v>269</v>
      </c>
      <c r="D299" t="s">
        <v>308</v>
      </c>
      <c r="E299" t="s">
        <v>309</v>
      </c>
      <c r="F299" t="s">
        <v>261</v>
      </c>
      <c r="G299" t="s">
        <v>1155</v>
      </c>
      <c r="H299" s="150">
        <v>3000</v>
      </c>
      <c r="I299" s="150">
        <v>3000</v>
      </c>
      <c r="J299" s="150">
        <v>3048.2</v>
      </c>
      <c r="K299">
        <v>0</v>
      </c>
      <c r="L299">
        <v>0</v>
      </c>
      <c r="M299" s="150">
        <v>0</v>
      </c>
      <c r="N299" s="150">
        <v>3048.2</v>
      </c>
      <c r="O299" s="150">
        <v>3048.2</v>
      </c>
      <c r="P299" s="1">
        <v>45229</v>
      </c>
      <c r="Q299" s="1">
        <v>45220</v>
      </c>
      <c r="R299" s="1">
        <v>45432</v>
      </c>
      <c r="S299" s="1">
        <v>45432</v>
      </c>
      <c r="T299" s="1">
        <v>45432</v>
      </c>
      <c r="U299" s="1">
        <v>45433</v>
      </c>
      <c r="V299" s="1">
        <v>45433</v>
      </c>
      <c r="W299" t="s">
        <v>561</v>
      </c>
      <c r="X299" t="s">
        <v>1141</v>
      </c>
      <c r="Y299">
        <v>11107</v>
      </c>
      <c r="Z299" t="s">
        <v>1142</v>
      </c>
      <c r="AA299">
        <v>2</v>
      </c>
      <c r="AB299" t="s">
        <v>1129</v>
      </c>
      <c r="AC299" t="s">
        <v>561</v>
      </c>
      <c r="AD299" t="s">
        <v>1130</v>
      </c>
      <c r="AE299" t="s">
        <v>1131</v>
      </c>
      <c r="AF299" t="s">
        <v>1137</v>
      </c>
      <c r="AG299" t="s">
        <v>1138</v>
      </c>
      <c r="AH299" t="s">
        <v>1139</v>
      </c>
    </row>
    <row r="300" spans="1:35">
      <c r="A300">
        <v>19450</v>
      </c>
      <c r="B300" t="s">
        <v>246</v>
      </c>
      <c r="C300" t="s">
        <v>269</v>
      </c>
      <c r="D300" t="s">
        <v>288</v>
      </c>
      <c r="E300" t="s">
        <v>289</v>
      </c>
      <c r="F300" t="s">
        <v>261</v>
      </c>
      <c r="G300" t="s">
        <v>1151</v>
      </c>
      <c r="H300" s="150">
        <v>500</v>
      </c>
      <c r="I300" s="150">
        <v>500</v>
      </c>
      <c r="J300" s="150">
        <v>508.03</v>
      </c>
      <c r="K300">
        <v>10.16</v>
      </c>
      <c r="L300">
        <v>0</v>
      </c>
      <c r="M300" s="150">
        <v>0</v>
      </c>
      <c r="N300" s="150">
        <v>518.19000000000005</v>
      </c>
      <c r="O300" s="150">
        <v>518.36</v>
      </c>
      <c r="P300" s="1">
        <v>45218</v>
      </c>
      <c r="Q300" s="1">
        <v>45211</v>
      </c>
      <c r="R300" s="1">
        <v>45432</v>
      </c>
      <c r="S300" s="1">
        <v>45432</v>
      </c>
      <c r="T300" s="1">
        <v>45433</v>
      </c>
      <c r="U300" s="1">
        <v>45434</v>
      </c>
      <c r="V300" s="1">
        <v>45434</v>
      </c>
      <c r="W300" t="s">
        <v>561</v>
      </c>
      <c r="X300" t="s">
        <v>1141</v>
      </c>
      <c r="Y300">
        <v>11106</v>
      </c>
      <c r="Z300" t="s">
        <v>1142</v>
      </c>
      <c r="AA300">
        <v>2</v>
      </c>
      <c r="AB300" t="s">
        <v>1129</v>
      </c>
      <c r="AC300" t="s">
        <v>561</v>
      </c>
      <c r="AD300" t="s">
        <v>1130</v>
      </c>
      <c r="AE300" t="s">
        <v>1131</v>
      </c>
      <c r="AF300" t="s">
        <v>1137</v>
      </c>
      <c r="AG300" t="s">
        <v>1138</v>
      </c>
      <c r="AH300" t="s">
        <v>1139</v>
      </c>
    </row>
    <row r="301" spans="1:35">
      <c r="A301">
        <v>18151</v>
      </c>
      <c r="B301" t="s">
        <v>246</v>
      </c>
      <c r="C301" t="s">
        <v>247</v>
      </c>
      <c r="D301" t="s">
        <v>382</v>
      </c>
      <c r="E301" t="s">
        <v>383</v>
      </c>
      <c r="F301" t="s">
        <v>261</v>
      </c>
      <c r="G301" t="s">
        <v>1145</v>
      </c>
      <c r="H301" s="150">
        <v>5200</v>
      </c>
      <c r="I301" s="150">
        <v>5200</v>
      </c>
      <c r="J301" s="150">
        <v>5292.31</v>
      </c>
      <c r="K301">
        <v>0</v>
      </c>
      <c r="L301">
        <v>0</v>
      </c>
      <c r="M301" s="150">
        <v>0</v>
      </c>
      <c r="N301" s="150">
        <v>5292.31</v>
      </c>
      <c r="O301" s="150">
        <v>5292.31</v>
      </c>
      <c r="P301" s="1">
        <v>45191</v>
      </c>
      <c r="Q301" s="1">
        <v>45186</v>
      </c>
      <c r="R301" s="1">
        <v>45432</v>
      </c>
      <c r="S301" s="1">
        <v>45432</v>
      </c>
      <c r="T301" s="1">
        <v>45432</v>
      </c>
      <c r="U301" s="1">
        <v>45433</v>
      </c>
      <c r="V301" s="1">
        <v>45433</v>
      </c>
      <c r="W301" t="s">
        <v>561</v>
      </c>
      <c r="X301" t="s">
        <v>1141</v>
      </c>
      <c r="Y301">
        <v>11103</v>
      </c>
      <c r="Z301" t="s">
        <v>1142</v>
      </c>
      <c r="AA301">
        <v>2</v>
      </c>
      <c r="AB301" t="s">
        <v>1129</v>
      </c>
      <c r="AC301" t="s">
        <v>561</v>
      </c>
      <c r="AD301" t="s">
        <v>1130</v>
      </c>
      <c r="AE301" t="s">
        <v>1131</v>
      </c>
      <c r="AF301" t="s">
        <v>1137</v>
      </c>
      <c r="AG301" t="s">
        <v>1138</v>
      </c>
      <c r="AH301" t="s">
        <v>1139</v>
      </c>
    </row>
    <row r="302" spans="1:35">
      <c r="A302">
        <v>18138</v>
      </c>
      <c r="B302" t="s">
        <v>246</v>
      </c>
      <c r="C302" t="s">
        <v>247</v>
      </c>
      <c r="D302" t="s">
        <v>461</v>
      </c>
      <c r="E302" t="s">
        <v>462</v>
      </c>
      <c r="F302" t="s">
        <v>261</v>
      </c>
      <c r="G302" t="s">
        <v>1152</v>
      </c>
      <c r="H302" s="150">
        <v>3000</v>
      </c>
      <c r="I302" s="150">
        <v>3000</v>
      </c>
      <c r="J302" s="150">
        <v>3053.26</v>
      </c>
      <c r="K302">
        <v>0</v>
      </c>
      <c r="L302">
        <v>0</v>
      </c>
      <c r="M302" s="150">
        <v>0</v>
      </c>
      <c r="N302" s="150">
        <v>3053.26</v>
      </c>
      <c r="O302" s="150">
        <v>3053.26</v>
      </c>
      <c r="P302" s="1">
        <v>45190</v>
      </c>
      <c r="Q302" s="1">
        <v>45172</v>
      </c>
      <c r="R302" s="1">
        <v>45432</v>
      </c>
      <c r="S302" s="1">
        <v>45432</v>
      </c>
      <c r="T302" s="1">
        <v>45432</v>
      </c>
      <c r="U302" s="1">
        <v>45433</v>
      </c>
      <c r="V302" s="1">
        <v>45433</v>
      </c>
      <c r="W302" t="s">
        <v>561</v>
      </c>
      <c r="X302" t="s">
        <v>1141</v>
      </c>
      <c r="Y302">
        <v>11102</v>
      </c>
      <c r="Z302" t="s">
        <v>1142</v>
      </c>
      <c r="AA302">
        <v>2</v>
      </c>
      <c r="AB302" t="s">
        <v>1129</v>
      </c>
      <c r="AC302" t="s">
        <v>561</v>
      </c>
      <c r="AD302" t="s">
        <v>1130</v>
      </c>
      <c r="AE302" t="s">
        <v>1131</v>
      </c>
      <c r="AF302" t="s">
        <v>1137</v>
      </c>
      <c r="AG302" t="s">
        <v>1138</v>
      </c>
      <c r="AH302" t="s">
        <v>1139</v>
      </c>
    </row>
    <row r="303" spans="1:35">
      <c r="A303">
        <v>25061</v>
      </c>
      <c r="B303" t="s">
        <v>246</v>
      </c>
      <c r="C303" t="s">
        <v>247</v>
      </c>
      <c r="D303" t="s">
        <v>480</v>
      </c>
      <c r="E303" t="s">
        <v>481</v>
      </c>
      <c r="F303" t="s">
        <v>261</v>
      </c>
      <c r="G303" t="s">
        <v>1163</v>
      </c>
      <c r="H303" s="150">
        <v>29852.57</v>
      </c>
      <c r="I303" s="150">
        <v>29852.57</v>
      </c>
      <c r="J303" s="150">
        <v>29852.57</v>
      </c>
      <c r="K303">
        <v>0</v>
      </c>
      <c r="L303">
        <v>0</v>
      </c>
      <c r="M303" s="150">
        <v>0</v>
      </c>
      <c r="N303" s="150">
        <v>29852.57</v>
      </c>
      <c r="O303" s="150">
        <v>29852.57</v>
      </c>
      <c r="P303" s="1">
        <v>45435</v>
      </c>
      <c r="Q303" s="1">
        <v>45435</v>
      </c>
      <c r="R303" s="1">
        <v>45436</v>
      </c>
      <c r="S303" s="1">
        <v>45436</v>
      </c>
      <c r="T303" s="1">
        <v>45435</v>
      </c>
      <c r="U303" s="1">
        <v>45436</v>
      </c>
      <c r="V303" s="1">
        <v>45436</v>
      </c>
      <c r="W303" t="s">
        <v>561</v>
      </c>
      <c r="X303" t="s">
        <v>1141</v>
      </c>
      <c r="Y303">
        <v>11420</v>
      </c>
      <c r="Z303" t="s">
        <v>1142</v>
      </c>
      <c r="AA303">
        <v>2</v>
      </c>
      <c r="AB303" t="s">
        <v>1129</v>
      </c>
      <c r="AC303" t="s">
        <v>561</v>
      </c>
      <c r="AD303" t="s">
        <v>1147</v>
      </c>
      <c r="AE303" t="s">
        <v>1131</v>
      </c>
      <c r="AF303" t="s">
        <v>1137</v>
      </c>
      <c r="AG303" t="s">
        <v>1138</v>
      </c>
      <c r="AH303" t="s">
        <v>1139</v>
      </c>
    </row>
    <row r="304" spans="1:35">
      <c r="A304">
        <v>22827</v>
      </c>
      <c r="B304" t="s">
        <v>246</v>
      </c>
      <c r="C304" t="s">
        <v>247</v>
      </c>
      <c r="D304" t="s">
        <v>480</v>
      </c>
      <c r="E304" t="s">
        <v>481</v>
      </c>
      <c r="F304" t="s">
        <v>261</v>
      </c>
      <c r="G304" t="s">
        <v>1140</v>
      </c>
      <c r="H304" s="150">
        <v>7000</v>
      </c>
      <c r="I304" s="150">
        <v>7000</v>
      </c>
      <c r="J304" s="150">
        <v>7069.37</v>
      </c>
      <c r="K304">
        <v>0</v>
      </c>
      <c r="L304">
        <v>0</v>
      </c>
      <c r="M304" s="150">
        <v>0</v>
      </c>
      <c r="N304" s="150">
        <v>7069.37</v>
      </c>
      <c r="O304" s="150">
        <v>7069.37</v>
      </c>
      <c r="P304" s="1">
        <v>45323</v>
      </c>
      <c r="Q304" s="1">
        <v>45314</v>
      </c>
      <c r="R304" s="1">
        <v>45437</v>
      </c>
      <c r="S304" s="1">
        <v>45437</v>
      </c>
      <c r="T304" s="1">
        <v>45428</v>
      </c>
      <c r="U304" s="1">
        <v>45429</v>
      </c>
      <c r="V304" s="1">
        <v>45429</v>
      </c>
      <c r="W304" t="s">
        <v>561</v>
      </c>
      <c r="X304" t="s">
        <v>1141</v>
      </c>
      <c r="Y304">
        <v>11111</v>
      </c>
      <c r="Z304" t="s">
        <v>1142</v>
      </c>
      <c r="AA304">
        <v>2</v>
      </c>
      <c r="AB304" t="s">
        <v>1129</v>
      </c>
      <c r="AC304" t="s">
        <v>561</v>
      </c>
      <c r="AD304" t="s">
        <v>1130</v>
      </c>
      <c r="AE304" t="s">
        <v>1131</v>
      </c>
      <c r="AF304" t="s">
        <v>1137</v>
      </c>
      <c r="AG304" t="s">
        <v>1138</v>
      </c>
      <c r="AH304" t="s">
        <v>1139</v>
      </c>
    </row>
    <row r="305" spans="1:35">
      <c r="A305">
        <v>21865</v>
      </c>
      <c r="B305" t="s">
        <v>246</v>
      </c>
      <c r="C305" t="s">
        <v>247</v>
      </c>
      <c r="D305" t="s">
        <v>513</v>
      </c>
      <c r="E305" t="s">
        <v>514</v>
      </c>
      <c r="F305" t="s">
        <v>261</v>
      </c>
      <c r="G305" t="s">
        <v>1140</v>
      </c>
      <c r="H305" s="150">
        <v>5500</v>
      </c>
      <c r="I305" s="150">
        <v>5500</v>
      </c>
      <c r="J305" s="150">
        <v>5569.3</v>
      </c>
      <c r="K305">
        <v>0</v>
      </c>
      <c r="L305">
        <v>0</v>
      </c>
      <c r="M305" s="150">
        <v>0</v>
      </c>
      <c r="N305" s="150">
        <v>5569.3</v>
      </c>
      <c r="O305" s="150">
        <v>5569.3</v>
      </c>
      <c r="P305" s="1">
        <v>45259</v>
      </c>
      <c r="Q305" s="1">
        <v>45240</v>
      </c>
      <c r="R305" s="1">
        <v>45437</v>
      </c>
      <c r="S305" s="1">
        <v>45437</v>
      </c>
      <c r="T305" s="1">
        <v>45439</v>
      </c>
      <c r="U305" s="1">
        <v>45440</v>
      </c>
      <c r="V305" s="1">
        <v>45440</v>
      </c>
      <c r="W305" t="s">
        <v>561</v>
      </c>
      <c r="X305" t="s">
        <v>1141</v>
      </c>
      <c r="Y305">
        <v>11109</v>
      </c>
      <c r="Z305" t="s">
        <v>1142</v>
      </c>
      <c r="AA305">
        <v>2</v>
      </c>
      <c r="AB305" t="s">
        <v>1129</v>
      </c>
      <c r="AC305" t="s">
        <v>561</v>
      </c>
      <c r="AD305" t="s">
        <v>1130</v>
      </c>
      <c r="AE305" t="s">
        <v>1131</v>
      </c>
      <c r="AF305" t="s">
        <v>1137</v>
      </c>
      <c r="AG305" t="s">
        <v>1138</v>
      </c>
      <c r="AH305" t="s">
        <v>1139</v>
      </c>
    </row>
    <row r="306" spans="1:35">
      <c r="A306">
        <v>19277</v>
      </c>
      <c r="B306" t="s">
        <v>246</v>
      </c>
      <c r="C306" t="s">
        <v>247</v>
      </c>
      <c r="D306" t="s">
        <v>368</v>
      </c>
      <c r="E306" t="s">
        <v>369</v>
      </c>
      <c r="F306" t="s">
        <v>261</v>
      </c>
      <c r="G306" t="s">
        <v>1152</v>
      </c>
      <c r="H306" s="150">
        <v>4900</v>
      </c>
      <c r="I306" s="150">
        <v>4900</v>
      </c>
      <c r="J306" s="150">
        <v>4986.9799999999996</v>
      </c>
      <c r="K306">
        <v>0</v>
      </c>
      <c r="L306">
        <v>0</v>
      </c>
      <c r="M306" s="150">
        <v>0</v>
      </c>
      <c r="N306" s="150">
        <v>4986.9799999999996</v>
      </c>
      <c r="O306" s="150">
        <v>4986.9799999999996</v>
      </c>
      <c r="P306" s="1">
        <v>45197</v>
      </c>
      <c r="Q306" s="1">
        <v>45188</v>
      </c>
      <c r="R306" s="1">
        <v>45437</v>
      </c>
      <c r="S306" s="1">
        <v>45437</v>
      </c>
      <c r="T306" s="1">
        <v>45439</v>
      </c>
      <c r="U306" s="1">
        <v>45440</v>
      </c>
      <c r="V306" s="1">
        <v>45440</v>
      </c>
      <c r="W306" t="s">
        <v>561</v>
      </c>
      <c r="X306" t="s">
        <v>1141</v>
      </c>
      <c r="Y306">
        <v>11104</v>
      </c>
      <c r="Z306" t="s">
        <v>1142</v>
      </c>
      <c r="AA306">
        <v>2</v>
      </c>
      <c r="AB306" t="s">
        <v>1129</v>
      </c>
      <c r="AC306" t="s">
        <v>561</v>
      </c>
      <c r="AD306" t="s">
        <v>1130</v>
      </c>
      <c r="AE306" t="s">
        <v>1131</v>
      </c>
      <c r="AF306" t="s">
        <v>1137</v>
      </c>
      <c r="AG306" t="s">
        <v>1138</v>
      </c>
      <c r="AH306" t="s">
        <v>1139</v>
      </c>
    </row>
    <row r="307" spans="1:35">
      <c r="A307">
        <v>17169</v>
      </c>
      <c r="B307" t="s">
        <v>246</v>
      </c>
      <c r="C307" t="s">
        <v>247</v>
      </c>
      <c r="D307" t="s">
        <v>520</v>
      </c>
      <c r="E307" t="s">
        <v>521</v>
      </c>
      <c r="F307" t="s">
        <v>261</v>
      </c>
      <c r="G307" t="s">
        <v>1157</v>
      </c>
      <c r="H307" s="150">
        <v>4000</v>
      </c>
      <c r="I307" s="150">
        <v>4000</v>
      </c>
      <c r="J307" s="150">
        <v>4104.2</v>
      </c>
      <c r="K307">
        <v>0</v>
      </c>
      <c r="L307">
        <v>0</v>
      </c>
      <c r="M307" s="150">
        <v>0</v>
      </c>
      <c r="N307" s="150">
        <v>4104.2</v>
      </c>
      <c r="O307" s="150">
        <v>4104.2</v>
      </c>
      <c r="P307" s="1">
        <v>45140</v>
      </c>
      <c r="Q307" s="1">
        <v>45129</v>
      </c>
      <c r="R307" s="1">
        <v>45442</v>
      </c>
      <c r="S307" s="1">
        <v>45442</v>
      </c>
      <c r="T307" s="1">
        <v>45439</v>
      </c>
      <c r="U307" s="1">
        <v>45440</v>
      </c>
      <c r="V307" s="1">
        <v>45440</v>
      </c>
      <c r="W307" t="s">
        <v>561</v>
      </c>
      <c r="X307" t="s">
        <v>1141</v>
      </c>
      <c r="Y307">
        <v>11096</v>
      </c>
      <c r="Z307" t="s">
        <v>1142</v>
      </c>
      <c r="AA307">
        <v>2</v>
      </c>
      <c r="AB307" t="s">
        <v>1129</v>
      </c>
      <c r="AC307" t="s">
        <v>561</v>
      </c>
      <c r="AD307" t="s">
        <v>1130</v>
      </c>
      <c r="AE307" t="s">
        <v>1131</v>
      </c>
      <c r="AF307" t="s">
        <v>1137</v>
      </c>
      <c r="AG307" t="s">
        <v>1138</v>
      </c>
      <c r="AH307" t="s">
        <v>1139</v>
      </c>
    </row>
    <row r="308" spans="1:35">
      <c r="A308">
        <v>16741</v>
      </c>
      <c r="B308" t="s">
        <v>246</v>
      </c>
      <c r="C308" t="s">
        <v>247</v>
      </c>
      <c r="D308" t="s">
        <v>348</v>
      </c>
      <c r="E308" t="s">
        <v>349</v>
      </c>
      <c r="F308" t="s">
        <v>261</v>
      </c>
      <c r="G308" t="s">
        <v>1159</v>
      </c>
      <c r="H308" s="150">
        <v>1000</v>
      </c>
      <c r="I308" s="150">
        <v>1000</v>
      </c>
      <c r="J308" s="150">
        <v>1032.1199999999999</v>
      </c>
      <c r="K308">
        <v>0</v>
      </c>
      <c r="L308">
        <v>0</v>
      </c>
      <c r="M308" s="150">
        <v>0</v>
      </c>
      <c r="N308" s="150">
        <v>1032.1199999999999</v>
      </c>
      <c r="O308" s="150">
        <v>1032.1199999999999</v>
      </c>
      <c r="P308" s="1">
        <v>45110</v>
      </c>
      <c r="Q308" s="1">
        <v>45094</v>
      </c>
      <c r="R308" s="1">
        <v>45442</v>
      </c>
      <c r="S308" s="1">
        <v>45442</v>
      </c>
      <c r="T308" s="1">
        <v>45443</v>
      </c>
      <c r="U308" s="1">
        <v>45446</v>
      </c>
      <c r="V308" s="1">
        <v>45446</v>
      </c>
      <c r="W308" t="s">
        <v>561</v>
      </c>
      <c r="X308" t="s">
        <v>1141</v>
      </c>
      <c r="Y308">
        <v>11095</v>
      </c>
      <c r="Z308" t="s">
        <v>1142</v>
      </c>
      <c r="AA308">
        <v>2</v>
      </c>
      <c r="AB308" t="s">
        <v>1129</v>
      </c>
      <c r="AC308" t="s">
        <v>561</v>
      </c>
      <c r="AD308" t="s">
        <v>1130</v>
      </c>
      <c r="AE308" t="s">
        <v>1131</v>
      </c>
      <c r="AF308" t="s">
        <v>1137</v>
      </c>
      <c r="AG308" t="s">
        <v>1138</v>
      </c>
      <c r="AH308" t="s">
        <v>1139</v>
      </c>
    </row>
    <row r="309" spans="1:35">
      <c r="A309">
        <v>16026</v>
      </c>
      <c r="B309" t="s">
        <v>246</v>
      </c>
      <c r="C309" t="s">
        <v>247</v>
      </c>
      <c r="D309" t="s">
        <v>508</v>
      </c>
      <c r="E309" t="s">
        <v>509</v>
      </c>
      <c r="F309" t="s">
        <v>261</v>
      </c>
      <c r="G309" t="s">
        <v>1166</v>
      </c>
      <c r="H309" s="150">
        <v>1500</v>
      </c>
      <c r="I309" s="150">
        <v>1500</v>
      </c>
      <c r="J309" s="150">
        <v>1550.4</v>
      </c>
      <c r="K309">
        <v>0</v>
      </c>
      <c r="L309">
        <v>0</v>
      </c>
      <c r="M309" s="150">
        <v>0</v>
      </c>
      <c r="N309" s="150">
        <v>1550.4</v>
      </c>
      <c r="O309" s="150">
        <v>1550.4</v>
      </c>
      <c r="P309" s="1">
        <v>45057</v>
      </c>
      <c r="Q309" s="1">
        <v>45052</v>
      </c>
      <c r="R309" s="1">
        <v>45442</v>
      </c>
      <c r="S309" s="1">
        <v>45442</v>
      </c>
      <c r="T309" s="1">
        <v>45441</v>
      </c>
      <c r="U309" s="1">
        <v>45443</v>
      </c>
      <c r="V309" s="1">
        <v>45443</v>
      </c>
      <c r="W309" t="s">
        <v>561</v>
      </c>
      <c r="X309" t="s">
        <v>1141</v>
      </c>
      <c r="Y309">
        <v>11088</v>
      </c>
      <c r="Z309" t="s">
        <v>1142</v>
      </c>
      <c r="AA309">
        <v>2</v>
      </c>
      <c r="AB309" t="s">
        <v>1129</v>
      </c>
      <c r="AC309" t="s">
        <v>561</v>
      </c>
      <c r="AD309" t="s">
        <v>1130</v>
      </c>
      <c r="AE309" t="s">
        <v>1131</v>
      </c>
      <c r="AF309" t="s">
        <v>1137</v>
      </c>
      <c r="AG309" t="s">
        <v>1138</v>
      </c>
      <c r="AH309" t="s">
        <v>1139</v>
      </c>
    </row>
    <row r="310" spans="1:35">
      <c r="A310">
        <v>23251</v>
      </c>
      <c r="B310" t="s">
        <v>246</v>
      </c>
      <c r="C310" t="s">
        <v>269</v>
      </c>
      <c r="D310" t="s">
        <v>339</v>
      </c>
      <c r="E310" t="s">
        <v>340</v>
      </c>
      <c r="F310" t="s">
        <v>261</v>
      </c>
      <c r="G310" t="s">
        <v>1143</v>
      </c>
      <c r="H310" s="150">
        <v>10250</v>
      </c>
      <c r="I310" s="150">
        <v>10250</v>
      </c>
      <c r="J310" s="150">
        <v>10319.94</v>
      </c>
      <c r="K310">
        <v>0</v>
      </c>
      <c r="L310">
        <v>0</v>
      </c>
      <c r="M310" s="150">
        <v>0</v>
      </c>
      <c r="N310" s="150">
        <v>10319.94</v>
      </c>
      <c r="O310" s="150">
        <v>10319.94</v>
      </c>
      <c r="P310" s="1">
        <v>45345</v>
      </c>
      <c r="Q310" s="1">
        <v>45331</v>
      </c>
      <c r="R310" s="1">
        <v>45442</v>
      </c>
      <c r="S310" s="1">
        <v>45442</v>
      </c>
      <c r="T310" s="1">
        <v>45443</v>
      </c>
      <c r="U310" s="1">
        <v>45446</v>
      </c>
      <c r="V310" s="1">
        <v>45446</v>
      </c>
      <c r="W310" t="s">
        <v>561</v>
      </c>
      <c r="X310" t="s">
        <v>1141</v>
      </c>
      <c r="Y310">
        <v>11113</v>
      </c>
      <c r="Z310" t="s">
        <v>1142</v>
      </c>
      <c r="AA310">
        <v>2</v>
      </c>
      <c r="AB310" t="s">
        <v>1129</v>
      </c>
      <c r="AC310" t="s">
        <v>561</v>
      </c>
      <c r="AD310" t="s">
        <v>1130</v>
      </c>
      <c r="AE310" t="s">
        <v>1131</v>
      </c>
      <c r="AF310" t="s">
        <v>1137</v>
      </c>
      <c r="AG310" t="s">
        <v>1138</v>
      </c>
      <c r="AH310" t="s">
        <v>1139</v>
      </c>
    </row>
    <row r="311" spans="1:35">
      <c r="A311">
        <v>23811</v>
      </c>
      <c r="B311" t="s">
        <v>246</v>
      </c>
      <c r="C311" t="s">
        <v>247</v>
      </c>
      <c r="D311" t="s">
        <v>476</v>
      </c>
      <c r="E311" t="s">
        <v>477</v>
      </c>
      <c r="F311" t="s">
        <v>261</v>
      </c>
      <c r="G311" t="s">
        <v>1143</v>
      </c>
      <c r="H311" s="150">
        <v>5000</v>
      </c>
      <c r="I311" s="150">
        <v>5000</v>
      </c>
      <c r="J311" s="150">
        <v>5020.5600000000004</v>
      </c>
      <c r="K311">
        <v>0</v>
      </c>
      <c r="L311">
        <v>0</v>
      </c>
      <c r="M311" s="150">
        <v>0</v>
      </c>
      <c r="N311" s="150">
        <v>5020.5600000000004</v>
      </c>
      <c r="O311" s="150">
        <v>5020.5600000000004</v>
      </c>
      <c r="P311" s="1">
        <v>45377</v>
      </c>
      <c r="Q311" s="1">
        <v>45371</v>
      </c>
      <c r="R311" s="1">
        <v>45442</v>
      </c>
      <c r="S311" s="1">
        <v>45442</v>
      </c>
      <c r="T311" s="1">
        <v>45440</v>
      </c>
      <c r="U311" s="1">
        <v>45441</v>
      </c>
      <c r="V311" s="1">
        <v>45441</v>
      </c>
      <c r="W311" t="s">
        <v>561</v>
      </c>
      <c r="X311" t="s">
        <v>1141</v>
      </c>
      <c r="Y311">
        <v>11115</v>
      </c>
      <c r="Z311" t="s">
        <v>1142</v>
      </c>
      <c r="AA311">
        <v>2</v>
      </c>
      <c r="AB311" t="s">
        <v>1129</v>
      </c>
      <c r="AC311" t="s">
        <v>561</v>
      </c>
      <c r="AD311" t="s">
        <v>1130</v>
      </c>
      <c r="AE311" t="s">
        <v>1131</v>
      </c>
      <c r="AF311" t="s">
        <v>1137</v>
      </c>
      <c r="AG311" t="s">
        <v>1138</v>
      </c>
      <c r="AH311" t="s">
        <v>1139</v>
      </c>
    </row>
    <row r="312" spans="1:35">
      <c r="A312">
        <v>24194</v>
      </c>
      <c r="B312" t="s">
        <v>246</v>
      </c>
      <c r="C312" t="s">
        <v>247</v>
      </c>
      <c r="D312" t="s">
        <v>385</v>
      </c>
      <c r="E312" t="s">
        <v>386</v>
      </c>
      <c r="F312" t="s">
        <v>261</v>
      </c>
      <c r="G312" t="s">
        <v>1144</v>
      </c>
      <c r="H312" s="150">
        <v>3404.58</v>
      </c>
      <c r="I312" s="150">
        <v>3404.58</v>
      </c>
      <c r="J312" s="150">
        <v>3418.58</v>
      </c>
      <c r="K312">
        <v>0</v>
      </c>
      <c r="L312">
        <v>0</v>
      </c>
      <c r="M312" s="150">
        <v>0</v>
      </c>
      <c r="N312" s="150">
        <v>3418.58</v>
      </c>
      <c r="O312" s="150">
        <v>3418.58</v>
      </c>
      <c r="P312" s="1">
        <v>45383</v>
      </c>
      <c r="Q312" s="1">
        <v>45381</v>
      </c>
      <c r="R312" s="1">
        <v>45442</v>
      </c>
      <c r="S312" s="1">
        <v>45442</v>
      </c>
      <c r="T312" s="1">
        <v>45440</v>
      </c>
      <c r="U312" s="1">
        <v>45441</v>
      </c>
      <c r="V312" s="1">
        <v>45441</v>
      </c>
      <c r="W312" t="s">
        <v>561</v>
      </c>
      <c r="X312" t="s">
        <v>1141</v>
      </c>
      <c r="Y312">
        <v>11117</v>
      </c>
      <c r="Z312" t="s">
        <v>1142</v>
      </c>
      <c r="AA312">
        <v>2</v>
      </c>
      <c r="AB312" t="s">
        <v>1129</v>
      </c>
      <c r="AC312" t="s">
        <v>561</v>
      </c>
      <c r="AD312" t="s">
        <v>1130</v>
      </c>
      <c r="AE312" t="s">
        <v>1131</v>
      </c>
      <c r="AF312" t="s">
        <v>1137</v>
      </c>
      <c r="AG312" t="s">
        <v>1138</v>
      </c>
      <c r="AH312" t="s">
        <v>1139</v>
      </c>
    </row>
    <row r="313" spans="1:35">
      <c r="A313">
        <v>24380</v>
      </c>
      <c r="B313" t="s">
        <v>246</v>
      </c>
      <c r="C313" t="s">
        <v>269</v>
      </c>
      <c r="D313" t="s">
        <v>330</v>
      </c>
      <c r="E313" t="s">
        <v>331</v>
      </c>
      <c r="F313" t="s">
        <v>261</v>
      </c>
      <c r="G313" t="s">
        <v>1143</v>
      </c>
      <c r="H313" s="150">
        <v>600</v>
      </c>
      <c r="I313" s="150">
        <v>600</v>
      </c>
      <c r="J313" s="150">
        <v>601.67999999999995</v>
      </c>
      <c r="K313">
        <v>0</v>
      </c>
      <c r="L313">
        <v>0</v>
      </c>
      <c r="M313" s="150">
        <v>0</v>
      </c>
      <c r="N313" s="150">
        <v>601.67999999999995</v>
      </c>
      <c r="O313" s="150">
        <v>601.67999999999995</v>
      </c>
      <c r="P313" s="1">
        <v>45399</v>
      </c>
      <c r="Q313" s="1">
        <v>45391</v>
      </c>
      <c r="R313" s="1">
        <v>45442</v>
      </c>
      <c r="S313" s="1">
        <v>45442</v>
      </c>
      <c r="T313" s="1">
        <v>45443</v>
      </c>
      <c r="U313" s="1">
        <v>45446</v>
      </c>
      <c r="V313" s="1">
        <v>45446</v>
      </c>
      <c r="W313" t="s">
        <v>561</v>
      </c>
      <c r="X313" t="s">
        <v>1141</v>
      </c>
      <c r="Y313">
        <v>11120</v>
      </c>
      <c r="Z313" t="s">
        <v>1142</v>
      </c>
      <c r="AA313">
        <v>2</v>
      </c>
      <c r="AB313" t="s">
        <v>1167</v>
      </c>
      <c r="AC313" t="s">
        <v>561</v>
      </c>
      <c r="AD313" t="s">
        <v>1130</v>
      </c>
      <c r="AE313" t="s">
        <v>1131</v>
      </c>
      <c r="AF313" t="s">
        <v>1137</v>
      </c>
      <c r="AG313" t="s">
        <v>1138</v>
      </c>
      <c r="AH313" t="s">
        <v>1139</v>
      </c>
    </row>
    <row r="314" spans="1:35">
      <c r="A314">
        <v>25085</v>
      </c>
      <c r="B314" t="s">
        <v>246</v>
      </c>
      <c r="C314" t="s">
        <v>247</v>
      </c>
      <c r="D314" t="s">
        <v>494</v>
      </c>
      <c r="E314" t="s">
        <v>495</v>
      </c>
      <c r="F314" t="s">
        <v>261</v>
      </c>
      <c r="G314" t="s">
        <v>1135</v>
      </c>
      <c r="H314" s="150">
        <v>202375</v>
      </c>
      <c r="I314" s="150">
        <v>202375</v>
      </c>
      <c r="J314" s="150">
        <v>202375</v>
      </c>
      <c r="K314">
        <v>0</v>
      </c>
      <c r="L314">
        <v>0</v>
      </c>
      <c r="M314" s="150">
        <v>0</v>
      </c>
      <c r="N314" s="150">
        <v>202375</v>
      </c>
      <c r="O314" s="150">
        <v>202375</v>
      </c>
      <c r="P314" s="1">
        <v>45443</v>
      </c>
      <c r="Q314" s="1">
        <v>45436</v>
      </c>
      <c r="R314" s="1">
        <v>45442</v>
      </c>
      <c r="S314" s="1">
        <v>45442</v>
      </c>
      <c r="T314" s="1">
        <v>45441</v>
      </c>
      <c r="U314" s="1">
        <v>45441</v>
      </c>
      <c r="V314" s="1">
        <v>45446</v>
      </c>
      <c r="W314" t="s">
        <v>561</v>
      </c>
      <c r="X314" t="s">
        <v>1127</v>
      </c>
      <c r="Z314" t="s">
        <v>1128</v>
      </c>
      <c r="AA314">
        <v>2</v>
      </c>
      <c r="AB314" t="s">
        <v>1167</v>
      </c>
      <c r="AC314" t="s">
        <v>561</v>
      </c>
      <c r="AD314" t="s">
        <v>1130</v>
      </c>
      <c r="AE314" t="s">
        <v>1131</v>
      </c>
      <c r="AF314" t="s">
        <v>1137</v>
      </c>
      <c r="AG314" t="s">
        <v>1138</v>
      </c>
      <c r="AH314" t="s">
        <v>1139</v>
      </c>
      <c r="AI314" t="s">
        <v>252</v>
      </c>
    </row>
    <row r="315" spans="1:35">
      <c r="A315">
        <v>24759</v>
      </c>
      <c r="B315" t="s">
        <v>246</v>
      </c>
      <c r="C315" t="s">
        <v>247</v>
      </c>
      <c r="D315" t="s">
        <v>418</v>
      </c>
      <c r="E315" t="s">
        <v>419</v>
      </c>
      <c r="F315" t="s">
        <v>261</v>
      </c>
      <c r="G315" t="s">
        <v>1140</v>
      </c>
      <c r="H315" s="150">
        <v>6000</v>
      </c>
      <c r="I315" s="150">
        <v>6000</v>
      </c>
      <c r="J315" s="150">
        <v>6016.76</v>
      </c>
      <c r="K315">
        <v>0</v>
      </c>
      <c r="L315">
        <v>0</v>
      </c>
      <c r="M315" s="150">
        <v>0</v>
      </c>
      <c r="N315" s="150">
        <v>6016.76</v>
      </c>
      <c r="O315" s="150">
        <v>6016.76</v>
      </c>
      <c r="P315" s="1">
        <v>45412</v>
      </c>
      <c r="Q315" s="1">
        <v>45407</v>
      </c>
      <c r="R315" s="1">
        <v>45442</v>
      </c>
      <c r="S315" s="1">
        <v>45442</v>
      </c>
      <c r="T315" s="1">
        <v>45443</v>
      </c>
      <c r="U315" s="1">
        <v>45446</v>
      </c>
      <c r="V315" s="1">
        <v>45446</v>
      </c>
      <c r="W315" t="s">
        <v>561</v>
      </c>
      <c r="X315" t="s">
        <v>1141</v>
      </c>
      <c r="Y315">
        <v>11429</v>
      </c>
      <c r="Z315" t="s">
        <v>1142</v>
      </c>
      <c r="AA315">
        <v>2</v>
      </c>
      <c r="AB315" t="s">
        <v>1167</v>
      </c>
      <c r="AC315" t="s">
        <v>561</v>
      </c>
      <c r="AD315" t="s">
        <v>1130</v>
      </c>
      <c r="AE315" t="s">
        <v>1131</v>
      </c>
      <c r="AF315" t="s">
        <v>1137</v>
      </c>
      <c r="AG315" t="s">
        <v>1138</v>
      </c>
      <c r="AH315" t="s">
        <v>1139</v>
      </c>
    </row>
    <row r="316" spans="1:35">
      <c r="A316">
        <v>24735</v>
      </c>
      <c r="B316" t="s">
        <v>246</v>
      </c>
      <c r="C316" t="s">
        <v>247</v>
      </c>
      <c r="D316" t="s">
        <v>418</v>
      </c>
      <c r="E316" t="s">
        <v>419</v>
      </c>
      <c r="F316" t="s">
        <v>261</v>
      </c>
      <c r="G316" t="s">
        <v>1143</v>
      </c>
      <c r="H316" s="150">
        <v>100000</v>
      </c>
      <c r="I316" s="150">
        <v>100000</v>
      </c>
      <c r="J316" s="150">
        <v>100279.4</v>
      </c>
      <c r="K316">
        <v>0</v>
      </c>
      <c r="L316">
        <v>0</v>
      </c>
      <c r="M316" s="150">
        <v>0</v>
      </c>
      <c r="N316" s="150">
        <v>100279.4</v>
      </c>
      <c r="O316" s="150">
        <v>100279.4</v>
      </c>
      <c r="P316" s="1">
        <v>45412</v>
      </c>
      <c r="Q316" s="1">
        <v>45407</v>
      </c>
      <c r="R316" s="1">
        <v>45442</v>
      </c>
      <c r="S316" s="1">
        <v>45442</v>
      </c>
      <c r="T316" s="1">
        <v>45441</v>
      </c>
      <c r="U316" s="1">
        <v>45443</v>
      </c>
      <c r="V316" s="1">
        <v>45443</v>
      </c>
      <c r="W316" t="s">
        <v>561</v>
      </c>
      <c r="X316" t="s">
        <v>1141</v>
      </c>
      <c r="Y316">
        <v>11190</v>
      </c>
      <c r="Z316" t="s">
        <v>1142</v>
      </c>
      <c r="AA316">
        <v>2</v>
      </c>
      <c r="AB316" t="s">
        <v>1167</v>
      </c>
      <c r="AC316" t="s">
        <v>561</v>
      </c>
      <c r="AD316" t="s">
        <v>1130</v>
      </c>
      <c r="AE316" t="s">
        <v>1131</v>
      </c>
      <c r="AF316" t="s">
        <v>1137</v>
      </c>
      <c r="AG316" t="s">
        <v>1138</v>
      </c>
      <c r="AH316" t="s">
        <v>1139</v>
      </c>
    </row>
    <row r="317" spans="1:35">
      <c r="A317">
        <v>24704</v>
      </c>
      <c r="B317" t="s">
        <v>246</v>
      </c>
      <c r="C317" t="s">
        <v>247</v>
      </c>
      <c r="D317" t="s">
        <v>436</v>
      </c>
      <c r="E317" t="s">
        <v>437</v>
      </c>
      <c r="F317" t="s">
        <v>261</v>
      </c>
      <c r="G317" t="s">
        <v>1140</v>
      </c>
      <c r="H317" s="150">
        <v>1000</v>
      </c>
      <c r="I317" s="150">
        <v>1000</v>
      </c>
      <c r="J317" s="150">
        <v>1002.79</v>
      </c>
      <c r="K317">
        <v>0</v>
      </c>
      <c r="L317">
        <v>0</v>
      </c>
      <c r="M317" s="150">
        <v>0</v>
      </c>
      <c r="N317" s="150">
        <v>1002.79</v>
      </c>
      <c r="O317" s="150">
        <v>1002.79</v>
      </c>
      <c r="P317" s="1">
        <v>45408</v>
      </c>
      <c r="Q317" s="1">
        <v>45404</v>
      </c>
      <c r="R317" s="1">
        <v>45442</v>
      </c>
      <c r="S317" s="1">
        <v>45442</v>
      </c>
      <c r="T317" s="1">
        <v>45418</v>
      </c>
      <c r="U317" s="1">
        <v>45419</v>
      </c>
      <c r="V317" s="1">
        <v>45419</v>
      </c>
      <c r="W317" t="s">
        <v>561</v>
      </c>
      <c r="X317" t="s">
        <v>1141</v>
      </c>
      <c r="Y317">
        <v>11184</v>
      </c>
      <c r="Z317" t="s">
        <v>1142</v>
      </c>
      <c r="AA317">
        <v>2</v>
      </c>
      <c r="AB317" t="s">
        <v>1167</v>
      </c>
      <c r="AC317" t="s">
        <v>561</v>
      </c>
      <c r="AD317" t="s">
        <v>1130</v>
      </c>
      <c r="AE317" t="s">
        <v>1131</v>
      </c>
      <c r="AF317" t="s">
        <v>1137</v>
      </c>
      <c r="AG317" t="s">
        <v>1138</v>
      </c>
      <c r="AH317" t="s">
        <v>1139</v>
      </c>
    </row>
    <row r="318" spans="1:35">
      <c r="A318">
        <v>24653</v>
      </c>
      <c r="B318" t="s">
        <v>246</v>
      </c>
      <c r="C318" t="s">
        <v>247</v>
      </c>
      <c r="D318" t="s">
        <v>488</v>
      </c>
      <c r="E318" t="s">
        <v>489</v>
      </c>
      <c r="F318" t="s">
        <v>261</v>
      </c>
      <c r="G318" t="s">
        <v>1140</v>
      </c>
      <c r="H318" s="150">
        <v>1000</v>
      </c>
      <c r="I318" s="150">
        <v>1000</v>
      </c>
      <c r="J318" s="150">
        <v>1002.79</v>
      </c>
      <c r="K318">
        <v>0</v>
      </c>
      <c r="L318">
        <v>0</v>
      </c>
      <c r="M318" s="150">
        <v>0</v>
      </c>
      <c r="N318" s="150">
        <v>1002.79</v>
      </c>
      <c r="O318" s="150">
        <v>1002.79</v>
      </c>
      <c r="P318" s="1">
        <v>45412</v>
      </c>
      <c r="Q318" s="1">
        <v>45404</v>
      </c>
      <c r="R318" s="1">
        <v>45442</v>
      </c>
      <c r="S318" s="1">
        <v>45442</v>
      </c>
      <c r="T318" s="1">
        <v>45439</v>
      </c>
      <c r="U318" s="1">
        <v>45440</v>
      </c>
      <c r="V318" s="1">
        <v>45440</v>
      </c>
      <c r="W318" t="s">
        <v>561</v>
      </c>
      <c r="X318" t="s">
        <v>1141</v>
      </c>
      <c r="Y318">
        <v>11198</v>
      </c>
      <c r="Z318" t="s">
        <v>1142</v>
      </c>
      <c r="AA318">
        <v>2</v>
      </c>
      <c r="AB318" t="s">
        <v>1167</v>
      </c>
      <c r="AC318" t="s">
        <v>561</v>
      </c>
      <c r="AD318" t="s">
        <v>1130</v>
      </c>
      <c r="AE318" t="s">
        <v>1131</v>
      </c>
      <c r="AF318" t="s">
        <v>1137</v>
      </c>
      <c r="AG318" t="s">
        <v>1138</v>
      </c>
      <c r="AH318" t="s">
        <v>1139</v>
      </c>
    </row>
    <row r="319" spans="1:35">
      <c r="A319">
        <v>25134</v>
      </c>
      <c r="B319" t="s">
        <v>246</v>
      </c>
      <c r="C319" t="s">
        <v>247</v>
      </c>
      <c r="D319" t="s">
        <v>397</v>
      </c>
      <c r="E319" t="s">
        <v>398</v>
      </c>
      <c r="F319" t="s">
        <v>261</v>
      </c>
      <c r="G319" t="s">
        <v>1135</v>
      </c>
      <c r="H319" s="150">
        <v>67773</v>
      </c>
      <c r="I319" s="150">
        <v>67773</v>
      </c>
      <c r="J319" s="150">
        <v>67773</v>
      </c>
      <c r="K319">
        <v>1355.46</v>
      </c>
      <c r="L319">
        <v>90.36</v>
      </c>
      <c r="M319" s="150">
        <v>1445.82</v>
      </c>
      <c r="N319" s="150">
        <v>67773</v>
      </c>
      <c r="O319" s="150">
        <v>67773</v>
      </c>
      <c r="P319" s="1">
        <v>45453</v>
      </c>
      <c r="Q319" s="1">
        <v>45442</v>
      </c>
      <c r="R319" s="1">
        <v>45443</v>
      </c>
      <c r="S319" s="1">
        <v>45443</v>
      </c>
      <c r="T319" s="1">
        <v>45447</v>
      </c>
      <c r="U319" s="1">
        <v>45447</v>
      </c>
      <c r="V319" s="1">
        <v>45456</v>
      </c>
      <c r="W319" t="s">
        <v>561</v>
      </c>
      <c r="X319" t="s">
        <v>1170</v>
      </c>
      <c r="Z319" t="s">
        <v>1128</v>
      </c>
      <c r="AA319">
        <v>2</v>
      </c>
      <c r="AB319" t="s">
        <v>1167</v>
      </c>
      <c r="AC319" t="s">
        <v>561</v>
      </c>
      <c r="AD319" t="s">
        <v>1130</v>
      </c>
      <c r="AE319" t="s">
        <v>1131</v>
      </c>
      <c r="AF319" t="s">
        <v>1137</v>
      </c>
      <c r="AG319" t="s">
        <v>1138</v>
      </c>
      <c r="AH319" t="s">
        <v>1139</v>
      </c>
      <c r="AI319" t="s">
        <v>252</v>
      </c>
    </row>
    <row r="320" spans="1:35">
      <c r="A320">
        <v>24063</v>
      </c>
      <c r="B320" t="s">
        <v>246</v>
      </c>
      <c r="C320" t="s">
        <v>247</v>
      </c>
      <c r="D320" t="s">
        <v>464</v>
      </c>
      <c r="E320" t="s">
        <v>465</v>
      </c>
      <c r="F320" t="s">
        <v>261</v>
      </c>
      <c r="G320" t="s">
        <v>1143</v>
      </c>
      <c r="H320" s="150">
        <v>17749.68</v>
      </c>
      <c r="I320" s="150">
        <v>17749.68</v>
      </c>
      <c r="J320" s="150">
        <v>17822.68</v>
      </c>
      <c r="K320">
        <v>0</v>
      </c>
      <c r="L320">
        <v>0</v>
      </c>
      <c r="M320" s="150">
        <v>0</v>
      </c>
      <c r="N320" s="150">
        <v>17822.68</v>
      </c>
      <c r="O320" s="150">
        <v>17822.68</v>
      </c>
      <c r="P320" s="1">
        <v>45385</v>
      </c>
      <c r="Q320" s="1">
        <v>45373</v>
      </c>
      <c r="R320" s="1">
        <v>45443</v>
      </c>
      <c r="S320" s="1">
        <v>45443</v>
      </c>
      <c r="T320" s="1">
        <v>45443</v>
      </c>
      <c r="U320" s="1">
        <v>45446</v>
      </c>
      <c r="V320" s="1">
        <v>45446</v>
      </c>
      <c r="W320" t="s">
        <v>561</v>
      </c>
      <c r="X320" t="s">
        <v>1141</v>
      </c>
      <c r="Y320">
        <v>11116</v>
      </c>
      <c r="Z320" t="s">
        <v>1142</v>
      </c>
      <c r="AA320">
        <v>2</v>
      </c>
      <c r="AB320" t="s">
        <v>1129</v>
      </c>
      <c r="AC320" t="s">
        <v>561</v>
      </c>
      <c r="AD320" t="s">
        <v>1130</v>
      </c>
      <c r="AE320" t="s">
        <v>1131</v>
      </c>
      <c r="AF320" t="s">
        <v>1137</v>
      </c>
      <c r="AG320" t="s">
        <v>1138</v>
      </c>
      <c r="AH320" t="s">
        <v>1139</v>
      </c>
    </row>
    <row r="321" spans="1:34">
      <c r="A321">
        <v>24098</v>
      </c>
      <c r="B321" t="s">
        <v>246</v>
      </c>
      <c r="C321" t="s">
        <v>247</v>
      </c>
      <c r="D321" t="s">
        <v>421</v>
      </c>
      <c r="E321" t="s">
        <v>422</v>
      </c>
      <c r="F321" t="s">
        <v>261</v>
      </c>
      <c r="G321" t="s">
        <v>1144</v>
      </c>
      <c r="H321" s="150">
        <v>28000</v>
      </c>
      <c r="I321" s="150">
        <v>28000</v>
      </c>
      <c r="J321" s="150">
        <v>28260.15</v>
      </c>
      <c r="K321">
        <v>0</v>
      </c>
      <c r="L321">
        <v>0</v>
      </c>
      <c r="M321" s="150">
        <v>0</v>
      </c>
      <c r="N321" s="150">
        <v>28260.15</v>
      </c>
      <c r="O321" s="150">
        <v>28260.15</v>
      </c>
      <c r="P321" s="1">
        <v>45394</v>
      </c>
      <c r="Q321" s="1">
        <v>45366</v>
      </c>
      <c r="R321" s="1">
        <v>45453</v>
      </c>
      <c r="S321" s="1">
        <v>45453</v>
      </c>
      <c r="T321" s="1">
        <v>45453</v>
      </c>
      <c r="U321" s="1">
        <v>45454</v>
      </c>
      <c r="V321" s="1">
        <v>45454</v>
      </c>
      <c r="W321" t="s">
        <v>561</v>
      </c>
      <c r="X321" t="s">
        <v>1141</v>
      </c>
      <c r="Y321">
        <v>11368</v>
      </c>
      <c r="Z321" t="s">
        <v>1142</v>
      </c>
      <c r="AA321">
        <v>2</v>
      </c>
      <c r="AB321" t="s">
        <v>1129</v>
      </c>
      <c r="AC321" t="s">
        <v>561</v>
      </c>
      <c r="AD321" t="s">
        <v>1130</v>
      </c>
      <c r="AE321" t="s">
        <v>1131</v>
      </c>
      <c r="AF321" t="s">
        <v>1137</v>
      </c>
      <c r="AG321" t="s">
        <v>1138</v>
      </c>
      <c r="AH321" t="s">
        <v>1139</v>
      </c>
    </row>
    <row r="322" spans="1:34">
      <c r="A322">
        <v>22557</v>
      </c>
      <c r="B322" t="s">
        <v>246</v>
      </c>
      <c r="C322" t="s">
        <v>269</v>
      </c>
      <c r="D322" t="s">
        <v>312</v>
      </c>
      <c r="E322" t="s">
        <v>313</v>
      </c>
      <c r="F322" t="s">
        <v>261</v>
      </c>
      <c r="G322" t="s">
        <v>1152</v>
      </c>
      <c r="H322" s="150">
        <v>3500</v>
      </c>
      <c r="I322" s="150">
        <v>3500</v>
      </c>
      <c r="J322" s="150">
        <v>3552.91</v>
      </c>
      <c r="K322">
        <v>0</v>
      </c>
      <c r="L322">
        <v>0</v>
      </c>
      <c r="M322" s="150">
        <v>0</v>
      </c>
      <c r="N322" s="150">
        <v>3552.91</v>
      </c>
      <c r="O322" s="150">
        <v>3552.91</v>
      </c>
      <c r="P322" s="1">
        <v>45314</v>
      </c>
      <c r="Q322" s="1">
        <v>45301</v>
      </c>
      <c r="R322" s="1">
        <v>45453</v>
      </c>
      <c r="S322" s="1">
        <v>45453</v>
      </c>
      <c r="T322" s="1">
        <v>45436</v>
      </c>
      <c r="U322" s="1">
        <v>45439</v>
      </c>
      <c r="V322" s="1">
        <v>45439</v>
      </c>
      <c r="W322" t="s">
        <v>561</v>
      </c>
      <c r="X322" t="s">
        <v>1141</v>
      </c>
      <c r="Y322">
        <v>11361</v>
      </c>
      <c r="Z322" t="s">
        <v>1142</v>
      </c>
      <c r="AA322">
        <v>2</v>
      </c>
      <c r="AB322" t="s">
        <v>1129</v>
      </c>
      <c r="AC322" t="s">
        <v>561</v>
      </c>
      <c r="AD322" t="s">
        <v>1130</v>
      </c>
      <c r="AE322" t="s">
        <v>1131</v>
      </c>
      <c r="AF322" t="s">
        <v>1137</v>
      </c>
      <c r="AG322" t="s">
        <v>1138</v>
      </c>
      <c r="AH322" t="s">
        <v>1139</v>
      </c>
    </row>
    <row r="323" spans="1:34">
      <c r="A323">
        <v>16110</v>
      </c>
      <c r="B323" t="s">
        <v>246</v>
      </c>
      <c r="C323" t="s">
        <v>247</v>
      </c>
      <c r="D323" t="s">
        <v>262</v>
      </c>
      <c r="E323" t="s">
        <v>263</v>
      </c>
      <c r="F323" t="s">
        <v>261</v>
      </c>
      <c r="G323" t="s">
        <v>1171</v>
      </c>
      <c r="H323" s="150">
        <v>2500</v>
      </c>
      <c r="I323" s="150">
        <v>2500</v>
      </c>
      <c r="J323" s="150">
        <v>2597.33</v>
      </c>
      <c r="K323">
        <v>0</v>
      </c>
      <c r="L323">
        <v>0</v>
      </c>
      <c r="M323" s="150">
        <v>0</v>
      </c>
      <c r="N323" s="150">
        <v>2597.33</v>
      </c>
      <c r="O323" s="150">
        <v>2597.33</v>
      </c>
      <c r="P323" s="1">
        <v>45063</v>
      </c>
      <c r="Q323" s="1">
        <v>45052</v>
      </c>
      <c r="R323" s="1">
        <v>45453</v>
      </c>
      <c r="S323" s="1">
        <v>45453</v>
      </c>
      <c r="T323" s="1">
        <v>45447</v>
      </c>
      <c r="U323" s="1">
        <v>45448</v>
      </c>
      <c r="V323" s="1">
        <v>45448</v>
      </c>
      <c r="W323" t="s">
        <v>561</v>
      </c>
      <c r="X323" t="s">
        <v>1141</v>
      </c>
      <c r="Y323">
        <v>11342</v>
      </c>
      <c r="Z323" t="s">
        <v>1142</v>
      </c>
      <c r="AA323">
        <v>2</v>
      </c>
      <c r="AB323" t="s">
        <v>1129</v>
      </c>
      <c r="AC323" t="s">
        <v>561</v>
      </c>
      <c r="AD323" t="s">
        <v>1130</v>
      </c>
      <c r="AE323" t="s">
        <v>1131</v>
      </c>
      <c r="AF323" t="s">
        <v>1137</v>
      </c>
      <c r="AG323" t="s">
        <v>1138</v>
      </c>
      <c r="AH323" t="s">
        <v>1139</v>
      </c>
    </row>
    <row r="324" spans="1:34">
      <c r="A324">
        <v>16170</v>
      </c>
      <c r="B324" t="s">
        <v>246</v>
      </c>
      <c r="C324" t="s">
        <v>269</v>
      </c>
      <c r="D324" t="s">
        <v>285</v>
      </c>
      <c r="E324" t="s">
        <v>286</v>
      </c>
      <c r="F324" t="s">
        <v>261</v>
      </c>
      <c r="G324" t="s">
        <v>1164</v>
      </c>
      <c r="H324" s="150">
        <v>1290</v>
      </c>
      <c r="I324" s="150">
        <v>1290</v>
      </c>
      <c r="J324" s="150">
        <v>1340.22</v>
      </c>
      <c r="K324">
        <v>0</v>
      </c>
      <c r="L324">
        <v>0</v>
      </c>
      <c r="M324" s="150">
        <v>0</v>
      </c>
      <c r="N324" s="150">
        <v>1340.22</v>
      </c>
      <c r="O324" s="150">
        <v>1340.22</v>
      </c>
      <c r="P324" s="1">
        <v>45063</v>
      </c>
      <c r="Q324" s="1">
        <v>45054</v>
      </c>
      <c r="R324" s="1">
        <v>45453</v>
      </c>
      <c r="S324" s="1">
        <v>45453</v>
      </c>
      <c r="T324" s="1">
        <v>45453</v>
      </c>
      <c r="U324" s="1">
        <v>45454</v>
      </c>
      <c r="V324" s="1">
        <v>45454</v>
      </c>
      <c r="W324" t="s">
        <v>561</v>
      </c>
      <c r="X324" t="s">
        <v>1141</v>
      </c>
      <c r="Y324">
        <v>11343</v>
      </c>
      <c r="Z324" t="s">
        <v>1142</v>
      </c>
      <c r="AA324">
        <v>2</v>
      </c>
      <c r="AB324" t="s">
        <v>1129</v>
      </c>
      <c r="AC324" t="s">
        <v>561</v>
      </c>
      <c r="AD324" t="s">
        <v>1130</v>
      </c>
      <c r="AE324" t="s">
        <v>1131</v>
      </c>
      <c r="AF324" t="s">
        <v>1137</v>
      </c>
      <c r="AG324" t="s">
        <v>1138</v>
      </c>
      <c r="AH324" t="s">
        <v>1139</v>
      </c>
    </row>
    <row r="325" spans="1:34">
      <c r="A325">
        <v>16076</v>
      </c>
      <c r="B325" t="s">
        <v>246</v>
      </c>
      <c r="C325" t="s">
        <v>247</v>
      </c>
      <c r="D325" t="s">
        <v>265</v>
      </c>
      <c r="E325" t="s">
        <v>266</v>
      </c>
      <c r="F325" t="s">
        <v>261</v>
      </c>
      <c r="G325" t="s">
        <v>1164</v>
      </c>
      <c r="H325" s="150">
        <v>2400</v>
      </c>
      <c r="I325" s="150">
        <v>2400</v>
      </c>
      <c r="J325" s="150">
        <v>2493.44</v>
      </c>
      <c r="K325">
        <v>0</v>
      </c>
      <c r="L325">
        <v>0</v>
      </c>
      <c r="M325" s="150">
        <v>0</v>
      </c>
      <c r="N325" s="150">
        <v>2493.44</v>
      </c>
      <c r="O325" s="150">
        <v>2493.44</v>
      </c>
      <c r="P325" s="1">
        <v>45056</v>
      </c>
      <c r="Q325" s="1">
        <v>45052</v>
      </c>
      <c r="R325" s="1">
        <v>45453</v>
      </c>
      <c r="S325" s="1">
        <v>45453</v>
      </c>
      <c r="T325" s="1">
        <v>45453</v>
      </c>
      <c r="U325" s="1">
        <v>45454</v>
      </c>
      <c r="V325" s="1">
        <v>45454</v>
      </c>
      <c r="W325" t="s">
        <v>561</v>
      </c>
      <c r="X325" t="s">
        <v>1141</v>
      </c>
      <c r="Y325">
        <v>11341</v>
      </c>
      <c r="Z325" t="s">
        <v>1142</v>
      </c>
      <c r="AA325">
        <v>2</v>
      </c>
      <c r="AB325" t="s">
        <v>1129</v>
      </c>
      <c r="AC325" t="s">
        <v>561</v>
      </c>
      <c r="AD325" t="s">
        <v>1130</v>
      </c>
      <c r="AE325" t="s">
        <v>1131</v>
      </c>
      <c r="AF325" t="s">
        <v>1137</v>
      </c>
      <c r="AG325" t="s">
        <v>1138</v>
      </c>
      <c r="AH325" t="s">
        <v>1139</v>
      </c>
    </row>
    <row r="326" spans="1:34">
      <c r="A326">
        <v>16600</v>
      </c>
      <c r="B326" t="s">
        <v>246</v>
      </c>
      <c r="C326" t="s">
        <v>247</v>
      </c>
      <c r="D326" t="s">
        <v>485</v>
      </c>
      <c r="E326" t="s">
        <v>486</v>
      </c>
      <c r="F326" t="s">
        <v>261</v>
      </c>
      <c r="G326" t="s">
        <v>1171</v>
      </c>
      <c r="H326" s="150">
        <v>1000</v>
      </c>
      <c r="I326" s="150">
        <v>1000</v>
      </c>
      <c r="J326" s="150">
        <v>1038.93</v>
      </c>
      <c r="K326">
        <v>0</v>
      </c>
      <c r="L326">
        <v>0</v>
      </c>
      <c r="M326" s="150">
        <v>0</v>
      </c>
      <c r="N326" s="150">
        <v>1038.93</v>
      </c>
      <c r="O326" s="150">
        <v>1038.93</v>
      </c>
      <c r="P326" s="1">
        <v>45083</v>
      </c>
      <c r="Q326" s="1">
        <v>45062</v>
      </c>
      <c r="R326" s="1">
        <v>45453</v>
      </c>
      <c r="S326" s="1">
        <v>45453</v>
      </c>
      <c r="T326" s="1">
        <v>45453</v>
      </c>
      <c r="U326" s="1">
        <v>45454</v>
      </c>
      <c r="V326" s="1">
        <v>45454</v>
      </c>
      <c r="W326" t="s">
        <v>561</v>
      </c>
      <c r="X326" t="s">
        <v>1141</v>
      </c>
      <c r="Y326">
        <v>11345</v>
      </c>
      <c r="Z326" t="s">
        <v>1142</v>
      </c>
      <c r="AA326">
        <v>2</v>
      </c>
      <c r="AB326" t="s">
        <v>1129</v>
      </c>
      <c r="AC326" t="s">
        <v>561</v>
      </c>
      <c r="AD326" t="s">
        <v>1130</v>
      </c>
      <c r="AE326" t="s">
        <v>1131</v>
      </c>
      <c r="AF326" t="s">
        <v>1137</v>
      </c>
      <c r="AG326" t="s">
        <v>1138</v>
      </c>
      <c r="AH326" t="s">
        <v>1139</v>
      </c>
    </row>
    <row r="327" spans="1:34">
      <c r="A327">
        <v>20740</v>
      </c>
      <c r="B327" t="s">
        <v>246</v>
      </c>
      <c r="C327" t="s">
        <v>247</v>
      </c>
      <c r="D327" t="s">
        <v>402</v>
      </c>
      <c r="E327" t="s">
        <v>403</v>
      </c>
      <c r="F327" t="s">
        <v>261</v>
      </c>
      <c r="G327" t="s">
        <v>1152</v>
      </c>
      <c r="H327" s="150">
        <v>5000</v>
      </c>
      <c r="I327" s="150">
        <v>5000</v>
      </c>
      <c r="J327" s="150">
        <v>5106.53</v>
      </c>
      <c r="K327">
        <v>0</v>
      </c>
      <c r="L327">
        <v>0</v>
      </c>
      <c r="M327" s="150">
        <v>0</v>
      </c>
      <c r="N327" s="150">
        <v>5106.53</v>
      </c>
      <c r="O327" s="150">
        <v>5106.53</v>
      </c>
      <c r="P327" s="1">
        <v>45240</v>
      </c>
      <c r="Q327" s="1">
        <v>45230</v>
      </c>
      <c r="R327" s="1">
        <v>45453</v>
      </c>
      <c r="S327" s="1">
        <v>45453</v>
      </c>
      <c r="T327" s="1">
        <v>45453</v>
      </c>
      <c r="U327" s="1">
        <v>45454</v>
      </c>
      <c r="V327" s="1">
        <v>45454</v>
      </c>
      <c r="W327" t="s">
        <v>561</v>
      </c>
      <c r="X327" t="s">
        <v>1141</v>
      </c>
      <c r="Y327">
        <v>11359</v>
      </c>
      <c r="Z327" t="s">
        <v>1142</v>
      </c>
      <c r="AA327">
        <v>2</v>
      </c>
      <c r="AB327" t="s">
        <v>1129</v>
      </c>
      <c r="AC327" t="s">
        <v>561</v>
      </c>
      <c r="AD327" t="s">
        <v>1130</v>
      </c>
      <c r="AE327" t="s">
        <v>1131</v>
      </c>
      <c r="AF327" t="s">
        <v>1137</v>
      </c>
      <c r="AG327" t="s">
        <v>1138</v>
      </c>
      <c r="AH327" t="s">
        <v>1139</v>
      </c>
    </row>
    <row r="328" spans="1:34">
      <c r="A328">
        <v>17589</v>
      </c>
      <c r="B328" t="s">
        <v>246</v>
      </c>
      <c r="C328" t="s">
        <v>247</v>
      </c>
      <c r="D328" t="s">
        <v>443</v>
      </c>
      <c r="E328" t="s">
        <v>444</v>
      </c>
      <c r="F328" t="s">
        <v>261</v>
      </c>
      <c r="G328" t="s">
        <v>1157</v>
      </c>
      <c r="H328" s="150">
        <v>5000</v>
      </c>
      <c r="I328" s="150">
        <v>5000</v>
      </c>
      <c r="J328" s="150">
        <v>5120.17</v>
      </c>
      <c r="K328">
        <v>0</v>
      </c>
      <c r="L328">
        <v>0</v>
      </c>
      <c r="M328" s="150">
        <v>0</v>
      </c>
      <c r="N328" s="150">
        <v>5120.17</v>
      </c>
      <c r="O328" s="150">
        <v>5120.17</v>
      </c>
      <c r="P328" s="1">
        <v>45173</v>
      </c>
      <c r="Q328" s="1">
        <v>45168</v>
      </c>
      <c r="R328" s="1">
        <v>45453</v>
      </c>
      <c r="S328" s="1">
        <v>45453</v>
      </c>
      <c r="T328" s="1">
        <v>45453</v>
      </c>
      <c r="U328" s="1">
        <v>45454</v>
      </c>
      <c r="V328" s="1">
        <v>45454</v>
      </c>
      <c r="W328" t="s">
        <v>561</v>
      </c>
      <c r="X328" t="s">
        <v>1141</v>
      </c>
      <c r="Y328">
        <v>11351</v>
      </c>
      <c r="Z328" t="s">
        <v>1142</v>
      </c>
      <c r="AA328">
        <v>2</v>
      </c>
      <c r="AB328" t="s">
        <v>1129</v>
      </c>
      <c r="AC328" t="s">
        <v>561</v>
      </c>
      <c r="AD328" t="s">
        <v>1130</v>
      </c>
      <c r="AE328" t="s">
        <v>1131</v>
      </c>
      <c r="AF328" t="s">
        <v>1137</v>
      </c>
      <c r="AG328" t="s">
        <v>1138</v>
      </c>
      <c r="AH328" t="s">
        <v>1139</v>
      </c>
    </row>
    <row r="329" spans="1:34">
      <c r="A329">
        <v>17579</v>
      </c>
      <c r="B329" t="s">
        <v>246</v>
      </c>
      <c r="C329" t="s">
        <v>247</v>
      </c>
      <c r="D329" t="s">
        <v>443</v>
      </c>
      <c r="E329" t="s">
        <v>444</v>
      </c>
      <c r="F329" t="s">
        <v>261</v>
      </c>
      <c r="G329" t="s">
        <v>1154</v>
      </c>
      <c r="H329" s="150">
        <v>5000</v>
      </c>
      <c r="I329" s="150">
        <v>5000</v>
      </c>
      <c r="J329" s="150">
        <v>5120.17</v>
      </c>
      <c r="K329">
        <v>0</v>
      </c>
      <c r="L329">
        <v>0</v>
      </c>
      <c r="M329" s="150">
        <v>0</v>
      </c>
      <c r="N329" s="150">
        <v>5120.17</v>
      </c>
      <c r="O329" s="150">
        <v>5120.17</v>
      </c>
      <c r="P329" s="1">
        <v>45173</v>
      </c>
      <c r="Q329" s="1">
        <v>45168</v>
      </c>
      <c r="R329" s="1">
        <v>45453</v>
      </c>
      <c r="S329" s="1">
        <v>45453</v>
      </c>
      <c r="T329" s="1">
        <v>45453</v>
      </c>
      <c r="U329" s="1">
        <v>45454</v>
      </c>
      <c r="V329" s="1">
        <v>45454</v>
      </c>
      <c r="W329" t="s">
        <v>561</v>
      </c>
      <c r="X329" t="s">
        <v>1141</v>
      </c>
      <c r="Y329">
        <v>11352</v>
      </c>
      <c r="Z329" t="s">
        <v>1142</v>
      </c>
      <c r="AA329">
        <v>2</v>
      </c>
      <c r="AB329" t="s">
        <v>1129</v>
      </c>
      <c r="AC329" t="s">
        <v>561</v>
      </c>
      <c r="AD329" t="s">
        <v>1130</v>
      </c>
      <c r="AE329" t="s">
        <v>1131</v>
      </c>
      <c r="AF329" t="s">
        <v>1137</v>
      </c>
      <c r="AG329" t="s">
        <v>1138</v>
      </c>
      <c r="AH329" t="s">
        <v>1139</v>
      </c>
    </row>
    <row r="330" spans="1:34">
      <c r="A330">
        <v>17314</v>
      </c>
      <c r="B330" t="s">
        <v>246</v>
      </c>
      <c r="C330" t="s">
        <v>247</v>
      </c>
      <c r="D330" t="s">
        <v>471</v>
      </c>
      <c r="E330" t="s">
        <v>472</v>
      </c>
      <c r="F330" t="s">
        <v>261</v>
      </c>
      <c r="G330" t="s">
        <v>1155</v>
      </c>
      <c r="H330" s="150">
        <v>5000</v>
      </c>
      <c r="I330" s="150">
        <v>5000</v>
      </c>
      <c r="J330" s="150">
        <v>5120.17</v>
      </c>
      <c r="K330">
        <v>0</v>
      </c>
      <c r="L330">
        <v>0</v>
      </c>
      <c r="M330" s="150">
        <v>0</v>
      </c>
      <c r="N330" s="150">
        <v>5120.17</v>
      </c>
      <c r="O330" s="150">
        <v>5120.17</v>
      </c>
      <c r="P330" s="1">
        <v>45154</v>
      </c>
      <c r="Q330" s="1">
        <v>45145</v>
      </c>
      <c r="R330" s="1">
        <v>45453</v>
      </c>
      <c r="S330" s="1">
        <v>45453</v>
      </c>
      <c r="T330" s="1">
        <v>45453</v>
      </c>
      <c r="U330" s="1">
        <v>45454</v>
      </c>
      <c r="V330" s="1">
        <v>45454</v>
      </c>
      <c r="W330" t="s">
        <v>561</v>
      </c>
      <c r="X330" t="s">
        <v>1141</v>
      </c>
      <c r="Y330">
        <v>11349</v>
      </c>
      <c r="Z330" t="s">
        <v>1142</v>
      </c>
      <c r="AA330">
        <v>2</v>
      </c>
      <c r="AB330" t="s">
        <v>1129</v>
      </c>
      <c r="AC330" t="s">
        <v>561</v>
      </c>
      <c r="AD330" t="s">
        <v>1130</v>
      </c>
      <c r="AE330" t="s">
        <v>1131</v>
      </c>
      <c r="AF330" t="s">
        <v>1137</v>
      </c>
      <c r="AG330" t="s">
        <v>1138</v>
      </c>
      <c r="AH330" t="s">
        <v>1139</v>
      </c>
    </row>
    <row r="331" spans="1:34">
      <c r="A331">
        <v>17290</v>
      </c>
      <c r="B331" t="s">
        <v>246</v>
      </c>
      <c r="C331" t="s">
        <v>247</v>
      </c>
      <c r="D331" t="s">
        <v>471</v>
      </c>
      <c r="E331" t="s">
        <v>472</v>
      </c>
      <c r="F331" t="s">
        <v>261</v>
      </c>
      <c r="G331" t="s">
        <v>1156</v>
      </c>
      <c r="H331" s="150">
        <v>38000</v>
      </c>
      <c r="I331" s="150">
        <v>38000</v>
      </c>
      <c r="J331" s="150">
        <v>38913.269999999997</v>
      </c>
      <c r="K331">
        <v>0</v>
      </c>
      <c r="L331">
        <v>0</v>
      </c>
      <c r="M331" s="150">
        <v>0</v>
      </c>
      <c r="N331" s="150">
        <v>38913.269999999997</v>
      </c>
      <c r="O331" s="150">
        <v>38913.269999999997</v>
      </c>
      <c r="P331" s="1">
        <v>45154</v>
      </c>
      <c r="Q331" s="1">
        <v>45145</v>
      </c>
      <c r="R331" s="1">
        <v>45453</v>
      </c>
      <c r="S331" s="1">
        <v>45453</v>
      </c>
      <c r="T331" s="1">
        <v>45453</v>
      </c>
      <c r="U331" s="1">
        <v>45454</v>
      </c>
      <c r="V331" s="1">
        <v>45454</v>
      </c>
      <c r="W331" t="s">
        <v>561</v>
      </c>
      <c r="X331" t="s">
        <v>1141</v>
      </c>
      <c r="Y331">
        <v>11350</v>
      </c>
      <c r="Z331" t="s">
        <v>1142</v>
      </c>
      <c r="AA331">
        <v>2</v>
      </c>
      <c r="AB331" t="s">
        <v>1129</v>
      </c>
      <c r="AC331" t="s">
        <v>561</v>
      </c>
      <c r="AD331" t="s">
        <v>1130</v>
      </c>
      <c r="AE331" t="s">
        <v>1131</v>
      </c>
      <c r="AF331" t="s">
        <v>1137</v>
      </c>
      <c r="AG331" t="s">
        <v>1138</v>
      </c>
      <c r="AH331" t="s">
        <v>1139</v>
      </c>
    </row>
    <row r="332" spans="1:34">
      <c r="A332">
        <v>17270</v>
      </c>
      <c r="B332" t="s">
        <v>246</v>
      </c>
      <c r="C332" t="s">
        <v>269</v>
      </c>
      <c r="D332" t="s">
        <v>282</v>
      </c>
      <c r="E332" t="s">
        <v>283</v>
      </c>
      <c r="F332" t="s">
        <v>261</v>
      </c>
      <c r="G332" t="s">
        <v>1157</v>
      </c>
      <c r="H332" s="150">
        <v>1800</v>
      </c>
      <c r="I332" s="150">
        <v>1800</v>
      </c>
      <c r="J332" s="150">
        <v>1843.26</v>
      </c>
      <c r="K332">
        <v>0</v>
      </c>
      <c r="L332">
        <v>0</v>
      </c>
      <c r="M332" s="150">
        <v>0</v>
      </c>
      <c r="N332" s="150">
        <v>1843.26</v>
      </c>
      <c r="O332" s="150">
        <v>1843.26</v>
      </c>
      <c r="P332" s="1">
        <v>45148</v>
      </c>
      <c r="Q332" s="1">
        <v>45140</v>
      </c>
      <c r="R332" s="1">
        <v>45453</v>
      </c>
      <c r="S332" s="1">
        <v>45453</v>
      </c>
      <c r="T332" s="1">
        <v>45450</v>
      </c>
      <c r="U332" s="1">
        <v>45453</v>
      </c>
      <c r="V332" s="1">
        <v>45453</v>
      </c>
      <c r="W332" t="s">
        <v>561</v>
      </c>
      <c r="X332" t="s">
        <v>1141</v>
      </c>
      <c r="Y332">
        <v>11348</v>
      </c>
      <c r="Z332" t="s">
        <v>1142</v>
      </c>
      <c r="AA332">
        <v>2</v>
      </c>
      <c r="AB332" t="s">
        <v>1129</v>
      </c>
      <c r="AC332" t="s">
        <v>561</v>
      </c>
      <c r="AD332" t="s">
        <v>1130</v>
      </c>
      <c r="AE332" t="s">
        <v>1131</v>
      </c>
      <c r="AF332" t="s">
        <v>1137</v>
      </c>
      <c r="AG332" t="s">
        <v>1138</v>
      </c>
      <c r="AH332" t="s">
        <v>1139</v>
      </c>
    </row>
    <row r="333" spans="1:34">
      <c r="A333">
        <v>16277</v>
      </c>
      <c r="B333" t="s">
        <v>246</v>
      </c>
      <c r="C333" t="s">
        <v>247</v>
      </c>
      <c r="D333" t="s">
        <v>502</v>
      </c>
      <c r="E333" t="s">
        <v>503</v>
      </c>
      <c r="F333" t="s">
        <v>261</v>
      </c>
      <c r="G333" t="s">
        <v>1171</v>
      </c>
      <c r="H333" s="150">
        <v>3000</v>
      </c>
      <c r="I333" s="150">
        <v>3000</v>
      </c>
      <c r="J333" s="150">
        <v>3116.8</v>
      </c>
      <c r="K333">
        <v>0</v>
      </c>
      <c r="L333">
        <v>0</v>
      </c>
      <c r="M333" s="150">
        <v>0</v>
      </c>
      <c r="N333" s="150">
        <v>3116.8</v>
      </c>
      <c r="O333" s="150">
        <v>3116.8</v>
      </c>
      <c r="P333" s="1">
        <v>45077</v>
      </c>
      <c r="Q333" s="1">
        <v>45062</v>
      </c>
      <c r="R333" s="1">
        <v>45458</v>
      </c>
      <c r="S333" s="1">
        <v>45458</v>
      </c>
      <c r="T333" s="1">
        <v>45449</v>
      </c>
      <c r="U333" s="1">
        <v>45450</v>
      </c>
      <c r="V333" s="1">
        <v>45450</v>
      </c>
      <c r="W333" t="s">
        <v>561</v>
      </c>
      <c r="X333" t="s">
        <v>1141</v>
      </c>
      <c r="Y333">
        <v>11344</v>
      </c>
      <c r="Z333" t="s">
        <v>1142</v>
      </c>
      <c r="AA333">
        <v>2</v>
      </c>
      <c r="AB333" t="s">
        <v>1129</v>
      </c>
      <c r="AC333" t="s">
        <v>561</v>
      </c>
      <c r="AD333" t="s">
        <v>1130</v>
      </c>
      <c r="AE333" t="s">
        <v>1131</v>
      </c>
      <c r="AF333" t="s">
        <v>1137</v>
      </c>
      <c r="AG333" t="s">
        <v>1138</v>
      </c>
      <c r="AH333" t="s">
        <v>1139</v>
      </c>
    </row>
    <row r="334" spans="1:34">
      <c r="A334">
        <v>25010</v>
      </c>
      <c r="B334" t="s">
        <v>246</v>
      </c>
      <c r="C334" t="s">
        <v>247</v>
      </c>
      <c r="D334" t="s">
        <v>410</v>
      </c>
      <c r="E334" t="s">
        <v>411</v>
      </c>
      <c r="F334" t="s">
        <v>261</v>
      </c>
      <c r="G334" t="s">
        <v>1140</v>
      </c>
      <c r="H334" s="150">
        <v>5000</v>
      </c>
      <c r="I334" s="150">
        <v>5000</v>
      </c>
      <c r="J334" s="150">
        <v>5025.79</v>
      </c>
      <c r="K334">
        <v>0</v>
      </c>
      <c r="L334">
        <v>0</v>
      </c>
      <c r="M334" s="150">
        <v>0</v>
      </c>
      <c r="N334" s="150">
        <v>5025.79</v>
      </c>
      <c r="O334" s="150">
        <v>5025.79</v>
      </c>
      <c r="P334" s="1">
        <v>45435</v>
      </c>
      <c r="Q334" s="1">
        <v>45423</v>
      </c>
      <c r="R334" s="1">
        <v>45458</v>
      </c>
      <c r="S334" s="1">
        <v>45458</v>
      </c>
      <c r="T334" s="1">
        <v>45457</v>
      </c>
      <c r="U334" s="1">
        <v>45460</v>
      </c>
      <c r="V334" s="1">
        <v>45460</v>
      </c>
      <c r="W334" t="s">
        <v>561</v>
      </c>
      <c r="X334" t="s">
        <v>1141</v>
      </c>
      <c r="Y334">
        <v>11447</v>
      </c>
      <c r="Z334" t="s">
        <v>1142</v>
      </c>
      <c r="AA334">
        <v>2</v>
      </c>
      <c r="AB334" t="s">
        <v>1167</v>
      </c>
      <c r="AC334" t="s">
        <v>561</v>
      </c>
      <c r="AD334" t="s">
        <v>1130</v>
      </c>
      <c r="AE334" t="s">
        <v>1131</v>
      </c>
      <c r="AF334" t="s">
        <v>1137</v>
      </c>
      <c r="AG334" t="s">
        <v>1138</v>
      </c>
      <c r="AH334" t="s">
        <v>1139</v>
      </c>
    </row>
    <row r="335" spans="1:34">
      <c r="A335">
        <v>23244</v>
      </c>
      <c r="B335" t="s">
        <v>246</v>
      </c>
      <c r="C335" t="s">
        <v>247</v>
      </c>
      <c r="D335" t="s">
        <v>497</v>
      </c>
      <c r="E335" t="s">
        <v>498</v>
      </c>
      <c r="F335" t="s">
        <v>261</v>
      </c>
      <c r="G335" t="s">
        <v>1140</v>
      </c>
      <c r="H335" s="150">
        <v>4000</v>
      </c>
      <c r="I335" s="150">
        <v>4000</v>
      </c>
      <c r="J335" s="150">
        <v>4048.06</v>
      </c>
      <c r="K335">
        <v>0</v>
      </c>
      <c r="L335">
        <v>0</v>
      </c>
      <c r="M335" s="150">
        <v>0</v>
      </c>
      <c r="N335" s="150">
        <v>4048.06</v>
      </c>
      <c r="O335" s="150">
        <v>4048.06</v>
      </c>
      <c r="P335" s="1">
        <v>45345</v>
      </c>
      <c r="Q335" s="1">
        <v>45337</v>
      </c>
      <c r="R335" s="1">
        <v>45463</v>
      </c>
      <c r="S335" s="1">
        <v>45463</v>
      </c>
      <c r="T335" s="1">
        <v>45463</v>
      </c>
      <c r="U335" s="1">
        <v>45464</v>
      </c>
      <c r="V335" s="1">
        <v>45464</v>
      </c>
      <c r="W335" t="s">
        <v>561</v>
      </c>
      <c r="X335" t="s">
        <v>1141</v>
      </c>
      <c r="Y335">
        <v>11363</v>
      </c>
      <c r="Z335" t="s">
        <v>1142</v>
      </c>
      <c r="AA335">
        <v>2</v>
      </c>
      <c r="AB335" t="s">
        <v>1129</v>
      </c>
      <c r="AC335" t="s">
        <v>561</v>
      </c>
      <c r="AD335" t="s">
        <v>1130</v>
      </c>
      <c r="AE335" t="s">
        <v>1131</v>
      </c>
      <c r="AF335" t="s">
        <v>1137</v>
      </c>
      <c r="AG335" t="s">
        <v>1138</v>
      </c>
      <c r="AH335" t="s">
        <v>1139</v>
      </c>
    </row>
    <row r="336" spans="1:34">
      <c r="A336">
        <v>23630</v>
      </c>
      <c r="B336" t="s">
        <v>246</v>
      </c>
      <c r="C336" t="s">
        <v>269</v>
      </c>
      <c r="D336" t="s">
        <v>276</v>
      </c>
      <c r="E336" t="s">
        <v>277</v>
      </c>
      <c r="F336" t="s">
        <v>261</v>
      </c>
      <c r="G336" t="s">
        <v>1148</v>
      </c>
      <c r="H336" s="150">
        <v>29350</v>
      </c>
      <c r="I336" s="150">
        <v>29350</v>
      </c>
      <c r="J336" s="150">
        <v>29622.7</v>
      </c>
      <c r="K336">
        <v>0</v>
      </c>
      <c r="L336">
        <v>0</v>
      </c>
      <c r="M336" s="150">
        <v>0</v>
      </c>
      <c r="N336" s="150">
        <v>29622.7</v>
      </c>
      <c r="O336" s="150">
        <v>29622.7</v>
      </c>
      <c r="P336" s="1">
        <v>45371</v>
      </c>
      <c r="Q336" s="1">
        <v>45355</v>
      </c>
      <c r="R336" s="1">
        <v>45463</v>
      </c>
      <c r="S336" s="1">
        <v>45463</v>
      </c>
      <c r="T336" s="1">
        <v>45463</v>
      </c>
      <c r="U336" s="1">
        <v>45464</v>
      </c>
      <c r="V336" s="1">
        <v>45464</v>
      </c>
      <c r="W336" t="s">
        <v>561</v>
      </c>
      <c r="X336" t="s">
        <v>1141</v>
      </c>
      <c r="Y336">
        <v>11365</v>
      </c>
      <c r="Z336" t="s">
        <v>1142</v>
      </c>
      <c r="AA336">
        <v>2</v>
      </c>
      <c r="AB336" t="s">
        <v>1129</v>
      </c>
      <c r="AC336" t="s">
        <v>561</v>
      </c>
      <c r="AD336" t="s">
        <v>1130</v>
      </c>
      <c r="AE336" t="s">
        <v>1131</v>
      </c>
      <c r="AF336" t="s">
        <v>1137</v>
      </c>
      <c r="AG336" t="s">
        <v>1138</v>
      </c>
      <c r="AH336" t="s">
        <v>1139</v>
      </c>
    </row>
    <row r="337" spans="1:35">
      <c r="A337">
        <v>18139</v>
      </c>
      <c r="B337" t="s">
        <v>246</v>
      </c>
      <c r="C337" t="s">
        <v>247</v>
      </c>
      <c r="D337" t="s">
        <v>461</v>
      </c>
      <c r="E337" t="s">
        <v>462</v>
      </c>
      <c r="F337" t="s">
        <v>261</v>
      </c>
      <c r="G337" t="s">
        <v>1155</v>
      </c>
      <c r="H337" s="150">
        <v>3000</v>
      </c>
      <c r="I337" s="150">
        <v>3000</v>
      </c>
      <c r="J337" s="150">
        <v>3069</v>
      </c>
      <c r="K337">
        <v>0</v>
      </c>
      <c r="L337">
        <v>0</v>
      </c>
      <c r="M337" s="150">
        <v>0</v>
      </c>
      <c r="N337" s="150">
        <v>3069</v>
      </c>
      <c r="O337" s="150">
        <v>3069</v>
      </c>
      <c r="P337" s="1">
        <v>45190</v>
      </c>
      <c r="Q337" s="1">
        <v>45172</v>
      </c>
      <c r="R337" s="1">
        <v>45463</v>
      </c>
      <c r="S337" s="1">
        <v>45463</v>
      </c>
      <c r="T337" s="1">
        <v>45463</v>
      </c>
      <c r="U337" s="1">
        <v>45464</v>
      </c>
      <c r="V337" s="1">
        <v>45464</v>
      </c>
      <c r="W337" t="s">
        <v>561</v>
      </c>
      <c r="X337" t="s">
        <v>1141</v>
      </c>
      <c r="Y337">
        <v>11353</v>
      </c>
      <c r="Z337" t="s">
        <v>1142</v>
      </c>
      <c r="AA337">
        <v>2</v>
      </c>
      <c r="AB337" t="s">
        <v>1129</v>
      </c>
      <c r="AC337" t="s">
        <v>561</v>
      </c>
      <c r="AD337" t="s">
        <v>1130</v>
      </c>
      <c r="AE337" t="s">
        <v>1131</v>
      </c>
      <c r="AF337" t="s">
        <v>1137</v>
      </c>
      <c r="AG337" t="s">
        <v>1138</v>
      </c>
      <c r="AH337" t="s">
        <v>1139</v>
      </c>
    </row>
    <row r="338" spans="1:35">
      <c r="A338">
        <v>18152</v>
      </c>
      <c r="B338" t="s">
        <v>246</v>
      </c>
      <c r="C338" t="s">
        <v>247</v>
      </c>
      <c r="D338" t="s">
        <v>382</v>
      </c>
      <c r="E338" t="s">
        <v>383</v>
      </c>
      <c r="F338" t="s">
        <v>261</v>
      </c>
      <c r="G338" t="s">
        <v>1149</v>
      </c>
      <c r="H338" s="150">
        <v>5200</v>
      </c>
      <c r="I338" s="150">
        <v>5200</v>
      </c>
      <c r="J338" s="150">
        <v>5319.6</v>
      </c>
      <c r="K338">
        <v>0</v>
      </c>
      <c r="L338">
        <v>0</v>
      </c>
      <c r="M338" s="150">
        <v>0</v>
      </c>
      <c r="N338" s="150">
        <v>5319.6</v>
      </c>
      <c r="O338" s="150">
        <v>5319.6</v>
      </c>
      <c r="P338" s="1">
        <v>45191</v>
      </c>
      <c r="Q338" s="1">
        <v>45186</v>
      </c>
      <c r="R338" s="1">
        <v>45463</v>
      </c>
      <c r="S338" s="1">
        <v>45463</v>
      </c>
      <c r="T338" s="1">
        <v>45463</v>
      </c>
      <c r="U338" s="1">
        <v>45464</v>
      </c>
      <c r="V338" s="1">
        <v>45464</v>
      </c>
      <c r="W338" t="s">
        <v>561</v>
      </c>
      <c r="X338" t="s">
        <v>1141</v>
      </c>
      <c r="Y338">
        <v>11354</v>
      </c>
      <c r="Z338" t="s">
        <v>1142</v>
      </c>
      <c r="AA338">
        <v>2</v>
      </c>
      <c r="AB338" t="s">
        <v>1129</v>
      </c>
      <c r="AC338" t="s">
        <v>561</v>
      </c>
      <c r="AD338" t="s">
        <v>1130</v>
      </c>
      <c r="AE338" t="s">
        <v>1131</v>
      </c>
      <c r="AF338" t="s">
        <v>1137</v>
      </c>
      <c r="AG338" t="s">
        <v>1138</v>
      </c>
      <c r="AH338" t="s">
        <v>1139</v>
      </c>
    </row>
    <row r="339" spans="1:35">
      <c r="A339">
        <v>19522</v>
      </c>
      <c r="B339" t="s">
        <v>246</v>
      </c>
      <c r="C339" t="s">
        <v>269</v>
      </c>
      <c r="D339" t="s">
        <v>308</v>
      </c>
      <c r="E339" t="s">
        <v>309</v>
      </c>
      <c r="F339" t="s">
        <v>261</v>
      </c>
      <c r="G339" t="s">
        <v>1157</v>
      </c>
      <c r="H339" s="150">
        <v>3000</v>
      </c>
      <c r="I339" s="150">
        <v>3000</v>
      </c>
      <c r="J339" s="150">
        <v>3063.92</v>
      </c>
      <c r="K339">
        <v>0</v>
      </c>
      <c r="L339">
        <v>0</v>
      </c>
      <c r="M339" s="150">
        <v>0</v>
      </c>
      <c r="N339" s="150">
        <v>3063.92</v>
      </c>
      <c r="O339" s="150">
        <v>3063.92</v>
      </c>
      <c r="P339" s="1">
        <v>45229</v>
      </c>
      <c r="Q339" s="1">
        <v>45220</v>
      </c>
      <c r="R339" s="1">
        <v>45463</v>
      </c>
      <c r="S339" s="1">
        <v>45463</v>
      </c>
      <c r="T339" s="1">
        <v>45463</v>
      </c>
      <c r="U339" s="1">
        <v>45464</v>
      </c>
      <c r="V339" s="1">
        <v>45464</v>
      </c>
      <c r="W339" t="s">
        <v>561</v>
      </c>
      <c r="X339" t="s">
        <v>1141</v>
      </c>
      <c r="Y339">
        <v>11358</v>
      </c>
      <c r="Z339" t="s">
        <v>1142</v>
      </c>
      <c r="AA339">
        <v>2</v>
      </c>
      <c r="AB339" t="s">
        <v>1129</v>
      </c>
      <c r="AC339" t="s">
        <v>561</v>
      </c>
      <c r="AD339" t="s">
        <v>1130</v>
      </c>
      <c r="AE339" t="s">
        <v>1131</v>
      </c>
      <c r="AF339" t="s">
        <v>1137</v>
      </c>
      <c r="AG339" t="s">
        <v>1138</v>
      </c>
      <c r="AH339" t="s">
        <v>1139</v>
      </c>
    </row>
    <row r="340" spans="1:35">
      <c r="A340">
        <v>19451</v>
      </c>
      <c r="B340" t="s">
        <v>246</v>
      </c>
      <c r="C340" t="s">
        <v>269</v>
      </c>
      <c r="D340" t="s">
        <v>288</v>
      </c>
      <c r="E340" t="s">
        <v>289</v>
      </c>
      <c r="F340" t="s">
        <v>261</v>
      </c>
      <c r="G340" t="s">
        <v>1152</v>
      </c>
      <c r="H340" s="150">
        <v>500</v>
      </c>
      <c r="I340" s="150">
        <v>500</v>
      </c>
      <c r="J340" s="150">
        <v>510.65</v>
      </c>
      <c r="K340">
        <v>0</v>
      </c>
      <c r="L340">
        <v>0</v>
      </c>
      <c r="M340" s="150">
        <v>0</v>
      </c>
      <c r="N340" s="150">
        <v>510.65</v>
      </c>
      <c r="O340" s="150">
        <v>510.65</v>
      </c>
      <c r="P340" s="1">
        <v>45218</v>
      </c>
      <c r="Q340" s="1">
        <v>45211</v>
      </c>
      <c r="R340" s="1">
        <v>45463</v>
      </c>
      <c r="S340" s="1">
        <v>45463</v>
      </c>
      <c r="T340" s="1">
        <v>45463</v>
      </c>
      <c r="U340" s="1">
        <v>45464</v>
      </c>
      <c r="V340" s="1">
        <v>45464</v>
      </c>
      <c r="W340" t="s">
        <v>561</v>
      </c>
      <c r="X340" t="s">
        <v>1141</v>
      </c>
      <c r="Y340">
        <v>11357</v>
      </c>
      <c r="Z340" t="s">
        <v>1142</v>
      </c>
      <c r="AA340">
        <v>2</v>
      </c>
      <c r="AB340" t="s">
        <v>1129</v>
      </c>
      <c r="AC340" t="s">
        <v>561</v>
      </c>
      <c r="AD340" t="s">
        <v>1130</v>
      </c>
      <c r="AE340" t="s">
        <v>1131</v>
      </c>
      <c r="AF340" t="s">
        <v>1137</v>
      </c>
      <c r="AG340" t="s">
        <v>1138</v>
      </c>
      <c r="AH340" t="s">
        <v>1139</v>
      </c>
    </row>
    <row r="341" spans="1:35">
      <c r="A341">
        <v>19278</v>
      </c>
      <c r="B341" t="s">
        <v>246</v>
      </c>
      <c r="C341" t="s">
        <v>247</v>
      </c>
      <c r="D341" t="s">
        <v>368</v>
      </c>
      <c r="E341" t="s">
        <v>369</v>
      </c>
      <c r="F341" t="s">
        <v>261</v>
      </c>
      <c r="G341" t="s">
        <v>1155</v>
      </c>
      <c r="H341" s="150">
        <v>4900</v>
      </c>
      <c r="I341" s="150">
        <v>4900</v>
      </c>
      <c r="J341" s="150">
        <v>5012.7</v>
      </c>
      <c r="K341">
        <v>0</v>
      </c>
      <c r="L341">
        <v>0</v>
      </c>
      <c r="M341" s="150">
        <v>0</v>
      </c>
      <c r="N341" s="150">
        <v>5012.7</v>
      </c>
      <c r="O341" s="150">
        <v>5012.7</v>
      </c>
      <c r="P341" s="1">
        <v>45197</v>
      </c>
      <c r="Q341" s="1">
        <v>45188</v>
      </c>
      <c r="R341" s="1">
        <v>45468</v>
      </c>
      <c r="S341" s="1">
        <v>45468</v>
      </c>
      <c r="T341" s="1">
        <v>45468</v>
      </c>
      <c r="U341" s="1">
        <v>45469</v>
      </c>
      <c r="V341" s="1">
        <v>45469</v>
      </c>
      <c r="W341" t="s">
        <v>561</v>
      </c>
      <c r="X341" t="s">
        <v>1141</v>
      </c>
      <c r="Y341">
        <v>11355</v>
      </c>
      <c r="Z341" t="s">
        <v>1142</v>
      </c>
      <c r="AA341">
        <v>2</v>
      </c>
      <c r="AB341" t="s">
        <v>1129</v>
      </c>
      <c r="AC341" t="s">
        <v>561</v>
      </c>
      <c r="AD341" t="s">
        <v>1130</v>
      </c>
      <c r="AE341" t="s">
        <v>1131</v>
      </c>
      <c r="AF341" t="s">
        <v>1137</v>
      </c>
      <c r="AG341" t="s">
        <v>1138</v>
      </c>
      <c r="AH341" t="s">
        <v>1139</v>
      </c>
    </row>
    <row r="342" spans="1:35">
      <c r="A342">
        <v>22828</v>
      </c>
      <c r="B342" t="s">
        <v>246</v>
      </c>
      <c r="C342" t="s">
        <v>247</v>
      </c>
      <c r="D342" t="s">
        <v>480</v>
      </c>
      <c r="E342" t="s">
        <v>481</v>
      </c>
      <c r="F342" t="s">
        <v>261</v>
      </c>
      <c r="G342" t="s">
        <v>1145</v>
      </c>
      <c r="H342" s="150">
        <v>7000</v>
      </c>
      <c r="I342" s="150">
        <v>7000</v>
      </c>
      <c r="J342" s="150">
        <v>7105.83</v>
      </c>
      <c r="K342">
        <v>0</v>
      </c>
      <c r="L342">
        <v>0</v>
      </c>
      <c r="M342" s="150">
        <v>0</v>
      </c>
      <c r="N342" s="150">
        <v>7105.83</v>
      </c>
      <c r="O342" s="150">
        <v>7105.83</v>
      </c>
      <c r="P342" s="1">
        <v>45323</v>
      </c>
      <c r="Q342" s="1">
        <v>45314</v>
      </c>
      <c r="R342" s="1">
        <v>45468</v>
      </c>
      <c r="S342" s="1">
        <v>45468</v>
      </c>
      <c r="T342" s="1">
        <v>45460</v>
      </c>
      <c r="U342" s="1">
        <v>45461</v>
      </c>
      <c r="V342" s="1">
        <v>45461</v>
      </c>
      <c r="W342" t="s">
        <v>561</v>
      </c>
      <c r="X342" t="s">
        <v>1141</v>
      </c>
      <c r="Y342">
        <v>11362</v>
      </c>
      <c r="Z342" t="s">
        <v>1142</v>
      </c>
      <c r="AA342">
        <v>2</v>
      </c>
      <c r="AB342" t="s">
        <v>1129</v>
      </c>
      <c r="AC342" t="s">
        <v>561</v>
      </c>
      <c r="AD342" t="s">
        <v>1130</v>
      </c>
      <c r="AE342" t="s">
        <v>1131</v>
      </c>
      <c r="AF342" t="s">
        <v>1137</v>
      </c>
      <c r="AG342" t="s">
        <v>1138</v>
      </c>
      <c r="AH342" t="s">
        <v>1139</v>
      </c>
    </row>
    <row r="343" spans="1:35">
      <c r="A343">
        <v>21866</v>
      </c>
      <c r="B343" t="s">
        <v>246</v>
      </c>
      <c r="C343" t="s">
        <v>247</v>
      </c>
      <c r="D343" t="s">
        <v>513</v>
      </c>
      <c r="E343" t="s">
        <v>514</v>
      </c>
      <c r="F343" t="s">
        <v>261</v>
      </c>
      <c r="G343" t="s">
        <v>1145</v>
      </c>
      <c r="H343" s="150">
        <v>5500</v>
      </c>
      <c r="I343" s="150">
        <v>5500</v>
      </c>
      <c r="J343" s="150">
        <v>5598.02</v>
      </c>
      <c r="K343">
        <v>0</v>
      </c>
      <c r="L343">
        <v>0</v>
      </c>
      <c r="M343" s="150">
        <v>0</v>
      </c>
      <c r="N343" s="150">
        <v>5598.02</v>
      </c>
      <c r="O343" s="150">
        <v>5598.02</v>
      </c>
      <c r="P343" s="1">
        <v>45259</v>
      </c>
      <c r="Q343" s="1">
        <v>45240</v>
      </c>
      <c r="R343" s="1">
        <v>45468</v>
      </c>
      <c r="S343" s="1">
        <v>45468</v>
      </c>
      <c r="T343" s="1">
        <v>45468</v>
      </c>
      <c r="U343" s="1">
        <v>45469</v>
      </c>
      <c r="V343" s="1">
        <v>45469</v>
      </c>
      <c r="W343" t="s">
        <v>561</v>
      </c>
      <c r="X343" t="s">
        <v>1141</v>
      </c>
      <c r="Y343">
        <v>11360</v>
      </c>
      <c r="Z343" t="s">
        <v>1142</v>
      </c>
      <c r="AA343">
        <v>2</v>
      </c>
      <c r="AB343" t="s">
        <v>1129</v>
      </c>
      <c r="AC343" t="s">
        <v>561</v>
      </c>
      <c r="AD343" t="s">
        <v>1130</v>
      </c>
      <c r="AE343" t="s">
        <v>1131</v>
      </c>
      <c r="AF343" t="s">
        <v>1137</v>
      </c>
      <c r="AG343" t="s">
        <v>1138</v>
      </c>
      <c r="AH343" t="s">
        <v>1139</v>
      </c>
    </row>
    <row r="344" spans="1:35">
      <c r="A344">
        <v>25374</v>
      </c>
      <c r="B344" t="s">
        <v>246</v>
      </c>
      <c r="C344" t="s">
        <v>247</v>
      </c>
      <c r="D344" t="s">
        <v>505</v>
      </c>
      <c r="E344" t="s">
        <v>506</v>
      </c>
      <c r="F344" t="s">
        <v>261</v>
      </c>
      <c r="G344" t="s">
        <v>1135</v>
      </c>
      <c r="H344" s="150">
        <v>216682</v>
      </c>
      <c r="I344" s="150">
        <v>216682</v>
      </c>
      <c r="J344" s="150">
        <v>216682</v>
      </c>
      <c r="K344">
        <v>0</v>
      </c>
      <c r="L344">
        <v>0</v>
      </c>
      <c r="M344" s="150">
        <v>0</v>
      </c>
      <c r="N344" s="150">
        <v>216682</v>
      </c>
      <c r="O344" s="150">
        <v>216682</v>
      </c>
      <c r="P344" s="1">
        <v>45470</v>
      </c>
      <c r="Q344" s="1">
        <v>45461</v>
      </c>
      <c r="R344" s="1">
        <v>45468</v>
      </c>
      <c r="S344" s="1">
        <v>45468</v>
      </c>
      <c r="T344" s="1">
        <v>45469</v>
      </c>
      <c r="U344" s="1">
        <v>45469</v>
      </c>
      <c r="V344" s="1">
        <v>45471</v>
      </c>
      <c r="W344" t="s">
        <v>561</v>
      </c>
      <c r="X344" t="s">
        <v>1170</v>
      </c>
      <c r="Z344" t="s">
        <v>1128</v>
      </c>
      <c r="AA344">
        <v>2</v>
      </c>
      <c r="AB344" t="s">
        <v>1167</v>
      </c>
      <c r="AC344" t="s">
        <v>561</v>
      </c>
      <c r="AD344" t="s">
        <v>1130</v>
      </c>
      <c r="AE344" t="s">
        <v>1131</v>
      </c>
      <c r="AF344" t="s">
        <v>1137</v>
      </c>
      <c r="AG344" t="s">
        <v>1138</v>
      </c>
      <c r="AH344" t="s">
        <v>1139</v>
      </c>
      <c r="AI344" t="s">
        <v>252</v>
      </c>
    </row>
    <row r="345" spans="1:35">
      <c r="A345">
        <v>25286</v>
      </c>
      <c r="B345" t="s">
        <v>246</v>
      </c>
      <c r="C345" t="s">
        <v>247</v>
      </c>
      <c r="D345" t="s">
        <v>449</v>
      </c>
      <c r="E345" t="s">
        <v>450</v>
      </c>
      <c r="F345" t="s">
        <v>261</v>
      </c>
      <c r="G345" t="s">
        <v>1140</v>
      </c>
      <c r="H345" s="150">
        <v>4535.8500000000004</v>
      </c>
      <c r="I345" s="150">
        <v>4535.8500000000004</v>
      </c>
      <c r="J345" s="150">
        <v>4535.8500000000004</v>
      </c>
      <c r="K345">
        <v>0</v>
      </c>
      <c r="L345">
        <v>0</v>
      </c>
      <c r="M345" s="150">
        <v>0</v>
      </c>
      <c r="N345" s="150">
        <v>4535.8500000000004</v>
      </c>
      <c r="O345" s="150">
        <v>4535.8500000000004</v>
      </c>
      <c r="P345" s="1">
        <v>45455</v>
      </c>
      <c r="Q345" s="1">
        <v>45455</v>
      </c>
      <c r="R345" s="1">
        <v>45473</v>
      </c>
      <c r="S345" s="1">
        <v>45473</v>
      </c>
      <c r="T345" s="1">
        <v>45474</v>
      </c>
      <c r="U345" s="1">
        <v>45475</v>
      </c>
      <c r="V345" s="1">
        <v>45475</v>
      </c>
      <c r="W345" t="s">
        <v>561</v>
      </c>
      <c r="X345" t="s">
        <v>1141</v>
      </c>
      <c r="Y345">
        <v>11533</v>
      </c>
      <c r="Z345" t="s">
        <v>1142</v>
      </c>
      <c r="AA345">
        <v>2</v>
      </c>
      <c r="AB345" t="s">
        <v>1167</v>
      </c>
      <c r="AC345" t="s">
        <v>561</v>
      </c>
      <c r="AD345" t="s">
        <v>1130</v>
      </c>
      <c r="AE345" t="s">
        <v>1131</v>
      </c>
      <c r="AF345" t="s">
        <v>1137</v>
      </c>
      <c r="AG345" t="s">
        <v>1138</v>
      </c>
      <c r="AH345" t="s">
        <v>1139</v>
      </c>
    </row>
    <row r="346" spans="1:35">
      <c r="A346">
        <v>25351</v>
      </c>
      <c r="B346" t="s">
        <v>246</v>
      </c>
      <c r="C346" t="s">
        <v>269</v>
      </c>
      <c r="D346" t="s">
        <v>304</v>
      </c>
      <c r="E346" t="s">
        <v>305</v>
      </c>
      <c r="F346" t="s">
        <v>261</v>
      </c>
      <c r="G346" t="s">
        <v>1135</v>
      </c>
      <c r="H346" s="150">
        <v>25750.45</v>
      </c>
      <c r="I346" s="150">
        <v>25750.45</v>
      </c>
      <c r="J346" s="150">
        <v>25750.45</v>
      </c>
      <c r="K346">
        <v>0</v>
      </c>
      <c r="L346">
        <v>0</v>
      </c>
      <c r="M346" s="150">
        <v>0</v>
      </c>
      <c r="N346" s="150">
        <v>25750.45</v>
      </c>
      <c r="O346" s="150">
        <v>25750.45</v>
      </c>
      <c r="P346" s="1">
        <v>45474</v>
      </c>
      <c r="Q346" s="1">
        <v>45460</v>
      </c>
      <c r="R346" s="1">
        <v>45473</v>
      </c>
      <c r="S346" s="1">
        <v>45473</v>
      </c>
      <c r="T346" s="1">
        <v>45471</v>
      </c>
      <c r="U346" s="1">
        <v>45471</v>
      </c>
      <c r="V346" s="1">
        <v>45475</v>
      </c>
      <c r="W346" t="s">
        <v>561</v>
      </c>
      <c r="X346" t="s">
        <v>1170</v>
      </c>
      <c r="Z346" t="s">
        <v>1128</v>
      </c>
      <c r="AA346">
        <v>2</v>
      </c>
      <c r="AB346" t="s">
        <v>1167</v>
      </c>
      <c r="AC346" t="s">
        <v>561</v>
      </c>
      <c r="AD346" t="s">
        <v>1130</v>
      </c>
      <c r="AE346" t="s">
        <v>1131</v>
      </c>
      <c r="AF346" t="s">
        <v>1137</v>
      </c>
      <c r="AG346" t="s">
        <v>1138</v>
      </c>
      <c r="AH346" t="s">
        <v>1139</v>
      </c>
      <c r="AI346" t="s">
        <v>252</v>
      </c>
    </row>
    <row r="347" spans="1:35">
      <c r="A347">
        <v>25230</v>
      </c>
      <c r="B347" t="s">
        <v>246</v>
      </c>
      <c r="C347" t="s">
        <v>269</v>
      </c>
      <c r="D347" t="s">
        <v>324</v>
      </c>
      <c r="E347" t="s">
        <v>325</v>
      </c>
      <c r="F347" t="s">
        <v>261</v>
      </c>
      <c r="G347" t="s">
        <v>1135</v>
      </c>
      <c r="H347" s="150">
        <v>32150</v>
      </c>
      <c r="I347" s="150">
        <v>32150</v>
      </c>
      <c r="J347" s="150">
        <v>32150</v>
      </c>
      <c r="K347">
        <v>0</v>
      </c>
      <c r="L347">
        <v>0</v>
      </c>
      <c r="M347" s="150">
        <v>0</v>
      </c>
      <c r="N347" s="150">
        <v>32150</v>
      </c>
      <c r="O347" s="150">
        <v>32150</v>
      </c>
      <c r="P347" s="1">
        <v>45476</v>
      </c>
      <c r="Q347" s="1">
        <v>45450</v>
      </c>
      <c r="R347" s="1">
        <v>45473</v>
      </c>
      <c r="S347" s="1">
        <v>45473</v>
      </c>
      <c r="T347" s="1">
        <v>45474</v>
      </c>
      <c r="U347" s="1">
        <v>45474</v>
      </c>
      <c r="V347" s="1">
        <v>45477</v>
      </c>
      <c r="W347" t="s">
        <v>561</v>
      </c>
      <c r="X347" t="s">
        <v>1170</v>
      </c>
      <c r="Z347" t="s">
        <v>1128</v>
      </c>
      <c r="AA347">
        <v>2</v>
      </c>
      <c r="AB347" t="s">
        <v>1167</v>
      </c>
      <c r="AC347" t="s">
        <v>561</v>
      </c>
      <c r="AD347" t="s">
        <v>1130</v>
      </c>
      <c r="AE347" t="s">
        <v>1131</v>
      </c>
      <c r="AF347" t="s">
        <v>1137</v>
      </c>
      <c r="AG347" t="s">
        <v>1138</v>
      </c>
      <c r="AH347" t="s">
        <v>1139</v>
      </c>
      <c r="AI347" t="s">
        <v>252</v>
      </c>
    </row>
    <row r="348" spans="1:35">
      <c r="A348">
        <v>24467</v>
      </c>
      <c r="B348" t="s">
        <v>246</v>
      </c>
      <c r="C348" t="s">
        <v>247</v>
      </c>
      <c r="D348" t="s">
        <v>449</v>
      </c>
      <c r="E348" t="s">
        <v>450</v>
      </c>
      <c r="F348" t="s">
        <v>261</v>
      </c>
      <c r="G348" t="s">
        <v>1145</v>
      </c>
      <c r="H348" s="150">
        <v>4500</v>
      </c>
      <c r="I348" s="150">
        <v>4500</v>
      </c>
      <c r="J348" s="150">
        <v>4535.8500000000004</v>
      </c>
      <c r="K348">
        <v>0</v>
      </c>
      <c r="L348">
        <v>0</v>
      </c>
      <c r="M348" s="150">
        <v>0</v>
      </c>
      <c r="N348" s="150">
        <v>4535.8500000000004</v>
      </c>
      <c r="O348" s="150">
        <v>4535.8500000000004</v>
      </c>
      <c r="P348" s="1">
        <v>45400</v>
      </c>
      <c r="Q348" s="1">
        <v>45397</v>
      </c>
      <c r="R348" s="1">
        <v>45473</v>
      </c>
      <c r="S348" s="1">
        <v>45473</v>
      </c>
      <c r="T348" s="1">
        <v>45441</v>
      </c>
      <c r="U348" s="1">
        <v>45443</v>
      </c>
      <c r="V348" s="1">
        <v>45443</v>
      </c>
      <c r="W348" t="s">
        <v>561</v>
      </c>
      <c r="X348" t="s">
        <v>1141</v>
      </c>
      <c r="Y348">
        <v>11371</v>
      </c>
      <c r="Z348" t="s">
        <v>1142</v>
      </c>
      <c r="AA348">
        <v>2</v>
      </c>
      <c r="AB348" t="s">
        <v>1167</v>
      </c>
      <c r="AC348" t="s">
        <v>561</v>
      </c>
      <c r="AD348" t="s">
        <v>1130</v>
      </c>
      <c r="AE348" t="s">
        <v>1131</v>
      </c>
      <c r="AF348" t="s">
        <v>1137</v>
      </c>
      <c r="AG348" t="s">
        <v>1138</v>
      </c>
      <c r="AH348" t="s">
        <v>1139</v>
      </c>
    </row>
    <row r="349" spans="1:35">
      <c r="A349">
        <v>24705</v>
      </c>
      <c r="B349" t="s">
        <v>246</v>
      </c>
      <c r="C349" t="s">
        <v>247</v>
      </c>
      <c r="D349" t="s">
        <v>436</v>
      </c>
      <c r="E349" t="s">
        <v>437</v>
      </c>
      <c r="F349" t="s">
        <v>261</v>
      </c>
      <c r="G349" t="s">
        <v>1145</v>
      </c>
      <c r="H349" s="150">
        <v>1000</v>
      </c>
      <c r="I349" s="150">
        <v>1000</v>
      </c>
      <c r="J349" s="150">
        <v>1007.97</v>
      </c>
      <c r="K349">
        <v>0</v>
      </c>
      <c r="L349">
        <v>0</v>
      </c>
      <c r="M349" s="150">
        <v>0</v>
      </c>
      <c r="N349" s="150">
        <v>1007.97</v>
      </c>
      <c r="O349" s="150">
        <v>1007.97</v>
      </c>
      <c r="P349" s="1">
        <v>45408</v>
      </c>
      <c r="Q349" s="1">
        <v>45404</v>
      </c>
      <c r="R349" s="1">
        <v>45473</v>
      </c>
      <c r="S349" s="1">
        <v>45473</v>
      </c>
      <c r="T349" s="1">
        <v>45453</v>
      </c>
      <c r="U349" s="1">
        <v>45454</v>
      </c>
      <c r="V349" s="1">
        <v>45454</v>
      </c>
      <c r="W349" t="s">
        <v>561</v>
      </c>
      <c r="X349" t="s">
        <v>1141</v>
      </c>
      <c r="Y349">
        <v>11373</v>
      </c>
      <c r="Z349" t="s">
        <v>1142</v>
      </c>
      <c r="AA349">
        <v>2</v>
      </c>
      <c r="AB349" t="s">
        <v>1167</v>
      </c>
      <c r="AC349" t="s">
        <v>561</v>
      </c>
      <c r="AD349" t="s">
        <v>1130</v>
      </c>
      <c r="AE349" t="s">
        <v>1131</v>
      </c>
      <c r="AF349" t="s">
        <v>1137</v>
      </c>
      <c r="AG349" t="s">
        <v>1138</v>
      </c>
      <c r="AH349" t="s">
        <v>1139</v>
      </c>
    </row>
    <row r="350" spans="1:35">
      <c r="A350">
        <v>24760</v>
      </c>
      <c r="B350" t="s">
        <v>246</v>
      </c>
      <c r="C350" t="s">
        <v>247</v>
      </c>
      <c r="D350" t="s">
        <v>418</v>
      </c>
      <c r="E350" t="s">
        <v>419</v>
      </c>
      <c r="F350" t="s">
        <v>261</v>
      </c>
      <c r="G350" t="s">
        <v>1145</v>
      </c>
      <c r="H350" s="150">
        <v>6000</v>
      </c>
      <c r="I350" s="150">
        <v>6000</v>
      </c>
      <c r="J350" s="150">
        <v>6047.79</v>
      </c>
      <c r="K350">
        <v>0</v>
      </c>
      <c r="L350">
        <v>0</v>
      </c>
      <c r="M350" s="150">
        <v>0</v>
      </c>
      <c r="N350" s="150">
        <v>6047.79</v>
      </c>
      <c r="O350" s="150">
        <v>6047.79</v>
      </c>
      <c r="P350" s="1">
        <v>45412</v>
      </c>
      <c r="Q350" s="1">
        <v>45407</v>
      </c>
      <c r="R350" s="1">
        <v>45473</v>
      </c>
      <c r="S350" s="1">
        <v>45473</v>
      </c>
      <c r="T350" s="1">
        <v>45474</v>
      </c>
      <c r="U350" s="1">
        <v>45475</v>
      </c>
      <c r="V350" s="1">
        <v>45475</v>
      </c>
      <c r="W350" t="s">
        <v>561</v>
      </c>
      <c r="X350" t="s">
        <v>1141</v>
      </c>
      <c r="Y350">
        <v>11374</v>
      </c>
      <c r="Z350" t="s">
        <v>1142</v>
      </c>
      <c r="AA350">
        <v>2</v>
      </c>
      <c r="AB350" t="s">
        <v>1167</v>
      </c>
      <c r="AC350" t="s">
        <v>561</v>
      </c>
      <c r="AD350" t="s">
        <v>1130</v>
      </c>
      <c r="AE350" t="s">
        <v>1131</v>
      </c>
      <c r="AF350" t="s">
        <v>1137</v>
      </c>
      <c r="AG350" t="s">
        <v>1138</v>
      </c>
      <c r="AH350" t="s">
        <v>1139</v>
      </c>
    </row>
    <row r="351" spans="1:35">
      <c r="A351">
        <v>23280</v>
      </c>
      <c r="B351" t="s">
        <v>246</v>
      </c>
      <c r="C351" t="s">
        <v>269</v>
      </c>
      <c r="D351" t="s">
        <v>339</v>
      </c>
      <c r="E351" t="s">
        <v>340</v>
      </c>
      <c r="F351" t="s">
        <v>261</v>
      </c>
      <c r="G351" t="s">
        <v>1140</v>
      </c>
      <c r="H351" s="150">
        <v>2300</v>
      </c>
      <c r="I351" s="150">
        <v>2300</v>
      </c>
      <c r="J351" s="150">
        <v>2327.64</v>
      </c>
      <c r="K351">
        <v>0</v>
      </c>
      <c r="L351">
        <v>0</v>
      </c>
      <c r="M351" s="150">
        <v>0</v>
      </c>
      <c r="N351" s="150">
        <v>2327.64</v>
      </c>
      <c r="O351" s="150">
        <v>2327.64</v>
      </c>
      <c r="P351" s="1">
        <v>45345</v>
      </c>
      <c r="Q351" s="1">
        <v>45331</v>
      </c>
      <c r="R351" s="1">
        <v>45473</v>
      </c>
      <c r="S351" s="1">
        <v>45473</v>
      </c>
      <c r="T351" s="1">
        <v>45474</v>
      </c>
      <c r="U351" s="1">
        <v>45475</v>
      </c>
      <c r="V351" s="1">
        <v>45475</v>
      </c>
      <c r="W351" t="s">
        <v>561</v>
      </c>
      <c r="X351" t="s">
        <v>1141</v>
      </c>
      <c r="Y351">
        <v>11364</v>
      </c>
      <c r="Z351" t="s">
        <v>1142</v>
      </c>
      <c r="AA351">
        <v>2</v>
      </c>
      <c r="AB351" t="s">
        <v>1129</v>
      </c>
      <c r="AC351" t="s">
        <v>561</v>
      </c>
      <c r="AD351" t="s">
        <v>1130</v>
      </c>
      <c r="AE351" t="s">
        <v>1131</v>
      </c>
      <c r="AF351" t="s">
        <v>1137</v>
      </c>
      <c r="AG351" t="s">
        <v>1138</v>
      </c>
      <c r="AH351" t="s">
        <v>1139</v>
      </c>
    </row>
    <row r="352" spans="1:35">
      <c r="A352">
        <v>23819</v>
      </c>
      <c r="B352" t="s">
        <v>246</v>
      </c>
      <c r="C352" t="s">
        <v>247</v>
      </c>
      <c r="D352" t="s">
        <v>476</v>
      </c>
      <c r="E352" t="s">
        <v>477</v>
      </c>
      <c r="F352" t="s">
        <v>261</v>
      </c>
      <c r="G352" t="s">
        <v>1140</v>
      </c>
      <c r="H352" s="150">
        <v>2500</v>
      </c>
      <c r="I352" s="150">
        <v>2500</v>
      </c>
      <c r="J352" s="150">
        <v>2523.23</v>
      </c>
      <c r="K352">
        <v>0</v>
      </c>
      <c r="L352">
        <v>0</v>
      </c>
      <c r="M352" s="150">
        <v>0</v>
      </c>
      <c r="N352" s="150">
        <v>2523.23</v>
      </c>
      <c r="O352" s="150">
        <v>2523.23</v>
      </c>
      <c r="P352" s="1">
        <v>45377</v>
      </c>
      <c r="Q352" s="1">
        <v>45371</v>
      </c>
      <c r="R352" s="1">
        <v>45473</v>
      </c>
      <c r="S352" s="1">
        <v>45473</v>
      </c>
      <c r="T352" s="1">
        <v>45462</v>
      </c>
      <c r="U352" s="1">
        <v>45463</v>
      </c>
      <c r="V352" s="1">
        <v>45463</v>
      </c>
      <c r="W352" t="s">
        <v>561</v>
      </c>
      <c r="X352" t="s">
        <v>1141</v>
      </c>
      <c r="Y352">
        <v>11366</v>
      </c>
      <c r="Z352" t="s">
        <v>1142</v>
      </c>
      <c r="AA352">
        <v>2</v>
      </c>
      <c r="AB352" t="s">
        <v>1129</v>
      </c>
      <c r="AC352" t="s">
        <v>561</v>
      </c>
      <c r="AD352" t="s">
        <v>1130</v>
      </c>
      <c r="AE352" t="s">
        <v>1131</v>
      </c>
      <c r="AF352" t="s">
        <v>1137</v>
      </c>
      <c r="AG352" t="s">
        <v>1138</v>
      </c>
      <c r="AH352" t="s">
        <v>1139</v>
      </c>
    </row>
    <row r="353" spans="1:35">
      <c r="A353">
        <v>24064</v>
      </c>
      <c r="B353" t="s">
        <v>246</v>
      </c>
      <c r="C353" t="s">
        <v>247</v>
      </c>
      <c r="D353" t="s">
        <v>464</v>
      </c>
      <c r="E353" t="s">
        <v>465</v>
      </c>
      <c r="F353" t="s">
        <v>261</v>
      </c>
      <c r="G353" t="s">
        <v>1143</v>
      </c>
      <c r="H353" s="150">
        <v>25000</v>
      </c>
      <c r="I353" s="150">
        <v>25000</v>
      </c>
      <c r="J353" s="150">
        <v>25232.28</v>
      </c>
      <c r="K353">
        <v>0</v>
      </c>
      <c r="L353">
        <v>0</v>
      </c>
      <c r="M353" s="150">
        <v>0</v>
      </c>
      <c r="N353" s="150">
        <v>25232.28</v>
      </c>
      <c r="O353" s="150">
        <v>25232.28</v>
      </c>
      <c r="P353" s="1">
        <v>45385</v>
      </c>
      <c r="Q353" s="1">
        <v>45373</v>
      </c>
      <c r="R353" s="1">
        <v>45473</v>
      </c>
      <c r="S353" s="1">
        <v>45473</v>
      </c>
      <c r="T353" s="1">
        <v>45474</v>
      </c>
      <c r="U353" s="1">
        <v>45475</v>
      </c>
      <c r="V353" s="1">
        <v>45475</v>
      </c>
      <c r="W353" t="s">
        <v>561</v>
      </c>
      <c r="X353" t="s">
        <v>1141</v>
      </c>
      <c r="Y353">
        <v>11367</v>
      </c>
      <c r="Z353" t="s">
        <v>1142</v>
      </c>
      <c r="AA353">
        <v>2</v>
      </c>
      <c r="AB353" t="s">
        <v>1129</v>
      </c>
      <c r="AC353" t="s">
        <v>561</v>
      </c>
      <c r="AD353" t="s">
        <v>1130</v>
      </c>
      <c r="AE353" t="s">
        <v>1131</v>
      </c>
      <c r="AF353" t="s">
        <v>1137</v>
      </c>
      <c r="AG353" t="s">
        <v>1138</v>
      </c>
      <c r="AH353" t="s">
        <v>1139</v>
      </c>
    </row>
    <row r="354" spans="1:35">
      <c r="A354">
        <v>24381</v>
      </c>
      <c r="B354" t="s">
        <v>246</v>
      </c>
      <c r="C354" t="s">
        <v>269</v>
      </c>
      <c r="D354" t="s">
        <v>330</v>
      </c>
      <c r="E354" t="s">
        <v>331</v>
      </c>
      <c r="F354" t="s">
        <v>261</v>
      </c>
      <c r="G354" t="s">
        <v>1144</v>
      </c>
      <c r="H354" s="150">
        <v>600</v>
      </c>
      <c r="I354" s="150">
        <v>600</v>
      </c>
      <c r="J354" s="150">
        <v>604.78</v>
      </c>
      <c r="K354">
        <v>0</v>
      </c>
      <c r="L354">
        <v>0</v>
      </c>
      <c r="M354" s="150">
        <v>0</v>
      </c>
      <c r="N354" s="150">
        <v>604.78</v>
      </c>
      <c r="O354" s="150">
        <v>604.78</v>
      </c>
      <c r="P354" s="1">
        <v>45399</v>
      </c>
      <c r="Q354" s="1">
        <v>45391</v>
      </c>
      <c r="R354" s="1">
        <v>45473</v>
      </c>
      <c r="S354" s="1">
        <v>45473</v>
      </c>
      <c r="T354" s="1">
        <v>45474</v>
      </c>
      <c r="U354" s="1">
        <v>45475</v>
      </c>
      <c r="V354" s="1">
        <v>45475</v>
      </c>
      <c r="W354" t="s">
        <v>561</v>
      </c>
      <c r="X354" t="s">
        <v>1141</v>
      </c>
      <c r="Y354">
        <v>11370</v>
      </c>
      <c r="Z354" t="s">
        <v>1142</v>
      </c>
      <c r="AA354">
        <v>2</v>
      </c>
      <c r="AB354" t="s">
        <v>1167</v>
      </c>
      <c r="AC354" t="s">
        <v>561</v>
      </c>
      <c r="AD354" t="s">
        <v>1130</v>
      </c>
      <c r="AE354" t="s">
        <v>1131</v>
      </c>
      <c r="AF354" t="s">
        <v>1137</v>
      </c>
      <c r="AG354" t="s">
        <v>1138</v>
      </c>
      <c r="AH354" t="s">
        <v>1139</v>
      </c>
    </row>
    <row r="355" spans="1:35">
      <c r="A355">
        <v>24195</v>
      </c>
      <c r="B355" t="s">
        <v>246</v>
      </c>
      <c r="C355" t="s">
        <v>247</v>
      </c>
      <c r="D355" t="s">
        <v>385</v>
      </c>
      <c r="E355" t="s">
        <v>386</v>
      </c>
      <c r="F355" t="s">
        <v>261</v>
      </c>
      <c r="G355" t="s">
        <v>1148</v>
      </c>
      <c r="H355" s="150">
        <v>3404.58</v>
      </c>
      <c r="I355" s="150">
        <v>3404.58</v>
      </c>
      <c r="J355" s="150">
        <v>3436.21</v>
      </c>
      <c r="K355">
        <v>0</v>
      </c>
      <c r="L355">
        <v>0</v>
      </c>
      <c r="M355" s="150">
        <v>0</v>
      </c>
      <c r="N355" s="150">
        <v>3436.21</v>
      </c>
      <c r="O355" s="150">
        <v>3436.21</v>
      </c>
      <c r="P355" s="1">
        <v>45383</v>
      </c>
      <c r="Q355" s="1">
        <v>45381</v>
      </c>
      <c r="R355" s="1">
        <v>45473</v>
      </c>
      <c r="S355" s="1">
        <v>45473</v>
      </c>
      <c r="T355" s="1">
        <v>45474</v>
      </c>
      <c r="U355" s="1">
        <v>45475</v>
      </c>
      <c r="V355" s="1">
        <v>45475</v>
      </c>
      <c r="W355" t="s">
        <v>561</v>
      </c>
      <c r="X355" t="s">
        <v>1141</v>
      </c>
      <c r="Y355">
        <v>11369</v>
      </c>
      <c r="Z355" t="s">
        <v>1142</v>
      </c>
      <c r="AA355">
        <v>2</v>
      </c>
      <c r="AB355" t="s">
        <v>1129</v>
      </c>
      <c r="AC355" t="s">
        <v>561</v>
      </c>
      <c r="AD355" t="s">
        <v>1130</v>
      </c>
      <c r="AE355" t="s">
        <v>1131</v>
      </c>
      <c r="AF355" t="s">
        <v>1137</v>
      </c>
      <c r="AG355" t="s">
        <v>1138</v>
      </c>
      <c r="AH355" t="s">
        <v>1139</v>
      </c>
    </row>
    <row r="356" spans="1:35">
      <c r="A356">
        <v>19404</v>
      </c>
      <c r="B356" t="s">
        <v>246</v>
      </c>
      <c r="C356" t="s">
        <v>269</v>
      </c>
      <c r="D356" t="s">
        <v>327</v>
      </c>
      <c r="E356" t="s">
        <v>328</v>
      </c>
      <c r="F356" t="s">
        <v>261</v>
      </c>
      <c r="G356" t="s">
        <v>1161</v>
      </c>
      <c r="H356" s="150">
        <v>1080</v>
      </c>
      <c r="I356" s="150">
        <v>1080</v>
      </c>
      <c r="J356" s="150">
        <v>1104.8399999999999</v>
      </c>
      <c r="K356">
        <v>22.1</v>
      </c>
      <c r="L356">
        <v>0</v>
      </c>
      <c r="M356" s="150">
        <v>0</v>
      </c>
      <c r="N356" s="150">
        <v>1126.94</v>
      </c>
      <c r="O356" s="150">
        <v>1127.67</v>
      </c>
      <c r="P356" s="1">
        <v>45205</v>
      </c>
      <c r="Q356" s="1">
        <v>45197</v>
      </c>
      <c r="R356" s="1">
        <v>45473</v>
      </c>
      <c r="S356" s="1">
        <v>45473</v>
      </c>
      <c r="T356" s="1">
        <v>45475</v>
      </c>
      <c r="U356" s="1">
        <v>45476</v>
      </c>
      <c r="V356" s="1">
        <v>45476</v>
      </c>
      <c r="W356" t="s">
        <v>561</v>
      </c>
      <c r="X356" t="s">
        <v>1141</v>
      </c>
      <c r="Y356">
        <v>11356</v>
      </c>
      <c r="Z356" t="s">
        <v>1142</v>
      </c>
      <c r="AA356">
        <v>2</v>
      </c>
      <c r="AB356" t="s">
        <v>1129</v>
      </c>
      <c r="AC356" t="s">
        <v>561</v>
      </c>
      <c r="AD356" t="s">
        <v>1130</v>
      </c>
      <c r="AE356" t="s">
        <v>1131</v>
      </c>
      <c r="AF356" t="s">
        <v>1137</v>
      </c>
      <c r="AG356" t="s">
        <v>1138</v>
      </c>
      <c r="AH356" t="s">
        <v>1139</v>
      </c>
    </row>
    <row r="357" spans="1:35">
      <c r="A357">
        <v>16742</v>
      </c>
      <c r="B357" t="s">
        <v>246</v>
      </c>
      <c r="C357" t="s">
        <v>247</v>
      </c>
      <c r="D357" t="s">
        <v>348</v>
      </c>
      <c r="E357" t="s">
        <v>349</v>
      </c>
      <c r="F357" t="s">
        <v>261</v>
      </c>
      <c r="G357" t="s">
        <v>1161</v>
      </c>
      <c r="H357" s="150">
        <v>1000</v>
      </c>
      <c r="I357" s="150">
        <v>1000</v>
      </c>
      <c r="J357" s="150">
        <v>1037.45</v>
      </c>
      <c r="K357">
        <v>0</v>
      </c>
      <c r="L357">
        <v>0</v>
      </c>
      <c r="M357" s="150">
        <v>0</v>
      </c>
      <c r="N357" s="150">
        <v>1037.45</v>
      </c>
      <c r="O357" s="150">
        <v>1037.45</v>
      </c>
      <c r="P357" s="1">
        <v>45110</v>
      </c>
      <c r="Q357" s="1">
        <v>45094</v>
      </c>
      <c r="R357" s="1">
        <v>45473</v>
      </c>
      <c r="S357" s="1">
        <v>45473</v>
      </c>
      <c r="T357" s="1">
        <v>45474</v>
      </c>
      <c r="U357" s="1">
        <v>45475</v>
      </c>
      <c r="V357" s="1">
        <v>45475</v>
      </c>
      <c r="W357" t="s">
        <v>561</v>
      </c>
      <c r="X357" t="s">
        <v>1141</v>
      </c>
      <c r="Y357">
        <v>11346</v>
      </c>
      <c r="Z357" t="s">
        <v>1142</v>
      </c>
      <c r="AA357">
        <v>2</v>
      </c>
      <c r="AB357" t="s">
        <v>1129</v>
      </c>
      <c r="AC357" t="s">
        <v>561</v>
      </c>
      <c r="AD357" t="s">
        <v>1130</v>
      </c>
      <c r="AE357" t="s">
        <v>1131</v>
      </c>
      <c r="AF357" t="s">
        <v>1137</v>
      </c>
      <c r="AG357" t="s">
        <v>1138</v>
      </c>
      <c r="AH357" t="s">
        <v>1139</v>
      </c>
    </row>
    <row r="358" spans="1:35">
      <c r="A358">
        <v>17170</v>
      </c>
      <c r="B358" t="s">
        <v>246</v>
      </c>
      <c r="C358" t="s">
        <v>247</v>
      </c>
      <c r="D358" t="s">
        <v>520</v>
      </c>
      <c r="E358" t="s">
        <v>521</v>
      </c>
      <c r="F358" t="s">
        <v>261</v>
      </c>
      <c r="G358" t="s">
        <v>1159</v>
      </c>
      <c r="H358" s="150">
        <v>4000</v>
      </c>
      <c r="I358" s="150">
        <v>4000</v>
      </c>
      <c r="J358" s="150">
        <v>4125.37</v>
      </c>
      <c r="K358">
        <v>0</v>
      </c>
      <c r="L358">
        <v>0</v>
      </c>
      <c r="M358" s="150">
        <v>0</v>
      </c>
      <c r="N358" s="150">
        <v>4125.37</v>
      </c>
      <c r="O358" s="150">
        <v>4125.37</v>
      </c>
      <c r="P358" s="1">
        <v>45140</v>
      </c>
      <c r="Q358" s="1">
        <v>45129</v>
      </c>
      <c r="R358" s="1">
        <v>45473</v>
      </c>
      <c r="S358" s="1">
        <v>45473</v>
      </c>
      <c r="T358" s="1">
        <v>45461</v>
      </c>
      <c r="U358" s="1">
        <v>45462</v>
      </c>
      <c r="V358" s="1">
        <v>45462</v>
      </c>
      <c r="W358" t="s">
        <v>561</v>
      </c>
      <c r="X358" t="s">
        <v>1141</v>
      </c>
      <c r="Y358">
        <v>11347</v>
      </c>
      <c r="Z358" t="s">
        <v>1142</v>
      </c>
      <c r="AA358">
        <v>2</v>
      </c>
      <c r="AB358" t="s">
        <v>1129</v>
      </c>
      <c r="AC358" t="s">
        <v>561</v>
      </c>
      <c r="AD358" t="s">
        <v>1130</v>
      </c>
      <c r="AE358" t="s">
        <v>1131</v>
      </c>
      <c r="AF358" t="s">
        <v>1137</v>
      </c>
      <c r="AG358" t="s">
        <v>1138</v>
      </c>
      <c r="AH358" t="s">
        <v>1139</v>
      </c>
    </row>
    <row r="359" spans="1:35">
      <c r="A359">
        <v>16027</v>
      </c>
      <c r="B359" t="s">
        <v>246</v>
      </c>
      <c r="C359" t="s">
        <v>247</v>
      </c>
      <c r="D359" t="s">
        <v>508</v>
      </c>
      <c r="E359" t="s">
        <v>509</v>
      </c>
      <c r="F359" t="s">
        <v>261</v>
      </c>
      <c r="G359" t="s">
        <v>1169</v>
      </c>
      <c r="H359" s="150">
        <v>1500</v>
      </c>
      <c r="I359" s="150">
        <v>1500</v>
      </c>
      <c r="J359" s="150">
        <v>1558.4</v>
      </c>
      <c r="K359">
        <v>0</v>
      </c>
      <c r="L359">
        <v>0</v>
      </c>
      <c r="M359" s="150">
        <v>0</v>
      </c>
      <c r="N359" s="150">
        <v>1558.4</v>
      </c>
      <c r="O359" s="150">
        <v>1558.4</v>
      </c>
      <c r="P359" s="1">
        <v>45057</v>
      </c>
      <c r="Q359" s="1">
        <v>45052</v>
      </c>
      <c r="R359" s="1">
        <v>45473</v>
      </c>
      <c r="S359" s="1">
        <v>45473</v>
      </c>
      <c r="T359" s="1">
        <v>45470</v>
      </c>
      <c r="U359" s="1">
        <v>45471</v>
      </c>
      <c r="V359" s="1">
        <v>45471</v>
      </c>
      <c r="W359" t="s">
        <v>561</v>
      </c>
      <c r="X359" t="s">
        <v>1141</v>
      </c>
      <c r="Y359">
        <v>11340</v>
      </c>
      <c r="Z359" t="s">
        <v>1142</v>
      </c>
      <c r="AA359">
        <v>2</v>
      </c>
      <c r="AB359" t="s">
        <v>1129</v>
      </c>
      <c r="AC359" t="s">
        <v>561</v>
      </c>
      <c r="AD359" t="s">
        <v>1130</v>
      </c>
      <c r="AE359" t="s">
        <v>1131</v>
      </c>
      <c r="AF359" t="s">
        <v>1137</v>
      </c>
      <c r="AG359" t="s">
        <v>1138</v>
      </c>
      <c r="AH359" t="s">
        <v>1139</v>
      </c>
    </row>
    <row r="360" spans="1:35">
      <c r="A360">
        <v>25412</v>
      </c>
      <c r="B360" t="s">
        <v>246</v>
      </c>
      <c r="C360" t="s">
        <v>269</v>
      </c>
      <c r="D360" t="s">
        <v>319</v>
      </c>
      <c r="E360" t="s">
        <v>320</v>
      </c>
      <c r="F360" t="s">
        <v>261</v>
      </c>
      <c r="G360" t="s">
        <v>1135</v>
      </c>
      <c r="H360" s="150">
        <v>25750.53</v>
      </c>
      <c r="I360" s="150">
        <v>25750.53</v>
      </c>
      <c r="J360" s="150">
        <v>25750.53</v>
      </c>
      <c r="K360">
        <v>0</v>
      </c>
      <c r="L360">
        <v>0</v>
      </c>
      <c r="M360" s="150">
        <v>0</v>
      </c>
      <c r="N360" s="150">
        <v>25750.53</v>
      </c>
      <c r="O360" s="150">
        <v>25750.53</v>
      </c>
      <c r="P360" s="1">
        <v>45476</v>
      </c>
      <c r="Q360" s="1">
        <v>45468</v>
      </c>
      <c r="R360" s="1">
        <v>45473</v>
      </c>
      <c r="S360" s="1">
        <v>45473</v>
      </c>
      <c r="T360" s="1">
        <v>45474</v>
      </c>
      <c r="U360" s="1">
        <v>45474</v>
      </c>
      <c r="V360" s="1">
        <v>45477</v>
      </c>
      <c r="W360" t="s">
        <v>561</v>
      </c>
      <c r="X360" t="s">
        <v>1170</v>
      </c>
      <c r="Z360" t="s">
        <v>1128</v>
      </c>
      <c r="AA360">
        <v>2</v>
      </c>
      <c r="AB360" t="s">
        <v>1167</v>
      </c>
      <c r="AC360" t="s">
        <v>561</v>
      </c>
      <c r="AD360" t="s">
        <v>1130</v>
      </c>
      <c r="AE360" t="s">
        <v>1131</v>
      </c>
      <c r="AF360" t="s">
        <v>1137</v>
      </c>
      <c r="AG360" t="s">
        <v>1138</v>
      </c>
      <c r="AH360" t="s">
        <v>1139</v>
      </c>
      <c r="AI360" t="s">
        <v>252</v>
      </c>
    </row>
    <row r="361" spans="1:35">
      <c r="A361">
        <v>25449</v>
      </c>
      <c r="B361" t="s">
        <v>246</v>
      </c>
      <c r="C361" t="s">
        <v>247</v>
      </c>
      <c r="D361" t="s">
        <v>516</v>
      </c>
      <c r="E361" t="s">
        <v>517</v>
      </c>
      <c r="F361" t="s">
        <v>261</v>
      </c>
      <c r="G361" t="s">
        <v>1135</v>
      </c>
      <c r="H361" s="150">
        <v>23368</v>
      </c>
      <c r="I361" s="150">
        <v>23368</v>
      </c>
      <c r="J361" s="150">
        <v>23368</v>
      </c>
      <c r="K361">
        <v>0</v>
      </c>
      <c r="L361">
        <v>0</v>
      </c>
      <c r="M361" s="150">
        <v>0</v>
      </c>
      <c r="N361" s="150">
        <v>23368</v>
      </c>
      <c r="O361" s="150">
        <v>23368</v>
      </c>
      <c r="P361" s="1">
        <v>45476</v>
      </c>
      <c r="Q361" s="1">
        <v>45469</v>
      </c>
      <c r="R361" s="1">
        <v>45473</v>
      </c>
      <c r="S361" s="1">
        <v>45473</v>
      </c>
      <c r="T361" s="1">
        <v>45475</v>
      </c>
      <c r="U361" s="1">
        <v>45475</v>
      </c>
      <c r="V361" s="1">
        <v>45477</v>
      </c>
      <c r="W361" t="s">
        <v>561</v>
      </c>
      <c r="X361" t="s">
        <v>1170</v>
      </c>
      <c r="Z361" t="s">
        <v>1128</v>
      </c>
      <c r="AA361">
        <v>2</v>
      </c>
      <c r="AB361" t="s">
        <v>1167</v>
      </c>
      <c r="AC361" t="s">
        <v>561</v>
      </c>
      <c r="AD361" t="s">
        <v>1130</v>
      </c>
      <c r="AE361" t="s">
        <v>1131</v>
      </c>
      <c r="AF361" t="s">
        <v>1137</v>
      </c>
      <c r="AG361" t="s">
        <v>1138</v>
      </c>
      <c r="AH361" t="s">
        <v>1139</v>
      </c>
      <c r="AI361" t="s">
        <v>252</v>
      </c>
    </row>
    <row r="362" spans="1:35">
      <c r="A362">
        <v>25566</v>
      </c>
      <c r="B362" t="s">
        <v>246</v>
      </c>
      <c r="C362" t="s">
        <v>247</v>
      </c>
      <c r="D362" t="s">
        <v>397</v>
      </c>
      <c r="E362" t="s">
        <v>398</v>
      </c>
      <c r="F362" t="s">
        <v>261</v>
      </c>
      <c r="G362" t="s">
        <v>1143</v>
      </c>
      <c r="H362" s="150">
        <v>30154.720000000001</v>
      </c>
      <c r="I362" s="150">
        <v>30154.720000000001</v>
      </c>
      <c r="J362" s="150">
        <v>30154.720000000001</v>
      </c>
      <c r="K362">
        <v>0</v>
      </c>
      <c r="L362">
        <v>260.04000000000002</v>
      </c>
      <c r="M362" s="150">
        <v>0</v>
      </c>
      <c r="N362" s="150">
        <v>30414.76</v>
      </c>
      <c r="O362" s="150">
        <v>30154.720000000001</v>
      </c>
      <c r="P362" s="1">
        <v>45490</v>
      </c>
      <c r="Q362" s="1">
        <v>45442</v>
      </c>
      <c r="R362" s="1">
        <v>45473</v>
      </c>
      <c r="S362" s="1">
        <v>45473</v>
      </c>
      <c r="T362" s="1">
        <v>45474</v>
      </c>
      <c r="U362" s="1">
        <v>45475</v>
      </c>
      <c r="V362" s="1">
        <v>45490</v>
      </c>
      <c r="W362" t="s">
        <v>561</v>
      </c>
      <c r="X362" t="s">
        <v>1127</v>
      </c>
      <c r="Z362" t="s">
        <v>1142</v>
      </c>
      <c r="AA362">
        <v>2</v>
      </c>
      <c r="AB362" t="s">
        <v>1167</v>
      </c>
      <c r="AC362" t="s">
        <v>561</v>
      </c>
      <c r="AD362" t="s">
        <v>1130</v>
      </c>
      <c r="AE362" t="s">
        <v>1131</v>
      </c>
      <c r="AF362" t="s">
        <v>1137</v>
      </c>
      <c r="AG362" t="s">
        <v>1138</v>
      </c>
      <c r="AH362" t="s">
        <v>1139</v>
      </c>
      <c r="AI362" t="s">
        <v>252</v>
      </c>
    </row>
    <row r="363" spans="1:35">
      <c r="A363">
        <v>25578</v>
      </c>
      <c r="B363" t="s">
        <v>246</v>
      </c>
      <c r="C363" t="s">
        <v>247</v>
      </c>
      <c r="D363" t="s">
        <v>488</v>
      </c>
      <c r="E363" t="s">
        <v>489</v>
      </c>
      <c r="F363" t="s">
        <v>261</v>
      </c>
      <c r="G363" t="s">
        <v>1145</v>
      </c>
      <c r="H363" s="150">
        <v>1000</v>
      </c>
      <c r="I363" s="150">
        <v>1000</v>
      </c>
      <c r="J363" s="150">
        <v>1016.66</v>
      </c>
      <c r="K363">
        <v>20.329999999999998</v>
      </c>
      <c r="L363">
        <v>2.71</v>
      </c>
      <c r="M363" s="150">
        <v>0.1</v>
      </c>
      <c r="N363" s="150">
        <v>1039.5999999999999</v>
      </c>
      <c r="O363" s="150">
        <v>1030.8399999999999</v>
      </c>
      <c r="P363" s="1">
        <v>45491</v>
      </c>
      <c r="Q363" s="1">
        <v>45404</v>
      </c>
      <c r="R363" s="1">
        <v>45473</v>
      </c>
      <c r="S363" s="1">
        <v>45473</v>
      </c>
      <c r="T363" s="1">
        <v>45481</v>
      </c>
      <c r="U363" s="1">
        <v>45482</v>
      </c>
      <c r="V363" s="1">
        <v>45491</v>
      </c>
      <c r="W363" t="s">
        <v>561</v>
      </c>
      <c r="X363" t="s">
        <v>1127</v>
      </c>
      <c r="Z363" t="s">
        <v>1142</v>
      </c>
      <c r="AA363">
        <v>2</v>
      </c>
      <c r="AB363" t="s">
        <v>1167</v>
      </c>
      <c r="AC363" t="s">
        <v>561</v>
      </c>
      <c r="AD363" t="s">
        <v>1130</v>
      </c>
      <c r="AE363" t="s">
        <v>1131</v>
      </c>
      <c r="AF363" t="s">
        <v>1137</v>
      </c>
      <c r="AG363" t="s">
        <v>1138</v>
      </c>
      <c r="AH363" t="s">
        <v>1139</v>
      </c>
      <c r="AI363" t="s">
        <v>252</v>
      </c>
    </row>
    <row r="364" spans="1:35">
      <c r="A364">
        <v>25483</v>
      </c>
      <c r="B364" t="s">
        <v>246</v>
      </c>
      <c r="C364" t="s">
        <v>247</v>
      </c>
      <c r="D364" t="s">
        <v>494</v>
      </c>
      <c r="E364" t="s">
        <v>495</v>
      </c>
      <c r="F364" t="s">
        <v>261</v>
      </c>
      <c r="G364" t="s">
        <v>1140</v>
      </c>
      <c r="H364" s="150">
        <v>1005.16</v>
      </c>
      <c r="I364" s="150">
        <v>1005.16</v>
      </c>
      <c r="J364" s="150">
        <v>1005.16</v>
      </c>
      <c r="K364">
        <v>0</v>
      </c>
      <c r="L364">
        <v>0</v>
      </c>
      <c r="M364" s="150">
        <v>0</v>
      </c>
      <c r="N364" s="150">
        <v>1005.16</v>
      </c>
      <c r="O364" s="150">
        <v>1005.16</v>
      </c>
      <c r="P364" s="1">
        <v>45475</v>
      </c>
      <c r="Q364" s="1">
        <v>45475</v>
      </c>
      <c r="R364" s="1">
        <v>45476</v>
      </c>
      <c r="S364" s="1">
        <v>45476</v>
      </c>
      <c r="T364" s="1">
        <v>45476</v>
      </c>
      <c r="U364" s="1">
        <v>45477</v>
      </c>
      <c r="V364" s="1">
        <v>45477</v>
      </c>
      <c r="W364" t="s">
        <v>561</v>
      </c>
      <c r="X364" t="s">
        <v>1141</v>
      </c>
      <c r="Y364">
        <v>11712</v>
      </c>
      <c r="Z364" t="s">
        <v>1142</v>
      </c>
      <c r="AA364">
        <v>2</v>
      </c>
      <c r="AB364" t="s">
        <v>1167</v>
      </c>
      <c r="AC364" t="s">
        <v>561</v>
      </c>
      <c r="AD364" t="s">
        <v>1130</v>
      </c>
      <c r="AE364" t="s">
        <v>1131</v>
      </c>
      <c r="AF364" t="s">
        <v>1137</v>
      </c>
      <c r="AG364" t="s">
        <v>1138</v>
      </c>
      <c r="AH364" t="s">
        <v>1139</v>
      </c>
    </row>
    <row r="365" spans="1:35">
      <c r="A365">
        <v>16171</v>
      </c>
      <c r="B365" t="s">
        <v>246</v>
      </c>
      <c r="C365" t="s">
        <v>269</v>
      </c>
      <c r="D365" t="s">
        <v>285</v>
      </c>
      <c r="E365" t="s">
        <v>286</v>
      </c>
      <c r="F365" t="s">
        <v>261</v>
      </c>
      <c r="G365" t="s">
        <v>1166</v>
      </c>
      <c r="H365" s="150">
        <v>1290</v>
      </c>
      <c r="I365" s="150">
        <v>1290</v>
      </c>
      <c r="J365" s="150">
        <v>1351.78</v>
      </c>
      <c r="K365">
        <v>0</v>
      </c>
      <c r="L365">
        <v>0</v>
      </c>
      <c r="M365" s="150">
        <v>0</v>
      </c>
      <c r="N365" s="150">
        <v>1351.78</v>
      </c>
      <c r="O365" s="150">
        <v>1351.78</v>
      </c>
      <c r="P365" s="1">
        <v>45063</v>
      </c>
      <c r="Q365" s="1">
        <v>45054</v>
      </c>
      <c r="R365" s="1">
        <v>45483</v>
      </c>
      <c r="S365" s="1">
        <v>45483</v>
      </c>
      <c r="T365" s="1">
        <v>45483</v>
      </c>
      <c r="U365" s="1">
        <v>45484</v>
      </c>
      <c r="V365" s="1">
        <v>45484</v>
      </c>
      <c r="W365" t="s">
        <v>561</v>
      </c>
      <c r="X365" t="s">
        <v>1141</v>
      </c>
      <c r="Y365">
        <v>11622</v>
      </c>
      <c r="Z365" t="s">
        <v>1142</v>
      </c>
      <c r="AA365">
        <v>2</v>
      </c>
      <c r="AB365" t="s">
        <v>1129</v>
      </c>
      <c r="AC365" t="s">
        <v>561</v>
      </c>
      <c r="AD365" t="s">
        <v>1130</v>
      </c>
      <c r="AE365" t="s">
        <v>1131</v>
      </c>
      <c r="AF365" t="s">
        <v>1137</v>
      </c>
      <c r="AG365" t="s">
        <v>1138</v>
      </c>
      <c r="AH365" t="s">
        <v>1139</v>
      </c>
    </row>
    <row r="366" spans="1:35">
      <c r="A366">
        <v>16111</v>
      </c>
      <c r="B366" t="s">
        <v>246</v>
      </c>
      <c r="C366" t="s">
        <v>247</v>
      </c>
      <c r="D366" t="s">
        <v>262</v>
      </c>
      <c r="E366" t="s">
        <v>263</v>
      </c>
      <c r="F366" t="s">
        <v>261</v>
      </c>
      <c r="G366" t="s">
        <v>1172</v>
      </c>
      <c r="H366" s="150">
        <v>2500</v>
      </c>
      <c r="I366" s="150">
        <v>2500</v>
      </c>
      <c r="J366" s="150">
        <v>2619.73</v>
      </c>
      <c r="K366">
        <v>0</v>
      </c>
      <c r="L366">
        <v>0</v>
      </c>
      <c r="M366" s="150">
        <v>0</v>
      </c>
      <c r="N366" s="150">
        <v>2619.73</v>
      </c>
      <c r="O366" s="150">
        <v>2619.73</v>
      </c>
      <c r="P366" s="1">
        <v>45063</v>
      </c>
      <c r="Q366" s="1">
        <v>45052</v>
      </c>
      <c r="R366" s="1">
        <v>45483</v>
      </c>
      <c r="S366" s="1">
        <v>45483</v>
      </c>
      <c r="T366" s="1">
        <v>45474</v>
      </c>
      <c r="U366" s="1">
        <v>45475</v>
      </c>
      <c r="V366" s="1">
        <v>45475</v>
      </c>
      <c r="W366" t="s">
        <v>561</v>
      </c>
      <c r="X366" t="s">
        <v>1141</v>
      </c>
      <c r="Y366">
        <v>11621</v>
      </c>
      <c r="Z366" t="s">
        <v>1142</v>
      </c>
      <c r="AA366">
        <v>2</v>
      </c>
      <c r="AB366" t="s">
        <v>1129</v>
      </c>
      <c r="AC366" t="s">
        <v>561</v>
      </c>
      <c r="AD366" t="s">
        <v>1130</v>
      </c>
      <c r="AE366" t="s">
        <v>1131</v>
      </c>
      <c r="AF366" t="s">
        <v>1137</v>
      </c>
      <c r="AG366" t="s">
        <v>1138</v>
      </c>
      <c r="AH366" t="s">
        <v>1139</v>
      </c>
    </row>
    <row r="367" spans="1:35">
      <c r="A367">
        <v>16077</v>
      </c>
      <c r="B367" t="s">
        <v>246</v>
      </c>
      <c r="C367" t="s">
        <v>247</v>
      </c>
      <c r="D367" t="s">
        <v>265</v>
      </c>
      <c r="E367" t="s">
        <v>266</v>
      </c>
      <c r="F367" t="s">
        <v>261</v>
      </c>
      <c r="G367" t="s">
        <v>1166</v>
      </c>
      <c r="H367" s="150">
        <v>2400</v>
      </c>
      <c r="I367" s="150">
        <v>2400</v>
      </c>
      <c r="J367" s="150">
        <v>2514.94</v>
      </c>
      <c r="K367">
        <v>0</v>
      </c>
      <c r="L367">
        <v>0</v>
      </c>
      <c r="M367" s="150">
        <v>0</v>
      </c>
      <c r="N367" s="150">
        <v>2514.94</v>
      </c>
      <c r="O367" s="150">
        <v>2514.94</v>
      </c>
      <c r="P367" s="1">
        <v>45056</v>
      </c>
      <c r="Q367" s="1">
        <v>45052</v>
      </c>
      <c r="R367" s="1">
        <v>45483</v>
      </c>
      <c r="S367" s="1">
        <v>45483</v>
      </c>
      <c r="T367" s="1">
        <v>45483</v>
      </c>
      <c r="U367" s="1">
        <v>45484</v>
      </c>
      <c r="V367" s="1">
        <v>45484</v>
      </c>
      <c r="W367" t="s">
        <v>561</v>
      </c>
      <c r="X367" t="s">
        <v>1141</v>
      </c>
      <c r="Y367">
        <v>11620</v>
      </c>
      <c r="Z367" t="s">
        <v>1142</v>
      </c>
      <c r="AA367">
        <v>2</v>
      </c>
      <c r="AB367" t="s">
        <v>1129</v>
      </c>
      <c r="AC367" t="s">
        <v>561</v>
      </c>
      <c r="AD367" t="s">
        <v>1130</v>
      </c>
      <c r="AE367" t="s">
        <v>1131</v>
      </c>
      <c r="AF367" t="s">
        <v>1137</v>
      </c>
      <c r="AG367" t="s">
        <v>1138</v>
      </c>
      <c r="AH367" t="s">
        <v>1139</v>
      </c>
    </row>
    <row r="368" spans="1:35">
      <c r="A368">
        <v>16601</v>
      </c>
      <c r="B368" t="s">
        <v>246</v>
      </c>
      <c r="C368" t="s">
        <v>247</v>
      </c>
      <c r="D368" t="s">
        <v>485</v>
      </c>
      <c r="E368" t="s">
        <v>486</v>
      </c>
      <c r="F368" t="s">
        <v>261</v>
      </c>
      <c r="G368" t="s">
        <v>1172</v>
      </c>
      <c r="H368" s="150">
        <v>1000</v>
      </c>
      <c r="I368" s="150">
        <v>1000</v>
      </c>
      <c r="J368" s="150">
        <v>1047.8900000000001</v>
      </c>
      <c r="K368">
        <v>0</v>
      </c>
      <c r="L368">
        <v>0</v>
      </c>
      <c r="M368" s="150">
        <v>0</v>
      </c>
      <c r="N368" s="150">
        <v>1047.8900000000001</v>
      </c>
      <c r="O368" s="150">
        <v>1047.8900000000001</v>
      </c>
      <c r="P368" s="1">
        <v>45083</v>
      </c>
      <c r="Q368" s="1">
        <v>45062</v>
      </c>
      <c r="R368" s="1">
        <v>45483</v>
      </c>
      <c r="S368" s="1">
        <v>45483</v>
      </c>
      <c r="T368" s="1">
        <v>45483</v>
      </c>
      <c r="U368" s="1">
        <v>45484</v>
      </c>
      <c r="V368" s="1">
        <v>45484</v>
      </c>
      <c r="W368" t="s">
        <v>561</v>
      </c>
      <c r="X368" t="s">
        <v>1141</v>
      </c>
      <c r="Y368">
        <v>11624</v>
      </c>
      <c r="Z368" t="s">
        <v>1142</v>
      </c>
      <c r="AA368">
        <v>2</v>
      </c>
      <c r="AB368" t="s">
        <v>1129</v>
      </c>
      <c r="AC368" t="s">
        <v>561</v>
      </c>
      <c r="AD368" t="s">
        <v>1130</v>
      </c>
      <c r="AE368" t="s">
        <v>1131</v>
      </c>
      <c r="AF368" t="s">
        <v>1137</v>
      </c>
      <c r="AG368" t="s">
        <v>1138</v>
      </c>
      <c r="AH368" t="s">
        <v>1139</v>
      </c>
    </row>
    <row r="369" spans="1:35">
      <c r="A369">
        <v>20741</v>
      </c>
      <c r="B369" t="s">
        <v>246</v>
      </c>
      <c r="C369" t="s">
        <v>247</v>
      </c>
      <c r="D369" t="s">
        <v>402</v>
      </c>
      <c r="E369" t="s">
        <v>403</v>
      </c>
      <c r="F369" t="s">
        <v>261</v>
      </c>
      <c r="G369" t="s">
        <v>1155</v>
      </c>
      <c r="H369" s="150">
        <v>5000</v>
      </c>
      <c r="I369" s="150">
        <v>5000</v>
      </c>
      <c r="J369" s="150">
        <v>5150.57</v>
      </c>
      <c r="K369">
        <v>0</v>
      </c>
      <c r="L369">
        <v>0</v>
      </c>
      <c r="M369" s="150">
        <v>0</v>
      </c>
      <c r="N369" s="150">
        <v>5150.57</v>
      </c>
      <c r="O369" s="150">
        <v>5150.57</v>
      </c>
      <c r="P369" s="1">
        <v>45240</v>
      </c>
      <c r="Q369" s="1">
        <v>45230</v>
      </c>
      <c r="R369" s="1">
        <v>45483</v>
      </c>
      <c r="S369" s="1">
        <v>45483</v>
      </c>
      <c r="T369" s="1">
        <v>45483</v>
      </c>
      <c r="U369" s="1">
        <v>45484</v>
      </c>
      <c r="V369" s="1">
        <v>45484</v>
      </c>
      <c r="W369" t="s">
        <v>561</v>
      </c>
      <c r="X369" t="s">
        <v>1141</v>
      </c>
      <c r="Y369">
        <v>11636</v>
      </c>
      <c r="Z369" t="s">
        <v>1142</v>
      </c>
      <c r="AA369">
        <v>2</v>
      </c>
      <c r="AB369" t="s">
        <v>1129</v>
      </c>
      <c r="AC369" t="s">
        <v>561</v>
      </c>
      <c r="AD369" t="s">
        <v>1130</v>
      </c>
      <c r="AE369" t="s">
        <v>1131</v>
      </c>
      <c r="AF369" t="s">
        <v>1137</v>
      </c>
      <c r="AG369" t="s">
        <v>1138</v>
      </c>
      <c r="AH369" t="s">
        <v>1139</v>
      </c>
    </row>
    <row r="370" spans="1:35">
      <c r="A370">
        <v>17590</v>
      </c>
      <c r="B370" t="s">
        <v>246</v>
      </c>
      <c r="C370" t="s">
        <v>247</v>
      </c>
      <c r="D370" t="s">
        <v>443</v>
      </c>
      <c r="E370" t="s">
        <v>444</v>
      </c>
      <c r="F370" t="s">
        <v>261</v>
      </c>
      <c r="G370" t="s">
        <v>1159</v>
      </c>
      <c r="H370" s="150">
        <v>5000</v>
      </c>
      <c r="I370" s="150">
        <v>5000</v>
      </c>
      <c r="J370" s="150">
        <v>5164.32</v>
      </c>
      <c r="K370">
        <v>0</v>
      </c>
      <c r="L370">
        <v>0</v>
      </c>
      <c r="M370" s="150">
        <v>0</v>
      </c>
      <c r="N370" s="150">
        <v>5164.32</v>
      </c>
      <c r="O370" s="150">
        <v>5164.32</v>
      </c>
      <c r="P370" s="1">
        <v>45173</v>
      </c>
      <c r="Q370" s="1">
        <v>45168</v>
      </c>
      <c r="R370" s="1">
        <v>45483</v>
      </c>
      <c r="S370" s="1">
        <v>45483</v>
      </c>
      <c r="T370" s="1">
        <v>45483</v>
      </c>
      <c r="U370" s="1">
        <v>45484</v>
      </c>
      <c r="V370" s="1">
        <v>45484</v>
      </c>
      <c r="W370" t="s">
        <v>561</v>
      </c>
      <c r="X370" t="s">
        <v>1141</v>
      </c>
      <c r="Y370">
        <v>11629</v>
      </c>
      <c r="Z370" t="s">
        <v>1142</v>
      </c>
      <c r="AA370">
        <v>2</v>
      </c>
      <c r="AB370" t="s">
        <v>1129</v>
      </c>
      <c r="AC370" t="s">
        <v>561</v>
      </c>
      <c r="AD370" t="s">
        <v>1130</v>
      </c>
      <c r="AE370" t="s">
        <v>1131</v>
      </c>
      <c r="AF370" t="s">
        <v>1137</v>
      </c>
      <c r="AG370" t="s">
        <v>1138</v>
      </c>
      <c r="AH370" t="s">
        <v>1139</v>
      </c>
    </row>
    <row r="371" spans="1:35">
      <c r="A371">
        <v>17271</v>
      </c>
      <c r="B371" t="s">
        <v>246</v>
      </c>
      <c r="C371" t="s">
        <v>269</v>
      </c>
      <c r="D371" t="s">
        <v>282</v>
      </c>
      <c r="E371" t="s">
        <v>283</v>
      </c>
      <c r="F371" t="s">
        <v>261</v>
      </c>
      <c r="G371" t="s">
        <v>1159</v>
      </c>
      <c r="H371" s="150">
        <v>1800</v>
      </c>
      <c r="I371" s="150">
        <v>1800</v>
      </c>
      <c r="J371" s="150">
        <v>1859.16</v>
      </c>
      <c r="K371">
        <v>0</v>
      </c>
      <c r="L371">
        <v>0</v>
      </c>
      <c r="M371" s="150">
        <v>0</v>
      </c>
      <c r="N371" s="150">
        <v>1859.16</v>
      </c>
      <c r="O371" s="150">
        <v>1859.16</v>
      </c>
      <c r="P371" s="1">
        <v>45148</v>
      </c>
      <c r="Q371" s="1">
        <v>45140</v>
      </c>
      <c r="R371" s="1">
        <v>45483</v>
      </c>
      <c r="S371" s="1">
        <v>45483</v>
      </c>
      <c r="T371" s="1">
        <v>45481</v>
      </c>
      <c r="U371" s="1">
        <v>45482</v>
      </c>
      <c r="V371" s="1">
        <v>45483</v>
      </c>
      <c r="W371" t="s">
        <v>561</v>
      </c>
      <c r="X371" t="s">
        <v>1141</v>
      </c>
      <c r="Y371">
        <v>11627</v>
      </c>
      <c r="Z371" t="s">
        <v>1142</v>
      </c>
      <c r="AA371">
        <v>2</v>
      </c>
      <c r="AB371" t="s">
        <v>1129</v>
      </c>
      <c r="AC371" t="s">
        <v>561</v>
      </c>
      <c r="AD371" t="s">
        <v>1130</v>
      </c>
      <c r="AE371" t="s">
        <v>1131</v>
      </c>
      <c r="AF371" t="s">
        <v>1137</v>
      </c>
      <c r="AG371" t="s">
        <v>1138</v>
      </c>
      <c r="AH371" t="s">
        <v>1139</v>
      </c>
    </row>
    <row r="372" spans="1:35">
      <c r="A372">
        <v>17315</v>
      </c>
      <c r="B372" t="s">
        <v>246</v>
      </c>
      <c r="C372" t="s">
        <v>247</v>
      </c>
      <c r="D372" t="s">
        <v>471</v>
      </c>
      <c r="E372" t="s">
        <v>472</v>
      </c>
      <c r="F372" t="s">
        <v>261</v>
      </c>
      <c r="G372" t="s">
        <v>1157</v>
      </c>
      <c r="H372" s="150">
        <v>5000</v>
      </c>
      <c r="I372" s="150">
        <v>5000</v>
      </c>
      <c r="J372" s="150">
        <v>5164.32</v>
      </c>
      <c r="K372">
        <v>0</v>
      </c>
      <c r="L372">
        <v>0</v>
      </c>
      <c r="M372" s="150">
        <v>0</v>
      </c>
      <c r="N372" s="150">
        <v>5164.32</v>
      </c>
      <c r="O372" s="150">
        <v>5164.32</v>
      </c>
      <c r="P372" s="1">
        <v>45154</v>
      </c>
      <c r="Q372" s="1">
        <v>45145</v>
      </c>
      <c r="R372" s="1">
        <v>45483</v>
      </c>
      <c r="S372" s="1">
        <v>45483</v>
      </c>
      <c r="T372" s="1">
        <v>45483</v>
      </c>
      <c r="U372" s="1">
        <v>45484</v>
      </c>
      <c r="V372" s="1">
        <v>45484</v>
      </c>
      <c r="W372" t="s">
        <v>561</v>
      </c>
      <c r="X372" t="s">
        <v>1141</v>
      </c>
      <c r="Y372">
        <v>11628</v>
      </c>
      <c r="Z372" t="s">
        <v>1142</v>
      </c>
      <c r="AA372">
        <v>2</v>
      </c>
      <c r="AB372" t="s">
        <v>1129</v>
      </c>
      <c r="AC372" t="s">
        <v>561</v>
      </c>
      <c r="AD372" t="s">
        <v>1130</v>
      </c>
      <c r="AE372" t="s">
        <v>1131</v>
      </c>
      <c r="AF372" t="s">
        <v>1137</v>
      </c>
      <c r="AG372" t="s">
        <v>1138</v>
      </c>
      <c r="AH372" t="s">
        <v>1139</v>
      </c>
    </row>
    <row r="373" spans="1:35">
      <c r="A373">
        <v>24099</v>
      </c>
      <c r="B373" t="s">
        <v>246</v>
      </c>
      <c r="C373" t="s">
        <v>247</v>
      </c>
      <c r="D373" t="s">
        <v>421</v>
      </c>
      <c r="E373" t="s">
        <v>422</v>
      </c>
      <c r="F373" t="s">
        <v>261</v>
      </c>
      <c r="G373" t="s">
        <v>1148</v>
      </c>
      <c r="H373" s="150">
        <v>28000</v>
      </c>
      <c r="I373" s="150">
        <v>28000</v>
      </c>
      <c r="J373" s="150">
        <v>28503.86</v>
      </c>
      <c r="K373">
        <v>0</v>
      </c>
      <c r="L373">
        <v>0</v>
      </c>
      <c r="M373" s="150">
        <v>0</v>
      </c>
      <c r="N373" s="150">
        <v>28503.86</v>
      </c>
      <c r="O373" s="150">
        <v>28503.86</v>
      </c>
      <c r="P373" s="1">
        <v>45394</v>
      </c>
      <c r="Q373" s="1">
        <v>45366</v>
      </c>
      <c r="R373" s="1">
        <v>45483</v>
      </c>
      <c r="S373" s="1">
        <v>45483</v>
      </c>
      <c r="T373" s="1">
        <v>45481</v>
      </c>
      <c r="U373" s="1">
        <v>45482</v>
      </c>
      <c r="V373" s="1">
        <v>45483</v>
      </c>
      <c r="W373" t="s">
        <v>561</v>
      </c>
      <c r="X373" t="s">
        <v>1141</v>
      </c>
      <c r="Y373">
        <v>11645</v>
      </c>
      <c r="Z373" t="s">
        <v>1142</v>
      </c>
      <c r="AA373">
        <v>2</v>
      </c>
      <c r="AB373" t="s">
        <v>1129</v>
      </c>
      <c r="AC373" t="s">
        <v>561</v>
      </c>
      <c r="AD373" t="s">
        <v>1130</v>
      </c>
      <c r="AE373" t="s">
        <v>1131</v>
      </c>
      <c r="AF373" t="s">
        <v>1137</v>
      </c>
      <c r="AG373" t="s">
        <v>1138</v>
      </c>
      <c r="AH373" t="s">
        <v>1139</v>
      </c>
    </row>
    <row r="374" spans="1:35">
      <c r="A374">
        <v>22558</v>
      </c>
      <c r="B374" t="s">
        <v>246</v>
      </c>
      <c r="C374" t="s">
        <v>269</v>
      </c>
      <c r="D374" t="s">
        <v>312</v>
      </c>
      <c r="E374" t="s">
        <v>313</v>
      </c>
      <c r="F374" t="s">
        <v>261</v>
      </c>
      <c r="G374" t="s">
        <v>1155</v>
      </c>
      <c r="H374" s="150">
        <v>3500</v>
      </c>
      <c r="I374" s="150">
        <v>3500</v>
      </c>
      <c r="J374" s="150">
        <v>3583.55</v>
      </c>
      <c r="K374">
        <v>0</v>
      </c>
      <c r="L374">
        <v>0</v>
      </c>
      <c r="M374" s="150">
        <v>0</v>
      </c>
      <c r="N374" s="150">
        <v>3583.55</v>
      </c>
      <c r="O374" s="150">
        <v>3583.55</v>
      </c>
      <c r="P374" s="1">
        <v>45314</v>
      </c>
      <c r="Q374" s="1">
        <v>45301</v>
      </c>
      <c r="R374" s="1">
        <v>45483</v>
      </c>
      <c r="S374" s="1">
        <v>45483</v>
      </c>
      <c r="T374" s="1">
        <v>45460</v>
      </c>
      <c r="U374" s="1">
        <v>45461</v>
      </c>
      <c r="V374" s="1">
        <v>45461</v>
      </c>
      <c r="W374" t="s">
        <v>561</v>
      </c>
      <c r="X374" t="s">
        <v>1141</v>
      </c>
      <c r="Y374">
        <v>11638</v>
      </c>
      <c r="Z374" t="s">
        <v>1142</v>
      </c>
      <c r="AA374">
        <v>2</v>
      </c>
      <c r="AB374" t="s">
        <v>1129</v>
      </c>
      <c r="AC374" t="s">
        <v>561</v>
      </c>
      <c r="AD374" t="s">
        <v>1130</v>
      </c>
      <c r="AE374" t="s">
        <v>1131</v>
      </c>
      <c r="AF374" t="s">
        <v>1137</v>
      </c>
      <c r="AG374" t="s">
        <v>1138</v>
      </c>
      <c r="AH374" t="s">
        <v>1139</v>
      </c>
    </row>
    <row r="375" spans="1:35">
      <c r="A375">
        <v>25011</v>
      </c>
      <c r="B375" t="s">
        <v>246</v>
      </c>
      <c r="C375" t="s">
        <v>247</v>
      </c>
      <c r="D375" t="s">
        <v>410</v>
      </c>
      <c r="E375" t="s">
        <v>411</v>
      </c>
      <c r="F375" t="s">
        <v>261</v>
      </c>
      <c r="G375" t="s">
        <v>1145</v>
      </c>
      <c r="H375" s="150">
        <v>5000</v>
      </c>
      <c r="I375" s="150">
        <v>5000</v>
      </c>
      <c r="J375" s="150">
        <v>5069.13</v>
      </c>
      <c r="K375">
        <v>0</v>
      </c>
      <c r="L375">
        <v>0</v>
      </c>
      <c r="M375" s="150">
        <v>0</v>
      </c>
      <c r="N375" s="150">
        <v>5069.13</v>
      </c>
      <c r="O375" s="150">
        <v>5069.13</v>
      </c>
      <c r="P375" s="1">
        <v>45435</v>
      </c>
      <c r="Q375" s="1">
        <v>45423</v>
      </c>
      <c r="R375" s="1">
        <v>45488</v>
      </c>
      <c r="S375" s="1">
        <v>45488</v>
      </c>
      <c r="T375" s="1">
        <v>45488</v>
      </c>
      <c r="U375" s="1">
        <v>45489</v>
      </c>
      <c r="V375" s="1">
        <v>45489</v>
      </c>
      <c r="W375" t="s">
        <v>561</v>
      </c>
      <c r="X375" t="s">
        <v>1141</v>
      </c>
      <c r="Y375">
        <v>11653</v>
      </c>
      <c r="Z375" t="s">
        <v>1142</v>
      </c>
      <c r="AA375">
        <v>2</v>
      </c>
      <c r="AB375" t="s">
        <v>1167</v>
      </c>
      <c r="AC375" t="s">
        <v>561</v>
      </c>
      <c r="AD375" t="s">
        <v>1130</v>
      </c>
      <c r="AE375" t="s">
        <v>1131</v>
      </c>
      <c r="AF375" t="s">
        <v>1137</v>
      </c>
      <c r="AG375" t="s">
        <v>1138</v>
      </c>
      <c r="AH375" t="s">
        <v>1139</v>
      </c>
    </row>
    <row r="376" spans="1:35">
      <c r="A376">
        <v>16278</v>
      </c>
      <c r="B376" t="s">
        <v>246</v>
      </c>
      <c r="C376" t="s">
        <v>247</v>
      </c>
      <c r="D376" t="s">
        <v>502</v>
      </c>
      <c r="E376" t="s">
        <v>503</v>
      </c>
      <c r="F376" t="s">
        <v>261</v>
      </c>
      <c r="G376" t="s">
        <v>1172</v>
      </c>
      <c r="H376" s="150">
        <v>3000</v>
      </c>
      <c r="I376" s="150">
        <v>3000</v>
      </c>
      <c r="J376" s="150">
        <v>3143.68</v>
      </c>
      <c r="K376">
        <v>0</v>
      </c>
      <c r="L376">
        <v>0</v>
      </c>
      <c r="M376" s="150">
        <v>0</v>
      </c>
      <c r="N376" s="150">
        <v>3143.68</v>
      </c>
      <c r="O376" s="150">
        <v>3143.68</v>
      </c>
      <c r="P376" s="1">
        <v>45077</v>
      </c>
      <c r="Q376" s="1">
        <v>45062</v>
      </c>
      <c r="R376" s="1">
        <v>45488</v>
      </c>
      <c r="S376" s="1">
        <v>45488</v>
      </c>
      <c r="T376" s="1">
        <v>45478</v>
      </c>
      <c r="U376" s="1">
        <v>45481</v>
      </c>
      <c r="V376" s="1">
        <v>45481</v>
      </c>
      <c r="W376" t="s">
        <v>561</v>
      </c>
      <c r="X376" t="s">
        <v>1141</v>
      </c>
      <c r="Y376">
        <v>11623</v>
      </c>
      <c r="Z376" t="s">
        <v>1142</v>
      </c>
      <c r="AA376">
        <v>2</v>
      </c>
      <c r="AB376" t="s">
        <v>1129</v>
      </c>
      <c r="AC376" t="s">
        <v>561</v>
      </c>
      <c r="AD376" t="s">
        <v>1130</v>
      </c>
      <c r="AE376" t="s">
        <v>1131</v>
      </c>
      <c r="AF376" t="s">
        <v>1137</v>
      </c>
      <c r="AG376" t="s">
        <v>1138</v>
      </c>
      <c r="AH376" t="s">
        <v>1139</v>
      </c>
    </row>
    <row r="377" spans="1:35">
      <c r="A377">
        <v>25557</v>
      </c>
      <c r="B377" t="s">
        <v>246</v>
      </c>
      <c r="C377" t="s">
        <v>269</v>
      </c>
      <c r="D377" t="s">
        <v>327</v>
      </c>
      <c r="E377" t="s">
        <v>328</v>
      </c>
      <c r="F377" t="s">
        <v>261</v>
      </c>
      <c r="G377" t="s">
        <v>1140</v>
      </c>
      <c r="H377" s="150">
        <v>1133.3599999999999</v>
      </c>
      <c r="I377" s="150">
        <v>1133.3599999999999</v>
      </c>
      <c r="J377" s="150">
        <v>1133.3599999999999</v>
      </c>
      <c r="K377">
        <v>0</v>
      </c>
      <c r="L377">
        <v>0</v>
      </c>
      <c r="M377" s="150">
        <v>0</v>
      </c>
      <c r="N377" s="150">
        <v>1133.3599999999999</v>
      </c>
      <c r="O377" s="150">
        <v>1133.3599999999999</v>
      </c>
      <c r="P377" s="1">
        <v>45489</v>
      </c>
      <c r="Q377" s="1">
        <v>45489</v>
      </c>
      <c r="R377" s="1">
        <v>45489</v>
      </c>
      <c r="S377" s="1">
        <v>45489</v>
      </c>
      <c r="T377" s="1">
        <v>45475</v>
      </c>
      <c r="U377" s="1">
        <v>45476</v>
      </c>
      <c r="V377" s="1">
        <v>45489</v>
      </c>
      <c r="W377" t="s">
        <v>561</v>
      </c>
      <c r="X377" t="s">
        <v>1127</v>
      </c>
      <c r="Z377" t="s">
        <v>1142</v>
      </c>
      <c r="AA377">
        <v>2</v>
      </c>
      <c r="AB377" t="s">
        <v>1129</v>
      </c>
      <c r="AC377" t="s">
        <v>561</v>
      </c>
      <c r="AD377" t="s">
        <v>1147</v>
      </c>
      <c r="AE377" t="s">
        <v>1131</v>
      </c>
      <c r="AF377" t="s">
        <v>1137</v>
      </c>
      <c r="AG377" t="s">
        <v>1138</v>
      </c>
      <c r="AH377" t="s">
        <v>1139</v>
      </c>
      <c r="AI377" t="s">
        <v>252</v>
      </c>
    </row>
    <row r="378" spans="1:35">
      <c r="A378">
        <v>25417</v>
      </c>
      <c r="B378" t="s">
        <v>246</v>
      </c>
      <c r="C378" t="s">
        <v>269</v>
      </c>
      <c r="D378" t="s">
        <v>319</v>
      </c>
      <c r="E378" t="s">
        <v>320</v>
      </c>
      <c r="F378" t="s">
        <v>261</v>
      </c>
      <c r="G378" t="s">
        <v>1140</v>
      </c>
      <c r="H378" s="150">
        <v>800</v>
      </c>
      <c r="I378" s="150">
        <v>800</v>
      </c>
      <c r="J378" s="150">
        <v>806.9</v>
      </c>
      <c r="K378">
        <v>0</v>
      </c>
      <c r="L378">
        <v>0</v>
      </c>
      <c r="M378" s="150">
        <v>0</v>
      </c>
      <c r="N378" s="150">
        <v>806.9</v>
      </c>
      <c r="O378" s="150">
        <v>806.9</v>
      </c>
      <c r="P378" s="1">
        <v>45476</v>
      </c>
      <c r="Q378" s="1">
        <v>45468</v>
      </c>
      <c r="R378" s="1">
        <v>45493</v>
      </c>
      <c r="S378" s="1">
        <v>45493</v>
      </c>
      <c r="T378" s="1">
        <v>45495</v>
      </c>
      <c r="U378" s="1">
        <v>45496</v>
      </c>
      <c r="V378" s="1">
        <v>45496</v>
      </c>
      <c r="W378" t="s">
        <v>561</v>
      </c>
      <c r="X378" t="s">
        <v>1141</v>
      </c>
      <c r="Y378">
        <v>11723</v>
      </c>
      <c r="Z378" t="s">
        <v>1142</v>
      </c>
      <c r="AA378">
        <v>2</v>
      </c>
      <c r="AB378" t="s">
        <v>1167</v>
      </c>
      <c r="AC378" t="s">
        <v>561</v>
      </c>
      <c r="AD378" t="s">
        <v>1130</v>
      </c>
      <c r="AE378" t="s">
        <v>1131</v>
      </c>
      <c r="AF378" t="s">
        <v>1137</v>
      </c>
      <c r="AG378" t="s">
        <v>1138</v>
      </c>
      <c r="AH378" t="s">
        <v>1139</v>
      </c>
    </row>
    <row r="379" spans="1:35">
      <c r="A379">
        <v>18181</v>
      </c>
      <c r="B379" t="s">
        <v>246</v>
      </c>
      <c r="C379" t="s">
        <v>247</v>
      </c>
      <c r="D379" t="s">
        <v>382</v>
      </c>
      <c r="E379" t="s">
        <v>383</v>
      </c>
      <c r="F379" t="s">
        <v>261</v>
      </c>
      <c r="G379" t="s">
        <v>1151</v>
      </c>
      <c r="H379" s="150">
        <v>5200</v>
      </c>
      <c r="I379" s="150">
        <v>5200</v>
      </c>
      <c r="J379" s="150">
        <v>5365.48</v>
      </c>
      <c r="K379">
        <v>0</v>
      </c>
      <c r="L379">
        <v>0</v>
      </c>
      <c r="M379" s="150">
        <v>0</v>
      </c>
      <c r="N379" s="150">
        <v>5365.48</v>
      </c>
      <c r="O379" s="150">
        <v>5365.48</v>
      </c>
      <c r="P379" s="1">
        <v>45191</v>
      </c>
      <c r="Q379" s="1">
        <v>45186</v>
      </c>
      <c r="R379" s="1">
        <v>45493</v>
      </c>
      <c r="S379" s="1">
        <v>45493</v>
      </c>
      <c r="T379" s="1">
        <v>45495</v>
      </c>
      <c r="U379" s="1">
        <v>45496</v>
      </c>
      <c r="V379" s="1">
        <v>45496</v>
      </c>
      <c r="W379" t="s">
        <v>561</v>
      </c>
      <c r="X379" t="s">
        <v>1141</v>
      </c>
      <c r="Y379">
        <v>11631</v>
      </c>
      <c r="Z379" t="s">
        <v>1142</v>
      </c>
      <c r="AA379">
        <v>2</v>
      </c>
      <c r="AB379" t="s">
        <v>1129</v>
      </c>
      <c r="AC379" t="s">
        <v>561</v>
      </c>
      <c r="AD379" t="s">
        <v>1130</v>
      </c>
      <c r="AE379" t="s">
        <v>1131</v>
      </c>
      <c r="AF379" t="s">
        <v>1137</v>
      </c>
      <c r="AG379" t="s">
        <v>1138</v>
      </c>
      <c r="AH379" t="s">
        <v>1139</v>
      </c>
    </row>
    <row r="380" spans="1:35">
      <c r="A380">
        <v>18140</v>
      </c>
      <c r="B380" t="s">
        <v>246</v>
      </c>
      <c r="C380" t="s">
        <v>247</v>
      </c>
      <c r="D380" t="s">
        <v>461</v>
      </c>
      <c r="E380" t="s">
        <v>462</v>
      </c>
      <c r="F380" t="s">
        <v>261</v>
      </c>
      <c r="G380" t="s">
        <v>1157</v>
      </c>
      <c r="H380" s="150">
        <v>3000</v>
      </c>
      <c r="I380" s="150">
        <v>3000</v>
      </c>
      <c r="J380" s="150">
        <v>3095.47</v>
      </c>
      <c r="K380">
        <v>0</v>
      </c>
      <c r="L380">
        <v>0</v>
      </c>
      <c r="M380" s="150">
        <v>0</v>
      </c>
      <c r="N380" s="150">
        <v>3095.47</v>
      </c>
      <c r="O380" s="150">
        <v>3095.47</v>
      </c>
      <c r="P380" s="1">
        <v>45190</v>
      </c>
      <c r="Q380" s="1">
        <v>45172</v>
      </c>
      <c r="R380" s="1">
        <v>45493</v>
      </c>
      <c r="S380" s="1">
        <v>45493</v>
      </c>
      <c r="T380" s="1">
        <v>45490</v>
      </c>
      <c r="U380" s="1">
        <v>45491</v>
      </c>
      <c r="V380" s="1">
        <v>45491</v>
      </c>
      <c r="W380" t="s">
        <v>561</v>
      </c>
      <c r="X380" t="s">
        <v>1141</v>
      </c>
      <c r="Y380">
        <v>11630</v>
      </c>
      <c r="Z380" t="s">
        <v>1142</v>
      </c>
      <c r="AA380">
        <v>2</v>
      </c>
      <c r="AB380" t="s">
        <v>1129</v>
      </c>
      <c r="AC380" t="s">
        <v>561</v>
      </c>
      <c r="AD380" t="s">
        <v>1130</v>
      </c>
      <c r="AE380" t="s">
        <v>1131</v>
      </c>
      <c r="AF380" t="s">
        <v>1137</v>
      </c>
      <c r="AG380" t="s">
        <v>1138</v>
      </c>
      <c r="AH380" t="s">
        <v>1139</v>
      </c>
    </row>
    <row r="381" spans="1:35">
      <c r="A381">
        <v>19523</v>
      </c>
      <c r="B381" t="s">
        <v>246</v>
      </c>
      <c r="C381" t="s">
        <v>269</v>
      </c>
      <c r="D381" t="s">
        <v>308</v>
      </c>
      <c r="E381" t="s">
        <v>309</v>
      </c>
      <c r="F381" t="s">
        <v>261</v>
      </c>
      <c r="G381" t="s">
        <v>1159</v>
      </c>
      <c r="H381" s="150">
        <v>3000</v>
      </c>
      <c r="I381" s="150">
        <v>3000</v>
      </c>
      <c r="J381" s="150">
        <v>3090.34</v>
      </c>
      <c r="K381">
        <v>0</v>
      </c>
      <c r="L381">
        <v>0</v>
      </c>
      <c r="M381" s="150">
        <v>0</v>
      </c>
      <c r="N381" s="150">
        <v>3090.34</v>
      </c>
      <c r="O381" s="150">
        <v>3090.34</v>
      </c>
      <c r="P381" s="1">
        <v>45229</v>
      </c>
      <c r="Q381" s="1">
        <v>45220</v>
      </c>
      <c r="R381" s="1">
        <v>45493</v>
      </c>
      <c r="S381" s="1">
        <v>45493</v>
      </c>
      <c r="T381" s="1">
        <v>45495</v>
      </c>
      <c r="U381" s="1">
        <v>45496</v>
      </c>
      <c r="V381" s="1">
        <v>45496</v>
      </c>
      <c r="W381" t="s">
        <v>561</v>
      </c>
      <c r="X381" t="s">
        <v>1141</v>
      </c>
      <c r="Y381">
        <v>11635</v>
      </c>
      <c r="Z381" t="s">
        <v>1142</v>
      </c>
      <c r="AA381">
        <v>2</v>
      </c>
      <c r="AB381" t="s">
        <v>1129</v>
      </c>
      <c r="AC381" t="s">
        <v>561</v>
      </c>
      <c r="AD381" t="s">
        <v>1130</v>
      </c>
      <c r="AE381" t="s">
        <v>1131</v>
      </c>
      <c r="AF381" t="s">
        <v>1137</v>
      </c>
      <c r="AG381" t="s">
        <v>1138</v>
      </c>
      <c r="AH381" t="s">
        <v>1139</v>
      </c>
    </row>
    <row r="382" spans="1:35">
      <c r="A382">
        <v>19452</v>
      </c>
      <c r="B382" t="s">
        <v>246</v>
      </c>
      <c r="C382" t="s">
        <v>269</v>
      </c>
      <c r="D382" t="s">
        <v>288</v>
      </c>
      <c r="E382" t="s">
        <v>289</v>
      </c>
      <c r="F382" t="s">
        <v>261</v>
      </c>
      <c r="G382" t="s">
        <v>1140</v>
      </c>
      <c r="H382" s="150">
        <v>1000</v>
      </c>
      <c r="I382" s="150">
        <v>1000</v>
      </c>
      <c r="J382" s="150">
        <v>1030.1099999999999</v>
      </c>
      <c r="K382">
        <v>20.6</v>
      </c>
      <c r="L382">
        <v>0</v>
      </c>
      <c r="M382" s="150">
        <v>0</v>
      </c>
      <c r="N382" s="150">
        <v>1050.71</v>
      </c>
      <c r="O382" s="150">
        <v>1052.75</v>
      </c>
      <c r="P382" s="1">
        <v>45218</v>
      </c>
      <c r="Q382" s="1">
        <v>45211</v>
      </c>
      <c r="R382" s="1">
        <v>45493</v>
      </c>
      <c r="S382" s="1">
        <v>45493</v>
      </c>
      <c r="T382" s="1">
        <v>45499</v>
      </c>
      <c r="U382" s="1">
        <v>45502</v>
      </c>
      <c r="V382" s="1">
        <v>45502</v>
      </c>
      <c r="W382" t="s">
        <v>561</v>
      </c>
      <c r="X382" t="s">
        <v>1141</v>
      </c>
      <c r="Y382">
        <v>11634</v>
      </c>
      <c r="Z382" t="s">
        <v>1142</v>
      </c>
      <c r="AA382">
        <v>2</v>
      </c>
      <c r="AB382" t="s">
        <v>1129</v>
      </c>
      <c r="AC382" t="s">
        <v>561</v>
      </c>
      <c r="AD382" t="s">
        <v>1130</v>
      </c>
      <c r="AE382" t="s">
        <v>1131</v>
      </c>
      <c r="AF382" t="s">
        <v>1137</v>
      </c>
      <c r="AG382" t="s">
        <v>1138</v>
      </c>
      <c r="AH382" t="s">
        <v>1139</v>
      </c>
    </row>
    <row r="383" spans="1:35">
      <c r="A383">
        <v>25356</v>
      </c>
      <c r="B383" t="s">
        <v>246</v>
      </c>
      <c r="C383" t="s">
        <v>269</v>
      </c>
      <c r="D383" t="s">
        <v>304</v>
      </c>
      <c r="E383" t="s">
        <v>305</v>
      </c>
      <c r="F383" t="s">
        <v>261</v>
      </c>
      <c r="G383" t="s">
        <v>1140</v>
      </c>
      <c r="H383" s="150">
        <v>800</v>
      </c>
      <c r="I383" s="150">
        <v>800</v>
      </c>
      <c r="J383" s="150">
        <v>806.9</v>
      </c>
      <c r="K383">
        <v>0</v>
      </c>
      <c r="L383">
        <v>0</v>
      </c>
      <c r="M383" s="150">
        <v>0</v>
      </c>
      <c r="N383" s="150">
        <v>806.9</v>
      </c>
      <c r="O383" s="150">
        <v>806.9</v>
      </c>
      <c r="P383" s="1">
        <v>45474</v>
      </c>
      <c r="Q383" s="1">
        <v>45460</v>
      </c>
      <c r="R383" s="1">
        <v>45493</v>
      </c>
      <c r="S383" s="1">
        <v>45493</v>
      </c>
      <c r="T383" s="1">
        <v>45482</v>
      </c>
      <c r="U383" s="1">
        <v>45483</v>
      </c>
      <c r="V383" s="1">
        <v>45483</v>
      </c>
      <c r="W383" t="s">
        <v>561</v>
      </c>
      <c r="X383" t="s">
        <v>1141</v>
      </c>
      <c r="Y383">
        <v>11721</v>
      </c>
      <c r="Z383" t="s">
        <v>1142</v>
      </c>
      <c r="AA383">
        <v>2</v>
      </c>
      <c r="AB383" t="s">
        <v>1167</v>
      </c>
      <c r="AC383" t="s">
        <v>561</v>
      </c>
      <c r="AD383" t="s">
        <v>1130</v>
      </c>
      <c r="AE383" t="s">
        <v>1131</v>
      </c>
      <c r="AF383" t="s">
        <v>1137</v>
      </c>
      <c r="AG383" t="s">
        <v>1138</v>
      </c>
      <c r="AH383" t="s">
        <v>1139</v>
      </c>
    </row>
    <row r="384" spans="1:35">
      <c r="A384">
        <v>23245</v>
      </c>
      <c r="B384" t="s">
        <v>246</v>
      </c>
      <c r="C384" t="s">
        <v>247</v>
      </c>
      <c r="D384" t="s">
        <v>497</v>
      </c>
      <c r="E384" t="s">
        <v>498</v>
      </c>
      <c r="F384" t="s">
        <v>261</v>
      </c>
      <c r="G384" t="s">
        <v>1145</v>
      </c>
      <c r="H384" s="150">
        <v>4000</v>
      </c>
      <c r="I384" s="150">
        <v>4000</v>
      </c>
      <c r="J384" s="150">
        <v>4082.97</v>
      </c>
      <c r="K384">
        <v>0</v>
      </c>
      <c r="L384">
        <v>0</v>
      </c>
      <c r="M384" s="150">
        <v>0</v>
      </c>
      <c r="N384" s="150">
        <v>4082.97</v>
      </c>
      <c r="O384" s="150">
        <v>4082.97</v>
      </c>
      <c r="P384" s="1">
        <v>45345</v>
      </c>
      <c r="Q384" s="1">
        <v>45337</v>
      </c>
      <c r="R384" s="1">
        <v>45493</v>
      </c>
      <c r="S384" s="1">
        <v>45493</v>
      </c>
      <c r="T384" s="1">
        <v>45495</v>
      </c>
      <c r="U384" s="1">
        <v>45496</v>
      </c>
      <c r="V384" s="1">
        <v>45496</v>
      </c>
      <c r="W384" t="s">
        <v>561</v>
      </c>
      <c r="X384" t="s">
        <v>1141</v>
      </c>
      <c r="Y384">
        <v>11640</v>
      </c>
      <c r="Z384" t="s">
        <v>1142</v>
      </c>
      <c r="AA384">
        <v>2</v>
      </c>
      <c r="AB384" t="s">
        <v>1129</v>
      </c>
      <c r="AC384" t="s">
        <v>561</v>
      </c>
      <c r="AD384" t="s">
        <v>1130</v>
      </c>
      <c r="AE384" t="s">
        <v>1131</v>
      </c>
      <c r="AF384" t="s">
        <v>1137</v>
      </c>
      <c r="AG384" t="s">
        <v>1138</v>
      </c>
      <c r="AH384" t="s">
        <v>1139</v>
      </c>
    </row>
    <row r="385" spans="1:35">
      <c r="A385">
        <v>23631</v>
      </c>
      <c r="B385" t="s">
        <v>246</v>
      </c>
      <c r="C385" t="s">
        <v>269</v>
      </c>
      <c r="D385" t="s">
        <v>276</v>
      </c>
      <c r="E385" t="s">
        <v>277</v>
      </c>
      <c r="F385" t="s">
        <v>261</v>
      </c>
      <c r="G385" t="s">
        <v>1158</v>
      </c>
      <c r="H385" s="150">
        <v>29350</v>
      </c>
      <c r="I385" s="150">
        <v>29350</v>
      </c>
      <c r="J385" s="150">
        <v>29878.15</v>
      </c>
      <c r="K385">
        <v>0</v>
      </c>
      <c r="L385">
        <v>0</v>
      </c>
      <c r="M385" s="150">
        <v>0</v>
      </c>
      <c r="N385" s="150">
        <v>29878.15</v>
      </c>
      <c r="O385" s="150">
        <v>29878.15</v>
      </c>
      <c r="P385" s="1">
        <v>45371</v>
      </c>
      <c r="Q385" s="1">
        <v>45355</v>
      </c>
      <c r="R385" s="1">
        <v>45493</v>
      </c>
      <c r="S385" s="1">
        <v>45493</v>
      </c>
      <c r="T385" s="1">
        <v>45492</v>
      </c>
      <c r="U385" s="1">
        <v>45495</v>
      </c>
      <c r="V385" s="1">
        <v>45495</v>
      </c>
      <c r="W385" t="s">
        <v>561</v>
      </c>
      <c r="X385" t="s">
        <v>1141</v>
      </c>
      <c r="Y385">
        <v>11642</v>
      </c>
      <c r="Z385" t="s">
        <v>1142</v>
      </c>
      <c r="AA385">
        <v>2</v>
      </c>
      <c r="AB385" t="s">
        <v>1129</v>
      </c>
      <c r="AC385" t="s">
        <v>561</v>
      </c>
      <c r="AD385" t="s">
        <v>1130</v>
      </c>
      <c r="AE385" t="s">
        <v>1131</v>
      </c>
      <c r="AF385" t="s">
        <v>1137</v>
      </c>
      <c r="AG385" t="s">
        <v>1138</v>
      </c>
      <c r="AH385" t="s">
        <v>1139</v>
      </c>
    </row>
    <row r="386" spans="1:35">
      <c r="A386">
        <v>22829</v>
      </c>
      <c r="B386" t="s">
        <v>246</v>
      </c>
      <c r="C386" t="s">
        <v>247</v>
      </c>
      <c r="D386" t="s">
        <v>480</v>
      </c>
      <c r="E386" t="s">
        <v>481</v>
      </c>
      <c r="F386" t="s">
        <v>261</v>
      </c>
      <c r="G386" t="s">
        <v>1149</v>
      </c>
      <c r="H386" s="150">
        <v>7000</v>
      </c>
      <c r="I386" s="150">
        <v>7000</v>
      </c>
      <c r="J386" s="150">
        <v>7167.11</v>
      </c>
      <c r="K386">
        <v>0</v>
      </c>
      <c r="L386">
        <v>0</v>
      </c>
      <c r="M386" s="150">
        <v>0</v>
      </c>
      <c r="N386" s="150">
        <v>7167.11</v>
      </c>
      <c r="O386" s="150">
        <v>7167.11</v>
      </c>
      <c r="P386" s="1">
        <v>45323</v>
      </c>
      <c r="Q386" s="1">
        <v>45314</v>
      </c>
      <c r="R386" s="1">
        <v>45498</v>
      </c>
      <c r="S386" s="1">
        <v>45498</v>
      </c>
      <c r="T386" s="1">
        <v>45488</v>
      </c>
      <c r="U386" s="1">
        <v>45489</v>
      </c>
      <c r="V386" s="1">
        <v>45489</v>
      </c>
      <c r="W386" t="s">
        <v>561</v>
      </c>
      <c r="X386" t="s">
        <v>1141</v>
      </c>
      <c r="Y386">
        <v>11639</v>
      </c>
      <c r="Z386" t="s">
        <v>1142</v>
      </c>
      <c r="AA386">
        <v>2</v>
      </c>
      <c r="AB386" t="s">
        <v>1129</v>
      </c>
      <c r="AC386" t="s">
        <v>561</v>
      </c>
      <c r="AD386" t="s">
        <v>1130</v>
      </c>
      <c r="AE386" t="s">
        <v>1131</v>
      </c>
      <c r="AF386" t="s">
        <v>1137</v>
      </c>
      <c r="AG386" t="s">
        <v>1138</v>
      </c>
      <c r="AH386" t="s">
        <v>1139</v>
      </c>
    </row>
    <row r="387" spans="1:35">
      <c r="A387">
        <v>21867</v>
      </c>
      <c r="B387" t="s">
        <v>246</v>
      </c>
      <c r="C387" t="s">
        <v>247</v>
      </c>
      <c r="D387" t="s">
        <v>513</v>
      </c>
      <c r="E387" t="s">
        <v>514</v>
      </c>
      <c r="F387" t="s">
        <v>261</v>
      </c>
      <c r="G387" t="s">
        <v>1149</v>
      </c>
      <c r="H387" s="150">
        <v>5500</v>
      </c>
      <c r="I387" s="150">
        <v>5500</v>
      </c>
      <c r="J387" s="150">
        <v>5646.3</v>
      </c>
      <c r="K387">
        <v>0</v>
      </c>
      <c r="L387">
        <v>0</v>
      </c>
      <c r="M387" s="150">
        <v>0</v>
      </c>
      <c r="N387" s="150">
        <v>5646.3</v>
      </c>
      <c r="O387" s="150">
        <v>5646.3</v>
      </c>
      <c r="P387" s="1">
        <v>45259</v>
      </c>
      <c r="Q387" s="1">
        <v>45240</v>
      </c>
      <c r="R387" s="1">
        <v>45498</v>
      </c>
      <c r="S387" s="1">
        <v>45498</v>
      </c>
      <c r="T387" s="1">
        <v>45498</v>
      </c>
      <c r="U387" s="1">
        <v>45499</v>
      </c>
      <c r="V387" s="1">
        <v>45499</v>
      </c>
      <c r="W387" t="s">
        <v>561</v>
      </c>
      <c r="X387" t="s">
        <v>1141</v>
      </c>
      <c r="Y387">
        <v>11637</v>
      </c>
      <c r="Z387" t="s">
        <v>1142</v>
      </c>
      <c r="AA387">
        <v>2</v>
      </c>
      <c r="AB387" t="s">
        <v>1129</v>
      </c>
      <c r="AC387" t="s">
        <v>561</v>
      </c>
      <c r="AD387" t="s">
        <v>1130</v>
      </c>
      <c r="AE387" t="s">
        <v>1131</v>
      </c>
      <c r="AF387" t="s">
        <v>1137</v>
      </c>
      <c r="AG387" t="s">
        <v>1138</v>
      </c>
      <c r="AH387" t="s">
        <v>1139</v>
      </c>
    </row>
    <row r="388" spans="1:35">
      <c r="A388">
        <v>19267</v>
      </c>
      <c r="B388" t="s">
        <v>246</v>
      </c>
      <c r="C388" t="s">
        <v>247</v>
      </c>
      <c r="D388" t="s">
        <v>368</v>
      </c>
      <c r="E388" t="s">
        <v>369</v>
      </c>
      <c r="F388" t="s">
        <v>261</v>
      </c>
      <c r="G388" t="s">
        <v>1157</v>
      </c>
      <c r="H388" s="150">
        <v>4900</v>
      </c>
      <c r="I388" s="150">
        <v>4900</v>
      </c>
      <c r="J388" s="150">
        <v>5055.93</v>
      </c>
      <c r="K388">
        <v>0</v>
      </c>
      <c r="L388">
        <v>0</v>
      </c>
      <c r="M388" s="150">
        <v>0</v>
      </c>
      <c r="N388" s="150">
        <v>5055.93</v>
      </c>
      <c r="O388" s="150">
        <v>5055.93</v>
      </c>
      <c r="P388" s="1">
        <v>45197</v>
      </c>
      <c r="Q388" s="1">
        <v>45188</v>
      </c>
      <c r="R388" s="1">
        <v>45498</v>
      </c>
      <c r="S388" s="1">
        <v>45498</v>
      </c>
      <c r="T388" s="1">
        <v>45498</v>
      </c>
      <c r="U388" s="1">
        <v>45499</v>
      </c>
      <c r="V388" s="1">
        <v>45499</v>
      </c>
      <c r="W388" t="s">
        <v>561</v>
      </c>
      <c r="X388" t="s">
        <v>1141</v>
      </c>
      <c r="Y388">
        <v>11632</v>
      </c>
      <c r="Z388" t="s">
        <v>1142</v>
      </c>
      <c r="AA388">
        <v>2</v>
      </c>
      <c r="AB388" t="s">
        <v>1129</v>
      </c>
      <c r="AC388" t="s">
        <v>561</v>
      </c>
      <c r="AD388" t="s">
        <v>1130</v>
      </c>
      <c r="AE388" t="s">
        <v>1131</v>
      </c>
      <c r="AF388" t="s">
        <v>1137</v>
      </c>
      <c r="AG388" t="s">
        <v>1138</v>
      </c>
      <c r="AH388" t="s">
        <v>1139</v>
      </c>
    </row>
    <row r="389" spans="1:35">
      <c r="A389">
        <v>19405</v>
      </c>
      <c r="B389" t="s">
        <v>246</v>
      </c>
      <c r="C389" t="s">
        <v>269</v>
      </c>
      <c r="D389" t="s">
        <v>327</v>
      </c>
      <c r="E389" t="s">
        <v>328</v>
      </c>
      <c r="F389" t="s">
        <v>261</v>
      </c>
      <c r="G389" t="s">
        <v>1164</v>
      </c>
      <c r="H389" s="150">
        <v>1080</v>
      </c>
      <c r="I389" s="150">
        <v>1080</v>
      </c>
      <c r="J389" s="150">
        <v>1114.3699999999999</v>
      </c>
      <c r="K389">
        <v>0</v>
      </c>
      <c r="L389">
        <v>0</v>
      </c>
      <c r="M389" s="150">
        <v>0</v>
      </c>
      <c r="N389" s="150">
        <v>1114.3699999999999</v>
      </c>
      <c r="O389" s="150">
        <v>1114.3699999999999</v>
      </c>
      <c r="P389" s="1">
        <v>45205</v>
      </c>
      <c r="Q389" s="1">
        <v>45197</v>
      </c>
      <c r="R389" s="1">
        <v>45503</v>
      </c>
      <c r="S389" s="1">
        <v>45503</v>
      </c>
      <c r="T389" s="1">
        <v>45503</v>
      </c>
      <c r="U389" s="1">
        <v>45504</v>
      </c>
      <c r="V389" s="1">
        <v>45504</v>
      </c>
      <c r="W389" t="s">
        <v>561</v>
      </c>
      <c r="X389" t="s">
        <v>1141</v>
      </c>
      <c r="Y389">
        <v>11633</v>
      </c>
      <c r="Z389" t="s">
        <v>1142</v>
      </c>
      <c r="AA389">
        <v>2</v>
      </c>
      <c r="AB389" t="s">
        <v>1129</v>
      </c>
      <c r="AC389" t="s">
        <v>561</v>
      </c>
      <c r="AD389" t="s">
        <v>1130</v>
      </c>
      <c r="AE389" t="s">
        <v>1131</v>
      </c>
      <c r="AF389" t="s">
        <v>1137</v>
      </c>
      <c r="AG389" t="s">
        <v>1138</v>
      </c>
      <c r="AH389" t="s">
        <v>1139</v>
      </c>
    </row>
    <row r="390" spans="1:35">
      <c r="A390">
        <v>17171</v>
      </c>
      <c r="B390" t="s">
        <v>246</v>
      </c>
      <c r="C390" t="s">
        <v>247</v>
      </c>
      <c r="D390" t="s">
        <v>520</v>
      </c>
      <c r="E390" t="s">
        <v>521</v>
      </c>
      <c r="F390" t="s">
        <v>261</v>
      </c>
      <c r="G390" t="s">
        <v>1161</v>
      </c>
      <c r="H390" s="150">
        <v>4000</v>
      </c>
      <c r="I390" s="150">
        <v>4000</v>
      </c>
      <c r="J390" s="150">
        <v>4160.9399999999996</v>
      </c>
      <c r="K390">
        <v>0</v>
      </c>
      <c r="L390">
        <v>0</v>
      </c>
      <c r="M390" s="150">
        <v>0</v>
      </c>
      <c r="N390" s="150">
        <v>4160.9399999999996</v>
      </c>
      <c r="O390" s="150">
        <v>4160.9399999999996</v>
      </c>
      <c r="P390" s="1">
        <v>45140</v>
      </c>
      <c r="Q390" s="1">
        <v>45129</v>
      </c>
      <c r="R390" s="1">
        <v>45503</v>
      </c>
      <c r="S390" s="1">
        <v>45503</v>
      </c>
      <c r="T390" s="1">
        <v>45495</v>
      </c>
      <c r="U390" s="1">
        <v>45496</v>
      </c>
      <c r="V390" s="1">
        <v>45496</v>
      </c>
      <c r="W390" t="s">
        <v>561</v>
      </c>
      <c r="X390" t="s">
        <v>1141</v>
      </c>
      <c r="Y390">
        <v>11626</v>
      </c>
      <c r="Z390" t="s">
        <v>1142</v>
      </c>
      <c r="AA390">
        <v>2</v>
      </c>
      <c r="AB390" t="s">
        <v>1129</v>
      </c>
      <c r="AC390" t="s">
        <v>561</v>
      </c>
      <c r="AD390" t="s">
        <v>1130</v>
      </c>
      <c r="AE390" t="s">
        <v>1131</v>
      </c>
      <c r="AF390" t="s">
        <v>1137</v>
      </c>
      <c r="AG390" t="s">
        <v>1138</v>
      </c>
      <c r="AH390" t="s">
        <v>1139</v>
      </c>
    </row>
    <row r="391" spans="1:35">
      <c r="A391">
        <v>16743</v>
      </c>
      <c r="B391" t="s">
        <v>246</v>
      </c>
      <c r="C391" t="s">
        <v>247</v>
      </c>
      <c r="D391" t="s">
        <v>348</v>
      </c>
      <c r="E391" t="s">
        <v>349</v>
      </c>
      <c r="F391" t="s">
        <v>261</v>
      </c>
      <c r="G391" t="s">
        <v>1164</v>
      </c>
      <c r="H391" s="150">
        <v>1000</v>
      </c>
      <c r="I391" s="150">
        <v>1000</v>
      </c>
      <c r="J391" s="150">
        <v>1046.3900000000001</v>
      </c>
      <c r="K391">
        <v>0</v>
      </c>
      <c r="L391">
        <v>0</v>
      </c>
      <c r="M391" s="150">
        <v>0</v>
      </c>
      <c r="N391" s="150">
        <v>1046.3900000000001</v>
      </c>
      <c r="O391" s="150">
        <v>1046.3900000000001</v>
      </c>
      <c r="P391" s="1">
        <v>45110</v>
      </c>
      <c r="Q391" s="1">
        <v>45094</v>
      </c>
      <c r="R391" s="1">
        <v>45503</v>
      </c>
      <c r="S391" s="1">
        <v>45503</v>
      </c>
      <c r="T391" s="1">
        <v>45503</v>
      </c>
      <c r="U391" s="1">
        <v>45504</v>
      </c>
      <c r="V391" s="1">
        <v>45504</v>
      </c>
      <c r="W391" t="s">
        <v>561</v>
      </c>
      <c r="X391" t="s">
        <v>1141</v>
      </c>
      <c r="Y391">
        <v>11625</v>
      </c>
      <c r="Z391" t="s">
        <v>1142</v>
      </c>
      <c r="AA391">
        <v>2</v>
      </c>
      <c r="AB391" t="s">
        <v>1129</v>
      </c>
      <c r="AC391" t="s">
        <v>561</v>
      </c>
      <c r="AD391" t="s">
        <v>1130</v>
      </c>
      <c r="AE391" t="s">
        <v>1131</v>
      </c>
      <c r="AF391" t="s">
        <v>1137</v>
      </c>
      <c r="AG391" t="s">
        <v>1138</v>
      </c>
      <c r="AH391" t="s">
        <v>1139</v>
      </c>
    </row>
    <row r="392" spans="1:35">
      <c r="A392">
        <v>16028</v>
      </c>
      <c r="B392" t="s">
        <v>246</v>
      </c>
      <c r="C392" t="s">
        <v>247</v>
      </c>
      <c r="D392" t="s">
        <v>508</v>
      </c>
      <c r="E392" t="s">
        <v>509</v>
      </c>
      <c r="F392" t="s">
        <v>261</v>
      </c>
      <c r="G392" t="s">
        <v>1171</v>
      </c>
      <c r="H392" s="150">
        <v>1500</v>
      </c>
      <c r="I392" s="150">
        <v>1500</v>
      </c>
      <c r="J392" s="150">
        <v>1571.84</v>
      </c>
      <c r="K392">
        <v>0</v>
      </c>
      <c r="L392">
        <v>0</v>
      </c>
      <c r="M392" s="150">
        <v>0</v>
      </c>
      <c r="N392" s="150">
        <v>1571.84</v>
      </c>
      <c r="O392" s="150">
        <v>1571.84</v>
      </c>
      <c r="P392" s="1">
        <v>45057</v>
      </c>
      <c r="Q392" s="1">
        <v>45052</v>
      </c>
      <c r="R392" s="1">
        <v>45503</v>
      </c>
      <c r="S392" s="1">
        <v>45503</v>
      </c>
      <c r="T392" s="1">
        <v>45503</v>
      </c>
      <c r="U392" s="1">
        <v>45504</v>
      </c>
      <c r="V392" s="1">
        <v>45504</v>
      </c>
      <c r="W392" t="s">
        <v>561</v>
      </c>
      <c r="X392" t="s">
        <v>1141</v>
      </c>
      <c r="Y392">
        <v>11619</v>
      </c>
      <c r="Z392" t="s">
        <v>1142</v>
      </c>
      <c r="AA392">
        <v>2</v>
      </c>
      <c r="AB392" t="s">
        <v>1129</v>
      </c>
      <c r="AC392" t="s">
        <v>561</v>
      </c>
      <c r="AD392" t="s">
        <v>1130</v>
      </c>
      <c r="AE392" t="s">
        <v>1131</v>
      </c>
      <c r="AF392" t="s">
        <v>1137</v>
      </c>
      <c r="AG392" t="s">
        <v>1138</v>
      </c>
      <c r="AH392" t="s">
        <v>1139</v>
      </c>
    </row>
    <row r="393" spans="1:35">
      <c r="A393">
        <v>23269</v>
      </c>
      <c r="B393" t="s">
        <v>246</v>
      </c>
      <c r="C393" t="s">
        <v>269</v>
      </c>
      <c r="D393" t="s">
        <v>339</v>
      </c>
      <c r="E393" t="s">
        <v>340</v>
      </c>
      <c r="F393" t="s">
        <v>261</v>
      </c>
      <c r="G393" t="s">
        <v>1145</v>
      </c>
      <c r="H393" s="150">
        <v>2300</v>
      </c>
      <c r="I393" s="150">
        <v>2300</v>
      </c>
      <c r="J393" s="150">
        <v>2347.71</v>
      </c>
      <c r="K393">
        <v>0</v>
      </c>
      <c r="L393">
        <v>0</v>
      </c>
      <c r="M393" s="150">
        <v>0</v>
      </c>
      <c r="N393" s="150">
        <v>2347.71</v>
      </c>
      <c r="O393" s="150">
        <v>2347.71</v>
      </c>
      <c r="P393" s="1">
        <v>45345</v>
      </c>
      <c r="Q393" s="1">
        <v>45331</v>
      </c>
      <c r="R393" s="1">
        <v>45503</v>
      </c>
      <c r="S393" s="1">
        <v>45503</v>
      </c>
      <c r="T393" s="1">
        <v>45502</v>
      </c>
      <c r="U393" s="1">
        <v>45503</v>
      </c>
      <c r="V393" s="1">
        <v>45503</v>
      </c>
      <c r="W393" t="s">
        <v>561</v>
      </c>
      <c r="X393" t="s">
        <v>1141</v>
      </c>
      <c r="Y393">
        <v>11641</v>
      </c>
      <c r="Z393" t="s">
        <v>1142</v>
      </c>
      <c r="AA393">
        <v>2</v>
      </c>
      <c r="AB393" t="s">
        <v>1129</v>
      </c>
      <c r="AC393" t="s">
        <v>561</v>
      </c>
      <c r="AD393" t="s">
        <v>1130</v>
      </c>
      <c r="AE393" t="s">
        <v>1131</v>
      </c>
      <c r="AF393" t="s">
        <v>1137</v>
      </c>
      <c r="AG393" t="s">
        <v>1138</v>
      </c>
      <c r="AH393" t="s">
        <v>1139</v>
      </c>
    </row>
    <row r="394" spans="1:35">
      <c r="A394">
        <v>24382</v>
      </c>
      <c r="B394" t="s">
        <v>246</v>
      </c>
      <c r="C394" t="s">
        <v>269</v>
      </c>
      <c r="D394" t="s">
        <v>330</v>
      </c>
      <c r="E394" t="s">
        <v>331</v>
      </c>
      <c r="F394" t="s">
        <v>261</v>
      </c>
      <c r="G394" t="s">
        <v>1148</v>
      </c>
      <c r="H394" s="150">
        <v>600</v>
      </c>
      <c r="I394" s="150">
        <v>600</v>
      </c>
      <c r="J394" s="150">
        <v>609.99</v>
      </c>
      <c r="K394">
        <v>0</v>
      </c>
      <c r="L394">
        <v>0</v>
      </c>
      <c r="M394" s="150">
        <v>0</v>
      </c>
      <c r="N394" s="150">
        <v>609.99</v>
      </c>
      <c r="O394" s="150">
        <v>609.99</v>
      </c>
      <c r="P394" s="1">
        <v>45399</v>
      </c>
      <c r="Q394" s="1">
        <v>45391</v>
      </c>
      <c r="R394" s="1">
        <v>45503</v>
      </c>
      <c r="S394" s="1">
        <v>45503</v>
      </c>
      <c r="T394" s="1">
        <v>45503</v>
      </c>
      <c r="U394" s="1">
        <v>45504</v>
      </c>
      <c r="V394" s="1">
        <v>45504</v>
      </c>
      <c r="W394" t="s">
        <v>561</v>
      </c>
      <c r="X394" t="s">
        <v>1141</v>
      </c>
      <c r="Y394">
        <v>11647</v>
      </c>
      <c r="Z394" t="s">
        <v>1142</v>
      </c>
      <c r="AA394">
        <v>2</v>
      </c>
      <c r="AB394" t="s">
        <v>1167</v>
      </c>
      <c r="AC394" t="s">
        <v>561</v>
      </c>
      <c r="AD394" t="s">
        <v>1130</v>
      </c>
      <c r="AE394" t="s">
        <v>1131</v>
      </c>
      <c r="AF394" t="s">
        <v>1137</v>
      </c>
      <c r="AG394" t="s">
        <v>1138</v>
      </c>
      <c r="AH394" t="s">
        <v>1139</v>
      </c>
    </row>
    <row r="395" spans="1:35">
      <c r="A395">
        <v>25234</v>
      </c>
      <c r="B395" t="s">
        <v>246</v>
      </c>
      <c r="C395" t="s">
        <v>269</v>
      </c>
      <c r="D395" t="s">
        <v>324</v>
      </c>
      <c r="E395" t="s">
        <v>325</v>
      </c>
      <c r="F395" t="s">
        <v>261</v>
      </c>
      <c r="G395" t="s">
        <v>1140</v>
      </c>
      <c r="H395" s="150">
        <v>5000</v>
      </c>
      <c r="I395" s="150">
        <v>5000</v>
      </c>
      <c r="J395" s="150">
        <v>5043.12</v>
      </c>
      <c r="K395">
        <v>0</v>
      </c>
      <c r="L395">
        <v>0</v>
      </c>
      <c r="M395" s="150">
        <v>0</v>
      </c>
      <c r="N395" s="150">
        <v>5043.12</v>
      </c>
      <c r="O395" s="150">
        <v>5043.12</v>
      </c>
      <c r="P395" s="1">
        <v>45476</v>
      </c>
      <c r="Q395" s="1">
        <v>45450</v>
      </c>
      <c r="R395" s="1">
        <v>45503</v>
      </c>
      <c r="S395" s="1">
        <v>45503</v>
      </c>
      <c r="T395" s="1">
        <v>45481</v>
      </c>
      <c r="U395" s="1">
        <v>45482</v>
      </c>
      <c r="V395" s="1">
        <v>45483</v>
      </c>
      <c r="W395" t="s">
        <v>561</v>
      </c>
      <c r="X395" t="s">
        <v>1141</v>
      </c>
      <c r="Y395">
        <v>11717</v>
      </c>
      <c r="Z395" t="s">
        <v>1142</v>
      </c>
      <c r="AA395">
        <v>2</v>
      </c>
      <c r="AB395" t="s">
        <v>1167</v>
      </c>
      <c r="AC395" t="s">
        <v>561</v>
      </c>
      <c r="AD395" t="s">
        <v>1130</v>
      </c>
      <c r="AE395" t="s">
        <v>1131</v>
      </c>
      <c r="AF395" t="s">
        <v>1137</v>
      </c>
      <c r="AG395" t="s">
        <v>1138</v>
      </c>
      <c r="AH395" t="s">
        <v>1139</v>
      </c>
    </row>
    <row r="396" spans="1:35">
      <c r="A396">
        <v>25089</v>
      </c>
      <c r="B396" t="s">
        <v>246</v>
      </c>
      <c r="C396" t="s">
        <v>247</v>
      </c>
      <c r="D396" t="s">
        <v>494</v>
      </c>
      <c r="E396" t="s">
        <v>495</v>
      </c>
      <c r="F396" t="s">
        <v>261</v>
      </c>
      <c r="G396" t="s">
        <v>1145</v>
      </c>
      <c r="H396" s="150">
        <v>1000</v>
      </c>
      <c r="I396" s="150">
        <v>1000</v>
      </c>
      <c r="J396" s="150">
        <v>1013.83</v>
      </c>
      <c r="K396">
        <v>0</v>
      </c>
      <c r="L396">
        <v>0</v>
      </c>
      <c r="M396" s="150">
        <v>0</v>
      </c>
      <c r="N396" s="150">
        <v>1013.83</v>
      </c>
      <c r="O396" s="150">
        <v>1013.83</v>
      </c>
      <c r="P396" s="1">
        <v>45443</v>
      </c>
      <c r="Q396" s="1">
        <v>45436</v>
      </c>
      <c r="R396" s="1">
        <v>45503</v>
      </c>
      <c r="S396" s="1">
        <v>45503</v>
      </c>
      <c r="T396" s="1">
        <v>45502</v>
      </c>
      <c r="U396" s="1">
        <v>45503</v>
      </c>
      <c r="V396" s="1">
        <v>45503</v>
      </c>
      <c r="W396" t="s">
        <v>561</v>
      </c>
      <c r="X396" t="s">
        <v>1141</v>
      </c>
      <c r="Y396">
        <v>11654</v>
      </c>
      <c r="Z396" t="s">
        <v>1142</v>
      </c>
      <c r="AA396">
        <v>2</v>
      </c>
      <c r="AB396" t="s">
        <v>1167</v>
      </c>
      <c r="AC396" t="s">
        <v>561</v>
      </c>
      <c r="AD396" t="s">
        <v>1130</v>
      </c>
      <c r="AE396" t="s">
        <v>1131</v>
      </c>
      <c r="AF396" t="s">
        <v>1137</v>
      </c>
      <c r="AG396" t="s">
        <v>1138</v>
      </c>
      <c r="AH396" t="s">
        <v>1139</v>
      </c>
    </row>
    <row r="397" spans="1:35">
      <c r="A397">
        <v>24761</v>
      </c>
      <c r="B397" t="s">
        <v>246</v>
      </c>
      <c r="C397" t="s">
        <v>247</v>
      </c>
      <c r="D397" t="s">
        <v>418</v>
      </c>
      <c r="E397" t="s">
        <v>419</v>
      </c>
      <c r="F397" t="s">
        <v>261</v>
      </c>
      <c r="G397" t="s">
        <v>1149</v>
      </c>
      <c r="H397" s="150">
        <v>6000</v>
      </c>
      <c r="I397" s="150">
        <v>6000</v>
      </c>
      <c r="J397" s="150">
        <v>6099.95</v>
      </c>
      <c r="K397">
        <v>0</v>
      </c>
      <c r="L397">
        <v>0</v>
      </c>
      <c r="M397" s="150">
        <v>0</v>
      </c>
      <c r="N397" s="150">
        <v>6099.95</v>
      </c>
      <c r="O397" s="150">
        <v>6099.95</v>
      </c>
      <c r="P397" s="1">
        <v>45412</v>
      </c>
      <c r="Q397" s="1">
        <v>45407</v>
      </c>
      <c r="R397" s="1">
        <v>45503</v>
      </c>
      <c r="S397" s="1">
        <v>45503</v>
      </c>
      <c r="T397" s="1">
        <v>45502</v>
      </c>
      <c r="U397" s="1">
        <v>45503</v>
      </c>
      <c r="V397" s="1">
        <v>45503</v>
      </c>
      <c r="W397" t="s">
        <v>561</v>
      </c>
      <c r="X397" t="s">
        <v>1141</v>
      </c>
      <c r="Y397">
        <v>11652</v>
      </c>
      <c r="Z397" t="s">
        <v>1142</v>
      </c>
      <c r="AA397">
        <v>2</v>
      </c>
      <c r="AB397" t="s">
        <v>1167</v>
      </c>
      <c r="AC397" t="s">
        <v>561</v>
      </c>
      <c r="AD397" t="s">
        <v>1130</v>
      </c>
      <c r="AE397" t="s">
        <v>1131</v>
      </c>
      <c r="AF397" t="s">
        <v>1137</v>
      </c>
      <c r="AG397" t="s">
        <v>1138</v>
      </c>
      <c r="AH397" t="s">
        <v>1139</v>
      </c>
    </row>
    <row r="398" spans="1:35">
      <c r="A398">
        <v>24706</v>
      </c>
      <c r="B398" t="s">
        <v>246</v>
      </c>
      <c r="C398" t="s">
        <v>247</v>
      </c>
      <c r="D398" t="s">
        <v>436</v>
      </c>
      <c r="E398" t="s">
        <v>437</v>
      </c>
      <c r="F398" t="s">
        <v>261</v>
      </c>
      <c r="G398" t="s">
        <v>1149</v>
      </c>
      <c r="H398" s="150">
        <v>1000</v>
      </c>
      <c r="I398" s="150">
        <v>1000</v>
      </c>
      <c r="J398" s="150">
        <v>1016.66</v>
      </c>
      <c r="K398">
        <v>0</v>
      </c>
      <c r="L398">
        <v>0</v>
      </c>
      <c r="M398" s="150">
        <v>0</v>
      </c>
      <c r="N398" s="150">
        <v>1016.66</v>
      </c>
      <c r="O398" s="150">
        <v>1016.66</v>
      </c>
      <c r="P398" s="1">
        <v>45408</v>
      </c>
      <c r="Q398" s="1">
        <v>45404</v>
      </c>
      <c r="R398" s="1">
        <v>45503</v>
      </c>
      <c r="S398" s="1">
        <v>45503</v>
      </c>
      <c r="T398" s="1">
        <v>45484</v>
      </c>
      <c r="U398" s="1">
        <v>45485</v>
      </c>
      <c r="V398" s="1">
        <v>45485</v>
      </c>
      <c r="W398" t="s">
        <v>561</v>
      </c>
      <c r="X398" t="s">
        <v>1141</v>
      </c>
      <c r="Y398">
        <v>11651</v>
      </c>
      <c r="Z398" t="s">
        <v>1142</v>
      </c>
      <c r="AA398">
        <v>2</v>
      </c>
      <c r="AB398" t="s">
        <v>1167</v>
      </c>
      <c r="AC398" t="s">
        <v>561</v>
      </c>
      <c r="AD398" t="s">
        <v>1130</v>
      </c>
      <c r="AE398" t="s">
        <v>1131</v>
      </c>
      <c r="AF398" t="s">
        <v>1137</v>
      </c>
      <c r="AG398" t="s">
        <v>1138</v>
      </c>
      <c r="AH398" t="s">
        <v>1139</v>
      </c>
    </row>
    <row r="399" spans="1:35">
      <c r="A399">
        <v>24655</v>
      </c>
      <c r="B399" t="s">
        <v>246</v>
      </c>
      <c r="C399" t="s">
        <v>247</v>
      </c>
      <c r="D399" t="s">
        <v>488</v>
      </c>
      <c r="E399" t="s">
        <v>489</v>
      </c>
      <c r="F399" t="s">
        <v>261</v>
      </c>
      <c r="G399" t="s">
        <v>1149</v>
      </c>
      <c r="H399" s="150">
        <v>1000</v>
      </c>
      <c r="I399" s="150">
        <v>1000</v>
      </c>
      <c r="J399" s="150">
        <v>1016.66</v>
      </c>
      <c r="K399">
        <v>0</v>
      </c>
      <c r="L399">
        <v>0</v>
      </c>
      <c r="M399" s="150">
        <v>0</v>
      </c>
      <c r="N399" s="150">
        <v>1016.66</v>
      </c>
      <c r="O399" s="150">
        <v>1016.66</v>
      </c>
      <c r="P399" s="1">
        <v>45412</v>
      </c>
      <c r="Q399" s="1">
        <v>45404</v>
      </c>
      <c r="R399" s="1">
        <v>45503</v>
      </c>
      <c r="S399" s="1">
        <v>45503</v>
      </c>
      <c r="T399" s="1">
        <v>45461</v>
      </c>
      <c r="U399" s="1">
        <v>45462</v>
      </c>
      <c r="V399" s="1">
        <v>45462</v>
      </c>
      <c r="W399" t="s">
        <v>561</v>
      </c>
      <c r="X399" t="s">
        <v>1141</v>
      </c>
      <c r="Y399">
        <v>11650</v>
      </c>
      <c r="Z399" t="s">
        <v>1142</v>
      </c>
      <c r="AA399">
        <v>2</v>
      </c>
      <c r="AB399" t="s">
        <v>1167</v>
      </c>
      <c r="AC399" t="s">
        <v>561</v>
      </c>
      <c r="AD399" t="s">
        <v>1130</v>
      </c>
      <c r="AE399" t="s">
        <v>1131</v>
      </c>
      <c r="AF399" t="s">
        <v>1137</v>
      </c>
      <c r="AG399" t="s">
        <v>1138</v>
      </c>
      <c r="AH399" t="s">
        <v>1139</v>
      </c>
    </row>
    <row r="400" spans="1:35">
      <c r="A400">
        <v>25564</v>
      </c>
      <c r="B400" t="s">
        <v>246</v>
      </c>
      <c r="C400" t="s">
        <v>247</v>
      </c>
      <c r="D400" t="s">
        <v>397</v>
      </c>
      <c r="E400" t="s">
        <v>398</v>
      </c>
      <c r="F400" t="s">
        <v>261</v>
      </c>
      <c r="G400" t="s">
        <v>1143</v>
      </c>
      <c r="H400" s="150">
        <v>260.04000000000002</v>
      </c>
      <c r="I400" s="150">
        <v>260.04000000000002</v>
      </c>
      <c r="J400" s="150">
        <v>263.64</v>
      </c>
      <c r="K400">
        <v>0</v>
      </c>
      <c r="L400">
        <v>0</v>
      </c>
      <c r="M400" s="150">
        <v>3.6</v>
      </c>
      <c r="N400" s="150">
        <v>260.04000000000002</v>
      </c>
      <c r="O400" s="150">
        <v>260.04000000000002</v>
      </c>
      <c r="P400" s="1">
        <v>45489</v>
      </c>
      <c r="Q400" s="1">
        <v>45442</v>
      </c>
      <c r="R400" s="1">
        <v>45503</v>
      </c>
      <c r="S400" s="1">
        <v>45503</v>
      </c>
      <c r="T400" s="1">
        <v>45474</v>
      </c>
      <c r="U400" s="1">
        <v>45475</v>
      </c>
      <c r="V400" s="1">
        <v>45490</v>
      </c>
      <c r="W400" t="s">
        <v>561</v>
      </c>
      <c r="X400" t="s">
        <v>1127</v>
      </c>
      <c r="Z400" t="s">
        <v>1142</v>
      </c>
      <c r="AA400">
        <v>2</v>
      </c>
      <c r="AB400" t="s">
        <v>1167</v>
      </c>
      <c r="AC400" t="s">
        <v>561</v>
      </c>
      <c r="AD400" t="s">
        <v>1130</v>
      </c>
      <c r="AE400" t="s">
        <v>1131</v>
      </c>
      <c r="AF400" t="s">
        <v>1137</v>
      </c>
      <c r="AG400" t="s">
        <v>1138</v>
      </c>
      <c r="AH400" t="s">
        <v>1139</v>
      </c>
      <c r="AI400" t="s">
        <v>252</v>
      </c>
    </row>
    <row r="401" spans="1:35">
      <c r="A401">
        <v>25556</v>
      </c>
      <c r="B401" t="s">
        <v>246</v>
      </c>
      <c r="C401" t="s">
        <v>247</v>
      </c>
      <c r="D401" t="s">
        <v>397</v>
      </c>
      <c r="E401" t="s">
        <v>398</v>
      </c>
      <c r="F401" t="s">
        <v>261</v>
      </c>
      <c r="G401" t="s">
        <v>1143</v>
      </c>
      <c r="H401" s="150">
        <v>30154.720000000001</v>
      </c>
      <c r="I401" s="150">
        <v>30154.720000000001</v>
      </c>
      <c r="J401" s="150">
        <v>30154.720000000001</v>
      </c>
      <c r="K401">
        <v>0</v>
      </c>
      <c r="L401">
        <v>0</v>
      </c>
      <c r="M401" s="150">
        <v>0</v>
      </c>
      <c r="N401" s="150">
        <v>30154.720000000001</v>
      </c>
      <c r="O401" s="150">
        <v>30154.720000000001</v>
      </c>
      <c r="P401" s="1">
        <v>45488</v>
      </c>
      <c r="Q401" s="1">
        <v>45474</v>
      </c>
      <c r="R401" s="1">
        <v>45503</v>
      </c>
      <c r="S401" s="1">
        <v>45503</v>
      </c>
      <c r="T401" s="1">
        <v>45503</v>
      </c>
      <c r="U401" s="1">
        <v>45504</v>
      </c>
      <c r="V401" s="1">
        <v>45504</v>
      </c>
      <c r="W401" t="s">
        <v>561</v>
      </c>
      <c r="X401" t="s">
        <v>1141</v>
      </c>
      <c r="Y401">
        <v>11790</v>
      </c>
      <c r="Z401" t="s">
        <v>1142</v>
      </c>
      <c r="AA401">
        <v>2</v>
      </c>
      <c r="AB401" t="s">
        <v>1167</v>
      </c>
      <c r="AC401" t="s">
        <v>561</v>
      </c>
      <c r="AD401" t="s">
        <v>1130</v>
      </c>
      <c r="AE401" t="s">
        <v>1131</v>
      </c>
      <c r="AF401" t="s">
        <v>1137</v>
      </c>
      <c r="AG401" t="s">
        <v>1138</v>
      </c>
      <c r="AH401" t="s">
        <v>1139</v>
      </c>
    </row>
    <row r="402" spans="1:35">
      <c r="A402">
        <v>25586</v>
      </c>
      <c r="B402" t="s">
        <v>246</v>
      </c>
      <c r="C402" t="s">
        <v>247</v>
      </c>
      <c r="D402" t="s">
        <v>494</v>
      </c>
      <c r="E402" t="s">
        <v>495</v>
      </c>
      <c r="F402" t="s">
        <v>261</v>
      </c>
      <c r="G402" t="s">
        <v>1140</v>
      </c>
      <c r="H402" s="150">
        <v>1008.85</v>
      </c>
      <c r="I402" s="150">
        <v>1008.85</v>
      </c>
      <c r="J402" s="150">
        <v>1008.85</v>
      </c>
      <c r="K402">
        <v>0</v>
      </c>
      <c r="L402">
        <v>0</v>
      </c>
      <c r="M402" s="150">
        <v>0</v>
      </c>
      <c r="N402" s="150">
        <v>1008.85</v>
      </c>
      <c r="O402" s="150">
        <v>1008.85</v>
      </c>
      <c r="P402" s="1">
        <v>45495</v>
      </c>
      <c r="Q402" s="1">
        <v>45495</v>
      </c>
      <c r="R402" s="1">
        <v>45504</v>
      </c>
      <c r="S402" s="1">
        <v>45504</v>
      </c>
      <c r="T402" s="1">
        <v>45504</v>
      </c>
      <c r="U402" s="1">
        <v>45505</v>
      </c>
      <c r="V402" s="1">
        <v>45505</v>
      </c>
      <c r="W402" t="s">
        <v>561</v>
      </c>
      <c r="X402" t="s">
        <v>1141</v>
      </c>
      <c r="Y402">
        <v>11915</v>
      </c>
      <c r="Z402" t="s">
        <v>1142</v>
      </c>
      <c r="AA402">
        <v>2</v>
      </c>
      <c r="AB402" t="s">
        <v>1167</v>
      </c>
      <c r="AC402" t="s">
        <v>561</v>
      </c>
      <c r="AD402" t="s">
        <v>1130</v>
      </c>
      <c r="AE402" t="s">
        <v>1131</v>
      </c>
      <c r="AF402" t="s">
        <v>1137</v>
      </c>
      <c r="AG402" t="s">
        <v>1138</v>
      </c>
      <c r="AH402" t="s">
        <v>1139</v>
      </c>
    </row>
    <row r="403" spans="1:35">
      <c r="A403">
        <v>25774</v>
      </c>
      <c r="B403" t="s">
        <v>246</v>
      </c>
      <c r="C403" t="s">
        <v>247</v>
      </c>
      <c r="D403" t="s">
        <v>355</v>
      </c>
      <c r="E403" t="s">
        <v>356</v>
      </c>
      <c r="F403" t="s">
        <v>261</v>
      </c>
      <c r="G403" t="s">
        <v>1135</v>
      </c>
      <c r="H403" s="150">
        <v>5000</v>
      </c>
      <c r="I403" s="150">
        <v>5000</v>
      </c>
      <c r="J403" s="150">
        <v>5000</v>
      </c>
      <c r="K403">
        <v>0</v>
      </c>
      <c r="L403">
        <v>0</v>
      </c>
      <c r="M403" s="150">
        <v>0</v>
      </c>
      <c r="N403" s="150">
        <v>5000</v>
      </c>
      <c r="O403" s="150">
        <v>5000</v>
      </c>
      <c r="P403" s="1">
        <v>45510</v>
      </c>
      <c r="Q403" s="1">
        <v>45504</v>
      </c>
      <c r="R403" s="1">
        <v>45504</v>
      </c>
      <c r="S403" s="1">
        <v>45504</v>
      </c>
      <c r="T403" s="1">
        <v>45506</v>
      </c>
      <c r="U403" s="1">
        <v>45506</v>
      </c>
      <c r="V403" s="1">
        <v>45511</v>
      </c>
      <c r="W403" t="s">
        <v>561</v>
      </c>
      <c r="X403" t="s">
        <v>1170</v>
      </c>
      <c r="Z403" t="s">
        <v>1128</v>
      </c>
      <c r="AA403">
        <v>2</v>
      </c>
      <c r="AB403" t="s">
        <v>1167</v>
      </c>
      <c r="AC403" t="s">
        <v>561</v>
      </c>
      <c r="AD403" t="s">
        <v>1130</v>
      </c>
      <c r="AE403" t="s">
        <v>1131</v>
      </c>
      <c r="AF403" t="s">
        <v>1137</v>
      </c>
      <c r="AG403" t="s">
        <v>1138</v>
      </c>
      <c r="AH403" t="s">
        <v>1139</v>
      </c>
      <c r="AI403" t="s">
        <v>252</v>
      </c>
    </row>
    <row r="404" spans="1:35">
      <c r="A404">
        <v>24468</v>
      </c>
      <c r="B404" t="s">
        <v>246</v>
      </c>
      <c r="C404" t="s">
        <v>247</v>
      </c>
      <c r="D404" t="s">
        <v>449</v>
      </c>
      <c r="E404" t="s">
        <v>450</v>
      </c>
      <c r="F404" t="s">
        <v>261</v>
      </c>
      <c r="G404" t="s">
        <v>1149</v>
      </c>
      <c r="H404" s="150">
        <v>4500</v>
      </c>
      <c r="I404" s="150">
        <v>4500</v>
      </c>
      <c r="J404" s="150">
        <v>4574.96</v>
      </c>
      <c r="K404">
        <v>0</v>
      </c>
      <c r="L404">
        <v>0</v>
      </c>
      <c r="M404" s="150">
        <v>0</v>
      </c>
      <c r="N404" s="150">
        <v>4574.96</v>
      </c>
      <c r="O404" s="150">
        <v>4574.96</v>
      </c>
      <c r="P404" s="1">
        <v>45400</v>
      </c>
      <c r="Q404" s="1">
        <v>45397</v>
      </c>
      <c r="R404" s="1">
        <v>45504</v>
      </c>
      <c r="S404" s="1">
        <v>45504</v>
      </c>
      <c r="T404" s="1">
        <v>45504</v>
      </c>
      <c r="U404" s="1">
        <v>45505</v>
      </c>
      <c r="V404" s="1">
        <v>45505</v>
      </c>
      <c r="W404" t="s">
        <v>561</v>
      </c>
      <c r="X404" t="s">
        <v>1141</v>
      </c>
      <c r="Y404">
        <v>11648</v>
      </c>
      <c r="Z404" t="s">
        <v>1142</v>
      </c>
      <c r="AA404">
        <v>2</v>
      </c>
      <c r="AB404" t="s">
        <v>1167</v>
      </c>
      <c r="AC404" t="s">
        <v>561</v>
      </c>
      <c r="AD404" t="s">
        <v>1130</v>
      </c>
      <c r="AE404" t="s">
        <v>1131</v>
      </c>
      <c r="AF404" t="s">
        <v>1137</v>
      </c>
      <c r="AG404" t="s">
        <v>1138</v>
      </c>
      <c r="AH404" t="s">
        <v>1139</v>
      </c>
    </row>
    <row r="405" spans="1:35">
      <c r="A405">
        <v>24450</v>
      </c>
      <c r="B405" t="s">
        <v>246</v>
      </c>
      <c r="C405" t="s">
        <v>247</v>
      </c>
      <c r="D405" t="s">
        <v>449</v>
      </c>
      <c r="E405" t="s">
        <v>450</v>
      </c>
      <c r="F405" t="s">
        <v>261</v>
      </c>
      <c r="G405" t="s">
        <v>1173</v>
      </c>
      <c r="H405" s="150">
        <v>17000</v>
      </c>
      <c r="I405" s="150">
        <v>17000</v>
      </c>
      <c r="J405" s="150">
        <v>17283.189999999999</v>
      </c>
      <c r="K405">
        <v>0</v>
      </c>
      <c r="L405">
        <v>0</v>
      </c>
      <c r="M405" s="150">
        <v>0</v>
      </c>
      <c r="N405" s="150">
        <v>17283.189999999999</v>
      </c>
      <c r="O405" s="150">
        <v>17283.189999999999</v>
      </c>
      <c r="P405" s="1">
        <v>45400</v>
      </c>
      <c r="Q405" s="1">
        <v>45397</v>
      </c>
      <c r="R405" s="1">
        <v>45504</v>
      </c>
      <c r="S405" s="1">
        <v>45504</v>
      </c>
      <c r="T405" s="1">
        <v>45504</v>
      </c>
      <c r="U405" s="1">
        <v>45505</v>
      </c>
      <c r="V405" s="1">
        <v>45505</v>
      </c>
      <c r="W405" t="s">
        <v>561</v>
      </c>
      <c r="X405" t="s">
        <v>1141</v>
      </c>
      <c r="Y405">
        <v>11649</v>
      </c>
      <c r="Z405" t="s">
        <v>1142</v>
      </c>
      <c r="AA405">
        <v>2</v>
      </c>
      <c r="AB405" t="s">
        <v>1167</v>
      </c>
      <c r="AC405" t="s">
        <v>561</v>
      </c>
      <c r="AD405" t="s">
        <v>1174</v>
      </c>
      <c r="AE405" t="s">
        <v>1131</v>
      </c>
      <c r="AF405" t="s">
        <v>1137</v>
      </c>
      <c r="AG405" t="s">
        <v>1138</v>
      </c>
      <c r="AH405" t="s">
        <v>1139</v>
      </c>
    </row>
    <row r="406" spans="1:35">
      <c r="A406">
        <v>25375</v>
      </c>
      <c r="B406" t="s">
        <v>246</v>
      </c>
      <c r="C406" t="s">
        <v>247</v>
      </c>
      <c r="D406" t="s">
        <v>505</v>
      </c>
      <c r="E406" t="s">
        <v>506</v>
      </c>
      <c r="F406" t="s">
        <v>261</v>
      </c>
      <c r="G406" t="s">
        <v>1143</v>
      </c>
      <c r="H406" s="150">
        <v>40000</v>
      </c>
      <c r="I406" s="150">
        <v>40000</v>
      </c>
      <c r="J406" s="150">
        <v>40344.949999999997</v>
      </c>
      <c r="K406">
        <v>0</v>
      </c>
      <c r="L406">
        <v>0</v>
      </c>
      <c r="M406" s="150">
        <v>0</v>
      </c>
      <c r="N406" s="150">
        <v>40344.949999999997</v>
      </c>
      <c r="O406" s="150">
        <v>40344.949999999997</v>
      </c>
      <c r="P406" s="1">
        <v>45470</v>
      </c>
      <c r="Q406" s="1">
        <v>45461</v>
      </c>
      <c r="R406" s="1">
        <v>45504</v>
      </c>
      <c r="S406" s="1">
        <v>45504</v>
      </c>
      <c r="T406" s="1">
        <v>45495</v>
      </c>
      <c r="U406" s="1">
        <v>45496</v>
      </c>
      <c r="V406" s="1">
        <v>45496</v>
      </c>
      <c r="W406" t="s">
        <v>561</v>
      </c>
      <c r="X406" t="s">
        <v>1141</v>
      </c>
      <c r="Y406">
        <v>11703</v>
      </c>
      <c r="Z406" t="s">
        <v>1142</v>
      </c>
      <c r="AA406">
        <v>2</v>
      </c>
      <c r="AB406" t="s">
        <v>1167</v>
      </c>
      <c r="AC406" t="s">
        <v>561</v>
      </c>
      <c r="AD406" t="s">
        <v>1130</v>
      </c>
      <c r="AE406" t="s">
        <v>1131</v>
      </c>
      <c r="AF406" t="s">
        <v>1137</v>
      </c>
      <c r="AG406" t="s">
        <v>1138</v>
      </c>
      <c r="AH406" t="s">
        <v>1139</v>
      </c>
    </row>
    <row r="407" spans="1:35">
      <c r="A407">
        <v>24196</v>
      </c>
      <c r="B407" t="s">
        <v>246</v>
      </c>
      <c r="C407" t="s">
        <v>247</v>
      </c>
      <c r="D407" t="s">
        <v>385</v>
      </c>
      <c r="E407" t="s">
        <v>386</v>
      </c>
      <c r="F407" t="s">
        <v>261</v>
      </c>
      <c r="G407" t="s">
        <v>1140</v>
      </c>
      <c r="H407" s="150">
        <v>5000</v>
      </c>
      <c r="I407" s="150">
        <v>5000</v>
      </c>
      <c r="J407" s="150">
        <v>5089.97</v>
      </c>
      <c r="K407">
        <v>0</v>
      </c>
      <c r="L407">
        <v>0</v>
      </c>
      <c r="M407" s="150">
        <v>0</v>
      </c>
      <c r="N407" s="150">
        <v>5089.97</v>
      </c>
      <c r="O407" s="150">
        <v>5089.97</v>
      </c>
      <c r="P407" s="1">
        <v>45383</v>
      </c>
      <c r="Q407" s="1">
        <v>45381</v>
      </c>
      <c r="R407" s="1">
        <v>45504</v>
      </c>
      <c r="S407" s="1">
        <v>45504</v>
      </c>
      <c r="T407" s="1">
        <v>45503</v>
      </c>
      <c r="U407" s="1">
        <v>45504</v>
      </c>
      <c r="V407" s="1">
        <v>45504</v>
      </c>
      <c r="W407" t="s">
        <v>561</v>
      </c>
      <c r="X407" t="s">
        <v>1141</v>
      </c>
      <c r="Y407">
        <v>11646</v>
      </c>
      <c r="Z407" t="s">
        <v>1142</v>
      </c>
      <c r="AA407">
        <v>2</v>
      </c>
      <c r="AB407" t="s">
        <v>1129</v>
      </c>
      <c r="AC407" t="s">
        <v>561</v>
      </c>
      <c r="AD407" t="s">
        <v>1130</v>
      </c>
      <c r="AE407" t="s">
        <v>1131</v>
      </c>
      <c r="AF407" t="s">
        <v>1137</v>
      </c>
      <c r="AG407" t="s">
        <v>1138</v>
      </c>
      <c r="AH407" t="s">
        <v>1139</v>
      </c>
    </row>
    <row r="408" spans="1:35">
      <c r="A408">
        <v>24072</v>
      </c>
      <c r="B408" t="s">
        <v>246</v>
      </c>
      <c r="C408" t="s">
        <v>247</v>
      </c>
      <c r="D408" t="s">
        <v>464</v>
      </c>
      <c r="E408" t="s">
        <v>465</v>
      </c>
      <c r="F408" t="s">
        <v>261</v>
      </c>
      <c r="G408" t="s">
        <v>1140</v>
      </c>
      <c r="H408" s="150">
        <v>5000</v>
      </c>
      <c r="I408" s="150">
        <v>5000</v>
      </c>
      <c r="J408" s="150">
        <v>5089.97</v>
      </c>
      <c r="K408">
        <v>0</v>
      </c>
      <c r="L408">
        <v>0</v>
      </c>
      <c r="M408" s="150">
        <v>0</v>
      </c>
      <c r="N408" s="150">
        <v>5089.97</v>
      </c>
      <c r="O408" s="150">
        <v>5089.97</v>
      </c>
      <c r="P408" s="1">
        <v>45385</v>
      </c>
      <c r="Q408" s="1">
        <v>45373</v>
      </c>
      <c r="R408" s="1">
        <v>45504</v>
      </c>
      <c r="S408" s="1">
        <v>45504</v>
      </c>
      <c r="T408" s="1">
        <v>45504</v>
      </c>
      <c r="U408" s="1">
        <v>45505</v>
      </c>
      <c r="V408" s="1">
        <v>45505</v>
      </c>
      <c r="W408" t="s">
        <v>561</v>
      </c>
      <c r="X408" t="s">
        <v>1141</v>
      </c>
      <c r="Y408">
        <v>11644</v>
      </c>
      <c r="Z408" t="s">
        <v>1142</v>
      </c>
      <c r="AA408">
        <v>2</v>
      </c>
      <c r="AB408" t="s">
        <v>1129</v>
      </c>
      <c r="AC408" t="s">
        <v>561</v>
      </c>
      <c r="AD408" t="s">
        <v>1130</v>
      </c>
      <c r="AE408" t="s">
        <v>1131</v>
      </c>
      <c r="AF408" t="s">
        <v>1137</v>
      </c>
      <c r="AG408" t="s">
        <v>1138</v>
      </c>
      <c r="AH408" t="s">
        <v>1139</v>
      </c>
    </row>
    <row r="409" spans="1:35">
      <c r="A409">
        <v>24104</v>
      </c>
      <c r="B409" t="s">
        <v>246</v>
      </c>
      <c r="C409" t="s">
        <v>247</v>
      </c>
      <c r="D409" t="s">
        <v>421</v>
      </c>
      <c r="E409" t="s">
        <v>422</v>
      </c>
      <c r="F409" t="s">
        <v>261</v>
      </c>
      <c r="G409" t="s">
        <v>1140</v>
      </c>
      <c r="H409" s="150">
        <v>6200</v>
      </c>
      <c r="I409" s="150">
        <v>6200</v>
      </c>
      <c r="J409" s="150">
        <v>6356.68</v>
      </c>
      <c r="K409">
        <v>0</v>
      </c>
      <c r="L409">
        <v>0</v>
      </c>
      <c r="M409" s="150">
        <v>0</v>
      </c>
      <c r="N409" s="150">
        <v>6356.68</v>
      </c>
      <c r="O409" s="150">
        <v>6356.68</v>
      </c>
      <c r="P409" s="1">
        <v>45394</v>
      </c>
      <c r="Q409" s="1">
        <v>45366</v>
      </c>
      <c r="R409" s="1">
        <v>45514</v>
      </c>
      <c r="S409" s="1">
        <v>45514</v>
      </c>
      <c r="T409" s="1">
        <v>45512</v>
      </c>
      <c r="U409" s="1">
        <v>45513</v>
      </c>
      <c r="V409" s="1">
        <v>45513</v>
      </c>
      <c r="W409" t="s">
        <v>561</v>
      </c>
      <c r="X409" t="s">
        <v>1141</v>
      </c>
      <c r="Y409">
        <v>11890</v>
      </c>
      <c r="Z409" t="s">
        <v>1142</v>
      </c>
      <c r="AA409">
        <v>2</v>
      </c>
      <c r="AB409" t="s">
        <v>1129</v>
      </c>
      <c r="AC409" t="s">
        <v>561</v>
      </c>
      <c r="AD409" t="s">
        <v>1130</v>
      </c>
      <c r="AE409" t="s">
        <v>1131</v>
      </c>
      <c r="AF409" t="s">
        <v>1137</v>
      </c>
      <c r="AG409" t="s">
        <v>1138</v>
      </c>
      <c r="AH409" t="s">
        <v>1139</v>
      </c>
    </row>
    <row r="410" spans="1:35">
      <c r="A410">
        <v>22547</v>
      </c>
      <c r="B410" t="s">
        <v>246</v>
      </c>
      <c r="C410" t="s">
        <v>269</v>
      </c>
      <c r="D410" t="s">
        <v>312</v>
      </c>
      <c r="E410" t="s">
        <v>313</v>
      </c>
      <c r="F410" t="s">
        <v>261</v>
      </c>
      <c r="G410" t="s">
        <v>1157</v>
      </c>
      <c r="H410" s="150">
        <v>3500</v>
      </c>
      <c r="I410" s="150">
        <v>3500</v>
      </c>
      <c r="J410" s="150">
        <v>3609.17</v>
      </c>
      <c r="K410">
        <v>0</v>
      </c>
      <c r="L410">
        <v>0</v>
      </c>
      <c r="M410" s="150">
        <v>0</v>
      </c>
      <c r="N410" s="150">
        <v>3609.17</v>
      </c>
      <c r="O410" s="150">
        <v>3609.17</v>
      </c>
      <c r="P410" s="1">
        <v>45314</v>
      </c>
      <c r="Q410" s="1">
        <v>45301</v>
      </c>
      <c r="R410" s="1">
        <v>45514</v>
      </c>
      <c r="S410" s="1">
        <v>45514</v>
      </c>
      <c r="T410" s="1">
        <v>45492</v>
      </c>
      <c r="U410" s="1">
        <v>45495</v>
      </c>
      <c r="V410" s="1">
        <v>45495</v>
      </c>
      <c r="W410" t="s">
        <v>561</v>
      </c>
      <c r="X410" t="s">
        <v>1141</v>
      </c>
      <c r="Y410">
        <v>11881</v>
      </c>
      <c r="Z410" t="s">
        <v>1142</v>
      </c>
      <c r="AA410">
        <v>2</v>
      </c>
      <c r="AB410" t="s">
        <v>1129</v>
      </c>
      <c r="AC410" t="s">
        <v>561</v>
      </c>
      <c r="AD410" t="s">
        <v>1130</v>
      </c>
      <c r="AE410" t="s">
        <v>1131</v>
      </c>
      <c r="AF410" t="s">
        <v>1137</v>
      </c>
      <c r="AG410" t="s">
        <v>1138</v>
      </c>
      <c r="AH410" t="s">
        <v>1139</v>
      </c>
    </row>
    <row r="411" spans="1:35">
      <c r="A411">
        <v>16112</v>
      </c>
      <c r="B411" t="s">
        <v>246</v>
      </c>
      <c r="C411" t="s">
        <v>247</v>
      </c>
      <c r="D411" t="s">
        <v>262</v>
      </c>
      <c r="E411" t="s">
        <v>263</v>
      </c>
      <c r="F411" t="s">
        <v>261</v>
      </c>
      <c r="G411" t="s">
        <v>1175</v>
      </c>
      <c r="H411" s="150">
        <v>2500</v>
      </c>
      <c r="I411" s="150">
        <v>2500</v>
      </c>
      <c r="J411" s="150">
        <v>2638.45</v>
      </c>
      <c r="K411">
        <v>0</v>
      </c>
      <c r="L411">
        <v>0</v>
      </c>
      <c r="M411" s="150">
        <v>0</v>
      </c>
      <c r="N411" s="150">
        <v>2638.45</v>
      </c>
      <c r="O411" s="150">
        <v>2638.45</v>
      </c>
      <c r="P411" s="1">
        <v>45063</v>
      </c>
      <c r="Q411" s="1">
        <v>45052</v>
      </c>
      <c r="R411" s="1">
        <v>45514</v>
      </c>
      <c r="S411" s="1">
        <v>45514</v>
      </c>
      <c r="T411" s="1">
        <v>45505</v>
      </c>
      <c r="U411" s="1">
        <v>45506</v>
      </c>
      <c r="V411" s="1">
        <v>45506</v>
      </c>
      <c r="W411" t="s">
        <v>561</v>
      </c>
      <c r="X411" t="s">
        <v>1141</v>
      </c>
      <c r="Y411">
        <v>11864</v>
      </c>
      <c r="Z411" t="s">
        <v>1142</v>
      </c>
      <c r="AA411">
        <v>2</v>
      </c>
      <c r="AB411" t="s">
        <v>1129</v>
      </c>
      <c r="AC411" t="s">
        <v>561</v>
      </c>
      <c r="AD411" t="s">
        <v>1130</v>
      </c>
      <c r="AE411" t="s">
        <v>1131</v>
      </c>
      <c r="AF411" t="s">
        <v>1137</v>
      </c>
      <c r="AG411" t="s">
        <v>1138</v>
      </c>
      <c r="AH411" t="s">
        <v>1139</v>
      </c>
    </row>
    <row r="412" spans="1:35">
      <c r="A412">
        <v>16172</v>
      </c>
      <c r="B412" t="s">
        <v>246</v>
      </c>
      <c r="C412" t="s">
        <v>269</v>
      </c>
      <c r="D412" t="s">
        <v>285</v>
      </c>
      <c r="E412" t="s">
        <v>286</v>
      </c>
      <c r="F412" t="s">
        <v>261</v>
      </c>
      <c r="G412" t="s">
        <v>1169</v>
      </c>
      <c r="H412" s="150">
        <v>1290</v>
      </c>
      <c r="I412" s="150">
        <v>1290</v>
      </c>
      <c r="J412" s="150">
        <v>1361.44</v>
      </c>
      <c r="K412">
        <v>0</v>
      </c>
      <c r="L412">
        <v>0</v>
      </c>
      <c r="M412" s="150">
        <v>0</v>
      </c>
      <c r="N412" s="150">
        <v>1361.44</v>
      </c>
      <c r="O412" s="150">
        <v>1361.44</v>
      </c>
      <c r="P412" s="1">
        <v>45063</v>
      </c>
      <c r="Q412" s="1">
        <v>45054</v>
      </c>
      <c r="R412" s="1">
        <v>45514</v>
      </c>
      <c r="S412" s="1">
        <v>45514</v>
      </c>
      <c r="T412" s="1">
        <v>45513</v>
      </c>
      <c r="U412" s="1">
        <v>45516</v>
      </c>
      <c r="V412" s="1">
        <v>45516</v>
      </c>
      <c r="W412" t="s">
        <v>561</v>
      </c>
      <c r="X412" t="s">
        <v>1141</v>
      </c>
      <c r="Y412">
        <v>11865</v>
      </c>
      <c r="Z412" t="s">
        <v>1142</v>
      </c>
      <c r="AA412">
        <v>2</v>
      </c>
      <c r="AB412" t="s">
        <v>1129</v>
      </c>
      <c r="AC412" t="s">
        <v>561</v>
      </c>
      <c r="AD412" t="s">
        <v>1130</v>
      </c>
      <c r="AE412" t="s">
        <v>1131</v>
      </c>
      <c r="AF412" t="s">
        <v>1137</v>
      </c>
      <c r="AG412" t="s">
        <v>1138</v>
      </c>
      <c r="AH412" t="s">
        <v>1139</v>
      </c>
    </row>
    <row r="413" spans="1:35">
      <c r="A413">
        <v>16078</v>
      </c>
      <c r="B413" t="s">
        <v>246</v>
      </c>
      <c r="C413" t="s">
        <v>247</v>
      </c>
      <c r="D413" t="s">
        <v>265</v>
      </c>
      <c r="E413" t="s">
        <v>266</v>
      </c>
      <c r="F413" t="s">
        <v>261</v>
      </c>
      <c r="G413" t="s">
        <v>1169</v>
      </c>
      <c r="H413" s="150">
        <v>2400</v>
      </c>
      <c r="I413" s="150">
        <v>2400</v>
      </c>
      <c r="J413" s="150">
        <v>2532.92</v>
      </c>
      <c r="K413">
        <v>0</v>
      </c>
      <c r="L413">
        <v>0</v>
      </c>
      <c r="M413" s="150">
        <v>0</v>
      </c>
      <c r="N413" s="150">
        <v>2532.92</v>
      </c>
      <c r="O413" s="150">
        <v>2532.92</v>
      </c>
      <c r="P413" s="1">
        <v>45056</v>
      </c>
      <c r="Q413" s="1">
        <v>45052</v>
      </c>
      <c r="R413" s="1">
        <v>45514</v>
      </c>
      <c r="S413" s="1">
        <v>45514</v>
      </c>
      <c r="T413" s="1">
        <v>45513</v>
      </c>
      <c r="U413" s="1">
        <v>45516</v>
      </c>
      <c r="V413" s="1">
        <v>45516</v>
      </c>
      <c r="W413" t="s">
        <v>561</v>
      </c>
      <c r="X413" t="s">
        <v>1141</v>
      </c>
      <c r="Y413">
        <v>11863</v>
      </c>
      <c r="Z413" t="s">
        <v>1142</v>
      </c>
      <c r="AA413">
        <v>2</v>
      </c>
      <c r="AB413" t="s">
        <v>1129</v>
      </c>
      <c r="AC413" t="s">
        <v>561</v>
      </c>
      <c r="AD413" t="s">
        <v>1130</v>
      </c>
      <c r="AE413" t="s">
        <v>1131</v>
      </c>
      <c r="AF413" t="s">
        <v>1137</v>
      </c>
      <c r="AG413" t="s">
        <v>1138</v>
      </c>
      <c r="AH413" t="s">
        <v>1139</v>
      </c>
    </row>
    <row r="414" spans="1:35">
      <c r="A414">
        <v>16602</v>
      </c>
      <c r="B414" t="s">
        <v>246</v>
      </c>
      <c r="C414" t="s">
        <v>247</v>
      </c>
      <c r="D414" t="s">
        <v>485</v>
      </c>
      <c r="E414" t="s">
        <v>486</v>
      </c>
      <c r="F414" t="s">
        <v>261</v>
      </c>
      <c r="G414" t="s">
        <v>1175</v>
      </c>
      <c r="H414" s="150">
        <v>1000</v>
      </c>
      <c r="I414" s="150">
        <v>1000</v>
      </c>
      <c r="J414" s="150">
        <v>1055.3800000000001</v>
      </c>
      <c r="K414">
        <v>0</v>
      </c>
      <c r="L414">
        <v>0</v>
      </c>
      <c r="M414" s="150">
        <v>0</v>
      </c>
      <c r="N414" s="150">
        <v>1055.3800000000001</v>
      </c>
      <c r="O414" s="150">
        <v>1055.3800000000001</v>
      </c>
      <c r="P414" s="1">
        <v>45083</v>
      </c>
      <c r="Q414" s="1">
        <v>45062</v>
      </c>
      <c r="R414" s="1">
        <v>45514</v>
      </c>
      <c r="S414" s="1">
        <v>45514</v>
      </c>
      <c r="T414" s="1">
        <v>45516</v>
      </c>
      <c r="U414" s="1">
        <v>45517</v>
      </c>
      <c r="V414" s="1">
        <v>45517</v>
      </c>
      <c r="W414" t="s">
        <v>561</v>
      </c>
      <c r="X414" t="s">
        <v>1141</v>
      </c>
      <c r="Y414">
        <v>11867</v>
      </c>
      <c r="Z414" t="s">
        <v>1142</v>
      </c>
      <c r="AA414">
        <v>2</v>
      </c>
      <c r="AB414" t="s">
        <v>1129</v>
      </c>
      <c r="AC414" t="s">
        <v>561</v>
      </c>
      <c r="AD414" t="s">
        <v>1130</v>
      </c>
      <c r="AE414" t="s">
        <v>1131</v>
      </c>
      <c r="AF414" t="s">
        <v>1137</v>
      </c>
      <c r="AG414" t="s">
        <v>1138</v>
      </c>
      <c r="AH414" t="s">
        <v>1139</v>
      </c>
    </row>
    <row r="415" spans="1:35">
      <c r="A415">
        <v>20730</v>
      </c>
      <c r="B415" t="s">
        <v>246</v>
      </c>
      <c r="C415" t="s">
        <v>247</v>
      </c>
      <c r="D415" t="s">
        <v>402</v>
      </c>
      <c r="E415" t="s">
        <v>403</v>
      </c>
      <c r="F415" t="s">
        <v>261</v>
      </c>
      <c r="G415" t="s">
        <v>1157</v>
      </c>
      <c r="H415" s="150">
        <v>5000</v>
      </c>
      <c r="I415" s="150">
        <v>5000</v>
      </c>
      <c r="J415" s="150">
        <v>5187.38</v>
      </c>
      <c r="K415">
        <v>0</v>
      </c>
      <c r="L415">
        <v>0</v>
      </c>
      <c r="M415" s="150">
        <v>0</v>
      </c>
      <c r="N415" s="150">
        <v>5187.38</v>
      </c>
      <c r="O415" s="150">
        <v>5187.38</v>
      </c>
      <c r="P415" s="1">
        <v>45240</v>
      </c>
      <c r="Q415" s="1">
        <v>45230</v>
      </c>
      <c r="R415" s="1">
        <v>45514</v>
      </c>
      <c r="S415" s="1">
        <v>45514</v>
      </c>
      <c r="T415" s="1">
        <v>45516</v>
      </c>
      <c r="U415" s="1">
        <v>45517</v>
      </c>
      <c r="V415" s="1">
        <v>45517</v>
      </c>
      <c r="W415" t="s">
        <v>561</v>
      </c>
      <c r="X415" t="s">
        <v>1141</v>
      </c>
      <c r="Y415">
        <v>11879</v>
      </c>
      <c r="Z415" t="s">
        <v>1142</v>
      </c>
      <c r="AA415">
        <v>2</v>
      </c>
      <c r="AB415" t="s">
        <v>1129</v>
      </c>
      <c r="AC415" t="s">
        <v>561</v>
      </c>
      <c r="AD415" t="s">
        <v>1130</v>
      </c>
      <c r="AE415" t="s">
        <v>1131</v>
      </c>
      <c r="AF415" t="s">
        <v>1137</v>
      </c>
      <c r="AG415" t="s">
        <v>1138</v>
      </c>
      <c r="AH415" t="s">
        <v>1139</v>
      </c>
    </row>
    <row r="416" spans="1:35">
      <c r="A416">
        <v>17591</v>
      </c>
      <c r="B416" t="s">
        <v>246</v>
      </c>
      <c r="C416" t="s">
        <v>247</v>
      </c>
      <c r="D416" t="s">
        <v>443</v>
      </c>
      <c r="E416" t="s">
        <v>444</v>
      </c>
      <c r="F416" t="s">
        <v>261</v>
      </c>
      <c r="G416" t="s">
        <v>1161</v>
      </c>
      <c r="H416" s="150">
        <v>5000</v>
      </c>
      <c r="I416" s="150">
        <v>5000</v>
      </c>
      <c r="J416" s="150">
        <v>5201.2299999999996</v>
      </c>
      <c r="K416">
        <v>0</v>
      </c>
      <c r="L416">
        <v>0</v>
      </c>
      <c r="M416" s="150">
        <v>0</v>
      </c>
      <c r="N416" s="150">
        <v>5201.2299999999996</v>
      </c>
      <c r="O416" s="150">
        <v>5201.2299999999996</v>
      </c>
      <c r="P416" s="1">
        <v>45173</v>
      </c>
      <c r="Q416" s="1">
        <v>45168</v>
      </c>
      <c r="R416" s="1">
        <v>45514</v>
      </c>
      <c r="S416" s="1">
        <v>45514</v>
      </c>
      <c r="T416" s="1">
        <v>45516</v>
      </c>
      <c r="U416" s="1">
        <v>45517</v>
      </c>
      <c r="V416" s="1">
        <v>45517</v>
      </c>
      <c r="W416" t="s">
        <v>561</v>
      </c>
      <c r="X416" t="s">
        <v>1141</v>
      </c>
      <c r="Y416">
        <v>11872</v>
      </c>
      <c r="Z416" t="s">
        <v>1142</v>
      </c>
      <c r="AA416">
        <v>2</v>
      </c>
      <c r="AB416" t="s">
        <v>1129</v>
      </c>
      <c r="AC416" t="s">
        <v>561</v>
      </c>
      <c r="AD416" t="s">
        <v>1130</v>
      </c>
      <c r="AE416" t="s">
        <v>1131</v>
      </c>
      <c r="AF416" t="s">
        <v>1137</v>
      </c>
      <c r="AG416" t="s">
        <v>1138</v>
      </c>
      <c r="AH416" t="s">
        <v>1139</v>
      </c>
    </row>
    <row r="417" spans="1:35">
      <c r="A417">
        <v>17316</v>
      </c>
      <c r="B417" t="s">
        <v>246</v>
      </c>
      <c r="C417" t="s">
        <v>247</v>
      </c>
      <c r="D417" t="s">
        <v>471</v>
      </c>
      <c r="E417" t="s">
        <v>472</v>
      </c>
      <c r="F417" t="s">
        <v>261</v>
      </c>
      <c r="G417" t="s">
        <v>1159</v>
      </c>
      <c r="H417" s="150">
        <v>5000</v>
      </c>
      <c r="I417" s="150">
        <v>5000</v>
      </c>
      <c r="J417" s="150">
        <v>5201.2299999999996</v>
      </c>
      <c r="K417">
        <v>0</v>
      </c>
      <c r="L417">
        <v>0</v>
      </c>
      <c r="M417" s="150">
        <v>0</v>
      </c>
      <c r="N417" s="150">
        <v>5201.2299999999996</v>
      </c>
      <c r="O417" s="150">
        <v>5201.2299999999996</v>
      </c>
      <c r="P417" s="1">
        <v>45154</v>
      </c>
      <c r="Q417" s="1">
        <v>45145</v>
      </c>
      <c r="R417" s="1">
        <v>45514</v>
      </c>
      <c r="S417" s="1">
        <v>45514</v>
      </c>
      <c r="T417" s="1">
        <v>45516</v>
      </c>
      <c r="U417" s="1">
        <v>45517</v>
      </c>
      <c r="V417" s="1">
        <v>45517</v>
      </c>
      <c r="W417" t="s">
        <v>561</v>
      </c>
      <c r="X417" t="s">
        <v>1141</v>
      </c>
      <c r="Y417">
        <v>11871</v>
      </c>
      <c r="Z417" t="s">
        <v>1142</v>
      </c>
      <c r="AA417">
        <v>2</v>
      </c>
      <c r="AB417" t="s">
        <v>1129</v>
      </c>
      <c r="AC417" t="s">
        <v>561</v>
      </c>
      <c r="AD417" t="s">
        <v>1130</v>
      </c>
      <c r="AE417" t="s">
        <v>1131</v>
      </c>
      <c r="AF417" t="s">
        <v>1137</v>
      </c>
      <c r="AG417" t="s">
        <v>1138</v>
      </c>
      <c r="AH417" t="s">
        <v>1139</v>
      </c>
    </row>
    <row r="418" spans="1:35">
      <c r="A418">
        <v>17272</v>
      </c>
      <c r="B418" t="s">
        <v>246</v>
      </c>
      <c r="C418" t="s">
        <v>269</v>
      </c>
      <c r="D418" t="s">
        <v>282</v>
      </c>
      <c r="E418" t="s">
        <v>283</v>
      </c>
      <c r="F418" t="s">
        <v>261</v>
      </c>
      <c r="G418" t="s">
        <v>1161</v>
      </c>
      <c r="H418" s="150">
        <v>1800</v>
      </c>
      <c r="I418" s="150">
        <v>1800</v>
      </c>
      <c r="J418" s="150">
        <v>1872.44</v>
      </c>
      <c r="K418">
        <v>0</v>
      </c>
      <c r="L418">
        <v>0</v>
      </c>
      <c r="M418" s="150">
        <v>0</v>
      </c>
      <c r="N418" s="150">
        <v>1872.44</v>
      </c>
      <c r="O418" s="150">
        <v>1872.44</v>
      </c>
      <c r="P418" s="1">
        <v>45148</v>
      </c>
      <c r="Q418" s="1">
        <v>45140</v>
      </c>
      <c r="R418" s="1">
        <v>45514</v>
      </c>
      <c r="S418" s="1">
        <v>45514</v>
      </c>
      <c r="T418" s="1">
        <v>45511</v>
      </c>
      <c r="U418" s="1">
        <v>45512</v>
      </c>
      <c r="V418" s="1">
        <v>45512</v>
      </c>
      <c r="W418" t="s">
        <v>561</v>
      </c>
      <c r="X418" t="s">
        <v>1141</v>
      </c>
      <c r="Y418">
        <v>11870</v>
      </c>
      <c r="Z418" t="s">
        <v>1142</v>
      </c>
      <c r="AA418">
        <v>2</v>
      </c>
      <c r="AB418" t="s">
        <v>1129</v>
      </c>
      <c r="AC418" t="s">
        <v>561</v>
      </c>
      <c r="AD418" t="s">
        <v>1130</v>
      </c>
      <c r="AE418" t="s">
        <v>1131</v>
      </c>
      <c r="AF418" t="s">
        <v>1137</v>
      </c>
      <c r="AG418" t="s">
        <v>1138</v>
      </c>
      <c r="AH418" t="s">
        <v>1139</v>
      </c>
    </row>
    <row r="419" spans="1:35">
      <c r="A419">
        <v>16279</v>
      </c>
      <c r="B419" t="s">
        <v>246</v>
      </c>
      <c r="C419" t="s">
        <v>247</v>
      </c>
      <c r="D419" t="s">
        <v>502</v>
      </c>
      <c r="E419" t="s">
        <v>503</v>
      </c>
      <c r="F419" t="s">
        <v>261</v>
      </c>
      <c r="G419" t="s">
        <v>1175</v>
      </c>
      <c r="H419" s="150">
        <v>3000</v>
      </c>
      <c r="I419" s="150">
        <v>3000</v>
      </c>
      <c r="J419" s="150">
        <v>3166.15</v>
      </c>
      <c r="K419">
        <v>0</v>
      </c>
      <c r="L419">
        <v>0</v>
      </c>
      <c r="M419" s="150">
        <v>0</v>
      </c>
      <c r="N419" s="150">
        <v>3166.15</v>
      </c>
      <c r="O419" s="150">
        <v>3166.15</v>
      </c>
      <c r="P419" s="1">
        <v>45077</v>
      </c>
      <c r="Q419" s="1">
        <v>45062</v>
      </c>
      <c r="R419" s="1">
        <v>45519</v>
      </c>
      <c r="S419" s="1">
        <v>45519</v>
      </c>
      <c r="T419" s="1">
        <v>45510</v>
      </c>
      <c r="U419" s="1">
        <v>45511</v>
      </c>
      <c r="V419" s="1">
        <v>45511</v>
      </c>
      <c r="W419" t="s">
        <v>561</v>
      </c>
      <c r="X419" t="s">
        <v>1141</v>
      </c>
      <c r="Y419">
        <v>11866</v>
      </c>
      <c r="Z419" t="s">
        <v>1142</v>
      </c>
      <c r="AA419">
        <v>2</v>
      </c>
      <c r="AB419" t="s">
        <v>1129</v>
      </c>
      <c r="AC419" t="s">
        <v>561</v>
      </c>
      <c r="AD419" t="s">
        <v>1130</v>
      </c>
      <c r="AE419" t="s">
        <v>1131</v>
      </c>
      <c r="AF419" t="s">
        <v>1137</v>
      </c>
      <c r="AG419" t="s">
        <v>1138</v>
      </c>
      <c r="AH419" t="s">
        <v>1139</v>
      </c>
    </row>
    <row r="420" spans="1:35">
      <c r="A420">
        <v>25012</v>
      </c>
      <c r="B420" t="s">
        <v>246</v>
      </c>
      <c r="C420" t="s">
        <v>247</v>
      </c>
      <c r="D420" t="s">
        <v>410</v>
      </c>
      <c r="E420" t="s">
        <v>411</v>
      </c>
      <c r="F420" t="s">
        <v>261</v>
      </c>
      <c r="G420" t="s">
        <v>1149</v>
      </c>
      <c r="H420" s="150">
        <v>5000</v>
      </c>
      <c r="I420" s="150">
        <v>5000</v>
      </c>
      <c r="J420" s="150">
        <v>5105.3599999999997</v>
      </c>
      <c r="K420">
        <v>0</v>
      </c>
      <c r="L420">
        <v>0</v>
      </c>
      <c r="M420" s="150">
        <v>0</v>
      </c>
      <c r="N420" s="150">
        <v>5105.3599999999997</v>
      </c>
      <c r="O420" s="150">
        <v>5105.3599999999997</v>
      </c>
      <c r="P420" s="1">
        <v>45435</v>
      </c>
      <c r="Q420" s="1">
        <v>45423</v>
      </c>
      <c r="R420" s="1">
        <v>45519</v>
      </c>
      <c r="S420" s="1">
        <v>45519</v>
      </c>
      <c r="T420" s="1">
        <v>45517</v>
      </c>
      <c r="U420" s="1">
        <v>45518</v>
      </c>
      <c r="V420" s="1">
        <v>45518</v>
      </c>
      <c r="W420" t="s">
        <v>561</v>
      </c>
      <c r="X420" t="s">
        <v>1141</v>
      </c>
      <c r="Y420">
        <v>11900</v>
      </c>
      <c r="Z420" t="s">
        <v>1142</v>
      </c>
      <c r="AA420">
        <v>2</v>
      </c>
      <c r="AB420" t="s">
        <v>1167</v>
      </c>
      <c r="AC420" t="s">
        <v>561</v>
      </c>
      <c r="AD420" t="s">
        <v>1130</v>
      </c>
      <c r="AE420" t="s">
        <v>1131</v>
      </c>
      <c r="AF420" t="s">
        <v>1137</v>
      </c>
      <c r="AG420" t="s">
        <v>1138</v>
      </c>
      <c r="AH420" t="s">
        <v>1139</v>
      </c>
    </row>
    <row r="421" spans="1:35">
      <c r="A421">
        <v>25357</v>
      </c>
      <c r="B421" t="s">
        <v>246</v>
      </c>
      <c r="C421" t="s">
        <v>269</v>
      </c>
      <c r="D421" t="s">
        <v>304</v>
      </c>
      <c r="E421" t="s">
        <v>305</v>
      </c>
      <c r="F421" t="s">
        <v>261</v>
      </c>
      <c r="G421" t="s">
        <v>1145</v>
      </c>
      <c r="H421" s="150">
        <v>800</v>
      </c>
      <c r="I421" s="150">
        <v>800</v>
      </c>
      <c r="J421" s="150">
        <v>812.67</v>
      </c>
      <c r="K421">
        <v>0</v>
      </c>
      <c r="L421">
        <v>0</v>
      </c>
      <c r="M421" s="150">
        <v>0</v>
      </c>
      <c r="N421" s="150">
        <v>812.67</v>
      </c>
      <c r="O421" s="150">
        <v>812.67</v>
      </c>
      <c r="P421" s="1">
        <v>45474</v>
      </c>
      <c r="Q421" s="1">
        <v>45460</v>
      </c>
      <c r="R421" s="1">
        <v>45524</v>
      </c>
      <c r="S421" s="1">
        <v>45524</v>
      </c>
      <c r="T421" s="1">
        <v>45524</v>
      </c>
      <c r="U421" s="1">
        <v>45525</v>
      </c>
      <c r="V421" s="1">
        <v>45525</v>
      </c>
      <c r="W421" t="s">
        <v>561</v>
      </c>
      <c r="X421" t="s">
        <v>1141</v>
      </c>
      <c r="Y421">
        <v>11904</v>
      </c>
      <c r="Z421" t="s">
        <v>1142</v>
      </c>
      <c r="AA421">
        <v>2</v>
      </c>
      <c r="AB421" t="s">
        <v>1167</v>
      </c>
      <c r="AC421" t="s">
        <v>561</v>
      </c>
      <c r="AD421" t="s">
        <v>1130</v>
      </c>
      <c r="AE421" t="s">
        <v>1131</v>
      </c>
      <c r="AF421" t="s">
        <v>1137</v>
      </c>
      <c r="AG421" t="s">
        <v>1138</v>
      </c>
      <c r="AH421" t="s">
        <v>1139</v>
      </c>
    </row>
    <row r="422" spans="1:35">
      <c r="A422">
        <v>23246</v>
      </c>
      <c r="B422" t="s">
        <v>246</v>
      </c>
      <c r="C422" t="s">
        <v>247</v>
      </c>
      <c r="D422" t="s">
        <v>497</v>
      </c>
      <c r="E422" t="s">
        <v>498</v>
      </c>
      <c r="F422" t="s">
        <v>261</v>
      </c>
      <c r="G422" t="s">
        <v>1149</v>
      </c>
      <c r="H422" s="150">
        <v>4000</v>
      </c>
      <c r="I422" s="150">
        <v>4000</v>
      </c>
      <c r="J422" s="150">
        <v>4112.16</v>
      </c>
      <c r="K422">
        <v>0</v>
      </c>
      <c r="L422">
        <v>0</v>
      </c>
      <c r="M422" s="150">
        <v>0</v>
      </c>
      <c r="N422" s="150">
        <v>4112.16</v>
      </c>
      <c r="O422" s="150">
        <v>4112.16</v>
      </c>
      <c r="P422" s="1">
        <v>45345</v>
      </c>
      <c r="Q422" s="1">
        <v>45337</v>
      </c>
      <c r="R422" s="1">
        <v>45524</v>
      </c>
      <c r="S422" s="1">
        <v>45524</v>
      </c>
      <c r="T422" s="1">
        <v>45524</v>
      </c>
      <c r="U422" s="1">
        <v>45525</v>
      </c>
      <c r="V422" s="1">
        <v>45525</v>
      </c>
      <c r="W422" t="s">
        <v>561</v>
      </c>
      <c r="X422" t="s">
        <v>1141</v>
      </c>
      <c r="Y422">
        <v>11883</v>
      </c>
      <c r="Z422" t="s">
        <v>1142</v>
      </c>
      <c r="AA422">
        <v>2</v>
      </c>
      <c r="AB422" t="s">
        <v>1129</v>
      </c>
      <c r="AC422" t="s">
        <v>561</v>
      </c>
      <c r="AD422" t="s">
        <v>1130</v>
      </c>
      <c r="AE422" t="s">
        <v>1131</v>
      </c>
      <c r="AF422" t="s">
        <v>1137</v>
      </c>
      <c r="AG422" t="s">
        <v>1138</v>
      </c>
      <c r="AH422" t="s">
        <v>1139</v>
      </c>
    </row>
    <row r="423" spans="1:35">
      <c r="A423">
        <v>23220</v>
      </c>
      <c r="B423" t="s">
        <v>246</v>
      </c>
      <c r="C423" t="s">
        <v>247</v>
      </c>
      <c r="D423" t="s">
        <v>497</v>
      </c>
      <c r="E423" t="s">
        <v>498</v>
      </c>
      <c r="F423" t="s">
        <v>261</v>
      </c>
      <c r="G423" t="s">
        <v>1156</v>
      </c>
      <c r="H423" s="150">
        <v>60000</v>
      </c>
      <c r="I423" s="150">
        <v>60000</v>
      </c>
      <c r="J423" s="150">
        <v>60000</v>
      </c>
      <c r="K423">
        <v>0</v>
      </c>
      <c r="L423">
        <v>0</v>
      </c>
      <c r="M423" s="150">
        <v>0</v>
      </c>
      <c r="N423" s="150">
        <v>60000</v>
      </c>
      <c r="O423" s="150">
        <v>60000</v>
      </c>
      <c r="P423" s="1">
        <v>45345</v>
      </c>
      <c r="Q423" s="1">
        <v>45337</v>
      </c>
      <c r="R423" s="1">
        <v>45524</v>
      </c>
      <c r="S423" s="1">
        <v>45524</v>
      </c>
      <c r="T423" s="1">
        <v>45524</v>
      </c>
      <c r="U423" s="1">
        <v>45525</v>
      </c>
      <c r="V423" s="1">
        <v>45525</v>
      </c>
      <c r="W423" t="s">
        <v>561</v>
      </c>
      <c r="X423" t="s">
        <v>1141</v>
      </c>
      <c r="Y423">
        <v>11884</v>
      </c>
      <c r="Z423" t="s">
        <v>1142</v>
      </c>
      <c r="AA423">
        <v>2</v>
      </c>
      <c r="AB423" t="s">
        <v>1129</v>
      </c>
      <c r="AC423" t="s">
        <v>561</v>
      </c>
      <c r="AD423" t="s">
        <v>1130</v>
      </c>
      <c r="AE423" t="s">
        <v>1131</v>
      </c>
      <c r="AF423" t="s">
        <v>1137</v>
      </c>
      <c r="AG423" t="s">
        <v>1138</v>
      </c>
      <c r="AH423" t="s">
        <v>1139</v>
      </c>
      <c r="AI423" t="s">
        <v>252</v>
      </c>
    </row>
    <row r="424" spans="1:35">
      <c r="A424">
        <v>23648</v>
      </c>
      <c r="B424" t="s">
        <v>246</v>
      </c>
      <c r="C424" t="s">
        <v>269</v>
      </c>
      <c r="D424" t="s">
        <v>276</v>
      </c>
      <c r="E424" t="s">
        <v>277</v>
      </c>
      <c r="F424" t="s">
        <v>261</v>
      </c>
      <c r="G424" t="s">
        <v>1140</v>
      </c>
      <c r="H424" s="150">
        <v>9340</v>
      </c>
      <c r="I424" s="150">
        <v>9340</v>
      </c>
      <c r="J424" s="150">
        <v>9576.0300000000007</v>
      </c>
      <c r="K424">
        <v>0</v>
      </c>
      <c r="L424">
        <v>0</v>
      </c>
      <c r="M424" s="150">
        <v>0</v>
      </c>
      <c r="N424" s="150">
        <v>9576.0300000000007</v>
      </c>
      <c r="O424" s="150">
        <v>9576.0300000000007</v>
      </c>
      <c r="P424" s="1">
        <v>45371</v>
      </c>
      <c r="Q424" s="1">
        <v>45355</v>
      </c>
      <c r="R424" s="1">
        <v>45524</v>
      </c>
      <c r="S424" s="1">
        <v>45524</v>
      </c>
      <c r="T424" s="1">
        <v>45524</v>
      </c>
      <c r="U424" s="1">
        <v>45525</v>
      </c>
      <c r="V424" s="1">
        <v>45525</v>
      </c>
      <c r="W424" t="s">
        <v>561</v>
      </c>
      <c r="X424" t="s">
        <v>1141</v>
      </c>
      <c r="Y424">
        <v>11887</v>
      </c>
      <c r="Z424" t="s">
        <v>1142</v>
      </c>
      <c r="AA424">
        <v>2</v>
      </c>
      <c r="AB424" t="s">
        <v>1129</v>
      </c>
      <c r="AC424" t="s">
        <v>561</v>
      </c>
      <c r="AD424" t="s">
        <v>1130</v>
      </c>
      <c r="AE424" t="s">
        <v>1131</v>
      </c>
      <c r="AF424" t="s">
        <v>1137</v>
      </c>
      <c r="AG424" t="s">
        <v>1138</v>
      </c>
      <c r="AH424" t="s">
        <v>1139</v>
      </c>
    </row>
    <row r="425" spans="1:35">
      <c r="A425">
        <v>18141</v>
      </c>
      <c r="B425" t="s">
        <v>246</v>
      </c>
      <c r="C425" t="s">
        <v>247</v>
      </c>
      <c r="D425" t="s">
        <v>461</v>
      </c>
      <c r="E425" t="s">
        <v>462</v>
      </c>
      <c r="F425" t="s">
        <v>261</v>
      </c>
      <c r="G425" t="s">
        <v>1159</v>
      </c>
      <c r="H425" s="150">
        <v>3000</v>
      </c>
      <c r="I425" s="150">
        <v>3000</v>
      </c>
      <c r="J425" s="150">
        <v>3117.59</v>
      </c>
      <c r="K425">
        <v>0</v>
      </c>
      <c r="L425">
        <v>0</v>
      </c>
      <c r="M425" s="150">
        <v>0</v>
      </c>
      <c r="N425" s="150">
        <v>3117.59</v>
      </c>
      <c r="O425" s="150">
        <v>3117.59</v>
      </c>
      <c r="P425" s="1">
        <v>45190</v>
      </c>
      <c r="Q425" s="1">
        <v>45172</v>
      </c>
      <c r="R425" s="1">
        <v>45524</v>
      </c>
      <c r="S425" s="1">
        <v>45524</v>
      </c>
      <c r="T425" s="1">
        <v>45524</v>
      </c>
      <c r="U425" s="1">
        <v>45525</v>
      </c>
      <c r="V425" s="1">
        <v>45525</v>
      </c>
      <c r="W425" t="s">
        <v>561</v>
      </c>
      <c r="X425" t="s">
        <v>1141</v>
      </c>
      <c r="Y425">
        <v>11873</v>
      </c>
      <c r="Z425" t="s">
        <v>1142</v>
      </c>
      <c r="AA425">
        <v>2</v>
      </c>
      <c r="AB425" t="s">
        <v>1129</v>
      </c>
      <c r="AC425" t="s">
        <v>561</v>
      </c>
      <c r="AD425" t="s">
        <v>1130</v>
      </c>
      <c r="AE425" t="s">
        <v>1131</v>
      </c>
      <c r="AF425" t="s">
        <v>1137</v>
      </c>
      <c r="AG425" t="s">
        <v>1138</v>
      </c>
      <c r="AH425" t="s">
        <v>1139</v>
      </c>
    </row>
    <row r="426" spans="1:35">
      <c r="A426">
        <v>19524</v>
      </c>
      <c r="B426" t="s">
        <v>246</v>
      </c>
      <c r="C426" t="s">
        <v>269</v>
      </c>
      <c r="D426" t="s">
        <v>308</v>
      </c>
      <c r="E426" t="s">
        <v>309</v>
      </c>
      <c r="F426" t="s">
        <v>261</v>
      </c>
      <c r="G426" t="s">
        <v>1161</v>
      </c>
      <c r="H426" s="150">
        <v>3000</v>
      </c>
      <c r="I426" s="150">
        <v>3000</v>
      </c>
      <c r="J426" s="150">
        <v>3112.43</v>
      </c>
      <c r="K426">
        <v>0</v>
      </c>
      <c r="L426">
        <v>0</v>
      </c>
      <c r="M426" s="150">
        <v>0</v>
      </c>
      <c r="N426" s="150">
        <v>3112.43</v>
      </c>
      <c r="O426" s="150">
        <v>3112.43</v>
      </c>
      <c r="P426" s="1">
        <v>45229</v>
      </c>
      <c r="Q426" s="1">
        <v>45220</v>
      </c>
      <c r="R426" s="1">
        <v>45524</v>
      </c>
      <c r="S426" s="1">
        <v>45524</v>
      </c>
      <c r="T426" s="1">
        <v>45524</v>
      </c>
      <c r="U426" s="1">
        <v>45525</v>
      </c>
      <c r="V426" s="1">
        <v>45525</v>
      </c>
      <c r="W426" t="s">
        <v>561</v>
      </c>
      <c r="X426" t="s">
        <v>1141</v>
      </c>
      <c r="Y426">
        <v>11878</v>
      </c>
      <c r="Z426" t="s">
        <v>1142</v>
      </c>
      <c r="AA426">
        <v>2</v>
      </c>
      <c r="AB426" t="s">
        <v>1129</v>
      </c>
      <c r="AC426" t="s">
        <v>561</v>
      </c>
      <c r="AD426" t="s">
        <v>1130</v>
      </c>
      <c r="AE426" t="s">
        <v>1131</v>
      </c>
      <c r="AF426" t="s">
        <v>1137</v>
      </c>
      <c r="AG426" t="s">
        <v>1138</v>
      </c>
      <c r="AH426" t="s">
        <v>1139</v>
      </c>
    </row>
    <row r="427" spans="1:35">
      <c r="A427">
        <v>19453</v>
      </c>
      <c r="B427" t="s">
        <v>246</v>
      </c>
      <c r="C427" t="s">
        <v>269</v>
      </c>
      <c r="D427" t="s">
        <v>288</v>
      </c>
      <c r="E427" t="s">
        <v>289</v>
      </c>
      <c r="F427" t="s">
        <v>261</v>
      </c>
      <c r="G427" t="s">
        <v>1145</v>
      </c>
      <c r="H427" s="150">
        <v>1000</v>
      </c>
      <c r="I427" s="150">
        <v>1000</v>
      </c>
      <c r="J427" s="150">
        <v>1037.48</v>
      </c>
      <c r="K427">
        <v>0</v>
      </c>
      <c r="L427">
        <v>0</v>
      </c>
      <c r="M427" s="150">
        <v>0</v>
      </c>
      <c r="N427" s="150">
        <v>1037.48</v>
      </c>
      <c r="O427" s="150">
        <v>1037.48</v>
      </c>
      <c r="P427" s="1">
        <v>45218</v>
      </c>
      <c r="Q427" s="1">
        <v>45211</v>
      </c>
      <c r="R427" s="1">
        <v>45524</v>
      </c>
      <c r="S427" s="1">
        <v>45524</v>
      </c>
      <c r="T427" s="1">
        <v>45523</v>
      </c>
      <c r="U427" s="1">
        <v>45524</v>
      </c>
      <c r="V427" s="1">
        <v>45525</v>
      </c>
      <c r="W427" t="s">
        <v>561</v>
      </c>
      <c r="X427" t="s">
        <v>1141</v>
      </c>
      <c r="Y427">
        <v>11877</v>
      </c>
      <c r="Z427" t="s">
        <v>1142</v>
      </c>
      <c r="AA427">
        <v>2</v>
      </c>
      <c r="AB427" t="s">
        <v>1129</v>
      </c>
      <c r="AC427" t="s">
        <v>561</v>
      </c>
      <c r="AD427" t="s">
        <v>1130</v>
      </c>
      <c r="AE427" t="s">
        <v>1131</v>
      </c>
      <c r="AF427" t="s">
        <v>1137</v>
      </c>
      <c r="AG427" t="s">
        <v>1138</v>
      </c>
      <c r="AH427" t="s">
        <v>1139</v>
      </c>
    </row>
    <row r="428" spans="1:35">
      <c r="A428">
        <v>25775</v>
      </c>
      <c r="B428" t="s">
        <v>246</v>
      </c>
      <c r="C428" t="s">
        <v>247</v>
      </c>
      <c r="D428" t="s">
        <v>355</v>
      </c>
      <c r="E428" t="s">
        <v>356</v>
      </c>
      <c r="F428" t="s">
        <v>261</v>
      </c>
      <c r="G428" t="s">
        <v>1143</v>
      </c>
      <c r="H428" s="150">
        <v>69943.210000000006</v>
      </c>
      <c r="I428" s="150">
        <v>69943.210000000006</v>
      </c>
      <c r="J428" s="150">
        <v>69943.210000000006</v>
      </c>
      <c r="K428">
        <v>0</v>
      </c>
      <c r="L428">
        <v>0</v>
      </c>
      <c r="M428" s="150">
        <v>0</v>
      </c>
      <c r="N428" s="150">
        <v>69943.210000000006</v>
      </c>
      <c r="O428" s="150">
        <v>69943.210000000006</v>
      </c>
      <c r="P428" s="1">
        <v>45510</v>
      </c>
      <c r="Q428" s="1">
        <v>45504</v>
      </c>
      <c r="R428" s="1">
        <v>45524</v>
      </c>
      <c r="S428" s="1">
        <v>45524</v>
      </c>
      <c r="T428" s="1">
        <v>45524</v>
      </c>
      <c r="U428" s="1">
        <v>45524</v>
      </c>
      <c r="V428" s="1">
        <v>45524</v>
      </c>
      <c r="W428" t="s">
        <v>561</v>
      </c>
      <c r="X428" t="s">
        <v>1170</v>
      </c>
      <c r="Z428" t="s">
        <v>1128</v>
      </c>
      <c r="AA428">
        <v>2</v>
      </c>
      <c r="AB428" t="s">
        <v>1167</v>
      </c>
      <c r="AC428" t="s">
        <v>561</v>
      </c>
      <c r="AD428" t="s">
        <v>1130</v>
      </c>
      <c r="AE428" t="s">
        <v>1131</v>
      </c>
      <c r="AF428" t="s">
        <v>1137</v>
      </c>
      <c r="AG428" t="s">
        <v>1138</v>
      </c>
      <c r="AH428" t="s">
        <v>1139</v>
      </c>
      <c r="AI428" t="s">
        <v>252</v>
      </c>
    </row>
    <row r="429" spans="1:35">
      <c r="A429">
        <v>25418</v>
      </c>
      <c r="B429" t="s">
        <v>246</v>
      </c>
      <c r="C429" t="s">
        <v>269</v>
      </c>
      <c r="D429" t="s">
        <v>319</v>
      </c>
      <c r="E429" t="s">
        <v>320</v>
      </c>
      <c r="F429" t="s">
        <v>261</v>
      </c>
      <c r="G429" t="s">
        <v>1145</v>
      </c>
      <c r="H429" s="150">
        <v>800</v>
      </c>
      <c r="I429" s="150">
        <v>800</v>
      </c>
      <c r="J429" s="150">
        <v>812.67</v>
      </c>
      <c r="K429">
        <v>0</v>
      </c>
      <c r="L429">
        <v>0</v>
      </c>
      <c r="M429" s="150">
        <v>0</v>
      </c>
      <c r="N429" s="150">
        <v>812.67</v>
      </c>
      <c r="O429" s="150">
        <v>812.67</v>
      </c>
      <c r="P429" s="1">
        <v>45476</v>
      </c>
      <c r="Q429" s="1">
        <v>45468</v>
      </c>
      <c r="R429" s="1">
        <v>45524</v>
      </c>
      <c r="S429" s="1">
        <v>45524</v>
      </c>
      <c r="T429" s="1">
        <v>45524</v>
      </c>
      <c r="U429" s="1">
        <v>45525</v>
      </c>
      <c r="V429" s="1">
        <v>45525</v>
      </c>
      <c r="W429" t="s">
        <v>561</v>
      </c>
      <c r="X429" t="s">
        <v>1141</v>
      </c>
      <c r="Y429">
        <v>11906</v>
      </c>
      <c r="Z429" t="s">
        <v>1142</v>
      </c>
      <c r="AA429">
        <v>2</v>
      </c>
      <c r="AB429" t="s">
        <v>1167</v>
      </c>
      <c r="AC429" t="s">
        <v>561</v>
      </c>
      <c r="AD429" t="s">
        <v>1130</v>
      </c>
      <c r="AE429" t="s">
        <v>1131</v>
      </c>
      <c r="AF429" t="s">
        <v>1137</v>
      </c>
      <c r="AG429" t="s">
        <v>1138</v>
      </c>
      <c r="AH429" t="s">
        <v>1139</v>
      </c>
    </row>
    <row r="430" spans="1:35">
      <c r="A430">
        <v>25454</v>
      </c>
      <c r="B430" t="s">
        <v>246</v>
      </c>
      <c r="C430" t="s">
        <v>247</v>
      </c>
      <c r="D430" t="s">
        <v>516</v>
      </c>
      <c r="E430" t="s">
        <v>517</v>
      </c>
      <c r="F430" t="s">
        <v>261</v>
      </c>
      <c r="G430" t="s">
        <v>1144</v>
      </c>
      <c r="H430" s="150">
        <v>20000</v>
      </c>
      <c r="I430" s="150">
        <v>20000</v>
      </c>
      <c r="J430" s="150">
        <v>20316.650000000001</v>
      </c>
      <c r="K430">
        <v>0</v>
      </c>
      <c r="L430">
        <v>0</v>
      </c>
      <c r="M430" s="150">
        <v>0</v>
      </c>
      <c r="N430" s="150">
        <v>20316.650000000001</v>
      </c>
      <c r="O430" s="150">
        <v>20316.650000000001</v>
      </c>
      <c r="P430" s="1">
        <v>45476</v>
      </c>
      <c r="Q430" s="1">
        <v>45469</v>
      </c>
      <c r="R430" s="1">
        <v>45524</v>
      </c>
      <c r="S430" s="1">
        <v>45524</v>
      </c>
      <c r="T430" s="1">
        <v>45524</v>
      </c>
      <c r="U430" s="1">
        <v>45525</v>
      </c>
      <c r="V430" s="1">
        <v>45525</v>
      </c>
      <c r="W430" t="s">
        <v>561</v>
      </c>
      <c r="X430" t="s">
        <v>1141</v>
      </c>
      <c r="Y430">
        <v>11907</v>
      </c>
      <c r="Z430" t="s">
        <v>1142</v>
      </c>
      <c r="AA430">
        <v>2</v>
      </c>
      <c r="AB430" t="s">
        <v>1167</v>
      </c>
      <c r="AC430" t="s">
        <v>561</v>
      </c>
      <c r="AD430" t="s">
        <v>1130</v>
      </c>
      <c r="AE430" t="s">
        <v>1131</v>
      </c>
      <c r="AF430" t="s">
        <v>1137</v>
      </c>
      <c r="AG430" t="s">
        <v>1138</v>
      </c>
      <c r="AH430" t="s">
        <v>1139</v>
      </c>
    </row>
    <row r="431" spans="1:35">
      <c r="A431">
        <v>19268</v>
      </c>
      <c r="B431" t="s">
        <v>246</v>
      </c>
      <c r="C431" t="s">
        <v>247</v>
      </c>
      <c r="D431" t="s">
        <v>368</v>
      </c>
      <c r="E431" t="s">
        <v>369</v>
      </c>
      <c r="F431" t="s">
        <v>261</v>
      </c>
      <c r="G431" t="s">
        <v>1159</v>
      </c>
      <c r="H431" s="150">
        <v>4900</v>
      </c>
      <c r="I431" s="150">
        <v>4900</v>
      </c>
      <c r="J431" s="150">
        <v>5092.07</v>
      </c>
      <c r="K431">
        <v>0</v>
      </c>
      <c r="L431">
        <v>0</v>
      </c>
      <c r="M431" s="150">
        <v>0</v>
      </c>
      <c r="N431" s="150">
        <v>5092.07</v>
      </c>
      <c r="O431" s="150">
        <v>5092.07</v>
      </c>
      <c r="P431" s="1">
        <v>45197</v>
      </c>
      <c r="Q431" s="1">
        <v>45188</v>
      </c>
      <c r="R431" s="1">
        <v>45529</v>
      </c>
      <c r="S431" s="1">
        <v>45529</v>
      </c>
      <c r="T431" s="1">
        <v>45530</v>
      </c>
      <c r="U431" s="1">
        <v>45531</v>
      </c>
      <c r="V431" s="1">
        <v>45531</v>
      </c>
      <c r="W431" t="s">
        <v>561</v>
      </c>
      <c r="X431" t="s">
        <v>1141</v>
      </c>
      <c r="Y431">
        <v>11875</v>
      </c>
      <c r="Z431" t="s">
        <v>1142</v>
      </c>
      <c r="AA431">
        <v>2</v>
      </c>
      <c r="AB431" t="s">
        <v>1129</v>
      </c>
      <c r="AC431" t="s">
        <v>561</v>
      </c>
      <c r="AD431" t="s">
        <v>1130</v>
      </c>
      <c r="AE431" t="s">
        <v>1131</v>
      </c>
      <c r="AF431" t="s">
        <v>1137</v>
      </c>
      <c r="AG431" t="s">
        <v>1138</v>
      </c>
      <c r="AH431" t="s">
        <v>1139</v>
      </c>
    </row>
    <row r="432" spans="1:35">
      <c r="A432">
        <v>22818</v>
      </c>
      <c r="B432" t="s">
        <v>246</v>
      </c>
      <c r="C432" t="s">
        <v>247</v>
      </c>
      <c r="D432" t="s">
        <v>480</v>
      </c>
      <c r="E432" t="s">
        <v>481</v>
      </c>
      <c r="F432" t="s">
        <v>261</v>
      </c>
      <c r="G432" t="s">
        <v>1151</v>
      </c>
      <c r="H432" s="150">
        <v>7000</v>
      </c>
      <c r="I432" s="150">
        <v>7000</v>
      </c>
      <c r="J432" s="150">
        <v>7218.33</v>
      </c>
      <c r="K432">
        <v>0</v>
      </c>
      <c r="L432">
        <v>0</v>
      </c>
      <c r="M432" s="150">
        <v>0</v>
      </c>
      <c r="N432" s="150">
        <v>7218.33</v>
      </c>
      <c r="O432" s="150">
        <v>7218.33</v>
      </c>
      <c r="P432" s="1">
        <v>45323</v>
      </c>
      <c r="Q432" s="1">
        <v>45314</v>
      </c>
      <c r="R432" s="1">
        <v>45529</v>
      </c>
      <c r="S432" s="1">
        <v>45529</v>
      </c>
      <c r="T432" s="1">
        <v>45520</v>
      </c>
      <c r="U432" s="1">
        <v>45523</v>
      </c>
      <c r="V432" s="1">
        <v>45523</v>
      </c>
      <c r="W432" t="s">
        <v>561</v>
      </c>
      <c r="X432" t="s">
        <v>1141</v>
      </c>
      <c r="Y432">
        <v>11882</v>
      </c>
      <c r="Z432" t="s">
        <v>1142</v>
      </c>
      <c r="AA432">
        <v>2</v>
      </c>
      <c r="AB432" t="s">
        <v>1129</v>
      </c>
      <c r="AC432" t="s">
        <v>561</v>
      </c>
      <c r="AD432" t="s">
        <v>1130</v>
      </c>
      <c r="AE432" t="s">
        <v>1131</v>
      </c>
      <c r="AF432" t="s">
        <v>1137</v>
      </c>
      <c r="AG432" t="s">
        <v>1138</v>
      </c>
      <c r="AH432" t="s">
        <v>1139</v>
      </c>
    </row>
    <row r="433" spans="1:35">
      <c r="A433">
        <v>21868</v>
      </c>
      <c r="B433" t="s">
        <v>246</v>
      </c>
      <c r="C433" t="s">
        <v>247</v>
      </c>
      <c r="D433" t="s">
        <v>513</v>
      </c>
      <c r="E433" t="s">
        <v>514</v>
      </c>
      <c r="F433" t="s">
        <v>261</v>
      </c>
      <c r="G433" t="s">
        <v>1151</v>
      </c>
      <c r="H433" s="150">
        <v>5500</v>
      </c>
      <c r="I433" s="150">
        <v>5500</v>
      </c>
      <c r="J433" s="150">
        <v>5686.65</v>
      </c>
      <c r="K433">
        <v>0</v>
      </c>
      <c r="L433">
        <v>0</v>
      </c>
      <c r="M433" s="150">
        <v>0</v>
      </c>
      <c r="N433" s="150">
        <v>5686.65</v>
      </c>
      <c r="O433" s="150">
        <v>5686.65</v>
      </c>
      <c r="P433" s="1">
        <v>45259</v>
      </c>
      <c r="Q433" s="1">
        <v>45240</v>
      </c>
      <c r="R433" s="1">
        <v>45529</v>
      </c>
      <c r="S433" s="1">
        <v>45529</v>
      </c>
      <c r="T433" s="1">
        <v>45530</v>
      </c>
      <c r="U433" s="1">
        <v>45531</v>
      </c>
      <c r="V433" s="1">
        <v>45531</v>
      </c>
      <c r="W433" t="s">
        <v>561</v>
      </c>
      <c r="X433" t="s">
        <v>1141</v>
      </c>
      <c r="Y433">
        <v>11880</v>
      </c>
      <c r="Z433" t="s">
        <v>1142</v>
      </c>
      <c r="AA433">
        <v>2</v>
      </c>
      <c r="AB433" t="s">
        <v>1129</v>
      </c>
      <c r="AC433" t="s">
        <v>561</v>
      </c>
      <c r="AD433" t="s">
        <v>1130</v>
      </c>
      <c r="AE433" t="s">
        <v>1131</v>
      </c>
      <c r="AF433" t="s">
        <v>1137</v>
      </c>
      <c r="AG433" t="s">
        <v>1138</v>
      </c>
      <c r="AH433" t="s">
        <v>1139</v>
      </c>
    </row>
    <row r="434" spans="1:35">
      <c r="A434">
        <v>24575</v>
      </c>
      <c r="B434" t="s">
        <v>246</v>
      </c>
      <c r="C434" t="s">
        <v>269</v>
      </c>
      <c r="D434" t="s">
        <v>298</v>
      </c>
      <c r="E434" t="s">
        <v>299</v>
      </c>
      <c r="F434" t="s">
        <v>261</v>
      </c>
      <c r="G434" t="s">
        <v>1140</v>
      </c>
      <c r="H434" s="150">
        <v>2500</v>
      </c>
      <c r="I434" s="150">
        <v>2500</v>
      </c>
      <c r="J434" s="150">
        <v>2559.81</v>
      </c>
      <c r="K434">
        <v>0</v>
      </c>
      <c r="L434">
        <v>0</v>
      </c>
      <c r="M434" s="150">
        <v>0</v>
      </c>
      <c r="N434" s="150">
        <v>2559.81</v>
      </c>
      <c r="O434" s="150">
        <v>2559.81</v>
      </c>
      <c r="P434" s="1">
        <v>45406</v>
      </c>
      <c r="Q434" s="1">
        <v>45401</v>
      </c>
      <c r="R434" s="1">
        <v>45529</v>
      </c>
      <c r="S434" s="1">
        <v>45529</v>
      </c>
      <c r="T434" s="1">
        <v>45495</v>
      </c>
      <c r="U434" s="1">
        <v>45496</v>
      </c>
      <c r="V434" s="1">
        <v>45496</v>
      </c>
      <c r="W434" t="s">
        <v>561</v>
      </c>
      <c r="X434" t="s">
        <v>1141</v>
      </c>
      <c r="Y434">
        <v>11894</v>
      </c>
      <c r="Z434" t="s">
        <v>1142</v>
      </c>
      <c r="AA434">
        <v>2</v>
      </c>
      <c r="AB434" t="s">
        <v>1167</v>
      </c>
      <c r="AC434" t="s">
        <v>561</v>
      </c>
      <c r="AD434" t="s">
        <v>1130</v>
      </c>
      <c r="AE434" t="s">
        <v>1131</v>
      </c>
      <c r="AF434" t="s">
        <v>1137</v>
      </c>
      <c r="AG434" t="s">
        <v>1138</v>
      </c>
      <c r="AH434" t="s">
        <v>1139</v>
      </c>
    </row>
    <row r="435" spans="1:35">
      <c r="A435">
        <v>26107</v>
      </c>
      <c r="B435" t="s">
        <v>246</v>
      </c>
      <c r="C435" t="s">
        <v>269</v>
      </c>
      <c r="D435" t="s">
        <v>308</v>
      </c>
      <c r="E435" t="s">
        <v>309</v>
      </c>
      <c r="F435" t="s">
        <v>261</v>
      </c>
      <c r="G435" t="s">
        <v>1163</v>
      </c>
      <c r="H435" s="150">
        <v>19554.560000000001</v>
      </c>
      <c r="I435" s="150">
        <v>19554.560000000001</v>
      </c>
      <c r="J435" s="150">
        <v>19554.560000000001</v>
      </c>
      <c r="K435">
        <v>0</v>
      </c>
      <c r="L435">
        <v>0</v>
      </c>
      <c r="M435" s="150">
        <v>0</v>
      </c>
      <c r="N435" s="150">
        <v>19554.560000000001</v>
      </c>
      <c r="O435" s="150">
        <v>19554.560000000001</v>
      </c>
      <c r="P435" s="1">
        <v>45527</v>
      </c>
      <c r="Q435" s="1">
        <v>45527</v>
      </c>
      <c r="R435" s="1">
        <v>45530</v>
      </c>
      <c r="S435" s="1">
        <v>45530</v>
      </c>
      <c r="T435" s="1">
        <v>45530</v>
      </c>
      <c r="U435" s="1">
        <v>45531</v>
      </c>
      <c r="V435" s="1">
        <v>45531</v>
      </c>
      <c r="W435" t="s">
        <v>561</v>
      </c>
      <c r="X435" t="s">
        <v>1141</v>
      </c>
      <c r="Y435">
        <v>12160</v>
      </c>
      <c r="Z435" t="s">
        <v>1128</v>
      </c>
      <c r="AA435">
        <v>2</v>
      </c>
      <c r="AB435" t="s">
        <v>1129</v>
      </c>
      <c r="AC435" t="s">
        <v>561</v>
      </c>
      <c r="AD435" t="s">
        <v>1147</v>
      </c>
      <c r="AE435" t="s">
        <v>1131</v>
      </c>
      <c r="AF435" t="s">
        <v>1137</v>
      </c>
      <c r="AG435" t="s">
        <v>1138</v>
      </c>
      <c r="AH435" t="s">
        <v>1139</v>
      </c>
    </row>
    <row r="436" spans="1:35">
      <c r="A436">
        <v>26108</v>
      </c>
      <c r="B436" t="s">
        <v>246</v>
      </c>
      <c r="C436" t="s">
        <v>269</v>
      </c>
      <c r="D436" t="s">
        <v>308</v>
      </c>
      <c r="E436" t="s">
        <v>309</v>
      </c>
      <c r="F436" t="s">
        <v>261</v>
      </c>
      <c r="G436" t="s">
        <v>1163</v>
      </c>
      <c r="H436" s="150">
        <v>19554.560000000001</v>
      </c>
      <c r="I436" s="150">
        <v>19554.560000000001</v>
      </c>
      <c r="J436" s="150">
        <v>19554.560000000001</v>
      </c>
      <c r="K436">
        <v>0</v>
      </c>
      <c r="L436">
        <v>0</v>
      </c>
      <c r="M436" s="150">
        <v>0</v>
      </c>
      <c r="N436" s="150">
        <v>19554.560000000001</v>
      </c>
      <c r="O436" s="150">
        <v>19554.560000000001</v>
      </c>
      <c r="P436" s="1">
        <v>45527</v>
      </c>
      <c r="Q436" s="1">
        <v>45527</v>
      </c>
      <c r="R436" s="1">
        <v>45531</v>
      </c>
      <c r="S436" s="1">
        <v>45531</v>
      </c>
      <c r="T436" s="1">
        <v>45531</v>
      </c>
      <c r="U436" s="1">
        <v>45532</v>
      </c>
      <c r="V436" s="1">
        <v>45532</v>
      </c>
      <c r="W436" t="s">
        <v>561</v>
      </c>
      <c r="X436" t="s">
        <v>1141</v>
      </c>
      <c r="Y436">
        <v>12161</v>
      </c>
      <c r="Z436" t="s">
        <v>1128</v>
      </c>
      <c r="AA436">
        <v>2</v>
      </c>
      <c r="AB436" t="s">
        <v>1129</v>
      </c>
      <c r="AC436" t="s">
        <v>561</v>
      </c>
      <c r="AD436" t="s">
        <v>1147</v>
      </c>
      <c r="AE436" t="s">
        <v>1131</v>
      </c>
      <c r="AF436" t="s">
        <v>1137</v>
      </c>
      <c r="AG436" t="s">
        <v>1138</v>
      </c>
      <c r="AH436" t="s">
        <v>1139</v>
      </c>
    </row>
    <row r="437" spans="1:35">
      <c r="A437">
        <v>26109</v>
      </c>
      <c r="B437" t="s">
        <v>246</v>
      </c>
      <c r="C437" t="s">
        <v>269</v>
      </c>
      <c r="D437" t="s">
        <v>308</v>
      </c>
      <c r="E437" t="s">
        <v>309</v>
      </c>
      <c r="F437" t="s">
        <v>261</v>
      </c>
      <c r="G437" t="s">
        <v>1163</v>
      </c>
      <c r="H437" s="150">
        <v>19554.560000000001</v>
      </c>
      <c r="I437" s="150">
        <v>19554.560000000001</v>
      </c>
      <c r="J437" s="150">
        <v>19554.560000000001</v>
      </c>
      <c r="K437">
        <v>0</v>
      </c>
      <c r="L437">
        <v>0</v>
      </c>
      <c r="M437" s="150">
        <v>0</v>
      </c>
      <c r="N437" s="150">
        <v>19554.560000000001</v>
      </c>
      <c r="O437" s="150">
        <v>19554.560000000001</v>
      </c>
      <c r="P437" s="1">
        <v>45527</v>
      </c>
      <c r="Q437" s="1">
        <v>45527</v>
      </c>
      <c r="R437" s="1">
        <v>45532</v>
      </c>
      <c r="S437" s="1">
        <v>45532</v>
      </c>
      <c r="T437" s="1">
        <v>45532</v>
      </c>
      <c r="U437" s="1">
        <v>45533</v>
      </c>
      <c r="V437" s="1">
        <v>45533</v>
      </c>
      <c r="W437" t="s">
        <v>561</v>
      </c>
      <c r="X437" t="s">
        <v>1141</v>
      </c>
      <c r="Y437">
        <v>12162</v>
      </c>
      <c r="Z437" t="s">
        <v>1128</v>
      </c>
      <c r="AA437">
        <v>2</v>
      </c>
      <c r="AB437" t="s">
        <v>1129</v>
      </c>
      <c r="AC437" t="s">
        <v>561</v>
      </c>
      <c r="AD437" t="s">
        <v>1147</v>
      </c>
      <c r="AE437" t="s">
        <v>1131</v>
      </c>
      <c r="AF437" t="s">
        <v>1137</v>
      </c>
      <c r="AG437" t="s">
        <v>1138</v>
      </c>
      <c r="AH437" t="s">
        <v>1139</v>
      </c>
    </row>
    <row r="438" spans="1:35">
      <c r="A438">
        <v>26110</v>
      </c>
      <c r="B438" t="s">
        <v>246</v>
      </c>
      <c r="C438" t="s">
        <v>269</v>
      </c>
      <c r="D438" t="s">
        <v>308</v>
      </c>
      <c r="E438" t="s">
        <v>309</v>
      </c>
      <c r="F438" t="s">
        <v>261</v>
      </c>
      <c r="G438" t="s">
        <v>1163</v>
      </c>
      <c r="H438" s="150">
        <v>19554.560000000001</v>
      </c>
      <c r="I438" s="150">
        <v>19554.560000000001</v>
      </c>
      <c r="J438" s="150">
        <v>19554.560000000001</v>
      </c>
      <c r="K438">
        <v>0</v>
      </c>
      <c r="L438">
        <v>0</v>
      </c>
      <c r="M438" s="150">
        <v>0</v>
      </c>
      <c r="N438" s="150">
        <v>19554.560000000001</v>
      </c>
      <c r="O438" s="150">
        <v>19554.560000000001</v>
      </c>
      <c r="P438" s="1">
        <v>45527</v>
      </c>
      <c r="Q438" s="1">
        <v>45527</v>
      </c>
      <c r="R438" s="1">
        <v>45533</v>
      </c>
      <c r="S438" s="1">
        <v>45533</v>
      </c>
      <c r="T438" s="1">
        <v>45533</v>
      </c>
      <c r="U438" s="1">
        <v>45534</v>
      </c>
      <c r="V438" s="1">
        <v>45534</v>
      </c>
      <c r="W438" t="s">
        <v>561</v>
      </c>
      <c r="X438" t="s">
        <v>1141</v>
      </c>
      <c r="Y438">
        <v>12163</v>
      </c>
      <c r="Z438" t="s">
        <v>1128</v>
      </c>
      <c r="AA438">
        <v>2</v>
      </c>
      <c r="AB438" t="s">
        <v>1129</v>
      </c>
      <c r="AC438" t="s">
        <v>561</v>
      </c>
      <c r="AD438" t="s">
        <v>1147</v>
      </c>
      <c r="AE438" t="s">
        <v>1131</v>
      </c>
      <c r="AF438" t="s">
        <v>1137</v>
      </c>
      <c r="AG438" t="s">
        <v>1138</v>
      </c>
      <c r="AH438" t="s">
        <v>1139</v>
      </c>
    </row>
    <row r="439" spans="1:35">
      <c r="A439">
        <v>26111</v>
      </c>
      <c r="B439" t="s">
        <v>246</v>
      </c>
      <c r="C439" t="s">
        <v>269</v>
      </c>
      <c r="D439" t="s">
        <v>308</v>
      </c>
      <c r="E439" t="s">
        <v>309</v>
      </c>
      <c r="F439" t="s">
        <v>261</v>
      </c>
      <c r="G439" t="s">
        <v>1163</v>
      </c>
      <c r="H439" s="150">
        <v>19554.560000000001</v>
      </c>
      <c r="I439" s="150">
        <v>19554.560000000001</v>
      </c>
      <c r="J439" s="150">
        <v>19554.560000000001</v>
      </c>
      <c r="K439">
        <v>0</v>
      </c>
      <c r="L439">
        <v>0</v>
      </c>
      <c r="M439" s="150">
        <v>0</v>
      </c>
      <c r="N439" s="150">
        <v>19554.560000000001</v>
      </c>
      <c r="O439" s="150">
        <v>19554.560000000001</v>
      </c>
      <c r="P439" s="1">
        <v>45527</v>
      </c>
      <c r="Q439" s="1">
        <v>45527</v>
      </c>
      <c r="R439" s="1">
        <v>45534</v>
      </c>
      <c r="S439" s="1">
        <v>45534</v>
      </c>
      <c r="T439" s="1">
        <v>45534</v>
      </c>
      <c r="U439" s="1">
        <v>45537</v>
      </c>
      <c r="V439" s="1">
        <v>45537</v>
      </c>
      <c r="W439" t="s">
        <v>561</v>
      </c>
      <c r="X439" t="s">
        <v>1141</v>
      </c>
      <c r="Y439">
        <v>12164</v>
      </c>
      <c r="Z439" t="s">
        <v>1128</v>
      </c>
      <c r="AA439">
        <v>2</v>
      </c>
      <c r="AB439" t="s">
        <v>1129</v>
      </c>
      <c r="AC439" t="s">
        <v>561</v>
      </c>
      <c r="AD439" t="s">
        <v>1147</v>
      </c>
      <c r="AE439" t="s">
        <v>1131</v>
      </c>
      <c r="AF439" t="s">
        <v>1137</v>
      </c>
      <c r="AG439" t="s">
        <v>1138</v>
      </c>
      <c r="AH439" t="s">
        <v>1139</v>
      </c>
    </row>
    <row r="440" spans="1:35">
      <c r="A440">
        <v>26139</v>
      </c>
      <c r="B440" t="s">
        <v>246</v>
      </c>
      <c r="C440" t="s">
        <v>247</v>
      </c>
      <c r="D440" t="s">
        <v>516</v>
      </c>
      <c r="E440" t="s">
        <v>517</v>
      </c>
      <c r="F440" t="s">
        <v>261</v>
      </c>
      <c r="G440" t="s">
        <v>1143</v>
      </c>
      <c r="H440" s="150">
        <v>20316.650000000001</v>
      </c>
      <c r="I440" s="150">
        <v>20316.650000000001</v>
      </c>
      <c r="J440" s="150">
        <v>20316.650000000001</v>
      </c>
      <c r="K440">
        <v>0</v>
      </c>
      <c r="L440">
        <v>0</v>
      </c>
      <c r="M440" s="150">
        <v>0</v>
      </c>
      <c r="N440" s="150">
        <v>20316.650000000001</v>
      </c>
      <c r="O440" s="150">
        <v>20316.650000000001</v>
      </c>
      <c r="P440" s="1">
        <v>45532</v>
      </c>
      <c r="Q440" s="1">
        <v>45532</v>
      </c>
      <c r="R440" s="1">
        <v>45534</v>
      </c>
      <c r="S440" s="1">
        <v>45534</v>
      </c>
      <c r="T440" s="1">
        <v>45534</v>
      </c>
      <c r="U440" s="1">
        <v>45537</v>
      </c>
      <c r="V440" s="1">
        <v>45537</v>
      </c>
      <c r="W440" t="s">
        <v>561</v>
      </c>
      <c r="X440" t="s">
        <v>1141</v>
      </c>
      <c r="Y440">
        <v>12183</v>
      </c>
      <c r="Z440" t="s">
        <v>1142</v>
      </c>
      <c r="AA440">
        <v>2</v>
      </c>
      <c r="AB440" t="s">
        <v>1167</v>
      </c>
      <c r="AC440" t="s">
        <v>561</v>
      </c>
      <c r="AD440" t="s">
        <v>1130</v>
      </c>
      <c r="AE440" t="s">
        <v>1131</v>
      </c>
      <c r="AF440" t="s">
        <v>1137</v>
      </c>
      <c r="AG440" t="s">
        <v>1138</v>
      </c>
      <c r="AH440" t="s">
        <v>1139</v>
      </c>
    </row>
    <row r="441" spans="1:35">
      <c r="A441">
        <v>26150</v>
      </c>
      <c r="B441" t="s">
        <v>246</v>
      </c>
      <c r="C441" t="s">
        <v>247</v>
      </c>
      <c r="D441" t="s">
        <v>494</v>
      </c>
      <c r="E441" t="s">
        <v>495</v>
      </c>
      <c r="F441" t="s">
        <v>261</v>
      </c>
      <c r="G441" t="s">
        <v>1163</v>
      </c>
      <c r="H441" s="150">
        <v>2024.61</v>
      </c>
      <c r="I441" s="150">
        <v>2024.61</v>
      </c>
      <c r="J441" s="150">
        <v>2024.61</v>
      </c>
      <c r="K441">
        <v>0</v>
      </c>
      <c r="L441">
        <v>0</v>
      </c>
      <c r="M441" s="150">
        <v>0</v>
      </c>
      <c r="N441" s="150">
        <v>2024.61</v>
      </c>
      <c r="O441" s="150">
        <v>2024.61</v>
      </c>
      <c r="P441" s="1">
        <v>45533</v>
      </c>
      <c r="Q441" s="1">
        <v>45533</v>
      </c>
      <c r="R441" s="1">
        <v>45534</v>
      </c>
      <c r="S441" s="1">
        <v>45534</v>
      </c>
      <c r="T441" s="1">
        <v>45534</v>
      </c>
      <c r="U441" s="1">
        <v>45537</v>
      </c>
      <c r="V441" s="1">
        <v>45537</v>
      </c>
      <c r="W441" t="s">
        <v>561</v>
      </c>
      <c r="X441" t="s">
        <v>1141</v>
      </c>
      <c r="Y441">
        <v>12189</v>
      </c>
      <c r="Z441" t="s">
        <v>1128</v>
      </c>
      <c r="AA441">
        <v>2</v>
      </c>
      <c r="AB441" t="s">
        <v>1167</v>
      </c>
      <c r="AC441" t="s">
        <v>561</v>
      </c>
      <c r="AD441" t="s">
        <v>1147</v>
      </c>
      <c r="AE441" t="s">
        <v>1131</v>
      </c>
      <c r="AF441" t="s">
        <v>1137</v>
      </c>
      <c r="AG441" t="s">
        <v>1138</v>
      </c>
      <c r="AH441" t="s">
        <v>1139</v>
      </c>
    </row>
    <row r="442" spans="1:35">
      <c r="A442">
        <v>26156</v>
      </c>
      <c r="B442" t="s">
        <v>246</v>
      </c>
      <c r="C442" t="s">
        <v>247</v>
      </c>
      <c r="D442" t="s">
        <v>359</v>
      </c>
      <c r="E442" t="s">
        <v>360</v>
      </c>
      <c r="F442" t="s">
        <v>261</v>
      </c>
      <c r="G442" t="s">
        <v>1135</v>
      </c>
      <c r="H442" s="150">
        <v>36500</v>
      </c>
      <c r="I442" s="150">
        <v>36500</v>
      </c>
      <c r="J442" s="150">
        <v>36500</v>
      </c>
      <c r="K442">
        <v>0</v>
      </c>
      <c r="L442">
        <v>0</v>
      </c>
      <c r="M442" s="150">
        <v>0</v>
      </c>
      <c r="N442" s="150">
        <v>36500</v>
      </c>
      <c r="O442" s="150">
        <v>36500</v>
      </c>
      <c r="P442" s="1">
        <v>45537</v>
      </c>
      <c r="Q442" s="1">
        <v>45531</v>
      </c>
      <c r="R442" s="1">
        <v>45534</v>
      </c>
      <c r="S442" s="1">
        <v>45534</v>
      </c>
      <c r="T442" s="1">
        <v>45534</v>
      </c>
      <c r="U442" s="1">
        <v>45534</v>
      </c>
      <c r="V442" s="1">
        <v>45537</v>
      </c>
      <c r="W442" t="s">
        <v>561</v>
      </c>
      <c r="X442" t="s">
        <v>1170</v>
      </c>
      <c r="Z442" t="s">
        <v>1128</v>
      </c>
      <c r="AA442">
        <v>2</v>
      </c>
      <c r="AB442" t="s">
        <v>1167</v>
      </c>
      <c r="AC442" t="s">
        <v>561</v>
      </c>
      <c r="AD442" t="s">
        <v>1130</v>
      </c>
      <c r="AE442" t="s">
        <v>1131</v>
      </c>
      <c r="AF442" t="s">
        <v>1137</v>
      </c>
      <c r="AG442" t="s">
        <v>1138</v>
      </c>
      <c r="AH442" t="s">
        <v>1139</v>
      </c>
      <c r="AI442" t="s">
        <v>252</v>
      </c>
    </row>
    <row r="443" spans="1:35">
      <c r="A443">
        <v>25821</v>
      </c>
      <c r="B443" t="s">
        <v>246</v>
      </c>
      <c r="C443" t="s">
        <v>247</v>
      </c>
      <c r="D443" t="s">
        <v>476</v>
      </c>
      <c r="E443" t="s">
        <v>477</v>
      </c>
      <c r="F443" t="s">
        <v>261</v>
      </c>
      <c r="G443" t="s">
        <v>1140</v>
      </c>
      <c r="H443" s="150">
        <v>2544.9899999999998</v>
      </c>
      <c r="I443" s="150">
        <v>2544.9899999999998</v>
      </c>
      <c r="J443" s="150">
        <v>2563.1799999999998</v>
      </c>
      <c r="K443">
        <v>0</v>
      </c>
      <c r="L443">
        <v>0</v>
      </c>
      <c r="M443" s="150">
        <v>0</v>
      </c>
      <c r="N443" s="150">
        <v>2563.1799999999998</v>
      </c>
      <c r="O443" s="150">
        <v>2563.1799999999998</v>
      </c>
      <c r="P443" s="1">
        <v>45510</v>
      </c>
      <c r="Q443" s="1">
        <v>45503</v>
      </c>
      <c r="R443" s="1">
        <v>45534</v>
      </c>
      <c r="S443" s="1">
        <v>45534</v>
      </c>
      <c r="T443" s="1">
        <v>45530</v>
      </c>
      <c r="U443" s="1">
        <v>45531</v>
      </c>
      <c r="V443" s="1">
        <v>45531</v>
      </c>
      <c r="W443" t="s">
        <v>561</v>
      </c>
      <c r="X443" t="s">
        <v>1141</v>
      </c>
      <c r="Y443">
        <v>11935</v>
      </c>
      <c r="Z443" t="s">
        <v>1142</v>
      </c>
      <c r="AA443">
        <v>2</v>
      </c>
      <c r="AB443" t="s">
        <v>1129</v>
      </c>
      <c r="AC443" t="s">
        <v>561</v>
      </c>
      <c r="AD443" t="s">
        <v>1130</v>
      </c>
      <c r="AE443" t="s">
        <v>1131</v>
      </c>
      <c r="AF443" t="s">
        <v>1137</v>
      </c>
      <c r="AG443" t="s">
        <v>1138</v>
      </c>
      <c r="AH443" t="s">
        <v>1139</v>
      </c>
    </row>
    <row r="444" spans="1:35">
      <c r="A444">
        <v>25979</v>
      </c>
      <c r="B444" t="s">
        <v>246</v>
      </c>
      <c r="C444" t="s">
        <v>247</v>
      </c>
      <c r="D444" t="s">
        <v>257</v>
      </c>
      <c r="E444" t="s">
        <v>259</v>
      </c>
      <c r="F444" t="s">
        <v>261</v>
      </c>
      <c r="G444" t="s">
        <v>1135</v>
      </c>
      <c r="H444" s="150">
        <v>60000</v>
      </c>
      <c r="I444" s="150">
        <v>60000</v>
      </c>
      <c r="J444" s="150">
        <v>60000</v>
      </c>
      <c r="K444">
        <v>0</v>
      </c>
      <c r="L444">
        <v>0</v>
      </c>
      <c r="M444" s="150">
        <v>0</v>
      </c>
      <c r="N444" s="150">
        <v>60000</v>
      </c>
      <c r="O444" s="150">
        <v>60000</v>
      </c>
      <c r="P444" s="1">
        <v>45537</v>
      </c>
      <c r="Q444" s="1">
        <v>45522</v>
      </c>
      <c r="R444" s="1">
        <v>45534</v>
      </c>
      <c r="S444" s="1">
        <v>45534</v>
      </c>
      <c r="T444" s="1">
        <v>45534</v>
      </c>
      <c r="U444" s="1">
        <v>45534</v>
      </c>
      <c r="V444" s="1">
        <v>45537</v>
      </c>
      <c r="W444" t="s">
        <v>561</v>
      </c>
      <c r="X444" t="s">
        <v>1170</v>
      </c>
      <c r="Z444" t="s">
        <v>1128</v>
      </c>
      <c r="AA444">
        <v>2</v>
      </c>
      <c r="AB444" t="s">
        <v>1167</v>
      </c>
      <c r="AC444" t="s">
        <v>561</v>
      </c>
      <c r="AD444" t="s">
        <v>1130</v>
      </c>
      <c r="AE444" t="s">
        <v>1131</v>
      </c>
      <c r="AF444" t="s">
        <v>1137</v>
      </c>
      <c r="AG444" t="s">
        <v>1138</v>
      </c>
      <c r="AH444" t="s">
        <v>1139</v>
      </c>
      <c r="AI444" t="s">
        <v>252</v>
      </c>
    </row>
    <row r="445" spans="1:35">
      <c r="A445">
        <v>25781</v>
      </c>
      <c r="B445" t="s">
        <v>246</v>
      </c>
      <c r="C445" t="s">
        <v>247</v>
      </c>
      <c r="D445" t="s">
        <v>355</v>
      </c>
      <c r="E445" t="s">
        <v>356</v>
      </c>
      <c r="F445" t="s">
        <v>261</v>
      </c>
      <c r="G445" t="s">
        <v>1143</v>
      </c>
      <c r="H445" s="150">
        <v>10000</v>
      </c>
      <c r="I445" s="150">
        <v>10000</v>
      </c>
      <c r="J445" s="150">
        <v>10144.290000000001</v>
      </c>
      <c r="K445">
        <v>0</v>
      </c>
      <c r="L445">
        <v>0.52</v>
      </c>
      <c r="M445" s="150">
        <v>0</v>
      </c>
      <c r="N445" s="150">
        <v>10144.81</v>
      </c>
      <c r="O445" s="150">
        <v>10071.469999999999</v>
      </c>
      <c r="P445" s="1">
        <v>45510</v>
      </c>
      <c r="Q445" s="1">
        <v>45504</v>
      </c>
      <c r="R445" s="1">
        <v>45534</v>
      </c>
      <c r="S445" s="1">
        <v>45534</v>
      </c>
      <c r="T445" s="1">
        <v>45534</v>
      </c>
      <c r="U445" s="1">
        <v>45534</v>
      </c>
      <c r="V445" s="1">
        <v>45537</v>
      </c>
      <c r="W445" t="s">
        <v>561</v>
      </c>
      <c r="X445" t="s">
        <v>1127</v>
      </c>
      <c r="Z445" t="s">
        <v>1142</v>
      </c>
      <c r="AA445">
        <v>2</v>
      </c>
      <c r="AB445" t="s">
        <v>1167</v>
      </c>
      <c r="AC445" t="s">
        <v>561</v>
      </c>
      <c r="AD445" t="s">
        <v>1130</v>
      </c>
      <c r="AE445" t="s">
        <v>1131</v>
      </c>
      <c r="AF445" t="s">
        <v>1137</v>
      </c>
      <c r="AG445" t="s">
        <v>1138</v>
      </c>
      <c r="AH445" t="s">
        <v>1139</v>
      </c>
      <c r="AI445" t="s">
        <v>252</v>
      </c>
    </row>
    <row r="446" spans="1:35">
      <c r="A446">
        <v>25526</v>
      </c>
      <c r="B446" t="s">
        <v>246</v>
      </c>
      <c r="C446" t="s">
        <v>247</v>
      </c>
      <c r="D446" t="s">
        <v>382</v>
      </c>
      <c r="E446" t="s">
        <v>383</v>
      </c>
      <c r="F446" t="s">
        <v>261</v>
      </c>
      <c r="G446" t="s">
        <v>1152</v>
      </c>
      <c r="H446" s="150">
        <v>5200</v>
      </c>
      <c r="I446" s="150">
        <v>5200</v>
      </c>
      <c r="J446" s="150">
        <v>5403.83</v>
      </c>
      <c r="K446">
        <v>0</v>
      </c>
      <c r="L446">
        <v>0</v>
      </c>
      <c r="M446" s="150">
        <v>0</v>
      </c>
      <c r="N446" s="150">
        <v>5403.83</v>
      </c>
      <c r="O446" s="150">
        <v>5403.83</v>
      </c>
      <c r="P446" s="1">
        <v>45484</v>
      </c>
      <c r="Q446" s="1">
        <v>45186</v>
      </c>
      <c r="R446" s="1">
        <v>45534</v>
      </c>
      <c r="S446" s="1">
        <v>45534</v>
      </c>
      <c r="T446" s="1">
        <v>45534</v>
      </c>
      <c r="U446" s="1">
        <v>45537</v>
      </c>
      <c r="V446" s="1">
        <v>45537</v>
      </c>
      <c r="W446" t="s">
        <v>561</v>
      </c>
      <c r="X446" t="s">
        <v>1141</v>
      </c>
      <c r="Y446">
        <v>11874</v>
      </c>
      <c r="Z446" t="s">
        <v>1142</v>
      </c>
      <c r="AA446">
        <v>2</v>
      </c>
      <c r="AB446" t="s">
        <v>1129</v>
      </c>
      <c r="AC446" t="s">
        <v>561</v>
      </c>
      <c r="AD446" t="s">
        <v>1130</v>
      </c>
      <c r="AE446" t="s">
        <v>1131</v>
      </c>
      <c r="AF446" t="s">
        <v>1137</v>
      </c>
      <c r="AG446" t="s">
        <v>1138</v>
      </c>
      <c r="AH446" t="s">
        <v>1139</v>
      </c>
    </row>
    <row r="447" spans="1:35">
      <c r="A447">
        <v>28781</v>
      </c>
      <c r="B447" t="s">
        <v>246</v>
      </c>
      <c r="C447" t="s">
        <v>269</v>
      </c>
      <c r="D447" t="s">
        <v>324</v>
      </c>
      <c r="E447" t="s">
        <v>325</v>
      </c>
      <c r="F447" t="s">
        <v>261</v>
      </c>
      <c r="G447" t="s">
        <v>1163</v>
      </c>
      <c r="H447" s="150">
        <v>94164.52</v>
      </c>
      <c r="I447" s="150">
        <v>94164.52</v>
      </c>
      <c r="J447" s="150">
        <v>94164.52</v>
      </c>
      <c r="K447">
        <v>0</v>
      </c>
      <c r="L447">
        <v>555.57000000000005</v>
      </c>
      <c r="M447" s="150">
        <v>0</v>
      </c>
      <c r="N447" s="150">
        <v>94720.09</v>
      </c>
      <c r="O447" s="150">
        <v>94720.09</v>
      </c>
      <c r="P447" s="1">
        <v>45551</v>
      </c>
      <c r="Q447" s="1">
        <v>45533</v>
      </c>
      <c r="R447" s="1">
        <v>45534</v>
      </c>
      <c r="S447" s="1">
        <v>45534</v>
      </c>
      <c r="T447" s="1">
        <v>45537</v>
      </c>
      <c r="U447" s="1">
        <v>45538</v>
      </c>
      <c r="V447" s="1">
        <v>45551</v>
      </c>
      <c r="W447" t="s">
        <v>561</v>
      </c>
      <c r="X447" t="s">
        <v>1127</v>
      </c>
      <c r="Z447" t="s">
        <v>1128</v>
      </c>
      <c r="AA447">
        <v>2</v>
      </c>
      <c r="AB447" t="s">
        <v>1167</v>
      </c>
      <c r="AC447" t="s">
        <v>561</v>
      </c>
      <c r="AD447" t="s">
        <v>1147</v>
      </c>
      <c r="AE447" t="s">
        <v>1131</v>
      </c>
      <c r="AF447" t="s">
        <v>1137</v>
      </c>
      <c r="AG447" t="s">
        <v>1138</v>
      </c>
      <c r="AH447" t="s">
        <v>1139</v>
      </c>
      <c r="AI447" t="s">
        <v>252</v>
      </c>
    </row>
    <row r="448" spans="1:35">
      <c r="A448">
        <v>24707</v>
      </c>
      <c r="B448" t="s">
        <v>246</v>
      </c>
      <c r="C448" t="s">
        <v>247</v>
      </c>
      <c r="D448" t="s">
        <v>436</v>
      </c>
      <c r="E448" t="s">
        <v>437</v>
      </c>
      <c r="F448" t="s">
        <v>261</v>
      </c>
      <c r="G448" t="s">
        <v>1151</v>
      </c>
      <c r="H448" s="150">
        <v>1000</v>
      </c>
      <c r="I448" s="150">
        <v>1000</v>
      </c>
      <c r="J448" s="150">
        <v>1023.92</v>
      </c>
      <c r="K448">
        <v>0</v>
      </c>
      <c r="L448">
        <v>0</v>
      </c>
      <c r="M448" s="150">
        <v>0</v>
      </c>
      <c r="N448" s="150">
        <v>1023.92</v>
      </c>
      <c r="O448" s="150">
        <v>1023.92</v>
      </c>
      <c r="P448" s="1">
        <v>45408</v>
      </c>
      <c r="Q448" s="1">
        <v>45404</v>
      </c>
      <c r="R448" s="1">
        <v>45534</v>
      </c>
      <c r="S448" s="1">
        <v>45534</v>
      </c>
      <c r="T448" s="1">
        <v>45524</v>
      </c>
      <c r="U448" s="1">
        <v>45525</v>
      </c>
      <c r="V448" s="1">
        <v>45525</v>
      </c>
      <c r="W448" t="s">
        <v>561</v>
      </c>
      <c r="X448" t="s">
        <v>1141</v>
      </c>
      <c r="Y448">
        <v>11896</v>
      </c>
      <c r="Z448" t="s">
        <v>1142</v>
      </c>
      <c r="AA448">
        <v>2</v>
      </c>
      <c r="AB448" t="s">
        <v>1167</v>
      </c>
      <c r="AC448" t="s">
        <v>561</v>
      </c>
      <c r="AD448" t="s">
        <v>1130</v>
      </c>
      <c r="AE448" t="s">
        <v>1131</v>
      </c>
      <c r="AF448" t="s">
        <v>1137</v>
      </c>
      <c r="AG448" t="s">
        <v>1138</v>
      </c>
      <c r="AH448" t="s">
        <v>1139</v>
      </c>
    </row>
    <row r="449" spans="1:35">
      <c r="A449">
        <v>24671</v>
      </c>
      <c r="B449" t="s">
        <v>246</v>
      </c>
      <c r="C449" t="s">
        <v>247</v>
      </c>
      <c r="D449" t="s">
        <v>488</v>
      </c>
      <c r="E449" t="s">
        <v>489</v>
      </c>
      <c r="F449" t="s">
        <v>261</v>
      </c>
      <c r="G449" t="s">
        <v>1151</v>
      </c>
      <c r="H449" s="150">
        <v>1000</v>
      </c>
      <c r="I449" s="150">
        <v>1000</v>
      </c>
      <c r="J449" s="150">
        <v>1023.92</v>
      </c>
      <c r="K449">
        <v>0</v>
      </c>
      <c r="L449">
        <v>0</v>
      </c>
      <c r="M449" s="150">
        <v>0</v>
      </c>
      <c r="N449" s="150">
        <v>1023.92</v>
      </c>
      <c r="O449" s="150">
        <v>1023.92</v>
      </c>
      <c r="P449" s="1">
        <v>45412</v>
      </c>
      <c r="Q449" s="1">
        <v>45404</v>
      </c>
      <c r="R449" s="1">
        <v>45534</v>
      </c>
      <c r="S449" s="1">
        <v>45534</v>
      </c>
      <c r="T449" s="1">
        <v>45523</v>
      </c>
      <c r="U449" s="1">
        <v>45524</v>
      </c>
      <c r="V449" s="1">
        <v>45525</v>
      </c>
      <c r="W449" t="s">
        <v>561</v>
      </c>
      <c r="X449" t="s">
        <v>1141</v>
      </c>
      <c r="Y449">
        <v>11895</v>
      </c>
      <c r="Z449" t="s">
        <v>1142</v>
      </c>
      <c r="AA449">
        <v>2</v>
      </c>
      <c r="AB449" t="s">
        <v>1167</v>
      </c>
      <c r="AC449" t="s">
        <v>561</v>
      </c>
      <c r="AD449" t="s">
        <v>1130</v>
      </c>
      <c r="AE449" t="s">
        <v>1131</v>
      </c>
      <c r="AF449" t="s">
        <v>1137</v>
      </c>
      <c r="AG449" t="s">
        <v>1138</v>
      </c>
      <c r="AH449" t="s">
        <v>1139</v>
      </c>
    </row>
    <row r="450" spans="1:35">
      <c r="A450">
        <v>24762</v>
      </c>
      <c r="B450" t="s">
        <v>246</v>
      </c>
      <c r="C450" t="s">
        <v>247</v>
      </c>
      <c r="D450" t="s">
        <v>418</v>
      </c>
      <c r="E450" t="s">
        <v>419</v>
      </c>
      <c r="F450" t="s">
        <v>261</v>
      </c>
      <c r="G450" t="s">
        <v>1151</v>
      </c>
      <c r="H450" s="150">
        <v>6000</v>
      </c>
      <c r="I450" s="150">
        <v>6000</v>
      </c>
      <c r="J450" s="150">
        <v>6143.55</v>
      </c>
      <c r="K450">
        <v>0</v>
      </c>
      <c r="L450">
        <v>0</v>
      </c>
      <c r="M450" s="150">
        <v>0</v>
      </c>
      <c r="N450" s="150">
        <v>6143.55</v>
      </c>
      <c r="O450" s="150">
        <v>6143.55</v>
      </c>
      <c r="P450" s="1">
        <v>45412</v>
      </c>
      <c r="Q450" s="1">
        <v>45407</v>
      </c>
      <c r="R450" s="1">
        <v>45534</v>
      </c>
      <c r="S450" s="1">
        <v>45534</v>
      </c>
      <c r="T450" s="1">
        <v>45533</v>
      </c>
      <c r="U450" s="1">
        <v>45534</v>
      </c>
      <c r="V450" s="1">
        <v>45534</v>
      </c>
      <c r="W450" t="s">
        <v>561</v>
      </c>
      <c r="X450" t="s">
        <v>1141</v>
      </c>
      <c r="Y450">
        <v>11897</v>
      </c>
      <c r="Z450" t="s">
        <v>1142</v>
      </c>
      <c r="AA450">
        <v>2</v>
      </c>
      <c r="AB450" t="s">
        <v>1167</v>
      </c>
      <c r="AC450" t="s">
        <v>561</v>
      </c>
      <c r="AD450" t="s">
        <v>1130</v>
      </c>
      <c r="AE450" t="s">
        <v>1131</v>
      </c>
      <c r="AF450" t="s">
        <v>1137</v>
      </c>
      <c r="AG450" t="s">
        <v>1138</v>
      </c>
      <c r="AH450" t="s">
        <v>1139</v>
      </c>
    </row>
    <row r="451" spans="1:35">
      <c r="A451">
        <v>24879</v>
      </c>
      <c r="B451" t="s">
        <v>246</v>
      </c>
      <c r="C451" t="s">
        <v>247</v>
      </c>
      <c r="D451" t="s">
        <v>430</v>
      </c>
      <c r="E451" t="s">
        <v>431</v>
      </c>
      <c r="F451" t="s">
        <v>261</v>
      </c>
      <c r="G451" t="s">
        <v>1154</v>
      </c>
      <c r="H451" s="150">
        <v>50000</v>
      </c>
      <c r="I451" s="150">
        <v>50000</v>
      </c>
      <c r="J451" s="150">
        <v>50000</v>
      </c>
      <c r="K451">
        <v>0</v>
      </c>
      <c r="L451">
        <v>0</v>
      </c>
      <c r="M451" s="150">
        <v>0</v>
      </c>
      <c r="N451" s="150">
        <v>50000</v>
      </c>
      <c r="O451" s="150">
        <v>50000</v>
      </c>
      <c r="P451" s="1">
        <v>45421</v>
      </c>
      <c r="Q451" s="1">
        <v>45410</v>
      </c>
      <c r="R451" s="1">
        <v>45534</v>
      </c>
      <c r="S451" s="1">
        <v>45534</v>
      </c>
      <c r="T451" s="1">
        <v>45525</v>
      </c>
      <c r="U451" s="1">
        <v>45526</v>
      </c>
      <c r="V451" s="1">
        <v>45526</v>
      </c>
      <c r="W451" t="s">
        <v>561</v>
      </c>
      <c r="X451" t="s">
        <v>1141</v>
      </c>
      <c r="Y451">
        <v>11899</v>
      </c>
      <c r="Z451" t="s">
        <v>1142</v>
      </c>
      <c r="AA451">
        <v>2</v>
      </c>
      <c r="AB451" t="s">
        <v>1167</v>
      </c>
      <c r="AC451" t="s">
        <v>561</v>
      </c>
      <c r="AD451" t="s">
        <v>1165</v>
      </c>
      <c r="AE451" t="s">
        <v>1131</v>
      </c>
      <c r="AF451" t="s">
        <v>1137</v>
      </c>
      <c r="AG451" t="s">
        <v>1138</v>
      </c>
      <c r="AH451" t="s">
        <v>1139</v>
      </c>
    </row>
    <row r="452" spans="1:35">
      <c r="A452">
        <v>24883</v>
      </c>
      <c r="B452" t="s">
        <v>246</v>
      </c>
      <c r="C452" t="s">
        <v>247</v>
      </c>
      <c r="D452" t="s">
        <v>430</v>
      </c>
      <c r="E452" t="s">
        <v>431</v>
      </c>
      <c r="F452" t="s">
        <v>261</v>
      </c>
      <c r="G452" t="s">
        <v>1140</v>
      </c>
      <c r="H452" s="150">
        <v>6000</v>
      </c>
      <c r="I452" s="150">
        <v>6000</v>
      </c>
      <c r="J452" s="150">
        <v>6143.55</v>
      </c>
      <c r="K452">
        <v>0</v>
      </c>
      <c r="L452">
        <v>0</v>
      </c>
      <c r="M452" s="150">
        <v>0</v>
      </c>
      <c r="N452" s="150">
        <v>6143.55</v>
      </c>
      <c r="O452" s="150">
        <v>6143.55</v>
      </c>
      <c r="P452" s="1">
        <v>45421</v>
      </c>
      <c r="Q452" s="1">
        <v>45410</v>
      </c>
      <c r="R452" s="1">
        <v>45534</v>
      </c>
      <c r="S452" s="1">
        <v>45534</v>
      </c>
      <c r="T452" s="1">
        <v>45525</v>
      </c>
      <c r="U452" s="1">
        <v>45526</v>
      </c>
      <c r="V452" s="1">
        <v>45526</v>
      </c>
      <c r="W452" t="s">
        <v>561</v>
      </c>
      <c r="X452" t="s">
        <v>1141</v>
      </c>
      <c r="Y452">
        <v>11898</v>
      </c>
      <c r="Z452" t="s">
        <v>1142</v>
      </c>
      <c r="AA452">
        <v>2</v>
      </c>
      <c r="AB452" t="s">
        <v>1167</v>
      </c>
      <c r="AC452" t="s">
        <v>561</v>
      </c>
      <c r="AD452" t="s">
        <v>1130</v>
      </c>
      <c r="AE452" t="s">
        <v>1131</v>
      </c>
      <c r="AF452" t="s">
        <v>1137</v>
      </c>
      <c r="AG452" t="s">
        <v>1138</v>
      </c>
      <c r="AH452" t="s">
        <v>1139</v>
      </c>
    </row>
    <row r="453" spans="1:35">
      <c r="A453">
        <v>25140</v>
      </c>
      <c r="B453" t="s">
        <v>246</v>
      </c>
      <c r="C453" t="s">
        <v>247</v>
      </c>
      <c r="D453" t="s">
        <v>397</v>
      </c>
      <c r="E453" t="s">
        <v>398</v>
      </c>
      <c r="F453" t="s">
        <v>261</v>
      </c>
      <c r="G453" t="s">
        <v>1148</v>
      </c>
      <c r="H453" s="150">
        <v>30000</v>
      </c>
      <c r="I453" s="150">
        <v>30000</v>
      </c>
      <c r="J453" s="150">
        <v>30632.15</v>
      </c>
      <c r="K453">
        <v>0</v>
      </c>
      <c r="L453">
        <v>0</v>
      </c>
      <c r="M453" s="150">
        <v>0</v>
      </c>
      <c r="N453" s="150">
        <v>30632.15</v>
      </c>
      <c r="O453" s="150">
        <v>30632.15</v>
      </c>
      <c r="P453" s="1">
        <v>45453</v>
      </c>
      <c r="Q453" s="1">
        <v>45442</v>
      </c>
      <c r="R453" s="1">
        <v>45534</v>
      </c>
      <c r="S453" s="1">
        <v>45534</v>
      </c>
      <c r="T453" s="1">
        <v>45534</v>
      </c>
      <c r="U453" s="1">
        <v>45537</v>
      </c>
      <c r="V453" s="1">
        <v>45537</v>
      </c>
      <c r="W453" t="s">
        <v>561</v>
      </c>
      <c r="X453" t="s">
        <v>1141</v>
      </c>
      <c r="Y453">
        <v>11902</v>
      </c>
      <c r="Z453" t="s">
        <v>1142</v>
      </c>
      <c r="AA453">
        <v>2</v>
      </c>
      <c r="AB453" t="s">
        <v>1167</v>
      </c>
      <c r="AC453" t="s">
        <v>561</v>
      </c>
      <c r="AD453" t="s">
        <v>1130</v>
      </c>
      <c r="AE453" t="s">
        <v>1131</v>
      </c>
      <c r="AF453" t="s">
        <v>1137</v>
      </c>
      <c r="AG453" t="s">
        <v>1138</v>
      </c>
      <c r="AH453" t="s">
        <v>1139</v>
      </c>
    </row>
    <row r="454" spans="1:35">
      <c r="A454">
        <v>25235</v>
      </c>
      <c r="B454" t="s">
        <v>246</v>
      </c>
      <c r="C454" t="s">
        <v>269</v>
      </c>
      <c r="D454" t="s">
        <v>324</v>
      </c>
      <c r="E454" t="s">
        <v>325</v>
      </c>
      <c r="F454" t="s">
        <v>261</v>
      </c>
      <c r="G454" t="s">
        <v>1145</v>
      </c>
      <c r="H454" s="150">
        <v>5000</v>
      </c>
      <c r="I454" s="150">
        <v>5000</v>
      </c>
      <c r="J454" s="150">
        <v>5079.16</v>
      </c>
      <c r="K454">
        <v>0</v>
      </c>
      <c r="L454">
        <v>0</v>
      </c>
      <c r="M454" s="150">
        <v>36.04</v>
      </c>
      <c r="N454" s="150">
        <v>5043.12</v>
      </c>
      <c r="O454" s="150">
        <v>5043.12</v>
      </c>
      <c r="P454" s="1">
        <v>45476</v>
      </c>
      <c r="Q454" s="1">
        <v>45450</v>
      </c>
      <c r="R454" s="1">
        <v>45534</v>
      </c>
      <c r="S454" s="1">
        <v>45534</v>
      </c>
      <c r="T454" s="1">
        <v>45481</v>
      </c>
      <c r="U454" s="1">
        <v>45482</v>
      </c>
      <c r="V454" s="1">
        <v>45491</v>
      </c>
      <c r="W454" t="s">
        <v>561</v>
      </c>
      <c r="X454" t="s">
        <v>1127</v>
      </c>
      <c r="Z454" t="s">
        <v>1142</v>
      </c>
      <c r="AA454">
        <v>2</v>
      </c>
      <c r="AB454" t="s">
        <v>1167</v>
      </c>
      <c r="AC454" t="s">
        <v>561</v>
      </c>
      <c r="AD454" t="s">
        <v>1130</v>
      </c>
      <c r="AE454" t="s">
        <v>1131</v>
      </c>
      <c r="AF454" t="s">
        <v>1137</v>
      </c>
      <c r="AG454" t="s">
        <v>1138</v>
      </c>
      <c r="AH454" t="s">
        <v>1139</v>
      </c>
      <c r="AI454" t="s">
        <v>252</v>
      </c>
    </row>
    <row r="455" spans="1:35">
      <c r="A455">
        <v>25090</v>
      </c>
      <c r="B455" t="s">
        <v>246</v>
      </c>
      <c r="C455" t="s">
        <v>247</v>
      </c>
      <c r="D455" t="s">
        <v>494</v>
      </c>
      <c r="E455" t="s">
        <v>495</v>
      </c>
      <c r="F455" t="s">
        <v>261</v>
      </c>
      <c r="G455" t="s">
        <v>1149</v>
      </c>
      <c r="H455" s="150">
        <v>1000</v>
      </c>
      <c r="I455" s="150">
        <v>1000</v>
      </c>
      <c r="J455" s="150">
        <v>1021.07</v>
      </c>
      <c r="K455">
        <v>0</v>
      </c>
      <c r="L455">
        <v>0</v>
      </c>
      <c r="M455" s="150">
        <v>0</v>
      </c>
      <c r="N455" s="150">
        <v>1021.07</v>
      </c>
      <c r="O455" s="150">
        <v>1021.07</v>
      </c>
      <c r="P455" s="1">
        <v>45443</v>
      </c>
      <c r="Q455" s="1">
        <v>45436</v>
      </c>
      <c r="R455" s="1">
        <v>45534</v>
      </c>
      <c r="S455" s="1">
        <v>45534</v>
      </c>
      <c r="T455" s="1">
        <v>45531</v>
      </c>
      <c r="U455" s="1">
        <v>45532</v>
      </c>
      <c r="V455" s="1">
        <v>45532</v>
      </c>
      <c r="W455" t="s">
        <v>561</v>
      </c>
      <c r="X455" t="s">
        <v>1141</v>
      </c>
      <c r="Y455">
        <v>11901</v>
      </c>
      <c r="Z455" t="s">
        <v>1142</v>
      </c>
      <c r="AA455">
        <v>2</v>
      </c>
      <c r="AB455" t="s">
        <v>1167</v>
      </c>
      <c r="AC455" t="s">
        <v>561</v>
      </c>
      <c r="AD455" t="s">
        <v>1130</v>
      </c>
      <c r="AE455" t="s">
        <v>1131</v>
      </c>
      <c r="AF455" t="s">
        <v>1137</v>
      </c>
      <c r="AG455" t="s">
        <v>1138</v>
      </c>
      <c r="AH455" t="s">
        <v>1139</v>
      </c>
    </row>
    <row r="456" spans="1:35">
      <c r="A456">
        <v>23270</v>
      </c>
      <c r="B456" t="s">
        <v>246</v>
      </c>
      <c r="C456" t="s">
        <v>269</v>
      </c>
      <c r="D456" t="s">
        <v>339</v>
      </c>
      <c r="E456" t="s">
        <v>340</v>
      </c>
      <c r="F456" t="s">
        <v>261</v>
      </c>
      <c r="G456" t="s">
        <v>1149</v>
      </c>
      <c r="H456" s="150">
        <v>2300</v>
      </c>
      <c r="I456" s="150">
        <v>2300</v>
      </c>
      <c r="J456" s="150">
        <v>2364.4899999999998</v>
      </c>
      <c r="K456">
        <v>0</v>
      </c>
      <c r="L456">
        <v>0</v>
      </c>
      <c r="M456" s="150">
        <v>0</v>
      </c>
      <c r="N456" s="150">
        <v>2364.4899999999998</v>
      </c>
      <c r="O456" s="150">
        <v>2364.4899999999998</v>
      </c>
      <c r="P456" s="1">
        <v>45345</v>
      </c>
      <c r="Q456" s="1">
        <v>45331</v>
      </c>
      <c r="R456" s="1">
        <v>45534</v>
      </c>
      <c r="S456" s="1">
        <v>45534</v>
      </c>
      <c r="T456" s="1">
        <v>45534</v>
      </c>
      <c r="U456" s="1">
        <v>45537</v>
      </c>
      <c r="V456" s="1">
        <v>45537</v>
      </c>
      <c r="W456" t="s">
        <v>561</v>
      </c>
      <c r="X456" t="s">
        <v>1141</v>
      </c>
      <c r="Y456">
        <v>11885</v>
      </c>
      <c r="Z456" t="s">
        <v>1142</v>
      </c>
      <c r="AA456">
        <v>2</v>
      </c>
      <c r="AB456" t="s">
        <v>1129</v>
      </c>
      <c r="AC456" t="s">
        <v>561</v>
      </c>
      <c r="AD456" t="s">
        <v>1130</v>
      </c>
      <c r="AE456" t="s">
        <v>1131</v>
      </c>
      <c r="AF456" t="s">
        <v>1137</v>
      </c>
      <c r="AG456" t="s">
        <v>1138</v>
      </c>
      <c r="AH456" t="s">
        <v>1139</v>
      </c>
    </row>
    <row r="457" spans="1:35">
      <c r="A457">
        <v>23821</v>
      </c>
      <c r="B457" t="s">
        <v>246</v>
      </c>
      <c r="C457" t="s">
        <v>247</v>
      </c>
      <c r="D457" t="s">
        <v>476</v>
      </c>
      <c r="E457" t="s">
        <v>477</v>
      </c>
      <c r="F457" t="s">
        <v>261</v>
      </c>
      <c r="G457" t="s">
        <v>1149</v>
      </c>
      <c r="H457" s="150">
        <v>2500</v>
      </c>
      <c r="I457" s="150">
        <v>2500</v>
      </c>
      <c r="J457" s="150">
        <v>2563.1799999999998</v>
      </c>
      <c r="K457">
        <v>0</v>
      </c>
      <c r="L457">
        <v>0</v>
      </c>
      <c r="M457" s="150">
        <v>0</v>
      </c>
      <c r="N457" s="150">
        <v>2563.1799999999998</v>
      </c>
      <c r="O457" s="150">
        <v>2563.1799999999998</v>
      </c>
      <c r="P457" s="1">
        <v>45377</v>
      </c>
      <c r="Q457" s="1">
        <v>45371</v>
      </c>
      <c r="R457" s="1">
        <v>45534</v>
      </c>
      <c r="S457" s="1">
        <v>45534</v>
      </c>
      <c r="T457" s="1">
        <v>45503</v>
      </c>
      <c r="U457" s="1">
        <v>45504</v>
      </c>
      <c r="V457" s="1">
        <v>45504</v>
      </c>
      <c r="W457" t="s">
        <v>561</v>
      </c>
      <c r="X457" t="s">
        <v>1141</v>
      </c>
      <c r="Y457">
        <v>11888</v>
      </c>
      <c r="Z457" t="s">
        <v>1142</v>
      </c>
      <c r="AA457">
        <v>2</v>
      </c>
      <c r="AB457" t="s">
        <v>1129</v>
      </c>
      <c r="AC457" t="s">
        <v>561</v>
      </c>
      <c r="AD457" t="s">
        <v>1130</v>
      </c>
      <c r="AE457" t="s">
        <v>1131</v>
      </c>
      <c r="AF457" t="s">
        <v>1137</v>
      </c>
      <c r="AG457" t="s">
        <v>1138</v>
      </c>
      <c r="AH457" t="s">
        <v>1139</v>
      </c>
    </row>
    <row r="458" spans="1:35">
      <c r="A458">
        <v>24383</v>
      </c>
      <c r="B458" t="s">
        <v>246</v>
      </c>
      <c r="C458" t="s">
        <v>269</v>
      </c>
      <c r="D458" t="s">
        <v>330</v>
      </c>
      <c r="E458" t="s">
        <v>331</v>
      </c>
      <c r="F458" t="s">
        <v>261</v>
      </c>
      <c r="G458" t="s">
        <v>1140</v>
      </c>
      <c r="H458" s="150">
        <v>600</v>
      </c>
      <c r="I458" s="150">
        <v>600</v>
      </c>
      <c r="J458" s="150">
        <v>614.35</v>
      </c>
      <c r="K458">
        <v>0</v>
      </c>
      <c r="L458">
        <v>0</v>
      </c>
      <c r="M458" s="150">
        <v>0</v>
      </c>
      <c r="N458" s="150">
        <v>614.35</v>
      </c>
      <c r="O458" s="150">
        <v>614.35</v>
      </c>
      <c r="P458" s="1">
        <v>45399</v>
      </c>
      <c r="Q458" s="1">
        <v>45391</v>
      </c>
      <c r="R458" s="1">
        <v>45534</v>
      </c>
      <c r="S458" s="1">
        <v>45534</v>
      </c>
      <c r="T458" s="1">
        <v>45534</v>
      </c>
      <c r="U458" s="1">
        <v>45537</v>
      </c>
      <c r="V458" s="1">
        <v>45537</v>
      </c>
      <c r="W458" t="s">
        <v>561</v>
      </c>
      <c r="X458" t="s">
        <v>1141</v>
      </c>
      <c r="Y458">
        <v>11892</v>
      </c>
      <c r="Z458" t="s">
        <v>1142</v>
      </c>
      <c r="AA458">
        <v>2</v>
      </c>
      <c r="AB458" t="s">
        <v>1167</v>
      </c>
      <c r="AC458" t="s">
        <v>561</v>
      </c>
      <c r="AD458" t="s">
        <v>1130</v>
      </c>
      <c r="AE458" t="s">
        <v>1131</v>
      </c>
      <c r="AF458" t="s">
        <v>1137</v>
      </c>
      <c r="AG458" t="s">
        <v>1138</v>
      </c>
      <c r="AH458" t="s">
        <v>1139</v>
      </c>
    </row>
    <row r="459" spans="1:35">
      <c r="A459">
        <v>19406</v>
      </c>
      <c r="B459" t="s">
        <v>246</v>
      </c>
      <c r="C459" t="s">
        <v>269</v>
      </c>
      <c r="D459" t="s">
        <v>327</v>
      </c>
      <c r="E459" t="s">
        <v>328</v>
      </c>
      <c r="F459" t="s">
        <v>261</v>
      </c>
      <c r="G459" t="s">
        <v>1166</v>
      </c>
      <c r="H459" s="150">
        <v>1080</v>
      </c>
      <c r="I459" s="150">
        <v>1080</v>
      </c>
      <c r="J459" s="150">
        <v>1122.33</v>
      </c>
      <c r="K459">
        <v>0</v>
      </c>
      <c r="L459">
        <v>0</v>
      </c>
      <c r="M459" s="150">
        <v>0</v>
      </c>
      <c r="N459" s="150">
        <v>1122.33</v>
      </c>
      <c r="O459" s="150">
        <v>1122.33</v>
      </c>
      <c r="P459" s="1">
        <v>45205</v>
      </c>
      <c r="Q459" s="1">
        <v>45197</v>
      </c>
      <c r="R459" s="1">
        <v>45534</v>
      </c>
      <c r="S459" s="1">
        <v>45534</v>
      </c>
      <c r="T459" s="1">
        <v>45534</v>
      </c>
      <c r="U459" s="1">
        <v>45537</v>
      </c>
      <c r="V459" s="1">
        <v>45537</v>
      </c>
      <c r="W459" t="s">
        <v>561</v>
      </c>
      <c r="X459" t="s">
        <v>1141</v>
      </c>
      <c r="Y459">
        <v>11876</v>
      </c>
      <c r="Z459" t="s">
        <v>1142</v>
      </c>
      <c r="AA459">
        <v>2</v>
      </c>
      <c r="AB459" t="s">
        <v>1129</v>
      </c>
      <c r="AC459" t="s">
        <v>561</v>
      </c>
      <c r="AD459" t="s">
        <v>1130</v>
      </c>
      <c r="AE459" t="s">
        <v>1131</v>
      </c>
      <c r="AF459" t="s">
        <v>1137</v>
      </c>
      <c r="AG459" t="s">
        <v>1138</v>
      </c>
      <c r="AH459" t="s">
        <v>1139</v>
      </c>
    </row>
    <row r="460" spans="1:35">
      <c r="A460">
        <v>16744</v>
      </c>
      <c r="B460" t="s">
        <v>246</v>
      </c>
      <c r="C460" t="s">
        <v>247</v>
      </c>
      <c r="D460" t="s">
        <v>348</v>
      </c>
      <c r="E460" t="s">
        <v>349</v>
      </c>
      <c r="F460" t="s">
        <v>261</v>
      </c>
      <c r="G460" t="s">
        <v>1166</v>
      </c>
      <c r="H460" s="150">
        <v>1000</v>
      </c>
      <c r="I460" s="150">
        <v>1000</v>
      </c>
      <c r="J460" s="150">
        <v>1053.8699999999999</v>
      </c>
      <c r="K460">
        <v>0</v>
      </c>
      <c r="L460">
        <v>0</v>
      </c>
      <c r="M460" s="150">
        <v>0</v>
      </c>
      <c r="N460" s="150">
        <v>1053.8699999999999</v>
      </c>
      <c r="O460" s="150">
        <v>1053.8699999999999</v>
      </c>
      <c r="P460" s="1">
        <v>45110</v>
      </c>
      <c r="Q460" s="1">
        <v>45094</v>
      </c>
      <c r="R460" s="1">
        <v>45534</v>
      </c>
      <c r="S460" s="1">
        <v>45534</v>
      </c>
      <c r="T460" s="1">
        <v>45534</v>
      </c>
      <c r="U460" s="1">
        <v>45537</v>
      </c>
      <c r="V460" s="1">
        <v>45537</v>
      </c>
      <c r="W460" t="s">
        <v>561</v>
      </c>
      <c r="X460" t="s">
        <v>1141</v>
      </c>
      <c r="Y460">
        <v>11868</v>
      </c>
      <c r="Z460" t="s">
        <v>1142</v>
      </c>
      <c r="AA460">
        <v>2</v>
      </c>
      <c r="AB460" t="s">
        <v>1129</v>
      </c>
      <c r="AC460" t="s">
        <v>561</v>
      </c>
      <c r="AD460" t="s">
        <v>1130</v>
      </c>
      <c r="AE460" t="s">
        <v>1131</v>
      </c>
      <c r="AF460" t="s">
        <v>1137</v>
      </c>
      <c r="AG460" t="s">
        <v>1138</v>
      </c>
      <c r="AH460" t="s">
        <v>1139</v>
      </c>
    </row>
    <row r="461" spans="1:35">
      <c r="A461">
        <v>17172</v>
      </c>
      <c r="B461" t="s">
        <v>246</v>
      </c>
      <c r="C461" t="s">
        <v>247</v>
      </c>
      <c r="D461" t="s">
        <v>520</v>
      </c>
      <c r="E461" t="s">
        <v>521</v>
      </c>
      <c r="F461" t="s">
        <v>261</v>
      </c>
      <c r="G461" t="s">
        <v>1164</v>
      </c>
      <c r="H461" s="150">
        <v>4000</v>
      </c>
      <c r="I461" s="150">
        <v>4000</v>
      </c>
      <c r="J461" s="150">
        <v>4190.68</v>
      </c>
      <c r="K461">
        <v>0</v>
      </c>
      <c r="L461">
        <v>0</v>
      </c>
      <c r="M461" s="150">
        <v>0</v>
      </c>
      <c r="N461" s="150">
        <v>4190.68</v>
      </c>
      <c r="O461" s="150">
        <v>4190.68</v>
      </c>
      <c r="P461" s="1">
        <v>45140</v>
      </c>
      <c r="Q461" s="1">
        <v>45129</v>
      </c>
      <c r="R461" s="1">
        <v>45534</v>
      </c>
      <c r="S461" s="1">
        <v>45534</v>
      </c>
      <c r="T461" s="1">
        <v>45534</v>
      </c>
      <c r="U461" s="1">
        <v>45537</v>
      </c>
      <c r="V461" s="1">
        <v>45537</v>
      </c>
      <c r="W461" t="s">
        <v>561</v>
      </c>
      <c r="X461" t="s">
        <v>1141</v>
      </c>
      <c r="Y461">
        <v>11869</v>
      </c>
      <c r="Z461" t="s">
        <v>1142</v>
      </c>
      <c r="AA461">
        <v>2</v>
      </c>
      <c r="AB461" t="s">
        <v>1129</v>
      </c>
      <c r="AC461" t="s">
        <v>561</v>
      </c>
      <c r="AD461" t="s">
        <v>1130</v>
      </c>
      <c r="AE461" t="s">
        <v>1131</v>
      </c>
      <c r="AF461" t="s">
        <v>1137</v>
      </c>
      <c r="AG461" t="s">
        <v>1138</v>
      </c>
      <c r="AH461" t="s">
        <v>1139</v>
      </c>
    </row>
    <row r="462" spans="1:35">
      <c r="A462">
        <v>16029</v>
      </c>
      <c r="B462" t="s">
        <v>246</v>
      </c>
      <c r="C462" t="s">
        <v>247</v>
      </c>
      <c r="D462" t="s">
        <v>508</v>
      </c>
      <c r="E462" t="s">
        <v>509</v>
      </c>
      <c r="F462" t="s">
        <v>261</v>
      </c>
      <c r="G462" t="s">
        <v>1172</v>
      </c>
      <c r="H462" s="150">
        <v>1500</v>
      </c>
      <c r="I462" s="150">
        <v>1500</v>
      </c>
      <c r="J462" s="150">
        <v>1583.07</v>
      </c>
      <c r="K462">
        <v>0</v>
      </c>
      <c r="L462">
        <v>0</v>
      </c>
      <c r="M462" s="150">
        <v>0</v>
      </c>
      <c r="N462" s="150">
        <v>1583.07</v>
      </c>
      <c r="O462" s="150">
        <v>1583.07</v>
      </c>
      <c r="P462" s="1">
        <v>45057</v>
      </c>
      <c r="Q462" s="1">
        <v>45052</v>
      </c>
      <c r="R462" s="1">
        <v>45534</v>
      </c>
      <c r="S462" s="1">
        <v>45534</v>
      </c>
      <c r="T462" s="1">
        <v>45533</v>
      </c>
      <c r="U462" s="1">
        <v>45534</v>
      </c>
      <c r="V462" s="1">
        <v>45534</v>
      </c>
      <c r="W462" t="s">
        <v>561</v>
      </c>
      <c r="X462" t="s">
        <v>1141</v>
      </c>
      <c r="Y462">
        <v>11862</v>
      </c>
      <c r="Z462" t="s">
        <v>1142</v>
      </c>
      <c r="AA462">
        <v>2</v>
      </c>
      <c r="AB462" t="s">
        <v>1129</v>
      </c>
      <c r="AC462" t="s">
        <v>561</v>
      </c>
      <c r="AD462" t="s">
        <v>1130</v>
      </c>
      <c r="AE462" t="s">
        <v>1131</v>
      </c>
      <c r="AF462" t="s">
        <v>1137</v>
      </c>
      <c r="AG462" t="s">
        <v>1138</v>
      </c>
      <c r="AH462" t="s">
        <v>1139</v>
      </c>
    </row>
    <row r="463" spans="1:35">
      <c r="A463">
        <v>24197</v>
      </c>
      <c r="B463" t="s">
        <v>246</v>
      </c>
      <c r="C463" t="s">
        <v>247</v>
      </c>
      <c r="D463" t="s">
        <v>385</v>
      </c>
      <c r="E463" t="s">
        <v>386</v>
      </c>
      <c r="F463" t="s">
        <v>261</v>
      </c>
      <c r="G463" t="s">
        <v>1145</v>
      </c>
      <c r="H463" s="150">
        <v>5000</v>
      </c>
      <c r="I463" s="150">
        <v>5000</v>
      </c>
      <c r="J463" s="150">
        <v>5126.3599999999997</v>
      </c>
      <c r="K463">
        <v>0</v>
      </c>
      <c r="L463">
        <v>0</v>
      </c>
      <c r="M463" s="150">
        <v>0</v>
      </c>
      <c r="N463" s="150">
        <v>5126.3599999999997</v>
      </c>
      <c r="O463" s="150">
        <v>5126.3599999999997</v>
      </c>
      <c r="P463" s="1">
        <v>45383</v>
      </c>
      <c r="Q463" s="1">
        <v>45381</v>
      </c>
      <c r="R463" s="1">
        <v>45535</v>
      </c>
      <c r="S463" s="1">
        <v>45535</v>
      </c>
      <c r="T463" s="1">
        <v>45537</v>
      </c>
      <c r="U463" s="1">
        <v>45538</v>
      </c>
      <c r="V463" s="1">
        <v>45538</v>
      </c>
      <c r="W463" t="s">
        <v>561</v>
      </c>
      <c r="X463" t="s">
        <v>1141</v>
      </c>
      <c r="Y463">
        <v>11891</v>
      </c>
      <c r="Z463" t="s">
        <v>1142</v>
      </c>
      <c r="AA463">
        <v>2</v>
      </c>
      <c r="AB463" t="s">
        <v>1129</v>
      </c>
      <c r="AC463" t="s">
        <v>561</v>
      </c>
      <c r="AD463" t="s">
        <v>1130</v>
      </c>
      <c r="AE463" t="s">
        <v>1131</v>
      </c>
      <c r="AF463" t="s">
        <v>1137</v>
      </c>
      <c r="AG463" t="s">
        <v>1138</v>
      </c>
      <c r="AH463" t="s">
        <v>1139</v>
      </c>
    </row>
    <row r="464" spans="1:35">
      <c r="A464">
        <v>24073</v>
      </c>
      <c r="B464" t="s">
        <v>246</v>
      </c>
      <c r="C464" t="s">
        <v>247</v>
      </c>
      <c r="D464" t="s">
        <v>464</v>
      </c>
      <c r="E464" t="s">
        <v>465</v>
      </c>
      <c r="F464" t="s">
        <v>261</v>
      </c>
      <c r="G464" t="s">
        <v>1145</v>
      </c>
      <c r="H464" s="150">
        <v>5000</v>
      </c>
      <c r="I464" s="150">
        <v>5000</v>
      </c>
      <c r="J464" s="150">
        <v>5126.3599999999997</v>
      </c>
      <c r="K464">
        <v>0</v>
      </c>
      <c r="L464">
        <v>0</v>
      </c>
      <c r="M464" s="150">
        <v>0</v>
      </c>
      <c r="N464" s="150">
        <v>5126.3599999999997</v>
      </c>
      <c r="O464" s="150">
        <v>5126.3599999999997</v>
      </c>
      <c r="P464" s="1">
        <v>45385</v>
      </c>
      <c r="Q464" s="1">
        <v>45373</v>
      </c>
      <c r="R464" s="1">
        <v>45535</v>
      </c>
      <c r="S464" s="1">
        <v>45535</v>
      </c>
      <c r="T464" s="1">
        <v>45534</v>
      </c>
      <c r="U464" s="1">
        <v>45537</v>
      </c>
      <c r="V464" s="1">
        <v>45537</v>
      </c>
      <c r="W464" t="s">
        <v>561</v>
      </c>
      <c r="X464" t="s">
        <v>1141</v>
      </c>
      <c r="Y464">
        <v>11889</v>
      </c>
      <c r="Z464" t="s">
        <v>1142</v>
      </c>
      <c r="AA464">
        <v>2</v>
      </c>
      <c r="AB464" t="s">
        <v>1129</v>
      </c>
      <c r="AC464" t="s">
        <v>561</v>
      </c>
      <c r="AD464" t="s">
        <v>1130</v>
      </c>
      <c r="AE464" t="s">
        <v>1131</v>
      </c>
      <c r="AF464" t="s">
        <v>1137</v>
      </c>
      <c r="AG464" t="s">
        <v>1138</v>
      </c>
      <c r="AH464" t="s">
        <v>1139</v>
      </c>
    </row>
    <row r="465" spans="1:35">
      <c r="A465">
        <v>25381</v>
      </c>
      <c r="B465" t="s">
        <v>246</v>
      </c>
      <c r="C465" t="s">
        <v>247</v>
      </c>
      <c r="D465" t="s">
        <v>505</v>
      </c>
      <c r="E465" t="s">
        <v>506</v>
      </c>
      <c r="F465" t="s">
        <v>261</v>
      </c>
      <c r="G465" t="s">
        <v>1140</v>
      </c>
      <c r="H465" s="150">
        <v>5000</v>
      </c>
      <c r="I465" s="150">
        <v>5000</v>
      </c>
      <c r="J465" s="150">
        <v>5079.16</v>
      </c>
      <c r="K465">
        <v>0</v>
      </c>
      <c r="L465">
        <v>0</v>
      </c>
      <c r="M465" s="150">
        <v>0</v>
      </c>
      <c r="N465" s="150">
        <v>5079.16</v>
      </c>
      <c r="O465" s="150">
        <v>5079.16</v>
      </c>
      <c r="P465" s="1">
        <v>45470</v>
      </c>
      <c r="Q465" s="1">
        <v>45461</v>
      </c>
      <c r="R465" s="1">
        <v>45535</v>
      </c>
      <c r="S465" s="1">
        <v>45535</v>
      </c>
      <c r="T465" s="1">
        <v>45513</v>
      </c>
      <c r="U465" s="1">
        <v>45516</v>
      </c>
      <c r="V465" s="1">
        <v>45516</v>
      </c>
      <c r="W465" t="s">
        <v>561</v>
      </c>
      <c r="X465" t="s">
        <v>1141</v>
      </c>
      <c r="Y465">
        <v>11905</v>
      </c>
      <c r="Z465" t="s">
        <v>1142</v>
      </c>
      <c r="AA465">
        <v>2</v>
      </c>
      <c r="AB465" t="s">
        <v>1167</v>
      </c>
      <c r="AC465" t="s">
        <v>561</v>
      </c>
      <c r="AD465" t="s">
        <v>1130</v>
      </c>
      <c r="AE465" t="s">
        <v>1131</v>
      </c>
      <c r="AF465" t="s">
        <v>1137</v>
      </c>
      <c r="AG465" t="s">
        <v>1138</v>
      </c>
      <c r="AH465" t="s">
        <v>1139</v>
      </c>
    </row>
    <row r="466" spans="1:35">
      <c r="A466">
        <v>24469</v>
      </c>
      <c r="B466" t="s">
        <v>246</v>
      </c>
      <c r="C466" t="s">
        <v>247</v>
      </c>
      <c r="D466" t="s">
        <v>449</v>
      </c>
      <c r="E466" t="s">
        <v>450</v>
      </c>
      <c r="F466" t="s">
        <v>261</v>
      </c>
      <c r="G466" t="s">
        <v>1151</v>
      </c>
      <c r="H466" s="150">
        <v>4500</v>
      </c>
      <c r="I466" s="150">
        <v>4500</v>
      </c>
      <c r="J466" s="150">
        <v>4607.66</v>
      </c>
      <c r="K466">
        <v>0</v>
      </c>
      <c r="L466">
        <v>0</v>
      </c>
      <c r="M466" s="150">
        <v>0</v>
      </c>
      <c r="N466" s="150">
        <v>4607.66</v>
      </c>
      <c r="O466" s="150">
        <v>4607.66</v>
      </c>
      <c r="P466" s="1">
        <v>45400</v>
      </c>
      <c r="Q466" s="1">
        <v>45397</v>
      </c>
      <c r="R466" s="1">
        <v>45535</v>
      </c>
      <c r="S466" s="1">
        <v>45535</v>
      </c>
      <c r="T466" s="1">
        <v>45534</v>
      </c>
      <c r="U466" s="1">
        <v>45537</v>
      </c>
      <c r="V466" s="1">
        <v>45537</v>
      </c>
      <c r="W466" t="s">
        <v>561</v>
      </c>
      <c r="X466" t="s">
        <v>1141</v>
      </c>
      <c r="Y466">
        <v>11893</v>
      </c>
      <c r="Z466" t="s">
        <v>1142</v>
      </c>
      <c r="AA466">
        <v>2</v>
      </c>
      <c r="AB466" t="s">
        <v>1167</v>
      </c>
      <c r="AC466" t="s">
        <v>561</v>
      </c>
      <c r="AD466" t="s">
        <v>1130</v>
      </c>
      <c r="AE466" t="s">
        <v>1131</v>
      </c>
      <c r="AF466" t="s">
        <v>1137</v>
      </c>
      <c r="AG466" t="s">
        <v>1138</v>
      </c>
      <c r="AH466" t="s">
        <v>1139</v>
      </c>
    </row>
    <row r="467" spans="1:35">
      <c r="A467">
        <v>27733</v>
      </c>
      <c r="B467" t="s">
        <v>246</v>
      </c>
      <c r="C467" t="s">
        <v>247</v>
      </c>
      <c r="D467" t="s">
        <v>454</v>
      </c>
      <c r="E467" t="s">
        <v>455</v>
      </c>
      <c r="F467" t="s">
        <v>261</v>
      </c>
      <c r="G467" t="s">
        <v>1135</v>
      </c>
      <c r="H467" s="150">
        <v>248536.95999999999</v>
      </c>
      <c r="I467" s="150">
        <v>248536.95999999999</v>
      </c>
      <c r="J467" s="150">
        <v>248536.95999999999</v>
      </c>
      <c r="K467">
        <v>0</v>
      </c>
      <c r="L467">
        <v>0</v>
      </c>
      <c r="M467" s="150">
        <v>0</v>
      </c>
      <c r="N467" s="150">
        <v>248536.95999999999</v>
      </c>
      <c r="O467" s="150">
        <v>248536.95999999999</v>
      </c>
      <c r="P467" s="1">
        <v>45541</v>
      </c>
      <c r="Q467" s="1">
        <v>45535</v>
      </c>
      <c r="R467" s="1">
        <v>45535</v>
      </c>
      <c r="S467" s="1">
        <v>45535</v>
      </c>
      <c r="T467" s="1">
        <v>45537</v>
      </c>
      <c r="U467" s="1">
        <v>45537</v>
      </c>
      <c r="V467" s="1">
        <v>45544</v>
      </c>
      <c r="W467" t="s">
        <v>561</v>
      </c>
      <c r="X467" t="s">
        <v>1170</v>
      </c>
      <c r="Z467" t="s">
        <v>1128</v>
      </c>
      <c r="AA467">
        <v>2</v>
      </c>
      <c r="AB467" t="s">
        <v>1167</v>
      </c>
      <c r="AC467" t="s">
        <v>561</v>
      </c>
      <c r="AD467" t="s">
        <v>1130</v>
      </c>
      <c r="AE467" t="s">
        <v>1131</v>
      </c>
      <c r="AF467" t="s">
        <v>1137</v>
      </c>
      <c r="AG467" t="s">
        <v>1138</v>
      </c>
      <c r="AH467" t="s">
        <v>1139</v>
      </c>
      <c r="AI467" t="s">
        <v>252</v>
      </c>
    </row>
    <row r="468" spans="1:35">
      <c r="A468">
        <v>27509</v>
      </c>
      <c r="B468" t="s">
        <v>246</v>
      </c>
      <c r="C468" t="s">
        <v>247</v>
      </c>
      <c r="D468" t="s">
        <v>407</v>
      </c>
      <c r="E468" t="s">
        <v>408</v>
      </c>
      <c r="F468" t="s">
        <v>261</v>
      </c>
      <c r="G468" t="s">
        <v>1135</v>
      </c>
      <c r="H468" s="150">
        <v>9433.5400000000009</v>
      </c>
      <c r="I468" s="150">
        <v>9433.5400000000009</v>
      </c>
      <c r="J468" s="150">
        <v>9433.5400000000009</v>
      </c>
      <c r="K468">
        <v>0</v>
      </c>
      <c r="L468">
        <v>0</v>
      </c>
      <c r="M468" s="150">
        <v>0</v>
      </c>
      <c r="N468" s="150">
        <v>9433.5400000000009</v>
      </c>
      <c r="O468" s="150">
        <v>9433.5400000000009</v>
      </c>
      <c r="P468" s="1">
        <v>45541</v>
      </c>
      <c r="Q468" s="1">
        <v>45533</v>
      </c>
      <c r="R468" s="1">
        <v>45535</v>
      </c>
      <c r="S468" s="1">
        <v>45535</v>
      </c>
      <c r="T468" s="1">
        <v>45540</v>
      </c>
      <c r="U468" s="1">
        <v>45540</v>
      </c>
      <c r="V468" s="1">
        <v>45544</v>
      </c>
      <c r="W468" t="s">
        <v>561</v>
      </c>
      <c r="X468" t="s">
        <v>1170</v>
      </c>
      <c r="Z468" t="s">
        <v>1128</v>
      </c>
      <c r="AA468">
        <v>2</v>
      </c>
      <c r="AB468" t="s">
        <v>1167</v>
      </c>
      <c r="AC468" t="s">
        <v>561</v>
      </c>
      <c r="AD468" t="s">
        <v>1130</v>
      </c>
      <c r="AE468" t="s">
        <v>1131</v>
      </c>
      <c r="AF468" t="s">
        <v>1137</v>
      </c>
      <c r="AG468" t="s">
        <v>1138</v>
      </c>
      <c r="AH468" t="s">
        <v>1139</v>
      </c>
      <c r="AI468" t="s">
        <v>252</v>
      </c>
    </row>
    <row r="469" spans="1:35">
      <c r="A469">
        <v>28780</v>
      </c>
      <c r="B469" t="s">
        <v>246</v>
      </c>
      <c r="C469" t="s">
        <v>247</v>
      </c>
      <c r="D469" t="s">
        <v>454</v>
      </c>
      <c r="E469" t="s">
        <v>455</v>
      </c>
      <c r="F469" t="s">
        <v>261</v>
      </c>
      <c r="G469" t="s">
        <v>1143</v>
      </c>
      <c r="H469" s="150">
        <v>400000</v>
      </c>
      <c r="I469" s="150">
        <v>400000</v>
      </c>
      <c r="J469" s="150">
        <v>402891.96</v>
      </c>
      <c r="K469">
        <v>0</v>
      </c>
      <c r="L469">
        <v>0</v>
      </c>
      <c r="M469" s="150">
        <v>2891.96</v>
      </c>
      <c r="N469" s="150">
        <v>400000</v>
      </c>
      <c r="O469" s="150">
        <v>400000</v>
      </c>
      <c r="P469" s="1">
        <v>45551</v>
      </c>
      <c r="Q469" s="1">
        <v>45535</v>
      </c>
      <c r="R469" s="1">
        <v>45540</v>
      </c>
      <c r="S469" s="1">
        <v>45540</v>
      </c>
      <c r="T469" s="1">
        <v>45537</v>
      </c>
      <c r="U469" s="1">
        <v>45537</v>
      </c>
      <c r="V469" s="1">
        <v>45551</v>
      </c>
      <c r="W469" t="s">
        <v>561</v>
      </c>
      <c r="X469" t="s">
        <v>1127</v>
      </c>
      <c r="Z469" t="s">
        <v>1142</v>
      </c>
      <c r="AA469">
        <v>2</v>
      </c>
      <c r="AB469" t="s">
        <v>1167</v>
      </c>
      <c r="AC469" t="s">
        <v>561</v>
      </c>
      <c r="AD469" t="s">
        <v>1130</v>
      </c>
      <c r="AE469" t="s">
        <v>1131</v>
      </c>
      <c r="AF469" t="s">
        <v>1137</v>
      </c>
      <c r="AG469" t="s">
        <v>1138</v>
      </c>
      <c r="AH469" t="s">
        <v>1139</v>
      </c>
      <c r="AI469" t="s">
        <v>252</v>
      </c>
    </row>
    <row r="470" spans="1:35">
      <c r="A470">
        <v>24105</v>
      </c>
      <c r="B470" t="s">
        <v>246</v>
      </c>
      <c r="C470" t="s">
        <v>247</v>
      </c>
      <c r="D470" t="s">
        <v>421</v>
      </c>
      <c r="E470" t="s">
        <v>422</v>
      </c>
      <c r="F470" t="s">
        <v>261</v>
      </c>
      <c r="G470" t="s">
        <v>1145</v>
      </c>
      <c r="H470" s="150">
        <v>6200</v>
      </c>
      <c r="I470" s="150">
        <v>6200</v>
      </c>
      <c r="J470" s="150">
        <v>6402.64</v>
      </c>
      <c r="K470">
        <v>0</v>
      </c>
      <c r="L470">
        <v>0</v>
      </c>
      <c r="M470" s="150">
        <v>0</v>
      </c>
      <c r="N470" s="150">
        <v>6402.64</v>
      </c>
      <c r="O470" s="150">
        <v>6402.64</v>
      </c>
      <c r="P470" s="1">
        <v>45394</v>
      </c>
      <c r="Q470" s="1">
        <v>45366</v>
      </c>
      <c r="R470" s="1">
        <v>45545</v>
      </c>
      <c r="S470" s="1">
        <v>45545</v>
      </c>
      <c r="T470" s="1">
        <v>45544</v>
      </c>
      <c r="U470" s="1">
        <v>45545</v>
      </c>
      <c r="V470" s="1">
        <v>45545</v>
      </c>
      <c r="W470" t="s">
        <v>561</v>
      </c>
      <c r="X470" t="s">
        <v>1141</v>
      </c>
      <c r="Y470">
        <v>12125</v>
      </c>
      <c r="Z470" t="s">
        <v>1142</v>
      </c>
      <c r="AA470">
        <v>2</v>
      </c>
      <c r="AB470" t="s">
        <v>1129</v>
      </c>
      <c r="AC470" t="s">
        <v>561</v>
      </c>
      <c r="AD470" t="s">
        <v>1130</v>
      </c>
      <c r="AE470" t="s">
        <v>1131</v>
      </c>
      <c r="AF470" t="s">
        <v>1137</v>
      </c>
      <c r="AG470" t="s">
        <v>1138</v>
      </c>
      <c r="AH470" t="s">
        <v>1139</v>
      </c>
    </row>
    <row r="471" spans="1:35">
      <c r="A471">
        <v>22548</v>
      </c>
      <c r="B471" t="s">
        <v>246</v>
      </c>
      <c r="C471" t="s">
        <v>269</v>
      </c>
      <c r="D471" t="s">
        <v>312</v>
      </c>
      <c r="E471" t="s">
        <v>313</v>
      </c>
      <c r="F471" t="s">
        <v>261</v>
      </c>
      <c r="G471" t="s">
        <v>1159</v>
      </c>
      <c r="H471" s="150">
        <v>3500</v>
      </c>
      <c r="I471" s="150">
        <v>3500</v>
      </c>
      <c r="J471" s="150">
        <v>3635.26</v>
      </c>
      <c r="K471">
        <v>0</v>
      </c>
      <c r="L471">
        <v>0</v>
      </c>
      <c r="M471" s="150">
        <v>0</v>
      </c>
      <c r="N471" s="150">
        <v>3635.26</v>
      </c>
      <c r="O471" s="150">
        <v>3635.26</v>
      </c>
      <c r="P471" s="1">
        <v>45314</v>
      </c>
      <c r="Q471" s="1">
        <v>45301</v>
      </c>
      <c r="R471" s="1">
        <v>45545</v>
      </c>
      <c r="S471" s="1">
        <v>45545</v>
      </c>
      <c r="T471" s="1">
        <v>45539</v>
      </c>
      <c r="U471" s="1">
        <v>45540</v>
      </c>
      <c r="V471" s="1">
        <v>45540</v>
      </c>
      <c r="W471" t="s">
        <v>561</v>
      </c>
      <c r="X471" t="s">
        <v>1141</v>
      </c>
      <c r="Y471">
        <v>12117</v>
      </c>
      <c r="Z471" t="s">
        <v>1142</v>
      </c>
      <c r="AA471">
        <v>2</v>
      </c>
      <c r="AB471" t="s">
        <v>1129</v>
      </c>
      <c r="AC471" t="s">
        <v>561</v>
      </c>
      <c r="AD471" t="s">
        <v>1130</v>
      </c>
      <c r="AE471" t="s">
        <v>1131</v>
      </c>
      <c r="AF471" t="s">
        <v>1137</v>
      </c>
      <c r="AG471" t="s">
        <v>1138</v>
      </c>
      <c r="AH471" t="s">
        <v>1139</v>
      </c>
    </row>
    <row r="472" spans="1:35">
      <c r="A472">
        <v>16173</v>
      </c>
      <c r="B472" t="s">
        <v>246</v>
      </c>
      <c r="C472" t="s">
        <v>269</v>
      </c>
      <c r="D472" t="s">
        <v>285</v>
      </c>
      <c r="E472" t="s">
        <v>286</v>
      </c>
      <c r="F472" t="s">
        <v>261</v>
      </c>
      <c r="G472" t="s">
        <v>1171</v>
      </c>
      <c r="H472" s="150">
        <v>1290</v>
      </c>
      <c r="I472" s="150">
        <v>1290</v>
      </c>
      <c r="J472" s="150">
        <v>1371.29</v>
      </c>
      <c r="K472">
        <v>0</v>
      </c>
      <c r="L472">
        <v>0</v>
      </c>
      <c r="M472" s="150">
        <v>0</v>
      </c>
      <c r="N472" s="150">
        <v>1371.29</v>
      </c>
      <c r="O472" s="150">
        <v>1371.29</v>
      </c>
      <c r="P472" s="1">
        <v>45063</v>
      </c>
      <c r="Q472" s="1">
        <v>45054</v>
      </c>
      <c r="R472" s="1">
        <v>45545</v>
      </c>
      <c r="S472" s="1">
        <v>45545</v>
      </c>
      <c r="T472" s="1">
        <v>45545</v>
      </c>
      <c r="U472" s="1">
        <v>45546</v>
      </c>
      <c r="V472" s="1">
        <v>45546</v>
      </c>
      <c r="W472" t="s">
        <v>561</v>
      </c>
      <c r="X472" t="s">
        <v>1141</v>
      </c>
      <c r="Y472">
        <v>12096</v>
      </c>
      <c r="Z472" t="s">
        <v>1142</v>
      </c>
      <c r="AA472">
        <v>2</v>
      </c>
      <c r="AB472" t="s">
        <v>1129</v>
      </c>
      <c r="AC472" t="s">
        <v>561</v>
      </c>
      <c r="AD472" t="s">
        <v>1130</v>
      </c>
      <c r="AE472" t="s">
        <v>1131</v>
      </c>
      <c r="AF472" t="s">
        <v>1137</v>
      </c>
      <c r="AG472" t="s">
        <v>1138</v>
      </c>
      <c r="AH472" t="s">
        <v>1139</v>
      </c>
    </row>
    <row r="473" spans="1:35">
      <c r="A473">
        <v>16113</v>
      </c>
      <c r="B473" t="s">
        <v>246</v>
      </c>
      <c r="C473" t="s">
        <v>247</v>
      </c>
      <c r="D473" t="s">
        <v>262</v>
      </c>
      <c r="E473" t="s">
        <v>263</v>
      </c>
      <c r="F473" t="s">
        <v>261</v>
      </c>
      <c r="G473" t="s">
        <v>1176</v>
      </c>
      <c r="H473" s="150">
        <v>2500</v>
      </c>
      <c r="I473" s="150">
        <v>2500</v>
      </c>
      <c r="J473" s="150">
        <v>2657.53</v>
      </c>
      <c r="K473">
        <v>0</v>
      </c>
      <c r="L473">
        <v>0</v>
      </c>
      <c r="M473" s="150">
        <v>0</v>
      </c>
      <c r="N473" s="150">
        <v>2657.53</v>
      </c>
      <c r="O473" s="150">
        <v>2657.53</v>
      </c>
      <c r="P473" s="1">
        <v>45063</v>
      </c>
      <c r="Q473" s="1">
        <v>45052</v>
      </c>
      <c r="R473" s="1">
        <v>45545</v>
      </c>
      <c r="S473" s="1">
        <v>45545</v>
      </c>
      <c r="T473" s="1">
        <v>45538</v>
      </c>
      <c r="U473" s="1">
        <v>45539</v>
      </c>
      <c r="V473" s="1">
        <v>45539</v>
      </c>
      <c r="W473" t="s">
        <v>561</v>
      </c>
      <c r="X473" t="s">
        <v>1141</v>
      </c>
      <c r="Y473">
        <v>12095</v>
      </c>
      <c r="Z473" t="s">
        <v>1142</v>
      </c>
      <c r="AA473">
        <v>2</v>
      </c>
      <c r="AB473" t="s">
        <v>1129</v>
      </c>
      <c r="AC473" t="s">
        <v>561</v>
      </c>
      <c r="AD473" t="s">
        <v>1130</v>
      </c>
      <c r="AE473" t="s">
        <v>1131</v>
      </c>
      <c r="AF473" t="s">
        <v>1137</v>
      </c>
      <c r="AG473" t="s">
        <v>1138</v>
      </c>
      <c r="AH473" t="s">
        <v>1139</v>
      </c>
    </row>
    <row r="474" spans="1:35">
      <c r="A474">
        <v>16079</v>
      </c>
      <c r="B474" t="s">
        <v>246</v>
      </c>
      <c r="C474" t="s">
        <v>247</v>
      </c>
      <c r="D474" t="s">
        <v>265</v>
      </c>
      <c r="E474" t="s">
        <v>266</v>
      </c>
      <c r="F474" t="s">
        <v>261</v>
      </c>
      <c r="G474" t="s">
        <v>1171</v>
      </c>
      <c r="H474" s="150">
        <v>2400</v>
      </c>
      <c r="I474" s="150">
        <v>2400</v>
      </c>
      <c r="J474" s="150">
        <v>2551.23</v>
      </c>
      <c r="K474">
        <v>0</v>
      </c>
      <c r="L474">
        <v>0</v>
      </c>
      <c r="M474" s="150">
        <v>0</v>
      </c>
      <c r="N474" s="150">
        <v>2551.23</v>
      </c>
      <c r="O474" s="150">
        <v>2551.23</v>
      </c>
      <c r="P474" s="1">
        <v>45056</v>
      </c>
      <c r="Q474" s="1">
        <v>45052</v>
      </c>
      <c r="R474" s="1">
        <v>45545</v>
      </c>
      <c r="S474" s="1">
        <v>45545</v>
      </c>
      <c r="T474" s="1">
        <v>45537</v>
      </c>
      <c r="U474" s="1">
        <v>45538</v>
      </c>
      <c r="V474" s="1">
        <v>45538</v>
      </c>
      <c r="W474" t="s">
        <v>561</v>
      </c>
      <c r="X474" t="s">
        <v>1141</v>
      </c>
      <c r="Y474">
        <v>12094</v>
      </c>
      <c r="Z474" t="s">
        <v>1142</v>
      </c>
      <c r="AA474">
        <v>2</v>
      </c>
      <c r="AB474" t="s">
        <v>1129</v>
      </c>
      <c r="AC474" t="s">
        <v>561</v>
      </c>
      <c r="AD474" t="s">
        <v>1130</v>
      </c>
      <c r="AE474" t="s">
        <v>1131</v>
      </c>
      <c r="AF474" t="s">
        <v>1137</v>
      </c>
      <c r="AG474" t="s">
        <v>1138</v>
      </c>
      <c r="AH474" t="s">
        <v>1139</v>
      </c>
    </row>
    <row r="475" spans="1:35">
      <c r="A475">
        <v>16603</v>
      </c>
      <c r="B475" t="s">
        <v>246</v>
      </c>
      <c r="C475" t="s">
        <v>247</v>
      </c>
      <c r="D475" t="s">
        <v>485</v>
      </c>
      <c r="E475" t="s">
        <v>486</v>
      </c>
      <c r="F475" t="s">
        <v>261</v>
      </c>
      <c r="G475" t="s">
        <v>1176</v>
      </c>
      <c r="H475" s="150">
        <v>1000</v>
      </c>
      <c r="I475" s="150">
        <v>1000</v>
      </c>
      <c r="J475" s="150">
        <v>1063.01</v>
      </c>
      <c r="K475">
        <v>0</v>
      </c>
      <c r="L475">
        <v>0</v>
      </c>
      <c r="M475" s="150">
        <v>0</v>
      </c>
      <c r="N475" s="150">
        <v>1063.01</v>
      </c>
      <c r="O475" s="150">
        <v>1063.01</v>
      </c>
      <c r="P475" s="1">
        <v>45083</v>
      </c>
      <c r="Q475" s="1">
        <v>45062</v>
      </c>
      <c r="R475" s="1">
        <v>45545</v>
      </c>
      <c r="S475" s="1">
        <v>45545</v>
      </c>
      <c r="T475" s="1">
        <v>45545</v>
      </c>
      <c r="U475" s="1">
        <v>45546</v>
      </c>
      <c r="V475" s="1">
        <v>45546</v>
      </c>
      <c r="W475" t="s">
        <v>561</v>
      </c>
      <c r="X475" t="s">
        <v>1141</v>
      </c>
      <c r="Y475">
        <v>12098</v>
      </c>
      <c r="Z475" t="s">
        <v>1142</v>
      </c>
      <c r="AA475">
        <v>2</v>
      </c>
      <c r="AB475" t="s">
        <v>1129</v>
      </c>
      <c r="AC475" t="s">
        <v>561</v>
      </c>
      <c r="AD475" t="s">
        <v>1130</v>
      </c>
      <c r="AE475" t="s">
        <v>1131</v>
      </c>
      <c r="AF475" t="s">
        <v>1137</v>
      </c>
      <c r="AG475" t="s">
        <v>1138</v>
      </c>
      <c r="AH475" t="s">
        <v>1139</v>
      </c>
    </row>
    <row r="476" spans="1:35">
      <c r="A476">
        <v>17592</v>
      </c>
      <c r="B476" t="s">
        <v>246</v>
      </c>
      <c r="C476" t="s">
        <v>247</v>
      </c>
      <c r="D476" t="s">
        <v>443</v>
      </c>
      <c r="E476" t="s">
        <v>444</v>
      </c>
      <c r="F476" t="s">
        <v>261</v>
      </c>
      <c r="G476" t="s">
        <v>1164</v>
      </c>
      <c r="H476" s="150">
        <v>5000</v>
      </c>
      <c r="I476" s="150">
        <v>5000</v>
      </c>
      <c r="J476" s="150">
        <v>5238.84</v>
      </c>
      <c r="K476">
        <v>0</v>
      </c>
      <c r="L476">
        <v>0</v>
      </c>
      <c r="M476" s="150">
        <v>0</v>
      </c>
      <c r="N476" s="150">
        <v>5238.84</v>
      </c>
      <c r="O476" s="150">
        <v>5238.84</v>
      </c>
      <c r="P476" s="1">
        <v>45173</v>
      </c>
      <c r="Q476" s="1">
        <v>45168</v>
      </c>
      <c r="R476" s="1">
        <v>45545</v>
      </c>
      <c r="S476" s="1">
        <v>45545</v>
      </c>
      <c r="T476" s="1">
        <v>45545</v>
      </c>
      <c r="U476" s="1">
        <v>45546</v>
      </c>
      <c r="V476" s="1">
        <v>45546</v>
      </c>
      <c r="W476" t="s">
        <v>561</v>
      </c>
      <c r="X476" t="s">
        <v>1141</v>
      </c>
      <c r="Y476">
        <v>12103</v>
      </c>
      <c r="Z476" t="s">
        <v>1142</v>
      </c>
      <c r="AA476">
        <v>2</v>
      </c>
      <c r="AB476" t="s">
        <v>1129</v>
      </c>
      <c r="AC476" t="s">
        <v>561</v>
      </c>
      <c r="AD476" t="s">
        <v>1130</v>
      </c>
      <c r="AE476" t="s">
        <v>1131</v>
      </c>
      <c r="AF476" t="s">
        <v>1137</v>
      </c>
      <c r="AG476" t="s">
        <v>1138</v>
      </c>
      <c r="AH476" t="s">
        <v>1139</v>
      </c>
    </row>
    <row r="477" spans="1:35">
      <c r="A477">
        <v>17261</v>
      </c>
      <c r="B477" t="s">
        <v>246</v>
      </c>
      <c r="C477" t="s">
        <v>269</v>
      </c>
      <c r="D477" t="s">
        <v>282</v>
      </c>
      <c r="E477" t="s">
        <v>283</v>
      </c>
      <c r="F477" t="s">
        <v>261</v>
      </c>
      <c r="G477" t="s">
        <v>1164</v>
      </c>
      <c r="H477" s="150">
        <v>1800</v>
      </c>
      <c r="I477" s="150">
        <v>1800</v>
      </c>
      <c r="J477" s="150">
        <v>1885.98</v>
      </c>
      <c r="K477">
        <v>0</v>
      </c>
      <c r="L477">
        <v>0</v>
      </c>
      <c r="M477" s="150">
        <v>0</v>
      </c>
      <c r="N477" s="150">
        <v>1885.98</v>
      </c>
      <c r="O477" s="150">
        <v>1885.98</v>
      </c>
      <c r="P477" s="1">
        <v>45148</v>
      </c>
      <c r="Q477" s="1">
        <v>45140</v>
      </c>
      <c r="R477" s="1">
        <v>45545</v>
      </c>
      <c r="S477" s="1">
        <v>45545</v>
      </c>
      <c r="T477" s="1">
        <v>45545</v>
      </c>
      <c r="U477" s="1">
        <v>45546</v>
      </c>
      <c r="V477" s="1">
        <v>45546</v>
      </c>
      <c r="W477" t="s">
        <v>561</v>
      </c>
      <c r="X477" t="s">
        <v>1141</v>
      </c>
      <c r="Y477">
        <v>12228</v>
      </c>
      <c r="Z477" t="s">
        <v>1142</v>
      </c>
      <c r="AA477">
        <v>2</v>
      </c>
      <c r="AB477" t="s">
        <v>1129</v>
      </c>
      <c r="AC477" t="s">
        <v>561</v>
      </c>
      <c r="AD477" t="s">
        <v>1130</v>
      </c>
      <c r="AE477" t="s">
        <v>1131</v>
      </c>
      <c r="AF477" t="s">
        <v>1132</v>
      </c>
      <c r="AG477" t="s">
        <v>1133</v>
      </c>
      <c r="AH477" t="s">
        <v>1134</v>
      </c>
    </row>
    <row r="478" spans="1:35">
      <c r="A478">
        <v>17305</v>
      </c>
      <c r="B478" t="s">
        <v>246</v>
      </c>
      <c r="C478" t="s">
        <v>247</v>
      </c>
      <c r="D478" t="s">
        <v>471</v>
      </c>
      <c r="E478" t="s">
        <v>472</v>
      </c>
      <c r="F478" t="s">
        <v>261</v>
      </c>
      <c r="G478" t="s">
        <v>1161</v>
      </c>
      <c r="H478" s="150">
        <v>5000</v>
      </c>
      <c r="I478" s="150">
        <v>5000</v>
      </c>
      <c r="J478" s="150">
        <v>5238.84</v>
      </c>
      <c r="K478">
        <v>0</v>
      </c>
      <c r="L478">
        <v>0</v>
      </c>
      <c r="M478" s="150">
        <v>0</v>
      </c>
      <c r="N478" s="150">
        <v>5238.84</v>
      </c>
      <c r="O478" s="150">
        <v>5238.84</v>
      </c>
      <c r="P478" s="1">
        <v>45154</v>
      </c>
      <c r="Q478" s="1">
        <v>45145</v>
      </c>
      <c r="R478" s="1">
        <v>45545</v>
      </c>
      <c r="S478" s="1">
        <v>45545</v>
      </c>
      <c r="T478" s="1">
        <v>45545</v>
      </c>
      <c r="U478" s="1">
        <v>45546</v>
      </c>
      <c r="V478" s="1">
        <v>45546</v>
      </c>
      <c r="W478" t="s">
        <v>561</v>
      </c>
      <c r="X478" t="s">
        <v>1141</v>
      </c>
      <c r="Y478">
        <v>12102</v>
      </c>
      <c r="Z478" t="s">
        <v>1142</v>
      </c>
      <c r="AA478">
        <v>2</v>
      </c>
      <c r="AB478" t="s">
        <v>1129</v>
      </c>
      <c r="AC478" t="s">
        <v>561</v>
      </c>
      <c r="AD478" t="s">
        <v>1130</v>
      </c>
      <c r="AE478" t="s">
        <v>1131</v>
      </c>
      <c r="AF478" t="s">
        <v>1137</v>
      </c>
      <c r="AG478" t="s">
        <v>1138</v>
      </c>
      <c r="AH478" t="s">
        <v>1139</v>
      </c>
    </row>
    <row r="479" spans="1:35">
      <c r="A479">
        <v>28688</v>
      </c>
      <c r="B479" t="s">
        <v>246</v>
      </c>
      <c r="C479" t="s">
        <v>247</v>
      </c>
      <c r="D479" t="s">
        <v>402</v>
      </c>
      <c r="E479" t="s">
        <v>403</v>
      </c>
      <c r="F479" t="s">
        <v>261</v>
      </c>
      <c r="G479" t="s">
        <v>1154</v>
      </c>
      <c r="H479" s="150">
        <v>15198.53</v>
      </c>
      <c r="I479" s="150">
        <v>15198.53</v>
      </c>
      <c r="J479" s="150">
        <v>15198.53</v>
      </c>
      <c r="K479">
        <v>0</v>
      </c>
      <c r="L479">
        <v>0</v>
      </c>
      <c r="M479" s="150">
        <v>0</v>
      </c>
      <c r="N479" s="150">
        <v>15198.53</v>
      </c>
      <c r="O479" s="150">
        <v>15198.53</v>
      </c>
      <c r="P479" s="1">
        <v>45546</v>
      </c>
      <c r="Q479" s="1">
        <v>45546</v>
      </c>
      <c r="R479" s="1">
        <v>45548</v>
      </c>
      <c r="S479" s="1">
        <v>45548</v>
      </c>
      <c r="T479" s="1">
        <v>45548</v>
      </c>
      <c r="U479" s="1">
        <v>45551</v>
      </c>
      <c r="V479" s="1">
        <v>45551</v>
      </c>
      <c r="W479" t="s">
        <v>561</v>
      </c>
      <c r="X479" t="s">
        <v>1141</v>
      </c>
      <c r="Y479">
        <v>12298</v>
      </c>
      <c r="Z479" t="s">
        <v>1142</v>
      </c>
      <c r="AA479">
        <v>2</v>
      </c>
      <c r="AB479" t="s">
        <v>1129</v>
      </c>
      <c r="AC479" t="s">
        <v>561</v>
      </c>
      <c r="AD479" t="s">
        <v>1130</v>
      </c>
      <c r="AE479" t="s">
        <v>1131</v>
      </c>
      <c r="AF479" t="s">
        <v>1132</v>
      </c>
      <c r="AG479" t="s">
        <v>1133</v>
      </c>
      <c r="AH479" t="s">
        <v>1134</v>
      </c>
    </row>
    <row r="480" spans="1:35">
      <c r="A480">
        <v>28689</v>
      </c>
      <c r="B480" t="s">
        <v>246</v>
      </c>
      <c r="C480" t="s">
        <v>247</v>
      </c>
      <c r="D480" t="s">
        <v>402</v>
      </c>
      <c r="E480" t="s">
        <v>403</v>
      </c>
      <c r="F480" t="s">
        <v>261</v>
      </c>
      <c r="G480" t="s">
        <v>1140</v>
      </c>
      <c r="H480" s="150">
        <v>5224.8900000000003</v>
      </c>
      <c r="I480" s="150">
        <v>5224.8900000000003</v>
      </c>
      <c r="J480" s="150">
        <v>5224.8900000000003</v>
      </c>
      <c r="K480">
        <v>0</v>
      </c>
      <c r="L480">
        <v>0</v>
      </c>
      <c r="M480" s="150">
        <v>0</v>
      </c>
      <c r="N480" s="150">
        <v>5224.8900000000003</v>
      </c>
      <c r="O480" s="150">
        <v>5224.8900000000003</v>
      </c>
      <c r="P480" s="1">
        <v>45546</v>
      </c>
      <c r="Q480" s="1">
        <v>45546</v>
      </c>
      <c r="R480" s="1">
        <v>45548</v>
      </c>
      <c r="S480" s="1">
        <v>45548</v>
      </c>
      <c r="T480" s="1">
        <v>45548</v>
      </c>
      <c r="U480" s="1">
        <v>45551</v>
      </c>
      <c r="V480" s="1">
        <v>45551</v>
      </c>
      <c r="W480" t="s">
        <v>561</v>
      </c>
      <c r="X480" t="s">
        <v>1141</v>
      </c>
      <c r="Y480">
        <v>12299</v>
      </c>
      <c r="Z480" t="s">
        <v>1142</v>
      </c>
      <c r="AA480">
        <v>2</v>
      </c>
      <c r="AB480" t="s">
        <v>1129</v>
      </c>
      <c r="AC480" t="s">
        <v>561</v>
      </c>
      <c r="AD480" t="s">
        <v>1130</v>
      </c>
      <c r="AE480" t="s">
        <v>1131</v>
      </c>
      <c r="AF480" t="s">
        <v>1132</v>
      </c>
      <c r="AG480" t="s">
        <v>1133</v>
      </c>
      <c r="AH480" t="s">
        <v>1134</v>
      </c>
    </row>
    <row r="481" spans="1:35">
      <c r="A481">
        <v>16280</v>
      </c>
      <c r="B481" t="s">
        <v>246</v>
      </c>
      <c r="C481" t="s">
        <v>247</v>
      </c>
      <c r="D481" t="s">
        <v>502</v>
      </c>
      <c r="E481" t="s">
        <v>503</v>
      </c>
      <c r="F481" t="s">
        <v>261</v>
      </c>
      <c r="G481" t="s">
        <v>1176</v>
      </c>
      <c r="H481" s="150">
        <v>3000</v>
      </c>
      <c r="I481" s="150">
        <v>3000</v>
      </c>
      <c r="J481" s="150">
        <v>3189.04</v>
      </c>
      <c r="K481">
        <v>0</v>
      </c>
      <c r="L481">
        <v>0</v>
      </c>
      <c r="M481" s="150">
        <v>0</v>
      </c>
      <c r="N481" s="150">
        <v>3189.04</v>
      </c>
      <c r="O481" s="150">
        <v>3189.04</v>
      </c>
      <c r="P481" s="1">
        <v>45077</v>
      </c>
      <c r="Q481" s="1">
        <v>45062</v>
      </c>
      <c r="R481" s="1">
        <v>45550</v>
      </c>
      <c r="S481" s="1">
        <v>45550</v>
      </c>
      <c r="T481" s="1">
        <v>45541</v>
      </c>
      <c r="U481" s="1">
        <v>45544</v>
      </c>
      <c r="V481" s="1">
        <v>45544</v>
      </c>
      <c r="W481" t="s">
        <v>561</v>
      </c>
      <c r="X481" t="s">
        <v>1141</v>
      </c>
      <c r="Y481">
        <v>12097</v>
      </c>
      <c r="Z481" t="s">
        <v>1142</v>
      </c>
      <c r="AA481">
        <v>2</v>
      </c>
      <c r="AB481" t="s">
        <v>1129</v>
      </c>
      <c r="AC481" t="s">
        <v>561</v>
      </c>
      <c r="AD481" t="s">
        <v>1130</v>
      </c>
      <c r="AE481" t="s">
        <v>1131</v>
      </c>
      <c r="AF481" t="s">
        <v>1137</v>
      </c>
      <c r="AG481" t="s">
        <v>1138</v>
      </c>
      <c r="AH481" t="s">
        <v>1139</v>
      </c>
    </row>
    <row r="482" spans="1:35">
      <c r="A482">
        <v>25013</v>
      </c>
      <c r="B482" t="s">
        <v>246</v>
      </c>
      <c r="C482" t="s">
        <v>247</v>
      </c>
      <c r="D482" t="s">
        <v>410</v>
      </c>
      <c r="E482" t="s">
        <v>411</v>
      </c>
      <c r="F482" t="s">
        <v>261</v>
      </c>
      <c r="G482" t="s">
        <v>1151</v>
      </c>
      <c r="H482" s="150">
        <v>5000</v>
      </c>
      <c r="I482" s="150">
        <v>5000</v>
      </c>
      <c r="J482" s="150">
        <v>5142.2700000000004</v>
      </c>
      <c r="K482">
        <v>0</v>
      </c>
      <c r="L482">
        <v>0</v>
      </c>
      <c r="M482" s="150">
        <v>0</v>
      </c>
      <c r="N482" s="150">
        <v>5142.2700000000004</v>
      </c>
      <c r="O482" s="150">
        <v>5142.2700000000004</v>
      </c>
      <c r="P482" s="1">
        <v>45435</v>
      </c>
      <c r="Q482" s="1">
        <v>45423</v>
      </c>
      <c r="R482" s="1">
        <v>45550</v>
      </c>
      <c r="S482" s="1">
        <v>45550</v>
      </c>
      <c r="T482" s="1">
        <v>45551</v>
      </c>
      <c r="U482" s="1">
        <v>45552</v>
      </c>
      <c r="V482" s="1">
        <v>45552</v>
      </c>
      <c r="W482" t="s">
        <v>561</v>
      </c>
      <c r="X482" t="s">
        <v>1141</v>
      </c>
      <c r="Y482">
        <v>12134</v>
      </c>
      <c r="Z482" t="s">
        <v>1142</v>
      </c>
      <c r="AA482">
        <v>2</v>
      </c>
      <c r="AB482" t="s">
        <v>1167</v>
      </c>
      <c r="AC482" t="s">
        <v>561</v>
      </c>
      <c r="AD482" t="s">
        <v>1130</v>
      </c>
      <c r="AE482" t="s">
        <v>1131</v>
      </c>
      <c r="AF482" t="s">
        <v>1137</v>
      </c>
      <c r="AG482" t="s">
        <v>1138</v>
      </c>
      <c r="AH482" t="s">
        <v>1139</v>
      </c>
    </row>
    <row r="483" spans="1:35">
      <c r="A483">
        <v>28978</v>
      </c>
      <c r="B483" t="s">
        <v>246</v>
      </c>
      <c r="C483" t="s">
        <v>269</v>
      </c>
      <c r="D483" t="s">
        <v>339</v>
      </c>
      <c r="E483" t="s">
        <v>340</v>
      </c>
      <c r="F483" t="s">
        <v>261</v>
      </c>
      <c r="G483" t="s">
        <v>1154</v>
      </c>
      <c r="H483" s="150">
        <v>8962.56</v>
      </c>
      <c r="I483" s="150">
        <v>8962.56</v>
      </c>
      <c r="J483" s="150">
        <v>8962.56</v>
      </c>
      <c r="K483">
        <v>0</v>
      </c>
      <c r="L483">
        <v>0</v>
      </c>
      <c r="M483" s="150">
        <v>0</v>
      </c>
      <c r="N483" s="150">
        <v>8962.56</v>
      </c>
      <c r="O483" s="150">
        <v>8962.56</v>
      </c>
      <c r="P483" s="1">
        <v>45562</v>
      </c>
      <c r="Q483" s="1">
        <v>45551</v>
      </c>
      <c r="R483" s="1">
        <v>45551</v>
      </c>
      <c r="S483" s="1">
        <v>45551</v>
      </c>
      <c r="T483" s="1">
        <v>45551</v>
      </c>
      <c r="U483" s="1">
        <v>45552</v>
      </c>
      <c r="V483" s="1">
        <v>45562</v>
      </c>
      <c r="W483" t="s">
        <v>561</v>
      </c>
      <c r="X483" t="s">
        <v>1127</v>
      </c>
      <c r="Z483" t="s">
        <v>1142</v>
      </c>
      <c r="AA483">
        <v>2</v>
      </c>
      <c r="AB483" t="s">
        <v>1129</v>
      </c>
      <c r="AC483" t="s">
        <v>561</v>
      </c>
      <c r="AD483" t="s">
        <v>1130</v>
      </c>
      <c r="AE483" t="s">
        <v>1131</v>
      </c>
      <c r="AF483" t="s">
        <v>1137</v>
      </c>
      <c r="AG483" t="s">
        <v>1138</v>
      </c>
      <c r="AH483" t="s">
        <v>1139</v>
      </c>
      <c r="AI483" t="s">
        <v>252</v>
      </c>
    </row>
    <row r="484" spans="1:35">
      <c r="A484">
        <v>28915</v>
      </c>
      <c r="B484" t="s">
        <v>246</v>
      </c>
      <c r="C484" t="s">
        <v>247</v>
      </c>
      <c r="D484" t="s">
        <v>433</v>
      </c>
      <c r="E484" t="s">
        <v>434</v>
      </c>
      <c r="F484" t="s">
        <v>261</v>
      </c>
      <c r="G484" t="s">
        <v>1135</v>
      </c>
      <c r="H484" s="150">
        <v>12500</v>
      </c>
      <c r="I484" s="150">
        <v>12500</v>
      </c>
      <c r="J484" s="150">
        <v>12500</v>
      </c>
      <c r="K484">
        <v>0</v>
      </c>
      <c r="L484">
        <v>0</v>
      </c>
      <c r="M484" s="150">
        <v>0</v>
      </c>
      <c r="N484" s="150">
        <v>12500</v>
      </c>
      <c r="O484" s="150">
        <v>12500</v>
      </c>
      <c r="P484" s="1">
        <v>45555</v>
      </c>
      <c r="Q484" s="1">
        <v>45554</v>
      </c>
      <c r="R484" s="1">
        <v>45555</v>
      </c>
      <c r="S484" s="1">
        <v>45555</v>
      </c>
      <c r="T484" s="1">
        <v>45555</v>
      </c>
      <c r="U484" s="1">
        <v>45555</v>
      </c>
      <c r="V484" s="1">
        <v>45555</v>
      </c>
      <c r="W484" t="s">
        <v>561</v>
      </c>
      <c r="X484" t="s">
        <v>1170</v>
      </c>
      <c r="Z484" t="s">
        <v>1128</v>
      </c>
      <c r="AA484">
        <v>2</v>
      </c>
      <c r="AB484" t="s">
        <v>1167</v>
      </c>
      <c r="AC484" t="s">
        <v>561</v>
      </c>
      <c r="AD484" t="s">
        <v>1130</v>
      </c>
      <c r="AE484" t="s">
        <v>1131</v>
      </c>
      <c r="AF484" t="s">
        <v>1132</v>
      </c>
      <c r="AG484" t="s">
        <v>1133</v>
      </c>
      <c r="AH484" t="s">
        <v>1134</v>
      </c>
      <c r="AI484" t="s">
        <v>252</v>
      </c>
    </row>
    <row r="485" spans="1:35">
      <c r="A485">
        <v>25419</v>
      </c>
      <c r="B485" t="s">
        <v>246</v>
      </c>
      <c r="C485" t="s">
        <v>269</v>
      </c>
      <c r="D485" t="s">
        <v>319</v>
      </c>
      <c r="E485" t="s">
        <v>320</v>
      </c>
      <c r="F485" t="s">
        <v>261</v>
      </c>
      <c r="G485" t="s">
        <v>1149</v>
      </c>
      <c r="H485" s="150">
        <v>800</v>
      </c>
      <c r="I485" s="150">
        <v>800</v>
      </c>
      <c r="J485" s="150">
        <v>818.54</v>
      </c>
      <c r="K485">
        <v>0</v>
      </c>
      <c r="L485">
        <v>0</v>
      </c>
      <c r="M485" s="150">
        <v>0</v>
      </c>
      <c r="N485" s="150">
        <v>818.54</v>
      </c>
      <c r="O485" s="150">
        <v>818.54</v>
      </c>
      <c r="P485" s="1">
        <v>45476</v>
      </c>
      <c r="Q485" s="1">
        <v>45468</v>
      </c>
      <c r="R485" s="1">
        <v>45555</v>
      </c>
      <c r="S485" s="1">
        <v>45555</v>
      </c>
      <c r="T485" s="1">
        <v>45524</v>
      </c>
      <c r="U485" s="1">
        <v>45525</v>
      </c>
      <c r="V485" s="1">
        <v>45525</v>
      </c>
      <c r="W485" t="s">
        <v>561</v>
      </c>
      <c r="X485" t="s">
        <v>1141</v>
      </c>
      <c r="Y485">
        <v>12140</v>
      </c>
      <c r="Z485" t="s">
        <v>1142</v>
      </c>
      <c r="AA485">
        <v>2</v>
      </c>
      <c r="AB485" t="s">
        <v>1167</v>
      </c>
      <c r="AC485" t="s">
        <v>561</v>
      </c>
      <c r="AD485" t="s">
        <v>1130</v>
      </c>
      <c r="AE485" t="s">
        <v>1131</v>
      </c>
      <c r="AF485" t="s">
        <v>1137</v>
      </c>
      <c r="AG485" t="s">
        <v>1138</v>
      </c>
      <c r="AH485" t="s">
        <v>1139</v>
      </c>
    </row>
    <row r="486" spans="1:35">
      <c r="A486">
        <v>25358</v>
      </c>
      <c r="B486" t="s">
        <v>246</v>
      </c>
      <c r="C486" t="s">
        <v>269</v>
      </c>
      <c r="D486" t="s">
        <v>304</v>
      </c>
      <c r="E486" t="s">
        <v>305</v>
      </c>
      <c r="F486" t="s">
        <v>261</v>
      </c>
      <c r="G486" t="s">
        <v>1149</v>
      </c>
      <c r="H486" s="150">
        <v>800</v>
      </c>
      <c r="I486" s="150">
        <v>800</v>
      </c>
      <c r="J486" s="150">
        <v>818.54</v>
      </c>
      <c r="K486">
        <v>16.37</v>
      </c>
      <c r="L486">
        <v>2.73</v>
      </c>
      <c r="M486" s="150">
        <v>0</v>
      </c>
      <c r="N486" s="150">
        <v>837.64</v>
      </c>
      <c r="O486" s="150">
        <v>837.64</v>
      </c>
      <c r="P486" s="1">
        <v>45474</v>
      </c>
      <c r="Q486" s="1">
        <v>45460</v>
      </c>
      <c r="R486" s="1">
        <v>45555</v>
      </c>
      <c r="S486" s="1">
        <v>45565</v>
      </c>
      <c r="T486" s="1">
        <v>45565</v>
      </c>
      <c r="U486" s="1">
        <v>45566</v>
      </c>
      <c r="V486" s="1">
        <v>45566</v>
      </c>
      <c r="W486" t="s">
        <v>561</v>
      </c>
      <c r="X486" t="s">
        <v>1141</v>
      </c>
      <c r="Y486">
        <v>12483</v>
      </c>
      <c r="Z486" t="s">
        <v>1142</v>
      </c>
      <c r="AA486">
        <v>2</v>
      </c>
      <c r="AB486" t="s">
        <v>1167</v>
      </c>
      <c r="AC486" t="s">
        <v>561</v>
      </c>
      <c r="AD486" t="s">
        <v>1130</v>
      </c>
      <c r="AE486" t="s">
        <v>1131</v>
      </c>
      <c r="AF486" t="s">
        <v>1132</v>
      </c>
      <c r="AG486" t="s">
        <v>1133</v>
      </c>
      <c r="AH486" t="s">
        <v>1134</v>
      </c>
    </row>
    <row r="487" spans="1:35">
      <c r="A487">
        <v>23235</v>
      </c>
      <c r="B487" t="s">
        <v>246</v>
      </c>
      <c r="C487" t="s">
        <v>247</v>
      </c>
      <c r="D487" t="s">
        <v>497</v>
      </c>
      <c r="E487" t="s">
        <v>498</v>
      </c>
      <c r="F487" t="s">
        <v>261</v>
      </c>
      <c r="G487" t="s">
        <v>1151</v>
      </c>
      <c r="H487" s="150">
        <v>4000</v>
      </c>
      <c r="I487" s="150">
        <v>4000</v>
      </c>
      <c r="J487" s="150">
        <v>4141.8900000000003</v>
      </c>
      <c r="K487">
        <v>0</v>
      </c>
      <c r="L487">
        <v>0</v>
      </c>
      <c r="M487" s="150">
        <v>0</v>
      </c>
      <c r="N487" s="150">
        <v>4141.8900000000003</v>
      </c>
      <c r="O487" s="150">
        <v>4141.8900000000003</v>
      </c>
      <c r="P487" s="1">
        <v>45345</v>
      </c>
      <c r="Q487" s="1">
        <v>45337</v>
      </c>
      <c r="R487" s="1">
        <v>45555</v>
      </c>
      <c r="S487" s="1">
        <v>45555</v>
      </c>
      <c r="T487" s="1">
        <v>45555</v>
      </c>
      <c r="U487" s="1">
        <v>45558</v>
      </c>
      <c r="V487" s="1">
        <v>45558</v>
      </c>
      <c r="W487" t="s">
        <v>561</v>
      </c>
      <c r="X487" t="s">
        <v>1141</v>
      </c>
      <c r="Y487">
        <v>12119</v>
      </c>
      <c r="Z487" t="s">
        <v>1142</v>
      </c>
      <c r="AA487">
        <v>2</v>
      </c>
      <c r="AB487" t="s">
        <v>1129</v>
      </c>
      <c r="AC487" t="s">
        <v>561</v>
      </c>
      <c r="AD487" t="s">
        <v>1130</v>
      </c>
      <c r="AE487" t="s">
        <v>1131</v>
      </c>
      <c r="AF487" t="s">
        <v>1137</v>
      </c>
      <c r="AG487" t="s">
        <v>1138</v>
      </c>
      <c r="AH487" t="s">
        <v>1139</v>
      </c>
    </row>
    <row r="488" spans="1:35">
      <c r="A488">
        <v>23649</v>
      </c>
      <c r="B488" t="s">
        <v>246</v>
      </c>
      <c r="C488" t="s">
        <v>269</v>
      </c>
      <c r="D488" t="s">
        <v>276</v>
      </c>
      <c r="E488" t="s">
        <v>277</v>
      </c>
      <c r="F488" t="s">
        <v>261</v>
      </c>
      <c r="G488" t="s">
        <v>1145</v>
      </c>
      <c r="H488" s="150">
        <v>9340</v>
      </c>
      <c r="I488" s="150">
        <v>9340</v>
      </c>
      <c r="J488" s="150">
        <v>9645.27</v>
      </c>
      <c r="K488">
        <v>0</v>
      </c>
      <c r="L488">
        <v>0</v>
      </c>
      <c r="M488" s="150">
        <v>0</v>
      </c>
      <c r="N488" s="150">
        <v>9645.27</v>
      </c>
      <c r="O488" s="150">
        <v>9645.27</v>
      </c>
      <c r="P488" s="1">
        <v>45371</v>
      </c>
      <c r="Q488" s="1">
        <v>45355</v>
      </c>
      <c r="R488" s="1">
        <v>45555</v>
      </c>
      <c r="S488" s="1">
        <v>45555</v>
      </c>
      <c r="T488" s="1">
        <v>45555</v>
      </c>
      <c r="U488" s="1">
        <v>45558</v>
      </c>
      <c r="V488" s="1">
        <v>45558</v>
      </c>
      <c r="W488" t="s">
        <v>561</v>
      </c>
      <c r="X488" t="s">
        <v>1141</v>
      </c>
      <c r="Y488">
        <v>12121</v>
      </c>
      <c r="Z488" t="s">
        <v>1142</v>
      </c>
      <c r="AA488">
        <v>2</v>
      </c>
      <c r="AB488" t="s">
        <v>1129</v>
      </c>
      <c r="AC488" t="s">
        <v>561</v>
      </c>
      <c r="AD488" t="s">
        <v>1130</v>
      </c>
      <c r="AE488" t="s">
        <v>1131</v>
      </c>
      <c r="AF488" t="s">
        <v>1137</v>
      </c>
      <c r="AG488" t="s">
        <v>1138</v>
      </c>
      <c r="AH488" t="s">
        <v>1139</v>
      </c>
    </row>
    <row r="489" spans="1:35">
      <c r="A489">
        <v>18130</v>
      </c>
      <c r="B489" t="s">
        <v>246</v>
      </c>
      <c r="C489" t="s">
        <v>247</v>
      </c>
      <c r="D489" t="s">
        <v>461</v>
      </c>
      <c r="E489" t="s">
        <v>462</v>
      </c>
      <c r="F489" t="s">
        <v>261</v>
      </c>
      <c r="G489" t="s">
        <v>1161</v>
      </c>
      <c r="H489" s="150">
        <v>3000</v>
      </c>
      <c r="I489" s="150">
        <v>3000</v>
      </c>
      <c r="J489" s="150">
        <v>3140.13</v>
      </c>
      <c r="K489">
        <v>0</v>
      </c>
      <c r="L489">
        <v>0</v>
      </c>
      <c r="M489" s="150">
        <v>0</v>
      </c>
      <c r="N489" s="150">
        <v>3140.13</v>
      </c>
      <c r="O489" s="150">
        <v>3140.13</v>
      </c>
      <c r="P489" s="1">
        <v>45190</v>
      </c>
      <c r="Q489" s="1">
        <v>45172</v>
      </c>
      <c r="R489" s="1">
        <v>45555</v>
      </c>
      <c r="S489" s="1">
        <v>45555</v>
      </c>
      <c r="T489" s="1">
        <v>45555</v>
      </c>
      <c r="U489" s="1">
        <v>45558</v>
      </c>
      <c r="V489" s="1">
        <v>45558</v>
      </c>
      <c r="W489" t="s">
        <v>561</v>
      </c>
      <c r="X489" t="s">
        <v>1141</v>
      </c>
      <c r="Y489">
        <v>12104</v>
      </c>
      <c r="Z489" t="s">
        <v>1142</v>
      </c>
      <c r="AA489">
        <v>2</v>
      </c>
      <c r="AB489" t="s">
        <v>1129</v>
      </c>
      <c r="AC489" t="s">
        <v>561</v>
      </c>
      <c r="AD489" t="s">
        <v>1130</v>
      </c>
      <c r="AE489" t="s">
        <v>1131</v>
      </c>
      <c r="AF489" t="s">
        <v>1137</v>
      </c>
      <c r="AG489" t="s">
        <v>1138</v>
      </c>
      <c r="AH489" t="s">
        <v>1139</v>
      </c>
    </row>
    <row r="490" spans="1:35">
      <c r="A490">
        <v>19454</v>
      </c>
      <c r="B490" t="s">
        <v>246</v>
      </c>
      <c r="C490" t="s">
        <v>269</v>
      </c>
      <c r="D490" t="s">
        <v>288</v>
      </c>
      <c r="E490" t="s">
        <v>289</v>
      </c>
      <c r="F490" t="s">
        <v>261</v>
      </c>
      <c r="G490" t="s">
        <v>1149</v>
      </c>
      <c r="H490" s="150">
        <v>1000</v>
      </c>
      <c r="I490" s="150">
        <v>1000</v>
      </c>
      <c r="J490" s="150">
        <v>1044.98</v>
      </c>
      <c r="K490">
        <v>0</v>
      </c>
      <c r="L490">
        <v>0</v>
      </c>
      <c r="M490" s="150">
        <v>0</v>
      </c>
      <c r="N490" s="150">
        <v>1044.98</v>
      </c>
      <c r="O490" s="150">
        <v>1044.98</v>
      </c>
      <c r="P490" s="1">
        <v>45218</v>
      </c>
      <c r="Q490" s="1">
        <v>45211</v>
      </c>
      <c r="R490" s="1">
        <v>45555</v>
      </c>
      <c r="S490" s="1">
        <v>45555</v>
      </c>
      <c r="T490" s="1">
        <v>45555</v>
      </c>
      <c r="U490" s="1">
        <v>45558</v>
      </c>
      <c r="V490" s="1">
        <v>45558</v>
      </c>
      <c r="W490" t="s">
        <v>561</v>
      </c>
      <c r="X490" t="s">
        <v>1141</v>
      </c>
      <c r="Y490">
        <v>12110</v>
      </c>
      <c r="Z490" t="s">
        <v>1142</v>
      </c>
      <c r="AA490">
        <v>2</v>
      </c>
      <c r="AB490" t="s">
        <v>1129</v>
      </c>
      <c r="AC490" t="s">
        <v>561</v>
      </c>
      <c r="AD490" t="s">
        <v>1130</v>
      </c>
      <c r="AE490" t="s">
        <v>1131</v>
      </c>
      <c r="AF490" t="s">
        <v>1137</v>
      </c>
      <c r="AG490" t="s">
        <v>1138</v>
      </c>
      <c r="AH490" t="s">
        <v>1139</v>
      </c>
    </row>
    <row r="491" spans="1:35">
      <c r="A491">
        <v>19525</v>
      </c>
      <c r="B491" t="s">
        <v>246</v>
      </c>
      <c r="C491" t="s">
        <v>269</v>
      </c>
      <c r="D491" t="s">
        <v>308</v>
      </c>
      <c r="E491" t="s">
        <v>309</v>
      </c>
      <c r="F491" t="s">
        <v>261</v>
      </c>
      <c r="G491" t="s">
        <v>1164</v>
      </c>
      <c r="H491" s="150">
        <v>3000</v>
      </c>
      <c r="I491" s="150">
        <v>3000</v>
      </c>
      <c r="J491" s="150">
        <v>3134.93</v>
      </c>
      <c r="K491">
        <v>0</v>
      </c>
      <c r="L491">
        <v>0</v>
      </c>
      <c r="M491" s="150">
        <v>0</v>
      </c>
      <c r="N491" s="150">
        <v>3134.93</v>
      </c>
      <c r="O491" s="150">
        <v>3134.93</v>
      </c>
      <c r="P491" s="1">
        <v>45229</v>
      </c>
      <c r="Q491" s="1">
        <v>45220</v>
      </c>
      <c r="R491" s="1">
        <v>45555</v>
      </c>
      <c r="S491" s="1">
        <v>45555</v>
      </c>
      <c r="T491" s="1">
        <v>45555</v>
      </c>
      <c r="U491" s="1">
        <v>45558</v>
      </c>
      <c r="V491" s="1">
        <v>45558</v>
      </c>
      <c r="W491" t="s">
        <v>561</v>
      </c>
      <c r="X491" t="s">
        <v>1141</v>
      </c>
      <c r="Y491">
        <v>12470</v>
      </c>
      <c r="Z491" t="s">
        <v>1142</v>
      </c>
      <c r="AA491">
        <v>2</v>
      </c>
      <c r="AB491" t="s">
        <v>1129</v>
      </c>
      <c r="AC491" t="s">
        <v>561</v>
      </c>
      <c r="AD491" t="s">
        <v>1130</v>
      </c>
      <c r="AE491" t="s">
        <v>1131</v>
      </c>
      <c r="AF491" t="s">
        <v>1132</v>
      </c>
      <c r="AG491" t="s">
        <v>1133</v>
      </c>
      <c r="AH491" t="s">
        <v>1134</v>
      </c>
    </row>
    <row r="492" spans="1:35">
      <c r="A492">
        <v>19443</v>
      </c>
      <c r="B492" t="s">
        <v>246</v>
      </c>
      <c r="C492" t="s">
        <v>269</v>
      </c>
      <c r="D492" t="s">
        <v>288</v>
      </c>
      <c r="E492" t="s">
        <v>289</v>
      </c>
      <c r="F492" t="s">
        <v>261</v>
      </c>
      <c r="G492" t="s">
        <v>1154</v>
      </c>
      <c r="H492" s="150">
        <v>4000</v>
      </c>
      <c r="I492" s="150">
        <v>4000</v>
      </c>
      <c r="J492" s="150">
        <v>4052.94</v>
      </c>
      <c r="K492">
        <v>81.06</v>
      </c>
      <c r="L492">
        <v>17.559999999999999</v>
      </c>
      <c r="M492" s="150">
        <v>0</v>
      </c>
      <c r="N492" s="150">
        <v>4151.5600000000004</v>
      </c>
      <c r="O492" s="150"/>
      <c r="P492" s="1">
        <v>45218</v>
      </c>
      <c r="Q492" s="1">
        <v>45211</v>
      </c>
      <c r="R492" s="1">
        <v>45555</v>
      </c>
      <c r="S492" s="1">
        <v>45567</v>
      </c>
      <c r="W492" t="s">
        <v>561</v>
      </c>
      <c r="X492" t="s">
        <v>252</v>
      </c>
      <c r="Z492" t="s">
        <v>1142</v>
      </c>
      <c r="AA492">
        <v>2</v>
      </c>
      <c r="AB492" t="s">
        <v>1129</v>
      </c>
      <c r="AC492" t="s">
        <v>561</v>
      </c>
      <c r="AD492" t="s">
        <v>1165</v>
      </c>
      <c r="AE492" t="s">
        <v>1131</v>
      </c>
      <c r="AF492" t="s">
        <v>1132</v>
      </c>
      <c r="AG492" t="s">
        <v>1133</v>
      </c>
      <c r="AH492" t="s">
        <v>1134</v>
      </c>
    </row>
    <row r="493" spans="1:35">
      <c r="A493">
        <v>19269</v>
      </c>
      <c r="B493" t="s">
        <v>246</v>
      </c>
      <c r="C493" t="s">
        <v>247</v>
      </c>
      <c r="D493" t="s">
        <v>368</v>
      </c>
      <c r="E493" t="s">
        <v>369</v>
      </c>
      <c r="F493" t="s">
        <v>261</v>
      </c>
      <c r="G493" t="s">
        <v>1161</v>
      </c>
      <c r="H493" s="150">
        <v>4900</v>
      </c>
      <c r="I493" s="150">
        <v>4900</v>
      </c>
      <c r="J493" s="150">
        <v>5128.88</v>
      </c>
      <c r="K493">
        <v>0</v>
      </c>
      <c r="L493">
        <v>0</v>
      </c>
      <c r="M493" s="150">
        <v>0</v>
      </c>
      <c r="N493" s="150">
        <v>5128.88</v>
      </c>
      <c r="O493" s="150">
        <v>5128.88</v>
      </c>
      <c r="P493" s="1">
        <v>45197</v>
      </c>
      <c r="Q493" s="1">
        <v>45188</v>
      </c>
      <c r="R493" s="1">
        <v>45560</v>
      </c>
      <c r="S493" s="1">
        <v>45560</v>
      </c>
      <c r="T493" s="1">
        <v>45560</v>
      </c>
      <c r="U493" s="1">
        <v>45561</v>
      </c>
      <c r="V493" s="1">
        <v>45561</v>
      </c>
      <c r="W493" t="s">
        <v>561</v>
      </c>
      <c r="X493" t="s">
        <v>1141</v>
      </c>
      <c r="Y493">
        <v>12107</v>
      </c>
      <c r="Z493" t="s">
        <v>1142</v>
      </c>
      <c r="AA493">
        <v>2</v>
      </c>
      <c r="AB493" t="s">
        <v>1129</v>
      </c>
      <c r="AC493" t="s">
        <v>561</v>
      </c>
      <c r="AD493" t="s">
        <v>1130</v>
      </c>
      <c r="AE493" t="s">
        <v>1131</v>
      </c>
      <c r="AF493" t="s">
        <v>1137</v>
      </c>
      <c r="AG493" t="s">
        <v>1138</v>
      </c>
      <c r="AH493" t="s">
        <v>1139</v>
      </c>
    </row>
    <row r="494" spans="1:35">
      <c r="A494">
        <v>19281</v>
      </c>
      <c r="B494" t="s">
        <v>246</v>
      </c>
      <c r="C494" t="s">
        <v>247</v>
      </c>
      <c r="D494" t="s">
        <v>368</v>
      </c>
      <c r="E494" t="s">
        <v>369</v>
      </c>
      <c r="F494" t="s">
        <v>261</v>
      </c>
      <c r="G494" t="s">
        <v>1168</v>
      </c>
      <c r="H494" s="150">
        <v>15130</v>
      </c>
      <c r="I494" s="150">
        <v>15130</v>
      </c>
      <c r="J494" s="150">
        <v>15836.73</v>
      </c>
      <c r="K494">
        <v>0</v>
      </c>
      <c r="L494">
        <v>0</v>
      </c>
      <c r="M494" s="150">
        <v>0</v>
      </c>
      <c r="N494" s="150">
        <v>15836.73</v>
      </c>
      <c r="O494" s="150">
        <v>15836.73</v>
      </c>
      <c r="P494" s="1">
        <v>45197</v>
      </c>
      <c r="Q494" s="1">
        <v>45188</v>
      </c>
      <c r="R494" s="1">
        <v>45560</v>
      </c>
      <c r="S494" s="1">
        <v>45560</v>
      </c>
      <c r="T494" s="1">
        <v>45560</v>
      </c>
      <c r="U494" s="1">
        <v>45561</v>
      </c>
      <c r="V494" s="1">
        <v>45561</v>
      </c>
      <c r="W494" t="s">
        <v>561</v>
      </c>
      <c r="X494" t="s">
        <v>1141</v>
      </c>
      <c r="Y494">
        <v>12108</v>
      </c>
      <c r="Z494" t="s">
        <v>1142</v>
      </c>
      <c r="AA494">
        <v>2</v>
      </c>
      <c r="AB494" t="s">
        <v>1129</v>
      </c>
      <c r="AC494" t="s">
        <v>561</v>
      </c>
      <c r="AD494" t="s">
        <v>1165</v>
      </c>
      <c r="AE494" t="s">
        <v>1131</v>
      </c>
      <c r="AF494" t="s">
        <v>1137</v>
      </c>
      <c r="AG494" t="s">
        <v>1138</v>
      </c>
      <c r="AH494" t="s">
        <v>1139</v>
      </c>
    </row>
    <row r="495" spans="1:35">
      <c r="A495">
        <v>22819</v>
      </c>
      <c r="B495" t="s">
        <v>246</v>
      </c>
      <c r="C495" t="s">
        <v>247</v>
      </c>
      <c r="D495" t="s">
        <v>480</v>
      </c>
      <c r="E495" t="s">
        <v>481</v>
      </c>
      <c r="F495" t="s">
        <v>261</v>
      </c>
      <c r="G495" t="s">
        <v>1152</v>
      </c>
      <c r="H495" s="150">
        <v>7000</v>
      </c>
      <c r="I495" s="150">
        <v>7000</v>
      </c>
      <c r="J495" s="150">
        <v>7270.52</v>
      </c>
      <c r="K495">
        <v>0</v>
      </c>
      <c r="L495">
        <v>0</v>
      </c>
      <c r="M495" s="150">
        <v>0</v>
      </c>
      <c r="N495" s="150">
        <v>7270.52</v>
      </c>
      <c r="O495" s="150">
        <v>7270.52</v>
      </c>
      <c r="P495" s="1">
        <v>45323</v>
      </c>
      <c r="Q495" s="1">
        <v>45314</v>
      </c>
      <c r="R495" s="1">
        <v>45560</v>
      </c>
      <c r="S495" s="1">
        <v>45560</v>
      </c>
      <c r="T495" s="1">
        <v>45551</v>
      </c>
      <c r="U495" s="1">
        <v>45552</v>
      </c>
      <c r="V495" s="1">
        <v>45552</v>
      </c>
      <c r="W495" t="s">
        <v>561</v>
      </c>
      <c r="X495" t="s">
        <v>1141</v>
      </c>
      <c r="Y495">
        <v>12118</v>
      </c>
      <c r="Z495" t="s">
        <v>1142</v>
      </c>
      <c r="AA495">
        <v>2</v>
      </c>
      <c r="AB495" t="s">
        <v>1129</v>
      </c>
      <c r="AC495" t="s">
        <v>561</v>
      </c>
      <c r="AD495" t="s">
        <v>1130</v>
      </c>
      <c r="AE495" t="s">
        <v>1131</v>
      </c>
      <c r="AF495" t="s">
        <v>1137</v>
      </c>
      <c r="AG495" t="s">
        <v>1138</v>
      </c>
      <c r="AH495" t="s">
        <v>1139</v>
      </c>
    </row>
    <row r="496" spans="1:35">
      <c r="A496">
        <v>21869</v>
      </c>
      <c r="B496" t="s">
        <v>246</v>
      </c>
      <c r="C496" t="s">
        <v>247</v>
      </c>
      <c r="D496" t="s">
        <v>513</v>
      </c>
      <c r="E496" t="s">
        <v>514</v>
      </c>
      <c r="F496" t="s">
        <v>261</v>
      </c>
      <c r="G496" t="s">
        <v>1152</v>
      </c>
      <c r="H496" s="150">
        <v>5500</v>
      </c>
      <c r="I496" s="150">
        <v>5500</v>
      </c>
      <c r="J496" s="150">
        <v>5727.77</v>
      </c>
      <c r="K496">
        <v>0</v>
      </c>
      <c r="L496">
        <v>0</v>
      </c>
      <c r="M496" s="150">
        <v>0</v>
      </c>
      <c r="N496" s="150">
        <v>5727.77</v>
      </c>
      <c r="O496" s="150">
        <v>5727.77</v>
      </c>
      <c r="P496" s="1">
        <v>45259</v>
      </c>
      <c r="Q496" s="1">
        <v>45240</v>
      </c>
      <c r="R496" s="1">
        <v>45560</v>
      </c>
      <c r="S496" s="1">
        <v>45560</v>
      </c>
      <c r="T496" s="1">
        <v>45560</v>
      </c>
      <c r="U496" s="1">
        <v>45561</v>
      </c>
      <c r="V496" s="1">
        <v>45561</v>
      </c>
      <c r="W496" t="s">
        <v>561</v>
      </c>
      <c r="X496" t="s">
        <v>1141</v>
      </c>
      <c r="Y496">
        <v>12116</v>
      </c>
      <c r="Z496" t="s">
        <v>1142</v>
      </c>
      <c r="AA496">
        <v>2</v>
      </c>
      <c r="AB496" t="s">
        <v>1129</v>
      </c>
      <c r="AC496" t="s">
        <v>561</v>
      </c>
      <c r="AD496" t="s">
        <v>1130</v>
      </c>
      <c r="AE496" t="s">
        <v>1131</v>
      </c>
      <c r="AF496" t="s">
        <v>1137</v>
      </c>
      <c r="AG496" t="s">
        <v>1138</v>
      </c>
      <c r="AH496" t="s">
        <v>1139</v>
      </c>
    </row>
    <row r="497" spans="1:34">
      <c r="A497">
        <v>24576</v>
      </c>
      <c r="B497" t="s">
        <v>246</v>
      </c>
      <c r="C497" t="s">
        <v>269</v>
      </c>
      <c r="D497" t="s">
        <v>298</v>
      </c>
      <c r="E497" t="s">
        <v>299</v>
      </c>
      <c r="F497" t="s">
        <v>261</v>
      </c>
      <c r="G497" t="s">
        <v>1145</v>
      </c>
      <c r="H497" s="150">
        <v>2500</v>
      </c>
      <c r="I497" s="150">
        <v>2500</v>
      </c>
      <c r="J497" s="150">
        <v>2578.3200000000002</v>
      </c>
      <c r="K497">
        <v>0</v>
      </c>
      <c r="L497">
        <v>0</v>
      </c>
      <c r="M497" s="150">
        <v>0</v>
      </c>
      <c r="N497" s="150">
        <v>2578.3200000000002</v>
      </c>
      <c r="O497" s="150">
        <v>2578.3200000000002</v>
      </c>
      <c r="P497" s="1">
        <v>45406</v>
      </c>
      <c r="Q497" s="1">
        <v>45401</v>
      </c>
      <c r="R497" s="1">
        <v>45560</v>
      </c>
      <c r="S497" s="1">
        <v>45560</v>
      </c>
      <c r="T497" s="1">
        <v>45560</v>
      </c>
      <c r="U497" s="1">
        <v>45561</v>
      </c>
      <c r="V497" s="1">
        <v>45561</v>
      </c>
      <c r="W497" t="s">
        <v>561</v>
      </c>
      <c r="X497" t="s">
        <v>1141</v>
      </c>
      <c r="Y497">
        <v>12129</v>
      </c>
      <c r="Z497" t="s">
        <v>1142</v>
      </c>
      <c r="AA497">
        <v>2</v>
      </c>
      <c r="AB497" t="s">
        <v>1167</v>
      </c>
      <c r="AC497" t="s">
        <v>561</v>
      </c>
      <c r="AD497" t="s">
        <v>1130</v>
      </c>
      <c r="AE497" t="s">
        <v>1131</v>
      </c>
      <c r="AF497" t="s">
        <v>1137</v>
      </c>
      <c r="AG497" t="s">
        <v>1138</v>
      </c>
      <c r="AH497" t="s">
        <v>1139</v>
      </c>
    </row>
    <row r="498" spans="1:34">
      <c r="A498">
        <v>24470</v>
      </c>
      <c r="B498" t="s">
        <v>246</v>
      </c>
      <c r="C498" t="s">
        <v>247</v>
      </c>
      <c r="D498" t="s">
        <v>449</v>
      </c>
      <c r="E498" t="s">
        <v>450</v>
      </c>
      <c r="F498" t="s">
        <v>261</v>
      </c>
      <c r="G498" t="s">
        <v>1152</v>
      </c>
      <c r="H498" s="150">
        <v>4500</v>
      </c>
      <c r="I498" s="150">
        <v>4500</v>
      </c>
      <c r="J498" s="150">
        <v>4673.34</v>
      </c>
      <c r="K498">
        <v>93.47</v>
      </c>
      <c r="L498">
        <v>4.67</v>
      </c>
      <c r="M498" s="150">
        <v>0</v>
      </c>
      <c r="N498" s="150">
        <v>4771.4799999999996</v>
      </c>
      <c r="O498" s="150"/>
      <c r="P498" s="1">
        <v>45400</v>
      </c>
      <c r="Q498" s="1">
        <v>45397</v>
      </c>
      <c r="R498" s="1">
        <v>45565</v>
      </c>
      <c r="S498" s="1">
        <v>45565</v>
      </c>
      <c r="W498" t="s">
        <v>561</v>
      </c>
      <c r="X498" t="s">
        <v>252</v>
      </c>
      <c r="Z498" t="s">
        <v>1142</v>
      </c>
      <c r="AA498">
        <v>2</v>
      </c>
      <c r="AB498" t="s">
        <v>1167</v>
      </c>
      <c r="AC498" t="s">
        <v>561</v>
      </c>
      <c r="AD498" t="s">
        <v>1130</v>
      </c>
      <c r="AE498" t="s">
        <v>1131</v>
      </c>
      <c r="AF498" t="s">
        <v>1132</v>
      </c>
      <c r="AG498" t="s">
        <v>1133</v>
      </c>
      <c r="AH498" t="s">
        <v>1134</v>
      </c>
    </row>
    <row r="499" spans="1:34">
      <c r="A499">
        <v>24763</v>
      </c>
      <c r="B499" t="s">
        <v>246</v>
      </c>
      <c r="C499" t="s">
        <v>247</v>
      </c>
      <c r="D499" t="s">
        <v>418</v>
      </c>
      <c r="E499" t="s">
        <v>419</v>
      </c>
      <c r="F499" t="s">
        <v>261</v>
      </c>
      <c r="G499" t="s">
        <v>1152</v>
      </c>
      <c r="H499" s="150">
        <v>6000</v>
      </c>
      <c r="I499" s="150">
        <v>6000</v>
      </c>
      <c r="J499" s="150">
        <v>6187.96</v>
      </c>
      <c r="K499">
        <v>0</v>
      </c>
      <c r="L499">
        <v>0</v>
      </c>
      <c r="M499" s="150">
        <v>0</v>
      </c>
      <c r="N499" s="150">
        <v>6187.96</v>
      </c>
      <c r="O499" s="150">
        <v>6187.96</v>
      </c>
      <c r="P499" s="1">
        <v>45412</v>
      </c>
      <c r="Q499" s="1">
        <v>45407</v>
      </c>
      <c r="R499" s="1">
        <v>45565</v>
      </c>
      <c r="S499" s="1">
        <v>45565</v>
      </c>
      <c r="T499" s="1">
        <v>45565</v>
      </c>
      <c r="U499" s="1">
        <v>45566</v>
      </c>
      <c r="V499" s="1">
        <v>45566</v>
      </c>
      <c r="W499" t="s">
        <v>561</v>
      </c>
      <c r="X499" t="s">
        <v>1141</v>
      </c>
      <c r="Y499">
        <v>12132</v>
      </c>
      <c r="Z499" t="s">
        <v>1142</v>
      </c>
      <c r="AA499">
        <v>2</v>
      </c>
      <c r="AB499" t="s">
        <v>1167</v>
      </c>
      <c r="AC499" t="s">
        <v>561</v>
      </c>
      <c r="AD499" t="s">
        <v>1130</v>
      </c>
      <c r="AE499" t="s">
        <v>1131</v>
      </c>
      <c r="AF499" t="s">
        <v>1137</v>
      </c>
      <c r="AG499" t="s">
        <v>1138</v>
      </c>
      <c r="AH499" t="s">
        <v>1139</v>
      </c>
    </row>
    <row r="500" spans="1:34">
      <c r="A500">
        <v>24672</v>
      </c>
      <c r="B500" t="s">
        <v>246</v>
      </c>
      <c r="C500" t="s">
        <v>247</v>
      </c>
      <c r="D500" t="s">
        <v>488</v>
      </c>
      <c r="E500" t="s">
        <v>489</v>
      </c>
      <c r="F500" t="s">
        <v>261</v>
      </c>
      <c r="G500" t="s">
        <v>1152</v>
      </c>
      <c r="H500" s="150">
        <v>1000</v>
      </c>
      <c r="I500" s="150">
        <v>1000</v>
      </c>
      <c r="J500" s="150">
        <v>1031.33</v>
      </c>
      <c r="K500">
        <v>0</v>
      </c>
      <c r="L500">
        <v>0</v>
      </c>
      <c r="M500" s="150">
        <v>0</v>
      </c>
      <c r="N500" s="150">
        <v>1031.33</v>
      </c>
      <c r="O500" s="150">
        <v>1031.33</v>
      </c>
      <c r="P500" s="1">
        <v>45412</v>
      </c>
      <c r="Q500" s="1">
        <v>45404</v>
      </c>
      <c r="R500" s="1">
        <v>45565</v>
      </c>
      <c r="S500" s="1">
        <v>45565</v>
      </c>
      <c r="T500" s="1">
        <v>45565</v>
      </c>
      <c r="U500" s="1">
        <v>45566</v>
      </c>
      <c r="V500" s="1">
        <v>45566</v>
      </c>
      <c r="W500" t="s">
        <v>561</v>
      </c>
      <c r="X500" t="s">
        <v>1141</v>
      </c>
      <c r="Y500">
        <v>12130</v>
      </c>
      <c r="Z500" t="s">
        <v>1142</v>
      </c>
      <c r="AA500">
        <v>2</v>
      </c>
      <c r="AB500" t="s">
        <v>1167</v>
      </c>
      <c r="AC500" t="s">
        <v>561</v>
      </c>
      <c r="AD500" t="s">
        <v>1130</v>
      </c>
      <c r="AE500" t="s">
        <v>1131</v>
      </c>
      <c r="AF500" t="s">
        <v>1137</v>
      </c>
      <c r="AG500" t="s">
        <v>1138</v>
      </c>
      <c r="AH500" t="s">
        <v>1139</v>
      </c>
    </row>
    <row r="501" spans="1:34">
      <c r="A501">
        <v>24696</v>
      </c>
      <c r="B501" t="s">
        <v>246</v>
      </c>
      <c r="C501" t="s">
        <v>247</v>
      </c>
      <c r="D501" t="s">
        <v>436</v>
      </c>
      <c r="E501" t="s">
        <v>437</v>
      </c>
      <c r="F501" t="s">
        <v>261</v>
      </c>
      <c r="G501" t="s">
        <v>1152</v>
      </c>
      <c r="H501" s="150">
        <v>1000</v>
      </c>
      <c r="I501" s="150">
        <v>1000</v>
      </c>
      <c r="J501" s="150">
        <v>1031.33</v>
      </c>
      <c r="K501">
        <v>0</v>
      </c>
      <c r="L501">
        <v>0</v>
      </c>
      <c r="M501" s="150">
        <v>0</v>
      </c>
      <c r="N501" s="150">
        <v>1031.33</v>
      </c>
      <c r="O501" s="150">
        <v>1031.33</v>
      </c>
      <c r="P501" s="1">
        <v>45408</v>
      </c>
      <c r="Q501" s="1">
        <v>45404</v>
      </c>
      <c r="R501" s="1">
        <v>45565</v>
      </c>
      <c r="S501" s="1">
        <v>45565</v>
      </c>
      <c r="T501" s="1">
        <v>45544</v>
      </c>
      <c r="U501" s="1">
        <v>45545</v>
      </c>
      <c r="V501" s="1">
        <v>45545</v>
      </c>
      <c r="W501" t="s">
        <v>561</v>
      </c>
      <c r="X501" t="s">
        <v>1141</v>
      </c>
      <c r="Y501">
        <v>12131</v>
      </c>
      <c r="Z501" t="s">
        <v>1142</v>
      </c>
      <c r="AA501">
        <v>2</v>
      </c>
      <c r="AB501" t="s">
        <v>1167</v>
      </c>
      <c r="AC501" t="s">
        <v>561</v>
      </c>
      <c r="AD501" t="s">
        <v>1130</v>
      </c>
      <c r="AE501" t="s">
        <v>1131</v>
      </c>
      <c r="AF501" t="s">
        <v>1137</v>
      </c>
      <c r="AG501" t="s">
        <v>1138</v>
      </c>
      <c r="AH501" t="s">
        <v>1139</v>
      </c>
    </row>
    <row r="502" spans="1:34">
      <c r="A502">
        <v>25141</v>
      </c>
      <c r="B502" t="s">
        <v>246</v>
      </c>
      <c r="C502" t="s">
        <v>247</v>
      </c>
      <c r="D502" t="s">
        <v>397</v>
      </c>
      <c r="E502" t="s">
        <v>398</v>
      </c>
      <c r="F502" t="s">
        <v>261</v>
      </c>
      <c r="G502" t="s">
        <v>1154</v>
      </c>
      <c r="H502" s="150">
        <v>40000</v>
      </c>
      <c r="I502" s="150">
        <v>40000</v>
      </c>
      <c r="J502" s="150">
        <v>40000</v>
      </c>
      <c r="K502">
        <v>0</v>
      </c>
      <c r="L502">
        <v>0</v>
      </c>
      <c r="M502" s="150">
        <v>0</v>
      </c>
      <c r="N502" s="150">
        <v>40000</v>
      </c>
      <c r="O502" s="150">
        <v>40000</v>
      </c>
      <c r="P502" s="1">
        <v>45453</v>
      </c>
      <c r="Q502" s="1">
        <v>45442</v>
      </c>
      <c r="R502" s="1">
        <v>45565</v>
      </c>
      <c r="S502" s="1">
        <v>45565</v>
      </c>
      <c r="T502" s="1">
        <v>45565</v>
      </c>
      <c r="U502" s="1">
        <v>45566</v>
      </c>
      <c r="V502" s="1">
        <v>45566</v>
      </c>
      <c r="W502" t="s">
        <v>561</v>
      </c>
      <c r="X502" t="s">
        <v>1141</v>
      </c>
      <c r="Y502">
        <v>12136</v>
      </c>
      <c r="Z502" t="s">
        <v>1142</v>
      </c>
      <c r="AA502">
        <v>2</v>
      </c>
      <c r="AB502" t="s">
        <v>1167</v>
      </c>
      <c r="AC502" t="s">
        <v>561</v>
      </c>
      <c r="AD502" t="s">
        <v>1165</v>
      </c>
      <c r="AE502" t="s">
        <v>1131</v>
      </c>
      <c r="AF502" t="s">
        <v>1137</v>
      </c>
      <c r="AG502" t="s">
        <v>1138</v>
      </c>
      <c r="AH502" t="s">
        <v>1139</v>
      </c>
    </row>
    <row r="503" spans="1:34">
      <c r="A503">
        <v>25382</v>
      </c>
      <c r="B503" t="s">
        <v>246</v>
      </c>
      <c r="C503" t="s">
        <v>247</v>
      </c>
      <c r="D503" t="s">
        <v>505</v>
      </c>
      <c r="E503" t="s">
        <v>506</v>
      </c>
      <c r="F503" t="s">
        <v>261</v>
      </c>
      <c r="G503" t="s">
        <v>1145</v>
      </c>
      <c r="H503" s="150">
        <v>5000</v>
      </c>
      <c r="I503" s="150">
        <v>5000</v>
      </c>
      <c r="J503" s="150">
        <v>5115.8900000000003</v>
      </c>
      <c r="K503">
        <v>0</v>
      </c>
      <c r="L503">
        <v>0</v>
      </c>
      <c r="M503" s="150">
        <v>0</v>
      </c>
      <c r="N503" s="150">
        <v>5115.8900000000003</v>
      </c>
      <c r="O503" s="150">
        <v>5115.8900000000003</v>
      </c>
      <c r="P503" s="1">
        <v>45470</v>
      </c>
      <c r="Q503" s="1">
        <v>45461</v>
      </c>
      <c r="R503" s="1">
        <v>45565</v>
      </c>
      <c r="S503" s="1">
        <v>45565</v>
      </c>
      <c r="T503" s="1">
        <v>45548</v>
      </c>
      <c r="U503" s="1">
        <v>45551</v>
      </c>
      <c r="V503" s="1">
        <v>45551</v>
      </c>
      <c r="W503" t="s">
        <v>561</v>
      </c>
      <c r="X503" t="s">
        <v>1141</v>
      </c>
      <c r="Y503">
        <v>12139</v>
      </c>
      <c r="Z503" t="s">
        <v>1142</v>
      </c>
      <c r="AA503">
        <v>2</v>
      </c>
      <c r="AB503" t="s">
        <v>1167</v>
      </c>
      <c r="AC503" t="s">
        <v>561</v>
      </c>
      <c r="AD503" t="s">
        <v>1130</v>
      </c>
      <c r="AE503" t="s">
        <v>1131</v>
      </c>
      <c r="AF503" t="s">
        <v>1137</v>
      </c>
      <c r="AG503" t="s">
        <v>1138</v>
      </c>
      <c r="AH503" t="s">
        <v>1139</v>
      </c>
    </row>
    <row r="504" spans="1:34">
      <c r="A504">
        <v>24900</v>
      </c>
      <c r="B504" t="s">
        <v>246</v>
      </c>
      <c r="C504" t="s">
        <v>247</v>
      </c>
      <c r="D504" t="s">
        <v>430</v>
      </c>
      <c r="E504" t="s">
        <v>431</v>
      </c>
      <c r="F504" t="s">
        <v>261</v>
      </c>
      <c r="G504" t="s">
        <v>1145</v>
      </c>
      <c r="H504" s="150">
        <v>6000</v>
      </c>
      <c r="I504" s="150">
        <v>6000</v>
      </c>
      <c r="J504" s="150">
        <v>6187.96</v>
      </c>
      <c r="K504">
        <v>0</v>
      </c>
      <c r="L504">
        <v>0</v>
      </c>
      <c r="M504" s="150">
        <v>0</v>
      </c>
      <c r="N504" s="150">
        <v>6187.96</v>
      </c>
      <c r="O504" s="150">
        <v>6187.96</v>
      </c>
      <c r="P504" s="1">
        <v>45421</v>
      </c>
      <c r="Q504" s="1">
        <v>45410</v>
      </c>
      <c r="R504" s="1">
        <v>45565</v>
      </c>
      <c r="S504" s="1">
        <v>45565</v>
      </c>
      <c r="T504" s="1">
        <v>45560</v>
      </c>
      <c r="U504" s="1">
        <v>45561</v>
      </c>
      <c r="V504" s="1">
        <v>45561</v>
      </c>
      <c r="W504" t="s">
        <v>561</v>
      </c>
      <c r="X504" t="s">
        <v>1141</v>
      </c>
      <c r="Y504">
        <v>12133</v>
      </c>
      <c r="Z504" t="s">
        <v>1142</v>
      </c>
      <c r="AA504">
        <v>2</v>
      </c>
      <c r="AB504" t="s">
        <v>1167</v>
      </c>
      <c r="AC504" t="s">
        <v>561</v>
      </c>
      <c r="AD504" t="s">
        <v>1130</v>
      </c>
      <c r="AE504" t="s">
        <v>1131</v>
      </c>
      <c r="AF504" t="s">
        <v>1137</v>
      </c>
      <c r="AG504" t="s">
        <v>1138</v>
      </c>
      <c r="AH504" t="s">
        <v>1139</v>
      </c>
    </row>
    <row r="505" spans="1:34">
      <c r="A505">
        <v>25145</v>
      </c>
      <c r="B505" t="s">
        <v>246</v>
      </c>
      <c r="C505" t="s">
        <v>247</v>
      </c>
      <c r="D505" t="s">
        <v>397</v>
      </c>
      <c r="E505" t="s">
        <v>398</v>
      </c>
      <c r="F505" t="s">
        <v>261</v>
      </c>
      <c r="G505" t="s">
        <v>1140</v>
      </c>
      <c r="H505" s="150">
        <v>5000</v>
      </c>
      <c r="I505" s="150">
        <v>5000</v>
      </c>
      <c r="J505" s="150">
        <v>5142.2700000000004</v>
      </c>
      <c r="K505">
        <v>0</v>
      </c>
      <c r="L505">
        <v>0</v>
      </c>
      <c r="M505" s="150">
        <v>0</v>
      </c>
      <c r="N505" s="150">
        <v>5142.2700000000004</v>
      </c>
      <c r="O505" s="150">
        <v>5142.2700000000004</v>
      </c>
      <c r="P505" s="1">
        <v>45453</v>
      </c>
      <c r="Q505" s="1">
        <v>45442</v>
      </c>
      <c r="R505" s="1">
        <v>45565</v>
      </c>
      <c r="S505" s="1">
        <v>45565</v>
      </c>
      <c r="T505" s="1">
        <v>45565</v>
      </c>
      <c r="U505" s="1">
        <v>45566</v>
      </c>
      <c r="V505" s="1">
        <v>45566</v>
      </c>
      <c r="W505" t="s">
        <v>561</v>
      </c>
      <c r="X505" t="s">
        <v>1141</v>
      </c>
      <c r="Y505">
        <v>12135</v>
      </c>
      <c r="Z505" t="s">
        <v>1142</v>
      </c>
      <c r="AA505">
        <v>2</v>
      </c>
      <c r="AB505" t="s">
        <v>1167</v>
      </c>
      <c r="AC505" t="s">
        <v>561</v>
      </c>
      <c r="AD505" t="s">
        <v>1130</v>
      </c>
      <c r="AE505" t="s">
        <v>1131</v>
      </c>
      <c r="AF505" t="s">
        <v>1137</v>
      </c>
      <c r="AG505" t="s">
        <v>1138</v>
      </c>
      <c r="AH505" t="s">
        <v>1139</v>
      </c>
    </row>
    <row r="506" spans="1:34">
      <c r="A506">
        <v>23271</v>
      </c>
      <c r="B506" t="s">
        <v>246</v>
      </c>
      <c r="C506" t="s">
        <v>269</v>
      </c>
      <c r="D506" t="s">
        <v>339</v>
      </c>
      <c r="E506" t="s">
        <v>340</v>
      </c>
      <c r="F506" t="s">
        <v>261</v>
      </c>
      <c r="G506" t="s">
        <v>1151</v>
      </c>
      <c r="H506" s="150">
        <v>2300</v>
      </c>
      <c r="I506" s="150">
        <v>2300</v>
      </c>
      <c r="J506" s="150">
        <v>2381.58</v>
      </c>
      <c r="K506">
        <v>0</v>
      </c>
      <c r="L506">
        <v>0</v>
      </c>
      <c r="M506" s="150">
        <v>0</v>
      </c>
      <c r="N506" s="150">
        <v>2381.58</v>
      </c>
      <c r="O506" s="150">
        <v>2381.58</v>
      </c>
      <c r="P506" s="1">
        <v>45345</v>
      </c>
      <c r="Q506" s="1">
        <v>45331</v>
      </c>
      <c r="R506" s="1">
        <v>45565</v>
      </c>
      <c r="S506" s="1">
        <v>45565</v>
      </c>
      <c r="T506" s="1">
        <v>45562</v>
      </c>
      <c r="U506" s="1">
        <v>45565</v>
      </c>
      <c r="V506" s="1">
        <v>45565</v>
      </c>
      <c r="W506" t="s">
        <v>561</v>
      </c>
      <c r="X506" t="s">
        <v>1141</v>
      </c>
      <c r="Y506">
        <v>12120</v>
      </c>
      <c r="Z506" t="s">
        <v>1142</v>
      </c>
      <c r="AA506">
        <v>2</v>
      </c>
      <c r="AB506" t="s">
        <v>1129</v>
      </c>
      <c r="AC506" t="s">
        <v>561</v>
      </c>
      <c r="AD506" t="s">
        <v>1130</v>
      </c>
      <c r="AE506" t="s">
        <v>1131</v>
      </c>
      <c r="AF506" t="s">
        <v>1137</v>
      </c>
      <c r="AG506" t="s">
        <v>1138</v>
      </c>
      <c r="AH506" t="s">
        <v>1139</v>
      </c>
    </row>
    <row r="507" spans="1:34">
      <c r="A507">
        <v>23812</v>
      </c>
      <c r="B507" t="s">
        <v>246</v>
      </c>
      <c r="C507" t="s">
        <v>247</v>
      </c>
      <c r="D507" t="s">
        <v>476</v>
      </c>
      <c r="E507" t="s">
        <v>477</v>
      </c>
      <c r="F507" t="s">
        <v>261</v>
      </c>
      <c r="G507" t="s">
        <v>1154</v>
      </c>
      <c r="H507" s="150">
        <v>54666</v>
      </c>
      <c r="I507" s="150">
        <v>54666</v>
      </c>
      <c r="J507" s="150">
        <v>56452.68</v>
      </c>
      <c r="K507">
        <v>0</v>
      </c>
      <c r="L507">
        <v>0</v>
      </c>
      <c r="M507" s="150">
        <v>0</v>
      </c>
      <c r="N507" s="150">
        <v>56452.68</v>
      </c>
      <c r="O507" s="150">
        <v>56452.68</v>
      </c>
      <c r="P507" s="1">
        <v>45377</v>
      </c>
      <c r="Q507" s="1">
        <v>45371</v>
      </c>
      <c r="R507" s="1">
        <v>45565</v>
      </c>
      <c r="S507" s="1">
        <v>45565</v>
      </c>
      <c r="T507" s="1">
        <v>45558</v>
      </c>
      <c r="U507" s="1">
        <v>45559</v>
      </c>
      <c r="V507" s="1">
        <v>45559</v>
      </c>
      <c r="W507" t="s">
        <v>561</v>
      </c>
      <c r="X507" t="s">
        <v>1141</v>
      </c>
      <c r="Y507">
        <v>12122</v>
      </c>
      <c r="Z507" t="s">
        <v>1142</v>
      </c>
      <c r="AA507">
        <v>2</v>
      </c>
      <c r="AB507" t="s">
        <v>1129</v>
      </c>
      <c r="AC507" t="s">
        <v>561</v>
      </c>
      <c r="AD507" t="s">
        <v>1165</v>
      </c>
      <c r="AE507" t="s">
        <v>1131</v>
      </c>
      <c r="AF507" t="s">
        <v>1137</v>
      </c>
      <c r="AG507" t="s">
        <v>1138</v>
      </c>
      <c r="AH507" t="s">
        <v>1139</v>
      </c>
    </row>
    <row r="508" spans="1:34">
      <c r="A508">
        <v>24074</v>
      </c>
      <c r="B508" t="s">
        <v>246</v>
      </c>
      <c r="C508" t="s">
        <v>247</v>
      </c>
      <c r="D508" t="s">
        <v>464</v>
      </c>
      <c r="E508" t="s">
        <v>465</v>
      </c>
      <c r="F508" t="s">
        <v>261</v>
      </c>
      <c r="G508" t="s">
        <v>1149</v>
      </c>
      <c r="H508" s="150">
        <v>5000</v>
      </c>
      <c r="I508" s="150">
        <v>5000</v>
      </c>
      <c r="J508" s="150">
        <v>5163.42</v>
      </c>
      <c r="K508">
        <v>0</v>
      </c>
      <c r="L508">
        <v>0</v>
      </c>
      <c r="M508" s="150">
        <v>0</v>
      </c>
      <c r="N508" s="150">
        <v>5163.42</v>
      </c>
      <c r="O508" s="150">
        <v>5163.42</v>
      </c>
      <c r="P508" s="1">
        <v>45385</v>
      </c>
      <c r="Q508" s="1">
        <v>45373</v>
      </c>
      <c r="R508" s="1">
        <v>45565</v>
      </c>
      <c r="S508" s="1">
        <v>45565</v>
      </c>
      <c r="T508" s="1">
        <v>45565</v>
      </c>
      <c r="U508" s="1">
        <v>45566</v>
      </c>
      <c r="V508" s="1">
        <v>45566</v>
      </c>
      <c r="W508" t="s">
        <v>561</v>
      </c>
      <c r="X508" t="s">
        <v>1141</v>
      </c>
      <c r="Y508">
        <v>12123</v>
      </c>
      <c r="Z508" t="s">
        <v>1142</v>
      </c>
      <c r="AA508">
        <v>2</v>
      </c>
      <c r="AB508" t="s">
        <v>1129</v>
      </c>
      <c r="AC508" t="s">
        <v>561</v>
      </c>
      <c r="AD508" t="s">
        <v>1130</v>
      </c>
      <c r="AE508" t="s">
        <v>1131</v>
      </c>
      <c r="AF508" t="s">
        <v>1137</v>
      </c>
      <c r="AG508" t="s">
        <v>1138</v>
      </c>
      <c r="AH508" t="s">
        <v>1139</v>
      </c>
    </row>
    <row r="509" spans="1:34">
      <c r="A509">
        <v>24068</v>
      </c>
      <c r="B509" t="s">
        <v>246</v>
      </c>
      <c r="C509" t="s">
        <v>247</v>
      </c>
      <c r="D509" t="s">
        <v>464</v>
      </c>
      <c r="E509" t="s">
        <v>465</v>
      </c>
      <c r="F509" t="s">
        <v>261</v>
      </c>
      <c r="G509" t="s">
        <v>1154</v>
      </c>
      <c r="H509" s="150">
        <v>15000</v>
      </c>
      <c r="I509" s="150">
        <v>15000</v>
      </c>
      <c r="J509" s="150">
        <v>15490.25</v>
      </c>
      <c r="K509">
        <v>0</v>
      </c>
      <c r="L509">
        <v>0</v>
      </c>
      <c r="M509" s="150">
        <v>0</v>
      </c>
      <c r="N509" s="150">
        <v>15490.25</v>
      </c>
      <c r="O509" s="150">
        <v>15490.25</v>
      </c>
      <c r="P509" s="1">
        <v>45385</v>
      </c>
      <c r="Q509" s="1">
        <v>45373</v>
      </c>
      <c r="R509" s="1">
        <v>45565</v>
      </c>
      <c r="S509" s="1">
        <v>45565</v>
      </c>
      <c r="T509" s="1">
        <v>45565</v>
      </c>
      <c r="U509" s="1">
        <v>45566</v>
      </c>
      <c r="V509" s="1">
        <v>45566</v>
      </c>
      <c r="W509" t="s">
        <v>561</v>
      </c>
      <c r="X509" t="s">
        <v>1141</v>
      </c>
      <c r="Y509">
        <v>12124</v>
      </c>
      <c r="Z509" t="s">
        <v>1142</v>
      </c>
      <c r="AA509">
        <v>2</v>
      </c>
      <c r="AB509" t="s">
        <v>1129</v>
      </c>
      <c r="AC509" t="s">
        <v>561</v>
      </c>
      <c r="AD509" t="s">
        <v>1165</v>
      </c>
      <c r="AE509" t="s">
        <v>1131</v>
      </c>
      <c r="AF509" t="s">
        <v>1137</v>
      </c>
      <c r="AG509" t="s">
        <v>1138</v>
      </c>
      <c r="AH509" t="s">
        <v>1139</v>
      </c>
    </row>
    <row r="510" spans="1:34">
      <c r="A510">
        <v>24198</v>
      </c>
      <c r="B510" t="s">
        <v>246</v>
      </c>
      <c r="C510" t="s">
        <v>247</v>
      </c>
      <c r="D510" t="s">
        <v>385</v>
      </c>
      <c r="E510" t="s">
        <v>386</v>
      </c>
      <c r="F510" t="s">
        <v>261</v>
      </c>
      <c r="G510" t="s">
        <v>1149</v>
      </c>
      <c r="H510" s="150">
        <v>5000</v>
      </c>
      <c r="I510" s="150">
        <v>5000</v>
      </c>
      <c r="J510" s="150">
        <v>5163.42</v>
      </c>
      <c r="K510">
        <v>0</v>
      </c>
      <c r="L510">
        <v>0</v>
      </c>
      <c r="M510" s="150">
        <v>0</v>
      </c>
      <c r="N510" s="150">
        <v>5163.42</v>
      </c>
      <c r="O510" s="150">
        <v>5163.42</v>
      </c>
      <c r="P510" s="1">
        <v>45383</v>
      </c>
      <c r="Q510" s="1">
        <v>45381</v>
      </c>
      <c r="R510" s="1">
        <v>45565</v>
      </c>
      <c r="S510" s="1">
        <v>45565</v>
      </c>
      <c r="T510" s="1">
        <v>45565</v>
      </c>
      <c r="U510" s="1">
        <v>45566</v>
      </c>
      <c r="V510" s="1">
        <v>45566</v>
      </c>
      <c r="W510" t="s">
        <v>561</v>
      </c>
      <c r="X510" t="s">
        <v>1141</v>
      </c>
      <c r="Y510">
        <v>12126</v>
      </c>
      <c r="Z510" t="s">
        <v>1142</v>
      </c>
      <c r="AA510">
        <v>2</v>
      </c>
      <c r="AB510" t="s">
        <v>1129</v>
      </c>
      <c r="AC510" t="s">
        <v>561</v>
      </c>
      <c r="AD510" t="s">
        <v>1130</v>
      </c>
      <c r="AE510" t="s">
        <v>1131</v>
      </c>
      <c r="AF510" t="s">
        <v>1137</v>
      </c>
      <c r="AG510" t="s">
        <v>1138</v>
      </c>
      <c r="AH510" t="s">
        <v>1139</v>
      </c>
    </row>
    <row r="511" spans="1:34">
      <c r="A511">
        <v>24384</v>
      </c>
      <c r="B511" t="s">
        <v>246</v>
      </c>
      <c r="C511" t="s">
        <v>269</v>
      </c>
      <c r="D511" t="s">
        <v>330</v>
      </c>
      <c r="E511" t="s">
        <v>331</v>
      </c>
      <c r="F511" t="s">
        <v>261</v>
      </c>
      <c r="G511" t="s">
        <v>1145</v>
      </c>
      <c r="H511" s="150">
        <v>600</v>
      </c>
      <c r="I511" s="150">
        <v>600</v>
      </c>
      <c r="J511" s="150">
        <v>618.79999999999995</v>
      </c>
      <c r="K511">
        <v>0</v>
      </c>
      <c r="L511">
        <v>0</v>
      </c>
      <c r="M511" s="150">
        <v>0</v>
      </c>
      <c r="N511" s="150">
        <v>618.79999999999995</v>
      </c>
      <c r="O511" s="150">
        <v>618.79999999999995</v>
      </c>
      <c r="P511" s="1">
        <v>45399</v>
      </c>
      <c r="Q511" s="1">
        <v>45391</v>
      </c>
      <c r="R511" s="1">
        <v>45565</v>
      </c>
      <c r="S511" s="1">
        <v>45565</v>
      </c>
      <c r="T511" s="1">
        <v>45565</v>
      </c>
      <c r="U511" s="1">
        <v>45566</v>
      </c>
      <c r="V511" s="1">
        <v>45566</v>
      </c>
      <c r="W511" t="s">
        <v>561</v>
      </c>
      <c r="X511" t="s">
        <v>1141</v>
      </c>
      <c r="Y511">
        <v>12127</v>
      </c>
      <c r="Z511" t="s">
        <v>1142</v>
      </c>
      <c r="AA511">
        <v>2</v>
      </c>
      <c r="AB511" t="s">
        <v>1167</v>
      </c>
      <c r="AC511" t="s">
        <v>561</v>
      </c>
      <c r="AD511" t="s">
        <v>1130</v>
      </c>
      <c r="AE511" t="s">
        <v>1131</v>
      </c>
      <c r="AF511" t="s">
        <v>1137</v>
      </c>
      <c r="AG511" t="s">
        <v>1138</v>
      </c>
      <c r="AH511" t="s">
        <v>1139</v>
      </c>
    </row>
    <row r="512" spans="1:34">
      <c r="A512">
        <v>19407</v>
      </c>
      <c r="B512" t="s">
        <v>246</v>
      </c>
      <c r="C512" t="s">
        <v>269</v>
      </c>
      <c r="D512" t="s">
        <v>327</v>
      </c>
      <c r="E512" t="s">
        <v>328</v>
      </c>
      <c r="F512" t="s">
        <v>261</v>
      </c>
      <c r="G512" t="s">
        <v>1169</v>
      </c>
      <c r="H512" s="150">
        <v>1080</v>
      </c>
      <c r="I512" s="150">
        <v>1080</v>
      </c>
      <c r="J512" s="150">
        <v>1130.45</v>
      </c>
      <c r="K512">
        <v>0</v>
      </c>
      <c r="L512">
        <v>0</v>
      </c>
      <c r="M512" s="150">
        <v>0</v>
      </c>
      <c r="N512" s="150">
        <v>1130.45</v>
      </c>
      <c r="O512" s="150">
        <v>1130.45</v>
      </c>
      <c r="P512" s="1">
        <v>45205</v>
      </c>
      <c r="Q512" s="1">
        <v>45197</v>
      </c>
      <c r="R512" s="1">
        <v>45565</v>
      </c>
      <c r="S512" s="1">
        <v>45565</v>
      </c>
      <c r="T512" s="1">
        <v>45565</v>
      </c>
      <c r="U512" s="1">
        <v>45566</v>
      </c>
      <c r="V512" s="1">
        <v>45566</v>
      </c>
      <c r="W512" t="s">
        <v>561</v>
      </c>
      <c r="X512" t="s">
        <v>1141</v>
      </c>
      <c r="Y512">
        <v>12109</v>
      </c>
      <c r="Z512" t="s">
        <v>1142</v>
      </c>
      <c r="AA512">
        <v>2</v>
      </c>
      <c r="AB512" t="s">
        <v>1129</v>
      </c>
      <c r="AC512" t="s">
        <v>561</v>
      </c>
      <c r="AD512" t="s">
        <v>1130</v>
      </c>
      <c r="AE512" t="s">
        <v>1131</v>
      </c>
      <c r="AF512" t="s">
        <v>1137</v>
      </c>
      <c r="AG512" t="s">
        <v>1138</v>
      </c>
      <c r="AH512" t="s">
        <v>1139</v>
      </c>
    </row>
    <row r="513" spans="1:34">
      <c r="A513">
        <v>19605</v>
      </c>
      <c r="B513" t="s">
        <v>246</v>
      </c>
      <c r="C513" t="s">
        <v>247</v>
      </c>
      <c r="D513" t="s">
        <v>474</v>
      </c>
      <c r="E513" t="s">
        <v>475</v>
      </c>
      <c r="F513" t="s">
        <v>261</v>
      </c>
      <c r="G513" t="s">
        <v>1168</v>
      </c>
      <c r="H513" s="150">
        <v>25000</v>
      </c>
      <c r="I513" s="150">
        <v>25000</v>
      </c>
      <c r="J513" s="150">
        <v>25330.880000000001</v>
      </c>
      <c r="K513">
        <v>0</v>
      </c>
      <c r="L513">
        <v>0</v>
      </c>
      <c r="M513" s="150">
        <v>0</v>
      </c>
      <c r="N513" s="150">
        <v>25330.880000000001</v>
      </c>
      <c r="O513" s="150">
        <v>25330.880000000001</v>
      </c>
      <c r="P513" s="1">
        <v>45229</v>
      </c>
      <c r="Q513" s="1">
        <v>45221</v>
      </c>
      <c r="R513" s="1">
        <v>45565</v>
      </c>
      <c r="S513" s="1">
        <v>45565</v>
      </c>
      <c r="T513" s="1">
        <v>45562</v>
      </c>
      <c r="U513" s="1">
        <v>45565</v>
      </c>
      <c r="V513" s="1">
        <v>45565</v>
      </c>
      <c r="W513" t="s">
        <v>561</v>
      </c>
      <c r="X513" t="s">
        <v>1141</v>
      </c>
      <c r="Y513">
        <v>12113</v>
      </c>
      <c r="Z513" t="s">
        <v>1142</v>
      </c>
      <c r="AA513">
        <v>2</v>
      </c>
      <c r="AB513" t="s">
        <v>1129</v>
      </c>
      <c r="AC513" t="s">
        <v>561</v>
      </c>
      <c r="AD513" t="s">
        <v>1165</v>
      </c>
      <c r="AE513" t="s">
        <v>1131</v>
      </c>
      <c r="AF513" t="s">
        <v>1137</v>
      </c>
      <c r="AG513" t="s">
        <v>1138</v>
      </c>
      <c r="AH513" t="s">
        <v>1139</v>
      </c>
    </row>
    <row r="514" spans="1:34">
      <c r="A514">
        <v>17173</v>
      </c>
      <c r="B514" t="s">
        <v>246</v>
      </c>
      <c r="C514" t="s">
        <v>247</v>
      </c>
      <c r="D514" t="s">
        <v>520</v>
      </c>
      <c r="E514" t="s">
        <v>521</v>
      </c>
      <c r="F514" t="s">
        <v>261</v>
      </c>
      <c r="G514" t="s">
        <v>1166</v>
      </c>
      <c r="H514" s="150">
        <v>4000</v>
      </c>
      <c r="I514" s="150">
        <v>4000</v>
      </c>
      <c r="J514" s="150">
        <v>4220.9799999999996</v>
      </c>
      <c r="K514">
        <v>0</v>
      </c>
      <c r="L514">
        <v>0</v>
      </c>
      <c r="M514" s="150">
        <v>0</v>
      </c>
      <c r="N514" s="150">
        <v>4220.9799999999996</v>
      </c>
      <c r="O514" s="150">
        <v>4220.9799999999996</v>
      </c>
      <c r="P514" s="1">
        <v>45140</v>
      </c>
      <c r="Q514" s="1">
        <v>45129</v>
      </c>
      <c r="R514" s="1">
        <v>45565</v>
      </c>
      <c r="S514" s="1">
        <v>45565</v>
      </c>
      <c r="T514" s="1">
        <v>45555</v>
      </c>
      <c r="U514" s="1">
        <v>45558</v>
      </c>
      <c r="V514" s="1">
        <v>45558</v>
      </c>
      <c r="W514" t="s">
        <v>561</v>
      </c>
      <c r="X514" t="s">
        <v>1141</v>
      </c>
      <c r="Y514">
        <v>12100</v>
      </c>
      <c r="Z514" t="s">
        <v>1142</v>
      </c>
      <c r="AA514">
        <v>2</v>
      </c>
      <c r="AB514" t="s">
        <v>1129</v>
      </c>
      <c r="AC514" t="s">
        <v>561</v>
      </c>
      <c r="AD514" t="s">
        <v>1130</v>
      </c>
      <c r="AE514" t="s">
        <v>1131</v>
      </c>
      <c r="AF514" t="s">
        <v>1137</v>
      </c>
      <c r="AG514" t="s">
        <v>1138</v>
      </c>
      <c r="AH514" t="s">
        <v>1139</v>
      </c>
    </row>
    <row r="515" spans="1:34">
      <c r="A515">
        <v>16745</v>
      </c>
      <c r="B515" t="s">
        <v>246</v>
      </c>
      <c r="C515" t="s">
        <v>247</v>
      </c>
      <c r="D515" t="s">
        <v>348</v>
      </c>
      <c r="E515" t="s">
        <v>349</v>
      </c>
      <c r="F515" t="s">
        <v>261</v>
      </c>
      <c r="G515" t="s">
        <v>1169</v>
      </c>
      <c r="H515" s="150">
        <v>1000</v>
      </c>
      <c r="I515" s="150">
        <v>1000</v>
      </c>
      <c r="J515" s="150">
        <v>1061.49</v>
      </c>
      <c r="K515">
        <v>0</v>
      </c>
      <c r="L515">
        <v>0</v>
      </c>
      <c r="M515" s="150">
        <v>0</v>
      </c>
      <c r="N515" s="150">
        <v>1061.49</v>
      </c>
      <c r="O515" s="150">
        <v>1061.49</v>
      </c>
      <c r="P515" s="1">
        <v>45110</v>
      </c>
      <c r="Q515" s="1">
        <v>45094</v>
      </c>
      <c r="R515" s="1">
        <v>45565</v>
      </c>
      <c r="S515" s="1">
        <v>45565</v>
      </c>
      <c r="T515" s="1">
        <v>45565</v>
      </c>
      <c r="U515" s="1">
        <v>45566</v>
      </c>
      <c r="V515" s="1">
        <v>45566</v>
      </c>
      <c r="W515" t="s">
        <v>561</v>
      </c>
      <c r="X515" t="s">
        <v>1141</v>
      </c>
      <c r="Y515">
        <v>12099</v>
      </c>
      <c r="Z515" t="s">
        <v>1142</v>
      </c>
      <c r="AA515">
        <v>2</v>
      </c>
      <c r="AB515" t="s">
        <v>1129</v>
      </c>
      <c r="AC515" t="s">
        <v>561</v>
      </c>
      <c r="AD515" t="s">
        <v>1130</v>
      </c>
      <c r="AE515" t="s">
        <v>1131</v>
      </c>
      <c r="AF515" t="s">
        <v>1137</v>
      </c>
      <c r="AG515" t="s">
        <v>1138</v>
      </c>
      <c r="AH515" t="s">
        <v>1139</v>
      </c>
    </row>
    <row r="516" spans="1:34">
      <c r="A516">
        <v>16030</v>
      </c>
      <c r="B516" t="s">
        <v>246</v>
      </c>
      <c r="C516" t="s">
        <v>247</v>
      </c>
      <c r="D516" t="s">
        <v>508</v>
      </c>
      <c r="E516" t="s">
        <v>509</v>
      </c>
      <c r="F516" t="s">
        <v>261</v>
      </c>
      <c r="G516" t="s">
        <v>1175</v>
      </c>
      <c r="H516" s="150">
        <v>1500</v>
      </c>
      <c r="I516" s="150">
        <v>1500</v>
      </c>
      <c r="J516" s="150">
        <v>1594.52</v>
      </c>
      <c r="K516">
        <v>0</v>
      </c>
      <c r="L516">
        <v>0</v>
      </c>
      <c r="M516" s="150">
        <v>0</v>
      </c>
      <c r="N516" s="150">
        <v>1594.52</v>
      </c>
      <c r="O516" s="150">
        <v>1594.52</v>
      </c>
      <c r="P516" s="1">
        <v>45057</v>
      </c>
      <c r="Q516" s="1">
        <v>45052</v>
      </c>
      <c r="R516" s="1">
        <v>45565</v>
      </c>
      <c r="S516" s="1">
        <v>45565</v>
      </c>
      <c r="T516" s="1">
        <v>45565</v>
      </c>
      <c r="U516" s="1">
        <v>45566</v>
      </c>
      <c r="V516" s="1">
        <v>45566</v>
      </c>
      <c r="W516" t="s">
        <v>561</v>
      </c>
      <c r="X516" t="s">
        <v>1141</v>
      </c>
      <c r="Y516">
        <v>12093</v>
      </c>
      <c r="Z516" t="s">
        <v>1142</v>
      </c>
      <c r="AA516">
        <v>2</v>
      </c>
      <c r="AB516" t="s">
        <v>1129</v>
      </c>
      <c r="AC516" t="s">
        <v>561</v>
      </c>
      <c r="AD516" t="s">
        <v>1130</v>
      </c>
      <c r="AE516" t="s">
        <v>1131</v>
      </c>
      <c r="AF516" t="s">
        <v>1137</v>
      </c>
      <c r="AG516" t="s">
        <v>1138</v>
      </c>
      <c r="AH516" t="s">
        <v>1139</v>
      </c>
    </row>
    <row r="517" spans="1:34">
      <c r="A517">
        <v>25527</v>
      </c>
      <c r="B517" t="s">
        <v>246</v>
      </c>
      <c r="C517" t="s">
        <v>247</v>
      </c>
      <c r="D517" t="s">
        <v>382</v>
      </c>
      <c r="E517" t="s">
        <v>383</v>
      </c>
      <c r="F517" t="s">
        <v>261</v>
      </c>
      <c r="G517" t="s">
        <v>1155</v>
      </c>
      <c r="H517" s="150">
        <v>5200</v>
      </c>
      <c r="I517" s="150">
        <v>5200</v>
      </c>
      <c r="J517" s="150">
        <v>5442.9</v>
      </c>
      <c r="K517">
        <v>0</v>
      </c>
      <c r="L517">
        <v>0</v>
      </c>
      <c r="M517" s="150">
        <v>0</v>
      </c>
      <c r="N517" s="150">
        <v>5442.9</v>
      </c>
      <c r="O517" s="150">
        <v>5442.9</v>
      </c>
      <c r="P517" s="1">
        <v>45484</v>
      </c>
      <c r="Q517" s="1">
        <v>45186</v>
      </c>
      <c r="R517" s="1">
        <v>45565</v>
      </c>
      <c r="S517" s="1">
        <v>45565</v>
      </c>
      <c r="T517" s="1">
        <v>45565</v>
      </c>
      <c r="U517" s="1">
        <v>45566</v>
      </c>
      <c r="V517" s="1">
        <v>45566</v>
      </c>
      <c r="W517" t="s">
        <v>561</v>
      </c>
      <c r="X517" t="s">
        <v>1141</v>
      </c>
      <c r="Y517">
        <v>12105</v>
      </c>
      <c r="Z517" t="s">
        <v>1142</v>
      </c>
      <c r="AA517">
        <v>2</v>
      </c>
      <c r="AB517" t="s">
        <v>1129</v>
      </c>
      <c r="AC517" t="s">
        <v>561</v>
      </c>
      <c r="AD517" t="s">
        <v>1130</v>
      </c>
      <c r="AE517" t="s">
        <v>1131</v>
      </c>
      <c r="AF517" t="s">
        <v>1137</v>
      </c>
      <c r="AG517" t="s">
        <v>1138</v>
      </c>
      <c r="AH517" t="s">
        <v>1139</v>
      </c>
    </row>
    <row r="518" spans="1:34">
      <c r="A518">
        <v>25506</v>
      </c>
      <c r="B518" t="s">
        <v>246</v>
      </c>
      <c r="C518" t="s">
        <v>247</v>
      </c>
      <c r="D518" t="s">
        <v>382</v>
      </c>
      <c r="E518" t="s">
        <v>383</v>
      </c>
      <c r="F518" t="s">
        <v>261</v>
      </c>
      <c r="G518" t="s">
        <v>1168</v>
      </c>
      <c r="H518" s="150">
        <v>15000</v>
      </c>
      <c r="I518" s="150">
        <v>15000</v>
      </c>
      <c r="J518" s="150">
        <v>15700.66</v>
      </c>
      <c r="K518">
        <v>0</v>
      </c>
      <c r="L518">
        <v>0</v>
      </c>
      <c r="M518" s="150">
        <v>0</v>
      </c>
      <c r="N518" s="150">
        <v>15700.66</v>
      </c>
      <c r="O518" s="150">
        <v>15700.66</v>
      </c>
      <c r="P518" s="1">
        <v>45484</v>
      </c>
      <c r="Q518" s="1">
        <v>45186</v>
      </c>
      <c r="R518" s="1">
        <v>45565</v>
      </c>
      <c r="S518" s="1">
        <v>45565</v>
      </c>
      <c r="T518" s="1">
        <v>45565</v>
      </c>
      <c r="U518" s="1">
        <v>45566</v>
      </c>
      <c r="V518" s="1">
        <v>45566</v>
      </c>
      <c r="W518" t="s">
        <v>561</v>
      </c>
      <c r="X518" t="s">
        <v>1141</v>
      </c>
      <c r="Y518">
        <v>12106</v>
      </c>
      <c r="Z518" t="s">
        <v>1142</v>
      </c>
      <c r="AA518">
        <v>2</v>
      </c>
      <c r="AB518" t="s">
        <v>1129</v>
      </c>
      <c r="AC518" t="s">
        <v>561</v>
      </c>
      <c r="AD518" t="s">
        <v>1165</v>
      </c>
      <c r="AE518" t="s">
        <v>1131</v>
      </c>
      <c r="AF518" t="s">
        <v>1137</v>
      </c>
      <c r="AG518" t="s">
        <v>1138</v>
      </c>
      <c r="AH518" t="s">
        <v>1139</v>
      </c>
    </row>
    <row r="519" spans="1:34">
      <c r="A519">
        <v>25782</v>
      </c>
      <c r="B519" t="s">
        <v>246</v>
      </c>
      <c r="C519" t="s">
        <v>247</v>
      </c>
      <c r="D519" t="s">
        <v>355</v>
      </c>
      <c r="E519" t="s">
        <v>356</v>
      </c>
      <c r="F519" t="s">
        <v>261</v>
      </c>
      <c r="G519" t="s">
        <v>1144</v>
      </c>
      <c r="H519" s="150">
        <v>10000</v>
      </c>
      <c r="I519" s="150">
        <v>10000</v>
      </c>
      <c r="J519" s="150">
        <v>10144.290000000001</v>
      </c>
      <c r="K519">
        <v>0</v>
      </c>
      <c r="L519">
        <v>0</v>
      </c>
      <c r="M519" s="150">
        <v>0</v>
      </c>
      <c r="N519" s="150">
        <v>10144.290000000001</v>
      </c>
      <c r="O519" s="150">
        <v>10144.290000000001</v>
      </c>
      <c r="P519" s="1">
        <v>45510</v>
      </c>
      <c r="Q519" s="1">
        <v>45504</v>
      </c>
      <c r="R519" s="1">
        <v>45565</v>
      </c>
      <c r="S519" s="1">
        <v>45565</v>
      </c>
      <c r="T519" s="1">
        <v>45565</v>
      </c>
      <c r="U519" s="1">
        <v>45566</v>
      </c>
      <c r="V519" s="1">
        <v>45566</v>
      </c>
      <c r="W519" t="s">
        <v>561</v>
      </c>
      <c r="X519" t="s">
        <v>1141</v>
      </c>
      <c r="Y519">
        <v>12142</v>
      </c>
      <c r="Z519" t="s">
        <v>1142</v>
      </c>
      <c r="AA519">
        <v>2</v>
      </c>
      <c r="AB519" t="s">
        <v>1167</v>
      </c>
      <c r="AC519" t="s">
        <v>561</v>
      </c>
      <c r="AD519" t="s">
        <v>1130</v>
      </c>
      <c r="AE519" t="s">
        <v>1131</v>
      </c>
      <c r="AF519" t="s">
        <v>1137</v>
      </c>
      <c r="AG519" t="s">
        <v>1138</v>
      </c>
      <c r="AH519" t="s">
        <v>1139</v>
      </c>
    </row>
    <row r="520" spans="1:34">
      <c r="A520">
        <v>26157</v>
      </c>
      <c r="B520" t="s">
        <v>246</v>
      </c>
      <c r="C520" t="s">
        <v>247</v>
      </c>
      <c r="D520" t="s">
        <v>359</v>
      </c>
      <c r="E520" t="s">
        <v>360</v>
      </c>
      <c r="F520" t="s">
        <v>261</v>
      </c>
      <c r="G520" t="s">
        <v>1143</v>
      </c>
      <c r="H520" s="150">
        <v>15000</v>
      </c>
      <c r="I520" s="150">
        <v>15000</v>
      </c>
      <c r="J520" s="150">
        <v>15108.45</v>
      </c>
      <c r="K520">
        <v>0</v>
      </c>
      <c r="L520">
        <v>0</v>
      </c>
      <c r="M520" s="150">
        <v>0</v>
      </c>
      <c r="N520" s="150">
        <v>15108.45</v>
      </c>
      <c r="O520" s="150">
        <v>15108.45</v>
      </c>
      <c r="P520" s="1">
        <v>45537</v>
      </c>
      <c r="Q520" s="1">
        <v>45531</v>
      </c>
      <c r="R520" s="1">
        <v>45565</v>
      </c>
      <c r="S520" s="1">
        <v>45565</v>
      </c>
      <c r="T520" s="1">
        <v>45565</v>
      </c>
      <c r="U520" s="1">
        <v>45566</v>
      </c>
      <c r="V520" s="1">
        <v>45566</v>
      </c>
      <c r="W520" t="s">
        <v>561</v>
      </c>
      <c r="X520" t="s">
        <v>1141</v>
      </c>
      <c r="Y520">
        <v>12204</v>
      </c>
      <c r="Z520" t="s">
        <v>1142</v>
      </c>
      <c r="AA520">
        <v>2</v>
      </c>
      <c r="AB520" t="s">
        <v>1167</v>
      </c>
      <c r="AC520" t="s">
        <v>561</v>
      </c>
      <c r="AD520" t="s">
        <v>1130</v>
      </c>
      <c r="AE520" t="s">
        <v>1131</v>
      </c>
      <c r="AF520" t="s">
        <v>1137</v>
      </c>
      <c r="AG520" t="s">
        <v>1138</v>
      </c>
      <c r="AH520" t="s">
        <v>1139</v>
      </c>
    </row>
    <row r="521" spans="1:34">
      <c r="A521">
        <v>25983</v>
      </c>
      <c r="B521" t="s">
        <v>246</v>
      </c>
      <c r="C521" t="s">
        <v>247</v>
      </c>
      <c r="D521" t="s">
        <v>257</v>
      </c>
      <c r="E521" t="s">
        <v>259</v>
      </c>
      <c r="F521" t="s">
        <v>261</v>
      </c>
      <c r="G521" t="s">
        <v>1143</v>
      </c>
      <c r="H521" s="150">
        <v>25000</v>
      </c>
      <c r="I521" s="150">
        <v>25000</v>
      </c>
      <c r="J521" s="150">
        <v>25180.75</v>
      </c>
      <c r="K521">
        <v>0</v>
      </c>
      <c r="L521">
        <v>0</v>
      </c>
      <c r="M521" s="150">
        <v>0</v>
      </c>
      <c r="N521" s="150">
        <v>25180.75</v>
      </c>
      <c r="O521" s="150">
        <v>25180.75</v>
      </c>
      <c r="P521" s="1">
        <v>45537</v>
      </c>
      <c r="Q521" s="1">
        <v>45522</v>
      </c>
      <c r="R521" s="1">
        <v>45565</v>
      </c>
      <c r="S521" s="1">
        <v>45565</v>
      </c>
      <c r="T521" s="1">
        <v>45565</v>
      </c>
      <c r="U521" s="1">
        <v>45566</v>
      </c>
      <c r="V521" s="1">
        <v>45566</v>
      </c>
      <c r="W521" t="s">
        <v>561</v>
      </c>
      <c r="X521" t="s">
        <v>1141</v>
      </c>
      <c r="Y521">
        <v>12205</v>
      </c>
      <c r="Z521" t="s">
        <v>1142</v>
      </c>
      <c r="AA521">
        <v>2</v>
      </c>
      <c r="AB521" t="s">
        <v>1167</v>
      </c>
      <c r="AC521" t="s">
        <v>561</v>
      </c>
      <c r="AD521" t="s">
        <v>1130</v>
      </c>
      <c r="AE521" t="s">
        <v>1131</v>
      </c>
      <c r="AF521" t="s">
        <v>1137</v>
      </c>
      <c r="AG521" t="s">
        <v>1138</v>
      </c>
      <c r="AH521" t="s">
        <v>1139</v>
      </c>
    </row>
    <row r="522" spans="1:34">
      <c r="A522">
        <v>27753</v>
      </c>
      <c r="B522" t="s">
        <v>246</v>
      </c>
      <c r="C522" t="s">
        <v>247</v>
      </c>
      <c r="D522" t="s">
        <v>454</v>
      </c>
      <c r="E522" t="s">
        <v>455</v>
      </c>
      <c r="F522" t="s">
        <v>261</v>
      </c>
      <c r="G522" t="s">
        <v>1140</v>
      </c>
      <c r="H522" s="150">
        <v>5000</v>
      </c>
      <c r="I522" s="150">
        <v>5000</v>
      </c>
      <c r="J522" s="150">
        <v>5071.2700000000004</v>
      </c>
      <c r="K522">
        <v>101.43</v>
      </c>
      <c r="L522">
        <v>5.07</v>
      </c>
      <c r="M522" s="150">
        <v>0</v>
      </c>
      <c r="N522" s="150">
        <v>5177.7700000000004</v>
      </c>
      <c r="O522" s="150"/>
      <c r="P522" s="1">
        <v>45541</v>
      </c>
      <c r="Q522" s="1">
        <v>45535</v>
      </c>
      <c r="R522" s="1">
        <v>45565</v>
      </c>
      <c r="S522" s="1">
        <v>45565</v>
      </c>
      <c r="W522" t="s">
        <v>561</v>
      </c>
      <c r="X522" t="s">
        <v>252</v>
      </c>
      <c r="Z522" t="s">
        <v>1142</v>
      </c>
      <c r="AA522">
        <v>2</v>
      </c>
      <c r="AB522" t="s">
        <v>1167</v>
      </c>
      <c r="AC522" t="s">
        <v>561</v>
      </c>
      <c r="AD522" t="s">
        <v>1130</v>
      </c>
      <c r="AE522" t="s">
        <v>1131</v>
      </c>
      <c r="AF522" t="s">
        <v>1132</v>
      </c>
      <c r="AG522" t="s">
        <v>1133</v>
      </c>
      <c r="AH522" t="s">
        <v>1134</v>
      </c>
    </row>
    <row r="523" spans="1:34">
      <c r="A523">
        <v>27532</v>
      </c>
      <c r="B523" t="s">
        <v>246</v>
      </c>
      <c r="C523" t="s">
        <v>247</v>
      </c>
      <c r="D523" t="s">
        <v>407</v>
      </c>
      <c r="E523" t="s">
        <v>408</v>
      </c>
      <c r="F523" t="s">
        <v>261</v>
      </c>
      <c r="G523" t="s">
        <v>1143</v>
      </c>
      <c r="H523" s="150">
        <v>9433.5400000000009</v>
      </c>
      <c r="I523" s="150">
        <v>9433.5400000000009</v>
      </c>
      <c r="J523" s="150">
        <v>9501.74</v>
      </c>
      <c r="K523">
        <v>0</v>
      </c>
      <c r="L523">
        <v>0</v>
      </c>
      <c r="M523" s="150">
        <v>0</v>
      </c>
      <c r="N523" s="150">
        <v>9501.74</v>
      </c>
      <c r="O523" s="150">
        <v>9501.74</v>
      </c>
      <c r="P523" s="1">
        <v>45541</v>
      </c>
      <c r="Q523" s="1">
        <v>45533</v>
      </c>
      <c r="R523" s="1">
        <v>45565</v>
      </c>
      <c r="S523" s="1">
        <v>45565</v>
      </c>
      <c r="T523" s="1">
        <v>45565</v>
      </c>
      <c r="U523" s="1">
        <v>45566</v>
      </c>
      <c r="V523" s="1">
        <v>45566</v>
      </c>
      <c r="W523" t="s">
        <v>561</v>
      </c>
      <c r="X523" t="s">
        <v>1141</v>
      </c>
      <c r="Y523">
        <v>12306</v>
      </c>
      <c r="Z523" t="s">
        <v>1142</v>
      </c>
      <c r="AA523">
        <v>2</v>
      </c>
      <c r="AB523" t="s">
        <v>1167</v>
      </c>
      <c r="AC523" t="s">
        <v>561</v>
      </c>
      <c r="AD523" t="s">
        <v>1130</v>
      </c>
      <c r="AE523" t="s">
        <v>1131</v>
      </c>
      <c r="AF523" t="s">
        <v>1132</v>
      </c>
      <c r="AG523" t="s">
        <v>1133</v>
      </c>
      <c r="AH523" t="s">
        <v>1134</v>
      </c>
    </row>
    <row r="524" spans="1:34">
      <c r="A524">
        <v>28950</v>
      </c>
      <c r="B524" t="s">
        <v>246</v>
      </c>
      <c r="C524" t="s">
        <v>247</v>
      </c>
      <c r="D524" t="s">
        <v>516</v>
      </c>
      <c r="E524" t="s">
        <v>517</v>
      </c>
      <c r="F524" t="s">
        <v>261</v>
      </c>
      <c r="G524" t="s">
        <v>1143</v>
      </c>
      <c r="H524" s="150">
        <v>20463.54</v>
      </c>
      <c r="I524" s="150">
        <v>20463.54</v>
      </c>
      <c r="J524" s="150">
        <v>20463.54</v>
      </c>
      <c r="K524">
        <v>0</v>
      </c>
      <c r="L524">
        <v>0</v>
      </c>
      <c r="M524" s="150">
        <v>0</v>
      </c>
      <c r="N524" s="150">
        <v>20463.54</v>
      </c>
      <c r="O524" s="150">
        <v>20463.54</v>
      </c>
      <c r="P524" s="1">
        <v>45559</v>
      </c>
      <c r="Q524" s="1">
        <v>45555</v>
      </c>
      <c r="R524" s="1">
        <v>45565</v>
      </c>
      <c r="S524" s="1">
        <v>45565</v>
      </c>
      <c r="T524" s="1">
        <v>45565</v>
      </c>
      <c r="U524" s="1">
        <v>45566</v>
      </c>
      <c r="V524" s="1">
        <v>45566</v>
      </c>
      <c r="W524" t="s">
        <v>561</v>
      </c>
      <c r="X524" t="s">
        <v>1141</v>
      </c>
      <c r="Y524">
        <v>12474</v>
      </c>
      <c r="Z524" t="s">
        <v>1142</v>
      </c>
      <c r="AA524">
        <v>2</v>
      </c>
      <c r="AB524" t="s">
        <v>1167</v>
      </c>
      <c r="AC524" t="s">
        <v>561</v>
      </c>
      <c r="AD524" t="s">
        <v>1130</v>
      </c>
      <c r="AE524" t="s">
        <v>1131</v>
      </c>
      <c r="AF524" t="s">
        <v>1132</v>
      </c>
      <c r="AG524" t="s">
        <v>1133</v>
      </c>
      <c r="AH524" t="s">
        <v>1134</v>
      </c>
    </row>
    <row r="525" spans="1:34">
      <c r="A525">
        <v>16114</v>
      </c>
      <c r="B525" t="s">
        <v>246</v>
      </c>
      <c r="C525" t="s">
        <v>247</v>
      </c>
      <c r="D525" t="s">
        <v>262</v>
      </c>
      <c r="E525" t="s">
        <v>263</v>
      </c>
      <c r="F525" t="s">
        <v>261</v>
      </c>
      <c r="G525" t="s">
        <v>1177</v>
      </c>
      <c r="H525" s="150">
        <v>2500</v>
      </c>
      <c r="I525" s="150">
        <v>2500</v>
      </c>
      <c r="J525" s="150">
        <v>2676.06</v>
      </c>
      <c r="K525">
        <v>0</v>
      </c>
      <c r="L525">
        <v>0</v>
      </c>
      <c r="M525" s="150">
        <v>0</v>
      </c>
      <c r="N525" s="150">
        <v>2676.06</v>
      </c>
      <c r="O525" s="150"/>
      <c r="P525" s="1">
        <v>45063</v>
      </c>
      <c r="Q525" s="1">
        <v>45052</v>
      </c>
      <c r="R525" s="1">
        <v>45575</v>
      </c>
      <c r="S525" s="1">
        <v>45575</v>
      </c>
      <c r="W525" t="s">
        <v>561</v>
      </c>
      <c r="X525" t="s">
        <v>252</v>
      </c>
      <c r="Z525" t="s">
        <v>1142</v>
      </c>
      <c r="AA525">
        <v>2</v>
      </c>
      <c r="AB525" t="s">
        <v>1129</v>
      </c>
      <c r="AC525" t="s">
        <v>561</v>
      </c>
      <c r="AD525" t="s">
        <v>1130</v>
      </c>
      <c r="AE525" t="s">
        <v>1131</v>
      </c>
      <c r="AF525" t="s">
        <v>1132</v>
      </c>
      <c r="AG525" t="s">
        <v>1133</v>
      </c>
      <c r="AH525" t="s">
        <v>1134</v>
      </c>
    </row>
    <row r="526" spans="1:34">
      <c r="A526">
        <v>16174</v>
      </c>
      <c r="B526" t="s">
        <v>246</v>
      </c>
      <c r="C526" t="s">
        <v>269</v>
      </c>
      <c r="D526" t="s">
        <v>285</v>
      </c>
      <c r="E526" t="s">
        <v>286</v>
      </c>
      <c r="F526" t="s">
        <v>261</v>
      </c>
      <c r="G526" t="s">
        <v>1172</v>
      </c>
      <c r="H526" s="150">
        <v>1290</v>
      </c>
      <c r="I526" s="150">
        <v>1290</v>
      </c>
      <c r="J526" s="150">
        <v>1380.85</v>
      </c>
      <c r="K526">
        <v>0</v>
      </c>
      <c r="L526">
        <v>0</v>
      </c>
      <c r="M526" s="150">
        <v>0</v>
      </c>
      <c r="N526" s="150">
        <v>1380.85</v>
      </c>
      <c r="O526" s="150"/>
      <c r="P526" s="1">
        <v>45063</v>
      </c>
      <c r="Q526" s="1">
        <v>45054</v>
      </c>
      <c r="R526" s="1">
        <v>45575</v>
      </c>
      <c r="S526" s="1">
        <v>45575</v>
      </c>
      <c r="W526" t="s">
        <v>561</v>
      </c>
      <c r="X526" t="s">
        <v>252</v>
      </c>
      <c r="Z526" t="s">
        <v>1142</v>
      </c>
      <c r="AA526">
        <v>2</v>
      </c>
      <c r="AB526" t="s">
        <v>1129</v>
      </c>
      <c r="AC526" t="s">
        <v>561</v>
      </c>
      <c r="AD526" t="s">
        <v>1130</v>
      </c>
      <c r="AE526" t="s">
        <v>1131</v>
      </c>
      <c r="AF526" t="s">
        <v>1132</v>
      </c>
      <c r="AG526" t="s">
        <v>1133</v>
      </c>
      <c r="AH526" t="s">
        <v>1134</v>
      </c>
    </row>
    <row r="527" spans="1:34">
      <c r="A527">
        <v>16080</v>
      </c>
      <c r="B527" t="s">
        <v>246</v>
      </c>
      <c r="C527" t="s">
        <v>247</v>
      </c>
      <c r="D527" t="s">
        <v>265</v>
      </c>
      <c r="E527" t="s">
        <v>266</v>
      </c>
      <c r="F527" t="s">
        <v>261</v>
      </c>
      <c r="G527" t="s">
        <v>1172</v>
      </c>
      <c r="H527" s="150">
        <v>2400</v>
      </c>
      <c r="I527" s="150">
        <v>2400</v>
      </c>
      <c r="J527" s="150">
        <v>2569.02</v>
      </c>
      <c r="K527">
        <v>0</v>
      </c>
      <c r="L527">
        <v>0</v>
      </c>
      <c r="M527" s="150">
        <v>0</v>
      </c>
      <c r="N527" s="150">
        <v>2569.02</v>
      </c>
      <c r="O527" s="150"/>
      <c r="P527" s="1">
        <v>45056</v>
      </c>
      <c r="Q527" s="1">
        <v>45052</v>
      </c>
      <c r="R527" s="1">
        <v>45575</v>
      </c>
      <c r="S527" s="1">
        <v>45575</v>
      </c>
      <c r="W527" t="s">
        <v>561</v>
      </c>
      <c r="X527" t="s">
        <v>252</v>
      </c>
      <c r="Z527" t="s">
        <v>1142</v>
      </c>
      <c r="AA527">
        <v>2</v>
      </c>
      <c r="AB527" t="s">
        <v>1129</v>
      </c>
      <c r="AC527" t="s">
        <v>561</v>
      </c>
      <c r="AD527" t="s">
        <v>1130</v>
      </c>
      <c r="AE527" t="s">
        <v>1131</v>
      </c>
      <c r="AF527" t="s">
        <v>1132</v>
      </c>
      <c r="AG527" t="s">
        <v>1133</v>
      </c>
      <c r="AH527" t="s">
        <v>1134</v>
      </c>
    </row>
    <row r="528" spans="1:34">
      <c r="A528">
        <v>16604</v>
      </c>
      <c r="B528" t="s">
        <v>246</v>
      </c>
      <c r="C528" t="s">
        <v>247</v>
      </c>
      <c r="D528" t="s">
        <v>485</v>
      </c>
      <c r="E528" t="s">
        <v>486</v>
      </c>
      <c r="F528" t="s">
        <v>261</v>
      </c>
      <c r="G528" t="s">
        <v>1177</v>
      </c>
      <c r="H528" s="150">
        <v>1000</v>
      </c>
      <c r="I528" s="150">
        <v>1000</v>
      </c>
      <c r="J528" s="150">
        <v>1070.43</v>
      </c>
      <c r="K528">
        <v>0</v>
      </c>
      <c r="L528">
        <v>0</v>
      </c>
      <c r="M528" s="150">
        <v>0</v>
      </c>
      <c r="N528" s="150">
        <v>1070.43</v>
      </c>
      <c r="O528" s="150"/>
      <c r="P528" s="1">
        <v>45083</v>
      </c>
      <c r="Q528" s="1">
        <v>45062</v>
      </c>
      <c r="R528" s="1">
        <v>45575</v>
      </c>
      <c r="S528" s="1">
        <v>45575</v>
      </c>
      <c r="W528" t="s">
        <v>561</v>
      </c>
      <c r="X528" t="s">
        <v>252</v>
      </c>
      <c r="Z528" t="s">
        <v>1142</v>
      </c>
      <c r="AA528">
        <v>2</v>
      </c>
      <c r="AB528" t="s">
        <v>1129</v>
      </c>
      <c r="AC528" t="s">
        <v>561</v>
      </c>
      <c r="AD528" t="s">
        <v>1130</v>
      </c>
      <c r="AE528" t="s">
        <v>1131</v>
      </c>
      <c r="AF528" t="s">
        <v>1132</v>
      </c>
      <c r="AG528" t="s">
        <v>1133</v>
      </c>
      <c r="AH528" t="s">
        <v>1134</v>
      </c>
    </row>
    <row r="529" spans="1:34">
      <c r="A529">
        <v>20732</v>
      </c>
      <c r="B529" t="s">
        <v>246</v>
      </c>
      <c r="C529" t="s">
        <v>247</v>
      </c>
      <c r="D529" t="s">
        <v>402</v>
      </c>
      <c r="E529" t="s">
        <v>403</v>
      </c>
      <c r="F529" t="s">
        <v>261</v>
      </c>
      <c r="G529" t="s">
        <v>1161</v>
      </c>
      <c r="H529" s="150">
        <v>5000</v>
      </c>
      <c r="I529" s="150">
        <v>5000</v>
      </c>
      <c r="J529" s="150">
        <v>5261.32</v>
      </c>
      <c r="K529">
        <v>0</v>
      </c>
      <c r="L529">
        <v>0</v>
      </c>
      <c r="M529" s="150">
        <v>0</v>
      </c>
      <c r="N529" s="150">
        <v>5261.32</v>
      </c>
      <c r="O529" s="150"/>
      <c r="P529" s="1">
        <v>45240</v>
      </c>
      <c r="Q529" s="1">
        <v>45230</v>
      </c>
      <c r="R529" s="1">
        <v>45575</v>
      </c>
      <c r="S529" s="1">
        <v>45575</v>
      </c>
      <c r="W529" t="s">
        <v>561</v>
      </c>
      <c r="X529" t="s">
        <v>252</v>
      </c>
      <c r="Z529" t="s">
        <v>1142</v>
      </c>
      <c r="AA529">
        <v>2</v>
      </c>
      <c r="AB529" t="s">
        <v>1129</v>
      </c>
      <c r="AC529" t="s">
        <v>561</v>
      </c>
      <c r="AD529" t="s">
        <v>1130</v>
      </c>
      <c r="AE529" t="s">
        <v>1131</v>
      </c>
      <c r="AF529" t="s">
        <v>1132</v>
      </c>
      <c r="AG529" t="s">
        <v>1133</v>
      </c>
      <c r="AH529" t="s">
        <v>1134</v>
      </c>
    </row>
    <row r="530" spans="1:34">
      <c r="A530">
        <v>17593</v>
      </c>
      <c r="B530" t="s">
        <v>246</v>
      </c>
      <c r="C530" t="s">
        <v>247</v>
      </c>
      <c r="D530" t="s">
        <v>443</v>
      </c>
      <c r="E530" t="s">
        <v>444</v>
      </c>
      <c r="F530" t="s">
        <v>261</v>
      </c>
      <c r="G530" t="s">
        <v>1166</v>
      </c>
      <c r="H530" s="150">
        <v>5000</v>
      </c>
      <c r="I530" s="150">
        <v>5000</v>
      </c>
      <c r="J530" s="150">
        <v>5275.37</v>
      </c>
      <c r="K530">
        <v>0</v>
      </c>
      <c r="L530">
        <v>0</v>
      </c>
      <c r="M530" s="150">
        <v>0</v>
      </c>
      <c r="N530" s="150">
        <v>5275.37</v>
      </c>
      <c r="O530" s="150"/>
      <c r="P530" s="1">
        <v>45173</v>
      </c>
      <c r="Q530" s="1">
        <v>45168</v>
      </c>
      <c r="R530" s="1">
        <v>45575</v>
      </c>
      <c r="S530" s="1">
        <v>45575</v>
      </c>
      <c r="W530" t="s">
        <v>561</v>
      </c>
      <c r="X530" t="s">
        <v>252</v>
      </c>
      <c r="Z530" t="s">
        <v>1142</v>
      </c>
      <c r="AA530">
        <v>2</v>
      </c>
      <c r="AB530" t="s">
        <v>1129</v>
      </c>
      <c r="AC530" t="s">
        <v>561</v>
      </c>
      <c r="AD530" t="s">
        <v>1130</v>
      </c>
      <c r="AE530" t="s">
        <v>1131</v>
      </c>
      <c r="AF530" t="s">
        <v>1132</v>
      </c>
      <c r="AG530" t="s">
        <v>1133</v>
      </c>
      <c r="AH530" t="s">
        <v>1134</v>
      </c>
    </row>
    <row r="531" spans="1:34">
      <c r="A531">
        <v>17306</v>
      </c>
      <c r="B531" t="s">
        <v>246</v>
      </c>
      <c r="C531" t="s">
        <v>247</v>
      </c>
      <c r="D531" t="s">
        <v>471</v>
      </c>
      <c r="E531" t="s">
        <v>472</v>
      </c>
      <c r="F531" t="s">
        <v>261</v>
      </c>
      <c r="G531" t="s">
        <v>1164</v>
      </c>
      <c r="H531" s="150">
        <v>5000</v>
      </c>
      <c r="I531" s="150">
        <v>5000</v>
      </c>
      <c r="J531" s="150">
        <v>5275.37</v>
      </c>
      <c r="K531">
        <v>0</v>
      </c>
      <c r="L531">
        <v>0</v>
      </c>
      <c r="M531" s="150">
        <v>0</v>
      </c>
      <c r="N531" s="150">
        <v>5275.37</v>
      </c>
      <c r="O531" s="150"/>
      <c r="P531" s="1">
        <v>45154</v>
      </c>
      <c r="Q531" s="1">
        <v>45145</v>
      </c>
      <c r="R531" s="1">
        <v>45575</v>
      </c>
      <c r="S531" s="1">
        <v>45575</v>
      </c>
      <c r="W531" t="s">
        <v>561</v>
      </c>
      <c r="X531" t="s">
        <v>252</v>
      </c>
      <c r="Z531" t="s">
        <v>1142</v>
      </c>
      <c r="AA531">
        <v>2</v>
      </c>
      <c r="AB531" t="s">
        <v>1129</v>
      </c>
      <c r="AC531" t="s">
        <v>561</v>
      </c>
      <c r="AD531" t="s">
        <v>1130</v>
      </c>
      <c r="AE531" t="s">
        <v>1131</v>
      </c>
      <c r="AF531" t="s">
        <v>1132</v>
      </c>
      <c r="AG531" t="s">
        <v>1133</v>
      </c>
      <c r="AH531" t="s">
        <v>1134</v>
      </c>
    </row>
    <row r="532" spans="1:34">
      <c r="A532">
        <v>17262</v>
      </c>
      <c r="B532" t="s">
        <v>246</v>
      </c>
      <c r="C532" t="s">
        <v>269</v>
      </c>
      <c r="D532" t="s">
        <v>282</v>
      </c>
      <c r="E532" t="s">
        <v>283</v>
      </c>
      <c r="F532" t="s">
        <v>261</v>
      </c>
      <c r="G532" t="s">
        <v>1166</v>
      </c>
      <c r="H532" s="150">
        <v>1800</v>
      </c>
      <c r="I532" s="150">
        <v>1800</v>
      </c>
      <c r="J532" s="150">
        <v>1899.13</v>
      </c>
      <c r="K532">
        <v>0</v>
      </c>
      <c r="L532">
        <v>0</v>
      </c>
      <c r="M532" s="150">
        <v>0</v>
      </c>
      <c r="N532" s="150">
        <v>1899.13</v>
      </c>
      <c r="O532" s="150"/>
      <c r="P532" s="1">
        <v>45148</v>
      </c>
      <c r="Q532" s="1">
        <v>45140</v>
      </c>
      <c r="R532" s="1">
        <v>45575</v>
      </c>
      <c r="S532" s="1">
        <v>45575</v>
      </c>
      <c r="W532" t="s">
        <v>561</v>
      </c>
      <c r="X532" t="s">
        <v>252</v>
      </c>
      <c r="Z532" t="s">
        <v>1142</v>
      </c>
      <c r="AA532">
        <v>2</v>
      </c>
      <c r="AB532" t="s">
        <v>1129</v>
      </c>
      <c r="AC532" t="s">
        <v>561</v>
      </c>
      <c r="AD532" t="s">
        <v>1130</v>
      </c>
      <c r="AE532" t="s">
        <v>1131</v>
      </c>
      <c r="AF532" t="s">
        <v>1132</v>
      </c>
      <c r="AG532" t="s">
        <v>1133</v>
      </c>
      <c r="AH532" t="s">
        <v>1134</v>
      </c>
    </row>
    <row r="533" spans="1:34">
      <c r="A533">
        <v>24100</v>
      </c>
      <c r="B533" t="s">
        <v>246</v>
      </c>
      <c r="C533" t="s">
        <v>247</v>
      </c>
      <c r="D533" t="s">
        <v>421</v>
      </c>
      <c r="E533" t="s">
        <v>422</v>
      </c>
      <c r="F533" t="s">
        <v>261</v>
      </c>
      <c r="G533" t="s">
        <v>1154</v>
      </c>
      <c r="H533" s="150">
        <v>18500</v>
      </c>
      <c r="I533" s="150">
        <v>18500</v>
      </c>
      <c r="J533" s="150">
        <v>19104.650000000001</v>
      </c>
      <c r="K533">
        <v>0</v>
      </c>
      <c r="L533">
        <v>0</v>
      </c>
      <c r="M533" s="150">
        <v>0</v>
      </c>
      <c r="N533" s="150">
        <v>19104.650000000001</v>
      </c>
      <c r="O533" s="150"/>
      <c r="P533" s="1">
        <v>45394</v>
      </c>
      <c r="Q533" s="1">
        <v>45366</v>
      </c>
      <c r="R533" s="1">
        <v>45575</v>
      </c>
      <c r="S533" s="1">
        <v>45575</v>
      </c>
      <c r="W533" t="s">
        <v>561</v>
      </c>
      <c r="X533" t="s">
        <v>252</v>
      </c>
      <c r="Z533" t="s">
        <v>1142</v>
      </c>
      <c r="AA533">
        <v>2</v>
      </c>
      <c r="AB533" t="s">
        <v>1129</v>
      </c>
      <c r="AC533" t="s">
        <v>561</v>
      </c>
      <c r="AD533" t="s">
        <v>1165</v>
      </c>
      <c r="AE533" t="s">
        <v>1131</v>
      </c>
      <c r="AF533" t="s">
        <v>1132</v>
      </c>
      <c r="AG533" t="s">
        <v>1133</v>
      </c>
      <c r="AH533" t="s">
        <v>1134</v>
      </c>
    </row>
    <row r="534" spans="1:34">
      <c r="A534">
        <v>24106</v>
      </c>
      <c r="B534" t="s">
        <v>246</v>
      </c>
      <c r="C534" t="s">
        <v>247</v>
      </c>
      <c r="D534" t="s">
        <v>421</v>
      </c>
      <c r="E534" t="s">
        <v>422</v>
      </c>
      <c r="F534" t="s">
        <v>261</v>
      </c>
      <c r="G534" t="s">
        <v>1149</v>
      </c>
      <c r="H534" s="150">
        <v>6200</v>
      </c>
      <c r="I534" s="150">
        <v>6200</v>
      </c>
      <c r="J534" s="150">
        <v>6447.29</v>
      </c>
      <c r="K534">
        <v>0</v>
      </c>
      <c r="L534">
        <v>0</v>
      </c>
      <c r="M534" s="150">
        <v>0</v>
      </c>
      <c r="N534" s="150">
        <v>6447.29</v>
      </c>
      <c r="O534" s="150"/>
      <c r="P534" s="1">
        <v>45394</v>
      </c>
      <c r="Q534" s="1">
        <v>45366</v>
      </c>
      <c r="R534" s="1">
        <v>45575</v>
      </c>
      <c r="S534" s="1">
        <v>45575</v>
      </c>
      <c r="W534" t="s">
        <v>561</v>
      </c>
      <c r="X534" t="s">
        <v>252</v>
      </c>
      <c r="Z534" t="s">
        <v>1142</v>
      </c>
      <c r="AA534">
        <v>2</v>
      </c>
      <c r="AB534" t="s">
        <v>1129</v>
      </c>
      <c r="AC534" t="s">
        <v>561</v>
      </c>
      <c r="AD534" t="s">
        <v>1130</v>
      </c>
      <c r="AE534" t="s">
        <v>1131</v>
      </c>
      <c r="AF534" t="s">
        <v>1132</v>
      </c>
      <c r="AG534" t="s">
        <v>1133</v>
      </c>
      <c r="AH534" t="s">
        <v>1134</v>
      </c>
    </row>
    <row r="535" spans="1:34">
      <c r="A535">
        <v>22549</v>
      </c>
      <c r="B535" t="s">
        <v>246</v>
      </c>
      <c r="C535" t="s">
        <v>269</v>
      </c>
      <c r="D535" t="s">
        <v>312</v>
      </c>
      <c r="E535" t="s">
        <v>313</v>
      </c>
      <c r="F535" t="s">
        <v>261</v>
      </c>
      <c r="G535" t="s">
        <v>1161</v>
      </c>
      <c r="H535" s="150">
        <v>3500</v>
      </c>
      <c r="I535" s="150">
        <v>3500</v>
      </c>
      <c r="J535" s="150">
        <v>3660.61</v>
      </c>
      <c r="K535">
        <v>0</v>
      </c>
      <c r="L535">
        <v>0</v>
      </c>
      <c r="M535" s="150">
        <v>0</v>
      </c>
      <c r="N535" s="150">
        <v>3660.61</v>
      </c>
      <c r="O535" s="150"/>
      <c r="P535" s="1">
        <v>45314</v>
      </c>
      <c r="Q535" s="1">
        <v>45301</v>
      </c>
      <c r="R535" s="1">
        <v>45575</v>
      </c>
      <c r="S535" s="1">
        <v>45575</v>
      </c>
      <c r="W535" t="s">
        <v>561</v>
      </c>
      <c r="X535" t="s">
        <v>252</v>
      </c>
      <c r="Z535" t="s">
        <v>1142</v>
      </c>
      <c r="AA535">
        <v>2</v>
      </c>
      <c r="AB535" t="s">
        <v>1129</v>
      </c>
      <c r="AC535" t="s">
        <v>561</v>
      </c>
      <c r="AD535" t="s">
        <v>1130</v>
      </c>
      <c r="AE535" t="s">
        <v>1131</v>
      </c>
      <c r="AF535" t="s">
        <v>1132</v>
      </c>
      <c r="AG535" t="s">
        <v>1133</v>
      </c>
      <c r="AH535" t="s">
        <v>1134</v>
      </c>
    </row>
    <row r="536" spans="1:34">
      <c r="A536">
        <v>25014</v>
      </c>
      <c r="B536" t="s">
        <v>246</v>
      </c>
      <c r="C536" t="s">
        <v>247</v>
      </c>
      <c r="D536" t="s">
        <v>410</v>
      </c>
      <c r="E536" t="s">
        <v>411</v>
      </c>
      <c r="F536" t="s">
        <v>261</v>
      </c>
      <c r="G536" t="s">
        <v>1152</v>
      </c>
      <c r="H536" s="150">
        <v>5000</v>
      </c>
      <c r="I536" s="150">
        <v>5000</v>
      </c>
      <c r="J536" s="150">
        <v>5178.13</v>
      </c>
      <c r="K536">
        <v>0</v>
      </c>
      <c r="L536">
        <v>0</v>
      </c>
      <c r="M536" s="150">
        <v>0</v>
      </c>
      <c r="N536" s="150">
        <v>5178.13</v>
      </c>
      <c r="O536" s="150"/>
      <c r="P536" s="1">
        <v>45435</v>
      </c>
      <c r="Q536" s="1">
        <v>45423</v>
      </c>
      <c r="R536" s="1">
        <v>45580</v>
      </c>
      <c r="S536" s="1">
        <v>45580</v>
      </c>
      <c r="W536" t="s">
        <v>561</v>
      </c>
      <c r="X536" t="s">
        <v>252</v>
      </c>
      <c r="Z536" t="s">
        <v>1142</v>
      </c>
      <c r="AA536">
        <v>2</v>
      </c>
      <c r="AB536" t="s">
        <v>1167</v>
      </c>
      <c r="AC536" t="s">
        <v>561</v>
      </c>
      <c r="AD536" t="s">
        <v>1130</v>
      </c>
      <c r="AE536" t="s">
        <v>1131</v>
      </c>
      <c r="AF536" t="s">
        <v>1132</v>
      </c>
      <c r="AG536" t="s">
        <v>1133</v>
      </c>
      <c r="AH536" t="s">
        <v>1134</v>
      </c>
    </row>
    <row r="537" spans="1:34">
      <c r="A537">
        <v>16281</v>
      </c>
      <c r="B537" t="s">
        <v>246</v>
      </c>
      <c r="C537" t="s">
        <v>247</v>
      </c>
      <c r="D537" t="s">
        <v>502</v>
      </c>
      <c r="E537" t="s">
        <v>503</v>
      </c>
      <c r="F537" t="s">
        <v>261</v>
      </c>
      <c r="G537" t="s">
        <v>1177</v>
      </c>
      <c r="H537" s="150">
        <v>3000</v>
      </c>
      <c r="I537" s="150">
        <v>3000</v>
      </c>
      <c r="J537" s="150">
        <v>3211.28</v>
      </c>
      <c r="K537">
        <v>0</v>
      </c>
      <c r="L537">
        <v>0</v>
      </c>
      <c r="M537" s="150">
        <v>0</v>
      </c>
      <c r="N537" s="150">
        <v>3211.28</v>
      </c>
      <c r="O537" s="150"/>
      <c r="P537" s="1">
        <v>45077</v>
      </c>
      <c r="Q537" s="1">
        <v>45062</v>
      </c>
      <c r="R537" s="1">
        <v>45580</v>
      </c>
      <c r="S537" s="1">
        <v>45580</v>
      </c>
      <c r="W537" t="s">
        <v>561</v>
      </c>
      <c r="X537" t="s">
        <v>252</v>
      </c>
      <c r="Z537" t="s">
        <v>1142</v>
      </c>
      <c r="AA537">
        <v>2</v>
      </c>
      <c r="AB537" t="s">
        <v>1129</v>
      </c>
      <c r="AC537" t="s">
        <v>561</v>
      </c>
      <c r="AD537" t="s">
        <v>1130</v>
      </c>
      <c r="AE537" t="s">
        <v>1131</v>
      </c>
      <c r="AF537" t="s">
        <v>1132</v>
      </c>
      <c r="AG537" t="s">
        <v>1133</v>
      </c>
      <c r="AH537" t="s">
        <v>1134</v>
      </c>
    </row>
    <row r="538" spans="1:34">
      <c r="A538">
        <v>18131</v>
      </c>
      <c r="B538" t="s">
        <v>246</v>
      </c>
      <c r="C538" t="s">
        <v>247</v>
      </c>
      <c r="D538" t="s">
        <v>461</v>
      </c>
      <c r="E538" t="s">
        <v>462</v>
      </c>
      <c r="F538" t="s">
        <v>261</v>
      </c>
      <c r="G538" t="s">
        <v>1164</v>
      </c>
      <c r="H538" s="150">
        <v>3000</v>
      </c>
      <c r="I538" s="150">
        <v>3000</v>
      </c>
      <c r="J538" s="150">
        <v>3162.03</v>
      </c>
      <c r="K538">
        <v>0</v>
      </c>
      <c r="L538">
        <v>0</v>
      </c>
      <c r="M538" s="150">
        <v>0</v>
      </c>
      <c r="N538" s="150">
        <v>3162.03</v>
      </c>
      <c r="O538" s="150"/>
      <c r="P538" s="1">
        <v>45190</v>
      </c>
      <c r="Q538" s="1">
        <v>45172</v>
      </c>
      <c r="R538" s="1">
        <v>45585</v>
      </c>
      <c r="S538" s="1">
        <v>45585</v>
      </c>
      <c r="W538" t="s">
        <v>561</v>
      </c>
      <c r="X538" t="s">
        <v>252</v>
      </c>
      <c r="Z538" t="s">
        <v>1142</v>
      </c>
      <c r="AA538">
        <v>2</v>
      </c>
      <c r="AB538" t="s">
        <v>1129</v>
      </c>
      <c r="AC538" t="s">
        <v>561</v>
      </c>
      <c r="AD538" t="s">
        <v>1130</v>
      </c>
      <c r="AE538" t="s">
        <v>1131</v>
      </c>
      <c r="AF538" t="s">
        <v>1132</v>
      </c>
      <c r="AG538" t="s">
        <v>1133</v>
      </c>
      <c r="AH538" t="s">
        <v>1134</v>
      </c>
    </row>
    <row r="539" spans="1:34">
      <c r="A539">
        <v>19526</v>
      </c>
      <c r="B539" t="s">
        <v>246</v>
      </c>
      <c r="C539" t="s">
        <v>269</v>
      </c>
      <c r="D539" t="s">
        <v>308</v>
      </c>
      <c r="E539" t="s">
        <v>309</v>
      </c>
      <c r="F539" t="s">
        <v>261</v>
      </c>
      <c r="G539" t="s">
        <v>1166</v>
      </c>
      <c r="H539" s="150">
        <v>3000</v>
      </c>
      <c r="I539" s="150">
        <v>3000</v>
      </c>
      <c r="J539" s="150">
        <v>3156.79</v>
      </c>
      <c r="K539">
        <v>0</v>
      </c>
      <c r="L539">
        <v>0</v>
      </c>
      <c r="M539" s="150">
        <v>0</v>
      </c>
      <c r="N539" s="150">
        <v>3156.79</v>
      </c>
      <c r="O539" s="150"/>
      <c r="P539" s="1">
        <v>45229</v>
      </c>
      <c r="Q539" s="1">
        <v>45220</v>
      </c>
      <c r="R539" s="1">
        <v>45585</v>
      </c>
      <c r="S539" s="1">
        <v>45585</v>
      </c>
      <c r="W539" t="s">
        <v>561</v>
      </c>
      <c r="X539" t="s">
        <v>252</v>
      </c>
      <c r="Z539" t="s">
        <v>1142</v>
      </c>
      <c r="AA539">
        <v>2</v>
      </c>
      <c r="AB539" t="s">
        <v>1129</v>
      </c>
      <c r="AC539" t="s">
        <v>561</v>
      </c>
      <c r="AD539" t="s">
        <v>1130</v>
      </c>
      <c r="AE539" t="s">
        <v>1131</v>
      </c>
      <c r="AF539" t="s">
        <v>1132</v>
      </c>
      <c r="AG539" t="s">
        <v>1133</v>
      </c>
      <c r="AH539" t="s">
        <v>1134</v>
      </c>
    </row>
    <row r="540" spans="1:34">
      <c r="A540">
        <v>19455</v>
      </c>
      <c r="B540" t="s">
        <v>246</v>
      </c>
      <c r="C540" t="s">
        <v>269</v>
      </c>
      <c r="D540" t="s">
        <v>288</v>
      </c>
      <c r="E540" t="s">
        <v>289</v>
      </c>
      <c r="F540" t="s">
        <v>261</v>
      </c>
      <c r="G540" t="s">
        <v>1151</v>
      </c>
      <c r="H540" s="150">
        <v>1000</v>
      </c>
      <c r="I540" s="150">
        <v>1000</v>
      </c>
      <c r="J540" s="150">
        <v>1052.26</v>
      </c>
      <c r="K540">
        <v>0</v>
      </c>
      <c r="L540">
        <v>0</v>
      </c>
      <c r="M540" s="150">
        <v>0</v>
      </c>
      <c r="N540" s="150">
        <v>1052.26</v>
      </c>
      <c r="O540" s="150"/>
      <c r="P540" s="1">
        <v>45218</v>
      </c>
      <c r="Q540" s="1">
        <v>45211</v>
      </c>
      <c r="R540" s="1">
        <v>45585</v>
      </c>
      <c r="S540" s="1">
        <v>45585</v>
      </c>
      <c r="W540" t="s">
        <v>561</v>
      </c>
      <c r="X540" t="s">
        <v>252</v>
      </c>
      <c r="Z540" t="s">
        <v>1142</v>
      </c>
      <c r="AA540">
        <v>2</v>
      </c>
      <c r="AB540" t="s">
        <v>1129</v>
      </c>
      <c r="AC540" t="s">
        <v>561</v>
      </c>
      <c r="AD540" t="s">
        <v>1130</v>
      </c>
      <c r="AE540" t="s">
        <v>1131</v>
      </c>
      <c r="AF540" t="s">
        <v>1132</v>
      </c>
      <c r="AG540" t="s">
        <v>1133</v>
      </c>
      <c r="AH540" t="s">
        <v>1134</v>
      </c>
    </row>
    <row r="541" spans="1:34">
      <c r="A541">
        <v>25359</v>
      </c>
      <c r="B541" t="s">
        <v>246</v>
      </c>
      <c r="C541" t="s">
        <v>269</v>
      </c>
      <c r="D541" t="s">
        <v>304</v>
      </c>
      <c r="E541" t="s">
        <v>305</v>
      </c>
      <c r="F541" t="s">
        <v>261</v>
      </c>
      <c r="G541" t="s">
        <v>1151</v>
      </c>
      <c r="H541" s="150">
        <v>800</v>
      </c>
      <c r="I541" s="150">
        <v>800</v>
      </c>
      <c r="J541" s="150">
        <v>824.25</v>
      </c>
      <c r="K541">
        <v>0</v>
      </c>
      <c r="L541">
        <v>0</v>
      </c>
      <c r="M541" s="150">
        <v>0</v>
      </c>
      <c r="N541" s="150">
        <v>824.25</v>
      </c>
      <c r="O541" s="150"/>
      <c r="P541" s="1">
        <v>45474</v>
      </c>
      <c r="Q541" s="1">
        <v>45460</v>
      </c>
      <c r="R541" s="1">
        <v>45585</v>
      </c>
      <c r="S541" s="1">
        <v>45585</v>
      </c>
      <c r="W541" t="s">
        <v>561</v>
      </c>
      <c r="X541" t="s">
        <v>252</v>
      </c>
      <c r="Z541" t="s">
        <v>1142</v>
      </c>
      <c r="AA541">
        <v>2</v>
      </c>
      <c r="AB541" t="s">
        <v>1167</v>
      </c>
      <c r="AC541" t="s">
        <v>561</v>
      </c>
      <c r="AD541" t="s">
        <v>1130</v>
      </c>
      <c r="AE541" t="s">
        <v>1131</v>
      </c>
      <c r="AF541" t="s">
        <v>1132</v>
      </c>
      <c r="AG541" t="s">
        <v>1133</v>
      </c>
      <c r="AH541" t="s">
        <v>1134</v>
      </c>
    </row>
    <row r="542" spans="1:34">
      <c r="A542">
        <v>23236</v>
      </c>
      <c r="B542" t="s">
        <v>246</v>
      </c>
      <c r="C542" t="s">
        <v>247</v>
      </c>
      <c r="D542" t="s">
        <v>497</v>
      </c>
      <c r="E542" t="s">
        <v>498</v>
      </c>
      <c r="F542" t="s">
        <v>261</v>
      </c>
      <c r="G542" t="s">
        <v>1152</v>
      </c>
      <c r="H542" s="150">
        <v>4000</v>
      </c>
      <c r="I542" s="150">
        <v>4000</v>
      </c>
      <c r="J542" s="150">
        <v>4170.7700000000004</v>
      </c>
      <c r="K542">
        <v>0</v>
      </c>
      <c r="L542">
        <v>0</v>
      </c>
      <c r="M542" s="150">
        <v>0</v>
      </c>
      <c r="N542" s="150">
        <v>4170.7700000000004</v>
      </c>
      <c r="O542" s="150"/>
      <c r="P542" s="1">
        <v>45345</v>
      </c>
      <c r="Q542" s="1">
        <v>45337</v>
      </c>
      <c r="R542" s="1">
        <v>45585</v>
      </c>
      <c r="S542" s="1">
        <v>45585</v>
      </c>
      <c r="W542" t="s">
        <v>561</v>
      </c>
      <c r="X542" t="s">
        <v>252</v>
      </c>
      <c r="Z542" t="s">
        <v>1142</v>
      </c>
      <c r="AA542">
        <v>2</v>
      </c>
      <c r="AB542" t="s">
        <v>1129</v>
      </c>
      <c r="AC542" t="s">
        <v>561</v>
      </c>
      <c r="AD542" t="s">
        <v>1130</v>
      </c>
      <c r="AE542" t="s">
        <v>1131</v>
      </c>
      <c r="AF542" t="s">
        <v>1132</v>
      </c>
      <c r="AG542" t="s">
        <v>1133</v>
      </c>
      <c r="AH542" t="s">
        <v>1134</v>
      </c>
    </row>
    <row r="543" spans="1:34">
      <c r="A543">
        <v>23650</v>
      </c>
      <c r="B543" t="s">
        <v>246</v>
      </c>
      <c r="C543" t="s">
        <v>269</v>
      </c>
      <c r="D543" t="s">
        <v>276</v>
      </c>
      <c r="E543" t="s">
        <v>277</v>
      </c>
      <c r="F543" t="s">
        <v>261</v>
      </c>
      <c r="G543" t="s">
        <v>1149</v>
      </c>
      <c r="H543" s="150">
        <v>9340</v>
      </c>
      <c r="I543" s="150">
        <v>9340</v>
      </c>
      <c r="J543" s="150">
        <v>9712.5300000000007</v>
      </c>
      <c r="K543">
        <v>0</v>
      </c>
      <c r="L543">
        <v>0</v>
      </c>
      <c r="M543" s="150">
        <v>0</v>
      </c>
      <c r="N543" s="150">
        <v>9712.5300000000007</v>
      </c>
      <c r="O543" s="150"/>
      <c r="P543" s="1">
        <v>45371</v>
      </c>
      <c r="Q543" s="1">
        <v>45355</v>
      </c>
      <c r="R543" s="1">
        <v>45585</v>
      </c>
      <c r="S543" s="1">
        <v>45585</v>
      </c>
      <c r="W543" t="s">
        <v>561</v>
      </c>
      <c r="X543" t="s">
        <v>252</v>
      </c>
      <c r="Z543" t="s">
        <v>1142</v>
      </c>
      <c r="AA543">
        <v>2</v>
      </c>
      <c r="AB543" t="s">
        <v>1129</v>
      </c>
      <c r="AC543" t="s">
        <v>561</v>
      </c>
      <c r="AD543" t="s">
        <v>1130</v>
      </c>
      <c r="AE543" t="s">
        <v>1131</v>
      </c>
      <c r="AF543" t="s">
        <v>1132</v>
      </c>
      <c r="AG543" t="s">
        <v>1133</v>
      </c>
      <c r="AH543" t="s">
        <v>1134</v>
      </c>
    </row>
    <row r="544" spans="1:34">
      <c r="A544">
        <v>28916</v>
      </c>
      <c r="B544" t="s">
        <v>246</v>
      </c>
      <c r="C544" t="s">
        <v>247</v>
      </c>
      <c r="D544" t="s">
        <v>433</v>
      </c>
      <c r="E544" t="s">
        <v>434</v>
      </c>
      <c r="F544" t="s">
        <v>261</v>
      </c>
      <c r="G544" t="s">
        <v>1143</v>
      </c>
      <c r="H544" s="150">
        <v>12500</v>
      </c>
      <c r="I544" s="150">
        <v>12500</v>
      </c>
      <c r="J544" s="150">
        <v>12587.17</v>
      </c>
      <c r="K544">
        <v>0</v>
      </c>
      <c r="L544">
        <v>0</v>
      </c>
      <c r="M544" s="150">
        <v>0</v>
      </c>
      <c r="N544" s="150">
        <v>12587.17</v>
      </c>
      <c r="O544" s="150"/>
      <c r="P544" s="1">
        <v>45555</v>
      </c>
      <c r="Q544" s="1">
        <v>45554</v>
      </c>
      <c r="R544" s="1">
        <v>45585</v>
      </c>
      <c r="S544" s="1">
        <v>45585</v>
      </c>
      <c r="W544" t="s">
        <v>561</v>
      </c>
      <c r="X544" t="s">
        <v>252</v>
      </c>
      <c r="Z544" t="s">
        <v>1142</v>
      </c>
      <c r="AA544">
        <v>2</v>
      </c>
      <c r="AB544" t="s">
        <v>1167</v>
      </c>
      <c r="AC544" t="s">
        <v>561</v>
      </c>
      <c r="AD544" t="s">
        <v>1130</v>
      </c>
      <c r="AE544" t="s">
        <v>1131</v>
      </c>
      <c r="AF544" t="s">
        <v>1132</v>
      </c>
      <c r="AG544" t="s">
        <v>1133</v>
      </c>
      <c r="AH544" t="s">
        <v>1134</v>
      </c>
    </row>
    <row r="545" spans="1:34">
      <c r="A545">
        <v>25456</v>
      </c>
      <c r="B545" t="s">
        <v>246</v>
      </c>
      <c r="C545" t="s">
        <v>247</v>
      </c>
      <c r="D545" t="s">
        <v>516</v>
      </c>
      <c r="E545" t="s">
        <v>517</v>
      </c>
      <c r="F545" t="s">
        <v>261</v>
      </c>
      <c r="G545" t="s">
        <v>1154</v>
      </c>
      <c r="H545" s="150">
        <v>20000</v>
      </c>
      <c r="I545" s="150">
        <v>20000</v>
      </c>
      <c r="J545" s="150">
        <v>20000</v>
      </c>
      <c r="K545">
        <v>0</v>
      </c>
      <c r="L545">
        <v>0</v>
      </c>
      <c r="M545" s="150">
        <v>0</v>
      </c>
      <c r="N545" s="150">
        <v>20000</v>
      </c>
      <c r="O545" s="150"/>
      <c r="P545" s="1">
        <v>45476</v>
      </c>
      <c r="Q545" s="1">
        <v>45469</v>
      </c>
      <c r="R545" s="1">
        <v>45585</v>
      </c>
      <c r="S545" s="1">
        <v>45585</v>
      </c>
      <c r="W545" t="s">
        <v>561</v>
      </c>
      <c r="X545" t="s">
        <v>252</v>
      </c>
      <c r="Z545" t="s">
        <v>1142</v>
      </c>
      <c r="AA545">
        <v>2</v>
      </c>
      <c r="AB545" t="s">
        <v>1167</v>
      </c>
      <c r="AC545" t="s">
        <v>561</v>
      </c>
      <c r="AD545" t="s">
        <v>1165</v>
      </c>
      <c r="AE545" t="s">
        <v>1131</v>
      </c>
      <c r="AF545" t="s">
        <v>1132</v>
      </c>
      <c r="AG545" t="s">
        <v>1133</v>
      </c>
      <c r="AH545" t="s">
        <v>1134</v>
      </c>
    </row>
    <row r="546" spans="1:34">
      <c r="A546">
        <v>25420</v>
      </c>
      <c r="B546" t="s">
        <v>246</v>
      </c>
      <c r="C546" t="s">
        <v>269</v>
      </c>
      <c r="D546" t="s">
        <v>319</v>
      </c>
      <c r="E546" t="s">
        <v>320</v>
      </c>
      <c r="F546" t="s">
        <v>261</v>
      </c>
      <c r="G546" t="s">
        <v>1151</v>
      </c>
      <c r="H546" s="150">
        <v>800</v>
      </c>
      <c r="I546" s="150">
        <v>800</v>
      </c>
      <c r="J546" s="150">
        <v>824.25</v>
      </c>
      <c r="K546">
        <v>0</v>
      </c>
      <c r="L546">
        <v>0</v>
      </c>
      <c r="M546" s="150">
        <v>0</v>
      </c>
      <c r="N546" s="150">
        <v>824.25</v>
      </c>
      <c r="O546" s="150"/>
      <c r="P546" s="1">
        <v>45476</v>
      </c>
      <c r="Q546" s="1">
        <v>45468</v>
      </c>
      <c r="R546" s="1">
        <v>45585</v>
      </c>
      <c r="S546" s="1">
        <v>45585</v>
      </c>
      <c r="W546" t="s">
        <v>561</v>
      </c>
      <c r="X546" t="s">
        <v>252</v>
      </c>
      <c r="Z546" t="s">
        <v>1142</v>
      </c>
      <c r="AA546">
        <v>2</v>
      </c>
      <c r="AB546" t="s">
        <v>1167</v>
      </c>
      <c r="AC546" t="s">
        <v>561</v>
      </c>
      <c r="AD546" t="s">
        <v>1130</v>
      </c>
      <c r="AE546" t="s">
        <v>1131</v>
      </c>
      <c r="AF546" t="s">
        <v>1132</v>
      </c>
      <c r="AG546" t="s">
        <v>1133</v>
      </c>
      <c r="AH546" t="s">
        <v>1134</v>
      </c>
    </row>
    <row r="547" spans="1:34">
      <c r="A547">
        <v>25460</v>
      </c>
      <c r="B547" t="s">
        <v>246</v>
      </c>
      <c r="C547" t="s">
        <v>247</v>
      </c>
      <c r="D547" t="s">
        <v>516</v>
      </c>
      <c r="E547" t="s">
        <v>517</v>
      </c>
      <c r="F547" t="s">
        <v>261</v>
      </c>
      <c r="G547" t="s">
        <v>1140</v>
      </c>
      <c r="H547" s="150">
        <v>6600</v>
      </c>
      <c r="I547" s="150">
        <v>6600</v>
      </c>
      <c r="J547" s="150">
        <v>6800.06</v>
      </c>
      <c r="K547">
        <v>0</v>
      </c>
      <c r="L547">
        <v>0</v>
      </c>
      <c r="M547" s="150">
        <v>0</v>
      </c>
      <c r="N547" s="150">
        <v>6800.06</v>
      </c>
      <c r="O547" s="150"/>
      <c r="P547" s="1">
        <v>45476</v>
      </c>
      <c r="Q547" s="1">
        <v>45469</v>
      </c>
      <c r="R547" s="1">
        <v>45585</v>
      </c>
      <c r="S547" s="1">
        <v>45585</v>
      </c>
      <c r="W547" t="s">
        <v>561</v>
      </c>
      <c r="X547" t="s">
        <v>252</v>
      </c>
      <c r="Z547" t="s">
        <v>1142</v>
      </c>
      <c r="AA547">
        <v>2</v>
      </c>
      <c r="AB547" t="s">
        <v>1167</v>
      </c>
      <c r="AC547" t="s">
        <v>561</v>
      </c>
      <c r="AD547" t="s">
        <v>1130</v>
      </c>
      <c r="AE547" t="s">
        <v>1131</v>
      </c>
      <c r="AF547" t="s">
        <v>1132</v>
      </c>
      <c r="AG547" t="s">
        <v>1133</v>
      </c>
      <c r="AH547" t="s">
        <v>1134</v>
      </c>
    </row>
    <row r="548" spans="1:34">
      <c r="A548">
        <v>22820</v>
      </c>
      <c r="B548" t="s">
        <v>246</v>
      </c>
      <c r="C548" t="s">
        <v>247</v>
      </c>
      <c r="D548" t="s">
        <v>480</v>
      </c>
      <c r="E548" t="s">
        <v>481</v>
      </c>
      <c r="F548" t="s">
        <v>261</v>
      </c>
      <c r="G548" t="s">
        <v>1155</v>
      </c>
      <c r="H548" s="150">
        <v>7000</v>
      </c>
      <c r="I548" s="150">
        <v>7000</v>
      </c>
      <c r="J548" s="150">
        <v>7321.22</v>
      </c>
      <c r="K548">
        <v>0</v>
      </c>
      <c r="L548">
        <v>0</v>
      </c>
      <c r="M548" s="150">
        <v>0</v>
      </c>
      <c r="N548" s="150">
        <v>7321.22</v>
      </c>
      <c r="O548" s="150"/>
      <c r="P548" s="1">
        <v>45323</v>
      </c>
      <c r="Q548" s="1">
        <v>45314</v>
      </c>
      <c r="R548" s="1">
        <v>45590</v>
      </c>
      <c r="S548" s="1">
        <v>45590</v>
      </c>
      <c r="W548" t="s">
        <v>561</v>
      </c>
      <c r="X548" t="s">
        <v>252</v>
      </c>
      <c r="Z548" t="s">
        <v>1142</v>
      </c>
      <c r="AA548">
        <v>2</v>
      </c>
      <c r="AB548" t="s">
        <v>1129</v>
      </c>
      <c r="AC548" t="s">
        <v>561</v>
      </c>
      <c r="AD548" t="s">
        <v>1130</v>
      </c>
      <c r="AE548" t="s">
        <v>1131</v>
      </c>
      <c r="AF548" t="s">
        <v>1132</v>
      </c>
      <c r="AG548" t="s">
        <v>1133</v>
      </c>
      <c r="AH548" t="s">
        <v>1134</v>
      </c>
    </row>
    <row r="549" spans="1:34">
      <c r="A549">
        <v>21870</v>
      </c>
      <c r="B549" t="s">
        <v>246</v>
      </c>
      <c r="C549" t="s">
        <v>247</v>
      </c>
      <c r="D549" t="s">
        <v>513</v>
      </c>
      <c r="E549" t="s">
        <v>514</v>
      </c>
      <c r="F549" t="s">
        <v>261</v>
      </c>
      <c r="G549" t="s">
        <v>1155</v>
      </c>
      <c r="H549" s="150">
        <v>5500</v>
      </c>
      <c r="I549" s="150">
        <v>5500</v>
      </c>
      <c r="J549" s="150">
        <v>5767.71</v>
      </c>
      <c r="K549">
        <v>0</v>
      </c>
      <c r="L549">
        <v>0</v>
      </c>
      <c r="M549" s="150">
        <v>0</v>
      </c>
      <c r="N549" s="150">
        <v>5767.71</v>
      </c>
      <c r="O549" s="150"/>
      <c r="P549" s="1">
        <v>45259</v>
      </c>
      <c r="Q549" s="1">
        <v>45240</v>
      </c>
      <c r="R549" s="1">
        <v>45590</v>
      </c>
      <c r="S549" s="1">
        <v>45590</v>
      </c>
      <c r="W549" t="s">
        <v>561</v>
      </c>
      <c r="X549" t="s">
        <v>252</v>
      </c>
      <c r="Z549" t="s">
        <v>1142</v>
      </c>
      <c r="AA549">
        <v>2</v>
      </c>
      <c r="AB549" t="s">
        <v>1129</v>
      </c>
      <c r="AC549" t="s">
        <v>561</v>
      </c>
      <c r="AD549" t="s">
        <v>1130</v>
      </c>
      <c r="AE549" t="s">
        <v>1131</v>
      </c>
      <c r="AF549" t="s">
        <v>1132</v>
      </c>
      <c r="AG549" t="s">
        <v>1133</v>
      </c>
      <c r="AH549" t="s">
        <v>1134</v>
      </c>
    </row>
    <row r="550" spans="1:34">
      <c r="A550">
        <v>24577</v>
      </c>
      <c r="B550" t="s">
        <v>246</v>
      </c>
      <c r="C550" t="s">
        <v>269</v>
      </c>
      <c r="D550" t="s">
        <v>298</v>
      </c>
      <c r="E550" t="s">
        <v>299</v>
      </c>
      <c r="F550" t="s">
        <v>261</v>
      </c>
      <c r="G550" t="s">
        <v>1149</v>
      </c>
      <c r="H550" s="150">
        <v>2500</v>
      </c>
      <c r="I550" s="150">
        <v>2500</v>
      </c>
      <c r="J550" s="150">
        <v>2596.3000000000002</v>
      </c>
      <c r="K550">
        <v>0</v>
      </c>
      <c r="L550">
        <v>0</v>
      </c>
      <c r="M550" s="150">
        <v>0</v>
      </c>
      <c r="N550" s="150">
        <v>2596.3000000000002</v>
      </c>
      <c r="O550" s="150"/>
      <c r="P550" s="1">
        <v>45406</v>
      </c>
      <c r="Q550" s="1">
        <v>45401</v>
      </c>
      <c r="R550" s="1">
        <v>45590</v>
      </c>
      <c r="S550" s="1">
        <v>45590</v>
      </c>
      <c r="W550" t="s">
        <v>561</v>
      </c>
      <c r="X550" t="s">
        <v>252</v>
      </c>
      <c r="Z550" t="s">
        <v>1142</v>
      </c>
      <c r="AA550">
        <v>2</v>
      </c>
      <c r="AB550" t="s">
        <v>1167</v>
      </c>
      <c r="AC550" t="s">
        <v>561</v>
      </c>
      <c r="AD550" t="s">
        <v>1130</v>
      </c>
      <c r="AE550" t="s">
        <v>1131</v>
      </c>
      <c r="AF550" t="s">
        <v>1132</v>
      </c>
      <c r="AG550" t="s">
        <v>1133</v>
      </c>
      <c r="AH550" t="s">
        <v>1134</v>
      </c>
    </row>
    <row r="551" spans="1:34">
      <c r="A551">
        <v>19270</v>
      </c>
      <c r="B551" t="s">
        <v>246</v>
      </c>
      <c r="C551" t="s">
        <v>247</v>
      </c>
      <c r="D551" t="s">
        <v>368</v>
      </c>
      <c r="E551" t="s">
        <v>369</v>
      </c>
      <c r="F551" t="s">
        <v>261</v>
      </c>
      <c r="G551" t="s">
        <v>1164</v>
      </c>
      <c r="H551" s="150">
        <v>4900</v>
      </c>
      <c r="I551" s="150">
        <v>4900</v>
      </c>
      <c r="J551" s="150">
        <v>5164.6499999999996</v>
      </c>
      <c r="K551">
        <v>0</v>
      </c>
      <c r="L551">
        <v>0</v>
      </c>
      <c r="M551" s="150">
        <v>0</v>
      </c>
      <c r="N551" s="150">
        <v>5164.6499999999996</v>
      </c>
      <c r="O551" s="150"/>
      <c r="P551" s="1">
        <v>45197</v>
      </c>
      <c r="Q551" s="1">
        <v>45188</v>
      </c>
      <c r="R551" s="1">
        <v>45590</v>
      </c>
      <c r="S551" s="1">
        <v>45590</v>
      </c>
      <c r="W551" t="s">
        <v>561</v>
      </c>
      <c r="X551" t="s">
        <v>252</v>
      </c>
      <c r="Z551" t="s">
        <v>1142</v>
      </c>
      <c r="AA551">
        <v>2</v>
      </c>
      <c r="AB551" t="s">
        <v>1129</v>
      </c>
      <c r="AC551" t="s">
        <v>561</v>
      </c>
      <c r="AD551" t="s">
        <v>1130</v>
      </c>
      <c r="AE551" t="s">
        <v>1131</v>
      </c>
      <c r="AF551" t="s">
        <v>1132</v>
      </c>
      <c r="AG551" t="s">
        <v>1133</v>
      </c>
      <c r="AH551" t="s">
        <v>1134</v>
      </c>
    </row>
    <row r="552" spans="1:34">
      <c r="A552">
        <v>19396</v>
      </c>
      <c r="B552" t="s">
        <v>246</v>
      </c>
      <c r="C552" t="s">
        <v>269</v>
      </c>
      <c r="D552" t="s">
        <v>327</v>
      </c>
      <c r="E552" t="s">
        <v>328</v>
      </c>
      <c r="F552" t="s">
        <v>261</v>
      </c>
      <c r="G552" t="s">
        <v>1171</v>
      </c>
      <c r="H552" s="150">
        <v>1080</v>
      </c>
      <c r="I552" s="150">
        <v>1080</v>
      </c>
      <c r="J552" s="150">
        <v>1138.33</v>
      </c>
      <c r="K552">
        <v>0</v>
      </c>
      <c r="L552">
        <v>0</v>
      </c>
      <c r="M552" s="150">
        <v>0</v>
      </c>
      <c r="N552" s="150">
        <v>1138.33</v>
      </c>
      <c r="O552" s="150"/>
      <c r="P552" s="1">
        <v>45205</v>
      </c>
      <c r="Q552" s="1">
        <v>45197</v>
      </c>
      <c r="R552" s="1">
        <v>45595</v>
      </c>
      <c r="S552" s="1">
        <v>45595</v>
      </c>
      <c r="W552" t="s">
        <v>561</v>
      </c>
      <c r="X552" t="s">
        <v>252</v>
      </c>
      <c r="Z552" t="s">
        <v>1142</v>
      </c>
      <c r="AA552">
        <v>2</v>
      </c>
      <c r="AB552" t="s">
        <v>1129</v>
      </c>
      <c r="AC552" t="s">
        <v>561</v>
      </c>
      <c r="AD552" t="s">
        <v>1130</v>
      </c>
      <c r="AE552" t="s">
        <v>1131</v>
      </c>
      <c r="AF552" t="s">
        <v>1132</v>
      </c>
      <c r="AG552" t="s">
        <v>1133</v>
      </c>
      <c r="AH552" t="s">
        <v>1134</v>
      </c>
    </row>
    <row r="553" spans="1:34">
      <c r="A553">
        <v>16746</v>
      </c>
      <c r="B553" t="s">
        <v>246</v>
      </c>
      <c r="C553" t="s">
        <v>247</v>
      </c>
      <c r="D553" t="s">
        <v>348</v>
      </c>
      <c r="E553" t="s">
        <v>349</v>
      </c>
      <c r="F553" t="s">
        <v>261</v>
      </c>
      <c r="G553" t="s">
        <v>1171</v>
      </c>
      <c r="H553" s="150">
        <v>1000</v>
      </c>
      <c r="I553" s="150">
        <v>1000</v>
      </c>
      <c r="J553" s="150">
        <v>1068.8900000000001</v>
      </c>
      <c r="K553">
        <v>0</v>
      </c>
      <c r="L553">
        <v>0</v>
      </c>
      <c r="M553" s="150">
        <v>0</v>
      </c>
      <c r="N553" s="150">
        <v>1068.8900000000001</v>
      </c>
      <c r="O553" s="150"/>
      <c r="P553" s="1">
        <v>45110</v>
      </c>
      <c r="Q553" s="1">
        <v>45094</v>
      </c>
      <c r="R553" s="1">
        <v>45595</v>
      </c>
      <c r="S553" s="1">
        <v>45595</v>
      </c>
      <c r="W553" t="s">
        <v>561</v>
      </c>
      <c r="X553" t="s">
        <v>252</v>
      </c>
      <c r="Z553" t="s">
        <v>1142</v>
      </c>
      <c r="AA553">
        <v>2</v>
      </c>
      <c r="AB553" t="s">
        <v>1129</v>
      </c>
      <c r="AC553" t="s">
        <v>561</v>
      </c>
      <c r="AD553" t="s">
        <v>1130</v>
      </c>
      <c r="AE553" t="s">
        <v>1131</v>
      </c>
      <c r="AF553" t="s">
        <v>1132</v>
      </c>
      <c r="AG553" t="s">
        <v>1133</v>
      </c>
      <c r="AH553" t="s">
        <v>1134</v>
      </c>
    </row>
    <row r="554" spans="1:34">
      <c r="A554">
        <v>17174</v>
      </c>
      <c r="B554" t="s">
        <v>246</v>
      </c>
      <c r="C554" t="s">
        <v>247</v>
      </c>
      <c r="D554" t="s">
        <v>520</v>
      </c>
      <c r="E554" t="s">
        <v>521</v>
      </c>
      <c r="F554" t="s">
        <v>261</v>
      </c>
      <c r="G554" t="s">
        <v>1169</v>
      </c>
      <c r="H554" s="150">
        <v>4000</v>
      </c>
      <c r="I554" s="150">
        <v>4000</v>
      </c>
      <c r="J554" s="150">
        <v>4250.42</v>
      </c>
      <c r="K554">
        <v>0</v>
      </c>
      <c r="L554">
        <v>0</v>
      </c>
      <c r="M554" s="150">
        <v>0</v>
      </c>
      <c r="N554" s="150">
        <v>4250.42</v>
      </c>
      <c r="O554" s="150"/>
      <c r="P554" s="1">
        <v>45140</v>
      </c>
      <c r="Q554" s="1">
        <v>45129</v>
      </c>
      <c r="R554" s="1">
        <v>45595</v>
      </c>
      <c r="S554" s="1">
        <v>45595</v>
      </c>
      <c r="W554" t="s">
        <v>561</v>
      </c>
      <c r="X554" t="s">
        <v>252</v>
      </c>
      <c r="Z554" t="s">
        <v>1142</v>
      </c>
      <c r="AA554">
        <v>2</v>
      </c>
      <c r="AB554" t="s">
        <v>1129</v>
      </c>
      <c r="AC554" t="s">
        <v>561</v>
      </c>
      <c r="AD554" t="s">
        <v>1130</v>
      </c>
      <c r="AE554" t="s">
        <v>1131</v>
      </c>
      <c r="AF554" t="s">
        <v>1132</v>
      </c>
      <c r="AG554" t="s">
        <v>1133</v>
      </c>
      <c r="AH554" t="s">
        <v>1134</v>
      </c>
    </row>
    <row r="555" spans="1:34">
      <c r="A555">
        <v>16031</v>
      </c>
      <c r="B555" t="s">
        <v>246</v>
      </c>
      <c r="C555" t="s">
        <v>247</v>
      </c>
      <c r="D555" t="s">
        <v>508</v>
      </c>
      <c r="E555" t="s">
        <v>509</v>
      </c>
      <c r="F555" t="s">
        <v>261</v>
      </c>
      <c r="G555" t="s">
        <v>1176</v>
      </c>
      <c r="H555" s="150">
        <v>1500</v>
      </c>
      <c r="I555" s="150">
        <v>1500</v>
      </c>
      <c r="J555" s="150">
        <v>1605.64</v>
      </c>
      <c r="K555">
        <v>0</v>
      </c>
      <c r="L555">
        <v>0</v>
      </c>
      <c r="M555" s="150">
        <v>0</v>
      </c>
      <c r="N555" s="150">
        <v>1605.64</v>
      </c>
      <c r="O555" s="150"/>
      <c r="P555" s="1">
        <v>45057</v>
      </c>
      <c r="Q555" s="1">
        <v>45052</v>
      </c>
      <c r="R555" s="1">
        <v>45595</v>
      </c>
      <c r="S555" s="1">
        <v>45595</v>
      </c>
      <c r="W555" t="s">
        <v>561</v>
      </c>
      <c r="X555" t="s">
        <v>252</v>
      </c>
      <c r="Z555" t="s">
        <v>1142</v>
      </c>
      <c r="AA555">
        <v>2</v>
      </c>
      <c r="AB555" t="s">
        <v>1129</v>
      </c>
      <c r="AC555" t="s">
        <v>561</v>
      </c>
      <c r="AD555" t="s">
        <v>1130</v>
      </c>
      <c r="AE555" t="s">
        <v>1131</v>
      </c>
      <c r="AF555" t="s">
        <v>1132</v>
      </c>
      <c r="AG555" t="s">
        <v>1133</v>
      </c>
      <c r="AH555" t="s">
        <v>1134</v>
      </c>
    </row>
    <row r="556" spans="1:34">
      <c r="A556">
        <v>24697</v>
      </c>
      <c r="B556" t="s">
        <v>246</v>
      </c>
      <c r="C556" t="s">
        <v>247</v>
      </c>
      <c r="D556" t="s">
        <v>436</v>
      </c>
      <c r="E556" t="s">
        <v>437</v>
      </c>
      <c r="F556" t="s">
        <v>261</v>
      </c>
      <c r="G556" t="s">
        <v>1155</v>
      </c>
      <c r="H556" s="150">
        <v>1000</v>
      </c>
      <c r="I556" s="150">
        <v>1000</v>
      </c>
      <c r="J556" s="150">
        <v>1038.52</v>
      </c>
      <c r="K556">
        <v>0</v>
      </c>
      <c r="L556">
        <v>0</v>
      </c>
      <c r="M556" s="150">
        <v>0</v>
      </c>
      <c r="N556" s="150">
        <v>1038.52</v>
      </c>
      <c r="O556" s="150"/>
      <c r="P556" s="1">
        <v>45408</v>
      </c>
      <c r="Q556" s="1">
        <v>45404</v>
      </c>
      <c r="R556" s="1">
        <v>45595</v>
      </c>
      <c r="S556" s="1">
        <v>45595</v>
      </c>
      <c r="W556" t="s">
        <v>561</v>
      </c>
      <c r="X556" t="s">
        <v>252</v>
      </c>
      <c r="Z556" t="s">
        <v>1142</v>
      </c>
      <c r="AA556">
        <v>2</v>
      </c>
      <c r="AB556" t="s">
        <v>1167</v>
      </c>
      <c r="AC556" t="s">
        <v>561</v>
      </c>
      <c r="AD556" t="s">
        <v>1130</v>
      </c>
      <c r="AE556" t="s">
        <v>1131</v>
      </c>
      <c r="AF556" t="s">
        <v>1132</v>
      </c>
      <c r="AG556" t="s">
        <v>1133</v>
      </c>
      <c r="AH556" t="s">
        <v>1134</v>
      </c>
    </row>
    <row r="557" spans="1:34">
      <c r="A557">
        <v>24673</v>
      </c>
      <c r="B557" t="s">
        <v>246</v>
      </c>
      <c r="C557" t="s">
        <v>247</v>
      </c>
      <c r="D557" t="s">
        <v>488</v>
      </c>
      <c r="E557" t="s">
        <v>489</v>
      </c>
      <c r="F557" t="s">
        <v>261</v>
      </c>
      <c r="G557" t="s">
        <v>1155</v>
      </c>
      <c r="H557" s="150">
        <v>1000</v>
      </c>
      <c r="I557" s="150">
        <v>1000</v>
      </c>
      <c r="J557" s="150">
        <v>1038.52</v>
      </c>
      <c r="K557">
        <v>0</v>
      </c>
      <c r="L557">
        <v>0</v>
      </c>
      <c r="M557" s="150">
        <v>0</v>
      </c>
      <c r="N557" s="150">
        <v>1038.52</v>
      </c>
      <c r="O557" s="150"/>
      <c r="P557" s="1">
        <v>45412</v>
      </c>
      <c r="Q557" s="1">
        <v>45404</v>
      </c>
      <c r="R557" s="1">
        <v>45595</v>
      </c>
      <c r="S557" s="1">
        <v>45595</v>
      </c>
      <c r="W557" t="s">
        <v>561</v>
      </c>
      <c r="X557" t="s">
        <v>252</v>
      </c>
      <c r="Z557" t="s">
        <v>1142</v>
      </c>
      <c r="AA557">
        <v>2</v>
      </c>
      <c r="AB557" t="s">
        <v>1167</v>
      </c>
      <c r="AC557" t="s">
        <v>561</v>
      </c>
      <c r="AD557" t="s">
        <v>1130</v>
      </c>
      <c r="AE557" t="s">
        <v>1131</v>
      </c>
      <c r="AF557" t="s">
        <v>1132</v>
      </c>
      <c r="AG557" t="s">
        <v>1133</v>
      </c>
      <c r="AH557" t="s">
        <v>1134</v>
      </c>
    </row>
    <row r="558" spans="1:34">
      <c r="A558">
        <v>24681</v>
      </c>
      <c r="B558" t="s">
        <v>246</v>
      </c>
      <c r="C558" t="s">
        <v>247</v>
      </c>
      <c r="D558" t="s">
        <v>436</v>
      </c>
      <c r="E558" t="s">
        <v>437</v>
      </c>
      <c r="F558" t="s">
        <v>261</v>
      </c>
      <c r="G558" t="s">
        <v>1154</v>
      </c>
      <c r="H558" s="150">
        <v>60000</v>
      </c>
      <c r="I558" s="150">
        <v>60000</v>
      </c>
      <c r="J558" s="150">
        <v>62311.19</v>
      </c>
      <c r="K558">
        <v>0</v>
      </c>
      <c r="L558">
        <v>0</v>
      </c>
      <c r="M558" s="150">
        <v>0</v>
      </c>
      <c r="N558" s="150">
        <v>62311.19</v>
      </c>
      <c r="O558" s="150"/>
      <c r="P558" s="1">
        <v>45408</v>
      </c>
      <c r="Q558" s="1">
        <v>45404</v>
      </c>
      <c r="R558" s="1">
        <v>45595</v>
      </c>
      <c r="S558" s="1">
        <v>45595</v>
      </c>
      <c r="W558" t="s">
        <v>561</v>
      </c>
      <c r="X558" t="s">
        <v>252</v>
      </c>
      <c r="Z558" t="s">
        <v>1142</v>
      </c>
      <c r="AA558">
        <v>2</v>
      </c>
      <c r="AB558" t="s">
        <v>1167</v>
      </c>
      <c r="AC558" t="s">
        <v>561</v>
      </c>
      <c r="AD558" t="s">
        <v>1165</v>
      </c>
      <c r="AE558" t="s">
        <v>1131</v>
      </c>
      <c r="AF558" t="s">
        <v>1132</v>
      </c>
      <c r="AG558" t="s">
        <v>1133</v>
      </c>
      <c r="AH558" t="s">
        <v>1134</v>
      </c>
    </row>
    <row r="559" spans="1:34">
      <c r="A559">
        <v>24752</v>
      </c>
      <c r="B559" t="s">
        <v>246</v>
      </c>
      <c r="C559" t="s">
        <v>247</v>
      </c>
      <c r="D559" t="s">
        <v>418</v>
      </c>
      <c r="E559" t="s">
        <v>419</v>
      </c>
      <c r="F559" t="s">
        <v>261</v>
      </c>
      <c r="G559" t="s">
        <v>1155</v>
      </c>
      <c r="H559" s="150">
        <v>6000</v>
      </c>
      <c r="I559" s="150">
        <v>6000</v>
      </c>
      <c r="J559" s="150">
        <v>6231.12</v>
      </c>
      <c r="K559">
        <v>0</v>
      </c>
      <c r="L559">
        <v>0</v>
      </c>
      <c r="M559" s="150">
        <v>0</v>
      </c>
      <c r="N559" s="150">
        <v>6231.12</v>
      </c>
      <c r="O559" s="150"/>
      <c r="P559" s="1">
        <v>45412</v>
      </c>
      <c r="Q559" s="1">
        <v>45407</v>
      </c>
      <c r="R559" s="1">
        <v>45595</v>
      </c>
      <c r="S559" s="1">
        <v>45595</v>
      </c>
      <c r="W559" t="s">
        <v>561</v>
      </c>
      <c r="X559" t="s">
        <v>252</v>
      </c>
      <c r="Z559" t="s">
        <v>1142</v>
      </c>
      <c r="AA559">
        <v>2</v>
      </c>
      <c r="AB559" t="s">
        <v>1167</v>
      </c>
      <c r="AC559" t="s">
        <v>561</v>
      </c>
      <c r="AD559" t="s">
        <v>1130</v>
      </c>
      <c r="AE559" t="s">
        <v>1131</v>
      </c>
      <c r="AF559" t="s">
        <v>1132</v>
      </c>
      <c r="AG559" t="s">
        <v>1133</v>
      </c>
      <c r="AH559" t="s">
        <v>1134</v>
      </c>
    </row>
    <row r="560" spans="1:34">
      <c r="A560">
        <v>24901</v>
      </c>
      <c r="B560" t="s">
        <v>246</v>
      </c>
      <c r="C560" t="s">
        <v>247</v>
      </c>
      <c r="D560" t="s">
        <v>430</v>
      </c>
      <c r="E560" t="s">
        <v>431</v>
      </c>
      <c r="F560" t="s">
        <v>261</v>
      </c>
      <c r="G560" t="s">
        <v>1149</v>
      </c>
      <c r="H560" s="150">
        <v>6000</v>
      </c>
      <c r="I560" s="150">
        <v>6000</v>
      </c>
      <c r="J560" s="150">
        <v>6231.12</v>
      </c>
      <c r="K560">
        <v>0</v>
      </c>
      <c r="L560">
        <v>0</v>
      </c>
      <c r="M560" s="150">
        <v>0</v>
      </c>
      <c r="N560" s="150">
        <v>6231.12</v>
      </c>
      <c r="O560" s="150"/>
      <c r="P560" s="1">
        <v>45421</v>
      </c>
      <c r="Q560" s="1">
        <v>45410</v>
      </c>
      <c r="R560" s="1">
        <v>45595</v>
      </c>
      <c r="S560" s="1">
        <v>45595</v>
      </c>
      <c r="W560" t="s">
        <v>561</v>
      </c>
      <c r="X560" t="s">
        <v>252</v>
      </c>
      <c r="Z560" t="s">
        <v>1142</v>
      </c>
      <c r="AA560">
        <v>2</v>
      </c>
      <c r="AB560" t="s">
        <v>1167</v>
      </c>
      <c r="AC560" t="s">
        <v>561</v>
      </c>
      <c r="AD560" t="s">
        <v>1130</v>
      </c>
      <c r="AE560" t="s">
        <v>1131</v>
      </c>
      <c r="AF560" t="s">
        <v>1132</v>
      </c>
      <c r="AG560" t="s">
        <v>1133</v>
      </c>
      <c r="AH560" t="s">
        <v>1134</v>
      </c>
    </row>
    <row r="561" spans="1:34">
      <c r="A561">
        <v>25146</v>
      </c>
      <c r="B561" t="s">
        <v>246</v>
      </c>
      <c r="C561" t="s">
        <v>247</v>
      </c>
      <c r="D561" t="s">
        <v>397</v>
      </c>
      <c r="E561" t="s">
        <v>398</v>
      </c>
      <c r="F561" t="s">
        <v>261</v>
      </c>
      <c r="G561" t="s">
        <v>1145</v>
      </c>
      <c r="H561" s="150">
        <v>5000</v>
      </c>
      <c r="I561" s="150">
        <v>5000</v>
      </c>
      <c r="J561" s="150">
        <v>5178.13</v>
      </c>
      <c r="K561">
        <v>0</v>
      </c>
      <c r="L561">
        <v>0</v>
      </c>
      <c r="M561" s="150">
        <v>0</v>
      </c>
      <c r="N561" s="150">
        <v>5178.13</v>
      </c>
      <c r="O561" s="150"/>
      <c r="P561" s="1">
        <v>45453</v>
      </c>
      <c r="Q561" s="1">
        <v>45442</v>
      </c>
      <c r="R561" s="1">
        <v>45595</v>
      </c>
      <c r="S561" s="1">
        <v>45595</v>
      </c>
      <c r="W561" t="s">
        <v>561</v>
      </c>
      <c r="X561" t="s">
        <v>252</v>
      </c>
      <c r="Z561" t="s">
        <v>1142</v>
      </c>
      <c r="AA561">
        <v>2</v>
      </c>
      <c r="AB561" t="s">
        <v>1167</v>
      </c>
      <c r="AC561" t="s">
        <v>561</v>
      </c>
      <c r="AD561" t="s">
        <v>1130</v>
      </c>
      <c r="AE561" t="s">
        <v>1131</v>
      </c>
      <c r="AF561" t="s">
        <v>1132</v>
      </c>
      <c r="AG561" t="s">
        <v>1133</v>
      </c>
      <c r="AH561" t="s">
        <v>1134</v>
      </c>
    </row>
    <row r="562" spans="1:34">
      <c r="A562">
        <v>25092</v>
      </c>
      <c r="B562" t="s">
        <v>246</v>
      </c>
      <c r="C562" t="s">
        <v>247</v>
      </c>
      <c r="D562" t="s">
        <v>494</v>
      </c>
      <c r="E562" t="s">
        <v>495</v>
      </c>
      <c r="F562" t="s">
        <v>261</v>
      </c>
      <c r="G562" t="s">
        <v>1152</v>
      </c>
      <c r="H562" s="150">
        <v>1000</v>
      </c>
      <c r="I562" s="150">
        <v>1000</v>
      </c>
      <c r="J562" s="150">
        <v>1035.6300000000001</v>
      </c>
      <c r="K562">
        <v>0</v>
      </c>
      <c r="L562">
        <v>0</v>
      </c>
      <c r="M562" s="150">
        <v>0</v>
      </c>
      <c r="N562" s="150">
        <v>1035.6300000000001</v>
      </c>
      <c r="O562" s="150"/>
      <c r="P562" s="1">
        <v>45443</v>
      </c>
      <c r="Q562" s="1">
        <v>45436</v>
      </c>
      <c r="R562" s="1">
        <v>45595</v>
      </c>
      <c r="S562" s="1">
        <v>45595</v>
      </c>
      <c r="W562" t="s">
        <v>561</v>
      </c>
      <c r="X562" t="s">
        <v>252</v>
      </c>
      <c r="Z562" t="s">
        <v>1142</v>
      </c>
      <c r="AA562">
        <v>2</v>
      </c>
      <c r="AB562" t="s">
        <v>1167</v>
      </c>
      <c r="AC562" t="s">
        <v>561</v>
      </c>
      <c r="AD562" t="s">
        <v>1130</v>
      </c>
      <c r="AE562" t="s">
        <v>1131</v>
      </c>
      <c r="AF562" t="s">
        <v>1132</v>
      </c>
      <c r="AG562" t="s">
        <v>1133</v>
      </c>
      <c r="AH562" t="s">
        <v>1134</v>
      </c>
    </row>
    <row r="563" spans="1:34">
      <c r="A563">
        <v>23272</v>
      </c>
      <c r="B563" t="s">
        <v>246</v>
      </c>
      <c r="C563" t="s">
        <v>269</v>
      </c>
      <c r="D563" t="s">
        <v>339</v>
      </c>
      <c r="E563" t="s">
        <v>340</v>
      </c>
      <c r="F563" t="s">
        <v>261</v>
      </c>
      <c r="G563" t="s">
        <v>1152</v>
      </c>
      <c r="H563" s="150">
        <v>2300</v>
      </c>
      <c r="I563" s="150">
        <v>2300</v>
      </c>
      <c r="J563" s="150">
        <v>2398.19</v>
      </c>
      <c r="K563">
        <v>0</v>
      </c>
      <c r="L563">
        <v>0</v>
      </c>
      <c r="M563" s="150">
        <v>0</v>
      </c>
      <c r="N563" s="150">
        <v>2398.19</v>
      </c>
      <c r="O563" s="150"/>
      <c r="P563" s="1">
        <v>45345</v>
      </c>
      <c r="Q563" s="1">
        <v>45331</v>
      </c>
      <c r="R563" s="1">
        <v>45595</v>
      </c>
      <c r="S563" s="1">
        <v>45595</v>
      </c>
      <c r="W563" t="s">
        <v>561</v>
      </c>
      <c r="X563" t="s">
        <v>252</v>
      </c>
      <c r="Z563" t="s">
        <v>1142</v>
      </c>
      <c r="AA563">
        <v>2</v>
      </c>
      <c r="AB563" t="s">
        <v>1129</v>
      </c>
      <c r="AC563" t="s">
        <v>561</v>
      </c>
      <c r="AD563" t="s">
        <v>1130</v>
      </c>
      <c r="AE563" t="s">
        <v>1131</v>
      </c>
      <c r="AF563" t="s">
        <v>1132</v>
      </c>
      <c r="AG563" t="s">
        <v>1133</v>
      </c>
      <c r="AH563" t="s">
        <v>1134</v>
      </c>
    </row>
    <row r="564" spans="1:34">
      <c r="A564">
        <v>23822</v>
      </c>
      <c r="B564" t="s">
        <v>246</v>
      </c>
      <c r="C564" t="s">
        <v>247</v>
      </c>
      <c r="D564" t="s">
        <v>476</v>
      </c>
      <c r="E564" t="s">
        <v>477</v>
      </c>
      <c r="F564" t="s">
        <v>261</v>
      </c>
      <c r="G564" t="s">
        <v>1140</v>
      </c>
      <c r="H564" s="150">
        <v>5000</v>
      </c>
      <c r="I564" s="150">
        <v>5000</v>
      </c>
      <c r="J564" s="150">
        <v>5199.43</v>
      </c>
      <c r="K564">
        <v>0</v>
      </c>
      <c r="L564">
        <v>0</v>
      </c>
      <c r="M564" s="150">
        <v>0</v>
      </c>
      <c r="N564" s="150">
        <v>5199.43</v>
      </c>
      <c r="O564" s="150"/>
      <c r="P564" s="1">
        <v>45377</v>
      </c>
      <c r="Q564" s="1">
        <v>45371</v>
      </c>
      <c r="R564" s="1">
        <v>45595</v>
      </c>
      <c r="S564" s="1">
        <v>45595</v>
      </c>
      <c r="W564" t="s">
        <v>561</v>
      </c>
      <c r="X564" t="s">
        <v>252</v>
      </c>
      <c r="Z564" t="s">
        <v>1142</v>
      </c>
      <c r="AA564">
        <v>2</v>
      </c>
      <c r="AB564" t="s">
        <v>1129</v>
      </c>
      <c r="AC564" t="s">
        <v>561</v>
      </c>
      <c r="AD564" t="s">
        <v>1130</v>
      </c>
      <c r="AE564" t="s">
        <v>1131</v>
      </c>
      <c r="AF564" t="s">
        <v>1132</v>
      </c>
      <c r="AG564" t="s">
        <v>1133</v>
      </c>
      <c r="AH564" t="s">
        <v>1134</v>
      </c>
    </row>
    <row r="565" spans="1:34">
      <c r="A565">
        <v>24385</v>
      </c>
      <c r="B565" t="s">
        <v>246</v>
      </c>
      <c r="C565" t="s">
        <v>269</v>
      </c>
      <c r="D565" t="s">
        <v>330</v>
      </c>
      <c r="E565" t="s">
        <v>331</v>
      </c>
      <c r="F565" t="s">
        <v>261</v>
      </c>
      <c r="G565" t="s">
        <v>1149</v>
      </c>
      <c r="H565" s="150">
        <v>600</v>
      </c>
      <c r="I565" s="150">
        <v>600</v>
      </c>
      <c r="J565" s="150">
        <v>623.11</v>
      </c>
      <c r="K565">
        <v>0</v>
      </c>
      <c r="L565">
        <v>0</v>
      </c>
      <c r="M565" s="150">
        <v>0</v>
      </c>
      <c r="N565" s="150">
        <v>623.11</v>
      </c>
      <c r="O565" s="150"/>
      <c r="P565" s="1">
        <v>45399</v>
      </c>
      <c r="Q565" s="1">
        <v>45391</v>
      </c>
      <c r="R565" s="1">
        <v>45595</v>
      </c>
      <c r="S565" s="1">
        <v>45595</v>
      </c>
      <c r="W565" t="s">
        <v>561</v>
      </c>
      <c r="X565" t="s">
        <v>252</v>
      </c>
      <c r="Z565" t="s">
        <v>1142</v>
      </c>
      <c r="AA565">
        <v>2</v>
      </c>
      <c r="AB565" t="s">
        <v>1167</v>
      </c>
      <c r="AC565" t="s">
        <v>561</v>
      </c>
      <c r="AD565" t="s">
        <v>1130</v>
      </c>
      <c r="AE565" t="s">
        <v>1131</v>
      </c>
      <c r="AF565" t="s">
        <v>1132</v>
      </c>
      <c r="AG565" t="s">
        <v>1133</v>
      </c>
      <c r="AH565" t="s">
        <v>1134</v>
      </c>
    </row>
    <row r="566" spans="1:34">
      <c r="A566">
        <v>25528</v>
      </c>
      <c r="B566" t="s">
        <v>246</v>
      </c>
      <c r="C566" t="s">
        <v>247</v>
      </c>
      <c r="D566" t="s">
        <v>382</v>
      </c>
      <c r="E566" t="s">
        <v>383</v>
      </c>
      <c r="F566" t="s">
        <v>261</v>
      </c>
      <c r="G566" t="s">
        <v>1157</v>
      </c>
      <c r="H566" s="150">
        <v>5200</v>
      </c>
      <c r="I566" s="150">
        <v>5200</v>
      </c>
      <c r="J566" s="150">
        <v>5480.85</v>
      </c>
      <c r="K566">
        <v>0</v>
      </c>
      <c r="L566">
        <v>0</v>
      </c>
      <c r="M566" s="150">
        <v>0</v>
      </c>
      <c r="N566" s="150">
        <v>5480.85</v>
      </c>
      <c r="O566" s="150"/>
      <c r="P566" s="1">
        <v>45484</v>
      </c>
      <c r="Q566" s="1">
        <v>45186</v>
      </c>
      <c r="R566" s="1">
        <v>45595</v>
      </c>
      <c r="S566" s="1">
        <v>45595</v>
      </c>
      <c r="W566" t="s">
        <v>561</v>
      </c>
      <c r="X566" t="s">
        <v>252</v>
      </c>
      <c r="Z566" t="s">
        <v>1142</v>
      </c>
      <c r="AA566">
        <v>2</v>
      </c>
      <c r="AB566" t="s">
        <v>1129</v>
      </c>
      <c r="AC566" t="s">
        <v>561</v>
      </c>
      <c r="AD566" t="s">
        <v>1130</v>
      </c>
      <c r="AE566" t="s">
        <v>1131</v>
      </c>
      <c r="AF566" t="s">
        <v>1132</v>
      </c>
      <c r="AG566" t="s">
        <v>1133</v>
      </c>
      <c r="AH566" t="s">
        <v>1134</v>
      </c>
    </row>
    <row r="567" spans="1:34">
      <c r="A567">
        <v>25984</v>
      </c>
      <c r="B567" t="s">
        <v>246</v>
      </c>
      <c r="C567" t="s">
        <v>247</v>
      </c>
      <c r="D567" t="s">
        <v>257</v>
      </c>
      <c r="E567" t="s">
        <v>259</v>
      </c>
      <c r="F567" t="s">
        <v>261</v>
      </c>
      <c r="G567" t="s">
        <v>1144</v>
      </c>
      <c r="H567" s="150">
        <v>25000</v>
      </c>
      <c r="I567" s="150">
        <v>25000</v>
      </c>
      <c r="J567" s="150">
        <v>25356.36</v>
      </c>
      <c r="K567">
        <v>0</v>
      </c>
      <c r="L567">
        <v>0</v>
      </c>
      <c r="M567" s="150">
        <v>0</v>
      </c>
      <c r="N567" s="150">
        <v>25356.36</v>
      </c>
      <c r="O567" s="150"/>
      <c r="P567" s="1">
        <v>45537</v>
      </c>
      <c r="Q567" s="1">
        <v>45522</v>
      </c>
      <c r="R567" s="1">
        <v>45595</v>
      </c>
      <c r="S567" s="1">
        <v>45595</v>
      </c>
      <c r="W567" t="s">
        <v>561</v>
      </c>
      <c r="X567" t="s">
        <v>252</v>
      </c>
      <c r="Z567" t="s">
        <v>1142</v>
      </c>
      <c r="AA567">
        <v>2</v>
      </c>
      <c r="AB567" t="s">
        <v>1167</v>
      </c>
      <c r="AC567" t="s">
        <v>561</v>
      </c>
      <c r="AD567" t="s">
        <v>1130</v>
      </c>
      <c r="AE567" t="s">
        <v>1131</v>
      </c>
      <c r="AF567" t="s">
        <v>1132</v>
      </c>
      <c r="AG567" t="s">
        <v>1133</v>
      </c>
      <c r="AH567" t="s">
        <v>1134</v>
      </c>
    </row>
    <row r="568" spans="1:34">
      <c r="A568">
        <v>26161</v>
      </c>
      <c r="B568" t="s">
        <v>246</v>
      </c>
      <c r="C568" t="s">
        <v>247</v>
      </c>
      <c r="D568" t="s">
        <v>359</v>
      </c>
      <c r="E568" t="s">
        <v>360</v>
      </c>
      <c r="F568" t="s">
        <v>261</v>
      </c>
      <c r="G568" t="s">
        <v>1143</v>
      </c>
      <c r="H568" s="150">
        <v>30000</v>
      </c>
      <c r="I568" s="150">
        <v>30000</v>
      </c>
      <c r="J568" s="150">
        <v>30427.63</v>
      </c>
      <c r="K568">
        <v>0</v>
      </c>
      <c r="L568">
        <v>0</v>
      </c>
      <c r="M568" s="150">
        <v>0</v>
      </c>
      <c r="N568" s="150">
        <v>30427.63</v>
      </c>
      <c r="O568" s="150"/>
      <c r="P568" s="1">
        <v>45537</v>
      </c>
      <c r="Q568" s="1">
        <v>45531</v>
      </c>
      <c r="R568" s="1">
        <v>45595</v>
      </c>
      <c r="S568" s="1">
        <v>45595</v>
      </c>
      <c r="W568" t="s">
        <v>561</v>
      </c>
      <c r="X568" t="s">
        <v>252</v>
      </c>
      <c r="Z568" t="s">
        <v>1142</v>
      </c>
      <c r="AA568">
        <v>2</v>
      </c>
      <c r="AB568" t="s">
        <v>1167</v>
      </c>
      <c r="AC568" t="s">
        <v>561</v>
      </c>
      <c r="AD568" t="s">
        <v>1130</v>
      </c>
      <c r="AE568" t="s">
        <v>1131</v>
      </c>
      <c r="AF568" t="s">
        <v>1132</v>
      </c>
      <c r="AG568" t="s">
        <v>1133</v>
      </c>
      <c r="AH568" t="s">
        <v>1134</v>
      </c>
    </row>
    <row r="569" spans="1:34">
      <c r="A569">
        <v>25783</v>
      </c>
      <c r="B569" t="s">
        <v>246</v>
      </c>
      <c r="C569" t="s">
        <v>247</v>
      </c>
      <c r="D569" t="s">
        <v>355</v>
      </c>
      <c r="E569" t="s">
        <v>356</v>
      </c>
      <c r="F569" t="s">
        <v>261</v>
      </c>
      <c r="G569" t="s">
        <v>1148</v>
      </c>
      <c r="H569" s="150">
        <v>10000</v>
      </c>
      <c r="I569" s="150">
        <v>10000</v>
      </c>
      <c r="J569" s="150">
        <v>10215.040000000001</v>
      </c>
      <c r="K569">
        <v>0</v>
      </c>
      <c r="L569">
        <v>0</v>
      </c>
      <c r="M569" s="150">
        <v>0</v>
      </c>
      <c r="N569" s="150">
        <v>10215.040000000001</v>
      </c>
      <c r="O569" s="150"/>
      <c r="P569" s="1">
        <v>45510</v>
      </c>
      <c r="Q569" s="1">
        <v>45504</v>
      </c>
      <c r="R569" s="1">
        <v>45595</v>
      </c>
      <c r="S569" s="1">
        <v>45595</v>
      </c>
      <c r="W569" t="s">
        <v>561</v>
      </c>
      <c r="X569" t="s">
        <v>252</v>
      </c>
      <c r="Z569" t="s">
        <v>1142</v>
      </c>
      <c r="AA569">
        <v>2</v>
      </c>
      <c r="AB569" t="s">
        <v>1167</v>
      </c>
      <c r="AC569" t="s">
        <v>561</v>
      </c>
      <c r="AD569" t="s">
        <v>1130</v>
      </c>
      <c r="AE569" t="s">
        <v>1131</v>
      </c>
      <c r="AF569" t="s">
        <v>1132</v>
      </c>
      <c r="AG569" t="s">
        <v>1133</v>
      </c>
      <c r="AH569" t="s">
        <v>1134</v>
      </c>
    </row>
    <row r="570" spans="1:34">
      <c r="A570">
        <v>27754</v>
      </c>
      <c r="B570" t="s">
        <v>246</v>
      </c>
      <c r="C570" t="s">
        <v>247</v>
      </c>
      <c r="D570" t="s">
        <v>454</v>
      </c>
      <c r="E570" t="s">
        <v>455</v>
      </c>
      <c r="F570" t="s">
        <v>261</v>
      </c>
      <c r="G570" t="s">
        <v>1145</v>
      </c>
      <c r="H570" s="150">
        <v>5000</v>
      </c>
      <c r="I570" s="150">
        <v>5000</v>
      </c>
      <c r="J570" s="150">
        <v>5071.2700000000004</v>
      </c>
      <c r="K570">
        <v>0</v>
      </c>
      <c r="L570">
        <v>0</v>
      </c>
      <c r="M570" s="150">
        <v>0</v>
      </c>
      <c r="N570" s="150">
        <v>5071.2700000000004</v>
      </c>
      <c r="O570" s="150"/>
      <c r="P570" s="1">
        <v>45541</v>
      </c>
      <c r="Q570" s="1">
        <v>45535</v>
      </c>
      <c r="R570" s="1">
        <v>45595</v>
      </c>
      <c r="S570" s="1">
        <v>45595</v>
      </c>
      <c r="W570" t="s">
        <v>561</v>
      </c>
      <c r="X570" t="s">
        <v>252</v>
      </c>
      <c r="Z570" t="s">
        <v>1142</v>
      </c>
      <c r="AA570">
        <v>2</v>
      </c>
      <c r="AB570" t="s">
        <v>1167</v>
      </c>
      <c r="AC570" t="s">
        <v>561</v>
      </c>
      <c r="AD570" t="s">
        <v>1130</v>
      </c>
      <c r="AE570" t="s">
        <v>1131</v>
      </c>
      <c r="AF570" t="s">
        <v>1132</v>
      </c>
      <c r="AG570" t="s">
        <v>1133</v>
      </c>
      <c r="AH570" t="s">
        <v>1134</v>
      </c>
    </row>
    <row r="571" spans="1:34">
      <c r="A571">
        <v>27533</v>
      </c>
      <c r="B571" t="s">
        <v>246</v>
      </c>
      <c r="C571" t="s">
        <v>247</v>
      </c>
      <c r="D571" t="s">
        <v>407</v>
      </c>
      <c r="E571" t="s">
        <v>408</v>
      </c>
      <c r="F571" t="s">
        <v>261</v>
      </c>
      <c r="G571" t="s">
        <v>1144</v>
      </c>
      <c r="H571" s="150">
        <v>9433.5400000000009</v>
      </c>
      <c r="I571" s="150">
        <v>9433.5400000000009</v>
      </c>
      <c r="J571" s="150">
        <v>9568.01</v>
      </c>
      <c r="K571">
        <v>0</v>
      </c>
      <c r="L571">
        <v>0</v>
      </c>
      <c r="M571" s="150">
        <v>0</v>
      </c>
      <c r="N571" s="150">
        <v>9568.01</v>
      </c>
      <c r="O571" s="150"/>
      <c r="P571" s="1">
        <v>45541</v>
      </c>
      <c r="Q571" s="1">
        <v>45533</v>
      </c>
      <c r="R571" s="1">
        <v>45595</v>
      </c>
      <c r="S571" s="1">
        <v>45595</v>
      </c>
      <c r="W571" t="s">
        <v>561</v>
      </c>
      <c r="X571" t="s">
        <v>252</v>
      </c>
      <c r="Z571" t="s">
        <v>1142</v>
      </c>
      <c r="AA571">
        <v>2</v>
      </c>
      <c r="AB571" t="s">
        <v>1167</v>
      </c>
      <c r="AC571" t="s">
        <v>561</v>
      </c>
      <c r="AD571" t="s">
        <v>1130</v>
      </c>
      <c r="AE571" t="s">
        <v>1131</v>
      </c>
      <c r="AF571" t="s">
        <v>1132</v>
      </c>
      <c r="AG571" t="s">
        <v>1133</v>
      </c>
      <c r="AH571" t="s">
        <v>1134</v>
      </c>
    </row>
    <row r="572" spans="1:34">
      <c r="A572">
        <v>24199</v>
      </c>
      <c r="B572" t="s">
        <v>246</v>
      </c>
      <c r="C572" t="s">
        <v>247</v>
      </c>
      <c r="D572" t="s">
        <v>385</v>
      </c>
      <c r="E572" t="s">
        <v>386</v>
      </c>
      <c r="F572" t="s">
        <v>261</v>
      </c>
      <c r="G572" t="s">
        <v>1151</v>
      </c>
      <c r="H572" s="150">
        <v>5000</v>
      </c>
      <c r="I572" s="150">
        <v>5000</v>
      </c>
      <c r="J572" s="150">
        <v>5199.43</v>
      </c>
      <c r="K572">
        <v>0</v>
      </c>
      <c r="L572">
        <v>0</v>
      </c>
      <c r="M572" s="150">
        <v>0</v>
      </c>
      <c r="N572" s="150">
        <v>5199.43</v>
      </c>
      <c r="O572" s="150"/>
      <c r="P572" s="1">
        <v>45383</v>
      </c>
      <c r="Q572" s="1">
        <v>45381</v>
      </c>
      <c r="R572" s="1">
        <v>45596</v>
      </c>
      <c r="S572" s="1">
        <v>45596</v>
      </c>
      <c r="W572" t="s">
        <v>561</v>
      </c>
      <c r="X572" t="s">
        <v>252</v>
      </c>
      <c r="Z572" t="s">
        <v>1142</v>
      </c>
      <c r="AA572">
        <v>2</v>
      </c>
      <c r="AB572" t="s">
        <v>1129</v>
      </c>
      <c r="AC572" t="s">
        <v>561</v>
      </c>
      <c r="AD572" t="s">
        <v>1130</v>
      </c>
      <c r="AE572" t="s">
        <v>1131</v>
      </c>
      <c r="AF572" t="s">
        <v>1132</v>
      </c>
      <c r="AG572" t="s">
        <v>1133</v>
      </c>
      <c r="AH572" t="s">
        <v>1134</v>
      </c>
    </row>
    <row r="573" spans="1:34">
      <c r="A573">
        <v>24075</v>
      </c>
      <c r="B573" t="s">
        <v>246</v>
      </c>
      <c r="C573" t="s">
        <v>247</v>
      </c>
      <c r="D573" t="s">
        <v>464</v>
      </c>
      <c r="E573" t="s">
        <v>465</v>
      </c>
      <c r="F573" t="s">
        <v>261</v>
      </c>
      <c r="G573" t="s">
        <v>1151</v>
      </c>
      <c r="H573" s="150">
        <v>5000</v>
      </c>
      <c r="I573" s="150">
        <v>5000</v>
      </c>
      <c r="J573" s="150">
        <v>5199.43</v>
      </c>
      <c r="K573">
        <v>0</v>
      </c>
      <c r="L573">
        <v>0</v>
      </c>
      <c r="M573" s="150">
        <v>0</v>
      </c>
      <c r="N573" s="150">
        <v>5199.43</v>
      </c>
      <c r="O573" s="150"/>
      <c r="P573" s="1">
        <v>45385</v>
      </c>
      <c r="Q573" s="1">
        <v>45373</v>
      </c>
      <c r="R573" s="1">
        <v>45596</v>
      </c>
      <c r="S573" s="1">
        <v>45596</v>
      </c>
      <c r="W573" t="s">
        <v>561</v>
      </c>
      <c r="X573" t="s">
        <v>252</v>
      </c>
      <c r="Z573" t="s">
        <v>1142</v>
      </c>
      <c r="AA573">
        <v>2</v>
      </c>
      <c r="AB573" t="s">
        <v>1129</v>
      </c>
      <c r="AC573" t="s">
        <v>561</v>
      </c>
      <c r="AD573" t="s">
        <v>1130</v>
      </c>
      <c r="AE573" t="s">
        <v>1131</v>
      </c>
      <c r="AF573" t="s">
        <v>1132</v>
      </c>
      <c r="AG573" t="s">
        <v>1133</v>
      </c>
      <c r="AH573" t="s">
        <v>1134</v>
      </c>
    </row>
    <row r="574" spans="1:34">
      <c r="A574">
        <v>25383</v>
      </c>
      <c r="B574" t="s">
        <v>246</v>
      </c>
      <c r="C574" t="s">
        <v>247</v>
      </c>
      <c r="D574" t="s">
        <v>505</v>
      </c>
      <c r="E574" t="s">
        <v>506</v>
      </c>
      <c r="F574" t="s">
        <v>261</v>
      </c>
      <c r="G574" t="s">
        <v>1149</v>
      </c>
      <c r="H574" s="150">
        <v>5000</v>
      </c>
      <c r="I574" s="150">
        <v>5000</v>
      </c>
      <c r="J574" s="150">
        <v>5151.5600000000004</v>
      </c>
      <c r="K574">
        <v>0</v>
      </c>
      <c r="L574">
        <v>0</v>
      </c>
      <c r="M574" s="150">
        <v>0</v>
      </c>
      <c r="N574" s="150">
        <v>5151.5600000000004</v>
      </c>
      <c r="O574" s="150"/>
      <c r="P574" s="1">
        <v>45470</v>
      </c>
      <c r="Q574" s="1">
        <v>45461</v>
      </c>
      <c r="R574" s="1">
        <v>45596</v>
      </c>
      <c r="S574" s="1">
        <v>45596</v>
      </c>
      <c r="W574" t="s">
        <v>561</v>
      </c>
      <c r="X574" t="s">
        <v>252</v>
      </c>
      <c r="Z574" t="s">
        <v>1142</v>
      </c>
      <c r="AA574">
        <v>2</v>
      </c>
      <c r="AB574" t="s">
        <v>1167</v>
      </c>
      <c r="AC574" t="s">
        <v>561</v>
      </c>
      <c r="AD574" t="s">
        <v>1130</v>
      </c>
      <c r="AE574" t="s">
        <v>1131</v>
      </c>
      <c r="AF574" t="s">
        <v>1132</v>
      </c>
      <c r="AG574" t="s">
        <v>1133</v>
      </c>
      <c r="AH574" t="s">
        <v>1134</v>
      </c>
    </row>
    <row r="575" spans="1:34">
      <c r="A575">
        <v>24471</v>
      </c>
      <c r="B575" t="s">
        <v>246</v>
      </c>
      <c r="C575" t="s">
        <v>247</v>
      </c>
      <c r="D575" t="s">
        <v>449</v>
      </c>
      <c r="E575" t="s">
        <v>450</v>
      </c>
      <c r="F575" t="s">
        <v>261</v>
      </c>
      <c r="G575" t="s">
        <v>1155</v>
      </c>
      <c r="H575" s="150">
        <v>4500</v>
      </c>
      <c r="I575" s="150">
        <v>4500</v>
      </c>
      <c r="J575" s="150">
        <v>4673.34</v>
      </c>
      <c r="K575">
        <v>0</v>
      </c>
      <c r="L575">
        <v>0</v>
      </c>
      <c r="M575" s="150">
        <v>0</v>
      </c>
      <c r="N575" s="150">
        <v>4673.34</v>
      </c>
      <c r="O575" s="150"/>
      <c r="P575" s="1">
        <v>45400</v>
      </c>
      <c r="Q575" s="1">
        <v>45397</v>
      </c>
      <c r="R575" s="1">
        <v>45596</v>
      </c>
      <c r="S575" s="1">
        <v>45596</v>
      </c>
      <c r="W575" t="s">
        <v>561</v>
      </c>
      <c r="X575" t="s">
        <v>252</v>
      </c>
      <c r="Z575" t="s">
        <v>1142</v>
      </c>
      <c r="AA575">
        <v>2</v>
      </c>
      <c r="AB575" t="s">
        <v>1167</v>
      </c>
      <c r="AC575" t="s">
        <v>561</v>
      </c>
      <c r="AD575" t="s">
        <v>1130</v>
      </c>
      <c r="AE575" t="s">
        <v>1131</v>
      </c>
      <c r="AF575" t="s">
        <v>1132</v>
      </c>
      <c r="AG575" t="s">
        <v>1133</v>
      </c>
      <c r="AH575" t="s">
        <v>1134</v>
      </c>
    </row>
    <row r="576" spans="1:34">
      <c r="A576">
        <v>24473</v>
      </c>
      <c r="B576" t="s">
        <v>246</v>
      </c>
      <c r="C576" t="s">
        <v>247</v>
      </c>
      <c r="D576" t="s">
        <v>449</v>
      </c>
      <c r="E576" t="s">
        <v>450</v>
      </c>
      <c r="F576" t="s">
        <v>261</v>
      </c>
      <c r="G576" t="s">
        <v>1178</v>
      </c>
      <c r="H576" s="150">
        <v>17000</v>
      </c>
      <c r="I576" s="150">
        <v>17000</v>
      </c>
      <c r="J576" s="150">
        <v>17654.84</v>
      </c>
      <c r="K576">
        <v>0</v>
      </c>
      <c r="L576">
        <v>0</v>
      </c>
      <c r="M576" s="150">
        <v>0</v>
      </c>
      <c r="N576" s="150">
        <v>17654.84</v>
      </c>
      <c r="O576" s="150"/>
      <c r="P576" s="1">
        <v>45400</v>
      </c>
      <c r="Q576" s="1">
        <v>45397</v>
      </c>
      <c r="R576" s="1">
        <v>45596</v>
      </c>
      <c r="S576" s="1">
        <v>45596</v>
      </c>
      <c r="W576" t="s">
        <v>561</v>
      </c>
      <c r="X576" t="s">
        <v>252</v>
      </c>
      <c r="Z576" t="s">
        <v>1142</v>
      </c>
      <c r="AA576">
        <v>2</v>
      </c>
      <c r="AB576" t="s">
        <v>1167</v>
      </c>
      <c r="AC576" t="s">
        <v>561</v>
      </c>
      <c r="AD576" t="s">
        <v>1174</v>
      </c>
      <c r="AE576" t="s">
        <v>1131</v>
      </c>
      <c r="AF576" t="s">
        <v>1132</v>
      </c>
      <c r="AG576" t="s">
        <v>1133</v>
      </c>
      <c r="AH576" t="s">
        <v>1134</v>
      </c>
    </row>
    <row r="577" spans="1:34">
      <c r="A577">
        <v>24107</v>
      </c>
      <c r="B577" t="s">
        <v>246</v>
      </c>
      <c r="C577" t="s">
        <v>247</v>
      </c>
      <c r="D577" t="s">
        <v>421</v>
      </c>
      <c r="E577" t="s">
        <v>422</v>
      </c>
      <c r="F577" t="s">
        <v>261</v>
      </c>
      <c r="G577" t="s">
        <v>1151</v>
      </c>
      <c r="H577" s="150">
        <v>6200</v>
      </c>
      <c r="I577" s="150">
        <v>6200</v>
      </c>
      <c r="J577" s="150">
        <v>6447.29</v>
      </c>
      <c r="K577">
        <v>0</v>
      </c>
      <c r="L577">
        <v>0</v>
      </c>
      <c r="M577" s="150">
        <v>0</v>
      </c>
      <c r="N577" s="150">
        <v>6447.29</v>
      </c>
      <c r="O577" s="150"/>
      <c r="P577" s="1">
        <v>45394</v>
      </c>
      <c r="Q577" s="1">
        <v>45366</v>
      </c>
      <c r="R577" s="1">
        <v>45606</v>
      </c>
      <c r="S577" s="1">
        <v>45606</v>
      </c>
      <c r="W577" t="s">
        <v>561</v>
      </c>
      <c r="X577" t="s">
        <v>252</v>
      </c>
      <c r="Z577" t="s">
        <v>1142</v>
      </c>
      <c r="AA577">
        <v>2</v>
      </c>
      <c r="AB577" t="s">
        <v>1129</v>
      </c>
      <c r="AC577" t="s">
        <v>561</v>
      </c>
      <c r="AD577" t="s">
        <v>1130</v>
      </c>
      <c r="AE577" t="s">
        <v>1131</v>
      </c>
      <c r="AF577" t="s">
        <v>1132</v>
      </c>
      <c r="AG577" t="s">
        <v>1133</v>
      </c>
      <c r="AH577" t="s">
        <v>1134</v>
      </c>
    </row>
    <row r="578" spans="1:34">
      <c r="A578">
        <v>22550</v>
      </c>
      <c r="B578" t="s">
        <v>246</v>
      </c>
      <c r="C578" t="s">
        <v>269</v>
      </c>
      <c r="D578" t="s">
        <v>312</v>
      </c>
      <c r="E578" t="s">
        <v>313</v>
      </c>
      <c r="F578" t="s">
        <v>261</v>
      </c>
      <c r="G578" t="s">
        <v>1164</v>
      </c>
      <c r="H578" s="150">
        <v>3500</v>
      </c>
      <c r="I578" s="150">
        <v>3500</v>
      </c>
      <c r="J578" s="150">
        <v>3660.61</v>
      </c>
      <c r="K578">
        <v>0</v>
      </c>
      <c r="L578">
        <v>0</v>
      </c>
      <c r="M578" s="150">
        <v>0</v>
      </c>
      <c r="N578" s="150">
        <v>3660.61</v>
      </c>
      <c r="O578" s="150"/>
      <c r="P578" s="1">
        <v>45314</v>
      </c>
      <c r="Q578" s="1">
        <v>45301</v>
      </c>
      <c r="R578" s="1">
        <v>45606</v>
      </c>
      <c r="S578" s="1">
        <v>45606</v>
      </c>
      <c r="W578" t="s">
        <v>561</v>
      </c>
      <c r="X578" t="s">
        <v>252</v>
      </c>
      <c r="Z578" t="s">
        <v>1142</v>
      </c>
      <c r="AA578">
        <v>2</v>
      </c>
      <c r="AB578" t="s">
        <v>1129</v>
      </c>
      <c r="AC578" t="s">
        <v>561</v>
      </c>
      <c r="AD578" t="s">
        <v>1130</v>
      </c>
      <c r="AE578" t="s">
        <v>1131</v>
      </c>
      <c r="AF578" t="s">
        <v>1132</v>
      </c>
      <c r="AG578" t="s">
        <v>1133</v>
      </c>
      <c r="AH578" t="s">
        <v>1134</v>
      </c>
    </row>
    <row r="579" spans="1:34">
      <c r="A579">
        <v>16064</v>
      </c>
      <c r="B579" t="s">
        <v>246</v>
      </c>
      <c r="C579" t="s">
        <v>247</v>
      </c>
      <c r="D579" t="s">
        <v>262</v>
      </c>
      <c r="E579" t="s">
        <v>263</v>
      </c>
      <c r="F579" t="s">
        <v>261</v>
      </c>
      <c r="G579" t="s">
        <v>1179</v>
      </c>
      <c r="H579" s="150">
        <v>5000</v>
      </c>
      <c r="I579" s="150">
        <v>5000</v>
      </c>
      <c r="J579" s="150">
        <v>5352.13</v>
      </c>
      <c r="K579">
        <v>0</v>
      </c>
      <c r="L579">
        <v>0</v>
      </c>
      <c r="M579" s="150">
        <v>0</v>
      </c>
      <c r="N579" s="150">
        <v>5352.13</v>
      </c>
      <c r="O579" s="150"/>
      <c r="P579" s="1">
        <v>45063</v>
      </c>
      <c r="Q579" s="1">
        <v>45052</v>
      </c>
      <c r="R579" s="1">
        <v>45606</v>
      </c>
      <c r="S579" s="1">
        <v>45606</v>
      </c>
      <c r="W579" t="s">
        <v>561</v>
      </c>
      <c r="X579" t="s">
        <v>252</v>
      </c>
      <c r="Z579" t="s">
        <v>1142</v>
      </c>
      <c r="AA579">
        <v>2</v>
      </c>
      <c r="AB579" t="s">
        <v>1129</v>
      </c>
      <c r="AC579" t="s">
        <v>561</v>
      </c>
      <c r="AD579" t="s">
        <v>1130</v>
      </c>
      <c r="AE579" t="s">
        <v>1131</v>
      </c>
      <c r="AF579" t="s">
        <v>1132</v>
      </c>
      <c r="AG579" t="s">
        <v>1133</v>
      </c>
      <c r="AH579" t="s">
        <v>1134</v>
      </c>
    </row>
    <row r="580" spans="1:34">
      <c r="A580">
        <v>16175</v>
      </c>
      <c r="B580" t="s">
        <v>246</v>
      </c>
      <c r="C580" t="s">
        <v>269</v>
      </c>
      <c r="D580" t="s">
        <v>285</v>
      </c>
      <c r="E580" t="s">
        <v>286</v>
      </c>
      <c r="F580" t="s">
        <v>261</v>
      </c>
      <c r="G580" t="s">
        <v>1175</v>
      </c>
      <c r="H580" s="150">
        <v>1290</v>
      </c>
      <c r="I580" s="150">
        <v>1290</v>
      </c>
      <c r="J580" s="150">
        <v>1380.85</v>
      </c>
      <c r="K580">
        <v>0</v>
      </c>
      <c r="L580">
        <v>0</v>
      </c>
      <c r="M580" s="150">
        <v>0</v>
      </c>
      <c r="N580" s="150">
        <v>1380.85</v>
      </c>
      <c r="O580" s="150"/>
      <c r="P580" s="1">
        <v>45063</v>
      </c>
      <c r="Q580" s="1">
        <v>45054</v>
      </c>
      <c r="R580" s="1">
        <v>45606</v>
      </c>
      <c r="S580" s="1">
        <v>45606</v>
      </c>
      <c r="W580" t="s">
        <v>561</v>
      </c>
      <c r="X580" t="s">
        <v>252</v>
      </c>
      <c r="Z580" t="s">
        <v>1142</v>
      </c>
      <c r="AA580">
        <v>2</v>
      </c>
      <c r="AB580" t="s">
        <v>1129</v>
      </c>
      <c r="AC580" t="s">
        <v>561</v>
      </c>
      <c r="AD580" t="s">
        <v>1130</v>
      </c>
      <c r="AE580" t="s">
        <v>1131</v>
      </c>
      <c r="AF580" t="s">
        <v>1132</v>
      </c>
      <c r="AG580" t="s">
        <v>1133</v>
      </c>
      <c r="AH580" t="s">
        <v>1134</v>
      </c>
    </row>
    <row r="581" spans="1:34">
      <c r="A581">
        <v>16115</v>
      </c>
      <c r="B581" t="s">
        <v>246</v>
      </c>
      <c r="C581" t="s">
        <v>247</v>
      </c>
      <c r="D581" t="s">
        <v>262</v>
      </c>
      <c r="E581" t="s">
        <v>263</v>
      </c>
      <c r="F581" t="s">
        <v>261</v>
      </c>
      <c r="G581" t="s">
        <v>1180</v>
      </c>
      <c r="H581" s="150">
        <v>2500</v>
      </c>
      <c r="I581" s="150">
        <v>2500</v>
      </c>
      <c r="J581" s="150">
        <v>2676.06</v>
      </c>
      <c r="K581">
        <v>0</v>
      </c>
      <c r="L581">
        <v>0</v>
      </c>
      <c r="M581" s="150">
        <v>0</v>
      </c>
      <c r="N581" s="150">
        <v>2676.06</v>
      </c>
      <c r="O581" s="150"/>
      <c r="P581" s="1">
        <v>45063</v>
      </c>
      <c r="Q581" s="1">
        <v>45052</v>
      </c>
      <c r="R581" s="1">
        <v>45606</v>
      </c>
      <c r="S581" s="1">
        <v>45606</v>
      </c>
      <c r="W581" t="s">
        <v>561</v>
      </c>
      <c r="X581" t="s">
        <v>252</v>
      </c>
      <c r="Z581" t="s">
        <v>1142</v>
      </c>
      <c r="AA581">
        <v>2</v>
      </c>
      <c r="AB581" t="s">
        <v>1129</v>
      </c>
      <c r="AC581" t="s">
        <v>561</v>
      </c>
      <c r="AD581" t="s">
        <v>1130</v>
      </c>
      <c r="AE581" t="s">
        <v>1131</v>
      </c>
      <c r="AF581" t="s">
        <v>1132</v>
      </c>
      <c r="AG581" t="s">
        <v>1133</v>
      </c>
      <c r="AH581" t="s">
        <v>1134</v>
      </c>
    </row>
    <row r="582" spans="1:34">
      <c r="A582">
        <v>16585</v>
      </c>
      <c r="B582" t="s">
        <v>246</v>
      </c>
      <c r="C582" t="s">
        <v>247</v>
      </c>
      <c r="D582" t="s">
        <v>485</v>
      </c>
      <c r="E582" t="s">
        <v>486</v>
      </c>
      <c r="F582" t="s">
        <v>261</v>
      </c>
      <c r="G582" t="s">
        <v>1156</v>
      </c>
      <c r="H582" s="150">
        <v>100000</v>
      </c>
      <c r="I582" s="150">
        <v>100000</v>
      </c>
      <c r="J582" s="150">
        <v>107042.53</v>
      </c>
      <c r="K582">
        <v>0</v>
      </c>
      <c r="L582">
        <v>0</v>
      </c>
      <c r="M582" s="150">
        <v>0</v>
      </c>
      <c r="N582" s="150">
        <v>107042.53</v>
      </c>
      <c r="O582" s="150"/>
      <c r="P582" s="1">
        <v>45083</v>
      </c>
      <c r="Q582" s="1">
        <v>45062</v>
      </c>
      <c r="R582" s="1">
        <v>45606</v>
      </c>
      <c r="S582" s="1">
        <v>45606</v>
      </c>
      <c r="W582" t="s">
        <v>561</v>
      </c>
      <c r="X582" t="s">
        <v>252</v>
      </c>
      <c r="Z582" t="s">
        <v>1142</v>
      </c>
      <c r="AA582">
        <v>2</v>
      </c>
      <c r="AB582" t="s">
        <v>1129</v>
      </c>
      <c r="AC582" t="s">
        <v>561</v>
      </c>
      <c r="AD582" t="s">
        <v>1130</v>
      </c>
      <c r="AE582" t="s">
        <v>1131</v>
      </c>
      <c r="AF582" t="s">
        <v>1132</v>
      </c>
      <c r="AG582" t="s">
        <v>1133</v>
      </c>
      <c r="AH582" t="s">
        <v>1134</v>
      </c>
    </row>
    <row r="583" spans="1:34">
      <c r="A583">
        <v>16081</v>
      </c>
      <c r="B583" t="s">
        <v>246</v>
      </c>
      <c r="C583" t="s">
        <v>247</v>
      </c>
      <c r="D583" t="s">
        <v>265</v>
      </c>
      <c r="E583" t="s">
        <v>266</v>
      </c>
      <c r="F583" t="s">
        <v>261</v>
      </c>
      <c r="G583" t="s">
        <v>1175</v>
      </c>
      <c r="H583" s="150">
        <v>2400</v>
      </c>
      <c r="I583" s="150">
        <v>2400</v>
      </c>
      <c r="J583" s="150">
        <v>2569.02</v>
      </c>
      <c r="K583">
        <v>0</v>
      </c>
      <c r="L583">
        <v>0</v>
      </c>
      <c r="M583" s="150">
        <v>0</v>
      </c>
      <c r="N583" s="150">
        <v>2569.02</v>
      </c>
      <c r="O583" s="150"/>
      <c r="P583" s="1">
        <v>45056</v>
      </c>
      <c r="Q583" s="1">
        <v>45052</v>
      </c>
      <c r="R583" s="1">
        <v>45606</v>
      </c>
      <c r="S583" s="1">
        <v>45606</v>
      </c>
      <c r="W583" t="s">
        <v>561</v>
      </c>
      <c r="X583" t="s">
        <v>252</v>
      </c>
      <c r="Z583" t="s">
        <v>1142</v>
      </c>
      <c r="AA583">
        <v>2</v>
      </c>
      <c r="AB583" t="s">
        <v>1129</v>
      </c>
      <c r="AC583" t="s">
        <v>561</v>
      </c>
      <c r="AD583" t="s">
        <v>1130</v>
      </c>
      <c r="AE583" t="s">
        <v>1131</v>
      </c>
      <c r="AF583" t="s">
        <v>1132</v>
      </c>
      <c r="AG583" t="s">
        <v>1133</v>
      </c>
      <c r="AH583" t="s">
        <v>1134</v>
      </c>
    </row>
    <row r="584" spans="1:34">
      <c r="A584">
        <v>16605</v>
      </c>
      <c r="B584" t="s">
        <v>246</v>
      </c>
      <c r="C584" t="s">
        <v>247</v>
      </c>
      <c r="D584" t="s">
        <v>485</v>
      </c>
      <c r="E584" t="s">
        <v>486</v>
      </c>
      <c r="F584" t="s">
        <v>261</v>
      </c>
      <c r="G584" t="s">
        <v>1180</v>
      </c>
      <c r="H584" s="150">
        <v>1000</v>
      </c>
      <c r="I584" s="150">
        <v>1000</v>
      </c>
      <c r="J584" s="150">
        <v>1070.43</v>
      </c>
      <c r="K584">
        <v>0</v>
      </c>
      <c r="L584">
        <v>0</v>
      </c>
      <c r="M584" s="150">
        <v>0</v>
      </c>
      <c r="N584" s="150">
        <v>1070.43</v>
      </c>
      <c r="O584" s="150"/>
      <c r="P584" s="1">
        <v>45083</v>
      </c>
      <c r="Q584" s="1">
        <v>45062</v>
      </c>
      <c r="R584" s="1">
        <v>45606</v>
      </c>
      <c r="S584" s="1">
        <v>45606</v>
      </c>
      <c r="W584" t="s">
        <v>561</v>
      </c>
      <c r="X584" t="s">
        <v>252</v>
      </c>
      <c r="Z584" t="s">
        <v>1142</v>
      </c>
      <c r="AA584">
        <v>2</v>
      </c>
      <c r="AB584" t="s">
        <v>1129</v>
      </c>
      <c r="AC584" t="s">
        <v>561</v>
      </c>
      <c r="AD584" t="s">
        <v>1130</v>
      </c>
      <c r="AE584" t="s">
        <v>1131</v>
      </c>
      <c r="AF584" t="s">
        <v>1132</v>
      </c>
      <c r="AG584" t="s">
        <v>1133</v>
      </c>
      <c r="AH584" t="s">
        <v>1134</v>
      </c>
    </row>
    <row r="585" spans="1:34">
      <c r="A585">
        <v>20733</v>
      </c>
      <c r="B585" t="s">
        <v>246</v>
      </c>
      <c r="C585" t="s">
        <v>247</v>
      </c>
      <c r="D585" t="s">
        <v>402</v>
      </c>
      <c r="E585" t="s">
        <v>403</v>
      </c>
      <c r="F585" t="s">
        <v>261</v>
      </c>
      <c r="G585" t="s">
        <v>1164</v>
      </c>
      <c r="H585" s="150">
        <v>5000</v>
      </c>
      <c r="I585" s="150">
        <v>5000</v>
      </c>
      <c r="J585" s="150">
        <v>5261.32</v>
      </c>
      <c r="K585">
        <v>0</v>
      </c>
      <c r="L585">
        <v>0</v>
      </c>
      <c r="M585" s="150">
        <v>0</v>
      </c>
      <c r="N585" s="150">
        <v>5261.32</v>
      </c>
      <c r="O585" s="150"/>
      <c r="P585" s="1">
        <v>45240</v>
      </c>
      <c r="Q585" s="1">
        <v>45230</v>
      </c>
      <c r="R585" s="1">
        <v>45606</v>
      </c>
      <c r="S585" s="1">
        <v>45606</v>
      </c>
      <c r="W585" t="s">
        <v>561</v>
      </c>
      <c r="X585" t="s">
        <v>252</v>
      </c>
      <c r="Z585" t="s">
        <v>1142</v>
      </c>
      <c r="AA585">
        <v>2</v>
      </c>
      <c r="AB585" t="s">
        <v>1129</v>
      </c>
      <c r="AC585" t="s">
        <v>561</v>
      </c>
      <c r="AD585" t="s">
        <v>1130</v>
      </c>
      <c r="AE585" t="s">
        <v>1131</v>
      </c>
      <c r="AF585" t="s">
        <v>1132</v>
      </c>
      <c r="AG585" t="s">
        <v>1133</v>
      </c>
      <c r="AH585" t="s">
        <v>1134</v>
      </c>
    </row>
    <row r="586" spans="1:34">
      <c r="A586">
        <v>17594</v>
      </c>
      <c r="B586" t="s">
        <v>246</v>
      </c>
      <c r="C586" t="s">
        <v>247</v>
      </c>
      <c r="D586" t="s">
        <v>443</v>
      </c>
      <c r="E586" t="s">
        <v>444</v>
      </c>
      <c r="F586" t="s">
        <v>261</v>
      </c>
      <c r="G586" t="s">
        <v>1169</v>
      </c>
      <c r="H586" s="150">
        <v>5000</v>
      </c>
      <c r="I586" s="150">
        <v>5000</v>
      </c>
      <c r="J586" s="150">
        <v>5275.37</v>
      </c>
      <c r="K586">
        <v>0</v>
      </c>
      <c r="L586">
        <v>0</v>
      </c>
      <c r="M586" s="150">
        <v>0</v>
      </c>
      <c r="N586" s="150">
        <v>5275.37</v>
      </c>
      <c r="O586" s="150"/>
      <c r="P586" s="1">
        <v>45173</v>
      </c>
      <c r="Q586" s="1">
        <v>45168</v>
      </c>
      <c r="R586" s="1">
        <v>45606</v>
      </c>
      <c r="S586" s="1">
        <v>45606</v>
      </c>
      <c r="W586" t="s">
        <v>561</v>
      </c>
      <c r="X586" t="s">
        <v>252</v>
      </c>
      <c r="Z586" t="s">
        <v>1142</v>
      </c>
      <c r="AA586">
        <v>2</v>
      </c>
      <c r="AB586" t="s">
        <v>1129</v>
      </c>
      <c r="AC586" t="s">
        <v>561</v>
      </c>
      <c r="AD586" t="s">
        <v>1130</v>
      </c>
      <c r="AE586" t="s">
        <v>1131</v>
      </c>
      <c r="AF586" t="s">
        <v>1132</v>
      </c>
      <c r="AG586" t="s">
        <v>1133</v>
      </c>
      <c r="AH586" t="s">
        <v>1134</v>
      </c>
    </row>
    <row r="587" spans="1:34">
      <c r="A587">
        <v>17263</v>
      </c>
      <c r="B587" t="s">
        <v>246</v>
      </c>
      <c r="C587" t="s">
        <v>269</v>
      </c>
      <c r="D587" t="s">
        <v>282</v>
      </c>
      <c r="E587" t="s">
        <v>283</v>
      </c>
      <c r="F587" t="s">
        <v>261</v>
      </c>
      <c r="G587" t="s">
        <v>1169</v>
      </c>
      <c r="H587" s="150">
        <v>1800</v>
      </c>
      <c r="I587" s="150">
        <v>1800</v>
      </c>
      <c r="J587" s="150">
        <v>1899.13</v>
      </c>
      <c r="K587">
        <v>0</v>
      </c>
      <c r="L587">
        <v>0</v>
      </c>
      <c r="M587" s="150">
        <v>0</v>
      </c>
      <c r="N587" s="150">
        <v>1899.13</v>
      </c>
      <c r="O587" s="150"/>
      <c r="P587" s="1">
        <v>45148</v>
      </c>
      <c r="Q587" s="1">
        <v>45140</v>
      </c>
      <c r="R587" s="1">
        <v>45606</v>
      </c>
      <c r="S587" s="1">
        <v>45606</v>
      </c>
      <c r="W587" t="s">
        <v>561</v>
      </c>
      <c r="X587" t="s">
        <v>252</v>
      </c>
      <c r="Z587" t="s">
        <v>1142</v>
      </c>
      <c r="AA587">
        <v>2</v>
      </c>
      <c r="AB587" t="s">
        <v>1129</v>
      </c>
      <c r="AC587" t="s">
        <v>561</v>
      </c>
      <c r="AD587" t="s">
        <v>1130</v>
      </c>
      <c r="AE587" t="s">
        <v>1131</v>
      </c>
      <c r="AF587" t="s">
        <v>1132</v>
      </c>
      <c r="AG587" t="s">
        <v>1133</v>
      </c>
      <c r="AH587" t="s">
        <v>1134</v>
      </c>
    </row>
    <row r="588" spans="1:34">
      <c r="A588">
        <v>17307</v>
      </c>
      <c r="B588" t="s">
        <v>246</v>
      </c>
      <c r="C588" t="s">
        <v>247</v>
      </c>
      <c r="D588" t="s">
        <v>471</v>
      </c>
      <c r="E588" t="s">
        <v>472</v>
      </c>
      <c r="F588" t="s">
        <v>261</v>
      </c>
      <c r="G588" t="s">
        <v>1166</v>
      </c>
      <c r="H588" s="150">
        <v>5000</v>
      </c>
      <c r="I588" s="150">
        <v>5000</v>
      </c>
      <c r="J588" s="150">
        <v>5275.37</v>
      </c>
      <c r="K588">
        <v>0</v>
      </c>
      <c r="L588">
        <v>0</v>
      </c>
      <c r="M588" s="150">
        <v>0</v>
      </c>
      <c r="N588" s="150">
        <v>5275.37</v>
      </c>
      <c r="O588" s="150"/>
      <c r="P588" s="1">
        <v>45154</v>
      </c>
      <c r="Q588" s="1">
        <v>45145</v>
      </c>
      <c r="R588" s="1">
        <v>45606</v>
      </c>
      <c r="S588" s="1">
        <v>45606</v>
      </c>
      <c r="W588" t="s">
        <v>561</v>
      </c>
      <c r="X588" t="s">
        <v>252</v>
      </c>
      <c r="Z588" t="s">
        <v>1142</v>
      </c>
      <c r="AA588">
        <v>2</v>
      </c>
      <c r="AB588" t="s">
        <v>1129</v>
      </c>
      <c r="AC588" t="s">
        <v>561</v>
      </c>
      <c r="AD588" t="s">
        <v>1130</v>
      </c>
      <c r="AE588" t="s">
        <v>1131</v>
      </c>
      <c r="AF588" t="s">
        <v>1132</v>
      </c>
      <c r="AG588" t="s">
        <v>1133</v>
      </c>
      <c r="AH588" t="s">
        <v>1134</v>
      </c>
    </row>
    <row r="589" spans="1:34">
      <c r="A589">
        <v>16282</v>
      </c>
      <c r="B589" t="s">
        <v>246</v>
      </c>
      <c r="C589" t="s">
        <v>247</v>
      </c>
      <c r="D589" t="s">
        <v>502</v>
      </c>
      <c r="E589" t="s">
        <v>503</v>
      </c>
      <c r="F589" t="s">
        <v>261</v>
      </c>
      <c r="G589" t="s">
        <v>1180</v>
      </c>
      <c r="H589" s="150">
        <v>3000</v>
      </c>
      <c r="I589" s="150">
        <v>3000</v>
      </c>
      <c r="J589" s="150">
        <v>3211.28</v>
      </c>
      <c r="K589">
        <v>0</v>
      </c>
      <c r="L589">
        <v>0</v>
      </c>
      <c r="M589" s="150">
        <v>0</v>
      </c>
      <c r="N589" s="150">
        <v>3211.28</v>
      </c>
      <c r="O589" s="150"/>
      <c r="P589" s="1">
        <v>45077</v>
      </c>
      <c r="Q589" s="1">
        <v>45062</v>
      </c>
      <c r="R589" s="1">
        <v>45611</v>
      </c>
      <c r="S589" s="1">
        <v>45611</v>
      </c>
      <c r="W589" t="s">
        <v>561</v>
      </c>
      <c r="X589" t="s">
        <v>252</v>
      </c>
      <c r="Z589" t="s">
        <v>1142</v>
      </c>
      <c r="AA589">
        <v>2</v>
      </c>
      <c r="AB589" t="s">
        <v>1129</v>
      </c>
      <c r="AC589" t="s">
        <v>561</v>
      </c>
      <c r="AD589" t="s">
        <v>1130</v>
      </c>
      <c r="AE589" t="s">
        <v>1131</v>
      </c>
      <c r="AF589" t="s">
        <v>1132</v>
      </c>
      <c r="AG589" t="s">
        <v>1133</v>
      </c>
      <c r="AH589" t="s">
        <v>1134</v>
      </c>
    </row>
    <row r="590" spans="1:34">
      <c r="A590">
        <v>25015</v>
      </c>
      <c r="B590" t="s">
        <v>246</v>
      </c>
      <c r="C590" t="s">
        <v>247</v>
      </c>
      <c r="D590" t="s">
        <v>410</v>
      </c>
      <c r="E590" t="s">
        <v>411</v>
      </c>
      <c r="F590" t="s">
        <v>261</v>
      </c>
      <c r="G590" t="s">
        <v>1155</v>
      </c>
      <c r="H590" s="150">
        <v>5000</v>
      </c>
      <c r="I590" s="150">
        <v>5000</v>
      </c>
      <c r="J590" s="150">
        <v>5178.13</v>
      </c>
      <c r="K590">
        <v>0</v>
      </c>
      <c r="L590">
        <v>0</v>
      </c>
      <c r="M590" s="150">
        <v>0</v>
      </c>
      <c r="N590" s="150">
        <v>5178.13</v>
      </c>
      <c r="O590" s="150"/>
      <c r="P590" s="1">
        <v>45435</v>
      </c>
      <c r="Q590" s="1">
        <v>45423</v>
      </c>
      <c r="R590" s="1">
        <v>45611</v>
      </c>
      <c r="S590" s="1">
        <v>45611</v>
      </c>
      <c r="W590" t="s">
        <v>561</v>
      </c>
      <c r="X590" t="s">
        <v>252</v>
      </c>
      <c r="Z590" t="s">
        <v>1142</v>
      </c>
      <c r="AA590">
        <v>2</v>
      </c>
      <c r="AB590" t="s">
        <v>1167</v>
      </c>
      <c r="AC590" t="s">
        <v>561</v>
      </c>
      <c r="AD590" t="s">
        <v>1130</v>
      </c>
      <c r="AE590" t="s">
        <v>1131</v>
      </c>
      <c r="AF590" t="s">
        <v>1132</v>
      </c>
      <c r="AG590" t="s">
        <v>1133</v>
      </c>
      <c r="AH590" t="s">
        <v>1134</v>
      </c>
    </row>
    <row r="591" spans="1:34">
      <c r="A591">
        <v>25360</v>
      </c>
      <c r="B591" t="s">
        <v>246</v>
      </c>
      <c r="C591" t="s">
        <v>269</v>
      </c>
      <c r="D591" t="s">
        <v>304</v>
      </c>
      <c r="E591" t="s">
        <v>305</v>
      </c>
      <c r="F591" t="s">
        <v>261</v>
      </c>
      <c r="G591" t="s">
        <v>1152</v>
      </c>
      <c r="H591" s="150">
        <v>800</v>
      </c>
      <c r="I591" s="150">
        <v>800</v>
      </c>
      <c r="J591" s="150">
        <v>824.25</v>
      </c>
      <c r="K591">
        <v>0</v>
      </c>
      <c r="L591">
        <v>0</v>
      </c>
      <c r="M591" s="150">
        <v>0</v>
      </c>
      <c r="N591" s="150">
        <v>824.25</v>
      </c>
      <c r="O591" s="150"/>
      <c r="P591" s="1">
        <v>45474</v>
      </c>
      <c r="Q591" s="1">
        <v>45460</v>
      </c>
      <c r="R591" s="1">
        <v>45616</v>
      </c>
      <c r="S591" s="1">
        <v>45616</v>
      </c>
      <c r="W591" t="s">
        <v>561</v>
      </c>
      <c r="X591" t="s">
        <v>252</v>
      </c>
      <c r="Z591" t="s">
        <v>1142</v>
      </c>
      <c r="AA591">
        <v>2</v>
      </c>
      <c r="AB591" t="s">
        <v>1167</v>
      </c>
      <c r="AC591" t="s">
        <v>561</v>
      </c>
      <c r="AD591" t="s">
        <v>1130</v>
      </c>
      <c r="AE591" t="s">
        <v>1131</v>
      </c>
      <c r="AF591" t="s">
        <v>1132</v>
      </c>
      <c r="AG591" t="s">
        <v>1133</v>
      </c>
      <c r="AH591" t="s">
        <v>1134</v>
      </c>
    </row>
    <row r="592" spans="1:34">
      <c r="A592">
        <v>23237</v>
      </c>
      <c r="B592" t="s">
        <v>246</v>
      </c>
      <c r="C592" t="s">
        <v>247</v>
      </c>
      <c r="D592" t="s">
        <v>497</v>
      </c>
      <c r="E592" t="s">
        <v>498</v>
      </c>
      <c r="F592" t="s">
        <v>261</v>
      </c>
      <c r="G592" t="s">
        <v>1155</v>
      </c>
      <c r="H592" s="150">
        <v>4000</v>
      </c>
      <c r="I592" s="150">
        <v>4000</v>
      </c>
      <c r="J592" s="150">
        <v>4170.7700000000004</v>
      </c>
      <c r="K592">
        <v>0</v>
      </c>
      <c r="L592">
        <v>0</v>
      </c>
      <c r="M592" s="150">
        <v>0</v>
      </c>
      <c r="N592" s="150">
        <v>4170.7700000000004</v>
      </c>
      <c r="O592" s="150"/>
      <c r="P592" s="1">
        <v>45345</v>
      </c>
      <c r="Q592" s="1">
        <v>45337</v>
      </c>
      <c r="R592" s="1">
        <v>45616</v>
      </c>
      <c r="S592" s="1">
        <v>45616</v>
      </c>
      <c r="W592" t="s">
        <v>561</v>
      </c>
      <c r="X592" t="s">
        <v>252</v>
      </c>
      <c r="Z592" t="s">
        <v>1142</v>
      </c>
      <c r="AA592">
        <v>2</v>
      </c>
      <c r="AB592" t="s">
        <v>1129</v>
      </c>
      <c r="AC592" t="s">
        <v>561</v>
      </c>
      <c r="AD592" t="s">
        <v>1130</v>
      </c>
      <c r="AE592" t="s">
        <v>1131</v>
      </c>
      <c r="AF592" t="s">
        <v>1132</v>
      </c>
      <c r="AG592" t="s">
        <v>1133</v>
      </c>
      <c r="AH592" t="s">
        <v>1134</v>
      </c>
    </row>
    <row r="593" spans="1:34">
      <c r="A593">
        <v>23651</v>
      </c>
      <c r="B593" t="s">
        <v>246</v>
      </c>
      <c r="C593" t="s">
        <v>269</v>
      </c>
      <c r="D593" t="s">
        <v>276</v>
      </c>
      <c r="E593" t="s">
        <v>277</v>
      </c>
      <c r="F593" t="s">
        <v>261</v>
      </c>
      <c r="G593" t="s">
        <v>1151</v>
      </c>
      <c r="H593" s="150">
        <v>9340</v>
      </c>
      <c r="I593" s="150">
        <v>9340</v>
      </c>
      <c r="J593" s="150">
        <v>9712.5300000000007</v>
      </c>
      <c r="K593">
        <v>0</v>
      </c>
      <c r="L593">
        <v>0</v>
      </c>
      <c r="M593" s="150">
        <v>0</v>
      </c>
      <c r="N593" s="150">
        <v>9712.5300000000007</v>
      </c>
      <c r="O593" s="150"/>
      <c r="P593" s="1">
        <v>45371</v>
      </c>
      <c r="Q593" s="1">
        <v>45355</v>
      </c>
      <c r="R593" s="1">
        <v>45616</v>
      </c>
      <c r="S593" s="1">
        <v>45616</v>
      </c>
      <c r="W593" t="s">
        <v>561</v>
      </c>
      <c r="X593" t="s">
        <v>252</v>
      </c>
      <c r="Z593" t="s">
        <v>1142</v>
      </c>
      <c r="AA593">
        <v>2</v>
      </c>
      <c r="AB593" t="s">
        <v>1129</v>
      </c>
      <c r="AC593" t="s">
        <v>561</v>
      </c>
      <c r="AD593" t="s">
        <v>1130</v>
      </c>
      <c r="AE593" t="s">
        <v>1131</v>
      </c>
      <c r="AF593" t="s">
        <v>1132</v>
      </c>
      <c r="AG593" t="s">
        <v>1133</v>
      </c>
      <c r="AH593" t="s">
        <v>1134</v>
      </c>
    </row>
    <row r="594" spans="1:34">
      <c r="A594">
        <v>18132</v>
      </c>
      <c r="B594" t="s">
        <v>246</v>
      </c>
      <c r="C594" t="s">
        <v>247</v>
      </c>
      <c r="D594" t="s">
        <v>461</v>
      </c>
      <c r="E594" t="s">
        <v>462</v>
      </c>
      <c r="F594" t="s">
        <v>261</v>
      </c>
      <c r="G594" t="s">
        <v>1166</v>
      </c>
      <c r="H594" s="150">
        <v>3000</v>
      </c>
      <c r="I594" s="150">
        <v>3000</v>
      </c>
      <c r="J594" s="150">
        <v>3162.03</v>
      </c>
      <c r="K594">
        <v>0</v>
      </c>
      <c r="L594">
        <v>0</v>
      </c>
      <c r="M594" s="150">
        <v>0</v>
      </c>
      <c r="N594" s="150">
        <v>3162.03</v>
      </c>
      <c r="O594" s="150"/>
      <c r="P594" s="1">
        <v>45190</v>
      </c>
      <c r="Q594" s="1">
        <v>45172</v>
      </c>
      <c r="R594" s="1">
        <v>45616</v>
      </c>
      <c r="S594" s="1">
        <v>45616</v>
      </c>
      <c r="W594" t="s">
        <v>561</v>
      </c>
      <c r="X594" t="s">
        <v>252</v>
      </c>
      <c r="Z594" t="s">
        <v>1142</v>
      </c>
      <c r="AA594">
        <v>2</v>
      </c>
      <c r="AB594" t="s">
        <v>1129</v>
      </c>
      <c r="AC594" t="s">
        <v>561</v>
      </c>
      <c r="AD594" t="s">
        <v>1130</v>
      </c>
      <c r="AE594" t="s">
        <v>1131</v>
      </c>
      <c r="AF594" t="s">
        <v>1132</v>
      </c>
      <c r="AG594" t="s">
        <v>1133</v>
      </c>
      <c r="AH594" t="s">
        <v>1134</v>
      </c>
    </row>
    <row r="595" spans="1:34">
      <c r="A595">
        <v>19527</v>
      </c>
      <c r="B595" t="s">
        <v>246</v>
      </c>
      <c r="C595" t="s">
        <v>269</v>
      </c>
      <c r="D595" t="s">
        <v>308</v>
      </c>
      <c r="E595" t="s">
        <v>309</v>
      </c>
      <c r="F595" t="s">
        <v>261</v>
      </c>
      <c r="G595" t="s">
        <v>1169</v>
      </c>
      <c r="H595" s="150">
        <v>3000</v>
      </c>
      <c r="I595" s="150">
        <v>3000</v>
      </c>
      <c r="J595" s="150">
        <v>3156.79</v>
      </c>
      <c r="K595">
        <v>0</v>
      </c>
      <c r="L595">
        <v>0</v>
      </c>
      <c r="M595" s="150">
        <v>0</v>
      </c>
      <c r="N595" s="150">
        <v>3156.79</v>
      </c>
      <c r="O595" s="150"/>
      <c r="P595" s="1">
        <v>45229</v>
      </c>
      <c r="Q595" s="1">
        <v>45220</v>
      </c>
      <c r="R595" s="1">
        <v>45616</v>
      </c>
      <c r="S595" s="1">
        <v>45616</v>
      </c>
      <c r="W595" t="s">
        <v>561</v>
      </c>
      <c r="X595" t="s">
        <v>252</v>
      </c>
      <c r="Z595" t="s">
        <v>1142</v>
      </c>
      <c r="AA595">
        <v>2</v>
      </c>
      <c r="AB595" t="s">
        <v>1129</v>
      </c>
      <c r="AC595" t="s">
        <v>561</v>
      </c>
      <c r="AD595" t="s">
        <v>1130</v>
      </c>
      <c r="AE595" t="s">
        <v>1131</v>
      </c>
      <c r="AF595" t="s">
        <v>1132</v>
      </c>
      <c r="AG595" t="s">
        <v>1133</v>
      </c>
      <c r="AH595" t="s">
        <v>1134</v>
      </c>
    </row>
    <row r="596" spans="1:34">
      <c r="A596">
        <v>19456</v>
      </c>
      <c r="B596" t="s">
        <v>246</v>
      </c>
      <c r="C596" t="s">
        <v>269</v>
      </c>
      <c r="D596" t="s">
        <v>288</v>
      </c>
      <c r="E596" t="s">
        <v>289</v>
      </c>
      <c r="F596" t="s">
        <v>261</v>
      </c>
      <c r="G596" t="s">
        <v>1152</v>
      </c>
      <c r="H596" s="150">
        <v>1000</v>
      </c>
      <c r="I596" s="150">
        <v>1000</v>
      </c>
      <c r="J596" s="150">
        <v>1052.26</v>
      </c>
      <c r="K596">
        <v>0</v>
      </c>
      <c r="L596">
        <v>0</v>
      </c>
      <c r="M596" s="150">
        <v>0</v>
      </c>
      <c r="N596" s="150">
        <v>1052.26</v>
      </c>
      <c r="O596" s="150"/>
      <c r="P596" s="1">
        <v>45218</v>
      </c>
      <c r="Q596" s="1">
        <v>45211</v>
      </c>
      <c r="R596" s="1">
        <v>45616</v>
      </c>
      <c r="S596" s="1">
        <v>45616</v>
      </c>
      <c r="W596" t="s">
        <v>561</v>
      </c>
      <c r="X596" t="s">
        <v>252</v>
      </c>
      <c r="Z596" t="s">
        <v>1142</v>
      </c>
      <c r="AA596">
        <v>2</v>
      </c>
      <c r="AB596" t="s">
        <v>1129</v>
      </c>
      <c r="AC596" t="s">
        <v>561</v>
      </c>
      <c r="AD596" t="s">
        <v>1130</v>
      </c>
      <c r="AE596" t="s">
        <v>1131</v>
      </c>
      <c r="AF596" t="s">
        <v>1132</v>
      </c>
      <c r="AG596" t="s">
        <v>1133</v>
      </c>
      <c r="AH596" t="s">
        <v>1134</v>
      </c>
    </row>
    <row r="597" spans="1:34">
      <c r="A597">
        <v>28917</v>
      </c>
      <c r="B597" t="s">
        <v>246</v>
      </c>
      <c r="C597" t="s">
        <v>247</v>
      </c>
      <c r="D597" t="s">
        <v>433</v>
      </c>
      <c r="E597" t="s">
        <v>434</v>
      </c>
      <c r="F597" t="s">
        <v>261</v>
      </c>
      <c r="G597" t="s">
        <v>1143</v>
      </c>
      <c r="H597" s="150">
        <v>7500</v>
      </c>
      <c r="I597" s="150">
        <v>7500</v>
      </c>
      <c r="J597" s="150">
        <v>7552.3</v>
      </c>
      <c r="K597">
        <v>0</v>
      </c>
      <c r="L597">
        <v>0</v>
      </c>
      <c r="M597" s="150">
        <v>0</v>
      </c>
      <c r="N597" s="150">
        <v>7552.3</v>
      </c>
      <c r="O597" s="150"/>
      <c r="P597" s="1">
        <v>45555</v>
      </c>
      <c r="Q597" s="1">
        <v>45554</v>
      </c>
      <c r="R597" s="1">
        <v>45616</v>
      </c>
      <c r="S597" s="1">
        <v>45616</v>
      </c>
      <c r="W597" t="s">
        <v>561</v>
      </c>
      <c r="X597" t="s">
        <v>252</v>
      </c>
      <c r="Z597" t="s">
        <v>1142</v>
      </c>
      <c r="AA597">
        <v>2</v>
      </c>
      <c r="AB597" t="s">
        <v>1167</v>
      </c>
      <c r="AC597" t="s">
        <v>561</v>
      </c>
      <c r="AD597" t="s">
        <v>1130</v>
      </c>
      <c r="AE597" t="s">
        <v>1131</v>
      </c>
      <c r="AF597" t="s">
        <v>1132</v>
      </c>
      <c r="AG597" t="s">
        <v>1133</v>
      </c>
      <c r="AH597" t="s">
        <v>1134</v>
      </c>
    </row>
    <row r="598" spans="1:34">
      <c r="A598">
        <v>25461</v>
      </c>
      <c r="B598" t="s">
        <v>246</v>
      </c>
      <c r="C598" t="s">
        <v>247</v>
      </c>
      <c r="D598" t="s">
        <v>516</v>
      </c>
      <c r="E598" t="s">
        <v>517</v>
      </c>
      <c r="F598" t="s">
        <v>261</v>
      </c>
      <c r="G598" t="s">
        <v>1145</v>
      </c>
      <c r="H598" s="150">
        <v>6600</v>
      </c>
      <c r="I598" s="150">
        <v>6600</v>
      </c>
      <c r="J598" s="150">
        <v>6800.06</v>
      </c>
      <c r="K598">
        <v>0</v>
      </c>
      <c r="L598">
        <v>0</v>
      </c>
      <c r="M598" s="150">
        <v>0</v>
      </c>
      <c r="N598" s="150">
        <v>6800.06</v>
      </c>
      <c r="O598" s="150"/>
      <c r="P598" s="1">
        <v>45476</v>
      </c>
      <c r="Q598" s="1">
        <v>45469</v>
      </c>
      <c r="R598" s="1">
        <v>45616</v>
      </c>
      <c r="S598" s="1">
        <v>45616</v>
      </c>
      <c r="W598" t="s">
        <v>561</v>
      </c>
      <c r="X598" t="s">
        <v>252</v>
      </c>
      <c r="Z598" t="s">
        <v>1142</v>
      </c>
      <c r="AA598">
        <v>2</v>
      </c>
      <c r="AB598" t="s">
        <v>1167</v>
      </c>
      <c r="AC598" t="s">
        <v>561</v>
      </c>
      <c r="AD598" t="s">
        <v>1130</v>
      </c>
      <c r="AE598" t="s">
        <v>1131</v>
      </c>
      <c r="AF598" t="s">
        <v>1132</v>
      </c>
      <c r="AG598" t="s">
        <v>1133</v>
      </c>
      <c r="AH598" t="s">
        <v>1134</v>
      </c>
    </row>
    <row r="599" spans="1:34">
      <c r="A599">
        <v>25421</v>
      </c>
      <c r="B599" t="s">
        <v>246</v>
      </c>
      <c r="C599" t="s">
        <v>269</v>
      </c>
      <c r="D599" t="s">
        <v>319</v>
      </c>
      <c r="E599" t="s">
        <v>320</v>
      </c>
      <c r="F599" t="s">
        <v>261</v>
      </c>
      <c r="G599" t="s">
        <v>1152</v>
      </c>
      <c r="H599" s="150">
        <v>800</v>
      </c>
      <c r="I599" s="150">
        <v>800</v>
      </c>
      <c r="J599" s="150">
        <v>824.25</v>
      </c>
      <c r="K599">
        <v>0</v>
      </c>
      <c r="L599">
        <v>0</v>
      </c>
      <c r="M599" s="150">
        <v>0</v>
      </c>
      <c r="N599" s="150">
        <v>824.25</v>
      </c>
      <c r="O599" s="150"/>
      <c r="P599" s="1">
        <v>45476</v>
      </c>
      <c r="Q599" s="1">
        <v>45468</v>
      </c>
      <c r="R599" s="1">
        <v>45616</v>
      </c>
      <c r="S599" s="1">
        <v>45616</v>
      </c>
      <c r="W599" t="s">
        <v>561</v>
      </c>
      <c r="X599" t="s">
        <v>252</v>
      </c>
      <c r="Z599" t="s">
        <v>1142</v>
      </c>
      <c r="AA599">
        <v>2</v>
      </c>
      <c r="AB599" t="s">
        <v>1167</v>
      </c>
      <c r="AC599" t="s">
        <v>561</v>
      </c>
      <c r="AD599" t="s">
        <v>1130</v>
      </c>
      <c r="AE599" t="s">
        <v>1131</v>
      </c>
      <c r="AF599" t="s">
        <v>1132</v>
      </c>
      <c r="AG599" t="s">
        <v>1133</v>
      </c>
      <c r="AH599" t="s">
        <v>1134</v>
      </c>
    </row>
    <row r="600" spans="1:34">
      <c r="A600">
        <v>19271</v>
      </c>
      <c r="B600" t="s">
        <v>246</v>
      </c>
      <c r="C600" t="s">
        <v>247</v>
      </c>
      <c r="D600" t="s">
        <v>368</v>
      </c>
      <c r="E600" t="s">
        <v>369</v>
      </c>
      <c r="F600" t="s">
        <v>261</v>
      </c>
      <c r="G600" t="s">
        <v>1166</v>
      </c>
      <c r="H600" s="150">
        <v>4900</v>
      </c>
      <c r="I600" s="150">
        <v>4900</v>
      </c>
      <c r="J600" s="150">
        <v>5164.6499999999996</v>
      </c>
      <c r="K600">
        <v>0</v>
      </c>
      <c r="L600">
        <v>0</v>
      </c>
      <c r="M600" s="150">
        <v>0</v>
      </c>
      <c r="N600" s="150">
        <v>5164.6499999999996</v>
      </c>
      <c r="O600" s="150"/>
      <c r="P600" s="1">
        <v>45197</v>
      </c>
      <c r="Q600" s="1">
        <v>45188</v>
      </c>
      <c r="R600" s="1">
        <v>45621</v>
      </c>
      <c r="S600" s="1">
        <v>45621</v>
      </c>
      <c r="W600" t="s">
        <v>561</v>
      </c>
      <c r="X600" t="s">
        <v>252</v>
      </c>
      <c r="Z600" t="s">
        <v>1142</v>
      </c>
      <c r="AA600">
        <v>2</v>
      </c>
      <c r="AB600" t="s">
        <v>1129</v>
      </c>
      <c r="AC600" t="s">
        <v>561</v>
      </c>
      <c r="AD600" t="s">
        <v>1130</v>
      </c>
      <c r="AE600" t="s">
        <v>1131</v>
      </c>
      <c r="AF600" t="s">
        <v>1132</v>
      </c>
      <c r="AG600" t="s">
        <v>1133</v>
      </c>
      <c r="AH600" t="s">
        <v>1134</v>
      </c>
    </row>
    <row r="601" spans="1:34">
      <c r="A601">
        <v>22821</v>
      </c>
      <c r="B601" t="s">
        <v>246</v>
      </c>
      <c r="C601" t="s">
        <v>247</v>
      </c>
      <c r="D601" t="s">
        <v>480</v>
      </c>
      <c r="E601" t="s">
        <v>481</v>
      </c>
      <c r="F601" t="s">
        <v>261</v>
      </c>
      <c r="G601" t="s">
        <v>1157</v>
      </c>
      <c r="H601" s="150">
        <v>7000</v>
      </c>
      <c r="I601" s="150">
        <v>7000</v>
      </c>
      <c r="J601" s="150">
        <v>7321.22</v>
      </c>
      <c r="K601">
        <v>0</v>
      </c>
      <c r="L601">
        <v>0</v>
      </c>
      <c r="M601" s="150">
        <v>0</v>
      </c>
      <c r="N601" s="150">
        <v>7321.22</v>
      </c>
      <c r="O601" s="150"/>
      <c r="P601" s="1">
        <v>45323</v>
      </c>
      <c r="Q601" s="1">
        <v>45314</v>
      </c>
      <c r="R601" s="1">
        <v>45621</v>
      </c>
      <c r="S601" s="1">
        <v>45621</v>
      </c>
      <c r="W601" t="s">
        <v>561</v>
      </c>
      <c r="X601" t="s">
        <v>252</v>
      </c>
      <c r="Z601" t="s">
        <v>1142</v>
      </c>
      <c r="AA601">
        <v>2</v>
      </c>
      <c r="AB601" t="s">
        <v>1129</v>
      </c>
      <c r="AC601" t="s">
        <v>561</v>
      </c>
      <c r="AD601" t="s">
        <v>1130</v>
      </c>
      <c r="AE601" t="s">
        <v>1131</v>
      </c>
      <c r="AF601" t="s">
        <v>1132</v>
      </c>
      <c r="AG601" t="s">
        <v>1133</v>
      </c>
      <c r="AH601" t="s">
        <v>1134</v>
      </c>
    </row>
    <row r="602" spans="1:34">
      <c r="A602">
        <v>21859</v>
      </c>
      <c r="B602" t="s">
        <v>246</v>
      </c>
      <c r="C602" t="s">
        <v>247</v>
      </c>
      <c r="D602" t="s">
        <v>513</v>
      </c>
      <c r="E602" t="s">
        <v>514</v>
      </c>
      <c r="F602" t="s">
        <v>261</v>
      </c>
      <c r="G602" t="s">
        <v>1140</v>
      </c>
      <c r="H602" s="150">
        <v>5500</v>
      </c>
      <c r="I602" s="150">
        <v>5500</v>
      </c>
      <c r="J602" s="150">
        <v>5767.71</v>
      </c>
      <c r="K602">
        <v>0</v>
      </c>
      <c r="L602">
        <v>0</v>
      </c>
      <c r="M602" s="150">
        <v>0</v>
      </c>
      <c r="N602" s="150">
        <v>5767.71</v>
      </c>
      <c r="O602" s="150"/>
      <c r="P602" s="1">
        <v>45259</v>
      </c>
      <c r="Q602" s="1">
        <v>45240</v>
      </c>
      <c r="R602" s="1">
        <v>45621</v>
      </c>
      <c r="S602" s="1">
        <v>45621</v>
      </c>
      <c r="W602" t="s">
        <v>561</v>
      </c>
      <c r="X602" t="s">
        <v>252</v>
      </c>
      <c r="Z602" t="s">
        <v>1142</v>
      </c>
      <c r="AA602">
        <v>2</v>
      </c>
      <c r="AB602" t="s">
        <v>1129</v>
      </c>
      <c r="AC602" t="s">
        <v>561</v>
      </c>
      <c r="AD602" t="s">
        <v>1130</v>
      </c>
      <c r="AE602" t="s">
        <v>1131</v>
      </c>
      <c r="AF602" t="s">
        <v>1132</v>
      </c>
      <c r="AG602" t="s">
        <v>1133</v>
      </c>
      <c r="AH602" t="s">
        <v>1134</v>
      </c>
    </row>
    <row r="603" spans="1:34">
      <c r="A603">
        <v>24593</v>
      </c>
      <c r="B603" t="s">
        <v>246</v>
      </c>
      <c r="C603" t="s">
        <v>269</v>
      </c>
      <c r="D603" t="s">
        <v>298</v>
      </c>
      <c r="E603" t="s">
        <v>299</v>
      </c>
      <c r="F603" t="s">
        <v>261</v>
      </c>
      <c r="G603" t="s">
        <v>1151</v>
      </c>
      <c r="H603" s="150">
        <v>2500</v>
      </c>
      <c r="I603" s="150">
        <v>2500</v>
      </c>
      <c r="J603" s="150">
        <v>2596.3000000000002</v>
      </c>
      <c r="K603">
        <v>0</v>
      </c>
      <c r="L603">
        <v>0</v>
      </c>
      <c r="M603" s="150">
        <v>0</v>
      </c>
      <c r="N603" s="150">
        <v>2596.3000000000002</v>
      </c>
      <c r="O603" s="150"/>
      <c r="P603" s="1">
        <v>45406</v>
      </c>
      <c r="Q603" s="1">
        <v>45401</v>
      </c>
      <c r="R603" s="1">
        <v>45621</v>
      </c>
      <c r="S603" s="1">
        <v>45621</v>
      </c>
      <c r="W603" t="s">
        <v>561</v>
      </c>
      <c r="X603" t="s">
        <v>252</v>
      </c>
      <c r="Z603" t="s">
        <v>1142</v>
      </c>
      <c r="AA603">
        <v>2</v>
      </c>
      <c r="AB603" t="s">
        <v>1167</v>
      </c>
      <c r="AC603" t="s">
        <v>561</v>
      </c>
      <c r="AD603" t="s">
        <v>1130</v>
      </c>
      <c r="AE603" t="s">
        <v>1131</v>
      </c>
      <c r="AF603" t="s">
        <v>1132</v>
      </c>
      <c r="AG603" t="s">
        <v>1133</v>
      </c>
      <c r="AH603" t="s">
        <v>1134</v>
      </c>
    </row>
    <row r="604" spans="1:34">
      <c r="A604">
        <v>24472</v>
      </c>
      <c r="B604" t="s">
        <v>246</v>
      </c>
      <c r="C604" t="s">
        <v>247</v>
      </c>
      <c r="D604" t="s">
        <v>449</v>
      </c>
      <c r="E604" t="s">
        <v>450</v>
      </c>
      <c r="F604" t="s">
        <v>261</v>
      </c>
      <c r="G604" t="s">
        <v>1157</v>
      </c>
      <c r="H604" s="150">
        <v>4500</v>
      </c>
      <c r="I604" s="150">
        <v>4500</v>
      </c>
      <c r="J604" s="150">
        <v>4673.34</v>
      </c>
      <c r="K604">
        <v>0</v>
      </c>
      <c r="L604">
        <v>0</v>
      </c>
      <c r="M604" s="150">
        <v>0</v>
      </c>
      <c r="N604" s="150">
        <v>4673.34</v>
      </c>
      <c r="O604" s="150"/>
      <c r="P604" s="1">
        <v>45400</v>
      </c>
      <c r="Q604" s="1">
        <v>45397</v>
      </c>
      <c r="R604" s="1">
        <v>45626</v>
      </c>
      <c r="S604" s="1">
        <v>45626</v>
      </c>
      <c r="W604" t="s">
        <v>561</v>
      </c>
      <c r="X604" t="s">
        <v>252</v>
      </c>
      <c r="Z604" t="s">
        <v>1142</v>
      </c>
      <c r="AA604">
        <v>2</v>
      </c>
      <c r="AB604" t="s">
        <v>1167</v>
      </c>
      <c r="AC604" t="s">
        <v>561</v>
      </c>
      <c r="AD604" t="s">
        <v>1130</v>
      </c>
      <c r="AE604" t="s">
        <v>1131</v>
      </c>
      <c r="AF604" t="s">
        <v>1132</v>
      </c>
      <c r="AG604" t="s">
        <v>1133</v>
      </c>
      <c r="AH604" t="s">
        <v>1134</v>
      </c>
    </row>
    <row r="605" spans="1:34">
      <c r="A605">
        <v>24753</v>
      </c>
      <c r="B605" t="s">
        <v>246</v>
      </c>
      <c r="C605" t="s">
        <v>247</v>
      </c>
      <c r="D605" t="s">
        <v>418</v>
      </c>
      <c r="E605" t="s">
        <v>419</v>
      </c>
      <c r="F605" t="s">
        <v>261</v>
      </c>
      <c r="G605" t="s">
        <v>1157</v>
      </c>
      <c r="H605" s="150">
        <v>6000</v>
      </c>
      <c r="I605" s="150">
        <v>6000</v>
      </c>
      <c r="J605" s="150">
        <v>6231.12</v>
      </c>
      <c r="K605">
        <v>0</v>
      </c>
      <c r="L605">
        <v>0</v>
      </c>
      <c r="M605" s="150">
        <v>0</v>
      </c>
      <c r="N605" s="150">
        <v>6231.12</v>
      </c>
      <c r="O605" s="150"/>
      <c r="P605" s="1">
        <v>45412</v>
      </c>
      <c r="Q605" s="1">
        <v>45407</v>
      </c>
      <c r="R605" s="1">
        <v>45626</v>
      </c>
      <c r="S605" s="1">
        <v>45626</v>
      </c>
      <c r="W605" t="s">
        <v>561</v>
      </c>
      <c r="X605" t="s">
        <v>252</v>
      </c>
      <c r="Z605" t="s">
        <v>1142</v>
      </c>
      <c r="AA605">
        <v>2</v>
      </c>
      <c r="AB605" t="s">
        <v>1167</v>
      </c>
      <c r="AC605" t="s">
        <v>561</v>
      </c>
      <c r="AD605" t="s">
        <v>1130</v>
      </c>
      <c r="AE605" t="s">
        <v>1131</v>
      </c>
      <c r="AF605" t="s">
        <v>1132</v>
      </c>
      <c r="AG605" t="s">
        <v>1133</v>
      </c>
      <c r="AH605" t="s">
        <v>1134</v>
      </c>
    </row>
    <row r="606" spans="1:34">
      <c r="A606">
        <v>24738</v>
      </c>
      <c r="B606" t="s">
        <v>246</v>
      </c>
      <c r="C606" t="s">
        <v>247</v>
      </c>
      <c r="D606" t="s">
        <v>418</v>
      </c>
      <c r="E606" t="s">
        <v>419</v>
      </c>
      <c r="F606" t="s">
        <v>261</v>
      </c>
      <c r="G606" t="s">
        <v>1154</v>
      </c>
      <c r="H606" s="150">
        <v>40000</v>
      </c>
      <c r="I606" s="150">
        <v>40000</v>
      </c>
      <c r="J606" s="150">
        <v>41540.79</v>
      </c>
      <c r="K606">
        <v>0</v>
      </c>
      <c r="L606">
        <v>0</v>
      </c>
      <c r="M606" s="150">
        <v>0</v>
      </c>
      <c r="N606" s="150">
        <v>41540.79</v>
      </c>
      <c r="O606" s="150"/>
      <c r="P606" s="1">
        <v>45412</v>
      </c>
      <c r="Q606" s="1">
        <v>45407</v>
      </c>
      <c r="R606" s="1">
        <v>45626</v>
      </c>
      <c r="S606" s="1">
        <v>45626</v>
      </c>
      <c r="W606" t="s">
        <v>561</v>
      </c>
      <c r="X606" t="s">
        <v>252</v>
      </c>
      <c r="Z606" t="s">
        <v>1142</v>
      </c>
      <c r="AA606">
        <v>2</v>
      </c>
      <c r="AB606" t="s">
        <v>1167</v>
      </c>
      <c r="AC606" t="s">
        <v>561</v>
      </c>
      <c r="AD606" t="s">
        <v>1165</v>
      </c>
      <c r="AE606" t="s">
        <v>1131</v>
      </c>
      <c r="AF606" t="s">
        <v>1132</v>
      </c>
      <c r="AG606" t="s">
        <v>1133</v>
      </c>
      <c r="AH606" t="s">
        <v>1134</v>
      </c>
    </row>
    <row r="607" spans="1:34">
      <c r="A607">
        <v>24674</v>
      </c>
      <c r="B607" t="s">
        <v>246</v>
      </c>
      <c r="C607" t="s">
        <v>247</v>
      </c>
      <c r="D607" t="s">
        <v>488</v>
      </c>
      <c r="E607" t="s">
        <v>489</v>
      </c>
      <c r="F607" t="s">
        <v>261</v>
      </c>
      <c r="G607" t="s">
        <v>1157</v>
      </c>
      <c r="H607" s="150">
        <v>1000</v>
      </c>
      <c r="I607" s="150">
        <v>1000</v>
      </c>
      <c r="J607" s="150">
        <v>1038.52</v>
      </c>
      <c r="K607">
        <v>0</v>
      </c>
      <c r="L607">
        <v>0</v>
      </c>
      <c r="M607" s="150">
        <v>0</v>
      </c>
      <c r="N607" s="150">
        <v>1038.52</v>
      </c>
      <c r="O607" s="150"/>
      <c r="P607" s="1">
        <v>45412</v>
      </c>
      <c r="Q607" s="1">
        <v>45404</v>
      </c>
      <c r="R607" s="1">
        <v>45626</v>
      </c>
      <c r="S607" s="1">
        <v>45626</v>
      </c>
      <c r="W607" t="s">
        <v>561</v>
      </c>
      <c r="X607" t="s">
        <v>252</v>
      </c>
      <c r="Z607" t="s">
        <v>1142</v>
      </c>
      <c r="AA607">
        <v>2</v>
      </c>
      <c r="AB607" t="s">
        <v>1167</v>
      </c>
      <c r="AC607" t="s">
        <v>561</v>
      </c>
      <c r="AD607" t="s">
        <v>1130</v>
      </c>
      <c r="AE607" t="s">
        <v>1131</v>
      </c>
      <c r="AF607" t="s">
        <v>1132</v>
      </c>
      <c r="AG607" t="s">
        <v>1133</v>
      </c>
      <c r="AH607" t="s">
        <v>1134</v>
      </c>
    </row>
    <row r="608" spans="1:34">
      <c r="A608">
        <v>24698</v>
      </c>
      <c r="B608" t="s">
        <v>246</v>
      </c>
      <c r="C608" t="s">
        <v>247</v>
      </c>
      <c r="D608" t="s">
        <v>436</v>
      </c>
      <c r="E608" t="s">
        <v>437</v>
      </c>
      <c r="F608" t="s">
        <v>261</v>
      </c>
      <c r="G608" t="s">
        <v>1157</v>
      </c>
      <c r="H608" s="150">
        <v>1000</v>
      </c>
      <c r="I608" s="150">
        <v>1000</v>
      </c>
      <c r="J608" s="150">
        <v>1038.52</v>
      </c>
      <c r="K608">
        <v>0</v>
      </c>
      <c r="L608">
        <v>0</v>
      </c>
      <c r="M608" s="150">
        <v>0</v>
      </c>
      <c r="N608" s="150">
        <v>1038.52</v>
      </c>
      <c r="O608" s="150"/>
      <c r="P608" s="1">
        <v>45408</v>
      </c>
      <c r="Q608" s="1">
        <v>45404</v>
      </c>
      <c r="R608" s="1">
        <v>45626</v>
      </c>
      <c r="S608" s="1">
        <v>45626</v>
      </c>
      <c r="W608" t="s">
        <v>561</v>
      </c>
      <c r="X608" t="s">
        <v>252</v>
      </c>
      <c r="Z608" t="s">
        <v>1142</v>
      </c>
      <c r="AA608">
        <v>2</v>
      </c>
      <c r="AB608" t="s">
        <v>1167</v>
      </c>
      <c r="AC608" t="s">
        <v>561</v>
      </c>
      <c r="AD608" t="s">
        <v>1130</v>
      </c>
      <c r="AE608" t="s">
        <v>1131</v>
      </c>
      <c r="AF608" t="s">
        <v>1132</v>
      </c>
      <c r="AG608" t="s">
        <v>1133</v>
      </c>
      <c r="AH608" t="s">
        <v>1134</v>
      </c>
    </row>
    <row r="609" spans="1:34">
      <c r="A609">
        <v>25384</v>
      </c>
      <c r="B609" t="s">
        <v>246</v>
      </c>
      <c r="C609" t="s">
        <v>247</v>
      </c>
      <c r="D609" t="s">
        <v>505</v>
      </c>
      <c r="E609" t="s">
        <v>506</v>
      </c>
      <c r="F609" t="s">
        <v>261</v>
      </c>
      <c r="G609" t="s">
        <v>1151</v>
      </c>
      <c r="H609" s="150">
        <v>5000</v>
      </c>
      <c r="I609" s="150">
        <v>5000</v>
      </c>
      <c r="J609" s="150">
        <v>5151.5600000000004</v>
      </c>
      <c r="K609">
        <v>0</v>
      </c>
      <c r="L609">
        <v>0</v>
      </c>
      <c r="M609" s="150">
        <v>0</v>
      </c>
      <c r="N609" s="150">
        <v>5151.5600000000004</v>
      </c>
      <c r="O609" s="150"/>
      <c r="P609" s="1">
        <v>45470</v>
      </c>
      <c r="Q609" s="1">
        <v>45461</v>
      </c>
      <c r="R609" s="1">
        <v>45626</v>
      </c>
      <c r="S609" s="1">
        <v>45626</v>
      </c>
      <c r="W609" t="s">
        <v>561</v>
      </c>
      <c r="X609" t="s">
        <v>252</v>
      </c>
      <c r="Z609" t="s">
        <v>1142</v>
      </c>
      <c r="AA609">
        <v>2</v>
      </c>
      <c r="AB609" t="s">
        <v>1167</v>
      </c>
      <c r="AC609" t="s">
        <v>561</v>
      </c>
      <c r="AD609" t="s">
        <v>1130</v>
      </c>
      <c r="AE609" t="s">
        <v>1131</v>
      </c>
      <c r="AF609" t="s">
        <v>1132</v>
      </c>
      <c r="AG609" t="s">
        <v>1133</v>
      </c>
      <c r="AH609" t="s">
        <v>1134</v>
      </c>
    </row>
    <row r="610" spans="1:34">
      <c r="A610">
        <v>24902</v>
      </c>
      <c r="B610" t="s">
        <v>246</v>
      </c>
      <c r="C610" t="s">
        <v>247</v>
      </c>
      <c r="D610" t="s">
        <v>430</v>
      </c>
      <c r="E610" t="s">
        <v>431</v>
      </c>
      <c r="F610" t="s">
        <v>261</v>
      </c>
      <c r="G610" t="s">
        <v>1151</v>
      </c>
      <c r="H610" s="150">
        <v>6000</v>
      </c>
      <c r="I610" s="150">
        <v>6000</v>
      </c>
      <c r="J610" s="150">
        <v>6231.12</v>
      </c>
      <c r="K610">
        <v>0</v>
      </c>
      <c r="L610">
        <v>0</v>
      </c>
      <c r="M610" s="150">
        <v>0</v>
      </c>
      <c r="N610" s="150">
        <v>6231.12</v>
      </c>
      <c r="O610" s="150"/>
      <c r="P610" s="1">
        <v>45421</v>
      </c>
      <c r="Q610" s="1">
        <v>45410</v>
      </c>
      <c r="R610" s="1">
        <v>45626</v>
      </c>
      <c r="S610" s="1">
        <v>45626</v>
      </c>
      <c r="W610" t="s">
        <v>561</v>
      </c>
      <c r="X610" t="s">
        <v>252</v>
      </c>
      <c r="Z610" t="s">
        <v>1142</v>
      </c>
      <c r="AA610">
        <v>2</v>
      </c>
      <c r="AB610" t="s">
        <v>1167</v>
      </c>
      <c r="AC610" t="s">
        <v>561</v>
      </c>
      <c r="AD610" t="s">
        <v>1130</v>
      </c>
      <c r="AE610" t="s">
        <v>1131</v>
      </c>
      <c r="AF610" t="s">
        <v>1132</v>
      </c>
      <c r="AG610" t="s">
        <v>1133</v>
      </c>
      <c r="AH610" t="s">
        <v>1134</v>
      </c>
    </row>
    <row r="611" spans="1:34">
      <c r="A611">
        <v>25147</v>
      </c>
      <c r="B611" t="s">
        <v>246</v>
      </c>
      <c r="C611" t="s">
        <v>247</v>
      </c>
      <c r="D611" t="s">
        <v>397</v>
      </c>
      <c r="E611" t="s">
        <v>398</v>
      </c>
      <c r="F611" t="s">
        <v>261</v>
      </c>
      <c r="G611" t="s">
        <v>1149</v>
      </c>
      <c r="H611" s="150">
        <v>5000</v>
      </c>
      <c r="I611" s="150">
        <v>5000</v>
      </c>
      <c r="J611" s="150">
        <v>5178.13</v>
      </c>
      <c r="K611">
        <v>0</v>
      </c>
      <c r="L611">
        <v>0</v>
      </c>
      <c r="M611" s="150">
        <v>0</v>
      </c>
      <c r="N611" s="150">
        <v>5178.13</v>
      </c>
      <c r="O611" s="150"/>
      <c r="P611" s="1">
        <v>45453</v>
      </c>
      <c r="Q611" s="1">
        <v>45442</v>
      </c>
      <c r="R611" s="1">
        <v>45626</v>
      </c>
      <c r="S611" s="1">
        <v>45626</v>
      </c>
      <c r="W611" t="s">
        <v>561</v>
      </c>
      <c r="X611" t="s">
        <v>252</v>
      </c>
      <c r="Z611" t="s">
        <v>1142</v>
      </c>
      <c r="AA611">
        <v>2</v>
      </c>
      <c r="AB611" t="s">
        <v>1167</v>
      </c>
      <c r="AC611" t="s">
        <v>561</v>
      </c>
      <c r="AD611" t="s">
        <v>1130</v>
      </c>
      <c r="AE611" t="s">
        <v>1131</v>
      </c>
      <c r="AF611" t="s">
        <v>1132</v>
      </c>
      <c r="AG611" t="s">
        <v>1133</v>
      </c>
      <c r="AH611" t="s">
        <v>1134</v>
      </c>
    </row>
    <row r="612" spans="1:34">
      <c r="A612">
        <v>23273</v>
      </c>
      <c r="B612" t="s">
        <v>246</v>
      </c>
      <c r="C612" t="s">
        <v>269</v>
      </c>
      <c r="D612" t="s">
        <v>339</v>
      </c>
      <c r="E612" t="s">
        <v>340</v>
      </c>
      <c r="F612" t="s">
        <v>261</v>
      </c>
      <c r="G612" t="s">
        <v>1155</v>
      </c>
      <c r="H612" s="150">
        <v>2300</v>
      </c>
      <c r="I612" s="150">
        <v>2300</v>
      </c>
      <c r="J612" s="150">
        <v>2398.19</v>
      </c>
      <c r="K612">
        <v>0</v>
      </c>
      <c r="L612">
        <v>0</v>
      </c>
      <c r="M612" s="150">
        <v>0</v>
      </c>
      <c r="N612" s="150">
        <v>2398.19</v>
      </c>
      <c r="O612" s="150"/>
      <c r="P612" s="1">
        <v>45345</v>
      </c>
      <c r="Q612" s="1">
        <v>45331</v>
      </c>
      <c r="R612" s="1">
        <v>45626</v>
      </c>
      <c r="S612" s="1">
        <v>45626</v>
      </c>
      <c r="W612" t="s">
        <v>561</v>
      </c>
      <c r="X612" t="s">
        <v>252</v>
      </c>
      <c r="Z612" t="s">
        <v>1142</v>
      </c>
      <c r="AA612">
        <v>2</v>
      </c>
      <c r="AB612" t="s">
        <v>1129</v>
      </c>
      <c r="AC612" t="s">
        <v>561</v>
      </c>
      <c r="AD612" t="s">
        <v>1130</v>
      </c>
      <c r="AE612" t="s">
        <v>1131</v>
      </c>
      <c r="AF612" t="s">
        <v>1132</v>
      </c>
      <c r="AG612" t="s">
        <v>1133</v>
      </c>
      <c r="AH612" t="s">
        <v>1134</v>
      </c>
    </row>
    <row r="613" spans="1:34">
      <c r="A613">
        <v>24076</v>
      </c>
      <c r="B613" t="s">
        <v>246</v>
      </c>
      <c r="C613" t="s">
        <v>247</v>
      </c>
      <c r="D613" t="s">
        <v>464</v>
      </c>
      <c r="E613" t="s">
        <v>465</v>
      </c>
      <c r="F613" t="s">
        <v>261</v>
      </c>
      <c r="G613" t="s">
        <v>1152</v>
      </c>
      <c r="H613" s="150">
        <v>5000</v>
      </c>
      <c r="I613" s="150">
        <v>5000</v>
      </c>
      <c r="J613" s="150">
        <v>5199.43</v>
      </c>
      <c r="K613">
        <v>0</v>
      </c>
      <c r="L613">
        <v>0</v>
      </c>
      <c r="M613" s="150">
        <v>0</v>
      </c>
      <c r="N613" s="150">
        <v>5199.43</v>
      </c>
      <c r="O613" s="150"/>
      <c r="P613" s="1">
        <v>45385</v>
      </c>
      <c r="Q613" s="1">
        <v>45373</v>
      </c>
      <c r="R613" s="1">
        <v>45626</v>
      </c>
      <c r="S613" s="1">
        <v>45626</v>
      </c>
      <c r="W613" t="s">
        <v>561</v>
      </c>
      <c r="X613" t="s">
        <v>252</v>
      </c>
      <c r="Z613" t="s">
        <v>1142</v>
      </c>
      <c r="AA613">
        <v>2</v>
      </c>
      <c r="AB613" t="s">
        <v>1129</v>
      </c>
      <c r="AC613" t="s">
        <v>561</v>
      </c>
      <c r="AD613" t="s">
        <v>1130</v>
      </c>
      <c r="AE613" t="s">
        <v>1131</v>
      </c>
      <c r="AF613" t="s">
        <v>1132</v>
      </c>
      <c r="AG613" t="s">
        <v>1133</v>
      </c>
      <c r="AH613" t="s">
        <v>1134</v>
      </c>
    </row>
    <row r="614" spans="1:34">
      <c r="A614">
        <v>23823</v>
      </c>
      <c r="B614" t="s">
        <v>246</v>
      </c>
      <c r="C614" t="s">
        <v>247</v>
      </c>
      <c r="D614" t="s">
        <v>476</v>
      </c>
      <c r="E614" t="s">
        <v>477</v>
      </c>
      <c r="F614" t="s">
        <v>261</v>
      </c>
      <c r="G614" t="s">
        <v>1145</v>
      </c>
      <c r="H614" s="150">
        <v>5000</v>
      </c>
      <c r="I614" s="150">
        <v>5000</v>
      </c>
      <c r="J614" s="150">
        <v>5199.43</v>
      </c>
      <c r="K614">
        <v>0</v>
      </c>
      <c r="L614">
        <v>0</v>
      </c>
      <c r="M614" s="150">
        <v>0</v>
      </c>
      <c r="N614" s="150">
        <v>5199.43</v>
      </c>
      <c r="O614" s="150"/>
      <c r="P614" s="1">
        <v>45377</v>
      </c>
      <c r="Q614" s="1">
        <v>45371</v>
      </c>
      <c r="R614" s="1">
        <v>45626</v>
      </c>
      <c r="S614" s="1">
        <v>45626</v>
      </c>
      <c r="W614" t="s">
        <v>561</v>
      </c>
      <c r="X614" t="s">
        <v>252</v>
      </c>
      <c r="Z614" t="s">
        <v>1142</v>
      </c>
      <c r="AA614">
        <v>2</v>
      </c>
      <c r="AB614" t="s">
        <v>1129</v>
      </c>
      <c r="AC614" t="s">
        <v>561</v>
      </c>
      <c r="AD614" t="s">
        <v>1130</v>
      </c>
      <c r="AE614" t="s">
        <v>1131</v>
      </c>
      <c r="AF614" t="s">
        <v>1132</v>
      </c>
      <c r="AG614" t="s">
        <v>1133</v>
      </c>
      <c r="AH614" t="s">
        <v>1134</v>
      </c>
    </row>
    <row r="615" spans="1:34">
      <c r="A615">
        <v>24200</v>
      </c>
      <c r="B615" t="s">
        <v>246</v>
      </c>
      <c r="C615" t="s">
        <v>247</v>
      </c>
      <c r="D615" t="s">
        <v>385</v>
      </c>
      <c r="E615" t="s">
        <v>386</v>
      </c>
      <c r="F615" t="s">
        <v>261</v>
      </c>
      <c r="G615" t="s">
        <v>1152</v>
      </c>
      <c r="H615" s="150">
        <v>5000</v>
      </c>
      <c r="I615" s="150">
        <v>5000</v>
      </c>
      <c r="J615" s="150">
        <v>5199.43</v>
      </c>
      <c r="K615">
        <v>0</v>
      </c>
      <c r="L615">
        <v>0</v>
      </c>
      <c r="M615" s="150">
        <v>0</v>
      </c>
      <c r="N615" s="150">
        <v>5199.43</v>
      </c>
      <c r="O615" s="150"/>
      <c r="P615" s="1">
        <v>45383</v>
      </c>
      <c r="Q615" s="1">
        <v>45381</v>
      </c>
      <c r="R615" s="1">
        <v>45626</v>
      </c>
      <c r="S615" s="1">
        <v>45626</v>
      </c>
      <c r="W615" t="s">
        <v>561</v>
      </c>
      <c r="X615" t="s">
        <v>252</v>
      </c>
      <c r="Z615" t="s">
        <v>1142</v>
      </c>
      <c r="AA615">
        <v>2</v>
      </c>
      <c r="AB615" t="s">
        <v>1129</v>
      </c>
      <c r="AC615" t="s">
        <v>561</v>
      </c>
      <c r="AD615" t="s">
        <v>1130</v>
      </c>
      <c r="AE615" t="s">
        <v>1131</v>
      </c>
      <c r="AF615" t="s">
        <v>1132</v>
      </c>
      <c r="AG615" t="s">
        <v>1133</v>
      </c>
      <c r="AH615" t="s">
        <v>1134</v>
      </c>
    </row>
    <row r="616" spans="1:34">
      <c r="A616">
        <v>24386</v>
      </c>
      <c r="B616" t="s">
        <v>246</v>
      </c>
      <c r="C616" t="s">
        <v>269</v>
      </c>
      <c r="D616" t="s">
        <v>330</v>
      </c>
      <c r="E616" t="s">
        <v>331</v>
      </c>
      <c r="F616" t="s">
        <v>261</v>
      </c>
      <c r="G616" t="s">
        <v>1151</v>
      </c>
      <c r="H616" s="150">
        <v>600</v>
      </c>
      <c r="I616" s="150">
        <v>600</v>
      </c>
      <c r="J616" s="150">
        <v>623.11</v>
      </c>
      <c r="K616">
        <v>0</v>
      </c>
      <c r="L616">
        <v>0</v>
      </c>
      <c r="M616" s="150">
        <v>0</v>
      </c>
      <c r="N616" s="150">
        <v>623.11</v>
      </c>
      <c r="O616" s="150"/>
      <c r="P616" s="1">
        <v>45399</v>
      </c>
      <c r="Q616" s="1">
        <v>45391</v>
      </c>
      <c r="R616" s="1">
        <v>45626</v>
      </c>
      <c r="S616" s="1">
        <v>45626</v>
      </c>
      <c r="W616" t="s">
        <v>561</v>
      </c>
      <c r="X616" t="s">
        <v>252</v>
      </c>
      <c r="Z616" t="s">
        <v>1142</v>
      </c>
      <c r="AA616">
        <v>2</v>
      </c>
      <c r="AB616" t="s">
        <v>1167</v>
      </c>
      <c r="AC616" t="s">
        <v>561</v>
      </c>
      <c r="AD616" t="s">
        <v>1130</v>
      </c>
      <c r="AE616" t="s">
        <v>1131</v>
      </c>
      <c r="AF616" t="s">
        <v>1132</v>
      </c>
      <c r="AG616" t="s">
        <v>1133</v>
      </c>
      <c r="AH616" t="s">
        <v>1134</v>
      </c>
    </row>
    <row r="617" spans="1:34">
      <c r="A617">
        <v>19397</v>
      </c>
      <c r="B617" t="s">
        <v>246</v>
      </c>
      <c r="C617" t="s">
        <v>269</v>
      </c>
      <c r="D617" t="s">
        <v>327</v>
      </c>
      <c r="E617" t="s">
        <v>328</v>
      </c>
      <c r="F617" t="s">
        <v>261</v>
      </c>
      <c r="G617" t="s">
        <v>1172</v>
      </c>
      <c r="H617" s="150">
        <v>1080</v>
      </c>
      <c r="I617" s="150">
        <v>1080</v>
      </c>
      <c r="J617" s="150">
        <v>1138.33</v>
      </c>
      <c r="K617">
        <v>0</v>
      </c>
      <c r="L617">
        <v>0</v>
      </c>
      <c r="M617" s="150">
        <v>0</v>
      </c>
      <c r="N617" s="150">
        <v>1138.33</v>
      </c>
      <c r="O617" s="150"/>
      <c r="P617" s="1">
        <v>45205</v>
      </c>
      <c r="Q617" s="1">
        <v>45197</v>
      </c>
      <c r="R617" s="1">
        <v>45626</v>
      </c>
      <c r="S617" s="1">
        <v>45626</v>
      </c>
      <c r="W617" t="s">
        <v>561</v>
      </c>
      <c r="X617" t="s">
        <v>252</v>
      </c>
      <c r="Z617" t="s">
        <v>1142</v>
      </c>
      <c r="AA617">
        <v>2</v>
      </c>
      <c r="AB617" t="s">
        <v>1129</v>
      </c>
      <c r="AC617" t="s">
        <v>561</v>
      </c>
      <c r="AD617" t="s">
        <v>1130</v>
      </c>
      <c r="AE617" t="s">
        <v>1131</v>
      </c>
      <c r="AF617" t="s">
        <v>1132</v>
      </c>
      <c r="AG617" t="s">
        <v>1133</v>
      </c>
      <c r="AH617" t="s">
        <v>1134</v>
      </c>
    </row>
    <row r="618" spans="1:34">
      <c r="A618">
        <v>16747</v>
      </c>
      <c r="B618" t="s">
        <v>246</v>
      </c>
      <c r="C618" t="s">
        <v>247</v>
      </c>
      <c r="D618" t="s">
        <v>348</v>
      </c>
      <c r="E618" t="s">
        <v>349</v>
      </c>
      <c r="F618" t="s">
        <v>261</v>
      </c>
      <c r="G618" t="s">
        <v>1172</v>
      </c>
      <c r="H618" s="150">
        <v>1000</v>
      </c>
      <c r="I618" s="150">
        <v>1000</v>
      </c>
      <c r="J618" s="150">
        <v>1068.8900000000001</v>
      </c>
      <c r="K618">
        <v>0</v>
      </c>
      <c r="L618">
        <v>0</v>
      </c>
      <c r="M618" s="150">
        <v>0</v>
      </c>
      <c r="N618" s="150">
        <v>1068.8900000000001</v>
      </c>
      <c r="O618" s="150"/>
      <c r="P618" s="1">
        <v>45110</v>
      </c>
      <c r="Q618" s="1">
        <v>45094</v>
      </c>
      <c r="R618" s="1">
        <v>45626</v>
      </c>
      <c r="S618" s="1">
        <v>45626</v>
      </c>
      <c r="W618" t="s">
        <v>561</v>
      </c>
      <c r="X618" t="s">
        <v>252</v>
      </c>
      <c r="Z618" t="s">
        <v>1142</v>
      </c>
      <c r="AA618">
        <v>2</v>
      </c>
      <c r="AB618" t="s">
        <v>1129</v>
      </c>
      <c r="AC618" t="s">
        <v>561</v>
      </c>
      <c r="AD618" t="s">
        <v>1130</v>
      </c>
      <c r="AE618" t="s">
        <v>1131</v>
      </c>
      <c r="AF618" t="s">
        <v>1132</v>
      </c>
      <c r="AG618" t="s">
        <v>1133</v>
      </c>
      <c r="AH618" t="s">
        <v>1134</v>
      </c>
    </row>
    <row r="619" spans="1:34">
      <c r="A619">
        <v>17175</v>
      </c>
      <c r="B619" t="s">
        <v>246</v>
      </c>
      <c r="C619" t="s">
        <v>247</v>
      </c>
      <c r="D619" t="s">
        <v>520</v>
      </c>
      <c r="E619" t="s">
        <v>521</v>
      </c>
      <c r="F619" t="s">
        <v>261</v>
      </c>
      <c r="G619" t="s">
        <v>1171</v>
      </c>
      <c r="H619" s="150">
        <v>4000</v>
      </c>
      <c r="I619" s="150">
        <v>4000</v>
      </c>
      <c r="J619" s="150">
        <v>4250.42</v>
      </c>
      <c r="K619">
        <v>0</v>
      </c>
      <c r="L619">
        <v>0</v>
      </c>
      <c r="M619" s="150">
        <v>0</v>
      </c>
      <c r="N619" s="150">
        <v>4250.42</v>
      </c>
      <c r="O619" s="150"/>
      <c r="P619" s="1">
        <v>45140</v>
      </c>
      <c r="Q619" s="1">
        <v>45129</v>
      </c>
      <c r="R619" s="1">
        <v>45626</v>
      </c>
      <c r="S619" s="1">
        <v>45626</v>
      </c>
      <c r="W619" t="s">
        <v>561</v>
      </c>
      <c r="X619" t="s">
        <v>252</v>
      </c>
      <c r="Z619" t="s">
        <v>1142</v>
      </c>
      <c r="AA619">
        <v>2</v>
      </c>
      <c r="AB619" t="s">
        <v>1129</v>
      </c>
      <c r="AC619" t="s">
        <v>561</v>
      </c>
      <c r="AD619" t="s">
        <v>1130</v>
      </c>
      <c r="AE619" t="s">
        <v>1131</v>
      </c>
      <c r="AF619" t="s">
        <v>1132</v>
      </c>
      <c r="AG619" t="s">
        <v>1133</v>
      </c>
      <c r="AH619" t="s">
        <v>1134</v>
      </c>
    </row>
    <row r="620" spans="1:34">
      <c r="A620">
        <v>16032</v>
      </c>
      <c r="B620" t="s">
        <v>246</v>
      </c>
      <c r="C620" t="s">
        <v>247</v>
      </c>
      <c r="D620" t="s">
        <v>508</v>
      </c>
      <c r="E620" t="s">
        <v>509</v>
      </c>
      <c r="F620" t="s">
        <v>261</v>
      </c>
      <c r="G620" t="s">
        <v>1177</v>
      </c>
      <c r="H620" s="150">
        <v>1500</v>
      </c>
      <c r="I620" s="150">
        <v>1500</v>
      </c>
      <c r="J620" s="150">
        <v>1605.64</v>
      </c>
      <c r="K620">
        <v>0</v>
      </c>
      <c r="L620">
        <v>0</v>
      </c>
      <c r="M620" s="150">
        <v>0</v>
      </c>
      <c r="N620" s="150">
        <v>1605.64</v>
      </c>
      <c r="O620" s="150"/>
      <c r="P620" s="1">
        <v>45057</v>
      </c>
      <c r="Q620" s="1">
        <v>45052</v>
      </c>
      <c r="R620" s="1">
        <v>45626</v>
      </c>
      <c r="S620" s="1">
        <v>45626</v>
      </c>
      <c r="W620" t="s">
        <v>561</v>
      </c>
      <c r="X620" t="s">
        <v>252</v>
      </c>
      <c r="Z620" t="s">
        <v>1142</v>
      </c>
      <c r="AA620">
        <v>2</v>
      </c>
      <c r="AB620" t="s">
        <v>1129</v>
      </c>
      <c r="AC620" t="s">
        <v>561</v>
      </c>
      <c r="AD620" t="s">
        <v>1130</v>
      </c>
      <c r="AE620" t="s">
        <v>1131</v>
      </c>
      <c r="AF620" t="s">
        <v>1132</v>
      </c>
      <c r="AG620" t="s">
        <v>1133</v>
      </c>
      <c r="AH620" t="s">
        <v>1134</v>
      </c>
    </row>
    <row r="621" spans="1:34">
      <c r="A621">
        <v>25529</v>
      </c>
      <c r="B621" t="s">
        <v>246</v>
      </c>
      <c r="C621" t="s">
        <v>247</v>
      </c>
      <c r="D621" t="s">
        <v>382</v>
      </c>
      <c r="E621" t="s">
        <v>383</v>
      </c>
      <c r="F621" t="s">
        <v>261</v>
      </c>
      <c r="G621" t="s">
        <v>1159</v>
      </c>
      <c r="H621" s="150">
        <v>5200</v>
      </c>
      <c r="I621" s="150">
        <v>5200</v>
      </c>
      <c r="J621" s="150">
        <v>5480.85</v>
      </c>
      <c r="K621">
        <v>0</v>
      </c>
      <c r="L621">
        <v>0</v>
      </c>
      <c r="M621" s="150">
        <v>0</v>
      </c>
      <c r="N621" s="150">
        <v>5480.85</v>
      </c>
      <c r="O621" s="150"/>
      <c r="P621" s="1">
        <v>45484</v>
      </c>
      <c r="Q621" s="1">
        <v>45186</v>
      </c>
      <c r="R621" s="1">
        <v>45626</v>
      </c>
      <c r="S621" s="1">
        <v>45626</v>
      </c>
      <c r="W621" t="s">
        <v>561</v>
      </c>
      <c r="X621" t="s">
        <v>252</v>
      </c>
      <c r="Z621" t="s">
        <v>1142</v>
      </c>
      <c r="AA621">
        <v>2</v>
      </c>
      <c r="AB621" t="s">
        <v>1129</v>
      </c>
      <c r="AC621" t="s">
        <v>561</v>
      </c>
      <c r="AD621" t="s">
        <v>1130</v>
      </c>
      <c r="AE621" t="s">
        <v>1131</v>
      </c>
      <c r="AF621" t="s">
        <v>1132</v>
      </c>
      <c r="AG621" t="s">
        <v>1133</v>
      </c>
      <c r="AH621" t="s">
        <v>1134</v>
      </c>
    </row>
    <row r="622" spans="1:34">
      <c r="A622">
        <v>25784</v>
      </c>
      <c r="B622" t="s">
        <v>246</v>
      </c>
      <c r="C622" t="s">
        <v>247</v>
      </c>
      <c r="D622" t="s">
        <v>355</v>
      </c>
      <c r="E622" t="s">
        <v>356</v>
      </c>
      <c r="F622" t="s">
        <v>261</v>
      </c>
      <c r="G622" t="s">
        <v>1140</v>
      </c>
      <c r="H622" s="150">
        <v>3000</v>
      </c>
      <c r="I622" s="150">
        <v>3000</v>
      </c>
      <c r="J622" s="150">
        <v>3064.51</v>
      </c>
      <c r="K622">
        <v>0</v>
      </c>
      <c r="L622">
        <v>0</v>
      </c>
      <c r="M622" s="150">
        <v>0</v>
      </c>
      <c r="N622" s="150">
        <v>3064.51</v>
      </c>
      <c r="O622" s="150"/>
      <c r="P622" s="1">
        <v>45510</v>
      </c>
      <c r="Q622" s="1">
        <v>45504</v>
      </c>
      <c r="R622" s="1">
        <v>45626</v>
      </c>
      <c r="S622" s="1">
        <v>45626</v>
      </c>
      <c r="W622" t="s">
        <v>561</v>
      </c>
      <c r="X622" t="s">
        <v>252</v>
      </c>
      <c r="Z622" t="s">
        <v>1142</v>
      </c>
      <c r="AA622">
        <v>2</v>
      </c>
      <c r="AB622" t="s">
        <v>1167</v>
      </c>
      <c r="AC622" t="s">
        <v>561</v>
      </c>
      <c r="AD622" t="s">
        <v>1130</v>
      </c>
      <c r="AE622" t="s">
        <v>1131</v>
      </c>
      <c r="AF622" t="s">
        <v>1132</v>
      </c>
      <c r="AG622" t="s">
        <v>1133</v>
      </c>
      <c r="AH622" t="s">
        <v>1134</v>
      </c>
    </row>
    <row r="623" spans="1:34">
      <c r="A623">
        <v>25999</v>
      </c>
      <c r="B623" t="s">
        <v>246</v>
      </c>
      <c r="C623" t="s">
        <v>247</v>
      </c>
      <c r="D623" t="s">
        <v>257</v>
      </c>
      <c r="E623" t="s">
        <v>259</v>
      </c>
      <c r="F623" t="s">
        <v>261</v>
      </c>
      <c r="G623" t="s">
        <v>1148</v>
      </c>
      <c r="H623" s="150">
        <v>25000</v>
      </c>
      <c r="I623" s="150">
        <v>25000</v>
      </c>
      <c r="J623" s="150">
        <v>25356.36</v>
      </c>
      <c r="K623">
        <v>0</v>
      </c>
      <c r="L623">
        <v>0</v>
      </c>
      <c r="M623" s="150">
        <v>0</v>
      </c>
      <c r="N623" s="150">
        <v>25356.36</v>
      </c>
      <c r="O623" s="150"/>
      <c r="P623" s="1">
        <v>45537</v>
      </c>
      <c r="Q623" s="1">
        <v>45522</v>
      </c>
      <c r="R623" s="1">
        <v>45626</v>
      </c>
      <c r="S623" s="1">
        <v>45626</v>
      </c>
      <c r="W623" t="s">
        <v>561</v>
      </c>
      <c r="X623" t="s">
        <v>252</v>
      </c>
      <c r="Z623" t="s">
        <v>1142</v>
      </c>
      <c r="AA623">
        <v>2</v>
      </c>
      <c r="AB623" t="s">
        <v>1167</v>
      </c>
      <c r="AC623" t="s">
        <v>561</v>
      </c>
      <c r="AD623" t="s">
        <v>1130</v>
      </c>
      <c r="AE623" t="s">
        <v>1131</v>
      </c>
      <c r="AF623" t="s">
        <v>1132</v>
      </c>
      <c r="AG623" t="s">
        <v>1133</v>
      </c>
      <c r="AH623" t="s">
        <v>1134</v>
      </c>
    </row>
    <row r="624" spans="1:34">
      <c r="A624">
        <v>27755</v>
      </c>
      <c r="B624" t="s">
        <v>246</v>
      </c>
      <c r="C624" t="s">
        <v>247</v>
      </c>
      <c r="D624" t="s">
        <v>454</v>
      </c>
      <c r="E624" t="s">
        <v>455</v>
      </c>
      <c r="F624" t="s">
        <v>261</v>
      </c>
      <c r="G624" t="s">
        <v>1149</v>
      </c>
      <c r="H624" s="150">
        <v>5000</v>
      </c>
      <c r="I624" s="150">
        <v>5000</v>
      </c>
      <c r="J624" s="150">
        <v>5071.2700000000004</v>
      </c>
      <c r="K624">
        <v>0</v>
      </c>
      <c r="L624">
        <v>0</v>
      </c>
      <c r="M624" s="150">
        <v>0</v>
      </c>
      <c r="N624" s="150">
        <v>5071.2700000000004</v>
      </c>
      <c r="O624" s="150"/>
      <c r="P624" s="1">
        <v>45541</v>
      </c>
      <c r="Q624" s="1">
        <v>45535</v>
      </c>
      <c r="R624" s="1">
        <v>45626</v>
      </c>
      <c r="S624" s="1">
        <v>45626</v>
      </c>
      <c r="W624" t="s">
        <v>561</v>
      </c>
      <c r="X624" t="s">
        <v>252</v>
      </c>
      <c r="Z624" t="s">
        <v>1142</v>
      </c>
      <c r="AA624">
        <v>2</v>
      </c>
      <c r="AB624" t="s">
        <v>1167</v>
      </c>
      <c r="AC624" t="s">
        <v>561</v>
      </c>
      <c r="AD624" t="s">
        <v>1130</v>
      </c>
      <c r="AE624" t="s">
        <v>1131</v>
      </c>
      <c r="AF624" t="s">
        <v>1132</v>
      </c>
      <c r="AG624" t="s">
        <v>1133</v>
      </c>
      <c r="AH624" t="s">
        <v>1134</v>
      </c>
    </row>
    <row r="625" spans="1:35">
      <c r="A625">
        <v>27534</v>
      </c>
      <c r="B625" t="s">
        <v>246</v>
      </c>
      <c r="C625" t="s">
        <v>247</v>
      </c>
      <c r="D625" t="s">
        <v>407</v>
      </c>
      <c r="E625" t="s">
        <v>408</v>
      </c>
      <c r="F625" t="s">
        <v>261</v>
      </c>
      <c r="G625" t="s">
        <v>1148</v>
      </c>
      <c r="H625" s="150">
        <v>9433.5400000000009</v>
      </c>
      <c r="I625" s="150">
        <v>9433.5400000000009</v>
      </c>
      <c r="J625" s="150">
        <v>9568.01</v>
      </c>
      <c r="K625">
        <v>0</v>
      </c>
      <c r="L625">
        <v>0</v>
      </c>
      <c r="M625" s="150">
        <v>0</v>
      </c>
      <c r="N625" s="150">
        <v>9568.01</v>
      </c>
      <c r="O625" s="150"/>
      <c r="P625" s="1">
        <v>45541</v>
      </c>
      <c r="Q625" s="1">
        <v>45533</v>
      </c>
      <c r="R625" s="1">
        <v>45626</v>
      </c>
      <c r="S625" s="1">
        <v>45626</v>
      </c>
      <c r="W625" t="s">
        <v>561</v>
      </c>
      <c r="X625" t="s">
        <v>252</v>
      </c>
      <c r="Z625" t="s">
        <v>1142</v>
      </c>
      <c r="AA625">
        <v>2</v>
      </c>
      <c r="AB625" t="s">
        <v>1167</v>
      </c>
      <c r="AC625" t="s">
        <v>561</v>
      </c>
      <c r="AD625" t="s">
        <v>1130</v>
      </c>
      <c r="AE625" t="s">
        <v>1131</v>
      </c>
      <c r="AF625" t="s">
        <v>1132</v>
      </c>
      <c r="AG625" t="s">
        <v>1133</v>
      </c>
      <c r="AH625" t="s">
        <v>1134</v>
      </c>
    </row>
    <row r="626" spans="1:35">
      <c r="A626">
        <v>26176</v>
      </c>
      <c r="B626" t="s">
        <v>246</v>
      </c>
      <c r="C626" t="s">
        <v>247</v>
      </c>
      <c r="D626" t="s">
        <v>359</v>
      </c>
      <c r="E626" t="s">
        <v>360</v>
      </c>
      <c r="F626" t="s">
        <v>261</v>
      </c>
      <c r="G626" t="s">
        <v>1144</v>
      </c>
      <c r="H626" s="150">
        <v>30000</v>
      </c>
      <c r="I626" s="150">
        <v>30000</v>
      </c>
      <c r="J626" s="150">
        <v>30427.63</v>
      </c>
      <c r="K626">
        <v>0</v>
      </c>
      <c r="L626">
        <v>0</v>
      </c>
      <c r="M626" s="150">
        <v>0</v>
      </c>
      <c r="N626" s="150">
        <v>30427.63</v>
      </c>
      <c r="O626" s="150"/>
      <c r="P626" s="1">
        <v>45537</v>
      </c>
      <c r="Q626" s="1">
        <v>45531</v>
      </c>
      <c r="R626" s="1">
        <v>45626</v>
      </c>
      <c r="S626" s="1">
        <v>45626</v>
      </c>
      <c r="W626" t="s">
        <v>561</v>
      </c>
      <c r="X626" t="s">
        <v>252</v>
      </c>
      <c r="Z626" t="s">
        <v>1142</v>
      </c>
      <c r="AA626">
        <v>2</v>
      </c>
      <c r="AB626" t="s">
        <v>1167</v>
      </c>
      <c r="AC626" t="s">
        <v>561</v>
      </c>
      <c r="AD626" t="s">
        <v>1130</v>
      </c>
      <c r="AE626" t="s">
        <v>1131</v>
      </c>
      <c r="AF626" t="s">
        <v>1132</v>
      </c>
      <c r="AG626" t="s">
        <v>1133</v>
      </c>
      <c r="AH626" t="s">
        <v>1134</v>
      </c>
    </row>
    <row r="627" spans="1:35">
      <c r="A627">
        <v>16057</v>
      </c>
      <c r="B627" t="s">
        <v>246</v>
      </c>
      <c r="C627" t="s">
        <v>247</v>
      </c>
      <c r="D627" t="s">
        <v>265</v>
      </c>
      <c r="E627" t="s">
        <v>266</v>
      </c>
      <c r="F627" t="s">
        <v>261</v>
      </c>
      <c r="G627" t="s">
        <v>1156</v>
      </c>
      <c r="H627" s="150">
        <v>10000</v>
      </c>
      <c r="I627" s="150">
        <v>10000</v>
      </c>
      <c r="J627" s="150">
        <v>10704.25</v>
      </c>
      <c r="K627">
        <v>0</v>
      </c>
      <c r="L627">
        <v>0</v>
      </c>
      <c r="M627" s="150">
        <v>0</v>
      </c>
      <c r="N627" s="150">
        <v>10704.25</v>
      </c>
      <c r="O627" s="150"/>
      <c r="P627" s="1">
        <v>45056</v>
      </c>
      <c r="Q627" s="1">
        <v>45052</v>
      </c>
      <c r="R627" s="1">
        <v>45636</v>
      </c>
      <c r="S627" s="1">
        <v>45636</v>
      </c>
      <c r="W627" t="s">
        <v>561</v>
      </c>
      <c r="X627" t="s">
        <v>252</v>
      </c>
      <c r="Z627" t="s">
        <v>1142</v>
      </c>
      <c r="AA627">
        <v>2</v>
      </c>
      <c r="AB627" t="s">
        <v>1129</v>
      </c>
      <c r="AC627" t="s">
        <v>561</v>
      </c>
      <c r="AD627" t="s">
        <v>1130</v>
      </c>
      <c r="AE627" t="s">
        <v>1131</v>
      </c>
      <c r="AF627" t="s">
        <v>1132</v>
      </c>
      <c r="AG627" t="s">
        <v>1133</v>
      </c>
      <c r="AH627" t="s">
        <v>1134</v>
      </c>
    </row>
    <row r="628" spans="1:35">
      <c r="A628">
        <v>16116</v>
      </c>
      <c r="B628" t="s">
        <v>246</v>
      </c>
      <c r="C628" t="s">
        <v>247</v>
      </c>
      <c r="D628" t="s">
        <v>262</v>
      </c>
      <c r="E628" t="s">
        <v>263</v>
      </c>
      <c r="F628" t="s">
        <v>261</v>
      </c>
      <c r="G628" t="s">
        <v>1181</v>
      </c>
      <c r="H628" s="150">
        <v>2500</v>
      </c>
      <c r="I628" s="150">
        <v>2500</v>
      </c>
      <c r="J628" s="150">
        <v>2676.06</v>
      </c>
      <c r="K628">
        <v>0</v>
      </c>
      <c r="L628">
        <v>0</v>
      </c>
      <c r="M628" s="150">
        <v>0</v>
      </c>
      <c r="N628" s="150">
        <v>2676.06</v>
      </c>
      <c r="O628" s="150"/>
      <c r="P628" s="1">
        <v>45063</v>
      </c>
      <c r="Q628" s="1">
        <v>45052</v>
      </c>
      <c r="R628" s="1">
        <v>45636</v>
      </c>
      <c r="S628" s="1">
        <v>45636</v>
      </c>
      <c r="W628" t="s">
        <v>561</v>
      </c>
      <c r="X628" t="s">
        <v>252</v>
      </c>
      <c r="Z628" t="s">
        <v>1142</v>
      </c>
      <c r="AA628">
        <v>2</v>
      </c>
      <c r="AB628" t="s">
        <v>1129</v>
      </c>
      <c r="AC628" t="s">
        <v>561</v>
      </c>
      <c r="AD628" t="s">
        <v>1130</v>
      </c>
      <c r="AE628" t="s">
        <v>1131</v>
      </c>
      <c r="AF628" t="s">
        <v>1132</v>
      </c>
      <c r="AG628" t="s">
        <v>1133</v>
      </c>
      <c r="AH628" t="s">
        <v>1134</v>
      </c>
    </row>
    <row r="629" spans="1:35">
      <c r="A629">
        <v>16176</v>
      </c>
      <c r="B629" t="s">
        <v>246</v>
      </c>
      <c r="C629" t="s">
        <v>269</v>
      </c>
      <c r="D629" t="s">
        <v>285</v>
      </c>
      <c r="E629" t="s">
        <v>286</v>
      </c>
      <c r="F629" t="s">
        <v>261</v>
      </c>
      <c r="G629" t="s">
        <v>1176</v>
      </c>
      <c r="H629" s="150">
        <v>1290</v>
      </c>
      <c r="I629" s="150">
        <v>1290</v>
      </c>
      <c r="J629" s="150">
        <v>1380.85</v>
      </c>
      <c r="K629">
        <v>0</v>
      </c>
      <c r="L629">
        <v>0</v>
      </c>
      <c r="M629" s="150">
        <v>0</v>
      </c>
      <c r="N629" s="150">
        <v>1380.85</v>
      </c>
      <c r="O629" s="150"/>
      <c r="P629" s="1">
        <v>45063</v>
      </c>
      <c r="Q629" s="1">
        <v>45054</v>
      </c>
      <c r="R629" s="1">
        <v>45636</v>
      </c>
      <c r="S629" s="1">
        <v>45636</v>
      </c>
      <c r="W629" t="s">
        <v>561</v>
      </c>
      <c r="X629" t="s">
        <v>252</v>
      </c>
      <c r="Z629" t="s">
        <v>1142</v>
      </c>
      <c r="AA629">
        <v>2</v>
      </c>
      <c r="AB629" t="s">
        <v>1129</v>
      </c>
      <c r="AC629" t="s">
        <v>561</v>
      </c>
      <c r="AD629" t="s">
        <v>1130</v>
      </c>
      <c r="AE629" t="s">
        <v>1131</v>
      </c>
      <c r="AF629" t="s">
        <v>1132</v>
      </c>
      <c r="AG629" t="s">
        <v>1133</v>
      </c>
      <c r="AH629" t="s">
        <v>1134</v>
      </c>
    </row>
    <row r="630" spans="1:35">
      <c r="A630">
        <v>16082</v>
      </c>
      <c r="B630" t="s">
        <v>246</v>
      </c>
      <c r="C630" t="s">
        <v>247</v>
      </c>
      <c r="D630" t="s">
        <v>265</v>
      </c>
      <c r="E630" t="s">
        <v>266</v>
      </c>
      <c r="F630" t="s">
        <v>261</v>
      </c>
      <c r="G630" t="s">
        <v>1176</v>
      </c>
      <c r="H630" s="150">
        <v>2400</v>
      </c>
      <c r="I630" s="150">
        <v>2400</v>
      </c>
      <c r="J630" s="150">
        <v>2569.02</v>
      </c>
      <c r="K630">
        <v>0</v>
      </c>
      <c r="L630">
        <v>0</v>
      </c>
      <c r="M630" s="150">
        <v>0</v>
      </c>
      <c r="N630" s="150">
        <v>2569.02</v>
      </c>
      <c r="O630" s="150"/>
      <c r="P630" s="1">
        <v>45056</v>
      </c>
      <c r="Q630" s="1">
        <v>45052</v>
      </c>
      <c r="R630" s="1">
        <v>45636</v>
      </c>
      <c r="S630" s="1">
        <v>45636</v>
      </c>
      <c r="W630" t="s">
        <v>561</v>
      </c>
      <c r="X630" t="s">
        <v>252</v>
      </c>
      <c r="Z630" t="s">
        <v>1142</v>
      </c>
      <c r="AA630">
        <v>2</v>
      </c>
      <c r="AB630" t="s">
        <v>1129</v>
      </c>
      <c r="AC630" t="s">
        <v>561</v>
      </c>
      <c r="AD630" t="s">
        <v>1130</v>
      </c>
      <c r="AE630" t="s">
        <v>1131</v>
      </c>
      <c r="AF630" t="s">
        <v>1132</v>
      </c>
      <c r="AG630" t="s">
        <v>1133</v>
      </c>
      <c r="AH630" t="s">
        <v>1134</v>
      </c>
    </row>
    <row r="631" spans="1:35">
      <c r="A631">
        <v>16606</v>
      </c>
      <c r="B631" t="s">
        <v>246</v>
      </c>
      <c r="C631" t="s">
        <v>247</v>
      </c>
      <c r="D631" t="s">
        <v>485</v>
      </c>
      <c r="E631" t="s">
        <v>486</v>
      </c>
      <c r="F631" t="s">
        <v>261</v>
      </c>
      <c r="G631" t="s">
        <v>1181</v>
      </c>
      <c r="H631" s="150">
        <v>1000</v>
      </c>
      <c r="I631" s="150">
        <v>1000</v>
      </c>
      <c r="J631" s="150">
        <v>1070.43</v>
      </c>
      <c r="K631">
        <v>0</v>
      </c>
      <c r="L631">
        <v>0</v>
      </c>
      <c r="M631" s="150">
        <v>0</v>
      </c>
      <c r="N631" s="150">
        <v>1070.43</v>
      </c>
      <c r="O631" s="150"/>
      <c r="P631" s="1">
        <v>45083</v>
      </c>
      <c r="Q631" s="1">
        <v>45062</v>
      </c>
      <c r="R631" s="1">
        <v>45636</v>
      </c>
      <c r="S631" s="1">
        <v>45636</v>
      </c>
      <c r="W631" t="s">
        <v>561</v>
      </c>
      <c r="X631" t="s">
        <v>252</v>
      </c>
      <c r="Z631" t="s">
        <v>1142</v>
      </c>
      <c r="AA631">
        <v>2</v>
      </c>
      <c r="AB631" t="s">
        <v>1129</v>
      </c>
      <c r="AC631" t="s">
        <v>561</v>
      </c>
      <c r="AD631" t="s">
        <v>1130</v>
      </c>
      <c r="AE631" t="s">
        <v>1131</v>
      </c>
      <c r="AF631" t="s">
        <v>1132</v>
      </c>
      <c r="AG631" t="s">
        <v>1133</v>
      </c>
      <c r="AH631" t="s">
        <v>1134</v>
      </c>
    </row>
    <row r="632" spans="1:35">
      <c r="A632">
        <v>20734</v>
      </c>
      <c r="B632" t="s">
        <v>246</v>
      </c>
      <c r="C632" t="s">
        <v>247</v>
      </c>
      <c r="D632" t="s">
        <v>402</v>
      </c>
      <c r="E632" t="s">
        <v>403</v>
      </c>
      <c r="F632" t="s">
        <v>261</v>
      </c>
      <c r="G632" t="s">
        <v>1166</v>
      </c>
      <c r="H632" s="150">
        <v>5000</v>
      </c>
      <c r="I632" s="150">
        <v>5000</v>
      </c>
      <c r="J632" s="150">
        <v>5261.32</v>
      </c>
      <c r="K632">
        <v>0</v>
      </c>
      <c r="L632">
        <v>0</v>
      </c>
      <c r="M632" s="150">
        <v>0</v>
      </c>
      <c r="N632" s="150">
        <v>5261.32</v>
      </c>
      <c r="O632" s="150"/>
      <c r="P632" s="1">
        <v>45240</v>
      </c>
      <c r="Q632" s="1">
        <v>45230</v>
      </c>
      <c r="R632" s="1">
        <v>45636</v>
      </c>
      <c r="S632" s="1">
        <v>45636</v>
      </c>
      <c r="W632" t="s">
        <v>561</v>
      </c>
      <c r="X632" t="s">
        <v>252</v>
      </c>
      <c r="Z632" t="s">
        <v>1142</v>
      </c>
      <c r="AA632">
        <v>2</v>
      </c>
      <c r="AB632" t="s">
        <v>1129</v>
      </c>
      <c r="AC632" t="s">
        <v>561</v>
      </c>
      <c r="AD632" t="s">
        <v>1130</v>
      </c>
      <c r="AE632" t="s">
        <v>1131</v>
      </c>
      <c r="AF632" t="s">
        <v>1132</v>
      </c>
      <c r="AG632" t="s">
        <v>1133</v>
      </c>
      <c r="AH632" t="s">
        <v>1134</v>
      </c>
    </row>
    <row r="633" spans="1:35">
      <c r="A633">
        <v>17595</v>
      </c>
      <c r="B633" t="s">
        <v>246</v>
      </c>
      <c r="C633" t="s">
        <v>247</v>
      </c>
      <c r="D633" t="s">
        <v>443</v>
      </c>
      <c r="E633" t="s">
        <v>444</v>
      </c>
      <c r="F633" t="s">
        <v>261</v>
      </c>
      <c r="G633" t="s">
        <v>1171</v>
      </c>
      <c r="H633" s="150">
        <v>5000</v>
      </c>
      <c r="I633" s="150">
        <v>5000</v>
      </c>
      <c r="J633" s="150">
        <v>5275.37</v>
      </c>
      <c r="K633">
        <v>0</v>
      </c>
      <c r="L633">
        <v>0</v>
      </c>
      <c r="M633" s="150">
        <v>0</v>
      </c>
      <c r="N633" s="150">
        <v>5275.37</v>
      </c>
      <c r="O633" s="150"/>
      <c r="P633" s="1">
        <v>45173</v>
      </c>
      <c r="Q633" s="1">
        <v>45168</v>
      </c>
      <c r="R633" s="1">
        <v>45636</v>
      </c>
      <c r="S633" s="1">
        <v>45636</v>
      </c>
      <c r="W633" t="s">
        <v>561</v>
      </c>
      <c r="X633" t="s">
        <v>252</v>
      </c>
      <c r="Z633" t="s">
        <v>1142</v>
      </c>
      <c r="AA633">
        <v>2</v>
      </c>
      <c r="AB633" t="s">
        <v>1129</v>
      </c>
      <c r="AC633" t="s">
        <v>561</v>
      </c>
      <c r="AD633" t="s">
        <v>1130</v>
      </c>
      <c r="AE633" t="s">
        <v>1131</v>
      </c>
      <c r="AF633" t="s">
        <v>1132</v>
      </c>
      <c r="AG633" t="s">
        <v>1133</v>
      </c>
      <c r="AH633" t="s">
        <v>1134</v>
      </c>
    </row>
    <row r="634" spans="1:35">
      <c r="A634">
        <v>17580</v>
      </c>
      <c r="B634" t="s">
        <v>246</v>
      </c>
      <c r="C634" t="s">
        <v>247</v>
      </c>
      <c r="D634" t="s">
        <v>443</v>
      </c>
      <c r="E634" t="s">
        <v>444</v>
      </c>
      <c r="F634" t="s">
        <v>261</v>
      </c>
      <c r="G634" t="s">
        <v>1168</v>
      </c>
      <c r="H634" s="150">
        <v>5000</v>
      </c>
      <c r="I634" s="150">
        <v>5000</v>
      </c>
      <c r="J634" s="150">
        <v>5275.37</v>
      </c>
      <c r="K634">
        <v>0</v>
      </c>
      <c r="L634">
        <v>0</v>
      </c>
      <c r="M634" s="150">
        <v>0</v>
      </c>
      <c r="N634" s="150">
        <v>5275.37</v>
      </c>
      <c r="O634" s="150"/>
      <c r="P634" s="1">
        <v>45173</v>
      </c>
      <c r="Q634" s="1">
        <v>45168</v>
      </c>
      <c r="R634" s="1">
        <v>45636</v>
      </c>
      <c r="S634" s="1">
        <v>45636</v>
      </c>
      <c r="W634" t="s">
        <v>561</v>
      </c>
      <c r="X634" t="s">
        <v>252</v>
      </c>
      <c r="Z634" t="s">
        <v>1142</v>
      </c>
      <c r="AA634">
        <v>2</v>
      </c>
      <c r="AB634" t="s">
        <v>1129</v>
      </c>
      <c r="AC634" t="s">
        <v>561</v>
      </c>
      <c r="AD634" t="s">
        <v>1130</v>
      </c>
      <c r="AE634" t="s">
        <v>1131</v>
      </c>
      <c r="AF634" t="s">
        <v>1132</v>
      </c>
      <c r="AG634" t="s">
        <v>1133</v>
      </c>
      <c r="AH634" t="s">
        <v>1134</v>
      </c>
    </row>
    <row r="635" spans="1:35">
      <c r="A635">
        <v>17308</v>
      </c>
      <c r="B635" t="s">
        <v>246</v>
      </c>
      <c r="C635" t="s">
        <v>247</v>
      </c>
      <c r="D635" t="s">
        <v>471</v>
      </c>
      <c r="E635" t="s">
        <v>472</v>
      </c>
      <c r="F635" t="s">
        <v>261</v>
      </c>
      <c r="G635" t="s">
        <v>1169</v>
      </c>
      <c r="H635" s="150">
        <v>5000</v>
      </c>
      <c r="I635" s="150">
        <v>5000</v>
      </c>
      <c r="J635" s="150">
        <v>5275.37</v>
      </c>
      <c r="K635">
        <v>0</v>
      </c>
      <c r="L635">
        <v>0</v>
      </c>
      <c r="M635" s="150">
        <v>0</v>
      </c>
      <c r="N635" s="150">
        <v>5275.37</v>
      </c>
      <c r="O635" s="150"/>
      <c r="P635" s="1">
        <v>45154</v>
      </c>
      <c r="Q635" s="1">
        <v>45145</v>
      </c>
      <c r="R635" s="1">
        <v>45636</v>
      </c>
      <c r="S635" s="1">
        <v>45636</v>
      </c>
      <c r="W635" t="s">
        <v>561</v>
      </c>
      <c r="X635" t="s">
        <v>252</v>
      </c>
      <c r="Z635" t="s">
        <v>1142</v>
      </c>
      <c r="AA635">
        <v>2</v>
      </c>
      <c r="AB635" t="s">
        <v>1129</v>
      </c>
      <c r="AC635" t="s">
        <v>561</v>
      </c>
      <c r="AD635" t="s">
        <v>1130</v>
      </c>
      <c r="AE635" t="s">
        <v>1131</v>
      </c>
      <c r="AF635" t="s">
        <v>1132</v>
      </c>
      <c r="AG635" t="s">
        <v>1133</v>
      </c>
      <c r="AH635" t="s">
        <v>1134</v>
      </c>
    </row>
    <row r="636" spans="1:35">
      <c r="A636">
        <v>17264</v>
      </c>
      <c r="B636" t="s">
        <v>246</v>
      </c>
      <c r="C636" t="s">
        <v>269</v>
      </c>
      <c r="D636" t="s">
        <v>282</v>
      </c>
      <c r="E636" t="s">
        <v>283</v>
      </c>
      <c r="F636" t="s">
        <v>261</v>
      </c>
      <c r="G636" t="s">
        <v>1171</v>
      </c>
      <c r="H636" s="150">
        <v>1800</v>
      </c>
      <c r="I636" s="150">
        <v>1800</v>
      </c>
      <c r="J636" s="150">
        <v>1899.13</v>
      </c>
      <c r="K636">
        <v>0</v>
      </c>
      <c r="L636">
        <v>0</v>
      </c>
      <c r="M636" s="150">
        <v>0</v>
      </c>
      <c r="N636" s="150">
        <v>1899.13</v>
      </c>
      <c r="O636" s="150"/>
      <c r="P636" s="1">
        <v>45148</v>
      </c>
      <c r="Q636" s="1">
        <v>45140</v>
      </c>
      <c r="R636" s="1">
        <v>45636</v>
      </c>
      <c r="S636" s="1">
        <v>45636</v>
      </c>
      <c r="W636" t="s">
        <v>561</v>
      </c>
      <c r="X636" t="s">
        <v>252</v>
      </c>
      <c r="Z636" t="s">
        <v>1142</v>
      </c>
      <c r="AA636">
        <v>2</v>
      </c>
      <c r="AB636" t="s">
        <v>1129</v>
      </c>
      <c r="AC636" t="s">
        <v>561</v>
      </c>
      <c r="AD636" t="s">
        <v>1130</v>
      </c>
      <c r="AE636" t="s">
        <v>1131</v>
      </c>
      <c r="AF636" t="s">
        <v>1132</v>
      </c>
      <c r="AG636" t="s">
        <v>1133</v>
      </c>
      <c r="AH636" t="s">
        <v>1134</v>
      </c>
    </row>
    <row r="637" spans="1:35">
      <c r="A637">
        <v>24108</v>
      </c>
      <c r="B637" t="s">
        <v>246</v>
      </c>
      <c r="C637" t="s">
        <v>247</v>
      </c>
      <c r="D637" t="s">
        <v>421</v>
      </c>
      <c r="E637" t="s">
        <v>422</v>
      </c>
      <c r="F637" t="s">
        <v>261</v>
      </c>
      <c r="G637" t="s">
        <v>1152</v>
      </c>
      <c r="H637" s="150">
        <v>6200</v>
      </c>
      <c r="I637" s="150">
        <v>6200</v>
      </c>
      <c r="J637" s="150">
        <v>6447.29</v>
      </c>
      <c r="K637">
        <v>0</v>
      </c>
      <c r="L637">
        <v>0</v>
      </c>
      <c r="M637" s="150">
        <v>0</v>
      </c>
      <c r="N637" s="150">
        <v>6447.29</v>
      </c>
      <c r="O637" s="150"/>
      <c r="P637" s="1">
        <v>45394</v>
      </c>
      <c r="Q637" s="1">
        <v>45366</v>
      </c>
      <c r="R637" s="1">
        <v>45636</v>
      </c>
      <c r="S637" s="1">
        <v>45636</v>
      </c>
      <c r="W637" t="s">
        <v>561</v>
      </c>
      <c r="X637" t="s">
        <v>252</v>
      </c>
      <c r="Z637" t="s">
        <v>1142</v>
      </c>
      <c r="AA637">
        <v>2</v>
      </c>
      <c r="AB637" t="s">
        <v>1129</v>
      </c>
      <c r="AC637" t="s">
        <v>561</v>
      </c>
      <c r="AD637" t="s">
        <v>1130</v>
      </c>
      <c r="AE637" t="s">
        <v>1131</v>
      </c>
      <c r="AF637" t="s">
        <v>1132</v>
      </c>
      <c r="AG637" t="s">
        <v>1133</v>
      </c>
      <c r="AH637" t="s">
        <v>1134</v>
      </c>
    </row>
    <row r="638" spans="1:35">
      <c r="A638">
        <v>22551</v>
      </c>
      <c r="B638" t="s">
        <v>246</v>
      </c>
      <c r="C638" t="s">
        <v>269</v>
      </c>
      <c r="D638" t="s">
        <v>312</v>
      </c>
      <c r="E638" t="s">
        <v>313</v>
      </c>
      <c r="F638" t="s">
        <v>261</v>
      </c>
      <c r="G638" t="s">
        <v>1166</v>
      </c>
      <c r="H638" s="150">
        <v>3500</v>
      </c>
      <c r="I638" s="150">
        <v>3500</v>
      </c>
      <c r="J638" s="150">
        <v>3660.61</v>
      </c>
      <c r="K638">
        <v>0</v>
      </c>
      <c r="L638">
        <v>0</v>
      </c>
      <c r="M638" s="150">
        <v>0</v>
      </c>
      <c r="N638" s="150">
        <v>3660.61</v>
      </c>
      <c r="O638" s="150"/>
      <c r="P638" s="1">
        <v>45314</v>
      </c>
      <c r="Q638" s="1">
        <v>45301</v>
      </c>
      <c r="R638" s="1">
        <v>45636</v>
      </c>
      <c r="S638" s="1">
        <v>45636</v>
      </c>
      <c r="W638" t="s">
        <v>561</v>
      </c>
      <c r="X638" t="s">
        <v>252</v>
      </c>
      <c r="Z638" t="s">
        <v>1142</v>
      </c>
      <c r="AA638">
        <v>2</v>
      </c>
      <c r="AB638" t="s">
        <v>1129</v>
      </c>
      <c r="AC638" t="s">
        <v>561</v>
      </c>
      <c r="AD638" t="s">
        <v>1130</v>
      </c>
      <c r="AE638" t="s">
        <v>1131</v>
      </c>
      <c r="AF638" t="s">
        <v>1132</v>
      </c>
      <c r="AG638" t="s">
        <v>1133</v>
      </c>
      <c r="AH638" t="s">
        <v>1134</v>
      </c>
    </row>
    <row r="639" spans="1:35">
      <c r="A639">
        <v>22531</v>
      </c>
      <c r="B639" t="s">
        <v>246</v>
      </c>
      <c r="C639" t="s">
        <v>269</v>
      </c>
      <c r="D639" t="s">
        <v>312</v>
      </c>
      <c r="E639" t="s">
        <v>313</v>
      </c>
      <c r="F639" t="s">
        <v>261</v>
      </c>
      <c r="G639" t="s">
        <v>1156</v>
      </c>
      <c r="H639" s="150">
        <v>40000</v>
      </c>
      <c r="I639" s="150">
        <v>40000</v>
      </c>
      <c r="J639" s="150">
        <v>41835.56</v>
      </c>
      <c r="K639">
        <v>0</v>
      </c>
      <c r="L639">
        <v>0</v>
      </c>
      <c r="M639" s="150">
        <v>0</v>
      </c>
      <c r="N639" s="150">
        <v>41835.56</v>
      </c>
      <c r="O639" s="150">
        <v>0</v>
      </c>
      <c r="P639" s="1">
        <v>45314</v>
      </c>
      <c r="Q639" s="1">
        <v>45301</v>
      </c>
      <c r="R639" s="1">
        <v>45636</v>
      </c>
      <c r="S639" s="1">
        <v>45636</v>
      </c>
      <c r="W639" t="s">
        <v>561</v>
      </c>
      <c r="X639" t="s">
        <v>252</v>
      </c>
      <c r="Z639" t="s">
        <v>1142</v>
      </c>
      <c r="AA639">
        <v>2</v>
      </c>
      <c r="AB639" t="s">
        <v>1129</v>
      </c>
      <c r="AC639" t="s">
        <v>561</v>
      </c>
      <c r="AD639" t="s">
        <v>1130</v>
      </c>
      <c r="AE639" t="s">
        <v>1131</v>
      </c>
      <c r="AF639" t="s">
        <v>1132</v>
      </c>
      <c r="AG639" t="s">
        <v>1133</v>
      </c>
      <c r="AH639" t="s">
        <v>1134</v>
      </c>
      <c r="AI639" t="s">
        <v>252</v>
      </c>
    </row>
    <row r="640" spans="1:35">
      <c r="A640">
        <v>25016</v>
      </c>
      <c r="B640" t="s">
        <v>246</v>
      </c>
      <c r="C640" t="s">
        <v>247</v>
      </c>
      <c r="D640" t="s">
        <v>410</v>
      </c>
      <c r="E640" t="s">
        <v>411</v>
      </c>
      <c r="F640" t="s">
        <v>261</v>
      </c>
      <c r="G640" t="s">
        <v>1157</v>
      </c>
      <c r="H640" s="150">
        <v>5000</v>
      </c>
      <c r="I640" s="150">
        <v>5000</v>
      </c>
      <c r="J640" s="150">
        <v>5178.13</v>
      </c>
      <c r="K640">
        <v>0</v>
      </c>
      <c r="L640">
        <v>0</v>
      </c>
      <c r="M640" s="150">
        <v>0</v>
      </c>
      <c r="N640" s="150">
        <v>5178.13</v>
      </c>
      <c r="O640" s="150"/>
      <c r="P640" s="1">
        <v>45435</v>
      </c>
      <c r="Q640" s="1">
        <v>45423</v>
      </c>
      <c r="R640" s="1">
        <v>45641</v>
      </c>
      <c r="S640" s="1">
        <v>45641</v>
      </c>
      <c r="W640" t="s">
        <v>561</v>
      </c>
      <c r="X640" t="s">
        <v>252</v>
      </c>
      <c r="Z640" t="s">
        <v>1142</v>
      </c>
      <c r="AA640">
        <v>2</v>
      </c>
      <c r="AB640" t="s">
        <v>1167</v>
      </c>
      <c r="AC640" t="s">
        <v>561</v>
      </c>
      <c r="AD640" t="s">
        <v>1130</v>
      </c>
      <c r="AE640" t="s">
        <v>1131</v>
      </c>
      <c r="AF640" t="s">
        <v>1132</v>
      </c>
      <c r="AG640" t="s">
        <v>1133</v>
      </c>
      <c r="AH640" t="s">
        <v>1134</v>
      </c>
    </row>
    <row r="641" spans="1:34">
      <c r="A641">
        <v>16283</v>
      </c>
      <c r="B641" t="s">
        <v>246</v>
      </c>
      <c r="C641" t="s">
        <v>247</v>
      </c>
      <c r="D641" t="s">
        <v>502</v>
      </c>
      <c r="E641" t="s">
        <v>503</v>
      </c>
      <c r="F641" t="s">
        <v>261</v>
      </c>
      <c r="G641" t="s">
        <v>1181</v>
      </c>
      <c r="H641" s="150">
        <v>3000</v>
      </c>
      <c r="I641" s="150">
        <v>3000</v>
      </c>
      <c r="J641" s="150">
        <v>3211.28</v>
      </c>
      <c r="K641">
        <v>0</v>
      </c>
      <c r="L641">
        <v>0</v>
      </c>
      <c r="M641" s="150">
        <v>0</v>
      </c>
      <c r="N641" s="150">
        <v>3211.28</v>
      </c>
      <c r="O641" s="150"/>
      <c r="P641" s="1">
        <v>45077</v>
      </c>
      <c r="Q641" s="1">
        <v>45062</v>
      </c>
      <c r="R641" s="1">
        <v>45641</v>
      </c>
      <c r="S641" s="1">
        <v>45641</v>
      </c>
      <c r="W641" t="s">
        <v>561</v>
      </c>
      <c r="X641" t="s">
        <v>252</v>
      </c>
      <c r="Z641" t="s">
        <v>1142</v>
      </c>
      <c r="AA641">
        <v>2</v>
      </c>
      <c r="AB641" t="s">
        <v>1129</v>
      </c>
      <c r="AC641" t="s">
        <v>561</v>
      </c>
      <c r="AD641" t="s">
        <v>1130</v>
      </c>
      <c r="AE641" t="s">
        <v>1131</v>
      </c>
      <c r="AF641" t="s">
        <v>1132</v>
      </c>
      <c r="AG641" t="s">
        <v>1133</v>
      </c>
      <c r="AH641" t="s">
        <v>1134</v>
      </c>
    </row>
    <row r="642" spans="1:34">
      <c r="A642">
        <v>18133</v>
      </c>
      <c r="B642" t="s">
        <v>246</v>
      </c>
      <c r="C642" t="s">
        <v>247</v>
      </c>
      <c r="D642" t="s">
        <v>461</v>
      </c>
      <c r="E642" t="s">
        <v>462</v>
      </c>
      <c r="F642" t="s">
        <v>261</v>
      </c>
      <c r="G642" t="s">
        <v>1169</v>
      </c>
      <c r="H642" s="150">
        <v>3000</v>
      </c>
      <c r="I642" s="150">
        <v>3000</v>
      </c>
      <c r="J642" s="150">
        <v>3162.03</v>
      </c>
      <c r="K642">
        <v>0</v>
      </c>
      <c r="L642">
        <v>0</v>
      </c>
      <c r="M642" s="150">
        <v>0</v>
      </c>
      <c r="N642" s="150">
        <v>3162.03</v>
      </c>
      <c r="O642" s="150"/>
      <c r="P642" s="1">
        <v>45190</v>
      </c>
      <c r="Q642" s="1">
        <v>45172</v>
      </c>
      <c r="R642" s="1">
        <v>45646</v>
      </c>
      <c r="S642" s="1">
        <v>45646</v>
      </c>
      <c r="W642" t="s">
        <v>561</v>
      </c>
      <c r="X642" t="s">
        <v>252</v>
      </c>
      <c r="Z642" t="s">
        <v>1142</v>
      </c>
      <c r="AA642">
        <v>2</v>
      </c>
      <c r="AB642" t="s">
        <v>1129</v>
      </c>
      <c r="AC642" t="s">
        <v>561</v>
      </c>
      <c r="AD642" t="s">
        <v>1130</v>
      </c>
      <c r="AE642" t="s">
        <v>1131</v>
      </c>
      <c r="AF642" t="s">
        <v>1132</v>
      </c>
      <c r="AG642" t="s">
        <v>1133</v>
      </c>
      <c r="AH642" t="s">
        <v>1134</v>
      </c>
    </row>
    <row r="643" spans="1:34">
      <c r="A643">
        <v>19528</v>
      </c>
      <c r="B643" t="s">
        <v>246</v>
      </c>
      <c r="C643" t="s">
        <v>269</v>
      </c>
      <c r="D643" t="s">
        <v>308</v>
      </c>
      <c r="E643" t="s">
        <v>309</v>
      </c>
      <c r="F643" t="s">
        <v>261</v>
      </c>
      <c r="G643" t="s">
        <v>1171</v>
      </c>
      <c r="H643" s="150">
        <v>3000</v>
      </c>
      <c r="I643" s="150">
        <v>3000</v>
      </c>
      <c r="J643" s="150">
        <v>3156.79</v>
      </c>
      <c r="K643">
        <v>0</v>
      </c>
      <c r="L643">
        <v>0</v>
      </c>
      <c r="M643" s="150">
        <v>0</v>
      </c>
      <c r="N643" s="150">
        <v>3156.79</v>
      </c>
      <c r="O643" s="150"/>
      <c r="P643" s="1">
        <v>45229</v>
      </c>
      <c r="Q643" s="1">
        <v>45220</v>
      </c>
      <c r="R643" s="1">
        <v>45646</v>
      </c>
      <c r="S643" s="1">
        <v>45646</v>
      </c>
      <c r="W643" t="s">
        <v>561</v>
      </c>
      <c r="X643" t="s">
        <v>252</v>
      </c>
      <c r="Z643" t="s">
        <v>1142</v>
      </c>
      <c r="AA643">
        <v>2</v>
      </c>
      <c r="AB643" t="s">
        <v>1129</v>
      </c>
      <c r="AC643" t="s">
        <v>561</v>
      </c>
      <c r="AD643" t="s">
        <v>1130</v>
      </c>
      <c r="AE643" t="s">
        <v>1131</v>
      </c>
      <c r="AF643" t="s">
        <v>1132</v>
      </c>
      <c r="AG643" t="s">
        <v>1133</v>
      </c>
      <c r="AH643" t="s">
        <v>1134</v>
      </c>
    </row>
    <row r="644" spans="1:34">
      <c r="A644">
        <v>19457</v>
      </c>
      <c r="B644" t="s">
        <v>246</v>
      </c>
      <c r="C644" t="s">
        <v>269</v>
      </c>
      <c r="D644" t="s">
        <v>288</v>
      </c>
      <c r="E644" t="s">
        <v>289</v>
      </c>
      <c r="F644" t="s">
        <v>261</v>
      </c>
      <c r="G644" t="s">
        <v>1155</v>
      </c>
      <c r="H644" s="150">
        <v>1000</v>
      </c>
      <c r="I644" s="150">
        <v>1000</v>
      </c>
      <c r="J644" s="150">
        <v>1052.26</v>
      </c>
      <c r="K644">
        <v>0</v>
      </c>
      <c r="L644">
        <v>0</v>
      </c>
      <c r="M644" s="150">
        <v>0</v>
      </c>
      <c r="N644" s="150">
        <v>1052.26</v>
      </c>
      <c r="O644" s="150"/>
      <c r="P644" s="1">
        <v>45218</v>
      </c>
      <c r="Q644" s="1">
        <v>45211</v>
      </c>
      <c r="R644" s="1">
        <v>45646</v>
      </c>
      <c r="S644" s="1">
        <v>45646</v>
      </c>
      <c r="W644" t="s">
        <v>561</v>
      </c>
      <c r="X644" t="s">
        <v>252</v>
      </c>
      <c r="Z644" t="s">
        <v>1142</v>
      </c>
      <c r="AA644">
        <v>2</v>
      </c>
      <c r="AB644" t="s">
        <v>1129</v>
      </c>
      <c r="AC644" t="s">
        <v>561</v>
      </c>
      <c r="AD644" t="s">
        <v>1130</v>
      </c>
      <c r="AE644" t="s">
        <v>1131</v>
      </c>
      <c r="AF644" t="s">
        <v>1132</v>
      </c>
      <c r="AG644" t="s">
        <v>1133</v>
      </c>
      <c r="AH644" t="s">
        <v>1134</v>
      </c>
    </row>
    <row r="645" spans="1:34">
      <c r="A645">
        <v>25361</v>
      </c>
      <c r="B645" t="s">
        <v>246</v>
      </c>
      <c r="C645" t="s">
        <v>269</v>
      </c>
      <c r="D645" t="s">
        <v>304</v>
      </c>
      <c r="E645" t="s">
        <v>305</v>
      </c>
      <c r="F645" t="s">
        <v>261</v>
      </c>
      <c r="G645" t="s">
        <v>1155</v>
      </c>
      <c r="H645" s="150">
        <v>800</v>
      </c>
      <c r="I645" s="150">
        <v>800</v>
      </c>
      <c r="J645" s="150">
        <v>824.25</v>
      </c>
      <c r="K645">
        <v>0</v>
      </c>
      <c r="L645">
        <v>0</v>
      </c>
      <c r="M645" s="150">
        <v>0</v>
      </c>
      <c r="N645" s="150">
        <v>824.25</v>
      </c>
      <c r="O645" s="150"/>
      <c r="P645" s="1">
        <v>45474</v>
      </c>
      <c r="Q645" s="1">
        <v>45460</v>
      </c>
      <c r="R645" s="1">
        <v>45646</v>
      </c>
      <c r="S645" s="1">
        <v>45646</v>
      </c>
      <c r="W645" t="s">
        <v>561</v>
      </c>
      <c r="X645" t="s">
        <v>252</v>
      </c>
      <c r="Z645" t="s">
        <v>1142</v>
      </c>
      <c r="AA645">
        <v>2</v>
      </c>
      <c r="AB645" t="s">
        <v>1167</v>
      </c>
      <c r="AC645" t="s">
        <v>561</v>
      </c>
      <c r="AD645" t="s">
        <v>1130</v>
      </c>
      <c r="AE645" t="s">
        <v>1131</v>
      </c>
      <c r="AF645" t="s">
        <v>1132</v>
      </c>
      <c r="AG645" t="s">
        <v>1133</v>
      </c>
      <c r="AH645" t="s">
        <v>1134</v>
      </c>
    </row>
    <row r="646" spans="1:34">
      <c r="A646">
        <v>23238</v>
      </c>
      <c r="B646" t="s">
        <v>246</v>
      </c>
      <c r="C646" t="s">
        <v>247</v>
      </c>
      <c r="D646" t="s">
        <v>497</v>
      </c>
      <c r="E646" t="s">
        <v>498</v>
      </c>
      <c r="F646" t="s">
        <v>261</v>
      </c>
      <c r="G646" t="s">
        <v>1157</v>
      </c>
      <c r="H646" s="150">
        <v>4000</v>
      </c>
      <c r="I646" s="150">
        <v>4000</v>
      </c>
      <c r="J646" s="150">
        <v>4170.7700000000004</v>
      </c>
      <c r="K646">
        <v>0</v>
      </c>
      <c r="L646">
        <v>0</v>
      </c>
      <c r="M646" s="150">
        <v>0</v>
      </c>
      <c r="N646" s="150">
        <v>4170.7700000000004</v>
      </c>
      <c r="O646" s="150"/>
      <c r="P646" s="1">
        <v>45345</v>
      </c>
      <c r="Q646" s="1">
        <v>45337</v>
      </c>
      <c r="R646" s="1">
        <v>45646</v>
      </c>
      <c r="S646" s="1">
        <v>45646</v>
      </c>
      <c r="W646" t="s">
        <v>561</v>
      </c>
      <c r="X646" t="s">
        <v>252</v>
      </c>
      <c r="Z646" t="s">
        <v>1142</v>
      </c>
      <c r="AA646">
        <v>2</v>
      </c>
      <c r="AB646" t="s">
        <v>1129</v>
      </c>
      <c r="AC646" t="s">
        <v>561</v>
      </c>
      <c r="AD646" t="s">
        <v>1130</v>
      </c>
      <c r="AE646" t="s">
        <v>1131</v>
      </c>
      <c r="AF646" t="s">
        <v>1132</v>
      </c>
      <c r="AG646" t="s">
        <v>1133</v>
      </c>
      <c r="AH646" t="s">
        <v>1134</v>
      </c>
    </row>
    <row r="647" spans="1:34">
      <c r="A647">
        <v>23652</v>
      </c>
      <c r="B647" t="s">
        <v>246</v>
      </c>
      <c r="C647" t="s">
        <v>269</v>
      </c>
      <c r="D647" t="s">
        <v>276</v>
      </c>
      <c r="E647" t="s">
        <v>277</v>
      </c>
      <c r="F647" t="s">
        <v>261</v>
      </c>
      <c r="G647" t="s">
        <v>1152</v>
      </c>
      <c r="H647" s="150">
        <v>9340</v>
      </c>
      <c r="I647" s="150">
        <v>9340</v>
      </c>
      <c r="J647" s="150">
        <v>9712.5300000000007</v>
      </c>
      <c r="K647">
        <v>0</v>
      </c>
      <c r="L647">
        <v>0</v>
      </c>
      <c r="M647" s="150">
        <v>0</v>
      </c>
      <c r="N647" s="150">
        <v>9712.5300000000007</v>
      </c>
      <c r="O647" s="150"/>
      <c r="P647" s="1">
        <v>45371</v>
      </c>
      <c r="Q647" s="1">
        <v>45355</v>
      </c>
      <c r="R647" s="1">
        <v>45646</v>
      </c>
      <c r="S647" s="1">
        <v>45646</v>
      </c>
      <c r="W647" t="s">
        <v>561</v>
      </c>
      <c r="X647" t="s">
        <v>252</v>
      </c>
      <c r="Z647" t="s">
        <v>1142</v>
      </c>
      <c r="AA647">
        <v>2</v>
      </c>
      <c r="AB647" t="s">
        <v>1129</v>
      </c>
      <c r="AC647" t="s">
        <v>561</v>
      </c>
      <c r="AD647" t="s">
        <v>1130</v>
      </c>
      <c r="AE647" t="s">
        <v>1131</v>
      </c>
      <c r="AF647" t="s">
        <v>1132</v>
      </c>
      <c r="AG647" t="s">
        <v>1133</v>
      </c>
      <c r="AH647" t="s">
        <v>1134</v>
      </c>
    </row>
    <row r="648" spans="1:34">
      <c r="A648">
        <v>28918</v>
      </c>
      <c r="B648" t="s">
        <v>246</v>
      </c>
      <c r="C648" t="s">
        <v>247</v>
      </c>
      <c r="D648" t="s">
        <v>433</v>
      </c>
      <c r="E648" t="s">
        <v>434</v>
      </c>
      <c r="F648" t="s">
        <v>261</v>
      </c>
      <c r="G648" t="s">
        <v>1143</v>
      </c>
      <c r="H648" s="150">
        <v>7500</v>
      </c>
      <c r="I648" s="150">
        <v>7500</v>
      </c>
      <c r="J648" s="150">
        <v>7552.3</v>
      </c>
      <c r="K648">
        <v>0</v>
      </c>
      <c r="L648">
        <v>0</v>
      </c>
      <c r="M648" s="150">
        <v>0</v>
      </c>
      <c r="N648" s="150">
        <v>7552.3</v>
      </c>
      <c r="O648" s="150"/>
      <c r="P648" s="1">
        <v>45555</v>
      </c>
      <c r="Q648" s="1">
        <v>45554</v>
      </c>
      <c r="R648" s="1">
        <v>45646</v>
      </c>
      <c r="S648" s="1">
        <v>45646</v>
      </c>
      <c r="W648" t="s">
        <v>561</v>
      </c>
      <c r="X648" t="s">
        <v>252</v>
      </c>
      <c r="Z648" t="s">
        <v>1142</v>
      </c>
      <c r="AA648">
        <v>2</v>
      </c>
      <c r="AB648" t="s">
        <v>1167</v>
      </c>
      <c r="AC648" t="s">
        <v>561</v>
      </c>
      <c r="AD648" t="s">
        <v>1130</v>
      </c>
      <c r="AE648" t="s">
        <v>1131</v>
      </c>
      <c r="AF648" t="s">
        <v>1132</v>
      </c>
      <c r="AG648" t="s">
        <v>1133</v>
      </c>
      <c r="AH648" t="s">
        <v>1134</v>
      </c>
    </row>
    <row r="649" spans="1:34">
      <c r="A649">
        <v>25422</v>
      </c>
      <c r="B649" t="s">
        <v>246</v>
      </c>
      <c r="C649" t="s">
        <v>269</v>
      </c>
      <c r="D649" t="s">
        <v>319</v>
      </c>
      <c r="E649" t="s">
        <v>320</v>
      </c>
      <c r="F649" t="s">
        <v>261</v>
      </c>
      <c r="G649" t="s">
        <v>1155</v>
      </c>
      <c r="H649" s="150">
        <v>800</v>
      </c>
      <c r="I649" s="150">
        <v>800</v>
      </c>
      <c r="J649" s="150">
        <v>824.25</v>
      </c>
      <c r="K649">
        <v>0</v>
      </c>
      <c r="L649">
        <v>0</v>
      </c>
      <c r="M649" s="150">
        <v>0</v>
      </c>
      <c r="N649" s="150">
        <v>824.25</v>
      </c>
      <c r="O649" s="150"/>
      <c r="P649" s="1">
        <v>45476</v>
      </c>
      <c r="Q649" s="1">
        <v>45468</v>
      </c>
      <c r="R649" s="1">
        <v>45646</v>
      </c>
      <c r="S649" s="1">
        <v>45646</v>
      </c>
      <c r="W649" t="s">
        <v>561</v>
      </c>
      <c r="X649" t="s">
        <v>252</v>
      </c>
      <c r="Z649" t="s">
        <v>1142</v>
      </c>
      <c r="AA649">
        <v>2</v>
      </c>
      <c r="AB649" t="s">
        <v>1167</v>
      </c>
      <c r="AC649" t="s">
        <v>561</v>
      </c>
      <c r="AD649" t="s">
        <v>1130</v>
      </c>
      <c r="AE649" t="s">
        <v>1131</v>
      </c>
      <c r="AF649" t="s">
        <v>1132</v>
      </c>
      <c r="AG649" t="s">
        <v>1133</v>
      </c>
      <c r="AH649" t="s">
        <v>1134</v>
      </c>
    </row>
    <row r="650" spans="1:34">
      <c r="A650">
        <v>25462</v>
      </c>
      <c r="B650" t="s">
        <v>246</v>
      </c>
      <c r="C650" t="s">
        <v>247</v>
      </c>
      <c r="D650" t="s">
        <v>516</v>
      </c>
      <c r="E650" t="s">
        <v>517</v>
      </c>
      <c r="F650" t="s">
        <v>261</v>
      </c>
      <c r="G650" t="s">
        <v>1149</v>
      </c>
      <c r="H650" s="150">
        <v>6600</v>
      </c>
      <c r="I650" s="150">
        <v>6600</v>
      </c>
      <c r="J650" s="150">
        <v>6800.06</v>
      </c>
      <c r="K650">
        <v>0</v>
      </c>
      <c r="L650">
        <v>0</v>
      </c>
      <c r="M650" s="150">
        <v>0</v>
      </c>
      <c r="N650" s="150">
        <v>6800.06</v>
      </c>
      <c r="O650" s="150"/>
      <c r="P650" s="1">
        <v>45476</v>
      </c>
      <c r="Q650" s="1">
        <v>45469</v>
      </c>
      <c r="R650" s="1">
        <v>45646</v>
      </c>
      <c r="S650" s="1">
        <v>45646</v>
      </c>
      <c r="W650" t="s">
        <v>561</v>
      </c>
      <c r="X650" t="s">
        <v>252</v>
      </c>
      <c r="Z650" t="s">
        <v>1142</v>
      </c>
      <c r="AA650">
        <v>2</v>
      </c>
      <c r="AB650" t="s">
        <v>1167</v>
      </c>
      <c r="AC650" t="s">
        <v>561</v>
      </c>
      <c r="AD650" t="s">
        <v>1130</v>
      </c>
      <c r="AE650" t="s">
        <v>1131</v>
      </c>
      <c r="AF650" t="s">
        <v>1132</v>
      </c>
      <c r="AG650" t="s">
        <v>1133</v>
      </c>
      <c r="AH650" t="s">
        <v>1134</v>
      </c>
    </row>
    <row r="651" spans="1:34">
      <c r="A651">
        <v>22822</v>
      </c>
      <c r="B651" t="s">
        <v>246</v>
      </c>
      <c r="C651" t="s">
        <v>247</v>
      </c>
      <c r="D651" t="s">
        <v>480</v>
      </c>
      <c r="E651" t="s">
        <v>481</v>
      </c>
      <c r="F651" t="s">
        <v>261</v>
      </c>
      <c r="G651" t="s">
        <v>1159</v>
      </c>
      <c r="H651" s="150">
        <v>7000</v>
      </c>
      <c r="I651" s="150">
        <v>7000</v>
      </c>
      <c r="J651" s="150">
        <v>7321.22</v>
      </c>
      <c r="K651">
        <v>0</v>
      </c>
      <c r="L651">
        <v>0</v>
      </c>
      <c r="M651" s="150">
        <v>0</v>
      </c>
      <c r="N651" s="150">
        <v>7321.22</v>
      </c>
      <c r="O651" s="150"/>
      <c r="P651" s="1">
        <v>45323</v>
      </c>
      <c r="Q651" s="1">
        <v>45314</v>
      </c>
      <c r="R651" s="1">
        <v>45651</v>
      </c>
      <c r="S651" s="1">
        <v>45651</v>
      </c>
      <c r="W651" t="s">
        <v>561</v>
      </c>
      <c r="X651" t="s">
        <v>252</v>
      </c>
      <c r="Z651" t="s">
        <v>1142</v>
      </c>
      <c r="AA651">
        <v>2</v>
      </c>
      <c r="AB651" t="s">
        <v>1129</v>
      </c>
      <c r="AC651" t="s">
        <v>561</v>
      </c>
      <c r="AD651" t="s">
        <v>1130</v>
      </c>
      <c r="AE651" t="s">
        <v>1131</v>
      </c>
      <c r="AF651" t="s">
        <v>1132</v>
      </c>
      <c r="AG651" t="s">
        <v>1133</v>
      </c>
      <c r="AH651" t="s">
        <v>1134</v>
      </c>
    </row>
    <row r="652" spans="1:34">
      <c r="A652">
        <v>21860</v>
      </c>
      <c r="B652" t="s">
        <v>246</v>
      </c>
      <c r="C652" t="s">
        <v>247</v>
      </c>
      <c r="D652" t="s">
        <v>513</v>
      </c>
      <c r="E652" t="s">
        <v>514</v>
      </c>
      <c r="F652" t="s">
        <v>261</v>
      </c>
      <c r="G652" t="s">
        <v>1145</v>
      </c>
      <c r="H652" s="150">
        <v>5500</v>
      </c>
      <c r="I652" s="150">
        <v>5500</v>
      </c>
      <c r="J652" s="150">
        <v>5767.71</v>
      </c>
      <c r="K652">
        <v>0</v>
      </c>
      <c r="L652">
        <v>0</v>
      </c>
      <c r="M652" s="150">
        <v>0</v>
      </c>
      <c r="N652" s="150">
        <v>5767.71</v>
      </c>
      <c r="O652" s="150"/>
      <c r="P652" s="1">
        <v>45259</v>
      </c>
      <c r="Q652" s="1">
        <v>45240</v>
      </c>
      <c r="R652" s="1">
        <v>45651</v>
      </c>
      <c r="S652" s="1">
        <v>45651</v>
      </c>
      <c r="W652" t="s">
        <v>561</v>
      </c>
      <c r="X652" t="s">
        <v>252</v>
      </c>
      <c r="Z652" t="s">
        <v>1142</v>
      </c>
      <c r="AA652">
        <v>2</v>
      </c>
      <c r="AB652" t="s">
        <v>1129</v>
      </c>
      <c r="AC652" t="s">
        <v>561</v>
      </c>
      <c r="AD652" t="s">
        <v>1130</v>
      </c>
      <c r="AE652" t="s">
        <v>1131</v>
      </c>
      <c r="AF652" t="s">
        <v>1132</v>
      </c>
      <c r="AG652" t="s">
        <v>1133</v>
      </c>
      <c r="AH652" t="s">
        <v>1134</v>
      </c>
    </row>
    <row r="653" spans="1:34">
      <c r="A653">
        <v>24594</v>
      </c>
      <c r="B653" t="s">
        <v>246</v>
      </c>
      <c r="C653" t="s">
        <v>269</v>
      </c>
      <c r="D653" t="s">
        <v>298</v>
      </c>
      <c r="E653" t="s">
        <v>299</v>
      </c>
      <c r="F653" t="s">
        <v>261</v>
      </c>
      <c r="G653" t="s">
        <v>1152</v>
      </c>
      <c r="H653" s="150">
        <v>2500</v>
      </c>
      <c r="I653" s="150">
        <v>2500</v>
      </c>
      <c r="J653" s="150">
        <v>2596.3000000000002</v>
      </c>
      <c r="K653">
        <v>0</v>
      </c>
      <c r="L653">
        <v>0</v>
      </c>
      <c r="M653" s="150">
        <v>0</v>
      </c>
      <c r="N653" s="150">
        <v>2596.3000000000002</v>
      </c>
      <c r="O653" s="150"/>
      <c r="P653" s="1">
        <v>45406</v>
      </c>
      <c r="Q653" s="1">
        <v>45401</v>
      </c>
      <c r="R653" s="1">
        <v>45651</v>
      </c>
      <c r="S653" s="1">
        <v>45651</v>
      </c>
      <c r="W653" t="s">
        <v>561</v>
      </c>
      <c r="X653" t="s">
        <v>252</v>
      </c>
      <c r="Z653" t="s">
        <v>1142</v>
      </c>
      <c r="AA653">
        <v>2</v>
      </c>
      <c r="AB653" t="s">
        <v>1167</v>
      </c>
      <c r="AC653" t="s">
        <v>561</v>
      </c>
      <c r="AD653" t="s">
        <v>1130</v>
      </c>
      <c r="AE653" t="s">
        <v>1131</v>
      </c>
      <c r="AF653" t="s">
        <v>1132</v>
      </c>
      <c r="AG653" t="s">
        <v>1133</v>
      </c>
      <c r="AH653" t="s">
        <v>1134</v>
      </c>
    </row>
    <row r="654" spans="1:34">
      <c r="A654">
        <v>19272</v>
      </c>
      <c r="B654" t="s">
        <v>246</v>
      </c>
      <c r="C654" t="s">
        <v>247</v>
      </c>
      <c r="D654" t="s">
        <v>368</v>
      </c>
      <c r="E654" t="s">
        <v>369</v>
      </c>
      <c r="F654" t="s">
        <v>261</v>
      </c>
      <c r="G654" t="s">
        <v>1169</v>
      </c>
      <c r="H654" s="150">
        <v>4900</v>
      </c>
      <c r="I654" s="150">
        <v>4900</v>
      </c>
      <c r="J654" s="150">
        <v>5164.6499999999996</v>
      </c>
      <c r="K654">
        <v>0</v>
      </c>
      <c r="L654">
        <v>0</v>
      </c>
      <c r="M654" s="150">
        <v>0</v>
      </c>
      <c r="N654" s="150">
        <v>5164.6499999999996</v>
      </c>
      <c r="O654" s="150"/>
      <c r="P654" s="1">
        <v>45197</v>
      </c>
      <c r="Q654" s="1">
        <v>45188</v>
      </c>
      <c r="R654" s="1">
        <v>45651</v>
      </c>
      <c r="S654" s="1">
        <v>45651</v>
      </c>
      <c r="W654" t="s">
        <v>561</v>
      </c>
      <c r="X654" t="s">
        <v>252</v>
      </c>
      <c r="Z654" t="s">
        <v>1142</v>
      </c>
      <c r="AA654">
        <v>2</v>
      </c>
      <c r="AB654" t="s">
        <v>1129</v>
      </c>
      <c r="AC654" t="s">
        <v>561</v>
      </c>
      <c r="AD654" t="s">
        <v>1130</v>
      </c>
      <c r="AE654" t="s">
        <v>1131</v>
      </c>
      <c r="AF654" t="s">
        <v>1132</v>
      </c>
      <c r="AG654" t="s">
        <v>1133</v>
      </c>
      <c r="AH654" t="s">
        <v>1134</v>
      </c>
    </row>
    <row r="655" spans="1:34">
      <c r="A655">
        <v>19398</v>
      </c>
      <c r="B655" t="s">
        <v>246</v>
      </c>
      <c r="C655" t="s">
        <v>269</v>
      </c>
      <c r="D655" t="s">
        <v>327</v>
      </c>
      <c r="E655" t="s">
        <v>328</v>
      </c>
      <c r="F655" t="s">
        <v>261</v>
      </c>
      <c r="G655" t="s">
        <v>1175</v>
      </c>
      <c r="H655" s="150">
        <v>1080</v>
      </c>
      <c r="I655" s="150">
        <v>1080</v>
      </c>
      <c r="J655" s="150">
        <v>1138.33</v>
      </c>
      <c r="K655">
        <v>0</v>
      </c>
      <c r="L655">
        <v>0</v>
      </c>
      <c r="M655" s="150">
        <v>0</v>
      </c>
      <c r="N655" s="150">
        <v>1138.33</v>
      </c>
      <c r="O655" s="150"/>
      <c r="P655" s="1">
        <v>45205</v>
      </c>
      <c r="Q655" s="1">
        <v>45197</v>
      </c>
      <c r="R655" s="1">
        <v>45656</v>
      </c>
      <c r="S655" s="1">
        <v>45656</v>
      </c>
      <c r="W655" t="s">
        <v>561</v>
      </c>
      <c r="X655" t="s">
        <v>252</v>
      </c>
      <c r="Z655" t="s">
        <v>1142</v>
      </c>
      <c r="AA655">
        <v>2</v>
      </c>
      <c r="AB655" t="s">
        <v>1129</v>
      </c>
      <c r="AC655" t="s">
        <v>561</v>
      </c>
      <c r="AD655" t="s">
        <v>1130</v>
      </c>
      <c r="AE655" t="s">
        <v>1131</v>
      </c>
      <c r="AF655" t="s">
        <v>1132</v>
      </c>
      <c r="AG655" t="s">
        <v>1133</v>
      </c>
      <c r="AH655" t="s">
        <v>1134</v>
      </c>
    </row>
    <row r="656" spans="1:34">
      <c r="A656">
        <v>17176</v>
      </c>
      <c r="B656" t="s">
        <v>246</v>
      </c>
      <c r="C656" t="s">
        <v>247</v>
      </c>
      <c r="D656" t="s">
        <v>520</v>
      </c>
      <c r="E656" t="s">
        <v>521</v>
      </c>
      <c r="F656" t="s">
        <v>261</v>
      </c>
      <c r="G656" t="s">
        <v>1172</v>
      </c>
      <c r="H656" s="150">
        <v>4000</v>
      </c>
      <c r="I656" s="150">
        <v>4000</v>
      </c>
      <c r="J656" s="150">
        <v>4250.42</v>
      </c>
      <c r="K656">
        <v>0</v>
      </c>
      <c r="L656">
        <v>0</v>
      </c>
      <c r="M656" s="150">
        <v>0</v>
      </c>
      <c r="N656" s="150">
        <v>4250.42</v>
      </c>
      <c r="O656" s="150"/>
      <c r="P656" s="1">
        <v>45140</v>
      </c>
      <c r="Q656" s="1">
        <v>45129</v>
      </c>
      <c r="R656" s="1">
        <v>45656</v>
      </c>
      <c r="S656" s="1">
        <v>45656</v>
      </c>
      <c r="W656" t="s">
        <v>561</v>
      </c>
      <c r="X656" t="s">
        <v>252</v>
      </c>
      <c r="Z656" t="s">
        <v>1142</v>
      </c>
      <c r="AA656">
        <v>2</v>
      </c>
      <c r="AB656" t="s">
        <v>1129</v>
      </c>
      <c r="AC656" t="s">
        <v>561</v>
      </c>
      <c r="AD656" t="s">
        <v>1130</v>
      </c>
      <c r="AE656" t="s">
        <v>1131</v>
      </c>
      <c r="AF656" t="s">
        <v>1132</v>
      </c>
      <c r="AG656" t="s">
        <v>1133</v>
      </c>
      <c r="AH656" t="s">
        <v>1134</v>
      </c>
    </row>
    <row r="657" spans="1:34">
      <c r="A657">
        <v>16748</v>
      </c>
      <c r="B657" t="s">
        <v>246</v>
      </c>
      <c r="C657" t="s">
        <v>247</v>
      </c>
      <c r="D657" t="s">
        <v>348</v>
      </c>
      <c r="E657" t="s">
        <v>349</v>
      </c>
      <c r="F657" t="s">
        <v>261</v>
      </c>
      <c r="G657" t="s">
        <v>1175</v>
      </c>
      <c r="H657" s="150">
        <v>1000</v>
      </c>
      <c r="I657" s="150">
        <v>1000</v>
      </c>
      <c r="J657" s="150">
        <v>1068.8900000000001</v>
      </c>
      <c r="K657">
        <v>0</v>
      </c>
      <c r="L657">
        <v>0</v>
      </c>
      <c r="M657" s="150">
        <v>0</v>
      </c>
      <c r="N657" s="150">
        <v>1068.8900000000001</v>
      </c>
      <c r="O657" s="150"/>
      <c r="P657" s="1">
        <v>45110</v>
      </c>
      <c r="Q657" s="1">
        <v>45094</v>
      </c>
      <c r="R657" s="1">
        <v>45656</v>
      </c>
      <c r="S657" s="1">
        <v>45656</v>
      </c>
      <c r="W657" t="s">
        <v>561</v>
      </c>
      <c r="X657" t="s">
        <v>252</v>
      </c>
      <c r="Z657" t="s">
        <v>1142</v>
      </c>
      <c r="AA657">
        <v>2</v>
      </c>
      <c r="AB657" t="s">
        <v>1129</v>
      </c>
      <c r="AC657" t="s">
        <v>561</v>
      </c>
      <c r="AD657" t="s">
        <v>1130</v>
      </c>
      <c r="AE657" t="s">
        <v>1131</v>
      </c>
      <c r="AF657" t="s">
        <v>1132</v>
      </c>
      <c r="AG657" t="s">
        <v>1133</v>
      </c>
      <c r="AH657" t="s">
        <v>1134</v>
      </c>
    </row>
    <row r="658" spans="1:34">
      <c r="A658">
        <v>16033</v>
      </c>
      <c r="B658" t="s">
        <v>246</v>
      </c>
      <c r="C658" t="s">
        <v>247</v>
      </c>
      <c r="D658" t="s">
        <v>508</v>
      </c>
      <c r="E658" t="s">
        <v>509</v>
      </c>
      <c r="F658" t="s">
        <v>261</v>
      </c>
      <c r="G658" t="s">
        <v>1180</v>
      </c>
      <c r="H658" s="150">
        <v>1500</v>
      </c>
      <c r="I658" s="150">
        <v>1500</v>
      </c>
      <c r="J658" s="150">
        <v>1605.64</v>
      </c>
      <c r="K658">
        <v>0</v>
      </c>
      <c r="L658">
        <v>0</v>
      </c>
      <c r="M658" s="150">
        <v>0</v>
      </c>
      <c r="N658" s="150">
        <v>1605.64</v>
      </c>
      <c r="O658" s="150"/>
      <c r="P658" s="1">
        <v>45057</v>
      </c>
      <c r="Q658" s="1">
        <v>45052</v>
      </c>
      <c r="R658" s="1">
        <v>45656</v>
      </c>
      <c r="S658" s="1">
        <v>45656</v>
      </c>
      <c r="W658" t="s">
        <v>561</v>
      </c>
      <c r="X658" t="s">
        <v>252</v>
      </c>
      <c r="Z658" t="s">
        <v>1142</v>
      </c>
      <c r="AA658">
        <v>2</v>
      </c>
      <c r="AB658" t="s">
        <v>1129</v>
      </c>
      <c r="AC658" t="s">
        <v>561</v>
      </c>
      <c r="AD658" t="s">
        <v>1130</v>
      </c>
      <c r="AE658" t="s">
        <v>1131</v>
      </c>
      <c r="AF658" t="s">
        <v>1132</v>
      </c>
      <c r="AG658" t="s">
        <v>1133</v>
      </c>
      <c r="AH658" t="s">
        <v>1134</v>
      </c>
    </row>
    <row r="659" spans="1:34">
      <c r="A659">
        <v>24699</v>
      </c>
      <c r="B659" t="s">
        <v>246</v>
      </c>
      <c r="C659" t="s">
        <v>247</v>
      </c>
      <c r="D659" t="s">
        <v>436</v>
      </c>
      <c r="E659" t="s">
        <v>437</v>
      </c>
      <c r="F659" t="s">
        <v>261</v>
      </c>
      <c r="G659" t="s">
        <v>1159</v>
      </c>
      <c r="H659" s="150">
        <v>1000</v>
      </c>
      <c r="I659" s="150">
        <v>1000</v>
      </c>
      <c r="J659" s="150">
        <v>1038.52</v>
      </c>
      <c r="K659">
        <v>0</v>
      </c>
      <c r="L659">
        <v>0</v>
      </c>
      <c r="M659" s="150">
        <v>0</v>
      </c>
      <c r="N659" s="150">
        <v>1038.52</v>
      </c>
      <c r="O659" s="150"/>
      <c r="P659" s="1">
        <v>45408</v>
      </c>
      <c r="Q659" s="1">
        <v>45404</v>
      </c>
      <c r="R659" s="1">
        <v>45656</v>
      </c>
      <c r="S659" s="1">
        <v>45656</v>
      </c>
      <c r="W659" t="s">
        <v>561</v>
      </c>
      <c r="X659" t="s">
        <v>252</v>
      </c>
      <c r="Z659" t="s">
        <v>1142</v>
      </c>
      <c r="AA659">
        <v>2</v>
      </c>
      <c r="AB659" t="s">
        <v>1167</v>
      </c>
      <c r="AC659" t="s">
        <v>561</v>
      </c>
      <c r="AD659" t="s">
        <v>1130</v>
      </c>
      <c r="AE659" t="s">
        <v>1131</v>
      </c>
      <c r="AF659" t="s">
        <v>1132</v>
      </c>
      <c r="AG659" t="s">
        <v>1133</v>
      </c>
      <c r="AH659" t="s">
        <v>1134</v>
      </c>
    </row>
    <row r="660" spans="1:34">
      <c r="A660">
        <v>24675</v>
      </c>
      <c r="B660" t="s">
        <v>246</v>
      </c>
      <c r="C660" t="s">
        <v>247</v>
      </c>
      <c r="D660" t="s">
        <v>488</v>
      </c>
      <c r="E660" t="s">
        <v>489</v>
      </c>
      <c r="F660" t="s">
        <v>261</v>
      </c>
      <c r="G660" t="s">
        <v>1159</v>
      </c>
      <c r="H660" s="150">
        <v>1000</v>
      </c>
      <c r="I660" s="150">
        <v>1000</v>
      </c>
      <c r="J660" s="150">
        <v>1038.52</v>
      </c>
      <c r="K660">
        <v>0</v>
      </c>
      <c r="L660">
        <v>0</v>
      </c>
      <c r="M660" s="150">
        <v>0</v>
      </c>
      <c r="N660" s="150">
        <v>1038.52</v>
      </c>
      <c r="O660" s="150"/>
      <c r="P660" s="1">
        <v>45412</v>
      </c>
      <c r="Q660" s="1">
        <v>45404</v>
      </c>
      <c r="R660" s="1">
        <v>45656</v>
      </c>
      <c r="S660" s="1">
        <v>45656</v>
      </c>
      <c r="W660" t="s">
        <v>561</v>
      </c>
      <c r="X660" t="s">
        <v>252</v>
      </c>
      <c r="Z660" t="s">
        <v>1142</v>
      </c>
      <c r="AA660">
        <v>2</v>
      </c>
      <c r="AB660" t="s">
        <v>1167</v>
      </c>
      <c r="AC660" t="s">
        <v>561</v>
      </c>
      <c r="AD660" t="s">
        <v>1130</v>
      </c>
      <c r="AE660" t="s">
        <v>1131</v>
      </c>
      <c r="AF660" t="s">
        <v>1132</v>
      </c>
      <c r="AG660" t="s">
        <v>1133</v>
      </c>
      <c r="AH660" t="s">
        <v>1134</v>
      </c>
    </row>
    <row r="661" spans="1:34">
      <c r="A661">
        <v>24754</v>
      </c>
      <c r="B661" t="s">
        <v>246</v>
      </c>
      <c r="C661" t="s">
        <v>247</v>
      </c>
      <c r="D661" t="s">
        <v>418</v>
      </c>
      <c r="E661" t="s">
        <v>419</v>
      </c>
      <c r="F661" t="s">
        <v>261</v>
      </c>
      <c r="G661" t="s">
        <v>1159</v>
      </c>
      <c r="H661" s="150">
        <v>6000</v>
      </c>
      <c r="I661" s="150">
        <v>6000</v>
      </c>
      <c r="J661" s="150">
        <v>6231.12</v>
      </c>
      <c r="K661">
        <v>0</v>
      </c>
      <c r="L661">
        <v>0</v>
      </c>
      <c r="M661" s="150">
        <v>0</v>
      </c>
      <c r="N661" s="150">
        <v>6231.12</v>
      </c>
      <c r="O661" s="150"/>
      <c r="P661" s="1">
        <v>45412</v>
      </c>
      <c r="Q661" s="1">
        <v>45407</v>
      </c>
      <c r="R661" s="1">
        <v>45656</v>
      </c>
      <c r="S661" s="1">
        <v>45656</v>
      </c>
      <c r="W661" t="s">
        <v>561</v>
      </c>
      <c r="X661" t="s">
        <v>252</v>
      </c>
      <c r="Z661" t="s">
        <v>1142</v>
      </c>
      <c r="AA661">
        <v>2</v>
      </c>
      <c r="AB661" t="s">
        <v>1167</v>
      </c>
      <c r="AC661" t="s">
        <v>561</v>
      </c>
      <c r="AD661" t="s">
        <v>1130</v>
      </c>
      <c r="AE661" t="s">
        <v>1131</v>
      </c>
      <c r="AF661" t="s">
        <v>1132</v>
      </c>
      <c r="AG661" t="s">
        <v>1133</v>
      </c>
      <c r="AH661" t="s">
        <v>1134</v>
      </c>
    </row>
    <row r="662" spans="1:34">
      <c r="A662">
        <v>25007</v>
      </c>
      <c r="B662" t="s">
        <v>246</v>
      </c>
      <c r="C662" t="s">
        <v>247</v>
      </c>
      <c r="D662" t="s">
        <v>410</v>
      </c>
      <c r="E662" t="s">
        <v>411</v>
      </c>
      <c r="F662" t="s">
        <v>261</v>
      </c>
      <c r="G662" t="s">
        <v>1154</v>
      </c>
      <c r="H662" s="150">
        <v>10000</v>
      </c>
      <c r="I662" s="150">
        <v>10000</v>
      </c>
      <c r="J662" s="150">
        <v>10356.26</v>
      </c>
      <c r="K662">
        <v>0</v>
      </c>
      <c r="L662">
        <v>0</v>
      </c>
      <c r="M662" s="150">
        <v>0</v>
      </c>
      <c r="N662" s="150">
        <v>10356.26</v>
      </c>
      <c r="O662" s="150"/>
      <c r="P662" s="1">
        <v>45435</v>
      </c>
      <c r="Q662" s="1">
        <v>45423</v>
      </c>
      <c r="R662" s="1">
        <v>45656</v>
      </c>
      <c r="S662" s="1">
        <v>45656</v>
      </c>
      <c r="W662" t="s">
        <v>561</v>
      </c>
      <c r="X662" t="s">
        <v>252</v>
      </c>
      <c r="Z662" t="s">
        <v>1142</v>
      </c>
      <c r="AA662">
        <v>2</v>
      </c>
      <c r="AB662" t="s">
        <v>1167</v>
      </c>
      <c r="AC662" t="s">
        <v>561</v>
      </c>
      <c r="AD662" t="s">
        <v>1165</v>
      </c>
      <c r="AE662" t="s">
        <v>1131</v>
      </c>
      <c r="AF662" t="s">
        <v>1132</v>
      </c>
      <c r="AG662" t="s">
        <v>1133</v>
      </c>
      <c r="AH662" t="s">
        <v>1134</v>
      </c>
    </row>
    <row r="663" spans="1:34">
      <c r="A663">
        <v>24903</v>
      </c>
      <c r="B663" t="s">
        <v>246</v>
      </c>
      <c r="C663" t="s">
        <v>247</v>
      </c>
      <c r="D663" t="s">
        <v>430</v>
      </c>
      <c r="E663" t="s">
        <v>431</v>
      </c>
      <c r="F663" t="s">
        <v>261</v>
      </c>
      <c r="G663" t="s">
        <v>1152</v>
      </c>
      <c r="H663" s="150">
        <v>6000</v>
      </c>
      <c r="I663" s="150">
        <v>6000</v>
      </c>
      <c r="J663" s="150">
        <v>6231.12</v>
      </c>
      <c r="K663">
        <v>0</v>
      </c>
      <c r="L663">
        <v>0</v>
      </c>
      <c r="M663" s="150">
        <v>0</v>
      </c>
      <c r="N663" s="150">
        <v>6231.12</v>
      </c>
      <c r="O663" s="150"/>
      <c r="P663" s="1">
        <v>45421</v>
      </c>
      <c r="Q663" s="1">
        <v>45410</v>
      </c>
      <c r="R663" s="1">
        <v>45656</v>
      </c>
      <c r="S663" s="1">
        <v>45656</v>
      </c>
      <c r="W663" t="s">
        <v>561</v>
      </c>
      <c r="X663" t="s">
        <v>252</v>
      </c>
      <c r="Z663" t="s">
        <v>1142</v>
      </c>
      <c r="AA663">
        <v>2</v>
      </c>
      <c r="AB663" t="s">
        <v>1167</v>
      </c>
      <c r="AC663" t="s">
        <v>561</v>
      </c>
      <c r="AD663" t="s">
        <v>1130</v>
      </c>
      <c r="AE663" t="s">
        <v>1131</v>
      </c>
      <c r="AF663" t="s">
        <v>1132</v>
      </c>
      <c r="AG663" t="s">
        <v>1133</v>
      </c>
      <c r="AH663" t="s">
        <v>1134</v>
      </c>
    </row>
    <row r="664" spans="1:34">
      <c r="A664">
        <v>25003</v>
      </c>
      <c r="B664" t="s">
        <v>246</v>
      </c>
      <c r="C664" t="s">
        <v>247</v>
      </c>
      <c r="D664" t="s">
        <v>410</v>
      </c>
      <c r="E664" t="s">
        <v>411</v>
      </c>
      <c r="F664" t="s">
        <v>261</v>
      </c>
      <c r="G664" t="s">
        <v>1146</v>
      </c>
      <c r="H664" s="150">
        <v>50000</v>
      </c>
      <c r="I664" s="150">
        <v>50000</v>
      </c>
      <c r="J664" s="150">
        <v>51781.31</v>
      </c>
      <c r="K664">
        <v>0</v>
      </c>
      <c r="L664">
        <v>0</v>
      </c>
      <c r="M664" s="150">
        <v>0</v>
      </c>
      <c r="N664" s="150">
        <v>51781.31</v>
      </c>
      <c r="O664" s="150"/>
      <c r="P664" s="1">
        <v>45435</v>
      </c>
      <c r="Q664" s="1">
        <v>45423</v>
      </c>
      <c r="R664" s="1">
        <v>45656</v>
      </c>
      <c r="S664" s="1">
        <v>45656</v>
      </c>
      <c r="W664" t="s">
        <v>561</v>
      </c>
      <c r="X664" t="s">
        <v>252</v>
      </c>
      <c r="Z664" t="s">
        <v>1142</v>
      </c>
      <c r="AA664">
        <v>2</v>
      </c>
      <c r="AB664" t="s">
        <v>1167</v>
      </c>
      <c r="AC664" t="s">
        <v>561</v>
      </c>
      <c r="AD664" t="s">
        <v>1130</v>
      </c>
      <c r="AE664" t="s">
        <v>1131</v>
      </c>
      <c r="AF664" t="s">
        <v>1132</v>
      </c>
      <c r="AG664" t="s">
        <v>1133</v>
      </c>
      <c r="AH664" t="s">
        <v>1134</v>
      </c>
    </row>
    <row r="665" spans="1:34">
      <c r="A665">
        <v>25148</v>
      </c>
      <c r="B665" t="s">
        <v>246</v>
      </c>
      <c r="C665" t="s">
        <v>247</v>
      </c>
      <c r="D665" t="s">
        <v>397</v>
      </c>
      <c r="E665" t="s">
        <v>398</v>
      </c>
      <c r="F665" t="s">
        <v>261</v>
      </c>
      <c r="G665" t="s">
        <v>1151</v>
      </c>
      <c r="H665" s="150">
        <v>5000</v>
      </c>
      <c r="I665" s="150">
        <v>5000</v>
      </c>
      <c r="J665" s="150">
        <v>5178.13</v>
      </c>
      <c r="K665">
        <v>0</v>
      </c>
      <c r="L665">
        <v>0</v>
      </c>
      <c r="M665" s="150">
        <v>0</v>
      </c>
      <c r="N665" s="150">
        <v>5178.13</v>
      </c>
      <c r="O665" s="150"/>
      <c r="P665" s="1">
        <v>45453</v>
      </c>
      <c r="Q665" s="1">
        <v>45442</v>
      </c>
      <c r="R665" s="1">
        <v>45656</v>
      </c>
      <c r="S665" s="1">
        <v>45656</v>
      </c>
      <c r="W665" t="s">
        <v>561</v>
      </c>
      <c r="X665" t="s">
        <v>252</v>
      </c>
      <c r="Z665" t="s">
        <v>1142</v>
      </c>
      <c r="AA665">
        <v>2</v>
      </c>
      <c r="AB665" t="s">
        <v>1167</v>
      </c>
      <c r="AC665" t="s">
        <v>561</v>
      </c>
      <c r="AD665" t="s">
        <v>1130</v>
      </c>
      <c r="AE665" t="s">
        <v>1131</v>
      </c>
      <c r="AF665" t="s">
        <v>1132</v>
      </c>
      <c r="AG665" t="s">
        <v>1133</v>
      </c>
      <c r="AH665" t="s">
        <v>1134</v>
      </c>
    </row>
    <row r="666" spans="1:34">
      <c r="A666">
        <v>23274</v>
      </c>
      <c r="B666" t="s">
        <v>246</v>
      </c>
      <c r="C666" t="s">
        <v>269</v>
      </c>
      <c r="D666" t="s">
        <v>339</v>
      </c>
      <c r="E666" t="s">
        <v>340</v>
      </c>
      <c r="F666" t="s">
        <v>261</v>
      </c>
      <c r="G666" t="s">
        <v>1157</v>
      </c>
      <c r="H666" s="150">
        <v>2300</v>
      </c>
      <c r="I666" s="150">
        <v>2300</v>
      </c>
      <c r="J666" s="150">
        <v>2398.19</v>
      </c>
      <c r="K666">
        <v>0</v>
      </c>
      <c r="L666">
        <v>0</v>
      </c>
      <c r="M666" s="150">
        <v>0</v>
      </c>
      <c r="N666" s="150">
        <v>2398.19</v>
      </c>
      <c r="O666" s="150"/>
      <c r="P666" s="1">
        <v>45345</v>
      </c>
      <c r="Q666" s="1">
        <v>45331</v>
      </c>
      <c r="R666" s="1">
        <v>45656</v>
      </c>
      <c r="S666" s="1">
        <v>45656</v>
      </c>
      <c r="W666" t="s">
        <v>561</v>
      </c>
      <c r="X666" t="s">
        <v>252</v>
      </c>
      <c r="Z666" t="s">
        <v>1142</v>
      </c>
      <c r="AA666">
        <v>2</v>
      </c>
      <c r="AB666" t="s">
        <v>1129</v>
      </c>
      <c r="AC666" t="s">
        <v>561</v>
      </c>
      <c r="AD666" t="s">
        <v>1130</v>
      </c>
      <c r="AE666" t="s">
        <v>1131</v>
      </c>
      <c r="AF666" t="s">
        <v>1132</v>
      </c>
      <c r="AG666" t="s">
        <v>1133</v>
      </c>
      <c r="AH666" t="s">
        <v>1134</v>
      </c>
    </row>
    <row r="667" spans="1:34">
      <c r="A667">
        <v>23824</v>
      </c>
      <c r="B667" t="s">
        <v>246</v>
      </c>
      <c r="C667" t="s">
        <v>247</v>
      </c>
      <c r="D667" t="s">
        <v>476</v>
      </c>
      <c r="E667" t="s">
        <v>477</v>
      </c>
      <c r="F667" t="s">
        <v>261</v>
      </c>
      <c r="G667" t="s">
        <v>1149</v>
      </c>
      <c r="H667" s="150">
        <v>5000</v>
      </c>
      <c r="I667" s="150">
        <v>5000</v>
      </c>
      <c r="J667" s="150">
        <v>5199.43</v>
      </c>
      <c r="K667">
        <v>0</v>
      </c>
      <c r="L667">
        <v>0</v>
      </c>
      <c r="M667" s="150">
        <v>0</v>
      </c>
      <c r="N667" s="150">
        <v>5199.43</v>
      </c>
      <c r="O667" s="150"/>
      <c r="P667" s="1">
        <v>45377</v>
      </c>
      <c r="Q667" s="1">
        <v>45371</v>
      </c>
      <c r="R667" s="1">
        <v>45656</v>
      </c>
      <c r="S667" s="1">
        <v>45656</v>
      </c>
      <c r="W667" t="s">
        <v>561</v>
      </c>
      <c r="X667" t="s">
        <v>252</v>
      </c>
      <c r="Z667" t="s">
        <v>1142</v>
      </c>
      <c r="AA667">
        <v>2</v>
      </c>
      <c r="AB667" t="s">
        <v>1129</v>
      </c>
      <c r="AC667" t="s">
        <v>561</v>
      </c>
      <c r="AD667" t="s">
        <v>1130</v>
      </c>
      <c r="AE667" t="s">
        <v>1131</v>
      </c>
      <c r="AF667" t="s">
        <v>1132</v>
      </c>
      <c r="AG667" t="s">
        <v>1133</v>
      </c>
      <c r="AH667" t="s">
        <v>1134</v>
      </c>
    </row>
    <row r="668" spans="1:34">
      <c r="A668">
        <v>24387</v>
      </c>
      <c r="B668" t="s">
        <v>246</v>
      </c>
      <c r="C668" t="s">
        <v>269</v>
      </c>
      <c r="D668" t="s">
        <v>330</v>
      </c>
      <c r="E668" t="s">
        <v>331</v>
      </c>
      <c r="F668" t="s">
        <v>261</v>
      </c>
      <c r="G668" t="s">
        <v>1152</v>
      </c>
      <c r="H668" s="150">
        <v>600</v>
      </c>
      <c r="I668" s="150">
        <v>600</v>
      </c>
      <c r="J668" s="150">
        <v>623.11</v>
      </c>
      <c r="K668">
        <v>0</v>
      </c>
      <c r="L668">
        <v>0</v>
      </c>
      <c r="M668" s="150">
        <v>0</v>
      </c>
      <c r="N668" s="150">
        <v>623.11</v>
      </c>
      <c r="O668" s="150"/>
      <c r="P668" s="1">
        <v>45399</v>
      </c>
      <c r="Q668" s="1">
        <v>45391</v>
      </c>
      <c r="R668" s="1">
        <v>45656</v>
      </c>
      <c r="S668" s="1">
        <v>45656</v>
      </c>
      <c r="W668" t="s">
        <v>561</v>
      </c>
      <c r="X668" t="s">
        <v>252</v>
      </c>
      <c r="Z668" t="s">
        <v>1142</v>
      </c>
      <c r="AA668">
        <v>2</v>
      </c>
      <c r="AB668" t="s">
        <v>1167</v>
      </c>
      <c r="AC668" t="s">
        <v>561</v>
      </c>
      <c r="AD668" t="s">
        <v>1130</v>
      </c>
      <c r="AE668" t="s">
        <v>1131</v>
      </c>
      <c r="AF668" t="s">
        <v>1132</v>
      </c>
      <c r="AG668" t="s">
        <v>1133</v>
      </c>
      <c r="AH668" t="s">
        <v>1134</v>
      </c>
    </row>
    <row r="669" spans="1:34">
      <c r="A669">
        <v>25530</v>
      </c>
      <c r="B669" t="s">
        <v>246</v>
      </c>
      <c r="C669" t="s">
        <v>247</v>
      </c>
      <c r="D669" t="s">
        <v>382</v>
      </c>
      <c r="E669" t="s">
        <v>383</v>
      </c>
      <c r="F669" t="s">
        <v>261</v>
      </c>
      <c r="G669" t="s">
        <v>1161</v>
      </c>
      <c r="H669" s="150">
        <v>5200</v>
      </c>
      <c r="I669" s="150">
        <v>5200</v>
      </c>
      <c r="J669" s="150">
        <v>5480.85</v>
      </c>
      <c r="K669">
        <v>0</v>
      </c>
      <c r="L669">
        <v>0</v>
      </c>
      <c r="M669" s="150">
        <v>0</v>
      </c>
      <c r="N669" s="150">
        <v>5480.85</v>
      </c>
      <c r="O669" s="150"/>
      <c r="P669" s="1">
        <v>45484</v>
      </c>
      <c r="Q669" s="1">
        <v>45186</v>
      </c>
      <c r="R669" s="1">
        <v>45656</v>
      </c>
      <c r="S669" s="1">
        <v>45656</v>
      </c>
      <c r="W669" t="s">
        <v>561</v>
      </c>
      <c r="X669" t="s">
        <v>252</v>
      </c>
      <c r="Z669" t="s">
        <v>1142</v>
      </c>
      <c r="AA669">
        <v>2</v>
      </c>
      <c r="AB669" t="s">
        <v>1129</v>
      </c>
      <c r="AC669" t="s">
        <v>561</v>
      </c>
      <c r="AD669" t="s">
        <v>1130</v>
      </c>
      <c r="AE669" t="s">
        <v>1131</v>
      </c>
      <c r="AF669" t="s">
        <v>1132</v>
      </c>
      <c r="AG669" t="s">
        <v>1133</v>
      </c>
      <c r="AH669" t="s">
        <v>1134</v>
      </c>
    </row>
    <row r="670" spans="1:34">
      <c r="A670">
        <v>26003</v>
      </c>
      <c r="B670" t="s">
        <v>246</v>
      </c>
      <c r="C670" t="s">
        <v>247</v>
      </c>
      <c r="D670" t="s">
        <v>257</v>
      </c>
      <c r="E670" t="s">
        <v>259</v>
      </c>
      <c r="F670" t="s">
        <v>261</v>
      </c>
      <c r="G670" t="s">
        <v>1140</v>
      </c>
      <c r="H670" s="150">
        <v>7000</v>
      </c>
      <c r="I670" s="150">
        <v>7000</v>
      </c>
      <c r="J670" s="150">
        <v>7099.78</v>
      </c>
      <c r="K670">
        <v>0</v>
      </c>
      <c r="L670">
        <v>0</v>
      </c>
      <c r="M670" s="150">
        <v>0</v>
      </c>
      <c r="N670" s="150">
        <v>7099.78</v>
      </c>
      <c r="O670" s="150"/>
      <c r="P670" s="1">
        <v>45537</v>
      </c>
      <c r="Q670" s="1">
        <v>45522</v>
      </c>
      <c r="R670" s="1">
        <v>45656</v>
      </c>
      <c r="S670" s="1">
        <v>45656</v>
      </c>
      <c r="W670" t="s">
        <v>561</v>
      </c>
      <c r="X670" t="s">
        <v>252</v>
      </c>
      <c r="Z670" t="s">
        <v>1142</v>
      </c>
      <c r="AA670">
        <v>2</v>
      </c>
      <c r="AB670" t="s">
        <v>1167</v>
      </c>
      <c r="AC670" t="s">
        <v>561</v>
      </c>
      <c r="AD670" t="s">
        <v>1130</v>
      </c>
      <c r="AE670" t="s">
        <v>1131</v>
      </c>
      <c r="AF670" t="s">
        <v>1132</v>
      </c>
      <c r="AG670" t="s">
        <v>1133</v>
      </c>
      <c r="AH670" t="s">
        <v>1134</v>
      </c>
    </row>
    <row r="671" spans="1:34">
      <c r="A671">
        <v>25785</v>
      </c>
      <c r="B671" t="s">
        <v>246</v>
      </c>
      <c r="C671" t="s">
        <v>247</v>
      </c>
      <c r="D671" t="s">
        <v>355</v>
      </c>
      <c r="E671" t="s">
        <v>356</v>
      </c>
      <c r="F671" t="s">
        <v>261</v>
      </c>
      <c r="G671" t="s">
        <v>1145</v>
      </c>
      <c r="H671" s="150">
        <v>3000</v>
      </c>
      <c r="I671" s="150">
        <v>3000</v>
      </c>
      <c r="J671" s="150">
        <v>3064.51</v>
      </c>
      <c r="K671">
        <v>0</v>
      </c>
      <c r="L671">
        <v>0</v>
      </c>
      <c r="M671" s="150">
        <v>0</v>
      </c>
      <c r="N671" s="150">
        <v>3064.51</v>
      </c>
      <c r="O671" s="150"/>
      <c r="P671" s="1">
        <v>45510</v>
      </c>
      <c r="Q671" s="1">
        <v>45504</v>
      </c>
      <c r="R671" s="1">
        <v>45656</v>
      </c>
      <c r="S671" s="1">
        <v>45656</v>
      </c>
      <c r="W671" t="s">
        <v>561</v>
      </c>
      <c r="X671" t="s">
        <v>252</v>
      </c>
      <c r="Z671" t="s">
        <v>1142</v>
      </c>
      <c r="AA671">
        <v>2</v>
      </c>
      <c r="AB671" t="s">
        <v>1167</v>
      </c>
      <c r="AC671" t="s">
        <v>561</v>
      </c>
      <c r="AD671" t="s">
        <v>1130</v>
      </c>
      <c r="AE671" t="s">
        <v>1131</v>
      </c>
      <c r="AF671" t="s">
        <v>1132</v>
      </c>
      <c r="AG671" t="s">
        <v>1133</v>
      </c>
      <c r="AH671" t="s">
        <v>1134</v>
      </c>
    </row>
    <row r="672" spans="1:34">
      <c r="A672">
        <v>27756</v>
      </c>
      <c r="B672" t="s">
        <v>246</v>
      </c>
      <c r="C672" t="s">
        <v>247</v>
      </c>
      <c r="D672" t="s">
        <v>454</v>
      </c>
      <c r="E672" t="s">
        <v>455</v>
      </c>
      <c r="F672" t="s">
        <v>261</v>
      </c>
      <c r="G672" t="s">
        <v>1151</v>
      </c>
      <c r="H672" s="150">
        <v>5000</v>
      </c>
      <c r="I672" s="150">
        <v>5000</v>
      </c>
      <c r="J672" s="150">
        <v>5071.2700000000004</v>
      </c>
      <c r="K672">
        <v>0</v>
      </c>
      <c r="L672">
        <v>0</v>
      </c>
      <c r="M672" s="150">
        <v>0</v>
      </c>
      <c r="N672" s="150">
        <v>5071.2700000000004</v>
      </c>
      <c r="O672" s="150"/>
      <c r="P672" s="1">
        <v>45541</v>
      </c>
      <c r="Q672" s="1">
        <v>45535</v>
      </c>
      <c r="R672" s="1">
        <v>45656</v>
      </c>
      <c r="S672" s="1">
        <v>45656</v>
      </c>
      <c r="W672" t="s">
        <v>561</v>
      </c>
      <c r="X672" t="s">
        <v>252</v>
      </c>
      <c r="Z672" t="s">
        <v>1142</v>
      </c>
      <c r="AA672">
        <v>2</v>
      </c>
      <c r="AB672" t="s">
        <v>1167</v>
      </c>
      <c r="AC672" t="s">
        <v>561</v>
      </c>
      <c r="AD672" t="s">
        <v>1130</v>
      </c>
      <c r="AE672" t="s">
        <v>1131</v>
      </c>
      <c r="AF672" t="s">
        <v>1132</v>
      </c>
      <c r="AG672" t="s">
        <v>1133</v>
      </c>
      <c r="AH672" t="s">
        <v>1134</v>
      </c>
    </row>
    <row r="673" spans="1:35">
      <c r="A673">
        <v>26180</v>
      </c>
      <c r="B673" t="s">
        <v>246</v>
      </c>
      <c r="C673" t="s">
        <v>247</v>
      </c>
      <c r="D673" t="s">
        <v>359</v>
      </c>
      <c r="E673" t="s">
        <v>360</v>
      </c>
      <c r="F673" t="s">
        <v>261</v>
      </c>
      <c r="G673" t="s">
        <v>1140</v>
      </c>
      <c r="H673" s="150">
        <v>9000</v>
      </c>
      <c r="I673" s="150">
        <v>9000</v>
      </c>
      <c r="J673" s="150">
        <v>9128.2900000000009</v>
      </c>
      <c r="K673">
        <v>0</v>
      </c>
      <c r="L673">
        <v>0</v>
      </c>
      <c r="M673" s="150">
        <v>0</v>
      </c>
      <c r="N673" s="150">
        <v>9128.2900000000009</v>
      </c>
      <c r="O673" s="150"/>
      <c r="P673" s="1">
        <v>45537</v>
      </c>
      <c r="Q673" s="1">
        <v>45531</v>
      </c>
      <c r="R673" s="1">
        <v>45656</v>
      </c>
      <c r="S673" s="1">
        <v>45656</v>
      </c>
      <c r="W673" t="s">
        <v>561</v>
      </c>
      <c r="X673" t="s">
        <v>252</v>
      </c>
      <c r="Z673" t="s">
        <v>1142</v>
      </c>
      <c r="AA673">
        <v>2</v>
      </c>
      <c r="AB673" t="s">
        <v>1167</v>
      </c>
      <c r="AC673" t="s">
        <v>561</v>
      </c>
      <c r="AD673" t="s">
        <v>1130</v>
      </c>
      <c r="AE673" t="s">
        <v>1131</v>
      </c>
      <c r="AF673" t="s">
        <v>1132</v>
      </c>
      <c r="AG673" t="s">
        <v>1133</v>
      </c>
      <c r="AH673" t="s">
        <v>1134</v>
      </c>
    </row>
    <row r="674" spans="1:35">
      <c r="A674">
        <v>27514</v>
      </c>
      <c r="B674" t="s">
        <v>246</v>
      </c>
      <c r="C674" t="s">
        <v>247</v>
      </c>
      <c r="D674" t="s">
        <v>407</v>
      </c>
      <c r="E674" t="s">
        <v>408</v>
      </c>
      <c r="F674" t="s">
        <v>261</v>
      </c>
      <c r="G674" t="s">
        <v>1140</v>
      </c>
      <c r="H674" s="150">
        <v>3920</v>
      </c>
      <c r="I674" s="150">
        <v>3920</v>
      </c>
      <c r="J674" s="150">
        <v>3975.88</v>
      </c>
      <c r="K674">
        <v>0</v>
      </c>
      <c r="L674">
        <v>0</v>
      </c>
      <c r="M674" s="150">
        <v>0</v>
      </c>
      <c r="N674" s="150">
        <v>3975.88</v>
      </c>
      <c r="O674" s="150"/>
      <c r="P674" s="1">
        <v>45541</v>
      </c>
      <c r="Q674" s="1">
        <v>45533</v>
      </c>
      <c r="R674" s="1">
        <v>45657</v>
      </c>
      <c r="S674" s="1">
        <v>45657</v>
      </c>
      <c r="W674" t="s">
        <v>561</v>
      </c>
      <c r="X674" t="s">
        <v>252</v>
      </c>
      <c r="Z674" t="s">
        <v>1142</v>
      </c>
      <c r="AA674">
        <v>2</v>
      </c>
      <c r="AB674" t="s">
        <v>1167</v>
      </c>
      <c r="AC674" t="s">
        <v>561</v>
      </c>
      <c r="AD674" t="s">
        <v>1130</v>
      </c>
      <c r="AE674" t="s">
        <v>1131</v>
      </c>
      <c r="AF674" t="s">
        <v>1132</v>
      </c>
      <c r="AG674" t="s">
        <v>1133</v>
      </c>
      <c r="AH674" t="s">
        <v>1134</v>
      </c>
    </row>
    <row r="675" spans="1:35">
      <c r="A675">
        <v>24201</v>
      </c>
      <c r="B675" t="s">
        <v>246</v>
      </c>
      <c r="C675" t="s">
        <v>247</v>
      </c>
      <c r="D675" t="s">
        <v>385</v>
      </c>
      <c r="E675" t="s">
        <v>386</v>
      </c>
      <c r="F675" t="s">
        <v>261</v>
      </c>
      <c r="G675" t="s">
        <v>1155</v>
      </c>
      <c r="H675" s="150">
        <v>5000</v>
      </c>
      <c r="I675" s="150">
        <v>5000</v>
      </c>
      <c r="J675" s="150">
        <v>5199.43</v>
      </c>
      <c r="K675">
        <v>0</v>
      </c>
      <c r="L675">
        <v>0</v>
      </c>
      <c r="M675" s="150">
        <v>0</v>
      </c>
      <c r="N675" s="150">
        <v>5199.43</v>
      </c>
      <c r="O675" s="150"/>
      <c r="P675" s="1">
        <v>45383</v>
      </c>
      <c r="Q675" s="1">
        <v>45381</v>
      </c>
      <c r="R675" s="1">
        <v>45657</v>
      </c>
      <c r="S675" s="1">
        <v>45657</v>
      </c>
      <c r="W675" t="s">
        <v>561</v>
      </c>
      <c r="X675" t="s">
        <v>252</v>
      </c>
      <c r="Z675" t="s">
        <v>1142</v>
      </c>
      <c r="AA675">
        <v>2</v>
      </c>
      <c r="AB675" t="s">
        <v>1129</v>
      </c>
      <c r="AC675" t="s">
        <v>561</v>
      </c>
      <c r="AD675" t="s">
        <v>1130</v>
      </c>
      <c r="AE675" t="s">
        <v>1131</v>
      </c>
      <c r="AF675" t="s">
        <v>1132</v>
      </c>
      <c r="AG675" t="s">
        <v>1133</v>
      </c>
      <c r="AH675" t="s">
        <v>1134</v>
      </c>
    </row>
    <row r="676" spans="1:35">
      <c r="A676">
        <v>24077</v>
      </c>
      <c r="B676" t="s">
        <v>246</v>
      </c>
      <c r="C676" t="s">
        <v>247</v>
      </c>
      <c r="D676" t="s">
        <v>464</v>
      </c>
      <c r="E676" t="s">
        <v>465</v>
      </c>
      <c r="F676" t="s">
        <v>261</v>
      </c>
      <c r="G676" t="s">
        <v>1155</v>
      </c>
      <c r="H676" s="150">
        <v>5000</v>
      </c>
      <c r="I676" s="150">
        <v>5000</v>
      </c>
      <c r="J676" s="150">
        <v>5199.43</v>
      </c>
      <c r="K676">
        <v>0</v>
      </c>
      <c r="L676">
        <v>0</v>
      </c>
      <c r="M676" s="150">
        <v>0</v>
      </c>
      <c r="N676" s="150">
        <v>5199.43</v>
      </c>
      <c r="O676" s="150"/>
      <c r="P676" s="1">
        <v>45385</v>
      </c>
      <c r="Q676" s="1">
        <v>45373</v>
      </c>
      <c r="R676" s="1">
        <v>45657</v>
      </c>
      <c r="S676" s="1">
        <v>45657</v>
      </c>
      <c r="W676" t="s">
        <v>561</v>
      </c>
      <c r="X676" t="s">
        <v>252</v>
      </c>
      <c r="Z676" t="s">
        <v>1142</v>
      </c>
      <c r="AA676">
        <v>2</v>
      </c>
      <c r="AB676" t="s">
        <v>1129</v>
      </c>
      <c r="AC676" t="s">
        <v>561</v>
      </c>
      <c r="AD676" t="s">
        <v>1130</v>
      </c>
      <c r="AE676" t="s">
        <v>1131</v>
      </c>
      <c r="AF676" t="s">
        <v>1132</v>
      </c>
      <c r="AG676" t="s">
        <v>1133</v>
      </c>
      <c r="AH676" t="s">
        <v>1134</v>
      </c>
    </row>
    <row r="677" spans="1:35">
      <c r="A677">
        <v>25385</v>
      </c>
      <c r="B677" t="s">
        <v>246</v>
      </c>
      <c r="C677" t="s">
        <v>247</v>
      </c>
      <c r="D677" t="s">
        <v>505</v>
      </c>
      <c r="E677" t="s">
        <v>506</v>
      </c>
      <c r="F677" t="s">
        <v>261</v>
      </c>
      <c r="G677" t="s">
        <v>1152</v>
      </c>
      <c r="H677" s="150">
        <v>5000</v>
      </c>
      <c r="I677" s="150">
        <v>5000</v>
      </c>
      <c r="J677" s="150">
        <v>5151.5600000000004</v>
      </c>
      <c r="K677">
        <v>0</v>
      </c>
      <c r="L677">
        <v>0</v>
      </c>
      <c r="M677" s="150">
        <v>0</v>
      </c>
      <c r="N677" s="150">
        <v>5151.5600000000004</v>
      </c>
      <c r="O677" s="150"/>
      <c r="P677" s="1">
        <v>45470</v>
      </c>
      <c r="Q677" s="1">
        <v>45461</v>
      </c>
      <c r="R677" s="1">
        <v>45657</v>
      </c>
      <c r="S677" s="1">
        <v>45657</v>
      </c>
      <c r="W677" t="s">
        <v>561</v>
      </c>
      <c r="X677" t="s">
        <v>252</v>
      </c>
      <c r="Z677" t="s">
        <v>1142</v>
      </c>
      <c r="AA677">
        <v>2</v>
      </c>
      <c r="AB677" t="s">
        <v>1167</v>
      </c>
      <c r="AC677" t="s">
        <v>561</v>
      </c>
      <c r="AD677" t="s">
        <v>1130</v>
      </c>
      <c r="AE677" t="s">
        <v>1131</v>
      </c>
      <c r="AF677" t="s">
        <v>1132</v>
      </c>
      <c r="AG677" t="s">
        <v>1133</v>
      </c>
      <c r="AH677" t="s">
        <v>1134</v>
      </c>
    </row>
    <row r="678" spans="1:35">
      <c r="A678">
        <v>24461</v>
      </c>
      <c r="B678" t="s">
        <v>246</v>
      </c>
      <c r="C678" t="s">
        <v>247</v>
      </c>
      <c r="D678" t="s">
        <v>449</v>
      </c>
      <c r="E678" t="s">
        <v>450</v>
      </c>
      <c r="F678" t="s">
        <v>261</v>
      </c>
      <c r="G678" t="s">
        <v>1159</v>
      </c>
      <c r="H678" s="150">
        <v>4500</v>
      </c>
      <c r="I678" s="150">
        <v>4500</v>
      </c>
      <c r="J678" s="150">
        <v>4673.34</v>
      </c>
      <c r="K678">
        <v>0</v>
      </c>
      <c r="L678">
        <v>0</v>
      </c>
      <c r="M678" s="150">
        <v>0</v>
      </c>
      <c r="N678" s="150">
        <v>4673.34</v>
      </c>
      <c r="O678" s="150"/>
      <c r="P678" s="1">
        <v>45400</v>
      </c>
      <c r="Q678" s="1">
        <v>45397</v>
      </c>
      <c r="R678" s="1">
        <v>45657</v>
      </c>
      <c r="S678" s="1">
        <v>45657</v>
      </c>
      <c r="W678" t="s">
        <v>561</v>
      </c>
      <c r="X678" t="s">
        <v>252</v>
      </c>
      <c r="Z678" t="s">
        <v>1142</v>
      </c>
      <c r="AA678">
        <v>2</v>
      </c>
      <c r="AB678" t="s">
        <v>1167</v>
      </c>
      <c r="AC678" t="s">
        <v>561</v>
      </c>
      <c r="AD678" t="s">
        <v>1130</v>
      </c>
      <c r="AE678" t="s">
        <v>1131</v>
      </c>
      <c r="AF678" t="s">
        <v>1132</v>
      </c>
      <c r="AG678" t="s">
        <v>1133</v>
      </c>
      <c r="AH678" t="s">
        <v>1134</v>
      </c>
    </row>
    <row r="679" spans="1:35">
      <c r="A679">
        <v>24187</v>
      </c>
      <c r="B679" t="s">
        <v>246</v>
      </c>
      <c r="C679" t="s">
        <v>247</v>
      </c>
      <c r="D679" t="s">
        <v>385</v>
      </c>
      <c r="E679" t="s">
        <v>386</v>
      </c>
      <c r="F679" t="s">
        <v>261</v>
      </c>
      <c r="G679" t="s">
        <v>1146</v>
      </c>
      <c r="H679" s="150">
        <v>70000</v>
      </c>
      <c r="I679" s="150">
        <v>70000</v>
      </c>
      <c r="J679" s="150">
        <v>72791.98</v>
      </c>
      <c r="K679">
        <v>0</v>
      </c>
      <c r="L679">
        <v>0</v>
      </c>
      <c r="M679" s="150">
        <v>0</v>
      </c>
      <c r="N679" s="150">
        <v>72791.98</v>
      </c>
      <c r="O679" s="150"/>
      <c r="P679" s="1">
        <v>45383</v>
      </c>
      <c r="Q679" s="1">
        <v>45381</v>
      </c>
      <c r="R679" s="1">
        <v>45657</v>
      </c>
      <c r="S679" s="1">
        <v>45657</v>
      </c>
      <c r="W679" t="s">
        <v>561</v>
      </c>
      <c r="X679" t="s">
        <v>252</v>
      </c>
      <c r="Z679" t="s">
        <v>1142</v>
      </c>
      <c r="AA679">
        <v>2</v>
      </c>
      <c r="AB679" t="s">
        <v>1129</v>
      </c>
      <c r="AC679" t="s">
        <v>561</v>
      </c>
      <c r="AD679" t="s">
        <v>1130</v>
      </c>
      <c r="AE679" t="s">
        <v>1131</v>
      </c>
      <c r="AF679" t="s">
        <v>1132</v>
      </c>
      <c r="AG679" t="s">
        <v>1133</v>
      </c>
      <c r="AH679" t="s">
        <v>1134</v>
      </c>
    </row>
    <row r="680" spans="1:35">
      <c r="A680">
        <v>23711</v>
      </c>
      <c r="B680" t="s">
        <v>246</v>
      </c>
      <c r="C680" t="s">
        <v>247</v>
      </c>
      <c r="D680" t="s">
        <v>491</v>
      </c>
      <c r="E680" t="s">
        <v>492</v>
      </c>
      <c r="F680" t="s">
        <v>261</v>
      </c>
      <c r="G680" t="s">
        <v>1156</v>
      </c>
      <c r="H680" s="150">
        <v>110000</v>
      </c>
      <c r="I680" s="150">
        <v>110000</v>
      </c>
      <c r="J680" s="150">
        <v>114387.4</v>
      </c>
      <c r="K680">
        <v>0</v>
      </c>
      <c r="L680">
        <v>0</v>
      </c>
      <c r="M680" s="150">
        <v>0</v>
      </c>
      <c r="N680" s="150">
        <v>114387.4</v>
      </c>
      <c r="O680" s="150">
        <v>0</v>
      </c>
      <c r="P680" s="1">
        <v>45373</v>
      </c>
      <c r="Q680" s="1">
        <v>45364</v>
      </c>
      <c r="R680" s="1">
        <v>45667</v>
      </c>
      <c r="S680" s="1">
        <v>45667</v>
      </c>
      <c r="W680" t="s">
        <v>561</v>
      </c>
      <c r="X680" t="s">
        <v>252</v>
      </c>
      <c r="Z680" t="s">
        <v>1142</v>
      </c>
      <c r="AA680">
        <v>2</v>
      </c>
      <c r="AB680" t="s">
        <v>1129</v>
      </c>
      <c r="AC680" t="s">
        <v>561</v>
      </c>
      <c r="AD680" t="s">
        <v>1130</v>
      </c>
      <c r="AE680" t="s">
        <v>1131</v>
      </c>
      <c r="AF680" t="s">
        <v>1132</v>
      </c>
      <c r="AG680" t="s">
        <v>1133</v>
      </c>
      <c r="AH680" t="s">
        <v>1134</v>
      </c>
      <c r="AI680" t="s">
        <v>252</v>
      </c>
    </row>
    <row r="681" spans="1:35">
      <c r="A681">
        <v>24109</v>
      </c>
      <c r="B681" t="s">
        <v>246</v>
      </c>
      <c r="C681" t="s">
        <v>247</v>
      </c>
      <c r="D681" t="s">
        <v>421</v>
      </c>
      <c r="E681" t="s">
        <v>422</v>
      </c>
      <c r="F681" t="s">
        <v>261</v>
      </c>
      <c r="G681" t="s">
        <v>1155</v>
      </c>
      <c r="H681" s="150">
        <v>6200</v>
      </c>
      <c r="I681" s="150">
        <v>6200</v>
      </c>
      <c r="J681" s="150">
        <v>6447.29</v>
      </c>
      <c r="K681">
        <v>0</v>
      </c>
      <c r="L681">
        <v>0</v>
      </c>
      <c r="M681" s="150">
        <v>0</v>
      </c>
      <c r="N681" s="150">
        <v>6447.29</v>
      </c>
      <c r="O681" s="150"/>
      <c r="P681" s="1">
        <v>45394</v>
      </c>
      <c r="Q681" s="1">
        <v>45366</v>
      </c>
      <c r="R681" s="1">
        <v>45667</v>
      </c>
      <c r="S681" s="1">
        <v>45667</v>
      </c>
      <c r="W681" t="s">
        <v>561</v>
      </c>
      <c r="X681" t="s">
        <v>252</v>
      </c>
      <c r="Z681" t="s">
        <v>1142</v>
      </c>
      <c r="AA681">
        <v>2</v>
      </c>
      <c r="AB681" t="s">
        <v>1129</v>
      </c>
      <c r="AC681" t="s">
        <v>561</v>
      </c>
      <c r="AD681" t="s">
        <v>1130</v>
      </c>
      <c r="AE681" t="s">
        <v>1131</v>
      </c>
      <c r="AF681" t="s">
        <v>1132</v>
      </c>
      <c r="AG681" t="s">
        <v>1133</v>
      </c>
      <c r="AH681" t="s">
        <v>1134</v>
      </c>
    </row>
    <row r="682" spans="1:35">
      <c r="A682">
        <v>22552</v>
      </c>
      <c r="B682" t="s">
        <v>246</v>
      </c>
      <c r="C682" t="s">
        <v>269</v>
      </c>
      <c r="D682" t="s">
        <v>312</v>
      </c>
      <c r="E682" t="s">
        <v>313</v>
      </c>
      <c r="F682" t="s">
        <v>261</v>
      </c>
      <c r="G682" t="s">
        <v>1169</v>
      </c>
      <c r="H682" s="150">
        <v>3500</v>
      </c>
      <c r="I682" s="150">
        <v>3500</v>
      </c>
      <c r="J682" s="150">
        <v>3660.61</v>
      </c>
      <c r="K682">
        <v>0</v>
      </c>
      <c r="L682">
        <v>0</v>
      </c>
      <c r="M682" s="150">
        <v>0</v>
      </c>
      <c r="N682" s="150">
        <v>3660.61</v>
      </c>
      <c r="O682" s="150"/>
      <c r="P682" s="1">
        <v>45314</v>
      </c>
      <c r="Q682" s="1">
        <v>45301</v>
      </c>
      <c r="R682" s="1">
        <v>45667</v>
      </c>
      <c r="S682" s="1">
        <v>45667</v>
      </c>
      <c r="W682" t="s">
        <v>561</v>
      </c>
      <c r="X682" t="s">
        <v>252</v>
      </c>
      <c r="Z682" t="s">
        <v>1142</v>
      </c>
      <c r="AA682">
        <v>2</v>
      </c>
      <c r="AB682" t="s">
        <v>1129</v>
      </c>
      <c r="AC682" t="s">
        <v>561</v>
      </c>
      <c r="AD682" t="s">
        <v>1130</v>
      </c>
      <c r="AE682" t="s">
        <v>1131</v>
      </c>
      <c r="AF682" t="s">
        <v>1132</v>
      </c>
      <c r="AG682" t="s">
        <v>1133</v>
      </c>
      <c r="AH682" t="s">
        <v>1134</v>
      </c>
    </row>
    <row r="683" spans="1:35">
      <c r="A683">
        <v>16177</v>
      </c>
      <c r="B683" t="s">
        <v>246</v>
      </c>
      <c r="C683" t="s">
        <v>269</v>
      </c>
      <c r="D683" t="s">
        <v>285</v>
      </c>
      <c r="E683" t="s">
        <v>286</v>
      </c>
      <c r="F683" t="s">
        <v>261</v>
      </c>
      <c r="G683" t="s">
        <v>1177</v>
      </c>
      <c r="H683" s="150">
        <v>1290</v>
      </c>
      <c r="I683" s="150">
        <v>1290</v>
      </c>
      <c r="J683" s="150">
        <v>1380.85</v>
      </c>
      <c r="K683">
        <v>0</v>
      </c>
      <c r="L683">
        <v>0</v>
      </c>
      <c r="M683" s="150">
        <v>0</v>
      </c>
      <c r="N683" s="150">
        <v>1380.85</v>
      </c>
      <c r="O683" s="150"/>
      <c r="P683" s="1">
        <v>45063</v>
      </c>
      <c r="Q683" s="1">
        <v>45054</v>
      </c>
      <c r="R683" s="1">
        <v>45667</v>
      </c>
      <c r="S683" s="1">
        <v>45667</v>
      </c>
      <c r="W683" t="s">
        <v>561</v>
      </c>
      <c r="X683" t="s">
        <v>252</v>
      </c>
      <c r="Z683" t="s">
        <v>1142</v>
      </c>
      <c r="AA683">
        <v>2</v>
      </c>
      <c r="AB683" t="s">
        <v>1129</v>
      </c>
      <c r="AC683" t="s">
        <v>561</v>
      </c>
      <c r="AD683" t="s">
        <v>1130</v>
      </c>
      <c r="AE683" t="s">
        <v>1131</v>
      </c>
      <c r="AF683" t="s">
        <v>1132</v>
      </c>
      <c r="AG683" t="s">
        <v>1133</v>
      </c>
      <c r="AH683" t="s">
        <v>1134</v>
      </c>
    </row>
    <row r="684" spans="1:35">
      <c r="A684">
        <v>16117</v>
      </c>
      <c r="B684" t="s">
        <v>246</v>
      </c>
      <c r="C684" t="s">
        <v>247</v>
      </c>
      <c r="D684" t="s">
        <v>262</v>
      </c>
      <c r="E684" t="s">
        <v>263</v>
      </c>
      <c r="F684" t="s">
        <v>261</v>
      </c>
      <c r="G684" t="s">
        <v>1182</v>
      </c>
      <c r="H684" s="150">
        <v>2500</v>
      </c>
      <c r="I684" s="150">
        <v>2500</v>
      </c>
      <c r="J684" s="150">
        <v>2676.06</v>
      </c>
      <c r="K684">
        <v>0</v>
      </c>
      <c r="L684">
        <v>0</v>
      </c>
      <c r="M684" s="150">
        <v>0</v>
      </c>
      <c r="N684" s="150">
        <v>2676.06</v>
      </c>
      <c r="O684" s="150"/>
      <c r="P684" s="1">
        <v>45063</v>
      </c>
      <c r="Q684" s="1">
        <v>45052</v>
      </c>
      <c r="R684" s="1">
        <v>45667</v>
      </c>
      <c r="S684" s="1">
        <v>45667</v>
      </c>
      <c r="W684" t="s">
        <v>561</v>
      </c>
      <c r="X684" t="s">
        <v>252</v>
      </c>
      <c r="Z684" t="s">
        <v>1142</v>
      </c>
      <c r="AA684">
        <v>2</v>
      </c>
      <c r="AB684" t="s">
        <v>1129</v>
      </c>
      <c r="AC684" t="s">
        <v>561</v>
      </c>
      <c r="AD684" t="s">
        <v>1130</v>
      </c>
      <c r="AE684" t="s">
        <v>1131</v>
      </c>
      <c r="AF684" t="s">
        <v>1132</v>
      </c>
      <c r="AG684" t="s">
        <v>1133</v>
      </c>
      <c r="AH684" t="s">
        <v>1134</v>
      </c>
    </row>
    <row r="685" spans="1:35">
      <c r="A685">
        <v>16083</v>
      </c>
      <c r="B685" t="s">
        <v>246</v>
      </c>
      <c r="C685" t="s">
        <v>247</v>
      </c>
      <c r="D685" t="s">
        <v>265</v>
      </c>
      <c r="E685" t="s">
        <v>266</v>
      </c>
      <c r="F685" t="s">
        <v>261</v>
      </c>
      <c r="G685" t="s">
        <v>1177</v>
      </c>
      <c r="H685" s="150">
        <v>2400</v>
      </c>
      <c r="I685" s="150">
        <v>2400</v>
      </c>
      <c r="J685" s="150">
        <v>2569.02</v>
      </c>
      <c r="K685">
        <v>0</v>
      </c>
      <c r="L685">
        <v>0</v>
      </c>
      <c r="M685" s="150">
        <v>0</v>
      </c>
      <c r="N685" s="150">
        <v>2569.02</v>
      </c>
      <c r="O685" s="150"/>
      <c r="P685" s="1">
        <v>45056</v>
      </c>
      <c r="Q685" s="1">
        <v>45052</v>
      </c>
      <c r="R685" s="1">
        <v>45667</v>
      </c>
      <c r="S685" s="1">
        <v>45667</v>
      </c>
      <c r="W685" t="s">
        <v>561</v>
      </c>
      <c r="X685" t="s">
        <v>252</v>
      </c>
      <c r="Z685" t="s">
        <v>1142</v>
      </c>
      <c r="AA685">
        <v>2</v>
      </c>
      <c r="AB685" t="s">
        <v>1129</v>
      </c>
      <c r="AC685" t="s">
        <v>561</v>
      </c>
      <c r="AD685" t="s">
        <v>1130</v>
      </c>
      <c r="AE685" t="s">
        <v>1131</v>
      </c>
      <c r="AF685" t="s">
        <v>1132</v>
      </c>
      <c r="AG685" t="s">
        <v>1133</v>
      </c>
      <c r="AH685" t="s">
        <v>1134</v>
      </c>
    </row>
    <row r="686" spans="1:35">
      <c r="A686">
        <v>16607</v>
      </c>
      <c r="B686" t="s">
        <v>246</v>
      </c>
      <c r="C686" t="s">
        <v>247</v>
      </c>
      <c r="D686" t="s">
        <v>485</v>
      </c>
      <c r="E686" t="s">
        <v>486</v>
      </c>
      <c r="F686" t="s">
        <v>261</v>
      </c>
      <c r="G686" t="s">
        <v>1182</v>
      </c>
      <c r="H686" s="150">
        <v>1000</v>
      </c>
      <c r="I686" s="150">
        <v>1000</v>
      </c>
      <c r="J686" s="150">
        <v>1070.43</v>
      </c>
      <c r="K686">
        <v>0</v>
      </c>
      <c r="L686">
        <v>0</v>
      </c>
      <c r="M686" s="150">
        <v>0</v>
      </c>
      <c r="N686" s="150">
        <v>1070.43</v>
      </c>
      <c r="O686" s="150"/>
      <c r="P686" s="1">
        <v>45083</v>
      </c>
      <c r="Q686" s="1">
        <v>45062</v>
      </c>
      <c r="R686" s="1">
        <v>45667</v>
      </c>
      <c r="S686" s="1">
        <v>45667</v>
      </c>
      <c r="W686" t="s">
        <v>561</v>
      </c>
      <c r="X686" t="s">
        <v>252</v>
      </c>
      <c r="Z686" t="s">
        <v>1142</v>
      </c>
      <c r="AA686">
        <v>2</v>
      </c>
      <c r="AB686" t="s">
        <v>1129</v>
      </c>
      <c r="AC686" t="s">
        <v>561</v>
      </c>
      <c r="AD686" t="s">
        <v>1130</v>
      </c>
      <c r="AE686" t="s">
        <v>1131</v>
      </c>
      <c r="AF686" t="s">
        <v>1132</v>
      </c>
      <c r="AG686" t="s">
        <v>1133</v>
      </c>
      <c r="AH686" t="s">
        <v>1134</v>
      </c>
    </row>
    <row r="687" spans="1:35">
      <c r="A687">
        <v>20735</v>
      </c>
      <c r="B687" t="s">
        <v>246</v>
      </c>
      <c r="C687" t="s">
        <v>247</v>
      </c>
      <c r="D687" t="s">
        <v>402</v>
      </c>
      <c r="E687" t="s">
        <v>403</v>
      </c>
      <c r="F687" t="s">
        <v>261</v>
      </c>
      <c r="G687" t="s">
        <v>1169</v>
      </c>
      <c r="H687" s="150">
        <v>5000</v>
      </c>
      <c r="I687" s="150">
        <v>5000</v>
      </c>
      <c r="J687" s="150">
        <v>5261.32</v>
      </c>
      <c r="K687">
        <v>0</v>
      </c>
      <c r="L687">
        <v>0</v>
      </c>
      <c r="M687" s="150">
        <v>0</v>
      </c>
      <c r="N687" s="150">
        <v>5261.32</v>
      </c>
      <c r="O687" s="150"/>
      <c r="P687" s="1">
        <v>45240</v>
      </c>
      <c r="Q687" s="1">
        <v>45230</v>
      </c>
      <c r="R687" s="1">
        <v>45667</v>
      </c>
      <c r="S687" s="1">
        <v>45667</v>
      </c>
      <c r="W687" t="s">
        <v>561</v>
      </c>
      <c r="X687" t="s">
        <v>252</v>
      </c>
      <c r="Z687" t="s">
        <v>1142</v>
      </c>
      <c r="AA687">
        <v>2</v>
      </c>
      <c r="AB687" t="s">
        <v>1129</v>
      </c>
      <c r="AC687" t="s">
        <v>561</v>
      </c>
      <c r="AD687" t="s">
        <v>1130</v>
      </c>
      <c r="AE687" t="s">
        <v>1131</v>
      </c>
      <c r="AF687" t="s">
        <v>1132</v>
      </c>
      <c r="AG687" t="s">
        <v>1133</v>
      </c>
      <c r="AH687" t="s">
        <v>1134</v>
      </c>
    </row>
    <row r="688" spans="1:35">
      <c r="A688">
        <v>17596</v>
      </c>
      <c r="B688" t="s">
        <v>246</v>
      </c>
      <c r="C688" t="s">
        <v>247</v>
      </c>
      <c r="D688" t="s">
        <v>443</v>
      </c>
      <c r="E688" t="s">
        <v>444</v>
      </c>
      <c r="F688" t="s">
        <v>261</v>
      </c>
      <c r="G688" t="s">
        <v>1172</v>
      </c>
      <c r="H688" s="150">
        <v>5000</v>
      </c>
      <c r="I688" s="150">
        <v>5000</v>
      </c>
      <c r="J688" s="150">
        <v>5275.37</v>
      </c>
      <c r="K688">
        <v>0</v>
      </c>
      <c r="L688">
        <v>0</v>
      </c>
      <c r="M688" s="150">
        <v>0</v>
      </c>
      <c r="N688" s="150">
        <v>5275.37</v>
      </c>
      <c r="O688" s="150"/>
      <c r="P688" s="1">
        <v>45173</v>
      </c>
      <c r="Q688" s="1">
        <v>45168</v>
      </c>
      <c r="R688" s="1">
        <v>45667</v>
      </c>
      <c r="S688" s="1">
        <v>45667</v>
      </c>
      <c r="W688" t="s">
        <v>561</v>
      </c>
      <c r="X688" t="s">
        <v>252</v>
      </c>
      <c r="Z688" t="s">
        <v>1142</v>
      </c>
      <c r="AA688">
        <v>2</v>
      </c>
      <c r="AB688" t="s">
        <v>1129</v>
      </c>
      <c r="AC688" t="s">
        <v>561</v>
      </c>
      <c r="AD688" t="s">
        <v>1130</v>
      </c>
      <c r="AE688" t="s">
        <v>1131</v>
      </c>
      <c r="AF688" t="s">
        <v>1132</v>
      </c>
      <c r="AG688" t="s">
        <v>1133</v>
      </c>
      <c r="AH688" t="s">
        <v>1134</v>
      </c>
    </row>
    <row r="689" spans="1:35">
      <c r="A689">
        <v>17265</v>
      </c>
      <c r="B689" t="s">
        <v>246</v>
      </c>
      <c r="C689" t="s">
        <v>269</v>
      </c>
      <c r="D689" t="s">
        <v>282</v>
      </c>
      <c r="E689" t="s">
        <v>283</v>
      </c>
      <c r="F689" t="s">
        <v>261</v>
      </c>
      <c r="G689" t="s">
        <v>1172</v>
      </c>
      <c r="H689" s="150">
        <v>1800</v>
      </c>
      <c r="I689" s="150">
        <v>1800</v>
      </c>
      <c r="J689" s="150">
        <v>1899.13</v>
      </c>
      <c r="K689">
        <v>0</v>
      </c>
      <c r="L689">
        <v>0</v>
      </c>
      <c r="M689" s="150">
        <v>0</v>
      </c>
      <c r="N689" s="150">
        <v>1899.13</v>
      </c>
      <c r="O689" s="150"/>
      <c r="P689" s="1">
        <v>45148</v>
      </c>
      <c r="Q689" s="1">
        <v>45140</v>
      </c>
      <c r="R689" s="1">
        <v>45667</v>
      </c>
      <c r="S689" s="1">
        <v>45667</v>
      </c>
      <c r="W689" t="s">
        <v>561</v>
      </c>
      <c r="X689" t="s">
        <v>252</v>
      </c>
      <c r="Z689" t="s">
        <v>1142</v>
      </c>
      <c r="AA689">
        <v>2</v>
      </c>
      <c r="AB689" t="s">
        <v>1129</v>
      </c>
      <c r="AC689" t="s">
        <v>561</v>
      </c>
      <c r="AD689" t="s">
        <v>1130</v>
      </c>
      <c r="AE689" t="s">
        <v>1131</v>
      </c>
      <c r="AF689" t="s">
        <v>1132</v>
      </c>
      <c r="AG689" t="s">
        <v>1133</v>
      </c>
      <c r="AH689" t="s">
        <v>1134</v>
      </c>
    </row>
    <row r="690" spans="1:35">
      <c r="A690">
        <v>17309</v>
      </c>
      <c r="B690" t="s">
        <v>246</v>
      </c>
      <c r="C690" t="s">
        <v>247</v>
      </c>
      <c r="D690" t="s">
        <v>471</v>
      </c>
      <c r="E690" t="s">
        <v>472</v>
      </c>
      <c r="F690" t="s">
        <v>261</v>
      </c>
      <c r="G690" t="s">
        <v>1171</v>
      </c>
      <c r="H690" s="150">
        <v>5000</v>
      </c>
      <c r="I690" s="150">
        <v>5000</v>
      </c>
      <c r="J690" s="150">
        <v>5275.37</v>
      </c>
      <c r="K690">
        <v>0</v>
      </c>
      <c r="L690">
        <v>0</v>
      </c>
      <c r="M690" s="150">
        <v>0</v>
      </c>
      <c r="N690" s="150">
        <v>5275.37</v>
      </c>
      <c r="O690" s="150"/>
      <c r="P690" s="1">
        <v>45154</v>
      </c>
      <c r="Q690" s="1">
        <v>45145</v>
      </c>
      <c r="R690" s="1">
        <v>45667</v>
      </c>
      <c r="S690" s="1">
        <v>45667</v>
      </c>
      <c r="W690" t="s">
        <v>561</v>
      </c>
      <c r="X690" t="s">
        <v>252</v>
      </c>
      <c r="Z690" t="s">
        <v>1142</v>
      </c>
      <c r="AA690">
        <v>2</v>
      </c>
      <c r="AB690" t="s">
        <v>1129</v>
      </c>
      <c r="AC690" t="s">
        <v>561</v>
      </c>
      <c r="AD690" t="s">
        <v>1130</v>
      </c>
      <c r="AE690" t="s">
        <v>1131</v>
      </c>
      <c r="AF690" t="s">
        <v>1132</v>
      </c>
      <c r="AG690" t="s">
        <v>1133</v>
      </c>
      <c r="AH690" t="s">
        <v>1134</v>
      </c>
    </row>
    <row r="691" spans="1:35">
      <c r="A691">
        <v>16284</v>
      </c>
      <c r="B691" t="s">
        <v>246</v>
      </c>
      <c r="C691" t="s">
        <v>247</v>
      </c>
      <c r="D691" t="s">
        <v>502</v>
      </c>
      <c r="E691" t="s">
        <v>503</v>
      </c>
      <c r="F691" t="s">
        <v>261</v>
      </c>
      <c r="G691" t="s">
        <v>1182</v>
      </c>
      <c r="H691" s="150">
        <v>3000</v>
      </c>
      <c r="I691" s="150">
        <v>3000</v>
      </c>
      <c r="J691" s="150">
        <v>3211.28</v>
      </c>
      <c r="K691">
        <v>0</v>
      </c>
      <c r="L691">
        <v>0</v>
      </c>
      <c r="M691" s="150">
        <v>0</v>
      </c>
      <c r="N691" s="150">
        <v>3211.28</v>
      </c>
      <c r="O691" s="150"/>
      <c r="P691" s="1">
        <v>45077</v>
      </c>
      <c r="Q691" s="1">
        <v>45062</v>
      </c>
      <c r="R691" s="1">
        <v>45672</v>
      </c>
      <c r="S691" s="1">
        <v>45672</v>
      </c>
      <c r="W691" t="s">
        <v>561</v>
      </c>
      <c r="X691" t="s">
        <v>252</v>
      </c>
      <c r="Z691" t="s">
        <v>1142</v>
      </c>
      <c r="AA691">
        <v>2</v>
      </c>
      <c r="AB691" t="s">
        <v>1129</v>
      </c>
      <c r="AC691" t="s">
        <v>561</v>
      </c>
      <c r="AD691" t="s">
        <v>1130</v>
      </c>
      <c r="AE691" t="s">
        <v>1131</v>
      </c>
      <c r="AF691" t="s">
        <v>1132</v>
      </c>
      <c r="AG691" t="s">
        <v>1133</v>
      </c>
      <c r="AH691" t="s">
        <v>1134</v>
      </c>
    </row>
    <row r="692" spans="1:35">
      <c r="A692">
        <v>25017</v>
      </c>
      <c r="B692" t="s">
        <v>246</v>
      </c>
      <c r="C692" t="s">
        <v>247</v>
      </c>
      <c r="D692" t="s">
        <v>410</v>
      </c>
      <c r="E692" t="s">
        <v>411</v>
      </c>
      <c r="F692" t="s">
        <v>261</v>
      </c>
      <c r="G692" t="s">
        <v>1159</v>
      </c>
      <c r="H692" s="150">
        <v>5000</v>
      </c>
      <c r="I692" s="150">
        <v>5000</v>
      </c>
      <c r="J692" s="150">
        <v>5178.13</v>
      </c>
      <c r="K692">
        <v>0</v>
      </c>
      <c r="L692">
        <v>0</v>
      </c>
      <c r="M692" s="150">
        <v>0</v>
      </c>
      <c r="N692" s="150">
        <v>5178.13</v>
      </c>
      <c r="O692" s="150"/>
      <c r="P692" s="1">
        <v>45435</v>
      </c>
      <c r="Q692" s="1">
        <v>45423</v>
      </c>
      <c r="R692" s="1">
        <v>45672</v>
      </c>
      <c r="S692" s="1">
        <v>45672</v>
      </c>
      <c r="W692" t="s">
        <v>561</v>
      </c>
      <c r="X692" t="s">
        <v>252</v>
      </c>
      <c r="Z692" t="s">
        <v>1142</v>
      </c>
      <c r="AA692">
        <v>2</v>
      </c>
      <c r="AB692" t="s">
        <v>1167</v>
      </c>
      <c r="AC692" t="s">
        <v>561</v>
      </c>
      <c r="AD692" t="s">
        <v>1130</v>
      </c>
      <c r="AE692" t="s">
        <v>1131</v>
      </c>
      <c r="AF692" t="s">
        <v>1132</v>
      </c>
      <c r="AG692" t="s">
        <v>1133</v>
      </c>
      <c r="AH692" t="s">
        <v>1134</v>
      </c>
    </row>
    <row r="693" spans="1:35">
      <c r="A693">
        <v>25362</v>
      </c>
      <c r="B693" t="s">
        <v>246</v>
      </c>
      <c r="C693" t="s">
        <v>269</v>
      </c>
      <c r="D693" t="s">
        <v>304</v>
      </c>
      <c r="E693" t="s">
        <v>305</v>
      </c>
      <c r="F693" t="s">
        <v>261</v>
      </c>
      <c r="G693" t="s">
        <v>1157</v>
      </c>
      <c r="H693" s="150">
        <v>800</v>
      </c>
      <c r="I693" s="150">
        <v>800</v>
      </c>
      <c r="J693" s="150">
        <v>824.25</v>
      </c>
      <c r="K693">
        <v>0</v>
      </c>
      <c r="L693">
        <v>0</v>
      </c>
      <c r="M693" s="150">
        <v>0</v>
      </c>
      <c r="N693" s="150">
        <v>824.25</v>
      </c>
      <c r="O693" s="150"/>
      <c r="P693" s="1">
        <v>45474</v>
      </c>
      <c r="Q693" s="1">
        <v>45460</v>
      </c>
      <c r="R693" s="1">
        <v>45677</v>
      </c>
      <c r="S693" s="1">
        <v>45677</v>
      </c>
      <c r="W693" t="s">
        <v>561</v>
      </c>
      <c r="X693" t="s">
        <v>252</v>
      </c>
      <c r="Z693" t="s">
        <v>1142</v>
      </c>
      <c r="AA693">
        <v>2</v>
      </c>
      <c r="AB693" t="s">
        <v>1167</v>
      </c>
      <c r="AC693" t="s">
        <v>561</v>
      </c>
      <c r="AD693" t="s">
        <v>1130</v>
      </c>
      <c r="AE693" t="s">
        <v>1131</v>
      </c>
      <c r="AF693" t="s">
        <v>1132</v>
      </c>
      <c r="AG693" t="s">
        <v>1133</v>
      </c>
      <c r="AH693" t="s">
        <v>1134</v>
      </c>
    </row>
    <row r="694" spans="1:35">
      <c r="A694">
        <v>23239</v>
      </c>
      <c r="B694" t="s">
        <v>246</v>
      </c>
      <c r="C694" t="s">
        <v>247</v>
      </c>
      <c r="D694" t="s">
        <v>497</v>
      </c>
      <c r="E694" t="s">
        <v>498</v>
      </c>
      <c r="F694" t="s">
        <v>261</v>
      </c>
      <c r="G694" t="s">
        <v>1159</v>
      </c>
      <c r="H694" s="150">
        <v>4000</v>
      </c>
      <c r="I694" s="150">
        <v>4000</v>
      </c>
      <c r="J694" s="150">
        <v>4170.7700000000004</v>
      </c>
      <c r="K694">
        <v>0</v>
      </c>
      <c r="L694">
        <v>0</v>
      </c>
      <c r="M694" s="150">
        <v>0</v>
      </c>
      <c r="N694" s="150">
        <v>4170.7700000000004</v>
      </c>
      <c r="O694" s="150"/>
      <c r="P694" s="1">
        <v>45345</v>
      </c>
      <c r="Q694" s="1">
        <v>45337</v>
      </c>
      <c r="R694" s="1">
        <v>45677</v>
      </c>
      <c r="S694" s="1">
        <v>45677</v>
      </c>
      <c r="W694" t="s">
        <v>561</v>
      </c>
      <c r="X694" t="s">
        <v>252</v>
      </c>
      <c r="Z694" t="s">
        <v>1142</v>
      </c>
      <c r="AA694">
        <v>2</v>
      </c>
      <c r="AB694" t="s">
        <v>1129</v>
      </c>
      <c r="AC694" t="s">
        <v>561</v>
      </c>
      <c r="AD694" t="s">
        <v>1130</v>
      </c>
      <c r="AE694" t="s">
        <v>1131</v>
      </c>
      <c r="AF694" t="s">
        <v>1132</v>
      </c>
      <c r="AG694" t="s">
        <v>1133</v>
      </c>
      <c r="AH694" t="s">
        <v>1134</v>
      </c>
    </row>
    <row r="695" spans="1:35">
      <c r="A695">
        <v>23653</v>
      </c>
      <c r="B695" t="s">
        <v>246</v>
      </c>
      <c r="C695" t="s">
        <v>269</v>
      </c>
      <c r="D695" t="s">
        <v>276</v>
      </c>
      <c r="E695" t="s">
        <v>277</v>
      </c>
      <c r="F695" t="s">
        <v>261</v>
      </c>
      <c r="G695" t="s">
        <v>1155</v>
      </c>
      <c r="H695" s="150">
        <v>9340</v>
      </c>
      <c r="I695" s="150">
        <v>9340</v>
      </c>
      <c r="J695" s="150">
        <v>9712.5300000000007</v>
      </c>
      <c r="K695">
        <v>0</v>
      </c>
      <c r="L695">
        <v>0</v>
      </c>
      <c r="M695" s="150">
        <v>0</v>
      </c>
      <c r="N695" s="150">
        <v>9712.5300000000007</v>
      </c>
      <c r="O695" s="150"/>
      <c r="P695" s="1">
        <v>45371</v>
      </c>
      <c r="Q695" s="1">
        <v>45355</v>
      </c>
      <c r="R695" s="1">
        <v>45677</v>
      </c>
      <c r="S695" s="1">
        <v>45677</v>
      </c>
      <c r="W695" t="s">
        <v>561</v>
      </c>
      <c r="X695" t="s">
        <v>252</v>
      </c>
      <c r="Z695" t="s">
        <v>1142</v>
      </c>
      <c r="AA695">
        <v>2</v>
      </c>
      <c r="AB695" t="s">
        <v>1129</v>
      </c>
      <c r="AC695" t="s">
        <v>561</v>
      </c>
      <c r="AD695" t="s">
        <v>1130</v>
      </c>
      <c r="AE695" t="s">
        <v>1131</v>
      </c>
      <c r="AF695" t="s">
        <v>1132</v>
      </c>
      <c r="AG695" t="s">
        <v>1133</v>
      </c>
      <c r="AH695" t="s">
        <v>1134</v>
      </c>
    </row>
    <row r="696" spans="1:35">
      <c r="A696">
        <v>18134</v>
      </c>
      <c r="B696" t="s">
        <v>246</v>
      </c>
      <c r="C696" t="s">
        <v>247</v>
      </c>
      <c r="D696" t="s">
        <v>461</v>
      </c>
      <c r="E696" t="s">
        <v>462</v>
      </c>
      <c r="F696" t="s">
        <v>261</v>
      </c>
      <c r="G696" t="s">
        <v>1171</v>
      </c>
      <c r="H696" s="150">
        <v>3000</v>
      </c>
      <c r="I696" s="150">
        <v>3000</v>
      </c>
      <c r="J696" s="150">
        <v>3162.03</v>
      </c>
      <c r="K696">
        <v>0</v>
      </c>
      <c r="L696">
        <v>0</v>
      </c>
      <c r="M696" s="150">
        <v>0</v>
      </c>
      <c r="N696" s="150">
        <v>3162.03</v>
      </c>
      <c r="O696" s="150"/>
      <c r="P696" s="1">
        <v>45190</v>
      </c>
      <c r="Q696" s="1">
        <v>45172</v>
      </c>
      <c r="R696" s="1">
        <v>45677</v>
      </c>
      <c r="S696" s="1">
        <v>45677</v>
      </c>
      <c r="W696" t="s">
        <v>561</v>
      </c>
      <c r="X696" t="s">
        <v>252</v>
      </c>
      <c r="Z696" t="s">
        <v>1142</v>
      </c>
      <c r="AA696">
        <v>2</v>
      </c>
      <c r="AB696" t="s">
        <v>1129</v>
      </c>
      <c r="AC696" t="s">
        <v>561</v>
      </c>
      <c r="AD696" t="s">
        <v>1130</v>
      </c>
      <c r="AE696" t="s">
        <v>1131</v>
      </c>
      <c r="AF696" t="s">
        <v>1132</v>
      </c>
      <c r="AG696" t="s">
        <v>1133</v>
      </c>
      <c r="AH696" t="s">
        <v>1134</v>
      </c>
    </row>
    <row r="697" spans="1:35">
      <c r="A697">
        <v>18144</v>
      </c>
      <c r="B697" t="s">
        <v>246</v>
      </c>
      <c r="C697" t="s">
        <v>247</v>
      </c>
      <c r="D697" t="s">
        <v>461</v>
      </c>
      <c r="E697" t="s">
        <v>462</v>
      </c>
      <c r="F697" t="s">
        <v>261</v>
      </c>
      <c r="G697" t="s">
        <v>1183</v>
      </c>
      <c r="H697" s="150">
        <v>50000</v>
      </c>
      <c r="I697" s="150">
        <v>50000</v>
      </c>
      <c r="J697" s="150">
        <v>52700.52</v>
      </c>
      <c r="K697">
        <v>0</v>
      </c>
      <c r="L697">
        <v>0</v>
      </c>
      <c r="M697" s="150">
        <v>0</v>
      </c>
      <c r="N697" s="150">
        <v>52700.52</v>
      </c>
      <c r="O697" s="150">
        <v>0</v>
      </c>
      <c r="P697" s="1">
        <v>45190</v>
      </c>
      <c r="Q697" s="1">
        <v>45172</v>
      </c>
      <c r="R697" s="1">
        <v>45677</v>
      </c>
      <c r="S697" s="1">
        <v>45677</v>
      </c>
      <c r="W697" t="s">
        <v>561</v>
      </c>
      <c r="X697" t="s">
        <v>252</v>
      </c>
      <c r="Z697" t="s">
        <v>1142</v>
      </c>
      <c r="AA697">
        <v>2</v>
      </c>
      <c r="AB697" t="s">
        <v>1129</v>
      </c>
      <c r="AC697" t="s">
        <v>561</v>
      </c>
      <c r="AD697" t="s">
        <v>1130</v>
      </c>
      <c r="AE697" t="s">
        <v>1131</v>
      </c>
      <c r="AF697" t="s">
        <v>1132</v>
      </c>
      <c r="AG697" t="s">
        <v>1133</v>
      </c>
      <c r="AH697" t="s">
        <v>1134</v>
      </c>
      <c r="AI697" t="s">
        <v>252</v>
      </c>
    </row>
    <row r="698" spans="1:35">
      <c r="A698">
        <v>19529</v>
      </c>
      <c r="B698" t="s">
        <v>246</v>
      </c>
      <c r="C698" t="s">
        <v>269</v>
      </c>
      <c r="D698" t="s">
        <v>308</v>
      </c>
      <c r="E698" t="s">
        <v>309</v>
      </c>
      <c r="F698" t="s">
        <v>261</v>
      </c>
      <c r="G698" t="s">
        <v>1172</v>
      </c>
      <c r="H698" s="150">
        <v>3000</v>
      </c>
      <c r="I698" s="150">
        <v>3000</v>
      </c>
      <c r="J698" s="150">
        <v>3156.79</v>
      </c>
      <c r="K698">
        <v>0</v>
      </c>
      <c r="L698">
        <v>0</v>
      </c>
      <c r="M698" s="150">
        <v>0</v>
      </c>
      <c r="N698" s="150">
        <v>3156.79</v>
      </c>
      <c r="O698" s="150"/>
      <c r="P698" s="1">
        <v>45229</v>
      </c>
      <c r="Q698" s="1">
        <v>45220</v>
      </c>
      <c r="R698" s="1">
        <v>45677</v>
      </c>
      <c r="S698" s="1">
        <v>45677</v>
      </c>
      <c r="W698" t="s">
        <v>561</v>
      </c>
      <c r="X698" t="s">
        <v>252</v>
      </c>
      <c r="Z698" t="s">
        <v>1142</v>
      </c>
      <c r="AA698">
        <v>2</v>
      </c>
      <c r="AB698" t="s">
        <v>1129</v>
      </c>
      <c r="AC698" t="s">
        <v>561</v>
      </c>
      <c r="AD698" t="s">
        <v>1130</v>
      </c>
      <c r="AE698" t="s">
        <v>1131</v>
      </c>
      <c r="AF698" t="s">
        <v>1132</v>
      </c>
      <c r="AG698" t="s">
        <v>1133</v>
      </c>
      <c r="AH698" t="s">
        <v>1134</v>
      </c>
    </row>
    <row r="699" spans="1:35">
      <c r="A699">
        <v>19458</v>
      </c>
      <c r="B699" t="s">
        <v>246</v>
      </c>
      <c r="C699" t="s">
        <v>269</v>
      </c>
      <c r="D699" t="s">
        <v>288</v>
      </c>
      <c r="E699" t="s">
        <v>289</v>
      </c>
      <c r="F699" t="s">
        <v>261</v>
      </c>
      <c r="G699" t="s">
        <v>1157</v>
      </c>
      <c r="H699" s="150">
        <v>1000</v>
      </c>
      <c r="I699" s="150">
        <v>1000</v>
      </c>
      <c r="J699" s="150">
        <v>1052.26</v>
      </c>
      <c r="K699">
        <v>0</v>
      </c>
      <c r="L699">
        <v>0</v>
      </c>
      <c r="M699" s="150">
        <v>0</v>
      </c>
      <c r="N699" s="150">
        <v>1052.26</v>
      </c>
      <c r="O699" s="150"/>
      <c r="P699" s="1">
        <v>45218</v>
      </c>
      <c r="Q699" s="1">
        <v>45211</v>
      </c>
      <c r="R699" s="1">
        <v>45677</v>
      </c>
      <c r="S699" s="1">
        <v>45677</v>
      </c>
      <c r="W699" t="s">
        <v>561</v>
      </c>
      <c r="X699" t="s">
        <v>252</v>
      </c>
      <c r="Z699" t="s">
        <v>1142</v>
      </c>
      <c r="AA699">
        <v>2</v>
      </c>
      <c r="AB699" t="s">
        <v>1129</v>
      </c>
      <c r="AC699" t="s">
        <v>561</v>
      </c>
      <c r="AD699" t="s">
        <v>1130</v>
      </c>
      <c r="AE699" t="s">
        <v>1131</v>
      </c>
      <c r="AF699" t="s">
        <v>1132</v>
      </c>
      <c r="AG699" t="s">
        <v>1133</v>
      </c>
      <c r="AH699" t="s">
        <v>1134</v>
      </c>
    </row>
    <row r="700" spans="1:35">
      <c r="A700">
        <v>28922</v>
      </c>
      <c r="B700" t="s">
        <v>246</v>
      </c>
      <c r="C700" t="s">
        <v>247</v>
      </c>
      <c r="D700" t="s">
        <v>433</v>
      </c>
      <c r="E700" t="s">
        <v>434</v>
      </c>
      <c r="F700" t="s">
        <v>261</v>
      </c>
      <c r="G700" t="s">
        <v>1140</v>
      </c>
      <c r="H700" s="150">
        <v>1647.62</v>
      </c>
      <c r="I700" s="150">
        <v>1647.62</v>
      </c>
      <c r="J700" s="150">
        <v>1659.11</v>
      </c>
      <c r="K700">
        <v>0</v>
      </c>
      <c r="L700">
        <v>0</v>
      </c>
      <c r="M700" s="150">
        <v>0</v>
      </c>
      <c r="N700" s="150">
        <v>1659.11</v>
      </c>
      <c r="O700" s="150"/>
      <c r="P700" s="1">
        <v>45555</v>
      </c>
      <c r="Q700" s="1">
        <v>45554</v>
      </c>
      <c r="R700" s="1">
        <v>45677</v>
      </c>
      <c r="S700" s="1">
        <v>45677</v>
      </c>
      <c r="W700" t="s">
        <v>561</v>
      </c>
      <c r="X700" t="s">
        <v>252</v>
      </c>
      <c r="Z700" t="s">
        <v>1142</v>
      </c>
      <c r="AA700">
        <v>2</v>
      </c>
      <c r="AB700" t="s">
        <v>1167</v>
      </c>
      <c r="AC700" t="s">
        <v>561</v>
      </c>
      <c r="AD700" t="s">
        <v>1130</v>
      </c>
      <c r="AE700" t="s">
        <v>1131</v>
      </c>
      <c r="AF700" t="s">
        <v>1132</v>
      </c>
      <c r="AG700" t="s">
        <v>1133</v>
      </c>
      <c r="AH700" t="s">
        <v>1134</v>
      </c>
    </row>
    <row r="701" spans="1:35">
      <c r="A701">
        <v>25463</v>
      </c>
      <c r="B701" t="s">
        <v>246</v>
      </c>
      <c r="C701" t="s">
        <v>247</v>
      </c>
      <c r="D701" t="s">
        <v>516</v>
      </c>
      <c r="E701" t="s">
        <v>517</v>
      </c>
      <c r="F701" t="s">
        <v>261</v>
      </c>
      <c r="G701" t="s">
        <v>1151</v>
      </c>
      <c r="H701" s="150">
        <v>6600</v>
      </c>
      <c r="I701" s="150">
        <v>6600</v>
      </c>
      <c r="J701" s="150">
        <v>6800.06</v>
      </c>
      <c r="K701">
        <v>0</v>
      </c>
      <c r="L701">
        <v>0</v>
      </c>
      <c r="M701" s="150">
        <v>0</v>
      </c>
      <c r="N701" s="150">
        <v>6800.06</v>
      </c>
      <c r="O701" s="150"/>
      <c r="P701" s="1">
        <v>45476</v>
      </c>
      <c r="Q701" s="1">
        <v>45469</v>
      </c>
      <c r="R701" s="1">
        <v>45677</v>
      </c>
      <c r="S701" s="1">
        <v>45677</v>
      </c>
      <c r="W701" t="s">
        <v>561</v>
      </c>
      <c r="X701" t="s">
        <v>252</v>
      </c>
      <c r="Z701" t="s">
        <v>1142</v>
      </c>
      <c r="AA701">
        <v>2</v>
      </c>
      <c r="AB701" t="s">
        <v>1167</v>
      </c>
      <c r="AC701" t="s">
        <v>561</v>
      </c>
      <c r="AD701" t="s">
        <v>1130</v>
      </c>
      <c r="AE701" t="s">
        <v>1131</v>
      </c>
      <c r="AF701" t="s">
        <v>1132</v>
      </c>
      <c r="AG701" t="s">
        <v>1133</v>
      </c>
      <c r="AH701" t="s">
        <v>1134</v>
      </c>
    </row>
    <row r="702" spans="1:35">
      <c r="A702">
        <v>25423</v>
      </c>
      <c r="B702" t="s">
        <v>246</v>
      </c>
      <c r="C702" t="s">
        <v>269</v>
      </c>
      <c r="D702" t="s">
        <v>319</v>
      </c>
      <c r="E702" t="s">
        <v>320</v>
      </c>
      <c r="F702" t="s">
        <v>261</v>
      </c>
      <c r="G702" t="s">
        <v>1157</v>
      </c>
      <c r="H702" s="150">
        <v>800</v>
      </c>
      <c r="I702" s="150">
        <v>800</v>
      </c>
      <c r="J702" s="150">
        <v>824.25</v>
      </c>
      <c r="K702">
        <v>0</v>
      </c>
      <c r="L702">
        <v>0</v>
      </c>
      <c r="M702" s="150">
        <v>0</v>
      </c>
      <c r="N702" s="150">
        <v>824.25</v>
      </c>
      <c r="O702" s="150"/>
      <c r="P702" s="1">
        <v>45476</v>
      </c>
      <c r="Q702" s="1">
        <v>45468</v>
      </c>
      <c r="R702" s="1">
        <v>45677</v>
      </c>
      <c r="S702" s="1">
        <v>45677</v>
      </c>
      <c r="W702" t="s">
        <v>561</v>
      </c>
      <c r="X702" t="s">
        <v>252</v>
      </c>
      <c r="Z702" t="s">
        <v>1142</v>
      </c>
      <c r="AA702">
        <v>2</v>
      </c>
      <c r="AB702" t="s">
        <v>1167</v>
      </c>
      <c r="AC702" t="s">
        <v>561</v>
      </c>
      <c r="AD702" t="s">
        <v>1130</v>
      </c>
      <c r="AE702" t="s">
        <v>1131</v>
      </c>
      <c r="AF702" t="s">
        <v>1132</v>
      </c>
      <c r="AG702" t="s">
        <v>1133</v>
      </c>
      <c r="AH702" t="s">
        <v>1134</v>
      </c>
    </row>
    <row r="703" spans="1:35">
      <c r="A703">
        <v>19261</v>
      </c>
      <c r="B703" t="s">
        <v>246</v>
      </c>
      <c r="C703" t="s">
        <v>247</v>
      </c>
      <c r="D703" t="s">
        <v>368</v>
      </c>
      <c r="E703" t="s">
        <v>369</v>
      </c>
      <c r="F703" t="s">
        <v>261</v>
      </c>
      <c r="G703" t="s">
        <v>1171</v>
      </c>
      <c r="H703" s="150">
        <v>4900</v>
      </c>
      <c r="I703" s="150">
        <v>4900</v>
      </c>
      <c r="J703" s="150">
        <v>5164.6499999999996</v>
      </c>
      <c r="K703">
        <v>0</v>
      </c>
      <c r="L703">
        <v>0</v>
      </c>
      <c r="M703" s="150">
        <v>0</v>
      </c>
      <c r="N703" s="150">
        <v>5164.6499999999996</v>
      </c>
      <c r="O703" s="150"/>
      <c r="P703" s="1">
        <v>45197</v>
      </c>
      <c r="Q703" s="1">
        <v>45188</v>
      </c>
      <c r="R703" s="1">
        <v>45682</v>
      </c>
      <c r="S703" s="1">
        <v>45682</v>
      </c>
      <c r="W703" t="s">
        <v>561</v>
      </c>
      <c r="X703" t="s">
        <v>252</v>
      </c>
      <c r="Z703" t="s">
        <v>1142</v>
      </c>
      <c r="AA703">
        <v>2</v>
      </c>
      <c r="AB703" t="s">
        <v>1129</v>
      </c>
      <c r="AC703" t="s">
        <v>561</v>
      </c>
      <c r="AD703" t="s">
        <v>1130</v>
      </c>
      <c r="AE703" t="s">
        <v>1131</v>
      </c>
      <c r="AF703" t="s">
        <v>1132</v>
      </c>
      <c r="AG703" t="s">
        <v>1133</v>
      </c>
      <c r="AH703" t="s">
        <v>1134</v>
      </c>
    </row>
    <row r="704" spans="1:35">
      <c r="A704">
        <v>22823</v>
      </c>
      <c r="B704" t="s">
        <v>246</v>
      </c>
      <c r="C704" t="s">
        <v>247</v>
      </c>
      <c r="D704" t="s">
        <v>480</v>
      </c>
      <c r="E704" t="s">
        <v>481</v>
      </c>
      <c r="F704" t="s">
        <v>261</v>
      </c>
      <c r="G704" t="s">
        <v>1161</v>
      </c>
      <c r="H704" s="150">
        <v>7000</v>
      </c>
      <c r="I704" s="150">
        <v>7000</v>
      </c>
      <c r="J704" s="150">
        <v>7321.22</v>
      </c>
      <c r="K704">
        <v>0</v>
      </c>
      <c r="L704">
        <v>0</v>
      </c>
      <c r="M704" s="150">
        <v>0</v>
      </c>
      <c r="N704" s="150">
        <v>7321.22</v>
      </c>
      <c r="O704" s="150"/>
      <c r="P704" s="1">
        <v>45323</v>
      </c>
      <c r="Q704" s="1">
        <v>45314</v>
      </c>
      <c r="R704" s="1">
        <v>45682</v>
      </c>
      <c r="S704" s="1">
        <v>45682</v>
      </c>
      <c r="W704" t="s">
        <v>561</v>
      </c>
      <c r="X704" t="s">
        <v>252</v>
      </c>
      <c r="Z704" t="s">
        <v>1142</v>
      </c>
      <c r="AA704">
        <v>2</v>
      </c>
      <c r="AB704" t="s">
        <v>1129</v>
      </c>
      <c r="AC704" t="s">
        <v>561</v>
      </c>
      <c r="AD704" t="s">
        <v>1130</v>
      </c>
      <c r="AE704" t="s">
        <v>1131</v>
      </c>
      <c r="AF704" t="s">
        <v>1132</v>
      </c>
      <c r="AG704" t="s">
        <v>1133</v>
      </c>
      <c r="AH704" t="s">
        <v>1134</v>
      </c>
    </row>
    <row r="705" spans="1:35">
      <c r="A705">
        <v>22803</v>
      </c>
      <c r="B705" t="s">
        <v>246</v>
      </c>
      <c r="C705" t="s">
        <v>247</v>
      </c>
      <c r="D705" t="s">
        <v>480</v>
      </c>
      <c r="E705" t="s">
        <v>481</v>
      </c>
      <c r="F705" t="s">
        <v>261</v>
      </c>
      <c r="G705" t="s">
        <v>1168</v>
      </c>
      <c r="H705" s="150">
        <v>30000</v>
      </c>
      <c r="I705" s="150">
        <v>30000</v>
      </c>
      <c r="J705" s="150">
        <v>30716.17</v>
      </c>
      <c r="K705">
        <v>0</v>
      </c>
      <c r="L705">
        <v>0</v>
      </c>
      <c r="M705" s="150">
        <v>0</v>
      </c>
      <c r="N705" s="150">
        <v>30716.17</v>
      </c>
      <c r="O705" s="150"/>
      <c r="P705" s="1">
        <v>45323</v>
      </c>
      <c r="Q705" s="1">
        <v>45314</v>
      </c>
      <c r="R705" s="1">
        <v>45682</v>
      </c>
      <c r="S705" s="1">
        <v>45682</v>
      </c>
      <c r="W705" t="s">
        <v>561</v>
      </c>
      <c r="X705" t="s">
        <v>252</v>
      </c>
      <c r="Z705" t="s">
        <v>1142</v>
      </c>
      <c r="AA705">
        <v>2</v>
      </c>
      <c r="AB705" t="s">
        <v>1129</v>
      </c>
      <c r="AC705" t="s">
        <v>561</v>
      </c>
      <c r="AD705" t="s">
        <v>1165</v>
      </c>
      <c r="AE705" t="s">
        <v>1131</v>
      </c>
      <c r="AF705" t="s">
        <v>1132</v>
      </c>
      <c r="AG705" t="s">
        <v>1133</v>
      </c>
      <c r="AH705" t="s">
        <v>1134</v>
      </c>
    </row>
    <row r="706" spans="1:35">
      <c r="A706">
        <v>21861</v>
      </c>
      <c r="B706" t="s">
        <v>246</v>
      </c>
      <c r="C706" t="s">
        <v>247</v>
      </c>
      <c r="D706" t="s">
        <v>513</v>
      </c>
      <c r="E706" t="s">
        <v>514</v>
      </c>
      <c r="F706" t="s">
        <v>261</v>
      </c>
      <c r="G706" t="s">
        <v>1149</v>
      </c>
      <c r="H706" s="150">
        <v>5500</v>
      </c>
      <c r="I706" s="150">
        <v>5500</v>
      </c>
      <c r="J706" s="150">
        <v>5767.71</v>
      </c>
      <c r="K706">
        <v>0</v>
      </c>
      <c r="L706">
        <v>0</v>
      </c>
      <c r="M706" s="150">
        <v>0</v>
      </c>
      <c r="N706" s="150">
        <v>5767.71</v>
      </c>
      <c r="O706" s="150"/>
      <c r="P706" s="1">
        <v>45259</v>
      </c>
      <c r="Q706" s="1">
        <v>45240</v>
      </c>
      <c r="R706" s="1">
        <v>45682</v>
      </c>
      <c r="S706" s="1">
        <v>45682</v>
      </c>
      <c r="W706" t="s">
        <v>561</v>
      </c>
      <c r="X706" t="s">
        <v>252</v>
      </c>
      <c r="Z706" t="s">
        <v>1142</v>
      </c>
      <c r="AA706">
        <v>2</v>
      </c>
      <c r="AB706" t="s">
        <v>1129</v>
      </c>
      <c r="AC706" t="s">
        <v>561</v>
      </c>
      <c r="AD706" t="s">
        <v>1130</v>
      </c>
      <c r="AE706" t="s">
        <v>1131</v>
      </c>
      <c r="AF706" t="s">
        <v>1132</v>
      </c>
      <c r="AG706" t="s">
        <v>1133</v>
      </c>
      <c r="AH706" t="s">
        <v>1134</v>
      </c>
    </row>
    <row r="707" spans="1:35">
      <c r="A707">
        <v>24595</v>
      </c>
      <c r="B707" t="s">
        <v>246</v>
      </c>
      <c r="C707" t="s">
        <v>269</v>
      </c>
      <c r="D707" t="s">
        <v>298</v>
      </c>
      <c r="E707" t="s">
        <v>299</v>
      </c>
      <c r="F707" t="s">
        <v>261</v>
      </c>
      <c r="G707" t="s">
        <v>1155</v>
      </c>
      <c r="H707" s="150">
        <v>2500</v>
      </c>
      <c r="I707" s="150">
        <v>2500</v>
      </c>
      <c r="J707" s="150">
        <v>2596.3000000000002</v>
      </c>
      <c r="K707">
        <v>0</v>
      </c>
      <c r="L707">
        <v>0</v>
      </c>
      <c r="M707" s="150">
        <v>0</v>
      </c>
      <c r="N707" s="150">
        <v>2596.3000000000002</v>
      </c>
      <c r="O707" s="150"/>
      <c r="P707" s="1">
        <v>45406</v>
      </c>
      <c r="Q707" s="1">
        <v>45401</v>
      </c>
      <c r="R707" s="1">
        <v>45682</v>
      </c>
      <c r="S707" s="1">
        <v>45682</v>
      </c>
      <c r="W707" t="s">
        <v>561</v>
      </c>
      <c r="X707" t="s">
        <v>252</v>
      </c>
      <c r="Z707" t="s">
        <v>1142</v>
      </c>
      <c r="AA707">
        <v>2</v>
      </c>
      <c r="AB707" t="s">
        <v>1167</v>
      </c>
      <c r="AC707" t="s">
        <v>561</v>
      </c>
      <c r="AD707" t="s">
        <v>1130</v>
      </c>
      <c r="AE707" t="s">
        <v>1131</v>
      </c>
      <c r="AF707" t="s">
        <v>1132</v>
      </c>
      <c r="AG707" t="s">
        <v>1133</v>
      </c>
      <c r="AH707" t="s">
        <v>1134</v>
      </c>
    </row>
    <row r="708" spans="1:35">
      <c r="A708">
        <v>24755</v>
      </c>
      <c r="B708" t="s">
        <v>246</v>
      </c>
      <c r="C708" t="s">
        <v>247</v>
      </c>
      <c r="D708" t="s">
        <v>418</v>
      </c>
      <c r="E708" t="s">
        <v>419</v>
      </c>
      <c r="F708" t="s">
        <v>261</v>
      </c>
      <c r="G708" t="s">
        <v>1161</v>
      </c>
      <c r="H708" s="150">
        <v>6000</v>
      </c>
      <c r="I708" s="150">
        <v>6000</v>
      </c>
      <c r="J708" s="150">
        <v>6231.12</v>
      </c>
      <c r="K708">
        <v>0</v>
      </c>
      <c r="L708">
        <v>0</v>
      </c>
      <c r="M708" s="150">
        <v>0</v>
      </c>
      <c r="N708" s="150">
        <v>6231.12</v>
      </c>
      <c r="O708" s="150"/>
      <c r="P708" s="1">
        <v>45412</v>
      </c>
      <c r="Q708" s="1">
        <v>45407</v>
      </c>
      <c r="R708" s="1">
        <v>45687</v>
      </c>
      <c r="S708" s="1">
        <v>45687</v>
      </c>
      <c r="W708" t="s">
        <v>561</v>
      </c>
      <c r="X708" t="s">
        <v>252</v>
      </c>
      <c r="Z708" t="s">
        <v>1142</v>
      </c>
      <c r="AA708">
        <v>2</v>
      </c>
      <c r="AB708" t="s">
        <v>1167</v>
      </c>
      <c r="AC708" t="s">
        <v>561</v>
      </c>
      <c r="AD708" t="s">
        <v>1130</v>
      </c>
      <c r="AE708" t="s">
        <v>1131</v>
      </c>
      <c r="AF708" t="s">
        <v>1132</v>
      </c>
      <c r="AG708" t="s">
        <v>1133</v>
      </c>
      <c r="AH708" t="s">
        <v>1134</v>
      </c>
    </row>
    <row r="709" spans="1:35">
      <c r="A709">
        <v>24676</v>
      </c>
      <c r="B709" t="s">
        <v>246</v>
      </c>
      <c r="C709" t="s">
        <v>247</v>
      </c>
      <c r="D709" t="s">
        <v>488</v>
      </c>
      <c r="E709" t="s">
        <v>489</v>
      </c>
      <c r="F709" t="s">
        <v>261</v>
      </c>
      <c r="G709" t="s">
        <v>1161</v>
      </c>
      <c r="H709" s="150">
        <v>1000</v>
      </c>
      <c r="I709" s="150">
        <v>1000</v>
      </c>
      <c r="J709" s="150">
        <v>1038.52</v>
      </c>
      <c r="K709">
        <v>0</v>
      </c>
      <c r="L709">
        <v>0</v>
      </c>
      <c r="M709" s="150">
        <v>0</v>
      </c>
      <c r="N709" s="150">
        <v>1038.52</v>
      </c>
      <c r="O709" s="150"/>
      <c r="P709" s="1">
        <v>45412</v>
      </c>
      <c r="Q709" s="1">
        <v>45404</v>
      </c>
      <c r="R709" s="1">
        <v>45687</v>
      </c>
      <c r="S709" s="1">
        <v>45687</v>
      </c>
      <c r="W709" t="s">
        <v>561</v>
      </c>
      <c r="X709" t="s">
        <v>252</v>
      </c>
      <c r="Z709" t="s">
        <v>1142</v>
      </c>
      <c r="AA709">
        <v>2</v>
      </c>
      <c r="AB709" t="s">
        <v>1167</v>
      </c>
      <c r="AC709" t="s">
        <v>561</v>
      </c>
      <c r="AD709" t="s">
        <v>1130</v>
      </c>
      <c r="AE709" t="s">
        <v>1131</v>
      </c>
      <c r="AF709" t="s">
        <v>1132</v>
      </c>
      <c r="AG709" t="s">
        <v>1133</v>
      </c>
      <c r="AH709" t="s">
        <v>1134</v>
      </c>
    </row>
    <row r="710" spans="1:35">
      <c r="A710">
        <v>24700</v>
      </c>
      <c r="B710" t="s">
        <v>246</v>
      </c>
      <c r="C710" t="s">
        <v>247</v>
      </c>
      <c r="D710" t="s">
        <v>436</v>
      </c>
      <c r="E710" t="s">
        <v>437</v>
      </c>
      <c r="F710" t="s">
        <v>261</v>
      </c>
      <c r="G710" t="s">
        <v>1161</v>
      </c>
      <c r="H710" s="150">
        <v>1000</v>
      </c>
      <c r="I710" s="150">
        <v>1000</v>
      </c>
      <c r="J710" s="150">
        <v>1038.52</v>
      </c>
      <c r="K710">
        <v>0</v>
      </c>
      <c r="L710">
        <v>0</v>
      </c>
      <c r="M710" s="150">
        <v>0</v>
      </c>
      <c r="N710" s="150">
        <v>1038.52</v>
      </c>
      <c r="O710" s="150"/>
      <c r="P710" s="1">
        <v>45408</v>
      </c>
      <c r="Q710" s="1">
        <v>45404</v>
      </c>
      <c r="R710" s="1">
        <v>45687</v>
      </c>
      <c r="S710" s="1">
        <v>45687</v>
      </c>
      <c r="W710" t="s">
        <v>561</v>
      </c>
      <c r="X710" t="s">
        <v>252</v>
      </c>
      <c r="Z710" t="s">
        <v>1142</v>
      </c>
      <c r="AA710">
        <v>2</v>
      </c>
      <c r="AB710" t="s">
        <v>1167</v>
      </c>
      <c r="AC710" t="s">
        <v>561</v>
      </c>
      <c r="AD710" t="s">
        <v>1130</v>
      </c>
      <c r="AE710" t="s">
        <v>1131</v>
      </c>
      <c r="AF710" t="s">
        <v>1132</v>
      </c>
      <c r="AG710" t="s">
        <v>1133</v>
      </c>
      <c r="AH710" t="s">
        <v>1134</v>
      </c>
    </row>
    <row r="711" spans="1:35">
      <c r="A711">
        <v>24904</v>
      </c>
      <c r="B711" t="s">
        <v>246</v>
      </c>
      <c r="C711" t="s">
        <v>247</v>
      </c>
      <c r="D711" t="s">
        <v>430</v>
      </c>
      <c r="E711" t="s">
        <v>431</v>
      </c>
      <c r="F711" t="s">
        <v>261</v>
      </c>
      <c r="G711" t="s">
        <v>1155</v>
      </c>
      <c r="H711" s="150">
        <v>6000</v>
      </c>
      <c r="I711" s="150">
        <v>6000</v>
      </c>
      <c r="J711" s="150">
        <v>6231.12</v>
      </c>
      <c r="K711">
        <v>0</v>
      </c>
      <c r="L711">
        <v>0</v>
      </c>
      <c r="M711" s="150">
        <v>0</v>
      </c>
      <c r="N711" s="150">
        <v>6231.12</v>
      </c>
      <c r="O711" s="150"/>
      <c r="P711" s="1">
        <v>45421</v>
      </c>
      <c r="Q711" s="1">
        <v>45410</v>
      </c>
      <c r="R711" s="1">
        <v>45687</v>
      </c>
      <c r="S711" s="1">
        <v>45687</v>
      </c>
      <c r="W711" t="s">
        <v>561</v>
      </c>
      <c r="X711" t="s">
        <v>252</v>
      </c>
      <c r="Z711" t="s">
        <v>1142</v>
      </c>
      <c r="AA711">
        <v>2</v>
      </c>
      <c r="AB711" t="s">
        <v>1167</v>
      </c>
      <c r="AC711" t="s">
        <v>561</v>
      </c>
      <c r="AD711" t="s">
        <v>1130</v>
      </c>
      <c r="AE711" t="s">
        <v>1131</v>
      </c>
      <c r="AF711" t="s">
        <v>1132</v>
      </c>
      <c r="AG711" t="s">
        <v>1133</v>
      </c>
      <c r="AH711" t="s">
        <v>1134</v>
      </c>
    </row>
    <row r="712" spans="1:35">
      <c r="A712">
        <v>25149</v>
      </c>
      <c r="B712" t="s">
        <v>246</v>
      </c>
      <c r="C712" t="s">
        <v>247</v>
      </c>
      <c r="D712" t="s">
        <v>397</v>
      </c>
      <c r="E712" t="s">
        <v>398</v>
      </c>
      <c r="F712" t="s">
        <v>261</v>
      </c>
      <c r="G712" t="s">
        <v>1152</v>
      </c>
      <c r="H712" s="150">
        <v>5000</v>
      </c>
      <c r="I712" s="150">
        <v>5000</v>
      </c>
      <c r="J712" s="150">
        <v>5178.13</v>
      </c>
      <c r="K712">
        <v>0</v>
      </c>
      <c r="L712">
        <v>0</v>
      </c>
      <c r="M712" s="150">
        <v>0</v>
      </c>
      <c r="N712" s="150">
        <v>5178.13</v>
      </c>
      <c r="O712" s="150"/>
      <c r="P712" s="1">
        <v>45453</v>
      </c>
      <c r="Q712" s="1">
        <v>45442</v>
      </c>
      <c r="R712" s="1">
        <v>45687</v>
      </c>
      <c r="S712" s="1">
        <v>45687</v>
      </c>
      <c r="W712" t="s">
        <v>561</v>
      </c>
      <c r="X712" t="s">
        <v>252</v>
      </c>
      <c r="Z712" t="s">
        <v>1142</v>
      </c>
      <c r="AA712">
        <v>2</v>
      </c>
      <c r="AB712" t="s">
        <v>1167</v>
      </c>
      <c r="AC712" t="s">
        <v>561</v>
      </c>
      <c r="AD712" t="s">
        <v>1130</v>
      </c>
      <c r="AE712" t="s">
        <v>1131</v>
      </c>
      <c r="AF712" t="s">
        <v>1132</v>
      </c>
      <c r="AG712" t="s">
        <v>1133</v>
      </c>
      <c r="AH712" t="s">
        <v>1134</v>
      </c>
    </row>
    <row r="713" spans="1:35">
      <c r="A713">
        <v>25095</v>
      </c>
      <c r="B713" t="s">
        <v>246</v>
      </c>
      <c r="C713" t="s">
        <v>247</v>
      </c>
      <c r="D713" t="s">
        <v>494</v>
      </c>
      <c r="E713" t="s">
        <v>495</v>
      </c>
      <c r="F713" t="s">
        <v>261</v>
      </c>
      <c r="G713" t="s">
        <v>1159</v>
      </c>
      <c r="H713" s="150">
        <v>1000</v>
      </c>
      <c r="I713" s="150">
        <v>1000</v>
      </c>
      <c r="J713" s="150">
        <v>1035.6300000000001</v>
      </c>
      <c r="K713">
        <v>0</v>
      </c>
      <c r="L713">
        <v>0</v>
      </c>
      <c r="M713" s="150">
        <v>0</v>
      </c>
      <c r="N713" s="150">
        <v>1035.6300000000001</v>
      </c>
      <c r="O713" s="150"/>
      <c r="P713" s="1">
        <v>45443</v>
      </c>
      <c r="Q713" s="1">
        <v>45436</v>
      </c>
      <c r="R713" s="1">
        <v>45687</v>
      </c>
      <c r="S713" s="1">
        <v>45687</v>
      </c>
      <c r="W713" t="s">
        <v>561</v>
      </c>
      <c r="X713" t="s">
        <v>252</v>
      </c>
      <c r="Z713" t="s">
        <v>1142</v>
      </c>
      <c r="AA713">
        <v>2</v>
      </c>
      <c r="AB713" t="s">
        <v>1167</v>
      </c>
      <c r="AC713" t="s">
        <v>561</v>
      </c>
      <c r="AD713" t="s">
        <v>1130</v>
      </c>
      <c r="AE713" t="s">
        <v>1131</v>
      </c>
      <c r="AF713" t="s">
        <v>1132</v>
      </c>
      <c r="AG713" t="s">
        <v>1133</v>
      </c>
      <c r="AH713" t="s">
        <v>1134</v>
      </c>
    </row>
    <row r="714" spans="1:35">
      <c r="A714">
        <v>22948</v>
      </c>
      <c r="B714" t="s">
        <v>246</v>
      </c>
      <c r="C714" t="s">
        <v>247</v>
      </c>
      <c r="D714" t="s">
        <v>446</v>
      </c>
      <c r="E714" t="s">
        <v>447</v>
      </c>
      <c r="F714" t="s">
        <v>261</v>
      </c>
      <c r="G714" t="s">
        <v>1156</v>
      </c>
      <c r="H714" s="150">
        <v>222800</v>
      </c>
      <c r="I714" s="150">
        <v>222800</v>
      </c>
      <c r="J714" s="150">
        <v>233024.09</v>
      </c>
      <c r="K714">
        <v>0</v>
      </c>
      <c r="L714">
        <v>0</v>
      </c>
      <c r="M714" s="150">
        <v>0</v>
      </c>
      <c r="N714" s="150">
        <v>233024.09</v>
      </c>
      <c r="O714" s="150">
        <v>0</v>
      </c>
      <c r="P714" s="1">
        <v>45323</v>
      </c>
      <c r="Q714" s="1">
        <v>45320</v>
      </c>
      <c r="R714" s="1">
        <v>45687</v>
      </c>
      <c r="S714" s="1">
        <v>45687</v>
      </c>
      <c r="W714" t="s">
        <v>561</v>
      </c>
      <c r="X714" t="s">
        <v>252</v>
      </c>
      <c r="Z714" t="s">
        <v>1142</v>
      </c>
      <c r="AA714">
        <v>2</v>
      </c>
      <c r="AB714" t="s">
        <v>1129</v>
      </c>
      <c r="AC714" t="s">
        <v>561</v>
      </c>
      <c r="AD714" t="s">
        <v>1130</v>
      </c>
      <c r="AE714" t="s">
        <v>1131</v>
      </c>
      <c r="AF714" t="s">
        <v>1132</v>
      </c>
      <c r="AG714" t="s">
        <v>1133</v>
      </c>
      <c r="AH714" t="s">
        <v>1134</v>
      </c>
      <c r="AI714" t="s">
        <v>252</v>
      </c>
    </row>
    <row r="715" spans="1:35">
      <c r="A715">
        <v>23263</v>
      </c>
      <c r="B715" t="s">
        <v>246</v>
      </c>
      <c r="C715" t="s">
        <v>269</v>
      </c>
      <c r="D715" t="s">
        <v>339</v>
      </c>
      <c r="E715" t="s">
        <v>340</v>
      </c>
      <c r="F715" t="s">
        <v>261</v>
      </c>
      <c r="G715" t="s">
        <v>1159</v>
      </c>
      <c r="H715" s="150">
        <v>2300</v>
      </c>
      <c r="I715" s="150">
        <v>2300</v>
      </c>
      <c r="J715" s="150">
        <v>2398.19</v>
      </c>
      <c r="K715">
        <v>0</v>
      </c>
      <c r="L715">
        <v>0</v>
      </c>
      <c r="M715" s="150">
        <v>0</v>
      </c>
      <c r="N715" s="150">
        <v>2398.19</v>
      </c>
      <c r="O715" s="150"/>
      <c r="P715" s="1">
        <v>45345</v>
      </c>
      <c r="Q715" s="1">
        <v>45331</v>
      </c>
      <c r="R715" s="1">
        <v>45687</v>
      </c>
      <c r="S715" s="1">
        <v>45687</v>
      </c>
      <c r="W715" t="s">
        <v>561</v>
      </c>
      <c r="X715" t="s">
        <v>252</v>
      </c>
      <c r="Z715" t="s">
        <v>1142</v>
      </c>
      <c r="AA715">
        <v>2</v>
      </c>
      <c r="AB715" t="s">
        <v>1129</v>
      </c>
      <c r="AC715" t="s">
        <v>561</v>
      </c>
      <c r="AD715" t="s">
        <v>1130</v>
      </c>
      <c r="AE715" t="s">
        <v>1131</v>
      </c>
      <c r="AF715" t="s">
        <v>1132</v>
      </c>
      <c r="AG715" t="s">
        <v>1133</v>
      </c>
      <c r="AH715" t="s">
        <v>1134</v>
      </c>
    </row>
    <row r="716" spans="1:35">
      <c r="A716">
        <v>23825</v>
      </c>
      <c r="B716" t="s">
        <v>246</v>
      </c>
      <c r="C716" t="s">
        <v>247</v>
      </c>
      <c r="D716" t="s">
        <v>476</v>
      </c>
      <c r="E716" t="s">
        <v>477</v>
      </c>
      <c r="F716" t="s">
        <v>261</v>
      </c>
      <c r="G716" t="s">
        <v>1151</v>
      </c>
      <c r="H716" s="150">
        <v>5000</v>
      </c>
      <c r="I716" s="150">
        <v>5000</v>
      </c>
      <c r="J716" s="150">
        <v>5199.43</v>
      </c>
      <c r="K716">
        <v>0</v>
      </c>
      <c r="L716">
        <v>0</v>
      </c>
      <c r="M716" s="150">
        <v>0</v>
      </c>
      <c r="N716" s="150">
        <v>5199.43</v>
      </c>
      <c r="O716" s="150"/>
      <c r="P716" s="1">
        <v>45377</v>
      </c>
      <c r="Q716" s="1">
        <v>45371</v>
      </c>
      <c r="R716" s="1">
        <v>45687</v>
      </c>
      <c r="S716" s="1">
        <v>45687</v>
      </c>
      <c r="W716" t="s">
        <v>561</v>
      </c>
      <c r="X716" t="s">
        <v>252</v>
      </c>
      <c r="Z716" t="s">
        <v>1142</v>
      </c>
      <c r="AA716">
        <v>2</v>
      </c>
      <c r="AB716" t="s">
        <v>1129</v>
      </c>
      <c r="AC716" t="s">
        <v>561</v>
      </c>
      <c r="AD716" t="s">
        <v>1130</v>
      </c>
      <c r="AE716" t="s">
        <v>1131</v>
      </c>
      <c r="AF716" t="s">
        <v>1132</v>
      </c>
      <c r="AG716" t="s">
        <v>1133</v>
      </c>
      <c r="AH716" t="s">
        <v>1134</v>
      </c>
    </row>
    <row r="717" spans="1:35">
      <c r="A717">
        <v>24388</v>
      </c>
      <c r="B717" t="s">
        <v>246</v>
      </c>
      <c r="C717" t="s">
        <v>269</v>
      </c>
      <c r="D717" t="s">
        <v>330</v>
      </c>
      <c r="E717" t="s">
        <v>331</v>
      </c>
      <c r="F717" t="s">
        <v>261</v>
      </c>
      <c r="G717" t="s">
        <v>1155</v>
      </c>
      <c r="H717" s="150">
        <v>600</v>
      </c>
      <c r="I717" s="150">
        <v>600</v>
      </c>
      <c r="J717" s="150">
        <v>623.11</v>
      </c>
      <c r="K717">
        <v>0</v>
      </c>
      <c r="L717">
        <v>0</v>
      </c>
      <c r="M717" s="150">
        <v>0</v>
      </c>
      <c r="N717" s="150">
        <v>623.11</v>
      </c>
      <c r="O717" s="150"/>
      <c r="P717" s="1">
        <v>45399</v>
      </c>
      <c r="Q717" s="1">
        <v>45391</v>
      </c>
      <c r="R717" s="1">
        <v>45687</v>
      </c>
      <c r="S717" s="1">
        <v>45687</v>
      </c>
      <c r="W717" t="s">
        <v>561</v>
      </c>
      <c r="X717" t="s">
        <v>252</v>
      </c>
      <c r="Z717" t="s">
        <v>1142</v>
      </c>
      <c r="AA717">
        <v>2</v>
      </c>
      <c r="AB717" t="s">
        <v>1167</v>
      </c>
      <c r="AC717" t="s">
        <v>561</v>
      </c>
      <c r="AD717" t="s">
        <v>1130</v>
      </c>
      <c r="AE717" t="s">
        <v>1131</v>
      </c>
      <c r="AF717" t="s">
        <v>1132</v>
      </c>
      <c r="AG717" t="s">
        <v>1133</v>
      </c>
      <c r="AH717" t="s">
        <v>1134</v>
      </c>
    </row>
    <row r="718" spans="1:35">
      <c r="A718">
        <v>19399</v>
      </c>
      <c r="B718" t="s">
        <v>246</v>
      </c>
      <c r="C718" t="s">
        <v>269</v>
      </c>
      <c r="D718" t="s">
        <v>327</v>
      </c>
      <c r="E718" t="s">
        <v>328</v>
      </c>
      <c r="F718" t="s">
        <v>261</v>
      </c>
      <c r="G718" t="s">
        <v>1176</v>
      </c>
      <c r="H718" s="150">
        <v>1080</v>
      </c>
      <c r="I718" s="150">
        <v>1080</v>
      </c>
      <c r="J718" s="150">
        <v>1138.33</v>
      </c>
      <c r="K718">
        <v>0</v>
      </c>
      <c r="L718">
        <v>0</v>
      </c>
      <c r="M718" s="150">
        <v>0</v>
      </c>
      <c r="N718" s="150">
        <v>1138.33</v>
      </c>
      <c r="O718" s="150"/>
      <c r="P718" s="1">
        <v>45205</v>
      </c>
      <c r="Q718" s="1">
        <v>45197</v>
      </c>
      <c r="R718" s="1">
        <v>45687</v>
      </c>
      <c r="S718" s="1">
        <v>45687</v>
      </c>
      <c r="W718" t="s">
        <v>561</v>
      </c>
      <c r="X718" t="s">
        <v>252</v>
      </c>
      <c r="Z718" t="s">
        <v>1142</v>
      </c>
      <c r="AA718">
        <v>2</v>
      </c>
      <c r="AB718" t="s">
        <v>1129</v>
      </c>
      <c r="AC718" t="s">
        <v>561</v>
      </c>
      <c r="AD718" t="s">
        <v>1130</v>
      </c>
      <c r="AE718" t="s">
        <v>1131</v>
      </c>
      <c r="AF718" t="s">
        <v>1132</v>
      </c>
      <c r="AG718" t="s">
        <v>1133</v>
      </c>
      <c r="AH718" t="s">
        <v>1134</v>
      </c>
    </row>
    <row r="719" spans="1:35">
      <c r="A719">
        <v>16749</v>
      </c>
      <c r="B719" t="s">
        <v>246</v>
      </c>
      <c r="C719" t="s">
        <v>247</v>
      </c>
      <c r="D719" t="s">
        <v>348</v>
      </c>
      <c r="E719" t="s">
        <v>349</v>
      </c>
      <c r="F719" t="s">
        <v>261</v>
      </c>
      <c r="G719" t="s">
        <v>1176</v>
      </c>
      <c r="H719" s="150">
        <v>1000</v>
      </c>
      <c r="I719" s="150">
        <v>1000</v>
      </c>
      <c r="J719" s="150">
        <v>1068.8900000000001</v>
      </c>
      <c r="K719">
        <v>0</v>
      </c>
      <c r="L719">
        <v>0</v>
      </c>
      <c r="M719" s="150">
        <v>0</v>
      </c>
      <c r="N719" s="150">
        <v>1068.8900000000001</v>
      </c>
      <c r="O719" s="150"/>
      <c r="P719" s="1">
        <v>45110</v>
      </c>
      <c r="Q719" s="1">
        <v>45094</v>
      </c>
      <c r="R719" s="1">
        <v>45687</v>
      </c>
      <c r="S719" s="1">
        <v>45687</v>
      </c>
      <c r="W719" t="s">
        <v>561</v>
      </c>
      <c r="X719" t="s">
        <v>252</v>
      </c>
      <c r="Z719" t="s">
        <v>1142</v>
      </c>
      <c r="AA719">
        <v>2</v>
      </c>
      <c r="AB719" t="s">
        <v>1129</v>
      </c>
      <c r="AC719" t="s">
        <v>561</v>
      </c>
      <c r="AD719" t="s">
        <v>1130</v>
      </c>
      <c r="AE719" t="s">
        <v>1131</v>
      </c>
      <c r="AF719" t="s">
        <v>1132</v>
      </c>
      <c r="AG719" t="s">
        <v>1133</v>
      </c>
      <c r="AH719" t="s">
        <v>1134</v>
      </c>
    </row>
    <row r="720" spans="1:35">
      <c r="A720">
        <v>17177</v>
      </c>
      <c r="B720" t="s">
        <v>246</v>
      </c>
      <c r="C720" t="s">
        <v>247</v>
      </c>
      <c r="D720" t="s">
        <v>520</v>
      </c>
      <c r="E720" t="s">
        <v>521</v>
      </c>
      <c r="F720" t="s">
        <v>261</v>
      </c>
      <c r="G720" t="s">
        <v>1175</v>
      </c>
      <c r="H720" s="150">
        <v>4000</v>
      </c>
      <c r="I720" s="150">
        <v>4000</v>
      </c>
      <c r="J720" s="150">
        <v>4250.42</v>
      </c>
      <c r="K720">
        <v>0</v>
      </c>
      <c r="L720">
        <v>0</v>
      </c>
      <c r="M720" s="150">
        <v>0</v>
      </c>
      <c r="N720" s="150">
        <v>4250.42</v>
      </c>
      <c r="O720" s="150"/>
      <c r="P720" s="1">
        <v>45140</v>
      </c>
      <c r="Q720" s="1">
        <v>45129</v>
      </c>
      <c r="R720" s="1">
        <v>45687</v>
      </c>
      <c r="S720" s="1">
        <v>45687</v>
      </c>
      <c r="W720" t="s">
        <v>561</v>
      </c>
      <c r="X720" t="s">
        <v>252</v>
      </c>
      <c r="Z720" t="s">
        <v>1142</v>
      </c>
      <c r="AA720">
        <v>2</v>
      </c>
      <c r="AB720" t="s">
        <v>1129</v>
      </c>
      <c r="AC720" t="s">
        <v>561</v>
      </c>
      <c r="AD720" t="s">
        <v>1130</v>
      </c>
      <c r="AE720" t="s">
        <v>1131</v>
      </c>
      <c r="AF720" t="s">
        <v>1132</v>
      </c>
      <c r="AG720" t="s">
        <v>1133</v>
      </c>
      <c r="AH720" t="s">
        <v>1134</v>
      </c>
    </row>
    <row r="721" spans="1:34">
      <c r="A721">
        <v>16034</v>
      </c>
      <c r="B721" t="s">
        <v>246</v>
      </c>
      <c r="C721" t="s">
        <v>247</v>
      </c>
      <c r="D721" t="s">
        <v>508</v>
      </c>
      <c r="E721" t="s">
        <v>509</v>
      </c>
      <c r="F721" t="s">
        <v>261</v>
      </c>
      <c r="G721" t="s">
        <v>1181</v>
      </c>
      <c r="H721" s="150">
        <v>1500</v>
      </c>
      <c r="I721" s="150">
        <v>1500</v>
      </c>
      <c r="J721" s="150">
        <v>1605.64</v>
      </c>
      <c r="K721">
        <v>0</v>
      </c>
      <c r="L721">
        <v>0</v>
      </c>
      <c r="M721" s="150">
        <v>0</v>
      </c>
      <c r="N721" s="150">
        <v>1605.64</v>
      </c>
      <c r="O721" s="150"/>
      <c r="P721" s="1">
        <v>45057</v>
      </c>
      <c r="Q721" s="1">
        <v>45052</v>
      </c>
      <c r="R721" s="1">
        <v>45687</v>
      </c>
      <c r="S721" s="1">
        <v>45687</v>
      </c>
      <c r="W721" t="s">
        <v>561</v>
      </c>
      <c r="X721" t="s">
        <v>252</v>
      </c>
      <c r="Z721" t="s">
        <v>1142</v>
      </c>
      <c r="AA721">
        <v>2</v>
      </c>
      <c r="AB721" t="s">
        <v>1129</v>
      </c>
      <c r="AC721" t="s">
        <v>561</v>
      </c>
      <c r="AD721" t="s">
        <v>1130</v>
      </c>
      <c r="AE721" t="s">
        <v>1131</v>
      </c>
      <c r="AF721" t="s">
        <v>1132</v>
      </c>
      <c r="AG721" t="s">
        <v>1133</v>
      </c>
      <c r="AH721" t="s">
        <v>1134</v>
      </c>
    </row>
    <row r="722" spans="1:34">
      <c r="A722">
        <v>25520</v>
      </c>
      <c r="B722" t="s">
        <v>246</v>
      </c>
      <c r="C722" t="s">
        <v>247</v>
      </c>
      <c r="D722" t="s">
        <v>382</v>
      </c>
      <c r="E722" t="s">
        <v>383</v>
      </c>
      <c r="F722" t="s">
        <v>261</v>
      </c>
      <c r="G722" t="s">
        <v>1164</v>
      </c>
      <c r="H722" s="150">
        <v>5200</v>
      </c>
      <c r="I722" s="150">
        <v>5200</v>
      </c>
      <c r="J722" s="150">
        <v>5480.85</v>
      </c>
      <c r="K722">
        <v>0</v>
      </c>
      <c r="L722">
        <v>0</v>
      </c>
      <c r="M722" s="150">
        <v>0</v>
      </c>
      <c r="N722" s="150">
        <v>5480.85</v>
      </c>
      <c r="O722" s="150"/>
      <c r="P722" s="1">
        <v>45484</v>
      </c>
      <c r="Q722" s="1">
        <v>45186</v>
      </c>
      <c r="R722" s="1">
        <v>45687</v>
      </c>
      <c r="S722" s="1">
        <v>45687</v>
      </c>
      <c r="W722" t="s">
        <v>561</v>
      </c>
      <c r="X722" t="s">
        <v>252</v>
      </c>
      <c r="Z722" t="s">
        <v>1142</v>
      </c>
      <c r="AA722">
        <v>2</v>
      </c>
      <c r="AB722" t="s">
        <v>1129</v>
      </c>
      <c r="AC722" t="s">
        <v>561</v>
      </c>
      <c r="AD722" t="s">
        <v>1130</v>
      </c>
      <c r="AE722" t="s">
        <v>1131</v>
      </c>
      <c r="AF722" t="s">
        <v>1132</v>
      </c>
      <c r="AG722" t="s">
        <v>1133</v>
      </c>
      <c r="AH722" t="s">
        <v>1134</v>
      </c>
    </row>
    <row r="723" spans="1:34">
      <c r="A723">
        <v>25786</v>
      </c>
      <c r="B723" t="s">
        <v>246</v>
      </c>
      <c r="C723" t="s">
        <v>247</v>
      </c>
      <c r="D723" t="s">
        <v>355</v>
      </c>
      <c r="E723" t="s">
        <v>356</v>
      </c>
      <c r="F723" t="s">
        <v>261</v>
      </c>
      <c r="G723" t="s">
        <v>1149</v>
      </c>
      <c r="H723" s="150">
        <v>3000</v>
      </c>
      <c r="I723" s="150">
        <v>3000</v>
      </c>
      <c r="J723" s="150">
        <v>3064.51</v>
      </c>
      <c r="K723">
        <v>0</v>
      </c>
      <c r="L723">
        <v>0</v>
      </c>
      <c r="M723" s="150">
        <v>0</v>
      </c>
      <c r="N723" s="150">
        <v>3064.51</v>
      </c>
      <c r="O723" s="150"/>
      <c r="P723" s="1">
        <v>45510</v>
      </c>
      <c r="Q723" s="1">
        <v>45504</v>
      </c>
      <c r="R723" s="1">
        <v>45687</v>
      </c>
      <c r="S723" s="1">
        <v>45687</v>
      </c>
      <c r="W723" t="s">
        <v>561</v>
      </c>
      <c r="X723" t="s">
        <v>252</v>
      </c>
      <c r="Z723" t="s">
        <v>1142</v>
      </c>
      <c r="AA723">
        <v>2</v>
      </c>
      <c r="AB723" t="s">
        <v>1167</v>
      </c>
      <c r="AC723" t="s">
        <v>561</v>
      </c>
      <c r="AD723" t="s">
        <v>1130</v>
      </c>
      <c r="AE723" t="s">
        <v>1131</v>
      </c>
      <c r="AF723" t="s">
        <v>1132</v>
      </c>
      <c r="AG723" t="s">
        <v>1133</v>
      </c>
      <c r="AH723" t="s">
        <v>1134</v>
      </c>
    </row>
    <row r="724" spans="1:34">
      <c r="A724">
        <v>26004</v>
      </c>
      <c r="B724" t="s">
        <v>246</v>
      </c>
      <c r="C724" t="s">
        <v>247</v>
      </c>
      <c r="D724" t="s">
        <v>257</v>
      </c>
      <c r="E724" t="s">
        <v>259</v>
      </c>
      <c r="F724" t="s">
        <v>261</v>
      </c>
      <c r="G724" t="s">
        <v>1145</v>
      </c>
      <c r="H724" s="150">
        <v>7000</v>
      </c>
      <c r="I724" s="150">
        <v>7000</v>
      </c>
      <c r="J724" s="150">
        <v>7099.78</v>
      </c>
      <c r="K724">
        <v>0</v>
      </c>
      <c r="L724">
        <v>0</v>
      </c>
      <c r="M724" s="150">
        <v>0</v>
      </c>
      <c r="N724" s="150">
        <v>7099.78</v>
      </c>
      <c r="O724" s="150"/>
      <c r="P724" s="1">
        <v>45537</v>
      </c>
      <c r="Q724" s="1">
        <v>45522</v>
      </c>
      <c r="R724" s="1">
        <v>45687</v>
      </c>
      <c r="S724" s="1">
        <v>45687</v>
      </c>
      <c r="W724" t="s">
        <v>561</v>
      </c>
      <c r="X724" t="s">
        <v>252</v>
      </c>
      <c r="Z724" t="s">
        <v>1142</v>
      </c>
      <c r="AA724">
        <v>2</v>
      </c>
      <c r="AB724" t="s">
        <v>1167</v>
      </c>
      <c r="AC724" t="s">
        <v>561</v>
      </c>
      <c r="AD724" t="s">
        <v>1130</v>
      </c>
      <c r="AE724" t="s">
        <v>1131</v>
      </c>
      <c r="AF724" t="s">
        <v>1132</v>
      </c>
      <c r="AG724" t="s">
        <v>1133</v>
      </c>
      <c r="AH724" t="s">
        <v>1134</v>
      </c>
    </row>
    <row r="725" spans="1:34">
      <c r="A725">
        <v>26181</v>
      </c>
      <c r="B725" t="s">
        <v>246</v>
      </c>
      <c r="C725" t="s">
        <v>247</v>
      </c>
      <c r="D725" t="s">
        <v>359</v>
      </c>
      <c r="E725" t="s">
        <v>360</v>
      </c>
      <c r="F725" t="s">
        <v>261</v>
      </c>
      <c r="G725" t="s">
        <v>1145</v>
      </c>
      <c r="H725" s="150">
        <v>9000</v>
      </c>
      <c r="I725" s="150">
        <v>9000</v>
      </c>
      <c r="J725" s="150">
        <v>9128.2900000000009</v>
      </c>
      <c r="K725">
        <v>0</v>
      </c>
      <c r="L725">
        <v>0</v>
      </c>
      <c r="M725" s="150">
        <v>0</v>
      </c>
      <c r="N725" s="150">
        <v>9128.2900000000009</v>
      </c>
      <c r="O725" s="150"/>
      <c r="P725" s="1">
        <v>45537</v>
      </c>
      <c r="Q725" s="1">
        <v>45531</v>
      </c>
      <c r="R725" s="1">
        <v>45687</v>
      </c>
      <c r="S725" s="1">
        <v>45687</v>
      </c>
      <c r="W725" t="s">
        <v>561</v>
      </c>
      <c r="X725" t="s">
        <v>252</v>
      </c>
      <c r="Z725" t="s">
        <v>1142</v>
      </c>
      <c r="AA725">
        <v>2</v>
      </c>
      <c r="AB725" t="s">
        <v>1167</v>
      </c>
      <c r="AC725" t="s">
        <v>561</v>
      </c>
      <c r="AD725" t="s">
        <v>1130</v>
      </c>
      <c r="AE725" t="s">
        <v>1131</v>
      </c>
      <c r="AF725" t="s">
        <v>1132</v>
      </c>
      <c r="AG725" t="s">
        <v>1133</v>
      </c>
      <c r="AH725" t="s">
        <v>1134</v>
      </c>
    </row>
    <row r="726" spans="1:34">
      <c r="A726">
        <v>27757</v>
      </c>
      <c r="B726" t="s">
        <v>246</v>
      </c>
      <c r="C726" t="s">
        <v>247</v>
      </c>
      <c r="D726" t="s">
        <v>454</v>
      </c>
      <c r="E726" t="s">
        <v>455</v>
      </c>
      <c r="F726" t="s">
        <v>261</v>
      </c>
      <c r="G726" t="s">
        <v>1152</v>
      </c>
      <c r="H726" s="150">
        <v>5000</v>
      </c>
      <c r="I726" s="150">
        <v>5000</v>
      </c>
      <c r="J726" s="150">
        <v>5071.2700000000004</v>
      </c>
      <c r="K726">
        <v>0</v>
      </c>
      <c r="L726">
        <v>0</v>
      </c>
      <c r="M726" s="150">
        <v>0</v>
      </c>
      <c r="N726" s="150">
        <v>5071.2700000000004</v>
      </c>
      <c r="O726" s="150"/>
      <c r="P726" s="1">
        <v>45541</v>
      </c>
      <c r="Q726" s="1">
        <v>45535</v>
      </c>
      <c r="R726" s="1">
        <v>45687</v>
      </c>
      <c r="S726" s="1">
        <v>45687</v>
      </c>
      <c r="W726" t="s">
        <v>561</v>
      </c>
      <c r="X726" t="s">
        <v>252</v>
      </c>
      <c r="Z726" t="s">
        <v>1142</v>
      </c>
      <c r="AA726">
        <v>2</v>
      </c>
      <c r="AB726" t="s">
        <v>1167</v>
      </c>
      <c r="AC726" t="s">
        <v>561</v>
      </c>
      <c r="AD726" t="s">
        <v>1130</v>
      </c>
      <c r="AE726" t="s">
        <v>1131</v>
      </c>
      <c r="AF726" t="s">
        <v>1132</v>
      </c>
      <c r="AG726" t="s">
        <v>1133</v>
      </c>
      <c r="AH726" t="s">
        <v>1134</v>
      </c>
    </row>
    <row r="727" spans="1:34">
      <c r="A727">
        <v>27529</v>
      </c>
      <c r="B727" t="s">
        <v>246</v>
      </c>
      <c r="C727" t="s">
        <v>247</v>
      </c>
      <c r="D727" t="s">
        <v>407</v>
      </c>
      <c r="E727" t="s">
        <v>408</v>
      </c>
      <c r="F727" t="s">
        <v>261</v>
      </c>
      <c r="G727" t="s">
        <v>1145</v>
      </c>
      <c r="H727" s="150">
        <v>3920</v>
      </c>
      <c r="I727" s="150">
        <v>3920</v>
      </c>
      <c r="J727" s="150">
        <v>3975.88</v>
      </c>
      <c r="K727">
        <v>0</v>
      </c>
      <c r="L727">
        <v>0</v>
      </c>
      <c r="M727" s="150">
        <v>0</v>
      </c>
      <c r="N727" s="150">
        <v>3975.88</v>
      </c>
      <c r="O727" s="150"/>
      <c r="P727" s="1">
        <v>45541</v>
      </c>
      <c r="Q727" s="1">
        <v>45533</v>
      </c>
      <c r="R727" s="1">
        <v>45688</v>
      </c>
      <c r="S727" s="1">
        <v>45688</v>
      </c>
      <c r="W727" t="s">
        <v>561</v>
      </c>
      <c r="X727" t="s">
        <v>252</v>
      </c>
      <c r="Z727" t="s">
        <v>1142</v>
      </c>
      <c r="AA727">
        <v>2</v>
      </c>
      <c r="AB727" t="s">
        <v>1167</v>
      </c>
      <c r="AC727" t="s">
        <v>561</v>
      </c>
      <c r="AD727" t="s">
        <v>1130</v>
      </c>
      <c r="AE727" t="s">
        <v>1131</v>
      </c>
      <c r="AF727" t="s">
        <v>1132</v>
      </c>
      <c r="AG727" t="s">
        <v>1133</v>
      </c>
      <c r="AH727" t="s">
        <v>1134</v>
      </c>
    </row>
    <row r="728" spans="1:34">
      <c r="A728">
        <v>24202</v>
      </c>
      <c r="B728" t="s">
        <v>246</v>
      </c>
      <c r="C728" t="s">
        <v>247</v>
      </c>
      <c r="D728" t="s">
        <v>385</v>
      </c>
      <c r="E728" t="s">
        <v>386</v>
      </c>
      <c r="F728" t="s">
        <v>261</v>
      </c>
      <c r="G728" t="s">
        <v>1157</v>
      </c>
      <c r="H728" s="150">
        <v>5000</v>
      </c>
      <c r="I728" s="150">
        <v>5000</v>
      </c>
      <c r="J728" s="150">
        <v>5199.43</v>
      </c>
      <c r="K728">
        <v>0</v>
      </c>
      <c r="L728">
        <v>0</v>
      </c>
      <c r="M728" s="150">
        <v>0</v>
      </c>
      <c r="N728" s="150">
        <v>5199.43</v>
      </c>
      <c r="O728" s="150"/>
      <c r="P728" s="1">
        <v>45383</v>
      </c>
      <c r="Q728" s="1">
        <v>45381</v>
      </c>
      <c r="R728" s="1">
        <v>45688</v>
      </c>
      <c r="S728" s="1">
        <v>45688</v>
      </c>
      <c r="W728" t="s">
        <v>561</v>
      </c>
      <c r="X728" t="s">
        <v>252</v>
      </c>
      <c r="Z728" t="s">
        <v>1142</v>
      </c>
      <c r="AA728">
        <v>2</v>
      </c>
      <c r="AB728" t="s">
        <v>1129</v>
      </c>
      <c r="AC728" t="s">
        <v>561</v>
      </c>
      <c r="AD728" t="s">
        <v>1130</v>
      </c>
      <c r="AE728" t="s">
        <v>1131</v>
      </c>
      <c r="AF728" t="s">
        <v>1132</v>
      </c>
      <c r="AG728" t="s">
        <v>1133</v>
      </c>
      <c r="AH728" t="s">
        <v>1134</v>
      </c>
    </row>
    <row r="729" spans="1:34">
      <c r="A729">
        <v>24078</v>
      </c>
      <c r="B729" t="s">
        <v>246</v>
      </c>
      <c r="C729" t="s">
        <v>247</v>
      </c>
      <c r="D729" t="s">
        <v>464</v>
      </c>
      <c r="E729" t="s">
        <v>465</v>
      </c>
      <c r="F729" t="s">
        <v>261</v>
      </c>
      <c r="G729" t="s">
        <v>1157</v>
      </c>
      <c r="H729" s="150">
        <v>5000</v>
      </c>
      <c r="I729" s="150">
        <v>5000</v>
      </c>
      <c r="J729" s="150">
        <v>5199.43</v>
      </c>
      <c r="K729">
        <v>0</v>
      </c>
      <c r="L729">
        <v>0</v>
      </c>
      <c r="M729" s="150">
        <v>0</v>
      </c>
      <c r="N729" s="150">
        <v>5199.43</v>
      </c>
      <c r="O729" s="150"/>
      <c r="P729" s="1">
        <v>45385</v>
      </c>
      <c r="Q729" s="1">
        <v>45373</v>
      </c>
      <c r="R729" s="1">
        <v>45688</v>
      </c>
      <c r="S729" s="1">
        <v>45688</v>
      </c>
      <c r="W729" t="s">
        <v>561</v>
      </c>
      <c r="X729" t="s">
        <v>252</v>
      </c>
      <c r="Z729" t="s">
        <v>1142</v>
      </c>
      <c r="AA729">
        <v>2</v>
      </c>
      <c r="AB729" t="s">
        <v>1129</v>
      </c>
      <c r="AC729" t="s">
        <v>561</v>
      </c>
      <c r="AD729" t="s">
        <v>1130</v>
      </c>
      <c r="AE729" t="s">
        <v>1131</v>
      </c>
      <c r="AF729" t="s">
        <v>1132</v>
      </c>
      <c r="AG729" t="s">
        <v>1133</v>
      </c>
      <c r="AH729" t="s">
        <v>1134</v>
      </c>
    </row>
    <row r="730" spans="1:34">
      <c r="A730">
        <v>25386</v>
      </c>
      <c r="B730" t="s">
        <v>246</v>
      </c>
      <c r="C730" t="s">
        <v>247</v>
      </c>
      <c r="D730" t="s">
        <v>505</v>
      </c>
      <c r="E730" t="s">
        <v>506</v>
      </c>
      <c r="F730" t="s">
        <v>261</v>
      </c>
      <c r="G730" t="s">
        <v>1155</v>
      </c>
      <c r="H730" s="150">
        <v>5000</v>
      </c>
      <c r="I730" s="150">
        <v>5000</v>
      </c>
      <c r="J730" s="150">
        <v>5151.5600000000004</v>
      </c>
      <c r="K730">
        <v>0</v>
      </c>
      <c r="L730">
        <v>0</v>
      </c>
      <c r="M730" s="150">
        <v>0</v>
      </c>
      <c r="N730" s="150">
        <v>5151.5600000000004</v>
      </c>
      <c r="O730" s="150"/>
      <c r="P730" s="1">
        <v>45470</v>
      </c>
      <c r="Q730" s="1">
        <v>45461</v>
      </c>
      <c r="R730" s="1">
        <v>45688</v>
      </c>
      <c r="S730" s="1">
        <v>45688</v>
      </c>
      <c r="W730" t="s">
        <v>561</v>
      </c>
      <c r="X730" t="s">
        <v>252</v>
      </c>
      <c r="Z730" t="s">
        <v>1142</v>
      </c>
      <c r="AA730">
        <v>2</v>
      </c>
      <c r="AB730" t="s">
        <v>1167</v>
      </c>
      <c r="AC730" t="s">
        <v>561</v>
      </c>
      <c r="AD730" t="s">
        <v>1130</v>
      </c>
      <c r="AE730" t="s">
        <v>1131</v>
      </c>
      <c r="AF730" t="s">
        <v>1132</v>
      </c>
      <c r="AG730" t="s">
        <v>1133</v>
      </c>
      <c r="AH730" t="s">
        <v>1134</v>
      </c>
    </row>
    <row r="731" spans="1:34">
      <c r="A731">
        <v>24462</v>
      </c>
      <c r="B731" t="s">
        <v>246</v>
      </c>
      <c r="C731" t="s">
        <v>247</v>
      </c>
      <c r="D731" t="s">
        <v>449</v>
      </c>
      <c r="E731" t="s">
        <v>450</v>
      </c>
      <c r="F731" t="s">
        <v>261</v>
      </c>
      <c r="G731" t="s">
        <v>1161</v>
      </c>
      <c r="H731" s="150">
        <v>4500</v>
      </c>
      <c r="I731" s="150">
        <v>4500</v>
      </c>
      <c r="J731" s="150">
        <v>4673.34</v>
      </c>
      <c r="K731">
        <v>0</v>
      </c>
      <c r="L731">
        <v>0</v>
      </c>
      <c r="M731" s="150">
        <v>0</v>
      </c>
      <c r="N731" s="150">
        <v>4673.34</v>
      </c>
      <c r="O731" s="150"/>
      <c r="P731" s="1">
        <v>45400</v>
      </c>
      <c r="Q731" s="1">
        <v>45397</v>
      </c>
      <c r="R731" s="1">
        <v>45688</v>
      </c>
      <c r="S731" s="1">
        <v>45688</v>
      </c>
      <c r="W731" t="s">
        <v>561</v>
      </c>
      <c r="X731" t="s">
        <v>252</v>
      </c>
      <c r="Z731" t="s">
        <v>1142</v>
      </c>
      <c r="AA731">
        <v>2</v>
      </c>
      <c r="AB731" t="s">
        <v>1167</v>
      </c>
      <c r="AC731" t="s">
        <v>561</v>
      </c>
      <c r="AD731" t="s">
        <v>1130</v>
      </c>
      <c r="AE731" t="s">
        <v>1131</v>
      </c>
      <c r="AF731" t="s">
        <v>1132</v>
      </c>
      <c r="AG731" t="s">
        <v>1133</v>
      </c>
      <c r="AH731" t="s">
        <v>1134</v>
      </c>
    </row>
    <row r="732" spans="1:34">
      <c r="A732">
        <v>24110</v>
      </c>
      <c r="B732" t="s">
        <v>246</v>
      </c>
      <c r="C732" t="s">
        <v>247</v>
      </c>
      <c r="D732" t="s">
        <v>421</v>
      </c>
      <c r="E732" t="s">
        <v>422</v>
      </c>
      <c r="F732" t="s">
        <v>261</v>
      </c>
      <c r="G732" t="s">
        <v>1157</v>
      </c>
      <c r="H732" s="150">
        <v>6200</v>
      </c>
      <c r="I732" s="150">
        <v>6200</v>
      </c>
      <c r="J732" s="150">
        <v>6447.29</v>
      </c>
      <c r="K732">
        <v>0</v>
      </c>
      <c r="L732">
        <v>0</v>
      </c>
      <c r="M732" s="150">
        <v>0</v>
      </c>
      <c r="N732" s="150">
        <v>6447.29</v>
      </c>
      <c r="O732" s="150"/>
      <c r="P732" s="1">
        <v>45394</v>
      </c>
      <c r="Q732" s="1">
        <v>45366</v>
      </c>
      <c r="R732" s="1">
        <v>45698</v>
      </c>
      <c r="S732" s="1">
        <v>45698</v>
      </c>
      <c r="W732" t="s">
        <v>561</v>
      </c>
      <c r="X732" t="s">
        <v>252</v>
      </c>
      <c r="Z732" t="s">
        <v>1142</v>
      </c>
      <c r="AA732">
        <v>2</v>
      </c>
      <c r="AB732" t="s">
        <v>1129</v>
      </c>
      <c r="AC732" t="s">
        <v>561</v>
      </c>
      <c r="AD732" t="s">
        <v>1130</v>
      </c>
      <c r="AE732" t="s">
        <v>1131</v>
      </c>
      <c r="AF732" t="s">
        <v>1132</v>
      </c>
      <c r="AG732" t="s">
        <v>1133</v>
      </c>
      <c r="AH732" t="s">
        <v>1134</v>
      </c>
    </row>
    <row r="733" spans="1:34">
      <c r="A733">
        <v>22541</v>
      </c>
      <c r="B733" t="s">
        <v>246</v>
      </c>
      <c r="C733" t="s">
        <v>269</v>
      </c>
      <c r="D733" t="s">
        <v>312</v>
      </c>
      <c r="E733" t="s">
        <v>313</v>
      </c>
      <c r="F733" t="s">
        <v>261</v>
      </c>
      <c r="G733" t="s">
        <v>1171</v>
      </c>
      <c r="H733" s="150">
        <v>3500</v>
      </c>
      <c r="I733" s="150">
        <v>3500</v>
      </c>
      <c r="J733" s="150">
        <v>3660.61</v>
      </c>
      <c r="K733">
        <v>0</v>
      </c>
      <c r="L733">
        <v>0</v>
      </c>
      <c r="M733" s="150">
        <v>0</v>
      </c>
      <c r="N733" s="150">
        <v>3660.61</v>
      </c>
      <c r="O733" s="150"/>
      <c r="P733" s="1">
        <v>45314</v>
      </c>
      <c r="Q733" s="1">
        <v>45301</v>
      </c>
      <c r="R733" s="1">
        <v>45698</v>
      </c>
      <c r="S733" s="1">
        <v>45698</v>
      </c>
      <c r="W733" t="s">
        <v>561</v>
      </c>
      <c r="X733" t="s">
        <v>252</v>
      </c>
      <c r="Z733" t="s">
        <v>1142</v>
      </c>
      <c r="AA733">
        <v>2</v>
      </c>
      <c r="AB733" t="s">
        <v>1129</v>
      </c>
      <c r="AC733" t="s">
        <v>561</v>
      </c>
      <c r="AD733" t="s">
        <v>1130</v>
      </c>
      <c r="AE733" t="s">
        <v>1131</v>
      </c>
      <c r="AF733" t="s">
        <v>1132</v>
      </c>
      <c r="AG733" t="s">
        <v>1133</v>
      </c>
      <c r="AH733" t="s">
        <v>1134</v>
      </c>
    </row>
    <row r="734" spans="1:34">
      <c r="A734">
        <v>16118</v>
      </c>
      <c r="B734" t="s">
        <v>246</v>
      </c>
      <c r="C734" t="s">
        <v>247</v>
      </c>
      <c r="D734" t="s">
        <v>262</v>
      </c>
      <c r="E734" t="s">
        <v>263</v>
      </c>
      <c r="F734" t="s">
        <v>261</v>
      </c>
      <c r="G734" t="s">
        <v>1184</v>
      </c>
      <c r="H734" s="150">
        <v>2500</v>
      </c>
      <c r="I734" s="150">
        <v>2500</v>
      </c>
      <c r="J734" s="150">
        <v>2676.06</v>
      </c>
      <c r="K734">
        <v>0</v>
      </c>
      <c r="L734">
        <v>0</v>
      </c>
      <c r="M734" s="150">
        <v>0</v>
      </c>
      <c r="N734" s="150">
        <v>2676.06</v>
      </c>
      <c r="O734" s="150"/>
      <c r="P734" s="1">
        <v>45063</v>
      </c>
      <c r="Q734" s="1">
        <v>45052</v>
      </c>
      <c r="R734" s="1">
        <v>45698</v>
      </c>
      <c r="S734" s="1">
        <v>45698</v>
      </c>
      <c r="W734" t="s">
        <v>561</v>
      </c>
      <c r="X734" t="s">
        <v>252</v>
      </c>
      <c r="Z734" t="s">
        <v>1142</v>
      </c>
      <c r="AA734">
        <v>2</v>
      </c>
      <c r="AB734" t="s">
        <v>1129</v>
      </c>
      <c r="AC734" t="s">
        <v>561</v>
      </c>
      <c r="AD734" t="s">
        <v>1130</v>
      </c>
      <c r="AE734" t="s">
        <v>1131</v>
      </c>
      <c r="AF734" t="s">
        <v>1132</v>
      </c>
      <c r="AG734" t="s">
        <v>1133</v>
      </c>
      <c r="AH734" t="s">
        <v>1134</v>
      </c>
    </row>
    <row r="735" spans="1:34">
      <c r="A735">
        <v>16178</v>
      </c>
      <c r="B735" t="s">
        <v>246</v>
      </c>
      <c r="C735" t="s">
        <v>269</v>
      </c>
      <c r="D735" t="s">
        <v>285</v>
      </c>
      <c r="E735" t="s">
        <v>286</v>
      </c>
      <c r="F735" t="s">
        <v>261</v>
      </c>
      <c r="G735" t="s">
        <v>1180</v>
      </c>
      <c r="H735" s="150">
        <v>1290</v>
      </c>
      <c r="I735" s="150">
        <v>1290</v>
      </c>
      <c r="J735" s="150">
        <v>1380.85</v>
      </c>
      <c r="K735">
        <v>0</v>
      </c>
      <c r="L735">
        <v>0</v>
      </c>
      <c r="M735" s="150">
        <v>0</v>
      </c>
      <c r="N735" s="150">
        <v>1380.85</v>
      </c>
      <c r="O735" s="150"/>
      <c r="P735" s="1">
        <v>45063</v>
      </c>
      <c r="Q735" s="1">
        <v>45054</v>
      </c>
      <c r="R735" s="1">
        <v>45698</v>
      </c>
      <c r="S735" s="1">
        <v>45698</v>
      </c>
      <c r="W735" t="s">
        <v>561</v>
      </c>
      <c r="X735" t="s">
        <v>252</v>
      </c>
      <c r="Z735" t="s">
        <v>1142</v>
      </c>
      <c r="AA735">
        <v>2</v>
      </c>
      <c r="AB735" t="s">
        <v>1129</v>
      </c>
      <c r="AC735" t="s">
        <v>561</v>
      </c>
      <c r="AD735" t="s">
        <v>1130</v>
      </c>
      <c r="AE735" t="s">
        <v>1131</v>
      </c>
      <c r="AF735" t="s">
        <v>1132</v>
      </c>
      <c r="AG735" t="s">
        <v>1133</v>
      </c>
      <c r="AH735" t="s">
        <v>1134</v>
      </c>
    </row>
    <row r="736" spans="1:34">
      <c r="A736">
        <v>16084</v>
      </c>
      <c r="B736" t="s">
        <v>246</v>
      </c>
      <c r="C736" t="s">
        <v>247</v>
      </c>
      <c r="D736" t="s">
        <v>265</v>
      </c>
      <c r="E736" t="s">
        <v>266</v>
      </c>
      <c r="F736" t="s">
        <v>261</v>
      </c>
      <c r="G736" t="s">
        <v>1180</v>
      </c>
      <c r="H736" s="150">
        <v>2400</v>
      </c>
      <c r="I736" s="150">
        <v>2400</v>
      </c>
      <c r="J736" s="150">
        <v>2569.02</v>
      </c>
      <c r="K736">
        <v>0</v>
      </c>
      <c r="L736">
        <v>0</v>
      </c>
      <c r="M736" s="150">
        <v>0</v>
      </c>
      <c r="N736" s="150">
        <v>2569.02</v>
      </c>
      <c r="O736" s="150"/>
      <c r="P736" s="1">
        <v>45056</v>
      </c>
      <c r="Q736" s="1">
        <v>45052</v>
      </c>
      <c r="R736" s="1">
        <v>45698</v>
      </c>
      <c r="S736" s="1">
        <v>45698</v>
      </c>
      <c r="W736" t="s">
        <v>561</v>
      </c>
      <c r="X736" t="s">
        <v>252</v>
      </c>
      <c r="Z736" t="s">
        <v>1142</v>
      </c>
      <c r="AA736">
        <v>2</v>
      </c>
      <c r="AB736" t="s">
        <v>1129</v>
      </c>
      <c r="AC736" t="s">
        <v>561</v>
      </c>
      <c r="AD736" t="s">
        <v>1130</v>
      </c>
      <c r="AE736" t="s">
        <v>1131</v>
      </c>
      <c r="AF736" t="s">
        <v>1132</v>
      </c>
      <c r="AG736" t="s">
        <v>1133</v>
      </c>
      <c r="AH736" t="s">
        <v>1134</v>
      </c>
    </row>
    <row r="737" spans="1:34">
      <c r="A737">
        <v>16608</v>
      </c>
      <c r="B737" t="s">
        <v>246</v>
      </c>
      <c r="C737" t="s">
        <v>247</v>
      </c>
      <c r="D737" t="s">
        <v>485</v>
      </c>
      <c r="E737" t="s">
        <v>486</v>
      </c>
      <c r="F737" t="s">
        <v>261</v>
      </c>
      <c r="G737" t="s">
        <v>1184</v>
      </c>
      <c r="H737" s="150">
        <v>1000</v>
      </c>
      <c r="I737" s="150">
        <v>1000</v>
      </c>
      <c r="J737" s="150">
        <v>1070.43</v>
      </c>
      <c r="K737">
        <v>0</v>
      </c>
      <c r="L737">
        <v>0</v>
      </c>
      <c r="M737" s="150">
        <v>0</v>
      </c>
      <c r="N737" s="150">
        <v>1070.43</v>
      </c>
      <c r="O737" s="150"/>
      <c r="P737" s="1">
        <v>45083</v>
      </c>
      <c r="Q737" s="1">
        <v>45062</v>
      </c>
      <c r="R737" s="1">
        <v>45698</v>
      </c>
      <c r="S737" s="1">
        <v>45698</v>
      </c>
      <c r="W737" t="s">
        <v>561</v>
      </c>
      <c r="X737" t="s">
        <v>252</v>
      </c>
      <c r="Z737" t="s">
        <v>1142</v>
      </c>
      <c r="AA737">
        <v>2</v>
      </c>
      <c r="AB737" t="s">
        <v>1129</v>
      </c>
      <c r="AC737" t="s">
        <v>561</v>
      </c>
      <c r="AD737" t="s">
        <v>1130</v>
      </c>
      <c r="AE737" t="s">
        <v>1131</v>
      </c>
      <c r="AF737" t="s">
        <v>1132</v>
      </c>
      <c r="AG737" t="s">
        <v>1133</v>
      </c>
      <c r="AH737" t="s">
        <v>1134</v>
      </c>
    </row>
    <row r="738" spans="1:34">
      <c r="A738">
        <v>20724</v>
      </c>
      <c r="B738" t="s">
        <v>246</v>
      </c>
      <c r="C738" t="s">
        <v>247</v>
      </c>
      <c r="D738" t="s">
        <v>402</v>
      </c>
      <c r="E738" t="s">
        <v>403</v>
      </c>
      <c r="F738" t="s">
        <v>261</v>
      </c>
      <c r="G738" t="s">
        <v>1171</v>
      </c>
      <c r="H738" s="150">
        <v>5000</v>
      </c>
      <c r="I738" s="150">
        <v>5000</v>
      </c>
      <c r="J738" s="150">
        <v>5261.32</v>
      </c>
      <c r="K738">
        <v>0</v>
      </c>
      <c r="L738">
        <v>0</v>
      </c>
      <c r="M738" s="150">
        <v>0</v>
      </c>
      <c r="N738" s="150">
        <v>5261.32</v>
      </c>
      <c r="O738" s="150"/>
      <c r="P738" s="1">
        <v>45240</v>
      </c>
      <c r="Q738" s="1">
        <v>45230</v>
      </c>
      <c r="R738" s="1">
        <v>45698</v>
      </c>
      <c r="S738" s="1">
        <v>45698</v>
      </c>
      <c r="W738" t="s">
        <v>561</v>
      </c>
      <c r="X738" t="s">
        <v>252</v>
      </c>
      <c r="Z738" t="s">
        <v>1142</v>
      </c>
      <c r="AA738">
        <v>2</v>
      </c>
      <c r="AB738" t="s">
        <v>1129</v>
      </c>
      <c r="AC738" t="s">
        <v>561</v>
      </c>
      <c r="AD738" t="s">
        <v>1130</v>
      </c>
      <c r="AE738" t="s">
        <v>1131</v>
      </c>
      <c r="AF738" t="s">
        <v>1132</v>
      </c>
      <c r="AG738" t="s">
        <v>1133</v>
      </c>
      <c r="AH738" t="s">
        <v>1134</v>
      </c>
    </row>
    <row r="739" spans="1:34">
      <c r="A739">
        <v>17597</v>
      </c>
      <c r="B739" t="s">
        <v>246</v>
      </c>
      <c r="C739" t="s">
        <v>247</v>
      </c>
      <c r="D739" t="s">
        <v>443</v>
      </c>
      <c r="E739" t="s">
        <v>444</v>
      </c>
      <c r="F739" t="s">
        <v>261</v>
      </c>
      <c r="G739" t="s">
        <v>1175</v>
      </c>
      <c r="H739" s="150">
        <v>5000</v>
      </c>
      <c r="I739" s="150">
        <v>5000</v>
      </c>
      <c r="J739" s="150">
        <v>5275.37</v>
      </c>
      <c r="K739">
        <v>0</v>
      </c>
      <c r="L739">
        <v>0</v>
      </c>
      <c r="M739" s="150">
        <v>0</v>
      </c>
      <c r="N739" s="150">
        <v>5275.37</v>
      </c>
      <c r="O739" s="150"/>
      <c r="P739" s="1">
        <v>45173</v>
      </c>
      <c r="Q739" s="1">
        <v>45168</v>
      </c>
      <c r="R739" s="1">
        <v>45698</v>
      </c>
      <c r="S739" s="1">
        <v>45698</v>
      </c>
      <c r="W739" t="s">
        <v>561</v>
      </c>
      <c r="X739" t="s">
        <v>252</v>
      </c>
      <c r="Z739" t="s">
        <v>1142</v>
      </c>
      <c r="AA739">
        <v>2</v>
      </c>
      <c r="AB739" t="s">
        <v>1129</v>
      </c>
      <c r="AC739" t="s">
        <v>561</v>
      </c>
      <c r="AD739" t="s">
        <v>1130</v>
      </c>
      <c r="AE739" t="s">
        <v>1131</v>
      </c>
      <c r="AF739" t="s">
        <v>1132</v>
      </c>
      <c r="AG739" t="s">
        <v>1133</v>
      </c>
      <c r="AH739" t="s">
        <v>1134</v>
      </c>
    </row>
    <row r="740" spans="1:34">
      <c r="A740">
        <v>17310</v>
      </c>
      <c r="B740" t="s">
        <v>246</v>
      </c>
      <c r="C740" t="s">
        <v>247</v>
      </c>
      <c r="D740" t="s">
        <v>471</v>
      </c>
      <c r="E740" t="s">
        <v>472</v>
      </c>
      <c r="F740" t="s">
        <v>261</v>
      </c>
      <c r="G740" t="s">
        <v>1172</v>
      </c>
      <c r="H740" s="150">
        <v>5000</v>
      </c>
      <c r="I740" s="150">
        <v>5000</v>
      </c>
      <c r="J740" s="150">
        <v>5275.37</v>
      </c>
      <c r="K740">
        <v>0</v>
      </c>
      <c r="L740">
        <v>0</v>
      </c>
      <c r="M740" s="150">
        <v>0</v>
      </c>
      <c r="N740" s="150">
        <v>5275.37</v>
      </c>
      <c r="O740" s="150"/>
      <c r="P740" s="1">
        <v>45154</v>
      </c>
      <c r="Q740" s="1">
        <v>45145</v>
      </c>
      <c r="R740" s="1">
        <v>45698</v>
      </c>
      <c r="S740" s="1">
        <v>45698</v>
      </c>
      <c r="W740" t="s">
        <v>561</v>
      </c>
      <c r="X740" t="s">
        <v>252</v>
      </c>
      <c r="Z740" t="s">
        <v>1142</v>
      </c>
      <c r="AA740">
        <v>2</v>
      </c>
      <c r="AB740" t="s">
        <v>1129</v>
      </c>
      <c r="AC740" t="s">
        <v>561</v>
      </c>
      <c r="AD740" t="s">
        <v>1130</v>
      </c>
      <c r="AE740" t="s">
        <v>1131</v>
      </c>
      <c r="AF740" t="s">
        <v>1132</v>
      </c>
      <c r="AG740" t="s">
        <v>1133</v>
      </c>
      <c r="AH740" t="s">
        <v>1134</v>
      </c>
    </row>
    <row r="741" spans="1:34">
      <c r="A741">
        <v>17266</v>
      </c>
      <c r="B741" t="s">
        <v>246</v>
      </c>
      <c r="C741" t="s">
        <v>269</v>
      </c>
      <c r="D741" t="s">
        <v>282</v>
      </c>
      <c r="E741" t="s">
        <v>283</v>
      </c>
      <c r="F741" t="s">
        <v>261</v>
      </c>
      <c r="G741" t="s">
        <v>1175</v>
      </c>
      <c r="H741" s="150">
        <v>1800</v>
      </c>
      <c r="I741" s="150">
        <v>1800</v>
      </c>
      <c r="J741" s="150">
        <v>1899.13</v>
      </c>
      <c r="K741">
        <v>0</v>
      </c>
      <c r="L741">
        <v>0</v>
      </c>
      <c r="M741" s="150">
        <v>0</v>
      </c>
      <c r="N741" s="150">
        <v>1899.13</v>
      </c>
      <c r="O741" s="150"/>
      <c r="P741" s="1">
        <v>45148</v>
      </c>
      <c r="Q741" s="1">
        <v>45140</v>
      </c>
      <c r="R741" s="1">
        <v>45698</v>
      </c>
      <c r="S741" s="1">
        <v>45698</v>
      </c>
      <c r="W741" t="s">
        <v>561</v>
      </c>
      <c r="X741" t="s">
        <v>252</v>
      </c>
      <c r="Z741" t="s">
        <v>1142</v>
      </c>
      <c r="AA741">
        <v>2</v>
      </c>
      <c r="AB741" t="s">
        <v>1129</v>
      </c>
      <c r="AC741" t="s">
        <v>561</v>
      </c>
      <c r="AD741" t="s">
        <v>1130</v>
      </c>
      <c r="AE741" t="s">
        <v>1131</v>
      </c>
      <c r="AF741" t="s">
        <v>1132</v>
      </c>
      <c r="AG741" t="s">
        <v>1133</v>
      </c>
      <c r="AH741" t="s">
        <v>1134</v>
      </c>
    </row>
    <row r="742" spans="1:34">
      <c r="A742">
        <v>17275</v>
      </c>
      <c r="B742" t="s">
        <v>246</v>
      </c>
      <c r="C742" t="s">
        <v>269</v>
      </c>
      <c r="D742" t="s">
        <v>282</v>
      </c>
      <c r="E742" t="s">
        <v>283</v>
      </c>
      <c r="F742" t="s">
        <v>261</v>
      </c>
      <c r="G742" t="s">
        <v>1183</v>
      </c>
      <c r="H742" s="150">
        <v>18000</v>
      </c>
      <c r="I742" s="150">
        <v>18000</v>
      </c>
      <c r="J742" s="150">
        <v>18991.34</v>
      </c>
      <c r="K742">
        <v>0</v>
      </c>
      <c r="L742">
        <v>0</v>
      </c>
      <c r="M742" s="150">
        <v>0</v>
      </c>
      <c r="N742" s="150">
        <v>18991.34</v>
      </c>
      <c r="O742" s="150"/>
      <c r="P742" s="1">
        <v>45148</v>
      </c>
      <c r="Q742" s="1">
        <v>45140</v>
      </c>
      <c r="R742" s="1">
        <v>45698</v>
      </c>
      <c r="S742" s="1">
        <v>45698</v>
      </c>
      <c r="W742" t="s">
        <v>561</v>
      </c>
      <c r="X742" t="s">
        <v>252</v>
      </c>
      <c r="Z742" t="s">
        <v>1142</v>
      </c>
      <c r="AA742">
        <v>2</v>
      </c>
      <c r="AB742" t="s">
        <v>1129</v>
      </c>
      <c r="AC742" t="s">
        <v>561</v>
      </c>
      <c r="AD742" t="s">
        <v>1130</v>
      </c>
      <c r="AE742" t="s">
        <v>1131</v>
      </c>
      <c r="AF742" t="s">
        <v>1132</v>
      </c>
      <c r="AG742" t="s">
        <v>1133</v>
      </c>
      <c r="AH742" t="s">
        <v>1134</v>
      </c>
    </row>
    <row r="743" spans="1:34">
      <c r="A743">
        <v>16285</v>
      </c>
      <c r="B743" t="s">
        <v>246</v>
      </c>
      <c r="C743" t="s">
        <v>247</v>
      </c>
      <c r="D743" t="s">
        <v>502</v>
      </c>
      <c r="E743" t="s">
        <v>503</v>
      </c>
      <c r="F743" t="s">
        <v>261</v>
      </c>
      <c r="G743" t="s">
        <v>1184</v>
      </c>
      <c r="H743" s="150">
        <v>3000</v>
      </c>
      <c r="I743" s="150">
        <v>3000</v>
      </c>
      <c r="J743" s="150">
        <v>3211.28</v>
      </c>
      <c r="K743">
        <v>0</v>
      </c>
      <c r="L743">
        <v>0</v>
      </c>
      <c r="M743" s="150">
        <v>0</v>
      </c>
      <c r="N743" s="150">
        <v>3211.28</v>
      </c>
      <c r="O743" s="150"/>
      <c r="P743" s="1">
        <v>45077</v>
      </c>
      <c r="Q743" s="1">
        <v>45062</v>
      </c>
      <c r="R743" s="1">
        <v>45703</v>
      </c>
      <c r="S743" s="1">
        <v>45703</v>
      </c>
      <c r="W743" t="s">
        <v>561</v>
      </c>
      <c r="X743" t="s">
        <v>252</v>
      </c>
      <c r="Z743" t="s">
        <v>1142</v>
      </c>
      <c r="AA743">
        <v>2</v>
      </c>
      <c r="AB743" t="s">
        <v>1129</v>
      </c>
      <c r="AC743" t="s">
        <v>561</v>
      </c>
      <c r="AD743" t="s">
        <v>1130</v>
      </c>
      <c r="AE743" t="s">
        <v>1131</v>
      </c>
      <c r="AF743" t="s">
        <v>1132</v>
      </c>
      <c r="AG743" t="s">
        <v>1133</v>
      </c>
      <c r="AH743" t="s">
        <v>1134</v>
      </c>
    </row>
    <row r="744" spans="1:34">
      <c r="A744">
        <v>25018</v>
      </c>
      <c r="B744" t="s">
        <v>246</v>
      </c>
      <c r="C744" t="s">
        <v>247</v>
      </c>
      <c r="D744" t="s">
        <v>410</v>
      </c>
      <c r="E744" t="s">
        <v>411</v>
      </c>
      <c r="F744" t="s">
        <v>261</v>
      </c>
      <c r="G744" t="s">
        <v>1161</v>
      </c>
      <c r="H744" s="150">
        <v>5000</v>
      </c>
      <c r="I744" s="150">
        <v>5000</v>
      </c>
      <c r="J744" s="150">
        <v>5178.13</v>
      </c>
      <c r="K744">
        <v>0</v>
      </c>
      <c r="L744">
        <v>0</v>
      </c>
      <c r="M744" s="150">
        <v>0</v>
      </c>
      <c r="N744" s="150">
        <v>5178.13</v>
      </c>
      <c r="O744" s="150"/>
      <c r="P744" s="1">
        <v>45435</v>
      </c>
      <c r="Q744" s="1">
        <v>45423</v>
      </c>
      <c r="R744" s="1">
        <v>45703</v>
      </c>
      <c r="S744" s="1">
        <v>45703</v>
      </c>
      <c r="W744" t="s">
        <v>561</v>
      </c>
      <c r="X744" t="s">
        <v>252</v>
      </c>
      <c r="Z744" t="s">
        <v>1142</v>
      </c>
      <c r="AA744">
        <v>2</v>
      </c>
      <c r="AB744" t="s">
        <v>1167</v>
      </c>
      <c r="AC744" t="s">
        <v>561</v>
      </c>
      <c r="AD744" t="s">
        <v>1130</v>
      </c>
      <c r="AE744" t="s">
        <v>1131</v>
      </c>
      <c r="AF744" t="s">
        <v>1132</v>
      </c>
      <c r="AG744" t="s">
        <v>1133</v>
      </c>
      <c r="AH744" t="s">
        <v>1134</v>
      </c>
    </row>
    <row r="745" spans="1:34">
      <c r="A745">
        <v>25363</v>
      </c>
      <c r="B745" t="s">
        <v>246</v>
      </c>
      <c r="C745" t="s">
        <v>269</v>
      </c>
      <c r="D745" t="s">
        <v>304</v>
      </c>
      <c r="E745" t="s">
        <v>305</v>
      </c>
      <c r="F745" t="s">
        <v>261</v>
      </c>
      <c r="G745" t="s">
        <v>1159</v>
      </c>
      <c r="H745" s="150">
        <v>800</v>
      </c>
      <c r="I745" s="150">
        <v>800</v>
      </c>
      <c r="J745" s="150">
        <v>824.25</v>
      </c>
      <c r="K745">
        <v>0</v>
      </c>
      <c r="L745">
        <v>0</v>
      </c>
      <c r="M745" s="150">
        <v>0</v>
      </c>
      <c r="N745" s="150">
        <v>824.25</v>
      </c>
      <c r="O745" s="150"/>
      <c r="P745" s="1">
        <v>45474</v>
      </c>
      <c r="Q745" s="1">
        <v>45460</v>
      </c>
      <c r="R745" s="1">
        <v>45708</v>
      </c>
      <c r="S745" s="1">
        <v>45708</v>
      </c>
      <c r="W745" t="s">
        <v>561</v>
      </c>
      <c r="X745" t="s">
        <v>252</v>
      </c>
      <c r="Z745" t="s">
        <v>1142</v>
      </c>
      <c r="AA745">
        <v>2</v>
      </c>
      <c r="AB745" t="s">
        <v>1167</v>
      </c>
      <c r="AC745" t="s">
        <v>561</v>
      </c>
      <c r="AD745" t="s">
        <v>1130</v>
      </c>
      <c r="AE745" t="s">
        <v>1131</v>
      </c>
      <c r="AF745" t="s">
        <v>1132</v>
      </c>
      <c r="AG745" t="s">
        <v>1133</v>
      </c>
      <c r="AH745" t="s">
        <v>1134</v>
      </c>
    </row>
    <row r="746" spans="1:34">
      <c r="A746">
        <v>23240</v>
      </c>
      <c r="B746" t="s">
        <v>246</v>
      </c>
      <c r="C746" t="s">
        <v>247</v>
      </c>
      <c r="D746" t="s">
        <v>497</v>
      </c>
      <c r="E746" t="s">
        <v>498</v>
      </c>
      <c r="F746" t="s">
        <v>261</v>
      </c>
      <c r="G746" t="s">
        <v>1161</v>
      </c>
      <c r="H746" s="150">
        <v>4000</v>
      </c>
      <c r="I746" s="150">
        <v>4000</v>
      </c>
      <c r="J746" s="150">
        <v>4170.7700000000004</v>
      </c>
      <c r="K746">
        <v>0</v>
      </c>
      <c r="L746">
        <v>0</v>
      </c>
      <c r="M746" s="150">
        <v>0</v>
      </c>
      <c r="N746" s="150">
        <v>4170.7700000000004</v>
      </c>
      <c r="O746" s="150"/>
      <c r="P746" s="1">
        <v>45345</v>
      </c>
      <c r="Q746" s="1">
        <v>45337</v>
      </c>
      <c r="R746" s="1">
        <v>45708</v>
      </c>
      <c r="S746" s="1">
        <v>45708</v>
      </c>
      <c r="W746" t="s">
        <v>561</v>
      </c>
      <c r="X746" t="s">
        <v>252</v>
      </c>
      <c r="Z746" t="s">
        <v>1142</v>
      </c>
      <c r="AA746">
        <v>2</v>
      </c>
      <c r="AB746" t="s">
        <v>1129</v>
      </c>
      <c r="AC746" t="s">
        <v>561</v>
      </c>
      <c r="AD746" t="s">
        <v>1130</v>
      </c>
      <c r="AE746" t="s">
        <v>1131</v>
      </c>
      <c r="AF746" t="s">
        <v>1132</v>
      </c>
      <c r="AG746" t="s">
        <v>1133</v>
      </c>
      <c r="AH746" t="s">
        <v>1134</v>
      </c>
    </row>
    <row r="747" spans="1:34">
      <c r="A747">
        <v>23642</v>
      </c>
      <c r="B747" t="s">
        <v>246</v>
      </c>
      <c r="C747" t="s">
        <v>269</v>
      </c>
      <c r="D747" t="s">
        <v>276</v>
      </c>
      <c r="E747" t="s">
        <v>277</v>
      </c>
      <c r="F747" t="s">
        <v>261</v>
      </c>
      <c r="G747" t="s">
        <v>1157</v>
      </c>
      <c r="H747" s="150">
        <v>9340</v>
      </c>
      <c r="I747" s="150">
        <v>9340</v>
      </c>
      <c r="J747" s="150">
        <v>9712.5300000000007</v>
      </c>
      <c r="K747">
        <v>0</v>
      </c>
      <c r="L747">
        <v>0</v>
      </c>
      <c r="M747" s="150">
        <v>0</v>
      </c>
      <c r="N747" s="150">
        <v>9712.5300000000007</v>
      </c>
      <c r="O747" s="150"/>
      <c r="P747" s="1">
        <v>45371</v>
      </c>
      <c r="Q747" s="1">
        <v>45355</v>
      </c>
      <c r="R747" s="1">
        <v>45708</v>
      </c>
      <c r="S747" s="1">
        <v>45708</v>
      </c>
      <c r="W747" t="s">
        <v>561</v>
      </c>
      <c r="X747" t="s">
        <v>252</v>
      </c>
      <c r="Z747" t="s">
        <v>1142</v>
      </c>
      <c r="AA747">
        <v>2</v>
      </c>
      <c r="AB747" t="s">
        <v>1129</v>
      </c>
      <c r="AC747" t="s">
        <v>561</v>
      </c>
      <c r="AD747" t="s">
        <v>1130</v>
      </c>
      <c r="AE747" t="s">
        <v>1131</v>
      </c>
      <c r="AF747" t="s">
        <v>1132</v>
      </c>
      <c r="AG747" t="s">
        <v>1133</v>
      </c>
      <c r="AH747" t="s">
        <v>1134</v>
      </c>
    </row>
    <row r="748" spans="1:34">
      <c r="A748">
        <v>18135</v>
      </c>
      <c r="B748" t="s">
        <v>246</v>
      </c>
      <c r="C748" t="s">
        <v>247</v>
      </c>
      <c r="D748" t="s">
        <v>461</v>
      </c>
      <c r="E748" t="s">
        <v>462</v>
      </c>
      <c r="F748" t="s">
        <v>261</v>
      </c>
      <c r="G748" t="s">
        <v>1172</v>
      </c>
      <c r="H748" s="150">
        <v>3000</v>
      </c>
      <c r="I748" s="150">
        <v>3000</v>
      </c>
      <c r="J748" s="150">
        <v>3162.03</v>
      </c>
      <c r="K748">
        <v>0</v>
      </c>
      <c r="L748">
        <v>0</v>
      </c>
      <c r="M748" s="150">
        <v>0</v>
      </c>
      <c r="N748" s="150">
        <v>3162.03</v>
      </c>
      <c r="O748" s="150"/>
      <c r="P748" s="1">
        <v>45190</v>
      </c>
      <c r="Q748" s="1">
        <v>45172</v>
      </c>
      <c r="R748" s="1">
        <v>45708</v>
      </c>
      <c r="S748" s="1">
        <v>45708</v>
      </c>
      <c r="W748" t="s">
        <v>561</v>
      </c>
      <c r="X748" t="s">
        <v>252</v>
      </c>
      <c r="Z748" t="s">
        <v>1142</v>
      </c>
      <c r="AA748">
        <v>2</v>
      </c>
      <c r="AB748" t="s">
        <v>1129</v>
      </c>
      <c r="AC748" t="s">
        <v>561</v>
      </c>
      <c r="AD748" t="s">
        <v>1130</v>
      </c>
      <c r="AE748" t="s">
        <v>1131</v>
      </c>
      <c r="AF748" t="s">
        <v>1132</v>
      </c>
      <c r="AG748" t="s">
        <v>1133</v>
      </c>
      <c r="AH748" t="s">
        <v>1134</v>
      </c>
    </row>
    <row r="749" spans="1:34">
      <c r="A749">
        <v>19530</v>
      </c>
      <c r="B749" t="s">
        <v>246</v>
      </c>
      <c r="C749" t="s">
        <v>269</v>
      </c>
      <c r="D749" t="s">
        <v>308</v>
      </c>
      <c r="E749" t="s">
        <v>309</v>
      </c>
      <c r="F749" t="s">
        <v>261</v>
      </c>
      <c r="G749" t="s">
        <v>1175</v>
      </c>
      <c r="H749" s="150">
        <v>3000</v>
      </c>
      <c r="I749" s="150">
        <v>3000</v>
      </c>
      <c r="J749" s="150">
        <v>3156.79</v>
      </c>
      <c r="K749">
        <v>0</v>
      </c>
      <c r="L749">
        <v>0</v>
      </c>
      <c r="M749" s="150">
        <v>0</v>
      </c>
      <c r="N749" s="150">
        <v>3156.79</v>
      </c>
      <c r="O749" s="150"/>
      <c r="P749" s="1">
        <v>45229</v>
      </c>
      <c r="Q749" s="1">
        <v>45220</v>
      </c>
      <c r="R749" s="1">
        <v>45708</v>
      </c>
      <c r="S749" s="1">
        <v>45708</v>
      </c>
      <c r="W749" t="s">
        <v>561</v>
      </c>
      <c r="X749" t="s">
        <v>252</v>
      </c>
      <c r="Z749" t="s">
        <v>1142</v>
      </c>
      <c r="AA749">
        <v>2</v>
      </c>
      <c r="AB749" t="s">
        <v>1129</v>
      </c>
      <c r="AC749" t="s">
        <v>561</v>
      </c>
      <c r="AD749" t="s">
        <v>1130</v>
      </c>
      <c r="AE749" t="s">
        <v>1131</v>
      </c>
      <c r="AF749" t="s">
        <v>1132</v>
      </c>
      <c r="AG749" t="s">
        <v>1133</v>
      </c>
      <c r="AH749" t="s">
        <v>1134</v>
      </c>
    </row>
    <row r="750" spans="1:34">
      <c r="A750">
        <v>19459</v>
      </c>
      <c r="B750" t="s">
        <v>246</v>
      </c>
      <c r="C750" t="s">
        <v>269</v>
      </c>
      <c r="D750" t="s">
        <v>288</v>
      </c>
      <c r="E750" t="s">
        <v>289</v>
      </c>
      <c r="F750" t="s">
        <v>261</v>
      </c>
      <c r="G750" t="s">
        <v>1159</v>
      </c>
      <c r="H750" s="150">
        <v>1000</v>
      </c>
      <c r="I750" s="150">
        <v>1000</v>
      </c>
      <c r="J750" s="150">
        <v>1052.26</v>
      </c>
      <c r="K750">
        <v>0</v>
      </c>
      <c r="L750">
        <v>0</v>
      </c>
      <c r="M750" s="150">
        <v>0</v>
      </c>
      <c r="N750" s="150">
        <v>1052.26</v>
      </c>
      <c r="O750" s="150"/>
      <c r="P750" s="1">
        <v>45218</v>
      </c>
      <c r="Q750" s="1">
        <v>45211</v>
      </c>
      <c r="R750" s="1">
        <v>45708</v>
      </c>
      <c r="S750" s="1">
        <v>45708</v>
      </c>
      <c r="W750" t="s">
        <v>561</v>
      </c>
      <c r="X750" t="s">
        <v>252</v>
      </c>
      <c r="Z750" t="s">
        <v>1142</v>
      </c>
      <c r="AA750">
        <v>2</v>
      </c>
      <c r="AB750" t="s">
        <v>1129</v>
      </c>
      <c r="AC750" t="s">
        <v>561</v>
      </c>
      <c r="AD750" t="s">
        <v>1130</v>
      </c>
      <c r="AE750" t="s">
        <v>1131</v>
      </c>
      <c r="AF750" t="s">
        <v>1132</v>
      </c>
      <c r="AG750" t="s">
        <v>1133</v>
      </c>
      <c r="AH750" t="s">
        <v>1134</v>
      </c>
    </row>
    <row r="751" spans="1:34">
      <c r="A751">
        <v>28923</v>
      </c>
      <c r="B751" t="s">
        <v>246</v>
      </c>
      <c r="C751" t="s">
        <v>247</v>
      </c>
      <c r="D751" t="s">
        <v>433</v>
      </c>
      <c r="E751" t="s">
        <v>434</v>
      </c>
      <c r="F751" t="s">
        <v>261</v>
      </c>
      <c r="G751" t="s">
        <v>1145</v>
      </c>
      <c r="H751" s="150">
        <v>1647.62</v>
      </c>
      <c r="I751" s="150">
        <v>1647.62</v>
      </c>
      <c r="J751" s="150">
        <v>1659.11</v>
      </c>
      <c r="K751">
        <v>0</v>
      </c>
      <c r="L751">
        <v>0</v>
      </c>
      <c r="M751" s="150">
        <v>0</v>
      </c>
      <c r="N751" s="150">
        <v>1659.11</v>
      </c>
      <c r="O751" s="150"/>
      <c r="P751" s="1">
        <v>45555</v>
      </c>
      <c r="Q751" s="1">
        <v>45554</v>
      </c>
      <c r="R751" s="1">
        <v>45708</v>
      </c>
      <c r="S751" s="1">
        <v>45708</v>
      </c>
      <c r="W751" t="s">
        <v>561</v>
      </c>
      <c r="X751" t="s">
        <v>252</v>
      </c>
      <c r="Z751" t="s">
        <v>1142</v>
      </c>
      <c r="AA751">
        <v>2</v>
      </c>
      <c r="AB751" t="s">
        <v>1167</v>
      </c>
      <c r="AC751" t="s">
        <v>561</v>
      </c>
      <c r="AD751" t="s">
        <v>1130</v>
      </c>
      <c r="AE751" t="s">
        <v>1131</v>
      </c>
      <c r="AF751" t="s">
        <v>1132</v>
      </c>
      <c r="AG751" t="s">
        <v>1133</v>
      </c>
      <c r="AH751" t="s">
        <v>1134</v>
      </c>
    </row>
    <row r="752" spans="1:34">
      <c r="A752">
        <v>25424</v>
      </c>
      <c r="B752" t="s">
        <v>246</v>
      </c>
      <c r="C752" t="s">
        <v>269</v>
      </c>
      <c r="D752" t="s">
        <v>319</v>
      </c>
      <c r="E752" t="s">
        <v>320</v>
      </c>
      <c r="F752" t="s">
        <v>261</v>
      </c>
      <c r="G752" t="s">
        <v>1159</v>
      </c>
      <c r="H752" s="150">
        <v>800</v>
      </c>
      <c r="I752" s="150">
        <v>800</v>
      </c>
      <c r="J752" s="150">
        <v>824.25</v>
      </c>
      <c r="K752">
        <v>0</v>
      </c>
      <c r="L752">
        <v>0</v>
      </c>
      <c r="M752" s="150">
        <v>0</v>
      </c>
      <c r="N752" s="150">
        <v>824.25</v>
      </c>
      <c r="O752" s="150"/>
      <c r="P752" s="1">
        <v>45476</v>
      </c>
      <c r="Q752" s="1">
        <v>45468</v>
      </c>
      <c r="R752" s="1">
        <v>45708</v>
      </c>
      <c r="S752" s="1">
        <v>45708</v>
      </c>
      <c r="W752" t="s">
        <v>561</v>
      </c>
      <c r="X752" t="s">
        <v>252</v>
      </c>
      <c r="Z752" t="s">
        <v>1142</v>
      </c>
      <c r="AA752">
        <v>2</v>
      </c>
      <c r="AB752" t="s">
        <v>1167</v>
      </c>
      <c r="AC752" t="s">
        <v>561</v>
      </c>
      <c r="AD752" t="s">
        <v>1130</v>
      </c>
      <c r="AE752" t="s">
        <v>1131</v>
      </c>
      <c r="AF752" t="s">
        <v>1132</v>
      </c>
      <c r="AG752" t="s">
        <v>1133</v>
      </c>
      <c r="AH752" t="s">
        <v>1134</v>
      </c>
    </row>
    <row r="753" spans="1:34">
      <c r="A753">
        <v>25464</v>
      </c>
      <c r="B753" t="s">
        <v>246</v>
      </c>
      <c r="C753" t="s">
        <v>247</v>
      </c>
      <c r="D753" t="s">
        <v>516</v>
      </c>
      <c r="E753" t="s">
        <v>517</v>
      </c>
      <c r="F753" t="s">
        <v>261</v>
      </c>
      <c r="G753" t="s">
        <v>1152</v>
      </c>
      <c r="H753" s="150">
        <v>6600</v>
      </c>
      <c r="I753" s="150">
        <v>6600</v>
      </c>
      <c r="J753" s="150">
        <v>6800.06</v>
      </c>
      <c r="K753">
        <v>0</v>
      </c>
      <c r="L753">
        <v>0</v>
      </c>
      <c r="M753" s="150">
        <v>0</v>
      </c>
      <c r="N753" s="150">
        <v>6800.06</v>
      </c>
      <c r="O753" s="150"/>
      <c r="P753" s="1">
        <v>45476</v>
      </c>
      <c r="Q753" s="1">
        <v>45469</v>
      </c>
      <c r="R753" s="1">
        <v>45708</v>
      </c>
      <c r="S753" s="1">
        <v>45708</v>
      </c>
      <c r="W753" t="s">
        <v>561</v>
      </c>
      <c r="X753" t="s">
        <v>252</v>
      </c>
      <c r="Z753" t="s">
        <v>1142</v>
      </c>
      <c r="AA753">
        <v>2</v>
      </c>
      <c r="AB753" t="s">
        <v>1167</v>
      </c>
      <c r="AC753" t="s">
        <v>561</v>
      </c>
      <c r="AD753" t="s">
        <v>1130</v>
      </c>
      <c r="AE753" t="s">
        <v>1131</v>
      </c>
      <c r="AF753" t="s">
        <v>1132</v>
      </c>
      <c r="AG753" t="s">
        <v>1133</v>
      </c>
      <c r="AH753" t="s">
        <v>1134</v>
      </c>
    </row>
    <row r="754" spans="1:34">
      <c r="A754">
        <v>19262</v>
      </c>
      <c r="B754" t="s">
        <v>246</v>
      </c>
      <c r="C754" t="s">
        <v>247</v>
      </c>
      <c r="D754" t="s">
        <v>368</v>
      </c>
      <c r="E754" t="s">
        <v>369</v>
      </c>
      <c r="F754" t="s">
        <v>261</v>
      </c>
      <c r="G754" t="s">
        <v>1172</v>
      </c>
      <c r="H754" s="150">
        <v>4900</v>
      </c>
      <c r="I754" s="150">
        <v>4900</v>
      </c>
      <c r="J754" s="150">
        <v>5164.6499999999996</v>
      </c>
      <c r="K754">
        <v>0</v>
      </c>
      <c r="L754">
        <v>0</v>
      </c>
      <c r="M754" s="150">
        <v>0</v>
      </c>
      <c r="N754" s="150">
        <v>5164.6499999999996</v>
      </c>
      <c r="O754" s="150"/>
      <c r="P754" s="1">
        <v>45197</v>
      </c>
      <c r="Q754" s="1">
        <v>45188</v>
      </c>
      <c r="R754" s="1">
        <v>45713</v>
      </c>
      <c r="S754" s="1">
        <v>45713</v>
      </c>
      <c r="W754" t="s">
        <v>561</v>
      </c>
      <c r="X754" t="s">
        <v>252</v>
      </c>
      <c r="Z754" t="s">
        <v>1142</v>
      </c>
      <c r="AA754">
        <v>2</v>
      </c>
      <c r="AB754" t="s">
        <v>1129</v>
      </c>
      <c r="AC754" t="s">
        <v>561</v>
      </c>
      <c r="AD754" t="s">
        <v>1130</v>
      </c>
      <c r="AE754" t="s">
        <v>1131</v>
      </c>
      <c r="AF754" t="s">
        <v>1132</v>
      </c>
      <c r="AG754" t="s">
        <v>1133</v>
      </c>
      <c r="AH754" t="s">
        <v>1134</v>
      </c>
    </row>
    <row r="755" spans="1:34">
      <c r="A755">
        <v>22812</v>
      </c>
      <c r="B755" t="s">
        <v>246</v>
      </c>
      <c r="C755" t="s">
        <v>247</v>
      </c>
      <c r="D755" t="s">
        <v>480</v>
      </c>
      <c r="E755" t="s">
        <v>481</v>
      </c>
      <c r="F755" t="s">
        <v>261</v>
      </c>
      <c r="G755" t="s">
        <v>1164</v>
      </c>
      <c r="H755" s="150">
        <v>7000</v>
      </c>
      <c r="I755" s="150">
        <v>7000</v>
      </c>
      <c r="J755" s="150">
        <v>7321.22</v>
      </c>
      <c r="K755">
        <v>0</v>
      </c>
      <c r="L755">
        <v>0</v>
      </c>
      <c r="M755" s="150">
        <v>0</v>
      </c>
      <c r="N755" s="150">
        <v>7321.22</v>
      </c>
      <c r="O755" s="150"/>
      <c r="P755" s="1">
        <v>45323</v>
      </c>
      <c r="Q755" s="1">
        <v>45314</v>
      </c>
      <c r="R755" s="1">
        <v>45713</v>
      </c>
      <c r="S755" s="1">
        <v>45713</v>
      </c>
      <c r="W755" t="s">
        <v>561</v>
      </c>
      <c r="X755" t="s">
        <v>252</v>
      </c>
      <c r="Z755" t="s">
        <v>1142</v>
      </c>
      <c r="AA755">
        <v>2</v>
      </c>
      <c r="AB755" t="s">
        <v>1129</v>
      </c>
      <c r="AC755" t="s">
        <v>561</v>
      </c>
      <c r="AD755" t="s">
        <v>1130</v>
      </c>
      <c r="AE755" t="s">
        <v>1131</v>
      </c>
      <c r="AF755" t="s">
        <v>1132</v>
      </c>
      <c r="AG755" t="s">
        <v>1133</v>
      </c>
      <c r="AH755" t="s">
        <v>1134</v>
      </c>
    </row>
    <row r="756" spans="1:34">
      <c r="A756">
        <v>21862</v>
      </c>
      <c r="B756" t="s">
        <v>246</v>
      </c>
      <c r="C756" t="s">
        <v>247</v>
      </c>
      <c r="D756" t="s">
        <v>513</v>
      </c>
      <c r="E756" t="s">
        <v>514</v>
      </c>
      <c r="F756" t="s">
        <v>261</v>
      </c>
      <c r="G756" t="s">
        <v>1151</v>
      </c>
      <c r="H756" s="150">
        <v>5500</v>
      </c>
      <c r="I756" s="150">
        <v>5500</v>
      </c>
      <c r="J756" s="150">
        <v>5767.71</v>
      </c>
      <c r="K756">
        <v>0</v>
      </c>
      <c r="L756">
        <v>0</v>
      </c>
      <c r="M756" s="150">
        <v>0</v>
      </c>
      <c r="N756" s="150">
        <v>5767.71</v>
      </c>
      <c r="O756" s="150"/>
      <c r="P756" s="1">
        <v>45259</v>
      </c>
      <c r="Q756" s="1">
        <v>45240</v>
      </c>
      <c r="R756" s="1">
        <v>45713</v>
      </c>
      <c r="S756" s="1">
        <v>45713</v>
      </c>
      <c r="W756" t="s">
        <v>561</v>
      </c>
      <c r="X756" t="s">
        <v>252</v>
      </c>
      <c r="Z756" t="s">
        <v>1142</v>
      </c>
      <c r="AA756">
        <v>2</v>
      </c>
      <c r="AB756" t="s">
        <v>1129</v>
      </c>
      <c r="AC756" t="s">
        <v>561</v>
      </c>
      <c r="AD756" t="s">
        <v>1130</v>
      </c>
      <c r="AE756" t="s">
        <v>1131</v>
      </c>
      <c r="AF756" t="s">
        <v>1132</v>
      </c>
      <c r="AG756" t="s">
        <v>1133</v>
      </c>
      <c r="AH756" t="s">
        <v>1134</v>
      </c>
    </row>
    <row r="757" spans="1:34">
      <c r="A757">
        <v>24596</v>
      </c>
      <c r="B757" t="s">
        <v>246</v>
      </c>
      <c r="C757" t="s">
        <v>269</v>
      </c>
      <c r="D757" t="s">
        <v>298</v>
      </c>
      <c r="E757" t="s">
        <v>299</v>
      </c>
      <c r="F757" t="s">
        <v>261</v>
      </c>
      <c r="G757" t="s">
        <v>1157</v>
      </c>
      <c r="H757" s="150">
        <v>2500</v>
      </c>
      <c r="I757" s="150">
        <v>2500</v>
      </c>
      <c r="J757" s="150">
        <v>2596.3000000000002</v>
      </c>
      <c r="K757">
        <v>0</v>
      </c>
      <c r="L757">
        <v>0</v>
      </c>
      <c r="M757" s="150">
        <v>0</v>
      </c>
      <c r="N757" s="150">
        <v>2596.3000000000002</v>
      </c>
      <c r="O757" s="150"/>
      <c r="P757" s="1">
        <v>45406</v>
      </c>
      <c r="Q757" s="1">
        <v>45401</v>
      </c>
      <c r="R757" s="1">
        <v>45713</v>
      </c>
      <c r="S757" s="1">
        <v>45713</v>
      </c>
      <c r="W757" t="s">
        <v>561</v>
      </c>
      <c r="X757" t="s">
        <v>252</v>
      </c>
      <c r="Z757" t="s">
        <v>1142</v>
      </c>
      <c r="AA757">
        <v>2</v>
      </c>
      <c r="AB757" t="s">
        <v>1167</v>
      </c>
      <c r="AC757" t="s">
        <v>561</v>
      </c>
      <c r="AD757" t="s">
        <v>1130</v>
      </c>
      <c r="AE757" t="s">
        <v>1131</v>
      </c>
      <c r="AF757" t="s">
        <v>1132</v>
      </c>
      <c r="AG757" t="s">
        <v>1133</v>
      </c>
      <c r="AH757" t="s">
        <v>1134</v>
      </c>
    </row>
    <row r="758" spans="1:34">
      <c r="A758">
        <v>24665</v>
      </c>
      <c r="B758" t="s">
        <v>246</v>
      </c>
      <c r="C758" t="s">
        <v>247</v>
      </c>
      <c r="D758" t="s">
        <v>488</v>
      </c>
      <c r="E758" t="s">
        <v>489</v>
      </c>
      <c r="F758" t="s">
        <v>261</v>
      </c>
      <c r="G758" t="s">
        <v>1164</v>
      </c>
      <c r="H758" s="150">
        <v>1000</v>
      </c>
      <c r="I758" s="150">
        <v>1000</v>
      </c>
      <c r="J758" s="150">
        <v>1038.52</v>
      </c>
      <c r="K758">
        <v>0</v>
      </c>
      <c r="L758">
        <v>0</v>
      </c>
      <c r="M758" s="150">
        <v>0</v>
      </c>
      <c r="N758" s="150">
        <v>1038.52</v>
      </c>
      <c r="O758" s="150"/>
      <c r="P758" s="1">
        <v>45412</v>
      </c>
      <c r="Q758" s="1">
        <v>45404</v>
      </c>
      <c r="R758" s="1">
        <v>45716</v>
      </c>
      <c r="S758" s="1">
        <v>45716</v>
      </c>
      <c r="W758" t="s">
        <v>561</v>
      </c>
      <c r="X758" t="s">
        <v>252</v>
      </c>
      <c r="Z758" t="s">
        <v>1142</v>
      </c>
      <c r="AA758">
        <v>2</v>
      </c>
      <c r="AB758" t="s">
        <v>1167</v>
      </c>
      <c r="AC758" t="s">
        <v>561</v>
      </c>
      <c r="AD758" t="s">
        <v>1130</v>
      </c>
      <c r="AE758" t="s">
        <v>1131</v>
      </c>
      <c r="AF758" t="s">
        <v>1132</v>
      </c>
      <c r="AG758" t="s">
        <v>1133</v>
      </c>
      <c r="AH758" t="s">
        <v>1134</v>
      </c>
    </row>
    <row r="759" spans="1:34">
      <c r="A759">
        <v>24463</v>
      </c>
      <c r="B759" t="s">
        <v>246</v>
      </c>
      <c r="C759" t="s">
        <v>247</v>
      </c>
      <c r="D759" t="s">
        <v>449</v>
      </c>
      <c r="E759" t="s">
        <v>450</v>
      </c>
      <c r="F759" t="s">
        <v>261</v>
      </c>
      <c r="G759" t="s">
        <v>1164</v>
      </c>
      <c r="H759" s="150">
        <v>4500</v>
      </c>
      <c r="I759" s="150">
        <v>4500</v>
      </c>
      <c r="J759" s="150">
        <v>4673.34</v>
      </c>
      <c r="K759">
        <v>0</v>
      </c>
      <c r="L759">
        <v>0</v>
      </c>
      <c r="M759" s="150">
        <v>0</v>
      </c>
      <c r="N759" s="150">
        <v>4673.34</v>
      </c>
      <c r="O759" s="150"/>
      <c r="P759" s="1">
        <v>45400</v>
      </c>
      <c r="Q759" s="1">
        <v>45397</v>
      </c>
      <c r="R759" s="1">
        <v>45716</v>
      </c>
      <c r="S759" s="1">
        <v>45716</v>
      </c>
      <c r="W759" t="s">
        <v>561</v>
      </c>
      <c r="X759" t="s">
        <v>252</v>
      </c>
      <c r="Z759" t="s">
        <v>1142</v>
      </c>
      <c r="AA759">
        <v>2</v>
      </c>
      <c r="AB759" t="s">
        <v>1167</v>
      </c>
      <c r="AC759" t="s">
        <v>561</v>
      </c>
      <c r="AD759" t="s">
        <v>1130</v>
      </c>
      <c r="AE759" t="s">
        <v>1131</v>
      </c>
      <c r="AF759" t="s">
        <v>1132</v>
      </c>
      <c r="AG759" t="s">
        <v>1133</v>
      </c>
      <c r="AH759" t="s">
        <v>1134</v>
      </c>
    </row>
    <row r="760" spans="1:34">
      <c r="A760">
        <v>24701</v>
      </c>
      <c r="B760" t="s">
        <v>246</v>
      </c>
      <c r="C760" t="s">
        <v>247</v>
      </c>
      <c r="D760" t="s">
        <v>436</v>
      </c>
      <c r="E760" t="s">
        <v>437</v>
      </c>
      <c r="F760" t="s">
        <v>261</v>
      </c>
      <c r="G760" t="s">
        <v>1164</v>
      </c>
      <c r="H760" s="150">
        <v>1000</v>
      </c>
      <c r="I760" s="150">
        <v>1000</v>
      </c>
      <c r="J760" s="150">
        <v>1038.52</v>
      </c>
      <c r="K760">
        <v>0</v>
      </c>
      <c r="L760">
        <v>0</v>
      </c>
      <c r="M760" s="150">
        <v>0</v>
      </c>
      <c r="N760" s="150">
        <v>1038.52</v>
      </c>
      <c r="O760" s="150"/>
      <c r="P760" s="1">
        <v>45408</v>
      </c>
      <c r="Q760" s="1">
        <v>45404</v>
      </c>
      <c r="R760" s="1">
        <v>45716</v>
      </c>
      <c r="S760" s="1">
        <v>45716</v>
      </c>
      <c r="W760" t="s">
        <v>561</v>
      </c>
      <c r="X760" t="s">
        <v>252</v>
      </c>
      <c r="Z760" t="s">
        <v>1142</v>
      </c>
      <c r="AA760">
        <v>2</v>
      </c>
      <c r="AB760" t="s">
        <v>1167</v>
      </c>
      <c r="AC760" t="s">
        <v>561</v>
      </c>
      <c r="AD760" t="s">
        <v>1130</v>
      </c>
      <c r="AE760" t="s">
        <v>1131</v>
      </c>
      <c r="AF760" t="s">
        <v>1132</v>
      </c>
      <c r="AG760" t="s">
        <v>1133</v>
      </c>
      <c r="AH760" t="s">
        <v>1134</v>
      </c>
    </row>
    <row r="761" spans="1:34">
      <c r="A761">
        <v>24756</v>
      </c>
      <c r="B761" t="s">
        <v>246</v>
      </c>
      <c r="C761" t="s">
        <v>247</v>
      </c>
      <c r="D761" t="s">
        <v>418</v>
      </c>
      <c r="E761" t="s">
        <v>419</v>
      </c>
      <c r="F761" t="s">
        <v>261</v>
      </c>
      <c r="G761" t="s">
        <v>1164</v>
      </c>
      <c r="H761" s="150">
        <v>6000</v>
      </c>
      <c r="I761" s="150">
        <v>6000</v>
      </c>
      <c r="J761" s="150">
        <v>6231.12</v>
      </c>
      <c r="K761">
        <v>0</v>
      </c>
      <c r="L761">
        <v>0</v>
      </c>
      <c r="M761" s="150">
        <v>0</v>
      </c>
      <c r="N761" s="150">
        <v>6231.12</v>
      </c>
      <c r="O761" s="150"/>
      <c r="P761" s="1">
        <v>45412</v>
      </c>
      <c r="Q761" s="1">
        <v>45407</v>
      </c>
      <c r="R761" s="1">
        <v>45716</v>
      </c>
      <c r="S761" s="1">
        <v>45716</v>
      </c>
      <c r="W761" t="s">
        <v>561</v>
      </c>
      <c r="X761" t="s">
        <v>252</v>
      </c>
      <c r="Z761" t="s">
        <v>1142</v>
      </c>
      <c r="AA761">
        <v>2</v>
      </c>
      <c r="AB761" t="s">
        <v>1167</v>
      </c>
      <c r="AC761" t="s">
        <v>561</v>
      </c>
      <c r="AD761" t="s">
        <v>1130</v>
      </c>
      <c r="AE761" t="s">
        <v>1131</v>
      </c>
      <c r="AF761" t="s">
        <v>1132</v>
      </c>
      <c r="AG761" t="s">
        <v>1133</v>
      </c>
      <c r="AH761" t="s">
        <v>1134</v>
      </c>
    </row>
    <row r="762" spans="1:34">
      <c r="A762">
        <v>25387</v>
      </c>
      <c r="B762" t="s">
        <v>246</v>
      </c>
      <c r="C762" t="s">
        <v>247</v>
      </c>
      <c r="D762" t="s">
        <v>505</v>
      </c>
      <c r="E762" t="s">
        <v>506</v>
      </c>
      <c r="F762" t="s">
        <v>261</v>
      </c>
      <c r="G762" t="s">
        <v>1157</v>
      </c>
      <c r="H762" s="150">
        <v>5000</v>
      </c>
      <c r="I762" s="150">
        <v>5000</v>
      </c>
      <c r="J762" s="150">
        <v>5151.5600000000004</v>
      </c>
      <c r="K762">
        <v>0</v>
      </c>
      <c r="L762">
        <v>0</v>
      </c>
      <c r="M762" s="150">
        <v>0</v>
      </c>
      <c r="N762" s="150">
        <v>5151.5600000000004</v>
      </c>
      <c r="O762" s="150"/>
      <c r="P762" s="1">
        <v>45470</v>
      </c>
      <c r="Q762" s="1">
        <v>45461</v>
      </c>
      <c r="R762" s="1">
        <v>45716</v>
      </c>
      <c r="S762" s="1">
        <v>45716</v>
      </c>
      <c r="W762" t="s">
        <v>561</v>
      </c>
      <c r="X762" t="s">
        <v>252</v>
      </c>
      <c r="Z762" t="s">
        <v>1142</v>
      </c>
      <c r="AA762">
        <v>2</v>
      </c>
      <c r="AB762" t="s">
        <v>1167</v>
      </c>
      <c r="AC762" t="s">
        <v>561</v>
      </c>
      <c r="AD762" t="s">
        <v>1130</v>
      </c>
      <c r="AE762" t="s">
        <v>1131</v>
      </c>
      <c r="AF762" t="s">
        <v>1132</v>
      </c>
      <c r="AG762" t="s">
        <v>1133</v>
      </c>
      <c r="AH762" t="s">
        <v>1134</v>
      </c>
    </row>
    <row r="763" spans="1:34">
      <c r="A763">
        <v>25379</v>
      </c>
      <c r="B763" t="s">
        <v>246</v>
      </c>
      <c r="C763" t="s">
        <v>247</v>
      </c>
      <c r="D763" t="s">
        <v>505</v>
      </c>
      <c r="E763" t="s">
        <v>506</v>
      </c>
      <c r="F763" t="s">
        <v>261</v>
      </c>
      <c r="G763" t="s">
        <v>1140</v>
      </c>
      <c r="H763" s="150">
        <v>50000</v>
      </c>
      <c r="I763" s="150">
        <v>50000</v>
      </c>
      <c r="J763" s="150">
        <v>51515.63</v>
      </c>
      <c r="K763">
        <v>0</v>
      </c>
      <c r="L763">
        <v>0</v>
      </c>
      <c r="M763" s="150">
        <v>0</v>
      </c>
      <c r="N763" s="150">
        <v>51515.63</v>
      </c>
      <c r="O763" s="150"/>
      <c r="P763" s="1">
        <v>45470</v>
      </c>
      <c r="Q763" s="1">
        <v>45461</v>
      </c>
      <c r="R763" s="1">
        <v>45716</v>
      </c>
      <c r="S763" s="1">
        <v>45716</v>
      </c>
      <c r="W763" t="s">
        <v>561</v>
      </c>
      <c r="X763" t="s">
        <v>252</v>
      </c>
      <c r="Z763" t="s">
        <v>1142</v>
      </c>
      <c r="AA763">
        <v>2</v>
      </c>
      <c r="AB763" t="s">
        <v>1167</v>
      </c>
      <c r="AC763" t="s">
        <v>561</v>
      </c>
      <c r="AD763" t="s">
        <v>1130</v>
      </c>
      <c r="AE763" t="s">
        <v>1131</v>
      </c>
      <c r="AF763" t="s">
        <v>1132</v>
      </c>
      <c r="AG763" t="s">
        <v>1133</v>
      </c>
      <c r="AH763" t="s">
        <v>1134</v>
      </c>
    </row>
    <row r="764" spans="1:34">
      <c r="A764">
        <v>24905</v>
      </c>
      <c r="B764" t="s">
        <v>246</v>
      </c>
      <c r="C764" t="s">
        <v>247</v>
      </c>
      <c r="D764" t="s">
        <v>430</v>
      </c>
      <c r="E764" t="s">
        <v>431</v>
      </c>
      <c r="F764" t="s">
        <v>261</v>
      </c>
      <c r="G764" t="s">
        <v>1157</v>
      </c>
      <c r="H764" s="150">
        <v>6000</v>
      </c>
      <c r="I764" s="150">
        <v>6000</v>
      </c>
      <c r="J764" s="150">
        <v>6231.12</v>
      </c>
      <c r="K764">
        <v>0</v>
      </c>
      <c r="L764">
        <v>0</v>
      </c>
      <c r="M764" s="150">
        <v>0</v>
      </c>
      <c r="N764" s="150">
        <v>6231.12</v>
      </c>
      <c r="O764" s="150"/>
      <c r="P764" s="1">
        <v>45421</v>
      </c>
      <c r="Q764" s="1">
        <v>45410</v>
      </c>
      <c r="R764" s="1">
        <v>45716</v>
      </c>
      <c r="S764" s="1">
        <v>45716</v>
      </c>
      <c r="W764" t="s">
        <v>561</v>
      </c>
      <c r="X764" t="s">
        <v>252</v>
      </c>
      <c r="Z764" t="s">
        <v>1142</v>
      </c>
      <c r="AA764">
        <v>2</v>
      </c>
      <c r="AB764" t="s">
        <v>1167</v>
      </c>
      <c r="AC764" t="s">
        <v>561</v>
      </c>
      <c r="AD764" t="s">
        <v>1130</v>
      </c>
      <c r="AE764" t="s">
        <v>1131</v>
      </c>
      <c r="AF764" t="s">
        <v>1132</v>
      </c>
      <c r="AG764" t="s">
        <v>1133</v>
      </c>
      <c r="AH764" t="s">
        <v>1134</v>
      </c>
    </row>
    <row r="765" spans="1:34">
      <c r="A765">
        <v>25096</v>
      </c>
      <c r="B765" t="s">
        <v>246</v>
      </c>
      <c r="C765" t="s">
        <v>247</v>
      </c>
      <c r="D765" t="s">
        <v>494</v>
      </c>
      <c r="E765" t="s">
        <v>495</v>
      </c>
      <c r="F765" t="s">
        <v>261</v>
      </c>
      <c r="G765" t="s">
        <v>1161</v>
      </c>
      <c r="H765" s="150">
        <v>1000</v>
      </c>
      <c r="I765" s="150">
        <v>1000</v>
      </c>
      <c r="J765" s="150">
        <v>1035.6300000000001</v>
      </c>
      <c r="K765">
        <v>0</v>
      </c>
      <c r="L765">
        <v>0</v>
      </c>
      <c r="M765" s="150">
        <v>0</v>
      </c>
      <c r="N765" s="150">
        <v>1035.6300000000001</v>
      </c>
      <c r="O765" s="150"/>
      <c r="P765" s="1">
        <v>45443</v>
      </c>
      <c r="Q765" s="1">
        <v>45436</v>
      </c>
      <c r="R765" s="1">
        <v>45716</v>
      </c>
      <c r="S765" s="1">
        <v>45716</v>
      </c>
      <c r="W765" t="s">
        <v>561</v>
      </c>
      <c r="X765" t="s">
        <v>252</v>
      </c>
      <c r="Z765" t="s">
        <v>1142</v>
      </c>
      <c r="AA765">
        <v>2</v>
      </c>
      <c r="AB765" t="s">
        <v>1167</v>
      </c>
      <c r="AC765" t="s">
        <v>561</v>
      </c>
      <c r="AD765" t="s">
        <v>1130</v>
      </c>
      <c r="AE765" t="s">
        <v>1131</v>
      </c>
      <c r="AF765" t="s">
        <v>1132</v>
      </c>
      <c r="AG765" t="s">
        <v>1133</v>
      </c>
      <c r="AH765" t="s">
        <v>1134</v>
      </c>
    </row>
    <row r="766" spans="1:34">
      <c r="A766">
        <v>25150</v>
      </c>
      <c r="B766" t="s">
        <v>246</v>
      </c>
      <c r="C766" t="s">
        <v>247</v>
      </c>
      <c r="D766" t="s">
        <v>397</v>
      </c>
      <c r="E766" t="s">
        <v>398</v>
      </c>
      <c r="F766" t="s">
        <v>261</v>
      </c>
      <c r="G766" t="s">
        <v>1155</v>
      </c>
      <c r="H766" s="150">
        <v>5000</v>
      </c>
      <c r="I766" s="150">
        <v>5000</v>
      </c>
      <c r="J766" s="150">
        <v>5178.13</v>
      </c>
      <c r="K766">
        <v>0</v>
      </c>
      <c r="L766">
        <v>0</v>
      </c>
      <c r="M766" s="150">
        <v>0</v>
      </c>
      <c r="N766" s="150">
        <v>5178.13</v>
      </c>
      <c r="O766" s="150"/>
      <c r="P766" s="1">
        <v>45453</v>
      </c>
      <c r="Q766" s="1">
        <v>45442</v>
      </c>
      <c r="R766" s="1">
        <v>45716</v>
      </c>
      <c r="S766" s="1">
        <v>45716</v>
      </c>
      <c r="W766" t="s">
        <v>561</v>
      </c>
      <c r="X766" t="s">
        <v>252</v>
      </c>
      <c r="Z766" t="s">
        <v>1142</v>
      </c>
      <c r="AA766">
        <v>2</v>
      </c>
      <c r="AB766" t="s">
        <v>1167</v>
      </c>
      <c r="AC766" t="s">
        <v>561</v>
      </c>
      <c r="AD766" t="s">
        <v>1130</v>
      </c>
      <c r="AE766" t="s">
        <v>1131</v>
      </c>
      <c r="AF766" t="s">
        <v>1132</v>
      </c>
      <c r="AG766" t="s">
        <v>1133</v>
      </c>
      <c r="AH766" t="s">
        <v>1134</v>
      </c>
    </row>
    <row r="767" spans="1:34">
      <c r="A767">
        <v>23264</v>
      </c>
      <c r="B767" t="s">
        <v>246</v>
      </c>
      <c r="C767" t="s">
        <v>269</v>
      </c>
      <c r="D767" t="s">
        <v>339</v>
      </c>
      <c r="E767" t="s">
        <v>340</v>
      </c>
      <c r="F767" t="s">
        <v>261</v>
      </c>
      <c r="G767" t="s">
        <v>1161</v>
      </c>
      <c r="H767" s="150">
        <v>2300</v>
      </c>
      <c r="I767" s="150">
        <v>2300</v>
      </c>
      <c r="J767" s="150">
        <v>2398.19</v>
      </c>
      <c r="K767">
        <v>0</v>
      </c>
      <c r="L767">
        <v>0</v>
      </c>
      <c r="M767" s="150">
        <v>0</v>
      </c>
      <c r="N767" s="150">
        <v>2398.19</v>
      </c>
      <c r="O767" s="150"/>
      <c r="P767" s="1">
        <v>45345</v>
      </c>
      <c r="Q767" s="1">
        <v>45331</v>
      </c>
      <c r="R767" s="1">
        <v>45716</v>
      </c>
      <c r="S767" s="1">
        <v>45716</v>
      </c>
      <c r="W767" t="s">
        <v>561</v>
      </c>
      <c r="X767" t="s">
        <v>252</v>
      </c>
      <c r="Z767" t="s">
        <v>1142</v>
      </c>
      <c r="AA767">
        <v>2</v>
      </c>
      <c r="AB767" t="s">
        <v>1129</v>
      </c>
      <c r="AC767" t="s">
        <v>561</v>
      </c>
      <c r="AD767" t="s">
        <v>1130</v>
      </c>
      <c r="AE767" t="s">
        <v>1131</v>
      </c>
      <c r="AF767" t="s">
        <v>1132</v>
      </c>
      <c r="AG767" t="s">
        <v>1133</v>
      </c>
      <c r="AH767" t="s">
        <v>1134</v>
      </c>
    </row>
    <row r="768" spans="1:34">
      <c r="A768">
        <v>23277</v>
      </c>
      <c r="B768" t="s">
        <v>246</v>
      </c>
      <c r="C768" t="s">
        <v>269</v>
      </c>
      <c r="D768" t="s">
        <v>339</v>
      </c>
      <c r="E768" t="s">
        <v>340</v>
      </c>
      <c r="F768" t="s">
        <v>261</v>
      </c>
      <c r="G768" t="s">
        <v>1168</v>
      </c>
      <c r="H768" s="150">
        <v>8500</v>
      </c>
      <c r="I768" s="150">
        <v>8500</v>
      </c>
      <c r="J768" s="150">
        <v>8738.33</v>
      </c>
      <c r="K768">
        <v>0</v>
      </c>
      <c r="L768">
        <v>0</v>
      </c>
      <c r="M768" s="150">
        <v>0</v>
      </c>
      <c r="N768" s="150">
        <v>8738.33</v>
      </c>
      <c r="O768" s="150"/>
      <c r="P768" s="1">
        <v>45345</v>
      </c>
      <c r="Q768" s="1">
        <v>45331</v>
      </c>
      <c r="R768" s="1">
        <v>45716</v>
      </c>
      <c r="S768" s="1">
        <v>45716</v>
      </c>
      <c r="W768" t="s">
        <v>561</v>
      </c>
      <c r="X768" t="s">
        <v>252</v>
      </c>
      <c r="Z768" t="s">
        <v>1142</v>
      </c>
      <c r="AA768">
        <v>2</v>
      </c>
      <c r="AB768" t="s">
        <v>1129</v>
      </c>
      <c r="AC768" t="s">
        <v>561</v>
      </c>
      <c r="AD768" t="s">
        <v>1165</v>
      </c>
      <c r="AE768" t="s">
        <v>1131</v>
      </c>
      <c r="AF768" t="s">
        <v>1132</v>
      </c>
      <c r="AG768" t="s">
        <v>1133</v>
      </c>
      <c r="AH768" t="s">
        <v>1134</v>
      </c>
    </row>
    <row r="769" spans="1:35">
      <c r="A769">
        <v>23826</v>
      </c>
      <c r="B769" t="s">
        <v>246</v>
      </c>
      <c r="C769" t="s">
        <v>247</v>
      </c>
      <c r="D769" t="s">
        <v>476</v>
      </c>
      <c r="E769" t="s">
        <v>477</v>
      </c>
      <c r="F769" t="s">
        <v>261</v>
      </c>
      <c r="G769" t="s">
        <v>1152</v>
      </c>
      <c r="H769" s="150">
        <v>5000</v>
      </c>
      <c r="I769" s="150">
        <v>5000</v>
      </c>
      <c r="J769" s="150">
        <v>5199.43</v>
      </c>
      <c r="K769">
        <v>0</v>
      </c>
      <c r="L769">
        <v>0</v>
      </c>
      <c r="M769" s="150">
        <v>0</v>
      </c>
      <c r="N769" s="150">
        <v>5199.43</v>
      </c>
      <c r="O769" s="150"/>
      <c r="P769" s="1">
        <v>45377</v>
      </c>
      <c r="Q769" s="1">
        <v>45371</v>
      </c>
      <c r="R769" s="1">
        <v>45716</v>
      </c>
      <c r="S769" s="1">
        <v>45716</v>
      </c>
      <c r="W769" t="s">
        <v>561</v>
      </c>
      <c r="X769" t="s">
        <v>252</v>
      </c>
      <c r="Z769" t="s">
        <v>1142</v>
      </c>
      <c r="AA769">
        <v>2</v>
      </c>
      <c r="AB769" t="s">
        <v>1129</v>
      </c>
      <c r="AC769" t="s">
        <v>561</v>
      </c>
      <c r="AD769" t="s">
        <v>1130</v>
      </c>
      <c r="AE769" t="s">
        <v>1131</v>
      </c>
      <c r="AF769" t="s">
        <v>1132</v>
      </c>
      <c r="AG769" t="s">
        <v>1133</v>
      </c>
      <c r="AH769" t="s">
        <v>1134</v>
      </c>
    </row>
    <row r="770" spans="1:35">
      <c r="A770">
        <v>24079</v>
      </c>
      <c r="B770" t="s">
        <v>246</v>
      </c>
      <c r="C770" t="s">
        <v>247</v>
      </c>
      <c r="D770" t="s">
        <v>464</v>
      </c>
      <c r="E770" t="s">
        <v>465</v>
      </c>
      <c r="F770" t="s">
        <v>261</v>
      </c>
      <c r="G770" t="s">
        <v>1159</v>
      </c>
      <c r="H770" s="150">
        <v>5000</v>
      </c>
      <c r="I770" s="150">
        <v>5000</v>
      </c>
      <c r="J770" s="150">
        <v>5199.43</v>
      </c>
      <c r="K770">
        <v>0</v>
      </c>
      <c r="L770">
        <v>0</v>
      </c>
      <c r="M770" s="150">
        <v>0</v>
      </c>
      <c r="N770" s="150">
        <v>5199.43</v>
      </c>
      <c r="O770" s="150"/>
      <c r="P770" s="1">
        <v>45385</v>
      </c>
      <c r="Q770" s="1">
        <v>45373</v>
      </c>
      <c r="R770" s="1">
        <v>45716</v>
      </c>
      <c r="S770" s="1">
        <v>45716</v>
      </c>
      <c r="W770" t="s">
        <v>561</v>
      </c>
      <c r="X770" t="s">
        <v>252</v>
      </c>
      <c r="Z770" t="s">
        <v>1142</v>
      </c>
      <c r="AA770">
        <v>2</v>
      </c>
      <c r="AB770" t="s">
        <v>1129</v>
      </c>
      <c r="AC770" t="s">
        <v>561</v>
      </c>
      <c r="AD770" t="s">
        <v>1130</v>
      </c>
      <c r="AE770" t="s">
        <v>1131</v>
      </c>
      <c r="AF770" t="s">
        <v>1132</v>
      </c>
      <c r="AG770" t="s">
        <v>1133</v>
      </c>
      <c r="AH770" t="s">
        <v>1134</v>
      </c>
    </row>
    <row r="771" spans="1:35">
      <c r="A771">
        <v>24203</v>
      </c>
      <c r="B771" t="s">
        <v>246</v>
      </c>
      <c r="C771" t="s">
        <v>247</v>
      </c>
      <c r="D771" t="s">
        <v>385</v>
      </c>
      <c r="E771" t="s">
        <v>386</v>
      </c>
      <c r="F771" t="s">
        <v>261</v>
      </c>
      <c r="G771" t="s">
        <v>1159</v>
      </c>
      <c r="H771" s="150">
        <v>5000</v>
      </c>
      <c r="I771" s="150">
        <v>5000</v>
      </c>
      <c r="J771" s="150">
        <v>5199.43</v>
      </c>
      <c r="K771">
        <v>0</v>
      </c>
      <c r="L771">
        <v>0</v>
      </c>
      <c r="M771" s="150">
        <v>0</v>
      </c>
      <c r="N771" s="150">
        <v>5199.43</v>
      </c>
      <c r="O771" s="150"/>
      <c r="P771" s="1">
        <v>45383</v>
      </c>
      <c r="Q771" s="1">
        <v>45381</v>
      </c>
      <c r="R771" s="1">
        <v>45716</v>
      </c>
      <c r="S771" s="1">
        <v>45716</v>
      </c>
      <c r="W771" t="s">
        <v>561</v>
      </c>
      <c r="X771" t="s">
        <v>252</v>
      </c>
      <c r="Z771" t="s">
        <v>1142</v>
      </c>
      <c r="AA771">
        <v>2</v>
      </c>
      <c r="AB771" t="s">
        <v>1129</v>
      </c>
      <c r="AC771" t="s">
        <v>561</v>
      </c>
      <c r="AD771" t="s">
        <v>1130</v>
      </c>
      <c r="AE771" t="s">
        <v>1131</v>
      </c>
      <c r="AF771" t="s">
        <v>1132</v>
      </c>
      <c r="AG771" t="s">
        <v>1133</v>
      </c>
      <c r="AH771" t="s">
        <v>1134</v>
      </c>
    </row>
    <row r="772" spans="1:35">
      <c r="A772">
        <v>24389</v>
      </c>
      <c r="B772" t="s">
        <v>246</v>
      </c>
      <c r="C772" t="s">
        <v>269</v>
      </c>
      <c r="D772" t="s">
        <v>330</v>
      </c>
      <c r="E772" t="s">
        <v>331</v>
      </c>
      <c r="F772" t="s">
        <v>261</v>
      </c>
      <c r="G772" t="s">
        <v>1157</v>
      </c>
      <c r="H772" s="150">
        <v>600</v>
      </c>
      <c r="I772" s="150">
        <v>600</v>
      </c>
      <c r="J772" s="150">
        <v>623.11</v>
      </c>
      <c r="K772">
        <v>0</v>
      </c>
      <c r="L772">
        <v>0</v>
      </c>
      <c r="M772" s="150">
        <v>0</v>
      </c>
      <c r="N772" s="150">
        <v>623.11</v>
      </c>
      <c r="O772" s="150"/>
      <c r="P772" s="1">
        <v>45399</v>
      </c>
      <c r="Q772" s="1">
        <v>45391</v>
      </c>
      <c r="R772" s="1">
        <v>45716</v>
      </c>
      <c r="S772" s="1">
        <v>45716</v>
      </c>
      <c r="W772" t="s">
        <v>561</v>
      </c>
      <c r="X772" t="s">
        <v>252</v>
      </c>
      <c r="Z772" t="s">
        <v>1142</v>
      </c>
      <c r="AA772">
        <v>2</v>
      </c>
      <c r="AB772" t="s">
        <v>1167</v>
      </c>
      <c r="AC772" t="s">
        <v>561</v>
      </c>
      <c r="AD772" t="s">
        <v>1130</v>
      </c>
      <c r="AE772" t="s">
        <v>1131</v>
      </c>
      <c r="AF772" t="s">
        <v>1132</v>
      </c>
      <c r="AG772" t="s">
        <v>1133</v>
      </c>
      <c r="AH772" t="s">
        <v>1134</v>
      </c>
    </row>
    <row r="773" spans="1:35">
      <c r="A773">
        <v>19400</v>
      </c>
      <c r="B773" t="s">
        <v>246</v>
      </c>
      <c r="C773" t="s">
        <v>269</v>
      </c>
      <c r="D773" t="s">
        <v>327</v>
      </c>
      <c r="E773" t="s">
        <v>328</v>
      </c>
      <c r="F773" t="s">
        <v>261</v>
      </c>
      <c r="G773" t="s">
        <v>1177</v>
      </c>
      <c r="H773" s="150">
        <v>1080</v>
      </c>
      <c r="I773" s="150">
        <v>1080</v>
      </c>
      <c r="J773" s="150">
        <v>1138.33</v>
      </c>
      <c r="K773">
        <v>0</v>
      </c>
      <c r="L773">
        <v>0</v>
      </c>
      <c r="M773" s="150">
        <v>0</v>
      </c>
      <c r="N773" s="150">
        <v>1138.33</v>
      </c>
      <c r="O773" s="150"/>
      <c r="P773" s="1">
        <v>45205</v>
      </c>
      <c r="Q773" s="1">
        <v>45197</v>
      </c>
      <c r="R773" s="1">
        <v>45716</v>
      </c>
      <c r="S773" s="1">
        <v>45716</v>
      </c>
      <c r="W773" t="s">
        <v>561</v>
      </c>
      <c r="X773" t="s">
        <v>252</v>
      </c>
      <c r="Z773" t="s">
        <v>1142</v>
      </c>
      <c r="AA773">
        <v>2</v>
      </c>
      <c r="AB773" t="s">
        <v>1129</v>
      </c>
      <c r="AC773" t="s">
        <v>561</v>
      </c>
      <c r="AD773" t="s">
        <v>1130</v>
      </c>
      <c r="AE773" t="s">
        <v>1131</v>
      </c>
      <c r="AF773" t="s">
        <v>1132</v>
      </c>
      <c r="AG773" t="s">
        <v>1133</v>
      </c>
      <c r="AH773" t="s">
        <v>1134</v>
      </c>
    </row>
    <row r="774" spans="1:35">
      <c r="A774">
        <v>17178</v>
      </c>
      <c r="B774" t="s">
        <v>246</v>
      </c>
      <c r="C774" t="s">
        <v>247</v>
      </c>
      <c r="D774" t="s">
        <v>520</v>
      </c>
      <c r="E774" t="s">
        <v>521</v>
      </c>
      <c r="F774" t="s">
        <v>261</v>
      </c>
      <c r="G774" t="s">
        <v>1176</v>
      </c>
      <c r="H774" s="150">
        <v>4000</v>
      </c>
      <c r="I774" s="150">
        <v>4000</v>
      </c>
      <c r="J774" s="150">
        <v>4250.42</v>
      </c>
      <c r="K774">
        <v>0</v>
      </c>
      <c r="L774">
        <v>0</v>
      </c>
      <c r="M774" s="150">
        <v>0</v>
      </c>
      <c r="N774" s="150">
        <v>4250.42</v>
      </c>
      <c r="O774" s="150"/>
      <c r="P774" s="1">
        <v>45140</v>
      </c>
      <c r="Q774" s="1">
        <v>45129</v>
      </c>
      <c r="R774" s="1">
        <v>45716</v>
      </c>
      <c r="S774" s="1">
        <v>45716</v>
      </c>
      <c r="W774" t="s">
        <v>561</v>
      </c>
      <c r="X774" t="s">
        <v>252</v>
      </c>
      <c r="Z774" t="s">
        <v>1142</v>
      </c>
      <c r="AA774">
        <v>2</v>
      </c>
      <c r="AB774" t="s">
        <v>1129</v>
      </c>
      <c r="AC774" t="s">
        <v>561</v>
      </c>
      <c r="AD774" t="s">
        <v>1130</v>
      </c>
      <c r="AE774" t="s">
        <v>1131</v>
      </c>
      <c r="AF774" t="s">
        <v>1132</v>
      </c>
      <c r="AG774" t="s">
        <v>1133</v>
      </c>
      <c r="AH774" t="s">
        <v>1134</v>
      </c>
    </row>
    <row r="775" spans="1:35">
      <c r="A775">
        <v>16750</v>
      </c>
      <c r="B775" t="s">
        <v>246</v>
      </c>
      <c r="C775" t="s">
        <v>247</v>
      </c>
      <c r="D775" t="s">
        <v>348</v>
      </c>
      <c r="E775" t="s">
        <v>349</v>
      </c>
      <c r="F775" t="s">
        <v>261</v>
      </c>
      <c r="G775" t="s">
        <v>1177</v>
      </c>
      <c r="H775" s="150">
        <v>1000</v>
      </c>
      <c r="I775" s="150">
        <v>1000</v>
      </c>
      <c r="J775" s="150">
        <v>1068.8900000000001</v>
      </c>
      <c r="K775">
        <v>0</v>
      </c>
      <c r="L775">
        <v>0</v>
      </c>
      <c r="M775" s="150">
        <v>0</v>
      </c>
      <c r="N775" s="150">
        <v>1068.8900000000001</v>
      </c>
      <c r="O775" s="150"/>
      <c r="P775" s="1">
        <v>45110</v>
      </c>
      <c r="Q775" s="1">
        <v>45094</v>
      </c>
      <c r="R775" s="1">
        <v>45716</v>
      </c>
      <c r="S775" s="1">
        <v>45716</v>
      </c>
      <c r="W775" t="s">
        <v>561</v>
      </c>
      <c r="X775" t="s">
        <v>252</v>
      </c>
      <c r="Z775" t="s">
        <v>1142</v>
      </c>
      <c r="AA775">
        <v>2</v>
      </c>
      <c r="AB775" t="s">
        <v>1129</v>
      </c>
      <c r="AC775" t="s">
        <v>561</v>
      </c>
      <c r="AD775" t="s">
        <v>1130</v>
      </c>
      <c r="AE775" t="s">
        <v>1131</v>
      </c>
      <c r="AF775" t="s">
        <v>1132</v>
      </c>
      <c r="AG775" t="s">
        <v>1133</v>
      </c>
      <c r="AH775" t="s">
        <v>1134</v>
      </c>
    </row>
    <row r="776" spans="1:35">
      <c r="A776">
        <v>16035</v>
      </c>
      <c r="B776" t="s">
        <v>246</v>
      </c>
      <c r="C776" t="s">
        <v>247</v>
      </c>
      <c r="D776" t="s">
        <v>508</v>
      </c>
      <c r="E776" t="s">
        <v>509</v>
      </c>
      <c r="F776" t="s">
        <v>261</v>
      </c>
      <c r="G776" t="s">
        <v>1182</v>
      </c>
      <c r="H776" s="150">
        <v>1500</v>
      </c>
      <c r="I776" s="150">
        <v>1500</v>
      </c>
      <c r="J776" s="150">
        <v>1605.64</v>
      </c>
      <c r="K776">
        <v>0</v>
      </c>
      <c r="L776">
        <v>0</v>
      </c>
      <c r="M776" s="150">
        <v>0</v>
      </c>
      <c r="N776" s="150">
        <v>1605.64</v>
      </c>
      <c r="O776" s="150"/>
      <c r="P776" s="1">
        <v>45057</v>
      </c>
      <c r="Q776" s="1">
        <v>45052</v>
      </c>
      <c r="R776" s="1">
        <v>45716</v>
      </c>
      <c r="S776" s="1">
        <v>45716</v>
      </c>
      <c r="W776" t="s">
        <v>561</v>
      </c>
      <c r="X776" t="s">
        <v>252</v>
      </c>
      <c r="Z776" t="s">
        <v>1142</v>
      </c>
      <c r="AA776">
        <v>2</v>
      </c>
      <c r="AB776" t="s">
        <v>1129</v>
      </c>
      <c r="AC776" t="s">
        <v>561</v>
      </c>
      <c r="AD776" t="s">
        <v>1130</v>
      </c>
      <c r="AE776" t="s">
        <v>1131</v>
      </c>
      <c r="AF776" t="s">
        <v>1132</v>
      </c>
      <c r="AG776" t="s">
        <v>1133</v>
      </c>
      <c r="AH776" t="s">
        <v>1134</v>
      </c>
    </row>
    <row r="777" spans="1:35">
      <c r="A777">
        <v>25521</v>
      </c>
      <c r="B777" t="s">
        <v>246</v>
      </c>
      <c r="C777" t="s">
        <v>247</v>
      </c>
      <c r="D777" t="s">
        <v>382</v>
      </c>
      <c r="E777" t="s">
        <v>383</v>
      </c>
      <c r="F777" t="s">
        <v>261</v>
      </c>
      <c r="G777" t="s">
        <v>1166</v>
      </c>
      <c r="H777" s="150">
        <v>5200</v>
      </c>
      <c r="I777" s="150">
        <v>5200</v>
      </c>
      <c r="J777" s="150">
        <v>5480.85</v>
      </c>
      <c r="K777">
        <v>0</v>
      </c>
      <c r="L777">
        <v>0</v>
      </c>
      <c r="M777" s="150">
        <v>0</v>
      </c>
      <c r="N777" s="150">
        <v>5480.85</v>
      </c>
      <c r="O777" s="150"/>
      <c r="P777" s="1">
        <v>45484</v>
      </c>
      <c r="Q777" s="1">
        <v>45186</v>
      </c>
      <c r="R777" s="1">
        <v>45716</v>
      </c>
      <c r="S777" s="1">
        <v>45716</v>
      </c>
      <c r="W777" t="s">
        <v>561</v>
      </c>
      <c r="X777" t="s">
        <v>252</v>
      </c>
      <c r="Z777" t="s">
        <v>1142</v>
      </c>
      <c r="AA777">
        <v>2</v>
      </c>
      <c r="AB777" t="s">
        <v>1129</v>
      </c>
      <c r="AC777" t="s">
        <v>561</v>
      </c>
      <c r="AD777" t="s">
        <v>1130</v>
      </c>
      <c r="AE777" t="s">
        <v>1131</v>
      </c>
      <c r="AF777" t="s">
        <v>1132</v>
      </c>
      <c r="AG777" t="s">
        <v>1133</v>
      </c>
      <c r="AH777" t="s">
        <v>1134</v>
      </c>
    </row>
    <row r="778" spans="1:35">
      <c r="A778">
        <v>26000</v>
      </c>
      <c r="B778" t="s">
        <v>246</v>
      </c>
      <c r="C778" t="s">
        <v>247</v>
      </c>
      <c r="D778" t="s">
        <v>257</v>
      </c>
      <c r="E778" t="s">
        <v>259</v>
      </c>
      <c r="F778" t="s">
        <v>261</v>
      </c>
      <c r="G778" t="s">
        <v>1154</v>
      </c>
      <c r="H778" s="150">
        <v>20000</v>
      </c>
      <c r="I778" s="150">
        <v>20000</v>
      </c>
      <c r="J778" s="150">
        <v>20000</v>
      </c>
      <c r="K778">
        <v>0</v>
      </c>
      <c r="L778">
        <v>0</v>
      </c>
      <c r="M778" s="150">
        <v>0</v>
      </c>
      <c r="N778" s="150">
        <v>20000</v>
      </c>
      <c r="O778" s="150"/>
      <c r="P778" s="1">
        <v>45537</v>
      </c>
      <c r="Q778" s="1">
        <v>45522</v>
      </c>
      <c r="R778" s="1">
        <v>45716</v>
      </c>
      <c r="S778" s="1">
        <v>45716</v>
      </c>
      <c r="W778" t="s">
        <v>561</v>
      </c>
      <c r="X778" t="s">
        <v>252</v>
      </c>
      <c r="Z778" t="s">
        <v>1142</v>
      </c>
      <c r="AA778">
        <v>2</v>
      </c>
      <c r="AB778" t="s">
        <v>1167</v>
      </c>
      <c r="AC778" t="s">
        <v>561</v>
      </c>
      <c r="AD778" t="s">
        <v>1165</v>
      </c>
      <c r="AE778" t="s">
        <v>1131</v>
      </c>
      <c r="AF778" t="s">
        <v>1132</v>
      </c>
      <c r="AG778" t="s">
        <v>1133</v>
      </c>
      <c r="AH778" t="s">
        <v>1134</v>
      </c>
    </row>
    <row r="779" spans="1:35">
      <c r="A779">
        <v>25993</v>
      </c>
      <c r="B779" t="s">
        <v>246</v>
      </c>
      <c r="C779" t="s">
        <v>247</v>
      </c>
      <c r="D779" t="s">
        <v>257</v>
      </c>
      <c r="E779" t="s">
        <v>259</v>
      </c>
      <c r="F779" t="s">
        <v>261</v>
      </c>
      <c r="G779" t="s">
        <v>1149</v>
      </c>
      <c r="H779" s="150">
        <v>7000</v>
      </c>
      <c r="I779" s="150">
        <v>7000</v>
      </c>
      <c r="J779" s="150">
        <v>7099.78</v>
      </c>
      <c r="K779">
        <v>0</v>
      </c>
      <c r="L779">
        <v>0</v>
      </c>
      <c r="M779" s="150">
        <v>0</v>
      </c>
      <c r="N779" s="150">
        <v>7099.78</v>
      </c>
      <c r="O779" s="150"/>
      <c r="P779" s="1">
        <v>45537</v>
      </c>
      <c r="Q779" s="1">
        <v>45522</v>
      </c>
      <c r="R779" s="1">
        <v>45716</v>
      </c>
      <c r="S779" s="1">
        <v>45716</v>
      </c>
      <c r="W779" t="s">
        <v>561</v>
      </c>
      <c r="X779" t="s">
        <v>252</v>
      </c>
      <c r="Z779" t="s">
        <v>1142</v>
      </c>
      <c r="AA779">
        <v>2</v>
      </c>
      <c r="AB779" t="s">
        <v>1167</v>
      </c>
      <c r="AC779" t="s">
        <v>561</v>
      </c>
      <c r="AD779" t="s">
        <v>1130</v>
      </c>
      <c r="AE779" t="s">
        <v>1131</v>
      </c>
      <c r="AF779" t="s">
        <v>1132</v>
      </c>
      <c r="AG779" t="s">
        <v>1133</v>
      </c>
      <c r="AH779" t="s">
        <v>1134</v>
      </c>
    </row>
    <row r="780" spans="1:35">
      <c r="A780">
        <v>25787</v>
      </c>
      <c r="B780" t="s">
        <v>246</v>
      </c>
      <c r="C780" t="s">
        <v>247</v>
      </c>
      <c r="D780" t="s">
        <v>355</v>
      </c>
      <c r="E780" t="s">
        <v>356</v>
      </c>
      <c r="F780" t="s">
        <v>261</v>
      </c>
      <c r="G780" t="s">
        <v>1151</v>
      </c>
      <c r="H780" s="150">
        <v>3000</v>
      </c>
      <c r="I780" s="150">
        <v>3000</v>
      </c>
      <c r="J780" s="150">
        <v>3064.51</v>
      </c>
      <c r="K780">
        <v>0</v>
      </c>
      <c r="L780">
        <v>0</v>
      </c>
      <c r="M780" s="150">
        <v>0</v>
      </c>
      <c r="N780" s="150">
        <v>3064.51</v>
      </c>
      <c r="O780" s="150"/>
      <c r="P780" s="1">
        <v>45510</v>
      </c>
      <c r="Q780" s="1">
        <v>45504</v>
      </c>
      <c r="R780" s="1">
        <v>45716</v>
      </c>
      <c r="S780" s="1">
        <v>45716</v>
      </c>
      <c r="W780" t="s">
        <v>561</v>
      </c>
      <c r="X780" t="s">
        <v>252</v>
      </c>
      <c r="Z780" t="s">
        <v>1142</v>
      </c>
      <c r="AA780">
        <v>2</v>
      </c>
      <c r="AB780" t="s">
        <v>1167</v>
      </c>
      <c r="AC780" t="s">
        <v>561</v>
      </c>
      <c r="AD780" t="s">
        <v>1130</v>
      </c>
      <c r="AE780" t="s">
        <v>1131</v>
      </c>
      <c r="AF780" t="s">
        <v>1132</v>
      </c>
      <c r="AG780" t="s">
        <v>1133</v>
      </c>
      <c r="AH780" t="s">
        <v>1134</v>
      </c>
    </row>
    <row r="781" spans="1:35">
      <c r="A781">
        <v>27737</v>
      </c>
      <c r="B781" t="s">
        <v>246</v>
      </c>
      <c r="C781" t="s">
        <v>247</v>
      </c>
      <c r="D781" t="s">
        <v>454</v>
      </c>
      <c r="E781" t="s">
        <v>455</v>
      </c>
      <c r="F781" t="s">
        <v>261</v>
      </c>
      <c r="G781" t="s">
        <v>1156</v>
      </c>
      <c r="H781" s="150">
        <v>50000</v>
      </c>
      <c r="I781" s="150">
        <v>50000</v>
      </c>
      <c r="J781" s="150">
        <v>50712.71</v>
      </c>
      <c r="K781">
        <v>0</v>
      </c>
      <c r="L781">
        <v>0</v>
      </c>
      <c r="M781" s="150">
        <v>0</v>
      </c>
      <c r="N781" s="150">
        <v>50712.71</v>
      </c>
      <c r="O781" s="150">
        <v>0</v>
      </c>
      <c r="P781" s="1">
        <v>45541</v>
      </c>
      <c r="Q781" s="1">
        <v>45535</v>
      </c>
      <c r="R781" s="1">
        <v>45716</v>
      </c>
      <c r="S781" s="1">
        <v>45716</v>
      </c>
      <c r="W781" t="s">
        <v>561</v>
      </c>
      <c r="X781" t="s">
        <v>252</v>
      </c>
      <c r="Z781" t="s">
        <v>1142</v>
      </c>
      <c r="AA781">
        <v>2</v>
      </c>
      <c r="AB781" t="s">
        <v>1167</v>
      </c>
      <c r="AC781" t="s">
        <v>561</v>
      </c>
      <c r="AD781" t="s">
        <v>1130</v>
      </c>
      <c r="AE781" t="s">
        <v>1131</v>
      </c>
      <c r="AF781" t="s">
        <v>1132</v>
      </c>
      <c r="AG781" t="s">
        <v>1133</v>
      </c>
      <c r="AH781" t="s">
        <v>1134</v>
      </c>
      <c r="AI781" t="s">
        <v>252</v>
      </c>
    </row>
    <row r="782" spans="1:35">
      <c r="A782">
        <v>27523</v>
      </c>
      <c r="B782" t="s">
        <v>246</v>
      </c>
      <c r="C782" t="s">
        <v>247</v>
      </c>
      <c r="D782" t="s">
        <v>407</v>
      </c>
      <c r="E782" t="s">
        <v>408</v>
      </c>
      <c r="F782" t="s">
        <v>261</v>
      </c>
      <c r="G782" t="s">
        <v>1140</v>
      </c>
      <c r="H782" s="150">
        <v>7840</v>
      </c>
      <c r="I782" s="150">
        <v>7840</v>
      </c>
      <c r="J782" s="150">
        <v>7951.75</v>
      </c>
      <c r="K782">
        <v>0</v>
      </c>
      <c r="L782">
        <v>0</v>
      </c>
      <c r="M782" s="150">
        <v>0</v>
      </c>
      <c r="N782" s="150">
        <v>7951.75</v>
      </c>
      <c r="O782" s="150"/>
      <c r="P782" s="1">
        <v>45541</v>
      </c>
      <c r="Q782" s="1">
        <v>45533</v>
      </c>
      <c r="R782" s="1">
        <v>45716</v>
      </c>
      <c r="S782" s="1">
        <v>45716</v>
      </c>
      <c r="W782" t="s">
        <v>561</v>
      </c>
      <c r="X782" t="s">
        <v>252</v>
      </c>
      <c r="Z782" t="s">
        <v>1142</v>
      </c>
      <c r="AA782">
        <v>2</v>
      </c>
      <c r="AB782" t="s">
        <v>1167</v>
      </c>
      <c r="AC782" t="s">
        <v>561</v>
      </c>
      <c r="AD782" t="s">
        <v>1130</v>
      </c>
      <c r="AE782" t="s">
        <v>1131</v>
      </c>
      <c r="AF782" t="s">
        <v>1132</v>
      </c>
      <c r="AG782" t="s">
        <v>1133</v>
      </c>
      <c r="AH782" t="s">
        <v>1134</v>
      </c>
    </row>
    <row r="783" spans="1:35">
      <c r="A783">
        <v>27510</v>
      </c>
      <c r="B783" t="s">
        <v>246</v>
      </c>
      <c r="C783" t="s">
        <v>247</v>
      </c>
      <c r="D783" t="s">
        <v>407</v>
      </c>
      <c r="E783" t="s">
        <v>408</v>
      </c>
      <c r="F783" t="s">
        <v>261</v>
      </c>
      <c r="G783" t="s">
        <v>1154</v>
      </c>
      <c r="H783" s="150">
        <v>10522.21</v>
      </c>
      <c r="I783" s="150">
        <v>10522.21</v>
      </c>
      <c r="J783" s="150">
        <v>10522.21</v>
      </c>
      <c r="K783">
        <v>0</v>
      </c>
      <c r="L783">
        <v>0</v>
      </c>
      <c r="M783" s="150">
        <v>0</v>
      </c>
      <c r="N783" s="150">
        <v>10522.21</v>
      </c>
      <c r="O783" s="150"/>
      <c r="P783" s="1">
        <v>45541</v>
      </c>
      <c r="Q783" s="1">
        <v>45533</v>
      </c>
      <c r="R783" s="1">
        <v>45716</v>
      </c>
      <c r="S783" s="1">
        <v>45716</v>
      </c>
      <c r="W783" t="s">
        <v>561</v>
      </c>
      <c r="X783" t="s">
        <v>252</v>
      </c>
      <c r="Z783" t="s">
        <v>1142</v>
      </c>
      <c r="AA783">
        <v>2</v>
      </c>
      <c r="AB783" t="s">
        <v>1167</v>
      </c>
      <c r="AC783" t="s">
        <v>561</v>
      </c>
      <c r="AD783" t="s">
        <v>1165</v>
      </c>
      <c r="AE783" t="s">
        <v>1131</v>
      </c>
      <c r="AF783" t="s">
        <v>1132</v>
      </c>
      <c r="AG783" t="s">
        <v>1133</v>
      </c>
      <c r="AH783" t="s">
        <v>1134</v>
      </c>
    </row>
    <row r="784" spans="1:35">
      <c r="A784">
        <v>26177</v>
      </c>
      <c r="B784" t="s">
        <v>246</v>
      </c>
      <c r="C784" t="s">
        <v>247</v>
      </c>
      <c r="D784" t="s">
        <v>359</v>
      </c>
      <c r="E784" t="s">
        <v>360</v>
      </c>
      <c r="F784" t="s">
        <v>261</v>
      </c>
      <c r="G784" t="s">
        <v>1154</v>
      </c>
      <c r="H784" s="150">
        <v>30000</v>
      </c>
      <c r="I784" s="150">
        <v>30000</v>
      </c>
      <c r="J784" s="150">
        <v>30000</v>
      </c>
      <c r="K784">
        <v>0</v>
      </c>
      <c r="L784">
        <v>0</v>
      </c>
      <c r="M784" s="150">
        <v>0</v>
      </c>
      <c r="N784" s="150">
        <v>30000</v>
      </c>
      <c r="O784" s="150"/>
      <c r="P784" s="1">
        <v>45537</v>
      </c>
      <c r="Q784" s="1">
        <v>45531</v>
      </c>
      <c r="R784" s="1">
        <v>45716</v>
      </c>
      <c r="S784" s="1">
        <v>45716</v>
      </c>
      <c r="W784" t="s">
        <v>561</v>
      </c>
      <c r="X784" t="s">
        <v>252</v>
      </c>
      <c r="Z784" t="s">
        <v>1142</v>
      </c>
      <c r="AA784">
        <v>2</v>
      </c>
      <c r="AB784" t="s">
        <v>1167</v>
      </c>
      <c r="AC784" t="s">
        <v>561</v>
      </c>
      <c r="AD784" t="s">
        <v>1165</v>
      </c>
      <c r="AE784" t="s">
        <v>1131</v>
      </c>
      <c r="AF784" t="s">
        <v>1132</v>
      </c>
      <c r="AG784" t="s">
        <v>1133</v>
      </c>
      <c r="AH784" t="s">
        <v>1134</v>
      </c>
    </row>
    <row r="785" spans="1:34">
      <c r="A785">
        <v>26170</v>
      </c>
      <c r="B785" t="s">
        <v>246</v>
      </c>
      <c r="C785" t="s">
        <v>247</v>
      </c>
      <c r="D785" t="s">
        <v>359</v>
      </c>
      <c r="E785" t="s">
        <v>360</v>
      </c>
      <c r="F785" t="s">
        <v>261</v>
      </c>
      <c r="G785" t="s">
        <v>1149</v>
      </c>
      <c r="H785" s="150">
        <v>9000</v>
      </c>
      <c r="I785" s="150">
        <v>9000</v>
      </c>
      <c r="J785" s="150">
        <v>9128.2900000000009</v>
      </c>
      <c r="K785">
        <v>0</v>
      </c>
      <c r="L785">
        <v>0</v>
      </c>
      <c r="M785" s="150">
        <v>0</v>
      </c>
      <c r="N785" s="150">
        <v>9128.2900000000009</v>
      </c>
      <c r="O785" s="150"/>
      <c r="P785" s="1">
        <v>45537</v>
      </c>
      <c r="Q785" s="1">
        <v>45531</v>
      </c>
      <c r="R785" s="1">
        <v>45716</v>
      </c>
      <c r="S785" s="1">
        <v>45716</v>
      </c>
      <c r="W785" t="s">
        <v>561</v>
      </c>
      <c r="X785" t="s">
        <v>252</v>
      </c>
      <c r="Z785" t="s">
        <v>1142</v>
      </c>
      <c r="AA785">
        <v>2</v>
      </c>
      <c r="AB785" t="s">
        <v>1167</v>
      </c>
      <c r="AC785" t="s">
        <v>561</v>
      </c>
      <c r="AD785" t="s">
        <v>1130</v>
      </c>
      <c r="AE785" t="s">
        <v>1131</v>
      </c>
      <c r="AF785" t="s">
        <v>1132</v>
      </c>
      <c r="AG785" t="s">
        <v>1133</v>
      </c>
      <c r="AH785" t="s">
        <v>1134</v>
      </c>
    </row>
    <row r="786" spans="1:34">
      <c r="A786">
        <v>27758</v>
      </c>
      <c r="B786" t="s">
        <v>246</v>
      </c>
      <c r="C786" t="s">
        <v>247</v>
      </c>
      <c r="D786" t="s">
        <v>454</v>
      </c>
      <c r="E786" t="s">
        <v>455</v>
      </c>
      <c r="F786" t="s">
        <v>261</v>
      </c>
      <c r="G786" t="s">
        <v>1155</v>
      </c>
      <c r="H786" s="150">
        <v>5000</v>
      </c>
      <c r="I786" s="150">
        <v>5000</v>
      </c>
      <c r="J786" s="150">
        <v>5071.2700000000004</v>
      </c>
      <c r="K786">
        <v>0</v>
      </c>
      <c r="L786">
        <v>0</v>
      </c>
      <c r="M786" s="150">
        <v>0</v>
      </c>
      <c r="N786" s="150">
        <v>5071.2700000000004</v>
      </c>
      <c r="O786" s="150"/>
      <c r="P786" s="1">
        <v>45541</v>
      </c>
      <c r="Q786" s="1">
        <v>45535</v>
      </c>
      <c r="R786" s="1">
        <v>45716</v>
      </c>
      <c r="S786" s="1">
        <v>45716</v>
      </c>
      <c r="W786" t="s">
        <v>561</v>
      </c>
      <c r="X786" t="s">
        <v>252</v>
      </c>
      <c r="Z786" t="s">
        <v>1142</v>
      </c>
      <c r="AA786">
        <v>2</v>
      </c>
      <c r="AB786" t="s">
        <v>1167</v>
      </c>
      <c r="AC786" t="s">
        <v>561</v>
      </c>
      <c r="AD786" t="s">
        <v>1130</v>
      </c>
      <c r="AE786" t="s">
        <v>1131</v>
      </c>
      <c r="AF786" t="s">
        <v>1132</v>
      </c>
      <c r="AG786" t="s">
        <v>1133</v>
      </c>
      <c r="AH786" t="s">
        <v>1134</v>
      </c>
    </row>
    <row r="787" spans="1:34">
      <c r="A787">
        <v>16179</v>
      </c>
      <c r="B787" t="s">
        <v>246</v>
      </c>
      <c r="C787" t="s">
        <v>269</v>
      </c>
      <c r="D787" t="s">
        <v>285</v>
      </c>
      <c r="E787" t="s">
        <v>286</v>
      </c>
      <c r="F787" t="s">
        <v>261</v>
      </c>
      <c r="G787" t="s">
        <v>1181</v>
      </c>
      <c r="H787" s="150">
        <v>1290</v>
      </c>
      <c r="I787" s="150">
        <v>1290</v>
      </c>
      <c r="J787" s="150">
        <v>1380.85</v>
      </c>
      <c r="K787">
        <v>0</v>
      </c>
      <c r="L787">
        <v>0</v>
      </c>
      <c r="M787" s="150">
        <v>0</v>
      </c>
      <c r="N787" s="150">
        <v>1380.85</v>
      </c>
      <c r="O787" s="150"/>
      <c r="P787" s="1">
        <v>45063</v>
      </c>
      <c r="Q787" s="1">
        <v>45054</v>
      </c>
      <c r="R787" s="1">
        <v>45726</v>
      </c>
      <c r="S787" s="1">
        <v>45726</v>
      </c>
      <c r="W787" t="s">
        <v>561</v>
      </c>
      <c r="X787" t="s">
        <v>252</v>
      </c>
      <c r="Z787" t="s">
        <v>1142</v>
      </c>
      <c r="AA787">
        <v>2</v>
      </c>
      <c r="AB787" t="s">
        <v>1129</v>
      </c>
      <c r="AC787" t="s">
        <v>561</v>
      </c>
      <c r="AD787" t="s">
        <v>1130</v>
      </c>
      <c r="AE787" t="s">
        <v>1131</v>
      </c>
      <c r="AF787" t="s">
        <v>1132</v>
      </c>
      <c r="AG787" t="s">
        <v>1133</v>
      </c>
      <c r="AH787" t="s">
        <v>1134</v>
      </c>
    </row>
    <row r="788" spans="1:34">
      <c r="A788">
        <v>16119</v>
      </c>
      <c r="B788" t="s">
        <v>246</v>
      </c>
      <c r="C788" t="s">
        <v>247</v>
      </c>
      <c r="D788" t="s">
        <v>262</v>
      </c>
      <c r="E788" t="s">
        <v>263</v>
      </c>
      <c r="F788" t="s">
        <v>261</v>
      </c>
      <c r="G788" t="s">
        <v>1185</v>
      </c>
      <c r="H788" s="150">
        <v>2500</v>
      </c>
      <c r="I788" s="150">
        <v>2500</v>
      </c>
      <c r="J788" s="150">
        <v>2676.06</v>
      </c>
      <c r="K788">
        <v>0</v>
      </c>
      <c r="L788">
        <v>0</v>
      </c>
      <c r="M788" s="150">
        <v>0</v>
      </c>
      <c r="N788" s="150">
        <v>2676.06</v>
      </c>
      <c r="O788" s="150"/>
      <c r="P788" s="1">
        <v>45063</v>
      </c>
      <c r="Q788" s="1">
        <v>45052</v>
      </c>
      <c r="R788" s="1">
        <v>45726</v>
      </c>
      <c r="S788" s="1">
        <v>45726</v>
      </c>
      <c r="W788" t="s">
        <v>561</v>
      </c>
      <c r="X788" t="s">
        <v>252</v>
      </c>
      <c r="Z788" t="s">
        <v>1142</v>
      </c>
      <c r="AA788">
        <v>2</v>
      </c>
      <c r="AB788" t="s">
        <v>1129</v>
      </c>
      <c r="AC788" t="s">
        <v>561</v>
      </c>
      <c r="AD788" t="s">
        <v>1130</v>
      </c>
      <c r="AE788" t="s">
        <v>1131</v>
      </c>
      <c r="AF788" t="s">
        <v>1132</v>
      </c>
      <c r="AG788" t="s">
        <v>1133</v>
      </c>
      <c r="AH788" t="s">
        <v>1134</v>
      </c>
    </row>
    <row r="789" spans="1:34">
      <c r="A789">
        <v>16085</v>
      </c>
      <c r="B789" t="s">
        <v>246</v>
      </c>
      <c r="C789" t="s">
        <v>247</v>
      </c>
      <c r="D789" t="s">
        <v>265</v>
      </c>
      <c r="E789" t="s">
        <v>266</v>
      </c>
      <c r="F789" t="s">
        <v>261</v>
      </c>
      <c r="G789" t="s">
        <v>1181</v>
      </c>
      <c r="H789" s="150">
        <v>2400</v>
      </c>
      <c r="I789" s="150">
        <v>2400</v>
      </c>
      <c r="J789" s="150">
        <v>2569.02</v>
      </c>
      <c r="K789">
        <v>0</v>
      </c>
      <c r="L789">
        <v>0</v>
      </c>
      <c r="M789" s="150">
        <v>0</v>
      </c>
      <c r="N789" s="150">
        <v>2569.02</v>
      </c>
      <c r="O789" s="150"/>
      <c r="P789" s="1">
        <v>45056</v>
      </c>
      <c r="Q789" s="1">
        <v>45052</v>
      </c>
      <c r="R789" s="1">
        <v>45726</v>
      </c>
      <c r="S789" s="1">
        <v>45726</v>
      </c>
      <c r="W789" t="s">
        <v>561</v>
      </c>
      <c r="X789" t="s">
        <v>252</v>
      </c>
      <c r="Z789" t="s">
        <v>1142</v>
      </c>
      <c r="AA789">
        <v>2</v>
      </c>
      <c r="AB789" t="s">
        <v>1129</v>
      </c>
      <c r="AC789" t="s">
        <v>561</v>
      </c>
      <c r="AD789" t="s">
        <v>1130</v>
      </c>
      <c r="AE789" t="s">
        <v>1131</v>
      </c>
      <c r="AF789" t="s">
        <v>1132</v>
      </c>
      <c r="AG789" t="s">
        <v>1133</v>
      </c>
      <c r="AH789" t="s">
        <v>1134</v>
      </c>
    </row>
    <row r="790" spans="1:34">
      <c r="A790">
        <v>16609</v>
      </c>
      <c r="B790" t="s">
        <v>246</v>
      </c>
      <c r="C790" t="s">
        <v>247</v>
      </c>
      <c r="D790" t="s">
        <v>485</v>
      </c>
      <c r="E790" t="s">
        <v>486</v>
      </c>
      <c r="F790" t="s">
        <v>261</v>
      </c>
      <c r="G790" t="s">
        <v>1185</v>
      </c>
      <c r="H790" s="150">
        <v>1000</v>
      </c>
      <c r="I790" s="150">
        <v>1000</v>
      </c>
      <c r="J790" s="150">
        <v>1070.43</v>
      </c>
      <c r="K790">
        <v>0</v>
      </c>
      <c r="L790">
        <v>0</v>
      </c>
      <c r="M790" s="150">
        <v>0</v>
      </c>
      <c r="N790" s="150">
        <v>1070.43</v>
      </c>
      <c r="O790" s="150"/>
      <c r="P790" s="1">
        <v>45083</v>
      </c>
      <c r="Q790" s="1">
        <v>45062</v>
      </c>
      <c r="R790" s="1">
        <v>45726</v>
      </c>
      <c r="S790" s="1">
        <v>45726</v>
      </c>
      <c r="W790" t="s">
        <v>561</v>
      </c>
      <c r="X790" t="s">
        <v>252</v>
      </c>
      <c r="Z790" t="s">
        <v>1142</v>
      </c>
      <c r="AA790">
        <v>2</v>
      </c>
      <c r="AB790" t="s">
        <v>1129</v>
      </c>
      <c r="AC790" t="s">
        <v>561</v>
      </c>
      <c r="AD790" t="s">
        <v>1130</v>
      </c>
      <c r="AE790" t="s">
        <v>1131</v>
      </c>
      <c r="AF790" t="s">
        <v>1132</v>
      </c>
      <c r="AG790" t="s">
        <v>1133</v>
      </c>
      <c r="AH790" t="s">
        <v>1134</v>
      </c>
    </row>
    <row r="791" spans="1:34">
      <c r="A791">
        <v>20725</v>
      </c>
      <c r="B791" t="s">
        <v>246</v>
      </c>
      <c r="C791" t="s">
        <v>247</v>
      </c>
      <c r="D791" t="s">
        <v>402</v>
      </c>
      <c r="E791" t="s">
        <v>403</v>
      </c>
      <c r="F791" t="s">
        <v>261</v>
      </c>
      <c r="G791" t="s">
        <v>1172</v>
      </c>
      <c r="H791" s="150">
        <v>5000</v>
      </c>
      <c r="I791" s="150">
        <v>5000</v>
      </c>
      <c r="J791" s="150">
        <v>5261.32</v>
      </c>
      <c r="K791">
        <v>0</v>
      </c>
      <c r="L791">
        <v>0</v>
      </c>
      <c r="M791" s="150">
        <v>0</v>
      </c>
      <c r="N791" s="150">
        <v>5261.32</v>
      </c>
      <c r="O791" s="150"/>
      <c r="P791" s="1">
        <v>45240</v>
      </c>
      <c r="Q791" s="1">
        <v>45230</v>
      </c>
      <c r="R791" s="1">
        <v>45726</v>
      </c>
      <c r="S791" s="1">
        <v>45726</v>
      </c>
      <c r="W791" t="s">
        <v>561</v>
      </c>
      <c r="X791" t="s">
        <v>252</v>
      </c>
      <c r="Z791" t="s">
        <v>1142</v>
      </c>
      <c r="AA791">
        <v>2</v>
      </c>
      <c r="AB791" t="s">
        <v>1129</v>
      </c>
      <c r="AC791" t="s">
        <v>561</v>
      </c>
      <c r="AD791" t="s">
        <v>1130</v>
      </c>
      <c r="AE791" t="s">
        <v>1131</v>
      </c>
      <c r="AF791" t="s">
        <v>1132</v>
      </c>
      <c r="AG791" t="s">
        <v>1133</v>
      </c>
      <c r="AH791" t="s">
        <v>1134</v>
      </c>
    </row>
    <row r="792" spans="1:34">
      <c r="A792">
        <v>20745</v>
      </c>
      <c r="B792" t="s">
        <v>246</v>
      </c>
      <c r="C792" t="s">
        <v>247</v>
      </c>
      <c r="D792" t="s">
        <v>402</v>
      </c>
      <c r="E792" t="s">
        <v>403</v>
      </c>
      <c r="F792" t="s">
        <v>261</v>
      </c>
      <c r="G792" t="s">
        <v>1179</v>
      </c>
      <c r="H792" s="150">
        <v>15000</v>
      </c>
      <c r="I792" s="150">
        <v>15000</v>
      </c>
      <c r="J792" s="150">
        <v>15783.97</v>
      </c>
      <c r="K792">
        <v>0</v>
      </c>
      <c r="L792">
        <v>0</v>
      </c>
      <c r="M792" s="150">
        <v>0</v>
      </c>
      <c r="N792" s="150">
        <v>15783.97</v>
      </c>
      <c r="O792" s="150"/>
      <c r="P792" s="1">
        <v>45240</v>
      </c>
      <c r="Q792" s="1">
        <v>45230</v>
      </c>
      <c r="R792" s="1">
        <v>45726</v>
      </c>
      <c r="S792" s="1">
        <v>45726</v>
      </c>
      <c r="W792" t="s">
        <v>561</v>
      </c>
      <c r="X792" t="s">
        <v>252</v>
      </c>
      <c r="Z792" t="s">
        <v>1142</v>
      </c>
      <c r="AA792">
        <v>2</v>
      </c>
      <c r="AB792" t="s">
        <v>1129</v>
      </c>
      <c r="AC792" t="s">
        <v>561</v>
      </c>
      <c r="AD792" t="s">
        <v>1165</v>
      </c>
      <c r="AE792" t="s">
        <v>1131</v>
      </c>
      <c r="AF792" t="s">
        <v>1132</v>
      </c>
      <c r="AG792" t="s">
        <v>1133</v>
      </c>
      <c r="AH792" t="s">
        <v>1134</v>
      </c>
    </row>
    <row r="793" spans="1:34">
      <c r="A793">
        <v>17598</v>
      </c>
      <c r="B793" t="s">
        <v>246</v>
      </c>
      <c r="C793" t="s">
        <v>247</v>
      </c>
      <c r="D793" t="s">
        <v>443</v>
      </c>
      <c r="E793" t="s">
        <v>444</v>
      </c>
      <c r="F793" t="s">
        <v>261</v>
      </c>
      <c r="G793" t="s">
        <v>1176</v>
      </c>
      <c r="H793" s="150">
        <v>5000</v>
      </c>
      <c r="I793" s="150">
        <v>5000</v>
      </c>
      <c r="J793" s="150">
        <v>5275.37</v>
      </c>
      <c r="K793">
        <v>0</v>
      </c>
      <c r="L793">
        <v>0</v>
      </c>
      <c r="M793" s="150">
        <v>0</v>
      </c>
      <c r="N793" s="150">
        <v>5275.37</v>
      </c>
      <c r="O793" s="150"/>
      <c r="P793" s="1">
        <v>45173</v>
      </c>
      <c r="Q793" s="1">
        <v>45168</v>
      </c>
      <c r="R793" s="1">
        <v>45726</v>
      </c>
      <c r="S793" s="1">
        <v>45726</v>
      </c>
      <c r="W793" t="s">
        <v>561</v>
      </c>
      <c r="X793" t="s">
        <v>252</v>
      </c>
      <c r="Z793" t="s">
        <v>1142</v>
      </c>
      <c r="AA793">
        <v>2</v>
      </c>
      <c r="AB793" t="s">
        <v>1129</v>
      </c>
      <c r="AC793" t="s">
        <v>561</v>
      </c>
      <c r="AD793" t="s">
        <v>1130</v>
      </c>
      <c r="AE793" t="s">
        <v>1131</v>
      </c>
      <c r="AF793" t="s">
        <v>1132</v>
      </c>
      <c r="AG793" t="s">
        <v>1133</v>
      </c>
      <c r="AH793" t="s">
        <v>1134</v>
      </c>
    </row>
    <row r="794" spans="1:34">
      <c r="A794">
        <v>17255</v>
      </c>
      <c r="B794" t="s">
        <v>246</v>
      </c>
      <c r="C794" t="s">
        <v>269</v>
      </c>
      <c r="D794" t="s">
        <v>282</v>
      </c>
      <c r="E794" t="s">
        <v>283</v>
      </c>
      <c r="F794" t="s">
        <v>261</v>
      </c>
      <c r="G794" t="s">
        <v>1176</v>
      </c>
      <c r="H794" s="150">
        <v>1800</v>
      </c>
      <c r="I794" s="150">
        <v>1800</v>
      </c>
      <c r="J794" s="150">
        <v>1899.13</v>
      </c>
      <c r="K794">
        <v>0</v>
      </c>
      <c r="L794">
        <v>0</v>
      </c>
      <c r="M794" s="150">
        <v>0</v>
      </c>
      <c r="N794" s="150">
        <v>1899.13</v>
      </c>
      <c r="O794" s="150"/>
      <c r="P794" s="1">
        <v>45148</v>
      </c>
      <c r="Q794" s="1">
        <v>45140</v>
      </c>
      <c r="R794" s="1">
        <v>45726</v>
      </c>
      <c r="S794" s="1">
        <v>45726</v>
      </c>
      <c r="W794" t="s">
        <v>561</v>
      </c>
      <c r="X794" t="s">
        <v>252</v>
      </c>
      <c r="Z794" t="s">
        <v>1142</v>
      </c>
      <c r="AA794">
        <v>2</v>
      </c>
      <c r="AB794" t="s">
        <v>1129</v>
      </c>
      <c r="AC794" t="s">
        <v>561</v>
      </c>
      <c r="AD794" t="s">
        <v>1130</v>
      </c>
      <c r="AE794" t="s">
        <v>1131</v>
      </c>
      <c r="AF794" t="s">
        <v>1132</v>
      </c>
      <c r="AG794" t="s">
        <v>1133</v>
      </c>
      <c r="AH794" t="s">
        <v>1134</v>
      </c>
    </row>
    <row r="795" spans="1:34">
      <c r="A795">
        <v>17299</v>
      </c>
      <c r="B795" t="s">
        <v>246</v>
      </c>
      <c r="C795" t="s">
        <v>247</v>
      </c>
      <c r="D795" t="s">
        <v>471</v>
      </c>
      <c r="E795" t="s">
        <v>472</v>
      </c>
      <c r="F795" t="s">
        <v>261</v>
      </c>
      <c r="G795" t="s">
        <v>1175</v>
      </c>
      <c r="H795" s="150">
        <v>5000</v>
      </c>
      <c r="I795" s="150">
        <v>5000</v>
      </c>
      <c r="J795" s="150">
        <v>5275.37</v>
      </c>
      <c r="K795">
        <v>0</v>
      </c>
      <c r="L795">
        <v>0</v>
      </c>
      <c r="M795" s="150">
        <v>0</v>
      </c>
      <c r="N795" s="150">
        <v>5275.37</v>
      </c>
      <c r="O795" s="150"/>
      <c r="P795" s="1">
        <v>45154</v>
      </c>
      <c r="Q795" s="1">
        <v>45145</v>
      </c>
      <c r="R795" s="1">
        <v>45726</v>
      </c>
      <c r="S795" s="1">
        <v>45726</v>
      </c>
      <c r="W795" t="s">
        <v>561</v>
      </c>
      <c r="X795" t="s">
        <v>252</v>
      </c>
      <c r="Z795" t="s">
        <v>1142</v>
      </c>
      <c r="AA795">
        <v>2</v>
      </c>
      <c r="AB795" t="s">
        <v>1129</v>
      </c>
      <c r="AC795" t="s">
        <v>561</v>
      </c>
      <c r="AD795" t="s">
        <v>1130</v>
      </c>
      <c r="AE795" t="s">
        <v>1131</v>
      </c>
      <c r="AF795" t="s">
        <v>1132</v>
      </c>
      <c r="AG795" t="s">
        <v>1133</v>
      </c>
      <c r="AH795" t="s">
        <v>1134</v>
      </c>
    </row>
    <row r="796" spans="1:34">
      <c r="A796">
        <v>24111</v>
      </c>
      <c r="B796" t="s">
        <v>246</v>
      </c>
      <c r="C796" t="s">
        <v>247</v>
      </c>
      <c r="D796" t="s">
        <v>421</v>
      </c>
      <c r="E796" t="s">
        <v>422</v>
      </c>
      <c r="F796" t="s">
        <v>261</v>
      </c>
      <c r="G796" t="s">
        <v>1159</v>
      </c>
      <c r="H796" s="150">
        <v>6200</v>
      </c>
      <c r="I796" s="150">
        <v>6200</v>
      </c>
      <c r="J796" s="150">
        <v>6447.29</v>
      </c>
      <c r="K796">
        <v>0</v>
      </c>
      <c r="L796">
        <v>0</v>
      </c>
      <c r="M796" s="150">
        <v>0</v>
      </c>
      <c r="N796" s="150">
        <v>6447.29</v>
      </c>
      <c r="O796" s="150"/>
      <c r="P796" s="1">
        <v>45394</v>
      </c>
      <c r="Q796" s="1">
        <v>45366</v>
      </c>
      <c r="R796" s="1">
        <v>45726</v>
      </c>
      <c r="S796" s="1">
        <v>45726</v>
      </c>
      <c r="W796" t="s">
        <v>561</v>
      </c>
      <c r="X796" t="s">
        <v>252</v>
      </c>
      <c r="Z796" t="s">
        <v>1142</v>
      </c>
      <c r="AA796">
        <v>2</v>
      </c>
      <c r="AB796" t="s">
        <v>1129</v>
      </c>
      <c r="AC796" t="s">
        <v>561</v>
      </c>
      <c r="AD796" t="s">
        <v>1130</v>
      </c>
      <c r="AE796" t="s">
        <v>1131</v>
      </c>
      <c r="AF796" t="s">
        <v>1132</v>
      </c>
      <c r="AG796" t="s">
        <v>1133</v>
      </c>
      <c r="AH796" t="s">
        <v>1134</v>
      </c>
    </row>
    <row r="797" spans="1:34">
      <c r="A797">
        <v>22542</v>
      </c>
      <c r="B797" t="s">
        <v>246</v>
      </c>
      <c r="C797" t="s">
        <v>269</v>
      </c>
      <c r="D797" t="s">
        <v>312</v>
      </c>
      <c r="E797" t="s">
        <v>313</v>
      </c>
      <c r="F797" t="s">
        <v>261</v>
      </c>
      <c r="G797" t="s">
        <v>1172</v>
      </c>
      <c r="H797" s="150">
        <v>3500</v>
      </c>
      <c r="I797" s="150">
        <v>3500</v>
      </c>
      <c r="J797" s="150">
        <v>3660.61</v>
      </c>
      <c r="K797">
        <v>0</v>
      </c>
      <c r="L797">
        <v>0</v>
      </c>
      <c r="M797" s="150">
        <v>0</v>
      </c>
      <c r="N797" s="150">
        <v>3660.61</v>
      </c>
      <c r="O797" s="150"/>
      <c r="P797" s="1">
        <v>45314</v>
      </c>
      <c r="Q797" s="1">
        <v>45301</v>
      </c>
      <c r="R797" s="1">
        <v>45726</v>
      </c>
      <c r="S797" s="1">
        <v>45726</v>
      </c>
      <c r="W797" t="s">
        <v>561</v>
      </c>
      <c r="X797" t="s">
        <v>252</v>
      </c>
      <c r="Z797" t="s">
        <v>1142</v>
      </c>
      <c r="AA797">
        <v>2</v>
      </c>
      <c r="AB797" t="s">
        <v>1129</v>
      </c>
      <c r="AC797" t="s">
        <v>561</v>
      </c>
      <c r="AD797" t="s">
        <v>1130</v>
      </c>
      <c r="AE797" t="s">
        <v>1131</v>
      </c>
      <c r="AF797" t="s">
        <v>1132</v>
      </c>
      <c r="AG797" t="s">
        <v>1133</v>
      </c>
      <c r="AH797" t="s">
        <v>1134</v>
      </c>
    </row>
    <row r="798" spans="1:34">
      <c r="A798">
        <v>25019</v>
      </c>
      <c r="B798" t="s">
        <v>246</v>
      </c>
      <c r="C798" t="s">
        <v>247</v>
      </c>
      <c r="D798" t="s">
        <v>410</v>
      </c>
      <c r="E798" t="s">
        <v>411</v>
      </c>
      <c r="F798" t="s">
        <v>261</v>
      </c>
      <c r="G798" t="s">
        <v>1164</v>
      </c>
      <c r="H798" s="150">
        <v>5000</v>
      </c>
      <c r="I798" s="150">
        <v>5000</v>
      </c>
      <c r="J798" s="150">
        <v>5178.13</v>
      </c>
      <c r="K798">
        <v>0</v>
      </c>
      <c r="L798">
        <v>0</v>
      </c>
      <c r="M798" s="150">
        <v>0</v>
      </c>
      <c r="N798" s="150">
        <v>5178.13</v>
      </c>
      <c r="O798" s="150"/>
      <c r="P798" s="1">
        <v>45435</v>
      </c>
      <c r="Q798" s="1">
        <v>45423</v>
      </c>
      <c r="R798" s="1">
        <v>45731</v>
      </c>
      <c r="S798" s="1">
        <v>45731</v>
      </c>
      <c r="W798" t="s">
        <v>561</v>
      </c>
      <c r="X798" t="s">
        <v>252</v>
      </c>
      <c r="Z798" t="s">
        <v>1142</v>
      </c>
      <c r="AA798">
        <v>2</v>
      </c>
      <c r="AB798" t="s">
        <v>1167</v>
      </c>
      <c r="AC798" t="s">
        <v>561</v>
      </c>
      <c r="AD798" t="s">
        <v>1130</v>
      </c>
      <c r="AE798" t="s">
        <v>1131</v>
      </c>
      <c r="AF798" t="s">
        <v>1132</v>
      </c>
      <c r="AG798" t="s">
        <v>1133</v>
      </c>
      <c r="AH798" t="s">
        <v>1134</v>
      </c>
    </row>
    <row r="799" spans="1:34">
      <c r="A799">
        <v>16286</v>
      </c>
      <c r="B799" t="s">
        <v>246</v>
      </c>
      <c r="C799" t="s">
        <v>247</v>
      </c>
      <c r="D799" t="s">
        <v>502</v>
      </c>
      <c r="E799" t="s">
        <v>503</v>
      </c>
      <c r="F799" t="s">
        <v>261</v>
      </c>
      <c r="G799" t="s">
        <v>1185</v>
      </c>
      <c r="H799" s="150">
        <v>3000</v>
      </c>
      <c r="I799" s="150">
        <v>3000</v>
      </c>
      <c r="J799" s="150">
        <v>3211.28</v>
      </c>
      <c r="K799">
        <v>0</v>
      </c>
      <c r="L799">
        <v>0</v>
      </c>
      <c r="M799" s="150">
        <v>0</v>
      </c>
      <c r="N799" s="150">
        <v>3211.28</v>
      </c>
      <c r="O799" s="150"/>
      <c r="P799" s="1">
        <v>45077</v>
      </c>
      <c r="Q799" s="1">
        <v>45062</v>
      </c>
      <c r="R799" s="1">
        <v>45731</v>
      </c>
      <c r="S799" s="1">
        <v>45731</v>
      </c>
      <c r="W799" t="s">
        <v>561</v>
      </c>
      <c r="X799" t="s">
        <v>252</v>
      </c>
      <c r="Z799" t="s">
        <v>1142</v>
      </c>
      <c r="AA799">
        <v>2</v>
      </c>
      <c r="AB799" t="s">
        <v>1129</v>
      </c>
      <c r="AC799" t="s">
        <v>561</v>
      </c>
      <c r="AD799" t="s">
        <v>1130</v>
      </c>
      <c r="AE799" t="s">
        <v>1131</v>
      </c>
      <c r="AF799" t="s">
        <v>1132</v>
      </c>
      <c r="AG799" t="s">
        <v>1133</v>
      </c>
      <c r="AH799" t="s">
        <v>1134</v>
      </c>
    </row>
    <row r="800" spans="1:34">
      <c r="A800">
        <v>18124</v>
      </c>
      <c r="B800" t="s">
        <v>246</v>
      </c>
      <c r="C800" t="s">
        <v>247</v>
      </c>
      <c r="D800" t="s">
        <v>461</v>
      </c>
      <c r="E800" t="s">
        <v>462</v>
      </c>
      <c r="F800" t="s">
        <v>261</v>
      </c>
      <c r="G800" t="s">
        <v>1175</v>
      </c>
      <c r="H800" s="150">
        <v>3000</v>
      </c>
      <c r="I800" s="150">
        <v>3000</v>
      </c>
      <c r="J800" s="150">
        <v>3162.03</v>
      </c>
      <c r="K800">
        <v>0</v>
      </c>
      <c r="L800">
        <v>0</v>
      </c>
      <c r="M800" s="150">
        <v>0</v>
      </c>
      <c r="N800" s="150">
        <v>3162.03</v>
      </c>
      <c r="O800" s="150"/>
      <c r="P800" s="1">
        <v>45190</v>
      </c>
      <c r="Q800" s="1">
        <v>45172</v>
      </c>
      <c r="R800" s="1">
        <v>45736</v>
      </c>
      <c r="S800" s="1">
        <v>45736</v>
      </c>
      <c r="W800" t="s">
        <v>561</v>
      </c>
      <c r="X800" t="s">
        <v>252</v>
      </c>
      <c r="Z800" t="s">
        <v>1142</v>
      </c>
      <c r="AA800">
        <v>2</v>
      </c>
      <c r="AB800" t="s">
        <v>1129</v>
      </c>
      <c r="AC800" t="s">
        <v>561</v>
      </c>
      <c r="AD800" t="s">
        <v>1130</v>
      </c>
      <c r="AE800" t="s">
        <v>1131</v>
      </c>
      <c r="AF800" t="s">
        <v>1132</v>
      </c>
      <c r="AG800" t="s">
        <v>1133</v>
      </c>
      <c r="AH800" t="s">
        <v>1134</v>
      </c>
    </row>
    <row r="801" spans="1:34">
      <c r="A801">
        <v>19531</v>
      </c>
      <c r="B801" t="s">
        <v>246</v>
      </c>
      <c r="C801" t="s">
        <v>269</v>
      </c>
      <c r="D801" t="s">
        <v>308</v>
      </c>
      <c r="E801" t="s">
        <v>309</v>
      </c>
      <c r="F801" t="s">
        <v>261</v>
      </c>
      <c r="G801" t="s">
        <v>1176</v>
      </c>
      <c r="H801" s="117">
        <v>3000</v>
      </c>
      <c r="I801" s="117">
        <v>3000</v>
      </c>
      <c r="J801" s="117">
        <v>3156.79</v>
      </c>
      <c r="K801" s="117">
        <v>0</v>
      </c>
      <c r="L801" s="117">
        <v>0</v>
      </c>
      <c r="M801" s="117">
        <v>0</v>
      </c>
      <c r="N801" s="117">
        <v>3156.79</v>
      </c>
      <c r="P801" s="1">
        <v>45229</v>
      </c>
      <c r="Q801" s="1">
        <v>45220</v>
      </c>
      <c r="R801" s="1">
        <v>45736</v>
      </c>
      <c r="S801" s="1">
        <v>45736</v>
      </c>
      <c r="W801" t="s">
        <v>561</v>
      </c>
      <c r="X801" t="s">
        <v>252</v>
      </c>
      <c r="Z801" t="s">
        <v>1142</v>
      </c>
      <c r="AA801">
        <v>2</v>
      </c>
      <c r="AB801" t="s">
        <v>1129</v>
      </c>
      <c r="AC801" t="s">
        <v>561</v>
      </c>
      <c r="AD801" t="s">
        <v>1130</v>
      </c>
      <c r="AE801" t="s">
        <v>1131</v>
      </c>
      <c r="AF801" t="s">
        <v>1132</v>
      </c>
      <c r="AG801" t="s">
        <v>1133</v>
      </c>
      <c r="AH801" t="s">
        <v>1134</v>
      </c>
    </row>
    <row r="802" spans="1:34">
      <c r="A802">
        <v>19444</v>
      </c>
      <c r="B802" t="s">
        <v>246</v>
      </c>
      <c r="C802" t="s">
        <v>269</v>
      </c>
      <c r="D802" t="s">
        <v>288</v>
      </c>
      <c r="E802" t="s">
        <v>289</v>
      </c>
      <c r="F802" t="s">
        <v>261</v>
      </c>
      <c r="G802" t="s">
        <v>1168</v>
      </c>
      <c r="H802" s="117">
        <v>4000</v>
      </c>
      <c r="I802" s="117">
        <v>4000</v>
      </c>
      <c r="J802" s="117">
        <v>4209.0600000000004</v>
      </c>
      <c r="K802" s="117">
        <v>0</v>
      </c>
      <c r="L802" s="117">
        <v>0</v>
      </c>
      <c r="M802" s="117">
        <v>0</v>
      </c>
      <c r="N802" s="117">
        <v>4209.0600000000004</v>
      </c>
      <c r="P802" s="1">
        <v>45218</v>
      </c>
      <c r="Q802" s="1">
        <v>45211</v>
      </c>
      <c r="R802" s="1">
        <v>45736</v>
      </c>
      <c r="S802" s="1">
        <v>45736</v>
      </c>
      <c r="W802" t="s">
        <v>561</v>
      </c>
      <c r="X802" t="s">
        <v>252</v>
      </c>
      <c r="Z802" t="s">
        <v>1142</v>
      </c>
      <c r="AA802">
        <v>2</v>
      </c>
      <c r="AB802" t="s">
        <v>1129</v>
      </c>
      <c r="AC802" t="s">
        <v>561</v>
      </c>
      <c r="AD802" t="s">
        <v>1165</v>
      </c>
      <c r="AE802" t="s">
        <v>1131</v>
      </c>
      <c r="AF802" t="s">
        <v>1132</v>
      </c>
      <c r="AG802" t="s">
        <v>1133</v>
      </c>
      <c r="AH802" t="s">
        <v>1134</v>
      </c>
    </row>
    <row r="803" spans="1:34">
      <c r="A803">
        <v>19460</v>
      </c>
      <c r="B803" t="s">
        <v>246</v>
      </c>
      <c r="C803" t="s">
        <v>269</v>
      </c>
      <c r="D803" t="s">
        <v>288</v>
      </c>
      <c r="E803" t="s">
        <v>289</v>
      </c>
      <c r="F803" t="s">
        <v>261</v>
      </c>
      <c r="G803" t="s">
        <v>1161</v>
      </c>
      <c r="H803" s="117">
        <v>1000</v>
      </c>
      <c r="I803" s="117">
        <v>1000</v>
      </c>
      <c r="J803" s="117">
        <v>1052.26</v>
      </c>
      <c r="K803" s="117">
        <v>0</v>
      </c>
      <c r="L803" s="117">
        <v>0</v>
      </c>
      <c r="M803" s="117">
        <v>0</v>
      </c>
      <c r="N803" s="117">
        <v>1052.26</v>
      </c>
      <c r="P803" s="1">
        <v>45218</v>
      </c>
      <c r="Q803" s="1">
        <v>45211</v>
      </c>
      <c r="R803" s="1">
        <v>45736</v>
      </c>
      <c r="S803" s="1">
        <v>45736</v>
      </c>
      <c r="W803" t="s">
        <v>561</v>
      </c>
      <c r="X803" t="s">
        <v>252</v>
      </c>
      <c r="Z803" t="s">
        <v>1142</v>
      </c>
      <c r="AA803">
        <v>2</v>
      </c>
      <c r="AB803" t="s">
        <v>1129</v>
      </c>
      <c r="AC803" t="s">
        <v>561</v>
      </c>
      <c r="AD803" t="s">
        <v>1130</v>
      </c>
      <c r="AE803" t="s">
        <v>1131</v>
      </c>
      <c r="AF803" t="s">
        <v>1132</v>
      </c>
      <c r="AG803" t="s">
        <v>1133</v>
      </c>
      <c r="AH803" t="s">
        <v>1134</v>
      </c>
    </row>
    <row r="804" spans="1:34">
      <c r="A804">
        <v>25364</v>
      </c>
      <c r="B804" t="s">
        <v>246</v>
      </c>
      <c r="C804" t="s">
        <v>269</v>
      </c>
      <c r="D804" t="s">
        <v>304</v>
      </c>
      <c r="E804" t="s">
        <v>305</v>
      </c>
      <c r="F804" t="s">
        <v>261</v>
      </c>
      <c r="G804" t="s">
        <v>1161</v>
      </c>
      <c r="H804" s="117">
        <v>800</v>
      </c>
      <c r="I804" s="117">
        <v>800</v>
      </c>
      <c r="J804" s="117">
        <v>824.25</v>
      </c>
      <c r="K804" s="117">
        <v>0</v>
      </c>
      <c r="L804" s="117">
        <v>0</v>
      </c>
      <c r="M804" s="117">
        <v>0</v>
      </c>
      <c r="N804" s="117">
        <v>824.25</v>
      </c>
      <c r="P804" s="1">
        <v>45474</v>
      </c>
      <c r="Q804" s="1">
        <v>45460</v>
      </c>
      <c r="R804" s="1">
        <v>45736</v>
      </c>
      <c r="S804" s="1">
        <v>45736</v>
      </c>
      <c r="W804" t="s">
        <v>561</v>
      </c>
      <c r="X804" t="s">
        <v>252</v>
      </c>
      <c r="Z804" t="s">
        <v>1142</v>
      </c>
      <c r="AA804">
        <v>2</v>
      </c>
      <c r="AB804" t="s">
        <v>1167</v>
      </c>
      <c r="AC804" t="s">
        <v>561</v>
      </c>
      <c r="AD804" t="s">
        <v>1130</v>
      </c>
      <c r="AE804" t="s">
        <v>1131</v>
      </c>
      <c r="AF804" t="s">
        <v>1132</v>
      </c>
      <c r="AG804" t="s">
        <v>1133</v>
      </c>
      <c r="AH804" t="s">
        <v>1134</v>
      </c>
    </row>
    <row r="805" spans="1:34">
      <c r="A805">
        <v>23229</v>
      </c>
      <c r="B805" t="s">
        <v>246</v>
      </c>
      <c r="C805" t="s">
        <v>247</v>
      </c>
      <c r="D805" t="s">
        <v>497</v>
      </c>
      <c r="E805" t="s">
        <v>498</v>
      </c>
      <c r="F805" t="s">
        <v>261</v>
      </c>
      <c r="G805" t="s">
        <v>1164</v>
      </c>
      <c r="H805" s="117">
        <v>4000</v>
      </c>
      <c r="I805" s="117">
        <v>4000</v>
      </c>
      <c r="J805" s="117">
        <v>4170.7700000000004</v>
      </c>
      <c r="K805" s="117">
        <v>0</v>
      </c>
      <c r="L805" s="117">
        <v>0</v>
      </c>
      <c r="M805" s="117">
        <v>0</v>
      </c>
      <c r="N805" s="117">
        <v>4170.7700000000004</v>
      </c>
      <c r="P805" s="1">
        <v>45345</v>
      </c>
      <c r="Q805" s="1">
        <v>45337</v>
      </c>
      <c r="R805" s="1">
        <v>45736</v>
      </c>
      <c r="S805" s="1">
        <v>45736</v>
      </c>
      <c r="W805" t="s">
        <v>561</v>
      </c>
      <c r="X805" t="s">
        <v>252</v>
      </c>
      <c r="Z805" t="s">
        <v>1142</v>
      </c>
      <c r="AA805">
        <v>2</v>
      </c>
      <c r="AB805" t="s">
        <v>1129</v>
      </c>
      <c r="AC805" t="s">
        <v>561</v>
      </c>
      <c r="AD805" t="s">
        <v>1130</v>
      </c>
      <c r="AE805" t="s">
        <v>1131</v>
      </c>
      <c r="AF805" t="s">
        <v>1132</v>
      </c>
      <c r="AG805" t="s">
        <v>1133</v>
      </c>
      <c r="AH805" t="s">
        <v>1134</v>
      </c>
    </row>
    <row r="806" spans="1:34">
      <c r="A806">
        <v>23643</v>
      </c>
      <c r="B806" t="s">
        <v>246</v>
      </c>
      <c r="C806" t="s">
        <v>269</v>
      </c>
      <c r="D806" t="s">
        <v>276</v>
      </c>
      <c r="E806" t="s">
        <v>277</v>
      </c>
      <c r="F806" t="s">
        <v>261</v>
      </c>
      <c r="G806" t="s">
        <v>1159</v>
      </c>
      <c r="H806" s="117">
        <v>9340</v>
      </c>
      <c r="I806" s="117">
        <v>9340</v>
      </c>
      <c r="J806" s="117">
        <v>9712.5300000000007</v>
      </c>
      <c r="K806" s="117">
        <v>0</v>
      </c>
      <c r="L806" s="117">
        <v>0</v>
      </c>
      <c r="M806" s="117">
        <v>0</v>
      </c>
      <c r="N806" s="117">
        <v>9712.5300000000007</v>
      </c>
      <c r="P806" s="1">
        <v>45371</v>
      </c>
      <c r="Q806" s="1">
        <v>45355</v>
      </c>
      <c r="R806" s="1">
        <v>45736</v>
      </c>
      <c r="S806" s="1">
        <v>45736</v>
      </c>
      <c r="W806" t="s">
        <v>561</v>
      </c>
      <c r="X806" t="s">
        <v>252</v>
      </c>
      <c r="Z806" t="s">
        <v>1142</v>
      </c>
      <c r="AA806">
        <v>2</v>
      </c>
      <c r="AB806" t="s">
        <v>1129</v>
      </c>
      <c r="AC806" t="s">
        <v>561</v>
      </c>
      <c r="AD806" t="s">
        <v>1130</v>
      </c>
      <c r="AE806" t="s">
        <v>1131</v>
      </c>
      <c r="AF806" t="s">
        <v>1132</v>
      </c>
      <c r="AG806" t="s">
        <v>1133</v>
      </c>
      <c r="AH806" t="s">
        <v>1134</v>
      </c>
    </row>
    <row r="807" spans="1:34">
      <c r="A807">
        <v>28924</v>
      </c>
      <c r="B807" t="s">
        <v>246</v>
      </c>
      <c r="C807" t="s">
        <v>247</v>
      </c>
      <c r="D807" t="s">
        <v>433</v>
      </c>
      <c r="E807" t="s">
        <v>434</v>
      </c>
      <c r="F807" t="s">
        <v>261</v>
      </c>
      <c r="G807" t="s">
        <v>1149</v>
      </c>
      <c r="H807" s="117">
        <v>1647.62</v>
      </c>
      <c r="I807" s="117">
        <v>1647.62</v>
      </c>
      <c r="J807" s="117">
        <v>1659.11</v>
      </c>
      <c r="K807" s="117">
        <v>0</v>
      </c>
      <c r="L807" s="117">
        <v>0</v>
      </c>
      <c r="M807" s="117">
        <v>0</v>
      </c>
      <c r="N807" s="117">
        <v>1659.11</v>
      </c>
      <c r="P807" s="1">
        <v>45555</v>
      </c>
      <c r="Q807" s="1">
        <v>45554</v>
      </c>
      <c r="R807" s="1">
        <v>45736</v>
      </c>
      <c r="S807" s="1">
        <v>45736</v>
      </c>
      <c r="W807" t="s">
        <v>561</v>
      </c>
      <c r="X807" t="s">
        <v>252</v>
      </c>
      <c r="Z807" t="s">
        <v>1142</v>
      </c>
      <c r="AA807">
        <v>2</v>
      </c>
      <c r="AB807" t="s">
        <v>1167</v>
      </c>
      <c r="AC807" t="s">
        <v>561</v>
      </c>
      <c r="AD807" t="s">
        <v>1130</v>
      </c>
      <c r="AE807" t="s">
        <v>1131</v>
      </c>
      <c r="AF807" t="s">
        <v>1132</v>
      </c>
      <c r="AG807" t="s">
        <v>1133</v>
      </c>
      <c r="AH807" t="s">
        <v>1134</v>
      </c>
    </row>
    <row r="808" spans="1:34">
      <c r="A808">
        <v>28925</v>
      </c>
      <c r="B808" t="s">
        <v>246</v>
      </c>
      <c r="C808" t="s">
        <v>247</v>
      </c>
      <c r="D808" t="s">
        <v>433</v>
      </c>
      <c r="E808" t="s">
        <v>434</v>
      </c>
      <c r="F808" t="s">
        <v>261</v>
      </c>
      <c r="G808" t="s">
        <v>1154</v>
      </c>
      <c r="H808" s="117">
        <v>20000</v>
      </c>
      <c r="I808" s="117">
        <v>20000</v>
      </c>
      <c r="J808" s="117">
        <v>20000</v>
      </c>
      <c r="K808" s="117">
        <v>0</v>
      </c>
      <c r="L808" s="117">
        <v>0</v>
      </c>
      <c r="M808" s="117">
        <v>0</v>
      </c>
      <c r="N808" s="117">
        <v>20000</v>
      </c>
      <c r="P808" s="1">
        <v>45555</v>
      </c>
      <c r="Q808" s="1">
        <v>45554</v>
      </c>
      <c r="R808" s="1">
        <v>45736</v>
      </c>
      <c r="S808" s="1">
        <v>45736</v>
      </c>
      <c r="W808" t="s">
        <v>561</v>
      </c>
      <c r="X808" t="s">
        <v>252</v>
      </c>
      <c r="Z808" t="s">
        <v>1142</v>
      </c>
      <c r="AA808">
        <v>2</v>
      </c>
      <c r="AB808" t="s">
        <v>1167</v>
      </c>
      <c r="AC808" t="s">
        <v>561</v>
      </c>
      <c r="AD808" t="s">
        <v>1165</v>
      </c>
      <c r="AE808" t="s">
        <v>1131</v>
      </c>
      <c r="AF808" t="s">
        <v>1132</v>
      </c>
      <c r="AG808" t="s">
        <v>1133</v>
      </c>
      <c r="AH808" t="s">
        <v>1134</v>
      </c>
    </row>
    <row r="809" spans="1:34">
      <c r="A809">
        <v>25465</v>
      </c>
      <c r="B809" t="s">
        <v>246</v>
      </c>
      <c r="C809" t="s">
        <v>247</v>
      </c>
      <c r="D809" t="s">
        <v>516</v>
      </c>
      <c r="E809" t="s">
        <v>517</v>
      </c>
      <c r="F809" t="s">
        <v>261</v>
      </c>
      <c r="G809" t="s">
        <v>1155</v>
      </c>
      <c r="H809" s="117">
        <v>6600</v>
      </c>
      <c r="I809" s="117">
        <v>6600</v>
      </c>
      <c r="J809" s="117">
        <v>6800.06</v>
      </c>
      <c r="K809" s="117">
        <v>0</v>
      </c>
      <c r="L809" s="117">
        <v>0</v>
      </c>
      <c r="M809" s="117">
        <v>0</v>
      </c>
      <c r="N809" s="117">
        <v>6800.06</v>
      </c>
      <c r="P809" s="1">
        <v>45476</v>
      </c>
      <c r="Q809" s="1">
        <v>45469</v>
      </c>
      <c r="R809" s="1">
        <v>45736</v>
      </c>
      <c r="S809" s="1">
        <v>45736</v>
      </c>
      <c r="W809" t="s">
        <v>561</v>
      </c>
      <c r="X809" t="s">
        <v>252</v>
      </c>
      <c r="Z809" t="s">
        <v>1142</v>
      </c>
      <c r="AA809">
        <v>2</v>
      </c>
      <c r="AB809" t="s">
        <v>1167</v>
      </c>
      <c r="AC809" t="s">
        <v>561</v>
      </c>
      <c r="AD809" t="s">
        <v>1130</v>
      </c>
      <c r="AE809" t="s">
        <v>1131</v>
      </c>
      <c r="AF809" t="s">
        <v>1132</v>
      </c>
      <c r="AG809" t="s">
        <v>1133</v>
      </c>
      <c r="AH809" t="s">
        <v>1134</v>
      </c>
    </row>
    <row r="810" spans="1:34">
      <c r="A810">
        <v>25425</v>
      </c>
      <c r="B810" t="s">
        <v>246</v>
      </c>
      <c r="C810" t="s">
        <v>269</v>
      </c>
      <c r="D810" t="s">
        <v>319</v>
      </c>
      <c r="E810" t="s">
        <v>320</v>
      </c>
      <c r="F810" t="s">
        <v>261</v>
      </c>
      <c r="G810" t="s">
        <v>1161</v>
      </c>
      <c r="H810" s="117">
        <v>800</v>
      </c>
      <c r="I810" s="117">
        <v>800</v>
      </c>
      <c r="J810" s="117">
        <v>824.25</v>
      </c>
      <c r="K810" s="117">
        <v>0</v>
      </c>
      <c r="L810" s="117">
        <v>0</v>
      </c>
      <c r="M810" s="117">
        <v>0</v>
      </c>
      <c r="N810" s="117">
        <v>824.25</v>
      </c>
      <c r="P810" s="1">
        <v>45476</v>
      </c>
      <c r="Q810" s="1">
        <v>45468</v>
      </c>
      <c r="R810" s="1">
        <v>45736</v>
      </c>
      <c r="S810" s="1">
        <v>45736</v>
      </c>
      <c r="W810" t="s">
        <v>561</v>
      </c>
      <c r="X810" t="s">
        <v>252</v>
      </c>
      <c r="Z810" t="s">
        <v>1142</v>
      </c>
      <c r="AA810">
        <v>2</v>
      </c>
      <c r="AB810" t="s">
        <v>1167</v>
      </c>
      <c r="AC810" t="s">
        <v>561</v>
      </c>
      <c r="AD810" t="s">
        <v>1130</v>
      </c>
      <c r="AE810" t="s">
        <v>1131</v>
      </c>
      <c r="AF810" t="s">
        <v>1132</v>
      </c>
      <c r="AG810" t="s">
        <v>1133</v>
      </c>
      <c r="AH810" t="s">
        <v>1134</v>
      </c>
    </row>
    <row r="811" spans="1:34">
      <c r="A811">
        <v>22813</v>
      </c>
      <c r="B811" t="s">
        <v>246</v>
      </c>
      <c r="C811" t="s">
        <v>247</v>
      </c>
      <c r="D811" t="s">
        <v>480</v>
      </c>
      <c r="E811" t="s">
        <v>481</v>
      </c>
      <c r="F811" t="s">
        <v>261</v>
      </c>
      <c r="G811" t="s">
        <v>1166</v>
      </c>
      <c r="H811" s="117">
        <v>7000</v>
      </c>
      <c r="I811" s="117">
        <v>7000</v>
      </c>
      <c r="J811" s="117">
        <v>7321.22</v>
      </c>
      <c r="K811" s="117">
        <v>0</v>
      </c>
      <c r="L811" s="117">
        <v>0</v>
      </c>
      <c r="M811" s="117">
        <v>0</v>
      </c>
      <c r="N811" s="117">
        <v>7321.22</v>
      </c>
      <c r="P811" s="1">
        <v>45323</v>
      </c>
      <c r="Q811" s="1">
        <v>45314</v>
      </c>
      <c r="R811" s="1">
        <v>45741</v>
      </c>
      <c r="S811" s="1">
        <v>45741</v>
      </c>
      <c r="W811" t="s">
        <v>561</v>
      </c>
      <c r="X811" t="s">
        <v>252</v>
      </c>
      <c r="Z811" t="s">
        <v>1142</v>
      </c>
      <c r="AA811">
        <v>2</v>
      </c>
      <c r="AB811" t="s">
        <v>1129</v>
      </c>
      <c r="AC811" t="s">
        <v>561</v>
      </c>
      <c r="AD811" t="s">
        <v>1130</v>
      </c>
      <c r="AE811" t="s">
        <v>1131</v>
      </c>
      <c r="AF811" t="s">
        <v>1132</v>
      </c>
      <c r="AG811" t="s">
        <v>1133</v>
      </c>
      <c r="AH811" t="s">
        <v>1134</v>
      </c>
    </row>
    <row r="812" spans="1:34">
      <c r="A812">
        <v>21863</v>
      </c>
      <c r="B812" t="s">
        <v>246</v>
      </c>
      <c r="C812" t="s">
        <v>247</v>
      </c>
      <c r="D812" t="s">
        <v>513</v>
      </c>
      <c r="E812" t="s">
        <v>514</v>
      </c>
      <c r="F812" t="s">
        <v>261</v>
      </c>
      <c r="G812" t="s">
        <v>1152</v>
      </c>
      <c r="H812" s="117">
        <v>5500</v>
      </c>
      <c r="I812" s="117">
        <v>5500</v>
      </c>
      <c r="J812" s="117">
        <v>5767.71</v>
      </c>
      <c r="K812" s="117">
        <v>0</v>
      </c>
      <c r="L812" s="117">
        <v>0</v>
      </c>
      <c r="M812" s="117">
        <v>0</v>
      </c>
      <c r="N812" s="117">
        <v>5767.71</v>
      </c>
      <c r="P812" s="1">
        <v>45259</v>
      </c>
      <c r="Q812" s="1">
        <v>45240</v>
      </c>
      <c r="R812" s="1">
        <v>45741</v>
      </c>
      <c r="S812" s="1">
        <v>45741</v>
      </c>
      <c r="W812" t="s">
        <v>561</v>
      </c>
      <c r="X812" t="s">
        <v>252</v>
      </c>
      <c r="Z812" t="s">
        <v>1142</v>
      </c>
      <c r="AA812">
        <v>2</v>
      </c>
      <c r="AB812" t="s">
        <v>1129</v>
      </c>
      <c r="AC812" t="s">
        <v>561</v>
      </c>
      <c r="AD812" t="s">
        <v>1130</v>
      </c>
      <c r="AE812" t="s">
        <v>1131</v>
      </c>
      <c r="AF812" t="s">
        <v>1132</v>
      </c>
      <c r="AG812" t="s">
        <v>1133</v>
      </c>
      <c r="AH812" t="s">
        <v>1134</v>
      </c>
    </row>
    <row r="813" spans="1:34">
      <c r="A813">
        <v>24597</v>
      </c>
      <c r="B813" t="s">
        <v>246</v>
      </c>
      <c r="C813" t="s">
        <v>269</v>
      </c>
      <c r="D813" t="s">
        <v>298</v>
      </c>
      <c r="E813" t="s">
        <v>299</v>
      </c>
      <c r="F813" t="s">
        <v>261</v>
      </c>
      <c r="G813" t="s">
        <v>1159</v>
      </c>
      <c r="H813" s="117">
        <v>2500</v>
      </c>
      <c r="I813" s="117">
        <v>2500</v>
      </c>
      <c r="J813" s="117">
        <v>2596.3000000000002</v>
      </c>
      <c r="K813" s="117">
        <v>0</v>
      </c>
      <c r="L813" s="117">
        <v>0</v>
      </c>
      <c r="M813" s="117">
        <v>0</v>
      </c>
      <c r="N813" s="117">
        <v>2596.3000000000002</v>
      </c>
      <c r="P813" s="1">
        <v>45406</v>
      </c>
      <c r="Q813" s="1">
        <v>45401</v>
      </c>
      <c r="R813" s="1">
        <v>45741</v>
      </c>
      <c r="S813" s="1">
        <v>45741</v>
      </c>
      <c r="W813" t="s">
        <v>561</v>
      </c>
      <c r="X813" t="s">
        <v>252</v>
      </c>
      <c r="Z813" t="s">
        <v>1142</v>
      </c>
      <c r="AA813">
        <v>2</v>
      </c>
      <c r="AB813" t="s">
        <v>1167</v>
      </c>
      <c r="AC813" t="s">
        <v>561</v>
      </c>
      <c r="AD813" t="s">
        <v>1130</v>
      </c>
      <c r="AE813" t="s">
        <v>1131</v>
      </c>
      <c r="AF813" t="s">
        <v>1132</v>
      </c>
      <c r="AG813" t="s">
        <v>1133</v>
      </c>
      <c r="AH813" t="s">
        <v>1134</v>
      </c>
    </row>
    <row r="814" spans="1:34">
      <c r="A814">
        <v>19263</v>
      </c>
      <c r="B814" t="s">
        <v>246</v>
      </c>
      <c r="C814" t="s">
        <v>247</v>
      </c>
      <c r="D814" t="s">
        <v>368</v>
      </c>
      <c r="E814" t="s">
        <v>369</v>
      </c>
      <c r="F814" t="s">
        <v>261</v>
      </c>
      <c r="G814" t="s">
        <v>1175</v>
      </c>
      <c r="H814" s="117">
        <v>4900</v>
      </c>
      <c r="I814" s="117">
        <v>4900</v>
      </c>
      <c r="J814" s="117">
        <v>5164.6499999999996</v>
      </c>
      <c r="K814" s="117">
        <v>0</v>
      </c>
      <c r="L814" s="117">
        <v>0</v>
      </c>
      <c r="M814" s="117">
        <v>0</v>
      </c>
      <c r="N814" s="117">
        <v>5164.6499999999996</v>
      </c>
      <c r="P814" s="1">
        <v>45197</v>
      </c>
      <c r="Q814" s="1">
        <v>45188</v>
      </c>
      <c r="R814" s="1">
        <v>45741</v>
      </c>
      <c r="S814" s="1">
        <v>45741</v>
      </c>
      <c r="W814" t="s">
        <v>561</v>
      </c>
      <c r="X814" t="s">
        <v>252</v>
      </c>
      <c r="Z814" t="s">
        <v>1142</v>
      </c>
      <c r="AA814">
        <v>2</v>
      </c>
      <c r="AB814" t="s">
        <v>1129</v>
      </c>
      <c r="AC814" t="s">
        <v>561</v>
      </c>
      <c r="AD814" t="s">
        <v>1130</v>
      </c>
      <c r="AE814" t="s">
        <v>1131</v>
      </c>
      <c r="AF814" t="s">
        <v>1132</v>
      </c>
      <c r="AG814" t="s">
        <v>1133</v>
      </c>
      <c r="AH814" t="s">
        <v>1134</v>
      </c>
    </row>
    <row r="815" spans="1:34">
      <c r="A815">
        <v>19282</v>
      </c>
      <c r="B815" t="s">
        <v>246</v>
      </c>
      <c r="C815" t="s">
        <v>247</v>
      </c>
      <c r="D815" t="s">
        <v>368</v>
      </c>
      <c r="E815" t="s">
        <v>369</v>
      </c>
      <c r="F815" t="s">
        <v>261</v>
      </c>
      <c r="G815" t="s">
        <v>1179</v>
      </c>
      <c r="H815" s="117">
        <v>15130</v>
      </c>
      <c r="I815" s="117">
        <v>15130</v>
      </c>
      <c r="J815" s="117">
        <v>15836.73</v>
      </c>
      <c r="K815" s="117">
        <v>0</v>
      </c>
      <c r="L815" s="117">
        <v>0</v>
      </c>
      <c r="M815" s="117">
        <v>0</v>
      </c>
      <c r="N815" s="117">
        <v>15836.73</v>
      </c>
      <c r="P815" s="1">
        <v>45197</v>
      </c>
      <c r="Q815" s="1">
        <v>45188</v>
      </c>
      <c r="R815" s="1">
        <v>45741</v>
      </c>
      <c r="S815" s="1">
        <v>45741</v>
      </c>
      <c r="W815" t="s">
        <v>561</v>
      </c>
      <c r="X815" t="s">
        <v>252</v>
      </c>
      <c r="Z815" t="s">
        <v>1142</v>
      </c>
      <c r="AA815">
        <v>2</v>
      </c>
      <c r="AB815" t="s">
        <v>1129</v>
      </c>
      <c r="AC815" t="s">
        <v>561</v>
      </c>
      <c r="AD815" t="s">
        <v>1165</v>
      </c>
      <c r="AE815" t="s">
        <v>1131</v>
      </c>
      <c r="AF815" t="s">
        <v>1132</v>
      </c>
      <c r="AG815" t="s">
        <v>1133</v>
      </c>
      <c r="AH815" t="s">
        <v>1134</v>
      </c>
    </row>
    <row r="816" spans="1:34">
      <c r="A816">
        <v>25380</v>
      </c>
      <c r="B816" t="s">
        <v>246</v>
      </c>
      <c r="C816" t="s">
        <v>247</v>
      </c>
      <c r="D816" t="s">
        <v>505</v>
      </c>
      <c r="E816" t="s">
        <v>506</v>
      </c>
      <c r="F816" t="s">
        <v>261</v>
      </c>
      <c r="G816" t="s">
        <v>1145</v>
      </c>
      <c r="H816" s="117">
        <v>50000</v>
      </c>
      <c r="I816" s="117">
        <v>50000</v>
      </c>
      <c r="J816" s="117">
        <v>51515.63</v>
      </c>
      <c r="K816" s="117">
        <v>0</v>
      </c>
      <c r="L816" s="117">
        <v>0</v>
      </c>
      <c r="M816" s="117">
        <v>0</v>
      </c>
      <c r="N816" s="117">
        <v>51515.63</v>
      </c>
      <c r="P816" s="1">
        <v>45470</v>
      </c>
      <c r="Q816" s="1">
        <v>45461</v>
      </c>
      <c r="R816" s="1">
        <v>45744</v>
      </c>
      <c r="S816" s="1">
        <v>45744</v>
      </c>
      <c r="W816" t="s">
        <v>561</v>
      </c>
      <c r="X816" t="s">
        <v>252</v>
      </c>
      <c r="Z816" t="s">
        <v>1142</v>
      </c>
      <c r="AA816">
        <v>2</v>
      </c>
      <c r="AB816" t="s">
        <v>1167</v>
      </c>
      <c r="AC816" t="s">
        <v>561</v>
      </c>
      <c r="AD816" t="s">
        <v>1130</v>
      </c>
      <c r="AE816" t="s">
        <v>1131</v>
      </c>
      <c r="AF816" t="s">
        <v>1132</v>
      </c>
      <c r="AG816" t="s">
        <v>1133</v>
      </c>
      <c r="AH816" t="s">
        <v>1134</v>
      </c>
    </row>
    <row r="817" spans="1:34">
      <c r="A817">
        <v>27524</v>
      </c>
      <c r="B817" t="s">
        <v>246</v>
      </c>
      <c r="C817" t="s">
        <v>247</v>
      </c>
      <c r="D817" t="s">
        <v>407</v>
      </c>
      <c r="E817" t="s">
        <v>408</v>
      </c>
      <c r="F817" t="s">
        <v>261</v>
      </c>
      <c r="G817" t="s">
        <v>1145</v>
      </c>
      <c r="H817" s="117">
        <v>7840</v>
      </c>
      <c r="I817" s="117">
        <v>7840</v>
      </c>
      <c r="J817" s="117">
        <v>7951.75</v>
      </c>
      <c r="K817" s="117">
        <v>0</v>
      </c>
      <c r="L817" s="117">
        <v>0</v>
      </c>
      <c r="M817" s="117">
        <v>0</v>
      </c>
      <c r="N817" s="117">
        <v>7951.75</v>
      </c>
      <c r="P817" s="1">
        <v>45541</v>
      </c>
      <c r="Q817" s="1">
        <v>45533</v>
      </c>
      <c r="R817" s="1">
        <v>45744</v>
      </c>
      <c r="S817" s="1">
        <v>45744</v>
      </c>
      <c r="W817" t="s">
        <v>561</v>
      </c>
      <c r="X817" t="s">
        <v>252</v>
      </c>
      <c r="Z817" t="s">
        <v>1142</v>
      </c>
      <c r="AA817">
        <v>2</v>
      </c>
      <c r="AB817" t="s">
        <v>1167</v>
      </c>
      <c r="AC817" t="s">
        <v>561</v>
      </c>
      <c r="AD817" t="s">
        <v>1130</v>
      </c>
      <c r="AE817" t="s">
        <v>1131</v>
      </c>
      <c r="AF817" t="s">
        <v>1132</v>
      </c>
      <c r="AG817" t="s">
        <v>1133</v>
      </c>
      <c r="AH817" t="s">
        <v>1134</v>
      </c>
    </row>
    <row r="818" spans="1:34">
      <c r="A818">
        <v>26171</v>
      </c>
      <c r="B818" t="s">
        <v>246</v>
      </c>
      <c r="C818" t="s">
        <v>247</v>
      </c>
      <c r="D818" t="s">
        <v>359</v>
      </c>
      <c r="E818" t="s">
        <v>360</v>
      </c>
      <c r="F818" t="s">
        <v>261</v>
      </c>
      <c r="G818" t="s">
        <v>1151</v>
      </c>
      <c r="H818" s="117">
        <v>9000</v>
      </c>
      <c r="I818" s="117">
        <v>9000</v>
      </c>
      <c r="J818" s="117">
        <v>9128.2900000000009</v>
      </c>
      <c r="K818" s="117">
        <v>0</v>
      </c>
      <c r="L818" s="117">
        <v>0</v>
      </c>
      <c r="M818" s="117">
        <v>0</v>
      </c>
      <c r="N818" s="117">
        <v>9128.2900000000009</v>
      </c>
      <c r="P818" s="1">
        <v>45537</v>
      </c>
      <c r="Q818" s="1">
        <v>45531</v>
      </c>
      <c r="R818" s="1">
        <v>45746</v>
      </c>
      <c r="S818" s="1">
        <v>45746</v>
      </c>
      <c r="W818" t="s">
        <v>561</v>
      </c>
      <c r="X818" t="s">
        <v>252</v>
      </c>
      <c r="Z818" t="s">
        <v>1142</v>
      </c>
      <c r="AA818">
        <v>2</v>
      </c>
      <c r="AB818" t="s">
        <v>1167</v>
      </c>
      <c r="AC818" t="s">
        <v>561</v>
      </c>
      <c r="AD818" t="s">
        <v>1130</v>
      </c>
      <c r="AE818" t="s">
        <v>1131</v>
      </c>
      <c r="AF818" t="s">
        <v>1132</v>
      </c>
      <c r="AG818" t="s">
        <v>1133</v>
      </c>
      <c r="AH818" t="s">
        <v>1134</v>
      </c>
    </row>
    <row r="819" spans="1:34">
      <c r="A819">
        <v>27747</v>
      </c>
      <c r="B819" t="s">
        <v>246</v>
      </c>
      <c r="C819" t="s">
        <v>247</v>
      </c>
      <c r="D819" t="s">
        <v>454</v>
      </c>
      <c r="E819" t="s">
        <v>455</v>
      </c>
      <c r="F819" t="s">
        <v>261</v>
      </c>
      <c r="G819" t="s">
        <v>1157</v>
      </c>
      <c r="H819" s="117">
        <v>5000</v>
      </c>
      <c r="I819" s="117">
        <v>5000</v>
      </c>
      <c r="J819" s="117">
        <v>5071.2700000000004</v>
      </c>
      <c r="K819" s="117">
        <v>0</v>
      </c>
      <c r="L819" s="117">
        <v>0</v>
      </c>
      <c r="M819" s="117">
        <v>0</v>
      </c>
      <c r="N819" s="117">
        <v>5071.2700000000004</v>
      </c>
      <c r="P819" s="1">
        <v>45541</v>
      </c>
      <c r="Q819" s="1">
        <v>45535</v>
      </c>
      <c r="R819" s="1">
        <v>45746</v>
      </c>
      <c r="S819" s="1">
        <v>45746</v>
      </c>
      <c r="W819" t="s">
        <v>561</v>
      </c>
      <c r="X819" t="s">
        <v>252</v>
      </c>
      <c r="Z819" t="s">
        <v>1142</v>
      </c>
      <c r="AA819">
        <v>2</v>
      </c>
      <c r="AB819" t="s">
        <v>1167</v>
      </c>
      <c r="AC819" t="s">
        <v>561</v>
      </c>
      <c r="AD819" t="s">
        <v>1130</v>
      </c>
      <c r="AE819" t="s">
        <v>1131</v>
      </c>
      <c r="AF819" t="s">
        <v>1132</v>
      </c>
      <c r="AG819" t="s">
        <v>1133</v>
      </c>
      <c r="AH819" t="s">
        <v>1134</v>
      </c>
    </row>
    <row r="820" spans="1:34">
      <c r="A820">
        <v>25522</v>
      </c>
      <c r="B820" t="s">
        <v>246</v>
      </c>
      <c r="C820" t="s">
        <v>247</v>
      </c>
      <c r="D820" t="s">
        <v>382</v>
      </c>
      <c r="E820" t="s">
        <v>383</v>
      </c>
      <c r="F820" t="s">
        <v>261</v>
      </c>
      <c r="G820" t="s">
        <v>1169</v>
      </c>
      <c r="H820" s="117">
        <v>5200</v>
      </c>
      <c r="I820" s="117">
        <v>5200</v>
      </c>
      <c r="J820" s="117">
        <v>5480.85</v>
      </c>
      <c r="K820" s="117">
        <v>0</v>
      </c>
      <c r="L820" s="117">
        <v>0</v>
      </c>
      <c r="M820" s="117">
        <v>0</v>
      </c>
      <c r="N820" s="117">
        <v>5480.85</v>
      </c>
      <c r="P820" s="1">
        <v>45484</v>
      </c>
      <c r="Q820" s="1">
        <v>45186</v>
      </c>
      <c r="R820" s="1">
        <v>45746</v>
      </c>
      <c r="S820" s="1">
        <v>45746</v>
      </c>
      <c r="W820" t="s">
        <v>561</v>
      </c>
      <c r="X820" t="s">
        <v>252</v>
      </c>
      <c r="Z820" t="s">
        <v>1142</v>
      </c>
      <c r="AA820">
        <v>2</v>
      </c>
      <c r="AB820" t="s">
        <v>1129</v>
      </c>
      <c r="AC820" t="s">
        <v>561</v>
      </c>
      <c r="AD820" t="s">
        <v>1130</v>
      </c>
      <c r="AE820" t="s">
        <v>1131</v>
      </c>
      <c r="AF820" t="s">
        <v>1132</v>
      </c>
      <c r="AG820" t="s">
        <v>1133</v>
      </c>
      <c r="AH820" t="s">
        <v>1134</v>
      </c>
    </row>
    <row r="821" spans="1:34">
      <c r="A821">
        <v>25531</v>
      </c>
      <c r="B821" t="s">
        <v>246</v>
      </c>
      <c r="C821" t="s">
        <v>247</v>
      </c>
      <c r="D821" t="s">
        <v>382</v>
      </c>
      <c r="E821" t="s">
        <v>383</v>
      </c>
      <c r="F821" t="s">
        <v>261</v>
      </c>
      <c r="G821" t="s">
        <v>1179</v>
      </c>
      <c r="H821" s="117">
        <v>15000</v>
      </c>
      <c r="I821" s="117">
        <v>15000</v>
      </c>
      <c r="J821" s="117">
        <v>15700.66</v>
      </c>
      <c r="K821" s="117">
        <v>0</v>
      </c>
      <c r="L821" s="117">
        <v>0</v>
      </c>
      <c r="M821" s="117">
        <v>0</v>
      </c>
      <c r="N821" s="117">
        <v>15700.66</v>
      </c>
      <c r="P821" s="1">
        <v>45484</v>
      </c>
      <c r="Q821" s="1">
        <v>45186</v>
      </c>
      <c r="R821" s="1">
        <v>45746</v>
      </c>
      <c r="S821" s="1">
        <v>45746</v>
      </c>
      <c r="W821" t="s">
        <v>561</v>
      </c>
      <c r="X821" t="s">
        <v>252</v>
      </c>
      <c r="Z821" t="s">
        <v>1142</v>
      </c>
      <c r="AA821">
        <v>2</v>
      </c>
      <c r="AB821" t="s">
        <v>1129</v>
      </c>
      <c r="AC821" t="s">
        <v>561</v>
      </c>
      <c r="AD821" t="s">
        <v>1165</v>
      </c>
      <c r="AE821" t="s">
        <v>1131</v>
      </c>
      <c r="AF821" t="s">
        <v>1132</v>
      </c>
      <c r="AG821" t="s">
        <v>1133</v>
      </c>
      <c r="AH821" t="s">
        <v>1134</v>
      </c>
    </row>
    <row r="822" spans="1:34">
      <c r="A822">
        <v>25788</v>
      </c>
      <c r="B822" t="s">
        <v>246</v>
      </c>
      <c r="C822" t="s">
        <v>247</v>
      </c>
      <c r="D822" t="s">
        <v>355</v>
      </c>
      <c r="E822" t="s">
        <v>356</v>
      </c>
      <c r="F822" t="s">
        <v>261</v>
      </c>
      <c r="G822" t="s">
        <v>1152</v>
      </c>
      <c r="H822" s="117">
        <v>3000</v>
      </c>
      <c r="I822" s="117">
        <v>3000</v>
      </c>
      <c r="J822" s="117">
        <v>3064.51</v>
      </c>
      <c r="K822" s="117">
        <v>0</v>
      </c>
      <c r="L822" s="117">
        <v>0</v>
      </c>
      <c r="M822" s="117">
        <v>0</v>
      </c>
      <c r="N822" s="117">
        <v>3064.51</v>
      </c>
      <c r="P822" s="1">
        <v>45510</v>
      </c>
      <c r="Q822" s="1">
        <v>45504</v>
      </c>
      <c r="R822" s="1">
        <v>45746</v>
      </c>
      <c r="S822" s="1">
        <v>45746</v>
      </c>
      <c r="W822" t="s">
        <v>561</v>
      </c>
      <c r="X822" t="s">
        <v>252</v>
      </c>
      <c r="Z822" t="s">
        <v>1142</v>
      </c>
      <c r="AA822">
        <v>2</v>
      </c>
      <c r="AB822" t="s">
        <v>1167</v>
      </c>
      <c r="AC822" t="s">
        <v>561</v>
      </c>
      <c r="AD822" t="s">
        <v>1130</v>
      </c>
      <c r="AE822" t="s">
        <v>1131</v>
      </c>
      <c r="AF822" t="s">
        <v>1132</v>
      </c>
      <c r="AG822" t="s">
        <v>1133</v>
      </c>
      <c r="AH822" t="s">
        <v>1134</v>
      </c>
    </row>
    <row r="823" spans="1:34">
      <c r="A823">
        <v>25994</v>
      </c>
      <c r="B823" t="s">
        <v>246</v>
      </c>
      <c r="C823" t="s">
        <v>247</v>
      </c>
      <c r="D823" t="s">
        <v>257</v>
      </c>
      <c r="E823" t="s">
        <v>259</v>
      </c>
      <c r="F823" t="s">
        <v>261</v>
      </c>
      <c r="G823" t="s">
        <v>1151</v>
      </c>
      <c r="H823" s="117">
        <v>7000</v>
      </c>
      <c r="I823" s="117">
        <v>7000</v>
      </c>
      <c r="J823" s="117">
        <v>7099.78</v>
      </c>
      <c r="K823" s="117">
        <v>0</v>
      </c>
      <c r="L823" s="117">
        <v>0</v>
      </c>
      <c r="M823" s="117">
        <v>0</v>
      </c>
      <c r="N823" s="117">
        <v>7099.78</v>
      </c>
      <c r="P823" s="1">
        <v>45537</v>
      </c>
      <c r="Q823" s="1">
        <v>45522</v>
      </c>
      <c r="R823" s="1">
        <v>45746</v>
      </c>
      <c r="S823" s="1">
        <v>45746</v>
      </c>
      <c r="W823" t="s">
        <v>561</v>
      </c>
      <c r="X823" t="s">
        <v>252</v>
      </c>
      <c r="Z823" t="s">
        <v>1142</v>
      </c>
      <c r="AA823">
        <v>2</v>
      </c>
      <c r="AB823" t="s">
        <v>1167</v>
      </c>
      <c r="AC823" t="s">
        <v>561</v>
      </c>
      <c r="AD823" t="s">
        <v>1130</v>
      </c>
      <c r="AE823" t="s">
        <v>1131</v>
      </c>
      <c r="AF823" t="s">
        <v>1132</v>
      </c>
      <c r="AG823" t="s">
        <v>1133</v>
      </c>
      <c r="AH823" t="s">
        <v>1134</v>
      </c>
    </row>
    <row r="824" spans="1:34">
      <c r="A824">
        <v>25142</v>
      </c>
      <c r="B824" t="s">
        <v>246</v>
      </c>
      <c r="C824" t="s">
        <v>247</v>
      </c>
      <c r="D824" t="s">
        <v>397</v>
      </c>
      <c r="E824" t="s">
        <v>398</v>
      </c>
      <c r="F824" t="s">
        <v>261</v>
      </c>
      <c r="G824" t="s">
        <v>1168</v>
      </c>
      <c r="H824" s="117">
        <v>40000</v>
      </c>
      <c r="I824" s="117">
        <v>40000</v>
      </c>
      <c r="J824" s="117">
        <v>41425.050000000003</v>
      </c>
      <c r="K824" s="117">
        <v>0</v>
      </c>
      <c r="L824" s="117">
        <v>0</v>
      </c>
      <c r="M824" s="117">
        <v>0</v>
      </c>
      <c r="N824" s="117">
        <v>41425.050000000003</v>
      </c>
      <c r="P824" s="1">
        <v>45453</v>
      </c>
      <c r="Q824" s="1">
        <v>45442</v>
      </c>
      <c r="R824" s="1">
        <v>45746</v>
      </c>
      <c r="S824" s="1">
        <v>45746</v>
      </c>
      <c r="W824" t="s">
        <v>561</v>
      </c>
      <c r="X824" t="s">
        <v>252</v>
      </c>
      <c r="Z824" t="s">
        <v>1142</v>
      </c>
      <c r="AA824">
        <v>2</v>
      </c>
      <c r="AB824" t="s">
        <v>1167</v>
      </c>
      <c r="AC824" t="s">
        <v>561</v>
      </c>
      <c r="AD824" t="s">
        <v>1165</v>
      </c>
      <c r="AE824" t="s">
        <v>1131</v>
      </c>
      <c r="AF824" t="s">
        <v>1132</v>
      </c>
      <c r="AG824" t="s">
        <v>1133</v>
      </c>
      <c r="AH824" t="s">
        <v>1134</v>
      </c>
    </row>
    <row r="825" spans="1:34">
      <c r="A825">
        <v>24894</v>
      </c>
      <c r="B825" t="s">
        <v>246</v>
      </c>
      <c r="C825" t="s">
        <v>247</v>
      </c>
      <c r="D825" t="s">
        <v>430</v>
      </c>
      <c r="E825" t="s">
        <v>431</v>
      </c>
      <c r="F825" t="s">
        <v>261</v>
      </c>
      <c r="G825" t="s">
        <v>1159</v>
      </c>
      <c r="H825" s="117">
        <v>6000</v>
      </c>
      <c r="I825" s="117">
        <v>6000</v>
      </c>
      <c r="J825" s="117">
        <v>6231.12</v>
      </c>
      <c r="K825" s="117">
        <v>0</v>
      </c>
      <c r="L825" s="117">
        <v>0</v>
      </c>
      <c r="M825" s="117">
        <v>0</v>
      </c>
      <c r="N825" s="117">
        <v>6231.12</v>
      </c>
      <c r="P825" s="1">
        <v>45421</v>
      </c>
      <c r="Q825" s="1">
        <v>45410</v>
      </c>
      <c r="R825" s="1">
        <v>45746</v>
      </c>
      <c r="S825" s="1">
        <v>45746</v>
      </c>
      <c r="W825" t="s">
        <v>561</v>
      </c>
      <c r="X825" t="s">
        <v>252</v>
      </c>
      <c r="Z825" t="s">
        <v>1142</v>
      </c>
      <c r="AA825">
        <v>2</v>
      </c>
      <c r="AB825" t="s">
        <v>1167</v>
      </c>
      <c r="AC825" t="s">
        <v>561</v>
      </c>
      <c r="AD825" t="s">
        <v>1130</v>
      </c>
      <c r="AE825" t="s">
        <v>1131</v>
      </c>
      <c r="AF825" t="s">
        <v>1132</v>
      </c>
      <c r="AG825" t="s">
        <v>1133</v>
      </c>
      <c r="AH825" t="s">
        <v>1134</v>
      </c>
    </row>
    <row r="826" spans="1:34">
      <c r="A826">
        <v>25151</v>
      </c>
      <c r="B826" t="s">
        <v>246</v>
      </c>
      <c r="C826" t="s">
        <v>247</v>
      </c>
      <c r="D826" t="s">
        <v>397</v>
      </c>
      <c r="E826" t="s">
        <v>398</v>
      </c>
      <c r="F826" t="s">
        <v>261</v>
      </c>
      <c r="G826" t="s">
        <v>1157</v>
      </c>
      <c r="H826" s="117">
        <v>5000</v>
      </c>
      <c r="I826" s="117">
        <v>5000</v>
      </c>
      <c r="J826" s="117">
        <v>5178.13</v>
      </c>
      <c r="K826" s="117">
        <v>0</v>
      </c>
      <c r="L826" s="117">
        <v>0</v>
      </c>
      <c r="M826" s="117">
        <v>0</v>
      </c>
      <c r="N826" s="117">
        <v>5178.13</v>
      </c>
      <c r="P826" s="1">
        <v>45453</v>
      </c>
      <c r="Q826" s="1">
        <v>45442</v>
      </c>
      <c r="R826" s="1">
        <v>45746</v>
      </c>
      <c r="S826" s="1">
        <v>45746</v>
      </c>
      <c r="W826" t="s">
        <v>561</v>
      </c>
      <c r="X826" t="s">
        <v>252</v>
      </c>
      <c r="Z826" t="s">
        <v>1142</v>
      </c>
      <c r="AA826">
        <v>2</v>
      </c>
      <c r="AB826" t="s">
        <v>1167</v>
      </c>
      <c r="AC826" t="s">
        <v>561</v>
      </c>
      <c r="AD826" t="s">
        <v>1130</v>
      </c>
      <c r="AE826" t="s">
        <v>1131</v>
      </c>
      <c r="AF826" t="s">
        <v>1132</v>
      </c>
      <c r="AG826" t="s">
        <v>1133</v>
      </c>
      <c r="AH826" t="s">
        <v>1134</v>
      </c>
    </row>
    <row r="827" spans="1:34">
      <c r="A827">
        <v>25097</v>
      </c>
      <c r="B827" t="s">
        <v>246</v>
      </c>
      <c r="C827" t="s">
        <v>247</v>
      </c>
      <c r="D827" t="s">
        <v>494</v>
      </c>
      <c r="E827" t="s">
        <v>495</v>
      </c>
      <c r="F827" t="s">
        <v>261</v>
      </c>
      <c r="G827" t="s">
        <v>1164</v>
      </c>
      <c r="H827" s="117">
        <v>1000</v>
      </c>
      <c r="I827" s="117">
        <v>1000</v>
      </c>
      <c r="J827" s="117">
        <v>1035.6300000000001</v>
      </c>
      <c r="K827" s="117">
        <v>0</v>
      </c>
      <c r="L827" s="117">
        <v>0</v>
      </c>
      <c r="M827" s="117">
        <v>0</v>
      </c>
      <c r="N827" s="117">
        <v>1035.6300000000001</v>
      </c>
      <c r="P827" s="1">
        <v>45443</v>
      </c>
      <c r="Q827" s="1">
        <v>45436</v>
      </c>
      <c r="R827" s="1">
        <v>45746</v>
      </c>
      <c r="S827" s="1">
        <v>45746</v>
      </c>
      <c r="W827" t="s">
        <v>561</v>
      </c>
      <c r="X827" t="s">
        <v>252</v>
      </c>
      <c r="Z827" t="s">
        <v>1142</v>
      </c>
      <c r="AA827">
        <v>2</v>
      </c>
      <c r="AB827" t="s">
        <v>1167</v>
      </c>
      <c r="AC827" t="s">
        <v>561</v>
      </c>
      <c r="AD827" t="s">
        <v>1130</v>
      </c>
      <c r="AE827" t="s">
        <v>1131</v>
      </c>
      <c r="AF827" t="s">
        <v>1132</v>
      </c>
      <c r="AG827" t="s">
        <v>1133</v>
      </c>
      <c r="AH827" t="s">
        <v>1134</v>
      </c>
    </row>
    <row r="828" spans="1:34">
      <c r="A828">
        <v>24666</v>
      </c>
      <c r="B828" t="s">
        <v>246</v>
      </c>
      <c r="C828" t="s">
        <v>247</v>
      </c>
      <c r="D828" t="s">
        <v>488</v>
      </c>
      <c r="E828" t="s">
        <v>489</v>
      </c>
      <c r="F828" t="s">
        <v>261</v>
      </c>
      <c r="G828" t="s">
        <v>1166</v>
      </c>
      <c r="H828" s="117">
        <v>1000</v>
      </c>
      <c r="I828" s="117">
        <v>1000</v>
      </c>
      <c r="J828" s="117">
        <v>1038.52</v>
      </c>
      <c r="K828" s="117">
        <v>0</v>
      </c>
      <c r="L828" s="117">
        <v>0</v>
      </c>
      <c r="M828" s="117">
        <v>0</v>
      </c>
      <c r="N828" s="117">
        <v>1038.52</v>
      </c>
      <c r="P828" s="1">
        <v>45412</v>
      </c>
      <c r="Q828" s="1">
        <v>45404</v>
      </c>
      <c r="R828" s="1">
        <v>45746</v>
      </c>
      <c r="S828" s="1">
        <v>45746</v>
      </c>
      <c r="W828" t="s">
        <v>561</v>
      </c>
      <c r="X828" t="s">
        <v>252</v>
      </c>
      <c r="Z828" t="s">
        <v>1142</v>
      </c>
      <c r="AA828">
        <v>2</v>
      </c>
      <c r="AB828" t="s">
        <v>1167</v>
      </c>
      <c r="AC828" t="s">
        <v>561</v>
      </c>
      <c r="AD828" t="s">
        <v>1130</v>
      </c>
      <c r="AE828" t="s">
        <v>1131</v>
      </c>
      <c r="AF828" t="s">
        <v>1132</v>
      </c>
      <c r="AG828" t="s">
        <v>1133</v>
      </c>
      <c r="AH828" t="s">
        <v>1134</v>
      </c>
    </row>
    <row r="829" spans="1:34">
      <c r="A829">
        <v>24757</v>
      </c>
      <c r="B829" t="s">
        <v>246</v>
      </c>
      <c r="C829" t="s">
        <v>247</v>
      </c>
      <c r="D829" t="s">
        <v>418</v>
      </c>
      <c r="E829" t="s">
        <v>419</v>
      </c>
      <c r="F829" t="s">
        <v>261</v>
      </c>
      <c r="G829" t="s">
        <v>1166</v>
      </c>
      <c r="H829" s="117">
        <v>6000</v>
      </c>
      <c r="I829" s="117">
        <v>6000</v>
      </c>
      <c r="J829" s="117">
        <v>6231.12</v>
      </c>
      <c r="K829" s="117">
        <v>0</v>
      </c>
      <c r="L829" s="117">
        <v>0</v>
      </c>
      <c r="M829" s="117">
        <v>0</v>
      </c>
      <c r="N829" s="117">
        <v>6231.12</v>
      </c>
      <c r="P829" s="1">
        <v>45412</v>
      </c>
      <c r="Q829" s="1">
        <v>45407</v>
      </c>
      <c r="R829" s="1">
        <v>45746</v>
      </c>
      <c r="S829" s="1">
        <v>45746</v>
      </c>
      <c r="W829" t="s">
        <v>561</v>
      </c>
      <c r="X829" t="s">
        <v>252</v>
      </c>
      <c r="Z829" t="s">
        <v>1142</v>
      </c>
      <c r="AA829">
        <v>2</v>
      </c>
      <c r="AB829" t="s">
        <v>1167</v>
      </c>
      <c r="AC829" t="s">
        <v>561</v>
      </c>
      <c r="AD829" t="s">
        <v>1130</v>
      </c>
      <c r="AE829" t="s">
        <v>1131</v>
      </c>
      <c r="AF829" t="s">
        <v>1132</v>
      </c>
      <c r="AG829" t="s">
        <v>1133</v>
      </c>
      <c r="AH829" t="s">
        <v>1134</v>
      </c>
    </row>
    <row r="830" spans="1:34">
      <c r="A830">
        <v>24690</v>
      </c>
      <c r="B830" t="s">
        <v>246</v>
      </c>
      <c r="C830" t="s">
        <v>247</v>
      </c>
      <c r="D830" t="s">
        <v>436</v>
      </c>
      <c r="E830" t="s">
        <v>437</v>
      </c>
      <c r="F830" t="s">
        <v>261</v>
      </c>
      <c r="G830" t="s">
        <v>1166</v>
      </c>
      <c r="H830" s="117">
        <v>1000</v>
      </c>
      <c r="I830" s="117">
        <v>1000</v>
      </c>
      <c r="J830" s="117">
        <v>1038.52</v>
      </c>
      <c r="K830" s="117">
        <v>0</v>
      </c>
      <c r="L830" s="117">
        <v>0</v>
      </c>
      <c r="M830" s="117">
        <v>0</v>
      </c>
      <c r="N830" s="117">
        <v>1038.52</v>
      </c>
      <c r="P830" s="1">
        <v>45408</v>
      </c>
      <c r="Q830" s="1">
        <v>45404</v>
      </c>
      <c r="R830" s="1">
        <v>45746</v>
      </c>
      <c r="S830" s="1">
        <v>45746</v>
      </c>
      <c r="W830" t="s">
        <v>561</v>
      </c>
      <c r="X830" t="s">
        <v>252</v>
      </c>
      <c r="Z830" t="s">
        <v>1142</v>
      </c>
      <c r="AA830">
        <v>2</v>
      </c>
      <c r="AB830" t="s">
        <v>1167</v>
      </c>
      <c r="AC830" t="s">
        <v>561</v>
      </c>
      <c r="AD830" t="s">
        <v>1130</v>
      </c>
      <c r="AE830" t="s">
        <v>1131</v>
      </c>
      <c r="AF830" t="s">
        <v>1132</v>
      </c>
      <c r="AG830" t="s">
        <v>1133</v>
      </c>
      <c r="AH830" t="s">
        <v>1134</v>
      </c>
    </row>
    <row r="831" spans="1:34">
      <c r="A831">
        <v>23265</v>
      </c>
      <c r="B831" t="s">
        <v>246</v>
      </c>
      <c r="C831" t="s">
        <v>269</v>
      </c>
      <c r="D831" t="s">
        <v>339</v>
      </c>
      <c r="E831" t="s">
        <v>340</v>
      </c>
      <c r="F831" t="s">
        <v>261</v>
      </c>
      <c r="G831" t="s">
        <v>1164</v>
      </c>
      <c r="H831" s="117">
        <v>2300</v>
      </c>
      <c r="I831" s="117">
        <v>2300</v>
      </c>
      <c r="J831" s="117">
        <v>2398.19</v>
      </c>
      <c r="K831" s="117">
        <v>0</v>
      </c>
      <c r="L831" s="117">
        <v>0</v>
      </c>
      <c r="M831" s="117">
        <v>0</v>
      </c>
      <c r="N831" s="117">
        <v>2398.19</v>
      </c>
      <c r="P831" s="1">
        <v>45345</v>
      </c>
      <c r="Q831" s="1">
        <v>45331</v>
      </c>
      <c r="R831" s="1">
        <v>45746</v>
      </c>
      <c r="S831" s="1">
        <v>45746</v>
      </c>
      <c r="W831" t="s">
        <v>561</v>
      </c>
      <c r="X831" t="s">
        <v>252</v>
      </c>
      <c r="Z831" t="s">
        <v>1142</v>
      </c>
      <c r="AA831">
        <v>2</v>
      </c>
      <c r="AB831" t="s">
        <v>1129</v>
      </c>
      <c r="AC831" t="s">
        <v>561</v>
      </c>
      <c r="AD831" t="s">
        <v>1130</v>
      </c>
      <c r="AE831" t="s">
        <v>1131</v>
      </c>
      <c r="AF831" t="s">
        <v>1132</v>
      </c>
      <c r="AG831" t="s">
        <v>1133</v>
      </c>
      <c r="AH831" t="s">
        <v>1134</v>
      </c>
    </row>
    <row r="832" spans="1:34">
      <c r="A832">
        <v>23813</v>
      </c>
      <c r="B832" t="s">
        <v>246</v>
      </c>
      <c r="C832" t="s">
        <v>247</v>
      </c>
      <c r="D832" t="s">
        <v>476</v>
      </c>
      <c r="E832" t="s">
        <v>477</v>
      </c>
      <c r="F832" t="s">
        <v>261</v>
      </c>
      <c r="G832" t="s">
        <v>1154</v>
      </c>
      <c r="H832" s="117">
        <v>65000</v>
      </c>
      <c r="I832" s="117">
        <v>65000</v>
      </c>
      <c r="J832" s="117">
        <v>67124.44</v>
      </c>
      <c r="K832" s="117">
        <v>0</v>
      </c>
      <c r="L832" s="117">
        <v>0</v>
      </c>
      <c r="M832" s="117">
        <v>0</v>
      </c>
      <c r="N832" s="117">
        <v>67124.44</v>
      </c>
      <c r="P832" s="1">
        <v>45377</v>
      </c>
      <c r="Q832" s="1">
        <v>45371</v>
      </c>
      <c r="R832" s="1">
        <v>45746</v>
      </c>
      <c r="S832" s="1">
        <v>45746</v>
      </c>
      <c r="W832" t="s">
        <v>561</v>
      </c>
      <c r="X832" t="s">
        <v>252</v>
      </c>
      <c r="Z832" t="s">
        <v>1142</v>
      </c>
      <c r="AA832">
        <v>2</v>
      </c>
      <c r="AB832" t="s">
        <v>1129</v>
      </c>
      <c r="AC832" t="s">
        <v>561</v>
      </c>
      <c r="AD832" t="s">
        <v>1165</v>
      </c>
      <c r="AE832" t="s">
        <v>1131</v>
      </c>
      <c r="AF832" t="s">
        <v>1132</v>
      </c>
      <c r="AG832" t="s">
        <v>1133</v>
      </c>
      <c r="AH832" t="s">
        <v>1134</v>
      </c>
    </row>
    <row r="833" spans="1:35">
      <c r="A833">
        <v>24069</v>
      </c>
      <c r="B833" t="s">
        <v>246</v>
      </c>
      <c r="C833" t="s">
        <v>247</v>
      </c>
      <c r="D833" t="s">
        <v>464</v>
      </c>
      <c r="E833" t="s">
        <v>465</v>
      </c>
      <c r="F833" t="s">
        <v>261</v>
      </c>
      <c r="G833" t="s">
        <v>1168</v>
      </c>
      <c r="H833" s="117">
        <v>15000</v>
      </c>
      <c r="I833" s="117">
        <v>15000</v>
      </c>
      <c r="J833" s="117">
        <v>15490.25</v>
      </c>
      <c r="K833" s="117">
        <v>0</v>
      </c>
      <c r="L833" s="117">
        <v>0</v>
      </c>
      <c r="M833" s="117">
        <v>0</v>
      </c>
      <c r="N833" s="117">
        <v>15490.25</v>
      </c>
      <c r="P833" s="1">
        <v>45385</v>
      </c>
      <c r="Q833" s="1">
        <v>45373</v>
      </c>
      <c r="R833" s="1">
        <v>45746</v>
      </c>
      <c r="S833" s="1">
        <v>45746</v>
      </c>
      <c r="W833" t="s">
        <v>561</v>
      </c>
      <c r="X833" t="s">
        <v>252</v>
      </c>
      <c r="Z833" t="s">
        <v>1142</v>
      </c>
      <c r="AA833">
        <v>2</v>
      </c>
      <c r="AB833" t="s">
        <v>1129</v>
      </c>
      <c r="AC833" t="s">
        <v>561</v>
      </c>
      <c r="AD833" t="s">
        <v>1165</v>
      </c>
      <c r="AE833" t="s">
        <v>1131</v>
      </c>
      <c r="AF833" t="s">
        <v>1132</v>
      </c>
      <c r="AG833" t="s">
        <v>1133</v>
      </c>
      <c r="AH833" t="s">
        <v>1134</v>
      </c>
    </row>
    <row r="834" spans="1:35">
      <c r="A834">
        <v>24390</v>
      </c>
      <c r="B834" t="s">
        <v>246</v>
      </c>
      <c r="C834" t="s">
        <v>269</v>
      </c>
      <c r="D834" t="s">
        <v>330</v>
      </c>
      <c r="E834" t="s">
        <v>331</v>
      </c>
      <c r="F834" t="s">
        <v>261</v>
      </c>
      <c r="G834" t="s">
        <v>1159</v>
      </c>
      <c r="H834" s="117">
        <v>600</v>
      </c>
      <c r="I834" s="117">
        <v>600</v>
      </c>
      <c r="J834" s="117">
        <v>623.11</v>
      </c>
      <c r="K834" s="117">
        <v>0</v>
      </c>
      <c r="L834" s="117">
        <v>0</v>
      </c>
      <c r="M834" s="117">
        <v>0</v>
      </c>
      <c r="N834" s="117">
        <v>623.11</v>
      </c>
      <c r="P834" s="1">
        <v>45399</v>
      </c>
      <c r="Q834" s="1">
        <v>45391</v>
      </c>
      <c r="R834" s="1">
        <v>45746</v>
      </c>
      <c r="S834" s="1">
        <v>45746</v>
      </c>
      <c r="W834" t="s">
        <v>561</v>
      </c>
      <c r="X834" t="s">
        <v>252</v>
      </c>
      <c r="Z834" t="s">
        <v>1142</v>
      </c>
      <c r="AA834">
        <v>2</v>
      </c>
      <c r="AB834" t="s">
        <v>1167</v>
      </c>
      <c r="AC834" t="s">
        <v>561</v>
      </c>
      <c r="AD834" t="s">
        <v>1130</v>
      </c>
      <c r="AE834" t="s">
        <v>1131</v>
      </c>
      <c r="AF834" t="s">
        <v>1132</v>
      </c>
      <c r="AG834" t="s">
        <v>1133</v>
      </c>
      <c r="AH834" t="s">
        <v>1134</v>
      </c>
    </row>
    <row r="835" spans="1:35">
      <c r="A835">
        <v>19385</v>
      </c>
      <c r="B835" t="s">
        <v>246</v>
      </c>
      <c r="C835" t="s">
        <v>269</v>
      </c>
      <c r="D835" t="s">
        <v>327</v>
      </c>
      <c r="E835" t="s">
        <v>328</v>
      </c>
      <c r="F835" t="s">
        <v>261</v>
      </c>
      <c r="G835" t="s">
        <v>1183</v>
      </c>
      <c r="H835" s="117">
        <v>38000</v>
      </c>
      <c r="I835" s="117">
        <v>38000</v>
      </c>
      <c r="J835" s="117">
        <v>40052.400000000001</v>
      </c>
      <c r="K835" s="117">
        <v>0</v>
      </c>
      <c r="L835" s="117">
        <v>0</v>
      </c>
      <c r="M835" s="117">
        <v>0</v>
      </c>
      <c r="N835" s="117">
        <v>40052.400000000001</v>
      </c>
      <c r="O835" s="117">
        <v>0</v>
      </c>
      <c r="P835" s="1">
        <v>45205</v>
      </c>
      <c r="Q835" s="1">
        <v>45197</v>
      </c>
      <c r="R835" s="1">
        <v>45746</v>
      </c>
      <c r="S835" s="1">
        <v>45746</v>
      </c>
      <c r="W835" t="s">
        <v>561</v>
      </c>
      <c r="X835" t="s">
        <v>252</v>
      </c>
      <c r="Z835" t="s">
        <v>1142</v>
      </c>
      <c r="AA835">
        <v>2</v>
      </c>
      <c r="AB835" t="s">
        <v>1129</v>
      </c>
      <c r="AC835" t="s">
        <v>561</v>
      </c>
      <c r="AD835" t="s">
        <v>1130</v>
      </c>
      <c r="AE835" t="s">
        <v>1131</v>
      </c>
      <c r="AF835" t="s">
        <v>1132</v>
      </c>
      <c r="AG835" t="s">
        <v>1133</v>
      </c>
      <c r="AH835" t="s">
        <v>1134</v>
      </c>
      <c r="AI835" t="s">
        <v>252</v>
      </c>
    </row>
    <row r="836" spans="1:35">
      <c r="A836">
        <v>19401</v>
      </c>
      <c r="B836" t="s">
        <v>246</v>
      </c>
      <c r="C836" t="s">
        <v>269</v>
      </c>
      <c r="D836" t="s">
        <v>327</v>
      </c>
      <c r="E836" t="s">
        <v>328</v>
      </c>
      <c r="F836" t="s">
        <v>261</v>
      </c>
      <c r="G836" t="s">
        <v>1180</v>
      </c>
      <c r="H836" s="117">
        <v>1080</v>
      </c>
      <c r="I836" s="117">
        <v>1080</v>
      </c>
      <c r="J836" s="117">
        <v>1138.33</v>
      </c>
      <c r="K836" s="117">
        <v>0</v>
      </c>
      <c r="L836" s="117">
        <v>0</v>
      </c>
      <c r="M836" s="117">
        <v>0</v>
      </c>
      <c r="N836" s="117">
        <v>1138.33</v>
      </c>
      <c r="P836" s="1">
        <v>45205</v>
      </c>
      <c r="Q836" s="1">
        <v>45197</v>
      </c>
      <c r="R836" s="1">
        <v>45746</v>
      </c>
      <c r="S836" s="1">
        <v>45746</v>
      </c>
      <c r="W836" t="s">
        <v>561</v>
      </c>
      <c r="X836" t="s">
        <v>252</v>
      </c>
      <c r="Z836" t="s">
        <v>1142</v>
      </c>
      <c r="AA836">
        <v>2</v>
      </c>
      <c r="AB836" t="s">
        <v>1129</v>
      </c>
      <c r="AC836" t="s">
        <v>561</v>
      </c>
      <c r="AD836" t="s">
        <v>1130</v>
      </c>
      <c r="AE836" t="s">
        <v>1131</v>
      </c>
      <c r="AF836" t="s">
        <v>1132</v>
      </c>
      <c r="AG836" t="s">
        <v>1133</v>
      </c>
      <c r="AH836" t="s">
        <v>1134</v>
      </c>
    </row>
    <row r="837" spans="1:35">
      <c r="A837">
        <v>19606</v>
      </c>
      <c r="B837" t="s">
        <v>246</v>
      </c>
      <c r="C837" t="s">
        <v>247</v>
      </c>
      <c r="D837" t="s">
        <v>474</v>
      </c>
      <c r="E837" t="s">
        <v>475</v>
      </c>
      <c r="F837" t="s">
        <v>261</v>
      </c>
      <c r="G837" t="s">
        <v>1179</v>
      </c>
      <c r="H837" s="117">
        <v>25000</v>
      </c>
      <c r="I837" s="117">
        <v>25000</v>
      </c>
      <c r="J837" s="117">
        <v>26306.62</v>
      </c>
      <c r="K837" s="117">
        <v>0</v>
      </c>
      <c r="L837" s="117">
        <v>0</v>
      </c>
      <c r="M837" s="117">
        <v>0</v>
      </c>
      <c r="N837" s="117">
        <v>26306.62</v>
      </c>
      <c r="P837" s="1">
        <v>45229</v>
      </c>
      <c r="Q837" s="1">
        <v>45221</v>
      </c>
      <c r="R837" s="1">
        <v>45746</v>
      </c>
      <c r="S837" s="1">
        <v>45746</v>
      </c>
      <c r="W837" t="s">
        <v>561</v>
      </c>
      <c r="X837" t="s">
        <v>252</v>
      </c>
      <c r="Z837" t="s">
        <v>1142</v>
      </c>
      <c r="AA837">
        <v>2</v>
      </c>
      <c r="AB837" t="s">
        <v>1129</v>
      </c>
      <c r="AC837" t="s">
        <v>561</v>
      </c>
      <c r="AD837" t="s">
        <v>1165</v>
      </c>
      <c r="AE837" t="s">
        <v>1131</v>
      </c>
      <c r="AF837" t="s">
        <v>1132</v>
      </c>
      <c r="AG837" t="s">
        <v>1133</v>
      </c>
      <c r="AH837" t="s">
        <v>1134</v>
      </c>
    </row>
    <row r="838" spans="1:35">
      <c r="A838">
        <v>16751</v>
      </c>
      <c r="B838" t="s">
        <v>246</v>
      </c>
      <c r="C838" t="s">
        <v>247</v>
      </c>
      <c r="D838" t="s">
        <v>348</v>
      </c>
      <c r="E838" t="s">
        <v>349</v>
      </c>
      <c r="F838" t="s">
        <v>261</v>
      </c>
      <c r="G838" t="s">
        <v>1180</v>
      </c>
      <c r="H838" s="117">
        <v>1000</v>
      </c>
      <c r="I838" s="117">
        <v>1000</v>
      </c>
      <c r="J838" s="117">
        <v>1068.8900000000001</v>
      </c>
      <c r="K838" s="117">
        <v>0</v>
      </c>
      <c r="L838" s="117">
        <v>0</v>
      </c>
      <c r="M838" s="117">
        <v>0</v>
      </c>
      <c r="N838" s="117">
        <v>1068.8900000000001</v>
      </c>
      <c r="P838" s="1">
        <v>45110</v>
      </c>
      <c r="Q838" s="1">
        <v>45094</v>
      </c>
      <c r="R838" s="1">
        <v>45746</v>
      </c>
      <c r="S838" s="1">
        <v>45746</v>
      </c>
      <c r="W838" t="s">
        <v>561</v>
      </c>
      <c r="X838" t="s">
        <v>252</v>
      </c>
      <c r="Z838" t="s">
        <v>1142</v>
      </c>
      <c r="AA838">
        <v>2</v>
      </c>
      <c r="AB838" t="s">
        <v>1129</v>
      </c>
      <c r="AC838" t="s">
        <v>561</v>
      </c>
      <c r="AD838" t="s">
        <v>1130</v>
      </c>
      <c r="AE838" t="s">
        <v>1131</v>
      </c>
      <c r="AF838" t="s">
        <v>1132</v>
      </c>
      <c r="AG838" t="s">
        <v>1133</v>
      </c>
      <c r="AH838" t="s">
        <v>1134</v>
      </c>
    </row>
    <row r="839" spans="1:35">
      <c r="A839">
        <v>17179</v>
      </c>
      <c r="B839" t="s">
        <v>246</v>
      </c>
      <c r="C839" t="s">
        <v>247</v>
      </c>
      <c r="D839" t="s">
        <v>520</v>
      </c>
      <c r="E839" t="s">
        <v>521</v>
      </c>
      <c r="F839" t="s">
        <v>261</v>
      </c>
      <c r="G839" t="s">
        <v>1177</v>
      </c>
      <c r="H839" s="117">
        <v>4000</v>
      </c>
      <c r="I839" s="117">
        <v>4000</v>
      </c>
      <c r="J839" s="117">
        <v>4250.42</v>
      </c>
      <c r="K839" s="117">
        <v>0</v>
      </c>
      <c r="L839" s="117">
        <v>0</v>
      </c>
      <c r="M839" s="117">
        <v>0</v>
      </c>
      <c r="N839" s="117">
        <v>4250.42</v>
      </c>
      <c r="P839" s="1">
        <v>45140</v>
      </c>
      <c r="Q839" s="1">
        <v>45129</v>
      </c>
      <c r="R839" s="1">
        <v>45746</v>
      </c>
      <c r="S839" s="1">
        <v>45746</v>
      </c>
      <c r="W839" t="s">
        <v>561</v>
      </c>
      <c r="X839" t="s">
        <v>252</v>
      </c>
      <c r="Z839" t="s">
        <v>1142</v>
      </c>
      <c r="AA839">
        <v>2</v>
      </c>
      <c r="AB839" t="s">
        <v>1129</v>
      </c>
      <c r="AC839" t="s">
        <v>561</v>
      </c>
      <c r="AD839" t="s">
        <v>1130</v>
      </c>
      <c r="AE839" t="s">
        <v>1131</v>
      </c>
      <c r="AF839" t="s">
        <v>1132</v>
      </c>
      <c r="AG839" t="s">
        <v>1133</v>
      </c>
      <c r="AH839" t="s">
        <v>1134</v>
      </c>
    </row>
    <row r="840" spans="1:35">
      <c r="A840">
        <v>16036</v>
      </c>
      <c r="B840" t="s">
        <v>246</v>
      </c>
      <c r="C840" t="s">
        <v>247</v>
      </c>
      <c r="D840" t="s">
        <v>508</v>
      </c>
      <c r="E840" t="s">
        <v>509</v>
      </c>
      <c r="F840" t="s">
        <v>261</v>
      </c>
      <c r="G840" t="s">
        <v>1184</v>
      </c>
      <c r="H840" s="117">
        <v>1500</v>
      </c>
      <c r="I840" s="117">
        <v>1500</v>
      </c>
      <c r="J840" s="117">
        <v>1605.64</v>
      </c>
      <c r="K840" s="117">
        <v>0</v>
      </c>
      <c r="L840" s="117">
        <v>0</v>
      </c>
      <c r="M840" s="117">
        <v>0</v>
      </c>
      <c r="N840" s="117">
        <v>1605.64</v>
      </c>
      <c r="P840" s="1">
        <v>45057</v>
      </c>
      <c r="Q840" s="1">
        <v>45052</v>
      </c>
      <c r="R840" s="1">
        <v>45746</v>
      </c>
      <c r="S840" s="1">
        <v>45746</v>
      </c>
      <c r="W840" t="s">
        <v>561</v>
      </c>
      <c r="X840" t="s">
        <v>252</v>
      </c>
      <c r="Z840" t="s">
        <v>1142</v>
      </c>
      <c r="AA840">
        <v>2</v>
      </c>
      <c r="AB840" t="s">
        <v>1129</v>
      </c>
      <c r="AC840" t="s">
        <v>561</v>
      </c>
      <c r="AD840" t="s">
        <v>1130</v>
      </c>
      <c r="AE840" t="s">
        <v>1131</v>
      </c>
      <c r="AF840" t="s">
        <v>1132</v>
      </c>
      <c r="AG840" t="s">
        <v>1133</v>
      </c>
      <c r="AH840" t="s">
        <v>1134</v>
      </c>
    </row>
    <row r="841" spans="1:35">
      <c r="A841">
        <v>16012</v>
      </c>
      <c r="B841" t="s">
        <v>246</v>
      </c>
      <c r="C841" t="s">
        <v>247</v>
      </c>
      <c r="D841" t="s">
        <v>508</v>
      </c>
      <c r="E841" t="s">
        <v>509</v>
      </c>
      <c r="F841" t="s">
        <v>261</v>
      </c>
      <c r="G841" t="s">
        <v>1146</v>
      </c>
      <c r="H841" s="117">
        <v>90000</v>
      </c>
      <c r="I841" s="117">
        <v>90000</v>
      </c>
      <c r="J841" s="117">
        <v>96338.28</v>
      </c>
      <c r="K841" s="117">
        <v>0</v>
      </c>
      <c r="L841" s="117">
        <v>0</v>
      </c>
      <c r="M841" s="117">
        <v>0</v>
      </c>
      <c r="N841" s="117">
        <v>96338.28</v>
      </c>
      <c r="P841" s="1">
        <v>45057</v>
      </c>
      <c r="Q841" s="1">
        <v>45052</v>
      </c>
      <c r="R841" s="1">
        <v>45746</v>
      </c>
      <c r="S841" s="1">
        <v>45746</v>
      </c>
      <c r="W841" t="s">
        <v>561</v>
      </c>
      <c r="X841" t="s">
        <v>252</v>
      </c>
      <c r="Z841" t="s">
        <v>1142</v>
      </c>
      <c r="AA841">
        <v>2</v>
      </c>
      <c r="AB841" t="s">
        <v>1129</v>
      </c>
      <c r="AC841" t="s">
        <v>561</v>
      </c>
      <c r="AD841" t="s">
        <v>1130</v>
      </c>
      <c r="AE841" t="s">
        <v>1131</v>
      </c>
      <c r="AF841" t="s">
        <v>1132</v>
      </c>
      <c r="AG841" t="s">
        <v>1133</v>
      </c>
      <c r="AH841" t="s">
        <v>1134</v>
      </c>
    </row>
    <row r="842" spans="1:35">
      <c r="A842">
        <v>24204</v>
      </c>
      <c r="B842" t="s">
        <v>246</v>
      </c>
      <c r="C842" t="s">
        <v>247</v>
      </c>
      <c r="D842" t="s">
        <v>385</v>
      </c>
      <c r="E842" t="s">
        <v>386</v>
      </c>
      <c r="F842" t="s">
        <v>261</v>
      </c>
      <c r="G842" t="s">
        <v>1161</v>
      </c>
      <c r="H842" s="117">
        <v>5000</v>
      </c>
      <c r="I842" s="117">
        <v>5000</v>
      </c>
      <c r="J842" s="117">
        <v>5199.43</v>
      </c>
      <c r="K842" s="117">
        <v>0</v>
      </c>
      <c r="L842" s="117">
        <v>0</v>
      </c>
      <c r="M842" s="117">
        <v>0</v>
      </c>
      <c r="N842" s="117">
        <v>5199.43</v>
      </c>
      <c r="P842" s="1">
        <v>45383</v>
      </c>
      <c r="Q842" s="1">
        <v>45381</v>
      </c>
      <c r="R842" s="1">
        <v>45747</v>
      </c>
      <c r="S842" s="1">
        <v>45747</v>
      </c>
      <c r="W842" t="s">
        <v>561</v>
      </c>
      <c r="X842" t="s">
        <v>252</v>
      </c>
      <c r="Z842" t="s">
        <v>1142</v>
      </c>
      <c r="AA842">
        <v>2</v>
      </c>
      <c r="AB842" t="s">
        <v>1129</v>
      </c>
      <c r="AC842" t="s">
        <v>561</v>
      </c>
      <c r="AD842" t="s">
        <v>1130</v>
      </c>
      <c r="AE842" t="s">
        <v>1131</v>
      </c>
      <c r="AF842" t="s">
        <v>1132</v>
      </c>
      <c r="AG842" t="s">
        <v>1133</v>
      </c>
      <c r="AH842" t="s">
        <v>1134</v>
      </c>
    </row>
    <row r="843" spans="1:35">
      <c r="A843">
        <v>24080</v>
      </c>
      <c r="B843" t="s">
        <v>246</v>
      </c>
      <c r="C843" t="s">
        <v>247</v>
      </c>
      <c r="D843" t="s">
        <v>464</v>
      </c>
      <c r="E843" t="s">
        <v>465</v>
      </c>
      <c r="F843" t="s">
        <v>261</v>
      </c>
      <c r="G843" t="s">
        <v>1161</v>
      </c>
      <c r="H843" s="117">
        <v>5000</v>
      </c>
      <c r="I843" s="117">
        <v>5000</v>
      </c>
      <c r="J843" s="117">
        <v>5199.43</v>
      </c>
      <c r="K843" s="117">
        <v>0</v>
      </c>
      <c r="L843" s="117">
        <v>0</v>
      </c>
      <c r="M843" s="117">
        <v>0</v>
      </c>
      <c r="N843" s="117">
        <v>5199.43</v>
      </c>
      <c r="P843" s="1">
        <v>45385</v>
      </c>
      <c r="Q843" s="1">
        <v>45373</v>
      </c>
      <c r="R843" s="1">
        <v>45747</v>
      </c>
      <c r="S843" s="1">
        <v>45747</v>
      </c>
      <c r="W843" t="s">
        <v>561</v>
      </c>
      <c r="X843" t="s">
        <v>252</v>
      </c>
      <c r="Z843" t="s">
        <v>1142</v>
      </c>
      <c r="AA843">
        <v>2</v>
      </c>
      <c r="AB843" t="s">
        <v>1129</v>
      </c>
      <c r="AC843" t="s">
        <v>561</v>
      </c>
      <c r="AD843" t="s">
        <v>1130</v>
      </c>
      <c r="AE843" t="s">
        <v>1131</v>
      </c>
      <c r="AF843" t="s">
        <v>1132</v>
      </c>
      <c r="AG843" t="s">
        <v>1133</v>
      </c>
      <c r="AH843" t="s">
        <v>1134</v>
      </c>
    </row>
    <row r="844" spans="1:35">
      <c r="A844">
        <v>24464</v>
      </c>
      <c r="B844" t="s">
        <v>246</v>
      </c>
      <c r="C844" t="s">
        <v>247</v>
      </c>
      <c r="D844" t="s">
        <v>449</v>
      </c>
      <c r="E844" t="s">
        <v>450</v>
      </c>
      <c r="F844" t="s">
        <v>261</v>
      </c>
      <c r="G844" t="s">
        <v>1166</v>
      </c>
      <c r="H844" s="117">
        <v>4500</v>
      </c>
      <c r="I844" s="117">
        <v>4500</v>
      </c>
      <c r="J844" s="117">
        <v>4673.34</v>
      </c>
      <c r="K844" s="117">
        <v>0</v>
      </c>
      <c r="L844" s="117">
        <v>0</v>
      </c>
      <c r="M844" s="117">
        <v>0</v>
      </c>
      <c r="N844" s="117">
        <v>4673.34</v>
      </c>
      <c r="P844" s="1">
        <v>45400</v>
      </c>
      <c r="Q844" s="1">
        <v>45397</v>
      </c>
      <c r="R844" s="1">
        <v>45747</v>
      </c>
      <c r="S844" s="1">
        <v>45747</v>
      </c>
      <c r="W844" t="s">
        <v>561</v>
      </c>
      <c r="X844" t="s">
        <v>252</v>
      </c>
      <c r="Z844" t="s">
        <v>1142</v>
      </c>
      <c r="AA844">
        <v>2</v>
      </c>
      <c r="AB844" t="s">
        <v>1167</v>
      </c>
      <c r="AC844" t="s">
        <v>561</v>
      </c>
      <c r="AD844" t="s">
        <v>1130</v>
      </c>
      <c r="AE844" t="s">
        <v>1131</v>
      </c>
      <c r="AF844" t="s">
        <v>1132</v>
      </c>
      <c r="AG844" t="s">
        <v>1133</v>
      </c>
      <c r="AH844" t="s">
        <v>1134</v>
      </c>
    </row>
    <row r="845" spans="1:35">
      <c r="A845">
        <v>25388</v>
      </c>
      <c r="B845" t="s">
        <v>246</v>
      </c>
      <c r="C845" t="s">
        <v>247</v>
      </c>
      <c r="D845" t="s">
        <v>505</v>
      </c>
      <c r="E845" t="s">
        <v>506</v>
      </c>
      <c r="F845" t="s">
        <v>261</v>
      </c>
      <c r="G845" t="s">
        <v>1159</v>
      </c>
      <c r="H845" s="117">
        <v>5000</v>
      </c>
      <c r="I845" s="117">
        <v>5000</v>
      </c>
      <c r="J845" s="117">
        <v>5151.5600000000004</v>
      </c>
      <c r="K845" s="117">
        <v>0</v>
      </c>
      <c r="L845" s="117">
        <v>0</v>
      </c>
      <c r="M845" s="117">
        <v>0</v>
      </c>
      <c r="N845" s="117">
        <v>5151.5600000000004</v>
      </c>
      <c r="P845" s="1">
        <v>45470</v>
      </c>
      <c r="Q845" s="1">
        <v>45461</v>
      </c>
      <c r="R845" s="1">
        <v>45747</v>
      </c>
      <c r="S845" s="1">
        <v>45747</v>
      </c>
      <c r="W845" t="s">
        <v>561</v>
      </c>
      <c r="X845" t="s">
        <v>252</v>
      </c>
      <c r="Z845" t="s">
        <v>1142</v>
      </c>
      <c r="AA845">
        <v>2</v>
      </c>
      <c r="AB845" t="s">
        <v>1167</v>
      </c>
      <c r="AC845" t="s">
        <v>561</v>
      </c>
      <c r="AD845" t="s">
        <v>1130</v>
      </c>
      <c r="AE845" t="s">
        <v>1131</v>
      </c>
      <c r="AF845" t="s">
        <v>1132</v>
      </c>
      <c r="AG845" t="s">
        <v>1133</v>
      </c>
      <c r="AH845" t="s">
        <v>1134</v>
      </c>
    </row>
    <row r="846" spans="1:35">
      <c r="A846">
        <v>24101</v>
      </c>
      <c r="B846" t="s">
        <v>246</v>
      </c>
      <c r="C846" t="s">
        <v>247</v>
      </c>
      <c r="D846" t="s">
        <v>421</v>
      </c>
      <c r="E846" t="s">
        <v>422</v>
      </c>
      <c r="F846" t="s">
        <v>261</v>
      </c>
      <c r="G846" t="s">
        <v>1168</v>
      </c>
      <c r="H846" s="117">
        <v>18500</v>
      </c>
      <c r="I846" s="117">
        <v>18500</v>
      </c>
      <c r="J846" s="117">
        <v>19104.650000000001</v>
      </c>
      <c r="K846" s="117">
        <v>0</v>
      </c>
      <c r="L846" s="117">
        <v>0</v>
      </c>
      <c r="M846" s="117">
        <v>0</v>
      </c>
      <c r="N846" s="117">
        <v>19104.650000000001</v>
      </c>
      <c r="P846" s="1">
        <v>45394</v>
      </c>
      <c r="Q846" s="1">
        <v>45366</v>
      </c>
      <c r="R846" s="1">
        <v>45757</v>
      </c>
      <c r="S846" s="1">
        <v>45757</v>
      </c>
      <c r="W846" t="s">
        <v>561</v>
      </c>
      <c r="X846" t="s">
        <v>252</v>
      </c>
      <c r="Z846" t="s">
        <v>1142</v>
      </c>
      <c r="AA846">
        <v>2</v>
      </c>
      <c r="AB846" t="s">
        <v>1129</v>
      </c>
      <c r="AC846" t="s">
        <v>561</v>
      </c>
      <c r="AD846" t="s">
        <v>1165</v>
      </c>
      <c r="AE846" t="s">
        <v>1131</v>
      </c>
      <c r="AF846" t="s">
        <v>1132</v>
      </c>
      <c r="AG846" t="s">
        <v>1133</v>
      </c>
      <c r="AH846" t="s">
        <v>1134</v>
      </c>
    </row>
    <row r="847" spans="1:35">
      <c r="A847">
        <v>24112</v>
      </c>
      <c r="B847" t="s">
        <v>246</v>
      </c>
      <c r="C847" t="s">
        <v>247</v>
      </c>
      <c r="D847" t="s">
        <v>421</v>
      </c>
      <c r="E847" t="s">
        <v>422</v>
      </c>
      <c r="F847" t="s">
        <v>261</v>
      </c>
      <c r="G847" t="s">
        <v>1161</v>
      </c>
      <c r="H847" s="117">
        <v>6200</v>
      </c>
      <c r="I847" s="117">
        <v>6200</v>
      </c>
      <c r="J847" s="117">
        <v>6447.29</v>
      </c>
      <c r="K847" s="117">
        <v>0</v>
      </c>
      <c r="L847" s="117">
        <v>0</v>
      </c>
      <c r="M847" s="117">
        <v>0</v>
      </c>
      <c r="N847" s="117">
        <v>6447.29</v>
      </c>
      <c r="P847" s="1">
        <v>45394</v>
      </c>
      <c r="Q847" s="1">
        <v>45366</v>
      </c>
      <c r="R847" s="1">
        <v>45757</v>
      </c>
      <c r="S847" s="1">
        <v>45757</v>
      </c>
      <c r="W847" t="s">
        <v>561</v>
      </c>
      <c r="X847" t="s">
        <v>252</v>
      </c>
      <c r="Z847" t="s">
        <v>1142</v>
      </c>
      <c r="AA847">
        <v>2</v>
      </c>
      <c r="AB847" t="s">
        <v>1129</v>
      </c>
      <c r="AC847" t="s">
        <v>561</v>
      </c>
      <c r="AD847" t="s">
        <v>1130</v>
      </c>
      <c r="AE847" t="s">
        <v>1131</v>
      </c>
      <c r="AF847" t="s">
        <v>1132</v>
      </c>
      <c r="AG847" t="s">
        <v>1133</v>
      </c>
      <c r="AH847" t="s">
        <v>1134</v>
      </c>
    </row>
    <row r="848" spans="1:35">
      <c r="A848">
        <v>22543</v>
      </c>
      <c r="B848" t="s">
        <v>246</v>
      </c>
      <c r="C848" t="s">
        <v>269</v>
      </c>
      <c r="D848" t="s">
        <v>312</v>
      </c>
      <c r="E848" t="s">
        <v>313</v>
      </c>
      <c r="F848" t="s">
        <v>261</v>
      </c>
      <c r="G848" t="s">
        <v>1175</v>
      </c>
      <c r="H848" s="117">
        <v>3500</v>
      </c>
      <c r="I848" s="117">
        <v>3500</v>
      </c>
      <c r="J848" s="117">
        <v>3660.61</v>
      </c>
      <c r="K848" s="117">
        <v>0</v>
      </c>
      <c r="L848" s="117">
        <v>0</v>
      </c>
      <c r="M848" s="117">
        <v>0</v>
      </c>
      <c r="N848" s="117">
        <v>3660.61</v>
      </c>
      <c r="P848" s="1">
        <v>45314</v>
      </c>
      <c r="Q848" s="1">
        <v>45301</v>
      </c>
      <c r="R848" s="1">
        <v>45757</v>
      </c>
      <c r="S848" s="1">
        <v>45757</v>
      </c>
      <c r="W848" t="s">
        <v>561</v>
      </c>
      <c r="X848" t="s">
        <v>252</v>
      </c>
      <c r="Z848" t="s">
        <v>1142</v>
      </c>
      <c r="AA848">
        <v>2</v>
      </c>
      <c r="AB848" t="s">
        <v>1129</v>
      </c>
      <c r="AC848" t="s">
        <v>561</v>
      </c>
      <c r="AD848" t="s">
        <v>1130</v>
      </c>
      <c r="AE848" t="s">
        <v>1131</v>
      </c>
      <c r="AF848" t="s">
        <v>1132</v>
      </c>
      <c r="AG848" t="s">
        <v>1133</v>
      </c>
      <c r="AH848" t="s">
        <v>1134</v>
      </c>
    </row>
    <row r="849" spans="1:34">
      <c r="A849">
        <v>16120</v>
      </c>
      <c r="B849" t="s">
        <v>246</v>
      </c>
      <c r="C849" t="s">
        <v>247</v>
      </c>
      <c r="D849" t="s">
        <v>262</v>
      </c>
      <c r="E849" t="s">
        <v>263</v>
      </c>
      <c r="F849" t="s">
        <v>261</v>
      </c>
      <c r="G849" t="s">
        <v>1186</v>
      </c>
      <c r="H849" s="117">
        <v>2500</v>
      </c>
      <c r="I849" s="117">
        <v>2500</v>
      </c>
      <c r="J849" s="117">
        <v>2676.06</v>
      </c>
      <c r="K849" s="117">
        <v>0</v>
      </c>
      <c r="L849" s="117">
        <v>0</v>
      </c>
      <c r="M849" s="117">
        <v>0</v>
      </c>
      <c r="N849" s="117">
        <v>2676.06</v>
      </c>
      <c r="P849" s="1">
        <v>45063</v>
      </c>
      <c r="Q849" s="1">
        <v>45052</v>
      </c>
      <c r="R849" s="1">
        <v>45757</v>
      </c>
      <c r="S849" s="1">
        <v>45757</v>
      </c>
      <c r="W849" t="s">
        <v>561</v>
      </c>
      <c r="X849" t="s">
        <v>252</v>
      </c>
      <c r="Z849" t="s">
        <v>1142</v>
      </c>
      <c r="AA849">
        <v>2</v>
      </c>
      <c r="AB849" t="s">
        <v>1129</v>
      </c>
      <c r="AC849" t="s">
        <v>561</v>
      </c>
      <c r="AD849" t="s">
        <v>1130</v>
      </c>
      <c r="AE849" t="s">
        <v>1131</v>
      </c>
      <c r="AF849" t="s">
        <v>1132</v>
      </c>
      <c r="AG849" t="s">
        <v>1133</v>
      </c>
      <c r="AH849" t="s">
        <v>1134</v>
      </c>
    </row>
    <row r="850" spans="1:34">
      <c r="A850">
        <v>16180</v>
      </c>
      <c r="B850" t="s">
        <v>246</v>
      </c>
      <c r="C850" t="s">
        <v>269</v>
      </c>
      <c r="D850" t="s">
        <v>285</v>
      </c>
      <c r="E850" t="s">
        <v>286</v>
      </c>
      <c r="F850" t="s">
        <v>261</v>
      </c>
      <c r="G850" t="s">
        <v>1182</v>
      </c>
      <c r="H850" s="117">
        <v>1290</v>
      </c>
      <c r="I850" s="117">
        <v>1290</v>
      </c>
      <c r="J850" s="117">
        <v>1380.85</v>
      </c>
      <c r="K850" s="117">
        <v>0</v>
      </c>
      <c r="L850" s="117">
        <v>0</v>
      </c>
      <c r="M850" s="117">
        <v>0</v>
      </c>
      <c r="N850" s="117">
        <v>1380.85</v>
      </c>
      <c r="P850" s="1">
        <v>45063</v>
      </c>
      <c r="Q850" s="1">
        <v>45054</v>
      </c>
      <c r="R850" s="1">
        <v>45757</v>
      </c>
      <c r="S850" s="1">
        <v>45757</v>
      </c>
      <c r="W850" t="s">
        <v>561</v>
      </c>
      <c r="X850" t="s">
        <v>252</v>
      </c>
      <c r="Z850" t="s">
        <v>1142</v>
      </c>
      <c r="AA850">
        <v>2</v>
      </c>
      <c r="AB850" t="s">
        <v>1129</v>
      </c>
      <c r="AC850" t="s">
        <v>561</v>
      </c>
      <c r="AD850" t="s">
        <v>1130</v>
      </c>
      <c r="AE850" t="s">
        <v>1131</v>
      </c>
      <c r="AF850" t="s">
        <v>1132</v>
      </c>
      <c r="AG850" t="s">
        <v>1133</v>
      </c>
      <c r="AH850" t="s">
        <v>1134</v>
      </c>
    </row>
    <row r="851" spans="1:34">
      <c r="A851">
        <v>16086</v>
      </c>
      <c r="B851" t="s">
        <v>246</v>
      </c>
      <c r="C851" t="s">
        <v>247</v>
      </c>
      <c r="D851" t="s">
        <v>265</v>
      </c>
      <c r="E851" t="s">
        <v>266</v>
      </c>
      <c r="F851" t="s">
        <v>261</v>
      </c>
      <c r="G851" t="s">
        <v>1182</v>
      </c>
      <c r="H851" s="117">
        <v>2400</v>
      </c>
      <c r="I851" s="117">
        <v>2400</v>
      </c>
      <c r="J851" s="117">
        <v>2569.02</v>
      </c>
      <c r="K851" s="117">
        <v>0</v>
      </c>
      <c r="L851" s="117">
        <v>0</v>
      </c>
      <c r="M851" s="117">
        <v>0</v>
      </c>
      <c r="N851" s="117">
        <v>2569.02</v>
      </c>
      <c r="P851" s="1">
        <v>45056</v>
      </c>
      <c r="Q851" s="1">
        <v>45052</v>
      </c>
      <c r="R851" s="1">
        <v>45757</v>
      </c>
      <c r="S851" s="1">
        <v>45757</v>
      </c>
      <c r="W851" t="s">
        <v>561</v>
      </c>
      <c r="X851" t="s">
        <v>252</v>
      </c>
      <c r="Z851" t="s">
        <v>1142</v>
      </c>
      <c r="AA851">
        <v>2</v>
      </c>
      <c r="AB851" t="s">
        <v>1129</v>
      </c>
      <c r="AC851" t="s">
        <v>561</v>
      </c>
      <c r="AD851" t="s">
        <v>1130</v>
      </c>
      <c r="AE851" t="s">
        <v>1131</v>
      </c>
      <c r="AF851" t="s">
        <v>1132</v>
      </c>
      <c r="AG851" t="s">
        <v>1133</v>
      </c>
      <c r="AH851" t="s">
        <v>1134</v>
      </c>
    </row>
    <row r="852" spans="1:34">
      <c r="A852">
        <v>16610</v>
      </c>
      <c r="B852" t="s">
        <v>246</v>
      </c>
      <c r="C852" t="s">
        <v>247</v>
      </c>
      <c r="D852" t="s">
        <v>485</v>
      </c>
      <c r="E852" t="s">
        <v>486</v>
      </c>
      <c r="F852" t="s">
        <v>261</v>
      </c>
      <c r="G852" t="s">
        <v>1186</v>
      </c>
      <c r="H852" s="117">
        <v>1000</v>
      </c>
      <c r="I852" s="117">
        <v>1000</v>
      </c>
      <c r="J852" s="117">
        <v>1070.43</v>
      </c>
      <c r="K852" s="117">
        <v>0</v>
      </c>
      <c r="L852" s="117">
        <v>0</v>
      </c>
      <c r="M852" s="117">
        <v>0</v>
      </c>
      <c r="N852" s="117">
        <v>1070.43</v>
      </c>
      <c r="P852" s="1">
        <v>45083</v>
      </c>
      <c r="Q852" s="1">
        <v>45062</v>
      </c>
      <c r="R852" s="1">
        <v>45757</v>
      </c>
      <c r="S852" s="1">
        <v>45757</v>
      </c>
      <c r="W852" t="s">
        <v>561</v>
      </c>
      <c r="X852" t="s">
        <v>252</v>
      </c>
      <c r="Z852" t="s">
        <v>1142</v>
      </c>
      <c r="AA852">
        <v>2</v>
      </c>
      <c r="AB852" t="s">
        <v>1129</v>
      </c>
      <c r="AC852" t="s">
        <v>561</v>
      </c>
      <c r="AD852" t="s">
        <v>1130</v>
      </c>
      <c r="AE852" t="s">
        <v>1131</v>
      </c>
      <c r="AF852" t="s">
        <v>1132</v>
      </c>
      <c r="AG852" t="s">
        <v>1133</v>
      </c>
      <c r="AH852" t="s">
        <v>1134</v>
      </c>
    </row>
    <row r="853" spans="1:34">
      <c r="A853">
        <v>20726</v>
      </c>
      <c r="B853" t="s">
        <v>246</v>
      </c>
      <c r="C853" t="s">
        <v>247</v>
      </c>
      <c r="D853" t="s">
        <v>402</v>
      </c>
      <c r="E853" t="s">
        <v>403</v>
      </c>
      <c r="F853" t="s">
        <v>261</v>
      </c>
      <c r="G853" t="s">
        <v>1175</v>
      </c>
      <c r="H853" s="117">
        <v>5000</v>
      </c>
      <c r="I853" s="117">
        <v>5000</v>
      </c>
      <c r="J853" s="117">
        <v>5261.32</v>
      </c>
      <c r="K853" s="117">
        <v>0</v>
      </c>
      <c r="L853" s="117">
        <v>0</v>
      </c>
      <c r="M853" s="117">
        <v>0</v>
      </c>
      <c r="N853" s="117">
        <v>5261.32</v>
      </c>
      <c r="P853" s="1">
        <v>45240</v>
      </c>
      <c r="Q853" s="1">
        <v>45230</v>
      </c>
      <c r="R853" s="1">
        <v>45757</v>
      </c>
      <c r="S853" s="1">
        <v>45757</v>
      </c>
      <c r="W853" t="s">
        <v>561</v>
      </c>
      <c r="X853" t="s">
        <v>252</v>
      </c>
      <c r="Z853" t="s">
        <v>1142</v>
      </c>
      <c r="AA853">
        <v>2</v>
      </c>
      <c r="AB853" t="s">
        <v>1129</v>
      </c>
      <c r="AC853" t="s">
        <v>561</v>
      </c>
      <c r="AD853" t="s">
        <v>1130</v>
      </c>
      <c r="AE853" t="s">
        <v>1131</v>
      </c>
      <c r="AF853" t="s">
        <v>1132</v>
      </c>
      <c r="AG853" t="s">
        <v>1133</v>
      </c>
      <c r="AH853" t="s">
        <v>1134</v>
      </c>
    </row>
    <row r="854" spans="1:34">
      <c r="A854">
        <v>17599</v>
      </c>
      <c r="B854" t="s">
        <v>246</v>
      </c>
      <c r="C854" t="s">
        <v>247</v>
      </c>
      <c r="D854" t="s">
        <v>443</v>
      </c>
      <c r="E854" t="s">
        <v>444</v>
      </c>
      <c r="F854" t="s">
        <v>261</v>
      </c>
      <c r="G854" t="s">
        <v>1177</v>
      </c>
      <c r="H854" s="117">
        <v>5000</v>
      </c>
      <c r="I854" s="117">
        <v>5000</v>
      </c>
      <c r="J854" s="117">
        <v>5275.37</v>
      </c>
      <c r="K854" s="117">
        <v>0</v>
      </c>
      <c r="L854" s="117">
        <v>0</v>
      </c>
      <c r="M854" s="117">
        <v>0</v>
      </c>
      <c r="N854" s="117">
        <v>5275.37</v>
      </c>
      <c r="P854" s="1">
        <v>45173</v>
      </c>
      <c r="Q854" s="1">
        <v>45168</v>
      </c>
      <c r="R854" s="1">
        <v>45757</v>
      </c>
      <c r="S854" s="1">
        <v>45757</v>
      </c>
      <c r="W854" t="s">
        <v>561</v>
      </c>
      <c r="X854" t="s">
        <v>252</v>
      </c>
      <c r="Z854" t="s">
        <v>1142</v>
      </c>
      <c r="AA854">
        <v>2</v>
      </c>
      <c r="AB854" t="s">
        <v>1129</v>
      </c>
      <c r="AC854" t="s">
        <v>561</v>
      </c>
      <c r="AD854" t="s">
        <v>1130</v>
      </c>
      <c r="AE854" t="s">
        <v>1131</v>
      </c>
      <c r="AF854" t="s">
        <v>1132</v>
      </c>
      <c r="AG854" t="s">
        <v>1133</v>
      </c>
      <c r="AH854" t="s">
        <v>1134</v>
      </c>
    </row>
    <row r="855" spans="1:34">
      <c r="A855">
        <v>17300</v>
      </c>
      <c r="B855" t="s">
        <v>246</v>
      </c>
      <c r="C855" t="s">
        <v>247</v>
      </c>
      <c r="D855" t="s">
        <v>471</v>
      </c>
      <c r="E855" t="s">
        <v>472</v>
      </c>
      <c r="F855" t="s">
        <v>261</v>
      </c>
      <c r="G855" t="s">
        <v>1176</v>
      </c>
      <c r="H855" s="117">
        <v>5000</v>
      </c>
      <c r="I855" s="117">
        <v>5000</v>
      </c>
      <c r="J855" s="117">
        <v>5275.37</v>
      </c>
      <c r="K855" s="117">
        <v>0</v>
      </c>
      <c r="L855" s="117">
        <v>0</v>
      </c>
      <c r="M855" s="117">
        <v>0</v>
      </c>
      <c r="N855" s="117">
        <v>5275.37</v>
      </c>
      <c r="P855" s="1">
        <v>45154</v>
      </c>
      <c r="Q855" s="1">
        <v>45145</v>
      </c>
      <c r="R855" s="1">
        <v>45757</v>
      </c>
      <c r="S855" s="1">
        <v>45757</v>
      </c>
      <c r="W855" t="s">
        <v>561</v>
      </c>
      <c r="X855" t="s">
        <v>252</v>
      </c>
      <c r="Z855" t="s">
        <v>1142</v>
      </c>
      <c r="AA855">
        <v>2</v>
      </c>
      <c r="AB855" t="s">
        <v>1129</v>
      </c>
      <c r="AC855" t="s">
        <v>561</v>
      </c>
      <c r="AD855" t="s">
        <v>1130</v>
      </c>
      <c r="AE855" t="s">
        <v>1131</v>
      </c>
      <c r="AF855" t="s">
        <v>1132</v>
      </c>
      <c r="AG855" t="s">
        <v>1133</v>
      </c>
      <c r="AH855" t="s">
        <v>1134</v>
      </c>
    </row>
    <row r="856" spans="1:34">
      <c r="A856">
        <v>17256</v>
      </c>
      <c r="B856" t="s">
        <v>246</v>
      </c>
      <c r="C856" t="s">
        <v>269</v>
      </c>
      <c r="D856" t="s">
        <v>282</v>
      </c>
      <c r="E856" t="s">
        <v>283</v>
      </c>
      <c r="F856" t="s">
        <v>261</v>
      </c>
      <c r="G856" t="s">
        <v>1177</v>
      </c>
      <c r="H856" s="117">
        <v>1800</v>
      </c>
      <c r="I856" s="117">
        <v>1800</v>
      </c>
      <c r="J856" s="117">
        <v>1899.13</v>
      </c>
      <c r="K856" s="117">
        <v>0</v>
      </c>
      <c r="L856" s="117">
        <v>0</v>
      </c>
      <c r="M856" s="117">
        <v>0</v>
      </c>
      <c r="N856" s="117">
        <v>1899.13</v>
      </c>
      <c r="P856" s="1">
        <v>45148</v>
      </c>
      <c r="Q856" s="1">
        <v>45140</v>
      </c>
      <c r="R856" s="1">
        <v>45757</v>
      </c>
      <c r="S856" s="1">
        <v>45757</v>
      </c>
      <c r="W856" t="s">
        <v>561</v>
      </c>
      <c r="X856" t="s">
        <v>252</v>
      </c>
      <c r="Z856" t="s">
        <v>1142</v>
      </c>
      <c r="AA856">
        <v>2</v>
      </c>
      <c r="AB856" t="s">
        <v>1129</v>
      </c>
      <c r="AC856" t="s">
        <v>561</v>
      </c>
      <c r="AD856" t="s">
        <v>1130</v>
      </c>
      <c r="AE856" t="s">
        <v>1131</v>
      </c>
      <c r="AF856" t="s">
        <v>1132</v>
      </c>
      <c r="AG856" t="s">
        <v>1133</v>
      </c>
      <c r="AH856" t="s">
        <v>1134</v>
      </c>
    </row>
    <row r="857" spans="1:34">
      <c r="A857">
        <v>16287</v>
      </c>
      <c r="B857" t="s">
        <v>246</v>
      </c>
      <c r="C857" t="s">
        <v>247</v>
      </c>
      <c r="D857" t="s">
        <v>502</v>
      </c>
      <c r="E857" t="s">
        <v>503</v>
      </c>
      <c r="F857" t="s">
        <v>261</v>
      </c>
      <c r="G857" t="s">
        <v>1186</v>
      </c>
      <c r="H857" s="117">
        <v>3000</v>
      </c>
      <c r="I857" s="117">
        <v>3000</v>
      </c>
      <c r="J857" s="117">
        <v>3211.28</v>
      </c>
      <c r="K857" s="117">
        <v>0</v>
      </c>
      <c r="L857" s="117">
        <v>0</v>
      </c>
      <c r="M857" s="117">
        <v>0</v>
      </c>
      <c r="N857" s="117">
        <v>3211.28</v>
      </c>
      <c r="P857" s="1">
        <v>45077</v>
      </c>
      <c r="Q857" s="1">
        <v>45062</v>
      </c>
      <c r="R857" s="1">
        <v>45762</v>
      </c>
      <c r="S857" s="1">
        <v>45762</v>
      </c>
      <c r="W857" t="s">
        <v>561</v>
      </c>
      <c r="X857" t="s">
        <v>252</v>
      </c>
      <c r="Z857" t="s">
        <v>1142</v>
      </c>
      <c r="AA857">
        <v>2</v>
      </c>
      <c r="AB857" t="s">
        <v>1129</v>
      </c>
      <c r="AC857" t="s">
        <v>561</v>
      </c>
      <c r="AD857" t="s">
        <v>1130</v>
      </c>
      <c r="AE857" t="s">
        <v>1131</v>
      </c>
      <c r="AF857" t="s">
        <v>1132</v>
      </c>
      <c r="AG857" t="s">
        <v>1133</v>
      </c>
      <c r="AH857" t="s">
        <v>1134</v>
      </c>
    </row>
    <row r="858" spans="1:34">
      <c r="A858">
        <v>25020</v>
      </c>
      <c r="B858" t="s">
        <v>246</v>
      </c>
      <c r="C858" t="s">
        <v>247</v>
      </c>
      <c r="D858" t="s">
        <v>410</v>
      </c>
      <c r="E858" t="s">
        <v>411</v>
      </c>
      <c r="F858" t="s">
        <v>261</v>
      </c>
      <c r="G858" t="s">
        <v>1166</v>
      </c>
      <c r="H858" s="117">
        <v>5000</v>
      </c>
      <c r="I858" s="117">
        <v>5000</v>
      </c>
      <c r="J858" s="117">
        <v>5178.13</v>
      </c>
      <c r="K858" s="117">
        <v>0</v>
      </c>
      <c r="L858" s="117">
        <v>0</v>
      </c>
      <c r="M858" s="117">
        <v>0</v>
      </c>
      <c r="N858" s="117">
        <v>5178.13</v>
      </c>
      <c r="P858" s="1">
        <v>45435</v>
      </c>
      <c r="Q858" s="1">
        <v>45423</v>
      </c>
      <c r="R858" s="1">
        <v>45762</v>
      </c>
      <c r="S858" s="1">
        <v>45762</v>
      </c>
      <c r="W858" t="s">
        <v>561</v>
      </c>
      <c r="X858" t="s">
        <v>252</v>
      </c>
      <c r="Z858" t="s">
        <v>1142</v>
      </c>
      <c r="AA858">
        <v>2</v>
      </c>
      <c r="AB858" t="s">
        <v>1167</v>
      </c>
      <c r="AC858" t="s">
        <v>561</v>
      </c>
      <c r="AD858" t="s">
        <v>1130</v>
      </c>
      <c r="AE858" t="s">
        <v>1131</v>
      </c>
      <c r="AF858" t="s">
        <v>1132</v>
      </c>
      <c r="AG858" t="s">
        <v>1133</v>
      </c>
      <c r="AH858" t="s">
        <v>1134</v>
      </c>
    </row>
    <row r="859" spans="1:34">
      <c r="A859">
        <v>25365</v>
      </c>
      <c r="B859" t="s">
        <v>246</v>
      </c>
      <c r="C859" t="s">
        <v>269</v>
      </c>
      <c r="D859" t="s">
        <v>304</v>
      </c>
      <c r="E859" t="s">
        <v>305</v>
      </c>
      <c r="F859" t="s">
        <v>261</v>
      </c>
      <c r="G859" t="s">
        <v>1164</v>
      </c>
      <c r="H859" s="117">
        <v>800</v>
      </c>
      <c r="I859" s="117">
        <v>800</v>
      </c>
      <c r="J859" s="117">
        <v>824.25</v>
      </c>
      <c r="K859" s="117">
        <v>0</v>
      </c>
      <c r="L859" s="117">
        <v>0</v>
      </c>
      <c r="M859" s="117">
        <v>0</v>
      </c>
      <c r="N859" s="117">
        <v>824.25</v>
      </c>
      <c r="P859" s="1">
        <v>45474</v>
      </c>
      <c r="Q859" s="1">
        <v>45460</v>
      </c>
      <c r="R859" s="1">
        <v>45767</v>
      </c>
      <c r="S859" s="1">
        <v>45767</v>
      </c>
      <c r="W859" t="s">
        <v>561</v>
      </c>
      <c r="X859" t="s">
        <v>252</v>
      </c>
      <c r="Z859" t="s">
        <v>1142</v>
      </c>
      <c r="AA859">
        <v>2</v>
      </c>
      <c r="AB859" t="s">
        <v>1167</v>
      </c>
      <c r="AC859" t="s">
        <v>561</v>
      </c>
      <c r="AD859" t="s">
        <v>1130</v>
      </c>
      <c r="AE859" t="s">
        <v>1131</v>
      </c>
      <c r="AF859" t="s">
        <v>1132</v>
      </c>
      <c r="AG859" t="s">
        <v>1133</v>
      </c>
      <c r="AH859" t="s">
        <v>1134</v>
      </c>
    </row>
    <row r="860" spans="1:34">
      <c r="A860">
        <v>23230</v>
      </c>
      <c r="B860" t="s">
        <v>246</v>
      </c>
      <c r="C860" t="s">
        <v>247</v>
      </c>
      <c r="D860" t="s">
        <v>497</v>
      </c>
      <c r="E860" t="s">
        <v>498</v>
      </c>
      <c r="F860" t="s">
        <v>261</v>
      </c>
      <c r="G860" t="s">
        <v>1166</v>
      </c>
      <c r="H860" s="117">
        <v>4000</v>
      </c>
      <c r="I860" s="117">
        <v>4000</v>
      </c>
      <c r="J860" s="117">
        <v>4170.7700000000004</v>
      </c>
      <c r="K860" s="117">
        <v>0</v>
      </c>
      <c r="L860" s="117">
        <v>0</v>
      </c>
      <c r="M860" s="117">
        <v>0</v>
      </c>
      <c r="N860" s="117">
        <v>4170.7700000000004</v>
      </c>
      <c r="P860" s="1">
        <v>45345</v>
      </c>
      <c r="Q860" s="1">
        <v>45337</v>
      </c>
      <c r="R860" s="1">
        <v>45767</v>
      </c>
      <c r="S860" s="1">
        <v>45767</v>
      </c>
      <c r="W860" t="s">
        <v>561</v>
      </c>
      <c r="X860" t="s">
        <v>252</v>
      </c>
      <c r="Z860" t="s">
        <v>1142</v>
      </c>
      <c r="AA860">
        <v>2</v>
      </c>
      <c r="AB860" t="s">
        <v>1129</v>
      </c>
      <c r="AC860" t="s">
        <v>561</v>
      </c>
      <c r="AD860" t="s">
        <v>1130</v>
      </c>
      <c r="AE860" t="s">
        <v>1131</v>
      </c>
      <c r="AF860" t="s">
        <v>1132</v>
      </c>
      <c r="AG860" t="s">
        <v>1133</v>
      </c>
      <c r="AH860" t="s">
        <v>1134</v>
      </c>
    </row>
    <row r="861" spans="1:34">
      <c r="A861">
        <v>23644</v>
      </c>
      <c r="B861" t="s">
        <v>246</v>
      </c>
      <c r="C861" t="s">
        <v>269</v>
      </c>
      <c r="D861" t="s">
        <v>276</v>
      </c>
      <c r="E861" t="s">
        <v>277</v>
      </c>
      <c r="F861" t="s">
        <v>261</v>
      </c>
      <c r="G861" t="s">
        <v>1161</v>
      </c>
      <c r="H861" s="117">
        <v>9340</v>
      </c>
      <c r="I861" s="117">
        <v>9340</v>
      </c>
      <c r="J861" s="117">
        <v>9712.5300000000007</v>
      </c>
      <c r="K861" s="117">
        <v>0</v>
      </c>
      <c r="L861" s="117">
        <v>0</v>
      </c>
      <c r="M861" s="117">
        <v>0</v>
      </c>
      <c r="N861" s="117">
        <v>9712.5300000000007</v>
      </c>
      <c r="P861" s="1">
        <v>45371</v>
      </c>
      <c r="Q861" s="1">
        <v>45355</v>
      </c>
      <c r="R861" s="1">
        <v>45767</v>
      </c>
      <c r="S861" s="1">
        <v>45767</v>
      </c>
      <c r="W861" t="s">
        <v>561</v>
      </c>
      <c r="X861" t="s">
        <v>252</v>
      </c>
      <c r="Z861" t="s">
        <v>1142</v>
      </c>
      <c r="AA861">
        <v>2</v>
      </c>
      <c r="AB861" t="s">
        <v>1129</v>
      </c>
      <c r="AC861" t="s">
        <v>561</v>
      </c>
      <c r="AD861" t="s">
        <v>1130</v>
      </c>
      <c r="AE861" t="s">
        <v>1131</v>
      </c>
      <c r="AF861" t="s">
        <v>1132</v>
      </c>
      <c r="AG861" t="s">
        <v>1133</v>
      </c>
      <c r="AH861" t="s">
        <v>1134</v>
      </c>
    </row>
    <row r="862" spans="1:34">
      <c r="A862">
        <v>18125</v>
      </c>
      <c r="B862" t="s">
        <v>246</v>
      </c>
      <c r="C862" t="s">
        <v>247</v>
      </c>
      <c r="D862" t="s">
        <v>461</v>
      </c>
      <c r="E862" t="s">
        <v>462</v>
      </c>
      <c r="F862" t="s">
        <v>261</v>
      </c>
      <c r="G862" t="s">
        <v>1176</v>
      </c>
      <c r="H862" s="117">
        <v>3000</v>
      </c>
      <c r="I862" s="117">
        <v>3000</v>
      </c>
      <c r="J862" s="117">
        <v>3162.03</v>
      </c>
      <c r="K862" s="117">
        <v>0</v>
      </c>
      <c r="L862" s="117">
        <v>0</v>
      </c>
      <c r="M862" s="117">
        <v>0</v>
      </c>
      <c r="N862" s="117">
        <v>3162.03</v>
      </c>
      <c r="P862" s="1">
        <v>45190</v>
      </c>
      <c r="Q862" s="1">
        <v>45172</v>
      </c>
      <c r="R862" s="1">
        <v>45767</v>
      </c>
      <c r="S862" s="1">
        <v>45767</v>
      </c>
      <c r="W862" t="s">
        <v>561</v>
      </c>
      <c r="X862" t="s">
        <v>252</v>
      </c>
      <c r="Z862" t="s">
        <v>1142</v>
      </c>
      <c r="AA862">
        <v>2</v>
      </c>
      <c r="AB862" t="s">
        <v>1129</v>
      </c>
      <c r="AC862" t="s">
        <v>561</v>
      </c>
      <c r="AD862" t="s">
        <v>1130</v>
      </c>
      <c r="AE862" t="s">
        <v>1131</v>
      </c>
      <c r="AF862" t="s">
        <v>1132</v>
      </c>
      <c r="AG862" t="s">
        <v>1133</v>
      </c>
      <c r="AH862" t="s">
        <v>1134</v>
      </c>
    </row>
    <row r="863" spans="1:34">
      <c r="A863">
        <v>19532</v>
      </c>
      <c r="B863" t="s">
        <v>246</v>
      </c>
      <c r="C863" t="s">
        <v>269</v>
      </c>
      <c r="D863" t="s">
        <v>308</v>
      </c>
      <c r="E863" t="s">
        <v>309</v>
      </c>
      <c r="F863" t="s">
        <v>261</v>
      </c>
      <c r="G863" t="s">
        <v>1177</v>
      </c>
      <c r="H863" s="117">
        <v>3000</v>
      </c>
      <c r="I863" s="117">
        <v>3000</v>
      </c>
      <c r="J863" s="117">
        <v>3156.79</v>
      </c>
      <c r="K863" s="117">
        <v>0</v>
      </c>
      <c r="L863" s="117">
        <v>0</v>
      </c>
      <c r="M863" s="117">
        <v>0</v>
      </c>
      <c r="N863" s="117">
        <v>3156.79</v>
      </c>
      <c r="P863" s="1">
        <v>45229</v>
      </c>
      <c r="Q863" s="1">
        <v>45220</v>
      </c>
      <c r="R863" s="1">
        <v>45767</v>
      </c>
      <c r="S863" s="1">
        <v>45767</v>
      </c>
      <c r="W863" t="s">
        <v>561</v>
      </c>
      <c r="X863" t="s">
        <v>252</v>
      </c>
      <c r="Z863" t="s">
        <v>1142</v>
      </c>
      <c r="AA863">
        <v>2</v>
      </c>
      <c r="AB863" t="s">
        <v>1129</v>
      </c>
      <c r="AC863" t="s">
        <v>561</v>
      </c>
      <c r="AD863" t="s">
        <v>1130</v>
      </c>
      <c r="AE863" t="s">
        <v>1131</v>
      </c>
      <c r="AF863" t="s">
        <v>1132</v>
      </c>
      <c r="AG863" t="s">
        <v>1133</v>
      </c>
      <c r="AH863" t="s">
        <v>1134</v>
      </c>
    </row>
    <row r="864" spans="1:34">
      <c r="A864">
        <v>19461</v>
      </c>
      <c r="B864" t="s">
        <v>246</v>
      </c>
      <c r="C864" t="s">
        <v>269</v>
      </c>
      <c r="D864" t="s">
        <v>288</v>
      </c>
      <c r="E864" t="s">
        <v>289</v>
      </c>
      <c r="F864" t="s">
        <v>261</v>
      </c>
      <c r="G864" t="s">
        <v>1164</v>
      </c>
      <c r="H864" s="117">
        <v>1000</v>
      </c>
      <c r="I864" s="117">
        <v>1000</v>
      </c>
      <c r="J864" s="117">
        <v>1052.26</v>
      </c>
      <c r="K864" s="117">
        <v>0</v>
      </c>
      <c r="L864" s="117">
        <v>0</v>
      </c>
      <c r="M864" s="117">
        <v>0</v>
      </c>
      <c r="N864" s="117">
        <v>1052.26</v>
      </c>
      <c r="P864" s="1">
        <v>45218</v>
      </c>
      <c r="Q864" s="1">
        <v>45211</v>
      </c>
      <c r="R864" s="1">
        <v>45767</v>
      </c>
      <c r="S864" s="1">
        <v>45767</v>
      </c>
      <c r="W864" t="s">
        <v>561</v>
      </c>
      <c r="X864" t="s">
        <v>252</v>
      </c>
      <c r="Z864" t="s">
        <v>1142</v>
      </c>
      <c r="AA864">
        <v>2</v>
      </c>
      <c r="AB864" t="s">
        <v>1129</v>
      </c>
      <c r="AC864" t="s">
        <v>561</v>
      </c>
      <c r="AD864" t="s">
        <v>1130</v>
      </c>
      <c r="AE864" t="s">
        <v>1131</v>
      </c>
      <c r="AF864" t="s">
        <v>1132</v>
      </c>
      <c r="AG864" t="s">
        <v>1133</v>
      </c>
      <c r="AH864" t="s">
        <v>1134</v>
      </c>
    </row>
    <row r="865" spans="1:35">
      <c r="A865">
        <v>25457</v>
      </c>
      <c r="B865" t="s">
        <v>246</v>
      </c>
      <c r="C865" t="s">
        <v>247</v>
      </c>
      <c r="D865" t="s">
        <v>516</v>
      </c>
      <c r="E865" t="s">
        <v>517</v>
      </c>
      <c r="F865" t="s">
        <v>261</v>
      </c>
      <c r="G865" t="s">
        <v>1168</v>
      </c>
      <c r="H865" s="117">
        <v>20000</v>
      </c>
      <c r="I865" s="117">
        <v>20000</v>
      </c>
      <c r="J865" s="117">
        <v>20000</v>
      </c>
      <c r="K865" s="117">
        <v>0</v>
      </c>
      <c r="L865" s="117">
        <v>0</v>
      </c>
      <c r="M865" s="117">
        <v>0</v>
      </c>
      <c r="N865" s="117">
        <v>20000</v>
      </c>
      <c r="P865" s="1">
        <v>45476</v>
      </c>
      <c r="Q865" s="1">
        <v>45469</v>
      </c>
      <c r="R865" s="1">
        <v>45767</v>
      </c>
      <c r="S865" s="1">
        <v>45767</v>
      </c>
      <c r="W865" t="s">
        <v>561</v>
      </c>
      <c r="X865" t="s">
        <v>252</v>
      </c>
      <c r="Z865" t="s">
        <v>1142</v>
      </c>
      <c r="AA865">
        <v>2</v>
      </c>
      <c r="AB865" t="s">
        <v>1167</v>
      </c>
      <c r="AC865" t="s">
        <v>561</v>
      </c>
      <c r="AD865" t="s">
        <v>1165</v>
      </c>
      <c r="AE865" t="s">
        <v>1131</v>
      </c>
      <c r="AF865" t="s">
        <v>1132</v>
      </c>
      <c r="AG865" t="s">
        <v>1133</v>
      </c>
      <c r="AH865" t="s">
        <v>1134</v>
      </c>
    </row>
    <row r="866" spans="1:35">
      <c r="A866">
        <v>25426</v>
      </c>
      <c r="B866" t="s">
        <v>246</v>
      </c>
      <c r="C866" t="s">
        <v>269</v>
      </c>
      <c r="D866" t="s">
        <v>319</v>
      </c>
      <c r="E866" t="s">
        <v>320</v>
      </c>
      <c r="F866" t="s">
        <v>261</v>
      </c>
      <c r="G866" t="s">
        <v>1164</v>
      </c>
      <c r="H866" s="117">
        <v>800</v>
      </c>
      <c r="I866" s="117">
        <v>800</v>
      </c>
      <c r="J866" s="117">
        <v>824.25</v>
      </c>
      <c r="K866" s="117">
        <v>0</v>
      </c>
      <c r="L866" s="117">
        <v>0</v>
      </c>
      <c r="M866" s="117">
        <v>0</v>
      </c>
      <c r="N866" s="117">
        <v>824.25</v>
      </c>
      <c r="P866" s="1">
        <v>45476</v>
      </c>
      <c r="Q866" s="1">
        <v>45468</v>
      </c>
      <c r="R866" s="1">
        <v>45767</v>
      </c>
      <c r="S866" s="1">
        <v>45767</v>
      </c>
      <c r="W866" t="s">
        <v>561</v>
      </c>
      <c r="X866" t="s">
        <v>252</v>
      </c>
      <c r="Z866" t="s">
        <v>1142</v>
      </c>
      <c r="AA866">
        <v>2</v>
      </c>
      <c r="AB866" t="s">
        <v>1167</v>
      </c>
      <c r="AC866" t="s">
        <v>561</v>
      </c>
      <c r="AD866" t="s">
        <v>1130</v>
      </c>
      <c r="AE866" t="s">
        <v>1131</v>
      </c>
      <c r="AF866" t="s">
        <v>1132</v>
      </c>
      <c r="AG866" t="s">
        <v>1133</v>
      </c>
      <c r="AH866" t="s">
        <v>1134</v>
      </c>
    </row>
    <row r="867" spans="1:35">
      <c r="A867">
        <v>25466</v>
      </c>
      <c r="B867" t="s">
        <v>246</v>
      </c>
      <c r="C867" t="s">
        <v>247</v>
      </c>
      <c r="D867" t="s">
        <v>516</v>
      </c>
      <c r="E867" t="s">
        <v>517</v>
      </c>
      <c r="F867" t="s">
        <v>261</v>
      </c>
      <c r="G867" t="s">
        <v>1157</v>
      </c>
      <c r="H867" s="117">
        <v>6600</v>
      </c>
      <c r="I867" s="117">
        <v>6600</v>
      </c>
      <c r="J867" s="117">
        <v>6800.06</v>
      </c>
      <c r="K867" s="117">
        <v>0</v>
      </c>
      <c r="L867" s="117">
        <v>0</v>
      </c>
      <c r="M867" s="117">
        <v>0</v>
      </c>
      <c r="N867" s="117">
        <v>6800.06</v>
      </c>
      <c r="P867" s="1">
        <v>45476</v>
      </c>
      <c r="Q867" s="1">
        <v>45469</v>
      </c>
      <c r="R867" s="1">
        <v>45767</v>
      </c>
      <c r="S867" s="1">
        <v>45767</v>
      </c>
      <c r="W867" t="s">
        <v>561</v>
      </c>
      <c r="X867" t="s">
        <v>252</v>
      </c>
      <c r="Z867" t="s">
        <v>1142</v>
      </c>
      <c r="AA867">
        <v>2</v>
      </c>
      <c r="AB867" t="s">
        <v>1167</v>
      </c>
      <c r="AC867" t="s">
        <v>561</v>
      </c>
      <c r="AD867" t="s">
        <v>1130</v>
      </c>
      <c r="AE867" t="s">
        <v>1131</v>
      </c>
      <c r="AF867" t="s">
        <v>1132</v>
      </c>
      <c r="AG867" t="s">
        <v>1133</v>
      </c>
      <c r="AH867" t="s">
        <v>1134</v>
      </c>
    </row>
    <row r="868" spans="1:35">
      <c r="A868">
        <v>28928</v>
      </c>
      <c r="B868" t="s">
        <v>246</v>
      </c>
      <c r="C868" t="s">
        <v>247</v>
      </c>
      <c r="D868" t="s">
        <v>433</v>
      </c>
      <c r="E868" t="s">
        <v>434</v>
      </c>
      <c r="F868" t="s">
        <v>261</v>
      </c>
      <c r="G868" t="s">
        <v>1140</v>
      </c>
      <c r="H868" s="117">
        <v>4000</v>
      </c>
      <c r="I868" s="117">
        <v>4000</v>
      </c>
      <c r="J868" s="117">
        <v>4027.9</v>
      </c>
      <c r="K868" s="117">
        <v>0</v>
      </c>
      <c r="L868" s="117">
        <v>0</v>
      </c>
      <c r="M868" s="117">
        <v>0</v>
      </c>
      <c r="N868" s="117">
        <v>4027.9</v>
      </c>
      <c r="P868" s="1">
        <v>45555</v>
      </c>
      <c r="Q868" s="1">
        <v>45554</v>
      </c>
      <c r="R868" s="1">
        <v>45767</v>
      </c>
      <c r="S868" s="1">
        <v>45767</v>
      </c>
      <c r="W868" t="s">
        <v>561</v>
      </c>
      <c r="X868" t="s">
        <v>252</v>
      </c>
      <c r="Z868" t="s">
        <v>1142</v>
      </c>
      <c r="AA868">
        <v>2</v>
      </c>
      <c r="AB868" t="s">
        <v>1167</v>
      </c>
      <c r="AC868" t="s">
        <v>561</v>
      </c>
      <c r="AD868" t="s">
        <v>1130</v>
      </c>
      <c r="AE868" t="s">
        <v>1131</v>
      </c>
      <c r="AF868" t="s">
        <v>1132</v>
      </c>
      <c r="AG868" t="s">
        <v>1133</v>
      </c>
      <c r="AH868" t="s">
        <v>1134</v>
      </c>
    </row>
    <row r="869" spans="1:35">
      <c r="A869">
        <v>19264</v>
      </c>
      <c r="B869" t="s">
        <v>246</v>
      </c>
      <c r="C869" t="s">
        <v>247</v>
      </c>
      <c r="D869" t="s">
        <v>368</v>
      </c>
      <c r="E869" t="s">
        <v>369</v>
      </c>
      <c r="F869" t="s">
        <v>261</v>
      </c>
      <c r="G869" t="s">
        <v>1176</v>
      </c>
      <c r="H869" s="117">
        <v>4900</v>
      </c>
      <c r="I869" s="117">
        <v>4900</v>
      </c>
      <c r="J869" s="117">
        <v>5164.6499999999996</v>
      </c>
      <c r="K869" s="117">
        <v>0</v>
      </c>
      <c r="L869" s="117">
        <v>0</v>
      </c>
      <c r="M869" s="117">
        <v>0</v>
      </c>
      <c r="N869" s="117">
        <v>5164.6499999999996</v>
      </c>
      <c r="P869" s="1">
        <v>45197</v>
      </c>
      <c r="Q869" s="1">
        <v>45188</v>
      </c>
      <c r="R869" s="1">
        <v>45772</v>
      </c>
      <c r="S869" s="1">
        <v>45772</v>
      </c>
      <c r="W869" t="s">
        <v>561</v>
      </c>
      <c r="X869" t="s">
        <v>252</v>
      </c>
      <c r="Z869" t="s">
        <v>1142</v>
      </c>
      <c r="AA869">
        <v>2</v>
      </c>
      <c r="AB869" t="s">
        <v>1129</v>
      </c>
      <c r="AC869" t="s">
        <v>561</v>
      </c>
      <c r="AD869" t="s">
        <v>1130</v>
      </c>
      <c r="AE869" t="s">
        <v>1131</v>
      </c>
      <c r="AF869" t="s">
        <v>1132</v>
      </c>
      <c r="AG869" t="s">
        <v>1133</v>
      </c>
      <c r="AH869" t="s">
        <v>1134</v>
      </c>
    </row>
    <row r="870" spans="1:35">
      <c r="A870">
        <v>22814</v>
      </c>
      <c r="B870" t="s">
        <v>246</v>
      </c>
      <c r="C870" t="s">
        <v>247</v>
      </c>
      <c r="D870" t="s">
        <v>480</v>
      </c>
      <c r="E870" t="s">
        <v>481</v>
      </c>
      <c r="F870" t="s">
        <v>261</v>
      </c>
      <c r="G870" t="s">
        <v>1169</v>
      </c>
      <c r="H870" s="117">
        <v>7000</v>
      </c>
      <c r="I870" s="117">
        <v>7000</v>
      </c>
      <c r="J870" s="117">
        <v>7321.22</v>
      </c>
      <c r="K870" s="117">
        <v>0</v>
      </c>
      <c r="L870" s="117">
        <v>0</v>
      </c>
      <c r="M870" s="117">
        <v>0</v>
      </c>
      <c r="N870" s="117">
        <v>7321.22</v>
      </c>
      <c r="P870" s="1">
        <v>45323</v>
      </c>
      <c r="Q870" s="1">
        <v>45314</v>
      </c>
      <c r="R870" s="1">
        <v>45772</v>
      </c>
      <c r="S870" s="1">
        <v>45772</v>
      </c>
      <c r="W870" t="s">
        <v>561</v>
      </c>
      <c r="X870" t="s">
        <v>252</v>
      </c>
      <c r="Z870" t="s">
        <v>1142</v>
      </c>
      <c r="AA870">
        <v>2</v>
      </c>
      <c r="AB870" t="s">
        <v>1129</v>
      </c>
      <c r="AC870" t="s">
        <v>561</v>
      </c>
      <c r="AD870" t="s">
        <v>1130</v>
      </c>
      <c r="AE870" t="s">
        <v>1131</v>
      </c>
      <c r="AF870" t="s">
        <v>1132</v>
      </c>
      <c r="AG870" t="s">
        <v>1133</v>
      </c>
      <c r="AH870" t="s">
        <v>1134</v>
      </c>
    </row>
    <row r="871" spans="1:35">
      <c r="A871">
        <v>21864</v>
      </c>
      <c r="B871" t="s">
        <v>246</v>
      </c>
      <c r="C871" t="s">
        <v>247</v>
      </c>
      <c r="D871" t="s">
        <v>513</v>
      </c>
      <c r="E871" t="s">
        <v>514</v>
      </c>
      <c r="F871" t="s">
        <v>261</v>
      </c>
      <c r="G871" t="s">
        <v>1155</v>
      </c>
      <c r="H871" s="117">
        <v>5500</v>
      </c>
      <c r="I871" s="117">
        <v>5500</v>
      </c>
      <c r="J871" s="117">
        <v>5767.71</v>
      </c>
      <c r="K871" s="117">
        <v>0</v>
      </c>
      <c r="L871" s="117">
        <v>0</v>
      </c>
      <c r="M871" s="117">
        <v>0</v>
      </c>
      <c r="N871" s="117">
        <v>5767.71</v>
      </c>
      <c r="P871" s="1">
        <v>45259</v>
      </c>
      <c r="Q871" s="1">
        <v>45240</v>
      </c>
      <c r="R871" s="1">
        <v>45772</v>
      </c>
      <c r="S871" s="1">
        <v>45772</v>
      </c>
      <c r="W871" t="s">
        <v>561</v>
      </c>
      <c r="X871" t="s">
        <v>252</v>
      </c>
      <c r="Z871" t="s">
        <v>1142</v>
      </c>
      <c r="AA871">
        <v>2</v>
      </c>
      <c r="AB871" t="s">
        <v>1129</v>
      </c>
      <c r="AC871" t="s">
        <v>561</v>
      </c>
      <c r="AD871" t="s">
        <v>1130</v>
      </c>
      <c r="AE871" t="s">
        <v>1131</v>
      </c>
      <c r="AF871" t="s">
        <v>1132</v>
      </c>
      <c r="AG871" t="s">
        <v>1133</v>
      </c>
      <c r="AH871" t="s">
        <v>1134</v>
      </c>
    </row>
    <row r="872" spans="1:35">
      <c r="A872">
        <v>21848</v>
      </c>
      <c r="B872" t="s">
        <v>246</v>
      </c>
      <c r="C872" t="s">
        <v>247</v>
      </c>
      <c r="D872" t="s">
        <v>513</v>
      </c>
      <c r="E872" t="s">
        <v>514</v>
      </c>
      <c r="F872" t="s">
        <v>261</v>
      </c>
      <c r="G872" t="s">
        <v>1156</v>
      </c>
      <c r="H872" s="117">
        <v>35000</v>
      </c>
      <c r="I872" s="117">
        <v>35000</v>
      </c>
      <c r="J872" s="117">
        <v>36703.61</v>
      </c>
      <c r="K872" s="117">
        <v>0</v>
      </c>
      <c r="L872" s="117">
        <v>0</v>
      </c>
      <c r="M872" s="117">
        <v>0</v>
      </c>
      <c r="N872" s="117">
        <v>36703.61</v>
      </c>
      <c r="O872" s="117">
        <v>0</v>
      </c>
      <c r="P872" s="1">
        <v>45259</v>
      </c>
      <c r="Q872" s="1">
        <v>45240</v>
      </c>
      <c r="R872" s="1">
        <v>45772</v>
      </c>
      <c r="S872" s="1">
        <v>45772</v>
      </c>
      <c r="W872" t="s">
        <v>561</v>
      </c>
      <c r="X872" t="s">
        <v>252</v>
      </c>
      <c r="Z872" t="s">
        <v>1142</v>
      </c>
      <c r="AA872">
        <v>2</v>
      </c>
      <c r="AB872" t="s">
        <v>1129</v>
      </c>
      <c r="AC872" t="s">
        <v>561</v>
      </c>
      <c r="AD872" t="s">
        <v>1130</v>
      </c>
      <c r="AE872" t="s">
        <v>1131</v>
      </c>
      <c r="AF872" t="s">
        <v>1132</v>
      </c>
      <c r="AG872" t="s">
        <v>1133</v>
      </c>
      <c r="AH872" t="s">
        <v>1134</v>
      </c>
      <c r="AI872" t="s">
        <v>252</v>
      </c>
    </row>
    <row r="873" spans="1:35">
      <c r="A873">
        <v>24598</v>
      </c>
      <c r="B873" t="s">
        <v>246</v>
      </c>
      <c r="C873" t="s">
        <v>269</v>
      </c>
      <c r="D873" t="s">
        <v>298</v>
      </c>
      <c r="E873" t="s">
        <v>299</v>
      </c>
      <c r="F873" t="s">
        <v>261</v>
      </c>
      <c r="G873" t="s">
        <v>1161</v>
      </c>
      <c r="H873" s="117">
        <v>2500</v>
      </c>
      <c r="I873" s="117">
        <v>2500</v>
      </c>
      <c r="J873" s="117">
        <v>2596.3000000000002</v>
      </c>
      <c r="K873" s="117">
        <v>0</v>
      </c>
      <c r="L873" s="117">
        <v>0</v>
      </c>
      <c r="M873" s="117">
        <v>0</v>
      </c>
      <c r="N873" s="117">
        <v>2596.3000000000002</v>
      </c>
      <c r="P873" s="1">
        <v>45406</v>
      </c>
      <c r="Q873" s="1">
        <v>45401</v>
      </c>
      <c r="R873" s="1">
        <v>45772</v>
      </c>
      <c r="S873" s="1">
        <v>45772</v>
      </c>
      <c r="W873" t="s">
        <v>561</v>
      </c>
      <c r="X873" t="s">
        <v>252</v>
      </c>
      <c r="Z873" t="s">
        <v>1142</v>
      </c>
      <c r="AA873">
        <v>2</v>
      </c>
      <c r="AB873" t="s">
        <v>1167</v>
      </c>
      <c r="AC873" t="s">
        <v>561</v>
      </c>
      <c r="AD873" t="s">
        <v>1130</v>
      </c>
      <c r="AE873" t="s">
        <v>1131</v>
      </c>
      <c r="AF873" t="s">
        <v>1132</v>
      </c>
      <c r="AG873" t="s">
        <v>1133</v>
      </c>
      <c r="AH873" t="s">
        <v>1134</v>
      </c>
    </row>
    <row r="874" spans="1:35">
      <c r="A874">
        <v>27525</v>
      </c>
      <c r="B874" t="s">
        <v>246</v>
      </c>
      <c r="C874" t="s">
        <v>247</v>
      </c>
      <c r="D874" t="s">
        <v>407</v>
      </c>
      <c r="E874" t="s">
        <v>408</v>
      </c>
      <c r="F874" t="s">
        <v>261</v>
      </c>
      <c r="G874" t="s">
        <v>1149</v>
      </c>
      <c r="H874" s="117">
        <v>7840</v>
      </c>
      <c r="I874" s="117">
        <v>7840</v>
      </c>
      <c r="J874" s="117">
        <v>7951.75</v>
      </c>
      <c r="K874" s="117">
        <v>0</v>
      </c>
      <c r="L874" s="117">
        <v>0</v>
      </c>
      <c r="M874" s="117">
        <v>0</v>
      </c>
      <c r="N874" s="117">
        <v>7951.75</v>
      </c>
      <c r="P874" s="1">
        <v>45541</v>
      </c>
      <c r="Q874" s="1">
        <v>45533</v>
      </c>
      <c r="R874" s="1">
        <v>45775</v>
      </c>
      <c r="S874" s="1">
        <v>45775</v>
      </c>
      <c r="W874" t="s">
        <v>561</v>
      </c>
      <c r="X874" t="s">
        <v>252</v>
      </c>
      <c r="Z874" t="s">
        <v>1142</v>
      </c>
      <c r="AA874">
        <v>2</v>
      </c>
      <c r="AB874" t="s">
        <v>1167</v>
      </c>
      <c r="AC874" t="s">
        <v>561</v>
      </c>
      <c r="AD874" t="s">
        <v>1130</v>
      </c>
      <c r="AE874" t="s">
        <v>1131</v>
      </c>
      <c r="AF874" t="s">
        <v>1132</v>
      </c>
      <c r="AG874" t="s">
        <v>1133</v>
      </c>
      <c r="AH874" t="s">
        <v>1134</v>
      </c>
    </row>
    <row r="875" spans="1:35">
      <c r="A875">
        <v>26172</v>
      </c>
      <c r="B875" t="s">
        <v>246</v>
      </c>
      <c r="C875" t="s">
        <v>247</v>
      </c>
      <c r="D875" t="s">
        <v>359</v>
      </c>
      <c r="E875" t="s">
        <v>360</v>
      </c>
      <c r="F875" t="s">
        <v>261</v>
      </c>
      <c r="G875" t="s">
        <v>1152</v>
      </c>
      <c r="H875" s="117">
        <v>9000</v>
      </c>
      <c r="I875" s="117">
        <v>9000</v>
      </c>
      <c r="J875" s="117">
        <v>9128.2900000000009</v>
      </c>
      <c r="K875" s="117">
        <v>0</v>
      </c>
      <c r="L875" s="117">
        <v>0</v>
      </c>
      <c r="M875" s="117">
        <v>0</v>
      </c>
      <c r="N875" s="117">
        <v>9128.2900000000009</v>
      </c>
      <c r="P875" s="1">
        <v>45537</v>
      </c>
      <c r="Q875" s="1">
        <v>45531</v>
      </c>
      <c r="R875" s="1">
        <v>45777</v>
      </c>
      <c r="S875" s="1">
        <v>45777</v>
      </c>
      <c r="W875" t="s">
        <v>561</v>
      </c>
      <c r="X875" t="s">
        <v>252</v>
      </c>
      <c r="Z875" t="s">
        <v>1142</v>
      </c>
      <c r="AA875">
        <v>2</v>
      </c>
      <c r="AB875" t="s">
        <v>1167</v>
      </c>
      <c r="AC875" t="s">
        <v>561</v>
      </c>
      <c r="AD875" t="s">
        <v>1130</v>
      </c>
      <c r="AE875" t="s">
        <v>1131</v>
      </c>
      <c r="AF875" t="s">
        <v>1132</v>
      </c>
      <c r="AG875" t="s">
        <v>1133</v>
      </c>
      <c r="AH875" t="s">
        <v>1134</v>
      </c>
    </row>
    <row r="876" spans="1:35">
      <c r="A876">
        <v>27748</v>
      </c>
      <c r="B876" t="s">
        <v>246</v>
      </c>
      <c r="C876" t="s">
        <v>247</v>
      </c>
      <c r="D876" t="s">
        <v>454</v>
      </c>
      <c r="E876" t="s">
        <v>455</v>
      </c>
      <c r="F876" t="s">
        <v>261</v>
      </c>
      <c r="G876" t="s">
        <v>1159</v>
      </c>
      <c r="H876" s="117">
        <v>5000</v>
      </c>
      <c r="I876" s="117">
        <v>5000</v>
      </c>
      <c r="J876" s="117">
        <v>5071.2700000000004</v>
      </c>
      <c r="K876" s="117">
        <v>0</v>
      </c>
      <c r="L876" s="117">
        <v>0</v>
      </c>
      <c r="M876" s="117">
        <v>0</v>
      </c>
      <c r="N876" s="117">
        <v>5071.2700000000004</v>
      </c>
      <c r="P876" s="1">
        <v>45541</v>
      </c>
      <c r="Q876" s="1">
        <v>45535</v>
      </c>
      <c r="R876" s="1">
        <v>45777</v>
      </c>
      <c r="S876" s="1">
        <v>45777</v>
      </c>
      <c r="W876" t="s">
        <v>561</v>
      </c>
      <c r="X876" t="s">
        <v>252</v>
      </c>
      <c r="Z876" t="s">
        <v>1142</v>
      </c>
      <c r="AA876">
        <v>2</v>
      </c>
      <c r="AB876" t="s">
        <v>1167</v>
      </c>
      <c r="AC876" t="s">
        <v>561</v>
      </c>
      <c r="AD876" t="s">
        <v>1130</v>
      </c>
      <c r="AE876" t="s">
        <v>1131</v>
      </c>
      <c r="AF876" t="s">
        <v>1132</v>
      </c>
      <c r="AG876" t="s">
        <v>1133</v>
      </c>
      <c r="AH876" t="s">
        <v>1134</v>
      </c>
    </row>
    <row r="877" spans="1:35">
      <c r="A877">
        <v>25523</v>
      </c>
      <c r="B877" t="s">
        <v>246</v>
      </c>
      <c r="C877" t="s">
        <v>247</v>
      </c>
      <c r="D877" t="s">
        <v>382</v>
      </c>
      <c r="E877" t="s">
        <v>383</v>
      </c>
      <c r="F877" t="s">
        <v>261</v>
      </c>
      <c r="G877" t="s">
        <v>1171</v>
      </c>
      <c r="H877" s="117">
        <v>5200</v>
      </c>
      <c r="I877" s="117">
        <v>5200</v>
      </c>
      <c r="J877" s="117">
        <v>5480.85</v>
      </c>
      <c r="K877" s="117">
        <v>0</v>
      </c>
      <c r="L877" s="117">
        <v>0</v>
      </c>
      <c r="M877" s="117">
        <v>0</v>
      </c>
      <c r="N877" s="117">
        <v>5480.85</v>
      </c>
      <c r="P877" s="1">
        <v>45484</v>
      </c>
      <c r="Q877" s="1">
        <v>45186</v>
      </c>
      <c r="R877" s="1">
        <v>45777</v>
      </c>
      <c r="S877" s="1">
        <v>45777</v>
      </c>
      <c r="W877" t="s">
        <v>561</v>
      </c>
      <c r="X877" t="s">
        <v>252</v>
      </c>
      <c r="Z877" t="s">
        <v>1142</v>
      </c>
      <c r="AA877">
        <v>2</v>
      </c>
      <c r="AB877" t="s">
        <v>1129</v>
      </c>
      <c r="AC877" t="s">
        <v>561</v>
      </c>
      <c r="AD877" t="s">
        <v>1130</v>
      </c>
      <c r="AE877" t="s">
        <v>1131</v>
      </c>
      <c r="AF877" t="s">
        <v>1132</v>
      </c>
      <c r="AG877" t="s">
        <v>1133</v>
      </c>
      <c r="AH877" t="s">
        <v>1134</v>
      </c>
    </row>
    <row r="878" spans="1:35">
      <c r="A878">
        <v>25995</v>
      </c>
      <c r="B878" t="s">
        <v>246</v>
      </c>
      <c r="C878" t="s">
        <v>247</v>
      </c>
      <c r="D878" t="s">
        <v>257</v>
      </c>
      <c r="E878" t="s">
        <v>259</v>
      </c>
      <c r="F878" t="s">
        <v>261</v>
      </c>
      <c r="G878" t="s">
        <v>1152</v>
      </c>
      <c r="H878" s="117">
        <v>7000</v>
      </c>
      <c r="I878" s="117">
        <v>7000</v>
      </c>
      <c r="J878" s="117">
        <v>7099.78</v>
      </c>
      <c r="K878" s="117">
        <v>0</v>
      </c>
      <c r="L878" s="117">
        <v>0</v>
      </c>
      <c r="M878" s="117">
        <v>0</v>
      </c>
      <c r="N878" s="117">
        <v>7099.78</v>
      </c>
      <c r="P878" s="1">
        <v>45537</v>
      </c>
      <c r="Q878" s="1">
        <v>45522</v>
      </c>
      <c r="R878" s="1">
        <v>45777</v>
      </c>
      <c r="S878" s="1">
        <v>45777</v>
      </c>
      <c r="W878" t="s">
        <v>561</v>
      </c>
      <c r="X878" t="s">
        <v>252</v>
      </c>
      <c r="Z878" t="s">
        <v>1142</v>
      </c>
      <c r="AA878">
        <v>2</v>
      </c>
      <c r="AB878" t="s">
        <v>1167</v>
      </c>
      <c r="AC878" t="s">
        <v>561</v>
      </c>
      <c r="AD878" t="s">
        <v>1130</v>
      </c>
      <c r="AE878" t="s">
        <v>1131</v>
      </c>
      <c r="AF878" t="s">
        <v>1132</v>
      </c>
      <c r="AG878" t="s">
        <v>1133</v>
      </c>
      <c r="AH878" t="s">
        <v>1134</v>
      </c>
    </row>
    <row r="879" spans="1:35">
      <c r="A879">
        <v>25789</v>
      </c>
      <c r="B879" t="s">
        <v>246</v>
      </c>
      <c r="C879" t="s">
        <v>247</v>
      </c>
      <c r="D879" t="s">
        <v>355</v>
      </c>
      <c r="E879" t="s">
        <v>356</v>
      </c>
      <c r="F879" t="s">
        <v>261</v>
      </c>
      <c r="G879" t="s">
        <v>1155</v>
      </c>
      <c r="H879" s="117">
        <v>3000</v>
      </c>
      <c r="I879" s="117">
        <v>3000</v>
      </c>
      <c r="J879" s="117">
        <v>3064.51</v>
      </c>
      <c r="K879" s="117">
        <v>0</v>
      </c>
      <c r="L879" s="117">
        <v>0</v>
      </c>
      <c r="M879" s="117">
        <v>0</v>
      </c>
      <c r="N879" s="117">
        <v>3064.51</v>
      </c>
      <c r="P879" s="1">
        <v>45510</v>
      </c>
      <c r="Q879" s="1">
        <v>45504</v>
      </c>
      <c r="R879" s="1">
        <v>45777</v>
      </c>
      <c r="S879" s="1">
        <v>45777</v>
      </c>
      <c r="W879" t="s">
        <v>561</v>
      </c>
      <c r="X879" t="s">
        <v>252</v>
      </c>
      <c r="Z879" t="s">
        <v>1142</v>
      </c>
      <c r="AA879">
        <v>2</v>
      </c>
      <c r="AB879" t="s">
        <v>1167</v>
      </c>
      <c r="AC879" t="s">
        <v>561</v>
      </c>
      <c r="AD879" t="s">
        <v>1130</v>
      </c>
      <c r="AE879" t="s">
        <v>1131</v>
      </c>
      <c r="AF879" t="s">
        <v>1132</v>
      </c>
      <c r="AG879" t="s">
        <v>1133</v>
      </c>
      <c r="AH879" t="s">
        <v>1134</v>
      </c>
    </row>
    <row r="880" spans="1:35">
      <c r="A880">
        <v>24667</v>
      </c>
      <c r="B880" t="s">
        <v>246</v>
      </c>
      <c r="C880" t="s">
        <v>247</v>
      </c>
      <c r="D880" t="s">
        <v>488</v>
      </c>
      <c r="E880" t="s">
        <v>489</v>
      </c>
      <c r="F880" t="s">
        <v>261</v>
      </c>
      <c r="G880" t="s">
        <v>1169</v>
      </c>
      <c r="H880" s="117">
        <v>1000</v>
      </c>
      <c r="I880" s="117">
        <v>1000</v>
      </c>
      <c r="J880" s="117">
        <v>1038.52</v>
      </c>
      <c r="K880" s="117">
        <v>0</v>
      </c>
      <c r="L880" s="117">
        <v>0</v>
      </c>
      <c r="M880" s="117">
        <v>0</v>
      </c>
      <c r="N880" s="117">
        <v>1038.52</v>
      </c>
      <c r="P880" s="1">
        <v>45412</v>
      </c>
      <c r="Q880" s="1">
        <v>45404</v>
      </c>
      <c r="R880" s="1">
        <v>45777</v>
      </c>
      <c r="S880" s="1">
        <v>45777</v>
      </c>
      <c r="W880" t="s">
        <v>561</v>
      </c>
      <c r="X880" t="s">
        <v>252</v>
      </c>
      <c r="Z880" t="s">
        <v>1142</v>
      </c>
      <c r="AA880">
        <v>2</v>
      </c>
      <c r="AB880" t="s">
        <v>1167</v>
      </c>
      <c r="AC880" t="s">
        <v>561</v>
      </c>
      <c r="AD880" t="s">
        <v>1130</v>
      </c>
      <c r="AE880" t="s">
        <v>1131</v>
      </c>
      <c r="AF880" t="s">
        <v>1132</v>
      </c>
      <c r="AG880" t="s">
        <v>1133</v>
      </c>
      <c r="AH880" t="s">
        <v>1134</v>
      </c>
    </row>
    <row r="881" spans="1:34">
      <c r="A881">
        <v>24465</v>
      </c>
      <c r="B881" t="s">
        <v>246</v>
      </c>
      <c r="C881" t="s">
        <v>247</v>
      </c>
      <c r="D881" t="s">
        <v>449</v>
      </c>
      <c r="E881" t="s">
        <v>450</v>
      </c>
      <c r="F881" t="s">
        <v>261</v>
      </c>
      <c r="G881" t="s">
        <v>1169</v>
      </c>
      <c r="H881" s="117">
        <v>4500</v>
      </c>
      <c r="I881" s="117">
        <v>4500</v>
      </c>
      <c r="J881" s="117">
        <v>4673.34</v>
      </c>
      <c r="K881" s="117">
        <v>0</v>
      </c>
      <c r="L881" s="117">
        <v>0</v>
      </c>
      <c r="M881" s="117">
        <v>0</v>
      </c>
      <c r="N881" s="117">
        <v>4673.34</v>
      </c>
      <c r="P881" s="1">
        <v>45400</v>
      </c>
      <c r="Q881" s="1">
        <v>45397</v>
      </c>
      <c r="R881" s="1">
        <v>45777</v>
      </c>
      <c r="S881" s="1">
        <v>45777</v>
      </c>
      <c r="W881" t="s">
        <v>561</v>
      </c>
      <c r="X881" t="s">
        <v>252</v>
      </c>
      <c r="Z881" t="s">
        <v>1142</v>
      </c>
      <c r="AA881">
        <v>2</v>
      </c>
      <c r="AB881" t="s">
        <v>1167</v>
      </c>
      <c r="AC881" t="s">
        <v>561</v>
      </c>
      <c r="AD881" t="s">
        <v>1130</v>
      </c>
      <c r="AE881" t="s">
        <v>1131</v>
      </c>
      <c r="AF881" t="s">
        <v>1132</v>
      </c>
      <c r="AG881" t="s">
        <v>1133</v>
      </c>
      <c r="AH881" t="s">
        <v>1134</v>
      </c>
    </row>
    <row r="882" spans="1:34">
      <c r="A882">
        <v>24474</v>
      </c>
      <c r="B882" t="s">
        <v>246</v>
      </c>
      <c r="C882" t="s">
        <v>247</v>
      </c>
      <c r="D882" t="s">
        <v>449</v>
      </c>
      <c r="E882" t="s">
        <v>450</v>
      </c>
      <c r="F882" t="s">
        <v>261</v>
      </c>
      <c r="G882" t="s">
        <v>1173</v>
      </c>
      <c r="H882" s="117">
        <v>17000</v>
      </c>
      <c r="I882" s="117">
        <v>17000</v>
      </c>
      <c r="J882" s="117">
        <v>17654.84</v>
      </c>
      <c r="K882" s="117">
        <v>0</v>
      </c>
      <c r="L882" s="117">
        <v>0</v>
      </c>
      <c r="M882" s="117">
        <v>0</v>
      </c>
      <c r="N882" s="117">
        <v>17654.84</v>
      </c>
      <c r="P882" s="1">
        <v>45400</v>
      </c>
      <c r="Q882" s="1">
        <v>45397</v>
      </c>
      <c r="R882" s="1">
        <v>45777</v>
      </c>
      <c r="S882" s="1">
        <v>45777</v>
      </c>
      <c r="W882" t="s">
        <v>561</v>
      </c>
      <c r="X882" t="s">
        <v>252</v>
      </c>
      <c r="Z882" t="s">
        <v>1142</v>
      </c>
      <c r="AA882">
        <v>2</v>
      </c>
      <c r="AB882" t="s">
        <v>1167</v>
      </c>
      <c r="AC882" t="s">
        <v>561</v>
      </c>
      <c r="AD882" t="s">
        <v>1174</v>
      </c>
      <c r="AE882" t="s">
        <v>1131</v>
      </c>
      <c r="AF882" t="s">
        <v>1132</v>
      </c>
      <c r="AG882" t="s">
        <v>1133</v>
      </c>
      <c r="AH882" t="s">
        <v>1134</v>
      </c>
    </row>
    <row r="883" spans="1:34">
      <c r="A883">
        <v>24691</v>
      </c>
      <c r="B883" t="s">
        <v>246</v>
      </c>
      <c r="C883" t="s">
        <v>247</v>
      </c>
      <c r="D883" t="s">
        <v>436</v>
      </c>
      <c r="E883" t="s">
        <v>437</v>
      </c>
      <c r="F883" t="s">
        <v>261</v>
      </c>
      <c r="G883" t="s">
        <v>1169</v>
      </c>
      <c r="H883" s="117">
        <v>1000</v>
      </c>
      <c r="I883" s="117">
        <v>1000</v>
      </c>
      <c r="J883" s="117">
        <v>1038.52</v>
      </c>
      <c r="K883" s="117">
        <v>0</v>
      </c>
      <c r="L883" s="117">
        <v>0</v>
      </c>
      <c r="M883" s="117">
        <v>0</v>
      </c>
      <c r="N883" s="117">
        <v>1038.52</v>
      </c>
      <c r="P883" s="1">
        <v>45408</v>
      </c>
      <c r="Q883" s="1">
        <v>45404</v>
      </c>
      <c r="R883" s="1">
        <v>45777</v>
      </c>
      <c r="S883" s="1">
        <v>45777</v>
      </c>
      <c r="W883" t="s">
        <v>561</v>
      </c>
      <c r="X883" t="s">
        <v>252</v>
      </c>
      <c r="Z883" t="s">
        <v>1142</v>
      </c>
      <c r="AA883">
        <v>2</v>
      </c>
      <c r="AB883" t="s">
        <v>1167</v>
      </c>
      <c r="AC883" t="s">
        <v>561</v>
      </c>
      <c r="AD883" t="s">
        <v>1130</v>
      </c>
      <c r="AE883" t="s">
        <v>1131</v>
      </c>
      <c r="AF883" t="s">
        <v>1132</v>
      </c>
      <c r="AG883" t="s">
        <v>1133</v>
      </c>
      <c r="AH883" t="s">
        <v>1134</v>
      </c>
    </row>
    <row r="884" spans="1:34">
      <c r="A884">
        <v>24682</v>
      </c>
      <c r="B884" t="s">
        <v>246</v>
      </c>
      <c r="C884" t="s">
        <v>247</v>
      </c>
      <c r="D884" t="s">
        <v>436</v>
      </c>
      <c r="E884" t="s">
        <v>437</v>
      </c>
      <c r="F884" t="s">
        <v>261</v>
      </c>
      <c r="G884" t="s">
        <v>1168</v>
      </c>
      <c r="H884" s="117">
        <v>60000</v>
      </c>
      <c r="I884" s="117">
        <v>60000</v>
      </c>
      <c r="J884" s="117">
        <v>62311.19</v>
      </c>
      <c r="K884" s="117">
        <v>0</v>
      </c>
      <c r="L884" s="117">
        <v>0</v>
      </c>
      <c r="M884" s="117">
        <v>0</v>
      </c>
      <c r="N884" s="117">
        <v>62311.19</v>
      </c>
      <c r="P884" s="1">
        <v>45408</v>
      </c>
      <c r="Q884" s="1">
        <v>45404</v>
      </c>
      <c r="R884" s="1">
        <v>45777</v>
      </c>
      <c r="S884" s="1">
        <v>45777</v>
      </c>
      <c r="W884" t="s">
        <v>561</v>
      </c>
      <c r="X884" t="s">
        <v>252</v>
      </c>
      <c r="Z884" t="s">
        <v>1142</v>
      </c>
      <c r="AA884">
        <v>2</v>
      </c>
      <c r="AB884" t="s">
        <v>1167</v>
      </c>
      <c r="AC884" t="s">
        <v>561</v>
      </c>
      <c r="AD884" t="s">
        <v>1165</v>
      </c>
      <c r="AE884" t="s">
        <v>1131</v>
      </c>
      <c r="AF884" t="s">
        <v>1132</v>
      </c>
      <c r="AG884" t="s">
        <v>1133</v>
      </c>
      <c r="AH884" t="s">
        <v>1134</v>
      </c>
    </row>
    <row r="885" spans="1:34">
      <c r="A885">
        <v>24746</v>
      </c>
      <c r="B885" t="s">
        <v>246</v>
      </c>
      <c r="C885" t="s">
        <v>247</v>
      </c>
      <c r="D885" t="s">
        <v>418</v>
      </c>
      <c r="E885" t="s">
        <v>419</v>
      </c>
      <c r="F885" t="s">
        <v>261</v>
      </c>
      <c r="G885" t="s">
        <v>1169</v>
      </c>
      <c r="H885" s="117">
        <v>6000</v>
      </c>
      <c r="I885" s="117">
        <v>6000</v>
      </c>
      <c r="J885" s="117">
        <v>6231.12</v>
      </c>
      <c r="K885" s="117">
        <v>0</v>
      </c>
      <c r="L885" s="117">
        <v>0</v>
      </c>
      <c r="M885" s="117">
        <v>0</v>
      </c>
      <c r="N885" s="117">
        <v>6231.12</v>
      </c>
      <c r="P885" s="1">
        <v>45412</v>
      </c>
      <c r="Q885" s="1">
        <v>45407</v>
      </c>
      <c r="R885" s="1">
        <v>45777</v>
      </c>
      <c r="S885" s="1">
        <v>45777</v>
      </c>
      <c r="W885" t="s">
        <v>561</v>
      </c>
      <c r="X885" t="s">
        <v>252</v>
      </c>
      <c r="Z885" t="s">
        <v>1142</v>
      </c>
      <c r="AA885">
        <v>2</v>
      </c>
      <c r="AB885" t="s">
        <v>1167</v>
      </c>
      <c r="AC885" t="s">
        <v>561</v>
      </c>
      <c r="AD885" t="s">
        <v>1130</v>
      </c>
      <c r="AE885" t="s">
        <v>1131</v>
      </c>
      <c r="AF885" t="s">
        <v>1132</v>
      </c>
      <c r="AG885" t="s">
        <v>1133</v>
      </c>
      <c r="AH885" t="s">
        <v>1134</v>
      </c>
    </row>
    <row r="886" spans="1:34">
      <c r="A886">
        <v>25389</v>
      </c>
      <c r="B886" t="s">
        <v>246</v>
      </c>
      <c r="C886" t="s">
        <v>247</v>
      </c>
      <c r="D886" t="s">
        <v>505</v>
      </c>
      <c r="E886" t="s">
        <v>506</v>
      </c>
      <c r="F886" t="s">
        <v>261</v>
      </c>
      <c r="G886" t="s">
        <v>1161</v>
      </c>
      <c r="H886" s="117">
        <v>5000</v>
      </c>
      <c r="I886" s="117">
        <v>5000</v>
      </c>
      <c r="J886" s="117">
        <v>5151.5600000000004</v>
      </c>
      <c r="K886" s="117">
        <v>0</v>
      </c>
      <c r="L886" s="117">
        <v>0</v>
      </c>
      <c r="M886" s="117">
        <v>0</v>
      </c>
      <c r="N886" s="117">
        <v>5151.5600000000004</v>
      </c>
      <c r="P886" s="1">
        <v>45470</v>
      </c>
      <c r="Q886" s="1">
        <v>45461</v>
      </c>
      <c r="R886" s="1">
        <v>45777</v>
      </c>
      <c r="S886" s="1">
        <v>45777</v>
      </c>
      <c r="W886" t="s">
        <v>561</v>
      </c>
      <c r="X886" t="s">
        <v>252</v>
      </c>
      <c r="Z886" t="s">
        <v>1142</v>
      </c>
      <c r="AA886">
        <v>2</v>
      </c>
      <c r="AB886" t="s">
        <v>1167</v>
      </c>
      <c r="AC886" t="s">
        <v>561</v>
      </c>
      <c r="AD886" t="s">
        <v>1130</v>
      </c>
      <c r="AE886" t="s">
        <v>1131</v>
      </c>
      <c r="AF886" t="s">
        <v>1132</v>
      </c>
      <c r="AG886" t="s">
        <v>1133</v>
      </c>
      <c r="AH886" t="s">
        <v>1134</v>
      </c>
    </row>
    <row r="887" spans="1:34">
      <c r="A887">
        <v>24895</v>
      </c>
      <c r="B887" t="s">
        <v>246</v>
      </c>
      <c r="C887" t="s">
        <v>247</v>
      </c>
      <c r="D887" t="s">
        <v>430</v>
      </c>
      <c r="E887" t="s">
        <v>431</v>
      </c>
      <c r="F887" t="s">
        <v>261</v>
      </c>
      <c r="G887" t="s">
        <v>1161</v>
      </c>
      <c r="H887" s="117">
        <v>6000</v>
      </c>
      <c r="I887" s="117">
        <v>6000</v>
      </c>
      <c r="J887" s="117">
        <v>6231.12</v>
      </c>
      <c r="K887" s="117">
        <v>0</v>
      </c>
      <c r="L887" s="117">
        <v>0</v>
      </c>
      <c r="M887" s="117">
        <v>0</v>
      </c>
      <c r="N887" s="117">
        <v>6231.12</v>
      </c>
      <c r="P887" s="1">
        <v>45421</v>
      </c>
      <c r="Q887" s="1">
        <v>45410</v>
      </c>
      <c r="R887" s="1">
        <v>45777</v>
      </c>
      <c r="S887" s="1">
        <v>45777</v>
      </c>
      <c r="W887" t="s">
        <v>561</v>
      </c>
      <c r="X887" t="s">
        <v>252</v>
      </c>
      <c r="Z887" t="s">
        <v>1142</v>
      </c>
      <c r="AA887">
        <v>2</v>
      </c>
      <c r="AB887" t="s">
        <v>1167</v>
      </c>
      <c r="AC887" t="s">
        <v>561</v>
      </c>
      <c r="AD887" t="s">
        <v>1130</v>
      </c>
      <c r="AE887" t="s">
        <v>1131</v>
      </c>
      <c r="AF887" t="s">
        <v>1132</v>
      </c>
      <c r="AG887" t="s">
        <v>1133</v>
      </c>
      <c r="AH887" t="s">
        <v>1134</v>
      </c>
    </row>
    <row r="888" spans="1:34">
      <c r="A888">
        <v>25098</v>
      </c>
      <c r="B888" t="s">
        <v>246</v>
      </c>
      <c r="C888" t="s">
        <v>247</v>
      </c>
      <c r="D888" t="s">
        <v>494</v>
      </c>
      <c r="E888" t="s">
        <v>495</v>
      </c>
      <c r="F888" t="s">
        <v>261</v>
      </c>
      <c r="G888" t="s">
        <v>1166</v>
      </c>
      <c r="H888" s="117">
        <v>1000</v>
      </c>
      <c r="I888" s="117">
        <v>1000</v>
      </c>
      <c r="J888" s="117">
        <v>1035.6300000000001</v>
      </c>
      <c r="K888" s="117">
        <v>0</v>
      </c>
      <c r="L888" s="117">
        <v>0</v>
      </c>
      <c r="M888" s="117">
        <v>0</v>
      </c>
      <c r="N888" s="117">
        <v>1035.6300000000001</v>
      </c>
      <c r="P888" s="1">
        <v>45443</v>
      </c>
      <c r="Q888" s="1">
        <v>45436</v>
      </c>
      <c r="R888" s="1">
        <v>45777</v>
      </c>
      <c r="S888" s="1">
        <v>45777</v>
      </c>
      <c r="W888" t="s">
        <v>561</v>
      </c>
      <c r="X888" t="s">
        <v>252</v>
      </c>
      <c r="Z888" t="s">
        <v>1142</v>
      </c>
      <c r="AA888">
        <v>2</v>
      </c>
      <c r="AB888" t="s">
        <v>1167</v>
      </c>
      <c r="AC888" t="s">
        <v>561</v>
      </c>
      <c r="AD888" t="s">
        <v>1130</v>
      </c>
      <c r="AE888" t="s">
        <v>1131</v>
      </c>
      <c r="AF888" t="s">
        <v>1132</v>
      </c>
      <c r="AG888" t="s">
        <v>1133</v>
      </c>
      <c r="AH888" t="s">
        <v>1134</v>
      </c>
    </row>
    <row r="889" spans="1:34">
      <c r="A889">
        <v>25152</v>
      </c>
      <c r="B889" t="s">
        <v>246</v>
      </c>
      <c r="C889" t="s">
        <v>247</v>
      </c>
      <c r="D889" t="s">
        <v>397</v>
      </c>
      <c r="E889" t="s">
        <v>398</v>
      </c>
      <c r="F889" t="s">
        <v>261</v>
      </c>
      <c r="G889" t="s">
        <v>1159</v>
      </c>
      <c r="H889" s="117">
        <v>5000</v>
      </c>
      <c r="I889" s="117">
        <v>5000</v>
      </c>
      <c r="J889" s="117">
        <v>5178.13</v>
      </c>
      <c r="K889" s="117">
        <v>0</v>
      </c>
      <c r="L889" s="117">
        <v>0</v>
      </c>
      <c r="M889" s="117">
        <v>0</v>
      </c>
      <c r="N889" s="117">
        <v>5178.13</v>
      </c>
      <c r="P889" s="1">
        <v>45453</v>
      </c>
      <c r="Q889" s="1">
        <v>45442</v>
      </c>
      <c r="R889" s="1">
        <v>45777</v>
      </c>
      <c r="S889" s="1">
        <v>45777</v>
      </c>
      <c r="W889" t="s">
        <v>561</v>
      </c>
      <c r="X889" t="s">
        <v>252</v>
      </c>
      <c r="Z889" t="s">
        <v>1142</v>
      </c>
      <c r="AA889">
        <v>2</v>
      </c>
      <c r="AB889" t="s">
        <v>1167</v>
      </c>
      <c r="AC889" t="s">
        <v>561</v>
      </c>
      <c r="AD889" t="s">
        <v>1130</v>
      </c>
      <c r="AE889" t="s">
        <v>1131</v>
      </c>
      <c r="AF889" t="s">
        <v>1132</v>
      </c>
      <c r="AG889" t="s">
        <v>1133</v>
      </c>
      <c r="AH889" t="s">
        <v>1134</v>
      </c>
    </row>
    <row r="890" spans="1:34">
      <c r="A890">
        <v>23266</v>
      </c>
      <c r="B890" t="s">
        <v>246</v>
      </c>
      <c r="C890" t="s">
        <v>269</v>
      </c>
      <c r="D890" t="s">
        <v>339</v>
      </c>
      <c r="E890" t="s">
        <v>340</v>
      </c>
      <c r="F890" t="s">
        <v>261</v>
      </c>
      <c r="G890" t="s">
        <v>1166</v>
      </c>
      <c r="H890" s="117">
        <v>2300</v>
      </c>
      <c r="I890" s="117">
        <v>2300</v>
      </c>
      <c r="J890" s="117">
        <v>2398.19</v>
      </c>
      <c r="K890" s="117">
        <v>0</v>
      </c>
      <c r="L890" s="117">
        <v>0</v>
      </c>
      <c r="M890" s="117">
        <v>0</v>
      </c>
      <c r="N890" s="117">
        <v>2398.19</v>
      </c>
      <c r="P890" s="1">
        <v>45345</v>
      </c>
      <c r="Q890" s="1">
        <v>45331</v>
      </c>
      <c r="R890" s="1">
        <v>45777</v>
      </c>
      <c r="S890" s="1">
        <v>45777</v>
      </c>
      <c r="W890" t="s">
        <v>561</v>
      </c>
      <c r="X890" t="s">
        <v>252</v>
      </c>
      <c r="Z890" t="s">
        <v>1142</v>
      </c>
      <c r="AA890">
        <v>2</v>
      </c>
      <c r="AB890" t="s">
        <v>1129</v>
      </c>
      <c r="AC890" t="s">
        <v>561</v>
      </c>
      <c r="AD890" t="s">
        <v>1130</v>
      </c>
      <c r="AE890" t="s">
        <v>1131</v>
      </c>
      <c r="AF890" t="s">
        <v>1132</v>
      </c>
      <c r="AG890" t="s">
        <v>1133</v>
      </c>
      <c r="AH890" t="s">
        <v>1134</v>
      </c>
    </row>
    <row r="891" spans="1:34">
      <c r="A891">
        <v>23827</v>
      </c>
      <c r="B891" t="s">
        <v>246</v>
      </c>
      <c r="C891" t="s">
        <v>247</v>
      </c>
      <c r="D891" t="s">
        <v>476</v>
      </c>
      <c r="E891" t="s">
        <v>477</v>
      </c>
      <c r="F891" t="s">
        <v>261</v>
      </c>
      <c r="G891" t="s">
        <v>1140</v>
      </c>
      <c r="H891" s="117">
        <v>5000</v>
      </c>
      <c r="I891" s="117">
        <v>5000</v>
      </c>
      <c r="J891" s="117">
        <v>5199.43</v>
      </c>
      <c r="K891" s="117">
        <v>0</v>
      </c>
      <c r="L891" s="117">
        <v>0</v>
      </c>
      <c r="M891" s="117">
        <v>0</v>
      </c>
      <c r="N891" s="117">
        <v>5199.43</v>
      </c>
      <c r="P891" s="1">
        <v>45377</v>
      </c>
      <c r="Q891" s="1">
        <v>45371</v>
      </c>
      <c r="R891" s="1">
        <v>45777</v>
      </c>
      <c r="S891" s="1">
        <v>45777</v>
      </c>
      <c r="W891" t="s">
        <v>561</v>
      </c>
      <c r="X891" t="s">
        <v>252</v>
      </c>
      <c r="Z891" t="s">
        <v>1142</v>
      </c>
      <c r="AA891">
        <v>2</v>
      </c>
      <c r="AB891" t="s">
        <v>1129</v>
      </c>
      <c r="AC891" t="s">
        <v>561</v>
      </c>
      <c r="AD891" t="s">
        <v>1130</v>
      </c>
      <c r="AE891" t="s">
        <v>1131</v>
      </c>
      <c r="AF891" t="s">
        <v>1132</v>
      </c>
      <c r="AG891" t="s">
        <v>1133</v>
      </c>
      <c r="AH891" t="s">
        <v>1134</v>
      </c>
    </row>
    <row r="892" spans="1:34">
      <c r="A892">
        <v>24081</v>
      </c>
      <c r="B892" t="s">
        <v>246</v>
      </c>
      <c r="C892" t="s">
        <v>247</v>
      </c>
      <c r="D892" t="s">
        <v>464</v>
      </c>
      <c r="E892" t="s">
        <v>465</v>
      </c>
      <c r="F892" t="s">
        <v>261</v>
      </c>
      <c r="G892" t="s">
        <v>1164</v>
      </c>
      <c r="H892" s="117">
        <v>5000</v>
      </c>
      <c r="I892" s="117">
        <v>5000</v>
      </c>
      <c r="J892" s="117">
        <v>5199.43</v>
      </c>
      <c r="K892" s="117">
        <v>0</v>
      </c>
      <c r="L892" s="117">
        <v>0</v>
      </c>
      <c r="M892" s="117">
        <v>0</v>
      </c>
      <c r="N892" s="117">
        <v>5199.43</v>
      </c>
      <c r="P892" s="1">
        <v>45385</v>
      </c>
      <c r="Q892" s="1">
        <v>45373</v>
      </c>
      <c r="R892" s="1">
        <v>45777</v>
      </c>
      <c r="S892" s="1">
        <v>45777</v>
      </c>
      <c r="W892" t="s">
        <v>561</v>
      </c>
      <c r="X892" t="s">
        <v>252</v>
      </c>
      <c r="Z892" t="s">
        <v>1142</v>
      </c>
      <c r="AA892">
        <v>2</v>
      </c>
      <c r="AB892" t="s">
        <v>1129</v>
      </c>
      <c r="AC892" t="s">
        <v>561</v>
      </c>
      <c r="AD892" t="s">
        <v>1130</v>
      </c>
      <c r="AE892" t="s">
        <v>1131</v>
      </c>
      <c r="AF892" t="s">
        <v>1132</v>
      </c>
      <c r="AG892" t="s">
        <v>1133</v>
      </c>
      <c r="AH892" t="s">
        <v>1134</v>
      </c>
    </row>
    <row r="893" spans="1:34">
      <c r="A893">
        <v>24205</v>
      </c>
      <c r="B893" t="s">
        <v>246</v>
      </c>
      <c r="C893" t="s">
        <v>247</v>
      </c>
      <c r="D893" t="s">
        <v>385</v>
      </c>
      <c r="E893" t="s">
        <v>386</v>
      </c>
      <c r="F893" t="s">
        <v>261</v>
      </c>
      <c r="G893" t="s">
        <v>1164</v>
      </c>
      <c r="H893" s="117">
        <v>5000</v>
      </c>
      <c r="I893" s="117">
        <v>5000</v>
      </c>
      <c r="J893" s="117">
        <v>5199.43</v>
      </c>
      <c r="K893" s="117">
        <v>0</v>
      </c>
      <c r="L893" s="117">
        <v>0</v>
      </c>
      <c r="M893" s="117">
        <v>0</v>
      </c>
      <c r="N893" s="117">
        <v>5199.43</v>
      </c>
      <c r="P893" s="1">
        <v>45383</v>
      </c>
      <c r="Q893" s="1">
        <v>45381</v>
      </c>
      <c r="R893" s="1">
        <v>45777</v>
      </c>
      <c r="S893" s="1">
        <v>45777</v>
      </c>
      <c r="W893" t="s">
        <v>561</v>
      </c>
      <c r="X893" t="s">
        <v>252</v>
      </c>
      <c r="Z893" t="s">
        <v>1142</v>
      </c>
      <c r="AA893">
        <v>2</v>
      </c>
      <c r="AB893" t="s">
        <v>1129</v>
      </c>
      <c r="AC893" t="s">
        <v>561</v>
      </c>
      <c r="AD893" t="s">
        <v>1130</v>
      </c>
      <c r="AE893" t="s">
        <v>1131</v>
      </c>
      <c r="AF893" t="s">
        <v>1132</v>
      </c>
      <c r="AG893" t="s">
        <v>1133</v>
      </c>
      <c r="AH893" t="s">
        <v>1134</v>
      </c>
    </row>
    <row r="894" spans="1:34">
      <c r="A894">
        <v>24391</v>
      </c>
      <c r="B894" t="s">
        <v>246</v>
      </c>
      <c r="C894" t="s">
        <v>269</v>
      </c>
      <c r="D894" t="s">
        <v>330</v>
      </c>
      <c r="E894" t="s">
        <v>331</v>
      </c>
      <c r="F894" t="s">
        <v>261</v>
      </c>
      <c r="G894" t="s">
        <v>1161</v>
      </c>
      <c r="H894" s="117">
        <v>600</v>
      </c>
      <c r="I894" s="117">
        <v>600</v>
      </c>
      <c r="J894" s="117">
        <v>623.11</v>
      </c>
      <c r="K894" s="117">
        <v>0</v>
      </c>
      <c r="L894" s="117">
        <v>0</v>
      </c>
      <c r="M894" s="117">
        <v>0</v>
      </c>
      <c r="N894" s="117">
        <v>623.11</v>
      </c>
      <c r="P894" s="1">
        <v>45399</v>
      </c>
      <c r="Q894" s="1">
        <v>45391</v>
      </c>
      <c r="R894" s="1">
        <v>45777</v>
      </c>
      <c r="S894" s="1">
        <v>45777</v>
      </c>
      <c r="W894" t="s">
        <v>561</v>
      </c>
      <c r="X894" t="s">
        <v>252</v>
      </c>
      <c r="Z894" t="s">
        <v>1142</v>
      </c>
      <c r="AA894">
        <v>2</v>
      </c>
      <c r="AB894" t="s">
        <v>1167</v>
      </c>
      <c r="AC894" t="s">
        <v>561</v>
      </c>
      <c r="AD894" t="s">
        <v>1130</v>
      </c>
      <c r="AE894" t="s">
        <v>1131</v>
      </c>
      <c r="AF894" t="s">
        <v>1132</v>
      </c>
      <c r="AG894" t="s">
        <v>1133</v>
      </c>
      <c r="AH894" t="s">
        <v>1134</v>
      </c>
    </row>
    <row r="895" spans="1:34">
      <c r="A895">
        <v>19390</v>
      </c>
      <c r="B895" t="s">
        <v>246</v>
      </c>
      <c r="C895" t="s">
        <v>269</v>
      </c>
      <c r="D895" t="s">
        <v>327</v>
      </c>
      <c r="E895" t="s">
        <v>328</v>
      </c>
      <c r="F895" t="s">
        <v>261</v>
      </c>
      <c r="G895" t="s">
        <v>1181</v>
      </c>
      <c r="H895" s="117">
        <v>1080</v>
      </c>
      <c r="I895" s="117">
        <v>1080</v>
      </c>
      <c r="J895" s="117">
        <v>1138.33</v>
      </c>
      <c r="K895" s="117">
        <v>0</v>
      </c>
      <c r="L895" s="117">
        <v>0</v>
      </c>
      <c r="M895" s="117">
        <v>0</v>
      </c>
      <c r="N895" s="117">
        <v>1138.33</v>
      </c>
      <c r="P895" s="1">
        <v>45205</v>
      </c>
      <c r="Q895" s="1">
        <v>45197</v>
      </c>
      <c r="R895" s="1">
        <v>45777</v>
      </c>
      <c r="S895" s="1">
        <v>45777</v>
      </c>
      <c r="W895" t="s">
        <v>561</v>
      </c>
      <c r="X895" t="s">
        <v>252</v>
      </c>
      <c r="Z895" t="s">
        <v>1142</v>
      </c>
      <c r="AA895">
        <v>2</v>
      </c>
      <c r="AB895" t="s">
        <v>1129</v>
      </c>
      <c r="AC895" t="s">
        <v>561</v>
      </c>
      <c r="AD895" t="s">
        <v>1130</v>
      </c>
      <c r="AE895" t="s">
        <v>1131</v>
      </c>
      <c r="AF895" t="s">
        <v>1132</v>
      </c>
      <c r="AG895" t="s">
        <v>1133</v>
      </c>
      <c r="AH895" t="s">
        <v>1134</v>
      </c>
    </row>
    <row r="896" spans="1:34">
      <c r="A896">
        <v>17159</v>
      </c>
      <c r="B896" t="s">
        <v>246</v>
      </c>
      <c r="C896" t="s">
        <v>247</v>
      </c>
      <c r="D896" t="s">
        <v>520</v>
      </c>
      <c r="E896" t="s">
        <v>521</v>
      </c>
      <c r="F896" t="s">
        <v>261</v>
      </c>
      <c r="G896" t="s">
        <v>1183</v>
      </c>
      <c r="H896" s="117">
        <v>60000</v>
      </c>
      <c r="I896" s="117">
        <v>60000</v>
      </c>
      <c r="J896" s="117">
        <v>63756.24</v>
      </c>
      <c r="K896" s="117">
        <v>0</v>
      </c>
      <c r="L896" s="117">
        <v>0</v>
      </c>
      <c r="M896" s="117">
        <v>0</v>
      </c>
      <c r="N896" s="117">
        <v>63756.24</v>
      </c>
      <c r="P896" s="1">
        <v>45140</v>
      </c>
      <c r="Q896" s="1">
        <v>45129</v>
      </c>
      <c r="R896" s="1">
        <v>45777</v>
      </c>
      <c r="S896" s="1">
        <v>45777</v>
      </c>
      <c r="W896" t="s">
        <v>561</v>
      </c>
      <c r="X896" t="s">
        <v>252</v>
      </c>
      <c r="Z896" t="s">
        <v>1142</v>
      </c>
      <c r="AA896">
        <v>2</v>
      </c>
      <c r="AB896" t="s">
        <v>1129</v>
      </c>
      <c r="AC896" t="s">
        <v>561</v>
      </c>
      <c r="AD896" t="s">
        <v>1130</v>
      </c>
      <c r="AE896" t="s">
        <v>1131</v>
      </c>
      <c r="AF896" t="s">
        <v>1132</v>
      </c>
      <c r="AG896" t="s">
        <v>1133</v>
      </c>
      <c r="AH896" t="s">
        <v>1134</v>
      </c>
    </row>
    <row r="897" spans="1:34">
      <c r="A897">
        <v>17180</v>
      </c>
      <c r="B897" t="s">
        <v>246</v>
      </c>
      <c r="C897" t="s">
        <v>247</v>
      </c>
      <c r="D897" t="s">
        <v>520</v>
      </c>
      <c r="E897" t="s">
        <v>521</v>
      </c>
      <c r="F897" t="s">
        <v>261</v>
      </c>
      <c r="G897" t="s">
        <v>1180</v>
      </c>
      <c r="H897" s="117">
        <v>4000</v>
      </c>
      <c r="I897" s="117">
        <v>4000</v>
      </c>
      <c r="J897" s="117">
        <v>4250.42</v>
      </c>
      <c r="K897" s="117">
        <v>0</v>
      </c>
      <c r="L897" s="117">
        <v>0</v>
      </c>
      <c r="M897" s="117">
        <v>0</v>
      </c>
      <c r="N897" s="117">
        <v>4250.42</v>
      </c>
      <c r="P897" s="1">
        <v>45140</v>
      </c>
      <c r="Q897" s="1">
        <v>45129</v>
      </c>
      <c r="R897" s="1">
        <v>45777</v>
      </c>
      <c r="S897" s="1">
        <v>45777</v>
      </c>
      <c r="W897" t="s">
        <v>561</v>
      </c>
      <c r="X897" t="s">
        <v>252</v>
      </c>
      <c r="Z897" t="s">
        <v>1142</v>
      </c>
      <c r="AA897">
        <v>2</v>
      </c>
      <c r="AB897" t="s">
        <v>1129</v>
      </c>
      <c r="AC897" t="s">
        <v>561</v>
      </c>
      <c r="AD897" t="s">
        <v>1130</v>
      </c>
      <c r="AE897" t="s">
        <v>1131</v>
      </c>
      <c r="AF897" t="s">
        <v>1132</v>
      </c>
      <c r="AG897" t="s">
        <v>1133</v>
      </c>
      <c r="AH897" t="s">
        <v>1134</v>
      </c>
    </row>
    <row r="898" spans="1:34">
      <c r="A898">
        <v>16752</v>
      </c>
      <c r="B898" t="s">
        <v>246</v>
      </c>
      <c r="C898" t="s">
        <v>247</v>
      </c>
      <c r="D898" t="s">
        <v>348</v>
      </c>
      <c r="E898" t="s">
        <v>349</v>
      </c>
      <c r="F898" t="s">
        <v>261</v>
      </c>
      <c r="G898" t="s">
        <v>1181</v>
      </c>
      <c r="H898" s="117">
        <v>1000</v>
      </c>
      <c r="I898" s="117">
        <v>1000</v>
      </c>
      <c r="J898" s="117">
        <v>1068.8900000000001</v>
      </c>
      <c r="K898" s="117">
        <v>0</v>
      </c>
      <c r="L898" s="117">
        <v>0</v>
      </c>
      <c r="M898" s="117">
        <v>0</v>
      </c>
      <c r="N898" s="117">
        <v>1068.8900000000001</v>
      </c>
      <c r="P898" s="1">
        <v>45110</v>
      </c>
      <c r="Q898" s="1">
        <v>45094</v>
      </c>
      <c r="R898" s="1">
        <v>45777</v>
      </c>
      <c r="S898" s="1">
        <v>45777</v>
      </c>
      <c r="W898" t="s">
        <v>561</v>
      </c>
      <c r="X898" t="s">
        <v>252</v>
      </c>
      <c r="Z898" t="s">
        <v>1142</v>
      </c>
      <c r="AA898">
        <v>2</v>
      </c>
      <c r="AB898" t="s">
        <v>1129</v>
      </c>
      <c r="AC898" t="s">
        <v>561</v>
      </c>
      <c r="AD898" t="s">
        <v>1130</v>
      </c>
      <c r="AE898" t="s">
        <v>1131</v>
      </c>
      <c r="AF898" t="s">
        <v>1132</v>
      </c>
      <c r="AG898" t="s">
        <v>1133</v>
      </c>
      <c r="AH898" t="s">
        <v>1134</v>
      </c>
    </row>
    <row r="899" spans="1:34">
      <c r="A899">
        <v>16037</v>
      </c>
      <c r="B899" t="s">
        <v>246</v>
      </c>
      <c r="C899" t="s">
        <v>247</v>
      </c>
      <c r="D899" t="s">
        <v>508</v>
      </c>
      <c r="E899" t="s">
        <v>509</v>
      </c>
      <c r="F899" t="s">
        <v>261</v>
      </c>
      <c r="G899" t="s">
        <v>1185</v>
      </c>
      <c r="H899" s="117">
        <v>1500</v>
      </c>
      <c r="I899" s="117">
        <v>1500</v>
      </c>
      <c r="J899" s="117">
        <v>1605.64</v>
      </c>
      <c r="K899" s="117">
        <v>0</v>
      </c>
      <c r="L899" s="117">
        <v>0</v>
      </c>
      <c r="M899" s="117">
        <v>0</v>
      </c>
      <c r="N899" s="117">
        <v>1605.64</v>
      </c>
      <c r="P899" s="1">
        <v>45057</v>
      </c>
      <c r="Q899" s="1">
        <v>45052</v>
      </c>
      <c r="R899" s="1">
        <v>45777</v>
      </c>
      <c r="S899" s="1">
        <v>45777</v>
      </c>
      <c r="W899" t="s">
        <v>561</v>
      </c>
      <c r="X899" t="s">
        <v>252</v>
      </c>
      <c r="Z899" t="s">
        <v>1142</v>
      </c>
      <c r="AA899">
        <v>2</v>
      </c>
      <c r="AB899" t="s">
        <v>1129</v>
      </c>
      <c r="AC899" t="s">
        <v>561</v>
      </c>
      <c r="AD899" t="s">
        <v>1130</v>
      </c>
      <c r="AE899" t="s">
        <v>1131</v>
      </c>
      <c r="AF899" t="s">
        <v>1132</v>
      </c>
      <c r="AG899" t="s">
        <v>1133</v>
      </c>
      <c r="AH899" t="s">
        <v>1134</v>
      </c>
    </row>
    <row r="900" spans="1:34">
      <c r="A900">
        <v>16065</v>
      </c>
      <c r="B900" t="s">
        <v>246</v>
      </c>
      <c r="C900" t="s">
        <v>247</v>
      </c>
      <c r="D900" t="s">
        <v>262</v>
      </c>
      <c r="E900" t="s">
        <v>263</v>
      </c>
      <c r="F900" t="s">
        <v>261</v>
      </c>
      <c r="G900" t="s">
        <v>1187</v>
      </c>
      <c r="H900" s="117">
        <v>5000</v>
      </c>
      <c r="I900" s="117">
        <v>5000</v>
      </c>
      <c r="J900" s="117">
        <v>5352.13</v>
      </c>
      <c r="K900" s="117">
        <v>0</v>
      </c>
      <c r="L900" s="117">
        <v>0</v>
      </c>
      <c r="M900" s="117">
        <v>0</v>
      </c>
      <c r="N900" s="117">
        <v>5352.13</v>
      </c>
      <c r="P900" s="1">
        <v>45063</v>
      </c>
      <c r="Q900" s="1">
        <v>45052</v>
      </c>
      <c r="R900" s="1">
        <v>45787</v>
      </c>
      <c r="S900" s="1">
        <v>45787</v>
      </c>
      <c r="W900" t="s">
        <v>561</v>
      </c>
      <c r="X900" t="s">
        <v>252</v>
      </c>
      <c r="Z900" t="s">
        <v>1142</v>
      </c>
      <c r="AA900">
        <v>2</v>
      </c>
      <c r="AB900" t="s">
        <v>1129</v>
      </c>
      <c r="AC900" t="s">
        <v>561</v>
      </c>
      <c r="AD900" t="s">
        <v>1130</v>
      </c>
      <c r="AE900" t="s">
        <v>1131</v>
      </c>
      <c r="AF900" t="s">
        <v>1132</v>
      </c>
      <c r="AG900" t="s">
        <v>1133</v>
      </c>
      <c r="AH900" t="s">
        <v>1134</v>
      </c>
    </row>
    <row r="901" spans="1:34">
      <c r="A901">
        <v>16181</v>
      </c>
      <c r="B901" t="s">
        <v>246</v>
      </c>
      <c r="C901" t="s">
        <v>269</v>
      </c>
      <c r="D901" t="s">
        <v>285</v>
      </c>
      <c r="E901" t="s">
        <v>286</v>
      </c>
      <c r="F901" t="s">
        <v>261</v>
      </c>
      <c r="G901" t="s">
        <v>1184</v>
      </c>
      <c r="H901" s="117">
        <v>1290</v>
      </c>
      <c r="I901" s="117">
        <v>1290</v>
      </c>
      <c r="J901" s="117">
        <v>1380.85</v>
      </c>
      <c r="K901" s="117">
        <v>0</v>
      </c>
      <c r="L901" s="117">
        <v>0</v>
      </c>
      <c r="M901" s="117">
        <v>0</v>
      </c>
      <c r="N901" s="117">
        <v>1380.85</v>
      </c>
      <c r="P901" s="1">
        <v>45063</v>
      </c>
      <c r="Q901" s="1">
        <v>45054</v>
      </c>
      <c r="R901" s="1">
        <v>45787</v>
      </c>
      <c r="S901" s="1">
        <v>45787</v>
      </c>
      <c r="W901" t="s">
        <v>561</v>
      </c>
      <c r="X901" t="s">
        <v>252</v>
      </c>
      <c r="Z901" t="s">
        <v>1142</v>
      </c>
      <c r="AA901">
        <v>2</v>
      </c>
      <c r="AB901" t="s">
        <v>1129</v>
      </c>
      <c r="AC901" t="s">
        <v>561</v>
      </c>
      <c r="AD901" t="s">
        <v>1130</v>
      </c>
      <c r="AE901" t="s">
        <v>1131</v>
      </c>
      <c r="AF901" t="s">
        <v>1132</v>
      </c>
      <c r="AG901" t="s">
        <v>1133</v>
      </c>
      <c r="AH901" t="s">
        <v>1134</v>
      </c>
    </row>
    <row r="902" spans="1:34">
      <c r="A902">
        <v>16121</v>
      </c>
      <c r="B902" t="s">
        <v>246</v>
      </c>
      <c r="C902" t="s">
        <v>247</v>
      </c>
      <c r="D902" t="s">
        <v>262</v>
      </c>
      <c r="E902" t="s">
        <v>263</v>
      </c>
      <c r="F902" t="s">
        <v>261</v>
      </c>
      <c r="G902" t="s">
        <v>1188</v>
      </c>
      <c r="H902" s="117">
        <v>2500</v>
      </c>
      <c r="I902" s="117">
        <v>2500</v>
      </c>
      <c r="J902" s="117">
        <v>2676.06</v>
      </c>
      <c r="K902" s="117">
        <v>0</v>
      </c>
      <c r="L902" s="117">
        <v>0</v>
      </c>
      <c r="M902" s="117">
        <v>0</v>
      </c>
      <c r="N902" s="117">
        <v>2676.06</v>
      </c>
      <c r="P902" s="1">
        <v>45063</v>
      </c>
      <c r="Q902" s="1">
        <v>45052</v>
      </c>
      <c r="R902" s="1">
        <v>45787</v>
      </c>
      <c r="S902" s="1">
        <v>45787</v>
      </c>
      <c r="W902" t="s">
        <v>561</v>
      </c>
      <c r="X902" t="s">
        <v>252</v>
      </c>
      <c r="Z902" t="s">
        <v>1142</v>
      </c>
      <c r="AA902">
        <v>2</v>
      </c>
      <c r="AB902" t="s">
        <v>1129</v>
      </c>
      <c r="AC902" t="s">
        <v>561</v>
      </c>
      <c r="AD902" t="s">
        <v>1130</v>
      </c>
      <c r="AE902" t="s">
        <v>1131</v>
      </c>
      <c r="AF902" t="s">
        <v>1132</v>
      </c>
      <c r="AG902" t="s">
        <v>1133</v>
      </c>
      <c r="AH902" t="s">
        <v>1134</v>
      </c>
    </row>
    <row r="903" spans="1:34">
      <c r="A903">
        <v>16087</v>
      </c>
      <c r="B903" t="s">
        <v>246</v>
      </c>
      <c r="C903" t="s">
        <v>247</v>
      </c>
      <c r="D903" t="s">
        <v>265</v>
      </c>
      <c r="E903" t="s">
        <v>266</v>
      </c>
      <c r="F903" t="s">
        <v>261</v>
      </c>
      <c r="G903" t="s">
        <v>1184</v>
      </c>
      <c r="H903" s="117">
        <v>2400</v>
      </c>
      <c r="I903" s="117">
        <v>2400</v>
      </c>
      <c r="J903" s="117">
        <v>2569.02</v>
      </c>
      <c r="K903" s="117">
        <v>0</v>
      </c>
      <c r="L903" s="117">
        <v>0</v>
      </c>
      <c r="M903" s="117">
        <v>0</v>
      </c>
      <c r="N903" s="117">
        <v>2569.02</v>
      </c>
      <c r="P903" s="1">
        <v>45056</v>
      </c>
      <c r="Q903" s="1">
        <v>45052</v>
      </c>
      <c r="R903" s="1">
        <v>45787</v>
      </c>
      <c r="S903" s="1">
        <v>45787</v>
      </c>
      <c r="W903" t="s">
        <v>561</v>
      </c>
      <c r="X903" t="s">
        <v>252</v>
      </c>
      <c r="Z903" t="s">
        <v>1142</v>
      </c>
      <c r="AA903">
        <v>2</v>
      </c>
      <c r="AB903" t="s">
        <v>1129</v>
      </c>
      <c r="AC903" t="s">
        <v>561</v>
      </c>
      <c r="AD903" t="s">
        <v>1130</v>
      </c>
      <c r="AE903" t="s">
        <v>1131</v>
      </c>
      <c r="AF903" t="s">
        <v>1132</v>
      </c>
      <c r="AG903" t="s">
        <v>1133</v>
      </c>
      <c r="AH903" t="s">
        <v>1134</v>
      </c>
    </row>
    <row r="904" spans="1:34">
      <c r="A904">
        <v>16611</v>
      </c>
      <c r="B904" t="s">
        <v>246</v>
      </c>
      <c r="C904" t="s">
        <v>247</v>
      </c>
      <c r="D904" t="s">
        <v>485</v>
      </c>
      <c r="E904" t="s">
        <v>486</v>
      </c>
      <c r="F904" t="s">
        <v>261</v>
      </c>
      <c r="G904" t="s">
        <v>1188</v>
      </c>
      <c r="H904" s="117">
        <v>1000</v>
      </c>
      <c r="I904" s="117">
        <v>1000</v>
      </c>
      <c r="J904" s="117">
        <v>1070.43</v>
      </c>
      <c r="K904" s="117">
        <v>0</v>
      </c>
      <c r="L904" s="117">
        <v>0</v>
      </c>
      <c r="M904" s="117">
        <v>0</v>
      </c>
      <c r="N904" s="117">
        <v>1070.43</v>
      </c>
      <c r="P904" s="1">
        <v>45083</v>
      </c>
      <c r="Q904" s="1">
        <v>45062</v>
      </c>
      <c r="R904" s="1">
        <v>45787</v>
      </c>
      <c r="S904" s="1">
        <v>45787</v>
      </c>
      <c r="W904" t="s">
        <v>561</v>
      </c>
      <c r="X904" t="s">
        <v>252</v>
      </c>
      <c r="Z904" t="s">
        <v>1142</v>
      </c>
      <c r="AA904">
        <v>2</v>
      </c>
      <c r="AB904" t="s">
        <v>1129</v>
      </c>
      <c r="AC904" t="s">
        <v>561</v>
      </c>
      <c r="AD904" t="s">
        <v>1130</v>
      </c>
      <c r="AE904" t="s">
        <v>1131</v>
      </c>
      <c r="AF904" t="s">
        <v>1132</v>
      </c>
      <c r="AG904" t="s">
        <v>1133</v>
      </c>
      <c r="AH904" t="s">
        <v>1134</v>
      </c>
    </row>
    <row r="905" spans="1:34">
      <c r="A905">
        <v>17257</v>
      </c>
      <c r="B905" t="s">
        <v>246</v>
      </c>
      <c r="C905" t="s">
        <v>269</v>
      </c>
      <c r="D905" t="s">
        <v>282</v>
      </c>
      <c r="E905" t="s">
        <v>283</v>
      </c>
      <c r="F905" t="s">
        <v>261</v>
      </c>
      <c r="G905" t="s">
        <v>1180</v>
      </c>
      <c r="H905" s="117">
        <v>1800</v>
      </c>
      <c r="I905" s="117">
        <v>1800</v>
      </c>
      <c r="J905" s="117">
        <v>1899.13</v>
      </c>
      <c r="K905" s="117">
        <v>0</v>
      </c>
      <c r="L905" s="117">
        <v>0</v>
      </c>
      <c r="M905" s="117">
        <v>0</v>
      </c>
      <c r="N905" s="117">
        <v>1899.13</v>
      </c>
      <c r="P905" s="1">
        <v>45148</v>
      </c>
      <c r="Q905" s="1">
        <v>45140</v>
      </c>
      <c r="R905" s="1">
        <v>45787</v>
      </c>
      <c r="S905" s="1">
        <v>45787</v>
      </c>
      <c r="W905" t="s">
        <v>561</v>
      </c>
      <c r="X905" t="s">
        <v>252</v>
      </c>
      <c r="Z905" t="s">
        <v>1142</v>
      </c>
      <c r="AA905">
        <v>2</v>
      </c>
      <c r="AB905" t="s">
        <v>1129</v>
      </c>
      <c r="AC905" t="s">
        <v>561</v>
      </c>
      <c r="AD905" t="s">
        <v>1130</v>
      </c>
      <c r="AE905" t="s">
        <v>1131</v>
      </c>
      <c r="AF905" t="s">
        <v>1132</v>
      </c>
      <c r="AG905" t="s">
        <v>1133</v>
      </c>
      <c r="AH905" t="s">
        <v>1134</v>
      </c>
    </row>
    <row r="906" spans="1:34">
      <c r="A906">
        <v>17301</v>
      </c>
      <c r="B906" t="s">
        <v>246</v>
      </c>
      <c r="C906" t="s">
        <v>247</v>
      </c>
      <c r="D906" t="s">
        <v>471</v>
      </c>
      <c r="E906" t="s">
        <v>472</v>
      </c>
      <c r="F906" t="s">
        <v>261</v>
      </c>
      <c r="G906" t="s">
        <v>1177</v>
      </c>
      <c r="H906" s="117">
        <v>5000</v>
      </c>
      <c r="I906" s="117">
        <v>5000</v>
      </c>
      <c r="J906" s="117">
        <v>5275.37</v>
      </c>
      <c r="K906" s="117">
        <v>0</v>
      </c>
      <c r="L906" s="117">
        <v>0</v>
      </c>
      <c r="M906" s="117">
        <v>0</v>
      </c>
      <c r="N906" s="117">
        <v>5275.37</v>
      </c>
      <c r="P906" s="1">
        <v>45154</v>
      </c>
      <c r="Q906" s="1">
        <v>45145</v>
      </c>
      <c r="R906" s="1">
        <v>45787</v>
      </c>
      <c r="S906" s="1">
        <v>45787</v>
      </c>
      <c r="W906" t="s">
        <v>561</v>
      </c>
      <c r="X906" t="s">
        <v>252</v>
      </c>
      <c r="Z906" t="s">
        <v>1142</v>
      </c>
      <c r="AA906">
        <v>2</v>
      </c>
      <c r="AB906" t="s">
        <v>1129</v>
      </c>
      <c r="AC906" t="s">
        <v>561</v>
      </c>
      <c r="AD906" t="s">
        <v>1130</v>
      </c>
      <c r="AE906" t="s">
        <v>1131</v>
      </c>
      <c r="AF906" t="s">
        <v>1132</v>
      </c>
      <c r="AG906" t="s">
        <v>1133</v>
      </c>
      <c r="AH906" t="s">
        <v>1134</v>
      </c>
    </row>
    <row r="907" spans="1:34">
      <c r="A907">
        <v>17600</v>
      </c>
      <c r="B907" t="s">
        <v>246</v>
      </c>
      <c r="C907" t="s">
        <v>247</v>
      </c>
      <c r="D907" t="s">
        <v>443</v>
      </c>
      <c r="E907" t="s">
        <v>444</v>
      </c>
      <c r="F907" t="s">
        <v>261</v>
      </c>
      <c r="G907" t="s">
        <v>1180</v>
      </c>
      <c r="H907" s="117">
        <v>5000</v>
      </c>
      <c r="I907" s="117">
        <v>5000</v>
      </c>
      <c r="J907" s="117">
        <v>5275.37</v>
      </c>
      <c r="K907" s="117">
        <v>0</v>
      </c>
      <c r="L907" s="117">
        <v>0</v>
      </c>
      <c r="M907" s="117">
        <v>0</v>
      </c>
      <c r="N907" s="117">
        <v>5275.37</v>
      </c>
      <c r="P907" s="1">
        <v>45173</v>
      </c>
      <c r="Q907" s="1">
        <v>45168</v>
      </c>
      <c r="R907" s="1">
        <v>45787</v>
      </c>
      <c r="S907" s="1">
        <v>45787</v>
      </c>
      <c r="W907" t="s">
        <v>561</v>
      </c>
      <c r="X907" t="s">
        <v>252</v>
      </c>
      <c r="Z907" t="s">
        <v>1142</v>
      </c>
      <c r="AA907">
        <v>2</v>
      </c>
      <c r="AB907" t="s">
        <v>1129</v>
      </c>
      <c r="AC907" t="s">
        <v>561</v>
      </c>
      <c r="AD907" t="s">
        <v>1130</v>
      </c>
      <c r="AE907" t="s">
        <v>1131</v>
      </c>
      <c r="AF907" t="s">
        <v>1132</v>
      </c>
      <c r="AG907" t="s">
        <v>1133</v>
      </c>
      <c r="AH907" t="s">
        <v>1134</v>
      </c>
    </row>
    <row r="908" spans="1:34">
      <c r="A908">
        <v>20727</v>
      </c>
      <c r="B908" t="s">
        <v>246</v>
      </c>
      <c r="C908" t="s">
        <v>247</v>
      </c>
      <c r="D908" t="s">
        <v>402</v>
      </c>
      <c r="E908" t="s">
        <v>403</v>
      </c>
      <c r="F908" t="s">
        <v>261</v>
      </c>
      <c r="G908" t="s">
        <v>1176</v>
      </c>
      <c r="H908" s="117">
        <v>5000</v>
      </c>
      <c r="I908" s="117">
        <v>5000</v>
      </c>
      <c r="J908" s="117">
        <v>5261.32</v>
      </c>
      <c r="K908" s="117">
        <v>0</v>
      </c>
      <c r="L908" s="117">
        <v>0</v>
      </c>
      <c r="M908" s="117">
        <v>0</v>
      </c>
      <c r="N908" s="117">
        <v>5261.32</v>
      </c>
      <c r="P908" s="1">
        <v>45240</v>
      </c>
      <c r="Q908" s="1">
        <v>45230</v>
      </c>
      <c r="R908" s="1">
        <v>45787</v>
      </c>
      <c r="S908" s="1">
        <v>45787</v>
      </c>
      <c r="W908" t="s">
        <v>561</v>
      </c>
      <c r="X908" t="s">
        <v>252</v>
      </c>
      <c r="Z908" t="s">
        <v>1142</v>
      </c>
      <c r="AA908">
        <v>2</v>
      </c>
      <c r="AB908" t="s">
        <v>1129</v>
      </c>
      <c r="AC908" t="s">
        <v>561</v>
      </c>
      <c r="AD908" t="s">
        <v>1130</v>
      </c>
      <c r="AE908" t="s">
        <v>1131</v>
      </c>
      <c r="AF908" t="s">
        <v>1132</v>
      </c>
      <c r="AG908" t="s">
        <v>1133</v>
      </c>
      <c r="AH908" t="s">
        <v>1134</v>
      </c>
    </row>
    <row r="909" spans="1:34">
      <c r="A909">
        <v>24113</v>
      </c>
      <c r="B909" t="s">
        <v>246</v>
      </c>
      <c r="C909" t="s">
        <v>247</v>
      </c>
      <c r="D909" t="s">
        <v>421</v>
      </c>
      <c r="E909" t="s">
        <v>422</v>
      </c>
      <c r="F909" t="s">
        <v>261</v>
      </c>
      <c r="G909" t="s">
        <v>1164</v>
      </c>
      <c r="H909" s="117">
        <v>6200</v>
      </c>
      <c r="I909" s="117">
        <v>6200</v>
      </c>
      <c r="J909" s="117">
        <v>6447.29</v>
      </c>
      <c r="K909" s="117">
        <v>0</v>
      </c>
      <c r="L909" s="117">
        <v>0</v>
      </c>
      <c r="M909" s="117">
        <v>0</v>
      </c>
      <c r="N909" s="117">
        <v>6447.29</v>
      </c>
      <c r="P909" s="1">
        <v>45394</v>
      </c>
      <c r="Q909" s="1">
        <v>45366</v>
      </c>
      <c r="R909" s="1">
        <v>45787</v>
      </c>
      <c r="S909" s="1">
        <v>45787</v>
      </c>
      <c r="W909" t="s">
        <v>561</v>
      </c>
      <c r="X909" t="s">
        <v>252</v>
      </c>
      <c r="Z909" t="s">
        <v>1142</v>
      </c>
      <c r="AA909">
        <v>2</v>
      </c>
      <c r="AB909" t="s">
        <v>1129</v>
      </c>
      <c r="AC909" t="s">
        <v>561</v>
      </c>
      <c r="AD909" t="s">
        <v>1130</v>
      </c>
      <c r="AE909" t="s">
        <v>1131</v>
      </c>
      <c r="AF909" t="s">
        <v>1132</v>
      </c>
      <c r="AG909" t="s">
        <v>1133</v>
      </c>
      <c r="AH909" t="s">
        <v>1134</v>
      </c>
    </row>
    <row r="910" spans="1:34">
      <c r="A910">
        <v>22544</v>
      </c>
      <c r="B910" t="s">
        <v>246</v>
      </c>
      <c r="C910" t="s">
        <v>269</v>
      </c>
      <c r="D910" t="s">
        <v>312</v>
      </c>
      <c r="E910" t="s">
        <v>313</v>
      </c>
      <c r="F910" t="s">
        <v>261</v>
      </c>
      <c r="G910" t="s">
        <v>1176</v>
      </c>
      <c r="H910" s="117">
        <v>3500</v>
      </c>
      <c r="I910" s="117">
        <v>3500</v>
      </c>
      <c r="J910" s="117">
        <v>3660.61</v>
      </c>
      <c r="K910" s="117">
        <v>0</v>
      </c>
      <c r="L910" s="117">
        <v>0</v>
      </c>
      <c r="M910" s="117">
        <v>0</v>
      </c>
      <c r="N910" s="117">
        <v>3660.61</v>
      </c>
      <c r="P910" s="1">
        <v>45314</v>
      </c>
      <c r="Q910" s="1">
        <v>45301</v>
      </c>
      <c r="R910" s="1">
        <v>45787</v>
      </c>
      <c r="S910" s="1">
        <v>45787</v>
      </c>
      <c r="W910" t="s">
        <v>561</v>
      </c>
      <c r="X910" t="s">
        <v>252</v>
      </c>
      <c r="Z910" t="s">
        <v>1142</v>
      </c>
      <c r="AA910">
        <v>2</v>
      </c>
      <c r="AB910" t="s">
        <v>1129</v>
      </c>
      <c r="AC910" t="s">
        <v>561</v>
      </c>
      <c r="AD910" t="s">
        <v>1130</v>
      </c>
      <c r="AE910" t="s">
        <v>1131</v>
      </c>
      <c r="AF910" t="s">
        <v>1132</v>
      </c>
      <c r="AG910" t="s">
        <v>1133</v>
      </c>
      <c r="AH910" t="s">
        <v>1134</v>
      </c>
    </row>
    <row r="911" spans="1:34">
      <c r="A911">
        <v>25021</v>
      </c>
      <c r="B911" t="s">
        <v>246</v>
      </c>
      <c r="C911" t="s">
        <v>247</v>
      </c>
      <c r="D911" t="s">
        <v>410</v>
      </c>
      <c r="E911" t="s">
        <v>411</v>
      </c>
      <c r="F911" t="s">
        <v>261</v>
      </c>
      <c r="G911" t="s">
        <v>1169</v>
      </c>
      <c r="H911" s="117">
        <v>5000</v>
      </c>
      <c r="I911" s="117">
        <v>5000</v>
      </c>
      <c r="J911" s="117">
        <v>5178.13</v>
      </c>
      <c r="K911" s="117">
        <v>0</v>
      </c>
      <c r="L911" s="117">
        <v>0</v>
      </c>
      <c r="M911" s="117">
        <v>0</v>
      </c>
      <c r="N911" s="117">
        <v>5178.13</v>
      </c>
      <c r="P911" s="1">
        <v>45435</v>
      </c>
      <c r="Q911" s="1">
        <v>45423</v>
      </c>
      <c r="R911" s="1">
        <v>45792</v>
      </c>
      <c r="S911" s="1">
        <v>45792</v>
      </c>
      <c r="W911" t="s">
        <v>561</v>
      </c>
      <c r="X911" t="s">
        <v>252</v>
      </c>
      <c r="Z911" t="s">
        <v>1142</v>
      </c>
      <c r="AA911">
        <v>2</v>
      </c>
      <c r="AB911" t="s">
        <v>1167</v>
      </c>
      <c r="AC911" t="s">
        <v>561</v>
      </c>
      <c r="AD911" t="s">
        <v>1130</v>
      </c>
      <c r="AE911" t="s">
        <v>1131</v>
      </c>
      <c r="AF911" t="s">
        <v>1132</v>
      </c>
      <c r="AG911" t="s">
        <v>1133</v>
      </c>
      <c r="AH911" t="s">
        <v>1134</v>
      </c>
    </row>
    <row r="912" spans="1:34">
      <c r="A912">
        <v>16288</v>
      </c>
      <c r="B912" t="s">
        <v>246</v>
      </c>
      <c r="C912" t="s">
        <v>247</v>
      </c>
      <c r="D912" t="s">
        <v>502</v>
      </c>
      <c r="E912" t="s">
        <v>503</v>
      </c>
      <c r="F912" t="s">
        <v>261</v>
      </c>
      <c r="G912" t="s">
        <v>1188</v>
      </c>
      <c r="H912" s="117">
        <v>3000</v>
      </c>
      <c r="I912" s="117">
        <v>3000</v>
      </c>
      <c r="J912" s="117">
        <v>3211.28</v>
      </c>
      <c r="K912" s="117">
        <v>0</v>
      </c>
      <c r="L912" s="117">
        <v>0</v>
      </c>
      <c r="M912" s="117">
        <v>0</v>
      </c>
      <c r="N912" s="117">
        <v>3211.28</v>
      </c>
      <c r="P912" s="1">
        <v>45077</v>
      </c>
      <c r="Q912" s="1">
        <v>45062</v>
      </c>
      <c r="R912" s="1">
        <v>45792</v>
      </c>
      <c r="S912" s="1">
        <v>45792</v>
      </c>
      <c r="W912" t="s">
        <v>561</v>
      </c>
      <c r="X912" t="s">
        <v>252</v>
      </c>
      <c r="Z912" t="s">
        <v>1142</v>
      </c>
      <c r="AA912">
        <v>2</v>
      </c>
      <c r="AB912" t="s">
        <v>1129</v>
      </c>
      <c r="AC912" t="s">
        <v>561</v>
      </c>
      <c r="AD912" t="s">
        <v>1130</v>
      </c>
      <c r="AE912" t="s">
        <v>1131</v>
      </c>
      <c r="AF912" t="s">
        <v>1132</v>
      </c>
      <c r="AG912" t="s">
        <v>1133</v>
      </c>
      <c r="AH912" t="s">
        <v>1134</v>
      </c>
    </row>
    <row r="913" spans="1:35">
      <c r="A913">
        <v>19533</v>
      </c>
      <c r="B913" t="s">
        <v>246</v>
      </c>
      <c r="C913" t="s">
        <v>269</v>
      </c>
      <c r="D913" t="s">
        <v>308</v>
      </c>
      <c r="E913" t="s">
        <v>309</v>
      </c>
      <c r="F913" t="s">
        <v>261</v>
      </c>
      <c r="G913" t="s">
        <v>1180</v>
      </c>
      <c r="H913" s="117">
        <v>3000</v>
      </c>
      <c r="I913" s="117">
        <v>3000</v>
      </c>
      <c r="J913" s="117">
        <v>3156.79</v>
      </c>
      <c r="K913" s="117">
        <v>0</v>
      </c>
      <c r="L913" s="117">
        <v>0</v>
      </c>
      <c r="M913" s="117">
        <v>0</v>
      </c>
      <c r="N913" s="117">
        <v>3156.79</v>
      </c>
      <c r="P913" s="1">
        <v>45229</v>
      </c>
      <c r="Q913" s="1">
        <v>45220</v>
      </c>
      <c r="R913" s="1">
        <v>45797</v>
      </c>
      <c r="S913" s="1">
        <v>45797</v>
      </c>
      <c r="W913" t="s">
        <v>561</v>
      </c>
      <c r="X913" t="s">
        <v>252</v>
      </c>
      <c r="Z913" t="s">
        <v>1142</v>
      </c>
      <c r="AA913">
        <v>2</v>
      </c>
      <c r="AB913" t="s">
        <v>1129</v>
      </c>
      <c r="AC913" t="s">
        <v>561</v>
      </c>
      <c r="AD913" t="s">
        <v>1130</v>
      </c>
      <c r="AE913" t="s">
        <v>1131</v>
      </c>
      <c r="AF913" t="s">
        <v>1132</v>
      </c>
      <c r="AG913" t="s">
        <v>1133</v>
      </c>
      <c r="AH913" t="s">
        <v>1134</v>
      </c>
    </row>
    <row r="914" spans="1:35">
      <c r="A914">
        <v>19462</v>
      </c>
      <c r="B914" t="s">
        <v>246</v>
      </c>
      <c r="C914" t="s">
        <v>269</v>
      </c>
      <c r="D914" t="s">
        <v>288</v>
      </c>
      <c r="E914" t="s">
        <v>289</v>
      </c>
      <c r="F914" t="s">
        <v>261</v>
      </c>
      <c r="G914" t="s">
        <v>1166</v>
      </c>
      <c r="H914" s="117">
        <v>1000</v>
      </c>
      <c r="I914" s="117">
        <v>1000</v>
      </c>
      <c r="J914" s="117">
        <v>1052.26</v>
      </c>
      <c r="K914" s="117">
        <v>0</v>
      </c>
      <c r="L914" s="117">
        <v>0</v>
      </c>
      <c r="M914" s="117">
        <v>0</v>
      </c>
      <c r="N914" s="117">
        <v>1052.26</v>
      </c>
      <c r="P914" s="1">
        <v>45218</v>
      </c>
      <c r="Q914" s="1">
        <v>45211</v>
      </c>
      <c r="R914" s="1">
        <v>45797</v>
      </c>
      <c r="S914" s="1">
        <v>45797</v>
      </c>
      <c r="W914" t="s">
        <v>561</v>
      </c>
      <c r="X914" t="s">
        <v>252</v>
      </c>
      <c r="Z914" t="s">
        <v>1142</v>
      </c>
      <c r="AA914">
        <v>2</v>
      </c>
      <c r="AB914" t="s">
        <v>1129</v>
      </c>
      <c r="AC914" t="s">
        <v>561</v>
      </c>
      <c r="AD914" t="s">
        <v>1130</v>
      </c>
      <c r="AE914" t="s">
        <v>1131</v>
      </c>
      <c r="AF914" t="s">
        <v>1132</v>
      </c>
      <c r="AG914" t="s">
        <v>1133</v>
      </c>
      <c r="AH914" t="s">
        <v>1134</v>
      </c>
    </row>
    <row r="915" spans="1:35">
      <c r="A915">
        <v>18126</v>
      </c>
      <c r="B915" t="s">
        <v>246</v>
      </c>
      <c r="C915" t="s">
        <v>247</v>
      </c>
      <c r="D915" t="s">
        <v>461</v>
      </c>
      <c r="E915" t="s">
        <v>462</v>
      </c>
      <c r="F915" t="s">
        <v>261</v>
      </c>
      <c r="G915" t="s">
        <v>1177</v>
      </c>
      <c r="H915" s="117">
        <v>3000</v>
      </c>
      <c r="I915" s="117">
        <v>3000</v>
      </c>
      <c r="J915" s="117">
        <v>3162.03</v>
      </c>
      <c r="K915" s="117">
        <v>0</v>
      </c>
      <c r="L915" s="117">
        <v>0</v>
      </c>
      <c r="M915" s="117">
        <v>0</v>
      </c>
      <c r="N915" s="117">
        <v>3162.03</v>
      </c>
      <c r="P915" s="1">
        <v>45190</v>
      </c>
      <c r="Q915" s="1">
        <v>45172</v>
      </c>
      <c r="R915" s="1">
        <v>45797</v>
      </c>
      <c r="S915" s="1">
        <v>45797</v>
      </c>
      <c r="W915" t="s">
        <v>561</v>
      </c>
      <c r="X915" t="s">
        <v>252</v>
      </c>
      <c r="Z915" t="s">
        <v>1142</v>
      </c>
      <c r="AA915">
        <v>2</v>
      </c>
      <c r="AB915" t="s">
        <v>1129</v>
      </c>
      <c r="AC915" t="s">
        <v>561</v>
      </c>
      <c r="AD915" t="s">
        <v>1130</v>
      </c>
      <c r="AE915" t="s">
        <v>1131</v>
      </c>
      <c r="AF915" t="s">
        <v>1132</v>
      </c>
      <c r="AG915" t="s">
        <v>1133</v>
      </c>
      <c r="AH915" t="s">
        <v>1134</v>
      </c>
    </row>
    <row r="916" spans="1:35">
      <c r="A916">
        <v>25354</v>
      </c>
      <c r="B916" t="s">
        <v>246</v>
      </c>
      <c r="C916" t="s">
        <v>269</v>
      </c>
      <c r="D916" t="s">
        <v>304</v>
      </c>
      <c r="E916" t="s">
        <v>305</v>
      </c>
      <c r="F916" t="s">
        <v>261</v>
      </c>
      <c r="G916" t="s">
        <v>1156</v>
      </c>
      <c r="H916" s="117">
        <v>37500</v>
      </c>
      <c r="I916" s="117">
        <v>37500</v>
      </c>
      <c r="J916" s="117">
        <v>38636.720000000001</v>
      </c>
      <c r="K916" s="117">
        <v>0</v>
      </c>
      <c r="L916" s="117">
        <v>0</v>
      </c>
      <c r="M916" s="117">
        <v>0</v>
      </c>
      <c r="N916" s="117">
        <v>38636.720000000001</v>
      </c>
      <c r="O916" s="117">
        <v>0</v>
      </c>
      <c r="P916" s="1">
        <v>45474</v>
      </c>
      <c r="Q916" s="1">
        <v>45460</v>
      </c>
      <c r="R916" s="1">
        <v>45797</v>
      </c>
      <c r="S916" s="1">
        <v>45797</v>
      </c>
      <c r="W916" t="s">
        <v>561</v>
      </c>
      <c r="X916" t="s">
        <v>252</v>
      </c>
      <c r="Z916" t="s">
        <v>1142</v>
      </c>
      <c r="AA916">
        <v>2</v>
      </c>
      <c r="AB916" t="s">
        <v>1167</v>
      </c>
      <c r="AC916" t="s">
        <v>561</v>
      </c>
      <c r="AD916" t="s">
        <v>1130</v>
      </c>
      <c r="AE916" t="s">
        <v>1131</v>
      </c>
      <c r="AF916" t="s">
        <v>1132</v>
      </c>
      <c r="AG916" t="s">
        <v>1133</v>
      </c>
      <c r="AH916" t="s">
        <v>1134</v>
      </c>
      <c r="AI916" t="s">
        <v>252</v>
      </c>
    </row>
    <row r="917" spans="1:35">
      <c r="A917">
        <v>25366</v>
      </c>
      <c r="B917" t="s">
        <v>246</v>
      </c>
      <c r="C917" t="s">
        <v>269</v>
      </c>
      <c r="D917" t="s">
        <v>304</v>
      </c>
      <c r="E917" t="s">
        <v>305</v>
      </c>
      <c r="F917" t="s">
        <v>261</v>
      </c>
      <c r="G917" t="s">
        <v>1166</v>
      </c>
      <c r="H917" s="117">
        <v>800</v>
      </c>
      <c r="I917" s="117">
        <v>800</v>
      </c>
      <c r="J917" s="117">
        <v>824.25</v>
      </c>
      <c r="K917" s="117">
        <v>0</v>
      </c>
      <c r="L917" s="117">
        <v>0</v>
      </c>
      <c r="M917" s="117">
        <v>0</v>
      </c>
      <c r="N917" s="117">
        <v>824.25</v>
      </c>
      <c r="P917" s="1">
        <v>45474</v>
      </c>
      <c r="Q917" s="1">
        <v>45460</v>
      </c>
      <c r="R917" s="1">
        <v>45797</v>
      </c>
      <c r="S917" s="1">
        <v>45797</v>
      </c>
      <c r="W917" t="s">
        <v>561</v>
      </c>
      <c r="X917" t="s">
        <v>252</v>
      </c>
      <c r="Z917" t="s">
        <v>1142</v>
      </c>
      <c r="AA917">
        <v>2</v>
      </c>
      <c r="AB917" t="s">
        <v>1167</v>
      </c>
      <c r="AC917" t="s">
        <v>561</v>
      </c>
      <c r="AD917" t="s">
        <v>1130</v>
      </c>
      <c r="AE917" t="s">
        <v>1131</v>
      </c>
      <c r="AF917" t="s">
        <v>1132</v>
      </c>
      <c r="AG917" t="s">
        <v>1133</v>
      </c>
      <c r="AH917" t="s">
        <v>1134</v>
      </c>
    </row>
    <row r="918" spans="1:35">
      <c r="A918">
        <v>23231</v>
      </c>
      <c r="B918" t="s">
        <v>246</v>
      </c>
      <c r="C918" t="s">
        <v>247</v>
      </c>
      <c r="D918" t="s">
        <v>497</v>
      </c>
      <c r="E918" t="s">
        <v>498</v>
      </c>
      <c r="F918" t="s">
        <v>261</v>
      </c>
      <c r="G918" t="s">
        <v>1169</v>
      </c>
      <c r="H918" s="117">
        <v>4000</v>
      </c>
      <c r="I918" s="117">
        <v>4000</v>
      </c>
      <c r="J918" s="117">
        <v>4170.7700000000004</v>
      </c>
      <c r="K918" s="117">
        <v>0</v>
      </c>
      <c r="L918" s="117">
        <v>0</v>
      </c>
      <c r="M918" s="117">
        <v>0</v>
      </c>
      <c r="N918" s="117">
        <v>4170.7700000000004</v>
      </c>
      <c r="P918" s="1">
        <v>45345</v>
      </c>
      <c r="Q918" s="1">
        <v>45337</v>
      </c>
      <c r="R918" s="1">
        <v>45797</v>
      </c>
      <c r="S918" s="1">
        <v>45797</v>
      </c>
      <c r="W918" t="s">
        <v>561</v>
      </c>
      <c r="X918" t="s">
        <v>252</v>
      </c>
      <c r="Z918" t="s">
        <v>1142</v>
      </c>
      <c r="AA918">
        <v>2</v>
      </c>
      <c r="AB918" t="s">
        <v>1129</v>
      </c>
      <c r="AC918" t="s">
        <v>561</v>
      </c>
      <c r="AD918" t="s">
        <v>1130</v>
      </c>
      <c r="AE918" t="s">
        <v>1131</v>
      </c>
      <c r="AF918" t="s">
        <v>1132</v>
      </c>
      <c r="AG918" t="s">
        <v>1133</v>
      </c>
      <c r="AH918" t="s">
        <v>1134</v>
      </c>
    </row>
    <row r="919" spans="1:35">
      <c r="A919">
        <v>23645</v>
      </c>
      <c r="B919" t="s">
        <v>246</v>
      </c>
      <c r="C919" t="s">
        <v>269</v>
      </c>
      <c r="D919" t="s">
        <v>276</v>
      </c>
      <c r="E919" t="s">
        <v>277</v>
      </c>
      <c r="F919" t="s">
        <v>261</v>
      </c>
      <c r="G919" t="s">
        <v>1164</v>
      </c>
      <c r="H919" s="117">
        <v>9340</v>
      </c>
      <c r="I919" s="117">
        <v>9340</v>
      </c>
      <c r="J919" s="117">
        <v>9712.5300000000007</v>
      </c>
      <c r="K919" s="117">
        <v>0</v>
      </c>
      <c r="L919" s="117">
        <v>0</v>
      </c>
      <c r="M919" s="117">
        <v>0</v>
      </c>
      <c r="N919" s="117">
        <v>9712.5300000000007</v>
      </c>
      <c r="P919" s="1">
        <v>45371</v>
      </c>
      <c r="Q919" s="1">
        <v>45355</v>
      </c>
      <c r="R919" s="1">
        <v>45797</v>
      </c>
      <c r="S919" s="1">
        <v>45797</v>
      </c>
      <c r="W919" t="s">
        <v>561</v>
      </c>
      <c r="X919" t="s">
        <v>252</v>
      </c>
      <c r="Z919" t="s">
        <v>1142</v>
      </c>
      <c r="AA919">
        <v>2</v>
      </c>
      <c r="AB919" t="s">
        <v>1129</v>
      </c>
      <c r="AC919" t="s">
        <v>561</v>
      </c>
      <c r="AD919" t="s">
        <v>1130</v>
      </c>
      <c r="AE919" t="s">
        <v>1131</v>
      </c>
      <c r="AF919" t="s">
        <v>1132</v>
      </c>
      <c r="AG919" t="s">
        <v>1133</v>
      </c>
      <c r="AH919" t="s">
        <v>1134</v>
      </c>
    </row>
    <row r="920" spans="1:35">
      <c r="A920">
        <v>25415</v>
      </c>
      <c r="B920" t="s">
        <v>246</v>
      </c>
      <c r="C920" t="s">
        <v>269</v>
      </c>
      <c r="D920" t="s">
        <v>319</v>
      </c>
      <c r="E920" t="s">
        <v>320</v>
      </c>
      <c r="F920" t="s">
        <v>261</v>
      </c>
      <c r="G920" t="s">
        <v>1156</v>
      </c>
      <c r="H920" s="117">
        <v>37500</v>
      </c>
      <c r="I920" s="117">
        <v>37500</v>
      </c>
      <c r="J920" s="117">
        <v>38636.720000000001</v>
      </c>
      <c r="K920" s="117">
        <v>0</v>
      </c>
      <c r="L920" s="117">
        <v>0</v>
      </c>
      <c r="M920" s="117">
        <v>0</v>
      </c>
      <c r="N920" s="117">
        <v>38636.720000000001</v>
      </c>
      <c r="O920" s="117">
        <v>0</v>
      </c>
      <c r="P920" s="1">
        <v>45476</v>
      </c>
      <c r="Q920" s="1">
        <v>45468</v>
      </c>
      <c r="R920" s="1">
        <v>45797</v>
      </c>
      <c r="S920" s="1">
        <v>45797</v>
      </c>
      <c r="W920" t="s">
        <v>561</v>
      </c>
      <c r="X920" t="s">
        <v>252</v>
      </c>
      <c r="Z920" t="s">
        <v>1142</v>
      </c>
      <c r="AA920">
        <v>2</v>
      </c>
      <c r="AB920" t="s">
        <v>1167</v>
      </c>
      <c r="AC920" t="s">
        <v>561</v>
      </c>
      <c r="AD920" t="s">
        <v>1130</v>
      </c>
      <c r="AE920" t="s">
        <v>1131</v>
      </c>
      <c r="AF920" t="s">
        <v>1132</v>
      </c>
      <c r="AG920" t="s">
        <v>1133</v>
      </c>
      <c r="AH920" t="s">
        <v>1134</v>
      </c>
      <c r="AI920" t="s">
        <v>252</v>
      </c>
    </row>
    <row r="921" spans="1:35">
      <c r="A921">
        <v>25467</v>
      </c>
      <c r="B921" t="s">
        <v>246</v>
      </c>
      <c r="C921" t="s">
        <v>247</v>
      </c>
      <c r="D921" t="s">
        <v>516</v>
      </c>
      <c r="E921" t="s">
        <v>517</v>
      </c>
      <c r="F921" t="s">
        <v>261</v>
      </c>
      <c r="G921" t="s">
        <v>1159</v>
      </c>
      <c r="H921" s="117">
        <v>6600</v>
      </c>
      <c r="I921" s="117">
        <v>6600</v>
      </c>
      <c r="J921" s="117">
        <v>6800.06</v>
      </c>
      <c r="K921" s="117">
        <v>0</v>
      </c>
      <c r="L921" s="117">
        <v>0</v>
      </c>
      <c r="M921" s="117">
        <v>0</v>
      </c>
      <c r="N921" s="117">
        <v>6800.06</v>
      </c>
      <c r="P921" s="1">
        <v>45476</v>
      </c>
      <c r="Q921" s="1">
        <v>45469</v>
      </c>
      <c r="R921" s="1">
        <v>45797</v>
      </c>
      <c r="S921" s="1">
        <v>45797</v>
      </c>
      <c r="W921" t="s">
        <v>561</v>
      </c>
      <c r="X921" t="s">
        <v>252</v>
      </c>
      <c r="Z921" t="s">
        <v>1142</v>
      </c>
      <c r="AA921">
        <v>2</v>
      </c>
      <c r="AB921" t="s">
        <v>1167</v>
      </c>
      <c r="AC921" t="s">
        <v>561</v>
      </c>
      <c r="AD921" t="s">
        <v>1130</v>
      </c>
      <c r="AE921" t="s">
        <v>1131</v>
      </c>
      <c r="AF921" t="s">
        <v>1132</v>
      </c>
      <c r="AG921" t="s">
        <v>1133</v>
      </c>
      <c r="AH921" t="s">
        <v>1134</v>
      </c>
    </row>
    <row r="922" spans="1:35">
      <c r="A922">
        <v>25427</v>
      </c>
      <c r="B922" t="s">
        <v>246</v>
      </c>
      <c r="C922" t="s">
        <v>269</v>
      </c>
      <c r="D922" t="s">
        <v>319</v>
      </c>
      <c r="E922" t="s">
        <v>320</v>
      </c>
      <c r="F922" t="s">
        <v>261</v>
      </c>
      <c r="G922" t="s">
        <v>1166</v>
      </c>
      <c r="H922" s="117">
        <v>800</v>
      </c>
      <c r="I922" s="117">
        <v>800</v>
      </c>
      <c r="J922" s="117">
        <v>824.25</v>
      </c>
      <c r="K922" s="117">
        <v>0</v>
      </c>
      <c r="L922" s="117">
        <v>0</v>
      </c>
      <c r="M922" s="117">
        <v>0</v>
      </c>
      <c r="N922" s="117">
        <v>824.25</v>
      </c>
      <c r="P922" s="1">
        <v>45476</v>
      </c>
      <c r="Q922" s="1">
        <v>45468</v>
      </c>
      <c r="R922" s="1">
        <v>45797</v>
      </c>
      <c r="S922" s="1">
        <v>45797</v>
      </c>
      <c r="W922" t="s">
        <v>561</v>
      </c>
      <c r="X922" t="s">
        <v>252</v>
      </c>
      <c r="Z922" t="s">
        <v>1142</v>
      </c>
      <c r="AA922">
        <v>2</v>
      </c>
      <c r="AB922" t="s">
        <v>1167</v>
      </c>
      <c r="AC922" t="s">
        <v>561</v>
      </c>
      <c r="AD922" t="s">
        <v>1130</v>
      </c>
      <c r="AE922" t="s">
        <v>1131</v>
      </c>
      <c r="AF922" t="s">
        <v>1132</v>
      </c>
      <c r="AG922" t="s">
        <v>1133</v>
      </c>
      <c r="AH922" t="s">
        <v>1134</v>
      </c>
    </row>
    <row r="923" spans="1:35">
      <c r="A923">
        <v>28929</v>
      </c>
      <c r="B923" t="s">
        <v>246</v>
      </c>
      <c r="C923" t="s">
        <v>247</v>
      </c>
      <c r="D923" t="s">
        <v>433</v>
      </c>
      <c r="E923" t="s">
        <v>434</v>
      </c>
      <c r="F923" t="s">
        <v>261</v>
      </c>
      <c r="G923" t="s">
        <v>1145</v>
      </c>
      <c r="H923" s="117">
        <v>4000</v>
      </c>
      <c r="I923" s="117">
        <v>4000</v>
      </c>
      <c r="J923" s="117">
        <v>4027.9</v>
      </c>
      <c r="K923" s="117">
        <v>0</v>
      </c>
      <c r="L923" s="117">
        <v>0</v>
      </c>
      <c r="M923" s="117">
        <v>0</v>
      </c>
      <c r="N923" s="117">
        <v>4027.9</v>
      </c>
      <c r="P923" s="1">
        <v>45555</v>
      </c>
      <c r="Q923" s="1">
        <v>45554</v>
      </c>
      <c r="R923" s="1">
        <v>45797</v>
      </c>
      <c r="S923" s="1">
        <v>45797</v>
      </c>
      <c r="W923" t="s">
        <v>561</v>
      </c>
      <c r="X923" t="s">
        <v>252</v>
      </c>
      <c r="Z923" t="s">
        <v>1142</v>
      </c>
      <c r="AA923">
        <v>2</v>
      </c>
      <c r="AB923" t="s">
        <v>1167</v>
      </c>
      <c r="AC923" t="s">
        <v>561</v>
      </c>
      <c r="AD923" t="s">
        <v>1130</v>
      </c>
      <c r="AE923" t="s">
        <v>1131</v>
      </c>
      <c r="AF923" t="s">
        <v>1132</v>
      </c>
      <c r="AG923" t="s">
        <v>1133</v>
      </c>
      <c r="AH923" t="s">
        <v>1134</v>
      </c>
    </row>
    <row r="924" spans="1:35">
      <c r="A924">
        <v>22815</v>
      </c>
      <c r="B924" t="s">
        <v>246</v>
      </c>
      <c r="C924" t="s">
        <v>247</v>
      </c>
      <c r="D924" t="s">
        <v>480</v>
      </c>
      <c r="E924" t="s">
        <v>481</v>
      </c>
      <c r="F924" t="s">
        <v>261</v>
      </c>
      <c r="G924" t="s">
        <v>1171</v>
      </c>
      <c r="H924" s="117">
        <v>7000</v>
      </c>
      <c r="I924" s="117">
        <v>7000</v>
      </c>
      <c r="J924" s="117">
        <v>7321.22</v>
      </c>
      <c r="K924" s="117">
        <v>0</v>
      </c>
      <c r="L924" s="117">
        <v>0</v>
      </c>
      <c r="M924" s="117">
        <v>0</v>
      </c>
      <c r="N924" s="117">
        <v>7321.22</v>
      </c>
      <c r="P924" s="1">
        <v>45323</v>
      </c>
      <c r="Q924" s="1">
        <v>45314</v>
      </c>
      <c r="R924" s="1">
        <v>45802</v>
      </c>
      <c r="S924" s="1">
        <v>45802</v>
      </c>
      <c r="W924" t="s">
        <v>561</v>
      </c>
      <c r="X924" t="s">
        <v>252</v>
      </c>
      <c r="Z924" t="s">
        <v>1142</v>
      </c>
      <c r="AA924">
        <v>2</v>
      </c>
      <c r="AB924" t="s">
        <v>1129</v>
      </c>
      <c r="AC924" t="s">
        <v>561</v>
      </c>
      <c r="AD924" t="s">
        <v>1130</v>
      </c>
      <c r="AE924" t="s">
        <v>1131</v>
      </c>
      <c r="AF924" t="s">
        <v>1132</v>
      </c>
      <c r="AG924" t="s">
        <v>1133</v>
      </c>
      <c r="AH924" t="s">
        <v>1134</v>
      </c>
    </row>
    <row r="925" spans="1:35">
      <c r="A925">
        <v>21853</v>
      </c>
      <c r="B925" t="s">
        <v>246</v>
      </c>
      <c r="C925" t="s">
        <v>247</v>
      </c>
      <c r="D925" t="s">
        <v>513</v>
      </c>
      <c r="E925" t="s">
        <v>514</v>
      </c>
      <c r="F925" t="s">
        <v>261</v>
      </c>
      <c r="G925" t="s">
        <v>1157</v>
      </c>
      <c r="H925" s="117">
        <v>5500</v>
      </c>
      <c r="I925" s="117">
        <v>5500</v>
      </c>
      <c r="J925" s="117">
        <v>5767.71</v>
      </c>
      <c r="K925" s="117">
        <v>0</v>
      </c>
      <c r="L925" s="117">
        <v>0</v>
      </c>
      <c r="M925" s="117">
        <v>0</v>
      </c>
      <c r="N925" s="117">
        <v>5767.71</v>
      </c>
      <c r="P925" s="1">
        <v>45259</v>
      </c>
      <c r="Q925" s="1">
        <v>45240</v>
      </c>
      <c r="R925" s="1">
        <v>45802</v>
      </c>
      <c r="S925" s="1">
        <v>45802</v>
      </c>
      <c r="W925" t="s">
        <v>561</v>
      </c>
      <c r="X925" t="s">
        <v>252</v>
      </c>
      <c r="Z925" t="s">
        <v>1142</v>
      </c>
      <c r="AA925">
        <v>2</v>
      </c>
      <c r="AB925" t="s">
        <v>1129</v>
      </c>
      <c r="AC925" t="s">
        <v>561</v>
      </c>
      <c r="AD925" t="s">
        <v>1130</v>
      </c>
      <c r="AE925" t="s">
        <v>1131</v>
      </c>
      <c r="AF925" t="s">
        <v>1132</v>
      </c>
      <c r="AG925" t="s">
        <v>1133</v>
      </c>
      <c r="AH925" t="s">
        <v>1134</v>
      </c>
    </row>
    <row r="926" spans="1:35">
      <c r="A926">
        <v>24587</v>
      </c>
      <c r="B926" t="s">
        <v>246</v>
      </c>
      <c r="C926" t="s">
        <v>269</v>
      </c>
      <c r="D926" t="s">
        <v>298</v>
      </c>
      <c r="E926" t="s">
        <v>299</v>
      </c>
      <c r="F926" t="s">
        <v>261</v>
      </c>
      <c r="G926" t="s">
        <v>1164</v>
      </c>
      <c r="H926" s="117">
        <v>2500</v>
      </c>
      <c r="I926" s="117">
        <v>2500</v>
      </c>
      <c r="J926" s="117">
        <v>2596.3000000000002</v>
      </c>
      <c r="K926" s="117">
        <v>0</v>
      </c>
      <c r="L926" s="117">
        <v>0</v>
      </c>
      <c r="M926" s="117">
        <v>0</v>
      </c>
      <c r="N926" s="117">
        <v>2596.3000000000002</v>
      </c>
      <c r="P926" s="1">
        <v>45406</v>
      </c>
      <c r="Q926" s="1">
        <v>45401</v>
      </c>
      <c r="R926" s="1">
        <v>45802</v>
      </c>
      <c r="S926" s="1">
        <v>45802</v>
      </c>
      <c r="W926" t="s">
        <v>561</v>
      </c>
      <c r="X926" t="s">
        <v>252</v>
      </c>
      <c r="Z926" t="s">
        <v>1142</v>
      </c>
      <c r="AA926">
        <v>2</v>
      </c>
      <c r="AB926" t="s">
        <v>1167</v>
      </c>
      <c r="AC926" t="s">
        <v>561</v>
      </c>
      <c r="AD926" t="s">
        <v>1130</v>
      </c>
      <c r="AE926" t="s">
        <v>1131</v>
      </c>
      <c r="AF926" t="s">
        <v>1132</v>
      </c>
      <c r="AG926" t="s">
        <v>1133</v>
      </c>
      <c r="AH926" t="s">
        <v>1134</v>
      </c>
    </row>
    <row r="927" spans="1:35">
      <c r="A927">
        <v>19265</v>
      </c>
      <c r="B927" t="s">
        <v>246</v>
      </c>
      <c r="C927" t="s">
        <v>247</v>
      </c>
      <c r="D927" t="s">
        <v>368</v>
      </c>
      <c r="E927" t="s">
        <v>369</v>
      </c>
      <c r="F927" t="s">
        <v>261</v>
      </c>
      <c r="G927" t="s">
        <v>1177</v>
      </c>
      <c r="H927" s="117">
        <v>4900</v>
      </c>
      <c r="I927" s="117">
        <v>4900</v>
      </c>
      <c r="J927" s="117">
        <v>5164.6499999999996</v>
      </c>
      <c r="K927" s="117">
        <v>0</v>
      </c>
      <c r="L927" s="117">
        <v>0</v>
      </c>
      <c r="M927" s="117">
        <v>0</v>
      </c>
      <c r="N927" s="117">
        <v>5164.6499999999996</v>
      </c>
      <c r="P927" s="1">
        <v>45197</v>
      </c>
      <c r="Q927" s="1">
        <v>45188</v>
      </c>
      <c r="R927" s="1">
        <v>45802</v>
      </c>
      <c r="S927" s="1">
        <v>45802</v>
      </c>
      <c r="W927" t="s">
        <v>561</v>
      </c>
      <c r="X927" t="s">
        <v>252</v>
      </c>
      <c r="Z927" t="s">
        <v>1142</v>
      </c>
      <c r="AA927">
        <v>2</v>
      </c>
      <c r="AB927" t="s">
        <v>1129</v>
      </c>
      <c r="AC927" t="s">
        <v>561</v>
      </c>
      <c r="AD927" t="s">
        <v>1130</v>
      </c>
      <c r="AE927" t="s">
        <v>1131</v>
      </c>
      <c r="AF927" t="s">
        <v>1132</v>
      </c>
      <c r="AG927" t="s">
        <v>1133</v>
      </c>
      <c r="AH927" t="s">
        <v>1134</v>
      </c>
    </row>
    <row r="928" spans="1:35">
      <c r="A928">
        <v>27526</v>
      </c>
      <c r="B928" t="s">
        <v>246</v>
      </c>
      <c r="C928" t="s">
        <v>247</v>
      </c>
      <c r="D928" t="s">
        <v>407</v>
      </c>
      <c r="E928" t="s">
        <v>408</v>
      </c>
      <c r="F928" t="s">
        <v>261</v>
      </c>
      <c r="G928" t="s">
        <v>1151</v>
      </c>
      <c r="H928" s="117">
        <v>7840</v>
      </c>
      <c r="I928" s="117">
        <v>7840</v>
      </c>
      <c r="J928" s="117">
        <v>7951.75</v>
      </c>
      <c r="K928" s="117">
        <v>0</v>
      </c>
      <c r="L928" s="117">
        <v>0</v>
      </c>
      <c r="M928" s="117">
        <v>0</v>
      </c>
      <c r="N928" s="117">
        <v>7951.75</v>
      </c>
      <c r="P928" s="1">
        <v>45541</v>
      </c>
      <c r="Q928" s="1">
        <v>45533</v>
      </c>
      <c r="R928" s="1">
        <v>45805</v>
      </c>
      <c r="S928" s="1">
        <v>45805</v>
      </c>
      <c r="W928" t="s">
        <v>561</v>
      </c>
      <c r="X928" t="s">
        <v>252</v>
      </c>
      <c r="Z928" t="s">
        <v>1142</v>
      </c>
      <c r="AA928">
        <v>2</v>
      </c>
      <c r="AB928" t="s">
        <v>1167</v>
      </c>
      <c r="AC928" t="s">
        <v>561</v>
      </c>
      <c r="AD928" t="s">
        <v>1130</v>
      </c>
      <c r="AE928" t="s">
        <v>1131</v>
      </c>
      <c r="AF928" t="s">
        <v>1132</v>
      </c>
      <c r="AG928" t="s">
        <v>1133</v>
      </c>
      <c r="AH928" t="s">
        <v>1134</v>
      </c>
    </row>
    <row r="929" spans="1:34">
      <c r="A929">
        <v>26173</v>
      </c>
      <c r="B929" t="s">
        <v>246</v>
      </c>
      <c r="C929" t="s">
        <v>247</v>
      </c>
      <c r="D929" t="s">
        <v>359</v>
      </c>
      <c r="E929" t="s">
        <v>360</v>
      </c>
      <c r="F929" t="s">
        <v>261</v>
      </c>
      <c r="G929" t="s">
        <v>1155</v>
      </c>
      <c r="H929" s="117">
        <v>9000</v>
      </c>
      <c r="I929" s="117">
        <v>9000</v>
      </c>
      <c r="J929" s="117">
        <v>9128.2900000000009</v>
      </c>
      <c r="K929" s="117">
        <v>0</v>
      </c>
      <c r="L929" s="117">
        <v>0</v>
      </c>
      <c r="M929" s="117">
        <v>0</v>
      </c>
      <c r="N929" s="117">
        <v>9128.2900000000009</v>
      </c>
      <c r="P929" s="1">
        <v>45537</v>
      </c>
      <c r="Q929" s="1">
        <v>45531</v>
      </c>
      <c r="R929" s="1">
        <v>45807</v>
      </c>
      <c r="S929" s="1">
        <v>45807</v>
      </c>
      <c r="W929" t="s">
        <v>561</v>
      </c>
      <c r="X929" t="s">
        <v>252</v>
      </c>
      <c r="Z929" t="s">
        <v>1142</v>
      </c>
      <c r="AA929">
        <v>2</v>
      </c>
      <c r="AB929" t="s">
        <v>1167</v>
      </c>
      <c r="AC929" t="s">
        <v>561</v>
      </c>
      <c r="AD929" t="s">
        <v>1130</v>
      </c>
      <c r="AE929" t="s">
        <v>1131</v>
      </c>
      <c r="AF929" t="s">
        <v>1132</v>
      </c>
      <c r="AG929" t="s">
        <v>1133</v>
      </c>
      <c r="AH929" t="s">
        <v>1134</v>
      </c>
    </row>
    <row r="930" spans="1:34">
      <c r="A930">
        <v>27749</v>
      </c>
      <c r="B930" t="s">
        <v>246</v>
      </c>
      <c r="C930" t="s">
        <v>247</v>
      </c>
      <c r="D930" t="s">
        <v>454</v>
      </c>
      <c r="E930" t="s">
        <v>455</v>
      </c>
      <c r="F930" t="s">
        <v>261</v>
      </c>
      <c r="G930" t="s">
        <v>1161</v>
      </c>
      <c r="H930" s="117">
        <v>5000</v>
      </c>
      <c r="I930" s="117">
        <v>5000</v>
      </c>
      <c r="J930" s="117">
        <v>5071.2700000000004</v>
      </c>
      <c r="K930" s="117">
        <v>0</v>
      </c>
      <c r="L930" s="117">
        <v>0</v>
      </c>
      <c r="M930" s="117">
        <v>0</v>
      </c>
      <c r="N930" s="117">
        <v>5071.2700000000004</v>
      </c>
      <c r="P930" s="1">
        <v>45541</v>
      </c>
      <c r="Q930" s="1">
        <v>45535</v>
      </c>
      <c r="R930" s="1">
        <v>45807</v>
      </c>
      <c r="S930" s="1">
        <v>45807</v>
      </c>
      <c r="W930" t="s">
        <v>561</v>
      </c>
      <c r="X930" t="s">
        <v>252</v>
      </c>
      <c r="Z930" t="s">
        <v>1142</v>
      </c>
      <c r="AA930">
        <v>2</v>
      </c>
      <c r="AB930" t="s">
        <v>1167</v>
      </c>
      <c r="AC930" t="s">
        <v>561</v>
      </c>
      <c r="AD930" t="s">
        <v>1130</v>
      </c>
      <c r="AE930" t="s">
        <v>1131</v>
      </c>
      <c r="AF930" t="s">
        <v>1132</v>
      </c>
      <c r="AG930" t="s">
        <v>1133</v>
      </c>
      <c r="AH930" t="s">
        <v>1134</v>
      </c>
    </row>
    <row r="931" spans="1:34">
      <c r="A931">
        <v>25524</v>
      </c>
      <c r="B931" t="s">
        <v>246</v>
      </c>
      <c r="C931" t="s">
        <v>247</v>
      </c>
      <c r="D931" t="s">
        <v>382</v>
      </c>
      <c r="E931" t="s">
        <v>383</v>
      </c>
      <c r="F931" t="s">
        <v>261</v>
      </c>
      <c r="G931" t="s">
        <v>1172</v>
      </c>
      <c r="H931" s="117">
        <v>5200</v>
      </c>
      <c r="I931" s="117">
        <v>5200</v>
      </c>
      <c r="J931" s="117">
        <v>5480.85</v>
      </c>
      <c r="K931" s="117">
        <v>0</v>
      </c>
      <c r="L931" s="117">
        <v>0</v>
      </c>
      <c r="M931" s="117">
        <v>0</v>
      </c>
      <c r="N931" s="117">
        <v>5480.85</v>
      </c>
      <c r="P931" s="1">
        <v>45484</v>
      </c>
      <c r="Q931" s="1">
        <v>45186</v>
      </c>
      <c r="R931" s="1">
        <v>45807</v>
      </c>
      <c r="S931" s="1">
        <v>45807</v>
      </c>
      <c r="W931" t="s">
        <v>561</v>
      </c>
      <c r="X931" t="s">
        <v>252</v>
      </c>
      <c r="Z931" t="s">
        <v>1142</v>
      </c>
      <c r="AA931">
        <v>2</v>
      </c>
      <c r="AB931" t="s">
        <v>1129</v>
      </c>
      <c r="AC931" t="s">
        <v>561</v>
      </c>
      <c r="AD931" t="s">
        <v>1130</v>
      </c>
      <c r="AE931" t="s">
        <v>1131</v>
      </c>
      <c r="AF931" t="s">
        <v>1132</v>
      </c>
      <c r="AG931" t="s">
        <v>1133</v>
      </c>
      <c r="AH931" t="s">
        <v>1134</v>
      </c>
    </row>
    <row r="932" spans="1:34">
      <c r="A932">
        <v>25790</v>
      </c>
      <c r="B932" t="s">
        <v>246</v>
      </c>
      <c r="C932" t="s">
        <v>247</v>
      </c>
      <c r="D932" t="s">
        <v>355</v>
      </c>
      <c r="E932" t="s">
        <v>356</v>
      </c>
      <c r="F932" t="s">
        <v>261</v>
      </c>
      <c r="G932" t="s">
        <v>1157</v>
      </c>
      <c r="H932" s="117">
        <v>3000</v>
      </c>
      <c r="I932" s="117">
        <v>3000</v>
      </c>
      <c r="J932" s="117">
        <v>3064.51</v>
      </c>
      <c r="K932" s="117">
        <v>0</v>
      </c>
      <c r="L932" s="117">
        <v>0</v>
      </c>
      <c r="M932" s="117">
        <v>0</v>
      </c>
      <c r="N932" s="117">
        <v>3064.51</v>
      </c>
      <c r="P932" s="1">
        <v>45510</v>
      </c>
      <c r="Q932" s="1">
        <v>45504</v>
      </c>
      <c r="R932" s="1">
        <v>45807</v>
      </c>
      <c r="S932" s="1">
        <v>45807</v>
      </c>
      <c r="W932" t="s">
        <v>561</v>
      </c>
      <c r="X932" t="s">
        <v>252</v>
      </c>
      <c r="Z932" t="s">
        <v>1142</v>
      </c>
      <c r="AA932">
        <v>2</v>
      </c>
      <c r="AB932" t="s">
        <v>1167</v>
      </c>
      <c r="AC932" t="s">
        <v>561</v>
      </c>
      <c r="AD932" t="s">
        <v>1130</v>
      </c>
      <c r="AE932" t="s">
        <v>1131</v>
      </c>
      <c r="AF932" t="s">
        <v>1132</v>
      </c>
      <c r="AG932" t="s">
        <v>1133</v>
      </c>
      <c r="AH932" t="s">
        <v>1134</v>
      </c>
    </row>
    <row r="933" spans="1:34">
      <c r="A933">
        <v>25996</v>
      </c>
      <c r="B933" t="s">
        <v>246</v>
      </c>
      <c r="C933" t="s">
        <v>247</v>
      </c>
      <c r="D933" t="s">
        <v>257</v>
      </c>
      <c r="E933" t="s">
        <v>259</v>
      </c>
      <c r="F933" t="s">
        <v>261</v>
      </c>
      <c r="G933" t="s">
        <v>1155</v>
      </c>
      <c r="H933" s="117">
        <v>7000</v>
      </c>
      <c r="I933" s="117">
        <v>7000</v>
      </c>
      <c r="J933" s="117">
        <v>7099.78</v>
      </c>
      <c r="K933" s="117">
        <v>0</v>
      </c>
      <c r="L933" s="117">
        <v>0</v>
      </c>
      <c r="M933" s="117">
        <v>0</v>
      </c>
      <c r="N933" s="117">
        <v>7099.78</v>
      </c>
      <c r="P933" s="1">
        <v>45537</v>
      </c>
      <c r="Q933" s="1">
        <v>45522</v>
      </c>
      <c r="R933" s="1">
        <v>45807</v>
      </c>
      <c r="S933" s="1">
        <v>45807</v>
      </c>
      <c r="W933" t="s">
        <v>561</v>
      </c>
      <c r="X933" t="s">
        <v>252</v>
      </c>
      <c r="Z933" t="s">
        <v>1142</v>
      </c>
      <c r="AA933">
        <v>2</v>
      </c>
      <c r="AB933" t="s">
        <v>1167</v>
      </c>
      <c r="AC933" t="s">
        <v>561</v>
      </c>
      <c r="AD933" t="s">
        <v>1130</v>
      </c>
      <c r="AE933" t="s">
        <v>1131</v>
      </c>
      <c r="AF933" t="s">
        <v>1132</v>
      </c>
      <c r="AG933" t="s">
        <v>1133</v>
      </c>
      <c r="AH933" t="s">
        <v>1134</v>
      </c>
    </row>
    <row r="934" spans="1:34">
      <c r="A934">
        <v>19391</v>
      </c>
      <c r="B934" t="s">
        <v>246</v>
      </c>
      <c r="C934" t="s">
        <v>269</v>
      </c>
      <c r="D934" t="s">
        <v>327</v>
      </c>
      <c r="E934" t="s">
        <v>328</v>
      </c>
      <c r="F934" t="s">
        <v>261</v>
      </c>
      <c r="G934" t="s">
        <v>1182</v>
      </c>
      <c r="H934" s="117">
        <v>1080</v>
      </c>
      <c r="I934" s="117">
        <v>1080</v>
      </c>
      <c r="J934" s="117">
        <v>1138.33</v>
      </c>
      <c r="K934" s="117">
        <v>0</v>
      </c>
      <c r="L934" s="117">
        <v>0</v>
      </c>
      <c r="M934" s="117">
        <v>0</v>
      </c>
      <c r="N934" s="117">
        <v>1138.33</v>
      </c>
      <c r="P934" s="1">
        <v>45205</v>
      </c>
      <c r="Q934" s="1">
        <v>45197</v>
      </c>
      <c r="R934" s="1">
        <v>45807</v>
      </c>
      <c r="S934" s="1">
        <v>45807</v>
      </c>
      <c r="W934" t="s">
        <v>561</v>
      </c>
      <c r="X934" t="s">
        <v>252</v>
      </c>
      <c r="Z934" t="s">
        <v>1142</v>
      </c>
      <c r="AA934">
        <v>2</v>
      </c>
      <c r="AB934" t="s">
        <v>1129</v>
      </c>
      <c r="AC934" t="s">
        <v>561</v>
      </c>
      <c r="AD934" t="s">
        <v>1130</v>
      </c>
      <c r="AE934" t="s">
        <v>1131</v>
      </c>
      <c r="AF934" t="s">
        <v>1132</v>
      </c>
      <c r="AG934" t="s">
        <v>1133</v>
      </c>
      <c r="AH934" t="s">
        <v>1134</v>
      </c>
    </row>
    <row r="935" spans="1:34">
      <c r="A935">
        <v>16753</v>
      </c>
      <c r="B935" t="s">
        <v>246</v>
      </c>
      <c r="C935" t="s">
        <v>247</v>
      </c>
      <c r="D935" t="s">
        <v>348</v>
      </c>
      <c r="E935" t="s">
        <v>349</v>
      </c>
      <c r="F935" t="s">
        <v>261</v>
      </c>
      <c r="G935" t="s">
        <v>1182</v>
      </c>
      <c r="H935" s="117">
        <v>1000</v>
      </c>
      <c r="I935" s="117">
        <v>1000</v>
      </c>
      <c r="J935" s="117">
        <v>1068.8900000000001</v>
      </c>
      <c r="K935" s="117">
        <v>0</v>
      </c>
      <c r="L935" s="117">
        <v>0</v>
      </c>
      <c r="M935" s="117">
        <v>0</v>
      </c>
      <c r="N935" s="117">
        <v>1068.8900000000001</v>
      </c>
      <c r="P935" s="1">
        <v>45110</v>
      </c>
      <c r="Q935" s="1">
        <v>45094</v>
      </c>
      <c r="R935" s="1">
        <v>45807</v>
      </c>
      <c r="S935" s="1">
        <v>45807</v>
      </c>
      <c r="W935" t="s">
        <v>561</v>
      </c>
      <c r="X935" t="s">
        <v>252</v>
      </c>
      <c r="Z935" t="s">
        <v>1142</v>
      </c>
      <c r="AA935">
        <v>2</v>
      </c>
      <c r="AB935" t="s">
        <v>1129</v>
      </c>
      <c r="AC935" t="s">
        <v>561</v>
      </c>
      <c r="AD935" t="s">
        <v>1130</v>
      </c>
      <c r="AE935" t="s">
        <v>1131</v>
      </c>
      <c r="AF935" t="s">
        <v>1132</v>
      </c>
      <c r="AG935" t="s">
        <v>1133</v>
      </c>
      <c r="AH935" t="s">
        <v>1134</v>
      </c>
    </row>
    <row r="936" spans="1:34">
      <c r="A936">
        <v>17181</v>
      </c>
      <c r="B936" t="s">
        <v>246</v>
      </c>
      <c r="C936" t="s">
        <v>247</v>
      </c>
      <c r="D936" t="s">
        <v>520</v>
      </c>
      <c r="E936" t="s">
        <v>521</v>
      </c>
      <c r="F936" t="s">
        <v>261</v>
      </c>
      <c r="G936" t="s">
        <v>1181</v>
      </c>
      <c r="H936" s="117">
        <v>4000</v>
      </c>
      <c r="I936" s="117">
        <v>4000</v>
      </c>
      <c r="J936" s="117">
        <v>4250.42</v>
      </c>
      <c r="K936" s="117">
        <v>0</v>
      </c>
      <c r="L936" s="117">
        <v>0</v>
      </c>
      <c r="M936" s="117">
        <v>0</v>
      </c>
      <c r="N936" s="117">
        <v>4250.42</v>
      </c>
      <c r="P936" s="1">
        <v>45140</v>
      </c>
      <c r="Q936" s="1">
        <v>45129</v>
      </c>
      <c r="R936" s="1">
        <v>45807</v>
      </c>
      <c r="S936" s="1">
        <v>45807</v>
      </c>
      <c r="W936" t="s">
        <v>561</v>
      </c>
      <c r="X936" t="s">
        <v>252</v>
      </c>
      <c r="Z936" t="s">
        <v>1142</v>
      </c>
      <c r="AA936">
        <v>2</v>
      </c>
      <c r="AB936" t="s">
        <v>1129</v>
      </c>
      <c r="AC936" t="s">
        <v>561</v>
      </c>
      <c r="AD936" t="s">
        <v>1130</v>
      </c>
      <c r="AE936" t="s">
        <v>1131</v>
      </c>
      <c r="AF936" t="s">
        <v>1132</v>
      </c>
      <c r="AG936" t="s">
        <v>1133</v>
      </c>
      <c r="AH936" t="s">
        <v>1134</v>
      </c>
    </row>
    <row r="937" spans="1:34">
      <c r="A937">
        <v>16038</v>
      </c>
      <c r="B937" t="s">
        <v>246</v>
      </c>
      <c r="C937" t="s">
        <v>247</v>
      </c>
      <c r="D937" t="s">
        <v>508</v>
      </c>
      <c r="E937" t="s">
        <v>509</v>
      </c>
      <c r="F937" t="s">
        <v>261</v>
      </c>
      <c r="G937" t="s">
        <v>1186</v>
      </c>
      <c r="H937" s="117">
        <v>1500</v>
      </c>
      <c r="I937" s="117">
        <v>1500</v>
      </c>
      <c r="J937" s="117">
        <v>1605.64</v>
      </c>
      <c r="K937" s="117">
        <v>0</v>
      </c>
      <c r="L937" s="117">
        <v>0</v>
      </c>
      <c r="M937" s="117">
        <v>0</v>
      </c>
      <c r="N937" s="117">
        <v>1605.64</v>
      </c>
      <c r="P937" s="1">
        <v>45057</v>
      </c>
      <c r="Q937" s="1">
        <v>45052</v>
      </c>
      <c r="R937" s="1">
        <v>45807</v>
      </c>
      <c r="S937" s="1">
        <v>45807</v>
      </c>
      <c r="W937" t="s">
        <v>561</v>
      </c>
      <c r="X937" t="s">
        <v>252</v>
      </c>
      <c r="Z937" t="s">
        <v>1142</v>
      </c>
      <c r="AA937">
        <v>2</v>
      </c>
      <c r="AB937" t="s">
        <v>1129</v>
      </c>
      <c r="AC937" t="s">
        <v>561</v>
      </c>
      <c r="AD937" t="s">
        <v>1130</v>
      </c>
      <c r="AE937" t="s">
        <v>1131</v>
      </c>
      <c r="AF937" t="s">
        <v>1132</v>
      </c>
      <c r="AG937" t="s">
        <v>1133</v>
      </c>
      <c r="AH937" t="s">
        <v>1134</v>
      </c>
    </row>
    <row r="938" spans="1:34">
      <c r="A938">
        <v>24668</v>
      </c>
      <c r="B938" t="s">
        <v>246</v>
      </c>
      <c r="C938" t="s">
        <v>247</v>
      </c>
      <c r="D938" t="s">
        <v>488</v>
      </c>
      <c r="E938" t="s">
        <v>489</v>
      </c>
      <c r="F938" t="s">
        <v>261</v>
      </c>
      <c r="G938" t="s">
        <v>1171</v>
      </c>
      <c r="H938" s="117">
        <v>1000</v>
      </c>
      <c r="I938" s="117">
        <v>1000</v>
      </c>
      <c r="J938" s="117">
        <v>1038.52</v>
      </c>
      <c r="K938" s="117">
        <v>0</v>
      </c>
      <c r="L938" s="117">
        <v>0</v>
      </c>
      <c r="M938" s="117">
        <v>0</v>
      </c>
      <c r="N938" s="117">
        <v>1038.52</v>
      </c>
      <c r="P938" s="1">
        <v>45412</v>
      </c>
      <c r="Q938" s="1">
        <v>45404</v>
      </c>
      <c r="R938" s="1">
        <v>45807</v>
      </c>
      <c r="S938" s="1">
        <v>45807</v>
      </c>
      <c r="W938" t="s">
        <v>561</v>
      </c>
      <c r="X938" t="s">
        <v>252</v>
      </c>
      <c r="Z938" t="s">
        <v>1142</v>
      </c>
      <c r="AA938">
        <v>2</v>
      </c>
      <c r="AB938" t="s">
        <v>1167</v>
      </c>
      <c r="AC938" t="s">
        <v>561</v>
      </c>
      <c r="AD938" t="s">
        <v>1130</v>
      </c>
      <c r="AE938" t="s">
        <v>1131</v>
      </c>
      <c r="AF938" t="s">
        <v>1132</v>
      </c>
      <c r="AG938" t="s">
        <v>1133</v>
      </c>
      <c r="AH938" t="s">
        <v>1134</v>
      </c>
    </row>
    <row r="939" spans="1:34">
      <c r="A939">
        <v>24747</v>
      </c>
      <c r="B939" t="s">
        <v>246</v>
      </c>
      <c r="C939" t="s">
        <v>247</v>
      </c>
      <c r="D939" t="s">
        <v>418</v>
      </c>
      <c r="E939" t="s">
        <v>419</v>
      </c>
      <c r="F939" t="s">
        <v>261</v>
      </c>
      <c r="G939" t="s">
        <v>1171</v>
      </c>
      <c r="H939" s="117">
        <v>6000</v>
      </c>
      <c r="I939" s="117">
        <v>6000</v>
      </c>
      <c r="J939" s="117">
        <v>6231.12</v>
      </c>
      <c r="K939" s="117">
        <v>0</v>
      </c>
      <c r="L939" s="117">
        <v>0</v>
      </c>
      <c r="M939" s="117">
        <v>0</v>
      </c>
      <c r="N939" s="117">
        <v>6231.12</v>
      </c>
      <c r="P939" s="1">
        <v>45412</v>
      </c>
      <c r="Q939" s="1">
        <v>45407</v>
      </c>
      <c r="R939" s="1">
        <v>45807</v>
      </c>
      <c r="S939" s="1">
        <v>45807</v>
      </c>
      <c r="W939" t="s">
        <v>561</v>
      </c>
      <c r="X939" t="s">
        <v>252</v>
      </c>
      <c r="Z939" t="s">
        <v>1142</v>
      </c>
      <c r="AA939">
        <v>2</v>
      </c>
      <c r="AB939" t="s">
        <v>1167</v>
      </c>
      <c r="AC939" t="s">
        <v>561</v>
      </c>
      <c r="AD939" t="s">
        <v>1130</v>
      </c>
      <c r="AE939" t="s">
        <v>1131</v>
      </c>
      <c r="AF939" t="s">
        <v>1132</v>
      </c>
      <c r="AG939" t="s">
        <v>1133</v>
      </c>
      <c r="AH939" t="s">
        <v>1134</v>
      </c>
    </row>
    <row r="940" spans="1:34">
      <c r="A940">
        <v>24739</v>
      </c>
      <c r="B940" t="s">
        <v>246</v>
      </c>
      <c r="C940" t="s">
        <v>247</v>
      </c>
      <c r="D940" t="s">
        <v>418</v>
      </c>
      <c r="E940" t="s">
        <v>419</v>
      </c>
      <c r="F940" t="s">
        <v>261</v>
      </c>
      <c r="G940" t="s">
        <v>1168</v>
      </c>
      <c r="H940" s="117">
        <v>40000</v>
      </c>
      <c r="I940" s="117">
        <v>40000</v>
      </c>
      <c r="J940" s="117">
        <v>41540.79</v>
      </c>
      <c r="K940" s="117">
        <v>0</v>
      </c>
      <c r="L940" s="117">
        <v>0</v>
      </c>
      <c r="M940" s="117">
        <v>0</v>
      </c>
      <c r="N940" s="117">
        <v>41540.79</v>
      </c>
      <c r="P940" s="1">
        <v>45412</v>
      </c>
      <c r="Q940" s="1">
        <v>45407</v>
      </c>
      <c r="R940" s="1">
        <v>45807</v>
      </c>
      <c r="S940" s="1">
        <v>45807</v>
      </c>
      <c r="W940" t="s">
        <v>561</v>
      </c>
      <c r="X940" t="s">
        <v>252</v>
      </c>
      <c r="Z940" t="s">
        <v>1142</v>
      </c>
      <c r="AA940">
        <v>2</v>
      </c>
      <c r="AB940" t="s">
        <v>1167</v>
      </c>
      <c r="AC940" t="s">
        <v>561</v>
      </c>
      <c r="AD940" t="s">
        <v>1165</v>
      </c>
      <c r="AE940" t="s">
        <v>1131</v>
      </c>
      <c r="AF940" t="s">
        <v>1132</v>
      </c>
      <c r="AG940" t="s">
        <v>1133</v>
      </c>
      <c r="AH940" t="s">
        <v>1134</v>
      </c>
    </row>
    <row r="941" spans="1:34">
      <c r="A941">
        <v>24692</v>
      </c>
      <c r="B941" t="s">
        <v>246</v>
      </c>
      <c r="C941" t="s">
        <v>247</v>
      </c>
      <c r="D941" t="s">
        <v>436</v>
      </c>
      <c r="E941" t="s">
        <v>437</v>
      </c>
      <c r="F941" t="s">
        <v>261</v>
      </c>
      <c r="G941" t="s">
        <v>1171</v>
      </c>
      <c r="H941" s="117">
        <v>1000</v>
      </c>
      <c r="I941" s="117">
        <v>1000</v>
      </c>
      <c r="J941" s="117">
        <v>1038.52</v>
      </c>
      <c r="K941" s="117">
        <v>0</v>
      </c>
      <c r="L941" s="117">
        <v>0</v>
      </c>
      <c r="M941" s="117">
        <v>0</v>
      </c>
      <c r="N941" s="117">
        <v>1038.52</v>
      </c>
      <c r="P941" s="1">
        <v>45408</v>
      </c>
      <c r="Q941" s="1">
        <v>45404</v>
      </c>
      <c r="R941" s="1">
        <v>45807</v>
      </c>
      <c r="S941" s="1">
        <v>45807</v>
      </c>
      <c r="W941" t="s">
        <v>561</v>
      </c>
      <c r="X941" t="s">
        <v>252</v>
      </c>
      <c r="Z941" t="s">
        <v>1142</v>
      </c>
      <c r="AA941">
        <v>2</v>
      </c>
      <c r="AB941" t="s">
        <v>1167</v>
      </c>
      <c r="AC941" t="s">
        <v>561</v>
      </c>
      <c r="AD941" t="s">
        <v>1130</v>
      </c>
      <c r="AE941" t="s">
        <v>1131</v>
      </c>
      <c r="AF941" t="s">
        <v>1132</v>
      </c>
      <c r="AG941" t="s">
        <v>1133</v>
      </c>
      <c r="AH941" t="s">
        <v>1134</v>
      </c>
    </row>
    <row r="942" spans="1:34">
      <c r="A942">
        <v>24896</v>
      </c>
      <c r="B942" t="s">
        <v>246</v>
      </c>
      <c r="C942" t="s">
        <v>247</v>
      </c>
      <c r="D942" t="s">
        <v>430</v>
      </c>
      <c r="E942" t="s">
        <v>431</v>
      </c>
      <c r="F942" t="s">
        <v>261</v>
      </c>
      <c r="G942" t="s">
        <v>1164</v>
      </c>
      <c r="H942" s="117">
        <v>6000</v>
      </c>
      <c r="I942" s="117">
        <v>6000</v>
      </c>
      <c r="J942" s="117">
        <v>6231.12</v>
      </c>
      <c r="K942" s="117">
        <v>0</v>
      </c>
      <c r="L942" s="117">
        <v>0</v>
      </c>
      <c r="M942" s="117">
        <v>0</v>
      </c>
      <c r="N942" s="117">
        <v>6231.12</v>
      </c>
      <c r="P942" s="1">
        <v>45421</v>
      </c>
      <c r="Q942" s="1">
        <v>45410</v>
      </c>
      <c r="R942" s="1">
        <v>45807</v>
      </c>
      <c r="S942" s="1">
        <v>45807</v>
      </c>
      <c r="W942" t="s">
        <v>561</v>
      </c>
      <c r="X942" t="s">
        <v>252</v>
      </c>
      <c r="Z942" t="s">
        <v>1142</v>
      </c>
      <c r="AA942">
        <v>2</v>
      </c>
      <c r="AB942" t="s">
        <v>1167</v>
      </c>
      <c r="AC942" t="s">
        <v>561</v>
      </c>
      <c r="AD942" t="s">
        <v>1130</v>
      </c>
      <c r="AE942" t="s">
        <v>1131</v>
      </c>
      <c r="AF942" t="s">
        <v>1132</v>
      </c>
      <c r="AG942" t="s">
        <v>1133</v>
      </c>
      <c r="AH942" t="s">
        <v>1134</v>
      </c>
    </row>
    <row r="943" spans="1:34">
      <c r="A943">
        <v>25153</v>
      </c>
      <c r="B943" t="s">
        <v>246</v>
      </c>
      <c r="C943" t="s">
        <v>247</v>
      </c>
      <c r="D943" t="s">
        <v>397</v>
      </c>
      <c r="E943" t="s">
        <v>398</v>
      </c>
      <c r="F943" t="s">
        <v>261</v>
      </c>
      <c r="G943" t="s">
        <v>1161</v>
      </c>
      <c r="H943" s="117">
        <v>5000</v>
      </c>
      <c r="I943" s="117">
        <v>5000</v>
      </c>
      <c r="J943" s="117">
        <v>5178.13</v>
      </c>
      <c r="K943" s="117">
        <v>0</v>
      </c>
      <c r="L943" s="117">
        <v>0</v>
      </c>
      <c r="M943" s="117">
        <v>0</v>
      </c>
      <c r="N943" s="117">
        <v>5178.13</v>
      </c>
      <c r="P943" s="1">
        <v>45453</v>
      </c>
      <c r="Q943" s="1">
        <v>45442</v>
      </c>
      <c r="R943" s="1">
        <v>45807</v>
      </c>
      <c r="S943" s="1">
        <v>45807</v>
      </c>
      <c r="W943" t="s">
        <v>561</v>
      </c>
      <c r="X943" t="s">
        <v>252</v>
      </c>
      <c r="Z943" t="s">
        <v>1142</v>
      </c>
      <c r="AA943">
        <v>2</v>
      </c>
      <c r="AB943" t="s">
        <v>1167</v>
      </c>
      <c r="AC943" t="s">
        <v>561</v>
      </c>
      <c r="AD943" t="s">
        <v>1130</v>
      </c>
      <c r="AE943" t="s">
        <v>1131</v>
      </c>
      <c r="AF943" t="s">
        <v>1132</v>
      </c>
      <c r="AG943" t="s">
        <v>1133</v>
      </c>
      <c r="AH943" t="s">
        <v>1134</v>
      </c>
    </row>
    <row r="944" spans="1:34">
      <c r="A944">
        <v>25099</v>
      </c>
      <c r="B944" t="s">
        <v>246</v>
      </c>
      <c r="C944" t="s">
        <v>247</v>
      </c>
      <c r="D944" t="s">
        <v>494</v>
      </c>
      <c r="E944" t="s">
        <v>495</v>
      </c>
      <c r="F944" t="s">
        <v>261</v>
      </c>
      <c r="G944" t="s">
        <v>1169</v>
      </c>
      <c r="H944" s="117">
        <v>1000</v>
      </c>
      <c r="I944" s="117">
        <v>1000</v>
      </c>
      <c r="J944" s="117">
        <v>1035.6300000000001</v>
      </c>
      <c r="K944" s="117">
        <v>0</v>
      </c>
      <c r="L944" s="117">
        <v>0</v>
      </c>
      <c r="M944" s="117">
        <v>0</v>
      </c>
      <c r="N944" s="117">
        <v>1035.6300000000001</v>
      </c>
      <c r="P944" s="1">
        <v>45443</v>
      </c>
      <c r="Q944" s="1">
        <v>45436</v>
      </c>
      <c r="R944" s="1">
        <v>45807</v>
      </c>
      <c r="S944" s="1">
        <v>45807</v>
      </c>
      <c r="W944" t="s">
        <v>561</v>
      </c>
      <c r="X944" t="s">
        <v>252</v>
      </c>
      <c r="Z944" t="s">
        <v>1142</v>
      </c>
      <c r="AA944">
        <v>2</v>
      </c>
      <c r="AB944" t="s">
        <v>1167</v>
      </c>
      <c r="AC944" t="s">
        <v>561</v>
      </c>
      <c r="AD944" t="s">
        <v>1130</v>
      </c>
      <c r="AE944" t="s">
        <v>1131</v>
      </c>
      <c r="AF944" t="s">
        <v>1132</v>
      </c>
      <c r="AG944" t="s">
        <v>1133</v>
      </c>
      <c r="AH944" t="s">
        <v>1134</v>
      </c>
    </row>
    <row r="945" spans="1:34">
      <c r="A945">
        <v>23267</v>
      </c>
      <c r="B945" t="s">
        <v>246</v>
      </c>
      <c r="C945" t="s">
        <v>269</v>
      </c>
      <c r="D945" t="s">
        <v>339</v>
      </c>
      <c r="E945" t="s">
        <v>340</v>
      </c>
      <c r="F945" t="s">
        <v>261</v>
      </c>
      <c r="G945" t="s">
        <v>1169</v>
      </c>
      <c r="H945" s="117">
        <v>2300</v>
      </c>
      <c r="I945" s="117">
        <v>2300</v>
      </c>
      <c r="J945" s="117">
        <v>2398.19</v>
      </c>
      <c r="K945" s="117">
        <v>0</v>
      </c>
      <c r="L945" s="117">
        <v>0</v>
      </c>
      <c r="M945" s="117">
        <v>0</v>
      </c>
      <c r="N945" s="117">
        <v>2398.19</v>
      </c>
      <c r="P945" s="1">
        <v>45345</v>
      </c>
      <c r="Q945" s="1">
        <v>45331</v>
      </c>
      <c r="R945" s="1">
        <v>45807</v>
      </c>
      <c r="S945" s="1">
        <v>45807</v>
      </c>
      <c r="W945" t="s">
        <v>561</v>
      </c>
      <c r="X945" t="s">
        <v>252</v>
      </c>
      <c r="Z945" t="s">
        <v>1142</v>
      </c>
      <c r="AA945">
        <v>2</v>
      </c>
      <c r="AB945" t="s">
        <v>1129</v>
      </c>
      <c r="AC945" t="s">
        <v>561</v>
      </c>
      <c r="AD945" t="s">
        <v>1130</v>
      </c>
      <c r="AE945" t="s">
        <v>1131</v>
      </c>
      <c r="AF945" t="s">
        <v>1132</v>
      </c>
      <c r="AG945" t="s">
        <v>1133</v>
      </c>
      <c r="AH945" t="s">
        <v>1134</v>
      </c>
    </row>
    <row r="946" spans="1:34">
      <c r="A946">
        <v>23828</v>
      </c>
      <c r="B946" t="s">
        <v>246</v>
      </c>
      <c r="C946" t="s">
        <v>247</v>
      </c>
      <c r="D946" t="s">
        <v>476</v>
      </c>
      <c r="E946" t="s">
        <v>477</v>
      </c>
      <c r="F946" t="s">
        <v>261</v>
      </c>
      <c r="G946" t="s">
        <v>1145</v>
      </c>
      <c r="H946" s="117">
        <v>5000</v>
      </c>
      <c r="I946" s="117">
        <v>5000</v>
      </c>
      <c r="J946" s="117">
        <v>5199.43</v>
      </c>
      <c r="K946" s="117">
        <v>0</v>
      </c>
      <c r="L946" s="117">
        <v>0</v>
      </c>
      <c r="M946" s="117">
        <v>0</v>
      </c>
      <c r="N946" s="117">
        <v>5199.43</v>
      </c>
      <c r="P946" s="1">
        <v>45377</v>
      </c>
      <c r="Q946" s="1">
        <v>45371</v>
      </c>
      <c r="R946" s="1">
        <v>45807</v>
      </c>
      <c r="S946" s="1">
        <v>45807</v>
      </c>
      <c r="W946" t="s">
        <v>561</v>
      </c>
      <c r="X946" t="s">
        <v>252</v>
      </c>
      <c r="Z946" t="s">
        <v>1142</v>
      </c>
      <c r="AA946">
        <v>2</v>
      </c>
      <c r="AB946" t="s">
        <v>1129</v>
      </c>
      <c r="AC946" t="s">
        <v>561</v>
      </c>
      <c r="AD946" t="s">
        <v>1130</v>
      </c>
      <c r="AE946" t="s">
        <v>1131</v>
      </c>
      <c r="AF946" t="s">
        <v>1132</v>
      </c>
      <c r="AG946" t="s">
        <v>1133</v>
      </c>
      <c r="AH946" t="s">
        <v>1134</v>
      </c>
    </row>
    <row r="947" spans="1:34">
      <c r="A947">
        <v>24392</v>
      </c>
      <c r="B947" t="s">
        <v>246</v>
      </c>
      <c r="C947" t="s">
        <v>269</v>
      </c>
      <c r="D947" t="s">
        <v>330</v>
      </c>
      <c r="E947" t="s">
        <v>331</v>
      </c>
      <c r="F947" t="s">
        <v>261</v>
      </c>
      <c r="G947" t="s">
        <v>1164</v>
      </c>
      <c r="H947" s="117">
        <v>600</v>
      </c>
      <c r="I947" s="117">
        <v>600</v>
      </c>
      <c r="J947" s="117">
        <v>623.11</v>
      </c>
      <c r="K947" s="117">
        <v>0</v>
      </c>
      <c r="L947" s="117">
        <v>0</v>
      </c>
      <c r="M947" s="117">
        <v>0</v>
      </c>
      <c r="N947" s="117">
        <v>623.11</v>
      </c>
      <c r="P947" s="1">
        <v>45399</v>
      </c>
      <c r="Q947" s="1">
        <v>45391</v>
      </c>
      <c r="R947" s="1">
        <v>45807</v>
      </c>
      <c r="S947" s="1">
        <v>45807</v>
      </c>
      <c r="W947" t="s">
        <v>561</v>
      </c>
      <c r="X947" t="s">
        <v>252</v>
      </c>
      <c r="Z947" t="s">
        <v>1142</v>
      </c>
      <c r="AA947">
        <v>2</v>
      </c>
      <c r="AB947" t="s">
        <v>1167</v>
      </c>
      <c r="AC947" t="s">
        <v>561</v>
      </c>
      <c r="AD947" t="s">
        <v>1130</v>
      </c>
      <c r="AE947" t="s">
        <v>1131</v>
      </c>
      <c r="AF947" t="s">
        <v>1132</v>
      </c>
      <c r="AG947" t="s">
        <v>1133</v>
      </c>
      <c r="AH947" t="s">
        <v>1134</v>
      </c>
    </row>
    <row r="948" spans="1:34">
      <c r="A948">
        <v>24206</v>
      </c>
      <c r="B948" t="s">
        <v>246</v>
      </c>
      <c r="C948" t="s">
        <v>247</v>
      </c>
      <c r="D948" t="s">
        <v>385</v>
      </c>
      <c r="E948" t="s">
        <v>386</v>
      </c>
      <c r="F948" t="s">
        <v>261</v>
      </c>
      <c r="G948" t="s">
        <v>1166</v>
      </c>
      <c r="H948" s="117">
        <v>5000</v>
      </c>
      <c r="I948" s="117">
        <v>5000</v>
      </c>
      <c r="J948" s="117">
        <v>5199.43</v>
      </c>
      <c r="K948" s="117">
        <v>0</v>
      </c>
      <c r="L948" s="117">
        <v>0</v>
      </c>
      <c r="M948" s="117">
        <v>0</v>
      </c>
      <c r="N948" s="117">
        <v>5199.43</v>
      </c>
      <c r="P948" s="1">
        <v>45383</v>
      </c>
      <c r="Q948" s="1">
        <v>45381</v>
      </c>
      <c r="R948" s="1">
        <v>45808</v>
      </c>
      <c r="S948" s="1">
        <v>45808</v>
      </c>
      <c r="W948" t="s">
        <v>561</v>
      </c>
      <c r="X948" t="s">
        <v>252</v>
      </c>
      <c r="Z948" t="s">
        <v>1142</v>
      </c>
      <c r="AA948">
        <v>2</v>
      </c>
      <c r="AB948" t="s">
        <v>1129</v>
      </c>
      <c r="AC948" t="s">
        <v>561</v>
      </c>
      <c r="AD948" t="s">
        <v>1130</v>
      </c>
      <c r="AE948" t="s">
        <v>1131</v>
      </c>
      <c r="AF948" t="s">
        <v>1132</v>
      </c>
      <c r="AG948" t="s">
        <v>1133</v>
      </c>
      <c r="AH948" t="s">
        <v>1134</v>
      </c>
    </row>
    <row r="949" spans="1:34">
      <c r="A949">
        <v>24082</v>
      </c>
      <c r="B949" t="s">
        <v>246</v>
      </c>
      <c r="C949" t="s">
        <v>247</v>
      </c>
      <c r="D949" t="s">
        <v>464</v>
      </c>
      <c r="E949" t="s">
        <v>465</v>
      </c>
      <c r="F949" t="s">
        <v>261</v>
      </c>
      <c r="G949" t="s">
        <v>1166</v>
      </c>
      <c r="H949" s="117">
        <v>5000</v>
      </c>
      <c r="I949" s="117">
        <v>5000</v>
      </c>
      <c r="J949" s="117">
        <v>5199.43</v>
      </c>
      <c r="K949" s="117">
        <v>0</v>
      </c>
      <c r="L949" s="117">
        <v>0</v>
      </c>
      <c r="M949" s="117">
        <v>0</v>
      </c>
      <c r="N949" s="117">
        <v>5199.43</v>
      </c>
      <c r="P949" s="1">
        <v>45385</v>
      </c>
      <c r="Q949" s="1">
        <v>45373</v>
      </c>
      <c r="R949" s="1">
        <v>45808</v>
      </c>
      <c r="S949" s="1">
        <v>45808</v>
      </c>
      <c r="W949" t="s">
        <v>561</v>
      </c>
      <c r="X949" t="s">
        <v>252</v>
      </c>
      <c r="Z949" t="s">
        <v>1142</v>
      </c>
      <c r="AA949">
        <v>2</v>
      </c>
      <c r="AB949" t="s">
        <v>1129</v>
      </c>
      <c r="AC949" t="s">
        <v>561</v>
      </c>
      <c r="AD949" t="s">
        <v>1130</v>
      </c>
      <c r="AE949" t="s">
        <v>1131</v>
      </c>
      <c r="AF949" t="s">
        <v>1132</v>
      </c>
      <c r="AG949" t="s">
        <v>1133</v>
      </c>
      <c r="AH949" t="s">
        <v>1134</v>
      </c>
    </row>
    <row r="950" spans="1:34">
      <c r="A950">
        <v>25390</v>
      </c>
      <c r="B950" t="s">
        <v>246</v>
      </c>
      <c r="C950" t="s">
        <v>247</v>
      </c>
      <c r="D950" t="s">
        <v>505</v>
      </c>
      <c r="E950" t="s">
        <v>506</v>
      </c>
      <c r="F950" t="s">
        <v>261</v>
      </c>
      <c r="G950" t="s">
        <v>1164</v>
      </c>
      <c r="H950" s="117">
        <v>5000</v>
      </c>
      <c r="I950" s="117">
        <v>5000</v>
      </c>
      <c r="J950" s="117">
        <v>5151.5600000000004</v>
      </c>
      <c r="K950" s="117">
        <v>0</v>
      </c>
      <c r="L950" s="117">
        <v>0</v>
      </c>
      <c r="M950" s="117">
        <v>0</v>
      </c>
      <c r="N950" s="117">
        <v>5151.5600000000004</v>
      </c>
      <c r="P950" s="1">
        <v>45470</v>
      </c>
      <c r="Q950" s="1">
        <v>45461</v>
      </c>
      <c r="R950" s="1">
        <v>45808</v>
      </c>
      <c r="S950" s="1">
        <v>45808</v>
      </c>
      <c r="W950" t="s">
        <v>561</v>
      </c>
      <c r="X950" t="s">
        <v>252</v>
      </c>
      <c r="Z950" t="s">
        <v>1142</v>
      </c>
      <c r="AA950">
        <v>2</v>
      </c>
      <c r="AB950" t="s">
        <v>1167</v>
      </c>
      <c r="AC950" t="s">
        <v>561</v>
      </c>
      <c r="AD950" t="s">
        <v>1130</v>
      </c>
      <c r="AE950" t="s">
        <v>1131</v>
      </c>
      <c r="AF950" t="s">
        <v>1132</v>
      </c>
      <c r="AG950" t="s">
        <v>1133</v>
      </c>
      <c r="AH950" t="s">
        <v>1134</v>
      </c>
    </row>
    <row r="951" spans="1:34">
      <c r="A951">
        <v>24466</v>
      </c>
      <c r="B951" t="s">
        <v>246</v>
      </c>
      <c r="C951" t="s">
        <v>247</v>
      </c>
      <c r="D951" t="s">
        <v>449</v>
      </c>
      <c r="E951" t="s">
        <v>450</v>
      </c>
      <c r="F951" t="s">
        <v>261</v>
      </c>
      <c r="G951" t="s">
        <v>1171</v>
      </c>
      <c r="H951" s="117">
        <v>4500</v>
      </c>
      <c r="I951" s="117">
        <v>4500</v>
      </c>
      <c r="J951" s="117">
        <v>4673.34</v>
      </c>
      <c r="K951" s="117">
        <v>0</v>
      </c>
      <c r="L951" s="117">
        <v>0</v>
      </c>
      <c r="M951" s="117">
        <v>0</v>
      </c>
      <c r="N951" s="117">
        <v>4673.34</v>
      </c>
      <c r="P951" s="1">
        <v>45400</v>
      </c>
      <c r="Q951" s="1">
        <v>45397</v>
      </c>
      <c r="R951" s="1">
        <v>45808</v>
      </c>
      <c r="S951" s="1">
        <v>45808</v>
      </c>
      <c r="W951" t="s">
        <v>561</v>
      </c>
      <c r="X951" t="s">
        <v>252</v>
      </c>
      <c r="Z951" t="s">
        <v>1142</v>
      </c>
      <c r="AA951">
        <v>2</v>
      </c>
      <c r="AB951" t="s">
        <v>1167</v>
      </c>
      <c r="AC951" t="s">
        <v>561</v>
      </c>
      <c r="AD951" t="s">
        <v>1130</v>
      </c>
      <c r="AE951" t="s">
        <v>1131</v>
      </c>
      <c r="AF951" t="s">
        <v>1132</v>
      </c>
      <c r="AG951" t="s">
        <v>1133</v>
      </c>
      <c r="AH951" t="s">
        <v>1134</v>
      </c>
    </row>
    <row r="952" spans="1:34">
      <c r="A952">
        <v>24114</v>
      </c>
      <c r="B952" t="s">
        <v>246</v>
      </c>
      <c r="C952" t="s">
        <v>247</v>
      </c>
      <c r="D952" t="s">
        <v>421</v>
      </c>
      <c r="E952" t="s">
        <v>422</v>
      </c>
      <c r="F952" t="s">
        <v>261</v>
      </c>
      <c r="G952" t="s">
        <v>1166</v>
      </c>
      <c r="H952" s="117">
        <v>6200</v>
      </c>
      <c r="I952" s="117">
        <v>6200</v>
      </c>
      <c r="J952" s="117">
        <v>6447.29</v>
      </c>
      <c r="K952" s="117">
        <v>0</v>
      </c>
      <c r="L952" s="117">
        <v>0</v>
      </c>
      <c r="M952" s="117">
        <v>0</v>
      </c>
      <c r="N952" s="117">
        <v>6447.29</v>
      </c>
      <c r="P952" s="1">
        <v>45394</v>
      </c>
      <c r="Q952" s="1">
        <v>45366</v>
      </c>
      <c r="R952" s="1">
        <v>45818</v>
      </c>
      <c r="S952" s="1">
        <v>45818</v>
      </c>
      <c r="W952" t="s">
        <v>561</v>
      </c>
      <c r="X952" t="s">
        <v>252</v>
      </c>
      <c r="Z952" t="s">
        <v>1142</v>
      </c>
      <c r="AA952">
        <v>2</v>
      </c>
      <c r="AB952" t="s">
        <v>1129</v>
      </c>
      <c r="AC952" t="s">
        <v>561</v>
      </c>
      <c r="AD952" t="s">
        <v>1130</v>
      </c>
      <c r="AE952" t="s">
        <v>1131</v>
      </c>
      <c r="AF952" t="s">
        <v>1132</v>
      </c>
      <c r="AG952" t="s">
        <v>1133</v>
      </c>
      <c r="AH952" t="s">
        <v>1134</v>
      </c>
    </row>
    <row r="953" spans="1:34">
      <c r="A953">
        <v>22545</v>
      </c>
      <c r="B953" t="s">
        <v>246</v>
      </c>
      <c r="C953" t="s">
        <v>269</v>
      </c>
      <c r="D953" t="s">
        <v>312</v>
      </c>
      <c r="E953" t="s">
        <v>313</v>
      </c>
      <c r="F953" t="s">
        <v>261</v>
      </c>
      <c r="G953" t="s">
        <v>1177</v>
      </c>
      <c r="H953" s="117">
        <v>3500</v>
      </c>
      <c r="I953" s="117">
        <v>3500</v>
      </c>
      <c r="J953" s="117">
        <v>3660.61</v>
      </c>
      <c r="K953" s="117">
        <v>0</v>
      </c>
      <c r="L953" s="117">
        <v>0</v>
      </c>
      <c r="M953" s="117">
        <v>0</v>
      </c>
      <c r="N953" s="117">
        <v>3660.61</v>
      </c>
      <c r="P953" s="1">
        <v>45314</v>
      </c>
      <c r="Q953" s="1">
        <v>45301</v>
      </c>
      <c r="R953" s="1">
        <v>45818</v>
      </c>
      <c r="S953" s="1">
        <v>45818</v>
      </c>
      <c r="W953" t="s">
        <v>561</v>
      </c>
      <c r="X953" t="s">
        <v>252</v>
      </c>
      <c r="Z953" t="s">
        <v>1142</v>
      </c>
      <c r="AA953">
        <v>2</v>
      </c>
      <c r="AB953" t="s">
        <v>1129</v>
      </c>
      <c r="AC953" t="s">
        <v>561</v>
      </c>
      <c r="AD953" t="s">
        <v>1130</v>
      </c>
      <c r="AE953" t="s">
        <v>1131</v>
      </c>
      <c r="AF953" t="s">
        <v>1132</v>
      </c>
      <c r="AG953" t="s">
        <v>1133</v>
      </c>
      <c r="AH953" t="s">
        <v>1134</v>
      </c>
    </row>
    <row r="954" spans="1:34">
      <c r="A954">
        <v>16122</v>
      </c>
      <c r="B954" t="s">
        <v>246</v>
      </c>
      <c r="C954" t="s">
        <v>247</v>
      </c>
      <c r="D954" t="s">
        <v>262</v>
      </c>
      <c r="E954" t="s">
        <v>263</v>
      </c>
      <c r="F954" t="s">
        <v>261</v>
      </c>
      <c r="G954" t="s">
        <v>1189</v>
      </c>
      <c r="H954" s="117">
        <v>2500</v>
      </c>
      <c r="I954" s="117">
        <v>2500</v>
      </c>
      <c r="J954" s="117">
        <v>2676.06</v>
      </c>
      <c r="K954" s="117">
        <v>0</v>
      </c>
      <c r="L954" s="117">
        <v>0</v>
      </c>
      <c r="M954" s="117">
        <v>0</v>
      </c>
      <c r="N954" s="117">
        <v>2676.06</v>
      </c>
      <c r="P954" s="1">
        <v>45063</v>
      </c>
      <c r="Q954" s="1">
        <v>45052</v>
      </c>
      <c r="R954" s="1">
        <v>45818</v>
      </c>
      <c r="S954" s="1">
        <v>45818</v>
      </c>
      <c r="W954" t="s">
        <v>561</v>
      </c>
      <c r="X954" t="s">
        <v>252</v>
      </c>
      <c r="Z954" t="s">
        <v>1142</v>
      </c>
      <c r="AA954">
        <v>2</v>
      </c>
      <c r="AB954" t="s">
        <v>1129</v>
      </c>
      <c r="AC954" t="s">
        <v>561</v>
      </c>
      <c r="AD954" t="s">
        <v>1130</v>
      </c>
      <c r="AE954" t="s">
        <v>1131</v>
      </c>
      <c r="AF954" t="s">
        <v>1132</v>
      </c>
      <c r="AG954" t="s">
        <v>1133</v>
      </c>
      <c r="AH954" t="s">
        <v>1134</v>
      </c>
    </row>
    <row r="955" spans="1:34">
      <c r="A955">
        <v>16182</v>
      </c>
      <c r="B955" t="s">
        <v>246</v>
      </c>
      <c r="C955" t="s">
        <v>269</v>
      </c>
      <c r="D955" t="s">
        <v>285</v>
      </c>
      <c r="E955" t="s">
        <v>286</v>
      </c>
      <c r="F955" t="s">
        <v>261</v>
      </c>
      <c r="G955" t="s">
        <v>1185</v>
      </c>
      <c r="H955" s="117">
        <v>1290</v>
      </c>
      <c r="I955" s="117">
        <v>1290</v>
      </c>
      <c r="J955" s="117">
        <v>1380.85</v>
      </c>
      <c r="K955" s="117">
        <v>0</v>
      </c>
      <c r="L955" s="117">
        <v>0</v>
      </c>
      <c r="M955" s="117">
        <v>0</v>
      </c>
      <c r="N955" s="117">
        <v>1380.85</v>
      </c>
      <c r="P955" s="1">
        <v>45063</v>
      </c>
      <c r="Q955" s="1">
        <v>45054</v>
      </c>
      <c r="R955" s="1">
        <v>45818</v>
      </c>
      <c r="S955" s="1">
        <v>45818</v>
      </c>
      <c r="W955" t="s">
        <v>561</v>
      </c>
      <c r="X955" t="s">
        <v>252</v>
      </c>
      <c r="Z955" t="s">
        <v>1142</v>
      </c>
      <c r="AA955">
        <v>2</v>
      </c>
      <c r="AB955" t="s">
        <v>1129</v>
      </c>
      <c r="AC955" t="s">
        <v>561</v>
      </c>
      <c r="AD955" t="s">
        <v>1130</v>
      </c>
      <c r="AE955" t="s">
        <v>1131</v>
      </c>
      <c r="AF955" t="s">
        <v>1132</v>
      </c>
      <c r="AG955" t="s">
        <v>1133</v>
      </c>
      <c r="AH955" t="s">
        <v>1134</v>
      </c>
    </row>
    <row r="956" spans="1:34">
      <c r="A956">
        <v>16088</v>
      </c>
      <c r="B956" t="s">
        <v>246</v>
      </c>
      <c r="C956" t="s">
        <v>247</v>
      </c>
      <c r="D956" t="s">
        <v>265</v>
      </c>
      <c r="E956" t="s">
        <v>266</v>
      </c>
      <c r="F956" t="s">
        <v>261</v>
      </c>
      <c r="G956" t="s">
        <v>1185</v>
      </c>
      <c r="H956" s="117">
        <v>2400</v>
      </c>
      <c r="I956" s="117">
        <v>2400</v>
      </c>
      <c r="J956" s="117">
        <v>2569.02</v>
      </c>
      <c r="K956" s="117">
        <v>0</v>
      </c>
      <c r="L956" s="117">
        <v>0</v>
      </c>
      <c r="M956" s="117">
        <v>0</v>
      </c>
      <c r="N956" s="117">
        <v>2569.02</v>
      </c>
      <c r="P956" s="1">
        <v>45056</v>
      </c>
      <c r="Q956" s="1">
        <v>45052</v>
      </c>
      <c r="R956" s="1">
        <v>45818</v>
      </c>
      <c r="S956" s="1">
        <v>45818</v>
      </c>
      <c r="W956" t="s">
        <v>561</v>
      </c>
      <c r="X956" t="s">
        <v>252</v>
      </c>
      <c r="Z956" t="s">
        <v>1142</v>
      </c>
      <c r="AA956">
        <v>2</v>
      </c>
      <c r="AB956" t="s">
        <v>1129</v>
      </c>
      <c r="AC956" t="s">
        <v>561</v>
      </c>
      <c r="AD956" t="s">
        <v>1130</v>
      </c>
      <c r="AE956" t="s">
        <v>1131</v>
      </c>
      <c r="AF956" t="s">
        <v>1132</v>
      </c>
      <c r="AG956" t="s">
        <v>1133</v>
      </c>
      <c r="AH956" t="s">
        <v>1134</v>
      </c>
    </row>
    <row r="957" spans="1:34">
      <c r="A957">
        <v>16612</v>
      </c>
      <c r="B957" t="s">
        <v>246</v>
      </c>
      <c r="C957" t="s">
        <v>247</v>
      </c>
      <c r="D957" t="s">
        <v>485</v>
      </c>
      <c r="E957" t="s">
        <v>486</v>
      </c>
      <c r="F957" t="s">
        <v>261</v>
      </c>
      <c r="G957" t="s">
        <v>1189</v>
      </c>
      <c r="H957" s="117">
        <v>1000</v>
      </c>
      <c r="I957" s="117">
        <v>1000</v>
      </c>
      <c r="J957" s="117">
        <v>1070.43</v>
      </c>
      <c r="K957" s="117">
        <v>0</v>
      </c>
      <c r="L957" s="117">
        <v>0</v>
      </c>
      <c r="M957" s="117">
        <v>0</v>
      </c>
      <c r="N957" s="117">
        <v>1070.43</v>
      </c>
      <c r="P957" s="1">
        <v>45083</v>
      </c>
      <c r="Q957" s="1">
        <v>45062</v>
      </c>
      <c r="R957" s="1">
        <v>45818</v>
      </c>
      <c r="S957" s="1">
        <v>45818</v>
      </c>
      <c r="W957" t="s">
        <v>561</v>
      </c>
      <c r="X957" t="s">
        <v>252</v>
      </c>
      <c r="Z957" t="s">
        <v>1142</v>
      </c>
      <c r="AA957">
        <v>2</v>
      </c>
      <c r="AB957" t="s">
        <v>1129</v>
      </c>
      <c r="AC957" t="s">
        <v>561</v>
      </c>
      <c r="AD957" t="s">
        <v>1130</v>
      </c>
      <c r="AE957" t="s">
        <v>1131</v>
      </c>
      <c r="AF957" t="s">
        <v>1132</v>
      </c>
      <c r="AG957" t="s">
        <v>1133</v>
      </c>
      <c r="AH957" t="s">
        <v>1134</v>
      </c>
    </row>
    <row r="958" spans="1:34">
      <c r="A958">
        <v>20728</v>
      </c>
      <c r="B958" t="s">
        <v>246</v>
      </c>
      <c r="C958" t="s">
        <v>247</v>
      </c>
      <c r="D958" t="s">
        <v>402</v>
      </c>
      <c r="E958" t="s">
        <v>403</v>
      </c>
      <c r="F958" t="s">
        <v>261</v>
      </c>
      <c r="G958" t="s">
        <v>1177</v>
      </c>
      <c r="H958" s="117">
        <v>5000</v>
      </c>
      <c r="I958" s="117">
        <v>5000</v>
      </c>
      <c r="J958" s="117">
        <v>5261.32</v>
      </c>
      <c r="K958" s="117">
        <v>0</v>
      </c>
      <c r="L958" s="117">
        <v>0</v>
      </c>
      <c r="M958" s="117">
        <v>0</v>
      </c>
      <c r="N958" s="117">
        <v>5261.32</v>
      </c>
      <c r="P958" s="1">
        <v>45240</v>
      </c>
      <c r="Q958" s="1">
        <v>45230</v>
      </c>
      <c r="R958" s="1">
        <v>45818</v>
      </c>
      <c r="S958" s="1">
        <v>45818</v>
      </c>
      <c r="W958" t="s">
        <v>561</v>
      </c>
      <c r="X958" t="s">
        <v>252</v>
      </c>
      <c r="Z958" t="s">
        <v>1142</v>
      </c>
      <c r="AA958">
        <v>2</v>
      </c>
      <c r="AB958" t="s">
        <v>1129</v>
      </c>
      <c r="AC958" t="s">
        <v>561</v>
      </c>
      <c r="AD958" t="s">
        <v>1130</v>
      </c>
      <c r="AE958" t="s">
        <v>1131</v>
      </c>
      <c r="AF958" t="s">
        <v>1132</v>
      </c>
      <c r="AG958" t="s">
        <v>1133</v>
      </c>
      <c r="AH958" t="s">
        <v>1134</v>
      </c>
    </row>
    <row r="959" spans="1:34">
      <c r="A959">
        <v>17601</v>
      </c>
      <c r="B959" t="s">
        <v>246</v>
      </c>
      <c r="C959" t="s">
        <v>247</v>
      </c>
      <c r="D959" t="s">
        <v>443</v>
      </c>
      <c r="E959" t="s">
        <v>444</v>
      </c>
      <c r="F959" t="s">
        <v>261</v>
      </c>
      <c r="G959" t="s">
        <v>1181</v>
      </c>
      <c r="H959" s="117">
        <v>5000</v>
      </c>
      <c r="I959" s="117">
        <v>5000</v>
      </c>
      <c r="J959" s="117">
        <v>5275.37</v>
      </c>
      <c r="K959" s="117">
        <v>0</v>
      </c>
      <c r="L959" s="117">
        <v>0</v>
      </c>
      <c r="M959" s="117">
        <v>0</v>
      </c>
      <c r="N959" s="117">
        <v>5275.37</v>
      </c>
      <c r="P959" s="1">
        <v>45173</v>
      </c>
      <c r="Q959" s="1">
        <v>45168</v>
      </c>
      <c r="R959" s="1">
        <v>45818</v>
      </c>
      <c r="S959" s="1">
        <v>45818</v>
      </c>
      <c r="W959" t="s">
        <v>561</v>
      </c>
      <c r="X959" t="s">
        <v>252</v>
      </c>
      <c r="Z959" t="s">
        <v>1142</v>
      </c>
      <c r="AA959">
        <v>2</v>
      </c>
      <c r="AB959" t="s">
        <v>1129</v>
      </c>
      <c r="AC959" t="s">
        <v>561</v>
      </c>
      <c r="AD959" t="s">
        <v>1130</v>
      </c>
      <c r="AE959" t="s">
        <v>1131</v>
      </c>
      <c r="AF959" t="s">
        <v>1132</v>
      </c>
      <c r="AG959" t="s">
        <v>1133</v>
      </c>
      <c r="AH959" t="s">
        <v>1134</v>
      </c>
    </row>
    <row r="960" spans="1:34">
      <c r="A960">
        <v>17581</v>
      </c>
      <c r="B960" t="s">
        <v>246</v>
      </c>
      <c r="C960" t="s">
        <v>247</v>
      </c>
      <c r="D960" t="s">
        <v>443</v>
      </c>
      <c r="E960" t="s">
        <v>444</v>
      </c>
      <c r="F960" t="s">
        <v>261</v>
      </c>
      <c r="G960" t="s">
        <v>1179</v>
      </c>
      <c r="H960" s="117">
        <v>5000</v>
      </c>
      <c r="I960" s="117">
        <v>5000</v>
      </c>
      <c r="J960" s="117">
        <v>5275.37</v>
      </c>
      <c r="K960" s="117">
        <v>0</v>
      </c>
      <c r="L960" s="117">
        <v>0</v>
      </c>
      <c r="M960" s="117">
        <v>0</v>
      </c>
      <c r="N960" s="117">
        <v>5275.37</v>
      </c>
      <c r="P960" s="1">
        <v>45173</v>
      </c>
      <c r="Q960" s="1">
        <v>45168</v>
      </c>
      <c r="R960" s="1">
        <v>45818</v>
      </c>
      <c r="S960" s="1">
        <v>45818</v>
      </c>
      <c r="W960" t="s">
        <v>561</v>
      </c>
      <c r="X960" t="s">
        <v>252</v>
      </c>
      <c r="Z960" t="s">
        <v>1142</v>
      </c>
      <c r="AA960">
        <v>2</v>
      </c>
      <c r="AB960" t="s">
        <v>1129</v>
      </c>
      <c r="AC960" t="s">
        <v>561</v>
      </c>
      <c r="AD960" t="s">
        <v>1130</v>
      </c>
      <c r="AE960" t="s">
        <v>1131</v>
      </c>
      <c r="AF960" t="s">
        <v>1132</v>
      </c>
      <c r="AG960" t="s">
        <v>1133</v>
      </c>
      <c r="AH960" t="s">
        <v>1134</v>
      </c>
    </row>
    <row r="961" spans="1:34">
      <c r="A961">
        <v>17302</v>
      </c>
      <c r="B961" t="s">
        <v>246</v>
      </c>
      <c r="C961" t="s">
        <v>247</v>
      </c>
      <c r="D961" t="s">
        <v>471</v>
      </c>
      <c r="E961" t="s">
        <v>472</v>
      </c>
      <c r="F961" t="s">
        <v>261</v>
      </c>
      <c r="G961" t="s">
        <v>1180</v>
      </c>
      <c r="H961" s="117">
        <v>5000</v>
      </c>
      <c r="I961" s="117">
        <v>5000</v>
      </c>
      <c r="J961" s="117">
        <v>5275.37</v>
      </c>
      <c r="K961" s="117">
        <v>0</v>
      </c>
      <c r="L961" s="117">
        <v>0</v>
      </c>
      <c r="M961" s="117">
        <v>0</v>
      </c>
      <c r="N961" s="117">
        <v>5275.37</v>
      </c>
      <c r="P961" s="1">
        <v>45154</v>
      </c>
      <c r="Q961" s="1">
        <v>45145</v>
      </c>
      <c r="R961" s="1">
        <v>45818</v>
      </c>
      <c r="S961" s="1">
        <v>45818</v>
      </c>
      <c r="W961" t="s">
        <v>561</v>
      </c>
      <c r="X961" t="s">
        <v>252</v>
      </c>
      <c r="Z961" t="s">
        <v>1142</v>
      </c>
      <c r="AA961">
        <v>2</v>
      </c>
      <c r="AB961" t="s">
        <v>1129</v>
      </c>
      <c r="AC961" t="s">
        <v>561</v>
      </c>
      <c r="AD961" t="s">
        <v>1130</v>
      </c>
      <c r="AE961" t="s">
        <v>1131</v>
      </c>
      <c r="AF961" t="s">
        <v>1132</v>
      </c>
      <c r="AG961" t="s">
        <v>1133</v>
      </c>
      <c r="AH961" t="s">
        <v>1134</v>
      </c>
    </row>
    <row r="962" spans="1:34">
      <c r="A962">
        <v>17291</v>
      </c>
      <c r="B962" t="s">
        <v>246</v>
      </c>
      <c r="C962" t="s">
        <v>247</v>
      </c>
      <c r="D962" t="s">
        <v>471</v>
      </c>
      <c r="E962" t="s">
        <v>472</v>
      </c>
      <c r="F962" t="s">
        <v>261</v>
      </c>
      <c r="G962" t="s">
        <v>1183</v>
      </c>
      <c r="H962" s="117">
        <v>38000</v>
      </c>
      <c r="I962" s="117">
        <v>38000</v>
      </c>
      <c r="J962" s="117">
        <v>40092.839999999997</v>
      </c>
      <c r="K962" s="117">
        <v>0</v>
      </c>
      <c r="L962" s="117">
        <v>0</v>
      </c>
      <c r="M962" s="117">
        <v>0</v>
      </c>
      <c r="N962" s="117">
        <v>40092.839999999997</v>
      </c>
      <c r="P962" s="1">
        <v>45154</v>
      </c>
      <c r="Q962" s="1">
        <v>45145</v>
      </c>
      <c r="R962" s="1">
        <v>45818</v>
      </c>
      <c r="S962" s="1">
        <v>45818</v>
      </c>
      <c r="W962" t="s">
        <v>561</v>
      </c>
      <c r="X962" t="s">
        <v>252</v>
      </c>
      <c r="Z962" t="s">
        <v>1142</v>
      </c>
      <c r="AA962">
        <v>2</v>
      </c>
      <c r="AB962" t="s">
        <v>1129</v>
      </c>
      <c r="AC962" t="s">
        <v>561</v>
      </c>
      <c r="AD962" t="s">
        <v>1130</v>
      </c>
      <c r="AE962" t="s">
        <v>1131</v>
      </c>
      <c r="AF962" t="s">
        <v>1132</v>
      </c>
      <c r="AG962" t="s">
        <v>1133</v>
      </c>
      <c r="AH962" t="s">
        <v>1134</v>
      </c>
    </row>
    <row r="963" spans="1:34">
      <c r="A963">
        <v>17258</v>
      </c>
      <c r="B963" t="s">
        <v>246</v>
      </c>
      <c r="C963" t="s">
        <v>269</v>
      </c>
      <c r="D963" t="s">
        <v>282</v>
      </c>
      <c r="E963" t="s">
        <v>283</v>
      </c>
      <c r="F963" t="s">
        <v>261</v>
      </c>
      <c r="G963" t="s">
        <v>1181</v>
      </c>
      <c r="H963" s="117">
        <v>1800</v>
      </c>
      <c r="I963" s="117">
        <v>1800</v>
      </c>
      <c r="J963" s="117">
        <v>1899.13</v>
      </c>
      <c r="K963" s="117">
        <v>0</v>
      </c>
      <c r="L963" s="117">
        <v>0</v>
      </c>
      <c r="M963" s="117">
        <v>0</v>
      </c>
      <c r="N963" s="117">
        <v>1899.13</v>
      </c>
      <c r="P963" s="1">
        <v>45148</v>
      </c>
      <c r="Q963" s="1">
        <v>45140</v>
      </c>
      <c r="R963" s="1">
        <v>45818</v>
      </c>
      <c r="S963" s="1">
        <v>45818</v>
      </c>
      <c r="W963" t="s">
        <v>561</v>
      </c>
      <c r="X963" t="s">
        <v>252</v>
      </c>
      <c r="Z963" t="s">
        <v>1142</v>
      </c>
      <c r="AA963">
        <v>2</v>
      </c>
      <c r="AB963" t="s">
        <v>1129</v>
      </c>
      <c r="AC963" t="s">
        <v>561</v>
      </c>
      <c r="AD963" t="s">
        <v>1130</v>
      </c>
      <c r="AE963" t="s">
        <v>1131</v>
      </c>
      <c r="AF963" t="s">
        <v>1132</v>
      </c>
      <c r="AG963" t="s">
        <v>1133</v>
      </c>
      <c r="AH963" t="s">
        <v>1134</v>
      </c>
    </row>
    <row r="964" spans="1:34">
      <c r="A964">
        <v>16289</v>
      </c>
      <c r="B964" t="s">
        <v>246</v>
      </c>
      <c r="C964" t="s">
        <v>247</v>
      </c>
      <c r="D964" t="s">
        <v>502</v>
      </c>
      <c r="E964" t="s">
        <v>503</v>
      </c>
      <c r="F964" t="s">
        <v>261</v>
      </c>
      <c r="G964" t="s">
        <v>1189</v>
      </c>
      <c r="H964" s="117">
        <v>3000</v>
      </c>
      <c r="I964" s="117">
        <v>3000</v>
      </c>
      <c r="J964" s="117">
        <v>3211.28</v>
      </c>
      <c r="K964" s="117">
        <v>0</v>
      </c>
      <c r="L964" s="117">
        <v>0</v>
      </c>
      <c r="M964" s="117">
        <v>0</v>
      </c>
      <c r="N964" s="117">
        <v>3211.28</v>
      </c>
      <c r="P964" s="1">
        <v>45077</v>
      </c>
      <c r="Q964" s="1">
        <v>45062</v>
      </c>
      <c r="R964" s="1">
        <v>45823</v>
      </c>
      <c r="S964" s="1">
        <v>45823</v>
      </c>
      <c r="W964" t="s">
        <v>561</v>
      </c>
      <c r="X964" t="s">
        <v>252</v>
      </c>
      <c r="Z964" t="s">
        <v>1142</v>
      </c>
      <c r="AA964">
        <v>2</v>
      </c>
      <c r="AB964" t="s">
        <v>1129</v>
      </c>
      <c r="AC964" t="s">
        <v>561</v>
      </c>
      <c r="AD964" t="s">
        <v>1130</v>
      </c>
      <c r="AE964" t="s">
        <v>1131</v>
      </c>
      <c r="AF964" t="s">
        <v>1132</v>
      </c>
      <c r="AG964" t="s">
        <v>1133</v>
      </c>
      <c r="AH964" t="s">
        <v>1134</v>
      </c>
    </row>
    <row r="965" spans="1:34">
      <c r="A965">
        <v>25022</v>
      </c>
      <c r="B965" t="s">
        <v>246</v>
      </c>
      <c r="C965" t="s">
        <v>247</v>
      </c>
      <c r="D965" t="s">
        <v>410</v>
      </c>
      <c r="E965" t="s">
        <v>411</v>
      </c>
      <c r="F965" t="s">
        <v>261</v>
      </c>
      <c r="G965" t="s">
        <v>1171</v>
      </c>
      <c r="H965" s="117">
        <v>5000</v>
      </c>
      <c r="I965" s="117">
        <v>5000</v>
      </c>
      <c r="J965" s="117">
        <v>5178.13</v>
      </c>
      <c r="K965" s="117">
        <v>0</v>
      </c>
      <c r="L965" s="117">
        <v>0</v>
      </c>
      <c r="M965" s="117">
        <v>0</v>
      </c>
      <c r="N965" s="117">
        <v>5178.13</v>
      </c>
      <c r="P965" s="1">
        <v>45435</v>
      </c>
      <c r="Q965" s="1">
        <v>45423</v>
      </c>
      <c r="R965" s="1">
        <v>45823</v>
      </c>
      <c r="S965" s="1">
        <v>45823</v>
      </c>
      <c r="W965" t="s">
        <v>561</v>
      </c>
      <c r="X965" t="s">
        <v>252</v>
      </c>
      <c r="Z965" t="s">
        <v>1142</v>
      </c>
      <c r="AA965">
        <v>2</v>
      </c>
      <c r="AB965" t="s">
        <v>1167</v>
      </c>
      <c r="AC965" t="s">
        <v>561</v>
      </c>
      <c r="AD965" t="s">
        <v>1130</v>
      </c>
      <c r="AE965" t="s">
        <v>1131</v>
      </c>
      <c r="AF965" t="s">
        <v>1132</v>
      </c>
      <c r="AG965" t="s">
        <v>1133</v>
      </c>
      <c r="AH965" t="s">
        <v>1134</v>
      </c>
    </row>
    <row r="966" spans="1:34">
      <c r="A966">
        <v>25367</v>
      </c>
      <c r="B966" t="s">
        <v>246</v>
      </c>
      <c r="C966" t="s">
        <v>269</v>
      </c>
      <c r="D966" t="s">
        <v>304</v>
      </c>
      <c r="E966" t="s">
        <v>305</v>
      </c>
      <c r="F966" t="s">
        <v>261</v>
      </c>
      <c r="G966" t="s">
        <v>1169</v>
      </c>
      <c r="H966" s="117">
        <v>800</v>
      </c>
      <c r="I966" s="117">
        <v>800</v>
      </c>
      <c r="J966" s="117">
        <v>824.25</v>
      </c>
      <c r="K966" s="117">
        <v>0</v>
      </c>
      <c r="L966" s="117">
        <v>0</v>
      </c>
      <c r="M966" s="117">
        <v>0</v>
      </c>
      <c r="N966" s="117">
        <v>824.25</v>
      </c>
      <c r="P966" s="1">
        <v>45474</v>
      </c>
      <c r="Q966" s="1">
        <v>45460</v>
      </c>
      <c r="R966" s="1">
        <v>45828</v>
      </c>
      <c r="S966" s="1">
        <v>45828</v>
      </c>
      <c r="W966" t="s">
        <v>561</v>
      </c>
      <c r="X966" t="s">
        <v>252</v>
      </c>
      <c r="Z966" t="s">
        <v>1142</v>
      </c>
      <c r="AA966">
        <v>2</v>
      </c>
      <c r="AB966" t="s">
        <v>1167</v>
      </c>
      <c r="AC966" t="s">
        <v>561</v>
      </c>
      <c r="AD966" t="s">
        <v>1130</v>
      </c>
      <c r="AE966" t="s">
        <v>1131</v>
      </c>
      <c r="AF966" t="s">
        <v>1132</v>
      </c>
      <c r="AG966" t="s">
        <v>1133</v>
      </c>
      <c r="AH966" t="s">
        <v>1134</v>
      </c>
    </row>
    <row r="967" spans="1:34">
      <c r="A967">
        <v>23232</v>
      </c>
      <c r="B967" t="s">
        <v>246</v>
      </c>
      <c r="C967" t="s">
        <v>247</v>
      </c>
      <c r="D967" t="s">
        <v>497</v>
      </c>
      <c r="E967" t="s">
        <v>498</v>
      </c>
      <c r="F967" t="s">
        <v>261</v>
      </c>
      <c r="G967" t="s">
        <v>1171</v>
      </c>
      <c r="H967" s="117">
        <v>4000</v>
      </c>
      <c r="I967" s="117">
        <v>4000</v>
      </c>
      <c r="J967" s="117">
        <v>4170.7700000000004</v>
      </c>
      <c r="K967" s="117">
        <v>0</v>
      </c>
      <c r="L967" s="117">
        <v>0</v>
      </c>
      <c r="M967" s="117">
        <v>0</v>
      </c>
      <c r="N967" s="117">
        <v>4170.7700000000004</v>
      </c>
      <c r="P967" s="1">
        <v>45345</v>
      </c>
      <c r="Q967" s="1">
        <v>45337</v>
      </c>
      <c r="R967" s="1">
        <v>45828</v>
      </c>
      <c r="S967" s="1">
        <v>45828</v>
      </c>
      <c r="W967" t="s">
        <v>561</v>
      </c>
      <c r="X967" t="s">
        <v>252</v>
      </c>
      <c r="Z967" t="s">
        <v>1142</v>
      </c>
      <c r="AA967">
        <v>2</v>
      </c>
      <c r="AB967" t="s">
        <v>1129</v>
      </c>
      <c r="AC967" t="s">
        <v>561</v>
      </c>
      <c r="AD967" t="s">
        <v>1130</v>
      </c>
      <c r="AE967" t="s">
        <v>1131</v>
      </c>
      <c r="AF967" t="s">
        <v>1132</v>
      </c>
      <c r="AG967" t="s">
        <v>1133</v>
      </c>
      <c r="AH967" t="s">
        <v>1134</v>
      </c>
    </row>
    <row r="968" spans="1:34">
      <c r="A968">
        <v>23646</v>
      </c>
      <c r="B968" t="s">
        <v>246</v>
      </c>
      <c r="C968" t="s">
        <v>269</v>
      </c>
      <c r="D968" t="s">
        <v>276</v>
      </c>
      <c r="E968" t="s">
        <v>277</v>
      </c>
      <c r="F968" t="s">
        <v>261</v>
      </c>
      <c r="G968" t="s">
        <v>1166</v>
      </c>
      <c r="H968" s="117">
        <v>9340</v>
      </c>
      <c r="I968" s="117">
        <v>9340</v>
      </c>
      <c r="J968" s="117">
        <v>9712.5300000000007</v>
      </c>
      <c r="K968" s="117">
        <v>0</v>
      </c>
      <c r="L968" s="117">
        <v>0</v>
      </c>
      <c r="M968" s="117">
        <v>0</v>
      </c>
      <c r="N968" s="117">
        <v>9712.5300000000007</v>
      </c>
      <c r="P968" s="1">
        <v>45371</v>
      </c>
      <c r="Q968" s="1">
        <v>45355</v>
      </c>
      <c r="R968" s="1">
        <v>45828</v>
      </c>
      <c r="S968" s="1">
        <v>45828</v>
      </c>
      <c r="W968" t="s">
        <v>561</v>
      </c>
      <c r="X968" t="s">
        <v>252</v>
      </c>
      <c r="Z968" t="s">
        <v>1142</v>
      </c>
      <c r="AA968">
        <v>2</v>
      </c>
      <c r="AB968" t="s">
        <v>1129</v>
      </c>
      <c r="AC968" t="s">
        <v>561</v>
      </c>
      <c r="AD968" t="s">
        <v>1130</v>
      </c>
      <c r="AE968" t="s">
        <v>1131</v>
      </c>
      <c r="AF968" t="s">
        <v>1132</v>
      </c>
      <c r="AG968" t="s">
        <v>1133</v>
      </c>
      <c r="AH968" t="s">
        <v>1134</v>
      </c>
    </row>
    <row r="969" spans="1:34">
      <c r="A969">
        <v>18127</v>
      </c>
      <c r="B969" t="s">
        <v>246</v>
      </c>
      <c r="C969" t="s">
        <v>247</v>
      </c>
      <c r="D969" t="s">
        <v>461</v>
      </c>
      <c r="E969" t="s">
        <v>462</v>
      </c>
      <c r="F969" t="s">
        <v>261</v>
      </c>
      <c r="G969" t="s">
        <v>1180</v>
      </c>
      <c r="H969" s="117">
        <v>3000</v>
      </c>
      <c r="I969" s="117">
        <v>3000</v>
      </c>
      <c r="J969" s="117">
        <v>3162.03</v>
      </c>
      <c r="K969" s="117">
        <v>0</v>
      </c>
      <c r="L969" s="117">
        <v>0</v>
      </c>
      <c r="M969" s="117">
        <v>0</v>
      </c>
      <c r="N969" s="117">
        <v>3162.03</v>
      </c>
      <c r="P969" s="1">
        <v>45190</v>
      </c>
      <c r="Q969" s="1">
        <v>45172</v>
      </c>
      <c r="R969" s="1">
        <v>45828</v>
      </c>
      <c r="S969" s="1">
        <v>45828</v>
      </c>
      <c r="W969" t="s">
        <v>561</v>
      </c>
      <c r="X969" t="s">
        <v>252</v>
      </c>
      <c r="Z969" t="s">
        <v>1142</v>
      </c>
      <c r="AA969">
        <v>2</v>
      </c>
      <c r="AB969" t="s">
        <v>1129</v>
      </c>
      <c r="AC969" t="s">
        <v>561</v>
      </c>
      <c r="AD969" t="s">
        <v>1130</v>
      </c>
      <c r="AE969" t="s">
        <v>1131</v>
      </c>
      <c r="AF969" t="s">
        <v>1132</v>
      </c>
      <c r="AG969" t="s">
        <v>1133</v>
      </c>
      <c r="AH969" t="s">
        <v>1134</v>
      </c>
    </row>
    <row r="970" spans="1:34">
      <c r="A970">
        <v>19534</v>
      </c>
      <c r="B970" t="s">
        <v>246</v>
      </c>
      <c r="C970" t="s">
        <v>269</v>
      </c>
      <c r="D970" t="s">
        <v>308</v>
      </c>
      <c r="E970" t="s">
        <v>309</v>
      </c>
      <c r="F970" t="s">
        <v>261</v>
      </c>
      <c r="G970" t="s">
        <v>1181</v>
      </c>
      <c r="H970" s="117">
        <v>3000</v>
      </c>
      <c r="I970" s="117">
        <v>3000</v>
      </c>
      <c r="J970" s="117">
        <v>3156.79</v>
      </c>
      <c r="K970" s="117">
        <v>0</v>
      </c>
      <c r="L970" s="117">
        <v>0</v>
      </c>
      <c r="M970" s="117">
        <v>0</v>
      </c>
      <c r="N970" s="117">
        <v>3156.79</v>
      </c>
      <c r="P970" s="1">
        <v>45229</v>
      </c>
      <c r="Q970" s="1">
        <v>45220</v>
      </c>
      <c r="R970" s="1">
        <v>45828</v>
      </c>
      <c r="S970" s="1">
        <v>45828</v>
      </c>
      <c r="W970" t="s">
        <v>561</v>
      </c>
      <c r="X970" t="s">
        <v>252</v>
      </c>
      <c r="Z970" t="s">
        <v>1142</v>
      </c>
      <c r="AA970">
        <v>2</v>
      </c>
      <c r="AB970" t="s">
        <v>1129</v>
      </c>
      <c r="AC970" t="s">
        <v>561</v>
      </c>
      <c r="AD970" t="s">
        <v>1130</v>
      </c>
      <c r="AE970" t="s">
        <v>1131</v>
      </c>
      <c r="AF970" t="s">
        <v>1132</v>
      </c>
      <c r="AG970" t="s">
        <v>1133</v>
      </c>
      <c r="AH970" t="s">
        <v>1134</v>
      </c>
    </row>
    <row r="971" spans="1:34">
      <c r="A971">
        <v>19463</v>
      </c>
      <c r="B971" t="s">
        <v>246</v>
      </c>
      <c r="C971" t="s">
        <v>269</v>
      </c>
      <c r="D971" t="s">
        <v>288</v>
      </c>
      <c r="E971" t="s">
        <v>289</v>
      </c>
      <c r="F971" t="s">
        <v>261</v>
      </c>
      <c r="G971" t="s">
        <v>1169</v>
      </c>
      <c r="H971" s="117">
        <v>1000</v>
      </c>
      <c r="I971" s="117">
        <v>1000</v>
      </c>
      <c r="J971" s="117">
        <v>1052.26</v>
      </c>
      <c r="K971" s="117">
        <v>0</v>
      </c>
      <c r="L971" s="117">
        <v>0</v>
      </c>
      <c r="M971" s="117">
        <v>0</v>
      </c>
      <c r="N971" s="117">
        <v>1052.26</v>
      </c>
      <c r="P971" s="1">
        <v>45218</v>
      </c>
      <c r="Q971" s="1">
        <v>45211</v>
      </c>
      <c r="R971" s="1">
        <v>45828</v>
      </c>
      <c r="S971" s="1">
        <v>45828</v>
      </c>
      <c r="W971" t="s">
        <v>561</v>
      </c>
      <c r="X971" t="s">
        <v>252</v>
      </c>
      <c r="Z971" t="s">
        <v>1142</v>
      </c>
      <c r="AA971">
        <v>2</v>
      </c>
      <c r="AB971" t="s">
        <v>1129</v>
      </c>
      <c r="AC971" t="s">
        <v>561</v>
      </c>
      <c r="AD971" t="s">
        <v>1130</v>
      </c>
      <c r="AE971" t="s">
        <v>1131</v>
      </c>
      <c r="AF971" t="s">
        <v>1132</v>
      </c>
      <c r="AG971" t="s">
        <v>1133</v>
      </c>
      <c r="AH971" t="s">
        <v>1134</v>
      </c>
    </row>
    <row r="972" spans="1:34">
      <c r="A972">
        <v>25428</v>
      </c>
      <c r="B972" t="s">
        <v>246</v>
      </c>
      <c r="C972" t="s">
        <v>269</v>
      </c>
      <c r="D972" t="s">
        <v>319</v>
      </c>
      <c r="E972" t="s">
        <v>320</v>
      </c>
      <c r="F972" t="s">
        <v>261</v>
      </c>
      <c r="G972" t="s">
        <v>1169</v>
      </c>
      <c r="H972" s="117">
        <v>800</v>
      </c>
      <c r="I972" s="117">
        <v>800</v>
      </c>
      <c r="J972" s="117">
        <v>824.25</v>
      </c>
      <c r="K972" s="117">
        <v>0</v>
      </c>
      <c r="L972" s="117">
        <v>0</v>
      </c>
      <c r="M972" s="117">
        <v>0</v>
      </c>
      <c r="N972" s="117">
        <v>824.25</v>
      </c>
      <c r="P972" s="1">
        <v>45476</v>
      </c>
      <c r="Q972" s="1">
        <v>45468</v>
      </c>
      <c r="R972" s="1">
        <v>45828</v>
      </c>
      <c r="S972" s="1">
        <v>45828</v>
      </c>
      <c r="W972" t="s">
        <v>561</v>
      </c>
      <c r="X972" t="s">
        <v>252</v>
      </c>
      <c r="Z972" t="s">
        <v>1142</v>
      </c>
      <c r="AA972">
        <v>2</v>
      </c>
      <c r="AB972" t="s">
        <v>1167</v>
      </c>
      <c r="AC972" t="s">
        <v>561</v>
      </c>
      <c r="AD972" t="s">
        <v>1130</v>
      </c>
      <c r="AE972" t="s">
        <v>1131</v>
      </c>
      <c r="AF972" t="s">
        <v>1132</v>
      </c>
      <c r="AG972" t="s">
        <v>1133</v>
      </c>
      <c r="AH972" t="s">
        <v>1134</v>
      </c>
    </row>
    <row r="973" spans="1:34">
      <c r="A973">
        <v>25468</v>
      </c>
      <c r="B973" t="s">
        <v>246</v>
      </c>
      <c r="C973" t="s">
        <v>247</v>
      </c>
      <c r="D973" t="s">
        <v>516</v>
      </c>
      <c r="E973" t="s">
        <v>517</v>
      </c>
      <c r="F973" t="s">
        <v>261</v>
      </c>
      <c r="G973" t="s">
        <v>1161</v>
      </c>
      <c r="H973" s="117">
        <v>6600</v>
      </c>
      <c r="I973" s="117">
        <v>6600</v>
      </c>
      <c r="J973" s="117">
        <v>6800.06</v>
      </c>
      <c r="K973" s="117">
        <v>0</v>
      </c>
      <c r="L973" s="117">
        <v>0</v>
      </c>
      <c r="M973" s="117">
        <v>0</v>
      </c>
      <c r="N973" s="117">
        <v>6800.06</v>
      </c>
      <c r="P973" s="1">
        <v>45476</v>
      </c>
      <c r="Q973" s="1">
        <v>45469</v>
      </c>
      <c r="R973" s="1">
        <v>45828</v>
      </c>
      <c r="S973" s="1">
        <v>45828</v>
      </c>
      <c r="W973" t="s">
        <v>561</v>
      </c>
      <c r="X973" t="s">
        <v>252</v>
      </c>
      <c r="Z973" t="s">
        <v>1142</v>
      </c>
      <c r="AA973">
        <v>2</v>
      </c>
      <c r="AB973" t="s">
        <v>1167</v>
      </c>
      <c r="AC973" t="s">
        <v>561</v>
      </c>
      <c r="AD973" t="s">
        <v>1130</v>
      </c>
      <c r="AE973" t="s">
        <v>1131</v>
      </c>
      <c r="AF973" t="s">
        <v>1132</v>
      </c>
      <c r="AG973" t="s">
        <v>1133</v>
      </c>
      <c r="AH973" t="s">
        <v>1134</v>
      </c>
    </row>
    <row r="974" spans="1:34">
      <c r="A974">
        <v>28930</v>
      </c>
      <c r="B974" t="s">
        <v>246</v>
      </c>
      <c r="C974" t="s">
        <v>247</v>
      </c>
      <c r="D974" t="s">
        <v>433</v>
      </c>
      <c r="E974" t="s">
        <v>434</v>
      </c>
      <c r="F974" t="s">
        <v>261</v>
      </c>
      <c r="G974" t="s">
        <v>1149</v>
      </c>
      <c r="H974" s="117">
        <v>4000</v>
      </c>
      <c r="I974" s="117">
        <v>4000</v>
      </c>
      <c r="J974" s="117">
        <v>4027.9</v>
      </c>
      <c r="K974" s="117">
        <v>0</v>
      </c>
      <c r="L974" s="117">
        <v>0</v>
      </c>
      <c r="M974" s="117">
        <v>0</v>
      </c>
      <c r="N974" s="117">
        <v>4027.9</v>
      </c>
      <c r="P974" s="1">
        <v>45555</v>
      </c>
      <c r="Q974" s="1">
        <v>45554</v>
      </c>
      <c r="R974" s="1">
        <v>45828</v>
      </c>
      <c r="S974" s="1">
        <v>45828</v>
      </c>
      <c r="W974" t="s">
        <v>561</v>
      </c>
      <c r="X974" t="s">
        <v>252</v>
      </c>
      <c r="Z974" t="s">
        <v>1142</v>
      </c>
      <c r="AA974">
        <v>2</v>
      </c>
      <c r="AB974" t="s">
        <v>1167</v>
      </c>
      <c r="AC974" t="s">
        <v>561</v>
      </c>
      <c r="AD974" t="s">
        <v>1130</v>
      </c>
      <c r="AE974" t="s">
        <v>1131</v>
      </c>
      <c r="AF974" t="s">
        <v>1132</v>
      </c>
      <c r="AG974" t="s">
        <v>1133</v>
      </c>
      <c r="AH974" t="s">
        <v>1134</v>
      </c>
    </row>
    <row r="975" spans="1:34">
      <c r="A975">
        <v>19266</v>
      </c>
      <c r="B975" t="s">
        <v>246</v>
      </c>
      <c r="C975" t="s">
        <v>247</v>
      </c>
      <c r="D975" t="s">
        <v>368</v>
      </c>
      <c r="E975" t="s">
        <v>369</v>
      </c>
      <c r="F975" t="s">
        <v>261</v>
      </c>
      <c r="G975" t="s">
        <v>1180</v>
      </c>
      <c r="H975" s="117">
        <v>4900</v>
      </c>
      <c r="I975" s="117">
        <v>4900</v>
      </c>
      <c r="J975" s="117">
        <v>5164.6499999999996</v>
      </c>
      <c r="K975" s="117">
        <v>0</v>
      </c>
      <c r="L975" s="117">
        <v>0</v>
      </c>
      <c r="M975" s="117">
        <v>0</v>
      </c>
      <c r="N975" s="117">
        <v>5164.6499999999996</v>
      </c>
      <c r="P975" s="1">
        <v>45197</v>
      </c>
      <c r="Q975" s="1">
        <v>45188</v>
      </c>
      <c r="R975" s="1">
        <v>45833</v>
      </c>
      <c r="S975" s="1">
        <v>45833</v>
      </c>
      <c r="W975" t="s">
        <v>561</v>
      </c>
      <c r="X975" t="s">
        <v>252</v>
      </c>
      <c r="Z975" t="s">
        <v>1142</v>
      </c>
      <c r="AA975">
        <v>2</v>
      </c>
      <c r="AB975" t="s">
        <v>1129</v>
      </c>
      <c r="AC975" t="s">
        <v>561</v>
      </c>
      <c r="AD975" t="s">
        <v>1130</v>
      </c>
      <c r="AE975" t="s">
        <v>1131</v>
      </c>
      <c r="AF975" t="s">
        <v>1132</v>
      </c>
      <c r="AG975" t="s">
        <v>1133</v>
      </c>
      <c r="AH975" t="s">
        <v>1134</v>
      </c>
    </row>
    <row r="976" spans="1:34">
      <c r="A976">
        <v>22816</v>
      </c>
      <c r="B976" t="s">
        <v>246</v>
      </c>
      <c r="C976" t="s">
        <v>247</v>
      </c>
      <c r="D976" t="s">
        <v>480</v>
      </c>
      <c r="E976" t="s">
        <v>481</v>
      </c>
      <c r="F976" t="s">
        <v>261</v>
      </c>
      <c r="G976" t="s">
        <v>1172</v>
      </c>
      <c r="H976" s="117">
        <v>7000</v>
      </c>
      <c r="I976" s="117">
        <v>7000</v>
      </c>
      <c r="J976" s="117">
        <v>7321.22</v>
      </c>
      <c r="K976" s="117">
        <v>0</v>
      </c>
      <c r="L976" s="117">
        <v>0</v>
      </c>
      <c r="M976" s="117">
        <v>0</v>
      </c>
      <c r="N976" s="117">
        <v>7321.22</v>
      </c>
      <c r="P976" s="1">
        <v>45323</v>
      </c>
      <c r="Q976" s="1">
        <v>45314</v>
      </c>
      <c r="R976" s="1">
        <v>45833</v>
      </c>
      <c r="S976" s="1">
        <v>45833</v>
      </c>
      <c r="W976" t="s">
        <v>561</v>
      </c>
      <c r="X976" t="s">
        <v>252</v>
      </c>
      <c r="Z976" t="s">
        <v>1142</v>
      </c>
      <c r="AA976">
        <v>2</v>
      </c>
      <c r="AB976" t="s">
        <v>1129</v>
      </c>
      <c r="AC976" t="s">
        <v>561</v>
      </c>
      <c r="AD976" t="s">
        <v>1130</v>
      </c>
      <c r="AE976" t="s">
        <v>1131</v>
      </c>
      <c r="AF976" t="s">
        <v>1132</v>
      </c>
      <c r="AG976" t="s">
        <v>1133</v>
      </c>
      <c r="AH976" t="s">
        <v>1134</v>
      </c>
    </row>
    <row r="977" spans="1:35">
      <c r="A977">
        <v>21854</v>
      </c>
      <c r="B977" t="s">
        <v>246</v>
      </c>
      <c r="C977" t="s">
        <v>247</v>
      </c>
      <c r="D977" t="s">
        <v>513</v>
      </c>
      <c r="E977" t="s">
        <v>514</v>
      </c>
      <c r="F977" t="s">
        <v>261</v>
      </c>
      <c r="G977" t="s">
        <v>1159</v>
      </c>
      <c r="H977" s="117">
        <v>5500</v>
      </c>
      <c r="I977" s="117">
        <v>5500</v>
      </c>
      <c r="J977" s="117">
        <v>5767.71</v>
      </c>
      <c r="K977" s="117">
        <v>0</v>
      </c>
      <c r="L977" s="117">
        <v>0</v>
      </c>
      <c r="M977" s="117">
        <v>0</v>
      </c>
      <c r="N977" s="117">
        <v>5767.71</v>
      </c>
      <c r="P977" s="1">
        <v>45259</v>
      </c>
      <c r="Q977" s="1">
        <v>45240</v>
      </c>
      <c r="R977" s="1">
        <v>45833</v>
      </c>
      <c r="S977" s="1">
        <v>45833</v>
      </c>
      <c r="W977" t="s">
        <v>561</v>
      </c>
      <c r="X977" t="s">
        <v>252</v>
      </c>
      <c r="Z977" t="s">
        <v>1142</v>
      </c>
      <c r="AA977">
        <v>2</v>
      </c>
      <c r="AB977" t="s">
        <v>1129</v>
      </c>
      <c r="AC977" t="s">
        <v>561</v>
      </c>
      <c r="AD977" t="s">
        <v>1130</v>
      </c>
      <c r="AE977" t="s">
        <v>1131</v>
      </c>
      <c r="AF977" t="s">
        <v>1132</v>
      </c>
      <c r="AG977" t="s">
        <v>1133</v>
      </c>
      <c r="AH977" t="s">
        <v>1134</v>
      </c>
    </row>
    <row r="978" spans="1:35">
      <c r="A978">
        <v>24588</v>
      </c>
      <c r="B978" t="s">
        <v>246</v>
      </c>
      <c r="C978" t="s">
        <v>269</v>
      </c>
      <c r="D978" t="s">
        <v>298</v>
      </c>
      <c r="E978" t="s">
        <v>299</v>
      </c>
      <c r="F978" t="s">
        <v>261</v>
      </c>
      <c r="G978" t="s">
        <v>1166</v>
      </c>
      <c r="H978" s="117">
        <v>2500</v>
      </c>
      <c r="I978" s="117">
        <v>2500</v>
      </c>
      <c r="J978" s="117">
        <v>2596.3000000000002</v>
      </c>
      <c r="K978" s="117">
        <v>0</v>
      </c>
      <c r="L978" s="117">
        <v>0</v>
      </c>
      <c r="M978" s="117">
        <v>0</v>
      </c>
      <c r="N978" s="117">
        <v>2596.3000000000002</v>
      </c>
      <c r="P978" s="1">
        <v>45406</v>
      </c>
      <c r="Q978" s="1">
        <v>45401</v>
      </c>
      <c r="R978" s="1">
        <v>45833</v>
      </c>
      <c r="S978" s="1">
        <v>45833</v>
      </c>
      <c r="W978" t="s">
        <v>561</v>
      </c>
      <c r="X978" t="s">
        <v>252</v>
      </c>
      <c r="Z978" t="s">
        <v>1142</v>
      </c>
      <c r="AA978">
        <v>2</v>
      </c>
      <c r="AB978" t="s">
        <v>1167</v>
      </c>
      <c r="AC978" t="s">
        <v>561</v>
      </c>
      <c r="AD978" t="s">
        <v>1130</v>
      </c>
      <c r="AE978" t="s">
        <v>1131</v>
      </c>
      <c r="AF978" t="s">
        <v>1132</v>
      </c>
      <c r="AG978" t="s">
        <v>1133</v>
      </c>
      <c r="AH978" t="s">
        <v>1134</v>
      </c>
    </row>
    <row r="979" spans="1:35">
      <c r="A979">
        <v>27527</v>
      </c>
      <c r="B979" t="s">
        <v>246</v>
      </c>
      <c r="C979" t="s">
        <v>247</v>
      </c>
      <c r="D979" t="s">
        <v>407</v>
      </c>
      <c r="E979" t="s">
        <v>408</v>
      </c>
      <c r="F979" t="s">
        <v>261</v>
      </c>
      <c r="G979" t="s">
        <v>1152</v>
      </c>
      <c r="H979" s="117">
        <v>7840</v>
      </c>
      <c r="I979" s="117">
        <v>7840</v>
      </c>
      <c r="J979" s="117">
        <v>7951.75</v>
      </c>
      <c r="K979" s="117">
        <v>0</v>
      </c>
      <c r="L979" s="117">
        <v>0</v>
      </c>
      <c r="M979" s="117">
        <v>0</v>
      </c>
      <c r="N979" s="117">
        <v>7951.75</v>
      </c>
      <c r="P979" s="1">
        <v>45541</v>
      </c>
      <c r="Q979" s="1">
        <v>45533</v>
      </c>
      <c r="R979" s="1">
        <v>45836</v>
      </c>
      <c r="S979" s="1">
        <v>45836</v>
      </c>
      <c r="W979" t="s">
        <v>561</v>
      </c>
      <c r="X979" t="s">
        <v>252</v>
      </c>
      <c r="Z979" t="s">
        <v>1142</v>
      </c>
      <c r="AA979">
        <v>2</v>
      </c>
      <c r="AB979" t="s">
        <v>1167</v>
      </c>
      <c r="AC979" t="s">
        <v>561</v>
      </c>
      <c r="AD979" t="s">
        <v>1130</v>
      </c>
      <c r="AE979" t="s">
        <v>1131</v>
      </c>
      <c r="AF979" t="s">
        <v>1132</v>
      </c>
      <c r="AG979" t="s">
        <v>1133</v>
      </c>
      <c r="AH979" t="s">
        <v>1134</v>
      </c>
    </row>
    <row r="980" spans="1:35">
      <c r="A980">
        <v>26174</v>
      </c>
      <c r="B980" t="s">
        <v>246</v>
      </c>
      <c r="C980" t="s">
        <v>247</v>
      </c>
      <c r="D980" t="s">
        <v>359</v>
      </c>
      <c r="E980" t="s">
        <v>360</v>
      </c>
      <c r="F980" t="s">
        <v>261</v>
      </c>
      <c r="G980" t="s">
        <v>1157</v>
      </c>
      <c r="H980" s="117">
        <v>9000</v>
      </c>
      <c r="I980" s="117">
        <v>9000</v>
      </c>
      <c r="J980" s="117">
        <v>9128.2900000000009</v>
      </c>
      <c r="K980" s="117">
        <v>0</v>
      </c>
      <c r="L980" s="117">
        <v>0</v>
      </c>
      <c r="M980" s="117">
        <v>0</v>
      </c>
      <c r="N980" s="117">
        <v>9128.2900000000009</v>
      </c>
      <c r="P980" s="1">
        <v>45537</v>
      </c>
      <c r="Q980" s="1">
        <v>45531</v>
      </c>
      <c r="R980" s="1">
        <v>45838</v>
      </c>
      <c r="S980" s="1">
        <v>45838</v>
      </c>
      <c r="W980" t="s">
        <v>561</v>
      </c>
      <c r="X980" t="s">
        <v>252</v>
      </c>
      <c r="Z980" t="s">
        <v>1142</v>
      </c>
      <c r="AA980">
        <v>2</v>
      </c>
      <c r="AB980" t="s">
        <v>1167</v>
      </c>
      <c r="AC980" t="s">
        <v>561</v>
      </c>
      <c r="AD980" t="s">
        <v>1130</v>
      </c>
      <c r="AE980" t="s">
        <v>1131</v>
      </c>
      <c r="AF980" t="s">
        <v>1132</v>
      </c>
      <c r="AG980" t="s">
        <v>1133</v>
      </c>
      <c r="AH980" t="s">
        <v>1134</v>
      </c>
    </row>
    <row r="981" spans="1:35">
      <c r="A981">
        <v>27750</v>
      </c>
      <c r="B981" t="s">
        <v>246</v>
      </c>
      <c r="C981" t="s">
        <v>247</v>
      </c>
      <c r="D981" t="s">
        <v>454</v>
      </c>
      <c r="E981" t="s">
        <v>455</v>
      </c>
      <c r="F981" t="s">
        <v>261</v>
      </c>
      <c r="G981" t="s">
        <v>1164</v>
      </c>
      <c r="H981" s="117">
        <v>5000</v>
      </c>
      <c r="I981" s="117">
        <v>5000</v>
      </c>
      <c r="J981" s="117">
        <v>5071.2700000000004</v>
      </c>
      <c r="K981" s="117">
        <v>0</v>
      </c>
      <c r="L981" s="117">
        <v>0</v>
      </c>
      <c r="M981" s="117">
        <v>0</v>
      </c>
      <c r="N981" s="117">
        <v>5071.2700000000004</v>
      </c>
      <c r="P981" s="1">
        <v>45541</v>
      </c>
      <c r="Q981" s="1">
        <v>45535</v>
      </c>
      <c r="R981" s="1">
        <v>45838</v>
      </c>
      <c r="S981" s="1">
        <v>45838</v>
      </c>
      <c r="W981" t="s">
        <v>561</v>
      </c>
      <c r="X981" t="s">
        <v>252</v>
      </c>
      <c r="Z981" t="s">
        <v>1142</v>
      </c>
      <c r="AA981">
        <v>2</v>
      </c>
      <c r="AB981" t="s">
        <v>1167</v>
      </c>
      <c r="AC981" t="s">
        <v>561</v>
      </c>
      <c r="AD981" t="s">
        <v>1130</v>
      </c>
      <c r="AE981" t="s">
        <v>1131</v>
      </c>
      <c r="AF981" t="s">
        <v>1132</v>
      </c>
      <c r="AG981" t="s">
        <v>1133</v>
      </c>
      <c r="AH981" t="s">
        <v>1134</v>
      </c>
    </row>
    <row r="982" spans="1:35">
      <c r="A982">
        <v>25525</v>
      </c>
      <c r="B982" t="s">
        <v>246</v>
      </c>
      <c r="C982" t="s">
        <v>247</v>
      </c>
      <c r="D982" t="s">
        <v>382</v>
      </c>
      <c r="E982" t="s">
        <v>383</v>
      </c>
      <c r="F982" t="s">
        <v>261</v>
      </c>
      <c r="G982" t="s">
        <v>1175</v>
      </c>
      <c r="H982" s="117">
        <v>5200</v>
      </c>
      <c r="I982" s="117">
        <v>5200</v>
      </c>
      <c r="J982" s="117">
        <v>5480.85</v>
      </c>
      <c r="K982" s="117">
        <v>0</v>
      </c>
      <c r="L982" s="117">
        <v>0</v>
      </c>
      <c r="M982" s="117">
        <v>0</v>
      </c>
      <c r="N982" s="117">
        <v>5480.85</v>
      </c>
      <c r="P982" s="1">
        <v>45484</v>
      </c>
      <c r="Q982" s="1">
        <v>45186</v>
      </c>
      <c r="R982" s="1">
        <v>45838</v>
      </c>
      <c r="S982" s="1">
        <v>45838</v>
      </c>
      <c r="W982" t="s">
        <v>561</v>
      </c>
      <c r="X982" t="s">
        <v>252</v>
      </c>
      <c r="Z982" t="s">
        <v>1142</v>
      </c>
      <c r="AA982">
        <v>2</v>
      </c>
      <c r="AB982" t="s">
        <v>1129</v>
      </c>
      <c r="AC982" t="s">
        <v>561</v>
      </c>
      <c r="AD982" t="s">
        <v>1130</v>
      </c>
      <c r="AE982" t="s">
        <v>1131</v>
      </c>
      <c r="AF982" t="s">
        <v>1132</v>
      </c>
      <c r="AG982" t="s">
        <v>1133</v>
      </c>
      <c r="AH982" t="s">
        <v>1134</v>
      </c>
    </row>
    <row r="983" spans="1:35">
      <c r="A983">
        <v>25997</v>
      </c>
      <c r="B983" t="s">
        <v>246</v>
      </c>
      <c r="C983" t="s">
        <v>247</v>
      </c>
      <c r="D983" t="s">
        <v>257</v>
      </c>
      <c r="E983" t="s">
        <v>259</v>
      </c>
      <c r="F983" t="s">
        <v>261</v>
      </c>
      <c r="G983" t="s">
        <v>1157</v>
      </c>
      <c r="H983" s="117">
        <v>7000</v>
      </c>
      <c r="I983" s="117">
        <v>7000</v>
      </c>
      <c r="J983" s="117">
        <v>7099.78</v>
      </c>
      <c r="K983" s="117">
        <v>0</v>
      </c>
      <c r="L983" s="117">
        <v>0</v>
      </c>
      <c r="M983" s="117">
        <v>0</v>
      </c>
      <c r="N983" s="117">
        <v>7099.78</v>
      </c>
      <c r="P983" s="1">
        <v>45537</v>
      </c>
      <c r="Q983" s="1">
        <v>45522</v>
      </c>
      <c r="R983" s="1">
        <v>45838</v>
      </c>
      <c r="S983" s="1">
        <v>45838</v>
      </c>
      <c r="W983" t="s">
        <v>561</v>
      </c>
      <c r="X983" t="s">
        <v>252</v>
      </c>
      <c r="Z983" t="s">
        <v>1142</v>
      </c>
      <c r="AA983">
        <v>2</v>
      </c>
      <c r="AB983" t="s">
        <v>1167</v>
      </c>
      <c r="AC983" t="s">
        <v>561</v>
      </c>
      <c r="AD983" t="s">
        <v>1130</v>
      </c>
      <c r="AE983" t="s">
        <v>1131</v>
      </c>
      <c r="AF983" t="s">
        <v>1132</v>
      </c>
      <c r="AG983" t="s">
        <v>1133</v>
      </c>
      <c r="AH983" t="s">
        <v>1134</v>
      </c>
    </row>
    <row r="984" spans="1:35">
      <c r="A984">
        <v>25791</v>
      </c>
      <c r="B984" t="s">
        <v>246</v>
      </c>
      <c r="C984" t="s">
        <v>247</v>
      </c>
      <c r="D984" t="s">
        <v>355</v>
      </c>
      <c r="E984" t="s">
        <v>356</v>
      </c>
      <c r="F984" t="s">
        <v>261</v>
      </c>
      <c r="G984" t="s">
        <v>1159</v>
      </c>
      <c r="H984" s="117">
        <v>3000</v>
      </c>
      <c r="I984" s="117">
        <v>3000</v>
      </c>
      <c r="J984" s="117">
        <v>3064.51</v>
      </c>
      <c r="K984" s="117">
        <v>0</v>
      </c>
      <c r="L984" s="117">
        <v>0</v>
      </c>
      <c r="M984" s="117">
        <v>0</v>
      </c>
      <c r="N984" s="117">
        <v>3064.51</v>
      </c>
      <c r="P984" s="1">
        <v>45510</v>
      </c>
      <c r="Q984" s="1">
        <v>45504</v>
      </c>
      <c r="R984" s="1">
        <v>45838</v>
      </c>
      <c r="S984" s="1">
        <v>45838</v>
      </c>
      <c r="W984" t="s">
        <v>561</v>
      </c>
      <c r="X984" t="s">
        <v>252</v>
      </c>
      <c r="Z984" t="s">
        <v>1142</v>
      </c>
      <c r="AA984">
        <v>2</v>
      </c>
      <c r="AB984" t="s">
        <v>1167</v>
      </c>
      <c r="AC984" t="s">
        <v>561</v>
      </c>
      <c r="AD984" t="s">
        <v>1130</v>
      </c>
      <c r="AE984" t="s">
        <v>1131</v>
      </c>
      <c r="AF984" t="s">
        <v>1132</v>
      </c>
      <c r="AG984" t="s">
        <v>1133</v>
      </c>
      <c r="AH984" t="s">
        <v>1134</v>
      </c>
    </row>
    <row r="985" spans="1:35">
      <c r="A985">
        <v>25776</v>
      </c>
      <c r="B985" t="s">
        <v>246</v>
      </c>
      <c r="C985" t="s">
        <v>247</v>
      </c>
      <c r="D985" t="s">
        <v>355</v>
      </c>
      <c r="E985" t="s">
        <v>356</v>
      </c>
      <c r="F985" t="s">
        <v>261</v>
      </c>
      <c r="G985" t="s">
        <v>1156</v>
      </c>
      <c r="H985" s="117">
        <v>65000</v>
      </c>
      <c r="I985" s="117">
        <v>65000</v>
      </c>
      <c r="J985" s="117">
        <v>66397.73</v>
      </c>
      <c r="K985" s="117">
        <v>0</v>
      </c>
      <c r="L985" s="117">
        <v>0</v>
      </c>
      <c r="M985" s="117">
        <v>0</v>
      </c>
      <c r="N985" s="117">
        <v>66397.73</v>
      </c>
      <c r="O985" s="117">
        <v>0</v>
      </c>
      <c r="P985" s="1">
        <v>45510</v>
      </c>
      <c r="Q985" s="1">
        <v>45504</v>
      </c>
      <c r="R985" s="1">
        <v>45838</v>
      </c>
      <c r="S985" s="1">
        <v>45838</v>
      </c>
      <c r="W985" t="s">
        <v>561</v>
      </c>
      <c r="X985" t="s">
        <v>252</v>
      </c>
      <c r="Z985" t="s">
        <v>1142</v>
      </c>
      <c r="AA985">
        <v>2</v>
      </c>
      <c r="AB985" t="s">
        <v>1167</v>
      </c>
      <c r="AC985" t="s">
        <v>561</v>
      </c>
      <c r="AD985" t="s">
        <v>1130</v>
      </c>
      <c r="AE985" t="s">
        <v>1131</v>
      </c>
      <c r="AF985" t="s">
        <v>1132</v>
      </c>
      <c r="AG985" t="s">
        <v>1133</v>
      </c>
      <c r="AH985" t="s">
        <v>1134</v>
      </c>
      <c r="AI985" t="s">
        <v>252</v>
      </c>
    </row>
    <row r="986" spans="1:35">
      <c r="A986">
        <v>24669</v>
      </c>
      <c r="B986" t="s">
        <v>246</v>
      </c>
      <c r="C986" t="s">
        <v>247</v>
      </c>
      <c r="D986" t="s">
        <v>488</v>
      </c>
      <c r="E986" t="s">
        <v>489</v>
      </c>
      <c r="F986" t="s">
        <v>261</v>
      </c>
      <c r="G986" t="s">
        <v>1172</v>
      </c>
      <c r="H986" s="117">
        <v>1000</v>
      </c>
      <c r="I986" s="117">
        <v>1000</v>
      </c>
      <c r="J986" s="117">
        <v>1038.52</v>
      </c>
      <c r="K986" s="117">
        <v>0</v>
      </c>
      <c r="L986" s="117">
        <v>0</v>
      </c>
      <c r="M986" s="117">
        <v>0</v>
      </c>
      <c r="N986" s="117">
        <v>1038.52</v>
      </c>
      <c r="P986" s="1">
        <v>45412</v>
      </c>
      <c r="Q986" s="1">
        <v>45404</v>
      </c>
      <c r="R986" s="1">
        <v>45838</v>
      </c>
      <c r="S986" s="1">
        <v>45838</v>
      </c>
      <c r="W986" t="s">
        <v>561</v>
      </c>
      <c r="X986" t="s">
        <v>252</v>
      </c>
      <c r="Z986" t="s">
        <v>1142</v>
      </c>
      <c r="AA986">
        <v>2</v>
      </c>
      <c r="AB986" t="s">
        <v>1167</v>
      </c>
      <c r="AC986" t="s">
        <v>561</v>
      </c>
      <c r="AD986" t="s">
        <v>1130</v>
      </c>
      <c r="AE986" t="s">
        <v>1131</v>
      </c>
      <c r="AF986" t="s">
        <v>1132</v>
      </c>
      <c r="AG986" t="s">
        <v>1133</v>
      </c>
      <c r="AH986" t="s">
        <v>1134</v>
      </c>
    </row>
    <row r="987" spans="1:35">
      <c r="A987">
        <v>24455</v>
      </c>
      <c r="B987" t="s">
        <v>246</v>
      </c>
      <c r="C987" t="s">
        <v>247</v>
      </c>
      <c r="D987" t="s">
        <v>449</v>
      </c>
      <c r="E987" t="s">
        <v>450</v>
      </c>
      <c r="F987" t="s">
        <v>261</v>
      </c>
      <c r="G987" t="s">
        <v>1172</v>
      </c>
      <c r="H987" s="117">
        <v>4500</v>
      </c>
      <c r="I987" s="117">
        <v>4500</v>
      </c>
      <c r="J987" s="117">
        <v>4673.34</v>
      </c>
      <c r="K987" s="117">
        <v>0</v>
      </c>
      <c r="L987" s="117">
        <v>0</v>
      </c>
      <c r="M987" s="117">
        <v>0</v>
      </c>
      <c r="N987" s="117">
        <v>4673.34</v>
      </c>
      <c r="P987" s="1">
        <v>45400</v>
      </c>
      <c r="Q987" s="1">
        <v>45397</v>
      </c>
      <c r="R987" s="1">
        <v>45838</v>
      </c>
      <c r="S987" s="1">
        <v>45838</v>
      </c>
      <c r="W987" t="s">
        <v>561</v>
      </c>
      <c r="X987" t="s">
        <v>252</v>
      </c>
      <c r="Z987" t="s">
        <v>1142</v>
      </c>
      <c r="AA987">
        <v>2</v>
      </c>
      <c r="AB987" t="s">
        <v>1167</v>
      </c>
      <c r="AC987" t="s">
        <v>561</v>
      </c>
      <c r="AD987" t="s">
        <v>1130</v>
      </c>
      <c r="AE987" t="s">
        <v>1131</v>
      </c>
      <c r="AF987" t="s">
        <v>1132</v>
      </c>
      <c r="AG987" t="s">
        <v>1133</v>
      </c>
      <c r="AH987" t="s">
        <v>1134</v>
      </c>
    </row>
    <row r="988" spans="1:35">
      <c r="A988">
        <v>24188</v>
      </c>
      <c r="B988" t="s">
        <v>246</v>
      </c>
      <c r="C988" t="s">
        <v>247</v>
      </c>
      <c r="D988" t="s">
        <v>385</v>
      </c>
      <c r="E988" t="s">
        <v>386</v>
      </c>
      <c r="F988" t="s">
        <v>261</v>
      </c>
      <c r="G988" t="s">
        <v>1146</v>
      </c>
      <c r="H988" s="117">
        <v>50000</v>
      </c>
      <c r="I988" s="117">
        <v>50000</v>
      </c>
      <c r="J988" s="117">
        <v>51994.27</v>
      </c>
      <c r="K988" s="117">
        <v>0</v>
      </c>
      <c r="L988" s="117">
        <v>0</v>
      </c>
      <c r="M988" s="117">
        <v>0</v>
      </c>
      <c r="N988" s="117">
        <v>51994.27</v>
      </c>
      <c r="P988" s="1">
        <v>45383</v>
      </c>
      <c r="Q988" s="1">
        <v>45381</v>
      </c>
      <c r="R988" s="1">
        <v>45838</v>
      </c>
      <c r="S988" s="1">
        <v>45838</v>
      </c>
      <c r="W988" t="s">
        <v>561</v>
      </c>
      <c r="X988" t="s">
        <v>252</v>
      </c>
      <c r="Z988" t="s">
        <v>1142</v>
      </c>
      <c r="AA988">
        <v>2</v>
      </c>
      <c r="AB988" t="s">
        <v>1129</v>
      </c>
      <c r="AC988" t="s">
        <v>561</v>
      </c>
      <c r="AD988" t="s">
        <v>1130</v>
      </c>
      <c r="AE988" t="s">
        <v>1131</v>
      </c>
      <c r="AF988" t="s">
        <v>1132</v>
      </c>
      <c r="AG988" t="s">
        <v>1133</v>
      </c>
      <c r="AH988" t="s">
        <v>1134</v>
      </c>
    </row>
    <row r="989" spans="1:35">
      <c r="A989">
        <v>24693</v>
      </c>
      <c r="B989" t="s">
        <v>246</v>
      </c>
      <c r="C989" t="s">
        <v>247</v>
      </c>
      <c r="D989" t="s">
        <v>436</v>
      </c>
      <c r="E989" t="s">
        <v>437</v>
      </c>
      <c r="F989" t="s">
        <v>261</v>
      </c>
      <c r="G989" t="s">
        <v>1172</v>
      </c>
      <c r="H989" s="117">
        <v>1000</v>
      </c>
      <c r="I989" s="117">
        <v>1000</v>
      </c>
      <c r="J989" s="117">
        <v>1038.52</v>
      </c>
      <c r="K989" s="117">
        <v>0</v>
      </c>
      <c r="L989" s="117">
        <v>0</v>
      </c>
      <c r="M989" s="117">
        <v>0</v>
      </c>
      <c r="N989" s="117">
        <v>1038.52</v>
      </c>
      <c r="P989" s="1">
        <v>45408</v>
      </c>
      <c r="Q989" s="1">
        <v>45404</v>
      </c>
      <c r="R989" s="1">
        <v>45838</v>
      </c>
      <c r="S989" s="1">
        <v>45838</v>
      </c>
      <c r="W989" t="s">
        <v>561</v>
      </c>
      <c r="X989" t="s">
        <v>252</v>
      </c>
      <c r="Z989" t="s">
        <v>1142</v>
      </c>
      <c r="AA989">
        <v>2</v>
      </c>
      <c r="AB989" t="s">
        <v>1167</v>
      </c>
      <c r="AC989" t="s">
        <v>561</v>
      </c>
      <c r="AD989" t="s">
        <v>1130</v>
      </c>
      <c r="AE989" t="s">
        <v>1131</v>
      </c>
      <c r="AF989" t="s">
        <v>1132</v>
      </c>
      <c r="AG989" t="s">
        <v>1133</v>
      </c>
      <c r="AH989" t="s">
        <v>1134</v>
      </c>
    </row>
    <row r="990" spans="1:35">
      <c r="A990">
        <v>24748</v>
      </c>
      <c r="B990" t="s">
        <v>246</v>
      </c>
      <c r="C990" t="s">
        <v>247</v>
      </c>
      <c r="D990" t="s">
        <v>418</v>
      </c>
      <c r="E990" t="s">
        <v>419</v>
      </c>
      <c r="F990" t="s">
        <v>261</v>
      </c>
      <c r="G990" t="s">
        <v>1172</v>
      </c>
      <c r="H990" s="117">
        <v>6000</v>
      </c>
      <c r="I990" s="117">
        <v>6000</v>
      </c>
      <c r="J990" s="117">
        <v>6231.12</v>
      </c>
      <c r="K990" s="117">
        <v>0</v>
      </c>
      <c r="L990" s="117">
        <v>0</v>
      </c>
      <c r="M990" s="117">
        <v>0</v>
      </c>
      <c r="N990" s="117">
        <v>6231.12</v>
      </c>
      <c r="P990" s="1">
        <v>45412</v>
      </c>
      <c r="Q990" s="1">
        <v>45407</v>
      </c>
      <c r="R990" s="1">
        <v>45838</v>
      </c>
      <c r="S990" s="1">
        <v>45838</v>
      </c>
      <c r="W990" t="s">
        <v>561</v>
      </c>
      <c r="X990" t="s">
        <v>252</v>
      </c>
      <c r="Z990" t="s">
        <v>1142</v>
      </c>
      <c r="AA990">
        <v>2</v>
      </c>
      <c r="AB990" t="s">
        <v>1167</v>
      </c>
      <c r="AC990" t="s">
        <v>561</v>
      </c>
      <c r="AD990" t="s">
        <v>1130</v>
      </c>
      <c r="AE990" t="s">
        <v>1131</v>
      </c>
      <c r="AF990" t="s">
        <v>1132</v>
      </c>
      <c r="AG990" t="s">
        <v>1133</v>
      </c>
      <c r="AH990" t="s">
        <v>1134</v>
      </c>
    </row>
    <row r="991" spans="1:35">
      <c r="A991">
        <v>25391</v>
      </c>
      <c r="B991" t="s">
        <v>246</v>
      </c>
      <c r="C991" t="s">
        <v>247</v>
      </c>
      <c r="D991" t="s">
        <v>505</v>
      </c>
      <c r="E991" t="s">
        <v>506</v>
      </c>
      <c r="F991" t="s">
        <v>261</v>
      </c>
      <c r="G991" t="s">
        <v>1166</v>
      </c>
      <c r="H991" s="117">
        <v>5000</v>
      </c>
      <c r="I991" s="117">
        <v>5000</v>
      </c>
      <c r="J991" s="117">
        <v>5151.5600000000004</v>
      </c>
      <c r="K991" s="117">
        <v>0</v>
      </c>
      <c r="L991" s="117">
        <v>0</v>
      </c>
      <c r="M991" s="117">
        <v>0</v>
      </c>
      <c r="N991" s="117">
        <v>5151.5600000000004</v>
      </c>
      <c r="P991" s="1">
        <v>45470</v>
      </c>
      <c r="Q991" s="1">
        <v>45461</v>
      </c>
      <c r="R991" s="1">
        <v>45838</v>
      </c>
      <c r="S991" s="1">
        <v>45838</v>
      </c>
      <c r="W991" t="s">
        <v>561</v>
      </c>
      <c r="X991" t="s">
        <v>252</v>
      </c>
      <c r="Z991" t="s">
        <v>1142</v>
      </c>
      <c r="AA991">
        <v>2</v>
      </c>
      <c r="AB991" t="s">
        <v>1167</v>
      </c>
      <c r="AC991" t="s">
        <v>561</v>
      </c>
      <c r="AD991" t="s">
        <v>1130</v>
      </c>
      <c r="AE991" t="s">
        <v>1131</v>
      </c>
      <c r="AF991" t="s">
        <v>1132</v>
      </c>
      <c r="AG991" t="s">
        <v>1133</v>
      </c>
      <c r="AH991" t="s">
        <v>1134</v>
      </c>
    </row>
    <row r="992" spans="1:35">
      <c r="A992">
        <v>25008</v>
      </c>
      <c r="B992" t="s">
        <v>246</v>
      </c>
      <c r="C992" t="s">
        <v>247</v>
      </c>
      <c r="D992" t="s">
        <v>410</v>
      </c>
      <c r="E992" t="s">
        <v>411</v>
      </c>
      <c r="F992" t="s">
        <v>261</v>
      </c>
      <c r="G992" t="s">
        <v>1168</v>
      </c>
      <c r="H992" s="117">
        <v>10000</v>
      </c>
      <c r="I992" s="117">
        <v>10000</v>
      </c>
      <c r="J992" s="117">
        <v>10356.26</v>
      </c>
      <c r="K992" s="117">
        <v>0</v>
      </c>
      <c r="L992" s="117">
        <v>0</v>
      </c>
      <c r="M992" s="117">
        <v>0</v>
      </c>
      <c r="N992" s="117">
        <v>10356.26</v>
      </c>
      <c r="P992" s="1">
        <v>45435</v>
      </c>
      <c r="Q992" s="1">
        <v>45423</v>
      </c>
      <c r="R992" s="1">
        <v>45838</v>
      </c>
      <c r="S992" s="1">
        <v>45838</v>
      </c>
      <c r="W992" t="s">
        <v>561</v>
      </c>
      <c r="X992" t="s">
        <v>252</v>
      </c>
      <c r="Z992" t="s">
        <v>1142</v>
      </c>
      <c r="AA992">
        <v>2</v>
      </c>
      <c r="AB992" t="s">
        <v>1167</v>
      </c>
      <c r="AC992" t="s">
        <v>561</v>
      </c>
      <c r="AD992" t="s">
        <v>1165</v>
      </c>
      <c r="AE992" t="s">
        <v>1131</v>
      </c>
      <c r="AF992" t="s">
        <v>1132</v>
      </c>
      <c r="AG992" t="s">
        <v>1133</v>
      </c>
      <c r="AH992" t="s">
        <v>1134</v>
      </c>
    </row>
    <row r="993" spans="1:34">
      <c r="A993">
        <v>24897</v>
      </c>
      <c r="B993" t="s">
        <v>246</v>
      </c>
      <c r="C993" t="s">
        <v>247</v>
      </c>
      <c r="D993" t="s">
        <v>430</v>
      </c>
      <c r="E993" t="s">
        <v>431</v>
      </c>
      <c r="F993" t="s">
        <v>261</v>
      </c>
      <c r="G993" t="s">
        <v>1166</v>
      </c>
      <c r="H993" s="117">
        <v>6000</v>
      </c>
      <c r="I993" s="117">
        <v>6000</v>
      </c>
      <c r="J993" s="117">
        <v>6231.12</v>
      </c>
      <c r="K993" s="117">
        <v>0</v>
      </c>
      <c r="L993" s="117">
        <v>0</v>
      </c>
      <c r="M993" s="117">
        <v>0</v>
      </c>
      <c r="N993" s="117">
        <v>6231.12</v>
      </c>
      <c r="P993" s="1">
        <v>45421</v>
      </c>
      <c r="Q993" s="1">
        <v>45410</v>
      </c>
      <c r="R993" s="1">
        <v>45838</v>
      </c>
      <c r="S993" s="1">
        <v>45838</v>
      </c>
      <c r="W993" t="s">
        <v>561</v>
      </c>
      <c r="X993" t="s">
        <v>252</v>
      </c>
      <c r="Z993" t="s">
        <v>1142</v>
      </c>
      <c r="AA993">
        <v>2</v>
      </c>
      <c r="AB993" t="s">
        <v>1167</v>
      </c>
      <c r="AC993" t="s">
        <v>561</v>
      </c>
      <c r="AD993" t="s">
        <v>1130</v>
      </c>
      <c r="AE993" t="s">
        <v>1131</v>
      </c>
      <c r="AF993" t="s">
        <v>1132</v>
      </c>
      <c r="AG993" t="s">
        <v>1133</v>
      </c>
      <c r="AH993" t="s">
        <v>1134</v>
      </c>
    </row>
    <row r="994" spans="1:34">
      <c r="A994">
        <v>25100</v>
      </c>
      <c r="B994" t="s">
        <v>246</v>
      </c>
      <c r="C994" t="s">
        <v>247</v>
      </c>
      <c r="D994" t="s">
        <v>494</v>
      </c>
      <c r="E994" t="s">
        <v>495</v>
      </c>
      <c r="F994" t="s">
        <v>261</v>
      </c>
      <c r="G994" t="s">
        <v>1171</v>
      </c>
      <c r="H994" s="117">
        <v>1000</v>
      </c>
      <c r="I994" s="117">
        <v>1000</v>
      </c>
      <c r="J994" s="117">
        <v>1035.6300000000001</v>
      </c>
      <c r="K994" s="117">
        <v>0</v>
      </c>
      <c r="L994" s="117">
        <v>0</v>
      </c>
      <c r="M994" s="117">
        <v>0</v>
      </c>
      <c r="N994" s="117">
        <v>1035.6300000000001</v>
      </c>
      <c r="P994" s="1">
        <v>45443</v>
      </c>
      <c r="Q994" s="1">
        <v>45436</v>
      </c>
      <c r="R994" s="1">
        <v>45838</v>
      </c>
      <c r="S994" s="1">
        <v>45838</v>
      </c>
      <c r="W994" t="s">
        <v>561</v>
      </c>
      <c r="X994" t="s">
        <v>252</v>
      </c>
      <c r="Z994" t="s">
        <v>1142</v>
      </c>
      <c r="AA994">
        <v>2</v>
      </c>
      <c r="AB994" t="s">
        <v>1167</v>
      </c>
      <c r="AC994" t="s">
        <v>561</v>
      </c>
      <c r="AD994" t="s">
        <v>1130</v>
      </c>
      <c r="AE994" t="s">
        <v>1131</v>
      </c>
      <c r="AF994" t="s">
        <v>1132</v>
      </c>
      <c r="AG994" t="s">
        <v>1133</v>
      </c>
      <c r="AH994" t="s">
        <v>1134</v>
      </c>
    </row>
    <row r="995" spans="1:34">
      <c r="A995">
        <v>25154</v>
      </c>
      <c r="B995" t="s">
        <v>246</v>
      </c>
      <c r="C995" t="s">
        <v>247</v>
      </c>
      <c r="D995" t="s">
        <v>397</v>
      </c>
      <c r="E995" t="s">
        <v>398</v>
      </c>
      <c r="F995" t="s">
        <v>261</v>
      </c>
      <c r="G995" t="s">
        <v>1164</v>
      </c>
      <c r="H995" s="117">
        <v>5000</v>
      </c>
      <c r="I995" s="117">
        <v>5000</v>
      </c>
      <c r="J995" s="117">
        <v>5178.13</v>
      </c>
      <c r="K995" s="117">
        <v>0</v>
      </c>
      <c r="L995" s="117">
        <v>0</v>
      </c>
      <c r="M995" s="117">
        <v>0</v>
      </c>
      <c r="N995" s="117">
        <v>5178.13</v>
      </c>
      <c r="P995" s="1">
        <v>45453</v>
      </c>
      <c r="Q995" s="1">
        <v>45442</v>
      </c>
      <c r="R995" s="1">
        <v>45838</v>
      </c>
      <c r="S995" s="1">
        <v>45838</v>
      </c>
      <c r="W995" t="s">
        <v>561</v>
      </c>
      <c r="X995" t="s">
        <v>252</v>
      </c>
      <c r="Z995" t="s">
        <v>1142</v>
      </c>
      <c r="AA995">
        <v>2</v>
      </c>
      <c r="AB995" t="s">
        <v>1167</v>
      </c>
      <c r="AC995" t="s">
        <v>561</v>
      </c>
      <c r="AD995" t="s">
        <v>1130</v>
      </c>
      <c r="AE995" t="s">
        <v>1131</v>
      </c>
      <c r="AF995" t="s">
        <v>1132</v>
      </c>
      <c r="AG995" t="s">
        <v>1133</v>
      </c>
      <c r="AH995" t="s">
        <v>1134</v>
      </c>
    </row>
    <row r="996" spans="1:34">
      <c r="A996">
        <v>23268</v>
      </c>
      <c r="B996" t="s">
        <v>246</v>
      </c>
      <c r="C996" t="s">
        <v>269</v>
      </c>
      <c r="D996" t="s">
        <v>339</v>
      </c>
      <c r="E996" t="s">
        <v>340</v>
      </c>
      <c r="F996" t="s">
        <v>261</v>
      </c>
      <c r="G996" t="s">
        <v>1171</v>
      </c>
      <c r="H996" s="117">
        <v>2300</v>
      </c>
      <c r="I996" s="117">
        <v>2300</v>
      </c>
      <c r="J996" s="117">
        <v>2398.19</v>
      </c>
      <c r="K996" s="117">
        <v>0</v>
      </c>
      <c r="L996" s="117">
        <v>0</v>
      </c>
      <c r="M996" s="117">
        <v>0</v>
      </c>
      <c r="N996" s="117">
        <v>2398.19</v>
      </c>
      <c r="P996" s="1">
        <v>45345</v>
      </c>
      <c r="Q996" s="1">
        <v>45331</v>
      </c>
      <c r="R996" s="1">
        <v>45838</v>
      </c>
      <c r="S996" s="1">
        <v>45838</v>
      </c>
      <c r="W996" t="s">
        <v>561</v>
      </c>
      <c r="X996" t="s">
        <v>252</v>
      </c>
      <c r="Z996" t="s">
        <v>1142</v>
      </c>
      <c r="AA996">
        <v>2</v>
      </c>
      <c r="AB996" t="s">
        <v>1129</v>
      </c>
      <c r="AC996" t="s">
        <v>561</v>
      </c>
      <c r="AD996" t="s">
        <v>1130</v>
      </c>
      <c r="AE996" t="s">
        <v>1131</v>
      </c>
      <c r="AF996" t="s">
        <v>1132</v>
      </c>
      <c r="AG996" t="s">
        <v>1133</v>
      </c>
      <c r="AH996" t="s">
        <v>1134</v>
      </c>
    </row>
    <row r="997" spans="1:34">
      <c r="A997">
        <v>23829</v>
      </c>
      <c r="B997" t="s">
        <v>246</v>
      </c>
      <c r="C997" t="s">
        <v>247</v>
      </c>
      <c r="D997" t="s">
        <v>476</v>
      </c>
      <c r="E997" t="s">
        <v>477</v>
      </c>
      <c r="F997" t="s">
        <v>261</v>
      </c>
      <c r="G997" t="s">
        <v>1149</v>
      </c>
      <c r="H997" s="117">
        <v>5000</v>
      </c>
      <c r="I997" s="117">
        <v>5000</v>
      </c>
      <c r="J997" s="117">
        <v>5199.43</v>
      </c>
      <c r="K997" s="117">
        <v>0</v>
      </c>
      <c r="L997" s="117">
        <v>0</v>
      </c>
      <c r="M997" s="117">
        <v>0</v>
      </c>
      <c r="N997" s="117">
        <v>5199.43</v>
      </c>
      <c r="P997" s="1">
        <v>45377</v>
      </c>
      <c r="Q997" s="1">
        <v>45371</v>
      </c>
      <c r="R997" s="1">
        <v>45838</v>
      </c>
      <c r="S997" s="1">
        <v>45838</v>
      </c>
      <c r="W997" t="s">
        <v>561</v>
      </c>
      <c r="X997" t="s">
        <v>252</v>
      </c>
      <c r="Z997" t="s">
        <v>1142</v>
      </c>
      <c r="AA997">
        <v>2</v>
      </c>
      <c r="AB997" t="s">
        <v>1129</v>
      </c>
      <c r="AC997" t="s">
        <v>561</v>
      </c>
      <c r="AD997" t="s">
        <v>1130</v>
      </c>
      <c r="AE997" t="s">
        <v>1131</v>
      </c>
      <c r="AF997" t="s">
        <v>1132</v>
      </c>
      <c r="AG997" t="s">
        <v>1133</v>
      </c>
      <c r="AH997" t="s">
        <v>1134</v>
      </c>
    </row>
    <row r="998" spans="1:34">
      <c r="A998">
        <v>24083</v>
      </c>
      <c r="B998" t="s">
        <v>246</v>
      </c>
      <c r="C998" t="s">
        <v>247</v>
      </c>
      <c r="D998" t="s">
        <v>464</v>
      </c>
      <c r="E998" t="s">
        <v>465</v>
      </c>
      <c r="F998" t="s">
        <v>261</v>
      </c>
      <c r="G998" t="s">
        <v>1169</v>
      </c>
      <c r="H998" s="117">
        <v>5000</v>
      </c>
      <c r="I998" s="117">
        <v>5000</v>
      </c>
      <c r="J998" s="117">
        <v>5199.43</v>
      </c>
      <c r="K998" s="117">
        <v>0</v>
      </c>
      <c r="L998" s="117">
        <v>0</v>
      </c>
      <c r="M998" s="117">
        <v>0</v>
      </c>
      <c r="N998" s="117">
        <v>5199.43</v>
      </c>
      <c r="P998" s="1">
        <v>45385</v>
      </c>
      <c r="Q998" s="1">
        <v>45373</v>
      </c>
      <c r="R998" s="1">
        <v>45838</v>
      </c>
      <c r="S998" s="1">
        <v>45838</v>
      </c>
      <c r="W998" t="s">
        <v>561</v>
      </c>
      <c r="X998" t="s">
        <v>252</v>
      </c>
      <c r="Z998" t="s">
        <v>1142</v>
      </c>
      <c r="AA998">
        <v>2</v>
      </c>
      <c r="AB998" t="s">
        <v>1129</v>
      </c>
      <c r="AC998" t="s">
        <v>561</v>
      </c>
      <c r="AD998" t="s">
        <v>1130</v>
      </c>
      <c r="AE998" t="s">
        <v>1131</v>
      </c>
      <c r="AF998" t="s">
        <v>1132</v>
      </c>
      <c r="AG998" t="s">
        <v>1133</v>
      </c>
      <c r="AH998" t="s">
        <v>1134</v>
      </c>
    </row>
    <row r="999" spans="1:34">
      <c r="A999">
        <v>24207</v>
      </c>
      <c r="B999" t="s">
        <v>246</v>
      </c>
      <c r="C999" t="s">
        <v>247</v>
      </c>
      <c r="D999" t="s">
        <v>385</v>
      </c>
      <c r="E999" t="s">
        <v>386</v>
      </c>
      <c r="F999" t="s">
        <v>261</v>
      </c>
      <c r="G999" t="s">
        <v>1169</v>
      </c>
      <c r="H999" s="117">
        <v>5000</v>
      </c>
      <c r="I999" s="117">
        <v>5000</v>
      </c>
      <c r="J999" s="117">
        <v>5199.43</v>
      </c>
      <c r="K999" s="117">
        <v>0</v>
      </c>
      <c r="L999" s="117">
        <v>0</v>
      </c>
      <c r="M999" s="117">
        <v>0</v>
      </c>
      <c r="N999" s="117">
        <v>5199.43</v>
      </c>
      <c r="P999" s="1">
        <v>45383</v>
      </c>
      <c r="Q999" s="1">
        <v>45381</v>
      </c>
      <c r="R999" s="1">
        <v>45838</v>
      </c>
      <c r="S999" s="1">
        <v>45838</v>
      </c>
      <c r="W999" t="s">
        <v>561</v>
      </c>
      <c r="X999" t="s">
        <v>252</v>
      </c>
      <c r="Z999" t="s">
        <v>1142</v>
      </c>
      <c r="AA999">
        <v>2</v>
      </c>
      <c r="AB999" t="s">
        <v>1129</v>
      </c>
      <c r="AC999" t="s">
        <v>561</v>
      </c>
      <c r="AD999" t="s">
        <v>1130</v>
      </c>
      <c r="AE999" t="s">
        <v>1131</v>
      </c>
      <c r="AF999" t="s">
        <v>1132</v>
      </c>
      <c r="AG999" t="s">
        <v>1133</v>
      </c>
      <c r="AH999" t="s">
        <v>1134</v>
      </c>
    </row>
    <row r="1000" spans="1:34">
      <c r="A1000">
        <v>24393</v>
      </c>
      <c r="B1000" t="s">
        <v>246</v>
      </c>
      <c r="C1000" t="s">
        <v>269</v>
      </c>
      <c r="D1000" t="s">
        <v>330</v>
      </c>
      <c r="E1000" t="s">
        <v>331</v>
      </c>
      <c r="F1000" t="s">
        <v>261</v>
      </c>
      <c r="G1000" t="s">
        <v>1166</v>
      </c>
      <c r="H1000" s="117">
        <v>600</v>
      </c>
      <c r="I1000" s="117">
        <v>600</v>
      </c>
      <c r="J1000" s="117">
        <v>623.11</v>
      </c>
      <c r="K1000" s="117">
        <v>0</v>
      </c>
      <c r="L1000" s="117">
        <v>0</v>
      </c>
      <c r="M1000" s="117">
        <v>0</v>
      </c>
      <c r="N1000" s="117">
        <v>623.11</v>
      </c>
      <c r="P1000" s="1">
        <v>45399</v>
      </c>
      <c r="Q1000" s="1">
        <v>45391</v>
      </c>
      <c r="R1000" s="1">
        <v>45838</v>
      </c>
      <c r="S1000" s="1">
        <v>45838</v>
      </c>
      <c r="W1000" t="s">
        <v>561</v>
      </c>
      <c r="X1000" t="s">
        <v>252</v>
      </c>
      <c r="Z1000" t="s">
        <v>1142</v>
      </c>
      <c r="AA1000">
        <v>2</v>
      </c>
      <c r="AB1000" t="s">
        <v>1167</v>
      </c>
      <c r="AC1000" t="s">
        <v>561</v>
      </c>
      <c r="AD1000" t="s">
        <v>1130</v>
      </c>
      <c r="AE1000" t="s">
        <v>1131</v>
      </c>
      <c r="AF1000" t="s">
        <v>1132</v>
      </c>
      <c r="AG1000" t="s">
        <v>1133</v>
      </c>
      <c r="AH1000" t="s">
        <v>1134</v>
      </c>
    </row>
    <row r="1001" spans="1:34">
      <c r="A1001">
        <v>19392</v>
      </c>
      <c r="B1001" t="s">
        <v>246</v>
      </c>
      <c r="C1001" t="s">
        <v>269</v>
      </c>
      <c r="D1001" t="s">
        <v>327</v>
      </c>
      <c r="E1001" t="s">
        <v>328</v>
      </c>
      <c r="F1001" t="s">
        <v>261</v>
      </c>
      <c r="G1001" t="s">
        <v>1184</v>
      </c>
      <c r="H1001" s="117">
        <v>1080</v>
      </c>
      <c r="I1001" s="117">
        <v>1080</v>
      </c>
      <c r="J1001" s="117">
        <v>1138.33</v>
      </c>
      <c r="K1001" s="117">
        <v>0</v>
      </c>
      <c r="L1001" s="117">
        <v>0</v>
      </c>
      <c r="M1001" s="117">
        <v>0</v>
      </c>
      <c r="N1001" s="117">
        <v>1138.33</v>
      </c>
      <c r="P1001" s="1">
        <v>45205</v>
      </c>
      <c r="Q1001" s="1">
        <v>45197</v>
      </c>
      <c r="R1001" s="1">
        <v>45838</v>
      </c>
      <c r="S1001" s="1">
        <v>45838</v>
      </c>
      <c r="W1001" t="s">
        <v>561</v>
      </c>
      <c r="X1001" t="s">
        <v>252</v>
      </c>
      <c r="Z1001" t="s">
        <v>1142</v>
      </c>
      <c r="AA1001">
        <v>2</v>
      </c>
      <c r="AB1001" t="s">
        <v>1129</v>
      </c>
      <c r="AC1001" t="s">
        <v>561</v>
      </c>
      <c r="AD1001" t="s">
        <v>1130</v>
      </c>
      <c r="AE1001" t="s">
        <v>1131</v>
      </c>
      <c r="AF1001" t="s">
        <v>1132</v>
      </c>
      <c r="AG1001" t="s">
        <v>1133</v>
      </c>
      <c r="AH1001" t="s">
        <v>1134</v>
      </c>
    </row>
    <row r="1002" spans="1:34">
      <c r="A1002">
        <v>17182</v>
      </c>
      <c r="B1002" t="s">
        <v>246</v>
      </c>
      <c r="C1002" t="s">
        <v>247</v>
      </c>
      <c r="D1002" t="s">
        <v>520</v>
      </c>
      <c r="E1002" t="s">
        <v>521</v>
      </c>
      <c r="F1002" t="s">
        <v>261</v>
      </c>
      <c r="G1002" t="s">
        <v>1182</v>
      </c>
      <c r="H1002" s="117">
        <v>4000</v>
      </c>
      <c r="I1002" s="117">
        <v>4000</v>
      </c>
      <c r="J1002" s="117">
        <v>4250.42</v>
      </c>
      <c r="K1002" s="117">
        <v>0</v>
      </c>
      <c r="L1002" s="117">
        <v>0</v>
      </c>
      <c r="M1002" s="117">
        <v>0</v>
      </c>
      <c r="N1002" s="117">
        <v>4250.42</v>
      </c>
      <c r="P1002" s="1">
        <v>45140</v>
      </c>
      <c r="Q1002" s="1">
        <v>45129</v>
      </c>
      <c r="R1002" s="1">
        <v>45838</v>
      </c>
      <c r="S1002" s="1">
        <v>45838</v>
      </c>
      <c r="W1002" t="s">
        <v>561</v>
      </c>
      <c r="X1002" t="s">
        <v>252</v>
      </c>
      <c r="Z1002" t="s">
        <v>1142</v>
      </c>
      <c r="AA1002">
        <v>2</v>
      </c>
      <c r="AB1002" t="s">
        <v>1129</v>
      </c>
      <c r="AC1002" t="s">
        <v>561</v>
      </c>
      <c r="AD1002" t="s">
        <v>1130</v>
      </c>
      <c r="AE1002" t="s">
        <v>1131</v>
      </c>
      <c r="AF1002" t="s">
        <v>1132</v>
      </c>
      <c r="AG1002" t="s">
        <v>1133</v>
      </c>
      <c r="AH1002" t="s">
        <v>1134</v>
      </c>
    </row>
    <row r="1003" spans="1:34">
      <c r="A1003">
        <v>16754</v>
      </c>
      <c r="B1003" t="s">
        <v>246</v>
      </c>
      <c r="C1003" t="s">
        <v>247</v>
      </c>
      <c r="D1003" t="s">
        <v>348</v>
      </c>
      <c r="E1003" t="s">
        <v>349</v>
      </c>
      <c r="F1003" t="s">
        <v>261</v>
      </c>
      <c r="G1003" t="s">
        <v>1184</v>
      </c>
      <c r="H1003" s="117">
        <v>1000</v>
      </c>
      <c r="I1003" s="117">
        <v>1000</v>
      </c>
      <c r="J1003" s="117">
        <v>1068.8900000000001</v>
      </c>
      <c r="K1003" s="117">
        <v>0</v>
      </c>
      <c r="L1003" s="117">
        <v>0</v>
      </c>
      <c r="M1003" s="117">
        <v>0</v>
      </c>
      <c r="N1003" s="117">
        <v>1068.8900000000001</v>
      </c>
      <c r="P1003" s="1">
        <v>45110</v>
      </c>
      <c r="Q1003" s="1">
        <v>45094</v>
      </c>
      <c r="R1003" s="1">
        <v>45838</v>
      </c>
      <c r="S1003" s="1">
        <v>45838</v>
      </c>
      <c r="W1003" t="s">
        <v>561</v>
      </c>
      <c r="X1003" t="s">
        <v>252</v>
      </c>
      <c r="Z1003" t="s">
        <v>1142</v>
      </c>
      <c r="AA1003">
        <v>2</v>
      </c>
      <c r="AB1003" t="s">
        <v>1129</v>
      </c>
      <c r="AC1003" t="s">
        <v>561</v>
      </c>
      <c r="AD1003" t="s">
        <v>1130</v>
      </c>
      <c r="AE1003" t="s">
        <v>1131</v>
      </c>
      <c r="AF1003" t="s">
        <v>1132</v>
      </c>
      <c r="AG1003" t="s">
        <v>1133</v>
      </c>
      <c r="AH1003" t="s">
        <v>1134</v>
      </c>
    </row>
    <row r="1004" spans="1:34">
      <c r="A1004">
        <v>16039</v>
      </c>
      <c r="B1004" t="s">
        <v>246</v>
      </c>
      <c r="C1004" t="s">
        <v>247</v>
      </c>
      <c r="D1004" t="s">
        <v>508</v>
      </c>
      <c r="E1004" t="s">
        <v>509</v>
      </c>
      <c r="F1004" t="s">
        <v>261</v>
      </c>
      <c r="G1004" t="s">
        <v>1188</v>
      </c>
      <c r="H1004" s="117">
        <v>1500</v>
      </c>
      <c r="I1004" s="117">
        <v>1500</v>
      </c>
      <c r="J1004" s="117">
        <v>1605.64</v>
      </c>
      <c r="K1004" s="117">
        <v>0</v>
      </c>
      <c r="L1004" s="117">
        <v>0</v>
      </c>
      <c r="M1004" s="117">
        <v>0</v>
      </c>
      <c r="N1004" s="117">
        <v>1605.64</v>
      </c>
      <c r="P1004" s="1">
        <v>45057</v>
      </c>
      <c r="Q1004" s="1">
        <v>45052</v>
      </c>
      <c r="R1004" s="1">
        <v>45838</v>
      </c>
      <c r="S1004" s="1">
        <v>45838</v>
      </c>
      <c r="W1004" t="s">
        <v>561</v>
      </c>
      <c r="X1004" t="s">
        <v>252</v>
      </c>
      <c r="Z1004" t="s">
        <v>1142</v>
      </c>
      <c r="AA1004">
        <v>2</v>
      </c>
      <c r="AB1004" t="s">
        <v>1129</v>
      </c>
      <c r="AC1004" t="s">
        <v>561</v>
      </c>
      <c r="AD1004" t="s">
        <v>1130</v>
      </c>
      <c r="AE1004" t="s">
        <v>1131</v>
      </c>
      <c r="AF1004" t="s">
        <v>1132</v>
      </c>
      <c r="AG1004" t="s">
        <v>1133</v>
      </c>
      <c r="AH1004" t="s">
        <v>1134</v>
      </c>
    </row>
    <row r="1005" spans="1:34">
      <c r="A1005">
        <v>16183</v>
      </c>
      <c r="B1005" t="s">
        <v>246</v>
      </c>
      <c r="C1005" t="s">
        <v>269</v>
      </c>
      <c r="D1005" t="s">
        <v>285</v>
      </c>
      <c r="E1005" t="s">
        <v>286</v>
      </c>
      <c r="F1005" t="s">
        <v>261</v>
      </c>
      <c r="G1005" t="s">
        <v>1186</v>
      </c>
      <c r="H1005" s="117">
        <v>1290</v>
      </c>
      <c r="I1005" s="117">
        <v>1290</v>
      </c>
      <c r="J1005" s="117">
        <v>1380.85</v>
      </c>
      <c r="K1005" s="117">
        <v>0</v>
      </c>
      <c r="L1005" s="117">
        <v>0</v>
      </c>
      <c r="M1005" s="117">
        <v>0</v>
      </c>
      <c r="N1005" s="117">
        <v>1380.85</v>
      </c>
      <c r="P1005" s="1">
        <v>45063</v>
      </c>
      <c r="Q1005" s="1">
        <v>45054</v>
      </c>
      <c r="R1005" s="1">
        <v>45848</v>
      </c>
      <c r="S1005" s="1">
        <v>45848</v>
      </c>
      <c r="W1005" t="s">
        <v>561</v>
      </c>
      <c r="X1005" t="s">
        <v>252</v>
      </c>
      <c r="Z1005" t="s">
        <v>1142</v>
      </c>
      <c r="AA1005">
        <v>2</v>
      </c>
      <c r="AB1005" t="s">
        <v>1129</v>
      </c>
      <c r="AC1005" t="s">
        <v>561</v>
      </c>
      <c r="AD1005" t="s">
        <v>1130</v>
      </c>
      <c r="AE1005" t="s">
        <v>1131</v>
      </c>
      <c r="AF1005" t="s">
        <v>1132</v>
      </c>
      <c r="AG1005" t="s">
        <v>1133</v>
      </c>
      <c r="AH1005" t="s">
        <v>1134</v>
      </c>
    </row>
    <row r="1006" spans="1:34">
      <c r="A1006">
        <v>16123</v>
      </c>
      <c r="B1006" t="s">
        <v>246</v>
      </c>
      <c r="C1006" t="s">
        <v>247</v>
      </c>
      <c r="D1006" t="s">
        <v>262</v>
      </c>
      <c r="E1006" t="s">
        <v>263</v>
      </c>
      <c r="F1006" t="s">
        <v>261</v>
      </c>
      <c r="G1006" t="s">
        <v>1190</v>
      </c>
      <c r="H1006" s="117">
        <v>2500</v>
      </c>
      <c r="I1006" s="117">
        <v>2500</v>
      </c>
      <c r="J1006" s="117">
        <v>2676.06</v>
      </c>
      <c r="K1006" s="117">
        <v>0</v>
      </c>
      <c r="L1006" s="117">
        <v>0</v>
      </c>
      <c r="M1006" s="117">
        <v>0</v>
      </c>
      <c r="N1006" s="117">
        <v>2676.06</v>
      </c>
      <c r="P1006" s="1">
        <v>45063</v>
      </c>
      <c r="Q1006" s="1">
        <v>45052</v>
      </c>
      <c r="R1006" s="1">
        <v>45848</v>
      </c>
      <c r="S1006" s="1">
        <v>45848</v>
      </c>
      <c r="W1006" t="s">
        <v>561</v>
      </c>
      <c r="X1006" t="s">
        <v>252</v>
      </c>
      <c r="Z1006" t="s">
        <v>1142</v>
      </c>
      <c r="AA1006">
        <v>2</v>
      </c>
      <c r="AB1006" t="s">
        <v>1129</v>
      </c>
      <c r="AC1006" t="s">
        <v>561</v>
      </c>
      <c r="AD1006" t="s">
        <v>1130</v>
      </c>
      <c r="AE1006" t="s">
        <v>1131</v>
      </c>
      <c r="AF1006" t="s">
        <v>1132</v>
      </c>
      <c r="AG1006" t="s">
        <v>1133</v>
      </c>
      <c r="AH1006" t="s">
        <v>1134</v>
      </c>
    </row>
    <row r="1007" spans="1:34">
      <c r="A1007">
        <v>16089</v>
      </c>
      <c r="B1007" t="s">
        <v>246</v>
      </c>
      <c r="C1007" t="s">
        <v>247</v>
      </c>
      <c r="D1007" t="s">
        <v>265</v>
      </c>
      <c r="E1007" t="s">
        <v>266</v>
      </c>
      <c r="F1007" t="s">
        <v>261</v>
      </c>
      <c r="G1007" t="s">
        <v>1186</v>
      </c>
      <c r="H1007" s="117">
        <v>2400</v>
      </c>
      <c r="I1007" s="117">
        <v>2400</v>
      </c>
      <c r="J1007" s="117">
        <v>2569.02</v>
      </c>
      <c r="K1007" s="117">
        <v>0</v>
      </c>
      <c r="L1007" s="117">
        <v>0</v>
      </c>
      <c r="M1007" s="117">
        <v>0</v>
      </c>
      <c r="N1007" s="117">
        <v>2569.02</v>
      </c>
      <c r="P1007" s="1">
        <v>45056</v>
      </c>
      <c r="Q1007" s="1">
        <v>45052</v>
      </c>
      <c r="R1007" s="1">
        <v>45848</v>
      </c>
      <c r="S1007" s="1">
        <v>45848</v>
      </c>
      <c r="W1007" t="s">
        <v>561</v>
      </c>
      <c r="X1007" t="s">
        <v>252</v>
      </c>
      <c r="Z1007" t="s">
        <v>1142</v>
      </c>
      <c r="AA1007">
        <v>2</v>
      </c>
      <c r="AB1007" t="s">
        <v>1129</v>
      </c>
      <c r="AC1007" t="s">
        <v>561</v>
      </c>
      <c r="AD1007" t="s">
        <v>1130</v>
      </c>
      <c r="AE1007" t="s">
        <v>1131</v>
      </c>
      <c r="AF1007" t="s">
        <v>1132</v>
      </c>
      <c r="AG1007" t="s">
        <v>1133</v>
      </c>
      <c r="AH1007" t="s">
        <v>1134</v>
      </c>
    </row>
    <row r="1008" spans="1:34">
      <c r="A1008">
        <v>16613</v>
      </c>
      <c r="B1008" t="s">
        <v>246</v>
      </c>
      <c r="C1008" t="s">
        <v>247</v>
      </c>
      <c r="D1008" t="s">
        <v>485</v>
      </c>
      <c r="E1008" t="s">
        <v>486</v>
      </c>
      <c r="F1008" t="s">
        <v>261</v>
      </c>
      <c r="G1008" t="s">
        <v>1190</v>
      </c>
      <c r="H1008" s="117">
        <v>1000</v>
      </c>
      <c r="I1008" s="117">
        <v>1000</v>
      </c>
      <c r="J1008" s="117">
        <v>1070.43</v>
      </c>
      <c r="K1008" s="117">
        <v>0</v>
      </c>
      <c r="L1008" s="117">
        <v>0</v>
      </c>
      <c r="M1008" s="117">
        <v>0</v>
      </c>
      <c r="N1008" s="117">
        <v>1070.43</v>
      </c>
      <c r="P1008" s="1">
        <v>45083</v>
      </c>
      <c r="Q1008" s="1">
        <v>45062</v>
      </c>
      <c r="R1008" s="1">
        <v>45848</v>
      </c>
      <c r="S1008" s="1">
        <v>45848</v>
      </c>
      <c r="W1008" t="s">
        <v>561</v>
      </c>
      <c r="X1008" t="s">
        <v>252</v>
      </c>
      <c r="Z1008" t="s">
        <v>1142</v>
      </c>
      <c r="AA1008">
        <v>2</v>
      </c>
      <c r="AB1008" t="s">
        <v>1129</v>
      </c>
      <c r="AC1008" t="s">
        <v>561</v>
      </c>
      <c r="AD1008" t="s">
        <v>1130</v>
      </c>
      <c r="AE1008" t="s">
        <v>1131</v>
      </c>
      <c r="AF1008" t="s">
        <v>1132</v>
      </c>
      <c r="AG1008" t="s">
        <v>1133</v>
      </c>
      <c r="AH1008" t="s">
        <v>1134</v>
      </c>
    </row>
    <row r="1009" spans="1:34">
      <c r="A1009">
        <v>20729</v>
      </c>
      <c r="B1009" t="s">
        <v>246</v>
      </c>
      <c r="C1009" t="s">
        <v>247</v>
      </c>
      <c r="D1009" t="s">
        <v>402</v>
      </c>
      <c r="E1009" t="s">
        <v>403</v>
      </c>
      <c r="F1009" t="s">
        <v>261</v>
      </c>
      <c r="G1009" t="s">
        <v>1180</v>
      </c>
      <c r="H1009" s="117">
        <v>5000</v>
      </c>
      <c r="I1009" s="117">
        <v>5000</v>
      </c>
      <c r="J1009" s="117">
        <v>5261.32</v>
      </c>
      <c r="K1009" s="117">
        <v>0</v>
      </c>
      <c r="L1009" s="117">
        <v>0</v>
      </c>
      <c r="M1009" s="117">
        <v>0</v>
      </c>
      <c r="N1009" s="117">
        <v>5261.32</v>
      </c>
      <c r="P1009" s="1">
        <v>45240</v>
      </c>
      <c r="Q1009" s="1">
        <v>45230</v>
      </c>
      <c r="R1009" s="1">
        <v>45848</v>
      </c>
      <c r="S1009" s="1">
        <v>45848</v>
      </c>
      <c r="W1009" t="s">
        <v>561</v>
      </c>
      <c r="X1009" t="s">
        <v>252</v>
      </c>
      <c r="Z1009" t="s">
        <v>1142</v>
      </c>
      <c r="AA1009">
        <v>2</v>
      </c>
      <c r="AB1009" t="s">
        <v>1129</v>
      </c>
      <c r="AC1009" t="s">
        <v>561</v>
      </c>
      <c r="AD1009" t="s">
        <v>1130</v>
      </c>
      <c r="AE1009" t="s">
        <v>1131</v>
      </c>
      <c r="AF1009" t="s">
        <v>1132</v>
      </c>
      <c r="AG1009" t="s">
        <v>1133</v>
      </c>
      <c r="AH1009" t="s">
        <v>1134</v>
      </c>
    </row>
    <row r="1010" spans="1:34">
      <c r="A1010">
        <v>17602</v>
      </c>
      <c r="B1010" t="s">
        <v>246</v>
      </c>
      <c r="C1010" t="s">
        <v>247</v>
      </c>
      <c r="D1010" t="s">
        <v>443</v>
      </c>
      <c r="E1010" t="s">
        <v>444</v>
      </c>
      <c r="F1010" t="s">
        <v>261</v>
      </c>
      <c r="G1010" t="s">
        <v>1182</v>
      </c>
      <c r="H1010" s="117">
        <v>5000</v>
      </c>
      <c r="I1010" s="117">
        <v>5000</v>
      </c>
      <c r="J1010" s="117">
        <v>5275.37</v>
      </c>
      <c r="K1010" s="117">
        <v>0</v>
      </c>
      <c r="L1010" s="117">
        <v>0</v>
      </c>
      <c r="M1010" s="117">
        <v>0</v>
      </c>
      <c r="N1010" s="117">
        <v>5275.37</v>
      </c>
      <c r="P1010" s="1">
        <v>45173</v>
      </c>
      <c r="Q1010" s="1">
        <v>45168</v>
      </c>
      <c r="R1010" s="1">
        <v>45848</v>
      </c>
      <c r="S1010" s="1">
        <v>45848</v>
      </c>
      <c r="W1010" t="s">
        <v>561</v>
      </c>
      <c r="X1010" t="s">
        <v>252</v>
      </c>
      <c r="Z1010" t="s">
        <v>1142</v>
      </c>
      <c r="AA1010">
        <v>2</v>
      </c>
      <c r="AB1010" t="s">
        <v>1129</v>
      </c>
      <c r="AC1010" t="s">
        <v>561</v>
      </c>
      <c r="AD1010" t="s">
        <v>1130</v>
      </c>
      <c r="AE1010" t="s">
        <v>1131</v>
      </c>
      <c r="AF1010" t="s">
        <v>1132</v>
      </c>
      <c r="AG1010" t="s">
        <v>1133</v>
      </c>
      <c r="AH1010" t="s">
        <v>1134</v>
      </c>
    </row>
    <row r="1011" spans="1:34">
      <c r="A1011">
        <v>17259</v>
      </c>
      <c r="B1011" t="s">
        <v>246</v>
      </c>
      <c r="C1011" t="s">
        <v>269</v>
      </c>
      <c r="D1011" t="s">
        <v>282</v>
      </c>
      <c r="E1011" t="s">
        <v>283</v>
      </c>
      <c r="F1011" t="s">
        <v>261</v>
      </c>
      <c r="G1011" t="s">
        <v>1182</v>
      </c>
      <c r="H1011" s="117">
        <v>1800</v>
      </c>
      <c r="I1011" s="117">
        <v>1800</v>
      </c>
      <c r="J1011" s="117">
        <v>1899.13</v>
      </c>
      <c r="K1011" s="117">
        <v>0</v>
      </c>
      <c r="L1011" s="117">
        <v>0</v>
      </c>
      <c r="M1011" s="117">
        <v>0</v>
      </c>
      <c r="N1011" s="117">
        <v>1899.13</v>
      </c>
      <c r="P1011" s="1">
        <v>45148</v>
      </c>
      <c r="Q1011" s="1">
        <v>45140</v>
      </c>
      <c r="R1011" s="1">
        <v>45848</v>
      </c>
      <c r="S1011" s="1">
        <v>45848</v>
      </c>
      <c r="W1011" t="s">
        <v>561</v>
      </c>
      <c r="X1011" t="s">
        <v>252</v>
      </c>
      <c r="Z1011" t="s">
        <v>1142</v>
      </c>
      <c r="AA1011">
        <v>2</v>
      </c>
      <c r="AB1011" t="s">
        <v>1129</v>
      </c>
      <c r="AC1011" t="s">
        <v>561</v>
      </c>
      <c r="AD1011" t="s">
        <v>1130</v>
      </c>
      <c r="AE1011" t="s">
        <v>1131</v>
      </c>
      <c r="AF1011" t="s">
        <v>1132</v>
      </c>
      <c r="AG1011" t="s">
        <v>1133</v>
      </c>
      <c r="AH1011" t="s">
        <v>1134</v>
      </c>
    </row>
    <row r="1012" spans="1:34">
      <c r="A1012">
        <v>17303</v>
      </c>
      <c r="B1012" t="s">
        <v>246</v>
      </c>
      <c r="C1012" t="s">
        <v>247</v>
      </c>
      <c r="D1012" t="s">
        <v>471</v>
      </c>
      <c r="E1012" t="s">
        <v>472</v>
      </c>
      <c r="F1012" t="s">
        <v>261</v>
      </c>
      <c r="G1012" t="s">
        <v>1181</v>
      </c>
      <c r="H1012" s="117">
        <v>5000</v>
      </c>
      <c r="I1012" s="117">
        <v>5000</v>
      </c>
      <c r="J1012" s="117">
        <v>5275.37</v>
      </c>
      <c r="K1012" s="117">
        <v>0</v>
      </c>
      <c r="L1012" s="117">
        <v>0</v>
      </c>
      <c r="M1012" s="117">
        <v>0</v>
      </c>
      <c r="N1012" s="117">
        <v>5275.37</v>
      </c>
      <c r="P1012" s="1">
        <v>45154</v>
      </c>
      <c r="Q1012" s="1">
        <v>45145</v>
      </c>
      <c r="R1012" s="1">
        <v>45848</v>
      </c>
      <c r="S1012" s="1">
        <v>45848</v>
      </c>
      <c r="W1012" t="s">
        <v>561</v>
      </c>
      <c r="X1012" t="s">
        <v>252</v>
      </c>
      <c r="Z1012" t="s">
        <v>1142</v>
      </c>
      <c r="AA1012">
        <v>2</v>
      </c>
      <c r="AB1012" t="s">
        <v>1129</v>
      </c>
      <c r="AC1012" t="s">
        <v>561</v>
      </c>
      <c r="AD1012" t="s">
        <v>1130</v>
      </c>
      <c r="AE1012" t="s">
        <v>1131</v>
      </c>
      <c r="AF1012" t="s">
        <v>1132</v>
      </c>
      <c r="AG1012" t="s">
        <v>1133</v>
      </c>
      <c r="AH1012" t="s">
        <v>1134</v>
      </c>
    </row>
    <row r="1013" spans="1:34">
      <c r="A1013">
        <v>24115</v>
      </c>
      <c r="B1013" t="s">
        <v>246</v>
      </c>
      <c r="C1013" t="s">
        <v>247</v>
      </c>
      <c r="D1013" t="s">
        <v>421</v>
      </c>
      <c r="E1013" t="s">
        <v>422</v>
      </c>
      <c r="F1013" t="s">
        <v>261</v>
      </c>
      <c r="G1013" t="s">
        <v>1169</v>
      </c>
      <c r="H1013" s="117">
        <v>6200</v>
      </c>
      <c r="I1013" s="117">
        <v>6200</v>
      </c>
      <c r="J1013" s="117">
        <v>6447.29</v>
      </c>
      <c r="K1013" s="117">
        <v>0</v>
      </c>
      <c r="L1013" s="117">
        <v>0</v>
      </c>
      <c r="M1013" s="117">
        <v>0</v>
      </c>
      <c r="N1013" s="117">
        <v>6447.29</v>
      </c>
      <c r="P1013" s="1">
        <v>45394</v>
      </c>
      <c r="Q1013" s="1">
        <v>45366</v>
      </c>
      <c r="R1013" s="1">
        <v>45848</v>
      </c>
      <c r="S1013" s="1">
        <v>45848</v>
      </c>
      <c r="W1013" t="s">
        <v>561</v>
      </c>
      <c r="X1013" t="s">
        <v>252</v>
      </c>
      <c r="Z1013" t="s">
        <v>1142</v>
      </c>
      <c r="AA1013">
        <v>2</v>
      </c>
      <c r="AB1013" t="s">
        <v>1129</v>
      </c>
      <c r="AC1013" t="s">
        <v>561</v>
      </c>
      <c r="AD1013" t="s">
        <v>1130</v>
      </c>
      <c r="AE1013" t="s">
        <v>1131</v>
      </c>
      <c r="AF1013" t="s">
        <v>1132</v>
      </c>
      <c r="AG1013" t="s">
        <v>1133</v>
      </c>
      <c r="AH1013" t="s">
        <v>1134</v>
      </c>
    </row>
    <row r="1014" spans="1:34">
      <c r="A1014">
        <v>22546</v>
      </c>
      <c r="B1014" t="s">
        <v>246</v>
      </c>
      <c r="C1014" t="s">
        <v>269</v>
      </c>
      <c r="D1014" t="s">
        <v>312</v>
      </c>
      <c r="E1014" t="s">
        <v>313</v>
      </c>
      <c r="F1014" t="s">
        <v>261</v>
      </c>
      <c r="G1014" t="s">
        <v>1180</v>
      </c>
      <c r="H1014" s="117">
        <v>3500</v>
      </c>
      <c r="I1014" s="117">
        <v>3500</v>
      </c>
      <c r="J1014" s="117">
        <v>3660.61</v>
      </c>
      <c r="K1014" s="117">
        <v>0</v>
      </c>
      <c r="L1014" s="117">
        <v>0</v>
      </c>
      <c r="M1014" s="117">
        <v>0</v>
      </c>
      <c r="N1014" s="117">
        <v>3660.61</v>
      </c>
      <c r="P1014" s="1">
        <v>45314</v>
      </c>
      <c r="Q1014" s="1">
        <v>45301</v>
      </c>
      <c r="R1014" s="1">
        <v>45848</v>
      </c>
      <c r="S1014" s="1">
        <v>45848</v>
      </c>
      <c r="W1014" t="s">
        <v>561</v>
      </c>
      <c r="X1014" t="s">
        <v>252</v>
      </c>
      <c r="Z1014" t="s">
        <v>1142</v>
      </c>
      <c r="AA1014">
        <v>2</v>
      </c>
      <c r="AB1014" t="s">
        <v>1129</v>
      </c>
      <c r="AC1014" t="s">
        <v>561</v>
      </c>
      <c r="AD1014" t="s">
        <v>1130</v>
      </c>
      <c r="AE1014" t="s">
        <v>1131</v>
      </c>
      <c r="AF1014" t="s">
        <v>1132</v>
      </c>
      <c r="AG1014" t="s">
        <v>1133</v>
      </c>
      <c r="AH1014" t="s">
        <v>1134</v>
      </c>
    </row>
    <row r="1015" spans="1:34">
      <c r="A1015">
        <v>25023</v>
      </c>
      <c r="B1015" t="s">
        <v>246</v>
      </c>
      <c r="C1015" t="s">
        <v>247</v>
      </c>
      <c r="D1015" t="s">
        <v>410</v>
      </c>
      <c r="E1015" t="s">
        <v>411</v>
      </c>
      <c r="F1015" t="s">
        <v>261</v>
      </c>
      <c r="G1015" t="s">
        <v>1172</v>
      </c>
      <c r="H1015" s="117">
        <v>5000</v>
      </c>
      <c r="I1015" s="117">
        <v>5000</v>
      </c>
      <c r="J1015" s="117">
        <v>5178.13</v>
      </c>
      <c r="K1015" s="117">
        <v>0</v>
      </c>
      <c r="L1015" s="117">
        <v>0</v>
      </c>
      <c r="M1015" s="117">
        <v>0</v>
      </c>
      <c r="N1015" s="117">
        <v>5178.13</v>
      </c>
      <c r="P1015" s="1">
        <v>45435</v>
      </c>
      <c r="Q1015" s="1">
        <v>45423</v>
      </c>
      <c r="R1015" s="1">
        <v>45853</v>
      </c>
      <c r="S1015" s="1">
        <v>45853</v>
      </c>
      <c r="W1015" t="s">
        <v>561</v>
      </c>
      <c r="X1015" t="s">
        <v>252</v>
      </c>
      <c r="Z1015" t="s">
        <v>1142</v>
      </c>
      <c r="AA1015">
        <v>2</v>
      </c>
      <c r="AB1015" t="s">
        <v>1167</v>
      </c>
      <c r="AC1015" t="s">
        <v>561</v>
      </c>
      <c r="AD1015" t="s">
        <v>1130</v>
      </c>
      <c r="AE1015" t="s">
        <v>1131</v>
      </c>
      <c r="AF1015" t="s">
        <v>1132</v>
      </c>
      <c r="AG1015" t="s">
        <v>1133</v>
      </c>
      <c r="AH1015" t="s">
        <v>1134</v>
      </c>
    </row>
    <row r="1016" spans="1:34">
      <c r="A1016">
        <v>16290</v>
      </c>
      <c r="B1016" t="s">
        <v>246</v>
      </c>
      <c r="C1016" t="s">
        <v>247</v>
      </c>
      <c r="D1016" t="s">
        <v>502</v>
      </c>
      <c r="E1016" t="s">
        <v>503</v>
      </c>
      <c r="F1016" t="s">
        <v>261</v>
      </c>
      <c r="G1016" t="s">
        <v>1190</v>
      </c>
      <c r="H1016" s="117">
        <v>3000</v>
      </c>
      <c r="I1016" s="117">
        <v>3000</v>
      </c>
      <c r="J1016" s="117">
        <v>3211.28</v>
      </c>
      <c r="K1016" s="117">
        <v>0</v>
      </c>
      <c r="L1016" s="117">
        <v>0</v>
      </c>
      <c r="M1016" s="117">
        <v>0</v>
      </c>
      <c r="N1016" s="117">
        <v>3211.28</v>
      </c>
      <c r="P1016" s="1">
        <v>45077</v>
      </c>
      <c r="Q1016" s="1">
        <v>45062</v>
      </c>
      <c r="R1016" s="1">
        <v>45853</v>
      </c>
      <c r="S1016" s="1">
        <v>45853</v>
      </c>
      <c r="W1016" t="s">
        <v>561</v>
      </c>
      <c r="X1016" t="s">
        <v>252</v>
      </c>
      <c r="Z1016" t="s">
        <v>1142</v>
      </c>
      <c r="AA1016">
        <v>2</v>
      </c>
      <c r="AB1016" t="s">
        <v>1129</v>
      </c>
      <c r="AC1016" t="s">
        <v>561</v>
      </c>
      <c r="AD1016" t="s">
        <v>1130</v>
      </c>
      <c r="AE1016" t="s">
        <v>1131</v>
      </c>
      <c r="AF1016" t="s">
        <v>1132</v>
      </c>
      <c r="AG1016" t="s">
        <v>1133</v>
      </c>
      <c r="AH1016" t="s">
        <v>1134</v>
      </c>
    </row>
    <row r="1017" spans="1:34">
      <c r="A1017">
        <v>18128</v>
      </c>
      <c r="B1017" t="s">
        <v>246</v>
      </c>
      <c r="C1017" t="s">
        <v>247</v>
      </c>
      <c r="D1017" t="s">
        <v>461</v>
      </c>
      <c r="E1017" t="s">
        <v>462</v>
      </c>
      <c r="F1017" t="s">
        <v>261</v>
      </c>
      <c r="G1017" t="s">
        <v>1181</v>
      </c>
      <c r="H1017" s="117">
        <v>3000</v>
      </c>
      <c r="I1017" s="117">
        <v>3000</v>
      </c>
      <c r="J1017" s="117">
        <v>3162.03</v>
      </c>
      <c r="K1017" s="117">
        <v>0</v>
      </c>
      <c r="L1017" s="117">
        <v>0</v>
      </c>
      <c r="M1017" s="117">
        <v>0</v>
      </c>
      <c r="N1017" s="117">
        <v>3162.03</v>
      </c>
      <c r="P1017" s="1">
        <v>45190</v>
      </c>
      <c r="Q1017" s="1">
        <v>45172</v>
      </c>
      <c r="R1017" s="1">
        <v>45858</v>
      </c>
      <c r="S1017" s="1">
        <v>45858</v>
      </c>
      <c r="W1017" t="s">
        <v>561</v>
      </c>
      <c r="X1017" t="s">
        <v>252</v>
      </c>
      <c r="Z1017" t="s">
        <v>1142</v>
      </c>
      <c r="AA1017">
        <v>2</v>
      </c>
      <c r="AB1017" t="s">
        <v>1129</v>
      </c>
      <c r="AC1017" t="s">
        <v>561</v>
      </c>
      <c r="AD1017" t="s">
        <v>1130</v>
      </c>
      <c r="AE1017" t="s">
        <v>1131</v>
      </c>
      <c r="AF1017" t="s">
        <v>1132</v>
      </c>
      <c r="AG1017" t="s">
        <v>1133</v>
      </c>
      <c r="AH1017" t="s">
        <v>1134</v>
      </c>
    </row>
    <row r="1018" spans="1:34">
      <c r="A1018">
        <v>19535</v>
      </c>
      <c r="B1018" t="s">
        <v>246</v>
      </c>
      <c r="C1018" t="s">
        <v>269</v>
      </c>
      <c r="D1018" t="s">
        <v>308</v>
      </c>
      <c r="E1018" t="s">
        <v>309</v>
      </c>
      <c r="F1018" t="s">
        <v>261</v>
      </c>
      <c r="G1018" t="s">
        <v>1182</v>
      </c>
      <c r="H1018" s="117">
        <v>3000</v>
      </c>
      <c r="I1018" s="117">
        <v>3000</v>
      </c>
      <c r="J1018" s="117">
        <v>3156.79</v>
      </c>
      <c r="K1018" s="117">
        <v>0</v>
      </c>
      <c r="L1018" s="117">
        <v>0</v>
      </c>
      <c r="M1018" s="117">
        <v>0</v>
      </c>
      <c r="N1018" s="117">
        <v>3156.79</v>
      </c>
      <c r="P1018" s="1">
        <v>45229</v>
      </c>
      <c r="Q1018" s="1">
        <v>45220</v>
      </c>
      <c r="R1018" s="1">
        <v>45858</v>
      </c>
      <c r="S1018" s="1">
        <v>45858</v>
      </c>
      <c r="W1018" t="s">
        <v>561</v>
      </c>
      <c r="X1018" t="s">
        <v>252</v>
      </c>
      <c r="Z1018" t="s">
        <v>1142</v>
      </c>
      <c r="AA1018">
        <v>2</v>
      </c>
      <c r="AB1018" t="s">
        <v>1129</v>
      </c>
      <c r="AC1018" t="s">
        <v>561</v>
      </c>
      <c r="AD1018" t="s">
        <v>1130</v>
      </c>
      <c r="AE1018" t="s">
        <v>1131</v>
      </c>
      <c r="AF1018" t="s">
        <v>1132</v>
      </c>
      <c r="AG1018" t="s">
        <v>1133</v>
      </c>
      <c r="AH1018" t="s">
        <v>1134</v>
      </c>
    </row>
    <row r="1019" spans="1:34">
      <c r="A1019">
        <v>19464</v>
      </c>
      <c r="B1019" t="s">
        <v>246</v>
      </c>
      <c r="C1019" t="s">
        <v>269</v>
      </c>
      <c r="D1019" t="s">
        <v>288</v>
      </c>
      <c r="E1019" t="s">
        <v>289</v>
      </c>
      <c r="F1019" t="s">
        <v>261</v>
      </c>
      <c r="G1019" t="s">
        <v>1171</v>
      </c>
      <c r="H1019" s="117">
        <v>1000</v>
      </c>
      <c r="I1019" s="117">
        <v>1000</v>
      </c>
      <c r="J1019" s="117">
        <v>1052.26</v>
      </c>
      <c r="K1019" s="117">
        <v>0</v>
      </c>
      <c r="L1019" s="117">
        <v>0</v>
      </c>
      <c r="M1019" s="117">
        <v>0</v>
      </c>
      <c r="N1019" s="117">
        <v>1052.26</v>
      </c>
      <c r="P1019" s="1">
        <v>45218</v>
      </c>
      <c r="Q1019" s="1">
        <v>45211</v>
      </c>
      <c r="R1019" s="1">
        <v>45858</v>
      </c>
      <c r="S1019" s="1">
        <v>45858</v>
      </c>
      <c r="W1019" t="s">
        <v>561</v>
      </c>
      <c r="X1019" t="s">
        <v>252</v>
      </c>
      <c r="Z1019" t="s">
        <v>1142</v>
      </c>
      <c r="AA1019">
        <v>2</v>
      </c>
      <c r="AB1019" t="s">
        <v>1129</v>
      </c>
      <c r="AC1019" t="s">
        <v>561</v>
      </c>
      <c r="AD1019" t="s">
        <v>1130</v>
      </c>
      <c r="AE1019" t="s">
        <v>1131</v>
      </c>
      <c r="AF1019" t="s">
        <v>1132</v>
      </c>
      <c r="AG1019" t="s">
        <v>1133</v>
      </c>
      <c r="AH1019" t="s">
        <v>1134</v>
      </c>
    </row>
    <row r="1020" spans="1:34">
      <c r="A1020">
        <v>25368</v>
      </c>
      <c r="B1020" t="s">
        <v>246</v>
      </c>
      <c r="C1020" t="s">
        <v>269</v>
      </c>
      <c r="D1020" t="s">
        <v>304</v>
      </c>
      <c r="E1020" t="s">
        <v>305</v>
      </c>
      <c r="F1020" t="s">
        <v>261</v>
      </c>
      <c r="G1020" t="s">
        <v>1171</v>
      </c>
      <c r="H1020" s="117">
        <v>800</v>
      </c>
      <c r="I1020" s="117">
        <v>800</v>
      </c>
      <c r="J1020" s="117">
        <v>824.25</v>
      </c>
      <c r="K1020" s="117">
        <v>0</v>
      </c>
      <c r="L1020" s="117">
        <v>0</v>
      </c>
      <c r="M1020" s="117">
        <v>0</v>
      </c>
      <c r="N1020" s="117">
        <v>824.25</v>
      </c>
      <c r="P1020" s="1">
        <v>45474</v>
      </c>
      <c r="Q1020" s="1">
        <v>45460</v>
      </c>
      <c r="R1020" s="1">
        <v>45858</v>
      </c>
      <c r="S1020" s="1">
        <v>45858</v>
      </c>
      <c r="W1020" t="s">
        <v>561</v>
      </c>
      <c r="X1020" t="s">
        <v>252</v>
      </c>
      <c r="Z1020" t="s">
        <v>1142</v>
      </c>
      <c r="AA1020">
        <v>2</v>
      </c>
      <c r="AB1020" t="s">
        <v>1167</v>
      </c>
      <c r="AC1020" t="s">
        <v>561</v>
      </c>
      <c r="AD1020" t="s">
        <v>1130</v>
      </c>
      <c r="AE1020" t="s">
        <v>1131</v>
      </c>
      <c r="AF1020" t="s">
        <v>1132</v>
      </c>
      <c r="AG1020" t="s">
        <v>1133</v>
      </c>
      <c r="AH1020" t="s">
        <v>1134</v>
      </c>
    </row>
    <row r="1021" spans="1:34">
      <c r="A1021">
        <v>23233</v>
      </c>
      <c r="B1021" t="s">
        <v>246</v>
      </c>
      <c r="C1021" t="s">
        <v>247</v>
      </c>
      <c r="D1021" t="s">
        <v>497</v>
      </c>
      <c r="E1021" t="s">
        <v>498</v>
      </c>
      <c r="F1021" t="s">
        <v>261</v>
      </c>
      <c r="G1021" t="s">
        <v>1172</v>
      </c>
      <c r="H1021" s="117">
        <v>4000</v>
      </c>
      <c r="I1021" s="117">
        <v>4000</v>
      </c>
      <c r="J1021" s="117">
        <v>4170.7700000000004</v>
      </c>
      <c r="K1021" s="117">
        <v>0</v>
      </c>
      <c r="L1021" s="117">
        <v>0</v>
      </c>
      <c r="M1021" s="117">
        <v>0</v>
      </c>
      <c r="N1021" s="117">
        <v>4170.7700000000004</v>
      </c>
      <c r="P1021" s="1">
        <v>45345</v>
      </c>
      <c r="Q1021" s="1">
        <v>45337</v>
      </c>
      <c r="R1021" s="1">
        <v>45858</v>
      </c>
      <c r="S1021" s="1">
        <v>45858</v>
      </c>
      <c r="W1021" t="s">
        <v>561</v>
      </c>
      <c r="X1021" t="s">
        <v>252</v>
      </c>
      <c r="Z1021" t="s">
        <v>1142</v>
      </c>
      <c r="AA1021">
        <v>2</v>
      </c>
      <c r="AB1021" t="s">
        <v>1129</v>
      </c>
      <c r="AC1021" t="s">
        <v>561</v>
      </c>
      <c r="AD1021" t="s">
        <v>1130</v>
      </c>
      <c r="AE1021" t="s">
        <v>1131</v>
      </c>
      <c r="AF1021" t="s">
        <v>1132</v>
      </c>
      <c r="AG1021" t="s">
        <v>1133</v>
      </c>
      <c r="AH1021" t="s">
        <v>1134</v>
      </c>
    </row>
    <row r="1022" spans="1:34">
      <c r="A1022">
        <v>23647</v>
      </c>
      <c r="B1022" t="s">
        <v>246</v>
      </c>
      <c r="C1022" t="s">
        <v>269</v>
      </c>
      <c r="D1022" t="s">
        <v>276</v>
      </c>
      <c r="E1022" t="s">
        <v>277</v>
      </c>
      <c r="F1022" t="s">
        <v>261</v>
      </c>
      <c r="G1022" t="s">
        <v>1169</v>
      </c>
      <c r="H1022" s="117">
        <v>9340</v>
      </c>
      <c r="I1022" s="117">
        <v>9340</v>
      </c>
      <c r="J1022" s="117">
        <v>9712.5300000000007</v>
      </c>
      <c r="K1022" s="117">
        <v>0</v>
      </c>
      <c r="L1022" s="117">
        <v>0</v>
      </c>
      <c r="M1022" s="117">
        <v>0</v>
      </c>
      <c r="N1022" s="117">
        <v>9712.5300000000007</v>
      </c>
      <c r="P1022" s="1">
        <v>45371</v>
      </c>
      <c r="Q1022" s="1">
        <v>45355</v>
      </c>
      <c r="R1022" s="1">
        <v>45858</v>
      </c>
      <c r="S1022" s="1">
        <v>45858</v>
      </c>
      <c r="W1022" t="s">
        <v>561</v>
      </c>
      <c r="X1022" t="s">
        <v>252</v>
      </c>
      <c r="Z1022" t="s">
        <v>1142</v>
      </c>
      <c r="AA1022">
        <v>2</v>
      </c>
      <c r="AB1022" t="s">
        <v>1129</v>
      </c>
      <c r="AC1022" t="s">
        <v>561</v>
      </c>
      <c r="AD1022" t="s">
        <v>1130</v>
      </c>
      <c r="AE1022" t="s">
        <v>1131</v>
      </c>
      <c r="AF1022" t="s">
        <v>1132</v>
      </c>
      <c r="AG1022" t="s">
        <v>1133</v>
      </c>
      <c r="AH1022" t="s">
        <v>1134</v>
      </c>
    </row>
    <row r="1023" spans="1:34">
      <c r="A1023">
        <v>25469</v>
      </c>
      <c r="B1023" t="s">
        <v>246</v>
      </c>
      <c r="C1023" t="s">
        <v>247</v>
      </c>
      <c r="D1023" t="s">
        <v>516</v>
      </c>
      <c r="E1023" t="s">
        <v>517</v>
      </c>
      <c r="F1023" t="s">
        <v>261</v>
      </c>
      <c r="G1023" t="s">
        <v>1164</v>
      </c>
      <c r="H1023" s="117">
        <v>6600</v>
      </c>
      <c r="I1023" s="117">
        <v>6600</v>
      </c>
      <c r="J1023" s="117">
        <v>6800.06</v>
      </c>
      <c r="K1023" s="117">
        <v>0</v>
      </c>
      <c r="L1023" s="117">
        <v>0</v>
      </c>
      <c r="M1023" s="117">
        <v>0</v>
      </c>
      <c r="N1023" s="117">
        <v>6800.06</v>
      </c>
      <c r="P1023" s="1">
        <v>45476</v>
      </c>
      <c r="Q1023" s="1">
        <v>45469</v>
      </c>
      <c r="R1023" s="1">
        <v>45858</v>
      </c>
      <c r="S1023" s="1">
        <v>45858</v>
      </c>
      <c r="W1023" t="s">
        <v>561</v>
      </c>
      <c r="X1023" t="s">
        <v>252</v>
      </c>
      <c r="Z1023" t="s">
        <v>1142</v>
      </c>
      <c r="AA1023">
        <v>2</v>
      </c>
      <c r="AB1023" t="s">
        <v>1167</v>
      </c>
      <c r="AC1023" t="s">
        <v>561</v>
      </c>
      <c r="AD1023" t="s">
        <v>1130</v>
      </c>
      <c r="AE1023" t="s">
        <v>1131</v>
      </c>
      <c r="AF1023" t="s">
        <v>1132</v>
      </c>
      <c r="AG1023" t="s">
        <v>1133</v>
      </c>
      <c r="AH1023" t="s">
        <v>1134</v>
      </c>
    </row>
    <row r="1024" spans="1:34">
      <c r="A1024">
        <v>25429</v>
      </c>
      <c r="B1024" t="s">
        <v>246</v>
      </c>
      <c r="C1024" t="s">
        <v>269</v>
      </c>
      <c r="D1024" t="s">
        <v>319</v>
      </c>
      <c r="E1024" t="s">
        <v>320</v>
      </c>
      <c r="F1024" t="s">
        <v>261</v>
      </c>
      <c r="G1024" t="s">
        <v>1171</v>
      </c>
      <c r="H1024" s="117">
        <v>800</v>
      </c>
      <c r="I1024" s="117">
        <v>800</v>
      </c>
      <c r="J1024" s="117">
        <v>824.25</v>
      </c>
      <c r="K1024" s="117">
        <v>0</v>
      </c>
      <c r="L1024" s="117">
        <v>0</v>
      </c>
      <c r="M1024" s="117">
        <v>0</v>
      </c>
      <c r="N1024" s="117">
        <v>824.25</v>
      </c>
      <c r="P1024" s="1">
        <v>45476</v>
      </c>
      <c r="Q1024" s="1">
        <v>45468</v>
      </c>
      <c r="R1024" s="1">
        <v>45858</v>
      </c>
      <c r="S1024" s="1">
        <v>45858</v>
      </c>
      <c r="W1024" t="s">
        <v>561</v>
      </c>
      <c r="X1024" t="s">
        <v>252</v>
      </c>
      <c r="Z1024" t="s">
        <v>1142</v>
      </c>
      <c r="AA1024">
        <v>2</v>
      </c>
      <c r="AB1024" t="s">
        <v>1167</v>
      </c>
      <c r="AC1024" t="s">
        <v>561</v>
      </c>
      <c r="AD1024" t="s">
        <v>1130</v>
      </c>
      <c r="AE1024" t="s">
        <v>1131</v>
      </c>
      <c r="AF1024" t="s">
        <v>1132</v>
      </c>
      <c r="AG1024" t="s">
        <v>1133</v>
      </c>
      <c r="AH1024" t="s">
        <v>1134</v>
      </c>
    </row>
    <row r="1025" spans="1:34">
      <c r="A1025">
        <v>28931</v>
      </c>
      <c r="B1025" t="s">
        <v>246</v>
      </c>
      <c r="C1025" t="s">
        <v>247</v>
      </c>
      <c r="D1025" t="s">
        <v>433</v>
      </c>
      <c r="E1025" t="s">
        <v>434</v>
      </c>
      <c r="F1025" t="s">
        <v>261</v>
      </c>
      <c r="G1025" t="s">
        <v>1151</v>
      </c>
      <c r="H1025" s="117">
        <v>4000</v>
      </c>
      <c r="I1025" s="117">
        <v>4000</v>
      </c>
      <c r="J1025" s="117">
        <v>4027.9</v>
      </c>
      <c r="K1025" s="117">
        <v>0</v>
      </c>
      <c r="L1025" s="117">
        <v>0</v>
      </c>
      <c r="M1025" s="117">
        <v>0</v>
      </c>
      <c r="N1025" s="117">
        <v>4027.9</v>
      </c>
      <c r="P1025" s="1">
        <v>45555</v>
      </c>
      <c r="Q1025" s="1">
        <v>45554</v>
      </c>
      <c r="R1025" s="1">
        <v>45858</v>
      </c>
      <c r="S1025" s="1">
        <v>45858</v>
      </c>
      <c r="W1025" t="s">
        <v>561</v>
      </c>
      <c r="X1025" t="s">
        <v>252</v>
      </c>
      <c r="Z1025" t="s">
        <v>1142</v>
      </c>
      <c r="AA1025">
        <v>2</v>
      </c>
      <c r="AB1025" t="s">
        <v>1167</v>
      </c>
      <c r="AC1025" t="s">
        <v>561</v>
      </c>
      <c r="AD1025" t="s">
        <v>1130</v>
      </c>
      <c r="AE1025" t="s">
        <v>1131</v>
      </c>
      <c r="AF1025" t="s">
        <v>1132</v>
      </c>
      <c r="AG1025" t="s">
        <v>1133</v>
      </c>
      <c r="AH1025" t="s">
        <v>1134</v>
      </c>
    </row>
    <row r="1026" spans="1:34">
      <c r="A1026">
        <v>22817</v>
      </c>
      <c r="B1026" t="s">
        <v>246</v>
      </c>
      <c r="C1026" t="s">
        <v>247</v>
      </c>
      <c r="D1026" t="s">
        <v>480</v>
      </c>
      <c r="E1026" t="s">
        <v>481</v>
      </c>
      <c r="F1026" t="s">
        <v>261</v>
      </c>
      <c r="G1026" t="s">
        <v>1175</v>
      </c>
      <c r="H1026" s="117">
        <v>7000</v>
      </c>
      <c r="I1026" s="117">
        <v>7000</v>
      </c>
      <c r="J1026" s="117">
        <v>7321.22</v>
      </c>
      <c r="K1026" s="117">
        <v>0</v>
      </c>
      <c r="L1026" s="117">
        <v>0</v>
      </c>
      <c r="M1026" s="117">
        <v>0</v>
      </c>
      <c r="N1026" s="117">
        <v>7321.22</v>
      </c>
      <c r="P1026" s="1">
        <v>45323</v>
      </c>
      <c r="Q1026" s="1">
        <v>45314</v>
      </c>
      <c r="R1026" s="1">
        <v>45863</v>
      </c>
      <c r="S1026" s="1">
        <v>45863</v>
      </c>
      <c r="W1026" t="s">
        <v>561</v>
      </c>
      <c r="X1026" t="s">
        <v>252</v>
      </c>
      <c r="Z1026" t="s">
        <v>1142</v>
      </c>
      <c r="AA1026">
        <v>2</v>
      </c>
      <c r="AB1026" t="s">
        <v>1129</v>
      </c>
      <c r="AC1026" t="s">
        <v>561</v>
      </c>
      <c r="AD1026" t="s">
        <v>1130</v>
      </c>
      <c r="AE1026" t="s">
        <v>1131</v>
      </c>
      <c r="AF1026" t="s">
        <v>1132</v>
      </c>
      <c r="AG1026" t="s">
        <v>1133</v>
      </c>
      <c r="AH1026" t="s">
        <v>1134</v>
      </c>
    </row>
    <row r="1027" spans="1:34">
      <c r="A1027">
        <v>21855</v>
      </c>
      <c r="B1027" t="s">
        <v>246</v>
      </c>
      <c r="C1027" t="s">
        <v>247</v>
      </c>
      <c r="D1027" t="s">
        <v>513</v>
      </c>
      <c r="E1027" t="s">
        <v>514</v>
      </c>
      <c r="F1027" t="s">
        <v>261</v>
      </c>
      <c r="G1027" t="s">
        <v>1161</v>
      </c>
      <c r="H1027" s="117">
        <v>5500</v>
      </c>
      <c r="I1027" s="117">
        <v>5500</v>
      </c>
      <c r="J1027" s="117">
        <v>5767.71</v>
      </c>
      <c r="K1027" s="117">
        <v>0</v>
      </c>
      <c r="L1027" s="117">
        <v>0</v>
      </c>
      <c r="M1027" s="117">
        <v>0</v>
      </c>
      <c r="N1027" s="117">
        <v>5767.71</v>
      </c>
      <c r="P1027" s="1">
        <v>45259</v>
      </c>
      <c r="Q1027" s="1">
        <v>45240</v>
      </c>
      <c r="R1027" s="1">
        <v>45863</v>
      </c>
      <c r="S1027" s="1">
        <v>45863</v>
      </c>
      <c r="W1027" t="s">
        <v>561</v>
      </c>
      <c r="X1027" t="s">
        <v>252</v>
      </c>
      <c r="Z1027" t="s">
        <v>1142</v>
      </c>
      <c r="AA1027">
        <v>2</v>
      </c>
      <c r="AB1027" t="s">
        <v>1129</v>
      </c>
      <c r="AC1027" t="s">
        <v>561</v>
      </c>
      <c r="AD1027" t="s">
        <v>1130</v>
      </c>
      <c r="AE1027" t="s">
        <v>1131</v>
      </c>
      <c r="AF1027" t="s">
        <v>1132</v>
      </c>
      <c r="AG1027" t="s">
        <v>1133</v>
      </c>
      <c r="AH1027" t="s">
        <v>1134</v>
      </c>
    </row>
    <row r="1028" spans="1:34">
      <c r="A1028">
        <v>24589</v>
      </c>
      <c r="B1028" t="s">
        <v>246</v>
      </c>
      <c r="C1028" t="s">
        <v>269</v>
      </c>
      <c r="D1028" t="s">
        <v>298</v>
      </c>
      <c r="E1028" t="s">
        <v>299</v>
      </c>
      <c r="F1028" t="s">
        <v>261</v>
      </c>
      <c r="G1028" t="s">
        <v>1169</v>
      </c>
      <c r="H1028" s="117">
        <v>2500</v>
      </c>
      <c r="I1028" s="117">
        <v>2500</v>
      </c>
      <c r="J1028" s="117">
        <v>2596.3000000000002</v>
      </c>
      <c r="K1028" s="117">
        <v>0</v>
      </c>
      <c r="L1028" s="117">
        <v>0</v>
      </c>
      <c r="M1028" s="117">
        <v>0</v>
      </c>
      <c r="N1028" s="117">
        <v>2596.3000000000002</v>
      </c>
      <c r="P1028" s="1">
        <v>45406</v>
      </c>
      <c r="Q1028" s="1">
        <v>45401</v>
      </c>
      <c r="R1028" s="1">
        <v>45863</v>
      </c>
      <c r="S1028" s="1">
        <v>45863</v>
      </c>
      <c r="W1028" t="s">
        <v>561</v>
      </c>
      <c r="X1028" t="s">
        <v>252</v>
      </c>
      <c r="Z1028" t="s">
        <v>1142</v>
      </c>
      <c r="AA1028">
        <v>2</v>
      </c>
      <c r="AB1028" t="s">
        <v>1167</v>
      </c>
      <c r="AC1028" t="s">
        <v>561</v>
      </c>
      <c r="AD1028" t="s">
        <v>1130</v>
      </c>
      <c r="AE1028" t="s">
        <v>1131</v>
      </c>
      <c r="AF1028" t="s">
        <v>1132</v>
      </c>
      <c r="AG1028" t="s">
        <v>1133</v>
      </c>
      <c r="AH1028" t="s">
        <v>1134</v>
      </c>
    </row>
    <row r="1029" spans="1:34">
      <c r="A1029">
        <v>19255</v>
      </c>
      <c r="B1029" t="s">
        <v>246</v>
      </c>
      <c r="C1029" t="s">
        <v>247</v>
      </c>
      <c r="D1029" t="s">
        <v>368</v>
      </c>
      <c r="E1029" t="s">
        <v>369</v>
      </c>
      <c r="F1029" t="s">
        <v>261</v>
      </c>
      <c r="G1029" t="s">
        <v>1181</v>
      </c>
      <c r="H1029" s="117">
        <v>4900</v>
      </c>
      <c r="I1029" s="117">
        <v>4900</v>
      </c>
      <c r="J1029" s="117">
        <v>5164.6499999999996</v>
      </c>
      <c r="K1029" s="117">
        <v>0</v>
      </c>
      <c r="L1029" s="117">
        <v>0</v>
      </c>
      <c r="M1029" s="117">
        <v>0</v>
      </c>
      <c r="N1029" s="117">
        <v>5164.6499999999996</v>
      </c>
      <c r="P1029" s="1">
        <v>45197</v>
      </c>
      <c r="Q1029" s="1">
        <v>45188</v>
      </c>
      <c r="R1029" s="1">
        <v>45863</v>
      </c>
      <c r="S1029" s="1">
        <v>45863</v>
      </c>
      <c r="W1029" t="s">
        <v>561</v>
      </c>
      <c r="X1029" t="s">
        <v>252</v>
      </c>
      <c r="Z1029" t="s">
        <v>1142</v>
      </c>
      <c r="AA1029">
        <v>2</v>
      </c>
      <c r="AB1029" t="s">
        <v>1129</v>
      </c>
      <c r="AC1029" t="s">
        <v>561</v>
      </c>
      <c r="AD1029" t="s">
        <v>1130</v>
      </c>
      <c r="AE1029" t="s">
        <v>1131</v>
      </c>
      <c r="AF1029" t="s">
        <v>1132</v>
      </c>
      <c r="AG1029" t="s">
        <v>1133</v>
      </c>
      <c r="AH1029" t="s">
        <v>1134</v>
      </c>
    </row>
    <row r="1030" spans="1:34">
      <c r="A1030">
        <v>27528</v>
      </c>
      <c r="B1030" t="s">
        <v>246</v>
      </c>
      <c r="C1030" t="s">
        <v>247</v>
      </c>
      <c r="D1030" t="s">
        <v>407</v>
      </c>
      <c r="E1030" t="s">
        <v>408</v>
      </c>
      <c r="F1030" t="s">
        <v>261</v>
      </c>
      <c r="G1030" t="s">
        <v>1155</v>
      </c>
      <c r="H1030" s="117">
        <v>7840</v>
      </c>
      <c r="I1030" s="117">
        <v>7840</v>
      </c>
      <c r="J1030" s="117">
        <v>7951.75</v>
      </c>
      <c r="K1030" s="117">
        <v>0</v>
      </c>
      <c r="L1030" s="117">
        <v>0</v>
      </c>
      <c r="M1030" s="117">
        <v>0</v>
      </c>
      <c r="N1030" s="117">
        <v>7951.75</v>
      </c>
      <c r="P1030" s="1">
        <v>45541</v>
      </c>
      <c r="Q1030" s="1">
        <v>45533</v>
      </c>
      <c r="R1030" s="1">
        <v>45866</v>
      </c>
      <c r="S1030" s="1">
        <v>45866</v>
      </c>
      <c r="W1030" t="s">
        <v>561</v>
      </c>
      <c r="X1030" t="s">
        <v>252</v>
      </c>
      <c r="Z1030" t="s">
        <v>1142</v>
      </c>
      <c r="AA1030">
        <v>2</v>
      </c>
      <c r="AB1030" t="s">
        <v>1167</v>
      </c>
      <c r="AC1030" t="s">
        <v>561</v>
      </c>
      <c r="AD1030" t="s">
        <v>1130</v>
      </c>
      <c r="AE1030" t="s">
        <v>1131</v>
      </c>
      <c r="AF1030" t="s">
        <v>1132</v>
      </c>
      <c r="AG1030" t="s">
        <v>1133</v>
      </c>
      <c r="AH1030" t="s">
        <v>1134</v>
      </c>
    </row>
    <row r="1031" spans="1:34">
      <c r="A1031">
        <v>26175</v>
      </c>
      <c r="B1031" t="s">
        <v>246</v>
      </c>
      <c r="C1031" t="s">
        <v>247</v>
      </c>
      <c r="D1031" t="s">
        <v>359</v>
      </c>
      <c r="E1031" t="s">
        <v>360</v>
      </c>
      <c r="F1031" t="s">
        <v>261</v>
      </c>
      <c r="G1031" t="s">
        <v>1159</v>
      </c>
      <c r="H1031" s="117">
        <v>9000</v>
      </c>
      <c r="I1031" s="117">
        <v>9000</v>
      </c>
      <c r="J1031" s="117">
        <v>9128.2900000000009</v>
      </c>
      <c r="K1031" s="117">
        <v>0</v>
      </c>
      <c r="L1031" s="117">
        <v>0</v>
      </c>
      <c r="M1031" s="117">
        <v>0</v>
      </c>
      <c r="N1031" s="117">
        <v>9128.2900000000009</v>
      </c>
      <c r="P1031" s="1">
        <v>45537</v>
      </c>
      <c r="Q1031" s="1">
        <v>45531</v>
      </c>
      <c r="R1031" s="1">
        <v>45868</v>
      </c>
      <c r="S1031" s="1">
        <v>45868</v>
      </c>
      <c r="W1031" t="s">
        <v>561</v>
      </c>
      <c r="X1031" t="s">
        <v>252</v>
      </c>
      <c r="Z1031" t="s">
        <v>1142</v>
      </c>
      <c r="AA1031">
        <v>2</v>
      </c>
      <c r="AB1031" t="s">
        <v>1167</v>
      </c>
      <c r="AC1031" t="s">
        <v>561</v>
      </c>
      <c r="AD1031" t="s">
        <v>1130</v>
      </c>
      <c r="AE1031" t="s">
        <v>1131</v>
      </c>
      <c r="AF1031" t="s">
        <v>1132</v>
      </c>
      <c r="AG1031" t="s">
        <v>1133</v>
      </c>
      <c r="AH1031" t="s">
        <v>1134</v>
      </c>
    </row>
    <row r="1032" spans="1:34">
      <c r="A1032">
        <v>27751</v>
      </c>
      <c r="B1032" t="s">
        <v>246</v>
      </c>
      <c r="C1032" t="s">
        <v>247</v>
      </c>
      <c r="D1032" t="s">
        <v>454</v>
      </c>
      <c r="E1032" t="s">
        <v>455</v>
      </c>
      <c r="F1032" t="s">
        <v>261</v>
      </c>
      <c r="G1032" t="s">
        <v>1166</v>
      </c>
      <c r="H1032" s="117">
        <v>5000</v>
      </c>
      <c r="I1032" s="117">
        <v>5000</v>
      </c>
      <c r="J1032" s="117">
        <v>5071.2700000000004</v>
      </c>
      <c r="K1032" s="117">
        <v>0</v>
      </c>
      <c r="L1032" s="117">
        <v>0</v>
      </c>
      <c r="M1032" s="117">
        <v>0</v>
      </c>
      <c r="N1032" s="117">
        <v>5071.2700000000004</v>
      </c>
      <c r="P1032" s="1">
        <v>45541</v>
      </c>
      <c r="Q1032" s="1">
        <v>45535</v>
      </c>
      <c r="R1032" s="1">
        <v>45868</v>
      </c>
      <c r="S1032" s="1">
        <v>45868</v>
      </c>
      <c r="W1032" t="s">
        <v>561</v>
      </c>
      <c r="X1032" t="s">
        <v>252</v>
      </c>
      <c r="Z1032" t="s">
        <v>1142</v>
      </c>
      <c r="AA1032">
        <v>2</v>
      </c>
      <c r="AB1032" t="s">
        <v>1167</v>
      </c>
      <c r="AC1032" t="s">
        <v>561</v>
      </c>
      <c r="AD1032" t="s">
        <v>1130</v>
      </c>
      <c r="AE1032" t="s">
        <v>1131</v>
      </c>
      <c r="AF1032" t="s">
        <v>1132</v>
      </c>
      <c r="AG1032" t="s">
        <v>1133</v>
      </c>
      <c r="AH1032" t="s">
        <v>1134</v>
      </c>
    </row>
    <row r="1033" spans="1:34">
      <c r="A1033">
        <v>25514</v>
      </c>
      <c r="B1033" t="s">
        <v>246</v>
      </c>
      <c r="C1033" t="s">
        <v>247</v>
      </c>
      <c r="D1033" t="s">
        <v>382</v>
      </c>
      <c r="E1033" t="s">
        <v>383</v>
      </c>
      <c r="F1033" t="s">
        <v>261</v>
      </c>
      <c r="G1033" t="s">
        <v>1176</v>
      </c>
      <c r="H1033" s="117">
        <v>5200</v>
      </c>
      <c r="I1033" s="117">
        <v>5200</v>
      </c>
      <c r="J1033" s="117">
        <v>5480.85</v>
      </c>
      <c r="K1033" s="117">
        <v>0</v>
      </c>
      <c r="L1033" s="117">
        <v>0</v>
      </c>
      <c r="M1033" s="117">
        <v>0</v>
      </c>
      <c r="N1033" s="117">
        <v>5480.85</v>
      </c>
      <c r="P1033" s="1">
        <v>45484</v>
      </c>
      <c r="Q1033" s="1">
        <v>45186</v>
      </c>
      <c r="R1033" s="1">
        <v>45868</v>
      </c>
      <c r="S1033" s="1">
        <v>45868</v>
      </c>
      <c r="W1033" t="s">
        <v>561</v>
      </c>
      <c r="X1033" t="s">
        <v>252</v>
      </c>
      <c r="Z1033" t="s">
        <v>1142</v>
      </c>
      <c r="AA1033">
        <v>2</v>
      </c>
      <c r="AB1033" t="s">
        <v>1129</v>
      </c>
      <c r="AC1033" t="s">
        <v>561</v>
      </c>
      <c r="AD1033" t="s">
        <v>1130</v>
      </c>
      <c r="AE1033" t="s">
        <v>1131</v>
      </c>
      <c r="AF1033" t="s">
        <v>1132</v>
      </c>
      <c r="AG1033" t="s">
        <v>1133</v>
      </c>
      <c r="AH1033" t="s">
        <v>1134</v>
      </c>
    </row>
    <row r="1034" spans="1:34">
      <c r="A1034">
        <v>25792</v>
      </c>
      <c r="B1034" t="s">
        <v>246</v>
      </c>
      <c r="C1034" t="s">
        <v>247</v>
      </c>
      <c r="D1034" t="s">
        <v>355</v>
      </c>
      <c r="E1034" t="s">
        <v>356</v>
      </c>
      <c r="F1034" t="s">
        <v>261</v>
      </c>
      <c r="G1034" t="s">
        <v>1161</v>
      </c>
      <c r="H1034" s="117">
        <v>3000</v>
      </c>
      <c r="I1034" s="117">
        <v>3000</v>
      </c>
      <c r="J1034" s="117">
        <v>3064.51</v>
      </c>
      <c r="K1034" s="117">
        <v>0</v>
      </c>
      <c r="L1034" s="117">
        <v>0</v>
      </c>
      <c r="M1034" s="117">
        <v>0</v>
      </c>
      <c r="N1034" s="117">
        <v>3064.51</v>
      </c>
      <c r="P1034" s="1">
        <v>45510</v>
      </c>
      <c r="Q1034" s="1">
        <v>45504</v>
      </c>
      <c r="R1034" s="1">
        <v>45868</v>
      </c>
      <c r="S1034" s="1">
        <v>45868</v>
      </c>
      <c r="W1034" t="s">
        <v>561</v>
      </c>
      <c r="X1034" t="s">
        <v>252</v>
      </c>
      <c r="Z1034" t="s">
        <v>1142</v>
      </c>
      <c r="AA1034">
        <v>2</v>
      </c>
      <c r="AB1034" t="s">
        <v>1167</v>
      </c>
      <c r="AC1034" t="s">
        <v>561</v>
      </c>
      <c r="AD1034" t="s">
        <v>1130</v>
      </c>
      <c r="AE1034" t="s">
        <v>1131</v>
      </c>
      <c r="AF1034" t="s">
        <v>1132</v>
      </c>
      <c r="AG1034" t="s">
        <v>1133</v>
      </c>
      <c r="AH1034" t="s">
        <v>1134</v>
      </c>
    </row>
    <row r="1035" spans="1:34">
      <c r="A1035">
        <v>25998</v>
      </c>
      <c r="B1035" t="s">
        <v>246</v>
      </c>
      <c r="C1035" t="s">
        <v>247</v>
      </c>
      <c r="D1035" t="s">
        <v>257</v>
      </c>
      <c r="E1035" t="s">
        <v>259</v>
      </c>
      <c r="F1035" t="s">
        <v>261</v>
      </c>
      <c r="G1035" t="s">
        <v>1159</v>
      </c>
      <c r="H1035" s="117">
        <v>7000</v>
      </c>
      <c r="I1035" s="117">
        <v>7000</v>
      </c>
      <c r="J1035" s="117">
        <v>7099.78</v>
      </c>
      <c r="K1035" s="117">
        <v>0</v>
      </c>
      <c r="L1035" s="117">
        <v>0</v>
      </c>
      <c r="M1035" s="117">
        <v>0</v>
      </c>
      <c r="N1035" s="117">
        <v>7099.78</v>
      </c>
      <c r="P1035" s="1">
        <v>45537</v>
      </c>
      <c r="Q1035" s="1">
        <v>45522</v>
      </c>
      <c r="R1035" s="1">
        <v>45868</v>
      </c>
      <c r="S1035" s="1">
        <v>45868</v>
      </c>
      <c r="W1035" t="s">
        <v>561</v>
      </c>
      <c r="X1035" t="s">
        <v>252</v>
      </c>
      <c r="Z1035" t="s">
        <v>1142</v>
      </c>
      <c r="AA1035">
        <v>2</v>
      </c>
      <c r="AB1035" t="s">
        <v>1167</v>
      </c>
      <c r="AC1035" t="s">
        <v>561</v>
      </c>
      <c r="AD1035" t="s">
        <v>1130</v>
      </c>
      <c r="AE1035" t="s">
        <v>1131</v>
      </c>
      <c r="AF1035" t="s">
        <v>1132</v>
      </c>
      <c r="AG1035" t="s">
        <v>1133</v>
      </c>
      <c r="AH1035" t="s">
        <v>1134</v>
      </c>
    </row>
    <row r="1036" spans="1:34">
      <c r="A1036">
        <v>19393</v>
      </c>
      <c r="B1036" t="s">
        <v>246</v>
      </c>
      <c r="C1036" t="s">
        <v>269</v>
      </c>
      <c r="D1036" t="s">
        <v>327</v>
      </c>
      <c r="E1036" t="s">
        <v>328</v>
      </c>
      <c r="F1036" t="s">
        <v>261</v>
      </c>
      <c r="G1036" t="s">
        <v>1185</v>
      </c>
      <c r="H1036" s="117">
        <v>1080</v>
      </c>
      <c r="I1036" s="117">
        <v>1080</v>
      </c>
      <c r="J1036" s="117">
        <v>1138.33</v>
      </c>
      <c r="K1036" s="117">
        <v>0</v>
      </c>
      <c r="L1036" s="117">
        <v>0</v>
      </c>
      <c r="M1036" s="117">
        <v>0</v>
      </c>
      <c r="N1036" s="117">
        <v>1138.33</v>
      </c>
      <c r="P1036" s="1">
        <v>45205</v>
      </c>
      <c r="Q1036" s="1">
        <v>45197</v>
      </c>
      <c r="R1036" s="1">
        <v>45868</v>
      </c>
      <c r="S1036" s="1">
        <v>45868</v>
      </c>
      <c r="W1036" t="s">
        <v>561</v>
      </c>
      <c r="X1036" t="s">
        <v>252</v>
      </c>
      <c r="Z1036" t="s">
        <v>1142</v>
      </c>
      <c r="AA1036">
        <v>2</v>
      </c>
      <c r="AB1036" t="s">
        <v>1129</v>
      </c>
      <c r="AC1036" t="s">
        <v>561</v>
      </c>
      <c r="AD1036" t="s">
        <v>1130</v>
      </c>
      <c r="AE1036" t="s">
        <v>1131</v>
      </c>
      <c r="AF1036" t="s">
        <v>1132</v>
      </c>
      <c r="AG1036" t="s">
        <v>1133</v>
      </c>
      <c r="AH1036" t="s">
        <v>1134</v>
      </c>
    </row>
    <row r="1037" spans="1:34">
      <c r="A1037">
        <v>16755</v>
      </c>
      <c r="B1037" t="s">
        <v>246</v>
      </c>
      <c r="C1037" t="s">
        <v>247</v>
      </c>
      <c r="D1037" t="s">
        <v>348</v>
      </c>
      <c r="E1037" t="s">
        <v>349</v>
      </c>
      <c r="F1037" t="s">
        <v>261</v>
      </c>
      <c r="G1037" t="s">
        <v>1185</v>
      </c>
      <c r="H1037" s="117">
        <v>1000</v>
      </c>
      <c r="I1037" s="117">
        <v>1000</v>
      </c>
      <c r="J1037" s="117">
        <v>1068.8900000000001</v>
      </c>
      <c r="K1037" s="117">
        <v>0</v>
      </c>
      <c r="L1037" s="117">
        <v>0</v>
      </c>
      <c r="M1037" s="117">
        <v>0</v>
      </c>
      <c r="N1037" s="117">
        <v>1068.8900000000001</v>
      </c>
      <c r="P1037" s="1">
        <v>45110</v>
      </c>
      <c r="Q1037" s="1">
        <v>45094</v>
      </c>
      <c r="R1037" s="1">
        <v>45868</v>
      </c>
      <c r="S1037" s="1">
        <v>45868</v>
      </c>
      <c r="W1037" t="s">
        <v>561</v>
      </c>
      <c r="X1037" t="s">
        <v>252</v>
      </c>
      <c r="Z1037" t="s">
        <v>1142</v>
      </c>
      <c r="AA1037">
        <v>2</v>
      </c>
      <c r="AB1037" t="s">
        <v>1129</v>
      </c>
      <c r="AC1037" t="s">
        <v>561</v>
      </c>
      <c r="AD1037" t="s">
        <v>1130</v>
      </c>
      <c r="AE1037" t="s">
        <v>1131</v>
      </c>
      <c r="AF1037" t="s">
        <v>1132</v>
      </c>
      <c r="AG1037" t="s">
        <v>1133</v>
      </c>
      <c r="AH1037" t="s">
        <v>1134</v>
      </c>
    </row>
    <row r="1038" spans="1:34">
      <c r="A1038">
        <v>17183</v>
      </c>
      <c r="B1038" t="s">
        <v>246</v>
      </c>
      <c r="C1038" t="s">
        <v>247</v>
      </c>
      <c r="D1038" t="s">
        <v>520</v>
      </c>
      <c r="E1038" t="s">
        <v>521</v>
      </c>
      <c r="F1038" t="s">
        <v>261</v>
      </c>
      <c r="G1038" t="s">
        <v>1184</v>
      </c>
      <c r="H1038" s="117">
        <v>4000</v>
      </c>
      <c r="I1038" s="117">
        <v>4000</v>
      </c>
      <c r="J1038" s="117">
        <v>4250.42</v>
      </c>
      <c r="K1038" s="117">
        <v>0</v>
      </c>
      <c r="L1038" s="117">
        <v>0</v>
      </c>
      <c r="M1038" s="117">
        <v>0</v>
      </c>
      <c r="N1038" s="117">
        <v>4250.42</v>
      </c>
      <c r="P1038" s="1">
        <v>45140</v>
      </c>
      <c r="Q1038" s="1">
        <v>45129</v>
      </c>
      <c r="R1038" s="1">
        <v>45868</v>
      </c>
      <c r="S1038" s="1">
        <v>45868</v>
      </c>
      <c r="W1038" t="s">
        <v>561</v>
      </c>
      <c r="X1038" t="s">
        <v>252</v>
      </c>
      <c r="Z1038" t="s">
        <v>1142</v>
      </c>
      <c r="AA1038">
        <v>2</v>
      </c>
      <c r="AB1038" t="s">
        <v>1129</v>
      </c>
      <c r="AC1038" t="s">
        <v>561</v>
      </c>
      <c r="AD1038" t="s">
        <v>1130</v>
      </c>
      <c r="AE1038" t="s">
        <v>1131</v>
      </c>
      <c r="AF1038" t="s">
        <v>1132</v>
      </c>
      <c r="AG1038" t="s">
        <v>1133</v>
      </c>
      <c r="AH1038" t="s">
        <v>1134</v>
      </c>
    </row>
    <row r="1039" spans="1:34">
      <c r="A1039">
        <v>16040</v>
      </c>
      <c r="B1039" t="s">
        <v>246</v>
      </c>
      <c r="C1039" t="s">
        <v>247</v>
      </c>
      <c r="D1039" t="s">
        <v>508</v>
      </c>
      <c r="E1039" t="s">
        <v>509</v>
      </c>
      <c r="F1039" t="s">
        <v>261</v>
      </c>
      <c r="G1039" t="s">
        <v>1189</v>
      </c>
      <c r="H1039" s="117">
        <v>1500</v>
      </c>
      <c r="I1039" s="117">
        <v>1500</v>
      </c>
      <c r="J1039" s="117">
        <v>1605.64</v>
      </c>
      <c r="K1039" s="117">
        <v>0</v>
      </c>
      <c r="L1039" s="117">
        <v>0</v>
      </c>
      <c r="M1039" s="117">
        <v>0</v>
      </c>
      <c r="N1039" s="117">
        <v>1605.64</v>
      </c>
      <c r="P1039" s="1">
        <v>45057</v>
      </c>
      <c r="Q1039" s="1">
        <v>45052</v>
      </c>
      <c r="R1039" s="1">
        <v>45868</v>
      </c>
      <c r="S1039" s="1">
        <v>45868</v>
      </c>
      <c r="W1039" t="s">
        <v>561</v>
      </c>
      <c r="X1039" t="s">
        <v>252</v>
      </c>
      <c r="Z1039" t="s">
        <v>1142</v>
      </c>
      <c r="AA1039">
        <v>2</v>
      </c>
      <c r="AB1039" t="s">
        <v>1129</v>
      </c>
      <c r="AC1039" t="s">
        <v>561</v>
      </c>
      <c r="AD1039" t="s">
        <v>1130</v>
      </c>
      <c r="AE1039" t="s">
        <v>1131</v>
      </c>
      <c r="AF1039" t="s">
        <v>1132</v>
      </c>
      <c r="AG1039" t="s">
        <v>1133</v>
      </c>
      <c r="AH1039" t="s">
        <v>1134</v>
      </c>
    </row>
    <row r="1040" spans="1:34">
      <c r="A1040">
        <v>24670</v>
      </c>
      <c r="B1040" t="s">
        <v>246</v>
      </c>
      <c r="C1040" t="s">
        <v>247</v>
      </c>
      <c r="D1040" t="s">
        <v>488</v>
      </c>
      <c r="E1040" t="s">
        <v>489</v>
      </c>
      <c r="F1040" t="s">
        <v>261</v>
      </c>
      <c r="G1040" t="s">
        <v>1175</v>
      </c>
      <c r="H1040" s="117">
        <v>1000</v>
      </c>
      <c r="I1040" s="117">
        <v>1000</v>
      </c>
      <c r="J1040" s="117">
        <v>1038.52</v>
      </c>
      <c r="K1040" s="117">
        <v>0</v>
      </c>
      <c r="L1040" s="117">
        <v>0</v>
      </c>
      <c r="M1040" s="117">
        <v>0</v>
      </c>
      <c r="N1040" s="117">
        <v>1038.52</v>
      </c>
      <c r="P1040" s="1">
        <v>45412</v>
      </c>
      <c r="Q1040" s="1">
        <v>45404</v>
      </c>
      <c r="R1040" s="1">
        <v>45868</v>
      </c>
      <c r="S1040" s="1">
        <v>45868</v>
      </c>
      <c r="W1040" t="s">
        <v>561</v>
      </c>
      <c r="X1040" t="s">
        <v>252</v>
      </c>
      <c r="Z1040" t="s">
        <v>1142</v>
      </c>
      <c r="AA1040">
        <v>2</v>
      </c>
      <c r="AB1040" t="s">
        <v>1167</v>
      </c>
      <c r="AC1040" t="s">
        <v>561</v>
      </c>
      <c r="AD1040" t="s">
        <v>1130</v>
      </c>
      <c r="AE1040" t="s">
        <v>1131</v>
      </c>
      <c r="AF1040" t="s">
        <v>1132</v>
      </c>
      <c r="AG1040" t="s">
        <v>1133</v>
      </c>
      <c r="AH1040" t="s">
        <v>1134</v>
      </c>
    </row>
    <row r="1041" spans="1:34">
      <c r="A1041">
        <v>24475</v>
      </c>
      <c r="B1041" t="s">
        <v>246</v>
      </c>
      <c r="C1041" t="s">
        <v>247</v>
      </c>
      <c r="D1041" t="s">
        <v>449</v>
      </c>
      <c r="E1041" t="s">
        <v>450</v>
      </c>
      <c r="F1041" t="s">
        <v>261</v>
      </c>
      <c r="G1041" t="s">
        <v>1178</v>
      </c>
      <c r="H1041" s="117">
        <v>17000</v>
      </c>
      <c r="I1041" s="117">
        <v>17000</v>
      </c>
      <c r="J1041" s="117">
        <v>17654.84</v>
      </c>
      <c r="K1041" s="117">
        <v>0</v>
      </c>
      <c r="L1041" s="117">
        <v>0</v>
      </c>
      <c r="M1041" s="117">
        <v>0</v>
      </c>
      <c r="N1041" s="117">
        <v>17654.84</v>
      </c>
      <c r="P1041" s="1">
        <v>45400</v>
      </c>
      <c r="Q1041" s="1">
        <v>45397</v>
      </c>
      <c r="R1041" s="1">
        <v>45868</v>
      </c>
      <c r="S1041" s="1">
        <v>45868</v>
      </c>
      <c r="W1041" t="s">
        <v>561</v>
      </c>
      <c r="X1041" t="s">
        <v>252</v>
      </c>
      <c r="Z1041" t="s">
        <v>1142</v>
      </c>
      <c r="AA1041">
        <v>2</v>
      </c>
      <c r="AB1041" t="s">
        <v>1167</v>
      </c>
      <c r="AC1041" t="s">
        <v>561</v>
      </c>
      <c r="AD1041" t="s">
        <v>1174</v>
      </c>
      <c r="AE1041" t="s">
        <v>1131</v>
      </c>
      <c r="AF1041" t="s">
        <v>1132</v>
      </c>
      <c r="AG1041" t="s">
        <v>1133</v>
      </c>
      <c r="AH1041" t="s">
        <v>1134</v>
      </c>
    </row>
    <row r="1042" spans="1:34">
      <c r="A1042">
        <v>24749</v>
      </c>
      <c r="B1042" t="s">
        <v>246</v>
      </c>
      <c r="C1042" t="s">
        <v>247</v>
      </c>
      <c r="D1042" t="s">
        <v>418</v>
      </c>
      <c r="E1042" t="s">
        <v>419</v>
      </c>
      <c r="F1042" t="s">
        <v>261</v>
      </c>
      <c r="G1042" t="s">
        <v>1175</v>
      </c>
      <c r="H1042" s="117">
        <v>6000</v>
      </c>
      <c r="I1042" s="117">
        <v>6000</v>
      </c>
      <c r="J1042" s="117">
        <v>6231.12</v>
      </c>
      <c r="K1042" s="117">
        <v>0</v>
      </c>
      <c r="L1042" s="117">
        <v>0</v>
      </c>
      <c r="M1042" s="117">
        <v>0</v>
      </c>
      <c r="N1042" s="117">
        <v>6231.12</v>
      </c>
      <c r="P1042" s="1">
        <v>45412</v>
      </c>
      <c r="Q1042" s="1">
        <v>45407</v>
      </c>
      <c r="R1042" s="1">
        <v>45868</v>
      </c>
      <c r="S1042" s="1">
        <v>45868</v>
      </c>
      <c r="W1042" t="s">
        <v>561</v>
      </c>
      <c r="X1042" t="s">
        <v>252</v>
      </c>
      <c r="Z1042" t="s">
        <v>1142</v>
      </c>
      <c r="AA1042">
        <v>2</v>
      </c>
      <c r="AB1042" t="s">
        <v>1167</v>
      </c>
      <c r="AC1042" t="s">
        <v>561</v>
      </c>
      <c r="AD1042" t="s">
        <v>1130</v>
      </c>
      <c r="AE1042" t="s">
        <v>1131</v>
      </c>
      <c r="AF1042" t="s">
        <v>1132</v>
      </c>
      <c r="AG1042" t="s">
        <v>1133</v>
      </c>
      <c r="AH1042" t="s">
        <v>1134</v>
      </c>
    </row>
    <row r="1043" spans="1:34">
      <c r="A1043">
        <v>24694</v>
      </c>
      <c r="B1043" t="s">
        <v>246</v>
      </c>
      <c r="C1043" t="s">
        <v>247</v>
      </c>
      <c r="D1043" t="s">
        <v>436</v>
      </c>
      <c r="E1043" t="s">
        <v>437</v>
      </c>
      <c r="F1043" t="s">
        <v>261</v>
      </c>
      <c r="G1043" t="s">
        <v>1175</v>
      </c>
      <c r="H1043" s="117">
        <v>1000</v>
      </c>
      <c r="I1043" s="117">
        <v>1000</v>
      </c>
      <c r="J1043" s="117">
        <v>1038.52</v>
      </c>
      <c r="K1043" s="117">
        <v>0</v>
      </c>
      <c r="L1043" s="117">
        <v>0</v>
      </c>
      <c r="M1043" s="117">
        <v>0</v>
      </c>
      <c r="N1043" s="117">
        <v>1038.52</v>
      </c>
      <c r="P1043" s="1">
        <v>45408</v>
      </c>
      <c r="Q1043" s="1">
        <v>45404</v>
      </c>
      <c r="R1043" s="1">
        <v>45868</v>
      </c>
      <c r="S1043" s="1">
        <v>45868</v>
      </c>
      <c r="W1043" t="s">
        <v>561</v>
      </c>
      <c r="X1043" t="s">
        <v>252</v>
      </c>
      <c r="Z1043" t="s">
        <v>1142</v>
      </c>
      <c r="AA1043">
        <v>2</v>
      </c>
      <c r="AB1043" t="s">
        <v>1167</v>
      </c>
      <c r="AC1043" t="s">
        <v>561</v>
      </c>
      <c r="AD1043" t="s">
        <v>1130</v>
      </c>
      <c r="AE1043" t="s">
        <v>1131</v>
      </c>
      <c r="AF1043" t="s">
        <v>1132</v>
      </c>
      <c r="AG1043" t="s">
        <v>1133</v>
      </c>
      <c r="AH1043" t="s">
        <v>1134</v>
      </c>
    </row>
    <row r="1044" spans="1:34">
      <c r="A1044">
        <v>24898</v>
      </c>
      <c r="B1044" t="s">
        <v>246</v>
      </c>
      <c r="C1044" t="s">
        <v>247</v>
      </c>
      <c r="D1044" t="s">
        <v>430</v>
      </c>
      <c r="E1044" t="s">
        <v>431</v>
      </c>
      <c r="F1044" t="s">
        <v>261</v>
      </c>
      <c r="G1044" t="s">
        <v>1169</v>
      </c>
      <c r="H1044" s="117">
        <v>6000</v>
      </c>
      <c r="I1044" s="117">
        <v>6000</v>
      </c>
      <c r="J1044" s="117">
        <v>6231.12</v>
      </c>
      <c r="K1044" s="117">
        <v>0</v>
      </c>
      <c r="L1044" s="117">
        <v>0</v>
      </c>
      <c r="M1044" s="117">
        <v>0</v>
      </c>
      <c r="N1044" s="117">
        <v>6231.12</v>
      </c>
      <c r="P1044" s="1">
        <v>45421</v>
      </c>
      <c r="Q1044" s="1">
        <v>45410</v>
      </c>
      <c r="R1044" s="1">
        <v>45868</v>
      </c>
      <c r="S1044" s="1">
        <v>45868</v>
      </c>
      <c r="W1044" t="s">
        <v>561</v>
      </c>
      <c r="X1044" t="s">
        <v>252</v>
      </c>
      <c r="Z1044" t="s">
        <v>1142</v>
      </c>
      <c r="AA1044">
        <v>2</v>
      </c>
      <c r="AB1044" t="s">
        <v>1167</v>
      </c>
      <c r="AC1044" t="s">
        <v>561</v>
      </c>
      <c r="AD1044" t="s">
        <v>1130</v>
      </c>
      <c r="AE1044" t="s">
        <v>1131</v>
      </c>
      <c r="AF1044" t="s">
        <v>1132</v>
      </c>
      <c r="AG1044" t="s">
        <v>1133</v>
      </c>
      <c r="AH1044" t="s">
        <v>1134</v>
      </c>
    </row>
    <row r="1045" spans="1:34">
      <c r="A1045">
        <v>25155</v>
      </c>
      <c r="B1045" t="s">
        <v>246</v>
      </c>
      <c r="C1045" t="s">
        <v>247</v>
      </c>
      <c r="D1045" t="s">
        <v>397</v>
      </c>
      <c r="E1045" t="s">
        <v>398</v>
      </c>
      <c r="F1045" t="s">
        <v>261</v>
      </c>
      <c r="G1045" t="s">
        <v>1166</v>
      </c>
      <c r="H1045" s="117">
        <v>5000</v>
      </c>
      <c r="I1045" s="117">
        <v>5000</v>
      </c>
      <c r="J1045" s="117">
        <v>5178.13</v>
      </c>
      <c r="K1045" s="117">
        <v>0</v>
      </c>
      <c r="L1045" s="117">
        <v>0</v>
      </c>
      <c r="M1045" s="117">
        <v>0</v>
      </c>
      <c r="N1045" s="117">
        <v>5178.13</v>
      </c>
      <c r="P1045" s="1">
        <v>45453</v>
      </c>
      <c r="Q1045" s="1">
        <v>45442</v>
      </c>
      <c r="R1045" s="1">
        <v>45868</v>
      </c>
      <c r="S1045" s="1">
        <v>45868</v>
      </c>
      <c r="W1045" t="s">
        <v>561</v>
      </c>
      <c r="X1045" t="s">
        <v>252</v>
      </c>
      <c r="Z1045" t="s">
        <v>1142</v>
      </c>
      <c r="AA1045">
        <v>2</v>
      </c>
      <c r="AB1045" t="s">
        <v>1167</v>
      </c>
      <c r="AC1045" t="s">
        <v>561</v>
      </c>
      <c r="AD1045" t="s">
        <v>1130</v>
      </c>
      <c r="AE1045" t="s">
        <v>1131</v>
      </c>
      <c r="AF1045" t="s">
        <v>1132</v>
      </c>
      <c r="AG1045" t="s">
        <v>1133</v>
      </c>
      <c r="AH1045" t="s">
        <v>1134</v>
      </c>
    </row>
    <row r="1046" spans="1:34">
      <c r="A1046">
        <v>25101</v>
      </c>
      <c r="B1046" t="s">
        <v>246</v>
      </c>
      <c r="C1046" t="s">
        <v>247</v>
      </c>
      <c r="D1046" t="s">
        <v>494</v>
      </c>
      <c r="E1046" t="s">
        <v>495</v>
      </c>
      <c r="F1046" t="s">
        <v>261</v>
      </c>
      <c r="G1046" t="s">
        <v>1172</v>
      </c>
      <c r="H1046" s="117">
        <v>1000</v>
      </c>
      <c r="I1046" s="117">
        <v>1000</v>
      </c>
      <c r="J1046" s="117">
        <v>1035.6300000000001</v>
      </c>
      <c r="K1046" s="117">
        <v>0</v>
      </c>
      <c r="L1046" s="117">
        <v>0</v>
      </c>
      <c r="M1046" s="117">
        <v>0</v>
      </c>
      <c r="N1046" s="117">
        <v>1035.6300000000001</v>
      </c>
      <c r="P1046" s="1">
        <v>45443</v>
      </c>
      <c r="Q1046" s="1">
        <v>45436</v>
      </c>
      <c r="R1046" s="1">
        <v>45868</v>
      </c>
      <c r="S1046" s="1">
        <v>45868</v>
      </c>
      <c r="W1046" t="s">
        <v>561</v>
      </c>
      <c r="X1046" t="s">
        <v>252</v>
      </c>
      <c r="Z1046" t="s">
        <v>1142</v>
      </c>
      <c r="AA1046">
        <v>2</v>
      </c>
      <c r="AB1046" t="s">
        <v>1167</v>
      </c>
      <c r="AC1046" t="s">
        <v>561</v>
      </c>
      <c r="AD1046" t="s">
        <v>1130</v>
      </c>
      <c r="AE1046" t="s">
        <v>1131</v>
      </c>
      <c r="AF1046" t="s">
        <v>1132</v>
      </c>
      <c r="AG1046" t="s">
        <v>1133</v>
      </c>
      <c r="AH1046" t="s">
        <v>1134</v>
      </c>
    </row>
    <row r="1047" spans="1:34">
      <c r="A1047">
        <v>23257</v>
      </c>
      <c r="B1047" t="s">
        <v>246</v>
      </c>
      <c r="C1047" t="s">
        <v>269</v>
      </c>
      <c r="D1047" t="s">
        <v>339</v>
      </c>
      <c r="E1047" t="s">
        <v>340</v>
      </c>
      <c r="F1047" t="s">
        <v>261</v>
      </c>
      <c r="G1047" t="s">
        <v>1172</v>
      </c>
      <c r="H1047" s="117">
        <v>2300</v>
      </c>
      <c r="I1047" s="117">
        <v>2300</v>
      </c>
      <c r="J1047" s="117">
        <v>2398.19</v>
      </c>
      <c r="K1047" s="117">
        <v>0</v>
      </c>
      <c r="L1047" s="117">
        <v>0</v>
      </c>
      <c r="M1047" s="117">
        <v>0</v>
      </c>
      <c r="N1047" s="117">
        <v>2398.19</v>
      </c>
      <c r="P1047" s="1">
        <v>45345</v>
      </c>
      <c r="Q1047" s="1">
        <v>45331</v>
      </c>
      <c r="R1047" s="1">
        <v>45868</v>
      </c>
      <c r="S1047" s="1">
        <v>45868</v>
      </c>
      <c r="W1047" t="s">
        <v>561</v>
      </c>
      <c r="X1047" t="s">
        <v>252</v>
      </c>
      <c r="Z1047" t="s">
        <v>1142</v>
      </c>
      <c r="AA1047">
        <v>2</v>
      </c>
      <c r="AB1047" t="s">
        <v>1129</v>
      </c>
      <c r="AC1047" t="s">
        <v>561</v>
      </c>
      <c r="AD1047" t="s">
        <v>1130</v>
      </c>
      <c r="AE1047" t="s">
        <v>1131</v>
      </c>
      <c r="AF1047" t="s">
        <v>1132</v>
      </c>
      <c r="AG1047" t="s">
        <v>1133</v>
      </c>
      <c r="AH1047" t="s">
        <v>1134</v>
      </c>
    </row>
    <row r="1048" spans="1:34">
      <c r="A1048">
        <v>23830</v>
      </c>
      <c r="B1048" t="s">
        <v>246</v>
      </c>
      <c r="C1048" t="s">
        <v>247</v>
      </c>
      <c r="D1048" t="s">
        <v>476</v>
      </c>
      <c r="E1048" t="s">
        <v>477</v>
      </c>
      <c r="F1048" t="s">
        <v>261</v>
      </c>
      <c r="G1048" t="s">
        <v>1151</v>
      </c>
      <c r="H1048" s="117">
        <v>5000</v>
      </c>
      <c r="I1048" s="117">
        <v>5000</v>
      </c>
      <c r="J1048" s="117">
        <v>5199.43</v>
      </c>
      <c r="K1048" s="117">
        <v>0</v>
      </c>
      <c r="L1048" s="117">
        <v>0</v>
      </c>
      <c r="M1048" s="117">
        <v>0</v>
      </c>
      <c r="N1048" s="117">
        <v>5199.43</v>
      </c>
      <c r="P1048" s="1">
        <v>45377</v>
      </c>
      <c r="Q1048" s="1">
        <v>45371</v>
      </c>
      <c r="R1048" s="1">
        <v>45868</v>
      </c>
      <c r="S1048" s="1">
        <v>45868</v>
      </c>
      <c r="W1048" t="s">
        <v>561</v>
      </c>
      <c r="X1048" t="s">
        <v>252</v>
      </c>
      <c r="Z1048" t="s">
        <v>1142</v>
      </c>
      <c r="AA1048">
        <v>2</v>
      </c>
      <c r="AB1048" t="s">
        <v>1129</v>
      </c>
      <c r="AC1048" t="s">
        <v>561</v>
      </c>
      <c r="AD1048" t="s">
        <v>1130</v>
      </c>
      <c r="AE1048" t="s">
        <v>1131</v>
      </c>
      <c r="AF1048" t="s">
        <v>1132</v>
      </c>
      <c r="AG1048" t="s">
        <v>1133</v>
      </c>
      <c r="AH1048" t="s">
        <v>1134</v>
      </c>
    </row>
    <row r="1049" spans="1:34">
      <c r="A1049">
        <v>24394</v>
      </c>
      <c r="B1049" t="s">
        <v>246</v>
      </c>
      <c r="C1049" t="s">
        <v>269</v>
      </c>
      <c r="D1049" t="s">
        <v>330</v>
      </c>
      <c r="E1049" t="s">
        <v>331</v>
      </c>
      <c r="F1049" t="s">
        <v>261</v>
      </c>
      <c r="G1049" t="s">
        <v>1169</v>
      </c>
      <c r="H1049" s="117">
        <v>600</v>
      </c>
      <c r="I1049" s="117">
        <v>600</v>
      </c>
      <c r="J1049" s="117">
        <v>623.11</v>
      </c>
      <c r="K1049" s="117">
        <v>0</v>
      </c>
      <c r="L1049" s="117">
        <v>0</v>
      </c>
      <c r="M1049" s="117">
        <v>0</v>
      </c>
      <c r="N1049" s="117">
        <v>623.11</v>
      </c>
      <c r="P1049" s="1">
        <v>45399</v>
      </c>
      <c r="Q1049" s="1">
        <v>45391</v>
      </c>
      <c r="R1049" s="1">
        <v>45868</v>
      </c>
      <c r="S1049" s="1">
        <v>45868</v>
      </c>
      <c r="W1049" t="s">
        <v>561</v>
      </c>
      <c r="X1049" t="s">
        <v>252</v>
      </c>
      <c r="Z1049" t="s">
        <v>1142</v>
      </c>
      <c r="AA1049">
        <v>2</v>
      </c>
      <c r="AB1049" t="s">
        <v>1167</v>
      </c>
      <c r="AC1049" t="s">
        <v>561</v>
      </c>
      <c r="AD1049" t="s">
        <v>1130</v>
      </c>
      <c r="AE1049" t="s">
        <v>1131</v>
      </c>
      <c r="AF1049" t="s">
        <v>1132</v>
      </c>
      <c r="AG1049" t="s">
        <v>1133</v>
      </c>
      <c r="AH1049" t="s">
        <v>1134</v>
      </c>
    </row>
    <row r="1050" spans="1:34">
      <c r="A1050">
        <v>24208</v>
      </c>
      <c r="B1050" t="s">
        <v>246</v>
      </c>
      <c r="C1050" t="s">
        <v>247</v>
      </c>
      <c r="D1050" t="s">
        <v>385</v>
      </c>
      <c r="E1050" t="s">
        <v>386</v>
      </c>
      <c r="F1050" t="s">
        <v>261</v>
      </c>
      <c r="G1050" t="s">
        <v>1171</v>
      </c>
      <c r="H1050" s="117">
        <v>5000</v>
      </c>
      <c r="I1050" s="117">
        <v>5000</v>
      </c>
      <c r="J1050" s="117">
        <v>5199.43</v>
      </c>
      <c r="K1050" s="117">
        <v>0</v>
      </c>
      <c r="L1050" s="117">
        <v>0</v>
      </c>
      <c r="M1050" s="117">
        <v>0</v>
      </c>
      <c r="N1050" s="117">
        <v>5199.43</v>
      </c>
      <c r="P1050" s="1">
        <v>45383</v>
      </c>
      <c r="Q1050" s="1">
        <v>45381</v>
      </c>
      <c r="R1050" s="1">
        <v>45869</v>
      </c>
      <c r="S1050" s="1">
        <v>45869</v>
      </c>
      <c r="W1050" t="s">
        <v>561</v>
      </c>
      <c r="X1050" t="s">
        <v>252</v>
      </c>
      <c r="Z1050" t="s">
        <v>1142</v>
      </c>
      <c r="AA1050">
        <v>2</v>
      </c>
      <c r="AB1050" t="s">
        <v>1129</v>
      </c>
      <c r="AC1050" t="s">
        <v>561</v>
      </c>
      <c r="AD1050" t="s">
        <v>1130</v>
      </c>
      <c r="AE1050" t="s">
        <v>1131</v>
      </c>
      <c r="AF1050" t="s">
        <v>1132</v>
      </c>
      <c r="AG1050" t="s">
        <v>1133</v>
      </c>
      <c r="AH1050" t="s">
        <v>1134</v>
      </c>
    </row>
    <row r="1051" spans="1:34">
      <c r="A1051">
        <v>24084</v>
      </c>
      <c r="B1051" t="s">
        <v>246</v>
      </c>
      <c r="C1051" t="s">
        <v>247</v>
      </c>
      <c r="D1051" t="s">
        <v>464</v>
      </c>
      <c r="E1051" t="s">
        <v>465</v>
      </c>
      <c r="F1051" t="s">
        <v>261</v>
      </c>
      <c r="G1051" t="s">
        <v>1171</v>
      </c>
      <c r="H1051" s="117">
        <v>5000</v>
      </c>
      <c r="I1051" s="117">
        <v>5000</v>
      </c>
      <c r="J1051" s="117">
        <v>5199.43</v>
      </c>
      <c r="K1051" s="117">
        <v>0</v>
      </c>
      <c r="L1051" s="117">
        <v>0</v>
      </c>
      <c r="M1051" s="117">
        <v>0</v>
      </c>
      <c r="N1051" s="117">
        <v>5199.43</v>
      </c>
      <c r="P1051" s="1">
        <v>45385</v>
      </c>
      <c r="Q1051" s="1">
        <v>45373</v>
      </c>
      <c r="R1051" s="1">
        <v>45869</v>
      </c>
      <c r="S1051" s="1">
        <v>45869</v>
      </c>
      <c r="W1051" t="s">
        <v>561</v>
      </c>
      <c r="X1051" t="s">
        <v>252</v>
      </c>
      <c r="Z1051" t="s">
        <v>1142</v>
      </c>
      <c r="AA1051">
        <v>2</v>
      </c>
      <c r="AB1051" t="s">
        <v>1129</v>
      </c>
      <c r="AC1051" t="s">
        <v>561</v>
      </c>
      <c r="AD1051" t="s">
        <v>1130</v>
      </c>
      <c r="AE1051" t="s">
        <v>1131</v>
      </c>
      <c r="AF1051" t="s">
        <v>1132</v>
      </c>
      <c r="AG1051" t="s">
        <v>1133</v>
      </c>
      <c r="AH1051" t="s">
        <v>1134</v>
      </c>
    </row>
    <row r="1052" spans="1:34">
      <c r="A1052">
        <v>25392</v>
      </c>
      <c r="B1052" t="s">
        <v>246</v>
      </c>
      <c r="C1052" t="s">
        <v>247</v>
      </c>
      <c r="D1052" t="s">
        <v>505</v>
      </c>
      <c r="E1052" t="s">
        <v>506</v>
      </c>
      <c r="F1052" t="s">
        <v>261</v>
      </c>
      <c r="G1052" t="s">
        <v>1169</v>
      </c>
      <c r="H1052" s="117">
        <v>5000</v>
      </c>
      <c r="I1052" s="117">
        <v>5000</v>
      </c>
      <c r="J1052" s="117">
        <v>5151.5600000000004</v>
      </c>
      <c r="K1052" s="117">
        <v>0</v>
      </c>
      <c r="L1052" s="117">
        <v>0</v>
      </c>
      <c r="M1052" s="117">
        <v>0</v>
      </c>
      <c r="N1052" s="117">
        <v>5151.5600000000004</v>
      </c>
      <c r="P1052" s="1">
        <v>45470</v>
      </c>
      <c r="Q1052" s="1">
        <v>45461</v>
      </c>
      <c r="R1052" s="1">
        <v>45869</v>
      </c>
      <c r="S1052" s="1">
        <v>45869</v>
      </c>
      <c r="W1052" t="s">
        <v>561</v>
      </c>
      <c r="X1052" t="s">
        <v>252</v>
      </c>
      <c r="Z1052" t="s">
        <v>1142</v>
      </c>
      <c r="AA1052">
        <v>2</v>
      </c>
      <c r="AB1052" t="s">
        <v>1167</v>
      </c>
      <c r="AC1052" t="s">
        <v>561</v>
      </c>
      <c r="AD1052" t="s">
        <v>1130</v>
      </c>
      <c r="AE1052" t="s">
        <v>1131</v>
      </c>
      <c r="AF1052" t="s">
        <v>1132</v>
      </c>
      <c r="AG1052" t="s">
        <v>1133</v>
      </c>
      <c r="AH1052" t="s">
        <v>1134</v>
      </c>
    </row>
    <row r="1053" spans="1:34">
      <c r="A1053">
        <v>24456</v>
      </c>
      <c r="B1053" t="s">
        <v>246</v>
      </c>
      <c r="C1053" t="s">
        <v>247</v>
      </c>
      <c r="D1053" t="s">
        <v>449</v>
      </c>
      <c r="E1053" t="s">
        <v>450</v>
      </c>
      <c r="F1053" t="s">
        <v>261</v>
      </c>
      <c r="G1053" t="s">
        <v>1175</v>
      </c>
      <c r="H1053" s="117">
        <v>4500</v>
      </c>
      <c r="I1053" s="117">
        <v>4500</v>
      </c>
      <c r="J1053" s="117">
        <v>4673.34</v>
      </c>
      <c r="K1053" s="117">
        <v>0</v>
      </c>
      <c r="L1053" s="117">
        <v>0</v>
      </c>
      <c r="M1053" s="117">
        <v>0</v>
      </c>
      <c r="N1053" s="117">
        <v>4673.34</v>
      </c>
      <c r="P1053" s="1">
        <v>45400</v>
      </c>
      <c r="Q1053" s="1">
        <v>45397</v>
      </c>
      <c r="R1053" s="1">
        <v>45869</v>
      </c>
      <c r="S1053" s="1">
        <v>45869</v>
      </c>
      <c r="W1053" t="s">
        <v>561</v>
      </c>
      <c r="X1053" t="s">
        <v>252</v>
      </c>
      <c r="Z1053" t="s">
        <v>1142</v>
      </c>
      <c r="AA1053">
        <v>2</v>
      </c>
      <c r="AB1053" t="s">
        <v>1167</v>
      </c>
      <c r="AC1053" t="s">
        <v>561</v>
      </c>
      <c r="AD1053" t="s">
        <v>1130</v>
      </c>
      <c r="AE1053" t="s">
        <v>1131</v>
      </c>
      <c r="AF1053" t="s">
        <v>1132</v>
      </c>
      <c r="AG1053" t="s">
        <v>1133</v>
      </c>
      <c r="AH1053" t="s">
        <v>1134</v>
      </c>
    </row>
    <row r="1054" spans="1:34">
      <c r="A1054">
        <v>24116</v>
      </c>
      <c r="B1054" t="s">
        <v>246</v>
      </c>
      <c r="C1054" t="s">
        <v>247</v>
      </c>
      <c r="D1054" t="s">
        <v>421</v>
      </c>
      <c r="E1054" t="s">
        <v>422</v>
      </c>
      <c r="F1054" t="s">
        <v>261</v>
      </c>
      <c r="G1054" t="s">
        <v>1171</v>
      </c>
      <c r="H1054" s="117">
        <v>6200</v>
      </c>
      <c r="I1054" s="117">
        <v>6200</v>
      </c>
      <c r="J1054" s="117">
        <v>6447.29</v>
      </c>
      <c r="K1054" s="117">
        <v>0</v>
      </c>
      <c r="L1054" s="117">
        <v>0</v>
      </c>
      <c r="M1054" s="117">
        <v>0</v>
      </c>
      <c r="N1054" s="117">
        <v>6447.29</v>
      </c>
      <c r="P1054" s="1">
        <v>45394</v>
      </c>
      <c r="Q1054" s="1">
        <v>45366</v>
      </c>
      <c r="R1054" s="1">
        <v>45879</v>
      </c>
      <c r="S1054" s="1">
        <v>45879</v>
      </c>
      <c r="W1054" t="s">
        <v>561</v>
      </c>
      <c r="X1054" t="s">
        <v>252</v>
      </c>
      <c r="Z1054" t="s">
        <v>1142</v>
      </c>
      <c r="AA1054">
        <v>2</v>
      </c>
      <c r="AB1054" t="s">
        <v>1129</v>
      </c>
      <c r="AC1054" t="s">
        <v>561</v>
      </c>
      <c r="AD1054" t="s">
        <v>1130</v>
      </c>
      <c r="AE1054" t="s">
        <v>1131</v>
      </c>
      <c r="AF1054" t="s">
        <v>1132</v>
      </c>
      <c r="AG1054" t="s">
        <v>1133</v>
      </c>
      <c r="AH1054" t="s">
        <v>1134</v>
      </c>
    </row>
    <row r="1055" spans="1:34">
      <c r="A1055">
        <v>22535</v>
      </c>
      <c r="B1055" t="s">
        <v>246</v>
      </c>
      <c r="C1055" t="s">
        <v>269</v>
      </c>
      <c r="D1055" t="s">
        <v>312</v>
      </c>
      <c r="E1055" t="s">
        <v>313</v>
      </c>
      <c r="F1055" t="s">
        <v>261</v>
      </c>
      <c r="G1055" t="s">
        <v>1181</v>
      </c>
      <c r="H1055" s="117">
        <v>3500</v>
      </c>
      <c r="I1055" s="117">
        <v>3500</v>
      </c>
      <c r="J1055" s="117">
        <v>3660.61</v>
      </c>
      <c r="K1055" s="117">
        <v>0</v>
      </c>
      <c r="L1055" s="117">
        <v>0</v>
      </c>
      <c r="M1055" s="117">
        <v>0</v>
      </c>
      <c r="N1055" s="117">
        <v>3660.61</v>
      </c>
      <c r="P1055" s="1">
        <v>45314</v>
      </c>
      <c r="Q1055" s="1">
        <v>45301</v>
      </c>
      <c r="R1055" s="1">
        <v>45879</v>
      </c>
      <c r="S1055" s="1">
        <v>45879</v>
      </c>
      <c r="W1055" t="s">
        <v>561</v>
      </c>
      <c r="X1055" t="s">
        <v>252</v>
      </c>
      <c r="Z1055" t="s">
        <v>1142</v>
      </c>
      <c r="AA1055">
        <v>2</v>
      </c>
      <c r="AB1055" t="s">
        <v>1129</v>
      </c>
      <c r="AC1055" t="s">
        <v>561</v>
      </c>
      <c r="AD1055" t="s">
        <v>1130</v>
      </c>
      <c r="AE1055" t="s">
        <v>1131</v>
      </c>
      <c r="AF1055" t="s">
        <v>1132</v>
      </c>
      <c r="AG1055" t="s">
        <v>1133</v>
      </c>
      <c r="AH1055" t="s">
        <v>1134</v>
      </c>
    </row>
    <row r="1056" spans="1:34">
      <c r="A1056">
        <v>16124</v>
      </c>
      <c r="B1056" t="s">
        <v>246</v>
      </c>
      <c r="C1056" t="s">
        <v>247</v>
      </c>
      <c r="D1056" t="s">
        <v>262</v>
      </c>
      <c r="E1056" t="s">
        <v>263</v>
      </c>
      <c r="F1056" t="s">
        <v>261</v>
      </c>
      <c r="G1056" t="s">
        <v>1191</v>
      </c>
      <c r="H1056" s="117">
        <v>2500</v>
      </c>
      <c r="I1056" s="117">
        <v>2500</v>
      </c>
      <c r="J1056" s="117">
        <v>2676.06</v>
      </c>
      <c r="K1056" s="117">
        <v>0</v>
      </c>
      <c r="L1056" s="117">
        <v>0</v>
      </c>
      <c r="M1056" s="117">
        <v>0</v>
      </c>
      <c r="N1056" s="117">
        <v>2676.06</v>
      </c>
      <c r="P1056" s="1">
        <v>45063</v>
      </c>
      <c r="Q1056" s="1">
        <v>45052</v>
      </c>
      <c r="R1056" s="1">
        <v>45879</v>
      </c>
      <c r="S1056" s="1">
        <v>45879</v>
      </c>
      <c r="W1056" t="s">
        <v>561</v>
      </c>
      <c r="X1056" t="s">
        <v>252</v>
      </c>
      <c r="Z1056" t="s">
        <v>1142</v>
      </c>
      <c r="AA1056">
        <v>2</v>
      </c>
      <c r="AB1056" t="s">
        <v>1129</v>
      </c>
      <c r="AC1056" t="s">
        <v>561</v>
      </c>
      <c r="AD1056" t="s">
        <v>1130</v>
      </c>
      <c r="AE1056" t="s">
        <v>1131</v>
      </c>
      <c r="AF1056" t="s">
        <v>1132</v>
      </c>
      <c r="AG1056" t="s">
        <v>1133</v>
      </c>
      <c r="AH1056" t="s">
        <v>1134</v>
      </c>
    </row>
    <row r="1057" spans="1:35">
      <c r="A1057">
        <v>16184</v>
      </c>
      <c r="B1057" t="s">
        <v>246</v>
      </c>
      <c r="C1057" t="s">
        <v>269</v>
      </c>
      <c r="D1057" t="s">
        <v>285</v>
      </c>
      <c r="E1057" t="s">
        <v>286</v>
      </c>
      <c r="F1057" t="s">
        <v>261</v>
      </c>
      <c r="G1057" t="s">
        <v>1188</v>
      </c>
      <c r="H1057" s="117">
        <v>1290</v>
      </c>
      <c r="I1057" s="117">
        <v>1290</v>
      </c>
      <c r="J1057" s="117">
        <v>1380.85</v>
      </c>
      <c r="K1057" s="117">
        <v>0</v>
      </c>
      <c r="L1057" s="117">
        <v>0</v>
      </c>
      <c r="M1057" s="117">
        <v>0</v>
      </c>
      <c r="N1057" s="117">
        <v>1380.85</v>
      </c>
      <c r="P1057" s="1">
        <v>45063</v>
      </c>
      <c r="Q1057" s="1">
        <v>45054</v>
      </c>
      <c r="R1057" s="1">
        <v>45879</v>
      </c>
      <c r="S1057" s="1">
        <v>45879</v>
      </c>
      <c r="W1057" t="s">
        <v>561</v>
      </c>
      <c r="X1057" t="s">
        <v>252</v>
      </c>
      <c r="Z1057" t="s">
        <v>1142</v>
      </c>
      <c r="AA1057">
        <v>2</v>
      </c>
      <c r="AB1057" t="s">
        <v>1129</v>
      </c>
      <c r="AC1057" t="s">
        <v>561</v>
      </c>
      <c r="AD1057" t="s">
        <v>1130</v>
      </c>
      <c r="AE1057" t="s">
        <v>1131</v>
      </c>
      <c r="AF1057" t="s">
        <v>1132</v>
      </c>
      <c r="AG1057" t="s">
        <v>1133</v>
      </c>
      <c r="AH1057" t="s">
        <v>1134</v>
      </c>
    </row>
    <row r="1058" spans="1:35">
      <c r="A1058">
        <v>16090</v>
      </c>
      <c r="B1058" t="s">
        <v>246</v>
      </c>
      <c r="C1058" t="s">
        <v>247</v>
      </c>
      <c r="D1058" t="s">
        <v>265</v>
      </c>
      <c r="E1058" t="s">
        <v>266</v>
      </c>
      <c r="F1058" t="s">
        <v>261</v>
      </c>
      <c r="G1058" t="s">
        <v>1188</v>
      </c>
      <c r="H1058" s="117">
        <v>2400</v>
      </c>
      <c r="I1058" s="117">
        <v>2400</v>
      </c>
      <c r="J1058" s="117">
        <v>2569.02</v>
      </c>
      <c r="K1058" s="117">
        <v>0</v>
      </c>
      <c r="L1058" s="117">
        <v>0</v>
      </c>
      <c r="M1058" s="117">
        <v>0</v>
      </c>
      <c r="N1058" s="117">
        <v>2569.02</v>
      </c>
      <c r="P1058" s="1">
        <v>45056</v>
      </c>
      <c r="Q1058" s="1">
        <v>45052</v>
      </c>
      <c r="R1058" s="1">
        <v>45879</v>
      </c>
      <c r="S1058" s="1">
        <v>45879</v>
      </c>
      <c r="W1058" t="s">
        <v>561</v>
      </c>
      <c r="X1058" t="s">
        <v>252</v>
      </c>
      <c r="Z1058" t="s">
        <v>1142</v>
      </c>
      <c r="AA1058">
        <v>2</v>
      </c>
      <c r="AB1058" t="s">
        <v>1129</v>
      </c>
      <c r="AC1058" t="s">
        <v>561</v>
      </c>
      <c r="AD1058" t="s">
        <v>1130</v>
      </c>
      <c r="AE1058" t="s">
        <v>1131</v>
      </c>
      <c r="AF1058" t="s">
        <v>1132</v>
      </c>
      <c r="AG1058" t="s">
        <v>1133</v>
      </c>
      <c r="AH1058" t="s">
        <v>1134</v>
      </c>
    </row>
    <row r="1059" spans="1:35">
      <c r="A1059">
        <v>16614</v>
      </c>
      <c r="B1059" t="s">
        <v>246</v>
      </c>
      <c r="C1059" t="s">
        <v>247</v>
      </c>
      <c r="D1059" t="s">
        <v>485</v>
      </c>
      <c r="E1059" t="s">
        <v>486</v>
      </c>
      <c r="F1059" t="s">
        <v>261</v>
      </c>
      <c r="G1059" t="s">
        <v>1191</v>
      </c>
      <c r="H1059" s="117">
        <v>1000</v>
      </c>
      <c r="I1059" s="117">
        <v>1000</v>
      </c>
      <c r="J1059" s="117">
        <v>1070.43</v>
      </c>
      <c r="K1059" s="117">
        <v>0</v>
      </c>
      <c r="L1059" s="117">
        <v>0</v>
      </c>
      <c r="M1059" s="117">
        <v>0</v>
      </c>
      <c r="N1059" s="117">
        <v>1070.43</v>
      </c>
      <c r="P1059" s="1">
        <v>45083</v>
      </c>
      <c r="Q1059" s="1">
        <v>45062</v>
      </c>
      <c r="R1059" s="1">
        <v>45879</v>
      </c>
      <c r="S1059" s="1">
        <v>45879</v>
      </c>
      <c r="W1059" t="s">
        <v>561</v>
      </c>
      <c r="X1059" t="s">
        <v>252</v>
      </c>
      <c r="Z1059" t="s">
        <v>1142</v>
      </c>
      <c r="AA1059">
        <v>2</v>
      </c>
      <c r="AB1059" t="s">
        <v>1129</v>
      </c>
      <c r="AC1059" t="s">
        <v>561</v>
      </c>
      <c r="AD1059" t="s">
        <v>1130</v>
      </c>
      <c r="AE1059" t="s">
        <v>1131</v>
      </c>
      <c r="AF1059" t="s">
        <v>1132</v>
      </c>
      <c r="AG1059" t="s">
        <v>1133</v>
      </c>
      <c r="AH1059" t="s">
        <v>1134</v>
      </c>
    </row>
    <row r="1060" spans="1:35">
      <c r="A1060">
        <v>20718</v>
      </c>
      <c r="B1060" t="s">
        <v>246</v>
      </c>
      <c r="C1060" t="s">
        <v>247</v>
      </c>
      <c r="D1060" t="s">
        <v>402</v>
      </c>
      <c r="E1060" t="s">
        <v>403</v>
      </c>
      <c r="F1060" t="s">
        <v>261</v>
      </c>
      <c r="G1060" t="s">
        <v>1181</v>
      </c>
      <c r="H1060" s="117">
        <v>5000</v>
      </c>
      <c r="I1060" s="117">
        <v>5000</v>
      </c>
      <c r="J1060" s="117">
        <v>5261.32</v>
      </c>
      <c r="K1060" s="117">
        <v>0</v>
      </c>
      <c r="L1060" s="117">
        <v>0</v>
      </c>
      <c r="M1060" s="117">
        <v>0</v>
      </c>
      <c r="N1060" s="117">
        <v>5261.32</v>
      </c>
      <c r="P1060" s="1">
        <v>45240</v>
      </c>
      <c r="Q1060" s="1">
        <v>45230</v>
      </c>
      <c r="R1060" s="1">
        <v>45879</v>
      </c>
      <c r="S1060" s="1">
        <v>45879</v>
      </c>
      <c r="W1060" t="s">
        <v>561</v>
      </c>
      <c r="X1060" t="s">
        <v>252</v>
      </c>
      <c r="Z1060" t="s">
        <v>1142</v>
      </c>
      <c r="AA1060">
        <v>2</v>
      </c>
      <c r="AB1060" t="s">
        <v>1129</v>
      </c>
      <c r="AC1060" t="s">
        <v>561</v>
      </c>
      <c r="AD1060" t="s">
        <v>1130</v>
      </c>
      <c r="AE1060" t="s">
        <v>1131</v>
      </c>
      <c r="AF1060" t="s">
        <v>1132</v>
      </c>
      <c r="AG1060" t="s">
        <v>1133</v>
      </c>
      <c r="AH1060" t="s">
        <v>1134</v>
      </c>
    </row>
    <row r="1061" spans="1:35">
      <c r="A1061">
        <v>17603</v>
      </c>
      <c r="B1061" t="s">
        <v>246</v>
      </c>
      <c r="C1061" t="s">
        <v>247</v>
      </c>
      <c r="D1061" t="s">
        <v>443</v>
      </c>
      <c r="E1061" t="s">
        <v>444</v>
      </c>
      <c r="F1061" t="s">
        <v>261</v>
      </c>
      <c r="G1061" t="s">
        <v>1184</v>
      </c>
      <c r="H1061" s="117">
        <v>5000</v>
      </c>
      <c r="I1061" s="117">
        <v>5000</v>
      </c>
      <c r="J1061" s="117">
        <v>5275.37</v>
      </c>
      <c r="K1061" s="117">
        <v>0</v>
      </c>
      <c r="L1061" s="117">
        <v>0</v>
      </c>
      <c r="M1061" s="117">
        <v>0</v>
      </c>
      <c r="N1061" s="117">
        <v>5275.37</v>
      </c>
      <c r="P1061" s="1">
        <v>45173</v>
      </c>
      <c r="Q1061" s="1">
        <v>45168</v>
      </c>
      <c r="R1061" s="1">
        <v>45879</v>
      </c>
      <c r="S1061" s="1">
        <v>45879</v>
      </c>
      <c r="W1061" t="s">
        <v>561</v>
      </c>
      <c r="X1061" t="s">
        <v>252</v>
      </c>
      <c r="Z1061" t="s">
        <v>1142</v>
      </c>
      <c r="AA1061">
        <v>2</v>
      </c>
      <c r="AB1061" t="s">
        <v>1129</v>
      </c>
      <c r="AC1061" t="s">
        <v>561</v>
      </c>
      <c r="AD1061" t="s">
        <v>1130</v>
      </c>
      <c r="AE1061" t="s">
        <v>1131</v>
      </c>
      <c r="AF1061" t="s">
        <v>1132</v>
      </c>
      <c r="AG1061" t="s">
        <v>1133</v>
      </c>
      <c r="AH1061" t="s">
        <v>1134</v>
      </c>
    </row>
    <row r="1062" spans="1:35">
      <c r="A1062">
        <v>17304</v>
      </c>
      <c r="B1062" t="s">
        <v>246</v>
      </c>
      <c r="C1062" t="s">
        <v>247</v>
      </c>
      <c r="D1062" t="s">
        <v>471</v>
      </c>
      <c r="E1062" t="s">
        <v>472</v>
      </c>
      <c r="F1062" t="s">
        <v>261</v>
      </c>
      <c r="G1062" t="s">
        <v>1182</v>
      </c>
      <c r="H1062" s="117">
        <v>5000</v>
      </c>
      <c r="I1062" s="117">
        <v>5000</v>
      </c>
      <c r="J1062" s="117">
        <v>5275.37</v>
      </c>
      <c r="K1062" s="117">
        <v>0</v>
      </c>
      <c r="L1062" s="117">
        <v>0</v>
      </c>
      <c r="M1062" s="117">
        <v>0</v>
      </c>
      <c r="N1062" s="117">
        <v>5275.37</v>
      </c>
      <c r="P1062" s="1">
        <v>45154</v>
      </c>
      <c r="Q1062" s="1">
        <v>45145</v>
      </c>
      <c r="R1062" s="1">
        <v>45879</v>
      </c>
      <c r="S1062" s="1">
        <v>45879</v>
      </c>
      <c r="W1062" t="s">
        <v>561</v>
      </c>
      <c r="X1062" t="s">
        <v>252</v>
      </c>
      <c r="Z1062" t="s">
        <v>1142</v>
      </c>
      <c r="AA1062">
        <v>2</v>
      </c>
      <c r="AB1062" t="s">
        <v>1129</v>
      </c>
      <c r="AC1062" t="s">
        <v>561</v>
      </c>
      <c r="AD1062" t="s">
        <v>1130</v>
      </c>
      <c r="AE1062" t="s">
        <v>1131</v>
      </c>
      <c r="AF1062" t="s">
        <v>1132</v>
      </c>
      <c r="AG1062" t="s">
        <v>1133</v>
      </c>
      <c r="AH1062" t="s">
        <v>1134</v>
      </c>
    </row>
    <row r="1063" spans="1:35">
      <c r="A1063">
        <v>17260</v>
      </c>
      <c r="B1063" t="s">
        <v>246</v>
      </c>
      <c r="C1063" t="s">
        <v>269</v>
      </c>
      <c r="D1063" t="s">
        <v>282</v>
      </c>
      <c r="E1063" t="s">
        <v>283</v>
      </c>
      <c r="F1063" t="s">
        <v>261</v>
      </c>
      <c r="G1063" t="s">
        <v>1184</v>
      </c>
      <c r="H1063" s="117">
        <v>1800</v>
      </c>
      <c r="I1063" s="117">
        <v>1800</v>
      </c>
      <c r="J1063" s="117">
        <v>1899.13</v>
      </c>
      <c r="K1063" s="117">
        <v>0</v>
      </c>
      <c r="L1063" s="117">
        <v>0</v>
      </c>
      <c r="M1063" s="117">
        <v>0</v>
      </c>
      <c r="N1063" s="117">
        <v>1899.13</v>
      </c>
      <c r="P1063" s="1">
        <v>45148</v>
      </c>
      <c r="Q1063" s="1">
        <v>45140</v>
      </c>
      <c r="R1063" s="1">
        <v>45879</v>
      </c>
      <c r="S1063" s="1">
        <v>45879</v>
      </c>
      <c r="W1063" t="s">
        <v>561</v>
      </c>
      <c r="X1063" t="s">
        <v>252</v>
      </c>
      <c r="Z1063" t="s">
        <v>1142</v>
      </c>
      <c r="AA1063">
        <v>2</v>
      </c>
      <c r="AB1063" t="s">
        <v>1129</v>
      </c>
      <c r="AC1063" t="s">
        <v>561</v>
      </c>
      <c r="AD1063" t="s">
        <v>1130</v>
      </c>
      <c r="AE1063" t="s">
        <v>1131</v>
      </c>
      <c r="AF1063" t="s">
        <v>1132</v>
      </c>
      <c r="AG1063" t="s">
        <v>1133</v>
      </c>
      <c r="AH1063" t="s">
        <v>1134</v>
      </c>
    </row>
    <row r="1064" spans="1:35">
      <c r="A1064">
        <v>16291</v>
      </c>
      <c r="B1064" t="s">
        <v>246</v>
      </c>
      <c r="C1064" t="s">
        <v>247</v>
      </c>
      <c r="D1064" t="s">
        <v>502</v>
      </c>
      <c r="E1064" t="s">
        <v>503</v>
      </c>
      <c r="F1064" t="s">
        <v>261</v>
      </c>
      <c r="G1064" t="s">
        <v>1191</v>
      </c>
      <c r="H1064" s="117">
        <v>3000</v>
      </c>
      <c r="I1064" s="117">
        <v>3000</v>
      </c>
      <c r="J1064" s="117">
        <v>3211.28</v>
      </c>
      <c r="K1064" s="117">
        <v>0</v>
      </c>
      <c r="L1064" s="117">
        <v>0</v>
      </c>
      <c r="M1064" s="117">
        <v>0</v>
      </c>
      <c r="N1064" s="117">
        <v>3211.28</v>
      </c>
      <c r="P1064" s="1">
        <v>45077</v>
      </c>
      <c r="Q1064" s="1">
        <v>45062</v>
      </c>
      <c r="R1064" s="1">
        <v>45884</v>
      </c>
      <c r="S1064" s="1">
        <v>45884</v>
      </c>
      <c r="W1064" t="s">
        <v>561</v>
      </c>
      <c r="X1064" t="s">
        <v>252</v>
      </c>
      <c r="Z1064" t="s">
        <v>1142</v>
      </c>
      <c r="AA1064">
        <v>2</v>
      </c>
      <c r="AB1064" t="s">
        <v>1129</v>
      </c>
      <c r="AC1064" t="s">
        <v>561</v>
      </c>
      <c r="AD1064" t="s">
        <v>1130</v>
      </c>
      <c r="AE1064" t="s">
        <v>1131</v>
      </c>
      <c r="AF1064" t="s">
        <v>1132</v>
      </c>
      <c r="AG1064" t="s">
        <v>1133</v>
      </c>
      <c r="AH1064" t="s">
        <v>1134</v>
      </c>
    </row>
    <row r="1065" spans="1:35">
      <c r="A1065">
        <v>25024</v>
      </c>
      <c r="B1065" t="s">
        <v>246</v>
      </c>
      <c r="C1065" t="s">
        <v>247</v>
      </c>
      <c r="D1065" t="s">
        <v>410</v>
      </c>
      <c r="E1065" t="s">
        <v>411</v>
      </c>
      <c r="F1065" t="s">
        <v>261</v>
      </c>
      <c r="G1065" t="s">
        <v>1175</v>
      </c>
      <c r="H1065" s="117">
        <v>5000</v>
      </c>
      <c r="I1065" s="117">
        <v>5000</v>
      </c>
      <c r="J1065" s="117">
        <v>5178.13</v>
      </c>
      <c r="K1065" s="117">
        <v>0</v>
      </c>
      <c r="L1065" s="117">
        <v>0</v>
      </c>
      <c r="M1065" s="117">
        <v>0</v>
      </c>
      <c r="N1065" s="117">
        <v>5178.13</v>
      </c>
      <c r="P1065" s="1">
        <v>45435</v>
      </c>
      <c r="Q1065" s="1">
        <v>45423</v>
      </c>
      <c r="R1065" s="1">
        <v>45884</v>
      </c>
      <c r="S1065" s="1">
        <v>45884</v>
      </c>
      <c r="W1065" t="s">
        <v>561</v>
      </c>
      <c r="X1065" t="s">
        <v>252</v>
      </c>
      <c r="Z1065" t="s">
        <v>1142</v>
      </c>
      <c r="AA1065">
        <v>2</v>
      </c>
      <c r="AB1065" t="s">
        <v>1167</v>
      </c>
      <c r="AC1065" t="s">
        <v>561</v>
      </c>
      <c r="AD1065" t="s">
        <v>1130</v>
      </c>
      <c r="AE1065" t="s">
        <v>1131</v>
      </c>
      <c r="AF1065" t="s">
        <v>1132</v>
      </c>
      <c r="AG1065" t="s">
        <v>1133</v>
      </c>
      <c r="AH1065" t="s">
        <v>1134</v>
      </c>
    </row>
    <row r="1066" spans="1:35">
      <c r="A1066">
        <v>25369</v>
      </c>
      <c r="B1066" t="s">
        <v>246</v>
      </c>
      <c r="C1066" t="s">
        <v>269</v>
      </c>
      <c r="D1066" t="s">
        <v>304</v>
      </c>
      <c r="E1066" t="s">
        <v>305</v>
      </c>
      <c r="F1066" t="s">
        <v>261</v>
      </c>
      <c r="G1066" t="s">
        <v>1172</v>
      </c>
      <c r="H1066" s="117">
        <v>800</v>
      </c>
      <c r="I1066" s="117">
        <v>800</v>
      </c>
      <c r="J1066" s="117">
        <v>824.25</v>
      </c>
      <c r="K1066" s="117">
        <v>0</v>
      </c>
      <c r="L1066" s="117">
        <v>0</v>
      </c>
      <c r="M1066" s="117">
        <v>0</v>
      </c>
      <c r="N1066" s="117">
        <v>824.25</v>
      </c>
      <c r="P1066" s="1">
        <v>45474</v>
      </c>
      <c r="Q1066" s="1">
        <v>45460</v>
      </c>
      <c r="R1066" s="1">
        <v>45889</v>
      </c>
      <c r="S1066" s="1">
        <v>45889</v>
      </c>
      <c r="W1066" t="s">
        <v>561</v>
      </c>
      <c r="X1066" t="s">
        <v>252</v>
      </c>
      <c r="Z1066" t="s">
        <v>1142</v>
      </c>
      <c r="AA1066">
        <v>2</v>
      </c>
      <c r="AB1066" t="s">
        <v>1167</v>
      </c>
      <c r="AC1066" t="s">
        <v>561</v>
      </c>
      <c r="AD1066" t="s">
        <v>1130</v>
      </c>
      <c r="AE1066" t="s">
        <v>1131</v>
      </c>
      <c r="AF1066" t="s">
        <v>1132</v>
      </c>
      <c r="AG1066" t="s">
        <v>1133</v>
      </c>
      <c r="AH1066" t="s">
        <v>1134</v>
      </c>
    </row>
    <row r="1067" spans="1:35">
      <c r="A1067">
        <v>23221</v>
      </c>
      <c r="B1067" t="s">
        <v>246</v>
      </c>
      <c r="C1067" t="s">
        <v>247</v>
      </c>
      <c r="D1067" t="s">
        <v>497</v>
      </c>
      <c r="E1067" t="s">
        <v>498</v>
      </c>
      <c r="F1067" t="s">
        <v>261</v>
      </c>
      <c r="G1067" t="s">
        <v>1183</v>
      </c>
      <c r="H1067" s="117">
        <v>60000</v>
      </c>
      <c r="I1067" s="117">
        <v>60000</v>
      </c>
      <c r="J1067" s="117">
        <v>62561.56</v>
      </c>
      <c r="K1067" s="117">
        <v>0</v>
      </c>
      <c r="L1067" s="117">
        <v>0</v>
      </c>
      <c r="M1067" s="117">
        <v>0</v>
      </c>
      <c r="N1067" s="117">
        <v>62561.56</v>
      </c>
      <c r="O1067" s="117">
        <v>0</v>
      </c>
      <c r="P1067" s="1">
        <v>45345</v>
      </c>
      <c r="Q1067" s="1">
        <v>45337</v>
      </c>
      <c r="R1067" s="1">
        <v>45889</v>
      </c>
      <c r="S1067" s="1">
        <v>45889</v>
      </c>
      <c r="W1067" t="s">
        <v>561</v>
      </c>
      <c r="X1067" t="s">
        <v>252</v>
      </c>
      <c r="Z1067" t="s">
        <v>1142</v>
      </c>
      <c r="AA1067">
        <v>2</v>
      </c>
      <c r="AB1067" t="s">
        <v>1129</v>
      </c>
      <c r="AC1067" t="s">
        <v>561</v>
      </c>
      <c r="AD1067" t="s">
        <v>1130</v>
      </c>
      <c r="AE1067" t="s">
        <v>1131</v>
      </c>
      <c r="AF1067" t="s">
        <v>1132</v>
      </c>
      <c r="AG1067" t="s">
        <v>1133</v>
      </c>
      <c r="AH1067" t="s">
        <v>1134</v>
      </c>
      <c r="AI1067" t="s">
        <v>252</v>
      </c>
    </row>
    <row r="1068" spans="1:35">
      <c r="A1068">
        <v>23234</v>
      </c>
      <c r="B1068" t="s">
        <v>246</v>
      </c>
      <c r="C1068" t="s">
        <v>247</v>
      </c>
      <c r="D1068" t="s">
        <v>497</v>
      </c>
      <c r="E1068" t="s">
        <v>498</v>
      </c>
      <c r="F1068" t="s">
        <v>261</v>
      </c>
      <c r="G1068" t="s">
        <v>1175</v>
      </c>
      <c r="H1068" s="117">
        <v>4000</v>
      </c>
      <c r="I1068" s="117">
        <v>4000</v>
      </c>
      <c r="J1068" s="117">
        <v>4170.7700000000004</v>
      </c>
      <c r="K1068" s="117">
        <v>0</v>
      </c>
      <c r="L1068" s="117">
        <v>0</v>
      </c>
      <c r="M1068" s="117">
        <v>0</v>
      </c>
      <c r="N1068" s="117">
        <v>4170.7700000000004</v>
      </c>
      <c r="P1068" s="1">
        <v>45345</v>
      </c>
      <c r="Q1068" s="1">
        <v>45337</v>
      </c>
      <c r="R1068" s="1">
        <v>45889</v>
      </c>
      <c r="S1068" s="1">
        <v>45889</v>
      </c>
      <c r="W1068" t="s">
        <v>561</v>
      </c>
      <c r="X1068" t="s">
        <v>252</v>
      </c>
      <c r="Z1068" t="s">
        <v>1142</v>
      </c>
      <c r="AA1068">
        <v>2</v>
      </c>
      <c r="AB1068" t="s">
        <v>1129</v>
      </c>
      <c r="AC1068" t="s">
        <v>561</v>
      </c>
      <c r="AD1068" t="s">
        <v>1130</v>
      </c>
      <c r="AE1068" t="s">
        <v>1131</v>
      </c>
      <c r="AF1068" t="s">
        <v>1132</v>
      </c>
      <c r="AG1068" t="s">
        <v>1133</v>
      </c>
      <c r="AH1068" t="s">
        <v>1134</v>
      </c>
    </row>
    <row r="1069" spans="1:35">
      <c r="A1069">
        <v>23636</v>
      </c>
      <c r="B1069" t="s">
        <v>246</v>
      </c>
      <c r="C1069" t="s">
        <v>269</v>
      </c>
      <c r="D1069" t="s">
        <v>276</v>
      </c>
      <c r="E1069" t="s">
        <v>277</v>
      </c>
      <c r="F1069" t="s">
        <v>261</v>
      </c>
      <c r="G1069" t="s">
        <v>1171</v>
      </c>
      <c r="H1069" s="117">
        <v>9340</v>
      </c>
      <c r="I1069" s="117">
        <v>9340</v>
      </c>
      <c r="J1069" s="117">
        <v>9712.5300000000007</v>
      </c>
      <c r="K1069" s="117">
        <v>0</v>
      </c>
      <c r="L1069" s="117">
        <v>0</v>
      </c>
      <c r="M1069" s="117">
        <v>0</v>
      </c>
      <c r="N1069" s="117">
        <v>9712.5300000000007</v>
      </c>
      <c r="P1069" s="1">
        <v>45371</v>
      </c>
      <c r="Q1069" s="1">
        <v>45355</v>
      </c>
      <c r="R1069" s="1">
        <v>45889</v>
      </c>
      <c r="S1069" s="1">
        <v>45889</v>
      </c>
      <c r="W1069" t="s">
        <v>561</v>
      </c>
      <c r="X1069" t="s">
        <v>252</v>
      </c>
      <c r="Z1069" t="s">
        <v>1142</v>
      </c>
      <c r="AA1069">
        <v>2</v>
      </c>
      <c r="AB1069" t="s">
        <v>1129</v>
      </c>
      <c r="AC1069" t="s">
        <v>561</v>
      </c>
      <c r="AD1069" t="s">
        <v>1130</v>
      </c>
      <c r="AE1069" t="s">
        <v>1131</v>
      </c>
      <c r="AF1069" t="s">
        <v>1132</v>
      </c>
      <c r="AG1069" t="s">
        <v>1133</v>
      </c>
      <c r="AH1069" t="s">
        <v>1134</v>
      </c>
    </row>
    <row r="1070" spans="1:35">
      <c r="A1070">
        <v>18129</v>
      </c>
      <c r="B1070" t="s">
        <v>246</v>
      </c>
      <c r="C1070" t="s">
        <v>247</v>
      </c>
      <c r="D1070" t="s">
        <v>461</v>
      </c>
      <c r="E1070" t="s">
        <v>462</v>
      </c>
      <c r="F1070" t="s">
        <v>261</v>
      </c>
      <c r="G1070" t="s">
        <v>1182</v>
      </c>
      <c r="H1070" s="117">
        <v>3000</v>
      </c>
      <c r="I1070" s="117">
        <v>3000</v>
      </c>
      <c r="J1070" s="117">
        <v>3162.03</v>
      </c>
      <c r="K1070" s="117">
        <v>0</v>
      </c>
      <c r="L1070" s="117">
        <v>0</v>
      </c>
      <c r="M1070" s="117">
        <v>0</v>
      </c>
      <c r="N1070" s="117">
        <v>3162.03</v>
      </c>
      <c r="P1070" s="1">
        <v>45190</v>
      </c>
      <c r="Q1070" s="1">
        <v>45172</v>
      </c>
      <c r="R1070" s="1">
        <v>45889</v>
      </c>
      <c r="S1070" s="1">
        <v>45889</v>
      </c>
      <c r="W1070" t="s">
        <v>561</v>
      </c>
      <c r="X1070" t="s">
        <v>252</v>
      </c>
      <c r="Z1070" t="s">
        <v>1142</v>
      </c>
      <c r="AA1070">
        <v>2</v>
      </c>
      <c r="AB1070" t="s">
        <v>1129</v>
      </c>
      <c r="AC1070" t="s">
        <v>561</v>
      </c>
      <c r="AD1070" t="s">
        <v>1130</v>
      </c>
      <c r="AE1070" t="s">
        <v>1131</v>
      </c>
      <c r="AF1070" t="s">
        <v>1132</v>
      </c>
      <c r="AG1070" t="s">
        <v>1133</v>
      </c>
      <c r="AH1070" t="s">
        <v>1134</v>
      </c>
    </row>
    <row r="1071" spans="1:35">
      <c r="A1071">
        <v>19536</v>
      </c>
      <c r="B1071" t="s">
        <v>246</v>
      </c>
      <c r="C1071" t="s">
        <v>269</v>
      </c>
      <c r="D1071" t="s">
        <v>308</v>
      </c>
      <c r="E1071" t="s">
        <v>309</v>
      </c>
      <c r="F1071" t="s">
        <v>261</v>
      </c>
      <c r="G1071" t="s">
        <v>1184</v>
      </c>
      <c r="H1071" s="117">
        <v>3000</v>
      </c>
      <c r="I1071" s="117">
        <v>3000</v>
      </c>
      <c r="J1071" s="117">
        <v>3156.79</v>
      </c>
      <c r="K1071" s="117">
        <v>0</v>
      </c>
      <c r="L1071" s="117">
        <v>0</v>
      </c>
      <c r="M1071" s="117">
        <v>0</v>
      </c>
      <c r="N1071" s="117">
        <v>3156.79</v>
      </c>
      <c r="P1071" s="1">
        <v>45229</v>
      </c>
      <c r="Q1071" s="1">
        <v>45220</v>
      </c>
      <c r="R1071" s="1">
        <v>45889</v>
      </c>
      <c r="S1071" s="1">
        <v>45889</v>
      </c>
      <c r="W1071" t="s">
        <v>561</v>
      </c>
      <c r="X1071" t="s">
        <v>252</v>
      </c>
      <c r="Z1071" t="s">
        <v>1142</v>
      </c>
      <c r="AA1071">
        <v>2</v>
      </c>
      <c r="AB1071" t="s">
        <v>1129</v>
      </c>
      <c r="AC1071" t="s">
        <v>561</v>
      </c>
      <c r="AD1071" t="s">
        <v>1130</v>
      </c>
      <c r="AE1071" t="s">
        <v>1131</v>
      </c>
      <c r="AF1071" t="s">
        <v>1132</v>
      </c>
      <c r="AG1071" t="s">
        <v>1133</v>
      </c>
      <c r="AH1071" t="s">
        <v>1134</v>
      </c>
    </row>
    <row r="1072" spans="1:35">
      <c r="A1072">
        <v>19465</v>
      </c>
      <c r="B1072" t="s">
        <v>246</v>
      </c>
      <c r="C1072" t="s">
        <v>269</v>
      </c>
      <c r="D1072" t="s">
        <v>288</v>
      </c>
      <c r="E1072" t="s">
        <v>289</v>
      </c>
      <c r="F1072" t="s">
        <v>261</v>
      </c>
      <c r="G1072" t="s">
        <v>1172</v>
      </c>
      <c r="H1072" s="117">
        <v>1000</v>
      </c>
      <c r="I1072" s="117">
        <v>1000</v>
      </c>
      <c r="J1072" s="117">
        <v>1052.26</v>
      </c>
      <c r="K1072" s="117">
        <v>0</v>
      </c>
      <c r="L1072" s="117">
        <v>0</v>
      </c>
      <c r="M1072" s="117">
        <v>0</v>
      </c>
      <c r="N1072" s="117">
        <v>1052.26</v>
      </c>
      <c r="P1072" s="1">
        <v>45218</v>
      </c>
      <c r="Q1072" s="1">
        <v>45211</v>
      </c>
      <c r="R1072" s="1">
        <v>45889</v>
      </c>
      <c r="S1072" s="1">
        <v>45889</v>
      </c>
      <c r="W1072" t="s">
        <v>561</v>
      </c>
      <c r="X1072" t="s">
        <v>252</v>
      </c>
      <c r="Z1072" t="s">
        <v>1142</v>
      </c>
      <c r="AA1072">
        <v>2</v>
      </c>
      <c r="AB1072" t="s">
        <v>1129</v>
      </c>
      <c r="AC1072" t="s">
        <v>561</v>
      </c>
      <c r="AD1072" t="s">
        <v>1130</v>
      </c>
      <c r="AE1072" t="s">
        <v>1131</v>
      </c>
      <c r="AF1072" t="s">
        <v>1132</v>
      </c>
      <c r="AG1072" t="s">
        <v>1133</v>
      </c>
      <c r="AH1072" t="s">
        <v>1134</v>
      </c>
    </row>
    <row r="1073" spans="1:34">
      <c r="A1073">
        <v>25430</v>
      </c>
      <c r="B1073" t="s">
        <v>246</v>
      </c>
      <c r="C1073" t="s">
        <v>269</v>
      </c>
      <c r="D1073" t="s">
        <v>319</v>
      </c>
      <c r="E1073" t="s">
        <v>320</v>
      </c>
      <c r="F1073" t="s">
        <v>261</v>
      </c>
      <c r="G1073" t="s">
        <v>1172</v>
      </c>
      <c r="H1073" s="117">
        <v>800</v>
      </c>
      <c r="I1073" s="117">
        <v>800</v>
      </c>
      <c r="J1073" s="117">
        <v>824.25</v>
      </c>
      <c r="K1073" s="117">
        <v>0</v>
      </c>
      <c r="L1073" s="117">
        <v>0</v>
      </c>
      <c r="M1073" s="117">
        <v>0</v>
      </c>
      <c r="N1073" s="117">
        <v>824.25</v>
      </c>
      <c r="P1073" s="1">
        <v>45476</v>
      </c>
      <c r="Q1073" s="1">
        <v>45468</v>
      </c>
      <c r="R1073" s="1">
        <v>45889</v>
      </c>
      <c r="S1073" s="1">
        <v>45889</v>
      </c>
      <c r="W1073" t="s">
        <v>561</v>
      </c>
      <c r="X1073" t="s">
        <v>252</v>
      </c>
      <c r="Z1073" t="s">
        <v>1142</v>
      </c>
      <c r="AA1073">
        <v>2</v>
      </c>
      <c r="AB1073" t="s">
        <v>1167</v>
      </c>
      <c r="AC1073" t="s">
        <v>561</v>
      </c>
      <c r="AD1073" t="s">
        <v>1130</v>
      </c>
      <c r="AE1073" t="s">
        <v>1131</v>
      </c>
      <c r="AF1073" t="s">
        <v>1132</v>
      </c>
      <c r="AG1073" t="s">
        <v>1133</v>
      </c>
      <c r="AH1073" t="s">
        <v>1134</v>
      </c>
    </row>
    <row r="1074" spans="1:34">
      <c r="A1074">
        <v>25470</v>
      </c>
      <c r="B1074" t="s">
        <v>246</v>
      </c>
      <c r="C1074" t="s">
        <v>247</v>
      </c>
      <c r="D1074" t="s">
        <v>516</v>
      </c>
      <c r="E1074" t="s">
        <v>517</v>
      </c>
      <c r="F1074" t="s">
        <v>261</v>
      </c>
      <c r="G1074" t="s">
        <v>1166</v>
      </c>
      <c r="H1074" s="117">
        <v>6600</v>
      </c>
      <c r="I1074" s="117">
        <v>6600</v>
      </c>
      <c r="J1074" s="117">
        <v>6800.06</v>
      </c>
      <c r="K1074" s="117">
        <v>0</v>
      </c>
      <c r="L1074" s="117">
        <v>0</v>
      </c>
      <c r="M1074" s="117">
        <v>0</v>
      </c>
      <c r="N1074" s="117">
        <v>6800.06</v>
      </c>
      <c r="P1074" s="1">
        <v>45476</v>
      </c>
      <c r="Q1074" s="1">
        <v>45469</v>
      </c>
      <c r="R1074" s="1">
        <v>45889</v>
      </c>
      <c r="S1074" s="1">
        <v>45889</v>
      </c>
      <c r="W1074" t="s">
        <v>561</v>
      </c>
      <c r="X1074" t="s">
        <v>252</v>
      </c>
      <c r="Z1074" t="s">
        <v>1142</v>
      </c>
      <c r="AA1074">
        <v>2</v>
      </c>
      <c r="AB1074" t="s">
        <v>1167</v>
      </c>
      <c r="AC1074" t="s">
        <v>561</v>
      </c>
      <c r="AD1074" t="s">
        <v>1130</v>
      </c>
      <c r="AE1074" t="s">
        <v>1131</v>
      </c>
      <c r="AF1074" t="s">
        <v>1132</v>
      </c>
      <c r="AG1074" t="s">
        <v>1133</v>
      </c>
      <c r="AH1074" t="s">
        <v>1134</v>
      </c>
    </row>
    <row r="1075" spans="1:34">
      <c r="A1075">
        <v>28932</v>
      </c>
      <c r="B1075" t="s">
        <v>246</v>
      </c>
      <c r="C1075" t="s">
        <v>247</v>
      </c>
      <c r="D1075" t="s">
        <v>433</v>
      </c>
      <c r="E1075" t="s">
        <v>434</v>
      </c>
      <c r="F1075" t="s">
        <v>261</v>
      </c>
      <c r="G1075" t="s">
        <v>1152</v>
      </c>
      <c r="H1075" s="117">
        <v>4000</v>
      </c>
      <c r="I1075" s="117">
        <v>4000</v>
      </c>
      <c r="J1075" s="117">
        <v>4027.9</v>
      </c>
      <c r="K1075" s="117">
        <v>0</v>
      </c>
      <c r="L1075" s="117">
        <v>0</v>
      </c>
      <c r="M1075" s="117">
        <v>0</v>
      </c>
      <c r="N1075" s="117">
        <v>4027.9</v>
      </c>
      <c r="P1075" s="1">
        <v>45555</v>
      </c>
      <c r="Q1075" s="1">
        <v>45554</v>
      </c>
      <c r="R1075" s="1">
        <v>45889</v>
      </c>
      <c r="S1075" s="1">
        <v>45889</v>
      </c>
      <c r="W1075" t="s">
        <v>561</v>
      </c>
      <c r="X1075" t="s">
        <v>252</v>
      </c>
      <c r="Z1075" t="s">
        <v>1142</v>
      </c>
      <c r="AA1075">
        <v>2</v>
      </c>
      <c r="AB1075" t="s">
        <v>1167</v>
      </c>
      <c r="AC1075" t="s">
        <v>561</v>
      </c>
      <c r="AD1075" t="s">
        <v>1130</v>
      </c>
      <c r="AE1075" t="s">
        <v>1131</v>
      </c>
      <c r="AF1075" t="s">
        <v>1132</v>
      </c>
      <c r="AG1075" t="s">
        <v>1133</v>
      </c>
      <c r="AH1075" t="s">
        <v>1134</v>
      </c>
    </row>
    <row r="1076" spans="1:34">
      <c r="A1076">
        <v>19256</v>
      </c>
      <c r="B1076" t="s">
        <v>246</v>
      </c>
      <c r="C1076" t="s">
        <v>247</v>
      </c>
      <c r="D1076" t="s">
        <v>368</v>
      </c>
      <c r="E1076" t="s">
        <v>369</v>
      </c>
      <c r="F1076" t="s">
        <v>261</v>
      </c>
      <c r="G1076" t="s">
        <v>1182</v>
      </c>
      <c r="H1076" s="117">
        <v>4900</v>
      </c>
      <c r="I1076" s="117">
        <v>4900</v>
      </c>
      <c r="J1076" s="117">
        <v>5164.6499999999996</v>
      </c>
      <c r="K1076" s="117">
        <v>0</v>
      </c>
      <c r="L1076" s="117">
        <v>0</v>
      </c>
      <c r="M1076" s="117">
        <v>0</v>
      </c>
      <c r="N1076" s="117">
        <v>5164.6499999999996</v>
      </c>
      <c r="P1076" s="1">
        <v>45197</v>
      </c>
      <c r="Q1076" s="1">
        <v>45188</v>
      </c>
      <c r="R1076" s="1">
        <v>45894</v>
      </c>
      <c r="S1076" s="1">
        <v>45894</v>
      </c>
      <c r="W1076" t="s">
        <v>561</v>
      </c>
      <c r="X1076" t="s">
        <v>252</v>
      </c>
      <c r="Z1076" t="s">
        <v>1142</v>
      </c>
      <c r="AA1076">
        <v>2</v>
      </c>
      <c r="AB1076" t="s">
        <v>1129</v>
      </c>
      <c r="AC1076" t="s">
        <v>561</v>
      </c>
      <c r="AD1076" t="s">
        <v>1130</v>
      </c>
      <c r="AE1076" t="s">
        <v>1131</v>
      </c>
      <c r="AF1076" t="s">
        <v>1132</v>
      </c>
      <c r="AG1076" t="s">
        <v>1133</v>
      </c>
      <c r="AH1076" t="s">
        <v>1134</v>
      </c>
    </row>
    <row r="1077" spans="1:34">
      <c r="A1077">
        <v>22806</v>
      </c>
      <c r="B1077" t="s">
        <v>246</v>
      </c>
      <c r="C1077" t="s">
        <v>247</v>
      </c>
      <c r="D1077" t="s">
        <v>480</v>
      </c>
      <c r="E1077" t="s">
        <v>481</v>
      </c>
      <c r="F1077" t="s">
        <v>261</v>
      </c>
      <c r="G1077" t="s">
        <v>1176</v>
      </c>
      <c r="H1077" s="117">
        <v>7000</v>
      </c>
      <c r="I1077" s="117">
        <v>7000</v>
      </c>
      <c r="J1077" s="117">
        <v>7321.22</v>
      </c>
      <c r="K1077" s="117">
        <v>0</v>
      </c>
      <c r="L1077" s="117">
        <v>0</v>
      </c>
      <c r="M1077" s="117">
        <v>0</v>
      </c>
      <c r="N1077" s="117">
        <v>7321.22</v>
      </c>
      <c r="P1077" s="1">
        <v>45323</v>
      </c>
      <c r="Q1077" s="1">
        <v>45314</v>
      </c>
      <c r="R1077" s="1">
        <v>45894</v>
      </c>
      <c r="S1077" s="1">
        <v>45894</v>
      </c>
      <c r="W1077" t="s">
        <v>561</v>
      </c>
      <c r="X1077" t="s">
        <v>252</v>
      </c>
      <c r="Z1077" t="s">
        <v>1142</v>
      </c>
      <c r="AA1077">
        <v>2</v>
      </c>
      <c r="AB1077" t="s">
        <v>1129</v>
      </c>
      <c r="AC1077" t="s">
        <v>561</v>
      </c>
      <c r="AD1077" t="s">
        <v>1130</v>
      </c>
      <c r="AE1077" t="s">
        <v>1131</v>
      </c>
      <c r="AF1077" t="s">
        <v>1132</v>
      </c>
      <c r="AG1077" t="s">
        <v>1133</v>
      </c>
      <c r="AH1077" t="s">
        <v>1134</v>
      </c>
    </row>
    <row r="1078" spans="1:34">
      <c r="A1078">
        <v>21856</v>
      </c>
      <c r="B1078" t="s">
        <v>246</v>
      </c>
      <c r="C1078" t="s">
        <v>247</v>
      </c>
      <c r="D1078" t="s">
        <v>513</v>
      </c>
      <c r="E1078" t="s">
        <v>514</v>
      </c>
      <c r="F1078" t="s">
        <v>261</v>
      </c>
      <c r="G1078" t="s">
        <v>1164</v>
      </c>
      <c r="H1078" s="117">
        <v>5500</v>
      </c>
      <c r="I1078" s="117">
        <v>5500</v>
      </c>
      <c r="J1078" s="117">
        <v>5767.71</v>
      </c>
      <c r="K1078" s="117">
        <v>0</v>
      </c>
      <c r="L1078" s="117">
        <v>0</v>
      </c>
      <c r="M1078" s="117">
        <v>0</v>
      </c>
      <c r="N1078" s="117">
        <v>5767.71</v>
      </c>
      <c r="P1078" s="1">
        <v>45259</v>
      </c>
      <c r="Q1078" s="1">
        <v>45240</v>
      </c>
      <c r="R1078" s="1">
        <v>45894</v>
      </c>
      <c r="S1078" s="1">
        <v>45894</v>
      </c>
      <c r="W1078" t="s">
        <v>561</v>
      </c>
      <c r="X1078" t="s">
        <v>252</v>
      </c>
      <c r="Z1078" t="s">
        <v>1142</v>
      </c>
      <c r="AA1078">
        <v>2</v>
      </c>
      <c r="AB1078" t="s">
        <v>1129</v>
      </c>
      <c r="AC1078" t="s">
        <v>561</v>
      </c>
      <c r="AD1078" t="s">
        <v>1130</v>
      </c>
      <c r="AE1078" t="s">
        <v>1131</v>
      </c>
      <c r="AF1078" t="s">
        <v>1132</v>
      </c>
      <c r="AG1078" t="s">
        <v>1133</v>
      </c>
      <c r="AH1078" t="s">
        <v>1134</v>
      </c>
    </row>
    <row r="1079" spans="1:34">
      <c r="A1079">
        <v>24590</v>
      </c>
      <c r="B1079" t="s">
        <v>246</v>
      </c>
      <c r="C1079" t="s">
        <v>269</v>
      </c>
      <c r="D1079" t="s">
        <v>298</v>
      </c>
      <c r="E1079" t="s">
        <v>299</v>
      </c>
      <c r="F1079" t="s">
        <v>261</v>
      </c>
      <c r="G1079" t="s">
        <v>1171</v>
      </c>
      <c r="H1079" s="117">
        <v>2500</v>
      </c>
      <c r="I1079" s="117">
        <v>2500</v>
      </c>
      <c r="J1079" s="117">
        <v>2596.3000000000002</v>
      </c>
      <c r="K1079" s="117">
        <v>0</v>
      </c>
      <c r="L1079" s="117">
        <v>0</v>
      </c>
      <c r="M1079" s="117">
        <v>0</v>
      </c>
      <c r="N1079" s="117">
        <v>2596.3000000000002</v>
      </c>
      <c r="P1079" s="1">
        <v>45406</v>
      </c>
      <c r="Q1079" s="1">
        <v>45401</v>
      </c>
      <c r="R1079" s="1">
        <v>45894</v>
      </c>
      <c r="S1079" s="1">
        <v>45894</v>
      </c>
      <c r="W1079" t="s">
        <v>561</v>
      </c>
      <c r="X1079" t="s">
        <v>252</v>
      </c>
      <c r="Z1079" t="s">
        <v>1142</v>
      </c>
      <c r="AA1079">
        <v>2</v>
      </c>
      <c r="AB1079" t="s">
        <v>1167</v>
      </c>
      <c r="AC1079" t="s">
        <v>561</v>
      </c>
      <c r="AD1079" t="s">
        <v>1130</v>
      </c>
      <c r="AE1079" t="s">
        <v>1131</v>
      </c>
      <c r="AF1079" t="s">
        <v>1132</v>
      </c>
      <c r="AG1079" t="s">
        <v>1133</v>
      </c>
      <c r="AH1079" t="s">
        <v>1134</v>
      </c>
    </row>
    <row r="1080" spans="1:34">
      <c r="A1080">
        <v>26178</v>
      </c>
      <c r="B1080" t="s">
        <v>246</v>
      </c>
      <c r="C1080" t="s">
        <v>247</v>
      </c>
      <c r="D1080" t="s">
        <v>359</v>
      </c>
      <c r="E1080" t="s">
        <v>360</v>
      </c>
      <c r="F1080" t="s">
        <v>261</v>
      </c>
      <c r="G1080" t="s">
        <v>1168</v>
      </c>
      <c r="H1080" s="117">
        <v>30000</v>
      </c>
      <c r="I1080" s="117">
        <v>30000</v>
      </c>
      <c r="J1080" s="117">
        <v>30000</v>
      </c>
      <c r="K1080" s="117">
        <v>0</v>
      </c>
      <c r="L1080" s="117">
        <v>0</v>
      </c>
      <c r="M1080" s="117">
        <v>0</v>
      </c>
      <c r="N1080" s="117">
        <v>30000</v>
      </c>
      <c r="P1080" s="1">
        <v>45537</v>
      </c>
      <c r="Q1080" s="1">
        <v>45531</v>
      </c>
      <c r="R1080" s="1">
        <v>45897</v>
      </c>
      <c r="S1080" s="1">
        <v>45897</v>
      </c>
      <c r="W1080" t="s">
        <v>561</v>
      </c>
      <c r="X1080" t="s">
        <v>252</v>
      </c>
      <c r="Z1080" t="s">
        <v>1142</v>
      </c>
      <c r="AA1080">
        <v>2</v>
      </c>
      <c r="AB1080" t="s">
        <v>1167</v>
      </c>
      <c r="AC1080" t="s">
        <v>561</v>
      </c>
      <c r="AD1080" t="s">
        <v>1165</v>
      </c>
      <c r="AE1080" t="s">
        <v>1131</v>
      </c>
      <c r="AF1080" t="s">
        <v>1132</v>
      </c>
      <c r="AG1080" t="s">
        <v>1133</v>
      </c>
      <c r="AH1080" t="s">
        <v>1134</v>
      </c>
    </row>
    <row r="1081" spans="1:34">
      <c r="A1081">
        <v>27517</v>
      </c>
      <c r="B1081" t="s">
        <v>246</v>
      </c>
      <c r="C1081" t="s">
        <v>247</v>
      </c>
      <c r="D1081" t="s">
        <v>407</v>
      </c>
      <c r="E1081" t="s">
        <v>408</v>
      </c>
      <c r="F1081" t="s">
        <v>261</v>
      </c>
      <c r="G1081" t="s">
        <v>1157</v>
      </c>
      <c r="H1081" s="117">
        <v>7840</v>
      </c>
      <c r="I1081" s="117">
        <v>7840</v>
      </c>
      <c r="J1081" s="117">
        <v>7951.75</v>
      </c>
      <c r="K1081" s="117">
        <v>0</v>
      </c>
      <c r="L1081" s="117">
        <v>0</v>
      </c>
      <c r="M1081" s="117">
        <v>0</v>
      </c>
      <c r="N1081" s="117">
        <v>7951.75</v>
      </c>
      <c r="P1081" s="1">
        <v>45541</v>
      </c>
      <c r="Q1081" s="1">
        <v>45533</v>
      </c>
      <c r="R1081" s="1">
        <v>45897</v>
      </c>
      <c r="S1081" s="1">
        <v>45897</v>
      </c>
      <c r="W1081" t="s">
        <v>561</v>
      </c>
      <c r="X1081" t="s">
        <v>252</v>
      </c>
      <c r="Z1081" t="s">
        <v>1142</v>
      </c>
      <c r="AA1081">
        <v>2</v>
      </c>
      <c r="AB1081" t="s">
        <v>1167</v>
      </c>
      <c r="AC1081" t="s">
        <v>561</v>
      </c>
      <c r="AD1081" t="s">
        <v>1130</v>
      </c>
      <c r="AE1081" t="s">
        <v>1131</v>
      </c>
      <c r="AF1081" t="s">
        <v>1132</v>
      </c>
      <c r="AG1081" t="s">
        <v>1133</v>
      </c>
      <c r="AH1081" t="s">
        <v>1134</v>
      </c>
    </row>
    <row r="1082" spans="1:34">
      <c r="A1082">
        <v>26001</v>
      </c>
      <c r="B1082" t="s">
        <v>246</v>
      </c>
      <c r="C1082" t="s">
        <v>247</v>
      </c>
      <c r="D1082" t="s">
        <v>257</v>
      </c>
      <c r="E1082" t="s">
        <v>259</v>
      </c>
      <c r="F1082" t="s">
        <v>261</v>
      </c>
      <c r="G1082" t="s">
        <v>1168</v>
      </c>
      <c r="H1082" s="117">
        <v>20000</v>
      </c>
      <c r="I1082" s="117">
        <v>20000</v>
      </c>
      <c r="J1082" s="117">
        <v>20000</v>
      </c>
      <c r="K1082" s="117">
        <v>0</v>
      </c>
      <c r="L1082" s="117">
        <v>0</v>
      </c>
      <c r="M1082" s="117">
        <v>0</v>
      </c>
      <c r="N1082" s="117">
        <v>20000</v>
      </c>
      <c r="P1082" s="1">
        <v>45537</v>
      </c>
      <c r="Q1082" s="1">
        <v>45522</v>
      </c>
      <c r="R1082" s="1">
        <v>45897</v>
      </c>
      <c r="S1082" s="1">
        <v>45897</v>
      </c>
      <c r="W1082" t="s">
        <v>561</v>
      </c>
      <c r="X1082" t="s">
        <v>252</v>
      </c>
      <c r="Z1082" t="s">
        <v>1142</v>
      </c>
      <c r="AA1082">
        <v>2</v>
      </c>
      <c r="AB1082" t="s">
        <v>1167</v>
      </c>
      <c r="AC1082" t="s">
        <v>561</v>
      </c>
      <c r="AD1082" t="s">
        <v>1165</v>
      </c>
      <c r="AE1082" t="s">
        <v>1131</v>
      </c>
      <c r="AF1082" t="s">
        <v>1132</v>
      </c>
      <c r="AG1082" t="s">
        <v>1133</v>
      </c>
      <c r="AH1082" t="s">
        <v>1134</v>
      </c>
    </row>
    <row r="1083" spans="1:34">
      <c r="A1083">
        <v>25987</v>
      </c>
      <c r="B1083" t="s">
        <v>246</v>
      </c>
      <c r="C1083" t="s">
        <v>247</v>
      </c>
      <c r="D1083" t="s">
        <v>257</v>
      </c>
      <c r="E1083" t="s">
        <v>259</v>
      </c>
      <c r="F1083" t="s">
        <v>261</v>
      </c>
      <c r="G1083" t="s">
        <v>1161</v>
      </c>
      <c r="H1083" s="117">
        <v>7000</v>
      </c>
      <c r="I1083" s="117">
        <v>7000</v>
      </c>
      <c r="J1083" s="117">
        <v>7099.78</v>
      </c>
      <c r="K1083" s="117">
        <v>0</v>
      </c>
      <c r="L1083" s="117">
        <v>0</v>
      </c>
      <c r="M1083" s="117">
        <v>0</v>
      </c>
      <c r="N1083" s="117">
        <v>7099.78</v>
      </c>
      <c r="P1083" s="1">
        <v>45537</v>
      </c>
      <c r="Q1083" s="1">
        <v>45522</v>
      </c>
      <c r="R1083" s="1">
        <v>45899</v>
      </c>
      <c r="S1083" s="1">
        <v>45899</v>
      </c>
      <c r="W1083" t="s">
        <v>561</v>
      </c>
      <c r="X1083" t="s">
        <v>252</v>
      </c>
      <c r="Z1083" t="s">
        <v>1142</v>
      </c>
      <c r="AA1083">
        <v>2</v>
      </c>
      <c r="AB1083" t="s">
        <v>1167</v>
      </c>
      <c r="AC1083" t="s">
        <v>561</v>
      </c>
      <c r="AD1083" t="s">
        <v>1130</v>
      </c>
      <c r="AE1083" t="s">
        <v>1131</v>
      </c>
      <c r="AF1083" t="s">
        <v>1132</v>
      </c>
      <c r="AG1083" t="s">
        <v>1133</v>
      </c>
      <c r="AH1083" t="s">
        <v>1134</v>
      </c>
    </row>
    <row r="1084" spans="1:34">
      <c r="A1084">
        <v>26164</v>
      </c>
      <c r="B1084" t="s">
        <v>246</v>
      </c>
      <c r="C1084" t="s">
        <v>247</v>
      </c>
      <c r="D1084" t="s">
        <v>359</v>
      </c>
      <c r="E1084" t="s">
        <v>360</v>
      </c>
      <c r="F1084" t="s">
        <v>261</v>
      </c>
      <c r="G1084" t="s">
        <v>1161</v>
      </c>
      <c r="H1084" s="117">
        <v>9000</v>
      </c>
      <c r="I1084" s="117">
        <v>9000</v>
      </c>
      <c r="J1084" s="117">
        <v>9128.2900000000009</v>
      </c>
      <c r="K1084" s="117">
        <v>0</v>
      </c>
      <c r="L1084" s="117">
        <v>0</v>
      </c>
      <c r="M1084" s="117">
        <v>0</v>
      </c>
      <c r="N1084" s="117">
        <v>9128.2900000000009</v>
      </c>
      <c r="P1084" s="1">
        <v>45537</v>
      </c>
      <c r="Q1084" s="1">
        <v>45531</v>
      </c>
      <c r="R1084" s="1">
        <v>45899</v>
      </c>
      <c r="S1084" s="1">
        <v>45899</v>
      </c>
      <c r="W1084" t="s">
        <v>561</v>
      </c>
      <c r="X1084" t="s">
        <v>252</v>
      </c>
      <c r="Z1084" t="s">
        <v>1142</v>
      </c>
      <c r="AA1084">
        <v>2</v>
      </c>
      <c r="AB1084" t="s">
        <v>1167</v>
      </c>
      <c r="AC1084" t="s">
        <v>561</v>
      </c>
      <c r="AD1084" t="s">
        <v>1130</v>
      </c>
      <c r="AE1084" t="s">
        <v>1131</v>
      </c>
      <c r="AF1084" t="s">
        <v>1132</v>
      </c>
      <c r="AG1084" t="s">
        <v>1133</v>
      </c>
      <c r="AH1084" t="s">
        <v>1134</v>
      </c>
    </row>
    <row r="1085" spans="1:34">
      <c r="A1085">
        <v>25793</v>
      </c>
      <c r="B1085" t="s">
        <v>246</v>
      </c>
      <c r="C1085" t="s">
        <v>247</v>
      </c>
      <c r="D1085" t="s">
        <v>355</v>
      </c>
      <c r="E1085" t="s">
        <v>356</v>
      </c>
      <c r="F1085" t="s">
        <v>261</v>
      </c>
      <c r="G1085" t="s">
        <v>1164</v>
      </c>
      <c r="H1085" s="117">
        <v>3000</v>
      </c>
      <c r="I1085" s="117">
        <v>3000</v>
      </c>
      <c r="J1085" s="117">
        <v>3064.51</v>
      </c>
      <c r="K1085" s="117">
        <v>0</v>
      </c>
      <c r="L1085" s="117">
        <v>0</v>
      </c>
      <c r="M1085" s="117">
        <v>0</v>
      </c>
      <c r="N1085" s="117">
        <v>3064.51</v>
      </c>
      <c r="P1085" s="1">
        <v>45510</v>
      </c>
      <c r="Q1085" s="1">
        <v>45504</v>
      </c>
      <c r="R1085" s="1">
        <v>45899</v>
      </c>
      <c r="S1085" s="1">
        <v>45899</v>
      </c>
      <c r="W1085" t="s">
        <v>561</v>
      </c>
      <c r="X1085" t="s">
        <v>252</v>
      </c>
      <c r="Z1085" t="s">
        <v>1142</v>
      </c>
      <c r="AA1085">
        <v>2</v>
      </c>
      <c r="AB1085" t="s">
        <v>1167</v>
      </c>
      <c r="AC1085" t="s">
        <v>561</v>
      </c>
      <c r="AD1085" t="s">
        <v>1130</v>
      </c>
      <c r="AE1085" t="s">
        <v>1131</v>
      </c>
      <c r="AF1085" t="s">
        <v>1132</v>
      </c>
      <c r="AG1085" t="s">
        <v>1133</v>
      </c>
      <c r="AH1085" t="s">
        <v>1134</v>
      </c>
    </row>
    <row r="1086" spans="1:34">
      <c r="A1086">
        <v>25515</v>
      </c>
      <c r="B1086" t="s">
        <v>246</v>
      </c>
      <c r="C1086" t="s">
        <v>247</v>
      </c>
      <c r="D1086" t="s">
        <v>382</v>
      </c>
      <c r="E1086" t="s">
        <v>383</v>
      </c>
      <c r="F1086" t="s">
        <v>261</v>
      </c>
      <c r="G1086" t="s">
        <v>1177</v>
      </c>
      <c r="H1086" s="117">
        <v>5200</v>
      </c>
      <c r="I1086" s="117">
        <v>5200</v>
      </c>
      <c r="J1086" s="117">
        <v>5480.85</v>
      </c>
      <c r="K1086" s="117">
        <v>0</v>
      </c>
      <c r="L1086" s="117">
        <v>0</v>
      </c>
      <c r="M1086" s="117">
        <v>0</v>
      </c>
      <c r="N1086" s="117">
        <v>5480.85</v>
      </c>
      <c r="P1086" s="1">
        <v>45484</v>
      </c>
      <c r="Q1086" s="1">
        <v>45186</v>
      </c>
      <c r="R1086" s="1">
        <v>45899</v>
      </c>
      <c r="S1086" s="1">
        <v>45899</v>
      </c>
      <c r="W1086" t="s">
        <v>561</v>
      </c>
      <c r="X1086" t="s">
        <v>252</v>
      </c>
      <c r="Z1086" t="s">
        <v>1142</v>
      </c>
      <c r="AA1086">
        <v>2</v>
      </c>
      <c r="AB1086" t="s">
        <v>1129</v>
      </c>
      <c r="AC1086" t="s">
        <v>561</v>
      </c>
      <c r="AD1086" t="s">
        <v>1130</v>
      </c>
      <c r="AE1086" t="s">
        <v>1131</v>
      </c>
      <c r="AF1086" t="s">
        <v>1132</v>
      </c>
      <c r="AG1086" t="s">
        <v>1133</v>
      </c>
      <c r="AH1086" t="s">
        <v>1134</v>
      </c>
    </row>
    <row r="1087" spans="1:34">
      <c r="A1087">
        <v>27752</v>
      </c>
      <c r="B1087" t="s">
        <v>246</v>
      </c>
      <c r="C1087" t="s">
        <v>247</v>
      </c>
      <c r="D1087" t="s">
        <v>454</v>
      </c>
      <c r="E1087" t="s">
        <v>455</v>
      </c>
      <c r="F1087" t="s">
        <v>261</v>
      </c>
      <c r="G1087" t="s">
        <v>1169</v>
      </c>
      <c r="H1087" s="117">
        <v>5000</v>
      </c>
      <c r="I1087" s="117">
        <v>5000</v>
      </c>
      <c r="J1087" s="117">
        <v>5071.2700000000004</v>
      </c>
      <c r="K1087" s="117">
        <v>0</v>
      </c>
      <c r="L1087" s="117">
        <v>0</v>
      </c>
      <c r="M1087" s="117">
        <v>0</v>
      </c>
      <c r="N1087" s="117">
        <v>5071.2700000000004</v>
      </c>
      <c r="P1087" s="1">
        <v>45541</v>
      </c>
      <c r="Q1087" s="1">
        <v>45535</v>
      </c>
      <c r="R1087" s="1">
        <v>45899</v>
      </c>
      <c r="S1087" s="1">
        <v>45899</v>
      </c>
      <c r="W1087" t="s">
        <v>561</v>
      </c>
      <c r="X1087" t="s">
        <v>252</v>
      </c>
      <c r="Z1087" t="s">
        <v>1142</v>
      </c>
      <c r="AA1087">
        <v>2</v>
      </c>
      <c r="AB1087" t="s">
        <v>1167</v>
      </c>
      <c r="AC1087" t="s">
        <v>561</v>
      </c>
      <c r="AD1087" t="s">
        <v>1130</v>
      </c>
      <c r="AE1087" t="s">
        <v>1131</v>
      </c>
      <c r="AF1087" t="s">
        <v>1132</v>
      </c>
      <c r="AG1087" t="s">
        <v>1133</v>
      </c>
      <c r="AH1087" t="s">
        <v>1134</v>
      </c>
    </row>
    <row r="1088" spans="1:34">
      <c r="A1088">
        <v>24659</v>
      </c>
      <c r="B1088" t="s">
        <v>246</v>
      </c>
      <c r="C1088" t="s">
        <v>247</v>
      </c>
      <c r="D1088" t="s">
        <v>488</v>
      </c>
      <c r="E1088" t="s">
        <v>489</v>
      </c>
      <c r="F1088" t="s">
        <v>261</v>
      </c>
      <c r="G1088" t="s">
        <v>1176</v>
      </c>
      <c r="H1088" s="117">
        <v>1000</v>
      </c>
      <c r="I1088" s="117">
        <v>1000</v>
      </c>
      <c r="J1088" s="117">
        <v>1038.52</v>
      </c>
      <c r="K1088" s="117">
        <v>0</v>
      </c>
      <c r="L1088" s="117">
        <v>0</v>
      </c>
      <c r="M1088" s="117">
        <v>0</v>
      </c>
      <c r="N1088" s="117">
        <v>1038.52</v>
      </c>
      <c r="P1088" s="1">
        <v>45412</v>
      </c>
      <c r="Q1088" s="1">
        <v>45404</v>
      </c>
      <c r="R1088" s="1">
        <v>45899</v>
      </c>
      <c r="S1088" s="1">
        <v>45899</v>
      </c>
      <c r="W1088" t="s">
        <v>561</v>
      </c>
      <c r="X1088" t="s">
        <v>252</v>
      </c>
      <c r="Z1088" t="s">
        <v>1142</v>
      </c>
      <c r="AA1088">
        <v>2</v>
      </c>
      <c r="AB1088" t="s">
        <v>1167</v>
      </c>
      <c r="AC1088" t="s">
        <v>561</v>
      </c>
      <c r="AD1088" t="s">
        <v>1130</v>
      </c>
      <c r="AE1088" t="s">
        <v>1131</v>
      </c>
      <c r="AF1088" t="s">
        <v>1132</v>
      </c>
      <c r="AG1088" t="s">
        <v>1133</v>
      </c>
      <c r="AH1088" t="s">
        <v>1134</v>
      </c>
    </row>
    <row r="1089" spans="1:34">
      <c r="A1089">
        <v>24695</v>
      </c>
      <c r="B1089" t="s">
        <v>246</v>
      </c>
      <c r="C1089" t="s">
        <v>247</v>
      </c>
      <c r="D1089" t="s">
        <v>436</v>
      </c>
      <c r="E1089" t="s">
        <v>437</v>
      </c>
      <c r="F1089" t="s">
        <v>261</v>
      </c>
      <c r="G1089" t="s">
        <v>1176</v>
      </c>
      <c r="H1089" s="117">
        <v>1000</v>
      </c>
      <c r="I1089" s="117">
        <v>1000</v>
      </c>
      <c r="J1089" s="117">
        <v>1038.52</v>
      </c>
      <c r="K1089" s="117">
        <v>0</v>
      </c>
      <c r="L1089" s="117">
        <v>0</v>
      </c>
      <c r="M1089" s="117">
        <v>0</v>
      </c>
      <c r="N1089" s="117">
        <v>1038.52</v>
      </c>
      <c r="P1089" s="1">
        <v>45408</v>
      </c>
      <c r="Q1089" s="1">
        <v>45404</v>
      </c>
      <c r="R1089" s="1">
        <v>45899</v>
      </c>
      <c r="S1089" s="1">
        <v>45899</v>
      </c>
      <c r="W1089" t="s">
        <v>561</v>
      </c>
      <c r="X1089" t="s">
        <v>252</v>
      </c>
      <c r="Z1089" t="s">
        <v>1142</v>
      </c>
      <c r="AA1089">
        <v>2</v>
      </c>
      <c r="AB1089" t="s">
        <v>1167</v>
      </c>
      <c r="AC1089" t="s">
        <v>561</v>
      </c>
      <c r="AD1089" t="s">
        <v>1130</v>
      </c>
      <c r="AE1089" t="s">
        <v>1131</v>
      </c>
      <c r="AF1089" t="s">
        <v>1132</v>
      </c>
      <c r="AG1089" t="s">
        <v>1133</v>
      </c>
      <c r="AH1089" t="s">
        <v>1134</v>
      </c>
    </row>
    <row r="1090" spans="1:34">
      <c r="A1090">
        <v>24750</v>
      </c>
      <c r="B1090" t="s">
        <v>246</v>
      </c>
      <c r="C1090" t="s">
        <v>247</v>
      </c>
      <c r="D1090" t="s">
        <v>418</v>
      </c>
      <c r="E1090" t="s">
        <v>419</v>
      </c>
      <c r="F1090" t="s">
        <v>261</v>
      </c>
      <c r="G1090" t="s">
        <v>1176</v>
      </c>
      <c r="H1090" s="117">
        <v>6000</v>
      </c>
      <c r="I1090" s="117">
        <v>6000</v>
      </c>
      <c r="J1090" s="117">
        <v>6231.12</v>
      </c>
      <c r="K1090" s="117">
        <v>0</v>
      </c>
      <c r="L1090" s="117">
        <v>0</v>
      </c>
      <c r="M1090" s="117">
        <v>0</v>
      </c>
      <c r="N1090" s="117">
        <v>6231.12</v>
      </c>
      <c r="P1090" s="1">
        <v>45412</v>
      </c>
      <c r="Q1090" s="1">
        <v>45407</v>
      </c>
      <c r="R1090" s="1">
        <v>45899</v>
      </c>
      <c r="S1090" s="1">
        <v>45899</v>
      </c>
      <c r="W1090" t="s">
        <v>561</v>
      </c>
      <c r="X1090" t="s">
        <v>252</v>
      </c>
      <c r="Z1090" t="s">
        <v>1142</v>
      </c>
      <c r="AA1090">
        <v>2</v>
      </c>
      <c r="AB1090" t="s">
        <v>1167</v>
      </c>
      <c r="AC1090" t="s">
        <v>561</v>
      </c>
      <c r="AD1090" t="s">
        <v>1130</v>
      </c>
      <c r="AE1090" t="s">
        <v>1131</v>
      </c>
      <c r="AF1090" t="s">
        <v>1132</v>
      </c>
      <c r="AG1090" t="s">
        <v>1133</v>
      </c>
      <c r="AH1090" t="s">
        <v>1134</v>
      </c>
    </row>
    <row r="1091" spans="1:34">
      <c r="A1091">
        <v>24899</v>
      </c>
      <c r="B1091" t="s">
        <v>246</v>
      </c>
      <c r="C1091" t="s">
        <v>247</v>
      </c>
      <c r="D1091" t="s">
        <v>430</v>
      </c>
      <c r="E1091" t="s">
        <v>431</v>
      </c>
      <c r="F1091" t="s">
        <v>261</v>
      </c>
      <c r="G1091" t="s">
        <v>1171</v>
      </c>
      <c r="H1091" s="117">
        <v>6000</v>
      </c>
      <c r="I1091" s="117">
        <v>6000</v>
      </c>
      <c r="J1091" s="117">
        <v>6231.12</v>
      </c>
      <c r="K1091" s="117">
        <v>0</v>
      </c>
      <c r="L1091" s="117">
        <v>0</v>
      </c>
      <c r="M1091" s="117">
        <v>0</v>
      </c>
      <c r="N1091" s="117">
        <v>6231.12</v>
      </c>
      <c r="P1091" s="1">
        <v>45421</v>
      </c>
      <c r="Q1091" s="1">
        <v>45410</v>
      </c>
      <c r="R1091" s="1">
        <v>45899</v>
      </c>
      <c r="S1091" s="1">
        <v>45899</v>
      </c>
      <c r="W1091" t="s">
        <v>561</v>
      </c>
      <c r="X1091" t="s">
        <v>252</v>
      </c>
      <c r="Z1091" t="s">
        <v>1142</v>
      </c>
      <c r="AA1091">
        <v>2</v>
      </c>
      <c r="AB1091" t="s">
        <v>1167</v>
      </c>
      <c r="AC1091" t="s">
        <v>561</v>
      </c>
      <c r="AD1091" t="s">
        <v>1130</v>
      </c>
      <c r="AE1091" t="s">
        <v>1131</v>
      </c>
      <c r="AF1091" t="s">
        <v>1132</v>
      </c>
      <c r="AG1091" t="s">
        <v>1133</v>
      </c>
      <c r="AH1091" t="s">
        <v>1134</v>
      </c>
    </row>
    <row r="1092" spans="1:34">
      <c r="A1092">
        <v>25102</v>
      </c>
      <c r="B1092" t="s">
        <v>246</v>
      </c>
      <c r="C1092" t="s">
        <v>247</v>
      </c>
      <c r="D1092" t="s">
        <v>494</v>
      </c>
      <c r="E1092" t="s">
        <v>495</v>
      </c>
      <c r="F1092" t="s">
        <v>261</v>
      </c>
      <c r="G1092" t="s">
        <v>1175</v>
      </c>
      <c r="H1092" s="117">
        <v>1000</v>
      </c>
      <c r="I1092" s="117">
        <v>1000</v>
      </c>
      <c r="J1092" s="117">
        <v>1035.6300000000001</v>
      </c>
      <c r="K1092" s="117">
        <v>0</v>
      </c>
      <c r="L1092" s="117">
        <v>0</v>
      </c>
      <c r="M1092" s="117">
        <v>0</v>
      </c>
      <c r="N1092" s="117">
        <v>1035.6300000000001</v>
      </c>
      <c r="P1092" s="1">
        <v>45443</v>
      </c>
      <c r="Q1092" s="1">
        <v>45436</v>
      </c>
      <c r="R1092" s="1">
        <v>45899</v>
      </c>
      <c r="S1092" s="1">
        <v>45899</v>
      </c>
      <c r="W1092" t="s">
        <v>561</v>
      </c>
      <c r="X1092" t="s">
        <v>252</v>
      </c>
      <c r="Z1092" t="s">
        <v>1142</v>
      </c>
      <c r="AA1092">
        <v>2</v>
      </c>
      <c r="AB1092" t="s">
        <v>1167</v>
      </c>
      <c r="AC1092" t="s">
        <v>561</v>
      </c>
      <c r="AD1092" t="s">
        <v>1130</v>
      </c>
      <c r="AE1092" t="s">
        <v>1131</v>
      </c>
      <c r="AF1092" t="s">
        <v>1132</v>
      </c>
      <c r="AG1092" t="s">
        <v>1133</v>
      </c>
      <c r="AH1092" t="s">
        <v>1134</v>
      </c>
    </row>
    <row r="1093" spans="1:34">
      <c r="A1093">
        <v>25156</v>
      </c>
      <c r="B1093" t="s">
        <v>246</v>
      </c>
      <c r="C1093" t="s">
        <v>247</v>
      </c>
      <c r="D1093" t="s">
        <v>397</v>
      </c>
      <c r="E1093" t="s">
        <v>398</v>
      </c>
      <c r="F1093" t="s">
        <v>261</v>
      </c>
      <c r="G1093" t="s">
        <v>1169</v>
      </c>
      <c r="H1093" s="117">
        <v>5000</v>
      </c>
      <c r="I1093" s="117">
        <v>5000</v>
      </c>
      <c r="J1093" s="117">
        <v>5178.13</v>
      </c>
      <c r="K1093" s="117">
        <v>0</v>
      </c>
      <c r="L1093" s="117">
        <v>0</v>
      </c>
      <c r="M1093" s="117">
        <v>0</v>
      </c>
      <c r="N1093" s="117">
        <v>5178.13</v>
      </c>
      <c r="P1093" s="1">
        <v>45453</v>
      </c>
      <c r="Q1093" s="1">
        <v>45442</v>
      </c>
      <c r="R1093" s="1">
        <v>45899</v>
      </c>
      <c r="S1093" s="1">
        <v>45899</v>
      </c>
      <c r="W1093" t="s">
        <v>561</v>
      </c>
      <c r="X1093" t="s">
        <v>252</v>
      </c>
      <c r="Z1093" t="s">
        <v>1142</v>
      </c>
      <c r="AA1093">
        <v>2</v>
      </c>
      <c r="AB1093" t="s">
        <v>1167</v>
      </c>
      <c r="AC1093" t="s">
        <v>561</v>
      </c>
      <c r="AD1093" t="s">
        <v>1130</v>
      </c>
      <c r="AE1093" t="s">
        <v>1131</v>
      </c>
      <c r="AF1093" t="s">
        <v>1132</v>
      </c>
      <c r="AG1093" t="s">
        <v>1133</v>
      </c>
      <c r="AH1093" t="s">
        <v>1134</v>
      </c>
    </row>
    <row r="1094" spans="1:34">
      <c r="A1094">
        <v>23258</v>
      </c>
      <c r="B1094" t="s">
        <v>246</v>
      </c>
      <c r="C1094" t="s">
        <v>269</v>
      </c>
      <c r="D1094" t="s">
        <v>339</v>
      </c>
      <c r="E1094" t="s">
        <v>340</v>
      </c>
      <c r="F1094" t="s">
        <v>261</v>
      </c>
      <c r="G1094" t="s">
        <v>1175</v>
      </c>
      <c r="H1094" s="117">
        <v>2300</v>
      </c>
      <c r="I1094" s="117">
        <v>2300</v>
      </c>
      <c r="J1094" s="117">
        <v>2398.19</v>
      </c>
      <c r="K1094" s="117">
        <v>0</v>
      </c>
      <c r="L1094" s="117">
        <v>0</v>
      </c>
      <c r="M1094" s="117">
        <v>0</v>
      </c>
      <c r="N1094" s="117">
        <v>2398.19</v>
      </c>
      <c r="P1094" s="1">
        <v>45345</v>
      </c>
      <c r="Q1094" s="1">
        <v>45331</v>
      </c>
      <c r="R1094" s="1">
        <v>45899</v>
      </c>
      <c r="S1094" s="1">
        <v>45899</v>
      </c>
      <c r="W1094" t="s">
        <v>561</v>
      </c>
      <c r="X1094" t="s">
        <v>252</v>
      </c>
      <c r="Z1094" t="s">
        <v>1142</v>
      </c>
      <c r="AA1094">
        <v>2</v>
      </c>
      <c r="AB1094" t="s">
        <v>1129</v>
      </c>
      <c r="AC1094" t="s">
        <v>561</v>
      </c>
      <c r="AD1094" t="s">
        <v>1130</v>
      </c>
      <c r="AE1094" t="s">
        <v>1131</v>
      </c>
      <c r="AF1094" t="s">
        <v>1132</v>
      </c>
      <c r="AG1094" t="s">
        <v>1133</v>
      </c>
      <c r="AH1094" t="s">
        <v>1134</v>
      </c>
    </row>
    <row r="1095" spans="1:34">
      <c r="A1095">
        <v>23278</v>
      </c>
      <c r="B1095" t="s">
        <v>246</v>
      </c>
      <c r="C1095" t="s">
        <v>269</v>
      </c>
      <c r="D1095" t="s">
        <v>339</v>
      </c>
      <c r="E1095" t="s">
        <v>340</v>
      </c>
      <c r="F1095" t="s">
        <v>261</v>
      </c>
      <c r="G1095" t="s">
        <v>1179</v>
      </c>
      <c r="H1095" s="117">
        <v>8500</v>
      </c>
      <c r="I1095" s="117">
        <v>8500</v>
      </c>
      <c r="J1095" s="117">
        <v>8738.33</v>
      </c>
      <c r="K1095" s="117">
        <v>0</v>
      </c>
      <c r="L1095" s="117">
        <v>0</v>
      </c>
      <c r="M1095" s="117">
        <v>0</v>
      </c>
      <c r="N1095" s="117">
        <v>8738.33</v>
      </c>
      <c r="P1095" s="1">
        <v>45345</v>
      </c>
      <c r="Q1095" s="1">
        <v>45331</v>
      </c>
      <c r="R1095" s="1">
        <v>45899</v>
      </c>
      <c r="S1095" s="1">
        <v>45899</v>
      </c>
      <c r="W1095" t="s">
        <v>561</v>
      </c>
      <c r="X1095" t="s">
        <v>252</v>
      </c>
      <c r="Z1095" t="s">
        <v>1142</v>
      </c>
      <c r="AA1095">
        <v>2</v>
      </c>
      <c r="AB1095" t="s">
        <v>1129</v>
      </c>
      <c r="AC1095" t="s">
        <v>561</v>
      </c>
      <c r="AD1095" t="s">
        <v>1165</v>
      </c>
      <c r="AE1095" t="s">
        <v>1131</v>
      </c>
      <c r="AF1095" t="s">
        <v>1132</v>
      </c>
      <c r="AG1095" t="s">
        <v>1133</v>
      </c>
      <c r="AH1095" t="s">
        <v>1134</v>
      </c>
    </row>
    <row r="1096" spans="1:34">
      <c r="A1096">
        <v>23831</v>
      </c>
      <c r="B1096" t="s">
        <v>246</v>
      </c>
      <c r="C1096" t="s">
        <v>247</v>
      </c>
      <c r="D1096" t="s">
        <v>476</v>
      </c>
      <c r="E1096" t="s">
        <v>477</v>
      </c>
      <c r="F1096" t="s">
        <v>261</v>
      </c>
      <c r="G1096" t="s">
        <v>1152</v>
      </c>
      <c r="H1096" s="117">
        <v>5000</v>
      </c>
      <c r="I1096" s="117">
        <v>5000</v>
      </c>
      <c r="J1096" s="117">
        <v>5199.43</v>
      </c>
      <c r="K1096" s="117">
        <v>0</v>
      </c>
      <c r="L1096" s="117">
        <v>0</v>
      </c>
      <c r="M1096" s="117">
        <v>0</v>
      </c>
      <c r="N1096" s="117">
        <v>5199.43</v>
      </c>
      <c r="P1096" s="1">
        <v>45377</v>
      </c>
      <c r="Q1096" s="1">
        <v>45371</v>
      </c>
      <c r="R1096" s="1">
        <v>45899</v>
      </c>
      <c r="S1096" s="1">
        <v>45899</v>
      </c>
      <c r="W1096" t="s">
        <v>561</v>
      </c>
      <c r="X1096" t="s">
        <v>252</v>
      </c>
      <c r="Z1096" t="s">
        <v>1142</v>
      </c>
      <c r="AA1096">
        <v>2</v>
      </c>
      <c r="AB1096" t="s">
        <v>1129</v>
      </c>
      <c r="AC1096" t="s">
        <v>561</v>
      </c>
      <c r="AD1096" t="s">
        <v>1130</v>
      </c>
      <c r="AE1096" t="s">
        <v>1131</v>
      </c>
      <c r="AF1096" t="s">
        <v>1132</v>
      </c>
      <c r="AG1096" t="s">
        <v>1133</v>
      </c>
      <c r="AH1096" t="s">
        <v>1134</v>
      </c>
    </row>
    <row r="1097" spans="1:34">
      <c r="A1097">
        <v>24395</v>
      </c>
      <c r="B1097" t="s">
        <v>246</v>
      </c>
      <c r="C1097" t="s">
        <v>269</v>
      </c>
      <c r="D1097" t="s">
        <v>330</v>
      </c>
      <c r="E1097" t="s">
        <v>331</v>
      </c>
      <c r="F1097" t="s">
        <v>261</v>
      </c>
      <c r="G1097" t="s">
        <v>1171</v>
      </c>
      <c r="H1097" s="117">
        <v>600</v>
      </c>
      <c r="I1097" s="117">
        <v>600</v>
      </c>
      <c r="J1097" s="117">
        <v>623.11</v>
      </c>
      <c r="K1097" s="117">
        <v>0</v>
      </c>
      <c r="L1097" s="117">
        <v>0</v>
      </c>
      <c r="M1097" s="117">
        <v>0</v>
      </c>
      <c r="N1097" s="117">
        <v>623.11</v>
      </c>
      <c r="P1097" s="1">
        <v>45399</v>
      </c>
      <c r="Q1097" s="1">
        <v>45391</v>
      </c>
      <c r="R1097" s="1">
        <v>45899</v>
      </c>
      <c r="S1097" s="1">
        <v>45899</v>
      </c>
      <c r="W1097" t="s">
        <v>561</v>
      </c>
      <c r="X1097" t="s">
        <v>252</v>
      </c>
      <c r="Z1097" t="s">
        <v>1142</v>
      </c>
      <c r="AA1097">
        <v>2</v>
      </c>
      <c r="AB1097" t="s">
        <v>1167</v>
      </c>
      <c r="AC1097" t="s">
        <v>561</v>
      </c>
      <c r="AD1097" t="s">
        <v>1130</v>
      </c>
      <c r="AE1097" t="s">
        <v>1131</v>
      </c>
      <c r="AF1097" t="s">
        <v>1132</v>
      </c>
      <c r="AG1097" t="s">
        <v>1133</v>
      </c>
      <c r="AH1097" t="s">
        <v>1134</v>
      </c>
    </row>
    <row r="1098" spans="1:34">
      <c r="A1098">
        <v>19394</v>
      </c>
      <c r="B1098" t="s">
        <v>246</v>
      </c>
      <c r="C1098" t="s">
        <v>269</v>
      </c>
      <c r="D1098" t="s">
        <v>327</v>
      </c>
      <c r="E1098" t="s">
        <v>328</v>
      </c>
      <c r="F1098" t="s">
        <v>261</v>
      </c>
      <c r="G1098" t="s">
        <v>1186</v>
      </c>
      <c r="H1098" s="117">
        <v>1080</v>
      </c>
      <c r="I1098" s="117">
        <v>1080</v>
      </c>
      <c r="J1098" s="117">
        <v>1138.33</v>
      </c>
      <c r="K1098" s="117">
        <v>0</v>
      </c>
      <c r="L1098" s="117">
        <v>0</v>
      </c>
      <c r="M1098" s="117">
        <v>0</v>
      </c>
      <c r="N1098" s="117">
        <v>1138.33</v>
      </c>
      <c r="P1098" s="1">
        <v>45205</v>
      </c>
      <c r="Q1098" s="1">
        <v>45197</v>
      </c>
      <c r="R1098" s="1">
        <v>45899</v>
      </c>
      <c r="S1098" s="1">
        <v>45899</v>
      </c>
      <c r="W1098" t="s">
        <v>561</v>
      </c>
      <c r="X1098" t="s">
        <v>252</v>
      </c>
      <c r="Z1098" t="s">
        <v>1142</v>
      </c>
      <c r="AA1098">
        <v>2</v>
      </c>
      <c r="AB1098" t="s">
        <v>1129</v>
      </c>
      <c r="AC1098" t="s">
        <v>561</v>
      </c>
      <c r="AD1098" t="s">
        <v>1130</v>
      </c>
      <c r="AE1098" t="s">
        <v>1131</v>
      </c>
      <c r="AF1098" t="s">
        <v>1132</v>
      </c>
      <c r="AG1098" t="s">
        <v>1133</v>
      </c>
      <c r="AH1098" t="s">
        <v>1134</v>
      </c>
    </row>
    <row r="1099" spans="1:34">
      <c r="A1099">
        <v>17184</v>
      </c>
      <c r="B1099" t="s">
        <v>246</v>
      </c>
      <c r="C1099" t="s">
        <v>247</v>
      </c>
      <c r="D1099" t="s">
        <v>520</v>
      </c>
      <c r="E1099" t="s">
        <v>521</v>
      </c>
      <c r="F1099" t="s">
        <v>261</v>
      </c>
      <c r="G1099" t="s">
        <v>1185</v>
      </c>
      <c r="H1099" s="117">
        <v>4000</v>
      </c>
      <c r="I1099" s="117">
        <v>4000</v>
      </c>
      <c r="J1099" s="117">
        <v>4250.42</v>
      </c>
      <c r="K1099" s="117">
        <v>0</v>
      </c>
      <c r="L1099" s="117">
        <v>0</v>
      </c>
      <c r="M1099" s="117">
        <v>0</v>
      </c>
      <c r="N1099" s="117">
        <v>4250.42</v>
      </c>
      <c r="P1099" s="1">
        <v>45140</v>
      </c>
      <c r="Q1099" s="1">
        <v>45129</v>
      </c>
      <c r="R1099" s="1">
        <v>45899</v>
      </c>
      <c r="S1099" s="1">
        <v>45899</v>
      </c>
      <c r="W1099" t="s">
        <v>561</v>
      </c>
      <c r="X1099" t="s">
        <v>252</v>
      </c>
      <c r="Z1099" t="s">
        <v>1142</v>
      </c>
      <c r="AA1099">
        <v>2</v>
      </c>
      <c r="AB1099" t="s">
        <v>1129</v>
      </c>
      <c r="AC1099" t="s">
        <v>561</v>
      </c>
      <c r="AD1099" t="s">
        <v>1130</v>
      </c>
      <c r="AE1099" t="s">
        <v>1131</v>
      </c>
      <c r="AF1099" t="s">
        <v>1132</v>
      </c>
      <c r="AG1099" t="s">
        <v>1133</v>
      </c>
      <c r="AH1099" t="s">
        <v>1134</v>
      </c>
    </row>
    <row r="1100" spans="1:34">
      <c r="A1100">
        <v>16756</v>
      </c>
      <c r="B1100" t="s">
        <v>246</v>
      </c>
      <c r="C1100" t="s">
        <v>247</v>
      </c>
      <c r="D1100" t="s">
        <v>348</v>
      </c>
      <c r="E1100" t="s">
        <v>349</v>
      </c>
      <c r="F1100" t="s">
        <v>261</v>
      </c>
      <c r="G1100" t="s">
        <v>1186</v>
      </c>
      <c r="H1100" s="117">
        <v>1000</v>
      </c>
      <c r="I1100" s="117">
        <v>1000</v>
      </c>
      <c r="J1100" s="117">
        <v>1068.8900000000001</v>
      </c>
      <c r="K1100" s="117">
        <v>0</v>
      </c>
      <c r="L1100" s="117">
        <v>0</v>
      </c>
      <c r="M1100" s="117">
        <v>0</v>
      </c>
      <c r="N1100" s="117">
        <v>1068.8900000000001</v>
      </c>
      <c r="P1100" s="1">
        <v>45110</v>
      </c>
      <c r="Q1100" s="1">
        <v>45094</v>
      </c>
      <c r="R1100" s="1">
        <v>45899</v>
      </c>
      <c r="S1100" s="1">
        <v>45899</v>
      </c>
      <c r="W1100" t="s">
        <v>561</v>
      </c>
      <c r="X1100" t="s">
        <v>252</v>
      </c>
      <c r="Z1100" t="s">
        <v>1142</v>
      </c>
      <c r="AA1100">
        <v>2</v>
      </c>
      <c r="AB1100" t="s">
        <v>1129</v>
      </c>
      <c r="AC1100" t="s">
        <v>561</v>
      </c>
      <c r="AD1100" t="s">
        <v>1130</v>
      </c>
      <c r="AE1100" t="s">
        <v>1131</v>
      </c>
      <c r="AF1100" t="s">
        <v>1132</v>
      </c>
      <c r="AG1100" t="s">
        <v>1133</v>
      </c>
      <c r="AH1100" t="s">
        <v>1134</v>
      </c>
    </row>
    <row r="1101" spans="1:34">
      <c r="A1101">
        <v>16041</v>
      </c>
      <c r="B1101" t="s">
        <v>246</v>
      </c>
      <c r="C1101" t="s">
        <v>247</v>
      </c>
      <c r="D1101" t="s">
        <v>508</v>
      </c>
      <c r="E1101" t="s">
        <v>509</v>
      </c>
      <c r="F1101" t="s">
        <v>261</v>
      </c>
      <c r="G1101" t="s">
        <v>1190</v>
      </c>
      <c r="H1101" s="117">
        <v>1500</v>
      </c>
      <c r="I1101" s="117">
        <v>1500</v>
      </c>
      <c r="J1101" s="117">
        <v>1605.64</v>
      </c>
      <c r="K1101" s="117">
        <v>0</v>
      </c>
      <c r="L1101" s="117">
        <v>0</v>
      </c>
      <c r="M1101" s="117">
        <v>0</v>
      </c>
      <c r="N1101" s="117">
        <v>1605.64</v>
      </c>
      <c r="P1101" s="1">
        <v>45057</v>
      </c>
      <c r="Q1101" s="1">
        <v>45052</v>
      </c>
      <c r="R1101" s="1">
        <v>45899</v>
      </c>
      <c r="S1101" s="1">
        <v>45899</v>
      </c>
      <c r="W1101" t="s">
        <v>561</v>
      </c>
      <c r="X1101" t="s">
        <v>252</v>
      </c>
      <c r="Z1101" t="s">
        <v>1142</v>
      </c>
      <c r="AA1101">
        <v>2</v>
      </c>
      <c r="AB1101" t="s">
        <v>1129</v>
      </c>
      <c r="AC1101" t="s">
        <v>561</v>
      </c>
      <c r="AD1101" t="s">
        <v>1130</v>
      </c>
      <c r="AE1101" t="s">
        <v>1131</v>
      </c>
      <c r="AF1101" t="s">
        <v>1132</v>
      </c>
      <c r="AG1101" t="s">
        <v>1133</v>
      </c>
      <c r="AH1101" t="s">
        <v>1134</v>
      </c>
    </row>
    <row r="1102" spans="1:34">
      <c r="A1102">
        <v>24209</v>
      </c>
      <c r="B1102" t="s">
        <v>246</v>
      </c>
      <c r="C1102" t="s">
        <v>247</v>
      </c>
      <c r="D1102" t="s">
        <v>385</v>
      </c>
      <c r="E1102" t="s">
        <v>386</v>
      </c>
      <c r="F1102" t="s">
        <v>261</v>
      </c>
      <c r="G1102" t="s">
        <v>1172</v>
      </c>
      <c r="H1102" s="117">
        <v>5000</v>
      </c>
      <c r="I1102" s="117">
        <v>5000</v>
      </c>
      <c r="J1102" s="117">
        <v>5199.43</v>
      </c>
      <c r="K1102" s="117">
        <v>0</v>
      </c>
      <c r="L1102" s="117">
        <v>0</v>
      </c>
      <c r="M1102" s="117">
        <v>0</v>
      </c>
      <c r="N1102" s="117">
        <v>5199.43</v>
      </c>
      <c r="P1102" s="1">
        <v>45383</v>
      </c>
      <c r="Q1102" s="1">
        <v>45381</v>
      </c>
      <c r="R1102" s="1">
        <v>45900</v>
      </c>
      <c r="S1102" s="1">
        <v>45900</v>
      </c>
      <c r="W1102" t="s">
        <v>561</v>
      </c>
      <c r="X1102" t="s">
        <v>252</v>
      </c>
      <c r="Z1102" t="s">
        <v>1142</v>
      </c>
      <c r="AA1102">
        <v>2</v>
      </c>
      <c r="AB1102" t="s">
        <v>1129</v>
      </c>
      <c r="AC1102" t="s">
        <v>561</v>
      </c>
      <c r="AD1102" t="s">
        <v>1130</v>
      </c>
      <c r="AE1102" t="s">
        <v>1131</v>
      </c>
      <c r="AF1102" t="s">
        <v>1132</v>
      </c>
      <c r="AG1102" t="s">
        <v>1133</v>
      </c>
      <c r="AH1102" t="s">
        <v>1134</v>
      </c>
    </row>
    <row r="1103" spans="1:34">
      <c r="A1103">
        <v>24085</v>
      </c>
      <c r="B1103" t="s">
        <v>246</v>
      </c>
      <c r="C1103" t="s">
        <v>247</v>
      </c>
      <c r="D1103" t="s">
        <v>464</v>
      </c>
      <c r="E1103" t="s">
        <v>465</v>
      </c>
      <c r="F1103" t="s">
        <v>261</v>
      </c>
      <c r="G1103" t="s">
        <v>1172</v>
      </c>
      <c r="H1103" s="117">
        <v>5000</v>
      </c>
      <c r="I1103" s="117">
        <v>5000</v>
      </c>
      <c r="J1103" s="117">
        <v>5199.43</v>
      </c>
      <c r="K1103" s="117">
        <v>0</v>
      </c>
      <c r="L1103" s="117">
        <v>0</v>
      </c>
      <c r="M1103" s="117">
        <v>0</v>
      </c>
      <c r="N1103" s="117">
        <v>5199.43</v>
      </c>
      <c r="P1103" s="1">
        <v>45385</v>
      </c>
      <c r="Q1103" s="1">
        <v>45373</v>
      </c>
      <c r="R1103" s="1">
        <v>45900</v>
      </c>
      <c r="S1103" s="1">
        <v>45900</v>
      </c>
      <c r="W1103" t="s">
        <v>561</v>
      </c>
      <c r="X1103" t="s">
        <v>252</v>
      </c>
      <c r="Z1103" t="s">
        <v>1142</v>
      </c>
      <c r="AA1103">
        <v>2</v>
      </c>
      <c r="AB1103" t="s">
        <v>1129</v>
      </c>
      <c r="AC1103" t="s">
        <v>561</v>
      </c>
      <c r="AD1103" t="s">
        <v>1130</v>
      </c>
      <c r="AE1103" t="s">
        <v>1131</v>
      </c>
      <c r="AF1103" t="s">
        <v>1132</v>
      </c>
      <c r="AG1103" t="s">
        <v>1133</v>
      </c>
      <c r="AH1103" t="s">
        <v>1134</v>
      </c>
    </row>
    <row r="1104" spans="1:34">
      <c r="A1104">
        <v>25393</v>
      </c>
      <c r="B1104" t="s">
        <v>246</v>
      </c>
      <c r="C1104" t="s">
        <v>247</v>
      </c>
      <c r="D1104" t="s">
        <v>505</v>
      </c>
      <c r="E1104" t="s">
        <v>506</v>
      </c>
      <c r="F1104" t="s">
        <v>261</v>
      </c>
      <c r="G1104" t="s">
        <v>1171</v>
      </c>
      <c r="H1104" s="117">
        <v>5000</v>
      </c>
      <c r="I1104" s="117">
        <v>5000</v>
      </c>
      <c r="J1104" s="117">
        <v>5151.5600000000004</v>
      </c>
      <c r="K1104" s="117">
        <v>0</v>
      </c>
      <c r="L1104" s="117">
        <v>0</v>
      </c>
      <c r="M1104" s="117">
        <v>0</v>
      </c>
      <c r="N1104" s="117">
        <v>5151.5600000000004</v>
      </c>
      <c r="P1104" s="1">
        <v>45470</v>
      </c>
      <c r="Q1104" s="1">
        <v>45461</v>
      </c>
      <c r="R1104" s="1">
        <v>45900</v>
      </c>
      <c r="S1104" s="1">
        <v>45900</v>
      </c>
      <c r="W1104" t="s">
        <v>561</v>
      </c>
      <c r="X1104" t="s">
        <v>252</v>
      </c>
      <c r="Z1104" t="s">
        <v>1142</v>
      </c>
      <c r="AA1104">
        <v>2</v>
      </c>
      <c r="AB1104" t="s">
        <v>1167</v>
      </c>
      <c r="AC1104" t="s">
        <v>561</v>
      </c>
      <c r="AD1104" t="s">
        <v>1130</v>
      </c>
      <c r="AE1104" t="s">
        <v>1131</v>
      </c>
      <c r="AF1104" t="s">
        <v>1132</v>
      </c>
      <c r="AG1104" t="s">
        <v>1133</v>
      </c>
      <c r="AH1104" t="s">
        <v>1134</v>
      </c>
    </row>
    <row r="1105" spans="1:34">
      <c r="A1105">
        <v>24457</v>
      </c>
      <c r="B1105" t="s">
        <v>246</v>
      </c>
      <c r="C1105" t="s">
        <v>247</v>
      </c>
      <c r="D1105" t="s">
        <v>449</v>
      </c>
      <c r="E1105" t="s">
        <v>450</v>
      </c>
      <c r="F1105" t="s">
        <v>261</v>
      </c>
      <c r="G1105" t="s">
        <v>1176</v>
      </c>
      <c r="H1105" s="117">
        <v>4500</v>
      </c>
      <c r="I1105" s="117">
        <v>4500</v>
      </c>
      <c r="J1105" s="117">
        <v>4673.34</v>
      </c>
      <c r="K1105" s="117">
        <v>0</v>
      </c>
      <c r="L1105" s="117">
        <v>0</v>
      </c>
      <c r="M1105" s="117">
        <v>0</v>
      </c>
      <c r="N1105" s="117">
        <v>4673.34</v>
      </c>
      <c r="P1105" s="1">
        <v>45400</v>
      </c>
      <c r="Q1105" s="1">
        <v>45397</v>
      </c>
      <c r="R1105" s="1">
        <v>45900</v>
      </c>
      <c r="S1105" s="1">
        <v>45900</v>
      </c>
      <c r="W1105" t="s">
        <v>561</v>
      </c>
      <c r="X1105" t="s">
        <v>252</v>
      </c>
      <c r="Z1105" t="s">
        <v>1142</v>
      </c>
      <c r="AA1105">
        <v>2</v>
      </c>
      <c r="AB1105" t="s">
        <v>1167</v>
      </c>
      <c r="AC1105" t="s">
        <v>561</v>
      </c>
      <c r="AD1105" t="s">
        <v>1130</v>
      </c>
      <c r="AE1105" t="s">
        <v>1131</v>
      </c>
      <c r="AF1105" t="s">
        <v>1132</v>
      </c>
      <c r="AG1105" t="s">
        <v>1133</v>
      </c>
      <c r="AH1105" t="s">
        <v>1134</v>
      </c>
    </row>
    <row r="1106" spans="1:34">
      <c r="A1106">
        <v>27530</v>
      </c>
      <c r="B1106" t="s">
        <v>246</v>
      </c>
      <c r="C1106" t="s">
        <v>247</v>
      </c>
      <c r="D1106" t="s">
        <v>407</v>
      </c>
      <c r="E1106" t="s">
        <v>408</v>
      </c>
      <c r="F1106" t="s">
        <v>261</v>
      </c>
      <c r="G1106" t="s">
        <v>1154</v>
      </c>
      <c r="H1106" s="117">
        <v>17458.62</v>
      </c>
      <c r="I1106" s="117">
        <v>17458.62</v>
      </c>
      <c r="J1106" s="117">
        <v>17458.62</v>
      </c>
      <c r="K1106" s="117">
        <v>0</v>
      </c>
      <c r="L1106" s="117">
        <v>0</v>
      </c>
      <c r="M1106" s="117">
        <v>0</v>
      </c>
      <c r="N1106" s="117">
        <v>17458.62</v>
      </c>
      <c r="P1106" s="1">
        <v>45541</v>
      </c>
      <c r="Q1106" s="1">
        <v>45533</v>
      </c>
      <c r="R1106" s="1">
        <v>45900</v>
      </c>
      <c r="S1106" s="1">
        <v>45900</v>
      </c>
      <c r="W1106" t="s">
        <v>561</v>
      </c>
      <c r="X1106" t="s">
        <v>252</v>
      </c>
      <c r="Z1106" t="s">
        <v>1142</v>
      </c>
      <c r="AA1106">
        <v>2</v>
      </c>
      <c r="AB1106" t="s">
        <v>1167</v>
      </c>
      <c r="AC1106" t="s">
        <v>561</v>
      </c>
      <c r="AD1106" t="s">
        <v>1165</v>
      </c>
      <c r="AE1106" t="s">
        <v>1131</v>
      </c>
      <c r="AF1106" t="s">
        <v>1132</v>
      </c>
      <c r="AG1106" t="s">
        <v>1133</v>
      </c>
      <c r="AH1106" t="s">
        <v>1134</v>
      </c>
    </row>
    <row r="1107" spans="1:34">
      <c r="A1107">
        <v>24117</v>
      </c>
      <c r="B1107" t="s">
        <v>246</v>
      </c>
      <c r="C1107" t="s">
        <v>247</v>
      </c>
      <c r="D1107" t="s">
        <v>421</v>
      </c>
      <c r="E1107" t="s">
        <v>422</v>
      </c>
      <c r="F1107" t="s">
        <v>261</v>
      </c>
      <c r="G1107" t="s">
        <v>1172</v>
      </c>
      <c r="H1107" s="117">
        <v>6200</v>
      </c>
      <c r="I1107" s="117">
        <v>6200</v>
      </c>
      <c r="J1107" s="117">
        <v>6447.29</v>
      </c>
      <c r="K1107" s="117">
        <v>0</v>
      </c>
      <c r="L1107" s="117">
        <v>0</v>
      </c>
      <c r="M1107" s="117">
        <v>0</v>
      </c>
      <c r="N1107" s="117">
        <v>6447.29</v>
      </c>
      <c r="P1107" s="1">
        <v>45394</v>
      </c>
      <c r="Q1107" s="1">
        <v>45366</v>
      </c>
      <c r="R1107" s="1">
        <v>45910</v>
      </c>
      <c r="S1107" s="1">
        <v>45910</v>
      </c>
      <c r="W1107" t="s">
        <v>561</v>
      </c>
      <c r="X1107" t="s">
        <v>252</v>
      </c>
      <c r="Z1107" t="s">
        <v>1142</v>
      </c>
      <c r="AA1107">
        <v>2</v>
      </c>
      <c r="AB1107" t="s">
        <v>1129</v>
      </c>
      <c r="AC1107" t="s">
        <v>561</v>
      </c>
      <c r="AD1107" t="s">
        <v>1130</v>
      </c>
      <c r="AE1107" t="s">
        <v>1131</v>
      </c>
      <c r="AF1107" t="s">
        <v>1132</v>
      </c>
      <c r="AG1107" t="s">
        <v>1133</v>
      </c>
      <c r="AH1107" t="s">
        <v>1134</v>
      </c>
    </row>
    <row r="1108" spans="1:34">
      <c r="A1108">
        <v>22536</v>
      </c>
      <c r="B1108" t="s">
        <v>246</v>
      </c>
      <c r="C1108" t="s">
        <v>269</v>
      </c>
      <c r="D1108" t="s">
        <v>312</v>
      </c>
      <c r="E1108" t="s">
        <v>313</v>
      </c>
      <c r="F1108" t="s">
        <v>261</v>
      </c>
      <c r="G1108" t="s">
        <v>1182</v>
      </c>
      <c r="H1108" s="117">
        <v>3500</v>
      </c>
      <c r="I1108" s="117">
        <v>3500</v>
      </c>
      <c r="J1108" s="117">
        <v>3660.61</v>
      </c>
      <c r="K1108" s="117">
        <v>0</v>
      </c>
      <c r="L1108" s="117">
        <v>0</v>
      </c>
      <c r="M1108" s="117">
        <v>0</v>
      </c>
      <c r="N1108" s="117">
        <v>3660.61</v>
      </c>
      <c r="P1108" s="1">
        <v>45314</v>
      </c>
      <c r="Q1108" s="1">
        <v>45301</v>
      </c>
      <c r="R1108" s="1">
        <v>45910</v>
      </c>
      <c r="S1108" s="1">
        <v>45910</v>
      </c>
      <c r="W1108" t="s">
        <v>561</v>
      </c>
      <c r="X1108" t="s">
        <v>252</v>
      </c>
      <c r="Z1108" t="s">
        <v>1142</v>
      </c>
      <c r="AA1108">
        <v>2</v>
      </c>
      <c r="AB1108" t="s">
        <v>1129</v>
      </c>
      <c r="AC1108" t="s">
        <v>561</v>
      </c>
      <c r="AD1108" t="s">
        <v>1130</v>
      </c>
      <c r="AE1108" t="s">
        <v>1131</v>
      </c>
      <c r="AF1108" t="s">
        <v>1132</v>
      </c>
      <c r="AG1108" t="s">
        <v>1133</v>
      </c>
      <c r="AH1108" t="s">
        <v>1134</v>
      </c>
    </row>
    <row r="1109" spans="1:34">
      <c r="A1109">
        <v>16185</v>
      </c>
      <c r="B1109" t="s">
        <v>246</v>
      </c>
      <c r="C1109" t="s">
        <v>269</v>
      </c>
      <c r="D1109" t="s">
        <v>285</v>
      </c>
      <c r="E1109" t="s">
        <v>286</v>
      </c>
      <c r="F1109" t="s">
        <v>261</v>
      </c>
      <c r="G1109" t="s">
        <v>1189</v>
      </c>
      <c r="H1109" s="117">
        <v>1290</v>
      </c>
      <c r="I1109" s="117">
        <v>1290</v>
      </c>
      <c r="J1109" s="117">
        <v>1380.85</v>
      </c>
      <c r="K1109" s="117">
        <v>0</v>
      </c>
      <c r="L1109" s="117">
        <v>0</v>
      </c>
      <c r="M1109" s="117">
        <v>0</v>
      </c>
      <c r="N1109" s="117">
        <v>1380.85</v>
      </c>
      <c r="P1109" s="1">
        <v>45063</v>
      </c>
      <c r="Q1109" s="1">
        <v>45054</v>
      </c>
      <c r="R1109" s="1">
        <v>45910</v>
      </c>
      <c r="S1109" s="1">
        <v>45910</v>
      </c>
      <c r="W1109" t="s">
        <v>561</v>
      </c>
      <c r="X1109" t="s">
        <v>252</v>
      </c>
      <c r="Z1109" t="s">
        <v>1142</v>
      </c>
      <c r="AA1109">
        <v>2</v>
      </c>
      <c r="AB1109" t="s">
        <v>1129</v>
      </c>
      <c r="AC1109" t="s">
        <v>561</v>
      </c>
      <c r="AD1109" t="s">
        <v>1130</v>
      </c>
      <c r="AE1109" t="s">
        <v>1131</v>
      </c>
      <c r="AF1109" t="s">
        <v>1132</v>
      </c>
      <c r="AG1109" t="s">
        <v>1133</v>
      </c>
      <c r="AH1109" t="s">
        <v>1134</v>
      </c>
    </row>
    <row r="1110" spans="1:34">
      <c r="A1110">
        <v>16125</v>
      </c>
      <c r="B1110" t="s">
        <v>246</v>
      </c>
      <c r="C1110" t="s">
        <v>247</v>
      </c>
      <c r="D1110" t="s">
        <v>262</v>
      </c>
      <c r="E1110" t="s">
        <v>263</v>
      </c>
      <c r="F1110" t="s">
        <v>261</v>
      </c>
      <c r="G1110" t="s">
        <v>1192</v>
      </c>
      <c r="H1110" s="117">
        <v>2500</v>
      </c>
      <c r="I1110" s="117">
        <v>2500</v>
      </c>
      <c r="J1110" s="117">
        <v>2676.06</v>
      </c>
      <c r="K1110" s="117">
        <v>0</v>
      </c>
      <c r="L1110" s="117">
        <v>0</v>
      </c>
      <c r="M1110" s="117">
        <v>0</v>
      </c>
      <c r="N1110" s="117">
        <v>2676.06</v>
      </c>
      <c r="P1110" s="1">
        <v>45063</v>
      </c>
      <c r="Q1110" s="1">
        <v>45052</v>
      </c>
      <c r="R1110" s="1">
        <v>45910</v>
      </c>
      <c r="S1110" s="1">
        <v>45910</v>
      </c>
      <c r="W1110" t="s">
        <v>561</v>
      </c>
      <c r="X1110" t="s">
        <v>252</v>
      </c>
      <c r="Z1110" t="s">
        <v>1142</v>
      </c>
      <c r="AA1110">
        <v>2</v>
      </c>
      <c r="AB1110" t="s">
        <v>1129</v>
      </c>
      <c r="AC1110" t="s">
        <v>561</v>
      </c>
      <c r="AD1110" t="s">
        <v>1130</v>
      </c>
      <c r="AE1110" t="s">
        <v>1131</v>
      </c>
      <c r="AF1110" t="s">
        <v>1132</v>
      </c>
      <c r="AG1110" t="s">
        <v>1133</v>
      </c>
      <c r="AH1110" t="s">
        <v>1134</v>
      </c>
    </row>
    <row r="1111" spans="1:34">
      <c r="A1111">
        <v>16091</v>
      </c>
      <c r="B1111" t="s">
        <v>246</v>
      </c>
      <c r="C1111" t="s">
        <v>247</v>
      </c>
      <c r="D1111" t="s">
        <v>265</v>
      </c>
      <c r="E1111" t="s">
        <v>266</v>
      </c>
      <c r="F1111" t="s">
        <v>261</v>
      </c>
      <c r="G1111" t="s">
        <v>1189</v>
      </c>
      <c r="H1111" s="117">
        <v>2400</v>
      </c>
      <c r="I1111" s="117">
        <v>2400</v>
      </c>
      <c r="J1111" s="117">
        <v>2569.02</v>
      </c>
      <c r="K1111" s="117">
        <v>0</v>
      </c>
      <c r="L1111" s="117">
        <v>0</v>
      </c>
      <c r="M1111" s="117">
        <v>0</v>
      </c>
      <c r="N1111" s="117">
        <v>2569.02</v>
      </c>
      <c r="P1111" s="1">
        <v>45056</v>
      </c>
      <c r="Q1111" s="1">
        <v>45052</v>
      </c>
      <c r="R1111" s="1">
        <v>45910</v>
      </c>
      <c r="S1111" s="1">
        <v>45910</v>
      </c>
      <c r="W1111" t="s">
        <v>561</v>
      </c>
      <c r="X1111" t="s">
        <v>252</v>
      </c>
      <c r="Z1111" t="s">
        <v>1142</v>
      </c>
      <c r="AA1111">
        <v>2</v>
      </c>
      <c r="AB1111" t="s">
        <v>1129</v>
      </c>
      <c r="AC1111" t="s">
        <v>561</v>
      </c>
      <c r="AD1111" t="s">
        <v>1130</v>
      </c>
      <c r="AE1111" t="s">
        <v>1131</v>
      </c>
      <c r="AF1111" t="s">
        <v>1132</v>
      </c>
      <c r="AG1111" t="s">
        <v>1133</v>
      </c>
      <c r="AH1111" t="s">
        <v>1134</v>
      </c>
    </row>
    <row r="1112" spans="1:34">
      <c r="A1112">
        <v>16615</v>
      </c>
      <c r="B1112" t="s">
        <v>246</v>
      </c>
      <c r="C1112" t="s">
        <v>247</v>
      </c>
      <c r="D1112" t="s">
        <v>485</v>
      </c>
      <c r="E1112" t="s">
        <v>486</v>
      </c>
      <c r="F1112" t="s">
        <v>261</v>
      </c>
      <c r="G1112" t="s">
        <v>1192</v>
      </c>
      <c r="H1112" s="117">
        <v>1000</v>
      </c>
      <c r="I1112" s="117">
        <v>1000</v>
      </c>
      <c r="J1112" s="117">
        <v>1070.43</v>
      </c>
      <c r="K1112" s="117">
        <v>0</v>
      </c>
      <c r="L1112" s="117">
        <v>0</v>
      </c>
      <c r="M1112" s="117">
        <v>0</v>
      </c>
      <c r="N1112" s="117">
        <v>1070.43</v>
      </c>
      <c r="P1112" s="1">
        <v>45083</v>
      </c>
      <c r="Q1112" s="1">
        <v>45062</v>
      </c>
      <c r="R1112" s="1">
        <v>45910</v>
      </c>
      <c r="S1112" s="1">
        <v>45910</v>
      </c>
      <c r="W1112" t="s">
        <v>561</v>
      </c>
      <c r="X1112" t="s">
        <v>252</v>
      </c>
      <c r="Z1112" t="s">
        <v>1142</v>
      </c>
      <c r="AA1112">
        <v>2</v>
      </c>
      <c r="AB1112" t="s">
        <v>1129</v>
      </c>
      <c r="AC1112" t="s">
        <v>561</v>
      </c>
      <c r="AD1112" t="s">
        <v>1130</v>
      </c>
      <c r="AE1112" t="s">
        <v>1131</v>
      </c>
      <c r="AF1112" t="s">
        <v>1132</v>
      </c>
      <c r="AG1112" t="s">
        <v>1133</v>
      </c>
      <c r="AH1112" t="s">
        <v>1134</v>
      </c>
    </row>
    <row r="1113" spans="1:34">
      <c r="A1113">
        <v>20719</v>
      </c>
      <c r="B1113" t="s">
        <v>246</v>
      </c>
      <c r="C1113" t="s">
        <v>247</v>
      </c>
      <c r="D1113" t="s">
        <v>402</v>
      </c>
      <c r="E1113" t="s">
        <v>403</v>
      </c>
      <c r="F1113" t="s">
        <v>261</v>
      </c>
      <c r="G1113" t="s">
        <v>1182</v>
      </c>
      <c r="H1113" s="117">
        <v>5000</v>
      </c>
      <c r="I1113" s="117">
        <v>5000</v>
      </c>
      <c r="J1113" s="117">
        <v>5261.32</v>
      </c>
      <c r="K1113" s="117">
        <v>0</v>
      </c>
      <c r="L1113" s="117">
        <v>0</v>
      </c>
      <c r="M1113" s="117">
        <v>0</v>
      </c>
      <c r="N1113" s="117">
        <v>5261.32</v>
      </c>
      <c r="P1113" s="1">
        <v>45240</v>
      </c>
      <c r="Q1113" s="1">
        <v>45230</v>
      </c>
      <c r="R1113" s="1">
        <v>45910</v>
      </c>
      <c r="S1113" s="1">
        <v>45910</v>
      </c>
      <c r="W1113" t="s">
        <v>561</v>
      </c>
      <c r="X1113" t="s">
        <v>252</v>
      </c>
      <c r="Z1113" t="s">
        <v>1142</v>
      </c>
      <c r="AA1113">
        <v>2</v>
      </c>
      <c r="AB1113" t="s">
        <v>1129</v>
      </c>
      <c r="AC1113" t="s">
        <v>561</v>
      </c>
      <c r="AD1113" t="s">
        <v>1130</v>
      </c>
      <c r="AE1113" t="s">
        <v>1131</v>
      </c>
      <c r="AF1113" t="s">
        <v>1132</v>
      </c>
      <c r="AG1113" t="s">
        <v>1133</v>
      </c>
      <c r="AH1113" t="s">
        <v>1134</v>
      </c>
    </row>
    <row r="1114" spans="1:34">
      <c r="A1114">
        <v>20746</v>
      </c>
      <c r="B1114" t="s">
        <v>246</v>
      </c>
      <c r="C1114" t="s">
        <v>247</v>
      </c>
      <c r="D1114" t="s">
        <v>402</v>
      </c>
      <c r="E1114" t="s">
        <v>403</v>
      </c>
      <c r="F1114" t="s">
        <v>261</v>
      </c>
      <c r="G1114" t="s">
        <v>1187</v>
      </c>
      <c r="H1114" s="117">
        <v>15000</v>
      </c>
      <c r="I1114" s="117">
        <v>15000</v>
      </c>
      <c r="J1114" s="117">
        <v>15783.97</v>
      </c>
      <c r="K1114" s="117">
        <v>0</v>
      </c>
      <c r="L1114" s="117">
        <v>0</v>
      </c>
      <c r="M1114" s="117">
        <v>0</v>
      </c>
      <c r="N1114" s="117">
        <v>15783.97</v>
      </c>
      <c r="P1114" s="1">
        <v>45240</v>
      </c>
      <c r="Q1114" s="1">
        <v>45230</v>
      </c>
      <c r="R1114" s="1">
        <v>45910</v>
      </c>
      <c r="S1114" s="1">
        <v>45910</v>
      </c>
      <c r="W1114" t="s">
        <v>561</v>
      </c>
      <c r="X1114" t="s">
        <v>252</v>
      </c>
      <c r="Z1114" t="s">
        <v>1142</v>
      </c>
      <c r="AA1114">
        <v>2</v>
      </c>
      <c r="AB1114" t="s">
        <v>1129</v>
      </c>
      <c r="AC1114" t="s">
        <v>561</v>
      </c>
      <c r="AD1114" t="s">
        <v>1165</v>
      </c>
      <c r="AE1114" t="s">
        <v>1131</v>
      </c>
      <c r="AF1114" t="s">
        <v>1132</v>
      </c>
      <c r="AG1114" t="s">
        <v>1133</v>
      </c>
      <c r="AH1114" t="s">
        <v>1134</v>
      </c>
    </row>
    <row r="1115" spans="1:34">
      <c r="A1115">
        <v>17604</v>
      </c>
      <c r="B1115" t="s">
        <v>246</v>
      </c>
      <c r="C1115" t="s">
        <v>247</v>
      </c>
      <c r="D1115" t="s">
        <v>443</v>
      </c>
      <c r="E1115" t="s">
        <v>444</v>
      </c>
      <c r="F1115" t="s">
        <v>261</v>
      </c>
      <c r="G1115" t="s">
        <v>1185</v>
      </c>
      <c r="H1115" s="117">
        <v>5000</v>
      </c>
      <c r="I1115" s="117">
        <v>5000</v>
      </c>
      <c r="J1115" s="117">
        <v>5275.37</v>
      </c>
      <c r="K1115" s="117">
        <v>0</v>
      </c>
      <c r="L1115" s="117">
        <v>0</v>
      </c>
      <c r="M1115" s="117">
        <v>0</v>
      </c>
      <c r="N1115" s="117">
        <v>5275.37</v>
      </c>
      <c r="P1115" s="1">
        <v>45173</v>
      </c>
      <c r="Q1115" s="1">
        <v>45168</v>
      </c>
      <c r="R1115" s="1">
        <v>45910</v>
      </c>
      <c r="S1115" s="1">
        <v>45910</v>
      </c>
      <c r="W1115" t="s">
        <v>561</v>
      </c>
      <c r="X1115" t="s">
        <v>252</v>
      </c>
      <c r="Z1115" t="s">
        <v>1142</v>
      </c>
      <c r="AA1115">
        <v>2</v>
      </c>
      <c r="AB1115" t="s">
        <v>1129</v>
      </c>
      <c r="AC1115" t="s">
        <v>561</v>
      </c>
      <c r="AD1115" t="s">
        <v>1130</v>
      </c>
      <c r="AE1115" t="s">
        <v>1131</v>
      </c>
      <c r="AF1115" t="s">
        <v>1132</v>
      </c>
      <c r="AG1115" t="s">
        <v>1133</v>
      </c>
      <c r="AH1115" t="s">
        <v>1134</v>
      </c>
    </row>
    <row r="1116" spans="1:34">
      <c r="A1116">
        <v>17249</v>
      </c>
      <c r="B1116" t="s">
        <v>246</v>
      </c>
      <c r="C1116" t="s">
        <v>269</v>
      </c>
      <c r="D1116" t="s">
        <v>282</v>
      </c>
      <c r="E1116" t="s">
        <v>283</v>
      </c>
      <c r="F1116" t="s">
        <v>261</v>
      </c>
      <c r="G1116" t="s">
        <v>1185</v>
      </c>
      <c r="H1116" s="117">
        <v>1800</v>
      </c>
      <c r="I1116" s="117">
        <v>1800</v>
      </c>
      <c r="J1116" s="117">
        <v>1899.13</v>
      </c>
      <c r="K1116" s="117">
        <v>0</v>
      </c>
      <c r="L1116" s="117">
        <v>0</v>
      </c>
      <c r="M1116" s="117">
        <v>0</v>
      </c>
      <c r="N1116" s="117">
        <v>1899.13</v>
      </c>
      <c r="P1116" s="1">
        <v>45148</v>
      </c>
      <c r="Q1116" s="1">
        <v>45140</v>
      </c>
      <c r="R1116" s="1">
        <v>45910</v>
      </c>
      <c r="S1116" s="1">
        <v>45910</v>
      </c>
      <c r="W1116" t="s">
        <v>561</v>
      </c>
      <c r="X1116" t="s">
        <v>252</v>
      </c>
      <c r="Z1116" t="s">
        <v>1142</v>
      </c>
      <c r="AA1116">
        <v>2</v>
      </c>
      <c r="AB1116" t="s">
        <v>1129</v>
      </c>
      <c r="AC1116" t="s">
        <v>561</v>
      </c>
      <c r="AD1116" t="s">
        <v>1130</v>
      </c>
      <c r="AE1116" t="s">
        <v>1131</v>
      </c>
      <c r="AF1116" t="s">
        <v>1132</v>
      </c>
      <c r="AG1116" t="s">
        <v>1133</v>
      </c>
      <c r="AH1116" t="s">
        <v>1134</v>
      </c>
    </row>
    <row r="1117" spans="1:34">
      <c r="A1117">
        <v>17293</v>
      </c>
      <c r="B1117" t="s">
        <v>246</v>
      </c>
      <c r="C1117" t="s">
        <v>247</v>
      </c>
      <c r="D1117" t="s">
        <v>471</v>
      </c>
      <c r="E1117" t="s">
        <v>472</v>
      </c>
      <c r="F1117" t="s">
        <v>261</v>
      </c>
      <c r="G1117" t="s">
        <v>1184</v>
      </c>
      <c r="H1117" s="117">
        <v>5000</v>
      </c>
      <c r="I1117" s="117">
        <v>5000</v>
      </c>
      <c r="J1117" s="117">
        <v>5275.37</v>
      </c>
      <c r="K1117" s="117">
        <v>0</v>
      </c>
      <c r="L1117" s="117">
        <v>0</v>
      </c>
      <c r="M1117" s="117">
        <v>0</v>
      </c>
      <c r="N1117" s="117">
        <v>5275.37</v>
      </c>
      <c r="P1117" s="1">
        <v>45154</v>
      </c>
      <c r="Q1117" s="1">
        <v>45145</v>
      </c>
      <c r="R1117" s="1">
        <v>45910</v>
      </c>
      <c r="S1117" s="1">
        <v>45910</v>
      </c>
      <c r="W1117" t="s">
        <v>561</v>
      </c>
      <c r="X1117" t="s">
        <v>252</v>
      </c>
      <c r="Z1117" t="s">
        <v>1142</v>
      </c>
      <c r="AA1117">
        <v>2</v>
      </c>
      <c r="AB1117" t="s">
        <v>1129</v>
      </c>
      <c r="AC1117" t="s">
        <v>561</v>
      </c>
      <c r="AD1117" t="s">
        <v>1130</v>
      </c>
      <c r="AE1117" t="s">
        <v>1131</v>
      </c>
      <c r="AF1117" t="s">
        <v>1132</v>
      </c>
      <c r="AG1117" t="s">
        <v>1133</v>
      </c>
      <c r="AH1117" t="s">
        <v>1134</v>
      </c>
    </row>
    <row r="1118" spans="1:34">
      <c r="A1118">
        <v>16254</v>
      </c>
      <c r="B1118" t="s">
        <v>246</v>
      </c>
      <c r="C1118" t="s">
        <v>247</v>
      </c>
      <c r="D1118" t="s">
        <v>502</v>
      </c>
      <c r="E1118" t="s">
        <v>503</v>
      </c>
      <c r="F1118" t="s">
        <v>261</v>
      </c>
      <c r="G1118" t="s">
        <v>1192</v>
      </c>
      <c r="H1118" s="117">
        <v>3000</v>
      </c>
      <c r="I1118" s="117">
        <v>3000</v>
      </c>
      <c r="J1118" s="117">
        <v>3211.28</v>
      </c>
      <c r="K1118" s="117">
        <v>0</v>
      </c>
      <c r="L1118" s="117">
        <v>0</v>
      </c>
      <c r="M1118" s="117">
        <v>0</v>
      </c>
      <c r="N1118" s="117">
        <v>3211.28</v>
      </c>
      <c r="P1118" s="1">
        <v>45077</v>
      </c>
      <c r="Q1118" s="1">
        <v>45062</v>
      </c>
      <c r="R1118" s="1">
        <v>45915</v>
      </c>
      <c r="S1118" s="1">
        <v>45915</v>
      </c>
      <c r="W1118" t="s">
        <v>561</v>
      </c>
      <c r="X1118" t="s">
        <v>252</v>
      </c>
      <c r="Z1118" t="s">
        <v>1142</v>
      </c>
      <c r="AA1118">
        <v>2</v>
      </c>
      <c r="AB1118" t="s">
        <v>1129</v>
      </c>
      <c r="AC1118" t="s">
        <v>561</v>
      </c>
      <c r="AD1118" t="s">
        <v>1130</v>
      </c>
      <c r="AE1118" t="s">
        <v>1131</v>
      </c>
      <c r="AF1118" t="s">
        <v>1132</v>
      </c>
      <c r="AG1118" t="s">
        <v>1133</v>
      </c>
      <c r="AH1118" t="s">
        <v>1134</v>
      </c>
    </row>
    <row r="1119" spans="1:34">
      <c r="A1119">
        <v>25025</v>
      </c>
      <c r="B1119" t="s">
        <v>246</v>
      </c>
      <c r="C1119" t="s">
        <v>247</v>
      </c>
      <c r="D1119" t="s">
        <v>410</v>
      </c>
      <c r="E1119" t="s">
        <v>411</v>
      </c>
      <c r="F1119" t="s">
        <v>261</v>
      </c>
      <c r="G1119" t="s">
        <v>1176</v>
      </c>
      <c r="H1119" s="117">
        <v>5000</v>
      </c>
      <c r="I1119" s="117">
        <v>5000</v>
      </c>
      <c r="J1119" s="117">
        <v>5178.13</v>
      </c>
      <c r="K1119" s="117">
        <v>0</v>
      </c>
      <c r="L1119" s="117">
        <v>0</v>
      </c>
      <c r="M1119" s="117">
        <v>0</v>
      </c>
      <c r="N1119" s="117">
        <v>5178.13</v>
      </c>
      <c r="P1119" s="1">
        <v>45435</v>
      </c>
      <c r="Q1119" s="1">
        <v>45423</v>
      </c>
      <c r="R1119" s="1">
        <v>45915</v>
      </c>
      <c r="S1119" s="1">
        <v>45915</v>
      </c>
      <c r="W1119" t="s">
        <v>561</v>
      </c>
      <c r="X1119" t="s">
        <v>252</v>
      </c>
      <c r="Z1119" t="s">
        <v>1142</v>
      </c>
      <c r="AA1119">
        <v>2</v>
      </c>
      <c r="AB1119" t="s">
        <v>1167</v>
      </c>
      <c r="AC1119" t="s">
        <v>561</v>
      </c>
      <c r="AD1119" t="s">
        <v>1130</v>
      </c>
      <c r="AE1119" t="s">
        <v>1131</v>
      </c>
      <c r="AF1119" t="s">
        <v>1132</v>
      </c>
      <c r="AG1119" t="s">
        <v>1133</v>
      </c>
      <c r="AH1119" t="s">
        <v>1134</v>
      </c>
    </row>
    <row r="1120" spans="1:34">
      <c r="A1120">
        <v>25370</v>
      </c>
      <c r="B1120" t="s">
        <v>246</v>
      </c>
      <c r="C1120" t="s">
        <v>269</v>
      </c>
      <c r="D1120" t="s">
        <v>304</v>
      </c>
      <c r="E1120" t="s">
        <v>305</v>
      </c>
      <c r="F1120" t="s">
        <v>261</v>
      </c>
      <c r="G1120" t="s">
        <v>1175</v>
      </c>
      <c r="H1120" s="117">
        <v>800</v>
      </c>
      <c r="I1120" s="117">
        <v>800</v>
      </c>
      <c r="J1120" s="117">
        <v>824.25</v>
      </c>
      <c r="K1120" s="117">
        <v>0</v>
      </c>
      <c r="L1120" s="117">
        <v>0</v>
      </c>
      <c r="M1120" s="117">
        <v>0</v>
      </c>
      <c r="N1120" s="117">
        <v>824.25</v>
      </c>
      <c r="P1120" s="1">
        <v>45474</v>
      </c>
      <c r="Q1120" s="1">
        <v>45460</v>
      </c>
      <c r="R1120" s="1">
        <v>45920</v>
      </c>
      <c r="S1120" s="1">
        <v>45920</v>
      </c>
      <c r="W1120" t="s">
        <v>561</v>
      </c>
      <c r="X1120" t="s">
        <v>252</v>
      </c>
      <c r="Z1120" t="s">
        <v>1142</v>
      </c>
      <c r="AA1120">
        <v>2</v>
      </c>
      <c r="AB1120" t="s">
        <v>1167</v>
      </c>
      <c r="AC1120" t="s">
        <v>561</v>
      </c>
      <c r="AD1120" t="s">
        <v>1130</v>
      </c>
      <c r="AE1120" t="s">
        <v>1131</v>
      </c>
      <c r="AF1120" t="s">
        <v>1132</v>
      </c>
      <c r="AG1120" t="s">
        <v>1133</v>
      </c>
      <c r="AH1120" t="s">
        <v>1134</v>
      </c>
    </row>
    <row r="1121" spans="1:34">
      <c r="A1121">
        <v>23223</v>
      </c>
      <c r="B1121" t="s">
        <v>246</v>
      </c>
      <c r="C1121" t="s">
        <v>247</v>
      </c>
      <c r="D1121" t="s">
        <v>497</v>
      </c>
      <c r="E1121" t="s">
        <v>498</v>
      </c>
      <c r="F1121" t="s">
        <v>261</v>
      </c>
      <c r="G1121" t="s">
        <v>1176</v>
      </c>
      <c r="H1121" s="117">
        <v>4000</v>
      </c>
      <c r="I1121" s="117">
        <v>4000</v>
      </c>
      <c r="J1121" s="117">
        <v>4170.7700000000004</v>
      </c>
      <c r="K1121" s="117">
        <v>0</v>
      </c>
      <c r="L1121" s="117">
        <v>0</v>
      </c>
      <c r="M1121" s="117">
        <v>0</v>
      </c>
      <c r="N1121" s="117">
        <v>4170.7700000000004</v>
      </c>
      <c r="P1121" s="1">
        <v>45345</v>
      </c>
      <c r="Q1121" s="1">
        <v>45337</v>
      </c>
      <c r="R1121" s="1">
        <v>45920</v>
      </c>
      <c r="S1121" s="1">
        <v>45920</v>
      </c>
      <c r="W1121" t="s">
        <v>561</v>
      </c>
      <c r="X1121" t="s">
        <v>252</v>
      </c>
      <c r="Z1121" t="s">
        <v>1142</v>
      </c>
      <c r="AA1121">
        <v>2</v>
      </c>
      <c r="AB1121" t="s">
        <v>1129</v>
      </c>
      <c r="AC1121" t="s">
        <v>561</v>
      </c>
      <c r="AD1121" t="s">
        <v>1130</v>
      </c>
      <c r="AE1121" t="s">
        <v>1131</v>
      </c>
      <c r="AF1121" t="s">
        <v>1132</v>
      </c>
      <c r="AG1121" t="s">
        <v>1133</v>
      </c>
      <c r="AH1121" t="s">
        <v>1134</v>
      </c>
    </row>
    <row r="1122" spans="1:34">
      <c r="A1122">
        <v>23637</v>
      </c>
      <c r="B1122" t="s">
        <v>246</v>
      </c>
      <c r="C1122" t="s">
        <v>269</v>
      </c>
      <c r="D1122" t="s">
        <v>276</v>
      </c>
      <c r="E1122" t="s">
        <v>277</v>
      </c>
      <c r="F1122" t="s">
        <v>261</v>
      </c>
      <c r="G1122" t="s">
        <v>1172</v>
      </c>
      <c r="H1122" s="117">
        <v>9340</v>
      </c>
      <c r="I1122" s="117">
        <v>9340</v>
      </c>
      <c r="J1122" s="117">
        <v>9712.5300000000007</v>
      </c>
      <c r="K1122" s="117">
        <v>0</v>
      </c>
      <c r="L1122" s="117">
        <v>0</v>
      </c>
      <c r="M1122" s="117">
        <v>0</v>
      </c>
      <c r="N1122" s="117">
        <v>9712.5300000000007</v>
      </c>
      <c r="P1122" s="1">
        <v>45371</v>
      </c>
      <c r="Q1122" s="1">
        <v>45355</v>
      </c>
      <c r="R1122" s="1">
        <v>45920</v>
      </c>
      <c r="S1122" s="1">
        <v>45920</v>
      </c>
      <c r="W1122" t="s">
        <v>561</v>
      </c>
      <c r="X1122" t="s">
        <v>252</v>
      </c>
      <c r="Z1122" t="s">
        <v>1142</v>
      </c>
      <c r="AA1122">
        <v>2</v>
      </c>
      <c r="AB1122" t="s">
        <v>1129</v>
      </c>
      <c r="AC1122" t="s">
        <v>561</v>
      </c>
      <c r="AD1122" t="s">
        <v>1130</v>
      </c>
      <c r="AE1122" t="s">
        <v>1131</v>
      </c>
      <c r="AF1122" t="s">
        <v>1132</v>
      </c>
      <c r="AG1122" t="s">
        <v>1133</v>
      </c>
      <c r="AH1122" t="s">
        <v>1134</v>
      </c>
    </row>
    <row r="1123" spans="1:34">
      <c r="A1123">
        <v>18118</v>
      </c>
      <c r="B1123" t="s">
        <v>246</v>
      </c>
      <c r="C1123" t="s">
        <v>247</v>
      </c>
      <c r="D1123" t="s">
        <v>461</v>
      </c>
      <c r="E1123" t="s">
        <v>462</v>
      </c>
      <c r="F1123" t="s">
        <v>261</v>
      </c>
      <c r="G1123" t="s">
        <v>1184</v>
      </c>
      <c r="H1123" s="117">
        <v>3000</v>
      </c>
      <c r="I1123" s="117">
        <v>3000</v>
      </c>
      <c r="J1123" s="117">
        <v>3162.03</v>
      </c>
      <c r="K1123" s="117">
        <v>0</v>
      </c>
      <c r="L1123" s="117">
        <v>0</v>
      </c>
      <c r="M1123" s="117">
        <v>0</v>
      </c>
      <c r="N1123" s="117">
        <v>3162.03</v>
      </c>
      <c r="P1123" s="1">
        <v>45190</v>
      </c>
      <c r="Q1123" s="1">
        <v>45172</v>
      </c>
      <c r="R1123" s="1">
        <v>45920</v>
      </c>
      <c r="S1123" s="1">
        <v>45920</v>
      </c>
      <c r="W1123" t="s">
        <v>561</v>
      </c>
      <c r="X1123" t="s">
        <v>252</v>
      </c>
      <c r="Z1123" t="s">
        <v>1142</v>
      </c>
      <c r="AA1123">
        <v>2</v>
      </c>
      <c r="AB1123" t="s">
        <v>1129</v>
      </c>
      <c r="AC1123" t="s">
        <v>561</v>
      </c>
      <c r="AD1123" t="s">
        <v>1130</v>
      </c>
      <c r="AE1123" t="s">
        <v>1131</v>
      </c>
      <c r="AF1123" t="s">
        <v>1132</v>
      </c>
      <c r="AG1123" t="s">
        <v>1133</v>
      </c>
      <c r="AH1123" t="s">
        <v>1134</v>
      </c>
    </row>
    <row r="1124" spans="1:34">
      <c r="A1124">
        <v>19537</v>
      </c>
      <c r="B1124" t="s">
        <v>246</v>
      </c>
      <c r="C1124" t="s">
        <v>269</v>
      </c>
      <c r="D1124" t="s">
        <v>308</v>
      </c>
      <c r="E1124" t="s">
        <v>309</v>
      </c>
      <c r="F1124" t="s">
        <v>261</v>
      </c>
      <c r="G1124" t="s">
        <v>1185</v>
      </c>
      <c r="H1124" s="117">
        <v>3000</v>
      </c>
      <c r="I1124" s="117">
        <v>3000</v>
      </c>
      <c r="J1124" s="117">
        <v>3156.79</v>
      </c>
      <c r="K1124" s="117">
        <v>0</v>
      </c>
      <c r="L1124" s="117">
        <v>0</v>
      </c>
      <c r="M1124" s="117">
        <v>0</v>
      </c>
      <c r="N1124" s="117">
        <v>3156.79</v>
      </c>
      <c r="P1124" s="1">
        <v>45229</v>
      </c>
      <c r="Q1124" s="1">
        <v>45220</v>
      </c>
      <c r="R1124" s="1">
        <v>45920</v>
      </c>
      <c r="S1124" s="1">
        <v>45920</v>
      </c>
      <c r="W1124" t="s">
        <v>561</v>
      </c>
      <c r="X1124" t="s">
        <v>252</v>
      </c>
      <c r="Z1124" t="s">
        <v>1142</v>
      </c>
      <c r="AA1124">
        <v>2</v>
      </c>
      <c r="AB1124" t="s">
        <v>1129</v>
      </c>
      <c r="AC1124" t="s">
        <v>561</v>
      </c>
      <c r="AD1124" t="s">
        <v>1130</v>
      </c>
      <c r="AE1124" t="s">
        <v>1131</v>
      </c>
      <c r="AF1124" t="s">
        <v>1132</v>
      </c>
      <c r="AG1124" t="s">
        <v>1133</v>
      </c>
      <c r="AH1124" t="s">
        <v>1134</v>
      </c>
    </row>
    <row r="1125" spans="1:34">
      <c r="A1125">
        <v>19445</v>
      </c>
      <c r="B1125" t="s">
        <v>246</v>
      </c>
      <c r="C1125" t="s">
        <v>269</v>
      </c>
      <c r="D1125" t="s">
        <v>288</v>
      </c>
      <c r="E1125" t="s">
        <v>289</v>
      </c>
      <c r="F1125" t="s">
        <v>261</v>
      </c>
      <c r="G1125" t="s">
        <v>1179</v>
      </c>
      <c r="H1125" s="117">
        <v>4000</v>
      </c>
      <c r="I1125" s="117">
        <v>4000</v>
      </c>
      <c r="J1125" s="117">
        <v>4209.0600000000004</v>
      </c>
      <c r="K1125" s="117">
        <v>0</v>
      </c>
      <c r="L1125" s="117">
        <v>0</v>
      </c>
      <c r="M1125" s="117">
        <v>0</v>
      </c>
      <c r="N1125" s="117">
        <v>4209.0600000000004</v>
      </c>
      <c r="P1125" s="1">
        <v>45218</v>
      </c>
      <c r="Q1125" s="1">
        <v>45211</v>
      </c>
      <c r="R1125" s="1">
        <v>45920</v>
      </c>
      <c r="S1125" s="1">
        <v>45920</v>
      </c>
      <c r="W1125" t="s">
        <v>561</v>
      </c>
      <c r="X1125" t="s">
        <v>252</v>
      </c>
      <c r="Z1125" t="s">
        <v>1142</v>
      </c>
      <c r="AA1125">
        <v>2</v>
      </c>
      <c r="AB1125" t="s">
        <v>1129</v>
      </c>
      <c r="AC1125" t="s">
        <v>561</v>
      </c>
      <c r="AD1125" t="s">
        <v>1165</v>
      </c>
      <c r="AE1125" t="s">
        <v>1131</v>
      </c>
      <c r="AF1125" t="s">
        <v>1132</v>
      </c>
      <c r="AG1125" t="s">
        <v>1133</v>
      </c>
      <c r="AH1125" t="s">
        <v>1134</v>
      </c>
    </row>
    <row r="1126" spans="1:34">
      <c r="A1126">
        <v>19466</v>
      </c>
      <c r="B1126" t="s">
        <v>246</v>
      </c>
      <c r="C1126" t="s">
        <v>269</v>
      </c>
      <c r="D1126" t="s">
        <v>288</v>
      </c>
      <c r="E1126" t="s">
        <v>289</v>
      </c>
      <c r="F1126" t="s">
        <v>261</v>
      </c>
      <c r="G1126" t="s">
        <v>1175</v>
      </c>
      <c r="H1126" s="117">
        <v>1000</v>
      </c>
      <c r="I1126" s="117">
        <v>1000</v>
      </c>
      <c r="J1126" s="117">
        <v>1052.26</v>
      </c>
      <c r="K1126" s="117">
        <v>0</v>
      </c>
      <c r="L1126" s="117">
        <v>0</v>
      </c>
      <c r="M1126" s="117">
        <v>0</v>
      </c>
      <c r="N1126" s="117">
        <v>1052.26</v>
      </c>
      <c r="P1126" s="1">
        <v>45218</v>
      </c>
      <c r="Q1126" s="1">
        <v>45211</v>
      </c>
      <c r="R1126" s="1">
        <v>45920</v>
      </c>
      <c r="S1126" s="1">
        <v>45920</v>
      </c>
      <c r="W1126" t="s">
        <v>561</v>
      </c>
      <c r="X1126" t="s">
        <v>252</v>
      </c>
      <c r="Z1126" t="s">
        <v>1142</v>
      </c>
      <c r="AA1126">
        <v>2</v>
      </c>
      <c r="AB1126" t="s">
        <v>1129</v>
      </c>
      <c r="AC1126" t="s">
        <v>561</v>
      </c>
      <c r="AD1126" t="s">
        <v>1130</v>
      </c>
      <c r="AE1126" t="s">
        <v>1131</v>
      </c>
      <c r="AF1126" t="s">
        <v>1132</v>
      </c>
      <c r="AG1126" t="s">
        <v>1133</v>
      </c>
      <c r="AH1126" t="s">
        <v>1134</v>
      </c>
    </row>
    <row r="1127" spans="1:34">
      <c r="A1127">
        <v>28933</v>
      </c>
      <c r="B1127" t="s">
        <v>246</v>
      </c>
      <c r="C1127" t="s">
        <v>247</v>
      </c>
      <c r="D1127" t="s">
        <v>433</v>
      </c>
      <c r="E1127" t="s">
        <v>434</v>
      </c>
      <c r="F1127" t="s">
        <v>261</v>
      </c>
      <c r="G1127" t="s">
        <v>1155</v>
      </c>
      <c r="H1127" s="117">
        <v>4000</v>
      </c>
      <c r="I1127" s="117">
        <v>4000</v>
      </c>
      <c r="J1127" s="117">
        <v>4027.9</v>
      </c>
      <c r="K1127" s="117">
        <v>0</v>
      </c>
      <c r="L1127" s="117">
        <v>0</v>
      </c>
      <c r="M1127" s="117">
        <v>0</v>
      </c>
      <c r="N1127" s="117">
        <v>4027.9</v>
      </c>
      <c r="P1127" s="1">
        <v>45555</v>
      </c>
      <c r="Q1127" s="1">
        <v>45554</v>
      </c>
      <c r="R1127" s="1">
        <v>45920</v>
      </c>
      <c r="S1127" s="1">
        <v>45920</v>
      </c>
      <c r="W1127" t="s">
        <v>561</v>
      </c>
      <c r="X1127" t="s">
        <v>252</v>
      </c>
      <c r="Z1127" t="s">
        <v>1142</v>
      </c>
      <c r="AA1127">
        <v>2</v>
      </c>
      <c r="AB1127" t="s">
        <v>1167</v>
      </c>
      <c r="AC1127" t="s">
        <v>561</v>
      </c>
      <c r="AD1127" t="s">
        <v>1130</v>
      </c>
      <c r="AE1127" t="s">
        <v>1131</v>
      </c>
      <c r="AF1127" t="s">
        <v>1132</v>
      </c>
      <c r="AG1127" t="s">
        <v>1133</v>
      </c>
      <c r="AH1127" t="s">
        <v>1134</v>
      </c>
    </row>
    <row r="1128" spans="1:34">
      <c r="A1128">
        <v>28926</v>
      </c>
      <c r="B1128" t="s">
        <v>246</v>
      </c>
      <c r="C1128" t="s">
        <v>247</v>
      </c>
      <c r="D1128" t="s">
        <v>433</v>
      </c>
      <c r="E1128" t="s">
        <v>434</v>
      </c>
      <c r="F1128" t="s">
        <v>261</v>
      </c>
      <c r="G1128" t="s">
        <v>1168</v>
      </c>
      <c r="H1128" s="117">
        <v>20000</v>
      </c>
      <c r="I1128" s="117">
        <v>20000</v>
      </c>
      <c r="J1128" s="117">
        <v>20000</v>
      </c>
      <c r="K1128" s="117">
        <v>0</v>
      </c>
      <c r="L1128" s="117">
        <v>0</v>
      </c>
      <c r="M1128" s="117">
        <v>0</v>
      </c>
      <c r="N1128" s="117">
        <v>20000</v>
      </c>
      <c r="P1128" s="1">
        <v>45555</v>
      </c>
      <c r="Q1128" s="1">
        <v>45554</v>
      </c>
      <c r="R1128" s="1">
        <v>45920</v>
      </c>
      <c r="S1128" s="1">
        <v>45920</v>
      </c>
      <c r="W1128" t="s">
        <v>561</v>
      </c>
      <c r="X1128" t="s">
        <v>252</v>
      </c>
      <c r="Z1128" t="s">
        <v>1142</v>
      </c>
      <c r="AA1128">
        <v>2</v>
      </c>
      <c r="AB1128" t="s">
        <v>1167</v>
      </c>
      <c r="AC1128" t="s">
        <v>561</v>
      </c>
      <c r="AD1128" t="s">
        <v>1165</v>
      </c>
      <c r="AE1128" t="s">
        <v>1131</v>
      </c>
      <c r="AF1128" t="s">
        <v>1132</v>
      </c>
      <c r="AG1128" t="s">
        <v>1133</v>
      </c>
      <c r="AH1128" t="s">
        <v>1134</v>
      </c>
    </row>
    <row r="1129" spans="1:34">
      <c r="A1129">
        <v>25471</v>
      </c>
      <c r="B1129" t="s">
        <v>246</v>
      </c>
      <c r="C1129" t="s">
        <v>247</v>
      </c>
      <c r="D1129" t="s">
        <v>516</v>
      </c>
      <c r="E1129" t="s">
        <v>517</v>
      </c>
      <c r="F1129" t="s">
        <v>261</v>
      </c>
      <c r="G1129" t="s">
        <v>1169</v>
      </c>
      <c r="H1129" s="117">
        <v>6600</v>
      </c>
      <c r="I1129" s="117">
        <v>6600</v>
      </c>
      <c r="J1129" s="117">
        <v>6800.06</v>
      </c>
      <c r="K1129" s="117">
        <v>0</v>
      </c>
      <c r="L1129" s="117">
        <v>0</v>
      </c>
      <c r="M1129" s="117">
        <v>0</v>
      </c>
      <c r="N1129" s="117">
        <v>6800.06</v>
      </c>
      <c r="P1129" s="1">
        <v>45476</v>
      </c>
      <c r="Q1129" s="1">
        <v>45469</v>
      </c>
      <c r="R1129" s="1">
        <v>45920</v>
      </c>
      <c r="S1129" s="1">
        <v>45920</v>
      </c>
      <c r="W1129" t="s">
        <v>561</v>
      </c>
      <c r="X1129" t="s">
        <v>252</v>
      </c>
      <c r="Z1129" t="s">
        <v>1142</v>
      </c>
      <c r="AA1129">
        <v>2</v>
      </c>
      <c r="AB1129" t="s">
        <v>1167</v>
      </c>
      <c r="AC1129" t="s">
        <v>561</v>
      </c>
      <c r="AD1129" t="s">
        <v>1130</v>
      </c>
      <c r="AE1129" t="s">
        <v>1131</v>
      </c>
      <c r="AF1129" t="s">
        <v>1132</v>
      </c>
      <c r="AG1129" t="s">
        <v>1133</v>
      </c>
      <c r="AH1129" t="s">
        <v>1134</v>
      </c>
    </row>
    <row r="1130" spans="1:34">
      <c r="A1130">
        <v>25431</v>
      </c>
      <c r="B1130" t="s">
        <v>246</v>
      </c>
      <c r="C1130" t="s">
        <v>269</v>
      </c>
      <c r="D1130" t="s">
        <v>319</v>
      </c>
      <c r="E1130" t="s">
        <v>320</v>
      </c>
      <c r="F1130" t="s">
        <v>261</v>
      </c>
      <c r="G1130" t="s">
        <v>1175</v>
      </c>
      <c r="H1130" s="117">
        <v>800</v>
      </c>
      <c r="I1130" s="117">
        <v>800</v>
      </c>
      <c r="J1130" s="117">
        <v>824.25</v>
      </c>
      <c r="K1130" s="117">
        <v>0</v>
      </c>
      <c r="L1130" s="117">
        <v>0</v>
      </c>
      <c r="M1130" s="117">
        <v>0</v>
      </c>
      <c r="N1130" s="117">
        <v>824.25</v>
      </c>
      <c r="P1130" s="1">
        <v>45476</v>
      </c>
      <c r="Q1130" s="1">
        <v>45468</v>
      </c>
      <c r="R1130" s="1">
        <v>45920</v>
      </c>
      <c r="S1130" s="1">
        <v>45920</v>
      </c>
      <c r="W1130" t="s">
        <v>561</v>
      </c>
      <c r="X1130" t="s">
        <v>252</v>
      </c>
      <c r="Z1130" t="s">
        <v>1142</v>
      </c>
      <c r="AA1130">
        <v>2</v>
      </c>
      <c r="AB1130" t="s">
        <v>1167</v>
      </c>
      <c r="AC1130" t="s">
        <v>561</v>
      </c>
      <c r="AD1130" t="s">
        <v>1130</v>
      </c>
      <c r="AE1130" t="s">
        <v>1131</v>
      </c>
      <c r="AF1130" t="s">
        <v>1132</v>
      </c>
      <c r="AG1130" t="s">
        <v>1133</v>
      </c>
      <c r="AH1130" t="s">
        <v>1134</v>
      </c>
    </row>
    <row r="1131" spans="1:34">
      <c r="A1131">
        <v>19257</v>
      </c>
      <c r="B1131" t="s">
        <v>246</v>
      </c>
      <c r="C1131" t="s">
        <v>247</v>
      </c>
      <c r="D1131" t="s">
        <v>368</v>
      </c>
      <c r="E1131" t="s">
        <v>369</v>
      </c>
      <c r="F1131" t="s">
        <v>261</v>
      </c>
      <c r="G1131" t="s">
        <v>1184</v>
      </c>
      <c r="H1131" s="117">
        <v>4900</v>
      </c>
      <c r="I1131" s="117">
        <v>4900</v>
      </c>
      <c r="J1131" s="117">
        <v>5164.6499999999996</v>
      </c>
      <c r="K1131" s="117">
        <v>0</v>
      </c>
      <c r="L1131" s="117">
        <v>0</v>
      </c>
      <c r="M1131" s="117">
        <v>0</v>
      </c>
      <c r="N1131" s="117">
        <v>5164.6499999999996</v>
      </c>
      <c r="P1131" s="1">
        <v>45197</v>
      </c>
      <c r="Q1131" s="1">
        <v>45188</v>
      </c>
      <c r="R1131" s="1">
        <v>45925</v>
      </c>
      <c r="S1131" s="1">
        <v>45925</v>
      </c>
      <c r="W1131" t="s">
        <v>561</v>
      </c>
      <c r="X1131" t="s">
        <v>252</v>
      </c>
      <c r="Z1131" t="s">
        <v>1142</v>
      </c>
      <c r="AA1131">
        <v>2</v>
      </c>
      <c r="AB1131" t="s">
        <v>1129</v>
      </c>
      <c r="AC1131" t="s">
        <v>561</v>
      </c>
      <c r="AD1131" t="s">
        <v>1130</v>
      </c>
      <c r="AE1131" t="s">
        <v>1131</v>
      </c>
      <c r="AF1131" t="s">
        <v>1132</v>
      </c>
      <c r="AG1131" t="s">
        <v>1133</v>
      </c>
      <c r="AH1131" t="s">
        <v>1134</v>
      </c>
    </row>
    <row r="1132" spans="1:34">
      <c r="A1132">
        <v>19283</v>
      </c>
      <c r="B1132" t="s">
        <v>246</v>
      </c>
      <c r="C1132" t="s">
        <v>247</v>
      </c>
      <c r="D1132" t="s">
        <v>368</v>
      </c>
      <c r="E1132" t="s">
        <v>369</v>
      </c>
      <c r="F1132" t="s">
        <v>261</v>
      </c>
      <c r="G1132" t="s">
        <v>1187</v>
      </c>
      <c r="H1132" s="117">
        <v>15130</v>
      </c>
      <c r="I1132" s="117">
        <v>15130</v>
      </c>
      <c r="J1132" s="117">
        <v>15836.73</v>
      </c>
      <c r="K1132" s="117">
        <v>0</v>
      </c>
      <c r="L1132" s="117">
        <v>0</v>
      </c>
      <c r="M1132" s="117">
        <v>0</v>
      </c>
      <c r="N1132" s="117">
        <v>15836.73</v>
      </c>
      <c r="P1132" s="1">
        <v>45197</v>
      </c>
      <c r="Q1132" s="1">
        <v>45188</v>
      </c>
      <c r="R1132" s="1">
        <v>45925</v>
      </c>
      <c r="S1132" s="1">
        <v>45925</v>
      </c>
      <c r="W1132" t="s">
        <v>561</v>
      </c>
      <c r="X1132" t="s">
        <v>252</v>
      </c>
      <c r="Z1132" t="s">
        <v>1142</v>
      </c>
      <c r="AA1132">
        <v>2</v>
      </c>
      <c r="AB1132" t="s">
        <v>1129</v>
      </c>
      <c r="AC1132" t="s">
        <v>561</v>
      </c>
      <c r="AD1132" t="s">
        <v>1165</v>
      </c>
      <c r="AE1132" t="s">
        <v>1131</v>
      </c>
      <c r="AF1132" t="s">
        <v>1132</v>
      </c>
      <c r="AG1132" t="s">
        <v>1133</v>
      </c>
      <c r="AH1132" t="s">
        <v>1134</v>
      </c>
    </row>
    <row r="1133" spans="1:34">
      <c r="A1133">
        <v>22807</v>
      </c>
      <c r="B1133" t="s">
        <v>246</v>
      </c>
      <c r="C1133" t="s">
        <v>247</v>
      </c>
      <c r="D1133" t="s">
        <v>480</v>
      </c>
      <c r="E1133" t="s">
        <v>481</v>
      </c>
      <c r="F1133" t="s">
        <v>261</v>
      </c>
      <c r="G1133" t="s">
        <v>1177</v>
      </c>
      <c r="H1133" s="117">
        <v>7000</v>
      </c>
      <c r="I1133" s="117">
        <v>7000</v>
      </c>
      <c r="J1133" s="117">
        <v>7321.22</v>
      </c>
      <c r="K1133" s="117">
        <v>0</v>
      </c>
      <c r="L1133" s="117">
        <v>0</v>
      </c>
      <c r="M1133" s="117">
        <v>0</v>
      </c>
      <c r="N1133" s="117">
        <v>7321.22</v>
      </c>
      <c r="P1133" s="1">
        <v>45323</v>
      </c>
      <c r="Q1133" s="1">
        <v>45314</v>
      </c>
      <c r="R1133" s="1">
        <v>45925</v>
      </c>
      <c r="S1133" s="1">
        <v>45925</v>
      </c>
      <c r="W1133" t="s">
        <v>561</v>
      </c>
      <c r="X1133" t="s">
        <v>252</v>
      </c>
      <c r="Z1133" t="s">
        <v>1142</v>
      </c>
      <c r="AA1133">
        <v>2</v>
      </c>
      <c r="AB1133" t="s">
        <v>1129</v>
      </c>
      <c r="AC1133" t="s">
        <v>561</v>
      </c>
      <c r="AD1133" t="s">
        <v>1130</v>
      </c>
      <c r="AE1133" t="s">
        <v>1131</v>
      </c>
      <c r="AF1133" t="s">
        <v>1132</v>
      </c>
      <c r="AG1133" t="s">
        <v>1133</v>
      </c>
      <c r="AH1133" t="s">
        <v>1134</v>
      </c>
    </row>
    <row r="1134" spans="1:34">
      <c r="A1134">
        <v>21857</v>
      </c>
      <c r="B1134" t="s">
        <v>246</v>
      </c>
      <c r="C1134" t="s">
        <v>247</v>
      </c>
      <c r="D1134" t="s">
        <v>513</v>
      </c>
      <c r="E1134" t="s">
        <v>514</v>
      </c>
      <c r="F1134" t="s">
        <v>261</v>
      </c>
      <c r="G1134" t="s">
        <v>1166</v>
      </c>
      <c r="H1134" s="117">
        <v>5500</v>
      </c>
      <c r="I1134" s="117">
        <v>5500</v>
      </c>
      <c r="J1134" s="117">
        <v>5767.71</v>
      </c>
      <c r="K1134" s="117">
        <v>0</v>
      </c>
      <c r="L1134" s="117">
        <v>0</v>
      </c>
      <c r="M1134" s="117">
        <v>0</v>
      </c>
      <c r="N1134" s="117">
        <v>5767.71</v>
      </c>
      <c r="P1134" s="1">
        <v>45259</v>
      </c>
      <c r="Q1134" s="1">
        <v>45240</v>
      </c>
      <c r="R1134" s="1">
        <v>45925</v>
      </c>
      <c r="S1134" s="1">
        <v>45925</v>
      </c>
      <c r="W1134" t="s">
        <v>561</v>
      </c>
      <c r="X1134" t="s">
        <v>252</v>
      </c>
      <c r="Z1134" t="s">
        <v>1142</v>
      </c>
      <c r="AA1134">
        <v>2</v>
      </c>
      <c r="AB1134" t="s">
        <v>1129</v>
      </c>
      <c r="AC1134" t="s">
        <v>561</v>
      </c>
      <c r="AD1134" t="s">
        <v>1130</v>
      </c>
      <c r="AE1134" t="s">
        <v>1131</v>
      </c>
      <c r="AF1134" t="s">
        <v>1132</v>
      </c>
      <c r="AG1134" t="s">
        <v>1133</v>
      </c>
      <c r="AH1134" t="s">
        <v>1134</v>
      </c>
    </row>
    <row r="1135" spans="1:34">
      <c r="A1135">
        <v>24591</v>
      </c>
      <c r="B1135" t="s">
        <v>246</v>
      </c>
      <c r="C1135" t="s">
        <v>269</v>
      </c>
      <c r="D1135" t="s">
        <v>298</v>
      </c>
      <c r="E1135" t="s">
        <v>299</v>
      </c>
      <c r="F1135" t="s">
        <v>261</v>
      </c>
      <c r="G1135" t="s">
        <v>1172</v>
      </c>
      <c r="H1135" s="117">
        <v>2500</v>
      </c>
      <c r="I1135" s="117">
        <v>2500</v>
      </c>
      <c r="J1135" s="117">
        <v>2596.3000000000002</v>
      </c>
      <c r="K1135" s="117">
        <v>0</v>
      </c>
      <c r="L1135" s="117">
        <v>0</v>
      </c>
      <c r="M1135" s="117">
        <v>0</v>
      </c>
      <c r="N1135" s="117">
        <v>2596.3000000000002</v>
      </c>
      <c r="P1135" s="1">
        <v>45406</v>
      </c>
      <c r="Q1135" s="1">
        <v>45401</v>
      </c>
      <c r="R1135" s="1">
        <v>45925</v>
      </c>
      <c r="S1135" s="1">
        <v>45925</v>
      </c>
      <c r="W1135" t="s">
        <v>561</v>
      </c>
      <c r="X1135" t="s">
        <v>252</v>
      </c>
      <c r="Z1135" t="s">
        <v>1142</v>
      </c>
      <c r="AA1135">
        <v>2</v>
      </c>
      <c r="AB1135" t="s">
        <v>1167</v>
      </c>
      <c r="AC1135" t="s">
        <v>561</v>
      </c>
      <c r="AD1135" t="s">
        <v>1130</v>
      </c>
      <c r="AE1135" t="s">
        <v>1131</v>
      </c>
      <c r="AF1135" t="s">
        <v>1132</v>
      </c>
      <c r="AG1135" t="s">
        <v>1133</v>
      </c>
      <c r="AH1135" t="s">
        <v>1134</v>
      </c>
    </row>
    <row r="1136" spans="1:34">
      <c r="A1136">
        <v>27518</v>
      </c>
      <c r="B1136" t="s">
        <v>246</v>
      </c>
      <c r="C1136" t="s">
        <v>247</v>
      </c>
      <c r="D1136" t="s">
        <v>407</v>
      </c>
      <c r="E1136" t="s">
        <v>408</v>
      </c>
      <c r="F1136" t="s">
        <v>261</v>
      </c>
      <c r="G1136" t="s">
        <v>1159</v>
      </c>
      <c r="H1136" s="117">
        <v>7840</v>
      </c>
      <c r="I1136" s="117">
        <v>7840</v>
      </c>
      <c r="J1136" s="117">
        <v>7951.75</v>
      </c>
      <c r="K1136" s="117">
        <v>0</v>
      </c>
      <c r="L1136" s="117">
        <v>0</v>
      </c>
      <c r="M1136" s="117">
        <v>0</v>
      </c>
      <c r="N1136" s="117">
        <v>7951.75</v>
      </c>
      <c r="P1136" s="1">
        <v>45541</v>
      </c>
      <c r="Q1136" s="1">
        <v>45533</v>
      </c>
      <c r="R1136" s="1">
        <v>45928</v>
      </c>
      <c r="S1136" s="1">
        <v>45928</v>
      </c>
      <c r="W1136" t="s">
        <v>561</v>
      </c>
      <c r="X1136" t="s">
        <v>252</v>
      </c>
      <c r="Z1136" t="s">
        <v>1142</v>
      </c>
      <c r="AA1136">
        <v>2</v>
      </c>
      <c r="AB1136" t="s">
        <v>1167</v>
      </c>
      <c r="AC1136" t="s">
        <v>561</v>
      </c>
      <c r="AD1136" t="s">
        <v>1130</v>
      </c>
      <c r="AE1136" t="s">
        <v>1131</v>
      </c>
      <c r="AF1136" t="s">
        <v>1132</v>
      </c>
      <c r="AG1136" t="s">
        <v>1133</v>
      </c>
      <c r="AH1136" t="s">
        <v>1134</v>
      </c>
    </row>
    <row r="1137" spans="1:34">
      <c r="A1137">
        <v>27741</v>
      </c>
      <c r="B1137" t="s">
        <v>246</v>
      </c>
      <c r="C1137" t="s">
        <v>247</v>
      </c>
      <c r="D1137" t="s">
        <v>454</v>
      </c>
      <c r="E1137" t="s">
        <v>455</v>
      </c>
      <c r="F1137" t="s">
        <v>261</v>
      </c>
      <c r="G1137" t="s">
        <v>1171</v>
      </c>
      <c r="H1137" s="117">
        <v>5000</v>
      </c>
      <c r="I1137" s="117">
        <v>5000</v>
      </c>
      <c r="J1137" s="117">
        <v>5071.2700000000004</v>
      </c>
      <c r="K1137" s="117">
        <v>0</v>
      </c>
      <c r="L1137" s="117">
        <v>0</v>
      </c>
      <c r="M1137" s="117">
        <v>0</v>
      </c>
      <c r="N1137" s="117">
        <v>5071.2700000000004</v>
      </c>
      <c r="P1137" s="1">
        <v>45541</v>
      </c>
      <c r="Q1137" s="1">
        <v>45535</v>
      </c>
      <c r="R1137" s="1">
        <v>45930</v>
      </c>
      <c r="S1137" s="1">
        <v>45930</v>
      </c>
      <c r="W1137" t="s">
        <v>561</v>
      </c>
      <c r="X1137" t="s">
        <v>252</v>
      </c>
      <c r="Z1137" t="s">
        <v>1142</v>
      </c>
      <c r="AA1137">
        <v>2</v>
      </c>
      <c r="AB1137" t="s">
        <v>1167</v>
      </c>
      <c r="AC1137" t="s">
        <v>561</v>
      </c>
      <c r="AD1137" t="s">
        <v>1130</v>
      </c>
      <c r="AE1137" t="s">
        <v>1131</v>
      </c>
      <c r="AF1137" t="s">
        <v>1132</v>
      </c>
      <c r="AG1137" t="s">
        <v>1133</v>
      </c>
      <c r="AH1137" t="s">
        <v>1134</v>
      </c>
    </row>
    <row r="1138" spans="1:34">
      <c r="A1138">
        <v>25516</v>
      </c>
      <c r="B1138" t="s">
        <v>246</v>
      </c>
      <c r="C1138" t="s">
        <v>247</v>
      </c>
      <c r="D1138" t="s">
        <v>382</v>
      </c>
      <c r="E1138" t="s">
        <v>383</v>
      </c>
      <c r="F1138" t="s">
        <v>261</v>
      </c>
      <c r="G1138" t="s">
        <v>1180</v>
      </c>
      <c r="H1138" s="117">
        <v>5200</v>
      </c>
      <c r="I1138" s="117">
        <v>5200</v>
      </c>
      <c r="J1138" s="117">
        <v>5480.85</v>
      </c>
      <c r="K1138" s="117">
        <v>0</v>
      </c>
      <c r="L1138" s="117">
        <v>0</v>
      </c>
      <c r="M1138" s="117">
        <v>0</v>
      </c>
      <c r="N1138" s="117">
        <v>5480.85</v>
      </c>
      <c r="P1138" s="1">
        <v>45484</v>
      </c>
      <c r="Q1138" s="1">
        <v>45186</v>
      </c>
      <c r="R1138" s="1">
        <v>45930</v>
      </c>
      <c r="S1138" s="1">
        <v>45930</v>
      </c>
      <c r="W1138" t="s">
        <v>561</v>
      </c>
      <c r="X1138" t="s">
        <v>252</v>
      </c>
      <c r="Z1138" t="s">
        <v>1142</v>
      </c>
      <c r="AA1138">
        <v>2</v>
      </c>
      <c r="AB1138" t="s">
        <v>1129</v>
      </c>
      <c r="AC1138" t="s">
        <v>561</v>
      </c>
      <c r="AD1138" t="s">
        <v>1130</v>
      </c>
      <c r="AE1138" t="s">
        <v>1131</v>
      </c>
      <c r="AF1138" t="s">
        <v>1132</v>
      </c>
      <c r="AG1138" t="s">
        <v>1133</v>
      </c>
      <c r="AH1138" t="s">
        <v>1134</v>
      </c>
    </row>
    <row r="1139" spans="1:34">
      <c r="A1139">
        <v>25532</v>
      </c>
      <c r="B1139" t="s">
        <v>246</v>
      </c>
      <c r="C1139" t="s">
        <v>247</v>
      </c>
      <c r="D1139" t="s">
        <v>382</v>
      </c>
      <c r="E1139" t="s">
        <v>383</v>
      </c>
      <c r="F1139" t="s">
        <v>261</v>
      </c>
      <c r="G1139" t="s">
        <v>1187</v>
      </c>
      <c r="H1139" s="117">
        <v>15000</v>
      </c>
      <c r="I1139" s="117">
        <v>15000</v>
      </c>
      <c r="J1139" s="117">
        <v>15700.66</v>
      </c>
      <c r="K1139" s="117">
        <v>0</v>
      </c>
      <c r="L1139" s="117">
        <v>0</v>
      </c>
      <c r="M1139" s="117">
        <v>0</v>
      </c>
      <c r="N1139" s="117">
        <v>15700.66</v>
      </c>
      <c r="P1139" s="1">
        <v>45484</v>
      </c>
      <c r="Q1139" s="1">
        <v>45186</v>
      </c>
      <c r="R1139" s="1">
        <v>45930</v>
      </c>
      <c r="S1139" s="1">
        <v>45930</v>
      </c>
      <c r="W1139" t="s">
        <v>561</v>
      </c>
      <c r="X1139" t="s">
        <v>252</v>
      </c>
      <c r="Z1139" t="s">
        <v>1142</v>
      </c>
      <c r="AA1139">
        <v>2</v>
      </c>
      <c r="AB1139" t="s">
        <v>1129</v>
      </c>
      <c r="AC1139" t="s">
        <v>561</v>
      </c>
      <c r="AD1139" t="s">
        <v>1165</v>
      </c>
      <c r="AE1139" t="s">
        <v>1131</v>
      </c>
      <c r="AF1139" t="s">
        <v>1132</v>
      </c>
      <c r="AG1139" t="s">
        <v>1133</v>
      </c>
      <c r="AH1139" t="s">
        <v>1134</v>
      </c>
    </row>
    <row r="1140" spans="1:34">
      <c r="A1140">
        <v>25794</v>
      </c>
      <c r="B1140" t="s">
        <v>246</v>
      </c>
      <c r="C1140" t="s">
        <v>247</v>
      </c>
      <c r="D1140" t="s">
        <v>355</v>
      </c>
      <c r="E1140" t="s">
        <v>356</v>
      </c>
      <c r="F1140" t="s">
        <v>261</v>
      </c>
      <c r="G1140" t="s">
        <v>1166</v>
      </c>
      <c r="H1140" s="117">
        <v>3000</v>
      </c>
      <c r="I1140" s="117">
        <v>3000</v>
      </c>
      <c r="J1140" s="117">
        <v>3064.51</v>
      </c>
      <c r="K1140" s="117">
        <v>0</v>
      </c>
      <c r="L1140" s="117">
        <v>0</v>
      </c>
      <c r="M1140" s="117">
        <v>0</v>
      </c>
      <c r="N1140" s="117">
        <v>3064.51</v>
      </c>
      <c r="P1140" s="1">
        <v>45510</v>
      </c>
      <c r="Q1140" s="1">
        <v>45504</v>
      </c>
      <c r="R1140" s="1">
        <v>45930</v>
      </c>
      <c r="S1140" s="1">
        <v>45930</v>
      </c>
      <c r="W1140" t="s">
        <v>561</v>
      </c>
      <c r="X1140" t="s">
        <v>252</v>
      </c>
      <c r="Z1140" t="s">
        <v>1142</v>
      </c>
      <c r="AA1140">
        <v>2</v>
      </c>
      <c r="AB1140" t="s">
        <v>1167</v>
      </c>
      <c r="AC1140" t="s">
        <v>561</v>
      </c>
      <c r="AD1140" t="s">
        <v>1130</v>
      </c>
      <c r="AE1140" t="s">
        <v>1131</v>
      </c>
      <c r="AF1140" t="s">
        <v>1132</v>
      </c>
      <c r="AG1140" t="s">
        <v>1133</v>
      </c>
      <c r="AH1140" t="s">
        <v>1134</v>
      </c>
    </row>
    <row r="1141" spans="1:34">
      <c r="A1141">
        <v>26165</v>
      </c>
      <c r="B1141" t="s">
        <v>246</v>
      </c>
      <c r="C1141" t="s">
        <v>247</v>
      </c>
      <c r="D1141" t="s">
        <v>359</v>
      </c>
      <c r="E1141" t="s">
        <v>360</v>
      </c>
      <c r="F1141" t="s">
        <v>261</v>
      </c>
      <c r="G1141" t="s">
        <v>1164</v>
      </c>
      <c r="H1141" s="117">
        <v>9000</v>
      </c>
      <c r="I1141" s="117">
        <v>9000</v>
      </c>
      <c r="J1141" s="117">
        <v>9128.2900000000009</v>
      </c>
      <c r="K1141" s="117">
        <v>0</v>
      </c>
      <c r="L1141" s="117">
        <v>0</v>
      </c>
      <c r="M1141" s="117">
        <v>0</v>
      </c>
      <c r="N1141" s="117">
        <v>9128.2900000000009</v>
      </c>
      <c r="P1141" s="1">
        <v>45537</v>
      </c>
      <c r="Q1141" s="1">
        <v>45531</v>
      </c>
      <c r="R1141" s="1">
        <v>45930</v>
      </c>
      <c r="S1141" s="1">
        <v>45930</v>
      </c>
      <c r="W1141" t="s">
        <v>561</v>
      </c>
      <c r="X1141" t="s">
        <v>252</v>
      </c>
      <c r="Z1141" t="s">
        <v>1142</v>
      </c>
      <c r="AA1141">
        <v>2</v>
      </c>
      <c r="AB1141" t="s">
        <v>1167</v>
      </c>
      <c r="AC1141" t="s">
        <v>561</v>
      </c>
      <c r="AD1141" t="s">
        <v>1130</v>
      </c>
      <c r="AE1141" t="s">
        <v>1131</v>
      </c>
      <c r="AF1141" t="s">
        <v>1132</v>
      </c>
      <c r="AG1141" t="s">
        <v>1133</v>
      </c>
      <c r="AH1141" t="s">
        <v>1134</v>
      </c>
    </row>
    <row r="1142" spans="1:34">
      <c r="A1142">
        <v>25988</v>
      </c>
      <c r="B1142" t="s">
        <v>246</v>
      </c>
      <c r="C1142" t="s">
        <v>247</v>
      </c>
      <c r="D1142" t="s">
        <v>257</v>
      </c>
      <c r="E1142" t="s">
        <v>259</v>
      </c>
      <c r="F1142" t="s">
        <v>261</v>
      </c>
      <c r="G1142" t="s">
        <v>1164</v>
      </c>
      <c r="H1142" s="117">
        <v>7000</v>
      </c>
      <c r="I1142" s="117">
        <v>7000</v>
      </c>
      <c r="J1142" s="117">
        <v>7099.78</v>
      </c>
      <c r="K1142" s="117">
        <v>0</v>
      </c>
      <c r="L1142" s="117">
        <v>0</v>
      </c>
      <c r="M1142" s="117">
        <v>0</v>
      </c>
      <c r="N1142" s="117">
        <v>7099.78</v>
      </c>
      <c r="P1142" s="1">
        <v>45537</v>
      </c>
      <c r="Q1142" s="1">
        <v>45522</v>
      </c>
      <c r="R1142" s="1">
        <v>45930</v>
      </c>
      <c r="S1142" s="1">
        <v>45930</v>
      </c>
      <c r="W1142" t="s">
        <v>561</v>
      </c>
      <c r="X1142" t="s">
        <v>252</v>
      </c>
      <c r="Z1142" t="s">
        <v>1142</v>
      </c>
      <c r="AA1142">
        <v>2</v>
      </c>
      <c r="AB1142" t="s">
        <v>1167</v>
      </c>
      <c r="AC1142" t="s">
        <v>561</v>
      </c>
      <c r="AD1142" t="s">
        <v>1130</v>
      </c>
      <c r="AE1142" t="s">
        <v>1131</v>
      </c>
      <c r="AF1142" t="s">
        <v>1132</v>
      </c>
      <c r="AG1142" t="s">
        <v>1133</v>
      </c>
      <c r="AH1142" t="s">
        <v>1134</v>
      </c>
    </row>
    <row r="1143" spans="1:34">
      <c r="A1143">
        <v>24660</v>
      </c>
      <c r="B1143" t="s">
        <v>246</v>
      </c>
      <c r="C1143" t="s">
        <v>247</v>
      </c>
      <c r="D1143" t="s">
        <v>488</v>
      </c>
      <c r="E1143" t="s">
        <v>489</v>
      </c>
      <c r="F1143" t="s">
        <v>261</v>
      </c>
      <c r="G1143" t="s">
        <v>1177</v>
      </c>
      <c r="H1143" s="117">
        <v>1000</v>
      </c>
      <c r="I1143" s="117">
        <v>1000</v>
      </c>
      <c r="J1143" s="117">
        <v>1038.52</v>
      </c>
      <c r="K1143" s="117">
        <v>0</v>
      </c>
      <c r="L1143" s="117">
        <v>0</v>
      </c>
      <c r="M1143" s="117">
        <v>0</v>
      </c>
      <c r="N1143" s="117">
        <v>1038.52</v>
      </c>
      <c r="P1143" s="1">
        <v>45412</v>
      </c>
      <c r="Q1143" s="1">
        <v>45404</v>
      </c>
      <c r="R1143" s="1">
        <v>45930</v>
      </c>
      <c r="S1143" s="1">
        <v>45930</v>
      </c>
      <c r="W1143" t="s">
        <v>561</v>
      </c>
      <c r="X1143" t="s">
        <v>252</v>
      </c>
      <c r="Z1143" t="s">
        <v>1142</v>
      </c>
      <c r="AA1143">
        <v>2</v>
      </c>
      <c r="AB1143" t="s">
        <v>1167</v>
      </c>
      <c r="AC1143" t="s">
        <v>561</v>
      </c>
      <c r="AD1143" t="s">
        <v>1130</v>
      </c>
      <c r="AE1143" t="s">
        <v>1131</v>
      </c>
      <c r="AF1143" t="s">
        <v>1132</v>
      </c>
      <c r="AG1143" t="s">
        <v>1133</v>
      </c>
      <c r="AH1143" t="s">
        <v>1134</v>
      </c>
    </row>
    <row r="1144" spans="1:34">
      <c r="A1144">
        <v>24458</v>
      </c>
      <c r="B1144" t="s">
        <v>246</v>
      </c>
      <c r="C1144" t="s">
        <v>247</v>
      </c>
      <c r="D1144" t="s">
        <v>449</v>
      </c>
      <c r="E1144" t="s">
        <v>450</v>
      </c>
      <c r="F1144" t="s">
        <v>261</v>
      </c>
      <c r="G1144" t="s">
        <v>1177</v>
      </c>
      <c r="H1144" s="117">
        <v>4500</v>
      </c>
      <c r="I1144" s="117">
        <v>4500</v>
      </c>
      <c r="J1144" s="117">
        <v>4673.34</v>
      </c>
      <c r="K1144" s="117">
        <v>0</v>
      </c>
      <c r="L1144" s="117">
        <v>0</v>
      </c>
      <c r="M1144" s="117">
        <v>0</v>
      </c>
      <c r="N1144" s="117">
        <v>4673.34</v>
      </c>
      <c r="P1144" s="1">
        <v>45400</v>
      </c>
      <c r="Q1144" s="1">
        <v>45397</v>
      </c>
      <c r="R1144" s="1">
        <v>45930</v>
      </c>
      <c r="S1144" s="1">
        <v>45930</v>
      </c>
      <c r="W1144" t="s">
        <v>561</v>
      </c>
      <c r="X1144" t="s">
        <v>252</v>
      </c>
      <c r="Z1144" t="s">
        <v>1142</v>
      </c>
      <c r="AA1144">
        <v>2</v>
      </c>
      <c r="AB1144" t="s">
        <v>1167</v>
      </c>
      <c r="AC1144" t="s">
        <v>561</v>
      </c>
      <c r="AD1144" t="s">
        <v>1130</v>
      </c>
      <c r="AE1144" t="s">
        <v>1131</v>
      </c>
      <c r="AF1144" t="s">
        <v>1132</v>
      </c>
      <c r="AG1144" t="s">
        <v>1133</v>
      </c>
      <c r="AH1144" t="s">
        <v>1134</v>
      </c>
    </row>
    <row r="1145" spans="1:34">
      <c r="A1145">
        <v>24751</v>
      </c>
      <c r="B1145" t="s">
        <v>246</v>
      </c>
      <c r="C1145" t="s">
        <v>247</v>
      </c>
      <c r="D1145" t="s">
        <v>418</v>
      </c>
      <c r="E1145" t="s">
        <v>419</v>
      </c>
      <c r="F1145" t="s">
        <v>261</v>
      </c>
      <c r="G1145" t="s">
        <v>1177</v>
      </c>
      <c r="H1145" s="117">
        <v>6000</v>
      </c>
      <c r="I1145" s="117">
        <v>6000</v>
      </c>
      <c r="J1145" s="117">
        <v>6231.12</v>
      </c>
      <c r="K1145" s="117">
        <v>0</v>
      </c>
      <c r="L1145" s="117">
        <v>0</v>
      </c>
      <c r="M1145" s="117">
        <v>0</v>
      </c>
      <c r="N1145" s="117">
        <v>6231.12</v>
      </c>
      <c r="P1145" s="1">
        <v>45412</v>
      </c>
      <c r="Q1145" s="1">
        <v>45407</v>
      </c>
      <c r="R1145" s="1">
        <v>45930</v>
      </c>
      <c r="S1145" s="1">
        <v>45930</v>
      </c>
      <c r="W1145" t="s">
        <v>561</v>
      </c>
      <c r="X1145" t="s">
        <v>252</v>
      </c>
      <c r="Z1145" t="s">
        <v>1142</v>
      </c>
      <c r="AA1145">
        <v>2</v>
      </c>
      <c r="AB1145" t="s">
        <v>1167</v>
      </c>
      <c r="AC1145" t="s">
        <v>561</v>
      </c>
      <c r="AD1145" t="s">
        <v>1130</v>
      </c>
      <c r="AE1145" t="s">
        <v>1131</v>
      </c>
      <c r="AF1145" t="s">
        <v>1132</v>
      </c>
      <c r="AG1145" t="s">
        <v>1133</v>
      </c>
      <c r="AH1145" t="s">
        <v>1134</v>
      </c>
    </row>
    <row r="1146" spans="1:34">
      <c r="A1146">
        <v>24684</v>
      </c>
      <c r="B1146" t="s">
        <v>246</v>
      </c>
      <c r="C1146" t="s">
        <v>247</v>
      </c>
      <c r="D1146" t="s">
        <v>436</v>
      </c>
      <c r="E1146" t="s">
        <v>437</v>
      </c>
      <c r="F1146" t="s">
        <v>261</v>
      </c>
      <c r="G1146" t="s">
        <v>1177</v>
      </c>
      <c r="H1146" s="117">
        <v>1000</v>
      </c>
      <c r="I1146" s="117">
        <v>1000</v>
      </c>
      <c r="J1146" s="117">
        <v>1038.52</v>
      </c>
      <c r="K1146" s="117">
        <v>0</v>
      </c>
      <c r="L1146" s="117">
        <v>0</v>
      </c>
      <c r="M1146" s="117">
        <v>0</v>
      </c>
      <c r="N1146" s="117">
        <v>1038.52</v>
      </c>
      <c r="P1146" s="1">
        <v>45408</v>
      </c>
      <c r="Q1146" s="1">
        <v>45404</v>
      </c>
      <c r="R1146" s="1">
        <v>45930</v>
      </c>
      <c r="S1146" s="1">
        <v>45930</v>
      </c>
      <c r="W1146" t="s">
        <v>561</v>
      </c>
      <c r="X1146" t="s">
        <v>252</v>
      </c>
      <c r="Z1146" t="s">
        <v>1142</v>
      </c>
      <c r="AA1146">
        <v>2</v>
      </c>
      <c r="AB1146" t="s">
        <v>1167</v>
      </c>
      <c r="AC1146" t="s">
        <v>561</v>
      </c>
      <c r="AD1146" t="s">
        <v>1130</v>
      </c>
      <c r="AE1146" t="s">
        <v>1131</v>
      </c>
      <c r="AF1146" t="s">
        <v>1132</v>
      </c>
      <c r="AG1146" t="s">
        <v>1133</v>
      </c>
      <c r="AH1146" t="s">
        <v>1134</v>
      </c>
    </row>
    <row r="1147" spans="1:34">
      <c r="A1147">
        <v>25143</v>
      </c>
      <c r="B1147" t="s">
        <v>246</v>
      </c>
      <c r="C1147" t="s">
        <v>247</v>
      </c>
      <c r="D1147" t="s">
        <v>397</v>
      </c>
      <c r="E1147" t="s">
        <v>398</v>
      </c>
      <c r="F1147" t="s">
        <v>261</v>
      </c>
      <c r="G1147" t="s">
        <v>1179</v>
      </c>
      <c r="H1147" s="117">
        <v>40000</v>
      </c>
      <c r="I1147" s="117">
        <v>40000</v>
      </c>
      <c r="J1147" s="117">
        <v>41425.050000000003</v>
      </c>
      <c r="K1147" s="117">
        <v>0</v>
      </c>
      <c r="L1147" s="117">
        <v>0</v>
      </c>
      <c r="M1147" s="117">
        <v>0</v>
      </c>
      <c r="N1147" s="117">
        <v>41425.050000000003</v>
      </c>
      <c r="P1147" s="1">
        <v>45453</v>
      </c>
      <c r="Q1147" s="1">
        <v>45442</v>
      </c>
      <c r="R1147" s="1">
        <v>45930</v>
      </c>
      <c r="S1147" s="1">
        <v>45930</v>
      </c>
      <c r="W1147" t="s">
        <v>561</v>
      </c>
      <c r="X1147" t="s">
        <v>252</v>
      </c>
      <c r="Z1147" t="s">
        <v>1142</v>
      </c>
      <c r="AA1147">
        <v>2</v>
      </c>
      <c r="AB1147" t="s">
        <v>1167</v>
      </c>
      <c r="AC1147" t="s">
        <v>561</v>
      </c>
      <c r="AD1147" t="s">
        <v>1165</v>
      </c>
      <c r="AE1147" t="s">
        <v>1131</v>
      </c>
      <c r="AF1147" t="s">
        <v>1132</v>
      </c>
      <c r="AG1147" t="s">
        <v>1133</v>
      </c>
      <c r="AH1147" t="s">
        <v>1134</v>
      </c>
    </row>
    <row r="1148" spans="1:34">
      <c r="A1148">
        <v>25394</v>
      </c>
      <c r="B1148" t="s">
        <v>246</v>
      </c>
      <c r="C1148" t="s">
        <v>247</v>
      </c>
      <c r="D1148" t="s">
        <v>505</v>
      </c>
      <c r="E1148" t="s">
        <v>506</v>
      </c>
      <c r="F1148" t="s">
        <v>261</v>
      </c>
      <c r="G1148" t="s">
        <v>1172</v>
      </c>
      <c r="H1148" s="117">
        <v>5000</v>
      </c>
      <c r="I1148" s="117">
        <v>5000</v>
      </c>
      <c r="J1148" s="117">
        <v>5151.5600000000004</v>
      </c>
      <c r="K1148" s="117">
        <v>0</v>
      </c>
      <c r="L1148" s="117">
        <v>0</v>
      </c>
      <c r="M1148" s="117">
        <v>0</v>
      </c>
      <c r="N1148" s="117">
        <v>5151.5600000000004</v>
      </c>
      <c r="P1148" s="1">
        <v>45470</v>
      </c>
      <c r="Q1148" s="1">
        <v>45461</v>
      </c>
      <c r="R1148" s="1">
        <v>45930</v>
      </c>
      <c r="S1148" s="1">
        <v>45930</v>
      </c>
      <c r="W1148" t="s">
        <v>561</v>
      </c>
      <c r="X1148" t="s">
        <v>252</v>
      </c>
      <c r="Z1148" t="s">
        <v>1142</v>
      </c>
      <c r="AA1148">
        <v>2</v>
      </c>
      <c r="AB1148" t="s">
        <v>1167</v>
      </c>
      <c r="AC1148" t="s">
        <v>561</v>
      </c>
      <c r="AD1148" t="s">
        <v>1130</v>
      </c>
      <c r="AE1148" t="s">
        <v>1131</v>
      </c>
      <c r="AF1148" t="s">
        <v>1132</v>
      </c>
      <c r="AG1148" t="s">
        <v>1133</v>
      </c>
      <c r="AH1148" t="s">
        <v>1134</v>
      </c>
    </row>
    <row r="1149" spans="1:34">
      <c r="A1149">
        <v>24888</v>
      </c>
      <c r="B1149" t="s">
        <v>246</v>
      </c>
      <c r="C1149" t="s">
        <v>247</v>
      </c>
      <c r="D1149" t="s">
        <v>430</v>
      </c>
      <c r="E1149" t="s">
        <v>431</v>
      </c>
      <c r="F1149" t="s">
        <v>261</v>
      </c>
      <c r="G1149" t="s">
        <v>1172</v>
      </c>
      <c r="H1149" s="117">
        <v>6000</v>
      </c>
      <c r="I1149" s="117">
        <v>6000</v>
      </c>
      <c r="J1149" s="117">
        <v>6231.12</v>
      </c>
      <c r="K1149" s="117">
        <v>0</v>
      </c>
      <c r="L1149" s="117">
        <v>0</v>
      </c>
      <c r="M1149" s="117">
        <v>0</v>
      </c>
      <c r="N1149" s="117">
        <v>6231.12</v>
      </c>
      <c r="P1149" s="1">
        <v>45421</v>
      </c>
      <c r="Q1149" s="1">
        <v>45410</v>
      </c>
      <c r="R1149" s="1">
        <v>45930</v>
      </c>
      <c r="S1149" s="1">
        <v>45930</v>
      </c>
      <c r="W1149" t="s">
        <v>561</v>
      </c>
      <c r="X1149" t="s">
        <v>252</v>
      </c>
      <c r="Z1149" t="s">
        <v>1142</v>
      </c>
      <c r="AA1149">
        <v>2</v>
      </c>
      <c r="AB1149" t="s">
        <v>1167</v>
      </c>
      <c r="AC1149" t="s">
        <v>561</v>
      </c>
      <c r="AD1149" t="s">
        <v>1130</v>
      </c>
      <c r="AE1149" t="s">
        <v>1131</v>
      </c>
      <c r="AF1149" t="s">
        <v>1132</v>
      </c>
      <c r="AG1149" t="s">
        <v>1133</v>
      </c>
      <c r="AH1149" t="s">
        <v>1134</v>
      </c>
    </row>
    <row r="1150" spans="1:34">
      <c r="A1150">
        <v>25157</v>
      </c>
      <c r="B1150" t="s">
        <v>246</v>
      </c>
      <c r="C1150" t="s">
        <v>247</v>
      </c>
      <c r="D1150" t="s">
        <v>397</v>
      </c>
      <c r="E1150" t="s">
        <v>398</v>
      </c>
      <c r="F1150" t="s">
        <v>261</v>
      </c>
      <c r="G1150" t="s">
        <v>1171</v>
      </c>
      <c r="H1150" s="117">
        <v>5000</v>
      </c>
      <c r="I1150" s="117">
        <v>5000</v>
      </c>
      <c r="J1150" s="117">
        <v>5178.13</v>
      </c>
      <c r="K1150" s="117">
        <v>0</v>
      </c>
      <c r="L1150" s="117">
        <v>0</v>
      </c>
      <c r="M1150" s="117">
        <v>0</v>
      </c>
      <c r="N1150" s="117">
        <v>5178.13</v>
      </c>
      <c r="P1150" s="1">
        <v>45453</v>
      </c>
      <c r="Q1150" s="1">
        <v>45442</v>
      </c>
      <c r="R1150" s="1">
        <v>45930</v>
      </c>
      <c r="S1150" s="1">
        <v>45930</v>
      </c>
      <c r="W1150" t="s">
        <v>561</v>
      </c>
      <c r="X1150" t="s">
        <v>252</v>
      </c>
      <c r="Z1150" t="s">
        <v>1142</v>
      </c>
      <c r="AA1150">
        <v>2</v>
      </c>
      <c r="AB1150" t="s">
        <v>1167</v>
      </c>
      <c r="AC1150" t="s">
        <v>561</v>
      </c>
      <c r="AD1150" t="s">
        <v>1130</v>
      </c>
      <c r="AE1150" t="s">
        <v>1131</v>
      </c>
      <c r="AF1150" t="s">
        <v>1132</v>
      </c>
      <c r="AG1150" t="s">
        <v>1133</v>
      </c>
      <c r="AH1150" t="s">
        <v>1134</v>
      </c>
    </row>
    <row r="1151" spans="1:34">
      <c r="A1151">
        <v>25103</v>
      </c>
      <c r="B1151" t="s">
        <v>246</v>
      </c>
      <c r="C1151" t="s">
        <v>247</v>
      </c>
      <c r="D1151" t="s">
        <v>494</v>
      </c>
      <c r="E1151" t="s">
        <v>495</v>
      </c>
      <c r="F1151" t="s">
        <v>261</v>
      </c>
      <c r="G1151" t="s">
        <v>1176</v>
      </c>
      <c r="H1151" s="117">
        <v>1000</v>
      </c>
      <c r="I1151" s="117">
        <v>1000</v>
      </c>
      <c r="J1151" s="117">
        <v>1035.6300000000001</v>
      </c>
      <c r="K1151" s="117">
        <v>0</v>
      </c>
      <c r="L1151" s="117">
        <v>0</v>
      </c>
      <c r="M1151" s="117">
        <v>0</v>
      </c>
      <c r="N1151" s="117">
        <v>1035.6300000000001</v>
      </c>
      <c r="P1151" s="1">
        <v>45443</v>
      </c>
      <c r="Q1151" s="1">
        <v>45436</v>
      </c>
      <c r="R1151" s="1">
        <v>45930</v>
      </c>
      <c r="S1151" s="1">
        <v>45930</v>
      </c>
      <c r="W1151" t="s">
        <v>561</v>
      </c>
      <c r="X1151" t="s">
        <v>252</v>
      </c>
      <c r="Z1151" t="s">
        <v>1142</v>
      </c>
      <c r="AA1151">
        <v>2</v>
      </c>
      <c r="AB1151" t="s">
        <v>1167</v>
      </c>
      <c r="AC1151" t="s">
        <v>561</v>
      </c>
      <c r="AD1151" t="s">
        <v>1130</v>
      </c>
      <c r="AE1151" t="s">
        <v>1131</v>
      </c>
      <c r="AF1151" t="s">
        <v>1132</v>
      </c>
      <c r="AG1151" t="s">
        <v>1133</v>
      </c>
      <c r="AH1151" t="s">
        <v>1134</v>
      </c>
    </row>
    <row r="1152" spans="1:34">
      <c r="A1152">
        <v>23259</v>
      </c>
      <c r="B1152" t="s">
        <v>246</v>
      </c>
      <c r="C1152" t="s">
        <v>269</v>
      </c>
      <c r="D1152" t="s">
        <v>339</v>
      </c>
      <c r="E1152" t="s">
        <v>340</v>
      </c>
      <c r="F1152" t="s">
        <v>261</v>
      </c>
      <c r="G1152" t="s">
        <v>1176</v>
      </c>
      <c r="H1152" s="117">
        <v>2300</v>
      </c>
      <c r="I1152" s="117">
        <v>2300</v>
      </c>
      <c r="J1152" s="117">
        <v>2398.19</v>
      </c>
      <c r="K1152" s="117">
        <v>0</v>
      </c>
      <c r="L1152" s="117">
        <v>0</v>
      </c>
      <c r="M1152" s="117">
        <v>0</v>
      </c>
      <c r="N1152" s="117">
        <v>2398.19</v>
      </c>
      <c r="P1152" s="1">
        <v>45345</v>
      </c>
      <c r="Q1152" s="1">
        <v>45331</v>
      </c>
      <c r="R1152" s="1">
        <v>45930</v>
      </c>
      <c r="S1152" s="1">
        <v>45930</v>
      </c>
      <c r="W1152" t="s">
        <v>561</v>
      </c>
      <c r="X1152" t="s">
        <v>252</v>
      </c>
      <c r="Z1152" t="s">
        <v>1142</v>
      </c>
      <c r="AA1152">
        <v>2</v>
      </c>
      <c r="AB1152" t="s">
        <v>1129</v>
      </c>
      <c r="AC1152" t="s">
        <v>561</v>
      </c>
      <c r="AD1152" t="s">
        <v>1130</v>
      </c>
      <c r="AE1152" t="s">
        <v>1131</v>
      </c>
      <c r="AF1152" t="s">
        <v>1132</v>
      </c>
      <c r="AG1152" t="s">
        <v>1133</v>
      </c>
      <c r="AH1152" t="s">
        <v>1134</v>
      </c>
    </row>
    <row r="1153" spans="1:34">
      <c r="A1153">
        <v>24086</v>
      </c>
      <c r="B1153" t="s">
        <v>246</v>
      </c>
      <c r="C1153" t="s">
        <v>247</v>
      </c>
      <c r="D1153" t="s">
        <v>464</v>
      </c>
      <c r="E1153" t="s">
        <v>465</v>
      </c>
      <c r="F1153" t="s">
        <v>261</v>
      </c>
      <c r="G1153" t="s">
        <v>1175</v>
      </c>
      <c r="H1153" s="117">
        <v>5000</v>
      </c>
      <c r="I1153" s="117">
        <v>5000</v>
      </c>
      <c r="J1153" s="117">
        <v>5199.43</v>
      </c>
      <c r="K1153" s="117">
        <v>0</v>
      </c>
      <c r="L1153" s="117">
        <v>0</v>
      </c>
      <c r="M1153" s="117">
        <v>0</v>
      </c>
      <c r="N1153" s="117">
        <v>5199.43</v>
      </c>
      <c r="P1153" s="1">
        <v>45385</v>
      </c>
      <c r="Q1153" s="1">
        <v>45373</v>
      </c>
      <c r="R1153" s="1">
        <v>45930</v>
      </c>
      <c r="S1153" s="1">
        <v>45930</v>
      </c>
      <c r="W1153" t="s">
        <v>561</v>
      </c>
      <c r="X1153" t="s">
        <v>252</v>
      </c>
      <c r="Z1153" t="s">
        <v>1142</v>
      </c>
      <c r="AA1153">
        <v>2</v>
      </c>
      <c r="AB1153" t="s">
        <v>1129</v>
      </c>
      <c r="AC1153" t="s">
        <v>561</v>
      </c>
      <c r="AD1153" t="s">
        <v>1130</v>
      </c>
      <c r="AE1153" t="s">
        <v>1131</v>
      </c>
      <c r="AF1153" t="s">
        <v>1132</v>
      </c>
      <c r="AG1153" t="s">
        <v>1133</v>
      </c>
      <c r="AH1153" t="s">
        <v>1134</v>
      </c>
    </row>
    <row r="1154" spans="1:34">
      <c r="A1154">
        <v>23814</v>
      </c>
      <c r="B1154" t="s">
        <v>246</v>
      </c>
      <c r="C1154" t="s">
        <v>247</v>
      </c>
      <c r="D1154" t="s">
        <v>476</v>
      </c>
      <c r="E1154" t="s">
        <v>477</v>
      </c>
      <c r="F1154" t="s">
        <v>261</v>
      </c>
      <c r="G1154" t="s">
        <v>1140</v>
      </c>
      <c r="H1154" s="117">
        <v>75000</v>
      </c>
      <c r="I1154" s="117">
        <v>75000</v>
      </c>
      <c r="J1154" s="117">
        <v>77991.41</v>
      </c>
      <c r="K1154" s="117">
        <v>0</v>
      </c>
      <c r="L1154" s="117">
        <v>0</v>
      </c>
      <c r="M1154" s="117">
        <v>0</v>
      </c>
      <c r="N1154" s="117">
        <v>77991.41</v>
      </c>
      <c r="P1154" s="1">
        <v>45377</v>
      </c>
      <c r="Q1154" s="1">
        <v>45371</v>
      </c>
      <c r="R1154" s="1">
        <v>45930</v>
      </c>
      <c r="S1154" s="1">
        <v>45930</v>
      </c>
      <c r="W1154" t="s">
        <v>561</v>
      </c>
      <c r="X1154" t="s">
        <v>252</v>
      </c>
      <c r="Z1154" t="s">
        <v>1142</v>
      </c>
      <c r="AA1154">
        <v>2</v>
      </c>
      <c r="AB1154" t="s">
        <v>1129</v>
      </c>
      <c r="AC1154" t="s">
        <v>561</v>
      </c>
      <c r="AD1154" t="s">
        <v>1130</v>
      </c>
      <c r="AE1154" t="s">
        <v>1131</v>
      </c>
      <c r="AF1154" t="s">
        <v>1132</v>
      </c>
      <c r="AG1154" t="s">
        <v>1133</v>
      </c>
      <c r="AH1154" t="s">
        <v>1134</v>
      </c>
    </row>
    <row r="1155" spans="1:34">
      <c r="A1155">
        <v>24070</v>
      </c>
      <c r="B1155" t="s">
        <v>246</v>
      </c>
      <c r="C1155" t="s">
        <v>247</v>
      </c>
      <c r="D1155" t="s">
        <v>464</v>
      </c>
      <c r="E1155" t="s">
        <v>465</v>
      </c>
      <c r="F1155" t="s">
        <v>261</v>
      </c>
      <c r="G1155" t="s">
        <v>1179</v>
      </c>
      <c r="H1155" s="117">
        <v>15000</v>
      </c>
      <c r="I1155" s="117">
        <v>15000</v>
      </c>
      <c r="J1155" s="117">
        <v>15490.25</v>
      </c>
      <c r="K1155" s="117">
        <v>0</v>
      </c>
      <c r="L1155" s="117">
        <v>0</v>
      </c>
      <c r="M1155" s="117">
        <v>0</v>
      </c>
      <c r="N1155" s="117">
        <v>15490.25</v>
      </c>
      <c r="P1155" s="1">
        <v>45385</v>
      </c>
      <c r="Q1155" s="1">
        <v>45373</v>
      </c>
      <c r="R1155" s="1">
        <v>45930</v>
      </c>
      <c r="S1155" s="1">
        <v>45930</v>
      </c>
      <c r="W1155" t="s">
        <v>561</v>
      </c>
      <c r="X1155" t="s">
        <v>252</v>
      </c>
      <c r="Z1155" t="s">
        <v>1142</v>
      </c>
      <c r="AA1155">
        <v>2</v>
      </c>
      <c r="AB1155" t="s">
        <v>1129</v>
      </c>
      <c r="AC1155" t="s">
        <v>561</v>
      </c>
      <c r="AD1155" t="s">
        <v>1165</v>
      </c>
      <c r="AE1155" t="s">
        <v>1131</v>
      </c>
      <c r="AF1155" t="s">
        <v>1132</v>
      </c>
      <c r="AG1155" t="s">
        <v>1133</v>
      </c>
      <c r="AH1155" t="s">
        <v>1134</v>
      </c>
    </row>
    <row r="1156" spans="1:34">
      <c r="A1156">
        <v>24210</v>
      </c>
      <c r="B1156" t="s">
        <v>246</v>
      </c>
      <c r="C1156" t="s">
        <v>247</v>
      </c>
      <c r="D1156" t="s">
        <v>385</v>
      </c>
      <c r="E1156" t="s">
        <v>386</v>
      </c>
      <c r="F1156" t="s">
        <v>261</v>
      </c>
      <c r="G1156" t="s">
        <v>1175</v>
      </c>
      <c r="H1156" s="117">
        <v>5000</v>
      </c>
      <c r="I1156" s="117">
        <v>5000</v>
      </c>
      <c r="J1156" s="117">
        <v>5199.43</v>
      </c>
      <c r="K1156" s="117">
        <v>0</v>
      </c>
      <c r="L1156" s="117">
        <v>0</v>
      </c>
      <c r="M1156" s="117">
        <v>0</v>
      </c>
      <c r="N1156" s="117">
        <v>5199.43</v>
      </c>
      <c r="P1156" s="1">
        <v>45383</v>
      </c>
      <c r="Q1156" s="1">
        <v>45381</v>
      </c>
      <c r="R1156" s="1">
        <v>45930</v>
      </c>
      <c r="S1156" s="1">
        <v>45930</v>
      </c>
      <c r="W1156" t="s">
        <v>561</v>
      </c>
      <c r="X1156" t="s">
        <v>252</v>
      </c>
      <c r="Z1156" t="s">
        <v>1142</v>
      </c>
      <c r="AA1156">
        <v>2</v>
      </c>
      <c r="AB1156" t="s">
        <v>1129</v>
      </c>
      <c r="AC1156" t="s">
        <v>561</v>
      </c>
      <c r="AD1156" t="s">
        <v>1130</v>
      </c>
      <c r="AE1156" t="s">
        <v>1131</v>
      </c>
      <c r="AF1156" t="s">
        <v>1132</v>
      </c>
      <c r="AG1156" t="s">
        <v>1133</v>
      </c>
      <c r="AH1156" t="s">
        <v>1134</v>
      </c>
    </row>
    <row r="1157" spans="1:34">
      <c r="A1157">
        <v>24396</v>
      </c>
      <c r="B1157" t="s">
        <v>246</v>
      </c>
      <c r="C1157" t="s">
        <v>269</v>
      </c>
      <c r="D1157" t="s">
        <v>330</v>
      </c>
      <c r="E1157" t="s">
        <v>331</v>
      </c>
      <c r="F1157" t="s">
        <v>261</v>
      </c>
      <c r="G1157" t="s">
        <v>1172</v>
      </c>
      <c r="H1157" s="117">
        <v>600</v>
      </c>
      <c r="I1157" s="117">
        <v>600</v>
      </c>
      <c r="J1157" s="117">
        <v>623.11</v>
      </c>
      <c r="K1157" s="117">
        <v>0</v>
      </c>
      <c r="L1157" s="117">
        <v>0</v>
      </c>
      <c r="M1157" s="117">
        <v>0</v>
      </c>
      <c r="N1157" s="117">
        <v>623.11</v>
      </c>
      <c r="P1157" s="1">
        <v>45399</v>
      </c>
      <c r="Q1157" s="1">
        <v>45391</v>
      </c>
      <c r="R1157" s="1">
        <v>45930</v>
      </c>
      <c r="S1157" s="1">
        <v>45930</v>
      </c>
      <c r="W1157" t="s">
        <v>561</v>
      </c>
      <c r="X1157" t="s">
        <v>252</v>
      </c>
      <c r="Z1157" t="s">
        <v>1142</v>
      </c>
      <c r="AA1157">
        <v>2</v>
      </c>
      <c r="AB1157" t="s">
        <v>1167</v>
      </c>
      <c r="AC1157" t="s">
        <v>561</v>
      </c>
      <c r="AD1157" t="s">
        <v>1130</v>
      </c>
      <c r="AE1157" t="s">
        <v>1131</v>
      </c>
      <c r="AF1157" t="s">
        <v>1132</v>
      </c>
      <c r="AG1157" t="s">
        <v>1133</v>
      </c>
      <c r="AH1157" t="s">
        <v>1134</v>
      </c>
    </row>
    <row r="1158" spans="1:34">
      <c r="A1158">
        <v>19395</v>
      </c>
      <c r="B1158" t="s">
        <v>246</v>
      </c>
      <c r="C1158" t="s">
        <v>269</v>
      </c>
      <c r="D1158" t="s">
        <v>327</v>
      </c>
      <c r="E1158" t="s">
        <v>328</v>
      </c>
      <c r="F1158" t="s">
        <v>261</v>
      </c>
      <c r="G1158" t="s">
        <v>1188</v>
      </c>
      <c r="H1158" s="117">
        <v>1080</v>
      </c>
      <c r="I1158" s="117">
        <v>1080</v>
      </c>
      <c r="J1158" s="117">
        <v>1138.33</v>
      </c>
      <c r="K1158" s="117">
        <v>0</v>
      </c>
      <c r="L1158" s="117">
        <v>0</v>
      </c>
      <c r="M1158" s="117">
        <v>0</v>
      </c>
      <c r="N1158" s="117">
        <v>1138.33</v>
      </c>
      <c r="P1158" s="1">
        <v>45205</v>
      </c>
      <c r="Q1158" s="1">
        <v>45197</v>
      </c>
      <c r="R1158" s="1">
        <v>45930</v>
      </c>
      <c r="S1158" s="1">
        <v>45930</v>
      </c>
      <c r="W1158" t="s">
        <v>561</v>
      </c>
      <c r="X1158" t="s">
        <v>252</v>
      </c>
      <c r="Z1158" t="s">
        <v>1142</v>
      </c>
      <c r="AA1158">
        <v>2</v>
      </c>
      <c r="AB1158" t="s">
        <v>1129</v>
      </c>
      <c r="AC1158" t="s">
        <v>561</v>
      </c>
      <c r="AD1158" t="s">
        <v>1130</v>
      </c>
      <c r="AE1158" t="s">
        <v>1131</v>
      </c>
      <c r="AF1158" t="s">
        <v>1132</v>
      </c>
      <c r="AG1158" t="s">
        <v>1133</v>
      </c>
      <c r="AH1158" t="s">
        <v>1134</v>
      </c>
    </row>
    <row r="1159" spans="1:34">
      <c r="A1159">
        <v>19607</v>
      </c>
      <c r="B1159" t="s">
        <v>246</v>
      </c>
      <c r="C1159" t="s">
        <v>247</v>
      </c>
      <c r="D1159" t="s">
        <v>474</v>
      </c>
      <c r="E1159" t="s">
        <v>475</v>
      </c>
      <c r="F1159" t="s">
        <v>261</v>
      </c>
      <c r="G1159" t="s">
        <v>1187</v>
      </c>
      <c r="H1159" s="117">
        <v>25000</v>
      </c>
      <c r="I1159" s="117">
        <v>25000</v>
      </c>
      <c r="J1159" s="117">
        <v>26306.62</v>
      </c>
      <c r="K1159" s="117">
        <v>0</v>
      </c>
      <c r="L1159" s="117">
        <v>0</v>
      </c>
      <c r="M1159" s="117">
        <v>0</v>
      </c>
      <c r="N1159" s="117">
        <v>26306.62</v>
      </c>
      <c r="P1159" s="1">
        <v>45229</v>
      </c>
      <c r="Q1159" s="1">
        <v>45221</v>
      </c>
      <c r="R1159" s="1">
        <v>45930</v>
      </c>
      <c r="S1159" s="1">
        <v>45930</v>
      </c>
      <c r="W1159" t="s">
        <v>561</v>
      </c>
      <c r="X1159" t="s">
        <v>252</v>
      </c>
      <c r="Z1159" t="s">
        <v>1142</v>
      </c>
      <c r="AA1159">
        <v>2</v>
      </c>
      <c r="AB1159" t="s">
        <v>1129</v>
      </c>
      <c r="AC1159" t="s">
        <v>561</v>
      </c>
      <c r="AD1159" t="s">
        <v>1165</v>
      </c>
      <c r="AE1159" t="s">
        <v>1131</v>
      </c>
      <c r="AF1159" t="s">
        <v>1132</v>
      </c>
      <c r="AG1159" t="s">
        <v>1133</v>
      </c>
      <c r="AH1159" t="s">
        <v>1134</v>
      </c>
    </row>
    <row r="1160" spans="1:34">
      <c r="A1160">
        <v>16757</v>
      </c>
      <c r="B1160" t="s">
        <v>246</v>
      </c>
      <c r="C1160" t="s">
        <v>247</v>
      </c>
      <c r="D1160" t="s">
        <v>348</v>
      </c>
      <c r="E1160" t="s">
        <v>349</v>
      </c>
      <c r="F1160" t="s">
        <v>261</v>
      </c>
      <c r="G1160" t="s">
        <v>1188</v>
      </c>
      <c r="H1160" s="117">
        <v>1000</v>
      </c>
      <c r="I1160" s="117">
        <v>1000</v>
      </c>
      <c r="J1160" s="117">
        <v>1068.8900000000001</v>
      </c>
      <c r="K1160" s="117">
        <v>0</v>
      </c>
      <c r="L1160" s="117">
        <v>0</v>
      </c>
      <c r="M1160" s="117">
        <v>0</v>
      </c>
      <c r="N1160" s="117">
        <v>1068.8900000000001</v>
      </c>
      <c r="P1160" s="1">
        <v>45110</v>
      </c>
      <c r="Q1160" s="1">
        <v>45094</v>
      </c>
      <c r="R1160" s="1">
        <v>45930</v>
      </c>
      <c r="S1160" s="1">
        <v>45930</v>
      </c>
      <c r="W1160" t="s">
        <v>561</v>
      </c>
      <c r="X1160" t="s">
        <v>252</v>
      </c>
      <c r="Z1160" t="s">
        <v>1142</v>
      </c>
      <c r="AA1160">
        <v>2</v>
      </c>
      <c r="AB1160" t="s">
        <v>1129</v>
      </c>
      <c r="AC1160" t="s">
        <v>561</v>
      </c>
      <c r="AD1160" t="s">
        <v>1130</v>
      </c>
      <c r="AE1160" t="s">
        <v>1131</v>
      </c>
      <c r="AF1160" t="s">
        <v>1132</v>
      </c>
      <c r="AG1160" t="s">
        <v>1133</v>
      </c>
      <c r="AH1160" t="s">
        <v>1134</v>
      </c>
    </row>
    <row r="1161" spans="1:34">
      <c r="A1161">
        <v>17185</v>
      </c>
      <c r="B1161" t="s">
        <v>246</v>
      </c>
      <c r="C1161" t="s">
        <v>247</v>
      </c>
      <c r="D1161" t="s">
        <v>520</v>
      </c>
      <c r="E1161" t="s">
        <v>521</v>
      </c>
      <c r="F1161" t="s">
        <v>261</v>
      </c>
      <c r="G1161" t="s">
        <v>1186</v>
      </c>
      <c r="H1161" s="117">
        <v>4000</v>
      </c>
      <c r="I1161" s="117">
        <v>4000</v>
      </c>
      <c r="J1161" s="117">
        <v>4250.42</v>
      </c>
      <c r="K1161" s="117">
        <v>0</v>
      </c>
      <c r="L1161" s="117">
        <v>0</v>
      </c>
      <c r="M1161" s="117">
        <v>0</v>
      </c>
      <c r="N1161" s="117">
        <v>4250.42</v>
      </c>
      <c r="P1161" s="1">
        <v>45140</v>
      </c>
      <c r="Q1161" s="1">
        <v>45129</v>
      </c>
      <c r="R1161" s="1">
        <v>45930</v>
      </c>
      <c r="S1161" s="1">
        <v>45930</v>
      </c>
      <c r="W1161" t="s">
        <v>561</v>
      </c>
      <c r="X1161" t="s">
        <v>252</v>
      </c>
      <c r="Z1161" t="s">
        <v>1142</v>
      </c>
      <c r="AA1161">
        <v>2</v>
      </c>
      <c r="AB1161" t="s">
        <v>1129</v>
      </c>
      <c r="AC1161" t="s">
        <v>561</v>
      </c>
      <c r="AD1161" t="s">
        <v>1130</v>
      </c>
      <c r="AE1161" t="s">
        <v>1131</v>
      </c>
      <c r="AF1161" t="s">
        <v>1132</v>
      </c>
      <c r="AG1161" t="s">
        <v>1133</v>
      </c>
      <c r="AH1161" t="s">
        <v>1134</v>
      </c>
    </row>
    <row r="1162" spans="1:34">
      <c r="A1162">
        <v>16042</v>
      </c>
      <c r="B1162" t="s">
        <v>246</v>
      </c>
      <c r="C1162" t="s">
        <v>247</v>
      </c>
      <c r="D1162" t="s">
        <v>508</v>
      </c>
      <c r="E1162" t="s">
        <v>509</v>
      </c>
      <c r="F1162" t="s">
        <v>261</v>
      </c>
      <c r="G1162" t="s">
        <v>1191</v>
      </c>
      <c r="H1162" s="117">
        <v>1500</v>
      </c>
      <c r="I1162" s="117">
        <v>1500</v>
      </c>
      <c r="J1162" s="117">
        <v>1605.64</v>
      </c>
      <c r="K1162" s="117">
        <v>0</v>
      </c>
      <c r="L1162" s="117">
        <v>0</v>
      </c>
      <c r="M1162" s="117">
        <v>0</v>
      </c>
      <c r="N1162" s="117">
        <v>1605.64</v>
      </c>
      <c r="P1162" s="1">
        <v>45057</v>
      </c>
      <c r="Q1162" s="1">
        <v>45052</v>
      </c>
      <c r="R1162" s="1">
        <v>45930</v>
      </c>
      <c r="S1162" s="1">
        <v>45930</v>
      </c>
      <c r="W1162" t="s">
        <v>561</v>
      </c>
      <c r="X1162" t="s">
        <v>252</v>
      </c>
      <c r="Z1162" t="s">
        <v>1142</v>
      </c>
      <c r="AA1162">
        <v>2</v>
      </c>
      <c r="AB1162" t="s">
        <v>1129</v>
      </c>
      <c r="AC1162" t="s">
        <v>561</v>
      </c>
      <c r="AD1162" t="s">
        <v>1130</v>
      </c>
      <c r="AE1162" t="s">
        <v>1131</v>
      </c>
      <c r="AF1162" t="s">
        <v>1132</v>
      </c>
      <c r="AG1162" t="s">
        <v>1133</v>
      </c>
      <c r="AH1162" t="s">
        <v>1134</v>
      </c>
    </row>
    <row r="1163" spans="1:34">
      <c r="A1163">
        <v>16126</v>
      </c>
      <c r="B1163" t="s">
        <v>246</v>
      </c>
      <c r="C1163" t="s">
        <v>247</v>
      </c>
      <c r="D1163" t="s">
        <v>262</v>
      </c>
      <c r="E1163" t="s">
        <v>263</v>
      </c>
      <c r="F1163" t="s">
        <v>261</v>
      </c>
      <c r="G1163" t="s">
        <v>1193</v>
      </c>
      <c r="H1163" s="117">
        <v>2500</v>
      </c>
      <c r="I1163" s="117">
        <v>2500</v>
      </c>
      <c r="J1163" s="117">
        <v>2676.06</v>
      </c>
      <c r="K1163" s="117">
        <v>0</v>
      </c>
      <c r="L1163" s="117">
        <v>0</v>
      </c>
      <c r="M1163" s="117">
        <v>0</v>
      </c>
      <c r="N1163" s="117">
        <v>2676.06</v>
      </c>
      <c r="P1163" s="1">
        <v>45063</v>
      </c>
      <c r="Q1163" s="1">
        <v>45052</v>
      </c>
      <c r="R1163" s="1">
        <v>45940</v>
      </c>
      <c r="S1163" s="1">
        <v>45940</v>
      </c>
      <c r="W1163" t="s">
        <v>561</v>
      </c>
      <c r="X1163" t="s">
        <v>252</v>
      </c>
      <c r="Z1163" t="s">
        <v>1142</v>
      </c>
      <c r="AA1163">
        <v>2</v>
      </c>
      <c r="AB1163" t="s">
        <v>1129</v>
      </c>
      <c r="AC1163" t="s">
        <v>561</v>
      </c>
      <c r="AD1163" t="s">
        <v>1130</v>
      </c>
      <c r="AE1163" t="s">
        <v>1131</v>
      </c>
      <c r="AF1163" t="s">
        <v>1132</v>
      </c>
      <c r="AG1163" t="s">
        <v>1133</v>
      </c>
      <c r="AH1163" t="s">
        <v>1134</v>
      </c>
    </row>
    <row r="1164" spans="1:34">
      <c r="A1164">
        <v>16186</v>
      </c>
      <c r="B1164" t="s">
        <v>246</v>
      </c>
      <c r="C1164" t="s">
        <v>269</v>
      </c>
      <c r="D1164" t="s">
        <v>285</v>
      </c>
      <c r="E1164" t="s">
        <v>286</v>
      </c>
      <c r="F1164" t="s">
        <v>261</v>
      </c>
      <c r="G1164" t="s">
        <v>1190</v>
      </c>
      <c r="H1164" s="117">
        <v>1290</v>
      </c>
      <c r="I1164" s="117">
        <v>1290</v>
      </c>
      <c r="J1164" s="117">
        <v>1380.85</v>
      </c>
      <c r="K1164" s="117">
        <v>0</v>
      </c>
      <c r="L1164" s="117">
        <v>0</v>
      </c>
      <c r="M1164" s="117">
        <v>0</v>
      </c>
      <c r="N1164" s="117">
        <v>1380.85</v>
      </c>
      <c r="P1164" s="1">
        <v>45063</v>
      </c>
      <c r="Q1164" s="1">
        <v>45054</v>
      </c>
      <c r="R1164" s="1">
        <v>45940</v>
      </c>
      <c r="S1164" s="1">
        <v>45940</v>
      </c>
      <c r="W1164" t="s">
        <v>561</v>
      </c>
      <c r="X1164" t="s">
        <v>252</v>
      </c>
      <c r="Z1164" t="s">
        <v>1142</v>
      </c>
      <c r="AA1164">
        <v>2</v>
      </c>
      <c r="AB1164" t="s">
        <v>1129</v>
      </c>
      <c r="AC1164" t="s">
        <v>561</v>
      </c>
      <c r="AD1164" t="s">
        <v>1130</v>
      </c>
      <c r="AE1164" t="s">
        <v>1131</v>
      </c>
      <c r="AF1164" t="s">
        <v>1132</v>
      </c>
      <c r="AG1164" t="s">
        <v>1133</v>
      </c>
      <c r="AH1164" t="s">
        <v>1134</v>
      </c>
    </row>
    <row r="1165" spans="1:34">
      <c r="A1165">
        <v>16616</v>
      </c>
      <c r="B1165" t="s">
        <v>246</v>
      </c>
      <c r="C1165" t="s">
        <v>247</v>
      </c>
      <c r="D1165" t="s">
        <v>485</v>
      </c>
      <c r="E1165" t="s">
        <v>486</v>
      </c>
      <c r="F1165" t="s">
        <v>261</v>
      </c>
      <c r="G1165" t="s">
        <v>1193</v>
      </c>
      <c r="H1165" s="117">
        <v>1000</v>
      </c>
      <c r="I1165" s="117">
        <v>1000</v>
      </c>
      <c r="J1165" s="117">
        <v>1070.43</v>
      </c>
      <c r="K1165" s="117">
        <v>0</v>
      </c>
      <c r="L1165" s="117">
        <v>0</v>
      </c>
      <c r="M1165" s="117">
        <v>0</v>
      </c>
      <c r="N1165" s="117">
        <v>1070.43</v>
      </c>
      <c r="P1165" s="1">
        <v>45083</v>
      </c>
      <c r="Q1165" s="1">
        <v>45062</v>
      </c>
      <c r="R1165" s="1">
        <v>45940</v>
      </c>
      <c r="S1165" s="1">
        <v>45940</v>
      </c>
      <c r="W1165" t="s">
        <v>561</v>
      </c>
      <c r="X1165" t="s">
        <v>252</v>
      </c>
      <c r="Z1165" t="s">
        <v>1142</v>
      </c>
      <c r="AA1165">
        <v>2</v>
      </c>
      <c r="AB1165" t="s">
        <v>1129</v>
      </c>
      <c r="AC1165" t="s">
        <v>561</v>
      </c>
      <c r="AD1165" t="s">
        <v>1130</v>
      </c>
      <c r="AE1165" t="s">
        <v>1131</v>
      </c>
      <c r="AF1165" t="s">
        <v>1132</v>
      </c>
      <c r="AG1165" t="s">
        <v>1133</v>
      </c>
      <c r="AH1165" t="s">
        <v>1134</v>
      </c>
    </row>
    <row r="1166" spans="1:34">
      <c r="A1166">
        <v>16092</v>
      </c>
      <c r="B1166" t="s">
        <v>246</v>
      </c>
      <c r="C1166" t="s">
        <v>247</v>
      </c>
      <c r="D1166" t="s">
        <v>265</v>
      </c>
      <c r="E1166" t="s">
        <v>266</v>
      </c>
      <c r="F1166" t="s">
        <v>261</v>
      </c>
      <c r="G1166" t="s">
        <v>1190</v>
      </c>
      <c r="H1166" s="117">
        <v>2400</v>
      </c>
      <c r="I1166" s="117">
        <v>2400</v>
      </c>
      <c r="J1166" s="117">
        <v>2569.02</v>
      </c>
      <c r="K1166" s="117">
        <v>0</v>
      </c>
      <c r="L1166" s="117">
        <v>0</v>
      </c>
      <c r="M1166" s="117">
        <v>0</v>
      </c>
      <c r="N1166" s="117">
        <v>2569.02</v>
      </c>
      <c r="P1166" s="1">
        <v>45056</v>
      </c>
      <c r="Q1166" s="1">
        <v>45052</v>
      </c>
      <c r="R1166" s="1">
        <v>45940</v>
      </c>
      <c r="S1166" s="1">
        <v>45940</v>
      </c>
      <c r="W1166" t="s">
        <v>561</v>
      </c>
      <c r="X1166" t="s">
        <v>252</v>
      </c>
      <c r="Z1166" t="s">
        <v>1142</v>
      </c>
      <c r="AA1166">
        <v>2</v>
      </c>
      <c r="AB1166" t="s">
        <v>1129</v>
      </c>
      <c r="AC1166" t="s">
        <v>561</v>
      </c>
      <c r="AD1166" t="s">
        <v>1130</v>
      </c>
      <c r="AE1166" t="s">
        <v>1131</v>
      </c>
      <c r="AF1166" t="s">
        <v>1132</v>
      </c>
      <c r="AG1166" t="s">
        <v>1133</v>
      </c>
      <c r="AH1166" t="s">
        <v>1134</v>
      </c>
    </row>
    <row r="1167" spans="1:34">
      <c r="A1167">
        <v>20720</v>
      </c>
      <c r="B1167" t="s">
        <v>246</v>
      </c>
      <c r="C1167" t="s">
        <v>247</v>
      </c>
      <c r="D1167" t="s">
        <v>402</v>
      </c>
      <c r="E1167" t="s">
        <v>403</v>
      </c>
      <c r="F1167" t="s">
        <v>261</v>
      </c>
      <c r="G1167" t="s">
        <v>1184</v>
      </c>
      <c r="H1167" s="117">
        <v>5000</v>
      </c>
      <c r="I1167" s="117">
        <v>5000</v>
      </c>
      <c r="J1167" s="117">
        <v>5261.32</v>
      </c>
      <c r="K1167" s="117">
        <v>0</v>
      </c>
      <c r="L1167" s="117">
        <v>0</v>
      </c>
      <c r="M1167" s="117">
        <v>0</v>
      </c>
      <c r="N1167" s="117">
        <v>5261.32</v>
      </c>
      <c r="P1167" s="1">
        <v>45240</v>
      </c>
      <c r="Q1167" s="1">
        <v>45230</v>
      </c>
      <c r="R1167" s="1">
        <v>45940</v>
      </c>
      <c r="S1167" s="1">
        <v>45940</v>
      </c>
      <c r="W1167" t="s">
        <v>561</v>
      </c>
      <c r="X1167" t="s">
        <v>252</v>
      </c>
      <c r="Z1167" t="s">
        <v>1142</v>
      </c>
      <c r="AA1167">
        <v>2</v>
      </c>
      <c r="AB1167" t="s">
        <v>1129</v>
      </c>
      <c r="AC1167" t="s">
        <v>561</v>
      </c>
      <c r="AD1167" t="s">
        <v>1130</v>
      </c>
      <c r="AE1167" t="s">
        <v>1131</v>
      </c>
      <c r="AF1167" t="s">
        <v>1132</v>
      </c>
      <c r="AG1167" t="s">
        <v>1133</v>
      </c>
      <c r="AH1167" t="s">
        <v>1134</v>
      </c>
    </row>
    <row r="1168" spans="1:34">
      <c r="A1168">
        <v>17605</v>
      </c>
      <c r="B1168" t="s">
        <v>246</v>
      </c>
      <c r="C1168" t="s">
        <v>247</v>
      </c>
      <c r="D1168" t="s">
        <v>443</v>
      </c>
      <c r="E1168" t="s">
        <v>444</v>
      </c>
      <c r="F1168" t="s">
        <v>261</v>
      </c>
      <c r="G1168" t="s">
        <v>1186</v>
      </c>
      <c r="H1168" s="117">
        <v>5000</v>
      </c>
      <c r="I1168" s="117">
        <v>5000</v>
      </c>
      <c r="J1168" s="117">
        <v>5275.37</v>
      </c>
      <c r="K1168" s="117">
        <v>0</v>
      </c>
      <c r="L1168" s="117">
        <v>0</v>
      </c>
      <c r="M1168" s="117">
        <v>0</v>
      </c>
      <c r="N1168" s="117">
        <v>5275.37</v>
      </c>
      <c r="P1168" s="1">
        <v>45173</v>
      </c>
      <c r="Q1168" s="1">
        <v>45168</v>
      </c>
      <c r="R1168" s="1">
        <v>45940</v>
      </c>
      <c r="S1168" s="1">
        <v>45940</v>
      </c>
      <c r="W1168" t="s">
        <v>561</v>
      </c>
      <c r="X1168" t="s">
        <v>252</v>
      </c>
      <c r="Z1168" t="s">
        <v>1142</v>
      </c>
      <c r="AA1168">
        <v>2</v>
      </c>
      <c r="AB1168" t="s">
        <v>1129</v>
      </c>
      <c r="AC1168" t="s">
        <v>561</v>
      </c>
      <c r="AD1168" t="s">
        <v>1130</v>
      </c>
      <c r="AE1168" t="s">
        <v>1131</v>
      </c>
      <c r="AF1168" t="s">
        <v>1132</v>
      </c>
      <c r="AG1168" t="s">
        <v>1133</v>
      </c>
      <c r="AH1168" t="s">
        <v>1134</v>
      </c>
    </row>
    <row r="1169" spans="1:34">
      <c r="A1169">
        <v>17294</v>
      </c>
      <c r="B1169" t="s">
        <v>246</v>
      </c>
      <c r="C1169" t="s">
        <v>247</v>
      </c>
      <c r="D1169" t="s">
        <v>471</v>
      </c>
      <c r="E1169" t="s">
        <v>472</v>
      </c>
      <c r="F1169" t="s">
        <v>261</v>
      </c>
      <c r="G1169" t="s">
        <v>1185</v>
      </c>
      <c r="H1169" s="117">
        <v>5000</v>
      </c>
      <c r="I1169" s="117">
        <v>5000</v>
      </c>
      <c r="J1169" s="117">
        <v>5275.37</v>
      </c>
      <c r="K1169" s="117">
        <v>0</v>
      </c>
      <c r="L1169" s="117">
        <v>0</v>
      </c>
      <c r="M1169" s="117">
        <v>0</v>
      </c>
      <c r="N1169" s="117">
        <v>5275.37</v>
      </c>
      <c r="P1169" s="1">
        <v>45154</v>
      </c>
      <c r="Q1169" s="1">
        <v>45145</v>
      </c>
      <c r="R1169" s="1">
        <v>45940</v>
      </c>
      <c r="S1169" s="1">
        <v>45940</v>
      </c>
      <c r="W1169" t="s">
        <v>561</v>
      </c>
      <c r="X1169" t="s">
        <v>252</v>
      </c>
      <c r="Z1169" t="s">
        <v>1142</v>
      </c>
      <c r="AA1169">
        <v>2</v>
      </c>
      <c r="AB1169" t="s">
        <v>1129</v>
      </c>
      <c r="AC1169" t="s">
        <v>561</v>
      </c>
      <c r="AD1169" t="s">
        <v>1130</v>
      </c>
      <c r="AE1169" t="s">
        <v>1131</v>
      </c>
      <c r="AF1169" t="s">
        <v>1132</v>
      </c>
      <c r="AG1169" t="s">
        <v>1133</v>
      </c>
      <c r="AH1169" t="s">
        <v>1134</v>
      </c>
    </row>
    <row r="1170" spans="1:34">
      <c r="A1170">
        <v>17250</v>
      </c>
      <c r="B1170" t="s">
        <v>246</v>
      </c>
      <c r="C1170" t="s">
        <v>269</v>
      </c>
      <c r="D1170" t="s">
        <v>282</v>
      </c>
      <c r="E1170" t="s">
        <v>283</v>
      </c>
      <c r="F1170" t="s">
        <v>261</v>
      </c>
      <c r="G1170" t="s">
        <v>1186</v>
      </c>
      <c r="H1170" s="117">
        <v>1800</v>
      </c>
      <c r="I1170" s="117">
        <v>1800</v>
      </c>
      <c r="J1170" s="117">
        <v>1899.13</v>
      </c>
      <c r="K1170" s="117">
        <v>0</v>
      </c>
      <c r="L1170" s="117">
        <v>0</v>
      </c>
      <c r="M1170" s="117">
        <v>0</v>
      </c>
      <c r="N1170" s="117">
        <v>1899.13</v>
      </c>
      <c r="P1170" s="1">
        <v>45148</v>
      </c>
      <c r="Q1170" s="1">
        <v>45140</v>
      </c>
      <c r="R1170" s="1">
        <v>45940</v>
      </c>
      <c r="S1170" s="1">
        <v>45940</v>
      </c>
      <c r="W1170" t="s">
        <v>561</v>
      </c>
      <c r="X1170" t="s">
        <v>252</v>
      </c>
      <c r="Z1170" t="s">
        <v>1142</v>
      </c>
      <c r="AA1170">
        <v>2</v>
      </c>
      <c r="AB1170" t="s">
        <v>1129</v>
      </c>
      <c r="AC1170" t="s">
        <v>561</v>
      </c>
      <c r="AD1170" t="s">
        <v>1130</v>
      </c>
      <c r="AE1170" t="s">
        <v>1131</v>
      </c>
      <c r="AF1170" t="s">
        <v>1132</v>
      </c>
      <c r="AG1170" t="s">
        <v>1133</v>
      </c>
      <c r="AH1170" t="s">
        <v>1134</v>
      </c>
    </row>
    <row r="1171" spans="1:34">
      <c r="A1171">
        <v>24102</v>
      </c>
      <c r="B1171" t="s">
        <v>246</v>
      </c>
      <c r="C1171" t="s">
        <v>247</v>
      </c>
      <c r="D1171" t="s">
        <v>421</v>
      </c>
      <c r="E1171" t="s">
        <v>422</v>
      </c>
      <c r="F1171" t="s">
        <v>261</v>
      </c>
      <c r="G1171" t="s">
        <v>1179</v>
      </c>
      <c r="H1171" s="117">
        <v>18500</v>
      </c>
      <c r="I1171" s="117">
        <v>18500</v>
      </c>
      <c r="J1171" s="117">
        <v>19104.650000000001</v>
      </c>
      <c r="K1171" s="117">
        <v>0</v>
      </c>
      <c r="L1171" s="117">
        <v>0</v>
      </c>
      <c r="M1171" s="117">
        <v>0</v>
      </c>
      <c r="N1171" s="117">
        <v>19104.650000000001</v>
      </c>
      <c r="P1171" s="1">
        <v>45394</v>
      </c>
      <c r="Q1171" s="1">
        <v>45366</v>
      </c>
      <c r="R1171" s="1">
        <v>45940</v>
      </c>
      <c r="S1171" s="1">
        <v>45940</v>
      </c>
      <c r="W1171" t="s">
        <v>561</v>
      </c>
      <c r="X1171" t="s">
        <v>252</v>
      </c>
      <c r="Z1171" t="s">
        <v>1142</v>
      </c>
      <c r="AA1171">
        <v>2</v>
      </c>
      <c r="AB1171" t="s">
        <v>1129</v>
      </c>
      <c r="AC1171" t="s">
        <v>561</v>
      </c>
      <c r="AD1171" t="s">
        <v>1165</v>
      </c>
      <c r="AE1171" t="s">
        <v>1131</v>
      </c>
      <c r="AF1171" t="s">
        <v>1132</v>
      </c>
      <c r="AG1171" t="s">
        <v>1133</v>
      </c>
      <c r="AH1171" t="s">
        <v>1134</v>
      </c>
    </row>
    <row r="1172" spans="1:34">
      <c r="A1172">
        <v>24118</v>
      </c>
      <c r="B1172" t="s">
        <v>246</v>
      </c>
      <c r="C1172" t="s">
        <v>247</v>
      </c>
      <c r="D1172" t="s">
        <v>421</v>
      </c>
      <c r="E1172" t="s">
        <v>422</v>
      </c>
      <c r="F1172" t="s">
        <v>261</v>
      </c>
      <c r="G1172" t="s">
        <v>1175</v>
      </c>
      <c r="H1172" s="117">
        <v>6200</v>
      </c>
      <c r="I1172" s="117">
        <v>6200</v>
      </c>
      <c r="J1172" s="117">
        <v>6447.29</v>
      </c>
      <c r="K1172" s="117">
        <v>0</v>
      </c>
      <c r="L1172" s="117">
        <v>0</v>
      </c>
      <c r="M1172" s="117">
        <v>0</v>
      </c>
      <c r="N1172" s="117">
        <v>6447.29</v>
      </c>
      <c r="P1172" s="1">
        <v>45394</v>
      </c>
      <c r="Q1172" s="1">
        <v>45366</v>
      </c>
      <c r="R1172" s="1">
        <v>45940</v>
      </c>
      <c r="S1172" s="1">
        <v>45940</v>
      </c>
      <c r="W1172" t="s">
        <v>561</v>
      </c>
      <c r="X1172" t="s">
        <v>252</v>
      </c>
      <c r="Z1172" t="s">
        <v>1142</v>
      </c>
      <c r="AA1172">
        <v>2</v>
      </c>
      <c r="AB1172" t="s">
        <v>1129</v>
      </c>
      <c r="AC1172" t="s">
        <v>561</v>
      </c>
      <c r="AD1172" t="s">
        <v>1130</v>
      </c>
      <c r="AE1172" t="s">
        <v>1131</v>
      </c>
      <c r="AF1172" t="s">
        <v>1132</v>
      </c>
      <c r="AG1172" t="s">
        <v>1133</v>
      </c>
      <c r="AH1172" t="s">
        <v>1134</v>
      </c>
    </row>
    <row r="1173" spans="1:34">
      <c r="A1173">
        <v>22537</v>
      </c>
      <c r="B1173" t="s">
        <v>246</v>
      </c>
      <c r="C1173" t="s">
        <v>269</v>
      </c>
      <c r="D1173" t="s">
        <v>312</v>
      </c>
      <c r="E1173" t="s">
        <v>313</v>
      </c>
      <c r="F1173" t="s">
        <v>261</v>
      </c>
      <c r="G1173" t="s">
        <v>1184</v>
      </c>
      <c r="H1173" s="117">
        <v>3500</v>
      </c>
      <c r="I1173" s="117">
        <v>3500</v>
      </c>
      <c r="J1173" s="117">
        <v>3660.61</v>
      </c>
      <c r="K1173" s="117">
        <v>0</v>
      </c>
      <c r="L1173" s="117">
        <v>0</v>
      </c>
      <c r="M1173" s="117">
        <v>0</v>
      </c>
      <c r="N1173" s="117">
        <v>3660.61</v>
      </c>
      <c r="P1173" s="1">
        <v>45314</v>
      </c>
      <c r="Q1173" s="1">
        <v>45301</v>
      </c>
      <c r="R1173" s="1">
        <v>45940</v>
      </c>
      <c r="S1173" s="1">
        <v>45940</v>
      </c>
      <c r="W1173" t="s">
        <v>561</v>
      </c>
      <c r="X1173" t="s">
        <v>252</v>
      </c>
      <c r="Z1173" t="s">
        <v>1142</v>
      </c>
      <c r="AA1173">
        <v>2</v>
      </c>
      <c r="AB1173" t="s">
        <v>1129</v>
      </c>
      <c r="AC1173" t="s">
        <v>561</v>
      </c>
      <c r="AD1173" t="s">
        <v>1130</v>
      </c>
      <c r="AE1173" t="s">
        <v>1131</v>
      </c>
      <c r="AF1173" t="s">
        <v>1132</v>
      </c>
      <c r="AG1173" t="s">
        <v>1133</v>
      </c>
      <c r="AH1173" t="s">
        <v>1134</v>
      </c>
    </row>
    <row r="1174" spans="1:34">
      <c r="A1174">
        <v>25026</v>
      </c>
      <c r="B1174" t="s">
        <v>246</v>
      </c>
      <c r="C1174" t="s">
        <v>247</v>
      </c>
      <c r="D1174" t="s">
        <v>410</v>
      </c>
      <c r="E1174" t="s">
        <v>411</v>
      </c>
      <c r="F1174" t="s">
        <v>261</v>
      </c>
      <c r="G1174" t="s">
        <v>1177</v>
      </c>
      <c r="H1174" s="117">
        <v>5000</v>
      </c>
      <c r="I1174" s="117">
        <v>5000</v>
      </c>
      <c r="J1174" s="117">
        <v>5178.13</v>
      </c>
      <c r="K1174" s="117">
        <v>0</v>
      </c>
      <c r="L1174" s="117">
        <v>0</v>
      </c>
      <c r="M1174" s="117">
        <v>0</v>
      </c>
      <c r="N1174" s="117">
        <v>5178.13</v>
      </c>
      <c r="P1174" s="1">
        <v>45435</v>
      </c>
      <c r="Q1174" s="1">
        <v>45423</v>
      </c>
      <c r="R1174" s="1">
        <v>45945</v>
      </c>
      <c r="S1174" s="1">
        <v>45945</v>
      </c>
      <c r="W1174" t="s">
        <v>561</v>
      </c>
      <c r="X1174" t="s">
        <v>252</v>
      </c>
      <c r="Z1174" t="s">
        <v>1142</v>
      </c>
      <c r="AA1174">
        <v>2</v>
      </c>
      <c r="AB1174" t="s">
        <v>1167</v>
      </c>
      <c r="AC1174" t="s">
        <v>561</v>
      </c>
      <c r="AD1174" t="s">
        <v>1130</v>
      </c>
      <c r="AE1174" t="s">
        <v>1131</v>
      </c>
      <c r="AF1174" t="s">
        <v>1132</v>
      </c>
      <c r="AG1174" t="s">
        <v>1133</v>
      </c>
      <c r="AH1174" t="s">
        <v>1134</v>
      </c>
    </row>
    <row r="1175" spans="1:34">
      <c r="A1175">
        <v>16255</v>
      </c>
      <c r="B1175" t="s">
        <v>246</v>
      </c>
      <c r="C1175" t="s">
        <v>247</v>
      </c>
      <c r="D1175" t="s">
        <v>502</v>
      </c>
      <c r="E1175" t="s">
        <v>503</v>
      </c>
      <c r="F1175" t="s">
        <v>261</v>
      </c>
      <c r="G1175" t="s">
        <v>1193</v>
      </c>
      <c r="H1175" s="117">
        <v>3000</v>
      </c>
      <c r="I1175" s="117">
        <v>3000</v>
      </c>
      <c r="J1175" s="117">
        <v>3211.28</v>
      </c>
      <c r="K1175" s="117">
        <v>0</v>
      </c>
      <c r="L1175" s="117">
        <v>0</v>
      </c>
      <c r="M1175" s="117">
        <v>0</v>
      </c>
      <c r="N1175" s="117">
        <v>3211.28</v>
      </c>
      <c r="P1175" s="1">
        <v>45077</v>
      </c>
      <c r="Q1175" s="1">
        <v>45062</v>
      </c>
      <c r="R1175" s="1">
        <v>45945</v>
      </c>
      <c r="S1175" s="1">
        <v>45945</v>
      </c>
      <c r="W1175" t="s">
        <v>561</v>
      </c>
      <c r="X1175" t="s">
        <v>252</v>
      </c>
      <c r="Z1175" t="s">
        <v>1142</v>
      </c>
      <c r="AA1175">
        <v>2</v>
      </c>
      <c r="AB1175" t="s">
        <v>1129</v>
      </c>
      <c r="AC1175" t="s">
        <v>561</v>
      </c>
      <c r="AD1175" t="s">
        <v>1130</v>
      </c>
      <c r="AE1175" t="s">
        <v>1131</v>
      </c>
      <c r="AF1175" t="s">
        <v>1132</v>
      </c>
      <c r="AG1175" t="s">
        <v>1133</v>
      </c>
      <c r="AH1175" t="s">
        <v>1134</v>
      </c>
    </row>
    <row r="1176" spans="1:34">
      <c r="A1176">
        <v>18119</v>
      </c>
      <c r="B1176" t="s">
        <v>246</v>
      </c>
      <c r="C1176" t="s">
        <v>247</v>
      </c>
      <c r="D1176" t="s">
        <v>461</v>
      </c>
      <c r="E1176" t="s">
        <v>462</v>
      </c>
      <c r="F1176" t="s">
        <v>261</v>
      </c>
      <c r="G1176" t="s">
        <v>1185</v>
      </c>
      <c r="H1176" s="117">
        <v>3000</v>
      </c>
      <c r="I1176" s="117">
        <v>3000</v>
      </c>
      <c r="J1176" s="117">
        <v>3162.03</v>
      </c>
      <c r="K1176" s="117">
        <v>0</v>
      </c>
      <c r="L1176" s="117">
        <v>0</v>
      </c>
      <c r="M1176" s="117">
        <v>0</v>
      </c>
      <c r="N1176" s="117">
        <v>3162.03</v>
      </c>
      <c r="P1176" s="1">
        <v>45190</v>
      </c>
      <c r="Q1176" s="1">
        <v>45172</v>
      </c>
      <c r="R1176" s="1">
        <v>45950</v>
      </c>
      <c r="S1176" s="1">
        <v>45950</v>
      </c>
      <c r="W1176" t="s">
        <v>561</v>
      </c>
      <c r="X1176" t="s">
        <v>252</v>
      </c>
      <c r="Z1176" t="s">
        <v>1142</v>
      </c>
      <c r="AA1176">
        <v>2</v>
      </c>
      <c r="AB1176" t="s">
        <v>1129</v>
      </c>
      <c r="AC1176" t="s">
        <v>561</v>
      </c>
      <c r="AD1176" t="s">
        <v>1130</v>
      </c>
      <c r="AE1176" t="s">
        <v>1131</v>
      </c>
      <c r="AF1176" t="s">
        <v>1132</v>
      </c>
      <c r="AG1176" t="s">
        <v>1133</v>
      </c>
      <c r="AH1176" t="s">
        <v>1134</v>
      </c>
    </row>
    <row r="1177" spans="1:34">
      <c r="A1177">
        <v>19538</v>
      </c>
      <c r="B1177" t="s">
        <v>246</v>
      </c>
      <c r="C1177" t="s">
        <v>269</v>
      </c>
      <c r="D1177" t="s">
        <v>308</v>
      </c>
      <c r="E1177" t="s">
        <v>309</v>
      </c>
      <c r="F1177" t="s">
        <v>261</v>
      </c>
      <c r="G1177" t="s">
        <v>1186</v>
      </c>
      <c r="H1177" s="117">
        <v>3000</v>
      </c>
      <c r="I1177" s="117">
        <v>3000</v>
      </c>
      <c r="J1177" s="117">
        <v>3156.79</v>
      </c>
      <c r="K1177" s="117">
        <v>0</v>
      </c>
      <c r="L1177" s="117">
        <v>0</v>
      </c>
      <c r="M1177" s="117">
        <v>0</v>
      </c>
      <c r="N1177" s="117">
        <v>3156.79</v>
      </c>
      <c r="P1177" s="1">
        <v>45229</v>
      </c>
      <c r="Q1177" s="1">
        <v>45220</v>
      </c>
      <c r="R1177" s="1">
        <v>45950</v>
      </c>
      <c r="S1177" s="1">
        <v>45950</v>
      </c>
      <c r="W1177" t="s">
        <v>561</v>
      </c>
      <c r="X1177" t="s">
        <v>252</v>
      </c>
      <c r="Z1177" t="s">
        <v>1142</v>
      </c>
      <c r="AA1177">
        <v>2</v>
      </c>
      <c r="AB1177" t="s">
        <v>1129</v>
      </c>
      <c r="AC1177" t="s">
        <v>561</v>
      </c>
      <c r="AD1177" t="s">
        <v>1130</v>
      </c>
      <c r="AE1177" t="s">
        <v>1131</v>
      </c>
      <c r="AF1177" t="s">
        <v>1132</v>
      </c>
      <c r="AG1177" t="s">
        <v>1133</v>
      </c>
      <c r="AH1177" t="s">
        <v>1134</v>
      </c>
    </row>
    <row r="1178" spans="1:34">
      <c r="A1178">
        <v>19467</v>
      </c>
      <c r="B1178" t="s">
        <v>246</v>
      </c>
      <c r="C1178" t="s">
        <v>269</v>
      </c>
      <c r="D1178" t="s">
        <v>288</v>
      </c>
      <c r="E1178" t="s">
        <v>289</v>
      </c>
      <c r="F1178" t="s">
        <v>261</v>
      </c>
      <c r="G1178" t="s">
        <v>1176</v>
      </c>
      <c r="H1178" s="117">
        <v>1000</v>
      </c>
      <c r="I1178" s="117">
        <v>1000</v>
      </c>
      <c r="J1178" s="117">
        <v>1052.26</v>
      </c>
      <c r="K1178" s="117">
        <v>0</v>
      </c>
      <c r="L1178" s="117">
        <v>0</v>
      </c>
      <c r="M1178" s="117">
        <v>0</v>
      </c>
      <c r="N1178" s="117">
        <v>1052.26</v>
      </c>
      <c r="P1178" s="1">
        <v>45218</v>
      </c>
      <c r="Q1178" s="1">
        <v>45211</v>
      </c>
      <c r="R1178" s="1">
        <v>45950</v>
      </c>
      <c r="S1178" s="1">
        <v>45950</v>
      </c>
      <c r="W1178" t="s">
        <v>561</v>
      </c>
      <c r="X1178" t="s">
        <v>252</v>
      </c>
      <c r="Z1178" t="s">
        <v>1142</v>
      </c>
      <c r="AA1178">
        <v>2</v>
      </c>
      <c r="AB1178" t="s">
        <v>1129</v>
      </c>
      <c r="AC1178" t="s">
        <v>561</v>
      </c>
      <c r="AD1178" t="s">
        <v>1130</v>
      </c>
      <c r="AE1178" t="s">
        <v>1131</v>
      </c>
      <c r="AF1178" t="s">
        <v>1132</v>
      </c>
      <c r="AG1178" t="s">
        <v>1133</v>
      </c>
      <c r="AH1178" t="s">
        <v>1134</v>
      </c>
    </row>
    <row r="1179" spans="1:34">
      <c r="A1179">
        <v>25371</v>
      </c>
      <c r="B1179" t="s">
        <v>246</v>
      </c>
      <c r="C1179" t="s">
        <v>269</v>
      </c>
      <c r="D1179" t="s">
        <v>304</v>
      </c>
      <c r="E1179" t="s">
        <v>305</v>
      </c>
      <c r="F1179" t="s">
        <v>261</v>
      </c>
      <c r="G1179" t="s">
        <v>1176</v>
      </c>
      <c r="H1179" s="117">
        <v>800</v>
      </c>
      <c r="I1179" s="117">
        <v>800</v>
      </c>
      <c r="J1179" s="117">
        <v>824.25</v>
      </c>
      <c r="K1179" s="117">
        <v>0</v>
      </c>
      <c r="L1179" s="117">
        <v>0</v>
      </c>
      <c r="M1179" s="117">
        <v>0</v>
      </c>
      <c r="N1179" s="117">
        <v>824.25</v>
      </c>
      <c r="P1179" s="1">
        <v>45474</v>
      </c>
      <c r="Q1179" s="1">
        <v>45460</v>
      </c>
      <c r="R1179" s="1">
        <v>45950</v>
      </c>
      <c r="S1179" s="1">
        <v>45950</v>
      </c>
      <c r="W1179" t="s">
        <v>561</v>
      </c>
      <c r="X1179" t="s">
        <v>252</v>
      </c>
      <c r="Z1179" t="s">
        <v>1142</v>
      </c>
      <c r="AA1179">
        <v>2</v>
      </c>
      <c r="AB1179" t="s">
        <v>1167</v>
      </c>
      <c r="AC1179" t="s">
        <v>561</v>
      </c>
      <c r="AD1179" t="s">
        <v>1130</v>
      </c>
      <c r="AE1179" t="s">
        <v>1131</v>
      </c>
      <c r="AF1179" t="s">
        <v>1132</v>
      </c>
      <c r="AG1179" t="s">
        <v>1133</v>
      </c>
      <c r="AH1179" t="s">
        <v>1134</v>
      </c>
    </row>
    <row r="1180" spans="1:34">
      <c r="A1180">
        <v>23224</v>
      </c>
      <c r="B1180" t="s">
        <v>246</v>
      </c>
      <c r="C1180" t="s">
        <v>247</v>
      </c>
      <c r="D1180" t="s">
        <v>497</v>
      </c>
      <c r="E1180" t="s">
        <v>498</v>
      </c>
      <c r="F1180" t="s">
        <v>261</v>
      </c>
      <c r="G1180" t="s">
        <v>1177</v>
      </c>
      <c r="H1180" s="117">
        <v>4000</v>
      </c>
      <c r="I1180" s="117">
        <v>4000</v>
      </c>
      <c r="J1180" s="117">
        <v>4170.7700000000004</v>
      </c>
      <c r="K1180" s="117">
        <v>0</v>
      </c>
      <c r="L1180" s="117">
        <v>0</v>
      </c>
      <c r="M1180" s="117">
        <v>0</v>
      </c>
      <c r="N1180" s="117">
        <v>4170.7700000000004</v>
      </c>
      <c r="P1180" s="1">
        <v>45345</v>
      </c>
      <c r="Q1180" s="1">
        <v>45337</v>
      </c>
      <c r="R1180" s="1">
        <v>45950</v>
      </c>
      <c r="S1180" s="1">
        <v>45950</v>
      </c>
      <c r="W1180" t="s">
        <v>561</v>
      </c>
      <c r="X1180" t="s">
        <v>252</v>
      </c>
      <c r="Z1180" t="s">
        <v>1142</v>
      </c>
      <c r="AA1180">
        <v>2</v>
      </c>
      <c r="AB1180" t="s">
        <v>1129</v>
      </c>
      <c r="AC1180" t="s">
        <v>561</v>
      </c>
      <c r="AD1180" t="s">
        <v>1130</v>
      </c>
      <c r="AE1180" t="s">
        <v>1131</v>
      </c>
      <c r="AF1180" t="s">
        <v>1132</v>
      </c>
      <c r="AG1180" t="s">
        <v>1133</v>
      </c>
      <c r="AH1180" t="s">
        <v>1134</v>
      </c>
    </row>
    <row r="1181" spans="1:34">
      <c r="A1181">
        <v>23638</v>
      </c>
      <c r="B1181" t="s">
        <v>246</v>
      </c>
      <c r="C1181" t="s">
        <v>269</v>
      </c>
      <c r="D1181" t="s">
        <v>276</v>
      </c>
      <c r="E1181" t="s">
        <v>277</v>
      </c>
      <c r="F1181" t="s">
        <v>261</v>
      </c>
      <c r="G1181" t="s">
        <v>1175</v>
      </c>
      <c r="H1181" s="117">
        <v>9340</v>
      </c>
      <c r="I1181" s="117">
        <v>9340</v>
      </c>
      <c r="J1181" s="117">
        <v>9712.5300000000007</v>
      </c>
      <c r="K1181" s="117">
        <v>0</v>
      </c>
      <c r="L1181" s="117">
        <v>0</v>
      </c>
      <c r="M1181" s="117">
        <v>0</v>
      </c>
      <c r="N1181" s="117">
        <v>9712.5300000000007</v>
      </c>
      <c r="P1181" s="1">
        <v>45371</v>
      </c>
      <c r="Q1181" s="1">
        <v>45355</v>
      </c>
      <c r="R1181" s="1">
        <v>45950</v>
      </c>
      <c r="S1181" s="1">
        <v>45950</v>
      </c>
      <c r="W1181" t="s">
        <v>561</v>
      </c>
      <c r="X1181" t="s">
        <v>252</v>
      </c>
      <c r="Z1181" t="s">
        <v>1142</v>
      </c>
      <c r="AA1181">
        <v>2</v>
      </c>
      <c r="AB1181" t="s">
        <v>1129</v>
      </c>
      <c r="AC1181" t="s">
        <v>561</v>
      </c>
      <c r="AD1181" t="s">
        <v>1130</v>
      </c>
      <c r="AE1181" t="s">
        <v>1131</v>
      </c>
      <c r="AF1181" t="s">
        <v>1132</v>
      </c>
      <c r="AG1181" t="s">
        <v>1133</v>
      </c>
      <c r="AH1181" t="s">
        <v>1134</v>
      </c>
    </row>
    <row r="1182" spans="1:34">
      <c r="A1182">
        <v>25458</v>
      </c>
      <c r="B1182" t="s">
        <v>246</v>
      </c>
      <c r="C1182" t="s">
        <v>247</v>
      </c>
      <c r="D1182" t="s">
        <v>516</v>
      </c>
      <c r="E1182" t="s">
        <v>517</v>
      </c>
      <c r="F1182" t="s">
        <v>261</v>
      </c>
      <c r="G1182" t="s">
        <v>1179</v>
      </c>
      <c r="H1182" s="117">
        <v>20000</v>
      </c>
      <c r="I1182" s="117">
        <v>20000</v>
      </c>
      <c r="J1182" s="117">
        <v>20000</v>
      </c>
      <c r="K1182" s="117">
        <v>0</v>
      </c>
      <c r="L1182" s="117">
        <v>0</v>
      </c>
      <c r="M1182" s="117">
        <v>0</v>
      </c>
      <c r="N1182" s="117">
        <v>20000</v>
      </c>
      <c r="P1182" s="1">
        <v>45476</v>
      </c>
      <c r="Q1182" s="1">
        <v>45469</v>
      </c>
      <c r="R1182" s="1">
        <v>45950</v>
      </c>
      <c r="S1182" s="1">
        <v>45950</v>
      </c>
      <c r="W1182" t="s">
        <v>561</v>
      </c>
      <c r="X1182" t="s">
        <v>252</v>
      </c>
      <c r="Z1182" t="s">
        <v>1142</v>
      </c>
      <c r="AA1182">
        <v>2</v>
      </c>
      <c r="AB1182" t="s">
        <v>1167</v>
      </c>
      <c r="AC1182" t="s">
        <v>561</v>
      </c>
      <c r="AD1182" t="s">
        <v>1165</v>
      </c>
      <c r="AE1182" t="s">
        <v>1131</v>
      </c>
      <c r="AF1182" t="s">
        <v>1132</v>
      </c>
      <c r="AG1182" t="s">
        <v>1133</v>
      </c>
      <c r="AH1182" t="s">
        <v>1134</v>
      </c>
    </row>
    <row r="1183" spans="1:34">
      <c r="A1183">
        <v>25432</v>
      </c>
      <c r="B1183" t="s">
        <v>246</v>
      </c>
      <c r="C1183" t="s">
        <v>269</v>
      </c>
      <c r="D1183" t="s">
        <v>319</v>
      </c>
      <c r="E1183" t="s">
        <v>320</v>
      </c>
      <c r="F1183" t="s">
        <v>261</v>
      </c>
      <c r="G1183" t="s">
        <v>1176</v>
      </c>
      <c r="H1183" s="117">
        <v>800</v>
      </c>
      <c r="I1183" s="117">
        <v>800</v>
      </c>
      <c r="J1183" s="117">
        <v>824.25</v>
      </c>
      <c r="K1183" s="117">
        <v>0</v>
      </c>
      <c r="L1183" s="117">
        <v>0</v>
      </c>
      <c r="M1183" s="117">
        <v>0</v>
      </c>
      <c r="N1183" s="117">
        <v>824.25</v>
      </c>
      <c r="P1183" s="1">
        <v>45476</v>
      </c>
      <c r="Q1183" s="1">
        <v>45468</v>
      </c>
      <c r="R1183" s="1">
        <v>45950</v>
      </c>
      <c r="S1183" s="1">
        <v>45950</v>
      </c>
      <c r="W1183" t="s">
        <v>561</v>
      </c>
      <c r="X1183" t="s">
        <v>252</v>
      </c>
      <c r="Z1183" t="s">
        <v>1142</v>
      </c>
      <c r="AA1183">
        <v>2</v>
      </c>
      <c r="AB1183" t="s">
        <v>1167</v>
      </c>
      <c r="AC1183" t="s">
        <v>561</v>
      </c>
      <c r="AD1183" t="s">
        <v>1130</v>
      </c>
      <c r="AE1183" t="s">
        <v>1131</v>
      </c>
      <c r="AF1183" t="s">
        <v>1132</v>
      </c>
      <c r="AG1183" t="s">
        <v>1133</v>
      </c>
      <c r="AH1183" t="s">
        <v>1134</v>
      </c>
    </row>
    <row r="1184" spans="1:34">
      <c r="A1184">
        <v>25472</v>
      </c>
      <c r="B1184" t="s">
        <v>246</v>
      </c>
      <c r="C1184" t="s">
        <v>247</v>
      </c>
      <c r="D1184" t="s">
        <v>516</v>
      </c>
      <c r="E1184" t="s">
        <v>517</v>
      </c>
      <c r="F1184" t="s">
        <v>261</v>
      </c>
      <c r="G1184" t="s">
        <v>1171</v>
      </c>
      <c r="H1184" s="117">
        <v>6600</v>
      </c>
      <c r="I1184" s="117">
        <v>6600</v>
      </c>
      <c r="J1184" s="117">
        <v>6800.06</v>
      </c>
      <c r="K1184" s="117">
        <v>0</v>
      </c>
      <c r="L1184" s="117">
        <v>0</v>
      </c>
      <c r="M1184" s="117">
        <v>0</v>
      </c>
      <c r="N1184" s="117">
        <v>6800.06</v>
      </c>
      <c r="P1184" s="1">
        <v>45476</v>
      </c>
      <c r="Q1184" s="1">
        <v>45469</v>
      </c>
      <c r="R1184" s="1">
        <v>45950</v>
      </c>
      <c r="S1184" s="1">
        <v>45950</v>
      </c>
      <c r="W1184" t="s">
        <v>561</v>
      </c>
      <c r="X1184" t="s">
        <v>252</v>
      </c>
      <c r="Z1184" t="s">
        <v>1142</v>
      </c>
      <c r="AA1184">
        <v>2</v>
      </c>
      <c r="AB1184" t="s">
        <v>1167</v>
      </c>
      <c r="AC1184" t="s">
        <v>561</v>
      </c>
      <c r="AD1184" t="s">
        <v>1130</v>
      </c>
      <c r="AE1184" t="s">
        <v>1131</v>
      </c>
      <c r="AF1184" t="s">
        <v>1132</v>
      </c>
      <c r="AG1184" t="s">
        <v>1133</v>
      </c>
      <c r="AH1184" t="s">
        <v>1134</v>
      </c>
    </row>
    <row r="1185" spans="1:34">
      <c r="A1185">
        <v>28934</v>
      </c>
      <c r="B1185" t="s">
        <v>246</v>
      </c>
      <c r="C1185" t="s">
        <v>247</v>
      </c>
      <c r="D1185" t="s">
        <v>433</v>
      </c>
      <c r="E1185" t="s">
        <v>434</v>
      </c>
      <c r="F1185" t="s">
        <v>261</v>
      </c>
      <c r="G1185" t="s">
        <v>1157</v>
      </c>
      <c r="H1185" s="117">
        <v>4000</v>
      </c>
      <c r="I1185" s="117">
        <v>4000</v>
      </c>
      <c r="J1185" s="117">
        <v>4027.9</v>
      </c>
      <c r="K1185" s="117">
        <v>0</v>
      </c>
      <c r="L1185" s="117">
        <v>0</v>
      </c>
      <c r="M1185" s="117">
        <v>0</v>
      </c>
      <c r="N1185" s="117">
        <v>4027.9</v>
      </c>
      <c r="P1185" s="1">
        <v>45555</v>
      </c>
      <c r="Q1185" s="1">
        <v>45554</v>
      </c>
      <c r="R1185" s="1">
        <v>45950</v>
      </c>
      <c r="S1185" s="1">
        <v>45950</v>
      </c>
      <c r="W1185" t="s">
        <v>561</v>
      </c>
      <c r="X1185" t="s">
        <v>252</v>
      </c>
      <c r="Z1185" t="s">
        <v>1142</v>
      </c>
      <c r="AA1185">
        <v>2</v>
      </c>
      <c r="AB1185" t="s">
        <v>1167</v>
      </c>
      <c r="AC1185" t="s">
        <v>561</v>
      </c>
      <c r="AD1185" t="s">
        <v>1130</v>
      </c>
      <c r="AE1185" t="s">
        <v>1131</v>
      </c>
      <c r="AF1185" t="s">
        <v>1132</v>
      </c>
      <c r="AG1185" t="s">
        <v>1133</v>
      </c>
      <c r="AH1185" t="s">
        <v>1134</v>
      </c>
    </row>
    <row r="1186" spans="1:34">
      <c r="A1186">
        <v>22808</v>
      </c>
      <c r="B1186" t="s">
        <v>246</v>
      </c>
      <c r="C1186" t="s">
        <v>247</v>
      </c>
      <c r="D1186" t="s">
        <v>480</v>
      </c>
      <c r="E1186" t="s">
        <v>481</v>
      </c>
      <c r="F1186" t="s">
        <v>261</v>
      </c>
      <c r="G1186" t="s">
        <v>1180</v>
      </c>
      <c r="H1186" s="117">
        <v>7000</v>
      </c>
      <c r="I1186" s="117">
        <v>7000</v>
      </c>
      <c r="J1186" s="117">
        <v>7321.22</v>
      </c>
      <c r="K1186" s="117">
        <v>0</v>
      </c>
      <c r="L1186" s="117">
        <v>0</v>
      </c>
      <c r="M1186" s="117">
        <v>0</v>
      </c>
      <c r="N1186" s="117">
        <v>7321.22</v>
      </c>
      <c r="P1186" s="1">
        <v>45323</v>
      </c>
      <c r="Q1186" s="1">
        <v>45314</v>
      </c>
      <c r="R1186" s="1">
        <v>45955</v>
      </c>
      <c r="S1186" s="1">
        <v>45955</v>
      </c>
      <c r="W1186" t="s">
        <v>561</v>
      </c>
      <c r="X1186" t="s">
        <v>252</v>
      </c>
      <c r="Z1186" t="s">
        <v>1142</v>
      </c>
      <c r="AA1186">
        <v>2</v>
      </c>
      <c r="AB1186" t="s">
        <v>1129</v>
      </c>
      <c r="AC1186" t="s">
        <v>561</v>
      </c>
      <c r="AD1186" t="s">
        <v>1130</v>
      </c>
      <c r="AE1186" t="s">
        <v>1131</v>
      </c>
      <c r="AF1186" t="s">
        <v>1132</v>
      </c>
      <c r="AG1186" t="s">
        <v>1133</v>
      </c>
      <c r="AH1186" t="s">
        <v>1134</v>
      </c>
    </row>
    <row r="1187" spans="1:34">
      <c r="A1187">
        <v>21858</v>
      </c>
      <c r="B1187" t="s">
        <v>246</v>
      </c>
      <c r="C1187" t="s">
        <v>247</v>
      </c>
      <c r="D1187" t="s">
        <v>513</v>
      </c>
      <c r="E1187" t="s">
        <v>514</v>
      </c>
      <c r="F1187" t="s">
        <v>261</v>
      </c>
      <c r="G1187" t="s">
        <v>1169</v>
      </c>
      <c r="H1187" s="117">
        <v>5500</v>
      </c>
      <c r="I1187" s="117">
        <v>5500</v>
      </c>
      <c r="J1187" s="117">
        <v>5767.71</v>
      </c>
      <c r="K1187" s="117">
        <v>0</v>
      </c>
      <c r="L1187" s="117">
        <v>0</v>
      </c>
      <c r="M1187" s="117">
        <v>0</v>
      </c>
      <c r="N1187" s="117">
        <v>5767.71</v>
      </c>
      <c r="P1187" s="1">
        <v>45259</v>
      </c>
      <c r="Q1187" s="1">
        <v>45240</v>
      </c>
      <c r="R1187" s="1">
        <v>45955</v>
      </c>
      <c r="S1187" s="1">
        <v>45955</v>
      </c>
      <c r="W1187" t="s">
        <v>561</v>
      </c>
      <c r="X1187" t="s">
        <v>252</v>
      </c>
      <c r="Z1187" t="s">
        <v>1142</v>
      </c>
      <c r="AA1187">
        <v>2</v>
      </c>
      <c r="AB1187" t="s">
        <v>1129</v>
      </c>
      <c r="AC1187" t="s">
        <v>561</v>
      </c>
      <c r="AD1187" t="s">
        <v>1130</v>
      </c>
      <c r="AE1187" t="s">
        <v>1131</v>
      </c>
      <c r="AF1187" t="s">
        <v>1132</v>
      </c>
      <c r="AG1187" t="s">
        <v>1133</v>
      </c>
      <c r="AH1187" t="s">
        <v>1134</v>
      </c>
    </row>
    <row r="1188" spans="1:34">
      <c r="A1188">
        <v>24592</v>
      </c>
      <c r="B1188" t="s">
        <v>246</v>
      </c>
      <c r="C1188" t="s">
        <v>269</v>
      </c>
      <c r="D1188" t="s">
        <v>298</v>
      </c>
      <c r="E1188" t="s">
        <v>299</v>
      </c>
      <c r="F1188" t="s">
        <v>261</v>
      </c>
      <c r="G1188" t="s">
        <v>1175</v>
      </c>
      <c r="H1188" s="117">
        <v>2500</v>
      </c>
      <c r="I1188" s="117">
        <v>2500</v>
      </c>
      <c r="J1188" s="117">
        <v>2596.3000000000002</v>
      </c>
      <c r="K1188" s="117">
        <v>0</v>
      </c>
      <c r="L1188" s="117">
        <v>0</v>
      </c>
      <c r="M1188" s="117">
        <v>0</v>
      </c>
      <c r="N1188" s="117">
        <v>2596.3000000000002</v>
      </c>
      <c r="P1188" s="1">
        <v>45406</v>
      </c>
      <c r="Q1188" s="1">
        <v>45401</v>
      </c>
      <c r="R1188" s="1">
        <v>45955</v>
      </c>
      <c r="S1188" s="1">
        <v>45955</v>
      </c>
      <c r="W1188" t="s">
        <v>561</v>
      </c>
      <c r="X1188" t="s">
        <v>252</v>
      </c>
      <c r="Z1188" t="s">
        <v>1142</v>
      </c>
      <c r="AA1188">
        <v>2</v>
      </c>
      <c r="AB1188" t="s">
        <v>1167</v>
      </c>
      <c r="AC1188" t="s">
        <v>561</v>
      </c>
      <c r="AD1188" t="s">
        <v>1130</v>
      </c>
      <c r="AE1188" t="s">
        <v>1131</v>
      </c>
      <c r="AF1188" t="s">
        <v>1132</v>
      </c>
      <c r="AG1188" t="s">
        <v>1133</v>
      </c>
      <c r="AH1188" t="s">
        <v>1134</v>
      </c>
    </row>
    <row r="1189" spans="1:34">
      <c r="A1189">
        <v>19258</v>
      </c>
      <c r="B1189" t="s">
        <v>246</v>
      </c>
      <c r="C1189" t="s">
        <v>247</v>
      </c>
      <c r="D1189" t="s">
        <v>368</v>
      </c>
      <c r="E1189" t="s">
        <v>369</v>
      </c>
      <c r="F1189" t="s">
        <v>261</v>
      </c>
      <c r="G1189" t="s">
        <v>1185</v>
      </c>
      <c r="H1189" s="117">
        <v>4900</v>
      </c>
      <c r="I1189" s="117">
        <v>4900</v>
      </c>
      <c r="J1189" s="117">
        <v>5164.6499999999996</v>
      </c>
      <c r="K1189" s="117">
        <v>0</v>
      </c>
      <c r="L1189" s="117">
        <v>0</v>
      </c>
      <c r="M1189" s="117">
        <v>0</v>
      </c>
      <c r="N1189" s="117">
        <v>5164.6499999999996</v>
      </c>
      <c r="P1189" s="1">
        <v>45197</v>
      </c>
      <c r="Q1189" s="1">
        <v>45188</v>
      </c>
      <c r="R1189" s="1">
        <v>45955</v>
      </c>
      <c r="S1189" s="1">
        <v>45955</v>
      </c>
      <c r="W1189" t="s">
        <v>561</v>
      </c>
      <c r="X1189" t="s">
        <v>252</v>
      </c>
      <c r="Z1189" t="s">
        <v>1142</v>
      </c>
      <c r="AA1189">
        <v>2</v>
      </c>
      <c r="AB1189" t="s">
        <v>1129</v>
      </c>
      <c r="AC1189" t="s">
        <v>561</v>
      </c>
      <c r="AD1189" t="s">
        <v>1130</v>
      </c>
      <c r="AE1189" t="s">
        <v>1131</v>
      </c>
      <c r="AF1189" t="s">
        <v>1132</v>
      </c>
      <c r="AG1189" t="s">
        <v>1133</v>
      </c>
      <c r="AH1189" t="s">
        <v>1134</v>
      </c>
    </row>
    <row r="1190" spans="1:34">
      <c r="A1190">
        <v>27519</v>
      </c>
      <c r="B1190" t="s">
        <v>246</v>
      </c>
      <c r="C1190" t="s">
        <v>247</v>
      </c>
      <c r="D1190" t="s">
        <v>407</v>
      </c>
      <c r="E1190" t="s">
        <v>408</v>
      </c>
      <c r="F1190" t="s">
        <v>261</v>
      </c>
      <c r="G1190" t="s">
        <v>1161</v>
      </c>
      <c r="H1190" s="117">
        <v>7840</v>
      </c>
      <c r="I1190" s="117">
        <v>7840</v>
      </c>
      <c r="J1190" s="117">
        <v>7951.75</v>
      </c>
      <c r="K1190" s="117">
        <v>0</v>
      </c>
      <c r="L1190" s="117">
        <v>0</v>
      </c>
      <c r="M1190" s="117">
        <v>0</v>
      </c>
      <c r="N1190" s="117">
        <v>7951.75</v>
      </c>
      <c r="P1190" s="1">
        <v>45541</v>
      </c>
      <c r="Q1190" s="1">
        <v>45533</v>
      </c>
      <c r="R1190" s="1">
        <v>45958</v>
      </c>
      <c r="S1190" s="1">
        <v>45958</v>
      </c>
      <c r="W1190" t="s">
        <v>561</v>
      </c>
      <c r="X1190" t="s">
        <v>252</v>
      </c>
      <c r="Z1190" t="s">
        <v>1142</v>
      </c>
      <c r="AA1190">
        <v>2</v>
      </c>
      <c r="AB1190" t="s">
        <v>1167</v>
      </c>
      <c r="AC1190" t="s">
        <v>561</v>
      </c>
      <c r="AD1190" t="s">
        <v>1130</v>
      </c>
      <c r="AE1190" t="s">
        <v>1131</v>
      </c>
      <c r="AF1190" t="s">
        <v>1132</v>
      </c>
      <c r="AG1190" t="s">
        <v>1133</v>
      </c>
      <c r="AH1190" t="s">
        <v>1134</v>
      </c>
    </row>
    <row r="1191" spans="1:34">
      <c r="A1191">
        <v>27742</v>
      </c>
      <c r="B1191" t="s">
        <v>246</v>
      </c>
      <c r="C1191" t="s">
        <v>247</v>
      </c>
      <c r="D1191" t="s">
        <v>454</v>
      </c>
      <c r="E1191" t="s">
        <v>455</v>
      </c>
      <c r="F1191" t="s">
        <v>261</v>
      </c>
      <c r="G1191" t="s">
        <v>1172</v>
      </c>
      <c r="H1191" s="117">
        <v>5000</v>
      </c>
      <c r="I1191" s="117">
        <v>5000</v>
      </c>
      <c r="J1191" s="117">
        <v>5071.2700000000004</v>
      </c>
      <c r="K1191" s="117">
        <v>0</v>
      </c>
      <c r="L1191" s="117">
        <v>0</v>
      </c>
      <c r="M1191" s="117">
        <v>0</v>
      </c>
      <c r="N1191" s="117">
        <v>5071.2700000000004</v>
      </c>
      <c r="P1191" s="1">
        <v>45541</v>
      </c>
      <c r="Q1191" s="1">
        <v>45535</v>
      </c>
      <c r="R1191" s="1">
        <v>45960</v>
      </c>
      <c r="S1191" s="1">
        <v>45960</v>
      </c>
      <c r="W1191" t="s">
        <v>561</v>
      </c>
      <c r="X1191" t="s">
        <v>252</v>
      </c>
      <c r="Z1191" t="s">
        <v>1142</v>
      </c>
      <c r="AA1191">
        <v>2</v>
      </c>
      <c r="AB1191" t="s">
        <v>1167</v>
      </c>
      <c r="AC1191" t="s">
        <v>561</v>
      </c>
      <c r="AD1191" t="s">
        <v>1130</v>
      </c>
      <c r="AE1191" t="s">
        <v>1131</v>
      </c>
      <c r="AF1191" t="s">
        <v>1132</v>
      </c>
      <c r="AG1191" t="s">
        <v>1133</v>
      </c>
      <c r="AH1191" t="s">
        <v>1134</v>
      </c>
    </row>
    <row r="1192" spans="1:34">
      <c r="A1192">
        <v>25517</v>
      </c>
      <c r="B1192" t="s">
        <v>246</v>
      </c>
      <c r="C1192" t="s">
        <v>247</v>
      </c>
      <c r="D1192" t="s">
        <v>382</v>
      </c>
      <c r="E1192" t="s">
        <v>383</v>
      </c>
      <c r="F1192" t="s">
        <v>261</v>
      </c>
      <c r="G1192" t="s">
        <v>1181</v>
      </c>
      <c r="H1192" s="117">
        <v>5200</v>
      </c>
      <c r="I1192" s="117">
        <v>5200</v>
      </c>
      <c r="J1192" s="117">
        <v>5480.85</v>
      </c>
      <c r="K1192" s="117">
        <v>0</v>
      </c>
      <c r="L1192" s="117">
        <v>0</v>
      </c>
      <c r="M1192" s="117">
        <v>0</v>
      </c>
      <c r="N1192" s="117">
        <v>5480.85</v>
      </c>
      <c r="P1192" s="1">
        <v>45484</v>
      </c>
      <c r="Q1192" s="1">
        <v>45186</v>
      </c>
      <c r="R1192" s="1">
        <v>45960</v>
      </c>
      <c r="S1192" s="1">
        <v>45960</v>
      </c>
      <c r="W1192" t="s">
        <v>561</v>
      </c>
      <c r="X1192" t="s">
        <v>252</v>
      </c>
      <c r="Z1192" t="s">
        <v>1142</v>
      </c>
      <c r="AA1192">
        <v>2</v>
      </c>
      <c r="AB1192" t="s">
        <v>1129</v>
      </c>
      <c r="AC1192" t="s">
        <v>561</v>
      </c>
      <c r="AD1192" t="s">
        <v>1130</v>
      </c>
      <c r="AE1192" t="s">
        <v>1131</v>
      </c>
      <c r="AF1192" t="s">
        <v>1132</v>
      </c>
      <c r="AG1192" t="s">
        <v>1133</v>
      </c>
      <c r="AH1192" t="s">
        <v>1134</v>
      </c>
    </row>
    <row r="1193" spans="1:34">
      <c r="A1193">
        <v>25989</v>
      </c>
      <c r="B1193" t="s">
        <v>246</v>
      </c>
      <c r="C1193" t="s">
        <v>247</v>
      </c>
      <c r="D1193" t="s">
        <v>257</v>
      </c>
      <c r="E1193" t="s">
        <v>259</v>
      </c>
      <c r="F1193" t="s">
        <v>261</v>
      </c>
      <c r="G1193" t="s">
        <v>1166</v>
      </c>
      <c r="H1193" s="117">
        <v>7000</v>
      </c>
      <c r="I1193" s="117">
        <v>7000</v>
      </c>
      <c r="J1193" s="117">
        <v>7099.78</v>
      </c>
      <c r="K1193" s="117">
        <v>0</v>
      </c>
      <c r="L1193" s="117">
        <v>0</v>
      </c>
      <c r="M1193" s="117">
        <v>0</v>
      </c>
      <c r="N1193" s="117">
        <v>7099.78</v>
      </c>
      <c r="P1193" s="1">
        <v>45537</v>
      </c>
      <c r="Q1193" s="1">
        <v>45522</v>
      </c>
      <c r="R1193" s="1">
        <v>45960</v>
      </c>
      <c r="S1193" s="1">
        <v>45960</v>
      </c>
      <c r="W1193" t="s">
        <v>561</v>
      </c>
      <c r="X1193" t="s">
        <v>252</v>
      </c>
      <c r="Z1193" t="s">
        <v>1142</v>
      </c>
      <c r="AA1193">
        <v>2</v>
      </c>
      <c r="AB1193" t="s">
        <v>1167</v>
      </c>
      <c r="AC1193" t="s">
        <v>561</v>
      </c>
      <c r="AD1193" t="s">
        <v>1130</v>
      </c>
      <c r="AE1193" t="s">
        <v>1131</v>
      </c>
      <c r="AF1193" t="s">
        <v>1132</v>
      </c>
      <c r="AG1193" t="s">
        <v>1133</v>
      </c>
      <c r="AH1193" t="s">
        <v>1134</v>
      </c>
    </row>
    <row r="1194" spans="1:34">
      <c r="A1194">
        <v>26166</v>
      </c>
      <c r="B1194" t="s">
        <v>246</v>
      </c>
      <c r="C1194" t="s">
        <v>247</v>
      </c>
      <c r="D1194" t="s">
        <v>359</v>
      </c>
      <c r="E1194" t="s">
        <v>360</v>
      </c>
      <c r="F1194" t="s">
        <v>261</v>
      </c>
      <c r="G1194" t="s">
        <v>1166</v>
      </c>
      <c r="H1194" s="117">
        <v>9000</v>
      </c>
      <c r="I1194" s="117">
        <v>9000</v>
      </c>
      <c r="J1194" s="117">
        <v>9128.2900000000009</v>
      </c>
      <c r="K1194" s="117">
        <v>0</v>
      </c>
      <c r="L1194" s="117">
        <v>0</v>
      </c>
      <c r="M1194" s="117">
        <v>0</v>
      </c>
      <c r="N1194" s="117">
        <v>9128.2900000000009</v>
      </c>
      <c r="P1194" s="1">
        <v>45537</v>
      </c>
      <c r="Q1194" s="1">
        <v>45531</v>
      </c>
      <c r="R1194" s="1">
        <v>45960</v>
      </c>
      <c r="S1194" s="1">
        <v>45960</v>
      </c>
      <c r="W1194" t="s">
        <v>561</v>
      </c>
      <c r="X1194" t="s">
        <v>252</v>
      </c>
      <c r="Z1194" t="s">
        <v>1142</v>
      </c>
      <c r="AA1194">
        <v>2</v>
      </c>
      <c r="AB1194" t="s">
        <v>1167</v>
      </c>
      <c r="AC1194" t="s">
        <v>561</v>
      </c>
      <c r="AD1194" t="s">
        <v>1130</v>
      </c>
      <c r="AE1194" t="s">
        <v>1131</v>
      </c>
      <c r="AF1194" t="s">
        <v>1132</v>
      </c>
      <c r="AG1194" t="s">
        <v>1133</v>
      </c>
      <c r="AH1194" t="s">
        <v>1134</v>
      </c>
    </row>
    <row r="1195" spans="1:34">
      <c r="A1195">
        <v>25795</v>
      </c>
      <c r="B1195" t="s">
        <v>246</v>
      </c>
      <c r="C1195" t="s">
        <v>247</v>
      </c>
      <c r="D1195" t="s">
        <v>355</v>
      </c>
      <c r="E1195" t="s">
        <v>356</v>
      </c>
      <c r="F1195" t="s">
        <v>261</v>
      </c>
      <c r="G1195" t="s">
        <v>1169</v>
      </c>
      <c r="H1195" s="117">
        <v>3000</v>
      </c>
      <c r="I1195" s="117">
        <v>3000</v>
      </c>
      <c r="J1195" s="117">
        <v>3064.51</v>
      </c>
      <c r="K1195" s="117">
        <v>0</v>
      </c>
      <c r="L1195" s="117">
        <v>0</v>
      </c>
      <c r="M1195" s="117">
        <v>0</v>
      </c>
      <c r="N1195" s="117">
        <v>3064.51</v>
      </c>
      <c r="P1195" s="1">
        <v>45510</v>
      </c>
      <c r="Q1195" s="1">
        <v>45504</v>
      </c>
      <c r="R1195" s="1">
        <v>45960</v>
      </c>
      <c r="S1195" s="1">
        <v>45960</v>
      </c>
      <c r="W1195" t="s">
        <v>561</v>
      </c>
      <c r="X1195" t="s">
        <v>252</v>
      </c>
      <c r="Z1195" t="s">
        <v>1142</v>
      </c>
      <c r="AA1195">
        <v>2</v>
      </c>
      <c r="AB1195" t="s">
        <v>1167</v>
      </c>
      <c r="AC1195" t="s">
        <v>561</v>
      </c>
      <c r="AD1195" t="s">
        <v>1130</v>
      </c>
      <c r="AE1195" t="s">
        <v>1131</v>
      </c>
      <c r="AF1195" t="s">
        <v>1132</v>
      </c>
      <c r="AG1195" t="s">
        <v>1133</v>
      </c>
      <c r="AH1195" t="s">
        <v>1134</v>
      </c>
    </row>
    <row r="1196" spans="1:34">
      <c r="A1196">
        <v>19387</v>
      </c>
      <c r="B1196" t="s">
        <v>246</v>
      </c>
      <c r="C1196" t="s">
        <v>269</v>
      </c>
      <c r="D1196" t="s">
        <v>327</v>
      </c>
      <c r="E1196" t="s">
        <v>328</v>
      </c>
      <c r="F1196" t="s">
        <v>261</v>
      </c>
      <c r="G1196" t="s">
        <v>1189</v>
      </c>
      <c r="H1196" s="117">
        <v>1080</v>
      </c>
      <c r="I1196" s="117">
        <v>1080</v>
      </c>
      <c r="J1196" s="117">
        <v>1138.33</v>
      </c>
      <c r="K1196" s="117">
        <v>0</v>
      </c>
      <c r="L1196" s="117">
        <v>0</v>
      </c>
      <c r="M1196" s="117">
        <v>0</v>
      </c>
      <c r="N1196" s="117">
        <v>1138.33</v>
      </c>
      <c r="P1196" s="1">
        <v>45205</v>
      </c>
      <c r="Q1196" s="1">
        <v>45197</v>
      </c>
      <c r="R1196" s="1">
        <v>45960</v>
      </c>
      <c r="S1196" s="1">
        <v>45960</v>
      </c>
      <c r="W1196" t="s">
        <v>561</v>
      </c>
      <c r="X1196" t="s">
        <v>252</v>
      </c>
      <c r="Z1196" t="s">
        <v>1142</v>
      </c>
      <c r="AA1196">
        <v>2</v>
      </c>
      <c r="AB1196" t="s">
        <v>1129</v>
      </c>
      <c r="AC1196" t="s">
        <v>561</v>
      </c>
      <c r="AD1196" t="s">
        <v>1130</v>
      </c>
      <c r="AE1196" t="s">
        <v>1131</v>
      </c>
      <c r="AF1196" t="s">
        <v>1132</v>
      </c>
      <c r="AG1196" t="s">
        <v>1133</v>
      </c>
      <c r="AH1196" t="s">
        <v>1134</v>
      </c>
    </row>
    <row r="1197" spans="1:34">
      <c r="A1197">
        <v>16758</v>
      </c>
      <c r="B1197" t="s">
        <v>246</v>
      </c>
      <c r="C1197" t="s">
        <v>247</v>
      </c>
      <c r="D1197" t="s">
        <v>348</v>
      </c>
      <c r="E1197" t="s">
        <v>349</v>
      </c>
      <c r="F1197" t="s">
        <v>261</v>
      </c>
      <c r="G1197" t="s">
        <v>1189</v>
      </c>
      <c r="H1197" s="117">
        <v>1000</v>
      </c>
      <c r="I1197" s="117">
        <v>1000</v>
      </c>
      <c r="J1197" s="117">
        <v>1068.8900000000001</v>
      </c>
      <c r="K1197" s="117">
        <v>0</v>
      </c>
      <c r="L1197" s="117">
        <v>0</v>
      </c>
      <c r="M1197" s="117">
        <v>0</v>
      </c>
      <c r="N1197" s="117">
        <v>1068.8900000000001</v>
      </c>
      <c r="P1197" s="1">
        <v>45110</v>
      </c>
      <c r="Q1197" s="1">
        <v>45094</v>
      </c>
      <c r="R1197" s="1">
        <v>45960</v>
      </c>
      <c r="S1197" s="1">
        <v>45960</v>
      </c>
      <c r="W1197" t="s">
        <v>561</v>
      </c>
      <c r="X1197" t="s">
        <v>252</v>
      </c>
      <c r="Z1197" t="s">
        <v>1142</v>
      </c>
      <c r="AA1197">
        <v>2</v>
      </c>
      <c r="AB1197" t="s">
        <v>1129</v>
      </c>
      <c r="AC1197" t="s">
        <v>561</v>
      </c>
      <c r="AD1197" t="s">
        <v>1130</v>
      </c>
      <c r="AE1197" t="s">
        <v>1131</v>
      </c>
      <c r="AF1197" t="s">
        <v>1132</v>
      </c>
      <c r="AG1197" t="s">
        <v>1133</v>
      </c>
      <c r="AH1197" t="s">
        <v>1134</v>
      </c>
    </row>
    <row r="1198" spans="1:34">
      <c r="A1198">
        <v>17186</v>
      </c>
      <c r="B1198" t="s">
        <v>246</v>
      </c>
      <c r="C1198" t="s">
        <v>247</v>
      </c>
      <c r="D1198" t="s">
        <v>520</v>
      </c>
      <c r="E1198" t="s">
        <v>521</v>
      </c>
      <c r="F1198" t="s">
        <v>261</v>
      </c>
      <c r="G1198" t="s">
        <v>1188</v>
      </c>
      <c r="H1198" s="117">
        <v>4000</v>
      </c>
      <c r="I1198" s="117">
        <v>4000</v>
      </c>
      <c r="J1198" s="117">
        <v>4250.42</v>
      </c>
      <c r="K1198" s="117">
        <v>0</v>
      </c>
      <c r="L1198" s="117">
        <v>0</v>
      </c>
      <c r="M1198" s="117">
        <v>0</v>
      </c>
      <c r="N1198" s="117">
        <v>4250.42</v>
      </c>
      <c r="P1198" s="1">
        <v>45140</v>
      </c>
      <c r="Q1198" s="1">
        <v>45129</v>
      </c>
      <c r="R1198" s="1">
        <v>45960</v>
      </c>
      <c r="S1198" s="1">
        <v>45960</v>
      </c>
      <c r="W1198" t="s">
        <v>561</v>
      </c>
      <c r="X1198" t="s">
        <v>252</v>
      </c>
      <c r="Z1198" t="s">
        <v>1142</v>
      </c>
      <c r="AA1198">
        <v>2</v>
      </c>
      <c r="AB1198" t="s">
        <v>1129</v>
      </c>
      <c r="AC1198" t="s">
        <v>561</v>
      </c>
      <c r="AD1198" t="s">
        <v>1130</v>
      </c>
      <c r="AE1198" t="s">
        <v>1131</v>
      </c>
      <c r="AF1198" t="s">
        <v>1132</v>
      </c>
      <c r="AG1198" t="s">
        <v>1133</v>
      </c>
      <c r="AH1198" t="s">
        <v>1134</v>
      </c>
    </row>
    <row r="1199" spans="1:34">
      <c r="A1199">
        <v>16043</v>
      </c>
      <c r="B1199" t="s">
        <v>246</v>
      </c>
      <c r="C1199" t="s">
        <v>247</v>
      </c>
      <c r="D1199" t="s">
        <v>508</v>
      </c>
      <c r="E1199" t="s">
        <v>509</v>
      </c>
      <c r="F1199" t="s">
        <v>261</v>
      </c>
      <c r="G1199" t="s">
        <v>1192</v>
      </c>
      <c r="H1199" s="117">
        <v>1500</v>
      </c>
      <c r="I1199" s="117">
        <v>1500</v>
      </c>
      <c r="J1199" s="117">
        <v>1605.64</v>
      </c>
      <c r="K1199" s="117">
        <v>0</v>
      </c>
      <c r="L1199" s="117">
        <v>0</v>
      </c>
      <c r="M1199" s="117">
        <v>0</v>
      </c>
      <c r="N1199" s="117">
        <v>1605.64</v>
      </c>
      <c r="P1199" s="1">
        <v>45057</v>
      </c>
      <c r="Q1199" s="1">
        <v>45052</v>
      </c>
      <c r="R1199" s="1">
        <v>45960</v>
      </c>
      <c r="S1199" s="1">
        <v>45960</v>
      </c>
      <c r="W1199" t="s">
        <v>561</v>
      </c>
      <c r="X1199" t="s">
        <v>252</v>
      </c>
      <c r="Z1199" t="s">
        <v>1142</v>
      </c>
      <c r="AA1199">
        <v>2</v>
      </c>
      <c r="AB1199" t="s">
        <v>1129</v>
      </c>
      <c r="AC1199" t="s">
        <v>561</v>
      </c>
      <c r="AD1199" t="s">
        <v>1130</v>
      </c>
      <c r="AE1199" t="s">
        <v>1131</v>
      </c>
      <c r="AF1199" t="s">
        <v>1132</v>
      </c>
      <c r="AG1199" t="s">
        <v>1133</v>
      </c>
      <c r="AH1199" t="s">
        <v>1134</v>
      </c>
    </row>
    <row r="1200" spans="1:34">
      <c r="A1200">
        <v>24661</v>
      </c>
      <c r="B1200" t="s">
        <v>246</v>
      </c>
      <c r="C1200" t="s">
        <v>247</v>
      </c>
      <c r="D1200" t="s">
        <v>488</v>
      </c>
      <c r="E1200" t="s">
        <v>489</v>
      </c>
      <c r="F1200" t="s">
        <v>261</v>
      </c>
      <c r="G1200" t="s">
        <v>1180</v>
      </c>
      <c r="H1200" s="117">
        <v>1000</v>
      </c>
      <c r="I1200" s="117">
        <v>1000</v>
      </c>
      <c r="J1200" s="117">
        <v>1038.52</v>
      </c>
      <c r="K1200" s="117">
        <v>0</v>
      </c>
      <c r="L1200" s="117">
        <v>0</v>
      </c>
      <c r="M1200" s="117">
        <v>0</v>
      </c>
      <c r="N1200" s="117">
        <v>1038.52</v>
      </c>
      <c r="P1200" s="1">
        <v>45412</v>
      </c>
      <c r="Q1200" s="1">
        <v>45404</v>
      </c>
      <c r="R1200" s="1">
        <v>45960</v>
      </c>
      <c r="S1200" s="1">
        <v>45960</v>
      </c>
      <c r="W1200" t="s">
        <v>561</v>
      </c>
      <c r="X1200" t="s">
        <v>252</v>
      </c>
      <c r="Z1200" t="s">
        <v>1142</v>
      </c>
      <c r="AA1200">
        <v>2</v>
      </c>
      <c r="AB1200" t="s">
        <v>1167</v>
      </c>
      <c r="AC1200" t="s">
        <v>561</v>
      </c>
      <c r="AD1200" t="s">
        <v>1130</v>
      </c>
      <c r="AE1200" t="s">
        <v>1131</v>
      </c>
      <c r="AF1200" t="s">
        <v>1132</v>
      </c>
      <c r="AG1200" t="s">
        <v>1133</v>
      </c>
      <c r="AH1200" t="s">
        <v>1134</v>
      </c>
    </row>
    <row r="1201" spans="1:34">
      <c r="A1201">
        <v>24476</v>
      </c>
      <c r="B1201" t="s">
        <v>246</v>
      </c>
      <c r="C1201" t="s">
        <v>247</v>
      </c>
      <c r="D1201" t="s">
        <v>449</v>
      </c>
      <c r="E1201" t="s">
        <v>450</v>
      </c>
      <c r="F1201" t="s">
        <v>261</v>
      </c>
      <c r="G1201" t="s">
        <v>1194</v>
      </c>
      <c r="H1201" s="117">
        <v>17000</v>
      </c>
      <c r="I1201" s="117">
        <v>17000</v>
      </c>
      <c r="J1201" s="117">
        <v>17654.84</v>
      </c>
      <c r="K1201" s="117">
        <v>0</v>
      </c>
      <c r="L1201" s="117">
        <v>0</v>
      </c>
      <c r="M1201" s="117">
        <v>0</v>
      </c>
      <c r="N1201" s="117">
        <v>17654.84</v>
      </c>
      <c r="P1201" s="1">
        <v>45400</v>
      </c>
      <c r="Q1201" s="1">
        <v>45397</v>
      </c>
      <c r="R1201" s="1">
        <v>45960</v>
      </c>
      <c r="S1201" s="1">
        <v>45960</v>
      </c>
      <c r="W1201" t="s">
        <v>561</v>
      </c>
      <c r="X1201" t="s">
        <v>252</v>
      </c>
      <c r="Z1201" t="s">
        <v>1142</v>
      </c>
      <c r="AA1201">
        <v>2</v>
      </c>
      <c r="AB1201" t="s">
        <v>1167</v>
      </c>
      <c r="AC1201" t="s">
        <v>561</v>
      </c>
      <c r="AD1201" t="s">
        <v>1174</v>
      </c>
      <c r="AE1201" t="s">
        <v>1131</v>
      </c>
      <c r="AF1201" t="s">
        <v>1132</v>
      </c>
      <c r="AG1201" t="s">
        <v>1133</v>
      </c>
      <c r="AH1201" t="s">
        <v>1134</v>
      </c>
    </row>
    <row r="1202" spans="1:34">
      <c r="A1202">
        <v>24685</v>
      </c>
      <c r="B1202" t="s">
        <v>246</v>
      </c>
      <c r="C1202" t="s">
        <v>247</v>
      </c>
      <c r="D1202" t="s">
        <v>436</v>
      </c>
      <c r="E1202" t="s">
        <v>437</v>
      </c>
      <c r="F1202" t="s">
        <v>261</v>
      </c>
      <c r="G1202" t="s">
        <v>1180</v>
      </c>
      <c r="H1202" s="117">
        <v>1000</v>
      </c>
      <c r="I1202" s="117">
        <v>1000</v>
      </c>
      <c r="J1202" s="117">
        <v>1038.52</v>
      </c>
      <c r="K1202" s="117">
        <v>0</v>
      </c>
      <c r="L1202" s="117">
        <v>0</v>
      </c>
      <c r="M1202" s="117">
        <v>0</v>
      </c>
      <c r="N1202" s="117">
        <v>1038.52</v>
      </c>
      <c r="P1202" s="1">
        <v>45408</v>
      </c>
      <c r="Q1202" s="1">
        <v>45404</v>
      </c>
      <c r="R1202" s="1">
        <v>45960</v>
      </c>
      <c r="S1202" s="1">
        <v>45960</v>
      </c>
      <c r="W1202" t="s">
        <v>561</v>
      </c>
      <c r="X1202" t="s">
        <v>252</v>
      </c>
      <c r="Z1202" t="s">
        <v>1142</v>
      </c>
      <c r="AA1202">
        <v>2</v>
      </c>
      <c r="AB1202" t="s">
        <v>1167</v>
      </c>
      <c r="AC1202" t="s">
        <v>561</v>
      </c>
      <c r="AD1202" t="s">
        <v>1130</v>
      </c>
      <c r="AE1202" t="s">
        <v>1131</v>
      </c>
      <c r="AF1202" t="s">
        <v>1132</v>
      </c>
      <c r="AG1202" t="s">
        <v>1133</v>
      </c>
      <c r="AH1202" t="s">
        <v>1134</v>
      </c>
    </row>
    <row r="1203" spans="1:34">
      <c r="A1203">
        <v>24702</v>
      </c>
      <c r="B1203" t="s">
        <v>246</v>
      </c>
      <c r="C1203" t="s">
        <v>247</v>
      </c>
      <c r="D1203" t="s">
        <v>436</v>
      </c>
      <c r="E1203" t="s">
        <v>437</v>
      </c>
      <c r="F1203" t="s">
        <v>261</v>
      </c>
      <c r="G1203" t="s">
        <v>1179</v>
      </c>
      <c r="H1203" s="117">
        <v>60000</v>
      </c>
      <c r="I1203" s="117">
        <v>60000</v>
      </c>
      <c r="J1203" s="117">
        <v>62311.19</v>
      </c>
      <c r="K1203" s="117">
        <v>0</v>
      </c>
      <c r="L1203" s="117">
        <v>0</v>
      </c>
      <c r="M1203" s="117">
        <v>0</v>
      </c>
      <c r="N1203" s="117">
        <v>62311.19</v>
      </c>
      <c r="P1203" s="1">
        <v>45408</v>
      </c>
      <c r="Q1203" s="1">
        <v>45404</v>
      </c>
      <c r="R1203" s="1">
        <v>45960</v>
      </c>
      <c r="S1203" s="1">
        <v>45960</v>
      </c>
      <c r="W1203" t="s">
        <v>561</v>
      </c>
      <c r="X1203" t="s">
        <v>252</v>
      </c>
      <c r="Z1203" t="s">
        <v>1142</v>
      </c>
      <c r="AA1203">
        <v>2</v>
      </c>
      <c r="AB1203" t="s">
        <v>1167</v>
      </c>
      <c r="AC1203" t="s">
        <v>561</v>
      </c>
      <c r="AD1203" t="s">
        <v>1165</v>
      </c>
      <c r="AE1203" t="s">
        <v>1131</v>
      </c>
      <c r="AF1203" t="s">
        <v>1132</v>
      </c>
      <c r="AG1203" t="s">
        <v>1133</v>
      </c>
      <c r="AH1203" t="s">
        <v>1134</v>
      </c>
    </row>
    <row r="1204" spans="1:34">
      <c r="A1204">
        <v>24740</v>
      </c>
      <c r="B1204" t="s">
        <v>246</v>
      </c>
      <c r="C1204" t="s">
        <v>247</v>
      </c>
      <c r="D1204" t="s">
        <v>418</v>
      </c>
      <c r="E1204" t="s">
        <v>419</v>
      </c>
      <c r="F1204" t="s">
        <v>261</v>
      </c>
      <c r="G1204" t="s">
        <v>1180</v>
      </c>
      <c r="H1204" s="117">
        <v>6000</v>
      </c>
      <c r="I1204" s="117">
        <v>6000</v>
      </c>
      <c r="J1204" s="117">
        <v>6231.12</v>
      </c>
      <c r="K1204" s="117">
        <v>0</v>
      </c>
      <c r="L1204" s="117">
        <v>0</v>
      </c>
      <c r="M1204" s="117">
        <v>0</v>
      </c>
      <c r="N1204" s="117">
        <v>6231.12</v>
      </c>
      <c r="P1204" s="1">
        <v>45412</v>
      </c>
      <c r="Q1204" s="1">
        <v>45407</v>
      </c>
      <c r="R1204" s="1">
        <v>45960</v>
      </c>
      <c r="S1204" s="1">
        <v>45960</v>
      </c>
      <c r="W1204" t="s">
        <v>561</v>
      </c>
      <c r="X1204" t="s">
        <v>252</v>
      </c>
      <c r="Z1204" t="s">
        <v>1142</v>
      </c>
      <c r="AA1204">
        <v>2</v>
      </c>
      <c r="AB1204" t="s">
        <v>1167</v>
      </c>
      <c r="AC1204" t="s">
        <v>561</v>
      </c>
      <c r="AD1204" t="s">
        <v>1130</v>
      </c>
      <c r="AE1204" t="s">
        <v>1131</v>
      </c>
      <c r="AF1204" t="s">
        <v>1132</v>
      </c>
      <c r="AG1204" t="s">
        <v>1133</v>
      </c>
      <c r="AH1204" t="s">
        <v>1134</v>
      </c>
    </row>
    <row r="1205" spans="1:34">
      <c r="A1205">
        <v>24889</v>
      </c>
      <c r="B1205" t="s">
        <v>246</v>
      </c>
      <c r="C1205" t="s">
        <v>247</v>
      </c>
      <c r="D1205" t="s">
        <v>430</v>
      </c>
      <c r="E1205" t="s">
        <v>431</v>
      </c>
      <c r="F1205" t="s">
        <v>261</v>
      </c>
      <c r="G1205" t="s">
        <v>1175</v>
      </c>
      <c r="H1205" s="117">
        <v>6000</v>
      </c>
      <c r="I1205" s="117">
        <v>6000</v>
      </c>
      <c r="J1205" s="117">
        <v>6231.12</v>
      </c>
      <c r="K1205" s="117">
        <v>0</v>
      </c>
      <c r="L1205" s="117">
        <v>0</v>
      </c>
      <c r="M1205" s="117">
        <v>0</v>
      </c>
      <c r="N1205" s="117">
        <v>6231.12</v>
      </c>
      <c r="P1205" s="1">
        <v>45421</v>
      </c>
      <c r="Q1205" s="1">
        <v>45410</v>
      </c>
      <c r="R1205" s="1">
        <v>45960</v>
      </c>
      <c r="S1205" s="1">
        <v>45960</v>
      </c>
      <c r="W1205" t="s">
        <v>561</v>
      </c>
      <c r="X1205" t="s">
        <v>252</v>
      </c>
      <c r="Z1205" t="s">
        <v>1142</v>
      </c>
      <c r="AA1205">
        <v>2</v>
      </c>
      <c r="AB1205" t="s">
        <v>1167</v>
      </c>
      <c r="AC1205" t="s">
        <v>561</v>
      </c>
      <c r="AD1205" t="s">
        <v>1130</v>
      </c>
      <c r="AE1205" t="s">
        <v>1131</v>
      </c>
      <c r="AF1205" t="s">
        <v>1132</v>
      </c>
      <c r="AG1205" t="s">
        <v>1133</v>
      </c>
      <c r="AH1205" t="s">
        <v>1134</v>
      </c>
    </row>
    <row r="1206" spans="1:34">
      <c r="A1206">
        <v>25104</v>
      </c>
      <c r="B1206" t="s">
        <v>246</v>
      </c>
      <c r="C1206" t="s">
        <v>247</v>
      </c>
      <c r="D1206" t="s">
        <v>494</v>
      </c>
      <c r="E1206" t="s">
        <v>495</v>
      </c>
      <c r="F1206" t="s">
        <v>261</v>
      </c>
      <c r="G1206" t="s">
        <v>1177</v>
      </c>
      <c r="H1206" s="117">
        <v>1000</v>
      </c>
      <c r="I1206" s="117">
        <v>1000</v>
      </c>
      <c r="J1206" s="117">
        <v>1035.6300000000001</v>
      </c>
      <c r="K1206" s="117">
        <v>0</v>
      </c>
      <c r="L1206" s="117">
        <v>0</v>
      </c>
      <c r="M1206" s="117">
        <v>0</v>
      </c>
      <c r="N1206" s="117">
        <v>1035.6300000000001</v>
      </c>
      <c r="P1206" s="1">
        <v>45443</v>
      </c>
      <c r="Q1206" s="1">
        <v>45436</v>
      </c>
      <c r="R1206" s="1">
        <v>45960</v>
      </c>
      <c r="S1206" s="1">
        <v>45960</v>
      </c>
      <c r="W1206" t="s">
        <v>561</v>
      </c>
      <c r="X1206" t="s">
        <v>252</v>
      </c>
      <c r="Z1206" t="s">
        <v>1142</v>
      </c>
      <c r="AA1206">
        <v>2</v>
      </c>
      <c r="AB1206" t="s">
        <v>1167</v>
      </c>
      <c r="AC1206" t="s">
        <v>561</v>
      </c>
      <c r="AD1206" t="s">
        <v>1130</v>
      </c>
      <c r="AE1206" t="s">
        <v>1131</v>
      </c>
      <c r="AF1206" t="s">
        <v>1132</v>
      </c>
      <c r="AG1206" t="s">
        <v>1133</v>
      </c>
      <c r="AH1206" t="s">
        <v>1134</v>
      </c>
    </row>
    <row r="1207" spans="1:34">
      <c r="A1207">
        <v>25158</v>
      </c>
      <c r="B1207" t="s">
        <v>246</v>
      </c>
      <c r="C1207" t="s">
        <v>247</v>
      </c>
      <c r="D1207" t="s">
        <v>397</v>
      </c>
      <c r="E1207" t="s">
        <v>398</v>
      </c>
      <c r="F1207" t="s">
        <v>261</v>
      </c>
      <c r="G1207" t="s">
        <v>1172</v>
      </c>
      <c r="H1207" s="117">
        <v>5000</v>
      </c>
      <c r="I1207" s="117">
        <v>5000</v>
      </c>
      <c r="J1207" s="117">
        <v>5178.13</v>
      </c>
      <c r="K1207" s="117">
        <v>0</v>
      </c>
      <c r="L1207" s="117">
        <v>0</v>
      </c>
      <c r="M1207" s="117">
        <v>0</v>
      </c>
      <c r="N1207" s="117">
        <v>5178.13</v>
      </c>
      <c r="P1207" s="1">
        <v>45453</v>
      </c>
      <c r="Q1207" s="1">
        <v>45442</v>
      </c>
      <c r="R1207" s="1">
        <v>45960</v>
      </c>
      <c r="S1207" s="1">
        <v>45960</v>
      </c>
      <c r="W1207" t="s">
        <v>561</v>
      </c>
      <c r="X1207" t="s">
        <v>252</v>
      </c>
      <c r="Z1207" t="s">
        <v>1142</v>
      </c>
      <c r="AA1207">
        <v>2</v>
      </c>
      <c r="AB1207" t="s">
        <v>1167</v>
      </c>
      <c r="AC1207" t="s">
        <v>561</v>
      </c>
      <c r="AD1207" t="s">
        <v>1130</v>
      </c>
      <c r="AE1207" t="s">
        <v>1131</v>
      </c>
      <c r="AF1207" t="s">
        <v>1132</v>
      </c>
      <c r="AG1207" t="s">
        <v>1133</v>
      </c>
      <c r="AH1207" t="s">
        <v>1134</v>
      </c>
    </row>
    <row r="1208" spans="1:34">
      <c r="A1208">
        <v>23260</v>
      </c>
      <c r="B1208" t="s">
        <v>246</v>
      </c>
      <c r="C1208" t="s">
        <v>269</v>
      </c>
      <c r="D1208" t="s">
        <v>339</v>
      </c>
      <c r="E1208" t="s">
        <v>340</v>
      </c>
      <c r="F1208" t="s">
        <v>261</v>
      </c>
      <c r="G1208" t="s">
        <v>1177</v>
      </c>
      <c r="H1208" s="117">
        <v>2300</v>
      </c>
      <c r="I1208" s="117">
        <v>2300</v>
      </c>
      <c r="J1208" s="117">
        <v>2398.19</v>
      </c>
      <c r="K1208" s="117">
        <v>0</v>
      </c>
      <c r="L1208" s="117">
        <v>0</v>
      </c>
      <c r="M1208" s="117">
        <v>0</v>
      </c>
      <c r="N1208" s="117">
        <v>2398.19</v>
      </c>
      <c r="P1208" s="1">
        <v>45345</v>
      </c>
      <c r="Q1208" s="1">
        <v>45331</v>
      </c>
      <c r="R1208" s="1">
        <v>45960</v>
      </c>
      <c r="S1208" s="1">
        <v>45960</v>
      </c>
      <c r="W1208" t="s">
        <v>561</v>
      </c>
      <c r="X1208" t="s">
        <v>252</v>
      </c>
      <c r="Z1208" t="s">
        <v>1142</v>
      </c>
      <c r="AA1208">
        <v>2</v>
      </c>
      <c r="AB1208" t="s">
        <v>1129</v>
      </c>
      <c r="AC1208" t="s">
        <v>561</v>
      </c>
      <c r="AD1208" t="s">
        <v>1130</v>
      </c>
      <c r="AE1208" t="s">
        <v>1131</v>
      </c>
      <c r="AF1208" t="s">
        <v>1132</v>
      </c>
      <c r="AG1208" t="s">
        <v>1133</v>
      </c>
      <c r="AH1208" t="s">
        <v>1134</v>
      </c>
    </row>
    <row r="1209" spans="1:34">
      <c r="A1209">
        <v>23832</v>
      </c>
      <c r="B1209" t="s">
        <v>246</v>
      </c>
      <c r="C1209" t="s">
        <v>247</v>
      </c>
      <c r="D1209" t="s">
        <v>476</v>
      </c>
      <c r="E1209" t="s">
        <v>477</v>
      </c>
      <c r="F1209" t="s">
        <v>261</v>
      </c>
      <c r="G1209" t="s">
        <v>1140</v>
      </c>
      <c r="H1209" s="117">
        <v>5000</v>
      </c>
      <c r="I1209" s="117">
        <v>5000</v>
      </c>
      <c r="J1209" s="117">
        <v>5199.43</v>
      </c>
      <c r="K1209" s="117">
        <v>0</v>
      </c>
      <c r="L1209" s="117">
        <v>0</v>
      </c>
      <c r="M1209" s="117">
        <v>0</v>
      </c>
      <c r="N1209" s="117">
        <v>5199.43</v>
      </c>
      <c r="P1209" s="1">
        <v>45377</v>
      </c>
      <c r="Q1209" s="1">
        <v>45371</v>
      </c>
      <c r="R1209" s="1">
        <v>45960</v>
      </c>
      <c r="S1209" s="1">
        <v>45960</v>
      </c>
      <c r="W1209" t="s">
        <v>561</v>
      </c>
      <c r="X1209" t="s">
        <v>252</v>
      </c>
      <c r="Z1209" t="s">
        <v>1142</v>
      </c>
      <c r="AA1209">
        <v>2</v>
      </c>
      <c r="AB1209" t="s">
        <v>1129</v>
      </c>
      <c r="AC1209" t="s">
        <v>561</v>
      </c>
      <c r="AD1209" t="s">
        <v>1130</v>
      </c>
      <c r="AE1209" t="s">
        <v>1131</v>
      </c>
      <c r="AF1209" t="s">
        <v>1132</v>
      </c>
      <c r="AG1209" t="s">
        <v>1133</v>
      </c>
      <c r="AH1209" t="s">
        <v>1134</v>
      </c>
    </row>
    <row r="1210" spans="1:34">
      <c r="A1210">
        <v>24397</v>
      </c>
      <c r="B1210" t="s">
        <v>246</v>
      </c>
      <c r="C1210" t="s">
        <v>269</v>
      </c>
      <c r="D1210" t="s">
        <v>330</v>
      </c>
      <c r="E1210" t="s">
        <v>331</v>
      </c>
      <c r="F1210" t="s">
        <v>261</v>
      </c>
      <c r="G1210" t="s">
        <v>1175</v>
      </c>
      <c r="H1210" s="117">
        <v>600</v>
      </c>
      <c r="I1210" s="117">
        <v>600</v>
      </c>
      <c r="J1210" s="117">
        <v>623.11</v>
      </c>
      <c r="K1210" s="117">
        <v>0</v>
      </c>
      <c r="L1210" s="117">
        <v>0</v>
      </c>
      <c r="M1210" s="117">
        <v>0</v>
      </c>
      <c r="N1210" s="117">
        <v>623.11</v>
      </c>
      <c r="P1210" s="1">
        <v>45399</v>
      </c>
      <c r="Q1210" s="1">
        <v>45391</v>
      </c>
      <c r="R1210" s="1">
        <v>45960</v>
      </c>
      <c r="S1210" s="1">
        <v>45960</v>
      </c>
      <c r="W1210" t="s">
        <v>561</v>
      </c>
      <c r="X1210" t="s">
        <v>252</v>
      </c>
      <c r="Z1210" t="s">
        <v>1142</v>
      </c>
      <c r="AA1210">
        <v>2</v>
      </c>
      <c r="AB1210" t="s">
        <v>1167</v>
      </c>
      <c r="AC1210" t="s">
        <v>561</v>
      </c>
      <c r="AD1210" t="s">
        <v>1130</v>
      </c>
      <c r="AE1210" t="s">
        <v>1131</v>
      </c>
      <c r="AF1210" t="s">
        <v>1132</v>
      </c>
      <c r="AG1210" t="s">
        <v>1133</v>
      </c>
      <c r="AH1210" t="s">
        <v>1134</v>
      </c>
    </row>
    <row r="1211" spans="1:34">
      <c r="A1211">
        <v>24211</v>
      </c>
      <c r="B1211" t="s">
        <v>246</v>
      </c>
      <c r="C1211" t="s">
        <v>247</v>
      </c>
      <c r="D1211" t="s">
        <v>385</v>
      </c>
      <c r="E1211" t="s">
        <v>386</v>
      </c>
      <c r="F1211" t="s">
        <v>261</v>
      </c>
      <c r="G1211" t="s">
        <v>1176</v>
      </c>
      <c r="H1211" s="117">
        <v>5000</v>
      </c>
      <c r="I1211" s="117">
        <v>5000</v>
      </c>
      <c r="J1211" s="117">
        <v>5199.43</v>
      </c>
      <c r="K1211" s="117">
        <v>0</v>
      </c>
      <c r="L1211" s="117">
        <v>0</v>
      </c>
      <c r="M1211" s="117">
        <v>0</v>
      </c>
      <c r="N1211" s="117">
        <v>5199.43</v>
      </c>
      <c r="P1211" s="1">
        <v>45383</v>
      </c>
      <c r="Q1211" s="1">
        <v>45381</v>
      </c>
      <c r="R1211" s="1">
        <v>45961</v>
      </c>
      <c r="S1211" s="1">
        <v>45961</v>
      </c>
      <c r="W1211" t="s">
        <v>561</v>
      </c>
      <c r="X1211" t="s">
        <v>252</v>
      </c>
      <c r="Z1211" t="s">
        <v>1142</v>
      </c>
      <c r="AA1211">
        <v>2</v>
      </c>
      <c r="AB1211" t="s">
        <v>1129</v>
      </c>
      <c r="AC1211" t="s">
        <v>561</v>
      </c>
      <c r="AD1211" t="s">
        <v>1130</v>
      </c>
      <c r="AE1211" t="s">
        <v>1131</v>
      </c>
      <c r="AF1211" t="s">
        <v>1132</v>
      </c>
      <c r="AG1211" t="s">
        <v>1133</v>
      </c>
      <c r="AH1211" t="s">
        <v>1134</v>
      </c>
    </row>
    <row r="1212" spans="1:34">
      <c r="A1212">
        <v>24087</v>
      </c>
      <c r="B1212" t="s">
        <v>246</v>
      </c>
      <c r="C1212" t="s">
        <v>247</v>
      </c>
      <c r="D1212" t="s">
        <v>464</v>
      </c>
      <c r="E1212" t="s">
        <v>465</v>
      </c>
      <c r="F1212" t="s">
        <v>261</v>
      </c>
      <c r="G1212" t="s">
        <v>1176</v>
      </c>
      <c r="H1212" s="117">
        <v>5000</v>
      </c>
      <c r="I1212" s="117">
        <v>5000</v>
      </c>
      <c r="J1212" s="117">
        <v>5199.43</v>
      </c>
      <c r="K1212" s="117">
        <v>0</v>
      </c>
      <c r="L1212" s="117">
        <v>0</v>
      </c>
      <c r="M1212" s="117">
        <v>0</v>
      </c>
      <c r="N1212" s="117">
        <v>5199.43</v>
      </c>
      <c r="P1212" s="1">
        <v>45385</v>
      </c>
      <c r="Q1212" s="1">
        <v>45373</v>
      </c>
      <c r="R1212" s="1">
        <v>45961</v>
      </c>
      <c r="S1212" s="1">
        <v>45961</v>
      </c>
      <c r="W1212" t="s">
        <v>561</v>
      </c>
      <c r="X1212" t="s">
        <v>252</v>
      </c>
      <c r="Z1212" t="s">
        <v>1142</v>
      </c>
      <c r="AA1212">
        <v>2</v>
      </c>
      <c r="AB1212" t="s">
        <v>1129</v>
      </c>
      <c r="AC1212" t="s">
        <v>561</v>
      </c>
      <c r="AD1212" t="s">
        <v>1130</v>
      </c>
      <c r="AE1212" t="s">
        <v>1131</v>
      </c>
      <c r="AF1212" t="s">
        <v>1132</v>
      </c>
      <c r="AG1212" t="s">
        <v>1133</v>
      </c>
      <c r="AH1212" t="s">
        <v>1134</v>
      </c>
    </row>
    <row r="1213" spans="1:34">
      <c r="A1213">
        <v>25395</v>
      </c>
      <c r="B1213" t="s">
        <v>246</v>
      </c>
      <c r="C1213" t="s">
        <v>247</v>
      </c>
      <c r="D1213" t="s">
        <v>505</v>
      </c>
      <c r="E1213" t="s">
        <v>506</v>
      </c>
      <c r="F1213" t="s">
        <v>261</v>
      </c>
      <c r="G1213" t="s">
        <v>1175</v>
      </c>
      <c r="H1213" s="117">
        <v>5000</v>
      </c>
      <c r="I1213" s="117">
        <v>5000</v>
      </c>
      <c r="J1213" s="117">
        <v>5151.5600000000004</v>
      </c>
      <c r="K1213" s="117">
        <v>0</v>
      </c>
      <c r="L1213" s="117">
        <v>0</v>
      </c>
      <c r="M1213" s="117">
        <v>0</v>
      </c>
      <c r="N1213" s="117">
        <v>5151.5600000000004</v>
      </c>
      <c r="P1213" s="1">
        <v>45470</v>
      </c>
      <c r="Q1213" s="1">
        <v>45461</v>
      </c>
      <c r="R1213" s="1">
        <v>45961</v>
      </c>
      <c r="S1213" s="1">
        <v>45961</v>
      </c>
      <c r="W1213" t="s">
        <v>561</v>
      </c>
      <c r="X1213" t="s">
        <v>252</v>
      </c>
      <c r="Z1213" t="s">
        <v>1142</v>
      </c>
      <c r="AA1213">
        <v>2</v>
      </c>
      <c r="AB1213" t="s">
        <v>1167</v>
      </c>
      <c r="AC1213" t="s">
        <v>561</v>
      </c>
      <c r="AD1213" t="s">
        <v>1130</v>
      </c>
      <c r="AE1213" t="s">
        <v>1131</v>
      </c>
      <c r="AF1213" t="s">
        <v>1132</v>
      </c>
      <c r="AG1213" t="s">
        <v>1133</v>
      </c>
      <c r="AH1213" t="s">
        <v>1134</v>
      </c>
    </row>
    <row r="1214" spans="1:34">
      <c r="A1214">
        <v>24459</v>
      </c>
      <c r="B1214" t="s">
        <v>246</v>
      </c>
      <c r="C1214" t="s">
        <v>247</v>
      </c>
      <c r="D1214" t="s">
        <v>449</v>
      </c>
      <c r="E1214" t="s">
        <v>450</v>
      </c>
      <c r="F1214" t="s">
        <v>261</v>
      </c>
      <c r="G1214" t="s">
        <v>1180</v>
      </c>
      <c r="H1214" s="117">
        <v>4500</v>
      </c>
      <c r="I1214" s="117">
        <v>4500</v>
      </c>
      <c r="J1214" s="117">
        <v>4673.34</v>
      </c>
      <c r="K1214" s="117">
        <v>0</v>
      </c>
      <c r="L1214" s="117">
        <v>0</v>
      </c>
      <c r="M1214" s="117">
        <v>0</v>
      </c>
      <c r="N1214" s="117">
        <v>4673.34</v>
      </c>
      <c r="P1214" s="1">
        <v>45400</v>
      </c>
      <c r="Q1214" s="1">
        <v>45397</v>
      </c>
      <c r="R1214" s="1">
        <v>45961</v>
      </c>
      <c r="S1214" s="1">
        <v>45961</v>
      </c>
      <c r="W1214" t="s">
        <v>561</v>
      </c>
      <c r="X1214" t="s">
        <v>252</v>
      </c>
      <c r="Z1214" t="s">
        <v>1142</v>
      </c>
      <c r="AA1214">
        <v>2</v>
      </c>
      <c r="AB1214" t="s">
        <v>1167</v>
      </c>
      <c r="AC1214" t="s">
        <v>561</v>
      </c>
      <c r="AD1214" t="s">
        <v>1130</v>
      </c>
      <c r="AE1214" t="s">
        <v>1131</v>
      </c>
      <c r="AF1214" t="s">
        <v>1132</v>
      </c>
      <c r="AG1214" t="s">
        <v>1133</v>
      </c>
      <c r="AH1214" t="s">
        <v>1134</v>
      </c>
    </row>
    <row r="1215" spans="1:34">
      <c r="A1215">
        <v>24119</v>
      </c>
      <c r="B1215" t="s">
        <v>246</v>
      </c>
      <c r="C1215" t="s">
        <v>247</v>
      </c>
      <c r="D1215" t="s">
        <v>421</v>
      </c>
      <c r="E1215" t="s">
        <v>422</v>
      </c>
      <c r="F1215" t="s">
        <v>261</v>
      </c>
      <c r="G1215" t="s">
        <v>1176</v>
      </c>
      <c r="H1215" s="117">
        <v>6200</v>
      </c>
      <c r="I1215" s="117">
        <v>6200</v>
      </c>
      <c r="J1215" s="117">
        <v>6447.29</v>
      </c>
      <c r="K1215" s="117">
        <v>0</v>
      </c>
      <c r="L1215" s="117">
        <v>0</v>
      </c>
      <c r="M1215" s="117">
        <v>0</v>
      </c>
      <c r="N1215" s="117">
        <v>6447.29</v>
      </c>
      <c r="P1215" s="1">
        <v>45394</v>
      </c>
      <c r="Q1215" s="1">
        <v>45366</v>
      </c>
      <c r="R1215" s="1">
        <v>45971</v>
      </c>
      <c r="S1215" s="1">
        <v>45971</v>
      </c>
      <c r="W1215" t="s">
        <v>561</v>
      </c>
      <c r="X1215" t="s">
        <v>252</v>
      </c>
      <c r="Z1215" t="s">
        <v>1142</v>
      </c>
      <c r="AA1215">
        <v>2</v>
      </c>
      <c r="AB1215" t="s">
        <v>1129</v>
      </c>
      <c r="AC1215" t="s">
        <v>561</v>
      </c>
      <c r="AD1215" t="s">
        <v>1130</v>
      </c>
      <c r="AE1215" t="s">
        <v>1131</v>
      </c>
      <c r="AF1215" t="s">
        <v>1132</v>
      </c>
      <c r="AG1215" t="s">
        <v>1133</v>
      </c>
      <c r="AH1215" t="s">
        <v>1134</v>
      </c>
    </row>
    <row r="1216" spans="1:34">
      <c r="A1216">
        <v>22538</v>
      </c>
      <c r="B1216" t="s">
        <v>246</v>
      </c>
      <c r="C1216" t="s">
        <v>269</v>
      </c>
      <c r="D1216" t="s">
        <v>312</v>
      </c>
      <c r="E1216" t="s">
        <v>313</v>
      </c>
      <c r="F1216" t="s">
        <v>261</v>
      </c>
      <c r="G1216" t="s">
        <v>1185</v>
      </c>
      <c r="H1216" s="117">
        <v>3500</v>
      </c>
      <c r="I1216" s="117">
        <v>3500</v>
      </c>
      <c r="J1216" s="117">
        <v>3660.61</v>
      </c>
      <c r="K1216" s="117">
        <v>0</v>
      </c>
      <c r="L1216" s="117">
        <v>0</v>
      </c>
      <c r="M1216" s="117">
        <v>0</v>
      </c>
      <c r="N1216" s="117">
        <v>3660.61</v>
      </c>
      <c r="P1216" s="1">
        <v>45314</v>
      </c>
      <c r="Q1216" s="1">
        <v>45301</v>
      </c>
      <c r="R1216" s="1">
        <v>45971</v>
      </c>
      <c r="S1216" s="1">
        <v>45971</v>
      </c>
      <c r="W1216" t="s">
        <v>561</v>
      </c>
      <c r="X1216" t="s">
        <v>252</v>
      </c>
      <c r="Z1216" t="s">
        <v>1142</v>
      </c>
      <c r="AA1216">
        <v>2</v>
      </c>
      <c r="AB1216" t="s">
        <v>1129</v>
      </c>
      <c r="AC1216" t="s">
        <v>561</v>
      </c>
      <c r="AD1216" t="s">
        <v>1130</v>
      </c>
      <c r="AE1216" t="s">
        <v>1131</v>
      </c>
      <c r="AF1216" t="s">
        <v>1132</v>
      </c>
      <c r="AG1216" t="s">
        <v>1133</v>
      </c>
      <c r="AH1216" t="s">
        <v>1134</v>
      </c>
    </row>
    <row r="1217" spans="1:34">
      <c r="A1217">
        <v>16066</v>
      </c>
      <c r="B1217" t="s">
        <v>246</v>
      </c>
      <c r="C1217" t="s">
        <v>247</v>
      </c>
      <c r="D1217" t="s">
        <v>262</v>
      </c>
      <c r="E1217" t="s">
        <v>263</v>
      </c>
      <c r="F1217" t="s">
        <v>261</v>
      </c>
      <c r="G1217" t="s">
        <v>1195</v>
      </c>
      <c r="H1217" s="117">
        <v>5000</v>
      </c>
      <c r="I1217" s="117">
        <v>5000</v>
      </c>
      <c r="J1217" s="117">
        <v>5352.13</v>
      </c>
      <c r="K1217" s="117">
        <v>0</v>
      </c>
      <c r="L1217" s="117">
        <v>0</v>
      </c>
      <c r="M1217" s="117">
        <v>0</v>
      </c>
      <c r="N1217" s="117">
        <v>5352.13</v>
      </c>
      <c r="P1217" s="1">
        <v>45063</v>
      </c>
      <c r="Q1217" s="1">
        <v>45052</v>
      </c>
      <c r="R1217" s="1">
        <v>45971</v>
      </c>
      <c r="S1217" s="1">
        <v>45971</v>
      </c>
      <c r="W1217" t="s">
        <v>561</v>
      </c>
      <c r="X1217" t="s">
        <v>252</v>
      </c>
      <c r="Z1217" t="s">
        <v>1142</v>
      </c>
      <c r="AA1217">
        <v>2</v>
      </c>
      <c r="AB1217" t="s">
        <v>1129</v>
      </c>
      <c r="AC1217" t="s">
        <v>561</v>
      </c>
      <c r="AD1217" t="s">
        <v>1130</v>
      </c>
      <c r="AE1217" t="s">
        <v>1131</v>
      </c>
      <c r="AF1217" t="s">
        <v>1132</v>
      </c>
      <c r="AG1217" t="s">
        <v>1133</v>
      </c>
      <c r="AH1217" t="s">
        <v>1134</v>
      </c>
    </row>
    <row r="1218" spans="1:34">
      <c r="A1218">
        <v>16187</v>
      </c>
      <c r="B1218" t="s">
        <v>246</v>
      </c>
      <c r="C1218" t="s">
        <v>269</v>
      </c>
      <c r="D1218" t="s">
        <v>285</v>
      </c>
      <c r="E1218" t="s">
        <v>286</v>
      </c>
      <c r="F1218" t="s">
        <v>261</v>
      </c>
      <c r="G1218" t="s">
        <v>1191</v>
      </c>
      <c r="H1218" s="117">
        <v>1290</v>
      </c>
      <c r="I1218" s="117">
        <v>1290</v>
      </c>
      <c r="J1218" s="117">
        <v>1380.85</v>
      </c>
      <c r="K1218" s="117">
        <v>0</v>
      </c>
      <c r="L1218" s="117">
        <v>0</v>
      </c>
      <c r="M1218" s="117">
        <v>0</v>
      </c>
      <c r="N1218" s="117">
        <v>1380.85</v>
      </c>
      <c r="P1218" s="1">
        <v>45063</v>
      </c>
      <c r="Q1218" s="1">
        <v>45054</v>
      </c>
      <c r="R1218" s="1">
        <v>45971</v>
      </c>
      <c r="S1218" s="1">
        <v>45971</v>
      </c>
      <c r="W1218" t="s">
        <v>561</v>
      </c>
      <c r="X1218" t="s">
        <v>252</v>
      </c>
      <c r="Z1218" t="s">
        <v>1142</v>
      </c>
      <c r="AA1218">
        <v>2</v>
      </c>
      <c r="AB1218" t="s">
        <v>1129</v>
      </c>
      <c r="AC1218" t="s">
        <v>561</v>
      </c>
      <c r="AD1218" t="s">
        <v>1130</v>
      </c>
      <c r="AE1218" t="s">
        <v>1131</v>
      </c>
      <c r="AF1218" t="s">
        <v>1132</v>
      </c>
      <c r="AG1218" t="s">
        <v>1133</v>
      </c>
      <c r="AH1218" t="s">
        <v>1134</v>
      </c>
    </row>
    <row r="1219" spans="1:34">
      <c r="A1219">
        <v>16127</v>
      </c>
      <c r="B1219" t="s">
        <v>246</v>
      </c>
      <c r="C1219" t="s">
        <v>247</v>
      </c>
      <c r="D1219" t="s">
        <v>262</v>
      </c>
      <c r="E1219" t="s">
        <v>263</v>
      </c>
      <c r="F1219" t="s">
        <v>261</v>
      </c>
      <c r="G1219" t="s">
        <v>1196</v>
      </c>
      <c r="H1219" s="117">
        <v>2500</v>
      </c>
      <c r="I1219" s="117">
        <v>2500</v>
      </c>
      <c r="J1219" s="117">
        <v>2676.06</v>
      </c>
      <c r="K1219" s="117">
        <v>0</v>
      </c>
      <c r="L1219" s="117">
        <v>0</v>
      </c>
      <c r="M1219" s="117">
        <v>0</v>
      </c>
      <c r="N1219" s="117">
        <v>2676.06</v>
      </c>
      <c r="P1219" s="1">
        <v>45063</v>
      </c>
      <c r="Q1219" s="1">
        <v>45052</v>
      </c>
      <c r="R1219" s="1">
        <v>45971</v>
      </c>
      <c r="S1219" s="1">
        <v>45971</v>
      </c>
      <c r="W1219" t="s">
        <v>561</v>
      </c>
      <c r="X1219" t="s">
        <v>252</v>
      </c>
      <c r="Z1219" t="s">
        <v>1142</v>
      </c>
      <c r="AA1219">
        <v>2</v>
      </c>
      <c r="AB1219" t="s">
        <v>1129</v>
      </c>
      <c r="AC1219" t="s">
        <v>561</v>
      </c>
      <c r="AD1219" t="s">
        <v>1130</v>
      </c>
      <c r="AE1219" t="s">
        <v>1131</v>
      </c>
      <c r="AF1219" t="s">
        <v>1132</v>
      </c>
      <c r="AG1219" t="s">
        <v>1133</v>
      </c>
      <c r="AH1219" t="s">
        <v>1134</v>
      </c>
    </row>
    <row r="1220" spans="1:34">
      <c r="A1220">
        <v>16586</v>
      </c>
      <c r="B1220" t="s">
        <v>246</v>
      </c>
      <c r="C1220" t="s">
        <v>247</v>
      </c>
      <c r="D1220" t="s">
        <v>485</v>
      </c>
      <c r="E1220" t="s">
        <v>486</v>
      </c>
      <c r="F1220" t="s">
        <v>261</v>
      </c>
      <c r="G1220" t="s">
        <v>1146</v>
      </c>
      <c r="H1220" s="117">
        <v>753600</v>
      </c>
      <c r="I1220" s="117">
        <v>753600</v>
      </c>
      <c r="J1220" s="117">
        <v>806672.52</v>
      </c>
      <c r="K1220" s="117">
        <v>0</v>
      </c>
      <c r="L1220" s="117">
        <v>0</v>
      </c>
      <c r="M1220" s="117">
        <v>0</v>
      </c>
      <c r="N1220" s="117">
        <v>806672.52</v>
      </c>
      <c r="P1220" s="1">
        <v>45083</v>
      </c>
      <c r="Q1220" s="1">
        <v>45062</v>
      </c>
      <c r="R1220" s="1">
        <v>45971</v>
      </c>
      <c r="S1220" s="1">
        <v>45971</v>
      </c>
      <c r="W1220" t="s">
        <v>561</v>
      </c>
      <c r="X1220" t="s">
        <v>252</v>
      </c>
      <c r="Z1220" t="s">
        <v>1142</v>
      </c>
      <c r="AA1220">
        <v>2</v>
      </c>
      <c r="AB1220" t="s">
        <v>1129</v>
      </c>
      <c r="AC1220" t="s">
        <v>561</v>
      </c>
      <c r="AD1220" t="s">
        <v>1130</v>
      </c>
      <c r="AE1220" t="s">
        <v>1131</v>
      </c>
      <c r="AF1220" t="s">
        <v>1132</v>
      </c>
      <c r="AG1220" t="s">
        <v>1133</v>
      </c>
      <c r="AH1220" t="s">
        <v>1134</v>
      </c>
    </row>
    <row r="1221" spans="1:34">
      <c r="A1221">
        <v>16093</v>
      </c>
      <c r="B1221" t="s">
        <v>246</v>
      </c>
      <c r="C1221" t="s">
        <v>247</v>
      </c>
      <c r="D1221" t="s">
        <v>265</v>
      </c>
      <c r="E1221" t="s">
        <v>266</v>
      </c>
      <c r="F1221" t="s">
        <v>261</v>
      </c>
      <c r="G1221" t="s">
        <v>1191</v>
      </c>
      <c r="H1221" s="117">
        <v>2400</v>
      </c>
      <c r="I1221" s="117">
        <v>2400</v>
      </c>
      <c r="J1221" s="117">
        <v>2569.02</v>
      </c>
      <c r="K1221" s="117">
        <v>0</v>
      </c>
      <c r="L1221" s="117">
        <v>0</v>
      </c>
      <c r="M1221" s="117">
        <v>0</v>
      </c>
      <c r="N1221" s="117">
        <v>2569.02</v>
      </c>
      <c r="P1221" s="1">
        <v>45056</v>
      </c>
      <c r="Q1221" s="1">
        <v>45052</v>
      </c>
      <c r="R1221" s="1">
        <v>45971</v>
      </c>
      <c r="S1221" s="1">
        <v>45971</v>
      </c>
      <c r="W1221" t="s">
        <v>561</v>
      </c>
      <c r="X1221" t="s">
        <v>252</v>
      </c>
      <c r="Z1221" t="s">
        <v>1142</v>
      </c>
      <c r="AA1221">
        <v>2</v>
      </c>
      <c r="AB1221" t="s">
        <v>1129</v>
      </c>
      <c r="AC1221" t="s">
        <v>561</v>
      </c>
      <c r="AD1221" t="s">
        <v>1130</v>
      </c>
      <c r="AE1221" t="s">
        <v>1131</v>
      </c>
      <c r="AF1221" t="s">
        <v>1132</v>
      </c>
      <c r="AG1221" t="s">
        <v>1133</v>
      </c>
      <c r="AH1221" t="s">
        <v>1134</v>
      </c>
    </row>
    <row r="1222" spans="1:34">
      <c r="A1222">
        <v>16617</v>
      </c>
      <c r="B1222" t="s">
        <v>246</v>
      </c>
      <c r="C1222" t="s">
        <v>247</v>
      </c>
      <c r="D1222" t="s">
        <v>485</v>
      </c>
      <c r="E1222" t="s">
        <v>486</v>
      </c>
      <c r="F1222" t="s">
        <v>261</v>
      </c>
      <c r="G1222" t="s">
        <v>1196</v>
      </c>
      <c r="H1222" s="117">
        <v>1000</v>
      </c>
      <c r="I1222" s="117">
        <v>1000</v>
      </c>
      <c r="J1222" s="117">
        <v>1070.43</v>
      </c>
      <c r="K1222" s="117">
        <v>0</v>
      </c>
      <c r="L1222" s="117">
        <v>0</v>
      </c>
      <c r="M1222" s="117">
        <v>0</v>
      </c>
      <c r="N1222" s="117">
        <v>1070.43</v>
      </c>
      <c r="P1222" s="1">
        <v>45083</v>
      </c>
      <c r="Q1222" s="1">
        <v>45062</v>
      </c>
      <c r="R1222" s="1">
        <v>45971</v>
      </c>
      <c r="S1222" s="1">
        <v>45971</v>
      </c>
      <c r="W1222" t="s">
        <v>561</v>
      </c>
      <c r="X1222" t="s">
        <v>252</v>
      </c>
      <c r="Z1222" t="s">
        <v>1142</v>
      </c>
      <c r="AA1222">
        <v>2</v>
      </c>
      <c r="AB1222" t="s">
        <v>1129</v>
      </c>
      <c r="AC1222" t="s">
        <v>561</v>
      </c>
      <c r="AD1222" t="s">
        <v>1130</v>
      </c>
      <c r="AE1222" t="s">
        <v>1131</v>
      </c>
      <c r="AF1222" t="s">
        <v>1132</v>
      </c>
      <c r="AG1222" t="s">
        <v>1133</v>
      </c>
      <c r="AH1222" t="s">
        <v>1134</v>
      </c>
    </row>
    <row r="1223" spans="1:34">
      <c r="A1223">
        <v>20721</v>
      </c>
      <c r="B1223" t="s">
        <v>246</v>
      </c>
      <c r="C1223" t="s">
        <v>247</v>
      </c>
      <c r="D1223" t="s">
        <v>402</v>
      </c>
      <c r="E1223" t="s">
        <v>403</v>
      </c>
      <c r="F1223" t="s">
        <v>261</v>
      </c>
      <c r="G1223" t="s">
        <v>1185</v>
      </c>
      <c r="H1223" s="117">
        <v>5000</v>
      </c>
      <c r="I1223" s="117">
        <v>5000</v>
      </c>
      <c r="J1223" s="117">
        <v>5261.32</v>
      </c>
      <c r="K1223" s="117">
        <v>0</v>
      </c>
      <c r="L1223" s="117">
        <v>0</v>
      </c>
      <c r="M1223" s="117">
        <v>0</v>
      </c>
      <c r="N1223" s="117">
        <v>5261.32</v>
      </c>
      <c r="P1223" s="1">
        <v>45240</v>
      </c>
      <c r="Q1223" s="1">
        <v>45230</v>
      </c>
      <c r="R1223" s="1">
        <v>45971</v>
      </c>
      <c r="S1223" s="1">
        <v>45971</v>
      </c>
      <c r="W1223" t="s">
        <v>561</v>
      </c>
      <c r="X1223" t="s">
        <v>252</v>
      </c>
      <c r="Z1223" t="s">
        <v>1142</v>
      </c>
      <c r="AA1223">
        <v>2</v>
      </c>
      <c r="AB1223" t="s">
        <v>1129</v>
      </c>
      <c r="AC1223" t="s">
        <v>561</v>
      </c>
      <c r="AD1223" t="s">
        <v>1130</v>
      </c>
      <c r="AE1223" t="s">
        <v>1131</v>
      </c>
      <c r="AF1223" t="s">
        <v>1132</v>
      </c>
      <c r="AG1223" t="s">
        <v>1133</v>
      </c>
      <c r="AH1223" t="s">
        <v>1134</v>
      </c>
    </row>
    <row r="1224" spans="1:34">
      <c r="A1224">
        <v>17606</v>
      </c>
      <c r="B1224" t="s">
        <v>246</v>
      </c>
      <c r="C1224" t="s">
        <v>247</v>
      </c>
      <c r="D1224" t="s">
        <v>443</v>
      </c>
      <c r="E1224" t="s">
        <v>444</v>
      </c>
      <c r="F1224" t="s">
        <v>261</v>
      </c>
      <c r="G1224" t="s">
        <v>1188</v>
      </c>
      <c r="H1224" s="117">
        <v>5000</v>
      </c>
      <c r="I1224" s="117">
        <v>5000</v>
      </c>
      <c r="J1224" s="117">
        <v>5275.37</v>
      </c>
      <c r="K1224" s="117">
        <v>0</v>
      </c>
      <c r="L1224" s="117">
        <v>0</v>
      </c>
      <c r="M1224" s="117">
        <v>0</v>
      </c>
      <c r="N1224" s="117">
        <v>5275.37</v>
      </c>
      <c r="P1224" s="1">
        <v>45173</v>
      </c>
      <c r="Q1224" s="1">
        <v>45168</v>
      </c>
      <c r="R1224" s="1">
        <v>45971</v>
      </c>
      <c r="S1224" s="1">
        <v>45971</v>
      </c>
      <c r="W1224" t="s">
        <v>561</v>
      </c>
      <c r="X1224" t="s">
        <v>252</v>
      </c>
      <c r="Z1224" t="s">
        <v>1142</v>
      </c>
      <c r="AA1224">
        <v>2</v>
      </c>
      <c r="AB1224" t="s">
        <v>1129</v>
      </c>
      <c r="AC1224" t="s">
        <v>561</v>
      </c>
      <c r="AD1224" t="s">
        <v>1130</v>
      </c>
      <c r="AE1224" t="s">
        <v>1131</v>
      </c>
      <c r="AF1224" t="s">
        <v>1132</v>
      </c>
      <c r="AG1224" t="s">
        <v>1133</v>
      </c>
      <c r="AH1224" t="s">
        <v>1134</v>
      </c>
    </row>
    <row r="1225" spans="1:34">
      <c r="A1225">
        <v>17251</v>
      </c>
      <c r="B1225" t="s">
        <v>246</v>
      </c>
      <c r="C1225" t="s">
        <v>269</v>
      </c>
      <c r="D1225" t="s">
        <v>282</v>
      </c>
      <c r="E1225" t="s">
        <v>283</v>
      </c>
      <c r="F1225" t="s">
        <v>261</v>
      </c>
      <c r="G1225" t="s">
        <v>1188</v>
      </c>
      <c r="H1225" s="117">
        <v>1800</v>
      </c>
      <c r="I1225" s="117">
        <v>1800</v>
      </c>
      <c r="J1225" s="117">
        <v>1899.13</v>
      </c>
      <c r="K1225" s="117">
        <v>0</v>
      </c>
      <c r="L1225" s="117">
        <v>0</v>
      </c>
      <c r="M1225" s="117">
        <v>0</v>
      </c>
      <c r="N1225" s="117">
        <v>1899.13</v>
      </c>
      <c r="P1225" s="1">
        <v>45148</v>
      </c>
      <c r="Q1225" s="1">
        <v>45140</v>
      </c>
      <c r="R1225" s="1">
        <v>45971</v>
      </c>
      <c r="S1225" s="1">
        <v>45971</v>
      </c>
      <c r="W1225" t="s">
        <v>561</v>
      </c>
      <c r="X1225" t="s">
        <v>252</v>
      </c>
      <c r="Z1225" t="s">
        <v>1142</v>
      </c>
      <c r="AA1225">
        <v>2</v>
      </c>
      <c r="AB1225" t="s">
        <v>1129</v>
      </c>
      <c r="AC1225" t="s">
        <v>561</v>
      </c>
      <c r="AD1225" t="s">
        <v>1130</v>
      </c>
      <c r="AE1225" t="s">
        <v>1131</v>
      </c>
      <c r="AF1225" t="s">
        <v>1132</v>
      </c>
      <c r="AG1225" t="s">
        <v>1133</v>
      </c>
      <c r="AH1225" t="s">
        <v>1134</v>
      </c>
    </row>
    <row r="1226" spans="1:34">
      <c r="A1226">
        <v>17295</v>
      </c>
      <c r="B1226" t="s">
        <v>246</v>
      </c>
      <c r="C1226" t="s">
        <v>247</v>
      </c>
      <c r="D1226" t="s">
        <v>471</v>
      </c>
      <c r="E1226" t="s">
        <v>472</v>
      </c>
      <c r="F1226" t="s">
        <v>261</v>
      </c>
      <c r="G1226" t="s">
        <v>1186</v>
      </c>
      <c r="H1226" s="117">
        <v>5000</v>
      </c>
      <c r="I1226" s="117">
        <v>5000</v>
      </c>
      <c r="J1226" s="117">
        <v>5275.37</v>
      </c>
      <c r="K1226" s="117">
        <v>0</v>
      </c>
      <c r="L1226" s="117">
        <v>0</v>
      </c>
      <c r="M1226" s="117">
        <v>0</v>
      </c>
      <c r="N1226" s="117">
        <v>5275.37</v>
      </c>
      <c r="P1226" s="1">
        <v>45154</v>
      </c>
      <c r="Q1226" s="1">
        <v>45145</v>
      </c>
      <c r="R1226" s="1">
        <v>45971</v>
      </c>
      <c r="S1226" s="1">
        <v>45971</v>
      </c>
      <c r="W1226" t="s">
        <v>561</v>
      </c>
      <c r="X1226" t="s">
        <v>252</v>
      </c>
      <c r="Z1226" t="s">
        <v>1142</v>
      </c>
      <c r="AA1226">
        <v>2</v>
      </c>
      <c r="AB1226" t="s">
        <v>1129</v>
      </c>
      <c r="AC1226" t="s">
        <v>561</v>
      </c>
      <c r="AD1226" t="s">
        <v>1130</v>
      </c>
      <c r="AE1226" t="s">
        <v>1131</v>
      </c>
      <c r="AF1226" t="s">
        <v>1132</v>
      </c>
      <c r="AG1226" t="s">
        <v>1133</v>
      </c>
      <c r="AH1226" t="s">
        <v>1134</v>
      </c>
    </row>
    <row r="1227" spans="1:34">
      <c r="A1227">
        <v>16256</v>
      </c>
      <c r="B1227" t="s">
        <v>246</v>
      </c>
      <c r="C1227" t="s">
        <v>247</v>
      </c>
      <c r="D1227" t="s">
        <v>502</v>
      </c>
      <c r="E1227" t="s">
        <v>503</v>
      </c>
      <c r="F1227" t="s">
        <v>261</v>
      </c>
      <c r="G1227" t="s">
        <v>1196</v>
      </c>
      <c r="H1227" s="117">
        <v>3000</v>
      </c>
      <c r="I1227" s="117">
        <v>3000</v>
      </c>
      <c r="J1227" s="117">
        <v>3211.28</v>
      </c>
      <c r="K1227" s="117">
        <v>0</v>
      </c>
      <c r="L1227" s="117">
        <v>0</v>
      </c>
      <c r="M1227" s="117">
        <v>0</v>
      </c>
      <c r="N1227" s="117">
        <v>3211.28</v>
      </c>
      <c r="P1227" s="1">
        <v>45077</v>
      </c>
      <c r="Q1227" s="1">
        <v>45062</v>
      </c>
      <c r="R1227" s="1">
        <v>45976</v>
      </c>
      <c r="S1227" s="1">
        <v>45976</v>
      </c>
      <c r="W1227" t="s">
        <v>561</v>
      </c>
      <c r="X1227" t="s">
        <v>252</v>
      </c>
      <c r="Z1227" t="s">
        <v>1142</v>
      </c>
      <c r="AA1227">
        <v>2</v>
      </c>
      <c r="AB1227" t="s">
        <v>1129</v>
      </c>
      <c r="AC1227" t="s">
        <v>561</v>
      </c>
      <c r="AD1227" t="s">
        <v>1130</v>
      </c>
      <c r="AE1227" t="s">
        <v>1131</v>
      </c>
      <c r="AF1227" t="s">
        <v>1132</v>
      </c>
      <c r="AG1227" t="s">
        <v>1133</v>
      </c>
      <c r="AH1227" t="s">
        <v>1134</v>
      </c>
    </row>
    <row r="1228" spans="1:34">
      <c r="A1228">
        <v>25027</v>
      </c>
      <c r="B1228" t="s">
        <v>246</v>
      </c>
      <c r="C1228" t="s">
        <v>247</v>
      </c>
      <c r="D1228" t="s">
        <v>410</v>
      </c>
      <c r="E1228" t="s">
        <v>411</v>
      </c>
      <c r="F1228" t="s">
        <v>261</v>
      </c>
      <c r="G1228" t="s">
        <v>1180</v>
      </c>
      <c r="H1228" s="117">
        <v>5000</v>
      </c>
      <c r="I1228" s="117">
        <v>5000</v>
      </c>
      <c r="J1228" s="117">
        <v>5178.13</v>
      </c>
      <c r="K1228" s="117">
        <v>0</v>
      </c>
      <c r="L1228" s="117">
        <v>0</v>
      </c>
      <c r="M1228" s="117">
        <v>0</v>
      </c>
      <c r="N1228" s="117">
        <v>5178.13</v>
      </c>
      <c r="P1228" s="1">
        <v>45435</v>
      </c>
      <c r="Q1228" s="1">
        <v>45423</v>
      </c>
      <c r="R1228" s="1">
        <v>45976</v>
      </c>
      <c r="S1228" s="1">
        <v>45976</v>
      </c>
      <c r="W1228" t="s">
        <v>561</v>
      </c>
      <c r="X1228" t="s">
        <v>252</v>
      </c>
      <c r="Z1228" t="s">
        <v>1142</v>
      </c>
      <c r="AA1228">
        <v>2</v>
      </c>
      <c r="AB1228" t="s">
        <v>1167</v>
      </c>
      <c r="AC1228" t="s">
        <v>561</v>
      </c>
      <c r="AD1228" t="s">
        <v>1130</v>
      </c>
      <c r="AE1228" t="s">
        <v>1131</v>
      </c>
      <c r="AF1228" t="s">
        <v>1132</v>
      </c>
      <c r="AG1228" t="s">
        <v>1133</v>
      </c>
      <c r="AH1228" t="s">
        <v>1134</v>
      </c>
    </row>
    <row r="1229" spans="1:34">
      <c r="A1229">
        <v>25372</v>
      </c>
      <c r="B1229" t="s">
        <v>246</v>
      </c>
      <c r="C1229" t="s">
        <v>269</v>
      </c>
      <c r="D1229" t="s">
        <v>304</v>
      </c>
      <c r="E1229" t="s">
        <v>305</v>
      </c>
      <c r="F1229" t="s">
        <v>261</v>
      </c>
      <c r="G1229" t="s">
        <v>1177</v>
      </c>
      <c r="H1229" s="117">
        <v>800</v>
      </c>
      <c r="I1229" s="117">
        <v>800</v>
      </c>
      <c r="J1229" s="117">
        <v>824.25</v>
      </c>
      <c r="K1229" s="117">
        <v>0</v>
      </c>
      <c r="L1229" s="117">
        <v>0</v>
      </c>
      <c r="M1229" s="117">
        <v>0</v>
      </c>
      <c r="N1229" s="117">
        <v>824.25</v>
      </c>
      <c r="P1229" s="1">
        <v>45474</v>
      </c>
      <c r="Q1229" s="1">
        <v>45460</v>
      </c>
      <c r="R1229" s="1">
        <v>45981</v>
      </c>
      <c r="S1229" s="1">
        <v>45981</v>
      </c>
      <c r="W1229" t="s">
        <v>561</v>
      </c>
      <c r="X1229" t="s">
        <v>252</v>
      </c>
      <c r="Z1229" t="s">
        <v>1142</v>
      </c>
      <c r="AA1229">
        <v>2</v>
      </c>
      <c r="AB1229" t="s">
        <v>1167</v>
      </c>
      <c r="AC1229" t="s">
        <v>561</v>
      </c>
      <c r="AD1229" t="s">
        <v>1130</v>
      </c>
      <c r="AE1229" t="s">
        <v>1131</v>
      </c>
      <c r="AF1229" t="s">
        <v>1132</v>
      </c>
      <c r="AG1229" t="s">
        <v>1133</v>
      </c>
      <c r="AH1229" t="s">
        <v>1134</v>
      </c>
    </row>
    <row r="1230" spans="1:34">
      <c r="A1230">
        <v>23225</v>
      </c>
      <c r="B1230" t="s">
        <v>246</v>
      </c>
      <c r="C1230" t="s">
        <v>247</v>
      </c>
      <c r="D1230" t="s">
        <v>497</v>
      </c>
      <c r="E1230" t="s">
        <v>498</v>
      </c>
      <c r="F1230" t="s">
        <v>261</v>
      </c>
      <c r="G1230" t="s">
        <v>1180</v>
      </c>
      <c r="H1230" s="117">
        <v>4000</v>
      </c>
      <c r="I1230" s="117">
        <v>4000</v>
      </c>
      <c r="J1230" s="117">
        <v>4170.7700000000004</v>
      </c>
      <c r="K1230" s="117">
        <v>0</v>
      </c>
      <c r="L1230" s="117">
        <v>0</v>
      </c>
      <c r="M1230" s="117">
        <v>0</v>
      </c>
      <c r="N1230" s="117">
        <v>4170.7700000000004</v>
      </c>
      <c r="P1230" s="1">
        <v>45345</v>
      </c>
      <c r="Q1230" s="1">
        <v>45337</v>
      </c>
      <c r="R1230" s="1">
        <v>45981</v>
      </c>
      <c r="S1230" s="1">
        <v>45981</v>
      </c>
      <c r="W1230" t="s">
        <v>561</v>
      </c>
      <c r="X1230" t="s">
        <v>252</v>
      </c>
      <c r="Z1230" t="s">
        <v>1142</v>
      </c>
      <c r="AA1230">
        <v>2</v>
      </c>
      <c r="AB1230" t="s">
        <v>1129</v>
      </c>
      <c r="AC1230" t="s">
        <v>561</v>
      </c>
      <c r="AD1230" t="s">
        <v>1130</v>
      </c>
      <c r="AE1230" t="s">
        <v>1131</v>
      </c>
      <c r="AF1230" t="s">
        <v>1132</v>
      </c>
      <c r="AG1230" t="s">
        <v>1133</v>
      </c>
      <c r="AH1230" t="s">
        <v>1134</v>
      </c>
    </row>
    <row r="1231" spans="1:34">
      <c r="A1231">
        <v>23639</v>
      </c>
      <c r="B1231" t="s">
        <v>246</v>
      </c>
      <c r="C1231" t="s">
        <v>269</v>
      </c>
      <c r="D1231" t="s">
        <v>276</v>
      </c>
      <c r="E1231" t="s">
        <v>277</v>
      </c>
      <c r="F1231" t="s">
        <v>261</v>
      </c>
      <c r="G1231" t="s">
        <v>1176</v>
      </c>
      <c r="H1231" s="117">
        <v>9340</v>
      </c>
      <c r="I1231" s="117">
        <v>9340</v>
      </c>
      <c r="J1231" s="117">
        <v>9712.5300000000007</v>
      </c>
      <c r="K1231" s="117">
        <v>0</v>
      </c>
      <c r="L1231" s="117">
        <v>0</v>
      </c>
      <c r="M1231" s="117">
        <v>0</v>
      </c>
      <c r="N1231" s="117">
        <v>9712.5300000000007</v>
      </c>
      <c r="P1231" s="1">
        <v>45371</v>
      </c>
      <c r="Q1231" s="1">
        <v>45355</v>
      </c>
      <c r="R1231" s="1">
        <v>45981</v>
      </c>
      <c r="S1231" s="1">
        <v>45981</v>
      </c>
      <c r="W1231" t="s">
        <v>561</v>
      </c>
      <c r="X1231" t="s">
        <v>252</v>
      </c>
      <c r="Z1231" t="s">
        <v>1142</v>
      </c>
      <c r="AA1231">
        <v>2</v>
      </c>
      <c r="AB1231" t="s">
        <v>1129</v>
      </c>
      <c r="AC1231" t="s">
        <v>561</v>
      </c>
      <c r="AD1231" t="s">
        <v>1130</v>
      </c>
      <c r="AE1231" t="s">
        <v>1131</v>
      </c>
      <c r="AF1231" t="s">
        <v>1132</v>
      </c>
      <c r="AG1231" t="s">
        <v>1133</v>
      </c>
      <c r="AH1231" t="s">
        <v>1134</v>
      </c>
    </row>
    <row r="1232" spans="1:34">
      <c r="A1232">
        <v>18120</v>
      </c>
      <c r="B1232" t="s">
        <v>246</v>
      </c>
      <c r="C1232" t="s">
        <v>247</v>
      </c>
      <c r="D1232" t="s">
        <v>461</v>
      </c>
      <c r="E1232" t="s">
        <v>462</v>
      </c>
      <c r="F1232" t="s">
        <v>261</v>
      </c>
      <c r="G1232" t="s">
        <v>1186</v>
      </c>
      <c r="H1232" s="117">
        <v>3000</v>
      </c>
      <c r="I1232" s="117">
        <v>3000</v>
      </c>
      <c r="J1232" s="117">
        <v>3162.03</v>
      </c>
      <c r="K1232" s="117">
        <v>0</v>
      </c>
      <c r="L1232" s="117">
        <v>0</v>
      </c>
      <c r="M1232" s="117">
        <v>0</v>
      </c>
      <c r="N1232" s="117">
        <v>3162.03</v>
      </c>
      <c r="P1232" s="1">
        <v>45190</v>
      </c>
      <c r="Q1232" s="1">
        <v>45172</v>
      </c>
      <c r="R1232" s="1">
        <v>45981</v>
      </c>
      <c r="S1232" s="1">
        <v>45981</v>
      </c>
      <c r="W1232" t="s">
        <v>561</v>
      </c>
      <c r="X1232" t="s">
        <v>252</v>
      </c>
      <c r="Z1232" t="s">
        <v>1142</v>
      </c>
      <c r="AA1232">
        <v>2</v>
      </c>
      <c r="AB1232" t="s">
        <v>1129</v>
      </c>
      <c r="AC1232" t="s">
        <v>561</v>
      </c>
      <c r="AD1232" t="s">
        <v>1130</v>
      </c>
      <c r="AE1232" t="s">
        <v>1131</v>
      </c>
      <c r="AF1232" t="s">
        <v>1132</v>
      </c>
      <c r="AG1232" t="s">
        <v>1133</v>
      </c>
      <c r="AH1232" t="s">
        <v>1134</v>
      </c>
    </row>
    <row r="1233" spans="1:34">
      <c r="A1233">
        <v>19539</v>
      </c>
      <c r="B1233" t="s">
        <v>246</v>
      </c>
      <c r="C1233" t="s">
        <v>269</v>
      </c>
      <c r="D1233" t="s">
        <v>308</v>
      </c>
      <c r="E1233" t="s">
        <v>309</v>
      </c>
      <c r="F1233" t="s">
        <v>261</v>
      </c>
      <c r="G1233" t="s">
        <v>1188</v>
      </c>
      <c r="H1233" s="117">
        <v>3000</v>
      </c>
      <c r="I1233" s="117">
        <v>3000</v>
      </c>
      <c r="J1233" s="117">
        <v>3156.79</v>
      </c>
      <c r="K1233" s="117">
        <v>0</v>
      </c>
      <c r="L1233" s="117">
        <v>0</v>
      </c>
      <c r="M1233" s="117">
        <v>0</v>
      </c>
      <c r="N1233" s="117">
        <v>3156.79</v>
      </c>
      <c r="P1233" s="1">
        <v>45229</v>
      </c>
      <c r="Q1233" s="1">
        <v>45220</v>
      </c>
      <c r="R1233" s="1">
        <v>45981</v>
      </c>
      <c r="S1233" s="1">
        <v>45981</v>
      </c>
      <c r="W1233" t="s">
        <v>561</v>
      </c>
      <c r="X1233" t="s">
        <v>252</v>
      </c>
      <c r="Z1233" t="s">
        <v>1142</v>
      </c>
      <c r="AA1233">
        <v>2</v>
      </c>
      <c r="AB1233" t="s">
        <v>1129</v>
      </c>
      <c r="AC1233" t="s">
        <v>561</v>
      </c>
      <c r="AD1233" t="s">
        <v>1130</v>
      </c>
      <c r="AE1233" t="s">
        <v>1131</v>
      </c>
      <c r="AF1233" t="s">
        <v>1132</v>
      </c>
      <c r="AG1233" t="s">
        <v>1133</v>
      </c>
      <c r="AH1233" t="s">
        <v>1134</v>
      </c>
    </row>
    <row r="1234" spans="1:34">
      <c r="A1234">
        <v>19468</v>
      </c>
      <c r="B1234" t="s">
        <v>246</v>
      </c>
      <c r="C1234" t="s">
        <v>269</v>
      </c>
      <c r="D1234" t="s">
        <v>288</v>
      </c>
      <c r="E1234" t="s">
        <v>289</v>
      </c>
      <c r="F1234" t="s">
        <v>261</v>
      </c>
      <c r="G1234" t="s">
        <v>1177</v>
      </c>
      <c r="H1234" s="117">
        <v>1000</v>
      </c>
      <c r="I1234" s="117">
        <v>1000</v>
      </c>
      <c r="J1234" s="117">
        <v>1052.26</v>
      </c>
      <c r="K1234" s="117">
        <v>0</v>
      </c>
      <c r="L1234" s="117">
        <v>0</v>
      </c>
      <c r="M1234" s="117">
        <v>0</v>
      </c>
      <c r="N1234" s="117">
        <v>1052.26</v>
      </c>
      <c r="P1234" s="1">
        <v>45218</v>
      </c>
      <c r="Q1234" s="1">
        <v>45211</v>
      </c>
      <c r="R1234" s="1">
        <v>45981</v>
      </c>
      <c r="S1234" s="1">
        <v>45981</v>
      </c>
      <c r="W1234" t="s">
        <v>561</v>
      </c>
      <c r="X1234" t="s">
        <v>252</v>
      </c>
      <c r="Z1234" t="s">
        <v>1142</v>
      </c>
      <c r="AA1234">
        <v>2</v>
      </c>
      <c r="AB1234" t="s">
        <v>1129</v>
      </c>
      <c r="AC1234" t="s">
        <v>561</v>
      </c>
      <c r="AD1234" t="s">
        <v>1130</v>
      </c>
      <c r="AE1234" t="s">
        <v>1131</v>
      </c>
      <c r="AF1234" t="s">
        <v>1132</v>
      </c>
      <c r="AG1234" t="s">
        <v>1133</v>
      </c>
      <c r="AH1234" t="s">
        <v>1134</v>
      </c>
    </row>
    <row r="1235" spans="1:34">
      <c r="A1235">
        <v>25473</v>
      </c>
      <c r="B1235" t="s">
        <v>246</v>
      </c>
      <c r="C1235" t="s">
        <v>247</v>
      </c>
      <c r="D1235" t="s">
        <v>516</v>
      </c>
      <c r="E1235" t="s">
        <v>517</v>
      </c>
      <c r="F1235" t="s">
        <v>261</v>
      </c>
      <c r="G1235" t="s">
        <v>1172</v>
      </c>
      <c r="H1235" s="117">
        <v>6600</v>
      </c>
      <c r="I1235" s="117">
        <v>6600</v>
      </c>
      <c r="J1235" s="117">
        <v>6800.06</v>
      </c>
      <c r="K1235" s="117">
        <v>0</v>
      </c>
      <c r="L1235" s="117">
        <v>0</v>
      </c>
      <c r="M1235" s="117">
        <v>0</v>
      </c>
      <c r="N1235" s="117">
        <v>6800.06</v>
      </c>
      <c r="P1235" s="1">
        <v>45476</v>
      </c>
      <c r="Q1235" s="1">
        <v>45469</v>
      </c>
      <c r="R1235" s="1">
        <v>45981</v>
      </c>
      <c r="S1235" s="1">
        <v>45981</v>
      </c>
      <c r="W1235" t="s">
        <v>561</v>
      </c>
      <c r="X1235" t="s">
        <v>252</v>
      </c>
      <c r="Z1235" t="s">
        <v>1142</v>
      </c>
      <c r="AA1235">
        <v>2</v>
      </c>
      <c r="AB1235" t="s">
        <v>1167</v>
      </c>
      <c r="AC1235" t="s">
        <v>561</v>
      </c>
      <c r="AD1235" t="s">
        <v>1130</v>
      </c>
      <c r="AE1235" t="s">
        <v>1131</v>
      </c>
      <c r="AF1235" t="s">
        <v>1132</v>
      </c>
      <c r="AG1235" t="s">
        <v>1133</v>
      </c>
      <c r="AH1235" t="s">
        <v>1134</v>
      </c>
    </row>
    <row r="1236" spans="1:34">
      <c r="A1236">
        <v>25433</v>
      </c>
      <c r="B1236" t="s">
        <v>246</v>
      </c>
      <c r="C1236" t="s">
        <v>269</v>
      </c>
      <c r="D1236" t="s">
        <v>319</v>
      </c>
      <c r="E1236" t="s">
        <v>320</v>
      </c>
      <c r="F1236" t="s">
        <v>261</v>
      </c>
      <c r="G1236" t="s">
        <v>1177</v>
      </c>
      <c r="H1236" s="117">
        <v>800</v>
      </c>
      <c r="I1236" s="117">
        <v>800</v>
      </c>
      <c r="J1236" s="117">
        <v>824.25</v>
      </c>
      <c r="K1236" s="117">
        <v>0</v>
      </c>
      <c r="L1236" s="117">
        <v>0</v>
      </c>
      <c r="M1236" s="117">
        <v>0</v>
      </c>
      <c r="N1236" s="117">
        <v>824.25</v>
      </c>
      <c r="P1236" s="1">
        <v>45476</v>
      </c>
      <c r="Q1236" s="1">
        <v>45468</v>
      </c>
      <c r="R1236" s="1">
        <v>45981</v>
      </c>
      <c r="S1236" s="1">
        <v>45981</v>
      </c>
      <c r="W1236" t="s">
        <v>561</v>
      </c>
      <c r="X1236" t="s">
        <v>252</v>
      </c>
      <c r="Z1236" t="s">
        <v>1142</v>
      </c>
      <c r="AA1236">
        <v>2</v>
      </c>
      <c r="AB1236" t="s">
        <v>1167</v>
      </c>
      <c r="AC1236" t="s">
        <v>561</v>
      </c>
      <c r="AD1236" t="s">
        <v>1130</v>
      </c>
      <c r="AE1236" t="s">
        <v>1131</v>
      </c>
      <c r="AF1236" t="s">
        <v>1132</v>
      </c>
      <c r="AG1236" t="s">
        <v>1133</v>
      </c>
      <c r="AH1236" t="s">
        <v>1134</v>
      </c>
    </row>
    <row r="1237" spans="1:34">
      <c r="A1237">
        <v>28935</v>
      </c>
      <c r="B1237" t="s">
        <v>246</v>
      </c>
      <c r="C1237" t="s">
        <v>247</v>
      </c>
      <c r="D1237" t="s">
        <v>433</v>
      </c>
      <c r="E1237" t="s">
        <v>434</v>
      </c>
      <c r="F1237" t="s">
        <v>261</v>
      </c>
      <c r="G1237" t="s">
        <v>1159</v>
      </c>
      <c r="H1237" s="117">
        <v>4000</v>
      </c>
      <c r="I1237" s="117">
        <v>4000</v>
      </c>
      <c r="J1237" s="117">
        <v>4027.9</v>
      </c>
      <c r="K1237" s="117">
        <v>0</v>
      </c>
      <c r="L1237" s="117">
        <v>0</v>
      </c>
      <c r="M1237" s="117">
        <v>0</v>
      </c>
      <c r="N1237" s="117">
        <v>4027.9</v>
      </c>
      <c r="P1237" s="1">
        <v>45555</v>
      </c>
      <c r="Q1237" s="1">
        <v>45554</v>
      </c>
      <c r="R1237" s="1">
        <v>45981</v>
      </c>
      <c r="S1237" s="1">
        <v>45981</v>
      </c>
      <c r="W1237" t="s">
        <v>561</v>
      </c>
      <c r="X1237" t="s">
        <v>252</v>
      </c>
      <c r="Z1237" t="s">
        <v>1142</v>
      </c>
      <c r="AA1237">
        <v>2</v>
      </c>
      <c r="AB1237" t="s">
        <v>1167</v>
      </c>
      <c r="AC1237" t="s">
        <v>561</v>
      </c>
      <c r="AD1237" t="s">
        <v>1130</v>
      </c>
      <c r="AE1237" t="s">
        <v>1131</v>
      </c>
      <c r="AF1237" t="s">
        <v>1132</v>
      </c>
      <c r="AG1237" t="s">
        <v>1133</v>
      </c>
      <c r="AH1237" t="s">
        <v>1134</v>
      </c>
    </row>
    <row r="1238" spans="1:34">
      <c r="A1238">
        <v>19259</v>
      </c>
      <c r="B1238" t="s">
        <v>246</v>
      </c>
      <c r="C1238" t="s">
        <v>247</v>
      </c>
      <c r="D1238" t="s">
        <v>368</v>
      </c>
      <c r="E1238" t="s">
        <v>369</v>
      </c>
      <c r="F1238" t="s">
        <v>261</v>
      </c>
      <c r="G1238" t="s">
        <v>1186</v>
      </c>
      <c r="H1238" s="117">
        <v>4900</v>
      </c>
      <c r="I1238" s="117">
        <v>4900</v>
      </c>
      <c r="J1238" s="117">
        <v>5164.6499999999996</v>
      </c>
      <c r="K1238" s="117">
        <v>0</v>
      </c>
      <c r="L1238" s="117">
        <v>0</v>
      </c>
      <c r="M1238" s="117">
        <v>0</v>
      </c>
      <c r="N1238" s="117">
        <v>5164.6499999999996</v>
      </c>
      <c r="P1238" s="1">
        <v>45197</v>
      </c>
      <c r="Q1238" s="1">
        <v>45188</v>
      </c>
      <c r="R1238" s="1">
        <v>45986</v>
      </c>
      <c r="S1238" s="1">
        <v>45986</v>
      </c>
      <c r="W1238" t="s">
        <v>561</v>
      </c>
      <c r="X1238" t="s">
        <v>252</v>
      </c>
      <c r="Z1238" t="s">
        <v>1142</v>
      </c>
      <c r="AA1238">
        <v>2</v>
      </c>
      <c r="AB1238" t="s">
        <v>1129</v>
      </c>
      <c r="AC1238" t="s">
        <v>561</v>
      </c>
      <c r="AD1238" t="s">
        <v>1130</v>
      </c>
      <c r="AE1238" t="s">
        <v>1131</v>
      </c>
      <c r="AF1238" t="s">
        <v>1132</v>
      </c>
      <c r="AG1238" t="s">
        <v>1133</v>
      </c>
      <c r="AH1238" t="s">
        <v>1134</v>
      </c>
    </row>
    <row r="1239" spans="1:34">
      <c r="A1239">
        <v>22809</v>
      </c>
      <c r="B1239" t="s">
        <v>246</v>
      </c>
      <c r="C1239" t="s">
        <v>247</v>
      </c>
      <c r="D1239" t="s">
        <v>480</v>
      </c>
      <c r="E1239" t="s">
        <v>481</v>
      </c>
      <c r="F1239" t="s">
        <v>261</v>
      </c>
      <c r="G1239" t="s">
        <v>1181</v>
      </c>
      <c r="H1239" s="117">
        <v>7000</v>
      </c>
      <c r="I1239" s="117">
        <v>7000</v>
      </c>
      <c r="J1239" s="117">
        <v>7321.22</v>
      </c>
      <c r="K1239" s="117">
        <v>0</v>
      </c>
      <c r="L1239" s="117">
        <v>0</v>
      </c>
      <c r="M1239" s="117">
        <v>0</v>
      </c>
      <c r="N1239" s="117">
        <v>7321.22</v>
      </c>
      <c r="P1239" s="1">
        <v>45323</v>
      </c>
      <c r="Q1239" s="1">
        <v>45314</v>
      </c>
      <c r="R1239" s="1">
        <v>45986</v>
      </c>
      <c r="S1239" s="1">
        <v>45986</v>
      </c>
      <c r="W1239" t="s">
        <v>561</v>
      </c>
      <c r="X1239" t="s">
        <v>252</v>
      </c>
      <c r="Z1239" t="s">
        <v>1142</v>
      </c>
      <c r="AA1239">
        <v>2</v>
      </c>
      <c r="AB1239" t="s">
        <v>1129</v>
      </c>
      <c r="AC1239" t="s">
        <v>561</v>
      </c>
      <c r="AD1239" t="s">
        <v>1130</v>
      </c>
      <c r="AE1239" t="s">
        <v>1131</v>
      </c>
      <c r="AF1239" t="s">
        <v>1132</v>
      </c>
      <c r="AG1239" t="s">
        <v>1133</v>
      </c>
      <c r="AH1239" t="s">
        <v>1134</v>
      </c>
    </row>
    <row r="1240" spans="1:34">
      <c r="A1240">
        <v>21851</v>
      </c>
      <c r="B1240" t="s">
        <v>246</v>
      </c>
      <c r="C1240" t="s">
        <v>247</v>
      </c>
      <c r="D1240" t="s">
        <v>513</v>
      </c>
      <c r="E1240" t="s">
        <v>514</v>
      </c>
      <c r="F1240" t="s">
        <v>261</v>
      </c>
      <c r="G1240" t="s">
        <v>1171</v>
      </c>
      <c r="H1240" s="117">
        <v>5500</v>
      </c>
      <c r="I1240" s="117">
        <v>5500</v>
      </c>
      <c r="J1240" s="117">
        <v>5767.71</v>
      </c>
      <c r="K1240" s="117">
        <v>0</v>
      </c>
      <c r="L1240" s="117">
        <v>0</v>
      </c>
      <c r="M1240" s="117">
        <v>0</v>
      </c>
      <c r="N1240" s="117">
        <v>5767.71</v>
      </c>
      <c r="P1240" s="1">
        <v>45259</v>
      </c>
      <c r="Q1240" s="1">
        <v>45240</v>
      </c>
      <c r="R1240" s="1">
        <v>45986</v>
      </c>
      <c r="S1240" s="1">
        <v>45986</v>
      </c>
      <c r="W1240" t="s">
        <v>561</v>
      </c>
      <c r="X1240" t="s">
        <v>252</v>
      </c>
      <c r="Z1240" t="s">
        <v>1142</v>
      </c>
      <c r="AA1240">
        <v>2</v>
      </c>
      <c r="AB1240" t="s">
        <v>1129</v>
      </c>
      <c r="AC1240" t="s">
        <v>561</v>
      </c>
      <c r="AD1240" t="s">
        <v>1130</v>
      </c>
      <c r="AE1240" t="s">
        <v>1131</v>
      </c>
      <c r="AF1240" t="s">
        <v>1132</v>
      </c>
      <c r="AG1240" t="s">
        <v>1133</v>
      </c>
      <c r="AH1240" t="s">
        <v>1134</v>
      </c>
    </row>
    <row r="1241" spans="1:34">
      <c r="A1241">
        <v>24581</v>
      </c>
      <c r="B1241" t="s">
        <v>246</v>
      </c>
      <c r="C1241" t="s">
        <v>269</v>
      </c>
      <c r="D1241" t="s">
        <v>298</v>
      </c>
      <c r="E1241" t="s">
        <v>299</v>
      </c>
      <c r="F1241" t="s">
        <v>261</v>
      </c>
      <c r="G1241" t="s">
        <v>1176</v>
      </c>
      <c r="H1241" s="117">
        <v>2500</v>
      </c>
      <c r="I1241" s="117">
        <v>2500</v>
      </c>
      <c r="J1241" s="117">
        <v>2596.3000000000002</v>
      </c>
      <c r="K1241" s="117">
        <v>0</v>
      </c>
      <c r="L1241" s="117">
        <v>0</v>
      </c>
      <c r="M1241" s="117">
        <v>0</v>
      </c>
      <c r="N1241" s="117">
        <v>2596.3000000000002</v>
      </c>
      <c r="P1241" s="1">
        <v>45406</v>
      </c>
      <c r="Q1241" s="1">
        <v>45401</v>
      </c>
      <c r="R1241" s="1">
        <v>45986</v>
      </c>
      <c r="S1241" s="1">
        <v>45986</v>
      </c>
      <c r="W1241" t="s">
        <v>561</v>
      </c>
      <c r="X1241" t="s">
        <v>252</v>
      </c>
      <c r="Z1241" t="s">
        <v>1142</v>
      </c>
      <c r="AA1241">
        <v>2</v>
      </c>
      <c r="AB1241" t="s">
        <v>1167</v>
      </c>
      <c r="AC1241" t="s">
        <v>561</v>
      </c>
      <c r="AD1241" t="s">
        <v>1130</v>
      </c>
      <c r="AE1241" t="s">
        <v>1131</v>
      </c>
      <c r="AF1241" t="s">
        <v>1132</v>
      </c>
      <c r="AG1241" t="s">
        <v>1133</v>
      </c>
      <c r="AH1241" t="s">
        <v>1134</v>
      </c>
    </row>
    <row r="1242" spans="1:34">
      <c r="A1242">
        <v>27520</v>
      </c>
      <c r="B1242" t="s">
        <v>246</v>
      </c>
      <c r="C1242" t="s">
        <v>247</v>
      </c>
      <c r="D1242" t="s">
        <v>407</v>
      </c>
      <c r="E1242" t="s">
        <v>408</v>
      </c>
      <c r="F1242" t="s">
        <v>261</v>
      </c>
      <c r="G1242" t="s">
        <v>1164</v>
      </c>
      <c r="H1242" s="117">
        <v>7840</v>
      </c>
      <c r="I1242" s="117">
        <v>7840</v>
      </c>
      <c r="J1242" s="117">
        <v>7951.75</v>
      </c>
      <c r="K1242" s="117">
        <v>0</v>
      </c>
      <c r="L1242" s="117">
        <v>0</v>
      </c>
      <c r="M1242" s="117">
        <v>0</v>
      </c>
      <c r="N1242" s="117">
        <v>7951.75</v>
      </c>
      <c r="P1242" s="1">
        <v>45541</v>
      </c>
      <c r="Q1242" s="1">
        <v>45533</v>
      </c>
      <c r="R1242" s="1">
        <v>45989</v>
      </c>
      <c r="S1242" s="1">
        <v>45989</v>
      </c>
      <c r="W1242" t="s">
        <v>561</v>
      </c>
      <c r="X1242" t="s">
        <v>252</v>
      </c>
      <c r="Z1242" t="s">
        <v>1142</v>
      </c>
      <c r="AA1242">
        <v>2</v>
      </c>
      <c r="AB1242" t="s">
        <v>1167</v>
      </c>
      <c r="AC1242" t="s">
        <v>561</v>
      </c>
      <c r="AD1242" t="s">
        <v>1130</v>
      </c>
      <c r="AE1242" t="s">
        <v>1131</v>
      </c>
      <c r="AF1242" t="s">
        <v>1132</v>
      </c>
      <c r="AG1242" t="s">
        <v>1133</v>
      </c>
      <c r="AH1242" t="s">
        <v>1134</v>
      </c>
    </row>
    <row r="1243" spans="1:34">
      <c r="A1243">
        <v>27743</v>
      </c>
      <c r="B1243" t="s">
        <v>246</v>
      </c>
      <c r="C1243" t="s">
        <v>247</v>
      </c>
      <c r="D1243" t="s">
        <v>454</v>
      </c>
      <c r="E1243" t="s">
        <v>455</v>
      </c>
      <c r="F1243" t="s">
        <v>261</v>
      </c>
      <c r="G1243" t="s">
        <v>1175</v>
      </c>
      <c r="H1243" s="117">
        <v>5000</v>
      </c>
      <c r="I1243" s="117">
        <v>5000</v>
      </c>
      <c r="J1243" s="117">
        <v>5071.2700000000004</v>
      </c>
      <c r="K1243" s="117">
        <v>0</v>
      </c>
      <c r="L1243" s="117">
        <v>0</v>
      </c>
      <c r="M1243" s="117">
        <v>0</v>
      </c>
      <c r="N1243" s="117">
        <v>5071.2700000000004</v>
      </c>
      <c r="P1243" s="1">
        <v>45541</v>
      </c>
      <c r="Q1243" s="1">
        <v>45535</v>
      </c>
      <c r="R1243" s="1">
        <v>45991</v>
      </c>
      <c r="S1243" s="1">
        <v>45991</v>
      </c>
      <c r="W1243" t="s">
        <v>561</v>
      </c>
      <c r="X1243" t="s">
        <v>252</v>
      </c>
      <c r="Z1243" t="s">
        <v>1142</v>
      </c>
      <c r="AA1243">
        <v>2</v>
      </c>
      <c r="AB1243" t="s">
        <v>1167</v>
      </c>
      <c r="AC1243" t="s">
        <v>561</v>
      </c>
      <c r="AD1243" t="s">
        <v>1130</v>
      </c>
      <c r="AE1243" t="s">
        <v>1131</v>
      </c>
      <c r="AF1243" t="s">
        <v>1132</v>
      </c>
      <c r="AG1243" t="s">
        <v>1133</v>
      </c>
      <c r="AH1243" t="s">
        <v>1134</v>
      </c>
    </row>
    <row r="1244" spans="1:34">
      <c r="A1244">
        <v>25518</v>
      </c>
      <c r="B1244" t="s">
        <v>246</v>
      </c>
      <c r="C1244" t="s">
        <v>247</v>
      </c>
      <c r="D1244" t="s">
        <v>382</v>
      </c>
      <c r="E1244" t="s">
        <v>383</v>
      </c>
      <c r="F1244" t="s">
        <v>261</v>
      </c>
      <c r="G1244" t="s">
        <v>1182</v>
      </c>
      <c r="H1244" s="117">
        <v>5200</v>
      </c>
      <c r="I1244" s="117">
        <v>5200</v>
      </c>
      <c r="J1244" s="117">
        <v>5480.85</v>
      </c>
      <c r="K1244" s="117">
        <v>0</v>
      </c>
      <c r="L1244" s="117">
        <v>0</v>
      </c>
      <c r="M1244" s="117">
        <v>0</v>
      </c>
      <c r="N1244" s="117">
        <v>5480.85</v>
      </c>
      <c r="P1244" s="1">
        <v>45484</v>
      </c>
      <c r="Q1244" s="1">
        <v>45186</v>
      </c>
      <c r="R1244" s="1">
        <v>45991</v>
      </c>
      <c r="S1244" s="1">
        <v>45991</v>
      </c>
      <c r="W1244" t="s">
        <v>561</v>
      </c>
      <c r="X1244" t="s">
        <v>252</v>
      </c>
      <c r="Z1244" t="s">
        <v>1142</v>
      </c>
      <c r="AA1244">
        <v>2</v>
      </c>
      <c r="AB1244" t="s">
        <v>1129</v>
      </c>
      <c r="AC1244" t="s">
        <v>561</v>
      </c>
      <c r="AD1244" t="s">
        <v>1130</v>
      </c>
      <c r="AE1244" t="s">
        <v>1131</v>
      </c>
      <c r="AF1244" t="s">
        <v>1132</v>
      </c>
      <c r="AG1244" t="s">
        <v>1133</v>
      </c>
      <c r="AH1244" t="s">
        <v>1134</v>
      </c>
    </row>
    <row r="1245" spans="1:34">
      <c r="A1245">
        <v>25796</v>
      </c>
      <c r="B1245" t="s">
        <v>246</v>
      </c>
      <c r="C1245" t="s">
        <v>247</v>
      </c>
      <c r="D1245" t="s">
        <v>355</v>
      </c>
      <c r="E1245" t="s">
        <v>356</v>
      </c>
      <c r="F1245" t="s">
        <v>261</v>
      </c>
      <c r="G1245" t="s">
        <v>1171</v>
      </c>
      <c r="H1245" s="117">
        <v>3000</v>
      </c>
      <c r="I1245" s="117">
        <v>3000</v>
      </c>
      <c r="J1245" s="117">
        <v>3064.51</v>
      </c>
      <c r="K1245" s="117">
        <v>0</v>
      </c>
      <c r="L1245" s="117">
        <v>0</v>
      </c>
      <c r="M1245" s="117">
        <v>0</v>
      </c>
      <c r="N1245" s="117">
        <v>3064.51</v>
      </c>
      <c r="P1245" s="1">
        <v>45510</v>
      </c>
      <c r="Q1245" s="1">
        <v>45504</v>
      </c>
      <c r="R1245" s="1">
        <v>45991</v>
      </c>
      <c r="S1245" s="1">
        <v>45991</v>
      </c>
      <c r="W1245" t="s">
        <v>561</v>
      </c>
      <c r="X1245" t="s">
        <v>252</v>
      </c>
      <c r="Z1245" t="s">
        <v>1142</v>
      </c>
      <c r="AA1245">
        <v>2</v>
      </c>
      <c r="AB1245" t="s">
        <v>1167</v>
      </c>
      <c r="AC1245" t="s">
        <v>561</v>
      </c>
      <c r="AD1245" t="s">
        <v>1130</v>
      </c>
      <c r="AE1245" t="s">
        <v>1131</v>
      </c>
      <c r="AF1245" t="s">
        <v>1132</v>
      </c>
      <c r="AG1245" t="s">
        <v>1133</v>
      </c>
      <c r="AH1245" t="s">
        <v>1134</v>
      </c>
    </row>
    <row r="1246" spans="1:34">
      <c r="A1246">
        <v>26167</v>
      </c>
      <c r="B1246" t="s">
        <v>246</v>
      </c>
      <c r="C1246" t="s">
        <v>247</v>
      </c>
      <c r="D1246" t="s">
        <v>359</v>
      </c>
      <c r="E1246" t="s">
        <v>360</v>
      </c>
      <c r="F1246" t="s">
        <v>261</v>
      </c>
      <c r="G1246" t="s">
        <v>1169</v>
      </c>
      <c r="H1246" s="117">
        <v>9000</v>
      </c>
      <c r="I1246" s="117">
        <v>9000</v>
      </c>
      <c r="J1246" s="117">
        <v>9128.2900000000009</v>
      </c>
      <c r="K1246" s="117">
        <v>0</v>
      </c>
      <c r="L1246" s="117">
        <v>0</v>
      </c>
      <c r="M1246" s="117">
        <v>0</v>
      </c>
      <c r="N1246" s="117">
        <v>9128.2900000000009</v>
      </c>
      <c r="P1246" s="1">
        <v>45537</v>
      </c>
      <c r="Q1246" s="1">
        <v>45531</v>
      </c>
      <c r="R1246" s="1">
        <v>45991</v>
      </c>
      <c r="S1246" s="1">
        <v>45991</v>
      </c>
      <c r="W1246" t="s">
        <v>561</v>
      </c>
      <c r="X1246" t="s">
        <v>252</v>
      </c>
      <c r="Z1246" t="s">
        <v>1142</v>
      </c>
      <c r="AA1246">
        <v>2</v>
      </c>
      <c r="AB1246" t="s">
        <v>1167</v>
      </c>
      <c r="AC1246" t="s">
        <v>561</v>
      </c>
      <c r="AD1246" t="s">
        <v>1130</v>
      </c>
      <c r="AE1246" t="s">
        <v>1131</v>
      </c>
      <c r="AF1246" t="s">
        <v>1132</v>
      </c>
      <c r="AG1246" t="s">
        <v>1133</v>
      </c>
      <c r="AH1246" t="s">
        <v>1134</v>
      </c>
    </row>
    <row r="1247" spans="1:34">
      <c r="A1247">
        <v>25990</v>
      </c>
      <c r="B1247" t="s">
        <v>246</v>
      </c>
      <c r="C1247" t="s">
        <v>247</v>
      </c>
      <c r="D1247" t="s">
        <v>257</v>
      </c>
      <c r="E1247" t="s">
        <v>259</v>
      </c>
      <c r="F1247" t="s">
        <v>261</v>
      </c>
      <c r="G1247" t="s">
        <v>1169</v>
      </c>
      <c r="H1247" s="117">
        <v>7000</v>
      </c>
      <c r="I1247" s="117">
        <v>7000</v>
      </c>
      <c r="J1247" s="117">
        <v>7099.78</v>
      </c>
      <c r="K1247" s="117">
        <v>0</v>
      </c>
      <c r="L1247" s="117">
        <v>0</v>
      </c>
      <c r="M1247" s="117">
        <v>0</v>
      </c>
      <c r="N1247" s="117">
        <v>7099.78</v>
      </c>
      <c r="P1247" s="1">
        <v>45537</v>
      </c>
      <c r="Q1247" s="1">
        <v>45522</v>
      </c>
      <c r="R1247" s="1">
        <v>45991</v>
      </c>
      <c r="S1247" s="1">
        <v>45991</v>
      </c>
      <c r="W1247" t="s">
        <v>561</v>
      </c>
      <c r="X1247" t="s">
        <v>252</v>
      </c>
      <c r="Z1247" t="s">
        <v>1142</v>
      </c>
      <c r="AA1247">
        <v>2</v>
      </c>
      <c r="AB1247" t="s">
        <v>1167</v>
      </c>
      <c r="AC1247" t="s">
        <v>561</v>
      </c>
      <c r="AD1247" t="s">
        <v>1130</v>
      </c>
      <c r="AE1247" t="s">
        <v>1131</v>
      </c>
      <c r="AF1247" t="s">
        <v>1132</v>
      </c>
      <c r="AG1247" t="s">
        <v>1133</v>
      </c>
      <c r="AH1247" t="s">
        <v>1134</v>
      </c>
    </row>
    <row r="1248" spans="1:34">
      <c r="A1248">
        <v>24662</v>
      </c>
      <c r="B1248" t="s">
        <v>246</v>
      </c>
      <c r="C1248" t="s">
        <v>247</v>
      </c>
      <c r="D1248" t="s">
        <v>488</v>
      </c>
      <c r="E1248" t="s">
        <v>489</v>
      </c>
      <c r="F1248" t="s">
        <v>261</v>
      </c>
      <c r="G1248" t="s">
        <v>1181</v>
      </c>
      <c r="H1248" s="117">
        <v>1000</v>
      </c>
      <c r="I1248" s="117">
        <v>1000</v>
      </c>
      <c r="J1248" s="117">
        <v>1038.52</v>
      </c>
      <c r="K1248" s="117">
        <v>0</v>
      </c>
      <c r="L1248" s="117">
        <v>0</v>
      </c>
      <c r="M1248" s="117">
        <v>0</v>
      </c>
      <c r="N1248" s="117">
        <v>1038.52</v>
      </c>
      <c r="P1248" s="1">
        <v>45412</v>
      </c>
      <c r="Q1248" s="1">
        <v>45404</v>
      </c>
      <c r="R1248" s="1">
        <v>45991</v>
      </c>
      <c r="S1248" s="1">
        <v>45991</v>
      </c>
      <c r="W1248" t="s">
        <v>561</v>
      </c>
      <c r="X1248" t="s">
        <v>252</v>
      </c>
      <c r="Z1248" t="s">
        <v>1142</v>
      </c>
      <c r="AA1248">
        <v>2</v>
      </c>
      <c r="AB1248" t="s">
        <v>1167</v>
      </c>
      <c r="AC1248" t="s">
        <v>561</v>
      </c>
      <c r="AD1248" t="s">
        <v>1130</v>
      </c>
      <c r="AE1248" t="s">
        <v>1131</v>
      </c>
      <c r="AF1248" t="s">
        <v>1132</v>
      </c>
      <c r="AG1248" t="s">
        <v>1133</v>
      </c>
      <c r="AH1248" t="s">
        <v>1134</v>
      </c>
    </row>
    <row r="1249" spans="1:34">
      <c r="A1249">
        <v>24460</v>
      </c>
      <c r="B1249" t="s">
        <v>246</v>
      </c>
      <c r="C1249" t="s">
        <v>247</v>
      </c>
      <c r="D1249" t="s">
        <v>449</v>
      </c>
      <c r="E1249" t="s">
        <v>450</v>
      </c>
      <c r="F1249" t="s">
        <v>261</v>
      </c>
      <c r="G1249" t="s">
        <v>1181</v>
      </c>
      <c r="H1249" s="117">
        <v>4500</v>
      </c>
      <c r="I1249" s="117">
        <v>4500</v>
      </c>
      <c r="J1249" s="117">
        <v>4673.34</v>
      </c>
      <c r="K1249" s="117">
        <v>0</v>
      </c>
      <c r="L1249" s="117">
        <v>0</v>
      </c>
      <c r="M1249" s="117">
        <v>0</v>
      </c>
      <c r="N1249" s="117">
        <v>4673.34</v>
      </c>
      <c r="P1249" s="1">
        <v>45400</v>
      </c>
      <c r="Q1249" s="1">
        <v>45397</v>
      </c>
      <c r="R1249" s="1">
        <v>45991</v>
      </c>
      <c r="S1249" s="1">
        <v>45991</v>
      </c>
      <c r="W1249" t="s">
        <v>561</v>
      </c>
      <c r="X1249" t="s">
        <v>252</v>
      </c>
      <c r="Z1249" t="s">
        <v>1142</v>
      </c>
      <c r="AA1249">
        <v>2</v>
      </c>
      <c r="AB1249" t="s">
        <v>1167</v>
      </c>
      <c r="AC1249" t="s">
        <v>561</v>
      </c>
      <c r="AD1249" t="s">
        <v>1130</v>
      </c>
      <c r="AE1249" t="s">
        <v>1131</v>
      </c>
      <c r="AF1249" t="s">
        <v>1132</v>
      </c>
      <c r="AG1249" t="s">
        <v>1133</v>
      </c>
      <c r="AH1249" t="s">
        <v>1134</v>
      </c>
    </row>
    <row r="1250" spans="1:34">
      <c r="A1250">
        <v>24741</v>
      </c>
      <c r="B1250" t="s">
        <v>246</v>
      </c>
      <c r="C1250" t="s">
        <v>247</v>
      </c>
      <c r="D1250" t="s">
        <v>418</v>
      </c>
      <c r="E1250" t="s">
        <v>419</v>
      </c>
      <c r="F1250" t="s">
        <v>261</v>
      </c>
      <c r="G1250" t="s">
        <v>1181</v>
      </c>
      <c r="H1250" s="117">
        <v>6000</v>
      </c>
      <c r="I1250" s="117">
        <v>6000</v>
      </c>
      <c r="J1250" s="117">
        <v>6231.12</v>
      </c>
      <c r="K1250" s="117">
        <v>0</v>
      </c>
      <c r="L1250" s="117">
        <v>0</v>
      </c>
      <c r="M1250" s="117">
        <v>0</v>
      </c>
      <c r="N1250" s="117">
        <v>6231.12</v>
      </c>
      <c r="P1250" s="1">
        <v>45412</v>
      </c>
      <c r="Q1250" s="1">
        <v>45407</v>
      </c>
      <c r="R1250" s="1">
        <v>45991</v>
      </c>
      <c r="S1250" s="1">
        <v>45991</v>
      </c>
      <c r="W1250" t="s">
        <v>561</v>
      </c>
      <c r="X1250" t="s">
        <v>252</v>
      </c>
      <c r="Z1250" t="s">
        <v>1142</v>
      </c>
      <c r="AA1250">
        <v>2</v>
      </c>
      <c r="AB1250" t="s">
        <v>1167</v>
      </c>
      <c r="AC1250" t="s">
        <v>561</v>
      </c>
      <c r="AD1250" t="s">
        <v>1130</v>
      </c>
      <c r="AE1250" t="s">
        <v>1131</v>
      </c>
      <c r="AF1250" t="s">
        <v>1132</v>
      </c>
      <c r="AG1250" t="s">
        <v>1133</v>
      </c>
      <c r="AH1250" t="s">
        <v>1134</v>
      </c>
    </row>
    <row r="1251" spans="1:34">
      <c r="A1251">
        <v>24758</v>
      </c>
      <c r="B1251" t="s">
        <v>246</v>
      </c>
      <c r="C1251" t="s">
        <v>247</v>
      </c>
      <c r="D1251" t="s">
        <v>418</v>
      </c>
      <c r="E1251" t="s">
        <v>419</v>
      </c>
      <c r="F1251" t="s">
        <v>261</v>
      </c>
      <c r="G1251" t="s">
        <v>1179</v>
      </c>
      <c r="H1251" s="117">
        <v>40000</v>
      </c>
      <c r="I1251" s="117">
        <v>40000</v>
      </c>
      <c r="J1251" s="117">
        <v>41540.79</v>
      </c>
      <c r="K1251" s="117">
        <v>0</v>
      </c>
      <c r="L1251" s="117">
        <v>0</v>
      </c>
      <c r="M1251" s="117">
        <v>0</v>
      </c>
      <c r="N1251" s="117">
        <v>41540.79</v>
      </c>
      <c r="P1251" s="1">
        <v>45412</v>
      </c>
      <c r="Q1251" s="1">
        <v>45407</v>
      </c>
      <c r="R1251" s="1">
        <v>45991</v>
      </c>
      <c r="S1251" s="1">
        <v>45991</v>
      </c>
      <c r="W1251" t="s">
        <v>561</v>
      </c>
      <c r="X1251" t="s">
        <v>252</v>
      </c>
      <c r="Z1251" t="s">
        <v>1142</v>
      </c>
      <c r="AA1251">
        <v>2</v>
      </c>
      <c r="AB1251" t="s">
        <v>1167</v>
      </c>
      <c r="AC1251" t="s">
        <v>561</v>
      </c>
      <c r="AD1251" t="s">
        <v>1165</v>
      </c>
      <c r="AE1251" t="s">
        <v>1131</v>
      </c>
      <c r="AF1251" t="s">
        <v>1132</v>
      </c>
      <c r="AG1251" t="s">
        <v>1133</v>
      </c>
      <c r="AH1251" t="s">
        <v>1134</v>
      </c>
    </row>
    <row r="1252" spans="1:34">
      <c r="A1252">
        <v>24686</v>
      </c>
      <c r="B1252" t="s">
        <v>246</v>
      </c>
      <c r="C1252" t="s">
        <v>247</v>
      </c>
      <c r="D1252" t="s">
        <v>436</v>
      </c>
      <c r="E1252" t="s">
        <v>437</v>
      </c>
      <c r="F1252" t="s">
        <v>261</v>
      </c>
      <c r="G1252" t="s">
        <v>1181</v>
      </c>
      <c r="H1252" s="117">
        <v>1000</v>
      </c>
      <c r="I1252" s="117">
        <v>1000</v>
      </c>
      <c r="J1252" s="117">
        <v>1038.52</v>
      </c>
      <c r="K1252" s="117">
        <v>0</v>
      </c>
      <c r="L1252" s="117">
        <v>0</v>
      </c>
      <c r="M1252" s="117">
        <v>0</v>
      </c>
      <c r="N1252" s="117">
        <v>1038.52</v>
      </c>
      <c r="P1252" s="1">
        <v>45408</v>
      </c>
      <c r="Q1252" s="1">
        <v>45404</v>
      </c>
      <c r="R1252" s="1">
        <v>45991</v>
      </c>
      <c r="S1252" s="1">
        <v>45991</v>
      </c>
      <c r="W1252" t="s">
        <v>561</v>
      </c>
      <c r="X1252" t="s">
        <v>252</v>
      </c>
      <c r="Z1252" t="s">
        <v>1142</v>
      </c>
      <c r="AA1252">
        <v>2</v>
      </c>
      <c r="AB1252" t="s">
        <v>1167</v>
      </c>
      <c r="AC1252" t="s">
        <v>561</v>
      </c>
      <c r="AD1252" t="s">
        <v>1130</v>
      </c>
      <c r="AE1252" t="s">
        <v>1131</v>
      </c>
      <c r="AF1252" t="s">
        <v>1132</v>
      </c>
      <c r="AG1252" t="s">
        <v>1133</v>
      </c>
      <c r="AH1252" t="s">
        <v>1134</v>
      </c>
    </row>
    <row r="1253" spans="1:34">
      <c r="A1253">
        <v>25396</v>
      </c>
      <c r="B1253" t="s">
        <v>246</v>
      </c>
      <c r="C1253" t="s">
        <v>247</v>
      </c>
      <c r="D1253" t="s">
        <v>505</v>
      </c>
      <c r="E1253" t="s">
        <v>506</v>
      </c>
      <c r="F1253" t="s">
        <v>261</v>
      </c>
      <c r="G1253" t="s">
        <v>1176</v>
      </c>
      <c r="H1253" s="117">
        <v>5000</v>
      </c>
      <c r="I1253" s="117">
        <v>5000</v>
      </c>
      <c r="J1253" s="117">
        <v>5151.5600000000004</v>
      </c>
      <c r="K1253" s="117">
        <v>0</v>
      </c>
      <c r="L1253" s="117">
        <v>0</v>
      </c>
      <c r="M1253" s="117">
        <v>0</v>
      </c>
      <c r="N1253" s="117">
        <v>5151.5600000000004</v>
      </c>
      <c r="P1253" s="1">
        <v>45470</v>
      </c>
      <c r="Q1253" s="1">
        <v>45461</v>
      </c>
      <c r="R1253" s="1">
        <v>45991</v>
      </c>
      <c r="S1253" s="1">
        <v>45991</v>
      </c>
      <c r="W1253" t="s">
        <v>561</v>
      </c>
      <c r="X1253" t="s">
        <v>252</v>
      </c>
      <c r="Z1253" t="s">
        <v>1142</v>
      </c>
      <c r="AA1253">
        <v>2</v>
      </c>
      <c r="AB1253" t="s">
        <v>1167</v>
      </c>
      <c r="AC1253" t="s">
        <v>561</v>
      </c>
      <c r="AD1253" t="s">
        <v>1130</v>
      </c>
      <c r="AE1253" t="s">
        <v>1131</v>
      </c>
      <c r="AF1253" t="s">
        <v>1132</v>
      </c>
      <c r="AG1253" t="s">
        <v>1133</v>
      </c>
      <c r="AH1253" t="s">
        <v>1134</v>
      </c>
    </row>
    <row r="1254" spans="1:34">
      <c r="A1254">
        <v>24890</v>
      </c>
      <c r="B1254" t="s">
        <v>246</v>
      </c>
      <c r="C1254" t="s">
        <v>247</v>
      </c>
      <c r="D1254" t="s">
        <v>430</v>
      </c>
      <c r="E1254" t="s">
        <v>431</v>
      </c>
      <c r="F1254" t="s">
        <v>261</v>
      </c>
      <c r="G1254" t="s">
        <v>1176</v>
      </c>
      <c r="H1254" s="117">
        <v>6000</v>
      </c>
      <c r="I1254" s="117">
        <v>6000</v>
      </c>
      <c r="J1254" s="117">
        <v>6231.12</v>
      </c>
      <c r="K1254" s="117">
        <v>0</v>
      </c>
      <c r="L1254" s="117">
        <v>0</v>
      </c>
      <c r="M1254" s="117">
        <v>0</v>
      </c>
      <c r="N1254" s="117">
        <v>6231.12</v>
      </c>
      <c r="P1254" s="1">
        <v>45421</v>
      </c>
      <c r="Q1254" s="1">
        <v>45410</v>
      </c>
      <c r="R1254" s="1">
        <v>45991</v>
      </c>
      <c r="S1254" s="1">
        <v>45991</v>
      </c>
      <c r="W1254" t="s">
        <v>561</v>
      </c>
      <c r="X1254" t="s">
        <v>252</v>
      </c>
      <c r="Z1254" t="s">
        <v>1142</v>
      </c>
      <c r="AA1254">
        <v>2</v>
      </c>
      <c r="AB1254" t="s">
        <v>1167</v>
      </c>
      <c r="AC1254" t="s">
        <v>561</v>
      </c>
      <c r="AD1254" t="s">
        <v>1130</v>
      </c>
      <c r="AE1254" t="s">
        <v>1131</v>
      </c>
      <c r="AF1254" t="s">
        <v>1132</v>
      </c>
      <c r="AG1254" t="s">
        <v>1133</v>
      </c>
      <c r="AH1254" t="s">
        <v>1134</v>
      </c>
    </row>
    <row r="1255" spans="1:34">
      <c r="A1255">
        <v>25159</v>
      </c>
      <c r="B1255" t="s">
        <v>246</v>
      </c>
      <c r="C1255" t="s">
        <v>247</v>
      </c>
      <c r="D1255" t="s">
        <v>397</v>
      </c>
      <c r="E1255" t="s">
        <v>398</v>
      </c>
      <c r="F1255" t="s">
        <v>261</v>
      </c>
      <c r="G1255" t="s">
        <v>1175</v>
      </c>
      <c r="H1255" s="117">
        <v>5000</v>
      </c>
      <c r="I1255" s="117">
        <v>5000</v>
      </c>
      <c r="J1255" s="117">
        <v>5178.13</v>
      </c>
      <c r="K1255" s="117">
        <v>0</v>
      </c>
      <c r="L1255" s="117">
        <v>0</v>
      </c>
      <c r="M1255" s="117">
        <v>0</v>
      </c>
      <c r="N1255" s="117">
        <v>5178.13</v>
      </c>
      <c r="P1255" s="1">
        <v>45453</v>
      </c>
      <c r="Q1255" s="1">
        <v>45442</v>
      </c>
      <c r="R1255" s="1">
        <v>45991</v>
      </c>
      <c r="S1255" s="1">
        <v>45991</v>
      </c>
      <c r="W1255" t="s">
        <v>561</v>
      </c>
      <c r="X1255" t="s">
        <v>252</v>
      </c>
      <c r="Z1255" t="s">
        <v>1142</v>
      </c>
      <c r="AA1255">
        <v>2</v>
      </c>
      <c r="AB1255" t="s">
        <v>1167</v>
      </c>
      <c r="AC1255" t="s">
        <v>561</v>
      </c>
      <c r="AD1255" t="s">
        <v>1130</v>
      </c>
      <c r="AE1255" t="s">
        <v>1131</v>
      </c>
      <c r="AF1255" t="s">
        <v>1132</v>
      </c>
      <c r="AG1255" t="s">
        <v>1133</v>
      </c>
      <c r="AH1255" t="s">
        <v>1134</v>
      </c>
    </row>
    <row r="1256" spans="1:34">
      <c r="A1256">
        <v>25105</v>
      </c>
      <c r="B1256" t="s">
        <v>246</v>
      </c>
      <c r="C1256" t="s">
        <v>247</v>
      </c>
      <c r="D1256" t="s">
        <v>494</v>
      </c>
      <c r="E1256" t="s">
        <v>495</v>
      </c>
      <c r="F1256" t="s">
        <v>261</v>
      </c>
      <c r="G1256" t="s">
        <v>1180</v>
      </c>
      <c r="H1256" s="117">
        <v>1000</v>
      </c>
      <c r="I1256" s="117">
        <v>1000</v>
      </c>
      <c r="J1256" s="117">
        <v>1035.6300000000001</v>
      </c>
      <c r="K1256" s="117">
        <v>0</v>
      </c>
      <c r="L1256" s="117">
        <v>0</v>
      </c>
      <c r="M1256" s="117">
        <v>0</v>
      </c>
      <c r="N1256" s="117">
        <v>1035.6300000000001</v>
      </c>
      <c r="P1256" s="1">
        <v>45443</v>
      </c>
      <c r="Q1256" s="1">
        <v>45436</v>
      </c>
      <c r="R1256" s="1">
        <v>45991</v>
      </c>
      <c r="S1256" s="1">
        <v>45991</v>
      </c>
      <c r="W1256" t="s">
        <v>561</v>
      </c>
      <c r="X1256" t="s">
        <v>252</v>
      </c>
      <c r="Z1256" t="s">
        <v>1142</v>
      </c>
      <c r="AA1256">
        <v>2</v>
      </c>
      <c r="AB1256" t="s">
        <v>1167</v>
      </c>
      <c r="AC1256" t="s">
        <v>561</v>
      </c>
      <c r="AD1256" t="s">
        <v>1130</v>
      </c>
      <c r="AE1256" t="s">
        <v>1131</v>
      </c>
      <c r="AF1256" t="s">
        <v>1132</v>
      </c>
      <c r="AG1256" t="s">
        <v>1133</v>
      </c>
      <c r="AH1256" t="s">
        <v>1134</v>
      </c>
    </row>
    <row r="1257" spans="1:34">
      <c r="A1257">
        <v>23261</v>
      </c>
      <c r="B1257" t="s">
        <v>246</v>
      </c>
      <c r="C1257" t="s">
        <v>269</v>
      </c>
      <c r="D1257" t="s">
        <v>339</v>
      </c>
      <c r="E1257" t="s">
        <v>340</v>
      </c>
      <c r="F1257" t="s">
        <v>261</v>
      </c>
      <c r="G1257" t="s">
        <v>1180</v>
      </c>
      <c r="H1257" s="117">
        <v>2300</v>
      </c>
      <c r="I1257" s="117">
        <v>2300</v>
      </c>
      <c r="J1257" s="117">
        <v>2398.19</v>
      </c>
      <c r="K1257" s="117">
        <v>0</v>
      </c>
      <c r="L1257" s="117">
        <v>0</v>
      </c>
      <c r="M1257" s="117">
        <v>0</v>
      </c>
      <c r="N1257" s="117">
        <v>2398.19</v>
      </c>
      <c r="P1257" s="1">
        <v>45345</v>
      </c>
      <c r="Q1257" s="1">
        <v>45331</v>
      </c>
      <c r="R1257" s="1">
        <v>45991</v>
      </c>
      <c r="S1257" s="1">
        <v>45991</v>
      </c>
      <c r="W1257" t="s">
        <v>561</v>
      </c>
      <c r="X1257" t="s">
        <v>252</v>
      </c>
      <c r="Z1257" t="s">
        <v>1142</v>
      </c>
      <c r="AA1257">
        <v>2</v>
      </c>
      <c r="AB1257" t="s">
        <v>1129</v>
      </c>
      <c r="AC1257" t="s">
        <v>561</v>
      </c>
      <c r="AD1257" t="s">
        <v>1130</v>
      </c>
      <c r="AE1257" t="s">
        <v>1131</v>
      </c>
      <c r="AF1257" t="s">
        <v>1132</v>
      </c>
      <c r="AG1257" t="s">
        <v>1133</v>
      </c>
      <c r="AH1257" t="s">
        <v>1134</v>
      </c>
    </row>
    <row r="1258" spans="1:34">
      <c r="A1258">
        <v>23833</v>
      </c>
      <c r="B1258" t="s">
        <v>246</v>
      </c>
      <c r="C1258" t="s">
        <v>247</v>
      </c>
      <c r="D1258" t="s">
        <v>476</v>
      </c>
      <c r="E1258" t="s">
        <v>477</v>
      </c>
      <c r="F1258" t="s">
        <v>261</v>
      </c>
      <c r="G1258" t="s">
        <v>1145</v>
      </c>
      <c r="H1258" s="117">
        <v>5000</v>
      </c>
      <c r="I1258" s="117">
        <v>5000</v>
      </c>
      <c r="J1258" s="117">
        <v>5199.43</v>
      </c>
      <c r="K1258" s="117">
        <v>0</v>
      </c>
      <c r="L1258" s="117">
        <v>0</v>
      </c>
      <c r="M1258" s="117">
        <v>0</v>
      </c>
      <c r="N1258" s="117">
        <v>5199.43</v>
      </c>
      <c r="P1258" s="1">
        <v>45377</v>
      </c>
      <c r="Q1258" s="1">
        <v>45371</v>
      </c>
      <c r="R1258" s="1">
        <v>45991</v>
      </c>
      <c r="S1258" s="1">
        <v>45991</v>
      </c>
      <c r="W1258" t="s">
        <v>561</v>
      </c>
      <c r="X1258" t="s">
        <v>252</v>
      </c>
      <c r="Z1258" t="s">
        <v>1142</v>
      </c>
      <c r="AA1258">
        <v>2</v>
      </c>
      <c r="AB1258" t="s">
        <v>1129</v>
      </c>
      <c r="AC1258" t="s">
        <v>561</v>
      </c>
      <c r="AD1258" t="s">
        <v>1130</v>
      </c>
      <c r="AE1258" t="s">
        <v>1131</v>
      </c>
      <c r="AF1258" t="s">
        <v>1132</v>
      </c>
      <c r="AG1258" t="s">
        <v>1133</v>
      </c>
      <c r="AH1258" t="s">
        <v>1134</v>
      </c>
    </row>
    <row r="1259" spans="1:34">
      <c r="A1259">
        <v>24088</v>
      </c>
      <c r="B1259" t="s">
        <v>246</v>
      </c>
      <c r="C1259" t="s">
        <v>247</v>
      </c>
      <c r="D1259" t="s">
        <v>464</v>
      </c>
      <c r="E1259" t="s">
        <v>465</v>
      </c>
      <c r="F1259" t="s">
        <v>261</v>
      </c>
      <c r="G1259" t="s">
        <v>1177</v>
      </c>
      <c r="H1259" s="117">
        <v>5000</v>
      </c>
      <c r="I1259" s="117">
        <v>5000</v>
      </c>
      <c r="J1259" s="117">
        <v>5199.43</v>
      </c>
      <c r="K1259" s="117">
        <v>0</v>
      </c>
      <c r="L1259" s="117">
        <v>0</v>
      </c>
      <c r="M1259" s="117">
        <v>0</v>
      </c>
      <c r="N1259" s="117">
        <v>5199.43</v>
      </c>
      <c r="P1259" s="1">
        <v>45385</v>
      </c>
      <c r="Q1259" s="1">
        <v>45373</v>
      </c>
      <c r="R1259" s="1">
        <v>45991</v>
      </c>
      <c r="S1259" s="1">
        <v>45991</v>
      </c>
      <c r="W1259" t="s">
        <v>561</v>
      </c>
      <c r="X1259" t="s">
        <v>252</v>
      </c>
      <c r="Z1259" t="s">
        <v>1142</v>
      </c>
      <c r="AA1259">
        <v>2</v>
      </c>
      <c r="AB1259" t="s">
        <v>1129</v>
      </c>
      <c r="AC1259" t="s">
        <v>561</v>
      </c>
      <c r="AD1259" t="s">
        <v>1130</v>
      </c>
      <c r="AE1259" t="s">
        <v>1131</v>
      </c>
      <c r="AF1259" t="s">
        <v>1132</v>
      </c>
      <c r="AG1259" t="s">
        <v>1133</v>
      </c>
      <c r="AH1259" t="s">
        <v>1134</v>
      </c>
    </row>
    <row r="1260" spans="1:34">
      <c r="A1260">
        <v>24212</v>
      </c>
      <c r="B1260" t="s">
        <v>246</v>
      </c>
      <c r="C1260" t="s">
        <v>247</v>
      </c>
      <c r="D1260" t="s">
        <v>385</v>
      </c>
      <c r="E1260" t="s">
        <v>386</v>
      </c>
      <c r="F1260" t="s">
        <v>261</v>
      </c>
      <c r="G1260" t="s">
        <v>1177</v>
      </c>
      <c r="H1260" s="117">
        <v>5000</v>
      </c>
      <c r="I1260" s="117">
        <v>5000</v>
      </c>
      <c r="J1260" s="117">
        <v>5199.43</v>
      </c>
      <c r="K1260" s="117">
        <v>0</v>
      </c>
      <c r="L1260" s="117">
        <v>0</v>
      </c>
      <c r="M1260" s="117">
        <v>0</v>
      </c>
      <c r="N1260" s="117">
        <v>5199.43</v>
      </c>
      <c r="P1260" s="1">
        <v>45383</v>
      </c>
      <c r="Q1260" s="1">
        <v>45381</v>
      </c>
      <c r="R1260" s="1">
        <v>45991</v>
      </c>
      <c r="S1260" s="1">
        <v>45991</v>
      </c>
      <c r="W1260" t="s">
        <v>561</v>
      </c>
      <c r="X1260" t="s">
        <v>252</v>
      </c>
      <c r="Z1260" t="s">
        <v>1142</v>
      </c>
      <c r="AA1260">
        <v>2</v>
      </c>
      <c r="AB1260" t="s">
        <v>1129</v>
      </c>
      <c r="AC1260" t="s">
        <v>561</v>
      </c>
      <c r="AD1260" t="s">
        <v>1130</v>
      </c>
      <c r="AE1260" t="s">
        <v>1131</v>
      </c>
      <c r="AF1260" t="s">
        <v>1132</v>
      </c>
      <c r="AG1260" t="s">
        <v>1133</v>
      </c>
      <c r="AH1260" t="s">
        <v>1134</v>
      </c>
    </row>
    <row r="1261" spans="1:34">
      <c r="A1261">
        <v>24398</v>
      </c>
      <c r="B1261" t="s">
        <v>246</v>
      </c>
      <c r="C1261" t="s">
        <v>269</v>
      </c>
      <c r="D1261" t="s">
        <v>330</v>
      </c>
      <c r="E1261" t="s">
        <v>331</v>
      </c>
      <c r="F1261" t="s">
        <v>261</v>
      </c>
      <c r="G1261" t="s">
        <v>1176</v>
      </c>
      <c r="H1261" s="117">
        <v>600</v>
      </c>
      <c r="I1261" s="117">
        <v>600</v>
      </c>
      <c r="J1261" s="117">
        <v>623.11</v>
      </c>
      <c r="K1261" s="117">
        <v>0</v>
      </c>
      <c r="L1261" s="117">
        <v>0</v>
      </c>
      <c r="M1261" s="117">
        <v>0</v>
      </c>
      <c r="N1261" s="117">
        <v>623.11</v>
      </c>
      <c r="P1261" s="1">
        <v>45399</v>
      </c>
      <c r="Q1261" s="1">
        <v>45391</v>
      </c>
      <c r="R1261" s="1">
        <v>45991</v>
      </c>
      <c r="S1261" s="1">
        <v>45991</v>
      </c>
      <c r="W1261" t="s">
        <v>561</v>
      </c>
      <c r="X1261" t="s">
        <v>252</v>
      </c>
      <c r="Z1261" t="s">
        <v>1142</v>
      </c>
      <c r="AA1261">
        <v>2</v>
      </c>
      <c r="AB1261" t="s">
        <v>1167</v>
      </c>
      <c r="AC1261" t="s">
        <v>561</v>
      </c>
      <c r="AD1261" t="s">
        <v>1130</v>
      </c>
      <c r="AE1261" t="s">
        <v>1131</v>
      </c>
      <c r="AF1261" t="s">
        <v>1132</v>
      </c>
      <c r="AG1261" t="s">
        <v>1133</v>
      </c>
      <c r="AH1261" t="s">
        <v>1134</v>
      </c>
    </row>
    <row r="1262" spans="1:34">
      <c r="A1262">
        <v>19388</v>
      </c>
      <c r="B1262" t="s">
        <v>246</v>
      </c>
      <c r="C1262" t="s">
        <v>269</v>
      </c>
      <c r="D1262" t="s">
        <v>327</v>
      </c>
      <c r="E1262" t="s">
        <v>328</v>
      </c>
      <c r="F1262" t="s">
        <v>261</v>
      </c>
      <c r="G1262" t="s">
        <v>1190</v>
      </c>
      <c r="H1262" s="117">
        <v>1080</v>
      </c>
      <c r="I1262" s="117">
        <v>1080</v>
      </c>
      <c r="J1262" s="117">
        <v>1138.33</v>
      </c>
      <c r="K1262" s="117">
        <v>0</v>
      </c>
      <c r="L1262" s="117">
        <v>0</v>
      </c>
      <c r="M1262" s="117">
        <v>0</v>
      </c>
      <c r="N1262" s="117">
        <v>1138.33</v>
      </c>
      <c r="P1262" s="1">
        <v>45205</v>
      </c>
      <c r="Q1262" s="1">
        <v>45197</v>
      </c>
      <c r="R1262" s="1">
        <v>45991</v>
      </c>
      <c r="S1262" s="1">
        <v>45991</v>
      </c>
      <c r="W1262" t="s">
        <v>561</v>
      </c>
      <c r="X1262" t="s">
        <v>252</v>
      </c>
      <c r="Z1262" t="s">
        <v>1142</v>
      </c>
      <c r="AA1262">
        <v>2</v>
      </c>
      <c r="AB1262" t="s">
        <v>1129</v>
      </c>
      <c r="AC1262" t="s">
        <v>561</v>
      </c>
      <c r="AD1262" t="s">
        <v>1130</v>
      </c>
      <c r="AE1262" t="s">
        <v>1131</v>
      </c>
      <c r="AF1262" t="s">
        <v>1132</v>
      </c>
      <c r="AG1262" t="s">
        <v>1133</v>
      </c>
      <c r="AH1262" t="s">
        <v>1134</v>
      </c>
    </row>
    <row r="1263" spans="1:34">
      <c r="A1263">
        <v>16759</v>
      </c>
      <c r="B1263" t="s">
        <v>246</v>
      </c>
      <c r="C1263" t="s">
        <v>247</v>
      </c>
      <c r="D1263" t="s">
        <v>348</v>
      </c>
      <c r="E1263" t="s">
        <v>349</v>
      </c>
      <c r="F1263" t="s">
        <v>261</v>
      </c>
      <c r="G1263" t="s">
        <v>1190</v>
      </c>
      <c r="H1263" s="117">
        <v>1000</v>
      </c>
      <c r="I1263" s="117">
        <v>1000</v>
      </c>
      <c r="J1263" s="117">
        <v>1068.8900000000001</v>
      </c>
      <c r="K1263" s="117">
        <v>0</v>
      </c>
      <c r="L1263" s="117">
        <v>0</v>
      </c>
      <c r="M1263" s="117">
        <v>0</v>
      </c>
      <c r="N1263" s="117">
        <v>1068.8900000000001</v>
      </c>
      <c r="P1263" s="1">
        <v>45110</v>
      </c>
      <c r="Q1263" s="1">
        <v>45094</v>
      </c>
      <c r="R1263" s="1">
        <v>45991</v>
      </c>
      <c r="S1263" s="1">
        <v>45991</v>
      </c>
      <c r="W1263" t="s">
        <v>561</v>
      </c>
      <c r="X1263" t="s">
        <v>252</v>
      </c>
      <c r="Z1263" t="s">
        <v>1142</v>
      </c>
      <c r="AA1263">
        <v>2</v>
      </c>
      <c r="AB1263" t="s">
        <v>1129</v>
      </c>
      <c r="AC1263" t="s">
        <v>561</v>
      </c>
      <c r="AD1263" t="s">
        <v>1130</v>
      </c>
      <c r="AE1263" t="s">
        <v>1131</v>
      </c>
      <c r="AF1263" t="s">
        <v>1132</v>
      </c>
      <c r="AG1263" t="s">
        <v>1133</v>
      </c>
      <c r="AH1263" t="s">
        <v>1134</v>
      </c>
    </row>
    <row r="1264" spans="1:34">
      <c r="A1264">
        <v>17187</v>
      </c>
      <c r="B1264" t="s">
        <v>246</v>
      </c>
      <c r="C1264" t="s">
        <v>247</v>
      </c>
      <c r="D1264" t="s">
        <v>520</v>
      </c>
      <c r="E1264" t="s">
        <v>521</v>
      </c>
      <c r="F1264" t="s">
        <v>261</v>
      </c>
      <c r="G1264" t="s">
        <v>1189</v>
      </c>
      <c r="H1264" s="117">
        <v>4000</v>
      </c>
      <c r="I1264" s="117">
        <v>4000</v>
      </c>
      <c r="J1264" s="117">
        <v>4250.42</v>
      </c>
      <c r="K1264" s="117">
        <v>0</v>
      </c>
      <c r="L1264" s="117">
        <v>0</v>
      </c>
      <c r="M1264" s="117">
        <v>0</v>
      </c>
      <c r="N1264" s="117">
        <v>4250.42</v>
      </c>
      <c r="P1264" s="1">
        <v>45140</v>
      </c>
      <c r="Q1264" s="1">
        <v>45129</v>
      </c>
      <c r="R1264" s="1">
        <v>45991</v>
      </c>
      <c r="S1264" s="1">
        <v>45991</v>
      </c>
      <c r="W1264" t="s">
        <v>561</v>
      </c>
      <c r="X1264" t="s">
        <v>252</v>
      </c>
      <c r="Z1264" t="s">
        <v>1142</v>
      </c>
      <c r="AA1264">
        <v>2</v>
      </c>
      <c r="AB1264" t="s">
        <v>1129</v>
      </c>
      <c r="AC1264" t="s">
        <v>561</v>
      </c>
      <c r="AD1264" t="s">
        <v>1130</v>
      </c>
      <c r="AE1264" t="s">
        <v>1131</v>
      </c>
      <c r="AF1264" t="s">
        <v>1132</v>
      </c>
      <c r="AG1264" t="s">
        <v>1133</v>
      </c>
      <c r="AH1264" t="s">
        <v>1134</v>
      </c>
    </row>
    <row r="1265" spans="1:35">
      <c r="A1265">
        <v>16044</v>
      </c>
      <c r="B1265" t="s">
        <v>246</v>
      </c>
      <c r="C1265" t="s">
        <v>247</v>
      </c>
      <c r="D1265" t="s">
        <v>508</v>
      </c>
      <c r="E1265" t="s">
        <v>509</v>
      </c>
      <c r="F1265" t="s">
        <v>261</v>
      </c>
      <c r="G1265" t="s">
        <v>1193</v>
      </c>
      <c r="H1265" s="117">
        <v>1500</v>
      </c>
      <c r="I1265" s="117">
        <v>1500</v>
      </c>
      <c r="J1265" s="117">
        <v>1605.64</v>
      </c>
      <c r="K1265" s="117">
        <v>0</v>
      </c>
      <c r="L1265" s="117">
        <v>0</v>
      </c>
      <c r="M1265" s="117">
        <v>0</v>
      </c>
      <c r="N1265" s="117">
        <v>1605.64</v>
      </c>
      <c r="P1265" s="1">
        <v>45057</v>
      </c>
      <c r="Q1265" s="1">
        <v>45052</v>
      </c>
      <c r="R1265" s="1">
        <v>45991</v>
      </c>
      <c r="S1265" s="1">
        <v>45991</v>
      </c>
      <c r="W1265" t="s">
        <v>561</v>
      </c>
      <c r="X1265" t="s">
        <v>252</v>
      </c>
      <c r="Z1265" t="s">
        <v>1142</v>
      </c>
      <c r="AA1265">
        <v>2</v>
      </c>
      <c r="AB1265" t="s">
        <v>1129</v>
      </c>
      <c r="AC1265" t="s">
        <v>561</v>
      </c>
      <c r="AD1265" t="s">
        <v>1130</v>
      </c>
      <c r="AE1265" t="s">
        <v>1131</v>
      </c>
      <c r="AF1265" t="s">
        <v>1132</v>
      </c>
      <c r="AG1265" t="s">
        <v>1133</v>
      </c>
      <c r="AH1265" t="s">
        <v>1134</v>
      </c>
    </row>
    <row r="1266" spans="1:35">
      <c r="A1266">
        <v>16058</v>
      </c>
      <c r="B1266" t="s">
        <v>246</v>
      </c>
      <c r="C1266" t="s">
        <v>247</v>
      </c>
      <c r="D1266" t="s">
        <v>265</v>
      </c>
      <c r="E1266" t="s">
        <v>266</v>
      </c>
      <c r="F1266" t="s">
        <v>261</v>
      </c>
      <c r="G1266" t="s">
        <v>1183</v>
      </c>
      <c r="H1266" s="117">
        <v>10000</v>
      </c>
      <c r="I1266" s="117">
        <v>10000</v>
      </c>
      <c r="J1266" s="117">
        <v>10704.25</v>
      </c>
      <c r="K1266" s="117">
        <v>0</v>
      </c>
      <c r="L1266" s="117">
        <v>0</v>
      </c>
      <c r="M1266" s="117">
        <v>0</v>
      </c>
      <c r="N1266" s="117">
        <v>10704.25</v>
      </c>
      <c r="P1266" s="1">
        <v>45056</v>
      </c>
      <c r="Q1266" s="1">
        <v>45052</v>
      </c>
      <c r="R1266" s="1">
        <v>46001</v>
      </c>
      <c r="S1266" s="1">
        <v>46001</v>
      </c>
      <c r="W1266" t="s">
        <v>561</v>
      </c>
      <c r="X1266" t="s">
        <v>252</v>
      </c>
      <c r="Z1266" t="s">
        <v>1142</v>
      </c>
      <c r="AA1266">
        <v>2</v>
      </c>
      <c r="AB1266" t="s">
        <v>1129</v>
      </c>
      <c r="AC1266" t="s">
        <v>561</v>
      </c>
      <c r="AD1266" t="s">
        <v>1130</v>
      </c>
      <c r="AE1266" t="s">
        <v>1131</v>
      </c>
      <c r="AF1266" t="s">
        <v>1132</v>
      </c>
      <c r="AG1266" t="s">
        <v>1133</v>
      </c>
      <c r="AH1266" t="s">
        <v>1134</v>
      </c>
    </row>
    <row r="1267" spans="1:35">
      <c r="A1267">
        <v>16128</v>
      </c>
      <c r="B1267" t="s">
        <v>246</v>
      </c>
      <c r="C1267" t="s">
        <v>247</v>
      </c>
      <c r="D1267" t="s">
        <v>262</v>
      </c>
      <c r="E1267" t="s">
        <v>263</v>
      </c>
      <c r="F1267" t="s">
        <v>261</v>
      </c>
      <c r="G1267" t="s">
        <v>1197</v>
      </c>
      <c r="H1267" s="117">
        <v>2500</v>
      </c>
      <c r="I1267" s="117">
        <v>2500</v>
      </c>
      <c r="J1267" s="117">
        <v>2676.06</v>
      </c>
      <c r="K1267" s="117">
        <v>0</v>
      </c>
      <c r="L1267" s="117">
        <v>0</v>
      </c>
      <c r="M1267" s="117">
        <v>0</v>
      </c>
      <c r="N1267" s="117">
        <v>2676.06</v>
      </c>
      <c r="P1267" s="1">
        <v>45063</v>
      </c>
      <c r="Q1267" s="1">
        <v>45052</v>
      </c>
      <c r="R1267" s="1">
        <v>46001</v>
      </c>
      <c r="S1267" s="1">
        <v>46001</v>
      </c>
      <c r="W1267" t="s">
        <v>561</v>
      </c>
      <c r="X1267" t="s">
        <v>252</v>
      </c>
      <c r="Z1267" t="s">
        <v>1142</v>
      </c>
      <c r="AA1267">
        <v>2</v>
      </c>
      <c r="AB1267" t="s">
        <v>1129</v>
      </c>
      <c r="AC1267" t="s">
        <v>561</v>
      </c>
      <c r="AD1267" t="s">
        <v>1130</v>
      </c>
      <c r="AE1267" t="s">
        <v>1131</v>
      </c>
      <c r="AF1267" t="s">
        <v>1132</v>
      </c>
      <c r="AG1267" t="s">
        <v>1133</v>
      </c>
      <c r="AH1267" t="s">
        <v>1134</v>
      </c>
    </row>
    <row r="1268" spans="1:35">
      <c r="A1268">
        <v>16188</v>
      </c>
      <c r="B1268" t="s">
        <v>246</v>
      </c>
      <c r="C1268" t="s">
        <v>269</v>
      </c>
      <c r="D1268" t="s">
        <v>285</v>
      </c>
      <c r="E1268" t="s">
        <v>286</v>
      </c>
      <c r="F1268" t="s">
        <v>261</v>
      </c>
      <c r="G1268" t="s">
        <v>1192</v>
      </c>
      <c r="H1268" s="117">
        <v>1290</v>
      </c>
      <c r="I1268" s="117">
        <v>1290</v>
      </c>
      <c r="J1268" s="117">
        <v>1380.85</v>
      </c>
      <c r="K1268" s="117">
        <v>0</v>
      </c>
      <c r="L1268" s="117">
        <v>0</v>
      </c>
      <c r="M1268" s="117">
        <v>0</v>
      </c>
      <c r="N1268" s="117">
        <v>1380.85</v>
      </c>
      <c r="P1268" s="1">
        <v>45063</v>
      </c>
      <c r="Q1268" s="1">
        <v>45054</v>
      </c>
      <c r="R1268" s="1">
        <v>46001</v>
      </c>
      <c r="S1268" s="1">
        <v>46001</v>
      </c>
      <c r="W1268" t="s">
        <v>561</v>
      </c>
      <c r="X1268" t="s">
        <v>252</v>
      </c>
      <c r="Z1268" t="s">
        <v>1142</v>
      </c>
      <c r="AA1268">
        <v>2</v>
      </c>
      <c r="AB1268" t="s">
        <v>1129</v>
      </c>
      <c r="AC1268" t="s">
        <v>561</v>
      </c>
      <c r="AD1268" t="s">
        <v>1130</v>
      </c>
      <c r="AE1268" t="s">
        <v>1131</v>
      </c>
      <c r="AF1268" t="s">
        <v>1132</v>
      </c>
      <c r="AG1268" t="s">
        <v>1133</v>
      </c>
      <c r="AH1268" t="s">
        <v>1134</v>
      </c>
    </row>
    <row r="1269" spans="1:35">
      <c r="A1269">
        <v>16618</v>
      </c>
      <c r="B1269" t="s">
        <v>246</v>
      </c>
      <c r="C1269" t="s">
        <v>247</v>
      </c>
      <c r="D1269" t="s">
        <v>485</v>
      </c>
      <c r="E1269" t="s">
        <v>486</v>
      </c>
      <c r="F1269" t="s">
        <v>261</v>
      </c>
      <c r="G1269" t="s">
        <v>1197</v>
      </c>
      <c r="H1269" s="117">
        <v>1000</v>
      </c>
      <c r="I1269" s="117">
        <v>1000</v>
      </c>
      <c r="J1269" s="117">
        <v>1070.43</v>
      </c>
      <c r="K1269" s="117">
        <v>0</v>
      </c>
      <c r="L1269" s="117">
        <v>0</v>
      </c>
      <c r="M1269" s="117">
        <v>0</v>
      </c>
      <c r="N1269" s="117">
        <v>1070.43</v>
      </c>
      <c r="P1269" s="1">
        <v>45083</v>
      </c>
      <c r="Q1269" s="1">
        <v>45062</v>
      </c>
      <c r="R1269" s="1">
        <v>46001</v>
      </c>
      <c r="S1269" s="1">
        <v>46001</v>
      </c>
      <c r="W1269" t="s">
        <v>561</v>
      </c>
      <c r="X1269" t="s">
        <v>252</v>
      </c>
      <c r="Z1269" t="s">
        <v>1142</v>
      </c>
      <c r="AA1269">
        <v>2</v>
      </c>
      <c r="AB1269" t="s">
        <v>1129</v>
      </c>
      <c r="AC1269" t="s">
        <v>561</v>
      </c>
      <c r="AD1269" t="s">
        <v>1130</v>
      </c>
      <c r="AE1269" t="s">
        <v>1131</v>
      </c>
      <c r="AF1269" t="s">
        <v>1132</v>
      </c>
      <c r="AG1269" t="s">
        <v>1133</v>
      </c>
      <c r="AH1269" t="s">
        <v>1134</v>
      </c>
    </row>
    <row r="1270" spans="1:35">
      <c r="A1270">
        <v>16094</v>
      </c>
      <c r="B1270" t="s">
        <v>246</v>
      </c>
      <c r="C1270" t="s">
        <v>247</v>
      </c>
      <c r="D1270" t="s">
        <v>265</v>
      </c>
      <c r="E1270" t="s">
        <v>266</v>
      </c>
      <c r="F1270" t="s">
        <v>261</v>
      </c>
      <c r="G1270" t="s">
        <v>1192</v>
      </c>
      <c r="H1270" s="117">
        <v>2400</v>
      </c>
      <c r="I1270" s="117">
        <v>2400</v>
      </c>
      <c r="J1270" s="117">
        <v>2569.02</v>
      </c>
      <c r="K1270" s="117">
        <v>0</v>
      </c>
      <c r="L1270" s="117">
        <v>0</v>
      </c>
      <c r="M1270" s="117">
        <v>0</v>
      </c>
      <c r="N1270" s="117">
        <v>2569.02</v>
      </c>
      <c r="P1270" s="1">
        <v>45056</v>
      </c>
      <c r="Q1270" s="1">
        <v>45052</v>
      </c>
      <c r="R1270" s="1">
        <v>46001</v>
      </c>
      <c r="S1270" s="1">
        <v>46001</v>
      </c>
      <c r="W1270" t="s">
        <v>561</v>
      </c>
      <c r="X1270" t="s">
        <v>252</v>
      </c>
      <c r="Z1270" t="s">
        <v>1142</v>
      </c>
      <c r="AA1270">
        <v>2</v>
      </c>
      <c r="AB1270" t="s">
        <v>1129</v>
      </c>
      <c r="AC1270" t="s">
        <v>561</v>
      </c>
      <c r="AD1270" t="s">
        <v>1130</v>
      </c>
      <c r="AE1270" t="s">
        <v>1131</v>
      </c>
      <c r="AF1270" t="s">
        <v>1132</v>
      </c>
      <c r="AG1270" t="s">
        <v>1133</v>
      </c>
      <c r="AH1270" t="s">
        <v>1134</v>
      </c>
    </row>
    <row r="1271" spans="1:35">
      <c r="A1271">
        <v>20722</v>
      </c>
      <c r="B1271" t="s">
        <v>246</v>
      </c>
      <c r="C1271" t="s">
        <v>247</v>
      </c>
      <c r="D1271" t="s">
        <v>402</v>
      </c>
      <c r="E1271" t="s">
        <v>403</v>
      </c>
      <c r="F1271" t="s">
        <v>261</v>
      </c>
      <c r="G1271" t="s">
        <v>1186</v>
      </c>
      <c r="H1271" s="117">
        <v>5000</v>
      </c>
      <c r="I1271" s="117">
        <v>5000</v>
      </c>
      <c r="J1271" s="117">
        <v>5261.32</v>
      </c>
      <c r="K1271" s="117">
        <v>0</v>
      </c>
      <c r="L1271" s="117">
        <v>0</v>
      </c>
      <c r="M1271" s="117">
        <v>0</v>
      </c>
      <c r="N1271" s="117">
        <v>5261.32</v>
      </c>
      <c r="P1271" s="1">
        <v>45240</v>
      </c>
      <c r="Q1271" s="1">
        <v>45230</v>
      </c>
      <c r="R1271" s="1">
        <v>46001</v>
      </c>
      <c r="S1271" s="1">
        <v>46001</v>
      </c>
      <c r="W1271" t="s">
        <v>561</v>
      </c>
      <c r="X1271" t="s">
        <v>252</v>
      </c>
      <c r="Z1271" t="s">
        <v>1142</v>
      </c>
      <c r="AA1271">
        <v>2</v>
      </c>
      <c r="AB1271" t="s">
        <v>1129</v>
      </c>
      <c r="AC1271" t="s">
        <v>561</v>
      </c>
      <c r="AD1271" t="s">
        <v>1130</v>
      </c>
      <c r="AE1271" t="s">
        <v>1131</v>
      </c>
      <c r="AF1271" t="s">
        <v>1132</v>
      </c>
      <c r="AG1271" t="s">
        <v>1133</v>
      </c>
      <c r="AH1271" t="s">
        <v>1134</v>
      </c>
    </row>
    <row r="1272" spans="1:35">
      <c r="A1272">
        <v>17607</v>
      </c>
      <c r="B1272" t="s">
        <v>246</v>
      </c>
      <c r="C1272" t="s">
        <v>247</v>
      </c>
      <c r="D1272" t="s">
        <v>443</v>
      </c>
      <c r="E1272" t="s">
        <v>444</v>
      </c>
      <c r="F1272" t="s">
        <v>261</v>
      </c>
      <c r="G1272" t="s">
        <v>1189</v>
      </c>
      <c r="H1272" s="117">
        <v>5000</v>
      </c>
      <c r="I1272" s="117">
        <v>5000</v>
      </c>
      <c r="J1272" s="117">
        <v>5275.37</v>
      </c>
      <c r="K1272" s="117">
        <v>0</v>
      </c>
      <c r="L1272" s="117">
        <v>0</v>
      </c>
      <c r="M1272" s="117">
        <v>0</v>
      </c>
      <c r="N1272" s="117">
        <v>5275.37</v>
      </c>
      <c r="P1272" s="1">
        <v>45173</v>
      </c>
      <c r="Q1272" s="1">
        <v>45168</v>
      </c>
      <c r="R1272" s="1">
        <v>46001</v>
      </c>
      <c r="S1272" s="1">
        <v>46001</v>
      </c>
      <c r="W1272" t="s">
        <v>561</v>
      </c>
      <c r="X1272" t="s">
        <v>252</v>
      </c>
      <c r="Z1272" t="s">
        <v>1142</v>
      </c>
      <c r="AA1272">
        <v>2</v>
      </c>
      <c r="AB1272" t="s">
        <v>1129</v>
      </c>
      <c r="AC1272" t="s">
        <v>561</v>
      </c>
      <c r="AD1272" t="s">
        <v>1130</v>
      </c>
      <c r="AE1272" t="s">
        <v>1131</v>
      </c>
      <c r="AF1272" t="s">
        <v>1132</v>
      </c>
      <c r="AG1272" t="s">
        <v>1133</v>
      </c>
      <c r="AH1272" t="s">
        <v>1134</v>
      </c>
    </row>
    <row r="1273" spans="1:35">
      <c r="A1273">
        <v>17582</v>
      </c>
      <c r="B1273" t="s">
        <v>246</v>
      </c>
      <c r="C1273" t="s">
        <v>247</v>
      </c>
      <c r="D1273" t="s">
        <v>443</v>
      </c>
      <c r="E1273" t="s">
        <v>444</v>
      </c>
      <c r="F1273" t="s">
        <v>261</v>
      </c>
      <c r="G1273" t="s">
        <v>1187</v>
      </c>
      <c r="H1273" s="117">
        <v>5000</v>
      </c>
      <c r="I1273" s="117">
        <v>5000</v>
      </c>
      <c r="J1273" s="117">
        <v>5275.37</v>
      </c>
      <c r="K1273" s="117">
        <v>0</v>
      </c>
      <c r="L1273" s="117">
        <v>0</v>
      </c>
      <c r="M1273" s="117">
        <v>0</v>
      </c>
      <c r="N1273" s="117">
        <v>5275.37</v>
      </c>
      <c r="P1273" s="1">
        <v>45173</v>
      </c>
      <c r="Q1273" s="1">
        <v>45168</v>
      </c>
      <c r="R1273" s="1">
        <v>46001</v>
      </c>
      <c r="S1273" s="1">
        <v>46001</v>
      </c>
      <c r="W1273" t="s">
        <v>561</v>
      </c>
      <c r="X1273" t="s">
        <v>252</v>
      </c>
      <c r="Z1273" t="s">
        <v>1142</v>
      </c>
      <c r="AA1273">
        <v>2</v>
      </c>
      <c r="AB1273" t="s">
        <v>1129</v>
      </c>
      <c r="AC1273" t="s">
        <v>561</v>
      </c>
      <c r="AD1273" t="s">
        <v>1130</v>
      </c>
      <c r="AE1273" t="s">
        <v>1131</v>
      </c>
      <c r="AF1273" t="s">
        <v>1132</v>
      </c>
      <c r="AG1273" t="s">
        <v>1133</v>
      </c>
      <c r="AH1273" t="s">
        <v>1134</v>
      </c>
    </row>
    <row r="1274" spans="1:35">
      <c r="A1274">
        <v>17296</v>
      </c>
      <c r="B1274" t="s">
        <v>246</v>
      </c>
      <c r="C1274" t="s">
        <v>247</v>
      </c>
      <c r="D1274" t="s">
        <v>471</v>
      </c>
      <c r="E1274" t="s">
        <v>472</v>
      </c>
      <c r="F1274" t="s">
        <v>261</v>
      </c>
      <c r="G1274" t="s">
        <v>1188</v>
      </c>
      <c r="H1274" s="117">
        <v>5000</v>
      </c>
      <c r="I1274" s="117">
        <v>5000</v>
      </c>
      <c r="J1274" s="117">
        <v>5275.37</v>
      </c>
      <c r="K1274" s="117">
        <v>0</v>
      </c>
      <c r="L1274" s="117">
        <v>0</v>
      </c>
      <c r="M1274" s="117">
        <v>0</v>
      </c>
      <c r="N1274" s="117">
        <v>5275.37</v>
      </c>
      <c r="P1274" s="1">
        <v>45154</v>
      </c>
      <c r="Q1274" s="1">
        <v>45145</v>
      </c>
      <c r="R1274" s="1">
        <v>46001</v>
      </c>
      <c r="S1274" s="1">
        <v>46001</v>
      </c>
      <c r="W1274" t="s">
        <v>561</v>
      </c>
      <c r="X1274" t="s">
        <v>252</v>
      </c>
      <c r="Z1274" t="s">
        <v>1142</v>
      </c>
      <c r="AA1274">
        <v>2</v>
      </c>
      <c r="AB1274" t="s">
        <v>1129</v>
      </c>
      <c r="AC1274" t="s">
        <v>561</v>
      </c>
      <c r="AD1274" t="s">
        <v>1130</v>
      </c>
      <c r="AE1274" t="s">
        <v>1131</v>
      </c>
      <c r="AF1274" t="s">
        <v>1132</v>
      </c>
      <c r="AG1274" t="s">
        <v>1133</v>
      </c>
      <c r="AH1274" t="s">
        <v>1134</v>
      </c>
    </row>
    <row r="1275" spans="1:35">
      <c r="A1275">
        <v>17252</v>
      </c>
      <c r="B1275" t="s">
        <v>246</v>
      </c>
      <c r="C1275" t="s">
        <v>269</v>
      </c>
      <c r="D1275" t="s">
        <v>282</v>
      </c>
      <c r="E1275" t="s">
        <v>283</v>
      </c>
      <c r="F1275" t="s">
        <v>261</v>
      </c>
      <c r="G1275" t="s">
        <v>1189</v>
      </c>
      <c r="H1275" s="117">
        <v>1800</v>
      </c>
      <c r="I1275" s="117">
        <v>1800</v>
      </c>
      <c r="J1275" s="117">
        <v>1899.13</v>
      </c>
      <c r="K1275" s="117">
        <v>0</v>
      </c>
      <c r="L1275" s="117">
        <v>0</v>
      </c>
      <c r="M1275" s="117">
        <v>0</v>
      </c>
      <c r="N1275" s="117">
        <v>1899.13</v>
      </c>
      <c r="P1275" s="1">
        <v>45148</v>
      </c>
      <c r="Q1275" s="1">
        <v>45140</v>
      </c>
      <c r="R1275" s="1">
        <v>46001</v>
      </c>
      <c r="S1275" s="1">
        <v>46001</v>
      </c>
      <c r="W1275" t="s">
        <v>561</v>
      </c>
      <c r="X1275" t="s">
        <v>252</v>
      </c>
      <c r="Z1275" t="s">
        <v>1142</v>
      </c>
      <c r="AA1275">
        <v>2</v>
      </c>
      <c r="AB1275" t="s">
        <v>1129</v>
      </c>
      <c r="AC1275" t="s">
        <v>561</v>
      </c>
      <c r="AD1275" t="s">
        <v>1130</v>
      </c>
      <c r="AE1275" t="s">
        <v>1131</v>
      </c>
      <c r="AF1275" t="s">
        <v>1132</v>
      </c>
      <c r="AG1275" t="s">
        <v>1133</v>
      </c>
      <c r="AH1275" t="s">
        <v>1134</v>
      </c>
    </row>
    <row r="1276" spans="1:35">
      <c r="A1276">
        <v>24120</v>
      </c>
      <c r="B1276" t="s">
        <v>246</v>
      </c>
      <c r="C1276" t="s">
        <v>247</v>
      </c>
      <c r="D1276" t="s">
        <v>421</v>
      </c>
      <c r="E1276" t="s">
        <v>422</v>
      </c>
      <c r="F1276" t="s">
        <v>261</v>
      </c>
      <c r="G1276" t="s">
        <v>1177</v>
      </c>
      <c r="H1276" s="117">
        <v>6200</v>
      </c>
      <c r="I1276" s="117">
        <v>6200</v>
      </c>
      <c r="J1276" s="117">
        <v>6447.29</v>
      </c>
      <c r="K1276" s="117">
        <v>0</v>
      </c>
      <c r="L1276" s="117">
        <v>0</v>
      </c>
      <c r="M1276" s="117">
        <v>0</v>
      </c>
      <c r="N1276" s="117">
        <v>6447.29</v>
      </c>
      <c r="P1276" s="1">
        <v>45394</v>
      </c>
      <c r="Q1276" s="1">
        <v>45366</v>
      </c>
      <c r="R1276" s="1">
        <v>46001</v>
      </c>
      <c r="S1276" s="1">
        <v>46001</v>
      </c>
      <c r="W1276" t="s">
        <v>561</v>
      </c>
      <c r="X1276" t="s">
        <v>252</v>
      </c>
      <c r="Z1276" t="s">
        <v>1142</v>
      </c>
      <c r="AA1276">
        <v>2</v>
      </c>
      <c r="AB1276" t="s">
        <v>1129</v>
      </c>
      <c r="AC1276" t="s">
        <v>561</v>
      </c>
      <c r="AD1276" t="s">
        <v>1130</v>
      </c>
      <c r="AE1276" t="s">
        <v>1131</v>
      </c>
      <c r="AF1276" t="s">
        <v>1132</v>
      </c>
      <c r="AG1276" t="s">
        <v>1133</v>
      </c>
      <c r="AH1276" t="s">
        <v>1134</v>
      </c>
    </row>
    <row r="1277" spans="1:35">
      <c r="A1277">
        <v>22539</v>
      </c>
      <c r="B1277" t="s">
        <v>246</v>
      </c>
      <c r="C1277" t="s">
        <v>269</v>
      </c>
      <c r="D1277" t="s">
        <v>312</v>
      </c>
      <c r="E1277" t="s">
        <v>313</v>
      </c>
      <c r="F1277" t="s">
        <v>261</v>
      </c>
      <c r="G1277" t="s">
        <v>1186</v>
      </c>
      <c r="H1277" s="117">
        <v>3500</v>
      </c>
      <c r="I1277" s="117">
        <v>3500</v>
      </c>
      <c r="J1277" s="117">
        <v>3660.61</v>
      </c>
      <c r="K1277" s="117">
        <v>0</v>
      </c>
      <c r="L1277" s="117">
        <v>0</v>
      </c>
      <c r="M1277" s="117">
        <v>0</v>
      </c>
      <c r="N1277" s="117">
        <v>3660.61</v>
      </c>
      <c r="P1277" s="1">
        <v>45314</v>
      </c>
      <c r="Q1277" s="1">
        <v>45301</v>
      </c>
      <c r="R1277" s="1">
        <v>46001</v>
      </c>
      <c r="S1277" s="1">
        <v>46001</v>
      </c>
      <c r="W1277" t="s">
        <v>561</v>
      </c>
      <c r="X1277" t="s">
        <v>252</v>
      </c>
      <c r="Z1277" t="s">
        <v>1142</v>
      </c>
      <c r="AA1277">
        <v>2</v>
      </c>
      <c r="AB1277" t="s">
        <v>1129</v>
      </c>
      <c r="AC1277" t="s">
        <v>561</v>
      </c>
      <c r="AD1277" t="s">
        <v>1130</v>
      </c>
      <c r="AE1277" t="s">
        <v>1131</v>
      </c>
      <c r="AF1277" t="s">
        <v>1132</v>
      </c>
      <c r="AG1277" t="s">
        <v>1133</v>
      </c>
      <c r="AH1277" t="s">
        <v>1134</v>
      </c>
    </row>
    <row r="1278" spans="1:35">
      <c r="A1278">
        <v>22532</v>
      </c>
      <c r="B1278" t="s">
        <v>246</v>
      </c>
      <c r="C1278" t="s">
        <v>269</v>
      </c>
      <c r="D1278" t="s">
        <v>312</v>
      </c>
      <c r="E1278" t="s">
        <v>313</v>
      </c>
      <c r="F1278" t="s">
        <v>261</v>
      </c>
      <c r="G1278" t="s">
        <v>1183</v>
      </c>
      <c r="H1278" s="117">
        <v>40000</v>
      </c>
      <c r="I1278" s="117">
        <v>40000</v>
      </c>
      <c r="J1278" s="117">
        <v>41835.56</v>
      </c>
      <c r="K1278" s="117">
        <v>0</v>
      </c>
      <c r="L1278" s="117">
        <v>0</v>
      </c>
      <c r="M1278" s="117">
        <v>0</v>
      </c>
      <c r="N1278" s="117">
        <v>41835.56</v>
      </c>
      <c r="O1278" s="117">
        <v>0</v>
      </c>
      <c r="P1278" s="1">
        <v>45314</v>
      </c>
      <c r="Q1278" s="1">
        <v>45301</v>
      </c>
      <c r="R1278" s="1">
        <v>46001</v>
      </c>
      <c r="S1278" s="1">
        <v>46001</v>
      </c>
      <c r="W1278" t="s">
        <v>561</v>
      </c>
      <c r="X1278" t="s">
        <v>252</v>
      </c>
      <c r="Z1278" t="s">
        <v>1142</v>
      </c>
      <c r="AA1278">
        <v>2</v>
      </c>
      <c r="AB1278" t="s">
        <v>1129</v>
      </c>
      <c r="AC1278" t="s">
        <v>561</v>
      </c>
      <c r="AD1278" t="s">
        <v>1130</v>
      </c>
      <c r="AE1278" t="s">
        <v>1131</v>
      </c>
      <c r="AF1278" t="s">
        <v>1132</v>
      </c>
      <c r="AG1278" t="s">
        <v>1133</v>
      </c>
      <c r="AH1278" t="s">
        <v>1134</v>
      </c>
      <c r="AI1278" t="s">
        <v>252</v>
      </c>
    </row>
    <row r="1279" spans="1:35">
      <c r="A1279">
        <v>25028</v>
      </c>
      <c r="B1279" t="s">
        <v>246</v>
      </c>
      <c r="C1279" t="s">
        <v>247</v>
      </c>
      <c r="D1279" t="s">
        <v>410</v>
      </c>
      <c r="E1279" t="s">
        <v>411</v>
      </c>
      <c r="F1279" t="s">
        <v>261</v>
      </c>
      <c r="G1279" t="s">
        <v>1181</v>
      </c>
      <c r="H1279" s="117">
        <v>5000</v>
      </c>
      <c r="I1279" s="117">
        <v>5000</v>
      </c>
      <c r="J1279" s="117">
        <v>5178.13</v>
      </c>
      <c r="K1279" s="117">
        <v>0</v>
      </c>
      <c r="L1279" s="117">
        <v>0</v>
      </c>
      <c r="M1279" s="117">
        <v>0</v>
      </c>
      <c r="N1279" s="117">
        <v>5178.13</v>
      </c>
      <c r="P1279" s="1">
        <v>45435</v>
      </c>
      <c r="Q1279" s="1">
        <v>45423</v>
      </c>
      <c r="R1279" s="1">
        <v>46006</v>
      </c>
      <c r="S1279" s="1">
        <v>46006</v>
      </c>
      <c r="W1279" t="s">
        <v>561</v>
      </c>
      <c r="X1279" t="s">
        <v>252</v>
      </c>
      <c r="Z1279" t="s">
        <v>1142</v>
      </c>
      <c r="AA1279">
        <v>2</v>
      </c>
      <c r="AB1279" t="s">
        <v>1167</v>
      </c>
      <c r="AC1279" t="s">
        <v>561</v>
      </c>
      <c r="AD1279" t="s">
        <v>1130</v>
      </c>
      <c r="AE1279" t="s">
        <v>1131</v>
      </c>
      <c r="AF1279" t="s">
        <v>1132</v>
      </c>
      <c r="AG1279" t="s">
        <v>1133</v>
      </c>
      <c r="AH1279" t="s">
        <v>1134</v>
      </c>
    </row>
    <row r="1280" spans="1:35">
      <c r="A1280">
        <v>16257</v>
      </c>
      <c r="B1280" t="s">
        <v>246</v>
      </c>
      <c r="C1280" t="s">
        <v>247</v>
      </c>
      <c r="D1280" t="s">
        <v>502</v>
      </c>
      <c r="E1280" t="s">
        <v>503</v>
      </c>
      <c r="F1280" t="s">
        <v>261</v>
      </c>
      <c r="G1280" t="s">
        <v>1197</v>
      </c>
      <c r="H1280" s="117">
        <v>3000</v>
      </c>
      <c r="I1280" s="117">
        <v>3000</v>
      </c>
      <c r="J1280" s="117">
        <v>3211.28</v>
      </c>
      <c r="K1280" s="117">
        <v>0</v>
      </c>
      <c r="L1280" s="117">
        <v>0</v>
      </c>
      <c r="M1280" s="117">
        <v>0</v>
      </c>
      <c r="N1280" s="117">
        <v>3211.28</v>
      </c>
      <c r="P1280" s="1">
        <v>45077</v>
      </c>
      <c r="Q1280" s="1">
        <v>45062</v>
      </c>
      <c r="R1280" s="1">
        <v>46006</v>
      </c>
      <c r="S1280" s="1">
        <v>46006</v>
      </c>
      <c r="W1280" t="s">
        <v>561</v>
      </c>
      <c r="X1280" t="s">
        <v>252</v>
      </c>
      <c r="Z1280" t="s">
        <v>1142</v>
      </c>
      <c r="AA1280">
        <v>2</v>
      </c>
      <c r="AB1280" t="s">
        <v>1129</v>
      </c>
      <c r="AC1280" t="s">
        <v>561</v>
      </c>
      <c r="AD1280" t="s">
        <v>1130</v>
      </c>
      <c r="AE1280" t="s">
        <v>1131</v>
      </c>
      <c r="AF1280" t="s">
        <v>1132</v>
      </c>
      <c r="AG1280" t="s">
        <v>1133</v>
      </c>
      <c r="AH1280" t="s">
        <v>1134</v>
      </c>
    </row>
    <row r="1281" spans="1:34">
      <c r="A1281">
        <v>18121</v>
      </c>
      <c r="B1281" t="s">
        <v>246</v>
      </c>
      <c r="C1281" t="s">
        <v>247</v>
      </c>
      <c r="D1281" t="s">
        <v>461</v>
      </c>
      <c r="E1281" t="s">
        <v>462</v>
      </c>
      <c r="F1281" t="s">
        <v>261</v>
      </c>
      <c r="G1281" t="s">
        <v>1188</v>
      </c>
      <c r="H1281" s="117">
        <v>3000</v>
      </c>
      <c r="I1281" s="117">
        <v>3000</v>
      </c>
      <c r="J1281" s="117">
        <v>3162.03</v>
      </c>
      <c r="K1281" s="117">
        <v>0</v>
      </c>
      <c r="L1281" s="117">
        <v>0</v>
      </c>
      <c r="M1281" s="117">
        <v>0</v>
      </c>
      <c r="N1281" s="117">
        <v>3162.03</v>
      </c>
      <c r="P1281" s="1">
        <v>45190</v>
      </c>
      <c r="Q1281" s="1">
        <v>45172</v>
      </c>
      <c r="R1281" s="1">
        <v>46011</v>
      </c>
      <c r="S1281" s="1">
        <v>46011</v>
      </c>
      <c r="W1281" t="s">
        <v>561</v>
      </c>
      <c r="X1281" t="s">
        <v>252</v>
      </c>
      <c r="Z1281" t="s">
        <v>1142</v>
      </c>
      <c r="AA1281">
        <v>2</v>
      </c>
      <c r="AB1281" t="s">
        <v>1129</v>
      </c>
      <c r="AC1281" t="s">
        <v>561</v>
      </c>
      <c r="AD1281" t="s">
        <v>1130</v>
      </c>
      <c r="AE1281" t="s">
        <v>1131</v>
      </c>
      <c r="AF1281" t="s">
        <v>1132</v>
      </c>
      <c r="AG1281" t="s">
        <v>1133</v>
      </c>
      <c r="AH1281" t="s">
        <v>1134</v>
      </c>
    </row>
    <row r="1282" spans="1:34">
      <c r="A1282">
        <v>19540</v>
      </c>
      <c r="B1282" t="s">
        <v>246</v>
      </c>
      <c r="C1282" t="s">
        <v>269</v>
      </c>
      <c r="D1282" t="s">
        <v>308</v>
      </c>
      <c r="E1282" t="s">
        <v>309</v>
      </c>
      <c r="F1282" t="s">
        <v>261</v>
      </c>
      <c r="G1282" t="s">
        <v>1189</v>
      </c>
      <c r="H1282" s="117">
        <v>3000</v>
      </c>
      <c r="I1282" s="117">
        <v>3000</v>
      </c>
      <c r="J1282" s="117">
        <v>3156.79</v>
      </c>
      <c r="K1282" s="117">
        <v>0</v>
      </c>
      <c r="L1282" s="117">
        <v>0</v>
      </c>
      <c r="M1282" s="117">
        <v>0</v>
      </c>
      <c r="N1282" s="117">
        <v>3156.79</v>
      </c>
      <c r="P1282" s="1">
        <v>45229</v>
      </c>
      <c r="Q1282" s="1">
        <v>45220</v>
      </c>
      <c r="R1282" s="1">
        <v>46011</v>
      </c>
      <c r="S1282" s="1">
        <v>46011</v>
      </c>
      <c r="W1282" t="s">
        <v>561</v>
      </c>
      <c r="X1282" t="s">
        <v>252</v>
      </c>
      <c r="Z1282" t="s">
        <v>1142</v>
      </c>
      <c r="AA1282">
        <v>2</v>
      </c>
      <c r="AB1282" t="s">
        <v>1129</v>
      </c>
      <c r="AC1282" t="s">
        <v>561</v>
      </c>
      <c r="AD1282" t="s">
        <v>1130</v>
      </c>
      <c r="AE1282" t="s">
        <v>1131</v>
      </c>
      <c r="AF1282" t="s">
        <v>1132</v>
      </c>
      <c r="AG1282" t="s">
        <v>1133</v>
      </c>
      <c r="AH1282" t="s">
        <v>1134</v>
      </c>
    </row>
    <row r="1283" spans="1:34">
      <c r="A1283">
        <v>19469</v>
      </c>
      <c r="B1283" t="s">
        <v>246</v>
      </c>
      <c r="C1283" t="s">
        <v>269</v>
      </c>
      <c r="D1283" t="s">
        <v>288</v>
      </c>
      <c r="E1283" t="s">
        <v>289</v>
      </c>
      <c r="F1283" t="s">
        <v>261</v>
      </c>
      <c r="G1283" t="s">
        <v>1180</v>
      </c>
      <c r="H1283" s="117">
        <v>1000</v>
      </c>
      <c r="I1283" s="117">
        <v>1000</v>
      </c>
      <c r="J1283" s="117">
        <v>1052.26</v>
      </c>
      <c r="K1283" s="117">
        <v>0</v>
      </c>
      <c r="L1283" s="117">
        <v>0</v>
      </c>
      <c r="M1283" s="117">
        <v>0</v>
      </c>
      <c r="N1283" s="117">
        <v>1052.26</v>
      </c>
      <c r="P1283" s="1">
        <v>45218</v>
      </c>
      <c r="Q1283" s="1">
        <v>45211</v>
      </c>
      <c r="R1283" s="1">
        <v>46011</v>
      </c>
      <c r="S1283" s="1">
        <v>46011</v>
      </c>
      <c r="W1283" t="s">
        <v>561</v>
      </c>
      <c r="X1283" t="s">
        <v>252</v>
      </c>
      <c r="Z1283" t="s">
        <v>1142</v>
      </c>
      <c r="AA1283">
        <v>2</v>
      </c>
      <c r="AB1283" t="s">
        <v>1129</v>
      </c>
      <c r="AC1283" t="s">
        <v>561</v>
      </c>
      <c r="AD1283" t="s">
        <v>1130</v>
      </c>
      <c r="AE1283" t="s">
        <v>1131</v>
      </c>
      <c r="AF1283" t="s">
        <v>1132</v>
      </c>
      <c r="AG1283" t="s">
        <v>1133</v>
      </c>
      <c r="AH1283" t="s">
        <v>1134</v>
      </c>
    </row>
    <row r="1284" spans="1:34">
      <c r="A1284">
        <v>25373</v>
      </c>
      <c r="B1284" t="s">
        <v>246</v>
      </c>
      <c r="C1284" t="s">
        <v>269</v>
      </c>
      <c r="D1284" t="s">
        <v>304</v>
      </c>
      <c r="E1284" t="s">
        <v>305</v>
      </c>
      <c r="F1284" t="s">
        <v>261</v>
      </c>
      <c r="G1284" t="s">
        <v>1180</v>
      </c>
      <c r="H1284" s="117">
        <v>800</v>
      </c>
      <c r="I1284" s="117">
        <v>800</v>
      </c>
      <c r="J1284" s="117">
        <v>824.25</v>
      </c>
      <c r="K1284" s="117">
        <v>0</v>
      </c>
      <c r="L1284" s="117">
        <v>0</v>
      </c>
      <c r="M1284" s="117">
        <v>0</v>
      </c>
      <c r="N1284" s="117">
        <v>824.25</v>
      </c>
      <c r="P1284" s="1">
        <v>45474</v>
      </c>
      <c r="Q1284" s="1">
        <v>45460</v>
      </c>
      <c r="R1284" s="1">
        <v>46011</v>
      </c>
      <c r="S1284" s="1">
        <v>46011</v>
      </c>
      <c r="W1284" t="s">
        <v>561</v>
      </c>
      <c r="X1284" t="s">
        <v>252</v>
      </c>
      <c r="Z1284" t="s">
        <v>1142</v>
      </c>
      <c r="AA1284">
        <v>2</v>
      </c>
      <c r="AB1284" t="s">
        <v>1167</v>
      </c>
      <c r="AC1284" t="s">
        <v>561</v>
      </c>
      <c r="AD1284" t="s">
        <v>1130</v>
      </c>
      <c r="AE1284" t="s">
        <v>1131</v>
      </c>
      <c r="AF1284" t="s">
        <v>1132</v>
      </c>
      <c r="AG1284" t="s">
        <v>1133</v>
      </c>
      <c r="AH1284" t="s">
        <v>1134</v>
      </c>
    </row>
    <row r="1285" spans="1:34">
      <c r="A1285">
        <v>23226</v>
      </c>
      <c r="B1285" t="s">
        <v>246</v>
      </c>
      <c r="C1285" t="s">
        <v>247</v>
      </c>
      <c r="D1285" t="s">
        <v>497</v>
      </c>
      <c r="E1285" t="s">
        <v>498</v>
      </c>
      <c r="F1285" t="s">
        <v>261</v>
      </c>
      <c r="G1285" t="s">
        <v>1181</v>
      </c>
      <c r="H1285" s="117">
        <v>4000</v>
      </c>
      <c r="I1285" s="117">
        <v>4000</v>
      </c>
      <c r="J1285" s="117">
        <v>4170.7700000000004</v>
      </c>
      <c r="K1285" s="117">
        <v>0</v>
      </c>
      <c r="L1285" s="117">
        <v>0</v>
      </c>
      <c r="M1285" s="117">
        <v>0</v>
      </c>
      <c r="N1285" s="117">
        <v>4170.7700000000004</v>
      </c>
      <c r="P1285" s="1">
        <v>45345</v>
      </c>
      <c r="Q1285" s="1">
        <v>45337</v>
      </c>
      <c r="R1285" s="1">
        <v>46011</v>
      </c>
      <c r="S1285" s="1">
        <v>46011</v>
      </c>
      <c r="W1285" t="s">
        <v>561</v>
      </c>
      <c r="X1285" t="s">
        <v>252</v>
      </c>
      <c r="Z1285" t="s">
        <v>1142</v>
      </c>
      <c r="AA1285">
        <v>2</v>
      </c>
      <c r="AB1285" t="s">
        <v>1129</v>
      </c>
      <c r="AC1285" t="s">
        <v>561</v>
      </c>
      <c r="AD1285" t="s">
        <v>1130</v>
      </c>
      <c r="AE1285" t="s">
        <v>1131</v>
      </c>
      <c r="AF1285" t="s">
        <v>1132</v>
      </c>
      <c r="AG1285" t="s">
        <v>1133</v>
      </c>
      <c r="AH1285" t="s">
        <v>1134</v>
      </c>
    </row>
    <row r="1286" spans="1:34">
      <c r="A1286">
        <v>23640</v>
      </c>
      <c r="B1286" t="s">
        <v>246</v>
      </c>
      <c r="C1286" t="s">
        <v>269</v>
      </c>
      <c r="D1286" t="s">
        <v>276</v>
      </c>
      <c r="E1286" t="s">
        <v>277</v>
      </c>
      <c r="F1286" t="s">
        <v>261</v>
      </c>
      <c r="G1286" t="s">
        <v>1177</v>
      </c>
      <c r="H1286" s="117">
        <v>9340</v>
      </c>
      <c r="I1286" s="117">
        <v>9340</v>
      </c>
      <c r="J1286" s="117">
        <v>9712.5300000000007</v>
      </c>
      <c r="K1286" s="117">
        <v>0</v>
      </c>
      <c r="L1286" s="117">
        <v>0</v>
      </c>
      <c r="M1286" s="117">
        <v>0</v>
      </c>
      <c r="N1286" s="117">
        <v>9712.5300000000007</v>
      </c>
      <c r="P1286" s="1">
        <v>45371</v>
      </c>
      <c r="Q1286" s="1">
        <v>45355</v>
      </c>
      <c r="R1286" s="1">
        <v>46011</v>
      </c>
      <c r="S1286" s="1">
        <v>46011</v>
      </c>
      <c r="W1286" t="s">
        <v>561</v>
      </c>
      <c r="X1286" t="s">
        <v>252</v>
      </c>
      <c r="Z1286" t="s">
        <v>1142</v>
      </c>
      <c r="AA1286">
        <v>2</v>
      </c>
      <c r="AB1286" t="s">
        <v>1129</v>
      </c>
      <c r="AC1286" t="s">
        <v>561</v>
      </c>
      <c r="AD1286" t="s">
        <v>1130</v>
      </c>
      <c r="AE1286" t="s">
        <v>1131</v>
      </c>
      <c r="AF1286" t="s">
        <v>1132</v>
      </c>
      <c r="AG1286" t="s">
        <v>1133</v>
      </c>
      <c r="AH1286" t="s">
        <v>1134</v>
      </c>
    </row>
    <row r="1287" spans="1:34">
      <c r="A1287">
        <v>25434</v>
      </c>
      <c r="B1287" t="s">
        <v>246</v>
      </c>
      <c r="C1287" t="s">
        <v>269</v>
      </c>
      <c r="D1287" t="s">
        <v>319</v>
      </c>
      <c r="E1287" t="s">
        <v>320</v>
      </c>
      <c r="F1287" t="s">
        <v>261</v>
      </c>
      <c r="G1287" t="s">
        <v>1180</v>
      </c>
      <c r="H1287" s="117">
        <v>800</v>
      </c>
      <c r="I1287" s="117">
        <v>800</v>
      </c>
      <c r="J1287" s="117">
        <v>824.25</v>
      </c>
      <c r="K1287" s="117">
        <v>0</v>
      </c>
      <c r="L1287" s="117">
        <v>0</v>
      </c>
      <c r="M1287" s="117">
        <v>0</v>
      </c>
      <c r="N1287" s="117">
        <v>824.25</v>
      </c>
      <c r="P1287" s="1">
        <v>45476</v>
      </c>
      <c r="Q1287" s="1">
        <v>45468</v>
      </c>
      <c r="R1287" s="1">
        <v>46011</v>
      </c>
      <c r="S1287" s="1">
        <v>46011</v>
      </c>
      <c r="W1287" t="s">
        <v>561</v>
      </c>
      <c r="X1287" t="s">
        <v>252</v>
      </c>
      <c r="Z1287" t="s">
        <v>1142</v>
      </c>
      <c r="AA1287">
        <v>2</v>
      </c>
      <c r="AB1287" t="s">
        <v>1167</v>
      </c>
      <c r="AC1287" t="s">
        <v>561</v>
      </c>
      <c r="AD1287" t="s">
        <v>1130</v>
      </c>
      <c r="AE1287" t="s">
        <v>1131</v>
      </c>
      <c r="AF1287" t="s">
        <v>1132</v>
      </c>
      <c r="AG1287" t="s">
        <v>1133</v>
      </c>
      <c r="AH1287" t="s">
        <v>1134</v>
      </c>
    </row>
    <row r="1288" spans="1:34">
      <c r="A1288">
        <v>25474</v>
      </c>
      <c r="B1288" t="s">
        <v>246</v>
      </c>
      <c r="C1288" t="s">
        <v>247</v>
      </c>
      <c r="D1288" t="s">
        <v>516</v>
      </c>
      <c r="E1288" t="s">
        <v>517</v>
      </c>
      <c r="F1288" t="s">
        <v>261</v>
      </c>
      <c r="G1288" t="s">
        <v>1175</v>
      </c>
      <c r="H1288" s="117">
        <v>6600</v>
      </c>
      <c r="I1288" s="117">
        <v>6600</v>
      </c>
      <c r="J1288" s="117">
        <v>6800.06</v>
      </c>
      <c r="K1288" s="117">
        <v>0</v>
      </c>
      <c r="L1288" s="117">
        <v>0</v>
      </c>
      <c r="M1288" s="117">
        <v>0</v>
      </c>
      <c r="N1288" s="117">
        <v>6800.06</v>
      </c>
      <c r="P1288" s="1">
        <v>45476</v>
      </c>
      <c r="Q1288" s="1">
        <v>45469</v>
      </c>
      <c r="R1288" s="1">
        <v>46011</v>
      </c>
      <c r="S1288" s="1">
        <v>46011</v>
      </c>
      <c r="W1288" t="s">
        <v>561</v>
      </c>
      <c r="X1288" t="s">
        <v>252</v>
      </c>
      <c r="Z1288" t="s">
        <v>1142</v>
      </c>
      <c r="AA1288">
        <v>2</v>
      </c>
      <c r="AB1288" t="s">
        <v>1167</v>
      </c>
      <c r="AC1288" t="s">
        <v>561</v>
      </c>
      <c r="AD1288" t="s">
        <v>1130</v>
      </c>
      <c r="AE1288" t="s">
        <v>1131</v>
      </c>
      <c r="AF1288" t="s">
        <v>1132</v>
      </c>
      <c r="AG1288" t="s">
        <v>1133</v>
      </c>
      <c r="AH1288" t="s">
        <v>1134</v>
      </c>
    </row>
    <row r="1289" spans="1:34">
      <c r="A1289">
        <v>28936</v>
      </c>
      <c r="B1289" t="s">
        <v>246</v>
      </c>
      <c r="C1289" t="s">
        <v>247</v>
      </c>
      <c r="D1289" t="s">
        <v>433</v>
      </c>
      <c r="E1289" t="s">
        <v>434</v>
      </c>
      <c r="F1289" t="s">
        <v>261</v>
      </c>
      <c r="G1289" t="s">
        <v>1161</v>
      </c>
      <c r="H1289" s="117">
        <v>4000</v>
      </c>
      <c r="I1289" s="117">
        <v>4000</v>
      </c>
      <c r="J1289" s="117">
        <v>4027.9</v>
      </c>
      <c r="K1289" s="117">
        <v>0</v>
      </c>
      <c r="L1289" s="117">
        <v>0</v>
      </c>
      <c r="M1289" s="117">
        <v>0</v>
      </c>
      <c r="N1289" s="117">
        <v>4027.9</v>
      </c>
      <c r="P1289" s="1">
        <v>45555</v>
      </c>
      <c r="Q1289" s="1">
        <v>45554</v>
      </c>
      <c r="R1289" s="1">
        <v>46011</v>
      </c>
      <c r="S1289" s="1">
        <v>46011</v>
      </c>
      <c r="W1289" t="s">
        <v>561</v>
      </c>
      <c r="X1289" t="s">
        <v>252</v>
      </c>
      <c r="Z1289" t="s">
        <v>1142</v>
      </c>
      <c r="AA1289">
        <v>2</v>
      </c>
      <c r="AB1289" t="s">
        <v>1167</v>
      </c>
      <c r="AC1289" t="s">
        <v>561</v>
      </c>
      <c r="AD1289" t="s">
        <v>1130</v>
      </c>
      <c r="AE1289" t="s">
        <v>1131</v>
      </c>
      <c r="AF1289" t="s">
        <v>1132</v>
      </c>
      <c r="AG1289" t="s">
        <v>1133</v>
      </c>
      <c r="AH1289" t="s">
        <v>1134</v>
      </c>
    </row>
    <row r="1290" spans="1:34">
      <c r="A1290">
        <v>22810</v>
      </c>
      <c r="B1290" t="s">
        <v>246</v>
      </c>
      <c r="C1290" t="s">
        <v>247</v>
      </c>
      <c r="D1290" t="s">
        <v>480</v>
      </c>
      <c r="E1290" t="s">
        <v>481</v>
      </c>
      <c r="F1290" t="s">
        <v>261</v>
      </c>
      <c r="G1290" t="s">
        <v>1182</v>
      </c>
      <c r="H1290" s="117">
        <v>7000</v>
      </c>
      <c r="I1290" s="117">
        <v>7000</v>
      </c>
      <c r="J1290" s="117">
        <v>7321.22</v>
      </c>
      <c r="K1290" s="117">
        <v>0</v>
      </c>
      <c r="L1290" s="117">
        <v>0</v>
      </c>
      <c r="M1290" s="117">
        <v>0</v>
      </c>
      <c r="N1290" s="117">
        <v>7321.22</v>
      </c>
      <c r="P1290" s="1">
        <v>45323</v>
      </c>
      <c r="Q1290" s="1">
        <v>45314</v>
      </c>
      <c r="R1290" s="1">
        <v>46016</v>
      </c>
      <c r="S1290" s="1">
        <v>46016</v>
      </c>
      <c r="W1290" t="s">
        <v>561</v>
      </c>
      <c r="X1290" t="s">
        <v>252</v>
      </c>
      <c r="Z1290" t="s">
        <v>1142</v>
      </c>
      <c r="AA1290">
        <v>2</v>
      </c>
      <c r="AB1290" t="s">
        <v>1129</v>
      </c>
      <c r="AC1290" t="s">
        <v>561</v>
      </c>
      <c r="AD1290" t="s">
        <v>1130</v>
      </c>
      <c r="AE1290" t="s">
        <v>1131</v>
      </c>
      <c r="AF1290" t="s">
        <v>1132</v>
      </c>
      <c r="AG1290" t="s">
        <v>1133</v>
      </c>
      <c r="AH1290" t="s">
        <v>1134</v>
      </c>
    </row>
    <row r="1291" spans="1:34">
      <c r="A1291">
        <v>21852</v>
      </c>
      <c r="B1291" t="s">
        <v>246</v>
      </c>
      <c r="C1291" t="s">
        <v>247</v>
      </c>
      <c r="D1291" t="s">
        <v>513</v>
      </c>
      <c r="E1291" t="s">
        <v>514</v>
      </c>
      <c r="F1291" t="s">
        <v>261</v>
      </c>
      <c r="G1291" t="s">
        <v>1172</v>
      </c>
      <c r="H1291" s="117">
        <v>5500</v>
      </c>
      <c r="I1291" s="117">
        <v>5500</v>
      </c>
      <c r="J1291" s="117">
        <v>5767.71</v>
      </c>
      <c r="K1291" s="117">
        <v>0</v>
      </c>
      <c r="L1291" s="117">
        <v>0</v>
      </c>
      <c r="M1291" s="117">
        <v>0</v>
      </c>
      <c r="N1291" s="117">
        <v>5767.71</v>
      </c>
      <c r="P1291" s="1">
        <v>45259</v>
      </c>
      <c r="Q1291" s="1">
        <v>45240</v>
      </c>
      <c r="R1291" s="1">
        <v>46016</v>
      </c>
      <c r="S1291" s="1">
        <v>46016</v>
      </c>
      <c r="W1291" t="s">
        <v>561</v>
      </c>
      <c r="X1291" t="s">
        <v>252</v>
      </c>
      <c r="Z1291" t="s">
        <v>1142</v>
      </c>
      <c r="AA1291">
        <v>2</v>
      </c>
      <c r="AB1291" t="s">
        <v>1129</v>
      </c>
      <c r="AC1291" t="s">
        <v>561</v>
      </c>
      <c r="AD1291" t="s">
        <v>1130</v>
      </c>
      <c r="AE1291" t="s">
        <v>1131</v>
      </c>
      <c r="AF1291" t="s">
        <v>1132</v>
      </c>
      <c r="AG1291" t="s">
        <v>1133</v>
      </c>
      <c r="AH1291" t="s">
        <v>1134</v>
      </c>
    </row>
    <row r="1292" spans="1:34">
      <c r="A1292">
        <v>24582</v>
      </c>
      <c r="B1292" t="s">
        <v>246</v>
      </c>
      <c r="C1292" t="s">
        <v>269</v>
      </c>
      <c r="D1292" t="s">
        <v>298</v>
      </c>
      <c r="E1292" t="s">
        <v>299</v>
      </c>
      <c r="F1292" t="s">
        <v>261</v>
      </c>
      <c r="G1292" t="s">
        <v>1177</v>
      </c>
      <c r="H1292" s="117">
        <v>2500</v>
      </c>
      <c r="I1292" s="117">
        <v>2500</v>
      </c>
      <c r="J1292" s="117">
        <v>2596.3000000000002</v>
      </c>
      <c r="K1292" s="117">
        <v>0</v>
      </c>
      <c r="L1292" s="117">
        <v>0</v>
      </c>
      <c r="M1292" s="117">
        <v>0</v>
      </c>
      <c r="N1292" s="117">
        <v>2596.3000000000002</v>
      </c>
      <c r="P1292" s="1">
        <v>45406</v>
      </c>
      <c r="Q1292" s="1">
        <v>45401</v>
      </c>
      <c r="R1292" s="1">
        <v>46016</v>
      </c>
      <c r="S1292" s="1">
        <v>46016</v>
      </c>
      <c r="W1292" t="s">
        <v>561</v>
      </c>
      <c r="X1292" t="s">
        <v>252</v>
      </c>
      <c r="Z1292" t="s">
        <v>1142</v>
      </c>
      <c r="AA1292">
        <v>2</v>
      </c>
      <c r="AB1292" t="s">
        <v>1167</v>
      </c>
      <c r="AC1292" t="s">
        <v>561</v>
      </c>
      <c r="AD1292" t="s">
        <v>1130</v>
      </c>
      <c r="AE1292" t="s">
        <v>1131</v>
      </c>
      <c r="AF1292" t="s">
        <v>1132</v>
      </c>
      <c r="AG1292" t="s">
        <v>1133</v>
      </c>
      <c r="AH1292" t="s">
        <v>1134</v>
      </c>
    </row>
    <row r="1293" spans="1:34">
      <c r="A1293">
        <v>19260</v>
      </c>
      <c r="B1293" t="s">
        <v>246</v>
      </c>
      <c r="C1293" t="s">
        <v>247</v>
      </c>
      <c r="D1293" t="s">
        <v>368</v>
      </c>
      <c r="E1293" t="s">
        <v>369</v>
      </c>
      <c r="F1293" t="s">
        <v>261</v>
      </c>
      <c r="G1293" t="s">
        <v>1188</v>
      </c>
      <c r="H1293" s="117">
        <v>4900</v>
      </c>
      <c r="I1293" s="117">
        <v>4900</v>
      </c>
      <c r="J1293" s="117">
        <v>5164.6499999999996</v>
      </c>
      <c r="K1293" s="117">
        <v>0</v>
      </c>
      <c r="L1293" s="117">
        <v>0</v>
      </c>
      <c r="M1293" s="117">
        <v>0</v>
      </c>
      <c r="N1293" s="117">
        <v>5164.6499999999996</v>
      </c>
      <c r="P1293" s="1">
        <v>45197</v>
      </c>
      <c r="Q1293" s="1">
        <v>45188</v>
      </c>
      <c r="R1293" s="1">
        <v>46016</v>
      </c>
      <c r="S1293" s="1">
        <v>46016</v>
      </c>
      <c r="W1293" t="s">
        <v>561</v>
      </c>
      <c r="X1293" t="s">
        <v>252</v>
      </c>
      <c r="Z1293" t="s">
        <v>1142</v>
      </c>
      <c r="AA1293">
        <v>2</v>
      </c>
      <c r="AB1293" t="s">
        <v>1129</v>
      </c>
      <c r="AC1293" t="s">
        <v>561</v>
      </c>
      <c r="AD1293" t="s">
        <v>1130</v>
      </c>
      <c r="AE1293" t="s">
        <v>1131</v>
      </c>
      <c r="AF1293" t="s">
        <v>1132</v>
      </c>
      <c r="AG1293" t="s">
        <v>1133</v>
      </c>
      <c r="AH1293" t="s">
        <v>1134</v>
      </c>
    </row>
    <row r="1294" spans="1:34">
      <c r="A1294">
        <v>27521</v>
      </c>
      <c r="B1294" t="s">
        <v>246</v>
      </c>
      <c r="C1294" t="s">
        <v>247</v>
      </c>
      <c r="D1294" t="s">
        <v>407</v>
      </c>
      <c r="E1294" t="s">
        <v>408</v>
      </c>
      <c r="F1294" t="s">
        <v>261</v>
      </c>
      <c r="G1294" t="s">
        <v>1166</v>
      </c>
      <c r="H1294" s="117">
        <v>7840</v>
      </c>
      <c r="I1294" s="117">
        <v>7840</v>
      </c>
      <c r="J1294" s="117">
        <v>7951.75</v>
      </c>
      <c r="K1294" s="117">
        <v>0</v>
      </c>
      <c r="L1294" s="117">
        <v>0</v>
      </c>
      <c r="M1294" s="117">
        <v>0</v>
      </c>
      <c r="N1294" s="117">
        <v>7951.75</v>
      </c>
      <c r="P1294" s="1">
        <v>45541</v>
      </c>
      <c r="Q1294" s="1">
        <v>45533</v>
      </c>
      <c r="R1294" s="1">
        <v>46019</v>
      </c>
      <c r="S1294" s="1">
        <v>46019</v>
      </c>
      <c r="W1294" t="s">
        <v>561</v>
      </c>
      <c r="X1294" t="s">
        <v>252</v>
      </c>
      <c r="Z1294" t="s">
        <v>1142</v>
      </c>
      <c r="AA1294">
        <v>2</v>
      </c>
      <c r="AB1294" t="s">
        <v>1167</v>
      </c>
      <c r="AC1294" t="s">
        <v>561</v>
      </c>
      <c r="AD1294" t="s">
        <v>1130</v>
      </c>
      <c r="AE1294" t="s">
        <v>1131</v>
      </c>
      <c r="AF1294" t="s">
        <v>1132</v>
      </c>
      <c r="AG1294" t="s">
        <v>1133</v>
      </c>
      <c r="AH1294" t="s">
        <v>1134</v>
      </c>
    </row>
    <row r="1295" spans="1:34">
      <c r="A1295">
        <v>27744</v>
      </c>
      <c r="B1295" t="s">
        <v>246</v>
      </c>
      <c r="C1295" t="s">
        <v>247</v>
      </c>
      <c r="D1295" t="s">
        <v>454</v>
      </c>
      <c r="E1295" t="s">
        <v>455</v>
      </c>
      <c r="F1295" t="s">
        <v>261</v>
      </c>
      <c r="G1295" t="s">
        <v>1176</v>
      </c>
      <c r="H1295" s="117">
        <v>5000</v>
      </c>
      <c r="I1295" s="117">
        <v>5000</v>
      </c>
      <c r="J1295" s="117">
        <v>5071.2700000000004</v>
      </c>
      <c r="K1295" s="117">
        <v>0</v>
      </c>
      <c r="L1295" s="117">
        <v>0</v>
      </c>
      <c r="M1295" s="117">
        <v>0</v>
      </c>
      <c r="N1295" s="117">
        <v>5071.2700000000004</v>
      </c>
      <c r="P1295" s="1">
        <v>45541</v>
      </c>
      <c r="Q1295" s="1">
        <v>45535</v>
      </c>
      <c r="R1295" s="1">
        <v>46021</v>
      </c>
      <c r="S1295" s="1">
        <v>46021</v>
      </c>
      <c r="W1295" t="s">
        <v>561</v>
      </c>
      <c r="X1295" t="s">
        <v>252</v>
      </c>
      <c r="Z1295" t="s">
        <v>1142</v>
      </c>
      <c r="AA1295">
        <v>2</v>
      </c>
      <c r="AB1295" t="s">
        <v>1167</v>
      </c>
      <c r="AC1295" t="s">
        <v>561</v>
      </c>
      <c r="AD1295" t="s">
        <v>1130</v>
      </c>
      <c r="AE1295" t="s">
        <v>1131</v>
      </c>
      <c r="AF1295" t="s">
        <v>1132</v>
      </c>
      <c r="AG1295" t="s">
        <v>1133</v>
      </c>
      <c r="AH1295" t="s">
        <v>1134</v>
      </c>
    </row>
    <row r="1296" spans="1:34">
      <c r="A1296">
        <v>25519</v>
      </c>
      <c r="B1296" t="s">
        <v>246</v>
      </c>
      <c r="C1296" t="s">
        <v>247</v>
      </c>
      <c r="D1296" t="s">
        <v>382</v>
      </c>
      <c r="E1296" t="s">
        <v>383</v>
      </c>
      <c r="F1296" t="s">
        <v>261</v>
      </c>
      <c r="G1296" t="s">
        <v>1184</v>
      </c>
      <c r="H1296" s="117">
        <v>5200</v>
      </c>
      <c r="I1296" s="117">
        <v>5200</v>
      </c>
      <c r="J1296" s="117">
        <v>5480.85</v>
      </c>
      <c r="K1296" s="117">
        <v>0</v>
      </c>
      <c r="L1296" s="117">
        <v>0</v>
      </c>
      <c r="M1296" s="117">
        <v>0</v>
      </c>
      <c r="N1296" s="117">
        <v>5480.85</v>
      </c>
      <c r="P1296" s="1">
        <v>45484</v>
      </c>
      <c r="Q1296" s="1">
        <v>45186</v>
      </c>
      <c r="R1296" s="1">
        <v>46021</v>
      </c>
      <c r="S1296" s="1">
        <v>46021</v>
      </c>
      <c r="W1296" t="s">
        <v>561</v>
      </c>
      <c r="X1296" t="s">
        <v>252</v>
      </c>
      <c r="Z1296" t="s">
        <v>1142</v>
      </c>
      <c r="AA1296">
        <v>2</v>
      </c>
      <c r="AB1296" t="s">
        <v>1129</v>
      </c>
      <c r="AC1296" t="s">
        <v>561</v>
      </c>
      <c r="AD1296" t="s">
        <v>1130</v>
      </c>
      <c r="AE1296" t="s">
        <v>1131</v>
      </c>
      <c r="AF1296" t="s">
        <v>1132</v>
      </c>
      <c r="AG1296" t="s">
        <v>1133</v>
      </c>
      <c r="AH1296" t="s">
        <v>1134</v>
      </c>
    </row>
    <row r="1297" spans="1:34">
      <c r="A1297">
        <v>25991</v>
      </c>
      <c r="B1297" t="s">
        <v>246</v>
      </c>
      <c r="C1297" t="s">
        <v>247</v>
      </c>
      <c r="D1297" t="s">
        <v>257</v>
      </c>
      <c r="E1297" t="s">
        <v>259</v>
      </c>
      <c r="F1297" t="s">
        <v>261</v>
      </c>
      <c r="G1297" t="s">
        <v>1171</v>
      </c>
      <c r="H1297" s="117">
        <v>7000</v>
      </c>
      <c r="I1297" s="117">
        <v>7000</v>
      </c>
      <c r="J1297" s="117">
        <v>7099.78</v>
      </c>
      <c r="K1297" s="117">
        <v>0</v>
      </c>
      <c r="L1297" s="117">
        <v>0</v>
      </c>
      <c r="M1297" s="117">
        <v>0</v>
      </c>
      <c r="N1297" s="117">
        <v>7099.78</v>
      </c>
      <c r="P1297" s="1">
        <v>45537</v>
      </c>
      <c r="Q1297" s="1">
        <v>45522</v>
      </c>
      <c r="R1297" s="1">
        <v>46021</v>
      </c>
      <c r="S1297" s="1">
        <v>46021</v>
      </c>
      <c r="W1297" t="s">
        <v>561</v>
      </c>
      <c r="X1297" t="s">
        <v>252</v>
      </c>
      <c r="Z1297" t="s">
        <v>1142</v>
      </c>
      <c r="AA1297">
        <v>2</v>
      </c>
      <c r="AB1297" t="s">
        <v>1167</v>
      </c>
      <c r="AC1297" t="s">
        <v>561</v>
      </c>
      <c r="AD1297" t="s">
        <v>1130</v>
      </c>
      <c r="AE1297" t="s">
        <v>1131</v>
      </c>
      <c r="AF1297" t="s">
        <v>1132</v>
      </c>
      <c r="AG1297" t="s">
        <v>1133</v>
      </c>
      <c r="AH1297" t="s">
        <v>1134</v>
      </c>
    </row>
    <row r="1298" spans="1:34">
      <c r="A1298">
        <v>26168</v>
      </c>
      <c r="B1298" t="s">
        <v>246</v>
      </c>
      <c r="C1298" t="s">
        <v>247</v>
      </c>
      <c r="D1298" t="s">
        <v>359</v>
      </c>
      <c r="E1298" t="s">
        <v>360</v>
      </c>
      <c r="F1298" t="s">
        <v>261</v>
      </c>
      <c r="G1298" t="s">
        <v>1171</v>
      </c>
      <c r="H1298" s="117">
        <v>9000</v>
      </c>
      <c r="I1298" s="117">
        <v>9000</v>
      </c>
      <c r="J1298" s="117">
        <v>9128.2900000000009</v>
      </c>
      <c r="K1298" s="117">
        <v>0</v>
      </c>
      <c r="L1298" s="117">
        <v>0</v>
      </c>
      <c r="M1298" s="117">
        <v>0</v>
      </c>
      <c r="N1298" s="117">
        <v>9128.2900000000009</v>
      </c>
      <c r="P1298" s="1">
        <v>45537</v>
      </c>
      <c r="Q1298" s="1">
        <v>45531</v>
      </c>
      <c r="R1298" s="1">
        <v>46021</v>
      </c>
      <c r="S1298" s="1">
        <v>46021</v>
      </c>
      <c r="W1298" t="s">
        <v>561</v>
      </c>
      <c r="X1298" t="s">
        <v>252</v>
      </c>
      <c r="Z1298" t="s">
        <v>1142</v>
      </c>
      <c r="AA1298">
        <v>2</v>
      </c>
      <c r="AB1298" t="s">
        <v>1167</v>
      </c>
      <c r="AC1298" t="s">
        <v>561</v>
      </c>
      <c r="AD1298" t="s">
        <v>1130</v>
      </c>
      <c r="AE1298" t="s">
        <v>1131</v>
      </c>
      <c r="AF1298" t="s">
        <v>1132</v>
      </c>
      <c r="AG1298" t="s">
        <v>1133</v>
      </c>
      <c r="AH1298" t="s">
        <v>1134</v>
      </c>
    </row>
    <row r="1299" spans="1:34">
      <c r="A1299">
        <v>25797</v>
      </c>
      <c r="B1299" t="s">
        <v>246</v>
      </c>
      <c r="C1299" t="s">
        <v>247</v>
      </c>
      <c r="D1299" t="s">
        <v>355</v>
      </c>
      <c r="E1299" t="s">
        <v>356</v>
      </c>
      <c r="F1299" t="s">
        <v>261</v>
      </c>
      <c r="G1299" t="s">
        <v>1172</v>
      </c>
      <c r="H1299" s="117">
        <v>3000</v>
      </c>
      <c r="I1299" s="117">
        <v>3000</v>
      </c>
      <c r="J1299" s="117">
        <v>3064.51</v>
      </c>
      <c r="K1299" s="117">
        <v>0</v>
      </c>
      <c r="L1299" s="117">
        <v>0</v>
      </c>
      <c r="M1299" s="117">
        <v>0</v>
      </c>
      <c r="N1299" s="117">
        <v>3064.51</v>
      </c>
      <c r="P1299" s="1">
        <v>45510</v>
      </c>
      <c r="Q1299" s="1">
        <v>45504</v>
      </c>
      <c r="R1299" s="1">
        <v>46021</v>
      </c>
      <c r="S1299" s="1">
        <v>46021</v>
      </c>
      <c r="W1299" t="s">
        <v>561</v>
      </c>
      <c r="X1299" t="s">
        <v>252</v>
      </c>
      <c r="Z1299" t="s">
        <v>1142</v>
      </c>
      <c r="AA1299">
        <v>2</v>
      </c>
      <c r="AB1299" t="s">
        <v>1167</v>
      </c>
      <c r="AC1299" t="s">
        <v>561</v>
      </c>
      <c r="AD1299" t="s">
        <v>1130</v>
      </c>
      <c r="AE1299" t="s">
        <v>1131</v>
      </c>
      <c r="AF1299" t="s">
        <v>1132</v>
      </c>
      <c r="AG1299" t="s">
        <v>1133</v>
      </c>
      <c r="AH1299" t="s">
        <v>1134</v>
      </c>
    </row>
    <row r="1300" spans="1:34">
      <c r="A1300">
        <v>19389</v>
      </c>
      <c r="B1300" t="s">
        <v>246</v>
      </c>
      <c r="C1300" t="s">
        <v>269</v>
      </c>
      <c r="D1300" t="s">
        <v>327</v>
      </c>
      <c r="E1300" t="s">
        <v>328</v>
      </c>
      <c r="F1300" t="s">
        <v>261</v>
      </c>
      <c r="G1300" t="s">
        <v>1191</v>
      </c>
      <c r="H1300" s="117">
        <v>1080</v>
      </c>
      <c r="I1300" s="117">
        <v>1080</v>
      </c>
      <c r="J1300" s="117">
        <v>1138.33</v>
      </c>
      <c r="K1300" s="117">
        <v>0</v>
      </c>
      <c r="L1300" s="117">
        <v>0</v>
      </c>
      <c r="M1300" s="117">
        <v>0</v>
      </c>
      <c r="N1300" s="117">
        <v>1138.33</v>
      </c>
      <c r="P1300" s="1">
        <v>45205</v>
      </c>
      <c r="Q1300" s="1">
        <v>45197</v>
      </c>
      <c r="R1300" s="1">
        <v>46021</v>
      </c>
      <c r="S1300" s="1">
        <v>46021</v>
      </c>
      <c r="W1300" t="s">
        <v>561</v>
      </c>
      <c r="X1300" t="s">
        <v>252</v>
      </c>
      <c r="Z1300" t="s">
        <v>1142</v>
      </c>
      <c r="AA1300">
        <v>2</v>
      </c>
      <c r="AB1300" t="s">
        <v>1129</v>
      </c>
      <c r="AC1300" t="s">
        <v>561</v>
      </c>
      <c r="AD1300" t="s">
        <v>1130</v>
      </c>
      <c r="AE1300" t="s">
        <v>1131</v>
      </c>
      <c r="AF1300" t="s">
        <v>1132</v>
      </c>
      <c r="AG1300" t="s">
        <v>1133</v>
      </c>
      <c r="AH1300" t="s">
        <v>1134</v>
      </c>
    </row>
    <row r="1301" spans="1:34">
      <c r="A1301">
        <v>16760</v>
      </c>
      <c r="B1301" t="s">
        <v>246</v>
      </c>
      <c r="C1301" t="s">
        <v>247</v>
      </c>
      <c r="D1301" t="s">
        <v>348</v>
      </c>
      <c r="E1301" t="s">
        <v>349</v>
      </c>
      <c r="F1301" t="s">
        <v>261</v>
      </c>
      <c r="G1301" t="s">
        <v>1191</v>
      </c>
      <c r="H1301" s="117">
        <v>1000</v>
      </c>
      <c r="I1301" s="117">
        <v>1000</v>
      </c>
      <c r="J1301" s="117">
        <v>1068.8900000000001</v>
      </c>
      <c r="K1301" s="117">
        <v>0</v>
      </c>
      <c r="L1301" s="117">
        <v>0</v>
      </c>
      <c r="M1301" s="117">
        <v>0</v>
      </c>
      <c r="N1301" s="117">
        <v>1068.8900000000001</v>
      </c>
      <c r="P1301" s="1">
        <v>45110</v>
      </c>
      <c r="Q1301" s="1">
        <v>45094</v>
      </c>
      <c r="R1301" s="1">
        <v>46021</v>
      </c>
      <c r="S1301" s="1">
        <v>46021</v>
      </c>
      <c r="W1301" t="s">
        <v>561</v>
      </c>
      <c r="X1301" t="s">
        <v>252</v>
      </c>
      <c r="Z1301" t="s">
        <v>1142</v>
      </c>
      <c r="AA1301">
        <v>2</v>
      </c>
      <c r="AB1301" t="s">
        <v>1129</v>
      </c>
      <c r="AC1301" t="s">
        <v>561</v>
      </c>
      <c r="AD1301" t="s">
        <v>1130</v>
      </c>
      <c r="AE1301" t="s">
        <v>1131</v>
      </c>
      <c r="AF1301" t="s">
        <v>1132</v>
      </c>
      <c r="AG1301" t="s">
        <v>1133</v>
      </c>
      <c r="AH1301" t="s">
        <v>1134</v>
      </c>
    </row>
    <row r="1302" spans="1:34">
      <c r="A1302">
        <v>17188</v>
      </c>
      <c r="B1302" t="s">
        <v>246</v>
      </c>
      <c r="C1302" t="s">
        <v>247</v>
      </c>
      <c r="D1302" t="s">
        <v>520</v>
      </c>
      <c r="E1302" t="s">
        <v>521</v>
      </c>
      <c r="F1302" t="s">
        <v>261</v>
      </c>
      <c r="G1302" t="s">
        <v>1190</v>
      </c>
      <c r="H1302" s="117">
        <v>4000</v>
      </c>
      <c r="I1302" s="117">
        <v>4000</v>
      </c>
      <c r="J1302" s="117">
        <v>4250.42</v>
      </c>
      <c r="K1302" s="117">
        <v>0</v>
      </c>
      <c r="L1302" s="117">
        <v>0</v>
      </c>
      <c r="M1302" s="117">
        <v>0</v>
      </c>
      <c r="N1302" s="117">
        <v>4250.42</v>
      </c>
      <c r="P1302" s="1">
        <v>45140</v>
      </c>
      <c r="Q1302" s="1">
        <v>45129</v>
      </c>
      <c r="R1302" s="1">
        <v>46021</v>
      </c>
      <c r="S1302" s="1">
        <v>46021</v>
      </c>
      <c r="W1302" t="s">
        <v>561</v>
      </c>
      <c r="X1302" t="s">
        <v>252</v>
      </c>
      <c r="Z1302" t="s">
        <v>1142</v>
      </c>
      <c r="AA1302">
        <v>2</v>
      </c>
      <c r="AB1302" t="s">
        <v>1129</v>
      </c>
      <c r="AC1302" t="s">
        <v>561</v>
      </c>
      <c r="AD1302" t="s">
        <v>1130</v>
      </c>
      <c r="AE1302" t="s">
        <v>1131</v>
      </c>
      <c r="AF1302" t="s">
        <v>1132</v>
      </c>
      <c r="AG1302" t="s">
        <v>1133</v>
      </c>
      <c r="AH1302" t="s">
        <v>1134</v>
      </c>
    </row>
    <row r="1303" spans="1:34">
      <c r="A1303">
        <v>16045</v>
      </c>
      <c r="B1303" t="s">
        <v>246</v>
      </c>
      <c r="C1303" t="s">
        <v>247</v>
      </c>
      <c r="D1303" t="s">
        <v>508</v>
      </c>
      <c r="E1303" t="s">
        <v>509</v>
      </c>
      <c r="F1303" t="s">
        <v>261</v>
      </c>
      <c r="G1303" t="s">
        <v>1196</v>
      </c>
      <c r="H1303" s="117">
        <v>1500</v>
      </c>
      <c r="I1303" s="117">
        <v>1500</v>
      </c>
      <c r="J1303" s="117">
        <v>1605.64</v>
      </c>
      <c r="K1303" s="117">
        <v>0</v>
      </c>
      <c r="L1303" s="117">
        <v>0</v>
      </c>
      <c r="M1303" s="117">
        <v>0</v>
      </c>
      <c r="N1303" s="117">
        <v>1605.64</v>
      </c>
      <c r="P1303" s="1">
        <v>45057</v>
      </c>
      <c r="Q1303" s="1">
        <v>45052</v>
      </c>
      <c r="R1303" s="1">
        <v>46021</v>
      </c>
      <c r="S1303" s="1">
        <v>46021</v>
      </c>
      <c r="W1303" t="s">
        <v>561</v>
      </c>
      <c r="X1303" t="s">
        <v>252</v>
      </c>
      <c r="Z1303" t="s">
        <v>1142</v>
      </c>
      <c r="AA1303">
        <v>2</v>
      </c>
      <c r="AB1303" t="s">
        <v>1129</v>
      </c>
      <c r="AC1303" t="s">
        <v>561</v>
      </c>
      <c r="AD1303" t="s">
        <v>1130</v>
      </c>
      <c r="AE1303" t="s">
        <v>1131</v>
      </c>
      <c r="AF1303" t="s">
        <v>1132</v>
      </c>
      <c r="AG1303" t="s">
        <v>1133</v>
      </c>
      <c r="AH1303" t="s">
        <v>1134</v>
      </c>
    </row>
    <row r="1304" spans="1:34">
      <c r="A1304">
        <v>24663</v>
      </c>
      <c r="B1304" t="s">
        <v>246</v>
      </c>
      <c r="C1304" t="s">
        <v>247</v>
      </c>
      <c r="D1304" t="s">
        <v>488</v>
      </c>
      <c r="E1304" t="s">
        <v>489</v>
      </c>
      <c r="F1304" t="s">
        <v>261</v>
      </c>
      <c r="G1304" t="s">
        <v>1182</v>
      </c>
      <c r="H1304" s="117">
        <v>1000</v>
      </c>
      <c r="I1304" s="117">
        <v>1000</v>
      </c>
      <c r="J1304" s="117">
        <v>1038.52</v>
      </c>
      <c r="K1304" s="117">
        <v>0</v>
      </c>
      <c r="L1304" s="117">
        <v>0</v>
      </c>
      <c r="M1304" s="117">
        <v>0</v>
      </c>
      <c r="N1304" s="117">
        <v>1038.52</v>
      </c>
      <c r="P1304" s="1">
        <v>45412</v>
      </c>
      <c r="Q1304" s="1">
        <v>45404</v>
      </c>
      <c r="R1304" s="1">
        <v>46021</v>
      </c>
      <c r="S1304" s="1">
        <v>46021</v>
      </c>
      <c r="W1304" t="s">
        <v>561</v>
      </c>
      <c r="X1304" t="s">
        <v>252</v>
      </c>
      <c r="Z1304" t="s">
        <v>1142</v>
      </c>
      <c r="AA1304">
        <v>2</v>
      </c>
      <c r="AB1304" t="s">
        <v>1167</v>
      </c>
      <c r="AC1304" t="s">
        <v>561</v>
      </c>
      <c r="AD1304" t="s">
        <v>1130</v>
      </c>
      <c r="AE1304" t="s">
        <v>1131</v>
      </c>
      <c r="AF1304" t="s">
        <v>1132</v>
      </c>
      <c r="AG1304" t="s">
        <v>1133</v>
      </c>
      <c r="AH1304" t="s">
        <v>1134</v>
      </c>
    </row>
    <row r="1305" spans="1:34">
      <c r="A1305">
        <v>24687</v>
      </c>
      <c r="B1305" t="s">
        <v>246</v>
      </c>
      <c r="C1305" t="s">
        <v>247</v>
      </c>
      <c r="D1305" t="s">
        <v>436</v>
      </c>
      <c r="E1305" t="s">
        <v>437</v>
      </c>
      <c r="F1305" t="s">
        <v>261</v>
      </c>
      <c r="G1305" t="s">
        <v>1182</v>
      </c>
      <c r="H1305" s="117">
        <v>1000</v>
      </c>
      <c r="I1305" s="117">
        <v>1000</v>
      </c>
      <c r="J1305" s="117">
        <v>1038.52</v>
      </c>
      <c r="K1305" s="117">
        <v>0</v>
      </c>
      <c r="L1305" s="117">
        <v>0</v>
      </c>
      <c r="M1305" s="117">
        <v>0</v>
      </c>
      <c r="N1305" s="117">
        <v>1038.52</v>
      </c>
      <c r="P1305" s="1">
        <v>45408</v>
      </c>
      <c r="Q1305" s="1">
        <v>45404</v>
      </c>
      <c r="R1305" s="1">
        <v>46021</v>
      </c>
      <c r="S1305" s="1">
        <v>46021</v>
      </c>
      <c r="W1305" t="s">
        <v>561</v>
      </c>
      <c r="X1305" t="s">
        <v>252</v>
      </c>
      <c r="Z1305" t="s">
        <v>1142</v>
      </c>
      <c r="AA1305">
        <v>2</v>
      </c>
      <c r="AB1305" t="s">
        <v>1167</v>
      </c>
      <c r="AC1305" t="s">
        <v>561</v>
      </c>
      <c r="AD1305" t="s">
        <v>1130</v>
      </c>
      <c r="AE1305" t="s">
        <v>1131</v>
      </c>
      <c r="AF1305" t="s">
        <v>1132</v>
      </c>
      <c r="AG1305" t="s">
        <v>1133</v>
      </c>
      <c r="AH1305" t="s">
        <v>1134</v>
      </c>
    </row>
    <row r="1306" spans="1:34">
      <c r="A1306">
        <v>24742</v>
      </c>
      <c r="B1306" t="s">
        <v>246</v>
      </c>
      <c r="C1306" t="s">
        <v>247</v>
      </c>
      <c r="D1306" t="s">
        <v>418</v>
      </c>
      <c r="E1306" t="s">
        <v>419</v>
      </c>
      <c r="F1306" t="s">
        <v>261</v>
      </c>
      <c r="G1306" t="s">
        <v>1182</v>
      </c>
      <c r="H1306" s="117">
        <v>6000</v>
      </c>
      <c r="I1306" s="117">
        <v>6000</v>
      </c>
      <c r="J1306" s="117">
        <v>6231.12</v>
      </c>
      <c r="K1306" s="117">
        <v>0</v>
      </c>
      <c r="L1306" s="117">
        <v>0</v>
      </c>
      <c r="M1306" s="117">
        <v>0</v>
      </c>
      <c r="N1306" s="117">
        <v>6231.12</v>
      </c>
      <c r="P1306" s="1">
        <v>45412</v>
      </c>
      <c r="Q1306" s="1">
        <v>45407</v>
      </c>
      <c r="R1306" s="1">
        <v>46021</v>
      </c>
      <c r="S1306" s="1">
        <v>46021</v>
      </c>
      <c r="W1306" t="s">
        <v>561</v>
      </c>
      <c r="X1306" t="s">
        <v>252</v>
      </c>
      <c r="Z1306" t="s">
        <v>1142</v>
      </c>
      <c r="AA1306">
        <v>2</v>
      </c>
      <c r="AB1306" t="s">
        <v>1167</v>
      </c>
      <c r="AC1306" t="s">
        <v>561</v>
      </c>
      <c r="AD1306" t="s">
        <v>1130</v>
      </c>
      <c r="AE1306" t="s">
        <v>1131</v>
      </c>
      <c r="AF1306" t="s">
        <v>1132</v>
      </c>
      <c r="AG1306" t="s">
        <v>1133</v>
      </c>
      <c r="AH1306" t="s">
        <v>1134</v>
      </c>
    </row>
    <row r="1307" spans="1:34">
      <c r="A1307">
        <v>25009</v>
      </c>
      <c r="B1307" t="s">
        <v>246</v>
      </c>
      <c r="C1307" t="s">
        <v>247</v>
      </c>
      <c r="D1307" t="s">
        <v>410</v>
      </c>
      <c r="E1307" t="s">
        <v>411</v>
      </c>
      <c r="F1307" t="s">
        <v>261</v>
      </c>
      <c r="G1307" t="s">
        <v>1179</v>
      </c>
      <c r="H1307" s="117">
        <v>10000</v>
      </c>
      <c r="I1307" s="117">
        <v>10000</v>
      </c>
      <c r="J1307" s="117">
        <v>10356.26</v>
      </c>
      <c r="K1307" s="117">
        <v>0</v>
      </c>
      <c r="L1307" s="117">
        <v>0</v>
      </c>
      <c r="M1307" s="117">
        <v>0</v>
      </c>
      <c r="N1307" s="117">
        <v>10356.26</v>
      </c>
      <c r="P1307" s="1">
        <v>45435</v>
      </c>
      <c r="Q1307" s="1">
        <v>45423</v>
      </c>
      <c r="R1307" s="1">
        <v>46021</v>
      </c>
      <c r="S1307" s="1">
        <v>46021</v>
      </c>
      <c r="W1307" t="s">
        <v>561</v>
      </c>
      <c r="X1307" t="s">
        <v>252</v>
      </c>
      <c r="Z1307" t="s">
        <v>1142</v>
      </c>
      <c r="AA1307">
        <v>2</v>
      </c>
      <c r="AB1307" t="s">
        <v>1167</v>
      </c>
      <c r="AC1307" t="s">
        <v>561</v>
      </c>
      <c r="AD1307" t="s">
        <v>1165</v>
      </c>
      <c r="AE1307" t="s">
        <v>1131</v>
      </c>
      <c r="AF1307" t="s">
        <v>1132</v>
      </c>
      <c r="AG1307" t="s">
        <v>1133</v>
      </c>
      <c r="AH1307" t="s">
        <v>1134</v>
      </c>
    </row>
    <row r="1308" spans="1:34">
      <c r="A1308">
        <v>24891</v>
      </c>
      <c r="B1308" t="s">
        <v>246</v>
      </c>
      <c r="C1308" t="s">
        <v>247</v>
      </c>
      <c r="D1308" t="s">
        <v>430</v>
      </c>
      <c r="E1308" t="s">
        <v>431</v>
      </c>
      <c r="F1308" t="s">
        <v>261</v>
      </c>
      <c r="G1308" t="s">
        <v>1177</v>
      </c>
      <c r="H1308" s="117">
        <v>6000</v>
      </c>
      <c r="I1308" s="117">
        <v>6000</v>
      </c>
      <c r="J1308" s="117">
        <v>6231.12</v>
      </c>
      <c r="K1308" s="117">
        <v>0</v>
      </c>
      <c r="L1308" s="117">
        <v>0</v>
      </c>
      <c r="M1308" s="117">
        <v>0</v>
      </c>
      <c r="N1308" s="117">
        <v>6231.12</v>
      </c>
      <c r="P1308" s="1">
        <v>45421</v>
      </c>
      <c r="Q1308" s="1">
        <v>45410</v>
      </c>
      <c r="R1308" s="1">
        <v>46021</v>
      </c>
      <c r="S1308" s="1">
        <v>46021</v>
      </c>
      <c r="W1308" t="s">
        <v>561</v>
      </c>
      <c r="X1308" t="s">
        <v>252</v>
      </c>
      <c r="Z1308" t="s">
        <v>1142</v>
      </c>
      <c r="AA1308">
        <v>2</v>
      </c>
      <c r="AB1308" t="s">
        <v>1167</v>
      </c>
      <c r="AC1308" t="s">
        <v>561</v>
      </c>
      <c r="AD1308" t="s">
        <v>1130</v>
      </c>
      <c r="AE1308" t="s">
        <v>1131</v>
      </c>
      <c r="AF1308" t="s">
        <v>1132</v>
      </c>
      <c r="AG1308" t="s">
        <v>1133</v>
      </c>
      <c r="AH1308" t="s">
        <v>1134</v>
      </c>
    </row>
    <row r="1309" spans="1:34">
      <c r="A1309">
        <v>25106</v>
      </c>
      <c r="B1309" t="s">
        <v>246</v>
      </c>
      <c r="C1309" t="s">
        <v>247</v>
      </c>
      <c r="D1309" t="s">
        <v>494</v>
      </c>
      <c r="E1309" t="s">
        <v>495</v>
      </c>
      <c r="F1309" t="s">
        <v>261</v>
      </c>
      <c r="G1309" t="s">
        <v>1181</v>
      </c>
      <c r="H1309" s="117">
        <v>1000</v>
      </c>
      <c r="I1309" s="117">
        <v>1000</v>
      </c>
      <c r="J1309" s="117">
        <v>1035.6300000000001</v>
      </c>
      <c r="K1309" s="117">
        <v>0</v>
      </c>
      <c r="L1309" s="117">
        <v>0</v>
      </c>
      <c r="M1309" s="117">
        <v>0</v>
      </c>
      <c r="N1309" s="117">
        <v>1035.6300000000001</v>
      </c>
      <c r="P1309" s="1">
        <v>45443</v>
      </c>
      <c r="Q1309" s="1">
        <v>45436</v>
      </c>
      <c r="R1309" s="1">
        <v>46021</v>
      </c>
      <c r="S1309" s="1">
        <v>46021</v>
      </c>
      <c r="W1309" t="s">
        <v>561</v>
      </c>
      <c r="X1309" t="s">
        <v>252</v>
      </c>
      <c r="Z1309" t="s">
        <v>1142</v>
      </c>
      <c r="AA1309">
        <v>2</v>
      </c>
      <c r="AB1309" t="s">
        <v>1167</v>
      </c>
      <c r="AC1309" t="s">
        <v>561</v>
      </c>
      <c r="AD1309" t="s">
        <v>1130</v>
      </c>
      <c r="AE1309" t="s">
        <v>1131</v>
      </c>
      <c r="AF1309" t="s">
        <v>1132</v>
      </c>
      <c r="AG1309" t="s">
        <v>1133</v>
      </c>
      <c r="AH1309" t="s">
        <v>1134</v>
      </c>
    </row>
    <row r="1310" spans="1:34">
      <c r="A1310">
        <v>25160</v>
      </c>
      <c r="B1310" t="s">
        <v>246</v>
      </c>
      <c r="C1310" t="s">
        <v>247</v>
      </c>
      <c r="D1310" t="s">
        <v>397</v>
      </c>
      <c r="E1310" t="s">
        <v>398</v>
      </c>
      <c r="F1310" t="s">
        <v>261</v>
      </c>
      <c r="G1310" t="s">
        <v>1176</v>
      </c>
      <c r="H1310" s="117">
        <v>5000</v>
      </c>
      <c r="I1310" s="117">
        <v>5000</v>
      </c>
      <c r="J1310" s="117">
        <v>5178.13</v>
      </c>
      <c r="K1310" s="117">
        <v>0</v>
      </c>
      <c r="L1310" s="117">
        <v>0</v>
      </c>
      <c r="M1310" s="117">
        <v>0</v>
      </c>
      <c r="N1310" s="117">
        <v>5178.13</v>
      </c>
      <c r="P1310" s="1">
        <v>45453</v>
      </c>
      <c r="Q1310" s="1">
        <v>45442</v>
      </c>
      <c r="R1310" s="1">
        <v>46021</v>
      </c>
      <c r="S1310" s="1">
        <v>46021</v>
      </c>
      <c r="W1310" t="s">
        <v>561</v>
      </c>
      <c r="X1310" t="s">
        <v>252</v>
      </c>
      <c r="Z1310" t="s">
        <v>1142</v>
      </c>
      <c r="AA1310">
        <v>2</v>
      </c>
      <c r="AB1310" t="s">
        <v>1167</v>
      </c>
      <c r="AC1310" t="s">
        <v>561</v>
      </c>
      <c r="AD1310" t="s">
        <v>1130</v>
      </c>
      <c r="AE1310" t="s">
        <v>1131</v>
      </c>
      <c r="AF1310" t="s">
        <v>1132</v>
      </c>
      <c r="AG1310" t="s">
        <v>1133</v>
      </c>
      <c r="AH1310" t="s">
        <v>1134</v>
      </c>
    </row>
    <row r="1311" spans="1:34">
      <c r="A1311">
        <v>23262</v>
      </c>
      <c r="B1311" t="s">
        <v>246</v>
      </c>
      <c r="C1311" t="s">
        <v>269</v>
      </c>
      <c r="D1311" t="s">
        <v>339</v>
      </c>
      <c r="E1311" t="s">
        <v>340</v>
      </c>
      <c r="F1311" t="s">
        <v>261</v>
      </c>
      <c r="G1311" t="s">
        <v>1181</v>
      </c>
      <c r="H1311" s="117">
        <v>2300</v>
      </c>
      <c r="I1311" s="117">
        <v>2300</v>
      </c>
      <c r="J1311" s="117">
        <v>2398.19</v>
      </c>
      <c r="K1311" s="117">
        <v>0</v>
      </c>
      <c r="L1311" s="117">
        <v>0</v>
      </c>
      <c r="M1311" s="117">
        <v>0</v>
      </c>
      <c r="N1311" s="117">
        <v>2398.19</v>
      </c>
      <c r="P1311" s="1">
        <v>45345</v>
      </c>
      <c r="Q1311" s="1">
        <v>45331</v>
      </c>
      <c r="R1311" s="1">
        <v>46021</v>
      </c>
      <c r="S1311" s="1">
        <v>46021</v>
      </c>
      <c r="W1311" t="s">
        <v>561</v>
      </c>
      <c r="X1311" t="s">
        <v>252</v>
      </c>
      <c r="Z1311" t="s">
        <v>1142</v>
      </c>
      <c r="AA1311">
        <v>2</v>
      </c>
      <c r="AB1311" t="s">
        <v>1129</v>
      </c>
      <c r="AC1311" t="s">
        <v>561</v>
      </c>
      <c r="AD1311" t="s">
        <v>1130</v>
      </c>
      <c r="AE1311" t="s">
        <v>1131</v>
      </c>
      <c r="AF1311" t="s">
        <v>1132</v>
      </c>
      <c r="AG1311" t="s">
        <v>1133</v>
      </c>
      <c r="AH1311" t="s">
        <v>1134</v>
      </c>
    </row>
    <row r="1312" spans="1:34">
      <c r="A1312">
        <v>23834</v>
      </c>
      <c r="B1312" t="s">
        <v>246</v>
      </c>
      <c r="C1312" t="s">
        <v>247</v>
      </c>
      <c r="D1312" t="s">
        <v>476</v>
      </c>
      <c r="E1312" t="s">
        <v>477</v>
      </c>
      <c r="F1312" t="s">
        <v>261</v>
      </c>
      <c r="G1312" t="s">
        <v>1149</v>
      </c>
      <c r="H1312" s="117">
        <v>5000</v>
      </c>
      <c r="I1312" s="117">
        <v>5000</v>
      </c>
      <c r="J1312" s="117">
        <v>5199.43</v>
      </c>
      <c r="K1312" s="117">
        <v>0</v>
      </c>
      <c r="L1312" s="117">
        <v>0</v>
      </c>
      <c r="M1312" s="117">
        <v>0</v>
      </c>
      <c r="N1312" s="117">
        <v>5199.43</v>
      </c>
      <c r="P1312" s="1">
        <v>45377</v>
      </c>
      <c r="Q1312" s="1">
        <v>45371</v>
      </c>
      <c r="R1312" s="1">
        <v>46021</v>
      </c>
      <c r="S1312" s="1">
        <v>46021</v>
      </c>
      <c r="W1312" t="s">
        <v>561</v>
      </c>
      <c r="X1312" t="s">
        <v>252</v>
      </c>
      <c r="Z1312" t="s">
        <v>1142</v>
      </c>
      <c r="AA1312">
        <v>2</v>
      </c>
      <c r="AB1312" t="s">
        <v>1129</v>
      </c>
      <c r="AC1312" t="s">
        <v>561</v>
      </c>
      <c r="AD1312" t="s">
        <v>1130</v>
      </c>
      <c r="AE1312" t="s">
        <v>1131</v>
      </c>
      <c r="AF1312" t="s">
        <v>1132</v>
      </c>
      <c r="AG1312" t="s">
        <v>1133</v>
      </c>
      <c r="AH1312" t="s">
        <v>1134</v>
      </c>
    </row>
    <row r="1313" spans="1:35">
      <c r="A1313">
        <v>24399</v>
      </c>
      <c r="B1313" t="s">
        <v>246</v>
      </c>
      <c r="C1313" t="s">
        <v>269</v>
      </c>
      <c r="D1313" t="s">
        <v>330</v>
      </c>
      <c r="E1313" t="s">
        <v>331</v>
      </c>
      <c r="F1313" t="s">
        <v>261</v>
      </c>
      <c r="G1313" t="s">
        <v>1177</v>
      </c>
      <c r="H1313" s="117">
        <v>600</v>
      </c>
      <c r="I1313" s="117">
        <v>600</v>
      </c>
      <c r="J1313" s="117">
        <v>623.11</v>
      </c>
      <c r="K1313" s="117">
        <v>0</v>
      </c>
      <c r="L1313" s="117">
        <v>0</v>
      </c>
      <c r="M1313" s="117">
        <v>0</v>
      </c>
      <c r="N1313" s="117">
        <v>623.11</v>
      </c>
      <c r="P1313" s="1">
        <v>45399</v>
      </c>
      <c r="Q1313" s="1">
        <v>45391</v>
      </c>
      <c r="R1313" s="1">
        <v>46021</v>
      </c>
      <c r="S1313" s="1">
        <v>46021</v>
      </c>
      <c r="W1313" t="s">
        <v>561</v>
      </c>
      <c r="X1313" t="s">
        <v>252</v>
      </c>
      <c r="Z1313" t="s">
        <v>1142</v>
      </c>
      <c r="AA1313">
        <v>2</v>
      </c>
      <c r="AB1313" t="s">
        <v>1167</v>
      </c>
      <c r="AC1313" t="s">
        <v>561</v>
      </c>
      <c r="AD1313" t="s">
        <v>1130</v>
      </c>
      <c r="AE1313" t="s">
        <v>1131</v>
      </c>
      <c r="AF1313" t="s">
        <v>1132</v>
      </c>
      <c r="AG1313" t="s">
        <v>1133</v>
      </c>
      <c r="AH1313" t="s">
        <v>1134</v>
      </c>
    </row>
    <row r="1314" spans="1:35">
      <c r="A1314">
        <v>24213</v>
      </c>
      <c r="B1314" t="s">
        <v>246</v>
      </c>
      <c r="C1314" t="s">
        <v>247</v>
      </c>
      <c r="D1314" t="s">
        <v>385</v>
      </c>
      <c r="E1314" t="s">
        <v>386</v>
      </c>
      <c r="F1314" t="s">
        <v>261</v>
      </c>
      <c r="G1314" t="s">
        <v>1180</v>
      </c>
      <c r="H1314" s="117">
        <v>5000</v>
      </c>
      <c r="I1314" s="117">
        <v>5000</v>
      </c>
      <c r="J1314" s="117">
        <v>5199.43</v>
      </c>
      <c r="K1314" s="117">
        <v>0</v>
      </c>
      <c r="L1314" s="117">
        <v>0</v>
      </c>
      <c r="M1314" s="117">
        <v>0</v>
      </c>
      <c r="N1314" s="117">
        <v>5199.43</v>
      </c>
      <c r="P1314" s="1">
        <v>45383</v>
      </c>
      <c r="Q1314" s="1">
        <v>45381</v>
      </c>
      <c r="R1314" s="1">
        <v>46022</v>
      </c>
      <c r="S1314" s="1">
        <v>46022</v>
      </c>
      <c r="W1314" t="s">
        <v>561</v>
      </c>
      <c r="X1314" t="s">
        <v>252</v>
      </c>
      <c r="Z1314" t="s">
        <v>1142</v>
      </c>
      <c r="AA1314">
        <v>2</v>
      </c>
      <c r="AB1314" t="s">
        <v>1129</v>
      </c>
      <c r="AC1314" t="s">
        <v>561</v>
      </c>
      <c r="AD1314" t="s">
        <v>1130</v>
      </c>
      <c r="AE1314" t="s">
        <v>1131</v>
      </c>
      <c r="AF1314" t="s">
        <v>1132</v>
      </c>
      <c r="AG1314" t="s">
        <v>1133</v>
      </c>
      <c r="AH1314" t="s">
        <v>1134</v>
      </c>
    </row>
    <row r="1315" spans="1:35">
      <c r="A1315">
        <v>24089</v>
      </c>
      <c r="B1315" t="s">
        <v>246</v>
      </c>
      <c r="C1315" t="s">
        <v>247</v>
      </c>
      <c r="D1315" t="s">
        <v>464</v>
      </c>
      <c r="E1315" t="s">
        <v>465</v>
      </c>
      <c r="F1315" t="s">
        <v>261</v>
      </c>
      <c r="G1315" t="s">
        <v>1180</v>
      </c>
      <c r="H1315" s="117">
        <v>5000</v>
      </c>
      <c r="I1315" s="117">
        <v>5000</v>
      </c>
      <c r="J1315" s="117">
        <v>5199.43</v>
      </c>
      <c r="K1315" s="117">
        <v>0</v>
      </c>
      <c r="L1315" s="117">
        <v>0</v>
      </c>
      <c r="M1315" s="117">
        <v>0</v>
      </c>
      <c r="N1315" s="117">
        <v>5199.43</v>
      </c>
      <c r="P1315" s="1">
        <v>45385</v>
      </c>
      <c r="Q1315" s="1">
        <v>45373</v>
      </c>
      <c r="R1315" s="1">
        <v>46022</v>
      </c>
      <c r="S1315" s="1">
        <v>46022</v>
      </c>
      <c r="W1315" t="s">
        <v>561</v>
      </c>
      <c r="X1315" t="s">
        <v>252</v>
      </c>
      <c r="Z1315" t="s">
        <v>1142</v>
      </c>
      <c r="AA1315">
        <v>2</v>
      </c>
      <c r="AB1315" t="s">
        <v>1129</v>
      </c>
      <c r="AC1315" t="s">
        <v>561</v>
      </c>
      <c r="AD1315" t="s">
        <v>1130</v>
      </c>
      <c r="AE1315" t="s">
        <v>1131</v>
      </c>
      <c r="AF1315" t="s">
        <v>1132</v>
      </c>
      <c r="AG1315" t="s">
        <v>1133</v>
      </c>
      <c r="AH1315" t="s">
        <v>1134</v>
      </c>
    </row>
    <row r="1316" spans="1:35">
      <c r="A1316">
        <v>25397</v>
      </c>
      <c r="B1316" t="s">
        <v>246</v>
      </c>
      <c r="C1316" t="s">
        <v>247</v>
      </c>
      <c r="D1316" t="s">
        <v>505</v>
      </c>
      <c r="E1316" t="s">
        <v>506</v>
      </c>
      <c r="F1316" t="s">
        <v>261</v>
      </c>
      <c r="G1316" t="s">
        <v>1177</v>
      </c>
      <c r="H1316" s="117">
        <v>5000</v>
      </c>
      <c r="I1316" s="117">
        <v>5000</v>
      </c>
      <c r="J1316" s="117">
        <v>5151.5600000000004</v>
      </c>
      <c r="K1316" s="117">
        <v>0</v>
      </c>
      <c r="L1316" s="117">
        <v>0</v>
      </c>
      <c r="M1316" s="117">
        <v>0</v>
      </c>
      <c r="N1316" s="117">
        <v>5151.5600000000004</v>
      </c>
      <c r="P1316" s="1">
        <v>45470</v>
      </c>
      <c r="Q1316" s="1">
        <v>45461</v>
      </c>
      <c r="R1316" s="1">
        <v>46022</v>
      </c>
      <c r="S1316" s="1">
        <v>46022</v>
      </c>
      <c r="W1316" t="s">
        <v>561</v>
      </c>
      <c r="X1316" t="s">
        <v>252</v>
      </c>
      <c r="Z1316" t="s">
        <v>1142</v>
      </c>
      <c r="AA1316">
        <v>2</v>
      </c>
      <c r="AB1316" t="s">
        <v>1167</v>
      </c>
      <c r="AC1316" t="s">
        <v>561</v>
      </c>
      <c r="AD1316" t="s">
        <v>1130</v>
      </c>
      <c r="AE1316" t="s">
        <v>1131</v>
      </c>
      <c r="AF1316" t="s">
        <v>1132</v>
      </c>
      <c r="AG1316" t="s">
        <v>1133</v>
      </c>
      <c r="AH1316" t="s">
        <v>1134</v>
      </c>
    </row>
    <row r="1317" spans="1:35">
      <c r="A1317">
        <v>24189</v>
      </c>
      <c r="B1317" t="s">
        <v>246</v>
      </c>
      <c r="C1317" t="s">
        <v>247</v>
      </c>
      <c r="D1317" t="s">
        <v>385</v>
      </c>
      <c r="E1317" t="s">
        <v>386</v>
      </c>
      <c r="F1317" t="s">
        <v>261</v>
      </c>
      <c r="G1317" t="s">
        <v>1146</v>
      </c>
      <c r="H1317" s="117">
        <v>200000</v>
      </c>
      <c r="I1317" s="117">
        <v>200000</v>
      </c>
      <c r="J1317" s="117">
        <v>207977.09</v>
      </c>
      <c r="K1317" s="117">
        <v>0</v>
      </c>
      <c r="L1317" s="117">
        <v>0</v>
      </c>
      <c r="M1317" s="117">
        <v>0</v>
      </c>
      <c r="N1317" s="117">
        <v>207977.09</v>
      </c>
      <c r="P1317" s="1">
        <v>45383</v>
      </c>
      <c r="Q1317" s="1">
        <v>45381</v>
      </c>
      <c r="R1317" s="1">
        <v>46022</v>
      </c>
      <c r="S1317" s="1">
        <v>46022</v>
      </c>
      <c r="W1317" t="s">
        <v>561</v>
      </c>
      <c r="X1317" t="s">
        <v>252</v>
      </c>
      <c r="Z1317" t="s">
        <v>1142</v>
      </c>
      <c r="AA1317">
        <v>2</v>
      </c>
      <c r="AB1317" t="s">
        <v>1129</v>
      </c>
      <c r="AC1317" t="s">
        <v>561</v>
      </c>
      <c r="AD1317" t="s">
        <v>1130</v>
      </c>
      <c r="AE1317" t="s">
        <v>1131</v>
      </c>
      <c r="AF1317" t="s">
        <v>1132</v>
      </c>
      <c r="AG1317" t="s">
        <v>1133</v>
      </c>
      <c r="AH1317" t="s">
        <v>1134</v>
      </c>
    </row>
    <row r="1318" spans="1:35">
      <c r="A1318">
        <v>24451</v>
      </c>
      <c r="B1318" t="s">
        <v>246</v>
      </c>
      <c r="C1318" t="s">
        <v>247</v>
      </c>
      <c r="D1318" t="s">
        <v>449</v>
      </c>
      <c r="E1318" t="s">
        <v>450</v>
      </c>
      <c r="F1318" t="s">
        <v>261</v>
      </c>
      <c r="G1318" t="s">
        <v>1182</v>
      </c>
      <c r="H1318" s="117">
        <v>4500</v>
      </c>
      <c r="I1318" s="117">
        <v>4500</v>
      </c>
      <c r="J1318" s="117">
        <v>4673.34</v>
      </c>
      <c r="K1318" s="117">
        <v>0</v>
      </c>
      <c r="L1318" s="117">
        <v>0</v>
      </c>
      <c r="M1318" s="117">
        <v>0</v>
      </c>
      <c r="N1318" s="117">
        <v>4673.34</v>
      </c>
      <c r="P1318" s="1">
        <v>45400</v>
      </c>
      <c r="Q1318" s="1">
        <v>45397</v>
      </c>
      <c r="R1318" s="1">
        <v>46022</v>
      </c>
      <c r="S1318" s="1">
        <v>46022</v>
      </c>
      <c r="W1318" t="s">
        <v>561</v>
      </c>
      <c r="X1318" t="s">
        <v>252</v>
      </c>
      <c r="Z1318" t="s">
        <v>1142</v>
      </c>
      <c r="AA1318">
        <v>2</v>
      </c>
      <c r="AB1318" t="s">
        <v>1167</v>
      </c>
      <c r="AC1318" t="s">
        <v>561</v>
      </c>
      <c r="AD1318" t="s">
        <v>1130</v>
      </c>
      <c r="AE1318" t="s">
        <v>1131</v>
      </c>
      <c r="AF1318" t="s">
        <v>1132</v>
      </c>
      <c r="AG1318" t="s">
        <v>1133</v>
      </c>
      <c r="AH1318" t="s">
        <v>1134</v>
      </c>
    </row>
    <row r="1319" spans="1:35">
      <c r="A1319">
        <v>23712</v>
      </c>
      <c r="B1319" t="s">
        <v>246</v>
      </c>
      <c r="C1319" t="s">
        <v>247</v>
      </c>
      <c r="D1319" t="s">
        <v>491</v>
      </c>
      <c r="E1319" t="s">
        <v>492</v>
      </c>
      <c r="F1319" t="s">
        <v>261</v>
      </c>
      <c r="G1319" t="s">
        <v>1156</v>
      </c>
      <c r="H1319" s="117">
        <v>125000</v>
      </c>
      <c r="I1319" s="117">
        <v>125000</v>
      </c>
      <c r="J1319" s="117">
        <v>129985.68</v>
      </c>
      <c r="K1319" s="117">
        <v>0</v>
      </c>
      <c r="L1319" s="117">
        <v>0</v>
      </c>
      <c r="M1319" s="117">
        <v>0</v>
      </c>
      <c r="N1319" s="117">
        <v>129985.68</v>
      </c>
      <c r="O1319" s="117">
        <v>0</v>
      </c>
      <c r="P1319" s="1">
        <v>45373</v>
      </c>
      <c r="Q1319" s="1">
        <v>45364</v>
      </c>
      <c r="R1319" s="1">
        <v>46032</v>
      </c>
      <c r="S1319" s="1">
        <v>46032</v>
      </c>
      <c r="W1319" t="s">
        <v>561</v>
      </c>
      <c r="X1319" t="s">
        <v>252</v>
      </c>
      <c r="Z1319" t="s">
        <v>1142</v>
      </c>
      <c r="AA1319">
        <v>2</v>
      </c>
      <c r="AB1319" t="s">
        <v>1129</v>
      </c>
      <c r="AC1319" t="s">
        <v>561</v>
      </c>
      <c r="AD1319" t="s">
        <v>1130</v>
      </c>
      <c r="AE1319" t="s">
        <v>1131</v>
      </c>
      <c r="AF1319" t="s">
        <v>1132</v>
      </c>
      <c r="AG1319" t="s">
        <v>1133</v>
      </c>
      <c r="AH1319" t="s">
        <v>1134</v>
      </c>
      <c r="AI1319" t="s">
        <v>252</v>
      </c>
    </row>
    <row r="1320" spans="1:35">
      <c r="A1320">
        <v>24121</v>
      </c>
      <c r="B1320" t="s">
        <v>246</v>
      </c>
      <c r="C1320" t="s">
        <v>247</v>
      </c>
      <c r="D1320" t="s">
        <v>421</v>
      </c>
      <c r="E1320" t="s">
        <v>422</v>
      </c>
      <c r="F1320" t="s">
        <v>261</v>
      </c>
      <c r="G1320" t="s">
        <v>1180</v>
      </c>
      <c r="H1320" s="117">
        <v>6200</v>
      </c>
      <c r="I1320" s="117">
        <v>6200</v>
      </c>
      <c r="J1320" s="117">
        <v>6447.29</v>
      </c>
      <c r="K1320" s="117">
        <v>0</v>
      </c>
      <c r="L1320" s="117">
        <v>0</v>
      </c>
      <c r="M1320" s="117">
        <v>0</v>
      </c>
      <c r="N1320" s="117">
        <v>6447.29</v>
      </c>
      <c r="P1320" s="1">
        <v>45394</v>
      </c>
      <c r="Q1320" s="1">
        <v>45366</v>
      </c>
      <c r="R1320" s="1">
        <v>46032</v>
      </c>
      <c r="S1320" s="1">
        <v>46032</v>
      </c>
      <c r="W1320" t="s">
        <v>561</v>
      </c>
      <c r="X1320" t="s">
        <v>252</v>
      </c>
      <c r="Z1320" t="s">
        <v>1142</v>
      </c>
      <c r="AA1320">
        <v>2</v>
      </c>
      <c r="AB1320" t="s">
        <v>1129</v>
      </c>
      <c r="AC1320" t="s">
        <v>561</v>
      </c>
      <c r="AD1320" t="s">
        <v>1130</v>
      </c>
      <c r="AE1320" t="s">
        <v>1131</v>
      </c>
      <c r="AF1320" t="s">
        <v>1132</v>
      </c>
      <c r="AG1320" t="s">
        <v>1133</v>
      </c>
      <c r="AH1320" t="s">
        <v>1134</v>
      </c>
    </row>
    <row r="1321" spans="1:35">
      <c r="A1321">
        <v>22540</v>
      </c>
      <c r="B1321" t="s">
        <v>246</v>
      </c>
      <c r="C1321" t="s">
        <v>269</v>
      </c>
      <c r="D1321" t="s">
        <v>312</v>
      </c>
      <c r="E1321" t="s">
        <v>313</v>
      </c>
      <c r="F1321" t="s">
        <v>261</v>
      </c>
      <c r="G1321" t="s">
        <v>1188</v>
      </c>
      <c r="H1321" s="117">
        <v>3500</v>
      </c>
      <c r="I1321" s="117">
        <v>3500</v>
      </c>
      <c r="J1321" s="117">
        <v>3660.61</v>
      </c>
      <c r="K1321" s="117">
        <v>0</v>
      </c>
      <c r="L1321" s="117">
        <v>0</v>
      </c>
      <c r="M1321" s="117">
        <v>0</v>
      </c>
      <c r="N1321" s="117">
        <v>3660.61</v>
      </c>
      <c r="P1321" s="1">
        <v>45314</v>
      </c>
      <c r="Q1321" s="1">
        <v>45301</v>
      </c>
      <c r="R1321" s="1">
        <v>46032</v>
      </c>
      <c r="S1321" s="1">
        <v>46032</v>
      </c>
      <c r="W1321" t="s">
        <v>561</v>
      </c>
      <c r="X1321" t="s">
        <v>252</v>
      </c>
      <c r="Z1321" t="s">
        <v>1142</v>
      </c>
      <c r="AA1321">
        <v>2</v>
      </c>
      <c r="AB1321" t="s">
        <v>1129</v>
      </c>
      <c r="AC1321" t="s">
        <v>561</v>
      </c>
      <c r="AD1321" t="s">
        <v>1130</v>
      </c>
      <c r="AE1321" t="s">
        <v>1131</v>
      </c>
      <c r="AF1321" t="s">
        <v>1132</v>
      </c>
      <c r="AG1321" t="s">
        <v>1133</v>
      </c>
      <c r="AH1321" t="s">
        <v>1134</v>
      </c>
    </row>
    <row r="1322" spans="1:35">
      <c r="A1322">
        <v>16189</v>
      </c>
      <c r="B1322" t="s">
        <v>246</v>
      </c>
      <c r="C1322" t="s">
        <v>269</v>
      </c>
      <c r="D1322" t="s">
        <v>285</v>
      </c>
      <c r="E1322" t="s">
        <v>286</v>
      </c>
      <c r="F1322" t="s">
        <v>261</v>
      </c>
      <c r="G1322" t="s">
        <v>1193</v>
      </c>
      <c r="H1322" s="117">
        <v>1290</v>
      </c>
      <c r="I1322" s="117">
        <v>1290</v>
      </c>
      <c r="J1322" s="117">
        <v>1380.85</v>
      </c>
      <c r="K1322" s="117">
        <v>0</v>
      </c>
      <c r="L1322" s="117">
        <v>0</v>
      </c>
      <c r="M1322" s="117">
        <v>0</v>
      </c>
      <c r="N1322" s="117">
        <v>1380.85</v>
      </c>
      <c r="P1322" s="1">
        <v>45063</v>
      </c>
      <c r="Q1322" s="1">
        <v>45054</v>
      </c>
      <c r="R1322" s="1">
        <v>46032</v>
      </c>
      <c r="S1322" s="1">
        <v>46032</v>
      </c>
      <c r="W1322" t="s">
        <v>561</v>
      </c>
      <c r="X1322" t="s">
        <v>252</v>
      </c>
      <c r="Z1322" t="s">
        <v>1142</v>
      </c>
      <c r="AA1322">
        <v>2</v>
      </c>
      <c r="AB1322" t="s">
        <v>1129</v>
      </c>
      <c r="AC1322" t="s">
        <v>561</v>
      </c>
      <c r="AD1322" t="s">
        <v>1130</v>
      </c>
      <c r="AE1322" t="s">
        <v>1131</v>
      </c>
      <c r="AF1322" t="s">
        <v>1132</v>
      </c>
      <c r="AG1322" t="s">
        <v>1133</v>
      </c>
      <c r="AH1322" t="s">
        <v>1134</v>
      </c>
    </row>
    <row r="1323" spans="1:35">
      <c r="A1323">
        <v>16129</v>
      </c>
      <c r="B1323" t="s">
        <v>246</v>
      </c>
      <c r="C1323" t="s">
        <v>247</v>
      </c>
      <c r="D1323" t="s">
        <v>262</v>
      </c>
      <c r="E1323" t="s">
        <v>263</v>
      </c>
      <c r="F1323" t="s">
        <v>261</v>
      </c>
      <c r="G1323" t="s">
        <v>1198</v>
      </c>
      <c r="H1323" s="117">
        <v>2500</v>
      </c>
      <c r="I1323" s="117">
        <v>2500</v>
      </c>
      <c r="J1323" s="117">
        <v>2676.06</v>
      </c>
      <c r="K1323" s="117">
        <v>0</v>
      </c>
      <c r="L1323" s="117">
        <v>0</v>
      </c>
      <c r="M1323" s="117">
        <v>0</v>
      </c>
      <c r="N1323" s="117">
        <v>2676.06</v>
      </c>
      <c r="P1323" s="1">
        <v>45063</v>
      </c>
      <c r="Q1323" s="1">
        <v>45052</v>
      </c>
      <c r="R1323" s="1">
        <v>46032</v>
      </c>
      <c r="S1323" s="1">
        <v>46032</v>
      </c>
      <c r="W1323" t="s">
        <v>561</v>
      </c>
      <c r="X1323" t="s">
        <v>252</v>
      </c>
      <c r="Z1323" t="s">
        <v>1142</v>
      </c>
      <c r="AA1323">
        <v>2</v>
      </c>
      <c r="AB1323" t="s">
        <v>1129</v>
      </c>
      <c r="AC1323" t="s">
        <v>561</v>
      </c>
      <c r="AD1323" t="s">
        <v>1130</v>
      </c>
      <c r="AE1323" t="s">
        <v>1131</v>
      </c>
      <c r="AF1323" t="s">
        <v>1132</v>
      </c>
      <c r="AG1323" t="s">
        <v>1133</v>
      </c>
      <c r="AH1323" t="s">
        <v>1134</v>
      </c>
    </row>
    <row r="1324" spans="1:35">
      <c r="A1324">
        <v>16095</v>
      </c>
      <c r="B1324" t="s">
        <v>246</v>
      </c>
      <c r="C1324" t="s">
        <v>247</v>
      </c>
      <c r="D1324" t="s">
        <v>265</v>
      </c>
      <c r="E1324" t="s">
        <v>266</v>
      </c>
      <c r="F1324" t="s">
        <v>261</v>
      </c>
      <c r="G1324" t="s">
        <v>1193</v>
      </c>
      <c r="H1324" s="117">
        <v>2400</v>
      </c>
      <c r="I1324" s="117">
        <v>2400</v>
      </c>
      <c r="J1324" s="117">
        <v>2569.02</v>
      </c>
      <c r="K1324" s="117">
        <v>0</v>
      </c>
      <c r="L1324" s="117">
        <v>0</v>
      </c>
      <c r="M1324" s="117">
        <v>0</v>
      </c>
      <c r="N1324" s="117">
        <v>2569.02</v>
      </c>
      <c r="P1324" s="1">
        <v>45056</v>
      </c>
      <c r="Q1324" s="1">
        <v>45052</v>
      </c>
      <c r="R1324" s="1">
        <v>46032</v>
      </c>
      <c r="S1324" s="1">
        <v>46032</v>
      </c>
      <c r="W1324" t="s">
        <v>561</v>
      </c>
      <c r="X1324" t="s">
        <v>252</v>
      </c>
      <c r="Z1324" t="s">
        <v>1142</v>
      </c>
      <c r="AA1324">
        <v>2</v>
      </c>
      <c r="AB1324" t="s">
        <v>1129</v>
      </c>
      <c r="AC1324" t="s">
        <v>561</v>
      </c>
      <c r="AD1324" t="s">
        <v>1130</v>
      </c>
      <c r="AE1324" t="s">
        <v>1131</v>
      </c>
      <c r="AF1324" t="s">
        <v>1132</v>
      </c>
      <c r="AG1324" t="s">
        <v>1133</v>
      </c>
      <c r="AH1324" t="s">
        <v>1134</v>
      </c>
    </row>
    <row r="1325" spans="1:35">
      <c r="A1325">
        <v>16619</v>
      </c>
      <c r="B1325" t="s">
        <v>246</v>
      </c>
      <c r="C1325" t="s">
        <v>247</v>
      </c>
      <c r="D1325" t="s">
        <v>485</v>
      </c>
      <c r="E1325" t="s">
        <v>486</v>
      </c>
      <c r="F1325" t="s">
        <v>261</v>
      </c>
      <c r="G1325" t="s">
        <v>1198</v>
      </c>
      <c r="H1325" s="117">
        <v>1000</v>
      </c>
      <c r="I1325" s="117">
        <v>1000</v>
      </c>
      <c r="J1325" s="117">
        <v>1070.43</v>
      </c>
      <c r="K1325" s="117">
        <v>0</v>
      </c>
      <c r="L1325" s="117">
        <v>0</v>
      </c>
      <c r="M1325" s="117">
        <v>0</v>
      </c>
      <c r="N1325" s="117">
        <v>1070.43</v>
      </c>
      <c r="P1325" s="1">
        <v>45083</v>
      </c>
      <c r="Q1325" s="1">
        <v>45062</v>
      </c>
      <c r="R1325" s="1">
        <v>46032</v>
      </c>
      <c r="S1325" s="1">
        <v>46032</v>
      </c>
      <c r="W1325" t="s">
        <v>561</v>
      </c>
      <c r="X1325" t="s">
        <v>252</v>
      </c>
      <c r="Z1325" t="s">
        <v>1142</v>
      </c>
      <c r="AA1325">
        <v>2</v>
      </c>
      <c r="AB1325" t="s">
        <v>1129</v>
      </c>
      <c r="AC1325" t="s">
        <v>561</v>
      </c>
      <c r="AD1325" t="s">
        <v>1130</v>
      </c>
      <c r="AE1325" t="s">
        <v>1131</v>
      </c>
      <c r="AF1325" t="s">
        <v>1132</v>
      </c>
      <c r="AG1325" t="s">
        <v>1133</v>
      </c>
      <c r="AH1325" t="s">
        <v>1134</v>
      </c>
    </row>
    <row r="1326" spans="1:35">
      <c r="A1326">
        <v>20723</v>
      </c>
      <c r="B1326" t="s">
        <v>246</v>
      </c>
      <c r="C1326" t="s">
        <v>247</v>
      </c>
      <c r="D1326" t="s">
        <v>402</v>
      </c>
      <c r="E1326" t="s">
        <v>403</v>
      </c>
      <c r="F1326" t="s">
        <v>261</v>
      </c>
      <c r="G1326" t="s">
        <v>1188</v>
      </c>
      <c r="H1326" s="117">
        <v>5000</v>
      </c>
      <c r="I1326" s="117">
        <v>5000</v>
      </c>
      <c r="J1326" s="117">
        <v>5261.32</v>
      </c>
      <c r="K1326" s="117">
        <v>0</v>
      </c>
      <c r="L1326" s="117">
        <v>0</v>
      </c>
      <c r="M1326" s="117">
        <v>0</v>
      </c>
      <c r="N1326" s="117">
        <v>5261.32</v>
      </c>
      <c r="P1326" s="1">
        <v>45240</v>
      </c>
      <c r="Q1326" s="1">
        <v>45230</v>
      </c>
      <c r="R1326" s="1">
        <v>46032</v>
      </c>
      <c r="S1326" s="1">
        <v>46032</v>
      </c>
      <c r="W1326" t="s">
        <v>561</v>
      </c>
      <c r="X1326" t="s">
        <v>252</v>
      </c>
      <c r="Z1326" t="s">
        <v>1142</v>
      </c>
      <c r="AA1326">
        <v>2</v>
      </c>
      <c r="AB1326" t="s">
        <v>1129</v>
      </c>
      <c r="AC1326" t="s">
        <v>561</v>
      </c>
      <c r="AD1326" t="s">
        <v>1130</v>
      </c>
      <c r="AE1326" t="s">
        <v>1131</v>
      </c>
      <c r="AF1326" t="s">
        <v>1132</v>
      </c>
      <c r="AG1326" t="s">
        <v>1133</v>
      </c>
      <c r="AH1326" t="s">
        <v>1134</v>
      </c>
    </row>
    <row r="1327" spans="1:35">
      <c r="A1327">
        <v>17608</v>
      </c>
      <c r="B1327" t="s">
        <v>246</v>
      </c>
      <c r="C1327" t="s">
        <v>247</v>
      </c>
      <c r="D1327" t="s">
        <v>443</v>
      </c>
      <c r="E1327" t="s">
        <v>444</v>
      </c>
      <c r="F1327" t="s">
        <v>261</v>
      </c>
      <c r="G1327" t="s">
        <v>1190</v>
      </c>
      <c r="H1327" s="117">
        <v>5000</v>
      </c>
      <c r="I1327" s="117">
        <v>5000</v>
      </c>
      <c r="J1327" s="117">
        <v>5275.37</v>
      </c>
      <c r="K1327" s="117">
        <v>0</v>
      </c>
      <c r="L1327" s="117">
        <v>0</v>
      </c>
      <c r="M1327" s="117">
        <v>0</v>
      </c>
      <c r="N1327" s="117">
        <v>5275.37</v>
      </c>
      <c r="P1327" s="1">
        <v>45173</v>
      </c>
      <c r="Q1327" s="1">
        <v>45168</v>
      </c>
      <c r="R1327" s="1">
        <v>46032</v>
      </c>
      <c r="S1327" s="1">
        <v>46032</v>
      </c>
      <c r="W1327" t="s">
        <v>561</v>
      </c>
      <c r="X1327" t="s">
        <v>252</v>
      </c>
      <c r="Z1327" t="s">
        <v>1142</v>
      </c>
      <c r="AA1327">
        <v>2</v>
      </c>
      <c r="AB1327" t="s">
        <v>1129</v>
      </c>
      <c r="AC1327" t="s">
        <v>561</v>
      </c>
      <c r="AD1327" t="s">
        <v>1130</v>
      </c>
      <c r="AE1327" t="s">
        <v>1131</v>
      </c>
      <c r="AF1327" t="s">
        <v>1132</v>
      </c>
      <c r="AG1327" t="s">
        <v>1133</v>
      </c>
      <c r="AH1327" t="s">
        <v>1134</v>
      </c>
    </row>
    <row r="1328" spans="1:35">
      <c r="A1328">
        <v>17253</v>
      </c>
      <c r="B1328" t="s">
        <v>246</v>
      </c>
      <c r="C1328" t="s">
        <v>269</v>
      </c>
      <c r="D1328" t="s">
        <v>282</v>
      </c>
      <c r="E1328" t="s">
        <v>283</v>
      </c>
      <c r="F1328" t="s">
        <v>261</v>
      </c>
      <c r="G1328" t="s">
        <v>1190</v>
      </c>
      <c r="H1328" s="117">
        <v>1800</v>
      </c>
      <c r="I1328" s="117">
        <v>1800</v>
      </c>
      <c r="J1328" s="117">
        <v>1899.13</v>
      </c>
      <c r="K1328" s="117">
        <v>0</v>
      </c>
      <c r="L1328" s="117">
        <v>0</v>
      </c>
      <c r="M1328" s="117">
        <v>0</v>
      </c>
      <c r="N1328" s="117">
        <v>1899.13</v>
      </c>
      <c r="P1328" s="1">
        <v>45148</v>
      </c>
      <c r="Q1328" s="1">
        <v>45140</v>
      </c>
      <c r="R1328" s="1">
        <v>46032</v>
      </c>
      <c r="S1328" s="1">
        <v>46032</v>
      </c>
      <c r="W1328" t="s">
        <v>561</v>
      </c>
      <c r="X1328" t="s">
        <v>252</v>
      </c>
      <c r="Z1328" t="s">
        <v>1142</v>
      </c>
      <c r="AA1328">
        <v>2</v>
      </c>
      <c r="AB1328" t="s">
        <v>1129</v>
      </c>
      <c r="AC1328" t="s">
        <v>561</v>
      </c>
      <c r="AD1328" t="s">
        <v>1130</v>
      </c>
      <c r="AE1328" t="s">
        <v>1131</v>
      </c>
      <c r="AF1328" t="s">
        <v>1132</v>
      </c>
      <c r="AG1328" t="s">
        <v>1133</v>
      </c>
      <c r="AH1328" t="s">
        <v>1134</v>
      </c>
    </row>
    <row r="1329" spans="1:35">
      <c r="A1329">
        <v>17297</v>
      </c>
      <c r="B1329" t="s">
        <v>246</v>
      </c>
      <c r="C1329" t="s">
        <v>247</v>
      </c>
      <c r="D1329" t="s">
        <v>471</v>
      </c>
      <c r="E1329" t="s">
        <v>472</v>
      </c>
      <c r="F1329" t="s">
        <v>261</v>
      </c>
      <c r="G1329" t="s">
        <v>1189</v>
      </c>
      <c r="H1329" s="117">
        <v>5000</v>
      </c>
      <c r="I1329" s="117">
        <v>5000</v>
      </c>
      <c r="J1329" s="117">
        <v>5275.37</v>
      </c>
      <c r="K1329" s="117">
        <v>0</v>
      </c>
      <c r="L1329" s="117">
        <v>0</v>
      </c>
      <c r="M1329" s="117">
        <v>0</v>
      </c>
      <c r="N1329" s="117">
        <v>5275.37</v>
      </c>
      <c r="P1329" s="1">
        <v>45154</v>
      </c>
      <c r="Q1329" s="1">
        <v>45145</v>
      </c>
      <c r="R1329" s="1">
        <v>46032</v>
      </c>
      <c r="S1329" s="1">
        <v>46032</v>
      </c>
      <c r="W1329" t="s">
        <v>561</v>
      </c>
      <c r="X1329" t="s">
        <v>252</v>
      </c>
      <c r="Z1329" t="s">
        <v>1142</v>
      </c>
      <c r="AA1329">
        <v>2</v>
      </c>
      <c r="AB1329" t="s">
        <v>1129</v>
      </c>
      <c r="AC1329" t="s">
        <v>561</v>
      </c>
      <c r="AD1329" t="s">
        <v>1130</v>
      </c>
      <c r="AE1329" t="s">
        <v>1131</v>
      </c>
      <c r="AF1329" t="s">
        <v>1132</v>
      </c>
      <c r="AG1329" t="s">
        <v>1133</v>
      </c>
      <c r="AH1329" t="s">
        <v>1134</v>
      </c>
    </row>
    <row r="1330" spans="1:35">
      <c r="A1330">
        <v>16258</v>
      </c>
      <c r="B1330" t="s">
        <v>246</v>
      </c>
      <c r="C1330" t="s">
        <v>247</v>
      </c>
      <c r="D1330" t="s">
        <v>502</v>
      </c>
      <c r="E1330" t="s">
        <v>503</v>
      </c>
      <c r="F1330" t="s">
        <v>261</v>
      </c>
      <c r="G1330" t="s">
        <v>1198</v>
      </c>
      <c r="H1330" s="117">
        <v>3000</v>
      </c>
      <c r="I1330" s="117">
        <v>3000</v>
      </c>
      <c r="J1330" s="117">
        <v>3211.28</v>
      </c>
      <c r="K1330" s="117">
        <v>0</v>
      </c>
      <c r="L1330" s="117">
        <v>0</v>
      </c>
      <c r="M1330" s="117">
        <v>0</v>
      </c>
      <c r="N1330" s="117">
        <v>3211.28</v>
      </c>
      <c r="P1330" s="1">
        <v>45077</v>
      </c>
      <c r="Q1330" s="1">
        <v>45062</v>
      </c>
      <c r="R1330" s="1">
        <v>46037</v>
      </c>
      <c r="S1330" s="1">
        <v>46037</v>
      </c>
      <c r="W1330" t="s">
        <v>561</v>
      </c>
      <c r="X1330" t="s">
        <v>252</v>
      </c>
      <c r="Z1330" t="s">
        <v>1142</v>
      </c>
      <c r="AA1330">
        <v>2</v>
      </c>
      <c r="AB1330" t="s">
        <v>1129</v>
      </c>
      <c r="AC1330" t="s">
        <v>561</v>
      </c>
      <c r="AD1330" t="s">
        <v>1130</v>
      </c>
      <c r="AE1330" t="s">
        <v>1131</v>
      </c>
      <c r="AF1330" t="s">
        <v>1132</v>
      </c>
      <c r="AG1330" t="s">
        <v>1133</v>
      </c>
      <c r="AH1330" t="s">
        <v>1134</v>
      </c>
    </row>
    <row r="1331" spans="1:35">
      <c r="A1331">
        <v>25029</v>
      </c>
      <c r="B1331" t="s">
        <v>246</v>
      </c>
      <c r="C1331" t="s">
        <v>247</v>
      </c>
      <c r="D1331" t="s">
        <v>410</v>
      </c>
      <c r="E1331" t="s">
        <v>411</v>
      </c>
      <c r="F1331" t="s">
        <v>261</v>
      </c>
      <c r="G1331" t="s">
        <v>1182</v>
      </c>
      <c r="H1331" s="117">
        <v>5000</v>
      </c>
      <c r="I1331" s="117">
        <v>5000</v>
      </c>
      <c r="J1331" s="117">
        <v>5178.13</v>
      </c>
      <c r="K1331" s="117">
        <v>0</v>
      </c>
      <c r="L1331" s="117">
        <v>0</v>
      </c>
      <c r="M1331" s="117">
        <v>0</v>
      </c>
      <c r="N1331" s="117">
        <v>5178.13</v>
      </c>
      <c r="P1331" s="1">
        <v>45435</v>
      </c>
      <c r="Q1331" s="1">
        <v>45423</v>
      </c>
      <c r="R1331" s="1">
        <v>46037</v>
      </c>
      <c r="S1331" s="1">
        <v>46037</v>
      </c>
      <c r="W1331" t="s">
        <v>561</v>
      </c>
      <c r="X1331" t="s">
        <v>252</v>
      </c>
      <c r="Z1331" t="s">
        <v>1142</v>
      </c>
      <c r="AA1331">
        <v>2</v>
      </c>
      <c r="AB1331" t="s">
        <v>1167</v>
      </c>
      <c r="AC1331" t="s">
        <v>561</v>
      </c>
      <c r="AD1331" t="s">
        <v>1130</v>
      </c>
      <c r="AE1331" t="s">
        <v>1131</v>
      </c>
      <c r="AF1331" t="s">
        <v>1132</v>
      </c>
      <c r="AG1331" t="s">
        <v>1133</v>
      </c>
      <c r="AH1331" t="s">
        <v>1134</v>
      </c>
    </row>
    <row r="1332" spans="1:35">
      <c r="A1332">
        <v>23227</v>
      </c>
      <c r="B1332" t="s">
        <v>246</v>
      </c>
      <c r="C1332" t="s">
        <v>247</v>
      </c>
      <c r="D1332" t="s">
        <v>497</v>
      </c>
      <c r="E1332" t="s">
        <v>498</v>
      </c>
      <c r="F1332" t="s">
        <v>261</v>
      </c>
      <c r="G1332" t="s">
        <v>1182</v>
      </c>
      <c r="H1332" s="117">
        <v>4000</v>
      </c>
      <c r="I1332" s="117">
        <v>4000</v>
      </c>
      <c r="J1332" s="117">
        <v>4170.7700000000004</v>
      </c>
      <c r="K1332" s="117">
        <v>0</v>
      </c>
      <c r="L1332" s="117">
        <v>0</v>
      </c>
      <c r="M1332" s="117">
        <v>0</v>
      </c>
      <c r="N1332" s="117">
        <v>4170.7700000000004</v>
      </c>
      <c r="P1332" s="1">
        <v>45345</v>
      </c>
      <c r="Q1332" s="1">
        <v>45337</v>
      </c>
      <c r="R1332" s="1">
        <v>46042</v>
      </c>
      <c r="S1332" s="1">
        <v>46042</v>
      </c>
      <c r="W1332" t="s">
        <v>561</v>
      </c>
      <c r="X1332" t="s">
        <v>252</v>
      </c>
      <c r="Z1332" t="s">
        <v>1142</v>
      </c>
      <c r="AA1332">
        <v>2</v>
      </c>
      <c r="AB1332" t="s">
        <v>1129</v>
      </c>
      <c r="AC1332" t="s">
        <v>561</v>
      </c>
      <c r="AD1332" t="s">
        <v>1130</v>
      </c>
      <c r="AE1332" t="s">
        <v>1131</v>
      </c>
      <c r="AF1332" t="s">
        <v>1132</v>
      </c>
      <c r="AG1332" t="s">
        <v>1133</v>
      </c>
      <c r="AH1332" t="s">
        <v>1134</v>
      </c>
    </row>
    <row r="1333" spans="1:35">
      <c r="A1333">
        <v>23641</v>
      </c>
      <c r="B1333" t="s">
        <v>246</v>
      </c>
      <c r="C1333" t="s">
        <v>269</v>
      </c>
      <c r="D1333" t="s">
        <v>276</v>
      </c>
      <c r="E1333" t="s">
        <v>277</v>
      </c>
      <c r="F1333" t="s">
        <v>261</v>
      </c>
      <c r="G1333" t="s">
        <v>1180</v>
      </c>
      <c r="H1333" s="117">
        <v>9340</v>
      </c>
      <c r="I1333" s="117">
        <v>9340</v>
      </c>
      <c r="J1333" s="117">
        <v>9712.5300000000007</v>
      </c>
      <c r="K1333" s="117">
        <v>0</v>
      </c>
      <c r="L1333" s="117">
        <v>0</v>
      </c>
      <c r="M1333" s="117">
        <v>0</v>
      </c>
      <c r="N1333" s="117">
        <v>9712.5300000000007</v>
      </c>
      <c r="P1333" s="1">
        <v>45371</v>
      </c>
      <c r="Q1333" s="1">
        <v>45355</v>
      </c>
      <c r="R1333" s="1">
        <v>46042</v>
      </c>
      <c r="S1333" s="1">
        <v>46042</v>
      </c>
      <c r="W1333" t="s">
        <v>561</v>
      </c>
      <c r="X1333" t="s">
        <v>252</v>
      </c>
      <c r="Z1333" t="s">
        <v>1142</v>
      </c>
      <c r="AA1333">
        <v>2</v>
      </c>
      <c r="AB1333" t="s">
        <v>1129</v>
      </c>
      <c r="AC1333" t="s">
        <v>561</v>
      </c>
      <c r="AD1333" t="s">
        <v>1130</v>
      </c>
      <c r="AE1333" t="s">
        <v>1131</v>
      </c>
      <c r="AF1333" t="s">
        <v>1132</v>
      </c>
      <c r="AG1333" t="s">
        <v>1133</v>
      </c>
      <c r="AH1333" t="s">
        <v>1134</v>
      </c>
    </row>
    <row r="1334" spans="1:35">
      <c r="A1334">
        <v>18122</v>
      </c>
      <c r="B1334" t="s">
        <v>246</v>
      </c>
      <c r="C1334" t="s">
        <v>247</v>
      </c>
      <c r="D1334" t="s">
        <v>461</v>
      </c>
      <c r="E1334" t="s">
        <v>462</v>
      </c>
      <c r="F1334" t="s">
        <v>261</v>
      </c>
      <c r="G1334" t="s">
        <v>1189</v>
      </c>
      <c r="H1334" s="117">
        <v>3000</v>
      </c>
      <c r="I1334" s="117">
        <v>3000</v>
      </c>
      <c r="J1334" s="117">
        <v>3162.03</v>
      </c>
      <c r="K1334" s="117">
        <v>0</v>
      </c>
      <c r="L1334" s="117">
        <v>0</v>
      </c>
      <c r="M1334" s="117">
        <v>0</v>
      </c>
      <c r="N1334" s="117">
        <v>3162.03</v>
      </c>
      <c r="P1334" s="1">
        <v>45190</v>
      </c>
      <c r="Q1334" s="1">
        <v>45172</v>
      </c>
      <c r="R1334" s="1">
        <v>46042</v>
      </c>
      <c r="S1334" s="1">
        <v>46042</v>
      </c>
      <c r="W1334" t="s">
        <v>561</v>
      </c>
      <c r="X1334" t="s">
        <v>252</v>
      </c>
      <c r="Z1334" t="s">
        <v>1142</v>
      </c>
      <c r="AA1334">
        <v>2</v>
      </c>
      <c r="AB1334" t="s">
        <v>1129</v>
      </c>
      <c r="AC1334" t="s">
        <v>561</v>
      </c>
      <c r="AD1334" t="s">
        <v>1130</v>
      </c>
      <c r="AE1334" t="s">
        <v>1131</v>
      </c>
      <c r="AF1334" t="s">
        <v>1132</v>
      </c>
      <c r="AG1334" t="s">
        <v>1133</v>
      </c>
      <c r="AH1334" t="s">
        <v>1134</v>
      </c>
    </row>
    <row r="1335" spans="1:35">
      <c r="A1335">
        <v>18145</v>
      </c>
      <c r="B1335" t="s">
        <v>246</v>
      </c>
      <c r="C1335" t="s">
        <v>247</v>
      </c>
      <c r="D1335" t="s">
        <v>461</v>
      </c>
      <c r="E1335" t="s">
        <v>462</v>
      </c>
      <c r="F1335" t="s">
        <v>261</v>
      </c>
      <c r="G1335" t="s">
        <v>1199</v>
      </c>
      <c r="H1335" s="117">
        <v>50000</v>
      </c>
      <c r="I1335" s="117">
        <v>50000</v>
      </c>
      <c r="J1335" s="117">
        <v>52700.52</v>
      </c>
      <c r="K1335" s="117">
        <v>0</v>
      </c>
      <c r="L1335" s="117">
        <v>0</v>
      </c>
      <c r="M1335" s="117">
        <v>0</v>
      </c>
      <c r="N1335" s="117">
        <v>52700.52</v>
      </c>
      <c r="O1335" s="117">
        <v>0</v>
      </c>
      <c r="P1335" s="1">
        <v>45190</v>
      </c>
      <c r="Q1335" s="1">
        <v>45172</v>
      </c>
      <c r="R1335" s="1">
        <v>46042</v>
      </c>
      <c r="S1335" s="1">
        <v>46042</v>
      </c>
      <c r="W1335" t="s">
        <v>561</v>
      </c>
      <c r="X1335" t="s">
        <v>252</v>
      </c>
      <c r="Z1335" t="s">
        <v>1142</v>
      </c>
      <c r="AA1335">
        <v>2</v>
      </c>
      <c r="AB1335" t="s">
        <v>1129</v>
      </c>
      <c r="AC1335" t="s">
        <v>561</v>
      </c>
      <c r="AD1335" t="s">
        <v>1130</v>
      </c>
      <c r="AE1335" t="s">
        <v>1131</v>
      </c>
      <c r="AF1335" t="s">
        <v>1132</v>
      </c>
      <c r="AG1335" t="s">
        <v>1133</v>
      </c>
      <c r="AH1335" t="s">
        <v>1134</v>
      </c>
      <c r="AI1335" t="s">
        <v>252</v>
      </c>
    </row>
    <row r="1336" spans="1:35">
      <c r="A1336">
        <v>19541</v>
      </c>
      <c r="B1336" t="s">
        <v>246</v>
      </c>
      <c r="C1336" t="s">
        <v>269</v>
      </c>
      <c r="D1336" t="s">
        <v>308</v>
      </c>
      <c r="E1336" t="s">
        <v>309</v>
      </c>
      <c r="F1336" t="s">
        <v>261</v>
      </c>
      <c r="G1336" t="s">
        <v>1190</v>
      </c>
      <c r="H1336" s="117">
        <v>3000</v>
      </c>
      <c r="I1336" s="117">
        <v>3000</v>
      </c>
      <c r="J1336" s="117">
        <v>3156.79</v>
      </c>
      <c r="K1336" s="117">
        <v>0</v>
      </c>
      <c r="L1336" s="117">
        <v>0</v>
      </c>
      <c r="M1336" s="117">
        <v>0</v>
      </c>
      <c r="N1336" s="117">
        <v>3156.79</v>
      </c>
      <c r="P1336" s="1">
        <v>45229</v>
      </c>
      <c r="Q1336" s="1">
        <v>45220</v>
      </c>
      <c r="R1336" s="1">
        <v>46042</v>
      </c>
      <c r="S1336" s="1">
        <v>46042</v>
      </c>
      <c r="W1336" t="s">
        <v>561</v>
      </c>
      <c r="X1336" t="s">
        <v>252</v>
      </c>
      <c r="Z1336" t="s">
        <v>1142</v>
      </c>
      <c r="AA1336">
        <v>2</v>
      </c>
      <c r="AB1336" t="s">
        <v>1129</v>
      </c>
      <c r="AC1336" t="s">
        <v>561</v>
      </c>
      <c r="AD1336" t="s">
        <v>1130</v>
      </c>
      <c r="AE1336" t="s">
        <v>1131</v>
      </c>
      <c r="AF1336" t="s">
        <v>1132</v>
      </c>
      <c r="AG1336" t="s">
        <v>1133</v>
      </c>
      <c r="AH1336" t="s">
        <v>1134</v>
      </c>
    </row>
    <row r="1337" spans="1:35">
      <c r="A1337">
        <v>19470</v>
      </c>
      <c r="B1337" t="s">
        <v>246</v>
      </c>
      <c r="C1337" t="s">
        <v>269</v>
      </c>
      <c r="D1337" t="s">
        <v>288</v>
      </c>
      <c r="E1337" t="s">
        <v>289</v>
      </c>
      <c r="F1337" t="s">
        <v>261</v>
      </c>
      <c r="G1337" t="s">
        <v>1181</v>
      </c>
      <c r="H1337" s="117">
        <v>1000</v>
      </c>
      <c r="I1337" s="117">
        <v>1000</v>
      </c>
      <c r="J1337" s="117">
        <v>1052.26</v>
      </c>
      <c r="K1337" s="117">
        <v>0</v>
      </c>
      <c r="L1337" s="117">
        <v>0</v>
      </c>
      <c r="M1337" s="117">
        <v>0</v>
      </c>
      <c r="N1337" s="117">
        <v>1052.26</v>
      </c>
      <c r="P1337" s="1">
        <v>45218</v>
      </c>
      <c r="Q1337" s="1">
        <v>45211</v>
      </c>
      <c r="R1337" s="1">
        <v>46042</v>
      </c>
      <c r="S1337" s="1">
        <v>46042</v>
      </c>
      <c r="W1337" t="s">
        <v>561</v>
      </c>
      <c r="X1337" t="s">
        <v>252</v>
      </c>
      <c r="Z1337" t="s">
        <v>1142</v>
      </c>
      <c r="AA1337">
        <v>2</v>
      </c>
      <c r="AB1337" t="s">
        <v>1129</v>
      </c>
      <c r="AC1337" t="s">
        <v>561</v>
      </c>
      <c r="AD1337" t="s">
        <v>1130</v>
      </c>
      <c r="AE1337" t="s">
        <v>1131</v>
      </c>
      <c r="AF1337" t="s">
        <v>1132</v>
      </c>
      <c r="AG1337" t="s">
        <v>1133</v>
      </c>
      <c r="AH1337" t="s">
        <v>1134</v>
      </c>
    </row>
    <row r="1338" spans="1:35">
      <c r="A1338">
        <v>25475</v>
      </c>
      <c r="B1338" t="s">
        <v>246</v>
      </c>
      <c r="C1338" t="s">
        <v>247</v>
      </c>
      <c r="D1338" t="s">
        <v>516</v>
      </c>
      <c r="E1338" t="s">
        <v>517</v>
      </c>
      <c r="F1338" t="s">
        <v>261</v>
      </c>
      <c r="G1338" t="s">
        <v>1176</v>
      </c>
      <c r="H1338" s="117">
        <v>6600</v>
      </c>
      <c r="I1338" s="117">
        <v>6600</v>
      </c>
      <c r="J1338" s="117">
        <v>6800.06</v>
      </c>
      <c r="K1338" s="117">
        <v>0</v>
      </c>
      <c r="L1338" s="117">
        <v>0</v>
      </c>
      <c r="M1338" s="117">
        <v>0</v>
      </c>
      <c r="N1338" s="117">
        <v>6800.06</v>
      </c>
      <c r="P1338" s="1">
        <v>45476</v>
      </c>
      <c r="Q1338" s="1">
        <v>45469</v>
      </c>
      <c r="R1338" s="1">
        <v>46042</v>
      </c>
      <c r="S1338" s="1">
        <v>46042</v>
      </c>
      <c r="W1338" t="s">
        <v>561</v>
      </c>
      <c r="X1338" t="s">
        <v>252</v>
      </c>
      <c r="Z1338" t="s">
        <v>1142</v>
      </c>
      <c r="AA1338">
        <v>2</v>
      </c>
      <c r="AB1338" t="s">
        <v>1167</v>
      </c>
      <c r="AC1338" t="s">
        <v>561</v>
      </c>
      <c r="AD1338" t="s">
        <v>1130</v>
      </c>
      <c r="AE1338" t="s">
        <v>1131</v>
      </c>
      <c r="AF1338" t="s">
        <v>1132</v>
      </c>
      <c r="AG1338" t="s">
        <v>1133</v>
      </c>
      <c r="AH1338" t="s">
        <v>1134</v>
      </c>
    </row>
    <row r="1339" spans="1:35">
      <c r="A1339">
        <v>28937</v>
      </c>
      <c r="B1339" t="s">
        <v>246</v>
      </c>
      <c r="C1339" t="s">
        <v>247</v>
      </c>
      <c r="D1339" t="s">
        <v>433</v>
      </c>
      <c r="E1339" t="s">
        <v>434</v>
      </c>
      <c r="F1339" t="s">
        <v>261</v>
      </c>
      <c r="G1339" t="s">
        <v>1164</v>
      </c>
      <c r="H1339" s="117">
        <v>4000</v>
      </c>
      <c r="I1339" s="117">
        <v>4000</v>
      </c>
      <c r="J1339" s="117">
        <v>4027.9</v>
      </c>
      <c r="K1339" s="117">
        <v>0</v>
      </c>
      <c r="L1339" s="117">
        <v>0</v>
      </c>
      <c r="M1339" s="117">
        <v>0</v>
      </c>
      <c r="N1339" s="117">
        <v>4027.9</v>
      </c>
      <c r="P1339" s="1">
        <v>45555</v>
      </c>
      <c r="Q1339" s="1">
        <v>45554</v>
      </c>
      <c r="R1339" s="1">
        <v>46042</v>
      </c>
      <c r="S1339" s="1">
        <v>46042</v>
      </c>
      <c r="W1339" t="s">
        <v>561</v>
      </c>
      <c r="X1339" t="s">
        <v>252</v>
      </c>
      <c r="Z1339" t="s">
        <v>1142</v>
      </c>
      <c r="AA1339">
        <v>2</v>
      </c>
      <c r="AB1339" t="s">
        <v>1167</v>
      </c>
      <c r="AC1339" t="s">
        <v>561</v>
      </c>
      <c r="AD1339" t="s">
        <v>1130</v>
      </c>
      <c r="AE1339" t="s">
        <v>1131</v>
      </c>
      <c r="AF1339" t="s">
        <v>1132</v>
      </c>
      <c r="AG1339" t="s">
        <v>1133</v>
      </c>
      <c r="AH1339" t="s">
        <v>1134</v>
      </c>
    </row>
    <row r="1340" spans="1:35">
      <c r="A1340">
        <v>19252</v>
      </c>
      <c r="B1340" t="s">
        <v>246</v>
      </c>
      <c r="C1340" t="s">
        <v>247</v>
      </c>
      <c r="D1340" t="s">
        <v>368</v>
      </c>
      <c r="E1340" t="s">
        <v>369</v>
      </c>
      <c r="F1340" t="s">
        <v>261</v>
      </c>
      <c r="G1340" t="s">
        <v>1189</v>
      </c>
      <c r="H1340" s="117">
        <v>4900</v>
      </c>
      <c r="I1340" s="117">
        <v>4900</v>
      </c>
      <c r="J1340" s="117">
        <v>5164.6499999999996</v>
      </c>
      <c r="K1340" s="117">
        <v>0</v>
      </c>
      <c r="L1340" s="117">
        <v>0</v>
      </c>
      <c r="M1340" s="117">
        <v>0</v>
      </c>
      <c r="N1340" s="117">
        <v>5164.6499999999996</v>
      </c>
      <c r="P1340" s="1">
        <v>45197</v>
      </c>
      <c r="Q1340" s="1">
        <v>45188</v>
      </c>
      <c r="R1340" s="1">
        <v>46047</v>
      </c>
      <c r="S1340" s="1">
        <v>46047</v>
      </c>
      <c r="W1340" t="s">
        <v>561</v>
      </c>
      <c r="X1340" t="s">
        <v>252</v>
      </c>
      <c r="Z1340" t="s">
        <v>1142</v>
      </c>
      <c r="AA1340">
        <v>2</v>
      </c>
      <c r="AB1340" t="s">
        <v>1129</v>
      </c>
      <c r="AC1340" t="s">
        <v>561</v>
      </c>
      <c r="AD1340" t="s">
        <v>1130</v>
      </c>
      <c r="AE1340" t="s">
        <v>1131</v>
      </c>
      <c r="AF1340" t="s">
        <v>1132</v>
      </c>
      <c r="AG1340" t="s">
        <v>1133</v>
      </c>
      <c r="AH1340" t="s">
        <v>1134</v>
      </c>
    </row>
    <row r="1341" spans="1:35">
      <c r="A1341">
        <v>22811</v>
      </c>
      <c r="B1341" t="s">
        <v>246</v>
      </c>
      <c r="C1341" t="s">
        <v>247</v>
      </c>
      <c r="D1341" t="s">
        <v>480</v>
      </c>
      <c r="E1341" t="s">
        <v>481</v>
      </c>
      <c r="F1341" t="s">
        <v>261</v>
      </c>
      <c r="G1341" t="s">
        <v>1184</v>
      </c>
      <c r="H1341" s="117">
        <v>7000</v>
      </c>
      <c r="I1341" s="117">
        <v>7000</v>
      </c>
      <c r="J1341" s="117">
        <v>7321.22</v>
      </c>
      <c r="K1341" s="117">
        <v>0</v>
      </c>
      <c r="L1341" s="117">
        <v>0</v>
      </c>
      <c r="M1341" s="117">
        <v>0</v>
      </c>
      <c r="N1341" s="117">
        <v>7321.22</v>
      </c>
      <c r="P1341" s="1">
        <v>45323</v>
      </c>
      <c r="Q1341" s="1">
        <v>45314</v>
      </c>
      <c r="R1341" s="1">
        <v>46047</v>
      </c>
      <c r="S1341" s="1">
        <v>46047</v>
      </c>
      <c r="W1341" t="s">
        <v>561</v>
      </c>
      <c r="X1341" t="s">
        <v>252</v>
      </c>
      <c r="Z1341" t="s">
        <v>1142</v>
      </c>
      <c r="AA1341">
        <v>2</v>
      </c>
      <c r="AB1341" t="s">
        <v>1129</v>
      </c>
      <c r="AC1341" t="s">
        <v>561</v>
      </c>
      <c r="AD1341" t="s">
        <v>1130</v>
      </c>
      <c r="AE1341" t="s">
        <v>1131</v>
      </c>
      <c r="AF1341" t="s">
        <v>1132</v>
      </c>
      <c r="AG1341" t="s">
        <v>1133</v>
      </c>
      <c r="AH1341" t="s">
        <v>1134</v>
      </c>
    </row>
    <row r="1342" spans="1:35">
      <c r="A1342">
        <v>24583</v>
      </c>
      <c r="B1342" t="s">
        <v>246</v>
      </c>
      <c r="C1342" t="s">
        <v>269</v>
      </c>
      <c r="D1342" t="s">
        <v>298</v>
      </c>
      <c r="E1342" t="s">
        <v>299</v>
      </c>
      <c r="F1342" t="s">
        <v>261</v>
      </c>
      <c r="G1342" t="s">
        <v>1180</v>
      </c>
      <c r="H1342" s="117">
        <v>2500</v>
      </c>
      <c r="I1342" s="117">
        <v>2500</v>
      </c>
      <c r="J1342" s="117">
        <v>2596.3000000000002</v>
      </c>
      <c r="K1342" s="117">
        <v>0</v>
      </c>
      <c r="L1342" s="117">
        <v>0</v>
      </c>
      <c r="M1342" s="117">
        <v>0</v>
      </c>
      <c r="N1342" s="117">
        <v>2596.3000000000002</v>
      </c>
      <c r="P1342" s="1">
        <v>45406</v>
      </c>
      <c r="Q1342" s="1">
        <v>45401</v>
      </c>
      <c r="R1342" s="1">
        <v>46047</v>
      </c>
      <c r="S1342" s="1">
        <v>46047</v>
      </c>
      <c r="W1342" t="s">
        <v>561</v>
      </c>
      <c r="X1342" t="s">
        <v>252</v>
      </c>
      <c r="Z1342" t="s">
        <v>1142</v>
      </c>
      <c r="AA1342">
        <v>2</v>
      </c>
      <c r="AB1342" t="s">
        <v>1167</v>
      </c>
      <c r="AC1342" t="s">
        <v>561</v>
      </c>
      <c r="AD1342" t="s">
        <v>1130</v>
      </c>
      <c r="AE1342" t="s">
        <v>1131</v>
      </c>
      <c r="AF1342" t="s">
        <v>1132</v>
      </c>
      <c r="AG1342" t="s">
        <v>1133</v>
      </c>
      <c r="AH1342" t="s">
        <v>1134</v>
      </c>
    </row>
    <row r="1343" spans="1:35">
      <c r="A1343">
        <v>27522</v>
      </c>
      <c r="B1343" t="s">
        <v>246</v>
      </c>
      <c r="C1343" t="s">
        <v>247</v>
      </c>
      <c r="D1343" t="s">
        <v>407</v>
      </c>
      <c r="E1343" t="s">
        <v>408</v>
      </c>
      <c r="F1343" t="s">
        <v>261</v>
      </c>
      <c r="G1343" t="s">
        <v>1169</v>
      </c>
      <c r="H1343" s="117">
        <v>7840</v>
      </c>
      <c r="I1343" s="117">
        <v>7840</v>
      </c>
      <c r="J1343" s="117">
        <v>7951.75</v>
      </c>
      <c r="K1343" s="117">
        <v>0</v>
      </c>
      <c r="L1343" s="117">
        <v>0</v>
      </c>
      <c r="M1343" s="117">
        <v>0</v>
      </c>
      <c r="N1343" s="117">
        <v>7951.75</v>
      </c>
      <c r="P1343" s="1">
        <v>45541</v>
      </c>
      <c r="Q1343" s="1">
        <v>45533</v>
      </c>
      <c r="R1343" s="1">
        <v>46050</v>
      </c>
      <c r="S1343" s="1">
        <v>46050</v>
      </c>
      <c r="W1343" t="s">
        <v>561</v>
      </c>
      <c r="X1343" t="s">
        <v>252</v>
      </c>
      <c r="Z1343" t="s">
        <v>1142</v>
      </c>
      <c r="AA1343">
        <v>2</v>
      </c>
      <c r="AB1343" t="s">
        <v>1167</v>
      </c>
      <c r="AC1343" t="s">
        <v>561</v>
      </c>
      <c r="AD1343" t="s">
        <v>1130</v>
      </c>
      <c r="AE1343" t="s">
        <v>1131</v>
      </c>
      <c r="AF1343" t="s">
        <v>1132</v>
      </c>
      <c r="AG1343" t="s">
        <v>1133</v>
      </c>
      <c r="AH1343" t="s">
        <v>1134</v>
      </c>
    </row>
    <row r="1344" spans="1:35">
      <c r="A1344">
        <v>27745</v>
      </c>
      <c r="B1344" t="s">
        <v>246</v>
      </c>
      <c r="C1344" t="s">
        <v>247</v>
      </c>
      <c r="D1344" t="s">
        <v>454</v>
      </c>
      <c r="E1344" t="s">
        <v>455</v>
      </c>
      <c r="F1344" t="s">
        <v>261</v>
      </c>
      <c r="G1344" t="s">
        <v>1177</v>
      </c>
      <c r="H1344" s="117">
        <v>5000</v>
      </c>
      <c r="I1344" s="117">
        <v>5000</v>
      </c>
      <c r="J1344" s="117">
        <v>5071.2700000000004</v>
      </c>
      <c r="K1344" s="117">
        <v>0</v>
      </c>
      <c r="L1344" s="117">
        <v>0</v>
      </c>
      <c r="M1344" s="117">
        <v>0</v>
      </c>
      <c r="N1344" s="117">
        <v>5071.2700000000004</v>
      </c>
      <c r="P1344" s="1">
        <v>45541</v>
      </c>
      <c r="Q1344" s="1">
        <v>45535</v>
      </c>
      <c r="R1344" s="1">
        <v>46052</v>
      </c>
      <c r="S1344" s="1">
        <v>46052</v>
      </c>
      <c r="W1344" t="s">
        <v>561</v>
      </c>
      <c r="X1344" t="s">
        <v>252</v>
      </c>
      <c r="Z1344" t="s">
        <v>1142</v>
      </c>
      <c r="AA1344">
        <v>2</v>
      </c>
      <c r="AB1344" t="s">
        <v>1167</v>
      </c>
      <c r="AC1344" t="s">
        <v>561</v>
      </c>
      <c r="AD1344" t="s">
        <v>1130</v>
      </c>
      <c r="AE1344" t="s">
        <v>1131</v>
      </c>
      <c r="AF1344" t="s">
        <v>1132</v>
      </c>
      <c r="AG1344" t="s">
        <v>1133</v>
      </c>
      <c r="AH1344" t="s">
        <v>1134</v>
      </c>
    </row>
    <row r="1345" spans="1:35">
      <c r="A1345">
        <v>25510</v>
      </c>
      <c r="B1345" t="s">
        <v>246</v>
      </c>
      <c r="C1345" t="s">
        <v>247</v>
      </c>
      <c r="D1345" t="s">
        <v>382</v>
      </c>
      <c r="E1345" t="s">
        <v>383</v>
      </c>
      <c r="F1345" t="s">
        <v>261</v>
      </c>
      <c r="G1345" t="s">
        <v>1185</v>
      </c>
      <c r="H1345" s="117">
        <v>5200</v>
      </c>
      <c r="I1345" s="117">
        <v>5200</v>
      </c>
      <c r="J1345" s="117">
        <v>5480.85</v>
      </c>
      <c r="K1345" s="117">
        <v>0</v>
      </c>
      <c r="L1345" s="117">
        <v>0</v>
      </c>
      <c r="M1345" s="117">
        <v>0</v>
      </c>
      <c r="N1345" s="117">
        <v>5480.85</v>
      </c>
      <c r="P1345" s="1">
        <v>45484</v>
      </c>
      <c r="Q1345" s="1">
        <v>45186</v>
      </c>
      <c r="R1345" s="1">
        <v>46052</v>
      </c>
      <c r="S1345" s="1">
        <v>46052</v>
      </c>
      <c r="W1345" t="s">
        <v>561</v>
      </c>
      <c r="X1345" t="s">
        <v>252</v>
      </c>
      <c r="Z1345" t="s">
        <v>1142</v>
      </c>
      <c r="AA1345">
        <v>2</v>
      </c>
      <c r="AB1345" t="s">
        <v>1129</v>
      </c>
      <c r="AC1345" t="s">
        <v>561</v>
      </c>
      <c r="AD1345" t="s">
        <v>1130</v>
      </c>
      <c r="AE1345" t="s">
        <v>1131</v>
      </c>
      <c r="AF1345" t="s">
        <v>1132</v>
      </c>
      <c r="AG1345" t="s">
        <v>1133</v>
      </c>
      <c r="AH1345" t="s">
        <v>1134</v>
      </c>
    </row>
    <row r="1346" spans="1:35">
      <c r="A1346">
        <v>25798</v>
      </c>
      <c r="B1346" t="s">
        <v>246</v>
      </c>
      <c r="C1346" t="s">
        <v>247</v>
      </c>
      <c r="D1346" t="s">
        <v>355</v>
      </c>
      <c r="E1346" t="s">
        <v>356</v>
      </c>
      <c r="F1346" t="s">
        <v>261</v>
      </c>
      <c r="G1346" t="s">
        <v>1175</v>
      </c>
      <c r="H1346" s="117">
        <v>3000</v>
      </c>
      <c r="I1346" s="117">
        <v>3000</v>
      </c>
      <c r="J1346" s="117">
        <v>3064.51</v>
      </c>
      <c r="K1346" s="117">
        <v>0</v>
      </c>
      <c r="L1346" s="117">
        <v>0</v>
      </c>
      <c r="M1346" s="117">
        <v>0</v>
      </c>
      <c r="N1346" s="117">
        <v>3064.51</v>
      </c>
      <c r="P1346" s="1">
        <v>45510</v>
      </c>
      <c r="Q1346" s="1">
        <v>45504</v>
      </c>
      <c r="R1346" s="1">
        <v>46052</v>
      </c>
      <c r="S1346" s="1">
        <v>46052</v>
      </c>
      <c r="W1346" t="s">
        <v>561</v>
      </c>
      <c r="X1346" t="s">
        <v>252</v>
      </c>
      <c r="Z1346" t="s">
        <v>1142</v>
      </c>
      <c r="AA1346">
        <v>2</v>
      </c>
      <c r="AB1346" t="s">
        <v>1167</v>
      </c>
      <c r="AC1346" t="s">
        <v>561</v>
      </c>
      <c r="AD1346" t="s">
        <v>1130</v>
      </c>
      <c r="AE1346" t="s">
        <v>1131</v>
      </c>
      <c r="AF1346" t="s">
        <v>1132</v>
      </c>
      <c r="AG1346" t="s">
        <v>1133</v>
      </c>
      <c r="AH1346" t="s">
        <v>1134</v>
      </c>
    </row>
    <row r="1347" spans="1:35">
      <c r="A1347">
        <v>25777</v>
      </c>
      <c r="B1347" t="s">
        <v>246</v>
      </c>
      <c r="C1347" t="s">
        <v>247</v>
      </c>
      <c r="D1347" t="s">
        <v>355</v>
      </c>
      <c r="E1347" t="s">
        <v>356</v>
      </c>
      <c r="F1347" t="s">
        <v>261</v>
      </c>
      <c r="G1347" t="s">
        <v>1156</v>
      </c>
      <c r="H1347" s="117">
        <v>65000</v>
      </c>
      <c r="I1347" s="117">
        <v>65000</v>
      </c>
      <c r="J1347" s="117">
        <v>66397.73</v>
      </c>
      <c r="K1347" s="117">
        <v>0</v>
      </c>
      <c r="L1347" s="117">
        <v>0</v>
      </c>
      <c r="M1347" s="117">
        <v>0</v>
      </c>
      <c r="N1347" s="117">
        <v>66397.73</v>
      </c>
      <c r="O1347" s="117">
        <v>0</v>
      </c>
      <c r="P1347" s="1">
        <v>45510</v>
      </c>
      <c r="Q1347" s="1">
        <v>45504</v>
      </c>
      <c r="R1347" s="1">
        <v>46052</v>
      </c>
      <c r="S1347" s="1">
        <v>46052</v>
      </c>
      <c r="W1347" t="s">
        <v>561</v>
      </c>
      <c r="X1347" t="s">
        <v>252</v>
      </c>
      <c r="Z1347" t="s">
        <v>1142</v>
      </c>
      <c r="AA1347">
        <v>2</v>
      </c>
      <c r="AB1347" t="s">
        <v>1167</v>
      </c>
      <c r="AC1347" t="s">
        <v>561</v>
      </c>
      <c r="AD1347" t="s">
        <v>1130</v>
      </c>
      <c r="AE1347" t="s">
        <v>1131</v>
      </c>
      <c r="AF1347" t="s">
        <v>1132</v>
      </c>
      <c r="AG1347" t="s">
        <v>1133</v>
      </c>
      <c r="AH1347" t="s">
        <v>1134</v>
      </c>
      <c r="AI1347" t="s">
        <v>252</v>
      </c>
    </row>
    <row r="1348" spans="1:35">
      <c r="A1348">
        <v>26169</v>
      </c>
      <c r="B1348" t="s">
        <v>246</v>
      </c>
      <c r="C1348" t="s">
        <v>247</v>
      </c>
      <c r="D1348" t="s">
        <v>359</v>
      </c>
      <c r="E1348" t="s">
        <v>360</v>
      </c>
      <c r="F1348" t="s">
        <v>261</v>
      </c>
      <c r="G1348" t="s">
        <v>1172</v>
      </c>
      <c r="H1348" s="117">
        <v>9000</v>
      </c>
      <c r="I1348" s="117">
        <v>9000</v>
      </c>
      <c r="J1348" s="117">
        <v>9128.2900000000009</v>
      </c>
      <c r="K1348" s="117">
        <v>0</v>
      </c>
      <c r="L1348" s="117">
        <v>0</v>
      </c>
      <c r="M1348" s="117">
        <v>0</v>
      </c>
      <c r="N1348" s="117">
        <v>9128.2900000000009</v>
      </c>
      <c r="P1348" s="1">
        <v>45537</v>
      </c>
      <c r="Q1348" s="1">
        <v>45531</v>
      </c>
      <c r="R1348" s="1">
        <v>46052</v>
      </c>
      <c r="S1348" s="1">
        <v>46052</v>
      </c>
      <c r="W1348" t="s">
        <v>561</v>
      </c>
      <c r="X1348" t="s">
        <v>252</v>
      </c>
      <c r="Z1348" t="s">
        <v>1142</v>
      </c>
      <c r="AA1348">
        <v>2</v>
      </c>
      <c r="AB1348" t="s">
        <v>1167</v>
      </c>
      <c r="AC1348" t="s">
        <v>561</v>
      </c>
      <c r="AD1348" t="s">
        <v>1130</v>
      </c>
      <c r="AE1348" t="s">
        <v>1131</v>
      </c>
      <c r="AF1348" t="s">
        <v>1132</v>
      </c>
      <c r="AG1348" t="s">
        <v>1133</v>
      </c>
      <c r="AH1348" t="s">
        <v>1134</v>
      </c>
    </row>
    <row r="1349" spans="1:35">
      <c r="A1349">
        <v>25992</v>
      </c>
      <c r="B1349" t="s">
        <v>246</v>
      </c>
      <c r="C1349" t="s">
        <v>247</v>
      </c>
      <c r="D1349" t="s">
        <v>257</v>
      </c>
      <c r="E1349" t="s">
        <v>259</v>
      </c>
      <c r="F1349" t="s">
        <v>261</v>
      </c>
      <c r="G1349" t="s">
        <v>1172</v>
      </c>
      <c r="H1349" s="117">
        <v>7000</v>
      </c>
      <c r="I1349" s="117">
        <v>7000</v>
      </c>
      <c r="J1349" s="117">
        <v>7099.78</v>
      </c>
      <c r="K1349" s="117">
        <v>0</v>
      </c>
      <c r="L1349" s="117">
        <v>0</v>
      </c>
      <c r="M1349" s="117">
        <v>0</v>
      </c>
      <c r="N1349" s="117">
        <v>7099.78</v>
      </c>
      <c r="P1349" s="1">
        <v>45537</v>
      </c>
      <c r="Q1349" s="1">
        <v>45522</v>
      </c>
      <c r="R1349" s="1">
        <v>46052</v>
      </c>
      <c r="S1349" s="1">
        <v>46052</v>
      </c>
      <c r="W1349" t="s">
        <v>561</v>
      </c>
      <c r="X1349" t="s">
        <v>252</v>
      </c>
      <c r="Z1349" t="s">
        <v>1142</v>
      </c>
      <c r="AA1349">
        <v>2</v>
      </c>
      <c r="AB1349" t="s">
        <v>1167</v>
      </c>
      <c r="AC1349" t="s">
        <v>561</v>
      </c>
      <c r="AD1349" t="s">
        <v>1130</v>
      </c>
      <c r="AE1349" t="s">
        <v>1131</v>
      </c>
      <c r="AF1349" t="s">
        <v>1132</v>
      </c>
      <c r="AG1349" t="s">
        <v>1133</v>
      </c>
      <c r="AH1349" t="s">
        <v>1134</v>
      </c>
    </row>
    <row r="1350" spans="1:35">
      <c r="A1350">
        <v>24664</v>
      </c>
      <c r="B1350" t="s">
        <v>246</v>
      </c>
      <c r="C1350" t="s">
        <v>247</v>
      </c>
      <c r="D1350" t="s">
        <v>488</v>
      </c>
      <c r="E1350" t="s">
        <v>489</v>
      </c>
      <c r="F1350" t="s">
        <v>261</v>
      </c>
      <c r="G1350" t="s">
        <v>1184</v>
      </c>
      <c r="H1350" s="117">
        <v>1000</v>
      </c>
      <c r="I1350" s="117">
        <v>1000</v>
      </c>
      <c r="J1350" s="117">
        <v>1038.52</v>
      </c>
      <c r="K1350" s="117">
        <v>0</v>
      </c>
      <c r="L1350" s="117">
        <v>0</v>
      </c>
      <c r="M1350" s="117">
        <v>0</v>
      </c>
      <c r="N1350" s="117">
        <v>1038.52</v>
      </c>
      <c r="P1350" s="1">
        <v>45412</v>
      </c>
      <c r="Q1350" s="1">
        <v>45404</v>
      </c>
      <c r="R1350" s="1">
        <v>46052</v>
      </c>
      <c r="S1350" s="1">
        <v>46052</v>
      </c>
      <c r="W1350" t="s">
        <v>561</v>
      </c>
      <c r="X1350" t="s">
        <v>252</v>
      </c>
      <c r="Z1350" t="s">
        <v>1142</v>
      </c>
      <c r="AA1350">
        <v>2</v>
      </c>
      <c r="AB1350" t="s">
        <v>1167</v>
      </c>
      <c r="AC1350" t="s">
        <v>561</v>
      </c>
      <c r="AD1350" t="s">
        <v>1130</v>
      </c>
      <c r="AE1350" t="s">
        <v>1131</v>
      </c>
      <c r="AF1350" t="s">
        <v>1132</v>
      </c>
      <c r="AG1350" t="s">
        <v>1133</v>
      </c>
      <c r="AH1350" t="s">
        <v>1134</v>
      </c>
    </row>
    <row r="1351" spans="1:35">
      <c r="A1351">
        <v>24477</v>
      </c>
      <c r="B1351" t="s">
        <v>246</v>
      </c>
      <c r="C1351" t="s">
        <v>247</v>
      </c>
      <c r="D1351" t="s">
        <v>449</v>
      </c>
      <c r="E1351" t="s">
        <v>450</v>
      </c>
      <c r="F1351" t="s">
        <v>261</v>
      </c>
      <c r="G1351" t="s">
        <v>1200</v>
      </c>
      <c r="H1351" s="117">
        <v>17000</v>
      </c>
      <c r="I1351" s="117">
        <v>17000</v>
      </c>
      <c r="J1351" s="117">
        <v>17654.84</v>
      </c>
      <c r="K1351" s="117">
        <v>0</v>
      </c>
      <c r="L1351" s="117">
        <v>0</v>
      </c>
      <c r="M1351" s="117">
        <v>0</v>
      </c>
      <c r="N1351" s="117">
        <v>17654.84</v>
      </c>
      <c r="P1351" s="1">
        <v>45400</v>
      </c>
      <c r="Q1351" s="1">
        <v>45397</v>
      </c>
      <c r="R1351" s="1">
        <v>46052</v>
      </c>
      <c r="S1351" s="1">
        <v>46052</v>
      </c>
      <c r="W1351" t="s">
        <v>561</v>
      </c>
      <c r="X1351" t="s">
        <v>252</v>
      </c>
      <c r="Z1351" t="s">
        <v>1142</v>
      </c>
      <c r="AA1351">
        <v>2</v>
      </c>
      <c r="AB1351" t="s">
        <v>1167</v>
      </c>
      <c r="AC1351" t="s">
        <v>561</v>
      </c>
      <c r="AD1351" t="s">
        <v>1174</v>
      </c>
      <c r="AE1351" t="s">
        <v>1131</v>
      </c>
      <c r="AF1351" t="s">
        <v>1132</v>
      </c>
      <c r="AG1351" t="s">
        <v>1133</v>
      </c>
      <c r="AH1351" t="s">
        <v>1134</v>
      </c>
    </row>
    <row r="1352" spans="1:35">
      <c r="A1352">
        <v>24743</v>
      </c>
      <c r="B1352" t="s">
        <v>246</v>
      </c>
      <c r="C1352" t="s">
        <v>247</v>
      </c>
      <c r="D1352" t="s">
        <v>418</v>
      </c>
      <c r="E1352" t="s">
        <v>419</v>
      </c>
      <c r="F1352" t="s">
        <v>261</v>
      </c>
      <c r="G1352" t="s">
        <v>1184</v>
      </c>
      <c r="H1352" s="117">
        <v>6000</v>
      </c>
      <c r="I1352" s="117">
        <v>6000</v>
      </c>
      <c r="J1352" s="117">
        <v>6231.12</v>
      </c>
      <c r="K1352" s="117">
        <v>0</v>
      </c>
      <c r="L1352" s="117">
        <v>0</v>
      </c>
      <c r="M1352" s="117">
        <v>0</v>
      </c>
      <c r="N1352" s="117">
        <v>6231.12</v>
      </c>
      <c r="P1352" s="1">
        <v>45412</v>
      </c>
      <c r="Q1352" s="1">
        <v>45407</v>
      </c>
      <c r="R1352" s="1">
        <v>46052</v>
      </c>
      <c r="S1352" s="1">
        <v>46052</v>
      </c>
      <c r="W1352" t="s">
        <v>561</v>
      </c>
      <c r="X1352" t="s">
        <v>252</v>
      </c>
      <c r="Z1352" t="s">
        <v>1142</v>
      </c>
      <c r="AA1352">
        <v>2</v>
      </c>
      <c r="AB1352" t="s">
        <v>1167</v>
      </c>
      <c r="AC1352" t="s">
        <v>561</v>
      </c>
      <c r="AD1352" t="s">
        <v>1130</v>
      </c>
      <c r="AE1352" t="s">
        <v>1131</v>
      </c>
      <c r="AF1352" t="s">
        <v>1132</v>
      </c>
      <c r="AG1352" t="s">
        <v>1133</v>
      </c>
      <c r="AH1352" t="s">
        <v>1134</v>
      </c>
    </row>
    <row r="1353" spans="1:35">
      <c r="A1353">
        <v>24688</v>
      </c>
      <c r="B1353" t="s">
        <v>246</v>
      </c>
      <c r="C1353" t="s">
        <v>247</v>
      </c>
      <c r="D1353" t="s">
        <v>436</v>
      </c>
      <c r="E1353" t="s">
        <v>437</v>
      </c>
      <c r="F1353" t="s">
        <v>261</v>
      </c>
      <c r="G1353" t="s">
        <v>1184</v>
      </c>
      <c r="H1353" s="117">
        <v>1000</v>
      </c>
      <c r="I1353" s="117">
        <v>1000</v>
      </c>
      <c r="J1353" s="117">
        <v>1038.52</v>
      </c>
      <c r="K1353" s="117">
        <v>0</v>
      </c>
      <c r="L1353" s="117">
        <v>0</v>
      </c>
      <c r="M1353" s="117">
        <v>0</v>
      </c>
      <c r="N1353" s="117">
        <v>1038.52</v>
      </c>
      <c r="P1353" s="1">
        <v>45408</v>
      </c>
      <c r="Q1353" s="1">
        <v>45404</v>
      </c>
      <c r="R1353" s="1">
        <v>46052</v>
      </c>
      <c r="S1353" s="1">
        <v>46052</v>
      </c>
      <c r="W1353" t="s">
        <v>561</v>
      </c>
      <c r="X1353" t="s">
        <v>252</v>
      </c>
      <c r="Z1353" t="s">
        <v>1142</v>
      </c>
      <c r="AA1353">
        <v>2</v>
      </c>
      <c r="AB1353" t="s">
        <v>1167</v>
      </c>
      <c r="AC1353" t="s">
        <v>561</v>
      </c>
      <c r="AD1353" t="s">
        <v>1130</v>
      </c>
      <c r="AE1353" t="s">
        <v>1131</v>
      </c>
      <c r="AF1353" t="s">
        <v>1132</v>
      </c>
      <c r="AG1353" t="s">
        <v>1133</v>
      </c>
      <c r="AH1353" t="s">
        <v>1134</v>
      </c>
    </row>
    <row r="1354" spans="1:35">
      <c r="A1354">
        <v>24892</v>
      </c>
      <c r="B1354" t="s">
        <v>246</v>
      </c>
      <c r="C1354" t="s">
        <v>247</v>
      </c>
      <c r="D1354" t="s">
        <v>430</v>
      </c>
      <c r="E1354" t="s">
        <v>431</v>
      </c>
      <c r="F1354" t="s">
        <v>261</v>
      </c>
      <c r="G1354" t="s">
        <v>1180</v>
      </c>
      <c r="H1354" s="117">
        <v>6000</v>
      </c>
      <c r="I1354" s="117">
        <v>6000</v>
      </c>
      <c r="J1354" s="117">
        <v>6231.12</v>
      </c>
      <c r="K1354" s="117">
        <v>0</v>
      </c>
      <c r="L1354" s="117">
        <v>0</v>
      </c>
      <c r="M1354" s="117">
        <v>0</v>
      </c>
      <c r="N1354" s="117">
        <v>6231.12</v>
      </c>
      <c r="P1354" s="1">
        <v>45421</v>
      </c>
      <c r="Q1354" s="1">
        <v>45410</v>
      </c>
      <c r="R1354" s="1">
        <v>46052</v>
      </c>
      <c r="S1354" s="1">
        <v>46052</v>
      </c>
      <c r="W1354" t="s">
        <v>561</v>
      </c>
      <c r="X1354" t="s">
        <v>252</v>
      </c>
      <c r="Z1354" t="s">
        <v>1142</v>
      </c>
      <c r="AA1354">
        <v>2</v>
      </c>
      <c r="AB1354" t="s">
        <v>1167</v>
      </c>
      <c r="AC1354" t="s">
        <v>561</v>
      </c>
      <c r="AD1354" t="s">
        <v>1130</v>
      </c>
      <c r="AE1354" t="s">
        <v>1131</v>
      </c>
      <c r="AF1354" t="s">
        <v>1132</v>
      </c>
      <c r="AG1354" t="s">
        <v>1133</v>
      </c>
      <c r="AH1354" t="s">
        <v>1134</v>
      </c>
    </row>
    <row r="1355" spans="1:35">
      <c r="A1355">
        <v>25161</v>
      </c>
      <c r="B1355" t="s">
        <v>246</v>
      </c>
      <c r="C1355" t="s">
        <v>247</v>
      </c>
      <c r="D1355" t="s">
        <v>397</v>
      </c>
      <c r="E1355" t="s">
        <v>398</v>
      </c>
      <c r="F1355" t="s">
        <v>261</v>
      </c>
      <c r="G1355" t="s">
        <v>1177</v>
      </c>
      <c r="H1355" s="117">
        <v>5000</v>
      </c>
      <c r="I1355" s="117">
        <v>5000</v>
      </c>
      <c r="J1355" s="117">
        <v>5178.13</v>
      </c>
      <c r="K1355" s="117">
        <v>0</v>
      </c>
      <c r="L1355" s="117">
        <v>0</v>
      </c>
      <c r="M1355" s="117">
        <v>0</v>
      </c>
      <c r="N1355" s="117">
        <v>5178.13</v>
      </c>
      <c r="P1355" s="1">
        <v>45453</v>
      </c>
      <c r="Q1355" s="1">
        <v>45442</v>
      </c>
      <c r="R1355" s="1">
        <v>46052</v>
      </c>
      <c r="S1355" s="1">
        <v>46052</v>
      </c>
      <c r="W1355" t="s">
        <v>561</v>
      </c>
      <c r="X1355" t="s">
        <v>252</v>
      </c>
      <c r="Z1355" t="s">
        <v>1142</v>
      </c>
      <c r="AA1355">
        <v>2</v>
      </c>
      <c r="AB1355" t="s">
        <v>1167</v>
      </c>
      <c r="AC1355" t="s">
        <v>561</v>
      </c>
      <c r="AD1355" t="s">
        <v>1130</v>
      </c>
      <c r="AE1355" t="s">
        <v>1131</v>
      </c>
      <c r="AF1355" t="s">
        <v>1132</v>
      </c>
      <c r="AG1355" t="s">
        <v>1133</v>
      </c>
      <c r="AH1355" t="s">
        <v>1134</v>
      </c>
    </row>
    <row r="1356" spans="1:35">
      <c r="A1356">
        <v>25107</v>
      </c>
      <c r="B1356" t="s">
        <v>246</v>
      </c>
      <c r="C1356" t="s">
        <v>247</v>
      </c>
      <c r="D1356" t="s">
        <v>494</v>
      </c>
      <c r="E1356" t="s">
        <v>495</v>
      </c>
      <c r="F1356" t="s">
        <v>261</v>
      </c>
      <c r="G1356" t="s">
        <v>1182</v>
      </c>
      <c r="H1356" s="117">
        <v>1000</v>
      </c>
      <c r="I1356" s="117">
        <v>1000</v>
      </c>
      <c r="J1356" s="117">
        <v>1035.6300000000001</v>
      </c>
      <c r="K1356" s="117">
        <v>0</v>
      </c>
      <c r="L1356" s="117">
        <v>0</v>
      </c>
      <c r="M1356" s="117">
        <v>0</v>
      </c>
      <c r="N1356" s="117">
        <v>1035.6300000000001</v>
      </c>
      <c r="P1356" s="1">
        <v>45443</v>
      </c>
      <c r="Q1356" s="1">
        <v>45436</v>
      </c>
      <c r="R1356" s="1">
        <v>46052</v>
      </c>
      <c r="S1356" s="1">
        <v>46052</v>
      </c>
      <c r="W1356" t="s">
        <v>561</v>
      </c>
      <c r="X1356" t="s">
        <v>252</v>
      </c>
      <c r="Z1356" t="s">
        <v>1142</v>
      </c>
      <c r="AA1356">
        <v>2</v>
      </c>
      <c r="AB1356" t="s">
        <v>1167</v>
      </c>
      <c r="AC1356" t="s">
        <v>561</v>
      </c>
      <c r="AD1356" t="s">
        <v>1130</v>
      </c>
      <c r="AE1356" t="s">
        <v>1131</v>
      </c>
      <c r="AF1356" t="s">
        <v>1132</v>
      </c>
      <c r="AG1356" t="s">
        <v>1133</v>
      </c>
      <c r="AH1356" t="s">
        <v>1134</v>
      </c>
    </row>
    <row r="1357" spans="1:35">
      <c r="A1357">
        <v>22949</v>
      </c>
      <c r="B1357" t="s">
        <v>246</v>
      </c>
      <c r="C1357" t="s">
        <v>247</v>
      </c>
      <c r="D1357" t="s">
        <v>446</v>
      </c>
      <c r="E1357" t="s">
        <v>447</v>
      </c>
      <c r="F1357" t="s">
        <v>261</v>
      </c>
      <c r="G1357" t="s">
        <v>1183</v>
      </c>
      <c r="H1357" s="117">
        <v>222800</v>
      </c>
      <c r="I1357" s="117">
        <v>222800</v>
      </c>
      <c r="J1357" s="117">
        <v>233024.09</v>
      </c>
      <c r="K1357" s="117">
        <v>0</v>
      </c>
      <c r="L1357" s="117">
        <v>0</v>
      </c>
      <c r="M1357" s="117">
        <v>0</v>
      </c>
      <c r="N1357" s="117">
        <v>233024.09</v>
      </c>
      <c r="O1357" s="117">
        <v>0</v>
      </c>
      <c r="P1357" s="1">
        <v>45323</v>
      </c>
      <c r="Q1357" s="1">
        <v>45320</v>
      </c>
      <c r="R1357" s="1">
        <v>46052</v>
      </c>
      <c r="S1357" s="1">
        <v>46052</v>
      </c>
      <c r="W1357" t="s">
        <v>561</v>
      </c>
      <c r="X1357" t="s">
        <v>252</v>
      </c>
      <c r="Z1357" t="s">
        <v>1142</v>
      </c>
      <c r="AA1357">
        <v>2</v>
      </c>
      <c r="AB1357" t="s">
        <v>1129</v>
      </c>
      <c r="AC1357" t="s">
        <v>561</v>
      </c>
      <c r="AD1357" t="s">
        <v>1130</v>
      </c>
      <c r="AE1357" t="s">
        <v>1131</v>
      </c>
      <c r="AF1357" t="s">
        <v>1132</v>
      </c>
      <c r="AG1357" t="s">
        <v>1133</v>
      </c>
      <c r="AH1357" t="s">
        <v>1134</v>
      </c>
      <c r="AI1357" t="s">
        <v>252</v>
      </c>
    </row>
    <row r="1358" spans="1:35">
      <c r="A1358">
        <v>23254</v>
      </c>
      <c r="B1358" t="s">
        <v>246</v>
      </c>
      <c r="C1358" t="s">
        <v>269</v>
      </c>
      <c r="D1358" t="s">
        <v>339</v>
      </c>
      <c r="E1358" t="s">
        <v>340</v>
      </c>
      <c r="F1358" t="s">
        <v>261</v>
      </c>
      <c r="G1358" t="s">
        <v>1182</v>
      </c>
      <c r="H1358" s="117">
        <v>2300</v>
      </c>
      <c r="I1358" s="117">
        <v>2300</v>
      </c>
      <c r="J1358" s="117">
        <v>2398.19</v>
      </c>
      <c r="K1358" s="117">
        <v>0</v>
      </c>
      <c r="L1358" s="117">
        <v>0</v>
      </c>
      <c r="M1358" s="117">
        <v>0</v>
      </c>
      <c r="N1358" s="117">
        <v>2398.19</v>
      </c>
      <c r="P1358" s="1">
        <v>45345</v>
      </c>
      <c r="Q1358" s="1">
        <v>45331</v>
      </c>
      <c r="R1358" s="1">
        <v>46052</v>
      </c>
      <c r="S1358" s="1">
        <v>46052</v>
      </c>
      <c r="W1358" t="s">
        <v>561</v>
      </c>
      <c r="X1358" t="s">
        <v>252</v>
      </c>
      <c r="Z1358" t="s">
        <v>1142</v>
      </c>
      <c r="AA1358">
        <v>2</v>
      </c>
      <c r="AB1358" t="s">
        <v>1129</v>
      </c>
      <c r="AC1358" t="s">
        <v>561</v>
      </c>
      <c r="AD1358" t="s">
        <v>1130</v>
      </c>
      <c r="AE1358" t="s">
        <v>1131</v>
      </c>
      <c r="AF1358" t="s">
        <v>1132</v>
      </c>
      <c r="AG1358" t="s">
        <v>1133</v>
      </c>
      <c r="AH1358" t="s">
        <v>1134</v>
      </c>
    </row>
    <row r="1359" spans="1:35">
      <c r="A1359">
        <v>23835</v>
      </c>
      <c r="B1359" t="s">
        <v>246</v>
      </c>
      <c r="C1359" t="s">
        <v>247</v>
      </c>
      <c r="D1359" t="s">
        <v>476</v>
      </c>
      <c r="E1359" t="s">
        <v>477</v>
      </c>
      <c r="F1359" t="s">
        <v>261</v>
      </c>
      <c r="G1359" t="s">
        <v>1151</v>
      </c>
      <c r="H1359" s="117">
        <v>5000</v>
      </c>
      <c r="I1359" s="117">
        <v>5000</v>
      </c>
      <c r="J1359" s="117">
        <v>5199.43</v>
      </c>
      <c r="K1359" s="117">
        <v>0</v>
      </c>
      <c r="L1359" s="117">
        <v>0</v>
      </c>
      <c r="M1359" s="117">
        <v>0</v>
      </c>
      <c r="N1359" s="117">
        <v>5199.43</v>
      </c>
      <c r="P1359" s="1">
        <v>45377</v>
      </c>
      <c r="Q1359" s="1">
        <v>45371</v>
      </c>
      <c r="R1359" s="1">
        <v>46052</v>
      </c>
      <c r="S1359" s="1">
        <v>46052</v>
      </c>
      <c r="W1359" t="s">
        <v>561</v>
      </c>
      <c r="X1359" t="s">
        <v>252</v>
      </c>
      <c r="Z1359" t="s">
        <v>1142</v>
      </c>
      <c r="AA1359">
        <v>2</v>
      </c>
      <c r="AB1359" t="s">
        <v>1129</v>
      </c>
      <c r="AC1359" t="s">
        <v>561</v>
      </c>
      <c r="AD1359" t="s">
        <v>1130</v>
      </c>
      <c r="AE1359" t="s">
        <v>1131</v>
      </c>
      <c r="AF1359" t="s">
        <v>1132</v>
      </c>
      <c r="AG1359" t="s">
        <v>1133</v>
      </c>
      <c r="AH1359" t="s">
        <v>1134</v>
      </c>
    </row>
    <row r="1360" spans="1:35">
      <c r="A1360">
        <v>24400</v>
      </c>
      <c r="B1360" t="s">
        <v>246</v>
      </c>
      <c r="C1360" t="s">
        <v>269</v>
      </c>
      <c r="D1360" t="s">
        <v>330</v>
      </c>
      <c r="E1360" t="s">
        <v>331</v>
      </c>
      <c r="F1360" t="s">
        <v>261</v>
      </c>
      <c r="G1360" t="s">
        <v>1180</v>
      </c>
      <c r="H1360" s="117">
        <v>600</v>
      </c>
      <c r="I1360" s="117">
        <v>600</v>
      </c>
      <c r="J1360" s="117">
        <v>623.11</v>
      </c>
      <c r="K1360" s="117">
        <v>0</v>
      </c>
      <c r="L1360" s="117">
        <v>0</v>
      </c>
      <c r="M1360" s="117">
        <v>0</v>
      </c>
      <c r="N1360" s="117">
        <v>623.11</v>
      </c>
      <c r="P1360" s="1">
        <v>45399</v>
      </c>
      <c r="Q1360" s="1">
        <v>45391</v>
      </c>
      <c r="R1360" s="1">
        <v>46052</v>
      </c>
      <c r="S1360" s="1">
        <v>46052</v>
      </c>
      <c r="W1360" t="s">
        <v>561</v>
      </c>
      <c r="X1360" t="s">
        <v>252</v>
      </c>
      <c r="Z1360" t="s">
        <v>1142</v>
      </c>
      <c r="AA1360">
        <v>2</v>
      </c>
      <c r="AB1360" t="s">
        <v>1167</v>
      </c>
      <c r="AC1360" t="s">
        <v>561</v>
      </c>
      <c r="AD1360" t="s">
        <v>1130</v>
      </c>
      <c r="AE1360" t="s">
        <v>1131</v>
      </c>
      <c r="AF1360" t="s">
        <v>1132</v>
      </c>
      <c r="AG1360" t="s">
        <v>1133</v>
      </c>
      <c r="AH1360" t="s">
        <v>1134</v>
      </c>
    </row>
    <row r="1361" spans="1:34">
      <c r="A1361">
        <v>16761</v>
      </c>
      <c r="B1361" t="s">
        <v>246</v>
      </c>
      <c r="C1361" t="s">
        <v>247</v>
      </c>
      <c r="D1361" t="s">
        <v>348</v>
      </c>
      <c r="E1361" t="s">
        <v>349</v>
      </c>
      <c r="F1361" t="s">
        <v>261</v>
      </c>
      <c r="G1361" t="s">
        <v>1192</v>
      </c>
      <c r="H1361" s="117">
        <v>1000</v>
      </c>
      <c r="I1361" s="117">
        <v>1000</v>
      </c>
      <c r="J1361" s="117">
        <v>1068.8900000000001</v>
      </c>
      <c r="K1361" s="117">
        <v>0</v>
      </c>
      <c r="L1361" s="117">
        <v>0</v>
      </c>
      <c r="M1361" s="117">
        <v>0</v>
      </c>
      <c r="N1361" s="117">
        <v>1068.8900000000001</v>
      </c>
      <c r="P1361" s="1">
        <v>45110</v>
      </c>
      <c r="Q1361" s="1">
        <v>45094</v>
      </c>
      <c r="R1361" s="1">
        <v>46052</v>
      </c>
      <c r="S1361" s="1">
        <v>46052</v>
      </c>
      <c r="W1361" t="s">
        <v>561</v>
      </c>
      <c r="X1361" t="s">
        <v>252</v>
      </c>
      <c r="Z1361" t="s">
        <v>1142</v>
      </c>
      <c r="AA1361">
        <v>2</v>
      </c>
      <c r="AB1361" t="s">
        <v>1129</v>
      </c>
      <c r="AC1361" t="s">
        <v>561</v>
      </c>
      <c r="AD1361" t="s">
        <v>1130</v>
      </c>
      <c r="AE1361" t="s">
        <v>1131</v>
      </c>
      <c r="AF1361" t="s">
        <v>1132</v>
      </c>
      <c r="AG1361" t="s">
        <v>1133</v>
      </c>
      <c r="AH1361" t="s">
        <v>1134</v>
      </c>
    </row>
    <row r="1362" spans="1:34">
      <c r="A1362">
        <v>17189</v>
      </c>
      <c r="B1362" t="s">
        <v>246</v>
      </c>
      <c r="C1362" t="s">
        <v>247</v>
      </c>
      <c r="D1362" t="s">
        <v>520</v>
      </c>
      <c r="E1362" t="s">
        <v>521</v>
      </c>
      <c r="F1362" t="s">
        <v>261</v>
      </c>
      <c r="G1362" t="s">
        <v>1191</v>
      </c>
      <c r="H1362" s="117">
        <v>4000</v>
      </c>
      <c r="I1362" s="117">
        <v>4000</v>
      </c>
      <c r="J1362" s="117">
        <v>4250.42</v>
      </c>
      <c r="K1362" s="117">
        <v>0</v>
      </c>
      <c r="L1362" s="117">
        <v>0</v>
      </c>
      <c r="M1362" s="117">
        <v>0</v>
      </c>
      <c r="N1362" s="117">
        <v>4250.42</v>
      </c>
      <c r="P1362" s="1">
        <v>45140</v>
      </c>
      <c r="Q1362" s="1">
        <v>45129</v>
      </c>
      <c r="R1362" s="1">
        <v>46052</v>
      </c>
      <c r="S1362" s="1">
        <v>46052</v>
      </c>
      <c r="W1362" t="s">
        <v>561</v>
      </c>
      <c r="X1362" t="s">
        <v>252</v>
      </c>
      <c r="Z1362" t="s">
        <v>1142</v>
      </c>
      <c r="AA1362">
        <v>2</v>
      </c>
      <c r="AB1362" t="s">
        <v>1129</v>
      </c>
      <c r="AC1362" t="s">
        <v>561</v>
      </c>
      <c r="AD1362" t="s">
        <v>1130</v>
      </c>
      <c r="AE1362" t="s">
        <v>1131</v>
      </c>
      <c r="AF1362" t="s">
        <v>1132</v>
      </c>
      <c r="AG1362" t="s">
        <v>1133</v>
      </c>
      <c r="AH1362" t="s">
        <v>1134</v>
      </c>
    </row>
    <row r="1363" spans="1:34">
      <c r="A1363">
        <v>16046</v>
      </c>
      <c r="B1363" t="s">
        <v>246</v>
      </c>
      <c r="C1363" t="s">
        <v>247</v>
      </c>
      <c r="D1363" t="s">
        <v>508</v>
      </c>
      <c r="E1363" t="s">
        <v>509</v>
      </c>
      <c r="F1363" t="s">
        <v>261</v>
      </c>
      <c r="G1363" t="s">
        <v>1197</v>
      </c>
      <c r="H1363" s="117">
        <v>1500</v>
      </c>
      <c r="I1363" s="117">
        <v>1500</v>
      </c>
      <c r="J1363" s="117">
        <v>1605.64</v>
      </c>
      <c r="K1363" s="117">
        <v>0</v>
      </c>
      <c r="L1363" s="117">
        <v>0</v>
      </c>
      <c r="M1363" s="117">
        <v>0</v>
      </c>
      <c r="N1363" s="117">
        <v>1605.64</v>
      </c>
      <c r="P1363" s="1">
        <v>45057</v>
      </c>
      <c r="Q1363" s="1">
        <v>45052</v>
      </c>
      <c r="R1363" s="1">
        <v>46052</v>
      </c>
      <c r="S1363" s="1">
        <v>46052</v>
      </c>
      <c r="W1363" t="s">
        <v>561</v>
      </c>
      <c r="X1363" t="s">
        <v>252</v>
      </c>
      <c r="Z1363" t="s">
        <v>1142</v>
      </c>
      <c r="AA1363">
        <v>2</v>
      </c>
      <c r="AB1363" t="s">
        <v>1129</v>
      </c>
      <c r="AC1363" t="s">
        <v>561</v>
      </c>
      <c r="AD1363" t="s">
        <v>1130</v>
      </c>
      <c r="AE1363" t="s">
        <v>1131</v>
      </c>
      <c r="AF1363" t="s">
        <v>1132</v>
      </c>
      <c r="AG1363" t="s">
        <v>1133</v>
      </c>
      <c r="AH1363" t="s">
        <v>1134</v>
      </c>
    </row>
    <row r="1364" spans="1:34">
      <c r="A1364">
        <v>24214</v>
      </c>
      <c r="B1364" t="s">
        <v>246</v>
      </c>
      <c r="C1364" t="s">
        <v>247</v>
      </c>
      <c r="D1364" t="s">
        <v>385</v>
      </c>
      <c r="E1364" t="s">
        <v>386</v>
      </c>
      <c r="F1364" t="s">
        <v>261</v>
      </c>
      <c r="G1364" t="s">
        <v>1181</v>
      </c>
      <c r="H1364" s="117">
        <v>5000</v>
      </c>
      <c r="I1364" s="117">
        <v>5000</v>
      </c>
      <c r="J1364" s="117">
        <v>5199.43</v>
      </c>
      <c r="K1364" s="117">
        <v>0</v>
      </c>
      <c r="L1364" s="117">
        <v>0</v>
      </c>
      <c r="M1364" s="117">
        <v>0</v>
      </c>
      <c r="N1364" s="117">
        <v>5199.43</v>
      </c>
      <c r="P1364" s="1">
        <v>45383</v>
      </c>
      <c r="Q1364" s="1">
        <v>45381</v>
      </c>
      <c r="R1364" s="1">
        <v>46053</v>
      </c>
      <c r="S1364" s="1">
        <v>46053</v>
      </c>
      <c r="W1364" t="s">
        <v>561</v>
      </c>
      <c r="X1364" t="s">
        <v>252</v>
      </c>
      <c r="Z1364" t="s">
        <v>1142</v>
      </c>
      <c r="AA1364">
        <v>2</v>
      </c>
      <c r="AB1364" t="s">
        <v>1129</v>
      </c>
      <c r="AC1364" t="s">
        <v>561</v>
      </c>
      <c r="AD1364" t="s">
        <v>1130</v>
      </c>
      <c r="AE1364" t="s">
        <v>1131</v>
      </c>
      <c r="AF1364" t="s">
        <v>1132</v>
      </c>
      <c r="AG1364" t="s">
        <v>1133</v>
      </c>
      <c r="AH1364" t="s">
        <v>1134</v>
      </c>
    </row>
    <row r="1365" spans="1:34">
      <c r="A1365">
        <v>24090</v>
      </c>
      <c r="B1365" t="s">
        <v>246</v>
      </c>
      <c r="C1365" t="s">
        <v>247</v>
      </c>
      <c r="D1365" t="s">
        <v>464</v>
      </c>
      <c r="E1365" t="s">
        <v>465</v>
      </c>
      <c r="F1365" t="s">
        <v>261</v>
      </c>
      <c r="G1365" t="s">
        <v>1181</v>
      </c>
      <c r="H1365" s="117">
        <v>5000</v>
      </c>
      <c r="I1365" s="117">
        <v>5000</v>
      </c>
      <c r="J1365" s="117">
        <v>5199.43</v>
      </c>
      <c r="K1365" s="117">
        <v>0</v>
      </c>
      <c r="L1365" s="117">
        <v>0</v>
      </c>
      <c r="M1365" s="117">
        <v>0</v>
      </c>
      <c r="N1365" s="117">
        <v>5199.43</v>
      </c>
      <c r="P1365" s="1">
        <v>45385</v>
      </c>
      <c r="Q1365" s="1">
        <v>45373</v>
      </c>
      <c r="R1365" s="1">
        <v>46053</v>
      </c>
      <c r="S1365" s="1">
        <v>46053</v>
      </c>
      <c r="W1365" t="s">
        <v>561</v>
      </c>
      <c r="X1365" t="s">
        <v>252</v>
      </c>
      <c r="Z1365" t="s">
        <v>1142</v>
      </c>
      <c r="AA1365">
        <v>2</v>
      </c>
      <c r="AB1365" t="s">
        <v>1129</v>
      </c>
      <c r="AC1365" t="s">
        <v>561</v>
      </c>
      <c r="AD1365" t="s">
        <v>1130</v>
      </c>
      <c r="AE1365" t="s">
        <v>1131</v>
      </c>
      <c r="AF1365" t="s">
        <v>1132</v>
      </c>
      <c r="AG1365" t="s">
        <v>1133</v>
      </c>
      <c r="AH1365" t="s">
        <v>1134</v>
      </c>
    </row>
    <row r="1366" spans="1:34">
      <c r="A1366">
        <v>25398</v>
      </c>
      <c r="B1366" t="s">
        <v>246</v>
      </c>
      <c r="C1366" t="s">
        <v>247</v>
      </c>
      <c r="D1366" t="s">
        <v>505</v>
      </c>
      <c r="E1366" t="s">
        <v>506</v>
      </c>
      <c r="F1366" t="s">
        <v>261</v>
      </c>
      <c r="G1366" t="s">
        <v>1180</v>
      </c>
      <c r="H1366" s="117">
        <v>5000</v>
      </c>
      <c r="I1366" s="117">
        <v>5000</v>
      </c>
      <c r="J1366" s="117">
        <v>5151.5600000000004</v>
      </c>
      <c r="K1366" s="117">
        <v>0</v>
      </c>
      <c r="L1366" s="117">
        <v>0</v>
      </c>
      <c r="M1366" s="117">
        <v>0</v>
      </c>
      <c r="N1366" s="117">
        <v>5151.5600000000004</v>
      </c>
      <c r="P1366" s="1">
        <v>45470</v>
      </c>
      <c r="Q1366" s="1">
        <v>45461</v>
      </c>
      <c r="R1366" s="1">
        <v>46053</v>
      </c>
      <c r="S1366" s="1">
        <v>46053</v>
      </c>
      <c r="W1366" t="s">
        <v>561</v>
      </c>
      <c r="X1366" t="s">
        <v>252</v>
      </c>
      <c r="Z1366" t="s">
        <v>1142</v>
      </c>
      <c r="AA1366">
        <v>2</v>
      </c>
      <c r="AB1366" t="s">
        <v>1167</v>
      </c>
      <c r="AC1366" t="s">
        <v>561</v>
      </c>
      <c r="AD1366" t="s">
        <v>1130</v>
      </c>
      <c r="AE1366" t="s">
        <v>1131</v>
      </c>
      <c r="AF1366" t="s">
        <v>1132</v>
      </c>
      <c r="AG1366" t="s">
        <v>1133</v>
      </c>
      <c r="AH1366" t="s">
        <v>1134</v>
      </c>
    </row>
    <row r="1367" spans="1:34">
      <c r="A1367">
        <v>24452</v>
      </c>
      <c r="B1367" t="s">
        <v>246</v>
      </c>
      <c r="C1367" t="s">
        <v>247</v>
      </c>
      <c r="D1367" t="s">
        <v>449</v>
      </c>
      <c r="E1367" t="s">
        <v>450</v>
      </c>
      <c r="F1367" t="s">
        <v>261</v>
      </c>
      <c r="G1367" t="s">
        <v>1184</v>
      </c>
      <c r="H1367" s="117">
        <v>4500</v>
      </c>
      <c r="I1367" s="117">
        <v>4500</v>
      </c>
      <c r="J1367" s="117">
        <v>4673.34</v>
      </c>
      <c r="K1367" s="117">
        <v>0</v>
      </c>
      <c r="L1367" s="117">
        <v>0</v>
      </c>
      <c r="M1367" s="117">
        <v>0</v>
      </c>
      <c r="N1367" s="117">
        <v>4673.34</v>
      </c>
      <c r="P1367" s="1">
        <v>45400</v>
      </c>
      <c r="Q1367" s="1">
        <v>45397</v>
      </c>
      <c r="R1367" s="1">
        <v>46053</v>
      </c>
      <c r="S1367" s="1">
        <v>46053</v>
      </c>
      <c r="W1367" t="s">
        <v>561</v>
      </c>
      <c r="X1367" t="s">
        <v>252</v>
      </c>
      <c r="Z1367" t="s">
        <v>1142</v>
      </c>
      <c r="AA1367">
        <v>2</v>
      </c>
      <c r="AB1367" t="s">
        <v>1167</v>
      </c>
      <c r="AC1367" t="s">
        <v>561</v>
      </c>
      <c r="AD1367" t="s">
        <v>1130</v>
      </c>
      <c r="AE1367" t="s">
        <v>1131</v>
      </c>
      <c r="AF1367" t="s">
        <v>1132</v>
      </c>
      <c r="AG1367" t="s">
        <v>1133</v>
      </c>
      <c r="AH1367" t="s">
        <v>1134</v>
      </c>
    </row>
    <row r="1368" spans="1:34">
      <c r="A1368">
        <v>24122</v>
      </c>
      <c r="B1368" t="s">
        <v>246</v>
      </c>
      <c r="C1368" t="s">
        <v>247</v>
      </c>
      <c r="D1368" t="s">
        <v>421</v>
      </c>
      <c r="E1368" t="s">
        <v>422</v>
      </c>
      <c r="F1368" t="s">
        <v>261</v>
      </c>
      <c r="G1368" t="s">
        <v>1181</v>
      </c>
      <c r="H1368" s="117">
        <v>6200</v>
      </c>
      <c r="I1368" s="117">
        <v>6200</v>
      </c>
      <c r="J1368" s="117">
        <v>6447.29</v>
      </c>
      <c r="K1368" s="117">
        <v>0</v>
      </c>
      <c r="L1368" s="117">
        <v>0</v>
      </c>
      <c r="M1368" s="117">
        <v>0</v>
      </c>
      <c r="N1368" s="117">
        <v>6447.29</v>
      </c>
      <c r="P1368" s="1">
        <v>45394</v>
      </c>
      <c r="Q1368" s="1">
        <v>45366</v>
      </c>
      <c r="R1368" s="1">
        <v>46063</v>
      </c>
      <c r="S1368" s="1">
        <v>46063</v>
      </c>
      <c r="W1368" t="s">
        <v>561</v>
      </c>
      <c r="X1368" t="s">
        <v>252</v>
      </c>
      <c r="Z1368" t="s">
        <v>1142</v>
      </c>
      <c r="AA1368">
        <v>2</v>
      </c>
      <c r="AB1368" t="s">
        <v>1129</v>
      </c>
      <c r="AC1368" t="s">
        <v>561</v>
      </c>
      <c r="AD1368" t="s">
        <v>1130</v>
      </c>
      <c r="AE1368" t="s">
        <v>1131</v>
      </c>
      <c r="AF1368" t="s">
        <v>1132</v>
      </c>
      <c r="AG1368" t="s">
        <v>1133</v>
      </c>
      <c r="AH1368" t="s">
        <v>1134</v>
      </c>
    </row>
    <row r="1369" spans="1:34">
      <c r="A1369">
        <v>22533</v>
      </c>
      <c r="B1369" t="s">
        <v>246</v>
      </c>
      <c r="C1369" t="s">
        <v>269</v>
      </c>
      <c r="D1369" t="s">
        <v>312</v>
      </c>
      <c r="E1369" t="s">
        <v>313</v>
      </c>
      <c r="F1369" t="s">
        <v>261</v>
      </c>
      <c r="G1369" t="s">
        <v>1189</v>
      </c>
      <c r="H1369" s="117">
        <v>3500</v>
      </c>
      <c r="I1369" s="117">
        <v>3500</v>
      </c>
      <c r="J1369" s="117">
        <v>3660.61</v>
      </c>
      <c r="K1369" s="117">
        <v>0</v>
      </c>
      <c r="L1369" s="117">
        <v>0</v>
      </c>
      <c r="M1369" s="117">
        <v>0</v>
      </c>
      <c r="N1369" s="117">
        <v>3660.61</v>
      </c>
      <c r="P1369" s="1">
        <v>45314</v>
      </c>
      <c r="Q1369" s="1">
        <v>45301</v>
      </c>
      <c r="R1369" s="1">
        <v>46063</v>
      </c>
      <c r="S1369" s="1">
        <v>46063</v>
      </c>
      <c r="W1369" t="s">
        <v>561</v>
      </c>
      <c r="X1369" t="s">
        <v>252</v>
      </c>
      <c r="Z1369" t="s">
        <v>1142</v>
      </c>
      <c r="AA1369">
        <v>2</v>
      </c>
      <c r="AB1369" t="s">
        <v>1129</v>
      </c>
      <c r="AC1369" t="s">
        <v>561</v>
      </c>
      <c r="AD1369" t="s">
        <v>1130</v>
      </c>
      <c r="AE1369" t="s">
        <v>1131</v>
      </c>
      <c r="AF1369" t="s">
        <v>1132</v>
      </c>
      <c r="AG1369" t="s">
        <v>1133</v>
      </c>
      <c r="AH1369" t="s">
        <v>1134</v>
      </c>
    </row>
    <row r="1370" spans="1:34">
      <c r="A1370">
        <v>16130</v>
      </c>
      <c r="B1370" t="s">
        <v>246</v>
      </c>
      <c r="C1370" t="s">
        <v>247</v>
      </c>
      <c r="D1370" t="s">
        <v>262</v>
      </c>
      <c r="E1370" t="s">
        <v>263</v>
      </c>
      <c r="F1370" t="s">
        <v>261</v>
      </c>
      <c r="G1370" t="s">
        <v>1201</v>
      </c>
      <c r="H1370" s="117">
        <v>2500</v>
      </c>
      <c r="I1370" s="117">
        <v>2500</v>
      </c>
      <c r="J1370" s="117">
        <v>2676.06</v>
      </c>
      <c r="K1370" s="117">
        <v>0</v>
      </c>
      <c r="L1370" s="117">
        <v>0</v>
      </c>
      <c r="M1370" s="117">
        <v>0</v>
      </c>
      <c r="N1370" s="117">
        <v>2676.06</v>
      </c>
      <c r="P1370" s="1">
        <v>45063</v>
      </c>
      <c r="Q1370" s="1">
        <v>45052</v>
      </c>
      <c r="R1370" s="1">
        <v>46063</v>
      </c>
      <c r="S1370" s="1">
        <v>46063</v>
      </c>
      <c r="W1370" t="s">
        <v>561</v>
      </c>
      <c r="X1370" t="s">
        <v>252</v>
      </c>
      <c r="Z1370" t="s">
        <v>1142</v>
      </c>
      <c r="AA1370">
        <v>2</v>
      </c>
      <c r="AB1370" t="s">
        <v>1129</v>
      </c>
      <c r="AC1370" t="s">
        <v>561</v>
      </c>
      <c r="AD1370" t="s">
        <v>1130</v>
      </c>
      <c r="AE1370" t="s">
        <v>1131</v>
      </c>
      <c r="AF1370" t="s">
        <v>1132</v>
      </c>
      <c r="AG1370" t="s">
        <v>1133</v>
      </c>
      <c r="AH1370" t="s">
        <v>1134</v>
      </c>
    </row>
    <row r="1371" spans="1:34">
      <c r="A1371">
        <v>16190</v>
      </c>
      <c r="B1371" t="s">
        <v>246</v>
      </c>
      <c r="C1371" t="s">
        <v>269</v>
      </c>
      <c r="D1371" t="s">
        <v>285</v>
      </c>
      <c r="E1371" t="s">
        <v>286</v>
      </c>
      <c r="F1371" t="s">
        <v>261</v>
      </c>
      <c r="G1371" t="s">
        <v>1196</v>
      </c>
      <c r="H1371" s="117">
        <v>1290</v>
      </c>
      <c r="I1371" s="117">
        <v>1290</v>
      </c>
      <c r="J1371" s="117">
        <v>1380.85</v>
      </c>
      <c r="K1371" s="117">
        <v>0</v>
      </c>
      <c r="L1371" s="117">
        <v>0</v>
      </c>
      <c r="M1371" s="117">
        <v>0</v>
      </c>
      <c r="N1371" s="117">
        <v>1380.85</v>
      </c>
      <c r="P1371" s="1">
        <v>45063</v>
      </c>
      <c r="Q1371" s="1">
        <v>45054</v>
      </c>
      <c r="R1371" s="1">
        <v>46063</v>
      </c>
      <c r="S1371" s="1">
        <v>46063</v>
      </c>
      <c r="W1371" t="s">
        <v>561</v>
      </c>
      <c r="X1371" t="s">
        <v>252</v>
      </c>
      <c r="Z1371" t="s">
        <v>1142</v>
      </c>
      <c r="AA1371">
        <v>2</v>
      </c>
      <c r="AB1371" t="s">
        <v>1129</v>
      </c>
      <c r="AC1371" t="s">
        <v>561</v>
      </c>
      <c r="AD1371" t="s">
        <v>1130</v>
      </c>
      <c r="AE1371" t="s">
        <v>1131</v>
      </c>
      <c r="AF1371" t="s">
        <v>1132</v>
      </c>
      <c r="AG1371" t="s">
        <v>1133</v>
      </c>
      <c r="AH1371" t="s">
        <v>1134</v>
      </c>
    </row>
    <row r="1372" spans="1:34">
      <c r="A1372">
        <v>16620</v>
      </c>
      <c r="B1372" t="s">
        <v>246</v>
      </c>
      <c r="C1372" t="s">
        <v>247</v>
      </c>
      <c r="D1372" t="s">
        <v>485</v>
      </c>
      <c r="E1372" t="s">
        <v>486</v>
      </c>
      <c r="F1372" t="s">
        <v>261</v>
      </c>
      <c r="G1372" t="s">
        <v>1201</v>
      </c>
      <c r="H1372" s="117">
        <v>1000</v>
      </c>
      <c r="I1372" s="117">
        <v>1000</v>
      </c>
      <c r="J1372" s="117">
        <v>1070.43</v>
      </c>
      <c r="K1372" s="117">
        <v>0</v>
      </c>
      <c r="L1372" s="117">
        <v>0</v>
      </c>
      <c r="M1372" s="117">
        <v>0</v>
      </c>
      <c r="N1372" s="117">
        <v>1070.43</v>
      </c>
      <c r="P1372" s="1">
        <v>45083</v>
      </c>
      <c r="Q1372" s="1">
        <v>45062</v>
      </c>
      <c r="R1372" s="1">
        <v>46063</v>
      </c>
      <c r="S1372" s="1">
        <v>46063</v>
      </c>
      <c r="W1372" t="s">
        <v>561</v>
      </c>
      <c r="X1372" t="s">
        <v>252</v>
      </c>
      <c r="Z1372" t="s">
        <v>1142</v>
      </c>
      <c r="AA1372">
        <v>2</v>
      </c>
      <c r="AB1372" t="s">
        <v>1129</v>
      </c>
      <c r="AC1372" t="s">
        <v>561</v>
      </c>
      <c r="AD1372" t="s">
        <v>1130</v>
      </c>
      <c r="AE1372" t="s">
        <v>1131</v>
      </c>
      <c r="AF1372" t="s">
        <v>1132</v>
      </c>
      <c r="AG1372" t="s">
        <v>1133</v>
      </c>
      <c r="AH1372" t="s">
        <v>1134</v>
      </c>
    </row>
    <row r="1373" spans="1:34">
      <c r="A1373">
        <v>16096</v>
      </c>
      <c r="B1373" t="s">
        <v>246</v>
      </c>
      <c r="C1373" t="s">
        <v>247</v>
      </c>
      <c r="D1373" t="s">
        <v>265</v>
      </c>
      <c r="E1373" t="s">
        <v>266</v>
      </c>
      <c r="F1373" t="s">
        <v>261</v>
      </c>
      <c r="G1373" t="s">
        <v>1196</v>
      </c>
      <c r="H1373" s="117">
        <v>2400</v>
      </c>
      <c r="I1373" s="117">
        <v>2400</v>
      </c>
      <c r="J1373" s="117">
        <v>2569.02</v>
      </c>
      <c r="K1373" s="117">
        <v>0</v>
      </c>
      <c r="L1373" s="117">
        <v>0</v>
      </c>
      <c r="M1373" s="117">
        <v>0</v>
      </c>
      <c r="N1373" s="117">
        <v>2569.02</v>
      </c>
      <c r="P1373" s="1">
        <v>45056</v>
      </c>
      <c r="Q1373" s="1">
        <v>45052</v>
      </c>
      <c r="R1373" s="1">
        <v>46063</v>
      </c>
      <c r="S1373" s="1">
        <v>46063</v>
      </c>
      <c r="W1373" t="s">
        <v>561</v>
      </c>
      <c r="X1373" t="s">
        <v>252</v>
      </c>
      <c r="Z1373" t="s">
        <v>1142</v>
      </c>
      <c r="AA1373">
        <v>2</v>
      </c>
      <c r="AB1373" t="s">
        <v>1129</v>
      </c>
      <c r="AC1373" t="s">
        <v>561</v>
      </c>
      <c r="AD1373" t="s">
        <v>1130</v>
      </c>
      <c r="AE1373" t="s">
        <v>1131</v>
      </c>
      <c r="AF1373" t="s">
        <v>1132</v>
      </c>
      <c r="AG1373" t="s">
        <v>1133</v>
      </c>
      <c r="AH1373" t="s">
        <v>1134</v>
      </c>
    </row>
    <row r="1374" spans="1:34">
      <c r="A1374">
        <v>20716</v>
      </c>
      <c r="B1374" t="s">
        <v>246</v>
      </c>
      <c r="C1374" t="s">
        <v>247</v>
      </c>
      <c r="D1374" t="s">
        <v>402</v>
      </c>
      <c r="E1374" t="s">
        <v>403</v>
      </c>
      <c r="F1374" t="s">
        <v>261</v>
      </c>
      <c r="G1374" t="s">
        <v>1189</v>
      </c>
      <c r="H1374" s="117">
        <v>5000</v>
      </c>
      <c r="I1374" s="117">
        <v>5000</v>
      </c>
      <c r="J1374" s="117">
        <v>5261.32</v>
      </c>
      <c r="K1374" s="117">
        <v>0</v>
      </c>
      <c r="L1374" s="117">
        <v>0</v>
      </c>
      <c r="M1374" s="117">
        <v>0</v>
      </c>
      <c r="N1374" s="117">
        <v>5261.32</v>
      </c>
      <c r="P1374" s="1">
        <v>45240</v>
      </c>
      <c r="Q1374" s="1">
        <v>45230</v>
      </c>
      <c r="R1374" s="1">
        <v>46063</v>
      </c>
      <c r="S1374" s="1">
        <v>46063</v>
      </c>
      <c r="W1374" t="s">
        <v>561</v>
      </c>
      <c r="X1374" t="s">
        <v>252</v>
      </c>
      <c r="Z1374" t="s">
        <v>1142</v>
      </c>
      <c r="AA1374">
        <v>2</v>
      </c>
      <c r="AB1374" t="s">
        <v>1129</v>
      </c>
      <c r="AC1374" t="s">
        <v>561</v>
      </c>
      <c r="AD1374" t="s">
        <v>1130</v>
      </c>
      <c r="AE1374" t="s">
        <v>1131</v>
      </c>
      <c r="AF1374" t="s">
        <v>1132</v>
      </c>
      <c r="AG1374" t="s">
        <v>1133</v>
      </c>
      <c r="AH1374" t="s">
        <v>1134</v>
      </c>
    </row>
    <row r="1375" spans="1:34">
      <c r="A1375">
        <v>17609</v>
      </c>
      <c r="B1375" t="s">
        <v>246</v>
      </c>
      <c r="C1375" t="s">
        <v>247</v>
      </c>
      <c r="D1375" t="s">
        <v>443</v>
      </c>
      <c r="E1375" t="s">
        <v>444</v>
      </c>
      <c r="F1375" t="s">
        <v>261</v>
      </c>
      <c r="G1375" t="s">
        <v>1191</v>
      </c>
      <c r="H1375" s="117">
        <v>5000</v>
      </c>
      <c r="I1375" s="117">
        <v>5000</v>
      </c>
      <c r="J1375" s="117">
        <v>5275.37</v>
      </c>
      <c r="K1375" s="117">
        <v>0</v>
      </c>
      <c r="L1375" s="117">
        <v>0</v>
      </c>
      <c r="M1375" s="117">
        <v>0</v>
      </c>
      <c r="N1375" s="117">
        <v>5275.37</v>
      </c>
      <c r="P1375" s="1">
        <v>45173</v>
      </c>
      <c r="Q1375" s="1">
        <v>45168</v>
      </c>
      <c r="R1375" s="1">
        <v>46063</v>
      </c>
      <c r="S1375" s="1">
        <v>46063</v>
      </c>
      <c r="W1375" t="s">
        <v>561</v>
      </c>
      <c r="X1375" t="s">
        <v>252</v>
      </c>
      <c r="Z1375" t="s">
        <v>1142</v>
      </c>
      <c r="AA1375">
        <v>2</v>
      </c>
      <c r="AB1375" t="s">
        <v>1129</v>
      </c>
      <c r="AC1375" t="s">
        <v>561</v>
      </c>
      <c r="AD1375" t="s">
        <v>1130</v>
      </c>
      <c r="AE1375" t="s">
        <v>1131</v>
      </c>
      <c r="AF1375" t="s">
        <v>1132</v>
      </c>
      <c r="AG1375" t="s">
        <v>1133</v>
      </c>
      <c r="AH1375" t="s">
        <v>1134</v>
      </c>
    </row>
    <row r="1376" spans="1:34">
      <c r="A1376">
        <v>17298</v>
      </c>
      <c r="B1376" t="s">
        <v>246</v>
      </c>
      <c r="C1376" t="s">
        <v>247</v>
      </c>
      <c r="D1376" t="s">
        <v>471</v>
      </c>
      <c r="E1376" t="s">
        <v>472</v>
      </c>
      <c r="F1376" t="s">
        <v>261</v>
      </c>
      <c r="G1376" t="s">
        <v>1190</v>
      </c>
      <c r="H1376" s="117">
        <v>5000</v>
      </c>
      <c r="I1376" s="117">
        <v>5000</v>
      </c>
      <c r="J1376" s="117">
        <v>5275.37</v>
      </c>
      <c r="K1376" s="117">
        <v>0</v>
      </c>
      <c r="L1376" s="117">
        <v>0</v>
      </c>
      <c r="M1376" s="117">
        <v>0</v>
      </c>
      <c r="N1376" s="117">
        <v>5275.37</v>
      </c>
      <c r="P1376" s="1">
        <v>45154</v>
      </c>
      <c r="Q1376" s="1">
        <v>45145</v>
      </c>
      <c r="R1376" s="1">
        <v>46063</v>
      </c>
      <c r="S1376" s="1">
        <v>46063</v>
      </c>
      <c r="W1376" t="s">
        <v>561</v>
      </c>
      <c r="X1376" t="s">
        <v>252</v>
      </c>
      <c r="Z1376" t="s">
        <v>1142</v>
      </c>
      <c r="AA1376">
        <v>2</v>
      </c>
      <c r="AB1376" t="s">
        <v>1129</v>
      </c>
      <c r="AC1376" t="s">
        <v>561</v>
      </c>
      <c r="AD1376" t="s">
        <v>1130</v>
      </c>
      <c r="AE1376" t="s">
        <v>1131</v>
      </c>
      <c r="AF1376" t="s">
        <v>1132</v>
      </c>
      <c r="AG1376" t="s">
        <v>1133</v>
      </c>
      <c r="AH1376" t="s">
        <v>1134</v>
      </c>
    </row>
    <row r="1377" spans="1:34">
      <c r="A1377">
        <v>17254</v>
      </c>
      <c r="B1377" t="s">
        <v>246</v>
      </c>
      <c r="C1377" t="s">
        <v>269</v>
      </c>
      <c r="D1377" t="s">
        <v>282</v>
      </c>
      <c r="E1377" t="s">
        <v>283</v>
      </c>
      <c r="F1377" t="s">
        <v>261</v>
      </c>
      <c r="G1377" t="s">
        <v>1191</v>
      </c>
      <c r="H1377" s="117">
        <v>1800</v>
      </c>
      <c r="I1377" s="117">
        <v>1800</v>
      </c>
      <c r="J1377" s="117">
        <v>1899.13</v>
      </c>
      <c r="K1377" s="117">
        <v>0</v>
      </c>
      <c r="L1377" s="117">
        <v>0</v>
      </c>
      <c r="M1377" s="117">
        <v>0</v>
      </c>
      <c r="N1377" s="117">
        <v>1899.13</v>
      </c>
      <c r="P1377" s="1">
        <v>45148</v>
      </c>
      <c r="Q1377" s="1">
        <v>45140</v>
      </c>
      <c r="R1377" s="1">
        <v>46063</v>
      </c>
      <c r="S1377" s="1">
        <v>46063</v>
      </c>
      <c r="W1377" t="s">
        <v>561</v>
      </c>
      <c r="X1377" t="s">
        <v>252</v>
      </c>
      <c r="Z1377" t="s">
        <v>1142</v>
      </c>
      <c r="AA1377">
        <v>2</v>
      </c>
      <c r="AB1377" t="s">
        <v>1129</v>
      </c>
      <c r="AC1377" t="s">
        <v>561</v>
      </c>
      <c r="AD1377" t="s">
        <v>1130</v>
      </c>
      <c r="AE1377" t="s">
        <v>1131</v>
      </c>
      <c r="AF1377" t="s">
        <v>1132</v>
      </c>
      <c r="AG1377" t="s">
        <v>1133</v>
      </c>
      <c r="AH1377" t="s">
        <v>1134</v>
      </c>
    </row>
    <row r="1378" spans="1:34">
      <c r="A1378">
        <v>16259</v>
      </c>
      <c r="B1378" t="s">
        <v>246</v>
      </c>
      <c r="C1378" t="s">
        <v>247</v>
      </c>
      <c r="D1378" t="s">
        <v>502</v>
      </c>
      <c r="E1378" t="s">
        <v>503</v>
      </c>
      <c r="F1378" t="s">
        <v>261</v>
      </c>
      <c r="G1378" t="s">
        <v>1201</v>
      </c>
      <c r="H1378" s="117">
        <v>3000</v>
      </c>
      <c r="I1378" s="117">
        <v>3000</v>
      </c>
      <c r="J1378" s="117">
        <v>3211.28</v>
      </c>
      <c r="K1378" s="117">
        <v>0</v>
      </c>
      <c r="L1378" s="117">
        <v>0</v>
      </c>
      <c r="M1378" s="117">
        <v>0</v>
      </c>
      <c r="N1378" s="117">
        <v>3211.28</v>
      </c>
      <c r="P1378" s="1">
        <v>45077</v>
      </c>
      <c r="Q1378" s="1">
        <v>45062</v>
      </c>
      <c r="R1378" s="1">
        <v>46068</v>
      </c>
      <c r="S1378" s="1">
        <v>46068</v>
      </c>
      <c r="W1378" t="s">
        <v>561</v>
      </c>
      <c r="X1378" t="s">
        <v>252</v>
      </c>
      <c r="Z1378" t="s">
        <v>1142</v>
      </c>
      <c r="AA1378">
        <v>2</v>
      </c>
      <c r="AB1378" t="s">
        <v>1129</v>
      </c>
      <c r="AC1378" t="s">
        <v>561</v>
      </c>
      <c r="AD1378" t="s">
        <v>1130</v>
      </c>
      <c r="AE1378" t="s">
        <v>1131</v>
      </c>
      <c r="AF1378" t="s">
        <v>1132</v>
      </c>
      <c r="AG1378" t="s">
        <v>1133</v>
      </c>
      <c r="AH1378" t="s">
        <v>1134</v>
      </c>
    </row>
    <row r="1379" spans="1:34">
      <c r="A1379">
        <v>25030</v>
      </c>
      <c r="B1379" t="s">
        <v>246</v>
      </c>
      <c r="C1379" t="s">
        <v>247</v>
      </c>
      <c r="D1379" t="s">
        <v>410</v>
      </c>
      <c r="E1379" t="s">
        <v>411</v>
      </c>
      <c r="F1379" t="s">
        <v>261</v>
      </c>
      <c r="G1379" t="s">
        <v>1184</v>
      </c>
      <c r="H1379" s="117">
        <v>5000</v>
      </c>
      <c r="I1379" s="117">
        <v>5000</v>
      </c>
      <c r="J1379" s="117">
        <v>5178.13</v>
      </c>
      <c r="K1379" s="117">
        <v>0</v>
      </c>
      <c r="L1379" s="117">
        <v>0</v>
      </c>
      <c r="M1379" s="117">
        <v>0</v>
      </c>
      <c r="N1379" s="117">
        <v>5178.13</v>
      </c>
      <c r="P1379" s="1">
        <v>45435</v>
      </c>
      <c r="Q1379" s="1">
        <v>45423</v>
      </c>
      <c r="R1379" s="1">
        <v>46068</v>
      </c>
      <c r="S1379" s="1">
        <v>46068</v>
      </c>
      <c r="W1379" t="s">
        <v>561</v>
      </c>
      <c r="X1379" t="s">
        <v>252</v>
      </c>
      <c r="Z1379" t="s">
        <v>1142</v>
      </c>
      <c r="AA1379">
        <v>2</v>
      </c>
      <c r="AB1379" t="s">
        <v>1167</v>
      </c>
      <c r="AC1379" t="s">
        <v>561</v>
      </c>
      <c r="AD1379" t="s">
        <v>1130</v>
      </c>
      <c r="AE1379" t="s">
        <v>1131</v>
      </c>
      <c r="AF1379" t="s">
        <v>1132</v>
      </c>
      <c r="AG1379" t="s">
        <v>1133</v>
      </c>
      <c r="AH1379" t="s">
        <v>1134</v>
      </c>
    </row>
    <row r="1380" spans="1:34">
      <c r="A1380">
        <v>23228</v>
      </c>
      <c r="B1380" t="s">
        <v>246</v>
      </c>
      <c r="C1380" t="s">
        <v>247</v>
      </c>
      <c r="D1380" t="s">
        <v>497</v>
      </c>
      <c r="E1380" t="s">
        <v>498</v>
      </c>
      <c r="F1380" t="s">
        <v>261</v>
      </c>
      <c r="G1380" t="s">
        <v>1184</v>
      </c>
      <c r="H1380" s="117">
        <v>4000</v>
      </c>
      <c r="I1380" s="117">
        <v>4000</v>
      </c>
      <c r="J1380" s="117">
        <v>4170.7700000000004</v>
      </c>
      <c r="K1380" s="117">
        <v>0</v>
      </c>
      <c r="L1380" s="117">
        <v>0</v>
      </c>
      <c r="M1380" s="117">
        <v>0</v>
      </c>
      <c r="N1380" s="117">
        <v>4170.7700000000004</v>
      </c>
      <c r="P1380" s="1">
        <v>45345</v>
      </c>
      <c r="Q1380" s="1">
        <v>45337</v>
      </c>
      <c r="R1380" s="1">
        <v>46073</v>
      </c>
      <c r="S1380" s="1">
        <v>46073</v>
      </c>
      <c r="W1380" t="s">
        <v>561</v>
      </c>
      <c r="X1380" t="s">
        <v>252</v>
      </c>
      <c r="Z1380" t="s">
        <v>1142</v>
      </c>
      <c r="AA1380">
        <v>2</v>
      </c>
      <c r="AB1380" t="s">
        <v>1129</v>
      </c>
      <c r="AC1380" t="s">
        <v>561</v>
      </c>
      <c r="AD1380" t="s">
        <v>1130</v>
      </c>
      <c r="AE1380" t="s">
        <v>1131</v>
      </c>
      <c r="AF1380" t="s">
        <v>1132</v>
      </c>
      <c r="AG1380" t="s">
        <v>1133</v>
      </c>
      <c r="AH1380" t="s">
        <v>1134</v>
      </c>
    </row>
    <row r="1381" spans="1:34">
      <c r="A1381">
        <v>23632</v>
      </c>
      <c r="B1381" t="s">
        <v>246</v>
      </c>
      <c r="C1381" t="s">
        <v>269</v>
      </c>
      <c r="D1381" t="s">
        <v>276</v>
      </c>
      <c r="E1381" t="s">
        <v>277</v>
      </c>
      <c r="F1381" t="s">
        <v>261</v>
      </c>
      <c r="G1381" t="s">
        <v>1181</v>
      </c>
      <c r="H1381" s="117">
        <v>9340</v>
      </c>
      <c r="I1381" s="117">
        <v>9340</v>
      </c>
      <c r="J1381" s="117">
        <v>9712.5300000000007</v>
      </c>
      <c r="K1381" s="117">
        <v>0</v>
      </c>
      <c r="L1381" s="117">
        <v>0</v>
      </c>
      <c r="M1381" s="117">
        <v>0</v>
      </c>
      <c r="N1381" s="117">
        <v>9712.5300000000007</v>
      </c>
      <c r="P1381" s="1">
        <v>45371</v>
      </c>
      <c r="Q1381" s="1">
        <v>45355</v>
      </c>
      <c r="R1381" s="1">
        <v>46073</v>
      </c>
      <c r="S1381" s="1">
        <v>46073</v>
      </c>
      <c r="W1381" t="s">
        <v>561</v>
      </c>
      <c r="X1381" t="s">
        <v>252</v>
      </c>
      <c r="Z1381" t="s">
        <v>1142</v>
      </c>
      <c r="AA1381">
        <v>2</v>
      </c>
      <c r="AB1381" t="s">
        <v>1129</v>
      </c>
      <c r="AC1381" t="s">
        <v>561</v>
      </c>
      <c r="AD1381" t="s">
        <v>1130</v>
      </c>
      <c r="AE1381" t="s">
        <v>1131</v>
      </c>
      <c r="AF1381" t="s">
        <v>1132</v>
      </c>
      <c r="AG1381" t="s">
        <v>1133</v>
      </c>
      <c r="AH1381" t="s">
        <v>1134</v>
      </c>
    </row>
    <row r="1382" spans="1:34">
      <c r="A1382">
        <v>18123</v>
      </c>
      <c r="B1382" t="s">
        <v>246</v>
      </c>
      <c r="C1382" t="s">
        <v>247</v>
      </c>
      <c r="D1382" t="s">
        <v>461</v>
      </c>
      <c r="E1382" t="s">
        <v>462</v>
      </c>
      <c r="F1382" t="s">
        <v>261</v>
      </c>
      <c r="G1382" t="s">
        <v>1190</v>
      </c>
      <c r="H1382" s="117">
        <v>3000</v>
      </c>
      <c r="I1382" s="117">
        <v>3000</v>
      </c>
      <c r="J1382" s="117">
        <v>3162.03</v>
      </c>
      <c r="K1382" s="117">
        <v>0</v>
      </c>
      <c r="L1382" s="117">
        <v>0</v>
      </c>
      <c r="M1382" s="117">
        <v>0</v>
      </c>
      <c r="N1382" s="117">
        <v>3162.03</v>
      </c>
      <c r="P1382" s="1">
        <v>45190</v>
      </c>
      <c r="Q1382" s="1">
        <v>45172</v>
      </c>
      <c r="R1382" s="1">
        <v>46073</v>
      </c>
      <c r="S1382" s="1">
        <v>46073</v>
      </c>
      <c r="W1382" t="s">
        <v>561</v>
      </c>
      <c r="X1382" t="s">
        <v>252</v>
      </c>
      <c r="Z1382" t="s">
        <v>1142</v>
      </c>
      <c r="AA1382">
        <v>2</v>
      </c>
      <c r="AB1382" t="s">
        <v>1129</v>
      </c>
      <c r="AC1382" t="s">
        <v>561</v>
      </c>
      <c r="AD1382" t="s">
        <v>1130</v>
      </c>
      <c r="AE1382" t="s">
        <v>1131</v>
      </c>
      <c r="AF1382" t="s">
        <v>1132</v>
      </c>
      <c r="AG1382" t="s">
        <v>1133</v>
      </c>
      <c r="AH1382" t="s">
        <v>1134</v>
      </c>
    </row>
    <row r="1383" spans="1:34">
      <c r="A1383">
        <v>19542</v>
      </c>
      <c r="B1383" t="s">
        <v>246</v>
      </c>
      <c r="C1383" t="s">
        <v>269</v>
      </c>
      <c r="D1383" t="s">
        <v>308</v>
      </c>
      <c r="E1383" t="s">
        <v>309</v>
      </c>
      <c r="F1383" t="s">
        <v>261</v>
      </c>
      <c r="G1383" t="s">
        <v>1191</v>
      </c>
      <c r="H1383" s="117">
        <v>3000</v>
      </c>
      <c r="I1383" s="117">
        <v>3000</v>
      </c>
      <c r="J1383" s="117">
        <v>3156.79</v>
      </c>
      <c r="K1383" s="117">
        <v>0</v>
      </c>
      <c r="L1383" s="117">
        <v>0</v>
      </c>
      <c r="M1383" s="117">
        <v>0</v>
      </c>
      <c r="N1383" s="117">
        <v>3156.79</v>
      </c>
      <c r="P1383" s="1">
        <v>45229</v>
      </c>
      <c r="Q1383" s="1">
        <v>45220</v>
      </c>
      <c r="R1383" s="1">
        <v>46073</v>
      </c>
      <c r="S1383" s="1">
        <v>46073</v>
      </c>
      <c r="W1383" t="s">
        <v>561</v>
      </c>
      <c r="X1383" t="s">
        <v>252</v>
      </c>
      <c r="Z1383" t="s">
        <v>1142</v>
      </c>
      <c r="AA1383">
        <v>2</v>
      </c>
      <c r="AB1383" t="s">
        <v>1129</v>
      </c>
      <c r="AC1383" t="s">
        <v>561</v>
      </c>
      <c r="AD1383" t="s">
        <v>1130</v>
      </c>
      <c r="AE1383" t="s">
        <v>1131</v>
      </c>
      <c r="AF1383" t="s">
        <v>1132</v>
      </c>
      <c r="AG1383" t="s">
        <v>1133</v>
      </c>
      <c r="AH1383" t="s">
        <v>1134</v>
      </c>
    </row>
    <row r="1384" spans="1:34">
      <c r="A1384">
        <v>19471</v>
      </c>
      <c r="B1384" t="s">
        <v>246</v>
      </c>
      <c r="C1384" t="s">
        <v>269</v>
      </c>
      <c r="D1384" t="s">
        <v>288</v>
      </c>
      <c r="E1384" t="s">
        <v>289</v>
      </c>
      <c r="F1384" t="s">
        <v>261</v>
      </c>
      <c r="G1384" t="s">
        <v>1182</v>
      </c>
      <c r="H1384" s="117">
        <v>1000</v>
      </c>
      <c r="I1384" s="117">
        <v>1000</v>
      </c>
      <c r="J1384" s="117">
        <v>1052.26</v>
      </c>
      <c r="K1384" s="117">
        <v>0</v>
      </c>
      <c r="L1384" s="117">
        <v>0</v>
      </c>
      <c r="M1384" s="117">
        <v>0</v>
      </c>
      <c r="N1384" s="117">
        <v>1052.26</v>
      </c>
      <c r="P1384" s="1">
        <v>45218</v>
      </c>
      <c r="Q1384" s="1">
        <v>45211</v>
      </c>
      <c r="R1384" s="1">
        <v>46073</v>
      </c>
      <c r="S1384" s="1">
        <v>46073</v>
      </c>
      <c r="W1384" t="s">
        <v>561</v>
      </c>
      <c r="X1384" t="s">
        <v>252</v>
      </c>
      <c r="Z1384" t="s">
        <v>1142</v>
      </c>
      <c r="AA1384">
        <v>2</v>
      </c>
      <c r="AB1384" t="s">
        <v>1129</v>
      </c>
      <c r="AC1384" t="s">
        <v>561</v>
      </c>
      <c r="AD1384" t="s">
        <v>1130</v>
      </c>
      <c r="AE1384" t="s">
        <v>1131</v>
      </c>
      <c r="AF1384" t="s">
        <v>1132</v>
      </c>
      <c r="AG1384" t="s">
        <v>1133</v>
      </c>
      <c r="AH1384" t="s">
        <v>1134</v>
      </c>
    </row>
    <row r="1385" spans="1:34">
      <c r="A1385">
        <v>25476</v>
      </c>
      <c r="B1385" t="s">
        <v>246</v>
      </c>
      <c r="C1385" t="s">
        <v>247</v>
      </c>
      <c r="D1385" t="s">
        <v>516</v>
      </c>
      <c r="E1385" t="s">
        <v>517</v>
      </c>
      <c r="F1385" t="s">
        <v>261</v>
      </c>
      <c r="G1385" t="s">
        <v>1177</v>
      </c>
      <c r="H1385" s="117">
        <v>6600</v>
      </c>
      <c r="I1385" s="117">
        <v>6600</v>
      </c>
      <c r="J1385" s="117">
        <v>6800.06</v>
      </c>
      <c r="K1385" s="117">
        <v>0</v>
      </c>
      <c r="L1385" s="117">
        <v>0</v>
      </c>
      <c r="M1385" s="117">
        <v>0</v>
      </c>
      <c r="N1385" s="117">
        <v>6800.06</v>
      </c>
      <c r="P1385" s="1">
        <v>45476</v>
      </c>
      <c r="Q1385" s="1">
        <v>45469</v>
      </c>
      <c r="R1385" s="1">
        <v>46073</v>
      </c>
      <c r="S1385" s="1">
        <v>46073</v>
      </c>
      <c r="W1385" t="s">
        <v>561</v>
      </c>
      <c r="X1385" t="s">
        <v>252</v>
      </c>
      <c r="Z1385" t="s">
        <v>1142</v>
      </c>
      <c r="AA1385">
        <v>2</v>
      </c>
      <c r="AB1385" t="s">
        <v>1167</v>
      </c>
      <c r="AC1385" t="s">
        <v>561</v>
      </c>
      <c r="AD1385" t="s">
        <v>1130</v>
      </c>
      <c r="AE1385" t="s">
        <v>1131</v>
      </c>
      <c r="AF1385" t="s">
        <v>1132</v>
      </c>
      <c r="AG1385" t="s">
        <v>1133</v>
      </c>
      <c r="AH1385" t="s">
        <v>1134</v>
      </c>
    </row>
    <row r="1386" spans="1:34">
      <c r="A1386">
        <v>28938</v>
      </c>
      <c r="B1386" t="s">
        <v>246</v>
      </c>
      <c r="C1386" t="s">
        <v>247</v>
      </c>
      <c r="D1386" t="s">
        <v>433</v>
      </c>
      <c r="E1386" t="s">
        <v>434</v>
      </c>
      <c r="F1386" t="s">
        <v>261</v>
      </c>
      <c r="G1386" t="s">
        <v>1166</v>
      </c>
      <c r="H1386" s="117">
        <v>4000</v>
      </c>
      <c r="I1386" s="117">
        <v>4000</v>
      </c>
      <c r="J1386" s="117">
        <v>4027.9</v>
      </c>
      <c r="K1386" s="117">
        <v>0</v>
      </c>
      <c r="L1386" s="117">
        <v>0</v>
      </c>
      <c r="M1386" s="117">
        <v>0</v>
      </c>
      <c r="N1386" s="117">
        <v>4027.9</v>
      </c>
      <c r="P1386" s="1">
        <v>45555</v>
      </c>
      <c r="Q1386" s="1">
        <v>45554</v>
      </c>
      <c r="R1386" s="1">
        <v>46073</v>
      </c>
      <c r="S1386" s="1">
        <v>46073</v>
      </c>
      <c r="W1386" t="s">
        <v>561</v>
      </c>
      <c r="X1386" t="s">
        <v>252</v>
      </c>
      <c r="Z1386" t="s">
        <v>1142</v>
      </c>
      <c r="AA1386">
        <v>2</v>
      </c>
      <c r="AB1386" t="s">
        <v>1167</v>
      </c>
      <c r="AC1386" t="s">
        <v>561</v>
      </c>
      <c r="AD1386" t="s">
        <v>1130</v>
      </c>
      <c r="AE1386" t="s">
        <v>1131</v>
      </c>
      <c r="AF1386" t="s">
        <v>1132</v>
      </c>
      <c r="AG1386" t="s">
        <v>1133</v>
      </c>
      <c r="AH1386" t="s">
        <v>1134</v>
      </c>
    </row>
    <row r="1387" spans="1:34">
      <c r="A1387">
        <v>19253</v>
      </c>
      <c r="B1387" t="s">
        <v>246</v>
      </c>
      <c r="C1387" t="s">
        <v>247</v>
      </c>
      <c r="D1387" t="s">
        <v>368</v>
      </c>
      <c r="E1387" t="s">
        <v>369</v>
      </c>
      <c r="F1387" t="s">
        <v>261</v>
      </c>
      <c r="G1387" t="s">
        <v>1190</v>
      </c>
      <c r="H1387" s="117">
        <v>4900</v>
      </c>
      <c r="I1387" s="117">
        <v>4900</v>
      </c>
      <c r="J1387" s="117">
        <v>5164.6499999999996</v>
      </c>
      <c r="K1387" s="117">
        <v>0</v>
      </c>
      <c r="L1387" s="117">
        <v>0</v>
      </c>
      <c r="M1387" s="117">
        <v>0</v>
      </c>
      <c r="N1387" s="117">
        <v>5164.6499999999996</v>
      </c>
      <c r="P1387" s="1">
        <v>45197</v>
      </c>
      <c r="Q1387" s="1">
        <v>45188</v>
      </c>
      <c r="R1387" s="1">
        <v>46078</v>
      </c>
      <c r="S1387" s="1">
        <v>46078</v>
      </c>
      <c r="W1387" t="s">
        <v>561</v>
      </c>
      <c r="X1387" t="s">
        <v>252</v>
      </c>
      <c r="Z1387" t="s">
        <v>1142</v>
      </c>
      <c r="AA1387">
        <v>2</v>
      </c>
      <c r="AB1387" t="s">
        <v>1129</v>
      </c>
      <c r="AC1387" t="s">
        <v>561</v>
      </c>
      <c r="AD1387" t="s">
        <v>1130</v>
      </c>
      <c r="AE1387" t="s">
        <v>1131</v>
      </c>
      <c r="AF1387" t="s">
        <v>1132</v>
      </c>
      <c r="AG1387" t="s">
        <v>1133</v>
      </c>
      <c r="AH1387" t="s">
        <v>1134</v>
      </c>
    </row>
    <row r="1388" spans="1:34">
      <c r="A1388">
        <v>22804</v>
      </c>
      <c r="B1388" t="s">
        <v>246</v>
      </c>
      <c r="C1388" t="s">
        <v>247</v>
      </c>
      <c r="D1388" t="s">
        <v>480</v>
      </c>
      <c r="E1388" t="s">
        <v>481</v>
      </c>
      <c r="F1388" t="s">
        <v>261</v>
      </c>
      <c r="G1388" t="s">
        <v>1185</v>
      </c>
      <c r="H1388" s="117">
        <v>7000</v>
      </c>
      <c r="I1388" s="117">
        <v>7000</v>
      </c>
      <c r="J1388" s="117">
        <v>7321.22</v>
      </c>
      <c r="K1388" s="117">
        <v>0</v>
      </c>
      <c r="L1388" s="117">
        <v>0</v>
      </c>
      <c r="M1388" s="117">
        <v>0</v>
      </c>
      <c r="N1388" s="117">
        <v>7321.22</v>
      </c>
      <c r="P1388" s="1">
        <v>45323</v>
      </c>
      <c r="Q1388" s="1">
        <v>45314</v>
      </c>
      <c r="R1388" s="1">
        <v>46078</v>
      </c>
      <c r="S1388" s="1">
        <v>46078</v>
      </c>
      <c r="W1388" t="s">
        <v>561</v>
      </c>
      <c r="X1388" t="s">
        <v>252</v>
      </c>
      <c r="Z1388" t="s">
        <v>1142</v>
      </c>
      <c r="AA1388">
        <v>2</v>
      </c>
      <c r="AB1388" t="s">
        <v>1129</v>
      </c>
      <c r="AC1388" t="s">
        <v>561</v>
      </c>
      <c r="AD1388" t="s">
        <v>1130</v>
      </c>
      <c r="AE1388" t="s">
        <v>1131</v>
      </c>
      <c r="AF1388" t="s">
        <v>1132</v>
      </c>
      <c r="AG1388" t="s">
        <v>1133</v>
      </c>
      <c r="AH1388" t="s">
        <v>1134</v>
      </c>
    </row>
    <row r="1389" spans="1:34">
      <c r="A1389">
        <v>24584</v>
      </c>
      <c r="B1389" t="s">
        <v>246</v>
      </c>
      <c r="C1389" t="s">
        <v>269</v>
      </c>
      <c r="D1389" t="s">
        <v>298</v>
      </c>
      <c r="E1389" t="s">
        <v>299</v>
      </c>
      <c r="F1389" t="s">
        <v>261</v>
      </c>
      <c r="G1389" t="s">
        <v>1181</v>
      </c>
      <c r="H1389" s="117">
        <v>2500</v>
      </c>
      <c r="I1389" s="117">
        <v>2500</v>
      </c>
      <c r="J1389" s="117">
        <v>2596.3000000000002</v>
      </c>
      <c r="K1389" s="117">
        <v>0</v>
      </c>
      <c r="L1389" s="117">
        <v>0</v>
      </c>
      <c r="M1389" s="117">
        <v>0</v>
      </c>
      <c r="N1389" s="117">
        <v>2596.3000000000002</v>
      </c>
      <c r="P1389" s="1">
        <v>45406</v>
      </c>
      <c r="Q1389" s="1">
        <v>45401</v>
      </c>
      <c r="R1389" s="1">
        <v>46078</v>
      </c>
      <c r="S1389" s="1">
        <v>46078</v>
      </c>
      <c r="W1389" t="s">
        <v>561</v>
      </c>
      <c r="X1389" t="s">
        <v>252</v>
      </c>
      <c r="Z1389" t="s">
        <v>1142</v>
      </c>
      <c r="AA1389">
        <v>2</v>
      </c>
      <c r="AB1389" t="s">
        <v>1167</v>
      </c>
      <c r="AC1389" t="s">
        <v>561</v>
      </c>
      <c r="AD1389" t="s">
        <v>1130</v>
      </c>
      <c r="AE1389" t="s">
        <v>1131</v>
      </c>
      <c r="AF1389" t="s">
        <v>1132</v>
      </c>
      <c r="AG1389" t="s">
        <v>1133</v>
      </c>
      <c r="AH1389" t="s">
        <v>1134</v>
      </c>
    </row>
    <row r="1390" spans="1:34">
      <c r="A1390">
        <v>24656</v>
      </c>
      <c r="B1390" t="s">
        <v>246</v>
      </c>
      <c r="C1390" t="s">
        <v>247</v>
      </c>
      <c r="D1390" t="s">
        <v>488</v>
      </c>
      <c r="E1390" t="s">
        <v>489</v>
      </c>
      <c r="F1390" t="s">
        <v>261</v>
      </c>
      <c r="G1390" t="s">
        <v>1185</v>
      </c>
      <c r="H1390" s="117">
        <v>1000</v>
      </c>
      <c r="I1390" s="117">
        <v>1000</v>
      </c>
      <c r="J1390" s="117">
        <v>1038.52</v>
      </c>
      <c r="K1390" s="117">
        <v>0</v>
      </c>
      <c r="L1390" s="117">
        <v>0</v>
      </c>
      <c r="M1390" s="117">
        <v>0</v>
      </c>
      <c r="N1390" s="117">
        <v>1038.52</v>
      </c>
      <c r="P1390" s="1">
        <v>45412</v>
      </c>
      <c r="Q1390" s="1">
        <v>45404</v>
      </c>
      <c r="R1390" s="1">
        <v>46081</v>
      </c>
      <c r="S1390" s="1">
        <v>46081</v>
      </c>
      <c r="W1390" t="s">
        <v>561</v>
      </c>
      <c r="X1390" t="s">
        <v>252</v>
      </c>
      <c r="Z1390" t="s">
        <v>1142</v>
      </c>
      <c r="AA1390">
        <v>2</v>
      </c>
      <c r="AB1390" t="s">
        <v>1167</v>
      </c>
      <c r="AC1390" t="s">
        <v>561</v>
      </c>
      <c r="AD1390" t="s">
        <v>1130</v>
      </c>
      <c r="AE1390" t="s">
        <v>1131</v>
      </c>
      <c r="AF1390" t="s">
        <v>1132</v>
      </c>
      <c r="AG1390" t="s">
        <v>1133</v>
      </c>
      <c r="AH1390" t="s">
        <v>1134</v>
      </c>
    </row>
    <row r="1391" spans="1:34">
      <c r="A1391">
        <v>24453</v>
      </c>
      <c r="B1391" t="s">
        <v>246</v>
      </c>
      <c r="C1391" t="s">
        <v>247</v>
      </c>
      <c r="D1391" t="s">
        <v>449</v>
      </c>
      <c r="E1391" t="s">
        <v>450</v>
      </c>
      <c r="F1391" t="s">
        <v>261</v>
      </c>
      <c r="G1391" t="s">
        <v>1185</v>
      </c>
      <c r="H1391" s="117">
        <v>4500</v>
      </c>
      <c r="I1391" s="117">
        <v>4500</v>
      </c>
      <c r="J1391" s="117">
        <v>4673.34</v>
      </c>
      <c r="K1391" s="117">
        <v>0</v>
      </c>
      <c r="L1391" s="117">
        <v>0</v>
      </c>
      <c r="M1391" s="117">
        <v>0</v>
      </c>
      <c r="N1391" s="117">
        <v>4673.34</v>
      </c>
      <c r="P1391" s="1">
        <v>45400</v>
      </c>
      <c r="Q1391" s="1">
        <v>45397</v>
      </c>
      <c r="R1391" s="1">
        <v>46081</v>
      </c>
      <c r="S1391" s="1">
        <v>46081</v>
      </c>
      <c r="W1391" t="s">
        <v>561</v>
      </c>
      <c r="X1391" t="s">
        <v>252</v>
      </c>
      <c r="Z1391" t="s">
        <v>1142</v>
      </c>
      <c r="AA1391">
        <v>2</v>
      </c>
      <c r="AB1391" t="s">
        <v>1167</v>
      </c>
      <c r="AC1391" t="s">
        <v>561</v>
      </c>
      <c r="AD1391" t="s">
        <v>1130</v>
      </c>
      <c r="AE1391" t="s">
        <v>1131</v>
      </c>
      <c r="AF1391" t="s">
        <v>1132</v>
      </c>
      <c r="AG1391" t="s">
        <v>1133</v>
      </c>
      <c r="AH1391" t="s">
        <v>1134</v>
      </c>
    </row>
    <row r="1392" spans="1:34">
      <c r="A1392">
        <v>24689</v>
      </c>
      <c r="B1392" t="s">
        <v>246</v>
      </c>
      <c r="C1392" t="s">
        <v>247</v>
      </c>
      <c r="D1392" t="s">
        <v>436</v>
      </c>
      <c r="E1392" t="s">
        <v>437</v>
      </c>
      <c r="F1392" t="s">
        <v>261</v>
      </c>
      <c r="G1392" t="s">
        <v>1185</v>
      </c>
      <c r="H1392" s="117">
        <v>1000</v>
      </c>
      <c r="I1392" s="117">
        <v>1000</v>
      </c>
      <c r="J1392" s="117">
        <v>1038.52</v>
      </c>
      <c r="K1392" s="117">
        <v>0</v>
      </c>
      <c r="L1392" s="117">
        <v>0</v>
      </c>
      <c r="M1392" s="117">
        <v>0</v>
      </c>
      <c r="N1392" s="117">
        <v>1038.52</v>
      </c>
      <c r="P1392" s="1">
        <v>45408</v>
      </c>
      <c r="Q1392" s="1">
        <v>45404</v>
      </c>
      <c r="R1392" s="1">
        <v>46081</v>
      </c>
      <c r="S1392" s="1">
        <v>46081</v>
      </c>
      <c r="W1392" t="s">
        <v>561</v>
      </c>
      <c r="X1392" t="s">
        <v>252</v>
      </c>
      <c r="Z1392" t="s">
        <v>1142</v>
      </c>
      <c r="AA1392">
        <v>2</v>
      </c>
      <c r="AB1392" t="s">
        <v>1167</v>
      </c>
      <c r="AC1392" t="s">
        <v>561</v>
      </c>
      <c r="AD1392" t="s">
        <v>1130</v>
      </c>
      <c r="AE1392" t="s">
        <v>1131</v>
      </c>
      <c r="AF1392" t="s">
        <v>1132</v>
      </c>
      <c r="AG1392" t="s">
        <v>1133</v>
      </c>
      <c r="AH1392" t="s">
        <v>1134</v>
      </c>
    </row>
    <row r="1393" spans="1:34">
      <c r="A1393">
        <v>24744</v>
      </c>
      <c r="B1393" t="s">
        <v>246</v>
      </c>
      <c r="C1393" t="s">
        <v>247</v>
      </c>
      <c r="D1393" t="s">
        <v>418</v>
      </c>
      <c r="E1393" t="s">
        <v>419</v>
      </c>
      <c r="F1393" t="s">
        <v>261</v>
      </c>
      <c r="G1393" t="s">
        <v>1185</v>
      </c>
      <c r="H1393" s="117">
        <v>6000</v>
      </c>
      <c r="I1393" s="117">
        <v>6000</v>
      </c>
      <c r="J1393" s="117">
        <v>6231.12</v>
      </c>
      <c r="K1393" s="117">
        <v>0</v>
      </c>
      <c r="L1393" s="117">
        <v>0</v>
      </c>
      <c r="M1393" s="117">
        <v>0</v>
      </c>
      <c r="N1393" s="117">
        <v>6231.12</v>
      </c>
      <c r="P1393" s="1">
        <v>45412</v>
      </c>
      <c r="Q1393" s="1">
        <v>45407</v>
      </c>
      <c r="R1393" s="1">
        <v>46081</v>
      </c>
      <c r="S1393" s="1">
        <v>46081</v>
      </c>
      <c r="W1393" t="s">
        <v>561</v>
      </c>
      <c r="X1393" t="s">
        <v>252</v>
      </c>
      <c r="Z1393" t="s">
        <v>1142</v>
      </c>
      <c r="AA1393">
        <v>2</v>
      </c>
      <c r="AB1393" t="s">
        <v>1167</v>
      </c>
      <c r="AC1393" t="s">
        <v>561</v>
      </c>
      <c r="AD1393" t="s">
        <v>1130</v>
      </c>
      <c r="AE1393" t="s">
        <v>1131</v>
      </c>
      <c r="AF1393" t="s">
        <v>1132</v>
      </c>
      <c r="AG1393" t="s">
        <v>1133</v>
      </c>
      <c r="AH1393" t="s">
        <v>1134</v>
      </c>
    </row>
    <row r="1394" spans="1:34">
      <c r="A1394">
        <v>24893</v>
      </c>
      <c r="B1394" t="s">
        <v>246</v>
      </c>
      <c r="C1394" t="s">
        <v>247</v>
      </c>
      <c r="D1394" t="s">
        <v>430</v>
      </c>
      <c r="E1394" t="s">
        <v>431</v>
      </c>
      <c r="F1394" t="s">
        <v>261</v>
      </c>
      <c r="G1394" t="s">
        <v>1181</v>
      </c>
      <c r="H1394" s="117">
        <v>6000</v>
      </c>
      <c r="I1394" s="117">
        <v>6000</v>
      </c>
      <c r="J1394" s="117">
        <v>6231.12</v>
      </c>
      <c r="K1394" s="117">
        <v>0</v>
      </c>
      <c r="L1394" s="117">
        <v>0</v>
      </c>
      <c r="M1394" s="117">
        <v>0</v>
      </c>
      <c r="N1394" s="117">
        <v>6231.12</v>
      </c>
      <c r="P1394" s="1">
        <v>45421</v>
      </c>
      <c r="Q1394" s="1">
        <v>45410</v>
      </c>
      <c r="R1394" s="1">
        <v>46081</v>
      </c>
      <c r="S1394" s="1">
        <v>46081</v>
      </c>
      <c r="W1394" t="s">
        <v>561</v>
      </c>
      <c r="X1394" t="s">
        <v>252</v>
      </c>
      <c r="Z1394" t="s">
        <v>1142</v>
      </c>
      <c r="AA1394">
        <v>2</v>
      </c>
      <c r="AB1394" t="s">
        <v>1167</v>
      </c>
      <c r="AC1394" t="s">
        <v>561</v>
      </c>
      <c r="AD1394" t="s">
        <v>1130</v>
      </c>
      <c r="AE1394" t="s">
        <v>1131</v>
      </c>
      <c r="AF1394" t="s">
        <v>1132</v>
      </c>
      <c r="AG1394" t="s">
        <v>1133</v>
      </c>
      <c r="AH1394" t="s">
        <v>1134</v>
      </c>
    </row>
    <row r="1395" spans="1:34">
      <c r="A1395">
        <v>25108</v>
      </c>
      <c r="B1395" t="s">
        <v>246</v>
      </c>
      <c r="C1395" t="s">
        <v>247</v>
      </c>
      <c r="D1395" t="s">
        <v>494</v>
      </c>
      <c r="E1395" t="s">
        <v>495</v>
      </c>
      <c r="F1395" t="s">
        <v>261</v>
      </c>
      <c r="G1395" t="s">
        <v>1184</v>
      </c>
      <c r="H1395" s="117">
        <v>1000</v>
      </c>
      <c r="I1395" s="117">
        <v>1000</v>
      </c>
      <c r="J1395" s="117">
        <v>1035.6300000000001</v>
      </c>
      <c r="K1395" s="117">
        <v>0</v>
      </c>
      <c r="L1395" s="117">
        <v>0</v>
      </c>
      <c r="M1395" s="117">
        <v>0</v>
      </c>
      <c r="N1395" s="117">
        <v>1035.6300000000001</v>
      </c>
      <c r="P1395" s="1">
        <v>45443</v>
      </c>
      <c r="Q1395" s="1">
        <v>45436</v>
      </c>
      <c r="R1395" s="1">
        <v>46081</v>
      </c>
      <c r="S1395" s="1">
        <v>46081</v>
      </c>
      <c r="W1395" t="s">
        <v>561</v>
      </c>
      <c r="X1395" t="s">
        <v>252</v>
      </c>
      <c r="Z1395" t="s">
        <v>1142</v>
      </c>
      <c r="AA1395">
        <v>2</v>
      </c>
      <c r="AB1395" t="s">
        <v>1167</v>
      </c>
      <c r="AC1395" t="s">
        <v>561</v>
      </c>
      <c r="AD1395" t="s">
        <v>1130</v>
      </c>
      <c r="AE1395" t="s">
        <v>1131</v>
      </c>
      <c r="AF1395" t="s">
        <v>1132</v>
      </c>
      <c r="AG1395" t="s">
        <v>1133</v>
      </c>
      <c r="AH1395" t="s">
        <v>1134</v>
      </c>
    </row>
    <row r="1396" spans="1:34">
      <c r="A1396">
        <v>25162</v>
      </c>
      <c r="B1396" t="s">
        <v>246</v>
      </c>
      <c r="C1396" t="s">
        <v>247</v>
      </c>
      <c r="D1396" t="s">
        <v>397</v>
      </c>
      <c r="E1396" t="s">
        <v>398</v>
      </c>
      <c r="F1396" t="s">
        <v>261</v>
      </c>
      <c r="G1396" t="s">
        <v>1180</v>
      </c>
      <c r="H1396" s="117">
        <v>5000</v>
      </c>
      <c r="I1396" s="117">
        <v>5000</v>
      </c>
      <c r="J1396" s="117">
        <v>5178.13</v>
      </c>
      <c r="K1396" s="117">
        <v>0</v>
      </c>
      <c r="L1396" s="117">
        <v>0</v>
      </c>
      <c r="M1396" s="117">
        <v>0</v>
      </c>
      <c r="N1396" s="117">
        <v>5178.13</v>
      </c>
      <c r="P1396" s="1">
        <v>45453</v>
      </c>
      <c r="Q1396" s="1">
        <v>45442</v>
      </c>
      <c r="R1396" s="1">
        <v>46081</v>
      </c>
      <c r="S1396" s="1">
        <v>46081</v>
      </c>
      <c r="W1396" t="s">
        <v>561</v>
      </c>
      <c r="X1396" t="s">
        <v>252</v>
      </c>
      <c r="Z1396" t="s">
        <v>1142</v>
      </c>
      <c r="AA1396">
        <v>2</v>
      </c>
      <c r="AB1396" t="s">
        <v>1167</v>
      </c>
      <c r="AC1396" t="s">
        <v>561</v>
      </c>
      <c r="AD1396" t="s">
        <v>1130</v>
      </c>
      <c r="AE1396" t="s">
        <v>1131</v>
      </c>
      <c r="AF1396" t="s">
        <v>1132</v>
      </c>
      <c r="AG1396" t="s">
        <v>1133</v>
      </c>
      <c r="AH1396" t="s">
        <v>1134</v>
      </c>
    </row>
    <row r="1397" spans="1:34">
      <c r="A1397">
        <v>25399</v>
      </c>
      <c r="B1397" t="s">
        <v>246</v>
      </c>
      <c r="C1397" t="s">
        <v>247</v>
      </c>
      <c r="D1397" t="s">
        <v>505</v>
      </c>
      <c r="E1397" t="s">
        <v>506</v>
      </c>
      <c r="F1397" t="s">
        <v>261</v>
      </c>
      <c r="G1397" t="s">
        <v>1181</v>
      </c>
      <c r="H1397" s="117">
        <v>5000</v>
      </c>
      <c r="I1397" s="117">
        <v>5000</v>
      </c>
      <c r="J1397" s="117">
        <v>5151.5600000000004</v>
      </c>
      <c r="K1397" s="117">
        <v>0</v>
      </c>
      <c r="L1397" s="117">
        <v>0</v>
      </c>
      <c r="M1397" s="117">
        <v>0</v>
      </c>
      <c r="N1397" s="117">
        <v>5151.5600000000004</v>
      </c>
      <c r="P1397" s="1">
        <v>45470</v>
      </c>
      <c r="Q1397" s="1">
        <v>45461</v>
      </c>
      <c r="R1397" s="1">
        <v>46081</v>
      </c>
      <c r="S1397" s="1">
        <v>46081</v>
      </c>
      <c r="W1397" t="s">
        <v>561</v>
      </c>
      <c r="X1397" t="s">
        <v>252</v>
      </c>
      <c r="Z1397" t="s">
        <v>1142</v>
      </c>
      <c r="AA1397">
        <v>2</v>
      </c>
      <c r="AB1397" t="s">
        <v>1167</v>
      </c>
      <c r="AC1397" t="s">
        <v>561</v>
      </c>
      <c r="AD1397" t="s">
        <v>1130</v>
      </c>
      <c r="AE1397" t="s">
        <v>1131</v>
      </c>
      <c r="AF1397" t="s">
        <v>1132</v>
      </c>
      <c r="AG1397" t="s">
        <v>1133</v>
      </c>
      <c r="AH1397" t="s">
        <v>1134</v>
      </c>
    </row>
    <row r="1398" spans="1:34">
      <c r="A1398">
        <v>23255</v>
      </c>
      <c r="B1398" t="s">
        <v>246</v>
      </c>
      <c r="C1398" t="s">
        <v>269</v>
      </c>
      <c r="D1398" t="s">
        <v>339</v>
      </c>
      <c r="E1398" t="s">
        <v>340</v>
      </c>
      <c r="F1398" t="s">
        <v>261</v>
      </c>
      <c r="G1398" t="s">
        <v>1184</v>
      </c>
      <c r="H1398" s="117">
        <v>2300</v>
      </c>
      <c r="I1398" s="117">
        <v>2300</v>
      </c>
      <c r="J1398" s="117">
        <v>2398.19</v>
      </c>
      <c r="K1398" s="117">
        <v>0</v>
      </c>
      <c r="L1398" s="117">
        <v>0</v>
      </c>
      <c r="M1398" s="117">
        <v>0</v>
      </c>
      <c r="N1398" s="117">
        <v>2398.19</v>
      </c>
      <c r="P1398" s="1">
        <v>45345</v>
      </c>
      <c r="Q1398" s="1">
        <v>45331</v>
      </c>
      <c r="R1398" s="1">
        <v>46081</v>
      </c>
      <c r="S1398" s="1">
        <v>46081</v>
      </c>
      <c r="W1398" t="s">
        <v>561</v>
      </c>
      <c r="X1398" t="s">
        <v>252</v>
      </c>
      <c r="Z1398" t="s">
        <v>1142</v>
      </c>
      <c r="AA1398">
        <v>2</v>
      </c>
      <c r="AB1398" t="s">
        <v>1129</v>
      </c>
      <c r="AC1398" t="s">
        <v>561</v>
      </c>
      <c r="AD1398" t="s">
        <v>1130</v>
      </c>
      <c r="AE1398" t="s">
        <v>1131</v>
      </c>
      <c r="AF1398" t="s">
        <v>1132</v>
      </c>
      <c r="AG1398" t="s">
        <v>1133</v>
      </c>
      <c r="AH1398" t="s">
        <v>1134</v>
      </c>
    </row>
    <row r="1399" spans="1:34">
      <c r="A1399">
        <v>23279</v>
      </c>
      <c r="B1399" t="s">
        <v>246</v>
      </c>
      <c r="C1399" t="s">
        <v>269</v>
      </c>
      <c r="D1399" t="s">
        <v>339</v>
      </c>
      <c r="E1399" t="s">
        <v>340</v>
      </c>
      <c r="F1399" t="s">
        <v>261</v>
      </c>
      <c r="G1399" t="s">
        <v>1187</v>
      </c>
      <c r="H1399" s="117">
        <v>8500</v>
      </c>
      <c r="I1399" s="117">
        <v>8500</v>
      </c>
      <c r="J1399" s="117">
        <v>8738.33</v>
      </c>
      <c r="K1399" s="117">
        <v>0</v>
      </c>
      <c r="L1399" s="117">
        <v>0</v>
      </c>
      <c r="M1399" s="117">
        <v>0</v>
      </c>
      <c r="N1399" s="117">
        <v>8738.33</v>
      </c>
      <c r="P1399" s="1">
        <v>45345</v>
      </c>
      <c r="Q1399" s="1">
        <v>45331</v>
      </c>
      <c r="R1399" s="1">
        <v>46081</v>
      </c>
      <c r="S1399" s="1">
        <v>46081</v>
      </c>
      <c r="W1399" t="s">
        <v>561</v>
      </c>
      <c r="X1399" t="s">
        <v>252</v>
      </c>
      <c r="Z1399" t="s">
        <v>1142</v>
      </c>
      <c r="AA1399">
        <v>2</v>
      </c>
      <c r="AB1399" t="s">
        <v>1129</v>
      </c>
      <c r="AC1399" t="s">
        <v>561</v>
      </c>
      <c r="AD1399" t="s">
        <v>1165</v>
      </c>
      <c r="AE1399" t="s">
        <v>1131</v>
      </c>
      <c r="AF1399" t="s">
        <v>1132</v>
      </c>
      <c r="AG1399" t="s">
        <v>1133</v>
      </c>
      <c r="AH1399" t="s">
        <v>1134</v>
      </c>
    </row>
    <row r="1400" spans="1:34">
      <c r="A1400">
        <v>23836</v>
      </c>
      <c r="B1400" t="s">
        <v>246</v>
      </c>
      <c r="C1400" t="s">
        <v>247</v>
      </c>
      <c r="D1400" t="s">
        <v>476</v>
      </c>
      <c r="E1400" t="s">
        <v>477</v>
      </c>
      <c r="F1400" t="s">
        <v>261</v>
      </c>
      <c r="G1400" t="s">
        <v>1152</v>
      </c>
      <c r="H1400" s="117">
        <v>5000</v>
      </c>
      <c r="I1400" s="117">
        <v>5000</v>
      </c>
      <c r="J1400" s="117">
        <v>5199.43</v>
      </c>
      <c r="K1400" s="117">
        <v>0</v>
      </c>
      <c r="L1400" s="117">
        <v>0</v>
      </c>
      <c r="M1400" s="117">
        <v>0</v>
      </c>
      <c r="N1400" s="117">
        <v>5199.43</v>
      </c>
      <c r="P1400" s="1">
        <v>45377</v>
      </c>
      <c r="Q1400" s="1">
        <v>45371</v>
      </c>
      <c r="R1400" s="1">
        <v>46081</v>
      </c>
      <c r="S1400" s="1">
        <v>46081</v>
      </c>
      <c r="W1400" t="s">
        <v>561</v>
      </c>
      <c r="X1400" t="s">
        <v>252</v>
      </c>
      <c r="Z1400" t="s">
        <v>1142</v>
      </c>
      <c r="AA1400">
        <v>2</v>
      </c>
      <c r="AB1400" t="s">
        <v>1129</v>
      </c>
      <c r="AC1400" t="s">
        <v>561</v>
      </c>
      <c r="AD1400" t="s">
        <v>1130</v>
      </c>
      <c r="AE1400" t="s">
        <v>1131</v>
      </c>
      <c r="AF1400" t="s">
        <v>1132</v>
      </c>
      <c r="AG1400" t="s">
        <v>1133</v>
      </c>
      <c r="AH1400" t="s">
        <v>1134</v>
      </c>
    </row>
    <row r="1401" spans="1:34">
      <c r="A1401">
        <v>24059</v>
      </c>
      <c r="B1401" t="s">
        <v>246</v>
      </c>
      <c r="C1401" t="s">
        <v>247</v>
      </c>
      <c r="D1401" t="s">
        <v>464</v>
      </c>
      <c r="E1401" t="s">
        <v>465</v>
      </c>
      <c r="F1401" t="s">
        <v>261</v>
      </c>
      <c r="G1401" t="s">
        <v>1182</v>
      </c>
      <c r="H1401" s="117">
        <v>5000</v>
      </c>
      <c r="I1401" s="117">
        <v>5000</v>
      </c>
      <c r="J1401" s="117">
        <v>5199.43</v>
      </c>
      <c r="K1401" s="117">
        <v>0</v>
      </c>
      <c r="L1401" s="117">
        <v>0</v>
      </c>
      <c r="M1401" s="117">
        <v>0</v>
      </c>
      <c r="N1401" s="117">
        <v>5199.43</v>
      </c>
      <c r="P1401" s="1">
        <v>45385</v>
      </c>
      <c r="Q1401" s="1">
        <v>45373</v>
      </c>
      <c r="R1401" s="1">
        <v>46081</v>
      </c>
      <c r="S1401" s="1">
        <v>46081</v>
      </c>
      <c r="W1401" t="s">
        <v>561</v>
      </c>
      <c r="X1401" t="s">
        <v>252</v>
      </c>
      <c r="Z1401" t="s">
        <v>1142</v>
      </c>
      <c r="AA1401">
        <v>2</v>
      </c>
      <c r="AB1401" t="s">
        <v>1129</v>
      </c>
      <c r="AC1401" t="s">
        <v>561</v>
      </c>
      <c r="AD1401" t="s">
        <v>1130</v>
      </c>
      <c r="AE1401" t="s">
        <v>1131</v>
      </c>
      <c r="AF1401" t="s">
        <v>1132</v>
      </c>
      <c r="AG1401" t="s">
        <v>1133</v>
      </c>
      <c r="AH1401" t="s">
        <v>1134</v>
      </c>
    </row>
    <row r="1402" spans="1:34">
      <c r="A1402">
        <v>24215</v>
      </c>
      <c r="B1402" t="s">
        <v>246</v>
      </c>
      <c r="C1402" t="s">
        <v>247</v>
      </c>
      <c r="D1402" t="s">
        <v>385</v>
      </c>
      <c r="E1402" t="s">
        <v>386</v>
      </c>
      <c r="F1402" t="s">
        <v>261</v>
      </c>
      <c r="G1402" t="s">
        <v>1182</v>
      </c>
      <c r="H1402" s="117">
        <v>5000</v>
      </c>
      <c r="I1402" s="117">
        <v>5000</v>
      </c>
      <c r="J1402" s="117">
        <v>5199.43</v>
      </c>
      <c r="K1402" s="117">
        <v>0</v>
      </c>
      <c r="L1402" s="117">
        <v>0</v>
      </c>
      <c r="M1402" s="117">
        <v>0</v>
      </c>
      <c r="N1402" s="117">
        <v>5199.43</v>
      </c>
      <c r="P1402" s="1">
        <v>45383</v>
      </c>
      <c r="Q1402" s="1">
        <v>45381</v>
      </c>
      <c r="R1402" s="1">
        <v>46081</v>
      </c>
      <c r="S1402" s="1">
        <v>46081</v>
      </c>
      <c r="W1402" t="s">
        <v>561</v>
      </c>
      <c r="X1402" t="s">
        <v>252</v>
      </c>
      <c r="Z1402" t="s">
        <v>1142</v>
      </c>
      <c r="AA1402">
        <v>2</v>
      </c>
      <c r="AB1402" t="s">
        <v>1129</v>
      </c>
      <c r="AC1402" t="s">
        <v>561</v>
      </c>
      <c r="AD1402" t="s">
        <v>1130</v>
      </c>
      <c r="AE1402" t="s">
        <v>1131</v>
      </c>
      <c r="AF1402" t="s">
        <v>1132</v>
      </c>
      <c r="AG1402" t="s">
        <v>1133</v>
      </c>
      <c r="AH1402" t="s">
        <v>1134</v>
      </c>
    </row>
    <row r="1403" spans="1:34">
      <c r="A1403">
        <v>24401</v>
      </c>
      <c r="B1403" t="s">
        <v>246</v>
      </c>
      <c r="C1403" t="s">
        <v>269</v>
      </c>
      <c r="D1403" t="s">
        <v>330</v>
      </c>
      <c r="E1403" t="s">
        <v>331</v>
      </c>
      <c r="F1403" t="s">
        <v>261</v>
      </c>
      <c r="G1403" t="s">
        <v>1181</v>
      </c>
      <c r="H1403" s="117">
        <v>600</v>
      </c>
      <c r="I1403" s="117">
        <v>600</v>
      </c>
      <c r="J1403" s="117">
        <v>623.11</v>
      </c>
      <c r="K1403" s="117">
        <v>0</v>
      </c>
      <c r="L1403" s="117">
        <v>0</v>
      </c>
      <c r="M1403" s="117">
        <v>0</v>
      </c>
      <c r="N1403" s="117">
        <v>623.11</v>
      </c>
      <c r="P1403" s="1">
        <v>45399</v>
      </c>
      <c r="Q1403" s="1">
        <v>45391</v>
      </c>
      <c r="R1403" s="1">
        <v>46081</v>
      </c>
      <c r="S1403" s="1">
        <v>46081</v>
      </c>
      <c r="W1403" t="s">
        <v>561</v>
      </c>
      <c r="X1403" t="s">
        <v>252</v>
      </c>
      <c r="Z1403" t="s">
        <v>1142</v>
      </c>
      <c r="AA1403">
        <v>2</v>
      </c>
      <c r="AB1403" t="s">
        <v>1167</v>
      </c>
      <c r="AC1403" t="s">
        <v>561</v>
      </c>
      <c r="AD1403" t="s">
        <v>1130</v>
      </c>
      <c r="AE1403" t="s">
        <v>1131</v>
      </c>
      <c r="AF1403" t="s">
        <v>1132</v>
      </c>
      <c r="AG1403" t="s">
        <v>1133</v>
      </c>
      <c r="AH1403" t="s">
        <v>1134</v>
      </c>
    </row>
    <row r="1404" spans="1:34">
      <c r="A1404">
        <v>16762</v>
      </c>
      <c r="B1404" t="s">
        <v>246</v>
      </c>
      <c r="C1404" t="s">
        <v>247</v>
      </c>
      <c r="D1404" t="s">
        <v>348</v>
      </c>
      <c r="E1404" t="s">
        <v>349</v>
      </c>
      <c r="F1404" t="s">
        <v>261</v>
      </c>
      <c r="G1404" t="s">
        <v>1193</v>
      </c>
      <c r="H1404" s="117">
        <v>1000</v>
      </c>
      <c r="I1404" s="117">
        <v>1000</v>
      </c>
      <c r="J1404" s="117">
        <v>1068.8900000000001</v>
      </c>
      <c r="K1404" s="117">
        <v>0</v>
      </c>
      <c r="L1404" s="117">
        <v>0</v>
      </c>
      <c r="M1404" s="117">
        <v>0</v>
      </c>
      <c r="N1404" s="117">
        <v>1068.8900000000001</v>
      </c>
      <c r="P1404" s="1">
        <v>45110</v>
      </c>
      <c r="Q1404" s="1">
        <v>45094</v>
      </c>
      <c r="R1404" s="1">
        <v>46081</v>
      </c>
      <c r="S1404" s="1">
        <v>46081</v>
      </c>
      <c r="W1404" t="s">
        <v>561</v>
      </c>
      <c r="X1404" t="s">
        <v>252</v>
      </c>
      <c r="Z1404" t="s">
        <v>1142</v>
      </c>
      <c r="AA1404">
        <v>2</v>
      </c>
      <c r="AB1404" t="s">
        <v>1129</v>
      </c>
      <c r="AC1404" t="s">
        <v>561</v>
      </c>
      <c r="AD1404" t="s">
        <v>1130</v>
      </c>
      <c r="AE1404" t="s">
        <v>1131</v>
      </c>
      <c r="AF1404" t="s">
        <v>1132</v>
      </c>
      <c r="AG1404" t="s">
        <v>1133</v>
      </c>
      <c r="AH1404" t="s">
        <v>1134</v>
      </c>
    </row>
    <row r="1405" spans="1:34">
      <c r="A1405">
        <v>17190</v>
      </c>
      <c r="B1405" t="s">
        <v>246</v>
      </c>
      <c r="C1405" t="s">
        <v>247</v>
      </c>
      <c r="D1405" t="s">
        <v>520</v>
      </c>
      <c r="E1405" t="s">
        <v>521</v>
      </c>
      <c r="F1405" t="s">
        <v>261</v>
      </c>
      <c r="G1405" t="s">
        <v>1192</v>
      </c>
      <c r="H1405" s="117">
        <v>4000</v>
      </c>
      <c r="I1405" s="117">
        <v>4000</v>
      </c>
      <c r="J1405" s="117">
        <v>4250.42</v>
      </c>
      <c r="K1405" s="117">
        <v>0</v>
      </c>
      <c r="L1405" s="117">
        <v>0</v>
      </c>
      <c r="M1405" s="117">
        <v>0</v>
      </c>
      <c r="N1405" s="117">
        <v>4250.42</v>
      </c>
      <c r="P1405" s="1">
        <v>45140</v>
      </c>
      <c r="Q1405" s="1">
        <v>45129</v>
      </c>
      <c r="R1405" s="1">
        <v>46081</v>
      </c>
      <c r="S1405" s="1">
        <v>46081</v>
      </c>
      <c r="W1405" t="s">
        <v>561</v>
      </c>
      <c r="X1405" t="s">
        <v>252</v>
      </c>
      <c r="Z1405" t="s">
        <v>1142</v>
      </c>
      <c r="AA1405">
        <v>2</v>
      </c>
      <c r="AB1405" t="s">
        <v>1129</v>
      </c>
      <c r="AC1405" t="s">
        <v>561</v>
      </c>
      <c r="AD1405" t="s">
        <v>1130</v>
      </c>
      <c r="AE1405" t="s">
        <v>1131</v>
      </c>
      <c r="AF1405" t="s">
        <v>1132</v>
      </c>
      <c r="AG1405" t="s">
        <v>1133</v>
      </c>
      <c r="AH1405" t="s">
        <v>1134</v>
      </c>
    </row>
    <row r="1406" spans="1:34">
      <c r="A1406">
        <v>16047</v>
      </c>
      <c r="B1406" t="s">
        <v>246</v>
      </c>
      <c r="C1406" t="s">
        <v>247</v>
      </c>
      <c r="D1406" t="s">
        <v>508</v>
      </c>
      <c r="E1406" t="s">
        <v>509</v>
      </c>
      <c r="F1406" t="s">
        <v>261</v>
      </c>
      <c r="G1406" t="s">
        <v>1198</v>
      </c>
      <c r="H1406" s="117">
        <v>1500</v>
      </c>
      <c r="I1406" s="117">
        <v>1500</v>
      </c>
      <c r="J1406" s="117">
        <v>1605.64</v>
      </c>
      <c r="K1406" s="117">
        <v>0</v>
      </c>
      <c r="L1406" s="117">
        <v>0</v>
      </c>
      <c r="M1406" s="117">
        <v>0</v>
      </c>
      <c r="N1406" s="117">
        <v>1605.64</v>
      </c>
      <c r="P1406" s="1">
        <v>45057</v>
      </c>
      <c r="Q1406" s="1">
        <v>45052</v>
      </c>
      <c r="R1406" s="1">
        <v>46081</v>
      </c>
      <c r="S1406" s="1">
        <v>46081</v>
      </c>
      <c r="W1406" t="s">
        <v>561</v>
      </c>
      <c r="X1406" t="s">
        <v>252</v>
      </c>
      <c r="Z1406" t="s">
        <v>1142</v>
      </c>
      <c r="AA1406">
        <v>2</v>
      </c>
      <c r="AB1406" t="s">
        <v>1129</v>
      </c>
      <c r="AC1406" t="s">
        <v>561</v>
      </c>
      <c r="AD1406" t="s">
        <v>1130</v>
      </c>
      <c r="AE1406" t="s">
        <v>1131</v>
      </c>
      <c r="AF1406" t="s">
        <v>1132</v>
      </c>
      <c r="AG1406" t="s">
        <v>1133</v>
      </c>
      <c r="AH1406" t="s">
        <v>1134</v>
      </c>
    </row>
    <row r="1407" spans="1:34">
      <c r="A1407">
        <v>27746</v>
      </c>
      <c r="B1407" t="s">
        <v>246</v>
      </c>
      <c r="C1407" t="s">
        <v>247</v>
      </c>
      <c r="D1407" t="s">
        <v>454</v>
      </c>
      <c r="E1407" t="s">
        <v>455</v>
      </c>
      <c r="F1407" t="s">
        <v>261</v>
      </c>
      <c r="G1407" t="s">
        <v>1180</v>
      </c>
      <c r="H1407" s="117">
        <v>5000</v>
      </c>
      <c r="I1407" s="117">
        <v>5000</v>
      </c>
      <c r="J1407" s="117">
        <v>5071.2700000000004</v>
      </c>
      <c r="K1407" s="117">
        <v>0</v>
      </c>
      <c r="L1407" s="117">
        <v>0</v>
      </c>
      <c r="M1407" s="117">
        <v>0</v>
      </c>
      <c r="N1407" s="117">
        <v>5071.2700000000004</v>
      </c>
      <c r="P1407" s="1">
        <v>45541</v>
      </c>
      <c r="Q1407" s="1">
        <v>45535</v>
      </c>
      <c r="R1407" s="1">
        <v>46081</v>
      </c>
      <c r="S1407" s="1">
        <v>46081</v>
      </c>
      <c r="W1407" t="s">
        <v>561</v>
      </c>
      <c r="X1407" t="s">
        <v>252</v>
      </c>
      <c r="Z1407" t="s">
        <v>1142</v>
      </c>
      <c r="AA1407">
        <v>2</v>
      </c>
      <c r="AB1407" t="s">
        <v>1167</v>
      </c>
      <c r="AC1407" t="s">
        <v>561</v>
      </c>
      <c r="AD1407" t="s">
        <v>1130</v>
      </c>
      <c r="AE1407" t="s">
        <v>1131</v>
      </c>
      <c r="AF1407" t="s">
        <v>1132</v>
      </c>
      <c r="AG1407" t="s">
        <v>1133</v>
      </c>
      <c r="AH1407" t="s">
        <v>1134</v>
      </c>
    </row>
    <row r="1408" spans="1:34">
      <c r="A1408">
        <v>27531</v>
      </c>
      <c r="B1408" t="s">
        <v>246</v>
      </c>
      <c r="C1408" t="s">
        <v>247</v>
      </c>
      <c r="D1408" t="s">
        <v>407</v>
      </c>
      <c r="E1408" t="s">
        <v>408</v>
      </c>
      <c r="F1408" t="s">
        <v>261</v>
      </c>
      <c r="G1408" t="s">
        <v>1168</v>
      </c>
      <c r="H1408" s="117">
        <v>17458.62</v>
      </c>
      <c r="I1408" s="117">
        <v>17458.62</v>
      </c>
      <c r="J1408" s="117">
        <v>17458.62</v>
      </c>
      <c r="K1408" s="117">
        <v>0</v>
      </c>
      <c r="L1408" s="117">
        <v>0</v>
      </c>
      <c r="M1408" s="117">
        <v>0</v>
      </c>
      <c r="N1408" s="117">
        <v>17458.62</v>
      </c>
      <c r="P1408" s="1">
        <v>45541</v>
      </c>
      <c r="Q1408" s="1">
        <v>45533</v>
      </c>
      <c r="R1408" s="1">
        <v>46081</v>
      </c>
      <c r="S1408" s="1">
        <v>46081</v>
      </c>
      <c r="W1408" t="s">
        <v>561</v>
      </c>
      <c r="X1408" t="s">
        <v>252</v>
      </c>
      <c r="Z1408" t="s">
        <v>1142</v>
      </c>
      <c r="AA1408">
        <v>2</v>
      </c>
      <c r="AB1408" t="s">
        <v>1167</v>
      </c>
      <c r="AC1408" t="s">
        <v>561</v>
      </c>
      <c r="AD1408" t="s">
        <v>1165</v>
      </c>
      <c r="AE1408" t="s">
        <v>1131</v>
      </c>
      <c r="AF1408" t="s">
        <v>1132</v>
      </c>
      <c r="AG1408" t="s">
        <v>1133</v>
      </c>
      <c r="AH1408" t="s">
        <v>1134</v>
      </c>
    </row>
    <row r="1409" spans="1:35">
      <c r="A1409">
        <v>27738</v>
      </c>
      <c r="B1409" t="s">
        <v>246</v>
      </c>
      <c r="C1409" t="s">
        <v>247</v>
      </c>
      <c r="D1409" t="s">
        <v>454</v>
      </c>
      <c r="E1409" t="s">
        <v>455</v>
      </c>
      <c r="F1409" t="s">
        <v>261</v>
      </c>
      <c r="G1409" t="s">
        <v>1183</v>
      </c>
      <c r="H1409" s="117">
        <v>50000</v>
      </c>
      <c r="I1409" s="117">
        <v>50000</v>
      </c>
      <c r="J1409" s="117">
        <v>50712.71</v>
      </c>
      <c r="K1409" s="117">
        <v>0</v>
      </c>
      <c r="L1409" s="117">
        <v>0</v>
      </c>
      <c r="M1409" s="117">
        <v>0</v>
      </c>
      <c r="N1409" s="117">
        <v>50712.71</v>
      </c>
      <c r="O1409" s="117">
        <v>0</v>
      </c>
      <c r="P1409" s="1">
        <v>45541</v>
      </c>
      <c r="Q1409" s="1">
        <v>45535</v>
      </c>
      <c r="R1409" s="1">
        <v>46081</v>
      </c>
      <c r="S1409" s="1">
        <v>46081</v>
      </c>
      <c r="W1409" t="s">
        <v>561</v>
      </c>
      <c r="X1409" t="s">
        <v>252</v>
      </c>
      <c r="Z1409" t="s">
        <v>1142</v>
      </c>
      <c r="AA1409">
        <v>2</v>
      </c>
      <c r="AB1409" t="s">
        <v>1167</v>
      </c>
      <c r="AC1409" t="s">
        <v>561</v>
      </c>
      <c r="AD1409" t="s">
        <v>1130</v>
      </c>
      <c r="AE1409" t="s">
        <v>1131</v>
      </c>
      <c r="AF1409" t="s">
        <v>1132</v>
      </c>
      <c r="AG1409" t="s">
        <v>1133</v>
      </c>
      <c r="AH1409" t="s">
        <v>1134</v>
      </c>
      <c r="AI1409" t="s">
        <v>252</v>
      </c>
    </row>
    <row r="1410" spans="1:35">
      <c r="A1410">
        <v>26179</v>
      </c>
      <c r="B1410" t="s">
        <v>246</v>
      </c>
      <c r="C1410" t="s">
        <v>247</v>
      </c>
      <c r="D1410" t="s">
        <v>359</v>
      </c>
      <c r="E1410" t="s">
        <v>360</v>
      </c>
      <c r="F1410" t="s">
        <v>261</v>
      </c>
      <c r="G1410" t="s">
        <v>1179</v>
      </c>
      <c r="H1410" s="117">
        <v>30000</v>
      </c>
      <c r="I1410" s="117">
        <v>30000</v>
      </c>
      <c r="J1410" s="117">
        <v>30000</v>
      </c>
      <c r="K1410" s="117">
        <v>0</v>
      </c>
      <c r="L1410" s="117">
        <v>0</v>
      </c>
      <c r="M1410" s="117">
        <v>0</v>
      </c>
      <c r="N1410" s="117">
        <v>30000</v>
      </c>
      <c r="P1410" s="1">
        <v>45537</v>
      </c>
      <c r="Q1410" s="1">
        <v>45531</v>
      </c>
      <c r="R1410" s="1">
        <v>46081</v>
      </c>
      <c r="S1410" s="1">
        <v>46081</v>
      </c>
      <c r="W1410" t="s">
        <v>561</v>
      </c>
      <c r="X1410" t="s">
        <v>252</v>
      </c>
      <c r="Z1410" t="s">
        <v>1142</v>
      </c>
      <c r="AA1410">
        <v>2</v>
      </c>
      <c r="AB1410" t="s">
        <v>1167</v>
      </c>
      <c r="AC1410" t="s">
        <v>561</v>
      </c>
      <c r="AD1410" t="s">
        <v>1165</v>
      </c>
      <c r="AE1410" t="s">
        <v>1131</v>
      </c>
      <c r="AF1410" t="s">
        <v>1132</v>
      </c>
      <c r="AG1410" t="s">
        <v>1133</v>
      </c>
      <c r="AH1410" t="s">
        <v>1134</v>
      </c>
    </row>
    <row r="1411" spans="1:35">
      <c r="A1411">
        <v>27515</v>
      </c>
      <c r="B1411" t="s">
        <v>246</v>
      </c>
      <c r="C1411" t="s">
        <v>247</v>
      </c>
      <c r="D1411" t="s">
        <v>407</v>
      </c>
      <c r="E1411" t="s">
        <v>408</v>
      </c>
      <c r="F1411" t="s">
        <v>261</v>
      </c>
      <c r="G1411" t="s">
        <v>1171</v>
      </c>
      <c r="H1411" s="117">
        <v>7840</v>
      </c>
      <c r="I1411" s="117">
        <v>7840</v>
      </c>
      <c r="J1411" s="117">
        <v>7951.75</v>
      </c>
      <c r="K1411" s="117">
        <v>0</v>
      </c>
      <c r="L1411" s="117">
        <v>0</v>
      </c>
      <c r="M1411" s="117">
        <v>0</v>
      </c>
      <c r="N1411" s="117">
        <v>7951.75</v>
      </c>
      <c r="P1411" s="1">
        <v>45541</v>
      </c>
      <c r="Q1411" s="1">
        <v>45533</v>
      </c>
      <c r="R1411" s="1">
        <v>46081</v>
      </c>
      <c r="S1411" s="1">
        <v>46081</v>
      </c>
      <c r="W1411" t="s">
        <v>561</v>
      </c>
      <c r="X1411" t="s">
        <v>252</v>
      </c>
      <c r="Z1411" t="s">
        <v>1142</v>
      </c>
      <c r="AA1411">
        <v>2</v>
      </c>
      <c r="AB1411" t="s">
        <v>1167</v>
      </c>
      <c r="AC1411" t="s">
        <v>561</v>
      </c>
      <c r="AD1411" t="s">
        <v>1130</v>
      </c>
      <c r="AE1411" t="s">
        <v>1131</v>
      </c>
      <c r="AF1411" t="s">
        <v>1132</v>
      </c>
      <c r="AG1411" t="s">
        <v>1133</v>
      </c>
      <c r="AH1411" t="s">
        <v>1134</v>
      </c>
    </row>
    <row r="1412" spans="1:35">
      <c r="A1412">
        <v>25511</v>
      </c>
      <c r="B1412" t="s">
        <v>246</v>
      </c>
      <c r="C1412" t="s">
        <v>247</v>
      </c>
      <c r="D1412" t="s">
        <v>382</v>
      </c>
      <c r="E1412" t="s">
        <v>383</v>
      </c>
      <c r="F1412" t="s">
        <v>261</v>
      </c>
      <c r="G1412" t="s">
        <v>1186</v>
      </c>
      <c r="H1412" s="117">
        <v>5200</v>
      </c>
      <c r="I1412" s="117">
        <v>5200</v>
      </c>
      <c r="J1412" s="117">
        <v>5480.85</v>
      </c>
      <c r="K1412" s="117">
        <v>0</v>
      </c>
      <c r="L1412" s="117">
        <v>0</v>
      </c>
      <c r="M1412" s="117">
        <v>0</v>
      </c>
      <c r="N1412" s="117">
        <v>5480.85</v>
      </c>
      <c r="P1412" s="1">
        <v>45484</v>
      </c>
      <c r="Q1412" s="1">
        <v>45186</v>
      </c>
      <c r="R1412" s="1">
        <v>46081</v>
      </c>
      <c r="S1412" s="1">
        <v>46081</v>
      </c>
      <c r="W1412" t="s">
        <v>561</v>
      </c>
      <c r="X1412" t="s">
        <v>252</v>
      </c>
      <c r="Z1412" t="s">
        <v>1142</v>
      </c>
      <c r="AA1412">
        <v>2</v>
      </c>
      <c r="AB1412" t="s">
        <v>1129</v>
      </c>
      <c r="AC1412" t="s">
        <v>561</v>
      </c>
      <c r="AD1412" t="s">
        <v>1130</v>
      </c>
      <c r="AE1412" t="s">
        <v>1131</v>
      </c>
      <c r="AF1412" t="s">
        <v>1132</v>
      </c>
      <c r="AG1412" t="s">
        <v>1133</v>
      </c>
      <c r="AH1412" t="s">
        <v>1134</v>
      </c>
    </row>
    <row r="1413" spans="1:35">
      <c r="A1413">
        <v>25985</v>
      </c>
      <c r="B1413" t="s">
        <v>246</v>
      </c>
      <c r="C1413" t="s">
        <v>247</v>
      </c>
      <c r="D1413" t="s">
        <v>257</v>
      </c>
      <c r="E1413" t="s">
        <v>259</v>
      </c>
      <c r="F1413" t="s">
        <v>261</v>
      </c>
      <c r="G1413" t="s">
        <v>1175</v>
      </c>
      <c r="H1413" s="117">
        <v>7000</v>
      </c>
      <c r="I1413" s="117">
        <v>7000</v>
      </c>
      <c r="J1413" s="117">
        <v>7099.78</v>
      </c>
      <c r="K1413" s="117">
        <v>0</v>
      </c>
      <c r="L1413" s="117">
        <v>0</v>
      </c>
      <c r="M1413" s="117">
        <v>0</v>
      </c>
      <c r="N1413" s="117">
        <v>7099.78</v>
      </c>
      <c r="P1413" s="1">
        <v>45537</v>
      </c>
      <c r="Q1413" s="1">
        <v>45522</v>
      </c>
      <c r="R1413" s="1">
        <v>46081</v>
      </c>
      <c r="S1413" s="1">
        <v>46081</v>
      </c>
      <c r="W1413" t="s">
        <v>561</v>
      </c>
      <c r="X1413" t="s">
        <v>252</v>
      </c>
      <c r="Z1413" t="s">
        <v>1142</v>
      </c>
      <c r="AA1413">
        <v>2</v>
      </c>
      <c r="AB1413" t="s">
        <v>1167</v>
      </c>
      <c r="AC1413" t="s">
        <v>561</v>
      </c>
      <c r="AD1413" t="s">
        <v>1130</v>
      </c>
      <c r="AE1413" t="s">
        <v>1131</v>
      </c>
      <c r="AF1413" t="s">
        <v>1132</v>
      </c>
      <c r="AG1413" t="s">
        <v>1133</v>
      </c>
      <c r="AH1413" t="s">
        <v>1134</v>
      </c>
    </row>
    <row r="1414" spans="1:35">
      <c r="A1414">
        <v>26002</v>
      </c>
      <c r="B1414" t="s">
        <v>246</v>
      </c>
      <c r="C1414" t="s">
        <v>247</v>
      </c>
      <c r="D1414" t="s">
        <v>257</v>
      </c>
      <c r="E1414" t="s">
        <v>259</v>
      </c>
      <c r="F1414" t="s">
        <v>261</v>
      </c>
      <c r="G1414" t="s">
        <v>1179</v>
      </c>
      <c r="H1414" s="117">
        <v>20000</v>
      </c>
      <c r="I1414" s="117">
        <v>20000</v>
      </c>
      <c r="J1414" s="117">
        <v>20000</v>
      </c>
      <c r="K1414" s="117">
        <v>0</v>
      </c>
      <c r="L1414" s="117">
        <v>0</v>
      </c>
      <c r="M1414" s="117">
        <v>0</v>
      </c>
      <c r="N1414" s="117">
        <v>20000</v>
      </c>
      <c r="P1414" s="1">
        <v>45537</v>
      </c>
      <c r="Q1414" s="1">
        <v>45522</v>
      </c>
      <c r="R1414" s="1">
        <v>46081</v>
      </c>
      <c r="S1414" s="1">
        <v>46081</v>
      </c>
      <c r="W1414" t="s">
        <v>561</v>
      </c>
      <c r="X1414" t="s">
        <v>252</v>
      </c>
      <c r="Z1414" t="s">
        <v>1142</v>
      </c>
      <c r="AA1414">
        <v>2</v>
      </c>
      <c r="AB1414" t="s">
        <v>1167</v>
      </c>
      <c r="AC1414" t="s">
        <v>561</v>
      </c>
      <c r="AD1414" t="s">
        <v>1165</v>
      </c>
      <c r="AE1414" t="s">
        <v>1131</v>
      </c>
      <c r="AF1414" t="s">
        <v>1132</v>
      </c>
      <c r="AG1414" t="s">
        <v>1133</v>
      </c>
      <c r="AH1414" t="s">
        <v>1134</v>
      </c>
    </row>
    <row r="1415" spans="1:35">
      <c r="A1415">
        <v>26162</v>
      </c>
      <c r="B1415" t="s">
        <v>246</v>
      </c>
      <c r="C1415" t="s">
        <v>247</v>
      </c>
      <c r="D1415" t="s">
        <v>359</v>
      </c>
      <c r="E1415" t="s">
        <v>360</v>
      </c>
      <c r="F1415" t="s">
        <v>261</v>
      </c>
      <c r="G1415" t="s">
        <v>1175</v>
      </c>
      <c r="H1415" s="117">
        <v>9000</v>
      </c>
      <c r="I1415" s="117">
        <v>9000</v>
      </c>
      <c r="J1415" s="117">
        <v>9128.2900000000009</v>
      </c>
      <c r="K1415" s="117">
        <v>0</v>
      </c>
      <c r="L1415" s="117">
        <v>0</v>
      </c>
      <c r="M1415" s="117">
        <v>0</v>
      </c>
      <c r="N1415" s="117">
        <v>9128.2900000000009</v>
      </c>
      <c r="P1415" s="1">
        <v>45537</v>
      </c>
      <c r="Q1415" s="1">
        <v>45531</v>
      </c>
      <c r="R1415" s="1">
        <v>46081</v>
      </c>
      <c r="S1415" s="1">
        <v>46081</v>
      </c>
      <c r="W1415" t="s">
        <v>561</v>
      </c>
      <c r="X1415" t="s">
        <v>252</v>
      </c>
      <c r="Z1415" t="s">
        <v>1142</v>
      </c>
      <c r="AA1415">
        <v>2</v>
      </c>
      <c r="AB1415" t="s">
        <v>1167</v>
      </c>
      <c r="AC1415" t="s">
        <v>561</v>
      </c>
      <c r="AD1415" t="s">
        <v>1130</v>
      </c>
      <c r="AE1415" t="s">
        <v>1131</v>
      </c>
      <c r="AF1415" t="s">
        <v>1132</v>
      </c>
      <c r="AG1415" t="s">
        <v>1133</v>
      </c>
      <c r="AH1415" t="s">
        <v>1134</v>
      </c>
    </row>
    <row r="1416" spans="1:35">
      <c r="A1416">
        <v>25799</v>
      </c>
      <c r="B1416" t="s">
        <v>246</v>
      </c>
      <c r="C1416" t="s">
        <v>247</v>
      </c>
      <c r="D1416" t="s">
        <v>355</v>
      </c>
      <c r="E1416" t="s">
        <v>356</v>
      </c>
      <c r="F1416" t="s">
        <v>261</v>
      </c>
      <c r="G1416" t="s">
        <v>1176</v>
      </c>
      <c r="H1416" s="117">
        <v>3000</v>
      </c>
      <c r="I1416" s="117">
        <v>3000</v>
      </c>
      <c r="J1416" s="117">
        <v>3064.51</v>
      </c>
      <c r="K1416" s="117">
        <v>0</v>
      </c>
      <c r="L1416" s="117">
        <v>0</v>
      </c>
      <c r="M1416" s="117">
        <v>0</v>
      </c>
      <c r="N1416" s="117">
        <v>3064.51</v>
      </c>
      <c r="P1416" s="1">
        <v>45510</v>
      </c>
      <c r="Q1416" s="1">
        <v>45504</v>
      </c>
      <c r="R1416" s="1">
        <v>46081</v>
      </c>
      <c r="S1416" s="1">
        <v>46081</v>
      </c>
      <c r="W1416" t="s">
        <v>561</v>
      </c>
      <c r="X1416" t="s">
        <v>252</v>
      </c>
      <c r="Z1416" t="s">
        <v>1142</v>
      </c>
      <c r="AA1416">
        <v>2</v>
      </c>
      <c r="AB1416" t="s">
        <v>1167</v>
      </c>
      <c r="AC1416" t="s">
        <v>561</v>
      </c>
      <c r="AD1416" t="s">
        <v>1130</v>
      </c>
      <c r="AE1416" t="s">
        <v>1131</v>
      </c>
      <c r="AF1416" t="s">
        <v>1132</v>
      </c>
      <c r="AG1416" t="s">
        <v>1133</v>
      </c>
      <c r="AH1416" t="s">
        <v>1134</v>
      </c>
    </row>
    <row r="1417" spans="1:35">
      <c r="A1417">
        <v>16191</v>
      </c>
      <c r="B1417" t="s">
        <v>246</v>
      </c>
      <c r="C1417" t="s">
        <v>269</v>
      </c>
      <c r="D1417" t="s">
        <v>285</v>
      </c>
      <c r="E1417" t="s">
        <v>286</v>
      </c>
      <c r="F1417" t="s">
        <v>261</v>
      </c>
      <c r="G1417" t="s">
        <v>1197</v>
      </c>
      <c r="H1417" s="117">
        <v>1290</v>
      </c>
      <c r="I1417" s="117">
        <v>1290</v>
      </c>
      <c r="J1417" s="117">
        <v>1380.85</v>
      </c>
      <c r="K1417" s="117">
        <v>0</v>
      </c>
      <c r="L1417" s="117">
        <v>0</v>
      </c>
      <c r="M1417" s="117">
        <v>0</v>
      </c>
      <c r="N1417" s="117">
        <v>1380.85</v>
      </c>
      <c r="P1417" s="1">
        <v>45063</v>
      </c>
      <c r="Q1417" s="1">
        <v>45054</v>
      </c>
      <c r="R1417" s="1">
        <v>46091</v>
      </c>
      <c r="S1417" s="1">
        <v>46091</v>
      </c>
      <c r="W1417" t="s">
        <v>561</v>
      </c>
      <c r="X1417" t="s">
        <v>252</v>
      </c>
      <c r="Z1417" t="s">
        <v>1142</v>
      </c>
      <c r="AA1417">
        <v>2</v>
      </c>
      <c r="AB1417" t="s">
        <v>1129</v>
      </c>
      <c r="AC1417" t="s">
        <v>561</v>
      </c>
      <c r="AD1417" t="s">
        <v>1130</v>
      </c>
      <c r="AE1417" t="s">
        <v>1131</v>
      </c>
      <c r="AF1417" t="s">
        <v>1132</v>
      </c>
      <c r="AG1417" t="s">
        <v>1133</v>
      </c>
      <c r="AH1417" t="s">
        <v>1134</v>
      </c>
    </row>
    <row r="1418" spans="1:35">
      <c r="A1418">
        <v>16131</v>
      </c>
      <c r="B1418" t="s">
        <v>246</v>
      </c>
      <c r="C1418" t="s">
        <v>247</v>
      </c>
      <c r="D1418" t="s">
        <v>262</v>
      </c>
      <c r="E1418" t="s">
        <v>263</v>
      </c>
      <c r="F1418" t="s">
        <v>261</v>
      </c>
      <c r="G1418" t="s">
        <v>1202</v>
      </c>
      <c r="H1418" s="117">
        <v>2500</v>
      </c>
      <c r="I1418" s="117">
        <v>2500</v>
      </c>
      <c r="J1418" s="117">
        <v>2676.06</v>
      </c>
      <c r="K1418" s="117">
        <v>0</v>
      </c>
      <c r="L1418" s="117">
        <v>0</v>
      </c>
      <c r="M1418" s="117">
        <v>0</v>
      </c>
      <c r="N1418" s="117">
        <v>2676.06</v>
      </c>
      <c r="P1418" s="1">
        <v>45063</v>
      </c>
      <c r="Q1418" s="1">
        <v>45052</v>
      </c>
      <c r="R1418" s="1">
        <v>46091</v>
      </c>
      <c r="S1418" s="1">
        <v>46091</v>
      </c>
      <c r="W1418" t="s">
        <v>561</v>
      </c>
      <c r="X1418" t="s">
        <v>252</v>
      </c>
      <c r="Z1418" t="s">
        <v>1142</v>
      </c>
      <c r="AA1418">
        <v>2</v>
      </c>
      <c r="AB1418" t="s">
        <v>1129</v>
      </c>
      <c r="AC1418" t="s">
        <v>561</v>
      </c>
      <c r="AD1418" t="s">
        <v>1130</v>
      </c>
      <c r="AE1418" t="s">
        <v>1131</v>
      </c>
      <c r="AF1418" t="s">
        <v>1132</v>
      </c>
      <c r="AG1418" t="s">
        <v>1133</v>
      </c>
      <c r="AH1418" t="s">
        <v>1134</v>
      </c>
    </row>
    <row r="1419" spans="1:35">
      <c r="A1419">
        <v>16097</v>
      </c>
      <c r="B1419" t="s">
        <v>246</v>
      </c>
      <c r="C1419" t="s">
        <v>247</v>
      </c>
      <c r="D1419" t="s">
        <v>265</v>
      </c>
      <c r="E1419" t="s">
        <v>266</v>
      </c>
      <c r="F1419" t="s">
        <v>261</v>
      </c>
      <c r="G1419" t="s">
        <v>1197</v>
      </c>
      <c r="H1419" s="117">
        <v>2400</v>
      </c>
      <c r="I1419" s="117">
        <v>2400</v>
      </c>
      <c r="J1419" s="117">
        <v>2569.02</v>
      </c>
      <c r="K1419" s="117">
        <v>0</v>
      </c>
      <c r="L1419" s="117">
        <v>0</v>
      </c>
      <c r="M1419" s="117">
        <v>0</v>
      </c>
      <c r="N1419" s="117">
        <v>2569.02</v>
      </c>
      <c r="P1419" s="1">
        <v>45056</v>
      </c>
      <c r="Q1419" s="1">
        <v>45052</v>
      </c>
      <c r="R1419" s="1">
        <v>46091</v>
      </c>
      <c r="S1419" s="1">
        <v>46091</v>
      </c>
      <c r="W1419" t="s">
        <v>561</v>
      </c>
      <c r="X1419" t="s">
        <v>252</v>
      </c>
      <c r="Z1419" t="s">
        <v>1142</v>
      </c>
      <c r="AA1419">
        <v>2</v>
      </c>
      <c r="AB1419" t="s">
        <v>1129</v>
      </c>
      <c r="AC1419" t="s">
        <v>561</v>
      </c>
      <c r="AD1419" t="s">
        <v>1130</v>
      </c>
      <c r="AE1419" t="s">
        <v>1131</v>
      </c>
      <c r="AF1419" t="s">
        <v>1132</v>
      </c>
      <c r="AG1419" t="s">
        <v>1133</v>
      </c>
      <c r="AH1419" t="s">
        <v>1134</v>
      </c>
    </row>
    <row r="1420" spans="1:35">
      <c r="A1420">
        <v>16621</v>
      </c>
      <c r="B1420" t="s">
        <v>246</v>
      </c>
      <c r="C1420" t="s">
        <v>247</v>
      </c>
      <c r="D1420" t="s">
        <v>485</v>
      </c>
      <c r="E1420" t="s">
        <v>486</v>
      </c>
      <c r="F1420" t="s">
        <v>261</v>
      </c>
      <c r="G1420" t="s">
        <v>1202</v>
      </c>
      <c r="H1420" s="117">
        <v>1000</v>
      </c>
      <c r="I1420" s="117">
        <v>1000</v>
      </c>
      <c r="J1420" s="117">
        <v>1070.43</v>
      </c>
      <c r="K1420" s="117">
        <v>0</v>
      </c>
      <c r="L1420" s="117">
        <v>0</v>
      </c>
      <c r="M1420" s="117">
        <v>0</v>
      </c>
      <c r="N1420" s="117">
        <v>1070.43</v>
      </c>
      <c r="P1420" s="1">
        <v>45083</v>
      </c>
      <c r="Q1420" s="1">
        <v>45062</v>
      </c>
      <c r="R1420" s="1">
        <v>46091</v>
      </c>
      <c r="S1420" s="1">
        <v>46091</v>
      </c>
      <c r="W1420" t="s">
        <v>561</v>
      </c>
      <c r="X1420" t="s">
        <v>252</v>
      </c>
      <c r="Z1420" t="s">
        <v>1142</v>
      </c>
      <c r="AA1420">
        <v>2</v>
      </c>
      <c r="AB1420" t="s">
        <v>1129</v>
      </c>
      <c r="AC1420" t="s">
        <v>561</v>
      </c>
      <c r="AD1420" t="s">
        <v>1130</v>
      </c>
      <c r="AE1420" t="s">
        <v>1131</v>
      </c>
      <c r="AF1420" t="s">
        <v>1132</v>
      </c>
      <c r="AG1420" t="s">
        <v>1133</v>
      </c>
      <c r="AH1420" t="s">
        <v>1134</v>
      </c>
    </row>
    <row r="1421" spans="1:35">
      <c r="A1421">
        <v>20717</v>
      </c>
      <c r="B1421" t="s">
        <v>246</v>
      </c>
      <c r="C1421" t="s">
        <v>247</v>
      </c>
      <c r="D1421" t="s">
        <v>402</v>
      </c>
      <c r="E1421" t="s">
        <v>403</v>
      </c>
      <c r="F1421" t="s">
        <v>261</v>
      </c>
      <c r="G1421" t="s">
        <v>1190</v>
      </c>
      <c r="H1421" s="117">
        <v>5000</v>
      </c>
      <c r="I1421" s="117">
        <v>5000</v>
      </c>
      <c r="J1421" s="117">
        <v>5261.32</v>
      </c>
      <c r="K1421" s="117">
        <v>0</v>
      </c>
      <c r="L1421" s="117">
        <v>0</v>
      </c>
      <c r="M1421" s="117">
        <v>0</v>
      </c>
      <c r="N1421" s="117">
        <v>5261.32</v>
      </c>
      <c r="P1421" s="1">
        <v>45240</v>
      </c>
      <c r="Q1421" s="1">
        <v>45230</v>
      </c>
      <c r="R1421" s="1">
        <v>46091</v>
      </c>
      <c r="S1421" s="1">
        <v>46091</v>
      </c>
      <c r="W1421" t="s">
        <v>561</v>
      </c>
      <c r="X1421" t="s">
        <v>252</v>
      </c>
      <c r="Z1421" t="s">
        <v>1142</v>
      </c>
      <c r="AA1421">
        <v>2</v>
      </c>
      <c r="AB1421" t="s">
        <v>1129</v>
      </c>
      <c r="AC1421" t="s">
        <v>561</v>
      </c>
      <c r="AD1421" t="s">
        <v>1130</v>
      </c>
      <c r="AE1421" t="s">
        <v>1131</v>
      </c>
      <c r="AF1421" t="s">
        <v>1132</v>
      </c>
      <c r="AG1421" t="s">
        <v>1133</v>
      </c>
      <c r="AH1421" t="s">
        <v>1134</v>
      </c>
    </row>
    <row r="1422" spans="1:35">
      <c r="A1422">
        <v>20747</v>
      </c>
      <c r="B1422" t="s">
        <v>246</v>
      </c>
      <c r="C1422" t="s">
        <v>247</v>
      </c>
      <c r="D1422" t="s">
        <v>402</v>
      </c>
      <c r="E1422" t="s">
        <v>403</v>
      </c>
      <c r="F1422" t="s">
        <v>261</v>
      </c>
      <c r="G1422" t="s">
        <v>1195</v>
      </c>
      <c r="H1422" s="117">
        <v>15000</v>
      </c>
      <c r="I1422" s="117">
        <v>15000</v>
      </c>
      <c r="J1422" s="117">
        <v>15783.97</v>
      </c>
      <c r="K1422" s="117">
        <v>0</v>
      </c>
      <c r="L1422" s="117">
        <v>0</v>
      </c>
      <c r="M1422" s="117">
        <v>0</v>
      </c>
      <c r="N1422" s="117">
        <v>15783.97</v>
      </c>
      <c r="P1422" s="1">
        <v>45240</v>
      </c>
      <c r="Q1422" s="1">
        <v>45230</v>
      </c>
      <c r="R1422" s="1">
        <v>46091</v>
      </c>
      <c r="S1422" s="1">
        <v>46091</v>
      </c>
      <c r="W1422" t="s">
        <v>561</v>
      </c>
      <c r="X1422" t="s">
        <v>252</v>
      </c>
      <c r="Z1422" t="s">
        <v>1142</v>
      </c>
      <c r="AA1422">
        <v>2</v>
      </c>
      <c r="AB1422" t="s">
        <v>1129</v>
      </c>
      <c r="AC1422" t="s">
        <v>561</v>
      </c>
      <c r="AD1422" t="s">
        <v>1165</v>
      </c>
      <c r="AE1422" t="s">
        <v>1131</v>
      </c>
      <c r="AF1422" t="s">
        <v>1132</v>
      </c>
      <c r="AG1422" t="s">
        <v>1133</v>
      </c>
      <c r="AH1422" t="s">
        <v>1134</v>
      </c>
    </row>
    <row r="1423" spans="1:35">
      <c r="A1423">
        <v>17248</v>
      </c>
      <c r="B1423" t="s">
        <v>246</v>
      </c>
      <c r="C1423" t="s">
        <v>269</v>
      </c>
      <c r="D1423" t="s">
        <v>282</v>
      </c>
      <c r="E1423" t="s">
        <v>283</v>
      </c>
      <c r="F1423" t="s">
        <v>261</v>
      </c>
      <c r="G1423" t="s">
        <v>1192</v>
      </c>
      <c r="H1423" s="117">
        <v>1800</v>
      </c>
      <c r="I1423" s="117">
        <v>1800</v>
      </c>
      <c r="J1423" s="117">
        <v>1899.13</v>
      </c>
      <c r="K1423" s="117">
        <v>0</v>
      </c>
      <c r="L1423" s="117">
        <v>0</v>
      </c>
      <c r="M1423" s="117">
        <v>0</v>
      </c>
      <c r="N1423" s="117">
        <v>1899.13</v>
      </c>
      <c r="P1423" s="1">
        <v>45148</v>
      </c>
      <c r="Q1423" s="1">
        <v>45140</v>
      </c>
      <c r="R1423" s="1">
        <v>46091</v>
      </c>
      <c r="S1423" s="1">
        <v>46091</v>
      </c>
      <c r="W1423" t="s">
        <v>561</v>
      </c>
      <c r="X1423" t="s">
        <v>252</v>
      </c>
      <c r="Z1423" t="s">
        <v>1142</v>
      </c>
      <c r="AA1423">
        <v>2</v>
      </c>
      <c r="AB1423" t="s">
        <v>1129</v>
      </c>
      <c r="AC1423" t="s">
        <v>561</v>
      </c>
      <c r="AD1423" t="s">
        <v>1130</v>
      </c>
      <c r="AE1423" t="s">
        <v>1131</v>
      </c>
      <c r="AF1423" t="s">
        <v>1132</v>
      </c>
      <c r="AG1423" t="s">
        <v>1133</v>
      </c>
      <c r="AH1423" t="s">
        <v>1134</v>
      </c>
    </row>
    <row r="1424" spans="1:35">
      <c r="A1424">
        <v>17610</v>
      </c>
      <c r="B1424" t="s">
        <v>246</v>
      </c>
      <c r="C1424" t="s">
        <v>247</v>
      </c>
      <c r="D1424" t="s">
        <v>443</v>
      </c>
      <c r="E1424" t="s">
        <v>444</v>
      </c>
      <c r="F1424" t="s">
        <v>261</v>
      </c>
      <c r="G1424" t="s">
        <v>1192</v>
      </c>
      <c r="H1424" s="117">
        <v>5000</v>
      </c>
      <c r="I1424" s="117">
        <v>5000</v>
      </c>
      <c r="J1424" s="117">
        <v>5275.37</v>
      </c>
      <c r="K1424" s="117">
        <v>0</v>
      </c>
      <c r="L1424" s="117">
        <v>0</v>
      </c>
      <c r="M1424" s="117">
        <v>0</v>
      </c>
      <c r="N1424" s="117">
        <v>5275.37</v>
      </c>
      <c r="P1424" s="1">
        <v>45173</v>
      </c>
      <c r="Q1424" s="1">
        <v>45168</v>
      </c>
      <c r="R1424" s="1">
        <v>46091</v>
      </c>
      <c r="S1424" s="1">
        <v>46091</v>
      </c>
      <c r="W1424" t="s">
        <v>561</v>
      </c>
      <c r="X1424" t="s">
        <v>252</v>
      </c>
      <c r="Z1424" t="s">
        <v>1142</v>
      </c>
      <c r="AA1424">
        <v>2</v>
      </c>
      <c r="AB1424" t="s">
        <v>1129</v>
      </c>
      <c r="AC1424" t="s">
        <v>561</v>
      </c>
      <c r="AD1424" t="s">
        <v>1130</v>
      </c>
      <c r="AE1424" t="s">
        <v>1131</v>
      </c>
      <c r="AF1424" t="s">
        <v>1132</v>
      </c>
      <c r="AG1424" t="s">
        <v>1133</v>
      </c>
      <c r="AH1424" t="s">
        <v>1134</v>
      </c>
    </row>
    <row r="1425" spans="1:34">
      <c r="A1425">
        <v>17292</v>
      </c>
      <c r="B1425" t="s">
        <v>246</v>
      </c>
      <c r="C1425" t="s">
        <v>247</v>
      </c>
      <c r="D1425" t="s">
        <v>471</v>
      </c>
      <c r="E1425" t="s">
        <v>472</v>
      </c>
      <c r="F1425" t="s">
        <v>261</v>
      </c>
      <c r="G1425" t="s">
        <v>1191</v>
      </c>
      <c r="H1425" s="117">
        <v>5000</v>
      </c>
      <c r="I1425" s="117">
        <v>5000</v>
      </c>
      <c r="J1425" s="117">
        <v>5275.37</v>
      </c>
      <c r="K1425" s="117">
        <v>0</v>
      </c>
      <c r="L1425" s="117">
        <v>0</v>
      </c>
      <c r="M1425" s="117">
        <v>0</v>
      </c>
      <c r="N1425" s="117">
        <v>5275.37</v>
      </c>
      <c r="P1425" s="1">
        <v>45154</v>
      </c>
      <c r="Q1425" s="1">
        <v>45145</v>
      </c>
      <c r="R1425" s="1">
        <v>46091</v>
      </c>
      <c r="S1425" s="1">
        <v>46091</v>
      </c>
      <c r="W1425" t="s">
        <v>561</v>
      </c>
      <c r="X1425" t="s">
        <v>252</v>
      </c>
      <c r="Z1425" t="s">
        <v>1142</v>
      </c>
      <c r="AA1425">
        <v>2</v>
      </c>
      <c r="AB1425" t="s">
        <v>1129</v>
      </c>
      <c r="AC1425" t="s">
        <v>561</v>
      </c>
      <c r="AD1425" t="s">
        <v>1130</v>
      </c>
      <c r="AE1425" t="s">
        <v>1131</v>
      </c>
      <c r="AF1425" t="s">
        <v>1132</v>
      </c>
      <c r="AG1425" t="s">
        <v>1133</v>
      </c>
      <c r="AH1425" t="s">
        <v>1134</v>
      </c>
    </row>
    <row r="1426" spans="1:34">
      <c r="A1426">
        <v>24123</v>
      </c>
      <c r="B1426" t="s">
        <v>246</v>
      </c>
      <c r="C1426" t="s">
        <v>247</v>
      </c>
      <c r="D1426" t="s">
        <v>421</v>
      </c>
      <c r="E1426" t="s">
        <v>422</v>
      </c>
      <c r="F1426" t="s">
        <v>261</v>
      </c>
      <c r="G1426" t="s">
        <v>1182</v>
      </c>
      <c r="H1426" s="117">
        <v>6200</v>
      </c>
      <c r="I1426" s="117">
        <v>6200</v>
      </c>
      <c r="J1426" s="117">
        <v>6447.29</v>
      </c>
      <c r="K1426" s="117">
        <v>0</v>
      </c>
      <c r="L1426" s="117">
        <v>0</v>
      </c>
      <c r="M1426" s="117">
        <v>0</v>
      </c>
      <c r="N1426" s="117">
        <v>6447.29</v>
      </c>
      <c r="P1426" s="1">
        <v>45394</v>
      </c>
      <c r="Q1426" s="1">
        <v>45366</v>
      </c>
      <c r="R1426" s="1">
        <v>46091</v>
      </c>
      <c r="S1426" s="1">
        <v>46091</v>
      </c>
      <c r="W1426" t="s">
        <v>561</v>
      </c>
      <c r="X1426" t="s">
        <v>252</v>
      </c>
      <c r="Z1426" t="s">
        <v>1142</v>
      </c>
      <c r="AA1426">
        <v>2</v>
      </c>
      <c r="AB1426" t="s">
        <v>1129</v>
      </c>
      <c r="AC1426" t="s">
        <v>561</v>
      </c>
      <c r="AD1426" t="s">
        <v>1130</v>
      </c>
      <c r="AE1426" t="s">
        <v>1131</v>
      </c>
      <c r="AF1426" t="s">
        <v>1132</v>
      </c>
      <c r="AG1426" t="s">
        <v>1133</v>
      </c>
      <c r="AH1426" t="s">
        <v>1134</v>
      </c>
    </row>
    <row r="1427" spans="1:34">
      <c r="A1427">
        <v>22534</v>
      </c>
      <c r="B1427" t="s">
        <v>246</v>
      </c>
      <c r="C1427" t="s">
        <v>269</v>
      </c>
      <c r="D1427" t="s">
        <v>312</v>
      </c>
      <c r="E1427" t="s">
        <v>313</v>
      </c>
      <c r="F1427" t="s">
        <v>261</v>
      </c>
      <c r="G1427" t="s">
        <v>1190</v>
      </c>
      <c r="H1427" s="117">
        <v>3500</v>
      </c>
      <c r="I1427" s="117">
        <v>3500</v>
      </c>
      <c r="J1427" s="117">
        <v>3660.61</v>
      </c>
      <c r="K1427" s="117">
        <v>0</v>
      </c>
      <c r="L1427" s="117">
        <v>0</v>
      </c>
      <c r="M1427" s="117">
        <v>0</v>
      </c>
      <c r="N1427" s="117">
        <v>3660.61</v>
      </c>
      <c r="P1427" s="1">
        <v>45314</v>
      </c>
      <c r="Q1427" s="1">
        <v>45301</v>
      </c>
      <c r="R1427" s="1">
        <v>46091</v>
      </c>
      <c r="S1427" s="1">
        <v>46091</v>
      </c>
      <c r="W1427" t="s">
        <v>561</v>
      </c>
      <c r="X1427" t="s">
        <v>252</v>
      </c>
      <c r="Z1427" t="s">
        <v>1142</v>
      </c>
      <c r="AA1427">
        <v>2</v>
      </c>
      <c r="AB1427" t="s">
        <v>1129</v>
      </c>
      <c r="AC1427" t="s">
        <v>561</v>
      </c>
      <c r="AD1427" t="s">
        <v>1130</v>
      </c>
      <c r="AE1427" t="s">
        <v>1131</v>
      </c>
      <c r="AF1427" t="s">
        <v>1132</v>
      </c>
      <c r="AG1427" t="s">
        <v>1133</v>
      </c>
      <c r="AH1427" t="s">
        <v>1134</v>
      </c>
    </row>
    <row r="1428" spans="1:34">
      <c r="A1428">
        <v>25031</v>
      </c>
      <c r="B1428" t="s">
        <v>246</v>
      </c>
      <c r="C1428" t="s">
        <v>247</v>
      </c>
      <c r="D1428" t="s">
        <v>410</v>
      </c>
      <c r="E1428" t="s">
        <v>411</v>
      </c>
      <c r="F1428" t="s">
        <v>261</v>
      </c>
      <c r="G1428" t="s">
        <v>1185</v>
      </c>
      <c r="H1428" s="117">
        <v>5000</v>
      </c>
      <c r="I1428" s="117">
        <v>5000</v>
      </c>
      <c r="J1428" s="117">
        <v>5178.13</v>
      </c>
      <c r="K1428" s="117">
        <v>0</v>
      </c>
      <c r="L1428" s="117">
        <v>0</v>
      </c>
      <c r="M1428" s="117">
        <v>0</v>
      </c>
      <c r="N1428" s="117">
        <v>5178.13</v>
      </c>
      <c r="P1428" s="1">
        <v>45435</v>
      </c>
      <c r="Q1428" s="1">
        <v>45423</v>
      </c>
      <c r="R1428" s="1">
        <v>46096</v>
      </c>
      <c r="S1428" s="1">
        <v>46096</v>
      </c>
      <c r="W1428" t="s">
        <v>561</v>
      </c>
      <c r="X1428" t="s">
        <v>252</v>
      </c>
      <c r="Z1428" t="s">
        <v>1142</v>
      </c>
      <c r="AA1428">
        <v>2</v>
      </c>
      <c r="AB1428" t="s">
        <v>1167</v>
      </c>
      <c r="AC1428" t="s">
        <v>561</v>
      </c>
      <c r="AD1428" t="s">
        <v>1130</v>
      </c>
      <c r="AE1428" t="s">
        <v>1131</v>
      </c>
      <c r="AF1428" t="s">
        <v>1132</v>
      </c>
      <c r="AG1428" t="s">
        <v>1133</v>
      </c>
      <c r="AH1428" t="s">
        <v>1134</v>
      </c>
    </row>
    <row r="1429" spans="1:34">
      <c r="A1429">
        <v>16260</v>
      </c>
      <c r="B1429" t="s">
        <v>246</v>
      </c>
      <c r="C1429" t="s">
        <v>247</v>
      </c>
      <c r="D1429" t="s">
        <v>502</v>
      </c>
      <c r="E1429" t="s">
        <v>503</v>
      </c>
      <c r="F1429" t="s">
        <v>261</v>
      </c>
      <c r="G1429" t="s">
        <v>1202</v>
      </c>
      <c r="H1429" s="117">
        <v>3000</v>
      </c>
      <c r="I1429" s="117">
        <v>3000</v>
      </c>
      <c r="J1429" s="117">
        <v>3211.28</v>
      </c>
      <c r="K1429" s="117">
        <v>0</v>
      </c>
      <c r="L1429" s="117">
        <v>0</v>
      </c>
      <c r="M1429" s="117">
        <v>0</v>
      </c>
      <c r="N1429" s="117">
        <v>3211.28</v>
      </c>
      <c r="P1429" s="1">
        <v>45077</v>
      </c>
      <c r="Q1429" s="1">
        <v>45062</v>
      </c>
      <c r="R1429" s="1">
        <v>46096</v>
      </c>
      <c r="S1429" s="1">
        <v>46096</v>
      </c>
      <c r="W1429" t="s">
        <v>561</v>
      </c>
      <c r="X1429" t="s">
        <v>252</v>
      </c>
      <c r="Z1429" t="s">
        <v>1142</v>
      </c>
      <c r="AA1429">
        <v>2</v>
      </c>
      <c r="AB1429" t="s">
        <v>1129</v>
      </c>
      <c r="AC1429" t="s">
        <v>561</v>
      </c>
      <c r="AD1429" t="s">
        <v>1130</v>
      </c>
      <c r="AE1429" t="s">
        <v>1131</v>
      </c>
      <c r="AF1429" t="s">
        <v>1132</v>
      </c>
      <c r="AG1429" t="s">
        <v>1133</v>
      </c>
      <c r="AH1429" t="s">
        <v>1134</v>
      </c>
    </row>
    <row r="1430" spans="1:34">
      <c r="A1430">
        <v>18117</v>
      </c>
      <c r="B1430" t="s">
        <v>246</v>
      </c>
      <c r="C1430" t="s">
        <v>247</v>
      </c>
      <c r="D1430" t="s">
        <v>461</v>
      </c>
      <c r="E1430" t="s">
        <v>462</v>
      </c>
      <c r="F1430" t="s">
        <v>261</v>
      </c>
      <c r="G1430" t="s">
        <v>1191</v>
      </c>
      <c r="H1430" s="117">
        <v>3000</v>
      </c>
      <c r="I1430" s="117">
        <v>3000</v>
      </c>
      <c r="J1430" s="117">
        <v>3162.03</v>
      </c>
      <c r="K1430" s="117">
        <v>0</v>
      </c>
      <c r="L1430" s="117">
        <v>0</v>
      </c>
      <c r="M1430" s="117">
        <v>0</v>
      </c>
      <c r="N1430" s="117">
        <v>3162.03</v>
      </c>
      <c r="P1430" s="1">
        <v>45190</v>
      </c>
      <c r="Q1430" s="1">
        <v>45172</v>
      </c>
      <c r="R1430" s="1">
        <v>46101</v>
      </c>
      <c r="S1430" s="1">
        <v>46101</v>
      </c>
      <c r="W1430" t="s">
        <v>561</v>
      </c>
      <c r="X1430" t="s">
        <v>252</v>
      </c>
      <c r="Z1430" t="s">
        <v>1142</v>
      </c>
      <c r="AA1430">
        <v>2</v>
      </c>
      <c r="AB1430" t="s">
        <v>1129</v>
      </c>
      <c r="AC1430" t="s">
        <v>561</v>
      </c>
      <c r="AD1430" t="s">
        <v>1130</v>
      </c>
      <c r="AE1430" t="s">
        <v>1131</v>
      </c>
      <c r="AF1430" t="s">
        <v>1132</v>
      </c>
      <c r="AG1430" t="s">
        <v>1133</v>
      </c>
      <c r="AH1430" t="s">
        <v>1134</v>
      </c>
    </row>
    <row r="1431" spans="1:34">
      <c r="A1431">
        <v>19543</v>
      </c>
      <c r="B1431" t="s">
        <v>246</v>
      </c>
      <c r="C1431" t="s">
        <v>269</v>
      </c>
      <c r="D1431" t="s">
        <v>308</v>
      </c>
      <c r="E1431" t="s">
        <v>309</v>
      </c>
      <c r="F1431" t="s">
        <v>261</v>
      </c>
      <c r="G1431" t="s">
        <v>1192</v>
      </c>
      <c r="H1431" s="117">
        <v>3000</v>
      </c>
      <c r="I1431" s="117">
        <v>3000</v>
      </c>
      <c r="J1431" s="117">
        <v>3156.79</v>
      </c>
      <c r="K1431" s="117">
        <v>0</v>
      </c>
      <c r="L1431" s="117">
        <v>0</v>
      </c>
      <c r="M1431" s="117">
        <v>0</v>
      </c>
      <c r="N1431" s="117">
        <v>3156.79</v>
      </c>
      <c r="P1431" s="1">
        <v>45229</v>
      </c>
      <c r="Q1431" s="1">
        <v>45220</v>
      </c>
      <c r="R1431" s="1">
        <v>46101</v>
      </c>
      <c r="S1431" s="1">
        <v>46101</v>
      </c>
      <c r="W1431" t="s">
        <v>561</v>
      </c>
      <c r="X1431" t="s">
        <v>252</v>
      </c>
      <c r="Z1431" t="s">
        <v>1142</v>
      </c>
      <c r="AA1431">
        <v>2</v>
      </c>
      <c r="AB1431" t="s">
        <v>1129</v>
      </c>
      <c r="AC1431" t="s">
        <v>561</v>
      </c>
      <c r="AD1431" t="s">
        <v>1130</v>
      </c>
      <c r="AE1431" t="s">
        <v>1131</v>
      </c>
      <c r="AF1431" t="s">
        <v>1132</v>
      </c>
      <c r="AG1431" t="s">
        <v>1133</v>
      </c>
      <c r="AH1431" t="s">
        <v>1134</v>
      </c>
    </row>
    <row r="1432" spans="1:34">
      <c r="A1432">
        <v>19446</v>
      </c>
      <c r="B1432" t="s">
        <v>246</v>
      </c>
      <c r="C1432" t="s">
        <v>269</v>
      </c>
      <c r="D1432" t="s">
        <v>288</v>
      </c>
      <c r="E1432" t="s">
        <v>289</v>
      </c>
      <c r="F1432" t="s">
        <v>261</v>
      </c>
      <c r="G1432" t="s">
        <v>1187</v>
      </c>
      <c r="H1432" s="117">
        <v>4000</v>
      </c>
      <c r="I1432" s="117">
        <v>4000</v>
      </c>
      <c r="J1432" s="117">
        <v>4209.0600000000004</v>
      </c>
      <c r="K1432" s="117">
        <v>0</v>
      </c>
      <c r="L1432" s="117">
        <v>0</v>
      </c>
      <c r="M1432" s="117">
        <v>0</v>
      </c>
      <c r="N1432" s="117">
        <v>4209.0600000000004</v>
      </c>
      <c r="P1432" s="1">
        <v>45218</v>
      </c>
      <c r="Q1432" s="1">
        <v>45211</v>
      </c>
      <c r="R1432" s="1">
        <v>46101</v>
      </c>
      <c r="S1432" s="1">
        <v>46101</v>
      </c>
      <c r="W1432" t="s">
        <v>561</v>
      </c>
      <c r="X1432" t="s">
        <v>252</v>
      </c>
      <c r="Z1432" t="s">
        <v>1142</v>
      </c>
      <c r="AA1432">
        <v>2</v>
      </c>
      <c r="AB1432" t="s">
        <v>1129</v>
      </c>
      <c r="AC1432" t="s">
        <v>561</v>
      </c>
      <c r="AD1432" t="s">
        <v>1165</v>
      </c>
      <c r="AE1432" t="s">
        <v>1131</v>
      </c>
      <c r="AF1432" t="s">
        <v>1132</v>
      </c>
      <c r="AG1432" t="s">
        <v>1133</v>
      </c>
      <c r="AH1432" t="s">
        <v>1134</v>
      </c>
    </row>
    <row r="1433" spans="1:34">
      <c r="A1433">
        <v>19472</v>
      </c>
      <c r="B1433" t="s">
        <v>246</v>
      </c>
      <c r="C1433" t="s">
        <v>269</v>
      </c>
      <c r="D1433" t="s">
        <v>288</v>
      </c>
      <c r="E1433" t="s">
        <v>289</v>
      </c>
      <c r="F1433" t="s">
        <v>261</v>
      </c>
      <c r="G1433" t="s">
        <v>1184</v>
      </c>
      <c r="H1433" s="117">
        <v>1000</v>
      </c>
      <c r="I1433" s="117">
        <v>1000</v>
      </c>
      <c r="J1433" s="117">
        <v>1052.26</v>
      </c>
      <c r="K1433" s="117">
        <v>0</v>
      </c>
      <c r="L1433" s="117">
        <v>0</v>
      </c>
      <c r="M1433" s="117">
        <v>0</v>
      </c>
      <c r="N1433" s="117">
        <v>1052.26</v>
      </c>
      <c r="P1433" s="1">
        <v>45218</v>
      </c>
      <c r="Q1433" s="1">
        <v>45211</v>
      </c>
      <c r="R1433" s="1">
        <v>46101</v>
      </c>
      <c r="S1433" s="1">
        <v>46101</v>
      </c>
      <c r="W1433" t="s">
        <v>561</v>
      </c>
      <c r="X1433" t="s">
        <v>252</v>
      </c>
      <c r="Z1433" t="s">
        <v>1142</v>
      </c>
      <c r="AA1433">
        <v>2</v>
      </c>
      <c r="AB1433" t="s">
        <v>1129</v>
      </c>
      <c r="AC1433" t="s">
        <v>561</v>
      </c>
      <c r="AD1433" t="s">
        <v>1130</v>
      </c>
      <c r="AE1433" t="s">
        <v>1131</v>
      </c>
      <c r="AF1433" t="s">
        <v>1132</v>
      </c>
      <c r="AG1433" t="s">
        <v>1133</v>
      </c>
      <c r="AH1433" t="s">
        <v>1134</v>
      </c>
    </row>
    <row r="1434" spans="1:34">
      <c r="A1434">
        <v>23222</v>
      </c>
      <c r="B1434" t="s">
        <v>246</v>
      </c>
      <c r="C1434" t="s">
        <v>247</v>
      </c>
      <c r="D1434" t="s">
        <v>497</v>
      </c>
      <c r="E1434" t="s">
        <v>498</v>
      </c>
      <c r="F1434" t="s">
        <v>261</v>
      </c>
      <c r="G1434" t="s">
        <v>1185</v>
      </c>
      <c r="H1434" s="117">
        <v>4000</v>
      </c>
      <c r="I1434" s="117">
        <v>4000</v>
      </c>
      <c r="J1434" s="117">
        <v>4170.7700000000004</v>
      </c>
      <c r="K1434" s="117">
        <v>0</v>
      </c>
      <c r="L1434" s="117">
        <v>0</v>
      </c>
      <c r="M1434" s="117">
        <v>0</v>
      </c>
      <c r="N1434" s="117">
        <v>4170.7700000000004</v>
      </c>
      <c r="P1434" s="1">
        <v>45345</v>
      </c>
      <c r="Q1434" s="1">
        <v>45337</v>
      </c>
      <c r="R1434" s="1">
        <v>46101</v>
      </c>
      <c r="S1434" s="1">
        <v>46101</v>
      </c>
      <c r="W1434" t="s">
        <v>561</v>
      </c>
      <c r="X1434" t="s">
        <v>252</v>
      </c>
      <c r="Z1434" t="s">
        <v>1142</v>
      </c>
      <c r="AA1434">
        <v>2</v>
      </c>
      <c r="AB1434" t="s">
        <v>1129</v>
      </c>
      <c r="AC1434" t="s">
        <v>561</v>
      </c>
      <c r="AD1434" t="s">
        <v>1130</v>
      </c>
      <c r="AE1434" t="s">
        <v>1131</v>
      </c>
      <c r="AF1434" t="s">
        <v>1132</v>
      </c>
      <c r="AG1434" t="s">
        <v>1133</v>
      </c>
      <c r="AH1434" t="s">
        <v>1134</v>
      </c>
    </row>
    <row r="1435" spans="1:34">
      <c r="A1435">
        <v>23633</v>
      </c>
      <c r="B1435" t="s">
        <v>246</v>
      </c>
      <c r="C1435" t="s">
        <v>269</v>
      </c>
      <c r="D1435" t="s">
        <v>276</v>
      </c>
      <c r="E1435" t="s">
        <v>277</v>
      </c>
      <c r="F1435" t="s">
        <v>261</v>
      </c>
      <c r="G1435" t="s">
        <v>1182</v>
      </c>
      <c r="H1435" s="117">
        <v>9340</v>
      </c>
      <c r="I1435" s="117">
        <v>9340</v>
      </c>
      <c r="J1435" s="117">
        <v>9712.5300000000007</v>
      </c>
      <c r="K1435" s="117">
        <v>0</v>
      </c>
      <c r="L1435" s="117">
        <v>0</v>
      </c>
      <c r="M1435" s="117">
        <v>0</v>
      </c>
      <c r="N1435" s="117">
        <v>9712.5300000000007</v>
      </c>
      <c r="P1435" s="1">
        <v>45371</v>
      </c>
      <c r="Q1435" s="1">
        <v>45355</v>
      </c>
      <c r="R1435" s="1">
        <v>46101</v>
      </c>
      <c r="S1435" s="1">
        <v>46101</v>
      </c>
      <c r="W1435" t="s">
        <v>561</v>
      </c>
      <c r="X1435" t="s">
        <v>252</v>
      </c>
      <c r="Z1435" t="s">
        <v>1142</v>
      </c>
      <c r="AA1435">
        <v>2</v>
      </c>
      <c r="AB1435" t="s">
        <v>1129</v>
      </c>
      <c r="AC1435" t="s">
        <v>561</v>
      </c>
      <c r="AD1435" t="s">
        <v>1130</v>
      </c>
      <c r="AE1435" t="s">
        <v>1131</v>
      </c>
      <c r="AF1435" t="s">
        <v>1132</v>
      </c>
      <c r="AG1435" t="s">
        <v>1133</v>
      </c>
      <c r="AH1435" t="s">
        <v>1134</v>
      </c>
    </row>
    <row r="1436" spans="1:34">
      <c r="A1436">
        <v>25477</v>
      </c>
      <c r="B1436" t="s">
        <v>246</v>
      </c>
      <c r="C1436" t="s">
        <v>247</v>
      </c>
      <c r="D1436" t="s">
        <v>516</v>
      </c>
      <c r="E1436" t="s">
        <v>517</v>
      </c>
      <c r="F1436" t="s">
        <v>261</v>
      </c>
      <c r="G1436" t="s">
        <v>1180</v>
      </c>
      <c r="H1436" s="117">
        <v>6600</v>
      </c>
      <c r="I1436" s="117">
        <v>6600</v>
      </c>
      <c r="J1436" s="117">
        <v>6800.06</v>
      </c>
      <c r="K1436" s="117">
        <v>0</v>
      </c>
      <c r="L1436" s="117">
        <v>0</v>
      </c>
      <c r="M1436" s="117">
        <v>0</v>
      </c>
      <c r="N1436" s="117">
        <v>6800.06</v>
      </c>
      <c r="P1436" s="1">
        <v>45476</v>
      </c>
      <c r="Q1436" s="1">
        <v>45469</v>
      </c>
      <c r="R1436" s="1">
        <v>46101</v>
      </c>
      <c r="S1436" s="1">
        <v>46101</v>
      </c>
      <c r="W1436" t="s">
        <v>561</v>
      </c>
      <c r="X1436" t="s">
        <v>252</v>
      </c>
      <c r="Z1436" t="s">
        <v>1142</v>
      </c>
      <c r="AA1436">
        <v>2</v>
      </c>
      <c r="AB1436" t="s">
        <v>1167</v>
      </c>
      <c r="AC1436" t="s">
        <v>561</v>
      </c>
      <c r="AD1436" t="s">
        <v>1130</v>
      </c>
      <c r="AE1436" t="s">
        <v>1131</v>
      </c>
      <c r="AF1436" t="s">
        <v>1132</v>
      </c>
      <c r="AG1436" t="s">
        <v>1133</v>
      </c>
      <c r="AH1436" t="s">
        <v>1134</v>
      </c>
    </row>
    <row r="1437" spans="1:34">
      <c r="A1437">
        <v>28939</v>
      </c>
      <c r="B1437" t="s">
        <v>246</v>
      </c>
      <c r="C1437" t="s">
        <v>247</v>
      </c>
      <c r="D1437" t="s">
        <v>433</v>
      </c>
      <c r="E1437" t="s">
        <v>434</v>
      </c>
      <c r="F1437" t="s">
        <v>261</v>
      </c>
      <c r="G1437" t="s">
        <v>1169</v>
      </c>
      <c r="H1437" s="117">
        <v>4000</v>
      </c>
      <c r="I1437" s="117">
        <v>4000</v>
      </c>
      <c r="J1437" s="117">
        <v>4027.9</v>
      </c>
      <c r="K1437" s="117">
        <v>0</v>
      </c>
      <c r="L1437" s="117">
        <v>0</v>
      </c>
      <c r="M1437" s="117">
        <v>0</v>
      </c>
      <c r="N1437" s="117">
        <v>4027.9</v>
      </c>
      <c r="P1437" s="1">
        <v>45555</v>
      </c>
      <c r="Q1437" s="1">
        <v>45554</v>
      </c>
      <c r="R1437" s="1">
        <v>46101</v>
      </c>
      <c r="S1437" s="1">
        <v>46101</v>
      </c>
      <c r="W1437" t="s">
        <v>561</v>
      </c>
      <c r="X1437" t="s">
        <v>252</v>
      </c>
      <c r="Z1437" t="s">
        <v>1142</v>
      </c>
      <c r="AA1437">
        <v>2</v>
      </c>
      <c r="AB1437" t="s">
        <v>1167</v>
      </c>
      <c r="AC1437" t="s">
        <v>561</v>
      </c>
      <c r="AD1437" t="s">
        <v>1130</v>
      </c>
      <c r="AE1437" t="s">
        <v>1131</v>
      </c>
      <c r="AF1437" t="s">
        <v>1132</v>
      </c>
      <c r="AG1437" t="s">
        <v>1133</v>
      </c>
      <c r="AH1437" t="s">
        <v>1134</v>
      </c>
    </row>
    <row r="1438" spans="1:34">
      <c r="A1438">
        <v>28927</v>
      </c>
      <c r="B1438" t="s">
        <v>246</v>
      </c>
      <c r="C1438" t="s">
        <v>247</v>
      </c>
      <c r="D1438" t="s">
        <v>433</v>
      </c>
      <c r="E1438" t="s">
        <v>434</v>
      </c>
      <c r="F1438" t="s">
        <v>261</v>
      </c>
      <c r="G1438" t="s">
        <v>1179</v>
      </c>
      <c r="H1438" s="117">
        <v>20000</v>
      </c>
      <c r="I1438" s="117">
        <v>20000</v>
      </c>
      <c r="J1438" s="117">
        <v>20000</v>
      </c>
      <c r="K1438" s="117">
        <v>0</v>
      </c>
      <c r="L1438" s="117">
        <v>0</v>
      </c>
      <c r="M1438" s="117">
        <v>0</v>
      </c>
      <c r="N1438" s="117">
        <v>20000</v>
      </c>
      <c r="P1438" s="1">
        <v>45555</v>
      </c>
      <c r="Q1438" s="1">
        <v>45554</v>
      </c>
      <c r="R1438" s="1">
        <v>46101</v>
      </c>
      <c r="S1438" s="1">
        <v>46101</v>
      </c>
      <c r="W1438" t="s">
        <v>561</v>
      </c>
      <c r="X1438" t="s">
        <v>252</v>
      </c>
      <c r="Z1438" t="s">
        <v>1142</v>
      </c>
      <c r="AA1438">
        <v>2</v>
      </c>
      <c r="AB1438" t="s">
        <v>1167</v>
      </c>
      <c r="AC1438" t="s">
        <v>561</v>
      </c>
      <c r="AD1438" t="s">
        <v>1165</v>
      </c>
      <c r="AE1438" t="s">
        <v>1131</v>
      </c>
      <c r="AF1438" t="s">
        <v>1132</v>
      </c>
      <c r="AG1438" t="s">
        <v>1133</v>
      </c>
      <c r="AH1438" t="s">
        <v>1134</v>
      </c>
    </row>
    <row r="1439" spans="1:34">
      <c r="A1439">
        <v>22805</v>
      </c>
      <c r="B1439" t="s">
        <v>246</v>
      </c>
      <c r="C1439" t="s">
        <v>247</v>
      </c>
      <c r="D1439" t="s">
        <v>480</v>
      </c>
      <c r="E1439" t="s">
        <v>481</v>
      </c>
      <c r="F1439" t="s">
        <v>261</v>
      </c>
      <c r="G1439" t="s">
        <v>1186</v>
      </c>
      <c r="H1439" s="117">
        <v>7000</v>
      </c>
      <c r="I1439" s="117">
        <v>7000</v>
      </c>
      <c r="J1439" s="117">
        <v>7321.22</v>
      </c>
      <c r="K1439" s="117">
        <v>0</v>
      </c>
      <c r="L1439" s="117">
        <v>0</v>
      </c>
      <c r="M1439" s="117">
        <v>0</v>
      </c>
      <c r="N1439" s="117">
        <v>7321.22</v>
      </c>
      <c r="P1439" s="1">
        <v>45323</v>
      </c>
      <c r="Q1439" s="1">
        <v>45314</v>
      </c>
      <c r="R1439" s="1">
        <v>46106</v>
      </c>
      <c r="S1439" s="1">
        <v>46106</v>
      </c>
      <c r="W1439" t="s">
        <v>561</v>
      </c>
      <c r="X1439" t="s">
        <v>252</v>
      </c>
      <c r="Z1439" t="s">
        <v>1142</v>
      </c>
      <c r="AA1439">
        <v>2</v>
      </c>
      <c r="AB1439" t="s">
        <v>1129</v>
      </c>
      <c r="AC1439" t="s">
        <v>561</v>
      </c>
      <c r="AD1439" t="s">
        <v>1130</v>
      </c>
      <c r="AE1439" t="s">
        <v>1131</v>
      </c>
      <c r="AF1439" t="s">
        <v>1132</v>
      </c>
      <c r="AG1439" t="s">
        <v>1133</v>
      </c>
      <c r="AH1439" t="s">
        <v>1134</v>
      </c>
    </row>
    <row r="1440" spans="1:34">
      <c r="A1440">
        <v>24585</v>
      </c>
      <c r="B1440" t="s">
        <v>246</v>
      </c>
      <c r="C1440" t="s">
        <v>269</v>
      </c>
      <c r="D1440" t="s">
        <v>298</v>
      </c>
      <c r="E1440" t="s">
        <v>299</v>
      </c>
      <c r="F1440" t="s">
        <v>261</v>
      </c>
      <c r="G1440" t="s">
        <v>1182</v>
      </c>
      <c r="H1440" s="117">
        <v>2500</v>
      </c>
      <c r="I1440" s="117">
        <v>2500</v>
      </c>
      <c r="J1440" s="117">
        <v>2596.3000000000002</v>
      </c>
      <c r="K1440" s="117">
        <v>0</v>
      </c>
      <c r="L1440" s="117">
        <v>0</v>
      </c>
      <c r="M1440" s="117">
        <v>0</v>
      </c>
      <c r="N1440" s="117">
        <v>2596.3000000000002</v>
      </c>
      <c r="P1440" s="1">
        <v>45406</v>
      </c>
      <c r="Q1440" s="1">
        <v>45401</v>
      </c>
      <c r="R1440" s="1">
        <v>46106</v>
      </c>
      <c r="S1440" s="1">
        <v>46106</v>
      </c>
      <c r="W1440" t="s">
        <v>561</v>
      </c>
      <c r="X1440" t="s">
        <v>252</v>
      </c>
      <c r="Z1440" t="s">
        <v>1142</v>
      </c>
      <c r="AA1440">
        <v>2</v>
      </c>
      <c r="AB1440" t="s">
        <v>1167</v>
      </c>
      <c r="AC1440" t="s">
        <v>561</v>
      </c>
      <c r="AD1440" t="s">
        <v>1130</v>
      </c>
      <c r="AE1440" t="s">
        <v>1131</v>
      </c>
      <c r="AF1440" t="s">
        <v>1132</v>
      </c>
      <c r="AG1440" t="s">
        <v>1133</v>
      </c>
      <c r="AH1440" t="s">
        <v>1134</v>
      </c>
    </row>
    <row r="1441" spans="1:35">
      <c r="A1441">
        <v>19254</v>
      </c>
      <c r="B1441" t="s">
        <v>246</v>
      </c>
      <c r="C1441" t="s">
        <v>247</v>
      </c>
      <c r="D1441" t="s">
        <v>368</v>
      </c>
      <c r="E1441" t="s">
        <v>369</v>
      </c>
      <c r="F1441" t="s">
        <v>261</v>
      </c>
      <c r="G1441" t="s">
        <v>1191</v>
      </c>
      <c r="H1441" s="117">
        <v>4900</v>
      </c>
      <c r="I1441" s="117">
        <v>4900</v>
      </c>
      <c r="J1441" s="117">
        <v>5164.6499999999996</v>
      </c>
      <c r="K1441" s="117">
        <v>0</v>
      </c>
      <c r="L1441" s="117">
        <v>0</v>
      </c>
      <c r="M1441" s="117">
        <v>0</v>
      </c>
      <c r="N1441" s="117">
        <v>5164.6499999999996</v>
      </c>
      <c r="P1441" s="1">
        <v>45197</v>
      </c>
      <c r="Q1441" s="1">
        <v>45188</v>
      </c>
      <c r="R1441" s="1">
        <v>46106</v>
      </c>
      <c r="S1441" s="1">
        <v>46106</v>
      </c>
      <c r="W1441" t="s">
        <v>561</v>
      </c>
      <c r="X1441" t="s">
        <v>252</v>
      </c>
      <c r="Z1441" t="s">
        <v>1142</v>
      </c>
      <c r="AA1441">
        <v>2</v>
      </c>
      <c r="AB1441" t="s">
        <v>1129</v>
      </c>
      <c r="AC1441" t="s">
        <v>561</v>
      </c>
      <c r="AD1441" t="s">
        <v>1130</v>
      </c>
      <c r="AE1441" t="s">
        <v>1131</v>
      </c>
      <c r="AF1441" t="s">
        <v>1132</v>
      </c>
      <c r="AG1441" t="s">
        <v>1133</v>
      </c>
      <c r="AH1441" t="s">
        <v>1134</v>
      </c>
    </row>
    <row r="1442" spans="1:35">
      <c r="A1442">
        <v>19284</v>
      </c>
      <c r="B1442" t="s">
        <v>246</v>
      </c>
      <c r="C1442" t="s">
        <v>247</v>
      </c>
      <c r="D1442" t="s">
        <v>368</v>
      </c>
      <c r="E1442" t="s">
        <v>369</v>
      </c>
      <c r="F1442" t="s">
        <v>261</v>
      </c>
      <c r="G1442" t="s">
        <v>1195</v>
      </c>
      <c r="H1442" s="117">
        <v>15130</v>
      </c>
      <c r="I1442" s="117">
        <v>15130</v>
      </c>
      <c r="J1442" s="117">
        <v>15836.73</v>
      </c>
      <c r="K1442" s="117">
        <v>0</v>
      </c>
      <c r="L1442" s="117">
        <v>0</v>
      </c>
      <c r="M1442" s="117">
        <v>0</v>
      </c>
      <c r="N1442" s="117">
        <v>15836.73</v>
      </c>
      <c r="P1442" s="1">
        <v>45197</v>
      </c>
      <c r="Q1442" s="1">
        <v>45188</v>
      </c>
      <c r="R1442" s="1">
        <v>46106</v>
      </c>
      <c r="S1442" s="1">
        <v>46106</v>
      </c>
      <c r="W1442" t="s">
        <v>561</v>
      </c>
      <c r="X1442" t="s">
        <v>252</v>
      </c>
      <c r="Z1442" t="s">
        <v>1142</v>
      </c>
      <c r="AA1442">
        <v>2</v>
      </c>
      <c r="AB1442" t="s">
        <v>1129</v>
      </c>
      <c r="AC1442" t="s">
        <v>561</v>
      </c>
      <c r="AD1442" t="s">
        <v>1165</v>
      </c>
      <c r="AE1442" t="s">
        <v>1131</v>
      </c>
      <c r="AF1442" t="s">
        <v>1132</v>
      </c>
      <c r="AG1442" t="s">
        <v>1133</v>
      </c>
      <c r="AH1442" t="s">
        <v>1134</v>
      </c>
    </row>
    <row r="1443" spans="1:35">
      <c r="A1443">
        <v>27516</v>
      </c>
      <c r="B1443" t="s">
        <v>246</v>
      </c>
      <c r="C1443" t="s">
        <v>247</v>
      </c>
      <c r="D1443" t="s">
        <v>407</v>
      </c>
      <c r="E1443" t="s">
        <v>408</v>
      </c>
      <c r="F1443" t="s">
        <v>261</v>
      </c>
      <c r="G1443" t="s">
        <v>1172</v>
      </c>
      <c r="H1443" s="117">
        <v>7840</v>
      </c>
      <c r="I1443" s="117">
        <v>7840</v>
      </c>
      <c r="J1443" s="117">
        <v>7951.75</v>
      </c>
      <c r="K1443" s="117">
        <v>0</v>
      </c>
      <c r="L1443" s="117">
        <v>0</v>
      </c>
      <c r="M1443" s="117">
        <v>0</v>
      </c>
      <c r="N1443" s="117">
        <v>7951.75</v>
      </c>
      <c r="P1443" s="1">
        <v>45541</v>
      </c>
      <c r="Q1443" s="1">
        <v>45533</v>
      </c>
      <c r="R1443" s="1">
        <v>46109</v>
      </c>
      <c r="S1443" s="1">
        <v>46109</v>
      </c>
      <c r="W1443" t="s">
        <v>561</v>
      </c>
      <c r="X1443" t="s">
        <v>252</v>
      </c>
      <c r="Z1443" t="s">
        <v>1142</v>
      </c>
      <c r="AA1443">
        <v>2</v>
      </c>
      <c r="AB1443" t="s">
        <v>1167</v>
      </c>
      <c r="AC1443" t="s">
        <v>561</v>
      </c>
      <c r="AD1443" t="s">
        <v>1130</v>
      </c>
      <c r="AE1443" t="s">
        <v>1131</v>
      </c>
      <c r="AF1443" t="s">
        <v>1132</v>
      </c>
      <c r="AG1443" t="s">
        <v>1133</v>
      </c>
      <c r="AH1443" t="s">
        <v>1134</v>
      </c>
    </row>
    <row r="1444" spans="1:35">
      <c r="A1444">
        <v>27739</v>
      </c>
      <c r="B1444" t="s">
        <v>246</v>
      </c>
      <c r="C1444" t="s">
        <v>247</v>
      </c>
      <c r="D1444" t="s">
        <v>454</v>
      </c>
      <c r="E1444" t="s">
        <v>455</v>
      </c>
      <c r="F1444" t="s">
        <v>261</v>
      </c>
      <c r="G1444" t="s">
        <v>1181</v>
      </c>
      <c r="H1444" s="117">
        <v>5000</v>
      </c>
      <c r="I1444" s="117">
        <v>5000</v>
      </c>
      <c r="J1444" s="117">
        <v>5071.2700000000004</v>
      </c>
      <c r="K1444" s="117">
        <v>0</v>
      </c>
      <c r="L1444" s="117">
        <v>0</v>
      </c>
      <c r="M1444" s="117">
        <v>0</v>
      </c>
      <c r="N1444" s="117">
        <v>5071.2700000000004</v>
      </c>
      <c r="P1444" s="1">
        <v>45541</v>
      </c>
      <c r="Q1444" s="1">
        <v>45535</v>
      </c>
      <c r="R1444" s="1">
        <v>46111</v>
      </c>
      <c r="S1444" s="1">
        <v>46111</v>
      </c>
      <c r="W1444" t="s">
        <v>561</v>
      </c>
      <c r="X1444" t="s">
        <v>252</v>
      </c>
      <c r="Z1444" t="s">
        <v>1142</v>
      </c>
      <c r="AA1444">
        <v>2</v>
      </c>
      <c r="AB1444" t="s">
        <v>1167</v>
      </c>
      <c r="AC1444" t="s">
        <v>561</v>
      </c>
      <c r="AD1444" t="s">
        <v>1130</v>
      </c>
      <c r="AE1444" t="s">
        <v>1131</v>
      </c>
      <c r="AF1444" t="s">
        <v>1132</v>
      </c>
      <c r="AG1444" t="s">
        <v>1133</v>
      </c>
      <c r="AH1444" t="s">
        <v>1134</v>
      </c>
    </row>
    <row r="1445" spans="1:35">
      <c r="A1445">
        <v>25512</v>
      </c>
      <c r="B1445" t="s">
        <v>246</v>
      </c>
      <c r="C1445" t="s">
        <v>247</v>
      </c>
      <c r="D1445" t="s">
        <v>382</v>
      </c>
      <c r="E1445" t="s">
        <v>383</v>
      </c>
      <c r="F1445" t="s">
        <v>261</v>
      </c>
      <c r="G1445" t="s">
        <v>1188</v>
      </c>
      <c r="H1445" s="117">
        <v>5200</v>
      </c>
      <c r="I1445" s="117">
        <v>5200</v>
      </c>
      <c r="J1445" s="117">
        <v>5480.85</v>
      </c>
      <c r="K1445" s="117">
        <v>0</v>
      </c>
      <c r="L1445" s="117">
        <v>0</v>
      </c>
      <c r="M1445" s="117">
        <v>0</v>
      </c>
      <c r="N1445" s="117">
        <v>5480.85</v>
      </c>
      <c r="P1445" s="1">
        <v>45484</v>
      </c>
      <c r="Q1445" s="1">
        <v>45186</v>
      </c>
      <c r="R1445" s="1">
        <v>46111</v>
      </c>
      <c r="S1445" s="1">
        <v>46111</v>
      </c>
      <c r="W1445" t="s">
        <v>561</v>
      </c>
      <c r="X1445" t="s">
        <v>252</v>
      </c>
      <c r="Z1445" t="s">
        <v>1142</v>
      </c>
      <c r="AA1445">
        <v>2</v>
      </c>
      <c r="AB1445" t="s">
        <v>1129</v>
      </c>
      <c r="AC1445" t="s">
        <v>561</v>
      </c>
      <c r="AD1445" t="s">
        <v>1130</v>
      </c>
      <c r="AE1445" t="s">
        <v>1131</v>
      </c>
      <c r="AF1445" t="s">
        <v>1132</v>
      </c>
      <c r="AG1445" t="s">
        <v>1133</v>
      </c>
      <c r="AH1445" t="s">
        <v>1134</v>
      </c>
    </row>
    <row r="1446" spans="1:35">
      <c r="A1446">
        <v>25800</v>
      </c>
      <c r="B1446" t="s">
        <v>246</v>
      </c>
      <c r="C1446" t="s">
        <v>247</v>
      </c>
      <c r="D1446" t="s">
        <v>355</v>
      </c>
      <c r="E1446" t="s">
        <v>356</v>
      </c>
      <c r="F1446" t="s">
        <v>261</v>
      </c>
      <c r="G1446" t="s">
        <v>1177</v>
      </c>
      <c r="H1446" s="117">
        <v>3000</v>
      </c>
      <c r="I1446" s="117">
        <v>3000</v>
      </c>
      <c r="J1446" s="117">
        <v>3064.51</v>
      </c>
      <c r="K1446" s="117">
        <v>0</v>
      </c>
      <c r="L1446" s="117">
        <v>0</v>
      </c>
      <c r="M1446" s="117">
        <v>0</v>
      </c>
      <c r="N1446" s="117">
        <v>3064.51</v>
      </c>
      <c r="P1446" s="1">
        <v>45510</v>
      </c>
      <c r="Q1446" s="1">
        <v>45504</v>
      </c>
      <c r="R1446" s="1">
        <v>46111</v>
      </c>
      <c r="S1446" s="1">
        <v>46111</v>
      </c>
      <c r="W1446" t="s">
        <v>561</v>
      </c>
      <c r="X1446" t="s">
        <v>252</v>
      </c>
      <c r="Z1446" t="s">
        <v>1142</v>
      </c>
      <c r="AA1446">
        <v>2</v>
      </c>
      <c r="AB1446" t="s">
        <v>1167</v>
      </c>
      <c r="AC1446" t="s">
        <v>561</v>
      </c>
      <c r="AD1446" t="s">
        <v>1130</v>
      </c>
      <c r="AE1446" t="s">
        <v>1131</v>
      </c>
      <c r="AF1446" t="s">
        <v>1132</v>
      </c>
      <c r="AG1446" t="s">
        <v>1133</v>
      </c>
      <c r="AH1446" t="s">
        <v>1134</v>
      </c>
    </row>
    <row r="1447" spans="1:35">
      <c r="A1447">
        <v>25505</v>
      </c>
      <c r="B1447" t="s">
        <v>246</v>
      </c>
      <c r="C1447" t="s">
        <v>247</v>
      </c>
      <c r="D1447" t="s">
        <v>382</v>
      </c>
      <c r="E1447" t="s">
        <v>383</v>
      </c>
      <c r="F1447" t="s">
        <v>261</v>
      </c>
      <c r="G1447" t="s">
        <v>1195</v>
      </c>
      <c r="H1447" s="117">
        <v>15000</v>
      </c>
      <c r="I1447" s="117">
        <v>15000</v>
      </c>
      <c r="J1447" s="117">
        <v>15700.66</v>
      </c>
      <c r="K1447" s="117">
        <v>0</v>
      </c>
      <c r="L1447" s="117">
        <v>0</v>
      </c>
      <c r="M1447" s="117">
        <v>0</v>
      </c>
      <c r="N1447" s="117">
        <v>15700.66</v>
      </c>
      <c r="P1447" s="1">
        <v>45484</v>
      </c>
      <c r="Q1447" s="1">
        <v>45186</v>
      </c>
      <c r="R1447" s="1">
        <v>46111</v>
      </c>
      <c r="S1447" s="1">
        <v>46111</v>
      </c>
      <c r="W1447" t="s">
        <v>561</v>
      </c>
      <c r="X1447" t="s">
        <v>252</v>
      </c>
      <c r="Z1447" t="s">
        <v>1142</v>
      </c>
      <c r="AA1447">
        <v>2</v>
      </c>
      <c r="AB1447" t="s">
        <v>1129</v>
      </c>
      <c r="AC1447" t="s">
        <v>561</v>
      </c>
      <c r="AD1447" t="s">
        <v>1165</v>
      </c>
      <c r="AE1447" t="s">
        <v>1131</v>
      </c>
      <c r="AF1447" t="s">
        <v>1132</v>
      </c>
      <c r="AG1447" t="s">
        <v>1133</v>
      </c>
      <c r="AH1447" t="s">
        <v>1134</v>
      </c>
    </row>
    <row r="1448" spans="1:35">
      <c r="A1448">
        <v>26163</v>
      </c>
      <c r="B1448" t="s">
        <v>246</v>
      </c>
      <c r="C1448" t="s">
        <v>247</v>
      </c>
      <c r="D1448" t="s">
        <v>359</v>
      </c>
      <c r="E1448" t="s">
        <v>360</v>
      </c>
      <c r="F1448" t="s">
        <v>261</v>
      </c>
      <c r="G1448" t="s">
        <v>1176</v>
      </c>
      <c r="H1448" s="117">
        <v>9000</v>
      </c>
      <c r="I1448" s="117">
        <v>9000</v>
      </c>
      <c r="J1448" s="117">
        <v>9128.2900000000009</v>
      </c>
      <c r="K1448" s="117">
        <v>0</v>
      </c>
      <c r="L1448" s="117">
        <v>0</v>
      </c>
      <c r="M1448" s="117">
        <v>0</v>
      </c>
      <c r="N1448" s="117">
        <v>9128.2900000000009</v>
      </c>
      <c r="P1448" s="1">
        <v>45537</v>
      </c>
      <c r="Q1448" s="1">
        <v>45531</v>
      </c>
      <c r="R1448" s="1">
        <v>46111</v>
      </c>
      <c r="S1448" s="1">
        <v>46111</v>
      </c>
      <c r="W1448" t="s">
        <v>561</v>
      </c>
      <c r="X1448" t="s">
        <v>252</v>
      </c>
      <c r="Z1448" t="s">
        <v>1142</v>
      </c>
      <c r="AA1448">
        <v>2</v>
      </c>
      <c r="AB1448" t="s">
        <v>1167</v>
      </c>
      <c r="AC1448" t="s">
        <v>561</v>
      </c>
      <c r="AD1448" t="s">
        <v>1130</v>
      </c>
      <c r="AE1448" t="s">
        <v>1131</v>
      </c>
      <c r="AF1448" t="s">
        <v>1132</v>
      </c>
      <c r="AG1448" t="s">
        <v>1133</v>
      </c>
      <c r="AH1448" t="s">
        <v>1134</v>
      </c>
    </row>
    <row r="1449" spans="1:35">
      <c r="A1449">
        <v>25986</v>
      </c>
      <c r="B1449" t="s">
        <v>246</v>
      </c>
      <c r="C1449" t="s">
        <v>247</v>
      </c>
      <c r="D1449" t="s">
        <v>257</v>
      </c>
      <c r="E1449" t="s">
        <v>259</v>
      </c>
      <c r="F1449" t="s">
        <v>261</v>
      </c>
      <c r="G1449" t="s">
        <v>1176</v>
      </c>
      <c r="H1449" s="117">
        <v>7000</v>
      </c>
      <c r="I1449" s="117">
        <v>7000</v>
      </c>
      <c r="J1449" s="117">
        <v>7099.78</v>
      </c>
      <c r="K1449" s="117">
        <v>0</v>
      </c>
      <c r="L1449" s="117">
        <v>0</v>
      </c>
      <c r="M1449" s="117">
        <v>0</v>
      </c>
      <c r="N1449" s="117">
        <v>7099.78</v>
      </c>
      <c r="P1449" s="1">
        <v>45537</v>
      </c>
      <c r="Q1449" s="1">
        <v>45522</v>
      </c>
      <c r="R1449" s="1">
        <v>46111</v>
      </c>
      <c r="S1449" s="1">
        <v>46111</v>
      </c>
      <c r="W1449" t="s">
        <v>561</v>
      </c>
      <c r="X1449" t="s">
        <v>252</v>
      </c>
      <c r="Z1449" t="s">
        <v>1142</v>
      </c>
      <c r="AA1449">
        <v>2</v>
      </c>
      <c r="AB1449" t="s">
        <v>1167</v>
      </c>
      <c r="AC1449" t="s">
        <v>561</v>
      </c>
      <c r="AD1449" t="s">
        <v>1130</v>
      </c>
      <c r="AE1449" t="s">
        <v>1131</v>
      </c>
      <c r="AF1449" t="s">
        <v>1132</v>
      </c>
      <c r="AG1449" t="s">
        <v>1133</v>
      </c>
      <c r="AH1449" t="s">
        <v>1134</v>
      </c>
    </row>
    <row r="1450" spans="1:35">
      <c r="A1450">
        <v>19386</v>
      </c>
      <c r="B1450" t="s">
        <v>246</v>
      </c>
      <c r="C1450" t="s">
        <v>269</v>
      </c>
      <c r="D1450" t="s">
        <v>327</v>
      </c>
      <c r="E1450" t="s">
        <v>328</v>
      </c>
      <c r="F1450" t="s">
        <v>261</v>
      </c>
      <c r="G1450" t="s">
        <v>1199</v>
      </c>
      <c r="H1450" s="117">
        <v>38000</v>
      </c>
      <c r="I1450" s="117">
        <v>38000</v>
      </c>
      <c r="J1450" s="117">
        <v>40052.400000000001</v>
      </c>
      <c r="K1450" s="117">
        <v>0</v>
      </c>
      <c r="L1450" s="117">
        <v>0</v>
      </c>
      <c r="M1450" s="117">
        <v>0</v>
      </c>
      <c r="N1450" s="117">
        <v>40052.400000000001</v>
      </c>
      <c r="O1450" s="117">
        <v>0</v>
      </c>
      <c r="P1450" s="1">
        <v>45205</v>
      </c>
      <c r="Q1450" s="1">
        <v>45197</v>
      </c>
      <c r="R1450" s="1">
        <v>46111</v>
      </c>
      <c r="S1450" s="1">
        <v>46111</v>
      </c>
      <c r="W1450" t="s">
        <v>561</v>
      </c>
      <c r="X1450" t="s">
        <v>252</v>
      </c>
      <c r="Z1450" t="s">
        <v>1142</v>
      </c>
      <c r="AA1450">
        <v>2</v>
      </c>
      <c r="AB1450" t="s">
        <v>1129</v>
      </c>
      <c r="AC1450" t="s">
        <v>561</v>
      </c>
      <c r="AD1450" t="s">
        <v>1130</v>
      </c>
      <c r="AE1450" t="s">
        <v>1131</v>
      </c>
      <c r="AF1450" t="s">
        <v>1132</v>
      </c>
      <c r="AG1450" t="s">
        <v>1133</v>
      </c>
      <c r="AH1450" t="s">
        <v>1134</v>
      </c>
      <c r="AI1450" t="s">
        <v>252</v>
      </c>
    </row>
    <row r="1451" spans="1:35">
      <c r="A1451">
        <v>19608</v>
      </c>
      <c r="B1451" t="s">
        <v>246</v>
      </c>
      <c r="C1451" t="s">
        <v>247</v>
      </c>
      <c r="D1451" t="s">
        <v>474</v>
      </c>
      <c r="E1451" t="s">
        <v>475</v>
      </c>
      <c r="F1451" t="s">
        <v>261</v>
      </c>
      <c r="G1451" t="s">
        <v>1195</v>
      </c>
      <c r="H1451" s="117">
        <v>25000</v>
      </c>
      <c r="I1451" s="117">
        <v>25000</v>
      </c>
      <c r="J1451" s="117">
        <v>26306.62</v>
      </c>
      <c r="K1451" s="117">
        <v>0</v>
      </c>
      <c r="L1451" s="117">
        <v>0</v>
      </c>
      <c r="M1451" s="117">
        <v>0</v>
      </c>
      <c r="N1451" s="117">
        <v>26306.62</v>
      </c>
      <c r="P1451" s="1">
        <v>45229</v>
      </c>
      <c r="Q1451" s="1">
        <v>45221</v>
      </c>
      <c r="R1451" s="1">
        <v>46111</v>
      </c>
      <c r="S1451" s="1">
        <v>46111</v>
      </c>
      <c r="W1451" t="s">
        <v>561</v>
      </c>
      <c r="X1451" t="s">
        <v>252</v>
      </c>
      <c r="Z1451" t="s">
        <v>1142</v>
      </c>
      <c r="AA1451">
        <v>2</v>
      </c>
      <c r="AB1451" t="s">
        <v>1129</v>
      </c>
      <c r="AC1451" t="s">
        <v>561</v>
      </c>
      <c r="AD1451" t="s">
        <v>1165</v>
      </c>
      <c r="AE1451" t="s">
        <v>1131</v>
      </c>
      <c r="AF1451" t="s">
        <v>1132</v>
      </c>
      <c r="AG1451" t="s">
        <v>1133</v>
      </c>
      <c r="AH1451" t="s">
        <v>1134</v>
      </c>
    </row>
    <row r="1452" spans="1:35">
      <c r="A1452">
        <v>16763</v>
      </c>
      <c r="B1452" t="s">
        <v>246</v>
      </c>
      <c r="C1452" t="s">
        <v>247</v>
      </c>
      <c r="D1452" t="s">
        <v>348</v>
      </c>
      <c r="E1452" t="s">
        <v>349</v>
      </c>
      <c r="F1452" t="s">
        <v>261</v>
      </c>
      <c r="G1452" t="s">
        <v>1196</v>
      </c>
      <c r="H1452" s="117">
        <v>1000</v>
      </c>
      <c r="I1452" s="117">
        <v>1000</v>
      </c>
      <c r="J1452" s="117">
        <v>1068.8900000000001</v>
      </c>
      <c r="K1452" s="117">
        <v>0</v>
      </c>
      <c r="L1452" s="117">
        <v>0</v>
      </c>
      <c r="M1452" s="117">
        <v>0</v>
      </c>
      <c r="N1452" s="117">
        <v>1068.8900000000001</v>
      </c>
      <c r="P1452" s="1">
        <v>45110</v>
      </c>
      <c r="Q1452" s="1">
        <v>45094</v>
      </c>
      <c r="R1452" s="1">
        <v>46111</v>
      </c>
      <c r="S1452" s="1">
        <v>46111</v>
      </c>
      <c r="W1452" t="s">
        <v>561</v>
      </c>
      <c r="X1452" t="s">
        <v>252</v>
      </c>
      <c r="Z1452" t="s">
        <v>1142</v>
      </c>
      <c r="AA1452">
        <v>2</v>
      </c>
      <c r="AB1452" t="s">
        <v>1129</v>
      </c>
      <c r="AC1452" t="s">
        <v>561</v>
      </c>
      <c r="AD1452" t="s">
        <v>1130</v>
      </c>
      <c r="AE1452" t="s">
        <v>1131</v>
      </c>
      <c r="AF1452" t="s">
        <v>1132</v>
      </c>
      <c r="AG1452" t="s">
        <v>1133</v>
      </c>
      <c r="AH1452" t="s">
        <v>1134</v>
      </c>
    </row>
    <row r="1453" spans="1:35">
      <c r="A1453">
        <v>17191</v>
      </c>
      <c r="B1453" t="s">
        <v>246</v>
      </c>
      <c r="C1453" t="s">
        <v>247</v>
      </c>
      <c r="D1453" t="s">
        <v>520</v>
      </c>
      <c r="E1453" t="s">
        <v>521</v>
      </c>
      <c r="F1453" t="s">
        <v>261</v>
      </c>
      <c r="G1453" t="s">
        <v>1193</v>
      </c>
      <c r="H1453" s="117">
        <v>4000</v>
      </c>
      <c r="I1453" s="117">
        <v>4000</v>
      </c>
      <c r="J1453" s="117">
        <v>4250.42</v>
      </c>
      <c r="K1453" s="117">
        <v>0</v>
      </c>
      <c r="L1453" s="117">
        <v>0</v>
      </c>
      <c r="M1453" s="117">
        <v>0</v>
      </c>
      <c r="N1453" s="117">
        <v>4250.42</v>
      </c>
      <c r="P1453" s="1">
        <v>45140</v>
      </c>
      <c r="Q1453" s="1">
        <v>45129</v>
      </c>
      <c r="R1453" s="1">
        <v>46111</v>
      </c>
      <c r="S1453" s="1">
        <v>46111</v>
      </c>
      <c r="W1453" t="s">
        <v>561</v>
      </c>
      <c r="X1453" t="s">
        <v>252</v>
      </c>
      <c r="Z1453" t="s">
        <v>1142</v>
      </c>
      <c r="AA1453">
        <v>2</v>
      </c>
      <c r="AB1453" t="s">
        <v>1129</v>
      </c>
      <c r="AC1453" t="s">
        <v>561</v>
      </c>
      <c r="AD1453" t="s">
        <v>1130</v>
      </c>
      <c r="AE1453" t="s">
        <v>1131</v>
      </c>
      <c r="AF1453" t="s">
        <v>1132</v>
      </c>
      <c r="AG1453" t="s">
        <v>1133</v>
      </c>
      <c r="AH1453" t="s">
        <v>1134</v>
      </c>
    </row>
    <row r="1454" spans="1:35">
      <c r="A1454">
        <v>16048</v>
      </c>
      <c r="B1454" t="s">
        <v>246</v>
      </c>
      <c r="C1454" t="s">
        <v>247</v>
      </c>
      <c r="D1454" t="s">
        <v>508</v>
      </c>
      <c r="E1454" t="s">
        <v>509</v>
      </c>
      <c r="F1454" t="s">
        <v>261</v>
      </c>
      <c r="G1454" t="s">
        <v>1201</v>
      </c>
      <c r="H1454" s="117">
        <v>1500</v>
      </c>
      <c r="I1454" s="117">
        <v>1500</v>
      </c>
      <c r="J1454" s="117">
        <v>1605.64</v>
      </c>
      <c r="K1454" s="117">
        <v>0</v>
      </c>
      <c r="L1454" s="117">
        <v>0</v>
      </c>
      <c r="M1454" s="117">
        <v>0</v>
      </c>
      <c r="N1454" s="117">
        <v>1605.64</v>
      </c>
      <c r="P1454" s="1">
        <v>45057</v>
      </c>
      <c r="Q1454" s="1">
        <v>45052</v>
      </c>
      <c r="R1454" s="1">
        <v>46111</v>
      </c>
      <c r="S1454" s="1">
        <v>46111</v>
      </c>
      <c r="W1454" t="s">
        <v>561</v>
      </c>
      <c r="X1454" t="s">
        <v>252</v>
      </c>
      <c r="Z1454" t="s">
        <v>1142</v>
      </c>
      <c r="AA1454">
        <v>2</v>
      </c>
      <c r="AB1454" t="s">
        <v>1129</v>
      </c>
      <c r="AC1454" t="s">
        <v>561</v>
      </c>
      <c r="AD1454" t="s">
        <v>1130</v>
      </c>
      <c r="AE1454" t="s">
        <v>1131</v>
      </c>
      <c r="AF1454" t="s">
        <v>1132</v>
      </c>
      <c r="AG1454" t="s">
        <v>1133</v>
      </c>
      <c r="AH1454" t="s">
        <v>1134</v>
      </c>
    </row>
    <row r="1455" spans="1:35">
      <c r="A1455">
        <v>24657</v>
      </c>
      <c r="B1455" t="s">
        <v>246</v>
      </c>
      <c r="C1455" t="s">
        <v>247</v>
      </c>
      <c r="D1455" t="s">
        <v>488</v>
      </c>
      <c r="E1455" t="s">
        <v>489</v>
      </c>
      <c r="F1455" t="s">
        <v>261</v>
      </c>
      <c r="G1455" t="s">
        <v>1186</v>
      </c>
      <c r="H1455" s="117">
        <v>1000</v>
      </c>
      <c r="I1455" s="117">
        <v>1000</v>
      </c>
      <c r="J1455" s="117">
        <v>1038.52</v>
      </c>
      <c r="K1455" s="117">
        <v>0</v>
      </c>
      <c r="L1455" s="117">
        <v>0</v>
      </c>
      <c r="M1455" s="117">
        <v>0</v>
      </c>
      <c r="N1455" s="117">
        <v>1038.52</v>
      </c>
      <c r="P1455" s="1">
        <v>45412</v>
      </c>
      <c r="Q1455" s="1">
        <v>45404</v>
      </c>
      <c r="R1455" s="1">
        <v>46111</v>
      </c>
      <c r="S1455" s="1">
        <v>46111</v>
      </c>
      <c r="W1455" t="s">
        <v>561</v>
      </c>
      <c r="X1455" t="s">
        <v>252</v>
      </c>
      <c r="Z1455" t="s">
        <v>1142</v>
      </c>
      <c r="AA1455">
        <v>2</v>
      </c>
      <c r="AB1455" t="s">
        <v>1167</v>
      </c>
      <c r="AC1455" t="s">
        <v>561</v>
      </c>
      <c r="AD1455" t="s">
        <v>1130</v>
      </c>
      <c r="AE1455" t="s">
        <v>1131</v>
      </c>
      <c r="AF1455" t="s">
        <v>1132</v>
      </c>
      <c r="AG1455" t="s">
        <v>1133</v>
      </c>
      <c r="AH1455" t="s">
        <v>1134</v>
      </c>
    </row>
    <row r="1456" spans="1:35">
      <c r="A1456">
        <v>24745</v>
      </c>
      <c r="B1456" t="s">
        <v>246</v>
      </c>
      <c r="C1456" t="s">
        <v>247</v>
      </c>
      <c r="D1456" t="s">
        <v>418</v>
      </c>
      <c r="E1456" t="s">
        <v>419</v>
      </c>
      <c r="F1456" t="s">
        <v>261</v>
      </c>
      <c r="G1456" t="s">
        <v>1186</v>
      </c>
      <c r="H1456" s="117">
        <v>6000</v>
      </c>
      <c r="I1456" s="117">
        <v>6000</v>
      </c>
      <c r="J1456" s="117">
        <v>6231.12</v>
      </c>
      <c r="K1456" s="117">
        <v>0</v>
      </c>
      <c r="L1456" s="117">
        <v>0</v>
      </c>
      <c r="M1456" s="117">
        <v>0</v>
      </c>
      <c r="N1456" s="117">
        <v>6231.12</v>
      </c>
      <c r="P1456" s="1">
        <v>45412</v>
      </c>
      <c r="Q1456" s="1">
        <v>45407</v>
      </c>
      <c r="R1456" s="1">
        <v>46111</v>
      </c>
      <c r="S1456" s="1">
        <v>46111</v>
      </c>
      <c r="W1456" t="s">
        <v>561</v>
      </c>
      <c r="X1456" t="s">
        <v>252</v>
      </c>
      <c r="Z1456" t="s">
        <v>1142</v>
      </c>
      <c r="AA1456">
        <v>2</v>
      </c>
      <c r="AB1456" t="s">
        <v>1167</v>
      </c>
      <c r="AC1456" t="s">
        <v>561</v>
      </c>
      <c r="AD1456" t="s">
        <v>1130</v>
      </c>
      <c r="AE1456" t="s">
        <v>1131</v>
      </c>
      <c r="AF1456" t="s">
        <v>1132</v>
      </c>
      <c r="AG1456" t="s">
        <v>1133</v>
      </c>
      <c r="AH1456" t="s">
        <v>1134</v>
      </c>
    </row>
    <row r="1457" spans="1:34">
      <c r="A1457">
        <v>24884</v>
      </c>
      <c r="B1457" t="s">
        <v>246</v>
      </c>
      <c r="C1457" t="s">
        <v>247</v>
      </c>
      <c r="D1457" t="s">
        <v>430</v>
      </c>
      <c r="E1457" t="s">
        <v>431</v>
      </c>
      <c r="F1457" t="s">
        <v>261</v>
      </c>
      <c r="G1457" t="s">
        <v>1182</v>
      </c>
      <c r="H1457" s="117">
        <v>6000</v>
      </c>
      <c r="I1457" s="117">
        <v>6000</v>
      </c>
      <c r="J1457" s="117">
        <v>6231.12</v>
      </c>
      <c r="K1457" s="117">
        <v>0</v>
      </c>
      <c r="L1457" s="117">
        <v>0</v>
      </c>
      <c r="M1457" s="117">
        <v>0</v>
      </c>
      <c r="N1457" s="117">
        <v>6231.12</v>
      </c>
      <c r="P1457" s="1">
        <v>45421</v>
      </c>
      <c r="Q1457" s="1">
        <v>45410</v>
      </c>
      <c r="R1457" s="1">
        <v>46111</v>
      </c>
      <c r="S1457" s="1">
        <v>46111</v>
      </c>
      <c r="W1457" t="s">
        <v>561</v>
      </c>
      <c r="X1457" t="s">
        <v>252</v>
      </c>
      <c r="Z1457" t="s">
        <v>1142</v>
      </c>
      <c r="AA1457">
        <v>2</v>
      </c>
      <c r="AB1457" t="s">
        <v>1167</v>
      </c>
      <c r="AC1457" t="s">
        <v>561</v>
      </c>
      <c r="AD1457" t="s">
        <v>1130</v>
      </c>
      <c r="AE1457" t="s">
        <v>1131</v>
      </c>
      <c r="AF1457" t="s">
        <v>1132</v>
      </c>
      <c r="AG1457" t="s">
        <v>1133</v>
      </c>
      <c r="AH1457" t="s">
        <v>1134</v>
      </c>
    </row>
    <row r="1458" spans="1:34">
      <c r="A1458">
        <v>24683</v>
      </c>
      <c r="B1458" t="s">
        <v>246</v>
      </c>
      <c r="C1458" t="s">
        <v>247</v>
      </c>
      <c r="D1458" t="s">
        <v>436</v>
      </c>
      <c r="E1458" t="s">
        <v>437</v>
      </c>
      <c r="F1458" t="s">
        <v>261</v>
      </c>
      <c r="G1458" t="s">
        <v>1186</v>
      </c>
      <c r="H1458" s="117">
        <v>1000</v>
      </c>
      <c r="I1458" s="117">
        <v>1000</v>
      </c>
      <c r="J1458" s="117">
        <v>1038.52</v>
      </c>
      <c r="K1458" s="117">
        <v>0</v>
      </c>
      <c r="L1458" s="117">
        <v>0</v>
      </c>
      <c r="M1458" s="117">
        <v>0</v>
      </c>
      <c r="N1458" s="117">
        <v>1038.52</v>
      </c>
      <c r="P1458" s="1">
        <v>45408</v>
      </c>
      <c r="Q1458" s="1">
        <v>45404</v>
      </c>
      <c r="R1458" s="1">
        <v>46111</v>
      </c>
      <c r="S1458" s="1">
        <v>46111</v>
      </c>
      <c r="W1458" t="s">
        <v>561</v>
      </c>
      <c r="X1458" t="s">
        <v>252</v>
      </c>
      <c r="Z1458" t="s">
        <v>1142</v>
      </c>
      <c r="AA1458">
        <v>2</v>
      </c>
      <c r="AB1458" t="s">
        <v>1167</v>
      </c>
      <c r="AC1458" t="s">
        <v>561</v>
      </c>
      <c r="AD1458" t="s">
        <v>1130</v>
      </c>
      <c r="AE1458" t="s">
        <v>1131</v>
      </c>
      <c r="AF1458" t="s">
        <v>1132</v>
      </c>
      <c r="AG1458" t="s">
        <v>1133</v>
      </c>
      <c r="AH1458" t="s">
        <v>1134</v>
      </c>
    </row>
    <row r="1459" spans="1:34">
      <c r="A1459">
        <v>25163</v>
      </c>
      <c r="B1459" t="s">
        <v>246</v>
      </c>
      <c r="C1459" t="s">
        <v>247</v>
      </c>
      <c r="D1459" t="s">
        <v>397</v>
      </c>
      <c r="E1459" t="s">
        <v>398</v>
      </c>
      <c r="F1459" t="s">
        <v>261</v>
      </c>
      <c r="G1459" t="s">
        <v>1181</v>
      </c>
      <c r="H1459" s="117">
        <v>5000</v>
      </c>
      <c r="I1459" s="117">
        <v>5000</v>
      </c>
      <c r="J1459" s="117">
        <v>5178.13</v>
      </c>
      <c r="K1459" s="117">
        <v>0</v>
      </c>
      <c r="L1459" s="117">
        <v>0</v>
      </c>
      <c r="M1459" s="117">
        <v>0</v>
      </c>
      <c r="N1459" s="117">
        <v>5178.13</v>
      </c>
      <c r="P1459" s="1">
        <v>45453</v>
      </c>
      <c r="Q1459" s="1">
        <v>45442</v>
      </c>
      <c r="R1459" s="1">
        <v>46111</v>
      </c>
      <c r="S1459" s="1">
        <v>46111</v>
      </c>
      <c r="W1459" t="s">
        <v>561</v>
      </c>
      <c r="X1459" t="s">
        <v>252</v>
      </c>
      <c r="Z1459" t="s">
        <v>1142</v>
      </c>
      <c r="AA1459">
        <v>2</v>
      </c>
      <c r="AB1459" t="s">
        <v>1167</v>
      </c>
      <c r="AC1459" t="s">
        <v>561</v>
      </c>
      <c r="AD1459" t="s">
        <v>1130</v>
      </c>
      <c r="AE1459" t="s">
        <v>1131</v>
      </c>
      <c r="AF1459" t="s">
        <v>1132</v>
      </c>
      <c r="AG1459" t="s">
        <v>1133</v>
      </c>
      <c r="AH1459" t="s">
        <v>1134</v>
      </c>
    </row>
    <row r="1460" spans="1:34">
      <c r="A1460">
        <v>25109</v>
      </c>
      <c r="B1460" t="s">
        <v>246</v>
      </c>
      <c r="C1460" t="s">
        <v>247</v>
      </c>
      <c r="D1460" t="s">
        <v>494</v>
      </c>
      <c r="E1460" t="s">
        <v>495</v>
      </c>
      <c r="F1460" t="s">
        <v>261</v>
      </c>
      <c r="G1460" t="s">
        <v>1185</v>
      </c>
      <c r="H1460" s="117">
        <v>1000</v>
      </c>
      <c r="I1460" s="117">
        <v>1000</v>
      </c>
      <c r="J1460" s="117">
        <v>1035.6300000000001</v>
      </c>
      <c r="K1460" s="117">
        <v>0</v>
      </c>
      <c r="L1460" s="117">
        <v>0</v>
      </c>
      <c r="M1460" s="117">
        <v>0</v>
      </c>
      <c r="N1460" s="117">
        <v>1035.6300000000001</v>
      </c>
      <c r="P1460" s="1">
        <v>45443</v>
      </c>
      <c r="Q1460" s="1">
        <v>45436</v>
      </c>
      <c r="R1460" s="1">
        <v>46111</v>
      </c>
      <c r="S1460" s="1">
        <v>46111</v>
      </c>
      <c r="W1460" t="s">
        <v>561</v>
      </c>
      <c r="X1460" t="s">
        <v>252</v>
      </c>
      <c r="Z1460" t="s">
        <v>1142</v>
      </c>
      <c r="AA1460">
        <v>2</v>
      </c>
      <c r="AB1460" t="s">
        <v>1167</v>
      </c>
      <c r="AC1460" t="s">
        <v>561</v>
      </c>
      <c r="AD1460" t="s">
        <v>1130</v>
      </c>
      <c r="AE1460" t="s">
        <v>1131</v>
      </c>
      <c r="AF1460" t="s">
        <v>1132</v>
      </c>
      <c r="AG1460" t="s">
        <v>1133</v>
      </c>
      <c r="AH1460" t="s">
        <v>1134</v>
      </c>
    </row>
    <row r="1461" spans="1:34">
      <c r="A1461">
        <v>25144</v>
      </c>
      <c r="B1461" t="s">
        <v>246</v>
      </c>
      <c r="C1461" t="s">
        <v>247</v>
      </c>
      <c r="D1461" t="s">
        <v>397</v>
      </c>
      <c r="E1461" t="s">
        <v>398</v>
      </c>
      <c r="F1461" t="s">
        <v>261</v>
      </c>
      <c r="G1461" t="s">
        <v>1187</v>
      </c>
      <c r="H1461" s="117">
        <v>40000</v>
      </c>
      <c r="I1461" s="117">
        <v>40000</v>
      </c>
      <c r="J1461" s="117">
        <v>41425.050000000003</v>
      </c>
      <c r="K1461" s="117">
        <v>0</v>
      </c>
      <c r="L1461" s="117">
        <v>0</v>
      </c>
      <c r="M1461" s="117">
        <v>0</v>
      </c>
      <c r="N1461" s="117">
        <v>41425.050000000003</v>
      </c>
      <c r="P1461" s="1">
        <v>45453</v>
      </c>
      <c r="Q1461" s="1">
        <v>45442</v>
      </c>
      <c r="R1461" s="1">
        <v>46111</v>
      </c>
      <c r="S1461" s="1">
        <v>46111</v>
      </c>
      <c r="W1461" t="s">
        <v>561</v>
      </c>
      <c r="X1461" t="s">
        <v>252</v>
      </c>
      <c r="Z1461" t="s">
        <v>1142</v>
      </c>
      <c r="AA1461">
        <v>2</v>
      </c>
      <c r="AB1461" t="s">
        <v>1167</v>
      </c>
      <c r="AC1461" t="s">
        <v>561</v>
      </c>
      <c r="AD1461" t="s">
        <v>1165</v>
      </c>
      <c r="AE1461" t="s">
        <v>1131</v>
      </c>
      <c r="AF1461" t="s">
        <v>1132</v>
      </c>
      <c r="AG1461" t="s">
        <v>1133</v>
      </c>
      <c r="AH1461" t="s">
        <v>1134</v>
      </c>
    </row>
    <row r="1462" spans="1:34">
      <c r="A1462">
        <v>23256</v>
      </c>
      <c r="B1462" t="s">
        <v>246</v>
      </c>
      <c r="C1462" t="s">
        <v>269</v>
      </c>
      <c r="D1462" t="s">
        <v>339</v>
      </c>
      <c r="E1462" t="s">
        <v>340</v>
      </c>
      <c r="F1462" t="s">
        <v>261</v>
      </c>
      <c r="G1462" t="s">
        <v>1185</v>
      </c>
      <c r="H1462" s="117">
        <v>2300</v>
      </c>
      <c r="I1462" s="117">
        <v>2300</v>
      </c>
      <c r="J1462" s="117">
        <v>2398.19</v>
      </c>
      <c r="K1462" s="117">
        <v>0</v>
      </c>
      <c r="L1462" s="117">
        <v>0</v>
      </c>
      <c r="M1462" s="117">
        <v>0</v>
      </c>
      <c r="N1462" s="117">
        <v>2398.19</v>
      </c>
      <c r="P1462" s="1">
        <v>45345</v>
      </c>
      <c r="Q1462" s="1">
        <v>45331</v>
      </c>
      <c r="R1462" s="1">
        <v>46111</v>
      </c>
      <c r="S1462" s="1">
        <v>46111</v>
      </c>
      <c r="W1462" t="s">
        <v>561</v>
      </c>
      <c r="X1462" t="s">
        <v>252</v>
      </c>
      <c r="Z1462" t="s">
        <v>1142</v>
      </c>
      <c r="AA1462">
        <v>2</v>
      </c>
      <c r="AB1462" t="s">
        <v>1129</v>
      </c>
      <c r="AC1462" t="s">
        <v>561</v>
      </c>
      <c r="AD1462" t="s">
        <v>1130</v>
      </c>
      <c r="AE1462" t="s">
        <v>1131</v>
      </c>
      <c r="AF1462" t="s">
        <v>1132</v>
      </c>
      <c r="AG1462" t="s">
        <v>1133</v>
      </c>
      <c r="AH1462" t="s">
        <v>1134</v>
      </c>
    </row>
    <row r="1463" spans="1:34">
      <c r="A1463">
        <v>23815</v>
      </c>
      <c r="B1463" t="s">
        <v>246</v>
      </c>
      <c r="C1463" t="s">
        <v>247</v>
      </c>
      <c r="D1463" t="s">
        <v>476</v>
      </c>
      <c r="E1463" t="s">
        <v>477</v>
      </c>
      <c r="F1463" t="s">
        <v>261</v>
      </c>
      <c r="G1463" t="s">
        <v>1140</v>
      </c>
      <c r="H1463" s="117">
        <v>80000</v>
      </c>
      <c r="I1463" s="117">
        <v>80000</v>
      </c>
      <c r="J1463" s="117">
        <v>83190.84</v>
      </c>
      <c r="K1463" s="117">
        <v>0</v>
      </c>
      <c r="L1463" s="117">
        <v>0</v>
      </c>
      <c r="M1463" s="117">
        <v>0</v>
      </c>
      <c r="N1463" s="117">
        <v>83190.84</v>
      </c>
      <c r="P1463" s="1">
        <v>45377</v>
      </c>
      <c r="Q1463" s="1">
        <v>45371</v>
      </c>
      <c r="R1463" s="1">
        <v>46111</v>
      </c>
      <c r="S1463" s="1">
        <v>46111</v>
      </c>
      <c r="W1463" t="s">
        <v>561</v>
      </c>
      <c r="X1463" t="s">
        <v>252</v>
      </c>
      <c r="Z1463" t="s">
        <v>1142</v>
      </c>
      <c r="AA1463">
        <v>2</v>
      </c>
      <c r="AB1463" t="s">
        <v>1129</v>
      </c>
      <c r="AC1463" t="s">
        <v>561</v>
      </c>
      <c r="AD1463" t="s">
        <v>1130</v>
      </c>
      <c r="AE1463" t="s">
        <v>1131</v>
      </c>
      <c r="AF1463" t="s">
        <v>1132</v>
      </c>
      <c r="AG1463" t="s">
        <v>1133</v>
      </c>
      <c r="AH1463" t="s">
        <v>1134</v>
      </c>
    </row>
    <row r="1464" spans="1:34">
      <c r="A1464">
        <v>24071</v>
      </c>
      <c r="B1464" t="s">
        <v>246</v>
      </c>
      <c r="C1464" t="s">
        <v>247</v>
      </c>
      <c r="D1464" t="s">
        <v>464</v>
      </c>
      <c r="E1464" t="s">
        <v>465</v>
      </c>
      <c r="F1464" t="s">
        <v>261</v>
      </c>
      <c r="G1464" t="s">
        <v>1187</v>
      </c>
      <c r="H1464" s="117">
        <v>15000</v>
      </c>
      <c r="I1464" s="117">
        <v>15000</v>
      </c>
      <c r="J1464" s="117">
        <v>15490.25</v>
      </c>
      <c r="K1464" s="117">
        <v>0</v>
      </c>
      <c r="L1464" s="117">
        <v>0</v>
      </c>
      <c r="M1464" s="117">
        <v>0</v>
      </c>
      <c r="N1464" s="117">
        <v>15490.25</v>
      </c>
      <c r="P1464" s="1">
        <v>45385</v>
      </c>
      <c r="Q1464" s="1">
        <v>45373</v>
      </c>
      <c r="R1464" s="1">
        <v>46111</v>
      </c>
      <c r="S1464" s="1">
        <v>46111</v>
      </c>
      <c r="W1464" t="s">
        <v>561</v>
      </c>
      <c r="X1464" t="s">
        <v>252</v>
      </c>
      <c r="Z1464" t="s">
        <v>1142</v>
      </c>
      <c r="AA1464">
        <v>2</v>
      </c>
      <c r="AB1464" t="s">
        <v>1129</v>
      </c>
      <c r="AC1464" t="s">
        <v>561</v>
      </c>
      <c r="AD1464" t="s">
        <v>1165</v>
      </c>
      <c r="AE1464" t="s">
        <v>1131</v>
      </c>
      <c r="AF1464" t="s">
        <v>1132</v>
      </c>
      <c r="AG1464" t="s">
        <v>1133</v>
      </c>
      <c r="AH1464" t="s">
        <v>1134</v>
      </c>
    </row>
    <row r="1465" spans="1:34">
      <c r="A1465">
        <v>24402</v>
      </c>
      <c r="B1465" t="s">
        <v>246</v>
      </c>
      <c r="C1465" t="s">
        <v>269</v>
      </c>
      <c r="D1465" t="s">
        <v>330</v>
      </c>
      <c r="E1465" t="s">
        <v>331</v>
      </c>
      <c r="F1465" t="s">
        <v>261</v>
      </c>
      <c r="G1465" t="s">
        <v>1182</v>
      </c>
      <c r="H1465" s="117">
        <v>600</v>
      </c>
      <c r="I1465" s="117">
        <v>600</v>
      </c>
      <c r="J1465" s="117">
        <v>623.11</v>
      </c>
      <c r="K1465" s="117">
        <v>0</v>
      </c>
      <c r="L1465" s="117">
        <v>0</v>
      </c>
      <c r="M1465" s="117">
        <v>0</v>
      </c>
      <c r="N1465" s="117">
        <v>623.11</v>
      </c>
      <c r="P1465" s="1">
        <v>45399</v>
      </c>
      <c r="Q1465" s="1">
        <v>45391</v>
      </c>
      <c r="R1465" s="1">
        <v>46111</v>
      </c>
      <c r="S1465" s="1">
        <v>46111</v>
      </c>
      <c r="W1465" t="s">
        <v>561</v>
      </c>
      <c r="X1465" t="s">
        <v>252</v>
      </c>
      <c r="Z1465" t="s">
        <v>1142</v>
      </c>
      <c r="AA1465">
        <v>2</v>
      </c>
      <c r="AB1465" t="s">
        <v>1167</v>
      </c>
      <c r="AC1465" t="s">
        <v>561</v>
      </c>
      <c r="AD1465" t="s">
        <v>1130</v>
      </c>
      <c r="AE1465" t="s">
        <v>1131</v>
      </c>
      <c r="AF1465" t="s">
        <v>1132</v>
      </c>
      <c r="AG1465" t="s">
        <v>1133</v>
      </c>
      <c r="AH1465" t="s">
        <v>1134</v>
      </c>
    </row>
    <row r="1466" spans="1:34">
      <c r="A1466">
        <v>24216</v>
      </c>
      <c r="B1466" t="s">
        <v>246</v>
      </c>
      <c r="C1466" t="s">
        <v>247</v>
      </c>
      <c r="D1466" t="s">
        <v>385</v>
      </c>
      <c r="E1466" t="s">
        <v>386</v>
      </c>
      <c r="F1466" t="s">
        <v>261</v>
      </c>
      <c r="G1466" t="s">
        <v>1184</v>
      </c>
      <c r="H1466" s="117">
        <v>5000</v>
      </c>
      <c r="I1466" s="117">
        <v>5000</v>
      </c>
      <c r="J1466" s="117">
        <v>5199.43</v>
      </c>
      <c r="K1466" s="117">
        <v>0</v>
      </c>
      <c r="L1466" s="117">
        <v>0</v>
      </c>
      <c r="M1466" s="117">
        <v>0</v>
      </c>
      <c r="N1466" s="117">
        <v>5199.43</v>
      </c>
      <c r="P1466" s="1">
        <v>45383</v>
      </c>
      <c r="Q1466" s="1">
        <v>45381</v>
      </c>
      <c r="R1466" s="1">
        <v>46112</v>
      </c>
      <c r="S1466" s="1">
        <v>46112</v>
      </c>
      <c r="W1466" t="s">
        <v>561</v>
      </c>
      <c r="X1466" t="s">
        <v>252</v>
      </c>
      <c r="Z1466" t="s">
        <v>1142</v>
      </c>
      <c r="AA1466">
        <v>2</v>
      </c>
      <c r="AB1466" t="s">
        <v>1129</v>
      </c>
      <c r="AC1466" t="s">
        <v>561</v>
      </c>
      <c r="AD1466" t="s">
        <v>1130</v>
      </c>
      <c r="AE1466" t="s">
        <v>1131</v>
      </c>
      <c r="AF1466" t="s">
        <v>1132</v>
      </c>
      <c r="AG1466" t="s">
        <v>1133</v>
      </c>
      <c r="AH1466" t="s">
        <v>1134</v>
      </c>
    </row>
    <row r="1467" spans="1:34">
      <c r="A1467">
        <v>24060</v>
      </c>
      <c r="B1467" t="s">
        <v>246</v>
      </c>
      <c r="C1467" t="s">
        <v>247</v>
      </c>
      <c r="D1467" t="s">
        <v>464</v>
      </c>
      <c r="E1467" t="s">
        <v>465</v>
      </c>
      <c r="F1467" t="s">
        <v>261</v>
      </c>
      <c r="G1467" t="s">
        <v>1184</v>
      </c>
      <c r="H1467" s="117">
        <v>5000</v>
      </c>
      <c r="I1467" s="117">
        <v>5000</v>
      </c>
      <c r="J1467" s="117">
        <v>5199.43</v>
      </c>
      <c r="K1467" s="117">
        <v>0</v>
      </c>
      <c r="L1467" s="117">
        <v>0</v>
      </c>
      <c r="M1467" s="117">
        <v>0</v>
      </c>
      <c r="N1467" s="117">
        <v>5199.43</v>
      </c>
      <c r="P1467" s="1">
        <v>45385</v>
      </c>
      <c r="Q1467" s="1">
        <v>45373</v>
      </c>
      <c r="R1467" s="1">
        <v>46112</v>
      </c>
      <c r="S1467" s="1">
        <v>46112</v>
      </c>
      <c r="W1467" t="s">
        <v>561</v>
      </c>
      <c r="X1467" t="s">
        <v>252</v>
      </c>
      <c r="Z1467" t="s">
        <v>1142</v>
      </c>
      <c r="AA1467">
        <v>2</v>
      </c>
      <c r="AB1467" t="s">
        <v>1129</v>
      </c>
      <c r="AC1467" t="s">
        <v>561</v>
      </c>
      <c r="AD1467" t="s">
        <v>1130</v>
      </c>
      <c r="AE1467" t="s">
        <v>1131</v>
      </c>
      <c r="AF1467" t="s">
        <v>1132</v>
      </c>
      <c r="AG1467" t="s">
        <v>1133</v>
      </c>
      <c r="AH1467" t="s">
        <v>1134</v>
      </c>
    </row>
    <row r="1468" spans="1:34">
      <c r="A1468">
        <v>25400</v>
      </c>
      <c r="B1468" t="s">
        <v>246</v>
      </c>
      <c r="C1468" t="s">
        <v>247</v>
      </c>
      <c r="D1468" t="s">
        <v>505</v>
      </c>
      <c r="E1468" t="s">
        <v>506</v>
      </c>
      <c r="F1468" t="s">
        <v>261</v>
      </c>
      <c r="G1468" t="s">
        <v>1182</v>
      </c>
      <c r="H1468" s="117">
        <v>5000</v>
      </c>
      <c r="I1468" s="117">
        <v>5000</v>
      </c>
      <c r="J1468" s="117">
        <v>5151.5600000000004</v>
      </c>
      <c r="K1468" s="117">
        <v>0</v>
      </c>
      <c r="L1468" s="117">
        <v>0</v>
      </c>
      <c r="M1468" s="117">
        <v>0</v>
      </c>
      <c r="N1468" s="117">
        <v>5151.5600000000004</v>
      </c>
      <c r="P1468" s="1">
        <v>45470</v>
      </c>
      <c r="Q1468" s="1">
        <v>45461</v>
      </c>
      <c r="R1468" s="1">
        <v>46112</v>
      </c>
      <c r="S1468" s="1">
        <v>46112</v>
      </c>
      <c r="W1468" t="s">
        <v>561</v>
      </c>
      <c r="X1468" t="s">
        <v>252</v>
      </c>
      <c r="Z1468" t="s">
        <v>1142</v>
      </c>
      <c r="AA1468">
        <v>2</v>
      </c>
      <c r="AB1468" t="s">
        <v>1167</v>
      </c>
      <c r="AC1468" t="s">
        <v>561</v>
      </c>
      <c r="AD1468" t="s">
        <v>1130</v>
      </c>
      <c r="AE1468" t="s">
        <v>1131</v>
      </c>
      <c r="AF1468" t="s">
        <v>1132</v>
      </c>
      <c r="AG1468" t="s">
        <v>1133</v>
      </c>
      <c r="AH1468" t="s">
        <v>1134</v>
      </c>
    </row>
    <row r="1469" spans="1:34">
      <c r="A1469">
        <v>24454</v>
      </c>
      <c r="B1469" t="s">
        <v>246</v>
      </c>
      <c r="C1469" t="s">
        <v>247</v>
      </c>
      <c r="D1469" t="s">
        <v>449</v>
      </c>
      <c r="E1469" t="s">
        <v>450</v>
      </c>
      <c r="F1469" t="s">
        <v>261</v>
      </c>
      <c r="G1469" t="s">
        <v>1186</v>
      </c>
      <c r="H1469" s="117">
        <v>4500</v>
      </c>
      <c r="I1469" s="117">
        <v>4500</v>
      </c>
      <c r="J1469" s="117">
        <v>4673.34</v>
      </c>
      <c r="K1469" s="117">
        <v>0</v>
      </c>
      <c r="L1469" s="117">
        <v>0</v>
      </c>
      <c r="M1469" s="117">
        <v>0</v>
      </c>
      <c r="N1469" s="117">
        <v>4673.34</v>
      </c>
      <c r="P1469" s="1">
        <v>45400</v>
      </c>
      <c r="Q1469" s="1">
        <v>45397</v>
      </c>
      <c r="R1469" s="1">
        <v>46112</v>
      </c>
      <c r="S1469" s="1">
        <v>46112</v>
      </c>
      <c r="W1469" t="s">
        <v>561</v>
      </c>
      <c r="X1469" t="s">
        <v>252</v>
      </c>
      <c r="Z1469" t="s">
        <v>1142</v>
      </c>
      <c r="AA1469">
        <v>2</v>
      </c>
      <c r="AB1469" t="s">
        <v>1167</v>
      </c>
      <c r="AC1469" t="s">
        <v>561</v>
      </c>
      <c r="AD1469" t="s">
        <v>1130</v>
      </c>
      <c r="AE1469" t="s">
        <v>1131</v>
      </c>
      <c r="AF1469" t="s">
        <v>1132</v>
      </c>
      <c r="AG1469" t="s">
        <v>1133</v>
      </c>
      <c r="AH1469" t="s">
        <v>1134</v>
      </c>
    </row>
    <row r="1470" spans="1:34">
      <c r="A1470">
        <v>24103</v>
      </c>
      <c r="B1470" t="s">
        <v>246</v>
      </c>
      <c r="C1470" t="s">
        <v>247</v>
      </c>
      <c r="D1470" t="s">
        <v>421</v>
      </c>
      <c r="E1470" t="s">
        <v>422</v>
      </c>
      <c r="F1470" t="s">
        <v>261</v>
      </c>
      <c r="G1470" t="s">
        <v>1187</v>
      </c>
      <c r="H1470" s="117">
        <v>18500</v>
      </c>
      <c r="I1470" s="117">
        <v>18500</v>
      </c>
      <c r="J1470" s="117">
        <v>19104.650000000001</v>
      </c>
      <c r="K1470" s="117">
        <v>0</v>
      </c>
      <c r="L1470" s="117">
        <v>0</v>
      </c>
      <c r="M1470" s="117">
        <v>0</v>
      </c>
      <c r="N1470" s="117">
        <v>19104.650000000001</v>
      </c>
      <c r="P1470" s="1">
        <v>45394</v>
      </c>
      <c r="Q1470" s="1">
        <v>45366</v>
      </c>
      <c r="R1470" s="1">
        <v>46122</v>
      </c>
      <c r="S1470" s="1">
        <v>46122</v>
      </c>
      <c r="W1470" t="s">
        <v>561</v>
      </c>
      <c r="X1470" t="s">
        <v>252</v>
      </c>
      <c r="Z1470" t="s">
        <v>1142</v>
      </c>
      <c r="AA1470">
        <v>2</v>
      </c>
      <c r="AB1470" t="s">
        <v>1129</v>
      </c>
      <c r="AC1470" t="s">
        <v>561</v>
      </c>
      <c r="AD1470" t="s">
        <v>1165</v>
      </c>
      <c r="AE1470" t="s">
        <v>1131</v>
      </c>
      <c r="AF1470" t="s">
        <v>1132</v>
      </c>
      <c r="AG1470" t="s">
        <v>1133</v>
      </c>
      <c r="AH1470" t="s">
        <v>1134</v>
      </c>
    </row>
    <row r="1471" spans="1:34">
      <c r="A1471">
        <v>24094</v>
      </c>
      <c r="B1471" t="s">
        <v>246</v>
      </c>
      <c r="C1471" t="s">
        <v>247</v>
      </c>
      <c r="D1471" t="s">
        <v>421</v>
      </c>
      <c r="E1471" t="s">
        <v>422</v>
      </c>
      <c r="F1471" t="s">
        <v>261</v>
      </c>
      <c r="G1471" t="s">
        <v>1146</v>
      </c>
      <c r="H1471" s="117">
        <v>73750</v>
      </c>
      <c r="I1471" s="117">
        <v>73750</v>
      </c>
      <c r="J1471" s="117">
        <v>76691.55</v>
      </c>
      <c r="K1471" s="117">
        <v>0</v>
      </c>
      <c r="L1471" s="117">
        <v>0</v>
      </c>
      <c r="M1471" s="117">
        <v>0</v>
      </c>
      <c r="N1471" s="117">
        <v>76691.55</v>
      </c>
      <c r="P1471" s="1">
        <v>45394</v>
      </c>
      <c r="Q1471" s="1">
        <v>45366</v>
      </c>
      <c r="R1471" s="1">
        <v>46122</v>
      </c>
      <c r="S1471" s="1">
        <v>46122</v>
      </c>
      <c r="W1471" t="s">
        <v>561</v>
      </c>
      <c r="X1471" t="s">
        <v>252</v>
      </c>
      <c r="Z1471" t="s">
        <v>1142</v>
      </c>
      <c r="AA1471">
        <v>2</v>
      </c>
      <c r="AB1471" t="s">
        <v>1129</v>
      </c>
      <c r="AC1471" t="s">
        <v>561</v>
      </c>
      <c r="AD1471" t="s">
        <v>1130</v>
      </c>
      <c r="AE1471" t="s">
        <v>1131</v>
      </c>
      <c r="AF1471" t="s">
        <v>1132</v>
      </c>
      <c r="AG1471" t="s">
        <v>1133</v>
      </c>
      <c r="AH1471" t="s">
        <v>1134</v>
      </c>
    </row>
    <row r="1472" spans="1:34">
      <c r="A1472">
        <v>24124</v>
      </c>
      <c r="B1472" t="s">
        <v>246</v>
      </c>
      <c r="C1472" t="s">
        <v>247</v>
      </c>
      <c r="D1472" t="s">
        <v>421</v>
      </c>
      <c r="E1472" t="s">
        <v>422</v>
      </c>
      <c r="F1472" t="s">
        <v>261</v>
      </c>
      <c r="G1472" t="s">
        <v>1184</v>
      </c>
      <c r="H1472" s="117">
        <v>6200</v>
      </c>
      <c r="I1472" s="117">
        <v>6200</v>
      </c>
      <c r="J1472" s="117">
        <v>6447.29</v>
      </c>
      <c r="K1472" s="117">
        <v>0</v>
      </c>
      <c r="L1472" s="117">
        <v>0</v>
      </c>
      <c r="M1472" s="117">
        <v>0</v>
      </c>
      <c r="N1472" s="117">
        <v>6447.29</v>
      </c>
      <c r="P1472" s="1">
        <v>45394</v>
      </c>
      <c r="Q1472" s="1">
        <v>45366</v>
      </c>
      <c r="R1472" s="1">
        <v>46122</v>
      </c>
      <c r="S1472" s="1">
        <v>46122</v>
      </c>
      <c r="W1472" t="s">
        <v>561</v>
      </c>
      <c r="X1472" t="s">
        <v>252</v>
      </c>
      <c r="Z1472" t="s">
        <v>1142</v>
      </c>
      <c r="AA1472">
        <v>2</v>
      </c>
      <c r="AB1472" t="s">
        <v>1129</v>
      </c>
      <c r="AC1472" t="s">
        <v>561</v>
      </c>
      <c r="AD1472" t="s">
        <v>1130</v>
      </c>
      <c r="AE1472" t="s">
        <v>1131</v>
      </c>
      <c r="AF1472" t="s">
        <v>1132</v>
      </c>
      <c r="AG1472" t="s">
        <v>1133</v>
      </c>
      <c r="AH1472" t="s">
        <v>1134</v>
      </c>
    </row>
    <row r="1473" spans="1:34">
      <c r="A1473">
        <v>22528</v>
      </c>
      <c r="B1473" t="s">
        <v>246</v>
      </c>
      <c r="C1473" t="s">
        <v>269</v>
      </c>
      <c r="D1473" t="s">
        <v>312</v>
      </c>
      <c r="E1473" t="s">
        <v>313</v>
      </c>
      <c r="F1473" t="s">
        <v>261</v>
      </c>
      <c r="G1473" t="s">
        <v>1146</v>
      </c>
      <c r="H1473" s="117">
        <v>20000</v>
      </c>
      <c r="I1473" s="117">
        <v>20000</v>
      </c>
      <c r="J1473" s="117">
        <v>20917.78</v>
      </c>
      <c r="K1473" s="117">
        <v>0</v>
      </c>
      <c r="L1473" s="117">
        <v>0</v>
      </c>
      <c r="M1473" s="117">
        <v>0</v>
      </c>
      <c r="N1473" s="117">
        <v>20917.78</v>
      </c>
      <c r="P1473" s="1">
        <v>45314</v>
      </c>
      <c r="Q1473" s="1">
        <v>45301</v>
      </c>
      <c r="R1473" s="1">
        <v>46122</v>
      </c>
      <c r="S1473" s="1">
        <v>46122</v>
      </c>
      <c r="W1473" t="s">
        <v>561</v>
      </c>
      <c r="X1473" t="s">
        <v>252</v>
      </c>
      <c r="Z1473" t="s">
        <v>1142</v>
      </c>
      <c r="AA1473">
        <v>2</v>
      </c>
      <c r="AB1473" t="s">
        <v>1129</v>
      </c>
      <c r="AC1473" t="s">
        <v>561</v>
      </c>
      <c r="AD1473" t="s">
        <v>1130</v>
      </c>
      <c r="AE1473" t="s">
        <v>1131</v>
      </c>
      <c r="AF1473" t="s">
        <v>1132</v>
      </c>
      <c r="AG1473" t="s">
        <v>1133</v>
      </c>
      <c r="AH1473" t="s">
        <v>1134</v>
      </c>
    </row>
    <row r="1474" spans="1:34">
      <c r="A1474">
        <v>16054</v>
      </c>
      <c r="B1474" t="s">
        <v>246</v>
      </c>
      <c r="C1474" t="s">
        <v>247</v>
      </c>
      <c r="D1474" t="s">
        <v>262</v>
      </c>
      <c r="E1474" t="s">
        <v>263</v>
      </c>
      <c r="F1474" t="s">
        <v>261</v>
      </c>
      <c r="G1474" t="s">
        <v>1146</v>
      </c>
      <c r="H1474" s="117">
        <v>35000</v>
      </c>
      <c r="I1474" s="117">
        <v>35000</v>
      </c>
      <c r="J1474" s="117">
        <v>37464.89</v>
      </c>
      <c r="K1474" s="117">
        <v>0</v>
      </c>
      <c r="L1474" s="117">
        <v>0</v>
      </c>
      <c r="M1474" s="117">
        <v>0</v>
      </c>
      <c r="N1474" s="117">
        <v>37464.89</v>
      </c>
      <c r="P1474" s="1">
        <v>45063</v>
      </c>
      <c r="Q1474" s="1">
        <v>45052</v>
      </c>
      <c r="R1474" s="1">
        <v>46122</v>
      </c>
      <c r="S1474" s="1">
        <v>46122</v>
      </c>
      <c r="W1474" t="s">
        <v>561</v>
      </c>
      <c r="X1474" t="s">
        <v>252</v>
      </c>
      <c r="Z1474" t="s">
        <v>1142</v>
      </c>
      <c r="AA1474">
        <v>2</v>
      </c>
      <c r="AB1474" t="s">
        <v>1129</v>
      </c>
      <c r="AC1474" t="s">
        <v>561</v>
      </c>
      <c r="AD1474" t="s">
        <v>1130</v>
      </c>
      <c r="AE1474" t="s">
        <v>1131</v>
      </c>
      <c r="AF1474" t="s">
        <v>1132</v>
      </c>
      <c r="AG1474" t="s">
        <v>1133</v>
      </c>
      <c r="AH1474" t="s">
        <v>1134</v>
      </c>
    </row>
    <row r="1475" spans="1:34">
      <c r="A1475">
        <v>16155</v>
      </c>
      <c r="B1475" t="s">
        <v>246</v>
      </c>
      <c r="C1475" t="s">
        <v>269</v>
      </c>
      <c r="D1475" t="s">
        <v>285</v>
      </c>
      <c r="E1475" t="s">
        <v>286</v>
      </c>
      <c r="F1475" t="s">
        <v>261</v>
      </c>
      <c r="G1475" t="s">
        <v>1146</v>
      </c>
      <c r="H1475" s="117">
        <v>20000</v>
      </c>
      <c r="I1475" s="117">
        <v>20000</v>
      </c>
      <c r="J1475" s="117">
        <v>21408.51</v>
      </c>
      <c r="K1475" s="117">
        <v>0</v>
      </c>
      <c r="L1475" s="117">
        <v>0</v>
      </c>
      <c r="M1475" s="117">
        <v>0</v>
      </c>
      <c r="N1475" s="117">
        <v>21408.51</v>
      </c>
      <c r="P1475" s="1">
        <v>45063</v>
      </c>
      <c r="Q1475" s="1">
        <v>45054</v>
      </c>
      <c r="R1475" s="1">
        <v>46122</v>
      </c>
      <c r="S1475" s="1">
        <v>46122</v>
      </c>
      <c r="W1475" t="s">
        <v>561</v>
      </c>
      <c r="X1475" t="s">
        <v>252</v>
      </c>
      <c r="Z1475" t="s">
        <v>1142</v>
      </c>
      <c r="AA1475">
        <v>2</v>
      </c>
      <c r="AB1475" t="s">
        <v>1129</v>
      </c>
      <c r="AC1475" t="s">
        <v>561</v>
      </c>
      <c r="AD1475" t="s">
        <v>1130</v>
      </c>
      <c r="AE1475" t="s">
        <v>1131</v>
      </c>
      <c r="AF1475" t="s">
        <v>1132</v>
      </c>
      <c r="AG1475" t="s">
        <v>1133</v>
      </c>
      <c r="AH1475" t="s">
        <v>1134</v>
      </c>
    </row>
    <row r="1476" spans="1:34">
      <c r="A1476">
        <v>16192</v>
      </c>
      <c r="B1476" t="s">
        <v>246</v>
      </c>
      <c r="C1476" t="s">
        <v>269</v>
      </c>
      <c r="D1476" t="s">
        <v>285</v>
      </c>
      <c r="E1476" t="s">
        <v>286</v>
      </c>
      <c r="F1476" t="s">
        <v>261</v>
      </c>
      <c r="G1476" t="s">
        <v>1198</v>
      </c>
      <c r="H1476" s="117">
        <v>1290</v>
      </c>
      <c r="I1476" s="117">
        <v>1290</v>
      </c>
      <c r="J1476" s="117">
        <v>1380.85</v>
      </c>
      <c r="K1476" s="117">
        <v>0</v>
      </c>
      <c r="L1476" s="117">
        <v>0</v>
      </c>
      <c r="M1476" s="117">
        <v>0</v>
      </c>
      <c r="N1476" s="117">
        <v>1380.85</v>
      </c>
      <c r="P1476" s="1">
        <v>45063</v>
      </c>
      <c r="Q1476" s="1">
        <v>45054</v>
      </c>
      <c r="R1476" s="1">
        <v>46122</v>
      </c>
      <c r="S1476" s="1">
        <v>46122</v>
      </c>
      <c r="W1476" t="s">
        <v>561</v>
      </c>
      <c r="X1476" t="s">
        <v>252</v>
      </c>
      <c r="Z1476" t="s">
        <v>1142</v>
      </c>
      <c r="AA1476">
        <v>2</v>
      </c>
      <c r="AB1476" t="s">
        <v>1129</v>
      </c>
      <c r="AC1476" t="s">
        <v>561</v>
      </c>
      <c r="AD1476" t="s">
        <v>1130</v>
      </c>
      <c r="AE1476" t="s">
        <v>1131</v>
      </c>
      <c r="AF1476" t="s">
        <v>1132</v>
      </c>
      <c r="AG1476" t="s">
        <v>1133</v>
      </c>
      <c r="AH1476" t="s">
        <v>1134</v>
      </c>
    </row>
    <row r="1477" spans="1:34">
      <c r="A1477">
        <v>20711</v>
      </c>
      <c r="B1477" t="s">
        <v>246</v>
      </c>
      <c r="C1477" t="s">
        <v>247</v>
      </c>
      <c r="D1477" t="s">
        <v>402</v>
      </c>
      <c r="E1477" t="s">
        <v>403</v>
      </c>
      <c r="F1477" t="s">
        <v>261</v>
      </c>
      <c r="G1477" t="s">
        <v>1146</v>
      </c>
      <c r="H1477" s="117">
        <v>10000</v>
      </c>
      <c r="I1477" s="117">
        <v>10000</v>
      </c>
      <c r="J1477" s="117">
        <v>10522.65</v>
      </c>
      <c r="K1477" s="117">
        <v>0</v>
      </c>
      <c r="L1477" s="117">
        <v>0</v>
      </c>
      <c r="M1477" s="117">
        <v>0</v>
      </c>
      <c r="N1477" s="117">
        <v>10522.65</v>
      </c>
      <c r="P1477" s="1">
        <v>45240</v>
      </c>
      <c r="Q1477" s="1">
        <v>45230</v>
      </c>
      <c r="R1477" s="1">
        <v>46122</v>
      </c>
      <c r="S1477" s="1">
        <v>46122</v>
      </c>
      <c r="W1477" t="s">
        <v>561</v>
      </c>
      <c r="X1477" t="s">
        <v>252</v>
      </c>
      <c r="Z1477" t="s">
        <v>1142</v>
      </c>
      <c r="AA1477">
        <v>2</v>
      </c>
      <c r="AB1477" t="s">
        <v>1129</v>
      </c>
      <c r="AC1477" t="s">
        <v>561</v>
      </c>
      <c r="AD1477" t="s">
        <v>1130</v>
      </c>
      <c r="AE1477" t="s">
        <v>1131</v>
      </c>
      <c r="AF1477" t="s">
        <v>1132</v>
      </c>
      <c r="AG1477" t="s">
        <v>1133</v>
      </c>
      <c r="AH1477" t="s">
        <v>1134</v>
      </c>
    </row>
    <row r="1478" spans="1:34">
      <c r="A1478">
        <v>17287</v>
      </c>
      <c r="B1478" t="s">
        <v>246</v>
      </c>
      <c r="C1478" t="s">
        <v>247</v>
      </c>
      <c r="D1478" t="s">
        <v>471</v>
      </c>
      <c r="E1478" t="s">
        <v>472</v>
      </c>
      <c r="F1478" t="s">
        <v>261</v>
      </c>
      <c r="G1478" t="s">
        <v>1146</v>
      </c>
      <c r="H1478" s="117">
        <v>70000</v>
      </c>
      <c r="I1478" s="117">
        <v>70000</v>
      </c>
      <c r="J1478" s="117">
        <v>73855.23</v>
      </c>
      <c r="K1478" s="117">
        <v>0</v>
      </c>
      <c r="L1478" s="117">
        <v>0</v>
      </c>
      <c r="M1478" s="117">
        <v>0</v>
      </c>
      <c r="N1478" s="117">
        <v>73855.23</v>
      </c>
      <c r="P1478" s="1">
        <v>45154</v>
      </c>
      <c r="Q1478" s="1">
        <v>45145</v>
      </c>
      <c r="R1478" s="1">
        <v>46122</v>
      </c>
      <c r="S1478" s="1">
        <v>46122</v>
      </c>
      <c r="W1478" t="s">
        <v>561</v>
      </c>
      <c r="X1478" t="s">
        <v>252</v>
      </c>
      <c r="Z1478" t="s">
        <v>1142</v>
      </c>
      <c r="AA1478">
        <v>2</v>
      </c>
      <c r="AB1478" t="s">
        <v>1129</v>
      </c>
      <c r="AC1478" t="s">
        <v>561</v>
      </c>
      <c r="AD1478" t="s">
        <v>1130</v>
      </c>
      <c r="AE1478" t="s">
        <v>1131</v>
      </c>
      <c r="AF1478" t="s">
        <v>1132</v>
      </c>
      <c r="AG1478" t="s">
        <v>1133</v>
      </c>
      <c r="AH1478" t="s">
        <v>1134</v>
      </c>
    </row>
    <row r="1479" spans="1:34">
      <c r="A1479">
        <v>17573</v>
      </c>
      <c r="B1479" t="s">
        <v>246</v>
      </c>
      <c r="C1479" t="s">
        <v>247</v>
      </c>
      <c r="D1479" t="s">
        <v>443</v>
      </c>
      <c r="E1479" t="s">
        <v>444</v>
      </c>
      <c r="F1479" t="s">
        <v>261</v>
      </c>
      <c r="G1479" t="s">
        <v>1146</v>
      </c>
      <c r="H1479" s="117">
        <v>60000</v>
      </c>
      <c r="I1479" s="117">
        <v>60000</v>
      </c>
      <c r="J1479" s="117">
        <v>63304.480000000003</v>
      </c>
      <c r="K1479" s="117">
        <v>0</v>
      </c>
      <c r="L1479" s="117">
        <v>0</v>
      </c>
      <c r="M1479" s="117">
        <v>0</v>
      </c>
      <c r="N1479" s="117">
        <v>63304.480000000003</v>
      </c>
      <c r="P1479" s="1">
        <v>45173</v>
      </c>
      <c r="Q1479" s="1">
        <v>45168</v>
      </c>
      <c r="R1479" s="1">
        <v>46122</v>
      </c>
      <c r="S1479" s="1">
        <v>46122</v>
      </c>
      <c r="W1479" t="s">
        <v>561</v>
      </c>
      <c r="X1479" t="s">
        <v>252</v>
      </c>
      <c r="Z1479" t="s">
        <v>1142</v>
      </c>
      <c r="AA1479">
        <v>2</v>
      </c>
      <c r="AB1479" t="s">
        <v>1129</v>
      </c>
      <c r="AC1479" t="s">
        <v>561</v>
      </c>
      <c r="AD1479" t="s">
        <v>1130</v>
      </c>
      <c r="AE1479" t="s">
        <v>1131</v>
      </c>
      <c r="AF1479" t="s">
        <v>1132</v>
      </c>
      <c r="AG1479" t="s">
        <v>1133</v>
      </c>
      <c r="AH1479" t="s">
        <v>1134</v>
      </c>
    </row>
    <row r="1480" spans="1:34">
      <c r="A1480">
        <v>17246</v>
      </c>
      <c r="B1480" t="s">
        <v>246</v>
      </c>
      <c r="C1480" t="s">
        <v>269</v>
      </c>
      <c r="D1480" t="s">
        <v>282</v>
      </c>
      <c r="E1480" t="s">
        <v>283</v>
      </c>
      <c r="F1480" t="s">
        <v>261</v>
      </c>
      <c r="G1480" t="s">
        <v>1146</v>
      </c>
      <c r="H1480" s="117">
        <v>36800</v>
      </c>
      <c r="I1480" s="117">
        <v>36800</v>
      </c>
      <c r="J1480" s="117">
        <v>38826.75</v>
      </c>
      <c r="K1480" s="117">
        <v>0</v>
      </c>
      <c r="L1480" s="117">
        <v>0</v>
      </c>
      <c r="M1480" s="117">
        <v>0</v>
      </c>
      <c r="N1480" s="117">
        <v>38826.75</v>
      </c>
      <c r="P1480" s="1">
        <v>45148</v>
      </c>
      <c r="Q1480" s="1">
        <v>45140</v>
      </c>
      <c r="R1480" s="1">
        <v>46122</v>
      </c>
      <c r="S1480" s="1">
        <v>46122</v>
      </c>
      <c r="W1480" t="s">
        <v>561</v>
      </c>
      <c r="X1480" t="s">
        <v>252</v>
      </c>
      <c r="Z1480" t="s">
        <v>1142</v>
      </c>
      <c r="AA1480">
        <v>2</v>
      </c>
      <c r="AB1480" t="s">
        <v>1129</v>
      </c>
      <c r="AC1480" t="s">
        <v>561</v>
      </c>
      <c r="AD1480" t="s">
        <v>1130</v>
      </c>
      <c r="AE1480" t="s">
        <v>1131</v>
      </c>
      <c r="AF1480" t="s">
        <v>1132</v>
      </c>
      <c r="AG1480" t="s">
        <v>1133</v>
      </c>
      <c r="AH1480" t="s">
        <v>1134</v>
      </c>
    </row>
    <row r="1481" spans="1:34">
      <c r="A1481">
        <v>16261</v>
      </c>
      <c r="B1481" t="s">
        <v>246</v>
      </c>
      <c r="C1481" t="s">
        <v>247</v>
      </c>
      <c r="D1481" t="s">
        <v>502</v>
      </c>
      <c r="E1481" t="s">
        <v>503</v>
      </c>
      <c r="F1481" t="s">
        <v>261</v>
      </c>
      <c r="G1481" t="s">
        <v>1203</v>
      </c>
      <c r="H1481" s="117">
        <v>3000</v>
      </c>
      <c r="I1481" s="117">
        <v>3000</v>
      </c>
      <c r="J1481" s="117">
        <v>3211.28</v>
      </c>
      <c r="K1481" s="117">
        <v>0</v>
      </c>
      <c r="L1481" s="117">
        <v>0</v>
      </c>
      <c r="M1481" s="117">
        <v>0</v>
      </c>
      <c r="N1481" s="117">
        <v>3211.28</v>
      </c>
      <c r="P1481" s="1">
        <v>45077</v>
      </c>
      <c r="Q1481" s="1">
        <v>45062</v>
      </c>
      <c r="R1481" s="1">
        <v>46127</v>
      </c>
      <c r="S1481" s="1">
        <v>46127</v>
      </c>
      <c r="W1481" t="s">
        <v>561</v>
      </c>
      <c r="X1481" t="s">
        <v>252</v>
      </c>
      <c r="Z1481" t="s">
        <v>1142</v>
      </c>
      <c r="AA1481">
        <v>2</v>
      </c>
      <c r="AB1481" t="s">
        <v>1129</v>
      </c>
      <c r="AC1481" t="s">
        <v>561</v>
      </c>
      <c r="AD1481" t="s">
        <v>1130</v>
      </c>
      <c r="AE1481" t="s">
        <v>1131</v>
      </c>
      <c r="AF1481" t="s">
        <v>1132</v>
      </c>
      <c r="AG1481" t="s">
        <v>1133</v>
      </c>
      <c r="AH1481" t="s">
        <v>1134</v>
      </c>
    </row>
    <row r="1482" spans="1:34">
      <c r="A1482">
        <v>18112</v>
      </c>
      <c r="B1482" t="s">
        <v>246</v>
      </c>
      <c r="C1482" t="s">
        <v>247</v>
      </c>
      <c r="D1482" t="s">
        <v>461</v>
      </c>
      <c r="E1482" t="s">
        <v>462</v>
      </c>
      <c r="F1482" t="s">
        <v>261</v>
      </c>
      <c r="G1482" t="s">
        <v>1146</v>
      </c>
      <c r="H1482" s="117">
        <v>35000</v>
      </c>
      <c r="I1482" s="117">
        <v>35000</v>
      </c>
      <c r="J1482" s="117">
        <v>36890.36</v>
      </c>
      <c r="K1482" s="117">
        <v>0</v>
      </c>
      <c r="L1482" s="117">
        <v>0</v>
      </c>
      <c r="M1482" s="117">
        <v>0</v>
      </c>
      <c r="N1482" s="117">
        <v>36890.36</v>
      </c>
      <c r="P1482" s="1">
        <v>45190</v>
      </c>
      <c r="Q1482" s="1">
        <v>45172</v>
      </c>
      <c r="R1482" s="1">
        <v>46132</v>
      </c>
      <c r="S1482" s="1">
        <v>46132</v>
      </c>
      <c r="W1482" t="s">
        <v>561</v>
      </c>
      <c r="X1482" t="s">
        <v>252</v>
      </c>
      <c r="Z1482" t="s">
        <v>1142</v>
      </c>
      <c r="AA1482">
        <v>2</v>
      </c>
      <c r="AB1482" t="s">
        <v>1129</v>
      </c>
      <c r="AC1482" t="s">
        <v>561</v>
      </c>
      <c r="AD1482" t="s">
        <v>1130</v>
      </c>
      <c r="AE1482" t="s">
        <v>1131</v>
      </c>
      <c r="AF1482" t="s">
        <v>1132</v>
      </c>
      <c r="AG1482" t="s">
        <v>1133</v>
      </c>
      <c r="AH1482" t="s">
        <v>1134</v>
      </c>
    </row>
    <row r="1483" spans="1:34">
      <c r="A1483">
        <v>19438</v>
      </c>
      <c r="B1483" t="s">
        <v>246</v>
      </c>
      <c r="C1483" t="s">
        <v>269</v>
      </c>
      <c r="D1483" t="s">
        <v>288</v>
      </c>
      <c r="E1483" t="s">
        <v>289</v>
      </c>
      <c r="F1483" t="s">
        <v>261</v>
      </c>
      <c r="G1483" t="s">
        <v>1146</v>
      </c>
      <c r="H1483" s="117">
        <v>265752.67</v>
      </c>
      <c r="I1483" s="117">
        <v>265752.67</v>
      </c>
      <c r="J1483" s="117">
        <v>279642.18</v>
      </c>
      <c r="K1483" s="117">
        <v>0</v>
      </c>
      <c r="L1483" s="117">
        <v>0</v>
      </c>
      <c r="M1483" s="117">
        <v>0</v>
      </c>
      <c r="N1483" s="117">
        <v>279642.18</v>
      </c>
      <c r="P1483" s="1">
        <v>45218</v>
      </c>
      <c r="Q1483" s="1">
        <v>45211</v>
      </c>
      <c r="R1483" s="1">
        <v>46132</v>
      </c>
      <c r="S1483" s="1">
        <v>46132</v>
      </c>
      <c r="W1483" t="s">
        <v>561</v>
      </c>
      <c r="X1483" t="s">
        <v>252</v>
      </c>
      <c r="Z1483" t="s">
        <v>1142</v>
      </c>
      <c r="AA1483">
        <v>2</v>
      </c>
      <c r="AB1483" t="s">
        <v>1129</v>
      </c>
      <c r="AC1483" t="s">
        <v>561</v>
      </c>
      <c r="AD1483" t="s">
        <v>1130</v>
      </c>
      <c r="AE1483" t="s">
        <v>1131</v>
      </c>
      <c r="AF1483" t="s">
        <v>1132</v>
      </c>
      <c r="AG1483" t="s">
        <v>1133</v>
      </c>
      <c r="AH1483" t="s">
        <v>1134</v>
      </c>
    </row>
    <row r="1484" spans="1:34">
      <c r="A1484">
        <v>23217</v>
      </c>
      <c r="B1484" t="s">
        <v>246</v>
      </c>
      <c r="C1484" t="s">
        <v>247</v>
      </c>
      <c r="D1484" t="s">
        <v>497</v>
      </c>
      <c r="E1484" t="s">
        <v>498</v>
      </c>
      <c r="F1484" t="s">
        <v>261</v>
      </c>
      <c r="G1484" t="s">
        <v>1146</v>
      </c>
      <c r="H1484" s="117">
        <v>60000</v>
      </c>
      <c r="I1484" s="117">
        <v>60000</v>
      </c>
      <c r="J1484" s="117">
        <v>62561.56</v>
      </c>
      <c r="K1484" s="117">
        <v>0</v>
      </c>
      <c r="L1484" s="117">
        <v>0</v>
      </c>
      <c r="M1484" s="117">
        <v>0</v>
      </c>
      <c r="N1484" s="117">
        <v>62561.56</v>
      </c>
      <c r="P1484" s="1">
        <v>45345</v>
      </c>
      <c r="Q1484" s="1">
        <v>45337</v>
      </c>
      <c r="R1484" s="1">
        <v>46132</v>
      </c>
      <c r="S1484" s="1">
        <v>46132</v>
      </c>
      <c r="W1484" t="s">
        <v>561</v>
      </c>
      <c r="X1484" t="s">
        <v>252</v>
      </c>
      <c r="Z1484" t="s">
        <v>1142</v>
      </c>
      <c r="AA1484">
        <v>2</v>
      </c>
      <c r="AB1484" t="s">
        <v>1129</v>
      </c>
      <c r="AC1484" t="s">
        <v>561</v>
      </c>
      <c r="AD1484" t="s">
        <v>1130</v>
      </c>
      <c r="AE1484" t="s">
        <v>1131</v>
      </c>
      <c r="AF1484" t="s">
        <v>1132</v>
      </c>
      <c r="AG1484" t="s">
        <v>1133</v>
      </c>
      <c r="AH1484" t="s">
        <v>1134</v>
      </c>
    </row>
    <row r="1485" spans="1:34">
      <c r="A1485">
        <v>23634</v>
      </c>
      <c r="B1485" t="s">
        <v>246</v>
      </c>
      <c r="C1485" t="s">
        <v>269</v>
      </c>
      <c r="D1485" t="s">
        <v>276</v>
      </c>
      <c r="E1485" t="s">
        <v>277</v>
      </c>
      <c r="F1485" t="s">
        <v>261</v>
      </c>
      <c r="G1485" t="s">
        <v>1184</v>
      </c>
      <c r="H1485" s="117">
        <v>9340</v>
      </c>
      <c r="I1485" s="117">
        <v>9340</v>
      </c>
      <c r="J1485" s="117">
        <v>9712.5300000000007</v>
      </c>
      <c r="K1485" s="117">
        <v>0</v>
      </c>
      <c r="L1485" s="117">
        <v>0</v>
      </c>
      <c r="M1485" s="117">
        <v>0</v>
      </c>
      <c r="N1485" s="117">
        <v>9712.5300000000007</v>
      </c>
      <c r="P1485" s="1">
        <v>45371</v>
      </c>
      <c r="Q1485" s="1">
        <v>45355</v>
      </c>
      <c r="R1485" s="1">
        <v>46132</v>
      </c>
      <c r="S1485" s="1">
        <v>46132</v>
      </c>
      <c r="W1485" t="s">
        <v>561</v>
      </c>
      <c r="X1485" t="s">
        <v>252</v>
      </c>
      <c r="Z1485" t="s">
        <v>1142</v>
      </c>
      <c r="AA1485">
        <v>2</v>
      </c>
      <c r="AB1485" t="s">
        <v>1129</v>
      </c>
      <c r="AC1485" t="s">
        <v>561</v>
      </c>
      <c r="AD1485" t="s">
        <v>1130</v>
      </c>
      <c r="AE1485" t="s">
        <v>1131</v>
      </c>
      <c r="AF1485" t="s">
        <v>1132</v>
      </c>
      <c r="AG1485" t="s">
        <v>1133</v>
      </c>
      <c r="AH1485" t="s">
        <v>1134</v>
      </c>
    </row>
    <row r="1486" spans="1:34">
      <c r="A1486">
        <v>25459</v>
      </c>
      <c r="B1486" t="s">
        <v>246</v>
      </c>
      <c r="C1486" t="s">
        <v>247</v>
      </c>
      <c r="D1486" t="s">
        <v>516</v>
      </c>
      <c r="E1486" t="s">
        <v>517</v>
      </c>
      <c r="F1486" t="s">
        <v>261</v>
      </c>
      <c r="G1486" t="s">
        <v>1187</v>
      </c>
      <c r="H1486" s="117">
        <v>20000</v>
      </c>
      <c r="I1486" s="117">
        <v>20000</v>
      </c>
      <c r="J1486" s="117">
        <v>20000</v>
      </c>
      <c r="K1486" s="117">
        <v>0</v>
      </c>
      <c r="L1486" s="117">
        <v>0</v>
      </c>
      <c r="M1486" s="117">
        <v>0</v>
      </c>
      <c r="N1486" s="117">
        <v>20000</v>
      </c>
      <c r="P1486" s="1">
        <v>45476</v>
      </c>
      <c r="Q1486" s="1">
        <v>45469</v>
      </c>
      <c r="R1486" s="1">
        <v>46132</v>
      </c>
      <c r="S1486" s="1">
        <v>46132</v>
      </c>
      <c r="W1486" t="s">
        <v>561</v>
      </c>
      <c r="X1486" t="s">
        <v>252</v>
      </c>
      <c r="Z1486" t="s">
        <v>1142</v>
      </c>
      <c r="AA1486">
        <v>2</v>
      </c>
      <c r="AB1486" t="s">
        <v>1167</v>
      </c>
      <c r="AC1486" t="s">
        <v>561</v>
      </c>
      <c r="AD1486" t="s">
        <v>1165</v>
      </c>
      <c r="AE1486" t="s">
        <v>1131</v>
      </c>
      <c r="AF1486" t="s">
        <v>1132</v>
      </c>
      <c r="AG1486" t="s">
        <v>1133</v>
      </c>
      <c r="AH1486" t="s">
        <v>1134</v>
      </c>
    </row>
    <row r="1487" spans="1:34">
      <c r="A1487">
        <v>25478</v>
      </c>
      <c r="B1487" t="s">
        <v>246</v>
      </c>
      <c r="C1487" t="s">
        <v>247</v>
      </c>
      <c r="D1487" t="s">
        <v>516</v>
      </c>
      <c r="E1487" t="s">
        <v>517</v>
      </c>
      <c r="F1487" t="s">
        <v>261</v>
      </c>
      <c r="G1487" t="s">
        <v>1181</v>
      </c>
      <c r="H1487" s="117">
        <v>6600</v>
      </c>
      <c r="I1487" s="117">
        <v>6600</v>
      </c>
      <c r="J1487" s="117">
        <v>6800.06</v>
      </c>
      <c r="K1487" s="117">
        <v>0</v>
      </c>
      <c r="L1487" s="117">
        <v>0</v>
      </c>
      <c r="M1487" s="117">
        <v>0</v>
      </c>
      <c r="N1487" s="117">
        <v>6800.06</v>
      </c>
      <c r="P1487" s="1">
        <v>45476</v>
      </c>
      <c r="Q1487" s="1">
        <v>45469</v>
      </c>
      <c r="R1487" s="1">
        <v>46132</v>
      </c>
      <c r="S1487" s="1">
        <v>46132</v>
      </c>
      <c r="W1487" t="s">
        <v>561</v>
      </c>
      <c r="X1487" t="s">
        <v>252</v>
      </c>
      <c r="Z1487" t="s">
        <v>1142</v>
      </c>
      <c r="AA1487">
        <v>2</v>
      </c>
      <c r="AB1487" t="s">
        <v>1167</v>
      </c>
      <c r="AC1487" t="s">
        <v>561</v>
      </c>
      <c r="AD1487" t="s">
        <v>1130</v>
      </c>
      <c r="AE1487" t="s">
        <v>1131</v>
      </c>
      <c r="AF1487" t="s">
        <v>1132</v>
      </c>
      <c r="AG1487" t="s">
        <v>1133</v>
      </c>
      <c r="AH1487" t="s">
        <v>1134</v>
      </c>
    </row>
    <row r="1488" spans="1:34">
      <c r="A1488">
        <v>28919</v>
      </c>
      <c r="B1488" t="s">
        <v>246</v>
      </c>
      <c r="C1488" t="s">
        <v>247</v>
      </c>
      <c r="D1488" t="s">
        <v>433</v>
      </c>
      <c r="E1488" t="s">
        <v>434</v>
      </c>
      <c r="F1488" t="s">
        <v>261</v>
      </c>
      <c r="G1488" t="s">
        <v>1146</v>
      </c>
      <c r="H1488" s="117">
        <v>110000</v>
      </c>
      <c r="I1488" s="117">
        <v>110000</v>
      </c>
      <c r="J1488" s="117">
        <v>110767.13</v>
      </c>
      <c r="K1488" s="117">
        <v>0</v>
      </c>
      <c r="L1488" s="117">
        <v>0</v>
      </c>
      <c r="M1488" s="117">
        <v>0</v>
      </c>
      <c r="N1488" s="117">
        <v>110767.13</v>
      </c>
      <c r="P1488" s="1">
        <v>45555</v>
      </c>
      <c r="Q1488" s="1">
        <v>45554</v>
      </c>
      <c r="R1488" s="1">
        <v>46132</v>
      </c>
      <c r="S1488" s="1">
        <v>46132</v>
      </c>
      <c r="W1488" t="s">
        <v>561</v>
      </c>
      <c r="X1488" t="s">
        <v>252</v>
      </c>
      <c r="Z1488" t="s">
        <v>1142</v>
      </c>
      <c r="AA1488">
        <v>2</v>
      </c>
      <c r="AB1488" t="s">
        <v>1167</v>
      </c>
      <c r="AC1488" t="s">
        <v>561</v>
      </c>
      <c r="AD1488" t="s">
        <v>1130</v>
      </c>
      <c r="AE1488" t="s">
        <v>1131</v>
      </c>
      <c r="AF1488" t="s">
        <v>1132</v>
      </c>
      <c r="AG1488" t="s">
        <v>1133</v>
      </c>
      <c r="AH1488" t="s">
        <v>1134</v>
      </c>
    </row>
    <row r="1489" spans="1:34">
      <c r="A1489">
        <v>21849</v>
      </c>
      <c r="B1489" t="s">
        <v>246</v>
      </c>
      <c r="C1489" t="s">
        <v>247</v>
      </c>
      <c r="D1489" t="s">
        <v>513</v>
      </c>
      <c r="E1489" t="s">
        <v>514</v>
      </c>
      <c r="F1489" t="s">
        <v>261</v>
      </c>
      <c r="G1489" t="s">
        <v>1146</v>
      </c>
      <c r="H1489" s="117">
        <v>97000</v>
      </c>
      <c r="I1489" s="117">
        <v>97000</v>
      </c>
      <c r="J1489" s="117">
        <v>101721.44</v>
      </c>
      <c r="K1489" s="117">
        <v>0</v>
      </c>
      <c r="L1489" s="117">
        <v>0</v>
      </c>
      <c r="M1489" s="117">
        <v>0</v>
      </c>
      <c r="N1489" s="117">
        <v>101721.44</v>
      </c>
      <c r="P1489" s="1">
        <v>45259</v>
      </c>
      <c r="Q1489" s="1">
        <v>45240</v>
      </c>
      <c r="R1489" s="1">
        <v>46137</v>
      </c>
      <c r="S1489" s="1">
        <v>46137</v>
      </c>
      <c r="W1489" t="s">
        <v>561</v>
      </c>
      <c r="X1489" t="s">
        <v>252</v>
      </c>
      <c r="Z1489" t="s">
        <v>1142</v>
      </c>
      <c r="AA1489">
        <v>2</v>
      </c>
      <c r="AB1489" t="s">
        <v>1129</v>
      </c>
      <c r="AC1489" t="s">
        <v>561</v>
      </c>
      <c r="AD1489" t="s">
        <v>1130</v>
      </c>
      <c r="AE1489" t="s">
        <v>1131</v>
      </c>
      <c r="AF1489" t="s">
        <v>1132</v>
      </c>
      <c r="AG1489" t="s">
        <v>1133</v>
      </c>
      <c r="AH1489" t="s">
        <v>1134</v>
      </c>
    </row>
    <row r="1490" spans="1:34">
      <c r="A1490">
        <v>22799</v>
      </c>
      <c r="B1490" t="s">
        <v>246</v>
      </c>
      <c r="C1490" t="s">
        <v>247</v>
      </c>
      <c r="D1490" t="s">
        <v>480</v>
      </c>
      <c r="E1490" t="s">
        <v>481</v>
      </c>
      <c r="F1490" t="s">
        <v>261</v>
      </c>
      <c r="G1490" t="s">
        <v>1146</v>
      </c>
      <c r="H1490" s="117">
        <v>70000</v>
      </c>
      <c r="I1490" s="117">
        <v>70000</v>
      </c>
      <c r="J1490" s="117">
        <v>73212.23</v>
      </c>
      <c r="K1490" s="117">
        <v>0</v>
      </c>
      <c r="L1490" s="117">
        <v>0</v>
      </c>
      <c r="M1490" s="117">
        <v>0</v>
      </c>
      <c r="N1490" s="117">
        <v>73212.23</v>
      </c>
      <c r="P1490" s="1">
        <v>45323</v>
      </c>
      <c r="Q1490" s="1">
        <v>45314</v>
      </c>
      <c r="R1490" s="1">
        <v>46137</v>
      </c>
      <c r="S1490" s="1">
        <v>46137</v>
      </c>
      <c r="W1490" t="s">
        <v>561</v>
      </c>
      <c r="X1490" t="s">
        <v>252</v>
      </c>
      <c r="Z1490" t="s">
        <v>1142</v>
      </c>
      <c r="AA1490">
        <v>2</v>
      </c>
      <c r="AB1490" t="s">
        <v>1129</v>
      </c>
      <c r="AC1490" t="s">
        <v>561</v>
      </c>
      <c r="AD1490" t="s">
        <v>1130</v>
      </c>
      <c r="AE1490" t="s">
        <v>1131</v>
      </c>
      <c r="AF1490" t="s">
        <v>1132</v>
      </c>
      <c r="AG1490" t="s">
        <v>1133</v>
      </c>
      <c r="AH1490" t="s">
        <v>1134</v>
      </c>
    </row>
    <row r="1491" spans="1:34">
      <c r="A1491">
        <v>24586</v>
      </c>
      <c r="B1491" t="s">
        <v>246</v>
      </c>
      <c r="C1491" t="s">
        <v>269</v>
      </c>
      <c r="D1491" t="s">
        <v>298</v>
      </c>
      <c r="E1491" t="s">
        <v>299</v>
      </c>
      <c r="F1491" t="s">
        <v>261</v>
      </c>
      <c r="G1491" t="s">
        <v>1184</v>
      </c>
      <c r="H1491" s="117">
        <v>2500</v>
      </c>
      <c r="I1491" s="117">
        <v>2500</v>
      </c>
      <c r="J1491" s="117">
        <v>2596.3000000000002</v>
      </c>
      <c r="K1491" s="117">
        <v>0</v>
      </c>
      <c r="L1491" s="117">
        <v>0</v>
      </c>
      <c r="M1491" s="117">
        <v>0</v>
      </c>
      <c r="N1491" s="117">
        <v>2596.3000000000002</v>
      </c>
      <c r="P1491" s="1">
        <v>45406</v>
      </c>
      <c r="Q1491" s="1">
        <v>45401</v>
      </c>
      <c r="R1491" s="1">
        <v>46137</v>
      </c>
      <c r="S1491" s="1">
        <v>46137</v>
      </c>
      <c r="W1491" t="s">
        <v>561</v>
      </c>
      <c r="X1491" t="s">
        <v>252</v>
      </c>
      <c r="Z1491" t="s">
        <v>1142</v>
      </c>
      <c r="AA1491">
        <v>2</v>
      </c>
      <c r="AB1491" t="s">
        <v>1167</v>
      </c>
      <c r="AC1491" t="s">
        <v>561</v>
      </c>
      <c r="AD1491" t="s">
        <v>1130</v>
      </c>
      <c r="AE1491" t="s">
        <v>1131</v>
      </c>
      <c r="AF1491" t="s">
        <v>1132</v>
      </c>
      <c r="AG1491" t="s">
        <v>1133</v>
      </c>
      <c r="AH1491" t="s">
        <v>1134</v>
      </c>
    </row>
    <row r="1492" spans="1:34">
      <c r="A1492">
        <v>19250</v>
      </c>
      <c r="B1492" t="s">
        <v>246</v>
      </c>
      <c r="C1492" t="s">
        <v>247</v>
      </c>
      <c r="D1492" t="s">
        <v>368</v>
      </c>
      <c r="E1492" t="s">
        <v>369</v>
      </c>
      <c r="F1492" t="s">
        <v>261</v>
      </c>
      <c r="G1492" t="s">
        <v>1146</v>
      </c>
      <c r="H1492" s="117">
        <v>75600</v>
      </c>
      <c r="I1492" s="117">
        <v>75600</v>
      </c>
      <c r="J1492" s="117">
        <v>79683.19</v>
      </c>
      <c r="K1492" s="117">
        <v>0</v>
      </c>
      <c r="L1492" s="117">
        <v>0</v>
      </c>
      <c r="M1492" s="117">
        <v>0</v>
      </c>
      <c r="N1492" s="117">
        <v>79683.19</v>
      </c>
      <c r="P1492" s="1">
        <v>45197</v>
      </c>
      <c r="Q1492" s="1">
        <v>45188</v>
      </c>
      <c r="R1492" s="1">
        <v>46137</v>
      </c>
      <c r="S1492" s="1">
        <v>46137</v>
      </c>
      <c r="W1492" t="s">
        <v>561</v>
      </c>
      <c r="X1492" t="s">
        <v>252</v>
      </c>
      <c r="Z1492" t="s">
        <v>1142</v>
      </c>
      <c r="AA1492">
        <v>2</v>
      </c>
      <c r="AB1492" t="s">
        <v>1129</v>
      </c>
      <c r="AC1492" t="s">
        <v>561</v>
      </c>
      <c r="AD1492" t="s">
        <v>1130</v>
      </c>
      <c r="AE1492" t="s">
        <v>1131</v>
      </c>
      <c r="AF1492" t="s">
        <v>1132</v>
      </c>
      <c r="AG1492" t="s">
        <v>1133</v>
      </c>
      <c r="AH1492" t="s">
        <v>1134</v>
      </c>
    </row>
    <row r="1493" spans="1:34">
      <c r="A1493">
        <v>19602</v>
      </c>
      <c r="B1493" t="s">
        <v>246</v>
      </c>
      <c r="C1493" t="s">
        <v>247</v>
      </c>
      <c r="D1493" t="s">
        <v>474</v>
      </c>
      <c r="E1493" t="s">
        <v>475</v>
      </c>
      <c r="F1493" t="s">
        <v>261</v>
      </c>
      <c r="G1493" t="s">
        <v>1146</v>
      </c>
      <c r="H1493" s="117">
        <v>264590</v>
      </c>
      <c r="I1493" s="117">
        <v>264590</v>
      </c>
      <c r="J1493" s="117">
        <v>278418.75</v>
      </c>
      <c r="K1493" s="117">
        <v>0</v>
      </c>
      <c r="L1493" s="117">
        <v>0</v>
      </c>
      <c r="M1493" s="117">
        <v>0</v>
      </c>
      <c r="N1493" s="117">
        <v>278418.75</v>
      </c>
      <c r="P1493" s="1">
        <v>45229</v>
      </c>
      <c r="Q1493" s="1">
        <v>45221</v>
      </c>
      <c r="R1493" s="1">
        <v>46142</v>
      </c>
      <c r="S1493" s="1">
        <v>46142</v>
      </c>
      <c r="W1493" t="s">
        <v>561</v>
      </c>
      <c r="X1493" t="s">
        <v>252</v>
      </c>
      <c r="Z1493" t="s">
        <v>1142</v>
      </c>
      <c r="AA1493">
        <v>2</v>
      </c>
      <c r="AB1493" t="s">
        <v>1129</v>
      </c>
      <c r="AC1493" t="s">
        <v>561</v>
      </c>
      <c r="AD1493" t="s">
        <v>1130</v>
      </c>
      <c r="AE1493" t="s">
        <v>1131</v>
      </c>
      <c r="AF1493" t="s">
        <v>1132</v>
      </c>
      <c r="AG1493" t="s">
        <v>1133</v>
      </c>
      <c r="AH1493" t="s">
        <v>1134</v>
      </c>
    </row>
    <row r="1494" spans="1:34">
      <c r="A1494">
        <v>17155</v>
      </c>
      <c r="B1494" t="s">
        <v>246</v>
      </c>
      <c r="C1494" t="s">
        <v>247</v>
      </c>
      <c r="D1494" t="s">
        <v>520</v>
      </c>
      <c r="E1494" t="s">
        <v>521</v>
      </c>
      <c r="F1494" t="s">
        <v>261</v>
      </c>
      <c r="G1494" t="s">
        <v>1146</v>
      </c>
      <c r="H1494" s="117">
        <v>50000</v>
      </c>
      <c r="I1494" s="117">
        <v>50000</v>
      </c>
      <c r="J1494" s="117">
        <v>53130.2</v>
      </c>
      <c r="K1494" s="117">
        <v>0</v>
      </c>
      <c r="L1494" s="117">
        <v>0</v>
      </c>
      <c r="M1494" s="117">
        <v>0</v>
      </c>
      <c r="N1494" s="117">
        <v>53130.2</v>
      </c>
      <c r="P1494" s="1">
        <v>45140</v>
      </c>
      <c r="Q1494" s="1">
        <v>45129</v>
      </c>
      <c r="R1494" s="1">
        <v>46142</v>
      </c>
      <c r="S1494" s="1">
        <v>46142</v>
      </c>
      <c r="W1494" t="s">
        <v>561</v>
      </c>
      <c r="X1494" t="s">
        <v>252</v>
      </c>
      <c r="Z1494" t="s">
        <v>1142</v>
      </c>
      <c r="AA1494">
        <v>2</v>
      </c>
      <c r="AB1494" t="s">
        <v>1129</v>
      </c>
      <c r="AC1494" t="s">
        <v>561</v>
      </c>
      <c r="AD1494" t="s">
        <v>1130</v>
      </c>
      <c r="AE1494" t="s">
        <v>1131</v>
      </c>
      <c r="AF1494" t="s">
        <v>1132</v>
      </c>
      <c r="AG1494" t="s">
        <v>1133</v>
      </c>
      <c r="AH1494" t="s">
        <v>1134</v>
      </c>
    </row>
    <row r="1495" spans="1:34">
      <c r="A1495">
        <v>16732</v>
      </c>
      <c r="B1495" t="s">
        <v>246</v>
      </c>
      <c r="C1495" t="s">
        <v>247</v>
      </c>
      <c r="D1495" t="s">
        <v>348</v>
      </c>
      <c r="E1495" t="s">
        <v>349</v>
      </c>
      <c r="F1495" t="s">
        <v>261</v>
      </c>
      <c r="G1495" t="s">
        <v>1146</v>
      </c>
      <c r="H1495" s="117">
        <v>15000</v>
      </c>
      <c r="I1495" s="117">
        <v>15000</v>
      </c>
      <c r="J1495" s="117">
        <v>16033.41</v>
      </c>
      <c r="K1495" s="117">
        <v>0</v>
      </c>
      <c r="L1495" s="117">
        <v>0</v>
      </c>
      <c r="M1495" s="117">
        <v>0</v>
      </c>
      <c r="N1495" s="117">
        <v>16033.41</v>
      </c>
      <c r="P1495" s="1">
        <v>45110</v>
      </c>
      <c r="Q1495" s="1">
        <v>45094</v>
      </c>
      <c r="R1495" s="1">
        <v>46142</v>
      </c>
      <c r="S1495" s="1">
        <v>46142</v>
      </c>
      <c r="W1495" t="s">
        <v>561</v>
      </c>
      <c r="X1495" t="s">
        <v>252</v>
      </c>
      <c r="Z1495" t="s">
        <v>1142</v>
      </c>
      <c r="AA1495">
        <v>2</v>
      </c>
      <c r="AB1495" t="s">
        <v>1129</v>
      </c>
      <c r="AC1495" t="s">
        <v>561</v>
      </c>
      <c r="AD1495" t="s">
        <v>1130</v>
      </c>
      <c r="AE1495" t="s">
        <v>1131</v>
      </c>
      <c r="AF1495" t="s">
        <v>1132</v>
      </c>
      <c r="AG1495" t="s">
        <v>1133</v>
      </c>
      <c r="AH1495" t="s">
        <v>1134</v>
      </c>
    </row>
    <row r="1496" spans="1:34">
      <c r="A1496">
        <v>16013</v>
      </c>
      <c r="B1496" t="s">
        <v>246</v>
      </c>
      <c r="C1496" t="s">
        <v>247</v>
      </c>
      <c r="D1496" t="s">
        <v>508</v>
      </c>
      <c r="E1496" t="s">
        <v>509</v>
      </c>
      <c r="F1496" t="s">
        <v>261</v>
      </c>
      <c r="G1496" t="s">
        <v>1146</v>
      </c>
      <c r="H1496" s="117">
        <v>80000</v>
      </c>
      <c r="I1496" s="117">
        <v>80000</v>
      </c>
      <c r="J1496" s="117">
        <v>85634.02</v>
      </c>
      <c r="K1496" s="117">
        <v>0</v>
      </c>
      <c r="L1496" s="117">
        <v>0</v>
      </c>
      <c r="M1496" s="117">
        <v>0</v>
      </c>
      <c r="N1496" s="117">
        <v>85634.02</v>
      </c>
      <c r="P1496" s="1">
        <v>45057</v>
      </c>
      <c r="Q1496" s="1">
        <v>45052</v>
      </c>
      <c r="R1496" s="1">
        <v>46142</v>
      </c>
      <c r="S1496" s="1">
        <v>46142</v>
      </c>
      <c r="W1496" t="s">
        <v>561</v>
      </c>
      <c r="X1496" t="s">
        <v>252</v>
      </c>
      <c r="Z1496" t="s">
        <v>1142</v>
      </c>
      <c r="AA1496">
        <v>2</v>
      </c>
      <c r="AB1496" t="s">
        <v>1129</v>
      </c>
      <c r="AC1496" t="s">
        <v>561</v>
      </c>
      <c r="AD1496" t="s">
        <v>1130</v>
      </c>
      <c r="AE1496" t="s">
        <v>1131</v>
      </c>
      <c r="AF1496" t="s">
        <v>1132</v>
      </c>
      <c r="AG1496" t="s">
        <v>1133</v>
      </c>
      <c r="AH1496" t="s">
        <v>1134</v>
      </c>
    </row>
    <row r="1497" spans="1:34">
      <c r="A1497">
        <v>24658</v>
      </c>
      <c r="B1497" t="s">
        <v>246</v>
      </c>
      <c r="C1497" t="s">
        <v>247</v>
      </c>
      <c r="D1497" t="s">
        <v>488</v>
      </c>
      <c r="E1497" t="s">
        <v>489</v>
      </c>
      <c r="F1497" t="s">
        <v>261</v>
      </c>
      <c r="G1497" t="s">
        <v>1188</v>
      </c>
      <c r="H1497" s="117">
        <v>1000</v>
      </c>
      <c r="I1497" s="117">
        <v>1000</v>
      </c>
      <c r="J1497" s="117">
        <v>1038.52</v>
      </c>
      <c r="K1497" s="117">
        <v>0</v>
      </c>
      <c r="L1497" s="117">
        <v>0</v>
      </c>
      <c r="M1497" s="117">
        <v>0</v>
      </c>
      <c r="N1497" s="117">
        <v>1038.52</v>
      </c>
      <c r="P1497" s="1">
        <v>45412</v>
      </c>
      <c r="Q1497" s="1">
        <v>45404</v>
      </c>
      <c r="R1497" s="1">
        <v>46142</v>
      </c>
      <c r="S1497" s="1">
        <v>46142</v>
      </c>
      <c r="W1497" t="s">
        <v>561</v>
      </c>
      <c r="X1497" t="s">
        <v>252</v>
      </c>
      <c r="Z1497" t="s">
        <v>1142</v>
      </c>
      <c r="AA1497">
        <v>2</v>
      </c>
      <c r="AB1497" t="s">
        <v>1167</v>
      </c>
      <c r="AC1497" t="s">
        <v>561</v>
      </c>
      <c r="AD1497" t="s">
        <v>1130</v>
      </c>
      <c r="AE1497" t="s">
        <v>1131</v>
      </c>
      <c r="AF1497" t="s">
        <v>1132</v>
      </c>
      <c r="AG1497" t="s">
        <v>1133</v>
      </c>
      <c r="AH1497" t="s">
        <v>1134</v>
      </c>
    </row>
    <row r="1498" spans="1:34">
      <c r="A1498">
        <v>24447</v>
      </c>
      <c r="B1498" t="s">
        <v>246</v>
      </c>
      <c r="C1498" t="s">
        <v>247</v>
      </c>
      <c r="D1498" t="s">
        <v>449</v>
      </c>
      <c r="E1498" t="s">
        <v>450</v>
      </c>
      <c r="F1498" t="s">
        <v>261</v>
      </c>
      <c r="G1498" t="s">
        <v>1140</v>
      </c>
      <c r="H1498" s="117">
        <v>52000</v>
      </c>
      <c r="I1498" s="117">
        <v>52000</v>
      </c>
      <c r="J1498" s="117">
        <v>54003.03</v>
      </c>
      <c r="K1498" s="117">
        <v>0</v>
      </c>
      <c r="L1498" s="117">
        <v>0</v>
      </c>
      <c r="M1498" s="117">
        <v>0</v>
      </c>
      <c r="N1498" s="117">
        <v>54003.03</v>
      </c>
      <c r="P1498" s="1">
        <v>45400</v>
      </c>
      <c r="Q1498" s="1">
        <v>45397</v>
      </c>
      <c r="R1498" s="1">
        <v>46142</v>
      </c>
      <c r="S1498" s="1">
        <v>46142</v>
      </c>
      <c r="W1498" t="s">
        <v>561</v>
      </c>
      <c r="X1498" t="s">
        <v>252</v>
      </c>
      <c r="Z1498" t="s">
        <v>1142</v>
      </c>
      <c r="AA1498">
        <v>2</v>
      </c>
      <c r="AB1498" t="s">
        <v>1167</v>
      </c>
      <c r="AC1498" t="s">
        <v>561</v>
      </c>
      <c r="AD1498" t="s">
        <v>1130</v>
      </c>
      <c r="AE1498" t="s">
        <v>1131</v>
      </c>
      <c r="AF1498" t="s">
        <v>1132</v>
      </c>
      <c r="AG1498" t="s">
        <v>1133</v>
      </c>
      <c r="AH1498" t="s">
        <v>1134</v>
      </c>
    </row>
    <row r="1499" spans="1:34">
      <c r="A1499">
        <v>24190</v>
      </c>
      <c r="B1499" t="s">
        <v>246</v>
      </c>
      <c r="C1499" t="s">
        <v>247</v>
      </c>
      <c r="D1499" t="s">
        <v>385</v>
      </c>
      <c r="E1499" t="s">
        <v>386</v>
      </c>
      <c r="F1499" t="s">
        <v>261</v>
      </c>
      <c r="G1499" t="s">
        <v>1146</v>
      </c>
      <c r="H1499" s="117">
        <v>50000</v>
      </c>
      <c r="I1499" s="117">
        <v>50000</v>
      </c>
      <c r="J1499" s="117">
        <v>51994.27</v>
      </c>
      <c r="K1499" s="117">
        <v>0</v>
      </c>
      <c r="L1499" s="117">
        <v>0</v>
      </c>
      <c r="M1499" s="117">
        <v>0</v>
      </c>
      <c r="N1499" s="117">
        <v>51994.27</v>
      </c>
      <c r="P1499" s="1">
        <v>45383</v>
      </c>
      <c r="Q1499" s="1">
        <v>45381</v>
      </c>
      <c r="R1499" s="1">
        <v>46142</v>
      </c>
      <c r="S1499" s="1">
        <v>46142</v>
      </c>
      <c r="W1499" t="s">
        <v>561</v>
      </c>
      <c r="X1499" t="s">
        <v>252</v>
      </c>
      <c r="Z1499" t="s">
        <v>1142</v>
      </c>
      <c r="AA1499">
        <v>2</v>
      </c>
      <c r="AB1499" t="s">
        <v>1129</v>
      </c>
      <c r="AC1499" t="s">
        <v>561</v>
      </c>
      <c r="AD1499" t="s">
        <v>1130</v>
      </c>
      <c r="AE1499" t="s">
        <v>1131</v>
      </c>
      <c r="AF1499" t="s">
        <v>1132</v>
      </c>
      <c r="AG1499" t="s">
        <v>1133</v>
      </c>
      <c r="AH1499" t="s">
        <v>1134</v>
      </c>
    </row>
    <row r="1500" spans="1:34">
      <c r="A1500">
        <v>24678</v>
      </c>
      <c r="B1500" t="s">
        <v>246</v>
      </c>
      <c r="C1500" t="s">
        <v>247</v>
      </c>
      <c r="D1500" t="s">
        <v>436</v>
      </c>
      <c r="E1500" t="s">
        <v>437</v>
      </c>
      <c r="F1500" t="s">
        <v>261</v>
      </c>
      <c r="G1500" t="s">
        <v>1146</v>
      </c>
      <c r="H1500" s="117">
        <v>60000</v>
      </c>
      <c r="I1500" s="117">
        <v>60000</v>
      </c>
      <c r="J1500" s="117">
        <v>62311.19</v>
      </c>
      <c r="K1500" s="117">
        <v>0</v>
      </c>
      <c r="L1500" s="117">
        <v>0</v>
      </c>
      <c r="M1500" s="117">
        <v>0</v>
      </c>
      <c r="N1500" s="117">
        <v>62311.19</v>
      </c>
      <c r="P1500" s="1">
        <v>45408</v>
      </c>
      <c r="Q1500" s="1">
        <v>45404</v>
      </c>
      <c r="R1500" s="1">
        <v>46142</v>
      </c>
      <c r="S1500" s="1">
        <v>46142</v>
      </c>
      <c r="W1500" t="s">
        <v>561</v>
      </c>
      <c r="X1500" t="s">
        <v>252</v>
      </c>
      <c r="Z1500" t="s">
        <v>1142</v>
      </c>
      <c r="AA1500">
        <v>2</v>
      </c>
      <c r="AB1500" t="s">
        <v>1167</v>
      </c>
      <c r="AC1500" t="s">
        <v>561</v>
      </c>
      <c r="AD1500" t="s">
        <v>1130</v>
      </c>
      <c r="AE1500" t="s">
        <v>1131</v>
      </c>
      <c r="AF1500" t="s">
        <v>1132</v>
      </c>
      <c r="AG1500" t="s">
        <v>1133</v>
      </c>
      <c r="AH1500" t="s">
        <v>1134</v>
      </c>
    </row>
    <row r="1501" spans="1:34">
      <c r="A1501">
        <v>24703</v>
      </c>
      <c r="B1501" t="s">
        <v>246</v>
      </c>
      <c r="C1501" t="s">
        <v>247</v>
      </c>
      <c r="D1501" t="s">
        <v>436</v>
      </c>
      <c r="E1501" t="s">
        <v>437</v>
      </c>
      <c r="F1501" t="s">
        <v>261</v>
      </c>
      <c r="G1501" t="s">
        <v>1187</v>
      </c>
      <c r="H1501" s="117">
        <v>60000</v>
      </c>
      <c r="I1501" s="117">
        <v>60000</v>
      </c>
      <c r="J1501" s="117">
        <v>62311.19</v>
      </c>
      <c r="K1501" s="117">
        <v>0</v>
      </c>
      <c r="L1501" s="117">
        <v>0</v>
      </c>
      <c r="M1501" s="117">
        <v>0</v>
      </c>
      <c r="N1501" s="117">
        <v>62311.19</v>
      </c>
      <c r="P1501" s="1">
        <v>45408</v>
      </c>
      <c r="Q1501" s="1">
        <v>45404</v>
      </c>
      <c r="R1501" s="1">
        <v>46142</v>
      </c>
      <c r="S1501" s="1">
        <v>46142</v>
      </c>
      <c r="W1501" t="s">
        <v>561</v>
      </c>
      <c r="X1501" t="s">
        <v>252</v>
      </c>
      <c r="Z1501" t="s">
        <v>1142</v>
      </c>
      <c r="AA1501">
        <v>2</v>
      </c>
      <c r="AB1501" t="s">
        <v>1167</v>
      </c>
      <c r="AC1501" t="s">
        <v>561</v>
      </c>
      <c r="AD1501" t="s">
        <v>1165</v>
      </c>
      <c r="AE1501" t="s">
        <v>1131</v>
      </c>
      <c r="AF1501" t="s">
        <v>1132</v>
      </c>
      <c r="AG1501" t="s">
        <v>1133</v>
      </c>
      <c r="AH1501" t="s">
        <v>1134</v>
      </c>
    </row>
    <row r="1502" spans="1:34">
      <c r="A1502">
        <v>24885</v>
      </c>
      <c r="B1502" t="s">
        <v>246</v>
      </c>
      <c r="C1502" t="s">
        <v>247</v>
      </c>
      <c r="D1502" t="s">
        <v>430</v>
      </c>
      <c r="E1502" t="s">
        <v>431</v>
      </c>
      <c r="F1502" t="s">
        <v>261</v>
      </c>
      <c r="G1502" t="s">
        <v>1184</v>
      </c>
      <c r="H1502" s="117">
        <v>6000</v>
      </c>
      <c r="I1502" s="117">
        <v>6000</v>
      </c>
      <c r="J1502" s="117">
        <v>6231.12</v>
      </c>
      <c r="K1502" s="117">
        <v>0</v>
      </c>
      <c r="L1502" s="117">
        <v>0</v>
      </c>
      <c r="M1502" s="117">
        <v>0</v>
      </c>
      <c r="N1502" s="117">
        <v>6231.12</v>
      </c>
      <c r="P1502" s="1">
        <v>45421</v>
      </c>
      <c r="Q1502" s="1">
        <v>45410</v>
      </c>
      <c r="R1502" s="1">
        <v>46142</v>
      </c>
      <c r="S1502" s="1">
        <v>46142</v>
      </c>
      <c r="W1502" t="s">
        <v>561</v>
      </c>
      <c r="X1502" t="s">
        <v>252</v>
      </c>
      <c r="Z1502" t="s">
        <v>1142</v>
      </c>
      <c r="AA1502">
        <v>2</v>
      </c>
      <c r="AB1502" t="s">
        <v>1167</v>
      </c>
      <c r="AC1502" t="s">
        <v>561</v>
      </c>
      <c r="AD1502" t="s">
        <v>1130</v>
      </c>
      <c r="AE1502" t="s">
        <v>1131</v>
      </c>
      <c r="AF1502" t="s">
        <v>1132</v>
      </c>
      <c r="AG1502" t="s">
        <v>1133</v>
      </c>
      <c r="AH1502" t="s">
        <v>1134</v>
      </c>
    </row>
    <row r="1503" spans="1:34">
      <c r="A1503">
        <v>24880</v>
      </c>
      <c r="B1503" t="s">
        <v>246</v>
      </c>
      <c r="C1503" t="s">
        <v>247</v>
      </c>
      <c r="D1503" t="s">
        <v>430</v>
      </c>
      <c r="E1503" t="s">
        <v>431</v>
      </c>
      <c r="F1503" t="s">
        <v>261</v>
      </c>
      <c r="G1503" t="s">
        <v>1146</v>
      </c>
      <c r="H1503" s="117">
        <v>70000</v>
      </c>
      <c r="I1503" s="117">
        <v>70000</v>
      </c>
      <c r="J1503" s="117">
        <v>72696.39</v>
      </c>
      <c r="K1503" s="117">
        <v>0</v>
      </c>
      <c r="L1503" s="117">
        <v>0</v>
      </c>
      <c r="M1503" s="117">
        <v>0</v>
      </c>
      <c r="N1503" s="117">
        <v>72696.39</v>
      </c>
      <c r="P1503" s="1">
        <v>45421</v>
      </c>
      <c r="Q1503" s="1">
        <v>45410</v>
      </c>
      <c r="R1503" s="1">
        <v>46142</v>
      </c>
      <c r="S1503" s="1">
        <v>46142</v>
      </c>
      <c r="W1503" t="s">
        <v>561</v>
      </c>
      <c r="X1503" t="s">
        <v>252</v>
      </c>
      <c r="Z1503" t="s">
        <v>1142</v>
      </c>
      <c r="AA1503">
        <v>2</v>
      </c>
      <c r="AB1503" t="s">
        <v>1167</v>
      </c>
      <c r="AC1503" t="s">
        <v>561</v>
      </c>
      <c r="AD1503" t="s">
        <v>1130</v>
      </c>
      <c r="AE1503" t="s">
        <v>1131</v>
      </c>
      <c r="AF1503" t="s">
        <v>1132</v>
      </c>
      <c r="AG1503" t="s">
        <v>1133</v>
      </c>
      <c r="AH1503" t="s">
        <v>1134</v>
      </c>
    </row>
    <row r="1504" spans="1:34">
      <c r="A1504">
        <v>24736</v>
      </c>
      <c r="B1504" t="s">
        <v>246</v>
      </c>
      <c r="C1504" t="s">
        <v>247</v>
      </c>
      <c r="D1504" t="s">
        <v>418</v>
      </c>
      <c r="E1504" t="s">
        <v>419</v>
      </c>
      <c r="F1504" t="s">
        <v>261</v>
      </c>
      <c r="G1504" t="s">
        <v>1146</v>
      </c>
      <c r="H1504" s="117">
        <v>344000.01</v>
      </c>
      <c r="I1504" s="117">
        <v>344000.01</v>
      </c>
      <c r="J1504" s="117">
        <v>357250.82</v>
      </c>
      <c r="K1504" s="117">
        <v>0</v>
      </c>
      <c r="L1504" s="117">
        <v>0</v>
      </c>
      <c r="M1504" s="117">
        <v>0</v>
      </c>
      <c r="N1504" s="117">
        <v>357250.82</v>
      </c>
      <c r="P1504" s="1">
        <v>45412</v>
      </c>
      <c r="Q1504" s="1">
        <v>45407</v>
      </c>
      <c r="R1504" s="1">
        <v>46142</v>
      </c>
      <c r="S1504" s="1">
        <v>46142</v>
      </c>
      <c r="W1504" t="s">
        <v>561</v>
      </c>
      <c r="X1504" t="s">
        <v>252</v>
      </c>
      <c r="Z1504" t="s">
        <v>1142</v>
      </c>
      <c r="AA1504">
        <v>2</v>
      </c>
      <c r="AB1504" t="s">
        <v>1167</v>
      </c>
      <c r="AC1504" t="s">
        <v>561</v>
      </c>
      <c r="AD1504" t="s">
        <v>1130</v>
      </c>
      <c r="AE1504" t="s">
        <v>1131</v>
      </c>
      <c r="AF1504" t="s">
        <v>1132</v>
      </c>
      <c r="AG1504" t="s">
        <v>1133</v>
      </c>
      <c r="AH1504" t="s">
        <v>1134</v>
      </c>
    </row>
    <row r="1505" spans="1:34">
      <c r="A1505">
        <v>25376</v>
      </c>
      <c r="B1505" t="s">
        <v>246</v>
      </c>
      <c r="C1505" t="s">
        <v>247</v>
      </c>
      <c r="D1505" t="s">
        <v>505</v>
      </c>
      <c r="E1505" t="s">
        <v>506</v>
      </c>
      <c r="F1505" t="s">
        <v>261</v>
      </c>
      <c r="G1505" t="s">
        <v>1146</v>
      </c>
      <c r="H1505" s="117">
        <v>50000</v>
      </c>
      <c r="I1505" s="117">
        <v>50000</v>
      </c>
      <c r="J1505" s="117">
        <v>51515.63</v>
      </c>
      <c r="K1505" s="117">
        <v>0</v>
      </c>
      <c r="L1505" s="117">
        <v>0</v>
      </c>
      <c r="M1505" s="117">
        <v>0</v>
      </c>
      <c r="N1505" s="117">
        <v>51515.63</v>
      </c>
      <c r="P1505" s="1">
        <v>45470</v>
      </c>
      <c r="Q1505" s="1">
        <v>45461</v>
      </c>
      <c r="R1505" s="1">
        <v>46142</v>
      </c>
      <c r="S1505" s="1">
        <v>46142</v>
      </c>
      <c r="W1505" t="s">
        <v>561</v>
      </c>
      <c r="X1505" t="s">
        <v>252</v>
      </c>
      <c r="Z1505" t="s">
        <v>1142</v>
      </c>
      <c r="AA1505">
        <v>2</v>
      </c>
      <c r="AB1505" t="s">
        <v>1167</v>
      </c>
      <c r="AC1505" t="s">
        <v>561</v>
      </c>
      <c r="AD1505" t="s">
        <v>1130</v>
      </c>
      <c r="AE1505" t="s">
        <v>1131</v>
      </c>
      <c r="AF1505" t="s">
        <v>1132</v>
      </c>
      <c r="AG1505" t="s">
        <v>1133</v>
      </c>
      <c r="AH1505" t="s">
        <v>1134</v>
      </c>
    </row>
    <row r="1506" spans="1:34">
      <c r="A1506">
        <v>25231</v>
      </c>
      <c r="B1506" t="s">
        <v>246</v>
      </c>
      <c r="C1506" t="s">
        <v>269</v>
      </c>
      <c r="D1506" t="s">
        <v>324</v>
      </c>
      <c r="E1506" t="s">
        <v>325</v>
      </c>
      <c r="F1506" t="s">
        <v>261</v>
      </c>
      <c r="G1506" t="s">
        <v>1146</v>
      </c>
      <c r="H1506" s="117">
        <v>85000</v>
      </c>
      <c r="I1506" s="117">
        <v>85000</v>
      </c>
      <c r="J1506" s="117">
        <v>87576.57</v>
      </c>
      <c r="K1506" s="117">
        <v>0</v>
      </c>
      <c r="L1506" s="117">
        <v>0</v>
      </c>
      <c r="M1506" s="117">
        <v>0</v>
      </c>
      <c r="N1506" s="117">
        <v>87576.57</v>
      </c>
      <c r="P1506" s="1">
        <v>45476</v>
      </c>
      <c r="Q1506" s="1">
        <v>45450</v>
      </c>
      <c r="R1506" s="1">
        <v>46142</v>
      </c>
      <c r="S1506" s="1">
        <v>46142</v>
      </c>
      <c r="W1506" t="s">
        <v>561</v>
      </c>
      <c r="X1506" t="s">
        <v>252</v>
      </c>
      <c r="Z1506" t="s">
        <v>1142</v>
      </c>
      <c r="AA1506">
        <v>2</v>
      </c>
      <c r="AB1506" t="s">
        <v>1167</v>
      </c>
      <c r="AC1506" t="s">
        <v>561</v>
      </c>
      <c r="AD1506" t="s">
        <v>1130</v>
      </c>
      <c r="AE1506" t="s">
        <v>1131</v>
      </c>
      <c r="AF1506" t="s">
        <v>1132</v>
      </c>
      <c r="AG1506" t="s">
        <v>1133</v>
      </c>
      <c r="AH1506" t="s">
        <v>1134</v>
      </c>
    </row>
    <row r="1507" spans="1:34">
      <c r="A1507">
        <v>25135</v>
      </c>
      <c r="B1507" t="s">
        <v>246</v>
      </c>
      <c r="C1507" t="s">
        <v>247</v>
      </c>
      <c r="D1507" t="s">
        <v>397</v>
      </c>
      <c r="E1507" t="s">
        <v>398</v>
      </c>
      <c r="F1507" t="s">
        <v>261</v>
      </c>
      <c r="G1507" t="s">
        <v>1146</v>
      </c>
      <c r="H1507" s="117">
        <v>100000</v>
      </c>
      <c r="I1507" s="117">
        <v>100000</v>
      </c>
      <c r="J1507" s="117">
        <v>103562.62</v>
      </c>
      <c r="K1507" s="117">
        <v>0</v>
      </c>
      <c r="L1507" s="117">
        <v>0</v>
      </c>
      <c r="M1507" s="117">
        <v>0</v>
      </c>
      <c r="N1507" s="117">
        <v>103562.62</v>
      </c>
      <c r="P1507" s="1">
        <v>45453</v>
      </c>
      <c r="Q1507" s="1">
        <v>45442</v>
      </c>
      <c r="R1507" s="1">
        <v>46142</v>
      </c>
      <c r="S1507" s="1">
        <v>46142</v>
      </c>
      <c r="W1507" t="s">
        <v>561</v>
      </c>
      <c r="X1507" t="s">
        <v>252</v>
      </c>
      <c r="Z1507" t="s">
        <v>1142</v>
      </c>
      <c r="AA1507">
        <v>2</v>
      </c>
      <c r="AB1507" t="s">
        <v>1167</v>
      </c>
      <c r="AC1507" t="s">
        <v>561</v>
      </c>
      <c r="AD1507" t="s">
        <v>1130</v>
      </c>
      <c r="AE1507" t="s">
        <v>1131</v>
      </c>
      <c r="AF1507" t="s">
        <v>1132</v>
      </c>
      <c r="AG1507" t="s">
        <v>1133</v>
      </c>
      <c r="AH1507" t="s">
        <v>1134</v>
      </c>
    </row>
    <row r="1508" spans="1:34">
      <c r="A1508">
        <v>25004</v>
      </c>
      <c r="B1508" t="s">
        <v>246</v>
      </c>
      <c r="C1508" t="s">
        <v>247</v>
      </c>
      <c r="D1508" t="s">
        <v>410</v>
      </c>
      <c r="E1508" t="s">
        <v>411</v>
      </c>
      <c r="F1508" t="s">
        <v>261</v>
      </c>
      <c r="G1508" t="s">
        <v>1146</v>
      </c>
      <c r="H1508" s="117">
        <v>80000</v>
      </c>
      <c r="I1508" s="117">
        <v>80000</v>
      </c>
      <c r="J1508" s="117">
        <v>82850.100000000006</v>
      </c>
      <c r="K1508" s="117">
        <v>0</v>
      </c>
      <c r="L1508" s="117">
        <v>0</v>
      </c>
      <c r="M1508" s="117">
        <v>0</v>
      </c>
      <c r="N1508" s="117">
        <v>82850.100000000006</v>
      </c>
      <c r="P1508" s="1">
        <v>45435</v>
      </c>
      <c r="Q1508" s="1">
        <v>45423</v>
      </c>
      <c r="R1508" s="1">
        <v>46142</v>
      </c>
      <c r="S1508" s="1">
        <v>46142</v>
      </c>
      <c r="W1508" t="s">
        <v>561</v>
      </c>
      <c r="X1508" t="s">
        <v>252</v>
      </c>
      <c r="Z1508" t="s">
        <v>1142</v>
      </c>
      <c r="AA1508">
        <v>2</v>
      </c>
      <c r="AB1508" t="s">
        <v>1167</v>
      </c>
      <c r="AC1508" t="s">
        <v>561</v>
      </c>
      <c r="AD1508" t="s">
        <v>1130</v>
      </c>
      <c r="AE1508" t="s">
        <v>1131</v>
      </c>
      <c r="AF1508" t="s">
        <v>1132</v>
      </c>
      <c r="AG1508" t="s">
        <v>1133</v>
      </c>
      <c r="AH1508" t="s">
        <v>1134</v>
      </c>
    </row>
    <row r="1509" spans="1:34">
      <c r="A1509">
        <v>23252</v>
      </c>
      <c r="B1509" t="s">
        <v>246</v>
      </c>
      <c r="C1509" t="s">
        <v>269</v>
      </c>
      <c r="D1509" t="s">
        <v>339</v>
      </c>
      <c r="E1509" t="s">
        <v>340</v>
      </c>
      <c r="F1509" t="s">
        <v>261</v>
      </c>
      <c r="G1509" t="s">
        <v>1146</v>
      </c>
      <c r="H1509" s="117">
        <v>34000</v>
      </c>
      <c r="I1509" s="117">
        <v>34000</v>
      </c>
      <c r="J1509" s="117">
        <v>35451.550000000003</v>
      </c>
      <c r="K1509" s="117">
        <v>0</v>
      </c>
      <c r="L1509" s="117">
        <v>0</v>
      </c>
      <c r="M1509" s="117">
        <v>0</v>
      </c>
      <c r="N1509" s="117">
        <v>35451.550000000003</v>
      </c>
      <c r="P1509" s="1">
        <v>45345</v>
      </c>
      <c r="Q1509" s="1">
        <v>45331</v>
      </c>
      <c r="R1509" s="1">
        <v>46142</v>
      </c>
      <c r="S1509" s="1">
        <v>46142</v>
      </c>
      <c r="W1509" t="s">
        <v>561</v>
      </c>
      <c r="X1509" t="s">
        <v>252</v>
      </c>
      <c r="Z1509" t="s">
        <v>1142</v>
      </c>
      <c r="AA1509">
        <v>2</v>
      </c>
      <c r="AB1509" t="s">
        <v>1129</v>
      </c>
      <c r="AC1509" t="s">
        <v>561</v>
      </c>
      <c r="AD1509" t="s">
        <v>1130</v>
      </c>
      <c r="AE1509" t="s">
        <v>1131</v>
      </c>
      <c r="AF1509" t="s">
        <v>1132</v>
      </c>
      <c r="AG1509" t="s">
        <v>1133</v>
      </c>
      <c r="AH1509" t="s">
        <v>1134</v>
      </c>
    </row>
    <row r="1510" spans="1:34">
      <c r="A1510">
        <v>23816</v>
      </c>
      <c r="B1510" t="s">
        <v>246</v>
      </c>
      <c r="C1510" t="s">
        <v>247</v>
      </c>
      <c r="D1510" t="s">
        <v>476</v>
      </c>
      <c r="E1510" t="s">
        <v>477</v>
      </c>
      <c r="F1510" t="s">
        <v>261</v>
      </c>
      <c r="G1510" t="s">
        <v>1140</v>
      </c>
      <c r="H1510" s="117">
        <v>5000</v>
      </c>
      <c r="I1510" s="117">
        <v>5000</v>
      </c>
      <c r="J1510" s="117">
        <v>5199.43</v>
      </c>
      <c r="K1510" s="117">
        <v>0</v>
      </c>
      <c r="L1510" s="117">
        <v>0</v>
      </c>
      <c r="M1510" s="117">
        <v>0</v>
      </c>
      <c r="N1510" s="117">
        <v>5199.43</v>
      </c>
      <c r="P1510" s="1">
        <v>45377</v>
      </c>
      <c r="Q1510" s="1">
        <v>45371</v>
      </c>
      <c r="R1510" s="1">
        <v>46142</v>
      </c>
      <c r="S1510" s="1">
        <v>46142</v>
      </c>
      <c r="W1510" t="s">
        <v>561</v>
      </c>
      <c r="X1510" t="s">
        <v>252</v>
      </c>
      <c r="Z1510" t="s">
        <v>1142</v>
      </c>
      <c r="AA1510">
        <v>2</v>
      </c>
      <c r="AB1510" t="s">
        <v>1129</v>
      </c>
      <c r="AC1510" t="s">
        <v>561</v>
      </c>
      <c r="AD1510" t="s">
        <v>1130</v>
      </c>
      <c r="AE1510" t="s">
        <v>1131</v>
      </c>
      <c r="AF1510" t="s">
        <v>1132</v>
      </c>
      <c r="AG1510" t="s">
        <v>1133</v>
      </c>
      <c r="AH1510" t="s">
        <v>1134</v>
      </c>
    </row>
    <row r="1511" spans="1:34">
      <c r="A1511">
        <v>24065</v>
      </c>
      <c r="B1511" t="s">
        <v>246</v>
      </c>
      <c r="C1511" t="s">
        <v>247</v>
      </c>
      <c r="D1511" t="s">
        <v>464</v>
      </c>
      <c r="E1511" t="s">
        <v>465</v>
      </c>
      <c r="F1511" t="s">
        <v>261</v>
      </c>
      <c r="G1511" t="s">
        <v>1146</v>
      </c>
      <c r="H1511" s="117">
        <v>70000</v>
      </c>
      <c r="I1511" s="117">
        <v>70000</v>
      </c>
      <c r="J1511" s="117">
        <v>72791.98</v>
      </c>
      <c r="K1511" s="117">
        <v>0</v>
      </c>
      <c r="L1511" s="117">
        <v>0</v>
      </c>
      <c r="M1511" s="117">
        <v>0</v>
      </c>
      <c r="N1511" s="117">
        <v>72791.98</v>
      </c>
      <c r="P1511" s="1">
        <v>45385</v>
      </c>
      <c r="Q1511" s="1">
        <v>45373</v>
      </c>
      <c r="R1511" s="1">
        <v>46142</v>
      </c>
      <c r="S1511" s="1">
        <v>46142</v>
      </c>
      <c r="W1511" t="s">
        <v>561</v>
      </c>
      <c r="X1511" t="s">
        <v>252</v>
      </c>
      <c r="Z1511" t="s">
        <v>1142</v>
      </c>
      <c r="AA1511">
        <v>2</v>
      </c>
      <c r="AB1511" t="s">
        <v>1129</v>
      </c>
      <c r="AC1511" t="s">
        <v>561</v>
      </c>
      <c r="AD1511" t="s">
        <v>1130</v>
      </c>
      <c r="AE1511" t="s">
        <v>1131</v>
      </c>
      <c r="AF1511" t="s">
        <v>1132</v>
      </c>
      <c r="AG1511" t="s">
        <v>1133</v>
      </c>
      <c r="AH1511" t="s">
        <v>1134</v>
      </c>
    </row>
    <row r="1512" spans="1:34">
      <c r="A1512">
        <v>24403</v>
      </c>
      <c r="B1512" t="s">
        <v>246</v>
      </c>
      <c r="C1512" t="s">
        <v>269</v>
      </c>
      <c r="D1512" t="s">
        <v>330</v>
      </c>
      <c r="E1512" t="s">
        <v>331</v>
      </c>
      <c r="F1512" t="s">
        <v>261</v>
      </c>
      <c r="G1512" t="s">
        <v>1184</v>
      </c>
      <c r="H1512" s="117">
        <v>600</v>
      </c>
      <c r="I1512" s="117">
        <v>600</v>
      </c>
      <c r="J1512" s="117">
        <v>623.11</v>
      </c>
      <c r="K1512" s="117">
        <v>0</v>
      </c>
      <c r="L1512" s="117">
        <v>0</v>
      </c>
      <c r="M1512" s="117">
        <v>0</v>
      </c>
      <c r="N1512" s="117">
        <v>623.11</v>
      </c>
      <c r="P1512" s="1">
        <v>45399</v>
      </c>
      <c r="Q1512" s="1">
        <v>45391</v>
      </c>
      <c r="R1512" s="1">
        <v>46142</v>
      </c>
      <c r="S1512" s="1">
        <v>46142</v>
      </c>
      <c r="W1512" t="s">
        <v>561</v>
      </c>
      <c r="X1512" t="s">
        <v>252</v>
      </c>
      <c r="Z1512" t="s">
        <v>1142</v>
      </c>
      <c r="AA1512">
        <v>2</v>
      </c>
      <c r="AB1512" t="s">
        <v>1167</v>
      </c>
      <c r="AC1512" t="s">
        <v>561</v>
      </c>
      <c r="AD1512" t="s">
        <v>1130</v>
      </c>
      <c r="AE1512" t="s">
        <v>1131</v>
      </c>
      <c r="AF1512" t="s">
        <v>1132</v>
      </c>
      <c r="AG1512" t="s">
        <v>1133</v>
      </c>
      <c r="AH1512" t="s">
        <v>1134</v>
      </c>
    </row>
    <row r="1513" spans="1:34">
      <c r="A1513">
        <v>28874</v>
      </c>
      <c r="B1513" t="s">
        <v>246</v>
      </c>
      <c r="C1513" t="s">
        <v>247</v>
      </c>
      <c r="D1513" t="s">
        <v>458</v>
      </c>
      <c r="E1513" t="s">
        <v>459</v>
      </c>
      <c r="F1513" t="s">
        <v>261</v>
      </c>
      <c r="G1513" t="s">
        <v>1146</v>
      </c>
      <c r="H1513" s="117">
        <v>114222.39999999999</v>
      </c>
      <c r="I1513" s="117">
        <v>114222.39999999999</v>
      </c>
      <c r="J1513" s="117">
        <v>119098.86</v>
      </c>
      <c r="K1513" s="117">
        <v>0</v>
      </c>
      <c r="L1513" s="117">
        <v>0</v>
      </c>
      <c r="M1513" s="117">
        <v>0</v>
      </c>
      <c r="N1513" s="117">
        <v>119098.86</v>
      </c>
      <c r="O1513" s="117">
        <v>0</v>
      </c>
      <c r="P1513" s="1">
        <v>45552</v>
      </c>
      <c r="Q1513" s="1">
        <v>45350</v>
      </c>
      <c r="R1513" s="1">
        <v>46142</v>
      </c>
      <c r="S1513" s="1">
        <v>46142</v>
      </c>
      <c r="W1513" t="s">
        <v>561</v>
      </c>
      <c r="X1513" t="s">
        <v>252</v>
      </c>
      <c r="Z1513" t="s">
        <v>1142</v>
      </c>
      <c r="AA1513">
        <v>2</v>
      </c>
      <c r="AB1513" t="s">
        <v>1129</v>
      </c>
      <c r="AC1513" t="s">
        <v>561</v>
      </c>
      <c r="AD1513" t="s">
        <v>1130</v>
      </c>
      <c r="AE1513" t="s">
        <v>1131</v>
      </c>
      <c r="AF1513" t="s">
        <v>1132</v>
      </c>
      <c r="AG1513" t="s">
        <v>1133</v>
      </c>
      <c r="AH1513" t="s">
        <v>1134</v>
      </c>
    </row>
    <row r="1514" spans="1:34">
      <c r="A1514">
        <v>27740</v>
      </c>
      <c r="B1514" t="s">
        <v>246</v>
      </c>
      <c r="C1514" t="s">
        <v>247</v>
      </c>
      <c r="D1514" t="s">
        <v>454</v>
      </c>
      <c r="E1514" t="s">
        <v>455</v>
      </c>
      <c r="F1514" t="s">
        <v>261</v>
      </c>
      <c r="G1514" t="s">
        <v>1182</v>
      </c>
      <c r="H1514" s="117">
        <v>5000</v>
      </c>
      <c r="I1514" s="117">
        <v>5000</v>
      </c>
      <c r="J1514" s="117">
        <v>5071.2700000000004</v>
      </c>
      <c r="K1514" s="117">
        <v>0</v>
      </c>
      <c r="L1514" s="117">
        <v>0</v>
      </c>
      <c r="M1514" s="117">
        <v>0</v>
      </c>
      <c r="N1514" s="117">
        <v>5071.2700000000004</v>
      </c>
      <c r="P1514" s="1">
        <v>45541</v>
      </c>
      <c r="Q1514" s="1">
        <v>45535</v>
      </c>
      <c r="R1514" s="1">
        <v>46142</v>
      </c>
      <c r="S1514" s="1">
        <v>46142</v>
      </c>
      <c r="W1514" t="s">
        <v>561</v>
      </c>
      <c r="X1514" t="s">
        <v>252</v>
      </c>
      <c r="Z1514" t="s">
        <v>1142</v>
      </c>
      <c r="AA1514">
        <v>2</v>
      </c>
      <c r="AB1514" t="s">
        <v>1167</v>
      </c>
      <c r="AC1514" t="s">
        <v>561</v>
      </c>
      <c r="AD1514" t="s">
        <v>1130</v>
      </c>
      <c r="AE1514" t="s">
        <v>1131</v>
      </c>
      <c r="AF1514" t="s">
        <v>1132</v>
      </c>
      <c r="AG1514" t="s">
        <v>1133</v>
      </c>
      <c r="AH1514" t="s">
        <v>1134</v>
      </c>
    </row>
    <row r="1515" spans="1:34">
      <c r="A1515">
        <v>27511</v>
      </c>
      <c r="B1515" t="s">
        <v>246</v>
      </c>
      <c r="C1515" t="s">
        <v>247</v>
      </c>
      <c r="D1515" t="s">
        <v>407</v>
      </c>
      <c r="E1515" t="s">
        <v>408</v>
      </c>
      <c r="F1515" t="s">
        <v>261</v>
      </c>
      <c r="G1515" t="s">
        <v>1146</v>
      </c>
      <c r="H1515" s="117">
        <v>52375.88</v>
      </c>
      <c r="I1515" s="117">
        <v>52375.88</v>
      </c>
      <c r="J1515" s="117">
        <v>53122.46</v>
      </c>
      <c r="K1515" s="117">
        <v>0</v>
      </c>
      <c r="L1515" s="117">
        <v>0</v>
      </c>
      <c r="M1515" s="117">
        <v>0</v>
      </c>
      <c r="N1515" s="117">
        <v>53122.46</v>
      </c>
      <c r="P1515" s="1">
        <v>45541</v>
      </c>
      <c r="Q1515" s="1">
        <v>45533</v>
      </c>
      <c r="R1515" s="1">
        <v>46142</v>
      </c>
      <c r="S1515" s="1">
        <v>46142</v>
      </c>
      <c r="W1515" t="s">
        <v>561</v>
      </c>
      <c r="X1515" t="s">
        <v>252</v>
      </c>
      <c r="Z1515" t="s">
        <v>1142</v>
      </c>
      <c r="AA1515">
        <v>2</v>
      </c>
      <c r="AB1515" t="s">
        <v>1167</v>
      </c>
      <c r="AC1515" t="s">
        <v>561</v>
      </c>
      <c r="AD1515" t="s">
        <v>1130</v>
      </c>
      <c r="AE1515" t="s">
        <v>1131</v>
      </c>
      <c r="AF1515" t="s">
        <v>1132</v>
      </c>
      <c r="AG1515" t="s">
        <v>1133</v>
      </c>
      <c r="AH1515" t="s">
        <v>1134</v>
      </c>
    </row>
    <row r="1516" spans="1:34">
      <c r="A1516">
        <v>25507</v>
      </c>
      <c r="B1516" t="s">
        <v>246</v>
      </c>
      <c r="C1516" t="s">
        <v>247</v>
      </c>
      <c r="D1516" t="s">
        <v>382</v>
      </c>
      <c r="E1516" t="s">
        <v>383</v>
      </c>
      <c r="F1516" t="s">
        <v>261</v>
      </c>
      <c r="G1516" t="s">
        <v>1146</v>
      </c>
      <c r="H1516" s="117">
        <v>119000</v>
      </c>
      <c r="I1516" s="117">
        <v>119000</v>
      </c>
      <c r="J1516" s="117">
        <v>125427.24</v>
      </c>
      <c r="K1516" s="117">
        <v>0</v>
      </c>
      <c r="L1516" s="117">
        <v>0</v>
      </c>
      <c r="M1516" s="117">
        <v>0</v>
      </c>
      <c r="N1516" s="117">
        <v>125427.24</v>
      </c>
      <c r="P1516" s="1">
        <v>45484</v>
      </c>
      <c r="Q1516" s="1">
        <v>45186</v>
      </c>
      <c r="R1516" s="1">
        <v>46142</v>
      </c>
      <c r="S1516" s="1">
        <v>46142</v>
      </c>
      <c r="W1516" t="s">
        <v>561</v>
      </c>
      <c r="X1516" t="s">
        <v>252</v>
      </c>
      <c r="Z1516" t="s">
        <v>1142</v>
      </c>
      <c r="AA1516">
        <v>2</v>
      </c>
      <c r="AB1516" t="s">
        <v>1129</v>
      </c>
      <c r="AC1516" t="s">
        <v>561</v>
      </c>
      <c r="AD1516" t="s">
        <v>1130</v>
      </c>
      <c r="AE1516" t="s">
        <v>1131</v>
      </c>
      <c r="AF1516" t="s">
        <v>1132</v>
      </c>
      <c r="AG1516" t="s">
        <v>1133</v>
      </c>
      <c r="AH1516" t="s">
        <v>1134</v>
      </c>
    </row>
    <row r="1517" spans="1:34">
      <c r="A1517">
        <v>25513</v>
      </c>
      <c r="B1517" t="s">
        <v>246</v>
      </c>
      <c r="C1517" t="s">
        <v>247</v>
      </c>
      <c r="D1517" t="s">
        <v>382</v>
      </c>
      <c r="E1517" t="s">
        <v>383</v>
      </c>
      <c r="F1517" t="s">
        <v>261</v>
      </c>
      <c r="G1517" t="s">
        <v>1189</v>
      </c>
      <c r="H1517" s="117">
        <v>5200</v>
      </c>
      <c r="I1517" s="117">
        <v>5200</v>
      </c>
      <c r="J1517" s="117">
        <v>5480.85</v>
      </c>
      <c r="K1517" s="117">
        <v>0</v>
      </c>
      <c r="L1517" s="117">
        <v>0</v>
      </c>
      <c r="M1517" s="117">
        <v>0</v>
      </c>
      <c r="N1517" s="117">
        <v>5480.85</v>
      </c>
      <c r="P1517" s="1">
        <v>45484</v>
      </c>
      <c r="Q1517" s="1">
        <v>45186</v>
      </c>
      <c r="R1517" s="1">
        <v>46142</v>
      </c>
      <c r="S1517" s="1">
        <v>46142</v>
      </c>
      <c r="W1517" t="s">
        <v>561</v>
      </c>
      <c r="X1517" t="s">
        <v>252</v>
      </c>
      <c r="Z1517" t="s">
        <v>1142</v>
      </c>
      <c r="AA1517">
        <v>2</v>
      </c>
      <c r="AB1517" t="s">
        <v>1129</v>
      </c>
      <c r="AC1517" t="s">
        <v>561</v>
      </c>
      <c r="AD1517" t="s">
        <v>1130</v>
      </c>
      <c r="AE1517" t="s">
        <v>1131</v>
      </c>
      <c r="AF1517" t="s">
        <v>1132</v>
      </c>
      <c r="AG1517" t="s">
        <v>1133</v>
      </c>
      <c r="AH1517" t="s">
        <v>1134</v>
      </c>
    </row>
    <row r="1518" spans="1:34">
      <c r="A1518">
        <v>26158</v>
      </c>
      <c r="B1518" t="s">
        <v>246</v>
      </c>
      <c r="C1518" t="s">
        <v>247</v>
      </c>
      <c r="D1518" t="s">
        <v>359</v>
      </c>
      <c r="E1518" t="s">
        <v>360</v>
      </c>
      <c r="F1518" t="s">
        <v>261</v>
      </c>
      <c r="G1518" t="s">
        <v>1146</v>
      </c>
      <c r="H1518" s="117">
        <v>296000</v>
      </c>
      <c r="I1518" s="117">
        <v>296000</v>
      </c>
      <c r="J1518" s="117">
        <v>300219.25</v>
      </c>
      <c r="K1518" s="117">
        <v>0</v>
      </c>
      <c r="L1518" s="117">
        <v>0</v>
      </c>
      <c r="M1518" s="117">
        <v>0</v>
      </c>
      <c r="N1518" s="117">
        <v>300219.25</v>
      </c>
      <c r="P1518" s="1">
        <v>45537</v>
      </c>
      <c r="Q1518" s="1">
        <v>45531</v>
      </c>
      <c r="R1518" s="1">
        <v>46142</v>
      </c>
      <c r="S1518" s="1">
        <v>46142</v>
      </c>
      <c r="W1518" t="s">
        <v>561</v>
      </c>
      <c r="X1518" t="s">
        <v>252</v>
      </c>
      <c r="Z1518" t="s">
        <v>1142</v>
      </c>
      <c r="AA1518">
        <v>2</v>
      </c>
      <c r="AB1518" t="s">
        <v>1167</v>
      </c>
      <c r="AC1518" t="s">
        <v>561</v>
      </c>
      <c r="AD1518" t="s">
        <v>1130</v>
      </c>
      <c r="AE1518" t="s">
        <v>1131</v>
      </c>
      <c r="AF1518" t="s">
        <v>1132</v>
      </c>
      <c r="AG1518" t="s">
        <v>1133</v>
      </c>
      <c r="AH1518" t="s">
        <v>1134</v>
      </c>
    </row>
    <row r="1519" spans="1:34">
      <c r="A1519">
        <v>25980</v>
      </c>
      <c r="B1519" t="s">
        <v>246</v>
      </c>
      <c r="C1519" t="s">
        <v>247</v>
      </c>
      <c r="D1519" t="s">
        <v>257</v>
      </c>
      <c r="E1519" t="s">
        <v>259</v>
      </c>
      <c r="F1519" t="s">
        <v>261</v>
      </c>
      <c r="G1519" t="s">
        <v>1146</v>
      </c>
      <c r="H1519" s="117">
        <v>60000</v>
      </c>
      <c r="I1519" s="117">
        <v>60000</v>
      </c>
      <c r="J1519" s="117">
        <v>60855.25</v>
      </c>
      <c r="K1519" s="117">
        <v>0</v>
      </c>
      <c r="L1519" s="117">
        <v>0</v>
      </c>
      <c r="M1519" s="117">
        <v>0</v>
      </c>
      <c r="N1519" s="117">
        <v>60855.25</v>
      </c>
      <c r="P1519" s="1">
        <v>45537</v>
      </c>
      <c r="Q1519" s="1">
        <v>45522</v>
      </c>
      <c r="R1519" s="1">
        <v>46142</v>
      </c>
      <c r="S1519" s="1">
        <v>46142</v>
      </c>
      <c r="W1519" t="s">
        <v>561</v>
      </c>
      <c r="X1519" t="s">
        <v>252</v>
      </c>
      <c r="Z1519" t="s">
        <v>1142</v>
      </c>
      <c r="AA1519">
        <v>2</v>
      </c>
      <c r="AB1519" t="s">
        <v>1167</v>
      </c>
      <c r="AC1519" t="s">
        <v>561</v>
      </c>
      <c r="AD1519" t="s">
        <v>1130</v>
      </c>
      <c r="AE1519" t="s">
        <v>1131</v>
      </c>
      <c r="AF1519" t="s">
        <v>1132</v>
      </c>
      <c r="AG1519" t="s">
        <v>1133</v>
      </c>
      <c r="AH1519" t="s">
        <v>1134</v>
      </c>
    </row>
    <row r="1520" spans="1:34">
      <c r="A1520">
        <v>25778</v>
      </c>
      <c r="B1520" t="s">
        <v>246</v>
      </c>
      <c r="C1520" t="s">
        <v>247</v>
      </c>
      <c r="D1520" t="s">
        <v>355</v>
      </c>
      <c r="E1520" t="s">
        <v>356</v>
      </c>
      <c r="F1520" t="s">
        <v>261</v>
      </c>
      <c r="G1520" t="s">
        <v>1146</v>
      </c>
      <c r="H1520" s="117">
        <v>60000</v>
      </c>
      <c r="I1520" s="117">
        <v>60000</v>
      </c>
      <c r="J1520" s="117">
        <v>61290.21</v>
      </c>
      <c r="K1520" s="117">
        <v>0</v>
      </c>
      <c r="L1520" s="117">
        <v>0</v>
      </c>
      <c r="M1520" s="117">
        <v>0</v>
      </c>
      <c r="N1520" s="117">
        <v>61290.21</v>
      </c>
      <c r="P1520" s="1">
        <v>45510</v>
      </c>
      <c r="Q1520" s="1">
        <v>45504</v>
      </c>
      <c r="R1520" s="1">
        <v>46142</v>
      </c>
      <c r="S1520" s="1">
        <v>46142</v>
      </c>
      <c r="W1520" t="s">
        <v>561</v>
      </c>
      <c r="X1520" t="s">
        <v>252</v>
      </c>
      <c r="Z1520" t="s">
        <v>1142</v>
      </c>
      <c r="AA1520">
        <v>2</v>
      </c>
      <c r="AB1520" t="s">
        <v>1167</v>
      </c>
      <c r="AC1520" t="s">
        <v>561</v>
      </c>
      <c r="AD1520" t="s">
        <v>1130</v>
      </c>
      <c r="AE1520" t="s">
        <v>1131</v>
      </c>
      <c r="AF1520" t="s">
        <v>1132</v>
      </c>
      <c r="AG1520" t="s">
        <v>1133</v>
      </c>
      <c r="AH1520" t="s">
        <v>1134</v>
      </c>
    </row>
    <row r="1521" spans="1:35">
      <c r="A1521">
        <v>24095</v>
      </c>
      <c r="B1521" t="s">
        <v>246</v>
      </c>
      <c r="C1521" t="s">
        <v>247</v>
      </c>
      <c r="D1521" t="s">
        <v>421</v>
      </c>
      <c r="E1521" t="s">
        <v>422</v>
      </c>
      <c r="F1521" t="s">
        <v>261</v>
      </c>
      <c r="G1521" t="s">
        <v>1204</v>
      </c>
      <c r="H1521" s="117">
        <v>682435.45</v>
      </c>
      <c r="I1521" s="117">
        <v>682435.45</v>
      </c>
      <c r="J1521" s="117">
        <v>709654.7</v>
      </c>
      <c r="K1521" s="117">
        <v>0</v>
      </c>
      <c r="L1521" s="117">
        <v>0</v>
      </c>
      <c r="M1521" s="117">
        <v>0</v>
      </c>
      <c r="N1521" s="117">
        <v>709654.7</v>
      </c>
      <c r="P1521" s="1">
        <v>45394</v>
      </c>
      <c r="Q1521" s="1">
        <v>45366</v>
      </c>
      <c r="R1521" s="1">
        <v>46152</v>
      </c>
      <c r="S1521" s="1">
        <v>46152</v>
      </c>
      <c r="W1521" t="s">
        <v>561</v>
      </c>
      <c r="X1521" t="s">
        <v>252</v>
      </c>
      <c r="Z1521" t="s">
        <v>1142</v>
      </c>
      <c r="AA1521">
        <v>2</v>
      </c>
      <c r="AB1521" t="s">
        <v>1129</v>
      </c>
      <c r="AC1521" t="s">
        <v>561</v>
      </c>
      <c r="AD1521" t="s">
        <v>1130</v>
      </c>
      <c r="AE1521" t="s">
        <v>1131</v>
      </c>
      <c r="AF1521" t="s">
        <v>1132</v>
      </c>
      <c r="AG1521" t="s">
        <v>1133</v>
      </c>
      <c r="AH1521" t="s">
        <v>1134</v>
      </c>
    </row>
    <row r="1522" spans="1:35">
      <c r="A1522">
        <v>22529</v>
      </c>
      <c r="B1522" t="s">
        <v>246</v>
      </c>
      <c r="C1522" t="s">
        <v>269</v>
      </c>
      <c r="D1522" t="s">
        <v>312</v>
      </c>
      <c r="E1522" t="s">
        <v>313</v>
      </c>
      <c r="F1522" t="s">
        <v>261</v>
      </c>
      <c r="G1522" t="s">
        <v>1204</v>
      </c>
      <c r="H1522" s="117">
        <v>79323.740000000005</v>
      </c>
      <c r="I1522" s="117">
        <v>79323.740000000005</v>
      </c>
      <c r="J1522" s="117">
        <v>82963.83</v>
      </c>
      <c r="K1522" s="117">
        <v>0</v>
      </c>
      <c r="L1522" s="117">
        <v>0</v>
      </c>
      <c r="M1522" s="117">
        <v>0</v>
      </c>
      <c r="N1522" s="117">
        <v>82963.83</v>
      </c>
      <c r="P1522" s="1">
        <v>45314</v>
      </c>
      <c r="Q1522" s="1">
        <v>45301</v>
      </c>
      <c r="R1522" s="1">
        <v>46152</v>
      </c>
      <c r="S1522" s="1">
        <v>46152</v>
      </c>
      <c r="W1522" t="s">
        <v>561</v>
      </c>
      <c r="X1522" t="s">
        <v>252</v>
      </c>
      <c r="Z1522" t="s">
        <v>1142</v>
      </c>
      <c r="AA1522">
        <v>2</v>
      </c>
      <c r="AB1522" t="s">
        <v>1129</v>
      </c>
      <c r="AC1522" t="s">
        <v>561</v>
      </c>
      <c r="AD1522" t="s">
        <v>1130</v>
      </c>
      <c r="AE1522" t="s">
        <v>1131</v>
      </c>
      <c r="AF1522" t="s">
        <v>1132</v>
      </c>
      <c r="AG1522" t="s">
        <v>1133</v>
      </c>
      <c r="AH1522" t="s">
        <v>1134</v>
      </c>
    </row>
    <row r="1523" spans="1:35">
      <c r="A1523">
        <v>23713</v>
      </c>
      <c r="B1523" t="s">
        <v>246</v>
      </c>
      <c r="C1523" t="s">
        <v>247</v>
      </c>
      <c r="D1523" t="s">
        <v>491</v>
      </c>
      <c r="E1523" t="s">
        <v>492</v>
      </c>
      <c r="F1523" t="s">
        <v>261</v>
      </c>
      <c r="G1523" t="s">
        <v>1204</v>
      </c>
      <c r="H1523" s="117">
        <v>724400</v>
      </c>
      <c r="I1523" s="117">
        <v>724400</v>
      </c>
      <c r="J1523" s="117">
        <v>753293.02</v>
      </c>
      <c r="K1523" s="117">
        <v>0</v>
      </c>
      <c r="L1523" s="117">
        <v>0</v>
      </c>
      <c r="M1523" s="117">
        <v>0</v>
      </c>
      <c r="N1523" s="117">
        <v>753293.02</v>
      </c>
      <c r="P1523" s="1">
        <v>45373</v>
      </c>
      <c r="Q1523" s="1">
        <v>45364</v>
      </c>
      <c r="R1523" s="1">
        <v>46152</v>
      </c>
      <c r="S1523" s="1">
        <v>46152</v>
      </c>
      <c r="W1523" t="s">
        <v>561</v>
      </c>
      <c r="X1523" t="s">
        <v>252</v>
      </c>
      <c r="Z1523" t="s">
        <v>1142</v>
      </c>
      <c r="AA1523">
        <v>2</v>
      </c>
      <c r="AB1523" t="s">
        <v>1129</v>
      </c>
      <c r="AC1523" t="s">
        <v>561</v>
      </c>
      <c r="AD1523" t="s">
        <v>1130</v>
      </c>
      <c r="AE1523" t="s">
        <v>1131</v>
      </c>
      <c r="AF1523" t="s">
        <v>1132</v>
      </c>
      <c r="AG1523" t="s">
        <v>1133</v>
      </c>
      <c r="AH1523" t="s">
        <v>1134</v>
      </c>
    </row>
    <row r="1524" spans="1:35">
      <c r="A1524">
        <v>16055</v>
      </c>
      <c r="B1524" t="s">
        <v>246</v>
      </c>
      <c r="C1524" t="s">
        <v>247</v>
      </c>
      <c r="D1524" t="s">
        <v>262</v>
      </c>
      <c r="E1524" t="s">
        <v>263</v>
      </c>
      <c r="F1524" t="s">
        <v>261</v>
      </c>
      <c r="G1524" t="s">
        <v>1204</v>
      </c>
      <c r="H1524" s="117">
        <v>432630</v>
      </c>
      <c r="I1524" s="117">
        <v>432630</v>
      </c>
      <c r="J1524" s="117">
        <v>463098.1</v>
      </c>
      <c r="K1524" s="117">
        <v>0</v>
      </c>
      <c r="L1524" s="117">
        <v>0</v>
      </c>
      <c r="M1524" s="117">
        <v>0</v>
      </c>
      <c r="N1524" s="117">
        <v>463098.1</v>
      </c>
      <c r="P1524" s="1">
        <v>45063</v>
      </c>
      <c r="Q1524" s="1">
        <v>45052</v>
      </c>
      <c r="R1524" s="1">
        <v>46152</v>
      </c>
      <c r="S1524" s="1">
        <v>46152</v>
      </c>
      <c r="W1524" t="s">
        <v>561</v>
      </c>
      <c r="X1524" t="s">
        <v>252</v>
      </c>
      <c r="Z1524" t="s">
        <v>1142</v>
      </c>
      <c r="AA1524">
        <v>2</v>
      </c>
      <c r="AB1524" t="s">
        <v>1129</v>
      </c>
      <c r="AC1524" t="s">
        <v>561</v>
      </c>
      <c r="AD1524" t="s">
        <v>1130</v>
      </c>
      <c r="AE1524" t="s">
        <v>1131</v>
      </c>
      <c r="AF1524" t="s">
        <v>1132</v>
      </c>
      <c r="AG1524" t="s">
        <v>1133</v>
      </c>
      <c r="AH1524" t="s">
        <v>1134</v>
      </c>
    </row>
    <row r="1525" spans="1:35">
      <c r="A1525">
        <v>16051</v>
      </c>
      <c r="B1525" t="s">
        <v>246</v>
      </c>
      <c r="C1525" t="s">
        <v>247</v>
      </c>
      <c r="D1525" t="s">
        <v>265</v>
      </c>
      <c r="E1525" t="s">
        <v>266</v>
      </c>
      <c r="F1525" t="s">
        <v>261</v>
      </c>
      <c r="G1525" t="s">
        <v>1204</v>
      </c>
      <c r="H1525" s="117">
        <v>701000</v>
      </c>
      <c r="I1525" s="117">
        <v>701000</v>
      </c>
      <c r="J1525" s="117">
        <v>750368.14</v>
      </c>
      <c r="K1525" s="117">
        <v>0</v>
      </c>
      <c r="L1525" s="117">
        <v>0</v>
      </c>
      <c r="M1525" s="117">
        <v>0</v>
      </c>
      <c r="N1525" s="117">
        <v>750368.14</v>
      </c>
      <c r="P1525" s="1">
        <v>45056</v>
      </c>
      <c r="Q1525" s="1">
        <v>45052</v>
      </c>
      <c r="R1525" s="1">
        <v>46152</v>
      </c>
      <c r="S1525" s="1">
        <v>46152</v>
      </c>
      <c r="W1525" t="s">
        <v>561</v>
      </c>
      <c r="X1525" t="s">
        <v>252</v>
      </c>
      <c r="Z1525" t="s">
        <v>1142</v>
      </c>
      <c r="AA1525">
        <v>2</v>
      </c>
      <c r="AB1525" t="s">
        <v>1129</v>
      </c>
      <c r="AC1525" t="s">
        <v>561</v>
      </c>
      <c r="AD1525" t="s">
        <v>1130</v>
      </c>
      <c r="AE1525" t="s">
        <v>1131</v>
      </c>
      <c r="AF1525" t="s">
        <v>1132</v>
      </c>
      <c r="AG1525" t="s">
        <v>1133</v>
      </c>
      <c r="AH1525" t="s">
        <v>1134</v>
      </c>
    </row>
    <row r="1526" spans="1:35">
      <c r="A1526">
        <v>16156</v>
      </c>
      <c r="B1526" t="s">
        <v>246</v>
      </c>
      <c r="C1526" t="s">
        <v>269</v>
      </c>
      <c r="D1526" t="s">
        <v>285</v>
      </c>
      <c r="E1526" t="s">
        <v>286</v>
      </c>
      <c r="F1526" t="s">
        <v>261</v>
      </c>
      <c r="G1526" t="s">
        <v>1204</v>
      </c>
      <c r="H1526" s="117">
        <v>234000</v>
      </c>
      <c r="I1526" s="117">
        <v>234000</v>
      </c>
      <c r="J1526" s="117">
        <v>250479.52</v>
      </c>
      <c r="K1526" s="117">
        <v>0</v>
      </c>
      <c r="L1526" s="117">
        <v>0</v>
      </c>
      <c r="M1526" s="117">
        <v>0</v>
      </c>
      <c r="N1526" s="117">
        <v>250479.52</v>
      </c>
      <c r="P1526" s="1">
        <v>45063</v>
      </c>
      <c r="Q1526" s="1">
        <v>45054</v>
      </c>
      <c r="R1526" s="1">
        <v>46152</v>
      </c>
      <c r="S1526" s="1">
        <v>46152</v>
      </c>
      <c r="W1526" t="s">
        <v>561</v>
      </c>
      <c r="X1526" t="s">
        <v>252</v>
      </c>
      <c r="Z1526" t="s">
        <v>1142</v>
      </c>
      <c r="AA1526">
        <v>2</v>
      </c>
      <c r="AB1526" t="s">
        <v>1129</v>
      </c>
      <c r="AC1526" t="s">
        <v>561</v>
      </c>
      <c r="AD1526" t="s">
        <v>1130</v>
      </c>
      <c r="AE1526" t="s">
        <v>1131</v>
      </c>
      <c r="AF1526" t="s">
        <v>1132</v>
      </c>
      <c r="AG1526" t="s">
        <v>1133</v>
      </c>
      <c r="AH1526" t="s">
        <v>1134</v>
      </c>
    </row>
    <row r="1527" spans="1:35">
      <c r="A1527">
        <v>17247</v>
      </c>
      <c r="B1527" t="s">
        <v>246</v>
      </c>
      <c r="C1527" t="s">
        <v>269</v>
      </c>
      <c r="D1527" t="s">
        <v>282</v>
      </c>
      <c r="E1527" t="s">
        <v>283</v>
      </c>
      <c r="F1527" t="s">
        <v>261</v>
      </c>
      <c r="G1527" t="s">
        <v>1204</v>
      </c>
      <c r="H1527" s="117">
        <v>170000</v>
      </c>
      <c r="I1527" s="117">
        <v>170000</v>
      </c>
      <c r="J1527" s="117">
        <v>179362.69</v>
      </c>
      <c r="K1527" s="117">
        <v>0</v>
      </c>
      <c r="L1527" s="117">
        <v>0</v>
      </c>
      <c r="M1527" s="117">
        <v>0</v>
      </c>
      <c r="N1527" s="117">
        <v>179362.69</v>
      </c>
      <c r="P1527" s="1">
        <v>45148</v>
      </c>
      <c r="Q1527" s="1">
        <v>45140</v>
      </c>
      <c r="R1527" s="1">
        <v>46152</v>
      </c>
      <c r="S1527" s="1">
        <v>46152</v>
      </c>
      <c r="W1527" t="s">
        <v>561</v>
      </c>
      <c r="X1527" t="s">
        <v>252</v>
      </c>
      <c r="Z1527" t="s">
        <v>1142</v>
      </c>
      <c r="AA1527">
        <v>2</v>
      </c>
      <c r="AB1527" t="s">
        <v>1129</v>
      </c>
      <c r="AC1527" t="s">
        <v>561</v>
      </c>
      <c r="AD1527" t="s">
        <v>1130</v>
      </c>
      <c r="AE1527" t="s">
        <v>1131</v>
      </c>
      <c r="AF1527" t="s">
        <v>1132</v>
      </c>
      <c r="AG1527" t="s">
        <v>1133</v>
      </c>
      <c r="AH1527" t="s">
        <v>1134</v>
      </c>
    </row>
    <row r="1528" spans="1:35">
      <c r="A1528">
        <v>17574</v>
      </c>
      <c r="B1528" t="s">
        <v>246</v>
      </c>
      <c r="C1528" t="s">
        <v>247</v>
      </c>
      <c r="D1528" t="s">
        <v>443</v>
      </c>
      <c r="E1528" t="s">
        <v>444</v>
      </c>
      <c r="F1528" t="s">
        <v>261</v>
      </c>
      <c r="G1528" t="s">
        <v>1204</v>
      </c>
      <c r="H1528" s="117">
        <v>728900</v>
      </c>
      <c r="I1528" s="117">
        <v>728900</v>
      </c>
      <c r="J1528" s="117">
        <v>769043.92</v>
      </c>
      <c r="K1528" s="117">
        <v>0</v>
      </c>
      <c r="L1528" s="117">
        <v>0</v>
      </c>
      <c r="M1528" s="117">
        <v>0</v>
      </c>
      <c r="N1528" s="117">
        <v>769043.92</v>
      </c>
      <c r="P1528" s="1">
        <v>45173</v>
      </c>
      <c r="Q1528" s="1">
        <v>45168</v>
      </c>
      <c r="R1528" s="1">
        <v>46152</v>
      </c>
      <c r="S1528" s="1">
        <v>46152</v>
      </c>
      <c r="W1528" t="s">
        <v>561</v>
      </c>
      <c r="X1528" t="s">
        <v>252</v>
      </c>
      <c r="Z1528" t="s">
        <v>1142</v>
      </c>
      <c r="AA1528">
        <v>2</v>
      </c>
      <c r="AB1528" t="s">
        <v>1129</v>
      </c>
      <c r="AC1528" t="s">
        <v>561</v>
      </c>
      <c r="AD1528" t="s">
        <v>1130</v>
      </c>
      <c r="AE1528" t="s">
        <v>1131</v>
      </c>
      <c r="AF1528" t="s">
        <v>1132</v>
      </c>
      <c r="AG1528" t="s">
        <v>1133</v>
      </c>
      <c r="AH1528" t="s">
        <v>1134</v>
      </c>
    </row>
    <row r="1529" spans="1:35">
      <c r="A1529">
        <v>17288</v>
      </c>
      <c r="B1529" t="s">
        <v>246</v>
      </c>
      <c r="C1529" t="s">
        <v>247</v>
      </c>
      <c r="D1529" t="s">
        <v>471</v>
      </c>
      <c r="E1529" t="s">
        <v>472</v>
      </c>
      <c r="F1529" t="s">
        <v>261</v>
      </c>
      <c r="G1529" t="s">
        <v>1204</v>
      </c>
      <c r="H1529" s="117">
        <v>745615.45</v>
      </c>
      <c r="I1529" s="117">
        <v>745615.45</v>
      </c>
      <c r="J1529" s="117">
        <v>786679.97</v>
      </c>
      <c r="K1529" s="117">
        <v>0</v>
      </c>
      <c r="L1529" s="117">
        <v>0</v>
      </c>
      <c r="M1529" s="117">
        <v>0</v>
      </c>
      <c r="N1529" s="117">
        <v>786679.97</v>
      </c>
      <c r="P1529" s="1">
        <v>45154</v>
      </c>
      <c r="Q1529" s="1">
        <v>45145</v>
      </c>
      <c r="R1529" s="1">
        <v>46152</v>
      </c>
      <c r="S1529" s="1">
        <v>46152</v>
      </c>
      <c r="W1529" t="s">
        <v>561</v>
      </c>
      <c r="X1529" t="s">
        <v>252</v>
      </c>
      <c r="Z1529" t="s">
        <v>1142</v>
      </c>
      <c r="AA1529">
        <v>2</v>
      </c>
      <c r="AB1529" t="s">
        <v>1129</v>
      </c>
      <c r="AC1529" t="s">
        <v>561</v>
      </c>
      <c r="AD1529" t="s">
        <v>1130</v>
      </c>
      <c r="AE1529" t="s">
        <v>1131</v>
      </c>
      <c r="AF1529" t="s">
        <v>1132</v>
      </c>
      <c r="AG1529" t="s">
        <v>1133</v>
      </c>
      <c r="AH1529" t="s">
        <v>1134</v>
      </c>
    </row>
    <row r="1530" spans="1:35">
      <c r="A1530">
        <v>20712</v>
      </c>
      <c r="B1530" t="s">
        <v>246</v>
      </c>
      <c r="C1530" t="s">
        <v>247</v>
      </c>
      <c r="D1530" t="s">
        <v>402</v>
      </c>
      <c r="E1530" t="s">
        <v>403</v>
      </c>
      <c r="F1530" t="s">
        <v>261</v>
      </c>
      <c r="G1530" t="s">
        <v>1204</v>
      </c>
      <c r="H1530" s="117">
        <v>785000</v>
      </c>
      <c r="I1530" s="117">
        <v>785000</v>
      </c>
      <c r="J1530" s="117">
        <v>826027.88</v>
      </c>
      <c r="K1530" s="117">
        <v>0</v>
      </c>
      <c r="L1530" s="117">
        <v>0</v>
      </c>
      <c r="M1530" s="117">
        <v>0</v>
      </c>
      <c r="N1530" s="117">
        <v>826027.88</v>
      </c>
      <c r="P1530" s="1">
        <v>45240</v>
      </c>
      <c r="Q1530" s="1">
        <v>45230</v>
      </c>
      <c r="R1530" s="1">
        <v>46152</v>
      </c>
      <c r="S1530" s="1">
        <v>46152</v>
      </c>
      <c r="W1530" t="s">
        <v>561</v>
      </c>
      <c r="X1530" t="s">
        <v>252</v>
      </c>
      <c r="Z1530" t="s">
        <v>1142</v>
      </c>
      <c r="AA1530">
        <v>2</v>
      </c>
      <c r="AB1530" t="s">
        <v>1129</v>
      </c>
      <c r="AC1530" t="s">
        <v>561</v>
      </c>
      <c r="AD1530" t="s">
        <v>1130</v>
      </c>
      <c r="AE1530" t="s">
        <v>1131</v>
      </c>
      <c r="AF1530" t="s">
        <v>1132</v>
      </c>
      <c r="AG1530" t="s">
        <v>1133</v>
      </c>
      <c r="AH1530" t="s">
        <v>1134</v>
      </c>
    </row>
    <row r="1531" spans="1:35">
      <c r="A1531">
        <v>16263</v>
      </c>
      <c r="B1531" t="s">
        <v>246</v>
      </c>
      <c r="C1531" t="s">
        <v>247</v>
      </c>
      <c r="D1531" t="s">
        <v>502</v>
      </c>
      <c r="E1531" t="s">
        <v>503</v>
      </c>
      <c r="F1531" t="s">
        <v>261</v>
      </c>
      <c r="G1531" t="s">
        <v>1204</v>
      </c>
      <c r="H1531" s="117">
        <v>119500</v>
      </c>
      <c r="I1531" s="117">
        <v>119500</v>
      </c>
      <c r="J1531" s="117">
        <v>127915.82</v>
      </c>
      <c r="K1531" s="117">
        <v>0</v>
      </c>
      <c r="L1531" s="117">
        <v>0</v>
      </c>
      <c r="M1531" s="117">
        <v>0</v>
      </c>
      <c r="N1531" s="117">
        <v>127915.82</v>
      </c>
      <c r="P1531" s="1">
        <v>45077</v>
      </c>
      <c r="Q1531" s="1">
        <v>45062</v>
      </c>
      <c r="R1531" s="1">
        <v>46157</v>
      </c>
      <c r="S1531" s="1">
        <v>46157</v>
      </c>
      <c r="W1531" t="s">
        <v>561</v>
      </c>
      <c r="X1531" t="s">
        <v>252</v>
      </c>
      <c r="Z1531" t="s">
        <v>1142</v>
      </c>
      <c r="AA1531">
        <v>2</v>
      </c>
      <c r="AB1531" t="s">
        <v>1129</v>
      </c>
      <c r="AC1531" t="s">
        <v>561</v>
      </c>
      <c r="AD1531" t="s">
        <v>1130</v>
      </c>
      <c r="AE1531" t="s">
        <v>1131</v>
      </c>
      <c r="AF1531" t="s">
        <v>1132</v>
      </c>
      <c r="AG1531" t="s">
        <v>1133</v>
      </c>
      <c r="AH1531" t="s">
        <v>1134</v>
      </c>
    </row>
    <row r="1532" spans="1:35">
      <c r="A1532">
        <v>18113</v>
      </c>
      <c r="B1532" t="s">
        <v>246</v>
      </c>
      <c r="C1532" t="s">
        <v>247</v>
      </c>
      <c r="D1532" t="s">
        <v>461</v>
      </c>
      <c r="E1532" t="s">
        <v>462</v>
      </c>
      <c r="F1532" t="s">
        <v>261</v>
      </c>
      <c r="G1532" t="s">
        <v>1204</v>
      </c>
      <c r="H1532" s="117">
        <v>165000</v>
      </c>
      <c r="I1532" s="117">
        <v>165000</v>
      </c>
      <c r="J1532" s="117">
        <v>173911.72</v>
      </c>
      <c r="K1532" s="117">
        <v>0</v>
      </c>
      <c r="L1532" s="117">
        <v>0</v>
      </c>
      <c r="M1532" s="117">
        <v>0</v>
      </c>
      <c r="N1532" s="117">
        <v>173911.72</v>
      </c>
      <c r="P1532" s="1">
        <v>45190</v>
      </c>
      <c r="Q1532" s="1">
        <v>45172</v>
      </c>
      <c r="R1532" s="1">
        <v>46162</v>
      </c>
      <c r="S1532" s="1">
        <v>46162</v>
      </c>
      <c r="W1532" t="s">
        <v>561</v>
      </c>
      <c r="X1532" t="s">
        <v>252</v>
      </c>
      <c r="Z1532" t="s">
        <v>1142</v>
      </c>
      <c r="AA1532">
        <v>2</v>
      </c>
      <c r="AB1532" t="s">
        <v>1129</v>
      </c>
      <c r="AC1532" t="s">
        <v>561</v>
      </c>
      <c r="AD1532" t="s">
        <v>1130</v>
      </c>
      <c r="AE1532" t="s">
        <v>1131</v>
      </c>
      <c r="AF1532" t="s">
        <v>1132</v>
      </c>
      <c r="AG1532" t="s">
        <v>1133</v>
      </c>
      <c r="AH1532" t="s">
        <v>1134</v>
      </c>
    </row>
    <row r="1533" spans="1:35">
      <c r="A1533">
        <v>25355</v>
      </c>
      <c r="B1533" t="s">
        <v>246</v>
      </c>
      <c r="C1533" t="s">
        <v>269</v>
      </c>
      <c r="D1533" t="s">
        <v>304</v>
      </c>
      <c r="E1533" t="s">
        <v>305</v>
      </c>
      <c r="F1533" t="s">
        <v>261</v>
      </c>
      <c r="G1533" t="s">
        <v>1183</v>
      </c>
      <c r="H1533" s="117">
        <v>37500</v>
      </c>
      <c r="I1533" s="117">
        <v>37500</v>
      </c>
      <c r="J1533" s="117">
        <v>38636.720000000001</v>
      </c>
      <c r="K1533" s="117">
        <v>0</v>
      </c>
      <c r="L1533" s="117">
        <v>0</v>
      </c>
      <c r="M1533" s="117">
        <v>0</v>
      </c>
      <c r="N1533" s="117">
        <v>38636.720000000001</v>
      </c>
      <c r="O1533" s="117">
        <v>0</v>
      </c>
      <c r="P1533" s="1">
        <v>45474</v>
      </c>
      <c r="Q1533" s="1">
        <v>45460</v>
      </c>
      <c r="R1533" s="1">
        <v>46162</v>
      </c>
      <c r="S1533" s="1">
        <v>46162</v>
      </c>
      <c r="W1533" t="s">
        <v>561</v>
      </c>
      <c r="X1533" t="s">
        <v>252</v>
      </c>
      <c r="Z1533" t="s">
        <v>1142</v>
      </c>
      <c r="AA1533">
        <v>2</v>
      </c>
      <c r="AB1533" t="s">
        <v>1167</v>
      </c>
      <c r="AC1533" t="s">
        <v>561</v>
      </c>
      <c r="AD1533" t="s">
        <v>1130</v>
      </c>
      <c r="AE1533" t="s">
        <v>1131</v>
      </c>
      <c r="AF1533" t="s">
        <v>1132</v>
      </c>
      <c r="AG1533" t="s">
        <v>1133</v>
      </c>
      <c r="AH1533" t="s">
        <v>1134</v>
      </c>
      <c r="AI1533" t="s">
        <v>252</v>
      </c>
    </row>
    <row r="1534" spans="1:35">
      <c r="A1534">
        <v>25352</v>
      </c>
      <c r="B1534" t="s">
        <v>246</v>
      </c>
      <c r="C1534" t="s">
        <v>269</v>
      </c>
      <c r="D1534" t="s">
        <v>304</v>
      </c>
      <c r="E1534" t="s">
        <v>305</v>
      </c>
      <c r="F1534" t="s">
        <v>261</v>
      </c>
      <c r="G1534" t="s">
        <v>1204</v>
      </c>
      <c r="H1534" s="117">
        <v>198000</v>
      </c>
      <c r="I1534" s="117">
        <v>198000</v>
      </c>
      <c r="J1534" s="117">
        <v>204001.9</v>
      </c>
      <c r="K1534" s="117">
        <v>0</v>
      </c>
      <c r="L1534" s="117">
        <v>0</v>
      </c>
      <c r="M1534" s="117">
        <v>0</v>
      </c>
      <c r="N1534" s="117">
        <v>204001.9</v>
      </c>
      <c r="P1534" s="1">
        <v>45474</v>
      </c>
      <c r="Q1534" s="1">
        <v>45460</v>
      </c>
      <c r="R1534" s="1">
        <v>46162</v>
      </c>
      <c r="S1534" s="1">
        <v>46162</v>
      </c>
      <c r="W1534" t="s">
        <v>561</v>
      </c>
      <c r="X1534" t="s">
        <v>252</v>
      </c>
      <c r="Z1534" t="s">
        <v>1142</v>
      </c>
      <c r="AA1534">
        <v>2</v>
      </c>
      <c r="AB1534" t="s">
        <v>1167</v>
      </c>
      <c r="AC1534" t="s">
        <v>561</v>
      </c>
      <c r="AD1534" t="s">
        <v>1130</v>
      </c>
      <c r="AE1534" t="s">
        <v>1131</v>
      </c>
      <c r="AF1534" t="s">
        <v>1132</v>
      </c>
      <c r="AG1534" t="s">
        <v>1133</v>
      </c>
      <c r="AH1534" t="s">
        <v>1134</v>
      </c>
    </row>
    <row r="1535" spans="1:35">
      <c r="A1535">
        <v>23218</v>
      </c>
      <c r="B1535" t="s">
        <v>246</v>
      </c>
      <c r="C1535" t="s">
        <v>247</v>
      </c>
      <c r="D1535" t="s">
        <v>497</v>
      </c>
      <c r="E1535" t="s">
        <v>498</v>
      </c>
      <c r="F1535" t="s">
        <v>261</v>
      </c>
      <c r="G1535" t="s">
        <v>1204</v>
      </c>
      <c r="H1535" s="117">
        <v>654500</v>
      </c>
      <c r="I1535" s="117">
        <v>654500</v>
      </c>
      <c r="J1535" s="117">
        <v>682442.39</v>
      </c>
      <c r="K1535" s="117">
        <v>0</v>
      </c>
      <c r="L1535" s="117">
        <v>0</v>
      </c>
      <c r="M1535" s="117">
        <v>0</v>
      </c>
      <c r="N1535" s="117">
        <v>682442.39</v>
      </c>
      <c r="P1535" s="1">
        <v>45345</v>
      </c>
      <c r="Q1535" s="1">
        <v>45337</v>
      </c>
      <c r="R1535" s="1">
        <v>46162</v>
      </c>
      <c r="S1535" s="1">
        <v>46162</v>
      </c>
      <c r="W1535" t="s">
        <v>561</v>
      </c>
      <c r="X1535" t="s">
        <v>252</v>
      </c>
      <c r="Z1535" t="s">
        <v>1142</v>
      </c>
      <c r="AA1535">
        <v>2</v>
      </c>
      <c r="AB1535" t="s">
        <v>1129</v>
      </c>
      <c r="AC1535" t="s">
        <v>561</v>
      </c>
      <c r="AD1535" t="s">
        <v>1130</v>
      </c>
      <c r="AE1535" t="s">
        <v>1131</v>
      </c>
      <c r="AF1535" t="s">
        <v>1132</v>
      </c>
      <c r="AG1535" t="s">
        <v>1133</v>
      </c>
      <c r="AH1535" t="s">
        <v>1134</v>
      </c>
    </row>
    <row r="1536" spans="1:35">
      <c r="A1536">
        <v>23635</v>
      </c>
      <c r="B1536" t="s">
        <v>246</v>
      </c>
      <c r="C1536" t="s">
        <v>269</v>
      </c>
      <c r="D1536" t="s">
        <v>276</v>
      </c>
      <c r="E1536" t="s">
        <v>277</v>
      </c>
      <c r="F1536" t="s">
        <v>261</v>
      </c>
      <c r="G1536" t="s">
        <v>1185</v>
      </c>
      <c r="H1536" s="117">
        <v>9340</v>
      </c>
      <c r="I1536" s="117">
        <v>9340</v>
      </c>
      <c r="J1536" s="117">
        <v>9712.5300000000007</v>
      </c>
      <c r="K1536" s="117">
        <v>0</v>
      </c>
      <c r="L1536" s="117">
        <v>0</v>
      </c>
      <c r="M1536" s="117">
        <v>0</v>
      </c>
      <c r="N1536" s="117">
        <v>9712.5300000000007</v>
      </c>
      <c r="P1536" s="1">
        <v>45371</v>
      </c>
      <c r="Q1536" s="1">
        <v>45355</v>
      </c>
      <c r="R1536" s="1">
        <v>46162</v>
      </c>
      <c r="S1536" s="1">
        <v>46162</v>
      </c>
      <c r="W1536" t="s">
        <v>561</v>
      </c>
      <c r="X1536" t="s">
        <v>252</v>
      </c>
      <c r="Z1536" t="s">
        <v>1142</v>
      </c>
      <c r="AA1536">
        <v>2</v>
      </c>
      <c r="AB1536" t="s">
        <v>1129</v>
      </c>
      <c r="AC1536" t="s">
        <v>561</v>
      </c>
      <c r="AD1536" t="s">
        <v>1130</v>
      </c>
      <c r="AE1536" t="s">
        <v>1131</v>
      </c>
      <c r="AF1536" t="s">
        <v>1132</v>
      </c>
      <c r="AG1536" t="s">
        <v>1133</v>
      </c>
      <c r="AH1536" t="s">
        <v>1134</v>
      </c>
    </row>
    <row r="1537" spans="1:35">
      <c r="A1537">
        <v>25416</v>
      </c>
      <c r="B1537" t="s">
        <v>246</v>
      </c>
      <c r="C1537" t="s">
        <v>269</v>
      </c>
      <c r="D1537" t="s">
        <v>319</v>
      </c>
      <c r="E1537" t="s">
        <v>320</v>
      </c>
      <c r="F1537" t="s">
        <v>261</v>
      </c>
      <c r="G1537" t="s">
        <v>1183</v>
      </c>
      <c r="H1537" s="117">
        <v>37500</v>
      </c>
      <c r="I1537" s="117">
        <v>37500</v>
      </c>
      <c r="J1537" s="117">
        <v>38636.720000000001</v>
      </c>
      <c r="K1537" s="117">
        <v>0</v>
      </c>
      <c r="L1537" s="117">
        <v>0</v>
      </c>
      <c r="M1537" s="117">
        <v>0</v>
      </c>
      <c r="N1537" s="117">
        <v>38636.720000000001</v>
      </c>
      <c r="O1537" s="117">
        <v>0</v>
      </c>
      <c r="P1537" s="1">
        <v>45476</v>
      </c>
      <c r="Q1537" s="1">
        <v>45468</v>
      </c>
      <c r="R1537" s="1">
        <v>46162</v>
      </c>
      <c r="S1537" s="1">
        <v>46162</v>
      </c>
      <c r="W1537" t="s">
        <v>561</v>
      </c>
      <c r="X1537" t="s">
        <v>252</v>
      </c>
      <c r="Z1537" t="s">
        <v>1142</v>
      </c>
      <c r="AA1537">
        <v>2</v>
      </c>
      <c r="AB1537" t="s">
        <v>1167</v>
      </c>
      <c r="AC1537" t="s">
        <v>561</v>
      </c>
      <c r="AD1537" t="s">
        <v>1130</v>
      </c>
      <c r="AE1537" t="s">
        <v>1131</v>
      </c>
      <c r="AF1537" t="s">
        <v>1132</v>
      </c>
      <c r="AG1537" t="s">
        <v>1133</v>
      </c>
      <c r="AH1537" t="s">
        <v>1134</v>
      </c>
      <c r="AI1537" t="s">
        <v>252</v>
      </c>
    </row>
    <row r="1538" spans="1:35">
      <c r="A1538">
        <v>25413</v>
      </c>
      <c r="B1538" t="s">
        <v>246</v>
      </c>
      <c r="C1538" t="s">
        <v>269</v>
      </c>
      <c r="D1538" t="s">
        <v>319</v>
      </c>
      <c r="E1538" t="s">
        <v>320</v>
      </c>
      <c r="F1538" t="s">
        <v>261</v>
      </c>
      <c r="G1538" t="s">
        <v>1204</v>
      </c>
      <c r="H1538" s="117">
        <v>198000</v>
      </c>
      <c r="I1538" s="117">
        <v>198000</v>
      </c>
      <c r="J1538" s="117">
        <v>204001.9</v>
      </c>
      <c r="K1538" s="117">
        <v>0</v>
      </c>
      <c r="L1538" s="117">
        <v>0</v>
      </c>
      <c r="M1538" s="117">
        <v>0</v>
      </c>
      <c r="N1538" s="117">
        <v>204001.9</v>
      </c>
      <c r="P1538" s="1">
        <v>45476</v>
      </c>
      <c r="Q1538" s="1">
        <v>45468</v>
      </c>
      <c r="R1538" s="1">
        <v>46162</v>
      </c>
      <c r="S1538" s="1">
        <v>46162</v>
      </c>
      <c r="W1538" t="s">
        <v>561</v>
      </c>
      <c r="X1538" t="s">
        <v>252</v>
      </c>
      <c r="Z1538" t="s">
        <v>1142</v>
      </c>
      <c r="AA1538">
        <v>2</v>
      </c>
      <c r="AB1538" t="s">
        <v>1167</v>
      </c>
      <c r="AC1538" t="s">
        <v>561</v>
      </c>
      <c r="AD1538" t="s">
        <v>1130</v>
      </c>
      <c r="AE1538" t="s">
        <v>1131</v>
      </c>
      <c r="AF1538" t="s">
        <v>1132</v>
      </c>
      <c r="AG1538" t="s">
        <v>1133</v>
      </c>
      <c r="AH1538" t="s">
        <v>1134</v>
      </c>
    </row>
    <row r="1539" spans="1:35">
      <c r="A1539">
        <v>25450</v>
      </c>
      <c r="B1539" t="s">
        <v>246</v>
      </c>
      <c r="C1539" t="s">
        <v>247</v>
      </c>
      <c r="D1539" t="s">
        <v>516</v>
      </c>
      <c r="E1539" t="s">
        <v>517</v>
      </c>
      <c r="F1539" t="s">
        <v>261</v>
      </c>
      <c r="G1539" t="s">
        <v>1146</v>
      </c>
      <c r="H1539" s="117">
        <v>80000</v>
      </c>
      <c r="I1539" s="117">
        <v>80000</v>
      </c>
      <c r="J1539" s="117">
        <v>82425.009999999995</v>
      </c>
      <c r="K1539" s="117">
        <v>0</v>
      </c>
      <c r="L1539" s="117">
        <v>0</v>
      </c>
      <c r="M1539" s="117">
        <v>0</v>
      </c>
      <c r="N1539" s="117">
        <v>82425.009999999995</v>
      </c>
      <c r="P1539" s="1">
        <v>45476</v>
      </c>
      <c r="Q1539" s="1">
        <v>45469</v>
      </c>
      <c r="R1539" s="1">
        <v>46162</v>
      </c>
      <c r="S1539" s="1">
        <v>46162</v>
      </c>
      <c r="W1539" t="s">
        <v>561</v>
      </c>
      <c r="X1539" t="s">
        <v>252</v>
      </c>
      <c r="Z1539" t="s">
        <v>1142</v>
      </c>
      <c r="AA1539">
        <v>2</v>
      </c>
      <c r="AB1539" t="s">
        <v>1167</v>
      </c>
      <c r="AC1539" t="s">
        <v>561</v>
      </c>
      <c r="AD1539" t="s">
        <v>1130</v>
      </c>
      <c r="AE1539" t="s">
        <v>1131</v>
      </c>
      <c r="AF1539" t="s">
        <v>1132</v>
      </c>
      <c r="AG1539" t="s">
        <v>1133</v>
      </c>
      <c r="AH1539" t="s">
        <v>1134</v>
      </c>
    </row>
    <row r="1540" spans="1:35">
      <c r="A1540">
        <v>28920</v>
      </c>
      <c r="B1540" t="s">
        <v>246</v>
      </c>
      <c r="C1540" t="s">
        <v>247</v>
      </c>
      <c r="D1540" t="s">
        <v>433</v>
      </c>
      <c r="E1540" t="s">
        <v>434</v>
      </c>
      <c r="F1540" t="s">
        <v>261</v>
      </c>
      <c r="G1540" t="s">
        <v>1204</v>
      </c>
      <c r="H1540" s="117">
        <v>545161</v>
      </c>
      <c r="I1540" s="117">
        <v>545161</v>
      </c>
      <c r="J1540" s="117">
        <v>548962.9</v>
      </c>
      <c r="K1540" s="117">
        <v>0</v>
      </c>
      <c r="L1540" s="117">
        <v>0</v>
      </c>
      <c r="M1540" s="117">
        <v>0</v>
      </c>
      <c r="N1540" s="117">
        <v>548962.9</v>
      </c>
      <c r="P1540" s="1">
        <v>45555</v>
      </c>
      <c r="Q1540" s="1">
        <v>45554</v>
      </c>
      <c r="R1540" s="1">
        <v>46162</v>
      </c>
      <c r="S1540" s="1">
        <v>46162</v>
      </c>
      <c r="W1540" t="s">
        <v>561</v>
      </c>
      <c r="X1540" t="s">
        <v>252</v>
      </c>
      <c r="Z1540" t="s">
        <v>1142</v>
      </c>
      <c r="AA1540">
        <v>2</v>
      </c>
      <c r="AB1540" t="s">
        <v>1167</v>
      </c>
      <c r="AC1540" t="s">
        <v>561</v>
      </c>
      <c r="AD1540" t="s">
        <v>1130</v>
      </c>
      <c r="AE1540" t="s">
        <v>1131</v>
      </c>
      <c r="AF1540" t="s">
        <v>1132</v>
      </c>
      <c r="AG1540" t="s">
        <v>1133</v>
      </c>
      <c r="AH1540" t="s">
        <v>1134</v>
      </c>
    </row>
    <row r="1541" spans="1:35">
      <c r="A1541">
        <v>21850</v>
      </c>
      <c r="B1541" t="s">
        <v>246</v>
      </c>
      <c r="C1541" t="s">
        <v>247</v>
      </c>
      <c r="D1541" t="s">
        <v>513</v>
      </c>
      <c r="E1541" t="s">
        <v>514</v>
      </c>
      <c r="F1541" t="s">
        <v>261</v>
      </c>
      <c r="G1541" t="s">
        <v>1204</v>
      </c>
      <c r="H1541" s="117">
        <v>741000</v>
      </c>
      <c r="I1541" s="117">
        <v>741000</v>
      </c>
      <c r="J1541" s="117">
        <v>777067.89</v>
      </c>
      <c r="K1541" s="117">
        <v>0</v>
      </c>
      <c r="L1541" s="117">
        <v>0</v>
      </c>
      <c r="M1541" s="117">
        <v>0</v>
      </c>
      <c r="N1541" s="117">
        <v>777067.89</v>
      </c>
      <c r="P1541" s="1">
        <v>45259</v>
      </c>
      <c r="Q1541" s="1">
        <v>45240</v>
      </c>
      <c r="R1541" s="1">
        <v>46167</v>
      </c>
      <c r="S1541" s="1">
        <v>46167</v>
      </c>
      <c r="W1541" t="s">
        <v>561</v>
      </c>
      <c r="X1541" t="s">
        <v>252</v>
      </c>
      <c r="Z1541" t="s">
        <v>1142</v>
      </c>
      <c r="AA1541">
        <v>2</v>
      </c>
      <c r="AB1541" t="s">
        <v>1129</v>
      </c>
      <c r="AC1541" t="s">
        <v>561</v>
      </c>
      <c r="AD1541" t="s">
        <v>1130</v>
      </c>
      <c r="AE1541" t="s">
        <v>1131</v>
      </c>
      <c r="AF1541" t="s">
        <v>1132</v>
      </c>
      <c r="AG1541" t="s">
        <v>1133</v>
      </c>
      <c r="AH1541" t="s">
        <v>1134</v>
      </c>
    </row>
    <row r="1542" spans="1:35">
      <c r="A1542">
        <v>22800</v>
      </c>
      <c r="B1542" t="s">
        <v>246</v>
      </c>
      <c r="C1542" t="s">
        <v>247</v>
      </c>
      <c r="D1542" t="s">
        <v>480</v>
      </c>
      <c r="E1542" t="s">
        <v>481</v>
      </c>
      <c r="F1542" t="s">
        <v>261</v>
      </c>
      <c r="G1542" t="s">
        <v>1204</v>
      </c>
      <c r="H1542" s="117">
        <v>502420.06</v>
      </c>
      <c r="I1542" s="117">
        <v>502420.06</v>
      </c>
      <c r="J1542" s="117">
        <v>525475.65</v>
      </c>
      <c r="K1542" s="117">
        <v>0</v>
      </c>
      <c r="L1542" s="117">
        <v>0</v>
      </c>
      <c r="M1542" s="117">
        <v>0</v>
      </c>
      <c r="N1542" s="117">
        <v>525475.65</v>
      </c>
      <c r="P1542" s="1">
        <v>45323</v>
      </c>
      <c r="Q1542" s="1">
        <v>45314</v>
      </c>
      <c r="R1542" s="1">
        <v>46167</v>
      </c>
      <c r="S1542" s="1">
        <v>46167</v>
      </c>
      <c r="W1542" t="s">
        <v>561</v>
      </c>
      <c r="X1542" t="s">
        <v>252</v>
      </c>
      <c r="Z1542" t="s">
        <v>1142</v>
      </c>
      <c r="AA1542">
        <v>2</v>
      </c>
      <c r="AB1542" t="s">
        <v>1129</v>
      </c>
      <c r="AC1542" t="s">
        <v>561</v>
      </c>
      <c r="AD1542" t="s">
        <v>1130</v>
      </c>
      <c r="AE1542" t="s">
        <v>1131</v>
      </c>
      <c r="AF1542" t="s">
        <v>1132</v>
      </c>
      <c r="AG1542" t="s">
        <v>1133</v>
      </c>
      <c r="AH1542" t="s">
        <v>1134</v>
      </c>
    </row>
    <row r="1543" spans="1:35">
      <c r="A1543">
        <v>24573</v>
      </c>
      <c r="B1543" t="s">
        <v>246</v>
      </c>
      <c r="C1543" t="s">
        <v>269</v>
      </c>
      <c r="D1543" t="s">
        <v>298</v>
      </c>
      <c r="E1543" t="s">
        <v>299</v>
      </c>
      <c r="F1543" t="s">
        <v>261</v>
      </c>
      <c r="G1543" t="s">
        <v>1204</v>
      </c>
      <c r="H1543" s="117">
        <v>220800</v>
      </c>
      <c r="I1543" s="117">
        <v>220800</v>
      </c>
      <c r="J1543" s="117">
        <v>229305.17</v>
      </c>
      <c r="K1543" s="117">
        <v>0</v>
      </c>
      <c r="L1543" s="117">
        <v>0</v>
      </c>
      <c r="M1543" s="117">
        <v>0</v>
      </c>
      <c r="N1543" s="117">
        <v>229305.17</v>
      </c>
      <c r="P1543" s="1">
        <v>45406</v>
      </c>
      <c r="Q1543" s="1">
        <v>45401</v>
      </c>
      <c r="R1543" s="1">
        <v>46167</v>
      </c>
      <c r="S1543" s="1">
        <v>46167</v>
      </c>
      <c r="W1543" t="s">
        <v>561</v>
      </c>
      <c r="X1543" t="s">
        <v>252</v>
      </c>
      <c r="Z1543" t="s">
        <v>1142</v>
      </c>
      <c r="AA1543">
        <v>2</v>
      </c>
      <c r="AB1543" t="s">
        <v>1167</v>
      </c>
      <c r="AC1543" t="s">
        <v>561</v>
      </c>
      <c r="AD1543" t="s">
        <v>1130</v>
      </c>
      <c r="AE1543" t="s">
        <v>1131</v>
      </c>
      <c r="AF1543" t="s">
        <v>1132</v>
      </c>
      <c r="AG1543" t="s">
        <v>1133</v>
      </c>
      <c r="AH1543" t="s">
        <v>1134</v>
      </c>
    </row>
    <row r="1544" spans="1:35">
      <c r="A1544">
        <v>24578</v>
      </c>
      <c r="B1544" t="s">
        <v>246</v>
      </c>
      <c r="C1544" t="s">
        <v>269</v>
      </c>
      <c r="D1544" t="s">
        <v>298</v>
      </c>
      <c r="E1544" t="s">
        <v>299</v>
      </c>
      <c r="F1544" t="s">
        <v>261</v>
      </c>
      <c r="G1544" t="s">
        <v>1185</v>
      </c>
      <c r="H1544" s="117">
        <v>2500</v>
      </c>
      <c r="I1544" s="117">
        <v>2500</v>
      </c>
      <c r="J1544" s="117">
        <v>2596.3000000000002</v>
      </c>
      <c r="K1544" s="117">
        <v>0</v>
      </c>
      <c r="L1544" s="117">
        <v>0</v>
      </c>
      <c r="M1544" s="117">
        <v>0</v>
      </c>
      <c r="N1544" s="117">
        <v>2596.3000000000002</v>
      </c>
      <c r="P1544" s="1">
        <v>45406</v>
      </c>
      <c r="Q1544" s="1">
        <v>45401</v>
      </c>
      <c r="R1544" s="1">
        <v>46167</v>
      </c>
      <c r="S1544" s="1">
        <v>46167</v>
      </c>
      <c r="W1544" t="s">
        <v>561</v>
      </c>
      <c r="X1544" t="s">
        <v>252</v>
      </c>
      <c r="Z1544" t="s">
        <v>1142</v>
      </c>
      <c r="AA1544">
        <v>2</v>
      </c>
      <c r="AB1544" t="s">
        <v>1167</v>
      </c>
      <c r="AC1544" t="s">
        <v>561</v>
      </c>
      <c r="AD1544" t="s">
        <v>1130</v>
      </c>
      <c r="AE1544" t="s">
        <v>1131</v>
      </c>
      <c r="AF1544" t="s">
        <v>1132</v>
      </c>
      <c r="AG1544" t="s">
        <v>1133</v>
      </c>
      <c r="AH1544" t="s">
        <v>1134</v>
      </c>
    </row>
    <row r="1545" spans="1:35">
      <c r="A1545">
        <v>19251</v>
      </c>
      <c r="B1545" t="s">
        <v>246</v>
      </c>
      <c r="C1545" t="s">
        <v>247</v>
      </c>
      <c r="D1545" t="s">
        <v>368</v>
      </c>
      <c r="E1545" t="s">
        <v>369</v>
      </c>
      <c r="F1545" t="s">
        <v>261</v>
      </c>
      <c r="G1545" t="s">
        <v>1204</v>
      </c>
      <c r="H1545" s="117">
        <v>758337</v>
      </c>
      <c r="I1545" s="117">
        <v>758337</v>
      </c>
      <c r="J1545" s="117">
        <v>799295.08</v>
      </c>
      <c r="K1545" s="117">
        <v>0</v>
      </c>
      <c r="L1545" s="117">
        <v>0</v>
      </c>
      <c r="M1545" s="117">
        <v>0</v>
      </c>
      <c r="N1545" s="117">
        <v>799295.08</v>
      </c>
      <c r="P1545" s="1">
        <v>45197</v>
      </c>
      <c r="Q1545" s="1">
        <v>45188</v>
      </c>
      <c r="R1545" s="1">
        <v>46167</v>
      </c>
      <c r="S1545" s="1">
        <v>46167</v>
      </c>
      <c r="W1545" t="s">
        <v>561</v>
      </c>
      <c r="X1545" t="s">
        <v>252</v>
      </c>
      <c r="Z1545" t="s">
        <v>1142</v>
      </c>
      <c r="AA1545">
        <v>2</v>
      </c>
      <c r="AB1545" t="s">
        <v>1129</v>
      </c>
      <c r="AC1545" t="s">
        <v>561</v>
      </c>
      <c r="AD1545" t="s">
        <v>1130</v>
      </c>
      <c r="AE1545" t="s">
        <v>1131</v>
      </c>
      <c r="AF1545" t="s">
        <v>1132</v>
      </c>
      <c r="AG1545" t="s">
        <v>1133</v>
      </c>
      <c r="AH1545" t="s">
        <v>1134</v>
      </c>
    </row>
    <row r="1546" spans="1:35">
      <c r="A1546">
        <v>19382</v>
      </c>
      <c r="B1546" t="s">
        <v>246</v>
      </c>
      <c r="C1546" t="s">
        <v>269</v>
      </c>
      <c r="D1546" t="s">
        <v>327</v>
      </c>
      <c r="E1546" t="s">
        <v>328</v>
      </c>
      <c r="F1546" t="s">
        <v>261</v>
      </c>
      <c r="G1546" t="s">
        <v>1204</v>
      </c>
      <c r="H1546" s="117">
        <v>109666</v>
      </c>
      <c r="I1546" s="117">
        <v>109666</v>
      </c>
      <c r="J1546" s="117">
        <v>115589.1</v>
      </c>
      <c r="K1546" s="117">
        <v>0</v>
      </c>
      <c r="L1546" s="117">
        <v>0</v>
      </c>
      <c r="M1546" s="117">
        <v>0</v>
      </c>
      <c r="N1546" s="117">
        <v>115589.1</v>
      </c>
      <c r="P1546" s="1">
        <v>45205</v>
      </c>
      <c r="Q1546" s="1">
        <v>45197</v>
      </c>
      <c r="R1546" s="1">
        <v>46172</v>
      </c>
      <c r="S1546" s="1">
        <v>46172</v>
      </c>
      <c r="W1546" t="s">
        <v>561</v>
      </c>
      <c r="X1546" t="s">
        <v>252</v>
      </c>
      <c r="Z1546" t="s">
        <v>1142</v>
      </c>
      <c r="AA1546">
        <v>2</v>
      </c>
      <c r="AB1546" t="s">
        <v>1129</v>
      </c>
      <c r="AC1546" t="s">
        <v>561</v>
      </c>
      <c r="AD1546" t="s">
        <v>1130</v>
      </c>
      <c r="AE1546" t="s">
        <v>1131</v>
      </c>
      <c r="AF1546" t="s">
        <v>1132</v>
      </c>
      <c r="AG1546" t="s">
        <v>1133</v>
      </c>
      <c r="AH1546" t="s">
        <v>1134</v>
      </c>
    </row>
    <row r="1547" spans="1:35">
      <c r="A1547">
        <v>17156</v>
      </c>
      <c r="B1547" t="s">
        <v>246</v>
      </c>
      <c r="C1547" t="s">
        <v>247</v>
      </c>
      <c r="D1547" t="s">
        <v>520</v>
      </c>
      <c r="E1547" t="s">
        <v>521</v>
      </c>
      <c r="F1547" t="s">
        <v>261</v>
      </c>
      <c r="G1547" t="s">
        <v>1204</v>
      </c>
      <c r="H1547" s="117">
        <v>558000</v>
      </c>
      <c r="I1547" s="117">
        <v>558000</v>
      </c>
      <c r="J1547" s="117">
        <v>592933.03</v>
      </c>
      <c r="K1547" s="117">
        <v>0</v>
      </c>
      <c r="L1547" s="117">
        <v>0</v>
      </c>
      <c r="M1547" s="117">
        <v>0</v>
      </c>
      <c r="N1547" s="117">
        <v>592933.03</v>
      </c>
      <c r="P1547" s="1">
        <v>45140</v>
      </c>
      <c r="Q1547" s="1">
        <v>45129</v>
      </c>
      <c r="R1547" s="1">
        <v>46172</v>
      </c>
      <c r="S1547" s="1">
        <v>46172</v>
      </c>
      <c r="W1547" t="s">
        <v>561</v>
      </c>
      <c r="X1547" t="s">
        <v>252</v>
      </c>
      <c r="Z1547" t="s">
        <v>1142</v>
      </c>
      <c r="AA1547">
        <v>2</v>
      </c>
      <c r="AB1547" t="s">
        <v>1129</v>
      </c>
      <c r="AC1547" t="s">
        <v>561</v>
      </c>
      <c r="AD1547" t="s">
        <v>1130</v>
      </c>
      <c r="AE1547" t="s">
        <v>1131</v>
      </c>
      <c r="AF1547" t="s">
        <v>1132</v>
      </c>
      <c r="AG1547" t="s">
        <v>1133</v>
      </c>
      <c r="AH1547" t="s">
        <v>1134</v>
      </c>
    </row>
    <row r="1548" spans="1:35">
      <c r="A1548">
        <v>16014</v>
      </c>
      <c r="B1548" t="s">
        <v>246</v>
      </c>
      <c r="C1548" t="s">
        <v>247</v>
      </c>
      <c r="D1548" t="s">
        <v>508</v>
      </c>
      <c r="E1548" t="s">
        <v>509</v>
      </c>
      <c r="F1548" t="s">
        <v>261</v>
      </c>
      <c r="G1548" t="s">
        <v>1204</v>
      </c>
      <c r="H1548" s="117">
        <v>655700</v>
      </c>
      <c r="I1548" s="117">
        <v>655700</v>
      </c>
      <c r="J1548" s="117">
        <v>701877.88</v>
      </c>
      <c r="K1548" s="117">
        <v>0</v>
      </c>
      <c r="L1548" s="117">
        <v>0</v>
      </c>
      <c r="M1548" s="117">
        <v>0</v>
      </c>
      <c r="N1548" s="117">
        <v>701877.88</v>
      </c>
      <c r="P1548" s="1">
        <v>45057</v>
      </c>
      <c r="Q1548" s="1">
        <v>45052</v>
      </c>
      <c r="R1548" s="1">
        <v>46172</v>
      </c>
      <c r="S1548" s="1">
        <v>46172</v>
      </c>
      <c r="W1548" t="s">
        <v>561</v>
      </c>
      <c r="X1548" t="s">
        <v>252</v>
      </c>
      <c r="Z1548" t="s">
        <v>1142</v>
      </c>
      <c r="AA1548">
        <v>2</v>
      </c>
      <c r="AB1548" t="s">
        <v>1129</v>
      </c>
      <c r="AC1548" t="s">
        <v>561</v>
      </c>
      <c r="AD1548" t="s">
        <v>1130</v>
      </c>
      <c r="AE1548" t="s">
        <v>1131</v>
      </c>
      <c r="AF1548" t="s">
        <v>1132</v>
      </c>
      <c r="AG1548" t="s">
        <v>1133</v>
      </c>
      <c r="AH1548" t="s">
        <v>1134</v>
      </c>
    </row>
    <row r="1549" spans="1:35">
      <c r="A1549">
        <v>24378</v>
      </c>
      <c r="B1549" t="s">
        <v>246</v>
      </c>
      <c r="C1549" t="s">
        <v>269</v>
      </c>
      <c r="D1549" t="s">
        <v>330</v>
      </c>
      <c r="E1549" t="s">
        <v>331</v>
      </c>
      <c r="F1549" t="s">
        <v>261</v>
      </c>
      <c r="G1549" t="s">
        <v>1204</v>
      </c>
      <c r="H1549" s="117">
        <v>172800</v>
      </c>
      <c r="I1549" s="117">
        <v>172800</v>
      </c>
      <c r="J1549" s="117">
        <v>179456.22</v>
      </c>
      <c r="K1549" s="117">
        <v>0</v>
      </c>
      <c r="L1549" s="117">
        <v>0</v>
      </c>
      <c r="M1549" s="117">
        <v>0</v>
      </c>
      <c r="N1549" s="117">
        <v>179456.22</v>
      </c>
      <c r="P1549" s="1">
        <v>45399</v>
      </c>
      <c r="Q1549" s="1">
        <v>45391</v>
      </c>
      <c r="R1549" s="1">
        <v>46172</v>
      </c>
      <c r="S1549" s="1">
        <v>46172</v>
      </c>
      <c r="W1549" t="s">
        <v>561</v>
      </c>
      <c r="X1549" t="s">
        <v>252</v>
      </c>
      <c r="Z1549" t="s">
        <v>1142</v>
      </c>
      <c r="AA1549">
        <v>2</v>
      </c>
      <c r="AB1549" t="s">
        <v>1167</v>
      </c>
      <c r="AC1549" t="s">
        <v>561</v>
      </c>
      <c r="AD1549" t="s">
        <v>1130</v>
      </c>
      <c r="AE1549" t="s">
        <v>1131</v>
      </c>
      <c r="AF1549" t="s">
        <v>1132</v>
      </c>
      <c r="AG1549" t="s">
        <v>1133</v>
      </c>
      <c r="AH1549" t="s">
        <v>1134</v>
      </c>
    </row>
    <row r="1550" spans="1:35">
      <c r="A1550">
        <v>24881</v>
      </c>
      <c r="B1550" t="s">
        <v>246</v>
      </c>
      <c r="C1550" t="s">
        <v>247</v>
      </c>
      <c r="D1550" t="s">
        <v>430</v>
      </c>
      <c r="E1550" t="s">
        <v>431</v>
      </c>
      <c r="F1550" t="s">
        <v>261</v>
      </c>
      <c r="G1550" t="s">
        <v>1204</v>
      </c>
      <c r="H1550" s="117">
        <v>610000</v>
      </c>
      <c r="I1550" s="117">
        <v>610000</v>
      </c>
      <c r="J1550" s="117">
        <v>633497.06999999995</v>
      </c>
      <c r="K1550" s="117">
        <v>0</v>
      </c>
      <c r="L1550" s="117">
        <v>0</v>
      </c>
      <c r="M1550" s="117">
        <v>0</v>
      </c>
      <c r="N1550" s="117">
        <v>633497.06999999995</v>
      </c>
      <c r="P1550" s="1">
        <v>45421</v>
      </c>
      <c r="Q1550" s="1">
        <v>45410</v>
      </c>
      <c r="R1550" s="1">
        <v>46172</v>
      </c>
      <c r="S1550" s="1">
        <v>46172</v>
      </c>
      <c r="W1550" t="s">
        <v>561</v>
      </c>
      <c r="X1550" t="s">
        <v>252</v>
      </c>
      <c r="Z1550" t="s">
        <v>1142</v>
      </c>
      <c r="AA1550">
        <v>2</v>
      </c>
      <c r="AB1550" t="s">
        <v>1167</v>
      </c>
      <c r="AC1550" t="s">
        <v>561</v>
      </c>
      <c r="AD1550" t="s">
        <v>1130</v>
      </c>
      <c r="AE1550" t="s">
        <v>1131</v>
      </c>
      <c r="AF1550" t="s">
        <v>1132</v>
      </c>
      <c r="AG1550" t="s">
        <v>1133</v>
      </c>
      <c r="AH1550" t="s">
        <v>1134</v>
      </c>
    </row>
    <row r="1551" spans="1:35">
      <c r="A1551">
        <v>24886</v>
      </c>
      <c r="B1551" t="s">
        <v>246</v>
      </c>
      <c r="C1551" t="s">
        <v>247</v>
      </c>
      <c r="D1551" t="s">
        <v>430</v>
      </c>
      <c r="E1551" t="s">
        <v>431</v>
      </c>
      <c r="F1551" t="s">
        <v>261</v>
      </c>
      <c r="G1551" t="s">
        <v>1185</v>
      </c>
      <c r="H1551" s="117">
        <v>6000</v>
      </c>
      <c r="I1551" s="117">
        <v>6000</v>
      </c>
      <c r="J1551" s="117">
        <v>6231.12</v>
      </c>
      <c r="K1551" s="117">
        <v>0</v>
      </c>
      <c r="L1551" s="117">
        <v>0</v>
      </c>
      <c r="M1551" s="117">
        <v>0</v>
      </c>
      <c r="N1551" s="117">
        <v>6231.12</v>
      </c>
      <c r="P1551" s="1">
        <v>45421</v>
      </c>
      <c r="Q1551" s="1">
        <v>45410</v>
      </c>
      <c r="R1551" s="1">
        <v>46172</v>
      </c>
      <c r="S1551" s="1">
        <v>46172</v>
      </c>
      <c r="W1551" t="s">
        <v>561</v>
      </c>
      <c r="X1551" t="s">
        <v>252</v>
      </c>
      <c r="Z1551" t="s">
        <v>1142</v>
      </c>
      <c r="AA1551">
        <v>2</v>
      </c>
      <c r="AB1551" t="s">
        <v>1167</v>
      </c>
      <c r="AC1551" t="s">
        <v>561</v>
      </c>
      <c r="AD1551" t="s">
        <v>1130</v>
      </c>
      <c r="AE1551" t="s">
        <v>1131</v>
      </c>
      <c r="AF1551" t="s">
        <v>1132</v>
      </c>
      <c r="AG1551" t="s">
        <v>1133</v>
      </c>
      <c r="AH1551" t="s">
        <v>1134</v>
      </c>
    </row>
    <row r="1552" spans="1:35">
      <c r="A1552">
        <v>24679</v>
      </c>
      <c r="B1552" t="s">
        <v>246</v>
      </c>
      <c r="C1552" t="s">
        <v>247</v>
      </c>
      <c r="D1552" t="s">
        <v>436</v>
      </c>
      <c r="E1552" t="s">
        <v>437</v>
      </c>
      <c r="F1552" t="s">
        <v>261</v>
      </c>
      <c r="G1552" t="s">
        <v>1204</v>
      </c>
      <c r="H1552" s="117">
        <v>608400</v>
      </c>
      <c r="I1552" s="117">
        <v>608400</v>
      </c>
      <c r="J1552" s="117">
        <v>631835.43999999994</v>
      </c>
      <c r="K1552" s="117">
        <v>0</v>
      </c>
      <c r="L1552" s="117">
        <v>0</v>
      </c>
      <c r="M1552" s="117">
        <v>0</v>
      </c>
      <c r="N1552" s="117">
        <v>631835.43999999994</v>
      </c>
      <c r="P1552" s="1">
        <v>45408</v>
      </c>
      <c r="Q1552" s="1">
        <v>45404</v>
      </c>
      <c r="R1552" s="1">
        <v>46172</v>
      </c>
      <c r="S1552" s="1">
        <v>46172</v>
      </c>
      <c r="W1552" t="s">
        <v>561</v>
      </c>
      <c r="X1552" t="s">
        <v>252</v>
      </c>
      <c r="Z1552" t="s">
        <v>1142</v>
      </c>
      <c r="AA1552">
        <v>2</v>
      </c>
      <c r="AB1552" t="s">
        <v>1167</v>
      </c>
      <c r="AC1552" t="s">
        <v>561</v>
      </c>
      <c r="AD1552" t="s">
        <v>1130</v>
      </c>
      <c r="AE1552" t="s">
        <v>1131</v>
      </c>
      <c r="AF1552" t="s">
        <v>1132</v>
      </c>
      <c r="AG1552" t="s">
        <v>1133</v>
      </c>
      <c r="AH1552" t="s">
        <v>1134</v>
      </c>
    </row>
    <row r="1553" spans="1:34">
      <c r="A1553">
        <v>24651</v>
      </c>
      <c r="B1553" t="s">
        <v>246</v>
      </c>
      <c r="C1553" t="s">
        <v>247</v>
      </c>
      <c r="D1553" t="s">
        <v>488</v>
      </c>
      <c r="E1553" t="s">
        <v>489</v>
      </c>
      <c r="F1553" t="s">
        <v>261</v>
      </c>
      <c r="G1553" t="s">
        <v>1204</v>
      </c>
      <c r="H1553" s="117">
        <v>523500</v>
      </c>
      <c r="I1553" s="117">
        <v>523500</v>
      </c>
      <c r="J1553" s="117">
        <v>543665.11</v>
      </c>
      <c r="K1553" s="117">
        <v>0</v>
      </c>
      <c r="L1553" s="117">
        <v>0</v>
      </c>
      <c r="M1553" s="117">
        <v>0</v>
      </c>
      <c r="N1553" s="117">
        <v>543665.11</v>
      </c>
      <c r="P1553" s="1">
        <v>45412</v>
      </c>
      <c r="Q1553" s="1">
        <v>45404</v>
      </c>
      <c r="R1553" s="1">
        <v>46172</v>
      </c>
      <c r="S1553" s="1">
        <v>46172</v>
      </c>
      <c r="W1553" t="s">
        <v>561</v>
      </c>
      <c r="X1553" t="s">
        <v>252</v>
      </c>
      <c r="Z1553" t="s">
        <v>1142</v>
      </c>
      <c r="AA1553">
        <v>2</v>
      </c>
      <c r="AB1553" t="s">
        <v>1167</v>
      </c>
      <c r="AC1553" t="s">
        <v>561</v>
      </c>
      <c r="AD1553" t="s">
        <v>1130</v>
      </c>
      <c r="AE1553" t="s">
        <v>1131</v>
      </c>
      <c r="AF1553" t="s">
        <v>1132</v>
      </c>
      <c r="AG1553" t="s">
        <v>1133</v>
      </c>
      <c r="AH1553" t="s">
        <v>1134</v>
      </c>
    </row>
    <row r="1554" spans="1:34">
      <c r="A1554">
        <v>25086</v>
      </c>
      <c r="B1554" t="s">
        <v>246</v>
      </c>
      <c r="C1554" t="s">
        <v>247</v>
      </c>
      <c r="D1554" t="s">
        <v>494</v>
      </c>
      <c r="E1554" t="s">
        <v>495</v>
      </c>
      <c r="F1554" t="s">
        <v>261</v>
      </c>
      <c r="G1554" t="s">
        <v>1204</v>
      </c>
      <c r="H1554" s="117">
        <v>507600</v>
      </c>
      <c r="I1554" s="117">
        <v>507600</v>
      </c>
      <c r="J1554" s="117">
        <v>525683.87</v>
      </c>
      <c r="K1554" s="117">
        <v>0</v>
      </c>
      <c r="L1554" s="117">
        <v>0</v>
      </c>
      <c r="M1554" s="117">
        <v>0</v>
      </c>
      <c r="N1554" s="117">
        <v>525683.87</v>
      </c>
      <c r="P1554" s="1">
        <v>45443</v>
      </c>
      <c r="Q1554" s="1">
        <v>45436</v>
      </c>
      <c r="R1554" s="1">
        <v>46172</v>
      </c>
      <c r="S1554" s="1">
        <v>46172</v>
      </c>
      <c r="W1554" t="s">
        <v>561</v>
      </c>
      <c r="X1554" t="s">
        <v>252</v>
      </c>
      <c r="Z1554" t="s">
        <v>1142</v>
      </c>
      <c r="AA1554">
        <v>2</v>
      </c>
      <c r="AB1554" t="s">
        <v>1167</v>
      </c>
      <c r="AC1554" t="s">
        <v>561</v>
      </c>
      <c r="AD1554" t="s">
        <v>1130</v>
      </c>
      <c r="AE1554" t="s">
        <v>1131</v>
      </c>
      <c r="AF1554" t="s">
        <v>1132</v>
      </c>
      <c r="AG1554" t="s">
        <v>1133</v>
      </c>
      <c r="AH1554" t="s">
        <v>1134</v>
      </c>
    </row>
    <row r="1555" spans="1:34">
      <c r="A1555">
        <v>25232</v>
      </c>
      <c r="B1555" t="s">
        <v>246</v>
      </c>
      <c r="C1555" t="s">
        <v>269</v>
      </c>
      <c r="D1555" t="s">
        <v>324</v>
      </c>
      <c r="E1555" t="s">
        <v>325</v>
      </c>
      <c r="F1555" t="s">
        <v>261</v>
      </c>
      <c r="G1555" t="s">
        <v>1204</v>
      </c>
      <c r="H1555" s="117">
        <v>99830</v>
      </c>
      <c r="I1555" s="117">
        <v>99830</v>
      </c>
      <c r="J1555" s="117">
        <v>102856.11</v>
      </c>
      <c r="K1555" s="117">
        <v>0</v>
      </c>
      <c r="L1555" s="117">
        <v>0</v>
      </c>
      <c r="M1555" s="117">
        <v>0</v>
      </c>
      <c r="N1555" s="117">
        <v>102856.11</v>
      </c>
      <c r="P1555" s="1">
        <v>45476</v>
      </c>
      <c r="Q1555" s="1">
        <v>45450</v>
      </c>
      <c r="R1555" s="1">
        <v>46172</v>
      </c>
      <c r="S1555" s="1">
        <v>46172</v>
      </c>
      <c r="W1555" t="s">
        <v>561</v>
      </c>
      <c r="X1555" t="s">
        <v>252</v>
      </c>
      <c r="Z1555" t="s">
        <v>1142</v>
      </c>
      <c r="AA1555">
        <v>2</v>
      </c>
      <c r="AB1555" t="s">
        <v>1167</v>
      </c>
      <c r="AC1555" t="s">
        <v>561</v>
      </c>
      <c r="AD1555" t="s">
        <v>1130</v>
      </c>
      <c r="AE1555" t="s">
        <v>1131</v>
      </c>
      <c r="AF1555" t="s">
        <v>1132</v>
      </c>
      <c r="AG1555" t="s">
        <v>1133</v>
      </c>
      <c r="AH1555" t="s">
        <v>1134</v>
      </c>
    </row>
    <row r="1556" spans="1:34">
      <c r="A1556">
        <v>25005</v>
      </c>
      <c r="B1556" t="s">
        <v>246</v>
      </c>
      <c r="C1556" t="s">
        <v>247</v>
      </c>
      <c r="D1556" t="s">
        <v>410</v>
      </c>
      <c r="E1556" t="s">
        <v>411</v>
      </c>
      <c r="F1556" t="s">
        <v>261</v>
      </c>
      <c r="G1556" t="s">
        <v>1204</v>
      </c>
      <c r="H1556" s="117">
        <v>814000</v>
      </c>
      <c r="I1556" s="117">
        <v>814000</v>
      </c>
      <c r="J1556" s="117">
        <v>842999.74</v>
      </c>
      <c r="K1556" s="117">
        <v>0</v>
      </c>
      <c r="L1556" s="117">
        <v>0</v>
      </c>
      <c r="M1556" s="117">
        <v>0</v>
      </c>
      <c r="N1556" s="117">
        <v>842999.74</v>
      </c>
      <c r="P1556" s="1">
        <v>45435</v>
      </c>
      <c r="Q1556" s="1">
        <v>45423</v>
      </c>
      <c r="R1556" s="1">
        <v>46172</v>
      </c>
      <c r="S1556" s="1">
        <v>46172</v>
      </c>
      <c r="W1556" t="s">
        <v>561</v>
      </c>
      <c r="X1556" t="s">
        <v>252</v>
      </c>
      <c r="Z1556" t="s">
        <v>1142</v>
      </c>
      <c r="AA1556">
        <v>2</v>
      </c>
      <c r="AB1556" t="s">
        <v>1167</v>
      </c>
      <c r="AC1556" t="s">
        <v>561</v>
      </c>
      <c r="AD1556" t="s">
        <v>1130</v>
      </c>
      <c r="AE1556" t="s">
        <v>1131</v>
      </c>
      <c r="AF1556" t="s">
        <v>1132</v>
      </c>
      <c r="AG1556" t="s">
        <v>1133</v>
      </c>
      <c r="AH1556" t="s">
        <v>1134</v>
      </c>
    </row>
    <row r="1557" spans="1:34">
      <c r="A1557">
        <v>23253</v>
      </c>
      <c r="B1557" t="s">
        <v>246</v>
      </c>
      <c r="C1557" t="s">
        <v>269</v>
      </c>
      <c r="D1557" t="s">
        <v>339</v>
      </c>
      <c r="E1557" t="s">
        <v>340</v>
      </c>
      <c r="F1557" t="s">
        <v>261</v>
      </c>
      <c r="G1557" t="s">
        <v>1204</v>
      </c>
      <c r="H1557" s="117">
        <v>161000</v>
      </c>
      <c r="I1557" s="117">
        <v>161000</v>
      </c>
      <c r="J1557" s="117">
        <v>167873.53</v>
      </c>
      <c r="K1557" s="117">
        <v>0</v>
      </c>
      <c r="L1557" s="117">
        <v>0</v>
      </c>
      <c r="M1557" s="117">
        <v>0</v>
      </c>
      <c r="N1557" s="117">
        <v>167873.53</v>
      </c>
      <c r="P1557" s="1">
        <v>45345</v>
      </c>
      <c r="Q1557" s="1">
        <v>45331</v>
      </c>
      <c r="R1557" s="1">
        <v>46172</v>
      </c>
      <c r="S1557" s="1">
        <v>46172</v>
      </c>
      <c r="W1557" t="s">
        <v>561</v>
      </c>
      <c r="X1557" t="s">
        <v>252</v>
      </c>
      <c r="Z1557" t="s">
        <v>1142</v>
      </c>
      <c r="AA1557">
        <v>2</v>
      </c>
      <c r="AB1557" t="s">
        <v>1129</v>
      </c>
      <c r="AC1557" t="s">
        <v>561</v>
      </c>
      <c r="AD1557" t="s">
        <v>1130</v>
      </c>
      <c r="AE1557" t="s">
        <v>1131</v>
      </c>
      <c r="AF1557" t="s">
        <v>1132</v>
      </c>
      <c r="AG1557" t="s">
        <v>1133</v>
      </c>
      <c r="AH1557" t="s">
        <v>1134</v>
      </c>
    </row>
    <row r="1558" spans="1:34">
      <c r="A1558">
        <v>23817</v>
      </c>
      <c r="B1558" t="s">
        <v>246</v>
      </c>
      <c r="C1558" t="s">
        <v>247</v>
      </c>
      <c r="D1558" t="s">
        <v>476</v>
      </c>
      <c r="E1558" t="s">
        <v>477</v>
      </c>
      <c r="F1558" t="s">
        <v>261</v>
      </c>
      <c r="G1558" t="s">
        <v>1204</v>
      </c>
      <c r="H1558" s="117">
        <v>641000</v>
      </c>
      <c r="I1558" s="117">
        <v>641000</v>
      </c>
      <c r="J1558" s="117">
        <v>666566.57999999996</v>
      </c>
      <c r="K1558" s="117">
        <v>0</v>
      </c>
      <c r="L1558" s="117">
        <v>0</v>
      </c>
      <c r="M1558" s="117">
        <v>0</v>
      </c>
      <c r="N1558" s="117">
        <v>666566.57999999996</v>
      </c>
      <c r="P1558" s="1">
        <v>45377</v>
      </c>
      <c r="Q1558" s="1">
        <v>45371</v>
      </c>
      <c r="R1558" s="1">
        <v>46172</v>
      </c>
      <c r="S1558" s="1">
        <v>46172</v>
      </c>
      <c r="W1558" t="s">
        <v>561</v>
      </c>
      <c r="X1558" t="s">
        <v>252</v>
      </c>
      <c r="Z1558" t="s">
        <v>1142</v>
      </c>
      <c r="AA1558">
        <v>2</v>
      </c>
      <c r="AB1558" t="s">
        <v>1129</v>
      </c>
      <c r="AC1558" t="s">
        <v>561</v>
      </c>
      <c r="AD1558" t="s">
        <v>1130</v>
      </c>
      <c r="AE1558" t="s">
        <v>1131</v>
      </c>
      <c r="AF1558" t="s">
        <v>1132</v>
      </c>
      <c r="AG1558" t="s">
        <v>1133</v>
      </c>
      <c r="AH1558" t="s">
        <v>1134</v>
      </c>
    </row>
    <row r="1559" spans="1:34">
      <c r="A1559">
        <v>28875</v>
      </c>
      <c r="B1559" t="s">
        <v>246</v>
      </c>
      <c r="C1559" t="s">
        <v>247</v>
      </c>
      <c r="D1559" t="s">
        <v>458</v>
      </c>
      <c r="E1559" t="s">
        <v>459</v>
      </c>
      <c r="F1559" t="s">
        <v>261</v>
      </c>
      <c r="G1559" t="s">
        <v>1204</v>
      </c>
      <c r="H1559" s="117">
        <v>530000</v>
      </c>
      <c r="I1559" s="117">
        <v>530000</v>
      </c>
      <c r="J1559" s="117">
        <v>554321.21</v>
      </c>
      <c r="K1559" s="117">
        <v>0</v>
      </c>
      <c r="L1559" s="117">
        <v>0</v>
      </c>
      <c r="M1559" s="117">
        <v>0</v>
      </c>
      <c r="N1559" s="117">
        <v>554321.21</v>
      </c>
      <c r="P1559" s="1">
        <v>45552</v>
      </c>
      <c r="Q1559" s="1">
        <v>45318</v>
      </c>
      <c r="R1559" s="1">
        <v>46172</v>
      </c>
      <c r="S1559" s="1">
        <v>46172</v>
      </c>
      <c r="W1559" t="s">
        <v>561</v>
      </c>
      <c r="X1559" t="s">
        <v>252</v>
      </c>
      <c r="Z1559" t="s">
        <v>1142</v>
      </c>
      <c r="AA1559">
        <v>2</v>
      </c>
      <c r="AB1559" t="s">
        <v>1129</v>
      </c>
      <c r="AC1559" t="s">
        <v>561</v>
      </c>
      <c r="AD1559" t="s">
        <v>1130</v>
      </c>
      <c r="AE1559" t="s">
        <v>1131</v>
      </c>
      <c r="AF1559" t="s">
        <v>1132</v>
      </c>
      <c r="AG1559" t="s">
        <v>1133</v>
      </c>
      <c r="AH1559" t="s">
        <v>1134</v>
      </c>
    </row>
    <row r="1560" spans="1:34">
      <c r="A1560">
        <v>27735</v>
      </c>
      <c r="B1560" t="s">
        <v>246</v>
      </c>
      <c r="C1560" t="s">
        <v>247</v>
      </c>
      <c r="D1560" t="s">
        <v>454</v>
      </c>
      <c r="E1560" t="s">
        <v>455</v>
      </c>
      <c r="F1560" t="s">
        <v>261</v>
      </c>
      <c r="G1560" t="s">
        <v>1204</v>
      </c>
      <c r="H1560" s="117">
        <v>243000</v>
      </c>
      <c r="I1560" s="117">
        <v>243000</v>
      </c>
      <c r="J1560" s="117">
        <v>246463.77</v>
      </c>
      <c r="K1560" s="117">
        <v>0</v>
      </c>
      <c r="L1560" s="117">
        <v>0</v>
      </c>
      <c r="M1560" s="117">
        <v>0</v>
      </c>
      <c r="N1560" s="117">
        <v>246463.77</v>
      </c>
      <c r="P1560" s="1">
        <v>45541</v>
      </c>
      <c r="Q1560" s="1">
        <v>45535</v>
      </c>
      <c r="R1560" s="1">
        <v>46172</v>
      </c>
      <c r="S1560" s="1">
        <v>46172</v>
      </c>
      <c r="W1560" t="s">
        <v>561</v>
      </c>
      <c r="X1560" t="s">
        <v>252</v>
      </c>
      <c r="Z1560" t="s">
        <v>1142</v>
      </c>
      <c r="AA1560">
        <v>2</v>
      </c>
      <c r="AB1560" t="s">
        <v>1167</v>
      </c>
      <c r="AC1560" t="s">
        <v>561</v>
      </c>
      <c r="AD1560" t="s">
        <v>1130</v>
      </c>
      <c r="AE1560" t="s">
        <v>1131</v>
      </c>
      <c r="AF1560" t="s">
        <v>1132</v>
      </c>
      <c r="AG1560" t="s">
        <v>1133</v>
      </c>
      <c r="AH1560" t="s">
        <v>1134</v>
      </c>
    </row>
    <row r="1561" spans="1:34">
      <c r="A1561">
        <v>25508</v>
      </c>
      <c r="B1561" t="s">
        <v>246</v>
      </c>
      <c r="C1561" t="s">
        <v>247</v>
      </c>
      <c r="D1561" t="s">
        <v>382</v>
      </c>
      <c r="E1561" t="s">
        <v>383</v>
      </c>
      <c r="F1561" t="s">
        <v>261</v>
      </c>
      <c r="G1561" t="s">
        <v>1204</v>
      </c>
      <c r="H1561" s="117">
        <v>810358.26</v>
      </c>
      <c r="I1561" s="117">
        <v>810358.26</v>
      </c>
      <c r="J1561" s="117">
        <v>854126.03</v>
      </c>
      <c r="K1561" s="117">
        <v>0</v>
      </c>
      <c r="L1561" s="117">
        <v>0</v>
      </c>
      <c r="M1561" s="117">
        <v>0</v>
      </c>
      <c r="N1561" s="117">
        <v>854126.03</v>
      </c>
      <c r="P1561" s="1">
        <v>45484</v>
      </c>
      <c r="Q1561" s="1">
        <v>45186</v>
      </c>
      <c r="R1561" s="1">
        <v>46172</v>
      </c>
      <c r="S1561" s="1">
        <v>46172</v>
      </c>
      <c r="W1561" t="s">
        <v>561</v>
      </c>
      <c r="X1561" t="s">
        <v>252</v>
      </c>
      <c r="Z1561" t="s">
        <v>1142</v>
      </c>
      <c r="AA1561">
        <v>2</v>
      </c>
      <c r="AB1561" t="s">
        <v>1129</v>
      </c>
      <c r="AC1561" t="s">
        <v>561</v>
      </c>
      <c r="AD1561" t="s">
        <v>1130</v>
      </c>
      <c r="AE1561" t="s">
        <v>1131</v>
      </c>
      <c r="AF1561" t="s">
        <v>1132</v>
      </c>
      <c r="AG1561" t="s">
        <v>1133</v>
      </c>
      <c r="AH1561" t="s">
        <v>1134</v>
      </c>
    </row>
    <row r="1562" spans="1:34">
      <c r="A1562">
        <v>25779</v>
      </c>
      <c r="B1562" t="s">
        <v>246</v>
      </c>
      <c r="C1562" t="s">
        <v>247</v>
      </c>
      <c r="D1562" t="s">
        <v>355</v>
      </c>
      <c r="E1562" t="s">
        <v>356</v>
      </c>
      <c r="F1562" t="s">
        <v>261</v>
      </c>
      <c r="G1562" t="s">
        <v>1204</v>
      </c>
      <c r="H1562" s="117">
        <v>864000</v>
      </c>
      <c r="I1562" s="117">
        <v>864000</v>
      </c>
      <c r="J1562" s="117">
        <v>882579.06</v>
      </c>
      <c r="K1562" s="117">
        <v>0</v>
      </c>
      <c r="L1562" s="117">
        <v>0</v>
      </c>
      <c r="M1562" s="117">
        <v>0</v>
      </c>
      <c r="N1562" s="117">
        <v>882579.06</v>
      </c>
      <c r="P1562" s="1">
        <v>45510</v>
      </c>
      <c r="Q1562" s="1">
        <v>45504</v>
      </c>
      <c r="R1562" s="1">
        <v>46172</v>
      </c>
      <c r="S1562" s="1">
        <v>46172</v>
      </c>
      <c r="W1562" t="s">
        <v>561</v>
      </c>
      <c r="X1562" t="s">
        <v>252</v>
      </c>
      <c r="Z1562" t="s">
        <v>1142</v>
      </c>
      <c r="AA1562">
        <v>2</v>
      </c>
      <c r="AB1562" t="s">
        <v>1167</v>
      </c>
      <c r="AC1562" t="s">
        <v>561</v>
      </c>
      <c r="AD1562" t="s">
        <v>1130</v>
      </c>
      <c r="AE1562" t="s">
        <v>1131</v>
      </c>
      <c r="AF1562" t="s">
        <v>1132</v>
      </c>
      <c r="AG1562" t="s">
        <v>1133</v>
      </c>
      <c r="AH1562" t="s">
        <v>1134</v>
      </c>
    </row>
    <row r="1563" spans="1:34">
      <c r="A1563">
        <v>25981</v>
      </c>
      <c r="B1563" t="s">
        <v>246</v>
      </c>
      <c r="C1563" t="s">
        <v>247</v>
      </c>
      <c r="D1563" t="s">
        <v>257</v>
      </c>
      <c r="E1563" t="s">
        <v>259</v>
      </c>
      <c r="F1563" t="s">
        <v>261</v>
      </c>
      <c r="G1563" t="s">
        <v>1204</v>
      </c>
      <c r="H1563" s="117">
        <v>764500</v>
      </c>
      <c r="I1563" s="117">
        <v>764500</v>
      </c>
      <c r="J1563" s="117">
        <v>775397.35</v>
      </c>
      <c r="K1563" s="117">
        <v>0</v>
      </c>
      <c r="L1563" s="117">
        <v>0</v>
      </c>
      <c r="M1563" s="117">
        <v>0</v>
      </c>
      <c r="N1563" s="117">
        <v>775397.35</v>
      </c>
      <c r="P1563" s="1">
        <v>45537</v>
      </c>
      <c r="Q1563" s="1">
        <v>45522</v>
      </c>
      <c r="R1563" s="1">
        <v>46172</v>
      </c>
      <c r="S1563" s="1">
        <v>46172</v>
      </c>
      <c r="W1563" t="s">
        <v>561</v>
      </c>
      <c r="X1563" t="s">
        <v>252</v>
      </c>
      <c r="Z1563" t="s">
        <v>1142</v>
      </c>
      <c r="AA1563">
        <v>2</v>
      </c>
      <c r="AB1563" t="s">
        <v>1167</v>
      </c>
      <c r="AC1563" t="s">
        <v>561</v>
      </c>
      <c r="AD1563" t="s">
        <v>1130</v>
      </c>
      <c r="AE1563" t="s">
        <v>1131</v>
      </c>
      <c r="AF1563" t="s">
        <v>1132</v>
      </c>
      <c r="AG1563" t="s">
        <v>1133</v>
      </c>
      <c r="AH1563" t="s">
        <v>1134</v>
      </c>
    </row>
    <row r="1564" spans="1:34">
      <c r="A1564">
        <v>26159</v>
      </c>
      <c r="B1564" t="s">
        <v>246</v>
      </c>
      <c r="C1564" t="s">
        <v>247</v>
      </c>
      <c r="D1564" t="s">
        <v>359</v>
      </c>
      <c r="E1564" t="s">
        <v>360</v>
      </c>
      <c r="F1564" t="s">
        <v>261</v>
      </c>
      <c r="G1564" t="s">
        <v>1204</v>
      </c>
      <c r="H1564" s="117">
        <v>599000</v>
      </c>
      <c r="I1564" s="117">
        <v>599000</v>
      </c>
      <c r="J1564" s="117">
        <v>607538.27</v>
      </c>
      <c r="K1564" s="117">
        <v>0</v>
      </c>
      <c r="L1564" s="117">
        <v>0</v>
      </c>
      <c r="M1564" s="117">
        <v>0</v>
      </c>
      <c r="N1564" s="117">
        <v>607538.27</v>
      </c>
      <c r="P1564" s="1">
        <v>45537</v>
      </c>
      <c r="Q1564" s="1">
        <v>45531</v>
      </c>
      <c r="R1564" s="1">
        <v>46172</v>
      </c>
      <c r="S1564" s="1">
        <v>46172</v>
      </c>
      <c r="W1564" t="s">
        <v>561</v>
      </c>
      <c r="X1564" t="s">
        <v>252</v>
      </c>
      <c r="Z1564" t="s">
        <v>1142</v>
      </c>
      <c r="AA1564">
        <v>2</v>
      </c>
      <c r="AB1564" t="s">
        <v>1167</v>
      </c>
      <c r="AC1564" t="s">
        <v>561</v>
      </c>
      <c r="AD1564" t="s">
        <v>1130</v>
      </c>
      <c r="AE1564" t="s">
        <v>1131</v>
      </c>
      <c r="AF1564" t="s">
        <v>1132</v>
      </c>
      <c r="AG1564" t="s">
        <v>1133</v>
      </c>
      <c r="AH1564" t="s">
        <v>1134</v>
      </c>
    </row>
    <row r="1565" spans="1:34">
      <c r="A1565">
        <v>27512</v>
      </c>
      <c r="B1565" t="s">
        <v>246</v>
      </c>
      <c r="C1565" t="s">
        <v>247</v>
      </c>
      <c r="D1565" t="s">
        <v>407</v>
      </c>
      <c r="E1565" t="s">
        <v>408</v>
      </c>
      <c r="F1565" t="s">
        <v>261</v>
      </c>
      <c r="G1565" t="s">
        <v>1204</v>
      </c>
      <c r="H1565" s="117">
        <v>566968.94999999995</v>
      </c>
      <c r="I1565" s="117">
        <v>566968.94999999995</v>
      </c>
      <c r="J1565" s="117">
        <v>575050.65</v>
      </c>
      <c r="K1565" s="117">
        <v>0</v>
      </c>
      <c r="L1565" s="117">
        <v>0</v>
      </c>
      <c r="M1565" s="117">
        <v>0</v>
      </c>
      <c r="N1565" s="117">
        <v>575050.65</v>
      </c>
      <c r="P1565" s="1">
        <v>45541</v>
      </c>
      <c r="Q1565" s="1">
        <v>45533</v>
      </c>
      <c r="R1565" s="1">
        <v>46173</v>
      </c>
      <c r="S1565" s="1">
        <v>46173</v>
      </c>
      <c r="W1565" t="s">
        <v>561</v>
      </c>
      <c r="X1565" t="s">
        <v>252</v>
      </c>
      <c r="Z1565" t="s">
        <v>1142</v>
      </c>
      <c r="AA1565">
        <v>2</v>
      </c>
      <c r="AB1565" t="s">
        <v>1167</v>
      </c>
      <c r="AC1565" t="s">
        <v>561</v>
      </c>
      <c r="AD1565" t="s">
        <v>1130</v>
      </c>
      <c r="AE1565" t="s">
        <v>1131</v>
      </c>
      <c r="AF1565" t="s">
        <v>1132</v>
      </c>
      <c r="AG1565" t="s">
        <v>1133</v>
      </c>
      <c r="AH1565" t="s">
        <v>1134</v>
      </c>
    </row>
    <row r="1566" spans="1:34">
      <c r="A1566">
        <v>24066</v>
      </c>
      <c r="B1566" t="s">
        <v>246</v>
      </c>
      <c r="C1566" t="s">
        <v>247</v>
      </c>
      <c r="D1566" t="s">
        <v>464</v>
      </c>
      <c r="E1566" t="s">
        <v>465</v>
      </c>
      <c r="F1566" t="s">
        <v>261</v>
      </c>
      <c r="G1566" t="s">
        <v>1204</v>
      </c>
      <c r="H1566" s="117">
        <v>734965.98</v>
      </c>
      <c r="I1566" s="117">
        <v>734965.98</v>
      </c>
      <c r="J1566" s="117">
        <v>764280.43</v>
      </c>
      <c r="K1566" s="117">
        <v>0</v>
      </c>
      <c r="L1566" s="117">
        <v>0</v>
      </c>
      <c r="M1566" s="117">
        <v>0</v>
      </c>
      <c r="N1566" s="117">
        <v>764280.43</v>
      </c>
      <c r="P1566" s="1">
        <v>45385</v>
      </c>
      <c r="Q1566" s="1">
        <v>45373</v>
      </c>
      <c r="R1566" s="1">
        <v>46173</v>
      </c>
      <c r="S1566" s="1">
        <v>46173</v>
      </c>
      <c r="W1566" t="s">
        <v>561</v>
      </c>
      <c r="X1566" t="s">
        <v>252</v>
      </c>
      <c r="Z1566" t="s">
        <v>1142</v>
      </c>
      <c r="AA1566">
        <v>2</v>
      </c>
      <c r="AB1566" t="s">
        <v>1129</v>
      </c>
      <c r="AC1566" t="s">
        <v>561</v>
      </c>
      <c r="AD1566" t="s">
        <v>1130</v>
      </c>
      <c r="AE1566" t="s">
        <v>1131</v>
      </c>
      <c r="AF1566" t="s">
        <v>1132</v>
      </c>
      <c r="AG1566" t="s">
        <v>1133</v>
      </c>
      <c r="AH1566" t="s">
        <v>1134</v>
      </c>
    </row>
    <row r="1567" spans="1:34">
      <c r="A1567">
        <v>25136</v>
      </c>
      <c r="B1567" t="s">
        <v>246</v>
      </c>
      <c r="C1567" t="s">
        <v>247</v>
      </c>
      <c r="D1567" t="s">
        <v>397</v>
      </c>
      <c r="E1567" t="s">
        <v>398</v>
      </c>
      <c r="F1567" t="s">
        <v>261</v>
      </c>
      <c r="G1567" t="s">
        <v>1204</v>
      </c>
      <c r="H1567" s="117">
        <v>595000</v>
      </c>
      <c r="I1567" s="117">
        <v>595000</v>
      </c>
      <c r="J1567" s="117">
        <v>616197.6</v>
      </c>
      <c r="K1567" s="117">
        <v>0</v>
      </c>
      <c r="L1567" s="117">
        <v>0</v>
      </c>
      <c r="M1567" s="117">
        <v>0</v>
      </c>
      <c r="N1567" s="117">
        <v>616197.6</v>
      </c>
      <c r="P1567" s="1">
        <v>45453</v>
      </c>
      <c r="Q1567" s="1">
        <v>45442</v>
      </c>
      <c r="R1567" s="1">
        <v>46173</v>
      </c>
      <c r="S1567" s="1">
        <v>46173</v>
      </c>
      <c r="W1567" t="s">
        <v>561</v>
      </c>
      <c r="X1567" t="s">
        <v>252</v>
      </c>
      <c r="Z1567" t="s">
        <v>1142</v>
      </c>
      <c r="AA1567">
        <v>2</v>
      </c>
      <c r="AB1567" t="s">
        <v>1167</v>
      </c>
      <c r="AC1567" t="s">
        <v>561</v>
      </c>
      <c r="AD1567" t="s">
        <v>1130</v>
      </c>
      <c r="AE1567" t="s">
        <v>1131</v>
      </c>
      <c r="AF1567" t="s">
        <v>1132</v>
      </c>
      <c r="AG1567" t="s">
        <v>1133</v>
      </c>
      <c r="AH1567" t="s">
        <v>1134</v>
      </c>
    </row>
    <row r="1568" spans="1:34">
      <c r="A1568">
        <v>25377</v>
      </c>
      <c r="B1568" t="s">
        <v>246</v>
      </c>
      <c r="C1568" t="s">
        <v>247</v>
      </c>
      <c r="D1568" t="s">
        <v>505</v>
      </c>
      <c r="E1568" t="s">
        <v>506</v>
      </c>
      <c r="F1568" t="s">
        <v>261</v>
      </c>
      <c r="G1568" t="s">
        <v>1204</v>
      </c>
      <c r="H1568" s="117">
        <v>200000</v>
      </c>
      <c r="I1568" s="117">
        <v>200000</v>
      </c>
      <c r="J1568" s="117">
        <v>206062.53</v>
      </c>
      <c r="K1568" s="117">
        <v>0</v>
      </c>
      <c r="L1568" s="117">
        <v>0</v>
      </c>
      <c r="M1568" s="117">
        <v>0</v>
      </c>
      <c r="N1568" s="117">
        <v>206062.53</v>
      </c>
      <c r="P1568" s="1">
        <v>45470</v>
      </c>
      <c r="Q1568" s="1">
        <v>45461</v>
      </c>
      <c r="R1568" s="1">
        <v>46173</v>
      </c>
      <c r="S1568" s="1">
        <v>46173</v>
      </c>
      <c r="W1568" t="s">
        <v>561</v>
      </c>
      <c r="X1568" t="s">
        <v>252</v>
      </c>
      <c r="Z1568" t="s">
        <v>1142</v>
      </c>
      <c r="AA1568">
        <v>2</v>
      </c>
      <c r="AB1568" t="s">
        <v>1167</v>
      </c>
      <c r="AC1568" t="s">
        <v>561</v>
      </c>
      <c r="AD1568" t="s">
        <v>1130</v>
      </c>
      <c r="AE1568" t="s">
        <v>1131</v>
      </c>
      <c r="AF1568" t="s">
        <v>1132</v>
      </c>
      <c r="AG1568" t="s">
        <v>1133</v>
      </c>
      <c r="AH1568" t="s">
        <v>1134</v>
      </c>
    </row>
    <row r="1569" spans="1:34">
      <c r="A1569">
        <v>24191</v>
      </c>
      <c r="B1569" t="s">
        <v>246</v>
      </c>
      <c r="C1569" t="s">
        <v>247</v>
      </c>
      <c r="D1569" t="s">
        <v>385</v>
      </c>
      <c r="E1569" t="s">
        <v>386</v>
      </c>
      <c r="F1569" t="s">
        <v>261</v>
      </c>
      <c r="G1569" t="s">
        <v>1146</v>
      </c>
      <c r="H1569" s="117">
        <v>249000.01</v>
      </c>
      <c r="I1569" s="117">
        <v>249000.01</v>
      </c>
      <c r="J1569" s="117">
        <v>258931.49</v>
      </c>
      <c r="K1569" s="117">
        <v>0</v>
      </c>
      <c r="L1569" s="117">
        <v>0</v>
      </c>
      <c r="M1569" s="117">
        <v>0</v>
      </c>
      <c r="N1569" s="117">
        <v>258931.49</v>
      </c>
      <c r="P1569" s="1">
        <v>45383</v>
      </c>
      <c r="Q1569" s="1">
        <v>45381</v>
      </c>
      <c r="R1569" s="1">
        <v>46173</v>
      </c>
      <c r="S1569" s="1">
        <v>46173</v>
      </c>
      <c r="W1569" t="s">
        <v>561</v>
      </c>
      <c r="X1569" t="s">
        <v>252</v>
      </c>
      <c r="Z1569" t="s">
        <v>1142</v>
      </c>
      <c r="AA1569">
        <v>2</v>
      </c>
      <c r="AB1569" t="s">
        <v>1129</v>
      </c>
      <c r="AC1569" t="s">
        <v>561</v>
      </c>
      <c r="AD1569" t="s">
        <v>1130</v>
      </c>
      <c r="AE1569" t="s">
        <v>1131</v>
      </c>
      <c r="AF1569" t="s">
        <v>1132</v>
      </c>
      <c r="AG1569" t="s">
        <v>1133</v>
      </c>
      <c r="AH1569" t="s">
        <v>1134</v>
      </c>
    </row>
    <row r="1570" spans="1:34">
      <c r="A1570">
        <v>24448</v>
      </c>
      <c r="B1570" t="s">
        <v>246</v>
      </c>
      <c r="C1570" t="s">
        <v>247</v>
      </c>
      <c r="D1570" t="s">
        <v>449</v>
      </c>
      <c r="E1570" t="s">
        <v>450</v>
      </c>
      <c r="F1570" t="s">
        <v>261</v>
      </c>
      <c r="G1570" t="s">
        <v>1204</v>
      </c>
      <c r="H1570" s="117">
        <v>766000</v>
      </c>
      <c r="I1570" s="117">
        <v>766000</v>
      </c>
      <c r="J1570" s="117">
        <v>795506.16</v>
      </c>
      <c r="K1570" s="117">
        <v>0</v>
      </c>
      <c r="L1570" s="117">
        <v>0</v>
      </c>
      <c r="M1570" s="117">
        <v>0</v>
      </c>
      <c r="N1570" s="117">
        <v>795506.16</v>
      </c>
      <c r="P1570" s="1">
        <v>45400</v>
      </c>
      <c r="Q1570" s="1">
        <v>45397</v>
      </c>
      <c r="R1570" s="1">
        <v>46173</v>
      </c>
      <c r="S1570" s="1">
        <v>46173</v>
      </c>
      <c r="W1570" t="s">
        <v>561</v>
      </c>
      <c r="X1570" t="s">
        <v>252</v>
      </c>
      <c r="Z1570" t="s">
        <v>1142</v>
      </c>
      <c r="AA1570">
        <v>2</v>
      </c>
      <c r="AB1570" t="s">
        <v>1167</v>
      </c>
      <c r="AC1570" t="s">
        <v>561</v>
      </c>
      <c r="AD1570" t="s">
        <v>1130</v>
      </c>
      <c r="AE1570" t="s">
        <v>1131</v>
      </c>
      <c r="AF1570" t="s">
        <v>1132</v>
      </c>
      <c r="AG1570" t="s">
        <v>1133</v>
      </c>
      <c r="AH1570" t="s">
        <v>1134</v>
      </c>
    </row>
    <row r="1571" spans="1:34">
      <c r="A1571">
        <v>16052</v>
      </c>
      <c r="B1571" t="s">
        <v>246</v>
      </c>
      <c r="C1571" t="s">
        <v>247</v>
      </c>
      <c r="D1571" t="s">
        <v>265</v>
      </c>
      <c r="E1571" t="s">
        <v>266</v>
      </c>
      <c r="F1571" t="s">
        <v>261</v>
      </c>
      <c r="G1571" t="s">
        <v>1146</v>
      </c>
      <c r="H1571" s="117">
        <v>600</v>
      </c>
      <c r="I1571" s="117">
        <v>600</v>
      </c>
      <c r="J1571" s="117">
        <v>642.26</v>
      </c>
      <c r="K1571" s="117">
        <v>0</v>
      </c>
      <c r="L1571" s="117">
        <v>0</v>
      </c>
      <c r="M1571" s="117">
        <v>0</v>
      </c>
      <c r="N1571" s="117">
        <v>642.26</v>
      </c>
      <c r="P1571" s="1">
        <v>45056</v>
      </c>
      <c r="Q1571" s="1">
        <v>45052</v>
      </c>
      <c r="R1571" s="1">
        <v>46183</v>
      </c>
      <c r="S1571" s="1">
        <v>46183</v>
      </c>
      <c r="W1571" t="s">
        <v>561</v>
      </c>
      <c r="X1571" t="s">
        <v>252</v>
      </c>
      <c r="Z1571" t="s">
        <v>1142</v>
      </c>
      <c r="AA1571">
        <v>2</v>
      </c>
      <c r="AB1571" t="s">
        <v>1129</v>
      </c>
      <c r="AC1571" t="s">
        <v>561</v>
      </c>
      <c r="AD1571" t="s">
        <v>1130</v>
      </c>
      <c r="AE1571" t="s">
        <v>1131</v>
      </c>
      <c r="AF1571" t="s">
        <v>1132</v>
      </c>
      <c r="AG1571" t="s">
        <v>1133</v>
      </c>
      <c r="AH1571" t="s">
        <v>1134</v>
      </c>
    </row>
    <row r="1572" spans="1:34">
      <c r="A1572">
        <v>16056</v>
      </c>
      <c r="B1572" t="s">
        <v>246</v>
      </c>
      <c r="C1572" t="s">
        <v>247</v>
      </c>
      <c r="D1572" t="s">
        <v>262</v>
      </c>
      <c r="E1572" t="s">
        <v>263</v>
      </c>
      <c r="F1572" t="s">
        <v>261</v>
      </c>
      <c r="G1572" t="s">
        <v>1146</v>
      </c>
      <c r="H1572" s="117">
        <v>370</v>
      </c>
      <c r="I1572" s="117">
        <v>370</v>
      </c>
      <c r="J1572" s="117">
        <v>396.06</v>
      </c>
      <c r="K1572" s="117">
        <v>0</v>
      </c>
      <c r="L1572" s="117">
        <v>0</v>
      </c>
      <c r="M1572" s="117">
        <v>0</v>
      </c>
      <c r="N1572" s="117">
        <v>396.06</v>
      </c>
      <c r="P1572" s="1">
        <v>45063</v>
      </c>
      <c r="Q1572" s="1">
        <v>45052</v>
      </c>
      <c r="R1572" s="1">
        <v>46183</v>
      </c>
      <c r="S1572" s="1">
        <v>46183</v>
      </c>
      <c r="W1572" t="s">
        <v>561</v>
      </c>
      <c r="X1572" t="s">
        <v>252</v>
      </c>
      <c r="Z1572" t="s">
        <v>1142</v>
      </c>
      <c r="AA1572">
        <v>2</v>
      </c>
      <c r="AB1572" t="s">
        <v>1129</v>
      </c>
      <c r="AC1572" t="s">
        <v>561</v>
      </c>
      <c r="AD1572" t="s">
        <v>1130</v>
      </c>
      <c r="AE1572" t="s">
        <v>1131</v>
      </c>
      <c r="AF1572" t="s">
        <v>1132</v>
      </c>
      <c r="AG1572" t="s">
        <v>1133</v>
      </c>
      <c r="AH1572" t="s">
        <v>1134</v>
      </c>
    </row>
    <row r="1573" spans="1:34">
      <c r="A1573">
        <v>16157</v>
      </c>
      <c r="B1573" t="s">
        <v>246</v>
      </c>
      <c r="C1573" t="s">
        <v>269</v>
      </c>
      <c r="D1573" t="s">
        <v>285</v>
      </c>
      <c r="E1573" t="s">
        <v>286</v>
      </c>
      <c r="F1573" t="s">
        <v>261</v>
      </c>
      <c r="G1573" t="s">
        <v>1146</v>
      </c>
      <c r="H1573" s="117">
        <v>250</v>
      </c>
      <c r="I1573" s="117">
        <v>250</v>
      </c>
      <c r="J1573" s="117">
        <v>267.61</v>
      </c>
      <c r="K1573" s="117">
        <v>0</v>
      </c>
      <c r="L1573" s="117">
        <v>0</v>
      </c>
      <c r="M1573" s="117">
        <v>0</v>
      </c>
      <c r="N1573" s="117">
        <v>267.61</v>
      </c>
      <c r="P1573" s="1">
        <v>45063</v>
      </c>
      <c r="Q1573" s="1">
        <v>45054</v>
      </c>
      <c r="R1573" s="1">
        <v>46183</v>
      </c>
      <c r="S1573" s="1">
        <v>46183</v>
      </c>
      <c r="W1573" t="s">
        <v>561</v>
      </c>
      <c r="X1573" t="s">
        <v>252</v>
      </c>
      <c r="Z1573" t="s">
        <v>1142</v>
      </c>
      <c r="AA1573">
        <v>2</v>
      </c>
      <c r="AB1573" t="s">
        <v>1129</v>
      </c>
      <c r="AC1573" t="s">
        <v>561</v>
      </c>
      <c r="AD1573" t="s">
        <v>1130</v>
      </c>
      <c r="AE1573" t="s">
        <v>1131</v>
      </c>
      <c r="AF1573" t="s">
        <v>1132</v>
      </c>
      <c r="AG1573" t="s">
        <v>1133</v>
      </c>
      <c r="AH1573" t="s">
        <v>1134</v>
      </c>
    </row>
    <row r="1574" spans="1:34">
      <c r="A1574">
        <v>16587</v>
      </c>
      <c r="B1574" t="s">
        <v>246</v>
      </c>
      <c r="C1574" t="s">
        <v>247</v>
      </c>
      <c r="D1574" t="s">
        <v>485</v>
      </c>
      <c r="E1574" t="s">
        <v>486</v>
      </c>
      <c r="F1574" t="s">
        <v>261</v>
      </c>
      <c r="G1574" t="s">
        <v>1146</v>
      </c>
      <c r="H1574" s="117">
        <v>500</v>
      </c>
      <c r="I1574" s="117">
        <v>500</v>
      </c>
      <c r="J1574" s="117">
        <v>535.21</v>
      </c>
      <c r="K1574" s="117">
        <v>0</v>
      </c>
      <c r="L1574" s="117">
        <v>0</v>
      </c>
      <c r="M1574" s="117">
        <v>0</v>
      </c>
      <c r="N1574" s="117">
        <v>535.21</v>
      </c>
      <c r="P1574" s="1">
        <v>45083</v>
      </c>
      <c r="Q1574" s="1">
        <v>45062</v>
      </c>
      <c r="R1574" s="1">
        <v>46183</v>
      </c>
      <c r="S1574" s="1">
        <v>46183</v>
      </c>
      <c r="W1574" t="s">
        <v>561</v>
      </c>
      <c r="X1574" t="s">
        <v>252</v>
      </c>
      <c r="Z1574" t="s">
        <v>1142</v>
      </c>
      <c r="AA1574">
        <v>2</v>
      </c>
      <c r="AB1574" t="s">
        <v>1129</v>
      </c>
      <c r="AC1574" t="s">
        <v>561</v>
      </c>
      <c r="AD1574" t="s">
        <v>1130</v>
      </c>
      <c r="AE1574" t="s">
        <v>1131</v>
      </c>
      <c r="AF1574" t="s">
        <v>1132</v>
      </c>
      <c r="AG1574" t="s">
        <v>1133</v>
      </c>
      <c r="AH1574" t="s">
        <v>1134</v>
      </c>
    </row>
    <row r="1575" spans="1:34">
      <c r="A1575">
        <v>16264</v>
      </c>
      <c r="B1575" t="s">
        <v>246</v>
      </c>
      <c r="C1575" t="s">
        <v>247</v>
      </c>
      <c r="D1575" t="s">
        <v>502</v>
      </c>
      <c r="E1575" t="s">
        <v>503</v>
      </c>
      <c r="F1575" t="s">
        <v>261</v>
      </c>
      <c r="G1575" t="s">
        <v>1146</v>
      </c>
      <c r="H1575" s="117">
        <v>500</v>
      </c>
      <c r="I1575" s="117">
        <v>500</v>
      </c>
      <c r="J1575" s="117">
        <v>535.21</v>
      </c>
      <c r="K1575" s="117">
        <v>0</v>
      </c>
      <c r="L1575" s="117">
        <v>0</v>
      </c>
      <c r="M1575" s="117">
        <v>0</v>
      </c>
      <c r="N1575" s="117">
        <v>535.21</v>
      </c>
      <c r="P1575" s="1">
        <v>45077</v>
      </c>
      <c r="Q1575" s="1">
        <v>45062</v>
      </c>
      <c r="R1575" s="1">
        <v>46188</v>
      </c>
      <c r="S1575" s="1">
        <v>46188</v>
      </c>
      <c r="W1575" t="s">
        <v>561</v>
      </c>
      <c r="X1575" t="s">
        <v>252</v>
      </c>
      <c r="Z1575" t="s">
        <v>1142</v>
      </c>
      <c r="AA1575">
        <v>2</v>
      </c>
      <c r="AB1575" t="s">
        <v>1129</v>
      </c>
      <c r="AC1575" t="s">
        <v>561</v>
      </c>
      <c r="AD1575" t="s">
        <v>1130</v>
      </c>
      <c r="AE1575" t="s">
        <v>1131</v>
      </c>
      <c r="AF1575" t="s">
        <v>1132</v>
      </c>
      <c r="AG1575" t="s">
        <v>1133</v>
      </c>
      <c r="AH1575" t="s">
        <v>1134</v>
      </c>
    </row>
    <row r="1576" spans="1:34">
      <c r="A1576">
        <v>25451</v>
      </c>
      <c r="B1576" t="s">
        <v>246</v>
      </c>
      <c r="C1576" t="s">
        <v>247</v>
      </c>
      <c r="D1576" t="s">
        <v>516</v>
      </c>
      <c r="E1576" t="s">
        <v>517</v>
      </c>
      <c r="F1576" t="s">
        <v>261</v>
      </c>
      <c r="G1576" t="s">
        <v>1204</v>
      </c>
      <c r="H1576" s="117">
        <v>656000</v>
      </c>
      <c r="I1576" s="117">
        <v>656000</v>
      </c>
      <c r="J1576" s="117">
        <v>675885.09</v>
      </c>
      <c r="K1576" s="117">
        <v>0</v>
      </c>
      <c r="L1576" s="117">
        <v>0</v>
      </c>
      <c r="M1576" s="117">
        <v>0</v>
      </c>
      <c r="N1576" s="117">
        <v>675885.09</v>
      </c>
      <c r="P1576" s="1">
        <v>45476</v>
      </c>
      <c r="Q1576" s="1">
        <v>45469</v>
      </c>
      <c r="R1576" s="1">
        <v>46193</v>
      </c>
      <c r="S1576" s="1">
        <v>46193</v>
      </c>
      <c r="W1576" t="s">
        <v>561</v>
      </c>
      <c r="X1576" t="s">
        <v>252</v>
      </c>
      <c r="Z1576" t="s">
        <v>1142</v>
      </c>
      <c r="AA1576">
        <v>2</v>
      </c>
      <c r="AB1576" t="s">
        <v>1167</v>
      </c>
      <c r="AC1576" t="s">
        <v>561</v>
      </c>
      <c r="AD1576" t="s">
        <v>1130</v>
      </c>
      <c r="AE1576" t="s">
        <v>1131</v>
      </c>
      <c r="AF1576" t="s">
        <v>1132</v>
      </c>
      <c r="AG1576" t="s">
        <v>1133</v>
      </c>
      <c r="AH1576" t="s">
        <v>1134</v>
      </c>
    </row>
    <row r="1577" spans="1:34">
      <c r="A1577">
        <v>24579</v>
      </c>
      <c r="B1577" t="s">
        <v>246</v>
      </c>
      <c r="C1577" t="s">
        <v>269</v>
      </c>
      <c r="D1577" t="s">
        <v>298</v>
      </c>
      <c r="E1577" t="s">
        <v>299</v>
      </c>
      <c r="F1577" t="s">
        <v>261</v>
      </c>
      <c r="G1577" t="s">
        <v>1186</v>
      </c>
      <c r="H1577" s="117">
        <v>2500</v>
      </c>
      <c r="I1577" s="117">
        <v>2500</v>
      </c>
      <c r="J1577" s="117">
        <v>2596.3000000000002</v>
      </c>
      <c r="K1577" s="117">
        <v>0</v>
      </c>
      <c r="L1577" s="117">
        <v>0</v>
      </c>
      <c r="M1577" s="117">
        <v>0</v>
      </c>
      <c r="N1577" s="117">
        <v>2596.3000000000002</v>
      </c>
      <c r="P1577" s="1">
        <v>45406</v>
      </c>
      <c r="Q1577" s="1">
        <v>45401</v>
      </c>
      <c r="R1577" s="1">
        <v>46198</v>
      </c>
      <c r="S1577" s="1">
        <v>46198</v>
      </c>
      <c r="W1577" t="s">
        <v>561</v>
      </c>
      <c r="X1577" t="s">
        <v>252</v>
      </c>
      <c r="Z1577" t="s">
        <v>1142</v>
      </c>
      <c r="AA1577">
        <v>2</v>
      </c>
      <c r="AB1577" t="s">
        <v>1167</v>
      </c>
      <c r="AC1577" t="s">
        <v>561</v>
      </c>
      <c r="AD1577" t="s">
        <v>1130</v>
      </c>
      <c r="AE1577" t="s">
        <v>1131</v>
      </c>
      <c r="AF1577" t="s">
        <v>1132</v>
      </c>
      <c r="AG1577" t="s">
        <v>1133</v>
      </c>
      <c r="AH1577" t="s">
        <v>1134</v>
      </c>
    </row>
    <row r="1578" spans="1:34">
      <c r="A1578">
        <v>24887</v>
      </c>
      <c r="B1578" t="s">
        <v>246</v>
      </c>
      <c r="C1578" t="s">
        <v>247</v>
      </c>
      <c r="D1578" t="s">
        <v>430</v>
      </c>
      <c r="E1578" t="s">
        <v>431</v>
      </c>
      <c r="F1578" t="s">
        <v>261</v>
      </c>
      <c r="G1578" t="s">
        <v>1186</v>
      </c>
      <c r="H1578" s="117">
        <v>6000</v>
      </c>
      <c r="I1578" s="117">
        <v>6000</v>
      </c>
      <c r="J1578" s="117">
        <v>6231.12</v>
      </c>
      <c r="K1578" s="117">
        <v>0</v>
      </c>
      <c r="L1578" s="117">
        <v>0</v>
      </c>
      <c r="M1578" s="117">
        <v>0</v>
      </c>
      <c r="N1578" s="117">
        <v>6231.12</v>
      </c>
      <c r="P1578" s="1">
        <v>45421</v>
      </c>
      <c r="Q1578" s="1">
        <v>45410</v>
      </c>
      <c r="R1578" s="1">
        <v>46203</v>
      </c>
      <c r="S1578" s="1">
        <v>46203</v>
      </c>
      <c r="W1578" t="s">
        <v>561</v>
      </c>
      <c r="X1578" t="s">
        <v>252</v>
      </c>
      <c r="Z1578" t="s">
        <v>1142</v>
      </c>
      <c r="AA1578">
        <v>2</v>
      </c>
      <c r="AB1578" t="s">
        <v>1167</v>
      </c>
      <c r="AC1578" t="s">
        <v>561</v>
      </c>
      <c r="AD1578" t="s">
        <v>1130</v>
      </c>
      <c r="AE1578" t="s">
        <v>1131</v>
      </c>
      <c r="AF1578" t="s">
        <v>1132</v>
      </c>
      <c r="AG1578" t="s">
        <v>1133</v>
      </c>
      <c r="AH1578" t="s">
        <v>1134</v>
      </c>
    </row>
    <row r="1579" spans="1:34">
      <c r="A1579">
        <v>16015</v>
      </c>
      <c r="B1579" t="s">
        <v>246</v>
      </c>
      <c r="C1579" t="s">
        <v>247</v>
      </c>
      <c r="D1579" t="s">
        <v>508</v>
      </c>
      <c r="E1579" t="s">
        <v>509</v>
      </c>
      <c r="F1579" t="s">
        <v>261</v>
      </c>
      <c r="G1579" t="s">
        <v>1146</v>
      </c>
      <c r="H1579" s="117">
        <v>500</v>
      </c>
      <c r="I1579" s="117">
        <v>500</v>
      </c>
      <c r="J1579" s="117">
        <v>535.21</v>
      </c>
      <c r="K1579" s="117">
        <v>0</v>
      </c>
      <c r="L1579" s="117">
        <v>0</v>
      </c>
      <c r="M1579" s="117">
        <v>0</v>
      </c>
      <c r="N1579" s="117">
        <v>535.21</v>
      </c>
      <c r="P1579" s="1">
        <v>45057</v>
      </c>
      <c r="Q1579" s="1">
        <v>45052</v>
      </c>
      <c r="R1579" s="1">
        <v>46203</v>
      </c>
      <c r="S1579" s="1">
        <v>46203</v>
      </c>
      <c r="W1579" t="s">
        <v>561</v>
      </c>
      <c r="X1579" t="s">
        <v>252</v>
      </c>
      <c r="Z1579" t="s">
        <v>1142</v>
      </c>
      <c r="AA1579">
        <v>2</v>
      </c>
      <c r="AB1579" t="s">
        <v>1129</v>
      </c>
      <c r="AC1579" t="s">
        <v>561</v>
      </c>
      <c r="AD1579" t="s">
        <v>1130</v>
      </c>
      <c r="AE1579" t="s">
        <v>1131</v>
      </c>
      <c r="AF1579" t="s">
        <v>1132</v>
      </c>
      <c r="AG1579" t="s">
        <v>1133</v>
      </c>
      <c r="AH1579" t="s">
        <v>1134</v>
      </c>
    </row>
    <row r="1580" spans="1:34">
      <c r="A1580">
        <v>17157</v>
      </c>
      <c r="B1580" t="s">
        <v>246</v>
      </c>
      <c r="C1580" t="s">
        <v>247</v>
      </c>
      <c r="D1580" t="s">
        <v>520</v>
      </c>
      <c r="E1580" t="s">
        <v>521</v>
      </c>
      <c r="F1580" t="s">
        <v>261</v>
      </c>
      <c r="G1580" t="s">
        <v>1146</v>
      </c>
      <c r="H1580" s="117">
        <v>587.64</v>
      </c>
      <c r="I1580" s="117">
        <v>587.64</v>
      </c>
      <c r="J1580" s="117">
        <v>624.42999999999995</v>
      </c>
      <c r="K1580" s="117">
        <v>0</v>
      </c>
      <c r="L1580" s="117">
        <v>0</v>
      </c>
      <c r="M1580" s="117">
        <v>0</v>
      </c>
      <c r="N1580" s="117">
        <v>624.42999999999995</v>
      </c>
      <c r="P1580" s="1">
        <v>45140</v>
      </c>
      <c r="Q1580" s="1">
        <v>45129</v>
      </c>
      <c r="R1580" s="1">
        <v>46203</v>
      </c>
      <c r="S1580" s="1">
        <v>46203</v>
      </c>
      <c r="W1580" t="s">
        <v>561</v>
      </c>
      <c r="X1580" t="s">
        <v>252</v>
      </c>
      <c r="Z1580" t="s">
        <v>1142</v>
      </c>
      <c r="AA1580">
        <v>2</v>
      </c>
      <c r="AB1580" t="s">
        <v>1129</v>
      </c>
      <c r="AC1580" t="s">
        <v>561</v>
      </c>
      <c r="AD1580" t="s">
        <v>1130</v>
      </c>
      <c r="AE1580" t="s">
        <v>1131</v>
      </c>
      <c r="AF1580" t="s">
        <v>1132</v>
      </c>
      <c r="AG1580" t="s">
        <v>1133</v>
      </c>
      <c r="AH1580" t="s">
        <v>1134</v>
      </c>
    </row>
    <row r="1581" spans="1:34">
      <c r="A1581">
        <v>16733</v>
      </c>
      <c r="B1581" t="s">
        <v>246</v>
      </c>
      <c r="C1581" t="s">
        <v>247</v>
      </c>
      <c r="D1581" t="s">
        <v>348</v>
      </c>
      <c r="E1581" t="s">
        <v>349</v>
      </c>
      <c r="F1581" t="s">
        <v>261</v>
      </c>
      <c r="G1581" t="s">
        <v>1146</v>
      </c>
      <c r="H1581" s="117">
        <v>627.01</v>
      </c>
      <c r="I1581" s="117">
        <v>627.01</v>
      </c>
      <c r="J1581" s="117">
        <v>670.21</v>
      </c>
      <c r="K1581" s="117">
        <v>0</v>
      </c>
      <c r="L1581" s="117">
        <v>0</v>
      </c>
      <c r="M1581" s="117">
        <v>0</v>
      </c>
      <c r="N1581" s="117">
        <v>670.21</v>
      </c>
      <c r="P1581" s="1">
        <v>45110</v>
      </c>
      <c r="Q1581" s="1">
        <v>45094</v>
      </c>
      <c r="R1581" s="1">
        <v>46203</v>
      </c>
      <c r="S1581" s="1">
        <v>46203</v>
      </c>
      <c r="W1581" t="s">
        <v>561</v>
      </c>
      <c r="X1581" t="s">
        <v>252</v>
      </c>
      <c r="Z1581" t="s">
        <v>1142</v>
      </c>
      <c r="AA1581">
        <v>2</v>
      </c>
      <c r="AB1581" t="s">
        <v>1129</v>
      </c>
      <c r="AC1581" t="s">
        <v>561</v>
      </c>
      <c r="AD1581" t="s">
        <v>1130</v>
      </c>
      <c r="AE1581" t="s">
        <v>1131</v>
      </c>
      <c r="AF1581" t="s">
        <v>1132</v>
      </c>
      <c r="AG1581" t="s">
        <v>1133</v>
      </c>
      <c r="AH1581" t="s">
        <v>1134</v>
      </c>
    </row>
    <row r="1582" spans="1:34">
      <c r="A1582">
        <v>24580</v>
      </c>
      <c r="B1582" t="s">
        <v>246</v>
      </c>
      <c r="C1582" t="s">
        <v>269</v>
      </c>
      <c r="D1582" t="s">
        <v>298</v>
      </c>
      <c r="E1582" t="s">
        <v>299</v>
      </c>
      <c r="F1582" t="s">
        <v>261</v>
      </c>
      <c r="G1582" t="s">
        <v>1188</v>
      </c>
      <c r="H1582" s="117">
        <v>2500</v>
      </c>
      <c r="I1582" s="117">
        <v>2500</v>
      </c>
      <c r="J1582" s="117">
        <v>2596.3000000000002</v>
      </c>
      <c r="K1582" s="117">
        <v>0</v>
      </c>
      <c r="L1582" s="117">
        <v>0</v>
      </c>
      <c r="M1582" s="117">
        <v>0</v>
      </c>
      <c r="N1582" s="117">
        <v>2596.3000000000002</v>
      </c>
      <c r="P1582" s="1">
        <v>45406</v>
      </c>
      <c r="Q1582" s="1">
        <v>45401</v>
      </c>
      <c r="R1582" s="1">
        <v>46228</v>
      </c>
      <c r="S1582" s="1">
        <v>46228</v>
      </c>
      <c r="W1582" t="s">
        <v>561</v>
      </c>
      <c r="X1582" t="s">
        <v>252</v>
      </c>
      <c r="Z1582" t="s">
        <v>1142</v>
      </c>
      <c r="AA1582">
        <v>2</v>
      </c>
      <c r="AB1582" t="s">
        <v>1167</v>
      </c>
      <c r="AC1582" t="s">
        <v>561</v>
      </c>
      <c r="AD1582" t="s">
        <v>1130</v>
      </c>
      <c r="AE1582" t="s">
        <v>1131</v>
      </c>
      <c r="AF1582" t="s">
        <v>1132</v>
      </c>
      <c r="AG1582" t="s">
        <v>1133</v>
      </c>
      <c r="AH1582" t="s">
        <v>1134</v>
      </c>
    </row>
    <row r="1583" spans="1:34">
      <c r="A1583">
        <v>24096</v>
      </c>
      <c r="B1583" t="s">
        <v>246</v>
      </c>
      <c r="C1583" t="s">
        <v>247</v>
      </c>
      <c r="D1583" t="s">
        <v>421</v>
      </c>
      <c r="E1583" t="s">
        <v>422</v>
      </c>
      <c r="F1583" t="s">
        <v>261</v>
      </c>
      <c r="G1583" t="s">
        <v>1146</v>
      </c>
      <c r="H1583" s="117">
        <v>614.54999999999995</v>
      </c>
      <c r="I1583" s="117">
        <v>614.54999999999995</v>
      </c>
      <c r="J1583" s="117">
        <v>639.05999999999995</v>
      </c>
      <c r="K1583" s="117">
        <v>0</v>
      </c>
      <c r="L1583" s="117">
        <v>0</v>
      </c>
      <c r="M1583" s="117">
        <v>0</v>
      </c>
      <c r="N1583" s="117">
        <v>639.05999999999995</v>
      </c>
      <c r="P1583" s="1">
        <v>45394</v>
      </c>
      <c r="Q1583" s="1">
        <v>45366</v>
      </c>
      <c r="R1583" s="1">
        <v>46244</v>
      </c>
      <c r="S1583" s="1">
        <v>46244</v>
      </c>
      <c r="W1583" t="s">
        <v>561</v>
      </c>
      <c r="X1583" t="s">
        <v>252</v>
      </c>
      <c r="Z1583" t="s">
        <v>1142</v>
      </c>
      <c r="AA1583">
        <v>2</v>
      </c>
      <c r="AB1583" t="s">
        <v>1129</v>
      </c>
      <c r="AC1583" t="s">
        <v>561</v>
      </c>
      <c r="AD1583" t="s">
        <v>1130</v>
      </c>
      <c r="AE1583" t="s">
        <v>1131</v>
      </c>
      <c r="AF1583" t="s">
        <v>1132</v>
      </c>
      <c r="AG1583" t="s">
        <v>1133</v>
      </c>
      <c r="AH1583" t="s">
        <v>1134</v>
      </c>
    </row>
    <row r="1584" spans="1:34">
      <c r="A1584">
        <v>22530</v>
      </c>
      <c r="B1584" t="s">
        <v>246</v>
      </c>
      <c r="C1584" t="s">
        <v>269</v>
      </c>
      <c r="D1584" t="s">
        <v>312</v>
      </c>
      <c r="E1584" t="s">
        <v>313</v>
      </c>
      <c r="F1584" t="s">
        <v>261</v>
      </c>
      <c r="G1584" t="s">
        <v>1146</v>
      </c>
      <c r="H1584" s="117">
        <v>176.26</v>
      </c>
      <c r="I1584" s="117">
        <v>176.26</v>
      </c>
      <c r="J1584" s="117">
        <v>184.35</v>
      </c>
      <c r="K1584" s="117">
        <v>0</v>
      </c>
      <c r="L1584" s="117">
        <v>0</v>
      </c>
      <c r="M1584" s="117">
        <v>0</v>
      </c>
      <c r="N1584" s="117">
        <v>184.35</v>
      </c>
      <c r="P1584" s="1">
        <v>45314</v>
      </c>
      <c r="Q1584" s="1">
        <v>45301</v>
      </c>
      <c r="R1584" s="1">
        <v>46244</v>
      </c>
      <c r="S1584" s="1">
        <v>46244</v>
      </c>
      <c r="W1584" t="s">
        <v>561</v>
      </c>
      <c r="X1584" t="s">
        <v>252</v>
      </c>
      <c r="Z1584" t="s">
        <v>1142</v>
      </c>
      <c r="AA1584">
        <v>2</v>
      </c>
      <c r="AB1584" t="s">
        <v>1129</v>
      </c>
      <c r="AC1584" t="s">
        <v>561</v>
      </c>
      <c r="AD1584" t="s">
        <v>1130</v>
      </c>
      <c r="AE1584" t="s">
        <v>1131</v>
      </c>
      <c r="AF1584" t="s">
        <v>1132</v>
      </c>
      <c r="AG1584" t="s">
        <v>1133</v>
      </c>
      <c r="AH1584" t="s">
        <v>1134</v>
      </c>
    </row>
    <row r="1585" spans="1:34">
      <c r="A1585">
        <v>17273</v>
      </c>
      <c r="B1585" t="s">
        <v>246</v>
      </c>
      <c r="C1585" t="s">
        <v>269</v>
      </c>
      <c r="D1585" t="s">
        <v>282</v>
      </c>
      <c r="E1585" t="s">
        <v>283</v>
      </c>
      <c r="F1585" t="s">
        <v>261</v>
      </c>
      <c r="G1585" t="s">
        <v>1146</v>
      </c>
      <c r="H1585" s="117">
        <v>181.95</v>
      </c>
      <c r="I1585" s="117">
        <v>181.95</v>
      </c>
      <c r="J1585" s="117">
        <v>191.97</v>
      </c>
      <c r="K1585" s="117">
        <v>0</v>
      </c>
      <c r="L1585" s="117">
        <v>0</v>
      </c>
      <c r="M1585" s="117">
        <v>0</v>
      </c>
      <c r="N1585" s="117">
        <v>191.97</v>
      </c>
      <c r="P1585" s="1">
        <v>45148</v>
      </c>
      <c r="Q1585" s="1">
        <v>45140</v>
      </c>
      <c r="R1585" s="1">
        <v>46244</v>
      </c>
      <c r="S1585" s="1">
        <v>46244</v>
      </c>
      <c r="W1585" t="s">
        <v>561</v>
      </c>
      <c r="X1585" t="s">
        <v>252</v>
      </c>
      <c r="Z1585" t="s">
        <v>1142</v>
      </c>
      <c r="AA1585">
        <v>2</v>
      </c>
      <c r="AB1585" t="s">
        <v>1129</v>
      </c>
      <c r="AC1585" t="s">
        <v>561</v>
      </c>
      <c r="AD1585" t="s">
        <v>1130</v>
      </c>
      <c r="AE1585" t="s">
        <v>1131</v>
      </c>
      <c r="AF1585" t="s">
        <v>1132</v>
      </c>
      <c r="AG1585" t="s">
        <v>1133</v>
      </c>
      <c r="AH1585" t="s">
        <v>1134</v>
      </c>
    </row>
    <row r="1586" spans="1:34">
      <c r="A1586">
        <v>17289</v>
      </c>
      <c r="B1586" t="s">
        <v>246</v>
      </c>
      <c r="C1586" t="s">
        <v>247</v>
      </c>
      <c r="D1586" t="s">
        <v>471</v>
      </c>
      <c r="E1586" t="s">
        <v>472</v>
      </c>
      <c r="F1586" t="s">
        <v>261</v>
      </c>
      <c r="G1586" t="s">
        <v>1146</v>
      </c>
      <c r="H1586" s="117">
        <v>600.94000000000005</v>
      </c>
      <c r="I1586" s="117">
        <v>600.94000000000005</v>
      </c>
      <c r="J1586" s="117">
        <v>634.04</v>
      </c>
      <c r="K1586" s="117">
        <v>0</v>
      </c>
      <c r="L1586" s="117">
        <v>0</v>
      </c>
      <c r="M1586" s="117">
        <v>0</v>
      </c>
      <c r="N1586" s="117">
        <v>634.04</v>
      </c>
      <c r="P1586" s="1">
        <v>45154</v>
      </c>
      <c r="Q1586" s="1">
        <v>45145</v>
      </c>
      <c r="R1586" s="1">
        <v>46244</v>
      </c>
      <c r="S1586" s="1">
        <v>46244</v>
      </c>
      <c r="W1586" t="s">
        <v>561</v>
      </c>
      <c r="X1586" t="s">
        <v>252</v>
      </c>
      <c r="Z1586" t="s">
        <v>1142</v>
      </c>
      <c r="AA1586">
        <v>2</v>
      </c>
      <c r="AB1586" t="s">
        <v>1129</v>
      </c>
      <c r="AC1586" t="s">
        <v>561</v>
      </c>
      <c r="AD1586" t="s">
        <v>1130</v>
      </c>
      <c r="AE1586" t="s">
        <v>1131</v>
      </c>
      <c r="AF1586" t="s">
        <v>1132</v>
      </c>
      <c r="AG1586" t="s">
        <v>1133</v>
      </c>
      <c r="AH1586" t="s">
        <v>1134</v>
      </c>
    </row>
    <row r="1587" spans="1:34">
      <c r="A1587">
        <v>17575</v>
      </c>
      <c r="B1587" t="s">
        <v>246</v>
      </c>
      <c r="C1587" t="s">
        <v>247</v>
      </c>
      <c r="D1587" t="s">
        <v>443</v>
      </c>
      <c r="E1587" t="s">
        <v>444</v>
      </c>
      <c r="F1587" t="s">
        <v>261</v>
      </c>
      <c r="G1587" t="s">
        <v>1146</v>
      </c>
      <c r="H1587" s="117">
        <v>640.04999999999995</v>
      </c>
      <c r="I1587" s="117">
        <v>640.04999999999995</v>
      </c>
      <c r="J1587" s="117">
        <v>675.3</v>
      </c>
      <c r="K1587" s="117">
        <v>0</v>
      </c>
      <c r="L1587" s="117">
        <v>0</v>
      </c>
      <c r="M1587" s="117">
        <v>0</v>
      </c>
      <c r="N1587" s="117">
        <v>675.3</v>
      </c>
      <c r="P1587" s="1">
        <v>45173</v>
      </c>
      <c r="Q1587" s="1">
        <v>45168</v>
      </c>
      <c r="R1587" s="1">
        <v>46244</v>
      </c>
      <c r="S1587" s="1">
        <v>46244</v>
      </c>
      <c r="W1587" t="s">
        <v>561</v>
      </c>
      <c r="X1587" t="s">
        <v>252</v>
      </c>
      <c r="Z1587" t="s">
        <v>1142</v>
      </c>
      <c r="AA1587">
        <v>2</v>
      </c>
      <c r="AB1587" t="s">
        <v>1129</v>
      </c>
      <c r="AC1587" t="s">
        <v>561</v>
      </c>
      <c r="AD1587" t="s">
        <v>1130</v>
      </c>
      <c r="AE1587" t="s">
        <v>1131</v>
      </c>
      <c r="AF1587" t="s">
        <v>1132</v>
      </c>
      <c r="AG1587" t="s">
        <v>1133</v>
      </c>
      <c r="AH1587" t="s">
        <v>1134</v>
      </c>
    </row>
    <row r="1588" spans="1:34">
      <c r="A1588">
        <v>20713</v>
      </c>
      <c r="B1588" t="s">
        <v>246</v>
      </c>
      <c r="C1588" t="s">
        <v>247</v>
      </c>
      <c r="D1588" t="s">
        <v>402</v>
      </c>
      <c r="E1588" t="s">
        <v>403</v>
      </c>
      <c r="F1588" t="s">
        <v>261</v>
      </c>
      <c r="G1588" t="s">
        <v>1146</v>
      </c>
      <c r="H1588" s="117">
        <v>635.78</v>
      </c>
      <c r="I1588" s="117">
        <v>635.78</v>
      </c>
      <c r="J1588" s="117">
        <v>669.01</v>
      </c>
      <c r="K1588" s="117">
        <v>0</v>
      </c>
      <c r="L1588" s="117">
        <v>0</v>
      </c>
      <c r="M1588" s="117">
        <v>0</v>
      </c>
      <c r="N1588" s="117">
        <v>669.01</v>
      </c>
      <c r="P1588" s="1">
        <v>45240</v>
      </c>
      <c r="Q1588" s="1">
        <v>45230</v>
      </c>
      <c r="R1588" s="1">
        <v>46244</v>
      </c>
      <c r="S1588" s="1">
        <v>46244</v>
      </c>
      <c r="W1588" t="s">
        <v>561</v>
      </c>
      <c r="X1588" t="s">
        <v>252</v>
      </c>
      <c r="Z1588" t="s">
        <v>1142</v>
      </c>
      <c r="AA1588">
        <v>2</v>
      </c>
      <c r="AB1588" t="s">
        <v>1129</v>
      </c>
      <c r="AC1588" t="s">
        <v>561</v>
      </c>
      <c r="AD1588" t="s">
        <v>1130</v>
      </c>
      <c r="AE1588" t="s">
        <v>1131</v>
      </c>
      <c r="AF1588" t="s">
        <v>1132</v>
      </c>
      <c r="AG1588" t="s">
        <v>1133</v>
      </c>
      <c r="AH1588" t="s">
        <v>1134</v>
      </c>
    </row>
    <row r="1589" spans="1:34">
      <c r="A1589">
        <v>24680</v>
      </c>
      <c r="B1589" t="s">
        <v>246</v>
      </c>
      <c r="C1589" t="s">
        <v>247</v>
      </c>
      <c r="D1589" t="s">
        <v>436</v>
      </c>
      <c r="E1589" t="s">
        <v>437</v>
      </c>
      <c r="F1589" t="s">
        <v>261</v>
      </c>
      <c r="G1589" t="s">
        <v>1146</v>
      </c>
      <c r="H1589" s="117">
        <v>600</v>
      </c>
      <c r="I1589" s="117">
        <v>600</v>
      </c>
      <c r="J1589" s="117">
        <v>623.11</v>
      </c>
      <c r="K1589" s="117">
        <v>0</v>
      </c>
      <c r="L1589" s="117">
        <v>0</v>
      </c>
      <c r="M1589" s="117">
        <v>0</v>
      </c>
      <c r="N1589" s="117">
        <v>623.11</v>
      </c>
      <c r="P1589" s="1">
        <v>45408</v>
      </c>
      <c r="Q1589" s="1">
        <v>45404</v>
      </c>
      <c r="R1589" s="1">
        <v>46249</v>
      </c>
      <c r="S1589" s="1">
        <v>46249</v>
      </c>
      <c r="W1589" t="s">
        <v>561</v>
      </c>
      <c r="X1589" t="s">
        <v>252</v>
      </c>
      <c r="Z1589" t="s">
        <v>1142</v>
      </c>
      <c r="AA1589">
        <v>2</v>
      </c>
      <c r="AB1589" t="s">
        <v>1167</v>
      </c>
      <c r="AC1589" t="s">
        <v>561</v>
      </c>
      <c r="AD1589" t="s">
        <v>1130</v>
      </c>
      <c r="AE1589" t="s">
        <v>1131</v>
      </c>
      <c r="AF1589" t="s">
        <v>1132</v>
      </c>
      <c r="AG1589" t="s">
        <v>1133</v>
      </c>
      <c r="AH1589" t="s">
        <v>1134</v>
      </c>
    </row>
    <row r="1590" spans="1:34">
      <c r="A1590">
        <v>25353</v>
      </c>
      <c r="B1590" t="s">
        <v>246</v>
      </c>
      <c r="C1590" t="s">
        <v>269</v>
      </c>
      <c r="D1590" t="s">
        <v>304</v>
      </c>
      <c r="E1590" t="s">
        <v>305</v>
      </c>
      <c r="F1590" t="s">
        <v>261</v>
      </c>
      <c r="G1590" t="s">
        <v>1146</v>
      </c>
      <c r="H1590" s="117">
        <v>175.95</v>
      </c>
      <c r="I1590" s="117">
        <v>175.95</v>
      </c>
      <c r="J1590" s="117">
        <v>181.28</v>
      </c>
      <c r="K1590" s="117">
        <v>0</v>
      </c>
      <c r="L1590" s="117">
        <v>0</v>
      </c>
      <c r="M1590" s="117">
        <v>0</v>
      </c>
      <c r="N1590" s="117">
        <v>181.28</v>
      </c>
      <c r="P1590" s="1">
        <v>45474</v>
      </c>
      <c r="Q1590" s="1">
        <v>45460</v>
      </c>
      <c r="R1590" s="1">
        <v>46254</v>
      </c>
      <c r="S1590" s="1">
        <v>46254</v>
      </c>
      <c r="W1590" t="s">
        <v>561</v>
      </c>
      <c r="X1590" t="s">
        <v>252</v>
      </c>
      <c r="Z1590" t="s">
        <v>1142</v>
      </c>
      <c r="AA1590">
        <v>2</v>
      </c>
      <c r="AB1590" t="s">
        <v>1167</v>
      </c>
      <c r="AC1590" t="s">
        <v>561</v>
      </c>
      <c r="AD1590" t="s">
        <v>1130</v>
      </c>
      <c r="AE1590" t="s">
        <v>1131</v>
      </c>
      <c r="AF1590" t="s">
        <v>1132</v>
      </c>
      <c r="AG1590" t="s">
        <v>1133</v>
      </c>
      <c r="AH1590" t="s">
        <v>1134</v>
      </c>
    </row>
    <row r="1591" spans="1:34">
      <c r="A1591">
        <v>23219</v>
      </c>
      <c r="B1591" t="s">
        <v>246</v>
      </c>
      <c r="C1591" t="s">
        <v>247</v>
      </c>
      <c r="D1591" t="s">
        <v>497</v>
      </c>
      <c r="E1591" t="s">
        <v>498</v>
      </c>
      <c r="F1591" t="s">
        <v>261</v>
      </c>
      <c r="G1591" t="s">
        <v>1146</v>
      </c>
      <c r="H1591" s="117">
        <v>500</v>
      </c>
      <c r="I1591" s="117">
        <v>500</v>
      </c>
      <c r="J1591" s="117">
        <v>521.35</v>
      </c>
      <c r="K1591" s="117">
        <v>0</v>
      </c>
      <c r="L1591" s="117">
        <v>0</v>
      </c>
      <c r="M1591" s="117">
        <v>0</v>
      </c>
      <c r="N1591" s="117">
        <v>521.35</v>
      </c>
      <c r="P1591" s="1">
        <v>45345</v>
      </c>
      <c r="Q1591" s="1">
        <v>45337</v>
      </c>
      <c r="R1591" s="1">
        <v>46254</v>
      </c>
      <c r="S1591" s="1">
        <v>46254</v>
      </c>
      <c r="W1591" t="s">
        <v>561</v>
      </c>
      <c r="X1591" t="s">
        <v>252</v>
      </c>
      <c r="Z1591" t="s">
        <v>1142</v>
      </c>
      <c r="AA1591">
        <v>2</v>
      </c>
      <c r="AB1591" t="s">
        <v>1129</v>
      </c>
      <c r="AC1591" t="s">
        <v>561</v>
      </c>
      <c r="AD1591" t="s">
        <v>1130</v>
      </c>
      <c r="AE1591" t="s">
        <v>1131</v>
      </c>
      <c r="AF1591" t="s">
        <v>1132</v>
      </c>
      <c r="AG1591" t="s">
        <v>1133</v>
      </c>
      <c r="AH1591" t="s">
        <v>1134</v>
      </c>
    </row>
    <row r="1592" spans="1:34">
      <c r="A1592">
        <v>23627</v>
      </c>
      <c r="B1592" t="s">
        <v>246</v>
      </c>
      <c r="C1592" t="s">
        <v>269</v>
      </c>
      <c r="D1592" t="s">
        <v>276</v>
      </c>
      <c r="E1592" t="s">
        <v>277</v>
      </c>
      <c r="F1592" t="s">
        <v>261</v>
      </c>
      <c r="G1592" t="s">
        <v>1146</v>
      </c>
      <c r="H1592" s="117">
        <v>220</v>
      </c>
      <c r="I1592" s="117">
        <v>220</v>
      </c>
      <c r="J1592" s="117">
        <v>228.77</v>
      </c>
      <c r="K1592" s="117">
        <v>0</v>
      </c>
      <c r="L1592" s="117">
        <v>0</v>
      </c>
      <c r="M1592" s="117">
        <v>0</v>
      </c>
      <c r="N1592" s="117">
        <v>228.77</v>
      </c>
      <c r="P1592" s="1">
        <v>45371</v>
      </c>
      <c r="Q1592" s="1">
        <v>45355</v>
      </c>
      <c r="R1592" s="1">
        <v>46254</v>
      </c>
      <c r="S1592" s="1">
        <v>46254</v>
      </c>
      <c r="W1592" t="s">
        <v>561</v>
      </c>
      <c r="X1592" t="s">
        <v>252</v>
      </c>
      <c r="Z1592" t="s">
        <v>1142</v>
      </c>
      <c r="AA1592">
        <v>2</v>
      </c>
      <c r="AB1592" t="s">
        <v>1129</v>
      </c>
      <c r="AC1592" t="s">
        <v>561</v>
      </c>
      <c r="AD1592" t="s">
        <v>1130</v>
      </c>
      <c r="AE1592" t="s">
        <v>1131</v>
      </c>
      <c r="AF1592" t="s">
        <v>1132</v>
      </c>
      <c r="AG1592" t="s">
        <v>1133</v>
      </c>
      <c r="AH1592" t="s">
        <v>1134</v>
      </c>
    </row>
    <row r="1593" spans="1:34">
      <c r="A1593">
        <v>19439</v>
      </c>
      <c r="B1593" t="s">
        <v>246</v>
      </c>
      <c r="C1593" t="s">
        <v>269</v>
      </c>
      <c r="D1593" t="s">
        <v>288</v>
      </c>
      <c r="E1593" t="s">
        <v>289</v>
      </c>
      <c r="F1593" t="s">
        <v>261</v>
      </c>
      <c r="G1593" t="s">
        <v>1146</v>
      </c>
      <c r="H1593" s="117">
        <v>175.76</v>
      </c>
      <c r="I1593" s="117">
        <v>175.76</v>
      </c>
      <c r="J1593" s="117">
        <v>184.95</v>
      </c>
      <c r="K1593" s="117">
        <v>0</v>
      </c>
      <c r="L1593" s="117">
        <v>0</v>
      </c>
      <c r="M1593" s="117">
        <v>0</v>
      </c>
      <c r="N1593" s="117">
        <v>184.95</v>
      </c>
      <c r="P1593" s="1">
        <v>45218</v>
      </c>
      <c r="Q1593" s="1">
        <v>45211</v>
      </c>
      <c r="R1593" s="1">
        <v>46254</v>
      </c>
      <c r="S1593" s="1">
        <v>46254</v>
      </c>
      <c r="W1593" t="s">
        <v>561</v>
      </c>
      <c r="X1593" t="s">
        <v>252</v>
      </c>
      <c r="Z1593" t="s">
        <v>1142</v>
      </c>
      <c r="AA1593">
        <v>2</v>
      </c>
      <c r="AB1593" t="s">
        <v>1129</v>
      </c>
      <c r="AC1593" t="s">
        <v>561</v>
      </c>
      <c r="AD1593" t="s">
        <v>1130</v>
      </c>
      <c r="AE1593" t="s">
        <v>1131</v>
      </c>
      <c r="AF1593" t="s">
        <v>1132</v>
      </c>
      <c r="AG1593" t="s">
        <v>1133</v>
      </c>
      <c r="AH1593" t="s">
        <v>1134</v>
      </c>
    </row>
    <row r="1594" spans="1:34">
      <c r="A1594">
        <v>18114</v>
      </c>
      <c r="B1594" t="s">
        <v>246</v>
      </c>
      <c r="C1594" t="s">
        <v>247</v>
      </c>
      <c r="D1594" t="s">
        <v>461</v>
      </c>
      <c r="E1594" t="s">
        <v>462</v>
      </c>
      <c r="F1594" t="s">
        <v>261</v>
      </c>
      <c r="G1594" t="s">
        <v>1146</v>
      </c>
      <c r="H1594" s="117">
        <v>412.53</v>
      </c>
      <c r="I1594" s="117">
        <v>412.53</v>
      </c>
      <c r="J1594" s="117">
        <v>434.81</v>
      </c>
      <c r="K1594" s="117">
        <v>0</v>
      </c>
      <c r="L1594" s="117">
        <v>0</v>
      </c>
      <c r="M1594" s="117">
        <v>0</v>
      </c>
      <c r="N1594" s="117">
        <v>434.81</v>
      </c>
      <c r="P1594" s="1">
        <v>45190</v>
      </c>
      <c r="Q1594" s="1">
        <v>45172</v>
      </c>
      <c r="R1594" s="1">
        <v>46254</v>
      </c>
      <c r="S1594" s="1">
        <v>46254</v>
      </c>
      <c r="W1594" t="s">
        <v>561</v>
      </c>
      <c r="X1594" t="s">
        <v>252</v>
      </c>
      <c r="Z1594" t="s">
        <v>1142</v>
      </c>
      <c r="AA1594">
        <v>2</v>
      </c>
      <c r="AB1594" t="s">
        <v>1129</v>
      </c>
      <c r="AC1594" t="s">
        <v>561</v>
      </c>
      <c r="AD1594" t="s">
        <v>1130</v>
      </c>
      <c r="AE1594" t="s">
        <v>1131</v>
      </c>
      <c r="AF1594" t="s">
        <v>1132</v>
      </c>
      <c r="AG1594" t="s">
        <v>1133</v>
      </c>
      <c r="AH1594" t="s">
        <v>1134</v>
      </c>
    </row>
    <row r="1595" spans="1:34">
      <c r="A1595">
        <v>25414</v>
      </c>
      <c r="B1595" t="s">
        <v>246</v>
      </c>
      <c r="C1595" t="s">
        <v>269</v>
      </c>
      <c r="D1595" t="s">
        <v>319</v>
      </c>
      <c r="E1595" t="s">
        <v>320</v>
      </c>
      <c r="F1595" t="s">
        <v>261</v>
      </c>
      <c r="G1595" t="s">
        <v>1146</v>
      </c>
      <c r="H1595" s="117">
        <v>174.02</v>
      </c>
      <c r="I1595" s="117">
        <v>174.02</v>
      </c>
      <c r="J1595" s="117">
        <v>179.3</v>
      </c>
      <c r="K1595" s="117">
        <v>0</v>
      </c>
      <c r="L1595" s="117">
        <v>0</v>
      </c>
      <c r="M1595" s="117">
        <v>0</v>
      </c>
      <c r="N1595" s="117">
        <v>179.3</v>
      </c>
      <c r="P1595" s="1">
        <v>45476</v>
      </c>
      <c r="Q1595" s="1">
        <v>45468</v>
      </c>
      <c r="R1595" s="1">
        <v>46254</v>
      </c>
      <c r="S1595" s="1">
        <v>46254</v>
      </c>
      <c r="W1595" t="s">
        <v>561</v>
      </c>
      <c r="X1595" t="s">
        <v>252</v>
      </c>
      <c r="Z1595" t="s">
        <v>1142</v>
      </c>
      <c r="AA1595">
        <v>2</v>
      </c>
      <c r="AB1595" t="s">
        <v>1167</v>
      </c>
      <c r="AC1595" t="s">
        <v>561</v>
      </c>
      <c r="AD1595" t="s">
        <v>1130</v>
      </c>
      <c r="AE1595" t="s">
        <v>1131</v>
      </c>
      <c r="AF1595" t="s">
        <v>1132</v>
      </c>
      <c r="AG1595" t="s">
        <v>1133</v>
      </c>
      <c r="AH1595" t="s">
        <v>1134</v>
      </c>
    </row>
    <row r="1596" spans="1:34">
      <c r="A1596">
        <v>28921</v>
      </c>
      <c r="B1596" t="s">
        <v>246</v>
      </c>
      <c r="C1596" t="s">
        <v>247</v>
      </c>
      <c r="D1596" t="s">
        <v>433</v>
      </c>
      <c r="E1596" t="s">
        <v>434</v>
      </c>
      <c r="F1596" t="s">
        <v>261</v>
      </c>
      <c r="G1596" t="s">
        <v>1146</v>
      </c>
      <c r="H1596" s="117">
        <v>439</v>
      </c>
      <c r="I1596" s="117">
        <v>439</v>
      </c>
      <c r="J1596" s="117">
        <v>442.06</v>
      </c>
      <c r="K1596" s="117">
        <v>0</v>
      </c>
      <c r="L1596" s="117">
        <v>0</v>
      </c>
      <c r="M1596" s="117">
        <v>0</v>
      </c>
      <c r="N1596" s="117">
        <v>442.06</v>
      </c>
      <c r="P1596" s="1">
        <v>45555</v>
      </c>
      <c r="Q1596" s="1">
        <v>45554</v>
      </c>
      <c r="R1596" s="1">
        <v>46254</v>
      </c>
      <c r="S1596" s="1">
        <v>46254</v>
      </c>
      <c r="W1596" t="s">
        <v>561</v>
      </c>
      <c r="X1596" t="s">
        <v>252</v>
      </c>
      <c r="Z1596" t="s">
        <v>1142</v>
      </c>
      <c r="AA1596">
        <v>2</v>
      </c>
      <c r="AB1596" t="s">
        <v>1167</v>
      </c>
      <c r="AC1596" t="s">
        <v>561</v>
      </c>
      <c r="AD1596" t="s">
        <v>1130</v>
      </c>
      <c r="AE1596" t="s">
        <v>1131</v>
      </c>
      <c r="AF1596" t="s">
        <v>1132</v>
      </c>
      <c r="AG1596" t="s">
        <v>1133</v>
      </c>
      <c r="AH1596" t="s">
        <v>1134</v>
      </c>
    </row>
    <row r="1597" spans="1:34">
      <c r="A1597">
        <v>19279</v>
      </c>
      <c r="B1597" t="s">
        <v>246</v>
      </c>
      <c r="C1597" t="s">
        <v>247</v>
      </c>
      <c r="D1597" t="s">
        <v>368</v>
      </c>
      <c r="E1597" t="s">
        <v>369</v>
      </c>
      <c r="F1597" t="s">
        <v>261</v>
      </c>
      <c r="G1597" t="s">
        <v>1146</v>
      </c>
      <c r="H1597" s="117">
        <v>600</v>
      </c>
      <c r="I1597" s="117">
        <v>600</v>
      </c>
      <c r="J1597" s="117">
        <v>632.41</v>
      </c>
      <c r="K1597" s="117">
        <v>0</v>
      </c>
      <c r="L1597" s="117">
        <v>0</v>
      </c>
      <c r="M1597" s="117">
        <v>0</v>
      </c>
      <c r="N1597" s="117">
        <v>632.41</v>
      </c>
      <c r="P1597" s="1">
        <v>45197</v>
      </c>
      <c r="Q1597" s="1">
        <v>45188</v>
      </c>
      <c r="R1597" s="1">
        <v>46259</v>
      </c>
      <c r="S1597" s="1">
        <v>46259</v>
      </c>
      <c r="W1597" t="s">
        <v>561</v>
      </c>
      <c r="X1597" t="s">
        <v>252</v>
      </c>
      <c r="Z1597" t="s">
        <v>1142</v>
      </c>
      <c r="AA1597">
        <v>2</v>
      </c>
      <c r="AB1597" t="s">
        <v>1129</v>
      </c>
      <c r="AC1597" t="s">
        <v>561</v>
      </c>
      <c r="AD1597" t="s">
        <v>1130</v>
      </c>
      <c r="AE1597" t="s">
        <v>1131</v>
      </c>
      <c r="AF1597" t="s">
        <v>1132</v>
      </c>
      <c r="AG1597" t="s">
        <v>1133</v>
      </c>
      <c r="AH1597" t="s">
        <v>1134</v>
      </c>
    </row>
    <row r="1598" spans="1:34">
      <c r="A1598">
        <v>21871</v>
      </c>
      <c r="B1598" t="s">
        <v>246</v>
      </c>
      <c r="C1598" t="s">
        <v>247</v>
      </c>
      <c r="D1598" t="s">
        <v>513</v>
      </c>
      <c r="E1598" t="s">
        <v>514</v>
      </c>
      <c r="F1598" t="s">
        <v>261</v>
      </c>
      <c r="G1598" t="s">
        <v>1146</v>
      </c>
      <c r="H1598" s="117">
        <v>569.73</v>
      </c>
      <c r="I1598" s="117">
        <v>569.73</v>
      </c>
      <c r="J1598" s="117">
        <v>597.46</v>
      </c>
      <c r="K1598" s="117">
        <v>0</v>
      </c>
      <c r="L1598" s="117">
        <v>0</v>
      </c>
      <c r="M1598" s="117">
        <v>0</v>
      </c>
      <c r="N1598" s="117">
        <v>597.46</v>
      </c>
      <c r="P1598" s="1">
        <v>45259</v>
      </c>
      <c r="Q1598" s="1">
        <v>45240</v>
      </c>
      <c r="R1598" s="1">
        <v>46259</v>
      </c>
      <c r="S1598" s="1">
        <v>46259</v>
      </c>
      <c r="W1598" t="s">
        <v>561</v>
      </c>
      <c r="X1598" t="s">
        <v>252</v>
      </c>
      <c r="Z1598" t="s">
        <v>1142</v>
      </c>
      <c r="AA1598">
        <v>2</v>
      </c>
      <c r="AB1598" t="s">
        <v>1129</v>
      </c>
      <c r="AC1598" t="s">
        <v>561</v>
      </c>
      <c r="AD1598" t="s">
        <v>1130</v>
      </c>
      <c r="AE1598" t="s">
        <v>1131</v>
      </c>
      <c r="AF1598" t="s">
        <v>1132</v>
      </c>
      <c r="AG1598" t="s">
        <v>1133</v>
      </c>
      <c r="AH1598" t="s">
        <v>1134</v>
      </c>
    </row>
    <row r="1599" spans="1:34">
      <c r="A1599">
        <v>22801</v>
      </c>
      <c r="B1599" t="s">
        <v>246</v>
      </c>
      <c r="C1599" t="s">
        <v>247</v>
      </c>
      <c r="D1599" t="s">
        <v>480</v>
      </c>
      <c r="E1599" t="s">
        <v>481</v>
      </c>
      <c r="F1599" t="s">
        <v>261</v>
      </c>
      <c r="G1599" t="s">
        <v>1146</v>
      </c>
      <c r="H1599" s="117">
        <v>579.94000000000005</v>
      </c>
      <c r="I1599" s="117">
        <v>579.94000000000005</v>
      </c>
      <c r="J1599" s="117">
        <v>606.54999999999995</v>
      </c>
      <c r="K1599" s="117">
        <v>0</v>
      </c>
      <c r="L1599" s="117">
        <v>0</v>
      </c>
      <c r="M1599" s="117">
        <v>0</v>
      </c>
      <c r="N1599" s="117">
        <v>606.54999999999995</v>
      </c>
      <c r="P1599" s="1">
        <v>45323</v>
      </c>
      <c r="Q1599" s="1">
        <v>45314</v>
      </c>
      <c r="R1599" s="1">
        <v>46259</v>
      </c>
      <c r="S1599" s="1">
        <v>46259</v>
      </c>
      <c r="W1599" t="s">
        <v>561</v>
      </c>
      <c r="X1599" t="s">
        <v>252</v>
      </c>
      <c r="Z1599" t="s">
        <v>1142</v>
      </c>
      <c r="AA1599">
        <v>2</v>
      </c>
      <c r="AB1599" t="s">
        <v>1129</v>
      </c>
      <c r="AC1599" t="s">
        <v>561</v>
      </c>
      <c r="AD1599" t="s">
        <v>1130</v>
      </c>
      <c r="AE1599" t="s">
        <v>1131</v>
      </c>
      <c r="AF1599" t="s">
        <v>1132</v>
      </c>
      <c r="AG1599" t="s">
        <v>1133</v>
      </c>
      <c r="AH1599" t="s">
        <v>1134</v>
      </c>
    </row>
    <row r="1600" spans="1:34">
      <c r="A1600">
        <v>24574</v>
      </c>
      <c r="B1600" t="s">
        <v>246</v>
      </c>
      <c r="C1600" t="s">
        <v>269</v>
      </c>
      <c r="D1600" t="s">
        <v>298</v>
      </c>
      <c r="E1600" t="s">
        <v>299</v>
      </c>
      <c r="F1600" t="s">
        <v>261</v>
      </c>
      <c r="G1600" t="s">
        <v>1146</v>
      </c>
      <c r="H1600" s="117">
        <v>200</v>
      </c>
      <c r="I1600" s="117">
        <v>200</v>
      </c>
      <c r="J1600" s="117">
        <v>207.7</v>
      </c>
      <c r="K1600" s="117">
        <v>0</v>
      </c>
      <c r="L1600" s="117">
        <v>0</v>
      </c>
      <c r="M1600" s="117">
        <v>0</v>
      </c>
      <c r="N1600" s="117">
        <v>207.7</v>
      </c>
      <c r="P1600" s="1">
        <v>45406</v>
      </c>
      <c r="Q1600" s="1">
        <v>45401</v>
      </c>
      <c r="R1600" s="1">
        <v>46259</v>
      </c>
      <c r="S1600" s="1">
        <v>46259</v>
      </c>
      <c r="W1600" t="s">
        <v>561</v>
      </c>
      <c r="X1600" t="s">
        <v>252</v>
      </c>
      <c r="Z1600" t="s">
        <v>1142</v>
      </c>
      <c r="AA1600">
        <v>2</v>
      </c>
      <c r="AB1600" t="s">
        <v>1167</v>
      </c>
      <c r="AC1600" t="s">
        <v>561</v>
      </c>
      <c r="AD1600" t="s">
        <v>1130</v>
      </c>
      <c r="AE1600" t="s">
        <v>1131</v>
      </c>
      <c r="AF1600" t="s">
        <v>1132</v>
      </c>
      <c r="AG1600" t="s">
        <v>1133</v>
      </c>
      <c r="AH1600" t="s">
        <v>1134</v>
      </c>
    </row>
    <row r="1601" spans="1:34">
      <c r="A1601">
        <v>24379</v>
      </c>
      <c r="B1601" t="s">
        <v>246</v>
      </c>
      <c r="C1601" t="s">
        <v>269</v>
      </c>
      <c r="D1601" t="s">
        <v>330</v>
      </c>
      <c r="E1601" t="s">
        <v>331</v>
      </c>
      <c r="F1601" t="s">
        <v>261</v>
      </c>
      <c r="G1601" t="s">
        <v>1146</v>
      </c>
      <c r="H1601" s="117">
        <v>200</v>
      </c>
      <c r="I1601" s="117">
        <v>200</v>
      </c>
      <c r="J1601" s="117">
        <v>207.7</v>
      </c>
      <c r="K1601" s="117">
        <v>0</v>
      </c>
      <c r="L1601" s="117">
        <v>0</v>
      </c>
      <c r="M1601" s="117">
        <v>0</v>
      </c>
      <c r="N1601" s="117">
        <v>207.7</v>
      </c>
      <c r="P1601" s="1">
        <v>45399</v>
      </c>
      <c r="Q1601" s="1">
        <v>45391</v>
      </c>
      <c r="R1601" s="1">
        <v>46264</v>
      </c>
      <c r="S1601" s="1">
        <v>46264</v>
      </c>
      <c r="W1601" t="s">
        <v>561</v>
      </c>
      <c r="X1601" t="s">
        <v>252</v>
      </c>
      <c r="Z1601" t="s">
        <v>1142</v>
      </c>
      <c r="AA1601">
        <v>2</v>
      </c>
      <c r="AB1601" t="s">
        <v>1167</v>
      </c>
      <c r="AC1601" t="s">
        <v>561</v>
      </c>
      <c r="AD1601" t="s">
        <v>1130</v>
      </c>
      <c r="AE1601" t="s">
        <v>1131</v>
      </c>
      <c r="AF1601" t="s">
        <v>1132</v>
      </c>
      <c r="AG1601" t="s">
        <v>1133</v>
      </c>
      <c r="AH1601" t="s">
        <v>1134</v>
      </c>
    </row>
    <row r="1602" spans="1:34">
      <c r="A1602">
        <v>24652</v>
      </c>
      <c r="B1602" t="s">
        <v>246</v>
      </c>
      <c r="C1602" t="s">
        <v>247</v>
      </c>
      <c r="D1602" t="s">
        <v>488</v>
      </c>
      <c r="E1602" t="s">
        <v>489</v>
      </c>
      <c r="F1602" t="s">
        <v>261</v>
      </c>
      <c r="G1602" t="s">
        <v>1146</v>
      </c>
      <c r="H1602" s="117">
        <v>400</v>
      </c>
      <c r="I1602" s="117">
        <v>400</v>
      </c>
      <c r="J1602" s="117">
        <v>415.41</v>
      </c>
      <c r="K1602" s="117">
        <v>0</v>
      </c>
      <c r="L1602" s="117">
        <v>0</v>
      </c>
      <c r="M1602" s="117">
        <v>0</v>
      </c>
      <c r="N1602" s="117">
        <v>415.41</v>
      </c>
      <c r="P1602" s="1">
        <v>45412</v>
      </c>
      <c r="Q1602" s="1">
        <v>45404</v>
      </c>
      <c r="R1602" s="1">
        <v>46264</v>
      </c>
      <c r="S1602" s="1">
        <v>46264</v>
      </c>
      <c r="W1602" t="s">
        <v>561</v>
      </c>
      <c r="X1602" t="s">
        <v>252</v>
      </c>
      <c r="Z1602" t="s">
        <v>1142</v>
      </c>
      <c r="AA1602">
        <v>2</v>
      </c>
      <c r="AB1602" t="s">
        <v>1167</v>
      </c>
      <c r="AC1602" t="s">
        <v>561</v>
      </c>
      <c r="AD1602" t="s">
        <v>1130</v>
      </c>
      <c r="AE1602" t="s">
        <v>1131</v>
      </c>
      <c r="AF1602" t="s">
        <v>1132</v>
      </c>
      <c r="AG1602" t="s">
        <v>1133</v>
      </c>
      <c r="AH1602" t="s">
        <v>1134</v>
      </c>
    </row>
    <row r="1603" spans="1:34">
      <c r="A1603">
        <v>24882</v>
      </c>
      <c r="B1603" t="s">
        <v>246</v>
      </c>
      <c r="C1603" t="s">
        <v>247</v>
      </c>
      <c r="D1603" t="s">
        <v>430</v>
      </c>
      <c r="E1603" t="s">
        <v>431</v>
      </c>
      <c r="F1603" t="s">
        <v>261</v>
      </c>
      <c r="G1603" t="s">
        <v>1146</v>
      </c>
      <c r="H1603" s="117">
        <v>1000</v>
      </c>
      <c r="I1603" s="117">
        <v>1000</v>
      </c>
      <c r="J1603" s="117">
        <v>1038.52</v>
      </c>
      <c r="K1603" s="117">
        <v>0</v>
      </c>
      <c r="L1603" s="117">
        <v>0</v>
      </c>
      <c r="M1603" s="117">
        <v>0</v>
      </c>
      <c r="N1603" s="117">
        <v>1038.52</v>
      </c>
      <c r="P1603" s="1">
        <v>45421</v>
      </c>
      <c r="Q1603" s="1">
        <v>45410</v>
      </c>
      <c r="R1603" s="1">
        <v>46264</v>
      </c>
      <c r="S1603" s="1">
        <v>46264</v>
      </c>
      <c r="W1603" t="s">
        <v>561</v>
      </c>
      <c r="X1603" t="s">
        <v>252</v>
      </c>
      <c r="Z1603" t="s">
        <v>1142</v>
      </c>
      <c r="AA1603">
        <v>2</v>
      </c>
      <c r="AB1603" t="s">
        <v>1167</v>
      </c>
      <c r="AC1603" t="s">
        <v>561</v>
      </c>
      <c r="AD1603" t="s">
        <v>1130</v>
      </c>
      <c r="AE1603" t="s">
        <v>1131</v>
      </c>
      <c r="AF1603" t="s">
        <v>1132</v>
      </c>
      <c r="AG1603" t="s">
        <v>1133</v>
      </c>
      <c r="AH1603" t="s">
        <v>1134</v>
      </c>
    </row>
    <row r="1604" spans="1:34">
      <c r="A1604">
        <v>24737</v>
      </c>
      <c r="B1604" t="s">
        <v>246</v>
      </c>
      <c r="C1604" t="s">
        <v>247</v>
      </c>
      <c r="D1604" t="s">
        <v>418</v>
      </c>
      <c r="E1604" t="s">
        <v>419</v>
      </c>
      <c r="F1604" t="s">
        <v>261</v>
      </c>
      <c r="G1604" t="s">
        <v>1146</v>
      </c>
      <c r="H1604" s="117">
        <v>431.29</v>
      </c>
      <c r="I1604" s="117">
        <v>431.29</v>
      </c>
      <c r="J1604" s="117">
        <v>447.9</v>
      </c>
      <c r="K1604" s="117">
        <v>0</v>
      </c>
      <c r="L1604" s="117">
        <v>0</v>
      </c>
      <c r="M1604" s="117">
        <v>0</v>
      </c>
      <c r="N1604" s="117">
        <v>447.9</v>
      </c>
      <c r="P1604" s="1">
        <v>45412</v>
      </c>
      <c r="Q1604" s="1">
        <v>45407</v>
      </c>
      <c r="R1604" s="1">
        <v>46264</v>
      </c>
      <c r="S1604" s="1">
        <v>46264</v>
      </c>
      <c r="W1604" t="s">
        <v>561</v>
      </c>
      <c r="X1604" t="s">
        <v>252</v>
      </c>
      <c r="Z1604" t="s">
        <v>1142</v>
      </c>
      <c r="AA1604">
        <v>2</v>
      </c>
      <c r="AB1604" t="s">
        <v>1167</v>
      </c>
      <c r="AC1604" t="s">
        <v>561</v>
      </c>
      <c r="AD1604" t="s">
        <v>1130</v>
      </c>
      <c r="AE1604" t="s">
        <v>1131</v>
      </c>
      <c r="AF1604" t="s">
        <v>1132</v>
      </c>
      <c r="AG1604" t="s">
        <v>1133</v>
      </c>
      <c r="AH1604" t="s">
        <v>1134</v>
      </c>
    </row>
    <row r="1605" spans="1:34">
      <c r="A1605">
        <v>25087</v>
      </c>
      <c r="B1605" t="s">
        <v>246</v>
      </c>
      <c r="C1605" t="s">
        <v>247</v>
      </c>
      <c r="D1605" t="s">
        <v>494</v>
      </c>
      <c r="E1605" t="s">
        <v>495</v>
      </c>
      <c r="F1605" t="s">
        <v>261</v>
      </c>
      <c r="G1605" t="s">
        <v>1146</v>
      </c>
      <c r="H1605" s="117">
        <v>400</v>
      </c>
      <c r="I1605" s="117">
        <v>400</v>
      </c>
      <c r="J1605" s="117">
        <v>414.25</v>
      </c>
      <c r="K1605" s="117">
        <v>0</v>
      </c>
      <c r="L1605" s="117">
        <v>0</v>
      </c>
      <c r="M1605" s="117">
        <v>0</v>
      </c>
      <c r="N1605" s="117">
        <v>414.25</v>
      </c>
      <c r="P1605" s="1">
        <v>45443</v>
      </c>
      <c r="Q1605" s="1">
        <v>45436</v>
      </c>
      <c r="R1605" s="1">
        <v>46264</v>
      </c>
      <c r="S1605" s="1">
        <v>46264</v>
      </c>
      <c r="W1605" t="s">
        <v>561</v>
      </c>
      <c r="X1605" t="s">
        <v>252</v>
      </c>
      <c r="Z1605" t="s">
        <v>1142</v>
      </c>
      <c r="AA1605">
        <v>2</v>
      </c>
      <c r="AB1605" t="s">
        <v>1167</v>
      </c>
      <c r="AC1605" t="s">
        <v>561</v>
      </c>
      <c r="AD1605" t="s">
        <v>1130</v>
      </c>
      <c r="AE1605" t="s">
        <v>1131</v>
      </c>
      <c r="AF1605" t="s">
        <v>1132</v>
      </c>
      <c r="AG1605" t="s">
        <v>1133</v>
      </c>
      <c r="AH1605" t="s">
        <v>1134</v>
      </c>
    </row>
    <row r="1606" spans="1:34">
      <c r="A1606">
        <v>25233</v>
      </c>
      <c r="B1606" t="s">
        <v>246</v>
      </c>
      <c r="C1606" t="s">
        <v>269</v>
      </c>
      <c r="D1606" t="s">
        <v>324</v>
      </c>
      <c r="E1606" t="s">
        <v>325</v>
      </c>
      <c r="F1606" t="s">
        <v>261</v>
      </c>
      <c r="G1606" t="s">
        <v>1146</v>
      </c>
      <c r="H1606" s="117">
        <v>170</v>
      </c>
      <c r="I1606" s="117">
        <v>170</v>
      </c>
      <c r="J1606" s="117">
        <v>175.15</v>
      </c>
      <c r="K1606" s="117">
        <v>0</v>
      </c>
      <c r="L1606" s="117">
        <v>0</v>
      </c>
      <c r="M1606" s="117">
        <v>0</v>
      </c>
      <c r="N1606" s="117">
        <v>175.15</v>
      </c>
      <c r="P1606" s="1">
        <v>45476</v>
      </c>
      <c r="Q1606" s="1">
        <v>45450</v>
      </c>
      <c r="R1606" s="1">
        <v>46264</v>
      </c>
      <c r="S1606" s="1">
        <v>46264</v>
      </c>
      <c r="W1606" t="s">
        <v>561</v>
      </c>
      <c r="X1606" t="s">
        <v>252</v>
      </c>
      <c r="Z1606" t="s">
        <v>1142</v>
      </c>
      <c r="AA1606">
        <v>2</v>
      </c>
      <c r="AB1606" t="s">
        <v>1167</v>
      </c>
      <c r="AC1606" t="s">
        <v>561</v>
      </c>
      <c r="AD1606" t="s">
        <v>1130</v>
      </c>
      <c r="AE1606" t="s">
        <v>1131</v>
      </c>
      <c r="AF1606" t="s">
        <v>1132</v>
      </c>
      <c r="AG1606" t="s">
        <v>1133</v>
      </c>
      <c r="AH1606" t="s">
        <v>1134</v>
      </c>
    </row>
    <row r="1607" spans="1:34">
      <c r="A1607">
        <v>25006</v>
      </c>
      <c r="B1607" t="s">
        <v>246</v>
      </c>
      <c r="C1607" t="s">
        <v>247</v>
      </c>
      <c r="D1607" t="s">
        <v>410</v>
      </c>
      <c r="E1607" t="s">
        <v>411</v>
      </c>
      <c r="F1607" t="s">
        <v>261</v>
      </c>
      <c r="G1607" t="s">
        <v>1146</v>
      </c>
      <c r="H1607" s="117">
        <v>620.48</v>
      </c>
      <c r="I1607" s="117">
        <v>620.48</v>
      </c>
      <c r="J1607" s="117">
        <v>642.59</v>
      </c>
      <c r="K1607" s="117">
        <v>0</v>
      </c>
      <c r="L1607" s="117">
        <v>0</v>
      </c>
      <c r="M1607" s="117">
        <v>0</v>
      </c>
      <c r="N1607" s="117">
        <v>642.59</v>
      </c>
      <c r="P1607" s="1">
        <v>45435</v>
      </c>
      <c r="Q1607" s="1">
        <v>45423</v>
      </c>
      <c r="R1607" s="1">
        <v>46264</v>
      </c>
      <c r="S1607" s="1">
        <v>46264</v>
      </c>
      <c r="W1607" t="s">
        <v>561</v>
      </c>
      <c r="X1607" t="s">
        <v>252</v>
      </c>
      <c r="Z1607" t="s">
        <v>1142</v>
      </c>
      <c r="AA1607">
        <v>2</v>
      </c>
      <c r="AB1607" t="s">
        <v>1167</v>
      </c>
      <c r="AC1607" t="s">
        <v>561</v>
      </c>
      <c r="AD1607" t="s">
        <v>1130</v>
      </c>
      <c r="AE1607" t="s">
        <v>1131</v>
      </c>
      <c r="AF1607" t="s">
        <v>1132</v>
      </c>
      <c r="AG1607" t="s">
        <v>1133</v>
      </c>
      <c r="AH1607" t="s">
        <v>1134</v>
      </c>
    </row>
    <row r="1608" spans="1:34">
      <c r="A1608">
        <v>22947</v>
      </c>
      <c r="B1608" t="s">
        <v>246</v>
      </c>
      <c r="C1608" t="s">
        <v>247</v>
      </c>
      <c r="D1608" t="s">
        <v>446</v>
      </c>
      <c r="E1608" t="s">
        <v>447</v>
      </c>
      <c r="F1608" t="s">
        <v>261</v>
      </c>
      <c r="G1608" t="s">
        <v>1146</v>
      </c>
      <c r="H1608" s="117">
        <v>400</v>
      </c>
      <c r="I1608" s="117">
        <v>400</v>
      </c>
      <c r="J1608" s="117">
        <v>418.36</v>
      </c>
      <c r="K1608" s="117">
        <v>0</v>
      </c>
      <c r="L1608" s="117">
        <v>0</v>
      </c>
      <c r="M1608" s="117">
        <v>0</v>
      </c>
      <c r="N1608" s="117">
        <v>418.36</v>
      </c>
      <c r="P1608" s="1">
        <v>45323</v>
      </c>
      <c r="Q1608" s="1">
        <v>45320</v>
      </c>
      <c r="R1608" s="1">
        <v>46264</v>
      </c>
      <c r="S1608" s="1">
        <v>46264</v>
      </c>
      <c r="W1608" t="s">
        <v>561</v>
      </c>
      <c r="X1608" t="s">
        <v>252</v>
      </c>
      <c r="Z1608" t="s">
        <v>1142</v>
      </c>
      <c r="AA1608">
        <v>2</v>
      </c>
      <c r="AB1608" t="s">
        <v>1129</v>
      </c>
      <c r="AC1608" t="s">
        <v>561</v>
      </c>
      <c r="AD1608" t="s">
        <v>1130</v>
      </c>
      <c r="AE1608" t="s">
        <v>1131</v>
      </c>
      <c r="AF1608" t="s">
        <v>1132</v>
      </c>
      <c r="AG1608" t="s">
        <v>1133</v>
      </c>
      <c r="AH1608" t="s">
        <v>1134</v>
      </c>
    </row>
    <row r="1609" spans="1:34">
      <c r="A1609">
        <v>23275</v>
      </c>
      <c r="B1609" t="s">
        <v>246</v>
      </c>
      <c r="C1609" t="s">
        <v>269</v>
      </c>
      <c r="D1609" t="s">
        <v>339</v>
      </c>
      <c r="E1609" t="s">
        <v>340</v>
      </c>
      <c r="F1609" t="s">
        <v>261</v>
      </c>
      <c r="G1609" t="s">
        <v>1146</v>
      </c>
      <c r="H1609" s="117">
        <v>170</v>
      </c>
      <c r="I1609" s="117">
        <v>170</v>
      </c>
      <c r="J1609" s="117">
        <v>177.26</v>
      </c>
      <c r="K1609" s="117">
        <v>0</v>
      </c>
      <c r="L1609" s="117">
        <v>0</v>
      </c>
      <c r="M1609" s="117">
        <v>0</v>
      </c>
      <c r="N1609" s="117">
        <v>177.26</v>
      </c>
      <c r="P1609" s="1">
        <v>45345</v>
      </c>
      <c r="Q1609" s="1">
        <v>45331</v>
      </c>
      <c r="R1609" s="1">
        <v>46264</v>
      </c>
      <c r="S1609" s="1">
        <v>46264</v>
      </c>
      <c r="W1609" t="s">
        <v>561</v>
      </c>
      <c r="X1609" t="s">
        <v>252</v>
      </c>
      <c r="Z1609" t="s">
        <v>1142</v>
      </c>
      <c r="AA1609">
        <v>2</v>
      </c>
      <c r="AB1609" t="s">
        <v>1129</v>
      </c>
      <c r="AC1609" t="s">
        <v>561</v>
      </c>
      <c r="AD1609" t="s">
        <v>1130</v>
      </c>
      <c r="AE1609" t="s">
        <v>1131</v>
      </c>
      <c r="AF1609" t="s">
        <v>1132</v>
      </c>
      <c r="AG1609" t="s">
        <v>1133</v>
      </c>
      <c r="AH1609" t="s">
        <v>1134</v>
      </c>
    </row>
    <row r="1610" spans="1:34">
      <c r="A1610">
        <v>19383</v>
      </c>
      <c r="B1610" t="s">
        <v>246</v>
      </c>
      <c r="C1610" t="s">
        <v>269</v>
      </c>
      <c r="D1610" t="s">
        <v>327</v>
      </c>
      <c r="E1610" t="s">
        <v>328</v>
      </c>
      <c r="F1610" t="s">
        <v>261</v>
      </c>
      <c r="G1610" t="s">
        <v>1146</v>
      </c>
      <c r="H1610" s="117">
        <v>174</v>
      </c>
      <c r="I1610" s="117">
        <v>174</v>
      </c>
      <c r="J1610" s="117">
        <v>183.4</v>
      </c>
      <c r="K1610" s="117">
        <v>0</v>
      </c>
      <c r="L1610" s="117">
        <v>0</v>
      </c>
      <c r="M1610" s="117">
        <v>0</v>
      </c>
      <c r="N1610" s="117">
        <v>183.4</v>
      </c>
      <c r="P1610" s="1">
        <v>45205</v>
      </c>
      <c r="Q1610" s="1">
        <v>45197</v>
      </c>
      <c r="R1610" s="1">
        <v>46264</v>
      </c>
      <c r="S1610" s="1">
        <v>46264</v>
      </c>
      <c r="W1610" t="s">
        <v>561</v>
      </c>
      <c r="X1610" t="s">
        <v>252</v>
      </c>
      <c r="Z1610" t="s">
        <v>1142</v>
      </c>
      <c r="AA1610">
        <v>2</v>
      </c>
      <c r="AB1610" t="s">
        <v>1129</v>
      </c>
      <c r="AC1610" t="s">
        <v>561</v>
      </c>
      <c r="AD1610" t="s">
        <v>1130</v>
      </c>
      <c r="AE1610" t="s">
        <v>1131</v>
      </c>
      <c r="AF1610" t="s">
        <v>1132</v>
      </c>
      <c r="AG1610" t="s">
        <v>1133</v>
      </c>
      <c r="AH1610" t="s">
        <v>1134</v>
      </c>
    </row>
    <row r="1611" spans="1:34">
      <c r="A1611">
        <v>19603</v>
      </c>
      <c r="B1611" t="s">
        <v>246</v>
      </c>
      <c r="C1611" t="s">
        <v>247</v>
      </c>
      <c r="D1611" t="s">
        <v>474</v>
      </c>
      <c r="E1611" t="s">
        <v>475</v>
      </c>
      <c r="F1611" t="s">
        <v>261</v>
      </c>
      <c r="G1611" t="s">
        <v>1146</v>
      </c>
      <c r="H1611" s="117">
        <v>410.13</v>
      </c>
      <c r="I1611" s="117">
        <v>410.13</v>
      </c>
      <c r="J1611" s="117">
        <v>431.57</v>
      </c>
      <c r="K1611" s="117">
        <v>0</v>
      </c>
      <c r="L1611" s="117">
        <v>0</v>
      </c>
      <c r="M1611" s="117">
        <v>0</v>
      </c>
      <c r="N1611" s="117">
        <v>431.57</v>
      </c>
      <c r="P1611" s="1">
        <v>45229</v>
      </c>
      <c r="Q1611" s="1">
        <v>45221</v>
      </c>
      <c r="R1611" s="1">
        <v>46264</v>
      </c>
      <c r="S1611" s="1">
        <v>46264</v>
      </c>
      <c r="W1611" t="s">
        <v>561</v>
      </c>
      <c r="X1611" t="s">
        <v>252</v>
      </c>
      <c r="Z1611" t="s">
        <v>1142</v>
      </c>
      <c r="AA1611">
        <v>2</v>
      </c>
      <c r="AB1611" t="s">
        <v>1129</v>
      </c>
      <c r="AC1611" t="s">
        <v>561</v>
      </c>
      <c r="AD1611" t="s">
        <v>1130</v>
      </c>
      <c r="AE1611" t="s">
        <v>1131</v>
      </c>
      <c r="AF1611" t="s">
        <v>1132</v>
      </c>
      <c r="AG1611" t="s">
        <v>1133</v>
      </c>
      <c r="AH1611" t="s">
        <v>1134</v>
      </c>
    </row>
    <row r="1612" spans="1:34">
      <c r="A1612">
        <v>27736</v>
      </c>
      <c r="B1612" t="s">
        <v>246</v>
      </c>
      <c r="C1612" t="s">
        <v>247</v>
      </c>
      <c r="D1612" t="s">
        <v>454</v>
      </c>
      <c r="E1612" t="s">
        <v>455</v>
      </c>
      <c r="F1612" t="s">
        <v>261</v>
      </c>
      <c r="G1612" t="s">
        <v>1146</v>
      </c>
      <c r="H1612" s="117">
        <v>623</v>
      </c>
      <c r="I1612" s="117">
        <v>623</v>
      </c>
      <c r="J1612" s="117">
        <v>631.88</v>
      </c>
      <c r="K1612" s="117">
        <v>0</v>
      </c>
      <c r="L1612" s="117">
        <v>0</v>
      </c>
      <c r="M1612" s="117">
        <v>0</v>
      </c>
      <c r="N1612" s="117">
        <v>631.88</v>
      </c>
      <c r="P1612" s="1">
        <v>45541</v>
      </c>
      <c r="Q1612" s="1">
        <v>45535</v>
      </c>
      <c r="R1612" s="1">
        <v>46264</v>
      </c>
      <c r="S1612" s="1">
        <v>46264</v>
      </c>
      <c r="W1612" t="s">
        <v>561</v>
      </c>
      <c r="X1612" t="s">
        <v>252</v>
      </c>
      <c r="Z1612" t="s">
        <v>1142</v>
      </c>
      <c r="AA1612">
        <v>2</v>
      </c>
      <c r="AB1612" t="s">
        <v>1167</v>
      </c>
      <c r="AC1612" t="s">
        <v>561</v>
      </c>
      <c r="AD1612" t="s">
        <v>1130</v>
      </c>
      <c r="AE1612" t="s">
        <v>1131</v>
      </c>
      <c r="AF1612" t="s">
        <v>1132</v>
      </c>
      <c r="AG1612" t="s">
        <v>1133</v>
      </c>
      <c r="AH1612" t="s">
        <v>1134</v>
      </c>
    </row>
    <row r="1613" spans="1:34">
      <c r="A1613">
        <v>25509</v>
      </c>
      <c r="B1613" t="s">
        <v>246</v>
      </c>
      <c r="C1613" t="s">
        <v>247</v>
      </c>
      <c r="D1613" t="s">
        <v>382</v>
      </c>
      <c r="E1613" t="s">
        <v>383</v>
      </c>
      <c r="F1613" t="s">
        <v>261</v>
      </c>
      <c r="G1613" t="s">
        <v>1146</v>
      </c>
      <c r="H1613" s="117">
        <v>641.74</v>
      </c>
      <c r="I1613" s="117">
        <v>641.74</v>
      </c>
      <c r="J1613" s="117">
        <v>676.4</v>
      </c>
      <c r="K1613" s="117">
        <v>0</v>
      </c>
      <c r="L1613" s="117">
        <v>0</v>
      </c>
      <c r="M1613" s="117">
        <v>0</v>
      </c>
      <c r="N1613" s="117">
        <v>676.4</v>
      </c>
      <c r="P1613" s="1">
        <v>45484</v>
      </c>
      <c r="Q1613" s="1">
        <v>45186</v>
      </c>
      <c r="R1613" s="1">
        <v>46264</v>
      </c>
      <c r="S1613" s="1">
        <v>46264</v>
      </c>
      <c r="W1613" t="s">
        <v>561</v>
      </c>
      <c r="X1613" t="s">
        <v>252</v>
      </c>
      <c r="Z1613" t="s">
        <v>1142</v>
      </c>
      <c r="AA1613">
        <v>2</v>
      </c>
      <c r="AB1613" t="s">
        <v>1129</v>
      </c>
      <c r="AC1613" t="s">
        <v>561</v>
      </c>
      <c r="AD1613" t="s">
        <v>1130</v>
      </c>
      <c r="AE1613" t="s">
        <v>1131</v>
      </c>
      <c r="AF1613" t="s">
        <v>1132</v>
      </c>
      <c r="AG1613" t="s">
        <v>1133</v>
      </c>
      <c r="AH1613" t="s">
        <v>1134</v>
      </c>
    </row>
    <row r="1614" spans="1:34">
      <c r="A1614">
        <v>26160</v>
      </c>
      <c r="B1614" t="s">
        <v>246</v>
      </c>
      <c r="C1614" t="s">
        <v>247</v>
      </c>
      <c r="D1614" t="s">
        <v>359</v>
      </c>
      <c r="E1614" t="s">
        <v>360</v>
      </c>
      <c r="F1614" t="s">
        <v>261</v>
      </c>
      <c r="G1614" t="s">
        <v>1146</v>
      </c>
      <c r="H1614" s="117">
        <v>1000</v>
      </c>
      <c r="I1614" s="117">
        <v>1000</v>
      </c>
      <c r="J1614" s="117">
        <v>1014.25</v>
      </c>
      <c r="K1614" s="117">
        <v>0</v>
      </c>
      <c r="L1614" s="117">
        <v>0</v>
      </c>
      <c r="M1614" s="117">
        <v>0</v>
      </c>
      <c r="N1614" s="117">
        <v>1014.25</v>
      </c>
      <c r="P1614" s="1">
        <v>45537</v>
      </c>
      <c r="Q1614" s="1">
        <v>45531</v>
      </c>
      <c r="R1614" s="1">
        <v>46264</v>
      </c>
      <c r="S1614" s="1">
        <v>46264</v>
      </c>
      <c r="W1614" t="s">
        <v>561</v>
      </c>
      <c r="X1614" t="s">
        <v>252</v>
      </c>
      <c r="Z1614" t="s">
        <v>1142</v>
      </c>
      <c r="AA1614">
        <v>2</v>
      </c>
      <c r="AB1614" t="s">
        <v>1167</v>
      </c>
      <c r="AC1614" t="s">
        <v>561</v>
      </c>
      <c r="AD1614" t="s">
        <v>1130</v>
      </c>
      <c r="AE1614" t="s">
        <v>1131</v>
      </c>
      <c r="AF1614" t="s">
        <v>1132</v>
      </c>
      <c r="AG1614" t="s">
        <v>1133</v>
      </c>
      <c r="AH1614" t="s">
        <v>1134</v>
      </c>
    </row>
    <row r="1615" spans="1:34">
      <c r="A1615">
        <v>25982</v>
      </c>
      <c r="B1615" t="s">
        <v>246</v>
      </c>
      <c r="C1615" t="s">
        <v>247</v>
      </c>
      <c r="D1615" t="s">
        <v>257</v>
      </c>
      <c r="E1615" t="s">
        <v>259</v>
      </c>
      <c r="F1615" t="s">
        <v>261</v>
      </c>
      <c r="G1615" t="s">
        <v>1146</v>
      </c>
      <c r="H1615" s="117">
        <v>500</v>
      </c>
      <c r="I1615" s="117">
        <v>500</v>
      </c>
      <c r="J1615" s="117">
        <v>507.13</v>
      </c>
      <c r="K1615" s="117">
        <v>0</v>
      </c>
      <c r="L1615" s="117">
        <v>0</v>
      </c>
      <c r="M1615" s="117">
        <v>0</v>
      </c>
      <c r="N1615" s="117">
        <v>507.13</v>
      </c>
      <c r="P1615" s="1">
        <v>45537</v>
      </c>
      <c r="Q1615" s="1">
        <v>45522</v>
      </c>
      <c r="R1615" s="1">
        <v>46264</v>
      </c>
      <c r="S1615" s="1">
        <v>46264</v>
      </c>
      <c r="W1615" t="s">
        <v>561</v>
      </c>
      <c r="X1615" t="s">
        <v>252</v>
      </c>
      <c r="Z1615" t="s">
        <v>1142</v>
      </c>
      <c r="AA1615">
        <v>2</v>
      </c>
      <c r="AB1615" t="s">
        <v>1167</v>
      </c>
      <c r="AC1615" t="s">
        <v>561</v>
      </c>
      <c r="AD1615" t="s">
        <v>1130</v>
      </c>
      <c r="AE1615" t="s">
        <v>1131</v>
      </c>
      <c r="AF1615" t="s">
        <v>1132</v>
      </c>
      <c r="AG1615" t="s">
        <v>1133</v>
      </c>
      <c r="AH1615" t="s">
        <v>1134</v>
      </c>
    </row>
    <row r="1616" spans="1:34">
      <c r="A1616">
        <v>25780</v>
      </c>
      <c r="B1616" t="s">
        <v>246</v>
      </c>
      <c r="C1616" t="s">
        <v>247</v>
      </c>
      <c r="D1616" t="s">
        <v>355</v>
      </c>
      <c r="E1616" t="s">
        <v>356</v>
      </c>
      <c r="F1616" t="s">
        <v>261</v>
      </c>
      <c r="G1616" t="s">
        <v>1146</v>
      </c>
      <c r="H1616" s="117">
        <v>673.27</v>
      </c>
      <c r="I1616" s="117">
        <v>673.27</v>
      </c>
      <c r="J1616" s="117">
        <v>687.75</v>
      </c>
      <c r="K1616" s="117">
        <v>0</v>
      </c>
      <c r="L1616" s="117">
        <v>0</v>
      </c>
      <c r="M1616" s="117">
        <v>0</v>
      </c>
      <c r="N1616" s="117">
        <v>687.75</v>
      </c>
      <c r="P1616" s="1">
        <v>45510</v>
      </c>
      <c r="Q1616" s="1">
        <v>45504</v>
      </c>
      <c r="R1616" s="1">
        <v>46264</v>
      </c>
      <c r="S1616" s="1">
        <v>46264</v>
      </c>
      <c r="W1616" t="s">
        <v>561</v>
      </c>
      <c r="X1616" t="s">
        <v>252</v>
      </c>
      <c r="Z1616" t="s">
        <v>1142</v>
      </c>
      <c r="AA1616">
        <v>2</v>
      </c>
      <c r="AB1616" t="s">
        <v>1167</v>
      </c>
      <c r="AC1616" t="s">
        <v>561</v>
      </c>
      <c r="AD1616" t="s">
        <v>1130</v>
      </c>
      <c r="AE1616" t="s">
        <v>1131</v>
      </c>
      <c r="AF1616" t="s">
        <v>1132</v>
      </c>
      <c r="AG1616" t="s">
        <v>1133</v>
      </c>
      <c r="AH1616" t="s">
        <v>1134</v>
      </c>
    </row>
    <row r="1617" spans="1:34">
      <c r="A1617">
        <v>27513</v>
      </c>
      <c r="B1617" t="s">
        <v>246</v>
      </c>
      <c r="C1617" t="s">
        <v>247</v>
      </c>
      <c r="D1617" t="s">
        <v>407</v>
      </c>
      <c r="E1617" t="s">
        <v>408</v>
      </c>
      <c r="F1617" t="s">
        <v>261</v>
      </c>
      <c r="G1617" t="s">
        <v>1146</v>
      </c>
      <c r="H1617" s="117">
        <v>445.37</v>
      </c>
      <c r="I1617" s="117">
        <v>445.37</v>
      </c>
      <c r="J1617" s="117">
        <v>451.72</v>
      </c>
      <c r="K1617" s="117">
        <v>0</v>
      </c>
      <c r="L1617" s="117">
        <v>0</v>
      </c>
      <c r="M1617" s="117">
        <v>0</v>
      </c>
      <c r="N1617" s="117">
        <v>451.72</v>
      </c>
      <c r="P1617" s="1">
        <v>45541</v>
      </c>
      <c r="Q1617" s="1">
        <v>45533</v>
      </c>
      <c r="R1617" s="1">
        <v>46265</v>
      </c>
      <c r="S1617" s="1">
        <v>46265</v>
      </c>
      <c r="W1617" t="s">
        <v>561</v>
      </c>
      <c r="X1617" t="s">
        <v>252</v>
      </c>
      <c r="Z1617" t="s">
        <v>1142</v>
      </c>
      <c r="AA1617">
        <v>2</v>
      </c>
      <c r="AB1617" t="s">
        <v>1167</v>
      </c>
      <c r="AC1617" t="s">
        <v>561</v>
      </c>
      <c r="AD1617" t="s">
        <v>1130</v>
      </c>
      <c r="AE1617" t="s">
        <v>1131</v>
      </c>
      <c r="AF1617" t="s">
        <v>1132</v>
      </c>
      <c r="AG1617" t="s">
        <v>1133</v>
      </c>
      <c r="AH1617" t="s">
        <v>1134</v>
      </c>
    </row>
    <row r="1618" spans="1:34">
      <c r="A1618">
        <v>24067</v>
      </c>
      <c r="B1618" t="s">
        <v>246</v>
      </c>
      <c r="C1618" t="s">
        <v>247</v>
      </c>
      <c r="D1618" t="s">
        <v>464</v>
      </c>
      <c r="E1618" t="s">
        <v>465</v>
      </c>
      <c r="F1618" t="s">
        <v>261</v>
      </c>
      <c r="G1618" t="s">
        <v>1146</v>
      </c>
      <c r="H1618" s="117">
        <v>596.63</v>
      </c>
      <c r="I1618" s="117">
        <v>596.63</v>
      </c>
      <c r="J1618" s="117">
        <v>620.42999999999995</v>
      </c>
      <c r="K1618" s="117">
        <v>0</v>
      </c>
      <c r="L1618" s="117">
        <v>0</v>
      </c>
      <c r="M1618" s="117">
        <v>0</v>
      </c>
      <c r="N1618" s="117">
        <v>620.42999999999995</v>
      </c>
      <c r="P1618" s="1">
        <v>45385</v>
      </c>
      <c r="Q1618" s="1">
        <v>45373</v>
      </c>
      <c r="R1618" s="1">
        <v>46265</v>
      </c>
      <c r="S1618" s="1">
        <v>46265</v>
      </c>
      <c r="W1618" t="s">
        <v>561</v>
      </c>
      <c r="X1618" t="s">
        <v>252</v>
      </c>
      <c r="Z1618" t="s">
        <v>1142</v>
      </c>
      <c r="AA1618">
        <v>2</v>
      </c>
      <c r="AB1618" t="s">
        <v>1129</v>
      </c>
      <c r="AC1618" t="s">
        <v>561</v>
      </c>
      <c r="AD1618" t="s">
        <v>1130</v>
      </c>
      <c r="AE1618" t="s">
        <v>1131</v>
      </c>
      <c r="AF1618" t="s">
        <v>1132</v>
      </c>
      <c r="AG1618" t="s">
        <v>1133</v>
      </c>
      <c r="AH1618" t="s">
        <v>1134</v>
      </c>
    </row>
    <row r="1619" spans="1:34">
      <c r="A1619">
        <v>25137</v>
      </c>
      <c r="B1619" t="s">
        <v>246</v>
      </c>
      <c r="C1619" t="s">
        <v>247</v>
      </c>
      <c r="D1619" t="s">
        <v>397</v>
      </c>
      <c r="E1619" t="s">
        <v>398</v>
      </c>
      <c r="F1619" t="s">
        <v>261</v>
      </c>
      <c r="G1619" t="s">
        <v>1146</v>
      </c>
      <c r="H1619" s="117">
        <v>600</v>
      </c>
      <c r="I1619" s="117">
        <v>600</v>
      </c>
      <c r="J1619" s="117">
        <v>621.38</v>
      </c>
      <c r="K1619" s="117">
        <v>0</v>
      </c>
      <c r="L1619" s="117">
        <v>0</v>
      </c>
      <c r="M1619" s="117">
        <v>0</v>
      </c>
      <c r="N1619" s="117">
        <v>621.38</v>
      </c>
      <c r="P1619" s="1">
        <v>45453</v>
      </c>
      <c r="Q1619" s="1">
        <v>45442</v>
      </c>
      <c r="R1619" s="1">
        <v>46265</v>
      </c>
      <c r="S1619" s="1">
        <v>46265</v>
      </c>
      <c r="W1619" t="s">
        <v>561</v>
      </c>
      <c r="X1619" t="s">
        <v>252</v>
      </c>
      <c r="Z1619" t="s">
        <v>1142</v>
      </c>
      <c r="AA1619">
        <v>2</v>
      </c>
      <c r="AB1619" t="s">
        <v>1167</v>
      </c>
      <c r="AC1619" t="s">
        <v>561</v>
      </c>
      <c r="AD1619" t="s">
        <v>1130</v>
      </c>
      <c r="AE1619" t="s">
        <v>1131</v>
      </c>
      <c r="AF1619" t="s">
        <v>1132</v>
      </c>
      <c r="AG1619" t="s">
        <v>1133</v>
      </c>
      <c r="AH1619" t="s">
        <v>1134</v>
      </c>
    </row>
    <row r="1620" spans="1:34">
      <c r="A1620">
        <v>25378</v>
      </c>
      <c r="B1620" t="s">
        <v>246</v>
      </c>
      <c r="C1620" t="s">
        <v>247</v>
      </c>
      <c r="D1620" t="s">
        <v>505</v>
      </c>
      <c r="E1620" t="s">
        <v>506</v>
      </c>
      <c r="F1620" t="s">
        <v>261</v>
      </c>
      <c r="G1620" t="s">
        <v>1146</v>
      </c>
      <c r="H1620" s="117">
        <v>400</v>
      </c>
      <c r="I1620" s="117">
        <v>400</v>
      </c>
      <c r="J1620" s="117">
        <v>412.13</v>
      </c>
      <c r="K1620" s="117">
        <v>0</v>
      </c>
      <c r="L1620" s="117">
        <v>0</v>
      </c>
      <c r="M1620" s="117">
        <v>0</v>
      </c>
      <c r="N1620" s="117">
        <v>412.13</v>
      </c>
      <c r="P1620" s="1">
        <v>45470</v>
      </c>
      <c r="Q1620" s="1">
        <v>45461</v>
      </c>
      <c r="R1620" s="1">
        <v>46265</v>
      </c>
      <c r="S1620" s="1">
        <v>46265</v>
      </c>
      <c r="W1620" t="s">
        <v>561</v>
      </c>
      <c r="X1620" t="s">
        <v>252</v>
      </c>
      <c r="Z1620" t="s">
        <v>1142</v>
      </c>
      <c r="AA1620">
        <v>2</v>
      </c>
      <c r="AB1620" t="s">
        <v>1167</v>
      </c>
      <c r="AC1620" t="s">
        <v>561</v>
      </c>
      <c r="AD1620" t="s">
        <v>1130</v>
      </c>
      <c r="AE1620" t="s">
        <v>1131</v>
      </c>
      <c r="AF1620" t="s">
        <v>1132</v>
      </c>
      <c r="AG1620" t="s">
        <v>1133</v>
      </c>
      <c r="AH1620" t="s">
        <v>1134</v>
      </c>
    </row>
    <row r="1621" spans="1:34">
      <c r="A1621">
        <v>24192</v>
      </c>
      <c r="B1621" t="s">
        <v>246</v>
      </c>
      <c r="C1621" t="s">
        <v>247</v>
      </c>
      <c r="D1621" t="s">
        <v>385</v>
      </c>
      <c r="E1621" t="s">
        <v>386</v>
      </c>
      <c r="F1621" t="s">
        <v>261</v>
      </c>
      <c r="G1621" t="s">
        <v>1146</v>
      </c>
      <c r="H1621" s="117">
        <v>250</v>
      </c>
      <c r="I1621" s="117">
        <v>250</v>
      </c>
      <c r="J1621" s="117">
        <v>259.97000000000003</v>
      </c>
      <c r="K1621" s="117">
        <v>0</v>
      </c>
      <c r="L1621" s="117">
        <v>0</v>
      </c>
      <c r="M1621" s="117">
        <v>0</v>
      </c>
      <c r="N1621" s="117">
        <v>259.97000000000003</v>
      </c>
      <c r="P1621" s="1">
        <v>45383</v>
      </c>
      <c r="Q1621" s="1">
        <v>45381</v>
      </c>
      <c r="R1621" s="1">
        <v>46265</v>
      </c>
      <c r="S1621" s="1">
        <v>46265</v>
      </c>
      <c r="W1621" t="s">
        <v>561</v>
      </c>
      <c r="X1621" t="s">
        <v>252</v>
      </c>
      <c r="Z1621" t="s">
        <v>1142</v>
      </c>
      <c r="AA1621">
        <v>2</v>
      </c>
      <c r="AB1621" t="s">
        <v>1129</v>
      </c>
      <c r="AC1621" t="s">
        <v>561</v>
      </c>
      <c r="AD1621" t="s">
        <v>1130</v>
      </c>
      <c r="AE1621" t="s">
        <v>1131</v>
      </c>
      <c r="AF1621" t="s">
        <v>1132</v>
      </c>
      <c r="AG1621" t="s">
        <v>1133</v>
      </c>
      <c r="AH1621" t="s">
        <v>1134</v>
      </c>
    </row>
    <row r="1622" spans="1:34">
      <c r="A1622">
        <v>24449</v>
      </c>
      <c r="B1622" t="s">
        <v>246</v>
      </c>
      <c r="C1622" t="s">
        <v>247</v>
      </c>
      <c r="D1622" t="s">
        <v>449</v>
      </c>
      <c r="E1622" t="s">
        <v>450</v>
      </c>
      <c r="F1622" t="s">
        <v>261</v>
      </c>
      <c r="G1622" t="s">
        <v>1146</v>
      </c>
      <c r="H1622" s="117">
        <v>605</v>
      </c>
      <c r="I1622" s="117">
        <v>605</v>
      </c>
      <c r="J1622" s="117">
        <v>628.29999999999995</v>
      </c>
      <c r="K1622" s="117">
        <v>0</v>
      </c>
      <c r="L1622" s="117">
        <v>0</v>
      </c>
      <c r="M1622" s="117">
        <v>0</v>
      </c>
      <c r="N1622" s="117">
        <v>628.29999999999995</v>
      </c>
      <c r="P1622" s="1">
        <v>45400</v>
      </c>
      <c r="Q1622" s="1">
        <v>45397</v>
      </c>
      <c r="R1622" s="1">
        <v>46265</v>
      </c>
      <c r="S1622" s="1">
        <v>46265</v>
      </c>
      <c r="W1622" t="s">
        <v>561</v>
      </c>
      <c r="X1622" t="s">
        <v>252</v>
      </c>
      <c r="Z1622" t="s">
        <v>1142</v>
      </c>
      <c r="AA1622">
        <v>2</v>
      </c>
      <c r="AB1622" t="s">
        <v>1167</v>
      </c>
      <c r="AC1622" t="s">
        <v>561</v>
      </c>
      <c r="AD1622" t="s">
        <v>1130</v>
      </c>
      <c r="AE1622" t="s">
        <v>1131</v>
      </c>
      <c r="AF1622" t="s">
        <v>1132</v>
      </c>
      <c r="AG1622" t="s">
        <v>1133</v>
      </c>
      <c r="AH1622" t="s">
        <v>1134</v>
      </c>
    </row>
    <row r="1623" spans="1:34">
      <c r="A1623">
        <v>25452</v>
      </c>
      <c r="B1623" t="s">
        <v>246</v>
      </c>
      <c r="C1623" t="s">
        <v>247</v>
      </c>
      <c r="D1623" t="s">
        <v>516</v>
      </c>
      <c r="E1623" t="s">
        <v>517</v>
      </c>
      <c r="F1623" t="s">
        <v>261</v>
      </c>
      <c r="G1623" t="s">
        <v>1146</v>
      </c>
      <c r="H1623" s="117">
        <v>600</v>
      </c>
      <c r="I1623" s="117">
        <v>600</v>
      </c>
      <c r="J1623" s="117">
        <v>618.19000000000005</v>
      </c>
      <c r="K1623" s="117">
        <v>0</v>
      </c>
      <c r="L1623" s="117">
        <v>0</v>
      </c>
      <c r="M1623" s="117">
        <v>0</v>
      </c>
      <c r="N1623" s="117">
        <v>618.19000000000005</v>
      </c>
      <c r="P1623" s="1">
        <v>45476</v>
      </c>
      <c r="Q1623" s="1">
        <v>45469</v>
      </c>
      <c r="R1623" s="1">
        <v>46285</v>
      </c>
      <c r="S1623" s="1">
        <v>46285</v>
      </c>
      <c r="W1623" t="s">
        <v>561</v>
      </c>
      <c r="X1623" t="s">
        <v>252</v>
      </c>
      <c r="Z1623" t="s">
        <v>1142</v>
      </c>
      <c r="AA1623">
        <v>2</v>
      </c>
      <c r="AB1623" t="s">
        <v>1167</v>
      </c>
      <c r="AC1623" t="s">
        <v>561</v>
      </c>
      <c r="AD1623" t="s">
        <v>1130</v>
      </c>
      <c r="AE1623" t="s">
        <v>1131</v>
      </c>
      <c r="AF1623" t="s">
        <v>1132</v>
      </c>
      <c r="AG1623" t="s">
        <v>1133</v>
      </c>
      <c r="AH1623" t="s">
        <v>1134</v>
      </c>
    </row>
    <row r="1624" spans="1:34">
      <c r="A1624">
        <v>19515</v>
      </c>
      <c r="B1624" t="s">
        <v>246</v>
      </c>
      <c r="C1624" t="s">
        <v>269</v>
      </c>
      <c r="D1624" t="s">
        <v>308</v>
      </c>
      <c r="E1624" t="s">
        <v>309</v>
      </c>
      <c r="F1624" t="s">
        <v>261</v>
      </c>
      <c r="G1624" t="s">
        <v>1146</v>
      </c>
      <c r="H1624" s="117">
        <v>182.83</v>
      </c>
      <c r="I1624" s="117">
        <v>182.83</v>
      </c>
      <c r="J1624" s="117">
        <v>192.39</v>
      </c>
      <c r="K1624" s="117">
        <v>0</v>
      </c>
      <c r="L1624" s="117">
        <v>0</v>
      </c>
      <c r="M1624" s="117">
        <v>0</v>
      </c>
      <c r="N1624" s="117">
        <v>192.39</v>
      </c>
      <c r="P1624" s="1">
        <v>45229</v>
      </c>
      <c r="Q1624" s="1">
        <v>45220</v>
      </c>
      <c r="R1624" s="1">
        <v>46346</v>
      </c>
      <c r="S1624" s="1">
        <v>46346</v>
      </c>
      <c r="W1624" t="s">
        <v>561</v>
      </c>
      <c r="X1624" t="s">
        <v>252</v>
      </c>
      <c r="Z1624" t="s">
        <v>1142</v>
      </c>
      <c r="AA1624">
        <v>2</v>
      </c>
      <c r="AB1624" t="s">
        <v>1129</v>
      </c>
      <c r="AC1624" t="s">
        <v>561</v>
      </c>
      <c r="AD1624" t="s">
        <v>1130</v>
      </c>
      <c r="AE1624" t="s">
        <v>1131</v>
      </c>
      <c r="AF1624" t="s">
        <v>1132</v>
      </c>
      <c r="AG1624" t="s">
        <v>1133</v>
      </c>
      <c r="AH1624" t="s">
        <v>1134</v>
      </c>
    </row>
    <row r="1625" spans="1:34">
      <c r="A1625">
        <v>23818</v>
      </c>
      <c r="B1625" t="s">
        <v>246</v>
      </c>
      <c r="C1625" t="s">
        <v>247</v>
      </c>
      <c r="D1625" t="s">
        <v>476</v>
      </c>
      <c r="E1625" t="s">
        <v>477</v>
      </c>
      <c r="F1625" t="s">
        <v>261</v>
      </c>
      <c r="G1625" t="s">
        <v>1146</v>
      </c>
      <c r="H1625" s="117">
        <v>600</v>
      </c>
      <c r="I1625" s="117">
        <v>600</v>
      </c>
      <c r="J1625" s="117">
        <v>623.92999999999995</v>
      </c>
      <c r="K1625" s="117">
        <v>0</v>
      </c>
      <c r="L1625" s="117">
        <v>0</v>
      </c>
      <c r="M1625" s="117">
        <v>0</v>
      </c>
      <c r="N1625" s="117">
        <v>623.92999999999995</v>
      </c>
      <c r="P1625" s="1">
        <v>45377</v>
      </c>
      <c r="Q1625" s="1">
        <v>45371</v>
      </c>
      <c r="R1625" s="1">
        <v>46507</v>
      </c>
      <c r="S1625" s="1">
        <v>46507</v>
      </c>
      <c r="W1625" t="s">
        <v>561</v>
      </c>
      <c r="X1625" t="s">
        <v>252</v>
      </c>
      <c r="Z1625" t="s">
        <v>1142</v>
      </c>
      <c r="AA1625">
        <v>2</v>
      </c>
      <c r="AB1625" t="s">
        <v>1129</v>
      </c>
      <c r="AC1625" t="s">
        <v>561</v>
      </c>
      <c r="AD1625" t="s">
        <v>1130</v>
      </c>
      <c r="AE1625" t="s">
        <v>1131</v>
      </c>
      <c r="AF1625" t="s">
        <v>1132</v>
      </c>
      <c r="AG1625" t="s">
        <v>1133</v>
      </c>
      <c r="AH1625" t="s">
        <v>1134</v>
      </c>
    </row>
  </sheetData>
  <autoFilter ref="A1:AJ800" xr:uid="{DE9DB214-9280-4395-9469-CCD7EA5BA06F}"/>
  <pageMargins left="0.511811024" right="0.511811024" top="0.78740157499999996" bottom="0.78740157499999996" header="0.31496062000000002" footer="0.3149606200000000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BF456-F518-4F43-AC27-87A6446F1513}">
  <sheetPr>
    <tabColor rgb="FFFFFFCC"/>
  </sheetPr>
  <dimension ref="A1:AE152"/>
  <sheetViews>
    <sheetView zoomScaleNormal="100" workbookViewId="0">
      <selection activeCell="A2" sqref="A2"/>
    </sheetView>
  </sheetViews>
  <sheetFormatPr defaultRowHeight="15"/>
  <cols>
    <col min="1" max="1" width="19" bestFit="1" customWidth="1"/>
    <col min="2" max="2" width="10.85546875" bestFit="1" customWidth="1"/>
    <col min="3" max="3" width="14" customWidth="1"/>
    <col min="4" max="4" width="8.85546875" customWidth="1"/>
    <col min="5" max="5" width="12" customWidth="1"/>
    <col min="6" max="6" width="17.85546875" customWidth="1"/>
    <col min="7" max="7" width="11" customWidth="1"/>
    <col min="8" max="8" width="26.42578125" customWidth="1"/>
    <col min="9" max="9" width="49.140625" customWidth="1"/>
    <col min="10" max="10" width="15.85546875" customWidth="1"/>
    <col min="11" max="11" width="12" customWidth="1"/>
    <col min="12" max="12" width="15.7109375" customWidth="1"/>
    <col min="13" max="13" width="13.85546875" customWidth="1"/>
    <col min="14" max="14" width="10.28515625" customWidth="1"/>
    <col min="15" max="15" width="8.42578125" customWidth="1"/>
    <col min="16" max="16" width="20.85546875" customWidth="1"/>
    <col min="17" max="17" width="17.85546875" customWidth="1"/>
    <col min="18" max="18" width="13.85546875" style="117" customWidth="1"/>
    <col min="19" max="19" width="27.140625" style="117" customWidth="1"/>
    <col min="20" max="20" width="18.42578125" style="117" bestFit="1" customWidth="1"/>
    <col min="21" max="21" width="12.5703125" style="117" bestFit="1" customWidth="1"/>
    <col min="22" max="22" width="25.85546875" style="117" bestFit="1" customWidth="1"/>
    <col min="23" max="23" width="24.42578125" style="1" bestFit="1" customWidth="1"/>
    <col min="24" max="24" width="16.85546875" style="1" bestFit="1" customWidth="1"/>
    <col min="25" max="25" width="30.85546875" bestFit="1" customWidth="1"/>
    <col min="26" max="26" width="28.85546875" bestFit="1" customWidth="1"/>
    <col min="27" max="27" width="32" bestFit="1" customWidth="1"/>
    <col min="28" max="28" width="34.5703125" bestFit="1" customWidth="1"/>
    <col min="29" max="29" width="22.140625" style="1" bestFit="1" customWidth="1"/>
    <col min="30" max="30" width="20.7109375" bestFit="1" customWidth="1"/>
    <col min="31" max="31" width="17.7109375" bestFit="1" customWidth="1"/>
  </cols>
  <sheetData>
    <row r="1" spans="1:31">
      <c r="A1" s="134" t="s">
        <v>3</v>
      </c>
      <c r="B1" s="134" t="s">
        <v>35</v>
      </c>
      <c r="C1" s="134" t="s">
        <v>1205</v>
      </c>
      <c r="D1" s="134" t="s">
        <v>1206</v>
      </c>
      <c r="E1" s="134" t="s">
        <v>51</v>
      </c>
      <c r="F1" s="134" t="s">
        <v>1207</v>
      </c>
      <c r="G1" s="134" t="s">
        <v>1208</v>
      </c>
      <c r="H1" s="134" t="s">
        <v>1209</v>
      </c>
      <c r="I1" s="134" t="s">
        <v>1210</v>
      </c>
      <c r="J1" s="134" t="s">
        <v>1211</v>
      </c>
      <c r="K1" s="134" t="s">
        <v>1212</v>
      </c>
      <c r="L1" s="134" t="s">
        <v>1213</v>
      </c>
      <c r="M1" s="134" t="s">
        <v>1214</v>
      </c>
      <c r="N1" s="134" t="s">
        <v>1215</v>
      </c>
      <c r="O1" s="134" t="s">
        <v>1216</v>
      </c>
      <c r="P1" s="134" t="s">
        <v>1217</v>
      </c>
      <c r="Q1" s="134" t="s">
        <v>1218</v>
      </c>
      <c r="R1" s="143" t="s">
        <v>1219</v>
      </c>
      <c r="S1" s="143" t="s">
        <v>1220</v>
      </c>
      <c r="T1" s="143" t="s">
        <v>1221</v>
      </c>
      <c r="U1" s="143" t="s">
        <v>1222</v>
      </c>
      <c r="V1" s="143" t="s">
        <v>1223</v>
      </c>
      <c r="W1" s="147" t="s">
        <v>1224</v>
      </c>
      <c r="X1" s="147" t="s">
        <v>1225</v>
      </c>
      <c r="Y1" s="134" t="s">
        <v>1226</v>
      </c>
      <c r="Z1" s="134" t="s">
        <v>1227</v>
      </c>
      <c r="AA1" s="134" t="s">
        <v>1228</v>
      </c>
      <c r="AB1" s="134" t="s">
        <v>1229</v>
      </c>
      <c r="AC1" s="147" t="s">
        <v>1230</v>
      </c>
      <c r="AD1" s="134" t="s">
        <v>1231</v>
      </c>
      <c r="AE1" s="134" t="s">
        <v>1232</v>
      </c>
    </row>
    <row r="2" spans="1:31">
      <c r="A2" s="151" t="s">
        <v>246</v>
      </c>
      <c r="B2" s="152" t="s">
        <v>248</v>
      </c>
      <c r="C2" s="152"/>
      <c r="D2" s="152" t="s">
        <v>1233</v>
      </c>
      <c r="E2" s="152" t="s">
        <v>18</v>
      </c>
      <c r="F2" s="152"/>
      <c r="G2" s="152"/>
      <c r="H2" s="152"/>
      <c r="I2" s="152" t="s">
        <v>1234</v>
      </c>
      <c r="J2" s="153">
        <v>0</v>
      </c>
      <c r="K2" s="152">
        <v>218.06</v>
      </c>
      <c r="L2" s="152">
        <v>137.36000000000001</v>
      </c>
      <c r="M2" s="152">
        <v>9.8840000000000004E-3</v>
      </c>
      <c r="N2" s="152">
        <v>3</v>
      </c>
      <c r="O2" s="152"/>
      <c r="P2" s="152"/>
      <c r="Q2" s="152"/>
      <c r="R2" s="154">
        <v>1731464.56</v>
      </c>
      <c r="S2" s="154">
        <v>1731464.56</v>
      </c>
      <c r="T2" s="154">
        <v>0</v>
      </c>
      <c r="U2" s="154">
        <v>12605.3</v>
      </c>
      <c r="V2" s="154">
        <v>12605.3</v>
      </c>
      <c r="W2" s="156"/>
      <c r="X2" s="156"/>
      <c r="Y2" s="152">
        <v>0</v>
      </c>
      <c r="Z2" s="152">
        <v>0</v>
      </c>
      <c r="AA2" s="152"/>
      <c r="AB2" s="152"/>
      <c r="AC2" s="183"/>
      <c r="AD2" s="152"/>
      <c r="AE2" s="155"/>
    </row>
    <row r="3" spans="1:31">
      <c r="A3" s="151" t="s">
        <v>246</v>
      </c>
      <c r="B3" s="152" t="s">
        <v>257</v>
      </c>
      <c r="C3" s="152"/>
      <c r="D3" s="152" t="s">
        <v>1235</v>
      </c>
      <c r="E3" s="152" t="s">
        <v>1236</v>
      </c>
      <c r="F3" s="152" t="s">
        <v>1237</v>
      </c>
      <c r="G3" s="152"/>
      <c r="H3" s="152" t="s">
        <v>1238</v>
      </c>
      <c r="I3" s="152" t="s">
        <v>259</v>
      </c>
      <c r="J3" s="153">
        <v>0</v>
      </c>
      <c r="K3" s="152">
        <v>163.53</v>
      </c>
      <c r="L3" s="152">
        <v>89.66</v>
      </c>
      <c r="M3" s="152">
        <v>8.6189999999999999E-3</v>
      </c>
      <c r="N3" s="152">
        <v>3</v>
      </c>
      <c r="O3" s="152"/>
      <c r="P3" s="152"/>
      <c r="Q3" s="152" t="s">
        <v>1239</v>
      </c>
      <c r="R3" s="154">
        <v>1219825.6200000001</v>
      </c>
      <c r="S3" s="154">
        <v>1219825.6200000001</v>
      </c>
      <c r="T3" s="154">
        <v>1132000</v>
      </c>
      <c r="U3" s="154">
        <v>12625.47</v>
      </c>
      <c r="V3" s="154">
        <v>12625.47</v>
      </c>
      <c r="W3" s="156">
        <v>45517.623611111114</v>
      </c>
      <c r="X3" s="156">
        <v>45522</v>
      </c>
      <c r="Y3" s="152">
        <v>0</v>
      </c>
      <c r="Z3" s="152">
        <v>0</v>
      </c>
      <c r="AA3" s="152"/>
      <c r="AB3" s="152"/>
      <c r="AC3" s="183">
        <v>45537</v>
      </c>
      <c r="AD3" s="152" t="s">
        <v>1240</v>
      </c>
      <c r="AE3" s="155"/>
    </row>
    <row r="4" spans="1:31">
      <c r="A4" s="151" t="s">
        <v>246</v>
      </c>
      <c r="B4" s="152" t="s">
        <v>262</v>
      </c>
      <c r="C4" s="152"/>
      <c r="D4" s="152" t="s">
        <v>1241</v>
      </c>
      <c r="E4" s="152" t="s">
        <v>1236</v>
      </c>
      <c r="F4" s="152" t="s">
        <v>1242</v>
      </c>
      <c r="G4" s="152"/>
      <c r="H4" s="152" t="s">
        <v>1243</v>
      </c>
      <c r="I4" s="152" t="s">
        <v>263</v>
      </c>
      <c r="J4" s="153">
        <v>0</v>
      </c>
      <c r="K4" s="152">
        <v>123.23</v>
      </c>
      <c r="L4" s="152">
        <v>62.4</v>
      </c>
      <c r="M4" s="152">
        <v>6.2940000000000001E-3</v>
      </c>
      <c r="N4" s="152">
        <v>2</v>
      </c>
      <c r="O4" s="152"/>
      <c r="P4" s="152"/>
      <c r="Q4" s="152" t="s">
        <v>1239</v>
      </c>
      <c r="R4" s="154">
        <v>782721.31</v>
      </c>
      <c r="S4" s="154">
        <v>782721.31</v>
      </c>
      <c r="T4" s="154">
        <v>720000</v>
      </c>
      <c r="U4" s="154">
        <v>11538.46</v>
      </c>
      <c r="V4" s="154">
        <v>11538.46</v>
      </c>
      <c r="W4" s="156">
        <v>45052.743750000001</v>
      </c>
      <c r="X4" s="156">
        <v>45052</v>
      </c>
      <c r="Y4" s="152">
        <v>0</v>
      </c>
      <c r="Z4" s="152">
        <v>0</v>
      </c>
      <c r="AA4" s="152"/>
      <c r="AB4" s="152"/>
      <c r="AC4" s="183">
        <v>45062</v>
      </c>
      <c r="AD4" s="152" t="s">
        <v>1240</v>
      </c>
      <c r="AE4" s="155"/>
    </row>
    <row r="5" spans="1:31">
      <c r="A5" s="151" t="s">
        <v>246</v>
      </c>
      <c r="B5" s="152" t="s">
        <v>265</v>
      </c>
      <c r="C5" s="152"/>
      <c r="D5" s="152" t="s">
        <v>1235</v>
      </c>
      <c r="E5" s="152" t="s">
        <v>1236</v>
      </c>
      <c r="F5" s="152" t="s">
        <v>1244</v>
      </c>
      <c r="G5" s="152"/>
      <c r="H5" s="152" t="s">
        <v>1245</v>
      </c>
      <c r="I5" s="152" t="s">
        <v>266</v>
      </c>
      <c r="J5" s="153">
        <v>0</v>
      </c>
      <c r="K5" s="152">
        <v>163.91</v>
      </c>
      <c r="L5" s="152">
        <v>89.92</v>
      </c>
      <c r="M5" s="152">
        <v>8.6409999999999994E-3</v>
      </c>
      <c r="N5" s="152">
        <v>3</v>
      </c>
      <c r="O5" s="152"/>
      <c r="P5" s="152"/>
      <c r="Q5" s="152" t="s">
        <v>1239</v>
      </c>
      <c r="R5" s="154">
        <v>1078140.8</v>
      </c>
      <c r="S5" s="154">
        <v>1078140.8</v>
      </c>
      <c r="T5" s="154">
        <v>1023200</v>
      </c>
      <c r="U5" s="154">
        <v>11379</v>
      </c>
      <c r="V5" s="154">
        <v>11379</v>
      </c>
      <c r="W5" s="156">
        <v>45052.576388888891</v>
      </c>
      <c r="X5" s="156">
        <v>45052</v>
      </c>
      <c r="Y5" s="152">
        <v>0</v>
      </c>
      <c r="Z5" s="152">
        <v>0</v>
      </c>
      <c r="AA5" s="152"/>
      <c r="AB5" s="152"/>
      <c r="AC5" s="183">
        <v>45057</v>
      </c>
      <c r="AD5" s="152" t="s">
        <v>1240</v>
      </c>
      <c r="AE5" s="155"/>
    </row>
    <row r="6" spans="1:31">
      <c r="A6" s="151" t="s">
        <v>246</v>
      </c>
      <c r="B6" s="152" t="s">
        <v>267</v>
      </c>
      <c r="C6" s="152"/>
      <c r="D6" s="152" t="s">
        <v>1233</v>
      </c>
      <c r="E6" s="152" t="s">
        <v>18</v>
      </c>
      <c r="F6" s="152"/>
      <c r="G6" s="152"/>
      <c r="H6" s="152"/>
      <c r="I6" s="152" t="s">
        <v>1234</v>
      </c>
      <c r="J6" s="153">
        <v>0</v>
      </c>
      <c r="K6" s="152">
        <v>218.88</v>
      </c>
      <c r="L6" s="152">
        <v>137.80000000000001</v>
      </c>
      <c r="M6" s="152">
        <v>9.8969999999999995E-3</v>
      </c>
      <c r="N6" s="152">
        <v>3</v>
      </c>
      <c r="O6" s="152"/>
      <c r="P6" s="152"/>
      <c r="Q6" s="152"/>
      <c r="R6" s="154">
        <v>1667720.37</v>
      </c>
      <c r="S6" s="154">
        <v>1667720.37</v>
      </c>
      <c r="T6" s="154">
        <v>0</v>
      </c>
      <c r="U6" s="154">
        <v>12102.47</v>
      </c>
      <c r="V6" s="154">
        <v>12102.47</v>
      </c>
      <c r="W6" s="156"/>
      <c r="X6" s="156"/>
      <c r="Y6" s="152">
        <v>0</v>
      </c>
      <c r="Z6" s="152">
        <v>0</v>
      </c>
      <c r="AA6" s="152"/>
      <c r="AB6" s="152"/>
      <c r="AC6" s="183"/>
      <c r="AD6" s="152"/>
      <c r="AE6" s="155"/>
    </row>
    <row r="7" spans="1:31">
      <c r="A7" s="151" t="s">
        <v>246</v>
      </c>
      <c r="B7" s="152" t="s">
        <v>268</v>
      </c>
      <c r="C7" s="152"/>
      <c r="D7" s="152" t="s">
        <v>1235</v>
      </c>
      <c r="E7" s="152" t="s">
        <v>18</v>
      </c>
      <c r="F7" s="152"/>
      <c r="G7" s="152"/>
      <c r="H7" s="152"/>
      <c r="I7" s="152" t="s">
        <v>1234</v>
      </c>
      <c r="J7" s="153">
        <v>0</v>
      </c>
      <c r="K7" s="152">
        <v>164.64</v>
      </c>
      <c r="L7" s="152">
        <v>90.41</v>
      </c>
      <c r="M7" s="152">
        <v>8.6829999999999997E-3</v>
      </c>
      <c r="N7" s="152">
        <v>3</v>
      </c>
      <c r="O7" s="152"/>
      <c r="P7" s="152"/>
      <c r="Q7" s="152"/>
      <c r="R7" s="154">
        <v>1205653.04</v>
      </c>
      <c r="S7" s="154">
        <v>1205653.04</v>
      </c>
      <c r="T7" s="154">
        <v>0</v>
      </c>
      <c r="U7" s="154">
        <v>13335.39</v>
      </c>
      <c r="V7" s="154">
        <v>13335.39</v>
      </c>
      <c r="W7" s="156"/>
      <c r="X7" s="156"/>
      <c r="Y7" s="152">
        <v>0</v>
      </c>
      <c r="Z7" s="152">
        <v>0</v>
      </c>
      <c r="AA7" s="152"/>
      <c r="AB7" s="152"/>
      <c r="AC7" s="183"/>
      <c r="AD7" s="152"/>
      <c r="AE7" s="155"/>
    </row>
    <row r="8" spans="1:31">
      <c r="A8" s="151" t="s">
        <v>246</v>
      </c>
      <c r="B8" s="152" t="s">
        <v>508</v>
      </c>
      <c r="C8" s="152"/>
      <c r="D8" s="152" t="s">
        <v>1235</v>
      </c>
      <c r="E8" s="152" t="s">
        <v>1236</v>
      </c>
      <c r="F8" s="152" t="s">
        <v>1244</v>
      </c>
      <c r="G8" s="152"/>
      <c r="H8" s="152" t="s">
        <v>1245</v>
      </c>
      <c r="I8" s="152" t="s">
        <v>509</v>
      </c>
      <c r="J8" s="153">
        <v>0</v>
      </c>
      <c r="K8" s="152">
        <v>163.44</v>
      </c>
      <c r="L8" s="152">
        <v>89.66</v>
      </c>
      <c r="M8" s="152">
        <v>8.6189999999999999E-3</v>
      </c>
      <c r="N8" s="152">
        <v>3</v>
      </c>
      <c r="O8" s="152"/>
      <c r="P8" s="152"/>
      <c r="Q8" s="152" t="s">
        <v>1239</v>
      </c>
      <c r="R8" s="154">
        <v>1157996.8899999999</v>
      </c>
      <c r="S8" s="154">
        <v>1157996.8899999999</v>
      </c>
      <c r="T8" s="154">
        <v>1070700</v>
      </c>
      <c r="U8" s="154">
        <v>11941.78</v>
      </c>
      <c r="V8" s="154">
        <v>11941.78</v>
      </c>
      <c r="W8" s="156">
        <v>45052.506944444445</v>
      </c>
      <c r="X8" s="156">
        <v>45052</v>
      </c>
      <c r="Y8" s="152">
        <v>0</v>
      </c>
      <c r="Z8" s="152">
        <v>0</v>
      </c>
      <c r="AA8" s="152"/>
      <c r="AB8" s="152"/>
      <c r="AC8" s="183">
        <v>45054</v>
      </c>
      <c r="AD8" s="152" t="s">
        <v>1240</v>
      </c>
      <c r="AE8" s="155"/>
    </row>
    <row r="9" spans="1:31">
      <c r="A9" s="151" t="s">
        <v>246</v>
      </c>
      <c r="B9" s="152" t="s">
        <v>510</v>
      </c>
      <c r="C9" s="152"/>
      <c r="D9" s="152" t="s">
        <v>1241</v>
      </c>
      <c r="E9" s="152" t="s">
        <v>1236</v>
      </c>
      <c r="F9" s="152" t="s">
        <v>1244</v>
      </c>
      <c r="G9" s="152"/>
      <c r="H9" s="152" t="s">
        <v>1245</v>
      </c>
      <c r="I9" s="152" t="s">
        <v>511</v>
      </c>
      <c r="J9" s="153">
        <v>0</v>
      </c>
      <c r="K9" s="152">
        <v>123.23</v>
      </c>
      <c r="L9" s="152">
        <v>62.4</v>
      </c>
      <c r="M9" s="152">
        <v>6.2940000000000001E-3</v>
      </c>
      <c r="N9" s="152">
        <v>2</v>
      </c>
      <c r="O9" s="152"/>
      <c r="P9" s="152"/>
      <c r="Q9" s="152" t="s">
        <v>1239</v>
      </c>
      <c r="R9" s="154">
        <v>789295.61</v>
      </c>
      <c r="S9" s="154">
        <v>789295.61</v>
      </c>
      <c r="T9" s="154">
        <v>640350</v>
      </c>
      <c r="U9" s="154">
        <v>10262.02</v>
      </c>
      <c r="V9" s="154">
        <v>10262.02</v>
      </c>
      <c r="W9" s="156">
        <v>45106.73541666667</v>
      </c>
      <c r="X9" s="156">
        <v>45106</v>
      </c>
      <c r="Y9" s="152">
        <v>0</v>
      </c>
      <c r="Z9" s="152">
        <v>0</v>
      </c>
      <c r="AA9" s="152"/>
      <c r="AB9" s="152"/>
      <c r="AC9" s="183">
        <v>45110</v>
      </c>
      <c r="AD9" s="152" t="s">
        <v>1240</v>
      </c>
      <c r="AE9" s="155"/>
    </row>
    <row r="10" spans="1:31">
      <c r="A10" s="151" t="s">
        <v>246</v>
      </c>
      <c r="B10" s="152" t="s">
        <v>513</v>
      </c>
      <c r="C10" s="152"/>
      <c r="D10" s="152" t="s">
        <v>1235</v>
      </c>
      <c r="E10" s="152" t="s">
        <v>1236</v>
      </c>
      <c r="F10" s="152" t="s">
        <v>1246</v>
      </c>
      <c r="G10" s="152"/>
      <c r="H10" s="152" t="s">
        <v>1247</v>
      </c>
      <c r="I10" s="152" t="s">
        <v>1248</v>
      </c>
      <c r="J10" s="153">
        <v>0</v>
      </c>
      <c r="K10" s="152">
        <v>163.91</v>
      </c>
      <c r="L10" s="152">
        <v>89.92</v>
      </c>
      <c r="M10" s="152">
        <v>8.6409999999999994E-3</v>
      </c>
      <c r="N10" s="152">
        <v>3</v>
      </c>
      <c r="O10" s="152"/>
      <c r="P10" s="152"/>
      <c r="Q10" s="152" t="s">
        <v>1239</v>
      </c>
      <c r="R10" s="154">
        <v>1139464.98</v>
      </c>
      <c r="S10" s="154">
        <v>1139464.98</v>
      </c>
      <c r="T10" s="154">
        <v>1101069.73</v>
      </c>
      <c r="U10" s="154">
        <v>12244.99</v>
      </c>
      <c r="V10" s="154">
        <v>12244.99</v>
      </c>
      <c r="W10" s="156">
        <v>45241.451388888891</v>
      </c>
      <c r="X10" s="156">
        <v>45240</v>
      </c>
      <c r="Y10" s="152">
        <v>0</v>
      </c>
      <c r="Z10" s="152">
        <v>0</v>
      </c>
      <c r="AA10" s="152"/>
      <c r="AB10" s="152"/>
      <c r="AC10" s="183">
        <v>45254</v>
      </c>
      <c r="AD10" s="152" t="s">
        <v>1240</v>
      </c>
      <c r="AE10" s="155"/>
    </row>
    <row r="11" spans="1:31">
      <c r="A11" s="151" t="s">
        <v>246</v>
      </c>
      <c r="B11" s="152" t="s">
        <v>516</v>
      </c>
      <c r="C11" s="152"/>
      <c r="D11" s="152" t="s">
        <v>1235</v>
      </c>
      <c r="E11" s="152" t="s">
        <v>1236</v>
      </c>
      <c r="F11" s="152" t="s">
        <v>1246</v>
      </c>
      <c r="G11" s="152"/>
      <c r="H11" s="152" t="s">
        <v>1249</v>
      </c>
      <c r="I11" s="152" t="s">
        <v>517</v>
      </c>
      <c r="J11" s="153">
        <v>0</v>
      </c>
      <c r="K11" s="152">
        <v>164.64</v>
      </c>
      <c r="L11" s="152">
        <v>90.41</v>
      </c>
      <c r="M11" s="152">
        <v>8.6829999999999997E-3</v>
      </c>
      <c r="N11" s="152">
        <v>3</v>
      </c>
      <c r="O11" s="152"/>
      <c r="P11" s="152"/>
      <c r="Q11" s="152" t="s">
        <v>1239</v>
      </c>
      <c r="R11" s="154">
        <v>1138046.6499999999</v>
      </c>
      <c r="S11" s="154">
        <v>1138046.6499999999</v>
      </c>
      <c r="T11" s="154">
        <v>1072000</v>
      </c>
      <c r="U11" s="154">
        <v>11857.1</v>
      </c>
      <c r="V11" s="154">
        <v>11857.1</v>
      </c>
      <c r="W11" s="156">
        <v>45470.491666666669</v>
      </c>
      <c r="X11" s="156">
        <v>45471</v>
      </c>
      <c r="Y11" s="152">
        <v>0</v>
      </c>
      <c r="Z11" s="152">
        <v>0</v>
      </c>
      <c r="AA11" s="152"/>
      <c r="AB11" s="152"/>
      <c r="AC11" s="183">
        <v>45477</v>
      </c>
      <c r="AD11" s="152" t="s">
        <v>1240</v>
      </c>
      <c r="AE11" s="155"/>
    </row>
    <row r="12" spans="1:31">
      <c r="A12" s="151" t="s">
        <v>246</v>
      </c>
      <c r="B12" s="152" t="s">
        <v>519</v>
      </c>
      <c r="C12" s="152"/>
      <c r="D12" s="152" t="s">
        <v>1235</v>
      </c>
      <c r="E12" s="152" t="s">
        <v>18</v>
      </c>
      <c r="F12" s="152"/>
      <c r="G12" s="152"/>
      <c r="H12" s="152"/>
      <c r="I12" s="152" t="s">
        <v>1234</v>
      </c>
      <c r="J12" s="153">
        <v>0</v>
      </c>
      <c r="K12" s="152">
        <v>164.64</v>
      </c>
      <c r="L12" s="152">
        <v>90.41</v>
      </c>
      <c r="M12" s="152">
        <v>8.6829999999999997E-3</v>
      </c>
      <c r="N12" s="152">
        <v>3</v>
      </c>
      <c r="O12" s="152"/>
      <c r="P12" s="152"/>
      <c r="Q12" s="152"/>
      <c r="R12" s="154">
        <v>1216004.5900000001</v>
      </c>
      <c r="S12" s="154">
        <v>1216004.5900000001</v>
      </c>
      <c r="T12" s="154">
        <v>0</v>
      </c>
      <c r="U12" s="154">
        <v>13449.89</v>
      </c>
      <c r="V12" s="154">
        <v>13449.89</v>
      </c>
      <c r="W12" s="156"/>
      <c r="X12" s="156"/>
      <c r="Y12" s="152">
        <v>0</v>
      </c>
      <c r="Z12" s="152">
        <v>0</v>
      </c>
      <c r="AA12" s="152"/>
      <c r="AB12" s="152"/>
      <c r="AC12" s="183"/>
      <c r="AD12" s="152"/>
      <c r="AE12" s="155"/>
    </row>
    <row r="13" spans="1:31">
      <c r="A13" s="151" t="s">
        <v>246</v>
      </c>
      <c r="B13" s="152" t="s">
        <v>520</v>
      </c>
      <c r="C13" s="152"/>
      <c r="D13" s="152" t="s">
        <v>1235</v>
      </c>
      <c r="E13" s="152" t="s">
        <v>1236</v>
      </c>
      <c r="F13" s="152" t="s">
        <v>1237</v>
      </c>
      <c r="G13" s="152"/>
      <c r="H13" s="152" t="s">
        <v>1250</v>
      </c>
      <c r="I13" s="152" t="s">
        <v>521</v>
      </c>
      <c r="J13" s="153">
        <v>0</v>
      </c>
      <c r="K13" s="152">
        <v>163.44</v>
      </c>
      <c r="L13" s="152">
        <v>89.66</v>
      </c>
      <c r="M13" s="152">
        <v>8.6189999999999999E-3</v>
      </c>
      <c r="N13" s="152">
        <v>3</v>
      </c>
      <c r="O13" s="152"/>
      <c r="P13" s="152"/>
      <c r="Q13" s="152" t="s">
        <v>1239</v>
      </c>
      <c r="R13" s="154">
        <v>1175274.3899999999</v>
      </c>
      <c r="S13" s="154">
        <v>1175274.3899999999</v>
      </c>
      <c r="T13" s="154">
        <v>1056587.6399999999</v>
      </c>
      <c r="U13" s="154">
        <v>11784.38</v>
      </c>
      <c r="V13" s="154">
        <v>11784.38</v>
      </c>
      <c r="W13" s="156">
        <v>45129.661805555559</v>
      </c>
      <c r="X13" s="156">
        <v>45129</v>
      </c>
      <c r="Y13" s="152">
        <v>0</v>
      </c>
      <c r="Z13" s="152">
        <v>0</v>
      </c>
      <c r="AA13" s="152"/>
      <c r="AB13" s="152"/>
      <c r="AC13" s="183">
        <v>45138</v>
      </c>
      <c r="AD13" s="152" t="s">
        <v>1240</v>
      </c>
      <c r="AE13" s="155"/>
    </row>
    <row r="14" spans="1:31" ht="23.25">
      <c r="A14" s="151" t="s">
        <v>246</v>
      </c>
      <c r="B14" s="152" t="s">
        <v>494</v>
      </c>
      <c r="C14" s="152"/>
      <c r="D14" s="152" t="s">
        <v>1241</v>
      </c>
      <c r="E14" s="152" t="s">
        <v>1236</v>
      </c>
      <c r="F14" s="152" t="s">
        <v>1251</v>
      </c>
      <c r="G14" s="152"/>
      <c r="H14" s="152" t="s">
        <v>1252</v>
      </c>
      <c r="I14" s="152" t="s">
        <v>1253</v>
      </c>
      <c r="J14" s="153">
        <v>0</v>
      </c>
      <c r="K14" s="152">
        <v>123.23</v>
      </c>
      <c r="L14" s="152">
        <v>62.4</v>
      </c>
      <c r="M14" s="152">
        <v>6.2940000000000001E-3</v>
      </c>
      <c r="N14" s="152">
        <v>2</v>
      </c>
      <c r="O14" s="152"/>
      <c r="P14" s="152"/>
      <c r="Q14" s="152" t="s">
        <v>1239</v>
      </c>
      <c r="R14" s="154">
        <v>814864.77</v>
      </c>
      <c r="S14" s="154">
        <v>814864.77</v>
      </c>
      <c r="T14" s="154">
        <v>775000</v>
      </c>
      <c r="U14" s="154">
        <v>12419.87</v>
      </c>
      <c r="V14" s="154">
        <v>12419.87</v>
      </c>
      <c r="W14" s="156">
        <v>45436.831944444442</v>
      </c>
      <c r="X14" s="156">
        <v>45436</v>
      </c>
      <c r="Y14" s="152">
        <v>0</v>
      </c>
      <c r="Z14" s="152">
        <v>0</v>
      </c>
      <c r="AA14" s="152"/>
      <c r="AB14" s="152"/>
      <c r="AC14" s="183">
        <v>45443</v>
      </c>
      <c r="AD14" s="152" t="s">
        <v>1240</v>
      </c>
      <c r="AE14" s="155"/>
    </row>
    <row r="15" spans="1:31">
      <c r="A15" s="151" t="s">
        <v>246</v>
      </c>
      <c r="B15" s="152" t="s">
        <v>497</v>
      </c>
      <c r="C15" s="152"/>
      <c r="D15" s="152" t="s">
        <v>1235</v>
      </c>
      <c r="E15" s="152" t="s">
        <v>1236</v>
      </c>
      <c r="F15" s="152" t="s">
        <v>1254</v>
      </c>
      <c r="G15" s="152"/>
      <c r="H15" s="152" t="s">
        <v>1255</v>
      </c>
      <c r="I15" s="152" t="s">
        <v>498</v>
      </c>
      <c r="J15" s="153">
        <v>0</v>
      </c>
      <c r="K15" s="152">
        <v>163.91</v>
      </c>
      <c r="L15" s="152">
        <v>89.92</v>
      </c>
      <c r="M15" s="152">
        <v>8.6409999999999994E-3</v>
      </c>
      <c r="N15" s="152">
        <v>3</v>
      </c>
      <c r="O15" s="152"/>
      <c r="P15" s="152"/>
      <c r="Q15" s="152" t="s">
        <v>1239</v>
      </c>
      <c r="R15" s="154">
        <v>1154745.6100000001</v>
      </c>
      <c r="S15" s="154">
        <v>1154745.6100000001</v>
      </c>
      <c r="T15" s="154">
        <v>1085000</v>
      </c>
      <c r="U15" s="154">
        <v>12066.28</v>
      </c>
      <c r="V15" s="154">
        <v>12066.28</v>
      </c>
      <c r="W15" s="156">
        <v>45338.4375</v>
      </c>
      <c r="X15" s="156">
        <v>45338</v>
      </c>
      <c r="Y15" s="152">
        <v>0</v>
      </c>
      <c r="Z15" s="152">
        <v>0</v>
      </c>
      <c r="AA15" s="152"/>
      <c r="AB15" s="152"/>
      <c r="AC15" s="183">
        <v>45343</v>
      </c>
      <c r="AD15" s="152" t="s">
        <v>1240</v>
      </c>
      <c r="AE15" s="155"/>
    </row>
    <row r="16" spans="1:31">
      <c r="A16" s="151" t="s">
        <v>246</v>
      </c>
      <c r="B16" s="152" t="s">
        <v>500</v>
      </c>
      <c r="C16" s="152"/>
      <c r="D16" s="152" t="s">
        <v>1235</v>
      </c>
      <c r="E16" s="152" t="s">
        <v>18</v>
      </c>
      <c r="F16" s="152"/>
      <c r="G16" s="152"/>
      <c r="H16" s="152"/>
      <c r="I16" s="152" t="s">
        <v>1234</v>
      </c>
      <c r="J16" s="153">
        <v>0</v>
      </c>
      <c r="K16" s="152">
        <v>164.64</v>
      </c>
      <c r="L16" s="152">
        <v>90.41</v>
      </c>
      <c r="M16" s="152">
        <v>8.6829999999999997E-3</v>
      </c>
      <c r="N16" s="152">
        <v>3</v>
      </c>
      <c r="O16" s="152"/>
      <c r="P16" s="152"/>
      <c r="Q16" s="152"/>
      <c r="R16" s="154">
        <v>1180578.25</v>
      </c>
      <c r="S16" s="154">
        <v>1180578.25</v>
      </c>
      <c r="T16" s="154">
        <v>0</v>
      </c>
      <c r="U16" s="154">
        <v>13058.05</v>
      </c>
      <c r="V16" s="154">
        <v>13058.05</v>
      </c>
      <c r="W16" s="156"/>
      <c r="X16" s="156"/>
      <c r="Y16" s="152">
        <v>0</v>
      </c>
      <c r="Z16" s="152">
        <v>0</v>
      </c>
      <c r="AA16" s="152"/>
      <c r="AB16" s="152"/>
      <c r="AC16" s="183"/>
      <c r="AD16" s="152"/>
      <c r="AE16" s="155"/>
    </row>
    <row r="17" spans="1:31">
      <c r="A17" s="151" t="s">
        <v>246</v>
      </c>
      <c r="B17" s="152" t="s">
        <v>501</v>
      </c>
      <c r="C17" s="152"/>
      <c r="D17" s="152" t="s">
        <v>1235</v>
      </c>
      <c r="E17" s="152" t="s">
        <v>18</v>
      </c>
      <c r="F17" s="152"/>
      <c r="G17" s="152"/>
      <c r="H17" s="152"/>
      <c r="I17" s="152" t="s">
        <v>1234</v>
      </c>
      <c r="J17" s="153">
        <v>0</v>
      </c>
      <c r="K17" s="152">
        <v>164.64</v>
      </c>
      <c r="L17" s="152">
        <v>90.41</v>
      </c>
      <c r="M17" s="152">
        <v>8.6829999999999997E-3</v>
      </c>
      <c r="N17" s="152">
        <v>3</v>
      </c>
      <c r="O17" s="152"/>
      <c r="P17" s="152"/>
      <c r="Q17" s="152"/>
      <c r="R17" s="154">
        <v>1247501.48</v>
      </c>
      <c r="S17" s="154">
        <v>1247501.48</v>
      </c>
      <c r="T17" s="154">
        <v>0</v>
      </c>
      <c r="U17" s="154">
        <v>13798.27</v>
      </c>
      <c r="V17" s="154">
        <v>13798.27</v>
      </c>
      <c r="W17" s="156"/>
      <c r="X17" s="156"/>
      <c r="Y17" s="152">
        <v>0</v>
      </c>
      <c r="Z17" s="152">
        <v>0</v>
      </c>
      <c r="AA17" s="152"/>
      <c r="AB17" s="152"/>
      <c r="AC17" s="183"/>
      <c r="AD17" s="152"/>
      <c r="AE17" s="155"/>
    </row>
    <row r="18" spans="1:31">
      <c r="A18" s="151" t="s">
        <v>246</v>
      </c>
      <c r="B18" s="152" t="s">
        <v>502</v>
      </c>
      <c r="C18" s="152"/>
      <c r="D18" s="152" t="s">
        <v>1235</v>
      </c>
      <c r="E18" s="152" t="s">
        <v>1236</v>
      </c>
      <c r="F18" s="152" t="s">
        <v>1256</v>
      </c>
      <c r="G18" s="152"/>
      <c r="H18" s="152" t="s">
        <v>1257</v>
      </c>
      <c r="I18" s="152" t="s">
        <v>1258</v>
      </c>
      <c r="J18" s="153">
        <v>0</v>
      </c>
      <c r="K18" s="152">
        <v>163.44</v>
      </c>
      <c r="L18" s="152">
        <v>89.66</v>
      </c>
      <c r="M18" s="152">
        <v>8.6189999999999999E-3</v>
      </c>
      <c r="N18" s="152">
        <v>3</v>
      </c>
      <c r="O18" s="152"/>
      <c r="P18" s="152"/>
      <c r="Q18" s="152" t="s">
        <v>1239</v>
      </c>
      <c r="R18" s="154">
        <v>1175564.22</v>
      </c>
      <c r="S18" s="154">
        <v>1175564.22</v>
      </c>
      <c r="T18" s="154">
        <v>875000</v>
      </c>
      <c r="U18" s="154">
        <v>9759.09</v>
      </c>
      <c r="V18" s="154">
        <v>9759.09</v>
      </c>
      <c r="W18" s="156">
        <v>45062.566666666666</v>
      </c>
      <c r="X18" s="156">
        <v>45063</v>
      </c>
      <c r="Y18" s="152">
        <v>0</v>
      </c>
      <c r="Z18" s="152">
        <v>0</v>
      </c>
      <c r="AA18" s="152"/>
      <c r="AB18" s="152"/>
      <c r="AC18" s="183">
        <v>45077</v>
      </c>
      <c r="AD18" s="152" t="s">
        <v>1240</v>
      </c>
      <c r="AE18" s="155"/>
    </row>
    <row r="19" spans="1:31">
      <c r="A19" s="151" t="s">
        <v>246</v>
      </c>
      <c r="B19" s="152" t="s">
        <v>505</v>
      </c>
      <c r="C19" s="152"/>
      <c r="D19" s="152" t="s">
        <v>1241</v>
      </c>
      <c r="E19" s="152" t="s">
        <v>1236</v>
      </c>
      <c r="F19" s="152" t="s">
        <v>1242</v>
      </c>
      <c r="G19" s="152"/>
      <c r="H19" s="152" t="s">
        <v>1259</v>
      </c>
      <c r="I19" s="152" t="s">
        <v>506</v>
      </c>
      <c r="J19" s="153">
        <v>0</v>
      </c>
      <c r="K19" s="152">
        <v>123.23</v>
      </c>
      <c r="L19" s="152">
        <v>62.4</v>
      </c>
      <c r="M19" s="152">
        <v>6.2940000000000001E-3</v>
      </c>
      <c r="N19" s="152">
        <v>2</v>
      </c>
      <c r="O19" s="152"/>
      <c r="P19" s="152"/>
      <c r="Q19" s="152" t="s">
        <v>1239</v>
      </c>
      <c r="R19" s="154">
        <v>825291.75</v>
      </c>
      <c r="S19" s="154">
        <v>825291.75</v>
      </c>
      <c r="T19" s="154">
        <v>740400</v>
      </c>
      <c r="U19" s="154">
        <v>11865.38</v>
      </c>
      <c r="V19" s="154">
        <v>11865.38</v>
      </c>
      <c r="W19" s="156">
        <v>45461.853472222225</v>
      </c>
      <c r="X19" s="156">
        <v>45464</v>
      </c>
      <c r="Y19" s="152">
        <v>0</v>
      </c>
      <c r="Z19" s="152">
        <v>0</v>
      </c>
      <c r="AA19" s="152"/>
      <c r="AB19" s="152"/>
      <c r="AC19" s="183">
        <v>45470</v>
      </c>
      <c r="AD19" s="152" t="s">
        <v>1240</v>
      </c>
      <c r="AE19" s="155"/>
    </row>
    <row r="20" spans="1:31">
      <c r="A20" s="151" t="s">
        <v>246</v>
      </c>
      <c r="B20" s="152" t="s">
        <v>480</v>
      </c>
      <c r="C20" s="152"/>
      <c r="D20" s="152" t="s">
        <v>1235</v>
      </c>
      <c r="E20" s="152" t="s">
        <v>1236</v>
      </c>
      <c r="F20" s="152" t="s">
        <v>1251</v>
      </c>
      <c r="G20" s="152"/>
      <c r="H20" s="152" t="s">
        <v>1260</v>
      </c>
      <c r="I20" s="152" t="s">
        <v>481</v>
      </c>
      <c r="J20" s="153">
        <v>0</v>
      </c>
      <c r="K20" s="152">
        <v>163.91</v>
      </c>
      <c r="L20" s="152">
        <v>89.92</v>
      </c>
      <c r="M20" s="152">
        <v>8.6409999999999994E-3</v>
      </c>
      <c r="N20" s="152">
        <v>3</v>
      </c>
      <c r="O20" s="152"/>
      <c r="P20" s="152"/>
      <c r="Q20" s="152" t="s">
        <v>1239</v>
      </c>
      <c r="R20" s="154">
        <v>1159876.03</v>
      </c>
      <c r="S20" s="154">
        <v>1159876.03</v>
      </c>
      <c r="T20" s="154">
        <v>985000</v>
      </c>
      <c r="U20" s="154">
        <v>10954.18</v>
      </c>
      <c r="V20" s="154">
        <v>10954.18</v>
      </c>
      <c r="W20" s="156">
        <v>45314.861805555556</v>
      </c>
      <c r="X20" s="156">
        <v>45314</v>
      </c>
      <c r="Y20" s="152">
        <v>0</v>
      </c>
      <c r="Z20" s="152">
        <v>0</v>
      </c>
      <c r="AA20" s="152"/>
      <c r="AB20" s="152"/>
      <c r="AC20" s="183">
        <v>45322</v>
      </c>
      <c r="AD20" s="152" t="s">
        <v>1240</v>
      </c>
      <c r="AE20" s="155"/>
    </row>
    <row r="21" spans="1:31">
      <c r="A21" s="151" t="s">
        <v>246</v>
      </c>
      <c r="B21" s="152" t="s">
        <v>483</v>
      </c>
      <c r="C21" s="152"/>
      <c r="D21" s="152" t="s">
        <v>1235</v>
      </c>
      <c r="E21" s="152" t="s">
        <v>18</v>
      </c>
      <c r="F21" s="152"/>
      <c r="G21" s="152"/>
      <c r="H21" s="152"/>
      <c r="I21" s="152" t="s">
        <v>1234</v>
      </c>
      <c r="J21" s="153">
        <v>0</v>
      </c>
      <c r="K21" s="152">
        <v>164.64</v>
      </c>
      <c r="L21" s="152">
        <v>90.41</v>
      </c>
      <c r="M21" s="152">
        <v>8.6829999999999997E-3</v>
      </c>
      <c r="N21" s="152">
        <v>3</v>
      </c>
      <c r="O21" s="152"/>
      <c r="P21" s="152"/>
      <c r="Q21" s="152"/>
      <c r="R21" s="154">
        <v>1207263.8799999999</v>
      </c>
      <c r="S21" s="154">
        <v>1207263.8799999999</v>
      </c>
      <c r="T21" s="154">
        <v>0</v>
      </c>
      <c r="U21" s="154">
        <v>13353.21</v>
      </c>
      <c r="V21" s="154">
        <v>13353.21</v>
      </c>
      <c r="W21" s="156"/>
      <c r="X21" s="156"/>
      <c r="Y21" s="152">
        <v>0</v>
      </c>
      <c r="Z21" s="152">
        <v>0</v>
      </c>
      <c r="AA21" s="152"/>
      <c r="AB21" s="152"/>
      <c r="AC21" s="183"/>
      <c r="AD21" s="152"/>
      <c r="AE21" s="155"/>
    </row>
    <row r="22" spans="1:31">
      <c r="A22" s="151" t="s">
        <v>246</v>
      </c>
      <c r="B22" s="152" t="s">
        <v>484</v>
      </c>
      <c r="C22" s="152"/>
      <c r="D22" s="152" t="s">
        <v>1235</v>
      </c>
      <c r="E22" s="152" t="s">
        <v>1261</v>
      </c>
      <c r="F22" s="152"/>
      <c r="G22" s="152"/>
      <c r="H22" s="152"/>
      <c r="I22" s="152" t="s">
        <v>1234</v>
      </c>
      <c r="J22" s="153">
        <v>0</v>
      </c>
      <c r="K22" s="152">
        <v>164.64</v>
      </c>
      <c r="L22" s="152">
        <v>90.41</v>
      </c>
      <c r="M22" s="152">
        <v>8.6829999999999997E-3</v>
      </c>
      <c r="N22" s="152">
        <v>3</v>
      </c>
      <c r="O22" s="152"/>
      <c r="P22" s="152"/>
      <c r="Q22" s="152"/>
      <c r="R22" s="154">
        <v>1263308.8</v>
      </c>
      <c r="S22" s="154">
        <v>1263308.8</v>
      </c>
      <c r="T22" s="154">
        <v>1263308.8</v>
      </c>
      <c r="U22" s="154">
        <v>13973.11</v>
      </c>
      <c r="V22" s="154">
        <v>13973.11</v>
      </c>
      <c r="W22" s="156"/>
      <c r="X22" s="156"/>
      <c r="Y22" s="152">
        <v>0</v>
      </c>
      <c r="Z22" s="152">
        <v>0</v>
      </c>
      <c r="AA22" s="152"/>
      <c r="AB22" s="152"/>
      <c r="AC22" s="183"/>
      <c r="AD22" s="152"/>
      <c r="AE22" s="155"/>
    </row>
    <row r="23" spans="1:31">
      <c r="A23" s="151" t="s">
        <v>246</v>
      </c>
      <c r="B23" s="152" t="s">
        <v>485</v>
      </c>
      <c r="C23" s="152"/>
      <c r="D23" s="152" t="s">
        <v>1235</v>
      </c>
      <c r="E23" s="152" t="s">
        <v>1236</v>
      </c>
      <c r="F23" s="152" t="s">
        <v>1244</v>
      </c>
      <c r="G23" s="152"/>
      <c r="H23" s="152" t="s">
        <v>1262</v>
      </c>
      <c r="I23" s="152" t="s">
        <v>486</v>
      </c>
      <c r="J23" s="153">
        <v>0</v>
      </c>
      <c r="K23" s="152">
        <v>163.44</v>
      </c>
      <c r="L23" s="152">
        <v>89.66</v>
      </c>
      <c r="M23" s="152">
        <v>8.6189999999999999E-3</v>
      </c>
      <c r="N23" s="152">
        <v>3</v>
      </c>
      <c r="O23" s="152"/>
      <c r="P23" s="152"/>
      <c r="Q23" s="152" t="s">
        <v>1239</v>
      </c>
      <c r="R23" s="154">
        <v>1184447.58</v>
      </c>
      <c r="S23" s="154">
        <v>1184447.58</v>
      </c>
      <c r="T23" s="154">
        <v>1088100</v>
      </c>
      <c r="U23" s="154">
        <v>12135.85</v>
      </c>
      <c r="V23" s="154">
        <v>12135.85</v>
      </c>
      <c r="W23" s="156">
        <v>45062.675694444442</v>
      </c>
      <c r="X23" s="156">
        <v>45062</v>
      </c>
      <c r="Y23" s="152">
        <v>0</v>
      </c>
      <c r="Z23" s="152">
        <v>0</v>
      </c>
      <c r="AA23" s="152"/>
      <c r="AB23" s="152"/>
      <c r="AC23" s="183">
        <v>45084</v>
      </c>
      <c r="AD23" s="152" t="s">
        <v>1240</v>
      </c>
      <c r="AE23" s="155"/>
    </row>
    <row r="24" spans="1:31">
      <c r="A24" s="151" t="s">
        <v>246</v>
      </c>
      <c r="B24" s="152" t="s">
        <v>488</v>
      </c>
      <c r="C24" s="152"/>
      <c r="D24" s="152" t="s">
        <v>1241</v>
      </c>
      <c r="E24" s="152" t="s">
        <v>1236</v>
      </c>
      <c r="F24" s="152" t="s">
        <v>1256</v>
      </c>
      <c r="G24" s="152"/>
      <c r="H24" s="152" t="s">
        <v>1257</v>
      </c>
      <c r="I24" s="152" t="s">
        <v>489</v>
      </c>
      <c r="J24" s="153">
        <v>0</v>
      </c>
      <c r="K24" s="152">
        <v>123.23</v>
      </c>
      <c r="L24" s="152">
        <v>62.4</v>
      </c>
      <c r="M24" s="152">
        <v>6.2940000000000001E-3</v>
      </c>
      <c r="N24" s="152">
        <v>2</v>
      </c>
      <c r="O24" s="152"/>
      <c r="P24" s="152"/>
      <c r="Q24" s="152" t="s">
        <v>1239</v>
      </c>
      <c r="R24" s="154">
        <v>824916.87</v>
      </c>
      <c r="S24" s="154">
        <v>824916.87</v>
      </c>
      <c r="T24" s="154">
        <v>747900</v>
      </c>
      <c r="U24" s="154">
        <v>11985.58</v>
      </c>
      <c r="V24" s="154">
        <v>11985.58</v>
      </c>
      <c r="W24" s="156">
        <v>45404.76458333333</v>
      </c>
      <c r="X24" s="156">
        <v>45405</v>
      </c>
      <c r="Y24" s="152">
        <v>0</v>
      </c>
      <c r="Z24" s="152">
        <v>0</v>
      </c>
      <c r="AA24" s="152"/>
      <c r="AB24" s="152"/>
      <c r="AC24" s="183">
        <v>45419</v>
      </c>
      <c r="AD24" s="152" t="s">
        <v>1240</v>
      </c>
      <c r="AE24" s="155"/>
    </row>
    <row r="25" spans="1:31" ht="23.25">
      <c r="A25" s="151" t="s">
        <v>246</v>
      </c>
      <c r="B25" s="152" t="s">
        <v>491</v>
      </c>
      <c r="C25" s="152"/>
      <c r="D25" s="152" t="s">
        <v>1235</v>
      </c>
      <c r="E25" s="152" t="s">
        <v>1236</v>
      </c>
      <c r="F25" s="152" t="s">
        <v>1246</v>
      </c>
      <c r="G25" s="152"/>
      <c r="H25" s="152" t="s">
        <v>1263</v>
      </c>
      <c r="I25" s="152" t="s">
        <v>492</v>
      </c>
      <c r="J25" s="153">
        <v>0</v>
      </c>
      <c r="K25" s="152">
        <v>163.91</v>
      </c>
      <c r="L25" s="152">
        <v>89.92</v>
      </c>
      <c r="M25" s="152">
        <v>8.6409999999999994E-3</v>
      </c>
      <c r="N25" s="152">
        <v>3</v>
      </c>
      <c r="O25" s="152"/>
      <c r="P25" s="152"/>
      <c r="Q25" s="152" t="s">
        <v>1239</v>
      </c>
      <c r="R25" s="154">
        <v>1175428.74</v>
      </c>
      <c r="S25" s="154">
        <v>1175428.74</v>
      </c>
      <c r="T25" s="154">
        <v>1109987.71</v>
      </c>
      <c r="U25" s="154">
        <v>12344.17</v>
      </c>
      <c r="V25" s="154">
        <v>12344.17</v>
      </c>
      <c r="W25" s="156">
        <v>45364.675000000003</v>
      </c>
      <c r="X25" s="156">
        <v>45365</v>
      </c>
      <c r="Y25" s="152">
        <v>0</v>
      </c>
      <c r="Z25" s="152">
        <v>0</v>
      </c>
      <c r="AA25" s="152"/>
      <c r="AB25" s="152"/>
      <c r="AC25" s="183">
        <v>45373</v>
      </c>
      <c r="AD25" s="152" t="s">
        <v>1240</v>
      </c>
      <c r="AE25" s="155"/>
    </row>
    <row r="26" spans="1:31">
      <c r="A26" s="151" t="s">
        <v>246</v>
      </c>
      <c r="B26" s="152" t="s">
        <v>469</v>
      </c>
      <c r="C26" s="152"/>
      <c r="D26" s="152" t="s">
        <v>1235</v>
      </c>
      <c r="E26" s="152" t="s">
        <v>18</v>
      </c>
      <c r="F26" s="152"/>
      <c r="G26" s="152"/>
      <c r="H26" s="152"/>
      <c r="I26" s="152" t="s">
        <v>1234</v>
      </c>
      <c r="J26" s="153">
        <v>0</v>
      </c>
      <c r="K26" s="152">
        <v>164.64</v>
      </c>
      <c r="L26" s="152">
        <v>90.41</v>
      </c>
      <c r="M26" s="152">
        <v>8.6829999999999997E-3</v>
      </c>
      <c r="N26" s="152">
        <v>3</v>
      </c>
      <c r="O26" s="152"/>
      <c r="P26" s="152"/>
      <c r="Q26" s="152"/>
      <c r="R26" s="154">
        <v>1216386.79</v>
      </c>
      <c r="S26" s="154">
        <v>1216386.79</v>
      </c>
      <c r="T26" s="154">
        <v>0</v>
      </c>
      <c r="U26" s="154">
        <v>13454.12</v>
      </c>
      <c r="V26" s="154">
        <v>13454.12</v>
      </c>
      <c r="W26" s="156"/>
      <c r="X26" s="156"/>
      <c r="Y26" s="152">
        <v>0</v>
      </c>
      <c r="Z26" s="152">
        <v>0</v>
      </c>
      <c r="AA26" s="152"/>
      <c r="AB26" s="152"/>
      <c r="AC26" s="183"/>
      <c r="AD26" s="152"/>
      <c r="AE26" s="155"/>
    </row>
    <row r="27" spans="1:31">
      <c r="A27" s="151" t="s">
        <v>246</v>
      </c>
      <c r="B27" s="152" t="s">
        <v>470</v>
      </c>
      <c r="C27" s="152"/>
      <c r="D27" s="152" t="s">
        <v>1235</v>
      </c>
      <c r="E27" s="152" t="s">
        <v>18</v>
      </c>
      <c r="F27" s="152"/>
      <c r="G27" s="152"/>
      <c r="H27" s="152"/>
      <c r="I27" s="152" t="s">
        <v>1234</v>
      </c>
      <c r="J27" s="153">
        <v>0</v>
      </c>
      <c r="K27" s="152">
        <v>164.64</v>
      </c>
      <c r="L27" s="152">
        <v>90.41</v>
      </c>
      <c r="M27" s="152">
        <v>8.6829999999999997E-3</v>
      </c>
      <c r="N27" s="152">
        <v>3</v>
      </c>
      <c r="O27" s="152"/>
      <c r="P27" s="152"/>
      <c r="Q27" s="152"/>
      <c r="R27" s="154">
        <v>1272855.21</v>
      </c>
      <c r="S27" s="154">
        <v>1272855.21</v>
      </c>
      <c r="T27" s="154">
        <v>0</v>
      </c>
      <c r="U27" s="154">
        <v>14078.7</v>
      </c>
      <c r="V27" s="154">
        <v>14078.7</v>
      </c>
      <c r="W27" s="156"/>
      <c r="X27" s="156"/>
      <c r="Y27" s="152">
        <v>0</v>
      </c>
      <c r="Z27" s="152">
        <v>0</v>
      </c>
      <c r="AA27" s="152"/>
      <c r="AB27" s="152"/>
      <c r="AC27" s="183"/>
      <c r="AD27" s="152"/>
      <c r="AE27" s="155"/>
    </row>
    <row r="28" spans="1:31">
      <c r="A28" s="151" t="s">
        <v>246</v>
      </c>
      <c r="B28" s="152" t="s">
        <v>471</v>
      </c>
      <c r="C28" s="152"/>
      <c r="D28" s="152" t="s">
        <v>1235</v>
      </c>
      <c r="E28" s="152" t="s">
        <v>1236</v>
      </c>
      <c r="F28" s="152" t="s">
        <v>1246</v>
      </c>
      <c r="G28" s="152"/>
      <c r="H28" s="152" t="s">
        <v>1264</v>
      </c>
      <c r="I28" s="152" t="s">
        <v>472</v>
      </c>
      <c r="J28" s="153">
        <v>0</v>
      </c>
      <c r="K28" s="152">
        <v>163.44</v>
      </c>
      <c r="L28" s="152">
        <v>89.66</v>
      </c>
      <c r="M28" s="152">
        <v>8.6189999999999999E-3</v>
      </c>
      <c r="N28" s="152">
        <v>3</v>
      </c>
      <c r="O28" s="152"/>
      <c r="P28" s="152"/>
      <c r="Q28" s="152" t="s">
        <v>1239</v>
      </c>
      <c r="R28" s="154">
        <v>1201871.48</v>
      </c>
      <c r="S28" s="154">
        <v>1201871.48</v>
      </c>
      <c r="T28" s="154">
        <v>1131216.3899999999</v>
      </c>
      <c r="U28" s="154">
        <v>12616.73</v>
      </c>
      <c r="V28" s="154">
        <v>12616.73</v>
      </c>
      <c r="W28" s="156">
        <v>45145.671527777777</v>
      </c>
      <c r="X28" s="156">
        <v>45145</v>
      </c>
      <c r="Y28" s="152">
        <v>0</v>
      </c>
      <c r="Z28" s="152">
        <v>0</v>
      </c>
      <c r="AA28" s="152"/>
      <c r="AB28" s="152"/>
      <c r="AC28" s="183">
        <v>45157</v>
      </c>
      <c r="AD28" s="152" t="s">
        <v>1240</v>
      </c>
      <c r="AE28" s="155"/>
    </row>
    <row r="29" spans="1:31">
      <c r="A29" s="151" t="s">
        <v>246</v>
      </c>
      <c r="B29" s="152" t="s">
        <v>474</v>
      </c>
      <c r="C29" s="152"/>
      <c r="D29" s="152" t="s">
        <v>1241</v>
      </c>
      <c r="E29" s="152" t="s">
        <v>1236</v>
      </c>
      <c r="F29" s="152" t="s">
        <v>1246</v>
      </c>
      <c r="G29" s="152"/>
      <c r="H29" s="152" t="s">
        <v>1264</v>
      </c>
      <c r="I29" s="152" t="s">
        <v>475</v>
      </c>
      <c r="J29" s="153">
        <v>0</v>
      </c>
      <c r="K29" s="152">
        <v>123.23</v>
      </c>
      <c r="L29" s="152">
        <v>62.4</v>
      </c>
      <c r="M29" s="152">
        <v>6.2940000000000001E-3</v>
      </c>
      <c r="N29" s="152">
        <v>2</v>
      </c>
      <c r="O29" s="152"/>
      <c r="P29" s="152"/>
      <c r="Q29" s="152" t="s">
        <v>1239</v>
      </c>
      <c r="R29" s="154">
        <v>820265.58</v>
      </c>
      <c r="S29" s="154">
        <v>820265.58</v>
      </c>
      <c r="T29" s="154">
        <v>740000.13</v>
      </c>
      <c r="U29" s="154">
        <v>11858.98</v>
      </c>
      <c r="V29" s="154">
        <v>11858.98</v>
      </c>
      <c r="W29" s="156">
        <v>45221.822916666664</v>
      </c>
      <c r="X29" s="156">
        <v>45221</v>
      </c>
      <c r="Y29" s="152">
        <v>0</v>
      </c>
      <c r="Z29" s="152">
        <v>0</v>
      </c>
      <c r="AA29" s="152"/>
      <c r="AB29" s="152"/>
      <c r="AC29" s="183">
        <v>45229</v>
      </c>
      <c r="AD29" s="152" t="s">
        <v>1240</v>
      </c>
      <c r="AE29" s="155"/>
    </row>
    <row r="30" spans="1:31" ht="23.25">
      <c r="A30" s="151" t="s">
        <v>246</v>
      </c>
      <c r="B30" s="152" t="s">
        <v>476</v>
      </c>
      <c r="C30" s="152"/>
      <c r="D30" s="152" t="s">
        <v>1235</v>
      </c>
      <c r="E30" s="152" t="s">
        <v>1236</v>
      </c>
      <c r="F30" s="152" t="s">
        <v>1265</v>
      </c>
      <c r="G30" s="152"/>
      <c r="H30" s="152" t="s">
        <v>1266</v>
      </c>
      <c r="I30" s="152" t="s">
        <v>477</v>
      </c>
      <c r="J30" s="153">
        <v>0</v>
      </c>
      <c r="K30" s="152">
        <v>163.91</v>
      </c>
      <c r="L30" s="152">
        <v>89.92</v>
      </c>
      <c r="M30" s="152">
        <v>8.6409999999999994E-3</v>
      </c>
      <c r="N30" s="152">
        <v>3</v>
      </c>
      <c r="O30" s="152"/>
      <c r="P30" s="152"/>
      <c r="Q30" s="152"/>
      <c r="R30" s="154">
        <v>1184311.07</v>
      </c>
      <c r="S30" s="154">
        <v>1184311.07</v>
      </c>
      <c r="T30" s="154">
        <v>1101600</v>
      </c>
      <c r="U30" s="154">
        <v>12250.89</v>
      </c>
      <c r="V30" s="154">
        <v>12250.89</v>
      </c>
      <c r="W30" s="156">
        <v>45371.640972222223</v>
      </c>
      <c r="X30" s="156">
        <v>45371</v>
      </c>
      <c r="Y30" s="152">
        <v>0</v>
      </c>
      <c r="Z30" s="152">
        <v>0</v>
      </c>
      <c r="AA30" s="152"/>
      <c r="AB30" s="152"/>
      <c r="AC30" s="183">
        <v>45377</v>
      </c>
      <c r="AD30" s="152" t="s">
        <v>1240</v>
      </c>
      <c r="AE30" s="155"/>
    </row>
    <row r="31" spans="1:31">
      <c r="A31" s="151" t="s">
        <v>246</v>
      </c>
      <c r="B31" s="152" t="s">
        <v>479</v>
      </c>
      <c r="C31" s="152"/>
      <c r="D31" s="152" t="s">
        <v>1235</v>
      </c>
      <c r="E31" s="152" t="s">
        <v>1261</v>
      </c>
      <c r="F31" s="152"/>
      <c r="G31" s="152"/>
      <c r="H31" s="152"/>
      <c r="I31" s="152" t="s">
        <v>1234</v>
      </c>
      <c r="J31" s="153">
        <v>0</v>
      </c>
      <c r="K31" s="152">
        <v>164.64</v>
      </c>
      <c r="L31" s="152">
        <v>90.41</v>
      </c>
      <c r="M31" s="152">
        <v>8.6829999999999997E-3</v>
      </c>
      <c r="N31" s="152">
        <v>3</v>
      </c>
      <c r="O31" s="152"/>
      <c r="P31" s="152"/>
      <c r="Q31" s="152"/>
      <c r="R31" s="154">
        <v>1231831.58</v>
      </c>
      <c r="S31" s="154">
        <v>1231831.58</v>
      </c>
      <c r="T31" s="154">
        <v>1231831.58</v>
      </c>
      <c r="U31" s="154">
        <v>13624.95</v>
      </c>
      <c r="V31" s="154">
        <v>13624.95</v>
      </c>
      <c r="W31" s="156"/>
      <c r="X31" s="156"/>
      <c r="Y31" s="152">
        <v>0</v>
      </c>
      <c r="Z31" s="152">
        <v>0</v>
      </c>
      <c r="AA31" s="152"/>
      <c r="AB31" s="152"/>
      <c r="AC31" s="183"/>
      <c r="AD31" s="152"/>
      <c r="AE31" s="155"/>
    </row>
    <row r="32" spans="1:31">
      <c r="A32" s="151" t="s">
        <v>246</v>
      </c>
      <c r="B32" s="152" t="s">
        <v>457</v>
      </c>
      <c r="C32" s="152"/>
      <c r="D32" s="152" t="s">
        <v>1235</v>
      </c>
      <c r="E32" s="152" t="s">
        <v>1261</v>
      </c>
      <c r="F32" s="152"/>
      <c r="G32" s="152"/>
      <c r="H32" s="152"/>
      <c r="I32" s="152" t="s">
        <v>1234</v>
      </c>
      <c r="J32" s="153">
        <v>0</v>
      </c>
      <c r="K32" s="152">
        <v>164.64</v>
      </c>
      <c r="L32" s="152">
        <v>90.41</v>
      </c>
      <c r="M32" s="152">
        <v>8.6829999999999997E-3</v>
      </c>
      <c r="N32" s="152">
        <v>3</v>
      </c>
      <c r="O32" s="152"/>
      <c r="P32" s="152"/>
      <c r="Q32" s="152"/>
      <c r="R32" s="154">
        <v>1282473.76</v>
      </c>
      <c r="S32" s="154">
        <v>1282473.76</v>
      </c>
      <c r="T32" s="154">
        <v>1282473.76</v>
      </c>
      <c r="U32" s="154">
        <v>14185.09</v>
      </c>
      <c r="V32" s="154">
        <v>14185.09</v>
      </c>
      <c r="W32" s="156"/>
      <c r="X32" s="156"/>
      <c r="Y32" s="152">
        <v>0</v>
      </c>
      <c r="Z32" s="152">
        <v>0</v>
      </c>
      <c r="AA32" s="152"/>
      <c r="AB32" s="152"/>
      <c r="AC32" s="183"/>
      <c r="AD32" s="152"/>
      <c r="AE32" s="155"/>
    </row>
    <row r="33" spans="1:31">
      <c r="A33" s="151" t="s">
        <v>246</v>
      </c>
      <c r="B33" s="152" t="s">
        <v>458</v>
      </c>
      <c r="C33" s="152"/>
      <c r="D33" s="152" t="s">
        <v>1235</v>
      </c>
      <c r="E33" s="152" t="s">
        <v>18</v>
      </c>
      <c r="F33" s="152"/>
      <c r="G33" s="152"/>
      <c r="H33" s="152"/>
      <c r="I33" s="152" t="s">
        <v>1234</v>
      </c>
      <c r="J33" s="153">
        <v>0</v>
      </c>
      <c r="K33" s="152">
        <v>163.44</v>
      </c>
      <c r="L33" s="152">
        <v>89.66</v>
      </c>
      <c r="M33" s="152">
        <v>8.6189999999999999E-3</v>
      </c>
      <c r="N33" s="152">
        <v>3</v>
      </c>
      <c r="O33" s="152"/>
      <c r="P33" s="152"/>
      <c r="Q33" s="152"/>
      <c r="R33" s="154">
        <v>1309639.79</v>
      </c>
      <c r="S33" s="154">
        <v>1309639.79</v>
      </c>
      <c r="T33" s="154">
        <v>0</v>
      </c>
      <c r="U33" s="154">
        <v>14606.73</v>
      </c>
      <c r="V33" s="154">
        <v>14606.73</v>
      </c>
      <c r="W33" s="156"/>
      <c r="X33" s="156"/>
      <c r="Y33" s="152">
        <v>0</v>
      </c>
      <c r="Z33" s="152">
        <v>0</v>
      </c>
      <c r="AA33" s="152"/>
      <c r="AB33" s="152"/>
      <c r="AC33" s="183"/>
      <c r="AD33" s="152"/>
      <c r="AE33" s="155"/>
    </row>
    <row r="34" spans="1:31">
      <c r="A34" s="151" t="s">
        <v>246</v>
      </c>
      <c r="B34" s="152" t="s">
        <v>461</v>
      </c>
      <c r="C34" s="152"/>
      <c r="D34" s="152" t="s">
        <v>1241</v>
      </c>
      <c r="E34" s="152" t="s">
        <v>1236</v>
      </c>
      <c r="F34" s="152" t="s">
        <v>1246</v>
      </c>
      <c r="G34" s="152"/>
      <c r="H34" s="152" t="s">
        <v>1264</v>
      </c>
      <c r="I34" s="152" t="s">
        <v>1267</v>
      </c>
      <c r="J34" s="153">
        <v>0</v>
      </c>
      <c r="K34" s="152">
        <v>123.23</v>
      </c>
      <c r="L34" s="152">
        <v>62.4</v>
      </c>
      <c r="M34" s="152">
        <v>6.2940000000000001E-3</v>
      </c>
      <c r="N34" s="152">
        <v>2</v>
      </c>
      <c r="O34" s="152"/>
      <c r="P34" s="152"/>
      <c r="Q34" s="152" t="s">
        <v>1239</v>
      </c>
      <c r="R34" s="154">
        <v>825061.46</v>
      </c>
      <c r="S34" s="154">
        <v>825061.46</v>
      </c>
      <c r="T34" s="154">
        <v>740412.53</v>
      </c>
      <c r="U34" s="154">
        <v>11865.59</v>
      </c>
      <c r="V34" s="154">
        <v>11865.59</v>
      </c>
      <c r="W34" s="156">
        <v>45173.401388888888</v>
      </c>
      <c r="X34" s="156">
        <v>45184</v>
      </c>
      <c r="Y34" s="152">
        <v>0</v>
      </c>
      <c r="Z34" s="152">
        <v>0</v>
      </c>
      <c r="AA34" s="152"/>
      <c r="AB34" s="152"/>
      <c r="AC34" s="183">
        <v>45189</v>
      </c>
      <c r="AD34" s="152" t="s">
        <v>1240</v>
      </c>
      <c r="AE34" s="155"/>
    </row>
    <row r="35" spans="1:31">
      <c r="A35" s="151" t="s">
        <v>246</v>
      </c>
      <c r="B35" s="152" t="s">
        <v>464</v>
      </c>
      <c r="C35" s="152"/>
      <c r="D35" s="152" t="s">
        <v>1235</v>
      </c>
      <c r="E35" s="152" t="s">
        <v>1236</v>
      </c>
      <c r="F35" s="152" t="s">
        <v>1268</v>
      </c>
      <c r="G35" s="152"/>
      <c r="H35" s="152" t="s">
        <v>1269</v>
      </c>
      <c r="I35" s="152" t="s">
        <v>465</v>
      </c>
      <c r="J35" s="153">
        <v>0</v>
      </c>
      <c r="K35" s="152">
        <v>163.91</v>
      </c>
      <c r="L35" s="152">
        <v>89.92</v>
      </c>
      <c r="M35" s="152">
        <v>8.6409999999999994E-3</v>
      </c>
      <c r="N35" s="152">
        <v>3</v>
      </c>
      <c r="O35" s="152"/>
      <c r="P35" s="152"/>
      <c r="Q35" s="152" t="s">
        <v>1239</v>
      </c>
      <c r="R35" s="154">
        <v>1193260.52</v>
      </c>
      <c r="S35" s="154">
        <v>1193260.52</v>
      </c>
      <c r="T35" s="154">
        <v>1105562.6100000001</v>
      </c>
      <c r="U35" s="154">
        <v>12294.96</v>
      </c>
      <c r="V35" s="154">
        <v>12294.96</v>
      </c>
      <c r="W35" s="156">
        <v>45373.78402777778</v>
      </c>
      <c r="X35" s="156">
        <v>45373</v>
      </c>
      <c r="Y35" s="152">
        <v>0</v>
      </c>
      <c r="Z35" s="152">
        <v>0</v>
      </c>
      <c r="AA35" s="152"/>
      <c r="AB35" s="152"/>
      <c r="AC35" s="183">
        <v>45390</v>
      </c>
      <c r="AD35" s="152" t="s">
        <v>1240</v>
      </c>
      <c r="AE35" s="155"/>
    </row>
    <row r="36" spans="1:31">
      <c r="A36" s="151" t="s">
        <v>246</v>
      </c>
      <c r="B36" s="152" t="s">
        <v>467</v>
      </c>
      <c r="C36" s="152"/>
      <c r="D36" s="152" t="s">
        <v>1235</v>
      </c>
      <c r="E36" s="152" t="s">
        <v>18</v>
      </c>
      <c r="F36" s="152"/>
      <c r="G36" s="152"/>
      <c r="H36" s="152"/>
      <c r="I36" s="152" t="s">
        <v>1234</v>
      </c>
      <c r="J36" s="153">
        <v>0</v>
      </c>
      <c r="K36" s="152">
        <v>164.64</v>
      </c>
      <c r="L36" s="152">
        <v>90.41</v>
      </c>
      <c r="M36" s="152">
        <v>8.6829999999999997E-3</v>
      </c>
      <c r="N36" s="152">
        <v>3</v>
      </c>
      <c r="O36" s="152"/>
      <c r="P36" s="152"/>
      <c r="Q36" s="152"/>
      <c r="R36" s="154">
        <v>1241140.1299999999</v>
      </c>
      <c r="S36" s="154">
        <v>1241140.1299999999</v>
      </c>
      <c r="T36" s="154">
        <v>0</v>
      </c>
      <c r="U36" s="154">
        <v>13727.91</v>
      </c>
      <c r="V36" s="154">
        <v>13727.91</v>
      </c>
      <c r="W36" s="156"/>
      <c r="X36" s="156"/>
      <c r="Y36" s="152">
        <v>0</v>
      </c>
      <c r="Z36" s="152">
        <v>0</v>
      </c>
      <c r="AA36" s="152"/>
      <c r="AB36" s="152"/>
      <c r="AC36" s="183"/>
      <c r="AD36" s="152"/>
      <c r="AE36" s="155"/>
    </row>
    <row r="37" spans="1:31">
      <c r="A37" s="151" t="s">
        <v>246</v>
      </c>
      <c r="B37" s="152" t="s">
        <v>468</v>
      </c>
      <c r="C37" s="152"/>
      <c r="D37" s="152" t="s">
        <v>1235</v>
      </c>
      <c r="E37" s="152" t="s">
        <v>18</v>
      </c>
      <c r="F37" s="152"/>
      <c r="G37" s="152"/>
      <c r="H37" s="152"/>
      <c r="I37" s="152" t="s">
        <v>1234</v>
      </c>
      <c r="J37" s="153">
        <v>0</v>
      </c>
      <c r="K37" s="152">
        <v>164.64</v>
      </c>
      <c r="L37" s="152">
        <v>90.41</v>
      </c>
      <c r="M37" s="152">
        <v>8.6829999999999997E-3</v>
      </c>
      <c r="N37" s="152">
        <v>3</v>
      </c>
      <c r="O37" s="152"/>
      <c r="P37" s="152"/>
      <c r="Q37" s="152"/>
      <c r="R37" s="154">
        <v>1295428.05</v>
      </c>
      <c r="S37" s="154">
        <v>1295428.05</v>
      </c>
      <c r="T37" s="154">
        <v>0</v>
      </c>
      <c r="U37" s="154">
        <v>14328.37</v>
      </c>
      <c r="V37" s="154">
        <v>14328.37</v>
      </c>
      <c r="W37" s="156"/>
      <c r="X37" s="156"/>
      <c r="Y37" s="152">
        <v>0</v>
      </c>
      <c r="Z37" s="152">
        <v>0</v>
      </c>
      <c r="AA37" s="152"/>
      <c r="AB37" s="152"/>
      <c r="AC37" s="183"/>
      <c r="AD37" s="152"/>
      <c r="AE37" s="155"/>
    </row>
    <row r="38" spans="1:31">
      <c r="A38" s="151" t="s">
        <v>246</v>
      </c>
      <c r="B38" s="152" t="s">
        <v>443</v>
      </c>
      <c r="C38" s="152"/>
      <c r="D38" s="152" t="s">
        <v>1235</v>
      </c>
      <c r="E38" s="152" t="s">
        <v>1236</v>
      </c>
      <c r="F38" s="152" t="s">
        <v>1246</v>
      </c>
      <c r="G38" s="152"/>
      <c r="H38" s="152" t="s">
        <v>1264</v>
      </c>
      <c r="I38" s="152" t="s">
        <v>1270</v>
      </c>
      <c r="J38" s="153">
        <v>0</v>
      </c>
      <c r="K38" s="152">
        <v>163.44</v>
      </c>
      <c r="L38" s="152">
        <v>89.66</v>
      </c>
      <c r="M38" s="152">
        <v>8.6189999999999999E-3</v>
      </c>
      <c r="N38" s="152">
        <v>3</v>
      </c>
      <c r="O38" s="152"/>
      <c r="P38" s="152"/>
      <c r="Q38" s="152" t="s">
        <v>1239</v>
      </c>
      <c r="R38" s="154">
        <v>1220104.4099999999</v>
      </c>
      <c r="S38" s="154">
        <v>1220104.4099999999</v>
      </c>
      <c r="T38" s="154">
        <v>1159540.05</v>
      </c>
      <c r="U38" s="154">
        <v>12932.63</v>
      </c>
      <c r="V38" s="154">
        <v>12932.63</v>
      </c>
      <c r="W38" s="156">
        <v>45168.575694444444</v>
      </c>
      <c r="X38" s="156">
        <v>45168</v>
      </c>
      <c r="Y38" s="152">
        <v>0</v>
      </c>
      <c r="Z38" s="152">
        <v>0</v>
      </c>
      <c r="AA38" s="152"/>
      <c r="AB38" s="152"/>
      <c r="AC38" s="183">
        <v>45170</v>
      </c>
      <c r="AD38" s="152" t="s">
        <v>1240</v>
      </c>
      <c r="AE38" s="155"/>
    </row>
    <row r="39" spans="1:31">
      <c r="A39" s="151" t="s">
        <v>246</v>
      </c>
      <c r="B39" s="152" t="s">
        <v>446</v>
      </c>
      <c r="C39" s="152"/>
      <c r="D39" s="152" t="s">
        <v>1241</v>
      </c>
      <c r="E39" s="152" t="s">
        <v>1236</v>
      </c>
      <c r="F39" s="152" t="s">
        <v>1271</v>
      </c>
      <c r="G39" s="152"/>
      <c r="H39" s="152" t="s">
        <v>1272</v>
      </c>
      <c r="I39" s="152" t="s">
        <v>447</v>
      </c>
      <c r="J39" s="153">
        <v>0</v>
      </c>
      <c r="K39" s="152">
        <v>123.23</v>
      </c>
      <c r="L39" s="152">
        <v>62.4</v>
      </c>
      <c r="M39" s="152">
        <v>6.2940000000000001E-3</v>
      </c>
      <c r="N39" s="152">
        <v>2</v>
      </c>
      <c r="O39" s="152"/>
      <c r="P39" s="152"/>
      <c r="Q39" s="152" t="s">
        <v>1239</v>
      </c>
      <c r="R39" s="154">
        <v>837797.73</v>
      </c>
      <c r="S39" s="154">
        <v>837797.73</v>
      </c>
      <c r="T39" s="154">
        <v>746000</v>
      </c>
      <c r="U39" s="154">
        <v>11955.13</v>
      </c>
      <c r="V39" s="154">
        <v>11955.13</v>
      </c>
      <c r="W39" s="156">
        <v>45321.737500000003</v>
      </c>
      <c r="X39" s="156">
        <v>45321</v>
      </c>
      <c r="Y39" s="152">
        <v>0</v>
      </c>
      <c r="Z39" s="152">
        <v>0</v>
      </c>
      <c r="AA39" s="152"/>
      <c r="AB39" s="152"/>
      <c r="AC39" s="183">
        <v>45322</v>
      </c>
      <c r="AD39" s="152" t="s">
        <v>1240</v>
      </c>
      <c r="AE39" s="155"/>
    </row>
    <row r="40" spans="1:31">
      <c r="A40" s="151" t="s">
        <v>246</v>
      </c>
      <c r="B40" s="152" t="s">
        <v>449</v>
      </c>
      <c r="C40" s="152"/>
      <c r="D40" s="152" t="s">
        <v>1235</v>
      </c>
      <c r="E40" s="152" t="s">
        <v>1236</v>
      </c>
      <c r="F40" s="152" t="s">
        <v>1256</v>
      </c>
      <c r="G40" s="152"/>
      <c r="H40" s="152" t="s">
        <v>1257</v>
      </c>
      <c r="I40" s="152" t="s">
        <v>450</v>
      </c>
      <c r="J40" s="153">
        <v>0</v>
      </c>
      <c r="K40" s="152">
        <v>163.91</v>
      </c>
      <c r="L40" s="152">
        <v>89.92</v>
      </c>
      <c r="M40" s="152">
        <v>8.6409999999999994E-3</v>
      </c>
      <c r="N40" s="152">
        <v>3</v>
      </c>
      <c r="O40" s="152"/>
      <c r="P40" s="152"/>
      <c r="Q40" s="152" t="s">
        <v>1239</v>
      </c>
      <c r="R40" s="154">
        <v>1203840.57</v>
      </c>
      <c r="S40" s="154">
        <v>1203840.57</v>
      </c>
      <c r="T40" s="154">
        <v>1107697</v>
      </c>
      <c r="U40" s="154">
        <v>12318.69</v>
      </c>
      <c r="V40" s="154">
        <v>12318.69</v>
      </c>
      <c r="W40" s="156">
        <v>45397.894444444442</v>
      </c>
      <c r="X40" s="156">
        <v>45399</v>
      </c>
      <c r="Y40" s="152">
        <v>0</v>
      </c>
      <c r="Z40" s="152">
        <v>0</v>
      </c>
      <c r="AA40" s="152"/>
      <c r="AB40" s="152"/>
      <c r="AC40" s="183">
        <v>45419</v>
      </c>
      <c r="AD40" s="152" t="s">
        <v>1240</v>
      </c>
      <c r="AE40" s="155"/>
    </row>
    <row r="41" spans="1:31">
      <c r="A41" s="151" t="s">
        <v>246</v>
      </c>
      <c r="B41" s="152" t="s">
        <v>452</v>
      </c>
      <c r="C41" s="152"/>
      <c r="D41" s="152" t="s">
        <v>1235</v>
      </c>
      <c r="E41" s="152" t="s">
        <v>1261</v>
      </c>
      <c r="F41" s="152"/>
      <c r="G41" s="152"/>
      <c r="H41" s="152"/>
      <c r="I41" s="152" t="s">
        <v>1234</v>
      </c>
      <c r="J41" s="153">
        <v>0</v>
      </c>
      <c r="K41" s="152">
        <v>164.64</v>
      </c>
      <c r="L41" s="152">
        <v>90.41</v>
      </c>
      <c r="M41" s="152">
        <v>8.6829999999999997E-3</v>
      </c>
      <c r="N41" s="152">
        <v>3</v>
      </c>
      <c r="O41" s="152"/>
      <c r="P41" s="152"/>
      <c r="Q41" s="152"/>
      <c r="R41" s="154">
        <v>1256866.83</v>
      </c>
      <c r="S41" s="154">
        <v>1256866.83</v>
      </c>
      <c r="T41" s="154">
        <v>1256866.83</v>
      </c>
      <c r="U41" s="154">
        <v>13901.86</v>
      </c>
      <c r="V41" s="154">
        <v>13901.86</v>
      </c>
      <c r="W41" s="156"/>
      <c r="X41" s="156"/>
      <c r="Y41" s="152">
        <v>0</v>
      </c>
      <c r="Z41" s="152">
        <v>0</v>
      </c>
      <c r="AA41" s="152"/>
      <c r="AB41" s="152"/>
      <c r="AC41" s="183"/>
      <c r="AD41" s="152"/>
      <c r="AE41" s="155"/>
    </row>
    <row r="42" spans="1:31">
      <c r="A42" s="151" t="s">
        <v>246</v>
      </c>
      <c r="B42" s="152" t="s">
        <v>453</v>
      </c>
      <c r="C42" s="152"/>
      <c r="D42" s="152" t="s">
        <v>1235</v>
      </c>
      <c r="E42" s="152" t="s">
        <v>18</v>
      </c>
      <c r="F42" s="152"/>
      <c r="G42" s="152"/>
      <c r="H42" s="152"/>
      <c r="I42" s="152" t="s">
        <v>1234</v>
      </c>
      <c r="J42" s="153">
        <v>0</v>
      </c>
      <c r="K42" s="152">
        <v>164.64</v>
      </c>
      <c r="L42" s="152">
        <v>90.41</v>
      </c>
      <c r="M42" s="152">
        <v>8.6829999999999997E-3</v>
      </c>
      <c r="N42" s="152">
        <v>3</v>
      </c>
      <c r="O42" s="152"/>
      <c r="P42" s="152"/>
      <c r="Q42" s="152"/>
      <c r="R42" s="154">
        <v>1302592.3</v>
      </c>
      <c r="S42" s="154">
        <v>1302592.3</v>
      </c>
      <c r="T42" s="154">
        <v>0</v>
      </c>
      <c r="U42" s="154">
        <v>14407.61</v>
      </c>
      <c r="V42" s="154">
        <v>14407.61</v>
      </c>
      <c r="W42" s="156"/>
      <c r="X42" s="156"/>
      <c r="Y42" s="152">
        <v>0</v>
      </c>
      <c r="Z42" s="152">
        <v>0</v>
      </c>
      <c r="AA42" s="152"/>
      <c r="AB42" s="152"/>
      <c r="AC42" s="183"/>
      <c r="AD42" s="152"/>
      <c r="AE42" s="155"/>
    </row>
    <row r="43" spans="1:31">
      <c r="A43" s="151" t="s">
        <v>246</v>
      </c>
      <c r="B43" s="152" t="s">
        <v>454</v>
      </c>
      <c r="C43" s="152"/>
      <c r="D43" s="152" t="s">
        <v>1235</v>
      </c>
      <c r="E43" s="152" t="s">
        <v>1236</v>
      </c>
      <c r="F43" s="152" t="s">
        <v>1237</v>
      </c>
      <c r="G43" s="152"/>
      <c r="H43" s="152" t="s">
        <v>1273</v>
      </c>
      <c r="I43" s="152" t="s">
        <v>455</v>
      </c>
      <c r="J43" s="153">
        <v>0</v>
      </c>
      <c r="K43" s="152">
        <v>163.44</v>
      </c>
      <c r="L43" s="152">
        <v>89.66</v>
      </c>
      <c r="M43" s="152">
        <v>8.6189999999999999E-3</v>
      </c>
      <c r="N43" s="152">
        <v>3</v>
      </c>
      <c r="O43" s="152"/>
      <c r="P43" s="152"/>
      <c r="Q43" s="152" t="s">
        <v>1239</v>
      </c>
      <c r="R43" s="154">
        <v>1285218.53</v>
      </c>
      <c r="S43" s="154">
        <v>1285218.53</v>
      </c>
      <c r="T43" s="154">
        <v>1143623</v>
      </c>
      <c r="U43" s="154">
        <v>12755.11</v>
      </c>
      <c r="V43" s="154">
        <v>12755.11</v>
      </c>
      <c r="W43" s="156">
        <v>45535.818055555559</v>
      </c>
      <c r="X43" s="156">
        <v>45535</v>
      </c>
      <c r="Y43" s="152">
        <v>0</v>
      </c>
      <c r="Z43" s="152">
        <v>0</v>
      </c>
      <c r="AA43" s="152"/>
      <c r="AB43" s="152"/>
      <c r="AC43" s="183">
        <v>45541</v>
      </c>
      <c r="AD43" s="152" t="s">
        <v>1240</v>
      </c>
      <c r="AE43" s="155"/>
    </row>
    <row r="44" spans="1:31">
      <c r="A44" s="151" t="s">
        <v>246</v>
      </c>
      <c r="B44" s="152" t="s">
        <v>433</v>
      </c>
      <c r="C44" s="152"/>
      <c r="D44" s="152" t="s">
        <v>1241</v>
      </c>
      <c r="E44" s="152" t="s">
        <v>1236</v>
      </c>
      <c r="F44" s="152" t="s">
        <v>1237</v>
      </c>
      <c r="G44" s="152"/>
      <c r="H44" s="152" t="s">
        <v>1274</v>
      </c>
      <c r="I44" s="152" t="s">
        <v>434</v>
      </c>
      <c r="J44" s="153">
        <v>0</v>
      </c>
      <c r="K44" s="152">
        <v>123.23</v>
      </c>
      <c r="L44" s="152">
        <v>62.4</v>
      </c>
      <c r="M44" s="152">
        <v>6.2940000000000001E-3</v>
      </c>
      <c r="N44" s="152">
        <v>2</v>
      </c>
      <c r="O44" s="152"/>
      <c r="P44" s="152"/>
      <c r="Q44" s="152" t="s">
        <v>1239</v>
      </c>
      <c r="R44" s="154">
        <v>877584.34</v>
      </c>
      <c r="S44" s="154">
        <v>877584.34</v>
      </c>
      <c r="T44" s="154">
        <v>855600</v>
      </c>
      <c r="U44" s="154">
        <v>13711.54</v>
      </c>
      <c r="V44" s="154">
        <v>13711.54</v>
      </c>
      <c r="W44" s="156">
        <v>45554.490972222222</v>
      </c>
      <c r="X44" s="156">
        <v>45554</v>
      </c>
      <c r="Y44" s="152">
        <v>0</v>
      </c>
      <c r="Z44" s="152">
        <v>0</v>
      </c>
      <c r="AA44" s="152"/>
      <c r="AB44" s="152"/>
      <c r="AC44" s="183">
        <v>45555</v>
      </c>
      <c r="AD44" s="152" t="s">
        <v>1240</v>
      </c>
      <c r="AE44" s="155"/>
    </row>
    <row r="45" spans="1:31" ht="23.25">
      <c r="A45" s="151" t="s">
        <v>246</v>
      </c>
      <c r="B45" s="152" t="s">
        <v>436</v>
      </c>
      <c r="C45" s="152"/>
      <c r="D45" s="152" t="s">
        <v>1235</v>
      </c>
      <c r="E45" s="152" t="s">
        <v>1236</v>
      </c>
      <c r="F45" s="152" t="s">
        <v>1246</v>
      </c>
      <c r="G45" s="152"/>
      <c r="H45" s="152" t="s">
        <v>1263</v>
      </c>
      <c r="I45" s="152" t="s">
        <v>437</v>
      </c>
      <c r="J45" s="153">
        <v>0</v>
      </c>
      <c r="K45" s="152">
        <v>163.91</v>
      </c>
      <c r="L45" s="152">
        <v>89.92</v>
      </c>
      <c r="M45" s="152">
        <v>8.6409999999999994E-3</v>
      </c>
      <c r="N45" s="152">
        <v>3</v>
      </c>
      <c r="O45" s="152"/>
      <c r="P45" s="152"/>
      <c r="Q45" s="152" t="s">
        <v>1239</v>
      </c>
      <c r="R45" s="154">
        <v>1210498.31</v>
      </c>
      <c r="S45" s="154">
        <v>1210498.31</v>
      </c>
      <c r="T45" s="154">
        <v>1132000</v>
      </c>
      <c r="U45" s="154">
        <v>12588.97</v>
      </c>
      <c r="V45" s="154">
        <v>12588.97</v>
      </c>
      <c r="W45" s="156">
        <v>45405.376388888886</v>
      </c>
      <c r="X45" s="156">
        <v>45404</v>
      </c>
      <c r="Y45" s="152">
        <v>0</v>
      </c>
      <c r="Z45" s="152">
        <v>0</v>
      </c>
      <c r="AA45" s="152"/>
      <c r="AB45" s="152"/>
      <c r="AC45" s="183">
        <v>45408</v>
      </c>
      <c r="AD45" s="152" t="s">
        <v>1240</v>
      </c>
      <c r="AE45" s="155"/>
    </row>
    <row r="46" spans="1:31">
      <c r="A46" s="151" t="s">
        <v>246</v>
      </c>
      <c r="B46" s="152" t="s">
        <v>439</v>
      </c>
      <c r="C46" s="152"/>
      <c r="D46" s="152" t="s">
        <v>1235</v>
      </c>
      <c r="E46" s="152" t="s">
        <v>18</v>
      </c>
      <c r="F46" s="152"/>
      <c r="G46" s="152"/>
      <c r="H46" s="152"/>
      <c r="I46" s="152" t="s">
        <v>1234</v>
      </c>
      <c r="J46" s="153">
        <v>0</v>
      </c>
      <c r="K46" s="152">
        <v>164.64</v>
      </c>
      <c r="L46" s="152">
        <v>90.41</v>
      </c>
      <c r="M46" s="152">
        <v>8.6829999999999997E-3</v>
      </c>
      <c r="N46" s="152">
        <v>3</v>
      </c>
      <c r="O46" s="152"/>
      <c r="P46" s="152"/>
      <c r="Q46" s="152"/>
      <c r="R46" s="154">
        <v>1263817.83</v>
      </c>
      <c r="S46" s="154">
        <v>1263817.83</v>
      </c>
      <c r="T46" s="154">
        <v>0</v>
      </c>
      <c r="U46" s="154">
        <v>13978.74</v>
      </c>
      <c r="V46" s="154">
        <v>13978.74</v>
      </c>
      <c r="W46" s="156"/>
      <c r="X46" s="156"/>
      <c r="Y46" s="152">
        <v>0</v>
      </c>
      <c r="Z46" s="152">
        <v>0</v>
      </c>
      <c r="AA46" s="152"/>
      <c r="AB46" s="152"/>
      <c r="AC46" s="183"/>
      <c r="AD46" s="152"/>
      <c r="AE46" s="155"/>
    </row>
    <row r="47" spans="1:31">
      <c r="A47" s="151" t="s">
        <v>246</v>
      </c>
      <c r="B47" s="152" t="s">
        <v>440</v>
      </c>
      <c r="C47" s="152"/>
      <c r="D47" s="152" t="s">
        <v>1235</v>
      </c>
      <c r="E47" s="152" t="s">
        <v>1261</v>
      </c>
      <c r="F47" s="152"/>
      <c r="G47" s="152"/>
      <c r="H47" s="152"/>
      <c r="I47" s="152" t="s">
        <v>1234</v>
      </c>
      <c r="J47" s="153">
        <v>0</v>
      </c>
      <c r="K47" s="152">
        <v>164.64</v>
      </c>
      <c r="L47" s="152">
        <v>90.41</v>
      </c>
      <c r="M47" s="152">
        <v>8.6829999999999997E-3</v>
      </c>
      <c r="N47" s="152">
        <v>3</v>
      </c>
      <c r="O47" s="152"/>
      <c r="P47" s="152"/>
      <c r="Q47" s="152"/>
      <c r="R47" s="154">
        <v>1309796.18</v>
      </c>
      <c r="S47" s="154">
        <v>1309796.18</v>
      </c>
      <c r="T47" s="154">
        <v>1309796.18</v>
      </c>
      <c r="U47" s="154">
        <v>14487.29</v>
      </c>
      <c r="V47" s="154">
        <v>14487.29</v>
      </c>
      <c r="W47" s="156"/>
      <c r="X47" s="156"/>
      <c r="Y47" s="152">
        <v>0</v>
      </c>
      <c r="Z47" s="152">
        <v>0</v>
      </c>
      <c r="AA47" s="152"/>
      <c r="AB47" s="152"/>
      <c r="AC47" s="183"/>
      <c r="AD47" s="152"/>
      <c r="AE47" s="155"/>
    </row>
    <row r="48" spans="1:31">
      <c r="A48" s="151" t="s">
        <v>246</v>
      </c>
      <c r="B48" s="152" t="s">
        <v>441</v>
      </c>
      <c r="C48" s="152"/>
      <c r="D48" s="152" t="s">
        <v>1235</v>
      </c>
      <c r="E48" s="152" t="s">
        <v>18</v>
      </c>
      <c r="F48" s="152"/>
      <c r="G48" s="152"/>
      <c r="H48" s="152"/>
      <c r="I48" s="152" t="s">
        <v>1234</v>
      </c>
      <c r="J48" s="153">
        <v>0</v>
      </c>
      <c r="K48" s="152">
        <v>163.44</v>
      </c>
      <c r="L48" s="152">
        <v>89.66</v>
      </c>
      <c r="M48" s="152">
        <v>8.6189999999999999E-3</v>
      </c>
      <c r="N48" s="152">
        <v>3</v>
      </c>
      <c r="O48" s="152"/>
      <c r="P48" s="152"/>
      <c r="Q48" s="152"/>
      <c r="R48" s="154">
        <v>1343511.05</v>
      </c>
      <c r="S48" s="154">
        <v>1343511.05</v>
      </c>
      <c r="T48" s="154">
        <v>0</v>
      </c>
      <c r="U48" s="154">
        <v>14984.51</v>
      </c>
      <c r="V48" s="154">
        <v>14984.51</v>
      </c>
      <c r="W48" s="156"/>
      <c r="X48" s="156"/>
      <c r="Y48" s="152">
        <v>0</v>
      </c>
      <c r="Z48" s="152">
        <v>0</v>
      </c>
      <c r="AA48" s="152"/>
      <c r="AB48" s="152"/>
      <c r="AC48" s="183"/>
      <c r="AD48" s="152"/>
      <c r="AE48" s="155"/>
    </row>
    <row r="49" spans="1:31">
      <c r="A49" s="151" t="s">
        <v>246</v>
      </c>
      <c r="B49" s="152" t="s">
        <v>442</v>
      </c>
      <c r="C49" s="152"/>
      <c r="D49" s="152" t="s">
        <v>1241</v>
      </c>
      <c r="E49" s="152" t="s">
        <v>1261</v>
      </c>
      <c r="F49" s="152"/>
      <c r="G49" s="152"/>
      <c r="H49" s="152"/>
      <c r="I49" s="152" t="s">
        <v>1234</v>
      </c>
      <c r="J49" s="153">
        <v>0</v>
      </c>
      <c r="K49" s="152">
        <v>123.23</v>
      </c>
      <c r="L49" s="152">
        <v>62.4</v>
      </c>
      <c r="M49" s="152">
        <v>6.2940000000000001E-3</v>
      </c>
      <c r="N49" s="152">
        <v>2</v>
      </c>
      <c r="O49" s="152"/>
      <c r="P49" s="152"/>
      <c r="Q49" s="152"/>
      <c r="R49" s="154">
        <v>910830.19</v>
      </c>
      <c r="S49" s="154">
        <v>910830.19</v>
      </c>
      <c r="T49" s="154">
        <v>910830.19</v>
      </c>
      <c r="U49" s="154">
        <v>14596.64</v>
      </c>
      <c r="V49" s="154">
        <v>14596.64</v>
      </c>
      <c r="W49" s="156"/>
      <c r="X49" s="156"/>
      <c r="Y49" s="152">
        <v>0</v>
      </c>
      <c r="Z49" s="152">
        <v>0</v>
      </c>
      <c r="AA49" s="152"/>
      <c r="AB49" s="152"/>
      <c r="AC49" s="183"/>
      <c r="AD49" s="152"/>
      <c r="AE49" s="155"/>
    </row>
    <row r="50" spans="1:31">
      <c r="A50" s="151" t="s">
        <v>246</v>
      </c>
      <c r="B50" s="152" t="s">
        <v>425</v>
      </c>
      <c r="C50" s="152"/>
      <c r="D50" s="152" t="s">
        <v>1235</v>
      </c>
      <c r="E50" s="152" t="s">
        <v>18</v>
      </c>
      <c r="F50" s="152"/>
      <c r="G50" s="152"/>
      <c r="H50" s="152"/>
      <c r="I50" s="152" t="s">
        <v>1234</v>
      </c>
      <c r="J50" s="153">
        <v>0</v>
      </c>
      <c r="K50" s="152">
        <v>163.91</v>
      </c>
      <c r="L50" s="152">
        <v>89.92</v>
      </c>
      <c r="M50" s="152">
        <v>8.6409999999999994E-3</v>
      </c>
      <c r="N50" s="152">
        <v>3</v>
      </c>
      <c r="O50" s="152"/>
      <c r="P50" s="152"/>
      <c r="Q50" s="152"/>
      <c r="R50" s="154">
        <v>1338403.73</v>
      </c>
      <c r="S50" s="154">
        <v>1338403.73</v>
      </c>
      <c r="T50" s="154">
        <v>0</v>
      </c>
      <c r="U50" s="154">
        <v>14884.38</v>
      </c>
      <c r="V50" s="154">
        <v>14884.38</v>
      </c>
      <c r="W50" s="156"/>
      <c r="X50" s="156"/>
      <c r="Y50" s="152">
        <v>0</v>
      </c>
      <c r="Z50" s="152">
        <v>0</v>
      </c>
      <c r="AA50" s="152"/>
      <c r="AB50" s="152"/>
      <c r="AC50" s="183"/>
      <c r="AD50" s="152"/>
      <c r="AE50" s="155"/>
    </row>
    <row r="51" spans="1:31">
      <c r="A51" s="151" t="s">
        <v>246</v>
      </c>
      <c r="B51" s="152" t="s">
        <v>426</v>
      </c>
      <c r="C51" s="152"/>
      <c r="D51" s="152" t="s">
        <v>1235</v>
      </c>
      <c r="E51" s="152" t="s">
        <v>18</v>
      </c>
      <c r="F51" s="152"/>
      <c r="G51" s="152"/>
      <c r="H51" s="152"/>
      <c r="I51" s="152" t="s">
        <v>1234</v>
      </c>
      <c r="J51" s="153">
        <v>0</v>
      </c>
      <c r="K51" s="152">
        <v>164.64</v>
      </c>
      <c r="L51" s="152">
        <v>90.41</v>
      </c>
      <c r="M51" s="152">
        <v>8.6829999999999997E-3</v>
      </c>
      <c r="N51" s="152">
        <v>3</v>
      </c>
      <c r="O51" s="152"/>
      <c r="P51" s="152"/>
      <c r="Q51" s="152"/>
      <c r="R51" s="154">
        <v>1270807.27</v>
      </c>
      <c r="S51" s="154">
        <v>1270807.27</v>
      </c>
      <c r="T51" s="154">
        <v>0</v>
      </c>
      <c r="U51" s="154">
        <v>14056.05</v>
      </c>
      <c r="V51" s="154">
        <v>14056.05</v>
      </c>
      <c r="W51" s="156"/>
      <c r="X51" s="156"/>
      <c r="Y51" s="152">
        <v>0</v>
      </c>
      <c r="Z51" s="152">
        <v>0</v>
      </c>
      <c r="AA51" s="152"/>
      <c r="AB51" s="152"/>
      <c r="AC51" s="183"/>
      <c r="AD51" s="152"/>
      <c r="AE51" s="155"/>
    </row>
    <row r="52" spans="1:31">
      <c r="A52" s="151" t="s">
        <v>246</v>
      </c>
      <c r="B52" s="152" t="s">
        <v>427</v>
      </c>
      <c r="C52" s="152"/>
      <c r="D52" s="152" t="s">
        <v>1235</v>
      </c>
      <c r="E52" s="152" t="s">
        <v>18</v>
      </c>
      <c r="F52" s="152"/>
      <c r="G52" s="152"/>
      <c r="H52" s="152"/>
      <c r="I52" s="152" t="s">
        <v>1234</v>
      </c>
      <c r="J52" s="153">
        <v>0</v>
      </c>
      <c r="K52" s="152">
        <v>164.64</v>
      </c>
      <c r="L52" s="152">
        <v>90.41</v>
      </c>
      <c r="M52" s="152">
        <v>8.6829999999999997E-3</v>
      </c>
      <c r="N52" s="152">
        <v>3</v>
      </c>
      <c r="O52" s="152"/>
      <c r="P52" s="152"/>
      <c r="Q52" s="152"/>
      <c r="R52" s="154">
        <v>1317039.8999999999</v>
      </c>
      <c r="S52" s="154">
        <v>1317039.8999999999</v>
      </c>
      <c r="T52" s="154">
        <v>0</v>
      </c>
      <c r="U52" s="154">
        <v>14567.41</v>
      </c>
      <c r="V52" s="154">
        <v>14567.41</v>
      </c>
      <c r="W52" s="156"/>
      <c r="X52" s="156"/>
      <c r="Y52" s="152">
        <v>0</v>
      </c>
      <c r="Z52" s="152">
        <v>0</v>
      </c>
      <c r="AA52" s="152"/>
      <c r="AB52" s="152"/>
      <c r="AC52" s="183"/>
      <c r="AD52" s="152"/>
      <c r="AE52" s="155"/>
    </row>
    <row r="53" spans="1:31">
      <c r="A53" s="151" t="s">
        <v>246</v>
      </c>
      <c r="B53" s="152" t="s">
        <v>428</v>
      </c>
      <c r="C53" s="152"/>
      <c r="D53" s="152" t="s">
        <v>1235</v>
      </c>
      <c r="E53" s="152" t="s">
        <v>17</v>
      </c>
      <c r="F53" s="152"/>
      <c r="G53" s="152"/>
      <c r="H53" s="152"/>
      <c r="I53" s="152" t="s">
        <v>1234</v>
      </c>
      <c r="J53" s="153">
        <v>0</v>
      </c>
      <c r="K53" s="152">
        <v>163.44</v>
      </c>
      <c r="L53" s="152">
        <v>89.66</v>
      </c>
      <c r="M53" s="152">
        <v>8.6189999999999999E-3</v>
      </c>
      <c r="N53" s="152">
        <v>3</v>
      </c>
      <c r="O53" s="152"/>
      <c r="P53" s="152"/>
      <c r="Q53" s="152"/>
      <c r="R53" s="154">
        <v>1341550.3700000001</v>
      </c>
      <c r="S53" s="154">
        <v>1341550.3700000001</v>
      </c>
      <c r="T53" s="154">
        <v>1341550.3700000001</v>
      </c>
      <c r="U53" s="154">
        <v>14962.64</v>
      </c>
      <c r="V53" s="154">
        <v>14962.64</v>
      </c>
      <c r="W53" s="156"/>
      <c r="X53" s="156"/>
      <c r="Y53" s="152">
        <v>0</v>
      </c>
      <c r="Z53" s="152">
        <v>0</v>
      </c>
      <c r="AA53" s="152"/>
      <c r="AB53" s="152"/>
      <c r="AC53" s="183"/>
      <c r="AD53" s="152"/>
      <c r="AE53" s="155"/>
    </row>
    <row r="54" spans="1:31">
      <c r="A54" s="151" t="s">
        <v>246</v>
      </c>
      <c r="B54" s="152" t="s">
        <v>429</v>
      </c>
      <c r="C54" s="152"/>
      <c r="D54" s="152" t="s">
        <v>1241</v>
      </c>
      <c r="E54" s="152" t="s">
        <v>18</v>
      </c>
      <c r="F54" s="152"/>
      <c r="G54" s="152"/>
      <c r="H54" s="152"/>
      <c r="I54" s="152" t="s">
        <v>1234</v>
      </c>
      <c r="J54" s="153">
        <v>0</v>
      </c>
      <c r="K54" s="152">
        <v>123.23</v>
      </c>
      <c r="L54" s="152">
        <v>62.4</v>
      </c>
      <c r="M54" s="152">
        <v>6.2940000000000001E-3</v>
      </c>
      <c r="N54" s="152">
        <v>2</v>
      </c>
      <c r="O54" s="152"/>
      <c r="P54" s="152"/>
      <c r="Q54" s="152"/>
      <c r="R54" s="154">
        <v>915867.46</v>
      </c>
      <c r="S54" s="154">
        <v>915867.46</v>
      </c>
      <c r="T54" s="154">
        <v>0</v>
      </c>
      <c r="U54" s="154">
        <v>14677.36</v>
      </c>
      <c r="V54" s="154">
        <v>14677.36</v>
      </c>
      <c r="W54" s="156"/>
      <c r="X54" s="156"/>
      <c r="Y54" s="152">
        <v>0</v>
      </c>
      <c r="Z54" s="152">
        <v>0</v>
      </c>
      <c r="AA54" s="152"/>
      <c r="AB54" s="152"/>
      <c r="AC54" s="183"/>
      <c r="AD54" s="152"/>
      <c r="AE54" s="155"/>
    </row>
    <row r="55" spans="1:31">
      <c r="A55" s="151" t="s">
        <v>246</v>
      </c>
      <c r="B55" s="152" t="s">
        <v>430</v>
      </c>
      <c r="C55" s="152"/>
      <c r="D55" s="152" t="s">
        <v>1235</v>
      </c>
      <c r="E55" s="152" t="s">
        <v>1236</v>
      </c>
      <c r="F55" s="152" t="s">
        <v>1242</v>
      </c>
      <c r="G55" s="152"/>
      <c r="H55" s="152" t="s">
        <v>1275</v>
      </c>
      <c r="I55" s="152" t="s">
        <v>431</v>
      </c>
      <c r="J55" s="153">
        <v>0</v>
      </c>
      <c r="K55" s="152">
        <v>163.91</v>
      </c>
      <c r="L55" s="152">
        <v>89.92</v>
      </c>
      <c r="M55" s="152">
        <v>8.6409999999999994E-3</v>
      </c>
      <c r="N55" s="152">
        <v>3</v>
      </c>
      <c r="O55" s="152"/>
      <c r="P55" s="152"/>
      <c r="Q55" s="152" t="s">
        <v>1239</v>
      </c>
      <c r="R55" s="154">
        <v>1223924.45</v>
      </c>
      <c r="S55" s="154">
        <v>1223924.45</v>
      </c>
      <c r="T55" s="154">
        <v>1169000</v>
      </c>
      <c r="U55" s="154">
        <v>13000.44</v>
      </c>
      <c r="V55" s="154">
        <v>13000.44</v>
      </c>
      <c r="W55" s="156">
        <v>45411.567361111112</v>
      </c>
      <c r="X55" s="156">
        <v>45412</v>
      </c>
      <c r="Y55" s="152">
        <v>0</v>
      </c>
      <c r="Z55" s="152">
        <v>0</v>
      </c>
      <c r="AA55" s="152"/>
      <c r="AB55" s="152"/>
      <c r="AC55" s="183">
        <v>45421</v>
      </c>
      <c r="AD55" s="152" t="s">
        <v>1240</v>
      </c>
      <c r="AE55" s="155"/>
    </row>
    <row r="56" spans="1:31">
      <c r="A56" s="151" t="s">
        <v>246</v>
      </c>
      <c r="B56" s="152" t="s">
        <v>415</v>
      </c>
      <c r="C56" s="152"/>
      <c r="D56" s="152" t="s">
        <v>1235</v>
      </c>
      <c r="E56" s="152" t="s">
        <v>1261</v>
      </c>
      <c r="F56" s="152"/>
      <c r="G56" s="152"/>
      <c r="H56" s="152"/>
      <c r="I56" s="152" t="s">
        <v>1234</v>
      </c>
      <c r="J56" s="153">
        <v>0</v>
      </c>
      <c r="K56" s="152">
        <v>164.64</v>
      </c>
      <c r="L56" s="152">
        <v>90.41</v>
      </c>
      <c r="M56" s="152">
        <v>8.6829999999999997E-3</v>
      </c>
      <c r="N56" s="152">
        <v>3</v>
      </c>
      <c r="O56" s="152"/>
      <c r="P56" s="152"/>
      <c r="Q56" s="152"/>
      <c r="R56" s="154">
        <v>1277835.3700000001</v>
      </c>
      <c r="S56" s="154">
        <v>1277835.3700000001</v>
      </c>
      <c r="T56" s="154">
        <v>1277835.3700000001</v>
      </c>
      <c r="U56" s="154">
        <v>14133.78</v>
      </c>
      <c r="V56" s="154">
        <v>14133.78</v>
      </c>
      <c r="W56" s="156"/>
      <c r="X56" s="156"/>
      <c r="Y56" s="152">
        <v>0</v>
      </c>
      <c r="Z56" s="152">
        <v>0</v>
      </c>
      <c r="AA56" s="152"/>
      <c r="AB56" s="152"/>
      <c r="AC56" s="183"/>
      <c r="AD56" s="152"/>
      <c r="AE56" s="155"/>
    </row>
    <row r="57" spans="1:31">
      <c r="A57" s="151" t="s">
        <v>246</v>
      </c>
      <c r="B57" s="152" t="s">
        <v>416</v>
      </c>
      <c r="C57" s="152"/>
      <c r="D57" s="152" t="s">
        <v>1235</v>
      </c>
      <c r="E57" s="152" t="s">
        <v>1261</v>
      </c>
      <c r="F57" s="152"/>
      <c r="G57" s="152"/>
      <c r="H57" s="152"/>
      <c r="I57" s="152" t="s">
        <v>1234</v>
      </c>
      <c r="J57" s="153">
        <v>0</v>
      </c>
      <c r="K57" s="152">
        <v>164.64</v>
      </c>
      <c r="L57" s="152">
        <v>90.41</v>
      </c>
      <c r="M57" s="152">
        <v>8.6829999999999997E-3</v>
      </c>
      <c r="N57" s="152">
        <v>3</v>
      </c>
      <c r="O57" s="152"/>
      <c r="P57" s="152"/>
      <c r="Q57" s="152"/>
      <c r="R57" s="154">
        <v>1324323.68</v>
      </c>
      <c r="S57" s="154">
        <v>1324323.68</v>
      </c>
      <c r="T57" s="154">
        <v>1324323.68</v>
      </c>
      <c r="U57" s="154">
        <v>14647.98</v>
      </c>
      <c r="V57" s="154">
        <v>14647.98</v>
      </c>
      <c r="W57" s="156"/>
      <c r="X57" s="156"/>
      <c r="Y57" s="152">
        <v>0</v>
      </c>
      <c r="Z57" s="152">
        <v>0</v>
      </c>
      <c r="AA57" s="152"/>
      <c r="AB57" s="152"/>
      <c r="AC57" s="183"/>
      <c r="AD57" s="152"/>
      <c r="AE57" s="155"/>
    </row>
    <row r="58" spans="1:31">
      <c r="A58" s="151" t="s">
        <v>246</v>
      </c>
      <c r="B58" s="152" t="s">
        <v>417</v>
      </c>
      <c r="C58" s="152"/>
      <c r="D58" s="152" t="s">
        <v>1235</v>
      </c>
      <c r="E58" s="152" t="s">
        <v>17</v>
      </c>
      <c r="F58" s="152"/>
      <c r="G58" s="152"/>
      <c r="H58" s="152"/>
      <c r="I58" s="152" t="s">
        <v>1234</v>
      </c>
      <c r="J58" s="153">
        <v>0</v>
      </c>
      <c r="K58" s="152">
        <v>163.44</v>
      </c>
      <c r="L58" s="152">
        <v>89.66</v>
      </c>
      <c r="M58" s="152">
        <v>8.6189999999999999E-3</v>
      </c>
      <c r="N58" s="152">
        <v>3</v>
      </c>
      <c r="O58" s="152"/>
      <c r="P58" s="152"/>
      <c r="Q58" s="152"/>
      <c r="R58" s="154">
        <v>1348969.71</v>
      </c>
      <c r="S58" s="154">
        <v>1348969.71</v>
      </c>
      <c r="T58" s="154">
        <v>1348969.71</v>
      </c>
      <c r="U58" s="154">
        <v>15045.39</v>
      </c>
      <c r="V58" s="154">
        <v>15045.39</v>
      </c>
      <c r="W58" s="156"/>
      <c r="X58" s="156"/>
      <c r="Y58" s="152">
        <v>0</v>
      </c>
      <c r="Z58" s="152">
        <v>0</v>
      </c>
      <c r="AA58" s="152"/>
      <c r="AB58" s="152"/>
      <c r="AC58" s="183"/>
      <c r="AD58" s="152"/>
      <c r="AE58" s="155"/>
    </row>
    <row r="59" spans="1:31">
      <c r="A59" s="151" t="s">
        <v>246</v>
      </c>
      <c r="B59" s="152" t="s">
        <v>418</v>
      </c>
      <c r="C59" s="152"/>
      <c r="D59" s="152" t="s">
        <v>1241</v>
      </c>
      <c r="E59" s="152" t="s">
        <v>1236</v>
      </c>
      <c r="F59" s="152" t="s">
        <v>1246</v>
      </c>
      <c r="G59" s="152"/>
      <c r="H59" s="152" t="s">
        <v>1249</v>
      </c>
      <c r="I59" s="152" t="s">
        <v>419</v>
      </c>
      <c r="J59" s="153">
        <v>0</v>
      </c>
      <c r="K59" s="152">
        <v>123.23</v>
      </c>
      <c r="L59" s="152">
        <v>62.4</v>
      </c>
      <c r="M59" s="152">
        <v>6.2940000000000001E-3</v>
      </c>
      <c r="N59" s="152">
        <v>2</v>
      </c>
      <c r="O59" s="152"/>
      <c r="P59" s="152"/>
      <c r="Q59" s="152" t="s">
        <v>1239</v>
      </c>
      <c r="R59" s="154">
        <v>862580.21</v>
      </c>
      <c r="S59" s="154">
        <v>862580.21</v>
      </c>
      <c r="T59" s="154">
        <v>802431.3</v>
      </c>
      <c r="U59" s="154">
        <v>12859.48</v>
      </c>
      <c r="V59" s="154">
        <v>12859.48</v>
      </c>
      <c r="W59" s="156">
        <v>45407.845833333333</v>
      </c>
      <c r="X59" s="156">
        <v>45408</v>
      </c>
      <c r="Y59" s="152">
        <v>0</v>
      </c>
      <c r="Z59" s="152">
        <v>0</v>
      </c>
      <c r="AA59" s="152"/>
      <c r="AB59" s="152"/>
      <c r="AC59" s="183">
        <v>45419</v>
      </c>
      <c r="AD59" s="152" t="s">
        <v>1240</v>
      </c>
      <c r="AE59" s="155"/>
    </row>
    <row r="60" spans="1:31">
      <c r="A60" s="151" t="s">
        <v>246</v>
      </c>
      <c r="B60" s="152" t="s">
        <v>421</v>
      </c>
      <c r="C60" s="152"/>
      <c r="D60" s="152" t="s">
        <v>1235</v>
      </c>
      <c r="E60" s="152" t="s">
        <v>1236</v>
      </c>
      <c r="F60" s="152" t="s">
        <v>1251</v>
      </c>
      <c r="G60" s="152"/>
      <c r="H60" s="152" t="s">
        <v>1276</v>
      </c>
      <c r="I60" s="152" t="s">
        <v>422</v>
      </c>
      <c r="J60" s="153">
        <v>0</v>
      </c>
      <c r="K60" s="152">
        <v>163.91</v>
      </c>
      <c r="L60" s="152">
        <v>89.92</v>
      </c>
      <c r="M60" s="152">
        <v>8.6409999999999994E-3</v>
      </c>
      <c r="N60" s="152">
        <v>3</v>
      </c>
      <c r="O60" s="152"/>
      <c r="P60" s="152"/>
      <c r="Q60" s="152" t="s">
        <v>1239</v>
      </c>
      <c r="R60" s="154">
        <v>1229095.44</v>
      </c>
      <c r="S60" s="154">
        <v>1229095.44</v>
      </c>
      <c r="T60" s="154">
        <v>1145000</v>
      </c>
      <c r="U60" s="154">
        <v>12733.54</v>
      </c>
      <c r="V60" s="154">
        <v>12733.54</v>
      </c>
      <c r="W60" s="156">
        <v>45366.897222222222</v>
      </c>
      <c r="X60" s="156">
        <v>45372</v>
      </c>
      <c r="Y60" s="152">
        <v>0</v>
      </c>
      <c r="Z60" s="152">
        <v>0</v>
      </c>
      <c r="AA60" s="152"/>
      <c r="AB60" s="152"/>
      <c r="AC60" s="183">
        <v>45392</v>
      </c>
      <c r="AD60" s="152" t="s">
        <v>1240</v>
      </c>
      <c r="AE60" s="155"/>
    </row>
    <row r="61" spans="1:31">
      <c r="A61" s="151" t="s">
        <v>246</v>
      </c>
      <c r="B61" s="152" t="s">
        <v>424</v>
      </c>
      <c r="C61" s="152"/>
      <c r="D61" s="152" t="s">
        <v>1235</v>
      </c>
      <c r="E61" s="152" t="s">
        <v>18</v>
      </c>
      <c r="F61" s="152"/>
      <c r="G61" s="152"/>
      <c r="H61" s="152"/>
      <c r="I61" s="152" t="s">
        <v>1234</v>
      </c>
      <c r="J61" s="153">
        <v>0</v>
      </c>
      <c r="K61" s="152">
        <v>164.64</v>
      </c>
      <c r="L61" s="152">
        <v>90.41</v>
      </c>
      <c r="M61" s="152">
        <v>8.6829999999999997E-3</v>
      </c>
      <c r="N61" s="152">
        <v>3</v>
      </c>
      <c r="O61" s="152"/>
      <c r="P61" s="152"/>
      <c r="Q61" s="152"/>
      <c r="R61" s="154">
        <v>1288147.03</v>
      </c>
      <c r="S61" s="154">
        <v>1288147.03</v>
      </c>
      <c r="T61" s="154">
        <v>0</v>
      </c>
      <c r="U61" s="154">
        <v>14247.84</v>
      </c>
      <c r="V61" s="154">
        <v>14247.84</v>
      </c>
      <c r="W61" s="156"/>
      <c r="X61" s="156"/>
      <c r="Y61" s="152">
        <v>0</v>
      </c>
      <c r="Z61" s="152">
        <v>0</v>
      </c>
      <c r="AA61" s="152"/>
      <c r="AB61" s="152"/>
      <c r="AC61" s="183"/>
      <c r="AD61" s="152"/>
      <c r="AE61" s="155"/>
    </row>
    <row r="62" spans="1:31">
      <c r="A62" s="151" t="s">
        <v>246</v>
      </c>
      <c r="B62" s="152" t="s">
        <v>405</v>
      </c>
      <c r="C62" s="152"/>
      <c r="D62" s="152" t="s">
        <v>1235</v>
      </c>
      <c r="E62" s="152" t="s">
        <v>18</v>
      </c>
      <c r="F62" s="152"/>
      <c r="G62" s="152"/>
      <c r="H62" s="152"/>
      <c r="I62" s="152" t="s">
        <v>1234</v>
      </c>
      <c r="J62" s="153">
        <v>0</v>
      </c>
      <c r="K62" s="152">
        <v>164.64</v>
      </c>
      <c r="L62" s="152">
        <v>90.41</v>
      </c>
      <c r="M62" s="152">
        <v>8.6829999999999997E-3</v>
      </c>
      <c r="N62" s="152">
        <v>3</v>
      </c>
      <c r="O62" s="152"/>
      <c r="P62" s="152"/>
      <c r="Q62" s="152"/>
      <c r="R62" s="154">
        <v>1331647.74</v>
      </c>
      <c r="S62" s="154">
        <v>1331647.74</v>
      </c>
      <c r="T62" s="154">
        <v>0</v>
      </c>
      <c r="U62" s="154">
        <v>14728.99</v>
      </c>
      <c r="V62" s="154">
        <v>14728.99</v>
      </c>
      <c r="W62" s="156"/>
      <c r="X62" s="156"/>
      <c r="Y62" s="152">
        <v>0</v>
      </c>
      <c r="Z62" s="152">
        <v>0</v>
      </c>
      <c r="AA62" s="152"/>
      <c r="AB62" s="152"/>
      <c r="AC62" s="183"/>
      <c r="AD62" s="152"/>
      <c r="AE62" s="155"/>
    </row>
    <row r="63" spans="1:31">
      <c r="A63" s="151" t="s">
        <v>246</v>
      </c>
      <c r="B63" s="152" t="s">
        <v>406</v>
      </c>
      <c r="C63" s="152"/>
      <c r="D63" s="152" t="s">
        <v>1235</v>
      </c>
      <c r="E63" s="152" t="s">
        <v>18</v>
      </c>
      <c r="F63" s="152"/>
      <c r="G63" s="152"/>
      <c r="H63" s="152"/>
      <c r="I63" s="152" t="s">
        <v>1234</v>
      </c>
      <c r="J63" s="153">
        <v>0</v>
      </c>
      <c r="K63" s="152">
        <v>163.44</v>
      </c>
      <c r="L63" s="152">
        <v>89.66</v>
      </c>
      <c r="M63" s="152">
        <v>8.6189999999999999E-3</v>
      </c>
      <c r="N63" s="152">
        <v>3</v>
      </c>
      <c r="O63" s="152"/>
      <c r="P63" s="152"/>
      <c r="Q63" s="152"/>
      <c r="R63" s="154">
        <v>1365925.08</v>
      </c>
      <c r="S63" s="154">
        <v>1365925.08</v>
      </c>
      <c r="T63" s="154">
        <v>0</v>
      </c>
      <c r="U63" s="154">
        <v>15234.5</v>
      </c>
      <c r="V63" s="154">
        <v>15234.5</v>
      </c>
      <c r="W63" s="156"/>
      <c r="X63" s="156"/>
      <c r="Y63" s="152">
        <v>0</v>
      </c>
      <c r="Z63" s="152">
        <v>0</v>
      </c>
      <c r="AA63" s="152"/>
      <c r="AB63" s="152"/>
      <c r="AC63" s="183"/>
      <c r="AD63" s="152"/>
      <c r="AE63" s="155"/>
    </row>
    <row r="64" spans="1:31" ht="23.25">
      <c r="A64" s="151" t="s">
        <v>246</v>
      </c>
      <c r="B64" s="152" t="s">
        <v>407</v>
      </c>
      <c r="C64" s="152"/>
      <c r="D64" s="152" t="s">
        <v>1241</v>
      </c>
      <c r="E64" s="152" t="s">
        <v>1236</v>
      </c>
      <c r="F64" s="152" t="s">
        <v>1265</v>
      </c>
      <c r="G64" s="152"/>
      <c r="H64" s="152" t="s">
        <v>1277</v>
      </c>
      <c r="I64" s="152" t="s">
        <v>408</v>
      </c>
      <c r="J64" s="153">
        <v>0</v>
      </c>
      <c r="K64" s="152">
        <v>123.23</v>
      </c>
      <c r="L64" s="152">
        <v>62.4</v>
      </c>
      <c r="M64" s="152">
        <v>6.2940000000000001E-3</v>
      </c>
      <c r="N64" s="152">
        <v>2</v>
      </c>
      <c r="O64" s="152"/>
      <c r="P64" s="152"/>
      <c r="Q64" s="152" t="s">
        <v>1239</v>
      </c>
      <c r="R64" s="154">
        <v>890746.25</v>
      </c>
      <c r="S64" s="154">
        <v>890746.25</v>
      </c>
      <c r="T64" s="154">
        <v>872940.22</v>
      </c>
      <c r="U64" s="154">
        <v>13989.43</v>
      </c>
      <c r="V64" s="154">
        <v>13989.43</v>
      </c>
      <c r="W64" s="156">
        <v>45533.411111111112</v>
      </c>
      <c r="X64" s="156">
        <v>45533</v>
      </c>
      <c r="Y64" s="152">
        <v>0</v>
      </c>
      <c r="Z64" s="152">
        <v>0</v>
      </c>
      <c r="AA64" s="152"/>
      <c r="AB64" s="152"/>
      <c r="AC64" s="183">
        <v>45547</v>
      </c>
      <c r="AD64" s="152" t="s">
        <v>1240</v>
      </c>
      <c r="AE64" s="155"/>
    </row>
    <row r="65" spans="1:31" ht="23.25">
      <c r="A65" s="151" t="s">
        <v>246</v>
      </c>
      <c r="B65" s="152" t="s">
        <v>410</v>
      </c>
      <c r="C65" s="152"/>
      <c r="D65" s="152" t="s">
        <v>1235</v>
      </c>
      <c r="E65" s="152" t="s">
        <v>1236</v>
      </c>
      <c r="F65" s="152" t="s">
        <v>1246</v>
      </c>
      <c r="G65" s="152"/>
      <c r="H65" s="152" t="s">
        <v>1263</v>
      </c>
      <c r="I65" s="152" t="s">
        <v>1278</v>
      </c>
      <c r="J65" s="153">
        <v>0</v>
      </c>
      <c r="K65" s="152">
        <v>163.91</v>
      </c>
      <c r="L65" s="152">
        <v>89.92</v>
      </c>
      <c r="M65" s="152">
        <v>8.6409999999999994E-3</v>
      </c>
      <c r="N65" s="152">
        <v>3</v>
      </c>
      <c r="O65" s="152"/>
      <c r="P65" s="152"/>
      <c r="Q65" s="152" t="s">
        <v>1239</v>
      </c>
      <c r="R65" s="154">
        <v>1240964.51</v>
      </c>
      <c r="S65" s="154">
        <v>1240964.51</v>
      </c>
      <c r="T65" s="154">
        <v>1184620.48</v>
      </c>
      <c r="U65" s="154">
        <v>13174.16</v>
      </c>
      <c r="V65" s="154">
        <v>13174.16</v>
      </c>
      <c r="W65" s="156">
        <v>45423.770138888889</v>
      </c>
      <c r="X65" s="156">
        <v>45423</v>
      </c>
      <c r="Y65" s="152">
        <v>0</v>
      </c>
      <c r="Z65" s="152">
        <v>0</v>
      </c>
      <c r="AA65" s="152"/>
      <c r="AB65" s="152"/>
      <c r="AC65" s="183">
        <v>45435</v>
      </c>
      <c r="AD65" s="152" t="s">
        <v>1240</v>
      </c>
      <c r="AE65" s="155"/>
    </row>
    <row r="66" spans="1:31">
      <c r="A66" s="151" t="s">
        <v>246</v>
      </c>
      <c r="B66" s="152" t="s">
        <v>413</v>
      </c>
      <c r="C66" s="152"/>
      <c r="D66" s="152" t="s">
        <v>1235</v>
      </c>
      <c r="E66" s="152" t="s">
        <v>18</v>
      </c>
      <c r="F66" s="152"/>
      <c r="G66" s="152"/>
      <c r="H66" s="152"/>
      <c r="I66" s="152" t="s">
        <v>1234</v>
      </c>
      <c r="J66" s="153">
        <v>0</v>
      </c>
      <c r="K66" s="152">
        <v>164.64</v>
      </c>
      <c r="L66" s="152">
        <v>90.41</v>
      </c>
      <c r="M66" s="152">
        <v>8.6829999999999997E-3</v>
      </c>
      <c r="N66" s="152">
        <v>3</v>
      </c>
      <c r="O66" s="152"/>
      <c r="P66" s="152"/>
      <c r="Q66" s="152"/>
      <c r="R66" s="154">
        <v>1295271.02</v>
      </c>
      <c r="S66" s="154">
        <v>1295271.02</v>
      </c>
      <c r="T66" s="154">
        <v>0</v>
      </c>
      <c r="U66" s="154">
        <v>14326.63</v>
      </c>
      <c r="V66" s="154">
        <v>14326.63</v>
      </c>
      <c r="W66" s="156"/>
      <c r="X66" s="156"/>
      <c r="Y66" s="152">
        <v>0</v>
      </c>
      <c r="Z66" s="152">
        <v>0</v>
      </c>
      <c r="AA66" s="152"/>
      <c r="AB66" s="152"/>
      <c r="AC66" s="183"/>
      <c r="AD66" s="152"/>
      <c r="AE66" s="155"/>
    </row>
    <row r="67" spans="1:31">
      <c r="A67" s="151" t="s">
        <v>246</v>
      </c>
      <c r="B67" s="152" t="s">
        <v>414</v>
      </c>
      <c r="C67" s="152"/>
      <c r="D67" s="152" t="s">
        <v>1235</v>
      </c>
      <c r="E67" s="152" t="s">
        <v>18</v>
      </c>
      <c r="F67" s="152"/>
      <c r="G67" s="152"/>
      <c r="H67" s="152"/>
      <c r="I67" s="152" t="s">
        <v>1234</v>
      </c>
      <c r="J67" s="153">
        <v>0</v>
      </c>
      <c r="K67" s="152">
        <v>164.64</v>
      </c>
      <c r="L67" s="152">
        <v>90.41</v>
      </c>
      <c r="M67" s="152">
        <v>8.6829999999999997E-3</v>
      </c>
      <c r="N67" s="152">
        <v>3</v>
      </c>
      <c r="O67" s="152"/>
      <c r="P67" s="152"/>
      <c r="Q67" s="152"/>
      <c r="R67" s="154">
        <v>1342385.13</v>
      </c>
      <c r="S67" s="154">
        <v>1342385.13</v>
      </c>
      <c r="T67" s="154">
        <v>0</v>
      </c>
      <c r="U67" s="154">
        <v>14847.75</v>
      </c>
      <c r="V67" s="154">
        <v>14847.75</v>
      </c>
      <c r="W67" s="156"/>
      <c r="X67" s="156"/>
      <c r="Y67" s="152">
        <v>0</v>
      </c>
      <c r="Z67" s="152">
        <v>0</v>
      </c>
      <c r="AA67" s="152"/>
      <c r="AB67" s="152"/>
      <c r="AC67" s="183"/>
      <c r="AD67" s="152"/>
      <c r="AE67" s="155"/>
    </row>
    <row r="68" spans="1:31">
      <c r="A68" s="151" t="s">
        <v>246</v>
      </c>
      <c r="B68" s="152" t="s">
        <v>395</v>
      </c>
      <c r="C68" s="152"/>
      <c r="D68" s="152" t="s">
        <v>1235</v>
      </c>
      <c r="E68" s="152" t="s">
        <v>18</v>
      </c>
      <c r="F68" s="152"/>
      <c r="G68" s="152"/>
      <c r="H68" s="152"/>
      <c r="I68" s="152" t="s">
        <v>1234</v>
      </c>
      <c r="J68" s="153">
        <v>0</v>
      </c>
      <c r="K68" s="152">
        <v>163.44</v>
      </c>
      <c r="L68" s="152">
        <v>89.66</v>
      </c>
      <c r="M68" s="152">
        <v>8.6189999999999999E-3</v>
      </c>
      <c r="N68" s="152">
        <v>3</v>
      </c>
      <c r="O68" s="152"/>
      <c r="P68" s="152"/>
      <c r="Q68" s="152"/>
      <c r="R68" s="154">
        <v>1373479.22</v>
      </c>
      <c r="S68" s="154">
        <v>1373479.22</v>
      </c>
      <c r="T68" s="154">
        <v>0</v>
      </c>
      <c r="U68" s="154">
        <v>15318.75</v>
      </c>
      <c r="V68" s="154">
        <v>15318.75</v>
      </c>
      <c r="W68" s="156"/>
      <c r="X68" s="156"/>
      <c r="Y68" s="152">
        <v>0</v>
      </c>
      <c r="Z68" s="152">
        <v>0</v>
      </c>
      <c r="AA68" s="152"/>
      <c r="AB68" s="152"/>
      <c r="AC68" s="183"/>
      <c r="AD68" s="152"/>
      <c r="AE68" s="155"/>
    </row>
    <row r="69" spans="1:31">
      <c r="A69" s="151" t="s">
        <v>246</v>
      </c>
      <c r="B69" s="152" t="s">
        <v>396</v>
      </c>
      <c r="C69" s="152"/>
      <c r="D69" s="152" t="s">
        <v>1241</v>
      </c>
      <c r="E69" s="152" t="s">
        <v>17</v>
      </c>
      <c r="F69" s="152"/>
      <c r="G69" s="152"/>
      <c r="H69" s="152"/>
      <c r="I69" s="152" t="s">
        <v>1234</v>
      </c>
      <c r="J69" s="153">
        <v>0</v>
      </c>
      <c r="K69" s="152">
        <v>123.23</v>
      </c>
      <c r="L69" s="152">
        <v>62.4</v>
      </c>
      <c r="M69" s="152">
        <v>6.2940000000000001E-3</v>
      </c>
      <c r="N69" s="152">
        <v>2</v>
      </c>
      <c r="O69" s="152"/>
      <c r="P69" s="152"/>
      <c r="Q69" s="152"/>
      <c r="R69" s="154">
        <v>928361.95</v>
      </c>
      <c r="S69" s="154">
        <v>928361.95</v>
      </c>
      <c r="T69" s="154">
        <v>928361.95</v>
      </c>
      <c r="U69" s="154">
        <v>14877.6</v>
      </c>
      <c r="V69" s="154">
        <v>14877.6</v>
      </c>
      <c r="W69" s="156"/>
      <c r="X69" s="156"/>
      <c r="Y69" s="152">
        <v>0</v>
      </c>
      <c r="Z69" s="152">
        <v>0</v>
      </c>
      <c r="AA69" s="152"/>
      <c r="AB69" s="152"/>
      <c r="AC69" s="183"/>
      <c r="AD69" s="152"/>
      <c r="AE69" s="155"/>
    </row>
    <row r="70" spans="1:31">
      <c r="A70" s="151" t="s">
        <v>246</v>
      </c>
      <c r="B70" s="152" t="s">
        <v>397</v>
      </c>
      <c r="C70" s="152"/>
      <c r="D70" s="152" t="s">
        <v>1235</v>
      </c>
      <c r="E70" s="152" t="s">
        <v>1236</v>
      </c>
      <c r="F70" s="152" t="s">
        <v>1279</v>
      </c>
      <c r="G70" s="152"/>
      <c r="H70" s="152" t="s">
        <v>1280</v>
      </c>
      <c r="I70" s="152" t="s">
        <v>398</v>
      </c>
      <c r="J70" s="153">
        <v>0</v>
      </c>
      <c r="K70" s="152">
        <v>163.91</v>
      </c>
      <c r="L70" s="152">
        <v>89.92</v>
      </c>
      <c r="M70" s="152">
        <v>8.6409999999999994E-3</v>
      </c>
      <c r="N70" s="152">
        <v>3</v>
      </c>
      <c r="O70" s="152"/>
      <c r="P70" s="152"/>
      <c r="Q70" s="152" t="s">
        <v>1239</v>
      </c>
      <c r="R70" s="154">
        <v>1247827.56</v>
      </c>
      <c r="S70" s="154">
        <v>1247827.56</v>
      </c>
      <c r="T70" s="154">
        <v>1160600</v>
      </c>
      <c r="U70" s="154">
        <v>12907.03</v>
      </c>
      <c r="V70" s="154">
        <v>12907.03</v>
      </c>
      <c r="W70" s="156">
        <v>45442.8125</v>
      </c>
      <c r="X70" s="156">
        <v>45442</v>
      </c>
      <c r="Y70" s="152">
        <v>0</v>
      </c>
      <c r="Z70" s="152">
        <v>0</v>
      </c>
      <c r="AA70" s="152"/>
      <c r="AB70" s="152"/>
      <c r="AC70" s="183">
        <v>45450</v>
      </c>
      <c r="AD70" s="152" t="s">
        <v>1240</v>
      </c>
      <c r="AE70" s="155"/>
    </row>
    <row r="71" spans="1:31">
      <c r="A71" s="151" t="s">
        <v>246</v>
      </c>
      <c r="B71" s="152" t="s">
        <v>400</v>
      </c>
      <c r="C71" s="152"/>
      <c r="D71" s="152" t="s">
        <v>1235</v>
      </c>
      <c r="E71" s="152" t="s">
        <v>1261</v>
      </c>
      <c r="F71" s="152"/>
      <c r="G71" s="152"/>
      <c r="H71" s="152"/>
      <c r="I71" s="152" t="s">
        <v>1234</v>
      </c>
      <c r="J71" s="153">
        <v>0</v>
      </c>
      <c r="K71" s="152">
        <v>164.64</v>
      </c>
      <c r="L71" s="152">
        <v>90.41</v>
      </c>
      <c r="M71" s="152">
        <v>8.6829999999999997E-3</v>
      </c>
      <c r="N71" s="152">
        <v>3</v>
      </c>
      <c r="O71" s="152"/>
      <c r="P71" s="152"/>
      <c r="Q71" s="152"/>
      <c r="R71" s="154">
        <v>1302434.4099999999</v>
      </c>
      <c r="S71" s="154">
        <v>1302434.4099999999</v>
      </c>
      <c r="T71" s="154">
        <v>1302434.4099999999</v>
      </c>
      <c r="U71" s="154">
        <v>14405.87</v>
      </c>
      <c r="V71" s="154">
        <v>14405.87</v>
      </c>
      <c r="W71" s="156"/>
      <c r="X71" s="156"/>
      <c r="Y71" s="152">
        <v>0</v>
      </c>
      <c r="Z71" s="152">
        <v>0</v>
      </c>
      <c r="AA71" s="152"/>
      <c r="AB71" s="152"/>
      <c r="AC71" s="183"/>
      <c r="AD71" s="152"/>
      <c r="AE71" s="155"/>
    </row>
    <row r="72" spans="1:31">
      <c r="A72" s="151" t="s">
        <v>246</v>
      </c>
      <c r="B72" s="152" t="s">
        <v>401</v>
      </c>
      <c r="C72" s="152"/>
      <c r="D72" s="152" t="s">
        <v>1235</v>
      </c>
      <c r="E72" s="152" t="s">
        <v>1261</v>
      </c>
      <c r="F72" s="152"/>
      <c r="G72" s="152"/>
      <c r="H72" s="152"/>
      <c r="I72" s="152" t="s">
        <v>1234</v>
      </c>
      <c r="J72" s="153">
        <v>0</v>
      </c>
      <c r="K72" s="152">
        <v>164.64</v>
      </c>
      <c r="L72" s="152">
        <v>90.41</v>
      </c>
      <c r="M72" s="152">
        <v>8.6829999999999997E-3</v>
      </c>
      <c r="N72" s="152">
        <v>3</v>
      </c>
      <c r="O72" s="152"/>
      <c r="P72" s="152"/>
      <c r="Q72" s="152"/>
      <c r="R72" s="154">
        <v>1349809.08</v>
      </c>
      <c r="S72" s="154">
        <v>1349809.08</v>
      </c>
      <c r="T72" s="154">
        <v>1349809.08</v>
      </c>
      <c r="U72" s="154">
        <v>14929.86</v>
      </c>
      <c r="V72" s="154">
        <v>14929.86</v>
      </c>
      <c r="W72" s="156"/>
      <c r="X72" s="156"/>
      <c r="Y72" s="152">
        <v>0</v>
      </c>
      <c r="Z72" s="152">
        <v>0</v>
      </c>
      <c r="AA72" s="152"/>
      <c r="AB72" s="152"/>
      <c r="AC72" s="183"/>
      <c r="AD72" s="152"/>
      <c r="AE72" s="155"/>
    </row>
    <row r="73" spans="1:31">
      <c r="A73" s="151" t="s">
        <v>246</v>
      </c>
      <c r="B73" s="152" t="s">
        <v>402</v>
      </c>
      <c r="C73" s="152"/>
      <c r="D73" s="152" t="s">
        <v>1235</v>
      </c>
      <c r="E73" s="152" t="s">
        <v>1236</v>
      </c>
      <c r="F73" s="152" t="s">
        <v>1237</v>
      </c>
      <c r="G73" s="152"/>
      <c r="H73" s="152" t="s">
        <v>1281</v>
      </c>
      <c r="I73" s="152" t="s">
        <v>403</v>
      </c>
      <c r="J73" s="153">
        <v>0</v>
      </c>
      <c r="K73" s="152">
        <v>163.44</v>
      </c>
      <c r="L73" s="152">
        <v>89.66</v>
      </c>
      <c r="M73" s="152">
        <v>8.6189999999999999E-3</v>
      </c>
      <c r="N73" s="152">
        <v>3</v>
      </c>
      <c r="O73" s="152"/>
      <c r="P73" s="152"/>
      <c r="Q73" s="152" t="s">
        <v>1239</v>
      </c>
      <c r="R73" s="154">
        <v>1271555.26</v>
      </c>
      <c r="S73" s="154">
        <v>1271555.26</v>
      </c>
      <c r="T73" s="154">
        <v>1175635.78</v>
      </c>
      <c r="U73" s="154">
        <v>13112.15</v>
      </c>
      <c r="V73" s="154">
        <v>13112.15</v>
      </c>
      <c r="W73" s="156">
        <v>45231.768055555556</v>
      </c>
      <c r="X73" s="156">
        <v>45231</v>
      </c>
      <c r="Y73" s="152">
        <v>0</v>
      </c>
      <c r="Z73" s="152">
        <v>0</v>
      </c>
      <c r="AA73" s="152"/>
      <c r="AB73" s="152"/>
      <c r="AC73" s="183">
        <v>45254</v>
      </c>
      <c r="AD73" s="152" t="s">
        <v>1240</v>
      </c>
      <c r="AE73" s="155"/>
    </row>
    <row r="74" spans="1:31">
      <c r="A74" s="151" t="s">
        <v>246</v>
      </c>
      <c r="B74" s="152" t="s">
        <v>389</v>
      </c>
      <c r="C74" s="152"/>
      <c r="D74" s="152" t="s">
        <v>1241</v>
      </c>
      <c r="E74" s="152" t="s">
        <v>17</v>
      </c>
      <c r="F74" s="152"/>
      <c r="G74" s="152"/>
      <c r="H74" s="152"/>
      <c r="I74" s="152" t="s">
        <v>1234</v>
      </c>
      <c r="J74" s="153">
        <v>0</v>
      </c>
      <c r="K74" s="152">
        <v>123.23</v>
      </c>
      <c r="L74" s="152">
        <v>62.4</v>
      </c>
      <c r="M74" s="152">
        <v>6.2940000000000001E-3</v>
      </c>
      <c r="N74" s="152">
        <v>2</v>
      </c>
      <c r="O74" s="152"/>
      <c r="P74" s="152"/>
      <c r="Q74" s="152"/>
      <c r="R74" s="154">
        <v>933496.18</v>
      </c>
      <c r="S74" s="154">
        <v>933496.18</v>
      </c>
      <c r="T74" s="154">
        <v>933496.18</v>
      </c>
      <c r="U74" s="154">
        <v>14959.87</v>
      </c>
      <c r="V74" s="154">
        <v>14959.87</v>
      </c>
      <c r="W74" s="156"/>
      <c r="X74" s="156"/>
      <c r="Y74" s="152">
        <v>0</v>
      </c>
      <c r="Z74" s="152">
        <v>0</v>
      </c>
      <c r="AA74" s="152"/>
      <c r="AB74" s="152"/>
      <c r="AC74" s="183"/>
      <c r="AD74" s="152"/>
      <c r="AE74" s="155"/>
    </row>
    <row r="75" spans="1:31">
      <c r="A75" s="151" t="s">
        <v>246</v>
      </c>
      <c r="B75" s="152" t="s">
        <v>390</v>
      </c>
      <c r="C75" s="152"/>
      <c r="D75" s="152" t="s">
        <v>1235</v>
      </c>
      <c r="E75" s="152" t="s">
        <v>18</v>
      </c>
      <c r="F75" s="152"/>
      <c r="G75" s="152"/>
      <c r="H75" s="152"/>
      <c r="I75" s="152" t="s">
        <v>1234</v>
      </c>
      <c r="J75" s="153">
        <v>0</v>
      </c>
      <c r="K75" s="152">
        <v>163.91</v>
      </c>
      <c r="L75" s="152">
        <v>89.92</v>
      </c>
      <c r="M75" s="152">
        <v>8.6409999999999994E-3</v>
      </c>
      <c r="N75" s="152">
        <v>3</v>
      </c>
      <c r="O75" s="152"/>
      <c r="P75" s="152"/>
      <c r="Q75" s="152"/>
      <c r="R75" s="154">
        <v>1375825.02</v>
      </c>
      <c r="S75" s="154">
        <v>1375825.02</v>
      </c>
      <c r="T75" s="154">
        <v>0</v>
      </c>
      <c r="U75" s="154">
        <v>15300.55</v>
      </c>
      <c r="V75" s="154">
        <v>15300.55</v>
      </c>
      <c r="W75" s="156"/>
      <c r="X75" s="156"/>
      <c r="Y75" s="152">
        <v>0</v>
      </c>
      <c r="Z75" s="152">
        <v>0</v>
      </c>
      <c r="AA75" s="152"/>
      <c r="AB75" s="152"/>
      <c r="AC75" s="183"/>
      <c r="AD75" s="152"/>
      <c r="AE75" s="155"/>
    </row>
    <row r="76" spans="1:31">
      <c r="A76" s="151" t="s">
        <v>246</v>
      </c>
      <c r="B76" s="152" t="s">
        <v>391</v>
      </c>
      <c r="C76" s="152"/>
      <c r="D76" s="152" t="s">
        <v>1235</v>
      </c>
      <c r="E76" s="152" t="s">
        <v>18</v>
      </c>
      <c r="F76" s="152"/>
      <c r="G76" s="152"/>
      <c r="H76" s="152"/>
      <c r="I76" s="152" t="s">
        <v>1234</v>
      </c>
      <c r="J76" s="153">
        <v>0</v>
      </c>
      <c r="K76" s="152">
        <v>164.64</v>
      </c>
      <c r="L76" s="152">
        <v>90.41</v>
      </c>
      <c r="M76" s="152">
        <v>8.6829999999999997E-3</v>
      </c>
      <c r="N76" s="152">
        <v>3</v>
      </c>
      <c r="O76" s="152"/>
      <c r="P76" s="152"/>
      <c r="Q76" s="152"/>
      <c r="R76" s="154">
        <v>1309637.4099999999</v>
      </c>
      <c r="S76" s="154">
        <v>1309637.4099999999</v>
      </c>
      <c r="T76" s="154">
        <v>0</v>
      </c>
      <c r="U76" s="154">
        <v>14485.54</v>
      </c>
      <c r="V76" s="154">
        <v>14485.54</v>
      </c>
      <c r="W76" s="156"/>
      <c r="X76" s="156"/>
      <c r="Y76" s="152">
        <v>0</v>
      </c>
      <c r="Z76" s="152">
        <v>0</v>
      </c>
      <c r="AA76" s="152"/>
      <c r="AB76" s="152"/>
      <c r="AC76" s="183"/>
      <c r="AD76" s="152"/>
      <c r="AE76" s="155"/>
    </row>
    <row r="77" spans="1:31">
      <c r="A77" s="151" t="s">
        <v>246</v>
      </c>
      <c r="B77" s="152" t="s">
        <v>392</v>
      </c>
      <c r="C77" s="152"/>
      <c r="D77" s="152" t="s">
        <v>1235</v>
      </c>
      <c r="E77" s="152" t="s">
        <v>18</v>
      </c>
      <c r="F77" s="152"/>
      <c r="G77" s="152"/>
      <c r="H77" s="152"/>
      <c r="I77" s="152" t="s">
        <v>1234</v>
      </c>
      <c r="J77" s="153">
        <v>0</v>
      </c>
      <c r="K77" s="152">
        <v>164.64</v>
      </c>
      <c r="L77" s="152">
        <v>90.41</v>
      </c>
      <c r="M77" s="152">
        <v>8.6829999999999997E-3</v>
      </c>
      <c r="N77" s="152">
        <v>3</v>
      </c>
      <c r="O77" s="152"/>
      <c r="P77" s="152"/>
      <c r="Q77" s="152"/>
      <c r="R77" s="154">
        <v>1357274.1</v>
      </c>
      <c r="S77" s="154">
        <v>1357274.1</v>
      </c>
      <c r="T77" s="154">
        <v>0</v>
      </c>
      <c r="U77" s="154">
        <v>15012.43</v>
      </c>
      <c r="V77" s="154">
        <v>15012.43</v>
      </c>
      <c r="W77" s="156"/>
      <c r="X77" s="156"/>
      <c r="Y77" s="152">
        <v>0</v>
      </c>
      <c r="Z77" s="152">
        <v>0</v>
      </c>
      <c r="AA77" s="152"/>
      <c r="AB77" s="152"/>
      <c r="AC77" s="183"/>
      <c r="AD77" s="152"/>
      <c r="AE77" s="155"/>
    </row>
    <row r="78" spans="1:31">
      <c r="A78" s="151" t="s">
        <v>246</v>
      </c>
      <c r="B78" s="152" t="s">
        <v>393</v>
      </c>
      <c r="C78" s="152"/>
      <c r="D78" s="152" t="s">
        <v>1235</v>
      </c>
      <c r="E78" s="152" t="s">
        <v>18</v>
      </c>
      <c r="F78" s="152"/>
      <c r="G78" s="152"/>
      <c r="H78" s="152"/>
      <c r="I78" s="152" t="s">
        <v>1234</v>
      </c>
      <c r="J78" s="153">
        <v>0</v>
      </c>
      <c r="K78" s="152">
        <v>163.44</v>
      </c>
      <c r="L78" s="152">
        <v>89.66</v>
      </c>
      <c r="M78" s="152">
        <v>8.6189999999999999E-3</v>
      </c>
      <c r="N78" s="152">
        <v>3</v>
      </c>
      <c r="O78" s="152"/>
      <c r="P78" s="152"/>
      <c r="Q78" s="152"/>
      <c r="R78" s="154">
        <v>1388713.06</v>
      </c>
      <c r="S78" s="154">
        <v>1388713.06</v>
      </c>
      <c r="T78" s="154">
        <v>0</v>
      </c>
      <c r="U78" s="154">
        <v>15488.66</v>
      </c>
      <c r="V78" s="154">
        <v>15488.66</v>
      </c>
      <c r="W78" s="156"/>
      <c r="X78" s="156"/>
      <c r="Y78" s="152">
        <v>0</v>
      </c>
      <c r="Z78" s="152">
        <v>0</v>
      </c>
      <c r="AA78" s="152"/>
      <c r="AB78" s="152"/>
      <c r="AC78" s="183"/>
      <c r="AD78" s="152"/>
      <c r="AE78" s="155"/>
    </row>
    <row r="79" spans="1:31">
      <c r="A79" s="151" t="s">
        <v>246</v>
      </c>
      <c r="B79" s="152" t="s">
        <v>394</v>
      </c>
      <c r="C79" s="152"/>
      <c r="D79" s="152" t="s">
        <v>1241</v>
      </c>
      <c r="E79" s="152" t="s">
        <v>18</v>
      </c>
      <c r="F79" s="152"/>
      <c r="G79" s="152"/>
      <c r="H79" s="152"/>
      <c r="I79" s="152" t="s">
        <v>1234</v>
      </c>
      <c r="J79" s="153">
        <v>0</v>
      </c>
      <c r="K79" s="152">
        <v>123.23</v>
      </c>
      <c r="L79" s="152">
        <v>62.4</v>
      </c>
      <c r="M79" s="152">
        <v>6.2940000000000001E-3</v>
      </c>
      <c r="N79" s="152">
        <v>2</v>
      </c>
      <c r="O79" s="152"/>
      <c r="P79" s="152"/>
      <c r="Q79" s="152"/>
      <c r="R79" s="154">
        <v>941474.78</v>
      </c>
      <c r="S79" s="154">
        <v>941474.78</v>
      </c>
      <c r="T79" s="154">
        <v>0</v>
      </c>
      <c r="U79" s="154">
        <v>15087.74</v>
      </c>
      <c r="V79" s="154">
        <v>15087.74</v>
      </c>
      <c r="W79" s="156"/>
      <c r="X79" s="156"/>
      <c r="Y79" s="152">
        <v>0</v>
      </c>
      <c r="Z79" s="152">
        <v>0</v>
      </c>
      <c r="AA79" s="152"/>
      <c r="AB79" s="152"/>
      <c r="AC79" s="183"/>
      <c r="AD79" s="152"/>
      <c r="AE79" s="155"/>
    </row>
    <row r="80" spans="1:31">
      <c r="A80" s="151" t="s">
        <v>246</v>
      </c>
      <c r="B80" s="152" t="s">
        <v>379</v>
      </c>
      <c r="C80" s="152"/>
      <c r="D80" s="152" t="s">
        <v>1235</v>
      </c>
      <c r="E80" s="152" t="s">
        <v>1261</v>
      </c>
      <c r="F80" s="152"/>
      <c r="G80" s="152"/>
      <c r="H80" s="152"/>
      <c r="I80" s="152" t="s">
        <v>1234</v>
      </c>
      <c r="J80" s="153">
        <v>0</v>
      </c>
      <c r="K80" s="152">
        <v>163.91</v>
      </c>
      <c r="L80" s="152">
        <v>89.92</v>
      </c>
      <c r="M80" s="152">
        <v>8.6409999999999994E-3</v>
      </c>
      <c r="N80" s="152">
        <v>3</v>
      </c>
      <c r="O80" s="152"/>
      <c r="P80" s="152"/>
      <c r="Q80" s="152"/>
      <c r="R80" s="154">
        <v>1383433.9</v>
      </c>
      <c r="S80" s="154">
        <v>1383433.9</v>
      </c>
      <c r="T80" s="154">
        <v>1383433.9</v>
      </c>
      <c r="U80" s="154">
        <v>15385.16</v>
      </c>
      <c r="V80" s="154">
        <v>15385.16</v>
      </c>
      <c r="W80" s="156"/>
      <c r="X80" s="156"/>
      <c r="Y80" s="152">
        <v>0</v>
      </c>
      <c r="Z80" s="152">
        <v>0</v>
      </c>
      <c r="AA80" s="152"/>
      <c r="AB80" s="152"/>
      <c r="AC80" s="183"/>
      <c r="AD80" s="152"/>
      <c r="AE80" s="155"/>
    </row>
    <row r="81" spans="1:31">
      <c r="A81" s="151" t="s">
        <v>246</v>
      </c>
      <c r="B81" s="152" t="s">
        <v>380</v>
      </c>
      <c r="C81" s="152"/>
      <c r="D81" s="152" t="s">
        <v>1235</v>
      </c>
      <c r="E81" s="152" t="s">
        <v>18</v>
      </c>
      <c r="F81" s="152"/>
      <c r="G81" s="152"/>
      <c r="H81" s="152"/>
      <c r="I81" s="152" t="s">
        <v>1234</v>
      </c>
      <c r="J81" s="153">
        <v>0</v>
      </c>
      <c r="K81" s="152">
        <v>164.64</v>
      </c>
      <c r="L81" s="152">
        <v>90.41</v>
      </c>
      <c r="M81" s="152">
        <v>8.6829999999999997E-3</v>
      </c>
      <c r="N81" s="152">
        <v>3</v>
      </c>
      <c r="O81" s="152"/>
      <c r="P81" s="152"/>
      <c r="Q81" s="152"/>
      <c r="R81" s="154">
        <v>1316880.26</v>
      </c>
      <c r="S81" s="154">
        <v>1316880.26</v>
      </c>
      <c r="T81" s="154">
        <v>0</v>
      </c>
      <c r="U81" s="154">
        <v>14565.65</v>
      </c>
      <c r="V81" s="154">
        <v>14565.65</v>
      </c>
      <c r="W81" s="156"/>
      <c r="X81" s="156"/>
      <c r="Y81" s="152">
        <v>0</v>
      </c>
      <c r="Z81" s="152">
        <v>0</v>
      </c>
      <c r="AA81" s="152"/>
      <c r="AB81" s="152"/>
      <c r="AC81" s="183"/>
      <c r="AD81" s="152"/>
      <c r="AE81" s="155"/>
    </row>
    <row r="82" spans="1:31">
      <c r="A82" s="151" t="s">
        <v>246</v>
      </c>
      <c r="B82" s="152" t="s">
        <v>381</v>
      </c>
      <c r="C82" s="152"/>
      <c r="D82" s="152" t="s">
        <v>1235</v>
      </c>
      <c r="E82" s="152" t="s">
        <v>1261</v>
      </c>
      <c r="F82" s="152"/>
      <c r="G82" s="152"/>
      <c r="H82" s="152"/>
      <c r="I82" s="152" t="s">
        <v>1234</v>
      </c>
      <c r="J82" s="153">
        <v>0</v>
      </c>
      <c r="K82" s="152">
        <v>164.64</v>
      </c>
      <c r="L82" s="152">
        <v>90.41</v>
      </c>
      <c r="M82" s="152">
        <v>8.6829999999999997E-3</v>
      </c>
      <c r="N82" s="152">
        <v>3</v>
      </c>
      <c r="O82" s="152"/>
      <c r="P82" s="152"/>
      <c r="Q82" s="152"/>
      <c r="R82" s="154">
        <v>1364780.38</v>
      </c>
      <c r="S82" s="154">
        <v>1364780.38</v>
      </c>
      <c r="T82" s="154">
        <v>1364780.38</v>
      </c>
      <c r="U82" s="154">
        <v>15095.46</v>
      </c>
      <c r="V82" s="154">
        <v>15095.46</v>
      </c>
      <c r="W82" s="156"/>
      <c r="X82" s="156"/>
      <c r="Y82" s="152">
        <v>0</v>
      </c>
      <c r="Z82" s="152">
        <v>0</v>
      </c>
      <c r="AA82" s="152"/>
      <c r="AB82" s="152"/>
      <c r="AC82" s="183"/>
      <c r="AD82" s="152"/>
      <c r="AE82" s="155"/>
    </row>
    <row r="83" spans="1:31">
      <c r="A83" s="151" t="s">
        <v>246</v>
      </c>
      <c r="B83" s="152" t="s">
        <v>382</v>
      </c>
      <c r="C83" s="152"/>
      <c r="D83" s="152" t="s">
        <v>1235</v>
      </c>
      <c r="E83" s="152" t="s">
        <v>1236</v>
      </c>
      <c r="F83" s="152" t="s">
        <v>1251</v>
      </c>
      <c r="G83" s="152"/>
      <c r="H83" s="152" t="s">
        <v>1260</v>
      </c>
      <c r="I83" s="152" t="s">
        <v>383</v>
      </c>
      <c r="J83" s="153">
        <v>0</v>
      </c>
      <c r="K83" s="152">
        <v>163.44</v>
      </c>
      <c r="L83" s="152">
        <v>89.66</v>
      </c>
      <c r="M83" s="152">
        <v>8.6189999999999999E-3</v>
      </c>
      <c r="N83" s="152">
        <v>3</v>
      </c>
      <c r="O83" s="152"/>
      <c r="P83" s="152"/>
      <c r="Q83" s="152" t="s">
        <v>1239</v>
      </c>
      <c r="R83" s="154">
        <v>1283476.7</v>
      </c>
      <c r="S83" s="154">
        <v>1283476.7</v>
      </c>
      <c r="T83" s="154">
        <v>1265000</v>
      </c>
      <c r="U83" s="154">
        <v>14108.86</v>
      </c>
      <c r="V83" s="154">
        <v>14108.86</v>
      </c>
      <c r="W83" s="156">
        <v>45186.740277777775</v>
      </c>
      <c r="X83" s="156">
        <v>45186</v>
      </c>
      <c r="Y83" s="152">
        <v>0</v>
      </c>
      <c r="Z83" s="152">
        <v>0</v>
      </c>
      <c r="AA83" s="152"/>
      <c r="AB83" s="152"/>
      <c r="AC83" s="183">
        <v>45197</v>
      </c>
      <c r="AD83" s="152" t="s">
        <v>1240</v>
      </c>
      <c r="AE83" s="155"/>
    </row>
    <row r="84" spans="1:31">
      <c r="A84" s="151" t="s">
        <v>246</v>
      </c>
      <c r="B84" s="152" t="s">
        <v>385</v>
      </c>
      <c r="C84" s="152"/>
      <c r="D84" s="152" t="s">
        <v>1241</v>
      </c>
      <c r="E84" s="152" t="s">
        <v>1236</v>
      </c>
      <c r="F84" s="152" t="s">
        <v>1251</v>
      </c>
      <c r="G84" s="152"/>
      <c r="H84" s="152" t="s">
        <v>1274</v>
      </c>
      <c r="I84" s="152" t="s">
        <v>1282</v>
      </c>
      <c r="J84" s="153">
        <v>0</v>
      </c>
      <c r="K84" s="152">
        <v>123.23</v>
      </c>
      <c r="L84" s="152">
        <v>62.4</v>
      </c>
      <c r="M84" s="152">
        <v>6.2940000000000001E-3</v>
      </c>
      <c r="N84" s="152">
        <v>2</v>
      </c>
      <c r="O84" s="152"/>
      <c r="P84" s="152"/>
      <c r="Q84" s="152"/>
      <c r="R84" s="154">
        <v>885546.43</v>
      </c>
      <c r="S84" s="154">
        <v>885546.43</v>
      </c>
      <c r="T84" s="154">
        <v>795250</v>
      </c>
      <c r="U84" s="154">
        <v>12744.39</v>
      </c>
      <c r="V84" s="154">
        <v>12744.39</v>
      </c>
      <c r="W84" s="156">
        <v>45381.788194444445</v>
      </c>
      <c r="X84" s="156">
        <v>45381</v>
      </c>
      <c r="Y84" s="152">
        <v>0</v>
      </c>
      <c r="Z84" s="152">
        <v>0</v>
      </c>
      <c r="AA84" s="152"/>
      <c r="AB84" s="152"/>
      <c r="AC84" s="183">
        <v>45383</v>
      </c>
      <c r="AD84" s="152" t="s">
        <v>1240</v>
      </c>
      <c r="AE84" s="155"/>
    </row>
    <row r="85" spans="1:31">
      <c r="A85" s="151" t="s">
        <v>246</v>
      </c>
      <c r="B85" s="152" t="s">
        <v>388</v>
      </c>
      <c r="C85" s="152"/>
      <c r="D85" s="152" t="s">
        <v>1235</v>
      </c>
      <c r="E85" s="152" t="s">
        <v>18</v>
      </c>
      <c r="F85" s="152"/>
      <c r="G85" s="152"/>
      <c r="H85" s="152"/>
      <c r="I85" s="152" t="s">
        <v>1234</v>
      </c>
      <c r="J85" s="153">
        <v>0</v>
      </c>
      <c r="K85" s="152">
        <v>163.91</v>
      </c>
      <c r="L85" s="152">
        <v>89.92</v>
      </c>
      <c r="M85" s="152">
        <v>8.6409999999999994E-3</v>
      </c>
      <c r="N85" s="152">
        <v>3</v>
      </c>
      <c r="O85" s="152"/>
      <c r="P85" s="152"/>
      <c r="Q85" s="152"/>
      <c r="R85" s="154">
        <v>1396471.45</v>
      </c>
      <c r="S85" s="154">
        <v>1396471.45</v>
      </c>
      <c r="T85" s="154">
        <v>0</v>
      </c>
      <c r="U85" s="154">
        <v>15530.15</v>
      </c>
      <c r="V85" s="154">
        <v>15530.15</v>
      </c>
      <c r="W85" s="156"/>
      <c r="X85" s="156"/>
      <c r="Y85" s="152">
        <v>0</v>
      </c>
      <c r="Z85" s="152">
        <v>0</v>
      </c>
      <c r="AA85" s="152"/>
      <c r="AB85" s="152"/>
      <c r="AC85" s="183"/>
      <c r="AD85" s="152"/>
      <c r="AE85" s="155"/>
    </row>
    <row r="86" spans="1:31">
      <c r="A86" s="151" t="s">
        <v>246</v>
      </c>
      <c r="B86" s="152" t="s">
        <v>373</v>
      </c>
      <c r="C86" s="152"/>
      <c r="D86" s="152" t="s">
        <v>1235</v>
      </c>
      <c r="E86" s="152" t="s">
        <v>1261</v>
      </c>
      <c r="F86" s="152"/>
      <c r="G86" s="152"/>
      <c r="H86" s="152"/>
      <c r="I86" s="152" t="s">
        <v>1234</v>
      </c>
      <c r="J86" s="153">
        <v>0</v>
      </c>
      <c r="K86" s="152">
        <v>164.64</v>
      </c>
      <c r="L86" s="152">
        <v>90.41</v>
      </c>
      <c r="M86" s="152">
        <v>8.6829999999999997E-3</v>
      </c>
      <c r="N86" s="152">
        <v>3</v>
      </c>
      <c r="O86" s="152"/>
      <c r="P86" s="152"/>
      <c r="Q86" s="152"/>
      <c r="R86" s="154">
        <v>1327498.58</v>
      </c>
      <c r="S86" s="154">
        <v>1327498.58</v>
      </c>
      <c r="T86" s="154">
        <v>1327498.58</v>
      </c>
      <c r="U86" s="154">
        <v>14683.09</v>
      </c>
      <c r="V86" s="154">
        <v>14683.09</v>
      </c>
      <c r="W86" s="156"/>
      <c r="X86" s="156"/>
      <c r="Y86" s="152">
        <v>0</v>
      </c>
      <c r="Z86" s="152">
        <v>0</v>
      </c>
      <c r="AA86" s="152"/>
      <c r="AB86" s="152"/>
      <c r="AC86" s="183"/>
      <c r="AD86" s="152"/>
      <c r="AE86" s="155"/>
    </row>
    <row r="87" spans="1:31">
      <c r="A87" s="151" t="s">
        <v>246</v>
      </c>
      <c r="B87" s="152" t="s">
        <v>374</v>
      </c>
      <c r="C87" s="152"/>
      <c r="D87" s="152" t="s">
        <v>1235</v>
      </c>
      <c r="E87" s="152" t="s">
        <v>18</v>
      </c>
      <c r="F87" s="152"/>
      <c r="G87" s="152"/>
      <c r="H87" s="152"/>
      <c r="I87" s="152" t="s">
        <v>1234</v>
      </c>
      <c r="J87" s="153">
        <v>0</v>
      </c>
      <c r="K87" s="152">
        <v>164.64</v>
      </c>
      <c r="L87" s="152">
        <v>90.41</v>
      </c>
      <c r="M87" s="152">
        <v>8.6829999999999997E-3</v>
      </c>
      <c r="N87" s="152">
        <v>3</v>
      </c>
      <c r="O87" s="152"/>
      <c r="P87" s="152"/>
      <c r="Q87" s="152"/>
      <c r="R87" s="154">
        <v>1372328.19</v>
      </c>
      <c r="S87" s="154">
        <v>1372328.19</v>
      </c>
      <c r="T87" s="154">
        <v>0</v>
      </c>
      <c r="U87" s="154">
        <v>15178.94</v>
      </c>
      <c r="V87" s="154">
        <v>15178.94</v>
      </c>
      <c r="W87" s="156"/>
      <c r="X87" s="156"/>
      <c r="Y87" s="152">
        <v>0</v>
      </c>
      <c r="Z87" s="152">
        <v>0</v>
      </c>
      <c r="AA87" s="152"/>
      <c r="AB87" s="152"/>
      <c r="AC87" s="183"/>
      <c r="AD87" s="152"/>
      <c r="AE87" s="155"/>
    </row>
    <row r="88" spans="1:31">
      <c r="A88" s="151" t="s">
        <v>246</v>
      </c>
      <c r="B88" s="152" t="s">
        <v>375</v>
      </c>
      <c r="C88" s="152"/>
      <c r="D88" s="152" t="s">
        <v>1235</v>
      </c>
      <c r="E88" s="152" t="s">
        <v>18</v>
      </c>
      <c r="F88" s="152"/>
      <c r="G88" s="152"/>
      <c r="H88" s="152"/>
      <c r="I88" s="152" t="s">
        <v>1234</v>
      </c>
      <c r="J88" s="153">
        <v>0</v>
      </c>
      <c r="K88" s="152">
        <v>163.44</v>
      </c>
      <c r="L88" s="152">
        <v>89.66</v>
      </c>
      <c r="M88" s="152">
        <v>8.6189999999999999E-3</v>
      </c>
      <c r="N88" s="152">
        <v>3</v>
      </c>
      <c r="O88" s="152"/>
      <c r="P88" s="152"/>
      <c r="Q88" s="152"/>
      <c r="R88" s="154">
        <v>1407601.74</v>
      </c>
      <c r="S88" s="154">
        <v>1407601.74</v>
      </c>
      <c r="T88" s="154">
        <v>0</v>
      </c>
      <c r="U88" s="154">
        <v>15699.33</v>
      </c>
      <c r="V88" s="154">
        <v>15699.33</v>
      </c>
      <c r="W88" s="156"/>
      <c r="X88" s="156"/>
      <c r="Y88" s="152">
        <v>0</v>
      </c>
      <c r="Z88" s="152">
        <v>0</v>
      </c>
      <c r="AA88" s="152"/>
      <c r="AB88" s="152"/>
      <c r="AC88" s="183"/>
      <c r="AD88" s="152"/>
      <c r="AE88" s="155"/>
    </row>
    <row r="89" spans="1:31">
      <c r="A89" s="151" t="s">
        <v>246</v>
      </c>
      <c r="B89" s="152" t="s">
        <v>376</v>
      </c>
      <c r="C89" s="152"/>
      <c r="D89" s="152" t="s">
        <v>1241</v>
      </c>
      <c r="E89" s="152" t="s">
        <v>1261</v>
      </c>
      <c r="F89" s="152"/>
      <c r="G89" s="152"/>
      <c r="H89" s="152"/>
      <c r="I89" s="152" t="s">
        <v>1234</v>
      </c>
      <c r="J89" s="153">
        <v>0</v>
      </c>
      <c r="K89" s="152">
        <v>123.23</v>
      </c>
      <c r="L89" s="152">
        <v>62.4</v>
      </c>
      <c r="M89" s="152">
        <v>6.2940000000000001E-3</v>
      </c>
      <c r="N89" s="152">
        <v>2</v>
      </c>
      <c r="O89" s="152"/>
      <c r="P89" s="152"/>
      <c r="Q89" s="152"/>
      <c r="R89" s="154">
        <v>951917.08</v>
      </c>
      <c r="S89" s="154">
        <v>951917.08</v>
      </c>
      <c r="T89" s="154">
        <v>951917.08</v>
      </c>
      <c r="U89" s="154">
        <v>15255.08</v>
      </c>
      <c r="V89" s="154">
        <v>15255.08</v>
      </c>
      <c r="W89" s="156"/>
      <c r="X89" s="156"/>
      <c r="Y89" s="152">
        <v>0</v>
      </c>
      <c r="Z89" s="152">
        <v>0</v>
      </c>
      <c r="AA89" s="152"/>
      <c r="AB89" s="152"/>
      <c r="AC89" s="183"/>
      <c r="AD89" s="152"/>
      <c r="AE89" s="155"/>
    </row>
    <row r="90" spans="1:31">
      <c r="A90" s="151" t="s">
        <v>246</v>
      </c>
      <c r="B90" s="152" t="s">
        <v>377</v>
      </c>
      <c r="C90" s="152"/>
      <c r="D90" s="152" t="s">
        <v>1235</v>
      </c>
      <c r="E90" s="152" t="s">
        <v>18</v>
      </c>
      <c r="F90" s="152"/>
      <c r="G90" s="152"/>
      <c r="H90" s="152"/>
      <c r="I90" s="152" t="s">
        <v>1234</v>
      </c>
      <c r="J90" s="153">
        <v>0</v>
      </c>
      <c r="K90" s="152">
        <v>163.91</v>
      </c>
      <c r="L90" s="152">
        <v>89.92</v>
      </c>
      <c r="M90" s="152">
        <v>8.6409999999999994E-3</v>
      </c>
      <c r="N90" s="152">
        <v>3</v>
      </c>
      <c r="O90" s="152"/>
      <c r="P90" s="152"/>
      <c r="Q90" s="152"/>
      <c r="R90" s="154">
        <v>1404194.51</v>
      </c>
      <c r="S90" s="154">
        <v>1404194.51</v>
      </c>
      <c r="T90" s="154">
        <v>0</v>
      </c>
      <c r="U90" s="154">
        <v>15616.04</v>
      </c>
      <c r="V90" s="154">
        <v>15616.04</v>
      </c>
      <c r="W90" s="156"/>
      <c r="X90" s="156"/>
      <c r="Y90" s="152">
        <v>0</v>
      </c>
      <c r="Z90" s="152">
        <v>0</v>
      </c>
      <c r="AA90" s="152"/>
      <c r="AB90" s="152"/>
      <c r="AC90" s="183"/>
      <c r="AD90" s="152"/>
      <c r="AE90" s="155"/>
    </row>
    <row r="91" spans="1:31">
      <c r="A91" s="151" t="s">
        <v>246</v>
      </c>
      <c r="B91" s="152" t="s">
        <v>378</v>
      </c>
      <c r="C91" s="152"/>
      <c r="D91" s="152" t="s">
        <v>1235</v>
      </c>
      <c r="E91" s="152" t="s">
        <v>18</v>
      </c>
      <c r="F91" s="152"/>
      <c r="G91" s="152"/>
      <c r="H91" s="152"/>
      <c r="I91" s="152" t="s">
        <v>1234</v>
      </c>
      <c r="J91" s="153">
        <v>0</v>
      </c>
      <c r="K91" s="152">
        <v>164.64</v>
      </c>
      <c r="L91" s="152">
        <v>90.41</v>
      </c>
      <c r="M91" s="152">
        <v>8.6829999999999997E-3</v>
      </c>
      <c r="N91" s="152">
        <v>3</v>
      </c>
      <c r="O91" s="152"/>
      <c r="P91" s="152"/>
      <c r="Q91" s="152"/>
      <c r="R91" s="154">
        <v>1334840.2</v>
      </c>
      <c r="S91" s="154">
        <v>1334840.2</v>
      </c>
      <c r="T91" s="154">
        <v>0</v>
      </c>
      <c r="U91" s="154">
        <v>14764.3</v>
      </c>
      <c r="V91" s="154">
        <v>14764.3</v>
      </c>
      <c r="W91" s="156"/>
      <c r="X91" s="156"/>
      <c r="Y91" s="152">
        <v>0</v>
      </c>
      <c r="Z91" s="152">
        <v>0</v>
      </c>
      <c r="AA91" s="152"/>
      <c r="AB91" s="152"/>
      <c r="AC91" s="183"/>
      <c r="AD91" s="152"/>
      <c r="AE91" s="155"/>
    </row>
    <row r="92" spans="1:31">
      <c r="A92" s="151" t="s">
        <v>246</v>
      </c>
      <c r="B92" s="152" t="s">
        <v>365</v>
      </c>
      <c r="C92" s="152"/>
      <c r="D92" s="152" t="s">
        <v>1235</v>
      </c>
      <c r="E92" s="152" t="s">
        <v>18</v>
      </c>
      <c r="F92" s="152"/>
      <c r="G92" s="152"/>
      <c r="H92" s="152"/>
      <c r="I92" s="152" t="s">
        <v>1234</v>
      </c>
      <c r="J92" s="153">
        <v>0</v>
      </c>
      <c r="K92" s="152">
        <v>164.64</v>
      </c>
      <c r="L92" s="152">
        <v>90.41</v>
      </c>
      <c r="M92" s="152">
        <v>8.6829999999999997E-3</v>
      </c>
      <c r="N92" s="152">
        <v>3</v>
      </c>
      <c r="O92" s="152"/>
      <c r="P92" s="152"/>
      <c r="Q92" s="152"/>
      <c r="R92" s="154">
        <v>1379917.74</v>
      </c>
      <c r="S92" s="154">
        <v>1379917.74</v>
      </c>
      <c r="T92" s="154">
        <v>0</v>
      </c>
      <c r="U92" s="154">
        <v>15262.89</v>
      </c>
      <c r="V92" s="154">
        <v>15262.89</v>
      </c>
      <c r="W92" s="156"/>
      <c r="X92" s="156"/>
      <c r="Y92" s="152">
        <v>0</v>
      </c>
      <c r="Z92" s="152">
        <v>0</v>
      </c>
      <c r="AA92" s="152"/>
      <c r="AB92" s="152"/>
      <c r="AC92" s="183"/>
      <c r="AD92" s="152"/>
      <c r="AE92" s="155"/>
    </row>
    <row r="93" spans="1:31">
      <c r="A93" s="151" t="s">
        <v>246</v>
      </c>
      <c r="B93" s="152" t="s">
        <v>366</v>
      </c>
      <c r="C93" s="152"/>
      <c r="D93" s="152" t="s">
        <v>1235</v>
      </c>
      <c r="E93" s="152" t="s">
        <v>1261</v>
      </c>
      <c r="F93" s="152"/>
      <c r="G93" s="152"/>
      <c r="H93" s="152"/>
      <c r="I93" s="152" t="s">
        <v>1234</v>
      </c>
      <c r="J93" s="153">
        <v>0</v>
      </c>
      <c r="K93" s="152">
        <v>163.44</v>
      </c>
      <c r="L93" s="152">
        <v>89.66</v>
      </c>
      <c r="M93" s="152">
        <v>8.6189999999999999E-3</v>
      </c>
      <c r="N93" s="152">
        <v>3</v>
      </c>
      <c r="O93" s="152"/>
      <c r="P93" s="152"/>
      <c r="Q93" s="152"/>
      <c r="R93" s="154">
        <v>1415386.37</v>
      </c>
      <c r="S93" s="154">
        <v>1415386.37</v>
      </c>
      <c r="T93" s="154">
        <v>1415386.37</v>
      </c>
      <c r="U93" s="154">
        <v>15786.15</v>
      </c>
      <c r="V93" s="154">
        <v>15786.15</v>
      </c>
      <c r="W93" s="156"/>
      <c r="X93" s="156"/>
      <c r="Y93" s="152">
        <v>0</v>
      </c>
      <c r="Z93" s="152">
        <v>0</v>
      </c>
      <c r="AA93" s="152"/>
      <c r="AB93" s="152"/>
      <c r="AC93" s="183"/>
      <c r="AD93" s="152"/>
      <c r="AE93" s="155"/>
    </row>
    <row r="94" spans="1:31">
      <c r="A94" s="151" t="s">
        <v>246</v>
      </c>
      <c r="B94" s="152" t="s">
        <v>367</v>
      </c>
      <c r="C94" s="152"/>
      <c r="D94" s="152" t="s">
        <v>1241</v>
      </c>
      <c r="E94" s="152" t="s">
        <v>18</v>
      </c>
      <c r="F94" s="152"/>
      <c r="G94" s="152"/>
      <c r="H94" s="152"/>
      <c r="I94" s="152" t="s">
        <v>1234</v>
      </c>
      <c r="J94" s="153">
        <v>0</v>
      </c>
      <c r="K94" s="152">
        <v>123.23</v>
      </c>
      <c r="L94" s="152">
        <v>62.4</v>
      </c>
      <c r="M94" s="152">
        <v>6.2940000000000001E-3</v>
      </c>
      <c r="N94" s="152">
        <v>2</v>
      </c>
      <c r="O94" s="152"/>
      <c r="P94" s="152"/>
      <c r="Q94" s="152"/>
      <c r="R94" s="154">
        <v>957181.57</v>
      </c>
      <c r="S94" s="154">
        <v>957181.57</v>
      </c>
      <c r="T94" s="154">
        <v>0</v>
      </c>
      <c r="U94" s="154">
        <v>15339.45</v>
      </c>
      <c r="V94" s="154">
        <v>15339.45</v>
      </c>
      <c r="W94" s="156"/>
      <c r="X94" s="156"/>
      <c r="Y94" s="152">
        <v>0</v>
      </c>
      <c r="Z94" s="152">
        <v>0</v>
      </c>
      <c r="AA94" s="152"/>
      <c r="AB94" s="152"/>
      <c r="AC94" s="183"/>
      <c r="AD94" s="152"/>
      <c r="AE94" s="155"/>
    </row>
    <row r="95" spans="1:31">
      <c r="A95" s="151" t="s">
        <v>246</v>
      </c>
      <c r="B95" s="152" t="s">
        <v>368</v>
      </c>
      <c r="C95" s="152"/>
      <c r="D95" s="152" t="s">
        <v>1235</v>
      </c>
      <c r="E95" s="152" t="s">
        <v>1236</v>
      </c>
      <c r="F95" s="152" t="s">
        <v>1254</v>
      </c>
      <c r="G95" s="152"/>
      <c r="H95" s="152" t="s">
        <v>1283</v>
      </c>
      <c r="I95" s="152" t="s">
        <v>369</v>
      </c>
      <c r="J95" s="153">
        <v>0</v>
      </c>
      <c r="K95" s="152">
        <v>163.91</v>
      </c>
      <c r="L95" s="152">
        <v>89.92</v>
      </c>
      <c r="M95" s="152">
        <v>8.6409999999999994E-3</v>
      </c>
      <c r="N95" s="152">
        <v>3</v>
      </c>
      <c r="O95" s="152"/>
      <c r="P95" s="152"/>
      <c r="Q95" s="152" t="s">
        <v>1239</v>
      </c>
      <c r="R95" s="154">
        <v>1260240.58</v>
      </c>
      <c r="S95" s="154">
        <v>1260240.58</v>
      </c>
      <c r="T95" s="154">
        <v>1200000</v>
      </c>
      <c r="U95" s="154">
        <v>13345.2</v>
      </c>
      <c r="V95" s="154">
        <v>13345.2</v>
      </c>
      <c r="W95" s="156">
        <v>45188.728472222225</v>
      </c>
      <c r="X95" s="156">
        <v>45194</v>
      </c>
      <c r="Y95" s="152">
        <v>0</v>
      </c>
      <c r="Z95" s="152">
        <v>0</v>
      </c>
      <c r="AA95" s="152"/>
      <c r="AB95" s="152"/>
      <c r="AC95" s="183">
        <v>45197</v>
      </c>
      <c r="AD95" s="152" t="s">
        <v>1240</v>
      </c>
      <c r="AE95" s="155"/>
    </row>
    <row r="96" spans="1:31">
      <c r="A96" s="151" t="s">
        <v>246</v>
      </c>
      <c r="B96" s="152" t="s">
        <v>371</v>
      </c>
      <c r="C96" s="152"/>
      <c r="D96" s="152" t="s">
        <v>1235</v>
      </c>
      <c r="E96" s="152" t="s">
        <v>1261</v>
      </c>
      <c r="F96" s="152"/>
      <c r="G96" s="152"/>
      <c r="H96" s="152"/>
      <c r="I96" s="152" t="s">
        <v>1234</v>
      </c>
      <c r="J96" s="153">
        <v>0</v>
      </c>
      <c r="K96" s="152">
        <v>164.64</v>
      </c>
      <c r="L96" s="152">
        <v>90.41</v>
      </c>
      <c r="M96" s="152">
        <v>8.6829999999999997E-3</v>
      </c>
      <c r="N96" s="152">
        <v>3</v>
      </c>
      <c r="O96" s="152"/>
      <c r="P96" s="152"/>
      <c r="Q96" s="152"/>
      <c r="R96" s="154">
        <v>1342222.42</v>
      </c>
      <c r="S96" s="154">
        <v>1342222.42</v>
      </c>
      <c r="T96" s="154">
        <v>1342222.42</v>
      </c>
      <c r="U96" s="154">
        <v>14845.95</v>
      </c>
      <c r="V96" s="154">
        <v>14845.95</v>
      </c>
      <c r="W96" s="156"/>
      <c r="X96" s="156"/>
      <c r="Y96" s="152">
        <v>0</v>
      </c>
      <c r="Z96" s="152">
        <v>0</v>
      </c>
      <c r="AA96" s="152"/>
      <c r="AB96" s="152"/>
      <c r="AC96" s="183"/>
      <c r="AD96" s="152"/>
      <c r="AE96" s="155"/>
    </row>
    <row r="97" spans="1:31">
      <c r="A97" s="151" t="s">
        <v>246</v>
      </c>
      <c r="B97" s="152" t="s">
        <v>372</v>
      </c>
      <c r="C97" s="152"/>
      <c r="D97" s="152" t="s">
        <v>1235</v>
      </c>
      <c r="E97" s="152" t="s">
        <v>1261</v>
      </c>
      <c r="F97" s="152"/>
      <c r="G97" s="152"/>
      <c r="H97" s="152"/>
      <c r="I97" s="152" t="s">
        <v>1234</v>
      </c>
      <c r="J97" s="153">
        <v>0</v>
      </c>
      <c r="K97" s="152">
        <v>164.64</v>
      </c>
      <c r="L97" s="152">
        <v>90.41</v>
      </c>
      <c r="M97" s="152">
        <v>8.6829999999999997E-3</v>
      </c>
      <c r="N97" s="152">
        <v>3</v>
      </c>
      <c r="O97" s="152"/>
      <c r="P97" s="152"/>
      <c r="Q97" s="152"/>
      <c r="R97" s="154">
        <v>1387549.26</v>
      </c>
      <c r="S97" s="154">
        <v>1387549.26</v>
      </c>
      <c r="T97" s="154">
        <v>1387549.26</v>
      </c>
      <c r="U97" s="154">
        <v>15347.3</v>
      </c>
      <c r="V97" s="154">
        <v>15347.3</v>
      </c>
      <c r="W97" s="156"/>
      <c r="X97" s="156"/>
      <c r="Y97" s="152">
        <v>0</v>
      </c>
      <c r="Z97" s="152">
        <v>0</v>
      </c>
      <c r="AA97" s="152"/>
      <c r="AB97" s="152"/>
      <c r="AC97" s="183"/>
      <c r="AD97" s="152"/>
      <c r="AE97" s="155"/>
    </row>
    <row r="98" spans="1:31">
      <c r="A98" s="151" t="s">
        <v>246</v>
      </c>
      <c r="B98" s="152" t="s">
        <v>355</v>
      </c>
      <c r="C98" s="152"/>
      <c r="D98" s="152" t="s">
        <v>1235</v>
      </c>
      <c r="E98" s="152" t="s">
        <v>1236</v>
      </c>
      <c r="F98" s="152" t="s">
        <v>1246</v>
      </c>
      <c r="G98" s="152"/>
      <c r="H98" s="152" t="s">
        <v>1249</v>
      </c>
      <c r="I98" s="152" t="s">
        <v>356</v>
      </c>
      <c r="J98" s="153">
        <v>0</v>
      </c>
      <c r="K98" s="152">
        <v>163.44</v>
      </c>
      <c r="L98" s="152">
        <v>89.66</v>
      </c>
      <c r="M98" s="152">
        <v>8.6189999999999999E-3</v>
      </c>
      <c r="N98" s="152">
        <v>3</v>
      </c>
      <c r="O98" s="152"/>
      <c r="P98" s="152"/>
      <c r="Q98" s="152" t="s">
        <v>1239</v>
      </c>
      <c r="R98" s="154">
        <v>1346549.27</v>
      </c>
      <c r="S98" s="154">
        <v>1346549.27</v>
      </c>
      <c r="T98" s="154">
        <v>1265673.27</v>
      </c>
      <c r="U98" s="154">
        <v>14116.36</v>
      </c>
      <c r="V98" s="154">
        <v>14116.36</v>
      </c>
      <c r="W98" s="156">
        <v>45504.405555555553</v>
      </c>
      <c r="X98" s="156">
        <v>45504</v>
      </c>
      <c r="Y98" s="152">
        <v>0</v>
      </c>
      <c r="Z98" s="152">
        <v>0</v>
      </c>
      <c r="AA98" s="152"/>
      <c r="AB98" s="152"/>
      <c r="AC98" s="183">
        <v>45509</v>
      </c>
      <c r="AD98" s="152" t="s">
        <v>1240</v>
      </c>
      <c r="AE98" s="155"/>
    </row>
    <row r="99" spans="1:31">
      <c r="A99" s="151" t="s">
        <v>246</v>
      </c>
      <c r="B99" s="152" t="s">
        <v>358</v>
      </c>
      <c r="C99" s="152"/>
      <c r="D99" s="152" t="s">
        <v>1241</v>
      </c>
      <c r="E99" s="152" t="s">
        <v>1261</v>
      </c>
      <c r="F99" s="152"/>
      <c r="G99" s="152"/>
      <c r="H99" s="152"/>
      <c r="I99" s="152" t="s">
        <v>1234</v>
      </c>
      <c r="J99" s="153">
        <v>0</v>
      </c>
      <c r="K99" s="152">
        <v>123.23</v>
      </c>
      <c r="L99" s="152">
        <v>62.4</v>
      </c>
      <c r="M99" s="152">
        <v>6.2940000000000001E-3</v>
      </c>
      <c r="N99" s="152">
        <v>2</v>
      </c>
      <c r="O99" s="152"/>
      <c r="P99" s="152"/>
      <c r="Q99" s="152"/>
      <c r="R99" s="154">
        <v>962475.19</v>
      </c>
      <c r="S99" s="154">
        <v>962475.19</v>
      </c>
      <c r="T99" s="154">
        <v>962475.19</v>
      </c>
      <c r="U99" s="154">
        <v>15424.28</v>
      </c>
      <c r="V99" s="154">
        <v>15424.28</v>
      </c>
      <c r="W99" s="156"/>
      <c r="X99" s="156"/>
      <c r="Y99" s="152">
        <v>0</v>
      </c>
      <c r="Z99" s="152">
        <v>0</v>
      </c>
      <c r="AA99" s="152"/>
      <c r="AB99" s="152"/>
      <c r="AC99" s="183"/>
      <c r="AD99" s="152"/>
      <c r="AE99" s="155"/>
    </row>
    <row r="100" spans="1:31">
      <c r="A100" s="151" t="s">
        <v>246</v>
      </c>
      <c r="B100" s="152" t="s">
        <v>359</v>
      </c>
      <c r="C100" s="152"/>
      <c r="D100" s="152" t="s">
        <v>1235</v>
      </c>
      <c r="E100" s="152" t="s">
        <v>1236</v>
      </c>
      <c r="F100" s="152" t="s">
        <v>1237</v>
      </c>
      <c r="G100" s="152"/>
      <c r="H100" s="152" t="s">
        <v>1238</v>
      </c>
      <c r="I100" s="152" t="s">
        <v>360</v>
      </c>
      <c r="J100" s="153">
        <v>0</v>
      </c>
      <c r="K100" s="152">
        <v>163.91</v>
      </c>
      <c r="L100" s="152">
        <v>89.92</v>
      </c>
      <c r="M100" s="152">
        <v>8.6409999999999994E-3</v>
      </c>
      <c r="N100" s="152">
        <v>3</v>
      </c>
      <c r="O100" s="152"/>
      <c r="P100" s="152"/>
      <c r="Q100" s="152" t="s">
        <v>1239</v>
      </c>
      <c r="R100" s="154">
        <v>1365679.05</v>
      </c>
      <c r="S100" s="154">
        <v>1365679.05</v>
      </c>
      <c r="T100" s="154">
        <v>1300000</v>
      </c>
      <c r="U100" s="154">
        <v>14457.3</v>
      </c>
      <c r="V100" s="154">
        <v>14457.3</v>
      </c>
      <c r="W100" s="156">
        <v>45531.645138888889</v>
      </c>
      <c r="X100" s="156">
        <v>45531</v>
      </c>
      <c r="Y100" s="152">
        <v>0</v>
      </c>
      <c r="Z100" s="152">
        <v>0</v>
      </c>
      <c r="AA100" s="152"/>
      <c r="AB100" s="152"/>
      <c r="AC100" s="183">
        <v>45537</v>
      </c>
      <c r="AD100" s="152" t="s">
        <v>1240</v>
      </c>
      <c r="AE100" s="155"/>
    </row>
    <row r="101" spans="1:31">
      <c r="A101" s="151" t="s">
        <v>246</v>
      </c>
      <c r="B101" s="152" t="s">
        <v>362</v>
      </c>
      <c r="C101" s="152"/>
      <c r="D101" s="152" t="s">
        <v>1235</v>
      </c>
      <c r="E101" s="152" t="s">
        <v>18</v>
      </c>
      <c r="F101" s="152"/>
      <c r="G101" s="152"/>
      <c r="H101" s="152"/>
      <c r="I101" s="152" t="s">
        <v>1234</v>
      </c>
      <c r="J101" s="153">
        <v>0</v>
      </c>
      <c r="K101" s="152">
        <v>164.64</v>
      </c>
      <c r="L101" s="152">
        <v>90.41</v>
      </c>
      <c r="M101" s="152">
        <v>8.6829999999999997E-3</v>
      </c>
      <c r="N101" s="152">
        <v>3</v>
      </c>
      <c r="O101" s="152"/>
      <c r="P101" s="152"/>
      <c r="Q101" s="152"/>
      <c r="R101" s="154">
        <v>1349645.47</v>
      </c>
      <c r="S101" s="154">
        <v>1349645.47</v>
      </c>
      <c r="T101" s="154">
        <v>0</v>
      </c>
      <c r="U101" s="154">
        <v>14928.06</v>
      </c>
      <c r="V101" s="154">
        <v>14928.06</v>
      </c>
      <c r="W101" s="156"/>
      <c r="X101" s="156"/>
      <c r="Y101" s="152">
        <v>0</v>
      </c>
      <c r="Z101" s="152">
        <v>0</v>
      </c>
      <c r="AA101" s="152"/>
      <c r="AB101" s="152"/>
      <c r="AC101" s="183"/>
      <c r="AD101" s="152"/>
      <c r="AE101" s="155"/>
    </row>
    <row r="102" spans="1:31">
      <c r="A102" s="151" t="s">
        <v>246</v>
      </c>
      <c r="B102" s="152" t="s">
        <v>363</v>
      </c>
      <c r="C102" s="152"/>
      <c r="D102" s="152" t="s">
        <v>1235</v>
      </c>
      <c r="E102" s="152" t="s">
        <v>18</v>
      </c>
      <c r="F102" s="152"/>
      <c r="G102" s="152"/>
      <c r="H102" s="152"/>
      <c r="I102" s="152" t="s">
        <v>1234</v>
      </c>
      <c r="J102" s="153">
        <v>0</v>
      </c>
      <c r="K102" s="152">
        <v>164.64</v>
      </c>
      <c r="L102" s="152">
        <v>90.41</v>
      </c>
      <c r="M102" s="152">
        <v>8.6829999999999997E-3</v>
      </c>
      <c r="N102" s="152">
        <v>3</v>
      </c>
      <c r="O102" s="152"/>
      <c r="P102" s="152"/>
      <c r="Q102" s="152"/>
      <c r="R102" s="154">
        <v>1395222.99</v>
      </c>
      <c r="S102" s="154">
        <v>1395222.99</v>
      </c>
      <c r="T102" s="154">
        <v>0</v>
      </c>
      <c r="U102" s="154">
        <v>15432.18</v>
      </c>
      <c r="V102" s="154">
        <v>15432.18</v>
      </c>
      <c r="W102" s="156"/>
      <c r="X102" s="156"/>
      <c r="Y102" s="152">
        <v>0</v>
      </c>
      <c r="Z102" s="152">
        <v>0</v>
      </c>
      <c r="AA102" s="152"/>
      <c r="AB102" s="152"/>
      <c r="AC102" s="183"/>
      <c r="AD102" s="152"/>
      <c r="AE102" s="155"/>
    </row>
    <row r="103" spans="1:31">
      <c r="A103" s="151" t="s">
        <v>246</v>
      </c>
      <c r="B103" s="152" t="s">
        <v>364</v>
      </c>
      <c r="C103" s="152"/>
      <c r="D103" s="152" t="s">
        <v>1235</v>
      </c>
      <c r="E103" s="152" t="s">
        <v>18</v>
      </c>
      <c r="F103" s="152"/>
      <c r="G103" s="152"/>
      <c r="H103" s="152"/>
      <c r="I103" s="152" t="s">
        <v>1234</v>
      </c>
      <c r="J103" s="153">
        <v>0</v>
      </c>
      <c r="K103" s="152">
        <v>163.44</v>
      </c>
      <c r="L103" s="152">
        <v>89.66</v>
      </c>
      <c r="M103" s="152">
        <v>8.6189999999999999E-3</v>
      </c>
      <c r="N103" s="152">
        <v>3</v>
      </c>
      <c r="O103" s="152"/>
      <c r="P103" s="152"/>
      <c r="Q103" s="152"/>
      <c r="R103" s="154">
        <v>1431085.01</v>
      </c>
      <c r="S103" s="154">
        <v>1431085.01</v>
      </c>
      <c r="T103" s="154">
        <v>0</v>
      </c>
      <c r="U103" s="154">
        <v>15961.24</v>
      </c>
      <c r="V103" s="154">
        <v>15961.24</v>
      </c>
      <c r="W103" s="156"/>
      <c r="X103" s="156"/>
      <c r="Y103" s="152">
        <v>0</v>
      </c>
      <c r="Z103" s="152">
        <v>0</v>
      </c>
      <c r="AA103" s="152"/>
      <c r="AB103" s="152"/>
      <c r="AC103" s="183"/>
      <c r="AD103" s="152"/>
      <c r="AE103" s="155"/>
    </row>
    <row r="104" spans="1:31">
      <c r="A104" s="151" t="s">
        <v>246</v>
      </c>
      <c r="B104" s="152" t="s">
        <v>346</v>
      </c>
      <c r="C104" s="152"/>
      <c r="D104" s="152" t="s">
        <v>1241</v>
      </c>
      <c r="E104" s="152" t="s">
        <v>18</v>
      </c>
      <c r="F104" s="152"/>
      <c r="G104" s="152"/>
      <c r="H104" s="152"/>
      <c r="I104" s="152" t="s">
        <v>1234</v>
      </c>
      <c r="J104" s="153">
        <v>0</v>
      </c>
      <c r="K104" s="152">
        <v>123.23</v>
      </c>
      <c r="L104" s="152">
        <v>62.4</v>
      </c>
      <c r="M104" s="152">
        <v>6.2940000000000001E-3</v>
      </c>
      <c r="N104" s="152">
        <v>2</v>
      </c>
      <c r="O104" s="152"/>
      <c r="P104" s="152"/>
      <c r="Q104" s="152"/>
      <c r="R104" s="154">
        <v>967798.07</v>
      </c>
      <c r="S104" s="154">
        <v>967798.07</v>
      </c>
      <c r="T104" s="154">
        <v>0</v>
      </c>
      <c r="U104" s="154">
        <v>15509.58</v>
      </c>
      <c r="V104" s="154">
        <v>15509.58</v>
      </c>
      <c r="W104" s="156"/>
      <c r="X104" s="156"/>
      <c r="Y104" s="152">
        <v>0</v>
      </c>
      <c r="Z104" s="152">
        <v>0</v>
      </c>
      <c r="AA104" s="152"/>
      <c r="AB104" s="152"/>
      <c r="AC104" s="183"/>
      <c r="AD104" s="152"/>
      <c r="AE104" s="155"/>
    </row>
    <row r="105" spans="1:31">
      <c r="A105" s="151" t="s">
        <v>246</v>
      </c>
      <c r="B105" s="152" t="s">
        <v>347</v>
      </c>
      <c r="C105" s="152"/>
      <c r="D105" s="152" t="s">
        <v>1235</v>
      </c>
      <c r="E105" s="152" t="s">
        <v>1261</v>
      </c>
      <c r="F105" s="152"/>
      <c r="G105" s="152"/>
      <c r="H105" s="152"/>
      <c r="I105" s="152" t="s">
        <v>1234</v>
      </c>
      <c r="J105" s="153">
        <v>0</v>
      </c>
      <c r="K105" s="152">
        <v>163.91</v>
      </c>
      <c r="L105" s="152">
        <v>89.92</v>
      </c>
      <c r="M105" s="152">
        <v>8.6409999999999994E-3</v>
      </c>
      <c r="N105" s="152">
        <v>3</v>
      </c>
      <c r="O105" s="152"/>
      <c r="P105" s="152"/>
      <c r="Q105" s="152"/>
      <c r="R105" s="154">
        <v>1427620.95</v>
      </c>
      <c r="S105" s="154">
        <v>1427620.95</v>
      </c>
      <c r="T105" s="154">
        <v>1427620.95</v>
      </c>
      <c r="U105" s="154">
        <v>15876.57</v>
      </c>
      <c r="V105" s="154">
        <v>15876.57</v>
      </c>
      <c r="W105" s="156"/>
      <c r="X105" s="156"/>
      <c r="Y105" s="152">
        <v>0</v>
      </c>
      <c r="Z105" s="152">
        <v>0</v>
      </c>
      <c r="AA105" s="152"/>
      <c r="AB105" s="152"/>
      <c r="AC105" s="183"/>
      <c r="AD105" s="152"/>
      <c r="AE105" s="155"/>
    </row>
    <row r="106" spans="1:31" ht="23.25">
      <c r="A106" s="151" t="s">
        <v>246</v>
      </c>
      <c r="B106" s="152" t="s">
        <v>348</v>
      </c>
      <c r="C106" s="152"/>
      <c r="D106" s="152" t="s">
        <v>1235</v>
      </c>
      <c r="E106" s="152" t="s">
        <v>1236</v>
      </c>
      <c r="F106" s="152" t="s">
        <v>1242</v>
      </c>
      <c r="G106" s="152"/>
      <c r="H106" s="152" t="s">
        <v>1284</v>
      </c>
      <c r="I106" s="152" t="s">
        <v>349</v>
      </c>
      <c r="J106" s="153">
        <v>0</v>
      </c>
      <c r="K106" s="152">
        <v>164.64</v>
      </c>
      <c r="L106" s="152">
        <v>90.41</v>
      </c>
      <c r="M106" s="152">
        <v>8.6829999999999997E-3</v>
      </c>
      <c r="N106" s="152">
        <v>3</v>
      </c>
      <c r="O106" s="152"/>
      <c r="P106" s="152"/>
      <c r="Q106" s="152" t="s">
        <v>1239</v>
      </c>
      <c r="R106" s="154">
        <v>1254013.96</v>
      </c>
      <c r="S106" s="154">
        <v>1254013.96</v>
      </c>
      <c r="T106" s="154">
        <v>1045627.01</v>
      </c>
      <c r="U106" s="154">
        <v>11565.39</v>
      </c>
      <c r="V106" s="154">
        <v>11565.39</v>
      </c>
      <c r="W106" s="156">
        <v>45096.871527777781</v>
      </c>
      <c r="X106" s="156">
        <v>45098</v>
      </c>
      <c r="Y106" s="152">
        <v>0</v>
      </c>
      <c r="Z106" s="152">
        <v>0</v>
      </c>
      <c r="AA106" s="152"/>
      <c r="AB106" s="152"/>
      <c r="AC106" s="183">
        <v>45110</v>
      </c>
      <c r="AD106" s="152" t="s">
        <v>1240</v>
      </c>
      <c r="AE106" s="155"/>
    </row>
    <row r="107" spans="1:31">
      <c r="A107" s="151" t="s">
        <v>246</v>
      </c>
      <c r="B107" s="152" t="s">
        <v>352</v>
      </c>
      <c r="C107" s="152"/>
      <c r="D107" s="152" t="s">
        <v>1285</v>
      </c>
      <c r="E107" s="152" t="s">
        <v>18</v>
      </c>
      <c r="F107" s="152"/>
      <c r="G107" s="152"/>
      <c r="H107" s="152"/>
      <c r="I107" s="152" t="s">
        <v>1234</v>
      </c>
      <c r="J107" s="153">
        <v>0</v>
      </c>
      <c r="K107" s="152">
        <v>196.52</v>
      </c>
      <c r="L107" s="152">
        <v>193.47</v>
      </c>
      <c r="M107" s="152">
        <v>1.2319E-2</v>
      </c>
      <c r="N107" s="152">
        <v>0</v>
      </c>
      <c r="O107" s="152"/>
      <c r="P107" s="152"/>
      <c r="Q107" s="152"/>
      <c r="R107" s="154">
        <v>1892178.61</v>
      </c>
      <c r="S107" s="154">
        <v>1892178.61</v>
      </c>
      <c r="T107" s="154">
        <v>0</v>
      </c>
      <c r="U107" s="154">
        <v>9780.2199999999993</v>
      </c>
      <c r="V107" s="154">
        <v>9780.2199999999993</v>
      </c>
      <c r="W107" s="156"/>
      <c r="X107" s="156"/>
      <c r="Y107" s="152">
        <v>0</v>
      </c>
      <c r="Z107" s="152">
        <v>0</v>
      </c>
      <c r="AA107" s="152"/>
      <c r="AB107" s="152"/>
      <c r="AC107" s="183"/>
      <c r="AD107" s="152"/>
      <c r="AE107" s="155"/>
    </row>
    <row r="108" spans="1:31">
      <c r="A108" s="151" t="s">
        <v>246</v>
      </c>
      <c r="B108" s="152" t="s">
        <v>353</v>
      </c>
      <c r="C108" s="152"/>
      <c r="D108" s="152" t="s">
        <v>1285</v>
      </c>
      <c r="E108" s="152" t="s">
        <v>18</v>
      </c>
      <c r="F108" s="152"/>
      <c r="G108" s="152"/>
      <c r="H108" s="152"/>
      <c r="I108" s="152" t="s">
        <v>1234</v>
      </c>
      <c r="J108" s="153">
        <v>0</v>
      </c>
      <c r="K108" s="152">
        <v>183.75</v>
      </c>
      <c r="L108" s="152">
        <v>180.92</v>
      </c>
      <c r="M108" s="152">
        <v>1.1303000000000001E-2</v>
      </c>
      <c r="N108" s="152">
        <v>0</v>
      </c>
      <c r="O108" s="152"/>
      <c r="P108" s="152"/>
      <c r="Q108" s="152"/>
      <c r="R108" s="154">
        <v>1592493.2</v>
      </c>
      <c r="S108" s="154">
        <v>1592493.2</v>
      </c>
      <c r="T108" s="154">
        <v>0</v>
      </c>
      <c r="U108" s="154">
        <v>8802.2000000000007</v>
      </c>
      <c r="V108" s="154">
        <v>8802.2000000000007</v>
      </c>
      <c r="W108" s="156"/>
      <c r="X108" s="156"/>
      <c r="Y108" s="152">
        <v>0</v>
      </c>
      <c r="Z108" s="152">
        <v>0</v>
      </c>
      <c r="AA108" s="152"/>
      <c r="AB108" s="152"/>
      <c r="AC108" s="183"/>
      <c r="AD108" s="152"/>
      <c r="AE108" s="155"/>
    </row>
    <row r="109" spans="1:31">
      <c r="A109" s="151" t="s">
        <v>246</v>
      </c>
      <c r="B109" s="152" t="s">
        <v>354</v>
      </c>
      <c r="C109" s="152"/>
      <c r="D109" s="152" t="s">
        <v>1285</v>
      </c>
      <c r="E109" s="152" t="s">
        <v>18</v>
      </c>
      <c r="F109" s="152"/>
      <c r="G109" s="152"/>
      <c r="H109" s="152"/>
      <c r="I109" s="152" t="s">
        <v>1234</v>
      </c>
      <c r="J109" s="153">
        <v>0</v>
      </c>
      <c r="K109" s="152">
        <v>105.94</v>
      </c>
      <c r="L109" s="152">
        <v>104.24</v>
      </c>
      <c r="M109" s="152">
        <v>6.7879999999999998E-3</v>
      </c>
      <c r="N109" s="152">
        <v>0</v>
      </c>
      <c r="O109" s="152"/>
      <c r="P109" s="152"/>
      <c r="Q109" s="152"/>
      <c r="R109" s="154">
        <v>1223387.8</v>
      </c>
      <c r="S109" s="154">
        <v>1223387.8</v>
      </c>
      <c r="T109" s="154">
        <v>0</v>
      </c>
      <c r="U109" s="154">
        <v>11736.26</v>
      </c>
      <c r="V109" s="154">
        <v>11736.26</v>
      </c>
      <c r="W109" s="156"/>
      <c r="X109" s="156"/>
      <c r="Y109" s="152">
        <v>0</v>
      </c>
      <c r="Z109" s="152">
        <v>0</v>
      </c>
      <c r="AA109" s="152"/>
      <c r="AB109" s="152"/>
      <c r="AC109" s="183"/>
      <c r="AD109" s="152"/>
      <c r="AE109" s="155"/>
    </row>
    <row r="110" spans="1:31">
      <c r="A110" s="151" t="s">
        <v>246</v>
      </c>
      <c r="B110" s="152" t="s">
        <v>338</v>
      </c>
      <c r="C110" s="152"/>
      <c r="D110" s="152" t="s">
        <v>1286</v>
      </c>
      <c r="E110" s="152" t="s">
        <v>18</v>
      </c>
      <c r="F110" s="152"/>
      <c r="G110" s="152"/>
      <c r="H110" s="152"/>
      <c r="I110" s="152" t="s">
        <v>1234</v>
      </c>
      <c r="J110" s="153">
        <v>0</v>
      </c>
      <c r="K110" s="152">
        <v>49.2</v>
      </c>
      <c r="L110" s="152">
        <v>37</v>
      </c>
      <c r="M110" s="152">
        <v>2.9199999999999999E-3</v>
      </c>
      <c r="N110" s="152">
        <v>0</v>
      </c>
      <c r="O110" s="152"/>
      <c r="P110" s="152"/>
      <c r="Q110" s="152"/>
      <c r="R110" s="154">
        <v>410652.36</v>
      </c>
      <c r="S110" s="154">
        <v>410652.36</v>
      </c>
      <c r="T110" s="154">
        <v>0</v>
      </c>
      <c r="U110" s="154">
        <v>11098.71</v>
      </c>
      <c r="V110" s="154">
        <v>11098.71</v>
      </c>
      <c r="W110" s="156"/>
      <c r="X110" s="156"/>
      <c r="Y110" s="152">
        <v>0</v>
      </c>
      <c r="Z110" s="152">
        <v>0</v>
      </c>
      <c r="AA110" s="152"/>
      <c r="AB110" s="152"/>
      <c r="AC110" s="183"/>
      <c r="AD110" s="152"/>
      <c r="AE110" s="155"/>
    </row>
    <row r="111" spans="1:31">
      <c r="A111" s="151" t="s">
        <v>246</v>
      </c>
      <c r="B111" s="152" t="s">
        <v>339</v>
      </c>
      <c r="C111" s="152"/>
      <c r="D111" s="152" t="s">
        <v>1287</v>
      </c>
      <c r="E111" s="152" t="s">
        <v>1236</v>
      </c>
      <c r="F111" s="152" t="s">
        <v>1271</v>
      </c>
      <c r="G111" s="152"/>
      <c r="H111" s="152" t="s">
        <v>1288</v>
      </c>
      <c r="I111" s="152" t="s">
        <v>340</v>
      </c>
      <c r="J111" s="153">
        <v>0</v>
      </c>
      <c r="K111" s="152">
        <v>43.27</v>
      </c>
      <c r="L111" s="152">
        <v>32.54</v>
      </c>
      <c r="M111" s="152">
        <v>2.568E-3</v>
      </c>
      <c r="N111" s="152">
        <v>1</v>
      </c>
      <c r="O111" s="152"/>
      <c r="P111" s="152"/>
      <c r="Q111" s="152" t="s">
        <v>1239</v>
      </c>
      <c r="R111" s="154">
        <v>341828.62</v>
      </c>
      <c r="S111" s="154">
        <v>341828.62</v>
      </c>
      <c r="T111" s="154">
        <v>331520</v>
      </c>
      <c r="U111" s="154">
        <v>10188.08</v>
      </c>
      <c r="V111" s="154">
        <v>10188.08</v>
      </c>
      <c r="W111" s="156">
        <v>45332.411805555559</v>
      </c>
      <c r="X111" s="156">
        <v>45336</v>
      </c>
      <c r="Y111" s="152">
        <v>0</v>
      </c>
      <c r="Z111" s="152">
        <v>0</v>
      </c>
      <c r="AA111" s="152"/>
      <c r="AB111" s="152"/>
      <c r="AC111" s="183">
        <v>45343</v>
      </c>
      <c r="AD111" s="152" t="s">
        <v>1240</v>
      </c>
      <c r="AE111" s="155"/>
    </row>
    <row r="112" spans="1:31">
      <c r="A112" s="151" t="s">
        <v>246</v>
      </c>
      <c r="B112" s="152" t="s">
        <v>342</v>
      </c>
      <c r="C112" s="152"/>
      <c r="D112" s="152" t="s">
        <v>1286</v>
      </c>
      <c r="E112" s="152" t="s">
        <v>17</v>
      </c>
      <c r="F112" s="152"/>
      <c r="G112" s="152"/>
      <c r="H112" s="152"/>
      <c r="I112" s="152" t="s">
        <v>1234</v>
      </c>
      <c r="J112" s="153">
        <v>0</v>
      </c>
      <c r="K112" s="152">
        <v>37.21</v>
      </c>
      <c r="L112" s="152">
        <v>27.98</v>
      </c>
      <c r="M112" s="152">
        <v>2.2079999999999999E-3</v>
      </c>
      <c r="N112" s="152">
        <v>0</v>
      </c>
      <c r="O112" s="152"/>
      <c r="P112" s="152"/>
      <c r="Q112" s="152"/>
      <c r="R112" s="154">
        <v>313336.8</v>
      </c>
      <c r="S112" s="154">
        <v>313336.8</v>
      </c>
      <c r="T112" s="154">
        <v>313336.8</v>
      </c>
      <c r="U112" s="154">
        <v>11198.6</v>
      </c>
      <c r="V112" s="154">
        <v>11198.6</v>
      </c>
      <c r="W112" s="156"/>
      <c r="X112" s="156"/>
      <c r="Y112" s="152">
        <v>0</v>
      </c>
      <c r="Z112" s="152">
        <v>0</v>
      </c>
      <c r="AA112" s="152"/>
      <c r="AB112" s="152"/>
      <c r="AC112" s="183"/>
      <c r="AD112" s="152"/>
      <c r="AE112" s="155"/>
    </row>
    <row r="113" spans="1:31">
      <c r="A113" s="151" t="s">
        <v>246</v>
      </c>
      <c r="B113" s="152" t="s">
        <v>343</v>
      </c>
      <c r="C113" s="152"/>
      <c r="D113" s="152" t="s">
        <v>1287</v>
      </c>
      <c r="E113" s="152" t="s">
        <v>18</v>
      </c>
      <c r="F113" s="152"/>
      <c r="G113" s="152"/>
      <c r="H113" s="152"/>
      <c r="I113" s="152" t="s">
        <v>1234</v>
      </c>
      <c r="J113" s="153">
        <v>0</v>
      </c>
      <c r="K113" s="152">
        <v>46.29</v>
      </c>
      <c r="L113" s="152">
        <v>34.81</v>
      </c>
      <c r="M113" s="152">
        <v>2.748E-3</v>
      </c>
      <c r="N113" s="152">
        <v>1</v>
      </c>
      <c r="O113" s="152"/>
      <c r="P113" s="152"/>
      <c r="Q113" s="152"/>
      <c r="R113" s="154">
        <v>392170.49</v>
      </c>
      <c r="S113" s="154">
        <v>392170.49</v>
      </c>
      <c r="T113" s="154">
        <v>0</v>
      </c>
      <c r="U113" s="154">
        <v>11266.03</v>
      </c>
      <c r="V113" s="154">
        <v>11266.03</v>
      </c>
      <c r="W113" s="156"/>
      <c r="X113" s="156"/>
      <c r="Y113" s="152">
        <v>0</v>
      </c>
      <c r="Z113" s="152">
        <v>0</v>
      </c>
      <c r="AA113" s="152"/>
      <c r="AB113" s="152"/>
      <c r="AC113" s="183"/>
      <c r="AD113" s="152"/>
      <c r="AE113" s="155"/>
    </row>
    <row r="114" spans="1:31">
      <c r="A114" s="151" t="s">
        <v>246</v>
      </c>
      <c r="B114" s="152" t="s">
        <v>344</v>
      </c>
      <c r="C114" s="152"/>
      <c r="D114" s="152" t="s">
        <v>1287</v>
      </c>
      <c r="E114" s="152" t="s">
        <v>18</v>
      </c>
      <c r="F114" s="152"/>
      <c r="G114" s="152"/>
      <c r="H114" s="152"/>
      <c r="I114" s="152" t="s">
        <v>1234</v>
      </c>
      <c r="J114" s="153">
        <v>0</v>
      </c>
      <c r="K114" s="152">
        <v>43.97</v>
      </c>
      <c r="L114" s="152">
        <v>33.020000000000003</v>
      </c>
      <c r="M114" s="152">
        <v>2.6199999999999999E-3</v>
      </c>
      <c r="N114" s="152">
        <v>1</v>
      </c>
      <c r="O114" s="152"/>
      <c r="P114" s="152"/>
      <c r="Q114" s="152"/>
      <c r="R114" s="154">
        <v>372004.3</v>
      </c>
      <c r="S114" s="154">
        <v>372004.3</v>
      </c>
      <c r="T114" s="154">
        <v>0</v>
      </c>
      <c r="U114" s="154">
        <v>11266.03</v>
      </c>
      <c r="V114" s="154">
        <v>11266.03</v>
      </c>
      <c r="W114" s="156"/>
      <c r="X114" s="156"/>
      <c r="Y114" s="152">
        <v>0</v>
      </c>
      <c r="Z114" s="152">
        <v>0</v>
      </c>
      <c r="AA114" s="152"/>
      <c r="AB114" s="152"/>
      <c r="AC114" s="183"/>
      <c r="AD114" s="152"/>
      <c r="AE114" s="155"/>
    </row>
    <row r="115" spans="1:31">
      <c r="A115" s="151" t="s">
        <v>246</v>
      </c>
      <c r="B115" s="152" t="s">
        <v>345</v>
      </c>
      <c r="C115" s="152"/>
      <c r="D115" s="152" t="s">
        <v>1287</v>
      </c>
      <c r="E115" s="152" t="s">
        <v>18</v>
      </c>
      <c r="F115" s="152"/>
      <c r="G115" s="152"/>
      <c r="H115" s="152"/>
      <c r="I115" s="152" t="s">
        <v>1234</v>
      </c>
      <c r="J115" s="153">
        <v>0</v>
      </c>
      <c r="K115" s="152">
        <v>43.97</v>
      </c>
      <c r="L115" s="152">
        <v>33.020000000000003</v>
      </c>
      <c r="M115" s="152">
        <v>2.6199999999999999E-3</v>
      </c>
      <c r="N115" s="152">
        <v>1</v>
      </c>
      <c r="O115" s="152"/>
      <c r="P115" s="152"/>
      <c r="Q115" s="152"/>
      <c r="R115" s="154">
        <v>372004.3</v>
      </c>
      <c r="S115" s="154">
        <v>372004.3</v>
      </c>
      <c r="T115" s="154">
        <v>0</v>
      </c>
      <c r="U115" s="154">
        <v>11266.03</v>
      </c>
      <c r="V115" s="154">
        <v>11266.03</v>
      </c>
      <c r="W115" s="156"/>
      <c r="X115" s="156"/>
      <c r="Y115" s="152">
        <v>0</v>
      </c>
      <c r="Z115" s="152">
        <v>0</v>
      </c>
      <c r="AA115" s="152"/>
      <c r="AB115" s="152"/>
      <c r="AC115" s="183"/>
      <c r="AD115" s="152"/>
      <c r="AE115" s="155"/>
    </row>
    <row r="116" spans="1:31">
      <c r="A116" s="151" t="s">
        <v>246</v>
      </c>
      <c r="B116" s="152" t="s">
        <v>330</v>
      </c>
      <c r="C116" s="152"/>
      <c r="D116" s="152" t="s">
        <v>1287</v>
      </c>
      <c r="E116" s="152" t="s">
        <v>1236</v>
      </c>
      <c r="F116" s="152" t="s">
        <v>1251</v>
      </c>
      <c r="G116" s="152"/>
      <c r="H116" s="152" t="s">
        <v>1238</v>
      </c>
      <c r="I116" s="152" t="s">
        <v>331</v>
      </c>
      <c r="J116" s="153">
        <v>0</v>
      </c>
      <c r="K116" s="152">
        <v>46.43</v>
      </c>
      <c r="L116" s="152">
        <v>34.92</v>
      </c>
      <c r="M116" s="152">
        <v>2.7560000000000002E-3</v>
      </c>
      <c r="N116" s="152">
        <v>1</v>
      </c>
      <c r="O116" s="152"/>
      <c r="P116" s="152"/>
      <c r="Q116" s="152" t="s">
        <v>1239</v>
      </c>
      <c r="R116" s="154">
        <v>368298.82</v>
      </c>
      <c r="S116" s="154">
        <v>368298.82</v>
      </c>
      <c r="T116" s="154">
        <v>337400</v>
      </c>
      <c r="U116" s="154">
        <v>9662.08</v>
      </c>
      <c r="V116" s="154">
        <v>9662.08</v>
      </c>
      <c r="W116" s="156">
        <v>45391.458333333336</v>
      </c>
      <c r="X116" s="156">
        <v>45391</v>
      </c>
      <c r="Y116" s="152">
        <v>0</v>
      </c>
      <c r="Z116" s="152">
        <v>0</v>
      </c>
      <c r="AA116" s="152"/>
      <c r="AB116" s="152"/>
      <c r="AC116" s="183">
        <v>45404</v>
      </c>
      <c r="AD116" s="152" t="s">
        <v>1240</v>
      </c>
      <c r="AE116" s="155"/>
    </row>
    <row r="117" spans="1:31">
      <c r="A117" s="151" t="s">
        <v>246</v>
      </c>
      <c r="B117" s="152" t="s">
        <v>333</v>
      </c>
      <c r="C117" s="152"/>
      <c r="D117" s="152" t="s">
        <v>1286</v>
      </c>
      <c r="E117" s="152" t="s">
        <v>17</v>
      </c>
      <c r="F117" s="152"/>
      <c r="G117" s="152"/>
      <c r="H117" s="152"/>
      <c r="I117" s="152" t="s">
        <v>1234</v>
      </c>
      <c r="J117" s="153">
        <v>0</v>
      </c>
      <c r="K117" s="152">
        <v>37.26</v>
      </c>
      <c r="L117" s="152">
        <v>28.02</v>
      </c>
      <c r="M117" s="152">
        <v>2.212E-3</v>
      </c>
      <c r="N117" s="152">
        <v>0</v>
      </c>
      <c r="O117" s="152"/>
      <c r="P117" s="152"/>
      <c r="Q117" s="152"/>
      <c r="R117" s="154">
        <v>313000.28000000003</v>
      </c>
      <c r="S117" s="154">
        <v>313000.28000000003</v>
      </c>
      <c r="T117" s="154">
        <v>313000.28000000003</v>
      </c>
      <c r="U117" s="154">
        <v>11170.6</v>
      </c>
      <c r="V117" s="154">
        <v>11170.6</v>
      </c>
      <c r="W117" s="156"/>
      <c r="X117" s="156"/>
      <c r="Y117" s="152">
        <v>0</v>
      </c>
      <c r="Z117" s="152">
        <v>0</v>
      </c>
      <c r="AA117" s="152"/>
      <c r="AB117" s="152"/>
      <c r="AC117" s="183"/>
      <c r="AD117" s="152"/>
      <c r="AE117" s="155"/>
    </row>
    <row r="118" spans="1:31">
      <c r="A118" s="151" t="s">
        <v>246</v>
      </c>
      <c r="B118" s="152" t="s">
        <v>334</v>
      </c>
      <c r="C118" s="152"/>
      <c r="D118" s="152" t="s">
        <v>1287</v>
      </c>
      <c r="E118" s="152" t="s">
        <v>18</v>
      </c>
      <c r="F118" s="152"/>
      <c r="G118" s="152"/>
      <c r="H118" s="152"/>
      <c r="I118" s="152" t="s">
        <v>1234</v>
      </c>
      <c r="J118" s="153">
        <v>0</v>
      </c>
      <c r="K118" s="152">
        <v>44.49</v>
      </c>
      <c r="L118" s="152">
        <v>33.46</v>
      </c>
      <c r="M118" s="152">
        <v>2.6410000000000001E-3</v>
      </c>
      <c r="N118" s="152">
        <v>1</v>
      </c>
      <c r="O118" s="152"/>
      <c r="P118" s="152"/>
      <c r="Q118" s="152"/>
      <c r="R118" s="154">
        <v>376016.58</v>
      </c>
      <c r="S118" s="154">
        <v>376016.58</v>
      </c>
      <c r="T118" s="154">
        <v>0</v>
      </c>
      <c r="U118" s="154">
        <v>11237.79</v>
      </c>
      <c r="V118" s="154">
        <v>11237.79</v>
      </c>
      <c r="W118" s="156"/>
      <c r="X118" s="156"/>
      <c r="Y118" s="152">
        <v>0</v>
      </c>
      <c r="Z118" s="152">
        <v>0</v>
      </c>
      <c r="AA118" s="152"/>
      <c r="AB118" s="152"/>
      <c r="AC118" s="183"/>
      <c r="AD118" s="152"/>
      <c r="AE118" s="155"/>
    </row>
    <row r="119" spans="1:31">
      <c r="A119" s="151" t="s">
        <v>246</v>
      </c>
      <c r="B119" s="152" t="s">
        <v>335</v>
      </c>
      <c r="C119" s="152"/>
      <c r="D119" s="152" t="s">
        <v>1287</v>
      </c>
      <c r="E119" s="152" t="s">
        <v>17</v>
      </c>
      <c r="F119" s="152"/>
      <c r="G119" s="152"/>
      <c r="H119" s="152"/>
      <c r="I119" s="152" t="s">
        <v>1234</v>
      </c>
      <c r="J119" s="153">
        <v>0</v>
      </c>
      <c r="K119" s="152">
        <v>58.93</v>
      </c>
      <c r="L119" s="152">
        <v>45.71</v>
      </c>
      <c r="M119" s="152">
        <v>3.1649999999999998E-3</v>
      </c>
      <c r="N119" s="152">
        <v>1</v>
      </c>
      <c r="O119" s="152"/>
      <c r="P119" s="152"/>
      <c r="Q119" s="152"/>
      <c r="R119" s="154">
        <v>510608.24</v>
      </c>
      <c r="S119" s="154">
        <v>510608.24</v>
      </c>
      <c r="T119" s="154">
        <v>510608.24</v>
      </c>
      <c r="U119" s="154">
        <v>11170.6</v>
      </c>
      <c r="V119" s="154">
        <v>11170.6</v>
      </c>
      <c r="W119" s="156"/>
      <c r="X119" s="156"/>
      <c r="Y119" s="152">
        <v>0</v>
      </c>
      <c r="Z119" s="152">
        <v>0</v>
      </c>
      <c r="AA119" s="152"/>
      <c r="AB119" s="152"/>
      <c r="AC119" s="183"/>
      <c r="AD119" s="152"/>
      <c r="AE119" s="155"/>
    </row>
    <row r="120" spans="1:31">
      <c r="A120" s="151" t="s">
        <v>246</v>
      </c>
      <c r="B120" s="152" t="s">
        <v>336</v>
      </c>
      <c r="C120" s="152"/>
      <c r="D120" s="152" t="s">
        <v>1286</v>
      </c>
      <c r="E120" s="152" t="s">
        <v>18</v>
      </c>
      <c r="F120" s="152"/>
      <c r="G120" s="152"/>
      <c r="H120" s="152"/>
      <c r="I120" s="152" t="s">
        <v>1234</v>
      </c>
      <c r="J120" s="153">
        <v>0</v>
      </c>
      <c r="K120" s="152">
        <v>48.47</v>
      </c>
      <c r="L120" s="152">
        <v>37.880000000000003</v>
      </c>
      <c r="M120" s="152">
        <v>2.5339999999999998E-3</v>
      </c>
      <c r="N120" s="152">
        <v>0</v>
      </c>
      <c r="O120" s="152"/>
      <c r="P120" s="152"/>
      <c r="Q120" s="152"/>
      <c r="R120" s="154">
        <v>396879.41</v>
      </c>
      <c r="S120" s="154">
        <v>396879.41</v>
      </c>
      <c r="T120" s="154">
        <v>0</v>
      </c>
      <c r="U120" s="154">
        <v>10477.280000000001</v>
      </c>
      <c r="V120" s="154">
        <v>10477.280000000001</v>
      </c>
      <c r="W120" s="156"/>
      <c r="X120" s="156"/>
      <c r="Y120" s="152">
        <v>0</v>
      </c>
      <c r="Z120" s="152">
        <v>0</v>
      </c>
      <c r="AA120" s="152"/>
      <c r="AB120" s="152"/>
      <c r="AC120" s="183"/>
      <c r="AD120" s="152"/>
      <c r="AE120" s="155"/>
    </row>
    <row r="121" spans="1:31">
      <c r="A121" s="151" t="s">
        <v>246</v>
      </c>
      <c r="B121" s="152" t="s">
        <v>337</v>
      </c>
      <c r="C121" s="152"/>
      <c r="D121" s="152" t="s">
        <v>1286</v>
      </c>
      <c r="E121" s="152" t="s">
        <v>17</v>
      </c>
      <c r="F121" s="152"/>
      <c r="G121" s="152"/>
      <c r="H121" s="152"/>
      <c r="I121" s="152" t="s">
        <v>1234</v>
      </c>
      <c r="J121" s="153">
        <v>0</v>
      </c>
      <c r="K121" s="152">
        <v>43.08</v>
      </c>
      <c r="L121" s="152">
        <v>33.450000000000003</v>
      </c>
      <c r="M121" s="152">
        <v>2.3050000000000002E-3</v>
      </c>
      <c r="N121" s="152">
        <v>0</v>
      </c>
      <c r="O121" s="152"/>
      <c r="P121" s="152"/>
      <c r="Q121" s="152"/>
      <c r="R121" s="154">
        <v>353348.5</v>
      </c>
      <c r="S121" s="154">
        <v>353348.5</v>
      </c>
      <c r="T121" s="154">
        <v>353348.5</v>
      </c>
      <c r="U121" s="154">
        <v>10563.48</v>
      </c>
      <c r="V121" s="154">
        <v>10563.48</v>
      </c>
      <c r="W121" s="156"/>
      <c r="X121" s="156"/>
      <c r="Y121" s="152">
        <v>0</v>
      </c>
      <c r="Z121" s="152">
        <v>0</v>
      </c>
      <c r="AA121" s="152"/>
      <c r="AB121" s="152"/>
      <c r="AC121" s="183"/>
      <c r="AD121" s="152"/>
      <c r="AE121" s="155"/>
    </row>
    <row r="122" spans="1:31">
      <c r="A122" s="151" t="s">
        <v>246</v>
      </c>
      <c r="B122" s="152" t="s">
        <v>318</v>
      </c>
      <c r="C122" s="152"/>
      <c r="D122" s="152" t="s">
        <v>1286</v>
      </c>
      <c r="E122" s="152" t="s">
        <v>17</v>
      </c>
      <c r="F122" s="152"/>
      <c r="G122" s="152"/>
      <c r="H122" s="152"/>
      <c r="I122" s="152" t="s">
        <v>1234</v>
      </c>
      <c r="J122" s="153">
        <v>0</v>
      </c>
      <c r="K122" s="152">
        <v>49.2</v>
      </c>
      <c r="L122" s="152">
        <v>37</v>
      </c>
      <c r="M122" s="152">
        <v>2.9199999999999999E-3</v>
      </c>
      <c r="N122" s="152">
        <v>0</v>
      </c>
      <c r="O122" s="152"/>
      <c r="P122" s="152"/>
      <c r="Q122" s="152"/>
      <c r="R122" s="154">
        <v>411690.23</v>
      </c>
      <c r="S122" s="154">
        <v>411690.23</v>
      </c>
      <c r="T122" s="154">
        <v>411690.23</v>
      </c>
      <c r="U122" s="154">
        <v>11126.76</v>
      </c>
      <c r="V122" s="154">
        <v>11126.76</v>
      </c>
      <c r="W122" s="156"/>
      <c r="X122" s="156"/>
      <c r="Y122" s="152">
        <v>0</v>
      </c>
      <c r="Z122" s="152">
        <v>0</v>
      </c>
      <c r="AA122" s="152"/>
      <c r="AB122" s="152"/>
      <c r="AC122" s="183"/>
      <c r="AD122" s="152"/>
      <c r="AE122" s="155"/>
    </row>
    <row r="123" spans="1:31">
      <c r="A123" s="151" t="s">
        <v>246</v>
      </c>
      <c r="B123" s="152" t="s">
        <v>319</v>
      </c>
      <c r="C123" s="152"/>
      <c r="D123" s="152" t="s">
        <v>1287</v>
      </c>
      <c r="E123" s="152" t="s">
        <v>1236</v>
      </c>
      <c r="F123" s="152" t="s">
        <v>1246</v>
      </c>
      <c r="G123" s="152"/>
      <c r="H123" s="152" t="s">
        <v>1249</v>
      </c>
      <c r="I123" s="152" t="s">
        <v>320</v>
      </c>
      <c r="J123" s="153">
        <v>0</v>
      </c>
      <c r="K123" s="152">
        <v>43.27</v>
      </c>
      <c r="L123" s="152">
        <v>32.54</v>
      </c>
      <c r="M123" s="152">
        <v>2.568E-3</v>
      </c>
      <c r="N123" s="152">
        <v>1</v>
      </c>
      <c r="O123" s="152"/>
      <c r="P123" s="152"/>
      <c r="Q123" s="152" t="s">
        <v>1239</v>
      </c>
      <c r="R123" s="154">
        <v>348035.92</v>
      </c>
      <c r="S123" s="154">
        <v>348035.92</v>
      </c>
      <c r="T123" s="154">
        <v>327574.02</v>
      </c>
      <c r="U123" s="154">
        <v>10066.81</v>
      </c>
      <c r="V123" s="154">
        <v>10066.81</v>
      </c>
      <c r="W123" s="156">
        <v>45468.719444444447</v>
      </c>
      <c r="X123" s="156">
        <v>45470</v>
      </c>
      <c r="Y123" s="152">
        <v>0</v>
      </c>
      <c r="Z123" s="152">
        <v>0</v>
      </c>
      <c r="AA123" s="152"/>
      <c r="AB123" s="152"/>
      <c r="AC123" s="183">
        <v>45477</v>
      </c>
      <c r="AD123" s="152" t="s">
        <v>1240</v>
      </c>
      <c r="AE123" s="155"/>
    </row>
    <row r="124" spans="1:31">
      <c r="A124" s="151" t="s">
        <v>246</v>
      </c>
      <c r="B124" s="152" t="s">
        <v>322</v>
      </c>
      <c r="C124" s="152"/>
      <c r="D124" s="152" t="s">
        <v>1286</v>
      </c>
      <c r="E124" s="152" t="s">
        <v>17</v>
      </c>
      <c r="F124" s="152"/>
      <c r="G124" s="152"/>
      <c r="H124" s="152"/>
      <c r="I124" s="152" t="s">
        <v>1234</v>
      </c>
      <c r="J124" s="153">
        <v>0</v>
      </c>
      <c r="K124" s="152">
        <v>37.21</v>
      </c>
      <c r="L124" s="152">
        <v>27.98</v>
      </c>
      <c r="M124" s="152">
        <v>2.2079999999999999E-3</v>
      </c>
      <c r="N124" s="152">
        <v>0</v>
      </c>
      <c r="O124" s="152"/>
      <c r="P124" s="152"/>
      <c r="Q124" s="152"/>
      <c r="R124" s="154">
        <v>314440.09999999998</v>
      </c>
      <c r="S124" s="154">
        <v>314440.09999999998</v>
      </c>
      <c r="T124" s="154">
        <v>314440.09999999998</v>
      </c>
      <c r="U124" s="154">
        <v>11238.03</v>
      </c>
      <c r="V124" s="154">
        <v>11238.03</v>
      </c>
      <c r="W124" s="156"/>
      <c r="X124" s="156"/>
      <c r="Y124" s="152">
        <v>0</v>
      </c>
      <c r="Z124" s="152">
        <v>0</v>
      </c>
      <c r="AA124" s="152"/>
      <c r="AB124" s="152"/>
      <c r="AC124" s="183"/>
      <c r="AD124" s="152"/>
      <c r="AE124" s="155"/>
    </row>
    <row r="125" spans="1:31">
      <c r="A125" s="151" t="s">
        <v>246</v>
      </c>
      <c r="B125" s="152" t="s">
        <v>323</v>
      </c>
      <c r="C125" s="152"/>
      <c r="D125" s="152" t="s">
        <v>1286</v>
      </c>
      <c r="E125" s="152" t="s">
        <v>17</v>
      </c>
      <c r="F125" s="152"/>
      <c r="G125" s="152"/>
      <c r="H125" s="152"/>
      <c r="I125" s="152" t="s">
        <v>1234</v>
      </c>
      <c r="J125" s="153">
        <v>0</v>
      </c>
      <c r="K125" s="152">
        <v>46.29</v>
      </c>
      <c r="L125" s="152">
        <v>34.81</v>
      </c>
      <c r="M125" s="152">
        <v>2.748E-3</v>
      </c>
      <c r="N125" s="152">
        <v>0</v>
      </c>
      <c r="O125" s="152"/>
      <c r="P125" s="152"/>
      <c r="Q125" s="152"/>
      <c r="R125" s="154">
        <v>391195.85</v>
      </c>
      <c r="S125" s="154">
        <v>391195.85</v>
      </c>
      <c r="T125" s="154">
        <v>391195.85</v>
      </c>
      <c r="U125" s="154">
        <v>11238.03</v>
      </c>
      <c r="V125" s="154">
        <v>11238.03</v>
      </c>
      <c r="W125" s="156"/>
      <c r="X125" s="156"/>
      <c r="Y125" s="152">
        <v>0</v>
      </c>
      <c r="Z125" s="152">
        <v>0</v>
      </c>
      <c r="AA125" s="152"/>
      <c r="AB125" s="152"/>
      <c r="AC125" s="183"/>
      <c r="AD125" s="152"/>
      <c r="AE125" s="155"/>
    </row>
    <row r="126" spans="1:31" ht="23.25">
      <c r="A126" s="151" t="s">
        <v>246</v>
      </c>
      <c r="B126" s="152" t="s">
        <v>324</v>
      </c>
      <c r="C126" s="152"/>
      <c r="D126" s="152" t="s">
        <v>1287</v>
      </c>
      <c r="E126" s="152" t="s">
        <v>1236</v>
      </c>
      <c r="F126" s="152" t="s">
        <v>1265</v>
      </c>
      <c r="G126" s="152"/>
      <c r="H126" s="152" t="s">
        <v>1289</v>
      </c>
      <c r="I126" s="152" t="s">
        <v>325</v>
      </c>
      <c r="J126" s="153">
        <v>0</v>
      </c>
      <c r="K126" s="152">
        <v>44.15</v>
      </c>
      <c r="L126" s="152">
        <v>33.200000000000003</v>
      </c>
      <c r="M126" s="152">
        <v>2.6199999999999999E-3</v>
      </c>
      <c r="N126" s="152">
        <v>1</v>
      </c>
      <c r="O126" s="152"/>
      <c r="P126" s="152"/>
      <c r="Q126" s="152" t="s">
        <v>1239</v>
      </c>
      <c r="R126" s="154">
        <v>356888.45</v>
      </c>
      <c r="S126" s="154">
        <v>356888.45</v>
      </c>
      <c r="T126" s="154">
        <v>340000</v>
      </c>
      <c r="U126" s="154">
        <v>10240.959999999999</v>
      </c>
      <c r="V126" s="154">
        <v>10240.959999999999</v>
      </c>
      <c r="W126" s="156">
        <v>45450.645138888889</v>
      </c>
      <c r="X126" s="156">
        <v>45450</v>
      </c>
      <c r="Y126" s="152">
        <v>0</v>
      </c>
      <c r="Z126" s="152">
        <v>0</v>
      </c>
      <c r="AA126" s="152"/>
      <c r="AB126" s="152"/>
      <c r="AC126" s="183">
        <v>45477</v>
      </c>
      <c r="AD126" s="152" t="s">
        <v>1240</v>
      </c>
      <c r="AE126" s="155"/>
    </row>
    <row r="127" spans="1:31" ht="23.25">
      <c r="A127" s="151" t="s">
        <v>246</v>
      </c>
      <c r="B127" s="152" t="s">
        <v>327</v>
      </c>
      <c r="C127" s="152"/>
      <c r="D127" s="152" t="s">
        <v>1287</v>
      </c>
      <c r="E127" s="152" t="s">
        <v>1236</v>
      </c>
      <c r="F127" s="152" t="s">
        <v>1265</v>
      </c>
      <c r="G127" s="152"/>
      <c r="H127" s="152" t="s">
        <v>1290</v>
      </c>
      <c r="I127" s="152" t="s">
        <v>328</v>
      </c>
      <c r="J127" s="153">
        <v>0</v>
      </c>
      <c r="K127" s="152">
        <v>44.15</v>
      </c>
      <c r="L127" s="152">
        <v>33.200000000000003</v>
      </c>
      <c r="M127" s="152">
        <v>2.6199999999999999E-3</v>
      </c>
      <c r="N127" s="152">
        <v>1</v>
      </c>
      <c r="O127" s="152"/>
      <c r="P127" s="152"/>
      <c r="Q127" s="152" t="s">
        <v>1239</v>
      </c>
      <c r="R127" s="154">
        <v>348821.17</v>
      </c>
      <c r="S127" s="154">
        <v>348821.17</v>
      </c>
      <c r="T127" s="154">
        <v>303000</v>
      </c>
      <c r="U127" s="154">
        <v>9126.51</v>
      </c>
      <c r="V127" s="154">
        <v>9126.51</v>
      </c>
      <c r="W127" s="156">
        <v>45197.652083333334</v>
      </c>
      <c r="X127" s="156">
        <v>45197</v>
      </c>
      <c r="Y127" s="152">
        <v>0</v>
      </c>
      <c r="Z127" s="152">
        <v>0</v>
      </c>
      <c r="AA127" s="152"/>
      <c r="AB127" s="152"/>
      <c r="AC127" s="183">
        <v>45205</v>
      </c>
      <c r="AD127" s="152" t="s">
        <v>1240</v>
      </c>
      <c r="AE127" s="155"/>
    </row>
    <row r="128" spans="1:31">
      <c r="A128" s="151" t="s">
        <v>246</v>
      </c>
      <c r="B128" s="152" t="s">
        <v>308</v>
      </c>
      <c r="C128" s="152"/>
      <c r="D128" s="152" t="s">
        <v>1287</v>
      </c>
      <c r="E128" s="152" t="s">
        <v>1236</v>
      </c>
      <c r="F128" s="152" t="s">
        <v>1246</v>
      </c>
      <c r="G128" s="152"/>
      <c r="H128" s="152" t="s">
        <v>1264</v>
      </c>
      <c r="I128" s="152" t="s">
        <v>309</v>
      </c>
      <c r="J128" s="153">
        <v>0</v>
      </c>
      <c r="K128" s="152">
        <v>46.43</v>
      </c>
      <c r="L128" s="152">
        <v>34.92</v>
      </c>
      <c r="M128" s="152">
        <v>2.7560000000000002E-3</v>
      </c>
      <c r="N128" s="152">
        <v>1</v>
      </c>
      <c r="O128" s="152"/>
      <c r="P128" s="152"/>
      <c r="Q128" s="152" t="s">
        <v>1239</v>
      </c>
      <c r="R128" s="154">
        <v>365669.53</v>
      </c>
      <c r="S128" s="154">
        <v>365669.53</v>
      </c>
      <c r="T128" s="154">
        <v>333182.83</v>
      </c>
      <c r="U128" s="154">
        <v>9541.32</v>
      </c>
      <c r="V128" s="154">
        <v>9541.32</v>
      </c>
      <c r="W128" s="156">
        <v>45221.609722222223</v>
      </c>
      <c r="X128" s="156">
        <v>45221</v>
      </c>
      <c r="Y128" s="152">
        <v>0</v>
      </c>
      <c r="Z128" s="152">
        <v>0</v>
      </c>
      <c r="AA128" s="152"/>
      <c r="AB128" s="152"/>
      <c r="AC128" s="183">
        <v>45229</v>
      </c>
      <c r="AD128" s="152" t="s">
        <v>1240</v>
      </c>
      <c r="AE128" s="155"/>
    </row>
    <row r="129" spans="1:31">
      <c r="A129" s="151" t="s">
        <v>246</v>
      </c>
      <c r="B129" s="152" t="s">
        <v>311</v>
      </c>
      <c r="C129" s="152"/>
      <c r="D129" s="152" t="s">
        <v>1286</v>
      </c>
      <c r="E129" s="152" t="s">
        <v>17</v>
      </c>
      <c r="F129" s="152"/>
      <c r="G129" s="152"/>
      <c r="H129" s="152"/>
      <c r="I129" s="152" t="s">
        <v>1234</v>
      </c>
      <c r="J129" s="153">
        <v>0</v>
      </c>
      <c r="K129" s="152">
        <v>37.26</v>
      </c>
      <c r="L129" s="152">
        <v>28.02</v>
      </c>
      <c r="M129" s="152">
        <v>2.212E-3</v>
      </c>
      <c r="N129" s="152">
        <v>0</v>
      </c>
      <c r="O129" s="152"/>
      <c r="P129" s="152"/>
      <c r="Q129" s="152"/>
      <c r="R129" s="154">
        <v>316471.98</v>
      </c>
      <c r="S129" s="154">
        <v>316471.98</v>
      </c>
      <c r="T129" s="154">
        <v>316471.98</v>
      </c>
      <c r="U129" s="154">
        <v>11294.5</v>
      </c>
      <c r="V129" s="154">
        <v>11294.5</v>
      </c>
      <c r="W129" s="156"/>
      <c r="X129" s="156"/>
      <c r="Y129" s="152">
        <v>0</v>
      </c>
      <c r="Z129" s="152">
        <v>0</v>
      </c>
      <c r="AA129" s="152"/>
      <c r="AB129" s="152"/>
      <c r="AC129" s="183"/>
      <c r="AD129" s="152"/>
      <c r="AE129" s="155"/>
    </row>
    <row r="130" spans="1:31">
      <c r="A130" s="151" t="s">
        <v>246</v>
      </c>
      <c r="B130" s="152" t="s">
        <v>312</v>
      </c>
      <c r="C130" s="152"/>
      <c r="D130" s="152" t="s">
        <v>1287</v>
      </c>
      <c r="E130" s="152" t="s">
        <v>1236</v>
      </c>
      <c r="F130" s="152" t="s">
        <v>1251</v>
      </c>
      <c r="G130" s="152"/>
      <c r="H130" s="152" t="s">
        <v>1260</v>
      </c>
      <c r="I130" s="152" t="s">
        <v>313</v>
      </c>
      <c r="J130" s="153">
        <v>0</v>
      </c>
      <c r="K130" s="152">
        <v>44.49</v>
      </c>
      <c r="L130" s="152">
        <v>33.46</v>
      </c>
      <c r="M130" s="152">
        <v>2.6410000000000001E-3</v>
      </c>
      <c r="N130" s="152">
        <v>1</v>
      </c>
      <c r="O130" s="152"/>
      <c r="P130" s="152"/>
      <c r="Q130" s="152" t="s">
        <v>1239</v>
      </c>
      <c r="R130" s="154">
        <v>352521.97</v>
      </c>
      <c r="S130" s="154">
        <v>352521.97</v>
      </c>
      <c r="T130" s="154">
        <v>330500</v>
      </c>
      <c r="U130" s="154">
        <v>9877.4699999999993</v>
      </c>
      <c r="V130" s="154">
        <v>9877.4699999999993</v>
      </c>
      <c r="W130" s="156">
        <v>45301.671527777777</v>
      </c>
      <c r="X130" s="156">
        <v>45301</v>
      </c>
      <c r="Y130" s="152">
        <v>0</v>
      </c>
      <c r="Z130" s="152">
        <v>0</v>
      </c>
      <c r="AA130" s="152"/>
      <c r="AB130" s="152"/>
      <c r="AC130" s="183">
        <v>45312</v>
      </c>
      <c r="AD130" s="152" t="s">
        <v>1240</v>
      </c>
      <c r="AE130" s="155"/>
    </row>
    <row r="131" spans="1:31">
      <c r="A131" s="151" t="s">
        <v>246</v>
      </c>
      <c r="B131" s="152" t="s">
        <v>315</v>
      </c>
      <c r="C131" s="152"/>
      <c r="D131" s="152" t="s">
        <v>1286</v>
      </c>
      <c r="E131" s="152" t="s">
        <v>17</v>
      </c>
      <c r="F131" s="152"/>
      <c r="G131" s="152"/>
      <c r="H131" s="152"/>
      <c r="I131" s="152" t="s">
        <v>1234</v>
      </c>
      <c r="J131" s="153">
        <v>0</v>
      </c>
      <c r="K131" s="152">
        <v>36.64</v>
      </c>
      <c r="L131" s="152">
        <v>27.55</v>
      </c>
      <c r="M131" s="152">
        <v>2.1740000000000002E-3</v>
      </c>
      <c r="N131" s="152">
        <v>0</v>
      </c>
      <c r="O131" s="152"/>
      <c r="P131" s="152"/>
      <c r="Q131" s="152"/>
      <c r="R131" s="154">
        <v>306542.32</v>
      </c>
      <c r="S131" s="154">
        <v>306542.32</v>
      </c>
      <c r="T131" s="154">
        <v>306542.32</v>
      </c>
      <c r="U131" s="154">
        <v>11126.76</v>
      </c>
      <c r="V131" s="154">
        <v>11126.76</v>
      </c>
      <c r="W131" s="156"/>
      <c r="X131" s="156"/>
      <c r="Y131" s="152">
        <v>0</v>
      </c>
      <c r="Z131" s="152">
        <v>0</v>
      </c>
      <c r="AA131" s="152"/>
      <c r="AB131" s="152"/>
      <c r="AC131" s="183"/>
      <c r="AD131" s="152"/>
      <c r="AE131" s="155"/>
    </row>
    <row r="132" spans="1:31">
      <c r="A132" s="151" t="s">
        <v>246</v>
      </c>
      <c r="B132" s="152" t="s">
        <v>316</v>
      </c>
      <c r="C132" s="152"/>
      <c r="D132" s="152" t="s">
        <v>1286</v>
      </c>
      <c r="E132" s="152" t="s">
        <v>17</v>
      </c>
      <c r="F132" s="152"/>
      <c r="G132" s="152"/>
      <c r="H132" s="152"/>
      <c r="I132" s="152" t="s">
        <v>1234</v>
      </c>
      <c r="J132" s="153">
        <v>0</v>
      </c>
      <c r="K132" s="152">
        <v>39.450000000000003</v>
      </c>
      <c r="L132" s="152">
        <v>29.67</v>
      </c>
      <c r="M132" s="152">
        <v>2.3419999999999999E-3</v>
      </c>
      <c r="N132" s="152">
        <v>0</v>
      </c>
      <c r="O132" s="152"/>
      <c r="P132" s="152"/>
      <c r="Q132" s="152"/>
      <c r="R132" s="154">
        <v>330131.06</v>
      </c>
      <c r="S132" s="154">
        <v>330131.06</v>
      </c>
      <c r="T132" s="154">
        <v>330131.06</v>
      </c>
      <c r="U132" s="154">
        <v>11126.76</v>
      </c>
      <c r="V132" s="154">
        <v>11126.76</v>
      </c>
      <c r="W132" s="156"/>
      <c r="X132" s="156"/>
      <c r="Y132" s="152">
        <v>0</v>
      </c>
      <c r="Z132" s="152">
        <v>0</v>
      </c>
      <c r="AA132" s="152"/>
      <c r="AB132" s="152"/>
      <c r="AC132" s="183"/>
      <c r="AD132" s="152"/>
      <c r="AE132" s="155"/>
    </row>
    <row r="133" spans="1:31">
      <c r="A133" s="151" t="s">
        <v>246</v>
      </c>
      <c r="B133" s="152" t="s">
        <v>317</v>
      </c>
      <c r="C133" s="152"/>
      <c r="D133" s="152" t="s">
        <v>1287</v>
      </c>
      <c r="E133" s="152" t="s">
        <v>18</v>
      </c>
      <c r="F133" s="152"/>
      <c r="G133" s="152"/>
      <c r="H133" s="152"/>
      <c r="I133" s="152" t="s">
        <v>1234</v>
      </c>
      <c r="J133" s="153">
        <v>0</v>
      </c>
      <c r="K133" s="152">
        <v>50.44</v>
      </c>
      <c r="L133" s="152">
        <v>37.93</v>
      </c>
      <c r="M133" s="152">
        <v>2.9940000000000001E-3</v>
      </c>
      <c r="N133" s="152">
        <v>1</v>
      </c>
      <c r="O133" s="152"/>
      <c r="P133" s="152"/>
      <c r="Q133" s="152"/>
      <c r="R133" s="154">
        <v>432071.12</v>
      </c>
      <c r="S133" s="154">
        <v>432071.12</v>
      </c>
      <c r="T133" s="154">
        <v>0</v>
      </c>
      <c r="U133" s="154">
        <v>11391.28</v>
      </c>
      <c r="V133" s="154">
        <v>11391.28</v>
      </c>
      <c r="W133" s="156"/>
      <c r="X133" s="156"/>
      <c r="Y133" s="152">
        <v>0</v>
      </c>
      <c r="Z133" s="152">
        <v>0</v>
      </c>
      <c r="AA133" s="152"/>
      <c r="AB133" s="152"/>
      <c r="AC133" s="183"/>
      <c r="AD133" s="152"/>
      <c r="AE133" s="155"/>
    </row>
    <row r="134" spans="1:31">
      <c r="A134" s="151" t="s">
        <v>246</v>
      </c>
      <c r="B134" s="152" t="s">
        <v>298</v>
      </c>
      <c r="C134" s="152"/>
      <c r="D134" s="152" t="s">
        <v>1287</v>
      </c>
      <c r="E134" s="152" t="s">
        <v>1236</v>
      </c>
      <c r="F134" s="152" t="s">
        <v>1251</v>
      </c>
      <c r="G134" s="152"/>
      <c r="H134" s="152" t="s">
        <v>1238</v>
      </c>
      <c r="I134" s="152" t="s">
        <v>299</v>
      </c>
      <c r="J134" s="153">
        <v>0</v>
      </c>
      <c r="K134" s="152">
        <v>50.12</v>
      </c>
      <c r="L134" s="152">
        <v>37.69</v>
      </c>
      <c r="M134" s="152">
        <v>2.9750000000000002E-3</v>
      </c>
      <c r="N134" s="152">
        <v>1</v>
      </c>
      <c r="O134" s="152"/>
      <c r="P134" s="152"/>
      <c r="Q134" s="152" t="s">
        <v>1239</v>
      </c>
      <c r="R134" s="154">
        <v>401933.07</v>
      </c>
      <c r="S134" s="154">
        <v>401933.07</v>
      </c>
      <c r="T134" s="154">
        <v>381000</v>
      </c>
      <c r="U134" s="154">
        <v>10108.780000000001</v>
      </c>
      <c r="V134" s="154">
        <v>10108.780000000001</v>
      </c>
      <c r="W134" s="156">
        <v>45401.561805555553</v>
      </c>
      <c r="X134" s="156">
        <v>45401</v>
      </c>
      <c r="Y134" s="152">
        <v>0</v>
      </c>
      <c r="Z134" s="152">
        <v>0</v>
      </c>
      <c r="AA134" s="152"/>
      <c r="AB134" s="152"/>
      <c r="AC134" s="183">
        <v>45408</v>
      </c>
      <c r="AD134" s="152" t="s">
        <v>1240</v>
      </c>
      <c r="AE134" s="155"/>
    </row>
    <row r="135" spans="1:31">
      <c r="A135" s="151" t="s">
        <v>246</v>
      </c>
      <c r="B135" s="152" t="s">
        <v>301</v>
      </c>
      <c r="C135" s="152"/>
      <c r="D135" s="152" t="s">
        <v>1286</v>
      </c>
      <c r="E135" s="152" t="s">
        <v>17</v>
      </c>
      <c r="F135" s="152"/>
      <c r="G135" s="152"/>
      <c r="H135" s="152"/>
      <c r="I135" s="152" t="s">
        <v>1234</v>
      </c>
      <c r="J135" s="153">
        <v>0</v>
      </c>
      <c r="K135" s="152">
        <v>39.4</v>
      </c>
      <c r="L135" s="152">
        <v>29.63</v>
      </c>
      <c r="M135" s="152">
        <v>2.3389999999999999E-3</v>
      </c>
      <c r="N135" s="152">
        <v>0</v>
      </c>
      <c r="O135" s="152"/>
      <c r="P135" s="152"/>
      <c r="Q135" s="152"/>
      <c r="R135" s="154">
        <v>329685.99</v>
      </c>
      <c r="S135" s="154">
        <v>329685.99</v>
      </c>
      <c r="T135" s="154">
        <v>329685.99</v>
      </c>
      <c r="U135" s="154">
        <v>11126.76</v>
      </c>
      <c r="V135" s="154">
        <v>11126.76</v>
      </c>
      <c r="W135" s="156"/>
      <c r="X135" s="156"/>
      <c r="Y135" s="152">
        <v>0</v>
      </c>
      <c r="Z135" s="152">
        <v>0</v>
      </c>
      <c r="AA135" s="152"/>
      <c r="AB135" s="152"/>
      <c r="AC135" s="183"/>
      <c r="AD135" s="152"/>
      <c r="AE135" s="155"/>
    </row>
    <row r="136" spans="1:31">
      <c r="A136" s="151" t="s">
        <v>246</v>
      </c>
      <c r="B136" s="152" t="s">
        <v>302</v>
      </c>
      <c r="C136" s="152"/>
      <c r="D136" s="152" t="s">
        <v>1286</v>
      </c>
      <c r="E136" s="152" t="s">
        <v>17</v>
      </c>
      <c r="F136" s="152"/>
      <c r="G136" s="152"/>
      <c r="H136" s="152"/>
      <c r="I136" s="152" t="s">
        <v>1234</v>
      </c>
      <c r="J136" s="153">
        <v>0</v>
      </c>
      <c r="K136" s="152">
        <v>36.42</v>
      </c>
      <c r="L136" s="152">
        <v>27.39</v>
      </c>
      <c r="M136" s="152">
        <v>2.1619999999999999E-3</v>
      </c>
      <c r="N136" s="152">
        <v>0</v>
      </c>
      <c r="O136" s="152"/>
      <c r="P136" s="152"/>
      <c r="Q136" s="152"/>
      <c r="R136" s="154">
        <v>304762.03999999998</v>
      </c>
      <c r="S136" s="154">
        <v>304762.03999999998</v>
      </c>
      <c r="T136" s="154">
        <v>304762.03999999998</v>
      </c>
      <c r="U136" s="154">
        <v>11126.76</v>
      </c>
      <c r="V136" s="154">
        <v>11126.76</v>
      </c>
      <c r="W136" s="156"/>
      <c r="X136" s="156"/>
      <c r="Y136" s="152">
        <v>0</v>
      </c>
      <c r="Z136" s="152">
        <v>0</v>
      </c>
      <c r="AA136" s="152"/>
      <c r="AB136" s="152"/>
      <c r="AC136" s="183"/>
      <c r="AD136" s="152"/>
      <c r="AE136" s="155"/>
    </row>
    <row r="137" spans="1:31">
      <c r="A137" s="151" t="s">
        <v>246</v>
      </c>
      <c r="B137" s="152" t="s">
        <v>303</v>
      </c>
      <c r="C137" s="152"/>
      <c r="D137" s="152" t="s">
        <v>1286</v>
      </c>
      <c r="E137" s="152" t="s">
        <v>17</v>
      </c>
      <c r="F137" s="152"/>
      <c r="G137" s="152"/>
      <c r="H137" s="152"/>
      <c r="I137" s="152" t="s">
        <v>1234</v>
      </c>
      <c r="J137" s="153">
        <v>0</v>
      </c>
      <c r="K137" s="152">
        <v>49.2</v>
      </c>
      <c r="L137" s="152">
        <v>37</v>
      </c>
      <c r="M137" s="152">
        <v>2.9199999999999999E-3</v>
      </c>
      <c r="N137" s="152">
        <v>0</v>
      </c>
      <c r="O137" s="152"/>
      <c r="P137" s="152"/>
      <c r="Q137" s="152"/>
      <c r="R137" s="154">
        <v>414175.28</v>
      </c>
      <c r="S137" s="154">
        <v>414175.28</v>
      </c>
      <c r="T137" s="154">
        <v>414175.28</v>
      </c>
      <c r="U137" s="154">
        <v>11193.93</v>
      </c>
      <c r="V137" s="154">
        <v>11193.93</v>
      </c>
      <c r="W137" s="156"/>
      <c r="X137" s="156"/>
      <c r="Y137" s="152">
        <v>0</v>
      </c>
      <c r="Z137" s="152">
        <v>0</v>
      </c>
      <c r="AA137" s="152"/>
      <c r="AB137" s="152"/>
      <c r="AC137" s="183"/>
      <c r="AD137" s="152"/>
      <c r="AE137" s="155"/>
    </row>
    <row r="138" spans="1:31">
      <c r="A138" s="151" t="s">
        <v>246</v>
      </c>
      <c r="B138" s="152" t="s">
        <v>304</v>
      </c>
      <c r="C138" s="152"/>
      <c r="D138" s="152" t="s">
        <v>1287</v>
      </c>
      <c r="E138" s="152" t="s">
        <v>1236</v>
      </c>
      <c r="F138" s="152" t="s">
        <v>1246</v>
      </c>
      <c r="G138" s="152"/>
      <c r="H138" s="152" t="s">
        <v>1249</v>
      </c>
      <c r="I138" s="152" t="s">
        <v>305</v>
      </c>
      <c r="J138" s="153">
        <v>0</v>
      </c>
      <c r="K138" s="152">
        <v>43.27</v>
      </c>
      <c r="L138" s="152">
        <v>32.54</v>
      </c>
      <c r="M138" s="152">
        <v>2.568E-3</v>
      </c>
      <c r="N138" s="152">
        <v>1</v>
      </c>
      <c r="O138" s="152"/>
      <c r="P138" s="152"/>
      <c r="Q138" s="152" t="s">
        <v>1239</v>
      </c>
      <c r="R138" s="154">
        <v>351905.11</v>
      </c>
      <c r="S138" s="154">
        <v>351905.11</v>
      </c>
      <c r="T138" s="154">
        <v>327575.95</v>
      </c>
      <c r="U138" s="154">
        <v>10066.870000000001</v>
      </c>
      <c r="V138" s="154">
        <v>10066.870000000001</v>
      </c>
      <c r="W138" s="156">
        <v>45461.616666666669</v>
      </c>
      <c r="X138" s="156">
        <v>45462</v>
      </c>
      <c r="Y138" s="152">
        <v>0</v>
      </c>
      <c r="Z138" s="152">
        <v>0</v>
      </c>
      <c r="AA138" s="152"/>
      <c r="AB138" s="152"/>
      <c r="AC138" s="183">
        <v>45474</v>
      </c>
      <c r="AD138" s="152" t="s">
        <v>1240</v>
      </c>
      <c r="AE138" s="155"/>
    </row>
    <row r="139" spans="1:31">
      <c r="A139" s="151" t="s">
        <v>246</v>
      </c>
      <c r="B139" s="152" t="s">
        <v>307</v>
      </c>
      <c r="C139" s="152"/>
      <c r="D139" s="152" t="s">
        <v>1286</v>
      </c>
      <c r="E139" s="152" t="s">
        <v>17</v>
      </c>
      <c r="F139" s="152"/>
      <c r="G139" s="152"/>
      <c r="H139" s="152"/>
      <c r="I139" s="152" t="s">
        <v>1234</v>
      </c>
      <c r="J139" s="153">
        <v>0</v>
      </c>
      <c r="K139" s="152">
        <v>37.21</v>
      </c>
      <c r="L139" s="152">
        <v>27.98</v>
      </c>
      <c r="M139" s="152">
        <v>2.2079999999999999E-3</v>
      </c>
      <c r="N139" s="152">
        <v>0</v>
      </c>
      <c r="O139" s="152"/>
      <c r="P139" s="152"/>
      <c r="Q139" s="152"/>
      <c r="R139" s="154">
        <v>316338.13</v>
      </c>
      <c r="S139" s="154">
        <v>316338.13</v>
      </c>
      <c r="T139" s="154">
        <v>316338.13</v>
      </c>
      <c r="U139" s="154">
        <v>11305.87</v>
      </c>
      <c r="V139" s="154">
        <v>11305.87</v>
      </c>
      <c r="W139" s="156"/>
      <c r="X139" s="156"/>
      <c r="Y139" s="152">
        <v>0</v>
      </c>
      <c r="Z139" s="152">
        <v>0</v>
      </c>
      <c r="AA139" s="152"/>
      <c r="AB139" s="152"/>
      <c r="AC139" s="183"/>
      <c r="AD139" s="152"/>
      <c r="AE139" s="155"/>
    </row>
    <row r="140" spans="1:31" ht="23.25">
      <c r="A140" s="151" t="s">
        <v>246</v>
      </c>
      <c r="B140" s="152" t="s">
        <v>282</v>
      </c>
      <c r="C140" s="152"/>
      <c r="D140" s="152" t="s">
        <v>1286</v>
      </c>
      <c r="E140" s="152" t="s">
        <v>1236</v>
      </c>
      <c r="F140" s="152" t="s">
        <v>1246</v>
      </c>
      <c r="G140" s="152"/>
      <c r="H140" s="152" t="s">
        <v>1263</v>
      </c>
      <c r="I140" s="152" t="s">
        <v>283</v>
      </c>
      <c r="J140" s="153">
        <v>0</v>
      </c>
      <c r="K140" s="152">
        <v>46.29</v>
      </c>
      <c r="L140" s="152">
        <v>34.81</v>
      </c>
      <c r="M140" s="152">
        <v>2.748E-3</v>
      </c>
      <c r="N140" s="152">
        <v>0</v>
      </c>
      <c r="O140" s="152"/>
      <c r="P140" s="152"/>
      <c r="Q140" s="152" t="s">
        <v>1239</v>
      </c>
      <c r="R140" s="154">
        <v>363901.21</v>
      </c>
      <c r="S140" s="154">
        <v>363901.21</v>
      </c>
      <c r="T140" s="154">
        <v>348381.95</v>
      </c>
      <c r="U140" s="154">
        <v>10008.1</v>
      </c>
      <c r="V140" s="154">
        <v>10008.1</v>
      </c>
      <c r="W140" s="156">
        <v>45143.479166666664</v>
      </c>
      <c r="X140" s="156">
        <v>45143</v>
      </c>
      <c r="Y140" s="152">
        <v>0</v>
      </c>
      <c r="Z140" s="152">
        <v>0</v>
      </c>
      <c r="AA140" s="152"/>
      <c r="AB140" s="152"/>
      <c r="AC140" s="183">
        <v>45148</v>
      </c>
      <c r="AD140" s="152" t="s">
        <v>1240</v>
      </c>
      <c r="AE140" s="155"/>
    </row>
    <row r="141" spans="1:31">
      <c r="A141" s="151" t="s">
        <v>246</v>
      </c>
      <c r="B141" s="152" t="s">
        <v>285</v>
      </c>
      <c r="C141" s="152"/>
      <c r="D141" s="152" t="s">
        <v>1287</v>
      </c>
      <c r="E141" s="152" t="s">
        <v>1236</v>
      </c>
      <c r="F141" s="152" t="s">
        <v>1244</v>
      </c>
      <c r="G141" s="152"/>
      <c r="H141" s="152" t="s">
        <v>1262</v>
      </c>
      <c r="I141" s="152" t="s">
        <v>286</v>
      </c>
      <c r="J141" s="153">
        <v>0</v>
      </c>
      <c r="K141" s="152">
        <v>44.15</v>
      </c>
      <c r="L141" s="152">
        <v>33.200000000000003</v>
      </c>
      <c r="M141" s="152">
        <v>2.6199999999999999E-3</v>
      </c>
      <c r="N141" s="152">
        <v>1</v>
      </c>
      <c r="O141" s="152"/>
      <c r="P141" s="152"/>
      <c r="Q141" s="152" t="s">
        <v>1239</v>
      </c>
      <c r="R141" s="154">
        <v>345579.03</v>
      </c>
      <c r="S141" s="154">
        <v>345579.03</v>
      </c>
      <c r="T141" s="154">
        <v>341400</v>
      </c>
      <c r="U141" s="154">
        <v>10283.129999999999</v>
      </c>
      <c r="V141" s="154">
        <v>10283.129999999999</v>
      </c>
      <c r="W141" s="156">
        <v>45054.822222222225</v>
      </c>
      <c r="X141" s="156">
        <v>45054</v>
      </c>
      <c r="Y141" s="152">
        <v>0</v>
      </c>
      <c r="Z141" s="152">
        <v>0</v>
      </c>
      <c r="AA141" s="152"/>
      <c r="AB141" s="152"/>
      <c r="AC141" s="183">
        <v>45062</v>
      </c>
      <c r="AD141" s="152" t="s">
        <v>1240</v>
      </c>
      <c r="AE141" s="155"/>
    </row>
    <row r="142" spans="1:31">
      <c r="A142" s="151" t="s">
        <v>246</v>
      </c>
      <c r="B142" s="152" t="s">
        <v>288</v>
      </c>
      <c r="C142" s="152"/>
      <c r="D142" s="152" t="s">
        <v>1287</v>
      </c>
      <c r="E142" s="152" t="s">
        <v>1236</v>
      </c>
      <c r="F142" s="152" t="s">
        <v>1246</v>
      </c>
      <c r="G142" s="152"/>
      <c r="H142" s="152" t="s">
        <v>1264</v>
      </c>
      <c r="I142" s="152" t="s">
        <v>289</v>
      </c>
      <c r="J142" s="153">
        <v>0</v>
      </c>
      <c r="K142" s="152">
        <v>44.15</v>
      </c>
      <c r="L142" s="152">
        <v>33.200000000000003</v>
      </c>
      <c r="M142" s="152">
        <v>2.6199999999999999E-3</v>
      </c>
      <c r="N142" s="152">
        <v>1</v>
      </c>
      <c r="O142" s="152"/>
      <c r="P142" s="152"/>
      <c r="Q142" s="152" t="s">
        <v>1239</v>
      </c>
      <c r="R142" s="154">
        <v>351523.3</v>
      </c>
      <c r="S142" s="154">
        <v>351523.3</v>
      </c>
      <c r="T142" s="154">
        <v>346928.43</v>
      </c>
      <c r="U142" s="154">
        <v>10449.65</v>
      </c>
      <c r="V142" s="154">
        <v>10449.65</v>
      </c>
      <c r="W142" s="156">
        <v>45211.71597222222</v>
      </c>
      <c r="X142" s="156">
        <v>45215</v>
      </c>
      <c r="Y142" s="152">
        <v>0</v>
      </c>
      <c r="Z142" s="152">
        <v>0</v>
      </c>
      <c r="AA142" s="152"/>
      <c r="AB142" s="152"/>
      <c r="AC142" s="183">
        <v>45218</v>
      </c>
      <c r="AD142" s="152" t="s">
        <v>1240</v>
      </c>
      <c r="AE142" s="155"/>
    </row>
    <row r="143" spans="1:31" ht="23.25">
      <c r="A143" s="151" t="s">
        <v>246</v>
      </c>
      <c r="B143" s="152" t="s">
        <v>291</v>
      </c>
      <c r="C143" s="152"/>
      <c r="D143" s="152" t="s">
        <v>1287</v>
      </c>
      <c r="E143" s="152" t="s">
        <v>1236</v>
      </c>
      <c r="F143" s="152" t="s">
        <v>1237</v>
      </c>
      <c r="G143" s="152"/>
      <c r="H143" s="152" t="s">
        <v>1266</v>
      </c>
      <c r="I143" s="152" t="s">
        <v>1291</v>
      </c>
      <c r="J143" s="153">
        <v>0</v>
      </c>
      <c r="K143" s="152">
        <v>46.43</v>
      </c>
      <c r="L143" s="152">
        <v>34.92</v>
      </c>
      <c r="M143" s="152">
        <v>2.7560000000000002E-3</v>
      </c>
      <c r="N143" s="152">
        <v>1</v>
      </c>
      <c r="O143" s="152"/>
      <c r="P143" s="152"/>
      <c r="Q143" s="152" t="s">
        <v>1239</v>
      </c>
      <c r="R143" s="154">
        <v>361655.97</v>
      </c>
      <c r="S143" s="154">
        <v>361655.97</v>
      </c>
      <c r="T143" s="154">
        <v>293098.93</v>
      </c>
      <c r="U143" s="154">
        <v>8393.44</v>
      </c>
      <c r="V143" s="154">
        <v>8393.44</v>
      </c>
      <c r="W143" s="156">
        <v>45066.474305555559</v>
      </c>
      <c r="X143" s="156">
        <v>45069</v>
      </c>
      <c r="Y143" s="152">
        <v>0</v>
      </c>
      <c r="Z143" s="152">
        <v>0</v>
      </c>
      <c r="AA143" s="152"/>
      <c r="AB143" s="152"/>
      <c r="AC143" s="183">
        <v>45077</v>
      </c>
      <c r="AD143" s="152" t="s">
        <v>1240</v>
      </c>
      <c r="AE143" s="155"/>
    </row>
    <row r="144" spans="1:31">
      <c r="A144" s="151" t="s">
        <v>246</v>
      </c>
      <c r="B144" s="152" t="s">
        <v>294</v>
      </c>
      <c r="C144" s="152"/>
      <c r="D144" s="152" t="s">
        <v>1286</v>
      </c>
      <c r="E144" s="152" t="s">
        <v>17</v>
      </c>
      <c r="F144" s="152"/>
      <c r="G144" s="152"/>
      <c r="H144" s="152"/>
      <c r="I144" s="152" t="s">
        <v>1234</v>
      </c>
      <c r="J144" s="153">
        <v>0</v>
      </c>
      <c r="K144" s="152">
        <v>37.26</v>
      </c>
      <c r="L144" s="152">
        <v>28.02</v>
      </c>
      <c r="M144" s="152">
        <v>2.212E-3</v>
      </c>
      <c r="N144" s="152">
        <v>0</v>
      </c>
      <c r="O144" s="152"/>
      <c r="P144" s="152"/>
      <c r="Q144" s="152"/>
      <c r="R144" s="154">
        <v>318382.27</v>
      </c>
      <c r="S144" s="154">
        <v>318382.27</v>
      </c>
      <c r="T144" s="154">
        <v>318382.27</v>
      </c>
      <c r="U144" s="154">
        <v>11362.68</v>
      </c>
      <c r="V144" s="154">
        <v>11362.68</v>
      </c>
      <c r="W144" s="156"/>
      <c r="X144" s="156"/>
      <c r="Y144" s="152">
        <v>0</v>
      </c>
      <c r="Z144" s="152">
        <v>0</v>
      </c>
      <c r="AA144" s="152"/>
      <c r="AB144" s="152"/>
      <c r="AC144" s="183"/>
      <c r="AD144" s="152"/>
      <c r="AE144" s="155"/>
    </row>
    <row r="145" spans="1:31">
      <c r="A145" s="151" t="s">
        <v>246</v>
      </c>
      <c r="B145" s="152" t="s">
        <v>295</v>
      </c>
      <c r="C145" s="152"/>
      <c r="D145" s="152" t="s">
        <v>1287</v>
      </c>
      <c r="E145" s="152" t="s">
        <v>1236</v>
      </c>
      <c r="F145" s="152" t="s">
        <v>1279</v>
      </c>
      <c r="G145" s="152"/>
      <c r="H145" s="152" t="s">
        <v>1292</v>
      </c>
      <c r="I145" s="152" t="s">
        <v>296</v>
      </c>
      <c r="J145" s="153">
        <v>0</v>
      </c>
      <c r="K145" s="152">
        <v>44.49</v>
      </c>
      <c r="L145" s="152">
        <v>33.46</v>
      </c>
      <c r="M145" s="152">
        <v>2.6410000000000001E-3</v>
      </c>
      <c r="N145" s="152">
        <v>1</v>
      </c>
      <c r="O145" s="152"/>
      <c r="P145" s="152"/>
      <c r="Q145" s="152" t="s">
        <v>1239</v>
      </c>
      <c r="R145" s="154">
        <v>347020.34</v>
      </c>
      <c r="S145" s="154">
        <v>347020.34</v>
      </c>
      <c r="T145" s="154">
        <v>286582.86</v>
      </c>
      <c r="U145" s="154">
        <v>8564.94</v>
      </c>
      <c r="V145" s="154">
        <v>8564.94</v>
      </c>
      <c r="W145" s="156">
        <v>45084.689583333333</v>
      </c>
      <c r="X145" s="156">
        <v>45084</v>
      </c>
      <c r="Y145" s="152">
        <v>0</v>
      </c>
      <c r="Z145" s="152">
        <v>0</v>
      </c>
      <c r="AA145" s="152"/>
      <c r="AB145" s="152"/>
      <c r="AC145" s="183">
        <v>45097</v>
      </c>
      <c r="AD145" s="152" t="s">
        <v>1240</v>
      </c>
      <c r="AE145" s="155"/>
    </row>
    <row r="146" spans="1:31">
      <c r="A146" s="151" t="s">
        <v>246</v>
      </c>
      <c r="B146" s="152" t="s">
        <v>270</v>
      </c>
      <c r="C146" s="152"/>
      <c r="D146" s="152" t="s">
        <v>1286</v>
      </c>
      <c r="E146" s="152" t="s">
        <v>17</v>
      </c>
      <c r="F146" s="152"/>
      <c r="G146" s="152"/>
      <c r="H146" s="152"/>
      <c r="I146" s="152" t="s">
        <v>1234</v>
      </c>
      <c r="J146" s="153">
        <v>0</v>
      </c>
      <c r="K146" s="152">
        <v>36.64</v>
      </c>
      <c r="L146" s="152">
        <v>27.55</v>
      </c>
      <c r="M146" s="152">
        <v>2.1740000000000002E-3</v>
      </c>
      <c r="N146" s="152">
        <v>0</v>
      </c>
      <c r="O146" s="152"/>
      <c r="P146" s="152"/>
      <c r="Q146" s="152"/>
      <c r="R146" s="154">
        <v>308392.68</v>
      </c>
      <c r="S146" s="154">
        <v>308392.68</v>
      </c>
      <c r="T146" s="154">
        <v>308392.68</v>
      </c>
      <c r="U146" s="154">
        <v>11193.93</v>
      </c>
      <c r="V146" s="154">
        <v>11193.93</v>
      </c>
      <c r="W146" s="156"/>
      <c r="X146" s="156"/>
      <c r="Y146" s="152">
        <v>0</v>
      </c>
      <c r="Z146" s="152">
        <v>0</v>
      </c>
      <c r="AA146" s="152"/>
      <c r="AB146" s="152"/>
      <c r="AC146" s="183"/>
      <c r="AD146" s="152"/>
      <c r="AE146" s="155"/>
    </row>
    <row r="147" spans="1:31">
      <c r="A147" s="151" t="s">
        <v>246</v>
      </c>
      <c r="B147" s="152" t="s">
        <v>275</v>
      </c>
      <c r="C147" s="152"/>
      <c r="D147" s="152" t="s">
        <v>1286</v>
      </c>
      <c r="E147" s="152" t="s">
        <v>18</v>
      </c>
      <c r="F147" s="152"/>
      <c r="G147" s="152"/>
      <c r="H147" s="152"/>
      <c r="I147" s="152" t="s">
        <v>1234</v>
      </c>
      <c r="J147" s="153">
        <v>0</v>
      </c>
      <c r="K147" s="152">
        <v>39.450000000000003</v>
      </c>
      <c r="L147" s="152">
        <v>29.67</v>
      </c>
      <c r="M147" s="152">
        <v>2.3419999999999999E-3</v>
      </c>
      <c r="N147" s="152">
        <v>0</v>
      </c>
      <c r="O147" s="152"/>
      <c r="P147" s="152"/>
      <c r="Q147" s="152"/>
      <c r="R147" s="154">
        <v>333286.24</v>
      </c>
      <c r="S147" s="154">
        <v>333286.24</v>
      </c>
      <c r="T147" s="154">
        <v>0</v>
      </c>
      <c r="U147" s="154">
        <v>11233.11</v>
      </c>
      <c r="V147" s="154">
        <v>11233.11</v>
      </c>
      <c r="W147" s="156"/>
      <c r="X147" s="156"/>
      <c r="Y147" s="152">
        <v>0</v>
      </c>
      <c r="Z147" s="152">
        <v>0</v>
      </c>
      <c r="AA147" s="152"/>
      <c r="AB147" s="152"/>
      <c r="AC147" s="183"/>
      <c r="AD147" s="152"/>
      <c r="AE147" s="155"/>
    </row>
    <row r="148" spans="1:31">
      <c r="A148" s="151" t="s">
        <v>246</v>
      </c>
      <c r="B148" s="152" t="s">
        <v>276</v>
      </c>
      <c r="C148" s="152"/>
      <c r="D148" s="152" t="s">
        <v>1287</v>
      </c>
      <c r="E148" s="152" t="s">
        <v>1236</v>
      </c>
      <c r="F148" s="152" t="s">
        <v>1256</v>
      </c>
      <c r="G148" s="152"/>
      <c r="H148" s="152" t="s">
        <v>1257</v>
      </c>
      <c r="I148" s="152" t="s">
        <v>277</v>
      </c>
      <c r="J148" s="153">
        <v>0</v>
      </c>
      <c r="K148" s="152">
        <v>50.44</v>
      </c>
      <c r="L148" s="152">
        <v>37.93</v>
      </c>
      <c r="M148" s="152">
        <v>2.9940000000000001E-3</v>
      </c>
      <c r="N148" s="152">
        <v>1</v>
      </c>
      <c r="O148" s="152"/>
      <c r="P148" s="152"/>
      <c r="Q148" s="152" t="s">
        <v>1239</v>
      </c>
      <c r="R148" s="154">
        <v>406405.75</v>
      </c>
      <c r="S148" s="154">
        <v>406405.75</v>
      </c>
      <c r="T148" s="154">
        <v>343100</v>
      </c>
      <c r="U148" s="154">
        <v>9045.61</v>
      </c>
      <c r="V148" s="154">
        <v>9045.61</v>
      </c>
      <c r="W148" s="156">
        <v>45356.678472222222</v>
      </c>
      <c r="X148" s="156">
        <v>45362</v>
      </c>
      <c r="Y148" s="152">
        <v>0</v>
      </c>
      <c r="Z148" s="152">
        <v>0</v>
      </c>
      <c r="AA148" s="152"/>
      <c r="AB148" s="152"/>
      <c r="AC148" s="183">
        <v>45371</v>
      </c>
      <c r="AD148" s="152" t="s">
        <v>1240</v>
      </c>
      <c r="AE148" s="155"/>
    </row>
    <row r="149" spans="1:31">
      <c r="A149" s="151" t="s">
        <v>246</v>
      </c>
      <c r="B149" s="152" t="s">
        <v>279</v>
      </c>
      <c r="C149" s="152"/>
      <c r="D149" s="152" t="s">
        <v>1287</v>
      </c>
      <c r="E149" s="152" t="s">
        <v>17</v>
      </c>
      <c r="F149" s="152"/>
      <c r="G149" s="152"/>
      <c r="H149" s="152"/>
      <c r="I149" s="152" t="s">
        <v>1234</v>
      </c>
      <c r="J149" s="153">
        <v>0</v>
      </c>
      <c r="K149" s="152">
        <v>50.12</v>
      </c>
      <c r="L149" s="152">
        <v>37.69</v>
      </c>
      <c r="M149" s="152">
        <v>2.9750000000000002E-3</v>
      </c>
      <c r="N149" s="152">
        <v>1</v>
      </c>
      <c r="O149" s="152"/>
      <c r="P149" s="152"/>
      <c r="Q149" s="152"/>
      <c r="R149" s="154">
        <v>430422.31</v>
      </c>
      <c r="S149" s="154">
        <v>430422.31</v>
      </c>
      <c r="T149" s="154">
        <v>430422.31</v>
      </c>
      <c r="U149" s="154">
        <v>11420.07</v>
      </c>
      <c r="V149" s="154">
        <v>11420.07</v>
      </c>
      <c r="W149" s="156"/>
      <c r="X149" s="156"/>
      <c r="Y149" s="152">
        <v>0</v>
      </c>
      <c r="Z149" s="152">
        <v>0</v>
      </c>
      <c r="AA149" s="152"/>
      <c r="AB149" s="152"/>
      <c r="AC149" s="183"/>
      <c r="AD149" s="152"/>
      <c r="AE149" s="155"/>
    </row>
    <row r="150" spans="1:31">
      <c r="A150" s="151" t="s">
        <v>246</v>
      </c>
      <c r="B150" s="152" t="s">
        <v>280</v>
      </c>
      <c r="C150" s="152"/>
      <c r="D150" s="152" t="s">
        <v>1286</v>
      </c>
      <c r="E150" s="152" t="s">
        <v>17</v>
      </c>
      <c r="F150" s="152"/>
      <c r="G150" s="152"/>
      <c r="H150" s="152"/>
      <c r="I150" s="152" t="s">
        <v>1234</v>
      </c>
      <c r="J150" s="153">
        <v>0</v>
      </c>
      <c r="K150" s="152">
        <v>39.4</v>
      </c>
      <c r="L150" s="152">
        <v>29.63</v>
      </c>
      <c r="M150" s="152">
        <v>2.3389999999999999E-3</v>
      </c>
      <c r="N150" s="152">
        <v>0</v>
      </c>
      <c r="O150" s="152"/>
      <c r="P150" s="152"/>
      <c r="Q150" s="152"/>
      <c r="R150" s="154">
        <v>331676.03999999998</v>
      </c>
      <c r="S150" s="154">
        <v>331676.03999999998</v>
      </c>
      <c r="T150" s="154">
        <v>331676.03999999998</v>
      </c>
      <c r="U150" s="154">
        <v>11193.93</v>
      </c>
      <c r="V150" s="154">
        <v>11193.93</v>
      </c>
      <c r="W150" s="156"/>
      <c r="X150" s="156"/>
      <c r="Y150" s="152">
        <v>0</v>
      </c>
      <c r="Z150" s="152">
        <v>0</v>
      </c>
      <c r="AA150" s="152"/>
      <c r="AB150" s="152"/>
      <c r="AC150" s="183"/>
      <c r="AD150" s="152"/>
      <c r="AE150" s="155"/>
    </row>
    <row r="151" spans="1:31">
      <c r="A151" s="151" t="s">
        <v>246</v>
      </c>
      <c r="B151" s="152" t="s">
        <v>281</v>
      </c>
      <c r="C151" s="152"/>
      <c r="D151" s="152" t="s">
        <v>1286</v>
      </c>
      <c r="E151" s="152" t="s">
        <v>17</v>
      </c>
      <c r="F151" s="152"/>
      <c r="G151" s="152"/>
      <c r="H151" s="152"/>
      <c r="I151" s="152" t="s">
        <v>1234</v>
      </c>
      <c r="J151" s="153">
        <v>0</v>
      </c>
      <c r="K151" s="152">
        <v>36.42</v>
      </c>
      <c r="L151" s="152">
        <v>27.39</v>
      </c>
      <c r="M151" s="152">
        <v>2.1619999999999999E-3</v>
      </c>
      <c r="N151" s="152">
        <v>0</v>
      </c>
      <c r="O151" s="152"/>
      <c r="P151" s="152"/>
      <c r="Q151" s="152"/>
      <c r="R151" s="154">
        <v>306601.65000000002</v>
      </c>
      <c r="S151" s="154">
        <v>306601.65000000002</v>
      </c>
      <c r="T151" s="154">
        <v>306601.65000000002</v>
      </c>
      <c r="U151" s="154">
        <v>11193.93</v>
      </c>
      <c r="V151" s="154">
        <v>11193.93</v>
      </c>
      <c r="W151" s="156"/>
      <c r="X151" s="156"/>
      <c r="Y151" s="152">
        <v>0</v>
      </c>
      <c r="Z151" s="152">
        <v>0</v>
      </c>
      <c r="AA151" s="152"/>
      <c r="AB151" s="152"/>
      <c r="AC151" s="183"/>
      <c r="AD151" s="152"/>
      <c r="AE151" s="155"/>
    </row>
    <row r="152" spans="1:31">
      <c r="T152" s="117">
        <v>61475339.170000002</v>
      </c>
    </row>
  </sheetData>
  <autoFilter ref="A1:AE151" xr:uid="{FFBBF456-F518-4F43-AC27-87A6446F1513}">
    <sortState xmlns:xlrd2="http://schemas.microsoft.com/office/spreadsheetml/2017/richdata2" ref="A2:AE152">
      <sortCondition ref="B1:B151"/>
    </sortState>
  </autoFilter>
  <pageMargins left="0.511811024" right="0.511811024" top="0.78740157499999996" bottom="0.78740157499999996" header="0.31496062000000002" footer="0.3149606200000000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07F35-5A99-487E-A97F-DA44A16FEEC4}">
  <sheetPr codeName="Plan8">
    <tabColor rgb="FF00B050"/>
  </sheetPr>
  <dimension ref="A1:QI57"/>
  <sheetViews>
    <sheetView showGridLines="0" zoomScale="70" zoomScaleNormal="70" workbookViewId="0">
      <selection activeCell="T43" sqref="T43"/>
    </sheetView>
  </sheetViews>
  <sheetFormatPr defaultRowHeight="15"/>
  <cols>
    <col min="1" max="1" width="13.28515625" customWidth="1"/>
    <col min="2" max="2" width="14.28515625" customWidth="1"/>
    <col min="5" max="5" width="16.7109375" customWidth="1"/>
    <col min="7" max="7" width="9.28515625" bestFit="1" customWidth="1"/>
    <col min="8" max="15" width="9.7109375" bestFit="1" customWidth="1"/>
    <col min="16" max="16" width="9.28515625" bestFit="1" customWidth="1"/>
    <col min="17" max="17" width="8.85546875" bestFit="1" customWidth="1"/>
    <col min="18" max="19" width="9.28515625" bestFit="1" customWidth="1"/>
    <col min="20" max="27" width="9.7109375" bestFit="1" customWidth="1"/>
    <col min="28" max="28" width="9.28515625" bestFit="1" customWidth="1"/>
    <col min="29" max="29" width="8.85546875" bestFit="1" customWidth="1"/>
    <col min="30" max="31" width="9.28515625" bestFit="1" customWidth="1"/>
    <col min="32" max="39" width="9.7109375" bestFit="1" customWidth="1"/>
    <col min="40" max="40" width="9.28515625" bestFit="1" customWidth="1"/>
    <col min="41" max="41" width="8.85546875" bestFit="1" customWidth="1"/>
    <col min="42" max="42" width="9.28515625" bestFit="1" customWidth="1"/>
    <col min="43" max="43" width="8.85546875" bestFit="1" customWidth="1"/>
    <col min="44" max="51" width="9.28515625" bestFit="1" customWidth="1"/>
    <col min="52" max="52" width="8.85546875" bestFit="1" customWidth="1"/>
    <col min="53" max="53" width="8.5703125" bestFit="1" customWidth="1"/>
    <col min="54" max="54" width="8.85546875" bestFit="1" customWidth="1"/>
    <col min="55" max="55" width="8.5703125" bestFit="1" customWidth="1"/>
    <col min="56" max="63" width="8.85546875" bestFit="1" customWidth="1"/>
    <col min="64" max="64" width="8.5703125" bestFit="1" customWidth="1"/>
    <col min="65" max="65" width="8.28515625" bestFit="1" customWidth="1"/>
    <col min="66" max="66" width="8.5703125" bestFit="1" customWidth="1"/>
    <col min="67" max="67" width="8.85546875" bestFit="1" customWidth="1"/>
    <col min="68" max="75" width="9.28515625" bestFit="1" customWidth="1"/>
    <col min="76" max="76" width="8.85546875" bestFit="1" customWidth="1"/>
    <col min="77" max="77" width="8.5703125" bestFit="1" customWidth="1"/>
    <col min="78" max="79" width="8.85546875" bestFit="1" customWidth="1"/>
    <col min="80" max="87" width="9.28515625" bestFit="1" customWidth="1"/>
    <col min="88" max="88" width="8.85546875" bestFit="1" customWidth="1"/>
    <col min="89" max="89" width="8.5703125" bestFit="1" customWidth="1"/>
    <col min="90" max="91" width="8.85546875" bestFit="1" customWidth="1"/>
    <col min="92" max="99" width="9.28515625" bestFit="1" customWidth="1"/>
    <col min="100" max="100" width="8.85546875" bestFit="1" customWidth="1"/>
    <col min="101" max="101" width="8.5703125" bestFit="1" customWidth="1"/>
    <col min="102" max="103" width="8.85546875" bestFit="1" customWidth="1"/>
    <col min="104" max="111" width="9.28515625" bestFit="1" customWidth="1"/>
    <col min="112" max="112" width="8.85546875" bestFit="1" customWidth="1"/>
    <col min="113" max="113" width="8.5703125" bestFit="1" customWidth="1"/>
    <col min="114" max="115" width="8.85546875" bestFit="1" customWidth="1"/>
    <col min="116" max="123" width="9.28515625" bestFit="1" customWidth="1"/>
    <col min="124" max="124" width="8.85546875" bestFit="1" customWidth="1"/>
    <col min="125" max="125" width="8.5703125" bestFit="1" customWidth="1"/>
    <col min="126" max="127" width="8.85546875" bestFit="1" customWidth="1"/>
    <col min="128" max="135" width="9.28515625" bestFit="1" customWidth="1"/>
    <col min="136" max="136" width="8.85546875" bestFit="1" customWidth="1"/>
    <col min="137" max="137" width="8.5703125" bestFit="1" customWidth="1"/>
    <col min="138" max="139" width="8.85546875" bestFit="1" customWidth="1"/>
    <col min="140" max="147" width="9.28515625" bestFit="1" customWidth="1"/>
    <col min="148" max="148" width="8.85546875" bestFit="1" customWidth="1"/>
    <col min="149" max="149" width="8.5703125" bestFit="1" customWidth="1"/>
    <col min="150" max="151" width="8.85546875" bestFit="1" customWidth="1"/>
    <col min="152" max="153" width="9.28515625" bestFit="1" customWidth="1"/>
    <col min="154" max="154" width="10.28515625" bestFit="1" customWidth="1"/>
    <col min="155" max="159" width="9.28515625" bestFit="1" customWidth="1"/>
    <col min="160" max="160" width="8.85546875" bestFit="1" customWidth="1"/>
    <col min="161" max="161" width="8.5703125" bestFit="1" customWidth="1"/>
    <col min="162" max="162" width="8.85546875" bestFit="1" customWidth="1"/>
    <col min="163" max="163" width="9.28515625" bestFit="1" customWidth="1"/>
    <col min="164" max="171" width="9.7109375" bestFit="1" customWidth="1"/>
    <col min="172" max="172" width="9.28515625" bestFit="1" customWidth="1"/>
    <col min="173" max="173" width="8.85546875" bestFit="1" customWidth="1"/>
    <col min="174" max="174" width="9.28515625" bestFit="1" customWidth="1"/>
    <col min="175" max="175" width="8.85546875" bestFit="1" customWidth="1"/>
    <col min="176" max="183" width="9.28515625" bestFit="1" customWidth="1"/>
    <col min="184" max="184" width="8.85546875" bestFit="1" customWidth="1"/>
    <col min="185" max="185" width="8.5703125" bestFit="1" customWidth="1"/>
    <col min="186" max="186" width="8.85546875" bestFit="1" customWidth="1"/>
    <col min="187" max="187" width="9.28515625" bestFit="1" customWidth="1"/>
    <col min="188" max="195" width="9.7109375" bestFit="1" customWidth="1"/>
    <col min="196" max="196" width="9.28515625" bestFit="1" customWidth="1"/>
    <col min="197" max="197" width="8.85546875" bestFit="1" customWidth="1"/>
    <col min="198" max="199" width="9.28515625" bestFit="1" customWidth="1"/>
    <col min="200" max="207" width="9.7109375" bestFit="1" customWidth="1"/>
    <col min="208" max="208" width="9.28515625" bestFit="1" customWidth="1"/>
    <col min="209" max="209" width="8.85546875" bestFit="1" customWidth="1"/>
    <col min="210" max="211" width="9.28515625" bestFit="1" customWidth="1"/>
    <col min="212" max="219" width="9.7109375" bestFit="1" customWidth="1"/>
    <col min="220" max="220" width="9.28515625" bestFit="1" customWidth="1"/>
    <col min="221" max="221" width="8.85546875" bestFit="1" customWidth="1"/>
    <col min="222" max="223" width="9.28515625" bestFit="1" customWidth="1"/>
    <col min="224" max="231" width="9.7109375" bestFit="1" customWidth="1"/>
    <col min="232" max="232" width="9.28515625" bestFit="1" customWidth="1"/>
    <col min="233" max="233" width="8.85546875" bestFit="1" customWidth="1"/>
    <col min="234" max="235" width="9.28515625" bestFit="1" customWidth="1"/>
    <col min="236" max="243" width="9.7109375" bestFit="1" customWidth="1"/>
    <col min="244" max="244" width="9.28515625" bestFit="1" customWidth="1"/>
    <col min="245" max="245" width="8.85546875" bestFit="1" customWidth="1"/>
    <col min="246" max="247" width="9.28515625" bestFit="1" customWidth="1"/>
    <col min="248" max="255" width="9.7109375" bestFit="1" customWidth="1"/>
    <col min="256" max="256" width="9.28515625" bestFit="1" customWidth="1"/>
    <col min="257" max="257" width="8.85546875" bestFit="1" customWidth="1"/>
    <col min="258" max="259" width="9.28515625" bestFit="1" customWidth="1"/>
    <col min="260" max="267" width="9.7109375" bestFit="1" customWidth="1"/>
    <col min="268" max="268" width="9.28515625" bestFit="1" customWidth="1"/>
    <col min="269" max="269" width="8.85546875" bestFit="1" customWidth="1"/>
    <col min="270" max="271" width="9.28515625" bestFit="1" customWidth="1"/>
    <col min="272" max="279" width="9.7109375" bestFit="1" customWidth="1"/>
    <col min="280" max="280" width="9.28515625" bestFit="1" customWidth="1"/>
    <col min="281" max="281" width="8.85546875" bestFit="1" customWidth="1"/>
    <col min="282" max="283" width="9.28515625" bestFit="1" customWidth="1"/>
    <col min="284" max="291" width="9.7109375" bestFit="1" customWidth="1"/>
    <col min="292" max="292" width="9.28515625" bestFit="1" customWidth="1"/>
    <col min="293" max="293" width="8.85546875" bestFit="1" customWidth="1"/>
    <col min="294" max="294" width="9.28515625" bestFit="1" customWidth="1"/>
    <col min="295" max="450" width="9.28515625" customWidth="1"/>
  </cols>
  <sheetData>
    <row r="1" spans="1:451">
      <c r="QI1" t="s">
        <v>1293</v>
      </c>
    </row>
    <row r="2" spans="1:451">
      <c r="B2" s="35" t="s">
        <v>1</v>
      </c>
      <c r="C2" s="36">
        <v>43830</v>
      </c>
      <c r="F2" s="37" t="s">
        <v>1294</v>
      </c>
      <c r="G2" s="37">
        <v>31</v>
      </c>
      <c r="H2" s="37">
        <f t="shared" ref="H2:BB2" si="0">DAY(EOMONTH(DATE(G4,G3,G2),1))</f>
        <v>28</v>
      </c>
      <c r="I2" s="37">
        <f t="shared" si="0"/>
        <v>31</v>
      </c>
      <c r="J2" s="37">
        <f t="shared" si="0"/>
        <v>30</v>
      </c>
      <c r="K2" s="37">
        <f t="shared" si="0"/>
        <v>31</v>
      </c>
      <c r="L2" s="37">
        <f t="shared" si="0"/>
        <v>30</v>
      </c>
      <c r="M2" s="37">
        <f t="shared" si="0"/>
        <v>31</v>
      </c>
      <c r="N2" s="37">
        <f t="shared" si="0"/>
        <v>31</v>
      </c>
      <c r="O2" s="37">
        <f t="shared" si="0"/>
        <v>30</v>
      </c>
      <c r="P2" s="37">
        <f t="shared" si="0"/>
        <v>31</v>
      </c>
      <c r="Q2" s="37">
        <f t="shared" si="0"/>
        <v>30</v>
      </c>
      <c r="R2" s="37">
        <f t="shared" si="0"/>
        <v>31</v>
      </c>
      <c r="S2" s="37">
        <f t="shared" si="0"/>
        <v>31</v>
      </c>
      <c r="T2" s="37">
        <f t="shared" si="0"/>
        <v>29</v>
      </c>
      <c r="U2" s="37">
        <f t="shared" si="0"/>
        <v>31</v>
      </c>
      <c r="V2" s="37">
        <f t="shared" si="0"/>
        <v>30</v>
      </c>
      <c r="W2" s="37">
        <f t="shared" si="0"/>
        <v>31</v>
      </c>
      <c r="X2" s="37">
        <f t="shared" si="0"/>
        <v>30</v>
      </c>
      <c r="Y2" s="37">
        <f t="shared" si="0"/>
        <v>31</v>
      </c>
      <c r="Z2" s="37">
        <f t="shared" si="0"/>
        <v>31</v>
      </c>
      <c r="AA2" s="37">
        <f t="shared" si="0"/>
        <v>30</v>
      </c>
      <c r="AB2" s="37">
        <f t="shared" si="0"/>
        <v>31</v>
      </c>
      <c r="AC2" s="37">
        <f t="shared" si="0"/>
        <v>30</v>
      </c>
      <c r="AD2" s="37">
        <f t="shared" si="0"/>
        <v>31</v>
      </c>
      <c r="AE2" s="37">
        <f t="shared" si="0"/>
        <v>31</v>
      </c>
      <c r="AF2" s="37">
        <f t="shared" si="0"/>
        <v>28</v>
      </c>
      <c r="AG2" s="37">
        <f t="shared" si="0"/>
        <v>31</v>
      </c>
      <c r="AH2" s="37">
        <f t="shared" si="0"/>
        <v>30</v>
      </c>
      <c r="AI2" s="37">
        <f t="shared" si="0"/>
        <v>31</v>
      </c>
      <c r="AJ2" s="37">
        <f t="shared" si="0"/>
        <v>30</v>
      </c>
      <c r="AK2" s="37">
        <f t="shared" si="0"/>
        <v>31</v>
      </c>
      <c r="AL2" s="37">
        <f t="shared" si="0"/>
        <v>31</v>
      </c>
      <c r="AM2" s="37">
        <f t="shared" si="0"/>
        <v>30</v>
      </c>
      <c r="AN2" s="37">
        <f t="shared" si="0"/>
        <v>31</v>
      </c>
      <c r="AO2" s="37">
        <f t="shared" si="0"/>
        <v>30</v>
      </c>
      <c r="AP2" s="37">
        <f t="shared" si="0"/>
        <v>31</v>
      </c>
      <c r="AQ2" s="37">
        <f t="shared" si="0"/>
        <v>31</v>
      </c>
      <c r="AR2" s="37">
        <f t="shared" si="0"/>
        <v>28</v>
      </c>
      <c r="AS2" s="37">
        <f t="shared" si="0"/>
        <v>31</v>
      </c>
      <c r="AT2" s="37">
        <f t="shared" si="0"/>
        <v>30</v>
      </c>
      <c r="AU2" s="37">
        <f t="shared" si="0"/>
        <v>31</v>
      </c>
      <c r="AV2" s="37">
        <f t="shared" si="0"/>
        <v>30</v>
      </c>
      <c r="AW2" s="37">
        <f t="shared" si="0"/>
        <v>31</v>
      </c>
      <c r="AX2" s="37">
        <f t="shared" si="0"/>
        <v>31</v>
      </c>
      <c r="AY2" s="37">
        <f t="shared" si="0"/>
        <v>30</v>
      </c>
      <c r="AZ2" s="37">
        <f t="shared" si="0"/>
        <v>31</v>
      </c>
      <c r="BA2" s="37">
        <f t="shared" si="0"/>
        <v>30</v>
      </c>
      <c r="BB2" s="38">
        <f t="shared" si="0"/>
        <v>31</v>
      </c>
      <c r="BC2" s="38">
        <f>DAY(EOMONTH(DATE(BB4,BB3,BB2),1))</f>
        <v>31</v>
      </c>
      <c r="BD2" s="38">
        <f t="shared" ref="BD2:DO2" si="1">DAY(EOMONTH(DATE(BC4,BC3,BC2),1))</f>
        <v>28</v>
      </c>
      <c r="BE2" s="38">
        <f t="shared" si="1"/>
        <v>31</v>
      </c>
      <c r="BF2" s="38">
        <f t="shared" si="1"/>
        <v>30</v>
      </c>
      <c r="BG2" s="38">
        <f t="shared" si="1"/>
        <v>31</v>
      </c>
      <c r="BH2" s="38">
        <f t="shared" si="1"/>
        <v>30</v>
      </c>
      <c r="BI2" s="38">
        <f t="shared" si="1"/>
        <v>31</v>
      </c>
      <c r="BJ2" s="38">
        <f t="shared" si="1"/>
        <v>31</v>
      </c>
      <c r="BK2" s="38">
        <f t="shared" si="1"/>
        <v>30</v>
      </c>
      <c r="BL2" s="38">
        <f t="shared" si="1"/>
        <v>31</v>
      </c>
      <c r="BM2" s="38">
        <f t="shared" si="1"/>
        <v>30</v>
      </c>
      <c r="BN2" s="38">
        <f t="shared" si="1"/>
        <v>31</v>
      </c>
      <c r="BO2" s="38">
        <f t="shared" si="1"/>
        <v>31</v>
      </c>
      <c r="BP2" s="38">
        <f t="shared" si="1"/>
        <v>29</v>
      </c>
      <c r="BQ2" s="38">
        <f t="shared" si="1"/>
        <v>31</v>
      </c>
      <c r="BR2" s="38">
        <f t="shared" si="1"/>
        <v>30</v>
      </c>
      <c r="BS2" s="38">
        <f t="shared" si="1"/>
        <v>31</v>
      </c>
      <c r="BT2" s="38">
        <f t="shared" si="1"/>
        <v>30</v>
      </c>
      <c r="BU2" s="38">
        <f t="shared" si="1"/>
        <v>31</v>
      </c>
      <c r="BV2" s="38">
        <f t="shared" si="1"/>
        <v>31</v>
      </c>
      <c r="BW2" s="38">
        <f t="shared" si="1"/>
        <v>30</v>
      </c>
      <c r="BX2" s="38">
        <f t="shared" si="1"/>
        <v>31</v>
      </c>
      <c r="BY2" s="38">
        <f t="shared" si="1"/>
        <v>30</v>
      </c>
      <c r="BZ2" s="38">
        <f t="shared" si="1"/>
        <v>31</v>
      </c>
      <c r="CA2" s="38">
        <f t="shared" si="1"/>
        <v>31</v>
      </c>
      <c r="CB2" s="38">
        <f t="shared" si="1"/>
        <v>28</v>
      </c>
      <c r="CC2" s="38">
        <f t="shared" si="1"/>
        <v>31</v>
      </c>
      <c r="CD2" s="38">
        <f t="shared" si="1"/>
        <v>30</v>
      </c>
      <c r="CE2" s="38">
        <f t="shared" si="1"/>
        <v>31</v>
      </c>
      <c r="CF2" s="38">
        <f t="shared" si="1"/>
        <v>30</v>
      </c>
      <c r="CG2" s="38">
        <f t="shared" si="1"/>
        <v>31</v>
      </c>
      <c r="CH2" s="38">
        <f t="shared" si="1"/>
        <v>31</v>
      </c>
      <c r="CI2" s="38">
        <f t="shared" si="1"/>
        <v>30</v>
      </c>
      <c r="CJ2" s="38">
        <f t="shared" si="1"/>
        <v>31</v>
      </c>
      <c r="CK2" s="38">
        <f t="shared" si="1"/>
        <v>30</v>
      </c>
      <c r="CL2" s="38">
        <f t="shared" si="1"/>
        <v>31</v>
      </c>
      <c r="CM2" s="38">
        <f t="shared" si="1"/>
        <v>31</v>
      </c>
      <c r="CN2" s="38">
        <f t="shared" si="1"/>
        <v>28</v>
      </c>
      <c r="CO2" s="38">
        <f t="shared" si="1"/>
        <v>31</v>
      </c>
      <c r="CP2" s="38">
        <f t="shared" si="1"/>
        <v>30</v>
      </c>
      <c r="CQ2" s="38">
        <f t="shared" si="1"/>
        <v>31</v>
      </c>
      <c r="CR2" s="38">
        <f t="shared" si="1"/>
        <v>30</v>
      </c>
      <c r="CS2" s="38">
        <f t="shared" si="1"/>
        <v>31</v>
      </c>
      <c r="CT2" s="38">
        <f t="shared" si="1"/>
        <v>31</v>
      </c>
      <c r="CU2" s="38">
        <f t="shared" si="1"/>
        <v>30</v>
      </c>
      <c r="CV2" s="38">
        <f t="shared" si="1"/>
        <v>31</v>
      </c>
      <c r="CW2" s="38">
        <f t="shared" si="1"/>
        <v>30</v>
      </c>
      <c r="CX2" s="38">
        <f t="shared" si="1"/>
        <v>31</v>
      </c>
      <c r="CY2" s="38">
        <f t="shared" si="1"/>
        <v>31</v>
      </c>
      <c r="CZ2" s="38">
        <f t="shared" si="1"/>
        <v>28</v>
      </c>
      <c r="DA2" s="38">
        <f t="shared" si="1"/>
        <v>31</v>
      </c>
      <c r="DB2" s="38">
        <f t="shared" si="1"/>
        <v>30</v>
      </c>
      <c r="DC2" s="38">
        <f t="shared" si="1"/>
        <v>31</v>
      </c>
      <c r="DD2" s="38">
        <f t="shared" si="1"/>
        <v>30</v>
      </c>
      <c r="DE2" s="38">
        <f t="shared" si="1"/>
        <v>31</v>
      </c>
      <c r="DF2" s="38">
        <f t="shared" si="1"/>
        <v>31</v>
      </c>
      <c r="DG2" s="38">
        <f t="shared" si="1"/>
        <v>30</v>
      </c>
      <c r="DH2" s="38">
        <f t="shared" si="1"/>
        <v>31</v>
      </c>
      <c r="DI2" s="38">
        <f t="shared" si="1"/>
        <v>30</v>
      </c>
      <c r="DJ2" s="38">
        <f t="shared" si="1"/>
        <v>31</v>
      </c>
      <c r="DK2" s="38">
        <f t="shared" si="1"/>
        <v>31</v>
      </c>
      <c r="DL2" s="38">
        <f t="shared" si="1"/>
        <v>29</v>
      </c>
      <c r="DM2" s="38">
        <f t="shared" si="1"/>
        <v>31</v>
      </c>
      <c r="DN2" s="38">
        <f t="shared" si="1"/>
        <v>30</v>
      </c>
      <c r="DO2" s="38">
        <f t="shared" si="1"/>
        <v>31</v>
      </c>
      <c r="DP2" s="38">
        <f t="shared" ref="DP2:GA2" si="2">DAY(EOMONTH(DATE(DO4,DO3,DO2),1))</f>
        <v>30</v>
      </c>
      <c r="DQ2" s="38">
        <f t="shared" si="2"/>
        <v>31</v>
      </c>
      <c r="DR2" s="38">
        <f t="shared" si="2"/>
        <v>31</v>
      </c>
      <c r="DS2" s="38">
        <f t="shared" si="2"/>
        <v>30</v>
      </c>
      <c r="DT2" s="38">
        <f t="shared" si="2"/>
        <v>31</v>
      </c>
      <c r="DU2" s="38">
        <f t="shared" si="2"/>
        <v>30</v>
      </c>
      <c r="DV2" s="38">
        <f t="shared" si="2"/>
        <v>31</v>
      </c>
      <c r="DW2" s="38">
        <f t="shared" si="2"/>
        <v>31</v>
      </c>
      <c r="DX2" s="38">
        <f t="shared" si="2"/>
        <v>28</v>
      </c>
      <c r="DY2" s="38">
        <f t="shared" si="2"/>
        <v>31</v>
      </c>
      <c r="DZ2" s="38">
        <f t="shared" si="2"/>
        <v>30</v>
      </c>
      <c r="EA2" s="38">
        <f t="shared" si="2"/>
        <v>31</v>
      </c>
      <c r="EB2" s="38">
        <f t="shared" si="2"/>
        <v>30</v>
      </c>
      <c r="EC2" s="38">
        <f t="shared" si="2"/>
        <v>31</v>
      </c>
      <c r="ED2" s="38">
        <f t="shared" si="2"/>
        <v>31</v>
      </c>
      <c r="EE2" s="38">
        <f t="shared" si="2"/>
        <v>30</v>
      </c>
      <c r="EF2" s="38">
        <f t="shared" si="2"/>
        <v>31</v>
      </c>
      <c r="EG2" s="38">
        <f t="shared" si="2"/>
        <v>30</v>
      </c>
      <c r="EH2" s="38">
        <f t="shared" si="2"/>
        <v>31</v>
      </c>
      <c r="EI2" s="38">
        <f t="shared" si="2"/>
        <v>31</v>
      </c>
      <c r="EJ2" s="38">
        <f t="shared" si="2"/>
        <v>28</v>
      </c>
      <c r="EK2" s="38">
        <f t="shared" si="2"/>
        <v>31</v>
      </c>
      <c r="EL2" s="38">
        <f t="shared" si="2"/>
        <v>30</v>
      </c>
      <c r="EM2" s="38">
        <f t="shared" si="2"/>
        <v>31</v>
      </c>
      <c r="EN2" s="38">
        <f t="shared" si="2"/>
        <v>30</v>
      </c>
      <c r="EO2" s="38">
        <f t="shared" si="2"/>
        <v>31</v>
      </c>
      <c r="EP2" s="38">
        <f t="shared" si="2"/>
        <v>31</v>
      </c>
      <c r="EQ2" s="38">
        <f t="shared" si="2"/>
        <v>30</v>
      </c>
      <c r="ER2" s="38">
        <f t="shared" si="2"/>
        <v>31</v>
      </c>
      <c r="ES2" s="38">
        <f t="shared" si="2"/>
        <v>30</v>
      </c>
      <c r="ET2" s="38">
        <f t="shared" si="2"/>
        <v>31</v>
      </c>
      <c r="EU2" s="38">
        <f t="shared" si="2"/>
        <v>31</v>
      </c>
      <c r="EV2" s="38">
        <f t="shared" si="2"/>
        <v>28</v>
      </c>
      <c r="EW2" s="38">
        <f t="shared" si="2"/>
        <v>31</v>
      </c>
      <c r="EX2" s="38">
        <f t="shared" si="2"/>
        <v>30</v>
      </c>
      <c r="EY2" s="38">
        <f t="shared" si="2"/>
        <v>31</v>
      </c>
      <c r="EZ2" s="38">
        <f t="shared" si="2"/>
        <v>30</v>
      </c>
      <c r="FA2" s="38">
        <f t="shared" si="2"/>
        <v>31</v>
      </c>
      <c r="FB2" s="38">
        <f t="shared" si="2"/>
        <v>31</v>
      </c>
      <c r="FC2" s="38">
        <f t="shared" si="2"/>
        <v>30</v>
      </c>
      <c r="FD2" s="38">
        <f t="shared" si="2"/>
        <v>31</v>
      </c>
      <c r="FE2" s="38">
        <f t="shared" si="2"/>
        <v>30</v>
      </c>
      <c r="FF2" s="38">
        <f t="shared" si="2"/>
        <v>31</v>
      </c>
      <c r="FG2" s="38">
        <f t="shared" si="2"/>
        <v>31</v>
      </c>
      <c r="FH2" s="38">
        <f t="shared" si="2"/>
        <v>29</v>
      </c>
      <c r="FI2" s="38">
        <f t="shared" si="2"/>
        <v>31</v>
      </c>
      <c r="FJ2" s="38">
        <f t="shared" si="2"/>
        <v>30</v>
      </c>
      <c r="FK2" s="38">
        <f t="shared" si="2"/>
        <v>31</v>
      </c>
      <c r="FL2" s="38">
        <f t="shared" si="2"/>
        <v>30</v>
      </c>
      <c r="FM2" s="38">
        <f t="shared" si="2"/>
        <v>31</v>
      </c>
      <c r="FN2" s="38">
        <f t="shared" si="2"/>
        <v>31</v>
      </c>
      <c r="FO2" s="38">
        <f t="shared" si="2"/>
        <v>30</v>
      </c>
      <c r="FP2" s="38">
        <f t="shared" si="2"/>
        <v>31</v>
      </c>
      <c r="FQ2" s="38">
        <f t="shared" si="2"/>
        <v>30</v>
      </c>
      <c r="FR2" s="38">
        <f t="shared" si="2"/>
        <v>31</v>
      </c>
      <c r="FS2" s="38">
        <f t="shared" si="2"/>
        <v>31</v>
      </c>
      <c r="FT2" s="38">
        <f t="shared" si="2"/>
        <v>28</v>
      </c>
      <c r="FU2" s="38">
        <f t="shared" si="2"/>
        <v>31</v>
      </c>
      <c r="FV2" s="38">
        <f t="shared" si="2"/>
        <v>30</v>
      </c>
      <c r="FW2" s="38">
        <f t="shared" si="2"/>
        <v>31</v>
      </c>
      <c r="FX2" s="38">
        <f t="shared" si="2"/>
        <v>30</v>
      </c>
      <c r="FY2" s="38">
        <f t="shared" si="2"/>
        <v>31</v>
      </c>
      <c r="FZ2" s="38">
        <f t="shared" si="2"/>
        <v>31</v>
      </c>
      <c r="GA2" s="38">
        <f t="shared" si="2"/>
        <v>30</v>
      </c>
      <c r="GB2" s="38">
        <f t="shared" ref="GB2:IM2" si="3">DAY(EOMONTH(DATE(GA4,GA3,GA2),1))</f>
        <v>31</v>
      </c>
      <c r="GC2" s="38">
        <f t="shared" si="3"/>
        <v>30</v>
      </c>
      <c r="GD2" s="38">
        <f t="shared" si="3"/>
        <v>31</v>
      </c>
      <c r="GE2" s="38">
        <f t="shared" si="3"/>
        <v>31</v>
      </c>
      <c r="GF2" s="38">
        <f t="shared" si="3"/>
        <v>28</v>
      </c>
      <c r="GG2" s="38">
        <f t="shared" si="3"/>
        <v>31</v>
      </c>
      <c r="GH2" s="38">
        <f t="shared" si="3"/>
        <v>30</v>
      </c>
      <c r="GI2" s="38">
        <f t="shared" si="3"/>
        <v>31</v>
      </c>
      <c r="GJ2" s="38">
        <f t="shared" si="3"/>
        <v>30</v>
      </c>
      <c r="GK2" s="38">
        <f t="shared" si="3"/>
        <v>31</v>
      </c>
      <c r="GL2" s="38">
        <f t="shared" si="3"/>
        <v>31</v>
      </c>
      <c r="GM2" s="38">
        <f t="shared" si="3"/>
        <v>30</v>
      </c>
      <c r="GN2" s="38">
        <f t="shared" si="3"/>
        <v>31</v>
      </c>
      <c r="GO2" s="38">
        <f t="shared" si="3"/>
        <v>30</v>
      </c>
      <c r="GP2" s="38">
        <f t="shared" si="3"/>
        <v>31</v>
      </c>
      <c r="GQ2" s="38">
        <f t="shared" si="3"/>
        <v>31</v>
      </c>
      <c r="GR2" s="38">
        <f t="shared" si="3"/>
        <v>28</v>
      </c>
      <c r="GS2" s="38">
        <f t="shared" si="3"/>
        <v>31</v>
      </c>
      <c r="GT2" s="38">
        <f t="shared" si="3"/>
        <v>30</v>
      </c>
      <c r="GU2" s="38">
        <f t="shared" si="3"/>
        <v>31</v>
      </c>
      <c r="GV2" s="38">
        <f t="shared" si="3"/>
        <v>30</v>
      </c>
      <c r="GW2" s="38">
        <f t="shared" si="3"/>
        <v>31</v>
      </c>
      <c r="GX2" s="38">
        <f t="shared" si="3"/>
        <v>31</v>
      </c>
      <c r="GY2" s="38">
        <f t="shared" si="3"/>
        <v>30</v>
      </c>
      <c r="GZ2" s="38">
        <f t="shared" si="3"/>
        <v>31</v>
      </c>
      <c r="HA2" s="38">
        <f t="shared" si="3"/>
        <v>30</v>
      </c>
      <c r="HB2" s="38">
        <f t="shared" si="3"/>
        <v>31</v>
      </c>
      <c r="HC2" s="38">
        <f t="shared" si="3"/>
        <v>31</v>
      </c>
      <c r="HD2" s="38">
        <f t="shared" si="3"/>
        <v>29</v>
      </c>
      <c r="HE2" s="38">
        <f t="shared" si="3"/>
        <v>31</v>
      </c>
      <c r="HF2" s="38">
        <f t="shared" si="3"/>
        <v>30</v>
      </c>
      <c r="HG2" s="38">
        <f t="shared" si="3"/>
        <v>31</v>
      </c>
      <c r="HH2" s="38">
        <f t="shared" si="3"/>
        <v>30</v>
      </c>
      <c r="HI2" s="38">
        <f t="shared" si="3"/>
        <v>31</v>
      </c>
      <c r="HJ2" s="38">
        <f t="shared" si="3"/>
        <v>31</v>
      </c>
      <c r="HK2" s="38">
        <f t="shared" si="3"/>
        <v>30</v>
      </c>
      <c r="HL2" s="38">
        <f t="shared" si="3"/>
        <v>31</v>
      </c>
      <c r="HM2" s="38">
        <f t="shared" si="3"/>
        <v>30</v>
      </c>
      <c r="HN2" s="38">
        <f t="shared" si="3"/>
        <v>31</v>
      </c>
      <c r="HO2" s="38">
        <f t="shared" si="3"/>
        <v>31</v>
      </c>
      <c r="HP2" s="38">
        <f t="shared" si="3"/>
        <v>28</v>
      </c>
      <c r="HQ2" s="38">
        <f t="shared" si="3"/>
        <v>31</v>
      </c>
      <c r="HR2" s="38">
        <f t="shared" si="3"/>
        <v>30</v>
      </c>
      <c r="HS2" s="38">
        <f t="shared" si="3"/>
        <v>31</v>
      </c>
      <c r="HT2" s="38">
        <f t="shared" si="3"/>
        <v>30</v>
      </c>
      <c r="HU2" s="38">
        <f t="shared" si="3"/>
        <v>31</v>
      </c>
      <c r="HV2" s="38">
        <f t="shared" si="3"/>
        <v>31</v>
      </c>
      <c r="HW2" s="38">
        <f t="shared" si="3"/>
        <v>30</v>
      </c>
      <c r="HX2" s="38">
        <f t="shared" si="3"/>
        <v>31</v>
      </c>
      <c r="HY2" s="38">
        <f t="shared" si="3"/>
        <v>30</v>
      </c>
      <c r="HZ2" s="38">
        <f t="shared" si="3"/>
        <v>31</v>
      </c>
      <c r="IA2" s="38">
        <f t="shared" si="3"/>
        <v>31</v>
      </c>
      <c r="IB2" s="38">
        <f t="shared" si="3"/>
        <v>28</v>
      </c>
      <c r="IC2" s="38">
        <f t="shared" si="3"/>
        <v>31</v>
      </c>
      <c r="ID2" s="38">
        <f t="shared" si="3"/>
        <v>30</v>
      </c>
      <c r="IE2" s="38">
        <f t="shared" si="3"/>
        <v>31</v>
      </c>
      <c r="IF2" s="38">
        <f t="shared" si="3"/>
        <v>30</v>
      </c>
      <c r="IG2" s="38">
        <f t="shared" si="3"/>
        <v>31</v>
      </c>
      <c r="IH2" s="38">
        <f t="shared" si="3"/>
        <v>31</v>
      </c>
      <c r="II2" s="38">
        <f t="shared" si="3"/>
        <v>30</v>
      </c>
      <c r="IJ2" s="38">
        <f t="shared" si="3"/>
        <v>31</v>
      </c>
      <c r="IK2" s="38">
        <f t="shared" si="3"/>
        <v>30</v>
      </c>
      <c r="IL2" s="38">
        <f t="shared" si="3"/>
        <v>31</v>
      </c>
      <c r="IM2" s="38">
        <f t="shared" si="3"/>
        <v>31</v>
      </c>
      <c r="IN2" s="38">
        <f t="shared" ref="IN2:KY2" si="4">DAY(EOMONTH(DATE(IM4,IM3,IM2),1))</f>
        <v>28</v>
      </c>
      <c r="IO2" s="38">
        <f t="shared" si="4"/>
        <v>31</v>
      </c>
      <c r="IP2" s="38">
        <f t="shared" si="4"/>
        <v>30</v>
      </c>
      <c r="IQ2" s="38">
        <f t="shared" si="4"/>
        <v>31</v>
      </c>
      <c r="IR2" s="38">
        <f t="shared" si="4"/>
        <v>30</v>
      </c>
      <c r="IS2" s="38">
        <f t="shared" si="4"/>
        <v>31</v>
      </c>
      <c r="IT2" s="38">
        <f t="shared" si="4"/>
        <v>31</v>
      </c>
      <c r="IU2" s="38">
        <f t="shared" si="4"/>
        <v>30</v>
      </c>
      <c r="IV2" s="38">
        <f t="shared" si="4"/>
        <v>31</v>
      </c>
      <c r="IW2" s="38">
        <f t="shared" si="4"/>
        <v>30</v>
      </c>
      <c r="IX2" s="38">
        <f t="shared" si="4"/>
        <v>31</v>
      </c>
      <c r="IY2" s="38">
        <f t="shared" si="4"/>
        <v>31</v>
      </c>
      <c r="IZ2" s="38">
        <f t="shared" si="4"/>
        <v>29</v>
      </c>
      <c r="JA2" s="38">
        <f t="shared" si="4"/>
        <v>31</v>
      </c>
      <c r="JB2" s="38">
        <f t="shared" si="4"/>
        <v>30</v>
      </c>
      <c r="JC2" s="38">
        <f t="shared" si="4"/>
        <v>31</v>
      </c>
      <c r="JD2" s="38">
        <f t="shared" si="4"/>
        <v>30</v>
      </c>
      <c r="JE2" s="38">
        <f t="shared" si="4"/>
        <v>31</v>
      </c>
      <c r="JF2" s="38">
        <f t="shared" si="4"/>
        <v>31</v>
      </c>
      <c r="JG2" s="38">
        <f t="shared" si="4"/>
        <v>30</v>
      </c>
      <c r="JH2" s="38">
        <f t="shared" si="4"/>
        <v>31</v>
      </c>
      <c r="JI2" s="38">
        <f t="shared" si="4"/>
        <v>30</v>
      </c>
      <c r="JJ2" s="38">
        <f t="shared" si="4"/>
        <v>31</v>
      </c>
      <c r="JK2" s="38">
        <f t="shared" si="4"/>
        <v>31</v>
      </c>
      <c r="JL2" s="38">
        <f t="shared" si="4"/>
        <v>28</v>
      </c>
      <c r="JM2" s="38">
        <f t="shared" si="4"/>
        <v>31</v>
      </c>
      <c r="JN2" s="38">
        <f t="shared" si="4"/>
        <v>30</v>
      </c>
      <c r="JO2" s="38">
        <f t="shared" si="4"/>
        <v>31</v>
      </c>
      <c r="JP2" s="38">
        <f t="shared" si="4"/>
        <v>30</v>
      </c>
      <c r="JQ2" s="38">
        <f t="shared" si="4"/>
        <v>31</v>
      </c>
      <c r="JR2" s="38">
        <f t="shared" si="4"/>
        <v>31</v>
      </c>
      <c r="JS2" s="38">
        <f t="shared" si="4"/>
        <v>30</v>
      </c>
      <c r="JT2" s="38">
        <f t="shared" si="4"/>
        <v>31</v>
      </c>
      <c r="JU2" s="38">
        <f t="shared" si="4"/>
        <v>30</v>
      </c>
      <c r="JV2" s="38">
        <f t="shared" si="4"/>
        <v>31</v>
      </c>
      <c r="JW2" s="38">
        <f t="shared" si="4"/>
        <v>31</v>
      </c>
      <c r="JX2" s="38">
        <f t="shared" si="4"/>
        <v>28</v>
      </c>
      <c r="JY2" s="38">
        <f t="shared" si="4"/>
        <v>31</v>
      </c>
      <c r="JZ2" s="38">
        <f t="shared" si="4"/>
        <v>30</v>
      </c>
      <c r="KA2" s="38">
        <f t="shared" si="4"/>
        <v>31</v>
      </c>
      <c r="KB2" s="38">
        <f t="shared" si="4"/>
        <v>30</v>
      </c>
      <c r="KC2" s="38">
        <f t="shared" si="4"/>
        <v>31</v>
      </c>
      <c r="KD2" s="38">
        <f t="shared" si="4"/>
        <v>31</v>
      </c>
      <c r="KE2" s="38">
        <f t="shared" si="4"/>
        <v>30</v>
      </c>
      <c r="KF2" s="38">
        <f t="shared" si="4"/>
        <v>31</v>
      </c>
      <c r="KG2" s="38">
        <f t="shared" si="4"/>
        <v>30</v>
      </c>
      <c r="KH2" s="38">
        <f t="shared" si="4"/>
        <v>31</v>
      </c>
      <c r="KI2" s="38">
        <f t="shared" si="4"/>
        <v>31</v>
      </c>
      <c r="KJ2" s="38">
        <f t="shared" si="4"/>
        <v>28</v>
      </c>
      <c r="KK2" s="38">
        <f t="shared" si="4"/>
        <v>31</v>
      </c>
      <c r="KL2" s="38">
        <f t="shared" si="4"/>
        <v>30</v>
      </c>
      <c r="KM2" s="38">
        <f t="shared" si="4"/>
        <v>31</v>
      </c>
      <c r="KN2" s="38">
        <f t="shared" si="4"/>
        <v>30</v>
      </c>
      <c r="KO2" s="38">
        <f t="shared" si="4"/>
        <v>31</v>
      </c>
      <c r="KP2" s="38">
        <f t="shared" si="4"/>
        <v>31</v>
      </c>
      <c r="KQ2" s="38">
        <f t="shared" si="4"/>
        <v>30</v>
      </c>
      <c r="KR2" s="38">
        <f t="shared" si="4"/>
        <v>31</v>
      </c>
      <c r="KS2" s="38">
        <f t="shared" si="4"/>
        <v>30</v>
      </c>
      <c r="KT2" s="38">
        <f t="shared" si="4"/>
        <v>31</v>
      </c>
      <c r="KU2" s="38">
        <f t="shared" si="4"/>
        <v>31</v>
      </c>
      <c r="KV2" s="38">
        <f t="shared" si="4"/>
        <v>29</v>
      </c>
      <c r="KW2" s="38">
        <f t="shared" si="4"/>
        <v>31</v>
      </c>
      <c r="KX2" s="38">
        <f t="shared" si="4"/>
        <v>30</v>
      </c>
      <c r="KY2" s="38">
        <f t="shared" si="4"/>
        <v>31</v>
      </c>
      <c r="KZ2" s="38">
        <f t="shared" ref="KZ2:MO2" si="5">DAY(EOMONTH(DATE(KY4,KY3,KY2),1))</f>
        <v>30</v>
      </c>
      <c r="LA2" s="38">
        <f t="shared" si="5"/>
        <v>31</v>
      </c>
      <c r="LB2" s="38">
        <f t="shared" si="5"/>
        <v>31</v>
      </c>
      <c r="LC2" s="38">
        <f t="shared" si="5"/>
        <v>30</v>
      </c>
      <c r="LD2" s="38">
        <f t="shared" si="5"/>
        <v>31</v>
      </c>
      <c r="LE2" s="38">
        <f t="shared" si="5"/>
        <v>30</v>
      </c>
      <c r="LF2" s="38">
        <f t="shared" si="5"/>
        <v>31</v>
      </c>
      <c r="LG2" s="38">
        <f t="shared" si="5"/>
        <v>31</v>
      </c>
      <c r="LH2" s="38">
        <f t="shared" si="5"/>
        <v>28</v>
      </c>
      <c r="LI2" s="38">
        <f t="shared" si="5"/>
        <v>31</v>
      </c>
      <c r="LJ2" s="38">
        <f t="shared" si="5"/>
        <v>30</v>
      </c>
      <c r="LK2" s="38">
        <f t="shared" si="5"/>
        <v>31</v>
      </c>
      <c r="LL2" s="38">
        <f t="shared" si="5"/>
        <v>30</v>
      </c>
      <c r="LM2" s="38">
        <f t="shared" si="5"/>
        <v>31</v>
      </c>
      <c r="LN2" s="38">
        <f t="shared" si="5"/>
        <v>31</v>
      </c>
      <c r="LO2" s="38">
        <f t="shared" si="5"/>
        <v>30</v>
      </c>
      <c r="LP2" s="38">
        <f t="shared" si="5"/>
        <v>31</v>
      </c>
      <c r="LQ2" s="38">
        <f t="shared" si="5"/>
        <v>30</v>
      </c>
      <c r="LR2" s="38">
        <f t="shared" si="5"/>
        <v>31</v>
      </c>
      <c r="LS2" s="38">
        <f t="shared" si="5"/>
        <v>31</v>
      </c>
      <c r="LT2" s="38">
        <f t="shared" si="5"/>
        <v>28</v>
      </c>
      <c r="LU2" s="38">
        <f t="shared" si="5"/>
        <v>31</v>
      </c>
      <c r="LV2" s="38">
        <f t="shared" si="5"/>
        <v>30</v>
      </c>
      <c r="LW2" s="38">
        <f t="shared" si="5"/>
        <v>31</v>
      </c>
      <c r="LX2" s="38">
        <f t="shared" si="5"/>
        <v>30</v>
      </c>
      <c r="LY2" s="38">
        <f t="shared" si="5"/>
        <v>31</v>
      </c>
      <c r="LZ2" s="38">
        <f t="shared" si="5"/>
        <v>31</v>
      </c>
      <c r="MA2" s="38">
        <f t="shared" si="5"/>
        <v>30</v>
      </c>
      <c r="MB2" s="38">
        <f t="shared" si="5"/>
        <v>31</v>
      </c>
      <c r="MC2" s="38">
        <f t="shared" si="5"/>
        <v>30</v>
      </c>
      <c r="MD2" s="38">
        <f t="shared" si="5"/>
        <v>31</v>
      </c>
      <c r="ME2" s="38">
        <f t="shared" si="5"/>
        <v>31</v>
      </c>
      <c r="MF2" s="38">
        <f t="shared" si="5"/>
        <v>28</v>
      </c>
      <c r="MG2" s="38">
        <f t="shared" si="5"/>
        <v>31</v>
      </c>
      <c r="MH2" s="38">
        <f t="shared" si="5"/>
        <v>30</v>
      </c>
      <c r="MI2" s="38">
        <f t="shared" si="5"/>
        <v>31</v>
      </c>
      <c r="MJ2" s="38">
        <f t="shared" si="5"/>
        <v>30</v>
      </c>
      <c r="MK2" s="38">
        <f t="shared" si="5"/>
        <v>31</v>
      </c>
      <c r="ML2" s="38">
        <f t="shared" si="5"/>
        <v>31</v>
      </c>
      <c r="MM2" s="38">
        <f t="shared" si="5"/>
        <v>30</v>
      </c>
      <c r="MN2" s="38">
        <f t="shared" si="5"/>
        <v>31</v>
      </c>
      <c r="MO2" s="38">
        <f t="shared" si="5"/>
        <v>30</v>
      </c>
      <c r="MP2" s="38">
        <f>DAY(EOMONTH(DATE(MO4,MO3,MO2),1))</f>
        <v>31</v>
      </c>
      <c r="MQ2" s="38">
        <f t="shared" ref="MQ2:PB2" si="6">DAY(EOMONTH(DATE(MP4,MP3,MP2),1))</f>
        <v>31</v>
      </c>
      <c r="MR2" s="38">
        <f t="shared" si="6"/>
        <v>29</v>
      </c>
      <c r="MS2" s="38">
        <f t="shared" si="6"/>
        <v>31</v>
      </c>
      <c r="MT2" s="38">
        <f t="shared" si="6"/>
        <v>30</v>
      </c>
      <c r="MU2" s="38">
        <f t="shared" si="6"/>
        <v>31</v>
      </c>
      <c r="MV2" s="38">
        <f t="shared" si="6"/>
        <v>30</v>
      </c>
      <c r="MW2" s="38">
        <f t="shared" si="6"/>
        <v>31</v>
      </c>
      <c r="MX2" s="38">
        <f t="shared" si="6"/>
        <v>31</v>
      </c>
      <c r="MY2" s="38">
        <f t="shared" si="6"/>
        <v>30</v>
      </c>
      <c r="MZ2" s="38">
        <f t="shared" si="6"/>
        <v>31</v>
      </c>
      <c r="NA2" s="38">
        <f t="shared" si="6"/>
        <v>30</v>
      </c>
      <c r="NB2" s="38">
        <f t="shared" si="6"/>
        <v>31</v>
      </c>
      <c r="NC2" s="38">
        <f t="shared" si="6"/>
        <v>31</v>
      </c>
      <c r="ND2" s="38">
        <f t="shared" si="6"/>
        <v>28</v>
      </c>
      <c r="NE2" s="38">
        <f t="shared" si="6"/>
        <v>31</v>
      </c>
      <c r="NF2" s="38">
        <f t="shared" si="6"/>
        <v>30</v>
      </c>
      <c r="NG2" s="38">
        <f t="shared" si="6"/>
        <v>31</v>
      </c>
      <c r="NH2" s="38">
        <f t="shared" si="6"/>
        <v>30</v>
      </c>
      <c r="NI2" s="38">
        <f t="shared" si="6"/>
        <v>31</v>
      </c>
      <c r="NJ2" s="38">
        <f t="shared" si="6"/>
        <v>31</v>
      </c>
      <c r="NK2" s="38">
        <f t="shared" si="6"/>
        <v>30</v>
      </c>
      <c r="NL2" s="38">
        <f t="shared" si="6"/>
        <v>31</v>
      </c>
      <c r="NM2" s="38">
        <f t="shared" si="6"/>
        <v>30</v>
      </c>
      <c r="NN2" s="38">
        <f t="shared" si="6"/>
        <v>31</v>
      </c>
      <c r="NO2" s="38">
        <f t="shared" si="6"/>
        <v>31</v>
      </c>
      <c r="NP2" s="38">
        <f t="shared" si="6"/>
        <v>28</v>
      </c>
      <c r="NQ2" s="38">
        <f t="shared" si="6"/>
        <v>31</v>
      </c>
      <c r="NR2" s="38">
        <f t="shared" si="6"/>
        <v>30</v>
      </c>
      <c r="NS2" s="38">
        <f t="shared" si="6"/>
        <v>31</v>
      </c>
      <c r="NT2" s="38">
        <f t="shared" si="6"/>
        <v>30</v>
      </c>
      <c r="NU2" s="38">
        <f t="shared" si="6"/>
        <v>31</v>
      </c>
      <c r="NV2" s="38">
        <f t="shared" si="6"/>
        <v>31</v>
      </c>
      <c r="NW2" s="38">
        <f t="shared" si="6"/>
        <v>30</v>
      </c>
      <c r="NX2" s="38">
        <f t="shared" si="6"/>
        <v>31</v>
      </c>
      <c r="NY2" s="38">
        <f t="shared" si="6"/>
        <v>30</v>
      </c>
      <c r="NZ2" s="38">
        <f t="shared" si="6"/>
        <v>31</v>
      </c>
      <c r="OA2" s="38">
        <f t="shared" si="6"/>
        <v>31</v>
      </c>
      <c r="OB2" s="38">
        <f t="shared" si="6"/>
        <v>28</v>
      </c>
      <c r="OC2" s="38">
        <f t="shared" si="6"/>
        <v>31</v>
      </c>
      <c r="OD2" s="38">
        <f t="shared" si="6"/>
        <v>30</v>
      </c>
      <c r="OE2" s="38">
        <f t="shared" si="6"/>
        <v>31</v>
      </c>
      <c r="OF2" s="38">
        <f t="shared" si="6"/>
        <v>30</v>
      </c>
      <c r="OG2" s="38">
        <f t="shared" si="6"/>
        <v>31</v>
      </c>
      <c r="OH2" s="38">
        <f t="shared" si="6"/>
        <v>31</v>
      </c>
      <c r="OI2" s="38">
        <f t="shared" si="6"/>
        <v>30</v>
      </c>
      <c r="OJ2" s="38">
        <f t="shared" si="6"/>
        <v>31</v>
      </c>
      <c r="OK2" s="38">
        <f t="shared" si="6"/>
        <v>30</v>
      </c>
      <c r="OL2" s="38">
        <f t="shared" si="6"/>
        <v>31</v>
      </c>
      <c r="OM2" s="38">
        <f t="shared" si="6"/>
        <v>31</v>
      </c>
      <c r="ON2" s="38">
        <f t="shared" si="6"/>
        <v>29</v>
      </c>
      <c r="OO2" s="38">
        <f t="shared" si="6"/>
        <v>31</v>
      </c>
      <c r="OP2" s="38">
        <f t="shared" si="6"/>
        <v>30</v>
      </c>
      <c r="OQ2" s="38">
        <f t="shared" si="6"/>
        <v>31</v>
      </c>
      <c r="OR2" s="38">
        <f t="shared" si="6"/>
        <v>30</v>
      </c>
      <c r="OS2" s="38">
        <f t="shared" si="6"/>
        <v>31</v>
      </c>
      <c r="OT2" s="38">
        <f t="shared" si="6"/>
        <v>31</v>
      </c>
      <c r="OU2" s="38">
        <f t="shared" si="6"/>
        <v>30</v>
      </c>
      <c r="OV2" s="38">
        <f t="shared" si="6"/>
        <v>31</v>
      </c>
      <c r="OW2" s="38">
        <f t="shared" si="6"/>
        <v>30</v>
      </c>
      <c r="OX2" s="38">
        <f t="shared" si="6"/>
        <v>31</v>
      </c>
      <c r="OY2" s="38">
        <f t="shared" si="6"/>
        <v>31</v>
      </c>
      <c r="OZ2" s="38">
        <f t="shared" si="6"/>
        <v>28</v>
      </c>
      <c r="PA2" s="38">
        <f t="shared" si="6"/>
        <v>31</v>
      </c>
      <c r="PB2" s="38">
        <f t="shared" si="6"/>
        <v>30</v>
      </c>
      <c r="PC2" s="38">
        <f t="shared" ref="PC2:QH2" si="7">DAY(EOMONTH(DATE(PB4,PB3,PB2),1))</f>
        <v>31</v>
      </c>
      <c r="PD2" s="38">
        <f t="shared" si="7"/>
        <v>30</v>
      </c>
      <c r="PE2" s="38">
        <f t="shared" si="7"/>
        <v>31</v>
      </c>
      <c r="PF2" s="38">
        <f t="shared" si="7"/>
        <v>31</v>
      </c>
      <c r="PG2" s="38">
        <f t="shared" si="7"/>
        <v>30</v>
      </c>
      <c r="PH2" s="38">
        <f t="shared" si="7"/>
        <v>31</v>
      </c>
      <c r="PI2" s="38">
        <f t="shared" si="7"/>
        <v>30</v>
      </c>
      <c r="PJ2" s="38">
        <f t="shared" si="7"/>
        <v>31</v>
      </c>
      <c r="PK2" s="38">
        <f t="shared" si="7"/>
        <v>31</v>
      </c>
      <c r="PL2" s="38">
        <f t="shared" si="7"/>
        <v>28</v>
      </c>
      <c r="PM2" s="38">
        <f t="shared" si="7"/>
        <v>31</v>
      </c>
      <c r="PN2" s="38">
        <f t="shared" si="7"/>
        <v>30</v>
      </c>
      <c r="PO2" s="38">
        <f t="shared" si="7"/>
        <v>31</v>
      </c>
      <c r="PP2" s="38">
        <f t="shared" si="7"/>
        <v>30</v>
      </c>
      <c r="PQ2" s="38">
        <f t="shared" si="7"/>
        <v>31</v>
      </c>
      <c r="PR2" s="38">
        <f t="shared" si="7"/>
        <v>31</v>
      </c>
      <c r="PS2" s="38">
        <f t="shared" si="7"/>
        <v>30</v>
      </c>
      <c r="PT2" s="38">
        <f t="shared" si="7"/>
        <v>31</v>
      </c>
      <c r="PU2" s="38">
        <f t="shared" si="7"/>
        <v>30</v>
      </c>
      <c r="PV2" s="38">
        <f t="shared" si="7"/>
        <v>31</v>
      </c>
      <c r="PW2" s="38">
        <f t="shared" si="7"/>
        <v>31</v>
      </c>
      <c r="PX2" s="38">
        <f t="shared" si="7"/>
        <v>28</v>
      </c>
      <c r="PY2" s="38">
        <f t="shared" si="7"/>
        <v>31</v>
      </c>
      <c r="PZ2" s="38">
        <f t="shared" si="7"/>
        <v>30</v>
      </c>
      <c r="QA2" s="38">
        <f t="shared" si="7"/>
        <v>31</v>
      </c>
      <c r="QB2" s="38">
        <f t="shared" si="7"/>
        <v>30</v>
      </c>
      <c r="QC2" s="38">
        <f t="shared" si="7"/>
        <v>31</v>
      </c>
      <c r="QD2" s="38">
        <f t="shared" si="7"/>
        <v>31</v>
      </c>
      <c r="QE2" s="38">
        <f t="shared" si="7"/>
        <v>30</v>
      </c>
      <c r="QF2" s="38">
        <f t="shared" si="7"/>
        <v>31</v>
      </c>
      <c r="QG2" s="38">
        <f t="shared" si="7"/>
        <v>30</v>
      </c>
      <c r="QH2" s="38">
        <f t="shared" si="7"/>
        <v>31</v>
      </c>
      <c r="QI2" t="s">
        <v>1293</v>
      </c>
    </row>
    <row r="3" spans="1:451">
      <c r="F3" s="37" t="s">
        <v>213</v>
      </c>
      <c r="G3" s="37">
        <v>1</v>
      </c>
      <c r="H3" s="37">
        <f t="shared" ref="H3:BB3" si="8">MONTH(EOMONTH(DATE(G4,G3,G2),1))</f>
        <v>2</v>
      </c>
      <c r="I3" s="37">
        <f t="shared" si="8"/>
        <v>3</v>
      </c>
      <c r="J3" s="37">
        <f t="shared" si="8"/>
        <v>4</v>
      </c>
      <c r="K3" s="37">
        <f t="shared" si="8"/>
        <v>5</v>
      </c>
      <c r="L3" s="37">
        <f t="shared" si="8"/>
        <v>6</v>
      </c>
      <c r="M3" s="37">
        <f t="shared" si="8"/>
        <v>7</v>
      </c>
      <c r="N3" s="37">
        <f t="shared" si="8"/>
        <v>8</v>
      </c>
      <c r="O3" s="37">
        <f t="shared" si="8"/>
        <v>9</v>
      </c>
      <c r="P3" s="37">
        <f t="shared" si="8"/>
        <v>10</v>
      </c>
      <c r="Q3" s="37">
        <f t="shared" si="8"/>
        <v>11</v>
      </c>
      <c r="R3" s="37">
        <f t="shared" si="8"/>
        <v>12</v>
      </c>
      <c r="S3" s="37">
        <f t="shared" si="8"/>
        <v>1</v>
      </c>
      <c r="T3" s="37">
        <f t="shared" si="8"/>
        <v>2</v>
      </c>
      <c r="U3" s="37">
        <f t="shared" si="8"/>
        <v>3</v>
      </c>
      <c r="V3" s="37">
        <f t="shared" si="8"/>
        <v>4</v>
      </c>
      <c r="W3" s="37">
        <f t="shared" si="8"/>
        <v>5</v>
      </c>
      <c r="X3" s="37">
        <f t="shared" si="8"/>
        <v>6</v>
      </c>
      <c r="Y3" s="37">
        <f t="shared" si="8"/>
        <v>7</v>
      </c>
      <c r="Z3" s="37">
        <f t="shared" si="8"/>
        <v>8</v>
      </c>
      <c r="AA3" s="37">
        <f t="shared" si="8"/>
        <v>9</v>
      </c>
      <c r="AB3" s="37">
        <f t="shared" si="8"/>
        <v>10</v>
      </c>
      <c r="AC3" s="37">
        <f t="shared" si="8"/>
        <v>11</v>
      </c>
      <c r="AD3" s="37">
        <f t="shared" si="8"/>
        <v>12</v>
      </c>
      <c r="AE3" s="37">
        <f t="shared" si="8"/>
        <v>1</v>
      </c>
      <c r="AF3" s="37">
        <f t="shared" si="8"/>
        <v>2</v>
      </c>
      <c r="AG3" s="37">
        <f t="shared" si="8"/>
        <v>3</v>
      </c>
      <c r="AH3" s="37">
        <f t="shared" si="8"/>
        <v>4</v>
      </c>
      <c r="AI3" s="37">
        <f t="shared" si="8"/>
        <v>5</v>
      </c>
      <c r="AJ3" s="37">
        <f t="shared" si="8"/>
        <v>6</v>
      </c>
      <c r="AK3" s="37">
        <f t="shared" si="8"/>
        <v>7</v>
      </c>
      <c r="AL3" s="37">
        <f t="shared" si="8"/>
        <v>8</v>
      </c>
      <c r="AM3" s="37">
        <f t="shared" si="8"/>
        <v>9</v>
      </c>
      <c r="AN3" s="37">
        <f t="shared" si="8"/>
        <v>10</v>
      </c>
      <c r="AO3" s="37">
        <f t="shared" si="8"/>
        <v>11</v>
      </c>
      <c r="AP3" s="37">
        <f t="shared" si="8"/>
        <v>12</v>
      </c>
      <c r="AQ3" s="37">
        <f t="shared" si="8"/>
        <v>1</v>
      </c>
      <c r="AR3" s="37">
        <f t="shared" si="8"/>
        <v>2</v>
      </c>
      <c r="AS3" s="37">
        <f t="shared" si="8"/>
        <v>3</v>
      </c>
      <c r="AT3" s="37">
        <f t="shared" si="8"/>
        <v>4</v>
      </c>
      <c r="AU3" s="37">
        <f t="shared" si="8"/>
        <v>5</v>
      </c>
      <c r="AV3" s="37">
        <f t="shared" si="8"/>
        <v>6</v>
      </c>
      <c r="AW3" s="37">
        <f t="shared" si="8"/>
        <v>7</v>
      </c>
      <c r="AX3" s="37">
        <f t="shared" si="8"/>
        <v>8</v>
      </c>
      <c r="AY3" s="37">
        <f t="shared" si="8"/>
        <v>9</v>
      </c>
      <c r="AZ3" s="37">
        <f t="shared" si="8"/>
        <v>10</v>
      </c>
      <c r="BA3" s="37">
        <f t="shared" si="8"/>
        <v>11</v>
      </c>
      <c r="BB3" s="38">
        <f t="shared" si="8"/>
        <v>12</v>
      </c>
      <c r="BC3" s="38">
        <f>MONTH(EOMONTH(DATE(BB4,BB3,BB2),1))</f>
        <v>1</v>
      </c>
      <c r="BD3" s="38">
        <f t="shared" ref="BD3:DO3" si="9">MONTH(EOMONTH(DATE(BC4,BC3,BC2),1))</f>
        <v>2</v>
      </c>
      <c r="BE3" s="38">
        <f t="shared" si="9"/>
        <v>3</v>
      </c>
      <c r="BF3" s="38">
        <f t="shared" si="9"/>
        <v>4</v>
      </c>
      <c r="BG3" s="38">
        <f t="shared" si="9"/>
        <v>5</v>
      </c>
      <c r="BH3" s="38">
        <f t="shared" si="9"/>
        <v>6</v>
      </c>
      <c r="BI3" s="38">
        <f t="shared" si="9"/>
        <v>7</v>
      </c>
      <c r="BJ3" s="38">
        <f t="shared" si="9"/>
        <v>8</v>
      </c>
      <c r="BK3" s="38">
        <f t="shared" si="9"/>
        <v>9</v>
      </c>
      <c r="BL3" s="38">
        <f t="shared" si="9"/>
        <v>10</v>
      </c>
      <c r="BM3" s="38">
        <f t="shared" si="9"/>
        <v>11</v>
      </c>
      <c r="BN3" s="38">
        <f t="shared" si="9"/>
        <v>12</v>
      </c>
      <c r="BO3" s="38">
        <f t="shared" si="9"/>
        <v>1</v>
      </c>
      <c r="BP3" s="38">
        <f t="shared" si="9"/>
        <v>2</v>
      </c>
      <c r="BQ3" s="38">
        <f t="shared" si="9"/>
        <v>3</v>
      </c>
      <c r="BR3" s="38">
        <f t="shared" si="9"/>
        <v>4</v>
      </c>
      <c r="BS3" s="38">
        <f t="shared" si="9"/>
        <v>5</v>
      </c>
      <c r="BT3" s="38">
        <f t="shared" si="9"/>
        <v>6</v>
      </c>
      <c r="BU3" s="38">
        <f t="shared" si="9"/>
        <v>7</v>
      </c>
      <c r="BV3" s="38">
        <f t="shared" si="9"/>
        <v>8</v>
      </c>
      <c r="BW3" s="38">
        <f t="shared" si="9"/>
        <v>9</v>
      </c>
      <c r="BX3" s="38">
        <f t="shared" si="9"/>
        <v>10</v>
      </c>
      <c r="BY3" s="38">
        <f t="shared" si="9"/>
        <v>11</v>
      </c>
      <c r="BZ3" s="38">
        <f t="shared" si="9"/>
        <v>12</v>
      </c>
      <c r="CA3" s="38">
        <f t="shared" si="9"/>
        <v>1</v>
      </c>
      <c r="CB3" s="38">
        <f t="shared" si="9"/>
        <v>2</v>
      </c>
      <c r="CC3" s="38">
        <f t="shared" si="9"/>
        <v>3</v>
      </c>
      <c r="CD3" s="38">
        <f t="shared" si="9"/>
        <v>4</v>
      </c>
      <c r="CE3" s="38">
        <f t="shared" si="9"/>
        <v>5</v>
      </c>
      <c r="CF3" s="38">
        <f t="shared" si="9"/>
        <v>6</v>
      </c>
      <c r="CG3" s="38">
        <f t="shared" si="9"/>
        <v>7</v>
      </c>
      <c r="CH3" s="38">
        <f t="shared" si="9"/>
        <v>8</v>
      </c>
      <c r="CI3" s="38">
        <f t="shared" si="9"/>
        <v>9</v>
      </c>
      <c r="CJ3" s="38">
        <f t="shared" si="9"/>
        <v>10</v>
      </c>
      <c r="CK3" s="38">
        <f t="shared" si="9"/>
        <v>11</v>
      </c>
      <c r="CL3" s="38">
        <f t="shared" si="9"/>
        <v>12</v>
      </c>
      <c r="CM3" s="38">
        <f t="shared" si="9"/>
        <v>1</v>
      </c>
      <c r="CN3" s="38">
        <f t="shared" si="9"/>
        <v>2</v>
      </c>
      <c r="CO3" s="38">
        <f t="shared" si="9"/>
        <v>3</v>
      </c>
      <c r="CP3" s="38">
        <f t="shared" si="9"/>
        <v>4</v>
      </c>
      <c r="CQ3" s="38">
        <f t="shared" si="9"/>
        <v>5</v>
      </c>
      <c r="CR3" s="38">
        <f t="shared" si="9"/>
        <v>6</v>
      </c>
      <c r="CS3" s="38">
        <f t="shared" si="9"/>
        <v>7</v>
      </c>
      <c r="CT3" s="38">
        <f t="shared" si="9"/>
        <v>8</v>
      </c>
      <c r="CU3" s="38">
        <f t="shared" si="9"/>
        <v>9</v>
      </c>
      <c r="CV3" s="38">
        <f t="shared" si="9"/>
        <v>10</v>
      </c>
      <c r="CW3" s="38">
        <f t="shared" si="9"/>
        <v>11</v>
      </c>
      <c r="CX3" s="38">
        <f t="shared" si="9"/>
        <v>12</v>
      </c>
      <c r="CY3" s="38">
        <f t="shared" si="9"/>
        <v>1</v>
      </c>
      <c r="CZ3" s="38">
        <f t="shared" si="9"/>
        <v>2</v>
      </c>
      <c r="DA3" s="38">
        <f t="shared" si="9"/>
        <v>3</v>
      </c>
      <c r="DB3" s="38">
        <f t="shared" si="9"/>
        <v>4</v>
      </c>
      <c r="DC3" s="38">
        <f t="shared" si="9"/>
        <v>5</v>
      </c>
      <c r="DD3" s="38">
        <f t="shared" si="9"/>
        <v>6</v>
      </c>
      <c r="DE3" s="38">
        <f t="shared" si="9"/>
        <v>7</v>
      </c>
      <c r="DF3" s="38">
        <f t="shared" si="9"/>
        <v>8</v>
      </c>
      <c r="DG3" s="38">
        <f t="shared" si="9"/>
        <v>9</v>
      </c>
      <c r="DH3" s="38">
        <f t="shared" si="9"/>
        <v>10</v>
      </c>
      <c r="DI3" s="38">
        <f t="shared" si="9"/>
        <v>11</v>
      </c>
      <c r="DJ3" s="38">
        <f t="shared" si="9"/>
        <v>12</v>
      </c>
      <c r="DK3" s="38">
        <f t="shared" si="9"/>
        <v>1</v>
      </c>
      <c r="DL3" s="38">
        <f t="shared" si="9"/>
        <v>2</v>
      </c>
      <c r="DM3" s="38">
        <f t="shared" si="9"/>
        <v>3</v>
      </c>
      <c r="DN3" s="38">
        <f t="shared" si="9"/>
        <v>4</v>
      </c>
      <c r="DO3" s="38">
        <f t="shared" si="9"/>
        <v>5</v>
      </c>
      <c r="DP3" s="38">
        <f t="shared" ref="DP3:GA3" si="10">MONTH(EOMONTH(DATE(DO4,DO3,DO2),1))</f>
        <v>6</v>
      </c>
      <c r="DQ3" s="38">
        <f t="shared" si="10"/>
        <v>7</v>
      </c>
      <c r="DR3" s="38">
        <f t="shared" si="10"/>
        <v>8</v>
      </c>
      <c r="DS3" s="38">
        <f t="shared" si="10"/>
        <v>9</v>
      </c>
      <c r="DT3" s="38">
        <f t="shared" si="10"/>
        <v>10</v>
      </c>
      <c r="DU3" s="38">
        <f t="shared" si="10"/>
        <v>11</v>
      </c>
      <c r="DV3" s="38">
        <f t="shared" si="10"/>
        <v>12</v>
      </c>
      <c r="DW3" s="38">
        <f t="shared" si="10"/>
        <v>1</v>
      </c>
      <c r="DX3" s="38">
        <f t="shared" si="10"/>
        <v>2</v>
      </c>
      <c r="DY3" s="38">
        <f t="shared" si="10"/>
        <v>3</v>
      </c>
      <c r="DZ3" s="38">
        <f t="shared" si="10"/>
        <v>4</v>
      </c>
      <c r="EA3" s="38">
        <f t="shared" si="10"/>
        <v>5</v>
      </c>
      <c r="EB3" s="38">
        <f t="shared" si="10"/>
        <v>6</v>
      </c>
      <c r="EC3" s="38">
        <f t="shared" si="10"/>
        <v>7</v>
      </c>
      <c r="ED3" s="38">
        <f t="shared" si="10"/>
        <v>8</v>
      </c>
      <c r="EE3" s="38">
        <f t="shared" si="10"/>
        <v>9</v>
      </c>
      <c r="EF3" s="38">
        <f t="shared" si="10"/>
        <v>10</v>
      </c>
      <c r="EG3" s="38">
        <f t="shared" si="10"/>
        <v>11</v>
      </c>
      <c r="EH3" s="38">
        <f t="shared" si="10"/>
        <v>12</v>
      </c>
      <c r="EI3" s="38">
        <f t="shared" si="10"/>
        <v>1</v>
      </c>
      <c r="EJ3" s="38">
        <f t="shared" si="10"/>
        <v>2</v>
      </c>
      <c r="EK3" s="38">
        <f t="shared" si="10"/>
        <v>3</v>
      </c>
      <c r="EL3" s="38">
        <f t="shared" si="10"/>
        <v>4</v>
      </c>
      <c r="EM3" s="38">
        <f t="shared" si="10"/>
        <v>5</v>
      </c>
      <c r="EN3" s="38">
        <f t="shared" si="10"/>
        <v>6</v>
      </c>
      <c r="EO3" s="38">
        <f t="shared" si="10"/>
        <v>7</v>
      </c>
      <c r="EP3" s="38">
        <f t="shared" si="10"/>
        <v>8</v>
      </c>
      <c r="EQ3" s="38">
        <f t="shared" si="10"/>
        <v>9</v>
      </c>
      <c r="ER3" s="38">
        <f t="shared" si="10"/>
        <v>10</v>
      </c>
      <c r="ES3" s="38">
        <f t="shared" si="10"/>
        <v>11</v>
      </c>
      <c r="ET3" s="38">
        <f t="shared" si="10"/>
        <v>12</v>
      </c>
      <c r="EU3" s="38">
        <f t="shared" si="10"/>
        <v>1</v>
      </c>
      <c r="EV3" s="38">
        <f t="shared" si="10"/>
        <v>2</v>
      </c>
      <c r="EW3" s="38">
        <f t="shared" si="10"/>
        <v>3</v>
      </c>
      <c r="EX3" s="38">
        <f t="shared" si="10"/>
        <v>4</v>
      </c>
      <c r="EY3" s="38">
        <f t="shared" si="10"/>
        <v>5</v>
      </c>
      <c r="EZ3" s="38">
        <f t="shared" si="10"/>
        <v>6</v>
      </c>
      <c r="FA3" s="38">
        <f t="shared" si="10"/>
        <v>7</v>
      </c>
      <c r="FB3" s="38">
        <f t="shared" si="10"/>
        <v>8</v>
      </c>
      <c r="FC3" s="38">
        <f t="shared" si="10"/>
        <v>9</v>
      </c>
      <c r="FD3" s="38">
        <f t="shared" si="10"/>
        <v>10</v>
      </c>
      <c r="FE3" s="38">
        <f t="shared" si="10"/>
        <v>11</v>
      </c>
      <c r="FF3" s="38">
        <f t="shared" si="10"/>
        <v>12</v>
      </c>
      <c r="FG3" s="38">
        <f t="shared" si="10"/>
        <v>1</v>
      </c>
      <c r="FH3" s="38">
        <f t="shared" si="10"/>
        <v>2</v>
      </c>
      <c r="FI3" s="38">
        <f t="shared" si="10"/>
        <v>3</v>
      </c>
      <c r="FJ3" s="38">
        <f t="shared" si="10"/>
        <v>4</v>
      </c>
      <c r="FK3" s="38">
        <f t="shared" si="10"/>
        <v>5</v>
      </c>
      <c r="FL3" s="38">
        <f t="shared" si="10"/>
        <v>6</v>
      </c>
      <c r="FM3" s="38">
        <f t="shared" si="10"/>
        <v>7</v>
      </c>
      <c r="FN3" s="38">
        <f t="shared" si="10"/>
        <v>8</v>
      </c>
      <c r="FO3" s="38">
        <f t="shared" si="10"/>
        <v>9</v>
      </c>
      <c r="FP3" s="38">
        <f t="shared" si="10"/>
        <v>10</v>
      </c>
      <c r="FQ3" s="38">
        <f t="shared" si="10"/>
        <v>11</v>
      </c>
      <c r="FR3" s="38">
        <f t="shared" si="10"/>
        <v>12</v>
      </c>
      <c r="FS3" s="38">
        <f t="shared" si="10"/>
        <v>1</v>
      </c>
      <c r="FT3" s="38">
        <f t="shared" si="10"/>
        <v>2</v>
      </c>
      <c r="FU3" s="38">
        <f t="shared" si="10"/>
        <v>3</v>
      </c>
      <c r="FV3" s="38">
        <f t="shared" si="10"/>
        <v>4</v>
      </c>
      <c r="FW3" s="38">
        <f t="shared" si="10"/>
        <v>5</v>
      </c>
      <c r="FX3" s="38">
        <f t="shared" si="10"/>
        <v>6</v>
      </c>
      <c r="FY3" s="38">
        <f t="shared" si="10"/>
        <v>7</v>
      </c>
      <c r="FZ3" s="38">
        <f t="shared" si="10"/>
        <v>8</v>
      </c>
      <c r="GA3" s="38">
        <f t="shared" si="10"/>
        <v>9</v>
      </c>
      <c r="GB3" s="38">
        <f t="shared" ref="GB3:IM3" si="11">MONTH(EOMONTH(DATE(GA4,GA3,GA2),1))</f>
        <v>10</v>
      </c>
      <c r="GC3" s="38">
        <f t="shared" si="11"/>
        <v>11</v>
      </c>
      <c r="GD3" s="38">
        <f t="shared" si="11"/>
        <v>12</v>
      </c>
      <c r="GE3" s="38">
        <f t="shared" si="11"/>
        <v>1</v>
      </c>
      <c r="GF3" s="38">
        <f t="shared" si="11"/>
        <v>2</v>
      </c>
      <c r="GG3" s="38">
        <f t="shared" si="11"/>
        <v>3</v>
      </c>
      <c r="GH3" s="38">
        <f t="shared" si="11"/>
        <v>4</v>
      </c>
      <c r="GI3" s="38">
        <f t="shared" si="11"/>
        <v>5</v>
      </c>
      <c r="GJ3" s="38">
        <f t="shared" si="11"/>
        <v>6</v>
      </c>
      <c r="GK3" s="38">
        <f t="shared" si="11"/>
        <v>7</v>
      </c>
      <c r="GL3" s="38">
        <f t="shared" si="11"/>
        <v>8</v>
      </c>
      <c r="GM3" s="38">
        <f t="shared" si="11"/>
        <v>9</v>
      </c>
      <c r="GN3" s="38">
        <f t="shared" si="11"/>
        <v>10</v>
      </c>
      <c r="GO3" s="38">
        <f t="shared" si="11"/>
        <v>11</v>
      </c>
      <c r="GP3" s="38">
        <f t="shared" si="11"/>
        <v>12</v>
      </c>
      <c r="GQ3" s="38">
        <f t="shared" si="11"/>
        <v>1</v>
      </c>
      <c r="GR3" s="38">
        <f t="shared" si="11"/>
        <v>2</v>
      </c>
      <c r="GS3" s="38">
        <f t="shared" si="11"/>
        <v>3</v>
      </c>
      <c r="GT3" s="38">
        <f t="shared" si="11"/>
        <v>4</v>
      </c>
      <c r="GU3" s="38">
        <f t="shared" si="11"/>
        <v>5</v>
      </c>
      <c r="GV3" s="38">
        <f t="shared" si="11"/>
        <v>6</v>
      </c>
      <c r="GW3" s="38">
        <f t="shared" si="11"/>
        <v>7</v>
      </c>
      <c r="GX3" s="38">
        <f t="shared" si="11"/>
        <v>8</v>
      </c>
      <c r="GY3" s="38">
        <f t="shared" si="11"/>
        <v>9</v>
      </c>
      <c r="GZ3" s="38">
        <f t="shared" si="11"/>
        <v>10</v>
      </c>
      <c r="HA3" s="38">
        <f t="shared" si="11"/>
        <v>11</v>
      </c>
      <c r="HB3" s="38">
        <f t="shared" si="11"/>
        <v>12</v>
      </c>
      <c r="HC3" s="38">
        <f t="shared" si="11"/>
        <v>1</v>
      </c>
      <c r="HD3" s="38">
        <f t="shared" si="11"/>
        <v>2</v>
      </c>
      <c r="HE3" s="38">
        <f t="shared" si="11"/>
        <v>3</v>
      </c>
      <c r="HF3" s="38">
        <f t="shared" si="11"/>
        <v>4</v>
      </c>
      <c r="HG3" s="38">
        <f t="shared" si="11"/>
        <v>5</v>
      </c>
      <c r="HH3" s="38">
        <f t="shared" si="11"/>
        <v>6</v>
      </c>
      <c r="HI3" s="38">
        <f t="shared" si="11"/>
        <v>7</v>
      </c>
      <c r="HJ3" s="38">
        <f t="shared" si="11"/>
        <v>8</v>
      </c>
      <c r="HK3" s="38">
        <f t="shared" si="11"/>
        <v>9</v>
      </c>
      <c r="HL3" s="38">
        <f t="shared" si="11"/>
        <v>10</v>
      </c>
      <c r="HM3" s="38">
        <f t="shared" si="11"/>
        <v>11</v>
      </c>
      <c r="HN3" s="38">
        <f t="shared" si="11"/>
        <v>12</v>
      </c>
      <c r="HO3" s="38">
        <f t="shared" si="11"/>
        <v>1</v>
      </c>
      <c r="HP3" s="38">
        <f t="shared" si="11"/>
        <v>2</v>
      </c>
      <c r="HQ3" s="38">
        <f t="shared" si="11"/>
        <v>3</v>
      </c>
      <c r="HR3" s="38">
        <f t="shared" si="11"/>
        <v>4</v>
      </c>
      <c r="HS3" s="38">
        <f t="shared" si="11"/>
        <v>5</v>
      </c>
      <c r="HT3" s="38">
        <f t="shared" si="11"/>
        <v>6</v>
      </c>
      <c r="HU3" s="38">
        <f t="shared" si="11"/>
        <v>7</v>
      </c>
      <c r="HV3" s="38">
        <f t="shared" si="11"/>
        <v>8</v>
      </c>
      <c r="HW3" s="38">
        <f t="shared" si="11"/>
        <v>9</v>
      </c>
      <c r="HX3" s="38">
        <f t="shared" si="11"/>
        <v>10</v>
      </c>
      <c r="HY3" s="38">
        <f t="shared" si="11"/>
        <v>11</v>
      </c>
      <c r="HZ3" s="38">
        <f t="shared" si="11"/>
        <v>12</v>
      </c>
      <c r="IA3" s="38">
        <f t="shared" si="11"/>
        <v>1</v>
      </c>
      <c r="IB3" s="38">
        <f t="shared" si="11"/>
        <v>2</v>
      </c>
      <c r="IC3" s="38">
        <f t="shared" si="11"/>
        <v>3</v>
      </c>
      <c r="ID3" s="38">
        <f t="shared" si="11"/>
        <v>4</v>
      </c>
      <c r="IE3" s="38">
        <f t="shared" si="11"/>
        <v>5</v>
      </c>
      <c r="IF3" s="38">
        <f t="shared" si="11"/>
        <v>6</v>
      </c>
      <c r="IG3" s="38">
        <f t="shared" si="11"/>
        <v>7</v>
      </c>
      <c r="IH3" s="38">
        <f t="shared" si="11"/>
        <v>8</v>
      </c>
      <c r="II3" s="38">
        <f t="shared" si="11"/>
        <v>9</v>
      </c>
      <c r="IJ3" s="38">
        <f t="shared" si="11"/>
        <v>10</v>
      </c>
      <c r="IK3" s="38">
        <f t="shared" si="11"/>
        <v>11</v>
      </c>
      <c r="IL3" s="38">
        <f t="shared" si="11"/>
        <v>12</v>
      </c>
      <c r="IM3" s="38">
        <f t="shared" si="11"/>
        <v>1</v>
      </c>
      <c r="IN3" s="38">
        <f t="shared" ref="IN3:KY3" si="12">MONTH(EOMONTH(DATE(IM4,IM3,IM2),1))</f>
        <v>2</v>
      </c>
      <c r="IO3" s="38">
        <f t="shared" si="12"/>
        <v>3</v>
      </c>
      <c r="IP3" s="38">
        <f t="shared" si="12"/>
        <v>4</v>
      </c>
      <c r="IQ3" s="38">
        <f t="shared" si="12"/>
        <v>5</v>
      </c>
      <c r="IR3" s="38">
        <f t="shared" si="12"/>
        <v>6</v>
      </c>
      <c r="IS3" s="38">
        <f t="shared" si="12"/>
        <v>7</v>
      </c>
      <c r="IT3" s="38">
        <f t="shared" si="12"/>
        <v>8</v>
      </c>
      <c r="IU3" s="38">
        <f t="shared" si="12"/>
        <v>9</v>
      </c>
      <c r="IV3" s="38">
        <f t="shared" si="12"/>
        <v>10</v>
      </c>
      <c r="IW3" s="38">
        <f t="shared" si="12"/>
        <v>11</v>
      </c>
      <c r="IX3" s="38">
        <f t="shared" si="12"/>
        <v>12</v>
      </c>
      <c r="IY3" s="38">
        <f t="shared" si="12"/>
        <v>1</v>
      </c>
      <c r="IZ3" s="38">
        <f t="shared" si="12"/>
        <v>2</v>
      </c>
      <c r="JA3" s="38">
        <f t="shared" si="12"/>
        <v>3</v>
      </c>
      <c r="JB3" s="38">
        <f t="shared" si="12"/>
        <v>4</v>
      </c>
      <c r="JC3" s="38">
        <f t="shared" si="12"/>
        <v>5</v>
      </c>
      <c r="JD3" s="38">
        <f t="shared" si="12"/>
        <v>6</v>
      </c>
      <c r="JE3" s="38">
        <f t="shared" si="12"/>
        <v>7</v>
      </c>
      <c r="JF3" s="38">
        <f t="shared" si="12"/>
        <v>8</v>
      </c>
      <c r="JG3" s="38">
        <f t="shared" si="12"/>
        <v>9</v>
      </c>
      <c r="JH3" s="38">
        <f t="shared" si="12"/>
        <v>10</v>
      </c>
      <c r="JI3" s="38">
        <f t="shared" si="12"/>
        <v>11</v>
      </c>
      <c r="JJ3" s="38">
        <f t="shared" si="12"/>
        <v>12</v>
      </c>
      <c r="JK3" s="38">
        <f t="shared" si="12"/>
        <v>1</v>
      </c>
      <c r="JL3" s="38">
        <f t="shared" si="12"/>
        <v>2</v>
      </c>
      <c r="JM3" s="38">
        <f t="shared" si="12"/>
        <v>3</v>
      </c>
      <c r="JN3" s="38">
        <f t="shared" si="12"/>
        <v>4</v>
      </c>
      <c r="JO3" s="38">
        <f t="shared" si="12"/>
        <v>5</v>
      </c>
      <c r="JP3" s="38">
        <f t="shared" si="12"/>
        <v>6</v>
      </c>
      <c r="JQ3" s="38">
        <f t="shared" si="12"/>
        <v>7</v>
      </c>
      <c r="JR3" s="38">
        <f t="shared" si="12"/>
        <v>8</v>
      </c>
      <c r="JS3" s="38">
        <f t="shared" si="12"/>
        <v>9</v>
      </c>
      <c r="JT3" s="38">
        <f t="shared" si="12"/>
        <v>10</v>
      </c>
      <c r="JU3" s="38">
        <f t="shared" si="12"/>
        <v>11</v>
      </c>
      <c r="JV3" s="38">
        <f t="shared" si="12"/>
        <v>12</v>
      </c>
      <c r="JW3" s="38">
        <f t="shared" si="12"/>
        <v>1</v>
      </c>
      <c r="JX3" s="38">
        <f t="shared" si="12"/>
        <v>2</v>
      </c>
      <c r="JY3" s="38">
        <f t="shared" si="12"/>
        <v>3</v>
      </c>
      <c r="JZ3" s="38">
        <f t="shared" si="12"/>
        <v>4</v>
      </c>
      <c r="KA3" s="38">
        <f t="shared" si="12"/>
        <v>5</v>
      </c>
      <c r="KB3" s="38">
        <f t="shared" si="12"/>
        <v>6</v>
      </c>
      <c r="KC3" s="38">
        <f t="shared" si="12"/>
        <v>7</v>
      </c>
      <c r="KD3" s="38">
        <f t="shared" si="12"/>
        <v>8</v>
      </c>
      <c r="KE3" s="38">
        <f t="shared" si="12"/>
        <v>9</v>
      </c>
      <c r="KF3" s="38">
        <f t="shared" si="12"/>
        <v>10</v>
      </c>
      <c r="KG3" s="38">
        <f t="shared" si="12"/>
        <v>11</v>
      </c>
      <c r="KH3" s="38">
        <f t="shared" si="12"/>
        <v>12</v>
      </c>
      <c r="KI3" s="38">
        <f t="shared" si="12"/>
        <v>1</v>
      </c>
      <c r="KJ3" s="38">
        <f t="shared" si="12"/>
        <v>2</v>
      </c>
      <c r="KK3" s="38">
        <f t="shared" si="12"/>
        <v>3</v>
      </c>
      <c r="KL3" s="38">
        <f t="shared" si="12"/>
        <v>4</v>
      </c>
      <c r="KM3" s="38">
        <f t="shared" si="12"/>
        <v>5</v>
      </c>
      <c r="KN3" s="38">
        <f t="shared" si="12"/>
        <v>6</v>
      </c>
      <c r="KO3" s="38">
        <f t="shared" si="12"/>
        <v>7</v>
      </c>
      <c r="KP3" s="38">
        <f t="shared" si="12"/>
        <v>8</v>
      </c>
      <c r="KQ3" s="38">
        <f t="shared" si="12"/>
        <v>9</v>
      </c>
      <c r="KR3" s="38">
        <f t="shared" si="12"/>
        <v>10</v>
      </c>
      <c r="KS3" s="38">
        <f t="shared" si="12"/>
        <v>11</v>
      </c>
      <c r="KT3" s="38">
        <f t="shared" si="12"/>
        <v>12</v>
      </c>
      <c r="KU3" s="38">
        <f t="shared" si="12"/>
        <v>1</v>
      </c>
      <c r="KV3" s="38">
        <f t="shared" si="12"/>
        <v>2</v>
      </c>
      <c r="KW3" s="38">
        <f t="shared" si="12"/>
        <v>3</v>
      </c>
      <c r="KX3" s="38">
        <f t="shared" si="12"/>
        <v>4</v>
      </c>
      <c r="KY3" s="38">
        <f t="shared" si="12"/>
        <v>5</v>
      </c>
      <c r="KZ3" s="38">
        <f t="shared" ref="KZ3:MO3" si="13">MONTH(EOMONTH(DATE(KY4,KY3,KY2),1))</f>
        <v>6</v>
      </c>
      <c r="LA3" s="38">
        <f t="shared" si="13"/>
        <v>7</v>
      </c>
      <c r="LB3" s="38">
        <f t="shared" si="13"/>
        <v>8</v>
      </c>
      <c r="LC3" s="38">
        <f t="shared" si="13"/>
        <v>9</v>
      </c>
      <c r="LD3" s="38">
        <f t="shared" si="13"/>
        <v>10</v>
      </c>
      <c r="LE3" s="38">
        <f t="shared" si="13"/>
        <v>11</v>
      </c>
      <c r="LF3" s="38">
        <f t="shared" si="13"/>
        <v>12</v>
      </c>
      <c r="LG3" s="38">
        <f t="shared" si="13"/>
        <v>1</v>
      </c>
      <c r="LH3" s="38">
        <f t="shared" si="13"/>
        <v>2</v>
      </c>
      <c r="LI3" s="38">
        <f t="shared" si="13"/>
        <v>3</v>
      </c>
      <c r="LJ3" s="38">
        <f t="shared" si="13"/>
        <v>4</v>
      </c>
      <c r="LK3" s="38">
        <f t="shared" si="13"/>
        <v>5</v>
      </c>
      <c r="LL3" s="38">
        <f t="shared" si="13"/>
        <v>6</v>
      </c>
      <c r="LM3" s="38">
        <f t="shared" si="13"/>
        <v>7</v>
      </c>
      <c r="LN3" s="38">
        <f t="shared" si="13"/>
        <v>8</v>
      </c>
      <c r="LO3" s="38">
        <f t="shared" si="13"/>
        <v>9</v>
      </c>
      <c r="LP3" s="38">
        <f t="shared" si="13"/>
        <v>10</v>
      </c>
      <c r="LQ3" s="38">
        <f t="shared" si="13"/>
        <v>11</v>
      </c>
      <c r="LR3" s="38">
        <f t="shared" si="13"/>
        <v>12</v>
      </c>
      <c r="LS3" s="38">
        <f t="shared" si="13"/>
        <v>1</v>
      </c>
      <c r="LT3" s="38">
        <f t="shared" si="13"/>
        <v>2</v>
      </c>
      <c r="LU3" s="38">
        <f t="shared" si="13"/>
        <v>3</v>
      </c>
      <c r="LV3" s="38">
        <f t="shared" si="13"/>
        <v>4</v>
      </c>
      <c r="LW3" s="38">
        <f t="shared" si="13"/>
        <v>5</v>
      </c>
      <c r="LX3" s="38">
        <f t="shared" si="13"/>
        <v>6</v>
      </c>
      <c r="LY3" s="38">
        <f t="shared" si="13"/>
        <v>7</v>
      </c>
      <c r="LZ3" s="38">
        <f t="shared" si="13"/>
        <v>8</v>
      </c>
      <c r="MA3" s="38">
        <f t="shared" si="13"/>
        <v>9</v>
      </c>
      <c r="MB3" s="38">
        <f t="shared" si="13"/>
        <v>10</v>
      </c>
      <c r="MC3" s="38">
        <f t="shared" si="13"/>
        <v>11</v>
      </c>
      <c r="MD3" s="38">
        <f t="shared" si="13"/>
        <v>12</v>
      </c>
      <c r="ME3" s="38">
        <f t="shared" si="13"/>
        <v>1</v>
      </c>
      <c r="MF3" s="38">
        <f t="shared" si="13"/>
        <v>2</v>
      </c>
      <c r="MG3" s="38">
        <f t="shared" si="13"/>
        <v>3</v>
      </c>
      <c r="MH3" s="38">
        <f t="shared" si="13"/>
        <v>4</v>
      </c>
      <c r="MI3" s="38">
        <f t="shared" si="13"/>
        <v>5</v>
      </c>
      <c r="MJ3" s="38">
        <f t="shared" si="13"/>
        <v>6</v>
      </c>
      <c r="MK3" s="38">
        <f t="shared" si="13"/>
        <v>7</v>
      </c>
      <c r="ML3" s="38">
        <f t="shared" si="13"/>
        <v>8</v>
      </c>
      <c r="MM3" s="38">
        <f t="shared" si="13"/>
        <v>9</v>
      </c>
      <c r="MN3" s="38">
        <f t="shared" si="13"/>
        <v>10</v>
      </c>
      <c r="MO3" s="38">
        <f t="shared" si="13"/>
        <v>11</v>
      </c>
      <c r="MP3" s="38">
        <f>MONTH(EOMONTH(DATE(MO4,MO3,MO2),1))</f>
        <v>12</v>
      </c>
      <c r="MQ3" s="38">
        <f t="shared" ref="MQ3:PB3" si="14">MONTH(EOMONTH(DATE(MP4,MP3,MP2),1))</f>
        <v>1</v>
      </c>
      <c r="MR3" s="38">
        <f t="shared" si="14"/>
        <v>2</v>
      </c>
      <c r="MS3" s="38">
        <f t="shared" si="14"/>
        <v>3</v>
      </c>
      <c r="MT3" s="38">
        <f t="shared" si="14"/>
        <v>4</v>
      </c>
      <c r="MU3" s="38">
        <f t="shared" si="14"/>
        <v>5</v>
      </c>
      <c r="MV3" s="38">
        <f t="shared" si="14"/>
        <v>6</v>
      </c>
      <c r="MW3" s="38">
        <f t="shared" si="14"/>
        <v>7</v>
      </c>
      <c r="MX3" s="38">
        <f t="shared" si="14"/>
        <v>8</v>
      </c>
      <c r="MY3" s="38">
        <f t="shared" si="14"/>
        <v>9</v>
      </c>
      <c r="MZ3" s="38">
        <f t="shared" si="14"/>
        <v>10</v>
      </c>
      <c r="NA3" s="38">
        <f t="shared" si="14"/>
        <v>11</v>
      </c>
      <c r="NB3" s="38">
        <f t="shared" si="14"/>
        <v>12</v>
      </c>
      <c r="NC3" s="38">
        <f t="shared" si="14"/>
        <v>1</v>
      </c>
      <c r="ND3" s="38">
        <f t="shared" si="14"/>
        <v>2</v>
      </c>
      <c r="NE3" s="38">
        <f t="shared" si="14"/>
        <v>3</v>
      </c>
      <c r="NF3" s="38">
        <f t="shared" si="14"/>
        <v>4</v>
      </c>
      <c r="NG3" s="38">
        <f t="shared" si="14"/>
        <v>5</v>
      </c>
      <c r="NH3" s="38">
        <f t="shared" si="14"/>
        <v>6</v>
      </c>
      <c r="NI3" s="38">
        <f t="shared" si="14"/>
        <v>7</v>
      </c>
      <c r="NJ3" s="38">
        <f t="shared" si="14"/>
        <v>8</v>
      </c>
      <c r="NK3" s="38">
        <f t="shared" si="14"/>
        <v>9</v>
      </c>
      <c r="NL3" s="38">
        <f t="shared" si="14"/>
        <v>10</v>
      </c>
      <c r="NM3" s="38">
        <f t="shared" si="14"/>
        <v>11</v>
      </c>
      <c r="NN3" s="38">
        <f t="shared" si="14"/>
        <v>12</v>
      </c>
      <c r="NO3" s="38">
        <f t="shared" si="14"/>
        <v>1</v>
      </c>
      <c r="NP3" s="38">
        <f t="shared" si="14"/>
        <v>2</v>
      </c>
      <c r="NQ3" s="38">
        <f t="shared" si="14"/>
        <v>3</v>
      </c>
      <c r="NR3" s="38">
        <f t="shared" si="14"/>
        <v>4</v>
      </c>
      <c r="NS3" s="38">
        <f t="shared" si="14"/>
        <v>5</v>
      </c>
      <c r="NT3" s="38">
        <f t="shared" si="14"/>
        <v>6</v>
      </c>
      <c r="NU3" s="38">
        <f t="shared" si="14"/>
        <v>7</v>
      </c>
      <c r="NV3" s="38">
        <f t="shared" si="14"/>
        <v>8</v>
      </c>
      <c r="NW3" s="38">
        <f t="shared" si="14"/>
        <v>9</v>
      </c>
      <c r="NX3" s="38">
        <f t="shared" si="14"/>
        <v>10</v>
      </c>
      <c r="NY3" s="38">
        <f t="shared" si="14"/>
        <v>11</v>
      </c>
      <c r="NZ3" s="38">
        <f t="shared" si="14"/>
        <v>12</v>
      </c>
      <c r="OA3" s="38">
        <f t="shared" si="14"/>
        <v>1</v>
      </c>
      <c r="OB3" s="38">
        <f t="shared" si="14"/>
        <v>2</v>
      </c>
      <c r="OC3" s="38">
        <f t="shared" si="14"/>
        <v>3</v>
      </c>
      <c r="OD3" s="38">
        <f t="shared" si="14"/>
        <v>4</v>
      </c>
      <c r="OE3" s="38">
        <f t="shared" si="14"/>
        <v>5</v>
      </c>
      <c r="OF3" s="38">
        <f t="shared" si="14"/>
        <v>6</v>
      </c>
      <c r="OG3" s="38">
        <f t="shared" si="14"/>
        <v>7</v>
      </c>
      <c r="OH3" s="38">
        <f t="shared" si="14"/>
        <v>8</v>
      </c>
      <c r="OI3" s="38">
        <f t="shared" si="14"/>
        <v>9</v>
      </c>
      <c r="OJ3" s="38">
        <f t="shared" si="14"/>
        <v>10</v>
      </c>
      <c r="OK3" s="38">
        <f t="shared" si="14"/>
        <v>11</v>
      </c>
      <c r="OL3" s="38">
        <f t="shared" si="14"/>
        <v>12</v>
      </c>
      <c r="OM3" s="38">
        <f t="shared" si="14"/>
        <v>1</v>
      </c>
      <c r="ON3" s="38">
        <f t="shared" si="14"/>
        <v>2</v>
      </c>
      <c r="OO3" s="38">
        <f t="shared" si="14"/>
        <v>3</v>
      </c>
      <c r="OP3" s="38">
        <f t="shared" si="14"/>
        <v>4</v>
      </c>
      <c r="OQ3" s="38">
        <f t="shared" si="14"/>
        <v>5</v>
      </c>
      <c r="OR3" s="38">
        <f t="shared" si="14"/>
        <v>6</v>
      </c>
      <c r="OS3" s="38">
        <f t="shared" si="14"/>
        <v>7</v>
      </c>
      <c r="OT3" s="38">
        <f t="shared" si="14"/>
        <v>8</v>
      </c>
      <c r="OU3" s="38">
        <f t="shared" si="14"/>
        <v>9</v>
      </c>
      <c r="OV3" s="38">
        <f t="shared" si="14"/>
        <v>10</v>
      </c>
      <c r="OW3" s="38">
        <f t="shared" si="14"/>
        <v>11</v>
      </c>
      <c r="OX3" s="38">
        <f t="shared" si="14"/>
        <v>12</v>
      </c>
      <c r="OY3" s="38">
        <f t="shared" si="14"/>
        <v>1</v>
      </c>
      <c r="OZ3" s="38">
        <f t="shared" si="14"/>
        <v>2</v>
      </c>
      <c r="PA3" s="38">
        <f t="shared" si="14"/>
        <v>3</v>
      </c>
      <c r="PB3" s="38">
        <f t="shared" si="14"/>
        <v>4</v>
      </c>
      <c r="PC3" s="38">
        <f t="shared" ref="PC3:QH3" si="15">MONTH(EOMONTH(DATE(PB4,PB3,PB2),1))</f>
        <v>5</v>
      </c>
      <c r="PD3" s="38">
        <f t="shared" si="15"/>
        <v>6</v>
      </c>
      <c r="PE3" s="38">
        <f t="shared" si="15"/>
        <v>7</v>
      </c>
      <c r="PF3" s="38">
        <f t="shared" si="15"/>
        <v>8</v>
      </c>
      <c r="PG3" s="38">
        <f t="shared" si="15"/>
        <v>9</v>
      </c>
      <c r="PH3" s="38">
        <f t="shared" si="15"/>
        <v>10</v>
      </c>
      <c r="PI3" s="38">
        <f t="shared" si="15"/>
        <v>11</v>
      </c>
      <c r="PJ3" s="38">
        <f t="shared" si="15"/>
        <v>12</v>
      </c>
      <c r="PK3" s="38">
        <f t="shared" si="15"/>
        <v>1</v>
      </c>
      <c r="PL3" s="38">
        <f t="shared" si="15"/>
        <v>2</v>
      </c>
      <c r="PM3" s="38">
        <f t="shared" si="15"/>
        <v>3</v>
      </c>
      <c r="PN3" s="38">
        <f t="shared" si="15"/>
        <v>4</v>
      </c>
      <c r="PO3" s="38">
        <f t="shared" si="15"/>
        <v>5</v>
      </c>
      <c r="PP3" s="38">
        <f t="shared" si="15"/>
        <v>6</v>
      </c>
      <c r="PQ3" s="38">
        <f t="shared" si="15"/>
        <v>7</v>
      </c>
      <c r="PR3" s="38">
        <f t="shared" si="15"/>
        <v>8</v>
      </c>
      <c r="PS3" s="38">
        <f t="shared" si="15"/>
        <v>9</v>
      </c>
      <c r="PT3" s="38">
        <f t="shared" si="15"/>
        <v>10</v>
      </c>
      <c r="PU3" s="38">
        <f t="shared" si="15"/>
        <v>11</v>
      </c>
      <c r="PV3" s="38">
        <f t="shared" si="15"/>
        <v>12</v>
      </c>
      <c r="PW3" s="38">
        <f t="shared" si="15"/>
        <v>1</v>
      </c>
      <c r="PX3" s="38">
        <f t="shared" si="15"/>
        <v>2</v>
      </c>
      <c r="PY3" s="38">
        <f t="shared" si="15"/>
        <v>3</v>
      </c>
      <c r="PZ3" s="38">
        <f t="shared" si="15"/>
        <v>4</v>
      </c>
      <c r="QA3" s="38">
        <f t="shared" si="15"/>
        <v>5</v>
      </c>
      <c r="QB3" s="38">
        <f t="shared" si="15"/>
        <v>6</v>
      </c>
      <c r="QC3" s="38">
        <f t="shared" si="15"/>
        <v>7</v>
      </c>
      <c r="QD3" s="38">
        <f t="shared" si="15"/>
        <v>8</v>
      </c>
      <c r="QE3" s="38">
        <f t="shared" si="15"/>
        <v>9</v>
      </c>
      <c r="QF3" s="38">
        <f t="shared" si="15"/>
        <v>10</v>
      </c>
      <c r="QG3" s="38">
        <f t="shared" si="15"/>
        <v>11</v>
      </c>
      <c r="QH3" s="38">
        <f t="shared" si="15"/>
        <v>12</v>
      </c>
      <c r="QI3" t="s">
        <v>1293</v>
      </c>
    </row>
    <row r="4" spans="1:451">
      <c r="F4" s="37" t="s">
        <v>1125</v>
      </c>
      <c r="G4" s="37">
        <v>2007</v>
      </c>
      <c r="H4" s="37">
        <f t="shared" ref="H4:BB4" si="16">YEAR(EOMONTH(DATE(G4,G3,G2),1))</f>
        <v>2007</v>
      </c>
      <c r="I4" s="37">
        <f t="shared" si="16"/>
        <v>2007</v>
      </c>
      <c r="J4" s="37">
        <f t="shared" si="16"/>
        <v>2007</v>
      </c>
      <c r="K4" s="37">
        <f t="shared" si="16"/>
        <v>2007</v>
      </c>
      <c r="L4" s="37">
        <f t="shared" si="16"/>
        <v>2007</v>
      </c>
      <c r="M4" s="37">
        <f t="shared" si="16"/>
        <v>2007</v>
      </c>
      <c r="N4" s="37">
        <f t="shared" si="16"/>
        <v>2007</v>
      </c>
      <c r="O4" s="37">
        <f t="shared" si="16"/>
        <v>2007</v>
      </c>
      <c r="P4" s="37">
        <f t="shared" si="16"/>
        <v>2007</v>
      </c>
      <c r="Q4" s="37">
        <f t="shared" si="16"/>
        <v>2007</v>
      </c>
      <c r="R4" s="37">
        <f t="shared" si="16"/>
        <v>2007</v>
      </c>
      <c r="S4" s="37">
        <f t="shared" si="16"/>
        <v>2008</v>
      </c>
      <c r="T4" s="37">
        <f t="shared" si="16"/>
        <v>2008</v>
      </c>
      <c r="U4" s="37">
        <f t="shared" si="16"/>
        <v>2008</v>
      </c>
      <c r="V4" s="37">
        <f t="shared" si="16"/>
        <v>2008</v>
      </c>
      <c r="W4" s="37">
        <f t="shared" si="16"/>
        <v>2008</v>
      </c>
      <c r="X4" s="37">
        <f t="shared" si="16"/>
        <v>2008</v>
      </c>
      <c r="Y4" s="37">
        <f t="shared" si="16"/>
        <v>2008</v>
      </c>
      <c r="Z4" s="37">
        <f t="shared" si="16"/>
        <v>2008</v>
      </c>
      <c r="AA4" s="37">
        <f t="shared" si="16"/>
        <v>2008</v>
      </c>
      <c r="AB4" s="37">
        <f t="shared" si="16"/>
        <v>2008</v>
      </c>
      <c r="AC4" s="37">
        <f t="shared" si="16"/>
        <v>2008</v>
      </c>
      <c r="AD4" s="37">
        <f t="shared" si="16"/>
        <v>2008</v>
      </c>
      <c r="AE4" s="37">
        <f t="shared" si="16"/>
        <v>2009</v>
      </c>
      <c r="AF4" s="37">
        <f t="shared" si="16"/>
        <v>2009</v>
      </c>
      <c r="AG4" s="37">
        <f t="shared" si="16"/>
        <v>2009</v>
      </c>
      <c r="AH4" s="37">
        <f t="shared" si="16"/>
        <v>2009</v>
      </c>
      <c r="AI4" s="37">
        <f t="shared" si="16"/>
        <v>2009</v>
      </c>
      <c r="AJ4" s="37">
        <f t="shared" si="16"/>
        <v>2009</v>
      </c>
      <c r="AK4" s="37">
        <f t="shared" si="16"/>
        <v>2009</v>
      </c>
      <c r="AL4" s="37">
        <f t="shared" si="16"/>
        <v>2009</v>
      </c>
      <c r="AM4" s="37">
        <f t="shared" si="16"/>
        <v>2009</v>
      </c>
      <c r="AN4" s="37">
        <f t="shared" si="16"/>
        <v>2009</v>
      </c>
      <c r="AO4" s="37">
        <f t="shared" si="16"/>
        <v>2009</v>
      </c>
      <c r="AP4" s="37">
        <f t="shared" si="16"/>
        <v>2009</v>
      </c>
      <c r="AQ4" s="37">
        <f t="shared" si="16"/>
        <v>2010</v>
      </c>
      <c r="AR4" s="37">
        <f t="shared" si="16"/>
        <v>2010</v>
      </c>
      <c r="AS4" s="37">
        <f t="shared" si="16"/>
        <v>2010</v>
      </c>
      <c r="AT4" s="37">
        <f t="shared" si="16"/>
        <v>2010</v>
      </c>
      <c r="AU4" s="37">
        <f t="shared" si="16"/>
        <v>2010</v>
      </c>
      <c r="AV4" s="37">
        <f t="shared" si="16"/>
        <v>2010</v>
      </c>
      <c r="AW4" s="37">
        <f t="shared" si="16"/>
        <v>2010</v>
      </c>
      <c r="AX4" s="37">
        <f t="shared" si="16"/>
        <v>2010</v>
      </c>
      <c r="AY4" s="37">
        <f t="shared" si="16"/>
        <v>2010</v>
      </c>
      <c r="AZ4" s="37">
        <f t="shared" si="16"/>
        <v>2010</v>
      </c>
      <c r="BA4" s="37">
        <f t="shared" si="16"/>
        <v>2010</v>
      </c>
      <c r="BB4" s="39">
        <f t="shared" si="16"/>
        <v>2010</v>
      </c>
      <c r="BC4" s="39">
        <f>YEAR(EOMONTH(DATE(BB4,BB3,BB2),1))</f>
        <v>2011</v>
      </c>
      <c r="BD4" s="39">
        <f t="shared" ref="BD4:DO4" si="17">YEAR(EOMONTH(DATE(BC4,BC3,BC2),1))</f>
        <v>2011</v>
      </c>
      <c r="BE4" s="39">
        <f t="shared" si="17"/>
        <v>2011</v>
      </c>
      <c r="BF4" s="39">
        <f t="shared" si="17"/>
        <v>2011</v>
      </c>
      <c r="BG4" s="39">
        <f t="shared" si="17"/>
        <v>2011</v>
      </c>
      <c r="BH4" s="39">
        <f t="shared" si="17"/>
        <v>2011</v>
      </c>
      <c r="BI4" s="39">
        <f t="shared" si="17"/>
        <v>2011</v>
      </c>
      <c r="BJ4" s="39">
        <f t="shared" si="17"/>
        <v>2011</v>
      </c>
      <c r="BK4" s="39">
        <f t="shared" si="17"/>
        <v>2011</v>
      </c>
      <c r="BL4" s="39">
        <f t="shared" si="17"/>
        <v>2011</v>
      </c>
      <c r="BM4" s="39">
        <f t="shared" si="17"/>
        <v>2011</v>
      </c>
      <c r="BN4" s="39">
        <f t="shared" si="17"/>
        <v>2011</v>
      </c>
      <c r="BO4" s="39">
        <f t="shared" si="17"/>
        <v>2012</v>
      </c>
      <c r="BP4" s="39">
        <f t="shared" si="17"/>
        <v>2012</v>
      </c>
      <c r="BQ4" s="39">
        <f t="shared" si="17"/>
        <v>2012</v>
      </c>
      <c r="BR4" s="39">
        <f t="shared" si="17"/>
        <v>2012</v>
      </c>
      <c r="BS4" s="39">
        <f t="shared" si="17"/>
        <v>2012</v>
      </c>
      <c r="BT4" s="39">
        <f t="shared" si="17"/>
        <v>2012</v>
      </c>
      <c r="BU4" s="39">
        <f t="shared" si="17"/>
        <v>2012</v>
      </c>
      <c r="BV4" s="39">
        <f t="shared" si="17"/>
        <v>2012</v>
      </c>
      <c r="BW4" s="39">
        <f t="shared" si="17"/>
        <v>2012</v>
      </c>
      <c r="BX4" s="39">
        <f t="shared" si="17"/>
        <v>2012</v>
      </c>
      <c r="BY4" s="39">
        <f t="shared" si="17"/>
        <v>2012</v>
      </c>
      <c r="BZ4" s="39">
        <f t="shared" si="17"/>
        <v>2012</v>
      </c>
      <c r="CA4" s="39">
        <f t="shared" si="17"/>
        <v>2013</v>
      </c>
      <c r="CB4" s="39">
        <f t="shared" si="17"/>
        <v>2013</v>
      </c>
      <c r="CC4" s="39">
        <f t="shared" si="17"/>
        <v>2013</v>
      </c>
      <c r="CD4" s="39">
        <f t="shared" si="17"/>
        <v>2013</v>
      </c>
      <c r="CE4" s="39">
        <f t="shared" si="17"/>
        <v>2013</v>
      </c>
      <c r="CF4" s="39">
        <f t="shared" si="17"/>
        <v>2013</v>
      </c>
      <c r="CG4" s="39">
        <f t="shared" si="17"/>
        <v>2013</v>
      </c>
      <c r="CH4" s="39">
        <f t="shared" si="17"/>
        <v>2013</v>
      </c>
      <c r="CI4" s="39">
        <f t="shared" si="17"/>
        <v>2013</v>
      </c>
      <c r="CJ4" s="39">
        <f t="shared" si="17"/>
        <v>2013</v>
      </c>
      <c r="CK4" s="39">
        <f t="shared" si="17"/>
        <v>2013</v>
      </c>
      <c r="CL4" s="39">
        <f t="shared" si="17"/>
        <v>2013</v>
      </c>
      <c r="CM4" s="39">
        <f t="shared" si="17"/>
        <v>2014</v>
      </c>
      <c r="CN4" s="39">
        <f t="shared" si="17"/>
        <v>2014</v>
      </c>
      <c r="CO4" s="39">
        <f t="shared" si="17"/>
        <v>2014</v>
      </c>
      <c r="CP4" s="39">
        <f t="shared" si="17"/>
        <v>2014</v>
      </c>
      <c r="CQ4" s="39">
        <f t="shared" si="17"/>
        <v>2014</v>
      </c>
      <c r="CR4" s="39">
        <f t="shared" si="17"/>
        <v>2014</v>
      </c>
      <c r="CS4" s="39">
        <f t="shared" si="17"/>
        <v>2014</v>
      </c>
      <c r="CT4" s="39">
        <f t="shared" si="17"/>
        <v>2014</v>
      </c>
      <c r="CU4" s="39">
        <f t="shared" si="17"/>
        <v>2014</v>
      </c>
      <c r="CV4" s="39">
        <f t="shared" si="17"/>
        <v>2014</v>
      </c>
      <c r="CW4" s="39">
        <f t="shared" si="17"/>
        <v>2014</v>
      </c>
      <c r="CX4" s="39">
        <f t="shared" si="17"/>
        <v>2014</v>
      </c>
      <c r="CY4" s="39">
        <f t="shared" si="17"/>
        <v>2015</v>
      </c>
      <c r="CZ4" s="39">
        <f t="shared" si="17"/>
        <v>2015</v>
      </c>
      <c r="DA4" s="39">
        <f t="shared" si="17"/>
        <v>2015</v>
      </c>
      <c r="DB4" s="39">
        <f t="shared" si="17"/>
        <v>2015</v>
      </c>
      <c r="DC4" s="39">
        <f t="shared" si="17"/>
        <v>2015</v>
      </c>
      <c r="DD4" s="39">
        <f t="shared" si="17"/>
        <v>2015</v>
      </c>
      <c r="DE4" s="39">
        <f t="shared" si="17"/>
        <v>2015</v>
      </c>
      <c r="DF4" s="39">
        <f t="shared" si="17"/>
        <v>2015</v>
      </c>
      <c r="DG4" s="39">
        <f t="shared" si="17"/>
        <v>2015</v>
      </c>
      <c r="DH4" s="39">
        <f t="shared" si="17"/>
        <v>2015</v>
      </c>
      <c r="DI4" s="39">
        <f t="shared" si="17"/>
        <v>2015</v>
      </c>
      <c r="DJ4" s="39">
        <f t="shared" si="17"/>
        <v>2015</v>
      </c>
      <c r="DK4" s="39">
        <f t="shared" si="17"/>
        <v>2016</v>
      </c>
      <c r="DL4" s="39">
        <f t="shared" si="17"/>
        <v>2016</v>
      </c>
      <c r="DM4" s="39">
        <f t="shared" si="17"/>
        <v>2016</v>
      </c>
      <c r="DN4" s="39">
        <f t="shared" si="17"/>
        <v>2016</v>
      </c>
      <c r="DO4" s="39">
        <f t="shared" si="17"/>
        <v>2016</v>
      </c>
      <c r="DP4" s="39">
        <f t="shared" ref="DP4:GA4" si="18">YEAR(EOMONTH(DATE(DO4,DO3,DO2),1))</f>
        <v>2016</v>
      </c>
      <c r="DQ4" s="39">
        <f t="shared" si="18"/>
        <v>2016</v>
      </c>
      <c r="DR4" s="39">
        <f t="shared" si="18"/>
        <v>2016</v>
      </c>
      <c r="DS4" s="39">
        <f t="shared" si="18"/>
        <v>2016</v>
      </c>
      <c r="DT4" s="39">
        <f t="shared" si="18"/>
        <v>2016</v>
      </c>
      <c r="DU4" s="39">
        <f t="shared" si="18"/>
        <v>2016</v>
      </c>
      <c r="DV4" s="39">
        <f t="shared" si="18"/>
        <v>2016</v>
      </c>
      <c r="DW4" s="39">
        <f t="shared" si="18"/>
        <v>2017</v>
      </c>
      <c r="DX4" s="39">
        <f t="shared" si="18"/>
        <v>2017</v>
      </c>
      <c r="DY4" s="39">
        <f t="shared" si="18"/>
        <v>2017</v>
      </c>
      <c r="DZ4" s="39">
        <f t="shared" si="18"/>
        <v>2017</v>
      </c>
      <c r="EA4" s="39">
        <f t="shared" si="18"/>
        <v>2017</v>
      </c>
      <c r="EB4" s="39">
        <f t="shared" si="18"/>
        <v>2017</v>
      </c>
      <c r="EC4" s="39">
        <f t="shared" si="18"/>
        <v>2017</v>
      </c>
      <c r="ED4" s="39">
        <f t="shared" si="18"/>
        <v>2017</v>
      </c>
      <c r="EE4" s="39">
        <f t="shared" si="18"/>
        <v>2017</v>
      </c>
      <c r="EF4" s="39">
        <f t="shared" si="18"/>
        <v>2017</v>
      </c>
      <c r="EG4" s="39">
        <f t="shared" si="18"/>
        <v>2017</v>
      </c>
      <c r="EH4" s="39">
        <f t="shared" si="18"/>
        <v>2017</v>
      </c>
      <c r="EI4" s="39">
        <f t="shared" si="18"/>
        <v>2018</v>
      </c>
      <c r="EJ4" s="39">
        <f t="shared" si="18"/>
        <v>2018</v>
      </c>
      <c r="EK4" s="39">
        <f t="shared" si="18"/>
        <v>2018</v>
      </c>
      <c r="EL4" s="39">
        <f t="shared" si="18"/>
        <v>2018</v>
      </c>
      <c r="EM4" s="39">
        <f t="shared" si="18"/>
        <v>2018</v>
      </c>
      <c r="EN4" s="39">
        <f t="shared" si="18"/>
        <v>2018</v>
      </c>
      <c r="EO4" s="39">
        <f t="shared" si="18"/>
        <v>2018</v>
      </c>
      <c r="EP4" s="39">
        <f t="shared" si="18"/>
        <v>2018</v>
      </c>
      <c r="EQ4" s="39">
        <f t="shared" si="18"/>
        <v>2018</v>
      </c>
      <c r="ER4" s="39">
        <f t="shared" si="18"/>
        <v>2018</v>
      </c>
      <c r="ES4" s="39">
        <f t="shared" si="18"/>
        <v>2018</v>
      </c>
      <c r="ET4" s="39">
        <f t="shared" si="18"/>
        <v>2018</v>
      </c>
      <c r="EU4" s="39">
        <f t="shared" si="18"/>
        <v>2019</v>
      </c>
      <c r="EV4" s="39">
        <f t="shared" si="18"/>
        <v>2019</v>
      </c>
      <c r="EW4" s="39">
        <f t="shared" si="18"/>
        <v>2019</v>
      </c>
      <c r="EX4" s="39">
        <f t="shared" si="18"/>
        <v>2019</v>
      </c>
      <c r="EY4" s="39">
        <f t="shared" si="18"/>
        <v>2019</v>
      </c>
      <c r="EZ4" s="39">
        <f t="shared" si="18"/>
        <v>2019</v>
      </c>
      <c r="FA4" s="39">
        <f t="shared" si="18"/>
        <v>2019</v>
      </c>
      <c r="FB4" s="39">
        <f t="shared" si="18"/>
        <v>2019</v>
      </c>
      <c r="FC4" s="39">
        <f t="shared" si="18"/>
        <v>2019</v>
      </c>
      <c r="FD4" s="39">
        <f t="shared" si="18"/>
        <v>2019</v>
      </c>
      <c r="FE4" s="39">
        <f t="shared" si="18"/>
        <v>2019</v>
      </c>
      <c r="FF4" s="39">
        <f t="shared" si="18"/>
        <v>2019</v>
      </c>
      <c r="FG4" s="39">
        <f t="shared" si="18"/>
        <v>2020</v>
      </c>
      <c r="FH4" s="39">
        <f t="shared" si="18"/>
        <v>2020</v>
      </c>
      <c r="FI4" s="39">
        <f t="shared" si="18"/>
        <v>2020</v>
      </c>
      <c r="FJ4" s="39">
        <f t="shared" si="18"/>
        <v>2020</v>
      </c>
      <c r="FK4" s="39">
        <f t="shared" si="18"/>
        <v>2020</v>
      </c>
      <c r="FL4" s="39">
        <f t="shared" si="18"/>
        <v>2020</v>
      </c>
      <c r="FM4" s="39">
        <f t="shared" si="18"/>
        <v>2020</v>
      </c>
      <c r="FN4" s="39">
        <f t="shared" si="18"/>
        <v>2020</v>
      </c>
      <c r="FO4" s="39">
        <f t="shared" si="18"/>
        <v>2020</v>
      </c>
      <c r="FP4" s="39">
        <f t="shared" si="18"/>
        <v>2020</v>
      </c>
      <c r="FQ4" s="39">
        <f t="shared" si="18"/>
        <v>2020</v>
      </c>
      <c r="FR4" s="39">
        <f t="shared" si="18"/>
        <v>2020</v>
      </c>
      <c r="FS4" s="39">
        <f t="shared" si="18"/>
        <v>2021</v>
      </c>
      <c r="FT4" s="39">
        <f t="shared" si="18"/>
        <v>2021</v>
      </c>
      <c r="FU4" s="39">
        <f t="shared" si="18"/>
        <v>2021</v>
      </c>
      <c r="FV4" s="39">
        <f t="shared" si="18"/>
        <v>2021</v>
      </c>
      <c r="FW4" s="39">
        <f t="shared" si="18"/>
        <v>2021</v>
      </c>
      <c r="FX4" s="39">
        <f t="shared" si="18"/>
        <v>2021</v>
      </c>
      <c r="FY4" s="39">
        <f t="shared" si="18"/>
        <v>2021</v>
      </c>
      <c r="FZ4" s="39">
        <f t="shared" si="18"/>
        <v>2021</v>
      </c>
      <c r="GA4" s="39">
        <f t="shared" si="18"/>
        <v>2021</v>
      </c>
      <c r="GB4" s="39">
        <f t="shared" ref="GB4:IM4" si="19">YEAR(EOMONTH(DATE(GA4,GA3,GA2),1))</f>
        <v>2021</v>
      </c>
      <c r="GC4" s="39">
        <f t="shared" si="19"/>
        <v>2021</v>
      </c>
      <c r="GD4" s="39">
        <f t="shared" si="19"/>
        <v>2021</v>
      </c>
      <c r="GE4" s="39">
        <f t="shared" si="19"/>
        <v>2022</v>
      </c>
      <c r="GF4" s="39">
        <f t="shared" si="19"/>
        <v>2022</v>
      </c>
      <c r="GG4" s="39">
        <f t="shared" si="19"/>
        <v>2022</v>
      </c>
      <c r="GH4" s="39">
        <f t="shared" si="19"/>
        <v>2022</v>
      </c>
      <c r="GI4" s="39">
        <f t="shared" si="19"/>
        <v>2022</v>
      </c>
      <c r="GJ4" s="39">
        <f t="shared" si="19"/>
        <v>2022</v>
      </c>
      <c r="GK4" s="39">
        <f t="shared" si="19"/>
        <v>2022</v>
      </c>
      <c r="GL4" s="39">
        <f t="shared" si="19"/>
        <v>2022</v>
      </c>
      <c r="GM4" s="39">
        <f t="shared" si="19"/>
        <v>2022</v>
      </c>
      <c r="GN4" s="39">
        <f t="shared" si="19"/>
        <v>2022</v>
      </c>
      <c r="GO4" s="39">
        <f t="shared" si="19"/>
        <v>2022</v>
      </c>
      <c r="GP4" s="39">
        <f t="shared" si="19"/>
        <v>2022</v>
      </c>
      <c r="GQ4" s="39">
        <f t="shared" si="19"/>
        <v>2023</v>
      </c>
      <c r="GR4" s="39">
        <f t="shared" si="19"/>
        <v>2023</v>
      </c>
      <c r="GS4" s="39">
        <f t="shared" si="19"/>
        <v>2023</v>
      </c>
      <c r="GT4" s="39">
        <f t="shared" si="19"/>
        <v>2023</v>
      </c>
      <c r="GU4" s="39">
        <f t="shared" si="19"/>
        <v>2023</v>
      </c>
      <c r="GV4" s="39">
        <f t="shared" si="19"/>
        <v>2023</v>
      </c>
      <c r="GW4" s="39">
        <f t="shared" si="19"/>
        <v>2023</v>
      </c>
      <c r="GX4" s="39">
        <f t="shared" si="19"/>
        <v>2023</v>
      </c>
      <c r="GY4" s="39">
        <f t="shared" si="19"/>
        <v>2023</v>
      </c>
      <c r="GZ4" s="39">
        <f t="shared" si="19"/>
        <v>2023</v>
      </c>
      <c r="HA4" s="39">
        <f t="shared" si="19"/>
        <v>2023</v>
      </c>
      <c r="HB4" s="39">
        <f t="shared" si="19"/>
        <v>2023</v>
      </c>
      <c r="HC4" s="39">
        <f t="shared" si="19"/>
        <v>2024</v>
      </c>
      <c r="HD4" s="39">
        <f t="shared" si="19"/>
        <v>2024</v>
      </c>
      <c r="HE4" s="39">
        <f t="shared" si="19"/>
        <v>2024</v>
      </c>
      <c r="HF4" s="39">
        <f t="shared" si="19"/>
        <v>2024</v>
      </c>
      <c r="HG4" s="39">
        <f t="shared" si="19"/>
        <v>2024</v>
      </c>
      <c r="HH4" s="39">
        <f t="shared" si="19"/>
        <v>2024</v>
      </c>
      <c r="HI4" s="39">
        <f t="shared" si="19"/>
        <v>2024</v>
      </c>
      <c r="HJ4" s="39">
        <f t="shared" si="19"/>
        <v>2024</v>
      </c>
      <c r="HK4" s="39">
        <f t="shared" si="19"/>
        <v>2024</v>
      </c>
      <c r="HL4" s="39">
        <f t="shared" si="19"/>
        <v>2024</v>
      </c>
      <c r="HM4" s="39">
        <f t="shared" si="19"/>
        <v>2024</v>
      </c>
      <c r="HN4" s="39">
        <f t="shared" si="19"/>
        <v>2024</v>
      </c>
      <c r="HO4" s="39">
        <f t="shared" si="19"/>
        <v>2025</v>
      </c>
      <c r="HP4" s="39">
        <f t="shared" si="19"/>
        <v>2025</v>
      </c>
      <c r="HQ4" s="39">
        <f t="shared" si="19"/>
        <v>2025</v>
      </c>
      <c r="HR4" s="39">
        <f t="shared" si="19"/>
        <v>2025</v>
      </c>
      <c r="HS4" s="39">
        <f t="shared" si="19"/>
        <v>2025</v>
      </c>
      <c r="HT4" s="39">
        <f t="shared" si="19"/>
        <v>2025</v>
      </c>
      <c r="HU4" s="39">
        <f t="shared" si="19"/>
        <v>2025</v>
      </c>
      <c r="HV4" s="39">
        <f t="shared" si="19"/>
        <v>2025</v>
      </c>
      <c r="HW4" s="39">
        <f t="shared" si="19"/>
        <v>2025</v>
      </c>
      <c r="HX4" s="39">
        <f t="shared" si="19"/>
        <v>2025</v>
      </c>
      <c r="HY4" s="39">
        <f t="shared" si="19"/>
        <v>2025</v>
      </c>
      <c r="HZ4" s="39">
        <f t="shared" si="19"/>
        <v>2025</v>
      </c>
      <c r="IA4" s="39">
        <f t="shared" si="19"/>
        <v>2026</v>
      </c>
      <c r="IB4" s="39">
        <f t="shared" si="19"/>
        <v>2026</v>
      </c>
      <c r="IC4" s="39">
        <f t="shared" si="19"/>
        <v>2026</v>
      </c>
      <c r="ID4" s="39">
        <f t="shared" si="19"/>
        <v>2026</v>
      </c>
      <c r="IE4" s="39">
        <f t="shared" si="19"/>
        <v>2026</v>
      </c>
      <c r="IF4" s="39">
        <f t="shared" si="19"/>
        <v>2026</v>
      </c>
      <c r="IG4" s="39">
        <f t="shared" si="19"/>
        <v>2026</v>
      </c>
      <c r="IH4" s="39">
        <f t="shared" si="19"/>
        <v>2026</v>
      </c>
      <c r="II4" s="39">
        <f t="shared" si="19"/>
        <v>2026</v>
      </c>
      <c r="IJ4" s="39">
        <f t="shared" si="19"/>
        <v>2026</v>
      </c>
      <c r="IK4" s="39">
        <f t="shared" si="19"/>
        <v>2026</v>
      </c>
      <c r="IL4" s="39">
        <f t="shared" si="19"/>
        <v>2026</v>
      </c>
      <c r="IM4" s="39">
        <f t="shared" si="19"/>
        <v>2027</v>
      </c>
      <c r="IN4" s="39">
        <f t="shared" ref="IN4:KY4" si="20">YEAR(EOMONTH(DATE(IM4,IM3,IM2),1))</f>
        <v>2027</v>
      </c>
      <c r="IO4" s="39">
        <f t="shared" si="20"/>
        <v>2027</v>
      </c>
      <c r="IP4" s="39">
        <f t="shared" si="20"/>
        <v>2027</v>
      </c>
      <c r="IQ4" s="39">
        <f t="shared" si="20"/>
        <v>2027</v>
      </c>
      <c r="IR4" s="39">
        <f t="shared" si="20"/>
        <v>2027</v>
      </c>
      <c r="IS4" s="39">
        <f t="shared" si="20"/>
        <v>2027</v>
      </c>
      <c r="IT4" s="39">
        <f t="shared" si="20"/>
        <v>2027</v>
      </c>
      <c r="IU4" s="39">
        <f t="shared" si="20"/>
        <v>2027</v>
      </c>
      <c r="IV4" s="39">
        <f t="shared" si="20"/>
        <v>2027</v>
      </c>
      <c r="IW4" s="39">
        <f t="shared" si="20"/>
        <v>2027</v>
      </c>
      <c r="IX4" s="39">
        <f t="shared" si="20"/>
        <v>2027</v>
      </c>
      <c r="IY4" s="39">
        <f t="shared" si="20"/>
        <v>2028</v>
      </c>
      <c r="IZ4" s="39">
        <f t="shared" si="20"/>
        <v>2028</v>
      </c>
      <c r="JA4" s="39">
        <f t="shared" si="20"/>
        <v>2028</v>
      </c>
      <c r="JB4" s="39">
        <f t="shared" si="20"/>
        <v>2028</v>
      </c>
      <c r="JC4" s="39">
        <f t="shared" si="20"/>
        <v>2028</v>
      </c>
      <c r="JD4" s="39">
        <f t="shared" si="20"/>
        <v>2028</v>
      </c>
      <c r="JE4" s="39">
        <f t="shared" si="20"/>
        <v>2028</v>
      </c>
      <c r="JF4" s="39">
        <f t="shared" si="20"/>
        <v>2028</v>
      </c>
      <c r="JG4" s="39">
        <f t="shared" si="20"/>
        <v>2028</v>
      </c>
      <c r="JH4" s="39">
        <f t="shared" si="20"/>
        <v>2028</v>
      </c>
      <c r="JI4" s="39">
        <f t="shared" si="20"/>
        <v>2028</v>
      </c>
      <c r="JJ4" s="39">
        <f t="shared" si="20"/>
        <v>2028</v>
      </c>
      <c r="JK4" s="39">
        <f t="shared" si="20"/>
        <v>2029</v>
      </c>
      <c r="JL4" s="39">
        <f t="shared" si="20"/>
        <v>2029</v>
      </c>
      <c r="JM4" s="39">
        <f t="shared" si="20"/>
        <v>2029</v>
      </c>
      <c r="JN4" s="39">
        <f t="shared" si="20"/>
        <v>2029</v>
      </c>
      <c r="JO4" s="39">
        <f t="shared" si="20"/>
        <v>2029</v>
      </c>
      <c r="JP4" s="39">
        <f t="shared" si="20"/>
        <v>2029</v>
      </c>
      <c r="JQ4" s="39">
        <f t="shared" si="20"/>
        <v>2029</v>
      </c>
      <c r="JR4" s="39">
        <f t="shared" si="20"/>
        <v>2029</v>
      </c>
      <c r="JS4" s="39">
        <f t="shared" si="20"/>
        <v>2029</v>
      </c>
      <c r="JT4" s="39">
        <f t="shared" si="20"/>
        <v>2029</v>
      </c>
      <c r="JU4" s="39">
        <f t="shared" si="20"/>
        <v>2029</v>
      </c>
      <c r="JV4" s="39">
        <f t="shared" si="20"/>
        <v>2029</v>
      </c>
      <c r="JW4" s="39">
        <f t="shared" si="20"/>
        <v>2030</v>
      </c>
      <c r="JX4" s="39">
        <f t="shared" si="20"/>
        <v>2030</v>
      </c>
      <c r="JY4" s="39">
        <f t="shared" si="20"/>
        <v>2030</v>
      </c>
      <c r="JZ4" s="39">
        <f t="shared" si="20"/>
        <v>2030</v>
      </c>
      <c r="KA4" s="39">
        <f t="shared" si="20"/>
        <v>2030</v>
      </c>
      <c r="KB4" s="39">
        <f t="shared" si="20"/>
        <v>2030</v>
      </c>
      <c r="KC4" s="39">
        <f t="shared" si="20"/>
        <v>2030</v>
      </c>
      <c r="KD4" s="39">
        <f t="shared" si="20"/>
        <v>2030</v>
      </c>
      <c r="KE4" s="39">
        <f t="shared" si="20"/>
        <v>2030</v>
      </c>
      <c r="KF4" s="39">
        <f t="shared" si="20"/>
        <v>2030</v>
      </c>
      <c r="KG4" s="39">
        <f t="shared" si="20"/>
        <v>2030</v>
      </c>
      <c r="KH4" s="39">
        <f t="shared" si="20"/>
        <v>2030</v>
      </c>
      <c r="KI4" s="39">
        <f t="shared" si="20"/>
        <v>2031</v>
      </c>
      <c r="KJ4" s="39">
        <f t="shared" si="20"/>
        <v>2031</v>
      </c>
      <c r="KK4" s="39">
        <f t="shared" si="20"/>
        <v>2031</v>
      </c>
      <c r="KL4" s="39">
        <f t="shared" si="20"/>
        <v>2031</v>
      </c>
      <c r="KM4" s="39">
        <f t="shared" si="20"/>
        <v>2031</v>
      </c>
      <c r="KN4" s="39">
        <f t="shared" si="20"/>
        <v>2031</v>
      </c>
      <c r="KO4" s="39">
        <f t="shared" si="20"/>
        <v>2031</v>
      </c>
      <c r="KP4" s="39">
        <f t="shared" si="20"/>
        <v>2031</v>
      </c>
      <c r="KQ4" s="39">
        <f t="shared" si="20"/>
        <v>2031</v>
      </c>
      <c r="KR4" s="39">
        <f t="shared" si="20"/>
        <v>2031</v>
      </c>
      <c r="KS4" s="39">
        <f t="shared" si="20"/>
        <v>2031</v>
      </c>
      <c r="KT4" s="39">
        <f t="shared" si="20"/>
        <v>2031</v>
      </c>
      <c r="KU4" s="39">
        <f t="shared" si="20"/>
        <v>2032</v>
      </c>
      <c r="KV4" s="39">
        <f t="shared" si="20"/>
        <v>2032</v>
      </c>
      <c r="KW4" s="39">
        <f t="shared" si="20"/>
        <v>2032</v>
      </c>
      <c r="KX4" s="39">
        <f t="shared" si="20"/>
        <v>2032</v>
      </c>
      <c r="KY4" s="39">
        <f t="shared" si="20"/>
        <v>2032</v>
      </c>
      <c r="KZ4" s="39">
        <f t="shared" ref="KZ4:MO4" si="21">YEAR(EOMONTH(DATE(KY4,KY3,KY2),1))</f>
        <v>2032</v>
      </c>
      <c r="LA4" s="39">
        <f t="shared" si="21"/>
        <v>2032</v>
      </c>
      <c r="LB4" s="39">
        <f t="shared" si="21"/>
        <v>2032</v>
      </c>
      <c r="LC4" s="39">
        <f t="shared" si="21"/>
        <v>2032</v>
      </c>
      <c r="LD4" s="39">
        <f t="shared" si="21"/>
        <v>2032</v>
      </c>
      <c r="LE4" s="39">
        <f t="shared" si="21"/>
        <v>2032</v>
      </c>
      <c r="LF4" s="39">
        <f t="shared" si="21"/>
        <v>2032</v>
      </c>
      <c r="LG4" s="39">
        <f t="shared" si="21"/>
        <v>2033</v>
      </c>
      <c r="LH4" s="39">
        <f t="shared" si="21"/>
        <v>2033</v>
      </c>
      <c r="LI4" s="39">
        <f t="shared" si="21"/>
        <v>2033</v>
      </c>
      <c r="LJ4" s="39">
        <f t="shared" si="21"/>
        <v>2033</v>
      </c>
      <c r="LK4" s="39">
        <f t="shared" si="21"/>
        <v>2033</v>
      </c>
      <c r="LL4" s="39">
        <f t="shared" si="21"/>
        <v>2033</v>
      </c>
      <c r="LM4" s="39">
        <f t="shared" si="21"/>
        <v>2033</v>
      </c>
      <c r="LN4" s="39">
        <f t="shared" si="21"/>
        <v>2033</v>
      </c>
      <c r="LO4" s="39">
        <f t="shared" si="21"/>
        <v>2033</v>
      </c>
      <c r="LP4" s="39">
        <f t="shared" si="21"/>
        <v>2033</v>
      </c>
      <c r="LQ4" s="39">
        <f t="shared" si="21"/>
        <v>2033</v>
      </c>
      <c r="LR4" s="39">
        <f t="shared" si="21"/>
        <v>2033</v>
      </c>
      <c r="LS4" s="39">
        <f t="shared" si="21"/>
        <v>2034</v>
      </c>
      <c r="LT4" s="39">
        <f t="shared" si="21"/>
        <v>2034</v>
      </c>
      <c r="LU4" s="39">
        <f t="shared" si="21"/>
        <v>2034</v>
      </c>
      <c r="LV4" s="39">
        <f t="shared" si="21"/>
        <v>2034</v>
      </c>
      <c r="LW4" s="39">
        <f t="shared" si="21"/>
        <v>2034</v>
      </c>
      <c r="LX4" s="39">
        <f t="shared" si="21"/>
        <v>2034</v>
      </c>
      <c r="LY4" s="39">
        <f t="shared" si="21"/>
        <v>2034</v>
      </c>
      <c r="LZ4" s="39">
        <f t="shared" si="21"/>
        <v>2034</v>
      </c>
      <c r="MA4" s="39">
        <f t="shared" si="21"/>
        <v>2034</v>
      </c>
      <c r="MB4" s="39">
        <f t="shared" si="21"/>
        <v>2034</v>
      </c>
      <c r="MC4" s="39">
        <f t="shared" si="21"/>
        <v>2034</v>
      </c>
      <c r="MD4" s="39">
        <f t="shared" si="21"/>
        <v>2034</v>
      </c>
      <c r="ME4" s="39">
        <f t="shared" si="21"/>
        <v>2035</v>
      </c>
      <c r="MF4" s="39">
        <f t="shared" si="21"/>
        <v>2035</v>
      </c>
      <c r="MG4" s="39">
        <f t="shared" si="21"/>
        <v>2035</v>
      </c>
      <c r="MH4" s="39">
        <f t="shared" si="21"/>
        <v>2035</v>
      </c>
      <c r="MI4" s="39">
        <f t="shared" si="21"/>
        <v>2035</v>
      </c>
      <c r="MJ4" s="39">
        <f t="shared" si="21"/>
        <v>2035</v>
      </c>
      <c r="MK4" s="39">
        <f t="shared" si="21"/>
        <v>2035</v>
      </c>
      <c r="ML4" s="39">
        <f t="shared" si="21"/>
        <v>2035</v>
      </c>
      <c r="MM4" s="39">
        <f t="shared" si="21"/>
        <v>2035</v>
      </c>
      <c r="MN4" s="39">
        <f t="shared" si="21"/>
        <v>2035</v>
      </c>
      <c r="MO4" s="39">
        <f t="shared" si="21"/>
        <v>2035</v>
      </c>
      <c r="MP4" s="39">
        <f>YEAR(EOMONTH(DATE(MO4,MO3,MO2),1))</f>
        <v>2035</v>
      </c>
      <c r="MQ4" s="39">
        <f t="shared" ref="MQ4:PB4" si="22">YEAR(EOMONTH(DATE(MP4,MP3,MP2),1))</f>
        <v>2036</v>
      </c>
      <c r="MR4" s="39">
        <f t="shared" si="22"/>
        <v>2036</v>
      </c>
      <c r="MS4" s="39">
        <f t="shared" si="22"/>
        <v>2036</v>
      </c>
      <c r="MT4" s="39">
        <f t="shared" si="22"/>
        <v>2036</v>
      </c>
      <c r="MU4" s="39">
        <f t="shared" si="22"/>
        <v>2036</v>
      </c>
      <c r="MV4" s="39">
        <f t="shared" si="22"/>
        <v>2036</v>
      </c>
      <c r="MW4" s="39">
        <f t="shared" si="22"/>
        <v>2036</v>
      </c>
      <c r="MX4" s="39">
        <f t="shared" si="22"/>
        <v>2036</v>
      </c>
      <c r="MY4" s="39">
        <f t="shared" si="22"/>
        <v>2036</v>
      </c>
      <c r="MZ4" s="39">
        <f t="shared" si="22"/>
        <v>2036</v>
      </c>
      <c r="NA4" s="39">
        <f t="shared" si="22"/>
        <v>2036</v>
      </c>
      <c r="NB4" s="39">
        <f t="shared" si="22"/>
        <v>2036</v>
      </c>
      <c r="NC4" s="39">
        <f t="shared" si="22"/>
        <v>2037</v>
      </c>
      <c r="ND4" s="39">
        <f t="shared" si="22"/>
        <v>2037</v>
      </c>
      <c r="NE4" s="39">
        <f t="shared" si="22"/>
        <v>2037</v>
      </c>
      <c r="NF4" s="39">
        <f t="shared" si="22"/>
        <v>2037</v>
      </c>
      <c r="NG4" s="39">
        <f t="shared" si="22"/>
        <v>2037</v>
      </c>
      <c r="NH4" s="39">
        <f t="shared" si="22"/>
        <v>2037</v>
      </c>
      <c r="NI4" s="39">
        <f t="shared" si="22"/>
        <v>2037</v>
      </c>
      <c r="NJ4" s="39">
        <f t="shared" si="22"/>
        <v>2037</v>
      </c>
      <c r="NK4" s="39">
        <f t="shared" si="22"/>
        <v>2037</v>
      </c>
      <c r="NL4" s="39">
        <f t="shared" si="22"/>
        <v>2037</v>
      </c>
      <c r="NM4" s="39">
        <f t="shared" si="22"/>
        <v>2037</v>
      </c>
      <c r="NN4" s="39">
        <f t="shared" si="22"/>
        <v>2037</v>
      </c>
      <c r="NO4" s="39">
        <f t="shared" si="22"/>
        <v>2038</v>
      </c>
      <c r="NP4" s="39">
        <f t="shared" si="22"/>
        <v>2038</v>
      </c>
      <c r="NQ4" s="39">
        <f t="shared" si="22"/>
        <v>2038</v>
      </c>
      <c r="NR4" s="39">
        <f t="shared" si="22"/>
        <v>2038</v>
      </c>
      <c r="NS4" s="39">
        <f t="shared" si="22"/>
        <v>2038</v>
      </c>
      <c r="NT4" s="39">
        <f t="shared" si="22"/>
        <v>2038</v>
      </c>
      <c r="NU4" s="39">
        <f t="shared" si="22"/>
        <v>2038</v>
      </c>
      <c r="NV4" s="39">
        <f t="shared" si="22"/>
        <v>2038</v>
      </c>
      <c r="NW4" s="39">
        <f t="shared" si="22"/>
        <v>2038</v>
      </c>
      <c r="NX4" s="39">
        <f t="shared" si="22"/>
        <v>2038</v>
      </c>
      <c r="NY4" s="39">
        <f t="shared" si="22"/>
        <v>2038</v>
      </c>
      <c r="NZ4" s="39">
        <f t="shared" si="22"/>
        <v>2038</v>
      </c>
      <c r="OA4" s="39">
        <f t="shared" si="22"/>
        <v>2039</v>
      </c>
      <c r="OB4" s="39">
        <f t="shared" si="22"/>
        <v>2039</v>
      </c>
      <c r="OC4" s="39">
        <f t="shared" si="22"/>
        <v>2039</v>
      </c>
      <c r="OD4" s="39">
        <f t="shared" si="22"/>
        <v>2039</v>
      </c>
      <c r="OE4" s="39">
        <f t="shared" si="22"/>
        <v>2039</v>
      </c>
      <c r="OF4" s="39">
        <f t="shared" si="22"/>
        <v>2039</v>
      </c>
      <c r="OG4" s="39">
        <f t="shared" si="22"/>
        <v>2039</v>
      </c>
      <c r="OH4" s="39">
        <f t="shared" si="22"/>
        <v>2039</v>
      </c>
      <c r="OI4" s="39">
        <f t="shared" si="22"/>
        <v>2039</v>
      </c>
      <c r="OJ4" s="39">
        <f t="shared" si="22"/>
        <v>2039</v>
      </c>
      <c r="OK4" s="39">
        <f t="shared" si="22"/>
        <v>2039</v>
      </c>
      <c r="OL4" s="39">
        <f t="shared" si="22"/>
        <v>2039</v>
      </c>
      <c r="OM4" s="39">
        <f t="shared" si="22"/>
        <v>2040</v>
      </c>
      <c r="ON4" s="39">
        <f t="shared" si="22"/>
        <v>2040</v>
      </c>
      <c r="OO4" s="39">
        <f t="shared" si="22"/>
        <v>2040</v>
      </c>
      <c r="OP4" s="39">
        <f t="shared" si="22"/>
        <v>2040</v>
      </c>
      <c r="OQ4" s="39">
        <f t="shared" si="22"/>
        <v>2040</v>
      </c>
      <c r="OR4" s="39">
        <f t="shared" si="22"/>
        <v>2040</v>
      </c>
      <c r="OS4" s="39">
        <f t="shared" si="22"/>
        <v>2040</v>
      </c>
      <c r="OT4" s="39">
        <f t="shared" si="22"/>
        <v>2040</v>
      </c>
      <c r="OU4" s="39">
        <f t="shared" si="22"/>
        <v>2040</v>
      </c>
      <c r="OV4" s="39">
        <f t="shared" si="22"/>
        <v>2040</v>
      </c>
      <c r="OW4" s="39">
        <f t="shared" si="22"/>
        <v>2040</v>
      </c>
      <c r="OX4" s="39">
        <f t="shared" si="22"/>
        <v>2040</v>
      </c>
      <c r="OY4" s="39">
        <f t="shared" si="22"/>
        <v>2041</v>
      </c>
      <c r="OZ4" s="39">
        <f t="shared" si="22"/>
        <v>2041</v>
      </c>
      <c r="PA4" s="39">
        <f t="shared" si="22"/>
        <v>2041</v>
      </c>
      <c r="PB4" s="39">
        <f t="shared" si="22"/>
        <v>2041</v>
      </c>
      <c r="PC4" s="39">
        <f t="shared" ref="PC4:QH4" si="23">YEAR(EOMONTH(DATE(PB4,PB3,PB2),1))</f>
        <v>2041</v>
      </c>
      <c r="PD4" s="39">
        <f t="shared" si="23"/>
        <v>2041</v>
      </c>
      <c r="PE4" s="39">
        <f t="shared" si="23"/>
        <v>2041</v>
      </c>
      <c r="PF4" s="39">
        <f t="shared" si="23"/>
        <v>2041</v>
      </c>
      <c r="PG4" s="39">
        <f t="shared" si="23"/>
        <v>2041</v>
      </c>
      <c r="PH4" s="39">
        <f t="shared" si="23"/>
        <v>2041</v>
      </c>
      <c r="PI4" s="39">
        <f t="shared" si="23"/>
        <v>2041</v>
      </c>
      <c r="PJ4" s="39">
        <f t="shared" si="23"/>
        <v>2041</v>
      </c>
      <c r="PK4" s="39">
        <f t="shared" si="23"/>
        <v>2042</v>
      </c>
      <c r="PL4" s="39">
        <f t="shared" si="23"/>
        <v>2042</v>
      </c>
      <c r="PM4" s="39">
        <f t="shared" si="23"/>
        <v>2042</v>
      </c>
      <c r="PN4" s="39">
        <f t="shared" si="23"/>
        <v>2042</v>
      </c>
      <c r="PO4" s="39">
        <f t="shared" si="23"/>
        <v>2042</v>
      </c>
      <c r="PP4" s="39">
        <f t="shared" si="23"/>
        <v>2042</v>
      </c>
      <c r="PQ4" s="39">
        <f t="shared" si="23"/>
        <v>2042</v>
      </c>
      <c r="PR4" s="39">
        <f t="shared" si="23"/>
        <v>2042</v>
      </c>
      <c r="PS4" s="39">
        <f t="shared" si="23"/>
        <v>2042</v>
      </c>
      <c r="PT4" s="39">
        <f t="shared" si="23"/>
        <v>2042</v>
      </c>
      <c r="PU4" s="39">
        <f t="shared" si="23"/>
        <v>2042</v>
      </c>
      <c r="PV4" s="39">
        <f t="shared" si="23"/>
        <v>2042</v>
      </c>
      <c r="PW4" s="39">
        <f t="shared" si="23"/>
        <v>2043</v>
      </c>
      <c r="PX4" s="39">
        <f t="shared" si="23"/>
        <v>2043</v>
      </c>
      <c r="PY4" s="39">
        <f t="shared" si="23"/>
        <v>2043</v>
      </c>
      <c r="PZ4" s="39">
        <f t="shared" si="23"/>
        <v>2043</v>
      </c>
      <c r="QA4" s="39">
        <f t="shared" si="23"/>
        <v>2043</v>
      </c>
      <c r="QB4" s="39">
        <f t="shared" si="23"/>
        <v>2043</v>
      </c>
      <c r="QC4" s="39">
        <f t="shared" si="23"/>
        <v>2043</v>
      </c>
      <c r="QD4" s="39">
        <f t="shared" si="23"/>
        <v>2043</v>
      </c>
      <c r="QE4" s="39">
        <f t="shared" si="23"/>
        <v>2043</v>
      </c>
      <c r="QF4" s="39">
        <f t="shared" si="23"/>
        <v>2043</v>
      </c>
      <c r="QG4" s="39">
        <f t="shared" si="23"/>
        <v>2043</v>
      </c>
      <c r="QH4" s="39">
        <f t="shared" si="23"/>
        <v>2043</v>
      </c>
      <c r="QI4" t="s">
        <v>1293</v>
      </c>
    </row>
    <row r="5" spans="1:451">
      <c r="QI5" t="s">
        <v>1293</v>
      </c>
    </row>
    <row r="6" spans="1:451">
      <c r="A6" s="40">
        <v>1</v>
      </c>
      <c r="B6" s="41" t="s">
        <v>1295</v>
      </c>
      <c r="C6" s="41"/>
      <c r="D6" s="41"/>
      <c r="E6" s="41"/>
      <c r="F6" s="41"/>
      <c r="G6" s="42">
        <f>DATE(G$4,G$3,G$2)</f>
        <v>39113</v>
      </c>
      <c r="H6" s="42">
        <f t="shared" ref="H6:BS6" si="24">DATE(H$4,H$3,H$2)</f>
        <v>39141</v>
      </c>
      <c r="I6" s="42">
        <f t="shared" si="24"/>
        <v>39172</v>
      </c>
      <c r="J6" s="42">
        <f t="shared" si="24"/>
        <v>39202</v>
      </c>
      <c r="K6" s="42">
        <f t="shared" si="24"/>
        <v>39233</v>
      </c>
      <c r="L6" s="42">
        <f t="shared" si="24"/>
        <v>39263</v>
      </c>
      <c r="M6" s="42">
        <f t="shared" si="24"/>
        <v>39294</v>
      </c>
      <c r="N6" s="42">
        <f t="shared" si="24"/>
        <v>39325</v>
      </c>
      <c r="O6" s="42">
        <f t="shared" si="24"/>
        <v>39355</v>
      </c>
      <c r="P6" s="42">
        <f t="shared" si="24"/>
        <v>39386</v>
      </c>
      <c r="Q6" s="42">
        <f t="shared" si="24"/>
        <v>39416</v>
      </c>
      <c r="R6" s="42">
        <f t="shared" si="24"/>
        <v>39447</v>
      </c>
      <c r="S6" s="42">
        <f t="shared" si="24"/>
        <v>39478</v>
      </c>
      <c r="T6" s="42">
        <f t="shared" si="24"/>
        <v>39507</v>
      </c>
      <c r="U6" s="42">
        <f t="shared" si="24"/>
        <v>39538</v>
      </c>
      <c r="V6" s="42">
        <f t="shared" si="24"/>
        <v>39568</v>
      </c>
      <c r="W6" s="42">
        <f t="shared" si="24"/>
        <v>39599</v>
      </c>
      <c r="X6" s="42">
        <f t="shared" si="24"/>
        <v>39629</v>
      </c>
      <c r="Y6" s="42">
        <f t="shared" si="24"/>
        <v>39660</v>
      </c>
      <c r="Z6" s="42">
        <f t="shared" si="24"/>
        <v>39691</v>
      </c>
      <c r="AA6" s="42">
        <f t="shared" si="24"/>
        <v>39721</v>
      </c>
      <c r="AB6" s="42">
        <f t="shared" si="24"/>
        <v>39752</v>
      </c>
      <c r="AC6" s="42">
        <f t="shared" si="24"/>
        <v>39782</v>
      </c>
      <c r="AD6" s="42">
        <f t="shared" si="24"/>
        <v>39813</v>
      </c>
      <c r="AE6" s="42">
        <f t="shared" si="24"/>
        <v>39844</v>
      </c>
      <c r="AF6" s="42">
        <f t="shared" si="24"/>
        <v>39872</v>
      </c>
      <c r="AG6" s="42">
        <f t="shared" si="24"/>
        <v>39903</v>
      </c>
      <c r="AH6" s="42">
        <f t="shared" si="24"/>
        <v>39933</v>
      </c>
      <c r="AI6" s="42">
        <f t="shared" si="24"/>
        <v>39964</v>
      </c>
      <c r="AJ6" s="42">
        <f t="shared" si="24"/>
        <v>39994</v>
      </c>
      <c r="AK6" s="42">
        <f t="shared" si="24"/>
        <v>40025</v>
      </c>
      <c r="AL6" s="42">
        <f t="shared" si="24"/>
        <v>40056</v>
      </c>
      <c r="AM6" s="42">
        <f t="shared" si="24"/>
        <v>40086</v>
      </c>
      <c r="AN6" s="42">
        <f t="shared" si="24"/>
        <v>40117</v>
      </c>
      <c r="AO6" s="42">
        <f t="shared" si="24"/>
        <v>40147</v>
      </c>
      <c r="AP6" s="42">
        <f t="shared" si="24"/>
        <v>40178</v>
      </c>
      <c r="AQ6" s="42">
        <f t="shared" si="24"/>
        <v>40209</v>
      </c>
      <c r="AR6" s="42">
        <f t="shared" si="24"/>
        <v>40237</v>
      </c>
      <c r="AS6" s="42">
        <f t="shared" si="24"/>
        <v>40268</v>
      </c>
      <c r="AT6" s="42">
        <f t="shared" si="24"/>
        <v>40298</v>
      </c>
      <c r="AU6" s="42">
        <f t="shared" si="24"/>
        <v>40329</v>
      </c>
      <c r="AV6" s="42">
        <f t="shared" si="24"/>
        <v>40359</v>
      </c>
      <c r="AW6" s="42">
        <f t="shared" si="24"/>
        <v>40390</v>
      </c>
      <c r="AX6" s="42">
        <f t="shared" si="24"/>
        <v>40421</v>
      </c>
      <c r="AY6" s="42">
        <f t="shared" si="24"/>
        <v>40451</v>
      </c>
      <c r="AZ6" s="42">
        <f t="shared" si="24"/>
        <v>40482</v>
      </c>
      <c r="BA6" s="42">
        <f t="shared" si="24"/>
        <v>40512</v>
      </c>
      <c r="BB6" s="42">
        <f t="shared" si="24"/>
        <v>40543</v>
      </c>
      <c r="BC6" s="42">
        <f t="shared" si="24"/>
        <v>40574</v>
      </c>
      <c r="BD6" s="42">
        <f t="shared" si="24"/>
        <v>40602</v>
      </c>
      <c r="BE6" s="42">
        <f t="shared" si="24"/>
        <v>40633</v>
      </c>
      <c r="BF6" s="42">
        <f t="shared" si="24"/>
        <v>40663</v>
      </c>
      <c r="BG6" s="42">
        <f t="shared" si="24"/>
        <v>40694</v>
      </c>
      <c r="BH6" s="42">
        <f t="shared" si="24"/>
        <v>40724</v>
      </c>
      <c r="BI6" s="42">
        <f t="shared" si="24"/>
        <v>40755</v>
      </c>
      <c r="BJ6" s="42">
        <f t="shared" si="24"/>
        <v>40786</v>
      </c>
      <c r="BK6" s="42">
        <f t="shared" si="24"/>
        <v>40816</v>
      </c>
      <c r="BL6" s="42">
        <f t="shared" si="24"/>
        <v>40847</v>
      </c>
      <c r="BM6" s="42">
        <f t="shared" si="24"/>
        <v>40877</v>
      </c>
      <c r="BN6" s="42">
        <f t="shared" si="24"/>
        <v>40908</v>
      </c>
      <c r="BO6" s="42">
        <f t="shared" si="24"/>
        <v>40939</v>
      </c>
      <c r="BP6" s="42">
        <f t="shared" si="24"/>
        <v>40968</v>
      </c>
      <c r="BQ6" s="42">
        <f t="shared" si="24"/>
        <v>40999</v>
      </c>
      <c r="BR6" s="42">
        <f t="shared" si="24"/>
        <v>41029</v>
      </c>
      <c r="BS6" s="42">
        <f t="shared" si="24"/>
        <v>41060</v>
      </c>
      <c r="BT6" s="42">
        <f t="shared" ref="BT6:EE6" si="25">DATE(BT$4,BT$3,BT$2)</f>
        <v>41090</v>
      </c>
      <c r="BU6" s="42">
        <f t="shared" si="25"/>
        <v>41121</v>
      </c>
      <c r="BV6" s="42">
        <f t="shared" si="25"/>
        <v>41152</v>
      </c>
      <c r="BW6" s="42">
        <f t="shared" si="25"/>
        <v>41182</v>
      </c>
      <c r="BX6" s="42">
        <f t="shared" si="25"/>
        <v>41213</v>
      </c>
      <c r="BY6" s="42">
        <f t="shared" si="25"/>
        <v>41243</v>
      </c>
      <c r="BZ6" s="42">
        <f t="shared" si="25"/>
        <v>41274</v>
      </c>
      <c r="CA6" s="42">
        <f t="shared" si="25"/>
        <v>41305</v>
      </c>
      <c r="CB6" s="42">
        <f t="shared" si="25"/>
        <v>41333</v>
      </c>
      <c r="CC6" s="42">
        <f t="shared" si="25"/>
        <v>41364</v>
      </c>
      <c r="CD6" s="42">
        <f t="shared" si="25"/>
        <v>41394</v>
      </c>
      <c r="CE6" s="42">
        <f t="shared" si="25"/>
        <v>41425</v>
      </c>
      <c r="CF6" s="42">
        <f t="shared" si="25"/>
        <v>41455</v>
      </c>
      <c r="CG6" s="42">
        <f t="shared" si="25"/>
        <v>41486</v>
      </c>
      <c r="CH6" s="42">
        <f t="shared" si="25"/>
        <v>41517</v>
      </c>
      <c r="CI6" s="42">
        <f t="shared" si="25"/>
        <v>41547</v>
      </c>
      <c r="CJ6" s="42">
        <f t="shared" si="25"/>
        <v>41578</v>
      </c>
      <c r="CK6" s="42">
        <f t="shared" si="25"/>
        <v>41608</v>
      </c>
      <c r="CL6" s="42">
        <f t="shared" si="25"/>
        <v>41639</v>
      </c>
      <c r="CM6" s="42">
        <f t="shared" si="25"/>
        <v>41670</v>
      </c>
      <c r="CN6" s="42">
        <f t="shared" si="25"/>
        <v>41698</v>
      </c>
      <c r="CO6" s="42">
        <f t="shared" si="25"/>
        <v>41729</v>
      </c>
      <c r="CP6" s="42">
        <f t="shared" si="25"/>
        <v>41759</v>
      </c>
      <c r="CQ6" s="42">
        <f t="shared" si="25"/>
        <v>41790</v>
      </c>
      <c r="CR6" s="42">
        <f t="shared" si="25"/>
        <v>41820</v>
      </c>
      <c r="CS6" s="42">
        <f t="shared" si="25"/>
        <v>41851</v>
      </c>
      <c r="CT6" s="42">
        <f t="shared" si="25"/>
        <v>41882</v>
      </c>
      <c r="CU6" s="42">
        <f t="shared" si="25"/>
        <v>41912</v>
      </c>
      <c r="CV6" s="42">
        <f t="shared" si="25"/>
        <v>41943</v>
      </c>
      <c r="CW6" s="42">
        <f t="shared" si="25"/>
        <v>41973</v>
      </c>
      <c r="CX6" s="42">
        <f t="shared" si="25"/>
        <v>42004</v>
      </c>
      <c r="CY6" s="42">
        <f t="shared" si="25"/>
        <v>42035</v>
      </c>
      <c r="CZ6" s="42">
        <f t="shared" si="25"/>
        <v>42063</v>
      </c>
      <c r="DA6" s="42">
        <f t="shared" si="25"/>
        <v>42094</v>
      </c>
      <c r="DB6" s="42">
        <f t="shared" si="25"/>
        <v>42124</v>
      </c>
      <c r="DC6" s="42">
        <f t="shared" si="25"/>
        <v>42155</v>
      </c>
      <c r="DD6" s="42">
        <f t="shared" si="25"/>
        <v>42185</v>
      </c>
      <c r="DE6" s="42">
        <f t="shared" si="25"/>
        <v>42216</v>
      </c>
      <c r="DF6" s="42">
        <f t="shared" si="25"/>
        <v>42247</v>
      </c>
      <c r="DG6" s="42">
        <f t="shared" si="25"/>
        <v>42277</v>
      </c>
      <c r="DH6" s="42">
        <f t="shared" si="25"/>
        <v>42308</v>
      </c>
      <c r="DI6" s="42">
        <f t="shared" si="25"/>
        <v>42338</v>
      </c>
      <c r="DJ6" s="42">
        <f t="shared" si="25"/>
        <v>42369</v>
      </c>
      <c r="DK6" s="42">
        <f t="shared" si="25"/>
        <v>42400</v>
      </c>
      <c r="DL6" s="42">
        <f t="shared" si="25"/>
        <v>42429</v>
      </c>
      <c r="DM6" s="42">
        <f t="shared" si="25"/>
        <v>42460</v>
      </c>
      <c r="DN6" s="42">
        <f t="shared" si="25"/>
        <v>42490</v>
      </c>
      <c r="DO6" s="42">
        <f t="shared" si="25"/>
        <v>42521</v>
      </c>
      <c r="DP6" s="42">
        <f t="shared" si="25"/>
        <v>42551</v>
      </c>
      <c r="DQ6" s="42">
        <f t="shared" si="25"/>
        <v>42582</v>
      </c>
      <c r="DR6" s="42">
        <f t="shared" si="25"/>
        <v>42613</v>
      </c>
      <c r="DS6" s="42">
        <f t="shared" si="25"/>
        <v>42643</v>
      </c>
      <c r="DT6" s="42">
        <f t="shared" si="25"/>
        <v>42674</v>
      </c>
      <c r="DU6" s="42">
        <f t="shared" si="25"/>
        <v>42704</v>
      </c>
      <c r="DV6" s="42">
        <f t="shared" si="25"/>
        <v>42735</v>
      </c>
      <c r="DW6" s="42">
        <f t="shared" si="25"/>
        <v>42766</v>
      </c>
      <c r="DX6" s="42">
        <f t="shared" si="25"/>
        <v>42794</v>
      </c>
      <c r="DY6" s="42">
        <f t="shared" si="25"/>
        <v>42825</v>
      </c>
      <c r="DZ6" s="42">
        <f t="shared" si="25"/>
        <v>42855</v>
      </c>
      <c r="EA6" s="42">
        <f t="shared" si="25"/>
        <v>42886</v>
      </c>
      <c r="EB6" s="42">
        <f t="shared" si="25"/>
        <v>42916</v>
      </c>
      <c r="EC6" s="42">
        <f t="shared" si="25"/>
        <v>42947</v>
      </c>
      <c r="ED6" s="42">
        <f t="shared" si="25"/>
        <v>42978</v>
      </c>
      <c r="EE6" s="42">
        <f t="shared" si="25"/>
        <v>43008</v>
      </c>
      <c r="EF6" s="42">
        <f t="shared" ref="EF6:GQ6" si="26">DATE(EF$4,EF$3,EF$2)</f>
        <v>43039</v>
      </c>
      <c r="EG6" s="42">
        <f t="shared" si="26"/>
        <v>43069</v>
      </c>
      <c r="EH6" s="42">
        <f t="shared" si="26"/>
        <v>43100</v>
      </c>
      <c r="EI6" s="42">
        <f t="shared" si="26"/>
        <v>43131</v>
      </c>
      <c r="EJ6" s="42">
        <f t="shared" si="26"/>
        <v>43159</v>
      </c>
      <c r="EK6" s="42">
        <f t="shared" si="26"/>
        <v>43190</v>
      </c>
      <c r="EL6" s="42">
        <f t="shared" si="26"/>
        <v>43220</v>
      </c>
      <c r="EM6" s="42">
        <f t="shared" si="26"/>
        <v>43251</v>
      </c>
      <c r="EN6" s="42">
        <f t="shared" si="26"/>
        <v>43281</v>
      </c>
      <c r="EO6" s="42">
        <f t="shared" si="26"/>
        <v>43312</v>
      </c>
      <c r="EP6" s="42">
        <f t="shared" si="26"/>
        <v>43343</v>
      </c>
      <c r="EQ6" s="42">
        <f t="shared" si="26"/>
        <v>43373</v>
      </c>
      <c r="ER6" s="42">
        <f t="shared" si="26"/>
        <v>43404</v>
      </c>
      <c r="ES6" s="42">
        <f t="shared" si="26"/>
        <v>43434</v>
      </c>
      <c r="ET6" s="42">
        <f t="shared" si="26"/>
        <v>43465</v>
      </c>
      <c r="EU6" s="42">
        <f t="shared" si="26"/>
        <v>43496</v>
      </c>
      <c r="EV6" s="42">
        <f t="shared" si="26"/>
        <v>43524</v>
      </c>
      <c r="EW6" s="42">
        <f t="shared" si="26"/>
        <v>43555</v>
      </c>
      <c r="EX6" s="42">
        <f t="shared" si="26"/>
        <v>43585</v>
      </c>
      <c r="EY6" s="42">
        <f t="shared" si="26"/>
        <v>43616</v>
      </c>
      <c r="EZ6" s="42">
        <f t="shared" si="26"/>
        <v>43646</v>
      </c>
      <c r="FA6" s="42">
        <f t="shared" si="26"/>
        <v>43677</v>
      </c>
      <c r="FB6" s="42">
        <f t="shared" si="26"/>
        <v>43708</v>
      </c>
      <c r="FC6" s="42">
        <f t="shared" si="26"/>
        <v>43738</v>
      </c>
      <c r="FD6" s="42">
        <f t="shared" si="26"/>
        <v>43769</v>
      </c>
      <c r="FE6" s="42">
        <f t="shared" si="26"/>
        <v>43799</v>
      </c>
      <c r="FF6" s="42">
        <f t="shared" si="26"/>
        <v>43830</v>
      </c>
      <c r="FG6" s="42">
        <f t="shared" si="26"/>
        <v>43861</v>
      </c>
      <c r="FH6" s="42">
        <f t="shared" si="26"/>
        <v>43890</v>
      </c>
      <c r="FI6" s="42">
        <f t="shared" si="26"/>
        <v>43921</v>
      </c>
      <c r="FJ6" s="42">
        <f t="shared" si="26"/>
        <v>43951</v>
      </c>
      <c r="FK6" s="42">
        <f t="shared" si="26"/>
        <v>43982</v>
      </c>
      <c r="FL6" s="42">
        <f t="shared" si="26"/>
        <v>44012</v>
      </c>
      <c r="FM6" s="42">
        <f t="shared" si="26"/>
        <v>44043</v>
      </c>
      <c r="FN6" s="42">
        <f t="shared" si="26"/>
        <v>44074</v>
      </c>
      <c r="FO6" s="42">
        <f t="shared" si="26"/>
        <v>44104</v>
      </c>
      <c r="FP6" s="42">
        <f t="shared" si="26"/>
        <v>44135</v>
      </c>
      <c r="FQ6" s="42">
        <f t="shared" si="26"/>
        <v>44165</v>
      </c>
      <c r="FR6" s="42">
        <f t="shared" si="26"/>
        <v>44196</v>
      </c>
      <c r="FS6" s="42">
        <f t="shared" si="26"/>
        <v>44227</v>
      </c>
      <c r="FT6" s="42">
        <f t="shared" si="26"/>
        <v>44255</v>
      </c>
      <c r="FU6" s="42">
        <f t="shared" si="26"/>
        <v>44286</v>
      </c>
      <c r="FV6" s="42">
        <f t="shared" si="26"/>
        <v>44316</v>
      </c>
      <c r="FW6" s="42">
        <f t="shared" si="26"/>
        <v>44347</v>
      </c>
      <c r="FX6" s="42">
        <f t="shared" si="26"/>
        <v>44377</v>
      </c>
      <c r="FY6" s="42">
        <f t="shared" si="26"/>
        <v>44408</v>
      </c>
      <c r="FZ6" s="42">
        <f t="shared" si="26"/>
        <v>44439</v>
      </c>
      <c r="GA6" s="42">
        <f t="shared" si="26"/>
        <v>44469</v>
      </c>
      <c r="GB6" s="42">
        <f t="shared" si="26"/>
        <v>44500</v>
      </c>
      <c r="GC6" s="42">
        <f t="shared" si="26"/>
        <v>44530</v>
      </c>
      <c r="GD6" s="42">
        <f t="shared" si="26"/>
        <v>44561</v>
      </c>
      <c r="GE6" s="42">
        <f t="shared" si="26"/>
        <v>44592</v>
      </c>
      <c r="GF6" s="42">
        <f t="shared" si="26"/>
        <v>44620</v>
      </c>
      <c r="GG6" s="42">
        <f t="shared" si="26"/>
        <v>44651</v>
      </c>
      <c r="GH6" s="42">
        <f t="shared" si="26"/>
        <v>44681</v>
      </c>
      <c r="GI6" s="42">
        <f t="shared" si="26"/>
        <v>44712</v>
      </c>
      <c r="GJ6" s="42">
        <f t="shared" si="26"/>
        <v>44742</v>
      </c>
      <c r="GK6" s="42">
        <f t="shared" si="26"/>
        <v>44773</v>
      </c>
      <c r="GL6" s="42">
        <f t="shared" si="26"/>
        <v>44804</v>
      </c>
      <c r="GM6" s="42">
        <f t="shared" si="26"/>
        <v>44834</v>
      </c>
      <c r="GN6" s="42">
        <f t="shared" si="26"/>
        <v>44865</v>
      </c>
      <c r="GO6" s="42">
        <f t="shared" si="26"/>
        <v>44895</v>
      </c>
      <c r="GP6" s="42">
        <f t="shared" si="26"/>
        <v>44926</v>
      </c>
      <c r="GQ6" s="42">
        <f t="shared" si="26"/>
        <v>44957</v>
      </c>
      <c r="GR6" s="42">
        <f t="shared" ref="GR6:JC6" si="27">DATE(GR$4,GR$3,GR$2)</f>
        <v>44985</v>
      </c>
      <c r="GS6" s="42">
        <f t="shared" si="27"/>
        <v>45016</v>
      </c>
      <c r="GT6" s="42">
        <f t="shared" si="27"/>
        <v>45046</v>
      </c>
      <c r="GU6" s="42">
        <f t="shared" si="27"/>
        <v>45077</v>
      </c>
      <c r="GV6" s="42">
        <f t="shared" si="27"/>
        <v>45107</v>
      </c>
      <c r="GW6" s="42">
        <f t="shared" si="27"/>
        <v>45138</v>
      </c>
      <c r="GX6" s="42">
        <f t="shared" si="27"/>
        <v>45169</v>
      </c>
      <c r="GY6" s="42">
        <f t="shared" si="27"/>
        <v>45199</v>
      </c>
      <c r="GZ6" s="42">
        <f t="shared" si="27"/>
        <v>45230</v>
      </c>
      <c r="HA6" s="42">
        <f t="shared" si="27"/>
        <v>45260</v>
      </c>
      <c r="HB6" s="42">
        <f t="shared" si="27"/>
        <v>45291</v>
      </c>
      <c r="HC6" s="42">
        <f t="shared" si="27"/>
        <v>45322</v>
      </c>
      <c r="HD6" s="42">
        <f t="shared" si="27"/>
        <v>45351</v>
      </c>
      <c r="HE6" s="42">
        <f t="shared" si="27"/>
        <v>45382</v>
      </c>
      <c r="HF6" s="42">
        <f t="shared" si="27"/>
        <v>45412</v>
      </c>
      <c r="HG6" s="42">
        <f t="shared" si="27"/>
        <v>45443</v>
      </c>
      <c r="HH6" s="42">
        <f t="shared" si="27"/>
        <v>45473</v>
      </c>
      <c r="HI6" s="42">
        <f t="shared" si="27"/>
        <v>45504</v>
      </c>
      <c r="HJ6" s="42">
        <f t="shared" si="27"/>
        <v>45535</v>
      </c>
      <c r="HK6" s="42">
        <f t="shared" si="27"/>
        <v>45565</v>
      </c>
      <c r="HL6" s="42">
        <f t="shared" si="27"/>
        <v>45596</v>
      </c>
      <c r="HM6" s="42">
        <f t="shared" si="27"/>
        <v>45626</v>
      </c>
      <c r="HN6" s="42">
        <f t="shared" si="27"/>
        <v>45657</v>
      </c>
      <c r="HO6" s="42">
        <f t="shared" si="27"/>
        <v>45688</v>
      </c>
      <c r="HP6" s="42">
        <f t="shared" si="27"/>
        <v>45716</v>
      </c>
      <c r="HQ6" s="42">
        <f t="shared" si="27"/>
        <v>45747</v>
      </c>
      <c r="HR6" s="42">
        <f t="shared" si="27"/>
        <v>45777</v>
      </c>
      <c r="HS6" s="42">
        <f t="shared" si="27"/>
        <v>45808</v>
      </c>
      <c r="HT6" s="42">
        <f t="shared" si="27"/>
        <v>45838</v>
      </c>
      <c r="HU6" s="42">
        <f t="shared" si="27"/>
        <v>45869</v>
      </c>
      <c r="HV6" s="42">
        <f t="shared" si="27"/>
        <v>45900</v>
      </c>
      <c r="HW6" s="42">
        <f t="shared" si="27"/>
        <v>45930</v>
      </c>
      <c r="HX6" s="42">
        <f t="shared" si="27"/>
        <v>45961</v>
      </c>
      <c r="HY6" s="42">
        <f t="shared" si="27"/>
        <v>45991</v>
      </c>
      <c r="HZ6" s="42">
        <f t="shared" si="27"/>
        <v>46022</v>
      </c>
      <c r="IA6" s="42">
        <f t="shared" si="27"/>
        <v>46053</v>
      </c>
      <c r="IB6" s="42">
        <f t="shared" si="27"/>
        <v>46081</v>
      </c>
      <c r="IC6" s="42">
        <f t="shared" si="27"/>
        <v>46112</v>
      </c>
      <c r="ID6" s="42">
        <f t="shared" si="27"/>
        <v>46142</v>
      </c>
      <c r="IE6" s="42">
        <f t="shared" si="27"/>
        <v>46173</v>
      </c>
      <c r="IF6" s="42">
        <f t="shared" si="27"/>
        <v>46203</v>
      </c>
      <c r="IG6" s="42">
        <f t="shared" si="27"/>
        <v>46234</v>
      </c>
      <c r="IH6" s="42">
        <f t="shared" si="27"/>
        <v>46265</v>
      </c>
      <c r="II6" s="42">
        <f t="shared" si="27"/>
        <v>46295</v>
      </c>
      <c r="IJ6" s="42">
        <f t="shared" si="27"/>
        <v>46326</v>
      </c>
      <c r="IK6" s="42">
        <f t="shared" si="27"/>
        <v>46356</v>
      </c>
      <c r="IL6" s="42">
        <f t="shared" si="27"/>
        <v>46387</v>
      </c>
      <c r="IM6" s="42">
        <f t="shared" si="27"/>
        <v>46418</v>
      </c>
      <c r="IN6" s="42">
        <f t="shared" si="27"/>
        <v>46446</v>
      </c>
      <c r="IO6" s="42">
        <f t="shared" si="27"/>
        <v>46477</v>
      </c>
      <c r="IP6" s="42">
        <f t="shared" si="27"/>
        <v>46507</v>
      </c>
      <c r="IQ6" s="42">
        <f t="shared" si="27"/>
        <v>46538</v>
      </c>
      <c r="IR6" s="42">
        <f t="shared" si="27"/>
        <v>46568</v>
      </c>
      <c r="IS6" s="42">
        <f t="shared" si="27"/>
        <v>46599</v>
      </c>
      <c r="IT6" s="42">
        <f t="shared" si="27"/>
        <v>46630</v>
      </c>
      <c r="IU6" s="42">
        <f t="shared" si="27"/>
        <v>46660</v>
      </c>
      <c r="IV6" s="42">
        <f t="shared" si="27"/>
        <v>46691</v>
      </c>
      <c r="IW6" s="42">
        <f t="shared" si="27"/>
        <v>46721</v>
      </c>
      <c r="IX6" s="42">
        <f t="shared" si="27"/>
        <v>46752</v>
      </c>
      <c r="IY6" s="42">
        <f t="shared" si="27"/>
        <v>46783</v>
      </c>
      <c r="IZ6" s="42">
        <f t="shared" si="27"/>
        <v>46812</v>
      </c>
      <c r="JA6" s="42">
        <f t="shared" si="27"/>
        <v>46843</v>
      </c>
      <c r="JB6" s="42">
        <f t="shared" si="27"/>
        <v>46873</v>
      </c>
      <c r="JC6" s="42">
        <f t="shared" si="27"/>
        <v>46904</v>
      </c>
      <c r="JD6" s="42">
        <f t="shared" ref="JD6:LO6" si="28">DATE(JD$4,JD$3,JD$2)</f>
        <v>46934</v>
      </c>
      <c r="JE6" s="42">
        <f t="shared" si="28"/>
        <v>46965</v>
      </c>
      <c r="JF6" s="42">
        <f t="shared" si="28"/>
        <v>46996</v>
      </c>
      <c r="JG6" s="42">
        <f t="shared" si="28"/>
        <v>47026</v>
      </c>
      <c r="JH6" s="42">
        <f t="shared" si="28"/>
        <v>47057</v>
      </c>
      <c r="JI6" s="42">
        <f t="shared" si="28"/>
        <v>47087</v>
      </c>
      <c r="JJ6" s="42">
        <f t="shared" si="28"/>
        <v>47118</v>
      </c>
      <c r="JK6" s="42">
        <f t="shared" si="28"/>
        <v>47149</v>
      </c>
      <c r="JL6" s="42">
        <f t="shared" si="28"/>
        <v>47177</v>
      </c>
      <c r="JM6" s="42">
        <f t="shared" si="28"/>
        <v>47208</v>
      </c>
      <c r="JN6" s="42">
        <f t="shared" si="28"/>
        <v>47238</v>
      </c>
      <c r="JO6" s="42">
        <f t="shared" si="28"/>
        <v>47269</v>
      </c>
      <c r="JP6" s="42">
        <f t="shared" si="28"/>
        <v>47299</v>
      </c>
      <c r="JQ6" s="42">
        <f t="shared" si="28"/>
        <v>47330</v>
      </c>
      <c r="JR6" s="42">
        <f t="shared" si="28"/>
        <v>47361</v>
      </c>
      <c r="JS6" s="42">
        <f t="shared" si="28"/>
        <v>47391</v>
      </c>
      <c r="JT6" s="42">
        <f t="shared" si="28"/>
        <v>47422</v>
      </c>
      <c r="JU6" s="42">
        <f t="shared" si="28"/>
        <v>47452</v>
      </c>
      <c r="JV6" s="42">
        <f t="shared" si="28"/>
        <v>47483</v>
      </c>
      <c r="JW6" s="42">
        <f t="shared" si="28"/>
        <v>47514</v>
      </c>
      <c r="JX6" s="42">
        <f t="shared" si="28"/>
        <v>47542</v>
      </c>
      <c r="JY6" s="42">
        <f t="shared" si="28"/>
        <v>47573</v>
      </c>
      <c r="JZ6" s="42">
        <f t="shared" si="28"/>
        <v>47603</v>
      </c>
      <c r="KA6" s="42">
        <f t="shared" si="28"/>
        <v>47634</v>
      </c>
      <c r="KB6" s="42">
        <f t="shared" si="28"/>
        <v>47664</v>
      </c>
      <c r="KC6" s="42">
        <f t="shared" si="28"/>
        <v>47695</v>
      </c>
      <c r="KD6" s="42">
        <f t="shared" si="28"/>
        <v>47726</v>
      </c>
      <c r="KE6" s="42">
        <f t="shared" si="28"/>
        <v>47756</v>
      </c>
      <c r="KF6" s="42">
        <f t="shared" si="28"/>
        <v>47787</v>
      </c>
      <c r="KG6" s="42">
        <f t="shared" si="28"/>
        <v>47817</v>
      </c>
      <c r="KH6" s="42">
        <f t="shared" si="28"/>
        <v>47848</v>
      </c>
      <c r="KI6" s="42">
        <f t="shared" si="28"/>
        <v>47879</v>
      </c>
      <c r="KJ6" s="42">
        <f t="shared" si="28"/>
        <v>47907</v>
      </c>
      <c r="KK6" s="42">
        <f t="shared" si="28"/>
        <v>47938</v>
      </c>
      <c r="KL6" s="42">
        <f t="shared" si="28"/>
        <v>47968</v>
      </c>
      <c r="KM6" s="42">
        <f t="shared" si="28"/>
        <v>47999</v>
      </c>
      <c r="KN6" s="42">
        <f t="shared" si="28"/>
        <v>48029</v>
      </c>
      <c r="KO6" s="42">
        <f t="shared" si="28"/>
        <v>48060</v>
      </c>
      <c r="KP6" s="42">
        <f t="shared" si="28"/>
        <v>48091</v>
      </c>
      <c r="KQ6" s="42">
        <f t="shared" si="28"/>
        <v>48121</v>
      </c>
      <c r="KR6" s="42">
        <f t="shared" si="28"/>
        <v>48152</v>
      </c>
      <c r="KS6" s="42">
        <f t="shared" si="28"/>
        <v>48182</v>
      </c>
      <c r="KT6" s="42">
        <f t="shared" si="28"/>
        <v>48213</v>
      </c>
      <c r="KU6" s="42">
        <f t="shared" si="28"/>
        <v>48244</v>
      </c>
      <c r="KV6" s="42">
        <f t="shared" si="28"/>
        <v>48273</v>
      </c>
      <c r="KW6" s="42">
        <f t="shared" si="28"/>
        <v>48304</v>
      </c>
      <c r="KX6" s="42">
        <f t="shared" si="28"/>
        <v>48334</v>
      </c>
      <c r="KY6" s="42">
        <f t="shared" si="28"/>
        <v>48365</v>
      </c>
      <c r="KZ6" s="42">
        <f t="shared" si="28"/>
        <v>48395</v>
      </c>
      <c r="LA6" s="42">
        <f t="shared" si="28"/>
        <v>48426</v>
      </c>
      <c r="LB6" s="42">
        <f t="shared" si="28"/>
        <v>48457</v>
      </c>
      <c r="LC6" s="42">
        <f t="shared" si="28"/>
        <v>48487</v>
      </c>
      <c r="LD6" s="42">
        <f t="shared" si="28"/>
        <v>48518</v>
      </c>
      <c r="LE6" s="42">
        <f t="shared" si="28"/>
        <v>48548</v>
      </c>
      <c r="LF6" s="42">
        <f t="shared" si="28"/>
        <v>48579</v>
      </c>
      <c r="LG6" s="42">
        <f t="shared" si="28"/>
        <v>48610</v>
      </c>
      <c r="LH6" s="42">
        <f t="shared" si="28"/>
        <v>48638</v>
      </c>
      <c r="LI6" s="42">
        <f t="shared" si="28"/>
        <v>48669</v>
      </c>
      <c r="LJ6" s="42">
        <f t="shared" si="28"/>
        <v>48699</v>
      </c>
      <c r="LK6" s="42">
        <f t="shared" si="28"/>
        <v>48730</v>
      </c>
      <c r="LL6" s="42">
        <f t="shared" si="28"/>
        <v>48760</v>
      </c>
      <c r="LM6" s="42">
        <f t="shared" si="28"/>
        <v>48791</v>
      </c>
      <c r="LN6" s="42">
        <f t="shared" si="28"/>
        <v>48822</v>
      </c>
      <c r="LO6" s="42">
        <f t="shared" si="28"/>
        <v>48852</v>
      </c>
      <c r="LP6" s="42">
        <f t="shared" ref="LP6:OA6" si="29">DATE(LP$4,LP$3,LP$2)</f>
        <v>48883</v>
      </c>
      <c r="LQ6" s="42">
        <f t="shared" si="29"/>
        <v>48913</v>
      </c>
      <c r="LR6" s="42">
        <f t="shared" si="29"/>
        <v>48944</v>
      </c>
      <c r="LS6" s="42">
        <f t="shared" si="29"/>
        <v>48975</v>
      </c>
      <c r="LT6" s="42">
        <f t="shared" si="29"/>
        <v>49003</v>
      </c>
      <c r="LU6" s="42">
        <f t="shared" si="29"/>
        <v>49034</v>
      </c>
      <c r="LV6" s="42">
        <f t="shared" si="29"/>
        <v>49064</v>
      </c>
      <c r="LW6" s="42">
        <f t="shared" si="29"/>
        <v>49095</v>
      </c>
      <c r="LX6" s="42">
        <f t="shared" si="29"/>
        <v>49125</v>
      </c>
      <c r="LY6" s="42">
        <f t="shared" si="29"/>
        <v>49156</v>
      </c>
      <c r="LZ6" s="42">
        <f t="shared" si="29"/>
        <v>49187</v>
      </c>
      <c r="MA6" s="42">
        <f t="shared" si="29"/>
        <v>49217</v>
      </c>
      <c r="MB6" s="42">
        <f t="shared" si="29"/>
        <v>49248</v>
      </c>
      <c r="MC6" s="42">
        <f t="shared" si="29"/>
        <v>49278</v>
      </c>
      <c r="MD6" s="42">
        <f t="shared" si="29"/>
        <v>49309</v>
      </c>
      <c r="ME6" s="42">
        <f t="shared" si="29"/>
        <v>49340</v>
      </c>
      <c r="MF6" s="42">
        <f t="shared" si="29"/>
        <v>49368</v>
      </c>
      <c r="MG6" s="42">
        <f t="shared" si="29"/>
        <v>49399</v>
      </c>
      <c r="MH6" s="42">
        <f t="shared" si="29"/>
        <v>49429</v>
      </c>
      <c r="MI6" s="42">
        <f t="shared" si="29"/>
        <v>49460</v>
      </c>
      <c r="MJ6" s="42">
        <f t="shared" si="29"/>
        <v>49490</v>
      </c>
      <c r="MK6" s="42">
        <f t="shared" si="29"/>
        <v>49521</v>
      </c>
      <c r="ML6" s="42">
        <f t="shared" si="29"/>
        <v>49552</v>
      </c>
      <c r="MM6" s="42">
        <f t="shared" si="29"/>
        <v>49582</v>
      </c>
      <c r="MN6" s="42">
        <f t="shared" si="29"/>
        <v>49613</v>
      </c>
      <c r="MO6" s="42">
        <f t="shared" si="29"/>
        <v>49643</v>
      </c>
      <c r="MP6" s="42">
        <f t="shared" si="29"/>
        <v>49674</v>
      </c>
      <c r="MQ6" s="42">
        <f t="shared" si="29"/>
        <v>49705</v>
      </c>
      <c r="MR6" s="42">
        <f t="shared" si="29"/>
        <v>49734</v>
      </c>
      <c r="MS6" s="42">
        <f t="shared" si="29"/>
        <v>49765</v>
      </c>
      <c r="MT6" s="42">
        <f t="shared" si="29"/>
        <v>49795</v>
      </c>
      <c r="MU6" s="42">
        <f t="shared" si="29"/>
        <v>49826</v>
      </c>
      <c r="MV6" s="42">
        <f t="shared" si="29"/>
        <v>49856</v>
      </c>
      <c r="MW6" s="42">
        <f t="shared" si="29"/>
        <v>49887</v>
      </c>
      <c r="MX6" s="42">
        <f t="shared" si="29"/>
        <v>49918</v>
      </c>
      <c r="MY6" s="42">
        <f t="shared" si="29"/>
        <v>49948</v>
      </c>
      <c r="MZ6" s="42">
        <f t="shared" si="29"/>
        <v>49979</v>
      </c>
      <c r="NA6" s="42">
        <f t="shared" si="29"/>
        <v>50009</v>
      </c>
      <c r="NB6" s="42">
        <f t="shared" si="29"/>
        <v>50040</v>
      </c>
      <c r="NC6" s="42">
        <f t="shared" si="29"/>
        <v>50071</v>
      </c>
      <c r="ND6" s="42">
        <f t="shared" si="29"/>
        <v>50099</v>
      </c>
      <c r="NE6" s="42">
        <f t="shared" si="29"/>
        <v>50130</v>
      </c>
      <c r="NF6" s="42">
        <f t="shared" si="29"/>
        <v>50160</v>
      </c>
      <c r="NG6" s="42">
        <f t="shared" si="29"/>
        <v>50191</v>
      </c>
      <c r="NH6" s="42">
        <f t="shared" si="29"/>
        <v>50221</v>
      </c>
      <c r="NI6" s="42">
        <f t="shared" si="29"/>
        <v>50252</v>
      </c>
      <c r="NJ6" s="42">
        <f t="shared" si="29"/>
        <v>50283</v>
      </c>
      <c r="NK6" s="42">
        <f t="shared" si="29"/>
        <v>50313</v>
      </c>
      <c r="NL6" s="42">
        <f t="shared" si="29"/>
        <v>50344</v>
      </c>
      <c r="NM6" s="42">
        <f t="shared" si="29"/>
        <v>50374</v>
      </c>
      <c r="NN6" s="42">
        <f t="shared" si="29"/>
        <v>50405</v>
      </c>
      <c r="NO6" s="42">
        <f t="shared" si="29"/>
        <v>50436</v>
      </c>
      <c r="NP6" s="42">
        <f t="shared" si="29"/>
        <v>50464</v>
      </c>
      <c r="NQ6" s="42">
        <f t="shared" si="29"/>
        <v>50495</v>
      </c>
      <c r="NR6" s="42">
        <f t="shared" si="29"/>
        <v>50525</v>
      </c>
      <c r="NS6" s="42">
        <f t="shared" si="29"/>
        <v>50556</v>
      </c>
      <c r="NT6" s="42">
        <f t="shared" si="29"/>
        <v>50586</v>
      </c>
      <c r="NU6" s="42">
        <f t="shared" si="29"/>
        <v>50617</v>
      </c>
      <c r="NV6" s="42">
        <f t="shared" si="29"/>
        <v>50648</v>
      </c>
      <c r="NW6" s="42">
        <f t="shared" si="29"/>
        <v>50678</v>
      </c>
      <c r="NX6" s="42">
        <f t="shared" si="29"/>
        <v>50709</v>
      </c>
      <c r="NY6" s="42">
        <f t="shared" si="29"/>
        <v>50739</v>
      </c>
      <c r="NZ6" s="42">
        <f t="shared" si="29"/>
        <v>50770</v>
      </c>
      <c r="OA6" s="42">
        <f t="shared" si="29"/>
        <v>50801</v>
      </c>
      <c r="OB6" s="42">
        <f t="shared" ref="OB6:QH6" si="30">DATE(OB$4,OB$3,OB$2)</f>
        <v>50829</v>
      </c>
      <c r="OC6" s="42">
        <f t="shared" si="30"/>
        <v>50860</v>
      </c>
      <c r="OD6" s="42">
        <f t="shared" si="30"/>
        <v>50890</v>
      </c>
      <c r="OE6" s="42">
        <f t="shared" si="30"/>
        <v>50921</v>
      </c>
      <c r="OF6" s="42">
        <f t="shared" si="30"/>
        <v>50951</v>
      </c>
      <c r="OG6" s="42">
        <f t="shared" si="30"/>
        <v>50982</v>
      </c>
      <c r="OH6" s="42">
        <f t="shared" si="30"/>
        <v>51013</v>
      </c>
      <c r="OI6" s="42">
        <f t="shared" si="30"/>
        <v>51043</v>
      </c>
      <c r="OJ6" s="42">
        <f t="shared" si="30"/>
        <v>51074</v>
      </c>
      <c r="OK6" s="42">
        <f t="shared" si="30"/>
        <v>51104</v>
      </c>
      <c r="OL6" s="42">
        <f t="shared" si="30"/>
        <v>51135</v>
      </c>
      <c r="OM6" s="42">
        <f t="shared" si="30"/>
        <v>51166</v>
      </c>
      <c r="ON6" s="42">
        <f t="shared" si="30"/>
        <v>51195</v>
      </c>
      <c r="OO6" s="42">
        <f t="shared" si="30"/>
        <v>51226</v>
      </c>
      <c r="OP6" s="42">
        <f t="shared" si="30"/>
        <v>51256</v>
      </c>
      <c r="OQ6" s="42">
        <f t="shared" si="30"/>
        <v>51287</v>
      </c>
      <c r="OR6" s="42">
        <f t="shared" si="30"/>
        <v>51317</v>
      </c>
      <c r="OS6" s="42">
        <f t="shared" si="30"/>
        <v>51348</v>
      </c>
      <c r="OT6" s="42">
        <f t="shared" si="30"/>
        <v>51379</v>
      </c>
      <c r="OU6" s="42">
        <f t="shared" si="30"/>
        <v>51409</v>
      </c>
      <c r="OV6" s="42">
        <f t="shared" si="30"/>
        <v>51440</v>
      </c>
      <c r="OW6" s="42">
        <f t="shared" si="30"/>
        <v>51470</v>
      </c>
      <c r="OX6" s="42">
        <f t="shared" si="30"/>
        <v>51501</v>
      </c>
      <c r="OY6" s="42">
        <f t="shared" si="30"/>
        <v>51532</v>
      </c>
      <c r="OZ6" s="42">
        <f t="shared" si="30"/>
        <v>51560</v>
      </c>
      <c r="PA6" s="42">
        <f t="shared" si="30"/>
        <v>51591</v>
      </c>
      <c r="PB6" s="42">
        <f t="shared" si="30"/>
        <v>51621</v>
      </c>
      <c r="PC6" s="42">
        <f t="shared" si="30"/>
        <v>51652</v>
      </c>
      <c r="PD6" s="42">
        <f t="shared" si="30"/>
        <v>51682</v>
      </c>
      <c r="PE6" s="42">
        <f t="shared" si="30"/>
        <v>51713</v>
      </c>
      <c r="PF6" s="42">
        <f t="shared" si="30"/>
        <v>51744</v>
      </c>
      <c r="PG6" s="42">
        <f t="shared" si="30"/>
        <v>51774</v>
      </c>
      <c r="PH6" s="42">
        <f t="shared" si="30"/>
        <v>51805</v>
      </c>
      <c r="PI6" s="42">
        <f t="shared" si="30"/>
        <v>51835</v>
      </c>
      <c r="PJ6" s="42">
        <f t="shared" si="30"/>
        <v>51866</v>
      </c>
      <c r="PK6" s="42">
        <f t="shared" si="30"/>
        <v>51897</v>
      </c>
      <c r="PL6" s="42">
        <f t="shared" si="30"/>
        <v>51925</v>
      </c>
      <c r="PM6" s="42">
        <f t="shared" si="30"/>
        <v>51956</v>
      </c>
      <c r="PN6" s="42">
        <f t="shared" si="30"/>
        <v>51986</v>
      </c>
      <c r="PO6" s="42">
        <f t="shared" si="30"/>
        <v>52017</v>
      </c>
      <c r="PP6" s="42">
        <f t="shared" si="30"/>
        <v>52047</v>
      </c>
      <c r="PQ6" s="42">
        <f t="shared" si="30"/>
        <v>52078</v>
      </c>
      <c r="PR6" s="42">
        <f t="shared" si="30"/>
        <v>52109</v>
      </c>
      <c r="PS6" s="42">
        <f t="shared" si="30"/>
        <v>52139</v>
      </c>
      <c r="PT6" s="42">
        <f t="shared" si="30"/>
        <v>52170</v>
      </c>
      <c r="PU6" s="42">
        <f t="shared" si="30"/>
        <v>52200</v>
      </c>
      <c r="PV6" s="42">
        <f t="shared" si="30"/>
        <v>52231</v>
      </c>
      <c r="PW6" s="42">
        <f t="shared" si="30"/>
        <v>52262</v>
      </c>
      <c r="PX6" s="42">
        <f t="shared" si="30"/>
        <v>52290</v>
      </c>
      <c r="PY6" s="42">
        <f t="shared" si="30"/>
        <v>52321</v>
      </c>
      <c r="PZ6" s="42">
        <f t="shared" si="30"/>
        <v>52351</v>
      </c>
      <c r="QA6" s="42">
        <f t="shared" si="30"/>
        <v>52382</v>
      </c>
      <c r="QB6" s="42">
        <f t="shared" si="30"/>
        <v>52412</v>
      </c>
      <c r="QC6" s="42">
        <f t="shared" si="30"/>
        <v>52443</v>
      </c>
      <c r="QD6" s="42">
        <f t="shared" si="30"/>
        <v>52474</v>
      </c>
      <c r="QE6" s="42">
        <f t="shared" si="30"/>
        <v>52504</v>
      </c>
      <c r="QF6" s="42">
        <f t="shared" si="30"/>
        <v>52535</v>
      </c>
      <c r="QG6" s="42">
        <f t="shared" si="30"/>
        <v>52565</v>
      </c>
      <c r="QH6" s="42">
        <f t="shared" si="30"/>
        <v>52596</v>
      </c>
      <c r="QI6" t="s">
        <v>1293</v>
      </c>
    </row>
    <row r="7" spans="1:451">
      <c r="A7" s="43"/>
      <c r="B7" s="44"/>
      <c r="C7" s="45"/>
      <c r="D7" s="46"/>
      <c r="E7" s="46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  <c r="X7" s="45"/>
      <c r="Y7" s="45"/>
      <c r="Z7" s="45"/>
      <c r="AA7" s="45"/>
      <c r="AB7" s="45"/>
      <c r="AC7" s="45"/>
      <c r="AD7" s="45"/>
      <c r="AE7" s="45"/>
      <c r="AF7" s="45"/>
      <c r="AG7" s="45"/>
      <c r="AH7" s="45"/>
      <c r="AI7" s="45"/>
      <c r="AJ7" s="45"/>
      <c r="AK7" s="45"/>
      <c r="AL7" s="45"/>
      <c r="AM7" s="45"/>
      <c r="AN7" s="45"/>
      <c r="AO7" s="45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  <c r="BI7" s="45"/>
      <c r="BJ7" s="45"/>
      <c r="BK7" s="45"/>
      <c r="BL7" s="45"/>
      <c r="BM7" s="45"/>
      <c r="BN7" s="45"/>
      <c r="BO7" s="45"/>
      <c r="BP7" s="45"/>
      <c r="BQ7" s="45"/>
      <c r="BR7" s="45"/>
      <c r="BS7" s="45"/>
      <c r="BT7" s="45"/>
      <c r="BU7" s="45"/>
      <c r="BV7" s="45"/>
      <c r="BW7" s="45"/>
      <c r="BX7" s="45"/>
      <c r="BY7" s="45"/>
      <c r="BZ7" s="45"/>
      <c r="CA7" s="45"/>
      <c r="CB7" s="45"/>
      <c r="CC7" s="45"/>
      <c r="CD7" s="45"/>
      <c r="CE7" s="45"/>
      <c r="CF7" s="45"/>
      <c r="CG7" s="45"/>
      <c r="CH7" s="45"/>
      <c r="CI7" s="45"/>
      <c r="CJ7" s="45"/>
      <c r="CK7" s="45"/>
      <c r="CL7" s="45"/>
      <c r="CM7" s="45"/>
      <c r="CN7" s="45"/>
      <c r="CO7" s="45"/>
      <c r="CP7" s="45"/>
      <c r="CQ7" s="45"/>
      <c r="CR7" s="45"/>
      <c r="CS7" s="45"/>
      <c r="CT7" s="45"/>
      <c r="CU7" s="45"/>
      <c r="CV7" s="45"/>
      <c r="CW7" s="45"/>
      <c r="CX7" s="45"/>
      <c r="CY7" s="45"/>
      <c r="CZ7" s="45"/>
      <c r="DA7" s="45"/>
      <c r="DB7" s="45"/>
      <c r="DC7" s="45"/>
      <c r="DD7" s="45"/>
      <c r="DE7" s="45"/>
      <c r="DF7" s="45"/>
      <c r="DG7" s="45"/>
      <c r="DH7" s="45"/>
      <c r="DI7" s="45"/>
      <c r="DJ7" s="45"/>
      <c r="DK7" s="45"/>
      <c r="DL7" s="45"/>
      <c r="DM7" s="45"/>
      <c r="DN7" s="45"/>
      <c r="DO7" s="45"/>
      <c r="DP7" s="45"/>
      <c r="DQ7" s="45"/>
      <c r="DR7" s="45"/>
      <c r="DS7" s="45"/>
      <c r="DT7" s="45"/>
      <c r="DU7" s="45"/>
      <c r="DV7" s="45"/>
      <c r="DW7" s="45"/>
      <c r="DX7" s="45"/>
      <c r="DY7" s="45"/>
      <c r="DZ7" s="45"/>
      <c r="EA7" s="45"/>
      <c r="EB7" s="45"/>
      <c r="EC7" s="45"/>
      <c r="ED7" s="45"/>
      <c r="EE7" s="45"/>
      <c r="EF7" s="45"/>
      <c r="EG7" s="45"/>
      <c r="EH7" s="45"/>
      <c r="EI7" s="45"/>
      <c r="EJ7" s="45"/>
      <c r="EK7" s="45"/>
      <c r="EL7" s="45"/>
      <c r="EM7" s="45"/>
      <c r="EN7" s="45"/>
      <c r="EO7" s="45"/>
      <c r="EP7" s="45"/>
      <c r="EQ7" s="45"/>
      <c r="ER7" s="45"/>
      <c r="ES7" s="45"/>
      <c r="ET7" s="45"/>
      <c r="EU7" s="45"/>
      <c r="EV7" s="45"/>
      <c r="EW7" s="45"/>
      <c r="EX7" s="45"/>
      <c r="EY7" s="45"/>
      <c r="EZ7" s="45"/>
      <c r="FA7" s="45"/>
      <c r="FB7" s="45"/>
      <c r="FC7" s="45"/>
      <c r="FD7" s="45"/>
      <c r="FE7" s="45"/>
      <c r="FF7" s="45"/>
      <c r="FG7" s="45"/>
      <c r="FH7" s="45"/>
      <c r="FI7" s="45"/>
      <c r="FJ7" s="45"/>
      <c r="FK7" s="45"/>
      <c r="FL7" s="45"/>
      <c r="FM7" s="45"/>
      <c r="FN7" s="45"/>
      <c r="FO7" s="45"/>
      <c r="FP7" s="45"/>
      <c r="FQ7" s="45"/>
      <c r="FR7" s="45"/>
      <c r="FS7" s="45"/>
      <c r="FT7" s="45"/>
      <c r="FU7" s="45"/>
      <c r="FV7" s="45"/>
      <c r="FW7" s="45"/>
      <c r="FX7" s="45"/>
      <c r="FY7" s="45"/>
      <c r="FZ7" s="45"/>
      <c r="GA7" s="45"/>
      <c r="GB7" s="45"/>
      <c r="GC7" s="45"/>
      <c r="GD7" s="45"/>
      <c r="GE7" s="45"/>
      <c r="GF7" s="45"/>
      <c r="GG7" s="45"/>
      <c r="GH7" s="45"/>
      <c r="GI7" s="45"/>
      <c r="GJ7" s="45"/>
      <c r="GK7" s="45"/>
      <c r="GL7" s="45"/>
      <c r="GM7" s="45"/>
      <c r="GN7" s="45"/>
      <c r="GO7" s="45"/>
      <c r="GP7" s="45"/>
      <c r="GQ7" s="45"/>
      <c r="GR7" s="45"/>
      <c r="GS7" s="45"/>
      <c r="GT7" s="45"/>
      <c r="GU7" s="45"/>
      <c r="GV7" s="45"/>
      <c r="GW7" s="45"/>
      <c r="GX7" s="45"/>
      <c r="GY7" s="45"/>
      <c r="GZ7" s="45"/>
      <c r="HA7" s="45"/>
      <c r="HB7" s="45"/>
      <c r="HC7" s="45"/>
      <c r="HD7" s="45"/>
      <c r="HE7" s="45"/>
      <c r="HF7" s="45"/>
      <c r="HG7" s="45"/>
      <c r="HH7" s="45"/>
      <c r="HI7" s="45"/>
      <c r="HJ7" s="45"/>
      <c r="HK7" s="45"/>
      <c r="HL7" s="45"/>
      <c r="HM7" s="45"/>
      <c r="HN7" s="45"/>
      <c r="HO7" s="45"/>
      <c r="HP7" s="45"/>
      <c r="HQ7" s="45"/>
      <c r="HR7" s="45"/>
      <c r="HS7" s="45"/>
      <c r="HT7" s="45"/>
      <c r="HU7" s="45"/>
      <c r="HV7" s="45"/>
      <c r="HW7" s="45"/>
      <c r="HX7" s="45"/>
      <c r="HY7" s="45"/>
      <c r="HZ7" s="45"/>
      <c r="IA7" s="45"/>
      <c r="IB7" s="45"/>
      <c r="IC7" s="45"/>
      <c r="ID7" s="45"/>
      <c r="IE7" s="45"/>
      <c r="IF7" s="45"/>
      <c r="IG7" s="45"/>
      <c r="IH7" s="45"/>
      <c r="II7" s="45"/>
      <c r="IJ7" s="45"/>
      <c r="IK7" s="45"/>
      <c r="IL7" s="45"/>
      <c r="IM7" s="45"/>
      <c r="IN7" s="45"/>
      <c r="IO7" s="45"/>
      <c r="IP7" s="45"/>
      <c r="IQ7" s="45"/>
      <c r="IR7" s="45"/>
      <c r="IS7" s="45"/>
      <c r="IT7" s="45"/>
      <c r="IU7" s="45"/>
      <c r="IV7" s="45"/>
      <c r="IW7" s="45"/>
      <c r="IX7" s="45"/>
      <c r="IY7" s="45"/>
      <c r="IZ7" s="45"/>
      <c r="JA7" s="45"/>
      <c r="JB7" s="45"/>
      <c r="JC7" t="s">
        <v>1293</v>
      </c>
      <c r="QI7" t="s">
        <v>1293</v>
      </c>
    </row>
    <row r="8" spans="1:451">
      <c r="A8" s="47"/>
      <c r="B8" s="48" t="s">
        <v>1296</v>
      </c>
      <c r="C8" s="49"/>
      <c r="D8" s="49"/>
      <c r="E8" s="49"/>
      <c r="F8" s="48"/>
      <c r="G8" s="48">
        <v>2007</v>
      </c>
      <c r="H8" s="48">
        <v>2008</v>
      </c>
      <c r="I8" s="48">
        <v>2009</v>
      </c>
      <c r="J8" s="50">
        <v>2010</v>
      </c>
      <c r="K8" s="50">
        <f t="shared" ref="K8:AX8" si="31">J8+1</f>
        <v>2011</v>
      </c>
      <c r="L8" s="50">
        <f t="shared" si="31"/>
        <v>2012</v>
      </c>
      <c r="M8" s="50">
        <f t="shared" si="31"/>
        <v>2013</v>
      </c>
      <c r="N8" s="50">
        <f t="shared" si="31"/>
        <v>2014</v>
      </c>
      <c r="O8" s="50">
        <f t="shared" si="31"/>
        <v>2015</v>
      </c>
      <c r="P8" s="50">
        <f t="shared" si="31"/>
        <v>2016</v>
      </c>
      <c r="Q8" s="50">
        <f t="shared" si="31"/>
        <v>2017</v>
      </c>
      <c r="R8" s="50">
        <f t="shared" si="31"/>
        <v>2018</v>
      </c>
      <c r="S8" s="50">
        <f t="shared" si="31"/>
        <v>2019</v>
      </c>
      <c r="T8" s="50">
        <f t="shared" si="31"/>
        <v>2020</v>
      </c>
      <c r="U8" s="50">
        <f t="shared" si="31"/>
        <v>2021</v>
      </c>
      <c r="V8" s="50">
        <f t="shared" si="31"/>
        <v>2022</v>
      </c>
      <c r="W8" s="50">
        <f t="shared" si="31"/>
        <v>2023</v>
      </c>
      <c r="X8" s="50">
        <f t="shared" si="31"/>
        <v>2024</v>
      </c>
      <c r="Y8" s="50">
        <f t="shared" si="31"/>
        <v>2025</v>
      </c>
      <c r="Z8" s="50">
        <f t="shared" si="31"/>
        <v>2026</v>
      </c>
      <c r="AA8" s="50">
        <f t="shared" si="31"/>
        <v>2027</v>
      </c>
      <c r="AB8" s="50">
        <f t="shared" si="31"/>
        <v>2028</v>
      </c>
      <c r="AC8" s="50">
        <f t="shared" si="31"/>
        <v>2029</v>
      </c>
      <c r="AD8" s="50">
        <f t="shared" si="31"/>
        <v>2030</v>
      </c>
      <c r="AE8" s="50">
        <f t="shared" si="31"/>
        <v>2031</v>
      </c>
      <c r="AF8" s="50">
        <f t="shared" si="31"/>
        <v>2032</v>
      </c>
      <c r="AG8" s="50">
        <f t="shared" si="31"/>
        <v>2033</v>
      </c>
      <c r="AH8" s="50">
        <f t="shared" si="31"/>
        <v>2034</v>
      </c>
      <c r="AI8" s="50">
        <f t="shared" si="31"/>
        <v>2035</v>
      </c>
      <c r="AJ8" s="50">
        <f t="shared" si="31"/>
        <v>2036</v>
      </c>
      <c r="AK8" s="50">
        <f t="shared" si="31"/>
        <v>2037</v>
      </c>
      <c r="AL8" s="50">
        <f t="shared" si="31"/>
        <v>2038</v>
      </c>
      <c r="AM8" s="50">
        <f t="shared" si="31"/>
        <v>2039</v>
      </c>
      <c r="AN8" s="50">
        <f t="shared" si="31"/>
        <v>2040</v>
      </c>
      <c r="AO8" s="50">
        <f t="shared" si="31"/>
        <v>2041</v>
      </c>
      <c r="AP8" s="50">
        <f t="shared" si="31"/>
        <v>2042</v>
      </c>
      <c r="AQ8" s="50">
        <f t="shared" si="31"/>
        <v>2043</v>
      </c>
      <c r="AR8" s="50">
        <f t="shared" si="31"/>
        <v>2044</v>
      </c>
      <c r="AS8" s="50">
        <f t="shared" si="31"/>
        <v>2045</v>
      </c>
      <c r="AT8" s="50">
        <f t="shared" si="31"/>
        <v>2046</v>
      </c>
      <c r="AU8" s="50">
        <f t="shared" si="31"/>
        <v>2047</v>
      </c>
      <c r="AV8" s="50">
        <f t="shared" si="31"/>
        <v>2048</v>
      </c>
      <c r="AW8" s="50">
        <f t="shared" si="31"/>
        <v>2049</v>
      </c>
      <c r="AX8" s="50">
        <f t="shared" si="31"/>
        <v>2050</v>
      </c>
      <c r="JC8" t="s">
        <v>1293</v>
      </c>
      <c r="QI8" t="s">
        <v>1293</v>
      </c>
    </row>
    <row r="9" spans="1:451">
      <c r="A9" s="43"/>
      <c r="B9" s="45"/>
      <c r="JC9" t="s">
        <v>1293</v>
      </c>
      <c r="QI9" t="s">
        <v>1293</v>
      </c>
    </row>
    <row r="10" spans="1:451">
      <c r="A10" s="47"/>
      <c r="B10" s="48" t="s">
        <v>1297</v>
      </c>
      <c r="C10" s="49"/>
      <c r="D10" s="49"/>
      <c r="E10" s="49"/>
      <c r="F10" s="48"/>
      <c r="G10" s="48"/>
      <c r="H10" s="48"/>
      <c r="I10" s="48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JC10" t="s">
        <v>1293</v>
      </c>
      <c r="QI10" t="s">
        <v>1293</v>
      </c>
    </row>
    <row r="11" spans="1:451">
      <c r="A11" s="43"/>
      <c r="B11" s="52" t="s">
        <v>1298</v>
      </c>
      <c r="C11" s="53"/>
      <c r="D11" s="53"/>
      <c r="E11" s="53"/>
      <c r="F11" s="45"/>
      <c r="G11" s="54">
        <v>0.11816098396049002</v>
      </c>
      <c r="H11" s="54">
        <v>0.12379232375479354</v>
      </c>
      <c r="I11" s="54">
        <v>9.8700562711284023E-2</v>
      </c>
      <c r="J11" s="54">
        <v>9.7331552455936166E-2</v>
      </c>
      <c r="K11" s="54">
        <v>0.11595366895225112</v>
      </c>
      <c r="L11" s="54">
        <v>8.3976152409142912E-2</v>
      </c>
      <c r="M11" s="54">
        <v>8.0645445597358867E-2</v>
      </c>
      <c r="N11" s="54">
        <v>0.10814027116206559</v>
      </c>
      <c r="O11" s="54">
        <v>0.13239027879921683</v>
      </c>
      <c r="P11" s="54">
        <v>0.13999180318708171</v>
      </c>
      <c r="Q11" s="54">
        <v>9.9287216282000434E-2</v>
      </c>
      <c r="R11" s="54">
        <v>6.4162277164486969E-2</v>
      </c>
      <c r="S11" s="55">
        <v>6.4162277164486969E-2</v>
      </c>
      <c r="T11" s="56">
        <v>4.3400000000000001E-2</v>
      </c>
      <c r="U11" s="56">
        <v>5.5500000000000001E-2</v>
      </c>
      <c r="V11" s="56">
        <v>6.5000000000000002E-2</v>
      </c>
      <c r="W11" s="56">
        <v>6.5000000000000002E-2</v>
      </c>
      <c r="X11" s="56">
        <v>0.06</v>
      </c>
      <c r="Y11" s="55">
        <v>0.06</v>
      </c>
      <c r="Z11" s="57">
        <v>0.06</v>
      </c>
      <c r="AA11" s="57">
        <v>0.06</v>
      </c>
      <c r="AB11" s="57">
        <v>0.06</v>
      </c>
      <c r="AC11" s="57">
        <v>0.06</v>
      </c>
      <c r="AD11" s="57">
        <v>0.06</v>
      </c>
      <c r="AE11" s="57">
        <v>0.06</v>
      </c>
      <c r="AF11" s="57">
        <v>0.06</v>
      </c>
      <c r="AG11" s="57">
        <v>0.06</v>
      </c>
      <c r="AH11" s="57">
        <v>0.06</v>
      </c>
      <c r="AI11" s="57">
        <v>0.06</v>
      </c>
      <c r="AJ11" s="57">
        <v>0.06</v>
      </c>
      <c r="AK11" s="57">
        <v>0.06</v>
      </c>
      <c r="AL11" s="57">
        <v>0.06</v>
      </c>
      <c r="AM11" s="57">
        <v>0.06</v>
      </c>
      <c r="AN11" s="57">
        <v>0.06</v>
      </c>
      <c r="AO11" s="57">
        <v>0.06</v>
      </c>
      <c r="AP11" s="57">
        <v>0.06</v>
      </c>
      <c r="AQ11" s="57">
        <v>0.06</v>
      </c>
      <c r="AR11" s="57">
        <v>0.06</v>
      </c>
      <c r="AS11" s="57">
        <v>0.06</v>
      </c>
      <c r="AT11" s="57">
        <v>0.06</v>
      </c>
      <c r="AU11" s="57">
        <v>0.06</v>
      </c>
      <c r="AV11" s="57">
        <v>0.06</v>
      </c>
      <c r="AW11" s="57">
        <v>0.06</v>
      </c>
      <c r="AX11" s="57">
        <v>0.06</v>
      </c>
      <c r="JC11" t="s">
        <v>1293</v>
      </c>
      <c r="QI11" t="s">
        <v>1293</v>
      </c>
    </row>
    <row r="12" spans="1:451">
      <c r="A12" s="43"/>
      <c r="B12" s="52" t="s">
        <v>1299</v>
      </c>
      <c r="C12" s="53"/>
      <c r="D12" s="53"/>
      <c r="E12" s="53"/>
      <c r="F12" s="45"/>
      <c r="G12" s="58">
        <v>5.0000000000000933E-2</v>
      </c>
      <c r="H12" s="58">
        <v>5.0000000000000933E-2</v>
      </c>
      <c r="I12" s="58">
        <v>0.05</v>
      </c>
      <c r="J12" s="58">
        <v>5.0000000000000933E-2</v>
      </c>
      <c r="K12" s="58">
        <v>5.0000000000000933E-2</v>
      </c>
      <c r="L12" s="58">
        <v>0.05</v>
      </c>
      <c r="M12" s="58">
        <v>0.05</v>
      </c>
      <c r="N12" s="58">
        <v>4.7500000000000001E-2</v>
      </c>
      <c r="O12" s="58">
        <v>4.7500000000000001E-2</v>
      </c>
      <c r="P12" s="58">
        <v>4.7500000000000001E-2</v>
      </c>
      <c r="Q12" s="58">
        <v>4.7500000000000001E-2</v>
      </c>
      <c r="R12" s="58">
        <v>4.7500000000000001E-2</v>
      </c>
      <c r="S12" s="58">
        <v>4.7500000000000001E-2</v>
      </c>
      <c r="T12" s="58">
        <v>4.7500000000000001E-2</v>
      </c>
      <c r="U12" s="58">
        <v>4.7500000000000001E-2</v>
      </c>
      <c r="V12" s="58">
        <v>4.7500000000000001E-2</v>
      </c>
      <c r="W12" s="58">
        <v>4.7500000000000001E-2</v>
      </c>
      <c r="X12" s="58">
        <v>4.7500000000000001E-2</v>
      </c>
      <c r="Y12" s="58">
        <v>4.7500000000000001E-2</v>
      </c>
      <c r="Z12" s="59">
        <v>4.7500000000000001E-2</v>
      </c>
      <c r="AA12" s="59">
        <v>4.7500000000000001E-2</v>
      </c>
      <c r="AB12" s="59">
        <v>4.7500000000000001E-2</v>
      </c>
      <c r="AC12" s="59">
        <v>4.7500000000000001E-2</v>
      </c>
      <c r="AD12" s="59">
        <v>4.7500000000000001E-2</v>
      </c>
      <c r="AE12" s="59">
        <v>4.7500000000000001E-2</v>
      </c>
      <c r="AF12" s="59">
        <v>4.7500000000000001E-2</v>
      </c>
      <c r="AG12" s="59">
        <v>4.7500000000000001E-2</v>
      </c>
      <c r="AH12" s="59">
        <v>4.7500000000000001E-2</v>
      </c>
      <c r="AI12" s="59">
        <v>4.7500000000000001E-2</v>
      </c>
      <c r="AJ12" s="59">
        <v>4.7500000000000001E-2</v>
      </c>
      <c r="AK12" s="59">
        <v>4.7500000000000001E-2</v>
      </c>
      <c r="AL12" s="59">
        <v>4.7500000000000001E-2</v>
      </c>
      <c r="AM12" s="59">
        <v>4.7500000000000001E-2</v>
      </c>
      <c r="AN12" s="59">
        <v>4.7500000000000001E-2</v>
      </c>
      <c r="AO12" s="59">
        <v>4.7500000000000001E-2</v>
      </c>
      <c r="AP12" s="59">
        <v>4.7500000000000001E-2</v>
      </c>
      <c r="AQ12" s="59">
        <v>4.7500000000000001E-2</v>
      </c>
      <c r="AR12" s="59">
        <v>4.7500000000000001E-2</v>
      </c>
      <c r="AS12" s="59">
        <v>4.7500000000000001E-2</v>
      </c>
      <c r="AT12" s="59">
        <v>4.7500000000000001E-2</v>
      </c>
      <c r="AU12" s="59">
        <v>4.7500000000000001E-2</v>
      </c>
      <c r="AV12" s="59">
        <v>4.7500000000000001E-2</v>
      </c>
      <c r="AW12" s="59">
        <v>4.7500000000000001E-2</v>
      </c>
      <c r="AX12" s="59">
        <v>4.7500000000000001E-2</v>
      </c>
      <c r="JC12" t="s">
        <v>1293</v>
      </c>
      <c r="QI12" t="s">
        <v>1293</v>
      </c>
    </row>
    <row r="13" spans="1:451">
      <c r="A13" s="43"/>
      <c r="B13" s="52" t="s">
        <v>1300</v>
      </c>
      <c r="C13" s="53"/>
      <c r="D13" s="53"/>
      <c r="E13" s="53"/>
      <c r="F13" s="45"/>
      <c r="G13" s="58">
        <v>4.3807697833020409E-3</v>
      </c>
      <c r="H13" s="58">
        <v>9.4293341985509649E-3</v>
      </c>
      <c r="I13" s="58">
        <v>2.5000000000000001E-2</v>
      </c>
      <c r="J13" s="58">
        <v>4.3807697833020409E-3</v>
      </c>
      <c r="K13" s="58">
        <v>9.4293341985509649E-3</v>
      </c>
      <c r="L13" s="58">
        <v>2.5000000000000001E-2</v>
      </c>
      <c r="M13" s="58">
        <v>0.04</v>
      </c>
      <c r="N13" s="58">
        <v>4.2500000000000003E-2</v>
      </c>
      <c r="O13" s="58">
        <v>4.2500000000000003E-2</v>
      </c>
      <c r="P13" s="58">
        <v>4.2500000000000003E-2</v>
      </c>
      <c r="Q13" s="58">
        <v>4.2500000000000003E-2</v>
      </c>
      <c r="R13" s="58">
        <v>4.2500000000000003E-2</v>
      </c>
      <c r="S13" s="58">
        <v>4.2500000000000003E-2</v>
      </c>
      <c r="T13" s="58">
        <v>4.2500000000000003E-2</v>
      </c>
      <c r="U13" s="58">
        <v>4.2500000000000003E-2</v>
      </c>
      <c r="V13" s="58">
        <v>4.2500000000000003E-2</v>
      </c>
      <c r="W13" s="58">
        <v>4.2500000000000003E-2</v>
      </c>
      <c r="X13" s="58">
        <v>4.2500000000000003E-2</v>
      </c>
      <c r="Y13" s="58">
        <v>4.2500000000000003E-2</v>
      </c>
      <c r="Z13" s="59">
        <v>4.2500000000000003E-2</v>
      </c>
      <c r="AA13" s="59">
        <v>4.2500000000000003E-2</v>
      </c>
      <c r="AB13" s="59">
        <v>4.2500000000000003E-2</v>
      </c>
      <c r="AC13" s="59">
        <v>4.2500000000000003E-2</v>
      </c>
      <c r="AD13" s="59">
        <v>4.2500000000000003E-2</v>
      </c>
      <c r="AE13" s="59">
        <v>4.2500000000000003E-2</v>
      </c>
      <c r="AF13" s="59">
        <v>4.2500000000000003E-2</v>
      </c>
      <c r="AG13" s="59">
        <v>4.2500000000000003E-2</v>
      </c>
      <c r="AH13" s="59">
        <v>4.2500000000000003E-2</v>
      </c>
      <c r="AI13" s="59">
        <v>4.2500000000000003E-2</v>
      </c>
      <c r="AJ13" s="59">
        <v>4.2500000000000003E-2</v>
      </c>
      <c r="AK13" s="59">
        <v>4.2500000000000003E-2</v>
      </c>
      <c r="AL13" s="59">
        <v>4.2500000000000003E-2</v>
      </c>
      <c r="AM13" s="59">
        <v>4.2500000000000003E-2</v>
      </c>
      <c r="AN13" s="59">
        <v>4.2500000000000003E-2</v>
      </c>
      <c r="AO13" s="59">
        <v>4.2500000000000003E-2</v>
      </c>
      <c r="AP13" s="59">
        <v>4.2500000000000003E-2</v>
      </c>
      <c r="AQ13" s="59">
        <v>4.2500000000000003E-2</v>
      </c>
      <c r="AR13" s="59">
        <v>4.2500000000000003E-2</v>
      </c>
      <c r="AS13" s="59">
        <v>4.2500000000000003E-2</v>
      </c>
      <c r="AT13" s="59">
        <v>4.2500000000000003E-2</v>
      </c>
      <c r="AU13" s="59">
        <v>4.2500000000000003E-2</v>
      </c>
      <c r="AV13" s="59">
        <v>4.2500000000000003E-2</v>
      </c>
      <c r="AW13" s="59">
        <v>4.2500000000000003E-2</v>
      </c>
      <c r="AX13" s="59">
        <v>4.2500000000000003E-2</v>
      </c>
      <c r="JC13" t="s">
        <v>1293</v>
      </c>
      <c r="QI13" t="s">
        <v>1293</v>
      </c>
    </row>
    <row r="14" spans="1:451">
      <c r="A14" s="43"/>
      <c r="QI14" t="s">
        <v>1293</v>
      </c>
    </row>
    <row r="15" spans="1:451">
      <c r="A15" s="47"/>
      <c r="B15" s="48" t="s">
        <v>1301</v>
      </c>
      <c r="C15" s="49"/>
      <c r="D15" s="49"/>
      <c r="E15" s="49"/>
      <c r="F15" s="48"/>
      <c r="QI15" t="s">
        <v>1293</v>
      </c>
    </row>
    <row r="16" spans="1:451">
      <c r="A16" s="43"/>
      <c r="B16" s="52" t="s">
        <v>1302</v>
      </c>
      <c r="C16" s="53"/>
      <c r="D16" s="53"/>
      <c r="E16" s="53"/>
      <c r="F16" s="45"/>
      <c r="G16" s="54">
        <v>4.4573304332378161E-2</v>
      </c>
      <c r="H16" s="54">
        <v>5.9023134175254732E-2</v>
      </c>
      <c r="I16" s="54">
        <v>4.3120283296899764E-2</v>
      </c>
      <c r="J16" s="54">
        <v>5.9090683472662109E-2</v>
      </c>
      <c r="K16" s="54">
        <v>6.5031090406288294E-2</v>
      </c>
      <c r="L16" s="54">
        <v>5.8385689976391708E-2</v>
      </c>
      <c r="M16" s="54">
        <v>5.9108180800137466E-2</v>
      </c>
      <c r="N16" s="54">
        <v>6.407616596391974E-2</v>
      </c>
      <c r="O16" s="54">
        <v>0.10673497995621717</v>
      </c>
      <c r="P16" s="54">
        <v>6.2880550542244729E-2</v>
      </c>
      <c r="Q16" s="54">
        <v>3.0705458793717E-2</v>
      </c>
      <c r="R16" s="54">
        <v>3.7454821218273482E-2</v>
      </c>
      <c r="S16" s="55">
        <v>3.7454821218273482E-2</v>
      </c>
      <c r="T16" s="56">
        <v>3.6000000000000004E-2</v>
      </c>
      <c r="U16" s="56">
        <v>3.7499999999999999E-2</v>
      </c>
      <c r="V16" s="56">
        <v>3.5000000000000003E-2</v>
      </c>
      <c r="W16" s="60">
        <v>3.5000000000000003E-2</v>
      </c>
      <c r="X16" s="57">
        <v>3.5000000000000003E-2</v>
      </c>
      <c r="Y16" s="57">
        <v>3.5000000000000003E-2</v>
      </c>
      <c r="Z16" s="57">
        <v>3.5000000000000003E-2</v>
      </c>
      <c r="AA16" s="57">
        <v>3.5000000000000003E-2</v>
      </c>
      <c r="AB16" s="57">
        <v>3.5000000000000003E-2</v>
      </c>
      <c r="AC16" s="57">
        <v>3.5000000000000003E-2</v>
      </c>
      <c r="AD16" s="57">
        <v>3.5000000000000003E-2</v>
      </c>
      <c r="AE16" s="57">
        <v>3.5000000000000003E-2</v>
      </c>
      <c r="AF16" s="57">
        <v>3.5000000000000003E-2</v>
      </c>
      <c r="AG16" s="57">
        <v>3.5000000000000003E-2</v>
      </c>
      <c r="AH16" s="57">
        <v>3.5000000000000003E-2</v>
      </c>
      <c r="AI16" s="57">
        <v>3.5000000000000003E-2</v>
      </c>
      <c r="AJ16" s="57">
        <v>3.5000000000000003E-2</v>
      </c>
      <c r="AK16" s="57">
        <v>3.5000000000000003E-2</v>
      </c>
      <c r="AL16" s="57">
        <v>3.5000000000000003E-2</v>
      </c>
      <c r="AM16" s="57">
        <v>3.5000000000000003E-2</v>
      </c>
      <c r="AN16" s="57">
        <v>3.5000000000000003E-2</v>
      </c>
      <c r="AO16" s="57">
        <v>3.5000000000000003E-2</v>
      </c>
      <c r="AP16" s="57">
        <v>3.5000000000000003E-2</v>
      </c>
      <c r="AQ16" s="57">
        <v>3.5000000000000003E-2</v>
      </c>
      <c r="AR16" s="57">
        <v>3.5000000000000003E-2</v>
      </c>
      <c r="AS16" s="57">
        <v>3.5000000000000003E-2</v>
      </c>
      <c r="AT16" s="57">
        <v>3.5000000000000003E-2</v>
      </c>
      <c r="AU16" s="57">
        <v>3.5000000000000003E-2</v>
      </c>
      <c r="AV16" s="57">
        <v>3.5000000000000003E-2</v>
      </c>
      <c r="AW16" s="57">
        <v>3.5000000000000003E-2</v>
      </c>
      <c r="AX16" s="57">
        <v>3.5000000000000003E-2</v>
      </c>
      <c r="JC16" t="s">
        <v>1293</v>
      </c>
      <c r="QI16" t="s">
        <v>1293</v>
      </c>
    </row>
    <row r="17" spans="1:451">
      <c r="A17" s="43"/>
      <c r="B17" s="52" t="s">
        <v>1303</v>
      </c>
      <c r="C17" s="53"/>
      <c r="D17" s="53"/>
      <c r="E17" s="53"/>
      <c r="F17" s="45"/>
      <c r="G17" s="61">
        <v>7.7462737333542142E-2</v>
      </c>
      <c r="H17" s="61">
        <v>9.8054312797284382E-2</v>
      </c>
      <c r="I17" s="61">
        <v>-1.7122753570905869E-2</v>
      </c>
      <c r="J17" s="61">
        <v>0.11322017324473932</v>
      </c>
      <c r="K17" s="61">
        <v>5.0977446141180049E-2</v>
      </c>
      <c r="L17" s="61">
        <v>7.8119280443993633E-2</v>
      </c>
      <c r="M17" s="61">
        <v>5.5256584209615101E-2</v>
      </c>
      <c r="N17" s="61">
        <v>3.6748825080479497E-2</v>
      </c>
      <c r="O17" s="61">
        <v>0.10544294612942617</v>
      </c>
      <c r="P17" s="61">
        <v>7.1907075096276696E-2</v>
      </c>
      <c r="Q17" s="61">
        <v>-5.3258903662347645E-3</v>
      </c>
      <c r="R17" s="61">
        <v>7.5521356336592183E-2</v>
      </c>
      <c r="S17" s="58">
        <v>7.5521356336592183E-2</v>
      </c>
      <c r="T17" s="62">
        <v>4.24E-2</v>
      </c>
      <c r="U17" s="62">
        <v>0.04</v>
      </c>
      <c r="V17" s="62">
        <v>3.78E-2</v>
      </c>
      <c r="W17" s="63">
        <v>3.7499999999999999E-2</v>
      </c>
      <c r="X17" s="63">
        <v>3.7200000000000004E-2</v>
      </c>
      <c r="Y17" s="59">
        <v>3.7200000000000004E-2</v>
      </c>
      <c r="Z17" s="59">
        <v>3.7200000000000004E-2</v>
      </c>
      <c r="AA17" s="59">
        <v>3.7200000000000004E-2</v>
      </c>
      <c r="AB17" s="59">
        <v>3.7200000000000004E-2</v>
      </c>
      <c r="AC17" s="59">
        <v>3.7200000000000004E-2</v>
      </c>
      <c r="AD17" s="59">
        <v>3.7200000000000004E-2</v>
      </c>
      <c r="AE17" s="59">
        <v>3.7200000000000004E-2</v>
      </c>
      <c r="AF17" s="59">
        <v>3.7200000000000004E-2</v>
      </c>
      <c r="AG17" s="59">
        <v>3.7200000000000004E-2</v>
      </c>
      <c r="AH17" s="59">
        <v>3.7200000000000004E-2</v>
      </c>
      <c r="AI17" s="59">
        <v>3.7200000000000004E-2</v>
      </c>
      <c r="AJ17" s="59">
        <v>3.7200000000000004E-2</v>
      </c>
      <c r="AK17" s="59">
        <v>3.7200000000000004E-2</v>
      </c>
      <c r="AL17" s="59">
        <v>3.7200000000000004E-2</v>
      </c>
      <c r="AM17" s="59">
        <v>3.7200000000000004E-2</v>
      </c>
      <c r="AN17" s="59">
        <v>3.7200000000000004E-2</v>
      </c>
      <c r="AO17" s="59">
        <v>3.7200000000000004E-2</v>
      </c>
      <c r="AP17" s="59">
        <v>3.7200000000000004E-2</v>
      </c>
      <c r="AQ17" s="59">
        <v>3.7200000000000004E-2</v>
      </c>
      <c r="AR17" s="59">
        <v>3.7200000000000004E-2</v>
      </c>
      <c r="AS17" s="59">
        <v>3.7200000000000004E-2</v>
      </c>
      <c r="AT17" s="59">
        <v>3.7200000000000004E-2</v>
      </c>
      <c r="AU17" s="59">
        <v>3.7200000000000004E-2</v>
      </c>
      <c r="AV17" s="59">
        <v>3.7200000000000004E-2</v>
      </c>
      <c r="AW17" s="59">
        <v>3.7200000000000004E-2</v>
      </c>
      <c r="AX17" s="59">
        <v>3.7200000000000004E-2</v>
      </c>
      <c r="QI17" t="s">
        <v>1293</v>
      </c>
    </row>
    <row r="18" spans="1:451">
      <c r="A18" s="43"/>
      <c r="B18" s="52" t="s">
        <v>1304</v>
      </c>
      <c r="C18" s="53"/>
      <c r="D18" s="53"/>
      <c r="E18" s="53"/>
      <c r="F18" s="45"/>
      <c r="G18" s="61">
        <v>6.1526952830100123E-2</v>
      </c>
      <c r="H18" s="61">
        <v>0.11860159862803665</v>
      </c>
      <c r="I18" s="61">
        <v>3.2474257580619836E-2</v>
      </c>
      <c r="J18" s="61">
        <v>7.7717348828594712E-2</v>
      </c>
      <c r="K18" s="61">
        <v>7.48176515543717E-2</v>
      </c>
      <c r="L18" s="61">
        <v>7.119740184328327E-2</v>
      </c>
      <c r="M18" s="61">
        <v>8.0874935545907523E-2</v>
      </c>
      <c r="N18" s="61">
        <v>6.9449297187176962E-2</v>
      </c>
      <c r="O18" s="61">
        <v>7.4938904537515727E-2</v>
      </c>
      <c r="P18" s="61">
        <v>6.1122207448885746E-2</v>
      </c>
      <c r="Q18" s="61">
        <v>4.2462365784813771E-2</v>
      </c>
      <c r="R18" s="61">
        <v>3.8323933408558997E-2</v>
      </c>
      <c r="S18" s="58">
        <v>3.7454821218273482E-2</v>
      </c>
      <c r="T18" s="58">
        <v>3.7454821218273482E-2</v>
      </c>
      <c r="U18" s="58">
        <v>3.6000000000000004E-2</v>
      </c>
      <c r="V18" s="58">
        <v>3.7499999999999999E-2</v>
      </c>
      <c r="W18" s="59">
        <v>3.5000000000000003E-2</v>
      </c>
      <c r="X18" s="59">
        <v>3.5000000000000003E-2</v>
      </c>
      <c r="Y18" s="59">
        <v>3.5000000000000003E-2</v>
      </c>
      <c r="Z18" s="59">
        <v>3.5000000000000003E-2</v>
      </c>
      <c r="AA18" s="59">
        <v>3.5000000000000003E-2</v>
      </c>
      <c r="AB18" s="59">
        <v>3.5000000000000003E-2</v>
      </c>
      <c r="AC18" s="59">
        <v>3.5000000000000003E-2</v>
      </c>
      <c r="AD18" s="59">
        <v>3.5000000000000003E-2</v>
      </c>
      <c r="AE18" s="59">
        <v>3.5000000000000003E-2</v>
      </c>
      <c r="AF18" s="59">
        <v>3.5000000000000003E-2</v>
      </c>
      <c r="AG18" s="59">
        <v>3.5000000000000003E-2</v>
      </c>
      <c r="AH18" s="59">
        <v>3.5000000000000003E-2</v>
      </c>
      <c r="AI18" s="59">
        <v>3.5000000000000003E-2</v>
      </c>
      <c r="AJ18" s="59">
        <v>3.5000000000000003E-2</v>
      </c>
      <c r="AK18" s="59">
        <v>3.5000000000000003E-2</v>
      </c>
      <c r="AL18" s="59">
        <v>3.5000000000000003E-2</v>
      </c>
      <c r="AM18" s="59">
        <v>3.5000000000000003E-2</v>
      </c>
      <c r="AN18" s="59">
        <v>3.5000000000000003E-2</v>
      </c>
      <c r="AO18" s="59">
        <v>3.5000000000000003E-2</v>
      </c>
      <c r="AP18" s="59">
        <v>3.5000000000000003E-2</v>
      </c>
      <c r="AQ18" s="59">
        <v>3.5000000000000003E-2</v>
      </c>
      <c r="AR18" s="59">
        <v>3.5000000000000003E-2</v>
      </c>
      <c r="AS18" s="59">
        <v>3.5000000000000003E-2</v>
      </c>
      <c r="AT18" s="59">
        <v>3.5000000000000003E-2</v>
      </c>
      <c r="AU18" s="59">
        <v>3.5000000000000003E-2</v>
      </c>
      <c r="AV18" s="59">
        <v>3.5000000000000003E-2</v>
      </c>
      <c r="AW18" s="59">
        <v>3.5000000000000003E-2</v>
      </c>
      <c r="AX18" s="59">
        <v>3.5000000000000003E-2</v>
      </c>
      <c r="JC18" t="s">
        <v>1293</v>
      </c>
      <c r="QI18" t="s">
        <v>1293</v>
      </c>
    </row>
    <row r="19" spans="1:451">
      <c r="A19" s="43"/>
      <c r="B19" s="64"/>
      <c r="JC19" t="s">
        <v>1293</v>
      </c>
      <c r="QI19" t="s">
        <v>1293</v>
      </c>
    </row>
    <row r="20" spans="1:451">
      <c r="A20" s="47"/>
      <c r="B20" s="48" t="s">
        <v>1305</v>
      </c>
      <c r="C20" s="49"/>
      <c r="D20" s="49"/>
      <c r="E20" s="49"/>
      <c r="F20" s="48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JC20" t="s">
        <v>1293</v>
      </c>
      <c r="QI20" t="s">
        <v>1293</v>
      </c>
    </row>
    <row r="21" spans="1:451">
      <c r="A21" s="43"/>
      <c r="B21" s="52" t="s">
        <v>1306</v>
      </c>
      <c r="C21" s="53"/>
      <c r="D21" s="53"/>
      <c r="E21" s="53"/>
      <c r="F21" s="45"/>
      <c r="G21" s="65">
        <v>3.26</v>
      </c>
      <c r="H21" s="65">
        <v>3.38</v>
      </c>
      <c r="I21" s="65">
        <v>3.42</v>
      </c>
      <c r="J21" s="65">
        <v>3.26</v>
      </c>
      <c r="K21" s="65">
        <v>3.38</v>
      </c>
      <c r="L21" s="65">
        <v>3.42</v>
      </c>
      <c r="M21" s="65">
        <v>3.46</v>
      </c>
      <c r="N21" s="65">
        <v>3.5</v>
      </c>
      <c r="O21" s="65">
        <v>3.79018828752129</v>
      </c>
      <c r="P21" s="65">
        <v>3.941797860762617</v>
      </c>
      <c r="Q21" s="65">
        <v>4.008523010460455</v>
      </c>
      <c r="R21" s="65">
        <v>4.0932432619535506</v>
      </c>
      <c r="S21" s="65">
        <v>4.1753484350162173</v>
      </c>
      <c r="T21" s="65">
        <v>4.2591005318047017</v>
      </c>
      <c r="U21" s="65">
        <v>4.3341140441065447</v>
      </c>
      <c r="V21" s="65">
        <v>4.4104487337287717</v>
      </c>
      <c r="W21" s="65">
        <v>4.4881278699392571</v>
      </c>
      <c r="X21" s="65">
        <v>4.5671751318364242</v>
      </c>
      <c r="Y21" s="65">
        <v>4.6476146155673961</v>
      </c>
      <c r="Z21" s="65">
        <v>4.7294708416732778</v>
      </c>
      <c r="AA21" s="65">
        <v>4.8127687625638034</v>
      </c>
      <c r="AB21" s="65">
        <v>4.8975337701236334</v>
      </c>
      <c r="AC21" s="65">
        <v>4.9837917034526189</v>
      </c>
      <c r="AD21" s="65">
        <v>5.0715688567423891</v>
      </c>
      <c r="AE21" s="65">
        <v>5.1608919872916665</v>
      </c>
      <c r="AF21" s="65">
        <v>5.2517883236627503</v>
      </c>
      <c r="AG21" s="65">
        <v>5.3442855739816615</v>
      </c>
      <c r="AH21" s="65">
        <v>5.438411934384467</v>
      </c>
      <c r="AI21" s="65">
        <v>5.5341960976123712</v>
      </c>
      <c r="AJ21" s="65">
        <v>5.6316672617581842</v>
      </c>
      <c r="AK21" s="65">
        <v>5.730855139166839</v>
      </c>
      <c r="AL21" s="65">
        <v>5.8317899654926713</v>
      </c>
      <c r="AM21" s="65">
        <v>5.9345025089162187</v>
      </c>
      <c r="AN21" s="65">
        <v>6.039024079523351</v>
      </c>
      <c r="AO21" s="65">
        <v>6.039024079523351</v>
      </c>
      <c r="AP21" s="65">
        <v>6.039024079523351</v>
      </c>
      <c r="AQ21" s="65">
        <v>6.039024079523351</v>
      </c>
      <c r="AR21" s="65">
        <v>6.039024079523351</v>
      </c>
      <c r="AS21" s="65">
        <v>6.039024079523351</v>
      </c>
      <c r="AT21" s="65">
        <v>6.039024079523351</v>
      </c>
      <c r="AU21" s="65">
        <v>6.039024079523351</v>
      </c>
      <c r="AV21" s="65">
        <v>6.039024079523351</v>
      </c>
      <c r="AW21" s="65">
        <v>6.039024079523351</v>
      </c>
      <c r="AX21" s="65">
        <v>6.039024079523351</v>
      </c>
      <c r="JC21" t="s">
        <v>1293</v>
      </c>
      <c r="QI21" t="s">
        <v>1293</v>
      </c>
    </row>
    <row r="22" spans="1:451">
      <c r="A22" s="43"/>
      <c r="B22" s="52" t="s">
        <v>1307</v>
      </c>
      <c r="C22" s="53"/>
      <c r="D22" s="53"/>
      <c r="E22" s="53"/>
      <c r="F22" s="45"/>
      <c r="G22" s="66">
        <v>3.2</v>
      </c>
      <c r="H22" s="66">
        <v>3.32</v>
      </c>
      <c r="I22" s="66">
        <v>3.4</v>
      </c>
      <c r="J22" s="66">
        <v>3.2</v>
      </c>
      <c r="K22" s="66">
        <v>3.32</v>
      </c>
      <c r="L22" s="66">
        <v>3.4</v>
      </c>
      <c r="M22" s="66">
        <v>3.44</v>
      </c>
      <c r="N22" s="66">
        <v>3.48</v>
      </c>
      <c r="O22" s="66">
        <v>3.645094143760645</v>
      </c>
      <c r="P22" s="66">
        <v>3.8659930741419535</v>
      </c>
      <c r="Q22" s="66">
        <v>3.975160435611536</v>
      </c>
      <c r="R22" s="66">
        <v>4.0508831362070028</v>
      </c>
      <c r="S22" s="66">
        <v>4.134295848484884</v>
      </c>
      <c r="T22" s="66">
        <v>4.21722448341046</v>
      </c>
      <c r="U22" s="66">
        <v>4.2966072879556236</v>
      </c>
      <c r="V22" s="66">
        <v>4.3722813889176582</v>
      </c>
      <c r="W22" s="66">
        <v>4.4492883018340148</v>
      </c>
      <c r="X22" s="66">
        <v>4.5276515008878402</v>
      </c>
      <c r="Y22" s="66">
        <v>4.6073948737019101</v>
      </c>
      <c r="Z22" s="66">
        <v>4.6885427286203374</v>
      </c>
      <c r="AA22" s="66">
        <v>4.771119802118541</v>
      </c>
      <c r="AB22" s="66">
        <v>4.855151266343718</v>
      </c>
      <c r="AC22" s="66">
        <v>4.9406627367881262</v>
      </c>
      <c r="AD22" s="66">
        <v>5.0276802800975045</v>
      </c>
      <c r="AE22" s="66">
        <v>5.1162304220170274</v>
      </c>
      <c r="AF22" s="66">
        <v>5.2063401554772089</v>
      </c>
      <c r="AG22" s="66">
        <v>5.2980369488222063</v>
      </c>
      <c r="AH22" s="66">
        <v>5.3913487541830643</v>
      </c>
      <c r="AI22" s="66">
        <v>5.4863040159984191</v>
      </c>
      <c r="AJ22" s="66">
        <v>5.5829316796852773</v>
      </c>
      <c r="AK22" s="66">
        <v>5.6812612004625116</v>
      </c>
      <c r="AL22" s="66">
        <v>5.7813225523297547</v>
      </c>
      <c r="AM22" s="66">
        <v>5.8831462372044445</v>
      </c>
      <c r="AN22" s="66">
        <v>5.9867632942197844</v>
      </c>
      <c r="AO22" s="66">
        <v>5.9867632942197844</v>
      </c>
      <c r="AP22" s="66">
        <v>5.9867632942197844</v>
      </c>
      <c r="AQ22" s="66">
        <v>5.9867632942197844</v>
      </c>
      <c r="AR22" s="66">
        <v>5.9867632942197844</v>
      </c>
      <c r="AS22" s="66">
        <v>5.9867632942197844</v>
      </c>
      <c r="AT22" s="66">
        <v>5.9867632942197844</v>
      </c>
      <c r="AU22" s="66">
        <v>5.9867632942197844</v>
      </c>
      <c r="AV22" s="66">
        <v>5.9867632942197844</v>
      </c>
      <c r="AW22" s="66">
        <v>5.9867632942197844</v>
      </c>
      <c r="AX22" s="66">
        <v>5.9867632942197844</v>
      </c>
      <c r="JC22" t="s">
        <v>1293</v>
      </c>
      <c r="QI22" t="s">
        <v>1293</v>
      </c>
    </row>
    <row r="23" spans="1:451">
      <c r="A23" s="43"/>
      <c r="BI23" s="67"/>
      <c r="QI23" t="s">
        <v>1293</v>
      </c>
    </row>
    <row r="24" spans="1:451">
      <c r="A24" s="43"/>
      <c r="B24" s="45"/>
      <c r="C24" s="45"/>
      <c r="D24" s="46"/>
      <c r="E24" s="46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5"/>
      <c r="AG24" s="45"/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  <c r="BI24" s="45"/>
      <c r="BJ24" s="45"/>
      <c r="BK24" s="45"/>
      <c r="BL24" s="45"/>
      <c r="BM24" s="45"/>
      <c r="BN24" s="45"/>
      <c r="BO24" s="45"/>
      <c r="BP24" s="45"/>
      <c r="BQ24" s="45"/>
      <c r="BR24" s="45"/>
      <c r="BS24" s="45"/>
      <c r="BT24" s="45"/>
      <c r="BU24" s="45"/>
      <c r="BV24" s="45"/>
      <c r="BW24" s="45"/>
      <c r="BX24" s="45"/>
      <c r="BY24" s="45"/>
      <c r="BZ24" s="45"/>
      <c r="CA24" s="45"/>
      <c r="CB24" s="45"/>
      <c r="CC24" s="45"/>
      <c r="CD24" s="45"/>
      <c r="CE24" s="45"/>
      <c r="CF24" s="45"/>
      <c r="CG24" s="45"/>
      <c r="CH24" s="45"/>
      <c r="CI24" s="45"/>
      <c r="CJ24" s="45"/>
      <c r="CK24" s="45"/>
      <c r="CL24" s="45"/>
      <c r="CM24" s="45"/>
      <c r="CN24" s="45"/>
      <c r="CO24" s="45"/>
      <c r="CP24" s="45"/>
      <c r="CQ24" s="45"/>
      <c r="CR24" s="45"/>
      <c r="CS24" s="45"/>
      <c r="CT24" s="45"/>
      <c r="CU24" s="45"/>
      <c r="CV24" s="45"/>
      <c r="CW24" s="45"/>
      <c r="CX24" s="45"/>
      <c r="CY24" s="45"/>
      <c r="CZ24" s="45"/>
      <c r="DA24" s="45"/>
      <c r="DB24" s="45"/>
      <c r="DC24" s="45"/>
      <c r="DD24" s="45"/>
      <c r="DE24" s="45"/>
      <c r="DF24" s="45"/>
      <c r="DG24" s="45"/>
      <c r="DH24" s="45"/>
      <c r="DI24" s="45"/>
      <c r="DJ24" s="45"/>
      <c r="DK24" s="45"/>
      <c r="DL24" s="45"/>
      <c r="DM24" s="45"/>
      <c r="DN24" s="45"/>
      <c r="DO24" s="45"/>
      <c r="DP24" s="45"/>
      <c r="DQ24" s="45"/>
      <c r="DR24" s="45"/>
      <c r="DS24" s="45"/>
      <c r="DT24" s="45"/>
      <c r="DU24" s="45"/>
      <c r="DV24" s="45"/>
      <c r="DW24" s="45"/>
      <c r="DX24" s="45"/>
      <c r="DY24" s="45"/>
      <c r="DZ24" s="45"/>
      <c r="EA24" s="45"/>
      <c r="EB24" s="45"/>
      <c r="EC24" s="45"/>
      <c r="ED24" s="45"/>
      <c r="EE24" s="45"/>
      <c r="EF24" s="45"/>
      <c r="EG24" s="45"/>
      <c r="EH24" s="45"/>
      <c r="EI24" s="45"/>
      <c r="EJ24" s="45"/>
      <c r="EK24" s="45"/>
      <c r="EL24" s="45"/>
      <c r="EM24" s="45"/>
      <c r="EN24" s="45"/>
      <c r="EO24" s="45"/>
      <c r="EP24" s="45"/>
      <c r="EQ24" s="45"/>
      <c r="ER24" s="45"/>
      <c r="ES24" s="45"/>
      <c r="ET24" s="45"/>
      <c r="EU24" s="45"/>
      <c r="EV24" s="45"/>
      <c r="EW24" s="45"/>
      <c r="EX24" s="45"/>
      <c r="EY24" s="45"/>
      <c r="EZ24" s="45"/>
      <c r="FA24" s="45"/>
      <c r="FB24" s="45"/>
      <c r="FC24" s="45"/>
      <c r="FD24" s="45"/>
      <c r="FE24" s="45"/>
      <c r="FF24" s="45"/>
      <c r="FG24" s="45"/>
      <c r="FH24" s="45"/>
      <c r="FI24" s="45"/>
      <c r="FJ24" s="45"/>
      <c r="FK24" s="45"/>
      <c r="FL24" s="45"/>
      <c r="FM24" s="45"/>
      <c r="FN24" s="45"/>
      <c r="FO24" s="45"/>
      <c r="FP24" s="45"/>
      <c r="FQ24" s="45"/>
      <c r="FR24" s="45"/>
      <c r="FS24" s="45"/>
      <c r="FT24" s="45"/>
      <c r="FU24" s="45"/>
      <c r="FV24" s="45"/>
      <c r="FW24" s="45"/>
      <c r="FX24" s="45"/>
      <c r="FY24" s="45"/>
      <c r="FZ24" s="45"/>
      <c r="GA24" s="45"/>
      <c r="GB24" s="45"/>
      <c r="GC24" s="45"/>
      <c r="GD24" s="45"/>
      <c r="GE24" s="45"/>
      <c r="GF24" s="45"/>
      <c r="GG24" s="45"/>
      <c r="GH24" s="45"/>
      <c r="GI24" s="45"/>
      <c r="GJ24" s="45"/>
      <c r="GK24" s="45"/>
      <c r="GL24" s="45"/>
      <c r="GM24" s="45"/>
      <c r="GN24" s="45"/>
      <c r="GO24" s="45"/>
      <c r="GP24" s="45"/>
      <c r="GQ24" s="45"/>
      <c r="GR24" s="45"/>
      <c r="GS24" s="45"/>
      <c r="GT24" s="45"/>
      <c r="GU24" s="45"/>
      <c r="GV24" s="45"/>
      <c r="GW24" s="45"/>
      <c r="GX24" s="45"/>
      <c r="GY24" s="45"/>
      <c r="GZ24" s="45"/>
      <c r="HA24" s="45"/>
      <c r="HB24" s="45"/>
      <c r="HC24" s="45"/>
      <c r="HD24" s="45"/>
      <c r="HE24" s="45"/>
      <c r="HF24" s="45"/>
      <c r="HG24" s="45"/>
      <c r="HH24" s="45"/>
      <c r="HI24" s="45"/>
      <c r="HJ24" s="45"/>
      <c r="HK24" s="45"/>
      <c r="HL24" s="45"/>
      <c r="HM24" s="45"/>
      <c r="HN24" s="45"/>
      <c r="HO24" s="45"/>
      <c r="HP24" s="45"/>
      <c r="HQ24" s="45"/>
      <c r="HR24" s="45"/>
      <c r="HS24" s="45"/>
      <c r="HT24" s="45"/>
      <c r="HU24" s="45"/>
      <c r="HV24" s="45"/>
      <c r="HW24" s="45"/>
      <c r="HX24" s="45"/>
      <c r="HY24" s="45"/>
      <c r="HZ24" s="45"/>
      <c r="IA24" s="45"/>
      <c r="IB24" s="45"/>
      <c r="IC24" s="45"/>
      <c r="ID24" s="45"/>
      <c r="IE24" s="45"/>
      <c r="IF24" s="45"/>
      <c r="IG24" s="45"/>
      <c r="IH24" s="45"/>
      <c r="II24" s="45"/>
      <c r="IJ24" s="45"/>
      <c r="IK24" s="45"/>
      <c r="IL24" s="45"/>
      <c r="IM24" s="45"/>
      <c r="IN24" s="45"/>
      <c r="IO24" s="45"/>
      <c r="IP24" s="45"/>
      <c r="IQ24" s="45"/>
      <c r="IR24" s="45"/>
      <c r="IS24" s="45"/>
      <c r="IT24" s="45"/>
      <c r="IU24" s="45"/>
      <c r="IV24" s="45"/>
      <c r="IW24" s="45"/>
      <c r="IX24" s="45"/>
      <c r="IY24" s="45"/>
      <c r="IZ24" s="45"/>
      <c r="JA24" s="45"/>
      <c r="JB24" s="45"/>
      <c r="JC24" s="45"/>
      <c r="JD24" s="45"/>
      <c r="JE24" s="45"/>
      <c r="JF24" s="45"/>
      <c r="JG24" s="45"/>
      <c r="JH24" s="45"/>
      <c r="JI24" s="45"/>
      <c r="JJ24" s="45"/>
      <c r="JK24" s="45"/>
      <c r="JL24" s="45"/>
      <c r="JM24" s="45"/>
      <c r="JN24" s="45"/>
      <c r="JO24" s="45"/>
      <c r="JP24" s="45"/>
      <c r="JQ24" s="45"/>
      <c r="JR24" s="45"/>
      <c r="JS24" s="45"/>
      <c r="JT24" s="45"/>
      <c r="JU24" s="45"/>
      <c r="JV24" s="45"/>
      <c r="JW24" s="45"/>
      <c r="JX24" s="45"/>
      <c r="JY24" s="45"/>
      <c r="JZ24" s="45"/>
      <c r="KA24" s="45"/>
      <c r="KB24" s="45"/>
      <c r="KC24" s="45"/>
      <c r="KD24" s="45"/>
      <c r="KE24" s="45"/>
      <c r="KF24" s="45"/>
      <c r="KG24" s="45"/>
      <c r="KH24" s="45"/>
      <c r="KI24" s="45"/>
      <c r="KJ24" s="45"/>
      <c r="KK24" s="45"/>
      <c r="KL24" s="45"/>
      <c r="KM24" s="45"/>
      <c r="KN24" s="45"/>
      <c r="KO24" s="45"/>
      <c r="KP24" s="45"/>
      <c r="KQ24" s="45"/>
      <c r="KR24" s="45"/>
      <c r="KS24" s="45"/>
      <c r="KT24" s="45"/>
      <c r="KU24" s="45"/>
      <c r="KV24" s="45"/>
      <c r="KW24" s="45"/>
      <c r="KX24" s="45"/>
      <c r="KY24" s="45"/>
      <c r="KZ24" s="45"/>
      <c r="LA24" s="45"/>
      <c r="LB24" s="45"/>
      <c r="LC24" s="45"/>
      <c r="LD24" s="45"/>
      <c r="LE24" s="45"/>
      <c r="LF24" s="45"/>
      <c r="LG24" s="45"/>
      <c r="LH24" s="45"/>
      <c r="LI24" s="45"/>
      <c r="LJ24" s="45"/>
      <c r="LK24" s="45"/>
      <c r="LL24" s="45"/>
      <c r="LM24" s="45"/>
      <c r="LN24" s="45"/>
      <c r="LO24" s="45"/>
      <c r="LP24" s="45"/>
      <c r="LQ24" s="45"/>
      <c r="LR24" s="45"/>
      <c r="LS24" s="45"/>
      <c r="LT24" s="45"/>
      <c r="LU24" s="45"/>
      <c r="LV24" s="45"/>
      <c r="LW24" s="45"/>
      <c r="LX24" s="45"/>
      <c r="LY24" s="45"/>
      <c r="LZ24" s="45"/>
      <c r="MA24" s="45"/>
      <c r="MB24" s="45"/>
      <c r="MC24" s="45"/>
      <c r="MD24" s="45"/>
      <c r="ME24" s="45"/>
      <c r="MF24" s="45"/>
      <c r="MG24" s="45"/>
      <c r="MH24" s="45"/>
      <c r="MI24" s="45"/>
      <c r="MJ24" s="45"/>
      <c r="MK24" s="45"/>
      <c r="ML24" s="45"/>
      <c r="MM24" s="45"/>
      <c r="MN24" s="45"/>
      <c r="MO24" s="45"/>
      <c r="MP24" s="45"/>
      <c r="MQ24" s="45"/>
      <c r="MR24" s="45"/>
      <c r="MS24" s="45"/>
      <c r="MT24" s="45"/>
      <c r="MU24" s="45"/>
      <c r="MV24" s="45"/>
      <c r="MW24" s="45"/>
      <c r="MX24" s="45"/>
      <c r="MY24" s="45"/>
      <c r="MZ24" s="45"/>
      <c r="NA24" s="45"/>
      <c r="NB24" s="45"/>
      <c r="NC24" s="45"/>
      <c r="ND24" s="45"/>
      <c r="NE24" s="45"/>
      <c r="NF24" s="45"/>
      <c r="NG24" s="45"/>
      <c r="NH24" s="45"/>
      <c r="NI24" s="45"/>
      <c r="NJ24" s="45"/>
      <c r="NK24" s="45"/>
      <c r="NL24" s="45"/>
      <c r="NM24" s="45"/>
      <c r="NN24" s="45"/>
      <c r="NO24" s="45"/>
      <c r="NP24" s="45"/>
      <c r="NQ24" s="45"/>
      <c r="NR24" s="45"/>
      <c r="NS24" s="45"/>
      <c r="NT24" s="45"/>
      <c r="NU24" s="45"/>
      <c r="NV24" s="45"/>
      <c r="NW24" s="45"/>
      <c r="NX24" s="45"/>
      <c r="NY24" s="45"/>
      <c r="NZ24" s="45"/>
      <c r="OA24" s="45"/>
      <c r="OB24" s="45"/>
      <c r="OC24" s="45"/>
      <c r="OD24" s="45"/>
      <c r="OE24" s="45"/>
      <c r="OF24" s="45"/>
      <c r="OG24" s="45"/>
      <c r="OH24" s="45"/>
      <c r="OI24" s="45"/>
      <c r="OJ24" s="45"/>
      <c r="OK24" s="45"/>
      <c r="OL24" s="45"/>
      <c r="OM24" s="45"/>
      <c r="ON24" s="45"/>
      <c r="OO24" s="45"/>
      <c r="OP24" s="45"/>
      <c r="OQ24" s="45"/>
      <c r="OR24" s="45"/>
      <c r="OS24" s="45"/>
      <c r="OT24" s="45"/>
      <c r="OU24" s="45"/>
      <c r="OV24" s="45"/>
      <c r="OW24" s="45"/>
      <c r="OX24" s="45"/>
      <c r="OY24" s="45"/>
      <c r="OZ24" s="45"/>
      <c r="PA24" s="45"/>
      <c r="PB24" s="45"/>
      <c r="PC24" s="45"/>
      <c r="PD24" s="45"/>
      <c r="PE24" s="45"/>
      <c r="PF24" s="45"/>
      <c r="PG24" s="45"/>
      <c r="PH24" s="45"/>
      <c r="PI24" s="45"/>
      <c r="PJ24" s="45"/>
      <c r="PK24" s="45"/>
      <c r="PL24" s="45"/>
      <c r="PM24" s="45"/>
      <c r="PN24" s="45"/>
      <c r="PO24" s="45"/>
      <c r="PP24" s="45"/>
      <c r="PQ24" s="45"/>
      <c r="PR24" s="45"/>
      <c r="PS24" s="45"/>
      <c r="PT24" s="45"/>
      <c r="PU24" s="45"/>
      <c r="PV24" s="45"/>
      <c r="PW24" s="45"/>
      <c r="PX24" s="45"/>
      <c r="PY24" s="45"/>
      <c r="PZ24" s="45"/>
      <c r="QA24" s="45"/>
      <c r="QB24" s="45"/>
      <c r="QC24" s="45"/>
      <c r="QD24" s="45"/>
      <c r="QE24" s="45"/>
      <c r="QF24" s="45"/>
      <c r="QG24" s="45"/>
      <c r="QH24" s="45"/>
      <c r="QI24" t="s">
        <v>1293</v>
      </c>
    </row>
    <row r="25" spans="1:451">
      <c r="A25" s="40">
        <f>A6+1</f>
        <v>2</v>
      </c>
      <c r="B25" s="41" t="s">
        <v>1308</v>
      </c>
      <c r="C25" s="41"/>
      <c r="D25" s="41"/>
      <c r="E25" s="41"/>
      <c r="F25" s="41"/>
      <c r="G25" s="42">
        <f>G6</f>
        <v>39113</v>
      </c>
      <c r="H25" s="42">
        <f>H6</f>
        <v>39141</v>
      </c>
      <c r="I25" s="42">
        <f t="shared" ref="I25:BT25" si="32">I6</f>
        <v>39172</v>
      </c>
      <c r="J25" s="42">
        <f t="shared" si="32"/>
        <v>39202</v>
      </c>
      <c r="K25" s="42">
        <f t="shared" si="32"/>
        <v>39233</v>
      </c>
      <c r="L25" s="42">
        <f t="shared" si="32"/>
        <v>39263</v>
      </c>
      <c r="M25" s="42">
        <f t="shared" si="32"/>
        <v>39294</v>
      </c>
      <c r="N25" s="42">
        <f t="shared" si="32"/>
        <v>39325</v>
      </c>
      <c r="O25" s="42">
        <f t="shared" si="32"/>
        <v>39355</v>
      </c>
      <c r="P25" s="42">
        <f t="shared" si="32"/>
        <v>39386</v>
      </c>
      <c r="Q25" s="42">
        <f t="shared" si="32"/>
        <v>39416</v>
      </c>
      <c r="R25" s="42">
        <f t="shared" si="32"/>
        <v>39447</v>
      </c>
      <c r="S25" s="42">
        <f t="shared" si="32"/>
        <v>39478</v>
      </c>
      <c r="T25" s="42">
        <f t="shared" si="32"/>
        <v>39507</v>
      </c>
      <c r="U25" s="42">
        <f t="shared" si="32"/>
        <v>39538</v>
      </c>
      <c r="V25" s="42">
        <f t="shared" si="32"/>
        <v>39568</v>
      </c>
      <c r="W25" s="42">
        <f t="shared" si="32"/>
        <v>39599</v>
      </c>
      <c r="X25" s="42">
        <f t="shared" si="32"/>
        <v>39629</v>
      </c>
      <c r="Y25" s="42">
        <f t="shared" si="32"/>
        <v>39660</v>
      </c>
      <c r="Z25" s="42">
        <f t="shared" si="32"/>
        <v>39691</v>
      </c>
      <c r="AA25" s="42">
        <f t="shared" si="32"/>
        <v>39721</v>
      </c>
      <c r="AB25" s="42">
        <f t="shared" si="32"/>
        <v>39752</v>
      </c>
      <c r="AC25" s="42">
        <f t="shared" si="32"/>
        <v>39782</v>
      </c>
      <c r="AD25" s="42">
        <f t="shared" si="32"/>
        <v>39813</v>
      </c>
      <c r="AE25" s="42">
        <f t="shared" si="32"/>
        <v>39844</v>
      </c>
      <c r="AF25" s="42">
        <f t="shared" si="32"/>
        <v>39872</v>
      </c>
      <c r="AG25" s="42">
        <f t="shared" si="32"/>
        <v>39903</v>
      </c>
      <c r="AH25" s="42">
        <f t="shared" si="32"/>
        <v>39933</v>
      </c>
      <c r="AI25" s="42">
        <f t="shared" si="32"/>
        <v>39964</v>
      </c>
      <c r="AJ25" s="42">
        <f t="shared" si="32"/>
        <v>39994</v>
      </c>
      <c r="AK25" s="42">
        <f t="shared" si="32"/>
        <v>40025</v>
      </c>
      <c r="AL25" s="42">
        <f t="shared" si="32"/>
        <v>40056</v>
      </c>
      <c r="AM25" s="42">
        <f t="shared" si="32"/>
        <v>40086</v>
      </c>
      <c r="AN25" s="42">
        <f t="shared" si="32"/>
        <v>40117</v>
      </c>
      <c r="AO25" s="42">
        <f t="shared" si="32"/>
        <v>40147</v>
      </c>
      <c r="AP25" s="42">
        <f t="shared" si="32"/>
        <v>40178</v>
      </c>
      <c r="AQ25" s="42">
        <f t="shared" si="32"/>
        <v>40209</v>
      </c>
      <c r="AR25" s="42">
        <f t="shared" si="32"/>
        <v>40237</v>
      </c>
      <c r="AS25" s="42">
        <f t="shared" si="32"/>
        <v>40268</v>
      </c>
      <c r="AT25" s="42">
        <f t="shared" si="32"/>
        <v>40298</v>
      </c>
      <c r="AU25" s="42">
        <f t="shared" si="32"/>
        <v>40329</v>
      </c>
      <c r="AV25" s="42">
        <f t="shared" si="32"/>
        <v>40359</v>
      </c>
      <c r="AW25" s="42">
        <f t="shared" si="32"/>
        <v>40390</v>
      </c>
      <c r="AX25" s="42">
        <f t="shared" si="32"/>
        <v>40421</v>
      </c>
      <c r="AY25" s="42">
        <f t="shared" si="32"/>
        <v>40451</v>
      </c>
      <c r="AZ25" s="42">
        <f t="shared" si="32"/>
        <v>40482</v>
      </c>
      <c r="BA25" s="42">
        <f t="shared" si="32"/>
        <v>40512</v>
      </c>
      <c r="BB25" s="42">
        <f t="shared" si="32"/>
        <v>40543</v>
      </c>
      <c r="BC25" s="42">
        <f t="shared" si="32"/>
        <v>40574</v>
      </c>
      <c r="BD25" s="42">
        <f t="shared" si="32"/>
        <v>40602</v>
      </c>
      <c r="BE25" s="42">
        <f t="shared" si="32"/>
        <v>40633</v>
      </c>
      <c r="BF25" s="42">
        <f t="shared" si="32"/>
        <v>40663</v>
      </c>
      <c r="BG25" s="42">
        <f t="shared" si="32"/>
        <v>40694</v>
      </c>
      <c r="BH25" s="42">
        <f t="shared" si="32"/>
        <v>40724</v>
      </c>
      <c r="BI25" s="42">
        <f t="shared" si="32"/>
        <v>40755</v>
      </c>
      <c r="BJ25" s="42">
        <f t="shared" si="32"/>
        <v>40786</v>
      </c>
      <c r="BK25" s="42">
        <f t="shared" si="32"/>
        <v>40816</v>
      </c>
      <c r="BL25" s="42">
        <f t="shared" si="32"/>
        <v>40847</v>
      </c>
      <c r="BM25" s="42">
        <f t="shared" si="32"/>
        <v>40877</v>
      </c>
      <c r="BN25" s="42">
        <f t="shared" si="32"/>
        <v>40908</v>
      </c>
      <c r="BO25" s="42">
        <f t="shared" si="32"/>
        <v>40939</v>
      </c>
      <c r="BP25" s="42">
        <f t="shared" si="32"/>
        <v>40968</v>
      </c>
      <c r="BQ25" s="42">
        <f t="shared" si="32"/>
        <v>40999</v>
      </c>
      <c r="BR25" s="42">
        <f t="shared" si="32"/>
        <v>41029</v>
      </c>
      <c r="BS25" s="42">
        <f t="shared" si="32"/>
        <v>41060</v>
      </c>
      <c r="BT25" s="42">
        <f t="shared" si="32"/>
        <v>41090</v>
      </c>
      <c r="BU25" s="42">
        <f t="shared" ref="BU25:EF25" si="33">BU6</f>
        <v>41121</v>
      </c>
      <c r="BV25" s="42">
        <f t="shared" si="33"/>
        <v>41152</v>
      </c>
      <c r="BW25" s="42">
        <f t="shared" si="33"/>
        <v>41182</v>
      </c>
      <c r="BX25" s="42">
        <f t="shared" si="33"/>
        <v>41213</v>
      </c>
      <c r="BY25" s="42">
        <f t="shared" si="33"/>
        <v>41243</v>
      </c>
      <c r="BZ25" s="42">
        <f t="shared" si="33"/>
        <v>41274</v>
      </c>
      <c r="CA25" s="42">
        <f t="shared" si="33"/>
        <v>41305</v>
      </c>
      <c r="CB25" s="42">
        <f t="shared" si="33"/>
        <v>41333</v>
      </c>
      <c r="CC25" s="42">
        <f t="shared" si="33"/>
        <v>41364</v>
      </c>
      <c r="CD25" s="42">
        <f t="shared" si="33"/>
        <v>41394</v>
      </c>
      <c r="CE25" s="42">
        <f t="shared" si="33"/>
        <v>41425</v>
      </c>
      <c r="CF25" s="42">
        <f t="shared" si="33"/>
        <v>41455</v>
      </c>
      <c r="CG25" s="42">
        <f t="shared" si="33"/>
        <v>41486</v>
      </c>
      <c r="CH25" s="42">
        <f t="shared" si="33"/>
        <v>41517</v>
      </c>
      <c r="CI25" s="42">
        <f t="shared" si="33"/>
        <v>41547</v>
      </c>
      <c r="CJ25" s="42">
        <f t="shared" si="33"/>
        <v>41578</v>
      </c>
      <c r="CK25" s="42">
        <f t="shared" si="33"/>
        <v>41608</v>
      </c>
      <c r="CL25" s="42">
        <f t="shared" si="33"/>
        <v>41639</v>
      </c>
      <c r="CM25" s="42">
        <f t="shared" si="33"/>
        <v>41670</v>
      </c>
      <c r="CN25" s="42">
        <f t="shared" si="33"/>
        <v>41698</v>
      </c>
      <c r="CO25" s="42">
        <f t="shared" si="33"/>
        <v>41729</v>
      </c>
      <c r="CP25" s="42">
        <f t="shared" si="33"/>
        <v>41759</v>
      </c>
      <c r="CQ25" s="42">
        <f t="shared" si="33"/>
        <v>41790</v>
      </c>
      <c r="CR25" s="42">
        <f t="shared" si="33"/>
        <v>41820</v>
      </c>
      <c r="CS25" s="42">
        <f t="shared" si="33"/>
        <v>41851</v>
      </c>
      <c r="CT25" s="42">
        <f t="shared" si="33"/>
        <v>41882</v>
      </c>
      <c r="CU25" s="42">
        <f t="shared" si="33"/>
        <v>41912</v>
      </c>
      <c r="CV25" s="42">
        <f t="shared" si="33"/>
        <v>41943</v>
      </c>
      <c r="CW25" s="42">
        <f t="shared" si="33"/>
        <v>41973</v>
      </c>
      <c r="CX25" s="42">
        <f t="shared" si="33"/>
        <v>42004</v>
      </c>
      <c r="CY25" s="42">
        <f t="shared" si="33"/>
        <v>42035</v>
      </c>
      <c r="CZ25" s="42">
        <f t="shared" si="33"/>
        <v>42063</v>
      </c>
      <c r="DA25" s="42">
        <f t="shared" si="33"/>
        <v>42094</v>
      </c>
      <c r="DB25" s="42">
        <f t="shared" si="33"/>
        <v>42124</v>
      </c>
      <c r="DC25" s="42">
        <f t="shared" si="33"/>
        <v>42155</v>
      </c>
      <c r="DD25" s="42">
        <f t="shared" si="33"/>
        <v>42185</v>
      </c>
      <c r="DE25" s="42">
        <f t="shared" si="33"/>
        <v>42216</v>
      </c>
      <c r="DF25" s="42">
        <f t="shared" si="33"/>
        <v>42247</v>
      </c>
      <c r="DG25" s="42">
        <f t="shared" si="33"/>
        <v>42277</v>
      </c>
      <c r="DH25" s="42">
        <f t="shared" si="33"/>
        <v>42308</v>
      </c>
      <c r="DI25" s="42">
        <f t="shared" si="33"/>
        <v>42338</v>
      </c>
      <c r="DJ25" s="42">
        <f t="shared" si="33"/>
        <v>42369</v>
      </c>
      <c r="DK25" s="42">
        <f t="shared" si="33"/>
        <v>42400</v>
      </c>
      <c r="DL25" s="42">
        <f t="shared" si="33"/>
        <v>42429</v>
      </c>
      <c r="DM25" s="42">
        <f t="shared" si="33"/>
        <v>42460</v>
      </c>
      <c r="DN25" s="42">
        <f t="shared" si="33"/>
        <v>42490</v>
      </c>
      <c r="DO25" s="42">
        <f t="shared" si="33"/>
        <v>42521</v>
      </c>
      <c r="DP25" s="42">
        <f t="shared" si="33"/>
        <v>42551</v>
      </c>
      <c r="DQ25" s="42">
        <f t="shared" si="33"/>
        <v>42582</v>
      </c>
      <c r="DR25" s="42">
        <f t="shared" si="33"/>
        <v>42613</v>
      </c>
      <c r="DS25" s="42">
        <f t="shared" si="33"/>
        <v>42643</v>
      </c>
      <c r="DT25" s="42">
        <f t="shared" si="33"/>
        <v>42674</v>
      </c>
      <c r="DU25" s="42">
        <f t="shared" si="33"/>
        <v>42704</v>
      </c>
      <c r="DV25" s="42">
        <f t="shared" si="33"/>
        <v>42735</v>
      </c>
      <c r="DW25" s="42">
        <f t="shared" si="33"/>
        <v>42766</v>
      </c>
      <c r="DX25" s="42">
        <f t="shared" si="33"/>
        <v>42794</v>
      </c>
      <c r="DY25" s="42">
        <f t="shared" si="33"/>
        <v>42825</v>
      </c>
      <c r="DZ25" s="42">
        <f t="shared" si="33"/>
        <v>42855</v>
      </c>
      <c r="EA25" s="42">
        <f t="shared" si="33"/>
        <v>42886</v>
      </c>
      <c r="EB25" s="42">
        <f t="shared" si="33"/>
        <v>42916</v>
      </c>
      <c r="EC25" s="42">
        <f t="shared" si="33"/>
        <v>42947</v>
      </c>
      <c r="ED25" s="42">
        <f t="shared" si="33"/>
        <v>42978</v>
      </c>
      <c r="EE25" s="42">
        <f t="shared" si="33"/>
        <v>43008</v>
      </c>
      <c r="EF25" s="42">
        <f t="shared" si="33"/>
        <v>43039</v>
      </c>
      <c r="EG25" s="42">
        <f t="shared" ref="EG25:GR25" si="34">EG6</f>
        <v>43069</v>
      </c>
      <c r="EH25" s="42">
        <f t="shared" si="34"/>
        <v>43100</v>
      </c>
      <c r="EI25" s="42">
        <f t="shared" si="34"/>
        <v>43131</v>
      </c>
      <c r="EJ25" s="42">
        <f t="shared" si="34"/>
        <v>43159</v>
      </c>
      <c r="EK25" s="42">
        <f t="shared" si="34"/>
        <v>43190</v>
      </c>
      <c r="EL25" s="42">
        <f t="shared" si="34"/>
        <v>43220</v>
      </c>
      <c r="EM25" s="42">
        <f t="shared" si="34"/>
        <v>43251</v>
      </c>
      <c r="EN25" s="42">
        <f t="shared" si="34"/>
        <v>43281</v>
      </c>
      <c r="EO25" s="42">
        <f t="shared" si="34"/>
        <v>43312</v>
      </c>
      <c r="EP25" s="42">
        <f t="shared" si="34"/>
        <v>43343</v>
      </c>
      <c r="EQ25" s="42">
        <f t="shared" si="34"/>
        <v>43373</v>
      </c>
      <c r="ER25" s="42">
        <f t="shared" si="34"/>
        <v>43404</v>
      </c>
      <c r="ES25" s="42">
        <f t="shared" si="34"/>
        <v>43434</v>
      </c>
      <c r="ET25" s="42">
        <f t="shared" si="34"/>
        <v>43465</v>
      </c>
      <c r="EU25" s="42">
        <f t="shared" si="34"/>
        <v>43496</v>
      </c>
      <c r="EV25" s="42">
        <f t="shared" si="34"/>
        <v>43524</v>
      </c>
      <c r="EW25" s="42">
        <f t="shared" si="34"/>
        <v>43555</v>
      </c>
      <c r="EX25" s="42">
        <f t="shared" si="34"/>
        <v>43585</v>
      </c>
      <c r="EY25" s="42">
        <f t="shared" si="34"/>
        <v>43616</v>
      </c>
      <c r="EZ25" s="42">
        <f t="shared" si="34"/>
        <v>43646</v>
      </c>
      <c r="FA25" s="42">
        <f t="shared" si="34"/>
        <v>43677</v>
      </c>
      <c r="FB25" s="42">
        <f t="shared" si="34"/>
        <v>43708</v>
      </c>
      <c r="FC25" s="42">
        <f t="shared" si="34"/>
        <v>43738</v>
      </c>
      <c r="FD25" s="42">
        <f t="shared" si="34"/>
        <v>43769</v>
      </c>
      <c r="FE25" s="42">
        <f t="shared" si="34"/>
        <v>43799</v>
      </c>
      <c r="FF25" s="42">
        <f t="shared" si="34"/>
        <v>43830</v>
      </c>
      <c r="FG25" s="42">
        <f t="shared" si="34"/>
        <v>43861</v>
      </c>
      <c r="FH25" s="42">
        <f t="shared" si="34"/>
        <v>43890</v>
      </c>
      <c r="FI25" s="42">
        <f t="shared" si="34"/>
        <v>43921</v>
      </c>
      <c r="FJ25" s="42">
        <f t="shared" si="34"/>
        <v>43951</v>
      </c>
      <c r="FK25" s="42">
        <f t="shared" si="34"/>
        <v>43982</v>
      </c>
      <c r="FL25" s="42">
        <f t="shared" si="34"/>
        <v>44012</v>
      </c>
      <c r="FM25" s="42">
        <f t="shared" si="34"/>
        <v>44043</v>
      </c>
      <c r="FN25" s="42">
        <f t="shared" si="34"/>
        <v>44074</v>
      </c>
      <c r="FO25" s="42">
        <f t="shared" si="34"/>
        <v>44104</v>
      </c>
      <c r="FP25" s="42">
        <f t="shared" si="34"/>
        <v>44135</v>
      </c>
      <c r="FQ25" s="42">
        <f t="shared" si="34"/>
        <v>44165</v>
      </c>
      <c r="FR25" s="42">
        <f t="shared" si="34"/>
        <v>44196</v>
      </c>
      <c r="FS25" s="42">
        <f t="shared" si="34"/>
        <v>44227</v>
      </c>
      <c r="FT25" s="42">
        <f t="shared" si="34"/>
        <v>44255</v>
      </c>
      <c r="FU25" s="42">
        <f t="shared" si="34"/>
        <v>44286</v>
      </c>
      <c r="FV25" s="42">
        <f t="shared" si="34"/>
        <v>44316</v>
      </c>
      <c r="FW25" s="42">
        <f t="shared" si="34"/>
        <v>44347</v>
      </c>
      <c r="FX25" s="42">
        <f t="shared" si="34"/>
        <v>44377</v>
      </c>
      <c r="FY25" s="42">
        <f t="shared" si="34"/>
        <v>44408</v>
      </c>
      <c r="FZ25" s="42">
        <f t="shared" si="34"/>
        <v>44439</v>
      </c>
      <c r="GA25" s="42">
        <f t="shared" si="34"/>
        <v>44469</v>
      </c>
      <c r="GB25" s="42">
        <f t="shared" si="34"/>
        <v>44500</v>
      </c>
      <c r="GC25" s="42">
        <f t="shared" si="34"/>
        <v>44530</v>
      </c>
      <c r="GD25" s="42">
        <f t="shared" si="34"/>
        <v>44561</v>
      </c>
      <c r="GE25" s="42">
        <f t="shared" si="34"/>
        <v>44592</v>
      </c>
      <c r="GF25" s="42">
        <f t="shared" si="34"/>
        <v>44620</v>
      </c>
      <c r="GG25" s="42">
        <f t="shared" si="34"/>
        <v>44651</v>
      </c>
      <c r="GH25" s="42">
        <f t="shared" si="34"/>
        <v>44681</v>
      </c>
      <c r="GI25" s="42">
        <f t="shared" si="34"/>
        <v>44712</v>
      </c>
      <c r="GJ25" s="42">
        <f t="shared" si="34"/>
        <v>44742</v>
      </c>
      <c r="GK25" s="42">
        <f t="shared" si="34"/>
        <v>44773</v>
      </c>
      <c r="GL25" s="42">
        <f t="shared" si="34"/>
        <v>44804</v>
      </c>
      <c r="GM25" s="42">
        <f t="shared" si="34"/>
        <v>44834</v>
      </c>
      <c r="GN25" s="42">
        <f t="shared" si="34"/>
        <v>44865</v>
      </c>
      <c r="GO25" s="42">
        <f t="shared" si="34"/>
        <v>44895</v>
      </c>
      <c r="GP25" s="42">
        <f t="shared" si="34"/>
        <v>44926</v>
      </c>
      <c r="GQ25" s="42">
        <f t="shared" si="34"/>
        <v>44957</v>
      </c>
      <c r="GR25" s="42">
        <f t="shared" si="34"/>
        <v>44985</v>
      </c>
      <c r="GS25" s="42">
        <f t="shared" ref="GS25:JD25" si="35">GS6</f>
        <v>45016</v>
      </c>
      <c r="GT25" s="42">
        <f t="shared" si="35"/>
        <v>45046</v>
      </c>
      <c r="GU25" s="42">
        <f t="shared" si="35"/>
        <v>45077</v>
      </c>
      <c r="GV25" s="42">
        <f t="shared" si="35"/>
        <v>45107</v>
      </c>
      <c r="GW25" s="42">
        <f t="shared" si="35"/>
        <v>45138</v>
      </c>
      <c r="GX25" s="42">
        <f t="shared" si="35"/>
        <v>45169</v>
      </c>
      <c r="GY25" s="42">
        <f t="shared" si="35"/>
        <v>45199</v>
      </c>
      <c r="GZ25" s="42">
        <f t="shared" si="35"/>
        <v>45230</v>
      </c>
      <c r="HA25" s="42">
        <f t="shared" si="35"/>
        <v>45260</v>
      </c>
      <c r="HB25" s="42">
        <f t="shared" si="35"/>
        <v>45291</v>
      </c>
      <c r="HC25" s="42">
        <f t="shared" si="35"/>
        <v>45322</v>
      </c>
      <c r="HD25" s="42">
        <f t="shared" si="35"/>
        <v>45351</v>
      </c>
      <c r="HE25" s="42">
        <f t="shared" si="35"/>
        <v>45382</v>
      </c>
      <c r="HF25" s="42">
        <f t="shared" si="35"/>
        <v>45412</v>
      </c>
      <c r="HG25" s="42">
        <f t="shared" si="35"/>
        <v>45443</v>
      </c>
      <c r="HH25" s="42">
        <f t="shared" si="35"/>
        <v>45473</v>
      </c>
      <c r="HI25" s="42">
        <f t="shared" si="35"/>
        <v>45504</v>
      </c>
      <c r="HJ25" s="42">
        <f t="shared" si="35"/>
        <v>45535</v>
      </c>
      <c r="HK25" s="42">
        <f t="shared" si="35"/>
        <v>45565</v>
      </c>
      <c r="HL25" s="42">
        <f t="shared" si="35"/>
        <v>45596</v>
      </c>
      <c r="HM25" s="42">
        <f t="shared" si="35"/>
        <v>45626</v>
      </c>
      <c r="HN25" s="42">
        <f t="shared" si="35"/>
        <v>45657</v>
      </c>
      <c r="HO25" s="42">
        <f t="shared" si="35"/>
        <v>45688</v>
      </c>
      <c r="HP25" s="42">
        <f t="shared" si="35"/>
        <v>45716</v>
      </c>
      <c r="HQ25" s="42">
        <f t="shared" si="35"/>
        <v>45747</v>
      </c>
      <c r="HR25" s="42">
        <f t="shared" si="35"/>
        <v>45777</v>
      </c>
      <c r="HS25" s="42">
        <f t="shared" si="35"/>
        <v>45808</v>
      </c>
      <c r="HT25" s="42">
        <f t="shared" si="35"/>
        <v>45838</v>
      </c>
      <c r="HU25" s="42">
        <f t="shared" si="35"/>
        <v>45869</v>
      </c>
      <c r="HV25" s="42">
        <f t="shared" si="35"/>
        <v>45900</v>
      </c>
      <c r="HW25" s="42">
        <f t="shared" si="35"/>
        <v>45930</v>
      </c>
      <c r="HX25" s="42">
        <f t="shared" si="35"/>
        <v>45961</v>
      </c>
      <c r="HY25" s="42">
        <f t="shared" si="35"/>
        <v>45991</v>
      </c>
      <c r="HZ25" s="42">
        <f t="shared" si="35"/>
        <v>46022</v>
      </c>
      <c r="IA25" s="42">
        <f t="shared" si="35"/>
        <v>46053</v>
      </c>
      <c r="IB25" s="42">
        <f t="shared" si="35"/>
        <v>46081</v>
      </c>
      <c r="IC25" s="42">
        <f t="shared" si="35"/>
        <v>46112</v>
      </c>
      <c r="ID25" s="42">
        <f t="shared" si="35"/>
        <v>46142</v>
      </c>
      <c r="IE25" s="42">
        <f t="shared" si="35"/>
        <v>46173</v>
      </c>
      <c r="IF25" s="42">
        <f t="shared" si="35"/>
        <v>46203</v>
      </c>
      <c r="IG25" s="42">
        <f t="shared" si="35"/>
        <v>46234</v>
      </c>
      <c r="IH25" s="42">
        <f t="shared" si="35"/>
        <v>46265</v>
      </c>
      <c r="II25" s="42">
        <f t="shared" si="35"/>
        <v>46295</v>
      </c>
      <c r="IJ25" s="42">
        <f t="shared" si="35"/>
        <v>46326</v>
      </c>
      <c r="IK25" s="42">
        <f t="shared" si="35"/>
        <v>46356</v>
      </c>
      <c r="IL25" s="42">
        <f t="shared" si="35"/>
        <v>46387</v>
      </c>
      <c r="IM25" s="42">
        <f t="shared" si="35"/>
        <v>46418</v>
      </c>
      <c r="IN25" s="42">
        <f t="shared" si="35"/>
        <v>46446</v>
      </c>
      <c r="IO25" s="42">
        <f t="shared" si="35"/>
        <v>46477</v>
      </c>
      <c r="IP25" s="42">
        <f t="shared" si="35"/>
        <v>46507</v>
      </c>
      <c r="IQ25" s="42">
        <f t="shared" si="35"/>
        <v>46538</v>
      </c>
      <c r="IR25" s="42">
        <f t="shared" si="35"/>
        <v>46568</v>
      </c>
      <c r="IS25" s="42">
        <f t="shared" si="35"/>
        <v>46599</v>
      </c>
      <c r="IT25" s="42">
        <f t="shared" si="35"/>
        <v>46630</v>
      </c>
      <c r="IU25" s="42">
        <f t="shared" si="35"/>
        <v>46660</v>
      </c>
      <c r="IV25" s="42">
        <f t="shared" si="35"/>
        <v>46691</v>
      </c>
      <c r="IW25" s="42">
        <f t="shared" si="35"/>
        <v>46721</v>
      </c>
      <c r="IX25" s="42">
        <f t="shared" si="35"/>
        <v>46752</v>
      </c>
      <c r="IY25" s="42">
        <f t="shared" si="35"/>
        <v>46783</v>
      </c>
      <c r="IZ25" s="42">
        <f t="shared" si="35"/>
        <v>46812</v>
      </c>
      <c r="JA25" s="42">
        <f t="shared" si="35"/>
        <v>46843</v>
      </c>
      <c r="JB25" s="42">
        <f t="shared" si="35"/>
        <v>46873</v>
      </c>
      <c r="JC25" s="42">
        <f t="shared" si="35"/>
        <v>46904</v>
      </c>
      <c r="JD25" s="42">
        <f t="shared" si="35"/>
        <v>46934</v>
      </c>
      <c r="JE25" s="42">
        <f t="shared" ref="JE25:LP25" si="36">JE6</f>
        <v>46965</v>
      </c>
      <c r="JF25" s="42">
        <f t="shared" si="36"/>
        <v>46996</v>
      </c>
      <c r="JG25" s="42">
        <f t="shared" si="36"/>
        <v>47026</v>
      </c>
      <c r="JH25" s="42">
        <f t="shared" si="36"/>
        <v>47057</v>
      </c>
      <c r="JI25" s="42">
        <f t="shared" si="36"/>
        <v>47087</v>
      </c>
      <c r="JJ25" s="42">
        <f t="shared" si="36"/>
        <v>47118</v>
      </c>
      <c r="JK25" s="42">
        <f t="shared" si="36"/>
        <v>47149</v>
      </c>
      <c r="JL25" s="42">
        <f t="shared" si="36"/>
        <v>47177</v>
      </c>
      <c r="JM25" s="42">
        <f t="shared" si="36"/>
        <v>47208</v>
      </c>
      <c r="JN25" s="42">
        <f t="shared" si="36"/>
        <v>47238</v>
      </c>
      <c r="JO25" s="42">
        <f t="shared" si="36"/>
        <v>47269</v>
      </c>
      <c r="JP25" s="42">
        <f t="shared" si="36"/>
        <v>47299</v>
      </c>
      <c r="JQ25" s="42">
        <f t="shared" si="36"/>
        <v>47330</v>
      </c>
      <c r="JR25" s="42">
        <f t="shared" si="36"/>
        <v>47361</v>
      </c>
      <c r="JS25" s="42">
        <f t="shared" si="36"/>
        <v>47391</v>
      </c>
      <c r="JT25" s="42">
        <f t="shared" si="36"/>
        <v>47422</v>
      </c>
      <c r="JU25" s="42">
        <f t="shared" si="36"/>
        <v>47452</v>
      </c>
      <c r="JV25" s="42">
        <f t="shared" si="36"/>
        <v>47483</v>
      </c>
      <c r="JW25" s="42">
        <f t="shared" si="36"/>
        <v>47514</v>
      </c>
      <c r="JX25" s="42">
        <f t="shared" si="36"/>
        <v>47542</v>
      </c>
      <c r="JY25" s="42">
        <f t="shared" si="36"/>
        <v>47573</v>
      </c>
      <c r="JZ25" s="42">
        <f t="shared" si="36"/>
        <v>47603</v>
      </c>
      <c r="KA25" s="42">
        <f t="shared" si="36"/>
        <v>47634</v>
      </c>
      <c r="KB25" s="42">
        <f t="shared" si="36"/>
        <v>47664</v>
      </c>
      <c r="KC25" s="42">
        <f t="shared" si="36"/>
        <v>47695</v>
      </c>
      <c r="KD25" s="42">
        <f t="shared" si="36"/>
        <v>47726</v>
      </c>
      <c r="KE25" s="42">
        <f t="shared" si="36"/>
        <v>47756</v>
      </c>
      <c r="KF25" s="42">
        <f t="shared" si="36"/>
        <v>47787</v>
      </c>
      <c r="KG25" s="42">
        <f t="shared" si="36"/>
        <v>47817</v>
      </c>
      <c r="KH25" s="42">
        <f t="shared" si="36"/>
        <v>47848</v>
      </c>
      <c r="KI25" s="42">
        <f t="shared" si="36"/>
        <v>47879</v>
      </c>
      <c r="KJ25" s="42">
        <f t="shared" si="36"/>
        <v>47907</v>
      </c>
      <c r="KK25" s="42">
        <f t="shared" si="36"/>
        <v>47938</v>
      </c>
      <c r="KL25" s="42">
        <f t="shared" si="36"/>
        <v>47968</v>
      </c>
      <c r="KM25" s="42">
        <f t="shared" si="36"/>
        <v>47999</v>
      </c>
      <c r="KN25" s="42">
        <f t="shared" si="36"/>
        <v>48029</v>
      </c>
      <c r="KO25" s="42">
        <f t="shared" si="36"/>
        <v>48060</v>
      </c>
      <c r="KP25" s="42">
        <f t="shared" si="36"/>
        <v>48091</v>
      </c>
      <c r="KQ25" s="42">
        <f t="shared" si="36"/>
        <v>48121</v>
      </c>
      <c r="KR25" s="42">
        <f t="shared" si="36"/>
        <v>48152</v>
      </c>
      <c r="KS25" s="42">
        <f t="shared" si="36"/>
        <v>48182</v>
      </c>
      <c r="KT25" s="42">
        <f t="shared" si="36"/>
        <v>48213</v>
      </c>
      <c r="KU25" s="42">
        <f t="shared" si="36"/>
        <v>48244</v>
      </c>
      <c r="KV25" s="42">
        <f t="shared" si="36"/>
        <v>48273</v>
      </c>
      <c r="KW25" s="42">
        <f t="shared" si="36"/>
        <v>48304</v>
      </c>
      <c r="KX25" s="42">
        <f t="shared" si="36"/>
        <v>48334</v>
      </c>
      <c r="KY25" s="42">
        <f t="shared" si="36"/>
        <v>48365</v>
      </c>
      <c r="KZ25" s="42">
        <f t="shared" si="36"/>
        <v>48395</v>
      </c>
      <c r="LA25" s="42">
        <f t="shared" si="36"/>
        <v>48426</v>
      </c>
      <c r="LB25" s="42">
        <f t="shared" si="36"/>
        <v>48457</v>
      </c>
      <c r="LC25" s="42">
        <f t="shared" si="36"/>
        <v>48487</v>
      </c>
      <c r="LD25" s="42">
        <f t="shared" si="36"/>
        <v>48518</v>
      </c>
      <c r="LE25" s="42">
        <f t="shared" si="36"/>
        <v>48548</v>
      </c>
      <c r="LF25" s="42">
        <f t="shared" si="36"/>
        <v>48579</v>
      </c>
      <c r="LG25" s="42">
        <f t="shared" si="36"/>
        <v>48610</v>
      </c>
      <c r="LH25" s="42">
        <f t="shared" si="36"/>
        <v>48638</v>
      </c>
      <c r="LI25" s="42">
        <f t="shared" si="36"/>
        <v>48669</v>
      </c>
      <c r="LJ25" s="42">
        <f t="shared" si="36"/>
        <v>48699</v>
      </c>
      <c r="LK25" s="42">
        <f t="shared" si="36"/>
        <v>48730</v>
      </c>
      <c r="LL25" s="42">
        <f t="shared" si="36"/>
        <v>48760</v>
      </c>
      <c r="LM25" s="42">
        <f t="shared" si="36"/>
        <v>48791</v>
      </c>
      <c r="LN25" s="42">
        <f t="shared" si="36"/>
        <v>48822</v>
      </c>
      <c r="LO25" s="42">
        <f t="shared" si="36"/>
        <v>48852</v>
      </c>
      <c r="LP25" s="42">
        <f t="shared" si="36"/>
        <v>48883</v>
      </c>
      <c r="LQ25" s="42">
        <f t="shared" ref="LQ25:OB25" si="37">LQ6</f>
        <v>48913</v>
      </c>
      <c r="LR25" s="42">
        <f t="shared" si="37"/>
        <v>48944</v>
      </c>
      <c r="LS25" s="42">
        <f t="shared" si="37"/>
        <v>48975</v>
      </c>
      <c r="LT25" s="42">
        <f t="shared" si="37"/>
        <v>49003</v>
      </c>
      <c r="LU25" s="42">
        <f t="shared" si="37"/>
        <v>49034</v>
      </c>
      <c r="LV25" s="42">
        <f t="shared" si="37"/>
        <v>49064</v>
      </c>
      <c r="LW25" s="42">
        <f t="shared" si="37"/>
        <v>49095</v>
      </c>
      <c r="LX25" s="42">
        <f t="shared" si="37"/>
        <v>49125</v>
      </c>
      <c r="LY25" s="42">
        <f t="shared" si="37"/>
        <v>49156</v>
      </c>
      <c r="LZ25" s="42">
        <f t="shared" si="37"/>
        <v>49187</v>
      </c>
      <c r="MA25" s="42">
        <f t="shared" si="37"/>
        <v>49217</v>
      </c>
      <c r="MB25" s="42">
        <f t="shared" si="37"/>
        <v>49248</v>
      </c>
      <c r="MC25" s="42">
        <f t="shared" si="37"/>
        <v>49278</v>
      </c>
      <c r="MD25" s="42">
        <f t="shared" si="37"/>
        <v>49309</v>
      </c>
      <c r="ME25" s="42">
        <f t="shared" si="37"/>
        <v>49340</v>
      </c>
      <c r="MF25" s="42">
        <f t="shared" si="37"/>
        <v>49368</v>
      </c>
      <c r="MG25" s="42">
        <f t="shared" si="37"/>
        <v>49399</v>
      </c>
      <c r="MH25" s="42">
        <f t="shared" si="37"/>
        <v>49429</v>
      </c>
      <c r="MI25" s="42">
        <f t="shared" si="37"/>
        <v>49460</v>
      </c>
      <c r="MJ25" s="42">
        <f t="shared" si="37"/>
        <v>49490</v>
      </c>
      <c r="MK25" s="42">
        <f t="shared" si="37"/>
        <v>49521</v>
      </c>
      <c r="ML25" s="42">
        <f t="shared" si="37"/>
        <v>49552</v>
      </c>
      <c r="MM25" s="42">
        <f t="shared" si="37"/>
        <v>49582</v>
      </c>
      <c r="MN25" s="42">
        <f t="shared" si="37"/>
        <v>49613</v>
      </c>
      <c r="MO25" s="42">
        <f t="shared" si="37"/>
        <v>49643</v>
      </c>
      <c r="MP25" s="42">
        <f t="shared" si="37"/>
        <v>49674</v>
      </c>
      <c r="MQ25" s="42">
        <f t="shared" si="37"/>
        <v>49705</v>
      </c>
      <c r="MR25" s="42">
        <f t="shared" si="37"/>
        <v>49734</v>
      </c>
      <c r="MS25" s="42">
        <f t="shared" si="37"/>
        <v>49765</v>
      </c>
      <c r="MT25" s="42">
        <f t="shared" si="37"/>
        <v>49795</v>
      </c>
      <c r="MU25" s="42">
        <f t="shared" si="37"/>
        <v>49826</v>
      </c>
      <c r="MV25" s="42">
        <f t="shared" si="37"/>
        <v>49856</v>
      </c>
      <c r="MW25" s="42">
        <f t="shared" si="37"/>
        <v>49887</v>
      </c>
      <c r="MX25" s="42">
        <f t="shared" si="37"/>
        <v>49918</v>
      </c>
      <c r="MY25" s="42">
        <f t="shared" si="37"/>
        <v>49948</v>
      </c>
      <c r="MZ25" s="42">
        <f t="shared" si="37"/>
        <v>49979</v>
      </c>
      <c r="NA25" s="42">
        <f t="shared" si="37"/>
        <v>50009</v>
      </c>
      <c r="NB25" s="42">
        <f t="shared" si="37"/>
        <v>50040</v>
      </c>
      <c r="NC25" s="42">
        <f t="shared" si="37"/>
        <v>50071</v>
      </c>
      <c r="ND25" s="42">
        <f t="shared" si="37"/>
        <v>50099</v>
      </c>
      <c r="NE25" s="42">
        <f t="shared" si="37"/>
        <v>50130</v>
      </c>
      <c r="NF25" s="42">
        <f t="shared" si="37"/>
        <v>50160</v>
      </c>
      <c r="NG25" s="42">
        <f t="shared" si="37"/>
        <v>50191</v>
      </c>
      <c r="NH25" s="42">
        <f t="shared" si="37"/>
        <v>50221</v>
      </c>
      <c r="NI25" s="42">
        <f t="shared" si="37"/>
        <v>50252</v>
      </c>
      <c r="NJ25" s="42">
        <f t="shared" si="37"/>
        <v>50283</v>
      </c>
      <c r="NK25" s="42">
        <f t="shared" si="37"/>
        <v>50313</v>
      </c>
      <c r="NL25" s="42">
        <f t="shared" si="37"/>
        <v>50344</v>
      </c>
      <c r="NM25" s="42">
        <f t="shared" si="37"/>
        <v>50374</v>
      </c>
      <c r="NN25" s="42">
        <f t="shared" si="37"/>
        <v>50405</v>
      </c>
      <c r="NO25" s="42">
        <f t="shared" si="37"/>
        <v>50436</v>
      </c>
      <c r="NP25" s="42">
        <f t="shared" si="37"/>
        <v>50464</v>
      </c>
      <c r="NQ25" s="42">
        <f t="shared" si="37"/>
        <v>50495</v>
      </c>
      <c r="NR25" s="42">
        <f t="shared" si="37"/>
        <v>50525</v>
      </c>
      <c r="NS25" s="42">
        <f t="shared" si="37"/>
        <v>50556</v>
      </c>
      <c r="NT25" s="42">
        <f t="shared" si="37"/>
        <v>50586</v>
      </c>
      <c r="NU25" s="42">
        <f t="shared" si="37"/>
        <v>50617</v>
      </c>
      <c r="NV25" s="42">
        <f t="shared" si="37"/>
        <v>50648</v>
      </c>
      <c r="NW25" s="42">
        <f t="shared" si="37"/>
        <v>50678</v>
      </c>
      <c r="NX25" s="42">
        <f t="shared" si="37"/>
        <v>50709</v>
      </c>
      <c r="NY25" s="42">
        <f t="shared" si="37"/>
        <v>50739</v>
      </c>
      <c r="NZ25" s="42">
        <f t="shared" si="37"/>
        <v>50770</v>
      </c>
      <c r="OA25" s="42">
        <f t="shared" si="37"/>
        <v>50801</v>
      </c>
      <c r="OB25" s="42">
        <f t="shared" si="37"/>
        <v>50829</v>
      </c>
      <c r="OC25" s="42">
        <f t="shared" ref="OC25:QH25" si="38">OC6</f>
        <v>50860</v>
      </c>
      <c r="OD25" s="42">
        <f t="shared" si="38"/>
        <v>50890</v>
      </c>
      <c r="OE25" s="42">
        <f t="shared" si="38"/>
        <v>50921</v>
      </c>
      <c r="OF25" s="42">
        <f t="shared" si="38"/>
        <v>50951</v>
      </c>
      <c r="OG25" s="42">
        <f t="shared" si="38"/>
        <v>50982</v>
      </c>
      <c r="OH25" s="42">
        <f t="shared" si="38"/>
        <v>51013</v>
      </c>
      <c r="OI25" s="42">
        <f t="shared" si="38"/>
        <v>51043</v>
      </c>
      <c r="OJ25" s="42">
        <f t="shared" si="38"/>
        <v>51074</v>
      </c>
      <c r="OK25" s="42">
        <f t="shared" si="38"/>
        <v>51104</v>
      </c>
      <c r="OL25" s="42">
        <f t="shared" si="38"/>
        <v>51135</v>
      </c>
      <c r="OM25" s="42">
        <f t="shared" si="38"/>
        <v>51166</v>
      </c>
      <c r="ON25" s="42">
        <f t="shared" si="38"/>
        <v>51195</v>
      </c>
      <c r="OO25" s="42">
        <f t="shared" si="38"/>
        <v>51226</v>
      </c>
      <c r="OP25" s="42">
        <f t="shared" si="38"/>
        <v>51256</v>
      </c>
      <c r="OQ25" s="42">
        <f t="shared" si="38"/>
        <v>51287</v>
      </c>
      <c r="OR25" s="42">
        <f t="shared" si="38"/>
        <v>51317</v>
      </c>
      <c r="OS25" s="42">
        <f t="shared" si="38"/>
        <v>51348</v>
      </c>
      <c r="OT25" s="42">
        <f t="shared" si="38"/>
        <v>51379</v>
      </c>
      <c r="OU25" s="42">
        <f t="shared" si="38"/>
        <v>51409</v>
      </c>
      <c r="OV25" s="42">
        <f t="shared" si="38"/>
        <v>51440</v>
      </c>
      <c r="OW25" s="42">
        <f t="shared" si="38"/>
        <v>51470</v>
      </c>
      <c r="OX25" s="42">
        <f t="shared" si="38"/>
        <v>51501</v>
      </c>
      <c r="OY25" s="42">
        <f t="shared" si="38"/>
        <v>51532</v>
      </c>
      <c r="OZ25" s="42">
        <f t="shared" si="38"/>
        <v>51560</v>
      </c>
      <c r="PA25" s="42">
        <f t="shared" si="38"/>
        <v>51591</v>
      </c>
      <c r="PB25" s="42">
        <f t="shared" si="38"/>
        <v>51621</v>
      </c>
      <c r="PC25" s="42">
        <f t="shared" si="38"/>
        <v>51652</v>
      </c>
      <c r="PD25" s="42">
        <f t="shared" si="38"/>
        <v>51682</v>
      </c>
      <c r="PE25" s="42">
        <f t="shared" si="38"/>
        <v>51713</v>
      </c>
      <c r="PF25" s="42">
        <f t="shared" si="38"/>
        <v>51744</v>
      </c>
      <c r="PG25" s="42">
        <f t="shared" si="38"/>
        <v>51774</v>
      </c>
      <c r="PH25" s="42">
        <f t="shared" si="38"/>
        <v>51805</v>
      </c>
      <c r="PI25" s="42">
        <f t="shared" si="38"/>
        <v>51835</v>
      </c>
      <c r="PJ25" s="42">
        <f t="shared" si="38"/>
        <v>51866</v>
      </c>
      <c r="PK25" s="42">
        <f t="shared" si="38"/>
        <v>51897</v>
      </c>
      <c r="PL25" s="42">
        <f t="shared" si="38"/>
        <v>51925</v>
      </c>
      <c r="PM25" s="42">
        <f t="shared" si="38"/>
        <v>51956</v>
      </c>
      <c r="PN25" s="42">
        <f t="shared" si="38"/>
        <v>51986</v>
      </c>
      <c r="PO25" s="42">
        <f t="shared" si="38"/>
        <v>52017</v>
      </c>
      <c r="PP25" s="42">
        <f t="shared" si="38"/>
        <v>52047</v>
      </c>
      <c r="PQ25" s="42">
        <f t="shared" si="38"/>
        <v>52078</v>
      </c>
      <c r="PR25" s="42">
        <f t="shared" si="38"/>
        <v>52109</v>
      </c>
      <c r="PS25" s="42">
        <f t="shared" si="38"/>
        <v>52139</v>
      </c>
      <c r="PT25" s="42">
        <f t="shared" si="38"/>
        <v>52170</v>
      </c>
      <c r="PU25" s="42">
        <f t="shared" si="38"/>
        <v>52200</v>
      </c>
      <c r="PV25" s="42">
        <f t="shared" si="38"/>
        <v>52231</v>
      </c>
      <c r="PW25" s="42">
        <f t="shared" si="38"/>
        <v>52262</v>
      </c>
      <c r="PX25" s="42">
        <f t="shared" si="38"/>
        <v>52290</v>
      </c>
      <c r="PY25" s="42">
        <f t="shared" si="38"/>
        <v>52321</v>
      </c>
      <c r="PZ25" s="42">
        <f t="shared" si="38"/>
        <v>52351</v>
      </c>
      <c r="QA25" s="42">
        <f t="shared" si="38"/>
        <v>52382</v>
      </c>
      <c r="QB25" s="42">
        <f t="shared" si="38"/>
        <v>52412</v>
      </c>
      <c r="QC25" s="42">
        <f t="shared" si="38"/>
        <v>52443</v>
      </c>
      <c r="QD25" s="42">
        <f t="shared" si="38"/>
        <v>52474</v>
      </c>
      <c r="QE25" s="42">
        <f t="shared" si="38"/>
        <v>52504</v>
      </c>
      <c r="QF25" s="42">
        <f t="shared" si="38"/>
        <v>52535</v>
      </c>
      <c r="QG25" s="42">
        <f t="shared" si="38"/>
        <v>52565</v>
      </c>
      <c r="QH25" s="42">
        <f t="shared" si="38"/>
        <v>52596</v>
      </c>
      <c r="QI25" t="s">
        <v>1293</v>
      </c>
    </row>
    <row r="26" spans="1:451">
      <c r="A26" s="43"/>
      <c r="B26" s="45"/>
      <c r="C26" s="45"/>
      <c r="D26" s="46"/>
      <c r="E26" s="46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  <c r="BI26" s="45"/>
      <c r="BJ26" s="45"/>
      <c r="BK26" s="45"/>
      <c r="BL26" s="45"/>
      <c r="BM26" s="45"/>
      <c r="BN26" s="45"/>
      <c r="BO26" s="45"/>
      <c r="BP26" s="45"/>
      <c r="BQ26" s="45"/>
      <c r="BR26" s="45"/>
      <c r="BS26" s="45"/>
      <c r="BT26" s="45"/>
      <c r="BU26" s="45"/>
      <c r="BV26" s="45"/>
      <c r="BW26" s="45"/>
      <c r="BX26" s="45"/>
      <c r="BY26" s="45"/>
      <c r="BZ26" s="45"/>
      <c r="CA26" s="45"/>
      <c r="CB26" s="45"/>
      <c r="CC26" s="45"/>
      <c r="CD26" s="45"/>
      <c r="CE26" s="45"/>
      <c r="CF26" s="45"/>
      <c r="CG26" s="45"/>
      <c r="CH26" s="45"/>
      <c r="CI26" s="45"/>
      <c r="CJ26" s="45"/>
      <c r="CK26" s="45"/>
      <c r="CL26" s="45"/>
      <c r="CM26" s="45"/>
      <c r="CN26" s="45"/>
      <c r="CO26" s="45"/>
      <c r="CP26" s="45"/>
      <c r="CQ26" s="45"/>
      <c r="CR26" s="45"/>
      <c r="CS26" s="45"/>
      <c r="CT26" s="45"/>
      <c r="CU26" s="45"/>
      <c r="CV26" s="45"/>
      <c r="CW26" s="45"/>
      <c r="CX26" s="45"/>
      <c r="CY26" s="45"/>
      <c r="CZ26" s="45"/>
      <c r="DA26" s="45"/>
      <c r="DB26" s="45"/>
      <c r="DC26" s="45"/>
      <c r="DD26" s="45"/>
      <c r="DE26" s="45"/>
      <c r="DF26" s="45"/>
      <c r="DG26" s="45"/>
      <c r="DH26" s="45"/>
      <c r="DI26" s="45"/>
      <c r="DJ26" s="45"/>
      <c r="DK26" s="45"/>
      <c r="DL26" s="45"/>
      <c r="DM26" s="45"/>
      <c r="DN26" s="45"/>
      <c r="DO26" s="45"/>
      <c r="DP26" s="45"/>
      <c r="DQ26" s="45"/>
      <c r="DR26" s="45"/>
      <c r="DS26" s="45"/>
      <c r="DT26" s="45"/>
      <c r="DU26" s="45"/>
      <c r="DV26" s="45"/>
      <c r="DW26" s="45"/>
      <c r="DX26" s="45"/>
      <c r="DY26" s="45"/>
      <c r="DZ26" s="45"/>
      <c r="EA26" s="45"/>
      <c r="EB26" s="45"/>
      <c r="EC26" s="45"/>
      <c r="ED26" s="45"/>
      <c r="EE26" s="45"/>
      <c r="EF26" s="45"/>
      <c r="EG26" s="45"/>
      <c r="EH26" s="45"/>
      <c r="EI26" s="45"/>
      <c r="EJ26" s="45"/>
      <c r="EK26" s="45"/>
      <c r="EL26" s="45"/>
      <c r="EM26" s="45"/>
      <c r="EN26" s="45"/>
      <c r="EO26" s="45"/>
      <c r="EP26" s="45"/>
      <c r="EQ26" s="45"/>
      <c r="ER26" s="45"/>
      <c r="ES26" s="45"/>
      <c r="ET26" s="45"/>
      <c r="EU26" s="45"/>
      <c r="EV26" s="45"/>
      <c r="EW26" s="45"/>
      <c r="EX26" s="45"/>
      <c r="EY26" s="45"/>
      <c r="EZ26" s="45"/>
      <c r="FA26" s="45"/>
      <c r="FB26" s="45"/>
      <c r="FC26" s="45"/>
      <c r="FD26" s="45"/>
      <c r="FE26" s="45"/>
      <c r="FF26" s="45"/>
      <c r="FG26" s="45"/>
      <c r="FH26" s="45"/>
      <c r="FI26" s="45"/>
      <c r="FJ26" s="45"/>
      <c r="FK26" s="45"/>
      <c r="FL26" s="45"/>
      <c r="FM26" s="45"/>
      <c r="FN26" s="45"/>
      <c r="FO26" s="45"/>
      <c r="FP26" s="45"/>
      <c r="FQ26" s="45"/>
      <c r="FR26" s="45"/>
      <c r="FS26" s="45"/>
      <c r="FT26" s="45"/>
      <c r="FU26" s="45"/>
      <c r="FV26" s="45"/>
      <c r="FW26" s="45"/>
      <c r="FX26" s="45"/>
      <c r="FY26" s="45"/>
      <c r="FZ26" s="45"/>
      <c r="GA26" s="45"/>
      <c r="GB26" s="45"/>
      <c r="GC26" s="45"/>
      <c r="GD26" s="45"/>
      <c r="GE26" s="45"/>
      <c r="GF26" s="45"/>
      <c r="GG26" s="45"/>
      <c r="GH26" s="45"/>
      <c r="GI26" s="45"/>
      <c r="GJ26" s="45"/>
      <c r="GK26" s="45"/>
      <c r="GL26" s="45"/>
      <c r="GM26" s="45"/>
      <c r="GN26" s="45"/>
      <c r="GO26" s="45"/>
      <c r="GP26" s="45"/>
      <c r="GQ26" s="45"/>
      <c r="GR26" s="45"/>
      <c r="GS26" s="45"/>
      <c r="GT26" s="45"/>
      <c r="GU26" s="45"/>
      <c r="GV26" s="45"/>
      <c r="GW26" s="45"/>
      <c r="GX26" s="45"/>
      <c r="GY26" s="45"/>
      <c r="GZ26" s="45"/>
      <c r="HA26" s="45"/>
      <c r="HB26" s="45"/>
      <c r="HC26" s="45"/>
      <c r="HD26" s="45"/>
      <c r="HE26" s="45"/>
      <c r="HF26" s="45"/>
      <c r="HG26" s="45"/>
      <c r="HH26" s="45"/>
      <c r="HI26" s="45"/>
      <c r="HJ26" s="45"/>
      <c r="HK26" s="45"/>
      <c r="HL26" s="45"/>
      <c r="HM26" s="45"/>
      <c r="HN26" s="45"/>
      <c r="HO26" s="45"/>
      <c r="HP26" s="45"/>
      <c r="HQ26" s="45"/>
      <c r="HR26" s="45"/>
      <c r="HS26" s="45"/>
      <c r="HT26" s="45"/>
      <c r="HU26" s="45"/>
      <c r="HV26" s="45"/>
      <c r="HW26" s="45"/>
      <c r="HX26" s="45"/>
      <c r="HY26" s="45"/>
      <c r="HZ26" s="45"/>
      <c r="IA26" s="45"/>
      <c r="IB26" s="45"/>
      <c r="IC26" s="45"/>
      <c r="ID26" s="45"/>
      <c r="IE26" s="45"/>
      <c r="IF26" s="45"/>
      <c r="IG26" s="45"/>
      <c r="IH26" s="45"/>
      <c r="II26" s="45"/>
      <c r="IJ26" s="45"/>
      <c r="IK26" s="45"/>
      <c r="IL26" s="45"/>
      <c r="IM26" s="45"/>
      <c r="IN26" s="45"/>
      <c r="IO26" s="45"/>
      <c r="IP26" s="45"/>
      <c r="IQ26" s="45"/>
      <c r="IR26" s="45"/>
      <c r="IS26" s="45"/>
      <c r="IT26" s="45"/>
      <c r="IU26" s="45"/>
      <c r="IV26" s="45"/>
      <c r="IW26" s="45"/>
      <c r="IX26" s="45"/>
      <c r="IY26" s="45"/>
      <c r="IZ26" s="45"/>
      <c r="JA26" s="45"/>
      <c r="JB26" s="45"/>
      <c r="JC26" s="45"/>
      <c r="JD26" s="45"/>
      <c r="JE26" s="45"/>
      <c r="JF26" s="45"/>
      <c r="JG26" s="45"/>
      <c r="JH26" s="45"/>
      <c r="JI26" s="45"/>
      <c r="JJ26" s="45"/>
      <c r="JK26" s="45"/>
      <c r="JL26" s="45"/>
      <c r="JM26" s="45"/>
      <c r="JN26" s="45"/>
      <c r="JO26" s="45"/>
      <c r="JP26" s="45"/>
      <c r="JQ26" s="45"/>
      <c r="JR26" s="45"/>
      <c r="JS26" s="45"/>
      <c r="JT26" s="45"/>
      <c r="JU26" s="45"/>
      <c r="JV26" s="45"/>
      <c r="JW26" s="45"/>
      <c r="JX26" s="45"/>
      <c r="JY26" s="45"/>
      <c r="JZ26" s="45"/>
      <c r="KA26" s="45"/>
      <c r="KB26" s="45"/>
      <c r="KC26" s="45"/>
      <c r="KD26" s="45"/>
      <c r="KE26" s="45"/>
      <c r="KF26" s="45"/>
      <c r="KG26" s="45"/>
      <c r="KH26" s="45"/>
      <c r="KI26" s="45"/>
      <c r="KJ26" s="45"/>
      <c r="KK26" s="45"/>
      <c r="KL26" s="45"/>
      <c r="KM26" s="45"/>
      <c r="KN26" s="45"/>
      <c r="KO26" s="45"/>
      <c r="KP26" s="45"/>
      <c r="KQ26" s="45"/>
      <c r="KR26" s="45"/>
      <c r="KS26" s="45"/>
      <c r="KT26" s="45"/>
      <c r="KU26" s="45"/>
      <c r="KV26" s="45"/>
      <c r="KW26" s="45"/>
      <c r="KX26" s="45"/>
      <c r="KY26" s="45"/>
      <c r="KZ26" s="45"/>
      <c r="LA26" s="45"/>
      <c r="LB26" s="45"/>
      <c r="LC26" s="45"/>
      <c r="LD26" s="45"/>
      <c r="LE26" s="45"/>
      <c r="LF26" s="45"/>
      <c r="LG26" s="45"/>
      <c r="LH26" s="45"/>
      <c r="LI26" s="45"/>
      <c r="LJ26" s="45"/>
      <c r="LK26" s="45"/>
      <c r="LL26" s="45"/>
      <c r="LM26" s="45"/>
      <c r="LN26" s="45"/>
      <c r="LO26" s="45"/>
      <c r="LP26" s="45"/>
      <c r="LQ26" s="45"/>
      <c r="LR26" s="45"/>
      <c r="LS26" s="45"/>
      <c r="LT26" s="45"/>
      <c r="LU26" s="45"/>
      <c r="LV26" s="45"/>
      <c r="LW26" s="45"/>
      <c r="LX26" s="45"/>
      <c r="LY26" s="45"/>
      <c r="LZ26" s="45"/>
      <c r="MA26" s="45"/>
      <c r="MB26" s="45"/>
      <c r="MC26" s="45"/>
      <c r="MD26" s="45"/>
      <c r="ME26" s="45"/>
      <c r="MF26" s="45"/>
      <c r="MG26" s="45"/>
      <c r="MH26" s="45"/>
      <c r="MI26" s="45"/>
      <c r="MJ26" s="45"/>
      <c r="MK26" s="45"/>
      <c r="ML26" s="45"/>
      <c r="MM26" s="45"/>
      <c r="MN26" s="45"/>
      <c r="MO26" s="45"/>
      <c r="MP26" s="45"/>
      <c r="MQ26" s="45"/>
      <c r="MR26" s="45"/>
      <c r="MS26" s="45"/>
      <c r="MT26" s="45"/>
      <c r="MU26" s="45"/>
      <c r="MV26" s="45"/>
      <c r="MW26" s="45"/>
      <c r="MX26" s="45"/>
      <c r="MY26" s="45"/>
      <c r="MZ26" s="45"/>
      <c r="NA26" s="45"/>
      <c r="NB26" s="45"/>
      <c r="NC26" s="45"/>
      <c r="ND26" s="45"/>
      <c r="NE26" s="45"/>
      <c r="NF26" s="45"/>
      <c r="NG26" s="45"/>
      <c r="NH26" s="45"/>
      <c r="NI26" s="45"/>
      <c r="NJ26" s="45"/>
      <c r="NK26" s="45"/>
      <c r="NL26" s="45"/>
      <c r="NM26" s="45"/>
      <c r="NN26" s="45"/>
      <c r="NO26" s="45"/>
      <c r="NP26" s="45"/>
      <c r="NQ26" s="45"/>
      <c r="NR26" s="45"/>
      <c r="NS26" s="45"/>
      <c r="NT26" s="45"/>
      <c r="NU26" s="45"/>
      <c r="NV26" s="45"/>
      <c r="NW26" s="45"/>
      <c r="NX26" s="45"/>
      <c r="NY26" s="45"/>
      <c r="NZ26" s="45"/>
      <c r="OA26" s="45"/>
      <c r="OB26" s="45"/>
      <c r="OC26" s="45"/>
      <c r="OD26" s="45"/>
      <c r="OE26" s="45"/>
      <c r="OF26" s="45"/>
      <c r="OG26" s="45"/>
      <c r="OH26" s="45"/>
      <c r="OI26" s="45"/>
      <c r="OJ26" s="45"/>
      <c r="OK26" s="45"/>
      <c r="OL26" s="45"/>
      <c r="OM26" s="45"/>
      <c r="ON26" s="45"/>
      <c r="OO26" s="45"/>
      <c r="OP26" s="45"/>
      <c r="OQ26" s="45"/>
      <c r="OR26" s="45"/>
      <c r="OS26" s="45"/>
      <c r="OT26" s="45"/>
      <c r="OU26" s="45"/>
      <c r="OV26" s="45"/>
      <c r="OW26" s="45"/>
      <c r="OX26" s="45"/>
      <c r="OY26" s="45"/>
      <c r="OZ26" s="45"/>
      <c r="PA26" s="45"/>
      <c r="PB26" s="45"/>
      <c r="PC26" s="45"/>
      <c r="PD26" s="45"/>
      <c r="PE26" s="45"/>
      <c r="PF26" s="45"/>
      <c r="PG26" s="45"/>
      <c r="PH26" s="45"/>
      <c r="PI26" s="45"/>
      <c r="PJ26" s="45"/>
      <c r="PK26" s="45"/>
      <c r="PL26" s="45"/>
      <c r="PM26" s="45"/>
      <c r="PN26" s="45"/>
      <c r="PO26" s="45"/>
      <c r="PP26" s="45"/>
      <c r="PQ26" s="45"/>
      <c r="PR26" s="45"/>
      <c r="PS26" s="45"/>
      <c r="PT26" s="45"/>
      <c r="PU26" s="45"/>
      <c r="PV26" s="45"/>
      <c r="PW26" s="45"/>
      <c r="PX26" s="45"/>
      <c r="PY26" s="45"/>
      <c r="PZ26" s="45"/>
      <c r="QA26" s="45"/>
      <c r="QB26" s="45"/>
      <c r="QC26" s="45"/>
      <c r="QD26" s="45"/>
      <c r="QE26" s="45"/>
      <c r="QF26" s="45"/>
      <c r="QG26" s="45"/>
      <c r="QH26" s="45"/>
      <c r="QI26" t="s">
        <v>1293</v>
      </c>
    </row>
    <row r="27" spans="1:451">
      <c r="A27" s="47"/>
      <c r="B27" s="48" t="str">
        <f>B10</f>
        <v>Taxas de Juros</v>
      </c>
      <c r="C27" s="49"/>
      <c r="D27" s="49"/>
      <c r="E27" s="49"/>
      <c r="F27" s="48"/>
      <c r="G27" s="48"/>
      <c r="H27" s="48"/>
      <c r="I27" s="48"/>
      <c r="J27" s="48"/>
      <c r="K27" s="48"/>
      <c r="L27" s="48"/>
      <c r="M27" s="48"/>
      <c r="N27" s="48"/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  <c r="AH27" s="48"/>
      <c r="AI27" s="48"/>
      <c r="AJ27" s="48"/>
      <c r="AK27" s="48"/>
      <c r="AL27" s="48"/>
      <c r="AM27" s="48"/>
      <c r="AN27" s="48"/>
      <c r="AO27" s="48"/>
      <c r="AP27" s="48"/>
      <c r="AQ27" s="48"/>
      <c r="AR27" s="48"/>
      <c r="AS27" s="48"/>
      <c r="AT27" s="48"/>
      <c r="AU27" s="48"/>
      <c r="AV27" s="48"/>
      <c r="AW27" s="48"/>
      <c r="AX27" s="48"/>
      <c r="AY27" s="48"/>
      <c r="AZ27" s="48"/>
      <c r="BA27" s="48"/>
      <c r="BB27" s="48"/>
      <c r="BC27" s="51"/>
      <c r="BD27" s="51"/>
      <c r="BE27" s="51"/>
      <c r="BF27" s="51"/>
      <c r="BG27" s="51"/>
      <c r="BH27" s="51"/>
      <c r="BI27" s="51"/>
      <c r="BJ27" s="51"/>
      <c r="BK27" s="51"/>
      <c r="BL27" s="51"/>
      <c r="BM27" s="51"/>
      <c r="BN27" s="51"/>
      <c r="BO27" s="51"/>
      <c r="BP27" s="51"/>
      <c r="BQ27" s="51"/>
      <c r="BR27" s="51"/>
      <c r="BS27" s="51"/>
      <c r="BT27" s="51"/>
      <c r="BU27" s="51"/>
      <c r="BV27" s="51"/>
      <c r="BW27" s="51"/>
      <c r="BX27" s="51"/>
      <c r="BY27" s="51"/>
      <c r="BZ27" s="51"/>
      <c r="CA27" s="51"/>
      <c r="CB27" s="51"/>
      <c r="CC27" s="51"/>
      <c r="CD27" s="51"/>
      <c r="CE27" s="51"/>
      <c r="CF27" s="51"/>
      <c r="CG27" s="51"/>
      <c r="CH27" s="51"/>
      <c r="CI27" s="51"/>
      <c r="CJ27" s="51"/>
      <c r="CK27" s="51"/>
      <c r="CL27" s="51"/>
      <c r="CM27" s="51"/>
      <c r="CN27" s="51"/>
      <c r="CO27" s="51"/>
      <c r="CP27" s="51"/>
      <c r="CQ27" s="51"/>
      <c r="CR27" s="51"/>
      <c r="CS27" s="51"/>
      <c r="CT27" s="51"/>
      <c r="CU27" s="51"/>
      <c r="CV27" s="51"/>
      <c r="CW27" s="51"/>
      <c r="CX27" s="51"/>
      <c r="CY27" s="51"/>
      <c r="CZ27" s="51"/>
      <c r="DA27" s="51"/>
      <c r="DB27" s="51"/>
      <c r="DC27" s="51"/>
      <c r="DD27" s="51"/>
      <c r="DE27" s="51"/>
      <c r="DF27" s="51"/>
      <c r="DG27" s="51"/>
      <c r="DH27" s="51"/>
      <c r="DI27" s="51"/>
      <c r="DJ27" s="51"/>
      <c r="DK27" s="51"/>
      <c r="DL27" s="51"/>
      <c r="DM27" s="51"/>
      <c r="DN27" s="51"/>
      <c r="DO27" s="51"/>
      <c r="DP27" s="51"/>
      <c r="DQ27" s="51"/>
      <c r="DR27" s="51"/>
      <c r="DS27" s="51"/>
      <c r="DT27" s="51"/>
      <c r="DU27" s="51"/>
      <c r="DV27" s="51"/>
      <c r="DW27" s="51"/>
      <c r="DX27" s="51"/>
      <c r="DY27" s="51"/>
      <c r="DZ27" s="51"/>
      <c r="EA27" s="51"/>
      <c r="QI27" t="s">
        <v>1293</v>
      </c>
    </row>
    <row r="28" spans="1:451">
      <c r="A28" s="43"/>
      <c r="B28" s="52" t="s">
        <v>1309</v>
      </c>
      <c r="C28" s="53"/>
      <c r="D28" s="53"/>
      <c r="E28" s="53"/>
      <c r="F28" s="45"/>
      <c r="G28" s="54">
        <v>1.0784E-2</v>
      </c>
      <c r="H28" s="54">
        <v>8.6980000000000009E-3</v>
      </c>
      <c r="I28" s="54">
        <v>1.0486000000000001E-2</v>
      </c>
      <c r="J28" s="54">
        <v>9.4059999999999994E-3</v>
      </c>
      <c r="K28" s="54">
        <v>1.0221000000000001E-2</v>
      </c>
      <c r="L28" s="54">
        <v>9.0139999999999994E-3</v>
      </c>
      <c r="M28" s="54">
        <v>9.6819999999999996E-3</v>
      </c>
      <c r="N28" s="54">
        <v>9.8760000000000011E-3</v>
      </c>
      <c r="O28" s="54">
        <v>8.0059999999999992E-3</v>
      </c>
      <c r="P28" s="54">
        <v>9.2429999999999995E-3</v>
      </c>
      <c r="Q28" s="54">
        <v>8.4009999999999987E-3</v>
      </c>
      <c r="R28" s="54">
        <v>8.3940000000000004E-3</v>
      </c>
      <c r="S28" s="54">
        <v>9.2179999999999988E-3</v>
      </c>
      <c r="T28" s="54">
        <v>7.9490000000000012E-3</v>
      </c>
      <c r="U28" s="54">
        <v>8.3850000000000001E-3</v>
      </c>
      <c r="V28" s="54">
        <v>8.9770000000000006E-3</v>
      </c>
      <c r="W28" s="54">
        <v>8.7119999999999993E-3</v>
      </c>
      <c r="X28" s="54">
        <v>9.4820000000000008E-3</v>
      </c>
      <c r="Y28" s="54">
        <v>1.0642E-2</v>
      </c>
      <c r="Z28" s="54">
        <v>1.0128E-2</v>
      </c>
      <c r="AA28" s="54">
        <v>1.0985E-2</v>
      </c>
      <c r="AB28" s="54">
        <v>1.1738E-2</v>
      </c>
      <c r="AC28" s="54">
        <v>9.9590000000000008E-3</v>
      </c>
      <c r="AD28" s="54">
        <v>1.1110999999999999E-2</v>
      </c>
      <c r="AE28" s="54">
        <v>1.0428E-2</v>
      </c>
      <c r="AF28" s="54">
        <v>8.5310000000000004E-3</v>
      </c>
      <c r="AG28" s="54">
        <v>9.6690000000000005E-3</v>
      </c>
      <c r="AH28" s="54">
        <v>8.3560000000000006E-3</v>
      </c>
      <c r="AI28" s="54">
        <v>7.6670000000000002E-3</v>
      </c>
      <c r="AJ28" s="54">
        <v>7.5139999999999998E-3</v>
      </c>
      <c r="AK28" s="54">
        <v>7.8410000000000007E-3</v>
      </c>
      <c r="AL28" s="54">
        <v>6.8999999999999999E-3</v>
      </c>
      <c r="AM28" s="54">
        <v>6.8999999999999999E-3</v>
      </c>
      <c r="AN28" s="54">
        <v>6.8999999999999999E-3</v>
      </c>
      <c r="AO28" s="54">
        <v>6.6E-3</v>
      </c>
      <c r="AP28" s="54">
        <v>7.1999999999999998E-3</v>
      </c>
      <c r="AQ28" s="54">
        <v>6.6E-3</v>
      </c>
      <c r="AR28" s="54">
        <v>5.8999999999999999E-3</v>
      </c>
      <c r="AS28" s="54">
        <v>7.6E-3</v>
      </c>
      <c r="AT28" s="54">
        <v>6.6E-3</v>
      </c>
      <c r="AU28" s="54">
        <v>7.4999999999999997E-3</v>
      </c>
      <c r="AV28" s="54">
        <v>7.9000000000000008E-3</v>
      </c>
      <c r="AW28" s="54">
        <v>8.6E-3</v>
      </c>
      <c r="AX28" s="54">
        <v>8.8999999999999999E-3</v>
      </c>
      <c r="AY28" s="54">
        <v>8.3999999999999995E-3</v>
      </c>
      <c r="AZ28" s="54">
        <v>8.1000000000000013E-3</v>
      </c>
      <c r="BA28" s="54">
        <v>8.1000000000000013E-3</v>
      </c>
      <c r="BB28" s="54">
        <v>9.0469999999999995E-3</v>
      </c>
      <c r="BC28" s="54">
        <v>8.6060000000000008E-3</v>
      </c>
      <c r="BD28" s="54">
        <v>8.4240000000000009E-3</v>
      </c>
      <c r="BE28" s="54">
        <v>9.189000000000001E-3</v>
      </c>
      <c r="BF28" s="54">
        <v>8.3879999999999996E-3</v>
      </c>
      <c r="BG28" s="54">
        <v>9.8529999999999989E-3</v>
      </c>
      <c r="BH28" s="54">
        <v>9.5270000000000007E-3</v>
      </c>
      <c r="BI28" s="54">
        <v>9.666000000000001E-3</v>
      </c>
      <c r="BJ28" s="54">
        <v>1.0724000000000001E-2</v>
      </c>
      <c r="BK28" s="54">
        <v>9.3980000000000001E-3</v>
      </c>
      <c r="BL28" s="54">
        <v>8.8070000000000006E-3</v>
      </c>
      <c r="BM28" s="54">
        <v>8.5859999999999999E-3</v>
      </c>
      <c r="BN28" s="54">
        <v>9.0469999999999995E-3</v>
      </c>
      <c r="BO28" s="54">
        <v>8.8529999999999998E-3</v>
      </c>
      <c r="BP28" s="54">
        <v>7.4160000000000007E-3</v>
      </c>
      <c r="BQ28" s="54">
        <v>8.0829999999999999E-3</v>
      </c>
      <c r="BR28" s="54">
        <v>6.999E-3</v>
      </c>
      <c r="BS28" s="54">
        <v>7.3250000000000008E-3</v>
      </c>
      <c r="BT28" s="54">
        <v>6.3859999999999993E-3</v>
      </c>
      <c r="BU28" s="54">
        <v>6.7539999999999996E-3</v>
      </c>
      <c r="BV28" s="54">
        <v>6.8659999999999997E-3</v>
      </c>
      <c r="BW28" s="54">
        <v>5.372E-3</v>
      </c>
      <c r="BX28" s="54">
        <v>6.0729999999999994E-3</v>
      </c>
      <c r="BY28" s="54">
        <v>5.4450000000000002E-3</v>
      </c>
      <c r="BZ28" s="54">
        <v>5.3420000000000004E-3</v>
      </c>
      <c r="CA28" s="54">
        <v>5.8659999999999997E-3</v>
      </c>
      <c r="CB28" s="54">
        <v>4.816E-3</v>
      </c>
      <c r="CC28" s="54">
        <v>5.3769999999999998E-3</v>
      </c>
      <c r="CD28" s="54">
        <v>6.0080000000000003E-3</v>
      </c>
      <c r="CE28" s="54">
        <v>5.849E-3</v>
      </c>
      <c r="CF28" s="54">
        <v>5.9189999999999998E-3</v>
      </c>
      <c r="CG28" s="54">
        <v>7.0879999999999997E-3</v>
      </c>
      <c r="CH28" s="54">
        <v>6.9579999999999998E-3</v>
      </c>
      <c r="CI28" s="54">
        <v>6.9910000000000007E-3</v>
      </c>
      <c r="CJ28" s="54">
        <v>8.0339999999999995E-3</v>
      </c>
      <c r="CK28" s="54">
        <v>7.1050000000000002E-3</v>
      </c>
      <c r="CL28" s="54">
        <v>7.8040000000000002E-3</v>
      </c>
      <c r="CM28" s="54">
        <v>8.3979999999999992E-3</v>
      </c>
      <c r="CN28" s="54">
        <v>7.8269999999999989E-3</v>
      </c>
      <c r="CO28" s="54">
        <v>7.5989999999999999E-3</v>
      </c>
      <c r="CP28" s="54">
        <v>8.1550000000000008E-3</v>
      </c>
      <c r="CQ28" s="54">
        <v>8.5830000000000004E-3</v>
      </c>
      <c r="CR28" s="54">
        <v>8.1740000000000007E-3</v>
      </c>
      <c r="CS28" s="54">
        <v>9.4040000000000009E-3</v>
      </c>
      <c r="CT28" s="54">
        <v>8.5950000000000002E-3</v>
      </c>
      <c r="CU28" s="54">
        <v>9.0060000000000001E-3</v>
      </c>
      <c r="CV28" s="54">
        <v>9.4479999999999998E-3</v>
      </c>
      <c r="CW28" s="54">
        <v>8.3789999999999993E-3</v>
      </c>
      <c r="CX28" s="54">
        <v>9.5580000000000005E-3</v>
      </c>
      <c r="CY28" s="54">
        <v>9.2930000000000009E-3</v>
      </c>
      <c r="CZ28" s="54">
        <v>8.1849999999999996E-3</v>
      </c>
      <c r="DA28" s="54">
        <v>1.0361E-2</v>
      </c>
      <c r="DB28" s="54">
        <v>9.4830000000000001E-3</v>
      </c>
      <c r="DC28" s="54">
        <v>9.8379999999999995E-3</v>
      </c>
      <c r="DD28" s="54">
        <v>1.0658000000000001E-2</v>
      </c>
      <c r="DE28" s="54">
        <v>1.1773E-2</v>
      </c>
      <c r="DF28" s="54">
        <v>1.1075E-2</v>
      </c>
      <c r="DG28" s="54">
        <v>1.1075E-2</v>
      </c>
      <c r="DH28" s="54">
        <v>1.1076999999999998E-2</v>
      </c>
      <c r="DI28" s="54">
        <v>1.0551999999999999E-2</v>
      </c>
      <c r="DJ28" s="54">
        <v>1.1613E-2</v>
      </c>
      <c r="DK28" s="54">
        <v>1.0548999999999999E-2</v>
      </c>
      <c r="DL28" s="54">
        <v>1.0015000000000001E-2</v>
      </c>
      <c r="DM28" s="54">
        <v>1.1605000000000001E-2</v>
      </c>
      <c r="DN28" s="54">
        <v>1.0545000000000001E-2</v>
      </c>
      <c r="DO28" s="54">
        <v>1.1075E-2</v>
      </c>
      <c r="DP28" s="54">
        <v>1.1605000000000001E-2</v>
      </c>
      <c r="DQ28" s="54">
        <v>1.1075E-2</v>
      </c>
      <c r="DR28" s="54">
        <v>1.2136000000000001E-2</v>
      </c>
      <c r="DS28" s="54">
        <v>1.1075E-2</v>
      </c>
      <c r="DT28" s="54">
        <v>1.0474000000000001E-2</v>
      </c>
      <c r="DU28" s="54">
        <v>1.0369E-2</v>
      </c>
      <c r="DV28" s="54">
        <v>1.1217999999999999E-2</v>
      </c>
      <c r="DW28" s="54">
        <v>1.0846E-2</v>
      </c>
      <c r="DX28" s="54">
        <v>8.6379999999999998E-3</v>
      </c>
      <c r="DY28" s="54">
        <v>1.0503999999999999E-2</v>
      </c>
      <c r="DZ28" s="54">
        <v>7.8530000000000006E-3</v>
      </c>
      <c r="EA28" s="54">
        <v>9.2560000000000003E-3</v>
      </c>
      <c r="EB28" s="54">
        <v>8.0809999999999996E-3</v>
      </c>
      <c r="EC28" s="54">
        <v>8.0000000000000002E-3</v>
      </c>
      <c r="ED28" s="54">
        <v>8.0000000000000002E-3</v>
      </c>
      <c r="EE28" s="54">
        <v>6.4000000000000003E-3</v>
      </c>
      <c r="EF28" s="54">
        <v>6.4000000000000003E-3</v>
      </c>
      <c r="EG28" s="54">
        <v>5.6750000000000004E-3</v>
      </c>
      <c r="EH28" s="54">
        <v>5.4000000000000003E-3</v>
      </c>
      <c r="EI28" s="54">
        <v>5.7999999999999996E-3</v>
      </c>
      <c r="EJ28" s="54">
        <v>4.7000000000000002E-3</v>
      </c>
      <c r="EK28" s="54">
        <v>5.3E-3</v>
      </c>
      <c r="EL28" s="54">
        <v>5.1749999999999999E-3</v>
      </c>
      <c r="EM28" s="54">
        <v>5.1749999999999999E-3</v>
      </c>
      <c r="EN28" s="54">
        <v>5.1999999999999998E-3</v>
      </c>
      <c r="EO28" s="54">
        <v>5.4000000000000003E-3</v>
      </c>
      <c r="EP28" s="54">
        <v>5.7000000000000002E-3</v>
      </c>
      <c r="EQ28" s="54">
        <v>4.7000000000000002E-3</v>
      </c>
      <c r="ER28" s="54">
        <v>5.4000000000000003E-3</v>
      </c>
      <c r="ES28" s="54">
        <v>4.8999999999999998E-3</v>
      </c>
      <c r="ET28" s="54">
        <v>4.8999999999999998E-3</v>
      </c>
      <c r="EU28" s="54">
        <v>5.4000000000000003E-3</v>
      </c>
      <c r="EV28" s="54">
        <v>4.9360000000000003E-3</v>
      </c>
      <c r="EW28" s="54">
        <v>4.6880000000000003E-3</v>
      </c>
      <c r="EX28" s="54">
        <v>5.1830000000000001E-3</v>
      </c>
      <c r="EY28" s="54">
        <v>5.4299999999999999E-3</v>
      </c>
      <c r="EZ28" s="54">
        <v>4.7000000000000002E-3</v>
      </c>
      <c r="FA28" s="54">
        <v>5.6779999999999999E-3</v>
      </c>
      <c r="FB28" s="54">
        <v>5.0169999999999998E-3</v>
      </c>
      <c r="FC28" s="54">
        <v>4.5999999999999999E-3</v>
      </c>
      <c r="FD28" s="54">
        <v>4.7999999999999996E-3</v>
      </c>
      <c r="FE28" s="54">
        <v>3.8E-3</v>
      </c>
      <c r="FF28" s="54">
        <v>3.7000000000000002E-3</v>
      </c>
      <c r="FG28" s="56">
        <v>3.7000000000000002E-3</v>
      </c>
      <c r="FH28" s="56">
        <v>3.474495003497502E-3</v>
      </c>
      <c r="FI28" s="56">
        <v>3.474495003497502E-3</v>
      </c>
      <c r="FJ28" s="56">
        <v>3.474495003497502E-3</v>
      </c>
      <c r="FK28" s="56">
        <v>3.474495003497502E-3</v>
      </c>
      <c r="FL28" s="56">
        <v>3.474495003497502E-3</v>
      </c>
      <c r="FM28" s="56">
        <v>3.474495003497502E-3</v>
      </c>
      <c r="FN28" s="56">
        <v>3.474495003497502E-3</v>
      </c>
      <c r="FO28" s="56">
        <v>3.474495003497502E-3</v>
      </c>
      <c r="FP28" s="56">
        <v>3.6748094004368514E-3</v>
      </c>
      <c r="FQ28" s="56">
        <v>3.6748094004368514E-3</v>
      </c>
      <c r="FR28" s="56">
        <v>3.6748094004368514E-3</v>
      </c>
      <c r="FS28" s="56">
        <v>3.6748094004368514E-3</v>
      </c>
      <c r="FT28" s="56">
        <v>3.6748094004368514E-3</v>
      </c>
      <c r="FU28" s="56">
        <v>4.0741237836483535E-3</v>
      </c>
      <c r="FV28" s="56">
        <v>4.0741237836483535E-3</v>
      </c>
      <c r="FW28" s="56">
        <v>4.2731277661580691E-3</v>
      </c>
      <c r="FX28" s="56">
        <v>4.2731277661580691E-3</v>
      </c>
      <c r="FY28" s="56">
        <v>4.471698917043021E-3</v>
      </c>
      <c r="FZ28" s="55">
        <f t="shared" ref="FZ28:IK29" si="39">((1+LOOKUP(YEAR(FZ$25),$G$8:$CE$8,$G11:$CE11))^(1/12))-1</f>
        <v>4.5113613804723673E-3</v>
      </c>
      <c r="GA28" s="55">
        <f t="shared" si="39"/>
        <v>4.5113613804723673E-3</v>
      </c>
      <c r="GB28" s="55">
        <f t="shared" si="39"/>
        <v>4.5113613804723673E-3</v>
      </c>
      <c r="GC28" s="55">
        <f t="shared" si="39"/>
        <v>4.5113613804723673E-3</v>
      </c>
      <c r="GD28" s="55">
        <f t="shared" si="39"/>
        <v>4.5113613804723673E-3</v>
      </c>
      <c r="GE28" s="55">
        <f t="shared" si="39"/>
        <v>5.2616942768477504E-3</v>
      </c>
      <c r="GF28" s="55">
        <f t="shared" si="39"/>
        <v>5.2616942768477504E-3</v>
      </c>
      <c r="GG28" s="55">
        <f t="shared" si="39"/>
        <v>5.2616942768477504E-3</v>
      </c>
      <c r="GH28" s="55">
        <f t="shared" si="39"/>
        <v>5.2616942768477504E-3</v>
      </c>
      <c r="GI28" s="55">
        <f t="shared" si="39"/>
        <v>5.2616942768477504E-3</v>
      </c>
      <c r="GJ28" s="55">
        <f t="shared" si="39"/>
        <v>5.2616942768477504E-3</v>
      </c>
      <c r="GK28" s="55">
        <f t="shared" si="39"/>
        <v>5.2616942768477504E-3</v>
      </c>
      <c r="GL28" s="55">
        <f t="shared" si="39"/>
        <v>5.2616942768477504E-3</v>
      </c>
      <c r="GM28" s="55">
        <f t="shared" si="39"/>
        <v>5.2616942768477504E-3</v>
      </c>
      <c r="GN28" s="55">
        <f t="shared" si="39"/>
        <v>5.2616942768477504E-3</v>
      </c>
      <c r="GO28" s="55">
        <f t="shared" si="39"/>
        <v>5.2616942768477504E-3</v>
      </c>
      <c r="GP28" s="55">
        <f t="shared" si="39"/>
        <v>5.2616942768477504E-3</v>
      </c>
      <c r="GQ28" s="55">
        <f t="shared" si="39"/>
        <v>5.2616942768477504E-3</v>
      </c>
      <c r="GR28" s="55">
        <f t="shared" si="39"/>
        <v>5.2616942768477504E-3</v>
      </c>
      <c r="GS28" s="55">
        <f t="shared" si="39"/>
        <v>5.2616942768477504E-3</v>
      </c>
      <c r="GT28" s="55">
        <f t="shared" si="39"/>
        <v>5.2616942768477504E-3</v>
      </c>
      <c r="GU28" s="55">
        <f t="shared" si="39"/>
        <v>5.2616942768477504E-3</v>
      </c>
      <c r="GV28" s="55">
        <f t="shared" si="39"/>
        <v>5.2616942768477504E-3</v>
      </c>
      <c r="GW28" s="55">
        <f t="shared" si="39"/>
        <v>5.2616942768477504E-3</v>
      </c>
      <c r="GX28" s="55">
        <f t="shared" si="39"/>
        <v>5.2616942768477504E-3</v>
      </c>
      <c r="GY28" s="55">
        <f t="shared" si="39"/>
        <v>5.2616942768477504E-3</v>
      </c>
      <c r="GZ28" s="55">
        <f t="shared" si="39"/>
        <v>5.2616942768477504E-3</v>
      </c>
      <c r="HA28" s="55">
        <f t="shared" si="39"/>
        <v>5.2616942768477504E-3</v>
      </c>
      <c r="HB28" s="55">
        <f t="shared" si="39"/>
        <v>5.2616942768477504E-3</v>
      </c>
      <c r="HC28" s="55">
        <f t="shared" si="39"/>
        <v>4.8675505653430484E-3</v>
      </c>
      <c r="HD28" s="55">
        <f t="shared" si="39"/>
        <v>4.8675505653430484E-3</v>
      </c>
      <c r="HE28" s="55">
        <f t="shared" si="39"/>
        <v>4.8675505653430484E-3</v>
      </c>
      <c r="HF28" s="55">
        <f t="shared" si="39"/>
        <v>4.8675505653430484E-3</v>
      </c>
      <c r="HG28" s="55">
        <f t="shared" si="39"/>
        <v>4.8675505653430484E-3</v>
      </c>
      <c r="HH28" s="55">
        <f t="shared" si="39"/>
        <v>4.8675505653430484E-3</v>
      </c>
      <c r="HI28" s="55">
        <f t="shared" si="39"/>
        <v>4.8675505653430484E-3</v>
      </c>
      <c r="HJ28" s="55">
        <f t="shared" si="39"/>
        <v>4.8675505653430484E-3</v>
      </c>
      <c r="HK28" s="55">
        <f t="shared" si="39"/>
        <v>4.8675505653430484E-3</v>
      </c>
      <c r="HL28" s="55">
        <f t="shared" si="39"/>
        <v>4.8675505653430484E-3</v>
      </c>
      <c r="HM28" s="55">
        <f t="shared" si="39"/>
        <v>4.8675505653430484E-3</v>
      </c>
      <c r="HN28" s="55">
        <f t="shared" si="39"/>
        <v>4.8675505653430484E-3</v>
      </c>
      <c r="HO28" s="55">
        <f t="shared" si="39"/>
        <v>4.8675505653430484E-3</v>
      </c>
      <c r="HP28" s="55">
        <f t="shared" si="39"/>
        <v>4.8675505653430484E-3</v>
      </c>
      <c r="HQ28" s="55">
        <f t="shared" si="39"/>
        <v>4.8675505653430484E-3</v>
      </c>
      <c r="HR28" s="55">
        <f t="shared" si="39"/>
        <v>4.8675505653430484E-3</v>
      </c>
      <c r="HS28" s="55">
        <f t="shared" si="39"/>
        <v>4.8675505653430484E-3</v>
      </c>
      <c r="HT28" s="55">
        <f t="shared" si="39"/>
        <v>4.8675505653430484E-3</v>
      </c>
      <c r="HU28" s="55">
        <f t="shared" si="39"/>
        <v>4.8675505653430484E-3</v>
      </c>
      <c r="HV28" s="55">
        <f t="shared" si="39"/>
        <v>4.8675505653430484E-3</v>
      </c>
      <c r="HW28" s="55">
        <f t="shared" si="39"/>
        <v>4.8675505653430484E-3</v>
      </c>
      <c r="HX28" s="55">
        <f t="shared" si="39"/>
        <v>4.8675505653430484E-3</v>
      </c>
      <c r="HY28" s="55">
        <f t="shared" si="39"/>
        <v>4.8675505653430484E-3</v>
      </c>
      <c r="HZ28" s="55">
        <f t="shared" si="39"/>
        <v>4.8675505653430484E-3</v>
      </c>
      <c r="IA28" s="55">
        <f t="shared" si="39"/>
        <v>4.8675505653430484E-3</v>
      </c>
      <c r="IB28" s="55">
        <f t="shared" si="39"/>
        <v>4.8675505653430484E-3</v>
      </c>
      <c r="IC28" s="55">
        <f t="shared" si="39"/>
        <v>4.8675505653430484E-3</v>
      </c>
      <c r="ID28" s="55">
        <f t="shared" si="39"/>
        <v>4.8675505653430484E-3</v>
      </c>
      <c r="IE28" s="55">
        <f t="shared" si="39"/>
        <v>4.8675505653430484E-3</v>
      </c>
      <c r="IF28" s="55">
        <f t="shared" si="39"/>
        <v>4.8675505653430484E-3</v>
      </c>
      <c r="IG28" s="55">
        <f t="shared" si="39"/>
        <v>4.8675505653430484E-3</v>
      </c>
      <c r="IH28" s="55">
        <f t="shared" si="39"/>
        <v>4.8675505653430484E-3</v>
      </c>
      <c r="II28" s="55">
        <f t="shared" si="39"/>
        <v>4.8675505653430484E-3</v>
      </c>
      <c r="IJ28" s="55">
        <f t="shared" si="39"/>
        <v>4.8675505653430484E-3</v>
      </c>
      <c r="IK28" s="55">
        <f t="shared" si="39"/>
        <v>4.8675505653430484E-3</v>
      </c>
      <c r="IL28" s="55">
        <f t="shared" ref="IL28:KW29" si="40">((1+LOOKUP(YEAR(IL$25),$G$8:$CE$8,$G11:$CE11))^(1/12))-1</f>
        <v>4.8675505653430484E-3</v>
      </c>
      <c r="IM28" s="55">
        <f t="shared" si="40"/>
        <v>4.8675505653430484E-3</v>
      </c>
      <c r="IN28" s="55">
        <f t="shared" si="40"/>
        <v>4.8675505653430484E-3</v>
      </c>
      <c r="IO28" s="55">
        <f t="shared" si="40"/>
        <v>4.8675505653430484E-3</v>
      </c>
      <c r="IP28" s="55">
        <f t="shared" si="40"/>
        <v>4.8675505653430484E-3</v>
      </c>
      <c r="IQ28" s="55">
        <f t="shared" si="40"/>
        <v>4.8675505653430484E-3</v>
      </c>
      <c r="IR28" s="55">
        <f t="shared" si="40"/>
        <v>4.8675505653430484E-3</v>
      </c>
      <c r="IS28" s="55">
        <f t="shared" si="40"/>
        <v>4.8675505653430484E-3</v>
      </c>
      <c r="IT28" s="55">
        <f t="shared" si="40"/>
        <v>4.8675505653430484E-3</v>
      </c>
      <c r="IU28" s="55">
        <f t="shared" si="40"/>
        <v>4.8675505653430484E-3</v>
      </c>
      <c r="IV28" s="55">
        <f t="shared" si="40"/>
        <v>4.8675505653430484E-3</v>
      </c>
      <c r="IW28" s="55">
        <f t="shared" si="40"/>
        <v>4.8675505653430484E-3</v>
      </c>
      <c r="IX28" s="55">
        <f t="shared" si="40"/>
        <v>4.8675505653430484E-3</v>
      </c>
      <c r="IY28" s="55">
        <f t="shared" si="40"/>
        <v>4.8675505653430484E-3</v>
      </c>
      <c r="IZ28" s="55">
        <f t="shared" si="40"/>
        <v>4.8675505653430484E-3</v>
      </c>
      <c r="JA28" s="55">
        <f t="shared" si="40"/>
        <v>4.8675505653430484E-3</v>
      </c>
      <c r="JB28" s="55">
        <f t="shared" si="40"/>
        <v>4.8675505653430484E-3</v>
      </c>
      <c r="JC28" s="55">
        <f t="shared" si="40"/>
        <v>4.8675505653430484E-3</v>
      </c>
      <c r="JD28" s="55">
        <f t="shared" si="40"/>
        <v>4.8675505653430484E-3</v>
      </c>
      <c r="JE28" s="55">
        <f t="shared" si="40"/>
        <v>4.8675505653430484E-3</v>
      </c>
      <c r="JF28" s="55">
        <f t="shared" si="40"/>
        <v>4.8675505653430484E-3</v>
      </c>
      <c r="JG28" s="55">
        <f t="shared" si="40"/>
        <v>4.8675505653430484E-3</v>
      </c>
      <c r="JH28" s="55">
        <f t="shared" si="40"/>
        <v>4.8675505653430484E-3</v>
      </c>
      <c r="JI28" s="55">
        <f t="shared" si="40"/>
        <v>4.8675505653430484E-3</v>
      </c>
      <c r="JJ28" s="55">
        <f t="shared" si="40"/>
        <v>4.8675505653430484E-3</v>
      </c>
      <c r="JK28" s="55">
        <f t="shared" si="40"/>
        <v>4.8675505653430484E-3</v>
      </c>
      <c r="JL28" s="55">
        <f t="shared" si="40"/>
        <v>4.8675505653430484E-3</v>
      </c>
      <c r="JM28" s="55">
        <f t="shared" si="40"/>
        <v>4.8675505653430484E-3</v>
      </c>
      <c r="JN28" s="55">
        <f t="shared" si="40"/>
        <v>4.8675505653430484E-3</v>
      </c>
      <c r="JO28" s="55">
        <f t="shared" si="40"/>
        <v>4.8675505653430484E-3</v>
      </c>
      <c r="JP28" s="55">
        <f t="shared" si="40"/>
        <v>4.8675505653430484E-3</v>
      </c>
      <c r="JQ28" s="55">
        <f t="shared" si="40"/>
        <v>4.8675505653430484E-3</v>
      </c>
      <c r="JR28" s="55">
        <f t="shared" si="40"/>
        <v>4.8675505653430484E-3</v>
      </c>
      <c r="JS28" s="55">
        <f t="shared" si="40"/>
        <v>4.8675505653430484E-3</v>
      </c>
      <c r="JT28" s="55">
        <f t="shared" si="40"/>
        <v>4.8675505653430484E-3</v>
      </c>
      <c r="JU28" s="55">
        <f t="shared" si="40"/>
        <v>4.8675505653430484E-3</v>
      </c>
      <c r="JV28" s="55">
        <f t="shared" si="40"/>
        <v>4.8675505653430484E-3</v>
      </c>
      <c r="JW28" s="55">
        <f t="shared" si="40"/>
        <v>4.8675505653430484E-3</v>
      </c>
      <c r="JX28" s="55">
        <f t="shared" si="40"/>
        <v>4.8675505653430484E-3</v>
      </c>
      <c r="JY28" s="55">
        <f t="shared" si="40"/>
        <v>4.8675505653430484E-3</v>
      </c>
      <c r="JZ28" s="55">
        <f t="shared" si="40"/>
        <v>4.8675505653430484E-3</v>
      </c>
      <c r="KA28" s="55">
        <f t="shared" si="40"/>
        <v>4.8675505653430484E-3</v>
      </c>
      <c r="KB28" s="55">
        <f t="shared" si="40"/>
        <v>4.8675505653430484E-3</v>
      </c>
      <c r="KC28" s="55">
        <f t="shared" si="40"/>
        <v>4.8675505653430484E-3</v>
      </c>
      <c r="KD28" s="55">
        <f t="shared" si="40"/>
        <v>4.8675505653430484E-3</v>
      </c>
      <c r="KE28" s="55">
        <f t="shared" si="40"/>
        <v>4.8675505653430484E-3</v>
      </c>
      <c r="KF28" s="55">
        <f t="shared" si="40"/>
        <v>4.8675505653430484E-3</v>
      </c>
      <c r="KG28" s="55">
        <f t="shared" si="40"/>
        <v>4.8675505653430484E-3</v>
      </c>
      <c r="KH28" s="55">
        <f t="shared" si="40"/>
        <v>4.8675505653430484E-3</v>
      </c>
      <c r="KI28" s="55">
        <f t="shared" si="40"/>
        <v>4.8675505653430484E-3</v>
      </c>
      <c r="KJ28" s="55">
        <f t="shared" si="40"/>
        <v>4.8675505653430484E-3</v>
      </c>
      <c r="KK28" s="55">
        <f t="shared" si="40"/>
        <v>4.8675505653430484E-3</v>
      </c>
      <c r="KL28" s="55">
        <f t="shared" si="40"/>
        <v>4.8675505653430484E-3</v>
      </c>
      <c r="KM28" s="55">
        <f t="shared" si="40"/>
        <v>4.8675505653430484E-3</v>
      </c>
      <c r="KN28" s="55">
        <f t="shared" si="40"/>
        <v>4.8675505653430484E-3</v>
      </c>
      <c r="KO28" s="55">
        <f t="shared" si="40"/>
        <v>4.8675505653430484E-3</v>
      </c>
      <c r="KP28" s="55">
        <f t="shared" si="40"/>
        <v>4.8675505653430484E-3</v>
      </c>
      <c r="KQ28" s="55">
        <f t="shared" si="40"/>
        <v>4.8675505653430484E-3</v>
      </c>
      <c r="KR28" s="55">
        <f t="shared" si="40"/>
        <v>4.8675505653430484E-3</v>
      </c>
      <c r="KS28" s="55">
        <f t="shared" si="40"/>
        <v>4.8675505653430484E-3</v>
      </c>
      <c r="KT28" s="55">
        <f t="shared" si="40"/>
        <v>4.8675505653430484E-3</v>
      </c>
      <c r="KU28" s="55">
        <f t="shared" si="40"/>
        <v>4.8675505653430484E-3</v>
      </c>
      <c r="KV28" s="55">
        <f t="shared" si="40"/>
        <v>4.8675505653430484E-3</v>
      </c>
      <c r="KW28" s="55">
        <f t="shared" si="40"/>
        <v>4.8675505653430484E-3</v>
      </c>
      <c r="KX28" s="55">
        <f t="shared" ref="KX28:NI29" si="41">((1+LOOKUP(YEAR(KX$25),$G$8:$CE$8,$G11:$CE11))^(1/12))-1</f>
        <v>4.8675505653430484E-3</v>
      </c>
      <c r="KY28" s="55">
        <f t="shared" si="41"/>
        <v>4.8675505653430484E-3</v>
      </c>
      <c r="KZ28" s="55">
        <f t="shared" si="41"/>
        <v>4.8675505653430484E-3</v>
      </c>
      <c r="LA28" s="55">
        <f t="shared" si="41"/>
        <v>4.8675505653430484E-3</v>
      </c>
      <c r="LB28" s="55">
        <f t="shared" si="41"/>
        <v>4.8675505653430484E-3</v>
      </c>
      <c r="LC28" s="55">
        <f t="shared" si="41"/>
        <v>4.8675505653430484E-3</v>
      </c>
      <c r="LD28" s="55">
        <f t="shared" si="41"/>
        <v>4.8675505653430484E-3</v>
      </c>
      <c r="LE28" s="55">
        <f t="shared" si="41"/>
        <v>4.8675505653430484E-3</v>
      </c>
      <c r="LF28" s="55">
        <f t="shared" si="41"/>
        <v>4.8675505653430484E-3</v>
      </c>
      <c r="LG28" s="55">
        <f t="shared" si="41"/>
        <v>4.8675505653430484E-3</v>
      </c>
      <c r="LH28" s="55">
        <f t="shared" si="41"/>
        <v>4.8675505653430484E-3</v>
      </c>
      <c r="LI28" s="55">
        <f t="shared" si="41"/>
        <v>4.8675505653430484E-3</v>
      </c>
      <c r="LJ28" s="55">
        <f t="shared" si="41"/>
        <v>4.8675505653430484E-3</v>
      </c>
      <c r="LK28" s="55">
        <f t="shared" si="41"/>
        <v>4.8675505653430484E-3</v>
      </c>
      <c r="LL28" s="55">
        <f t="shared" si="41"/>
        <v>4.8675505653430484E-3</v>
      </c>
      <c r="LM28" s="55">
        <f t="shared" si="41"/>
        <v>4.8675505653430484E-3</v>
      </c>
      <c r="LN28" s="55">
        <f t="shared" si="41"/>
        <v>4.8675505653430484E-3</v>
      </c>
      <c r="LO28" s="55">
        <f t="shared" si="41"/>
        <v>4.8675505653430484E-3</v>
      </c>
      <c r="LP28" s="55">
        <f t="shared" si="41"/>
        <v>4.8675505653430484E-3</v>
      </c>
      <c r="LQ28" s="55">
        <f t="shared" si="41"/>
        <v>4.8675505653430484E-3</v>
      </c>
      <c r="LR28" s="55">
        <f t="shared" si="41"/>
        <v>4.8675505653430484E-3</v>
      </c>
      <c r="LS28" s="55">
        <f t="shared" si="41"/>
        <v>4.8675505653430484E-3</v>
      </c>
      <c r="LT28" s="55">
        <f t="shared" si="41"/>
        <v>4.8675505653430484E-3</v>
      </c>
      <c r="LU28" s="55">
        <f t="shared" si="41"/>
        <v>4.8675505653430484E-3</v>
      </c>
      <c r="LV28" s="55">
        <f t="shared" si="41"/>
        <v>4.8675505653430484E-3</v>
      </c>
      <c r="LW28" s="55">
        <f t="shared" si="41"/>
        <v>4.8675505653430484E-3</v>
      </c>
      <c r="LX28" s="55">
        <f t="shared" si="41"/>
        <v>4.8675505653430484E-3</v>
      </c>
      <c r="LY28" s="55">
        <f t="shared" si="41"/>
        <v>4.8675505653430484E-3</v>
      </c>
      <c r="LZ28" s="55">
        <f t="shared" si="41"/>
        <v>4.8675505653430484E-3</v>
      </c>
      <c r="MA28" s="55">
        <f t="shared" si="41"/>
        <v>4.8675505653430484E-3</v>
      </c>
      <c r="MB28" s="55">
        <f t="shared" si="41"/>
        <v>4.8675505653430484E-3</v>
      </c>
      <c r="MC28" s="55">
        <f t="shared" si="41"/>
        <v>4.8675505653430484E-3</v>
      </c>
      <c r="MD28" s="55">
        <f t="shared" si="41"/>
        <v>4.8675505653430484E-3</v>
      </c>
      <c r="ME28" s="55">
        <f t="shared" si="41"/>
        <v>4.8675505653430484E-3</v>
      </c>
      <c r="MF28" s="55">
        <f t="shared" si="41"/>
        <v>4.8675505653430484E-3</v>
      </c>
      <c r="MG28" s="55">
        <f t="shared" si="41"/>
        <v>4.8675505653430484E-3</v>
      </c>
      <c r="MH28" s="55">
        <f t="shared" si="41"/>
        <v>4.8675505653430484E-3</v>
      </c>
      <c r="MI28" s="55">
        <f t="shared" si="41"/>
        <v>4.8675505653430484E-3</v>
      </c>
      <c r="MJ28" s="55">
        <f t="shared" si="41"/>
        <v>4.8675505653430484E-3</v>
      </c>
      <c r="MK28" s="55">
        <f t="shared" si="41"/>
        <v>4.8675505653430484E-3</v>
      </c>
      <c r="ML28" s="55">
        <f t="shared" si="41"/>
        <v>4.8675505653430484E-3</v>
      </c>
      <c r="MM28" s="55">
        <f t="shared" si="41"/>
        <v>4.8675505653430484E-3</v>
      </c>
      <c r="MN28" s="55">
        <f t="shared" si="41"/>
        <v>4.8675505653430484E-3</v>
      </c>
      <c r="MO28" s="55">
        <f t="shared" si="41"/>
        <v>4.8675505653430484E-3</v>
      </c>
      <c r="MP28" s="55">
        <f t="shared" si="41"/>
        <v>4.8675505653430484E-3</v>
      </c>
      <c r="MQ28" s="55">
        <f t="shared" si="41"/>
        <v>4.8675505653430484E-3</v>
      </c>
      <c r="MR28" s="55">
        <f t="shared" si="41"/>
        <v>4.8675505653430484E-3</v>
      </c>
      <c r="MS28" s="55">
        <f t="shared" si="41"/>
        <v>4.8675505653430484E-3</v>
      </c>
      <c r="MT28" s="55">
        <f t="shared" si="41"/>
        <v>4.8675505653430484E-3</v>
      </c>
      <c r="MU28" s="55">
        <f t="shared" si="41"/>
        <v>4.8675505653430484E-3</v>
      </c>
      <c r="MV28" s="55">
        <f t="shared" si="41"/>
        <v>4.8675505653430484E-3</v>
      </c>
      <c r="MW28" s="55">
        <f t="shared" si="41"/>
        <v>4.8675505653430484E-3</v>
      </c>
      <c r="MX28" s="55">
        <f t="shared" si="41"/>
        <v>4.8675505653430484E-3</v>
      </c>
      <c r="MY28" s="55">
        <f t="shared" si="41"/>
        <v>4.8675505653430484E-3</v>
      </c>
      <c r="MZ28" s="55">
        <f t="shared" si="41"/>
        <v>4.8675505653430484E-3</v>
      </c>
      <c r="NA28" s="55">
        <f t="shared" si="41"/>
        <v>4.8675505653430484E-3</v>
      </c>
      <c r="NB28" s="55">
        <f t="shared" si="41"/>
        <v>4.8675505653430484E-3</v>
      </c>
      <c r="NC28" s="55">
        <f t="shared" si="41"/>
        <v>4.8675505653430484E-3</v>
      </c>
      <c r="ND28" s="55">
        <f t="shared" si="41"/>
        <v>4.8675505653430484E-3</v>
      </c>
      <c r="NE28" s="55">
        <f t="shared" si="41"/>
        <v>4.8675505653430484E-3</v>
      </c>
      <c r="NF28" s="55">
        <f t="shared" si="41"/>
        <v>4.8675505653430484E-3</v>
      </c>
      <c r="NG28" s="55">
        <f t="shared" si="41"/>
        <v>4.8675505653430484E-3</v>
      </c>
      <c r="NH28" s="55">
        <f t="shared" si="41"/>
        <v>4.8675505653430484E-3</v>
      </c>
      <c r="NI28" s="55">
        <f t="shared" si="41"/>
        <v>4.8675505653430484E-3</v>
      </c>
      <c r="NJ28" s="55">
        <f t="shared" ref="NJ28:PU29" si="42">((1+LOOKUP(YEAR(NJ$25),$G$8:$CE$8,$G11:$CE11))^(1/12))-1</f>
        <v>4.8675505653430484E-3</v>
      </c>
      <c r="NK28" s="55">
        <f t="shared" si="42"/>
        <v>4.8675505653430484E-3</v>
      </c>
      <c r="NL28" s="55">
        <f t="shared" si="42"/>
        <v>4.8675505653430484E-3</v>
      </c>
      <c r="NM28" s="55">
        <f t="shared" si="42"/>
        <v>4.8675505653430484E-3</v>
      </c>
      <c r="NN28" s="55">
        <f t="shared" si="42"/>
        <v>4.8675505653430484E-3</v>
      </c>
      <c r="NO28" s="55">
        <f t="shared" si="42"/>
        <v>4.8675505653430484E-3</v>
      </c>
      <c r="NP28" s="55">
        <f t="shared" si="42"/>
        <v>4.8675505653430484E-3</v>
      </c>
      <c r="NQ28" s="55">
        <f t="shared" si="42"/>
        <v>4.8675505653430484E-3</v>
      </c>
      <c r="NR28" s="55">
        <f t="shared" si="42"/>
        <v>4.8675505653430484E-3</v>
      </c>
      <c r="NS28" s="55">
        <f t="shared" si="42"/>
        <v>4.8675505653430484E-3</v>
      </c>
      <c r="NT28" s="55">
        <f t="shared" si="42"/>
        <v>4.8675505653430484E-3</v>
      </c>
      <c r="NU28" s="55">
        <f t="shared" si="42"/>
        <v>4.8675505653430484E-3</v>
      </c>
      <c r="NV28" s="55">
        <f t="shared" si="42"/>
        <v>4.8675505653430484E-3</v>
      </c>
      <c r="NW28" s="55">
        <f t="shared" si="42"/>
        <v>4.8675505653430484E-3</v>
      </c>
      <c r="NX28" s="55">
        <f t="shared" si="42"/>
        <v>4.8675505653430484E-3</v>
      </c>
      <c r="NY28" s="55">
        <f t="shared" si="42"/>
        <v>4.8675505653430484E-3</v>
      </c>
      <c r="NZ28" s="55">
        <f t="shared" si="42"/>
        <v>4.8675505653430484E-3</v>
      </c>
      <c r="OA28" s="55">
        <f t="shared" si="42"/>
        <v>4.8675505653430484E-3</v>
      </c>
      <c r="OB28" s="55">
        <f t="shared" si="42"/>
        <v>4.8675505653430484E-3</v>
      </c>
      <c r="OC28" s="55">
        <f t="shared" si="42"/>
        <v>4.8675505653430484E-3</v>
      </c>
      <c r="OD28" s="55">
        <f t="shared" si="42"/>
        <v>4.8675505653430484E-3</v>
      </c>
      <c r="OE28" s="55">
        <f t="shared" si="42"/>
        <v>4.8675505653430484E-3</v>
      </c>
      <c r="OF28" s="55">
        <f t="shared" si="42"/>
        <v>4.8675505653430484E-3</v>
      </c>
      <c r="OG28" s="55">
        <f t="shared" si="42"/>
        <v>4.8675505653430484E-3</v>
      </c>
      <c r="OH28" s="55">
        <f t="shared" si="42"/>
        <v>4.8675505653430484E-3</v>
      </c>
      <c r="OI28" s="55">
        <f t="shared" si="42"/>
        <v>4.8675505653430484E-3</v>
      </c>
      <c r="OJ28" s="55">
        <f t="shared" si="42"/>
        <v>4.8675505653430484E-3</v>
      </c>
      <c r="OK28" s="55">
        <f t="shared" si="42"/>
        <v>4.8675505653430484E-3</v>
      </c>
      <c r="OL28" s="55">
        <f t="shared" si="42"/>
        <v>4.8675505653430484E-3</v>
      </c>
      <c r="OM28" s="55">
        <f t="shared" si="42"/>
        <v>4.8675505653430484E-3</v>
      </c>
      <c r="ON28" s="55">
        <f t="shared" si="42"/>
        <v>4.8675505653430484E-3</v>
      </c>
      <c r="OO28" s="55">
        <f t="shared" si="42"/>
        <v>4.8675505653430484E-3</v>
      </c>
      <c r="OP28" s="55">
        <f t="shared" si="42"/>
        <v>4.8675505653430484E-3</v>
      </c>
      <c r="OQ28" s="55">
        <f t="shared" si="42"/>
        <v>4.8675505653430484E-3</v>
      </c>
      <c r="OR28" s="55">
        <f t="shared" si="42"/>
        <v>4.8675505653430484E-3</v>
      </c>
      <c r="OS28" s="55">
        <f t="shared" si="42"/>
        <v>4.8675505653430484E-3</v>
      </c>
      <c r="OT28" s="55">
        <f t="shared" si="42"/>
        <v>4.8675505653430484E-3</v>
      </c>
      <c r="OU28" s="55">
        <f t="shared" si="42"/>
        <v>4.8675505653430484E-3</v>
      </c>
      <c r="OV28" s="55">
        <f t="shared" si="42"/>
        <v>4.8675505653430484E-3</v>
      </c>
      <c r="OW28" s="55">
        <f t="shared" si="42"/>
        <v>4.8675505653430484E-3</v>
      </c>
      <c r="OX28" s="55">
        <f t="shared" si="42"/>
        <v>4.8675505653430484E-3</v>
      </c>
      <c r="OY28" s="55">
        <f t="shared" si="42"/>
        <v>4.8675505653430484E-3</v>
      </c>
      <c r="OZ28" s="55">
        <f t="shared" si="42"/>
        <v>4.8675505653430484E-3</v>
      </c>
      <c r="PA28" s="55">
        <f t="shared" si="42"/>
        <v>4.8675505653430484E-3</v>
      </c>
      <c r="PB28" s="55">
        <f t="shared" si="42"/>
        <v>4.8675505653430484E-3</v>
      </c>
      <c r="PC28" s="55">
        <f t="shared" si="42"/>
        <v>4.8675505653430484E-3</v>
      </c>
      <c r="PD28" s="55">
        <f t="shared" si="42"/>
        <v>4.8675505653430484E-3</v>
      </c>
      <c r="PE28" s="55">
        <f t="shared" si="42"/>
        <v>4.8675505653430484E-3</v>
      </c>
      <c r="PF28" s="55">
        <f t="shared" si="42"/>
        <v>4.8675505653430484E-3</v>
      </c>
      <c r="PG28" s="55">
        <f t="shared" si="42"/>
        <v>4.8675505653430484E-3</v>
      </c>
      <c r="PH28" s="55">
        <f t="shared" si="42"/>
        <v>4.8675505653430484E-3</v>
      </c>
      <c r="PI28" s="55">
        <f t="shared" si="42"/>
        <v>4.8675505653430484E-3</v>
      </c>
      <c r="PJ28" s="55">
        <f t="shared" si="42"/>
        <v>4.8675505653430484E-3</v>
      </c>
      <c r="PK28" s="55">
        <f t="shared" si="42"/>
        <v>4.8675505653430484E-3</v>
      </c>
      <c r="PL28" s="55">
        <f t="shared" si="42"/>
        <v>4.8675505653430484E-3</v>
      </c>
      <c r="PM28" s="55">
        <f t="shared" si="42"/>
        <v>4.8675505653430484E-3</v>
      </c>
      <c r="PN28" s="55">
        <f t="shared" si="42"/>
        <v>4.8675505653430484E-3</v>
      </c>
      <c r="PO28" s="55">
        <f t="shared" si="42"/>
        <v>4.8675505653430484E-3</v>
      </c>
      <c r="PP28" s="55">
        <f t="shared" si="42"/>
        <v>4.8675505653430484E-3</v>
      </c>
      <c r="PQ28" s="55">
        <f t="shared" si="42"/>
        <v>4.8675505653430484E-3</v>
      </c>
      <c r="PR28" s="55">
        <f t="shared" si="42"/>
        <v>4.8675505653430484E-3</v>
      </c>
      <c r="PS28" s="55">
        <f t="shared" si="42"/>
        <v>4.8675505653430484E-3</v>
      </c>
      <c r="PT28" s="55">
        <f t="shared" si="42"/>
        <v>4.8675505653430484E-3</v>
      </c>
      <c r="PU28" s="55">
        <f t="shared" si="42"/>
        <v>4.8675505653430484E-3</v>
      </c>
      <c r="PV28" s="55">
        <f t="shared" ref="PV28:QH29" si="43">((1+LOOKUP(YEAR(PV$25),$G$8:$CE$8,$G11:$CE11))^(1/12))-1</f>
        <v>4.8675505653430484E-3</v>
      </c>
      <c r="PW28" s="55">
        <f t="shared" si="43"/>
        <v>4.8675505653430484E-3</v>
      </c>
      <c r="PX28" s="55">
        <f t="shared" si="43"/>
        <v>4.8675505653430484E-3</v>
      </c>
      <c r="PY28" s="55">
        <f t="shared" si="43"/>
        <v>4.8675505653430484E-3</v>
      </c>
      <c r="PZ28" s="55">
        <f t="shared" si="43"/>
        <v>4.8675505653430484E-3</v>
      </c>
      <c r="QA28" s="55">
        <f t="shared" si="43"/>
        <v>4.8675505653430484E-3</v>
      </c>
      <c r="QB28" s="55">
        <f t="shared" si="43"/>
        <v>4.8675505653430484E-3</v>
      </c>
      <c r="QC28" s="55">
        <f t="shared" si="43"/>
        <v>4.8675505653430484E-3</v>
      </c>
      <c r="QD28" s="55">
        <f t="shared" si="43"/>
        <v>4.8675505653430484E-3</v>
      </c>
      <c r="QE28" s="55">
        <f t="shared" si="43"/>
        <v>4.8675505653430484E-3</v>
      </c>
      <c r="QF28" s="55">
        <f t="shared" si="43"/>
        <v>4.8675505653430484E-3</v>
      </c>
      <c r="QG28" s="55">
        <f t="shared" si="43"/>
        <v>4.8675505653430484E-3</v>
      </c>
      <c r="QH28" s="55">
        <f t="shared" si="43"/>
        <v>4.8675505653430484E-3</v>
      </c>
      <c r="QI28" t="s">
        <v>1293</v>
      </c>
    </row>
    <row r="29" spans="1:451">
      <c r="A29" s="43"/>
      <c r="B29" s="52" t="s">
        <v>1299</v>
      </c>
      <c r="C29" s="53"/>
      <c r="D29" s="53"/>
      <c r="E29" s="53"/>
      <c r="F29" s="45"/>
      <c r="G29" s="68">
        <f t="shared" ref="G29:BR29" si="44">((1+LOOKUP(YEAR(G$25),$G$8:$CE$8,$G12:$CE12))^(1/12))-1</f>
        <v>4.0741237836483535E-3</v>
      </c>
      <c r="H29" s="68">
        <f t="shared" si="44"/>
        <v>4.0741237836483535E-3</v>
      </c>
      <c r="I29" s="68">
        <f t="shared" si="44"/>
        <v>4.0741237836483535E-3</v>
      </c>
      <c r="J29" s="68">
        <f t="shared" si="44"/>
        <v>4.0741237836483535E-3</v>
      </c>
      <c r="K29" s="68">
        <f t="shared" si="44"/>
        <v>4.0741237836483535E-3</v>
      </c>
      <c r="L29" s="68">
        <f t="shared" si="44"/>
        <v>4.0741237836483535E-3</v>
      </c>
      <c r="M29" s="68">
        <f t="shared" si="44"/>
        <v>4.0741237836483535E-3</v>
      </c>
      <c r="N29" s="68">
        <f t="shared" si="44"/>
        <v>4.0741237836483535E-3</v>
      </c>
      <c r="O29" s="68">
        <f t="shared" si="44"/>
        <v>4.0741237836483535E-3</v>
      </c>
      <c r="P29" s="68">
        <f t="shared" si="44"/>
        <v>4.0741237836483535E-3</v>
      </c>
      <c r="Q29" s="68">
        <f t="shared" si="44"/>
        <v>4.0741237836483535E-3</v>
      </c>
      <c r="R29" s="68">
        <f t="shared" si="44"/>
        <v>4.0741237836483535E-3</v>
      </c>
      <c r="S29" s="68">
        <f t="shared" si="44"/>
        <v>4.0741237836483535E-3</v>
      </c>
      <c r="T29" s="68">
        <f t="shared" si="44"/>
        <v>4.0741237836483535E-3</v>
      </c>
      <c r="U29" s="68">
        <f t="shared" si="44"/>
        <v>4.0741237836483535E-3</v>
      </c>
      <c r="V29" s="68">
        <f t="shared" si="44"/>
        <v>4.0741237836483535E-3</v>
      </c>
      <c r="W29" s="68">
        <f t="shared" si="44"/>
        <v>4.0741237836483535E-3</v>
      </c>
      <c r="X29" s="68">
        <f t="shared" si="44"/>
        <v>4.0741237836483535E-3</v>
      </c>
      <c r="Y29" s="68">
        <f t="shared" si="44"/>
        <v>4.0741237836483535E-3</v>
      </c>
      <c r="Z29" s="68">
        <f t="shared" si="44"/>
        <v>4.0741237836483535E-3</v>
      </c>
      <c r="AA29" s="68">
        <f t="shared" si="44"/>
        <v>4.0741237836483535E-3</v>
      </c>
      <c r="AB29" s="68">
        <f t="shared" si="44"/>
        <v>4.0741237836483535E-3</v>
      </c>
      <c r="AC29" s="68">
        <f t="shared" si="44"/>
        <v>4.0741237836483535E-3</v>
      </c>
      <c r="AD29" s="68">
        <f t="shared" si="44"/>
        <v>4.0741237836483535E-3</v>
      </c>
      <c r="AE29" s="68">
        <f t="shared" si="44"/>
        <v>4.0741237836483535E-3</v>
      </c>
      <c r="AF29" s="68">
        <f t="shared" si="44"/>
        <v>4.0741237836483535E-3</v>
      </c>
      <c r="AG29" s="68">
        <f t="shared" si="44"/>
        <v>4.0741237836483535E-3</v>
      </c>
      <c r="AH29" s="68">
        <f t="shared" si="44"/>
        <v>4.0741237836483535E-3</v>
      </c>
      <c r="AI29" s="68">
        <f t="shared" si="44"/>
        <v>4.0741237836483535E-3</v>
      </c>
      <c r="AJ29" s="68">
        <f t="shared" si="44"/>
        <v>4.0741237836483535E-3</v>
      </c>
      <c r="AK29" s="68">
        <f t="shared" si="44"/>
        <v>4.0741237836483535E-3</v>
      </c>
      <c r="AL29" s="68">
        <f t="shared" si="44"/>
        <v>4.0741237836483535E-3</v>
      </c>
      <c r="AM29" s="68">
        <f t="shared" si="44"/>
        <v>4.0741237836483535E-3</v>
      </c>
      <c r="AN29" s="68">
        <f t="shared" si="44"/>
        <v>4.0741237836483535E-3</v>
      </c>
      <c r="AO29" s="68">
        <f t="shared" si="44"/>
        <v>4.0741237836483535E-3</v>
      </c>
      <c r="AP29" s="68">
        <f t="shared" si="44"/>
        <v>4.0741237836483535E-3</v>
      </c>
      <c r="AQ29" s="68">
        <f t="shared" si="44"/>
        <v>4.0741237836483535E-3</v>
      </c>
      <c r="AR29" s="68">
        <f t="shared" si="44"/>
        <v>4.0741237836483535E-3</v>
      </c>
      <c r="AS29" s="68">
        <f t="shared" si="44"/>
        <v>4.0741237836483535E-3</v>
      </c>
      <c r="AT29" s="68">
        <f t="shared" si="44"/>
        <v>4.0741237836483535E-3</v>
      </c>
      <c r="AU29" s="68">
        <f t="shared" si="44"/>
        <v>4.0741237836483535E-3</v>
      </c>
      <c r="AV29" s="68">
        <f t="shared" si="44"/>
        <v>4.0741237836483535E-3</v>
      </c>
      <c r="AW29" s="68">
        <f t="shared" si="44"/>
        <v>4.0741237836483535E-3</v>
      </c>
      <c r="AX29" s="68">
        <f t="shared" si="44"/>
        <v>4.0741237836483535E-3</v>
      </c>
      <c r="AY29" s="68">
        <f t="shared" si="44"/>
        <v>4.0741237836483535E-3</v>
      </c>
      <c r="AZ29" s="68">
        <f t="shared" si="44"/>
        <v>4.0741237836483535E-3</v>
      </c>
      <c r="BA29" s="68">
        <f t="shared" si="44"/>
        <v>4.0741237836483535E-3</v>
      </c>
      <c r="BB29" s="68">
        <f t="shared" si="44"/>
        <v>4.0741237836483535E-3</v>
      </c>
      <c r="BC29" s="68">
        <f t="shared" si="44"/>
        <v>4.0741237836483535E-3</v>
      </c>
      <c r="BD29" s="68">
        <f t="shared" si="44"/>
        <v>4.0741237836483535E-3</v>
      </c>
      <c r="BE29" s="68">
        <f t="shared" si="44"/>
        <v>4.0741237836483535E-3</v>
      </c>
      <c r="BF29" s="68">
        <f t="shared" si="44"/>
        <v>4.0741237836483535E-3</v>
      </c>
      <c r="BG29" s="68">
        <f t="shared" si="44"/>
        <v>4.0741237836483535E-3</v>
      </c>
      <c r="BH29" s="68">
        <f t="shared" si="44"/>
        <v>4.0741237836483535E-3</v>
      </c>
      <c r="BI29" s="68">
        <f t="shared" si="44"/>
        <v>4.0741237836483535E-3</v>
      </c>
      <c r="BJ29" s="68">
        <f t="shared" si="44"/>
        <v>4.0741237836483535E-3</v>
      </c>
      <c r="BK29" s="68">
        <f t="shared" si="44"/>
        <v>4.0741237836483535E-3</v>
      </c>
      <c r="BL29" s="68">
        <f t="shared" si="44"/>
        <v>4.0741237836483535E-3</v>
      </c>
      <c r="BM29" s="68">
        <f t="shared" si="44"/>
        <v>4.0741237836483535E-3</v>
      </c>
      <c r="BN29" s="68">
        <f t="shared" si="44"/>
        <v>4.0741237836483535E-3</v>
      </c>
      <c r="BO29" s="68">
        <f t="shared" si="44"/>
        <v>4.0741237836483535E-3</v>
      </c>
      <c r="BP29" s="68">
        <f t="shared" si="44"/>
        <v>4.0741237836483535E-3</v>
      </c>
      <c r="BQ29" s="68">
        <f t="shared" si="44"/>
        <v>4.0741237836483535E-3</v>
      </c>
      <c r="BR29" s="68">
        <f t="shared" si="44"/>
        <v>4.0741237836483535E-3</v>
      </c>
      <c r="BS29" s="68">
        <f t="shared" ref="BS29:ED29" si="45">((1+LOOKUP(YEAR(BS$25),$G$8:$CE$8,$G12:$CE12))^(1/12))-1</f>
        <v>4.0741237836483535E-3</v>
      </c>
      <c r="BT29" s="68">
        <f t="shared" si="45"/>
        <v>4.0741237836483535E-3</v>
      </c>
      <c r="BU29" s="68">
        <f t="shared" si="45"/>
        <v>4.0741237836483535E-3</v>
      </c>
      <c r="BV29" s="68">
        <f t="shared" si="45"/>
        <v>4.0741237836483535E-3</v>
      </c>
      <c r="BW29" s="68">
        <f t="shared" si="45"/>
        <v>4.0741237836483535E-3</v>
      </c>
      <c r="BX29" s="68">
        <f t="shared" si="45"/>
        <v>4.0741237836483535E-3</v>
      </c>
      <c r="BY29" s="68">
        <f t="shared" si="45"/>
        <v>4.0741237836483535E-3</v>
      </c>
      <c r="BZ29" s="68">
        <f t="shared" si="45"/>
        <v>4.0741237836483535E-3</v>
      </c>
      <c r="CA29" s="68">
        <f t="shared" si="45"/>
        <v>4.0741237836483535E-3</v>
      </c>
      <c r="CB29" s="68">
        <f t="shared" si="45"/>
        <v>4.0741237836483535E-3</v>
      </c>
      <c r="CC29" s="68">
        <f t="shared" si="45"/>
        <v>4.0741237836483535E-3</v>
      </c>
      <c r="CD29" s="68">
        <f t="shared" si="45"/>
        <v>4.0741237836483535E-3</v>
      </c>
      <c r="CE29" s="68">
        <f t="shared" si="45"/>
        <v>4.0741237836483535E-3</v>
      </c>
      <c r="CF29" s="68">
        <f t="shared" si="45"/>
        <v>4.0741237836483535E-3</v>
      </c>
      <c r="CG29" s="68">
        <f t="shared" si="45"/>
        <v>4.0741237836483535E-3</v>
      </c>
      <c r="CH29" s="68">
        <f t="shared" si="45"/>
        <v>4.0741237836483535E-3</v>
      </c>
      <c r="CI29" s="68">
        <f t="shared" si="45"/>
        <v>4.0741237836483535E-3</v>
      </c>
      <c r="CJ29" s="58">
        <f t="shared" si="45"/>
        <v>4.0741237836483535E-3</v>
      </c>
      <c r="CK29" s="58">
        <f t="shared" si="45"/>
        <v>4.0741237836483535E-3</v>
      </c>
      <c r="CL29" s="58">
        <f t="shared" si="45"/>
        <v>4.0741237836483535E-3</v>
      </c>
      <c r="CM29" s="58">
        <f t="shared" si="45"/>
        <v>3.8746849921291737E-3</v>
      </c>
      <c r="CN29" s="58">
        <f t="shared" si="45"/>
        <v>3.8746849921291737E-3</v>
      </c>
      <c r="CO29" s="58">
        <f t="shared" si="45"/>
        <v>3.8746849921291737E-3</v>
      </c>
      <c r="CP29" s="58">
        <f t="shared" si="45"/>
        <v>3.8746849921291737E-3</v>
      </c>
      <c r="CQ29" s="58">
        <f t="shared" si="45"/>
        <v>3.8746849921291737E-3</v>
      </c>
      <c r="CR29" s="58">
        <f t="shared" si="45"/>
        <v>3.8746849921291737E-3</v>
      </c>
      <c r="CS29" s="58">
        <f t="shared" si="45"/>
        <v>3.8746849921291737E-3</v>
      </c>
      <c r="CT29" s="58">
        <f t="shared" si="45"/>
        <v>3.8746849921291737E-3</v>
      </c>
      <c r="CU29" s="58">
        <f t="shared" si="45"/>
        <v>3.8746849921291737E-3</v>
      </c>
      <c r="CV29" s="58">
        <f t="shared" si="45"/>
        <v>3.8746849921291737E-3</v>
      </c>
      <c r="CW29" s="58">
        <f t="shared" si="45"/>
        <v>3.8746849921291737E-3</v>
      </c>
      <c r="CX29" s="58">
        <f t="shared" si="45"/>
        <v>3.8746849921291737E-3</v>
      </c>
      <c r="CY29" s="58">
        <f t="shared" si="45"/>
        <v>3.8746849921291737E-3</v>
      </c>
      <c r="CZ29" s="58">
        <f t="shared" si="45"/>
        <v>3.8746849921291737E-3</v>
      </c>
      <c r="DA29" s="58">
        <f t="shared" si="45"/>
        <v>3.8746849921291737E-3</v>
      </c>
      <c r="DB29" s="58">
        <f t="shared" si="45"/>
        <v>3.8746849921291737E-3</v>
      </c>
      <c r="DC29" s="58">
        <f t="shared" si="45"/>
        <v>3.8746849921291737E-3</v>
      </c>
      <c r="DD29" s="58">
        <f t="shared" si="45"/>
        <v>3.8746849921291737E-3</v>
      </c>
      <c r="DE29" s="58">
        <f t="shared" si="45"/>
        <v>3.8746849921291737E-3</v>
      </c>
      <c r="DF29" s="58">
        <f t="shared" si="45"/>
        <v>3.8746849921291737E-3</v>
      </c>
      <c r="DG29" s="58">
        <f t="shared" si="45"/>
        <v>3.8746849921291737E-3</v>
      </c>
      <c r="DH29" s="58">
        <f t="shared" si="45"/>
        <v>3.8746849921291737E-3</v>
      </c>
      <c r="DI29" s="58">
        <f t="shared" si="45"/>
        <v>3.8746849921291737E-3</v>
      </c>
      <c r="DJ29" s="58">
        <f t="shared" si="45"/>
        <v>3.8746849921291737E-3</v>
      </c>
      <c r="DK29" s="58">
        <f t="shared" si="45"/>
        <v>3.8746849921291737E-3</v>
      </c>
      <c r="DL29" s="58">
        <f t="shared" si="45"/>
        <v>3.8746849921291737E-3</v>
      </c>
      <c r="DM29" s="58">
        <f t="shared" si="45"/>
        <v>3.8746849921291737E-3</v>
      </c>
      <c r="DN29" s="58">
        <f t="shared" si="45"/>
        <v>3.8746849921291737E-3</v>
      </c>
      <c r="DO29" s="58">
        <f t="shared" si="45"/>
        <v>3.8746849921291737E-3</v>
      </c>
      <c r="DP29" s="58">
        <f t="shared" si="45"/>
        <v>3.8746849921291737E-3</v>
      </c>
      <c r="DQ29" s="58">
        <f t="shared" si="45"/>
        <v>3.8746849921291737E-3</v>
      </c>
      <c r="DR29" s="58">
        <f t="shared" si="45"/>
        <v>3.8746849921291737E-3</v>
      </c>
      <c r="DS29" s="58">
        <f t="shared" si="45"/>
        <v>3.8746849921291737E-3</v>
      </c>
      <c r="DT29" s="58">
        <f t="shared" si="45"/>
        <v>3.8746849921291737E-3</v>
      </c>
      <c r="DU29" s="58">
        <f t="shared" si="45"/>
        <v>3.8746849921291737E-3</v>
      </c>
      <c r="DV29" s="58">
        <f t="shared" si="45"/>
        <v>3.8746849921291737E-3</v>
      </c>
      <c r="DW29" s="58">
        <f t="shared" si="45"/>
        <v>3.8746849921291737E-3</v>
      </c>
      <c r="DX29" s="58">
        <f t="shared" si="45"/>
        <v>3.8746849921291737E-3</v>
      </c>
      <c r="DY29" s="58">
        <f t="shared" si="45"/>
        <v>3.8746849921291737E-3</v>
      </c>
      <c r="DZ29" s="58">
        <f t="shared" si="45"/>
        <v>3.8746849921291737E-3</v>
      </c>
      <c r="EA29" s="58">
        <f t="shared" si="45"/>
        <v>3.8746849921291737E-3</v>
      </c>
      <c r="EB29" s="58">
        <f t="shared" si="45"/>
        <v>3.8746849921291737E-3</v>
      </c>
      <c r="EC29" s="58">
        <f t="shared" si="45"/>
        <v>3.8746849921291737E-3</v>
      </c>
      <c r="ED29" s="58">
        <f t="shared" si="45"/>
        <v>3.8746849921291737E-3</v>
      </c>
      <c r="EE29" s="58">
        <f t="shared" ref="EE29:GP29" si="46">((1+LOOKUP(YEAR(EE$25),$G$8:$CE$8,$G12:$CE12))^(1/12))-1</f>
        <v>3.8746849921291737E-3</v>
      </c>
      <c r="EF29" s="58">
        <f t="shared" si="46"/>
        <v>3.8746849921291737E-3</v>
      </c>
      <c r="EG29" s="58">
        <f t="shared" si="46"/>
        <v>3.8746849921291737E-3</v>
      </c>
      <c r="EH29" s="58">
        <f t="shared" si="46"/>
        <v>3.8746849921291737E-3</v>
      </c>
      <c r="EI29" s="58">
        <f t="shared" si="46"/>
        <v>3.8746849921291737E-3</v>
      </c>
      <c r="EJ29" s="58">
        <f t="shared" si="46"/>
        <v>3.8746849921291737E-3</v>
      </c>
      <c r="EK29" s="58">
        <f t="shared" si="46"/>
        <v>3.8746849921291737E-3</v>
      </c>
      <c r="EL29" s="58">
        <f t="shared" si="46"/>
        <v>3.8746849921291737E-3</v>
      </c>
      <c r="EM29" s="58">
        <f t="shared" si="46"/>
        <v>3.8746849921291737E-3</v>
      </c>
      <c r="EN29" s="58">
        <f t="shared" si="46"/>
        <v>3.8746849921291737E-3</v>
      </c>
      <c r="EO29" s="58">
        <f t="shared" si="46"/>
        <v>3.8746849921291737E-3</v>
      </c>
      <c r="EP29" s="58">
        <f t="shared" si="46"/>
        <v>3.8746849921291737E-3</v>
      </c>
      <c r="EQ29" s="58">
        <f t="shared" si="46"/>
        <v>3.8746849921291737E-3</v>
      </c>
      <c r="ER29" s="58">
        <f t="shared" si="46"/>
        <v>3.8746849921291737E-3</v>
      </c>
      <c r="ES29" s="58">
        <f t="shared" si="46"/>
        <v>3.8746849921291737E-3</v>
      </c>
      <c r="ET29" s="58">
        <f t="shared" si="46"/>
        <v>3.8746849921291737E-3</v>
      </c>
      <c r="EU29" s="58">
        <f t="shared" si="46"/>
        <v>3.8746849921291737E-3</v>
      </c>
      <c r="EV29" s="58">
        <f t="shared" si="46"/>
        <v>3.8746849921291737E-3</v>
      </c>
      <c r="EW29" s="58">
        <f t="shared" si="46"/>
        <v>3.8746849921291737E-3</v>
      </c>
      <c r="EX29" s="58">
        <f t="shared" si="46"/>
        <v>3.8746849921291737E-3</v>
      </c>
      <c r="EY29" s="58">
        <f t="shared" si="46"/>
        <v>3.8746849921291737E-3</v>
      </c>
      <c r="EZ29" s="58">
        <f t="shared" si="46"/>
        <v>3.8746849921291737E-3</v>
      </c>
      <c r="FA29" s="58">
        <f t="shared" si="46"/>
        <v>3.8746849921291737E-3</v>
      </c>
      <c r="FB29" s="58">
        <f t="shared" si="46"/>
        <v>3.8746849921291737E-3</v>
      </c>
      <c r="FC29" s="58">
        <f t="shared" si="46"/>
        <v>3.8746849921291737E-3</v>
      </c>
      <c r="FD29" s="58">
        <f t="shared" si="46"/>
        <v>3.8746849921291737E-3</v>
      </c>
      <c r="FE29" s="58">
        <f t="shared" si="46"/>
        <v>3.8746849921291737E-3</v>
      </c>
      <c r="FF29" s="58">
        <f t="shared" si="46"/>
        <v>3.8746849921291737E-3</v>
      </c>
      <c r="FG29" s="58">
        <f t="shared" si="46"/>
        <v>3.8746849921291737E-3</v>
      </c>
      <c r="FH29" s="58">
        <f t="shared" si="46"/>
        <v>3.8746849921291737E-3</v>
      </c>
      <c r="FI29" s="58">
        <f t="shared" si="46"/>
        <v>3.8746849921291737E-3</v>
      </c>
      <c r="FJ29" s="58">
        <f t="shared" si="46"/>
        <v>3.8746849921291737E-3</v>
      </c>
      <c r="FK29" s="58">
        <f t="shared" si="46"/>
        <v>3.8746849921291737E-3</v>
      </c>
      <c r="FL29" s="58">
        <f t="shared" si="46"/>
        <v>3.8746849921291737E-3</v>
      </c>
      <c r="FM29" s="58">
        <f t="shared" si="46"/>
        <v>3.8746849921291737E-3</v>
      </c>
      <c r="FN29" s="58">
        <f t="shared" si="46"/>
        <v>3.8746849921291737E-3</v>
      </c>
      <c r="FO29" s="58">
        <f t="shared" si="46"/>
        <v>3.8746849921291737E-3</v>
      </c>
      <c r="FP29" s="58">
        <f t="shared" si="46"/>
        <v>3.8746849921291737E-3</v>
      </c>
      <c r="FQ29" s="58">
        <f t="shared" si="46"/>
        <v>3.8746849921291737E-3</v>
      </c>
      <c r="FR29" s="58">
        <f t="shared" si="46"/>
        <v>3.8746849921291737E-3</v>
      </c>
      <c r="FS29" s="58">
        <f t="shared" si="46"/>
        <v>3.8746849921291737E-3</v>
      </c>
      <c r="FT29" s="58">
        <f t="shared" si="46"/>
        <v>3.8746849921291737E-3</v>
      </c>
      <c r="FU29" s="58">
        <f t="shared" si="46"/>
        <v>3.8746849921291737E-3</v>
      </c>
      <c r="FV29" s="58">
        <f t="shared" si="46"/>
        <v>3.8746849921291737E-3</v>
      </c>
      <c r="FW29" s="58">
        <f t="shared" si="46"/>
        <v>3.8746849921291737E-3</v>
      </c>
      <c r="FX29" s="58">
        <f t="shared" si="46"/>
        <v>3.8746849921291737E-3</v>
      </c>
      <c r="FY29" s="58">
        <f t="shared" si="46"/>
        <v>3.8746849921291737E-3</v>
      </c>
      <c r="FZ29" s="58">
        <f t="shared" si="46"/>
        <v>3.8746849921291737E-3</v>
      </c>
      <c r="GA29" s="58">
        <f t="shared" si="46"/>
        <v>3.8746849921291737E-3</v>
      </c>
      <c r="GB29" s="58">
        <f t="shared" si="46"/>
        <v>3.8746849921291737E-3</v>
      </c>
      <c r="GC29" s="58">
        <f t="shared" si="46"/>
        <v>3.8746849921291737E-3</v>
      </c>
      <c r="GD29" s="58">
        <f t="shared" si="46"/>
        <v>3.8746849921291737E-3</v>
      </c>
      <c r="GE29" s="58">
        <f t="shared" si="46"/>
        <v>3.8746849921291737E-3</v>
      </c>
      <c r="GF29" s="58">
        <f t="shared" si="46"/>
        <v>3.8746849921291737E-3</v>
      </c>
      <c r="GG29" s="58">
        <f t="shared" si="46"/>
        <v>3.8746849921291737E-3</v>
      </c>
      <c r="GH29" s="58">
        <f t="shared" si="46"/>
        <v>3.8746849921291737E-3</v>
      </c>
      <c r="GI29" s="58">
        <f t="shared" si="46"/>
        <v>3.8746849921291737E-3</v>
      </c>
      <c r="GJ29" s="58">
        <f t="shared" si="46"/>
        <v>3.8746849921291737E-3</v>
      </c>
      <c r="GK29" s="58">
        <f t="shared" si="46"/>
        <v>3.8746849921291737E-3</v>
      </c>
      <c r="GL29" s="58">
        <f t="shared" si="46"/>
        <v>3.8746849921291737E-3</v>
      </c>
      <c r="GM29" s="58">
        <f t="shared" si="46"/>
        <v>3.8746849921291737E-3</v>
      </c>
      <c r="GN29" s="58">
        <f t="shared" si="46"/>
        <v>3.8746849921291737E-3</v>
      </c>
      <c r="GO29" s="58">
        <f t="shared" si="46"/>
        <v>3.8746849921291737E-3</v>
      </c>
      <c r="GP29" s="58">
        <f t="shared" si="46"/>
        <v>3.8746849921291737E-3</v>
      </c>
      <c r="GQ29" s="58">
        <f t="shared" si="39"/>
        <v>3.8746849921291737E-3</v>
      </c>
      <c r="GR29" s="58">
        <f t="shared" si="39"/>
        <v>3.8746849921291737E-3</v>
      </c>
      <c r="GS29" s="58">
        <f t="shared" si="39"/>
        <v>3.8746849921291737E-3</v>
      </c>
      <c r="GT29" s="58">
        <f t="shared" si="39"/>
        <v>3.8746849921291737E-3</v>
      </c>
      <c r="GU29" s="58">
        <f t="shared" si="39"/>
        <v>3.8746849921291737E-3</v>
      </c>
      <c r="GV29" s="58">
        <f t="shared" si="39"/>
        <v>3.8746849921291737E-3</v>
      </c>
      <c r="GW29" s="58">
        <f t="shared" si="39"/>
        <v>3.8746849921291737E-3</v>
      </c>
      <c r="GX29" s="58">
        <f t="shared" si="39"/>
        <v>3.8746849921291737E-3</v>
      </c>
      <c r="GY29" s="58">
        <f t="shared" si="39"/>
        <v>3.8746849921291737E-3</v>
      </c>
      <c r="GZ29" s="58">
        <f t="shared" si="39"/>
        <v>3.8746849921291737E-3</v>
      </c>
      <c r="HA29" s="58">
        <f t="shared" si="39"/>
        <v>3.8746849921291737E-3</v>
      </c>
      <c r="HB29" s="58">
        <f t="shared" si="39"/>
        <v>3.8746849921291737E-3</v>
      </c>
      <c r="HC29" s="58">
        <f t="shared" si="39"/>
        <v>3.8746849921291737E-3</v>
      </c>
      <c r="HD29" s="58">
        <f t="shared" si="39"/>
        <v>3.8746849921291737E-3</v>
      </c>
      <c r="HE29" s="58">
        <f t="shared" si="39"/>
        <v>3.8746849921291737E-3</v>
      </c>
      <c r="HF29" s="58">
        <f t="shared" si="39"/>
        <v>3.8746849921291737E-3</v>
      </c>
      <c r="HG29" s="58">
        <f t="shared" si="39"/>
        <v>3.8746849921291737E-3</v>
      </c>
      <c r="HH29" s="58">
        <f t="shared" si="39"/>
        <v>3.8746849921291737E-3</v>
      </c>
      <c r="HI29" s="58">
        <f t="shared" si="39"/>
        <v>3.8746849921291737E-3</v>
      </c>
      <c r="HJ29" s="58">
        <f t="shared" si="39"/>
        <v>3.8746849921291737E-3</v>
      </c>
      <c r="HK29" s="58">
        <f t="shared" si="39"/>
        <v>3.8746849921291737E-3</v>
      </c>
      <c r="HL29" s="58">
        <f t="shared" si="39"/>
        <v>3.8746849921291737E-3</v>
      </c>
      <c r="HM29" s="58">
        <f t="shared" si="39"/>
        <v>3.8746849921291737E-3</v>
      </c>
      <c r="HN29" s="58">
        <f t="shared" si="39"/>
        <v>3.8746849921291737E-3</v>
      </c>
      <c r="HO29" s="58">
        <f t="shared" si="39"/>
        <v>3.8746849921291737E-3</v>
      </c>
      <c r="HP29" s="58">
        <f t="shared" si="39"/>
        <v>3.8746849921291737E-3</v>
      </c>
      <c r="HQ29" s="58">
        <f t="shared" si="39"/>
        <v>3.8746849921291737E-3</v>
      </c>
      <c r="HR29" s="58">
        <f t="shared" si="39"/>
        <v>3.8746849921291737E-3</v>
      </c>
      <c r="HS29" s="58">
        <f t="shared" si="39"/>
        <v>3.8746849921291737E-3</v>
      </c>
      <c r="HT29" s="58">
        <f t="shared" si="39"/>
        <v>3.8746849921291737E-3</v>
      </c>
      <c r="HU29" s="58">
        <f t="shared" si="39"/>
        <v>3.8746849921291737E-3</v>
      </c>
      <c r="HV29" s="58">
        <f t="shared" si="39"/>
        <v>3.8746849921291737E-3</v>
      </c>
      <c r="HW29" s="58">
        <f t="shared" si="39"/>
        <v>3.8746849921291737E-3</v>
      </c>
      <c r="HX29" s="58">
        <f t="shared" si="39"/>
        <v>3.8746849921291737E-3</v>
      </c>
      <c r="HY29" s="58">
        <f t="shared" si="39"/>
        <v>3.8746849921291737E-3</v>
      </c>
      <c r="HZ29" s="58">
        <f t="shared" si="39"/>
        <v>3.8746849921291737E-3</v>
      </c>
      <c r="IA29" s="58">
        <f t="shared" si="39"/>
        <v>3.8746849921291737E-3</v>
      </c>
      <c r="IB29" s="58">
        <f t="shared" si="39"/>
        <v>3.8746849921291737E-3</v>
      </c>
      <c r="IC29" s="58">
        <f t="shared" si="39"/>
        <v>3.8746849921291737E-3</v>
      </c>
      <c r="ID29" s="58">
        <f t="shared" si="39"/>
        <v>3.8746849921291737E-3</v>
      </c>
      <c r="IE29" s="58">
        <f t="shared" si="39"/>
        <v>3.8746849921291737E-3</v>
      </c>
      <c r="IF29" s="58">
        <f t="shared" si="39"/>
        <v>3.8746849921291737E-3</v>
      </c>
      <c r="IG29" s="58">
        <f t="shared" si="39"/>
        <v>3.8746849921291737E-3</v>
      </c>
      <c r="IH29" s="58">
        <f t="shared" si="39"/>
        <v>3.8746849921291737E-3</v>
      </c>
      <c r="II29" s="58">
        <f t="shared" si="39"/>
        <v>3.8746849921291737E-3</v>
      </c>
      <c r="IJ29" s="58">
        <f t="shared" si="39"/>
        <v>3.8746849921291737E-3</v>
      </c>
      <c r="IK29" s="58">
        <f t="shared" si="39"/>
        <v>3.8746849921291737E-3</v>
      </c>
      <c r="IL29" s="58">
        <f t="shared" si="40"/>
        <v>3.8746849921291737E-3</v>
      </c>
      <c r="IM29" s="58">
        <f t="shared" si="40"/>
        <v>3.8746849921291737E-3</v>
      </c>
      <c r="IN29" s="58">
        <f t="shared" si="40"/>
        <v>3.8746849921291737E-3</v>
      </c>
      <c r="IO29" s="58">
        <f t="shared" si="40"/>
        <v>3.8746849921291737E-3</v>
      </c>
      <c r="IP29" s="58">
        <f t="shared" si="40"/>
        <v>3.8746849921291737E-3</v>
      </c>
      <c r="IQ29" s="58">
        <f t="shared" si="40"/>
        <v>3.8746849921291737E-3</v>
      </c>
      <c r="IR29" s="58">
        <f t="shared" si="40"/>
        <v>3.8746849921291737E-3</v>
      </c>
      <c r="IS29" s="58">
        <f t="shared" si="40"/>
        <v>3.8746849921291737E-3</v>
      </c>
      <c r="IT29" s="58">
        <f t="shared" si="40"/>
        <v>3.8746849921291737E-3</v>
      </c>
      <c r="IU29" s="58">
        <f t="shared" si="40"/>
        <v>3.8746849921291737E-3</v>
      </c>
      <c r="IV29" s="58">
        <f t="shared" si="40"/>
        <v>3.8746849921291737E-3</v>
      </c>
      <c r="IW29" s="58">
        <f t="shared" si="40"/>
        <v>3.8746849921291737E-3</v>
      </c>
      <c r="IX29" s="58">
        <f t="shared" si="40"/>
        <v>3.8746849921291737E-3</v>
      </c>
      <c r="IY29" s="58">
        <f t="shared" si="40"/>
        <v>3.8746849921291737E-3</v>
      </c>
      <c r="IZ29" s="58">
        <f t="shared" si="40"/>
        <v>3.8746849921291737E-3</v>
      </c>
      <c r="JA29" s="58">
        <f t="shared" si="40"/>
        <v>3.8746849921291737E-3</v>
      </c>
      <c r="JB29" s="58">
        <f t="shared" si="40"/>
        <v>3.8746849921291737E-3</v>
      </c>
      <c r="JC29" s="58">
        <f t="shared" si="40"/>
        <v>3.8746849921291737E-3</v>
      </c>
      <c r="JD29" s="58">
        <f t="shared" si="40"/>
        <v>3.8746849921291737E-3</v>
      </c>
      <c r="JE29" s="58">
        <f t="shared" si="40"/>
        <v>3.8746849921291737E-3</v>
      </c>
      <c r="JF29" s="58">
        <f t="shared" si="40"/>
        <v>3.8746849921291737E-3</v>
      </c>
      <c r="JG29" s="58">
        <f t="shared" si="40"/>
        <v>3.8746849921291737E-3</v>
      </c>
      <c r="JH29" s="58">
        <f t="shared" si="40"/>
        <v>3.8746849921291737E-3</v>
      </c>
      <c r="JI29" s="58">
        <f t="shared" si="40"/>
        <v>3.8746849921291737E-3</v>
      </c>
      <c r="JJ29" s="58">
        <f t="shared" si="40"/>
        <v>3.8746849921291737E-3</v>
      </c>
      <c r="JK29" s="58">
        <f t="shared" si="40"/>
        <v>3.8746849921291737E-3</v>
      </c>
      <c r="JL29" s="58">
        <f t="shared" si="40"/>
        <v>3.8746849921291737E-3</v>
      </c>
      <c r="JM29" s="58">
        <f t="shared" si="40"/>
        <v>3.8746849921291737E-3</v>
      </c>
      <c r="JN29" s="58">
        <f t="shared" si="40"/>
        <v>3.8746849921291737E-3</v>
      </c>
      <c r="JO29" s="58">
        <f t="shared" si="40"/>
        <v>3.8746849921291737E-3</v>
      </c>
      <c r="JP29" s="58">
        <f t="shared" si="40"/>
        <v>3.8746849921291737E-3</v>
      </c>
      <c r="JQ29" s="58">
        <f t="shared" si="40"/>
        <v>3.8746849921291737E-3</v>
      </c>
      <c r="JR29" s="58">
        <f t="shared" si="40"/>
        <v>3.8746849921291737E-3</v>
      </c>
      <c r="JS29" s="58">
        <f t="shared" si="40"/>
        <v>3.8746849921291737E-3</v>
      </c>
      <c r="JT29" s="58">
        <f t="shared" si="40"/>
        <v>3.8746849921291737E-3</v>
      </c>
      <c r="JU29" s="58">
        <f t="shared" si="40"/>
        <v>3.8746849921291737E-3</v>
      </c>
      <c r="JV29" s="58">
        <f t="shared" si="40"/>
        <v>3.8746849921291737E-3</v>
      </c>
      <c r="JW29" s="58">
        <f t="shared" si="40"/>
        <v>3.8746849921291737E-3</v>
      </c>
      <c r="JX29" s="58">
        <f t="shared" si="40"/>
        <v>3.8746849921291737E-3</v>
      </c>
      <c r="JY29" s="58">
        <f t="shared" si="40"/>
        <v>3.8746849921291737E-3</v>
      </c>
      <c r="JZ29" s="58">
        <f t="shared" si="40"/>
        <v>3.8746849921291737E-3</v>
      </c>
      <c r="KA29" s="58">
        <f t="shared" si="40"/>
        <v>3.8746849921291737E-3</v>
      </c>
      <c r="KB29" s="58">
        <f t="shared" si="40"/>
        <v>3.8746849921291737E-3</v>
      </c>
      <c r="KC29" s="58">
        <f t="shared" si="40"/>
        <v>3.8746849921291737E-3</v>
      </c>
      <c r="KD29" s="58">
        <f t="shared" si="40"/>
        <v>3.8746849921291737E-3</v>
      </c>
      <c r="KE29" s="58">
        <f t="shared" si="40"/>
        <v>3.8746849921291737E-3</v>
      </c>
      <c r="KF29" s="58">
        <f t="shared" si="40"/>
        <v>3.8746849921291737E-3</v>
      </c>
      <c r="KG29" s="58">
        <f t="shared" si="40"/>
        <v>3.8746849921291737E-3</v>
      </c>
      <c r="KH29" s="58">
        <f t="shared" si="40"/>
        <v>3.8746849921291737E-3</v>
      </c>
      <c r="KI29" s="58">
        <f t="shared" si="40"/>
        <v>3.8746849921291737E-3</v>
      </c>
      <c r="KJ29" s="58">
        <f t="shared" si="40"/>
        <v>3.8746849921291737E-3</v>
      </c>
      <c r="KK29" s="58">
        <f t="shared" si="40"/>
        <v>3.8746849921291737E-3</v>
      </c>
      <c r="KL29" s="58">
        <f t="shared" si="40"/>
        <v>3.8746849921291737E-3</v>
      </c>
      <c r="KM29" s="58">
        <f t="shared" si="40"/>
        <v>3.8746849921291737E-3</v>
      </c>
      <c r="KN29" s="58">
        <f t="shared" si="40"/>
        <v>3.8746849921291737E-3</v>
      </c>
      <c r="KO29" s="58">
        <f t="shared" si="40"/>
        <v>3.8746849921291737E-3</v>
      </c>
      <c r="KP29" s="58">
        <f t="shared" si="40"/>
        <v>3.8746849921291737E-3</v>
      </c>
      <c r="KQ29" s="58">
        <f t="shared" si="40"/>
        <v>3.8746849921291737E-3</v>
      </c>
      <c r="KR29" s="58">
        <f t="shared" si="40"/>
        <v>3.8746849921291737E-3</v>
      </c>
      <c r="KS29" s="58">
        <f t="shared" si="40"/>
        <v>3.8746849921291737E-3</v>
      </c>
      <c r="KT29" s="58">
        <f t="shared" si="40"/>
        <v>3.8746849921291737E-3</v>
      </c>
      <c r="KU29" s="58">
        <f t="shared" si="40"/>
        <v>3.8746849921291737E-3</v>
      </c>
      <c r="KV29" s="58">
        <f t="shared" si="40"/>
        <v>3.8746849921291737E-3</v>
      </c>
      <c r="KW29" s="58">
        <f t="shared" si="40"/>
        <v>3.8746849921291737E-3</v>
      </c>
      <c r="KX29" s="58">
        <f t="shared" si="41"/>
        <v>3.8746849921291737E-3</v>
      </c>
      <c r="KY29" s="58">
        <f t="shared" si="41"/>
        <v>3.8746849921291737E-3</v>
      </c>
      <c r="KZ29" s="58">
        <f t="shared" si="41"/>
        <v>3.8746849921291737E-3</v>
      </c>
      <c r="LA29" s="58">
        <f t="shared" si="41"/>
        <v>3.8746849921291737E-3</v>
      </c>
      <c r="LB29" s="58">
        <f t="shared" si="41"/>
        <v>3.8746849921291737E-3</v>
      </c>
      <c r="LC29" s="58">
        <f t="shared" si="41"/>
        <v>3.8746849921291737E-3</v>
      </c>
      <c r="LD29" s="58">
        <f t="shared" si="41"/>
        <v>3.8746849921291737E-3</v>
      </c>
      <c r="LE29" s="58">
        <f t="shared" si="41"/>
        <v>3.8746849921291737E-3</v>
      </c>
      <c r="LF29" s="58">
        <f t="shared" si="41"/>
        <v>3.8746849921291737E-3</v>
      </c>
      <c r="LG29" s="58">
        <f t="shared" si="41"/>
        <v>3.8746849921291737E-3</v>
      </c>
      <c r="LH29" s="58">
        <f t="shared" si="41"/>
        <v>3.8746849921291737E-3</v>
      </c>
      <c r="LI29" s="58">
        <f t="shared" si="41"/>
        <v>3.8746849921291737E-3</v>
      </c>
      <c r="LJ29" s="58">
        <f t="shared" si="41"/>
        <v>3.8746849921291737E-3</v>
      </c>
      <c r="LK29" s="58">
        <f t="shared" si="41"/>
        <v>3.8746849921291737E-3</v>
      </c>
      <c r="LL29" s="58">
        <f t="shared" si="41"/>
        <v>3.8746849921291737E-3</v>
      </c>
      <c r="LM29" s="58">
        <f t="shared" si="41"/>
        <v>3.8746849921291737E-3</v>
      </c>
      <c r="LN29" s="58">
        <f t="shared" si="41"/>
        <v>3.8746849921291737E-3</v>
      </c>
      <c r="LO29" s="58">
        <f t="shared" si="41"/>
        <v>3.8746849921291737E-3</v>
      </c>
      <c r="LP29" s="58">
        <f t="shared" si="41"/>
        <v>3.8746849921291737E-3</v>
      </c>
      <c r="LQ29" s="58">
        <f t="shared" si="41"/>
        <v>3.8746849921291737E-3</v>
      </c>
      <c r="LR29" s="58">
        <f t="shared" si="41"/>
        <v>3.8746849921291737E-3</v>
      </c>
      <c r="LS29" s="58">
        <f t="shared" si="41"/>
        <v>3.8746849921291737E-3</v>
      </c>
      <c r="LT29" s="58">
        <f t="shared" si="41"/>
        <v>3.8746849921291737E-3</v>
      </c>
      <c r="LU29" s="58">
        <f t="shared" si="41"/>
        <v>3.8746849921291737E-3</v>
      </c>
      <c r="LV29" s="58">
        <f t="shared" si="41"/>
        <v>3.8746849921291737E-3</v>
      </c>
      <c r="LW29" s="58">
        <f t="shared" si="41"/>
        <v>3.8746849921291737E-3</v>
      </c>
      <c r="LX29" s="58">
        <f t="shared" si="41"/>
        <v>3.8746849921291737E-3</v>
      </c>
      <c r="LY29" s="58">
        <f t="shared" si="41"/>
        <v>3.8746849921291737E-3</v>
      </c>
      <c r="LZ29" s="58">
        <f t="shared" si="41"/>
        <v>3.8746849921291737E-3</v>
      </c>
      <c r="MA29" s="58">
        <f t="shared" si="41"/>
        <v>3.8746849921291737E-3</v>
      </c>
      <c r="MB29" s="58">
        <f t="shared" si="41"/>
        <v>3.8746849921291737E-3</v>
      </c>
      <c r="MC29" s="58">
        <f t="shared" si="41"/>
        <v>3.8746849921291737E-3</v>
      </c>
      <c r="MD29" s="58">
        <f t="shared" si="41"/>
        <v>3.8746849921291737E-3</v>
      </c>
      <c r="ME29" s="58">
        <f t="shared" si="41"/>
        <v>3.8746849921291737E-3</v>
      </c>
      <c r="MF29" s="58">
        <f t="shared" si="41"/>
        <v>3.8746849921291737E-3</v>
      </c>
      <c r="MG29" s="58">
        <f t="shared" si="41"/>
        <v>3.8746849921291737E-3</v>
      </c>
      <c r="MH29" s="58">
        <f t="shared" si="41"/>
        <v>3.8746849921291737E-3</v>
      </c>
      <c r="MI29" s="58">
        <f t="shared" si="41"/>
        <v>3.8746849921291737E-3</v>
      </c>
      <c r="MJ29" s="58">
        <f t="shared" si="41"/>
        <v>3.8746849921291737E-3</v>
      </c>
      <c r="MK29" s="58">
        <f t="shared" si="41"/>
        <v>3.8746849921291737E-3</v>
      </c>
      <c r="ML29" s="58">
        <f t="shared" si="41"/>
        <v>3.8746849921291737E-3</v>
      </c>
      <c r="MM29" s="58">
        <f t="shared" si="41"/>
        <v>3.8746849921291737E-3</v>
      </c>
      <c r="MN29" s="58">
        <f t="shared" si="41"/>
        <v>3.8746849921291737E-3</v>
      </c>
      <c r="MO29" s="58">
        <f t="shared" si="41"/>
        <v>3.8746849921291737E-3</v>
      </c>
      <c r="MP29" s="58">
        <f t="shared" si="41"/>
        <v>3.8746849921291737E-3</v>
      </c>
      <c r="MQ29" s="58">
        <f t="shared" si="41"/>
        <v>3.8746849921291737E-3</v>
      </c>
      <c r="MR29" s="58">
        <f t="shared" si="41"/>
        <v>3.8746849921291737E-3</v>
      </c>
      <c r="MS29" s="58">
        <f t="shared" si="41"/>
        <v>3.8746849921291737E-3</v>
      </c>
      <c r="MT29" s="58">
        <f t="shared" si="41"/>
        <v>3.8746849921291737E-3</v>
      </c>
      <c r="MU29" s="58">
        <f t="shared" si="41"/>
        <v>3.8746849921291737E-3</v>
      </c>
      <c r="MV29" s="58">
        <f t="shared" si="41"/>
        <v>3.8746849921291737E-3</v>
      </c>
      <c r="MW29" s="58">
        <f t="shared" si="41"/>
        <v>3.8746849921291737E-3</v>
      </c>
      <c r="MX29" s="58">
        <f t="shared" si="41"/>
        <v>3.8746849921291737E-3</v>
      </c>
      <c r="MY29" s="58">
        <f t="shared" si="41"/>
        <v>3.8746849921291737E-3</v>
      </c>
      <c r="MZ29" s="58">
        <f t="shared" si="41"/>
        <v>3.8746849921291737E-3</v>
      </c>
      <c r="NA29" s="58">
        <f t="shared" si="41"/>
        <v>3.8746849921291737E-3</v>
      </c>
      <c r="NB29" s="58">
        <f t="shared" si="41"/>
        <v>3.8746849921291737E-3</v>
      </c>
      <c r="NC29" s="58">
        <f t="shared" si="41"/>
        <v>3.8746849921291737E-3</v>
      </c>
      <c r="ND29" s="58">
        <f t="shared" si="41"/>
        <v>3.8746849921291737E-3</v>
      </c>
      <c r="NE29" s="58">
        <f t="shared" si="41"/>
        <v>3.8746849921291737E-3</v>
      </c>
      <c r="NF29" s="58">
        <f t="shared" si="41"/>
        <v>3.8746849921291737E-3</v>
      </c>
      <c r="NG29" s="58">
        <f t="shared" si="41"/>
        <v>3.8746849921291737E-3</v>
      </c>
      <c r="NH29" s="58">
        <f t="shared" si="41"/>
        <v>3.8746849921291737E-3</v>
      </c>
      <c r="NI29" s="58">
        <f t="shared" si="41"/>
        <v>3.8746849921291737E-3</v>
      </c>
      <c r="NJ29" s="58">
        <f t="shared" si="42"/>
        <v>3.8746849921291737E-3</v>
      </c>
      <c r="NK29" s="58">
        <f t="shared" si="42"/>
        <v>3.8746849921291737E-3</v>
      </c>
      <c r="NL29" s="58">
        <f t="shared" si="42"/>
        <v>3.8746849921291737E-3</v>
      </c>
      <c r="NM29" s="58">
        <f t="shared" si="42"/>
        <v>3.8746849921291737E-3</v>
      </c>
      <c r="NN29" s="58">
        <f t="shared" si="42"/>
        <v>3.8746849921291737E-3</v>
      </c>
      <c r="NO29" s="58">
        <f t="shared" si="42"/>
        <v>3.8746849921291737E-3</v>
      </c>
      <c r="NP29" s="58">
        <f t="shared" si="42"/>
        <v>3.8746849921291737E-3</v>
      </c>
      <c r="NQ29" s="58">
        <f t="shared" si="42"/>
        <v>3.8746849921291737E-3</v>
      </c>
      <c r="NR29" s="58">
        <f t="shared" si="42"/>
        <v>3.8746849921291737E-3</v>
      </c>
      <c r="NS29" s="58">
        <f t="shared" si="42"/>
        <v>3.8746849921291737E-3</v>
      </c>
      <c r="NT29" s="58">
        <f t="shared" si="42"/>
        <v>3.8746849921291737E-3</v>
      </c>
      <c r="NU29" s="58">
        <f t="shared" si="42"/>
        <v>3.8746849921291737E-3</v>
      </c>
      <c r="NV29" s="58">
        <f t="shared" si="42"/>
        <v>3.8746849921291737E-3</v>
      </c>
      <c r="NW29" s="58">
        <f t="shared" si="42"/>
        <v>3.8746849921291737E-3</v>
      </c>
      <c r="NX29" s="58">
        <f t="shared" si="42"/>
        <v>3.8746849921291737E-3</v>
      </c>
      <c r="NY29" s="58">
        <f t="shared" si="42"/>
        <v>3.8746849921291737E-3</v>
      </c>
      <c r="NZ29" s="58">
        <f t="shared" si="42"/>
        <v>3.8746849921291737E-3</v>
      </c>
      <c r="OA29" s="58">
        <f t="shared" si="42"/>
        <v>3.8746849921291737E-3</v>
      </c>
      <c r="OB29" s="58">
        <f t="shared" si="42"/>
        <v>3.8746849921291737E-3</v>
      </c>
      <c r="OC29" s="58">
        <f t="shared" si="42"/>
        <v>3.8746849921291737E-3</v>
      </c>
      <c r="OD29" s="58">
        <f t="shared" si="42"/>
        <v>3.8746849921291737E-3</v>
      </c>
      <c r="OE29" s="58">
        <f t="shared" si="42"/>
        <v>3.8746849921291737E-3</v>
      </c>
      <c r="OF29" s="58">
        <f t="shared" si="42"/>
        <v>3.8746849921291737E-3</v>
      </c>
      <c r="OG29" s="58">
        <f t="shared" si="42"/>
        <v>3.8746849921291737E-3</v>
      </c>
      <c r="OH29" s="58">
        <f t="shared" si="42"/>
        <v>3.8746849921291737E-3</v>
      </c>
      <c r="OI29" s="58">
        <f t="shared" si="42"/>
        <v>3.8746849921291737E-3</v>
      </c>
      <c r="OJ29" s="58">
        <f t="shared" si="42"/>
        <v>3.8746849921291737E-3</v>
      </c>
      <c r="OK29" s="58">
        <f t="shared" si="42"/>
        <v>3.8746849921291737E-3</v>
      </c>
      <c r="OL29" s="58">
        <f t="shared" si="42"/>
        <v>3.8746849921291737E-3</v>
      </c>
      <c r="OM29" s="58">
        <f t="shared" si="42"/>
        <v>3.8746849921291737E-3</v>
      </c>
      <c r="ON29" s="58">
        <f t="shared" si="42"/>
        <v>3.8746849921291737E-3</v>
      </c>
      <c r="OO29" s="58">
        <f t="shared" si="42"/>
        <v>3.8746849921291737E-3</v>
      </c>
      <c r="OP29" s="58">
        <f t="shared" si="42"/>
        <v>3.8746849921291737E-3</v>
      </c>
      <c r="OQ29" s="58">
        <f t="shared" si="42"/>
        <v>3.8746849921291737E-3</v>
      </c>
      <c r="OR29" s="58">
        <f t="shared" si="42"/>
        <v>3.8746849921291737E-3</v>
      </c>
      <c r="OS29" s="58">
        <f t="shared" si="42"/>
        <v>3.8746849921291737E-3</v>
      </c>
      <c r="OT29" s="58">
        <f t="shared" si="42"/>
        <v>3.8746849921291737E-3</v>
      </c>
      <c r="OU29" s="58">
        <f t="shared" si="42"/>
        <v>3.8746849921291737E-3</v>
      </c>
      <c r="OV29" s="58">
        <f t="shared" si="42"/>
        <v>3.8746849921291737E-3</v>
      </c>
      <c r="OW29" s="58">
        <f t="shared" si="42"/>
        <v>3.8746849921291737E-3</v>
      </c>
      <c r="OX29" s="58">
        <f t="shared" si="42"/>
        <v>3.8746849921291737E-3</v>
      </c>
      <c r="OY29" s="58">
        <f t="shared" si="42"/>
        <v>3.8746849921291737E-3</v>
      </c>
      <c r="OZ29" s="58">
        <f t="shared" si="42"/>
        <v>3.8746849921291737E-3</v>
      </c>
      <c r="PA29" s="58">
        <f t="shared" si="42"/>
        <v>3.8746849921291737E-3</v>
      </c>
      <c r="PB29" s="58">
        <f t="shared" si="42"/>
        <v>3.8746849921291737E-3</v>
      </c>
      <c r="PC29" s="58">
        <f t="shared" si="42"/>
        <v>3.8746849921291737E-3</v>
      </c>
      <c r="PD29" s="58">
        <f t="shared" si="42"/>
        <v>3.8746849921291737E-3</v>
      </c>
      <c r="PE29" s="58">
        <f t="shared" si="42"/>
        <v>3.8746849921291737E-3</v>
      </c>
      <c r="PF29" s="58">
        <f t="shared" si="42"/>
        <v>3.8746849921291737E-3</v>
      </c>
      <c r="PG29" s="58">
        <f t="shared" si="42"/>
        <v>3.8746849921291737E-3</v>
      </c>
      <c r="PH29" s="58">
        <f t="shared" si="42"/>
        <v>3.8746849921291737E-3</v>
      </c>
      <c r="PI29" s="58">
        <f t="shared" si="42"/>
        <v>3.8746849921291737E-3</v>
      </c>
      <c r="PJ29" s="58">
        <f t="shared" si="42"/>
        <v>3.8746849921291737E-3</v>
      </c>
      <c r="PK29" s="58">
        <f t="shared" si="42"/>
        <v>3.8746849921291737E-3</v>
      </c>
      <c r="PL29" s="58">
        <f t="shared" si="42"/>
        <v>3.8746849921291737E-3</v>
      </c>
      <c r="PM29" s="58">
        <f t="shared" si="42"/>
        <v>3.8746849921291737E-3</v>
      </c>
      <c r="PN29" s="58">
        <f t="shared" si="42"/>
        <v>3.8746849921291737E-3</v>
      </c>
      <c r="PO29" s="58">
        <f t="shared" si="42"/>
        <v>3.8746849921291737E-3</v>
      </c>
      <c r="PP29" s="58">
        <f t="shared" si="42"/>
        <v>3.8746849921291737E-3</v>
      </c>
      <c r="PQ29" s="58">
        <f t="shared" si="42"/>
        <v>3.8746849921291737E-3</v>
      </c>
      <c r="PR29" s="58">
        <f t="shared" si="42"/>
        <v>3.8746849921291737E-3</v>
      </c>
      <c r="PS29" s="58">
        <f t="shared" si="42"/>
        <v>3.8746849921291737E-3</v>
      </c>
      <c r="PT29" s="58">
        <f t="shared" si="42"/>
        <v>3.8746849921291737E-3</v>
      </c>
      <c r="PU29" s="58">
        <f t="shared" si="42"/>
        <v>3.8746849921291737E-3</v>
      </c>
      <c r="PV29" s="58">
        <f t="shared" si="43"/>
        <v>3.8746849921291737E-3</v>
      </c>
      <c r="PW29" s="58">
        <f t="shared" si="43"/>
        <v>3.8746849921291737E-3</v>
      </c>
      <c r="PX29" s="58">
        <f t="shared" si="43"/>
        <v>3.8746849921291737E-3</v>
      </c>
      <c r="PY29" s="58">
        <f t="shared" si="43"/>
        <v>3.8746849921291737E-3</v>
      </c>
      <c r="PZ29" s="58">
        <f t="shared" si="43"/>
        <v>3.8746849921291737E-3</v>
      </c>
      <c r="QA29" s="58">
        <f t="shared" si="43"/>
        <v>3.8746849921291737E-3</v>
      </c>
      <c r="QB29" s="58">
        <f t="shared" si="43"/>
        <v>3.8746849921291737E-3</v>
      </c>
      <c r="QC29" s="58">
        <f t="shared" si="43"/>
        <v>3.8746849921291737E-3</v>
      </c>
      <c r="QD29" s="58">
        <f t="shared" si="43"/>
        <v>3.8746849921291737E-3</v>
      </c>
      <c r="QE29" s="58">
        <f t="shared" si="43"/>
        <v>3.8746849921291737E-3</v>
      </c>
      <c r="QF29" s="58">
        <f t="shared" si="43"/>
        <v>3.8746849921291737E-3</v>
      </c>
      <c r="QG29" s="58">
        <f t="shared" si="43"/>
        <v>3.8746849921291737E-3</v>
      </c>
      <c r="QH29" s="58">
        <f t="shared" si="43"/>
        <v>3.8746849921291737E-3</v>
      </c>
      <c r="QI29" t="s">
        <v>1293</v>
      </c>
    </row>
    <row r="30" spans="1:451">
      <c r="A30" s="43"/>
      <c r="B30" s="52" t="s">
        <v>1310</v>
      </c>
      <c r="C30" s="53"/>
      <c r="D30" s="53"/>
      <c r="E30" s="53"/>
      <c r="F30" s="45"/>
      <c r="G30" s="61">
        <v>2.189E-3</v>
      </c>
      <c r="H30" s="61">
        <v>7.2099999999999996E-4</v>
      </c>
      <c r="I30" s="61">
        <v>1.8759999999999998E-3</v>
      </c>
      <c r="J30" s="61">
        <v>1.2720000000000001E-3</v>
      </c>
      <c r="K30" s="61">
        <v>1.689E-3</v>
      </c>
      <c r="L30" s="61">
        <v>9.5399999999999999E-4</v>
      </c>
      <c r="M30" s="61">
        <v>1.469E-3</v>
      </c>
      <c r="N30" s="61">
        <v>1.4660000000000001E-3</v>
      </c>
      <c r="O30" s="61">
        <v>3.5200000000000005E-4</v>
      </c>
      <c r="P30" s="61">
        <v>1.142E-3</v>
      </c>
      <c r="Q30" s="61">
        <v>5.8999999999999992E-4</v>
      </c>
      <c r="R30" s="61">
        <v>6.4000000000000005E-4</v>
      </c>
      <c r="S30" s="61">
        <v>1.01E-3</v>
      </c>
      <c r="T30" s="61">
        <v>2.43E-4</v>
      </c>
      <c r="U30" s="61">
        <v>4.0899999999999997E-4</v>
      </c>
      <c r="V30" s="61">
        <v>9.5500000000000001E-4</v>
      </c>
      <c r="W30" s="61">
        <v>7.36E-4</v>
      </c>
      <c r="X30" s="61">
        <v>1.1459999999999999E-3</v>
      </c>
      <c r="Y30" s="61">
        <v>1.9139999999999999E-3</v>
      </c>
      <c r="Z30" s="61">
        <v>1.5740000000000001E-3</v>
      </c>
      <c r="AA30" s="61">
        <v>1.97E-3</v>
      </c>
      <c r="AB30" s="61">
        <v>2.506E-3</v>
      </c>
      <c r="AC30" s="61">
        <v>1.6180000000000001E-3</v>
      </c>
      <c r="AD30" s="61">
        <v>2.1489999999999999E-3</v>
      </c>
      <c r="AE30" s="61">
        <v>1.8400000000000001E-3</v>
      </c>
      <c r="AF30" s="61">
        <v>4.5100000000000001E-4</v>
      </c>
      <c r="AG30" s="61">
        <v>1.438E-3</v>
      </c>
      <c r="AH30" s="61">
        <v>4.5400000000000003E-4</v>
      </c>
      <c r="AI30" s="61">
        <v>4.4900000000000002E-4</v>
      </c>
      <c r="AJ30" s="61">
        <v>6.5600000000000001E-4</v>
      </c>
      <c r="AK30" s="61">
        <v>1.0510000000000001E-3</v>
      </c>
      <c r="AL30" s="61">
        <v>1.9699999999999999E-4</v>
      </c>
      <c r="AM30" s="61">
        <v>0</v>
      </c>
      <c r="AN30" s="61">
        <v>0</v>
      </c>
      <c r="AO30" s="61">
        <v>0</v>
      </c>
      <c r="AP30" s="61">
        <v>5.3300000000000005E-4</v>
      </c>
      <c r="AQ30" s="61">
        <v>0</v>
      </c>
      <c r="AR30" s="61">
        <v>0</v>
      </c>
      <c r="AS30" s="61">
        <v>7.9200000000000006E-4</v>
      </c>
      <c r="AT30" s="61">
        <v>0</v>
      </c>
      <c r="AU30" s="61">
        <v>5.0999999999999993E-4</v>
      </c>
      <c r="AV30" s="61">
        <v>5.8900000000000001E-4</v>
      </c>
      <c r="AW30" s="61">
        <v>1.1509999999999999E-3</v>
      </c>
      <c r="AX30" s="61">
        <v>9.0899999999999998E-4</v>
      </c>
      <c r="AY30" s="61">
        <v>7.0199999999999993E-4</v>
      </c>
      <c r="AZ30" s="61">
        <v>4.7199999999999998E-4</v>
      </c>
      <c r="BA30" s="61">
        <v>3.3599999999999998E-4</v>
      </c>
      <c r="BB30" s="61">
        <v>1.4060000000000001E-3</v>
      </c>
      <c r="BC30" s="61">
        <v>7.1499999999999992E-4</v>
      </c>
      <c r="BD30" s="61">
        <v>5.2400000000000005E-4</v>
      </c>
      <c r="BE30" s="61">
        <v>1.212E-3</v>
      </c>
      <c r="BF30" s="61">
        <v>3.6900000000000002E-4</v>
      </c>
      <c r="BG30" s="61">
        <v>1.57E-3</v>
      </c>
      <c r="BH30" s="61">
        <v>1.114E-3</v>
      </c>
      <c r="BI30" s="61">
        <v>1.2290000000000001E-3</v>
      </c>
      <c r="BJ30" s="61">
        <v>2.0760000000000002E-3</v>
      </c>
      <c r="BK30" s="61">
        <v>1.003E-3</v>
      </c>
      <c r="BL30" s="61">
        <v>6.2E-4</v>
      </c>
      <c r="BM30" s="61">
        <v>6.4500000000000007E-4</v>
      </c>
      <c r="BN30" s="61">
        <v>9.3700000000000001E-4</v>
      </c>
      <c r="BO30" s="61">
        <v>8.6400000000000008E-4</v>
      </c>
      <c r="BP30" s="61">
        <v>0</v>
      </c>
      <c r="BQ30" s="61">
        <v>1.0680000000000002E-3</v>
      </c>
      <c r="BR30" s="61">
        <v>2.2700000000000002E-4</v>
      </c>
      <c r="BS30" s="61">
        <v>4.6799999999999999E-4</v>
      </c>
      <c r="BT30" s="61">
        <v>0</v>
      </c>
      <c r="BU30" s="61">
        <v>1.44E-4</v>
      </c>
      <c r="BV30" s="61">
        <v>1.2300000000000001E-4</v>
      </c>
      <c r="BW30" s="61">
        <v>0</v>
      </c>
      <c r="BX30" s="61">
        <v>0</v>
      </c>
      <c r="BY30" s="61">
        <v>0</v>
      </c>
      <c r="BZ30" s="61">
        <v>0</v>
      </c>
      <c r="CA30" s="61">
        <v>0</v>
      </c>
      <c r="CB30" s="61">
        <v>0</v>
      </c>
      <c r="CC30" s="61">
        <v>0</v>
      </c>
      <c r="CD30" s="61">
        <v>0</v>
      </c>
      <c r="CE30" s="61">
        <v>0</v>
      </c>
      <c r="CF30" s="61">
        <v>0</v>
      </c>
      <c r="CG30" s="61">
        <v>2.0899999999999998E-4</v>
      </c>
      <c r="CH30" s="61">
        <v>0</v>
      </c>
      <c r="CI30" s="61">
        <v>7.9000000000000009E-5</v>
      </c>
      <c r="CJ30" s="61">
        <v>9.2000000000000003E-4</v>
      </c>
      <c r="CK30" s="61">
        <v>2.0699999999999999E-4</v>
      </c>
      <c r="CL30" s="61">
        <v>4.9399999999999997E-4</v>
      </c>
      <c r="CM30" s="61">
        <v>1.126E-3</v>
      </c>
      <c r="CN30" s="61">
        <v>5.3699999999999993E-4</v>
      </c>
      <c r="CO30" s="61">
        <v>2.6599999999999996E-4</v>
      </c>
      <c r="CP30" s="61">
        <v>4.5900000000000004E-4</v>
      </c>
      <c r="CQ30" s="61">
        <v>6.0400000000000004E-4</v>
      </c>
      <c r="CR30" s="61">
        <v>4.6499999999999997E-4</v>
      </c>
      <c r="CS30" s="61">
        <v>1.054E-3</v>
      </c>
      <c r="CT30" s="61">
        <v>6.02E-4</v>
      </c>
      <c r="CU30" s="61">
        <v>8.7300000000000008E-4</v>
      </c>
      <c r="CV30" s="61">
        <v>1.0380000000000001E-3</v>
      </c>
      <c r="CW30" s="61">
        <v>4.8300000000000003E-4</v>
      </c>
      <c r="CX30" s="61">
        <v>1.0530000000000001E-3</v>
      </c>
      <c r="CY30" s="61">
        <v>8.7799999999999998E-4</v>
      </c>
      <c r="CZ30" s="61">
        <v>1.6799999999999999E-4</v>
      </c>
      <c r="DA30" s="61">
        <v>1.2959999999999998E-3</v>
      </c>
      <c r="DB30" s="61">
        <v>1.0739999999999999E-3</v>
      </c>
      <c r="DC30" s="61">
        <v>1.1529999999999999E-3</v>
      </c>
      <c r="DD30" s="61">
        <v>1.8129999999999999E-3</v>
      </c>
      <c r="DE30" s="61">
        <v>2.3050000000000002E-3</v>
      </c>
      <c r="DF30" s="61">
        <v>1.867E-3</v>
      </c>
      <c r="DG30" s="61">
        <v>1.92E-3</v>
      </c>
      <c r="DH30" s="61">
        <v>1.7899999999999999E-3</v>
      </c>
      <c r="DI30" s="61">
        <v>1.2970000000000002E-3</v>
      </c>
      <c r="DJ30" s="61">
        <v>2.2500000000000003E-3</v>
      </c>
      <c r="DK30" s="61">
        <v>1.32E-3</v>
      </c>
      <c r="DL30" s="61">
        <v>9.5699999999999995E-4</v>
      </c>
      <c r="DM30" s="61">
        <v>2.1679999999999998E-3</v>
      </c>
      <c r="DN30" s="61">
        <v>1.3039999999999998E-3</v>
      </c>
      <c r="DO30" s="61">
        <v>1.5329999999999999E-3</v>
      </c>
      <c r="DP30" s="61">
        <v>2.0430000000000001E-3</v>
      </c>
      <c r="DQ30" s="61">
        <v>1.621E-3</v>
      </c>
      <c r="DR30" s="61">
        <v>2.545E-3</v>
      </c>
      <c r="DS30" s="61">
        <v>1.575E-3</v>
      </c>
      <c r="DT30" s="61">
        <v>1.601E-3</v>
      </c>
      <c r="DU30" s="61">
        <v>1.428E-3</v>
      </c>
      <c r="DV30" s="61">
        <v>1.8490000000000002E-3</v>
      </c>
      <c r="DW30" s="61">
        <v>1.7000000000000001E-3</v>
      </c>
      <c r="DX30" s="61">
        <v>3.0200000000000002E-4</v>
      </c>
      <c r="DY30" s="61">
        <v>1.5190000000000002E-3</v>
      </c>
      <c r="DZ30" s="61">
        <v>0</v>
      </c>
      <c r="EA30" s="61">
        <v>7.6400000000000003E-4</v>
      </c>
      <c r="EB30" s="61">
        <v>5.3600000000000002E-4</v>
      </c>
      <c r="EC30" s="61">
        <v>6.2299999999999996E-4</v>
      </c>
      <c r="ED30" s="61">
        <v>5.0900000000000001E-4</v>
      </c>
      <c r="EE30" s="61">
        <v>0</v>
      </c>
      <c r="EF30" s="69">
        <v>0</v>
      </c>
      <c r="EG30" s="61">
        <v>0</v>
      </c>
      <c r="EH30" s="61">
        <v>0</v>
      </c>
      <c r="EI30" s="61">
        <v>0</v>
      </c>
      <c r="EJ30" s="61">
        <v>0</v>
      </c>
      <c r="EK30" s="61">
        <v>0</v>
      </c>
      <c r="EL30" s="61">
        <v>0</v>
      </c>
      <c r="EM30" s="61">
        <v>0</v>
      </c>
      <c r="EN30" s="61">
        <v>0</v>
      </c>
      <c r="EO30" s="61">
        <v>0</v>
      </c>
      <c r="EP30" s="61">
        <v>0</v>
      </c>
      <c r="EQ30" s="61">
        <v>0</v>
      </c>
      <c r="ER30" s="61">
        <v>0</v>
      </c>
      <c r="ES30" s="61">
        <v>0</v>
      </c>
      <c r="ET30" s="61">
        <v>0</v>
      </c>
      <c r="EU30" s="61">
        <v>0</v>
      </c>
      <c r="EV30" s="61">
        <v>0</v>
      </c>
      <c r="EW30" s="61">
        <v>0</v>
      </c>
      <c r="EX30" s="69">
        <v>0</v>
      </c>
      <c r="EY30" s="61">
        <v>0</v>
      </c>
      <c r="EZ30" s="61">
        <v>0</v>
      </c>
      <c r="FA30" s="61">
        <v>0</v>
      </c>
      <c r="FB30" s="61">
        <v>0</v>
      </c>
      <c r="FC30" s="61">
        <v>0</v>
      </c>
      <c r="FD30" s="61">
        <v>0</v>
      </c>
      <c r="FE30" s="61">
        <v>0</v>
      </c>
      <c r="FF30" s="61">
        <v>0</v>
      </c>
      <c r="FG30" s="58">
        <f ca="1">MAX(INTERCEPT($G$30:INDEX($G$30:FF$30,MATCH(EOMONTH($C$2,-1),$G$25:FF$25,0)),$G$28:INDEX($G$28:$FF$28,MATCH(EOMONTH($C$2,-1),$G$25:$FF$25,0)))+SLOPE($G$30:INDEX($G$30:$FF$30,MATCH(EOMONTH($C$2,-1),$G$25:$FF$25,0)),$G$28:INDEX($G$28:$FF$28,MATCH(EOMONTH($C$2,-1),$G$25:$FF$25,0)))*FG28,0)</f>
        <v>0</v>
      </c>
      <c r="FH30" s="58">
        <f ca="1">MAX(INTERCEPT($G$30:INDEX($G$30:FG$30,MATCH(EOMONTH($C$2,-1),$G$25:FG$25,0)),$G$28:INDEX($G$28:$FF$28,MATCH(EOMONTH($C$2,-1),$G$25:$FF$25,0)))+SLOPE($G$30:INDEX($G$30:$FF$30,MATCH(EOMONTH($C$2,-1),$G$25:$FF$25,0)),$G$28:INDEX($G$28:$FF$28,MATCH(EOMONTH($C$2,-1),$G$25:$FF$25,0)))*FH28,0)</f>
        <v>0</v>
      </c>
      <c r="FI30" s="58">
        <f ca="1">MAX(INTERCEPT($G$30:INDEX($G$30:FH$30,MATCH(EOMONTH($C$2,-1),$G$25:FH$25,0)),$G$28:INDEX($G$28:$FF$28,MATCH(EOMONTH($C$2,-1),$G$25:$FF$25,0)))+SLOPE($G$30:INDEX($G$30:$FF$30,MATCH(EOMONTH($C$2,-1),$G$25:$FF$25,0)),$G$28:INDEX($G$28:$FF$28,MATCH(EOMONTH($C$2,-1),$G$25:$FF$25,0)))*FI28,0)</f>
        <v>0</v>
      </c>
      <c r="FJ30" s="58">
        <f ca="1">MAX(INTERCEPT($G$30:INDEX($G$30:FI$30,MATCH(EOMONTH($C$2,-1),$G$25:FI$25,0)),$G$28:INDEX($G$28:$FF$28,MATCH(EOMONTH($C$2,-1),$G$25:$FF$25,0)))+SLOPE($G$30:INDEX($G$30:$FF$30,MATCH(EOMONTH($C$2,-1),$G$25:$FF$25,0)),$G$28:INDEX($G$28:$FF$28,MATCH(EOMONTH($C$2,-1),$G$25:$FF$25,0)))*FJ28,0)</f>
        <v>0</v>
      </c>
      <c r="FK30" s="58">
        <f ca="1">MAX(INTERCEPT($G$30:INDEX($G$30:FJ$30,MATCH(EOMONTH($C$2,-1),$G$25:FJ$25,0)),$G$28:INDEX($G$28:$FF$28,MATCH(EOMONTH($C$2,-1),$G$25:$FF$25,0)))+SLOPE($G$30:INDEX($G$30:$FF$30,MATCH(EOMONTH($C$2,-1),$G$25:$FF$25,0)),$G$28:INDEX($G$28:$FF$28,MATCH(EOMONTH($C$2,-1),$G$25:$FF$25,0)))*FK28,0)</f>
        <v>0</v>
      </c>
      <c r="FL30" s="58">
        <f ca="1">MAX(INTERCEPT($G$30:INDEX($G$30:FK$30,MATCH(EOMONTH($C$2,-1),$G$25:FK$25,0)),$G$28:INDEX($G$28:$FF$28,MATCH(EOMONTH($C$2,-1),$G$25:$FF$25,0)))+SLOPE($G$30:INDEX($G$30:$FF$30,MATCH(EOMONTH($C$2,-1),$G$25:$FF$25,0)),$G$28:INDEX($G$28:$FF$28,MATCH(EOMONTH($C$2,-1),$G$25:$FF$25,0)))*FL28,0)</f>
        <v>0</v>
      </c>
      <c r="FM30" s="58">
        <f ca="1">MAX(INTERCEPT($G$30:INDEX($G$30:FL$30,MATCH(EOMONTH($C$2,-1),$G$25:FL$25,0)),$G$28:INDEX($G$28:$FF$28,MATCH(EOMONTH($C$2,-1),$G$25:$FF$25,0)))+SLOPE($G$30:INDEX($G$30:$FF$30,MATCH(EOMONTH($C$2,-1),$G$25:$FF$25,0)),$G$28:INDEX($G$28:$FF$28,MATCH(EOMONTH($C$2,-1),$G$25:$FF$25,0)))*FM28,0)</f>
        <v>0</v>
      </c>
      <c r="FN30" s="58">
        <f ca="1">MAX(INTERCEPT($G$30:INDEX($G$30:FM$30,MATCH(EOMONTH($C$2,-1),$G$25:FM$25,0)),$G$28:INDEX($G$28:$FF$28,MATCH(EOMONTH($C$2,-1),$G$25:$FF$25,0)))+SLOPE($G$30:INDEX($G$30:$FF$30,MATCH(EOMONTH($C$2,-1),$G$25:$FF$25,0)),$G$28:INDEX($G$28:$FF$28,MATCH(EOMONTH($C$2,-1),$G$25:$FF$25,0)))*FN28,0)</f>
        <v>0</v>
      </c>
      <c r="FO30" s="58">
        <f ca="1">MAX(INTERCEPT($G$30:INDEX($G$30:FN$30,MATCH(EOMONTH($C$2,-1),$G$25:FN$25,0)),$G$28:INDEX($G$28:$FF$28,MATCH(EOMONTH($C$2,-1),$G$25:$FF$25,0)))+SLOPE($G$30:INDEX($G$30:$FF$30,MATCH(EOMONTH($C$2,-1),$G$25:$FF$25,0)),$G$28:INDEX($G$28:$FF$28,MATCH(EOMONTH($C$2,-1),$G$25:$FF$25,0)))*FO28,0)</f>
        <v>0</v>
      </c>
      <c r="FP30" s="58">
        <f ca="1">MAX(INTERCEPT($G$30:INDEX($G$30:FO$30,MATCH(EOMONTH($C$2,-1),$G$25:FO$25,0)),$G$28:INDEX($G$28:$FF$28,MATCH(EOMONTH($C$2,-1),$G$25:$FF$25,0)))+SLOPE($G$30:INDEX($G$30:$FF$30,MATCH(EOMONTH($C$2,-1),$G$25:$FF$25,0)),$G$28:INDEX($G$28:$FF$28,MATCH(EOMONTH($C$2,-1),$G$25:$FF$25,0)))*FP28,0)</f>
        <v>0</v>
      </c>
      <c r="FQ30" s="58">
        <f ca="1">MAX(INTERCEPT($G$30:INDEX($G$30:FP$30,MATCH(EOMONTH($C$2,-1),$G$25:FP$25,0)),$G$28:INDEX($G$28:$FF$28,MATCH(EOMONTH($C$2,-1),$G$25:$FF$25,0)))+SLOPE($G$30:INDEX($G$30:$FF$30,MATCH(EOMONTH($C$2,-1),$G$25:$FF$25,0)),$G$28:INDEX($G$28:$FF$28,MATCH(EOMONTH($C$2,-1),$G$25:$FF$25,0)))*FQ28,0)</f>
        <v>0</v>
      </c>
      <c r="FR30" s="58">
        <f ca="1">MAX(INTERCEPT($G$30:INDEX($G$30:FQ$30,MATCH(EOMONTH($C$2,-1),$G$25:FQ$25,0)),$G$28:INDEX($G$28:$FF$28,MATCH(EOMONTH($C$2,-1),$G$25:$FF$25,0)))+SLOPE($G$30:INDEX($G$30:$FF$30,MATCH(EOMONTH($C$2,-1),$G$25:$FF$25,0)),$G$28:INDEX($G$28:$FF$28,MATCH(EOMONTH($C$2,-1),$G$25:$FF$25,0)))*FR28,0)</f>
        <v>0</v>
      </c>
      <c r="FS30" s="58">
        <f ca="1">MAX(INTERCEPT($G$30:INDEX($G$30:FR$30,MATCH(EOMONTH($C$2,-1),$G$25:FR$25,0)),$G$28:INDEX($G$28:$FF$28,MATCH(EOMONTH($C$2,-1),$G$25:$FF$25,0)))+SLOPE($G$30:INDEX($G$30:$FF$30,MATCH(EOMONTH($C$2,-1),$G$25:$FF$25,0)),$G$28:INDEX($G$28:$FF$28,MATCH(EOMONTH($C$2,-1),$G$25:$FF$25,0)))*FS28,0)</f>
        <v>0</v>
      </c>
      <c r="FT30" s="58">
        <f ca="1">MAX(INTERCEPT($G$30:INDEX($G$30:FS$30,MATCH(EOMONTH($C$2,-1),$G$25:FS$25,0)),$G$28:INDEX($G$28:$FF$28,MATCH(EOMONTH($C$2,-1),$G$25:$FF$25,0)))+SLOPE($G$30:INDEX($G$30:$FF$30,MATCH(EOMONTH($C$2,-1),$G$25:$FF$25,0)),$G$28:INDEX($G$28:$FF$28,MATCH(EOMONTH($C$2,-1),$G$25:$FF$25,0)))*FT28,0)</f>
        <v>0</v>
      </c>
      <c r="FU30" s="58">
        <f ca="1">MAX(INTERCEPT($G$30:INDEX($G$30:FT$30,MATCH(EOMONTH($C$2,-1),$G$25:FT$25,0)),$G$28:INDEX($G$28:$FF$28,MATCH(EOMONTH($C$2,-1),$G$25:$FF$25,0)))+SLOPE($G$30:INDEX($G$30:$FF$30,MATCH(EOMONTH($C$2,-1),$G$25:$FF$25,0)),$G$28:INDEX($G$28:$FF$28,MATCH(EOMONTH($C$2,-1),$G$25:$FF$25,0)))*FU28,0)</f>
        <v>0</v>
      </c>
      <c r="FV30" s="58">
        <f ca="1">MAX(INTERCEPT($G$30:INDEX($G$30:FU$30,MATCH(EOMONTH($C$2,-1),$G$25:FU$25,0)),$G$28:INDEX($G$28:$FF$28,MATCH(EOMONTH($C$2,-1),$G$25:$FF$25,0)))+SLOPE($G$30:INDEX($G$30:$FF$30,MATCH(EOMONTH($C$2,-1),$G$25:$FF$25,0)),$G$28:INDEX($G$28:$FF$28,MATCH(EOMONTH($C$2,-1),$G$25:$FF$25,0)))*FV28,0)</f>
        <v>0</v>
      </c>
      <c r="FW30" s="58">
        <f ca="1">MAX(INTERCEPT($G$30:INDEX($G$30:FV$30,MATCH(EOMONTH($C$2,-1),$G$25:FV$25,0)),$G$28:INDEX($G$28:$FF$28,MATCH(EOMONTH($C$2,-1),$G$25:$FF$25,0)))+SLOPE($G$30:INDEX($G$30:$FF$30,MATCH(EOMONTH($C$2,-1),$G$25:$FF$25,0)),$G$28:INDEX($G$28:$FF$28,MATCH(EOMONTH($C$2,-1),$G$25:$FF$25,0)))*FW28,0)</f>
        <v>0</v>
      </c>
      <c r="FX30" s="58">
        <f ca="1">MAX(INTERCEPT($G$30:INDEX($G$30:FW$30,MATCH(EOMONTH($C$2,-1),$G$25:FW$25,0)),$G$28:INDEX($G$28:$FF$28,MATCH(EOMONTH($C$2,-1),$G$25:$FF$25,0)))+SLOPE($G$30:INDEX($G$30:$FF$30,MATCH(EOMONTH($C$2,-1),$G$25:$FF$25,0)),$G$28:INDEX($G$28:$FF$28,MATCH(EOMONTH($C$2,-1),$G$25:$FF$25,0)))*FX28,0)</f>
        <v>0</v>
      </c>
      <c r="FY30" s="58">
        <f ca="1">MAX(INTERCEPT($G$30:INDEX($G$30:FX$30,MATCH(EOMONTH($C$2,-1),$G$25:FX$25,0)),$G$28:INDEX($G$28:$FF$28,MATCH(EOMONTH($C$2,-1),$G$25:$FF$25,0)))+SLOPE($G$30:INDEX($G$30:$FF$30,MATCH(EOMONTH($C$2,-1),$G$25:$FF$25,0)),$G$28:INDEX($G$28:$FF$28,MATCH(EOMONTH($C$2,-1),$G$25:$FF$25,0)))*FY28,0)</f>
        <v>0</v>
      </c>
      <c r="FZ30" s="58">
        <f ca="1">MAX(INTERCEPT($G$30:INDEX($G$30:FY$30,MATCH(EOMONTH($C$2,-1),$G$25:FY$25,0)),$G$28:INDEX($G$28:$FF$28,MATCH(EOMONTH($C$2,-1),$G$25:$FF$25,0)))+SLOPE($G$30:INDEX($G$30:$FF$30,MATCH(EOMONTH($C$2,-1),$G$25:$FF$25,0)),$G$28:INDEX($G$28:$FF$28,MATCH(EOMONTH($C$2,-1),$G$25:$FF$25,0)))*FZ28,0)</f>
        <v>0</v>
      </c>
      <c r="GA30" s="58">
        <f ca="1">MAX(INTERCEPT($G$30:INDEX($G$30:FZ$30,MATCH(EOMONTH($C$2,-1),$G$25:FZ$25,0)),$G$28:INDEX($G$28:$FF$28,MATCH(EOMONTH($C$2,-1),$G$25:$FF$25,0)))+SLOPE($G$30:INDEX($G$30:$FF$30,MATCH(EOMONTH($C$2,-1),$G$25:$FF$25,0)),$G$28:INDEX($G$28:$FF$28,MATCH(EOMONTH($C$2,-1),$G$25:$FF$25,0)))*GA28,0)</f>
        <v>0</v>
      </c>
      <c r="GB30" s="58">
        <f ca="1">MAX(INTERCEPT($G$30:INDEX($G$30:GA$30,MATCH(EOMONTH($C$2,-1),$G$25:GA$25,0)),$G$28:INDEX($G$28:$FF$28,MATCH(EOMONTH($C$2,-1),$G$25:$FF$25,0)))+SLOPE($G$30:INDEX($G$30:$FF$30,MATCH(EOMONTH($C$2,-1),$G$25:$FF$25,0)),$G$28:INDEX($G$28:$FF$28,MATCH(EOMONTH($C$2,-1),$G$25:$FF$25,0)))*GB28,0)</f>
        <v>0</v>
      </c>
      <c r="GC30" s="58">
        <f ca="1">MAX(INTERCEPT($G$30:INDEX($G$30:GB$30,MATCH(EOMONTH($C$2,-1),$G$25:GB$25,0)),$G$28:INDEX($G$28:$FF$28,MATCH(EOMONTH($C$2,-1),$G$25:$FF$25,0)))+SLOPE($G$30:INDEX($G$30:$FF$30,MATCH(EOMONTH($C$2,-1),$G$25:$FF$25,0)),$G$28:INDEX($G$28:$FF$28,MATCH(EOMONTH($C$2,-1),$G$25:$FF$25,0)))*GC28,0)</f>
        <v>0</v>
      </c>
      <c r="GD30" s="58">
        <f ca="1">MAX(INTERCEPT($G$30:INDEX($G$30:GC$30,MATCH(EOMONTH($C$2,-1),$G$25:GC$25,0)),$G$28:INDEX($G$28:$FF$28,MATCH(EOMONTH($C$2,-1),$G$25:$FF$25,0)))+SLOPE($G$30:INDEX($G$30:$FF$30,MATCH(EOMONTH($C$2,-1),$G$25:$FF$25,0)),$G$28:INDEX($G$28:$FF$28,MATCH(EOMONTH($C$2,-1),$G$25:$FF$25,0)))*GD28,0)</f>
        <v>0</v>
      </c>
      <c r="GE30" s="58">
        <f ca="1">MAX(INTERCEPT($G$30:INDEX($G$30:GD$30,MATCH(EOMONTH($C$2,-1),$G$25:GD$25,0)),$G$28:INDEX($G$28:$FF$28,MATCH(EOMONTH($C$2,-1),$G$25:$FF$25,0)))+SLOPE($G$30:INDEX($G$30:$FF$30,MATCH(EOMONTH($C$2,-1),$G$25:$FF$25,0)),$G$28:INDEX($G$28:$FF$28,MATCH(EOMONTH($C$2,-1),$G$25:$FF$25,0)))*GE28,0)</f>
        <v>0</v>
      </c>
      <c r="GF30" s="58">
        <f ca="1">MAX(INTERCEPT($G$30:INDEX($G$30:GE$30,MATCH(EOMONTH($C$2,-1),$G$25:GE$25,0)),$G$28:INDEX($G$28:$FF$28,MATCH(EOMONTH($C$2,-1),$G$25:$FF$25,0)))+SLOPE($G$30:INDEX($G$30:$FF$30,MATCH(EOMONTH($C$2,-1),$G$25:$FF$25,0)),$G$28:INDEX($G$28:$FF$28,MATCH(EOMONTH($C$2,-1),$G$25:$FF$25,0)))*GF28,0)</f>
        <v>0</v>
      </c>
      <c r="GG30" s="58">
        <f ca="1">MAX(INTERCEPT($G$30:INDEX($G$30:GF$30,MATCH(EOMONTH($C$2,-1),$G$25:GF$25,0)),$G$28:INDEX($G$28:$FF$28,MATCH(EOMONTH($C$2,-1),$G$25:$FF$25,0)))+SLOPE($G$30:INDEX($G$30:$FF$30,MATCH(EOMONTH($C$2,-1),$G$25:$FF$25,0)),$G$28:INDEX($G$28:$FF$28,MATCH(EOMONTH($C$2,-1),$G$25:$FF$25,0)))*GG28,0)</f>
        <v>0</v>
      </c>
      <c r="GH30" s="58">
        <f ca="1">MAX(INTERCEPT($G$30:INDEX($G$30:GG$30,MATCH(EOMONTH($C$2,-1),$G$25:GG$25,0)),$G$28:INDEX($G$28:$FF$28,MATCH(EOMONTH($C$2,-1),$G$25:$FF$25,0)))+SLOPE($G$30:INDEX($G$30:$FF$30,MATCH(EOMONTH($C$2,-1),$G$25:$FF$25,0)),$G$28:INDEX($G$28:$FF$28,MATCH(EOMONTH($C$2,-1),$G$25:$FF$25,0)))*GH28,0)</f>
        <v>0</v>
      </c>
      <c r="GI30" s="58">
        <f ca="1">MAX(INTERCEPT($G$30:INDEX($G$30:GH$30,MATCH(EOMONTH($C$2,-1),$G$25:GH$25,0)),$G$28:INDEX($G$28:$FF$28,MATCH(EOMONTH($C$2,-1),$G$25:$FF$25,0)))+SLOPE($G$30:INDEX($G$30:$FF$30,MATCH(EOMONTH($C$2,-1),$G$25:$FF$25,0)),$G$28:INDEX($G$28:$FF$28,MATCH(EOMONTH($C$2,-1),$G$25:$FF$25,0)))*GI28,0)</f>
        <v>0</v>
      </c>
      <c r="GJ30" s="58">
        <f ca="1">MAX(INTERCEPT($G$30:INDEX($G$30:GI$30,MATCH(EOMONTH($C$2,-1),$G$25:GI$25,0)),$G$28:INDEX($G$28:$FF$28,MATCH(EOMONTH($C$2,-1),$G$25:$FF$25,0)))+SLOPE($G$30:INDEX($G$30:$FF$30,MATCH(EOMONTH($C$2,-1),$G$25:$FF$25,0)),$G$28:INDEX($G$28:$FF$28,MATCH(EOMONTH($C$2,-1),$G$25:$FF$25,0)))*GJ28,0)</f>
        <v>0</v>
      </c>
      <c r="GK30" s="58">
        <f ca="1">MAX(INTERCEPT($G$30:INDEX($G$30:GJ$30,MATCH(EOMONTH($C$2,-1),$G$25:GJ$25,0)),$G$28:INDEX($G$28:$FF$28,MATCH(EOMONTH($C$2,-1),$G$25:$FF$25,0)))+SLOPE($G$30:INDEX($G$30:$FF$30,MATCH(EOMONTH($C$2,-1),$G$25:$FF$25,0)),$G$28:INDEX($G$28:$FF$28,MATCH(EOMONTH($C$2,-1),$G$25:$FF$25,0)))*GK28,0)</f>
        <v>0</v>
      </c>
      <c r="GL30" s="58">
        <f ca="1">MAX(INTERCEPT($G$30:INDEX($G$30:GK$30,MATCH(EOMONTH($C$2,-1),$G$25:GK$25,0)),$G$28:INDEX($G$28:$FF$28,MATCH(EOMONTH($C$2,-1),$G$25:$FF$25,0)))+SLOPE($G$30:INDEX($G$30:$FF$30,MATCH(EOMONTH($C$2,-1),$G$25:$FF$25,0)),$G$28:INDEX($G$28:$FF$28,MATCH(EOMONTH($C$2,-1),$G$25:$FF$25,0)))*GL28,0)</f>
        <v>0</v>
      </c>
      <c r="GM30" s="58">
        <f ca="1">MAX(INTERCEPT($G$30:INDEX($G$30:GL$30,MATCH(EOMONTH($C$2,-1),$G$25:GL$25,0)),$G$28:INDEX($G$28:$FF$28,MATCH(EOMONTH($C$2,-1),$G$25:$FF$25,0)))+SLOPE($G$30:INDEX($G$30:$FF$30,MATCH(EOMONTH($C$2,-1),$G$25:$FF$25,0)),$G$28:INDEX($G$28:$FF$28,MATCH(EOMONTH($C$2,-1),$G$25:$FF$25,0)))*GM28,0)</f>
        <v>0</v>
      </c>
      <c r="GN30" s="58">
        <f ca="1">MAX(INTERCEPT($G$30:INDEX($G$30:GM$30,MATCH(EOMONTH($C$2,-1),$G$25:GM$25,0)),$G$28:INDEX($G$28:$FF$28,MATCH(EOMONTH($C$2,-1),$G$25:$FF$25,0)))+SLOPE($G$30:INDEX($G$30:$FF$30,MATCH(EOMONTH($C$2,-1),$G$25:$FF$25,0)),$G$28:INDEX($G$28:$FF$28,MATCH(EOMONTH($C$2,-1),$G$25:$FF$25,0)))*GN28,0)</f>
        <v>0</v>
      </c>
      <c r="GO30" s="58">
        <f ca="1">MAX(INTERCEPT($G$30:INDEX($G$30:GN$30,MATCH(EOMONTH($C$2,-1),$G$25:GN$25,0)),$G$28:INDEX($G$28:$FF$28,MATCH(EOMONTH($C$2,-1),$G$25:$FF$25,0)))+SLOPE($G$30:INDEX($G$30:$FF$30,MATCH(EOMONTH($C$2,-1),$G$25:$FF$25,0)),$G$28:INDEX($G$28:$FF$28,MATCH(EOMONTH($C$2,-1),$G$25:$FF$25,0)))*GO28,0)</f>
        <v>0</v>
      </c>
      <c r="GP30" s="58">
        <f ca="1">MAX(INTERCEPT($G$30:INDEX($G$30:GO$30,MATCH(EOMONTH($C$2,-1),$G$25:GO$25,0)),$G$28:INDEX($G$28:$FF$28,MATCH(EOMONTH($C$2,-1),$G$25:$FF$25,0)))+SLOPE($G$30:INDEX($G$30:$FF$30,MATCH(EOMONTH($C$2,-1),$G$25:$FF$25,0)),$G$28:INDEX($G$28:$FF$28,MATCH(EOMONTH($C$2,-1),$G$25:$FF$25,0)))*GP28,0)</f>
        <v>0</v>
      </c>
      <c r="GQ30" s="58">
        <f ca="1">MAX(INTERCEPT($G$30:INDEX($G$30:GP$30,MATCH(EOMONTH($C$2,-1),$G$25:GP$25,0)),$G$28:INDEX($G$28:$FF$28,MATCH(EOMONTH($C$2,-1),$G$25:$FF$25,0)))+SLOPE($G$30:INDEX($G$30:$FF$30,MATCH(EOMONTH($C$2,-1),$G$25:$FF$25,0)),$G$28:INDEX($G$28:$FF$28,MATCH(EOMONTH($C$2,-1),$G$25:$FF$25,0)))*GQ28,0)</f>
        <v>0</v>
      </c>
      <c r="GR30" s="58">
        <f ca="1">MAX(INTERCEPT($G$30:INDEX($G$30:GQ$30,MATCH(EOMONTH($C$2,-1),$G$25:GQ$25,0)),$G$28:INDEX($G$28:$FF$28,MATCH(EOMONTH($C$2,-1),$G$25:$FF$25,0)))+SLOPE($G$30:INDEX($G$30:$FF$30,MATCH(EOMONTH($C$2,-1),$G$25:$FF$25,0)),$G$28:INDEX($G$28:$FF$28,MATCH(EOMONTH($C$2,-1),$G$25:$FF$25,0)))*GR28,0)</f>
        <v>0</v>
      </c>
      <c r="GS30" s="58">
        <f ca="1">MAX(INTERCEPT($G$30:INDEX($G$30:GR$30,MATCH(EOMONTH($C$2,-1),$G$25:GR$25,0)),$G$28:INDEX($G$28:$FF$28,MATCH(EOMONTH($C$2,-1),$G$25:$FF$25,0)))+SLOPE($G$30:INDEX($G$30:$FF$30,MATCH(EOMONTH($C$2,-1),$G$25:$FF$25,0)),$G$28:INDEX($G$28:$FF$28,MATCH(EOMONTH($C$2,-1),$G$25:$FF$25,0)))*GS28,0)</f>
        <v>0</v>
      </c>
      <c r="GT30" s="58">
        <f ca="1">MAX(INTERCEPT($G$30:INDEX($G$30:GS$30,MATCH(EOMONTH($C$2,-1),$G$25:GS$25,0)),$G$28:INDEX($G$28:$FF$28,MATCH(EOMONTH($C$2,-1),$G$25:$FF$25,0)))+SLOPE($G$30:INDEX($G$30:$FF$30,MATCH(EOMONTH($C$2,-1),$G$25:$FF$25,0)),$G$28:INDEX($G$28:$FF$28,MATCH(EOMONTH($C$2,-1),$G$25:$FF$25,0)))*GT28,0)</f>
        <v>0</v>
      </c>
      <c r="GU30" s="58">
        <f ca="1">MAX(INTERCEPT($G$30:INDEX($G$30:GT$30,MATCH(EOMONTH($C$2,-1),$G$25:GT$25,0)),$G$28:INDEX($G$28:$FF$28,MATCH(EOMONTH($C$2,-1),$G$25:$FF$25,0)))+SLOPE($G$30:INDEX($G$30:$FF$30,MATCH(EOMONTH($C$2,-1),$G$25:$FF$25,0)),$G$28:INDEX($G$28:$FF$28,MATCH(EOMONTH($C$2,-1),$G$25:$FF$25,0)))*GU28,0)</f>
        <v>0</v>
      </c>
      <c r="GV30" s="58">
        <f ca="1">MAX(INTERCEPT($G$30:INDEX($G$30:GU$30,MATCH(EOMONTH($C$2,-1),$G$25:GU$25,0)),$G$28:INDEX($G$28:$FF$28,MATCH(EOMONTH($C$2,-1),$G$25:$FF$25,0)))+SLOPE($G$30:INDEX($G$30:$FF$30,MATCH(EOMONTH($C$2,-1),$G$25:$FF$25,0)),$G$28:INDEX($G$28:$FF$28,MATCH(EOMONTH($C$2,-1),$G$25:$FF$25,0)))*GV28,0)</f>
        <v>0</v>
      </c>
      <c r="GW30" s="58">
        <f ca="1">MAX(INTERCEPT($G$30:INDEX($G$30:GV$30,MATCH(EOMONTH($C$2,-1),$G$25:GV$25,0)),$G$28:INDEX($G$28:$FF$28,MATCH(EOMONTH($C$2,-1),$G$25:$FF$25,0)))+SLOPE($G$30:INDEX($G$30:$FF$30,MATCH(EOMONTH($C$2,-1),$G$25:$FF$25,0)),$G$28:INDEX($G$28:$FF$28,MATCH(EOMONTH($C$2,-1),$G$25:$FF$25,0)))*GW28,0)</f>
        <v>0</v>
      </c>
      <c r="GX30" s="58">
        <f ca="1">MAX(INTERCEPT($G$30:INDEX($G$30:GW$30,MATCH(EOMONTH($C$2,-1),$G$25:GW$25,0)),$G$28:INDEX($G$28:$FF$28,MATCH(EOMONTH($C$2,-1),$G$25:$FF$25,0)))+SLOPE($G$30:INDEX($G$30:$FF$30,MATCH(EOMONTH($C$2,-1),$G$25:$FF$25,0)),$G$28:INDEX($G$28:$FF$28,MATCH(EOMONTH($C$2,-1),$G$25:$FF$25,0)))*GX28,0)</f>
        <v>0</v>
      </c>
      <c r="GY30" s="58">
        <f ca="1">MAX(INTERCEPT($G$30:INDEX($G$30:GX$30,MATCH(EOMONTH($C$2,-1),$G$25:GX$25,0)),$G$28:INDEX($G$28:$FF$28,MATCH(EOMONTH($C$2,-1),$G$25:$FF$25,0)))+SLOPE($G$30:INDEX($G$30:$FF$30,MATCH(EOMONTH($C$2,-1),$G$25:$FF$25,0)),$G$28:INDEX($G$28:$FF$28,MATCH(EOMONTH($C$2,-1),$G$25:$FF$25,0)))*GY28,0)</f>
        <v>0</v>
      </c>
      <c r="GZ30" s="58">
        <f ca="1">MAX(INTERCEPT($G$30:INDEX($G$30:GY$30,MATCH(EOMONTH($C$2,-1),$G$25:GY$25,0)),$G$28:INDEX($G$28:$FF$28,MATCH(EOMONTH($C$2,-1),$G$25:$FF$25,0)))+SLOPE($G$30:INDEX($G$30:$FF$30,MATCH(EOMONTH($C$2,-1),$G$25:$FF$25,0)),$G$28:INDEX($G$28:$FF$28,MATCH(EOMONTH($C$2,-1),$G$25:$FF$25,0)))*GZ28,0)</f>
        <v>0</v>
      </c>
      <c r="HA30" s="58">
        <f ca="1">MAX(INTERCEPT($G$30:INDEX($G$30:GZ$30,MATCH(EOMONTH($C$2,-1),$G$25:GZ$25,0)),$G$28:INDEX($G$28:$FF$28,MATCH(EOMONTH($C$2,-1),$G$25:$FF$25,0)))+SLOPE($G$30:INDEX($G$30:$FF$30,MATCH(EOMONTH($C$2,-1),$G$25:$FF$25,0)),$G$28:INDEX($G$28:$FF$28,MATCH(EOMONTH($C$2,-1),$G$25:$FF$25,0)))*HA28,0)</f>
        <v>0</v>
      </c>
      <c r="HB30" s="58">
        <f ca="1">MAX(INTERCEPT($G$30:INDEX($G$30:HA$30,MATCH(EOMONTH($C$2,-1),$G$25:HA$25,0)),$G$28:INDEX($G$28:$FF$28,MATCH(EOMONTH($C$2,-1),$G$25:$FF$25,0)))+SLOPE($G$30:INDEX($G$30:$FF$30,MATCH(EOMONTH($C$2,-1),$G$25:$FF$25,0)),$G$28:INDEX($G$28:$FF$28,MATCH(EOMONTH($C$2,-1),$G$25:$FF$25,0)))*HB28,0)</f>
        <v>0</v>
      </c>
      <c r="HC30" s="58">
        <f ca="1">MAX(INTERCEPT($G$30:INDEX($G$30:HB$30,MATCH(EOMONTH($C$2,-1),$G$25:HB$25,0)),$G$28:INDEX($G$28:$FF$28,MATCH(EOMONTH($C$2,-1),$G$25:$FF$25,0)))+SLOPE($G$30:INDEX($G$30:$FF$30,MATCH(EOMONTH($C$2,-1),$G$25:$FF$25,0)),$G$28:INDEX($G$28:$FF$28,MATCH(EOMONTH($C$2,-1),$G$25:$FF$25,0)))*HC28,0)</f>
        <v>0</v>
      </c>
      <c r="HD30" s="58">
        <f ca="1">MAX(INTERCEPT($G$30:INDEX($G$30:HC$30,MATCH(EOMONTH($C$2,-1),$G$25:HC$25,0)),$G$28:INDEX($G$28:$FF$28,MATCH(EOMONTH($C$2,-1),$G$25:$FF$25,0)))+SLOPE($G$30:INDEX($G$30:$FF$30,MATCH(EOMONTH($C$2,-1),$G$25:$FF$25,0)),$G$28:INDEX($G$28:$FF$28,MATCH(EOMONTH($C$2,-1),$G$25:$FF$25,0)))*HD28,0)</f>
        <v>0</v>
      </c>
      <c r="HE30" s="58">
        <f ca="1">MAX(INTERCEPT($G$30:INDEX($G$30:HD$30,MATCH(EOMONTH($C$2,-1),$G$25:HD$25,0)),$G$28:INDEX($G$28:$FF$28,MATCH(EOMONTH($C$2,-1),$G$25:$FF$25,0)))+SLOPE($G$30:INDEX($G$30:$FF$30,MATCH(EOMONTH($C$2,-1),$G$25:$FF$25,0)),$G$28:INDEX($G$28:$FF$28,MATCH(EOMONTH($C$2,-1),$G$25:$FF$25,0)))*HE28,0)</f>
        <v>0</v>
      </c>
      <c r="HF30" s="58">
        <f ca="1">MAX(INTERCEPT($G$30:INDEX($G$30:HE$30,MATCH(EOMONTH($C$2,-1),$G$25:HE$25,0)),$G$28:INDEX($G$28:$FF$28,MATCH(EOMONTH($C$2,-1),$G$25:$FF$25,0)))+SLOPE($G$30:INDEX($G$30:$FF$30,MATCH(EOMONTH($C$2,-1),$G$25:$FF$25,0)),$G$28:INDEX($G$28:$FF$28,MATCH(EOMONTH($C$2,-1),$G$25:$FF$25,0)))*HF28,0)</f>
        <v>0</v>
      </c>
      <c r="HG30" s="58">
        <f ca="1">MAX(INTERCEPT($G$30:INDEX($G$30:HF$30,MATCH(EOMONTH($C$2,-1),$G$25:HF$25,0)),$G$28:INDEX($G$28:$FF$28,MATCH(EOMONTH($C$2,-1),$G$25:$FF$25,0)))+SLOPE($G$30:INDEX($G$30:$FF$30,MATCH(EOMONTH($C$2,-1),$G$25:$FF$25,0)),$G$28:INDEX($G$28:$FF$28,MATCH(EOMONTH($C$2,-1),$G$25:$FF$25,0)))*HG28,0)</f>
        <v>0</v>
      </c>
      <c r="HH30" s="58">
        <f ca="1">MAX(INTERCEPT($G$30:INDEX($G$30:HG$30,MATCH(EOMONTH($C$2,-1),$G$25:HG$25,0)),$G$28:INDEX($G$28:$FF$28,MATCH(EOMONTH($C$2,-1),$G$25:$FF$25,0)))+SLOPE($G$30:INDEX($G$30:$FF$30,MATCH(EOMONTH($C$2,-1),$G$25:$FF$25,0)),$G$28:INDEX($G$28:$FF$28,MATCH(EOMONTH($C$2,-1),$G$25:$FF$25,0)))*HH28,0)</f>
        <v>0</v>
      </c>
      <c r="HI30" s="58">
        <f ca="1">MAX(INTERCEPT($G$30:INDEX($G$30:HH$30,MATCH(EOMONTH($C$2,-1),$G$25:HH$25,0)),$G$28:INDEX($G$28:$FF$28,MATCH(EOMONTH($C$2,-1),$G$25:$FF$25,0)))+SLOPE($G$30:INDEX($G$30:$FF$30,MATCH(EOMONTH($C$2,-1),$G$25:$FF$25,0)),$G$28:INDEX($G$28:$FF$28,MATCH(EOMONTH($C$2,-1),$G$25:$FF$25,0)))*HI28,0)</f>
        <v>0</v>
      </c>
      <c r="HJ30" s="58">
        <f ca="1">MAX(INTERCEPT($G$30:INDEX($G$30:HI$30,MATCH(EOMONTH($C$2,-1),$G$25:HI$25,0)),$G$28:INDEX($G$28:$FF$28,MATCH(EOMONTH($C$2,-1),$G$25:$FF$25,0)))+SLOPE($G$30:INDEX($G$30:$FF$30,MATCH(EOMONTH($C$2,-1),$G$25:$FF$25,0)),$G$28:INDEX($G$28:$FF$28,MATCH(EOMONTH($C$2,-1),$G$25:$FF$25,0)))*HJ28,0)</f>
        <v>0</v>
      </c>
      <c r="HK30" s="58">
        <f ca="1">MAX(INTERCEPT($G$30:INDEX($G$30:HJ$30,MATCH(EOMONTH($C$2,-1),$G$25:HJ$25,0)),$G$28:INDEX($G$28:$FF$28,MATCH(EOMONTH($C$2,-1),$G$25:$FF$25,0)))+SLOPE($G$30:INDEX($G$30:$FF$30,MATCH(EOMONTH($C$2,-1),$G$25:$FF$25,0)),$G$28:INDEX($G$28:$FF$28,MATCH(EOMONTH($C$2,-1),$G$25:$FF$25,0)))*HK28,0)</f>
        <v>0</v>
      </c>
      <c r="HL30" s="58">
        <f ca="1">MAX(INTERCEPT($G$30:INDEX($G$30:HK$30,MATCH(EOMONTH($C$2,-1),$G$25:HK$25,0)),$G$28:INDEX($G$28:$FF$28,MATCH(EOMONTH($C$2,-1),$G$25:$FF$25,0)))+SLOPE($G$30:INDEX($G$30:$FF$30,MATCH(EOMONTH($C$2,-1),$G$25:$FF$25,0)),$G$28:INDEX($G$28:$FF$28,MATCH(EOMONTH($C$2,-1),$G$25:$FF$25,0)))*HL28,0)</f>
        <v>0</v>
      </c>
      <c r="HM30" s="58">
        <f ca="1">MAX(INTERCEPT($G$30:INDEX($G$30:HL$30,MATCH(EOMONTH($C$2,-1),$G$25:HL$25,0)),$G$28:INDEX($G$28:$FF$28,MATCH(EOMONTH($C$2,-1),$G$25:$FF$25,0)))+SLOPE($G$30:INDEX($G$30:$FF$30,MATCH(EOMONTH($C$2,-1),$G$25:$FF$25,0)),$G$28:INDEX($G$28:$FF$28,MATCH(EOMONTH($C$2,-1),$G$25:$FF$25,0)))*HM28,0)</f>
        <v>0</v>
      </c>
      <c r="HN30" s="58">
        <f ca="1">MAX(INTERCEPT($G$30:INDEX($G$30:HM$30,MATCH(EOMONTH($C$2,-1),$G$25:HM$25,0)),$G$28:INDEX($G$28:$FF$28,MATCH(EOMONTH($C$2,-1),$G$25:$FF$25,0)))+SLOPE($G$30:INDEX($G$30:$FF$30,MATCH(EOMONTH($C$2,-1),$G$25:$FF$25,0)),$G$28:INDEX($G$28:$FF$28,MATCH(EOMONTH($C$2,-1),$G$25:$FF$25,0)))*HN28,0)</f>
        <v>0</v>
      </c>
      <c r="HO30" s="58">
        <f ca="1">MAX(INTERCEPT($G$30:INDEX($G$30:HN$30,MATCH(EOMONTH($C$2,-1),$G$25:HN$25,0)),$G$28:INDEX($G$28:$FF$28,MATCH(EOMONTH($C$2,-1),$G$25:$FF$25,0)))+SLOPE($G$30:INDEX($G$30:$FF$30,MATCH(EOMONTH($C$2,-1),$G$25:$FF$25,0)),$G$28:INDEX($G$28:$FF$28,MATCH(EOMONTH($C$2,-1),$G$25:$FF$25,0)))*HO28,0)</f>
        <v>0</v>
      </c>
      <c r="HP30" s="58">
        <f ca="1">MAX(INTERCEPT($G$30:INDEX($G$30:HO$30,MATCH(EOMONTH($C$2,-1),$G$25:HO$25,0)),$G$28:INDEX($G$28:$FF$28,MATCH(EOMONTH($C$2,-1),$G$25:$FF$25,0)))+SLOPE($G$30:INDEX($G$30:$FF$30,MATCH(EOMONTH($C$2,-1),$G$25:$FF$25,0)),$G$28:INDEX($G$28:$FF$28,MATCH(EOMONTH($C$2,-1),$G$25:$FF$25,0)))*HP28,0)</f>
        <v>0</v>
      </c>
      <c r="HQ30" s="58">
        <f ca="1">MAX(INTERCEPT($G$30:INDEX($G$30:HP$30,MATCH(EOMONTH($C$2,-1),$G$25:HP$25,0)),$G$28:INDEX($G$28:$FF$28,MATCH(EOMONTH($C$2,-1),$G$25:$FF$25,0)))+SLOPE($G$30:INDEX($G$30:$FF$30,MATCH(EOMONTH($C$2,-1),$G$25:$FF$25,0)),$G$28:INDEX($G$28:$FF$28,MATCH(EOMONTH($C$2,-1),$G$25:$FF$25,0)))*HQ28,0)</f>
        <v>0</v>
      </c>
      <c r="HR30" s="58">
        <f ca="1">MAX(INTERCEPT($G$30:INDEX($G$30:HQ$30,MATCH(EOMONTH($C$2,-1),$G$25:HQ$25,0)),$G$28:INDEX($G$28:$FF$28,MATCH(EOMONTH($C$2,-1),$G$25:$FF$25,0)))+SLOPE($G$30:INDEX($G$30:$FF$30,MATCH(EOMONTH($C$2,-1),$G$25:$FF$25,0)),$G$28:INDEX($G$28:$FF$28,MATCH(EOMONTH($C$2,-1),$G$25:$FF$25,0)))*HR28,0)</f>
        <v>0</v>
      </c>
      <c r="HS30" s="58">
        <f ca="1">MAX(INTERCEPT($G$30:INDEX($G$30:HR$30,MATCH(EOMONTH($C$2,-1),$G$25:HR$25,0)),$G$28:INDEX($G$28:$FF$28,MATCH(EOMONTH($C$2,-1),$G$25:$FF$25,0)))+SLOPE($G$30:INDEX($G$30:$FF$30,MATCH(EOMONTH($C$2,-1),$G$25:$FF$25,0)),$G$28:INDEX($G$28:$FF$28,MATCH(EOMONTH($C$2,-1),$G$25:$FF$25,0)))*HS28,0)</f>
        <v>0</v>
      </c>
      <c r="HT30" s="58">
        <f ca="1">MAX(INTERCEPT($G$30:INDEX($G$30:HS$30,MATCH(EOMONTH($C$2,-1),$G$25:HS$25,0)),$G$28:INDEX($G$28:$FF$28,MATCH(EOMONTH($C$2,-1),$G$25:$FF$25,0)))+SLOPE($G$30:INDEX($G$30:$FF$30,MATCH(EOMONTH($C$2,-1),$G$25:$FF$25,0)),$G$28:INDEX($G$28:$FF$28,MATCH(EOMONTH($C$2,-1),$G$25:$FF$25,0)))*HT28,0)</f>
        <v>0</v>
      </c>
      <c r="HU30" s="58">
        <f ca="1">MAX(INTERCEPT($G$30:INDEX($G$30:HT$30,MATCH(EOMONTH($C$2,-1),$G$25:HT$25,0)),$G$28:INDEX($G$28:$FF$28,MATCH(EOMONTH($C$2,-1),$G$25:$FF$25,0)))+SLOPE($G$30:INDEX($G$30:$FF$30,MATCH(EOMONTH($C$2,-1),$G$25:$FF$25,0)),$G$28:INDEX($G$28:$FF$28,MATCH(EOMONTH($C$2,-1),$G$25:$FF$25,0)))*HU28,0)</f>
        <v>0</v>
      </c>
      <c r="HV30" s="58">
        <f ca="1">MAX(INTERCEPT($G$30:INDEX($G$30:HU$30,MATCH(EOMONTH($C$2,-1),$G$25:HU$25,0)),$G$28:INDEX($G$28:$FF$28,MATCH(EOMONTH($C$2,-1),$G$25:$FF$25,0)))+SLOPE($G$30:INDEX($G$30:$FF$30,MATCH(EOMONTH($C$2,-1),$G$25:$FF$25,0)),$G$28:INDEX($G$28:$FF$28,MATCH(EOMONTH($C$2,-1),$G$25:$FF$25,0)))*HV28,0)</f>
        <v>0</v>
      </c>
      <c r="HW30" s="58">
        <f ca="1">MAX(INTERCEPT($G$30:INDEX($G$30:HV$30,MATCH(EOMONTH($C$2,-1),$G$25:HV$25,0)),$G$28:INDEX($G$28:$FF$28,MATCH(EOMONTH($C$2,-1),$G$25:$FF$25,0)))+SLOPE($G$30:INDEX($G$30:$FF$30,MATCH(EOMONTH($C$2,-1),$G$25:$FF$25,0)),$G$28:INDEX($G$28:$FF$28,MATCH(EOMONTH($C$2,-1),$G$25:$FF$25,0)))*HW28,0)</f>
        <v>0</v>
      </c>
      <c r="HX30" s="58">
        <f ca="1">MAX(INTERCEPT($G$30:INDEX($G$30:HW$30,MATCH(EOMONTH($C$2,-1),$G$25:HW$25,0)),$G$28:INDEX($G$28:$FF$28,MATCH(EOMONTH($C$2,-1),$G$25:$FF$25,0)))+SLOPE($G$30:INDEX($G$30:$FF$30,MATCH(EOMONTH($C$2,-1),$G$25:$FF$25,0)),$G$28:INDEX($G$28:$FF$28,MATCH(EOMONTH($C$2,-1),$G$25:$FF$25,0)))*HX28,0)</f>
        <v>0</v>
      </c>
      <c r="HY30" s="58">
        <f ca="1">MAX(INTERCEPT($G$30:INDEX($G$30:HX$30,MATCH(EOMONTH($C$2,-1),$G$25:HX$25,0)),$G$28:INDEX($G$28:$FF$28,MATCH(EOMONTH($C$2,-1),$G$25:$FF$25,0)))+SLOPE($G$30:INDEX($G$30:$FF$30,MATCH(EOMONTH($C$2,-1),$G$25:$FF$25,0)),$G$28:INDEX($G$28:$FF$28,MATCH(EOMONTH($C$2,-1),$G$25:$FF$25,0)))*HY28,0)</f>
        <v>0</v>
      </c>
      <c r="HZ30" s="58">
        <f ca="1">MAX(INTERCEPT($G$30:INDEX($G$30:HY$30,MATCH(EOMONTH($C$2,-1),$G$25:HY$25,0)),$G$28:INDEX($G$28:$FF$28,MATCH(EOMONTH($C$2,-1),$G$25:$FF$25,0)))+SLOPE($G$30:INDEX($G$30:$FF$30,MATCH(EOMONTH($C$2,-1),$G$25:$FF$25,0)),$G$28:INDEX($G$28:$FF$28,MATCH(EOMONTH($C$2,-1),$G$25:$FF$25,0)))*HZ28,0)</f>
        <v>0</v>
      </c>
      <c r="IA30" s="58">
        <f ca="1">MAX(INTERCEPT($G$30:INDEX($G$30:HZ$30,MATCH(EOMONTH($C$2,-1),$G$25:HZ$25,0)),$G$28:INDEX($G$28:$FF$28,MATCH(EOMONTH($C$2,-1),$G$25:$FF$25,0)))+SLOPE($G$30:INDEX($G$30:$FF$30,MATCH(EOMONTH($C$2,-1),$G$25:$FF$25,0)),$G$28:INDEX($G$28:$FF$28,MATCH(EOMONTH($C$2,-1),$G$25:$FF$25,0)))*IA28,0)</f>
        <v>0</v>
      </c>
      <c r="IB30" s="58">
        <f ca="1">MAX(INTERCEPT($G$30:INDEX($G$30:IA$30,MATCH(EOMONTH($C$2,-1),$G$25:IA$25,0)),$G$28:INDEX($G$28:$FF$28,MATCH(EOMONTH($C$2,-1),$G$25:$FF$25,0)))+SLOPE($G$30:INDEX($G$30:$FF$30,MATCH(EOMONTH($C$2,-1),$G$25:$FF$25,0)),$G$28:INDEX($G$28:$FF$28,MATCH(EOMONTH($C$2,-1),$G$25:$FF$25,0)))*IB28,0)</f>
        <v>0</v>
      </c>
      <c r="IC30" s="58">
        <f ca="1">MAX(INTERCEPT($G$30:INDEX($G$30:IB$30,MATCH(EOMONTH($C$2,-1),$G$25:IB$25,0)),$G$28:INDEX($G$28:$FF$28,MATCH(EOMONTH($C$2,-1),$G$25:$FF$25,0)))+SLOPE($G$30:INDEX($G$30:$FF$30,MATCH(EOMONTH($C$2,-1),$G$25:$FF$25,0)),$G$28:INDEX($G$28:$FF$28,MATCH(EOMONTH($C$2,-1),$G$25:$FF$25,0)))*IC28,0)</f>
        <v>0</v>
      </c>
      <c r="ID30" s="58">
        <f ca="1">MAX(INTERCEPT($G$30:INDEX($G$30:IC$30,MATCH(EOMONTH($C$2,-1),$G$25:IC$25,0)),$G$28:INDEX($G$28:$FF$28,MATCH(EOMONTH($C$2,-1),$G$25:$FF$25,0)))+SLOPE($G$30:INDEX($G$30:$FF$30,MATCH(EOMONTH($C$2,-1),$G$25:$FF$25,0)),$G$28:INDEX($G$28:$FF$28,MATCH(EOMONTH($C$2,-1),$G$25:$FF$25,0)))*ID28,0)</f>
        <v>0</v>
      </c>
      <c r="IE30" s="58">
        <f ca="1">MAX(INTERCEPT($G$30:INDEX($G$30:ID$30,MATCH(EOMONTH($C$2,-1),$G$25:ID$25,0)),$G$28:INDEX($G$28:$FF$28,MATCH(EOMONTH($C$2,-1),$G$25:$FF$25,0)))+SLOPE($G$30:INDEX($G$30:$FF$30,MATCH(EOMONTH($C$2,-1),$G$25:$FF$25,0)),$G$28:INDEX($G$28:$FF$28,MATCH(EOMONTH($C$2,-1),$G$25:$FF$25,0)))*IE28,0)</f>
        <v>0</v>
      </c>
      <c r="IF30" s="58">
        <f ca="1">MAX(INTERCEPT($G$30:INDEX($G$30:IE$30,MATCH(EOMONTH($C$2,-1),$G$25:IE$25,0)),$G$28:INDEX($G$28:$FF$28,MATCH(EOMONTH($C$2,-1),$G$25:$FF$25,0)))+SLOPE($G$30:INDEX($G$30:$FF$30,MATCH(EOMONTH($C$2,-1),$G$25:$FF$25,0)),$G$28:INDEX($G$28:$FF$28,MATCH(EOMONTH($C$2,-1),$G$25:$FF$25,0)))*IF28,0)</f>
        <v>0</v>
      </c>
      <c r="IG30" s="58">
        <f ca="1">MAX(INTERCEPT($G$30:INDEX($G$30:IF$30,MATCH(EOMONTH($C$2,-1),$G$25:IF$25,0)),$G$28:INDEX($G$28:$FF$28,MATCH(EOMONTH($C$2,-1),$G$25:$FF$25,0)))+SLOPE($G$30:INDEX($G$30:$FF$30,MATCH(EOMONTH($C$2,-1),$G$25:$FF$25,0)),$G$28:INDEX($G$28:$FF$28,MATCH(EOMONTH($C$2,-1),$G$25:$FF$25,0)))*IG28,0)</f>
        <v>0</v>
      </c>
      <c r="IH30" s="58">
        <f ca="1">MAX(INTERCEPT($G$30:INDEX($G$30:IG$30,MATCH(EOMONTH($C$2,-1),$G$25:IG$25,0)),$G$28:INDEX($G$28:$FF$28,MATCH(EOMONTH($C$2,-1),$G$25:$FF$25,0)))+SLOPE($G$30:INDEX($G$30:$FF$30,MATCH(EOMONTH($C$2,-1),$G$25:$FF$25,0)),$G$28:INDEX($G$28:$FF$28,MATCH(EOMONTH($C$2,-1),$G$25:$FF$25,0)))*IH28,0)</f>
        <v>0</v>
      </c>
      <c r="II30" s="58">
        <f ca="1">MAX(INTERCEPT($G$30:INDEX($G$30:IH$30,MATCH(EOMONTH($C$2,-1),$G$25:IH$25,0)),$G$28:INDEX($G$28:$FF$28,MATCH(EOMONTH($C$2,-1),$G$25:$FF$25,0)))+SLOPE($G$30:INDEX($G$30:$FF$30,MATCH(EOMONTH($C$2,-1),$G$25:$FF$25,0)),$G$28:INDEX($G$28:$FF$28,MATCH(EOMONTH($C$2,-1),$G$25:$FF$25,0)))*II28,0)</f>
        <v>0</v>
      </c>
      <c r="IJ30" s="58">
        <f ca="1">MAX(INTERCEPT($G$30:INDEX($G$30:II$30,MATCH(EOMONTH($C$2,-1),$G$25:II$25,0)),$G$28:INDEX($G$28:$FF$28,MATCH(EOMONTH($C$2,-1),$G$25:$FF$25,0)))+SLOPE($G$30:INDEX($G$30:$FF$30,MATCH(EOMONTH($C$2,-1),$G$25:$FF$25,0)),$G$28:INDEX($G$28:$FF$28,MATCH(EOMONTH($C$2,-1),$G$25:$FF$25,0)))*IJ28,0)</f>
        <v>0</v>
      </c>
      <c r="IK30" s="58">
        <f ca="1">MAX(INTERCEPT($G$30:INDEX($G$30:IJ$30,MATCH(EOMONTH($C$2,-1),$G$25:IJ$25,0)),$G$28:INDEX($G$28:$FF$28,MATCH(EOMONTH($C$2,-1),$G$25:$FF$25,0)))+SLOPE($G$30:INDEX($G$30:$FF$30,MATCH(EOMONTH($C$2,-1),$G$25:$FF$25,0)),$G$28:INDEX($G$28:$FF$28,MATCH(EOMONTH($C$2,-1),$G$25:$FF$25,0)))*IK28,0)</f>
        <v>0</v>
      </c>
      <c r="IL30" s="58">
        <f ca="1">MAX(INTERCEPT($G$30:INDEX($G$30:IK$30,MATCH(EOMONTH($C$2,-1),$G$25:IK$25,0)),$G$28:INDEX($G$28:$FF$28,MATCH(EOMONTH($C$2,-1),$G$25:$FF$25,0)))+SLOPE($G$30:INDEX($G$30:$FF$30,MATCH(EOMONTH($C$2,-1),$G$25:$FF$25,0)),$G$28:INDEX($G$28:$FF$28,MATCH(EOMONTH($C$2,-1),$G$25:$FF$25,0)))*IL28,0)</f>
        <v>0</v>
      </c>
      <c r="IM30" s="58">
        <f ca="1">MAX(INTERCEPT($G$30:INDEX($G$30:IL$30,MATCH(EOMONTH($C$2,-1),$G$25:IL$25,0)),$G$28:INDEX($G$28:$FF$28,MATCH(EOMONTH($C$2,-1),$G$25:$FF$25,0)))+SLOPE($G$30:INDEX($G$30:$FF$30,MATCH(EOMONTH($C$2,-1),$G$25:$FF$25,0)),$G$28:INDEX($G$28:$FF$28,MATCH(EOMONTH($C$2,-1),$G$25:$FF$25,0)))*IM28,0)</f>
        <v>0</v>
      </c>
      <c r="IN30" s="58">
        <f ca="1">MAX(INTERCEPT($G$30:INDEX($G$30:IM$30,MATCH(EOMONTH($C$2,-1),$G$25:IM$25,0)),$G$28:INDEX($G$28:$FF$28,MATCH(EOMONTH($C$2,-1),$G$25:$FF$25,0)))+SLOPE($G$30:INDEX($G$30:$FF$30,MATCH(EOMONTH($C$2,-1),$G$25:$FF$25,0)),$G$28:INDEX($G$28:$FF$28,MATCH(EOMONTH($C$2,-1),$G$25:$FF$25,0)))*IN28,0)</f>
        <v>0</v>
      </c>
      <c r="IO30" s="58">
        <f ca="1">MAX(INTERCEPT($G$30:INDEX($G$30:IN$30,MATCH(EOMONTH($C$2,-1),$G$25:IN$25,0)),$G$28:INDEX($G$28:$FF$28,MATCH(EOMONTH($C$2,-1),$G$25:$FF$25,0)))+SLOPE($G$30:INDEX($G$30:$FF$30,MATCH(EOMONTH($C$2,-1),$G$25:$FF$25,0)),$G$28:INDEX($G$28:$FF$28,MATCH(EOMONTH($C$2,-1),$G$25:$FF$25,0)))*IO28,0)</f>
        <v>0</v>
      </c>
      <c r="IP30" s="58">
        <f ca="1">MAX(INTERCEPT($G$30:INDEX($G$30:IO$30,MATCH(EOMONTH($C$2,-1),$G$25:IO$25,0)),$G$28:INDEX($G$28:$FF$28,MATCH(EOMONTH($C$2,-1),$G$25:$FF$25,0)))+SLOPE($G$30:INDEX($G$30:$FF$30,MATCH(EOMONTH($C$2,-1),$G$25:$FF$25,0)),$G$28:INDEX($G$28:$FF$28,MATCH(EOMONTH($C$2,-1),$G$25:$FF$25,0)))*IP28,0)</f>
        <v>0</v>
      </c>
      <c r="IQ30" s="58">
        <f ca="1">MAX(INTERCEPT($G$30:INDEX($G$30:IP$30,MATCH(EOMONTH($C$2,-1),$G$25:IP$25,0)),$G$28:INDEX($G$28:$FF$28,MATCH(EOMONTH($C$2,-1),$G$25:$FF$25,0)))+SLOPE($G$30:INDEX($G$30:$FF$30,MATCH(EOMONTH($C$2,-1),$G$25:$FF$25,0)),$G$28:INDEX($G$28:$FF$28,MATCH(EOMONTH($C$2,-1),$G$25:$FF$25,0)))*IQ28,0)</f>
        <v>0</v>
      </c>
      <c r="IR30" s="58">
        <f ca="1">MAX(INTERCEPT($G$30:INDEX($G$30:IQ$30,MATCH(EOMONTH($C$2,-1),$G$25:IQ$25,0)),$G$28:INDEX($G$28:$FF$28,MATCH(EOMONTH($C$2,-1),$G$25:$FF$25,0)))+SLOPE($G$30:INDEX($G$30:$FF$30,MATCH(EOMONTH($C$2,-1),$G$25:$FF$25,0)),$G$28:INDEX($G$28:$FF$28,MATCH(EOMONTH($C$2,-1),$G$25:$FF$25,0)))*IR28,0)</f>
        <v>0</v>
      </c>
      <c r="IS30" s="58">
        <f ca="1">MAX(INTERCEPT($G$30:INDEX($G$30:IR$30,MATCH(EOMONTH($C$2,-1),$G$25:IR$25,0)),$G$28:INDEX($G$28:$FF$28,MATCH(EOMONTH($C$2,-1),$G$25:$FF$25,0)))+SLOPE($G$30:INDEX($G$30:$FF$30,MATCH(EOMONTH($C$2,-1),$G$25:$FF$25,0)),$G$28:INDEX($G$28:$FF$28,MATCH(EOMONTH($C$2,-1),$G$25:$FF$25,0)))*IS28,0)</f>
        <v>0</v>
      </c>
      <c r="IT30" s="58">
        <f ca="1">MAX(INTERCEPT($G$30:INDEX($G$30:IS$30,MATCH(EOMONTH($C$2,-1),$G$25:IS$25,0)),$G$28:INDEX($G$28:$FF$28,MATCH(EOMONTH($C$2,-1),$G$25:$FF$25,0)))+SLOPE($G$30:INDEX($G$30:$FF$30,MATCH(EOMONTH($C$2,-1),$G$25:$FF$25,0)),$G$28:INDEX($G$28:$FF$28,MATCH(EOMONTH($C$2,-1),$G$25:$FF$25,0)))*IT28,0)</f>
        <v>0</v>
      </c>
      <c r="IU30" s="58">
        <f ca="1">MAX(INTERCEPT($G$30:INDEX($G$30:IT$30,MATCH(EOMONTH($C$2,-1),$G$25:IT$25,0)),$G$28:INDEX($G$28:$FF$28,MATCH(EOMONTH($C$2,-1),$G$25:$FF$25,0)))+SLOPE($G$30:INDEX($G$30:$FF$30,MATCH(EOMONTH($C$2,-1),$G$25:$FF$25,0)),$G$28:INDEX($G$28:$FF$28,MATCH(EOMONTH($C$2,-1),$G$25:$FF$25,0)))*IU28,0)</f>
        <v>0</v>
      </c>
      <c r="IV30" s="58">
        <f ca="1">MAX(INTERCEPT($G$30:INDEX($G$30:IU$30,MATCH(EOMONTH($C$2,-1),$G$25:IU$25,0)),$G$28:INDEX($G$28:$FF$28,MATCH(EOMONTH($C$2,-1),$G$25:$FF$25,0)))+SLOPE($G$30:INDEX($G$30:$FF$30,MATCH(EOMONTH($C$2,-1),$G$25:$FF$25,0)),$G$28:INDEX($G$28:$FF$28,MATCH(EOMONTH($C$2,-1),$G$25:$FF$25,0)))*IV28,0)</f>
        <v>0</v>
      </c>
      <c r="IW30" s="58">
        <f ca="1">MAX(INTERCEPT($G$30:INDEX($G$30:IV$30,MATCH(EOMONTH($C$2,-1),$G$25:IV$25,0)),$G$28:INDEX($G$28:$FF$28,MATCH(EOMONTH($C$2,-1),$G$25:$FF$25,0)))+SLOPE($G$30:INDEX($G$30:$FF$30,MATCH(EOMONTH($C$2,-1),$G$25:$FF$25,0)),$G$28:INDEX($G$28:$FF$28,MATCH(EOMONTH($C$2,-1),$G$25:$FF$25,0)))*IW28,0)</f>
        <v>0</v>
      </c>
      <c r="IX30" s="58">
        <f ca="1">MAX(INTERCEPT($G$30:INDEX($G$30:IW$30,MATCH(EOMONTH($C$2,-1),$G$25:IW$25,0)),$G$28:INDEX($G$28:$FF$28,MATCH(EOMONTH($C$2,-1),$G$25:$FF$25,0)))+SLOPE($G$30:INDEX($G$30:$FF$30,MATCH(EOMONTH($C$2,-1),$G$25:$FF$25,0)),$G$28:INDEX($G$28:$FF$28,MATCH(EOMONTH($C$2,-1),$G$25:$FF$25,0)))*IX28,0)</f>
        <v>0</v>
      </c>
      <c r="IY30" s="58">
        <f ca="1">MAX(INTERCEPT($G$30:INDEX($G$30:IX$30,MATCH(EOMONTH($C$2,-1),$G$25:IX$25,0)),$G$28:INDEX($G$28:$FF$28,MATCH(EOMONTH($C$2,-1),$G$25:$FF$25,0)))+SLOPE($G$30:INDEX($G$30:$FF$30,MATCH(EOMONTH($C$2,-1),$G$25:$FF$25,0)),$G$28:INDEX($G$28:$FF$28,MATCH(EOMONTH($C$2,-1),$G$25:$FF$25,0)))*IY28,0)</f>
        <v>0</v>
      </c>
      <c r="IZ30" s="58">
        <f ca="1">MAX(INTERCEPT($G$30:INDEX($G$30:IY$30,MATCH(EOMONTH($C$2,-1),$G$25:IY$25,0)),$G$28:INDEX($G$28:$FF$28,MATCH(EOMONTH($C$2,-1),$G$25:$FF$25,0)))+SLOPE($G$30:INDEX($G$30:$FF$30,MATCH(EOMONTH($C$2,-1),$G$25:$FF$25,0)),$G$28:INDEX($G$28:$FF$28,MATCH(EOMONTH($C$2,-1),$G$25:$FF$25,0)))*IZ28,0)</f>
        <v>0</v>
      </c>
      <c r="JA30" s="58">
        <f ca="1">MAX(INTERCEPT($G$30:INDEX($G$30:IZ$30,MATCH(EOMONTH($C$2,-1),$G$25:IZ$25,0)),$G$28:INDEX($G$28:$FF$28,MATCH(EOMONTH($C$2,-1),$G$25:$FF$25,0)))+SLOPE($G$30:INDEX($G$30:$FF$30,MATCH(EOMONTH($C$2,-1),$G$25:$FF$25,0)),$G$28:INDEX($G$28:$FF$28,MATCH(EOMONTH($C$2,-1),$G$25:$FF$25,0)))*JA28,0)</f>
        <v>0</v>
      </c>
      <c r="JB30" s="58">
        <f ca="1">MAX(INTERCEPT($G$30:INDEX($G$30:JA$30,MATCH(EOMONTH($C$2,-1),$G$25:JA$25,0)),$G$28:INDEX($G$28:$FF$28,MATCH(EOMONTH($C$2,-1),$G$25:$FF$25,0)))+SLOPE($G$30:INDEX($G$30:$FF$30,MATCH(EOMONTH($C$2,-1),$G$25:$FF$25,0)),$G$28:INDEX($G$28:$FF$28,MATCH(EOMONTH($C$2,-1),$G$25:$FF$25,0)))*JB28,0)</f>
        <v>0</v>
      </c>
      <c r="JC30" s="58">
        <f ca="1">MAX(INTERCEPT($G$30:INDEX($G$30:JB$30,MATCH(EOMONTH($C$2,-1),$G$25:JB$25,0)),$G$28:INDEX($G$28:$FF$28,MATCH(EOMONTH($C$2,-1),$G$25:$FF$25,0)))+SLOPE($G$30:INDEX($G$30:$FF$30,MATCH(EOMONTH($C$2,-1),$G$25:$FF$25,0)),$G$28:INDEX($G$28:$FF$28,MATCH(EOMONTH($C$2,-1),$G$25:$FF$25,0)))*JC28,0)</f>
        <v>0</v>
      </c>
      <c r="JD30" s="58">
        <f ca="1">MAX(INTERCEPT($G$30:INDEX($G$30:JC$30,MATCH(EOMONTH($C$2,-1),$G$25:JC$25,0)),$G$28:INDEX($G$28:$FF$28,MATCH(EOMONTH($C$2,-1),$G$25:$FF$25,0)))+SLOPE($G$30:INDEX($G$30:$FF$30,MATCH(EOMONTH($C$2,-1),$G$25:$FF$25,0)),$G$28:INDEX($G$28:$FF$28,MATCH(EOMONTH($C$2,-1),$G$25:$FF$25,0)))*JD28,0)</f>
        <v>0</v>
      </c>
      <c r="JE30" s="58">
        <f ca="1">MAX(INTERCEPT($G$30:INDEX($G$30:JD$30,MATCH(EOMONTH($C$2,-1),$G$25:JD$25,0)),$G$28:INDEX($G$28:$FF$28,MATCH(EOMONTH($C$2,-1),$G$25:$FF$25,0)))+SLOPE($G$30:INDEX($G$30:$FF$30,MATCH(EOMONTH($C$2,-1),$G$25:$FF$25,0)),$G$28:INDEX($G$28:$FF$28,MATCH(EOMONTH($C$2,-1),$G$25:$FF$25,0)))*JE28,0)</f>
        <v>0</v>
      </c>
      <c r="JF30" s="58">
        <f ca="1">MAX(INTERCEPT($G$30:INDEX($G$30:JE$30,MATCH(EOMONTH($C$2,-1),$G$25:JE$25,0)),$G$28:INDEX($G$28:$FF$28,MATCH(EOMONTH($C$2,-1),$G$25:$FF$25,0)))+SLOPE($G$30:INDEX($G$30:$FF$30,MATCH(EOMONTH($C$2,-1),$G$25:$FF$25,0)),$G$28:INDEX($G$28:$FF$28,MATCH(EOMONTH($C$2,-1),$G$25:$FF$25,0)))*JF28,0)</f>
        <v>0</v>
      </c>
      <c r="JG30" s="58">
        <f ca="1">MAX(INTERCEPT($G$30:INDEX($G$30:JF$30,MATCH(EOMONTH($C$2,-1),$G$25:JF$25,0)),$G$28:INDEX($G$28:$FF$28,MATCH(EOMONTH($C$2,-1),$G$25:$FF$25,0)))+SLOPE($G$30:INDEX($G$30:$FF$30,MATCH(EOMONTH($C$2,-1),$G$25:$FF$25,0)),$G$28:INDEX($G$28:$FF$28,MATCH(EOMONTH($C$2,-1),$G$25:$FF$25,0)))*JG28,0)</f>
        <v>0</v>
      </c>
      <c r="JH30" s="58">
        <f ca="1">MAX(INTERCEPT($G$30:INDEX($G$30:JG$30,MATCH(EOMONTH($C$2,-1),$G$25:JG$25,0)),$G$28:INDEX($G$28:$FF$28,MATCH(EOMONTH($C$2,-1),$G$25:$FF$25,0)))+SLOPE($G$30:INDEX($G$30:$FF$30,MATCH(EOMONTH($C$2,-1),$G$25:$FF$25,0)),$G$28:INDEX($G$28:$FF$28,MATCH(EOMONTH($C$2,-1),$G$25:$FF$25,0)))*JH28,0)</f>
        <v>0</v>
      </c>
      <c r="JI30" s="58">
        <f ca="1">MAX(INTERCEPT($G$30:INDEX($G$30:JH$30,MATCH(EOMONTH($C$2,-1),$G$25:JH$25,0)),$G$28:INDEX($G$28:$FF$28,MATCH(EOMONTH($C$2,-1),$G$25:$FF$25,0)))+SLOPE($G$30:INDEX($G$30:$FF$30,MATCH(EOMONTH($C$2,-1),$G$25:$FF$25,0)),$G$28:INDEX($G$28:$FF$28,MATCH(EOMONTH($C$2,-1),$G$25:$FF$25,0)))*JI28,0)</f>
        <v>0</v>
      </c>
      <c r="JJ30" s="58">
        <f ca="1">MAX(INTERCEPT($G$30:INDEX($G$30:JI$30,MATCH(EOMONTH($C$2,-1),$G$25:JI$25,0)),$G$28:INDEX($G$28:$FF$28,MATCH(EOMONTH($C$2,-1),$G$25:$FF$25,0)))+SLOPE($G$30:INDEX($G$30:$FF$30,MATCH(EOMONTH($C$2,-1),$G$25:$FF$25,0)),$G$28:INDEX($G$28:$FF$28,MATCH(EOMONTH($C$2,-1),$G$25:$FF$25,0)))*JJ28,0)</f>
        <v>0</v>
      </c>
      <c r="JK30" s="58">
        <f ca="1">MAX(INTERCEPT($G$30:INDEX($G$30:JJ$30,MATCH(EOMONTH($C$2,-1),$G$25:JJ$25,0)),$G$28:INDEX($G$28:$FF$28,MATCH(EOMONTH($C$2,-1),$G$25:$FF$25,0)))+SLOPE($G$30:INDEX($G$30:$FF$30,MATCH(EOMONTH($C$2,-1),$G$25:$FF$25,0)),$G$28:INDEX($G$28:$FF$28,MATCH(EOMONTH($C$2,-1),$G$25:$FF$25,0)))*JK28,0)</f>
        <v>0</v>
      </c>
      <c r="JL30" s="58">
        <f ca="1">MAX(INTERCEPT($G$30:INDEX($G$30:JK$30,MATCH(EOMONTH($C$2,-1),$G$25:JK$25,0)),$G$28:INDEX($G$28:$FF$28,MATCH(EOMONTH($C$2,-1),$G$25:$FF$25,0)))+SLOPE($G$30:INDEX($G$30:$FF$30,MATCH(EOMONTH($C$2,-1),$G$25:$FF$25,0)),$G$28:INDEX($G$28:$FF$28,MATCH(EOMONTH($C$2,-1),$G$25:$FF$25,0)))*JL28,0)</f>
        <v>0</v>
      </c>
      <c r="JM30" s="58">
        <f ca="1">MAX(INTERCEPT($G$30:INDEX($G$30:JL$30,MATCH(EOMONTH($C$2,-1),$G$25:JL$25,0)),$G$28:INDEX($G$28:$FF$28,MATCH(EOMONTH($C$2,-1),$G$25:$FF$25,0)))+SLOPE($G$30:INDEX($G$30:$FF$30,MATCH(EOMONTH($C$2,-1),$G$25:$FF$25,0)),$G$28:INDEX($G$28:$FF$28,MATCH(EOMONTH($C$2,-1),$G$25:$FF$25,0)))*JM28,0)</f>
        <v>0</v>
      </c>
      <c r="JN30" s="58">
        <f ca="1">MAX(INTERCEPT($G$30:INDEX($G$30:JM$30,MATCH(EOMONTH($C$2,-1),$G$25:JM$25,0)),$G$28:INDEX($G$28:$FF$28,MATCH(EOMONTH($C$2,-1),$G$25:$FF$25,0)))+SLOPE($G$30:INDEX($G$30:$FF$30,MATCH(EOMONTH($C$2,-1),$G$25:$FF$25,0)),$G$28:INDEX($G$28:$FF$28,MATCH(EOMONTH($C$2,-1),$G$25:$FF$25,0)))*JN28,0)</f>
        <v>0</v>
      </c>
      <c r="JO30" s="58">
        <f ca="1">MAX(INTERCEPT($G$30:INDEX($G$30:JN$30,MATCH(EOMONTH($C$2,-1),$G$25:JN$25,0)),$G$28:INDEX($G$28:$FF$28,MATCH(EOMONTH($C$2,-1),$G$25:$FF$25,0)))+SLOPE($G$30:INDEX($G$30:$FF$30,MATCH(EOMONTH($C$2,-1),$G$25:$FF$25,0)),$G$28:INDEX($G$28:$FF$28,MATCH(EOMONTH($C$2,-1),$G$25:$FF$25,0)))*JO28,0)</f>
        <v>0</v>
      </c>
      <c r="JP30" s="58">
        <f ca="1">MAX(INTERCEPT($G$30:INDEX($G$30:JO$30,MATCH(EOMONTH($C$2,-1),$G$25:JO$25,0)),$G$28:INDEX($G$28:$FF$28,MATCH(EOMONTH($C$2,-1),$G$25:$FF$25,0)))+SLOPE($G$30:INDEX($G$30:$FF$30,MATCH(EOMONTH($C$2,-1),$G$25:$FF$25,0)),$G$28:INDEX($G$28:$FF$28,MATCH(EOMONTH($C$2,-1),$G$25:$FF$25,0)))*JP28,0)</f>
        <v>0</v>
      </c>
      <c r="JQ30" s="58">
        <f ca="1">MAX(INTERCEPT($G$30:INDEX($G$30:JP$30,MATCH(EOMONTH($C$2,-1),$G$25:JP$25,0)),$G$28:INDEX($G$28:$FF$28,MATCH(EOMONTH($C$2,-1),$G$25:$FF$25,0)))+SLOPE($G$30:INDEX($G$30:$FF$30,MATCH(EOMONTH($C$2,-1),$G$25:$FF$25,0)),$G$28:INDEX($G$28:$FF$28,MATCH(EOMONTH($C$2,-1),$G$25:$FF$25,0)))*JQ28,0)</f>
        <v>0</v>
      </c>
      <c r="JR30" s="58">
        <f ca="1">MAX(INTERCEPT($G$30:INDEX($G$30:JQ$30,MATCH(EOMONTH($C$2,-1),$G$25:JQ$25,0)),$G$28:INDEX($G$28:$FF$28,MATCH(EOMONTH($C$2,-1),$G$25:$FF$25,0)))+SLOPE($G$30:INDEX($G$30:$FF$30,MATCH(EOMONTH($C$2,-1),$G$25:$FF$25,0)),$G$28:INDEX($G$28:$FF$28,MATCH(EOMONTH($C$2,-1),$G$25:$FF$25,0)))*JR28,0)</f>
        <v>0</v>
      </c>
      <c r="JS30" s="58">
        <f ca="1">MAX(INTERCEPT($G$30:INDEX($G$30:JR$30,MATCH(EOMONTH($C$2,-1),$G$25:JR$25,0)),$G$28:INDEX($G$28:$FF$28,MATCH(EOMONTH($C$2,-1),$G$25:$FF$25,0)))+SLOPE($G$30:INDEX($G$30:$FF$30,MATCH(EOMONTH($C$2,-1),$G$25:$FF$25,0)),$G$28:INDEX($G$28:$FF$28,MATCH(EOMONTH($C$2,-1),$G$25:$FF$25,0)))*JS28,0)</f>
        <v>0</v>
      </c>
      <c r="JT30" s="58">
        <f ca="1">MAX(INTERCEPT($G$30:INDEX($G$30:JS$30,MATCH(EOMONTH($C$2,-1),$G$25:JS$25,0)),$G$28:INDEX($G$28:$FF$28,MATCH(EOMONTH($C$2,-1),$G$25:$FF$25,0)))+SLOPE($G$30:INDEX($G$30:$FF$30,MATCH(EOMONTH($C$2,-1),$G$25:$FF$25,0)),$G$28:INDEX($G$28:$FF$28,MATCH(EOMONTH($C$2,-1),$G$25:$FF$25,0)))*JT28,0)</f>
        <v>0</v>
      </c>
      <c r="JU30" s="58">
        <f ca="1">MAX(INTERCEPT($G$30:INDEX($G$30:JT$30,MATCH(EOMONTH($C$2,-1),$G$25:JT$25,0)),$G$28:INDEX($G$28:$FF$28,MATCH(EOMONTH($C$2,-1),$G$25:$FF$25,0)))+SLOPE($G$30:INDEX($G$30:$FF$30,MATCH(EOMONTH($C$2,-1),$G$25:$FF$25,0)),$G$28:INDEX($G$28:$FF$28,MATCH(EOMONTH($C$2,-1),$G$25:$FF$25,0)))*JU28,0)</f>
        <v>0</v>
      </c>
      <c r="JV30" s="58">
        <f ca="1">MAX(INTERCEPT($G$30:INDEX($G$30:JU$30,MATCH(EOMONTH($C$2,-1),$G$25:JU$25,0)),$G$28:INDEX($G$28:$FF$28,MATCH(EOMONTH($C$2,-1),$G$25:$FF$25,0)))+SLOPE($G$30:INDEX($G$30:$FF$30,MATCH(EOMONTH($C$2,-1),$G$25:$FF$25,0)),$G$28:INDEX($G$28:$FF$28,MATCH(EOMONTH($C$2,-1),$G$25:$FF$25,0)))*JV28,0)</f>
        <v>0</v>
      </c>
      <c r="JW30" s="58">
        <f ca="1">MAX(INTERCEPT($G$30:INDEX($G$30:JV$30,MATCH(EOMONTH($C$2,-1),$G$25:JV$25,0)),$G$28:INDEX($G$28:$FF$28,MATCH(EOMONTH($C$2,-1),$G$25:$FF$25,0)))+SLOPE($G$30:INDEX($G$30:$FF$30,MATCH(EOMONTH($C$2,-1),$G$25:$FF$25,0)),$G$28:INDEX($G$28:$FF$28,MATCH(EOMONTH($C$2,-1),$G$25:$FF$25,0)))*JW28,0)</f>
        <v>0</v>
      </c>
      <c r="JX30" s="58">
        <f ca="1">MAX(INTERCEPT($G$30:INDEX($G$30:JW$30,MATCH(EOMONTH($C$2,-1),$G$25:JW$25,0)),$G$28:INDEX($G$28:$FF$28,MATCH(EOMONTH($C$2,-1),$G$25:$FF$25,0)))+SLOPE($G$30:INDEX($G$30:$FF$30,MATCH(EOMONTH($C$2,-1),$G$25:$FF$25,0)),$G$28:INDEX($G$28:$FF$28,MATCH(EOMONTH($C$2,-1),$G$25:$FF$25,0)))*JX28,0)</f>
        <v>0</v>
      </c>
      <c r="JY30" s="58">
        <f ca="1">MAX(INTERCEPT($G$30:INDEX($G$30:JX$30,MATCH(EOMONTH($C$2,-1),$G$25:JX$25,0)),$G$28:INDEX($G$28:$FF$28,MATCH(EOMONTH($C$2,-1),$G$25:$FF$25,0)))+SLOPE($G$30:INDEX($G$30:$FF$30,MATCH(EOMONTH($C$2,-1),$G$25:$FF$25,0)),$G$28:INDEX($G$28:$FF$28,MATCH(EOMONTH($C$2,-1),$G$25:$FF$25,0)))*JY28,0)</f>
        <v>0</v>
      </c>
      <c r="JZ30" s="58">
        <f ca="1">MAX(INTERCEPT($G$30:INDEX($G$30:JY$30,MATCH(EOMONTH($C$2,-1),$G$25:JY$25,0)),$G$28:INDEX($G$28:$FF$28,MATCH(EOMONTH($C$2,-1),$G$25:$FF$25,0)))+SLOPE($G$30:INDEX($G$30:$FF$30,MATCH(EOMONTH($C$2,-1),$G$25:$FF$25,0)),$G$28:INDEX($G$28:$FF$28,MATCH(EOMONTH($C$2,-1),$G$25:$FF$25,0)))*JZ28,0)</f>
        <v>0</v>
      </c>
      <c r="KA30" s="58">
        <f ca="1">MAX(INTERCEPT($G$30:INDEX($G$30:JZ$30,MATCH(EOMONTH($C$2,-1),$G$25:JZ$25,0)),$G$28:INDEX($G$28:$FF$28,MATCH(EOMONTH($C$2,-1),$G$25:$FF$25,0)))+SLOPE($G$30:INDEX($G$30:$FF$30,MATCH(EOMONTH($C$2,-1),$G$25:$FF$25,0)),$G$28:INDEX($G$28:$FF$28,MATCH(EOMONTH($C$2,-1),$G$25:$FF$25,0)))*KA28,0)</f>
        <v>0</v>
      </c>
      <c r="KB30" s="58">
        <f ca="1">MAX(INTERCEPT($G$30:INDEX($G$30:KA$30,MATCH(EOMONTH($C$2,-1),$G$25:KA$25,0)),$G$28:INDEX($G$28:$FF$28,MATCH(EOMONTH($C$2,-1),$G$25:$FF$25,0)))+SLOPE($G$30:INDEX($G$30:$FF$30,MATCH(EOMONTH($C$2,-1),$G$25:$FF$25,0)),$G$28:INDEX($G$28:$FF$28,MATCH(EOMONTH($C$2,-1),$G$25:$FF$25,0)))*KB28,0)</f>
        <v>0</v>
      </c>
      <c r="KC30" s="58">
        <f ca="1">MAX(INTERCEPT($G$30:INDEX($G$30:KB$30,MATCH(EOMONTH($C$2,-1),$G$25:KB$25,0)),$G$28:INDEX($G$28:$FF$28,MATCH(EOMONTH($C$2,-1),$G$25:$FF$25,0)))+SLOPE($G$30:INDEX($G$30:$FF$30,MATCH(EOMONTH($C$2,-1),$G$25:$FF$25,0)),$G$28:INDEX($G$28:$FF$28,MATCH(EOMONTH($C$2,-1),$G$25:$FF$25,0)))*KC28,0)</f>
        <v>0</v>
      </c>
      <c r="KD30" s="58">
        <f ca="1">MAX(INTERCEPT($G$30:INDEX($G$30:KC$30,MATCH(EOMONTH($C$2,-1),$G$25:KC$25,0)),$G$28:INDEX($G$28:$FF$28,MATCH(EOMONTH($C$2,-1),$G$25:$FF$25,0)))+SLOPE($G$30:INDEX($G$30:$FF$30,MATCH(EOMONTH($C$2,-1),$G$25:$FF$25,0)),$G$28:INDEX($G$28:$FF$28,MATCH(EOMONTH($C$2,-1),$G$25:$FF$25,0)))*KD28,0)</f>
        <v>0</v>
      </c>
      <c r="KE30" s="58">
        <f ca="1">MAX(INTERCEPT($G$30:INDEX($G$30:KD$30,MATCH(EOMONTH($C$2,-1),$G$25:KD$25,0)),$G$28:INDEX($G$28:$FF$28,MATCH(EOMONTH($C$2,-1),$G$25:$FF$25,0)))+SLOPE($G$30:INDEX($G$30:$FF$30,MATCH(EOMONTH($C$2,-1),$G$25:$FF$25,0)),$G$28:INDEX($G$28:$FF$28,MATCH(EOMONTH($C$2,-1),$G$25:$FF$25,0)))*KE28,0)</f>
        <v>0</v>
      </c>
      <c r="KF30" s="58">
        <f ca="1">MAX(INTERCEPT($G$30:INDEX($G$30:KE$30,MATCH(EOMONTH($C$2,-1),$G$25:KE$25,0)),$G$28:INDEX($G$28:$FF$28,MATCH(EOMONTH($C$2,-1),$G$25:$FF$25,0)))+SLOPE($G$30:INDEX($G$30:$FF$30,MATCH(EOMONTH($C$2,-1),$G$25:$FF$25,0)),$G$28:INDEX($G$28:$FF$28,MATCH(EOMONTH($C$2,-1),$G$25:$FF$25,0)))*KF28,0)</f>
        <v>0</v>
      </c>
      <c r="KG30" s="58">
        <f ca="1">MAX(INTERCEPT($G$30:INDEX($G$30:KF$30,MATCH(EOMONTH($C$2,-1),$G$25:KF$25,0)),$G$28:INDEX($G$28:$FF$28,MATCH(EOMONTH($C$2,-1),$G$25:$FF$25,0)))+SLOPE($G$30:INDEX($G$30:$FF$30,MATCH(EOMONTH($C$2,-1),$G$25:$FF$25,0)),$G$28:INDEX($G$28:$FF$28,MATCH(EOMONTH($C$2,-1),$G$25:$FF$25,0)))*KG28,0)</f>
        <v>0</v>
      </c>
      <c r="KH30" s="58">
        <f ca="1">MAX(INTERCEPT($G$30:INDEX($G$30:KG$30,MATCH(EOMONTH($C$2,-1),$G$25:KG$25,0)),$G$28:INDEX($G$28:$FF$28,MATCH(EOMONTH($C$2,-1),$G$25:$FF$25,0)))+SLOPE($G$30:INDEX($G$30:$FF$30,MATCH(EOMONTH($C$2,-1),$G$25:$FF$25,0)),$G$28:INDEX($G$28:$FF$28,MATCH(EOMONTH($C$2,-1),$G$25:$FF$25,0)))*KH28,0)</f>
        <v>0</v>
      </c>
      <c r="KI30" s="58">
        <f ca="1">MAX(INTERCEPT($G$30:INDEX($G$30:KH$30,MATCH(EOMONTH($C$2,-1),$G$25:KH$25,0)),$G$28:INDEX($G$28:$FF$28,MATCH(EOMONTH($C$2,-1),$G$25:$FF$25,0)))+SLOPE($G$30:INDEX($G$30:$FF$30,MATCH(EOMONTH($C$2,-1),$G$25:$FF$25,0)),$G$28:INDEX($G$28:$FF$28,MATCH(EOMONTH($C$2,-1),$G$25:$FF$25,0)))*KI28,0)</f>
        <v>0</v>
      </c>
      <c r="KJ30" s="58">
        <f ca="1">MAX(INTERCEPT($G$30:INDEX($G$30:KI$30,MATCH(EOMONTH($C$2,-1),$G$25:KI$25,0)),$G$28:INDEX($G$28:$FF$28,MATCH(EOMONTH($C$2,-1),$G$25:$FF$25,0)))+SLOPE($G$30:INDEX($G$30:$FF$30,MATCH(EOMONTH($C$2,-1),$G$25:$FF$25,0)),$G$28:INDEX($G$28:$FF$28,MATCH(EOMONTH($C$2,-1),$G$25:$FF$25,0)))*KJ28,0)</f>
        <v>0</v>
      </c>
      <c r="KK30" s="58">
        <f ca="1">MAX(INTERCEPT($G$30:INDEX($G$30:KJ$30,MATCH(EOMONTH($C$2,-1),$G$25:KJ$25,0)),$G$28:INDEX($G$28:$FF$28,MATCH(EOMONTH($C$2,-1),$G$25:$FF$25,0)))+SLOPE($G$30:INDEX($G$30:$FF$30,MATCH(EOMONTH($C$2,-1),$G$25:$FF$25,0)),$G$28:INDEX($G$28:$FF$28,MATCH(EOMONTH($C$2,-1),$G$25:$FF$25,0)))*KK28,0)</f>
        <v>0</v>
      </c>
      <c r="KL30" s="58">
        <f ca="1">MAX(INTERCEPT($G$30:INDEX($G$30:KK$30,MATCH(EOMONTH($C$2,-1),$G$25:KK$25,0)),$G$28:INDEX($G$28:$FF$28,MATCH(EOMONTH($C$2,-1),$G$25:$FF$25,0)))+SLOPE($G$30:INDEX($G$30:$FF$30,MATCH(EOMONTH($C$2,-1),$G$25:$FF$25,0)),$G$28:INDEX($G$28:$FF$28,MATCH(EOMONTH($C$2,-1),$G$25:$FF$25,0)))*KL28,0)</f>
        <v>0</v>
      </c>
      <c r="KM30" s="58">
        <f ca="1">MAX(INTERCEPT($G$30:INDEX($G$30:KL$30,MATCH(EOMONTH($C$2,-1),$G$25:KL$25,0)),$G$28:INDEX($G$28:$FF$28,MATCH(EOMONTH($C$2,-1),$G$25:$FF$25,0)))+SLOPE($G$30:INDEX($G$30:$FF$30,MATCH(EOMONTH($C$2,-1),$G$25:$FF$25,0)),$G$28:INDEX($G$28:$FF$28,MATCH(EOMONTH($C$2,-1),$G$25:$FF$25,0)))*KM28,0)</f>
        <v>0</v>
      </c>
      <c r="KN30" s="58">
        <f ca="1">MAX(INTERCEPT($G$30:INDEX($G$30:KM$30,MATCH(EOMONTH($C$2,-1),$G$25:KM$25,0)),$G$28:INDEX($G$28:$FF$28,MATCH(EOMONTH($C$2,-1),$G$25:$FF$25,0)))+SLOPE($G$30:INDEX($G$30:$FF$30,MATCH(EOMONTH($C$2,-1),$G$25:$FF$25,0)),$G$28:INDEX($G$28:$FF$28,MATCH(EOMONTH($C$2,-1),$G$25:$FF$25,0)))*KN28,0)</f>
        <v>0</v>
      </c>
      <c r="KO30" s="58">
        <f ca="1">MAX(INTERCEPT($G$30:INDEX($G$30:KN$30,MATCH(EOMONTH($C$2,-1),$G$25:KN$25,0)),$G$28:INDEX($G$28:$FF$28,MATCH(EOMONTH($C$2,-1),$G$25:$FF$25,0)))+SLOPE($G$30:INDEX($G$30:$FF$30,MATCH(EOMONTH($C$2,-1),$G$25:$FF$25,0)),$G$28:INDEX($G$28:$FF$28,MATCH(EOMONTH($C$2,-1),$G$25:$FF$25,0)))*KO28,0)</f>
        <v>0</v>
      </c>
      <c r="KP30" s="58">
        <f ca="1">MAX(INTERCEPT($G$30:INDEX($G$30:KO$30,MATCH(EOMONTH($C$2,-1),$G$25:KO$25,0)),$G$28:INDEX($G$28:$FF$28,MATCH(EOMONTH($C$2,-1),$G$25:$FF$25,0)))+SLOPE($G$30:INDEX($G$30:$FF$30,MATCH(EOMONTH($C$2,-1),$G$25:$FF$25,0)),$G$28:INDEX($G$28:$FF$28,MATCH(EOMONTH($C$2,-1),$G$25:$FF$25,0)))*KP28,0)</f>
        <v>0</v>
      </c>
      <c r="KQ30" s="58">
        <f ca="1">MAX(INTERCEPT($G$30:INDEX($G$30:KP$30,MATCH(EOMONTH($C$2,-1),$G$25:KP$25,0)),$G$28:INDEX($G$28:$FF$28,MATCH(EOMONTH($C$2,-1),$G$25:$FF$25,0)))+SLOPE($G$30:INDEX($G$30:$FF$30,MATCH(EOMONTH($C$2,-1),$G$25:$FF$25,0)),$G$28:INDEX($G$28:$FF$28,MATCH(EOMONTH($C$2,-1),$G$25:$FF$25,0)))*KQ28,0)</f>
        <v>0</v>
      </c>
      <c r="KR30" s="58">
        <f ca="1">MAX(INTERCEPT($G$30:INDEX($G$30:KQ$30,MATCH(EOMONTH($C$2,-1),$G$25:KQ$25,0)),$G$28:INDEX($G$28:$FF$28,MATCH(EOMONTH($C$2,-1),$G$25:$FF$25,0)))+SLOPE($G$30:INDEX($G$30:$FF$30,MATCH(EOMONTH($C$2,-1),$G$25:$FF$25,0)),$G$28:INDEX($G$28:$FF$28,MATCH(EOMONTH($C$2,-1),$G$25:$FF$25,0)))*KR28,0)</f>
        <v>0</v>
      </c>
      <c r="KS30" s="58">
        <f ca="1">MAX(INTERCEPT($G$30:INDEX($G$30:KR$30,MATCH(EOMONTH($C$2,-1),$G$25:KR$25,0)),$G$28:INDEX($G$28:$FF$28,MATCH(EOMONTH($C$2,-1),$G$25:$FF$25,0)))+SLOPE($G$30:INDEX($G$30:$FF$30,MATCH(EOMONTH($C$2,-1),$G$25:$FF$25,0)),$G$28:INDEX($G$28:$FF$28,MATCH(EOMONTH($C$2,-1),$G$25:$FF$25,0)))*KS28,0)</f>
        <v>0</v>
      </c>
      <c r="KT30" s="58">
        <f ca="1">MAX(INTERCEPT($G$30:INDEX($G$30:KS$30,MATCH(EOMONTH($C$2,-1),$G$25:KS$25,0)),$G$28:INDEX($G$28:$FF$28,MATCH(EOMONTH($C$2,-1),$G$25:$FF$25,0)))+SLOPE($G$30:INDEX($G$30:$FF$30,MATCH(EOMONTH($C$2,-1),$G$25:$FF$25,0)),$G$28:INDEX($G$28:$FF$28,MATCH(EOMONTH($C$2,-1),$G$25:$FF$25,0)))*KT28,0)</f>
        <v>0</v>
      </c>
      <c r="KU30" s="58">
        <f ca="1">MAX(INTERCEPT($G$30:INDEX($G$30:KT$30,MATCH(EOMONTH($C$2,-1),$G$25:KT$25,0)),$G$28:INDEX($G$28:$FF$28,MATCH(EOMONTH($C$2,-1),$G$25:$FF$25,0)))+SLOPE($G$30:INDEX($G$30:$FF$30,MATCH(EOMONTH($C$2,-1),$G$25:$FF$25,0)),$G$28:INDEX($G$28:$FF$28,MATCH(EOMONTH($C$2,-1),$G$25:$FF$25,0)))*KU28,0)</f>
        <v>0</v>
      </c>
      <c r="KV30" s="58">
        <f ca="1">MAX(INTERCEPT($G$30:INDEX($G$30:KU$30,MATCH(EOMONTH($C$2,-1),$G$25:KU$25,0)),$G$28:INDEX($G$28:$FF$28,MATCH(EOMONTH($C$2,-1),$G$25:$FF$25,0)))+SLOPE($G$30:INDEX($G$30:$FF$30,MATCH(EOMONTH($C$2,-1),$G$25:$FF$25,0)),$G$28:INDEX($G$28:$FF$28,MATCH(EOMONTH($C$2,-1),$G$25:$FF$25,0)))*KV28,0)</f>
        <v>0</v>
      </c>
      <c r="KW30" s="58">
        <f ca="1">MAX(INTERCEPT($G$30:INDEX($G$30:KV$30,MATCH(EOMONTH($C$2,-1),$G$25:KV$25,0)),$G$28:INDEX($G$28:$FF$28,MATCH(EOMONTH($C$2,-1),$G$25:$FF$25,0)))+SLOPE($G$30:INDEX($G$30:$FF$30,MATCH(EOMONTH($C$2,-1),$G$25:$FF$25,0)),$G$28:INDEX($G$28:$FF$28,MATCH(EOMONTH($C$2,-1),$G$25:$FF$25,0)))*KW28,0)</f>
        <v>0</v>
      </c>
      <c r="KX30" s="58">
        <f ca="1">MAX(INTERCEPT($G$30:INDEX($G$30:KW$30,MATCH(EOMONTH($C$2,-1),$G$25:KW$25,0)),$G$28:INDEX($G$28:$FF$28,MATCH(EOMONTH($C$2,-1),$G$25:$FF$25,0)))+SLOPE($G$30:INDEX($G$30:$FF$30,MATCH(EOMONTH($C$2,-1),$G$25:$FF$25,0)),$G$28:INDEX($G$28:$FF$28,MATCH(EOMONTH($C$2,-1),$G$25:$FF$25,0)))*KX28,0)</f>
        <v>0</v>
      </c>
      <c r="KY30" s="58">
        <f ca="1">MAX(INTERCEPT($G$30:INDEX($G$30:KX$30,MATCH(EOMONTH($C$2,-1),$G$25:KX$25,0)),$G$28:INDEX($G$28:$FF$28,MATCH(EOMONTH($C$2,-1),$G$25:$FF$25,0)))+SLOPE($G$30:INDEX($G$30:$FF$30,MATCH(EOMONTH($C$2,-1),$G$25:$FF$25,0)),$G$28:INDEX($G$28:$FF$28,MATCH(EOMONTH($C$2,-1),$G$25:$FF$25,0)))*KY28,0)</f>
        <v>0</v>
      </c>
      <c r="KZ30" s="58">
        <f ca="1">MAX(INTERCEPT($G$30:INDEX($G$30:KY$30,MATCH(EOMONTH($C$2,-1),$G$25:KY$25,0)),$G$28:INDEX($G$28:$FF$28,MATCH(EOMONTH($C$2,-1),$G$25:$FF$25,0)))+SLOPE($G$30:INDEX($G$30:$FF$30,MATCH(EOMONTH($C$2,-1),$G$25:$FF$25,0)),$G$28:INDEX($G$28:$FF$28,MATCH(EOMONTH($C$2,-1),$G$25:$FF$25,0)))*KZ28,0)</f>
        <v>0</v>
      </c>
      <c r="LA30" s="58">
        <f ca="1">MAX(INTERCEPT($G$30:INDEX($G$30:KZ$30,MATCH(EOMONTH($C$2,-1),$G$25:KZ$25,0)),$G$28:INDEX($G$28:$FF$28,MATCH(EOMONTH($C$2,-1),$G$25:$FF$25,0)))+SLOPE($G$30:INDEX($G$30:$FF$30,MATCH(EOMONTH($C$2,-1),$G$25:$FF$25,0)),$G$28:INDEX($G$28:$FF$28,MATCH(EOMONTH($C$2,-1),$G$25:$FF$25,0)))*LA28,0)</f>
        <v>0</v>
      </c>
      <c r="LB30" s="58">
        <f ca="1">MAX(INTERCEPT($G$30:INDEX($G$30:LA$30,MATCH(EOMONTH($C$2,-1),$G$25:LA$25,0)),$G$28:INDEX($G$28:$FF$28,MATCH(EOMONTH($C$2,-1),$G$25:$FF$25,0)))+SLOPE($G$30:INDEX($G$30:$FF$30,MATCH(EOMONTH($C$2,-1),$G$25:$FF$25,0)),$G$28:INDEX($G$28:$FF$28,MATCH(EOMONTH($C$2,-1),$G$25:$FF$25,0)))*LB28,0)</f>
        <v>0</v>
      </c>
      <c r="LC30" s="58">
        <f ca="1">MAX(INTERCEPT($G$30:INDEX($G$30:LB$30,MATCH(EOMONTH($C$2,-1),$G$25:LB$25,0)),$G$28:INDEX($G$28:$FF$28,MATCH(EOMONTH($C$2,-1),$G$25:$FF$25,0)))+SLOPE($G$30:INDEX($G$30:$FF$30,MATCH(EOMONTH($C$2,-1),$G$25:$FF$25,0)),$G$28:INDEX($G$28:$FF$28,MATCH(EOMONTH($C$2,-1),$G$25:$FF$25,0)))*LC28,0)</f>
        <v>0</v>
      </c>
      <c r="LD30" s="58">
        <f ca="1">MAX(INTERCEPT($G$30:INDEX($G$30:LC$30,MATCH(EOMONTH($C$2,-1),$G$25:LC$25,0)),$G$28:INDEX($G$28:$FF$28,MATCH(EOMONTH($C$2,-1),$G$25:$FF$25,0)))+SLOPE($G$30:INDEX($G$30:$FF$30,MATCH(EOMONTH($C$2,-1),$G$25:$FF$25,0)),$G$28:INDEX($G$28:$FF$28,MATCH(EOMONTH($C$2,-1),$G$25:$FF$25,0)))*LD28,0)</f>
        <v>0</v>
      </c>
      <c r="LE30" s="58">
        <f ca="1">MAX(INTERCEPT($G$30:INDEX($G$30:LD$30,MATCH(EOMONTH($C$2,-1),$G$25:LD$25,0)),$G$28:INDEX($G$28:$FF$28,MATCH(EOMONTH($C$2,-1),$G$25:$FF$25,0)))+SLOPE($G$30:INDEX($G$30:$FF$30,MATCH(EOMONTH($C$2,-1),$G$25:$FF$25,0)),$G$28:INDEX($G$28:$FF$28,MATCH(EOMONTH($C$2,-1),$G$25:$FF$25,0)))*LE28,0)</f>
        <v>0</v>
      </c>
      <c r="LF30" s="58">
        <f ca="1">MAX(INTERCEPT($G$30:INDEX($G$30:LE$30,MATCH(EOMONTH($C$2,-1),$G$25:LE$25,0)),$G$28:INDEX($G$28:$FF$28,MATCH(EOMONTH($C$2,-1),$G$25:$FF$25,0)))+SLOPE($G$30:INDEX($G$30:$FF$30,MATCH(EOMONTH($C$2,-1),$G$25:$FF$25,0)),$G$28:INDEX($G$28:$FF$28,MATCH(EOMONTH($C$2,-1),$G$25:$FF$25,0)))*LF28,0)</f>
        <v>0</v>
      </c>
      <c r="LG30" s="58">
        <f ca="1">MAX(INTERCEPT($G$30:INDEX($G$30:LF$30,MATCH(EOMONTH($C$2,-1),$G$25:LF$25,0)),$G$28:INDEX($G$28:$FF$28,MATCH(EOMONTH($C$2,-1),$G$25:$FF$25,0)))+SLOPE($G$30:INDEX($G$30:$FF$30,MATCH(EOMONTH($C$2,-1),$G$25:$FF$25,0)),$G$28:INDEX($G$28:$FF$28,MATCH(EOMONTH($C$2,-1),$G$25:$FF$25,0)))*LG28,0)</f>
        <v>0</v>
      </c>
      <c r="LH30" s="58">
        <f ca="1">MAX(INTERCEPT($G$30:INDEX($G$30:LG$30,MATCH(EOMONTH($C$2,-1),$G$25:LG$25,0)),$G$28:INDEX($G$28:$FF$28,MATCH(EOMONTH($C$2,-1),$G$25:$FF$25,0)))+SLOPE($G$30:INDEX($G$30:$FF$30,MATCH(EOMONTH($C$2,-1),$G$25:$FF$25,0)),$G$28:INDEX($G$28:$FF$28,MATCH(EOMONTH($C$2,-1),$G$25:$FF$25,0)))*LH28,0)</f>
        <v>0</v>
      </c>
      <c r="LI30" s="58">
        <f ca="1">MAX(INTERCEPT($G$30:INDEX($G$30:LH$30,MATCH(EOMONTH($C$2,-1),$G$25:LH$25,0)),$G$28:INDEX($G$28:$FF$28,MATCH(EOMONTH($C$2,-1),$G$25:$FF$25,0)))+SLOPE($G$30:INDEX($G$30:$FF$30,MATCH(EOMONTH($C$2,-1),$G$25:$FF$25,0)),$G$28:INDEX($G$28:$FF$28,MATCH(EOMONTH($C$2,-1),$G$25:$FF$25,0)))*LI28,0)</f>
        <v>0</v>
      </c>
      <c r="LJ30" s="58">
        <f ca="1">MAX(INTERCEPT($G$30:INDEX($G$30:LI$30,MATCH(EOMONTH($C$2,-1),$G$25:LI$25,0)),$G$28:INDEX($G$28:$FF$28,MATCH(EOMONTH($C$2,-1),$G$25:$FF$25,0)))+SLOPE($G$30:INDEX($G$30:$FF$30,MATCH(EOMONTH($C$2,-1),$G$25:$FF$25,0)),$G$28:INDEX($G$28:$FF$28,MATCH(EOMONTH($C$2,-1),$G$25:$FF$25,0)))*LJ28,0)</f>
        <v>0</v>
      </c>
      <c r="LK30" s="58">
        <f ca="1">MAX(INTERCEPT($G$30:INDEX($G$30:LJ$30,MATCH(EOMONTH($C$2,-1),$G$25:LJ$25,0)),$G$28:INDEX($G$28:$FF$28,MATCH(EOMONTH($C$2,-1),$G$25:$FF$25,0)))+SLOPE($G$30:INDEX($G$30:$FF$30,MATCH(EOMONTH($C$2,-1),$G$25:$FF$25,0)),$G$28:INDEX($G$28:$FF$28,MATCH(EOMONTH($C$2,-1),$G$25:$FF$25,0)))*LK28,0)</f>
        <v>0</v>
      </c>
      <c r="LL30" s="58">
        <f ca="1">MAX(INTERCEPT($G$30:INDEX($G$30:LK$30,MATCH(EOMONTH($C$2,-1),$G$25:LK$25,0)),$G$28:INDEX($G$28:$FF$28,MATCH(EOMONTH($C$2,-1),$G$25:$FF$25,0)))+SLOPE($G$30:INDEX($G$30:$FF$30,MATCH(EOMONTH($C$2,-1),$G$25:$FF$25,0)),$G$28:INDEX($G$28:$FF$28,MATCH(EOMONTH($C$2,-1),$G$25:$FF$25,0)))*LL28,0)</f>
        <v>0</v>
      </c>
      <c r="LM30" s="58">
        <f ca="1">MAX(INTERCEPT($G$30:INDEX($G$30:LL$30,MATCH(EOMONTH($C$2,-1),$G$25:LL$25,0)),$G$28:INDEX($G$28:$FF$28,MATCH(EOMONTH($C$2,-1),$G$25:$FF$25,0)))+SLOPE($G$30:INDEX($G$30:$FF$30,MATCH(EOMONTH($C$2,-1),$G$25:$FF$25,0)),$G$28:INDEX($G$28:$FF$28,MATCH(EOMONTH($C$2,-1),$G$25:$FF$25,0)))*LM28,0)</f>
        <v>0</v>
      </c>
      <c r="LN30" s="58">
        <f ca="1">MAX(INTERCEPT($G$30:INDEX($G$30:LM$30,MATCH(EOMONTH($C$2,-1),$G$25:LM$25,0)),$G$28:INDEX($G$28:$FF$28,MATCH(EOMONTH($C$2,-1),$G$25:$FF$25,0)))+SLOPE($G$30:INDEX($G$30:$FF$30,MATCH(EOMONTH($C$2,-1),$G$25:$FF$25,0)),$G$28:INDEX($G$28:$FF$28,MATCH(EOMONTH($C$2,-1),$G$25:$FF$25,0)))*LN28,0)</f>
        <v>0</v>
      </c>
      <c r="LO30" s="58">
        <f ca="1">MAX(INTERCEPT($G$30:INDEX($G$30:LN$30,MATCH(EOMONTH($C$2,-1),$G$25:LN$25,0)),$G$28:INDEX($G$28:$FF$28,MATCH(EOMONTH($C$2,-1),$G$25:$FF$25,0)))+SLOPE($G$30:INDEX($G$30:$FF$30,MATCH(EOMONTH($C$2,-1),$G$25:$FF$25,0)),$G$28:INDEX($G$28:$FF$28,MATCH(EOMONTH($C$2,-1),$G$25:$FF$25,0)))*LO28,0)</f>
        <v>0</v>
      </c>
      <c r="LP30" s="58">
        <f ca="1">MAX(INTERCEPT($G$30:INDEX($G$30:LO$30,MATCH(EOMONTH($C$2,-1),$G$25:LO$25,0)),$G$28:INDEX($G$28:$FF$28,MATCH(EOMONTH($C$2,-1),$G$25:$FF$25,0)))+SLOPE($G$30:INDEX($G$30:$FF$30,MATCH(EOMONTH($C$2,-1),$G$25:$FF$25,0)),$G$28:INDEX($G$28:$FF$28,MATCH(EOMONTH($C$2,-1),$G$25:$FF$25,0)))*LP28,0)</f>
        <v>0</v>
      </c>
      <c r="LQ30" s="58">
        <f ca="1">MAX(INTERCEPT($G$30:INDEX($G$30:LP$30,MATCH(EOMONTH($C$2,-1),$G$25:LP$25,0)),$G$28:INDEX($G$28:$FF$28,MATCH(EOMONTH($C$2,-1),$G$25:$FF$25,0)))+SLOPE($G$30:INDEX($G$30:$FF$30,MATCH(EOMONTH($C$2,-1),$G$25:$FF$25,0)),$G$28:INDEX($G$28:$FF$28,MATCH(EOMONTH($C$2,-1),$G$25:$FF$25,0)))*LQ28,0)</f>
        <v>0</v>
      </c>
      <c r="LR30" s="58">
        <f ca="1">MAX(INTERCEPT($G$30:INDEX($G$30:LQ$30,MATCH(EOMONTH($C$2,-1),$G$25:LQ$25,0)),$G$28:INDEX($G$28:$FF$28,MATCH(EOMONTH($C$2,-1),$G$25:$FF$25,0)))+SLOPE($G$30:INDEX($G$30:$FF$30,MATCH(EOMONTH($C$2,-1),$G$25:$FF$25,0)),$G$28:INDEX($G$28:$FF$28,MATCH(EOMONTH($C$2,-1),$G$25:$FF$25,0)))*LR28,0)</f>
        <v>0</v>
      </c>
      <c r="LS30" s="58">
        <f ca="1">MAX(INTERCEPT($G$30:INDEX($G$30:LR$30,MATCH(EOMONTH($C$2,-1),$G$25:LR$25,0)),$G$28:INDEX($G$28:$FF$28,MATCH(EOMONTH($C$2,-1),$G$25:$FF$25,0)))+SLOPE($G$30:INDEX($G$30:$FF$30,MATCH(EOMONTH($C$2,-1),$G$25:$FF$25,0)),$G$28:INDEX($G$28:$FF$28,MATCH(EOMONTH($C$2,-1),$G$25:$FF$25,0)))*LS28,0)</f>
        <v>0</v>
      </c>
      <c r="LT30" s="58">
        <f ca="1">MAX(INTERCEPT($G$30:INDEX($G$30:LS$30,MATCH(EOMONTH($C$2,-1),$G$25:LS$25,0)),$G$28:INDEX($G$28:$FF$28,MATCH(EOMONTH($C$2,-1),$G$25:$FF$25,0)))+SLOPE($G$30:INDEX($G$30:$FF$30,MATCH(EOMONTH($C$2,-1),$G$25:$FF$25,0)),$G$28:INDEX($G$28:$FF$28,MATCH(EOMONTH($C$2,-1),$G$25:$FF$25,0)))*LT28,0)</f>
        <v>0</v>
      </c>
      <c r="LU30" s="58">
        <f ca="1">MAX(INTERCEPT($G$30:INDEX($G$30:LT$30,MATCH(EOMONTH($C$2,-1),$G$25:LT$25,0)),$G$28:INDEX($G$28:$FF$28,MATCH(EOMONTH($C$2,-1),$G$25:$FF$25,0)))+SLOPE($G$30:INDEX($G$30:$FF$30,MATCH(EOMONTH($C$2,-1),$G$25:$FF$25,0)),$G$28:INDEX($G$28:$FF$28,MATCH(EOMONTH($C$2,-1),$G$25:$FF$25,0)))*LU28,0)</f>
        <v>0</v>
      </c>
      <c r="LV30" s="58">
        <f ca="1">MAX(INTERCEPT($G$30:INDEX($G$30:LU$30,MATCH(EOMONTH($C$2,-1),$G$25:LU$25,0)),$G$28:INDEX($G$28:$FF$28,MATCH(EOMONTH($C$2,-1),$G$25:$FF$25,0)))+SLOPE($G$30:INDEX($G$30:$FF$30,MATCH(EOMONTH($C$2,-1),$G$25:$FF$25,0)),$G$28:INDEX($G$28:$FF$28,MATCH(EOMONTH($C$2,-1),$G$25:$FF$25,0)))*LV28,0)</f>
        <v>0</v>
      </c>
      <c r="LW30" s="58">
        <f ca="1">MAX(INTERCEPT($G$30:INDEX($G$30:LV$30,MATCH(EOMONTH($C$2,-1),$G$25:LV$25,0)),$G$28:INDEX($G$28:$FF$28,MATCH(EOMONTH($C$2,-1),$G$25:$FF$25,0)))+SLOPE($G$30:INDEX($G$30:$FF$30,MATCH(EOMONTH($C$2,-1),$G$25:$FF$25,0)),$G$28:INDEX($G$28:$FF$28,MATCH(EOMONTH($C$2,-1),$G$25:$FF$25,0)))*LW28,0)</f>
        <v>0</v>
      </c>
      <c r="LX30" s="58">
        <f ca="1">MAX(INTERCEPT($G$30:INDEX($G$30:LW$30,MATCH(EOMONTH($C$2,-1),$G$25:LW$25,0)),$G$28:INDEX($G$28:$FF$28,MATCH(EOMONTH($C$2,-1),$G$25:$FF$25,0)))+SLOPE($G$30:INDEX($G$30:$FF$30,MATCH(EOMONTH($C$2,-1),$G$25:$FF$25,0)),$G$28:INDEX($G$28:$FF$28,MATCH(EOMONTH($C$2,-1),$G$25:$FF$25,0)))*LX28,0)</f>
        <v>0</v>
      </c>
      <c r="LY30" s="58">
        <f ca="1">MAX(INTERCEPT($G$30:INDEX($G$30:LX$30,MATCH(EOMONTH($C$2,-1),$G$25:LX$25,0)),$G$28:INDEX($G$28:$FF$28,MATCH(EOMONTH($C$2,-1),$G$25:$FF$25,0)))+SLOPE($G$30:INDEX($G$30:$FF$30,MATCH(EOMONTH($C$2,-1),$G$25:$FF$25,0)),$G$28:INDEX($G$28:$FF$28,MATCH(EOMONTH($C$2,-1),$G$25:$FF$25,0)))*LY28,0)</f>
        <v>0</v>
      </c>
      <c r="LZ30" s="58">
        <f ca="1">MAX(INTERCEPT($G$30:INDEX($G$30:LY$30,MATCH(EOMONTH($C$2,-1),$G$25:LY$25,0)),$G$28:INDEX($G$28:$FF$28,MATCH(EOMONTH($C$2,-1),$G$25:$FF$25,0)))+SLOPE($G$30:INDEX($G$30:$FF$30,MATCH(EOMONTH($C$2,-1),$G$25:$FF$25,0)),$G$28:INDEX($G$28:$FF$28,MATCH(EOMONTH($C$2,-1),$G$25:$FF$25,0)))*LZ28,0)</f>
        <v>0</v>
      </c>
      <c r="MA30" s="58">
        <f ca="1">MAX(INTERCEPT($G$30:INDEX($G$30:LZ$30,MATCH(EOMONTH($C$2,-1),$G$25:LZ$25,0)),$G$28:INDEX($G$28:$FF$28,MATCH(EOMONTH($C$2,-1),$G$25:$FF$25,0)))+SLOPE($G$30:INDEX($G$30:$FF$30,MATCH(EOMONTH($C$2,-1),$G$25:$FF$25,0)),$G$28:INDEX($G$28:$FF$28,MATCH(EOMONTH($C$2,-1),$G$25:$FF$25,0)))*MA28,0)</f>
        <v>0</v>
      </c>
      <c r="MB30" s="58">
        <f ca="1">MAX(INTERCEPT($G$30:INDEX($G$30:MA$30,MATCH(EOMONTH($C$2,-1),$G$25:MA$25,0)),$G$28:INDEX($G$28:$FF$28,MATCH(EOMONTH($C$2,-1),$G$25:$FF$25,0)))+SLOPE($G$30:INDEX($G$30:$FF$30,MATCH(EOMONTH($C$2,-1),$G$25:$FF$25,0)),$G$28:INDEX($G$28:$FF$28,MATCH(EOMONTH($C$2,-1),$G$25:$FF$25,0)))*MB28,0)</f>
        <v>0</v>
      </c>
      <c r="MC30" s="58">
        <f ca="1">MAX(INTERCEPT($G$30:INDEX($G$30:MB$30,MATCH(EOMONTH($C$2,-1),$G$25:MB$25,0)),$G$28:INDEX($G$28:$FF$28,MATCH(EOMONTH($C$2,-1),$G$25:$FF$25,0)))+SLOPE($G$30:INDEX($G$30:$FF$30,MATCH(EOMONTH($C$2,-1),$G$25:$FF$25,0)),$G$28:INDEX($G$28:$FF$28,MATCH(EOMONTH($C$2,-1),$G$25:$FF$25,0)))*MC28,0)</f>
        <v>0</v>
      </c>
      <c r="MD30" s="58">
        <f ca="1">MAX(INTERCEPT($G$30:INDEX($G$30:MC$30,MATCH(EOMONTH($C$2,-1),$G$25:MC$25,0)),$G$28:INDEX($G$28:$FF$28,MATCH(EOMONTH($C$2,-1),$G$25:$FF$25,0)))+SLOPE($G$30:INDEX($G$30:$FF$30,MATCH(EOMONTH($C$2,-1),$G$25:$FF$25,0)),$G$28:INDEX($G$28:$FF$28,MATCH(EOMONTH($C$2,-1),$G$25:$FF$25,0)))*MD28,0)</f>
        <v>0</v>
      </c>
      <c r="ME30" s="58">
        <f ca="1">MAX(INTERCEPT($G$30:INDEX($G$30:MD$30,MATCH(EOMONTH($C$2,-1),$G$25:MD$25,0)),$G$28:INDEX($G$28:$FF$28,MATCH(EOMONTH($C$2,-1),$G$25:$FF$25,0)))+SLOPE($G$30:INDEX($G$30:$FF$30,MATCH(EOMONTH($C$2,-1),$G$25:$FF$25,0)),$G$28:INDEX($G$28:$FF$28,MATCH(EOMONTH($C$2,-1),$G$25:$FF$25,0)))*ME28,0)</f>
        <v>0</v>
      </c>
      <c r="MF30" s="58">
        <f ca="1">MAX(INTERCEPT($G$30:INDEX($G$30:ME$30,MATCH(EOMONTH($C$2,-1),$G$25:ME$25,0)),$G$28:INDEX($G$28:$FF$28,MATCH(EOMONTH($C$2,-1),$G$25:$FF$25,0)))+SLOPE($G$30:INDEX($G$30:$FF$30,MATCH(EOMONTH($C$2,-1),$G$25:$FF$25,0)),$G$28:INDEX($G$28:$FF$28,MATCH(EOMONTH($C$2,-1),$G$25:$FF$25,0)))*MF28,0)</f>
        <v>0</v>
      </c>
      <c r="MG30" s="58">
        <f ca="1">MAX(INTERCEPT($G$30:INDEX($G$30:MF$30,MATCH(EOMONTH($C$2,-1),$G$25:MF$25,0)),$G$28:INDEX($G$28:$FF$28,MATCH(EOMONTH($C$2,-1),$G$25:$FF$25,0)))+SLOPE($G$30:INDEX($G$30:$FF$30,MATCH(EOMONTH($C$2,-1),$G$25:$FF$25,0)),$G$28:INDEX($G$28:$FF$28,MATCH(EOMONTH($C$2,-1),$G$25:$FF$25,0)))*MG28,0)</f>
        <v>0</v>
      </c>
      <c r="MH30" s="58">
        <f ca="1">MAX(INTERCEPT($G$30:INDEX($G$30:MG$30,MATCH(EOMONTH($C$2,-1),$G$25:MG$25,0)),$G$28:INDEX($G$28:$FF$28,MATCH(EOMONTH($C$2,-1),$G$25:$FF$25,0)))+SLOPE($G$30:INDEX($G$30:$FF$30,MATCH(EOMONTH($C$2,-1),$G$25:$FF$25,0)),$G$28:INDEX($G$28:$FF$28,MATCH(EOMONTH($C$2,-1),$G$25:$FF$25,0)))*MH28,0)</f>
        <v>0</v>
      </c>
      <c r="MI30" s="58">
        <f ca="1">MAX(INTERCEPT($G$30:INDEX($G$30:MH$30,MATCH(EOMONTH($C$2,-1),$G$25:MH$25,0)),$G$28:INDEX($G$28:$FF$28,MATCH(EOMONTH($C$2,-1),$G$25:$FF$25,0)))+SLOPE($G$30:INDEX($G$30:$FF$30,MATCH(EOMONTH($C$2,-1),$G$25:$FF$25,0)),$G$28:INDEX($G$28:$FF$28,MATCH(EOMONTH($C$2,-1),$G$25:$FF$25,0)))*MI28,0)</f>
        <v>0</v>
      </c>
      <c r="MJ30" s="58">
        <f ca="1">MAX(INTERCEPT($G$30:INDEX($G$30:MI$30,MATCH(EOMONTH($C$2,-1),$G$25:MI$25,0)),$G$28:INDEX($G$28:$FF$28,MATCH(EOMONTH($C$2,-1),$G$25:$FF$25,0)))+SLOPE($G$30:INDEX($G$30:$FF$30,MATCH(EOMONTH($C$2,-1),$G$25:$FF$25,0)),$G$28:INDEX($G$28:$FF$28,MATCH(EOMONTH($C$2,-1),$G$25:$FF$25,0)))*MJ28,0)</f>
        <v>0</v>
      </c>
      <c r="MK30" s="58">
        <f ca="1">MAX(INTERCEPT($G$30:INDEX($G$30:MJ$30,MATCH(EOMONTH($C$2,-1),$G$25:MJ$25,0)),$G$28:INDEX($G$28:$FF$28,MATCH(EOMONTH($C$2,-1),$G$25:$FF$25,0)))+SLOPE($G$30:INDEX($G$30:$FF$30,MATCH(EOMONTH($C$2,-1),$G$25:$FF$25,0)),$G$28:INDEX($G$28:$FF$28,MATCH(EOMONTH($C$2,-1),$G$25:$FF$25,0)))*MK28,0)</f>
        <v>0</v>
      </c>
      <c r="ML30" s="58">
        <f ca="1">MAX(INTERCEPT($G$30:INDEX($G$30:MK$30,MATCH(EOMONTH($C$2,-1),$G$25:MK$25,0)),$G$28:INDEX($G$28:$FF$28,MATCH(EOMONTH($C$2,-1),$G$25:$FF$25,0)))+SLOPE($G$30:INDEX($G$30:$FF$30,MATCH(EOMONTH($C$2,-1),$G$25:$FF$25,0)),$G$28:INDEX($G$28:$FF$28,MATCH(EOMONTH($C$2,-1),$G$25:$FF$25,0)))*ML28,0)</f>
        <v>0</v>
      </c>
      <c r="MM30" s="58">
        <f ca="1">MAX(INTERCEPT($G$30:INDEX($G$30:ML$30,MATCH(EOMONTH($C$2,-1),$G$25:ML$25,0)),$G$28:INDEX($G$28:$FF$28,MATCH(EOMONTH($C$2,-1),$G$25:$FF$25,0)))+SLOPE($G$30:INDEX($G$30:$FF$30,MATCH(EOMONTH($C$2,-1),$G$25:$FF$25,0)),$G$28:INDEX($G$28:$FF$28,MATCH(EOMONTH($C$2,-1),$G$25:$FF$25,0)))*MM28,0)</f>
        <v>0</v>
      </c>
      <c r="MN30" s="58">
        <f ca="1">MAX(INTERCEPT($G$30:INDEX($G$30:MM$30,MATCH(EOMONTH($C$2,-1),$G$25:MM$25,0)),$G$28:INDEX($G$28:$FF$28,MATCH(EOMONTH($C$2,-1),$G$25:$FF$25,0)))+SLOPE($G$30:INDEX($G$30:$FF$30,MATCH(EOMONTH($C$2,-1),$G$25:$FF$25,0)),$G$28:INDEX($G$28:$FF$28,MATCH(EOMONTH($C$2,-1),$G$25:$FF$25,0)))*MN28,0)</f>
        <v>0</v>
      </c>
      <c r="MO30" s="58">
        <f ca="1">MAX(INTERCEPT($G$30:INDEX($G$30:MN$30,MATCH(EOMONTH($C$2,-1),$G$25:MN$25,0)),$G$28:INDEX($G$28:$FF$28,MATCH(EOMONTH($C$2,-1),$G$25:$FF$25,0)))+SLOPE($G$30:INDEX($G$30:$FF$30,MATCH(EOMONTH($C$2,-1),$G$25:$FF$25,0)),$G$28:INDEX($G$28:$FF$28,MATCH(EOMONTH($C$2,-1),$G$25:$FF$25,0)))*MO28,0)</f>
        <v>0</v>
      </c>
      <c r="MP30" s="58">
        <f ca="1">MAX(INTERCEPT($G$30:INDEX($G$30:MO$30,MATCH(EOMONTH($C$2,-1),$G$25:MO$25,0)),$G$28:INDEX($G$28:$FF$28,MATCH(EOMONTH($C$2,-1),$G$25:$FF$25,0)))+SLOPE($G$30:INDEX($G$30:$FF$30,MATCH(EOMONTH($C$2,-1),$G$25:$FF$25,0)),$G$28:INDEX($G$28:$FF$28,MATCH(EOMONTH($C$2,-1),$G$25:$FF$25,0)))*MP28,0)</f>
        <v>0</v>
      </c>
      <c r="MQ30" s="58">
        <f ca="1">MAX(INTERCEPT($G$30:INDEX($G$30:MP$30,MATCH(EOMONTH($C$2,-1),$G$25:MP$25,0)),$G$28:INDEX($G$28:$FF$28,MATCH(EOMONTH($C$2,-1),$G$25:$FF$25,0)))+SLOPE($G$30:INDEX($G$30:$FF$30,MATCH(EOMONTH($C$2,-1),$G$25:$FF$25,0)),$G$28:INDEX($G$28:$FF$28,MATCH(EOMONTH($C$2,-1),$G$25:$FF$25,0)))*MQ28,0)</f>
        <v>0</v>
      </c>
      <c r="MR30" s="58">
        <f ca="1">MAX(INTERCEPT($G$30:INDEX($G$30:MQ$30,MATCH(EOMONTH($C$2,-1),$G$25:MQ$25,0)),$G$28:INDEX($G$28:$FF$28,MATCH(EOMONTH($C$2,-1),$G$25:$FF$25,0)))+SLOPE($G$30:INDEX($G$30:$FF$30,MATCH(EOMONTH($C$2,-1),$G$25:$FF$25,0)),$G$28:INDEX($G$28:$FF$28,MATCH(EOMONTH($C$2,-1),$G$25:$FF$25,0)))*MR28,0)</f>
        <v>0</v>
      </c>
      <c r="MS30" s="58">
        <f ca="1">MAX(INTERCEPT($G$30:INDEX($G$30:MR$30,MATCH(EOMONTH($C$2,-1),$G$25:MR$25,0)),$G$28:INDEX($G$28:$FF$28,MATCH(EOMONTH($C$2,-1),$G$25:$FF$25,0)))+SLOPE($G$30:INDEX($G$30:$FF$30,MATCH(EOMONTH($C$2,-1),$G$25:$FF$25,0)),$G$28:INDEX($G$28:$FF$28,MATCH(EOMONTH($C$2,-1),$G$25:$FF$25,0)))*MS28,0)</f>
        <v>0</v>
      </c>
      <c r="MT30" s="58">
        <f ca="1">MAX(INTERCEPT($G$30:INDEX($G$30:MS$30,MATCH(EOMONTH($C$2,-1),$G$25:MS$25,0)),$G$28:INDEX($G$28:$FF$28,MATCH(EOMONTH($C$2,-1),$G$25:$FF$25,0)))+SLOPE($G$30:INDEX($G$30:$FF$30,MATCH(EOMONTH($C$2,-1),$G$25:$FF$25,0)),$G$28:INDEX($G$28:$FF$28,MATCH(EOMONTH($C$2,-1),$G$25:$FF$25,0)))*MT28,0)</f>
        <v>0</v>
      </c>
      <c r="MU30" s="58">
        <f ca="1">MAX(INTERCEPT($G$30:INDEX($G$30:MT$30,MATCH(EOMONTH($C$2,-1),$G$25:MT$25,0)),$G$28:INDEX($G$28:$FF$28,MATCH(EOMONTH($C$2,-1),$G$25:$FF$25,0)))+SLOPE($G$30:INDEX($G$30:$FF$30,MATCH(EOMONTH($C$2,-1),$G$25:$FF$25,0)),$G$28:INDEX($G$28:$FF$28,MATCH(EOMONTH($C$2,-1),$G$25:$FF$25,0)))*MU28,0)</f>
        <v>0</v>
      </c>
      <c r="MV30" s="58">
        <f ca="1">MAX(INTERCEPT($G$30:INDEX($G$30:MU$30,MATCH(EOMONTH($C$2,-1),$G$25:MU$25,0)),$G$28:INDEX($G$28:$FF$28,MATCH(EOMONTH($C$2,-1),$G$25:$FF$25,0)))+SLOPE($G$30:INDEX($G$30:$FF$30,MATCH(EOMONTH($C$2,-1),$G$25:$FF$25,0)),$G$28:INDEX($G$28:$FF$28,MATCH(EOMONTH($C$2,-1),$G$25:$FF$25,0)))*MV28,0)</f>
        <v>0</v>
      </c>
      <c r="MW30" s="58">
        <f ca="1">MAX(INTERCEPT($G$30:INDEX($G$30:MV$30,MATCH(EOMONTH($C$2,-1),$G$25:MV$25,0)),$G$28:INDEX($G$28:$FF$28,MATCH(EOMONTH($C$2,-1),$G$25:$FF$25,0)))+SLOPE($G$30:INDEX($G$30:$FF$30,MATCH(EOMONTH($C$2,-1),$G$25:$FF$25,0)),$G$28:INDEX($G$28:$FF$28,MATCH(EOMONTH($C$2,-1),$G$25:$FF$25,0)))*MW28,0)</f>
        <v>0</v>
      </c>
      <c r="MX30" s="58">
        <f ca="1">MAX(INTERCEPT($G$30:INDEX($G$30:MW$30,MATCH(EOMONTH($C$2,-1),$G$25:MW$25,0)),$G$28:INDEX($G$28:$FF$28,MATCH(EOMONTH($C$2,-1),$G$25:$FF$25,0)))+SLOPE($G$30:INDEX($G$30:$FF$30,MATCH(EOMONTH($C$2,-1),$G$25:$FF$25,0)),$G$28:INDEX($G$28:$FF$28,MATCH(EOMONTH($C$2,-1),$G$25:$FF$25,0)))*MX28,0)</f>
        <v>0</v>
      </c>
      <c r="MY30" s="58">
        <f ca="1">MAX(INTERCEPT($G$30:INDEX($G$30:MX$30,MATCH(EOMONTH($C$2,-1),$G$25:MX$25,0)),$G$28:INDEX($G$28:$FF$28,MATCH(EOMONTH($C$2,-1),$G$25:$FF$25,0)))+SLOPE($G$30:INDEX($G$30:$FF$30,MATCH(EOMONTH($C$2,-1),$G$25:$FF$25,0)),$G$28:INDEX($G$28:$FF$28,MATCH(EOMONTH($C$2,-1),$G$25:$FF$25,0)))*MY28,0)</f>
        <v>0</v>
      </c>
      <c r="MZ30" s="58">
        <f ca="1">MAX(INTERCEPT($G$30:INDEX($G$30:MY$30,MATCH(EOMONTH($C$2,-1),$G$25:MY$25,0)),$G$28:INDEX($G$28:$FF$28,MATCH(EOMONTH($C$2,-1),$G$25:$FF$25,0)))+SLOPE($G$30:INDEX($G$30:$FF$30,MATCH(EOMONTH($C$2,-1),$G$25:$FF$25,0)),$G$28:INDEX($G$28:$FF$28,MATCH(EOMONTH($C$2,-1),$G$25:$FF$25,0)))*MZ28,0)</f>
        <v>0</v>
      </c>
      <c r="NA30" s="58">
        <f ca="1">MAX(INTERCEPT($G$30:INDEX($G$30:MZ$30,MATCH(EOMONTH($C$2,-1),$G$25:MZ$25,0)),$G$28:INDEX($G$28:$FF$28,MATCH(EOMONTH($C$2,-1),$G$25:$FF$25,0)))+SLOPE($G$30:INDEX($G$30:$FF$30,MATCH(EOMONTH($C$2,-1),$G$25:$FF$25,0)),$G$28:INDEX($G$28:$FF$28,MATCH(EOMONTH($C$2,-1),$G$25:$FF$25,0)))*NA28,0)</f>
        <v>0</v>
      </c>
      <c r="NB30" s="58">
        <f ca="1">MAX(INTERCEPT($G$30:INDEX($G$30:NA$30,MATCH(EOMONTH($C$2,-1),$G$25:NA$25,0)),$G$28:INDEX($G$28:$FF$28,MATCH(EOMONTH($C$2,-1),$G$25:$FF$25,0)))+SLOPE($G$30:INDEX($G$30:$FF$30,MATCH(EOMONTH($C$2,-1),$G$25:$FF$25,0)),$G$28:INDEX($G$28:$FF$28,MATCH(EOMONTH($C$2,-1),$G$25:$FF$25,0)))*NB28,0)</f>
        <v>0</v>
      </c>
      <c r="NC30" s="58">
        <f ca="1">MAX(INTERCEPT($G$30:INDEX($G$30:NB$30,MATCH(EOMONTH($C$2,-1),$G$25:NB$25,0)),$G$28:INDEX($G$28:$FF$28,MATCH(EOMONTH($C$2,-1),$G$25:$FF$25,0)))+SLOPE($G$30:INDEX($G$30:$FF$30,MATCH(EOMONTH($C$2,-1),$G$25:$FF$25,0)),$G$28:INDEX($G$28:$FF$28,MATCH(EOMONTH($C$2,-1),$G$25:$FF$25,0)))*NC28,0)</f>
        <v>0</v>
      </c>
      <c r="ND30" s="58">
        <f ca="1">MAX(INTERCEPT($G$30:INDEX($G$30:NC$30,MATCH(EOMONTH($C$2,-1),$G$25:NC$25,0)),$G$28:INDEX($G$28:$FF$28,MATCH(EOMONTH($C$2,-1),$G$25:$FF$25,0)))+SLOPE($G$30:INDEX($G$30:$FF$30,MATCH(EOMONTH($C$2,-1),$G$25:$FF$25,0)),$G$28:INDEX($G$28:$FF$28,MATCH(EOMONTH($C$2,-1),$G$25:$FF$25,0)))*ND28,0)</f>
        <v>0</v>
      </c>
      <c r="NE30" s="58">
        <f ca="1">MAX(INTERCEPT($G$30:INDEX($G$30:ND$30,MATCH(EOMONTH($C$2,-1),$G$25:ND$25,0)),$G$28:INDEX($G$28:$FF$28,MATCH(EOMONTH($C$2,-1),$G$25:$FF$25,0)))+SLOPE($G$30:INDEX($G$30:$FF$30,MATCH(EOMONTH($C$2,-1),$G$25:$FF$25,0)),$G$28:INDEX($G$28:$FF$28,MATCH(EOMONTH($C$2,-1),$G$25:$FF$25,0)))*NE28,0)</f>
        <v>0</v>
      </c>
      <c r="NF30" s="58">
        <f ca="1">MAX(INTERCEPT($G$30:INDEX($G$30:NE$30,MATCH(EOMONTH($C$2,-1),$G$25:NE$25,0)),$G$28:INDEX($G$28:$FF$28,MATCH(EOMONTH($C$2,-1),$G$25:$FF$25,0)))+SLOPE($G$30:INDEX($G$30:$FF$30,MATCH(EOMONTH($C$2,-1),$G$25:$FF$25,0)),$G$28:INDEX($G$28:$FF$28,MATCH(EOMONTH($C$2,-1),$G$25:$FF$25,0)))*NF28,0)</f>
        <v>0</v>
      </c>
      <c r="NG30" s="58">
        <f ca="1">MAX(INTERCEPT($G$30:INDEX($G$30:NF$30,MATCH(EOMONTH($C$2,-1),$G$25:NF$25,0)),$G$28:INDEX($G$28:$FF$28,MATCH(EOMONTH($C$2,-1),$G$25:$FF$25,0)))+SLOPE($G$30:INDEX($G$30:$FF$30,MATCH(EOMONTH($C$2,-1),$G$25:$FF$25,0)),$G$28:INDEX($G$28:$FF$28,MATCH(EOMONTH($C$2,-1),$G$25:$FF$25,0)))*NG28,0)</f>
        <v>0</v>
      </c>
      <c r="NH30" s="58">
        <f ca="1">MAX(INTERCEPT($G$30:INDEX($G$30:NG$30,MATCH(EOMONTH($C$2,-1),$G$25:NG$25,0)),$G$28:INDEX($G$28:$FF$28,MATCH(EOMONTH($C$2,-1),$G$25:$FF$25,0)))+SLOPE($G$30:INDEX($G$30:$FF$30,MATCH(EOMONTH($C$2,-1),$G$25:$FF$25,0)),$G$28:INDEX($G$28:$FF$28,MATCH(EOMONTH($C$2,-1),$G$25:$FF$25,0)))*NH28,0)</f>
        <v>0</v>
      </c>
      <c r="NI30" s="58">
        <f ca="1">MAX(INTERCEPT($G$30:INDEX($G$30:NH$30,MATCH(EOMONTH($C$2,-1),$G$25:NH$25,0)),$G$28:INDEX($G$28:$FF$28,MATCH(EOMONTH($C$2,-1),$G$25:$FF$25,0)))+SLOPE($G$30:INDEX($G$30:$FF$30,MATCH(EOMONTH($C$2,-1),$G$25:$FF$25,0)),$G$28:INDEX($G$28:$FF$28,MATCH(EOMONTH($C$2,-1),$G$25:$FF$25,0)))*NI28,0)</f>
        <v>0</v>
      </c>
      <c r="NJ30" s="58">
        <f ca="1">MAX(INTERCEPT($G$30:INDEX($G$30:NI$30,MATCH(EOMONTH($C$2,-1),$G$25:NI$25,0)),$G$28:INDEX($G$28:$FF$28,MATCH(EOMONTH($C$2,-1),$G$25:$FF$25,0)))+SLOPE($G$30:INDEX($G$30:$FF$30,MATCH(EOMONTH($C$2,-1),$G$25:$FF$25,0)),$G$28:INDEX($G$28:$FF$28,MATCH(EOMONTH($C$2,-1),$G$25:$FF$25,0)))*NJ28,0)</f>
        <v>0</v>
      </c>
      <c r="NK30" s="58">
        <f ca="1">MAX(INTERCEPT($G$30:INDEX($G$30:NJ$30,MATCH(EOMONTH($C$2,-1),$G$25:NJ$25,0)),$G$28:INDEX($G$28:$FF$28,MATCH(EOMONTH($C$2,-1),$G$25:$FF$25,0)))+SLOPE($G$30:INDEX($G$30:$FF$30,MATCH(EOMONTH($C$2,-1),$G$25:$FF$25,0)),$G$28:INDEX($G$28:$FF$28,MATCH(EOMONTH($C$2,-1),$G$25:$FF$25,0)))*NK28,0)</f>
        <v>0</v>
      </c>
      <c r="NL30" s="58">
        <f ca="1">MAX(INTERCEPT($G$30:INDEX($G$30:NK$30,MATCH(EOMONTH($C$2,-1),$G$25:NK$25,0)),$G$28:INDEX($G$28:$FF$28,MATCH(EOMONTH($C$2,-1),$G$25:$FF$25,0)))+SLOPE($G$30:INDEX($G$30:$FF$30,MATCH(EOMONTH($C$2,-1),$G$25:$FF$25,0)),$G$28:INDEX($G$28:$FF$28,MATCH(EOMONTH($C$2,-1),$G$25:$FF$25,0)))*NL28,0)</f>
        <v>0</v>
      </c>
      <c r="NM30" s="58">
        <f ca="1">MAX(INTERCEPT($G$30:INDEX($G$30:NL$30,MATCH(EOMONTH($C$2,-1),$G$25:NL$25,0)),$G$28:INDEX($G$28:$FF$28,MATCH(EOMONTH($C$2,-1),$G$25:$FF$25,0)))+SLOPE($G$30:INDEX($G$30:$FF$30,MATCH(EOMONTH($C$2,-1),$G$25:$FF$25,0)),$G$28:INDEX($G$28:$FF$28,MATCH(EOMONTH($C$2,-1),$G$25:$FF$25,0)))*NM28,0)</f>
        <v>0</v>
      </c>
      <c r="NN30" s="58">
        <f ca="1">MAX(INTERCEPT($G$30:INDEX($G$30:NM$30,MATCH(EOMONTH($C$2,-1),$G$25:NM$25,0)),$G$28:INDEX($G$28:$FF$28,MATCH(EOMONTH($C$2,-1),$G$25:$FF$25,0)))+SLOPE($G$30:INDEX($G$30:$FF$30,MATCH(EOMONTH($C$2,-1),$G$25:$FF$25,0)),$G$28:INDEX($G$28:$FF$28,MATCH(EOMONTH($C$2,-1),$G$25:$FF$25,0)))*NN28,0)</f>
        <v>0</v>
      </c>
      <c r="NO30" s="58">
        <f ca="1">MAX(INTERCEPT($G$30:INDEX($G$30:NN$30,MATCH(EOMONTH($C$2,-1),$G$25:NN$25,0)),$G$28:INDEX($G$28:$FF$28,MATCH(EOMONTH($C$2,-1),$G$25:$FF$25,0)))+SLOPE($G$30:INDEX($G$30:$FF$30,MATCH(EOMONTH($C$2,-1),$G$25:$FF$25,0)),$G$28:INDEX($G$28:$FF$28,MATCH(EOMONTH($C$2,-1),$G$25:$FF$25,0)))*NO28,0)</f>
        <v>0</v>
      </c>
      <c r="NP30" s="58">
        <f ca="1">MAX(INTERCEPT($G$30:INDEX($G$30:NO$30,MATCH(EOMONTH($C$2,-1),$G$25:NO$25,0)),$G$28:INDEX($G$28:$FF$28,MATCH(EOMONTH($C$2,-1),$G$25:$FF$25,0)))+SLOPE($G$30:INDEX($G$30:$FF$30,MATCH(EOMONTH($C$2,-1),$G$25:$FF$25,0)),$G$28:INDEX($G$28:$FF$28,MATCH(EOMONTH($C$2,-1),$G$25:$FF$25,0)))*NP28,0)</f>
        <v>0</v>
      </c>
      <c r="NQ30" s="58">
        <f ca="1">MAX(INTERCEPT($G$30:INDEX($G$30:NP$30,MATCH(EOMONTH($C$2,-1),$G$25:NP$25,0)),$G$28:INDEX($G$28:$FF$28,MATCH(EOMONTH($C$2,-1),$G$25:$FF$25,0)))+SLOPE($G$30:INDEX($G$30:$FF$30,MATCH(EOMONTH($C$2,-1),$G$25:$FF$25,0)),$G$28:INDEX($G$28:$FF$28,MATCH(EOMONTH($C$2,-1),$G$25:$FF$25,0)))*NQ28,0)</f>
        <v>0</v>
      </c>
      <c r="NR30" s="58">
        <f ca="1">MAX(INTERCEPT($G$30:INDEX($G$30:NQ$30,MATCH(EOMONTH($C$2,-1),$G$25:NQ$25,0)),$G$28:INDEX($G$28:$FF$28,MATCH(EOMONTH($C$2,-1),$G$25:$FF$25,0)))+SLOPE($G$30:INDEX($G$30:$FF$30,MATCH(EOMONTH($C$2,-1),$G$25:$FF$25,0)),$G$28:INDEX($G$28:$FF$28,MATCH(EOMONTH($C$2,-1),$G$25:$FF$25,0)))*NR28,0)</f>
        <v>0</v>
      </c>
      <c r="NS30" s="58">
        <f ca="1">MAX(INTERCEPT($G$30:INDEX($G$30:NR$30,MATCH(EOMONTH($C$2,-1),$G$25:NR$25,0)),$G$28:INDEX($G$28:$FF$28,MATCH(EOMONTH($C$2,-1),$G$25:$FF$25,0)))+SLOPE($G$30:INDEX($G$30:$FF$30,MATCH(EOMONTH($C$2,-1),$G$25:$FF$25,0)),$G$28:INDEX($G$28:$FF$28,MATCH(EOMONTH($C$2,-1),$G$25:$FF$25,0)))*NS28,0)</f>
        <v>0</v>
      </c>
      <c r="NT30" s="58">
        <f ca="1">MAX(INTERCEPT($G$30:INDEX($G$30:NS$30,MATCH(EOMONTH($C$2,-1),$G$25:NS$25,0)),$G$28:INDEX($G$28:$FF$28,MATCH(EOMONTH($C$2,-1),$G$25:$FF$25,0)))+SLOPE($G$30:INDEX($G$30:$FF$30,MATCH(EOMONTH($C$2,-1),$G$25:$FF$25,0)),$G$28:INDEX($G$28:$FF$28,MATCH(EOMONTH($C$2,-1),$G$25:$FF$25,0)))*NT28,0)</f>
        <v>0</v>
      </c>
      <c r="NU30" s="58">
        <f ca="1">MAX(INTERCEPT($G$30:INDEX($G$30:NT$30,MATCH(EOMONTH($C$2,-1),$G$25:NT$25,0)),$G$28:INDEX($G$28:$FF$28,MATCH(EOMONTH($C$2,-1),$G$25:$FF$25,0)))+SLOPE($G$30:INDEX($G$30:$FF$30,MATCH(EOMONTH($C$2,-1),$G$25:$FF$25,0)),$G$28:INDEX($G$28:$FF$28,MATCH(EOMONTH($C$2,-1),$G$25:$FF$25,0)))*NU28,0)</f>
        <v>0</v>
      </c>
      <c r="NV30" s="58">
        <f ca="1">MAX(INTERCEPT($G$30:INDEX($G$30:NU$30,MATCH(EOMONTH($C$2,-1),$G$25:NU$25,0)),$G$28:INDEX($G$28:$FF$28,MATCH(EOMONTH($C$2,-1),$G$25:$FF$25,0)))+SLOPE($G$30:INDEX($G$30:$FF$30,MATCH(EOMONTH($C$2,-1),$G$25:$FF$25,0)),$G$28:INDEX($G$28:$FF$28,MATCH(EOMONTH($C$2,-1),$G$25:$FF$25,0)))*NV28,0)</f>
        <v>0</v>
      </c>
      <c r="NW30" s="58">
        <f ca="1">MAX(INTERCEPT($G$30:INDEX($G$30:NV$30,MATCH(EOMONTH($C$2,-1),$G$25:NV$25,0)),$G$28:INDEX($G$28:$FF$28,MATCH(EOMONTH($C$2,-1),$G$25:$FF$25,0)))+SLOPE($G$30:INDEX($G$30:$FF$30,MATCH(EOMONTH($C$2,-1),$G$25:$FF$25,0)),$G$28:INDEX($G$28:$FF$28,MATCH(EOMONTH($C$2,-1),$G$25:$FF$25,0)))*NW28,0)</f>
        <v>0</v>
      </c>
      <c r="NX30" s="58">
        <f ca="1">MAX(INTERCEPT($G$30:INDEX($G$30:NW$30,MATCH(EOMONTH($C$2,-1),$G$25:NW$25,0)),$G$28:INDEX($G$28:$FF$28,MATCH(EOMONTH($C$2,-1),$G$25:$FF$25,0)))+SLOPE($G$30:INDEX($G$30:$FF$30,MATCH(EOMONTH($C$2,-1),$G$25:$FF$25,0)),$G$28:INDEX($G$28:$FF$28,MATCH(EOMONTH($C$2,-1),$G$25:$FF$25,0)))*NX28,0)</f>
        <v>0</v>
      </c>
      <c r="NY30" s="58">
        <f ca="1">MAX(INTERCEPT($G$30:INDEX($G$30:NX$30,MATCH(EOMONTH($C$2,-1),$G$25:NX$25,0)),$G$28:INDEX($G$28:$FF$28,MATCH(EOMONTH($C$2,-1),$G$25:$FF$25,0)))+SLOPE($G$30:INDEX($G$30:$FF$30,MATCH(EOMONTH($C$2,-1),$G$25:$FF$25,0)),$G$28:INDEX($G$28:$FF$28,MATCH(EOMONTH($C$2,-1),$G$25:$FF$25,0)))*NY28,0)</f>
        <v>0</v>
      </c>
      <c r="NZ30" s="58">
        <f ca="1">MAX(INTERCEPT($G$30:INDEX($G$30:NY$30,MATCH(EOMONTH($C$2,-1),$G$25:NY$25,0)),$G$28:INDEX($G$28:$FF$28,MATCH(EOMONTH($C$2,-1),$G$25:$FF$25,0)))+SLOPE($G$30:INDEX($G$30:$FF$30,MATCH(EOMONTH($C$2,-1),$G$25:$FF$25,0)),$G$28:INDEX($G$28:$FF$28,MATCH(EOMONTH($C$2,-1),$G$25:$FF$25,0)))*NZ28,0)</f>
        <v>0</v>
      </c>
      <c r="OA30" s="58">
        <f ca="1">MAX(INTERCEPT($G$30:INDEX($G$30:NZ$30,MATCH(EOMONTH($C$2,-1),$G$25:NZ$25,0)),$G$28:INDEX($G$28:$FF$28,MATCH(EOMONTH($C$2,-1),$G$25:$FF$25,0)))+SLOPE($G$30:INDEX($G$30:$FF$30,MATCH(EOMONTH($C$2,-1),$G$25:$FF$25,0)),$G$28:INDEX($G$28:$FF$28,MATCH(EOMONTH($C$2,-1),$G$25:$FF$25,0)))*OA28,0)</f>
        <v>0</v>
      </c>
      <c r="OB30" s="58">
        <f ca="1">MAX(INTERCEPT($G$30:INDEX($G$30:OA$30,MATCH(EOMONTH($C$2,-1),$G$25:OA$25,0)),$G$28:INDEX($G$28:$FF$28,MATCH(EOMONTH($C$2,-1),$G$25:$FF$25,0)))+SLOPE($G$30:INDEX($G$30:$FF$30,MATCH(EOMONTH($C$2,-1),$G$25:$FF$25,0)),$G$28:INDEX($G$28:$FF$28,MATCH(EOMONTH($C$2,-1),$G$25:$FF$25,0)))*OB28,0)</f>
        <v>0</v>
      </c>
      <c r="OC30" s="58">
        <f ca="1">MAX(INTERCEPT($G$30:INDEX($G$30:OB$30,MATCH(EOMONTH($C$2,-1),$G$25:OB$25,0)),$G$28:INDEX($G$28:$FF$28,MATCH(EOMONTH($C$2,-1),$G$25:$FF$25,0)))+SLOPE($G$30:INDEX($G$30:$FF$30,MATCH(EOMONTH($C$2,-1),$G$25:$FF$25,0)),$G$28:INDEX($G$28:$FF$28,MATCH(EOMONTH($C$2,-1),$G$25:$FF$25,0)))*OC28,0)</f>
        <v>0</v>
      </c>
      <c r="OD30" s="58">
        <f ca="1">MAX(INTERCEPT($G$30:INDEX($G$30:OC$30,MATCH(EOMONTH($C$2,-1),$G$25:OC$25,0)),$G$28:INDEX($G$28:$FF$28,MATCH(EOMONTH($C$2,-1),$G$25:$FF$25,0)))+SLOPE($G$30:INDEX($G$30:$FF$30,MATCH(EOMONTH($C$2,-1),$G$25:$FF$25,0)),$G$28:INDEX($G$28:$FF$28,MATCH(EOMONTH($C$2,-1),$G$25:$FF$25,0)))*OD28,0)</f>
        <v>0</v>
      </c>
      <c r="OE30" s="58">
        <f ca="1">MAX(INTERCEPT($G$30:INDEX($G$30:OD$30,MATCH(EOMONTH($C$2,-1),$G$25:OD$25,0)),$G$28:INDEX($G$28:$FF$28,MATCH(EOMONTH($C$2,-1),$G$25:$FF$25,0)))+SLOPE($G$30:INDEX($G$30:$FF$30,MATCH(EOMONTH($C$2,-1),$G$25:$FF$25,0)),$G$28:INDEX($G$28:$FF$28,MATCH(EOMONTH($C$2,-1),$G$25:$FF$25,0)))*OE28,0)</f>
        <v>0</v>
      </c>
      <c r="OF30" s="58">
        <f ca="1">MAX(INTERCEPT($G$30:INDEX($G$30:OE$30,MATCH(EOMONTH($C$2,-1),$G$25:OE$25,0)),$G$28:INDEX($G$28:$FF$28,MATCH(EOMONTH($C$2,-1),$G$25:$FF$25,0)))+SLOPE($G$30:INDEX($G$30:$FF$30,MATCH(EOMONTH($C$2,-1),$G$25:$FF$25,0)),$G$28:INDEX($G$28:$FF$28,MATCH(EOMONTH($C$2,-1),$G$25:$FF$25,0)))*OF28,0)</f>
        <v>0</v>
      </c>
      <c r="OG30" s="58">
        <f ca="1">MAX(INTERCEPT($G$30:INDEX($G$30:OF$30,MATCH(EOMONTH($C$2,-1),$G$25:OF$25,0)),$G$28:INDEX($G$28:$FF$28,MATCH(EOMONTH($C$2,-1),$G$25:$FF$25,0)))+SLOPE($G$30:INDEX($G$30:$FF$30,MATCH(EOMONTH($C$2,-1),$G$25:$FF$25,0)),$G$28:INDEX($G$28:$FF$28,MATCH(EOMONTH($C$2,-1),$G$25:$FF$25,0)))*OG28,0)</f>
        <v>0</v>
      </c>
      <c r="OH30" s="58">
        <f ca="1">MAX(INTERCEPT($G$30:INDEX($G$30:OG$30,MATCH(EOMONTH($C$2,-1),$G$25:OG$25,0)),$G$28:INDEX($G$28:$FF$28,MATCH(EOMONTH($C$2,-1),$G$25:$FF$25,0)))+SLOPE($G$30:INDEX($G$30:$FF$30,MATCH(EOMONTH($C$2,-1),$G$25:$FF$25,0)),$G$28:INDEX($G$28:$FF$28,MATCH(EOMONTH($C$2,-1),$G$25:$FF$25,0)))*OH28,0)</f>
        <v>0</v>
      </c>
      <c r="OI30" s="58">
        <f ca="1">MAX(INTERCEPT($G$30:INDEX($G$30:OH$30,MATCH(EOMONTH($C$2,-1),$G$25:OH$25,0)),$G$28:INDEX($G$28:$FF$28,MATCH(EOMONTH($C$2,-1),$G$25:$FF$25,0)))+SLOPE($G$30:INDEX($G$30:$FF$30,MATCH(EOMONTH($C$2,-1),$G$25:$FF$25,0)),$G$28:INDEX($G$28:$FF$28,MATCH(EOMONTH($C$2,-1),$G$25:$FF$25,0)))*OI28,0)</f>
        <v>0</v>
      </c>
      <c r="OJ30" s="58">
        <f ca="1">MAX(INTERCEPT($G$30:INDEX($G$30:OI$30,MATCH(EOMONTH($C$2,-1),$G$25:OI$25,0)),$G$28:INDEX($G$28:$FF$28,MATCH(EOMONTH($C$2,-1),$G$25:$FF$25,0)))+SLOPE($G$30:INDEX($G$30:$FF$30,MATCH(EOMONTH($C$2,-1),$G$25:$FF$25,0)),$G$28:INDEX($G$28:$FF$28,MATCH(EOMONTH($C$2,-1),$G$25:$FF$25,0)))*OJ28,0)</f>
        <v>0</v>
      </c>
      <c r="OK30" s="58">
        <f ca="1">MAX(INTERCEPT($G$30:INDEX($G$30:OJ$30,MATCH(EOMONTH($C$2,-1),$G$25:OJ$25,0)),$G$28:INDEX($G$28:$FF$28,MATCH(EOMONTH($C$2,-1),$G$25:$FF$25,0)))+SLOPE($G$30:INDEX($G$30:$FF$30,MATCH(EOMONTH($C$2,-1),$G$25:$FF$25,0)),$G$28:INDEX($G$28:$FF$28,MATCH(EOMONTH($C$2,-1),$G$25:$FF$25,0)))*OK28,0)</f>
        <v>0</v>
      </c>
      <c r="OL30" s="58">
        <f ca="1">MAX(INTERCEPT($G$30:INDEX($G$30:OK$30,MATCH(EOMONTH($C$2,-1),$G$25:OK$25,0)),$G$28:INDEX($G$28:$FF$28,MATCH(EOMONTH($C$2,-1),$G$25:$FF$25,0)))+SLOPE($G$30:INDEX($G$30:$FF$30,MATCH(EOMONTH($C$2,-1),$G$25:$FF$25,0)),$G$28:INDEX($G$28:$FF$28,MATCH(EOMONTH($C$2,-1),$G$25:$FF$25,0)))*OL28,0)</f>
        <v>0</v>
      </c>
      <c r="OM30" s="58">
        <f ca="1">MAX(INTERCEPT($G$30:INDEX($G$30:OL$30,MATCH(EOMONTH($C$2,-1),$G$25:OL$25,0)),$G$28:INDEX($G$28:$FF$28,MATCH(EOMONTH($C$2,-1),$G$25:$FF$25,0)))+SLOPE($G$30:INDEX($G$30:$FF$30,MATCH(EOMONTH($C$2,-1),$G$25:$FF$25,0)),$G$28:INDEX($G$28:$FF$28,MATCH(EOMONTH($C$2,-1),$G$25:$FF$25,0)))*OM28,0)</f>
        <v>0</v>
      </c>
      <c r="ON30" s="58">
        <f ca="1">MAX(INTERCEPT($G$30:INDEX($G$30:OM$30,MATCH(EOMONTH($C$2,-1),$G$25:OM$25,0)),$G$28:INDEX($G$28:$FF$28,MATCH(EOMONTH($C$2,-1),$G$25:$FF$25,0)))+SLOPE($G$30:INDEX($G$30:$FF$30,MATCH(EOMONTH($C$2,-1),$G$25:$FF$25,0)),$G$28:INDEX($G$28:$FF$28,MATCH(EOMONTH($C$2,-1),$G$25:$FF$25,0)))*ON28,0)</f>
        <v>0</v>
      </c>
      <c r="OO30" s="58">
        <f ca="1">MAX(INTERCEPT($G$30:INDEX($G$30:ON$30,MATCH(EOMONTH($C$2,-1),$G$25:ON$25,0)),$G$28:INDEX($G$28:$FF$28,MATCH(EOMONTH($C$2,-1),$G$25:$FF$25,0)))+SLOPE($G$30:INDEX($G$30:$FF$30,MATCH(EOMONTH($C$2,-1),$G$25:$FF$25,0)),$G$28:INDEX($G$28:$FF$28,MATCH(EOMONTH($C$2,-1),$G$25:$FF$25,0)))*OO28,0)</f>
        <v>0</v>
      </c>
      <c r="OP30" s="58">
        <f ca="1">MAX(INTERCEPT($G$30:INDEX($G$30:OO$30,MATCH(EOMONTH($C$2,-1),$G$25:OO$25,0)),$G$28:INDEX($G$28:$FF$28,MATCH(EOMONTH($C$2,-1),$G$25:$FF$25,0)))+SLOPE($G$30:INDEX($G$30:$FF$30,MATCH(EOMONTH($C$2,-1),$G$25:$FF$25,0)),$G$28:INDEX($G$28:$FF$28,MATCH(EOMONTH($C$2,-1),$G$25:$FF$25,0)))*OP28,0)</f>
        <v>0</v>
      </c>
      <c r="OQ30" s="58">
        <f ca="1">MAX(INTERCEPT($G$30:INDEX($G$30:OP$30,MATCH(EOMONTH($C$2,-1),$G$25:OP$25,0)),$G$28:INDEX($G$28:$FF$28,MATCH(EOMONTH($C$2,-1),$G$25:$FF$25,0)))+SLOPE($G$30:INDEX($G$30:$FF$30,MATCH(EOMONTH($C$2,-1),$G$25:$FF$25,0)),$G$28:INDEX($G$28:$FF$28,MATCH(EOMONTH($C$2,-1),$G$25:$FF$25,0)))*OQ28,0)</f>
        <v>0</v>
      </c>
      <c r="OR30" s="58">
        <f ca="1">MAX(INTERCEPT($G$30:INDEX($G$30:OQ$30,MATCH(EOMONTH($C$2,-1),$G$25:OQ$25,0)),$G$28:INDEX($G$28:$FF$28,MATCH(EOMONTH($C$2,-1),$G$25:$FF$25,0)))+SLOPE($G$30:INDEX($G$30:$FF$30,MATCH(EOMONTH($C$2,-1),$G$25:$FF$25,0)),$G$28:INDEX($G$28:$FF$28,MATCH(EOMONTH($C$2,-1),$G$25:$FF$25,0)))*OR28,0)</f>
        <v>0</v>
      </c>
      <c r="OS30" s="58">
        <f ca="1">MAX(INTERCEPT($G$30:INDEX($G$30:OR$30,MATCH(EOMONTH($C$2,-1),$G$25:OR$25,0)),$G$28:INDEX($G$28:$FF$28,MATCH(EOMONTH($C$2,-1),$G$25:$FF$25,0)))+SLOPE($G$30:INDEX($G$30:$FF$30,MATCH(EOMONTH($C$2,-1),$G$25:$FF$25,0)),$G$28:INDEX($G$28:$FF$28,MATCH(EOMONTH($C$2,-1),$G$25:$FF$25,0)))*OS28,0)</f>
        <v>0</v>
      </c>
      <c r="OT30" s="58">
        <f ca="1">MAX(INTERCEPT($G$30:INDEX($G$30:OS$30,MATCH(EOMONTH($C$2,-1),$G$25:OS$25,0)),$G$28:INDEX($G$28:$FF$28,MATCH(EOMONTH($C$2,-1),$G$25:$FF$25,0)))+SLOPE($G$30:INDEX($G$30:$FF$30,MATCH(EOMONTH($C$2,-1),$G$25:$FF$25,0)),$G$28:INDEX($G$28:$FF$28,MATCH(EOMONTH($C$2,-1),$G$25:$FF$25,0)))*OT28,0)</f>
        <v>0</v>
      </c>
      <c r="OU30" s="58">
        <f ca="1">MAX(INTERCEPT($G$30:INDEX($G$30:OT$30,MATCH(EOMONTH($C$2,-1),$G$25:OT$25,0)),$G$28:INDEX($G$28:$FF$28,MATCH(EOMONTH($C$2,-1),$G$25:$FF$25,0)))+SLOPE($G$30:INDEX($G$30:$FF$30,MATCH(EOMONTH($C$2,-1),$G$25:$FF$25,0)),$G$28:INDEX($G$28:$FF$28,MATCH(EOMONTH($C$2,-1),$G$25:$FF$25,0)))*OU28,0)</f>
        <v>0</v>
      </c>
      <c r="OV30" s="58">
        <f ca="1">MAX(INTERCEPT($G$30:INDEX($G$30:OU$30,MATCH(EOMONTH($C$2,-1),$G$25:OU$25,0)),$G$28:INDEX($G$28:$FF$28,MATCH(EOMONTH($C$2,-1),$G$25:$FF$25,0)))+SLOPE($G$30:INDEX($G$30:$FF$30,MATCH(EOMONTH($C$2,-1),$G$25:$FF$25,0)),$G$28:INDEX($G$28:$FF$28,MATCH(EOMONTH($C$2,-1),$G$25:$FF$25,0)))*OV28,0)</f>
        <v>0</v>
      </c>
      <c r="OW30" s="58">
        <f ca="1">MAX(INTERCEPT($G$30:INDEX($G$30:OV$30,MATCH(EOMONTH($C$2,-1),$G$25:OV$25,0)),$G$28:INDEX($G$28:$FF$28,MATCH(EOMONTH($C$2,-1),$G$25:$FF$25,0)))+SLOPE($G$30:INDEX($G$30:$FF$30,MATCH(EOMONTH($C$2,-1),$G$25:$FF$25,0)),$G$28:INDEX($G$28:$FF$28,MATCH(EOMONTH($C$2,-1),$G$25:$FF$25,0)))*OW28,0)</f>
        <v>0</v>
      </c>
      <c r="OX30" s="58">
        <f ca="1">MAX(INTERCEPT($G$30:INDEX($G$30:OW$30,MATCH(EOMONTH($C$2,-1),$G$25:OW$25,0)),$G$28:INDEX($G$28:$FF$28,MATCH(EOMONTH($C$2,-1),$G$25:$FF$25,0)))+SLOPE($G$30:INDEX($G$30:$FF$30,MATCH(EOMONTH($C$2,-1),$G$25:$FF$25,0)),$G$28:INDEX($G$28:$FF$28,MATCH(EOMONTH($C$2,-1),$G$25:$FF$25,0)))*OX28,0)</f>
        <v>0</v>
      </c>
      <c r="OY30" s="58">
        <f ca="1">MAX(INTERCEPT($G$30:INDEX($G$30:OX$30,MATCH(EOMONTH($C$2,-1),$G$25:OX$25,0)),$G$28:INDEX($G$28:$FF$28,MATCH(EOMONTH($C$2,-1),$G$25:$FF$25,0)))+SLOPE($G$30:INDEX($G$30:$FF$30,MATCH(EOMONTH($C$2,-1),$G$25:$FF$25,0)),$G$28:INDEX($G$28:$FF$28,MATCH(EOMONTH($C$2,-1),$G$25:$FF$25,0)))*OY28,0)</f>
        <v>0</v>
      </c>
      <c r="OZ30" s="58">
        <f ca="1">MAX(INTERCEPT($G$30:INDEX($G$30:OY$30,MATCH(EOMONTH($C$2,-1),$G$25:OY$25,0)),$G$28:INDEX($G$28:$FF$28,MATCH(EOMONTH($C$2,-1),$G$25:$FF$25,0)))+SLOPE($G$30:INDEX($G$30:$FF$30,MATCH(EOMONTH($C$2,-1),$G$25:$FF$25,0)),$G$28:INDEX($G$28:$FF$28,MATCH(EOMONTH($C$2,-1),$G$25:$FF$25,0)))*OZ28,0)</f>
        <v>0</v>
      </c>
      <c r="PA30" s="58">
        <f ca="1">MAX(INTERCEPT($G$30:INDEX($G$30:OZ$30,MATCH(EOMONTH($C$2,-1),$G$25:OZ$25,0)),$G$28:INDEX($G$28:$FF$28,MATCH(EOMONTH($C$2,-1),$G$25:$FF$25,0)))+SLOPE($G$30:INDEX($G$30:$FF$30,MATCH(EOMONTH($C$2,-1),$G$25:$FF$25,0)),$G$28:INDEX($G$28:$FF$28,MATCH(EOMONTH($C$2,-1),$G$25:$FF$25,0)))*PA28,0)</f>
        <v>0</v>
      </c>
      <c r="PB30" s="58">
        <f ca="1">MAX(INTERCEPT($G$30:INDEX($G$30:PA$30,MATCH(EOMONTH($C$2,-1),$G$25:PA$25,0)),$G$28:INDEX($G$28:$FF$28,MATCH(EOMONTH($C$2,-1),$G$25:$FF$25,0)))+SLOPE($G$30:INDEX($G$30:$FF$30,MATCH(EOMONTH($C$2,-1),$G$25:$FF$25,0)),$G$28:INDEX($G$28:$FF$28,MATCH(EOMONTH($C$2,-1),$G$25:$FF$25,0)))*PB28,0)</f>
        <v>0</v>
      </c>
      <c r="PC30" s="58">
        <f ca="1">MAX(INTERCEPT($G$30:INDEX($G$30:PB$30,MATCH(EOMONTH($C$2,-1),$G$25:PB$25,0)),$G$28:INDEX($G$28:$FF$28,MATCH(EOMONTH($C$2,-1),$G$25:$FF$25,0)))+SLOPE($G$30:INDEX($G$30:$FF$30,MATCH(EOMONTH($C$2,-1),$G$25:$FF$25,0)),$G$28:INDEX($G$28:$FF$28,MATCH(EOMONTH($C$2,-1),$G$25:$FF$25,0)))*PC28,0)</f>
        <v>0</v>
      </c>
      <c r="PD30" s="58">
        <f ca="1">MAX(INTERCEPT($G$30:INDEX($G$30:PC$30,MATCH(EOMONTH($C$2,-1),$G$25:PC$25,0)),$G$28:INDEX($G$28:$FF$28,MATCH(EOMONTH($C$2,-1),$G$25:$FF$25,0)))+SLOPE($G$30:INDEX($G$30:$FF$30,MATCH(EOMONTH($C$2,-1),$G$25:$FF$25,0)),$G$28:INDEX($G$28:$FF$28,MATCH(EOMONTH($C$2,-1),$G$25:$FF$25,0)))*PD28,0)</f>
        <v>0</v>
      </c>
      <c r="PE30" s="58">
        <f ca="1">MAX(INTERCEPT($G$30:INDEX($G$30:PD$30,MATCH(EOMONTH($C$2,-1),$G$25:PD$25,0)),$G$28:INDEX($G$28:$FF$28,MATCH(EOMONTH($C$2,-1),$G$25:$FF$25,0)))+SLOPE($G$30:INDEX($G$30:$FF$30,MATCH(EOMONTH($C$2,-1),$G$25:$FF$25,0)),$G$28:INDEX($G$28:$FF$28,MATCH(EOMONTH($C$2,-1),$G$25:$FF$25,0)))*PE28,0)</f>
        <v>0</v>
      </c>
      <c r="PF30" s="58">
        <f ca="1">MAX(INTERCEPT($G$30:INDEX($G$30:PE$30,MATCH(EOMONTH($C$2,-1),$G$25:PE$25,0)),$G$28:INDEX($G$28:$FF$28,MATCH(EOMONTH($C$2,-1),$G$25:$FF$25,0)))+SLOPE($G$30:INDEX($G$30:$FF$30,MATCH(EOMONTH($C$2,-1),$G$25:$FF$25,0)),$G$28:INDEX($G$28:$FF$28,MATCH(EOMONTH($C$2,-1),$G$25:$FF$25,0)))*PF28,0)</f>
        <v>0</v>
      </c>
      <c r="PG30" s="58">
        <f ca="1">MAX(INTERCEPT($G$30:INDEX($G$30:PF$30,MATCH(EOMONTH($C$2,-1),$G$25:PF$25,0)),$G$28:INDEX($G$28:$FF$28,MATCH(EOMONTH($C$2,-1),$G$25:$FF$25,0)))+SLOPE($G$30:INDEX($G$30:$FF$30,MATCH(EOMONTH($C$2,-1),$G$25:$FF$25,0)),$G$28:INDEX($G$28:$FF$28,MATCH(EOMONTH($C$2,-1),$G$25:$FF$25,0)))*PG28,0)</f>
        <v>0</v>
      </c>
      <c r="PH30" s="58">
        <f ca="1">MAX(INTERCEPT($G$30:INDEX($G$30:PG$30,MATCH(EOMONTH($C$2,-1),$G$25:PG$25,0)),$G$28:INDEX($G$28:$FF$28,MATCH(EOMONTH($C$2,-1),$G$25:$FF$25,0)))+SLOPE($G$30:INDEX($G$30:$FF$30,MATCH(EOMONTH($C$2,-1),$G$25:$FF$25,0)),$G$28:INDEX($G$28:$FF$28,MATCH(EOMONTH($C$2,-1),$G$25:$FF$25,0)))*PH28,0)</f>
        <v>0</v>
      </c>
      <c r="PI30" s="58">
        <f ca="1">MAX(INTERCEPT($G$30:INDEX($G$30:PH$30,MATCH(EOMONTH($C$2,-1),$G$25:PH$25,0)),$G$28:INDEX($G$28:$FF$28,MATCH(EOMONTH($C$2,-1),$G$25:$FF$25,0)))+SLOPE($G$30:INDEX($G$30:$FF$30,MATCH(EOMONTH($C$2,-1),$G$25:$FF$25,0)),$G$28:INDEX($G$28:$FF$28,MATCH(EOMONTH($C$2,-1),$G$25:$FF$25,0)))*PI28,0)</f>
        <v>0</v>
      </c>
      <c r="PJ30" s="58">
        <f ca="1">MAX(INTERCEPT($G$30:INDEX($G$30:PI$30,MATCH(EOMONTH($C$2,-1),$G$25:PI$25,0)),$G$28:INDEX($G$28:$FF$28,MATCH(EOMONTH($C$2,-1),$G$25:$FF$25,0)))+SLOPE($G$30:INDEX($G$30:$FF$30,MATCH(EOMONTH($C$2,-1),$G$25:$FF$25,0)),$G$28:INDEX($G$28:$FF$28,MATCH(EOMONTH($C$2,-1),$G$25:$FF$25,0)))*PJ28,0)</f>
        <v>0</v>
      </c>
      <c r="PK30" s="58">
        <f ca="1">MAX(INTERCEPT($G$30:INDEX($G$30:PJ$30,MATCH(EOMONTH($C$2,-1),$G$25:PJ$25,0)),$G$28:INDEX($G$28:$FF$28,MATCH(EOMONTH($C$2,-1),$G$25:$FF$25,0)))+SLOPE($G$30:INDEX($G$30:$FF$30,MATCH(EOMONTH($C$2,-1),$G$25:$FF$25,0)),$G$28:INDEX($G$28:$FF$28,MATCH(EOMONTH($C$2,-1),$G$25:$FF$25,0)))*PK28,0)</f>
        <v>0</v>
      </c>
      <c r="PL30" s="58">
        <f ca="1">MAX(INTERCEPT($G$30:INDEX($G$30:PK$30,MATCH(EOMONTH($C$2,-1),$G$25:PK$25,0)),$G$28:INDEX($G$28:$FF$28,MATCH(EOMONTH($C$2,-1),$G$25:$FF$25,0)))+SLOPE($G$30:INDEX($G$30:$FF$30,MATCH(EOMONTH($C$2,-1),$G$25:$FF$25,0)),$G$28:INDEX($G$28:$FF$28,MATCH(EOMONTH($C$2,-1),$G$25:$FF$25,0)))*PL28,0)</f>
        <v>0</v>
      </c>
      <c r="PM30" s="58">
        <f ca="1">MAX(INTERCEPT($G$30:INDEX($G$30:PL$30,MATCH(EOMONTH($C$2,-1),$G$25:PL$25,0)),$G$28:INDEX($G$28:$FF$28,MATCH(EOMONTH($C$2,-1),$G$25:$FF$25,0)))+SLOPE($G$30:INDEX($G$30:$FF$30,MATCH(EOMONTH($C$2,-1),$G$25:$FF$25,0)),$G$28:INDEX($G$28:$FF$28,MATCH(EOMONTH($C$2,-1),$G$25:$FF$25,0)))*PM28,0)</f>
        <v>0</v>
      </c>
      <c r="PN30" s="58">
        <f ca="1">MAX(INTERCEPT($G$30:INDEX($G$30:PM$30,MATCH(EOMONTH($C$2,-1),$G$25:PM$25,0)),$G$28:INDEX($G$28:$FF$28,MATCH(EOMONTH($C$2,-1),$G$25:$FF$25,0)))+SLOPE($G$30:INDEX($G$30:$FF$30,MATCH(EOMONTH($C$2,-1),$G$25:$FF$25,0)),$G$28:INDEX($G$28:$FF$28,MATCH(EOMONTH($C$2,-1),$G$25:$FF$25,0)))*PN28,0)</f>
        <v>0</v>
      </c>
      <c r="PO30" s="58">
        <f ca="1">MAX(INTERCEPT($G$30:INDEX($G$30:PN$30,MATCH(EOMONTH($C$2,-1),$G$25:PN$25,0)),$G$28:INDEX($G$28:$FF$28,MATCH(EOMONTH($C$2,-1),$G$25:$FF$25,0)))+SLOPE($G$30:INDEX($G$30:$FF$30,MATCH(EOMONTH($C$2,-1),$G$25:$FF$25,0)),$G$28:INDEX($G$28:$FF$28,MATCH(EOMONTH($C$2,-1),$G$25:$FF$25,0)))*PO28,0)</f>
        <v>0</v>
      </c>
      <c r="PP30" s="58">
        <f ca="1">MAX(INTERCEPT($G$30:INDEX($G$30:PO$30,MATCH(EOMONTH($C$2,-1),$G$25:PO$25,0)),$G$28:INDEX($G$28:$FF$28,MATCH(EOMONTH($C$2,-1),$G$25:$FF$25,0)))+SLOPE($G$30:INDEX($G$30:$FF$30,MATCH(EOMONTH($C$2,-1),$G$25:$FF$25,0)),$G$28:INDEX($G$28:$FF$28,MATCH(EOMONTH($C$2,-1),$G$25:$FF$25,0)))*PP28,0)</f>
        <v>0</v>
      </c>
      <c r="PQ30" s="58">
        <f ca="1">MAX(INTERCEPT($G$30:INDEX($G$30:PP$30,MATCH(EOMONTH($C$2,-1),$G$25:PP$25,0)),$G$28:INDEX($G$28:$FF$28,MATCH(EOMONTH($C$2,-1),$G$25:$FF$25,0)))+SLOPE($G$30:INDEX($G$30:$FF$30,MATCH(EOMONTH($C$2,-1),$G$25:$FF$25,0)),$G$28:INDEX($G$28:$FF$28,MATCH(EOMONTH($C$2,-1),$G$25:$FF$25,0)))*PQ28,0)</f>
        <v>0</v>
      </c>
      <c r="PR30" s="58">
        <f ca="1">MAX(INTERCEPT($G$30:INDEX($G$30:PQ$30,MATCH(EOMONTH($C$2,-1),$G$25:PQ$25,0)),$G$28:INDEX($G$28:$FF$28,MATCH(EOMONTH($C$2,-1),$G$25:$FF$25,0)))+SLOPE($G$30:INDEX($G$30:$FF$30,MATCH(EOMONTH($C$2,-1),$G$25:$FF$25,0)),$G$28:INDEX($G$28:$FF$28,MATCH(EOMONTH($C$2,-1),$G$25:$FF$25,0)))*PR28,0)</f>
        <v>0</v>
      </c>
      <c r="PS30" s="58">
        <f ca="1">MAX(INTERCEPT($G$30:INDEX($G$30:PR$30,MATCH(EOMONTH($C$2,-1),$G$25:PR$25,0)),$G$28:INDEX($G$28:$FF$28,MATCH(EOMONTH($C$2,-1),$G$25:$FF$25,0)))+SLOPE($G$30:INDEX($G$30:$FF$30,MATCH(EOMONTH($C$2,-1),$G$25:$FF$25,0)),$G$28:INDEX($G$28:$FF$28,MATCH(EOMONTH($C$2,-1),$G$25:$FF$25,0)))*PS28,0)</f>
        <v>0</v>
      </c>
      <c r="PT30" s="58">
        <f ca="1">MAX(INTERCEPT($G$30:INDEX($G$30:PS$30,MATCH(EOMONTH($C$2,-1),$G$25:PS$25,0)),$G$28:INDEX($G$28:$FF$28,MATCH(EOMONTH($C$2,-1),$G$25:$FF$25,0)))+SLOPE($G$30:INDEX($G$30:$FF$30,MATCH(EOMONTH($C$2,-1),$G$25:$FF$25,0)),$G$28:INDEX($G$28:$FF$28,MATCH(EOMONTH($C$2,-1),$G$25:$FF$25,0)))*PT28,0)</f>
        <v>0</v>
      </c>
      <c r="PU30" s="58">
        <f ca="1">MAX(INTERCEPT($G$30:INDEX($G$30:PT$30,MATCH(EOMONTH($C$2,-1),$G$25:PT$25,0)),$G$28:INDEX($G$28:$FF$28,MATCH(EOMONTH($C$2,-1),$G$25:$FF$25,0)))+SLOPE($G$30:INDEX($G$30:$FF$30,MATCH(EOMONTH($C$2,-1),$G$25:$FF$25,0)),$G$28:INDEX($G$28:$FF$28,MATCH(EOMONTH($C$2,-1),$G$25:$FF$25,0)))*PU28,0)</f>
        <v>0</v>
      </c>
      <c r="PV30" s="58">
        <f ca="1">MAX(INTERCEPT($G$30:INDEX($G$30:PU$30,MATCH(EOMONTH($C$2,-1),$G$25:PU$25,0)),$G$28:INDEX($G$28:$FF$28,MATCH(EOMONTH($C$2,-1),$G$25:$FF$25,0)))+SLOPE($G$30:INDEX($G$30:$FF$30,MATCH(EOMONTH($C$2,-1),$G$25:$FF$25,0)),$G$28:INDEX($G$28:$FF$28,MATCH(EOMONTH($C$2,-1),$G$25:$FF$25,0)))*PV28,0)</f>
        <v>0</v>
      </c>
      <c r="PW30" s="58">
        <f ca="1">MAX(INTERCEPT($G$30:INDEX($G$30:PV$30,MATCH(EOMONTH($C$2,-1),$G$25:PV$25,0)),$G$28:INDEX($G$28:$FF$28,MATCH(EOMONTH($C$2,-1),$G$25:$FF$25,0)))+SLOPE($G$30:INDEX($G$30:$FF$30,MATCH(EOMONTH($C$2,-1),$G$25:$FF$25,0)),$G$28:INDEX($G$28:$FF$28,MATCH(EOMONTH($C$2,-1),$G$25:$FF$25,0)))*PW28,0)</f>
        <v>0</v>
      </c>
      <c r="PX30" s="58">
        <f ca="1">MAX(INTERCEPT($G$30:INDEX($G$30:PW$30,MATCH(EOMONTH($C$2,-1),$G$25:PW$25,0)),$G$28:INDEX($G$28:$FF$28,MATCH(EOMONTH($C$2,-1),$G$25:$FF$25,0)))+SLOPE($G$30:INDEX($G$30:$FF$30,MATCH(EOMONTH($C$2,-1),$G$25:$FF$25,0)),$G$28:INDEX($G$28:$FF$28,MATCH(EOMONTH($C$2,-1),$G$25:$FF$25,0)))*PX28,0)</f>
        <v>0</v>
      </c>
      <c r="PY30" s="58">
        <f ca="1">MAX(INTERCEPT($G$30:INDEX($G$30:PX$30,MATCH(EOMONTH($C$2,-1),$G$25:PX$25,0)),$G$28:INDEX($G$28:$FF$28,MATCH(EOMONTH($C$2,-1),$G$25:$FF$25,0)))+SLOPE($G$30:INDEX($G$30:$FF$30,MATCH(EOMONTH($C$2,-1),$G$25:$FF$25,0)),$G$28:INDEX($G$28:$FF$28,MATCH(EOMONTH($C$2,-1),$G$25:$FF$25,0)))*PY28,0)</f>
        <v>0</v>
      </c>
      <c r="PZ30" s="58">
        <f ca="1">MAX(INTERCEPT($G$30:INDEX($G$30:PY$30,MATCH(EOMONTH($C$2,-1),$G$25:PY$25,0)),$G$28:INDEX($G$28:$FF$28,MATCH(EOMONTH($C$2,-1),$G$25:$FF$25,0)))+SLOPE($G$30:INDEX($G$30:$FF$30,MATCH(EOMONTH($C$2,-1),$G$25:$FF$25,0)),$G$28:INDEX($G$28:$FF$28,MATCH(EOMONTH($C$2,-1),$G$25:$FF$25,0)))*PZ28,0)</f>
        <v>0</v>
      </c>
      <c r="QA30" s="58">
        <f ca="1">MAX(INTERCEPT($G$30:INDEX($G$30:PZ$30,MATCH(EOMONTH($C$2,-1),$G$25:PZ$25,0)),$G$28:INDEX($G$28:$FF$28,MATCH(EOMONTH($C$2,-1),$G$25:$FF$25,0)))+SLOPE($G$30:INDEX($G$30:$FF$30,MATCH(EOMONTH($C$2,-1),$G$25:$FF$25,0)),$G$28:INDEX($G$28:$FF$28,MATCH(EOMONTH($C$2,-1),$G$25:$FF$25,0)))*QA28,0)</f>
        <v>0</v>
      </c>
      <c r="QB30" s="58">
        <f ca="1">MAX(INTERCEPT($G$30:INDEX($G$30:QA$30,MATCH(EOMONTH($C$2,-1),$G$25:QA$25,0)),$G$28:INDEX($G$28:$FF$28,MATCH(EOMONTH($C$2,-1),$G$25:$FF$25,0)))+SLOPE($G$30:INDEX($G$30:$FF$30,MATCH(EOMONTH($C$2,-1),$G$25:$FF$25,0)),$G$28:INDEX($G$28:$FF$28,MATCH(EOMONTH($C$2,-1),$G$25:$FF$25,0)))*QB28,0)</f>
        <v>0</v>
      </c>
      <c r="QC30" s="58">
        <f ca="1">MAX(INTERCEPT($G$30:INDEX($G$30:QB$30,MATCH(EOMONTH($C$2,-1),$G$25:QB$25,0)),$G$28:INDEX($G$28:$FF$28,MATCH(EOMONTH($C$2,-1),$G$25:$FF$25,0)))+SLOPE($G$30:INDEX($G$30:$FF$30,MATCH(EOMONTH($C$2,-1),$G$25:$FF$25,0)),$G$28:INDEX($G$28:$FF$28,MATCH(EOMONTH($C$2,-1),$G$25:$FF$25,0)))*QC28,0)</f>
        <v>0</v>
      </c>
      <c r="QD30" s="58">
        <f ca="1">MAX(INTERCEPT($G$30:INDEX($G$30:QC$30,MATCH(EOMONTH($C$2,-1),$G$25:QC$25,0)),$G$28:INDEX($G$28:$FF$28,MATCH(EOMONTH($C$2,-1),$G$25:$FF$25,0)))+SLOPE($G$30:INDEX($G$30:$FF$30,MATCH(EOMONTH($C$2,-1),$G$25:$FF$25,0)),$G$28:INDEX($G$28:$FF$28,MATCH(EOMONTH($C$2,-1),$G$25:$FF$25,0)))*QD28,0)</f>
        <v>0</v>
      </c>
      <c r="QE30" s="58">
        <f ca="1">MAX(INTERCEPT($G$30:INDEX($G$30:QD$30,MATCH(EOMONTH($C$2,-1),$G$25:QD$25,0)),$G$28:INDEX($G$28:$FF$28,MATCH(EOMONTH($C$2,-1),$G$25:$FF$25,0)))+SLOPE($G$30:INDEX($G$30:$FF$30,MATCH(EOMONTH($C$2,-1),$G$25:$FF$25,0)),$G$28:INDEX($G$28:$FF$28,MATCH(EOMONTH($C$2,-1),$G$25:$FF$25,0)))*QE28,0)</f>
        <v>0</v>
      </c>
      <c r="QF30" s="58">
        <f ca="1">MAX(INTERCEPT($G$30:INDEX($G$30:QE$30,MATCH(EOMONTH($C$2,-1),$G$25:QE$25,0)),$G$28:INDEX($G$28:$FF$28,MATCH(EOMONTH($C$2,-1),$G$25:$FF$25,0)))+SLOPE($G$30:INDEX($G$30:$FF$30,MATCH(EOMONTH($C$2,-1),$G$25:$FF$25,0)),$G$28:INDEX($G$28:$FF$28,MATCH(EOMONTH($C$2,-1),$G$25:$FF$25,0)))*QF28,0)</f>
        <v>0</v>
      </c>
      <c r="QG30" s="58">
        <f ca="1">MAX(INTERCEPT($G$30:INDEX($G$30:QF$30,MATCH(EOMONTH($C$2,-1),$G$25:QF$25,0)),$G$28:INDEX($G$28:$FF$28,MATCH(EOMONTH($C$2,-1),$G$25:$FF$25,0)))+SLOPE($G$30:INDEX($G$30:$FF$30,MATCH(EOMONTH($C$2,-1),$G$25:$FF$25,0)),$G$28:INDEX($G$28:$FF$28,MATCH(EOMONTH($C$2,-1),$G$25:$FF$25,0)))*QG28,0)</f>
        <v>0</v>
      </c>
      <c r="QH30" s="58">
        <f ca="1">MAX(INTERCEPT($G$30:INDEX($G$30:QG$30,MATCH(EOMONTH($C$2,-1),$G$25:QG$25,0)),$G$28:INDEX($G$28:$FF$28,MATCH(EOMONTH($C$2,-1),$G$25:$FF$25,0)))+SLOPE($G$30:INDEX($G$30:$FF$30,MATCH(EOMONTH($C$2,-1),$G$25:$FF$25,0)),$G$28:INDEX($G$28:$FF$28,MATCH(EOMONTH($C$2,-1),$G$25:$FF$25,0)))*QH28,0)</f>
        <v>0</v>
      </c>
      <c r="QI30" t="s">
        <v>1293</v>
      </c>
    </row>
    <row r="31" spans="1:451">
      <c r="A31" s="43"/>
      <c r="G31" s="70"/>
      <c r="H31" s="70"/>
      <c r="I31" s="70"/>
      <c r="J31" s="70"/>
      <c r="K31" s="70"/>
      <c r="L31" s="70"/>
      <c r="M31" s="70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  <c r="AJ31" s="70"/>
      <c r="AK31" s="70"/>
      <c r="AL31" s="70"/>
      <c r="AM31" s="70"/>
      <c r="AN31" s="70"/>
      <c r="AO31" s="70"/>
      <c r="AP31" s="70"/>
      <c r="AQ31" s="70"/>
      <c r="AR31" s="70"/>
      <c r="AS31" s="70"/>
      <c r="AT31" s="70"/>
      <c r="AU31" s="70"/>
      <c r="AV31" s="70"/>
      <c r="AW31" s="70"/>
      <c r="AX31" s="70"/>
      <c r="AY31" s="70"/>
      <c r="AZ31" s="70"/>
      <c r="BA31" s="70"/>
      <c r="BB31" s="70"/>
      <c r="BC31" s="70"/>
      <c r="BD31" s="70"/>
      <c r="BE31" s="70"/>
      <c r="BF31" s="70"/>
      <c r="BG31" s="70"/>
      <c r="BH31" s="70"/>
      <c r="BI31" s="70"/>
      <c r="BJ31" s="70"/>
      <c r="BK31" s="70"/>
      <c r="BL31" s="70"/>
      <c r="BM31" s="70"/>
      <c r="BN31" s="70"/>
      <c r="BO31" s="70"/>
      <c r="BP31" s="70"/>
      <c r="BQ31" s="70"/>
      <c r="BR31" s="70"/>
      <c r="BS31" s="70"/>
      <c r="BT31" s="70"/>
      <c r="BU31" s="70"/>
      <c r="BV31" s="70"/>
      <c r="BW31" s="70"/>
      <c r="BX31" s="70"/>
      <c r="BY31" s="70"/>
      <c r="BZ31" s="70"/>
      <c r="CA31" s="70"/>
      <c r="CB31" s="70"/>
      <c r="CC31" s="70"/>
      <c r="CD31" s="70"/>
      <c r="CE31" s="70"/>
      <c r="CF31" s="70"/>
      <c r="CG31" s="70"/>
      <c r="CH31" s="70"/>
      <c r="CI31" s="70"/>
      <c r="CJ31" s="70"/>
      <c r="CK31" s="70"/>
      <c r="CL31" s="70"/>
      <c r="CM31" s="70"/>
      <c r="CN31" s="70"/>
      <c r="CO31" s="70"/>
      <c r="CP31" s="70"/>
      <c r="CQ31" s="70"/>
      <c r="CR31" s="70"/>
      <c r="CS31" s="70"/>
      <c r="CT31" s="70"/>
      <c r="CU31" s="70"/>
      <c r="CV31" s="70"/>
      <c r="CW31" s="70"/>
      <c r="CX31" s="70"/>
      <c r="CY31" s="70"/>
      <c r="CZ31" s="70"/>
      <c r="DA31" s="70"/>
      <c r="DB31" s="70"/>
      <c r="DC31" s="70"/>
      <c r="DD31" s="70"/>
      <c r="DE31" s="70"/>
      <c r="DF31" s="70"/>
      <c r="DG31" s="70"/>
      <c r="DH31" s="70"/>
      <c r="DI31" s="70"/>
      <c r="DJ31" s="70"/>
      <c r="DK31" s="70"/>
      <c r="DL31" s="70"/>
      <c r="DM31" s="70"/>
      <c r="DN31" s="70"/>
      <c r="DO31" s="70"/>
      <c r="DP31" s="70"/>
      <c r="DQ31" s="70"/>
      <c r="DR31" s="70"/>
      <c r="DS31" s="70"/>
      <c r="DT31" s="70"/>
      <c r="DU31" s="70"/>
      <c r="DV31" s="70"/>
      <c r="DW31" s="70"/>
      <c r="DX31" s="70"/>
      <c r="DY31" s="70"/>
      <c r="DZ31" s="70"/>
      <c r="EA31" s="70"/>
      <c r="EB31" s="70"/>
      <c r="EC31" s="70"/>
      <c r="ED31" s="70"/>
      <c r="EE31" s="70"/>
      <c r="EF31" s="70"/>
      <c r="EG31" s="70"/>
      <c r="EH31" s="70"/>
      <c r="EI31" s="70"/>
      <c r="EJ31" s="70"/>
      <c r="EK31" s="70"/>
      <c r="EL31" s="70"/>
      <c r="EM31" s="70"/>
      <c r="EN31" s="70"/>
      <c r="EO31" s="70"/>
      <c r="EP31" s="70"/>
      <c r="EQ31" s="70"/>
      <c r="ER31" s="70"/>
      <c r="ES31" s="70"/>
      <c r="ET31" s="70"/>
      <c r="EU31" s="70"/>
      <c r="EV31" s="70"/>
      <c r="EW31" s="70"/>
      <c r="EX31" s="70"/>
      <c r="EY31" s="70"/>
      <c r="EZ31" s="70"/>
      <c r="FA31" s="70"/>
      <c r="FB31" s="70"/>
      <c r="FC31" s="70"/>
      <c r="FD31" s="70"/>
      <c r="FE31" s="70"/>
      <c r="FF31" s="70"/>
      <c r="FG31" s="70"/>
      <c r="FH31" s="70"/>
      <c r="FI31" s="70"/>
      <c r="FJ31" s="70"/>
      <c r="FK31" s="70"/>
      <c r="FL31" s="70"/>
      <c r="FM31" s="70"/>
      <c r="FN31" s="70"/>
      <c r="FO31" s="70"/>
      <c r="FP31" s="70"/>
      <c r="FQ31" s="70"/>
      <c r="FR31" s="70"/>
      <c r="FS31" s="70"/>
      <c r="FT31" s="70"/>
      <c r="FU31" s="70"/>
      <c r="FV31" s="70"/>
      <c r="FW31" s="70"/>
      <c r="FX31" s="70"/>
      <c r="FY31" s="70"/>
      <c r="FZ31" s="70"/>
      <c r="GA31" s="70"/>
      <c r="GB31" s="70"/>
      <c r="GC31" s="70"/>
      <c r="GD31" s="70"/>
      <c r="GE31" s="70"/>
      <c r="GF31" s="70"/>
      <c r="GG31" s="70"/>
      <c r="GH31" s="70"/>
      <c r="GI31" s="70"/>
      <c r="GJ31" s="70"/>
      <c r="GK31" s="70"/>
      <c r="GL31" s="70"/>
      <c r="GM31" s="70"/>
      <c r="GN31" s="70"/>
      <c r="GO31" s="70"/>
      <c r="GP31" s="70"/>
      <c r="GQ31" s="70"/>
      <c r="GR31" s="70"/>
      <c r="GS31" s="70"/>
      <c r="GT31" s="70"/>
      <c r="GU31" s="70"/>
      <c r="GV31" s="70"/>
      <c r="GW31" s="70"/>
      <c r="GX31" s="70"/>
      <c r="GY31" s="70"/>
      <c r="GZ31" s="70"/>
      <c r="HA31" s="70"/>
      <c r="HB31" s="70"/>
      <c r="HC31" s="70"/>
      <c r="HD31" s="70"/>
      <c r="HE31" s="70"/>
      <c r="HF31" s="70"/>
      <c r="HG31" s="70"/>
      <c r="HH31" s="70"/>
      <c r="HI31" s="70"/>
      <c r="HJ31" s="70"/>
      <c r="HK31" s="70"/>
      <c r="HL31" s="70"/>
      <c r="HM31" s="70"/>
      <c r="HN31" s="70"/>
      <c r="HO31" s="70"/>
      <c r="HP31" s="70"/>
      <c r="HQ31" s="70"/>
      <c r="HR31" s="70"/>
      <c r="HS31" s="70"/>
      <c r="HT31" s="70"/>
      <c r="HU31" s="70"/>
      <c r="HV31" s="70"/>
      <c r="HW31" s="70"/>
      <c r="HX31" s="70"/>
      <c r="HY31" s="70"/>
      <c r="HZ31" s="70"/>
      <c r="IA31" s="70"/>
      <c r="IB31" s="70"/>
      <c r="IC31" s="70"/>
      <c r="ID31" s="70"/>
      <c r="IE31" s="70"/>
      <c r="IF31" s="70"/>
      <c r="IG31" s="70"/>
      <c r="IH31" s="70"/>
      <c r="II31" s="70"/>
      <c r="IJ31" s="70"/>
      <c r="IK31" s="70"/>
      <c r="IL31" s="70"/>
      <c r="IM31" s="70"/>
      <c r="IN31" s="70"/>
      <c r="IO31" s="70"/>
      <c r="IP31" s="70"/>
      <c r="IQ31" s="70"/>
      <c r="IR31" s="70"/>
      <c r="IS31" s="70"/>
      <c r="IT31" s="70"/>
      <c r="IU31" s="70"/>
      <c r="IV31" s="70"/>
      <c r="IW31" s="70"/>
      <c r="IX31" s="70"/>
      <c r="IY31" s="70"/>
      <c r="IZ31" s="70"/>
      <c r="JA31" s="70"/>
      <c r="JB31" s="70"/>
      <c r="JC31" s="70"/>
      <c r="JD31" s="70"/>
      <c r="JE31" s="70"/>
      <c r="JF31" s="70"/>
      <c r="JG31" s="70"/>
      <c r="JH31" s="70"/>
      <c r="JI31" s="70"/>
      <c r="JJ31" s="70"/>
      <c r="JK31" s="70"/>
      <c r="JL31" s="70"/>
      <c r="JM31" s="70"/>
      <c r="JN31" s="70"/>
      <c r="JO31" s="70"/>
      <c r="JP31" s="70"/>
      <c r="JQ31" s="70"/>
      <c r="JR31" s="70"/>
      <c r="JS31" s="70"/>
      <c r="JT31" s="70"/>
      <c r="JU31" s="70"/>
      <c r="JV31" s="70"/>
      <c r="JW31" s="70"/>
      <c r="JX31" s="70"/>
      <c r="JY31" s="70"/>
      <c r="JZ31" s="70"/>
      <c r="KA31" s="70"/>
      <c r="KB31" s="70"/>
      <c r="KC31" s="70"/>
      <c r="KD31" s="70"/>
      <c r="KE31" s="70"/>
      <c r="KF31" s="70"/>
      <c r="KG31" s="70"/>
      <c r="KH31" s="70"/>
      <c r="KI31" s="70"/>
      <c r="KJ31" s="70"/>
      <c r="KK31" s="70"/>
      <c r="KL31" s="70"/>
      <c r="KM31" s="70"/>
      <c r="KN31" s="70"/>
      <c r="KO31" s="70"/>
      <c r="KP31" s="70"/>
      <c r="KQ31" s="70"/>
      <c r="KR31" s="70"/>
      <c r="KS31" s="70"/>
      <c r="KT31" s="70"/>
      <c r="KU31" s="70"/>
      <c r="KV31" s="70"/>
      <c r="KW31" s="70"/>
      <c r="KX31" s="70"/>
      <c r="KY31" s="70"/>
      <c r="KZ31" s="70"/>
      <c r="LA31" s="70"/>
      <c r="LB31" s="70"/>
      <c r="LC31" s="70"/>
      <c r="LD31" s="70"/>
      <c r="LE31" s="70"/>
      <c r="LF31" s="70"/>
      <c r="LG31" s="70"/>
      <c r="LH31" s="70"/>
      <c r="LI31" s="70"/>
      <c r="LJ31" s="70"/>
      <c r="LK31" s="70"/>
      <c r="LL31" s="70"/>
      <c r="LM31" s="70"/>
      <c r="LN31" s="70"/>
      <c r="LO31" s="70"/>
      <c r="LP31" s="70"/>
      <c r="LQ31" s="70"/>
      <c r="LR31" s="70"/>
      <c r="LS31" s="70"/>
      <c r="LT31" s="70"/>
      <c r="LU31" s="70"/>
      <c r="LV31" s="70"/>
      <c r="LW31" s="70"/>
      <c r="LX31" s="70"/>
      <c r="LY31" s="70"/>
      <c r="LZ31" s="70"/>
      <c r="MA31" s="70"/>
      <c r="MB31" s="70"/>
      <c r="MC31" s="70"/>
      <c r="MD31" s="70"/>
      <c r="ME31" s="70"/>
      <c r="MF31" s="70"/>
      <c r="MG31" s="70"/>
      <c r="MH31" s="70"/>
      <c r="MI31" s="70"/>
      <c r="MJ31" s="70"/>
      <c r="MK31" s="70"/>
      <c r="ML31" s="70"/>
      <c r="MM31" s="70"/>
      <c r="MN31" s="70"/>
      <c r="MO31" s="70"/>
      <c r="MP31" s="70"/>
      <c r="MQ31" s="70"/>
      <c r="MR31" s="70"/>
      <c r="MS31" s="70"/>
      <c r="MT31" s="70"/>
      <c r="MU31" s="70"/>
      <c r="MV31" s="70"/>
      <c r="MW31" s="70"/>
      <c r="MX31" s="70"/>
      <c r="MY31" s="70"/>
      <c r="MZ31" s="70"/>
      <c r="NA31" s="70"/>
      <c r="NB31" s="70"/>
      <c r="NC31" s="70"/>
      <c r="ND31" s="70"/>
      <c r="NE31" s="70"/>
      <c r="NF31" s="70"/>
      <c r="NG31" s="70"/>
      <c r="NH31" s="70"/>
      <c r="NI31" s="70"/>
      <c r="NJ31" s="70"/>
      <c r="NK31" s="70"/>
      <c r="NL31" s="70"/>
      <c r="NM31" s="70"/>
      <c r="NN31" s="70"/>
      <c r="NO31" s="70"/>
      <c r="NP31" s="70"/>
      <c r="NQ31" s="70"/>
      <c r="NR31" s="70"/>
      <c r="NS31" s="70"/>
      <c r="NT31" s="70"/>
      <c r="NU31" s="70"/>
      <c r="NV31" s="70"/>
      <c r="NW31" s="70"/>
      <c r="NX31" s="70"/>
      <c r="NY31" s="70"/>
      <c r="NZ31" s="70"/>
      <c r="OA31" s="70"/>
      <c r="OB31" s="70"/>
      <c r="OC31" s="70"/>
      <c r="OD31" s="70"/>
      <c r="OE31" s="70"/>
      <c r="OF31" s="70"/>
      <c r="OG31" s="70"/>
      <c r="OH31" s="70"/>
      <c r="OI31" s="70"/>
      <c r="OJ31" s="70"/>
      <c r="OK31" s="70"/>
      <c r="OL31" s="70"/>
      <c r="OM31" s="70"/>
      <c r="ON31" s="70"/>
      <c r="OO31" s="70"/>
      <c r="OP31" s="70"/>
      <c r="OQ31" s="70"/>
      <c r="OR31" s="70"/>
      <c r="OS31" s="70"/>
      <c r="OT31" s="70"/>
      <c r="OU31" s="70"/>
      <c r="OV31" s="70"/>
      <c r="OW31" s="70"/>
      <c r="OX31" s="70"/>
      <c r="OY31" s="70"/>
      <c r="OZ31" s="70"/>
      <c r="PA31" s="70"/>
      <c r="PB31" s="70"/>
      <c r="PC31" s="70"/>
      <c r="PD31" s="70"/>
      <c r="PE31" s="70"/>
      <c r="PF31" s="70"/>
      <c r="PG31" s="70"/>
      <c r="PH31" s="70"/>
      <c r="PI31" s="70"/>
      <c r="PJ31" s="70"/>
      <c r="PK31" s="70"/>
      <c r="PL31" s="70"/>
      <c r="PM31" s="70"/>
      <c r="PN31" s="70"/>
      <c r="PO31" s="70"/>
      <c r="PP31" s="70"/>
      <c r="PQ31" s="70"/>
      <c r="PR31" s="70"/>
      <c r="PS31" s="70"/>
      <c r="PT31" s="70"/>
      <c r="PU31" s="70"/>
      <c r="PV31" s="70"/>
      <c r="PW31" s="70"/>
      <c r="PX31" s="70"/>
      <c r="PY31" s="70"/>
      <c r="PZ31" s="70"/>
      <c r="QA31" s="70"/>
      <c r="QB31" s="70"/>
      <c r="QC31" s="70"/>
      <c r="QD31" s="70"/>
      <c r="QE31" s="70"/>
      <c r="QF31" s="70"/>
      <c r="QG31" s="70"/>
      <c r="QH31" s="70"/>
      <c r="QI31" t="s">
        <v>1293</v>
      </c>
    </row>
    <row r="32" spans="1:451">
      <c r="A32" s="47"/>
      <c r="B32" s="48" t="str">
        <f>B15</f>
        <v>Inflação</v>
      </c>
      <c r="C32" s="49"/>
      <c r="D32" s="49"/>
      <c r="E32" s="49"/>
      <c r="F32" s="48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  <c r="AL32" s="71"/>
      <c r="AM32" s="71"/>
      <c r="AN32" s="71"/>
      <c r="AO32" s="71"/>
      <c r="AP32" s="71"/>
      <c r="AQ32" s="71"/>
      <c r="AR32" s="71"/>
      <c r="AS32" s="71"/>
      <c r="AT32" s="71"/>
      <c r="AU32" s="71"/>
      <c r="AV32" s="71"/>
      <c r="AW32" s="71"/>
      <c r="AX32" s="71"/>
      <c r="AY32" s="71"/>
      <c r="AZ32" s="71"/>
      <c r="BA32" s="71"/>
      <c r="BB32" s="71"/>
      <c r="BC32" s="71"/>
      <c r="BD32" s="71"/>
      <c r="BE32" s="71"/>
      <c r="BF32" s="71"/>
      <c r="BG32" s="71"/>
      <c r="BH32" s="71"/>
      <c r="BI32" s="71"/>
      <c r="BJ32" s="71"/>
      <c r="BK32" s="71"/>
      <c r="BL32" s="71"/>
      <c r="BM32" s="71"/>
      <c r="BN32" s="71"/>
      <c r="BO32" s="71"/>
      <c r="BP32" s="71"/>
      <c r="BQ32" s="71"/>
      <c r="BR32" s="71"/>
      <c r="BS32" s="71"/>
      <c r="BT32" s="71"/>
      <c r="BU32" s="71"/>
      <c r="BV32" s="71"/>
      <c r="BW32" s="71"/>
      <c r="BX32" s="71"/>
      <c r="BY32" s="71"/>
      <c r="BZ32" s="71"/>
      <c r="CA32" s="71"/>
      <c r="CB32" s="71"/>
      <c r="CC32" s="71"/>
      <c r="CD32" s="71"/>
      <c r="CE32" s="71"/>
      <c r="CF32" s="71"/>
      <c r="CG32" s="71"/>
      <c r="CH32" s="71"/>
      <c r="CI32" s="71"/>
      <c r="CJ32" s="71"/>
      <c r="CK32" s="71"/>
      <c r="CL32" s="71"/>
      <c r="CM32" s="71"/>
      <c r="CN32" s="71"/>
      <c r="CO32" s="71"/>
      <c r="CP32" s="71"/>
      <c r="CQ32" s="71"/>
      <c r="CR32" s="71"/>
      <c r="CS32" s="71"/>
      <c r="CT32" s="71"/>
      <c r="CU32" s="71"/>
      <c r="CV32" s="71"/>
      <c r="CW32" s="71"/>
      <c r="CX32" s="71"/>
      <c r="CY32" s="71"/>
      <c r="CZ32" s="71"/>
      <c r="DA32" s="71"/>
      <c r="DB32" s="71"/>
      <c r="DC32" s="71"/>
      <c r="DD32" s="71"/>
      <c r="DE32" s="71"/>
      <c r="DF32" s="71"/>
      <c r="DG32" s="71"/>
      <c r="DH32" s="71"/>
      <c r="DI32" s="71"/>
      <c r="DJ32" s="71"/>
      <c r="DK32" s="71"/>
      <c r="DL32" s="71"/>
      <c r="DM32" s="71"/>
      <c r="DN32" s="71"/>
      <c r="DO32" s="71"/>
      <c r="DP32" s="71"/>
      <c r="DQ32" s="71"/>
      <c r="DR32" s="71"/>
      <c r="DS32" s="71"/>
      <c r="DT32" s="71"/>
      <c r="DU32" s="71"/>
      <c r="DV32" s="71"/>
      <c r="DW32" s="71"/>
      <c r="DX32" s="71"/>
      <c r="DY32" s="71"/>
      <c r="DZ32" s="71"/>
      <c r="EA32" s="71"/>
      <c r="EB32" s="71"/>
      <c r="EC32" s="71"/>
      <c r="ED32" s="71"/>
      <c r="EE32" s="71"/>
      <c r="EF32" s="71"/>
      <c r="EG32" s="71"/>
      <c r="EH32" s="71"/>
      <c r="EI32" s="71"/>
      <c r="EJ32" s="71"/>
      <c r="EK32" s="71"/>
      <c r="EL32" s="71"/>
      <c r="EM32" s="71"/>
      <c r="EN32" s="71"/>
      <c r="EO32" s="71"/>
      <c r="EP32" s="71"/>
      <c r="EQ32" s="71"/>
      <c r="ER32" s="71"/>
      <c r="ES32" s="71"/>
      <c r="ET32" s="71"/>
      <c r="EU32" s="71"/>
      <c r="EV32" s="71"/>
      <c r="EW32" s="71"/>
      <c r="EX32" s="71"/>
      <c r="EY32" s="71"/>
      <c r="EZ32" s="71"/>
      <c r="FA32" s="71"/>
      <c r="FB32" s="71"/>
      <c r="FC32" s="71"/>
      <c r="FD32" s="71"/>
      <c r="FE32" s="71"/>
      <c r="FF32" s="71"/>
      <c r="FG32" s="71"/>
      <c r="FH32" s="71"/>
      <c r="FI32" s="71"/>
      <c r="FJ32" s="71"/>
      <c r="FK32" s="71"/>
      <c r="FL32" s="71"/>
      <c r="FM32" s="71"/>
      <c r="FN32" s="71"/>
      <c r="FO32" s="71"/>
      <c r="FP32" s="71"/>
      <c r="FQ32" s="71"/>
      <c r="FR32" s="71"/>
      <c r="FS32" s="71"/>
      <c r="FT32" s="71"/>
      <c r="FU32" s="71"/>
      <c r="FV32" s="71"/>
      <c r="FW32" s="71"/>
      <c r="FX32" s="71"/>
      <c r="FY32" s="71"/>
      <c r="FZ32" s="71"/>
      <c r="GA32" s="71"/>
      <c r="GB32" s="71"/>
      <c r="GC32" s="71"/>
      <c r="GD32" s="71"/>
      <c r="GE32" s="71"/>
      <c r="GF32" s="71"/>
      <c r="GG32" s="71"/>
      <c r="GH32" s="71"/>
      <c r="GI32" s="71"/>
      <c r="GJ32" s="71"/>
      <c r="GK32" s="71"/>
      <c r="GL32" s="71"/>
      <c r="GM32" s="71"/>
      <c r="GN32" s="71"/>
      <c r="GO32" s="71"/>
      <c r="GP32" s="71"/>
      <c r="GQ32" s="71"/>
      <c r="GR32" s="71"/>
      <c r="GS32" s="71"/>
      <c r="GT32" s="71"/>
      <c r="GU32" s="71"/>
      <c r="GV32" s="71"/>
      <c r="GW32" s="71"/>
      <c r="GX32" s="71"/>
      <c r="GY32" s="71"/>
      <c r="GZ32" s="71"/>
      <c r="HA32" s="71"/>
      <c r="HB32" s="71"/>
      <c r="HC32" s="71"/>
      <c r="HD32" s="71"/>
      <c r="HE32" s="71"/>
      <c r="HF32" s="71"/>
      <c r="HG32" s="71"/>
      <c r="HH32" s="71"/>
      <c r="HI32" s="71"/>
      <c r="HJ32" s="71"/>
      <c r="HK32" s="71"/>
      <c r="HL32" s="71"/>
      <c r="HM32" s="71"/>
      <c r="HN32" s="71"/>
      <c r="HO32" s="71"/>
      <c r="HP32" s="71"/>
      <c r="HQ32" s="71"/>
      <c r="HR32" s="71"/>
      <c r="HS32" s="71"/>
      <c r="HT32" s="71"/>
      <c r="HU32" s="71"/>
      <c r="HV32" s="71"/>
      <c r="HW32" s="71"/>
      <c r="HX32" s="71"/>
      <c r="HY32" s="71"/>
      <c r="HZ32" s="71"/>
      <c r="IA32" s="71"/>
      <c r="IB32" s="71"/>
      <c r="IC32" s="71"/>
      <c r="ID32" s="71"/>
      <c r="IE32" s="71"/>
      <c r="IF32" s="71"/>
      <c r="IG32" s="71"/>
      <c r="IH32" s="71"/>
      <c r="II32" s="71"/>
      <c r="IJ32" s="71"/>
      <c r="IK32" s="71"/>
      <c r="IL32" s="71"/>
      <c r="IM32" s="71"/>
      <c r="IN32" s="71"/>
      <c r="IO32" s="71"/>
      <c r="IP32" s="71"/>
      <c r="IQ32" s="71"/>
      <c r="IR32" s="71"/>
      <c r="IS32" s="71"/>
      <c r="IT32" s="71"/>
      <c r="IU32" s="71"/>
      <c r="IV32" s="71"/>
      <c r="IW32" s="71"/>
      <c r="IX32" s="71"/>
      <c r="IY32" s="71"/>
      <c r="IZ32" s="71"/>
      <c r="JA32" s="71"/>
      <c r="JB32" s="71"/>
      <c r="JC32" s="71"/>
      <c r="JD32" s="71"/>
      <c r="JE32" s="71"/>
      <c r="JF32" s="71"/>
      <c r="JG32" s="71"/>
      <c r="JH32" s="71"/>
      <c r="JI32" s="71"/>
      <c r="JJ32" s="71"/>
      <c r="JK32" s="71"/>
      <c r="JL32" s="71"/>
      <c r="JM32" s="71"/>
      <c r="JN32" s="71"/>
      <c r="JO32" s="71"/>
      <c r="JP32" s="71"/>
      <c r="JQ32" s="71"/>
      <c r="JR32" s="71"/>
      <c r="JS32" s="71"/>
      <c r="JT32" s="71"/>
      <c r="JU32" s="71"/>
      <c r="JV32" s="71"/>
      <c r="JW32" s="71"/>
      <c r="JX32" s="71"/>
      <c r="JY32" s="71"/>
      <c r="JZ32" s="71"/>
      <c r="KA32" s="71"/>
      <c r="KB32" s="71"/>
      <c r="KC32" s="71"/>
      <c r="KD32" s="71"/>
      <c r="KE32" s="71"/>
      <c r="KF32" s="71"/>
      <c r="KG32" s="71"/>
      <c r="KH32" s="71"/>
      <c r="KI32" s="71"/>
      <c r="KJ32" s="71"/>
      <c r="KK32" s="71"/>
      <c r="KL32" s="71"/>
      <c r="KM32" s="71"/>
      <c r="KN32" s="71"/>
      <c r="KO32" s="71"/>
      <c r="KP32" s="71"/>
      <c r="KQ32" s="71"/>
      <c r="KR32" s="71"/>
      <c r="KS32" s="71"/>
      <c r="KT32" s="71"/>
      <c r="KU32" s="71"/>
      <c r="KV32" s="71"/>
      <c r="KW32" s="71"/>
      <c r="KX32" s="71"/>
      <c r="KY32" s="71"/>
      <c r="KZ32" s="71"/>
      <c r="LA32" s="71"/>
      <c r="LB32" s="71"/>
      <c r="LC32" s="71"/>
      <c r="LD32" s="71"/>
      <c r="LE32" s="71"/>
      <c r="LF32" s="71"/>
      <c r="LG32" s="71"/>
      <c r="LH32" s="71"/>
      <c r="LI32" s="71"/>
      <c r="LJ32" s="71"/>
      <c r="LK32" s="71"/>
      <c r="LL32" s="71"/>
      <c r="LM32" s="71"/>
      <c r="LN32" s="71"/>
      <c r="LO32" s="71"/>
      <c r="LP32" s="71"/>
      <c r="LQ32" s="71"/>
      <c r="LR32" s="71"/>
      <c r="LS32" s="71"/>
      <c r="LT32" s="71"/>
      <c r="LU32" s="71"/>
      <c r="LV32" s="71"/>
      <c r="LW32" s="71"/>
      <c r="LX32" s="71"/>
      <c r="LY32" s="71"/>
      <c r="LZ32" s="71"/>
      <c r="MA32" s="71"/>
      <c r="MB32" s="71"/>
      <c r="MC32" s="71"/>
      <c r="MD32" s="71"/>
      <c r="ME32" s="71"/>
      <c r="MF32" s="71"/>
      <c r="MG32" s="71"/>
      <c r="MH32" s="71"/>
      <c r="MI32" s="71"/>
      <c r="MJ32" s="71"/>
      <c r="MK32" s="71"/>
      <c r="ML32" s="71"/>
      <c r="MM32" s="71"/>
      <c r="MN32" s="71"/>
      <c r="MO32" s="71"/>
      <c r="MP32" s="71"/>
      <c r="MQ32" s="71"/>
      <c r="MR32" s="71"/>
      <c r="MS32" s="71"/>
      <c r="MT32" s="71"/>
      <c r="MU32" s="71"/>
      <c r="MV32" s="71"/>
      <c r="MW32" s="71"/>
      <c r="MX32" s="71"/>
      <c r="MY32" s="71"/>
      <c r="MZ32" s="71"/>
      <c r="NA32" s="71"/>
      <c r="NB32" s="71"/>
      <c r="NC32" s="71"/>
      <c r="ND32" s="71"/>
      <c r="NE32" s="71"/>
      <c r="NF32" s="71"/>
      <c r="NG32" s="71"/>
      <c r="NH32" s="71"/>
      <c r="NI32" s="71"/>
      <c r="NJ32" s="71"/>
      <c r="NK32" s="71"/>
      <c r="NL32" s="71"/>
      <c r="NM32" s="71"/>
      <c r="NN32" s="71"/>
      <c r="NO32" s="71"/>
      <c r="NP32" s="71"/>
      <c r="NQ32" s="71"/>
      <c r="NR32" s="71"/>
      <c r="NS32" s="71"/>
      <c r="NT32" s="71"/>
      <c r="NU32" s="71"/>
      <c r="NV32" s="71"/>
      <c r="NW32" s="71"/>
      <c r="NX32" s="71"/>
      <c r="NY32" s="71"/>
      <c r="NZ32" s="71"/>
      <c r="OA32" s="71"/>
      <c r="OB32" s="71"/>
      <c r="OC32" s="71"/>
      <c r="OD32" s="71"/>
      <c r="OE32" s="71"/>
      <c r="OF32" s="71"/>
      <c r="OG32" s="71"/>
      <c r="OH32" s="71"/>
      <c r="OI32" s="71"/>
      <c r="OJ32" s="71"/>
      <c r="OK32" s="71"/>
      <c r="OL32" s="71"/>
      <c r="OM32" s="71"/>
      <c r="ON32" s="71"/>
      <c r="OO32" s="71"/>
      <c r="OP32" s="71"/>
      <c r="OQ32" s="71"/>
      <c r="OR32" s="71"/>
      <c r="OS32" s="71"/>
      <c r="OT32" s="71"/>
      <c r="OU32" s="71"/>
      <c r="OV32" s="71"/>
      <c r="OW32" s="71"/>
      <c r="OX32" s="71"/>
      <c r="OY32" s="71"/>
      <c r="OZ32" s="71"/>
      <c r="PA32" s="71"/>
      <c r="PB32" s="71"/>
      <c r="PC32" s="71"/>
      <c r="PD32" s="71"/>
      <c r="PE32" s="71"/>
      <c r="PF32" s="71"/>
      <c r="PG32" s="71"/>
      <c r="PH32" s="71"/>
      <c r="PI32" s="71"/>
      <c r="PJ32" s="71"/>
      <c r="PK32" s="71"/>
      <c r="PL32" s="71"/>
      <c r="PM32" s="71"/>
      <c r="PN32" s="71"/>
      <c r="PO32" s="71"/>
      <c r="PP32" s="71"/>
      <c r="PQ32" s="71"/>
      <c r="PR32" s="71"/>
      <c r="PS32" s="71"/>
      <c r="PT32" s="71"/>
      <c r="PU32" s="71"/>
      <c r="PV32" s="71"/>
      <c r="PW32" s="71"/>
      <c r="PX32" s="71"/>
      <c r="PY32" s="71"/>
      <c r="PZ32" s="71"/>
      <c r="QA32" s="71"/>
      <c r="QB32" s="71"/>
      <c r="QC32" s="71"/>
      <c r="QD32" s="71"/>
      <c r="QE32" s="71"/>
      <c r="QF32" s="71"/>
      <c r="QG32" s="71"/>
      <c r="QH32" s="71"/>
      <c r="QI32" t="s">
        <v>1293</v>
      </c>
    </row>
    <row r="33" spans="1:451">
      <c r="A33" s="43"/>
      <c r="B33" s="52" t="s">
        <v>1302</v>
      </c>
      <c r="C33" s="53"/>
      <c r="D33" s="53"/>
      <c r="E33" s="53"/>
      <c r="F33" s="45"/>
      <c r="G33" s="54">
        <v>4.4000000000000003E-3</v>
      </c>
      <c r="H33" s="54">
        <v>4.4000000000000003E-3</v>
      </c>
      <c r="I33" s="54">
        <v>3.7000000000000002E-3</v>
      </c>
      <c r="J33" s="54">
        <v>2.5000000000000001E-3</v>
      </c>
      <c r="K33" s="54">
        <v>2.8000000000000004E-3</v>
      </c>
      <c r="L33" s="54">
        <v>2.8000000000000004E-3</v>
      </c>
      <c r="M33" s="54">
        <v>2.3999999999999998E-3</v>
      </c>
      <c r="N33" s="54">
        <v>4.6999999999999993E-3</v>
      </c>
      <c r="O33" s="54">
        <v>1.8E-3</v>
      </c>
      <c r="P33" s="54">
        <v>3.0000000000000001E-3</v>
      </c>
      <c r="Q33" s="54">
        <v>3.8E-3</v>
      </c>
      <c r="R33" s="54">
        <v>7.4000000000000003E-3</v>
      </c>
      <c r="S33" s="54">
        <v>5.4000000000000003E-3</v>
      </c>
      <c r="T33" s="54">
        <v>4.8999999999999998E-3</v>
      </c>
      <c r="U33" s="54">
        <v>4.7999999999999996E-3</v>
      </c>
      <c r="V33" s="54">
        <v>5.5000000000000005E-3</v>
      </c>
      <c r="W33" s="54">
        <v>7.9000000000000008E-3</v>
      </c>
      <c r="X33" s="54">
        <v>7.4000000000000003E-3</v>
      </c>
      <c r="Y33" s="54">
        <v>5.3E-3</v>
      </c>
      <c r="Z33" s="54">
        <v>2.8000000000000004E-3</v>
      </c>
      <c r="AA33" s="54">
        <v>2.5999999999999999E-3</v>
      </c>
      <c r="AB33" s="54">
        <v>4.5000000000000005E-3</v>
      </c>
      <c r="AC33" s="54">
        <v>3.5999999999999999E-3</v>
      </c>
      <c r="AD33" s="54">
        <v>2.8000000000000004E-3</v>
      </c>
      <c r="AE33" s="54">
        <v>4.7999999999999996E-3</v>
      </c>
      <c r="AF33" s="54">
        <v>5.5000000000000005E-3</v>
      </c>
      <c r="AG33" s="54">
        <v>2E-3</v>
      </c>
      <c r="AH33" s="54">
        <v>4.7999999999999996E-3</v>
      </c>
      <c r="AI33" s="54">
        <v>4.6999999999999993E-3</v>
      </c>
      <c r="AJ33" s="54">
        <v>3.5999999999999999E-3</v>
      </c>
      <c r="AK33" s="54">
        <v>2.3999999999999998E-3</v>
      </c>
      <c r="AL33" s="54">
        <v>1.5E-3</v>
      </c>
      <c r="AM33" s="54">
        <v>2.3999999999999998E-3</v>
      </c>
      <c r="AN33" s="54">
        <v>2.8000000000000004E-3</v>
      </c>
      <c r="AO33" s="54">
        <v>4.0999999999999995E-3</v>
      </c>
      <c r="AP33" s="54">
        <v>3.7000000000000002E-3</v>
      </c>
      <c r="AQ33" s="54">
        <v>7.4999999999999997E-3</v>
      </c>
      <c r="AR33" s="54">
        <v>7.8000000000000005E-3</v>
      </c>
      <c r="AS33" s="54">
        <v>5.1999999999999998E-3</v>
      </c>
      <c r="AT33" s="54">
        <v>5.6999999999999993E-3</v>
      </c>
      <c r="AU33" s="54">
        <v>4.3E-3</v>
      </c>
      <c r="AV33" s="54">
        <v>0</v>
      </c>
      <c r="AW33" s="54">
        <v>1E-4</v>
      </c>
      <c r="AX33" s="54">
        <v>4.0000000000000002E-4</v>
      </c>
      <c r="AY33" s="54">
        <v>4.5000000000000005E-3</v>
      </c>
      <c r="AZ33" s="54">
        <v>7.4999999999999997E-3</v>
      </c>
      <c r="BA33" s="54">
        <v>8.3000000000000001E-3</v>
      </c>
      <c r="BB33" s="54">
        <v>6.3E-3</v>
      </c>
      <c r="BC33" s="54">
        <v>8.3000000000000001E-3</v>
      </c>
      <c r="BD33" s="54">
        <v>8.0000000000000002E-3</v>
      </c>
      <c r="BE33" s="54">
        <v>7.9000000000000008E-3</v>
      </c>
      <c r="BF33" s="54">
        <v>7.7000000000000002E-3</v>
      </c>
      <c r="BG33" s="54">
        <v>4.6999999999999993E-3</v>
      </c>
      <c r="BH33" s="54">
        <v>1.5E-3</v>
      </c>
      <c r="BI33" s="54">
        <v>1.6000000000000001E-3</v>
      </c>
      <c r="BJ33" s="54">
        <v>3.7000000000000002E-3</v>
      </c>
      <c r="BK33" s="54">
        <v>5.3E-3</v>
      </c>
      <c r="BL33" s="54">
        <v>4.3E-3</v>
      </c>
      <c r="BM33" s="54">
        <v>5.1999999999999998E-3</v>
      </c>
      <c r="BN33" s="54">
        <v>5.0000000000000001E-3</v>
      </c>
      <c r="BO33" s="54">
        <v>5.6000000000000008E-3</v>
      </c>
      <c r="BP33" s="54">
        <v>4.5000000000000005E-3</v>
      </c>
      <c r="BQ33" s="54">
        <v>2.0999999999999999E-3</v>
      </c>
      <c r="BR33" s="54">
        <v>6.4000000000000003E-3</v>
      </c>
      <c r="BS33" s="54">
        <v>3.5999999999999999E-3</v>
      </c>
      <c r="BT33" s="54">
        <v>8.0000000000000004E-4</v>
      </c>
      <c r="BU33" s="54">
        <v>4.3E-3</v>
      </c>
      <c r="BV33" s="54">
        <v>4.0999999999999995E-3</v>
      </c>
      <c r="BW33" s="54">
        <v>5.6999999999999993E-3</v>
      </c>
      <c r="BX33" s="54">
        <v>5.8999999999999999E-3</v>
      </c>
      <c r="BY33" s="54">
        <v>6.0000000000000001E-3</v>
      </c>
      <c r="BZ33" s="54">
        <v>7.9000000000000008E-3</v>
      </c>
      <c r="CA33" s="54">
        <v>8.6E-3</v>
      </c>
      <c r="CB33" s="54">
        <v>6.0000000000000001E-3</v>
      </c>
      <c r="CC33" s="54">
        <v>4.6999999999999993E-3</v>
      </c>
      <c r="CD33" s="54">
        <v>5.5000000000000005E-3</v>
      </c>
      <c r="CE33" s="54">
        <v>3.7000000000000002E-3</v>
      </c>
      <c r="CF33" s="54">
        <v>2.5999999999999999E-3</v>
      </c>
      <c r="CG33" s="54">
        <v>2.9999999999999997E-4</v>
      </c>
      <c r="CH33" s="54">
        <v>2.3999999999999998E-3</v>
      </c>
      <c r="CI33" s="54">
        <v>3.4999999999999996E-3</v>
      </c>
      <c r="CJ33" s="54">
        <v>5.6999999999999993E-3</v>
      </c>
      <c r="CK33" s="54">
        <v>5.4000000000000003E-3</v>
      </c>
      <c r="CL33" s="54">
        <v>9.1999999999999998E-3</v>
      </c>
      <c r="CM33" s="54">
        <v>5.5000000000000005E-3</v>
      </c>
      <c r="CN33" s="54">
        <v>6.8999999999999999E-3</v>
      </c>
      <c r="CO33" s="54">
        <v>9.1999999999999998E-3</v>
      </c>
      <c r="CP33" s="54">
        <v>6.7000000000000002E-3</v>
      </c>
      <c r="CQ33" s="54">
        <v>4.5999999999999999E-3</v>
      </c>
      <c r="CR33" s="54">
        <v>4.0000000000000001E-3</v>
      </c>
      <c r="CS33" s="54">
        <v>1E-4</v>
      </c>
      <c r="CT33" s="54">
        <v>2.5000000000000001E-3</v>
      </c>
      <c r="CU33" s="54">
        <v>5.6999999999999993E-3</v>
      </c>
      <c r="CV33" s="54">
        <v>4.1999999999999997E-3</v>
      </c>
      <c r="CW33" s="54">
        <v>5.1000000000000004E-3</v>
      </c>
      <c r="CX33" s="54">
        <v>7.8000000000000005E-3</v>
      </c>
      <c r="CY33" s="54">
        <v>1.24E-2</v>
      </c>
      <c r="CZ33" s="54">
        <v>1.2199999999999999E-2</v>
      </c>
      <c r="DA33" s="54">
        <v>1.32E-2</v>
      </c>
      <c r="DB33" s="54">
        <v>7.0999999999999995E-3</v>
      </c>
      <c r="DC33" s="54">
        <v>7.4000000000000003E-3</v>
      </c>
      <c r="DD33" s="54">
        <v>7.9000000000000008E-3</v>
      </c>
      <c r="DE33" s="54">
        <v>6.1999999999999998E-3</v>
      </c>
      <c r="DF33" s="54">
        <v>2.2000000000000001E-3</v>
      </c>
      <c r="DG33" s="54">
        <v>5.4000000000000003E-3</v>
      </c>
      <c r="DH33" s="54">
        <v>8.199999999999999E-3</v>
      </c>
      <c r="DI33" s="54">
        <v>1.01E-2</v>
      </c>
      <c r="DJ33" s="54">
        <v>9.5999999999999992E-3</v>
      </c>
      <c r="DK33" s="54">
        <v>1.2699999999999999E-2</v>
      </c>
      <c r="DL33" s="54">
        <v>9.0000000000000011E-3</v>
      </c>
      <c r="DM33" s="54">
        <v>4.3E-3</v>
      </c>
      <c r="DN33" s="54">
        <v>6.0999999999999995E-3</v>
      </c>
      <c r="DO33" s="54">
        <v>7.8000000000000005E-3</v>
      </c>
      <c r="DP33" s="54">
        <v>3.4999999999999996E-3</v>
      </c>
      <c r="DQ33" s="54">
        <v>5.1999999999999998E-3</v>
      </c>
      <c r="DR33" s="54">
        <v>4.4000000000000003E-3</v>
      </c>
      <c r="DS33" s="54">
        <v>8.0000000000000004E-4</v>
      </c>
      <c r="DT33" s="54">
        <v>2.5999999999999999E-3</v>
      </c>
      <c r="DU33" s="54">
        <v>1.8E-3</v>
      </c>
      <c r="DV33" s="54">
        <v>3.0000000000000001E-3</v>
      </c>
      <c r="DW33" s="54">
        <v>3.8E-3</v>
      </c>
      <c r="DX33" s="54">
        <v>3.3E-3</v>
      </c>
      <c r="DY33" s="54">
        <v>2.5000000000000001E-3</v>
      </c>
      <c r="DZ33" s="54">
        <v>1.4000000000000002E-3</v>
      </c>
      <c r="EA33" s="54">
        <v>3.0999999999999999E-3</v>
      </c>
      <c r="EB33" s="54">
        <v>-2.3E-3</v>
      </c>
      <c r="EC33" s="54">
        <v>2.3999999999999998E-3</v>
      </c>
      <c r="ED33" s="54">
        <v>1.9E-3</v>
      </c>
      <c r="EE33" s="54">
        <v>1.6000000000000001E-3</v>
      </c>
      <c r="EF33" s="54">
        <v>4.1999999999999997E-3</v>
      </c>
      <c r="EG33" s="54">
        <v>4.1999999999999997E-3</v>
      </c>
      <c r="EH33" s="54">
        <v>4.1999999999999997E-3</v>
      </c>
      <c r="EI33" s="54">
        <v>2.8999999999999998E-3</v>
      </c>
      <c r="EJ33" s="54">
        <v>3.2000000000000002E-3</v>
      </c>
      <c r="EK33" s="54">
        <v>8.9999999999999998E-4</v>
      </c>
      <c r="EL33" s="54">
        <v>2.2000000000000001E-3</v>
      </c>
      <c r="EM33" s="54">
        <v>4.0000000000000001E-3</v>
      </c>
      <c r="EN33" s="54">
        <v>1.26E-2</v>
      </c>
      <c r="EO33" s="54">
        <v>3.3E-3</v>
      </c>
      <c r="EP33" s="54">
        <v>-8.9999999999999998E-4</v>
      </c>
      <c r="EQ33" s="54">
        <v>4.7999999999999996E-3</v>
      </c>
      <c r="ER33" s="54">
        <v>4.4999999999999997E-3</v>
      </c>
      <c r="ES33" s="54">
        <v>-2.0999999999999999E-3</v>
      </c>
      <c r="ET33" s="54">
        <v>1.5E-3</v>
      </c>
      <c r="EU33" s="54">
        <v>3.2000000000000002E-3</v>
      </c>
      <c r="EV33" s="54">
        <v>4.3E-3</v>
      </c>
      <c r="EW33" s="54">
        <v>7.4999999999999997E-3</v>
      </c>
      <c r="EX33" s="54">
        <v>5.7000000000000002E-3</v>
      </c>
      <c r="EY33" s="54">
        <v>1.2999999999999999E-3</v>
      </c>
      <c r="EZ33" s="54">
        <v>1E-4</v>
      </c>
      <c r="FA33" s="54">
        <v>1.9E-3</v>
      </c>
      <c r="FB33" s="54">
        <v>1.1000000000000001E-3</v>
      </c>
      <c r="FC33" s="54">
        <v>-4.0000000000000002E-4</v>
      </c>
      <c r="FD33" s="54">
        <v>1E-3</v>
      </c>
      <c r="FE33" s="54">
        <v>5.1000000000000004E-3</v>
      </c>
      <c r="FF33" s="54">
        <v>1.15E-2</v>
      </c>
      <c r="FG33" s="56">
        <v>3.9000000000000003E-3</v>
      </c>
      <c r="FH33" s="56">
        <v>4.0999999999999995E-3</v>
      </c>
      <c r="FI33" s="56">
        <v>3.2000000000000002E-3</v>
      </c>
      <c r="FJ33" s="56">
        <v>3.4999999999999996E-3</v>
      </c>
      <c r="FK33" s="56">
        <v>2.8000000000000004E-3</v>
      </c>
      <c r="FL33" s="56">
        <v>2.0999999999999999E-3</v>
      </c>
      <c r="FM33" s="56">
        <v>2E-3</v>
      </c>
      <c r="FN33" s="56">
        <v>1.9E-3</v>
      </c>
      <c r="FO33" s="56">
        <v>2.3999999999999998E-3</v>
      </c>
      <c r="FP33" s="56">
        <v>3.0000000000000001E-3</v>
      </c>
      <c r="FQ33" s="56">
        <v>2.7000000000000001E-3</v>
      </c>
      <c r="FR33" s="56">
        <v>4.0000000000000001E-3</v>
      </c>
      <c r="FS33" s="56">
        <v>4.0000000000000001E-3</v>
      </c>
      <c r="FT33" s="56">
        <v>4.0000000000000001E-3</v>
      </c>
      <c r="FU33" s="56">
        <v>3.0999999999999999E-3</v>
      </c>
      <c r="FV33" s="56">
        <v>3.3E-3</v>
      </c>
      <c r="FW33" s="56">
        <v>3.0000000000000001E-3</v>
      </c>
      <c r="FX33" s="55">
        <f t="shared" ref="FX33:II34" si="47">((1+LOOKUP(YEAR(FX$25),$G$8:$CE$8,$G16:$CE16))^(1/12))-1</f>
        <v>3.0725417032555491E-3</v>
      </c>
      <c r="FY33" s="55">
        <f t="shared" si="47"/>
        <v>3.0725417032555491E-3</v>
      </c>
      <c r="FZ33" s="55">
        <f t="shared" si="47"/>
        <v>3.0725417032555491E-3</v>
      </c>
      <c r="GA33" s="55">
        <f t="shared" si="47"/>
        <v>3.0725417032555491E-3</v>
      </c>
      <c r="GB33" s="55">
        <f t="shared" si="47"/>
        <v>3.0725417032555491E-3</v>
      </c>
      <c r="GC33" s="55">
        <f t="shared" si="47"/>
        <v>3.0725417032555491E-3</v>
      </c>
      <c r="GD33" s="55">
        <f t="shared" si="47"/>
        <v>3.0725417032555491E-3</v>
      </c>
      <c r="GE33" s="55">
        <f t="shared" si="47"/>
        <v>2.8708987190766422E-3</v>
      </c>
      <c r="GF33" s="55">
        <f t="shared" si="47"/>
        <v>2.8708987190766422E-3</v>
      </c>
      <c r="GG33" s="55">
        <f t="shared" si="47"/>
        <v>2.8708987190766422E-3</v>
      </c>
      <c r="GH33" s="55">
        <f t="shared" si="47"/>
        <v>2.8708987190766422E-3</v>
      </c>
      <c r="GI33" s="55">
        <f t="shared" si="47"/>
        <v>2.8708987190766422E-3</v>
      </c>
      <c r="GJ33" s="55">
        <f t="shared" si="47"/>
        <v>2.8708987190766422E-3</v>
      </c>
      <c r="GK33" s="55">
        <f t="shared" si="47"/>
        <v>2.8708987190766422E-3</v>
      </c>
      <c r="GL33" s="55">
        <f t="shared" si="47"/>
        <v>2.8708987190766422E-3</v>
      </c>
      <c r="GM33" s="55">
        <f t="shared" si="47"/>
        <v>2.8708987190766422E-3</v>
      </c>
      <c r="GN33" s="55">
        <f t="shared" si="47"/>
        <v>2.8708987190766422E-3</v>
      </c>
      <c r="GO33" s="55">
        <f t="shared" si="47"/>
        <v>2.8708987190766422E-3</v>
      </c>
      <c r="GP33" s="55">
        <f t="shared" si="47"/>
        <v>2.8708987190766422E-3</v>
      </c>
      <c r="GQ33" s="55">
        <f t="shared" si="47"/>
        <v>2.8708987190766422E-3</v>
      </c>
      <c r="GR33" s="55">
        <f t="shared" si="47"/>
        <v>2.8708987190766422E-3</v>
      </c>
      <c r="GS33" s="55">
        <f t="shared" si="47"/>
        <v>2.8708987190766422E-3</v>
      </c>
      <c r="GT33" s="55">
        <f t="shared" si="47"/>
        <v>2.8708987190766422E-3</v>
      </c>
      <c r="GU33" s="55">
        <f t="shared" si="47"/>
        <v>2.8708987190766422E-3</v>
      </c>
      <c r="GV33" s="55">
        <f t="shared" si="47"/>
        <v>2.8708987190766422E-3</v>
      </c>
      <c r="GW33" s="55">
        <f t="shared" si="47"/>
        <v>2.8708987190766422E-3</v>
      </c>
      <c r="GX33" s="55">
        <f t="shared" si="47"/>
        <v>2.8708987190766422E-3</v>
      </c>
      <c r="GY33" s="55">
        <f t="shared" si="47"/>
        <v>2.8708987190766422E-3</v>
      </c>
      <c r="GZ33" s="55">
        <f t="shared" si="47"/>
        <v>2.8708987190766422E-3</v>
      </c>
      <c r="HA33" s="55">
        <f t="shared" si="47"/>
        <v>2.8708987190766422E-3</v>
      </c>
      <c r="HB33" s="55">
        <f t="shared" si="47"/>
        <v>2.8708987190766422E-3</v>
      </c>
      <c r="HC33" s="55">
        <f t="shared" si="47"/>
        <v>2.8708987190766422E-3</v>
      </c>
      <c r="HD33" s="55">
        <f t="shared" si="47"/>
        <v>2.8708987190766422E-3</v>
      </c>
      <c r="HE33" s="55">
        <f t="shared" si="47"/>
        <v>2.8708987190766422E-3</v>
      </c>
      <c r="HF33" s="55">
        <f t="shared" si="47"/>
        <v>2.8708987190766422E-3</v>
      </c>
      <c r="HG33" s="55">
        <f t="shared" si="47"/>
        <v>2.8708987190766422E-3</v>
      </c>
      <c r="HH33" s="55">
        <f t="shared" si="47"/>
        <v>2.8708987190766422E-3</v>
      </c>
      <c r="HI33" s="55">
        <f t="shared" si="47"/>
        <v>2.8708987190766422E-3</v>
      </c>
      <c r="HJ33" s="55">
        <f t="shared" si="47"/>
        <v>2.8708987190766422E-3</v>
      </c>
      <c r="HK33" s="55">
        <f t="shared" si="47"/>
        <v>2.8708987190766422E-3</v>
      </c>
      <c r="HL33" s="55">
        <f t="shared" si="47"/>
        <v>2.8708987190766422E-3</v>
      </c>
      <c r="HM33" s="55">
        <f t="shared" si="47"/>
        <v>2.8708987190766422E-3</v>
      </c>
      <c r="HN33" s="55">
        <f t="shared" si="47"/>
        <v>2.8708987190766422E-3</v>
      </c>
      <c r="HO33" s="55">
        <f t="shared" si="47"/>
        <v>2.8708987190766422E-3</v>
      </c>
      <c r="HP33" s="55">
        <f t="shared" si="47"/>
        <v>2.8708987190766422E-3</v>
      </c>
      <c r="HQ33" s="55">
        <f t="shared" si="47"/>
        <v>2.8708987190766422E-3</v>
      </c>
      <c r="HR33" s="55">
        <f t="shared" si="47"/>
        <v>2.8708987190766422E-3</v>
      </c>
      <c r="HS33" s="55">
        <f t="shared" si="47"/>
        <v>2.8708987190766422E-3</v>
      </c>
      <c r="HT33" s="55">
        <f t="shared" si="47"/>
        <v>2.8708987190766422E-3</v>
      </c>
      <c r="HU33" s="55">
        <f t="shared" si="47"/>
        <v>2.8708987190766422E-3</v>
      </c>
      <c r="HV33" s="55">
        <f t="shared" si="47"/>
        <v>2.8708987190766422E-3</v>
      </c>
      <c r="HW33" s="55">
        <f t="shared" si="47"/>
        <v>2.8708987190766422E-3</v>
      </c>
      <c r="HX33" s="55">
        <f t="shared" si="47"/>
        <v>2.8708987190766422E-3</v>
      </c>
      <c r="HY33" s="55">
        <f t="shared" si="47"/>
        <v>2.8708987190766422E-3</v>
      </c>
      <c r="HZ33" s="55">
        <f t="shared" si="47"/>
        <v>2.8708987190766422E-3</v>
      </c>
      <c r="IA33" s="55">
        <f t="shared" si="47"/>
        <v>2.8708987190766422E-3</v>
      </c>
      <c r="IB33" s="55">
        <f t="shared" si="47"/>
        <v>2.8708987190766422E-3</v>
      </c>
      <c r="IC33" s="55">
        <f t="shared" si="47"/>
        <v>2.8708987190766422E-3</v>
      </c>
      <c r="ID33" s="55">
        <f t="shared" si="47"/>
        <v>2.8708987190766422E-3</v>
      </c>
      <c r="IE33" s="55">
        <f t="shared" si="47"/>
        <v>2.8708987190766422E-3</v>
      </c>
      <c r="IF33" s="55">
        <f t="shared" si="47"/>
        <v>2.8708987190766422E-3</v>
      </c>
      <c r="IG33" s="55">
        <f t="shared" si="47"/>
        <v>2.8708987190766422E-3</v>
      </c>
      <c r="IH33" s="55">
        <f t="shared" si="47"/>
        <v>2.8708987190766422E-3</v>
      </c>
      <c r="II33" s="55">
        <f t="shared" si="47"/>
        <v>2.8708987190766422E-3</v>
      </c>
      <c r="IJ33" s="55">
        <f t="shared" ref="IJ33:KU34" si="48">((1+LOOKUP(YEAR(IJ$25),$G$8:$CE$8,$G16:$CE16))^(1/12))-1</f>
        <v>2.8708987190766422E-3</v>
      </c>
      <c r="IK33" s="55">
        <f t="shared" si="48"/>
        <v>2.8708987190766422E-3</v>
      </c>
      <c r="IL33" s="55">
        <f t="shared" si="48"/>
        <v>2.8708987190766422E-3</v>
      </c>
      <c r="IM33" s="55">
        <f t="shared" si="48"/>
        <v>2.8708987190766422E-3</v>
      </c>
      <c r="IN33" s="55">
        <f t="shared" si="48"/>
        <v>2.8708987190766422E-3</v>
      </c>
      <c r="IO33" s="55">
        <f t="shared" si="48"/>
        <v>2.8708987190766422E-3</v>
      </c>
      <c r="IP33" s="55">
        <f t="shared" si="48"/>
        <v>2.8708987190766422E-3</v>
      </c>
      <c r="IQ33" s="55">
        <f t="shared" si="48"/>
        <v>2.8708987190766422E-3</v>
      </c>
      <c r="IR33" s="55">
        <f t="shared" si="48"/>
        <v>2.8708987190766422E-3</v>
      </c>
      <c r="IS33" s="55">
        <f t="shared" si="48"/>
        <v>2.8708987190766422E-3</v>
      </c>
      <c r="IT33" s="55">
        <f t="shared" si="48"/>
        <v>2.8708987190766422E-3</v>
      </c>
      <c r="IU33" s="55">
        <f t="shared" si="48"/>
        <v>2.8708987190766422E-3</v>
      </c>
      <c r="IV33" s="55">
        <f t="shared" si="48"/>
        <v>2.8708987190766422E-3</v>
      </c>
      <c r="IW33" s="55">
        <f t="shared" si="48"/>
        <v>2.8708987190766422E-3</v>
      </c>
      <c r="IX33" s="55">
        <f t="shared" si="48"/>
        <v>2.8708987190766422E-3</v>
      </c>
      <c r="IY33" s="55">
        <f t="shared" si="48"/>
        <v>2.8708987190766422E-3</v>
      </c>
      <c r="IZ33" s="55">
        <f t="shared" si="48"/>
        <v>2.8708987190766422E-3</v>
      </c>
      <c r="JA33" s="55">
        <f t="shared" si="48"/>
        <v>2.8708987190766422E-3</v>
      </c>
      <c r="JB33" s="55">
        <f t="shared" si="48"/>
        <v>2.8708987190766422E-3</v>
      </c>
      <c r="JC33" s="55">
        <f t="shared" si="48"/>
        <v>2.8708987190766422E-3</v>
      </c>
      <c r="JD33" s="55">
        <f t="shared" si="48"/>
        <v>2.8708987190766422E-3</v>
      </c>
      <c r="JE33" s="55">
        <f t="shared" si="48"/>
        <v>2.8708987190766422E-3</v>
      </c>
      <c r="JF33" s="55">
        <f t="shared" si="48"/>
        <v>2.8708987190766422E-3</v>
      </c>
      <c r="JG33" s="55">
        <f t="shared" si="48"/>
        <v>2.8708987190766422E-3</v>
      </c>
      <c r="JH33" s="55">
        <f t="shared" si="48"/>
        <v>2.8708987190766422E-3</v>
      </c>
      <c r="JI33" s="55">
        <f t="shared" si="48"/>
        <v>2.8708987190766422E-3</v>
      </c>
      <c r="JJ33" s="55">
        <f t="shared" si="48"/>
        <v>2.8708987190766422E-3</v>
      </c>
      <c r="JK33" s="55">
        <f t="shared" si="48"/>
        <v>2.8708987190766422E-3</v>
      </c>
      <c r="JL33" s="55">
        <f t="shared" si="48"/>
        <v>2.8708987190766422E-3</v>
      </c>
      <c r="JM33" s="55">
        <f t="shared" si="48"/>
        <v>2.8708987190766422E-3</v>
      </c>
      <c r="JN33" s="55">
        <f t="shared" si="48"/>
        <v>2.8708987190766422E-3</v>
      </c>
      <c r="JO33" s="55">
        <f t="shared" si="48"/>
        <v>2.8708987190766422E-3</v>
      </c>
      <c r="JP33" s="55">
        <f t="shared" si="48"/>
        <v>2.8708987190766422E-3</v>
      </c>
      <c r="JQ33" s="55">
        <f t="shared" si="48"/>
        <v>2.8708987190766422E-3</v>
      </c>
      <c r="JR33" s="55">
        <f t="shared" si="48"/>
        <v>2.8708987190766422E-3</v>
      </c>
      <c r="JS33" s="55">
        <f t="shared" si="48"/>
        <v>2.8708987190766422E-3</v>
      </c>
      <c r="JT33" s="55">
        <f t="shared" si="48"/>
        <v>2.8708987190766422E-3</v>
      </c>
      <c r="JU33" s="55">
        <f t="shared" si="48"/>
        <v>2.8708987190766422E-3</v>
      </c>
      <c r="JV33" s="55">
        <f t="shared" si="48"/>
        <v>2.8708987190766422E-3</v>
      </c>
      <c r="JW33" s="55">
        <f t="shared" si="48"/>
        <v>2.8708987190766422E-3</v>
      </c>
      <c r="JX33" s="55">
        <f t="shared" si="48"/>
        <v>2.8708987190766422E-3</v>
      </c>
      <c r="JY33" s="55">
        <f t="shared" si="48"/>
        <v>2.8708987190766422E-3</v>
      </c>
      <c r="JZ33" s="55">
        <f t="shared" si="48"/>
        <v>2.8708987190766422E-3</v>
      </c>
      <c r="KA33" s="55">
        <f t="shared" si="48"/>
        <v>2.8708987190766422E-3</v>
      </c>
      <c r="KB33" s="55">
        <f t="shared" si="48"/>
        <v>2.8708987190766422E-3</v>
      </c>
      <c r="KC33" s="55">
        <f t="shared" si="48"/>
        <v>2.8708987190766422E-3</v>
      </c>
      <c r="KD33" s="55">
        <f t="shared" si="48"/>
        <v>2.8708987190766422E-3</v>
      </c>
      <c r="KE33" s="55">
        <f t="shared" si="48"/>
        <v>2.8708987190766422E-3</v>
      </c>
      <c r="KF33" s="55">
        <f t="shared" si="48"/>
        <v>2.8708987190766422E-3</v>
      </c>
      <c r="KG33" s="55">
        <f t="shared" si="48"/>
        <v>2.8708987190766422E-3</v>
      </c>
      <c r="KH33" s="55">
        <f t="shared" si="48"/>
        <v>2.8708987190766422E-3</v>
      </c>
      <c r="KI33" s="55">
        <f t="shared" si="48"/>
        <v>2.8708987190766422E-3</v>
      </c>
      <c r="KJ33" s="55">
        <f t="shared" si="48"/>
        <v>2.8708987190766422E-3</v>
      </c>
      <c r="KK33" s="55">
        <f t="shared" si="48"/>
        <v>2.8708987190766422E-3</v>
      </c>
      <c r="KL33" s="55">
        <f t="shared" si="48"/>
        <v>2.8708987190766422E-3</v>
      </c>
      <c r="KM33" s="55">
        <f t="shared" si="48"/>
        <v>2.8708987190766422E-3</v>
      </c>
      <c r="KN33" s="55">
        <f t="shared" si="48"/>
        <v>2.8708987190766422E-3</v>
      </c>
      <c r="KO33" s="55">
        <f t="shared" si="48"/>
        <v>2.8708987190766422E-3</v>
      </c>
      <c r="KP33" s="55">
        <f t="shared" si="48"/>
        <v>2.8708987190766422E-3</v>
      </c>
      <c r="KQ33" s="55">
        <f t="shared" si="48"/>
        <v>2.8708987190766422E-3</v>
      </c>
      <c r="KR33" s="55">
        <f t="shared" si="48"/>
        <v>2.8708987190766422E-3</v>
      </c>
      <c r="KS33" s="55">
        <f t="shared" si="48"/>
        <v>2.8708987190766422E-3</v>
      </c>
      <c r="KT33" s="55">
        <f t="shared" si="48"/>
        <v>2.8708987190766422E-3</v>
      </c>
      <c r="KU33" s="55">
        <f t="shared" si="48"/>
        <v>2.8708987190766422E-3</v>
      </c>
      <c r="KV33" s="55">
        <f t="shared" ref="KV33:NG34" si="49">((1+LOOKUP(YEAR(KV$25),$G$8:$CE$8,$G16:$CE16))^(1/12))-1</f>
        <v>2.8708987190766422E-3</v>
      </c>
      <c r="KW33" s="55">
        <f t="shared" si="49"/>
        <v>2.8708987190766422E-3</v>
      </c>
      <c r="KX33" s="55">
        <f t="shared" si="49"/>
        <v>2.8708987190766422E-3</v>
      </c>
      <c r="KY33" s="55">
        <f t="shared" si="49"/>
        <v>2.8708987190766422E-3</v>
      </c>
      <c r="KZ33" s="55">
        <f t="shared" si="49"/>
        <v>2.8708987190766422E-3</v>
      </c>
      <c r="LA33" s="55">
        <f t="shared" si="49"/>
        <v>2.8708987190766422E-3</v>
      </c>
      <c r="LB33" s="55">
        <f t="shared" si="49"/>
        <v>2.8708987190766422E-3</v>
      </c>
      <c r="LC33" s="55">
        <f t="shared" si="49"/>
        <v>2.8708987190766422E-3</v>
      </c>
      <c r="LD33" s="55">
        <f t="shared" si="49"/>
        <v>2.8708987190766422E-3</v>
      </c>
      <c r="LE33" s="55">
        <f t="shared" si="49"/>
        <v>2.8708987190766422E-3</v>
      </c>
      <c r="LF33" s="55">
        <f t="shared" si="49"/>
        <v>2.8708987190766422E-3</v>
      </c>
      <c r="LG33" s="55">
        <f t="shared" si="49"/>
        <v>2.8708987190766422E-3</v>
      </c>
      <c r="LH33" s="55">
        <f t="shared" si="49"/>
        <v>2.8708987190766422E-3</v>
      </c>
      <c r="LI33" s="55">
        <f t="shared" si="49"/>
        <v>2.8708987190766422E-3</v>
      </c>
      <c r="LJ33" s="55">
        <f t="shared" si="49"/>
        <v>2.8708987190766422E-3</v>
      </c>
      <c r="LK33" s="55">
        <f t="shared" si="49"/>
        <v>2.8708987190766422E-3</v>
      </c>
      <c r="LL33" s="55">
        <f t="shared" si="49"/>
        <v>2.8708987190766422E-3</v>
      </c>
      <c r="LM33" s="55">
        <f t="shared" si="49"/>
        <v>2.8708987190766422E-3</v>
      </c>
      <c r="LN33" s="55">
        <f t="shared" si="49"/>
        <v>2.8708987190766422E-3</v>
      </c>
      <c r="LO33" s="55">
        <f t="shared" si="49"/>
        <v>2.8708987190766422E-3</v>
      </c>
      <c r="LP33" s="55">
        <f t="shared" si="49"/>
        <v>2.8708987190766422E-3</v>
      </c>
      <c r="LQ33" s="55">
        <f t="shared" si="49"/>
        <v>2.8708987190766422E-3</v>
      </c>
      <c r="LR33" s="55">
        <f t="shared" si="49"/>
        <v>2.8708987190766422E-3</v>
      </c>
      <c r="LS33" s="55">
        <f t="shared" si="49"/>
        <v>2.8708987190766422E-3</v>
      </c>
      <c r="LT33" s="55">
        <f t="shared" si="49"/>
        <v>2.8708987190766422E-3</v>
      </c>
      <c r="LU33" s="55">
        <f t="shared" si="49"/>
        <v>2.8708987190766422E-3</v>
      </c>
      <c r="LV33" s="55">
        <f t="shared" si="49"/>
        <v>2.8708987190766422E-3</v>
      </c>
      <c r="LW33" s="55">
        <f t="shared" si="49"/>
        <v>2.8708987190766422E-3</v>
      </c>
      <c r="LX33" s="55">
        <f t="shared" si="49"/>
        <v>2.8708987190766422E-3</v>
      </c>
      <c r="LY33" s="55">
        <f t="shared" si="49"/>
        <v>2.8708987190766422E-3</v>
      </c>
      <c r="LZ33" s="55">
        <f t="shared" si="49"/>
        <v>2.8708987190766422E-3</v>
      </c>
      <c r="MA33" s="55">
        <f t="shared" si="49"/>
        <v>2.8708987190766422E-3</v>
      </c>
      <c r="MB33" s="55">
        <f t="shared" si="49"/>
        <v>2.8708987190766422E-3</v>
      </c>
      <c r="MC33" s="55">
        <f t="shared" si="49"/>
        <v>2.8708987190766422E-3</v>
      </c>
      <c r="MD33" s="55">
        <f t="shared" si="49"/>
        <v>2.8708987190766422E-3</v>
      </c>
      <c r="ME33" s="55">
        <f t="shared" si="49"/>
        <v>2.8708987190766422E-3</v>
      </c>
      <c r="MF33" s="55">
        <f t="shared" si="49"/>
        <v>2.8708987190766422E-3</v>
      </c>
      <c r="MG33" s="55">
        <f t="shared" si="49"/>
        <v>2.8708987190766422E-3</v>
      </c>
      <c r="MH33" s="55">
        <f t="shared" si="49"/>
        <v>2.8708987190766422E-3</v>
      </c>
      <c r="MI33" s="55">
        <f t="shared" si="49"/>
        <v>2.8708987190766422E-3</v>
      </c>
      <c r="MJ33" s="55">
        <f t="shared" si="49"/>
        <v>2.8708987190766422E-3</v>
      </c>
      <c r="MK33" s="55">
        <f t="shared" si="49"/>
        <v>2.8708987190766422E-3</v>
      </c>
      <c r="ML33" s="55">
        <f t="shared" si="49"/>
        <v>2.8708987190766422E-3</v>
      </c>
      <c r="MM33" s="55">
        <f t="shared" si="49"/>
        <v>2.8708987190766422E-3</v>
      </c>
      <c r="MN33" s="55">
        <f t="shared" si="49"/>
        <v>2.8708987190766422E-3</v>
      </c>
      <c r="MO33" s="55">
        <f t="shared" si="49"/>
        <v>2.8708987190766422E-3</v>
      </c>
      <c r="MP33" s="55">
        <f t="shared" si="49"/>
        <v>2.8708987190766422E-3</v>
      </c>
      <c r="MQ33" s="55">
        <f t="shared" si="49"/>
        <v>2.8708987190766422E-3</v>
      </c>
      <c r="MR33" s="55">
        <f t="shared" si="49"/>
        <v>2.8708987190766422E-3</v>
      </c>
      <c r="MS33" s="55">
        <f t="shared" si="49"/>
        <v>2.8708987190766422E-3</v>
      </c>
      <c r="MT33" s="55">
        <f t="shared" si="49"/>
        <v>2.8708987190766422E-3</v>
      </c>
      <c r="MU33" s="55">
        <f t="shared" si="49"/>
        <v>2.8708987190766422E-3</v>
      </c>
      <c r="MV33" s="55">
        <f t="shared" si="49"/>
        <v>2.8708987190766422E-3</v>
      </c>
      <c r="MW33" s="55">
        <f t="shared" si="49"/>
        <v>2.8708987190766422E-3</v>
      </c>
      <c r="MX33" s="55">
        <f t="shared" si="49"/>
        <v>2.8708987190766422E-3</v>
      </c>
      <c r="MY33" s="55">
        <f t="shared" si="49"/>
        <v>2.8708987190766422E-3</v>
      </c>
      <c r="MZ33" s="55">
        <f t="shared" si="49"/>
        <v>2.8708987190766422E-3</v>
      </c>
      <c r="NA33" s="55">
        <f t="shared" si="49"/>
        <v>2.8708987190766422E-3</v>
      </c>
      <c r="NB33" s="55">
        <f t="shared" si="49"/>
        <v>2.8708987190766422E-3</v>
      </c>
      <c r="NC33" s="55">
        <f t="shared" si="49"/>
        <v>2.8708987190766422E-3</v>
      </c>
      <c r="ND33" s="55">
        <f t="shared" si="49"/>
        <v>2.8708987190766422E-3</v>
      </c>
      <c r="NE33" s="55">
        <f t="shared" si="49"/>
        <v>2.8708987190766422E-3</v>
      </c>
      <c r="NF33" s="55">
        <f t="shared" si="49"/>
        <v>2.8708987190766422E-3</v>
      </c>
      <c r="NG33" s="55">
        <f t="shared" si="49"/>
        <v>2.8708987190766422E-3</v>
      </c>
      <c r="NH33" s="55">
        <f t="shared" ref="NH33:PS34" si="50">((1+LOOKUP(YEAR(NH$25),$G$8:$CE$8,$G16:$CE16))^(1/12))-1</f>
        <v>2.8708987190766422E-3</v>
      </c>
      <c r="NI33" s="55">
        <f t="shared" si="50"/>
        <v>2.8708987190766422E-3</v>
      </c>
      <c r="NJ33" s="55">
        <f t="shared" si="50"/>
        <v>2.8708987190766422E-3</v>
      </c>
      <c r="NK33" s="55">
        <f t="shared" si="50"/>
        <v>2.8708987190766422E-3</v>
      </c>
      <c r="NL33" s="55">
        <f t="shared" si="50"/>
        <v>2.8708987190766422E-3</v>
      </c>
      <c r="NM33" s="55">
        <f t="shared" si="50"/>
        <v>2.8708987190766422E-3</v>
      </c>
      <c r="NN33" s="55">
        <f t="shared" si="50"/>
        <v>2.8708987190766422E-3</v>
      </c>
      <c r="NO33" s="55">
        <f t="shared" si="50"/>
        <v>2.8708987190766422E-3</v>
      </c>
      <c r="NP33" s="55">
        <f t="shared" si="50"/>
        <v>2.8708987190766422E-3</v>
      </c>
      <c r="NQ33" s="55">
        <f t="shared" si="50"/>
        <v>2.8708987190766422E-3</v>
      </c>
      <c r="NR33" s="55">
        <f t="shared" si="50"/>
        <v>2.8708987190766422E-3</v>
      </c>
      <c r="NS33" s="55">
        <f t="shared" si="50"/>
        <v>2.8708987190766422E-3</v>
      </c>
      <c r="NT33" s="55">
        <f t="shared" si="50"/>
        <v>2.8708987190766422E-3</v>
      </c>
      <c r="NU33" s="55">
        <f t="shared" si="50"/>
        <v>2.8708987190766422E-3</v>
      </c>
      <c r="NV33" s="55">
        <f t="shared" si="50"/>
        <v>2.8708987190766422E-3</v>
      </c>
      <c r="NW33" s="55">
        <f t="shared" si="50"/>
        <v>2.8708987190766422E-3</v>
      </c>
      <c r="NX33" s="55">
        <f t="shared" si="50"/>
        <v>2.8708987190766422E-3</v>
      </c>
      <c r="NY33" s="55">
        <f t="shared" si="50"/>
        <v>2.8708987190766422E-3</v>
      </c>
      <c r="NZ33" s="55">
        <f t="shared" si="50"/>
        <v>2.8708987190766422E-3</v>
      </c>
      <c r="OA33" s="55">
        <f t="shared" si="50"/>
        <v>2.8708987190766422E-3</v>
      </c>
      <c r="OB33" s="55">
        <f t="shared" si="50"/>
        <v>2.8708987190766422E-3</v>
      </c>
      <c r="OC33" s="55">
        <f t="shared" si="50"/>
        <v>2.8708987190766422E-3</v>
      </c>
      <c r="OD33" s="55">
        <f t="shared" si="50"/>
        <v>2.8708987190766422E-3</v>
      </c>
      <c r="OE33" s="55">
        <f t="shared" si="50"/>
        <v>2.8708987190766422E-3</v>
      </c>
      <c r="OF33" s="55">
        <f t="shared" si="50"/>
        <v>2.8708987190766422E-3</v>
      </c>
      <c r="OG33" s="55">
        <f t="shared" si="50"/>
        <v>2.8708987190766422E-3</v>
      </c>
      <c r="OH33" s="55">
        <f t="shared" si="50"/>
        <v>2.8708987190766422E-3</v>
      </c>
      <c r="OI33" s="55">
        <f t="shared" si="50"/>
        <v>2.8708987190766422E-3</v>
      </c>
      <c r="OJ33" s="55">
        <f t="shared" si="50"/>
        <v>2.8708987190766422E-3</v>
      </c>
      <c r="OK33" s="55">
        <f t="shared" si="50"/>
        <v>2.8708987190766422E-3</v>
      </c>
      <c r="OL33" s="55">
        <f t="shared" si="50"/>
        <v>2.8708987190766422E-3</v>
      </c>
      <c r="OM33" s="55">
        <f t="shared" si="50"/>
        <v>2.8708987190766422E-3</v>
      </c>
      <c r="ON33" s="55">
        <f t="shared" si="50"/>
        <v>2.8708987190766422E-3</v>
      </c>
      <c r="OO33" s="55">
        <f t="shared" si="50"/>
        <v>2.8708987190766422E-3</v>
      </c>
      <c r="OP33" s="55">
        <f t="shared" si="50"/>
        <v>2.8708987190766422E-3</v>
      </c>
      <c r="OQ33" s="55">
        <f t="shared" si="50"/>
        <v>2.8708987190766422E-3</v>
      </c>
      <c r="OR33" s="55">
        <f t="shared" si="50"/>
        <v>2.8708987190766422E-3</v>
      </c>
      <c r="OS33" s="55">
        <f t="shared" si="50"/>
        <v>2.8708987190766422E-3</v>
      </c>
      <c r="OT33" s="55">
        <f t="shared" si="50"/>
        <v>2.8708987190766422E-3</v>
      </c>
      <c r="OU33" s="55">
        <f t="shared" si="50"/>
        <v>2.8708987190766422E-3</v>
      </c>
      <c r="OV33" s="55">
        <f t="shared" si="50"/>
        <v>2.8708987190766422E-3</v>
      </c>
      <c r="OW33" s="55">
        <f t="shared" si="50"/>
        <v>2.8708987190766422E-3</v>
      </c>
      <c r="OX33" s="55">
        <f t="shared" si="50"/>
        <v>2.8708987190766422E-3</v>
      </c>
      <c r="OY33" s="55">
        <f t="shared" si="50"/>
        <v>2.8708987190766422E-3</v>
      </c>
      <c r="OZ33" s="55">
        <f t="shared" si="50"/>
        <v>2.8708987190766422E-3</v>
      </c>
      <c r="PA33" s="55">
        <f t="shared" si="50"/>
        <v>2.8708987190766422E-3</v>
      </c>
      <c r="PB33" s="55">
        <f t="shared" si="50"/>
        <v>2.8708987190766422E-3</v>
      </c>
      <c r="PC33" s="55">
        <f t="shared" si="50"/>
        <v>2.8708987190766422E-3</v>
      </c>
      <c r="PD33" s="55">
        <f t="shared" si="50"/>
        <v>2.8708987190766422E-3</v>
      </c>
      <c r="PE33" s="55">
        <f t="shared" si="50"/>
        <v>2.8708987190766422E-3</v>
      </c>
      <c r="PF33" s="55">
        <f t="shared" si="50"/>
        <v>2.8708987190766422E-3</v>
      </c>
      <c r="PG33" s="55">
        <f t="shared" si="50"/>
        <v>2.8708987190766422E-3</v>
      </c>
      <c r="PH33" s="55">
        <f t="shared" si="50"/>
        <v>2.8708987190766422E-3</v>
      </c>
      <c r="PI33" s="55">
        <f t="shared" si="50"/>
        <v>2.8708987190766422E-3</v>
      </c>
      <c r="PJ33" s="55">
        <f t="shared" si="50"/>
        <v>2.8708987190766422E-3</v>
      </c>
      <c r="PK33" s="55">
        <f t="shared" si="50"/>
        <v>2.8708987190766422E-3</v>
      </c>
      <c r="PL33" s="55">
        <f t="shared" si="50"/>
        <v>2.8708987190766422E-3</v>
      </c>
      <c r="PM33" s="55">
        <f t="shared" si="50"/>
        <v>2.8708987190766422E-3</v>
      </c>
      <c r="PN33" s="55">
        <f t="shared" si="50"/>
        <v>2.8708987190766422E-3</v>
      </c>
      <c r="PO33" s="55">
        <f t="shared" si="50"/>
        <v>2.8708987190766422E-3</v>
      </c>
      <c r="PP33" s="55">
        <f t="shared" si="50"/>
        <v>2.8708987190766422E-3</v>
      </c>
      <c r="PQ33" s="55">
        <f t="shared" si="50"/>
        <v>2.8708987190766422E-3</v>
      </c>
      <c r="PR33" s="55">
        <f t="shared" si="50"/>
        <v>2.8708987190766422E-3</v>
      </c>
      <c r="PS33" s="55">
        <f t="shared" si="50"/>
        <v>2.8708987190766422E-3</v>
      </c>
      <c r="PT33" s="55">
        <f t="shared" ref="PT33:QH34" si="51">((1+LOOKUP(YEAR(PT$25),$G$8:$CE$8,$G16:$CE16))^(1/12))-1</f>
        <v>2.8708987190766422E-3</v>
      </c>
      <c r="PU33" s="55">
        <f t="shared" si="51"/>
        <v>2.8708987190766422E-3</v>
      </c>
      <c r="PV33" s="55">
        <f t="shared" si="51"/>
        <v>2.8708987190766422E-3</v>
      </c>
      <c r="PW33" s="55">
        <f t="shared" si="51"/>
        <v>2.8708987190766422E-3</v>
      </c>
      <c r="PX33" s="55">
        <f t="shared" si="51"/>
        <v>2.8708987190766422E-3</v>
      </c>
      <c r="PY33" s="55">
        <f t="shared" si="51"/>
        <v>2.8708987190766422E-3</v>
      </c>
      <c r="PZ33" s="55">
        <f t="shared" si="51"/>
        <v>2.8708987190766422E-3</v>
      </c>
      <c r="QA33" s="55">
        <f t="shared" si="51"/>
        <v>2.8708987190766422E-3</v>
      </c>
      <c r="QB33" s="55">
        <f t="shared" si="51"/>
        <v>2.8708987190766422E-3</v>
      </c>
      <c r="QC33" s="55">
        <f t="shared" si="51"/>
        <v>2.8708987190766422E-3</v>
      </c>
      <c r="QD33" s="55">
        <f t="shared" si="51"/>
        <v>2.8708987190766422E-3</v>
      </c>
      <c r="QE33" s="55">
        <f t="shared" si="51"/>
        <v>2.8708987190766422E-3</v>
      </c>
      <c r="QF33" s="55">
        <f t="shared" si="51"/>
        <v>2.8708987190766422E-3</v>
      </c>
      <c r="QG33" s="55">
        <f t="shared" si="51"/>
        <v>2.8708987190766422E-3</v>
      </c>
      <c r="QH33" s="55">
        <f t="shared" si="51"/>
        <v>2.8708987190766422E-3</v>
      </c>
      <c r="QI33" t="s">
        <v>1293</v>
      </c>
    </row>
    <row r="34" spans="1:451">
      <c r="A34" s="43"/>
      <c r="B34" s="52" t="s">
        <v>1303</v>
      </c>
      <c r="C34" s="53"/>
      <c r="D34" s="53"/>
      <c r="E34" s="53"/>
      <c r="F34" s="45"/>
      <c r="G34" s="61">
        <v>5.0000000000000001E-3</v>
      </c>
      <c r="H34" s="61">
        <v>2.7000000000000001E-3</v>
      </c>
      <c r="I34" s="61">
        <v>3.4000000000000002E-3</v>
      </c>
      <c r="J34" s="61">
        <v>4.0000000000000002E-4</v>
      </c>
      <c r="K34" s="61">
        <v>4.0000000000000002E-4</v>
      </c>
      <c r="L34" s="61">
        <v>2.5999999999999999E-3</v>
      </c>
      <c r="M34" s="61">
        <v>2.8000000000000004E-3</v>
      </c>
      <c r="N34" s="61">
        <v>9.7999999999999997E-3</v>
      </c>
      <c r="O34" s="61">
        <v>1.29E-2</v>
      </c>
      <c r="P34" s="61">
        <v>1.0500000000000001E-2</v>
      </c>
      <c r="Q34" s="61">
        <v>6.8999999999999999E-3</v>
      </c>
      <c r="R34" s="61">
        <v>1.7600000000000001E-2</v>
      </c>
      <c r="S34" s="61">
        <v>1.09E-2</v>
      </c>
      <c r="T34" s="61">
        <v>5.3E-3</v>
      </c>
      <c r="U34" s="61">
        <v>7.4000000000000003E-3</v>
      </c>
      <c r="V34" s="61">
        <v>6.8999999999999999E-3</v>
      </c>
      <c r="W34" s="61">
        <v>1.61E-2</v>
      </c>
      <c r="X34" s="61">
        <v>1.9799999999999998E-2</v>
      </c>
      <c r="Y34" s="61">
        <v>1.7600000000000001E-2</v>
      </c>
      <c r="Z34" s="61">
        <v>-3.2000000000000002E-3</v>
      </c>
      <c r="AA34" s="61">
        <v>1.1000000000000001E-3</v>
      </c>
      <c r="AB34" s="61">
        <v>9.7999999999999997E-3</v>
      </c>
      <c r="AC34" s="61">
        <v>3.8E-3</v>
      </c>
      <c r="AD34" s="61">
        <v>-1.2999999999999999E-3</v>
      </c>
      <c r="AE34" s="61">
        <v>-4.4000000000000003E-3</v>
      </c>
      <c r="AF34" s="61">
        <v>2.5999999999999999E-3</v>
      </c>
      <c r="AG34" s="61">
        <v>-7.4000000000000003E-3</v>
      </c>
      <c r="AH34" s="61">
        <v>-1.5E-3</v>
      </c>
      <c r="AI34" s="61">
        <v>-7.000000000000001E-4</v>
      </c>
      <c r="AJ34" s="61">
        <v>-1E-3</v>
      </c>
      <c r="AK34" s="61">
        <v>-4.3E-3</v>
      </c>
      <c r="AL34" s="61">
        <v>-3.5999999999999999E-3</v>
      </c>
      <c r="AM34" s="61">
        <v>4.1999999999999997E-3</v>
      </c>
      <c r="AN34" s="61">
        <v>5.0000000000000001E-4</v>
      </c>
      <c r="AO34" s="61">
        <v>1E-3</v>
      </c>
      <c r="AP34" s="61">
        <v>-2.5999999999999999E-3</v>
      </c>
      <c r="AQ34" s="61">
        <v>6.3E-3</v>
      </c>
      <c r="AR34" s="61">
        <v>1.18E-2</v>
      </c>
      <c r="AS34" s="61">
        <v>9.3999999999999986E-3</v>
      </c>
      <c r="AT34" s="61">
        <v>7.7000000000000002E-3</v>
      </c>
      <c r="AU34" s="61">
        <v>1.1899999999999999E-2</v>
      </c>
      <c r="AV34" s="61">
        <v>8.5000000000000006E-3</v>
      </c>
      <c r="AW34" s="61">
        <v>1.5E-3</v>
      </c>
      <c r="AX34" s="61">
        <v>7.7000000000000002E-3</v>
      </c>
      <c r="AY34" s="61">
        <v>1.15E-2</v>
      </c>
      <c r="AZ34" s="61">
        <v>1.01E-2</v>
      </c>
      <c r="BA34" s="61">
        <v>1.4499999999999999E-2</v>
      </c>
      <c r="BB34" s="61">
        <v>6.8999999999999999E-3</v>
      </c>
      <c r="BC34" s="61">
        <v>7.9000000000000008E-3</v>
      </c>
      <c r="BD34" s="61">
        <v>0.01</v>
      </c>
      <c r="BE34" s="61">
        <v>6.1999999999999998E-3</v>
      </c>
      <c r="BF34" s="61">
        <v>4.5000000000000005E-3</v>
      </c>
      <c r="BG34" s="61">
        <v>4.3E-3</v>
      </c>
      <c r="BH34" s="61">
        <v>-1.8E-3</v>
      </c>
      <c r="BI34" s="61">
        <v>-1.1999999999999999E-3</v>
      </c>
      <c r="BJ34" s="61">
        <v>4.4000000000000003E-3</v>
      </c>
      <c r="BK34" s="61">
        <v>6.5000000000000006E-3</v>
      </c>
      <c r="BL34" s="61">
        <v>5.3E-3</v>
      </c>
      <c r="BM34" s="61">
        <v>5.0000000000000001E-3</v>
      </c>
      <c r="BN34" s="61">
        <v>-1.1999999999999999E-3</v>
      </c>
      <c r="BO34" s="61">
        <v>2.5000000000000001E-3</v>
      </c>
      <c r="BP34" s="61">
        <v>-5.9999999999999995E-4</v>
      </c>
      <c r="BQ34" s="61">
        <v>4.3E-3</v>
      </c>
      <c r="BR34" s="61">
        <v>8.5000000000000006E-3</v>
      </c>
      <c r="BS34" s="61">
        <v>1.0200000000000001E-2</v>
      </c>
      <c r="BT34" s="61">
        <v>6.6E-3</v>
      </c>
      <c r="BU34" s="61">
        <v>1.34E-2</v>
      </c>
      <c r="BV34" s="61">
        <v>1.43E-2</v>
      </c>
      <c r="BW34" s="61">
        <v>9.7000000000000003E-3</v>
      </c>
      <c r="BX34" s="61">
        <v>2.0000000000000001E-4</v>
      </c>
      <c r="BY34" s="61">
        <v>-2.9999999999999997E-4</v>
      </c>
      <c r="BZ34" s="61">
        <v>6.8000000000000005E-3</v>
      </c>
      <c r="CA34" s="61">
        <v>3.4000000000000002E-3</v>
      </c>
      <c r="CB34" s="61">
        <v>2.8999999999999998E-3</v>
      </c>
      <c r="CC34" s="61">
        <v>2.0999999999999999E-3</v>
      </c>
      <c r="CD34" s="61">
        <v>1.5E-3</v>
      </c>
      <c r="CE34" s="61">
        <v>0</v>
      </c>
      <c r="CF34" s="61">
        <v>7.4999999999999997E-3</v>
      </c>
      <c r="CG34" s="61">
        <v>2.5999999999999999E-3</v>
      </c>
      <c r="CH34" s="61">
        <v>1.5E-3</v>
      </c>
      <c r="CI34" s="61">
        <v>1.4999999999999999E-2</v>
      </c>
      <c r="CJ34" s="61">
        <v>8.6E-3</v>
      </c>
      <c r="CK34" s="61">
        <v>2.8999999999999998E-3</v>
      </c>
      <c r="CL34" s="61">
        <v>6.0000000000000001E-3</v>
      </c>
      <c r="CM34" s="61">
        <v>4.7999999999999996E-3</v>
      </c>
      <c r="CN34" s="61">
        <v>3.8E-3</v>
      </c>
      <c r="CO34" s="61">
        <v>1.67E-2</v>
      </c>
      <c r="CP34" s="61">
        <v>7.8000000000000005E-3</v>
      </c>
      <c r="CQ34" s="61">
        <v>-1.2999999999999999E-3</v>
      </c>
      <c r="CR34" s="61">
        <v>-7.4000000000000003E-3</v>
      </c>
      <c r="CS34" s="61">
        <v>-6.0999999999999995E-3</v>
      </c>
      <c r="CT34" s="61">
        <v>-2.7000000000000001E-3</v>
      </c>
      <c r="CU34" s="61">
        <v>2E-3</v>
      </c>
      <c r="CV34" s="61">
        <v>2.8000000000000004E-3</v>
      </c>
      <c r="CW34" s="61">
        <v>9.7999999999999997E-3</v>
      </c>
      <c r="CX34" s="61">
        <v>6.1999999999999998E-3</v>
      </c>
      <c r="CY34" s="61">
        <v>7.6E-3</v>
      </c>
      <c r="CZ34" s="61">
        <v>2.7000000000000001E-3</v>
      </c>
      <c r="DA34" s="61">
        <v>9.7999999999999997E-3</v>
      </c>
      <c r="DB34" s="61">
        <v>1.1699999999999999E-2</v>
      </c>
      <c r="DC34" s="61">
        <v>4.0999999999999995E-3</v>
      </c>
      <c r="DD34" s="61">
        <v>6.7000000000000002E-3</v>
      </c>
      <c r="DE34" s="61">
        <v>6.8999999999999999E-3</v>
      </c>
      <c r="DF34" s="61">
        <v>2.8000000000000004E-3</v>
      </c>
      <c r="DG34" s="61">
        <v>9.4999999999999998E-3</v>
      </c>
      <c r="DH34" s="61">
        <v>1.89E-2</v>
      </c>
      <c r="DI34" s="61">
        <v>1.52E-2</v>
      </c>
      <c r="DJ34" s="61">
        <v>4.8999999999999998E-3</v>
      </c>
      <c r="DK34" s="61">
        <v>1.1399999999999999E-2</v>
      </c>
      <c r="DL34" s="61">
        <v>1.29E-2</v>
      </c>
      <c r="DM34" s="61">
        <v>5.1000000000000004E-3</v>
      </c>
      <c r="DN34" s="61">
        <v>3.3E-3</v>
      </c>
      <c r="DO34" s="61">
        <v>8.199999999999999E-3</v>
      </c>
      <c r="DP34" s="61">
        <v>1.6899999999999998E-2</v>
      </c>
      <c r="DQ34" s="61">
        <v>1.8E-3</v>
      </c>
      <c r="DR34" s="61">
        <v>1.5E-3</v>
      </c>
      <c r="DS34" s="61">
        <v>2E-3</v>
      </c>
      <c r="DT34" s="61">
        <v>1.6000000000000001E-3</v>
      </c>
      <c r="DU34" s="61">
        <v>-2.9999999999999997E-4</v>
      </c>
      <c r="DV34" s="61">
        <v>5.4000000000000003E-3</v>
      </c>
      <c r="DW34" s="61">
        <v>6.4000000000000003E-3</v>
      </c>
      <c r="DX34" s="61">
        <v>8.0000000000000004E-4</v>
      </c>
      <c r="DY34" s="61">
        <v>1E-4</v>
      </c>
      <c r="DZ34" s="61">
        <v>-1.1000000000000001E-2</v>
      </c>
      <c r="EA34" s="61">
        <v>-9.2999999999999992E-3</v>
      </c>
      <c r="EB34" s="61">
        <v>-6.7000000000000002E-3</v>
      </c>
      <c r="EC34" s="61">
        <v>-7.1999999999999998E-3</v>
      </c>
      <c r="ED34" s="61">
        <v>1E-3</v>
      </c>
      <c r="EE34" s="61">
        <v>4.7000000000000002E-3</v>
      </c>
      <c r="EF34" s="61">
        <v>2E-3</v>
      </c>
      <c r="EG34" s="61">
        <v>5.1999999999999998E-3</v>
      </c>
      <c r="EH34" s="61">
        <v>8.8999999999999999E-3</v>
      </c>
      <c r="EI34" s="61">
        <v>7.6E-3</v>
      </c>
      <c r="EJ34" s="61">
        <v>6.9999999999999999E-4</v>
      </c>
      <c r="EK34" s="61">
        <v>6.4000000000000003E-3</v>
      </c>
      <c r="EL34" s="61">
        <v>5.7000000000000002E-3</v>
      </c>
      <c r="EM34" s="61">
        <v>1.38E-2</v>
      </c>
      <c r="EN34" s="61">
        <v>1.8700000000000001E-2</v>
      </c>
      <c r="EO34" s="61">
        <v>5.1000000000000004E-3</v>
      </c>
      <c r="EP34" s="61">
        <v>7.0000000000000001E-3</v>
      </c>
      <c r="EQ34" s="61">
        <v>1.52E-2</v>
      </c>
      <c r="ER34" s="61">
        <v>8.8999999999999999E-3</v>
      </c>
      <c r="ES34" s="61">
        <v>-4.8999999999999998E-3</v>
      </c>
      <c r="ET34" s="61">
        <v>-1.0800000000000001E-2</v>
      </c>
      <c r="EU34" s="61">
        <v>1E-4</v>
      </c>
      <c r="EV34" s="61">
        <v>8.9038346281280489E-3</v>
      </c>
      <c r="EW34" s="61">
        <v>1.2553467825433984E-2</v>
      </c>
      <c r="EX34" s="61">
        <v>9.1862954143242526E-3</v>
      </c>
      <c r="EY34" s="61">
        <v>4.4546758328694036E-3</v>
      </c>
      <c r="EZ34" s="61">
        <v>7.9525522287211547E-3</v>
      </c>
      <c r="FA34" s="61">
        <v>3.9611549509019905E-3</v>
      </c>
      <c r="FB34" s="61">
        <v>-6.6689508003010545E-3</v>
      </c>
      <c r="FC34" s="61">
        <v>-5.4318157745480988E-5</v>
      </c>
      <c r="FD34" s="61">
        <v>6.7507557424202336E-3</v>
      </c>
      <c r="FE34" s="61">
        <v>3.0013502703913897E-3</v>
      </c>
      <c r="FF34" s="61">
        <v>2.0918341272637697E-2</v>
      </c>
      <c r="FG34" s="62">
        <v>6.0000000000000001E-3</v>
      </c>
      <c r="FH34" s="62">
        <v>3.7000000000000002E-3</v>
      </c>
      <c r="FI34" s="62">
        <v>3.5999999999999999E-3</v>
      </c>
      <c r="FJ34" s="62">
        <v>3.2000000000000002E-3</v>
      </c>
      <c r="FK34" s="62">
        <v>3.0000000000000001E-3</v>
      </c>
      <c r="FL34" s="62">
        <v>3.0000000000000001E-3</v>
      </c>
      <c r="FM34" s="62">
        <v>2.3999999999999998E-3</v>
      </c>
      <c r="FN34" s="62">
        <v>2.8000000000000004E-3</v>
      </c>
      <c r="FO34" s="62">
        <v>3.8E-3</v>
      </c>
      <c r="FP34" s="62">
        <v>4.0000000000000001E-3</v>
      </c>
      <c r="FQ34" s="62">
        <v>4.0000000000000001E-3</v>
      </c>
      <c r="FR34" s="62">
        <v>3.7000000000000002E-3</v>
      </c>
      <c r="FS34" s="62">
        <v>4.0000000000000001E-3</v>
      </c>
      <c r="FT34" s="62">
        <v>3.4999999999999996E-3</v>
      </c>
      <c r="FU34" s="62">
        <v>3.4999999999999996E-3</v>
      </c>
      <c r="FV34" s="62">
        <v>3.2000000000000002E-3</v>
      </c>
      <c r="FW34" s="62">
        <v>3.0000000000000001E-3</v>
      </c>
      <c r="FX34" s="62">
        <v>3.5999999999999999E-3</v>
      </c>
      <c r="FY34" s="58">
        <f t="shared" si="47"/>
        <v>3.2737397821989145E-3</v>
      </c>
      <c r="FZ34" s="58">
        <f t="shared" si="47"/>
        <v>3.2737397821989145E-3</v>
      </c>
      <c r="GA34" s="58">
        <f t="shared" si="47"/>
        <v>3.2737397821989145E-3</v>
      </c>
      <c r="GB34" s="58">
        <f t="shared" si="47"/>
        <v>3.2737397821989145E-3</v>
      </c>
      <c r="GC34" s="58">
        <f t="shared" si="47"/>
        <v>3.2737397821989145E-3</v>
      </c>
      <c r="GD34" s="58">
        <f t="shared" si="47"/>
        <v>3.2737397821989145E-3</v>
      </c>
      <c r="GE34" s="58">
        <f t="shared" si="47"/>
        <v>3.096708923229885E-3</v>
      </c>
      <c r="GF34" s="58">
        <f t="shared" si="47"/>
        <v>3.096708923229885E-3</v>
      </c>
      <c r="GG34" s="58">
        <f t="shared" si="47"/>
        <v>3.096708923229885E-3</v>
      </c>
      <c r="GH34" s="58">
        <f t="shared" si="47"/>
        <v>3.096708923229885E-3</v>
      </c>
      <c r="GI34" s="58">
        <f t="shared" si="47"/>
        <v>3.096708923229885E-3</v>
      </c>
      <c r="GJ34" s="58">
        <f t="shared" si="47"/>
        <v>3.096708923229885E-3</v>
      </c>
      <c r="GK34" s="58">
        <f t="shared" si="47"/>
        <v>3.096708923229885E-3</v>
      </c>
      <c r="GL34" s="58">
        <f t="shared" si="47"/>
        <v>3.096708923229885E-3</v>
      </c>
      <c r="GM34" s="58">
        <f t="shared" si="47"/>
        <v>3.096708923229885E-3</v>
      </c>
      <c r="GN34" s="58">
        <f t="shared" si="47"/>
        <v>3.096708923229885E-3</v>
      </c>
      <c r="GO34" s="58">
        <f t="shared" si="47"/>
        <v>3.096708923229885E-3</v>
      </c>
      <c r="GP34" s="58">
        <f t="shared" si="47"/>
        <v>3.096708923229885E-3</v>
      </c>
      <c r="GQ34" s="58">
        <f t="shared" si="47"/>
        <v>3.0725417032555491E-3</v>
      </c>
      <c r="GR34" s="58">
        <f t="shared" si="47"/>
        <v>3.0725417032555491E-3</v>
      </c>
      <c r="GS34" s="58">
        <f t="shared" si="47"/>
        <v>3.0725417032555491E-3</v>
      </c>
      <c r="GT34" s="58">
        <f t="shared" si="47"/>
        <v>3.0725417032555491E-3</v>
      </c>
      <c r="GU34" s="58">
        <f t="shared" si="47"/>
        <v>3.0725417032555491E-3</v>
      </c>
      <c r="GV34" s="58">
        <f t="shared" si="47"/>
        <v>3.0725417032555491E-3</v>
      </c>
      <c r="GW34" s="58">
        <f t="shared" si="47"/>
        <v>3.0725417032555491E-3</v>
      </c>
      <c r="GX34" s="58">
        <f t="shared" si="47"/>
        <v>3.0725417032555491E-3</v>
      </c>
      <c r="GY34" s="58">
        <f t="shared" si="47"/>
        <v>3.0725417032555491E-3</v>
      </c>
      <c r="GZ34" s="58">
        <f t="shared" si="47"/>
        <v>3.0725417032555491E-3</v>
      </c>
      <c r="HA34" s="58">
        <f t="shared" si="47"/>
        <v>3.0725417032555491E-3</v>
      </c>
      <c r="HB34" s="58">
        <f t="shared" si="47"/>
        <v>3.0725417032555491E-3</v>
      </c>
      <c r="HC34" s="58">
        <f t="shared" si="47"/>
        <v>3.0483680766628662E-3</v>
      </c>
      <c r="HD34" s="58">
        <f t="shared" si="47"/>
        <v>3.0483680766628662E-3</v>
      </c>
      <c r="HE34" s="58">
        <f t="shared" si="47"/>
        <v>3.0483680766628662E-3</v>
      </c>
      <c r="HF34" s="58">
        <f t="shared" si="47"/>
        <v>3.0483680766628662E-3</v>
      </c>
      <c r="HG34" s="58">
        <f t="shared" si="47"/>
        <v>3.0483680766628662E-3</v>
      </c>
      <c r="HH34" s="58">
        <f t="shared" si="47"/>
        <v>3.0483680766628662E-3</v>
      </c>
      <c r="HI34" s="58">
        <f t="shared" si="47"/>
        <v>3.0483680766628662E-3</v>
      </c>
      <c r="HJ34" s="58">
        <f t="shared" si="47"/>
        <v>3.0483680766628662E-3</v>
      </c>
      <c r="HK34" s="58">
        <f t="shared" si="47"/>
        <v>3.0483680766628662E-3</v>
      </c>
      <c r="HL34" s="58">
        <f t="shared" si="47"/>
        <v>3.0483680766628662E-3</v>
      </c>
      <c r="HM34" s="58">
        <f t="shared" si="47"/>
        <v>3.0483680766628662E-3</v>
      </c>
      <c r="HN34" s="58">
        <f t="shared" si="47"/>
        <v>3.0483680766628662E-3</v>
      </c>
      <c r="HO34" s="58">
        <f t="shared" si="47"/>
        <v>3.0483680766628662E-3</v>
      </c>
      <c r="HP34" s="58">
        <f t="shared" si="47"/>
        <v>3.0483680766628662E-3</v>
      </c>
      <c r="HQ34" s="58">
        <f t="shared" si="47"/>
        <v>3.0483680766628662E-3</v>
      </c>
      <c r="HR34" s="58">
        <f t="shared" si="47"/>
        <v>3.0483680766628662E-3</v>
      </c>
      <c r="HS34" s="58">
        <f t="shared" si="47"/>
        <v>3.0483680766628662E-3</v>
      </c>
      <c r="HT34" s="58">
        <f t="shared" si="47"/>
        <v>3.0483680766628662E-3</v>
      </c>
      <c r="HU34" s="58">
        <f t="shared" si="47"/>
        <v>3.0483680766628662E-3</v>
      </c>
      <c r="HV34" s="58">
        <f t="shared" si="47"/>
        <v>3.0483680766628662E-3</v>
      </c>
      <c r="HW34" s="58">
        <f t="shared" si="47"/>
        <v>3.0483680766628662E-3</v>
      </c>
      <c r="HX34" s="58">
        <f t="shared" si="47"/>
        <v>3.0483680766628662E-3</v>
      </c>
      <c r="HY34" s="58">
        <f t="shared" si="47"/>
        <v>3.0483680766628662E-3</v>
      </c>
      <c r="HZ34" s="58">
        <f t="shared" si="47"/>
        <v>3.0483680766628662E-3</v>
      </c>
      <c r="IA34" s="58">
        <f t="shared" si="47"/>
        <v>3.0483680766628662E-3</v>
      </c>
      <c r="IB34" s="58">
        <f t="shared" si="47"/>
        <v>3.0483680766628662E-3</v>
      </c>
      <c r="IC34" s="58">
        <f t="shared" si="47"/>
        <v>3.0483680766628662E-3</v>
      </c>
      <c r="ID34" s="58">
        <f t="shared" si="47"/>
        <v>3.0483680766628662E-3</v>
      </c>
      <c r="IE34" s="58">
        <f t="shared" si="47"/>
        <v>3.0483680766628662E-3</v>
      </c>
      <c r="IF34" s="58">
        <f t="shared" si="47"/>
        <v>3.0483680766628662E-3</v>
      </c>
      <c r="IG34" s="58">
        <f t="shared" si="47"/>
        <v>3.0483680766628662E-3</v>
      </c>
      <c r="IH34" s="58">
        <f t="shared" si="47"/>
        <v>3.0483680766628662E-3</v>
      </c>
      <c r="II34" s="58">
        <f t="shared" si="47"/>
        <v>3.0483680766628662E-3</v>
      </c>
      <c r="IJ34" s="58">
        <f t="shared" si="48"/>
        <v>3.0483680766628662E-3</v>
      </c>
      <c r="IK34" s="58">
        <f t="shared" si="48"/>
        <v>3.0483680766628662E-3</v>
      </c>
      <c r="IL34" s="58">
        <f t="shared" si="48"/>
        <v>3.0483680766628662E-3</v>
      </c>
      <c r="IM34" s="58">
        <f t="shared" si="48"/>
        <v>3.0483680766628662E-3</v>
      </c>
      <c r="IN34" s="58">
        <f t="shared" si="48"/>
        <v>3.0483680766628662E-3</v>
      </c>
      <c r="IO34" s="58">
        <f t="shared" si="48"/>
        <v>3.0483680766628662E-3</v>
      </c>
      <c r="IP34" s="58">
        <f t="shared" si="48"/>
        <v>3.0483680766628662E-3</v>
      </c>
      <c r="IQ34" s="58">
        <f t="shared" si="48"/>
        <v>3.0483680766628662E-3</v>
      </c>
      <c r="IR34" s="58">
        <f t="shared" si="48"/>
        <v>3.0483680766628662E-3</v>
      </c>
      <c r="IS34" s="58">
        <f t="shared" si="48"/>
        <v>3.0483680766628662E-3</v>
      </c>
      <c r="IT34" s="58">
        <f t="shared" si="48"/>
        <v>3.0483680766628662E-3</v>
      </c>
      <c r="IU34" s="58">
        <f t="shared" si="48"/>
        <v>3.0483680766628662E-3</v>
      </c>
      <c r="IV34" s="58">
        <f t="shared" si="48"/>
        <v>3.0483680766628662E-3</v>
      </c>
      <c r="IW34" s="58">
        <f t="shared" si="48"/>
        <v>3.0483680766628662E-3</v>
      </c>
      <c r="IX34" s="58">
        <f t="shared" si="48"/>
        <v>3.0483680766628662E-3</v>
      </c>
      <c r="IY34" s="58">
        <f t="shared" si="48"/>
        <v>3.0483680766628662E-3</v>
      </c>
      <c r="IZ34" s="58">
        <f t="shared" si="48"/>
        <v>3.0483680766628662E-3</v>
      </c>
      <c r="JA34" s="58">
        <f t="shared" si="48"/>
        <v>3.0483680766628662E-3</v>
      </c>
      <c r="JB34" s="58">
        <f t="shared" si="48"/>
        <v>3.0483680766628662E-3</v>
      </c>
      <c r="JC34" s="58">
        <f t="shared" si="48"/>
        <v>3.0483680766628662E-3</v>
      </c>
      <c r="JD34" s="58">
        <f t="shared" si="48"/>
        <v>3.0483680766628662E-3</v>
      </c>
      <c r="JE34" s="58">
        <f t="shared" si="48"/>
        <v>3.0483680766628662E-3</v>
      </c>
      <c r="JF34" s="58">
        <f t="shared" si="48"/>
        <v>3.0483680766628662E-3</v>
      </c>
      <c r="JG34" s="58">
        <f t="shared" si="48"/>
        <v>3.0483680766628662E-3</v>
      </c>
      <c r="JH34" s="58">
        <f t="shared" si="48"/>
        <v>3.0483680766628662E-3</v>
      </c>
      <c r="JI34" s="58">
        <f t="shared" si="48"/>
        <v>3.0483680766628662E-3</v>
      </c>
      <c r="JJ34" s="58">
        <f t="shared" si="48"/>
        <v>3.0483680766628662E-3</v>
      </c>
      <c r="JK34" s="58">
        <f t="shared" si="48"/>
        <v>3.0483680766628662E-3</v>
      </c>
      <c r="JL34" s="58">
        <f t="shared" si="48"/>
        <v>3.0483680766628662E-3</v>
      </c>
      <c r="JM34" s="58">
        <f t="shared" si="48"/>
        <v>3.0483680766628662E-3</v>
      </c>
      <c r="JN34" s="58">
        <f t="shared" si="48"/>
        <v>3.0483680766628662E-3</v>
      </c>
      <c r="JO34" s="58">
        <f t="shared" si="48"/>
        <v>3.0483680766628662E-3</v>
      </c>
      <c r="JP34" s="58">
        <f t="shared" si="48"/>
        <v>3.0483680766628662E-3</v>
      </c>
      <c r="JQ34" s="58">
        <f t="shared" si="48"/>
        <v>3.0483680766628662E-3</v>
      </c>
      <c r="JR34" s="58">
        <f t="shared" si="48"/>
        <v>3.0483680766628662E-3</v>
      </c>
      <c r="JS34" s="58">
        <f t="shared" si="48"/>
        <v>3.0483680766628662E-3</v>
      </c>
      <c r="JT34" s="58">
        <f t="shared" si="48"/>
        <v>3.0483680766628662E-3</v>
      </c>
      <c r="JU34" s="58">
        <f t="shared" si="48"/>
        <v>3.0483680766628662E-3</v>
      </c>
      <c r="JV34" s="58">
        <f t="shared" si="48"/>
        <v>3.0483680766628662E-3</v>
      </c>
      <c r="JW34" s="58">
        <f t="shared" si="48"/>
        <v>3.0483680766628662E-3</v>
      </c>
      <c r="JX34" s="58">
        <f t="shared" si="48"/>
        <v>3.0483680766628662E-3</v>
      </c>
      <c r="JY34" s="58">
        <f t="shared" si="48"/>
        <v>3.0483680766628662E-3</v>
      </c>
      <c r="JZ34" s="58">
        <f t="shared" si="48"/>
        <v>3.0483680766628662E-3</v>
      </c>
      <c r="KA34" s="58">
        <f t="shared" si="48"/>
        <v>3.0483680766628662E-3</v>
      </c>
      <c r="KB34" s="58">
        <f t="shared" si="48"/>
        <v>3.0483680766628662E-3</v>
      </c>
      <c r="KC34" s="58">
        <f t="shared" si="48"/>
        <v>3.0483680766628662E-3</v>
      </c>
      <c r="KD34" s="58">
        <f t="shared" si="48"/>
        <v>3.0483680766628662E-3</v>
      </c>
      <c r="KE34" s="58">
        <f t="shared" si="48"/>
        <v>3.0483680766628662E-3</v>
      </c>
      <c r="KF34" s="58">
        <f t="shared" si="48"/>
        <v>3.0483680766628662E-3</v>
      </c>
      <c r="KG34" s="58">
        <f t="shared" si="48"/>
        <v>3.0483680766628662E-3</v>
      </c>
      <c r="KH34" s="58">
        <f t="shared" si="48"/>
        <v>3.0483680766628662E-3</v>
      </c>
      <c r="KI34" s="58">
        <f t="shared" si="48"/>
        <v>3.0483680766628662E-3</v>
      </c>
      <c r="KJ34" s="58">
        <f t="shared" si="48"/>
        <v>3.0483680766628662E-3</v>
      </c>
      <c r="KK34" s="58">
        <f t="shared" si="48"/>
        <v>3.0483680766628662E-3</v>
      </c>
      <c r="KL34" s="58">
        <f t="shared" si="48"/>
        <v>3.0483680766628662E-3</v>
      </c>
      <c r="KM34" s="58">
        <f t="shared" si="48"/>
        <v>3.0483680766628662E-3</v>
      </c>
      <c r="KN34" s="58">
        <f t="shared" si="48"/>
        <v>3.0483680766628662E-3</v>
      </c>
      <c r="KO34" s="58">
        <f t="shared" si="48"/>
        <v>3.0483680766628662E-3</v>
      </c>
      <c r="KP34" s="58">
        <f t="shared" si="48"/>
        <v>3.0483680766628662E-3</v>
      </c>
      <c r="KQ34" s="58">
        <f t="shared" si="48"/>
        <v>3.0483680766628662E-3</v>
      </c>
      <c r="KR34" s="58">
        <f t="shared" si="48"/>
        <v>3.0483680766628662E-3</v>
      </c>
      <c r="KS34" s="58">
        <f t="shared" si="48"/>
        <v>3.0483680766628662E-3</v>
      </c>
      <c r="KT34" s="58">
        <f t="shared" si="48"/>
        <v>3.0483680766628662E-3</v>
      </c>
      <c r="KU34" s="58">
        <f t="shared" si="48"/>
        <v>3.0483680766628662E-3</v>
      </c>
      <c r="KV34" s="58">
        <f t="shared" si="49"/>
        <v>3.0483680766628662E-3</v>
      </c>
      <c r="KW34" s="58">
        <f t="shared" si="49"/>
        <v>3.0483680766628662E-3</v>
      </c>
      <c r="KX34" s="58">
        <f t="shared" si="49"/>
        <v>3.0483680766628662E-3</v>
      </c>
      <c r="KY34" s="58">
        <f t="shared" si="49"/>
        <v>3.0483680766628662E-3</v>
      </c>
      <c r="KZ34" s="58">
        <f t="shared" si="49"/>
        <v>3.0483680766628662E-3</v>
      </c>
      <c r="LA34" s="58">
        <f t="shared" si="49"/>
        <v>3.0483680766628662E-3</v>
      </c>
      <c r="LB34" s="58">
        <f t="shared" si="49"/>
        <v>3.0483680766628662E-3</v>
      </c>
      <c r="LC34" s="58">
        <f t="shared" si="49"/>
        <v>3.0483680766628662E-3</v>
      </c>
      <c r="LD34" s="58">
        <f t="shared" si="49"/>
        <v>3.0483680766628662E-3</v>
      </c>
      <c r="LE34" s="58">
        <f t="shared" si="49"/>
        <v>3.0483680766628662E-3</v>
      </c>
      <c r="LF34" s="58">
        <f t="shared" si="49"/>
        <v>3.0483680766628662E-3</v>
      </c>
      <c r="LG34" s="58">
        <f t="shared" si="49"/>
        <v>3.0483680766628662E-3</v>
      </c>
      <c r="LH34" s="58">
        <f t="shared" si="49"/>
        <v>3.0483680766628662E-3</v>
      </c>
      <c r="LI34" s="58">
        <f t="shared" si="49"/>
        <v>3.0483680766628662E-3</v>
      </c>
      <c r="LJ34" s="58">
        <f t="shared" si="49"/>
        <v>3.0483680766628662E-3</v>
      </c>
      <c r="LK34" s="58">
        <f t="shared" si="49"/>
        <v>3.0483680766628662E-3</v>
      </c>
      <c r="LL34" s="58">
        <f t="shared" si="49"/>
        <v>3.0483680766628662E-3</v>
      </c>
      <c r="LM34" s="58">
        <f t="shared" si="49"/>
        <v>3.0483680766628662E-3</v>
      </c>
      <c r="LN34" s="58">
        <f t="shared" si="49"/>
        <v>3.0483680766628662E-3</v>
      </c>
      <c r="LO34" s="58">
        <f t="shared" si="49"/>
        <v>3.0483680766628662E-3</v>
      </c>
      <c r="LP34" s="58">
        <f t="shared" si="49"/>
        <v>3.0483680766628662E-3</v>
      </c>
      <c r="LQ34" s="58">
        <f t="shared" si="49"/>
        <v>3.0483680766628662E-3</v>
      </c>
      <c r="LR34" s="58">
        <f t="shared" si="49"/>
        <v>3.0483680766628662E-3</v>
      </c>
      <c r="LS34" s="58">
        <f t="shared" si="49"/>
        <v>3.0483680766628662E-3</v>
      </c>
      <c r="LT34" s="58">
        <f t="shared" si="49"/>
        <v>3.0483680766628662E-3</v>
      </c>
      <c r="LU34" s="58">
        <f t="shared" si="49"/>
        <v>3.0483680766628662E-3</v>
      </c>
      <c r="LV34" s="58">
        <f t="shared" si="49"/>
        <v>3.0483680766628662E-3</v>
      </c>
      <c r="LW34" s="58">
        <f t="shared" si="49"/>
        <v>3.0483680766628662E-3</v>
      </c>
      <c r="LX34" s="58">
        <f t="shared" si="49"/>
        <v>3.0483680766628662E-3</v>
      </c>
      <c r="LY34" s="58">
        <f t="shared" si="49"/>
        <v>3.0483680766628662E-3</v>
      </c>
      <c r="LZ34" s="58">
        <f t="shared" si="49"/>
        <v>3.0483680766628662E-3</v>
      </c>
      <c r="MA34" s="58">
        <f t="shared" si="49"/>
        <v>3.0483680766628662E-3</v>
      </c>
      <c r="MB34" s="58">
        <f t="shared" si="49"/>
        <v>3.0483680766628662E-3</v>
      </c>
      <c r="MC34" s="58">
        <f t="shared" si="49"/>
        <v>3.0483680766628662E-3</v>
      </c>
      <c r="MD34" s="58">
        <f t="shared" si="49"/>
        <v>3.0483680766628662E-3</v>
      </c>
      <c r="ME34" s="58">
        <f t="shared" si="49"/>
        <v>3.0483680766628662E-3</v>
      </c>
      <c r="MF34" s="58">
        <f t="shared" si="49"/>
        <v>3.0483680766628662E-3</v>
      </c>
      <c r="MG34" s="58">
        <f t="shared" si="49"/>
        <v>3.0483680766628662E-3</v>
      </c>
      <c r="MH34" s="58">
        <f t="shared" si="49"/>
        <v>3.0483680766628662E-3</v>
      </c>
      <c r="MI34" s="58">
        <f t="shared" si="49"/>
        <v>3.0483680766628662E-3</v>
      </c>
      <c r="MJ34" s="58">
        <f t="shared" si="49"/>
        <v>3.0483680766628662E-3</v>
      </c>
      <c r="MK34" s="58">
        <f t="shared" si="49"/>
        <v>3.0483680766628662E-3</v>
      </c>
      <c r="ML34" s="58">
        <f t="shared" si="49"/>
        <v>3.0483680766628662E-3</v>
      </c>
      <c r="MM34" s="58">
        <f t="shared" si="49"/>
        <v>3.0483680766628662E-3</v>
      </c>
      <c r="MN34" s="58">
        <f t="shared" si="49"/>
        <v>3.0483680766628662E-3</v>
      </c>
      <c r="MO34" s="58">
        <f t="shared" si="49"/>
        <v>3.0483680766628662E-3</v>
      </c>
      <c r="MP34" s="58">
        <f t="shared" si="49"/>
        <v>3.0483680766628662E-3</v>
      </c>
      <c r="MQ34" s="58">
        <f t="shared" si="49"/>
        <v>3.0483680766628662E-3</v>
      </c>
      <c r="MR34" s="58">
        <f t="shared" si="49"/>
        <v>3.0483680766628662E-3</v>
      </c>
      <c r="MS34" s="58">
        <f t="shared" si="49"/>
        <v>3.0483680766628662E-3</v>
      </c>
      <c r="MT34" s="58">
        <f t="shared" si="49"/>
        <v>3.0483680766628662E-3</v>
      </c>
      <c r="MU34" s="58">
        <f t="shared" si="49"/>
        <v>3.0483680766628662E-3</v>
      </c>
      <c r="MV34" s="58">
        <f t="shared" si="49"/>
        <v>3.0483680766628662E-3</v>
      </c>
      <c r="MW34" s="58">
        <f t="shared" si="49"/>
        <v>3.0483680766628662E-3</v>
      </c>
      <c r="MX34" s="58">
        <f t="shared" si="49"/>
        <v>3.0483680766628662E-3</v>
      </c>
      <c r="MY34" s="58">
        <f t="shared" si="49"/>
        <v>3.0483680766628662E-3</v>
      </c>
      <c r="MZ34" s="58">
        <f t="shared" si="49"/>
        <v>3.0483680766628662E-3</v>
      </c>
      <c r="NA34" s="58">
        <f t="shared" si="49"/>
        <v>3.0483680766628662E-3</v>
      </c>
      <c r="NB34" s="58">
        <f t="shared" si="49"/>
        <v>3.0483680766628662E-3</v>
      </c>
      <c r="NC34" s="58">
        <f t="shared" si="49"/>
        <v>3.0483680766628662E-3</v>
      </c>
      <c r="ND34" s="58">
        <f t="shared" si="49"/>
        <v>3.0483680766628662E-3</v>
      </c>
      <c r="NE34" s="58">
        <f t="shared" si="49"/>
        <v>3.0483680766628662E-3</v>
      </c>
      <c r="NF34" s="58">
        <f t="shared" si="49"/>
        <v>3.0483680766628662E-3</v>
      </c>
      <c r="NG34" s="58">
        <f t="shared" si="49"/>
        <v>3.0483680766628662E-3</v>
      </c>
      <c r="NH34" s="58">
        <f t="shared" si="50"/>
        <v>3.0483680766628662E-3</v>
      </c>
      <c r="NI34" s="58">
        <f t="shared" si="50"/>
        <v>3.0483680766628662E-3</v>
      </c>
      <c r="NJ34" s="58">
        <f t="shared" si="50"/>
        <v>3.0483680766628662E-3</v>
      </c>
      <c r="NK34" s="58">
        <f t="shared" si="50"/>
        <v>3.0483680766628662E-3</v>
      </c>
      <c r="NL34" s="58">
        <f t="shared" si="50"/>
        <v>3.0483680766628662E-3</v>
      </c>
      <c r="NM34" s="58">
        <f t="shared" si="50"/>
        <v>3.0483680766628662E-3</v>
      </c>
      <c r="NN34" s="58">
        <f t="shared" si="50"/>
        <v>3.0483680766628662E-3</v>
      </c>
      <c r="NO34" s="58">
        <f t="shared" si="50"/>
        <v>3.0483680766628662E-3</v>
      </c>
      <c r="NP34" s="58">
        <f t="shared" si="50"/>
        <v>3.0483680766628662E-3</v>
      </c>
      <c r="NQ34" s="58">
        <f t="shared" si="50"/>
        <v>3.0483680766628662E-3</v>
      </c>
      <c r="NR34" s="58">
        <f t="shared" si="50"/>
        <v>3.0483680766628662E-3</v>
      </c>
      <c r="NS34" s="58">
        <f t="shared" si="50"/>
        <v>3.0483680766628662E-3</v>
      </c>
      <c r="NT34" s="58">
        <f t="shared" si="50"/>
        <v>3.0483680766628662E-3</v>
      </c>
      <c r="NU34" s="58">
        <f t="shared" si="50"/>
        <v>3.0483680766628662E-3</v>
      </c>
      <c r="NV34" s="58">
        <f t="shared" si="50"/>
        <v>3.0483680766628662E-3</v>
      </c>
      <c r="NW34" s="58">
        <f t="shared" si="50"/>
        <v>3.0483680766628662E-3</v>
      </c>
      <c r="NX34" s="58">
        <f t="shared" si="50"/>
        <v>3.0483680766628662E-3</v>
      </c>
      <c r="NY34" s="58">
        <f t="shared" si="50"/>
        <v>3.0483680766628662E-3</v>
      </c>
      <c r="NZ34" s="58">
        <f t="shared" si="50"/>
        <v>3.0483680766628662E-3</v>
      </c>
      <c r="OA34" s="58">
        <f t="shared" si="50"/>
        <v>3.0483680766628662E-3</v>
      </c>
      <c r="OB34" s="58">
        <f t="shared" si="50"/>
        <v>3.0483680766628662E-3</v>
      </c>
      <c r="OC34" s="58">
        <f t="shared" si="50"/>
        <v>3.0483680766628662E-3</v>
      </c>
      <c r="OD34" s="58">
        <f t="shared" si="50"/>
        <v>3.0483680766628662E-3</v>
      </c>
      <c r="OE34" s="58">
        <f t="shared" si="50"/>
        <v>3.0483680766628662E-3</v>
      </c>
      <c r="OF34" s="58">
        <f t="shared" si="50"/>
        <v>3.0483680766628662E-3</v>
      </c>
      <c r="OG34" s="58">
        <f t="shared" si="50"/>
        <v>3.0483680766628662E-3</v>
      </c>
      <c r="OH34" s="58">
        <f t="shared" si="50"/>
        <v>3.0483680766628662E-3</v>
      </c>
      <c r="OI34" s="58">
        <f t="shared" si="50"/>
        <v>3.0483680766628662E-3</v>
      </c>
      <c r="OJ34" s="58">
        <f t="shared" si="50"/>
        <v>3.0483680766628662E-3</v>
      </c>
      <c r="OK34" s="58">
        <f t="shared" si="50"/>
        <v>3.0483680766628662E-3</v>
      </c>
      <c r="OL34" s="58">
        <f t="shared" si="50"/>
        <v>3.0483680766628662E-3</v>
      </c>
      <c r="OM34" s="58">
        <f t="shared" si="50"/>
        <v>3.0483680766628662E-3</v>
      </c>
      <c r="ON34" s="58">
        <f t="shared" si="50"/>
        <v>3.0483680766628662E-3</v>
      </c>
      <c r="OO34" s="58">
        <f t="shared" si="50"/>
        <v>3.0483680766628662E-3</v>
      </c>
      <c r="OP34" s="58">
        <f t="shared" si="50"/>
        <v>3.0483680766628662E-3</v>
      </c>
      <c r="OQ34" s="58">
        <f t="shared" si="50"/>
        <v>3.0483680766628662E-3</v>
      </c>
      <c r="OR34" s="58">
        <f t="shared" si="50"/>
        <v>3.0483680766628662E-3</v>
      </c>
      <c r="OS34" s="58">
        <f t="shared" si="50"/>
        <v>3.0483680766628662E-3</v>
      </c>
      <c r="OT34" s="58">
        <f t="shared" si="50"/>
        <v>3.0483680766628662E-3</v>
      </c>
      <c r="OU34" s="58">
        <f t="shared" si="50"/>
        <v>3.0483680766628662E-3</v>
      </c>
      <c r="OV34" s="58">
        <f t="shared" si="50"/>
        <v>3.0483680766628662E-3</v>
      </c>
      <c r="OW34" s="58">
        <f t="shared" si="50"/>
        <v>3.0483680766628662E-3</v>
      </c>
      <c r="OX34" s="58">
        <f t="shared" si="50"/>
        <v>3.0483680766628662E-3</v>
      </c>
      <c r="OY34" s="58">
        <f t="shared" si="50"/>
        <v>3.0483680766628662E-3</v>
      </c>
      <c r="OZ34" s="58">
        <f t="shared" si="50"/>
        <v>3.0483680766628662E-3</v>
      </c>
      <c r="PA34" s="58">
        <f t="shared" si="50"/>
        <v>3.0483680766628662E-3</v>
      </c>
      <c r="PB34" s="58">
        <f t="shared" si="50"/>
        <v>3.0483680766628662E-3</v>
      </c>
      <c r="PC34" s="58">
        <f t="shared" si="50"/>
        <v>3.0483680766628662E-3</v>
      </c>
      <c r="PD34" s="58">
        <f t="shared" si="50"/>
        <v>3.0483680766628662E-3</v>
      </c>
      <c r="PE34" s="58">
        <f t="shared" si="50"/>
        <v>3.0483680766628662E-3</v>
      </c>
      <c r="PF34" s="58">
        <f t="shared" si="50"/>
        <v>3.0483680766628662E-3</v>
      </c>
      <c r="PG34" s="58">
        <f t="shared" si="50"/>
        <v>3.0483680766628662E-3</v>
      </c>
      <c r="PH34" s="58">
        <f t="shared" si="50"/>
        <v>3.0483680766628662E-3</v>
      </c>
      <c r="PI34" s="58">
        <f t="shared" si="50"/>
        <v>3.0483680766628662E-3</v>
      </c>
      <c r="PJ34" s="58">
        <f t="shared" si="50"/>
        <v>3.0483680766628662E-3</v>
      </c>
      <c r="PK34" s="58">
        <f t="shared" si="50"/>
        <v>3.0483680766628662E-3</v>
      </c>
      <c r="PL34" s="58">
        <f t="shared" si="50"/>
        <v>3.0483680766628662E-3</v>
      </c>
      <c r="PM34" s="58">
        <f t="shared" si="50"/>
        <v>3.0483680766628662E-3</v>
      </c>
      <c r="PN34" s="58">
        <f t="shared" si="50"/>
        <v>3.0483680766628662E-3</v>
      </c>
      <c r="PO34" s="58">
        <f t="shared" si="50"/>
        <v>3.0483680766628662E-3</v>
      </c>
      <c r="PP34" s="58">
        <f t="shared" si="50"/>
        <v>3.0483680766628662E-3</v>
      </c>
      <c r="PQ34" s="58">
        <f t="shared" si="50"/>
        <v>3.0483680766628662E-3</v>
      </c>
      <c r="PR34" s="58">
        <f t="shared" si="50"/>
        <v>3.0483680766628662E-3</v>
      </c>
      <c r="PS34" s="58">
        <f t="shared" si="50"/>
        <v>3.0483680766628662E-3</v>
      </c>
      <c r="PT34" s="58">
        <f t="shared" si="51"/>
        <v>3.0483680766628662E-3</v>
      </c>
      <c r="PU34" s="58">
        <f t="shared" si="51"/>
        <v>3.0483680766628662E-3</v>
      </c>
      <c r="PV34" s="58">
        <f t="shared" si="51"/>
        <v>3.0483680766628662E-3</v>
      </c>
      <c r="PW34" s="58">
        <f t="shared" si="51"/>
        <v>3.0483680766628662E-3</v>
      </c>
      <c r="PX34" s="58">
        <f t="shared" si="51"/>
        <v>3.0483680766628662E-3</v>
      </c>
      <c r="PY34" s="58">
        <f t="shared" si="51"/>
        <v>3.0483680766628662E-3</v>
      </c>
      <c r="PZ34" s="58">
        <f t="shared" si="51"/>
        <v>3.0483680766628662E-3</v>
      </c>
      <c r="QA34" s="58">
        <f t="shared" si="51"/>
        <v>3.0483680766628662E-3</v>
      </c>
      <c r="QB34" s="58">
        <f t="shared" si="51"/>
        <v>3.0483680766628662E-3</v>
      </c>
      <c r="QC34" s="58">
        <f t="shared" si="51"/>
        <v>3.0483680766628662E-3</v>
      </c>
      <c r="QD34" s="58">
        <f t="shared" si="51"/>
        <v>3.0483680766628662E-3</v>
      </c>
      <c r="QE34" s="58">
        <f t="shared" si="51"/>
        <v>3.0483680766628662E-3</v>
      </c>
      <c r="QF34" s="58">
        <f t="shared" si="51"/>
        <v>3.0483680766628662E-3</v>
      </c>
      <c r="QG34" s="58">
        <f t="shared" si="51"/>
        <v>3.0483680766628662E-3</v>
      </c>
      <c r="QH34" s="58">
        <f t="shared" si="51"/>
        <v>3.0483680766628662E-3</v>
      </c>
      <c r="QI34" t="s">
        <v>1293</v>
      </c>
    </row>
    <row r="35" spans="1:451">
      <c r="A35" s="43"/>
      <c r="B35" s="52" t="s">
        <v>1304</v>
      </c>
      <c r="C35" s="53"/>
      <c r="D35" s="53"/>
      <c r="E35" s="53"/>
      <c r="F35" s="45"/>
      <c r="G35" s="61">
        <v>4.5000000000000005E-3</v>
      </c>
      <c r="H35" s="61">
        <v>2.0999999999999999E-3</v>
      </c>
      <c r="I35" s="61">
        <v>2.7000000000000001E-3</v>
      </c>
      <c r="J35" s="61">
        <v>4.5000000000000005E-3</v>
      </c>
      <c r="K35" s="61">
        <v>1.15E-2</v>
      </c>
      <c r="L35" s="61">
        <v>9.1999999999999998E-3</v>
      </c>
      <c r="M35" s="61">
        <v>3.0999999999999999E-3</v>
      </c>
      <c r="N35" s="61">
        <v>2.5999999999999999E-3</v>
      </c>
      <c r="O35" s="61">
        <v>5.1000000000000004E-3</v>
      </c>
      <c r="P35" s="61">
        <v>5.1000000000000004E-3</v>
      </c>
      <c r="Q35" s="61">
        <v>3.5999999999999999E-3</v>
      </c>
      <c r="R35" s="61">
        <v>5.8999999999999999E-3</v>
      </c>
      <c r="S35" s="61">
        <v>3.8E-3</v>
      </c>
      <c r="T35" s="61">
        <v>4.0000000000000001E-3</v>
      </c>
      <c r="U35" s="61">
        <v>6.6E-3</v>
      </c>
      <c r="V35" s="61">
        <v>8.6999999999999994E-3</v>
      </c>
      <c r="W35" s="61">
        <v>2.0199999999999999E-2</v>
      </c>
      <c r="X35" s="61">
        <v>1.9199999999999998E-2</v>
      </c>
      <c r="Y35" s="61">
        <v>1.46E-2</v>
      </c>
      <c r="Z35" s="61">
        <v>1.18E-2</v>
      </c>
      <c r="AA35" s="61">
        <v>9.4999999999999998E-3</v>
      </c>
      <c r="AB35" s="61">
        <v>7.7000000000000002E-3</v>
      </c>
      <c r="AC35" s="61">
        <v>5.0000000000000001E-3</v>
      </c>
      <c r="AD35" s="61">
        <v>1.7000000000000001E-3</v>
      </c>
      <c r="AE35" s="61">
        <v>3.3E-3</v>
      </c>
      <c r="AF35" s="61">
        <v>2.7000000000000001E-3</v>
      </c>
      <c r="AG35" s="61">
        <v>-2.5000000000000001E-3</v>
      </c>
      <c r="AH35" s="61">
        <v>-4.0000000000000002E-4</v>
      </c>
      <c r="AI35" s="61">
        <v>1.3899999999999999E-2</v>
      </c>
      <c r="AJ35" s="61">
        <v>6.9999999999999993E-3</v>
      </c>
      <c r="AK35" s="61">
        <v>2.5999999999999999E-3</v>
      </c>
      <c r="AL35" s="61">
        <v>-5.0000000000000001E-4</v>
      </c>
      <c r="AM35" s="61">
        <v>1.5E-3</v>
      </c>
      <c r="AN35" s="61">
        <v>5.9999999999999995E-4</v>
      </c>
      <c r="AO35" s="61">
        <v>2.8999999999999998E-3</v>
      </c>
      <c r="AP35" s="61">
        <v>1E-3</v>
      </c>
      <c r="AQ35" s="61">
        <v>6.4000000000000003E-3</v>
      </c>
      <c r="AR35" s="61">
        <v>3.5999999999999999E-3</v>
      </c>
      <c r="AS35" s="61">
        <v>7.4999999999999997E-3</v>
      </c>
      <c r="AT35" s="61">
        <v>8.3999999999999995E-3</v>
      </c>
      <c r="AU35" s="61">
        <v>1.8100000000000002E-2</v>
      </c>
      <c r="AV35" s="61">
        <v>1.09E-2</v>
      </c>
      <c r="AW35" s="61">
        <v>4.4000000000000003E-3</v>
      </c>
      <c r="AX35" s="61">
        <v>1.4000000000000002E-3</v>
      </c>
      <c r="AY35" s="61">
        <v>2.0999999999999999E-3</v>
      </c>
      <c r="AZ35" s="61">
        <v>2E-3</v>
      </c>
      <c r="BA35" s="61">
        <v>3.7000000000000002E-3</v>
      </c>
      <c r="BB35" s="61">
        <v>6.7000000000000002E-3</v>
      </c>
      <c r="BC35" s="61">
        <v>4.0999999999999995E-3</v>
      </c>
      <c r="BD35" s="61">
        <v>2.8000000000000004E-3</v>
      </c>
      <c r="BE35" s="61">
        <v>4.3E-3</v>
      </c>
      <c r="BF35" s="61">
        <v>1.06E-2</v>
      </c>
      <c r="BG35" s="61">
        <v>2.9399999999999999E-2</v>
      </c>
      <c r="BH35" s="61">
        <v>3.7000000000000002E-3</v>
      </c>
      <c r="BI35" s="61">
        <v>4.5000000000000005E-3</v>
      </c>
      <c r="BJ35" s="61">
        <v>1.2999999999999999E-3</v>
      </c>
      <c r="BK35" s="61">
        <v>1.4000000000000002E-3</v>
      </c>
      <c r="BL35" s="61">
        <v>2.3E-3</v>
      </c>
      <c r="BM35" s="61">
        <v>7.1999999999999998E-3</v>
      </c>
      <c r="BN35" s="61">
        <v>1.1000000000000001E-3</v>
      </c>
      <c r="BO35" s="61">
        <v>8.8999999999999999E-3</v>
      </c>
      <c r="BP35" s="61">
        <v>3.0000000000000001E-3</v>
      </c>
      <c r="BQ35" s="61">
        <v>5.1000000000000004E-3</v>
      </c>
      <c r="BR35" s="61">
        <v>7.4999999999999997E-3</v>
      </c>
      <c r="BS35" s="61">
        <v>1.8799999999999997E-2</v>
      </c>
      <c r="BT35" s="61">
        <v>7.3000000000000001E-3</v>
      </c>
      <c r="BU35" s="61">
        <v>6.7000000000000002E-3</v>
      </c>
      <c r="BV35" s="61">
        <v>2.5999999999999999E-3</v>
      </c>
      <c r="BW35" s="61">
        <v>2.2000000000000001E-3</v>
      </c>
      <c r="BX35" s="61">
        <v>2.0999999999999999E-3</v>
      </c>
      <c r="BY35" s="61">
        <v>3.3E-3</v>
      </c>
      <c r="BZ35" s="61">
        <v>1.6000000000000001E-3</v>
      </c>
      <c r="CA35" s="61">
        <v>6.5000000000000006E-3</v>
      </c>
      <c r="CB35" s="61">
        <v>6.0000000000000001E-3</v>
      </c>
      <c r="CC35" s="61">
        <v>5.0000000000000001E-3</v>
      </c>
      <c r="CD35" s="61">
        <v>7.4000000000000003E-3</v>
      </c>
      <c r="CE35" s="61">
        <v>2.2499999999999999E-2</v>
      </c>
      <c r="CF35" s="61">
        <v>1.15E-2</v>
      </c>
      <c r="CG35" s="61">
        <v>4.7999999999999996E-3</v>
      </c>
      <c r="CH35" s="61">
        <v>3.0999999999999999E-3</v>
      </c>
      <c r="CI35" s="61">
        <v>4.3E-3</v>
      </c>
      <c r="CJ35" s="61">
        <v>2.5999999999999999E-3</v>
      </c>
      <c r="CK35" s="61">
        <v>3.4999999999999996E-3</v>
      </c>
      <c r="CL35" s="61">
        <v>1E-3</v>
      </c>
      <c r="CM35" s="61">
        <v>8.8000000000000005E-3</v>
      </c>
      <c r="CN35" s="61">
        <v>3.3E-3</v>
      </c>
      <c r="CO35" s="61">
        <v>2.8000000000000004E-3</v>
      </c>
      <c r="CP35" s="61">
        <v>8.8000000000000005E-3</v>
      </c>
      <c r="CQ35" s="61">
        <v>2.0499999999999997E-2</v>
      </c>
      <c r="CR35" s="61">
        <v>6.6E-3</v>
      </c>
      <c r="CS35" s="61">
        <v>7.4999999999999997E-3</v>
      </c>
      <c r="CT35" s="61">
        <v>8.0000000000000004E-4</v>
      </c>
      <c r="CU35" s="61">
        <v>1.5E-3</v>
      </c>
      <c r="CV35" s="61">
        <v>1.7000000000000001E-3</v>
      </c>
      <c r="CW35" s="61">
        <v>4.4000000000000003E-3</v>
      </c>
      <c r="CX35" s="61">
        <v>8.0000000000000004E-4</v>
      </c>
      <c r="CY35" s="61">
        <v>9.1999999999999998E-3</v>
      </c>
      <c r="CZ35" s="61">
        <v>3.0999999999999999E-3</v>
      </c>
      <c r="DA35" s="61">
        <v>6.1999999999999998E-3</v>
      </c>
      <c r="DB35" s="61">
        <v>4.5999999999999999E-3</v>
      </c>
      <c r="DC35" s="61">
        <v>9.4999999999999998E-3</v>
      </c>
      <c r="DD35" s="61">
        <v>1.84E-2</v>
      </c>
      <c r="DE35" s="61">
        <v>5.5000000000000005E-3</v>
      </c>
      <c r="DF35" s="61">
        <v>5.8999999999999999E-3</v>
      </c>
      <c r="DG35" s="61">
        <v>2.2000000000000001E-3</v>
      </c>
      <c r="DH35" s="61">
        <v>3.5999999999999999E-3</v>
      </c>
      <c r="DI35" s="61">
        <v>3.4000000000000002E-3</v>
      </c>
      <c r="DJ35" s="61">
        <v>1E-3</v>
      </c>
      <c r="DK35" s="61">
        <v>3.9000000000000003E-3</v>
      </c>
      <c r="DL35" s="61">
        <v>5.4000000000000003E-3</v>
      </c>
      <c r="DM35" s="61">
        <v>6.4000000000000003E-3</v>
      </c>
      <c r="DN35" s="61">
        <v>5.5000000000000005E-3</v>
      </c>
      <c r="DO35" s="61">
        <v>8.0000000000000004E-4</v>
      </c>
      <c r="DP35" s="61">
        <v>1.9299999999999998E-2</v>
      </c>
      <c r="DQ35" s="61">
        <v>4.8999999999999998E-3</v>
      </c>
      <c r="DR35" s="61">
        <v>2.8999999999999998E-3</v>
      </c>
      <c r="DS35" s="61">
        <v>3.3E-3</v>
      </c>
      <c r="DT35" s="61">
        <v>2.0999999999999999E-3</v>
      </c>
      <c r="DU35" s="61">
        <v>1.6000000000000001E-3</v>
      </c>
      <c r="DV35" s="61">
        <v>3.4999999999999996E-3</v>
      </c>
      <c r="DW35" s="61">
        <v>4.0999999999999995E-3</v>
      </c>
      <c r="DX35" s="61">
        <v>6.5000000000000006E-3</v>
      </c>
      <c r="DY35" s="61">
        <v>1.6000000000000001E-3</v>
      </c>
      <c r="DZ35" s="61">
        <v>-2.0000000000000001E-4</v>
      </c>
      <c r="EA35" s="61">
        <v>6.3E-3</v>
      </c>
      <c r="EB35" s="61">
        <v>9.2999999999999992E-3</v>
      </c>
      <c r="EC35" s="61">
        <v>3.0000000000000001E-3</v>
      </c>
      <c r="ED35" s="61">
        <v>3.5999999999999999E-3</v>
      </c>
      <c r="EE35" s="61">
        <v>5.9999999999999995E-4</v>
      </c>
      <c r="EF35" s="61">
        <v>3.0999999999999999E-3</v>
      </c>
      <c r="EG35" s="61">
        <v>3.0999999999999999E-3</v>
      </c>
      <c r="EH35" s="61">
        <v>6.9999999999999999E-4</v>
      </c>
      <c r="EI35" s="61">
        <v>3.0999999999999999E-3</v>
      </c>
      <c r="EJ35" s="61">
        <v>1.2999999999999999E-3</v>
      </c>
      <c r="EK35" s="61">
        <v>2.3999999999999998E-3</v>
      </c>
      <c r="EL35" s="61">
        <v>2.8999999999999998E-3</v>
      </c>
      <c r="EM35" s="61">
        <v>2.3E-3</v>
      </c>
      <c r="EN35" s="61">
        <v>9.7000000000000003E-3</v>
      </c>
      <c r="EO35" s="61">
        <v>6.1000000000000004E-3</v>
      </c>
      <c r="EP35" s="61">
        <v>1.5E-3</v>
      </c>
      <c r="EQ35" s="61">
        <v>2.3E-3</v>
      </c>
      <c r="ER35" s="61">
        <v>3.5000000000000001E-3</v>
      </c>
      <c r="ES35" s="61">
        <v>1.2999999999999999E-3</v>
      </c>
      <c r="ET35" s="61">
        <v>1.2999999999999999E-3</v>
      </c>
      <c r="EU35" s="61">
        <v>4.8999999999999998E-3</v>
      </c>
      <c r="EV35" s="61">
        <v>8.8456966286276639E-4</v>
      </c>
      <c r="EW35" s="61">
        <v>3.124583433309347E-3</v>
      </c>
      <c r="EX35" s="61">
        <v>3.7859257644938804E-3</v>
      </c>
      <c r="EY35" s="61">
        <v>3.3361001783216437E-4</v>
      </c>
      <c r="EZ35" s="61">
        <v>8.8390405293630181E-3</v>
      </c>
      <c r="FA35" s="61">
        <v>5.7654164217950665E-3</v>
      </c>
      <c r="FB35" s="61">
        <v>4.2415602472418712E-3</v>
      </c>
      <c r="FC35" s="61">
        <v>4.6353599125139588E-3</v>
      </c>
      <c r="FD35" s="61">
        <v>1.8344709897610834E-3</v>
      </c>
      <c r="FE35" s="61">
        <v>3.6906130676106486E-4</v>
      </c>
      <c r="FF35" s="61">
        <v>2.0819762004580245E-3</v>
      </c>
      <c r="FG35" s="58">
        <v>3.9000000000000003E-3</v>
      </c>
      <c r="FH35" s="58">
        <v>4.0999999999999995E-3</v>
      </c>
      <c r="FI35" s="58">
        <v>3.2000000000000002E-3</v>
      </c>
      <c r="FJ35" s="58">
        <v>3.4999999999999996E-3</v>
      </c>
      <c r="FK35" s="58">
        <v>2.8000000000000004E-3</v>
      </c>
      <c r="FL35" s="58">
        <v>2.0999999999999999E-3</v>
      </c>
      <c r="FM35" s="58">
        <v>2E-3</v>
      </c>
      <c r="FN35" s="58">
        <v>1.9E-3</v>
      </c>
      <c r="FO35" s="58">
        <v>2.3999999999999998E-3</v>
      </c>
      <c r="FP35" s="58">
        <v>3.0000000000000001E-3</v>
      </c>
      <c r="FQ35" s="58">
        <v>2.7000000000000001E-3</v>
      </c>
      <c r="FR35" s="58">
        <v>4.0000000000000001E-3</v>
      </c>
      <c r="FS35" s="58">
        <v>4.0000000000000001E-3</v>
      </c>
      <c r="FT35" s="58">
        <v>4.0000000000000001E-3</v>
      </c>
      <c r="FU35" s="58">
        <v>3.0999999999999999E-3</v>
      </c>
      <c r="FV35" s="58">
        <v>3.3E-3</v>
      </c>
      <c r="FW35" s="58">
        <v>3.0000000000000001E-3</v>
      </c>
      <c r="FX35" s="58">
        <v>3.0725417032555491E-3</v>
      </c>
      <c r="FY35" s="58">
        <v>3.0725417032555491E-3</v>
      </c>
      <c r="FZ35" s="58">
        <v>3.0725417032555491E-3</v>
      </c>
      <c r="GA35" s="58">
        <v>3.0725417032555491E-3</v>
      </c>
      <c r="GB35" s="58">
        <v>3.0725417032555491E-3</v>
      </c>
      <c r="GC35" s="58">
        <v>3.0725417032555491E-3</v>
      </c>
      <c r="GD35" s="58">
        <v>3.0725417032555491E-3</v>
      </c>
      <c r="GE35" s="58">
        <v>2.8708987190766422E-3</v>
      </c>
      <c r="GF35" s="58">
        <v>2.8708987190766422E-3</v>
      </c>
      <c r="GG35" s="58">
        <v>2.8708987190766422E-3</v>
      </c>
      <c r="GH35" s="58">
        <v>2.8708987190766422E-3</v>
      </c>
      <c r="GI35" s="58">
        <v>2.8708987190766422E-3</v>
      </c>
      <c r="GJ35" s="58">
        <v>2.8708987190766422E-3</v>
      </c>
      <c r="GK35" s="58">
        <v>2.8708987190766422E-3</v>
      </c>
      <c r="GL35" s="58">
        <v>2.8708987190766422E-3</v>
      </c>
      <c r="GM35" s="58">
        <v>2.8708987190766422E-3</v>
      </c>
      <c r="GN35" s="58">
        <v>2.8708987190766422E-3</v>
      </c>
      <c r="GO35" s="58">
        <v>2.8708987190766422E-3</v>
      </c>
      <c r="GP35" s="58">
        <v>2.8708987190766422E-3</v>
      </c>
      <c r="GQ35" s="58">
        <v>2.8708987190766422E-3</v>
      </c>
      <c r="GR35" s="58">
        <v>2.8708987190766422E-3</v>
      </c>
      <c r="GS35" s="58">
        <v>2.8708987190766422E-3</v>
      </c>
      <c r="GT35" s="58">
        <v>2.8708987190766422E-3</v>
      </c>
      <c r="GU35" s="58">
        <v>2.8708987190766422E-3</v>
      </c>
      <c r="GV35" s="58">
        <v>2.8708987190766422E-3</v>
      </c>
      <c r="GW35" s="58">
        <v>2.8708987190766422E-3</v>
      </c>
      <c r="GX35" s="58">
        <v>2.8708987190766422E-3</v>
      </c>
      <c r="GY35" s="58">
        <v>2.8708987190766422E-3</v>
      </c>
      <c r="GZ35" s="58">
        <v>2.8708987190766422E-3</v>
      </c>
      <c r="HA35" s="58">
        <v>2.8708987190766422E-3</v>
      </c>
      <c r="HB35" s="58">
        <v>2.8708987190766422E-3</v>
      </c>
      <c r="HC35" s="58">
        <v>2.8708987190766422E-3</v>
      </c>
      <c r="HD35" s="58">
        <v>2.8708987190766422E-3</v>
      </c>
      <c r="HE35" s="58">
        <v>2.8708987190766422E-3</v>
      </c>
      <c r="HF35" s="58">
        <v>2.8708987190766422E-3</v>
      </c>
      <c r="HG35" s="58">
        <v>2.8708987190766422E-3</v>
      </c>
      <c r="HH35" s="58">
        <v>2.8708987190766422E-3</v>
      </c>
      <c r="HI35" s="58">
        <v>2.8708987190766422E-3</v>
      </c>
      <c r="HJ35" s="58">
        <v>2.8708987190766422E-3</v>
      </c>
      <c r="HK35" s="58">
        <v>2.8708987190766422E-3</v>
      </c>
      <c r="HL35" s="58">
        <v>2.8708987190766422E-3</v>
      </c>
      <c r="HM35" s="58">
        <v>2.8708987190766422E-3</v>
      </c>
      <c r="HN35" s="58">
        <v>2.8708987190766422E-3</v>
      </c>
      <c r="HO35" s="58">
        <v>2.8708987190766422E-3</v>
      </c>
      <c r="HP35" s="58">
        <v>2.8708987190766422E-3</v>
      </c>
      <c r="HQ35" s="58">
        <v>2.8708987190766422E-3</v>
      </c>
      <c r="HR35" s="58">
        <v>2.8708987190766422E-3</v>
      </c>
      <c r="HS35" s="58">
        <v>2.8708987190766422E-3</v>
      </c>
      <c r="HT35" s="58">
        <v>2.8708987190766422E-3</v>
      </c>
      <c r="HU35" s="58">
        <v>2.8708987190766422E-3</v>
      </c>
      <c r="HV35" s="58">
        <v>2.8708987190766422E-3</v>
      </c>
      <c r="HW35" s="58">
        <v>2.8708987190766422E-3</v>
      </c>
      <c r="HX35" s="58">
        <v>2.8708987190766422E-3</v>
      </c>
      <c r="HY35" s="58">
        <v>2.8708987190766422E-3</v>
      </c>
      <c r="HZ35" s="58">
        <v>2.8708987190766422E-3</v>
      </c>
      <c r="IA35" s="58">
        <v>2.8708987190766422E-3</v>
      </c>
      <c r="IB35" s="58">
        <v>2.8708987190766422E-3</v>
      </c>
      <c r="IC35" s="58">
        <v>2.8708987190766422E-3</v>
      </c>
      <c r="ID35" s="58">
        <v>2.8708987190766422E-3</v>
      </c>
      <c r="IE35" s="58">
        <v>2.8708987190766422E-3</v>
      </c>
      <c r="IF35" s="58">
        <v>2.8708987190766422E-3</v>
      </c>
      <c r="IG35" s="58">
        <v>2.8708987190766422E-3</v>
      </c>
      <c r="IH35" s="58">
        <v>2.8708987190766422E-3</v>
      </c>
      <c r="II35" s="58">
        <v>2.8708987190766422E-3</v>
      </c>
      <c r="IJ35" s="58">
        <v>2.8708987190766422E-3</v>
      </c>
      <c r="IK35" s="58">
        <v>2.8708987190766422E-3</v>
      </c>
      <c r="IL35" s="58">
        <v>2.8708987190766422E-3</v>
      </c>
      <c r="IM35" s="58">
        <v>2.8708987190766422E-3</v>
      </c>
      <c r="IN35" s="58">
        <v>2.8708987190766422E-3</v>
      </c>
      <c r="IO35" s="58">
        <v>2.8708987190766422E-3</v>
      </c>
      <c r="IP35" s="58">
        <v>2.8708987190766422E-3</v>
      </c>
      <c r="IQ35" s="58">
        <v>2.8708987190766422E-3</v>
      </c>
      <c r="IR35" s="58">
        <v>2.8708987190766422E-3</v>
      </c>
      <c r="IS35" s="58">
        <v>2.8708987190766422E-3</v>
      </c>
      <c r="IT35" s="58">
        <v>2.8708987190766422E-3</v>
      </c>
      <c r="IU35" s="58">
        <v>2.8708987190766422E-3</v>
      </c>
      <c r="IV35" s="58">
        <v>2.8708987190766422E-3</v>
      </c>
      <c r="IW35" s="58">
        <v>2.8708987190766422E-3</v>
      </c>
      <c r="IX35" s="58">
        <v>2.8708987190766422E-3</v>
      </c>
      <c r="IY35" s="58">
        <v>2.8708987190766422E-3</v>
      </c>
      <c r="IZ35" s="58">
        <v>2.8708987190766422E-3</v>
      </c>
      <c r="JA35" s="58">
        <v>2.8708987190766422E-3</v>
      </c>
      <c r="JB35" s="58">
        <v>2.8708987190766422E-3</v>
      </c>
      <c r="JC35" s="58">
        <v>2.8708987190766422E-3</v>
      </c>
      <c r="JD35" s="58">
        <v>2.8708987190766422E-3</v>
      </c>
      <c r="JE35" s="58">
        <v>2.8708987190766422E-3</v>
      </c>
      <c r="JF35" s="58">
        <v>2.8708987190766422E-3</v>
      </c>
      <c r="JG35" s="58">
        <v>2.8708987190766422E-3</v>
      </c>
      <c r="JH35" s="58">
        <v>2.8708987190766422E-3</v>
      </c>
      <c r="JI35" s="58">
        <v>2.8708987190766422E-3</v>
      </c>
      <c r="JJ35" s="58">
        <v>2.8708987190766422E-3</v>
      </c>
      <c r="JK35" s="58">
        <v>2.8708987190766422E-3</v>
      </c>
      <c r="JL35" s="58">
        <v>2.8708987190766422E-3</v>
      </c>
      <c r="JM35" s="58">
        <v>2.8708987190766422E-3</v>
      </c>
      <c r="JN35" s="58">
        <v>2.8708987190766422E-3</v>
      </c>
      <c r="JO35" s="58">
        <v>2.8708987190766422E-3</v>
      </c>
      <c r="JP35" s="58">
        <v>2.8708987190766422E-3</v>
      </c>
      <c r="JQ35" s="58">
        <v>2.8708987190766422E-3</v>
      </c>
      <c r="JR35" s="58">
        <v>2.8708987190766422E-3</v>
      </c>
      <c r="JS35" s="58">
        <v>2.8708987190766422E-3</v>
      </c>
      <c r="JT35" s="58">
        <v>2.8708987190766422E-3</v>
      </c>
      <c r="JU35" s="58">
        <v>2.8708987190766422E-3</v>
      </c>
      <c r="JV35" s="58">
        <v>2.8708987190766422E-3</v>
      </c>
      <c r="JW35" s="58">
        <v>2.8708987190766422E-3</v>
      </c>
      <c r="JX35" s="58">
        <v>2.8708987190766422E-3</v>
      </c>
      <c r="JY35" s="58">
        <v>2.8708987190766422E-3</v>
      </c>
      <c r="JZ35" s="58">
        <v>2.8708987190766422E-3</v>
      </c>
      <c r="KA35" s="58">
        <v>2.8708987190766422E-3</v>
      </c>
      <c r="KB35" s="58">
        <v>2.8708987190766422E-3</v>
      </c>
      <c r="KC35" s="58">
        <v>2.8708987190766422E-3</v>
      </c>
      <c r="KD35" s="58">
        <v>2.8708987190766422E-3</v>
      </c>
      <c r="KE35" s="58">
        <v>2.8708987190766422E-3</v>
      </c>
      <c r="KF35" s="58">
        <v>2.8708987190766422E-3</v>
      </c>
      <c r="KG35" s="58">
        <v>2.8708987190766422E-3</v>
      </c>
      <c r="KH35" s="58">
        <v>2.8708987190766422E-3</v>
      </c>
      <c r="KI35" s="58">
        <v>2.8708987190766422E-3</v>
      </c>
      <c r="KJ35" s="58">
        <v>2.8708987190766422E-3</v>
      </c>
      <c r="KK35" s="58">
        <v>2.8708987190766422E-3</v>
      </c>
      <c r="KL35" s="58">
        <v>2.8708987190766422E-3</v>
      </c>
      <c r="KM35" s="58">
        <v>2.8708987190766422E-3</v>
      </c>
      <c r="KN35" s="58">
        <v>2.8708987190766422E-3</v>
      </c>
      <c r="KO35" s="58">
        <v>2.8708987190766422E-3</v>
      </c>
      <c r="KP35" s="58">
        <v>2.8708987190766422E-3</v>
      </c>
      <c r="KQ35" s="58">
        <v>2.8708987190766422E-3</v>
      </c>
      <c r="KR35" s="58">
        <v>2.8708987190766422E-3</v>
      </c>
      <c r="KS35" s="58">
        <v>2.8708987190766422E-3</v>
      </c>
      <c r="KT35" s="58">
        <v>2.8708987190766422E-3</v>
      </c>
      <c r="KU35" s="58">
        <v>2.8708987190766422E-3</v>
      </c>
      <c r="KV35" s="58">
        <v>2.8708987190766422E-3</v>
      </c>
      <c r="KW35" s="58">
        <v>2.8708987190766422E-3</v>
      </c>
      <c r="KX35" s="58">
        <v>2.8708987190766422E-3</v>
      </c>
      <c r="KY35" s="58">
        <v>2.8708987190766422E-3</v>
      </c>
      <c r="KZ35" s="58">
        <v>2.8708987190766422E-3</v>
      </c>
      <c r="LA35" s="58">
        <v>2.8708987190766422E-3</v>
      </c>
      <c r="LB35" s="58">
        <v>2.8708987190766422E-3</v>
      </c>
      <c r="LC35" s="58">
        <v>2.8708987190766422E-3</v>
      </c>
      <c r="LD35" s="58">
        <v>2.8708987190766422E-3</v>
      </c>
      <c r="LE35" s="58">
        <v>2.8708987190766422E-3</v>
      </c>
      <c r="LF35" s="58">
        <v>2.8708987190766422E-3</v>
      </c>
      <c r="LG35" s="58">
        <v>2.8708987190766422E-3</v>
      </c>
      <c r="LH35" s="58">
        <v>2.8708987190766422E-3</v>
      </c>
      <c r="LI35" s="58">
        <v>2.8708987190766422E-3</v>
      </c>
      <c r="LJ35" s="58">
        <v>2.8708987190766422E-3</v>
      </c>
      <c r="LK35" s="58">
        <v>2.8708987190766422E-3</v>
      </c>
      <c r="LL35" s="58">
        <v>2.8708987190766422E-3</v>
      </c>
      <c r="LM35" s="58">
        <v>2.8708987190766422E-3</v>
      </c>
      <c r="LN35" s="58">
        <v>2.8708987190766422E-3</v>
      </c>
      <c r="LO35" s="58">
        <v>2.8708987190766422E-3</v>
      </c>
      <c r="LP35" s="58">
        <v>2.8708987190766422E-3</v>
      </c>
      <c r="LQ35" s="58">
        <v>2.8708987190766422E-3</v>
      </c>
      <c r="LR35" s="58">
        <v>2.8708987190766422E-3</v>
      </c>
      <c r="LS35" s="58">
        <v>2.8708987190766422E-3</v>
      </c>
      <c r="LT35" s="58">
        <v>2.8708987190766422E-3</v>
      </c>
      <c r="LU35" s="58">
        <v>2.8708987190766422E-3</v>
      </c>
      <c r="LV35" s="58">
        <v>2.8708987190766422E-3</v>
      </c>
      <c r="LW35" s="58">
        <v>2.8708987190766422E-3</v>
      </c>
      <c r="LX35" s="58">
        <v>2.8708987190766422E-3</v>
      </c>
      <c r="LY35" s="58">
        <v>2.8708987190766422E-3</v>
      </c>
      <c r="LZ35" s="58">
        <v>2.8708987190766422E-3</v>
      </c>
      <c r="MA35" s="58">
        <v>2.8708987190766422E-3</v>
      </c>
      <c r="MB35" s="58">
        <v>2.8708987190766422E-3</v>
      </c>
      <c r="MC35" s="58">
        <v>2.8708987190766422E-3</v>
      </c>
      <c r="MD35" s="58">
        <v>2.8708987190766422E-3</v>
      </c>
      <c r="ME35" s="58">
        <v>2.8708987190766422E-3</v>
      </c>
      <c r="MF35" s="58">
        <v>2.8708987190766422E-3</v>
      </c>
      <c r="MG35" s="58">
        <v>2.8708987190766422E-3</v>
      </c>
      <c r="MH35" s="58">
        <v>2.8708987190766422E-3</v>
      </c>
      <c r="MI35" s="58">
        <v>2.8708987190766422E-3</v>
      </c>
      <c r="MJ35" s="58">
        <v>2.8708987190766422E-3</v>
      </c>
      <c r="MK35" s="58">
        <v>2.8708987190766422E-3</v>
      </c>
      <c r="ML35" s="58">
        <v>2.8708987190766422E-3</v>
      </c>
      <c r="MM35" s="58">
        <v>2.8708987190766422E-3</v>
      </c>
      <c r="MN35" s="58">
        <v>2.8708987190766422E-3</v>
      </c>
      <c r="MO35" s="58">
        <v>2.8708987190766422E-3</v>
      </c>
      <c r="MP35" s="58">
        <v>2.8708987190766422E-3</v>
      </c>
      <c r="MQ35" s="58">
        <v>2.8708987190766422E-3</v>
      </c>
      <c r="MR35" s="58">
        <v>2.8708987190766422E-3</v>
      </c>
      <c r="MS35" s="58">
        <v>2.8708987190766422E-3</v>
      </c>
      <c r="MT35" s="58">
        <v>2.8708987190766422E-3</v>
      </c>
      <c r="MU35" s="58">
        <v>2.8708987190766422E-3</v>
      </c>
      <c r="MV35" s="58">
        <v>2.8708987190766422E-3</v>
      </c>
      <c r="MW35" s="58">
        <v>2.8708987190766422E-3</v>
      </c>
      <c r="MX35" s="58">
        <v>2.8708987190766422E-3</v>
      </c>
      <c r="MY35" s="58">
        <v>2.8708987190766422E-3</v>
      </c>
      <c r="MZ35" s="58">
        <v>2.8708987190766422E-3</v>
      </c>
      <c r="NA35" s="58">
        <v>2.8708987190766422E-3</v>
      </c>
      <c r="NB35" s="58">
        <v>2.8708987190766422E-3</v>
      </c>
      <c r="NC35" s="58">
        <v>2.8708987190766422E-3</v>
      </c>
      <c r="ND35" s="58">
        <v>2.8708987190766422E-3</v>
      </c>
      <c r="NE35" s="58">
        <v>2.8708987190766422E-3</v>
      </c>
      <c r="NF35" s="58">
        <v>2.8708987190766422E-3</v>
      </c>
      <c r="NG35" s="58">
        <v>2.8708987190766422E-3</v>
      </c>
      <c r="NH35" s="58">
        <v>2.8708987190766422E-3</v>
      </c>
      <c r="NI35" s="58">
        <v>2.8708987190766422E-3</v>
      </c>
      <c r="NJ35" s="58">
        <v>2.8708987190766422E-3</v>
      </c>
      <c r="NK35" s="58">
        <v>2.8708987190766422E-3</v>
      </c>
      <c r="NL35" s="58">
        <v>2.8708987190766422E-3</v>
      </c>
      <c r="NM35" s="58">
        <v>2.8708987190766422E-3</v>
      </c>
      <c r="NN35" s="58">
        <v>2.8708987190766422E-3</v>
      </c>
      <c r="NO35" s="58">
        <v>2.8708987190766422E-3</v>
      </c>
      <c r="NP35" s="58">
        <v>2.8708987190766422E-3</v>
      </c>
      <c r="NQ35" s="58">
        <v>2.8708987190766422E-3</v>
      </c>
      <c r="NR35" s="58">
        <v>2.8708987190766422E-3</v>
      </c>
      <c r="NS35" s="58">
        <v>2.8708987190766422E-3</v>
      </c>
      <c r="NT35" s="58">
        <v>2.8708987190766422E-3</v>
      </c>
      <c r="NU35" s="58">
        <v>2.8708987190766422E-3</v>
      </c>
      <c r="NV35" s="58">
        <v>2.8708987190766422E-3</v>
      </c>
      <c r="NW35" s="58">
        <v>2.8708987190766422E-3</v>
      </c>
      <c r="NX35" s="58">
        <v>2.8708987190766422E-3</v>
      </c>
      <c r="NY35" s="58">
        <v>2.8708987190766422E-3</v>
      </c>
      <c r="NZ35" s="58">
        <v>2.8708987190766422E-3</v>
      </c>
      <c r="OA35" s="58">
        <v>2.8708987190766422E-3</v>
      </c>
      <c r="OB35" s="58">
        <v>2.8708987190766422E-3</v>
      </c>
      <c r="OC35" s="58">
        <v>2.8708987190766422E-3</v>
      </c>
      <c r="OD35" s="58">
        <v>2.8708987190766422E-3</v>
      </c>
      <c r="OE35" s="58">
        <v>2.8708987190766422E-3</v>
      </c>
      <c r="OF35" s="58">
        <v>2.8708987190766422E-3</v>
      </c>
      <c r="OG35" s="58">
        <v>2.8708987190766422E-3</v>
      </c>
      <c r="OH35" s="58">
        <v>2.8708987190766422E-3</v>
      </c>
      <c r="OI35" s="58">
        <v>2.8708987190766422E-3</v>
      </c>
      <c r="OJ35" s="58">
        <v>2.8708987190766422E-3</v>
      </c>
      <c r="OK35" s="58">
        <v>2.8708987190766422E-3</v>
      </c>
      <c r="OL35" s="58">
        <v>2.8708987190766422E-3</v>
      </c>
      <c r="OM35" s="58">
        <v>2.8708987190766422E-3</v>
      </c>
      <c r="ON35" s="58">
        <v>2.8708987190766422E-3</v>
      </c>
      <c r="OO35" s="58">
        <v>2.8708987190766422E-3</v>
      </c>
      <c r="OP35" s="58">
        <v>2.8708987190766422E-3</v>
      </c>
      <c r="OQ35" s="58">
        <v>2.8708987190766422E-3</v>
      </c>
      <c r="OR35" s="58">
        <v>2.8708987190766422E-3</v>
      </c>
      <c r="OS35" s="58">
        <v>2.8708987190766422E-3</v>
      </c>
      <c r="OT35" s="58">
        <v>2.8708987190766422E-3</v>
      </c>
      <c r="OU35" s="58">
        <v>2.8708987190766422E-3</v>
      </c>
      <c r="OV35" s="58">
        <v>2.8708987190766422E-3</v>
      </c>
      <c r="OW35" s="58">
        <v>2.8708987190766422E-3</v>
      </c>
      <c r="OX35" s="58">
        <v>2.8708987190766422E-3</v>
      </c>
      <c r="OY35" s="58">
        <v>2.8708987190766422E-3</v>
      </c>
      <c r="OZ35" s="58">
        <v>2.8708987190766422E-3</v>
      </c>
      <c r="PA35" s="58">
        <v>2.8708987190766422E-3</v>
      </c>
      <c r="PB35" s="58">
        <v>2.8708987190766422E-3</v>
      </c>
      <c r="PC35" s="58">
        <v>2.8708987190766422E-3</v>
      </c>
      <c r="PD35" s="58">
        <v>2.8708987190766422E-3</v>
      </c>
      <c r="PE35" s="58">
        <v>2.8708987190766422E-3</v>
      </c>
      <c r="PF35" s="58">
        <v>2.8708987190766422E-3</v>
      </c>
      <c r="PG35" s="58">
        <v>2.8708987190766422E-3</v>
      </c>
      <c r="PH35" s="58">
        <v>2.8708987190766422E-3</v>
      </c>
      <c r="PI35" s="58">
        <v>2.8708987190766422E-3</v>
      </c>
      <c r="PJ35" s="58">
        <v>2.8708987190766422E-3</v>
      </c>
      <c r="PK35" s="58">
        <v>2.8708987190766422E-3</v>
      </c>
      <c r="PL35" s="58">
        <v>2.8708987190766422E-3</v>
      </c>
      <c r="PM35" s="58">
        <v>2.8708987190766422E-3</v>
      </c>
      <c r="PN35" s="58">
        <v>2.8708987190766422E-3</v>
      </c>
      <c r="PO35" s="58">
        <v>2.8708987190766422E-3</v>
      </c>
      <c r="PP35" s="58">
        <v>2.8708987190766422E-3</v>
      </c>
      <c r="PQ35" s="58">
        <v>2.8708987190766422E-3</v>
      </c>
      <c r="PR35" s="58">
        <v>2.8708987190766422E-3</v>
      </c>
      <c r="PS35" s="58">
        <v>2.8708987190766422E-3</v>
      </c>
      <c r="PT35" s="58">
        <v>2.8708987190766422E-3</v>
      </c>
      <c r="PU35" s="58">
        <v>2.8708987190766422E-3</v>
      </c>
      <c r="PV35" s="58">
        <v>2.8708987190766422E-3</v>
      </c>
      <c r="PW35" s="58">
        <v>2.8708987190766422E-3</v>
      </c>
      <c r="PX35" s="58">
        <v>2.8708987190766422E-3</v>
      </c>
      <c r="PY35" s="58">
        <v>2.8708987190766422E-3</v>
      </c>
      <c r="PZ35" s="58">
        <v>2.8708987190766422E-3</v>
      </c>
      <c r="QA35" s="58">
        <v>2.8708987190766422E-3</v>
      </c>
      <c r="QB35" s="58">
        <v>2.8708987190766422E-3</v>
      </c>
      <c r="QC35" s="58">
        <v>2.8708987190766422E-3</v>
      </c>
      <c r="QD35" s="58">
        <v>2.8708987190766422E-3</v>
      </c>
      <c r="QE35" s="58">
        <v>2.8708987190766422E-3</v>
      </c>
      <c r="QF35" s="58">
        <v>2.8708987190766422E-3</v>
      </c>
      <c r="QG35" s="58">
        <v>2.8708987190766422E-3</v>
      </c>
      <c r="QH35" s="58">
        <v>2.8708987190766422E-3</v>
      </c>
      <c r="QI35" t="s">
        <v>1293</v>
      </c>
    </row>
    <row r="36" spans="1:451">
      <c r="A36" s="43"/>
      <c r="B36" s="64"/>
      <c r="QI36" t="s">
        <v>1293</v>
      </c>
    </row>
    <row r="37" spans="1:451">
      <c r="A37" s="47"/>
      <c r="B37" s="48" t="str">
        <f>B20</f>
        <v>Taxas de Câmbio</v>
      </c>
      <c r="C37" s="49"/>
      <c r="D37" s="49"/>
      <c r="E37" s="49"/>
      <c r="F37" s="48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  <c r="AT37" s="51"/>
      <c r="AU37" s="51"/>
      <c r="AV37" s="51"/>
      <c r="AW37" s="51"/>
      <c r="AX37" s="51"/>
      <c r="AY37" s="51"/>
      <c r="AZ37" s="51"/>
      <c r="BA37" s="51"/>
      <c r="BB37" s="51"/>
      <c r="BC37" s="51"/>
      <c r="BD37" s="51"/>
      <c r="BE37" s="51"/>
      <c r="BF37" s="51"/>
      <c r="BG37" s="51"/>
      <c r="BH37" s="51"/>
      <c r="BI37" s="51"/>
      <c r="BJ37" s="51"/>
      <c r="BK37" s="51"/>
      <c r="BL37" s="51"/>
      <c r="BM37" s="51"/>
      <c r="BN37" s="51"/>
      <c r="BO37" s="51"/>
      <c r="BP37" s="51"/>
      <c r="BQ37" s="51"/>
      <c r="BR37" s="51"/>
      <c r="BS37" s="51"/>
      <c r="BT37" s="51"/>
      <c r="BU37" s="51"/>
      <c r="BV37" s="51"/>
      <c r="BW37" s="51"/>
      <c r="BX37" s="51"/>
      <c r="BY37" s="51"/>
      <c r="BZ37" s="51"/>
      <c r="CA37" s="51"/>
      <c r="CB37" s="51"/>
      <c r="CC37" s="51"/>
      <c r="CD37" s="51"/>
      <c r="CE37" s="51"/>
      <c r="CF37" s="51"/>
      <c r="CG37" s="51"/>
      <c r="CH37" s="51"/>
      <c r="CI37" s="51"/>
      <c r="CJ37" s="51"/>
      <c r="CK37" s="51"/>
      <c r="CL37" s="51"/>
      <c r="CM37" s="51"/>
      <c r="CN37" s="51"/>
      <c r="CO37" s="51"/>
      <c r="CP37" s="51"/>
      <c r="CQ37" s="51"/>
      <c r="CR37" s="51"/>
      <c r="CS37" s="51"/>
      <c r="CT37" s="51"/>
      <c r="CU37" s="51"/>
      <c r="CV37" s="51"/>
      <c r="CW37" s="51"/>
      <c r="CX37" s="51"/>
      <c r="CY37" s="51"/>
      <c r="CZ37" s="51"/>
      <c r="DA37" s="51"/>
      <c r="DB37" s="51"/>
      <c r="DC37" s="51"/>
      <c r="DD37" s="51"/>
      <c r="DE37" s="51"/>
      <c r="DF37" s="51"/>
      <c r="DG37" s="51"/>
      <c r="DH37" s="51"/>
      <c r="DI37" s="51"/>
      <c r="DJ37" s="51"/>
      <c r="DK37" s="51"/>
      <c r="DL37" s="51"/>
      <c r="DM37" s="51"/>
      <c r="DN37" s="51"/>
      <c r="DO37" s="51"/>
      <c r="DP37" s="51"/>
      <c r="DQ37" s="51"/>
      <c r="DR37" s="51"/>
      <c r="DS37" s="51"/>
      <c r="DT37" s="51"/>
      <c r="DU37" s="51"/>
      <c r="DV37" s="51"/>
      <c r="DW37" s="51"/>
      <c r="DX37" s="51"/>
      <c r="DY37" s="51"/>
      <c r="DZ37" s="51"/>
      <c r="EA37" s="51"/>
      <c r="EB37" s="51"/>
      <c r="EC37" s="51"/>
      <c r="ED37" s="51"/>
      <c r="EE37" s="51"/>
      <c r="EF37" s="51"/>
      <c r="EG37" s="51"/>
      <c r="EH37" s="51"/>
      <c r="EI37" s="51"/>
      <c r="EJ37" s="51"/>
      <c r="EK37" s="51"/>
      <c r="EL37" s="51"/>
      <c r="EM37" s="51"/>
      <c r="EN37" s="51"/>
      <c r="EO37" s="51"/>
      <c r="EP37" s="51"/>
      <c r="EQ37" s="51"/>
      <c r="ER37" s="51"/>
      <c r="ES37" s="51"/>
      <c r="ET37" s="51"/>
      <c r="EU37" s="51"/>
      <c r="EV37" s="51"/>
      <c r="EW37" s="51"/>
      <c r="EX37" s="51"/>
      <c r="EY37" s="51"/>
      <c r="EZ37" s="51"/>
      <c r="FA37" s="51"/>
      <c r="FB37" s="51"/>
      <c r="FC37" s="51"/>
      <c r="FD37" s="51"/>
      <c r="FE37" s="51"/>
      <c r="FF37" s="51"/>
      <c r="FG37" s="51"/>
      <c r="FH37" s="51"/>
      <c r="FI37" s="51"/>
      <c r="FJ37" s="51"/>
      <c r="FK37" s="51"/>
      <c r="FL37" s="51"/>
      <c r="FM37" s="51"/>
      <c r="FN37" s="51"/>
      <c r="FO37" s="51"/>
      <c r="FP37" s="51"/>
      <c r="FQ37" s="51"/>
      <c r="FR37" s="51"/>
      <c r="FS37" s="51"/>
      <c r="FT37" s="51"/>
      <c r="FU37" s="51"/>
      <c r="FV37" s="51"/>
      <c r="FW37" s="51"/>
      <c r="FX37" s="51"/>
      <c r="FY37" s="51"/>
      <c r="FZ37" s="51"/>
      <c r="GA37" s="51"/>
      <c r="GB37" s="51"/>
      <c r="GC37" s="51"/>
      <c r="GD37" s="51"/>
      <c r="GE37" s="51"/>
      <c r="GF37" s="51"/>
      <c r="GG37" s="51"/>
      <c r="GH37" s="51"/>
      <c r="GI37" s="51"/>
      <c r="GJ37" s="51"/>
      <c r="GK37" s="51"/>
      <c r="GL37" s="51"/>
      <c r="GM37" s="51"/>
      <c r="GN37" s="51"/>
      <c r="GO37" s="51"/>
      <c r="GP37" s="51"/>
      <c r="GQ37" s="51"/>
      <c r="GR37" s="51"/>
      <c r="GS37" s="51"/>
      <c r="GT37" s="51"/>
      <c r="GU37" s="51"/>
      <c r="GV37" s="51"/>
      <c r="GW37" s="51"/>
      <c r="GX37" s="51"/>
      <c r="GY37" s="51"/>
      <c r="GZ37" s="51"/>
      <c r="HA37" s="51"/>
      <c r="HB37" s="51"/>
      <c r="HC37" s="51"/>
      <c r="HD37" s="51"/>
      <c r="HE37" s="51"/>
      <c r="HF37" s="51"/>
      <c r="HG37" s="51"/>
      <c r="HH37" s="51"/>
      <c r="HI37" s="51"/>
      <c r="HJ37" s="51"/>
      <c r="HK37" s="51"/>
      <c r="HL37" s="51"/>
      <c r="HM37" s="51"/>
      <c r="HN37" s="51"/>
      <c r="HO37" s="51"/>
      <c r="HP37" s="51"/>
      <c r="HQ37" s="51"/>
      <c r="HR37" s="51"/>
      <c r="HS37" s="51"/>
      <c r="HT37" s="51"/>
      <c r="HU37" s="51"/>
      <c r="HV37" s="51"/>
      <c r="HW37" s="51"/>
      <c r="HX37" s="51"/>
      <c r="HY37" s="51"/>
      <c r="HZ37" s="51"/>
      <c r="IA37" s="51"/>
      <c r="IB37" s="51"/>
      <c r="IC37" s="51"/>
      <c r="ID37" s="51"/>
      <c r="IE37" s="51"/>
      <c r="IF37" s="51"/>
      <c r="IG37" s="51"/>
      <c r="IH37" s="51"/>
      <c r="II37" s="51"/>
      <c r="IJ37" s="51"/>
      <c r="IK37" s="51"/>
      <c r="IL37" s="51"/>
      <c r="IM37" s="51"/>
      <c r="IN37" s="51"/>
      <c r="IO37" s="51"/>
      <c r="IP37" s="51"/>
      <c r="IQ37" s="51"/>
      <c r="IR37" s="51"/>
      <c r="IS37" s="51"/>
      <c r="IT37" s="51"/>
      <c r="IU37" s="51"/>
      <c r="IV37" s="51"/>
      <c r="IW37" s="51"/>
      <c r="IX37" s="51"/>
      <c r="IY37" s="51"/>
      <c r="IZ37" s="51"/>
      <c r="JA37" s="51"/>
      <c r="JB37" s="51"/>
      <c r="JC37" s="51"/>
      <c r="JD37" s="51"/>
      <c r="JE37" s="51"/>
      <c r="JF37" s="51"/>
      <c r="JG37" s="51"/>
      <c r="JH37" s="51"/>
      <c r="JI37" s="51"/>
      <c r="JJ37" s="51"/>
      <c r="JK37" s="51"/>
      <c r="JL37" s="51"/>
      <c r="JM37" s="51"/>
      <c r="JN37" s="51"/>
      <c r="JO37" s="51"/>
      <c r="JP37" s="51"/>
      <c r="JQ37" s="51"/>
      <c r="JR37" s="51"/>
      <c r="JS37" s="51"/>
      <c r="JT37" s="51"/>
      <c r="JU37" s="51"/>
      <c r="JV37" s="51"/>
      <c r="JW37" s="51"/>
      <c r="JX37" s="51"/>
      <c r="JY37" s="51"/>
      <c r="JZ37" s="51"/>
      <c r="KA37" s="51"/>
      <c r="KB37" s="51"/>
      <c r="KC37" s="51"/>
      <c r="KD37" s="51"/>
      <c r="KE37" s="51"/>
      <c r="KF37" s="51"/>
      <c r="KG37" s="51"/>
      <c r="KH37" s="51"/>
      <c r="KI37" s="51"/>
      <c r="KJ37" s="51"/>
      <c r="KK37" s="51"/>
      <c r="KL37" s="51"/>
      <c r="KM37" s="51"/>
      <c r="KN37" s="51"/>
      <c r="KO37" s="51"/>
      <c r="KP37" s="51"/>
      <c r="KQ37" s="51"/>
      <c r="KR37" s="51"/>
      <c r="KS37" s="51"/>
      <c r="KT37" s="51"/>
      <c r="KU37" s="51"/>
      <c r="KV37" s="51"/>
      <c r="KW37" s="51"/>
      <c r="KX37" s="51"/>
      <c r="KY37" s="51"/>
      <c r="KZ37" s="51"/>
      <c r="LA37" s="51"/>
      <c r="LB37" s="51"/>
      <c r="LC37" s="51"/>
      <c r="LD37" s="51"/>
      <c r="LE37" s="51"/>
      <c r="LF37" s="51"/>
      <c r="LG37" s="51"/>
      <c r="LH37" s="51"/>
      <c r="LI37" s="51"/>
      <c r="LJ37" s="51"/>
      <c r="LK37" s="51"/>
      <c r="LL37" s="51"/>
      <c r="LM37" s="51"/>
      <c r="LN37" s="51"/>
      <c r="LO37" s="51"/>
      <c r="LP37" s="51"/>
      <c r="LQ37" s="51"/>
      <c r="LR37" s="51"/>
      <c r="LS37" s="51"/>
      <c r="LT37" s="51"/>
      <c r="LU37" s="51"/>
      <c r="LV37" s="51"/>
      <c r="LW37" s="51"/>
      <c r="LX37" s="51"/>
      <c r="LY37" s="51"/>
      <c r="LZ37" s="51"/>
      <c r="MA37" s="51"/>
      <c r="MB37" s="51"/>
      <c r="MC37" s="51"/>
      <c r="MD37" s="51"/>
      <c r="ME37" s="51"/>
      <c r="MF37" s="51"/>
      <c r="MG37" s="51"/>
      <c r="MH37" s="51"/>
      <c r="MI37" s="51"/>
      <c r="MJ37" s="51"/>
      <c r="MK37" s="51"/>
      <c r="ML37" s="51"/>
      <c r="MM37" s="51"/>
      <c r="MN37" s="51"/>
      <c r="MO37" s="51"/>
      <c r="MP37" s="51"/>
      <c r="MQ37" s="51"/>
      <c r="MR37" s="51"/>
      <c r="MS37" s="51"/>
      <c r="MT37" s="51"/>
      <c r="MU37" s="51"/>
      <c r="MV37" s="51"/>
      <c r="MW37" s="51"/>
      <c r="MX37" s="51"/>
      <c r="MY37" s="51"/>
      <c r="MZ37" s="51"/>
      <c r="NA37" s="51"/>
      <c r="NB37" s="51"/>
      <c r="NC37" s="51"/>
      <c r="ND37" s="51"/>
      <c r="NE37" s="51"/>
      <c r="NF37" s="51"/>
      <c r="NG37" s="51"/>
      <c r="NH37" s="51"/>
      <c r="NI37" s="51"/>
      <c r="NJ37" s="51"/>
      <c r="NK37" s="51"/>
      <c r="NL37" s="51"/>
      <c r="NM37" s="51"/>
      <c r="NN37" s="51"/>
      <c r="NO37" s="51"/>
      <c r="NP37" s="51"/>
      <c r="NQ37" s="51"/>
      <c r="NR37" s="51"/>
      <c r="NS37" s="51"/>
      <c r="NT37" s="51"/>
      <c r="NU37" s="51"/>
      <c r="NV37" s="51"/>
      <c r="NW37" s="51"/>
      <c r="NX37" s="51"/>
      <c r="NY37" s="51"/>
      <c r="NZ37" s="51"/>
      <c r="OA37" s="51"/>
      <c r="OB37" s="51"/>
      <c r="OC37" s="51"/>
      <c r="OD37" s="51"/>
      <c r="OE37" s="51"/>
      <c r="OF37" s="51"/>
      <c r="OG37" s="51"/>
      <c r="OH37" s="51"/>
      <c r="OI37" s="51"/>
      <c r="OJ37" s="51"/>
      <c r="OK37" s="51"/>
      <c r="OL37" s="51"/>
      <c r="OM37" s="51"/>
      <c r="ON37" s="51"/>
      <c r="OO37" s="51"/>
      <c r="OP37" s="51"/>
      <c r="OQ37" s="51"/>
      <c r="OR37" s="51"/>
      <c r="OS37" s="51"/>
      <c r="OT37" s="51"/>
      <c r="OU37" s="51"/>
      <c r="OV37" s="51"/>
      <c r="OW37" s="51"/>
      <c r="OX37" s="51"/>
      <c r="OY37" s="51"/>
      <c r="OZ37" s="51"/>
      <c r="PA37" s="51"/>
      <c r="PB37" s="51"/>
      <c r="PC37" s="51"/>
      <c r="PD37" s="51"/>
      <c r="PE37" s="51"/>
      <c r="PF37" s="51"/>
      <c r="PG37" s="51"/>
      <c r="PH37" s="51"/>
      <c r="PI37" s="51"/>
      <c r="PJ37" s="51"/>
      <c r="PK37" s="51"/>
      <c r="PL37" s="51"/>
      <c r="PM37" s="51"/>
      <c r="PN37" s="51"/>
      <c r="PO37" s="51"/>
      <c r="PP37" s="51"/>
      <c r="PQ37" s="51"/>
      <c r="PR37" s="51"/>
      <c r="PS37" s="51"/>
      <c r="PT37" s="51"/>
      <c r="PU37" s="51"/>
      <c r="PV37" s="51"/>
      <c r="PW37" s="51"/>
      <c r="PX37" s="51"/>
      <c r="PY37" s="51"/>
      <c r="PZ37" s="51"/>
      <c r="QA37" s="51"/>
      <c r="QB37" s="51"/>
      <c r="QC37" s="51"/>
      <c r="QD37" s="51"/>
      <c r="QE37" s="51"/>
      <c r="QF37" s="51"/>
      <c r="QG37" s="51"/>
      <c r="QH37" s="51"/>
      <c r="QI37" t="s">
        <v>1293</v>
      </c>
    </row>
    <row r="38" spans="1:451">
      <c r="A38" s="43"/>
      <c r="B38" s="52" t="s">
        <v>1306</v>
      </c>
      <c r="C38" s="53"/>
      <c r="D38" s="53"/>
      <c r="E38" s="53"/>
      <c r="F38" s="45"/>
      <c r="G38" s="65">
        <f>LOOKUP(YEAR(G$25),$G$8:$CE$8,$G21:$CE21)</f>
        <v>3.26</v>
      </c>
      <c r="H38" s="65">
        <f t="shared" ref="H38:AP39" si="52">LOOKUP(YEAR(H$25),$G$8:$CE$8,$G21:$CE21)</f>
        <v>3.26</v>
      </c>
      <c r="I38" s="65">
        <f t="shared" si="52"/>
        <v>3.26</v>
      </c>
      <c r="J38" s="65">
        <f t="shared" si="52"/>
        <v>3.26</v>
      </c>
      <c r="K38" s="65">
        <f t="shared" si="52"/>
        <v>3.26</v>
      </c>
      <c r="L38" s="65">
        <f t="shared" si="52"/>
        <v>3.26</v>
      </c>
      <c r="M38" s="65">
        <f t="shared" si="52"/>
        <v>3.26</v>
      </c>
      <c r="N38" s="65">
        <f t="shared" si="52"/>
        <v>3.26</v>
      </c>
      <c r="O38" s="65">
        <f t="shared" si="52"/>
        <v>3.26</v>
      </c>
      <c r="P38" s="65">
        <f t="shared" si="52"/>
        <v>3.26</v>
      </c>
      <c r="Q38" s="65">
        <f t="shared" si="52"/>
        <v>3.26</v>
      </c>
      <c r="R38" s="65">
        <f t="shared" si="52"/>
        <v>3.26</v>
      </c>
      <c r="S38" s="65">
        <f t="shared" si="52"/>
        <v>3.38</v>
      </c>
      <c r="T38" s="65">
        <f t="shared" si="52"/>
        <v>3.38</v>
      </c>
      <c r="U38" s="65">
        <f t="shared" si="52"/>
        <v>3.38</v>
      </c>
      <c r="V38" s="65">
        <f t="shared" si="52"/>
        <v>3.38</v>
      </c>
      <c r="W38" s="65">
        <f t="shared" si="52"/>
        <v>3.38</v>
      </c>
      <c r="X38" s="65">
        <f t="shared" si="52"/>
        <v>3.38</v>
      </c>
      <c r="Y38" s="65">
        <f t="shared" si="52"/>
        <v>3.38</v>
      </c>
      <c r="Z38" s="65">
        <f t="shared" si="52"/>
        <v>3.38</v>
      </c>
      <c r="AA38" s="65">
        <f t="shared" si="52"/>
        <v>3.38</v>
      </c>
      <c r="AB38" s="65">
        <f t="shared" si="52"/>
        <v>3.38</v>
      </c>
      <c r="AC38" s="65">
        <f t="shared" si="52"/>
        <v>3.38</v>
      </c>
      <c r="AD38" s="65">
        <f t="shared" si="52"/>
        <v>3.38</v>
      </c>
      <c r="AE38" s="65">
        <f t="shared" si="52"/>
        <v>3.42</v>
      </c>
      <c r="AF38" s="65">
        <f t="shared" si="52"/>
        <v>3.42</v>
      </c>
      <c r="AG38" s="65">
        <f t="shared" si="52"/>
        <v>3.42</v>
      </c>
      <c r="AH38" s="65">
        <f t="shared" si="52"/>
        <v>3.42</v>
      </c>
      <c r="AI38" s="65">
        <f t="shared" si="52"/>
        <v>3.42</v>
      </c>
      <c r="AJ38" s="65">
        <f t="shared" si="52"/>
        <v>3.42</v>
      </c>
      <c r="AK38" s="65">
        <f t="shared" si="52"/>
        <v>3.42</v>
      </c>
      <c r="AL38" s="65">
        <f t="shared" si="52"/>
        <v>3.42</v>
      </c>
      <c r="AM38" s="65">
        <f t="shared" si="52"/>
        <v>3.42</v>
      </c>
      <c r="AN38" s="65">
        <f t="shared" si="52"/>
        <v>3.42</v>
      </c>
      <c r="AO38" s="65">
        <f t="shared" si="52"/>
        <v>3.42</v>
      </c>
      <c r="AP38" s="65">
        <f t="shared" si="52"/>
        <v>3.42</v>
      </c>
      <c r="AQ38" s="65">
        <f>LOOKUP(YEAR(AQ$25),$G$8:$CE$8,$G21:$CE21)</f>
        <v>3.26</v>
      </c>
      <c r="AR38" s="65">
        <f t="shared" ref="AR38:DC39" si="53">LOOKUP(YEAR(AR$25),$G$8:$CE$8,$G21:$CE21)</f>
        <v>3.26</v>
      </c>
      <c r="AS38" s="65">
        <f t="shared" si="53"/>
        <v>3.26</v>
      </c>
      <c r="AT38" s="65">
        <f t="shared" si="53"/>
        <v>3.26</v>
      </c>
      <c r="AU38" s="65">
        <f t="shared" si="53"/>
        <v>3.26</v>
      </c>
      <c r="AV38" s="65">
        <f t="shared" si="53"/>
        <v>3.26</v>
      </c>
      <c r="AW38" s="65">
        <f t="shared" si="53"/>
        <v>3.26</v>
      </c>
      <c r="AX38" s="65">
        <f t="shared" si="53"/>
        <v>3.26</v>
      </c>
      <c r="AY38" s="65">
        <f t="shared" si="53"/>
        <v>3.26</v>
      </c>
      <c r="AZ38" s="65">
        <f t="shared" si="53"/>
        <v>3.26</v>
      </c>
      <c r="BA38" s="65">
        <f t="shared" si="53"/>
        <v>3.26</v>
      </c>
      <c r="BB38" s="65">
        <f t="shared" si="53"/>
        <v>3.26</v>
      </c>
      <c r="BC38" s="65">
        <f t="shared" si="53"/>
        <v>3.38</v>
      </c>
      <c r="BD38" s="65">
        <f t="shared" si="53"/>
        <v>3.38</v>
      </c>
      <c r="BE38" s="65">
        <f t="shared" si="53"/>
        <v>3.38</v>
      </c>
      <c r="BF38" s="65">
        <f t="shared" si="53"/>
        <v>3.38</v>
      </c>
      <c r="BG38" s="65">
        <f t="shared" si="53"/>
        <v>3.38</v>
      </c>
      <c r="BH38" s="65">
        <f t="shared" si="53"/>
        <v>3.38</v>
      </c>
      <c r="BI38" s="65">
        <f t="shared" si="53"/>
        <v>3.38</v>
      </c>
      <c r="BJ38" s="65">
        <f t="shared" si="53"/>
        <v>3.38</v>
      </c>
      <c r="BK38" s="65">
        <f t="shared" si="53"/>
        <v>3.38</v>
      </c>
      <c r="BL38" s="65">
        <f t="shared" si="53"/>
        <v>3.38</v>
      </c>
      <c r="BM38" s="65">
        <f t="shared" si="53"/>
        <v>3.38</v>
      </c>
      <c r="BN38" s="65">
        <f t="shared" si="53"/>
        <v>3.38</v>
      </c>
      <c r="BO38" s="65">
        <f t="shared" si="53"/>
        <v>3.42</v>
      </c>
      <c r="BP38" s="65">
        <f t="shared" si="53"/>
        <v>3.42</v>
      </c>
      <c r="BQ38" s="65">
        <f t="shared" si="53"/>
        <v>3.42</v>
      </c>
      <c r="BR38" s="65">
        <f t="shared" si="53"/>
        <v>3.42</v>
      </c>
      <c r="BS38" s="65">
        <f t="shared" si="53"/>
        <v>3.42</v>
      </c>
      <c r="BT38" s="65">
        <f t="shared" si="53"/>
        <v>3.42</v>
      </c>
      <c r="BU38" s="65">
        <f t="shared" si="53"/>
        <v>3.42</v>
      </c>
      <c r="BV38" s="65">
        <f t="shared" si="53"/>
        <v>3.42</v>
      </c>
      <c r="BW38" s="65">
        <f t="shared" si="53"/>
        <v>3.42</v>
      </c>
      <c r="BX38" s="65">
        <f t="shared" si="53"/>
        <v>3.42</v>
      </c>
      <c r="BY38" s="65">
        <f t="shared" si="53"/>
        <v>3.42</v>
      </c>
      <c r="BZ38" s="65">
        <f t="shared" si="53"/>
        <v>3.42</v>
      </c>
      <c r="CA38" s="65">
        <f t="shared" si="53"/>
        <v>3.46</v>
      </c>
      <c r="CB38" s="65">
        <f t="shared" si="53"/>
        <v>3.46</v>
      </c>
      <c r="CC38" s="65">
        <f t="shared" si="53"/>
        <v>3.46</v>
      </c>
      <c r="CD38" s="65">
        <f t="shared" si="53"/>
        <v>3.46</v>
      </c>
      <c r="CE38" s="65">
        <f t="shared" si="53"/>
        <v>3.46</v>
      </c>
      <c r="CF38" s="65">
        <f t="shared" si="53"/>
        <v>3.46</v>
      </c>
      <c r="CG38" s="65">
        <f t="shared" si="53"/>
        <v>3.46</v>
      </c>
      <c r="CH38" s="65">
        <f t="shared" si="53"/>
        <v>3.46</v>
      </c>
      <c r="CI38" s="65">
        <f t="shared" si="53"/>
        <v>3.46</v>
      </c>
      <c r="CJ38" s="65">
        <f t="shared" si="53"/>
        <v>3.46</v>
      </c>
      <c r="CK38" s="65">
        <f t="shared" si="53"/>
        <v>3.46</v>
      </c>
      <c r="CL38" s="65">
        <f t="shared" si="53"/>
        <v>3.46</v>
      </c>
      <c r="CM38" s="65">
        <f t="shared" si="53"/>
        <v>3.5</v>
      </c>
      <c r="CN38" s="65">
        <f t="shared" si="53"/>
        <v>3.5</v>
      </c>
      <c r="CO38" s="65">
        <f t="shared" si="53"/>
        <v>3.5</v>
      </c>
      <c r="CP38" s="65">
        <f t="shared" si="53"/>
        <v>3.5</v>
      </c>
      <c r="CQ38" s="65">
        <f t="shared" si="53"/>
        <v>3.5</v>
      </c>
      <c r="CR38" s="65">
        <f t="shared" si="53"/>
        <v>3.5</v>
      </c>
      <c r="CS38" s="65">
        <f t="shared" si="53"/>
        <v>3.5</v>
      </c>
      <c r="CT38" s="65">
        <f t="shared" si="53"/>
        <v>3.5</v>
      </c>
      <c r="CU38" s="65">
        <f t="shared" si="53"/>
        <v>3.5</v>
      </c>
      <c r="CV38" s="65">
        <f t="shared" si="53"/>
        <v>3.5</v>
      </c>
      <c r="CW38" s="65">
        <f t="shared" si="53"/>
        <v>3.5</v>
      </c>
      <c r="CX38" s="65">
        <f t="shared" si="53"/>
        <v>3.5</v>
      </c>
      <c r="CY38" s="65">
        <f t="shared" si="53"/>
        <v>3.79018828752129</v>
      </c>
      <c r="CZ38" s="65">
        <f t="shared" si="53"/>
        <v>3.79018828752129</v>
      </c>
      <c r="DA38" s="65">
        <f t="shared" si="53"/>
        <v>3.79018828752129</v>
      </c>
      <c r="DB38" s="65">
        <f t="shared" si="53"/>
        <v>3.79018828752129</v>
      </c>
      <c r="DC38" s="65">
        <f t="shared" si="53"/>
        <v>3.79018828752129</v>
      </c>
      <c r="DD38" s="65">
        <f t="shared" ref="DD38:FO39" si="54">LOOKUP(YEAR(DD$25),$G$8:$CE$8,$G21:$CE21)</f>
        <v>3.79018828752129</v>
      </c>
      <c r="DE38" s="65">
        <f t="shared" si="54"/>
        <v>3.79018828752129</v>
      </c>
      <c r="DF38" s="65">
        <f t="shared" si="54"/>
        <v>3.79018828752129</v>
      </c>
      <c r="DG38" s="65">
        <f t="shared" si="54"/>
        <v>3.79018828752129</v>
      </c>
      <c r="DH38" s="65">
        <f t="shared" si="54"/>
        <v>3.79018828752129</v>
      </c>
      <c r="DI38" s="65">
        <f t="shared" si="54"/>
        <v>3.79018828752129</v>
      </c>
      <c r="DJ38" s="65">
        <f t="shared" si="54"/>
        <v>3.79018828752129</v>
      </c>
      <c r="DK38" s="65">
        <f t="shared" si="54"/>
        <v>3.941797860762617</v>
      </c>
      <c r="DL38" s="65">
        <f t="shared" si="54"/>
        <v>3.941797860762617</v>
      </c>
      <c r="DM38" s="65">
        <f t="shared" si="54"/>
        <v>3.941797860762617</v>
      </c>
      <c r="DN38" s="65">
        <f t="shared" si="54"/>
        <v>3.941797860762617</v>
      </c>
      <c r="DO38" s="65">
        <f t="shared" si="54"/>
        <v>3.941797860762617</v>
      </c>
      <c r="DP38" s="65">
        <f t="shared" si="54"/>
        <v>3.941797860762617</v>
      </c>
      <c r="DQ38" s="65">
        <f t="shared" si="54"/>
        <v>3.941797860762617</v>
      </c>
      <c r="DR38" s="65">
        <f t="shared" si="54"/>
        <v>3.941797860762617</v>
      </c>
      <c r="DS38" s="65">
        <f t="shared" si="54"/>
        <v>3.941797860762617</v>
      </c>
      <c r="DT38" s="65">
        <f t="shared" si="54"/>
        <v>3.941797860762617</v>
      </c>
      <c r="DU38" s="65">
        <f t="shared" si="54"/>
        <v>3.941797860762617</v>
      </c>
      <c r="DV38" s="65">
        <f t="shared" si="54"/>
        <v>3.941797860762617</v>
      </c>
      <c r="DW38" s="65">
        <f t="shared" si="54"/>
        <v>4.008523010460455</v>
      </c>
      <c r="DX38" s="65">
        <f t="shared" si="54"/>
        <v>4.008523010460455</v>
      </c>
      <c r="DY38" s="65">
        <f t="shared" si="54"/>
        <v>4.008523010460455</v>
      </c>
      <c r="DZ38" s="65">
        <f t="shared" si="54"/>
        <v>4.008523010460455</v>
      </c>
      <c r="EA38" s="65">
        <f t="shared" si="54"/>
        <v>4.008523010460455</v>
      </c>
      <c r="EB38" s="65">
        <f t="shared" si="54"/>
        <v>4.008523010460455</v>
      </c>
      <c r="EC38" s="65">
        <f t="shared" si="54"/>
        <v>4.008523010460455</v>
      </c>
      <c r="ED38" s="65">
        <f t="shared" si="54"/>
        <v>4.008523010460455</v>
      </c>
      <c r="EE38" s="65">
        <f t="shared" si="54"/>
        <v>4.008523010460455</v>
      </c>
      <c r="EF38" s="65">
        <f t="shared" si="54"/>
        <v>4.008523010460455</v>
      </c>
      <c r="EG38" s="65">
        <f t="shared" si="54"/>
        <v>4.008523010460455</v>
      </c>
      <c r="EH38" s="65">
        <f t="shared" si="54"/>
        <v>4.008523010460455</v>
      </c>
      <c r="EI38" s="65">
        <f t="shared" si="54"/>
        <v>4.0932432619535506</v>
      </c>
      <c r="EJ38" s="65">
        <f t="shared" si="54"/>
        <v>4.0932432619535506</v>
      </c>
      <c r="EK38" s="65">
        <f t="shared" si="54"/>
        <v>4.0932432619535506</v>
      </c>
      <c r="EL38" s="65">
        <f t="shared" si="54"/>
        <v>4.0932432619535506</v>
      </c>
      <c r="EM38" s="65">
        <f t="shared" si="54"/>
        <v>4.0932432619535506</v>
      </c>
      <c r="EN38" s="65">
        <f t="shared" si="54"/>
        <v>4.0932432619535506</v>
      </c>
      <c r="EO38" s="65">
        <f t="shared" si="54"/>
        <v>4.0932432619535506</v>
      </c>
      <c r="EP38" s="65">
        <f t="shared" si="54"/>
        <v>4.0932432619535506</v>
      </c>
      <c r="EQ38" s="65">
        <f t="shared" si="54"/>
        <v>4.0932432619535506</v>
      </c>
      <c r="ER38" s="65">
        <f t="shared" si="54"/>
        <v>4.0932432619535506</v>
      </c>
      <c r="ES38" s="65">
        <f t="shared" si="54"/>
        <v>4.0932432619535506</v>
      </c>
      <c r="ET38" s="65">
        <f t="shared" si="54"/>
        <v>4.0932432619535506</v>
      </c>
      <c r="EU38" s="65">
        <f t="shared" si="54"/>
        <v>4.1753484350162173</v>
      </c>
      <c r="EV38" s="65">
        <f t="shared" si="54"/>
        <v>4.1753484350162173</v>
      </c>
      <c r="EW38" s="65">
        <f t="shared" si="54"/>
        <v>4.1753484350162173</v>
      </c>
      <c r="EX38" s="65">
        <f t="shared" si="54"/>
        <v>4.1753484350162173</v>
      </c>
      <c r="EY38" s="65">
        <f t="shared" si="54"/>
        <v>4.1753484350162173</v>
      </c>
      <c r="EZ38" s="65">
        <f t="shared" si="54"/>
        <v>4.1753484350162173</v>
      </c>
      <c r="FA38" s="65">
        <f t="shared" si="54"/>
        <v>4.1753484350162173</v>
      </c>
      <c r="FB38" s="65">
        <f t="shared" si="54"/>
        <v>4.1753484350162173</v>
      </c>
      <c r="FC38" s="65">
        <f t="shared" si="54"/>
        <v>4.1753484350162173</v>
      </c>
      <c r="FD38" s="65">
        <f t="shared" si="54"/>
        <v>4.1753484350162173</v>
      </c>
      <c r="FE38" s="65">
        <f t="shared" si="54"/>
        <v>4.1753484350162173</v>
      </c>
      <c r="FF38" s="65">
        <f t="shared" si="54"/>
        <v>4.1753484350162173</v>
      </c>
      <c r="FG38" s="65">
        <f t="shared" si="54"/>
        <v>4.2591005318047017</v>
      </c>
      <c r="FH38" s="65">
        <f t="shared" si="54"/>
        <v>4.2591005318047017</v>
      </c>
      <c r="FI38" s="65">
        <f t="shared" si="54"/>
        <v>4.2591005318047017</v>
      </c>
      <c r="FJ38" s="65">
        <f t="shared" si="54"/>
        <v>4.2591005318047017</v>
      </c>
      <c r="FK38" s="65">
        <f t="shared" si="54"/>
        <v>4.2591005318047017</v>
      </c>
      <c r="FL38" s="65">
        <f t="shared" si="54"/>
        <v>4.2591005318047017</v>
      </c>
      <c r="FM38" s="65">
        <f t="shared" si="54"/>
        <v>4.2591005318047017</v>
      </c>
      <c r="FN38" s="65">
        <f t="shared" si="54"/>
        <v>4.2591005318047017</v>
      </c>
      <c r="FO38" s="65">
        <f t="shared" si="54"/>
        <v>4.2591005318047017</v>
      </c>
      <c r="FP38" s="65">
        <f t="shared" ref="FP38:IA39" si="55">LOOKUP(YEAR(FP$25),$G$8:$CE$8,$G21:$CE21)</f>
        <v>4.2591005318047017</v>
      </c>
      <c r="FQ38" s="65">
        <f t="shared" si="55"/>
        <v>4.2591005318047017</v>
      </c>
      <c r="FR38" s="65">
        <f t="shared" si="55"/>
        <v>4.2591005318047017</v>
      </c>
      <c r="FS38" s="65">
        <f t="shared" si="55"/>
        <v>4.3341140441065447</v>
      </c>
      <c r="FT38" s="65">
        <f t="shared" si="55"/>
        <v>4.3341140441065447</v>
      </c>
      <c r="FU38" s="65">
        <f t="shared" si="55"/>
        <v>4.3341140441065447</v>
      </c>
      <c r="FV38" s="65">
        <f t="shared" si="55"/>
        <v>4.3341140441065447</v>
      </c>
      <c r="FW38" s="65">
        <f t="shared" si="55"/>
        <v>4.3341140441065447</v>
      </c>
      <c r="FX38" s="65">
        <f t="shared" si="55"/>
        <v>4.3341140441065447</v>
      </c>
      <c r="FY38" s="65">
        <f t="shared" si="55"/>
        <v>4.3341140441065447</v>
      </c>
      <c r="FZ38" s="65">
        <f t="shared" si="55"/>
        <v>4.3341140441065447</v>
      </c>
      <c r="GA38" s="65">
        <f t="shared" si="55"/>
        <v>4.3341140441065447</v>
      </c>
      <c r="GB38" s="65">
        <f t="shared" si="55"/>
        <v>4.3341140441065447</v>
      </c>
      <c r="GC38" s="65">
        <f t="shared" si="55"/>
        <v>4.3341140441065447</v>
      </c>
      <c r="GD38" s="65">
        <f t="shared" si="55"/>
        <v>4.3341140441065447</v>
      </c>
      <c r="GE38" s="65">
        <f t="shared" si="55"/>
        <v>4.4104487337287717</v>
      </c>
      <c r="GF38" s="65">
        <f t="shared" si="55"/>
        <v>4.4104487337287717</v>
      </c>
      <c r="GG38" s="65">
        <f t="shared" si="55"/>
        <v>4.4104487337287717</v>
      </c>
      <c r="GH38" s="65">
        <f t="shared" si="55"/>
        <v>4.4104487337287717</v>
      </c>
      <c r="GI38" s="65">
        <f t="shared" si="55"/>
        <v>4.4104487337287717</v>
      </c>
      <c r="GJ38" s="65">
        <f t="shared" si="55"/>
        <v>4.4104487337287717</v>
      </c>
      <c r="GK38" s="65">
        <f t="shared" si="55"/>
        <v>4.4104487337287717</v>
      </c>
      <c r="GL38" s="65">
        <f t="shared" si="55"/>
        <v>4.4104487337287717</v>
      </c>
      <c r="GM38" s="65">
        <f t="shared" si="55"/>
        <v>4.4104487337287717</v>
      </c>
      <c r="GN38" s="65">
        <f t="shared" si="55"/>
        <v>4.4104487337287717</v>
      </c>
      <c r="GO38" s="65">
        <f t="shared" si="55"/>
        <v>4.4104487337287717</v>
      </c>
      <c r="GP38" s="65">
        <f t="shared" si="55"/>
        <v>4.4104487337287717</v>
      </c>
      <c r="GQ38" s="65">
        <f t="shared" si="55"/>
        <v>4.4881278699392571</v>
      </c>
      <c r="GR38" s="65">
        <f t="shared" si="55"/>
        <v>4.4881278699392571</v>
      </c>
      <c r="GS38" s="65">
        <f t="shared" si="55"/>
        <v>4.4881278699392571</v>
      </c>
      <c r="GT38" s="65">
        <f t="shared" si="55"/>
        <v>4.4881278699392571</v>
      </c>
      <c r="GU38" s="65">
        <f t="shared" si="55"/>
        <v>4.4881278699392571</v>
      </c>
      <c r="GV38" s="65">
        <f t="shared" si="55"/>
        <v>4.4881278699392571</v>
      </c>
      <c r="GW38" s="65">
        <f t="shared" si="55"/>
        <v>4.4881278699392571</v>
      </c>
      <c r="GX38" s="65">
        <f t="shared" si="55"/>
        <v>4.4881278699392571</v>
      </c>
      <c r="GY38" s="65">
        <f t="shared" si="55"/>
        <v>4.4881278699392571</v>
      </c>
      <c r="GZ38" s="65">
        <f t="shared" si="55"/>
        <v>4.4881278699392571</v>
      </c>
      <c r="HA38" s="65">
        <f t="shared" si="55"/>
        <v>4.4881278699392571</v>
      </c>
      <c r="HB38" s="65">
        <f t="shared" si="55"/>
        <v>4.4881278699392571</v>
      </c>
      <c r="HC38" s="65">
        <f t="shared" si="55"/>
        <v>4.5671751318364242</v>
      </c>
      <c r="HD38" s="65">
        <f t="shared" si="55"/>
        <v>4.5671751318364242</v>
      </c>
      <c r="HE38" s="65">
        <f t="shared" si="55"/>
        <v>4.5671751318364242</v>
      </c>
      <c r="HF38" s="65">
        <f t="shared" si="55"/>
        <v>4.5671751318364242</v>
      </c>
      <c r="HG38" s="65">
        <f t="shared" si="55"/>
        <v>4.5671751318364242</v>
      </c>
      <c r="HH38" s="65">
        <f t="shared" si="55"/>
        <v>4.5671751318364242</v>
      </c>
      <c r="HI38" s="65">
        <f t="shared" si="55"/>
        <v>4.5671751318364242</v>
      </c>
      <c r="HJ38" s="65">
        <f t="shared" si="55"/>
        <v>4.5671751318364242</v>
      </c>
      <c r="HK38" s="65">
        <f t="shared" si="55"/>
        <v>4.5671751318364242</v>
      </c>
      <c r="HL38" s="65">
        <f t="shared" si="55"/>
        <v>4.5671751318364242</v>
      </c>
      <c r="HM38" s="65">
        <f t="shared" si="55"/>
        <v>4.5671751318364242</v>
      </c>
      <c r="HN38" s="65">
        <f t="shared" si="55"/>
        <v>4.5671751318364242</v>
      </c>
      <c r="HO38" s="65">
        <f t="shared" si="55"/>
        <v>4.6476146155673961</v>
      </c>
      <c r="HP38" s="65">
        <f t="shared" si="55"/>
        <v>4.6476146155673961</v>
      </c>
      <c r="HQ38" s="65">
        <f t="shared" si="55"/>
        <v>4.6476146155673961</v>
      </c>
      <c r="HR38" s="65">
        <f t="shared" si="55"/>
        <v>4.6476146155673961</v>
      </c>
      <c r="HS38" s="65">
        <f t="shared" si="55"/>
        <v>4.6476146155673961</v>
      </c>
      <c r="HT38" s="65">
        <f t="shared" si="55"/>
        <v>4.6476146155673961</v>
      </c>
      <c r="HU38" s="65">
        <f t="shared" si="55"/>
        <v>4.6476146155673961</v>
      </c>
      <c r="HV38" s="65">
        <f t="shared" si="55"/>
        <v>4.6476146155673961</v>
      </c>
      <c r="HW38" s="65">
        <f t="shared" si="55"/>
        <v>4.6476146155673961</v>
      </c>
      <c r="HX38" s="65">
        <f t="shared" si="55"/>
        <v>4.6476146155673961</v>
      </c>
      <c r="HY38" s="65">
        <f t="shared" si="55"/>
        <v>4.6476146155673961</v>
      </c>
      <c r="HZ38" s="65">
        <f t="shared" si="55"/>
        <v>4.6476146155673961</v>
      </c>
      <c r="IA38" s="65">
        <f t="shared" si="55"/>
        <v>4.7294708416732778</v>
      </c>
      <c r="IB38" s="65">
        <f t="shared" ref="IB38:KM39" si="56">LOOKUP(YEAR(IB$25),$G$8:$CE$8,$G21:$CE21)</f>
        <v>4.7294708416732778</v>
      </c>
      <c r="IC38" s="65">
        <f t="shared" si="56"/>
        <v>4.7294708416732778</v>
      </c>
      <c r="ID38" s="65">
        <f t="shared" si="56"/>
        <v>4.7294708416732778</v>
      </c>
      <c r="IE38" s="65">
        <f t="shared" si="56"/>
        <v>4.7294708416732778</v>
      </c>
      <c r="IF38" s="65">
        <f t="shared" si="56"/>
        <v>4.7294708416732778</v>
      </c>
      <c r="IG38" s="65">
        <f t="shared" si="56"/>
        <v>4.7294708416732778</v>
      </c>
      <c r="IH38" s="65">
        <f t="shared" si="56"/>
        <v>4.7294708416732778</v>
      </c>
      <c r="II38" s="65">
        <f t="shared" si="56"/>
        <v>4.7294708416732778</v>
      </c>
      <c r="IJ38" s="65">
        <f t="shared" si="56"/>
        <v>4.7294708416732778</v>
      </c>
      <c r="IK38" s="65">
        <f t="shared" si="56"/>
        <v>4.7294708416732778</v>
      </c>
      <c r="IL38" s="65">
        <f t="shared" si="56"/>
        <v>4.7294708416732778</v>
      </c>
      <c r="IM38" s="65">
        <f t="shared" si="56"/>
        <v>4.8127687625638034</v>
      </c>
      <c r="IN38" s="65">
        <f t="shared" si="56"/>
        <v>4.8127687625638034</v>
      </c>
      <c r="IO38" s="65">
        <f t="shared" si="56"/>
        <v>4.8127687625638034</v>
      </c>
      <c r="IP38" s="65">
        <f t="shared" si="56"/>
        <v>4.8127687625638034</v>
      </c>
      <c r="IQ38" s="65">
        <f t="shared" si="56"/>
        <v>4.8127687625638034</v>
      </c>
      <c r="IR38" s="65">
        <f t="shared" si="56"/>
        <v>4.8127687625638034</v>
      </c>
      <c r="IS38" s="65">
        <f t="shared" si="56"/>
        <v>4.8127687625638034</v>
      </c>
      <c r="IT38" s="65">
        <f t="shared" si="56"/>
        <v>4.8127687625638034</v>
      </c>
      <c r="IU38" s="65">
        <f t="shared" si="56"/>
        <v>4.8127687625638034</v>
      </c>
      <c r="IV38" s="65">
        <f t="shared" si="56"/>
        <v>4.8127687625638034</v>
      </c>
      <c r="IW38" s="65">
        <f t="shared" si="56"/>
        <v>4.8127687625638034</v>
      </c>
      <c r="IX38" s="65">
        <f t="shared" si="56"/>
        <v>4.8127687625638034</v>
      </c>
      <c r="IY38" s="65">
        <f t="shared" si="56"/>
        <v>4.8975337701236334</v>
      </c>
      <c r="IZ38" s="65">
        <f t="shared" si="56"/>
        <v>4.8975337701236334</v>
      </c>
      <c r="JA38" s="65">
        <f t="shared" si="56"/>
        <v>4.8975337701236334</v>
      </c>
      <c r="JB38" s="65">
        <f t="shared" si="56"/>
        <v>4.8975337701236334</v>
      </c>
      <c r="JC38" s="65">
        <f t="shared" si="56"/>
        <v>4.8975337701236334</v>
      </c>
      <c r="JD38" s="65">
        <f t="shared" si="56"/>
        <v>4.8975337701236334</v>
      </c>
      <c r="JE38" s="65">
        <f t="shared" si="56"/>
        <v>4.8975337701236334</v>
      </c>
      <c r="JF38" s="65">
        <f t="shared" si="56"/>
        <v>4.8975337701236334</v>
      </c>
      <c r="JG38" s="65">
        <f t="shared" si="56"/>
        <v>4.8975337701236334</v>
      </c>
      <c r="JH38" s="65">
        <f t="shared" si="56"/>
        <v>4.8975337701236334</v>
      </c>
      <c r="JI38" s="65">
        <f t="shared" si="56"/>
        <v>4.8975337701236334</v>
      </c>
      <c r="JJ38" s="65">
        <f t="shared" si="56"/>
        <v>4.8975337701236334</v>
      </c>
      <c r="JK38" s="65">
        <f t="shared" si="56"/>
        <v>4.9837917034526189</v>
      </c>
      <c r="JL38" s="65">
        <f t="shared" si="56"/>
        <v>4.9837917034526189</v>
      </c>
      <c r="JM38" s="65">
        <f t="shared" si="56"/>
        <v>4.9837917034526189</v>
      </c>
      <c r="JN38" s="65">
        <f t="shared" si="56"/>
        <v>4.9837917034526189</v>
      </c>
      <c r="JO38" s="65">
        <f t="shared" si="56"/>
        <v>4.9837917034526189</v>
      </c>
      <c r="JP38" s="65">
        <f t="shared" si="56"/>
        <v>4.9837917034526189</v>
      </c>
      <c r="JQ38" s="65">
        <f t="shared" si="56"/>
        <v>4.9837917034526189</v>
      </c>
      <c r="JR38" s="65">
        <f t="shared" si="56"/>
        <v>4.9837917034526189</v>
      </c>
      <c r="JS38" s="65">
        <f t="shared" si="56"/>
        <v>4.9837917034526189</v>
      </c>
      <c r="JT38" s="65">
        <f t="shared" si="56"/>
        <v>4.9837917034526189</v>
      </c>
      <c r="JU38" s="65">
        <f t="shared" si="56"/>
        <v>4.9837917034526189</v>
      </c>
      <c r="JV38" s="65">
        <f t="shared" si="56"/>
        <v>4.9837917034526189</v>
      </c>
      <c r="JW38" s="65">
        <f t="shared" si="56"/>
        <v>5.0715688567423891</v>
      </c>
      <c r="JX38" s="65">
        <f t="shared" si="56"/>
        <v>5.0715688567423891</v>
      </c>
      <c r="JY38" s="65">
        <f t="shared" si="56"/>
        <v>5.0715688567423891</v>
      </c>
      <c r="JZ38" s="65">
        <f t="shared" si="56"/>
        <v>5.0715688567423891</v>
      </c>
      <c r="KA38" s="65">
        <f t="shared" si="56"/>
        <v>5.0715688567423891</v>
      </c>
      <c r="KB38" s="65">
        <f t="shared" si="56"/>
        <v>5.0715688567423891</v>
      </c>
      <c r="KC38" s="65">
        <f t="shared" si="56"/>
        <v>5.0715688567423891</v>
      </c>
      <c r="KD38" s="65">
        <f t="shared" si="56"/>
        <v>5.0715688567423891</v>
      </c>
      <c r="KE38" s="65">
        <f t="shared" si="56"/>
        <v>5.0715688567423891</v>
      </c>
      <c r="KF38" s="65">
        <f t="shared" si="56"/>
        <v>5.0715688567423891</v>
      </c>
      <c r="KG38" s="65">
        <f t="shared" si="56"/>
        <v>5.0715688567423891</v>
      </c>
      <c r="KH38" s="65">
        <f t="shared" si="56"/>
        <v>5.0715688567423891</v>
      </c>
      <c r="KI38" s="65">
        <f t="shared" si="56"/>
        <v>5.1608919872916665</v>
      </c>
      <c r="KJ38" s="65">
        <f t="shared" si="56"/>
        <v>5.1608919872916665</v>
      </c>
      <c r="KK38" s="65">
        <f t="shared" si="56"/>
        <v>5.1608919872916665</v>
      </c>
      <c r="KL38" s="65">
        <f t="shared" si="56"/>
        <v>5.1608919872916665</v>
      </c>
      <c r="KM38" s="65">
        <f t="shared" si="56"/>
        <v>5.1608919872916665</v>
      </c>
      <c r="KN38" s="65">
        <f t="shared" ref="KN38:MY39" si="57">LOOKUP(YEAR(KN$25),$G$8:$CE$8,$G21:$CE21)</f>
        <v>5.1608919872916665</v>
      </c>
      <c r="KO38" s="65">
        <f t="shared" si="57"/>
        <v>5.1608919872916665</v>
      </c>
      <c r="KP38" s="65">
        <f t="shared" si="57"/>
        <v>5.1608919872916665</v>
      </c>
      <c r="KQ38" s="65">
        <f t="shared" si="57"/>
        <v>5.1608919872916665</v>
      </c>
      <c r="KR38" s="65">
        <f t="shared" si="57"/>
        <v>5.1608919872916665</v>
      </c>
      <c r="KS38" s="65">
        <f t="shared" si="57"/>
        <v>5.1608919872916665</v>
      </c>
      <c r="KT38" s="65">
        <f t="shared" si="57"/>
        <v>5.1608919872916665</v>
      </c>
      <c r="KU38" s="65">
        <f t="shared" si="57"/>
        <v>5.2517883236627503</v>
      </c>
      <c r="KV38" s="65">
        <f t="shared" si="57"/>
        <v>5.2517883236627503</v>
      </c>
      <c r="KW38" s="65">
        <f t="shared" si="57"/>
        <v>5.2517883236627503</v>
      </c>
      <c r="KX38" s="65">
        <f t="shared" si="57"/>
        <v>5.2517883236627503</v>
      </c>
      <c r="KY38" s="65">
        <f t="shared" si="57"/>
        <v>5.2517883236627503</v>
      </c>
      <c r="KZ38" s="65">
        <f t="shared" si="57"/>
        <v>5.2517883236627503</v>
      </c>
      <c r="LA38" s="65">
        <f t="shared" si="57"/>
        <v>5.2517883236627503</v>
      </c>
      <c r="LB38" s="65">
        <f t="shared" si="57"/>
        <v>5.2517883236627503</v>
      </c>
      <c r="LC38" s="65">
        <f t="shared" si="57"/>
        <v>5.2517883236627503</v>
      </c>
      <c r="LD38" s="65">
        <f t="shared" si="57"/>
        <v>5.2517883236627503</v>
      </c>
      <c r="LE38" s="65">
        <f t="shared" si="57"/>
        <v>5.2517883236627503</v>
      </c>
      <c r="LF38" s="65">
        <f t="shared" si="57"/>
        <v>5.2517883236627503</v>
      </c>
      <c r="LG38" s="65">
        <f t="shared" si="57"/>
        <v>5.3442855739816615</v>
      </c>
      <c r="LH38" s="65">
        <f t="shared" si="57"/>
        <v>5.3442855739816615</v>
      </c>
      <c r="LI38" s="65">
        <f t="shared" si="57"/>
        <v>5.3442855739816615</v>
      </c>
      <c r="LJ38" s="65">
        <f t="shared" si="57"/>
        <v>5.3442855739816615</v>
      </c>
      <c r="LK38" s="65">
        <f t="shared" si="57"/>
        <v>5.3442855739816615</v>
      </c>
      <c r="LL38" s="65">
        <f t="shared" si="57"/>
        <v>5.3442855739816615</v>
      </c>
      <c r="LM38" s="65">
        <f t="shared" si="57"/>
        <v>5.3442855739816615</v>
      </c>
      <c r="LN38" s="65">
        <f t="shared" si="57"/>
        <v>5.3442855739816615</v>
      </c>
      <c r="LO38" s="65">
        <f t="shared" si="57"/>
        <v>5.3442855739816615</v>
      </c>
      <c r="LP38" s="65">
        <f t="shared" si="57"/>
        <v>5.3442855739816615</v>
      </c>
      <c r="LQ38" s="65">
        <f t="shared" si="57"/>
        <v>5.3442855739816615</v>
      </c>
      <c r="LR38" s="65">
        <f t="shared" si="57"/>
        <v>5.3442855739816615</v>
      </c>
      <c r="LS38" s="65">
        <f t="shared" si="57"/>
        <v>5.438411934384467</v>
      </c>
      <c r="LT38" s="65">
        <f t="shared" si="57"/>
        <v>5.438411934384467</v>
      </c>
      <c r="LU38" s="65">
        <f t="shared" si="57"/>
        <v>5.438411934384467</v>
      </c>
      <c r="LV38" s="65">
        <f t="shared" si="57"/>
        <v>5.438411934384467</v>
      </c>
      <c r="LW38" s="65">
        <f t="shared" si="57"/>
        <v>5.438411934384467</v>
      </c>
      <c r="LX38" s="65">
        <f t="shared" si="57"/>
        <v>5.438411934384467</v>
      </c>
      <c r="LY38" s="65">
        <f t="shared" si="57"/>
        <v>5.438411934384467</v>
      </c>
      <c r="LZ38" s="65">
        <f t="shared" si="57"/>
        <v>5.438411934384467</v>
      </c>
      <c r="MA38" s="65">
        <f t="shared" si="57"/>
        <v>5.438411934384467</v>
      </c>
      <c r="MB38" s="65">
        <f t="shared" si="57"/>
        <v>5.438411934384467</v>
      </c>
      <c r="MC38" s="65">
        <f t="shared" si="57"/>
        <v>5.438411934384467</v>
      </c>
      <c r="MD38" s="65">
        <f t="shared" si="57"/>
        <v>5.438411934384467</v>
      </c>
      <c r="ME38" s="65">
        <f t="shared" si="57"/>
        <v>5.5341960976123712</v>
      </c>
      <c r="MF38" s="65">
        <f t="shared" si="57"/>
        <v>5.5341960976123712</v>
      </c>
      <c r="MG38" s="65">
        <f t="shared" si="57"/>
        <v>5.5341960976123712</v>
      </c>
      <c r="MH38" s="65">
        <f t="shared" si="57"/>
        <v>5.5341960976123712</v>
      </c>
      <c r="MI38" s="65">
        <f t="shared" si="57"/>
        <v>5.5341960976123712</v>
      </c>
      <c r="MJ38" s="65">
        <f t="shared" si="57"/>
        <v>5.5341960976123712</v>
      </c>
      <c r="MK38" s="65">
        <f t="shared" si="57"/>
        <v>5.5341960976123712</v>
      </c>
      <c r="ML38" s="65">
        <f t="shared" si="57"/>
        <v>5.5341960976123712</v>
      </c>
      <c r="MM38" s="65">
        <f t="shared" si="57"/>
        <v>5.5341960976123712</v>
      </c>
      <c r="MN38" s="65">
        <f t="shared" si="57"/>
        <v>5.5341960976123712</v>
      </c>
      <c r="MO38" s="65">
        <f t="shared" si="57"/>
        <v>5.5341960976123712</v>
      </c>
      <c r="MP38" s="65">
        <f t="shared" si="57"/>
        <v>5.5341960976123712</v>
      </c>
      <c r="MQ38" s="65">
        <f t="shared" si="57"/>
        <v>5.6316672617581842</v>
      </c>
      <c r="MR38" s="65">
        <f t="shared" si="57"/>
        <v>5.6316672617581842</v>
      </c>
      <c r="MS38" s="65">
        <f t="shared" si="57"/>
        <v>5.6316672617581842</v>
      </c>
      <c r="MT38" s="65">
        <f t="shared" si="57"/>
        <v>5.6316672617581842</v>
      </c>
      <c r="MU38" s="65">
        <f t="shared" si="57"/>
        <v>5.6316672617581842</v>
      </c>
      <c r="MV38" s="65">
        <f t="shared" si="57"/>
        <v>5.6316672617581842</v>
      </c>
      <c r="MW38" s="65">
        <f t="shared" si="57"/>
        <v>5.6316672617581842</v>
      </c>
      <c r="MX38" s="65">
        <f t="shared" si="57"/>
        <v>5.6316672617581842</v>
      </c>
      <c r="MY38" s="65">
        <f t="shared" si="57"/>
        <v>5.6316672617581842</v>
      </c>
      <c r="MZ38" s="65">
        <f t="shared" ref="MZ38:PK39" si="58">LOOKUP(YEAR(MZ$25),$G$8:$CE$8,$G21:$CE21)</f>
        <v>5.6316672617581842</v>
      </c>
      <c r="NA38" s="65">
        <f t="shared" si="58"/>
        <v>5.6316672617581842</v>
      </c>
      <c r="NB38" s="65">
        <f t="shared" si="58"/>
        <v>5.6316672617581842</v>
      </c>
      <c r="NC38" s="65">
        <f t="shared" si="58"/>
        <v>5.730855139166839</v>
      </c>
      <c r="ND38" s="65">
        <f t="shared" si="58"/>
        <v>5.730855139166839</v>
      </c>
      <c r="NE38" s="65">
        <f t="shared" si="58"/>
        <v>5.730855139166839</v>
      </c>
      <c r="NF38" s="65">
        <f t="shared" si="58"/>
        <v>5.730855139166839</v>
      </c>
      <c r="NG38" s="65">
        <f t="shared" si="58"/>
        <v>5.730855139166839</v>
      </c>
      <c r="NH38" s="65">
        <f t="shared" si="58"/>
        <v>5.730855139166839</v>
      </c>
      <c r="NI38" s="65">
        <f t="shared" si="58"/>
        <v>5.730855139166839</v>
      </c>
      <c r="NJ38" s="65">
        <f t="shared" si="58"/>
        <v>5.730855139166839</v>
      </c>
      <c r="NK38" s="65">
        <f t="shared" si="58"/>
        <v>5.730855139166839</v>
      </c>
      <c r="NL38" s="65">
        <f t="shared" si="58"/>
        <v>5.730855139166839</v>
      </c>
      <c r="NM38" s="65">
        <f t="shared" si="58"/>
        <v>5.730855139166839</v>
      </c>
      <c r="NN38" s="65">
        <f t="shared" si="58"/>
        <v>5.730855139166839</v>
      </c>
      <c r="NO38" s="65">
        <f t="shared" si="58"/>
        <v>5.8317899654926713</v>
      </c>
      <c r="NP38" s="65">
        <f t="shared" si="58"/>
        <v>5.8317899654926713</v>
      </c>
      <c r="NQ38" s="65">
        <f t="shared" si="58"/>
        <v>5.8317899654926713</v>
      </c>
      <c r="NR38" s="65">
        <f t="shared" si="58"/>
        <v>5.8317899654926713</v>
      </c>
      <c r="NS38" s="65">
        <f t="shared" si="58"/>
        <v>5.8317899654926713</v>
      </c>
      <c r="NT38" s="65">
        <f t="shared" si="58"/>
        <v>5.8317899654926713</v>
      </c>
      <c r="NU38" s="65">
        <f t="shared" si="58"/>
        <v>5.8317899654926713</v>
      </c>
      <c r="NV38" s="65">
        <f t="shared" si="58"/>
        <v>5.8317899654926713</v>
      </c>
      <c r="NW38" s="65">
        <f t="shared" si="58"/>
        <v>5.8317899654926713</v>
      </c>
      <c r="NX38" s="65">
        <f t="shared" si="58"/>
        <v>5.8317899654926713</v>
      </c>
      <c r="NY38" s="65">
        <f t="shared" si="58"/>
        <v>5.8317899654926713</v>
      </c>
      <c r="NZ38" s="65">
        <f t="shared" si="58"/>
        <v>5.8317899654926713</v>
      </c>
      <c r="OA38" s="65">
        <f t="shared" si="58"/>
        <v>5.9345025089162187</v>
      </c>
      <c r="OB38" s="65">
        <f t="shared" si="58"/>
        <v>5.9345025089162187</v>
      </c>
      <c r="OC38" s="65">
        <f t="shared" si="58"/>
        <v>5.9345025089162187</v>
      </c>
      <c r="OD38" s="65">
        <f t="shared" si="58"/>
        <v>5.9345025089162187</v>
      </c>
      <c r="OE38" s="65">
        <f t="shared" si="58"/>
        <v>5.9345025089162187</v>
      </c>
      <c r="OF38" s="65">
        <f t="shared" si="58"/>
        <v>5.9345025089162187</v>
      </c>
      <c r="OG38" s="65">
        <f t="shared" si="58"/>
        <v>5.9345025089162187</v>
      </c>
      <c r="OH38" s="65">
        <f t="shared" si="58"/>
        <v>5.9345025089162187</v>
      </c>
      <c r="OI38" s="65">
        <f t="shared" si="58"/>
        <v>5.9345025089162187</v>
      </c>
      <c r="OJ38" s="65">
        <f t="shared" si="58"/>
        <v>5.9345025089162187</v>
      </c>
      <c r="OK38" s="65">
        <f t="shared" si="58"/>
        <v>5.9345025089162187</v>
      </c>
      <c r="OL38" s="65">
        <f t="shared" si="58"/>
        <v>5.9345025089162187</v>
      </c>
      <c r="OM38" s="65">
        <f t="shared" si="58"/>
        <v>6.039024079523351</v>
      </c>
      <c r="ON38" s="65">
        <f t="shared" si="58"/>
        <v>6.039024079523351</v>
      </c>
      <c r="OO38" s="65">
        <f t="shared" si="58"/>
        <v>6.039024079523351</v>
      </c>
      <c r="OP38" s="65">
        <f t="shared" si="58"/>
        <v>6.039024079523351</v>
      </c>
      <c r="OQ38" s="65">
        <f t="shared" si="58"/>
        <v>6.039024079523351</v>
      </c>
      <c r="OR38" s="65">
        <f t="shared" si="58"/>
        <v>6.039024079523351</v>
      </c>
      <c r="OS38" s="65">
        <f t="shared" si="58"/>
        <v>6.039024079523351</v>
      </c>
      <c r="OT38" s="65">
        <f t="shared" si="58"/>
        <v>6.039024079523351</v>
      </c>
      <c r="OU38" s="65">
        <f t="shared" si="58"/>
        <v>6.039024079523351</v>
      </c>
      <c r="OV38" s="65">
        <f t="shared" si="58"/>
        <v>6.039024079523351</v>
      </c>
      <c r="OW38" s="65">
        <f t="shared" si="58"/>
        <v>6.039024079523351</v>
      </c>
      <c r="OX38" s="65">
        <f t="shared" si="58"/>
        <v>6.039024079523351</v>
      </c>
      <c r="OY38" s="65">
        <f t="shared" si="58"/>
        <v>6.039024079523351</v>
      </c>
      <c r="OZ38" s="65">
        <f t="shared" si="58"/>
        <v>6.039024079523351</v>
      </c>
      <c r="PA38" s="65">
        <f t="shared" si="58"/>
        <v>6.039024079523351</v>
      </c>
      <c r="PB38" s="65">
        <f t="shared" si="58"/>
        <v>6.039024079523351</v>
      </c>
      <c r="PC38" s="65">
        <f t="shared" si="58"/>
        <v>6.039024079523351</v>
      </c>
      <c r="PD38" s="65">
        <f t="shared" si="58"/>
        <v>6.039024079523351</v>
      </c>
      <c r="PE38" s="65">
        <f t="shared" si="58"/>
        <v>6.039024079523351</v>
      </c>
      <c r="PF38" s="65">
        <f t="shared" si="58"/>
        <v>6.039024079523351</v>
      </c>
      <c r="PG38" s="65">
        <f t="shared" si="58"/>
        <v>6.039024079523351</v>
      </c>
      <c r="PH38" s="65">
        <f t="shared" si="58"/>
        <v>6.039024079523351</v>
      </c>
      <c r="PI38" s="65">
        <f t="shared" si="58"/>
        <v>6.039024079523351</v>
      </c>
      <c r="PJ38" s="65">
        <f t="shared" si="58"/>
        <v>6.039024079523351</v>
      </c>
      <c r="PK38" s="65">
        <f t="shared" si="58"/>
        <v>6.039024079523351</v>
      </c>
      <c r="PL38" s="65">
        <f t="shared" ref="PL38:QH39" si="59">LOOKUP(YEAR(PL$25),$G$8:$CE$8,$G21:$CE21)</f>
        <v>6.039024079523351</v>
      </c>
      <c r="PM38" s="65">
        <f t="shared" si="59"/>
        <v>6.039024079523351</v>
      </c>
      <c r="PN38" s="65">
        <f t="shared" si="59"/>
        <v>6.039024079523351</v>
      </c>
      <c r="PO38" s="65">
        <f t="shared" si="59"/>
        <v>6.039024079523351</v>
      </c>
      <c r="PP38" s="65">
        <f t="shared" si="59"/>
        <v>6.039024079523351</v>
      </c>
      <c r="PQ38" s="65">
        <f t="shared" si="59"/>
        <v>6.039024079523351</v>
      </c>
      <c r="PR38" s="65">
        <f t="shared" si="59"/>
        <v>6.039024079523351</v>
      </c>
      <c r="PS38" s="65">
        <f t="shared" si="59"/>
        <v>6.039024079523351</v>
      </c>
      <c r="PT38" s="65">
        <f t="shared" si="59"/>
        <v>6.039024079523351</v>
      </c>
      <c r="PU38" s="65">
        <f t="shared" si="59"/>
        <v>6.039024079523351</v>
      </c>
      <c r="PV38" s="65">
        <f t="shared" si="59"/>
        <v>6.039024079523351</v>
      </c>
      <c r="PW38" s="65">
        <f t="shared" si="59"/>
        <v>6.039024079523351</v>
      </c>
      <c r="PX38" s="65">
        <f t="shared" si="59"/>
        <v>6.039024079523351</v>
      </c>
      <c r="PY38" s="65">
        <f t="shared" si="59"/>
        <v>6.039024079523351</v>
      </c>
      <c r="PZ38" s="65">
        <f t="shared" si="59"/>
        <v>6.039024079523351</v>
      </c>
      <c r="QA38" s="65">
        <f t="shared" si="59"/>
        <v>6.039024079523351</v>
      </c>
      <c r="QB38" s="65">
        <f t="shared" si="59"/>
        <v>6.039024079523351</v>
      </c>
      <c r="QC38" s="65">
        <f t="shared" si="59"/>
        <v>6.039024079523351</v>
      </c>
      <c r="QD38" s="65">
        <f t="shared" si="59"/>
        <v>6.039024079523351</v>
      </c>
      <c r="QE38" s="65">
        <f t="shared" si="59"/>
        <v>6.039024079523351</v>
      </c>
      <c r="QF38" s="65">
        <f t="shared" si="59"/>
        <v>6.039024079523351</v>
      </c>
      <c r="QG38" s="65">
        <f t="shared" si="59"/>
        <v>6.039024079523351</v>
      </c>
      <c r="QH38" s="65">
        <f t="shared" si="59"/>
        <v>6.039024079523351</v>
      </c>
      <c r="QI38" t="s">
        <v>1293</v>
      </c>
    </row>
    <row r="39" spans="1:451">
      <c r="A39" s="43"/>
      <c r="B39" s="52" t="str">
        <f>B22</f>
        <v>R$/US$ Médio</v>
      </c>
      <c r="C39" s="53"/>
      <c r="D39" s="53"/>
      <c r="E39" s="53"/>
      <c r="F39" s="45"/>
      <c r="G39" s="66">
        <f>LOOKUP(YEAR(G$25),$G$8:$CE$8,$G22:$CE22)</f>
        <v>3.2</v>
      </c>
      <c r="H39" s="66">
        <f t="shared" si="52"/>
        <v>3.2</v>
      </c>
      <c r="I39" s="66">
        <f t="shared" si="52"/>
        <v>3.2</v>
      </c>
      <c r="J39" s="66">
        <f t="shared" si="52"/>
        <v>3.2</v>
      </c>
      <c r="K39" s="66">
        <f t="shared" si="52"/>
        <v>3.2</v>
      </c>
      <c r="L39" s="66">
        <f t="shared" si="52"/>
        <v>3.2</v>
      </c>
      <c r="M39" s="66">
        <f t="shared" si="52"/>
        <v>3.2</v>
      </c>
      <c r="N39" s="66">
        <f t="shared" si="52"/>
        <v>3.2</v>
      </c>
      <c r="O39" s="66">
        <f t="shared" si="52"/>
        <v>3.2</v>
      </c>
      <c r="P39" s="66">
        <f t="shared" si="52"/>
        <v>3.2</v>
      </c>
      <c r="Q39" s="66">
        <f t="shared" si="52"/>
        <v>3.2</v>
      </c>
      <c r="R39" s="66">
        <f t="shared" si="52"/>
        <v>3.2</v>
      </c>
      <c r="S39" s="66">
        <f t="shared" si="52"/>
        <v>3.32</v>
      </c>
      <c r="T39" s="66">
        <f t="shared" si="52"/>
        <v>3.32</v>
      </c>
      <c r="U39" s="66">
        <f t="shared" si="52"/>
        <v>3.32</v>
      </c>
      <c r="V39" s="66">
        <f t="shared" si="52"/>
        <v>3.32</v>
      </c>
      <c r="W39" s="66">
        <f t="shared" si="52"/>
        <v>3.32</v>
      </c>
      <c r="X39" s="66">
        <f t="shared" si="52"/>
        <v>3.32</v>
      </c>
      <c r="Y39" s="66">
        <f t="shared" si="52"/>
        <v>3.32</v>
      </c>
      <c r="Z39" s="66">
        <f t="shared" si="52"/>
        <v>3.32</v>
      </c>
      <c r="AA39" s="66">
        <f t="shared" si="52"/>
        <v>3.32</v>
      </c>
      <c r="AB39" s="66">
        <f t="shared" si="52"/>
        <v>3.32</v>
      </c>
      <c r="AC39" s="66">
        <f t="shared" si="52"/>
        <v>3.32</v>
      </c>
      <c r="AD39" s="66">
        <f t="shared" si="52"/>
        <v>3.32</v>
      </c>
      <c r="AE39" s="66">
        <f t="shared" si="52"/>
        <v>3.4</v>
      </c>
      <c r="AF39" s="66">
        <f t="shared" si="52"/>
        <v>3.4</v>
      </c>
      <c r="AG39" s="66">
        <f t="shared" si="52"/>
        <v>3.4</v>
      </c>
      <c r="AH39" s="66">
        <f t="shared" si="52"/>
        <v>3.4</v>
      </c>
      <c r="AI39" s="66">
        <f t="shared" si="52"/>
        <v>3.4</v>
      </c>
      <c r="AJ39" s="66">
        <f t="shared" si="52"/>
        <v>3.4</v>
      </c>
      <c r="AK39" s="66">
        <f t="shared" si="52"/>
        <v>3.4</v>
      </c>
      <c r="AL39" s="66">
        <f t="shared" si="52"/>
        <v>3.4</v>
      </c>
      <c r="AM39" s="66">
        <f t="shared" si="52"/>
        <v>3.4</v>
      </c>
      <c r="AN39" s="66">
        <f t="shared" si="52"/>
        <v>3.4</v>
      </c>
      <c r="AO39" s="66">
        <f t="shared" si="52"/>
        <v>3.4</v>
      </c>
      <c r="AP39" s="66">
        <f t="shared" si="52"/>
        <v>3.4</v>
      </c>
      <c r="AQ39" s="66">
        <f>LOOKUP(YEAR(AQ$25),$G$8:$CE$8,$G22:$CE22)</f>
        <v>3.2</v>
      </c>
      <c r="AR39" s="66">
        <f t="shared" si="53"/>
        <v>3.2</v>
      </c>
      <c r="AS39" s="66">
        <f t="shared" si="53"/>
        <v>3.2</v>
      </c>
      <c r="AT39" s="66">
        <f t="shared" si="53"/>
        <v>3.2</v>
      </c>
      <c r="AU39" s="66">
        <f t="shared" si="53"/>
        <v>3.2</v>
      </c>
      <c r="AV39" s="66">
        <f t="shared" si="53"/>
        <v>3.2</v>
      </c>
      <c r="AW39" s="66">
        <f t="shared" si="53"/>
        <v>3.2</v>
      </c>
      <c r="AX39" s="66">
        <f t="shared" si="53"/>
        <v>3.2</v>
      </c>
      <c r="AY39" s="66">
        <f t="shared" si="53"/>
        <v>3.2</v>
      </c>
      <c r="AZ39" s="66">
        <f t="shared" si="53"/>
        <v>3.2</v>
      </c>
      <c r="BA39" s="66">
        <f t="shared" si="53"/>
        <v>3.2</v>
      </c>
      <c r="BB39" s="66">
        <f t="shared" si="53"/>
        <v>3.2</v>
      </c>
      <c r="BC39" s="66">
        <f t="shared" si="53"/>
        <v>3.32</v>
      </c>
      <c r="BD39" s="66">
        <f t="shared" si="53"/>
        <v>3.32</v>
      </c>
      <c r="BE39" s="66">
        <f t="shared" si="53"/>
        <v>3.32</v>
      </c>
      <c r="BF39" s="66">
        <f t="shared" si="53"/>
        <v>3.32</v>
      </c>
      <c r="BG39" s="66">
        <f t="shared" si="53"/>
        <v>3.32</v>
      </c>
      <c r="BH39" s="66">
        <f t="shared" si="53"/>
        <v>3.32</v>
      </c>
      <c r="BI39" s="66">
        <f t="shared" si="53"/>
        <v>3.32</v>
      </c>
      <c r="BJ39" s="66">
        <f t="shared" si="53"/>
        <v>3.32</v>
      </c>
      <c r="BK39" s="66">
        <f t="shared" si="53"/>
        <v>3.32</v>
      </c>
      <c r="BL39" s="66">
        <f t="shared" si="53"/>
        <v>3.32</v>
      </c>
      <c r="BM39" s="66">
        <f t="shared" si="53"/>
        <v>3.32</v>
      </c>
      <c r="BN39" s="66">
        <f t="shared" si="53"/>
        <v>3.32</v>
      </c>
      <c r="BO39" s="66">
        <f t="shared" si="53"/>
        <v>3.4</v>
      </c>
      <c r="BP39" s="66">
        <f t="shared" si="53"/>
        <v>3.4</v>
      </c>
      <c r="BQ39" s="66">
        <f t="shared" si="53"/>
        <v>3.4</v>
      </c>
      <c r="BR39" s="66">
        <f t="shared" si="53"/>
        <v>3.4</v>
      </c>
      <c r="BS39" s="66">
        <f t="shared" si="53"/>
        <v>3.4</v>
      </c>
      <c r="BT39" s="66">
        <f t="shared" si="53"/>
        <v>3.4</v>
      </c>
      <c r="BU39" s="66">
        <f t="shared" si="53"/>
        <v>3.4</v>
      </c>
      <c r="BV39" s="66">
        <f t="shared" si="53"/>
        <v>3.4</v>
      </c>
      <c r="BW39" s="66">
        <f t="shared" si="53"/>
        <v>3.4</v>
      </c>
      <c r="BX39" s="66">
        <f t="shared" si="53"/>
        <v>3.4</v>
      </c>
      <c r="BY39" s="66">
        <f t="shared" si="53"/>
        <v>3.4</v>
      </c>
      <c r="BZ39" s="66">
        <f t="shared" si="53"/>
        <v>3.4</v>
      </c>
      <c r="CA39" s="66">
        <f t="shared" si="53"/>
        <v>3.44</v>
      </c>
      <c r="CB39" s="66">
        <f t="shared" si="53"/>
        <v>3.44</v>
      </c>
      <c r="CC39" s="66">
        <f t="shared" si="53"/>
        <v>3.44</v>
      </c>
      <c r="CD39" s="66">
        <f t="shared" si="53"/>
        <v>3.44</v>
      </c>
      <c r="CE39" s="66">
        <f t="shared" si="53"/>
        <v>3.44</v>
      </c>
      <c r="CF39" s="66">
        <f t="shared" si="53"/>
        <v>3.44</v>
      </c>
      <c r="CG39" s="66">
        <f t="shared" si="53"/>
        <v>3.44</v>
      </c>
      <c r="CH39" s="66">
        <f t="shared" si="53"/>
        <v>3.44</v>
      </c>
      <c r="CI39" s="66">
        <f t="shared" si="53"/>
        <v>3.44</v>
      </c>
      <c r="CJ39" s="66">
        <f t="shared" si="53"/>
        <v>3.44</v>
      </c>
      <c r="CK39" s="66">
        <f t="shared" si="53"/>
        <v>3.44</v>
      </c>
      <c r="CL39" s="66">
        <f t="shared" si="53"/>
        <v>3.44</v>
      </c>
      <c r="CM39" s="66">
        <f t="shared" si="53"/>
        <v>3.48</v>
      </c>
      <c r="CN39" s="66">
        <f t="shared" si="53"/>
        <v>3.48</v>
      </c>
      <c r="CO39" s="66">
        <f t="shared" si="53"/>
        <v>3.48</v>
      </c>
      <c r="CP39" s="66">
        <f t="shared" si="53"/>
        <v>3.48</v>
      </c>
      <c r="CQ39" s="66">
        <f t="shared" si="53"/>
        <v>3.48</v>
      </c>
      <c r="CR39" s="66">
        <f t="shared" si="53"/>
        <v>3.48</v>
      </c>
      <c r="CS39" s="66">
        <f t="shared" si="53"/>
        <v>3.48</v>
      </c>
      <c r="CT39" s="66">
        <f t="shared" si="53"/>
        <v>3.48</v>
      </c>
      <c r="CU39" s="66">
        <f t="shared" si="53"/>
        <v>3.48</v>
      </c>
      <c r="CV39" s="66">
        <f t="shared" si="53"/>
        <v>3.48</v>
      </c>
      <c r="CW39" s="66">
        <f t="shared" si="53"/>
        <v>3.48</v>
      </c>
      <c r="CX39" s="66">
        <f t="shared" si="53"/>
        <v>3.48</v>
      </c>
      <c r="CY39" s="66">
        <f t="shared" si="53"/>
        <v>3.645094143760645</v>
      </c>
      <c r="CZ39" s="66">
        <f t="shared" si="53"/>
        <v>3.645094143760645</v>
      </c>
      <c r="DA39" s="66">
        <f t="shared" si="53"/>
        <v>3.645094143760645</v>
      </c>
      <c r="DB39" s="66">
        <f t="shared" si="53"/>
        <v>3.645094143760645</v>
      </c>
      <c r="DC39" s="66">
        <f t="shared" si="53"/>
        <v>3.645094143760645</v>
      </c>
      <c r="DD39" s="66">
        <f t="shared" si="54"/>
        <v>3.645094143760645</v>
      </c>
      <c r="DE39" s="66">
        <f t="shared" si="54"/>
        <v>3.645094143760645</v>
      </c>
      <c r="DF39" s="66">
        <f t="shared" si="54"/>
        <v>3.645094143760645</v>
      </c>
      <c r="DG39" s="66">
        <f t="shared" si="54"/>
        <v>3.645094143760645</v>
      </c>
      <c r="DH39" s="66">
        <f t="shared" si="54"/>
        <v>3.645094143760645</v>
      </c>
      <c r="DI39" s="66">
        <f t="shared" si="54"/>
        <v>3.645094143760645</v>
      </c>
      <c r="DJ39" s="66">
        <f t="shared" si="54"/>
        <v>3.645094143760645</v>
      </c>
      <c r="DK39" s="66">
        <f t="shared" si="54"/>
        <v>3.8659930741419535</v>
      </c>
      <c r="DL39" s="66">
        <f t="shared" si="54"/>
        <v>3.8659930741419535</v>
      </c>
      <c r="DM39" s="66">
        <f t="shared" si="54"/>
        <v>3.8659930741419535</v>
      </c>
      <c r="DN39" s="66">
        <f t="shared" si="54"/>
        <v>3.8659930741419535</v>
      </c>
      <c r="DO39" s="66">
        <f t="shared" si="54"/>
        <v>3.8659930741419535</v>
      </c>
      <c r="DP39" s="66">
        <f t="shared" si="54"/>
        <v>3.8659930741419535</v>
      </c>
      <c r="DQ39" s="66">
        <f t="shared" si="54"/>
        <v>3.8659930741419535</v>
      </c>
      <c r="DR39" s="66">
        <f t="shared" si="54"/>
        <v>3.8659930741419535</v>
      </c>
      <c r="DS39" s="66">
        <f t="shared" si="54"/>
        <v>3.8659930741419535</v>
      </c>
      <c r="DT39" s="66">
        <f t="shared" si="54"/>
        <v>3.8659930741419535</v>
      </c>
      <c r="DU39" s="66">
        <f t="shared" si="54"/>
        <v>3.8659930741419535</v>
      </c>
      <c r="DV39" s="66">
        <f t="shared" si="54"/>
        <v>3.8659930741419535</v>
      </c>
      <c r="DW39" s="66">
        <f t="shared" si="54"/>
        <v>3.975160435611536</v>
      </c>
      <c r="DX39" s="66">
        <f t="shared" si="54"/>
        <v>3.975160435611536</v>
      </c>
      <c r="DY39" s="66">
        <f t="shared" si="54"/>
        <v>3.975160435611536</v>
      </c>
      <c r="DZ39" s="66">
        <f t="shared" si="54"/>
        <v>3.975160435611536</v>
      </c>
      <c r="EA39" s="66">
        <f t="shared" si="54"/>
        <v>3.975160435611536</v>
      </c>
      <c r="EB39" s="66">
        <f t="shared" si="54"/>
        <v>3.975160435611536</v>
      </c>
      <c r="EC39" s="66">
        <f t="shared" si="54"/>
        <v>3.975160435611536</v>
      </c>
      <c r="ED39" s="66">
        <f t="shared" si="54"/>
        <v>3.975160435611536</v>
      </c>
      <c r="EE39" s="66">
        <f t="shared" si="54"/>
        <v>3.975160435611536</v>
      </c>
      <c r="EF39" s="66">
        <f t="shared" si="54"/>
        <v>3.975160435611536</v>
      </c>
      <c r="EG39" s="66">
        <f t="shared" si="54"/>
        <v>3.975160435611536</v>
      </c>
      <c r="EH39" s="66">
        <f t="shared" si="54"/>
        <v>3.975160435611536</v>
      </c>
      <c r="EI39" s="66">
        <f t="shared" si="54"/>
        <v>4.0508831362070028</v>
      </c>
      <c r="EJ39" s="66">
        <f t="shared" si="54"/>
        <v>4.0508831362070028</v>
      </c>
      <c r="EK39" s="66">
        <f t="shared" si="54"/>
        <v>4.0508831362070028</v>
      </c>
      <c r="EL39" s="66">
        <f t="shared" si="54"/>
        <v>4.0508831362070028</v>
      </c>
      <c r="EM39" s="66">
        <f t="shared" si="54"/>
        <v>4.0508831362070028</v>
      </c>
      <c r="EN39" s="66">
        <f t="shared" si="54"/>
        <v>4.0508831362070028</v>
      </c>
      <c r="EO39" s="66">
        <f t="shared" si="54"/>
        <v>4.0508831362070028</v>
      </c>
      <c r="EP39" s="66">
        <f t="shared" si="54"/>
        <v>4.0508831362070028</v>
      </c>
      <c r="EQ39" s="66">
        <f t="shared" si="54"/>
        <v>4.0508831362070028</v>
      </c>
      <c r="ER39" s="66">
        <f t="shared" si="54"/>
        <v>4.0508831362070028</v>
      </c>
      <c r="ES39" s="66">
        <f t="shared" si="54"/>
        <v>4.0508831362070028</v>
      </c>
      <c r="ET39" s="66">
        <f t="shared" si="54"/>
        <v>4.0508831362070028</v>
      </c>
      <c r="EU39" s="66">
        <f t="shared" si="54"/>
        <v>4.134295848484884</v>
      </c>
      <c r="EV39" s="66">
        <f t="shared" si="54"/>
        <v>4.134295848484884</v>
      </c>
      <c r="EW39" s="66">
        <f t="shared" si="54"/>
        <v>4.134295848484884</v>
      </c>
      <c r="EX39" s="66">
        <f t="shared" si="54"/>
        <v>4.134295848484884</v>
      </c>
      <c r="EY39" s="66">
        <f t="shared" si="54"/>
        <v>4.134295848484884</v>
      </c>
      <c r="EZ39" s="66">
        <f t="shared" si="54"/>
        <v>4.134295848484884</v>
      </c>
      <c r="FA39" s="66">
        <f t="shared" si="54"/>
        <v>4.134295848484884</v>
      </c>
      <c r="FB39" s="66">
        <f t="shared" si="54"/>
        <v>4.134295848484884</v>
      </c>
      <c r="FC39" s="66">
        <f t="shared" si="54"/>
        <v>4.134295848484884</v>
      </c>
      <c r="FD39" s="66">
        <f t="shared" si="54"/>
        <v>4.134295848484884</v>
      </c>
      <c r="FE39" s="66">
        <f t="shared" si="54"/>
        <v>4.134295848484884</v>
      </c>
      <c r="FF39" s="66">
        <f t="shared" si="54"/>
        <v>4.134295848484884</v>
      </c>
      <c r="FG39" s="66">
        <f t="shared" si="54"/>
        <v>4.21722448341046</v>
      </c>
      <c r="FH39" s="66">
        <f t="shared" si="54"/>
        <v>4.21722448341046</v>
      </c>
      <c r="FI39" s="66">
        <f t="shared" si="54"/>
        <v>4.21722448341046</v>
      </c>
      <c r="FJ39" s="66">
        <f t="shared" si="54"/>
        <v>4.21722448341046</v>
      </c>
      <c r="FK39" s="66">
        <f t="shared" si="54"/>
        <v>4.21722448341046</v>
      </c>
      <c r="FL39" s="66">
        <f t="shared" si="54"/>
        <v>4.21722448341046</v>
      </c>
      <c r="FM39" s="66">
        <f t="shared" si="54"/>
        <v>4.21722448341046</v>
      </c>
      <c r="FN39" s="66">
        <f t="shared" si="54"/>
        <v>4.21722448341046</v>
      </c>
      <c r="FO39" s="66">
        <f t="shared" si="54"/>
        <v>4.21722448341046</v>
      </c>
      <c r="FP39" s="66">
        <f t="shared" si="55"/>
        <v>4.21722448341046</v>
      </c>
      <c r="FQ39" s="66">
        <f t="shared" si="55"/>
        <v>4.21722448341046</v>
      </c>
      <c r="FR39" s="66">
        <f t="shared" si="55"/>
        <v>4.21722448341046</v>
      </c>
      <c r="FS39" s="66">
        <f t="shared" si="55"/>
        <v>4.2966072879556236</v>
      </c>
      <c r="FT39" s="66">
        <f t="shared" si="55"/>
        <v>4.2966072879556236</v>
      </c>
      <c r="FU39" s="66">
        <f t="shared" si="55"/>
        <v>4.2966072879556236</v>
      </c>
      <c r="FV39" s="66">
        <f t="shared" si="55"/>
        <v>4.2966072879556236</v>
      </c>
      <c r="FW39" s="66">
        <f t="shared" si="55"/>
        <v>4.2966072879556236</v>
      </c>
      <c r="FX39" s="66">
        <f t="shared" si="55"/>
        <v>4.2966072879556236</v>
      </c>
      <c r="FY39" s="66">
        <f t="shared" si="55"/>
        <v>4.2966072879556236</v>
      </c>
      <c r="FZ39" s="66">
        <f t="shared" si="55"/>
        <v>4.2966072879556236</v>
      </c>
      <c r="GA39" s="66">
        <f t="shared" si="55"/>
        <v>4.2966072879556236</v>
      </c>
      <c r="GB39" s="66">
        <f t="shared" si="55"/>
        <v>4.2966072879556236</v>
      </c>
      <c r="GC39" s="66">
        <f t="shared" si="55"/>
        <v>4.2966072879556236</v>
      </c>
      <c r="GD39" s="66">
        <f t="shared" si="55"/>
        <v>4.2966072879556236</v>
      </c>
      <c r="GE39" s="66">
        <f t="shared" si="55"/>
        <v>4.3722813889176582</v>
      </c>
      <c r="GF39" s="66">
        <f t="shared" si="55"/>
        <v>4.3722813889176582</v>
      </c>
      <c r="GG39" s="66">
        <f t="shared" si="55"/>
        <v>4.3722813889176582</v>
      </c>
      <c r="GH39" s="66">
        <f t="shared" si="55"/>
        <v>4.3722813889176582</v>
      </c>
      <c r="GI39" s="66">
        <f t="shared" si="55"/>
        <v>4.3722813889176582</v>
      </c>
      <c r="GJ39" s="66">
        <f t="shared" si="55"/>
        <v>4.3722813889176582</v>
      </c>
      <c r="GK39" s="66">
        <f t="shared" si="55"/>
        <v>4.3722813889176582</v>
      </c>
      <c r="GL39" s="66">
        <f t="shared" si="55"/>
        <v>4.3722813889176582</v>
      </c>
      <c r="GM39" s="66">
        <f t="shared" si="55"/>
        <v>4.3722813889176582</v>
      </c>
      <c r="GN39" s="66">
        <f t="shared" si="55"/>
        <v>4.3722813889176582</v>
      </c>
      <c r="GO39" s="66">
        <f t="shared" si="55"/>
        <v>4.3722813889176582</v>
      </c>
      <c r="GP39" s="66">
        <f t="shared" si="55"/>
        <v>4.3722813889176582</v>
      </c>
      <c r="GQ39" s="66">
        <f t="shared" si="55"/>
        <v>4.4492883018340148</v>
      </c>
      <c r="GR39" s="66">
        <f t="shared" si="55"/>
        <v>4.4492883018340148</v>
      </c>
      <c r="GS39" s="66">
        <f t="shared" si="55"/>
        <v>4.4492883018340148</v>
      </c>
      <c r="GT39" s="66">
        <f t="shared" si="55"/>
        <v>4.4492883018340148</v>
      </c>
      <c r="GU39" s="66">
        <f t="shared" si="55"/>
        <v>4.4492883018340148</v>
      </c>
      <c r="GV39" s="66">
        <f t="shared" si="55"/>
        <v>4.4492883018340148</v>
      </c>
      <c r="GW39" s="66">
        <f t="shared" si="55"/>
        <v>4.4492883018340148</v>
      </c>
      <c r="GX39" s="66">
        <f t="shared" si="55"/>
        <v>4.4492883018340148</v>
      </c>
      <c r="GY39" s="66">
        <f t="shared" si="55"/>
        <v>4.4492883018340148</v>
      </c>
      <c r="GZ39" s="66">
        <f t="shared" si="55"/>
        <v>4.4492883018340148</v>
      </c>
      <c r="HA39" s="66">
        <f t="shared" si="55"/>
        <v>4.4492883018340148</v>
      </c>
      <c r="HB39" s="66">
        <f t="shared" si="55"/>
        <v>4.4492883018340148</v>
      </c>
      <c r="HC39" s="66">
        <f t="shared" si="55"/>
        <v>4.5276515008878402</v>
      </c>
      <c r="HD39" s="66">
        <f t="shared" si="55"/>
        <v>4.5276515008878402</v>
      </c>
      <c r="HE39" s="66">
        <f t="shared" si="55"/>
        <v>4.5276515008878402</v>
      </c>
      <c r="HF39" s="66">
        <f t="shared" si="55"/>
        <v>4.5276515008878402</v>
      </c>
      <c r="HG39" s="66">
        <f t="shared" si="55"/>
        <v>4.5276515008878402</v>
      </c>
      <c r="HH39" s="66">
        <f t="shared" si="55"/>
        <v>4.5276515008878402</v>
      </c>
      <c r="HI39" s="66">
        <f t="shared" si="55"/>
        <v>4.5276515008878402</v>
      </c>
      <c r="HJ39" s="66">
        <f t="shared" si="55"/>
        <v>4.5276515008878402</v>
      </c>
      <c r="HK39" s="66">
        <f t="shared" si="55"/>
        <v>4.5276515008878402</v>
      </c>
      <c r="HL39" s="66">
        <f t="shared" si="55"/>
        <v>4.5276515008878402</v>
      </c>
      <c r="HM39" s="66">
        <f t="shared" si="55"/>
        <v>4.5276515008878402</v>
      </c>
      <c r="HN39" s="66">
        <f t="shared" si="55"/>
        <v>4.5276515008878402</v>
      </c>
      <c r="HO39" s="66">
        <f t="shared" si="55"/>
        <v>4.6073948737019101</v>
      </c>
      <c r="HP39" s="66">
        <f t="shared" si="55"/>
        <v>4.6073948737019101</v>
      </c>
      <c r="HQ39" s="66">
        <f t="shared" si="55"/>
        <v>4.6073948737019101</v>
      </c>
      <c r="HR39" s="66">
        <f t="shared" si="55"/>
        <v>4.6073948737019101</v>
      </c>
      <c r="HS39" s="66">
        <f t="shared" si="55"/>
        <v>4.6073948737019101</v>
      </c>
      <c r="HT39" s="66">
        <f t="shared" si="55"/>
        <v>4.6073948737019101</v>
      </c>
      <c r="HU39" s="66">
        <f t="shared" si="55"/>
        <v>4.6073948737019101</v>
      </c>
      <c r="HV39" s="66">
        <f t="shared" si="55"/>
        <v>4.6073948737019101</v>
      </c>
      <c r="HW39" s="66">
        <f t="shared" si="55"/>
        <v>4.6073948737019101</v>
      </c>
      <c r="HX39" s="66">
        <f t="shared" si="55"/>
        <v>4.6073948737019101</v>
      </c>
      <c r="HY39" s="66">
        <f t="shared" si="55"/>
        <v>4.6073948737019101</v>
      </c>
      <c r="HZ39" s="66">
        <f t="shared" si="55"/>
        <v>4.6073948737019101</v>
      </c>
      <c r="IA39" s="66">
        <f t="shared" si="55"/>
        <v>4.6885427286203374</v>
      </c>
      <c r="IB39" s="66">
        <f t="shared" si="56"/>
        <v>4.6885427286203374</v>
      </c>
      <c r="IC39" s="66">
        <f t="shared" si="56"/>
        <v>4.6885427286203374</v>
      </c>
      <c r="ID39" s="66">
        <f t="shared" si="56"/>
        <v>4.6885427286203374</v>
      </c>
      <c r="IE39" s="66">
        <f t="shared" si="56"/>
        <v>4.6885427286203374</v>
      </c>
      <c r="IF39" s="66">
        <f t="shared" si="56"/>
        <v>4.6885427286203374</v>
      </c>
      <c r="IG39" s="66">
        <f t="shared" si="56"/>
        <v>4.6885427286203374</v>
      </c>
      <c r="IH39" s="66">
        <f t="shared" si="56"/>
        <v>4.6885427286203374</v>
      </c>
      <c r="II39" s="66">
        <f t="shared" si="56"/>
        <v>4.6885427286203374</v>
      </c>
      <c r="IJ39" s="66">
        <f t="shared" si="56"/>
        <v>4.6885427286203374</v>
      </c>
      <c r="IK39" s="66">
        <f t="shared" si="56"/>
        <v>4.6885427286203374</v>
      </c>
      <c r="IL39" s="66">
        <f t="shared" si="56"/>
        <v>4.6885427286203374</v>
      </c>
      <c r="IM39" s="66">
        <f t="shared" si="56"/>
        <v>4.771119802118541</v>
      </c>
      <c r="IN39" s="66">
        <f t="shared" si="56"/>
        <v>4.771119802118541</v>
      </c>
      <c r="IO39" s="66">
        <f t="shared" si="56"/>
        <v>4.771119802118541</v>
      </c>
      <c r="IP39" s="66">
        <f t="shared" si="56"/>
        <v>4.771119802118541</v>
      </c>
      <c r="IQ39" s="66">
        <f t="shared" si="56"/>
        <v>4.771119802118541</v>
      </c>
      <c r="IR39" s="66">
        <f t="shared" si="56"/>
        <v>4.771119802118541</v>
      </c>
      <c r="IS39" s="66">
        <f t="shared" si="56"/>
        <v>4.771119802118541</v>
      </c>
      <c r="IT39" s="66">
        <f t="shared" si="56"/>
        <v>4.771119802118541</v>
      </c>
      <c r="IU39" s="66">
        <f t="shared" si="56"/>
        <v>4.771119802118541</v>
      </c>
      <c r="IV39" s="66">
        <f t="shared" si="56"/>
        <v>4.771119802118541</v>
      </c>
      <c r="IW39" s="66">
        <f t="shared" si="56"/>
        <v>4.771119802118541</v>
      </c>
      <c r="IX39" s="66">
        <f t="shared" si="56"/>
        <v>4.771119802118541</v>
      </c>
      <c r="IY39" s="66">
        <f t="shared" si="56"/>
        <v>4.855151266343718</v>
      </c>
      <c r="IZ39" s="66">
        <f t="shared" si="56"/>
        <v>4.855151266343718</v>
      </c>
      <c r="JA39" s="66">
        <f t="shared" si="56"/>
        <v>4.855151266343718</v>
      </c>
      <c r="JB39" s="66">
        <f t="shared" si="56"/>
        <v>4.855151266343718</v>
      </c>
      <c r="JC39" s="66">
        <f t="shared" si="56"/>
        <v>4.855151266343718</v>
      </c>
      <c r="JD39" s="66">
        <f t="shared" si="56"/>
        <v>4.855151266343718</v>
      </c>
      <c r="JE39" s="66">
        <f t="shared" si="56"/>
        <v>4.855151266343718</v>
      </c>
      <c r="JF39" s="66">
        <f t="shared" si="56"/>
        <v>4.855151266343718</v>
      </c>
      <c r="JG39" s="66">
        <f t="shared" si="56"/>
        <v>4.855151266343718</v>
      </c>
      <c r="JH39" s="66">
        <f t="shared" si="56"/>
        <v>4.855151266343718</v>
      </c>
      <c r="JI39" s="66">
        <f t="shared" si="56"/>
        <v>4.855151266343718</v>
      </c>
      <c r="JJ39" s="66">
        <f t="shared" si="56"/>
        <v>4.855151266343718</v>
      </c>
      <c r="JK39" s="66">
        <f t="shared" si="56"/>
        <v>4.9406627367881262</v>
      </c>
      <c r="JL39" s="66">
        <f t="shared" si="56"/>
        <v>4.9406627367881262</v>
      </c>
      <c r="JM39" s="66">
        <f t="shared" si="56"/>
        <v>4.9406627367881262</v>
      </c>
      <c r="JN39" s="66">
        <f t="shared" si="56"/>
        <v>4.9406627367881262</v>
      </c>
      <c r="JO39" s="66">
        <f t="shared" si="56"/>
        <v>4.9406627367881262</v>
      </c>
      <c r="JP39" s="66">
        <f t="shared" si="56"/>
        <v>4.9406627367881262</v>
      </c>
      <c r="JQ39" s="66">
        <f t="shared" si="56"/>
        <v>4.9406627367881262</v>
      </c>
      <c r="JR39" s="66">
        <f t="shared" si="56"/>
        <v>4.9406627367881262</v>
      </c>
      <c r="JS39" s="66">
        <f t="shared" si="56"/>
        <v>4.9406627367881262</v>
      </c>
      <c r="JT39" s="66">
        <f t="shared" si="56"/>
        <v>4.9406627367881262</v>
      </c>
      <c r="JU39" s="66">
        <f t="shared" si="56"/>
        <v>4.9406627367881262</v>
      </c>
      <c r="JV39" s="66">
        <f t="shared" si="56"/>
        <v>4.9406627367881262</v>
      </c>
      <c r="JW39" s="66">
        <f t="shared" si="56"/>
        <v>5.0276802800975045</v>
      </c>
      <c r="JX39" s="66">
        <f t="shared" si="56"/>
        <v>5.0276802800975045</v>
      </c>
      <c r="JY39" s="66">
        <f t="shared" si="56"/>
        <v>5.0276802800975045</v>
      </c>
      <c r="JZ39" s="66">
        <f t="shared" si="56"/>
        <v>5.0276802800975045</v>
      </c>
      <c r="KA39" s="66">
        <f t="shared" si="56"/>
        <v>5.0276802800975045</v>
      </c>
      <c r="KB39" s="66">
        <f t="shared" si="56"/>
        <v>5.0276802800975045</v>
      </c>
      <c r="KC39" s="66">
        <f t="shared" si="56"/>
        <v>5.0276802800975045</v>
      </c>
      <c r="KD39" s="66">
        <f t="shared" si="56"/>
        <v>5.0276802800975045</v>
      </c>
      <c r="KE39" s="66">
        <f t="shared" si="56"/>
        <v>5.0276802800975045</v>
      </c>
      <c r="KF39" s="66">
        <f t="shared" si="56"/>
        <v>5.0276802800975045</v>
      </c>
      <c r="KG39" s="66">
        <f t="shared" si="56"/>
        <v>5.0276802800975045</v>
      </c>
      <c r="KH39" s="66">
        <f t="shared" si="56"/>
        <v>5.0276802800975045</v>
      </c>
      <c r="KI39" s="66">
        <f t="shared" si="56"/>
        <v>5.1162304220170274</v>
      </c>
      <c r="KJ39" s="66">
        <f t="shared" si="56"/>
        <v>5.1162304220170274</v>
      </c>
      <c r="KK39" s="66">
        <f t="shared" si="56"/>
        <v>5.1162304220170274</v>
      </c>
      <c r="KL39" s="66">
        <f t="shared" si="56"/>
        <v>5.1162304220170274</v>
      </c>
      <c r="KM39" s="66">
        <f t="shared" si="56"/>
        <v>5.1162304220170274</v>
      </c>
      <c r="KN39" s="66">
        <f t="shared" si="57"/>
        <v>5.1162304220170274</v>
      </c>
      <c r="KO39" s="66">
        <f t="shared" si="57"/>
        <v>5.1162304220170274</v>
      </c>
      <c r="KP39" s="66">
        <f t="shared" si="57"/>
        <v>5.1162304220170274</v>
      </c>
      <c r="KQ39" s="66">
        <f t="shared" si="57"/>
        <v>5.1162304220170274</v>
      </c>
      <c r="KR39" s="66">
        <f t="shared" si="57"/>
        <v>5.1162304220170274</v>
      </c>
      <c r="KS39" s="66">
        <f t="shared" si="57"/>
        <v>5.1162304220170274</v>
      </c>
      <c r="KT39" s="66">
        <f t="shared" si="57"/>
        <v>5.1162304220170274</v>
      </c>
      <c r="KU39" s="66">
        <f t="shared" si="57"/>
        <v>5.2063401554772089</v>
      </c>
      <c r="KV39" s="66">
        <f t="shared" si="57"/>
        <v>5.2063401554772089</v>
      </c>
      <c r="KW39" s="66">
        <f t="shared" si="57"/>
        <v>5.2063401554772089</v>
      </c>
      <c r="KX39" s="66">
        <f t="shared" si="57"/>
        <v>5.2063401554772089</v>
      </c>
      <c r="KY39" s="66">
        <f t="shared" si="57"/>
        <v>5.2063401554772089</v>
      </c>
      <c r="KZ39" s="66">
        <f t="shared" si="57"/>
        <v>5.2063401554772089</v>
      </c>
      <c r="LA39" s="66">
        <f t="shared" si="57"/>
        <v>5.2063401554772089</v>
      </c>
      <c r="LB39" s="66">
        <f t="shared" si="57"/>
        <v>5.2063401554772089</v>
      </c>
      <c r="LC39" s="66">
        <f t="shared" si="57"/>
        <v>5.2063401554772089</v>
      </c>
      <c r="LD39" s="66">
        <f t="shared" si="57"/>
        <v>5.2063401554772089</v>
      </c>
      <c r="LE39" s="66">
        <f t="shared" si="57"/>
        <v>5.2063401554772089</v>
      </c>
      <c r="LF39" s="66">
        <f t="shared" si="57"/>
        <v>5.2063401554772089</v>
      </c>
      <c r="LG39" s="66">
        <f t="shared" si="57"/>
        <v>5.2980369488222063</v>
      </c>
      <c r="LH39" s="66">
        <f t="shared" si="57"/>
        <v>5.2980369488222063</v>
      </c>
      <c r="LI39" s="66">
        <f t="shared" si="57"/>
        <v>5.2980369488222063</v>
      </c>
      <c r="LJ39" s="66">
        <f t="shared" si="57"/>
        <v>5.2980369488222063</v>
      </c>
      <c r="LK39" s="66">
        <f t="shared" si="57"/>
        <v>5.2980369488222063</v>
      </c>
      <c r="LL39" s="66">
        <f t="shared" si="57"/>
        <v>5.2980369488222063</v>
      </c>
      <c r="LM39" s="66">
        <f t="shared" si="57"/>
        <v>5.2980369488222063</v>
      </c>
      <c r="LN39" s="66">
        <f t="shared" si="57"/>
        <v>5.2980369488222063</v>
      </c>
      <c r="LO39" s="66">
        <f t="shared" si="57"/>
        <v>5.2980369488222063</v>
      </c>
      <c r="LP39" s="66">
        <f t="shared" si="57"/>
        <v>5.2980369488222063</v>
      </c>
      <c r="LQ39" s="66">
        <f t="shared" si="57"/>
        <v>5.2980369488222063</v>
      </c>
      <c r="LR39" s="66">
        <f t="shared" si="57"/>
        <v>5.2980369488222063</v>
      </c>
      <c r="LS39" s="66">
        <f t="shared" si="57"/>
        <v>5.3913487541830643</v>
      </c>
      <c r="LT39" s="66">
        <f t="shared" si="57"/>
        <v>5.3913487541830643</v>
      </c>
      <c r="LU39" s="66">
        <f t="shared" si="57"/>
        <v>5.3913487541830643</v>
      </c>
      <c r="LV39" s="66">
        <f t="shared" si="57"/>
        <v>5.3913487541830643</v>
      </c>
      <c r="LW39" s="66">
        <f t="shared" si="57"/>
        <v>5.3913487541830643</v>
      </c>
      <c r="LX39" s="66">
        <f t="shared" si="57"/>
        <v>5.3913487541830643</v>
      </c>
      <c r="LY39" s="66">
        <f t="shared" si="57"/>
        <v>5.3913487541830643</v>
      </c>
      <c r="LZ39" s="66">
        <f t="shared" si="57"/>
        <v>5.3913487541830643</v>
      </c>
      <c r="MA39" s="66">
        <f t="shared" si="57"/>
        <v>5.3913487541830643</v>
      </c>
      <c r="MB39" s="66">
        <f t="shared" si="57"/>
        <v>5.3913487541830643</v>
      </c>
      <c r="MC39" s="66">
        <f t="shared" si="57"/>
        <v>5.3913487541830643</v>
      </c>
      <c r="MD39" s="66">
        <f t="shared" si="57"/>
        <v>5.3913487541830643</v>
      </c>
      <c r="ME39" s="66">
        <f t="shared" si="57"/>
        <v>5.4863040159984191</v>
      </c>
      <c r="MF39" s="66">
        <f t="shared" si="57"/>
        <v>5.4863040159984191</v>
      </c>
      <c r="MG39" s="66">
        <f t="shared" si="57"/>
        <v>5.4863040159984191</v>
      </c>
      <c r="MH39" s="66">
        <f t="shared" si="57"/>
        <v>5.4863040159984191</v>
      </c>
      <c r="MI39" s="66">
        <f t="shared" si="57"/>
        <v>5.4863040159984191</v>
      </c>
      <c r="MJ39" s="66">
        <f t="shared" si="57"/>
        <v>5.4863040159984191</v>
      </c>
      <c r="MK39" s="66">
        <f t="shared" si="57"/>
        <v>5.4863040159984191</v>
      </c>
      <c r="ML39" s="66">
        <f t="shared" si="57"/>
        <v>5.4863040159984191</v>
      </c>
      <c r="MM39" s="66">
        <f t="shared" si="57"/>
        <v>5.4863040159984191</v>
      </c>
      <c r="MN39" s="66">
        <f t="shared" si="57"/>
        <v>5.4863040159984191</v>
      </c>
      <c r="MO39" s="66">
        <f t="shared" si="57"/>
        <v>5.4863040159984191</v>
      </c>
      <c r="MP39" s="66">
        <f t="shared" si="57"/>
        <v>5.4863040159984191</v>
      </c>
      <c r="MQ39" s="66">
        <f t="shared" si="57"/>
        <v>5.5829316796852773</v>
      </c>
      <c r="MR39" s="66">
        <f t="shared" si="57"/>
        <v>5.5829316796852773</v>
      </c>
      <c r="MS39" s="66">
        <f t="shared" si="57"/>
        <v>5.5829316796852773</v>
      </c>
      <c r="MT39" s="66">
        <f t="shared" si="57"/>
        <v>5.5829316796852773</v>
      </c>
      <c r="MU39" s="66">
        <f t="shared" si="57"/>
        <v>5.5829316796852773</v>
      </c>
      <c r="MV39" s="66">
        <f t="shared" si="57"/>
        <v>5.5829316796852773</v>
      </c>
      <c r="MW39" s="66">
        <f t="shared" si="57"/>
        <v>5.5829316796852773</v>
      </c>
      <c r="MX39" s="66">
        <f t="shared" si="57"/>
        <v>5.5829316796852773</v>
      </c>
      <c r="MY39" s="66">
        <f t="shared" si="57"/>
        <v>5.5829316796852773</v>
      </c>
      <c r="MZ39" s="66">
        <f t="shared" si="58"/>
        <v>5.5829316796852773</v>
      </c>
      <c r="NA39" s="66">
        <f t="shared" si="58"/>
        <v>5.5829316796852773</v>
      </c>
      <c r="NB39" s="66">
        <f t="shared" si="58"/>
        <v>5.5829316796852773</v>
      </c>
      <c r="NC39" s="66">
        <f t="shared" si="58"/>
        <v>5.6812612004625116</v>
      </c>
      <c r="ND39" s="66">
        <f t="shared" si="58"/>
        <v>5.6812612004625116</v>
      </c>
      <c r="NE39" s="66">
        <f t="shared" si="58"/>
        <v>5.6812612004625116</v>
      </c>
      <c r="NF39" s="66">
        <f t="shared" si="58"/>
        <v>5.6812612004625116</v>
      </c>
      <c r="NG39" s="66">
        <f t="shared" si="58"/>
        <v>5.6812612004625116</v>
      </c>
      <c r="NH39" s="66">
        <f t="shared" si="58"/>
        <v>5.6812612004625116</v>
      </c>
      <c r="NI39" s="66">
        <f t="shared" si="58"/>
        <v>5.6812612004625116</v>
      </c>
      <c r="NJ39" s="66">
        <f t="shared" si="58"/>
        <v>5.6812612004625116</v>
      </c>
      <c r="NK39" s="66">
        <f t="shared" si="58"/>
        <v>5.6812612004625116</v>
      </c>
      <c r="NL39" s="66">
        <f t="shared" si="58"/>
        <v>5.6812612004625116</v>
      </c>
      <c r="NM39" s="66">
        <f t="shared" si="58"/>
        <v>5.6812612004625116</v>
      </c>
      <c r="NN39" s="66">
        <f t="shared" si="58"/>
        <v>5.6812612004625116</v>
      </c>
      <c r="NO39" s="66">
        <f t="shared" si="58"/>
        <v>5.7813225523297547</v>
      </c>
      <c r="NP39" s="66">
        <f t="shared" si="58"/>
        <v>5.7813225523297547</v>
      </c>
      <c r="NQ39" s="66">
        <f t="shared" si="58"/>
        <v>5.7813225523297547</v>
      </c>
      <c r="NR39" s="66">
        <f t="shared" si="58"/>
        <v>5.7813225523297547</v>
      </c>
      <c r="NS39" s="66">
        <f t="shared" si="58"/>
        <v>5.7813225523297547</v>
      </c>
      <c r="NT39" s="66">
        <f t="shared" si="58"/>
        <v>5.7813225523297547</v>
      </c>
      <c r="NU39" s="66">
        <f t="shared" si="58"/>
        <v>5.7813225523297547</v>
      </c>
      <c r="NV39" s="66">
        <f t="shared" si="58"/>
        <v>5.7813225523297547</v>
      </c>
      <c r="NW39" s="66">
        <f t="shared" si="58"/>
        <v>5.7813225523297547</v>
      </c>
      <c r="NX39" s="66">
        <f t="shared" si="58"/>
        <v>5.7813225523297547</v>
      </c>
      <c r="NY39" s="66">
        <f t="shared" si="58"/>
        <v>5.7813225523297547</v>
      </c>
      <c r="NZ39" s="66">
        <f t="shared" si="58"/>
        <v>5.7813225523297547</v>
      </c>
      <c r="OA39" s="66">
        <f t="shared" si="58"/>
        <v>5.8831462372044445</v>
      </c>
      <c r="OB39" s="66">
        <f t="shared" si="58"/>
        <v>5.8831462372044445</v>
      </c>
      <c r="OC39" s="66">
        <f t="shared" si="58"/>
        <v>5.8831462372044445</v>
      </c>
      <c r="OD39" s="66">
        <f t="shared" si="58"/>
        <v>5.8831462372044445</v>
      </c>
      <c r="OE39" s="66">
        <f t="shared" si="58"/>
        <v>5.8831462372044445</v>
      </c>
      <c r="OF39" s="66">
        <f t="shared" si="58"/>
        <v>5.8831462372044445</v>
      </c>
      <c r="OG39" s="66">
        <f t="shared" si="58"/>
        <v>5.8831462372044445</v>
      </c>
      <c r="OH39" s="66">
        <f t="shared" si="58"/>
        <v>5.8831462372044445</v>
      </c>
      <c r="OI39" s="66">
        <f t="shared" si="58"/>
        <v>5.8831462372044445</v>
      </c>
      <c r="OJ39" s="66">
        <f t="shared" si="58"/>
        <v>5.8831462372044445</v>
      </c>
      <c r="OK39" s="66">
        <f t="shared" si="58"/>
        <v>5.8831462372044445</v>
      </c>
      <c r="OL39" s="66">
        <f t="shared" si="58"/>
        <v>5.8831462372044445</v>
      </c>
      <c r="OM39" s="66">
        <f t="shared" si="58"/>
        <v>5.9867632942197844</v>
      </c>
      <c r="ON39" s="66">
        <f t="shared" si="58"/>
        <v>5.9867632942197844</v>
      </c>
      <c r="OO39" s="66">
        <f t="shared" si="58"/>
        <v>5.9867632942197844</v>
      </c>
      <c r="OP39" s="66">
        <f t="shared" si="58"/>
        <v>5.9867632942197844</v>
      </c>
      <c r="OQ39" s="66">
        <f t="shared" si="58"/>
        <v>5.9867632942197844</v>
      </c>
      <c r="OR39" s="66">
        <f t="shared" si="58"/>
        <v>5.9867632942197844</v>
      </c>
      <c r="OS39" s="66">
        <f t="shared" si="58"/>
        <v>5.9867632942197844</v>
      </c>
      <c r="OT39" s="66">
        <f t="shared" si="58"/>
        <v>5.9867632942197844</v>
      </c>
      <c r="OU39" s="66">
        <f t="shared" si="58"/>
        <v>5.9867632942197844</v>
      </c>
      <c r="OV39" s="66">
        <f t="shared" si="58"/>
        <v>5.9867632942197844</v>
      </c>
      <c r="OW39" s="66">
        <f t="shared" si="58"/>
        <v>5.9867632942197844</v>
      </c>
      <c r="OX39" s="66">
        <f t="shared" si="58"/>
        <v>5.9867632942197844</v>
      </c>
      <c r="OY39" s="66">
        <f t="shared" si="58"/>
        <v>5.9867632942197844</v>
      </c>
      <c r="OZ39" s="66">
        <f t="shared" si="58"/>
        <v>5.9867632942197844</v>
      </c>
      <c r="PA39" s="66">
        <f t="shared" si="58"/>
        <v>5.9867632942197844</v>
      </c>
      <c r="PB39" s="66">
        <f t="shared" si="58"/>
        <v>5.9867632942197844</v>
      </c>
      <c r="PC39" s="66">
        <f t="shared" si="58"/>
        <v>5.9867632942197844</v>
      </c>
      <c r="PD39" s="66">
        <f t="shared" si="58"/>
        <v>5.9867632942197844</v>
      </c>
      <c r="PE39" s="66">
        <f t="shared" si="58"/>
        <v>5.9867632942197844</v>
      </c>
      <c r="PF39" s="66">
        <f t="shared" si="58"/>
        <v>5.9867632942197844</v>
      </c>
      <c r="PG39" s="66">
        <f t="shared" si="58"/>
        <v>5.9867632942197844</v>
      </c>
      <c r="PH39" s="66">
        <f t="shared" si="58"/>
        <v>5.9867632942197844</v>
      </c>
      <c r="PI39" s="66">
        <f t="shared" si="58"/>
        <v>5.9867632942197844</v>
      </c>
      <c r="PJ39" s="66">
        <f t="shared" si="58"/>
        <v>5.9867632942197844</v>
      </c>
      <c r="PK39" s="66">
        <f t="shared" si="58"/>
        <v>5.9867632942197844</v>
      </c>
      <c r="PL39" s="66">
        <f t="shared" si="59"/>
        <v>5.9867632942197844</v>
      </c>
      <c r="PM39" s="66">
        <f t="shared" si="59"/>
        <v>5.9867632942197844</v>
      </c>
      <c r="PN39" s="66">
        <f t="shared" si="59"/>
        <v>5.9867632942197844</v>
      </c>
      <c r="PO39" s="66">
        <f t="shared" si="59"/>
        <v>5.9867632942197844</v>
      </c>
      <c r="PP39" s="66">
        <f t="shared" si="59"/>
        <v>5.9867632942197844</v>
      </c>
      <c r="PQ39" s="66">
        <f t="shared" si="59"/>
        <v>5.9867632942197844</v>
      </c>
      <c r="PR39" s="66">
        <f t="shared" si="59"/>
        <v>5.9867632942197844</v>
      </c>
      <c r="PS39" s="66">
        <f t="shared" si="59"/>
        <v>5.9867632942197844</v>
      </c>
      <c r="PT39" s="66">
        <f t="shared" si="59"/>
        <v>5.9867632942197844</v>
      </c>
      <c r="PU39" s="66">
        <f t="shared" si="59"/>
        <v>5.9867632942197844</v>
      </c>
      <c r="PV39" s="66">
        <f t="shared" si="59"/>
        <v>5.9867632942197844</v>
      </c>
      <c r="PW39" s="66">
        <f t="shared" si="59"/>
        <v>5.9867632942197844</v>
      </c>
      <c r="PX39" s="66">
        <f t="shared" si="59"/>
        <v>5.9867632942197844</v>
      </c>
      <c r="PY39" s="66">
        <f t="shared" si="59"/>
        <v>5.9867632942197844</v>
      </c>
      <c r="PZ39" s="66">
        <f t="shared" si="59"/>
        <v>5.9867632942197844</v>
      </c>
      <c r="QA39" s="66">
        <f t="shared" si="59"/>
        <v>5.9867632942197844</v>
      </c>
      <c r="QB39" s="66">
        <f t="shared" si="59"/>
        <v>5.9867632942197844</v>
      </c>
      <c r="QC39" s="66">
        <f t="shared" si="59"/>
        <v>5.9867632942197844</v>
      </c>
      <c r="QD39" s="66">
        <f t="shared" si="59"/>
        <v>5.9867632942197844</v>
      </c>
      <c r="QE39" s="66">
        <f t="shared" si="59"/>
        <v>5.9867632942197844</v>
      </c>
      <c r="QF39" s="66">
        <f t="shared" si="59"/>
        <v>5.9867632942197844</v>
      </c>
      <c r="QG39" s="66">
        <f t="shared" si="59"/>
        <v>5.9867632942197844</v>
      </c>
      <c r="QH39" s="66">
        <f t="shared" si="59"/>
        <v>5.9867632942197844</v>
      </c>
      <c r="QI39" t="s">
        <v>1293</v>
      </c>
    </row>
    <row r="40" spans="1:451">
      <c r="A40" s="43"/>
      <c r="B40" s="45"/>
      <c r="QI40" t="s">
        <v>1293</v>
      </c>
    </row>
    <row r="41" spans="1:451">
      <c r="A41" s="40">
        <f>A25+1</f>
        <v>3</v>
      </c>
      <c r="B41" s="41" t="s">
        <v>1311</v>
      </c>
      <c r="C41" s="41"/>
      <c r="D41" s="41"/>
      <c r="E41" s="41"/>
      <c r="F41" s="41"/>
      <c r="G41" s="42">
        <f>G6</f>
        <v>39113</v>
      </c>
      <c r="H41" s="42">
        <f t="shared" ref="H41:BS41" si="60">H6</f>
        <v>39141</v>
      </c>
      <c r="I41" s="42">
        <f t="shared" si="60"/>
        <v>39172</v>
      </c>
      <c r="J41" s="42">
        <f t="shared" si="60"/>
        <v>39202</v>
      </c>
      <c r="K41" s="42">
        <f t="shared" si="60"/>
        <v>39233</v>
      </c>
      <c r="L41" s="42">
        <f t="shared" si="60"/>
        <v>39263</v>
      </c>
      <c r="M41" s="42">
        <f t="shared" si="60"/>
        <v>39294</v>
      </c>
      <c r="N41" s="42">
        <f t="shared" si="60"/>
        <v>39325</v>
      </c>
      <c r="O41" s="42">
        <f t="shared" si="60"/>
        <v>39355</v>
      </c>
      <c r="P41" s="42">
        <f t="shared" si="60"/>
        <v>39386</v>
      </c>
      <c r="Q41" s="42">
        <f t="shared" si="60"/>
        <v>39416</v>
      </c>
      <c r="R41" s="42">
        <f t="shared" si="60"/>
        <v>39447</v>
      </c>
      <c r="S41" s="42">
        <f t="shared" si="60"/>
        <v>39478</v>
      </c>
      <c r="T41" s="42">
        <f t="shared" si="60"/>
        <v>39507</v>
      </c>
      <c r="U41" s="42">
        <f t="shared" si="60"/>
        <v>39538</v>
      </c>
      <c r="V41" s="42">
        <f t="shared" si="60"/>
        <v>39568</v>
      </c>
      <c r="W41" s="42">
        <f t="shared" si="60"/>
        <v>39599</v>
      </c>
      <c r="X41" s="42">
        <f t="shared" si="60"/>
        <v>39629</v>
      </c>
      <c r="Y41" s="42">
        <f t="shared" si="60"/>
        <v>39660</v>
      </c>
      <c r="Z41" s="42">
        <f t="shared" si="60"/>
        <v>39691</v>
      </c>
      <c r="AA41" s="42">
        <f t="shared" si="60"/>
        <v>39721</v>
      </c>
      <c r="AB41" s="42">
        <f t="shared" si="60"/>
        <v>39752</v>
      </c>
      <c r="AC41" s="42">
        <f t="shared" si="60"/>
        <v>39782</v>
      </c>
      <c r="AD41" s="42">
        <f t="shared" si="60"/>
        <v>39813</v>
      </c>
      <c r="AE41" s="42">
        <f t="shared" si="60"/>
        <v>39844</v>
      </c>
      <c r="AF41" s="42">
        <f t="shared" si="60"/>
        <v>39872</v>
      </c>
      <c r="AG41" s="42">
        <f t="shared" si="60"/>
        <v>39903</v>
      </c>
      <c r="AH41" s="42">
        <f t="shared" si="60"/>
        <v>39933</v>
      </c>
      <c r="AI41" s="42">
        <f t="shared" si="60"/>
        <v>39964</v>
      </c>
      <c r="AJ41" s="42">
        <f t="shared" si="60"/>
        <v>39994</v>
      </c>
      <c r="AK41" s="42">
        <f t="shared" si="60"/>
        <v>40025</v>
      </c>
      <c r="AL41" s="42">
        <f t="shared" si="60"/>
        <v>40056</v>
      </c>
      <c r="AM41" s="42">
        <f t="shared" si="60"/>
        <v>40086</v>
      </c>
      <c r="AN41" s="42">
        <f t="shared" si="60"/>
        <v>40117</v>
      </c>
      <c r="AO41" s="42">
        <f t="shared" si="60"/>
        <v>40147</v>
      </c>
      <c r="AP41" s="42">
        <f t="shared" si="60"/>
        <v>40178</v>
      </c>
      <c r="AQ41" s="42">
        <f t="shared" si="60"/>
        <v>40209</v>
      </c>
      <c r="AR41" s="42">
        <f t="shared" si="60"/>
        <v>40237</v>
      </c>
      <c r="AS41" s="42">
        <f t="shared" si="60"/>
        <v>40268</v>
      </c>
      <c r="AT41" s="42">
        <f t="shared" si="60"/>
        <v>40298</v>
      </c>
      <c r="AU41" s="42">
        <f t="shared" si="60"/>
        <v>40329</v>
      </c>
      <c r="AV41" s="42">
        <f t="shared" si="60"/>
        <v>40359</v>
      </c>
      <c r="AW41" s="42">
        <f t="shared" si="60"/>
        <v>40390</v>
      </c>
      <c r="AX41" s="42">
        <f t="shared" si="60"/>
        <v>40421</v>
      </c>
      <c r="AY41" s="42">
        <f t="shared" si="60"/>
        <v>40451</v>
      </c>
      <c r="AZ41" s="42">
        <f t="shared" si="60"/>
        <v>40482</v>
      </c>
      <c r="BA41" s="42">
        <f t="shared" si="60"/>
        <v>40512</v>
      </c>
      <c r="BB41" s="42">
        <f t="shared" si="60"/>
        <v>40543</v>
      </c>
      <c r="BC41" s="42">
        <f t="shared" si="60"/>
        <v>40574</v>
      </c>
      <c r="BD41" s="42">
        <f t="shared" si="60"/>
        <v>40602</v>
      </c>
      <c r="BE41" s="42">
        <f t="shared" si="60"/>
        <v>40633</v>
      </c>
      <c r="BF41" s="42">
        <f t="shared" si="60"/>
        <v>40663</v>
      </c>
      <c r="BG41" s="42">
        <f t="shared" si="60"/>
        <v>40694</v>
      </c>
      <c r="BH41" s="42">
        <f t="shared" si="60"/>
        <v>40724</v>
      </c>
      <c r="BI41" s="42">
        <f t="shared" si="60"/>
        <v>40755</v>
      </c>
      <c r="BJ41" s="42">
        <f t="shared" si="60"/>
        <v>40786</v>
      </c>
      <c r="BK41" s="42">
        <f t="shared" si="60"/>
        <v>40816</v>
      </c>
      <c r="BL41" s="42">
        <f t="shared" si="60"/>
        <v>40847</v>
      </c>
      <c r="BM41" s="42">
        <f t="shared" si="60"/>
        <v>40877</v>
      </c>
      <c r="BN41" s="42">
        <f t="shared" si="60"/>
        <v>40908</v>
      </c>
      <c r="BO41" s="42">
        <f t="shared" si="60"/>
        <v>40939</v>
      </c>
      <c r="BP41" s="42">
        <f t="shared" si="60"/>
        <v>40968</v>
      </c>
      <c r="BQ41" s="42">
        <f t="shared" si="60"/>
        <v>40999</v>
      </c>
      <c r="BR41" s="42">
        <f t="shared" si="60"/>
        <v>41029</v>
      </c>
      <c r="BS41" s="42">
        <f t="shared" si="60"/>
        <v>41060</v>
      </c>
      <c r="BT41" s="42">
        <f t="shared" ref="BT41:EE41" si="61">BT6</f>
        <v>41090</v>
      </c>
      <c r="BU41" s="42">
        <f t="shared" si="61"/>
        <v>41121</v>
      </c>
      <c r="BV41" s="42">
        <f t="shared" si="61"/>
        <v>41152</v>
      </c>
      <c r="BW41" s="42">
        <f t="shared" si="61"/>
        <v>41182</v>
      </c>
      <c r="BX41" s="42">
        <f t="shared" si="61"/>
        <v>41213</v>
      </c>
      <c r="BY41" s="42">
        <f t="shared" si="61"/>
        <v>41243</v>
      </c>
      <c r="BZ41" s="42">
        <f t="shared" si="61"/>
        <v>41274</v>
      </c>
      <c r="CA41" s="42">
        <f t="shared" si="61"/>
        <v>41305</v>
      </c>
      <c r="CB41" s="42">
        <f t="shared" si="61"/>
        <v>41333</v>
      </c>
      <c r="CC41" s="42">
        <f t="shared" si="61"/>
        <v>41364</v>
      </c>
      <c r="CD41" s="42">
        <f t="shared" si="61"/>
        <v>41394</v>
      </c>
      <c r="CE41" s="42">
        <f t="shared" si="61"/>
        <v>41425</v>
      </c>
      <c r="CF41" s="42">
        <f t="shared" si="61"/>
        <v>41455</v>
      </c>
      <c r="CG41" s="42">
        <f t="shared" si="61"/>
        <v>41486</v>
      </c>
      <c r="CH41" s="42">
        <f t="shared" si="61"/>
        <v>41517</v>
      </c>
      <c r="CI41" s="42">
        <f t="shared" si="61"/>
        <v>41547</v>
      </c>
      <c r="CJ41" s="42">
        <f t="shared" si="61"/>
        <v>41578</v>
      </c>
      <c r="CK41" s="42">
        <f t="shared" si="61"/>
        <v>41608</v>
      </c>
      <c r="CL41" s="42">
        <f t="shared" si="61"/>
        <v>41639</v>
      </c>
      <c r="CM41" s="42">
        <f t="shared" si="61"/>
        <v>41670</v>
      </c>
      <c r="CN41" s="42">
        <f t="shared" si="61"/>
        <v>41698</v>
      </c>
      <c r="CO41" s="42">
        <f t="shared" si="61"/>
        <v>41729</v>
      </c>
      <c r="CP41" s="42">
        <f t="shared" si="61"/>
        <v>41759</v>
      </c>
      <c r="CQ41" s="42">
        <f t="shared" si="61"/>
        <v>41790</v>
      </c>
      <c r="CR41" s="42">
        <f t="shared" si="61"/>
        <v>41820</v>
      </c>
      <c r="CS41" s="42">
        <f t="shared" si="61"/>
        <v>41851</v>
      </c>
      <c r="CT41" s="42">
        <f t="shared" si="61"/>
        <v>41882</v>
      </c>
      <c r="CU41" s="42">
        <f t="shared" si="61"/>
        <v>41912</v>
      </c>
      <c r="CV41" s="42">
        <f t="shared" si="61"/>
        <v>41943</v>
      </c>
      <c r="CW41" s="42">
        <f t="shared" si="61"/>
        <v>41973</v>
      </c>
      <c r="CX41" s="42">
        <f t="shared" si="61"/>
        <v>42004</v>
      </c>
      <c r="CY41" s="42">
        <f t="shared" si="61"/>
        <v>42035</v>
      </c>
      <c r="CZ41" s="42">
        <f t="shared" si="61"/>
        <v>42063</v>
      </c>
      <c r="DA41" s="42">
        <f t="shared" si="61"/>
        <v>42094</v>
      </c>
      <c r="DB41" s="42">
        <f t="shared" si="61"/>
        <v>42124</v>
      </c>
      <c r="DC41" s="42">
        <f t="shared" si="61"/>
        <v>42155</v>
      </c>
      <c r="DD41" s="42">
        <f t="shared" si="61"/>
        <v>42185</v>
      </c>
      <c r="DE41" s="42">
        <f t="shared" si="61"/>
        <v>42216</v>
      </c>
      <c r="DF41" s="42">
        <f t="shared" si="61"/>
        <v>42247</v>
      </c>
      <c r="DG41" s="42">
        <f t="shared" si="61"/>
        <v>42277</v>
      </c>
      <c r="DH41" s="42">
        <f t="shared" si="61"/>
        <v>42308</v>
      </c>
      <c r="DI41" s="42">
        <f t="shared" si="61"/>
        <v>42338</v>
      </c>
      <c r="DJ41" s="42">
        <f t="shared" si="61"/>
        <v>42369</v>
      </c>
      <c r="DK41" s="42">
        <f t="shared" si="61"/>
        <v>42400</v>
      </c>
      <c r="DL41" s="42">
        <f t="shared" si="61"/>
        <v>42429</v>
      </c>
      <c r="DM41" s="42">
        <f t="shared" si="61"/>
        <v>42460</v>
      </c>
      <c r="DN41" s="42">
        <f t="shared" si="61"/>
        <v>42490</v>
      </c>
      <c r="DO41" s="42">
        <f t="shared" si="61"/>
        <v>42521</v>
      </c>
      <c r="DP41" s="42">
        <f t="shared" si="61"/>
        <v>42551</v>
      </c>
      <c r="DQ41" s="42">
        <f t="shared" si="61"/>
        <v>42582</v>
      </c>
      <c r="DR41" s="42">
        <f t="shared" si="61"/>
        <v>42613</v>
      </c>
      <c r="DS41" s="42">
        <f t="shared" si="61"/>
        <v>42643</v>
      </c>
      <c r="DT41" s="42">
        <f t="shared" si="61"/>
        <v>42674</v>
      </c>
      <c r="DU41" s="42">
        <f t="shared" si="61"/>
        <v>42704</v>
      </c>
      <c r="DV41" s="42">
        <f t="shared" si="61"/>
        <v>42735</v>
      </c>
      <c r="DW41" s="42">
        <f t="shared" si="61"/>
        <v>42766</v>
      </c>
      <c r="DX41" s="42">
        <f t="shared" si="61"/>
        <v>42794</v>
      </c>
      <c r="DY41" s="42">
        <f t="shared" si="61"/>
        <v>42825</v>
      </c>
      <c r="DZ41" s="42">
        <f t="shared" si="61"/>
        <v>42855</v>
      </c>
      <c r="EA41" s="42">
        <f t="shared" si="61"/>
        <v>42886</v>
      </c>
      <c r="EB41" s="42">
        <f t="shared" si="61"/>
        <v>42916</v>
      </c>
      <c r="EC41" s="42">
        <f t="shared" si="61"/>
        <v>42947</v>
      </c>
      <c r="ED41" s="42">
        <f t="shared" si="61"/>
        <v>42978</v>
      </c>
      <c r="EE41" s="42">
        <f t="shared" si="61"/>
        <v>43008</v>
      </c>
      <c r="EF41" s="42">
        <f t="shared" ref="EF41:GQ41" si="62">EF6</f>
        <v>43039</v>
      </c>
      <c r="EG41" s="42">
        <f t="shared" si="62"/>
        <v>43069</v>
      </c>
      <c r="EH41" s="42">
        <f t="shared" si="62"/>
        <v>43100</v>
      </c>
      <c r="EI41" s="42">
        <f t="shared" si="62"/>
        <v>43131</v>
      </c>
      <c r="EJ41" s="42">
        <f t="shared" si="62"/>
        <v>43159</v>
      </c>
      <c r="EK41" s="42">
        <f t="shared" si="62"/>
        <v>43190</v>
      </c>
      <c r="EL41" s="42">
        <f t="shared" si="62"/>
        <v>43220</v>
      </c>
      <c r="EM41" s="42">
        <f t="shared" si="62"/>
        <v>43251</v>
      </c>
      <c r="EN41" s="42">
        <f t="shared" si="62"/>
        <v>43281</v>
      </c>
      <c r="EO41" s="42">
        <f t="shared" si="62"/>
        <v>43312</v>
      </c>
      <c r="EP41" s="42">
        <f t="shared" si="62"/>
        <v>43343</v>
      </c>
      <c r="EQ41" s="42">
        <f t="shared" si="62"/>
        <v>43373</v>
      </c>
      <c r="ER41" s="42">
        <f t="shared" si="62"/>
        <v>43404</v>
      </c>
      <c r="ES41" s="42">
        <f t="shared" si="62"/>
        <v>43434</v>
      </c>
      <c r="ET41" s="42">
        <f t="shared" si="62"/>
        <v>43465</v>
      </c>
      <c r="EU41" s="42">
        <f t="shared" si="62"/>
        <v>43496</v>
      </c>
      <c r="EV41" s="42">
        <f t="shared" si="62"/>
        <v>43524</v>
      </c>
      <c r="EW41" s="42">
        <f t="shared" si="62"/>
        <v>43555</v>
      </c>
      <c r="EX41" s="42">
        <f t="shared" si="62"/>
        <v>43585</v>
      </c>
      <c r="EY41" s="42">
        <f t="shared" si="62"/>
        <v>43616</v>
      </c>
      <c r="EZ41" s="42">
        <f t="shared" si="62"/>
        <v>43646</v>
      </c>
      <c r="FA41" s="42">
        <f t="shared" si="62"/>
        <v>43677</v>
      </c>
      <c r="FB41" s="42">
        <f t="shared" si="62"/>
        <v>43708</v>
      </c>
      <c r="FC41" s="42">
        <f t="shared" si="62"/>
        <v>43738</v>
      </c>
      <c r="FD41" s="42">
        <f t="shared" si="62"/>
        <v>43769</v>
      </c>
      <c r="FE41" s="42">
        <f t="shared" si="62"/>
        <v>43799</v>
      </c>
      <c r="FF41" s="42">
        <f t="shared" si="62"/>
        <v>43830</v>
      </c>
      <c r="FG41" s="42">
        <f t="shared" si="62"/>
        <v>43861</v>
      </c>
      <c r="FH41" s="42">
        <f t="shared" si="62"/>
        <v>43890</v>
      </c>
      <c r="FI41" s="42">
        <f t="shared" si="62"/>
        <v>43921</v>
      </c>
      <c r="FJ41" s="42">
        <f t="shared" si="62"/>
        <v>43951</v>
      </c>
      <c r="FK41" s="42">
        <f t="shared" si="62"/>
        <v>43982</v>
      </c>
      <c r="FL41" s="42">
        <f t="shared" si="62"/>
        <v>44012</v>
      </c>
      <c r="FM41" s="42">
        <f t="shared" si="62"/>
        <v>44043</v>
      </c>
      <c r="FN41" s="42">
        <f t="shared" si="62"/>
        <v>44074</v>
      </c>
      <c r="FO41" s="42">
        <f t="shared" si="62"/>
        <v>44104</v>
      </c>
      <c r="FP41" s="42">
        <f t="shared" si="62"/>
        <v>44135</v>
      </c>
      <c r="FQ41" s="42">
        <f t="shared" si="62"/>
        <v>44165</v>
      </c>
      <c r="FR41" s="42">
        <f t="shared" si="62"/>
        <v>44196</v>
      </c>
      <c r="FS41" s="42">
        <f t="shared" si="62"/>
        <v>44227</v>
      </c>
      <c r="FT41" s="42">
        <f t="shared" si="62"/>
        <v>44255</v>
      </c>
      <c r="FU41" s="42">
        <f t="shared" si="62"/>
        <v>44286</v>
      </c>
      <c r="FV41" s="42">
        <f t="shared" si="62"/>
        <v>44316</v>
      </c>
      <c r="FW41" s="42">
        <f t="shared" si="62"/>
        <v>44347</v>
      </c>
      <c r="FX41" s="42">
        <f t="shared" si="62"/>
        <v>44377</v>
      </c>
      <c r="FY41" s="42">
        <f t="shared" si="62"/>
        <v>44408</v>
      </c>
      <c r="FZ41" s="42">
        <f t="shared" si="62"/>
        <v>44439</v>
      </c>
      <c r="GA41" s="42">
        <f t="shared" si="62"/>
        <v>44469</v>
      </c>
      <c r="GB41" s="42">
        <f t="shared" si="62"/>
        <v>44500</v>
      </c>
      <c r="GC41" s="42">
        <f t="shared" si="62"/>
        <v>44530</v>
      </c>
      <c r="GD41" s="42">
        <f t="shared" si="62"/>
        <v>44561</v>
      </c>
      <c r="GE41" s="42">
        <f t="shared" si="62"/>
        <v>44592</v>
      </c>
      <c r="GF41" s="42">
        <f t="shared" si="62"/>
        <v>44620</v>
      </c>
      <c r="GG41" s="42">
        <f t="shared" si="62"/>
        <v>44651</v>
      </c>
      <c r="GH41" s="42">
        <f t="shared" si="62"/>
        <v>44681</v>
      </c>
      <c r="GI41" s="42">
        <f t="shared" si="62"/>
        <v>44712</v>
      </c>
      <c r="GJ41" s="42">
        <f t="shared" si="62"/>
        <v>44742</v>
      </c>
      <c r="GK41" s="42">
        <f t="shared" si="62"/>
        <v>44773</v>
      </c>
      <c r="GL41" s="42">
        <f t="shared" si="62"/>
        <v>44804</v>
      </c>
      <c r="GM41" s="42">
        <f t="shared" si="62"/>
        <v>44834</v>
      </c>
      <c r="GN41" s="42">
        <f t="shared" si="62"/>
        <v>44865</v>
      </c>
      <c r="GO41" s="42">
        <f t="shared" si="62"/>
        <v>44895</v>
      </c>
      <c r="GP41" s="42">
        <f t="shared" si="62"/>
        <v>44926</v>
      </c>
      <c r="GQ41" s="42">
        <f t="shared" si="62"/>
        <v>44957</v>
      </c>
      <c r="GR41" s="42">
        <f t="shared" ref="GR41:JC41" si="63">GR6</f>
        <v>44985</v>
      </c>
      <c r="GS41" s="42">
        <f t="shared" si="63"/>
        <v>45016</v>
      </c>
      <c r="GT41" s="42">
        <f t="shared" si="63"/>
        <v>45046</v>
      </c>
      <c r="GU41" s="42">
        <f t="shared" si="63"/>
        <v>45077</v>
      </c>
      <c r="GV41" s="42">
        <f t="shared" si="63"/>
        <v>45107</v>
      </c>
      <c r="GW41" s="42">
        <f t="shared" si="63"/>
        <v>45138</v>
      </c>
      <c r="GX41" s="42">
        <f t="shared" si="63"/>
        <v>45169</v>
      </c>
      <c r="GY41" s="42">
        <f t="shared" si="63"/>
        <v>45199</v>
      </c>
      <c r="GZ41" s="42">
        <f t="shared" si="63"/>
        <v>45230</v>
      </c>
      <c r="HA41" s="42">
        <f t="shared" si="63"/>
        <v>45260</v>
      </c>
      <c r="HB41" s="42">
        <f t="shared" si="63"/>
        <v>45291</v>
      </c>
      <c r="HC41" s="42">
        <f t="shared" si="63"/>
        <v>45322</v>
      </c>
      <c r="HD41" s="42">
        <f t="shared" si="63"/>
        <v>45351</v>
      </c>
      <c r="HE41" s="42">
        <f t="shared" si="63"/>
        <v>45382</v>
      </c>
      <c r="HF41" s="42">
        <f t="shared" si="63"/>
        <v>45412</v>
      </c>
      <c r="HG41" s="42">
        <f t="shared" si="63"/>
        <v>45443</v>
      </c>
      <c r="HH41" s="42">
        <f t="shared" si="63"/>
        <v>45473</v>
      </c>
      <c r="HI41" s="42">
        <f t="shared" si="63"/>
        <v>45504</v>
      </c>
      <c r="HJ41" s="42">
        <f t="shared" si="63"/>
        <v>45535</v>
      </c>
      <c r="HK41" s="42">
        <f t="shared" si="63"/>
        <v>45565</v>
      </c>
      <c r="HL41" s="42">
        <f t="shared" si="63"/>
        <v>45596</v>
      </c>
      <c r="HM41" s="42">
        <f t="shared" si="63"/>
        <v>45626</v>
      </c>
      <c r="HN41" s="42">
        <f t="shared" si="63"/>
        <v>45657</v>
      </c>
      <c r="HO41" s="42">
        <f t="shared" si="63"/>
        <v>45688</v>
      </c>
      <c r="HP41" s="42">
        <f t="shared" si="63"/>
        <v>45716</v>
      </c>
      <c r="HQ41" s="42">
        <f t="shared" si="63"/>
        <v>45747</v>
      </c>
      <c r="HR41" s="42">
        <f t="shared" si="63"/>
        <v>45777</v>
      </c>
      <c r="HS41" s="42">
        <f t="shared" si="63"/>
        <v>45808</v>
      </c>
      <c r="HT41" s="42">
        <f t="shared" si="63"/>
        <v>45838</v>
      </c>
      <c r="HU41" s="42">
        <f t="shared" si="63"/>
        <v>45869</v>
      </c>
      <c r="HV41" s="42">
        <f t="shared" si="63"/>
        <v>45900</v>
      </c>
      <c r="HW41" s="42">
        <f t="shared" si="63"/>
        <v>45930</v>
      </c>
      <c r="HX41" s="42">
        <f t="shared" si="63"/>
        <v>45961</v>
      </c>
      <c r="HY41" s="42">
        <f t="shared" si="63"/>
        <v>45991</v>
      </c>
      <c r="HZ41" s="42">
        <f t="shared" si="63"/>
        <v>46022</v>
      </c>
      <c r="IA41" s="42">
        <f t="shared" si="63"/>
        <v>46053</v>
      </c>
      <c r="IB41" s="42">
        <f t="shared" si="63"/>
        <v>46081</v>
      </c>
      <c r="IC41" s="42">
        <f t="shared" si="63"/>
        <v>46112</v>
      </c>
      <c r="ID41" s="42">
        <f t="shared" si="63"/>
        <v>46142</v>
      </c>
      <c r="IE41" s="42">
        <f t="shared" si="63"/>
        <v>46173</v>
      </c>
      <c r="IF41" s="42">
        <f t="shared" si="63"/>
        <v>46203</v>
      </c>
      <c r="IG41" s="42">
        <f t="shared" si="63"/>
        <v>46234</v>
      </c>
      <c r="IH41" s="42">
        <f t="shared" si="63"/>
        <v>46265</v>
      </c>
      <c r="II41" s="42">
        <f t="shared" si="63"/>
        <v>46295</v>
      </c>
      <c r="IJ41" s="42">
        <f t="shared" si="63"/>
        <v>46326</v>
      </c>
      <c r="IK41" s="42">
        <f t="shared" si="63"/>
        <v>46356</v>
      </c>
      <c r="IL41" s="42">
        <f t="shared" si="63"/>
        <v>46387</v>
      </c>
      <c r="IM41" s="42">
        <f t="shared" si="63"/>
        <v>46418</v>
      </c>
      <c r="IN41" s="42">
        <f t="shared" si="63"/>
        <v>46446</v>
      </c>
      <c r="IO41" s="42">
        <f t="shared" si="63"/>
        <v>46477</v>
      </c>
      <c r="IP41" s="42">
        <f t="shared" si="63"/>
        <v>46507</v>
      </c>
      <c r="IQ41" s="42">
        <f t="shared" si="63"/>
        <v>46538</v>
      </c>
      <c r="IR41" s="42">
        <f t="shared" si="63"/>
        <v>46568</v>
      </c>
      <c r="IS41" s="42">
        <f t="shared" si="63"/>
        <v>46599</v>
      </c>
      <c r="IT41" s="42">
        <f t="shared" si="63"/>
        <v>46630</v>
      </c>
      <c r="IU41" s="42">
        <f t="shared" si="63"/>
        <v>46660</v>
      </c>
      <c r="IV41" s="42">
        <f t="shared" si="63"/>
        <v>46691</v>
      </c>
      <c r="IW41" s="42">
        <f t="shared" si="63"/>
        <v>46721</v>
      </c>
      <c r="IX41" s="42">
        <f t="shared" si="63"/>
        <v>46752</v>
      </c>
      <c r="IY41" s="42">
        <f t="shared" si="63"/>
        <v>46783</v>
      </c>
      <c r="IZ41" s="42">
        <f t="shared" si="63"/>
        <v>46812</v>
      </c>
      <c r="JA41" s="42">
        <f t="shared" si="63"/>
        <v>46843</v>
      </c>
      <c r="JB41" s="42">
        <f t="shared" si="63"/>
        <v>46873</v>
      </c>
      <c r="JC41" s="42">
        <f t="shared" si="63"/>
        <v>46904</v>
      </c>
      <c r="JD41" s="42">
        <f t="shared" ref="JD41:LO41" si="64">JD6</f>
        <v>46934</v>
      </c>
      <c r="JE41" s="42">
        <f t="shared" si="64"/>
        <v>46965</v>
      </c>
      <c r="JF41" s="42">
        <f t="shared" si="64"/>
        <v>46996</v>
      </c>
      <c r="JG41" s="42">
        <f t="shared" si="64"/>
        <v>47026</v>
      </c>
      <c r="JH41" s="42">
        <f t="shared" si="64"/>
        <v>47057</v>
      </c>
      <c r="JI41" s="42">
        <f t="shared" si="64"/>
        <v>47087</v>
      </c>
      <c r="JJ41" s="42">
        <f t="shared" si="64"/>
        <v>47118</v>
      </c>
      <c r="JK41" s="42">
        <f t="shared" si="64"/>
        <v>47149</v>
      </c>
      <c r="JL41" s="42">
        <f t="shared" si="64"/>
        <v>47177</v>
      </c>
      <c r="JM41" s="42">
        <f t="shared" si="64"/>
        <v>47208</v>
      </c>
      <c r="JN41" s="42">
        <f t="shared" si="64"/>
        <v>47238</v>
      </c>
      <c r="JO41" s="42">
        <f t="shared" si="64"/>
        <v>47269</v>
      </c>
      <c r="JP41" s="42">
        <f t="shared" si="64"/>
        <v>47299</v>
      </c>
      <c r="JQ41" s="42">
        <f t="shared" si="64"/>
        <v>47330</v>
      </c>
      <c r="JR41" s="42">
        <f t="shared" si="64"/>
        <v>47361</v>
      </c>
      <c r="JS41" s="42">
        <f t="shared" si="64"/>
        <v>47391</v>
      </c>
      <c r="JT41" s="42">
        <f t="shared" si="64"/>
        <v>47422</v>
      </c>
      <c r="JU41" s="42">
        <f t="shared" si="64"/>
        <v>47452</v>
      </c>
      <c r="JV41" s="42">
        <f t="shared" si="64"/>
        <v>47483</v>
      </c>
      <c r="JW41" s="42">
        <f t="shared" si="64"/>
        <v>47514</v>
      </c>
      <c r="JX41" s="42">
        <f t="shared" si="64"/>
        <v>47542</v>
      </c>
      <c r="JY41" s="42">
        <f t="shared" si="64"/>
        <v>47573</v>
      </c>
      <c r="JZ41" s="42">
        <f t="shared" si="64"/>
        <v>47603</v>
      </c>
      <c r="KA41" s="42">
        <f t="shared" si="64"/>
        <v>47634</v>
      </c>
      <c r="KB41" s="42">
        <f t="shared" si="64"/>
        <v>47664</v>
      </c>
      <c r="KC41" s="42">
        <f t="shared" si="64"/>
        <v>47695</v>
      </c>
      <c r="KD41" s="42">
        <f t="shared" si="64"/>
        <v>47726</v>
      </c>
      <c r="KE41" s="42">
        <f t="shared" si="64"/>
        <v>47756</v>
      </c>
      <c r="KF41" s="42">
        <f t="shared" si="64"/>
        <v>47787</v>
      </c>
      <c r="KG41" s="42">
        <f t="shared" si="64"/>
        <v>47817</v>
      </c>
      <c r="KH41" s="42">
        <f t="shared" si="64"/>
        <v>47848</v>
      </c>
      <c r="KI41" s="42">
        <f t="shared" si="64"/>
        <v>47879</v>
      </c>
      <c r="KJ41" s="42">
        <f t="shared" si="64"/>
        <v>47907</v>
      </c>
      <c r="KK41" s="42">
        <f t="shared" si="64"/>
        <v>47938</v>
      </c>
      <c r="KL41" s="42">
        <f t="shared" si="64"/>
        <v>47968</v>
      </c>
      <c r="KM41" s="42">
        <f t="shared" si="64"/>
        <v>47999</v>
      </c>
      <c r="KN41" s="42">
        <f t="shared" si="64"/>
        <v>48029</v>
      </c>
      <c r="KO41" s="42">
        <f t="shared" si="64"/>
        <v>48060</v>
      </c>
      <c r="KP41" s="42">
        <f t="shared" si="64"/>
        <v>48091</v>
      </c>
      <c r="KQ41" s="42">
        <f t="shared" si="64"/>
        <v>48121</v>
      </c>
      <c r="KR41" s="42">
        <f t="shared" si="64"/>
        <v>48152</v>
      </c>
      <c r="KS41" s="42">
        <f t="shared" si="64"/>
        <v>48182</v>
      </c>
      <c r="KT41" s="42">
        <f t="shared" si="64"/>
        <v>48213</v>
      </c>
      <c r="KU41" s="42">
        <f t="shared" si="64"/>
        <v>48244</v>
      </c>
      <c r="KV41" s="42">
        <f t="shared" si="64"/>
        <v>48273</v>
      </c>
      <c r="KW41" s="42">
        <f t="shared" si="64"/>
        <v>48304</v>
      </c>
      <c r="KX41" s="42">
        <f t="shared" si="64"/>
        <v>48334</v>
      </c>
      <c r="KY41" s="42">
        <f t="shared" si="64"/>
        <v>48365</v>
      </c>
      <c r="KZ41" s="42">
        <f t="shared" si="64"/>
        <v>48395</v>
      </c>
      <c r="LA41" s="42">
        <f t="shared" si="64"/>
        <v>48426</v>
      </c>
      <c r="LB41" s="42">
        <f t="shared" si="64"/>
        <v>48457</v>
      </c>
      <c r="LC41" s="42">
        <f t="shared" si="64"/>
        <v>48487</v>
      </c>
      <c r="LD41" s="42">
        <f t="shared" si="64"/>
        <v>48518</v>
      </c>
      <c r="LE41" s="42">
        <f t="shared" si="64"/>
        <v>48548</v>
      </c>
      <c r="LF41" s="42">
        <f t="shared" si="64"/>
        <v>48579</v>
      </c>
      <c r="LG41" s="42">
        <f t="shared" si="64"/>
        <v>48610</v>
      </c>
      <c r="LH41" s="42">
        <f t="shared" si="64"/>
        <v>48638</v>
      </c>
      <c r="LI41" s="42">
        <f t="shared" si="64"/>
        <v>48669</v>
      </c>
      <c r="LJ41" s="42">
        <f t="shared" si="64"/>
        <v>48699</v>
      </c>
      <c r="LK41" s="42">
        <f t="shared" si="64"/>
        <v>48730</v>
      </c>
      <c r="LL41" s="42">
        <f t="shared" si="64"/>
        <v>48760</v>
      </c>
      <c r="LM41" s="42">
        <f t="shared" si="64"/>
        <v>48791</v>
      </c>
      <c r="LN41" s="42">
        <f t="shared" si="64"/>
        <v>48822</v>
      </c>
      <c r="LO41" s="42">
        <f t="shared" si="64"/>
        <v>48852</v>
      </c>
      <c r="LP41" s="42">
        <f t="shared" ref="LP41:OA41" si="65">LP6</f>
        <v>48883</v>
      </c>
      <c r="LQ41" s="42">
        <f t="shared" si="65"/>
        <v>48913</v>
      </c>
      <c r="LR41" s="42">
        <f t="shared" si="65"/>
        <v>48944</v>
      </c>
      <c r="LS41" s="42">
        <f t="shared" si="65"/>
        <v>48975</v>
      </c>
      <c r="LT41" s="42">
        <f t="shared" si="65"/>
        <v>49003</v>
      </c>
      <c r="LU41" s="42">
        <f t="shared" si="65"/>
        <v>49034</v>
      </c>
      <c r="LV41" s="42">
        <f t="shared" si="65"/>
        <v>49064</v>
      </c>
      <c r="LW41" s="42">
        <f t="shared" si="65"/>
        <v>49095</v>
      </c>
      <c r="LX41" s="42">
        <f t="shared" si="65"/>
        <v>49125</v>
      </c>
      <c r="LY41" s="42">
        <f t="shared" si="65"/>
        <v>49156</v>
      </c>
      <c r="LZ41" s="42">
        <f t="shared" si="65"/>
        <v>49187</v>
      </c>
      <c r="MA41" s="42">
        <f t="shared" si="65"/>
        <v>49217</v>
      </c>
      <c r="MB41" s="42">
        <f t="shared" si="65"/>
        <v>49248</v>
      </c>
      <c r="MC41" s="42">
        <f t="shared" si="65"/>
        <v>49278</v>
      </c>
      <c r="MD41" s="42">
        <f t="shared" si="65"/>
        <v>49309</v>
      </c>
      <c r="ME41" s="42">
        <f t="shared" si="65"/>
        <v>49340</v>
      </c>
      <c r="MF41" s="42">
        <f t="shared" si="65"/>
        <v>49368</v>
      </c>
      <c r="MG41" s="42">
        <f t="shared" si="65"/>
        <v>49399</v>
      </c>
      <c r="MH41" s="42">
        <f t="shared" si="65"/>
        <v>49429</v>
      </c>
      <c r="MI41" s="42">
        <f t="shared" si="65"/>
        <v>49460</v>
      </c>
      <c r="MJ41" s="42">
        <f t="shared" si="65"/>
        <v>49490</v>
      </c>
      <c r="MK41" s="42">
        <f t="shared" si="65"/>
        <v>49521</v>
      </c>
      <c r="ML41" s="42">
        <f t="shared" si="65"/>
        <v>49552</v>
      </c>
      <c r="MM41" s="42">
        <f t="shared" si="65"/>
        <v>49582</v>
      </c>
      <c r="MN41" s="42">
        <f t="shared" si="65"/>
        <v>49613</v>
      </c>
      <c r="MO41" s="42">
        <f t="shared" si="65"/>
        <v>49643</v>
      </c>
      <c r="MP41" s="42">
        <f t="shared" si="65"/>
        <v>49674</v>
      </c>
      <c r="MQ41" s="42">
        <f t="shared" si="65"/>
        <v>49705</v>
      </c>
      <c r="MR41" s="42">
        <f t="shared" si="65"/>
        <v>49734</v>
      </c>
      <c r="MS41" s="42">
        <f t="shared" si="65"/>
        <v>49765</v>
      </c>
      <c r="MT41" s="42">
        <f t="shared" si="65"/>
        <v>49795</v>
      </c>
      <c r="MU41" s="42">
        <f t="shared" si="65"/>
        <v>49826</v>
      </c>
      <c r="MV41" s="42">
        <f t="shared" si="65"/>
        <v>49856</v>
      </c>
      <c r="MW41" s="42">
        <f t="shared" si="65"/>
        <v>49887</v>
      </c>
      <c r="MX41" s="42">
        <f t="shared" si="65"/>
        <v>49918</v>
      </c>
      <c r="MY41" s="42">
        <f t="shared" si="65"/>
        <v>49948</v>
      </c>
      <c r="MZ41" s="42">
        <f t="shared" si="65"/>
        <v>49979</v>
      </c>
      <c r="NA41" s="42">
        <f t="shared" si="65"/>
        <v>50009</v>
      </c>
      <c r="NB41" s="42">
        <f t="shared" si="65"/>
        <v>50040</v>
      </c>
      <c r="NC41" s="42">
        <f t="shared" si="65"/>
        <v>50071</v>
      </c>
      <c r="ND41" s="42">
        <f t="shared" si="65"/>
        <v>50099</v>
      </c>
      <c r="NE41" s="42">
        <f t="shared" si="65"/>
        <v>50130</v>
      </c>
      <c r="NF41" s="42">
        <f t="shared" si="65"/>
        <v>50160</v>
      </c>
      <c r="NG41" s="42">
        <f t="shared" si="65"/>
        <v>50191</v>
      </c>
      <c r="NH41" s="42">
        <f t="shared" si="65"/>
        <v>50221</v>
      </c>
      <c r="NI41" s="42">
        <f t="shared" si="65"/>
        <v>50252</v>
      </c>
      <c r="NJ41" s="42">
        <f t="shared" si="65"/>
        <v>50283</v>
      </c>
      <c r="NK41" s="42">
        <f t="shared" si="65"/>
        <v>50313</v>
      </c>
      <c r="NL41" s="42">
        <f t="shared" si="65"/>
        <v>50344</v>
      </c>
      <c r="NM41" s="42">
        <f t="shared" si="65"/>
        <v>50374</v>
      </c>
      <c r="NN41" s="42">
        <f t="shared" si="65"/>
        <v>50405</v>
      </c>
      <c r="NO41" s="42">
        <f t="shared" si="65"/>
        <v>50436</v>
      </c>
      <c r="NP41" s="42">
        <f t="shared" si="65"/>
        <v>50464</v>
      </c>
      <c r="NQ41" s="42">
        <f t="shared" si="65"/>
        <v>50495</v>
      </c>
      <c r="NR41" s="42">
        <f t="shared" si="65"/>
        <v>50525</v>
      </c>
      <c r="NS41" s="42">
        <f t="shared" si="65"/>
        <v>50556</v>
      </c>
      <c r="NT41" s="42">
        <f t="shared" si="65"/>
        <v>50586</v>
      </c>
      <c r="NU41" s="42">
        <f t="shared" si="65"/>
        <v>50617</v>
      </c>
      <c r="NV41" s="42">
        <f t="shared" si="65"/>
        <v>50648</v>
      </c>
      <c r="NW41" s="42">
        <f t="shared" si="65"/>
        <v>50678</v>
      </c>
      <c r="NX41" s="42">
        <f t="shared" si="65"/>
        <v>50709</v>
      </c>
      <c r="NY41" s="42">
        <f t="shared" si="65"/>
        <v>50739</v>
      </c>
      <c r="NZ41" s="42">
        <f t="shared" si="65"/>
        <v>50770</v>
      </c>
      <c r="OA41" s="42">
        <f t="shared" si="65"/>
        <v>50801</v>
      </c>
      <c r="OB41" s="42">
        <f t="shared" ref="OB41:QH41" si="66">OB6</f>
        <v>50829</v>
      </c>
      <c r="OC41" s="42">
        <f t="shared" si="66"/>
        <v>50860</v>
      </c>
      <c r="OD41" s="42">
        <f t="shared" si="66"/>
        <v>50890</v>
      </c>
      <c r="OE41" s="42">
        <f t="shared" si="66"/>
        <v>50921</v>
      </c>
      <c r="OF41" s="42">
        <f t="shared" si="66"/>
        <v>50951</v>
      </c>
      <c r="OG41" s="42">
        <f t="shared" si="66"/>
        <v>50982</v>
      </c>
      <c r="OH41" s="42">
        <f t="shared" si="66"/>
        <v>51013</v>
      </c>
      <c r="OI41" s="42">
        <f t="shared" si="66"/>
        <v>51043</v>
      </c>
      <c r="OJ41" s="42">
        <f t="shared" si="66"/>
        <v>51074</v>
      </c>
      <c r="OK41" s="42">
        <f t="shared" si="66"/>
        <v>51104</v>
      </c>
      <c r="OL41" s="42">
        <f t="shared" si="66"/>
        <v>51135</v>
      </c>
      <c r="OM41" s="42">
        <f t="shared" si="66"/>
        <v>51166</v>
      </c>
      <c r="ON41" s="42">
        <f t="shared" si="66"/>
        <v>51195</v>
      </c>
      <c r="OO41" s="42">
        <f t="shared" si="66"/>
        <v>51226</v>
      </c>
      <c r="OP41" s="42">
        <f t="shared" si="66"/>
        <v>51256</v>
      </c>
      <c r="OQ41" s="42">
        <f t="shared" si="66"/>
        <v>51287</v>
      </c>
      <c r="OR41" s="42">
        <f t="shared" si="66"/>
        <v>51317</v>
      </c>
      <c r="OS41" s="42">
        <f t="shared" si="66"/>
        <v>51348</v>
      </c>
      <c r="OT41" s="42">
        <f t="shared" si="66"/>
        <v>51379</v>
      </c>
      <c r="OU41" s="42">
        <f t="shared" si="66"/>
        <v>51409</v>
      </c>
      <c r="OV41" s="42">
        <f t="shared" si="66"/>
        <v>51440</v>
      </c>
      <c r="OW41" s="42">
        <f t="shared" si="66"/>
        <v>51470</v>
      </c>
      <c r="OX41" s="42">
        <f t="shared" si="66"/>
        <v>51501</v>
      </c>
      <c r="OY41" s="42">
        <f t="shared" si="66"/>
        <v>51532</v>
      </c>
      <c r="OZ41" s="42">
        <f t="shared" si="66"/>
        <v>51560</v>
      </c>
      <c r="PA41" s="42">
        <f t="shared" si="66"/>
        <v>51591</v>
      </c>
      <c r="PB41" s="42">
        <f t="shared" si="66"/>
        <v>51621</v>
      </c>
      <c r="PC41" s="42">
        <f t="shared" si="66"/>
        <v>51652</v>
      </c>
      <c r="PD41" s="42">
        <f t="shared" si="66"/>
        <v>51682</v>
      </c>
      <c r="PE41" s="42">
        <f t="shared" si="66"/>
        <v>51713</v>
      </c>
      <c r="PF41" s="42">
        <f t="shared" si="66"/>
        <v>51744</v>
      </c>
      <c r="PG41" s="42">
        <f t="shared" si="66"/>
        <v>51774</v>
      </c>
      <c r="PH41" s="42">
        <f t="shared" si="66"/>
        <v>51805</v>
      </c>
      <c r="PI41" s="42">
        <f t="shared" si="66"/>
        <v>51835</v>
      </c>
      <c r="PJ41" s="42">
        <f t="shared" si="66"/>
        <v>51866</v>
      </c>
      <c r="PK41" s="42">
        <f t="shared" si="66"/>
        <v>51897</v>
      </c>
      <c r="PL41" s="42">
        <f t="shared" si="66"/>
        <v>51925</v>
      </c>
      <c r="PM41" s="42">
        <f t="shared" si="66"/>
        <v>51956</v>
      </c>
      <c r="PN41" s="42">
        <f t="shared" si="66"/>
        <v>51986</v>
      </c>
      <c r="PO41" s="42">
        <f t="shared" si="66"/>
        <v>52017</v>
      </c>
      <c r="PP41" s="42">
        <f t="shared" si="66"/>
        <v>52047</v>
      </c>
      <c r="PQ41" s="42">
        <f t="shared" si="66"/>
        <v>52078</v>
      </c>
      <c r="PR41" s="42">
        <f t="shared" si="66"/>
        <v>52109</v>
      </c>
      <c r="PS41" s="42">
        <f t="shared" si="66"/>
        <v>52139</v>
      </c>
      <c r="PT41" s="42">
        <f t="shared" si="66"/>
        <v>52170</v>
      </c>
      <c r="PU41" s="42">
        <f t="shared" si="66"/>
        <v>52200</v>
      </c>
      <c r="PV41" s="42">
        <f t="shared" si="66"/>
        <v>52231</v>
      </c>
      <c r="PW41" s="42">
        <f t="shared" si="66"/>
        <v>52262</v>
      </c>
      <c r="PX41" s="42">
        <f t="shared" si="66"/>
        <v>52290</v>
      </c>
      <c r="PY41" s="42">
        <f t="shared" si="66"/>
        <v>52321</v>
      </c>
      <c r="PZ41" s="42">
        <f t="shared" si="66"/>
        <v>52351</v>
      </c>
      <c r="QA41" s="42">
        <f t="shared" si="66"/>
        <v>52382</v>
      </c>
      <c r="QB41" s="42">
        <f t="shared" si="66"/>
        <v>52412</v>
      </c>
      <c r="QC41" s="42">
        <f t="shared" si="66"/>
        <v>52443</v>
      </c>
      <c r="QD41" s="42">
        <f t="shared" si="66"/>
        <v>52474</v>
      </c>
      <c r="QE41" s="42">
        <f t="shared" si="66"/>
        <v>52504</v>
      </c>
      <c r="QF41" s="42">
        <f t="shared" si="66"/>
        <v>52535</v>
      </c>
      <c r="QG41" s="42">
        <f t="shared" si="66"/>
        <v>52565</v>
      </c>
      <c r="QH41" s="42">
        <f t="shared" si="66"/>
        <v>52596</v>
      </c>
      <c r="QI41" t="s">
        <v>1293</v>
      </c>
    </row>
    <row r="42" spans="1:451">
      <c r="A42" s="43"/>
      <c r="B42" s="45"/>
      <c r="C42" s="45"/>
      <c r="D42" s="46"/>
      <c r="E42" s="46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45"/>
      <c r="AH42" s="45"/>
      <c r="AI42" s="45"/>
      <c r="AJ42" s="45"/>
      <c r="AK42" s="45"/>
      <c r="AL42" s="45"/>
      <c r="AM42" s="45"/>
      <c r="AN42" s="45"/>
      <c r="AO42" s="45"/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  <c r="BI42" s="45"/>
      <c r="BJ42" s="45"/>
      <c r="BK42" s="45"/>
      <c r="BL42" s="45"/>
      <c r="BM42" s="45"/>
      <c r="BN42" s="45"/>
      <c r="BO42" s="45"/>
      <c r="BP42" s="45"/>
      <c r="BQ42" s="45"/>
      <c r="BR42" s="45"/>
      <c r="BS42" s="45"/>
      <c r="BT42" s="45"/>
      <c r="BU42" s="45"/>
      <c r="BV42" s="45"/>
      <c r="BW42" s="45"/>
      <c r="BX42" s="45"/>
      <c r="BY42" s="45"/>
      <c r="BZ42" s="45"/>
      <c r="CA42" s="45"/>
      <c r="CB42" s="45"/>
      <c r="CC42" s="45"/>
      <c r="CD42" s="45"/>
      <c r="CE42" s="45"/>
      <c r="CF42" s="45"/>
      <c r="CG42" s="45"/>
      <c r="CH42" s="45"/>
      <c r="CI42" s="45"/>
      <c r="CJ42" s="45"/>
      <c r="CK42" s="45"/>
      <c r="CL42" s="45"/>
      <c r="CM42" s="45"/>
      <c r="CN42" s="45"/>
      <c r="CO42" s="45"/>
      <c r="CP42" s="45"/>
      <c r="CQ42" s="45"/>
      <c r="CR42" s="45"/>
      <c r="CS42" s="45"/>
      <c r="CT42" s="45"/>
      <c r="CU42" s="45"/>
      <c r="CV42" s="45"/>
      <c r="CW42" s="45"/>
      <c r="CX42" s="45"/>
      <c r="CY42" s="45"/>
      <c r="CZ42" s="45"/>
      <c r="DA42" s="45"/>
      <c r="DB42" s="45"/>
      <c r="DC42" s="45"/>
      <c r="DD42" s="45"/>
      <c r="DE42" s="45"/>
      <c r="DF42" s="45"/>
      <c r="DG42" s="45"/>
      <c r="DH42" s="45"/>
      <c r="DI42" s="45"/>
      <c r="DJ42" s="45"/>
      <c r="DK42" s="45"/>
      <c r="DL42" s="45"/>
      <c r="DM42" s="45"/>
      <c r="DN42" s="45"/>
      <c r="DO42" s="45"/>
      <c r="DP42" s="45"/>
      <c r="DQ42" s="45"/>
      <c r="DR42" s="45"/>
      <c r="DS42" s="45"/>
      <c r="DT42" s="45"/>
      <c r="DU42" s="45"/>
      <c r="DV42" s="45"/>
      <c r="DW42" s="45"/>
      <c r="DX42" s="45"/>
      <c r="DY42" s="45"/>
      <c r="DZ42" s="45"/>
      <c r="EA42" s="45"/>
      <c r="EB42" s="45"/>
      <c r="EC42" s="45"/>
      <c r="ED42" s="45"/>
      <c r="EE42" s="45"/>
      <c r="EF42" s="45"/>
      <c r="EG42" s="45"/>
      <c r="EH42" s="45"/>
      <c r="EI42" s="45"/>
      <c r="EJ42" s="45"/>
      <c r="EK42" s="45"/>
      <c r="EL42" s="45"/>
      <c r="EM42" s="45"/>
      <c r="EN42" s="45"/>
      <c r="EO42" s="45"/>
      <c r="EP42" s="45"/>
      <c r="EQ42" s="45"/>
      <c r="ER42" s="45"/>
      <c r="ES42" s="45"/>
      <c r="ET42" s="45"/>
      <c r="EU42" s="45"/>
      <c r="EV42" s="45"/>
      <c r="EW42" s="45"/>
      <c r="EX42" s="45"/>
      <c r="EY42" s="45"/>
      <c r="EZ42" s="45"/>
      <c r="FA42" s="45"/>
      <c r="FB42" s="45"/>
      <c r="FC42" s="45"/>
      <c r="FD42" s="45"/>
      <c r="FE42" s="45"/>
      <c r="FF42" s="45"/>
      <c r="FG42" s="45"/>
      <c r="FH42" s="45"/>
      <c r="FI42" s="45"/>
      <c r="FJ42" s="45"/>
      <c r="FK42" s="45"/>
      <c r="FL42" s="45"/>
      <c r="FM42" s="45"/>
      <c r="FN42" s="45"/>
      <c r="FO42" s="45"/>
      <c r="FP42" s="45"/>
      <c r="FQ42" s="45"/>
      <c r="FR42" s="45"/>
      <c r="FS42" s="45"/>
      <c r="FT42" s="45"/>
      <c r="FU42" s="45"/>
      <c r="FV42" s="45"/>
      <c r="FW42" s="45"/>
      <c r="FX42" s="45"/>
      <c r="FY42" s="45"/>
      <c r="FZ42" s="45"/>
      <c r="GA42" s="45"/>
      <c r="GB42" s="45"/>
      <c r="GC42" s="45"/>
      <c r="GD42" s="45"/>
      <c r="GE42" s="45"/>
      <c r="GF42" s="45"/>
      <c r="GG42" s="45"/>
      <c r="GH42" s="45"/>
      <c r="GI42" s="45"/>
      <c r="GJ42" s="45"/>
      <c r="GK42" s="45"/>
      <c r="GL42" s="45"/>
      <c r="GM42" s="45"/>
      <c r="GN42" s="45"/>
      <c r="GO42" s="45"/>
      <c r="GP42" s="45"/>
      <c r="GQ42" s="45"/>
      <c r="GR42" s="45"/>
      <c r="GS42" s="45"/>
      <c r="GT42" s="45"/>
      <c r="GU42" s="45"/>
      <c r="GV42" s="45"/>
      <c r="GW42" s="45"/>
      <c r="GX42" s="45"/>
      <c r="GY42" s="45"/>
      <c r="GZ42" s="45"/>
      <c r="HA42" s="45"/>
      <c r="HB42" s="45"/>
      <c r="HC42" s="45"/>
      <c r="HD42" s="45"/>
      <c r="HE42" s="45"/>
      <c r="HF42" s="45"/>
      <c r="HG42" s="45"/>
      <c r="HH42" s="45"/>
      <c r="HI42" s="45"/>
      <c r="HJ42" s="45"/>
      <c r="HK42" s="45"/>
      <c r="HL42" s="45"/>
      <c r="HM42" s="45"/>
      <c r="HN42" s="45"/>
      <c r="HO42" s="45"/>
      <c r="HP42" s="45"/>
      <c r="HQ42" s="45"/>
      <c r="HR42" s="45"/>
      <c r="HS42" s="45"/>
      <c r="HT42" s="45"/>
      <c r="HU42" s="45"/>
      <c r="HV42" s="45"/>
      <c r="HW42" s="45"/>
      <c r="HX42" s="45"/>
      <c r="HY42" s="45"/>
      <c r="HZ42" s="45"/>
      <c r="IA42" s="45"/>
      <c r="IB42" s="45"/>
      <c r="IC42" s="45"/>
      <c r="ID42" s="45"/>
      <c r="IE42" s="45"/>
      <c r="IF42" s="45"/>
      <c r="IG42" s="45"/>
      <c r="IH42" s="45"/>
      <c r="II42" s="45"/>
      <c r="IJ42" s="45"/>
      <c r="IK42" s="45"/>
      <c r="IL42" s="45"/>
      <c r="IM42" s="45"/>
      <c r="IN42" s="45"/>
      <c r="IO42" s="45"/>
      <c r="IP42" s="45"/>
      <c r="IQ42" s="45"/>
      <c r="IR42" s="45"/>
      <c r="IS42" s="45"/>
      <c r="IT42" s="45"/>
      <c r="IU42" s="45"/>
      <c r="IV42" s="45"/>
      <c r="IW42" s="45"/>
      <c r="IX42" s="45"/>
      <c r="IY42" s="45"/>
      <c r="IZ42" s="45"/>
      <c r="JA42" s="45"/>
      <c r="JB42" s="45"/>
      <c r="JC42" s="45"/>
      <c r="JD42" s="45"/>
      <c r="JE42" s="45"/>
      <c r="JF42" s="45"/>
      <c r="JG42" s="45"/>
      <c r="JH42" s="45"/>
      <c r="JI42" s="45"/>
      <c r="JJ42" s="45"/>
      <c r="JK42" s="45"/>
      <c r="JL42" s="45"/>
      <c r="JM42" s="45"/>
      <c r="JN42" s="45"/>
      <c r="JO42" s="45"/>
      <c r="JP42" s="45"/>
      <c r="JQ42" s="45"/>
      <c r="JR42" s="45"/>
      <c r="JS42" s="45"/>
      <c r="JT42" s="45"/>
      <c r="JU42" s="45"/>
      <c r="JV42" s="45"/>
      <c r="JW42" s="45"/>
      <c r="JX42" s="45"/>
      <c r="JY42" s="45"/>
      <c r="JZ42" s="45"/>
      <c r="KA42" s="45"/>
      <c r="KB42" s="45"/>
      <c r="KC42" s="45"/>
      <c r="KD42" s="45"/>
      <c r="KE42" s="45"/>
      <c r="KF42" s="45"/>
      <c r="KG42" s="45"/>
      <c r="KH42" s="45"/>
      <c r="KI42" s="45"/>
      <c r="KJ42" s="45"/>
      <c r="KK42" s="45"/>
      <c r="KL42" s="45"/>
      <c r="KM42" s="45"/>
      <c r="KN42" s="45"/>
      <c r="KO42" s="45"/>
      <c r="KP42" s="45"/>
      <c r="KQ42" s="45"/>
      <c r="KR42" s="45"/>
      <c r="KS42" s="45"/>
      <c r="KT42" s="45"/>
      <c r="KU42" s="45"/>
      <c r="KV42" s="45"/>
      <c r="KW42" s="45"/>
      <c r="KX42" s="45"/>
      <c r="KY42" s="45"/>
      <c r="KZ42" s="45"/>
      <c r="LA42" s="45"/>
      <c r="LB42" s="45"/>
      <c r="LC42" s="45"/>
      <c r="LD42" s="45"/>
      <c r="LE42" s="45"/>
      <c r="LF42" s="45"/>
      <c r="LG42" s="45"/>
      <c r="LH42" s="45"/>
      <c r="LI42" s="45"/>
      <c r="LJ42" s="45"/>
      <c r="LK42" s="45"/>
      <c r="LL42" s="45"/>
      <c r="LM42" s="45"/>
      <c r="LN42" s="45"/>
      <c r="LO42" s="45"/>
      <c r="LP42" s="45"/>
      <c r="LQ42" s="45"/>
      <c r="LR42" s="45"/>
      <c r="LS42" s="45"/>
      <c r="LT42" s="45"/>
      <c r="LU42" s="45"/>
      <c r="LV42" s="45"/>
      <c r="LW42" s="45"/>
      <c r="LX42" s="45"/>
      <c r="LY42" s="45"/>
      <c r="LZ42" s="45"/>
      <c r="MA42" s="45"/>
      <c r="MB42" s="45"/>
      <c r="MC42" s="45"/>
      <c r="MD42" s="45"/>
      <c r="ME42" s="45"/>
      <c r="MF42" s="45"/>
      <c r="MG42" s="45"/>
      <c r="MH42" s="45"/>
      <c r="MI42" s="45"/>
      <c r="MJ42" s="45"/>
      <c r="MK42" s="45"/>
      <c r="ML42" s="45"/>
      <c r="MM42" s="45"/>
      <c r="MN42" s="45"/>
      <c r="MO42" s="45"/>
      <c r="MP42" s="45"/>
      <c r="MQ42" s="45"/>
      <c r="MR42" s="45"/>
      <c r="MS42" s="45"/>
      <c r="MT42" s="45"/>
      <c r="MU42" s="45"/>
      <c r="MV42" s="45"/>
      <c r="MW42" s="45"/>
      <c r="MX42" s="45"/>
      <c r="MY42" s="45"/>
      <c r="MZ42" s="45"/>
      <c r="NA42" s="45"/>
      <c r="NB42" s="45"/>
      <c r="NC42" s="45"/>
      <c r="ND42" s="45"/>
      <c r="NE42" s="45"/>
      <c r="NF42" s="45"/>
      <c r="NG42" s="45"/>
      <c r="NH42" s="45"/>
      <c r="NI42" s="45"/>
      <c r="NJ42" s="45"/>
      <c r="NK42" s="45"/>
      <c r="NL42" s="45"/>
      <c r="NM42" s="45"/>
      <c r="NN42" s="45"/>
      <c r="NO42" s="45"/>
      <c r="NP42" s="45"/>
      <c r="NQ42" s="45"/>
      <c r="NR42" s="45"/>
      <c r="NS42" s="45"/>
      <c r="NT42" s="45"/>
      <c r="NU42" s="45"/>
      <c r="NV42" s="45"/>
      <c r="NW42" s="45"/>
      <c r="NX42" s="45"/>
      <c r="NY42" s="45"/>
      <c r="NZ42" s="45"/>
      <c r="OA42" s="45"/>
      <c r="OB42" s="45"/>
      <c r="OC42" s="45"/>
      <c r="OD42" s="45"/>
      <c r="OE42" s="45"/>
      <c r="OF42" s="45"/>
      <c r="OG42" s="45"/>
      <c r="OH42" s="45"/>
      <c r="OI42" s="45"/>
      <c r="OJ42" s="45"/>
      <c r="OK42" s="45"/>
      <c r="OL42" s="45"/>
      <c r="OM42" s="45"/>
      <c r="ON42" s="45"/>
      <c r="OO42" s="45"/>
      <c r="OP42" s="45"/>
      <c r="OQ42" s="45"/>
      <c r="OR42" s="45"/>
      <c r="OS42" s="45"/>
      <c r="OT42" s="45"/>
      <c r="OU42" s="45"/>
      <c r="OV42" s="45"/>
      <c r="OW42" s="45"/>
      <c r="OX42" s="45"/>
      <c r="OY42" s="45"/>
      <c r="OZ42" s="45"/>
      <c r="PA42" s="45"/>
      <c r="PB42" s="45"/>
      <c r="PC42" s="45"/>
      <c r="PD42" s="45"/>
      <c r="PE42" s="45"/>
      <c r="PF42" s="45"/>
      <c r="PG42" s="45"/>
      <c r="PH42" s="45"/>
      <c r="PI42" s="45"/>
      <c r="PJ42" s="45"/>
      <c r="PK42" s="45"/>
      <c r="PL42" s="45"/>
      <c r="PM42" s="45"/>
      <c r="PN42" s="45"/>
      <c r="PO42" s="45"/>
      <c r="PP42" s="45"/>
      <c r="PQ42" s="45"/>
      <c r="PR42" s="45"/>
      <c r="PS42" s="45"/>
      <c r="PT42" s="45"/>
      <c r="PU42" s="45"/>
      <c r="PV42" s="45"/>
      <c r="PW42" s="45"/>
      <c r="PX42" s="45"/>
      <c r="PY42" s="45"/>
      <c r="PZ42" s="45"/>
      <c r="QA42" s="45"/>
      <c r="QB42" s="45"/>
      <c r="QC42" s="45"/>
      <c r="QD42" s="45"/>
      <c r="QE42" s="45"/>
      <c r="QF42" s="45"/>
      <c r="QG42" s="45"/>
      <c r="QH42" s="45"/>
      <c r="QI42" t="s">
        <v>1293</v>
      </c>
    </row>
    <row r="43" spans="1:451">
      <c r="A43" s="47"/>
      <c r="B43" s="48" t="str">
        <f>B27</f>
        <v>Taxas de Juros</v>
      </c>
      <c r="C43" s="49"/>
      <c r="D43" s="49"/>
      <c r="E43" s="49"/>
      <c r="F43" s="48"/>
      <c r="G43" s="48"/>
      <c r="H43" s="48"/>
      <c r="I43" s="48"/>
      <c r="J43" s="48"/>
      <c r="K43" s="48"/>
      <c r="L43" s="48"/>
      <c r="M43" s="48"/>
      <c r="N43" s="48"/>
      <c r="O43" s="48"/>
      <c r="P43" s="48"/>
      <c r="Q43" s="48"/>
      <c r="R43" s="48"/>
      <c r="S43" s="48"/>
      <c r="T43" s="48"/>
      <c r="U43" s="48"/>
      <c r="V43" s="48"/>
      <c r="W43" s="48"/>
      <c r="X43" s="48"/>
      <c r="Y43" s="48"/>
      <c r="Z43" s="48"/>
      <c r="AA43" s="48"/>
      <c r="AB43" s="48"/>
      <c r="AC43" s="48"/>
      <c r="AD43" s="48"/>
      <c r="AE43" s="48"/>
      <c r="AF43" s="48"/>
      <c r="AG43" s="48"/>
      <c r="AH43" s="48"/>
      <c r="AI43" s="48"/>
      <c r="AJ43" s="48"/>
      <c r="AK43" s="48"/>
      <c r="AL43" s="48"/>
      <c r="AM43" s="48"/>
      <c r="AN43" s="48"/>
      <c r="AO43" s="48"/>
      <c r="AP43" s="48"/>
      <c r="AQ43" s="48"/>
      <c r="AR43" s="48"/>
      <c r="AS43" s="48"/>
      <c r="AT43" s="48"/>
      <c r="AU43" s="48"/>
      <c r="AV43" s="48"/>
      <c r="AW43" s="48"/>
      <c r="AX43" s="48"/>
      <c r="AY43" s="48"/>
      <c r="AZ43" s="48"/>
      <c r="BA43" s="48"/>
      <c r="BB43" s="48"/>
      <c r="BC43" s="51"/>
      <c r="BD43" s="51"/>
      <c r="BE43" s="51"/>
      <c r="BF43" s="51"/>
      <c r="BG43" s="51"/>
      <c r="BH43" s="51"/>
      <c r="BI43" s="51"/>
      <c r="BJ43" s="51"/>
      <c r="BK43" s="51"/>
      <c r="BL43" s="51"/>
      <c r="BM43" s="51"/>
      <c r="BN43" s="51"/>
      <c r="BO43" s="51"/>
      <c r="BP43" s="51"/>
      <c r="BQ43" s="51"/>
      <c r="BR43" s="51"/>
      <c r="BS43" s="51"/>
      <c r="BT43" s="51"/>
      <c r="BU43" s="51"/>
      <c r="BV43" s="51"/>
      <c r="BW43" s="51"/>
      <c r="BX43" s="51"/>
      <c r="BY43" s="51"/>
      <c r="BZ43" s="51"/>
      <c r="CA43" s="51"/>
      <c r="CB43" s="51"/>
      <c r="CC43" s="51"/>
      <c r="CD43" s="51"/>
      <c r="CE43" s="51"/>
      <c r="CF43" s="51"/>
      <c r="CG43" s="51"/>
      <c r="CH43" s="51"/>
      <c r="CI43" s="51"/>
      <c r="CJ43" s="51"/>
      <c r="CK43" s="51"/>
      <c r="CL43" s="51"/>
      <c r="CM43" s="51"/>
      <c r="CN43" s="51"/>
      <c r="CO43" s="51"/>
      <c r="CP43" s="51"/>
      <c r="CQ43" s="51"/>
      <c r="CR43" s="51"/>
      <c r="CS43" s="51"/>
      <c r="CT43" s="51"/>
      <c r="CU43" s="51"/>
      <c r="CV43" s="51"/>
      <c r="CW43" s="51"/>
      <c r="CX43" s="51"/>
      <c r="CY43" s="51"/>
      <c r="CZ43" s="51"/>
      <c r="DA43" s="51"/>
      <c r="DB43" s="51"/>
      <c r="DC43" s="51"/>
      <c r="DD43" s="51"/>
      <c r="DE43" s="51"/>
      <c r="DF43" s="51"/>
      <c r="DG43" s="51"/>
      <c r="DH43" s="51"/>
      <c r="DI43" s="51"/>
      <c r="DJ43" s="51"/>
      <c r="DK43" s="51"/>
      <c r="DL43" s="51"/>
      <c r="DM43" s="51"/>
      <c r="DN43" s="51"/>
      <c r="DO43" s="51"/>
      <c r="DP43" s="51"/>
      <c r="DQ43" s="51"/>
      <c r="DR43" s="51"/>
      <c r="DS43" s="51"/>
      <c r="DT43" s="51"/>
      <c r="DU43" s="51"/>
      <c r="DV43" s="51"/>
      <c r="DW43" s="51"/>
      <c r="DX43" s="51"/>
      <c r="DY43" s="51"/>
      <c r="DZ43" s="51"/>
      <c r="EA43" s="51"/>
      <c r="QI43" t="s">
        <v>1293</v>
      </c>
    </row>
    <row r="44" spans="1:451">
      <c r="A44" s="43"/>
      <c r="B44" s="52" t="s">
        <v>1312</v>
      </c>
      <c r="C44" s="53"/>
      <c r="D44" s="53"/>
      <c r="E44" s="53"/>
      <c r="F44" s="45"/>
      <c r="G44" s="65">
        <v>1</v>
      </c>
      <c r="H44" s="65">
        <f t="shared" ref="H44:AP46" si="67">G44*(1+H28)</f>
        <v>1.0086980000000001</v>
      </c>
      <c r="I44" s="65">
        <f t="shared" si="67"/>
        <v>1.019275207228</v>
      </c>
      <c r="J44" s="65">
        <f t="shared" si="67"/>
        <v>1.0288625098271866</v>
      </c>
      <c r="K44" s="65">
        <f t="shared" si="67"/>
        <v>1.0393785135401303</v>
      </c>
      <c r="L44" s="65">
        <f t="shared" si="67"/>
        <v>1.0487474714611811</v>
      </c>
      <c r="M44" s="65">
        <f t="shared" si="67"/>
        <v>1.0589014444798681</v>
      </c>
      <c r="N44" s="65">
        <f t="shared" si="67"/>
        <v>1.0693591551455512</v>
      </c>
      <c r="O44" s="65">
        <f t="shared" si="67"/>
        <v>1.0779204445416464</v>
      </c>
      <c r="P44" s="65">
        <f t="shared" si="67"/>
        <v>1.0878836632105446</v>
      </c>
      <c r="Q44" s="65">
        <f t="shared" si="67"/>
        <v>1.0970229738651764</v>
      </c>
      <c r="R44" s="65">
        <f t="shared" si="67"/>
        <v>1.1062313847078007</v>
      </c>
      <c r="S44" s="65">
        <f t="shared" si="67"/>
        <v>1.116428625612037</v>
      </c>
      <c r="T44" s="65">
        <f t="shared" si="67"/>
        <v>1.1253031167570271</v>
      </c>
      <c r="U44" s="65">
        <f t="shared" si="67"/>
        <v>1.134738783391035</v>
      </c>
      <c r="V44" s="65">
        <f t="shared" si="67"/>
        <v>1.1449253334495364</v>
      </c>
      <c r="W44" s="65">
        <f t="shared" si="67"/>
        <v>1.1548999229545489</v>
      </c>
      <c r="X44" s="65">
        <f t="shared" si="67"/>
        <v>1.1658506840240039</v>
      </c>
      <c r="Y44" s="65">
        <f t="shared" si="67"/>
        <v>1.1782576670033875</v>
      </c>
      <c r="Z44" s="65">
        <f t="shared" si="67"/>
        <v>1.1901910606547976</v>
      </c>
      <c r="AA44" s="65">
        <f t="shared" si="67"/>
        <v>1.2032653094560906</v>
      </c>
      <c r="AB44" s="65">
        <f t="shared" si="67"/>
        <v>1.2173892376584863</v>
      </c>
      <c r="AC44" s="65">
        <f t="shared" si="67"/>
        <v>1.2295132170763272</v>
      </c>
      <c r="AD44" s="65">
        <f t="shared" si="67"/>
        <v>1.2431743384312623</v>
      </c>
      <c r="AE44" s="65">
        <f t="shared" si="67"/>
        <v>1.2561381604324238</v>
      </c>
      <c r="AF44" s="65">
        <f t="shared" si="67"/>
        <v>1.2668542750790728</v>
      </c>
      <c r="AG44" s="65">
        <f t="shared" si="67"/>
        <v>1.2791034890648123</v>
      </c>
      <c r="AH44" s="65">
        <f t="shared" si="67"/>
        <v>1.2897916778194378</v>
      </c>
      <c r="AI44" s="65">
        <f t="shared" si="67"/>
        <v>1.2996805106132796</v>
      </c>
      <c r="AJ44" s="65">
        <f t="shared" si="67"/>
        <v>1.3094463099700278</v>
      </c>
      <c r="AK44" s="65">
        <f t="shared" si="67"/>
        <v>1.3197136784865027</v>
      </c>
      <c r="AL44" s="65">
        <f t="shared" si="67"/>
        <v>1.3288197028680595</v>
      </c>
      <c r="AM44" s="65">
        <f t="shared" si="67"/>
        <v>1.3379885588178491</v>
      </c>
      <c r="AN44" s="65">
        <f t="shared" si="67"/>
        <v>1.3472206798736921</v>
      </c>
      <c r="AO44" s="65">
        <f t="shared" si="67"/>
        <v>1.3561123363608585</v>
      </c>
      <c r="AP44" s="65">
        <f t="shared" si="67"/>
        <v>1.3658763451826568</v>
      </c>
      <c r="AQ44" s="65">
        <f t="shared" ref="AQ44:AQ46" si="68">AP44*(1+AQ28)</f>
        <v>1.3748911290608623</v>
      </c>
      <c r="AR44" s="65">
        <f t="shared" ref="AR44:AR46" si="69">AQ44*(1+AR28)</f>
        <v>1.3830029867223215</v>
      </c>
      <c r="AS44" s="65">
        <f t="shared" ref="AS44:AS46" si="70">AR44*(1+AS28)</f>
        <v>1.3935138094214112</v>
      </c>
      <c r="AT44" s="65">
        <f t="shared" ref="AT44:AT46" si="71">AS44*(1+AT28)</f>
        <v>1.4027110005635925</v>
      </c>
      <c r="AU44" s="65">
        <f t="shared" ref="AU44:AU46" si="72">AT44*(1+AU28)</f>
        <v>1.4132313330678197</v>
      </c>
      <c r="AV44" s="65">
        <f t="shared" ref="AV44:AV46" si="73">AU44*(1+AV28)</f>
        <v>1.4243958605990554</v>
      </c>
      <c r="AW44" s="65">
        <f t="shared" ref="AW44:AW46" si="74">AV44*(1+AW28)</f>
        <v>1.4366456650002073</v>
      </c>
      <c r="AX44" s="65">
        <f t="shared" ref="AX44:AX46" si="75">AW44*(1+AX28)</f>
        <v>1.449431811418709</v>
      </c>
      <c r="AY44" s="65">
        <f t="shared" ref="AY44:AY46" si="76">AX44*(1+AY28)</f>
        <v>1.461607038634626</v>
      </c>
      <c r="AZ44" s="65">
        <f t="shared" ref="AZ44:AZ46" si="77">AY44*(1+AZ28)</f>
        <v>1.4734460556475666</v>
      </c>
      <c r="BA44" s="65">
        <f t="shared" ref="BA44:BA46" si="78">AZ44*(1+BA28)</f>
        <v>1.4853809686983119</v>
      </c>
      <c r="BB44" s="65">
        <f t="shared" ref="BB44:BB46" si="79">BA44*(1+BB28)</f>
        <v>1.4988192103221256</v>
      </c>
      <c r="BC44" s="65">
        <f t="shared" ref="BC44:BC46" si="80">BB44*(1+BC28)</f>
        <v>1.5117180484461576</v>
      </c>
      <c r="BD44" s="65">
        <f t="shared" ref="BD44:BD46" si="81">BC44*(1+BD28)</f>
        <v>1.5244527612862682</v>
      </c>
      <c r="BE44" s="65">
        <f t="shared" ref="BE44:BE46" si="82">BD44*(1+BE28)</f>
        <v>1.5384609577097275</v>
      </c>
      <c r="BF44" s="65">
        <f t="shared" ref="BF44:BF46" si="83">BE44*(1+BF28)</f>
        <v>1.5513655682229968</v>
      </c>
      <c r="BG44" s="65">
        <f t="shared" ref="BG44:BG46" si="84">BF44*(1+BG28)</f>
        <v>1.5666511731666979</v>
      </c>
      <c r="BH44" s="65">
        <f t="shared" ref="BH44:BH46" si="85">BG44*(1+BH28)</f>
        <v>1.5815766588934572</v>
      </c>
      <c r="BI44" s="65">
        <f t="shared" ref="BI44:BI46" si="86">BH44*(1+BI28)</f>
        <v>1.5968641788783213</v>
      </c>
      <c r="BJ44" s="65">
        <f t="shared" ref="BJ44:BJ46" si="87">BI44*(1+BJ28)</f>
        <v>1.6139889503326124</v>
      </c>
      <c r="BK44" s="65">
        <f t="shared" ref="BK44:BK46" si="88">BJ44*(1+BK28)</f>
        <v>1.6291572184878382</v>
      </c>
      <c r="BL44" s="65">
        <f t="shared" ref="BL44:BL46" si="89">BK44*(1+BL28)</f>
        <v>1.6435052061110607</v>
      </c>
      <c r="BM44" s="65">
        <f t="shared" ref="BM44:BM46" si="90">BL44*(1+BM28)</f>
        <v>1.6576163418107301</v>
      </c>
      <c r="BN44" s="65">
        <f t="shared" ref="BN44:BN46" si="91">BM44*(1+BN28)</f>
        <v>1.6726127968550919</v>
      </c>
      <c r="BO44" s="65">
        <f t="shared" ref="BO44:BO46" si="92">BN44*(1+BO28)</f>
        <v>1.6874204379456501</v>
      </c>
      <c r="BP44" s="65">
        <f t="shared" ref="BP44:BP46" si="93">BO44*(1+BP28)</f>
        <v>1.6999343479134552</v>
      </c>
      <c r="BQ44" s="65">
        <f t="shared" ref="BQ44:BQ46" si="94">BP44*(1+BQ28)</f>
        <v>1.7136749172476398</v>
      </c>
      <c r="BR44" s="65">
        <f t="shared" ref="BR44:BR46" si="95">BQ44*(1+BR28)</f>
        <v>1.7256689279934561</v>
      </c>
      <c r="BS44" s="65">
        <f t="shared" ref="BS44:BS46" si="96">BR44*(1+BS28)</f>
        <v>1.7383094528910081</v>
      </c>
      <c r="BT44" s="65">
        <f t="shared" ref="BT44:BT46" si="97">BS44*(1+BT28)</f>
        <v>1.7494102970571701</v>
      </c>
      <c r="BU44" s="65">
        <f t="shared" ref="BU44:BU46" si="98">BT44*(1+BU28)</f>
        <v>1.761225814203494</v>
      </c>
      <c r="BV44" s="65">
        <f t="shared" ref="BV44:BV46" si="99">BU44*(1+BV28)</f>
        <v>1.7733183906438152</v>
      </c>
      <c r="BW44" s="65">
        <f t="shared" ref="BW44:BW46" si="100">BV44*(1+BW28)</f>
        <v>1.7828446570383536</v>
      </c>
      <c r="BX44" s="65">
        <f t="shared" ref="BX44:BX46" si="101">BW44*(1+BX28)</f>
        <v>1.7936718726405476</v>
      </c>
      <c r="BY44" s="65">
        <f t="shared" ref="BY44:BY46" si="102">BX44*(1+BY28)</f>
        <v>1.8034384159870753</v>
      </c>
      <c r="BZ44" s="65">
        <f t="shared" ref="BZ44:BZ46" si="103">BY44*(1+BZ28)</f>
        <v>1.8130723840052783</v>
      </c>
      <c r="CA44" s="65">
        <f t="shared" ref="CA44:CA46" si="104">BZ44*(1+CA28)</f>
        <v>1.8237078666098532</v>
      </c>
      <c r="CB44" s="65">
        <f t="shared" ref="CB44:CB46" si="105">CA44*(1+CB28)</f>
        <v>1.8324908436954461</v>
      </c>
      <c r="CC44" s="65">
        <f t="shared" ref="CC44:CC46" si="106">CB44*(1+CC28)</f>
        <v>1.8423441469619966</v>
      </c>
      <c r="CD44" s="65">
        <f t="shared" ref="CD44:CD46" si="107">CC44*(1+CD28)</f>
        <v>1.8534129505969443</v>
      </c>
      <c r="CE44" s="65">
        <f t="shared" ref="CE44:CE46" si="108">CD44*(1+CE28)</f>
        <v>1.8642535629449859</v>
      </c>
      <c r="CF44" s="65">
        <f t="shared" ref="CF44:CF46" si="109">CE44*(1+CF28)</f>
        <v>1.8752880797840572</v>
      </c>
      <c r="CG44" s="65">
        <f t="shared" ref="CG44:CG46" si="110">CF44*(1+CG28)</f>
        <v>1.8885801216935665</v>
      </c>
      <c r="CH44" s="65">
        <f t="shared" ref="CH44:CH46" si="111">CG44*(1+CH28)</f>
        <v>1.9017208621803103</v>
      </c>
      <c r="CI44" s="65">
        <f t="shared" ref="CI44:CI46" si="112">CH44*(1+CI28)</f>
        <v>1.9150157927278129</v>
      </c>
      <c r="CJ44" s="65">
        <f t="shared" ref="CJ44:CJ46" si="113">CI44*(1+CJ28)</f>
        <v>1.9304010296065883</v>
      </c>
      <c r="CK44" s="65">
        <f t="shared" ref="CK44:CK46" si="114">CJ44*(1+CK28)</f>
        <v>1.9441165289219429</v>
      </c>
      <c r="CL44" s="65">
        <f t="shared" ref="CL44:CL46" si="115">CK44*(1+CL28)</f>
        <v>1.9592884143136495</v>
      </c>
      <c r="CM44" s="65">
        <f t="shared" ref="CM44:CM46" si="116">CL44*(1+CM28)</f>
        <v>1.9757425184170554</v>
      </c>
      <c r="CN44" s="65">
        <f t="shared" ref="CN44:CN46" si="117">CM44*(1+CN28)</f>
        <v>1.9912066551087058</v>
      </c>
      <c r="CO44" s="65">
        <f t="shared" ref="CO44:CO46" si="118">CN44*(1+CO28)</f>
        <v>2.0063378344808767</v>
      </c>
      <c r="CP44" s="65">
        <f t="shared" ref="CP44:CP46" si="119">CO44*(1+CP28)</f>
        <v>2.0226995195210682</v>
      </c>
      <c r="CQ44" s="65">
        <f t="shared" ref="CQ44:CQ46" si="120">CP44*(1+CQ28)</f>
        <v>2.0400603494971175</v>
      </c>
      <c r="CR44" s="65">
        <f t="shared" ref="CR44:CR46" si="121">CQ44*(1+CR28)</f>
        <v>2.0567358027939067</v>
      </c>
      <c r="CS44" s="65">
        <f t="shared" ref="CS44:CS46" si="122">CR44*(1+CS28)</f>
        <v>2.0760773462833804</v>
      </c>
      <c r="CT44" s="65">
        <f t="shared" ref="CT44:CT46" si="123">CS44*(1+CT28)</f>
        <v>2.093921231074686</v>
      </c>
      <c r="CU44" s="65">
        <f t="shared" ref="CU44:CU46" si="124">CT44*(1+CU28)</f>
        <v>2.1127790856817446</v>
      </c>
      <c r="CV44" s="65">
        <f t="shared" ref="CV44:CV46" si="125">CU44*(1+CV28)</f>
        <v>2.1327406224832655</v>
      </c>
      <c r="CW44" s="65">
        <f t="shared" ref="CW44:CW46" si="126">CV44*(1+CW28)</f>
        <v>2.1506108561590525</v>
      </c>
      <c r="CX44" s="65">
        <f t="shared" ref="CX44:CX46" si="127">CW44*(1+CX28)</f>
        <v>2.1711663947222206</v>
      </c>
      <c r="CY44" s="65">
        <f t="shared" ref="CY44:CY46" si="128">CX44*(1+CY28)</f>
        <v>2.1913430440283741</v>
      </c>
      <c r="CZ44" s="65">
        <f t="shared" ref="CZ44:CZ46" si="129">CY44*(1+CZ28)</f>
        <v>2.2092791868437467</v>
      </c>
      <c r="DA44" s="65">
        <f t="shared" ref="DA44:DA46" si="130">CZ44*(1+DA28)</f>
        <v>2.2321695284986349</v>
      </c>
      <c r="DB44" s="65">
        <f t="shared" ref="DB44:DB46" si="131">DA44*(1+DB28)</f>
        <v>2.2533371921373875</v>
      </c>
      <c r="DC44" s="65">
        <f t="shared" ref="DC44:DC46" si="132">DB44*(1+DC28)</f>
        <v>2.275505523433635</v>
      </c>
      <c r="DD44" s="65">
        <f t="shared" ref="DD44:DD46" si="133">DC44*(1+DD28)</f>
        <v>2.2997578613023908</v>
      </c>
      <c r="DE44" s="65">
        <f t="shared" ref="DE44:DE46" si="134">DD44*(1+DE28)</f>
        <v>2.3268329106035037</v>
      </c>
      <c r="DF44" s="65">
        <f t="shared" ref="DF44:DF46" si="135">DE44*(1+DF28)</f>
        <v>2.3526025850884373</v>
      </c>
      <c r="DG44" s="65">
        <f t="shared" ref="DG44:DG46" si="136">DF44*(1+DG28)</f>
        <v>2.3786576587182915</v>
      </c>
      <c r="DH44" s="65">
        <f t="shared" ref="DH44:DH46" si="137">DG44*(1+DH28)</f>
        <v>2.4050060496039141</v>
      </c>
      <c r="DI44" s="65">
        <f t="shared" ref="DI44:DI46" si="138">DH44*(1+DI28)</f>
        <v>2.4303836734393345</v>
      </c>
      <c r="DJ44" s="65">
        <f t="shared" ref="DJ44:DJ46" si="139">DI44*(1+DJ28)</f>
        <v>2.4586077190389859</v>
      </c>
      <c r="DK44" s="65">
        <f t="shared" ref="DK44:DK46" si="140">DJ44*(1+DK28)</f>
        <v>2.4845435718671278</v>
      </c>
      <c r="DL44" s="65">
        <f t="shared" ref="DL44:DL46" si="141">DK44*(1+DL28)</f>
        <v>2.5094262757393775</v>
      </c>
      <c r="DM44" s="65">
        <f t="shared" ref="DM44:DM46" si="142">DL44*(1+DM28)</f>
        <v>2.5385481676693331</v>
      </c>
      <c r="DN44" s="65">
        <f t="shared" ref="DN44:DN46" si="143">DM44*(1+DN28)</f>
        <v>2.5653171580974061</v>
      </c>
      <c r="DO44" s="65">
        <f t="shared" ref="DO44:DO46" si="144">DN44*(1+DO28)</f>
        <v>2.5937280456233349</v>
      </c>
      <c r="DP44" s="65">
        <f t="shared" ref="DP44:DP46" si="145">DO44*(1+DP28)</f>
        <v>2.623828259592794</v>
      </c>
      <c r="DQ44" s="65">
        <f t="shared" ref="DQ44:DQ46" si="146">DP44*(1+DQ28)</f>
        <v>2.6528871575677839</v>
      </c>
      <c r="DR44" s="65">
        <f t="shared" ref="DR44:DR46" si="147">DQ44*(1+DR28)</f>
        <v>2.6850825961120264</v>
      </c>
      <c r="DS44" s="65">
        <f t="shared" ref="DS44:DS46" si="148">DR44*(1+DS28)</f>
        <v>2.7148198858639669</v>
      </c>
      <c r="DT44" s="65">
        <f t="shared" ref="DT44:DT46" si="149">DS44*(1+DT28)</f>
        <v>2.7432549093485066</v>
      </c>
      <c r="DU44" s="65">
        <f t="shared" ref="DU44:DU46" si="150">DT44*(1+DU28)</f>
        <v>2.7716997195035415</v>
      </c>
      <c r="DV44" s="65">
        <f t="shared" ref="DV44:DV46" si="151">DU44*(1+DV28)</f>
        <v>2.8027926469569322</v>
      </c>
      <c r="DW44" s="65">
        <f t="shared" ref="DW44:DW46" si="152">DV44*(1+DW28)</f>
        <v>2.8331917360058267</v>
      </c>
      <c r="DX44" s="65">
        <f t="shared" ref="DX44:DX46" si="153">DW44*(1+DX28)</f>
        <v>2.8576648462214447</v>
      </c>
      <c r="DY44" s="65">
        <f t="shared" ref="DY44:DY46" si="154">DX44*(1+DY28)</f>
        <v>2.8876817577661549</v>
      </c>
      <c r="DZ44" s="65">
        <f t="shared" ref="DZ44:DZ46" si="155">DY44*(1+DZ28)</f>
        <v>2.9103587226098928</v>
      </c>
      <c r="EA44" s="65">
        <f t="shared" ref="EA44:EA46" si="156">DZ44*(1+EA28)</f>
        <v>2.9372970029463699</v>
      </c>
      <c r="EB44" s="65">
        <f t="shared" ref="EB44:EB46" si="157">EA44*(1+EB28)</f>
        <v>2.9610333000271796</v>
      </c>
      <c r="EC44" s="65">
        <f t="shared" ref="EC44:EC46" si="158">EB44*(1+EC28)</f>
        <v>2.9847215664273969</v>
      </c>
      <c r="ED44" s="65">
        <f t="shared" ref="ED44:ED46" si="159">EC44*(1+ED28)</f>
        <v>3.0085993389588159</v>
      </c>
      <c r="EE44" s="65">
        <f t="shared" ref="EE44:EE46" si="160">ED44*(1+EE28)</f>
        <v>3.0278543747281521</v>
      </c>
      <c r="EF44" s="65">
        <f t="shared" ref="EF44:EF46" si="161">EE44*(1+EF28)</f>
        <v>3.0472326427264123</v>
      </c>
      <c r="EG44" s="65">
        <f t="shared" ref="EG44:EG46" si="162">EF44*(1+EG28)</f>
        <v>3.0645256879738851</v>
      </c>
      <c r="EH44" s="65">
        <f t="shared" ref="EH44:EH46" si="163">EG44*(1+EH28)</f>
        <v>3.0810741266889443</v>
      </c>
      <c r="EI44" s="65">
        <f t="shared" ref="EI44:EI46" si="164">EH44*(1+EI28)</f>
        <v>3.0989443566237402</v>
      </c>
      <c r="EJ44" s="65">
        <f t="shared" ref="EJ44:EJ46" si="165">EI44*(1+EJ28)</f>
        <v>3.1135093950998716</v>
      </c>
      <c r="EK44" s="65">
        <f t="shared" ref="EK44:EK46" si="166">EJ44*(1+EK28)</f>
        <v>3.130010994893901</v>
      </c>
      <c r="EL44" s="65">
        <f t="shared" ref="EL44:EL46" si="167">EK44*(1+EL28)</f>
        <v>3.1462088017924765</v>
      </c>
      <c r="EM44" s="65">
        <f t="shared" ref="EM44:EM46" si="168">EL44*(1+EM28)</f>
        <v>3.1624904323417522</v>
      </c>
      <c r="EN44" s="65">
        <f t="shared" ref="EN44:EN46" si="169">EM44*(1+EN28)</f>
        <v>3.1789353825899296</v>
      </c>
      <c r="EO44" s="65">
        <f t="shared" ref="EO44:EO46" si="170">EN44*(1+EO28)</f>
        <v>3.1961016336559154</v>
      </c>
      <c r="EP44" s="65">
        <f t="shared" ref="EP44:EP46" si="171">EO44*(1+EP28)</f>
        <v>3.2143194129677544</v>
      </c>
      <c r="EQ44" s="65">
        <f t="shared" ref="EQ44:EQ46" si="172">EP44*(1+EQ28)</f>
        <v>3.2294267142087025</v>
      </c>
      <c r="ER44" s="65">
        <f t="shared" ref="ER44:ER46" si="173">EQ44*(1+ER28)</f>
        <v>3.2468656184654296</v>
      </c>
      <c r="ES44" s="65">
        <f t="shared" ref="ES44:ES46" si="174">ER44*(1+ES28)</f>
        <v>3.2627752599959101</v>
      </c>
      <c r="ET44" s="65">
        <f t="shared" ref="ET44:ET46" si="175">ES44*(1+ET28)</f>
        <v>3.2787628587698898</v>
      </c>
      <c r="EU44" s="65">
        <f t="shared" ref="EU44:EU46" si="176">ET44*(1+EU28)</f>
        <v>3.2964681782072476</v>
      </c>
      <c r="EV44" s="65">
        <f t="shared" ref="EV44:EV46" si="177">EU44*(1+EV28)</f>
        <v>3.3127395451348787</v>
      </c>
      <c r="EW44" s="65">
        <f t="shared" ref="EW44:EW46" si="178">EV44*(1+EW28)</f>
        <v>3.3282696681224713</v>
      </c>
      <c r="EX44" s="65">
        <f t="shared" ref="EX44:EX46" si="179">EW44*(1+EX28)</f>
        <v>3.3455200898123501</v>
      </c>
      <c r="EY44" s="65">
        <f t="shared" ref="EY44:EY46" si="180">EX44*(1+EY28)</f>
        <v>3.3636862639000311</v>
      </c>
      <c r="EZ44" s="65">
        <f t="shared" ref="EZ44:EZ46" si="181">EY44*(1+EZ28)</f>
        <v>3.3794955893403609</v>
      </c>
      <c r="FA44" s="65">
        <f t="shared" ref="FA44:FA46" si="182">EZ44*(1+FA28)</f>
        <v>3.3986843652966359</v>
      </c>
      <c r="FB44" s="65">
        <f t="shared" ref="FB44:FB46" si="183">FA44*(1+FB28)</f>
        <v>3.4157355647573291</v>
      </c>
      <c r="FC44" s="65">
        <f t="shared" ref="FC44:FC46" si="184">FB44*(1+FC28)</f>
        <v>3.4314479483552125</v>
      </c>
      <c r="FD44" s="65">
        <f t="shared" ref="FD44:FD46" si="185">FC44*(1+FD28)</f>
        <v>3.447918898507317</v>
      </c>
      <c r="FE44" s="65">
        <f t="shared" ref="FE44:FE46" si="186">FD44*(1+FE28)</f>
        <v>3.4610209903216451</v>
      </c>
      <c r="FF44" s="65">
        <f t="shared" ref="FF44:FF46" si="187">FE44*(1+FF28)</f>
        <v>3.4738267679858352</v>
      </c>
      <c r="FG44" s="65">
        <f t="shared" ref="FG44:FG46" si="188">FF44*(1+FG28)</f>
        <v>3.4866799270273829</v>
      </c>
      <c r="FH44" s="65">
        <f t="shared" ref="FH44:FH46" si="189">FG44*(1+FH28)</f>
        <v>3.4987943790126348</v>
      </c>
      <c r="FI44" s="65">
        <f t="shared" ref="FI44:FI46" si="190">FH44*(1+FI28)</f>
        <v>3.5109509226007791</v>
      </c>
      <c r="FJ44" s="65">
        <f t="shared" ref="FJ44:FJ46" si="191">FI44*(1+FJ28)</f>
        <v>3.5231497040388806</v>
      </c>
      <c r="FK44" s="65">
        <f t="shared" ref="FK44:FK46" si="192">FJ44*(1+FK28)</f>
        <v>3.5353908700821375</v>
      </c>
      <c r="FL44" s="65">
        <f t="shared" ref="FL44:FL46" si="193">FK44*(1+FL28)</f>
        <v>3.5476745679956485</v>
      </c>
      <c r="FM44" s="65">
        <f t="shared" ref="FM44:FM46" si="194">FL44*(1+FM28)</f>
        <v>3.5600009455561845</v>
      </c>
      <c r="FN44" s="65">
        <f t="shared" ref="FN44:FN46" si="195">FM44*(1+FN28)</f>
        <v>3.572370151053966</v>
      </c>
      <c r="FO44" s="65">
        <f t="shared" ref="FO44:FO46" si="196">FN44*(1+FO28)</f>
        <v>3.5847823332944468</v>
      </c>
      <c r="FP44" s="65">
        <f t="shared" ref="FP44:FP46" si="197">FO44*(1+FP28)</f>
        <v>3.5979557251113574</v>
      </c>
      <c r="FQ44" s="65">
        <f t="shared" ref="FQ44:FQ46" si="198">FP44*(1+FQ28)</f>
        <v>3.611177526632352</v>
      </c>
      <c r="FR44" s="65">
        <f t="shared" ref="FR44:FR46" si="199">FQ44*(1+FR28)</f>
        <v>3.6244479157538669</v>
      </c>
      <c r="FS44" s="65">
        <f t="shared" ref="FS44:FS46" si="200">FR44*(1+FS28)</f>
        <v>3.6377670710260732</v>
      </c>
      <c r="FT44" s="65">
        <f t="shared" ref="FT44:FT46" si="201">FS44*(1+FT28)</f>
        <v>3.6511351716552793</v>
      </c>
      <c r="FU44" s="65">
        <f t="shared" ref="FU44:FU46" si="202">FT44*(1+FU28)</f>
        <v>3.6660103482954352</v>
      </c>
      <c r="FV44" s="65">
        <f t="shared" ref="FV44:FV46" si="203">FU44*(1+FV28)</f>
        <v>3.6809461282465268</v>
      </c>
      <c r="FW44" s="65">
        <f t="shared" ref="FW44:FW46" si="204">FV44*(1+FW28)</f>
        <v>3.6966752813528689</v>
      </c>
      <c r="FX44" s="65">
        <f t="shared" ref="FX44:FX46" si="205">FW44*(1+FX28)</f>
        <v>3.712471647140088</v>
      </c>
      <c r="FY44" s="65">
        <f t="shared" ref="FY44:FY46" si="206">FX44*(1+FY28)</f>
        <v>3.7290727025841575</v>
      </c>
      <c r="FZ44" s="65">
        <f t="shared" ref="FZ44:FZ46" si="207">FY44*(1+FZ28)</f>
        <v>3.7458958971595693</v>
      </c>
      <c r="GA44" s="65">
        <f t="shared" ref="GA44:GA46" si="208">FZ44*(1+GA28)</f>
        <v>3.762794987245285</v>
      </c>
      <c r="GB44" s="65">
        <f t="shared" ref="GB44:GB46" si="209">GA44*(1+GB28)</f>
        <v>3.7797703152333786</v>
      </c>
      <c r="GC44" s="65">
        <f t="shared" ref="GC44:GC46" si="210">GB44*(1+GC28)</f>
        <v>3.7968222250605783</v>
      </c>
      <c r="GD44" s="65">
        <f t="shared" ref="GD44:GD46" si="211">GC44*(1+GD28)</f>
        <v>3.8139510622152359</v>
      </c>
      <c r="GE44" s="65">
        <f t="shared" ref="GE44:GE46" si="212">GD44*(1+GE28)</f>
        <v>3.8340189066914712</v>
      </c>
      <c r="GF44" s="65">
        <f t="shared" ref="GF44:GF46" si="213">GE44*(1+GF28)</f>
        <v>3.8541923420301356</v>
      </c>
      <c r="GG44" s="65">
        <f t="shared" ref="GG44:GG46" si="214">GF44*(1+GG28)</f>
        <v>3.8744719238180658</v>
      </c>
      <c r="GH44" s="65">
        <f t="shared" ref="GH44:GH46" si="215">GG44*(1+GH28)</f>
        <v>3.8948582105654266</v>
      </c>
      <c r="GI44" s="65">
        <f t="shared" ref="GI44:GI46" si="216">GH44*(1+GI28)</f>
        <v>3.9153517637210919</v>
      </c>
      <c r="GJ44" s="65">
        <f t="shared" ref="GJ44:GJ46" si="217">GI44*(1+GJ28)</f>
        <v>3.9359531476881089</v>
      </c>
      <c r="GK44" s="65">
        <f t="shared" ref="GK44:GK46" si="218">GJ44*(1+GK28)</f>
        <v>3.9566629298392404</v>
      </c>
      <c r="GL44" s="65">
        <f t="shared" ref="GL44:GL46" si="219">GK44*(1+GL28)</f>
        <v>3.9774816805325912</v>
      </c>
      <c r="GM44" s="65">
        <f t="shared" ref="GM44:GM46" si="220">GL44*(1+GM28)</f>
        <v>3.9984099731273162</v>
      </c>
      <c r="GN44" s="65">
        <f t="shared" ref="GN44:GN46" si="221">GM44*(1+GN28)</f>
        <v>4.0194483839994115</v>
      </c>
      <c r="GO44" s="65">
        <f t="shared" ref="GO44:GO46" si="222">GN44*(1+GO28)</f>
        <v>4.0405974925575858</v>
      </c>
      <c r="GP44" s="65">
        <f t="shared" ref="GP44:GP46" si="223">GO44*(1+GP28)</f>
        <v>4.0618578812592219</v>
      </c>
      <c r="GQ44" s="65">
        <f t="shared" ref="GQ44:GQ46" si="224">GP44*(1+GQ28)</f>
        <v>4.0832301356264127</v>
      </c>
      <c r="GR44" s="65">
        <f t="shared" ref="GR44:GR46" si="225">GQ44*(1+GR28)</f>
        <v>4.1047148442620909</v>
      </c>
      <c r="GS44" s="65">
        <f t="shared" ref="GS44:GS46" si="226">GR44*(1+GS28)</f>
        <v>4.126312598866237</v>
      </c>
      <c r="GT44" s="65">
        <f t="shared" ref="GT44:GT46" si="227">GS44*(1+GT28)</f>
        <v>4.1480239942521759</v>
      </c>
      <c r="GU44" s="65">
        <f t="shared" ref="GU44:GU46" si="228">GT44*(1+GU28)</f>
        <v>4.16984962836296</v>
      </c>
      <c r="GV44" s="65">
        <f t="shared" ref="GV44:GV46" si="229">GU44*(1+GV28)</f>
        <v>4.1917901022878334</v>
      </c>
      <c r="GW44" s="65">
        <f t="shared" ref="GW44:GW46" si="230">GV44*(1+GW28)</f>
        <v>4.2138460202787886</v>
      </c>
      <c r="GX44" s="65">
        <f t="shared" ref="GX44:GX46" si="231">GW44*(1+GX28)</f>
        <v>4.2360179897672072</v>
      </c>
      <c r="GY44" s="65">
        <f t="shared" ref="GY44:GY46" si="232">GX44*(1+GY28)</f>
        <v>4.2583066213805898</v>
      </c>
      <c r="GZ44" s="65">
        <f t="shared" ref="GZ44:GZ46" si="233">GY44*(1+GZ28)</f>
        <v>4.2807125289593708</v>
      </c>
      <c r="HA44" s="65">
        <f t="shared" ref="HA44:HA46" si="234">GZ44*(1+HA28)</f>
        <v>4.303236329573827</v>
      </c>
      <c r="HB44" s="65">
        <f t="shared" ref="HB44:HB46" si="235">HA44*(1+HB28)</f>
        <v>4.3258786435410688</v>
      </c>
      <c r="HC44" s="65">
        <f t="shared" ref="HC44:HC46" si="236">HB44*(1+HC28)</f>
        <v>4.3469350765780428</v>
      </c>
      <c r="HD44" s="65">
        <f t="shared" ref="HD44:HD46" si="237">HC44*(1+HD28)</f>
        <v>4.3680940028675499</v>
      </c>
      <c r="HE44" s="65">
        <f t="shared" ref="HE44:HE46" si="238">HD44*(1+HE28)</f>
        <v>4.3893559213006794</v>
      </c>
      <c r="HF44" s="65">
        <f t="shared" ref="HF44:HF46" si="239">HE44*(1+HF28)</f>
        <v>4.4107213331968982</v>
      </c>
      <c r="HG44" s="65">
        <f t="shared" ref="HG44:HG46" si="240">HF44*(1+HG28)</f>
        <v>4.4321907423158713</v>
      </c>
      <c r="HH44" s="65">
        <f t="shared" ref="HH44:HH46" si="241">HG44*(1+HH28)</f>
        <v>4.4537646548693388</v>
      </c>
      <c r="HI44" s="65">
        <f t="shared" ref="HI44:HI46" si="242">HH44*(1+HI28)</f>
        <v>4.4754435795330529</v>
      </c>
      <c r="HJ44" s="65">
        <f t="shared" ref="HJ44:HJ46" si="243">HI44*(1+HJ28)</f>
        <v>4.4972280274587701</v>
      </c>
      <c r="HK44" s="65">
        <f t="shared" ref="HK44:HK46" si="244">HJ44*(1+HK28)</f>
        <v>4.5191185122863038</v>
      </c>
      <c r="HL44" s="65">
        <f t="shared" ref="HL44:HL46" si="245">HK44*(1+HL28)</f>
        <v>4.5411155501556353</v>
      </c>
      <c r="HM44" s="65">
        <f t="shared" ref="HM44:HM46" si="246">HL44*(1+HM28)</f>
        <v>4.5632196597190831</v>
      </c>
      <c r="HN44" s="65">
        <f t="shared" ref="HN44:HN46" si="247">HM44*(1+HN28)</f>
        <v>4.5854313621535328</v>
      </c>
      <c r="HO44" s="65">
        <f t="shared" ref="HO44:HO46" si="248">HN44*(1+HO28)</f>
        <v>4.6077511811727252</v>
      </c>
      <c r="HP44" s="65">
        <f t="shared" ref="HP44:HP46" si="249">HO44*(1+HP28)</f>
        <v>4.6301796430396029</v>
      </c>
      <c r="HQ44" s="65">
        <f t="shared" ref="HQ44:HQ46" si="250">HP44*(1+HQ28)</f>
        <v>4.6527172765787199</v>
      </c>
      <c r="HR44" s="65">
        <f t="shared" ref="HR44:HR46" si="251">HQ44*(1+HR28)</f>
        <v>4.6753646131887123</v>
      </c>
      <c r="HS44" s="65">
        <f t="shared" ref="HS44:HS46" si="252">HR44*(1+HS28)</f>
        <v>4.6981221868548237</v>
      </c>
      <c r="HT44" s="65">
        <f t="shared" ref="HT44:HT46" si="253">HS44*(1+HT28)</f>
        <v>4.7209905341614995</v>
      </c>
      <c r="HU44" s="65">
        <f t="shared" ref="HU44:HU46" si="254">HT44*(1+HU28)</f>
        <v>4.7439701943050361</v>
      </c>
      <c r="HV44" s="65">
        <f t="shared" ref="HV44:HV46" si="255">HU44*(1+HV28)</f>
        <v>4.7670617091062963</v>
      </c>
      <c r="HW44" s="65">
        <f t="shared" ref="HW44:HW46" si="256">HV44*(1+HW28)</f>
        <v>4.7902656230234815</v>
      </c>
      <c r="HX44" s="65">
        <f t="shared" ref="HX44:HX46" si="257">HW44*(1+HX28)</f>
        <v>4.8135824831649732</v>
      </c>
      <c r="HY44" s="65">
        <f t="shared" ref="HY44:HY46" si="258">HX44*(1+HY28)</f>
        <v>4.8370128393022283</v>
      </c>
      <c r="HZ44" s="65">
        <f t="shared" ref="HZ44:HZ46" si="259">HY44*(1+HZ28)</f>
        <v>4.8605572438827451</v>
      </c>
      <c r="IA44" s="65">
        <f t="shared" ref="IA44:IA46" si="260">HZ44*(1+IA28)</f>
        <v>4.884216252043089</v>
      </c>
      <c r="IB44" s="65">
        <f t="shared" ref="IB44:IB46" si="261">IA44*(1+IB28)</f>
        <v>4.907990421621979</v>
      </c>
      <c r="IC44" s="65">
        <f t="shared" ref="IC44:IC46" si="262">IB44*(1+IC28)</f>
        <v>4.9318803131734432</v>
      </c>
      <c r="ID44" s="65">
        <f t="shared" ref="ID44:ID46" si="263">IC44*(1+ID28)</f>
        <v>4.9558864899800348</v>
      </c>
      <c r="IE44" s="65">
        <f t="shared" ref="IE44:IE46" si="264">ID44*(1+IE28)</f>
        <v>4.9800095180661135</v>
      </c>
      <c r="IF44" s="65">
        <f t="shared" ref="IF44:IF46" si="265">IE44*(1+IF28)</f>
        <v>5.0042499662111899</v>
      </c>
      <c r="IG44" s="65">
        <f t="shared" ref="IG44:IG46" si="266">IF44*(1+IG28)</f>
        <v>5.0286084059633387</v>
      </c>
      <c r="IH44" s="65">
        <f t="shared" ref="IH44:IH46" si="267">IG44*(1+IH28)</f>
        <v>5.053085411652674</v>
      </c>
      <c r="II44" s="65">
        <f t="shared" ref="II44:II46" si="268">IH44*(1+II28)</f>
        <v>5.0776815604048906</v>
      </c>
      <c r="IJ44" s="65">
        <f t="shared" ref="IJ44:IJ46" si="269">II44*(1+IJ28)</f>
        <v>5.1023974321548717</v>
      </c>
      <c r="IK44" s="65">
        <f t="shared" ref="IK44:IK46" si="270">IJ44*(1+IK28)</f>
        <v>5.1272336096603617</v>
      </c>
      <c r="IL44" s="65">
        <f t="shared" ref="IL44:IL46" si="271">IK44*(1+IL28)</f>
        <v>5.1521906785157094</v>
      </c>
      <c r="IM44" s="65">
        <f t="shared" ref="IM44:IM46" si="272">IL44*(1+IM28)</f>
        <v>5.1772692271656737</v>
      </c>
      <c r="IN44" s="65">
        <f t="shared" ref="IN44:IN46" si="273">IM44*(1+IN28)</f>
        <v>5.2024698469192971</v>
      </c>
      <c r="IO44" s="65">
        <f t="shared" ref="IO44:IO46" si="274">IN44*(1+IO28)</f>
        <v>5.2277931319638498</v>
      </c>
      <c r="IP44" s="65">
        <f t="shared" ref="IP44:IP46" si="275">IO44*(1+IP28)</f>
        <v>5.2532396793788365</v>
      </c>
      <c r="IQ44" s="65">
        <f t="shared" ref="IQ44:IQ46" si="276">IP44*(1+IQ28)</f>
        <v>5.2788100891500793</v>
      </c>
      <c r="IR44" s="65">
        <f t="shared" ref="IR44:IR46" si="277">IQ44*(1+IR28)</f>
        <v>5.3045049641838604</v>
      </c>
      <c r="IS44" s="65">
        <f t="shared" ref="IS44:IS46" si="278">IR44*(1+IS28)</f>
        <v>5.3303249103211385</v>
      </c>
      <c r="IT44" s="65">
        <f t="shared" ref="IT44:IT46" si="279">IS44*(1+IT28)</f>
        <v>5.3562705363518344</v>
      </c>
      <c r="IU44" s="65">
        <f t="shared" ref="IU44:IU46" si="280">IT44*(1+IU28)</f>
        <v>5.3823424540291844</v>
      </c>
      <c r="IV44" s="65">
        <f t="shared" ref="IV44:IV46" si="281">IU44*(1+IV28)</f>
        <v>5.4085412780841642</v>
      </c>
      <c r="IW44" s="65">
        <f t="shared" ref="IW44:IW46" si="282">IV44*(1+IW28)</f>
        <v>5.434867626239984</v>
      </c>
      <c r="IX44" s="65">
        <f t="shared" ref="IX44:IX46" si="283">IW44*(1+IX28)</f>
        <v>5.4613221192266534</v>
      </c>
      <c r="IY44" s="65">
        <f t="shared" ref="IY44:IY46" si="284">IX44*(1+IY28)</f>
        <v>5.487905380795616</v>
      </c>
      <c r="IZ44" s="65">
        <f t="shared" ref="IZ44:IZ46" si="285">IY44*(1+IZ28)</f>
        <v>5.5146180377344569</v>
      </c>
      <c r="JA44" s="65">
        <f t="shared" ref="JA44:JA46" si="286">IZ44*(1+JA28)</f>
        <v>5.5414607198816821</v>
      </c>
      <c r="JB44" s="65">
        <f t="shared" ref="JB44:JB46" si="287">JA44*(1+JB28)</f>
        <v>5.5684340601415681</v>
      </c>
      <c r="JC44" s="65">
        <f t="shared" ref="JC44:JC46" si="288">JB44*(1+JC28)</f>
        <v>5.5955386944990853</v>
      </c>
      <c r="JD44" s="65">
        <f t="shared" ref="JD44:JD46" si="289">JC44*(1+JD28)</f>
        <v>5.6227752620348932</v>
      </c>
      <c r="JE44" s="65">
        <f t="shared" ref="JE44:JE46" si="290">JD44*(1+JE28)</f>
        <v>5.6501444049404084</v>
      </c>
      <c r="JF44" s="65">
        <f t="shared" ref="JF44:JF46" si="291">JE44*(1+JF28)</f>
        <v>5.6776467685329459</v>
      </c>
      <c r="JG44" s="65">
        <f t="shared" ref="JG44:JG46" si="292">JF44*(1+JG28)</f>
        <v>5.7052830012709368</v>
      </c>
      <c r="JH44" s="65">
        <f t="shared" ref="JH44:JH46" si="293">JG44*(1+JH28)</f>
        <v>5.7330537547692151</v>
      </c>
      <c r="JI44" s="65">
        <f t="shared" ref="JI44:JI46" si="294">JH44*(1+JI28)</f>
        <v>5.7609596838143844</v>
      </c>
      <c r="JJ44" s="65">
        <f t="shared" ref="JJ44:JJ46" si="295">JI44*(1+JJ28)</f>
        <v>5.7890014463802535</v>
      </c>
      <c r="JK44" s="65">
        <f t="shared" ref="JK44:JK46" si="296">JJ44*(1+JK28)</f>
        <v>5.8171797036433537</v>
      </c>
      <c r="JL44" s="65">
        <f t="shared" ref="JL44:JL46" si="297">JK44*(1+JL28)</f>
        <v>5.8454951199985246</v>
      </c>
      <c r="JM44" s="65">
        <f t="shared" ref="JM44:JM46" si="298">JL44*(1+JM28)</f>
        <v>5.8739483630745832</v>
      </c>
      <c r="JN44" s="65">
        <f t="shared" ref="JN44:JN46" si="299">JM44*(1+JN28)</f>
        <v>5.9025401037500629</v>
      </c>
      <c r="JO44" s="65">
        <f t="shared" ref="JO44:JO46" si="300">JN44*(1+JO28)</f>
        <v>5.9312710161690312</v>
      </c>
      <c r="JP44" s="65">
        <f t="shared" ref="JP44:JP46" si="301">JO44*(1+JP28)</f>
        <v>5.9601417777569878</v>
      </c>
      <c r="JQ44" s="65">
        <f t="shared" ref="JQ44:JQ46" si="302">JP44*(1+JQ28)</f>
        <v>5.989153069236834</v>
      </c>
      <c r="JR44" s="65">
        <f t="shared" ref="JR44:JR46" si="303">JQ44*(1+JR28)</f>
        <v>6.0183055746449234</v>
      </c>
      <c r="JS44" s="65">
        <f t="shared" ref="JS44:JS46" si="304">JR44*(1+JS28)</f>
        <v>6.0475999813471937</v>
      </c>
      <c r="JT44" s="65">
        <f t="shared" ref="JT44:JT46" si="305">JS44*(1+JT28)</f>
        <v>6.077036980055369</v>
      </c>
      <c r="JU44" s="65">
        <f t="shared" ref="JU44:JU46" si="306">JT44*(1+JU28)</f>
        <v>6.1066172648432477</v>
      </c>
      <c r="JV44" s="65">
        <f t="shared" ref="JV44:JV46" si="307">JU44*(1+JV28)</f>
        <v>6.1363415331630691</v>
      </c>
      <c r="JW44" s="65">
        <f t="shared" ref="JW44:JW46" si="308">JV44*(1+JW28)</f>
        <v>6.1662104858619546</v>
      </c>
      <c r="JX44" s="65">
        <f t="shared" ref="JX44:JX46" si="309">JW44*(1+JX28)</f>
        <v>6.1962248271984359</v>
      </c>
      <c r="JY44" s="65">
        <f t="shared" ref="JY44:JY46" si="310">JX44*(1+JY28)</f>
        <v>6.2263852648590587</v>
      </c>
      <c r="JZ44" s="65">
        <f t="shared" ref="JZ44:JZ46" si="311">JY44*(1+JZ28)</f>
        <v>6.2566925099750668</v>
      </c>
      <c r="KA44" s="65">
        <f t="shared" ref="KA44:KA46" si="312">JZ44*(1+KA28)</f>
        <v>6.2871472771391739</v>
      </c>
      <c r="KB44" s="65">
        <f t="shared" ref="KB44:KB46" si="313">KA44*(1+KB28)</f>
        <v>6.3177502844224076</v>
      </c>
      <c r="KC44" s="65">
        <f t="shared" ref="KC44:KC46" si="314">KB44*(1+KC28)</f>
        <v>6.348502253391044</v>
      </c>
      <c r="KD44" s="65">
        <f t="shared" ref="KD44:KD46" si="315">KC44*(1+KD28)</f>
        <v>6.379403909123619</v>
      </c>
      <c r="KE44" s="65">
        <f t="shared" ref="KE44:KE46" si="316">KD44*(1+KE28)</f>
        <v>6.4104559802280257</v>
      </c>
      <c r="KF44" s="65">
        <f t="shared" ref="KF44:KF46" si="317">KE44*(1+KF28)</f>
        <v>6.4416591988586909</v>
      </c>
      <c r="KG44" s="65">
        <f t="shared" ref="KG44:KG46" si="318">KF44*(1+KG28)</f>
        <v>6.4730143007338423</v>
      </c>
      <c r="KH44" s="65">
        <f t="shared" ref="KH44:KH46" si="319">KG44*(1+KH28)</f>
        <v>6.5045220251528528</v>
      </c>
      <c r="KI44" s="65">
        <f t="shared" ref="KI44:KI46" si="320">KH44*(1+KI28)</f>
        <v>6.5361831150136718</v>
      </c>
      <c r="KJ44" s="65">
        <f t="shared" ref="KJ44:KJ46" si="321">KI44*(1+KJ28)</f>
        <v>6.5679983168303426</v>
      </c>
      <c r="KK44" s="65">
        <f t="shared" ref="KK44:KK46" si="322">KJ44*(1+KK28)</f>
        <v>6.5999683807506022</v>
      </c>
      <c r="KL44" s="65">
        <f t="shared" ref="KL44:KL46" si="323">KK44*(1+KL28)</f>
        <v>6.6320940605735714</v>
      </c>
      <c r="KM44" s="65">
        <f t="shared" ref="KM44:KM46" si="324">KL44*(1+KM28)</f>
        <v>6.6643761137675241</v>
      </c>
      <c r="KN44" s="65">
        <f t="shared" ref="KN44:KN46" si="325">KM44*(1+KN28)</f>
        <v>6.6968153014877521</v>
      </c>
      <c r="KO44" s="65">
        <f t="shared" ref="KO44:KO46" si="326">KN44*(1+KO28)</f>
        <v>6.7294123885945067</v>
      </c>
      <c r="KP44" s="65">
        <f t="shared" ref="KP44:KP46" si="327">KO44*(1+KP28)</f>
        <v>6.7621681436710368</v>
      </c>
      <c r="KQ44" s="65">
        <f t="shared" ref="KQ44:KQ46" si="328">KP44*(1+KQ28)</f>
        <v>6.7950833390417076</v>
      </c>
      <c r="KR44" s="65">
        <f t="shared" ref="KR44:KR46" si="329">KQ44*(1+KR28)</f>
        <v>6.8281587507902133</v>
      </c>
      <c r="KS44" s="65">
        <f t="shared" ref="KS44:KS46" si="330">KR44*(1+KS28)</f>
        <v>6.8613951587778743</v>
      </c>
      <c r="KT44" s="65">
        <f t="shared" ref="KT44:KT46" si="331">KS44*(1+KT28)</f>
        <v>6.8947933466620253</v>
      </c>
      <c r="KU44" s="65">
        <f t="shared" ref="KU44:KU46" si="332">KT44*(1+KU28)</f>
        <v>6.9283541019144934</v>
      </c>
      <c r="KV44" s="65">
        <f t="shared" ref="KV44:KV46" si="333">KU44*(1+KV28)</f>
        <v>6.9620782158401644</v>
      </c>
      <c r="KW44" s="65">
        <f t="shared" ref="KW44:KW46" si="334">KV44*(1+KW28)</f>
        <v>6.9959664835956401</v>
      </c>
      <c r="KX44" s="65">
        <f t="shared" ref="KX44:KX46" si="335">KW44*(1+KX28)</f>
        <v>7.0300197042079873</v>
      </c>
      <c r="KY44" s="65">
        <f t="shared" ref="KY44:KY46" si="336">KX44*(1+KY28)</f>
        <v>7.0642386805935775</v>
      </c>
      <c r="KZ44" s="65">
        <f t="shared" ref="KZ44:KZ46" si="337">KY44*(1+KZ28)</f>
        <v>7.0986242195770188</v>
      </c>
      <c r="LA44" s="65">
        <f t="shared" ref="LA44:LA46" si="338">KZ44*(1+LA28)</f>
        <v>7.1331771319101787</v>
      </c>
      <c r="LB44" s="65">
        <f t="shared" ref="LB44:LB46" si="339">LA44*(1+LB28)</f>
        <v>7.1678982322913001</v>
      </c>
      <c r="LC44" s="65">
        <f t="shared" ref="LC44:LC46" si="340">LB44*(1+LC28)</f>
        <v>7.2027883393842114</v>
      </c>
      <c r="LD44" s="65">
        <f t="shared" ref="LD44:LD46" si="341">LC44*(1+LD28)</f>
        <v>7.237848275837627</v>
      </c>
      <c r="LE44" s="65">
        <f t="shared" ref="LE44:LE46" si="342">LD44*(1+LE28)</f>
        <v>7.2730788683045473</v>
      </c>
      <c r="LF44" s="65">
        <f t="shared" ref="LF44:LF46" si="343">LE44*(1+LF28)</f>
        <v>7.3084809474617476</v>
      </c>
      <c r="LG44" s="65">
        <f t="shared" ref="LG44:LG46" si="344">LF44*(1+LG28)</f>
        <v>7.3440553480293636</v>
      </c>
      <c r="LH44" s="65">
        <f t="shared" ref="LH44:LH46" si="345">LG44*(1+LH28)</f>
        <v>7.3798029087905741</v>
      </c>
      <c r="LI44" s="65">
        <f t="shared" ref="LI44:LI46" si="346">LH44*(1+LI28)</f>
        <v>7.4157244726113776</v>
      </c>
      <c r="LJ44" s="65">
        <f t="shared" ref="LJ44:LJ46" si="347">LI44*(1+LJ28)</f>
        <v>7.4518208864604656</v>
      </c>
      <c r="LK44" s="65">
        <f t="shared" ref="LK44:LK46" si="348">LJ44*(1+LK28)</f>
        <v>7.4880930014291911</v>
      </c>
      <c r="LL44" s="65">
        <f t="shared" ref="LL44:LL46" si="349">LK44*(1+LL28)</f>
        <v>7.5245416727516394</v>
      </c>
      <c r="LM44" s="65">
        <f t="shared" ref="LM44:LM46" si="350">LL44*(1+LM28)</f>
        <v>7.5611677598247891</v>
      </c>
      <c r="LN44" s="65">
        <f t="shared" ref="LN44:LN46" si="351">LM44*(1+LN28)</f>
        <v>7.597972126228778</v>
      </c>
      <c r="LO44" s="65">
        <f t="shared" ref="LO44:LO46" si="352">LN44*(1+LO28)</f>
        <v>7.6349556397472638</v>
      </c>
      <c r="LP44" s="65">
        <f t="shared" ref="LP44:LP46" si="353">LO44*(1+LP28)</f>
        <v>7.6721191723878848</v>
      </c>
      <c r="LQ44" s="65">
        <f t="shared" ref="LQ44:LQ46" si="354">LP44*(1+LQ28)</f>
        <v>7.7094636004028203</v>
      </c>
      <c r="LR44" s="65">
        <f t="shared" ref="LR44:LR46" si="355">LQ44*(1+LR28)</f>
        <v>7.7469898043094529</v>
      </c>
      <c r="LS44" s="65">
        <f t="shared" ref="LS44:LS46" si="356">LR44*(1+LS28)</f>
        <v>7.7846986689111262</v>
      </c>
      <c r="LT44" s="65">
        <f t="shared" ref="LT44:LT46" si="357">LS44*(1+LT28)</f>
        <v>7.8225910833180095</v>
      </c>
      <c r="LU44" s="65">
        <f t="shared" ref="LU44:LU46" si="358">LT44*(1+LU28)</f>
        <v>7.8606679409680611</v>
      </c>
      <c r="LV44" s="65">
        <f t="shared" ref="LV44:LV46" si="359">LU44*(1+LV28)</f>
        <v>7.898930139648094</v>
      </c>
      <c r="LW44" s="65">
        <f t="shared" ref="LW44:LW46" si="360">LV44*(1+LW28)</f>
        <v>7.9373785815149436</v>
      </c>
      <c r="LX44" s="65">
        <f t="shared" ref="LX44:LX46" si="361">LW44*(1+LX28)</f>
        <v>7.9760141731167389</v>
      </c>
      <c r="LY44" s="65">
        <f t="shared" ref="LY44:LY46" si="362">LX44*(1+LY28)</f>
        <v>8.0148378254142774</v>
      </c>
      <c r="LZ44" s="65">
        <f t="shared" ref="LZ44:LZ46" si="363">LY44*(1+LZ28)</f>
        <v>8.0538504538025055</v>
      </c>
      <c r="MA44" s="65">
        <f t="shared" ref="MA44:MA46" si="364">LZ44*(1+MA28)</f>
        <v>8.0930529781320999</v>
      </c>
      <c r="MB44" s="65">
        <f t="shared" ref="MB44:MB46" si="365">MA44*(1+MB28)</f>
        <v>8.1324463227311572</v>
      </c>
      <c r="MC44" s="65">
        <f t="shared" ref="MC44:MC46" si="366">MB44*(1+MC28)</f>
        <v>8.1720314164269894</v>
      </c>
      <c r="MD44" s="65">
        <f t="shared" ref="MD44:MD46" si="367">MC44*(1+MD28)</f>
        <v>8.211809192568019</v>
      </c>
      <c r="ME44" s="65">
        <f t="shared" ref="ME44:ME46" si="368">MD44*(1+ME28)</f>
        <v>8.2517805890457936</v>
      </c>
      <c r="MF44" s="65">
        <f t="shared" ref="MF44:MF46" si="369">ME44*(1+MF28)</f>
        <v>8.2919465483170907</v>
      </c>
      <c r="MG44" s="65">
        <f t="shared" ref="MG44:MG46" si="370">MF44*(1+MG28)</f>
        <v>8.3323080174261452</v>
      </c>
      <c r="MH44" s="65">
        <f t="shared" ref="MH44:MH46" si="371">MG44*(1+MH28)</f>
        <v>8.3728659480269805</v>
      </c>
      <c r="MI44" s="65">
        <f t="shared" ref="MI44:MI46" si="372">MH44*(1+MI28)</f>
        <v>8.4136212964058412</v>
      </c>
      <c r="MJ44" s="65">
        <f t="shared" ref="MJ44:MJ46" si="373">MI44*(1+MJ28)</f>
        <v>8.4545750235037431</v>
      </c>
      <c r="MK44" s="65">
        <f t="shared" ref="MK44:MK46" si="374">MJ44*(1+MK28)</f>
        <v>8.4957280949391336</v>
      </c>
      <c r="ML44" s="65">
        <f t="shared" ref="ML44:ML46" si="375">MK44*(1+ML28)</f>
        <v>8.5370814810306559</v>
      </c>
      <c r="MM44" s="65">
        <f t="shared" ref="MM44:MM46" si="376">ML44*(1+MM28)</f>
        <v>8.5786361568200267</v>
      </c>
      <c r="MN44" s="65">
        <f t="shared" ref="MN44:MN46" si="377">MM44*(1+MN28)</f>
        <v>8.6203931020950275</v>
      </c>
      <c r="MO44" s="65">
        <f t="shared" ref="MO44:MO46" si="378">MN44*(1+MO28)</f>
        <v>8.66235330141261</v>
      </c>
      <c r="MP44" s="65">
        <f t="shared" ref="MP44:MP46" si="379">MO44*(1+MP28)</f>
        <v>8.7045177441221018</v>
      </c>
      <c r="MQ44" s="65">
        <f t="shared" ref="MQ44:MQ46" si="380">MP44*(1+MQ28)</f>
        <v>8.7468874243885413</v>
      </c>
      <c r="MR44" s="65">
        <f t="shared" ref="MR44:MR46" si="381">MQ44*(1+MR28)</f>
        <v>8.7894633412161163</v>
      </c>
      <c r="MS44" s="65">
        <f t="shared" ref="MS44:MS46" si="382">MR44*(1+MS28)</f>
        <v>8.8322464984717151</v>
      </c>
      <c r="MT44" s="65">
        <f t="shared" ref="MT44:MT46" si="383">MS44*(1+MT28)</f>
        <v>8.8752379049085999</v>
      </c>
      <c r="MU44" s="65">
        <f t="shared" ref="MU44:MU46" si="384">MT44*(1+MU28)</f>
        <v>8.9184385741901924</v>
      </c>
      <c r="MV44" s="65">
        <f t="shared" ref="MV44:MV46" si="385">MU44*(1+MV28)</f>
        <v>8.9618495249139691</v>
      </c>
      <c r="MW44" s="65">
        <f t="shared" ref="MW44:MW46" si="386">MV44*(1+MW28)</f>
        <v>9.0054717806354834</v>
      </c>
      <c r="MX44" s="65">
        <f t="shared" ref="MX44:MX46" si="387">MW44*(1+MX28)</f>
        <v>9.0493063698924967</v>
      </c>
      <c r="MY44" s="65">
        <f t="shared" ref="MY44:MY46" si="388">MX44*(1+MY28)</f>
        <v>9.09335432622923</v>
      </c>
      <c r="MZ44" s="65">
        <f t="shared" ref="MZ44:MZ46" si="389">MY44*(1+MZ28)</f>
        <v>9.1376166882207315</v>
      </c>
      <c r="NA44" s="65">
        <f t="shared" ref="NA44:NA46" si="390">MZ44*(1+NA28)</f>
        <v>9.182094499497369</v>
      </c>
      <c r="NB44" s="65">
        <f t="shared" ref="NB44:NB46" si="391">NA44*(1+NB28)</f>
        <v>9.226788808769431</v>
      </c>
      <c r="NC44" s="65">
        <f t="shared" ref="NC44:NC46" si="392">NB44*(1+NC28)</f>
        <v>9.2717006698518567</v>
      </c>
      <c r="ND44" s="65">
        <f t="shared" ref="ND44:ND46" si="393">NC44*(1+ND28)</f>
        <v>9.3168311416890859</v>
      </c>
      <c r="NE44" s="65">
        <f t="shared" ref="NE44:NE46" si="394">ND44*(1+NE28)</f>
        <v>9.36218128838002</v>
      </c>
      <c r="NF44" s="65">
        <f t="shared" ref="NF44:NF46" si="395">NE44*(1+NF28)</f>
        <v>9.4077521792031185</v>
      </c>
      <c r="NG44" s="65">
        <f t="shared" ref="NG44:NG46" si="396">NF44*(1+NG28)</f>
        <v>9.4535448886416056</v>
      </c>
      <c r="NH44" s="65">
        <f t="shared" ref="NH44:NH46" si="397">NG44*(1+NH28)</f>
        <v>9.4995604964088081</v>
      </c>
      <c r="NI44" s="65">
        <f t="shared" ref="NI44:NI46" si="398">NH44*(1+NI28)</f>
        <v>9.545800087473614</v>
      </c>
      <c r="NJ44" s="65">
        <f t="shared" ref="NJ44:NJ46" si="399">NI44*(1+NJ28)</f>
        <v>9.5922647520860487</v>
      </c>
      <c r="NK44" s="65">
        <f t="shared" ref="NK44:NK46" si="400">NJ44*(1+NK28)</f>
        <v>9.6389555858029858</v>
      </c>
      <c r="NL44" s="65">
        <f t="shared" ref="NL44:NL46" si="401">NK44*(1+NL28)</f>
        <v>9.6858736895139774</v>
      </c>
      <c r="NM44" s="65">
        <f t="shared" ref="NM44:NM46" si="402">NL44*(1+NM28)</f>
        <v>9.7330201694672134</v>
      </c>
      <c r="NN44" s="65">
        <f t="shared" ref="NN44:NN46" si="403">NM44*(1+NN28)</f>
        <v>9.7803961372955985</v>
      </c>
      <c r="NO44" s="65">
        <f t="shared" ref="NO44:NO46" si="404">NN44*(1+NO28)</f>
        <v>9.8280027100429699</v>
      </c>
      <c r="NP44" s="65">
        <f t="shared" ref="NP44:NP46" si="405">NO44*(1+NP28)</f>
        <v>9.8758410101904328</v>
      </c>
      <c r="NQ44" s="65">
        <f t="shared" ref="NQ44:NQ46" si="406">NP44*(1+NQ28)</f>
        <v>9.9239121656828235</v>
      </c>
      <c r="NR44" s="65">
        <f t="shared" ref="NR44:NR46" si="407">NQ44*(1+NR28)</f>
        <v>9.9722173099553082</v>
      </c>
      <c r="NS44" s="65">
        <f t="shared" ref="NS44:NS46" si="408">NR44*(1+NS28)</f>
        <v>10.020757581960105</v>
      </c>
      <c r="NT44" s="65">
        <f t="shared" ref="NT44:NT46" si="409">NS44*(1+NT28)</f>
        <v>10.069534126193341</v>
      </c>
      <c r="NU44" s="65">
        <f t="shared" ref="NU44:NU46" si="410">NT44*(1+NU28)</f>
        <v>10.118548092722035</v>
      </c>
      <c r="NV44" s="65">
        <f t="shared" ref="NV44:NV46" si="411">NU44*(1+NV28)</f>
        <v>10.167800637211215</v>
      </c>
      <c r="NW44" s="65">
        <f t="shared" ref="NW44:NW46" si="412">NV44*(1+NW28)</f>
        <v>10.217292920951168</v>
      </c>
      <c r="NX44" s="65">
        <f t="shared" ref="NX44:NX46" si="413">NW44*(1+NX28)</f>
        <v>10.267026110884819</v>
      </c>
      <c r="NY44" s="65">
        <f t="shared" ref="NY44:NY46" si="414">NX44*(1+NY28)</f>
        <v>10.317001379635249</v>
      </c>
      <c r="NZ44" s="65">
        <f t="shared" ref="NZ44:NZ46" si="415">NY44*(1+NZ28)</f>
        <v>10.367219905533338</v>
      </c>
      <c r="OA44" s="65">
        <f t="shared" ref="OA44:OA46" si="416">NZ44*(1+OA28)</f>
        <v>10.417682872645551</v>
      </c>
      <c r="OB44" s="65">
        <f t="shared" ref="OB44:OB46" si="417">OA44*(1+OB28)</f>
        <v>10.468391470801862</v>
      </c>
      <c r="OC44" s="65">
        <f t="shared" ref="OC44:OC46" si="418">OB44*(1+OC28)</f>
        <v>10.519346895623796</v>
      </c>
      <c r="OD44" s="65">
        <f t="shared" ref="OD44:OD46" si="419">OC44*(1+OD28)</f>
        <v>10.570550348552629</v>
      </c>
      <c r="OE44" s="65">
        <f t="shared" ref="OE44:OE46" si="420">OD44*(1+OE28)</f>
        <v>10.622003036877715</v>
      </c>
      <c r="OF44" s="65">
        <f t="shared" ref="OF44:OF46" si="421">OE44*(1+OF28)</f>
        <v>10.673706173764945</v>
      </c>
      <c r="OG44" s="65">
        <f t="shared" ref="OG44:OG46" si="422">OF44*(1+OG28)</f>
        <v>10.72566097828536</v>
      </c>
      <c r="OH44" s="65">
        <f t="shared" ref="OH44:OH46" si="423">OG44*(1+OH28)</f>
        <v>10.777868675443891</v>
      </c>
      <c r="OI44" s="65">
        <f t="shared" ref="OI44:OI46" si="424">OH44*(1+OI28)</f>
        <v>10.830330496208241</v>
      </c>
      <c r="OJ44" s="65">
        <f t="shared" ref="OJ44:OJ46" si="425">OI44*(1+OJ28)</f>
        <v>10.883047677537911</v>
      </c>
      <c r="OK44" s="65">
        <f t="shared" ref="OK44:OK46" si="426">OJ44*(1+OK28)</f>
        <v>10.936021462413366</v>
      </c>
      <c r="OL44" s="65">
        <f t="shared" ref="OL44:OL46" si="427">OK44*(1+OL28)</f>
        <v>10.989253099865341</v>
      </c>
      <c r="OM44" s="65">
        <f t="shared" ref="OM44:OM46" si="428">OL44*(1+OM28)</f>
        <v>11.042743845004289</v>
      </c>
      <c r="ON44" s="65">
        <f t="shared" ref="ON44:ON46" si="429">OM44*(1+ON28)</f>
        <v>11.096494959049977</v>
      </c>
      <c r="OO44" s="65">
        <f t="shared" ref="OO44:OO46" si="430">ON44*(1+OO28)</f>
        <v>11.150507709361227</v>
      </c>
      <c r="OP44" s="65">
        <f t="shared" ref="OP44:OP46" si="431">OO44*(1+OP28)</f>
        <v>11.20478336946579</v>
      </c>
      <c r="OQ44" s="65">
        <f t="shared" ref="OQ44:OQ46" si="432">OP44*(1+OQ28)</f>
        <v>11.25932321909038</v>
      </c>
      <c r="OR44" s="65">
        <f t="shared" ref="OR44:OR46" si="433">OQ44*(1+OR28)</f>
        <v>11.314128544190844</v>
      </c>
      <c r="OS44" s="65">
        <f t="shared" ref="OS44:OS46" si="434">OR44*(1+OS28)</f>
        <v>11.369200636982484</v>
      </c>
      <c r="OT44" s="65">
        <f t="shared" ref="OT44:OT46" si="435">OS44*(1+OT28)</f>
        <v>11.424540795970527</v>
      </c>
      <c r="OU44" s="65">
        <f t="shared" ref="OU44:OU46" si="436">OT44*(1+OU28)</f>
        <v>11.480150325980738</v>
      </c>
      <c r="OV44" s="65">
        <f t="shared" ref="OV44:OV46" si="437">OU44*(1+OV28)</f>
        <v>11.536030538190188</v>
      </c>
      <c r="OW44" s="65">
        <f t="shared" ref="OW44:OW46" si="438">OV44*(1+OW28)</f>
        <v>11.59218275015817</v>
      </c>
      <c r="OX44" s="65">
        <f t="shared" ref="OX44:OX46" si="439">OW44*(1+OX28)</f>
        <v>11.648608285857263</v>
      </c>
      <c r="OY44" s="65">
        <f t="shared" ref="OY44:OY46" si="440">OX44*(1+OY28)</f>
        <v>11.705308475704546</v>
      </c>
      <c r="OZ44" s="65">
        <f t="shared" ref="OZ44:OZ46" si="441">OY44*(1+OZ28)</f>
        <v>11.762284656592977</v>
      </c>
      <c r="PA44" s="65">
        <f t="shared" ref="PA44:PA46" si="442">OZ44*(1+PA28)</f>
        <v>11.819538171922902</v>
      </c>
      <c r="PB44" s="65">
        <f t="shared" ref="PB44:PB46" si="443">PA44*(1+PB28)</f>
        <v>11.877070371633739</v>
      </c>
      <c r="PC44" s="65">
        <f t="shared" ref="PC44:PC46" si="444">PB44*(1+PC28)</f>
        <v>11.934882612235803</v>
      </c>
      <c r="PD44" s="65">
        <f t="shared" ref="PD44:PD46" si="445">PC44*(1+PD28)</f>
        <v>11.992976256842296</v>
      </c>
      <c r="PE44" s="65">
        <f t="shared" ref="PE44:PE46" si="446">PD44*(1+PE28)</f>
        <v>12.051352675201434</v>
      </c>
      <c r="PF44" s="65">
        <f t="shared" ref="PF44:PF46" si="447">PE44*(1+PF28)</f>
        <v>12.110013243728758</v>
      </c>
      <c r="PG44" s="65">
        <f t="shared" ref="PG44:PG46" si="448">PF44*(1+PG28)</f>
        <v>12.168959345539582</v>
      </c>
      <c r="PH44" s="65">
        <f t="shared" ref="PH44:PH46" si="449">PG44*(1+PH28)</f>
        <v>12.228192370481599</v>
      </c>
      <c r="PI44" s="65">
        <f t="shared" ref="PI44:PI46" si="450">PH44*(1+PI28)</f>
        <v>12.28771371516766</v>
      </c>
      <c r="PJ44" s="65">
        <f t="shared" ref="PJ44:PJ46" si="451">PI44*(1+PJ28)</f>
        <v>12.347524783008698</v>
      </c>
      <c r="PK44" s="65">
        <f t="shared" ref="PK44:PK46" si="452">PJ44*(1+PK28)</f>
        <v>12.40762698424682</v>
      </c>
      <c r="PL44" s="65">
        <f t="shared" ref="PL44:PL46" si="453">PK44*(1+PL28)</f>
        <v>12.468021735988556</v>
      </c>
      <c r="PM44" s="65">
        <f t="shared" ref="PM44:PM46" si="454">PL44*(1+PM28)</f>
        <v>12.528710462238276</v>
      </c>
      <c r="PN44" s="65">
        <f t="shared" ref="PN44:PN46" si="455">PM44*(1+PN28)</f>
        <v>12.589694593931764</v>
      </c>
      <c r="PO44" s="65">
        <f t="shared" ref="PO44:PO46" si="456">PN44*(1+PO28)</f>
        <v>12.650975568969953</v>
      </c>
      <c r="PP44" s="65">
        <f t="shared" ref="PP44:PP46" si="457">PO44*(1+PP28)</f>
        <v>12.712554832252833</v>
      </c>
      <c r="PQ44" s="65">
        <f t="shared" ref="PQ44:PQ46" si="458">PP44*(1+PQ28)</f>
        <v>12.77443383571352</v>
      </c>
      <c r="PR44" s="65">
        <f t="shared" ref="PR44:PR46" si="459">PQ44*(1+PR28)</f>
        <v>12.836614038352485</v>
      </c>
      <c r="PS44" s="65">
        <f t="shared" ref="PS44:PS46" si="460">PR44*(1+PS28)</f>
        <v>12.899096906271957</v>
      </c>
      <c r="PT44" s="65">
        <f t="shared" ref="PT44:PT46" si="461">PS44*(1+PT28)</f>
        <v>12.961883912710496</v>
      </c>
      <c r="PU44" s="65">
        <f t="shared" ref="PU44:PU46" si="462">PT44*(1+PU28)</f>
        <v>13.024976538077722</v>
      </c>
      <c r="PV44" s="65">
        <f t="shared" ref="PV44:PV46" si="463">PU44*(1+PV28)</f>
        <v>13.088376269989222</v>
      </c>
      <c r="PW44" s="65">
        <f t="shared" ref="PW44:PW46" si="464">PV44*(1+PW28)</f>
        <v>13.152084603301631</v>
      </c>
      <c r="PX44" s="65">
        <f t="shared" ref="PX44:PX46" si="465">PW44*(1+PX28)</f>
        <v>13.216103040147871</v>
      </c>
      <c r="PY44" s="65">
        <f t="shared" ref="PY44:PY46" si="466">PX44*(1+PY28)</f>
        <v>13.280433089972576</v>
      </c>
      <c r="PZ44" s="65">
        <f t="shared" ref="PZ44:PZ46" si="467">PY44*(1+PZ28)</f>
        <v>13.345076269567672</v>
      </c>
      <c r="QA44" s="65">
        <f t="shared" ref="QA44:QA46" si="468">PZ44*(1+QA28)</f>
        <v>13.410034103108153</v>
      </c>
      <c r="QB44" s="65">
        <f t="shared" ref="QB44:QB46" si="469">QA44*(1+QB28)</f>
        <v>13.475308122188006</v>
      </c>
      <c r="QC44" s="65">
        <f t="shared" ref="QC44:QC46" si="470">QB44*(1+QC28)</f>
        <v>13.540899865856334</v>
      </c>
      <c r="QD44" s="65">
        <f t="shared" ref="QD44:QD46" si="471">QC44*(1+QD28)</f>
        <v>13.606810880653637</v>
      </c>
      <c r="QE44" s="65">
        <f t="shared" ref="QE44:QE46" si="472">QD44*(1+QE28)</f>
        <v>13.673042720648278</v>
      </c>
      <c r="QF44" s="65">
        <f t="shared" ref="QF44:QF46" si="473">QE44*(1+QF28)</f>
        <v>13.739596947473128</v>
      </c>
      <c r="QG44" s="65">
        <f t="shared" ref="QG44:QG46" si="474">QF44*(1+QG28)</f>
        <v>13.806475130362386</v>
      </c>
      <c r="QH44" s="65">
        <f t="shared" ref="QH44:QH46" si="475">QG44*(1+QH28)</f>
        <v>13.873678846188577</v>
      </c>
      <c r="QI44" t="s">
        <v>1293</v>
      </c>
    </row>
    <row r="45" spans="1:451">
      <c r="A45" s="43"/>
      <c r="B45" s="52" t="s">
        <v>1299</v>
      </c>
      <c r="C45" s="53"/>
      <c r="D45" s="53"/>
      <c r="E45" s="53"/>
      <c r="F45" s="45"/>
      <c r="G45" s="66">
        <v>1</v>
      </c>
      <c r="H45" s="66">
        <f t="shared" si="67"/>
        <v>1.0040741237836484</v>
      </c>
      <c r="I45" s="66">
        <f t="shared" si="67"/>
        <v>1.0081648460519013</v>
      </c>
      <c r="J45" s="66">
        <f t="shared" si="67"/>
        <v>1.0122722344290396</v>
      </c>
      <c r="K45" s="66">
        <f t="shared" si="67"/>
        <v>1.0163963568148537</v>
      </c>
      <c r="L45" s="66">
        <f t="shared" si="67"/>
        <v>1.0205372813857667</v>
      </c>
      <c r="M45" s="66">
        <f t="shared" si="67"/>
        <v>1.0246950765959604</v>
      </c>
      <c r="N45" s="66">
        <f t="shared" si="67"/>
        <v>1.0288698111785073</v>
      </c>
      <c r="O45" s="66">
        <f t="shared" si="67"/>
        <v>1.0330615541465074</v>
      </c>
      <c r="P45" s="66">
        <f t="shared" si="67"/>
        <v>1.0372703747942285</v>
      </c>
      <c r="Q45" s="66">
        <f t="shared" si="67"/>
        <v>1.0414963426982515</v>
      </c>
      <c r="R45" s="66">
        <f t="shared" si="67"/>
        <v>1.0457395277186212</v>
      </c>
      <c r="S45" s="66">
        <f t="shared" si="67"/>
        <v>1.0500000000000009</v>
      </c>
      <c r="T45" s="66">
        <f t="shared" si="67"/>
        <v>1.0542778299728317</v>
      </c>
      <c r="U45" s="66">
        <f t="shared" si="67"/>
        <v>1.0585730883544973</v>
      </c>
      <c r="V45" s="66">
        <f t="shared" si="67"/>
        <v>1.0628858461504924</v>
      </c>
      <c r="W45" s="66">
        <f t="shared" si="67"/>
        <v>1.0672161746555973</v>
      </c>
      <c r="X45" s="66">
        <f t="shared" si="67"/>
        <v>1.0715641454550557</v>
      </c>
      <c r="Y45" s="66">
        <f t="shared" si="67"/>
        <v>1.075929830425759</v>
      </c>
      <c r="Z45" s="66">
        <f t="shared" si="67"/>
        <v>1.0803133017374333</v>
      </c>
      <c r="AA45" s="66">
        <f t="shared" si="67"/>
        <v>1.0847146318538334</v>
      </c>
      <c r="AB45" s="66">
        <f t="shared" si="67"/>
        <v>1.0891338935339405</v>
      </c>
      <c r="AC45" s="66">
        <f t="shared" si="67"/>
        <v>1.0935711598331648</v>
      </c>
      <c r="AD45" s="66">
        <f t="shared" si="67"/>
        <v>1.0980265041045529</v>
      </c>
      <c r="AE45" s="66">
        <f t="shared" si="67"/>
        <v>1.1025000000000016</v>
      </c>
      <c r="AF45" s="66">
        <f t="shared" si="67"/>
        <v>1.106991721471474</v>
      </c>
      <c r="AG45" s="66">
        <f t="shared" si="67"/>
        <v>1.1115017427722227</v>
      </c>
      <c r="AH45" s="66">
        <f t="shared" si="67"/>
        <v>1.1160301384580176</v>
      </c>
      <c r="AI45" s="66">
        <f t="shared" si="67"/>
        <v>1.1205769833883779</v>
      </c>
      <c r="AJ45" s="66">
        <f t="shared" si="67"/>
        <v>1.1251423527278093</v>
      </c>
      <c r="AK45" s="66">
        <f t="shared" si="67"/>
        <v>1.1297263219470477</v>
      </c>
      <c r="AL45" s="66">
        <f t="shared" si="67"/>
        <v>1.1343289668243057</v>
      </c>
      <c r="AM45" s="66">
        <f t="shared" si="67"/>
        <v>1.1389503634465259</v>
      </c>
      <c r="AN45" s="66">
        <f t="shared" si="67"/>
        <v>1.1435905882106383</v>
      </c>
      <c r="AO45" s="66">
        <f t="shared" si="67"/>
        <v>1.1482497178248237</v>
      </c>
      <c r="AP45" s="66">
        <f t="shared" si="67"/>
        <v>1.1529278293097813</v>
      </c>
      <c r="AQ45" s="66">
        <f t="shared" si="68"/>
        <v>1.1576250000000023</v>
      </c>
      <c r="AR45" s="66">
        <f t="shared" si="69"/>
        <v>1.1623413075450484</v>
      </c>
      <c r="AS45" s="66">
        <f t="shared" si="70"/>
        <v>1.1670768299108345</v>
      </c>
      <c r="AT45" s="66">
        <f t="shared" si="71"/>
        <v>1.1718316453809192</v>
      </c>
      <c r="AU45" s="66">
        <f t="shared" si="72"/>
        <v>1.1766058325577975</v>
      </c>
      <c r="AV45" s="66">
        <f t="shared" si="73"/>
        <v>1.1813994703642006</v>
      </c>
      <c r="AW45" s="66">
        <f t="shared" si="74"/>
        <v>1.1862126380444009</v>
      </c>
      <c r="AX45" s="66">
        <f t="shared" si="75"/>
        <v>1.1910454151655219</v>
      </c>
      <c r="AY45" s="66">
        <f t="shared" si="76"/>
        <v>1.195897881618853</v>
      </c>
      <c r="AZ45" s="66">
        <f t="shared" si="77"/>
        <v>1.2007701176211711</v>
      </c>
      <c r="BA45" s="66">
        <f t="shared" si="78"/>
        <v>1.2056622037160658</v>
      </c>
      <c r="BB45" s="66">
        <f t="shared" si="79"/>
        <v>1.2105742207752712</v>
      </c>
      <c r="BC45" s="66">
        <f t="shared" si="80"/>
        <v>1.2155062500000033</v>
      </c>
      <c r="BD45" s="66">
        <f t="shared" si="81"/>
        <v>1.2204583729223015</v>
      </c>
      <c r="BE45" s="66">
        <f t="shared" si="82"/>
        <v>1.225430671406377</v>
      </c>
      <c r="BF45" s="66">
        <f t="shared" si="83"/>
        <v>1.2304232276499658</v>
      </c>
      <c r="BG45" s="66">
        <f t="shared" si="84"/>
        <v>1.2354361241856879</v>
      </c>
      <c r="BH45" s="66">
        <f t="shared" si="85"/>
        <v>1.2404694438824111</v>
      </c>
      <c r="BI45" s="66">
        <f t="shared" si="86"/>
        <v>1.2455232699466214</v>
      </c>
      <c r="BJ45" s="66">
        <f t="shared" si="87"/>
        <v>1.2505976859237984</v>
      </c>
      <c r="BK45" s="66">
        <f t="shared" si="88"/>
        <v>1.2556927756997962</v>
      </c>
      <c r="BL45" s="66">
        <f t="shared" si="89"/>
        <v>1.2608086235022302</v>
      </c>
      <c r="BM45" s="66">
        <f t="shared" si="90"/>
        <v>1.2659453139018697</v>
      </c>
      <c r="BN45" s="66">
        <f t="shared" si="91"/>
        <v>1.2711029318140354</v>
      </c>
      <c r="BO45" s="66">
        <f t="shared" si="92"/>
        <v>1.2762815625000041</v>
      </c>
      <c r="BP45" s="66">
        <f t="shared" si="93"/>
        <v>1.2814812915684173</v>
      </c>
      <c r="BQ45" s="66">
        <f t="shared" si="94"/>
        <v>1.2867022049766965</v>
      </c>
      <c r="BR45" s="66">
        <f t="shared" si="95"/>
        <v>1.2919443890324649</v>
      </c>
      <c r="BS45" s="66">
        <f t="shared" si="96"/>
        <v>1.2972079303949731</v>
      </c>
      <c r="BT45" s="66">
        <f t="shared" si="97"/>
        <v>1.3024929160765324</v>
      </c>
      <c r="BU45" s="66">
        <f t="shared" si="98"/>
        <v>1.3077994334439533</v>
      </c>
      <c r="BV45" s="66">
        <f t="shared" si="99"/>
        <v>1.3131275702199892</v>
      </c>
      <c r="BW45" s="66">
        <f t="shared" si="100"/>
        <v>1.3184774144847868</v>
      </c>
      <c r="BX45" s="66">
        <f t="shared" si="101"/>
        <v>1.3238490546773425</v>
      </c>
      <c r="BY45" s="66">
        <f t="shared" si="102"/>
        <v>1.3292425795969638</v>
      </c>
      <c r="BZ45" s="66">
        <f t="shared" si="103"/>
        <v>1.3346580784047379</v>
      </c>
      <c r="CA45" s="66">
        <f t="shared" si="104"/>
        <v>1.3400956406250051</v>
      </c>
      <c r="CB45" s="66">
        <f t="shared" si="105"/>
        <v>1.345555356146839</v>
      </c>
      <c r="CC45" s="66">
        <f t="shared" si="106"/>
        <v>1.3510373152255322</v>
      </c>
      <c r="CD45" s="66">
        <f t="shared" si="107"/>
        <v>1.3565416084840889</v>
      </c>
      <c r="CE45" s="66">
        <f t="shared" si="108"/>
        <v>1.3620683269147225</v>
      </c>
      <c r="CF45" s="66">
        <f t="shared" si="109"/>
        <v>1.3676175618803599</v>
      </c>
      <c r="CG45" s="66">
        <f t="shared" si="110"/>
        <v>1.3731894051161517</v>
      </c>
      <c r="CH45" s="66">
        <f t="shared" si="111"/>
        <v>1.3787839487309894</v>
      </c>
      <c r="CI45" s="66">
        <f t="shared" si="112"/>
        <v>1.3844012852090268</v>
      </c>
      <c r="CJ45" s="66">
        <f t="shared" si="113"/>
        <v>1.3900415074112102</v>
      </c>
      <c r="CK45" s="66">
        <f t="shared" si="114"/>
        <v>1.3957047085768126</v>
      </c>
      <c r="CL45" s="66">
        <f t="shared" si="115"/>
        <v>1.4013909823249755</v>
      </c>
      <c r="CM45" s="66">
        <f t="shared" si="116"/>
        <v>1.4068209309322952</v>
      </c>
      <c r="CN45" s="66">
        <f t="shared" si="117"/>
        <v>1.4122719188799917</v>
      </c>
      <c r="CO45" s="66">
        <f t="shared" si="118"/>
        <v>1.4177440276888815</v>
      </c>
      <c r="CP45" s="66">
        <f t="shared" si="119"/>
        <v>1.4232373391956483</v>
      </c>
      <c r="CQ45" s="66">
        <f t="shared" si="120"/>
        <v>1.4287519355540677</v>
      </c>
      <c r="CR45" s="66">
        <f t="shared" si="121"/>
        <v>1.4342878992362345</v>
      </c>
      <c r="CS45" s="66">
        <f t="shared" si="122"/>
        <v>1.4398453130337976</v>
      </c>
      <c r="CT45" s="66">
        <f t="shared" si="123"/>
        <v>1.4454242600591971</v>
      </c>
      <c r="CU45" s="66">
        <f t="shared" si="124"/>
        <v>1.4510248237469079</v>
      </c>
      <c r="CV45" s="66">
        <f t="shared" si="125"/>
        <v>1.4566470878546869</v>
      </c>
      <c r="CW45" s="66">
        <f t="shared" si="126"/>
        <v>1.4622911364648261</v>
      </c>
      <c r="CX45" s="66">
        <f t="shared" si="127"/>
        <v>1.4679570539854099</v>
      </c>
      <c r="CY45" s="66">
        <f t="shared" si="128"/>
        <v>1.4736449251515773</v>
      </c>
      <c r="CZ45" s="66">
        <f t="shared" si="129"/>
        <v>1.4793548350267893</v>
      </c>
      <c r="DA45" s="66">
        <f t="shared" si="130"/>
        <v>1.4850868690041013</v>
      </c>
      <c r="DB45" s="66">
        <f t="shared" si="131"/>
        <v>1.4908411128074395</v>
      </c>
      <c r="DC45" s="66">
        <f t="shared" si="132"/>
        <v>1.4966176524928836</v>
      </c>
      <c r="DD45" s="66">
        <f t="shared" si="133"/>
        <v>1.5024165744499534</v>
      </c>
      <c r="DE45" s="66">
        <f t="shared" si="134"/>
        <v>1.5082379654029008</v>
      </c>
      <c r="DF45" s="66">
        <f t="shared" si="135"/>
        <v>1.5140819124120068</v>
      </c>
      <c r="DG45" s="66">
        <f t="shared" si="136"/>
        <v>1.5199485028748838</v>
      </c>
      <c r="DH45" s="66">
        <f t="shared" si="137"/>
        <v>1.5258378245277824</v>
      </c>
      <c r="DI45" s="66">
        <f t="shared" si="138"/>
        <v>1.5317499654469031</v>
      </c>
      <c r="DJ45" s="66">
        <f t="shared" si="139"/>
        <v>1.5376850140497147</v>
      </c>
      <c r="DK45" s="66">
        <f t="shared" si="140"/>
        <v>1.5436430590962751</v>
      </c>
      <c r="DL45" s="66">
        <f t="shared" si="141"/>
        <v>1.5496241896905598</v>
      </c>
      <c r="DM45" s="66">
        <f t="shared" si="142"/>
        <v>1.5556284952817943</v>
      </c>
      <c r="DN45" s="66">
        <f t="shared" si="143"/>
        <v>1.5616560656657912</v>
      </c>
      <c r="DO45" s="66">
        <f t="shared" si="144"/>
        <v>1.567706990986294</v>
      </c>
      <c r="DP45" s="66">
        <f t="shared" si="145"/>
        <v>1.5737813617363245</v>
      </c>
      <c r="DQ45" s="66">
        <f t="shared" si="146"/>
        <v>1.5798792687595369</v>
      </c>
      <c r="DR45" s="66">
        <f t="shared" si="147"/>
        <v>1.5860008032515756</v>
      </c>
      <c r="DS45" s="66">
        <f t="shared" si="148"/>
        <v>1.5921460567614392</v>
      </c>
      <c r="DT45" s="66">
        <f t="shared" si="149"/>
        <v>1.5983151211928504</v>
      </c>
      <c r="DU45" s="66">
        <f t="shared" si="150"/>
        <v>1.6045080888056293</v>
      </c>
      <c r="DV45" s="66">
        <f t="shared" si="151"/>
        <v>1.6107250522170744</v>
      </c>
      <c r="DW45" s="66">
        <f t="shared" si="152"/>
        <v>1.6169661044033463</v>
      </c>
      <c r="DX45" s="66">
        <f t="shared" si="153"/>
        <v>1.6232313387008594</v>
      </c>
      <c r="DY45" s="66">
        <f t="shared" si="154"/>
        <v>1.6295208488076773</v>
      </c>
      <c r="DZ45" s="66">
        <f t="shared" si="155"/>
        <v>1.635834728784914</v>
      </c>
      <c r="EA45" s="66">
        <f t="shared" si="156"/>
        <v>1.6421730730581405</v>
      </c>
      <c r="EB45" s="66">
        <f t="shared" si="157"/>
        <v>1.6485359764187975</v>
      </c>
      <c r="EC45" s="66">
        <f t="shared" si="158"/>
        <v>1.6549235340256123</v>
      </c>
      <c r="ED45" s="66">
        <f t="shared" si="159"/>
        <v>1.6613358414060226</v>
      </c>
      <c r="EE45" s="66">
        <f t="shared" si="160"/>
        <v>1.6677729944576047</v>
      </c>
      <c r="EF45" s="66">
        <f t="shared" si="161"/>
        <v>1.6742350894495079</v>
      </c>
      <c r="EG45" s="66">
        <f t="shared" si="162"/>
        <v>1.6807222230238941</v>
      </c>
      <c r="EH45" s="66">
        <f t="shared" si="163"/>
        <v>1.6872344921973828</v>
      </c>
      <c r="EI45" s="66">
        <f t="shared" si="164"/>
        <v>1.6937719943625027</v>
      </c>
      <c r="EJ45" s="66">
        <f t="shared" si="165"/>
        <v>1.7003348272891479</v>
      </c>
      <c r="EK45" s="66">
        <f t="shared" si="166"/>
        <v>1.7069230891260396</v>
      </c>
      <c r="EL45" s="66">
        <f t="shared" si="167"/>
        <v>1.7135368784021952</v>
      </c>
      <c r="EM45" s="66">
        <f t="shared" si="168"/>
        <v>1.7201762940284</v>
      </c>
      <c r="EN45" s="66">
        <f t="shared" si="169"/>
        <v>1.7268414352986883</v>
      </c>
      <c r="EO45" s="66">
        <f t="shared" si="170"/>
        <v>1.733532401891827</v>
      </c>
      <c r="EP45" s="66">
        <f t="shared" si="171"/>
        <v>1.7402492938728069</v>
      </c>
      <c r="EQ45" s="66">
        <f t="shared" si="172"/>
        <v>1.7469922116943393</v>
      </c>
      <c r="ER45" s="66">
        <f t="shared" si="173"/>
        <v>1.753761256198358</v>
      </c>
      <c r="ES45" s="66">
        <f t="shared" si="174"/>
        <v>1.7605565286175273</v>
      </c>
      <c r="ET45" s="66">
        <f t="shared" si="175"/>
        <v>1.7673781305767566</v>
      </c>
      <c r="EU45" s="66">
        <f t="shared" si="176"/>
        <v>1.7742261640947197</v>
      </c>
      <c r="EV45" s="66">
        <f t="shared" si="177"/>
        <v>1.7811007315853804</v>
      </c>
      <c r="EW45" s="66">
        <f t="shared" si="178"/>
        <v>1.7880019358595245</v>
      </c>
      <c r="EX45" s="66">
        <f t="shared" si="179"/>
        <v>1.7949298801262974</v>
      </c>
      <c r="EY45" s="66">
        <f t="shared" si="180"/>
        <v>1.8018846679947469</v>
      </c>
      <c r="EZ45" s="66">
        <f t="shared" si="181"/>
        <v>1.8088664034753739</v>
      </c>
      <c r="FA45" s="66">
        <f t="shared" si="182"/>
        <v>1.8158751909816866</v>
      </c>
      <c r="FB45" s="66">
        <f t="shared" si="183"/>
        <v>1.8229111353317631</v>
      </c>
      <c r="FC45" s="66">
        <f t="shared" si="184"/>
        <v>1.8299743417498182</v>
      </c>
      <c r="FD45" s="66">
        <f t="shared" si="185"/>
        <v>1.8370649158677776</v>
      </c>
      <c r="FE45" s="66">
        <f t="shared" si="186"/>
        <v>1.8441829637268576</v>
      </c>
      <c r="FF45" s="66">
        <f t="shared" si="187"/>
        <v>1.8513285917791504</v>
      </c>
      <c r="FG45" s="66">
        <f t="shared" si="188"/>
        <v>1.8585019068892168</v>
      </c>
      <c r="FH45" s="66">
        <f t="shared" si="189"/>
        <v>1.8657030163356838</v>
      </c>
      <c r="FI45" s="66">
        <f t="shared" si="190"/>
        <v>1.8729320278128498</v>
      </c>
      <c r="FJ45" s="66">
        <f t="shared" si="191"/>
        <v>1.8801890494322944</v>
      </c>
      <c r="FK45" s="66">
        <f t="shared" si="192"/>
        <v>1.8874741897244953</v>
      </c>
      <c r="FL45" s="66">
        <f t="shared" si="193"/>
        <v>1.894787557640452</v>
      </c>
      <c r="FM45" s="66">
        <f t="shared" si="194"/>
        <v>1.9021292625533146</v>
      </c>
      <c r="FN45" s="66">
        <f t="shared" si="195"/>
        <v>1.9094994142600197</v>
      </c>
      <c r="FO45" s="66">
        <f t="shared" si="196"/>
        <v>1.9168981229829325</v>
      </c>
      <c r="FP45" s="66">
        <f t="shared" si="197"/>
        <v>1.9243254993714951</v>
      </c>
      <c r="FQ45" s="66">
        <f t="shared" si="198"/>
        <v>1.9317816545038813</v>
      </c>
      <c r="FR45" s="66">
        <f t="shared" si="199"/>
        <v>1.9392666998886579</v>
      </c>
      <c r="FS45" s="66">
        <f t="shared" si="200"/>
        <v>1.9467807474664522</v>
      </c>
      <c r="FT45" s="66">
        <f t="shared" si="201"/>
        <v>1.9543239096116265</v>
      </c>
      <c r="FU45" s="66">
        <f t="shared" si="202"/>
        <v>1.9618962991339579</v>
      </c>
      <c r="FV45" s="66">
        <f t="shared" si="203"/>
        <v>1.9694980292803261</v>
      </c>
      <c r="FW45" s="66">
        <f t="shared" si="204"/>
        <v>1.9771292137364065</v>
      </c>
      <c r="FX45" s="66">
        <f t="shared" si="205"/>
        <v>1.984789966628371</v>
      </c>
      <c r="FY45" s="66">
        <f t="shared" si="206"/>
        <v>1.9924804025245946</v>
      </c>
      <c r="FZ45" s="66">
        <f t="shared" si="207"/>
        <v>2.0002006364373681</v>
      </c>
      <c r="GA45" s="66">
        <f t="shared" si="208"/>
        <v>2.0079507838246191</v>
      </c>
      <c r="GB45" s="66">
        <f t="shared" si="209"/>
        <v>2.0157309605916383</v>
      </c>
      <c r="GC45" s="66">
        <f t="shared" si="210"/>
        <v>2.023541283092813</v>
      </c>
      <c r="GD45" s="66">
        <f t="shared" si="211"/>
        <v>2.0313818681333666</v>
      </c>
      <c r="GE45" s="66">
        <f t="shared" si="212"/>
        <v>2.0392528329711062</v>
      </c>
      <c r="GF45" s="66">
        <f t="shared" si="213"/>
        <v>2.0471542953181761</v>
      </c>
      <c r="GG45" s="66">
        <f t="shared" si="214"/>
        <v>2.0550863733428182</v>
      </c>
      <c r="GH45" s="66">
        <f t="shared" si="215"/>
        <v>2.0630491856711388</v>
      </c>
      <c r="GI45" s="66">
        <f t="shared" si="216"/>
        <v>2.0710428513888832</v>
      </c>
      <c r="GJ45" s="66">
        <f t="shared" si="217"/>
        <v>2.079067490043216</v>
      </c>
      <c r="GK45" s="66">
        <f t="shared" si="218"/>
        <v>2.0871232216445099</v>
      </c>
      <c r="GL45" s="66">
        <f t="shared" si="219"/>
        <v>2.09521016666814</v>
      </c>
      <c r="GM45" s="66">
        <f t="shared" si="220"/>
        <v>2.1033284460562856</v>
      </c>
      <c r="GN45" s="66">
        <f t="shared" si="221"/>
        <v>2.1114781812197383</v>
      </c>
      <c r="GO45" s="66">
        <f t="shared" si="222"/>
        <v>2.1196594940397184</v>
      </c>
      <c r="GP45" s="66">
        <f t="shared" si="223"/>
        <v>2.1278725068696982</v>
      </c>
      <c r="GQ45" s="66">
        <f t="shared" si="224"/>
        <v>2.1361173425372306</v>
      </c>
      <c r="GR45" s="66">
        <f t="shared" si="225"/>
        <v>2.1443941243457867</v>
      </c>
      <c r="GS45" s="66">
        <f t="shared" si="226"/>
        <v>2.1527029760765992</v>
      </c>
      <c r="GT45" s="66">
        <f t="shared" si="227"/>
        <v>2.1610440219905152</v>
      </c>
      <c r="GU45" s="66">
        <f t="shared" si="228"/>
        <v>2.1694173868298523</v>
      </c>
      <c r="GV45" s="66">
        <f t="shared" si="229"/>
        <v>2.1778231958202658</v>
      </c>
      <c r="GW45" s="66">
        <f t="shared" si="230"/>
        <v>2.1862615746726215</v>
      </c>
      <c r="GX45" s="66">
        <f t="shared" si="231"/>
        <v>2.194732649584874</v>
      </c>
      <c r="GY45" s="66">
        <f t="shared" si="232"/>
        <v>2.2032365472439563</v>
      </c>
      <c r="GZ45" s="66">
        <f t="shared" si="233"/>
        <v>2.2117733948276732</v>
      </c>
      <c r="HA45" s="66">
        <f t="shared" si="234"/>
        <v>2.2203433200066027</v>
      </c>
      <c r="HB45" s="66">
        <f t="shared" si="235"/>
        <v>2.2289464509460064</v>
      </c>
      <c r="HC45" s="66">
        <f t="shared" si="236"/>
        <v>2.2375829163077463</v>
      </c>
      <c r="HD45" s="66">
        <f t="shared" si="237"/>
        <v>2.2462528452522084</v>
      </c>
      <c r="HE45" s="66">
        <f t="shared" si="238"/>
        <v>2.2549563674402346</v>
      </c>
      <c r="HF45" s="66">
        <f t="shared" si="239"/>
        <v>2.2636936130350613</v>
      </c>
      <c r="HG45" s="66">
        <f t="shared" si="240"/>
        <v>2.272464712704267</v>
      </c>
      <c r="HH45" s="66">
        <f t="shared" si="241"/>
        <v>2.2812697976217255</v>
      </c>
      <c r="HI45" s="66">
        <f t="shared" si="242"/>
        <v>2.290108999469568</v>
      </c>
      <c r="HJ45" s="66">
        <f t="shared" si="243"/>
        <v>2.2989824504401528</v>
      </c>
      <c r="HK45" s="66">
        <f t="shared" si="244"/>
        <v>2.3078902832380415</v>
      </c>
      <c r="HL45" s="66">
        <f t="shared" si="245"/>
        <v>2.3168326310819847</v>
      </c>
      <c r="HM45" s="66">
        <f t="shared" si="246"/>
        <v>2.3258096277069131</v>
      </c>
      <c r="HN45" s="66">
        <f t="shared" si="247"/>
        <v>2.3348214073659386</v>
      </c>
      <c r="HO45" s="66">
        <f t="shared" si="248"/>
        <v>2.3438681048323611</v>
      </c>
      <c r="HP45" s="66">
        <f t="shared" si="249"/>
        <v>2.3529498554016852</v>
      </c>
      <c r="HQ45" s="66">
        <f t="shared" si="250"/>
        <v>2.3620667948936425</v>
      </c>
      <c r="HR45" s="66">
        <f t="shared" si="251"/>
        <v>2.3712190596542233</v>
      </c>
      <c r="HS45" s="66">
        <f t="shared" si="252"/>
        <v>2.3804067865577161</v>
      </c>
      <c r="HT45" s="66">
        <f t="shared" si="253"/>
        <v>2.3896301130087538</v>
      </c>
      <c r="HU45" s="66">
        <f t="shared" si="254"/>
        <v>2.398889176944369</v>
      </c>
      <c r="HV45" s="66">
        <f t="shared" si="255"/>
        <v>2.4081841168360563</v>
      </c>
      <c r="HW45" s="66">
        <f t="shared" si="256"/>
        <v>2.4175150716918448</v>
      </c>
      <c r="HX45" s="66">
        <f t="shared" si="257"/>
        <v>2.4268821810583754</v>
      </c>
      <c r="HY45" s="66">
        <f t="shared" si="258"/>
        <v>2.4362855850229881</v>
      </c>
      <c r="HZ45" s="66">
        <f t="shared" si="259"/>
        <v>2.4457254242158175</v>
      </c>
      <c r="IA45" s="66">
        <f t="shared" si="260"/>
        <v>2.4552018398118953</v>
      </c>
      <c r="IB45" s="66">
        <f t="shared" si="261"/>
        <v>2.4647149735332623</v>
      </c>
      <c r="IC45" s="66">
        <f t="shared" si="262"/>
        <v>2.4742649676510875</v>
      </c>
      <c r="ID45" s="66">
        <f t="shared" si="263"/>
        <v>2.4838519649877959</v>
      </c>
      <c r="IE45" s="66">
        <f t="shared" si="264"/>
        <v>2.4934761089192046</v>
      </c>
      <c r="IF45" s="66">
        <f t="shared" si="265"/>
        <v>2.5031375433766665</v>
      </c>
      <c r="IG45" s="66">
        <f t="shared" si="266"/>
        <v>2.5128364128492233</v>
      </c>
      <c r="IH45" s="66">
        <f t="shared" si="267"/>
        <v>2.5225728623857657</v>
      </c>
      <c r="II45" s="66">
        <f t="shared" si="268"/>
        <v>2.5323470375972041</v>
      </c>
      <c r="IJ45" s="66">
        <f t="shared" si="269"/>
        <v>2.5421590846586448</v>
      </c>
      <c r="IK45" s="66">
        <f t="shared" si="270"/>
        <v>2.5520091503115765</v>
      </c>
      <c r="IL45" s="66">
        <f t="shared" si="271"/>
        <v>2.5618973818660651</v>
      </c>
      <c r="IM45" s="66">
        <f t="shared" si="272"/>
        <v>2.5718239272029564</v>
      </c>
      <c r="IN45" s="66">
        <f t="shared" si="273"/>
        <v>2.5817889347760885</v>
      </c>
      <c r="IO45" s="66">
        <f t="shared" si="274"/>
        <v>2.5917925536145106</v>
      </c>
      <c r="IP45" s="66">
        <f t="shared" si="275"/>
        <v>2.6018349333247128</v>
      </c>
      <c r="IQ45" s="66">
        <f t="shared" si="276"/>
        <v>2.6119162240928633</v>
      </c>
      <c r="IR45" s="66">
        <f t="shared" si="277"/>
        <v>2.6220365766870546</v>
      </c>
      <c r="IS45" s="66">
        <f t="shared" si="278"/>
        <v>2.6321961424595575</v>
      </c>
      <c r="IT45" s="66">
        <f t="shared" si="279"/>
        <v>2.642395073349086</v>
      </c>
      <c r="IU45" s="66">
        <f t="shared" si="280"/>
        <v>2.6526335218830677</v>
      </c>
      <c r="IV45" s="66">
        <f t="shared" si="281"/>
        <v>2.6629116411799267</v>
      </c>
      <c r="IW45" s="66">
        <f t="shared" si="282"/>
        <v>2.6732295849513728</v>
      </c>
      <c r="IX45" s="66">
        <f t="shared" si="283"/>
        <v>2.6835875075046993</v>
      </c>
      <c r="IY45" s="66">
        <f t="shared" si="284"/>
        <v>2.6939855637450929</v>
      </c>
      <c r="IZ45" s="66">
        <f t="shared" si="285"/>
        <v>2.7044239091779487</v>
      </c>
      <c r="JA45" s="66">
        <f t="shared" si="286"/>
        <v>2.714902699911196</v>
      </c>
      <c r="JB45" s="66">
        <f t="shared" si="287"/>
        <v>2.7254220926576331</v>
      </c>
      <c r="JC45" s="66">
        <f t="shared" si="288"/>
        <v>2.7359822447372708</v>
      </c>
      <c r="JD45" s="66">
        <f t="shared" si="289"/>
        <v>2.746583314079686</v>
      </c>
      <c r="JE45" s="66">
        <f t="shared" si="290"/>
        <v>2.7572254592263832</v>
      </c>
      <c r="JF45" s="66">
        <f t="shared" si="291"/>
        <v>2.7679088393331641</v>
      </c>
      <c r="JG45" s="66">
        <f t="shared" si="292"/>
        <v>2.7786336141725099</v>
      </c>
      <c r="JH45" s="66">
        <f t="shared" si="293"/>
        <v>2.7893999441359698</v>
      </c>
      <c r="JI45" s="66">
        <f t="shared" si="294"/>
        <v>2.8002079902365593</v>
      </c>
      <c r="JJ45" s="66">
        <f t="shared" si="295"/>
        <v>2.8110579141111689</v>
      </c>
      <c r="JK45" s="66">
        <f t="shared" si="296"/>
        <v>2.8219498780229815</v>
      </c>
      <c r="JL45" s="66">
        <f t="shared" si="297"/>
        <v>2.8328840448638979</v>
      </c>
      <c r="JM45" s="66">
        <f t="shared" si="298"/>
        <v>2.8438605781569741</v>
      </c>
      <c r="JN45" s="66">
        <f t="shared" si="299"/>
        <v>2.8548796420588669</v>
      </c>
      <c r="JO45" s="66">
        <f t="shared" si="300"/>
        <v>2.8659414013622877</v>
      </c>
      <c r="JP45" s="66">
        <f t="shared" si="301"/>
        <v>2.8770460214984679</v>
      </c>
      <c r="JQ45" s="66">
        <f t="shared" si="302"/>
        <v>2.8881936685396328</v>
      </c>
      <c r="JR45" s="66">
        <f t="shared" si="303"/>
        <v>2.8993845092014858</v>
      </c>
      <c r="JS45" s="66">
        <f t="shared" si="304"/>
        <v>2.9106187108457005</v>
      </c>
      <c r="JT45" s="66">
        <f t="shared" si="305"/>
        <v>2.9218964414824247</v>
      </c>
      <c r="JU45" s="66">
        <f t="shared" si="306"/>
        <v>2.9332178697727924</v>
      </c>
      <c r="JV45" s="66">
        <f t="shared" si="307"/>
        <v>2.944583165031446</v>
      </c>
      <c r="JW45" s="66">
        <f t="shared" si="308"/>
        <v>2.9559924972290696</v>
      </c>
      <c r="JX45" s="66">
        <f t="shared" si="309"/>
        <v>2.9674460369949296</v>
      </c>
      <c r="JY45" s="66">
        <f t="shared" si="310"/>
        <v>2.9789439556194268</v>
      </c>
      <c r="JZ45" s="66">
        <f t="shared" si="311"/>
        <v>2.9904864250566594</v>
      </c>
      <c r="KA45" s="66">
        <f t="shared" si="312"/>
        <v>3.0020736179269925</v>
      </c>
      <c r="KB45" s="66">
        <f t="shared" si="313"/>
        <v>3.013705707519641</v>
      </c>
      <c r="KC45" s="66">
        <f t="shared" si="314"/>
        <v>3.0253828677952614</v>
      </c>
      <c r="KD45" s="66">
        <f t="shared" si="315"/>
        <v>3.0371052733885526</v>
      </c>
      <c r="KE45" s="66">
        <f t="shared" si="316"/>
        <v>3.0488730996108675</v>
      </c>
      <c r="KF45" s="66">
        <f t="shared" si="317"/>
        <v>3.0606865224528361</v>
      </c>
      <c r="KG45" s="66">
        <f t="shared" si="318"/>
        <v>3.072545718586996</v>
      </c>
      <c r="KH45" s="66">
        <f t="shared" si="319"/>
        <v>3.0844508653704357</v>
      </c>
      <c r="KI45" s="66">
        <f t="shared" si="320"/>
        <v>3.0964021408474465</v>
      </c>
      <c r="KJ45" s="66">
        <f t="shared" si="321"/>
        <v>3.1083997237521848</v>
      </c>
      <c r="KK45" s="66">
        <f t="shared" si="322"/>
        <v>3.1204437935113458</v>
      </c>
      <c r="KL45" s="66">
        <f t="shared" si="323"/>
        <v>3.132534530246847</v>
      </c>
      <c r="KM45" s="66">
        <f t="shared" si="324"/>
        <v>3.1446721147785208</v>
      </c>
      <c r="KN45" s="66">
        <f t="shared" si="325"/>
        <v>3.1568567286268201</v>
      </c>
      <c r="KO45" s="66">
        <f t="shared" si="326"/>
        <v>3.1690885540155325</v>
      </c>
      <c r="KP45" s="66">
        <f t="shared" si="327"/>
        <v>3.1813677738745048</v>
      </c>
      <c r="KQ45" s="66">
        <f t="shared" si="328"/>
        <v>3.1936945718423795</v>
      </c>
      <c r="KR45" s="66">
        <f t="shared" si="329"/>
        <v>3.2060691322693415</v>
      </c>
      <c r="KS45" s="66">
        <f t="shared" si="330"/>
        <v>3.2184916402198742</v>
      </c>
      <c r="KT45" s="66">
        <f t="shared" si="331"/>
        <v>3.2309622814755272</v>
      </c>
      <c r="KU45" s="66">
        <f t="shared" si="332"/>
        <v>3.2434812425376958</v>
      </c>
      <c r="KV45" s="66">
        <f t="shared" si="333"/>
        <v>3.256048710630409</v>
      </c>
      <c r="KW45" s="66">
        <f t="shared" si="334"/>
        <v>3.2686648737031301</v>
      </c>
      <c r="KX45" s="66">
        <f t="shared" si="335"/>
        <v>3.2813299204335675</v>
      </c>
      <c r="KY45" s="66">
        <f t="shared" si="336"/>
        <v>3.2940440402304958</v>
      </c>
      <c r="KZ45" s="66">
        <f t="shared" si="337"/>
        <v>3.3068074232365894</v>
      </c>
      <c r="LA45" s="66">
        <f t="shared" si="338"/>
        <v>3.3196202603312654</v>
      </c>
      <c r="LB45" s="66">
        <f t="shared" si="339"/>
        <v>3.3324827431335389</v>
      </c>
      <c r="LC45" s="66">
        <f t="shared" si="340"/>
        <v>3.345395064004888</v>
      </c>
      <c r="LD45" s="66">
        <f t="shared" si="341"/>
        <v>3.3583574160521308</v>
      </c>
      <c r="LE45" s="66">
        <f t="shared" si="342"/>
        <v>3.3713699931303136</v>
      </c>
      <c r="LF45" s="66">
        <f t="shared" si="343"/>
        <v>3.3844329898456103</v>
      </c>
      <c r="LG45" s="66">
        <f t="shared" si="344"/>
        <v>3.3975466015582318</v>
      </c>
      <c r="LH45" s="66">
        <f t="shared" si="345"/>
        <v>3.4107110243853489</v>
      </c>
      <c r="LI45" s="66">
        <f t="shared" si="346"/>
        <v>3.4239264552040245</v>
      </c>
      <c r="LJ45" s="66">
        <f t="shared" si="347"/>
        <v>3.4371930916541578</v>
      </c>
      <c r="LK45" s="66">
        <f t="shared" si="348"/>
        <v>3.4505111321414401</v>
      </c>
      <c r="LL45" s="66">
        <f t="shared" si="349"/>
        <v>3.4638807758403232</v>
      </c>
      <c r="LM45" s="66">
        <f t="shared" si="350"/>
        <v>3.4773022226969963</v>
      </c>
      <c r="LN45" s="66">
        <f t="shared" si="351"/>
        <v>3.4907756734323776</v>
      </c>
      <c r="LO45" s="66">
        <f t="shared" si="352"/>
        <v>3.5043013295451155</v>
      </c>
      <c r="LP45" s="66">
        <f t="shared" si="353"/>
        <v>3.5178793933146024</v>
      </c>
      <c r="LQ45" s="66">
        <f t="shared" si="354"/>
        <v>3.5315100678039988</v>
      </c>
      <c r="LR45" s="66">
        <f t="shared" si="355"/>
        <v>3.5451935568632722</v>
      </c>
      <c r="LS45" s="66">
        <f t="shared" si="356"/>
        <v>3.5589300651322433</v>
      </c>
      <c r="LT45" s="66">
        <f t="shared" si="357"/>
        <v>3.5727197980436487</v>
      </c>
      <c r="LU45" s="66">
        <f t="shared" si="358"/>
        <v>3.5865629618262114</v>
      </c>
      <c r="LV45" s="66">
        <f t="shared" si="359"/>
        <v>3.6004597635077258</v>
      </c>
      <c r="LW45" s="66">
        <f t="shared" si="360"/>
        <v>3.6144104109181541</v>
      </c>
      <c r="LX45" s="66">
        <f t="shared" si="361"/>
        <v>3.6284151126927342</v>
      </c>
      <c r="LY45" s="66">
        <f t="shared" si="362"/>
        <v>3.6424740782750993</v>
      </c>
      <c r="LZ45" s="66">
        <f t="shared" si="363"/>
        <v>3.6565875179204115</v>
      </c>
      <c r="MA45" s="66">
        <f t="shared" si="364"/>
        <v>3.6707556426985044</v>
      </c>
      <c r="MB45" s="66">
        <f t="shared" si="365"/>
        <v>3.6849786644970419</v>
      </c>
      <c r="MC45" s="66">
        <f t="shared" si="366"/>
        <v>3.6992567960246849</v>
      </c>
      <c r="MD45" s="66">
        <f t="shared" si="367"/>
        <v>3.7135902508142737</v>
      </c>
      <c r="ME45" s="66">
        <f t="shared" si="368"/>
        <v>3.727979243226021</v>
      </c>
      <c r="MF45" s="66">
        <f t="shared" si="369"/>
        <v>3.7424239884507178</v>
      </c>
      <c r="MG45" s="66">
        <f t="shared" si="370"/>
        <v>3.756924702512952</v>
      </c>
      <c r="MH45" s="66">
        <f t="shared" si="371"/>
        <v>3.771481602274338</v>
      </c>
      <c r="MI45" s="66">
        <f t="shared" si="372"/>
        <v>3.7860949054367619</v>
      </c>
      <c r="MJ45" s="66">
        <f t="shared" si="373"/>
        <v>3.8007648305456345</v>
      </c>
      <c r="MK45" s="66">
        <f t="shared" si="374"/>
        <v>3.8154915969931622</v>
      </c>
      <c r="ML45" s="66">
        <f t="shared" si="375"/>
        <v>3.8302754250216267</v>
      </c>
      <c r="MM45" s="66">
        <f t="shared" si="376"/>
        <v>3.845116535726679</v>
      </c>
      <c r="MN45" s="66">
        <f t="shared" si="377"/>
        <v>3.8600151510606469</v>
      </c>
      <c r="MO45" s="66">
        <f t="shared" si="378"/>
        <v>3.8749714938358526</v>
      </c>
      <c r="MP45" s="66">
        <f t="shared" si="379"/>
        <v>3.8899857877279467</v>
      </c>
      <c r="MQ45" s="66">
        <f t="shared" si="380"/>
        <v>3.905058257279252</v>
      </c>
      <c r="MR45" s="66">
        <f t="shared" si="381"/>
        <v>3.9201891279021219</v>
      </c>
      <c r="MS45" s="66">
        <f t="shared" si="382"/>
        <v>3.9353786258823122</v>
      </c>
      <c r="MT45" s="66">
        <f t="shared" si="383"/>
        <v>3.9506269783823642</v>
      </c>
      <c r="MU45" s="66">
        <f t="shared" si="384"/>
        <v>3.965934413445003</v>
      </c>
      <c r="MV45" s="66">
        <f t="shared" si="385"/>
        <v>3.9813011599965469</v>
      </c>
      <c r="MW45" s="66">
        <f t="shared" si="386"/>
        <v>3.9967274478503318</v>
      </c>
      <c r="MX45" s="66">
        <f t="shared" si="387"/>
        <v>4.0122135077101486</v>
      </c>
      <c r="MY45" s="66">
        <f t="shared" si="388"/>
        <v>4.0277595711736911</v>
      </c>
      <c r="MZ45" s="66">
        <f t="shared" si="389"/>
        <v>4.0433658707360225</v>
      </c>
      <c r="NA45" s="66">
        <f t="shared" si="390"/>
        <v>4.0590326397930507</v>
      </c>
      <c r="NB45" s="66">
        <f t="shared" si="391"/>
        <v>4.074760112645019</v>
      </c>
      <c r="NC45" s="66">
        <f t="shared" si="392"/>
        <v>4.0905485245000115</v>
      </c>
      <c r="ND45" s="66">
        <f t="shared" si="393"/>
        <v>4.1063981114774677</v>
      </c>
      <c r="NE45" s="66">
        <f t="shared" si="394"/>
        <v>4.1223091106117167</v>
      </c>
      <c r="NF45" s="66">
        <f t="shared" si="395"/>
        <v>4.1382817598555208</v>
      </c>
      <c r="NG45" s="66">
        <f t="shared" si="396"/>
        <v>4.1543162980836348</v>
      </c>
      <c r="NH45" s="66">
        <f t="shared" si="397"/>
        <v>4.1704129650963768</v>
      </c>
      <c r="NI45" s="66">
        <f t="shared" si="398"/>
        <v>4.1865720016232171</v>
      </c>
      <c r="NJ45" s="66">
        <f t="shared" si="399"/>
        <v>4.2027936493263747</v>
      </c>
      <c r="NK45" s="66">
        <f t="shared" si="400"/>
        <v>4.2190781508044353</v>
      </c>
      <c r="NL45" s="66">
        <f t="shared" si="401"/>
        <v>4.2354257495959775</v>
      </c>
      <c r="NM45" s="66">
        <f t="shared" si="402"/>
        <v>4.2518366901832145</v>
      </c>
      <c r="NN45" s="66">
        <f t="shared" si="403"/>
        <v>4.2683112179956515</v>
      </c>
      <c r="NO45" s="66">
        <f t="shared" si="404"/>
        <v>4.2848495794137555</v>
      </c>
      <c r="NP45" s="66">
        <f t="shared" si="405"/>
        <v>4.3014520217726409</v>
      </c>
      <c r="NQ45" s="66">
        <f t="shared" si="406"/>
        <v>4.318118793365767</v>
      </c>
      <c r="NR45" s="66">
        <f t="shared" si="407"/>
        <v>4.3348501434486524</v>
      </c>
      <c r="NS45" s="66">
        <f t="shared" si="408"/>
        <v>4.3516463222426021</v>
      </c>
      <c r="NT45" s="66">
        <f t="shared" si="409"/>
        <v>4.3685075809384495</v>
      </c>
      <c r="NU45" s="66">
        <f t="shared" si="410"/>
        <v>4.3854341717003145</v>
      </c>
      <c r="NV45" s="66">
        <f t="shared" si="411"/>
        <v>4.4024263476693717</v>
      </c>
      <c r="NW45" s="66">
        <f t="shared" si="412"/>
        <v>4.4194843629676406</v>
      </c>
      <c r="NX45" s="66">
        <f t="shared" si="413"/>
        <v>4.4366084727017805</v>
      </c>
      <c r="NY45" s="66">
        <f t="shared" si="414"/>
        <v>4.4537989329669117</v>
      </c>
      <c r="NZ45" s="66">
        <f t="shared" si="415"/>
        <v>4.4710560008504396</v>
      </c>
      <c r="OA45" s="66">
        <f t="shared" si="416"/>
        <v>4.4883799344359039</v>
      </c>
      <c r="OB45" s="66">
        <f t="shared" si="417"/>
        <v>4.5057709928068368</v>
      </c>
      <c r="OC45" s="66">
        <f t="shared" si="418"/>
        <v>4.5232294360506362</v>
      </c>
      <c r="OD45" s="66">
        <f t="shared" si="419"/>
        <v>4.5407555252624583</v>
      </c>
      <c r="OE45" s="66">
        <f t="shared" si="420"/>
        <v>4.5583495225491202</v>
      </c>
      <c r="OF45" s="66">
        <f t="shared" si="421"/>
        <v>4.5760116910330204</v>
      </c>
      <c r="OG45" s="66">
        <f t="shared" si="422"/>
        <v>4.5937422948560735</v>
      </c>
      <c r="OH45" s="66">
        <f t="shared" si="423"/>
        <v>4.6115415991836617</v>
      </c>
      <c r="OI45" s="66">
        <f t="shared" si="424"/>
        <v>4.6294098702085984</v>
      </c>
      <c r="OJ45" s="66">
        <f t="shared" si="425"/>
        <v>4.6473473751551104</v>
      </c>
      <c r="OK45" s="66">
        <f t="shared" si="426"/>
        <v>4.6653543822828345</v>
      </c>
      <c r="OL45" s="66">
        <f t="shared" si="427"/>
        <v>4.6834311608908301</v>
      </c>
      <c r="OM45" s="66">
        <f t="shared" si="428"/>
        <v>4.7015779813216039</v>
      </c>
      <c r="ON45" s="66">
        <f t="shared" si="429"/>
        <v>4.719795114965156</v>
      </c>
      <c r="OO45" s="66">
        <f t="shared" si="430"/>
        <v>4.7380828342630359</v>
      </c>
      <c r="OP45" s="66">
        <f t="shared" si="431"/>
        <v>4.7564414127124195</v>
      </c>
      <c r="OQ45" s="66">
        <f t="shared" si="432"/>
        <v>4.7748711248701978</v>
      </c>
      <c r="OR45" s="66">
        <f t="shared" si="433"/>
        <v>4.7933722463570829</v>
      </c>
      <c r="OS45" s="66">
        <f t="shared" si="434"/>
        <v>4.8119450538617317</v>
      </c>
      <c r="OT45" s="66">
        <f t="shared" si="435"/>
        <v>4.8305898251448802</v>
      </c>
      <c r="OU45" s="66">
        <f t="shared" si="436"/>
        <v>4.8493068390435008</v>
      </c>
      <c r="OV45" s="66">
        <f t="shared" si="437"/>
        <v>4.8680963754749724</v>
      </c>
      <c r="OW45" s="66">
        <f t="shared" si="438"/>
        <v>4.8869587154412635</v>
      </c>
      <c r="OX45" s="66">
        <f t="shared" si="439"/>
        <v>4.9058941410331389</v>
      </c>
      <c r="OY45" s="66">
        <f t="shared" si="440"/>
        <v>4.9249029354343747</v>
      </c>
      <c r="OZ45" s="66">
        <f t="shared" si="441"/>
        <v>4.9439853829259954</v>
      </c>
      <c r="PA45" s="66">
        <f t="shared" si="442"/>
        <v>4.9631417688905248</v>
      </c>
      <c r="PB45" s="66">
        <f t="shared" si="443"/>
        <v>4.9823723798162547</v>
      </c>
      <c r="PC45" s="66">
        <f t="shared" si="444"/>
        <v>5.0016775033015275</v>
      </c>
      <c r="PD45" s="66">
        <f t="shared" si="445"/>
        <v>5.0210574280590397</v>
      </c>
      <c r="PE45" s="66">
        <f t="shared" si="446"/>
        <v>5.040512443920159</v>
      </c>
      <c r="PF45" s="66">
        <f t="shared" si="447"/>
        <v>5.0600428418392571</v>
      </c>
      <c r="PG45" s="66">
        <f t="shared" si="448"/>
        <v>5.0796489138980627</v>
      </c>
      <c r="PH45" s="66">
        <f t="shared" si="449"/>
        <v>5.0993309533100284</v>
      </c>
      <c r="PI45" s="66">
        <f t="shared" si="450"/>
        <v>5.1190892544247184</v>
      </c>
      <c r="PJ45" s="66">
        <f t="shared" si="451"/>
        <v>5.1389241127322078</v>
      </c>
      <c r="PK45" s="66">
        <f t="shared" si="452"/>
        <v>5.1588358248675021</v>
      </c>
      <c r="PL45" s="66">
        <f t="shared" si="453"/>
        <v>5.1788246886149745</v>
      </c>
      <c r="PM45" s="66">
        <f t="shared" si="454"/>
        <v>5.198891002912819</v>
      </c>
      <c r="PN45" s="66">
        <f t="shared" si="455"/>
        <v>5.2190350678575204</v>
      </c>
      <c r="PO45" s="66">
        <f t="shared" si="456"/>
        <v>5.239257184708344</v>
      </c>
      <c r="PP45" s="66">
        <f t="shared" si="457"/>
        <v>5.2595576558918387</v>
      </c>
      <c r="PQ45" s="66">
        <f t="shared" si="458"/>
        <v>5.2799367850063605</v>
      </c>
      <c r="PR45" s="66">
        <f t="shared" si="459"/>
        <v>5.3003948768266156</v>
      </c>
      <c r="PS45" s="66">
        <f t="shared" si="460"/>
        <v>5.320932237308214</v>
      </c>
      <c r="PT45" s="66">
        <f t="shared" si="461"/>
        <v>5.3415491735922487</v>
      </c>
      <c r="PU45" s="66">
        <f t="shared" si="462"/>
        <v>5.3622459940098866</v>
      </c>
      <c r="PV45" s="66">
        <f t="shared" si="463"/>
        <v>5.3830230080869814</v>
      </c>
      <c r="PW45" s="66">
        <f t="shared" si="464"/>
        <v>5.4038805265487024</v>
      </c>
      <c r="PX45" s="66">
        <f t="shared" si="465"/>
        <v>5.4248188613241801</v>
      </c>
      <c r="PY45" s="66">
        <f t="shared" si="466"/>
        <v>5.445838325551172</v>
      </c>
      <c r="PZ45" s="66">
        <f t="shared" si="467"/>
        <v>5.4669392335807467</v>
      </c>
      <c r="QA45" s="66">
        <f t="shared" si="468"/>
        <v>5.4881219009819846</v>
      </c>
      <c r="QB45" s="66">
        <f t="shared" si="469"/>
        <v>5.5093866445466952</v>
      </c>
      <c r="QC45" s="66">
        <f t="shared" si="470"/>
        <v>5.5307337822941571</v>
      </c>
      <c r="QD45" s="66">
        <f t="shared" si="471"/>
        <v>5.5521636334758737</v>
      </c>
      <c r="QE45" s="66">
        <f t="shared" si="472"/>
        <v>5.5736765185803483</v>
      </c>
      <c r="QF45" s="66">
        <f t="shared" si="473"/>
        <v>5.5952727593378739</v>
      </c>
      <c r="QG45" s="66">
        <f t="shared" si="474"/>
        <v>5.6169526787253492</v>
      </c>
      <c r="QH45" s="66">
        <f t="shared" si="475"/>
        <v>5.6387166009711063</v>
      </c>
      <c r="QI45" t="s">
        <v>1293</v>
      </c>
    </row>
    <row r="46" spans="1:451">
      <c r="A46" s="43"/>
      <c r="B46" s="52" t="s">
        <v>1300</v>
      </c>
      <c r="C46" s="53"/>
      <c r="D46" s="53"/>
      <c r="E46" s="53"/>
      <c r="F46" s="45"/>
      <c r="G46" s="66">
        <v>1</v>
      </c>
      <c r="H46" s="66">
        <f t="shared" si="67"/>
        <v>1.000721</v>
      </c>
      <c r="I46" s="66">
        <f t="shared" si="67"/>
        <v>1.0025983525960001</v>
      </c>
      <c r="J46" s="66">
        <f t="shared" si="67"/>
        <v>1.0038736577005021</v>
      </c>
      <c r="K46" s="66">
        <f t="shared" si="67"/>
        <v>1.0055692003083583</v>
      </c>
      <c r="L46" s="66">
        <f t="shared" si="67"/>
        <v>1.0065285133254525</v>
      </c>
      <c r="M46" s="66">
        <f t="shared" si="67"/>
        <v>1.0080071037115275</v>
      </c>
      <c r="N46" s="66">
        <f t="shared" si="67"/>
        <v>1.0094848421255684</v>
      </c>
      <c r="O46" s="66">
        <f t="shared" si="67"/>
        <v>1.0098401807899966</v>
      </c>
      <c r="P46" s="66">
        <f t="shared" si="67"/>
        <v>1.0109934182764588</v>
      </c>
      <c r="Q46" s="66">
        <f t="shared" si="67"/>
        <v>1.0115899043932421</v>
      </c>
      <c r="R46" s="66">
        <f t="shared" si="67"/>
        <v>1.0122373219320537</v>
      </c>
      <c r="S46" s="66">
        <f t="shared" si="67"/>
        <v>1.013259681627205</v>
      </c>
      <c r="T46" s="66">
        <f t="shared" si="67"/>
        <v>1.0135059037298404</v>
      </c>
      <c r="U46" s="66">
        <f t="shared" si="67"/>
        <v>1.013920427644466</v>
      </c>
      <c r="V46" s="66">
        <f t="shared" si="67"/>
        <v>1.0148887216528666</v>
      </c>
      <c r="W46" s="66">
        <f t="shared" si="67"/>
        <v>1.0156356797520032</v>
      </c>
      <c r="X46" s="66">
        <f t="shared" si="67"/>
        <v>1.0167995982409992</v>
      </c>
      <c r="Y46" s="66">
        <f t="shared" si="67"/>
        <v>1.0187457526720325</v>
      </c>
      <c r="Z46" s="66">
        <f t="shared" si="67"/>
        <v>1.0203492584867382</v>
      </c>
      <c r="AA46" s="66">
        <f t="shared" si="67"/>
        <v>1.0223593465259571</v>
      </c>
      <c r="AB46" s="66">
        <f t="shared" si="67"/>
        <v>1.0249213790483509</v>
      </c>
      <c r="AC46" s="66">
        <f t="shared" si="67"/>
        <v>1.026579701839651</v>
      </c>
      <c r="AD46" s="66">
        <f t="shared" si="67"/>
        <v>1.0287858216189043</v>
      </c>
      <c r="AE46" s="66">
        <f t="shared" si="67"/>
        <v>1.0306787875306831</v>
      </c>
      <c r="AF46" s="66">
        <f t="shared" si="67"/>
        <v>1.0311436236638594</v>
      </c>
      <c r="AG46" s="66">
        <f t="shared" si="67"/>
        <v>1.0326264081946881</v>
      </c>
      <c r="AH46" s="66">
        <f t="shared" si="67"/>
        <v>1.0330952205840085</v>
      </c>
      <c r="AI46" s="66">
        <f t="shared" si="67"/>
        <v>1.0335590803380506</v>
      </c>
      <c r="AJ46" s="66">
        <f t="shared" si="67"/>
        <v>1.0342370950947524</v>
      </c>
      <c r="AK46" s="66">
        <f t="shared" si="67"/>
        <v>1.0353240782816968</v>
      </c>
      <c r="AL46" s="66">
        <f t="shared" si="67"/>
        <v>1.0355280371251183</v>
      </c>
      <c r="AM46" s="66">
        <f t="shared" si="67"/>
        <v>1.0355280371251183</v>
      </c>
      <c r="AN46" s="66">
        <f t="shared" si="67"/>
        <v>1.0355280371251183</v>
      </c>
      <c r="AO46" s="66">
        <f t="shared" si="67"/>
        <v>1.0355280371251183</v>
      </c>
      <c r="AP46" s="66">
        <f t="shared" si="67"/>
        <v>1.0360799735689059</v>
      </c>
      <c r="AQ46" s="66">
        <f t="shared" si="68"/>
        <v>1.0360799735689059</v>
      </c>
      <c r="AR46" s="66">
        <f t="shared" si="69"/>
        <v>1.0360799735689059</v>
      </c>
      <c r="AS46" s="66">
        <f t="shared" si="70"/>
        <v>1.0369005489079723</v>
      </c>
      <c r="AT46" s="66">
        <f t="shared" si="71"/>
        <v>1.0369005489079723</v>
      </c>
      <c r="AU46" s="66">
        <f t="shared" si="72"/>
        <v>1.0374293681879154</v>
      </c>
      <c r="AV46" s="66">
        <f t="shared" si="73"/>
        <v>1.038040414085778</v>
      </c>
      <c r="AW46" s="66">
        <f t="shared" si="74"/>
        <v>1.0392351986023907</v>
      </c>
      <c r="AX46" s="66">
        <f t="shared" si="75"/>
        <v>1.0401798633979202</v>
      </c>
      <c r="AY46" s="66">
        <f t="shared" si="76"/>
        <v>1.0409100696620255</v>
      </c>
      <c r="AZ46" s="66">
        <f t="shared" si="77"/>
        <v>1.0414013792149059</v>
      </c>
      <c r="BA46" s="66">
        <f t="shared" si="78"/>
        <v>1.0417512900783221</v>
      </c>
      <c r="BB46" s="66">
        <f t="shared" si="79"/>
        <v>1.0432159923921722</v>
      </c>
      <c r="BC46" s="66">
        <f t="shared" si="80"/>
        <v>1.0439618918267326</v>
      </c>
      <c r="BD46" s="66">
        <f t="shared" si="81"/>
        <v>1.0445089278580497</v>
      </c>
      <c r="BE46" s="66">
        <f t="shared" si="82"/>
        <v>1.0457748726786136</v>
      </c>
      <c r="BF46" s="66">
        <f t="shared" si="83"/>
        <v>1.0461607636066321</v>
      </c>
      <c r="BG46" s="66">
        <f t="shared" si="84"/>
        <v>1.0478032360054945</v>
      </c>
      <c r="BH46" s="66">
        <f t="shared" si="85"/>
        <v>1.0489704888104048</v>
      </c>
      <c r="BI46" s="66">
        <f t="shared" si="86"/>
        <v>1.0502596735411527</v>
      </c>
      <c r="BJ46" s="66">
        <f t="shared" si="87"/>
        <v>1.0524400126234241</v>
      </c>
      <c r="BK46" s="66">
        <f t="shared" si="88"/>
        <v>1.0534956099560855</v>
      </c>
      <c r="BL46" s="66">
        <f t="shared" si="89"/>
        <v>1.0541487772342584</v>
      </c>
      <c r="BM46" s="66">
        <f t="shared" si="90"/>
        <v>1.0548287031955745</v>
      </c>
      <c r="BN46" s="66">
        <f t="shared" si="91"/>
        <v>1.0558170776904687</v>
      </c>
      <c r="BO46" s="66">
        <f t="shared" si="92"/>
        <v>1.0567293036455934</v>
      </c>
      <c r="BP46" s="66">
        <f t="shared" si="93"/>
        <v>1.0567293036455934</v>
      </c>
      <c r="BQ46" s="66">
        <f t="shared" si="94"/>
        <v>1.0578578905418869</v>
      </c>
      <c r="BR46" s="66">
        <f t="shared" si="95"/>
        <v>1.05809802428304</v>
      </c>
      <c r="BS46" s="66">
        <f t="shared" si="96"/>
        <v>1.0585932141584045</v>
      </c>
      <c r="BT46" s="66">
        <f t="shared" si="97"/>
        <v>1.0585932141584045</v>
      </c>
      <c r="BU46" s="66">
        <f t="shared" si="98"/>
        <v>1.0587456515812432</v>
      </c>
      <c r="BV46" s="66">
        <f t="shared" si="99"/>
        <v>1.0588758772963878</v>
      </c>
      <c r="BW46" s="66">
        <f t="shared" si="100"/>
        <v>1.0588758772963878</v>
      </c>
      <c r="BX46" s="66">
        <f t="shared" si="101"/>
        <v>1.0588758772963878</v>
      </c>
      <c r="BY46" s="66">
        <f t="shared" si="102"/>
        <v>1.0588758772963878</v>
      </c>
      <c r="BZ46" s="66">
        <f t="shared" si="103"/>
        <v>1.0588758772963878</v>
      </c>
      <c r="CA46" s="66">
        <f t="shared" si="104"/>
        <v>1.0588758772963878</v>
      </c>
      <c r="CB46" s="66">
        <f t="shared" si="105"/>
        <v>1.0588758772963878</v>
      </c>
      <c r="CC46" s="66">
        <f t="shared" si="106"/>
        <v>1.0588758772963878</v>
      </c>
      <c r="CD46" s="66">
        <f t="shared" si="107"/>
        <v>1.0588758772963878</v>
      </c>
      <c r="CE46" s="66">
        <f t="shared" si="108"/>
        <v>1.0588758772963878</v>
      </c>
      <c r="CF46" s="66">
        <f t="shared" si="109"/>
        <v>1.0588758772963878</v>
      </c>
      <c r="CG46" s="66">
        <f t="shared" si="110"/>
        <v>1.0590971823547426</v>
      </c>
      <c r="CH46" s="66">
        <f t="shared" si="111"/>
        <v>1.0590971823547426</v>
      </c>
      <c r="CI46" s="66">
        <f t="shared" si="112"/>
        <v>1.0591808510321485</v>
      </c>
      <c r="CJ46" s="66">
        <f t="shared" si="113"/>
        <v>1.0601552974150981</v>
      </c>
      <c r="CK46" s="66">
        <f t="shared" si="114"/>
        <v>1.0603747495616631</v>
      </c>
      <c r="CL46" s="66">
        <f t="shared" si="115"/>
        <v>1.0608985746879465</v>
      </c>
      <c r="CM46" s="66">
        <f t="shared" si="116"/>
        <v>1.062093146483045</v>
      </c>
      <c r="CN46" s="66">
        <f t="shared" si="117"/>
        <v>1.0626634905027064</v>
      </c>
      <c r="CO46" s="66">
        <f t="shared" si="118"/>
        <v>1.0629461589911802</v>
      </c>
      <c r="CP46" s="66">
        <f t="shared" si="119"/>
        <v>1.063434051278157</v>
      </c>
      <c r="CQ46" s="66">
        <f t="shared" si="120"/>
        <v>1.0640763654451291</v>
      </c>
      <c r="CR46" s="66">
        <f t="shared" si="121"/>
        <v>1.064571160955061</v>
      </c>
      <c r="CS46" s="66">
        <f t="shared" si="122"/>
        <v>1.0656932189587078</v>
      </c>
      <c r="CT46" s="66">
        <f t="shared" si="123"/>
        <v>1.066334766276521</v>
      </c>
      <c r="CU46" s="66">
        <f t="shared" si="124"/>
        <v>1.0672656765274804</v>
      </c>
      <c r="CV46" s="66">
        <f t="shared" si="125"/>
        <v>1.068373498299716</v>
      </c>
      <c r="CW46" s="66">
        <f t="shared" si="126"/>
        <v>1.0688895226993946</v>
      </c>
      <c r="CX46" s="66">
        <f t="shared" si="127"/>
        <v>1.0700150633667971</v>
      </c>
      <c r="CY46" s="66">
        <f t="shared" si="128"/>
        <v>1.0709545365924331</v>
      </c>
      <c r="CZ46" s="66">
        <f t="shared" si="129"/>
        <v>1.0711344569545806</v>
      </c>
      <c r="DA46" s="66">
        <f t="shared" si="130"/>
        <v>1.0725226472107938</v>
      </c>
      <c r="DB46" s="66">
        <f t="shared" si="131"/>
        <v>1.0736745365338982</v>
      </c>
      <c r="DC46" s="66">
        <f t="shared" si="132"/>
        <v>1.0749124832745218</v>
      </c>
      <c r="DD46" s="66">
        <f t="shared" si="133"/>
        <v>1.0768612996066986</v>
      </c>
      <c r="DE46" s="66">
        <f t="shared" si="134"/>
        <v>1.0793434649022922</v>
      </c>
      <c r="DF46" s="66">
        <f t="shared" si="135"/>
        <v>1.0813585991512649</v>
      </c>
      <c r="DG46" s="66">
        <f t="shared" si="136"/>
        <v>1.0834348076616351</v>
      </c>
      <c r="DH46" s="66">
        <f t="shared" si="137"/>
        <v>1.0853741559673493</v>
      </c>
      <c r="DI46" s="66">
        <f t="shared" si="138"/>
        <v>1.0867818862476391</v>
      </c>
      <c r="DJ46" s="66">
        <f t="shared" si="139"/>
        <v>1.0892271454916964</v>
      </c>
      <c r="DK46" s="66">
        <f t="shared" si="140"/>
        <v>1.0906649253237455</v>
      </c>
      <c r="DL46" s="66">
        <f t="shared" si="141"/>
        <v>1.0917086916572805</v>
      </c>
      <c r="DM46" s="66">
        <f t="shared" si="142"/>
        <v>1.0940755161007933</v>
      </c>
      <c r="DN46" s="66">
        <f t="shared" si="143"/>
        <v>1.0955021905737887</v>
      </c>
      <c r="DO46" s="66">
        <f t="shared" si="144"/>
        <v>1.0971815954319384</v>
      </c>
      <c r="DP46" s="66">
        <f t="shared" si="145"/>
        <v>1.0994231374314059</v>
      </c>
      <c r="DQ46" s="66">
        <f t="shared" si="146"/>
        <v>1.1012053023371822</v>
      </c>
      <c r="DR46" s="66">
        <f t="shared" si="147"/>
        <v>1.1040078698316302</v>
      </c>
      <c r="DS46" s="66">
        <f t="shared" si="148"/>
        <v>1.1057466822266151</v>
      </c>
      <c r="DT46" s="66">
        <f t="shared" si="149"/>
        <v>1.1075169826648599</v>
      </c>
      <c r="DU46" s="66">
        <f t="shared" si="150"/>
        <v>1.1090985169161052</v>
      </c>
      <c r="DV46" s="66">
        <f t="shared" si="151"/>
        <v>1.1111492400738829</v>
      </c>
      <c r="DW46" s="66">
        <f t="shared" si="152"/>
        <v>1.1130381937820086</v>
      </c>
      <c r="DX46" s="66">
        <f t="shared" si="153"/>
        <v>1.1133743313165307</v>
      </c>
      <c r="DY46" s="66">
        <f t="shared" si="154"/>
        <v>1.1150655469258006</v>
      </c>
      <c r="DZ46" s="66">
        <f t="shared" si="155"/>
        <v>1.1150655469258006</v>
      </c>
      <c r="EA46" s="66">
        <f t="shared" si="156"/>
        <v>1.1159174570036519</v>
      </c>
      <c r="EB46" s="66">
        <f t="shared" si="157"/>
        <v>1.116515588760606</v>
      </c>
      <c r="EC46" s="66">
        <f t="shared" si="158"/>
        <v>1.1172111779724039</v>
      </c>
      <c r="ED46" s="66">
        <f t="shared" si="159"/>
        <v>1.1177798384619919</v>
      </c>
      <c r="EE46" s="66">
        <f t="shared" si="160"/>
        <v>1.1177798384619919</v>
      </c>
      <c r="EF46" s="66">
        <f t="shared" si="161"/>
        <v>1.1177798384619919</v>
      </c>
      <c r="EG46" s="66">
        <f t="shared" si="162"/>
        <v>1.1177798384619919</v>
      </c>
      <c r="EH46" s="66">
        <f t="shared" si="163"/>
        <v>1.1177798384619919</v>
      </c>
      <c r="EI46" s="66">
        <f t="shared" si="164"/>
        <v>1.1177798384619919</v>
      </c>
      <c r="EJ46" s="66">
        <f t="shared" si="165"/>
        <v>1.1177798384619919</v>
      </c>
      <c r="EK46" s="66">
        <f t="shared" si="166"/>
        <v>1.1177798384619919</v>
      </c>
      <c r="EL46" s="66">
        <f t="shared" si="167"/>
        <v>1.1177798384619919</v>
      </c>
      <c r="EM46" s="66">
        <f t="shared" si="168"/>
        <v>1.1177798384619919</v>
      </c>
      <c r="EN46" s="66">
        <f t="shared" si="169"/>
        <v>1.1177798384619919</v>
      </c>
      <c r="EO46" s="66">
        <f t="shared" si="170"/>
        <v>1.1177798384619919</v>
      </c>
      <c r="EP46" s="66">
        <f t="shared" si="171"/>
        <v>1.1177798384619919</v>
      </c>
      <c r="EQ46" s="66">
        <f t="shared" si="172"/>
        <v>1.1177798384619919</v>
      </c>
      <c r="ER46" s="66">
        <f t="shared" si="173"/>
        <v>1.1177798384619919</v>
      </c>
      <c r="ES46" s="66">
        <f t="shared" si="174"/>
        <v>1.1177798384619919</v>
      </c>
      <c r="ET46" s="66">
        <f t="shared" si="175"/>
        <v>1.1177798384619919</v>
      </c>
      <c r="EU46" s="66">
        <f t="shared" si="176"/>
        <v>1.1177798384619919</v>
      </c>
      <c r="EV46" s="66">
        <f t="shared" si="177"/>
        <v>1.1177798384619919</v>
      </c>
      <c r="EW46" s="66">
        <f t="shared" si="178"/>
        <v>1.1177798384619919</v>
      </c>
      <c r="EX46" s="66">
        <f t="shared" si="179"/>
        <v>1.1177798384619919</v>
      </c>
      <c r="EY46" s="66">
        <f t="shared" si="180"/>
        <v>1.1177798384619919</v>
      </c>
      <c r="EZ46" s="66">
        <f t="shared" si="181"/>
        <v>1.1177798384619919</v>
      </c>
      <c r="FA46" s="66">
        <f t="shared" si="182"/>
        <v>1.1177798384619919</v>
      </c>
      <c r="FB46" s="66">
        <f t="shared" si="183"/>
        <v>1.1177798384619919</v>
      </c>
      <c r="FC46" s="66">
        <f t="shared" si="184"/>
        <v>1.1177798384619919</v>
      </c>
      <c r="FD46" s="66">
        <f t="shared" si="185"/>
        <v>1.1177798384619919</v>
      </c>
      <c r="FE46" s="66">
        <f t="shared" si="186"/>
        <v>1.1177798384619919</v>
      </c>
      <c r="FF46" s="66">
        <f t="shared" si="187"/>
        <v>1.1177798384619919</v>
      </c>
      <c r="FG46" s="66">
        <f t="shared" ca="1" si="188"/>
        <v>1.1177798384619919</v>
      </c>
      <c r="FH46" s="66">
        <f t="shared" ca="1" si="189"/>
        <v>1.1177798384619919</v>
      </c>
      <c r="FI46" s="66">
        <f t="shared" ca="1" si="190"/>
        <v>1.1177798384619919</v>
      </c>
      <c r="FJ46" s="66">
        <f t="shared" ca="1" si="191"/>
        <v>1.1177798384619919</v>
      </c>
      <c r="FK46" s="66">
        <f t="shared" ca="1" si="192"/>
        <v>1.1177798384619919</v>
      </c>
      <c r="FL46" s="66">
        <f t="shared" ca="1" si="193"/>
        <v>1.1177798384619919</v>
      </c>
      <c r="FM46" s="66">
        <f t="shared" ca="1" si="194"/>
        <v>1.1177798384619919</v>
      </c>
      <c r="FN46" s="66">
        <f t="shared" ca="1" si="195"/>
        <v>1.1177798384619919</v>
      </c>
      <c r="FO46" s="66">
        <f t="shared" ca="1" si="196"/>
        <v>1.1177798384619919</v>
      </c>
      <c r="FP46" s="66">
        <f t="shared" ca="1" si="197"/>
        <v>1.1177798384619919</v>
      </c>
      <c r="FQ46" s="66">
        <f t="shared" ca="1" si="198"/>
        <v>1.1177798384619919</v>
      </c>
      <c r="FR46" s="66">
        <f t="shared" ca="1" si="199"/>
        <v>1.1177798384619919</v>
      </c>
      <c r="FS46" s="66">
        <f t="shared" ca="1" si="200"/>
        <v>1.1177798384619919</v>
      </c>
      <c r="FT46" s="66">
        <f t="shared" ca="1" si="201"/>
        <v>1.1177798384619919</v>
      </c>
      <c r="FU46" s="66">
        <f t="shared" ca="1" si="202"/>
        <v>1.1177798384619919</v>
      </c>
      <c r="FV46" s="66">
        <f t="shared" ca="1" si="203"/>
        <v>1.1177798384619919</v>
      </c>
      <c r="FW46" s="66">
        <f t="shared" ca="1" si="204"/>
        <v>1.1177798384619919</v>
      </c>
      <c r="FX46" s="66">
        <f t="shared" ca="1" si="205"/>
        <v>1.1177798384619919</v>
      </c>
      <c r="FY46" s="66">
        <f t="shared" ca="1" si="206"/>
        <v>1.1177798384619919</v>
      </c>
      <c r="FZ46" s="66">
        <f t="shared" ca="1" si="207"/>
        <v>1.1177798384619919</v>
      </c>
      <c r="GA46" s="66">
        <f t="shared" ca="1" si="208"/>
        <v>1.1177798384619919</v>
      </c>
      <c r="GB46" s="66">
        <f t="shared" ca="1" si="209"/>
        <v>1.1177798384619919</v>
      </c>
      <c r="GC46" s="66">
        <f t="shared" ca="1" si="210"/>
        <v>1.1177798384619919</v>
      </c>
      <c r="GD46" s="66">
        <f t="shared" ca="1" si="211"/>
        <v>1.1177798384619919</v>
      </c>
      <c r="GE46" s="66">
        <f t="shared" ca="1" si="212"/>
        <v>1.1177798384619919</v>
      </c>
      <c r="GF46" s="66">
        <f t="shared" ca="1" si="213"/>
        <v>1.1177798384619919</v>
      </c>
      <c r="GG46" s="66">
        <f t="shared" ca="1" si="214"/>
        <v>1.1177798384619919</v>
      </c>
      <c r="GH46" s="66">
        <f t="shared" ca="1" si="215"/>
        <v>1.1177798384619919</v>
      </c>
      <c r="GI46" s="66">
        <f t="shared" ca="1" si="216"/>
        <v>1.1177798384619919</v>
      </c>
      <c r="GJ46" s="66">
        <f t="shared" ca="1" si="217"/>
        <v>1.1177798384619919</v>
      </c>
      <c r="GK46" s="66">
        <f t="shared" ca="1" si="218"/>
        <v>1.1177798384619919</v>
      </c>
      <c r="GL46" s="66">
        <f t="shared" ca="1" si="219"/>
        <v>1.1177798384619919</v>
      </c>
      <c r="GM46" s="66">
        <f t="shared" ca="1" si="220"/>
        <v>1.1177798384619919</v>
      </c>
      <c r="GN46" s="66">
        <f t="shared" ca="1" si="221"/>
        <v>1.1177798384619919</v>
      </c>
      <c r="GO46" s="66">
        <f t="shared" ca="1" si="222"/>
        <v>1.1177798384619919</v>
      </c>
      <c r="GP46" s="66">
        <f t="shared" ca="1" si="223"/>
        <v>1.1177798384619919</v>
      </c>
      <c r="GQ46" s="66">
        <f t="shared" ca="1" si="224"/>
        <v>1.1177798384619919</v>
      </c>
      <c r="GR46" s="66">
        <f t="shared" ca="1" si="225"/>
        <v>1.1177798384619919</v>
      </c>
      <c r="GS46" s="66">
        <f t="shared" ca="1" si="226"/>
        <v>1.1177798384619919</v>
      </c>
      <c r="GT46" s="66">
        <f t="shared" ca="1" si="227"/>
        <v>1.1177798384619919</v>
      </c>
      <c r="GU46" s="66">
        <f t="shared" ca="1" si="228"/>
        <v>1.1177798384619919</v>
      </c>
      <c r="GV46" s="66">
        <f t="shared" ca="1" si="229"/>
        <v>1.1177798384619919</v>
      </c>
      <c r="GW46" s="66">
        <f t="shared" ca="1" si="230"/>
        <v>1.1177798384619919</v>
      </c>
      <c r="GX46" s="66">
        <f t="shared" ca="1" si="231"/>
        <v>1.1177798384619919</v>
      </c>
      <c r="GY46" s="66">
        <f t="shared" ca="1" si="232"/>
        <v>1.1177798384619919</v>
      </c>
      <c r="GZ46" s="66">
        <f t="shared" ca="1" si="233"/>
        <v>1.1177798384619919</v>
      </c>
      <c r="HA46" s="66">
        <f t="shared" ca="1" si="234"/>
        <v>1.1177798384619919</v>
      </c>
      <c r="HB46" s="66">
        <f t="shared" ca="1" si="235"/>
        <v>1.1177798384619919</v>
      </c>
      <c r="HC46" s="66">
        <f t="shared" ca="1" si="236"/>
        <v>1.1177798384619919</v>
      </c>
      <c r="HD46" s="66">
        <f t="shared" ca="1" si="237"/>
        <v>1.1177798384619919</v>
      </c>
      <c r="HE46" s="66">
        <f t="shared" ca="1" si="238"/>
        <v>1.1177798384619919</v>
      </c>
      <c r="HF46" s="66">
        <f t="shared" ca="1" si="239"/>
        <v>1.1177798384619919</v>
      </c>
      <c r="HG46" s="66">
        <f t="shared" ca="1" si="240"/>
        <v>1.1177798384619919</v>
      </c>
      <c r="HH46" s="66">
        <f t="shared" ca="1" si="241"/>
        <v>1.1177798384619919</v>
      </c>
      <c r="HI46" s="66">
        <f t="shared" ca="1" si="242"/>
        <v>1.1177798384619919</v>
      </c>
      <c r="HJ46" s="66">
        <f t="shared" ca="1" si="243"/>
        <v>1.1177798384619919</v>
      </c>
      <c r="HK46" s="66">
        <f t="shared" ca="1" si="244"/>
        <v>1.1177798384619919</v>
      </c>
      <c r="HL46" s="66">
        <f t="shared" ca="1" si="245"/>
        <v>1.1177798384619919</v>
      </c>
      <c r="HM46" s="66">
        <f t="shared" ca="1" si="246"/>
        <v>1.1177798384619919</v>
      </c>
      <c r="HN46" s="66">
        <f t="shared" ca="1" si="247"/>
        <v>1.1177798384619919</v>
      </c>
      <c r="HO46" s="66">
        <f t="shared" ca="1" si="248"/>
        <v>1.1177798384619919</v>
      </c>
      <c r="HP46" s="66">
        <f t="shared" ca="1" si="249"/>
        <v>1.1177798384619919</v>
      </c>
      <c r="HQ46" s="66">
        <f t="shared" ca="1" si="250"/>
        <v>1.1177798384619919</v>
      </c>
      <c r="HR46" s="66">
        <f t="shared" ca="1" si="251"/>
        <v>1.1177798384619919</v>
      </c>
      <c r="HS46" s="66">
        <f t="shared" ca="1" si="252"/>
        <v>1.1177798384619919</v>
      </c>
      <c r="HT46" s="66">
        <f t="shared" ca="1" si="253"/>
        <v>1.1177798384619919</v>
      </c>
      <c r="HU46" s="66">
        <f t="shared" ca="1" si="254"/>
        <v>1.1177798384619919</v>
      </c>
      <c r="HV46" s="66">
        <f t="shared" ca="1" si="255"/>
        <v>1.1177798384619919</v>
      </c>
      <c r="HW46" s="66">
        <f t="shared" ca="1" si="256"/>
        <v>1.1177798384619919</v>
      </c>
      <c r="HX46" s="66">
        <f t="shared" ca="1" si="257"/>
        <v>1.1177798384619919</v>
      </c>
      <c r="HY46" s="66">
        <f t="shared" ca="1" si="258"/>
        <v>1.1177798384619919</v>
      </c>
      <c r="HZ46" s="66">
        <f t="shared" ca="1" si="259"/>
        <v>1.1177798384619919</v>
      </c>
      <c r="IA46" s="66">
        <f t="shared" ca="1" si="260"/>
        <v>1.1177798384619919</v>
      </c>
      <c r="IB46" s="66">
        <f t="shared" ca="1" si="261"/>
        <v>1.1177798384619919</v>
      </c>
      <c r="IC46" s="66">
        <f t="shared" ca="1" si="262"/>
        <v>1.1177798384619919</v>
      </c>
      <c r="ID46" s="66">
        <f t="shared" ca="1" si="263"/>
        <v>1.1177798384619919</v>
      </c>
      <c r="IE46" s="66">
        <f t="shared" ca="1" si="264"/>
        <v>1.1177798384619919</v>
      </c>
      <c r="IF46" s="66">
        <f t="shared" ca="1" si="265"/>
        <v>1.1177798384619919</v>
      </c>
      <c r="IG46" s="66">
        <f t="shared" ca="1" si="266"/>
        <v>1.1177798384619919</v>
      </c>
      <c r="IH46" s="66">
        <f t="shared" ca="1" si="267"/>
        <v>1.1177798384619919</v>
      </c>
      <c r="II46" s="66">
        <f t="shared" ca="1" si="268"/>
        <v>1.1177798384619919</v>
      </c>
      <c r="IJ46" s="66">
        <f t="shared" ca="1" si="269"/>
        <v>1.1177798384619919</v>
      </c>
      <c r="IK46" s="66">
        <f t="shared" ca="1" si="270"/>
        <v>1.1177798384619919</v>
      </c>
      <c r="IL46" s="66">
        <f t="shared" ca="1" si="271"/>
        <v>1.1177798384619919</v>
      </c>
      <c r="IM46" s="66">
        <f t="shared" ca="1" si="272"/>
        <v>1.1177798384619919</v>
      </c>
      <c r="IN46" s="66">
        <f t="shared" ca="1" si="273"/>
        <v>1.1177798384619919</v>
      </c>
      <c r="IO46" s="66">
        <f t="shared" ca="1" si="274"/>
        <v>1.1177798384619919</v>
      </c>
      <c r="IP46" s="66">
        <f t="shared" ca="1" si="275"/>
        <v>1.1177798384619919</v>
      </c>
      <c r="IQ46" s="66">
        <f t="shared" ca="1" si="276"/>
        <v>1.1177798384619919</v>
      </c>
      <c r="IR46" s="66">
        <f t="shared" ca="1" si="277"/>
        <v>1.1177798384619919</v>
      </c>
      <c r="IS46" s="66">
        <f t="shared" ca="1" si="278"/>
        <v>1.1177798384619919</v>
      </c>
      <c r="IT46" s="66">
        <f t="shared" ca="1" si="279"/>
        <v>1.1177798384619919</v>
      </c>
      <c r="IU46" s="66">
        <f t="shared" ca="1" si="280"/>
        <v>1.1177798384619919</v>
      </c>
      <c r="IV46" s="66">
        <f t="shared" ca="1" si="281"/>
        <v>1.1177798384619919</v>
      </c>
      <c r="IW46" s="66">
        <f t="shared" ca="1" si="282"/>
        <v>1.1177798384619919</v>
      </c>
      <c r="IX46" s="66">
        <f t="shared" ca="1" si="283"/>
        <v>1.1177798384619919</v>
      </c>
      <c r="IY46" s="66">
        <f t="shared" ca="1" si="284"/>
        <v>1.1177798384619919</v>
      </c>
      <c r="IZ46" s="66">
        <f t="shared" ca="1" si="285"/>
        <v>1.1177798384619919</v>
      </c>
      <c r="JA46" s="66">
        <f t="shared" ca="1" si="286"/>
        <v>1.1177798384619919</v>
      </c>
      <c r="JB46" s="66">
        <f t="shared" ca="1" si="287"/>
        <v>1.1177798384619919</v>
      </c>
      <c r="JC46" s="66">
        <f t="shared" ca="1" si="288"/>
        <v>1.1177798384619919</v>
      </c>
      <c r="JD46" s="66">
        <f t="shared" ca="1" si="289"/>
        <v>1.1177798384619919</v>
      </c>
      <c r="JE46" s="66">
        <f t="shared" ca="1" si="290"/>
        <v>1.1177798384619919</v>
      </c>
      <c r="JF46" s="66">
        <f t="shared" ca="1" si="291"/>
        <v>1.1177798384619919</v>
      </c>
      <c r="JG46" s="66">
        <f t="shared" ca="1" si="292"/>
        <v>1.1177798384619919</v>
      </c>
      <c r="JH46" s="66">
        <f t="shared" ca="1" si="293"/>
        <v>1.1177798384619919</v>
      </c>
      <c r="JI46" s="66">
        <f t="shared" ca="1" si="294"/>
        <v>1.1177798384619919</v>
      </c>
      <c r="JJ46" s="66">
        <f t="shared" ca="1" si="295"/>
        <v>1.1177798384619919</v>
      </c>
      <c r="JK46" s="66">
        <f t="shared" ca="1" si="296"/>
        <v>1.1177798384619919</v>
      </c>
      <c r="JL46" s="66">
        <f t="shared" ca="1" si="297"/>
        <v>1.1177798384619919</v>
      </c>
      <c r="JM46" s="66">
        <f t="shared" ca="1" si="298"/>
        <v>1.1177798384619919</v>
      </c>
      <c r="JN46" s="66">
        <f t="shared" ca="1" si="299"/>
        <v>1.1177798384619919</v>
      </c>
      <c r="JO46" s="66">
        <f t="shared" ca="1" si="300"/>
        <v>1.1177798384619919</v>
      </c>
      <c r="JP46" s="66">
        <f t="shared" ca="1" si="301"/>
        <v>1.1177798384619919</v>
      </c>
      <c r="JQ46" s="66">
        <f t="shared" ca="1" si="302"/>
        <v>1.1177798384619919</v>
      </c>
      <c r="JR46" s="66">
        <f t="shared" ca="1" si="303"/>
        <v>1.1177798384619919</v>
      </c>
      <c r="JS46" s="66">
        <f t="shared" ca="1" si="304"/>
        <v>1.1177798384619919</v>
      </c>
      <c r="JT46" s="66">
        <f t="shared" ca="1" si="305"/>
        <v>1.1177798384619919</v>
      </c>
      <c r="JU46" s="66">
        <f t="shared" ca="1" si="306"/>
        <v>1.1177798384619919</v>
      </c>
      <c r="JV46" s="66">
        <f t="shared" ca="1" si="307"/>
        <v>1.1177798384619919</v>
      </c>
      <c r="JW46" s="66">
        <f t="shared" ca="1" si="308"/>
        <v>1.1177798384619919</v>
      </c>
      <c r="JX46" s="66">
        <f t="shared" ca="1" si="309"/>
        <v>1.1177798384619919</v>
      </c>
      <c r="JY46" s="66">
        <f t="shared" ca="1" si="310"/>
        <v>1.1177798384619919</v>
      </c>
      <c r="JZ46" s="66">
        <f t="shared" ca="1" si="311"/>
        <v>1.1177798384619919</v>
      </c>
      <c r="KA46" s="66">
        <f t="shared" ca="1" si="312"/>
        <v>1.1177798384619919</v>
      </c>
      <c r="KB46" s="66">
        <f t="shared" ca="1" si="313"/>
        <v>1.1177798384619919</v>
      </c>
      <c r="KC46" s="66">
        <f t="shared" ca="1" si="314"/>
        <v>1.1177798384619919</v>
      </c>
      <c r="KD46" s="66">
        <f t="shared" ca="1" si="315"/>
        <v>1.1177798384619919</v>
      </c>
      <c r="KE46" s="66">
        <f t="shared" ca="1" si="316"/>
        <v>1.1177798384619919</v>
      </c>
      <c r="KF46" s="66">
        <f t="shared" ca="1" si="317"/>
        <v>1.1177798384619919</v>
      </c>
      <c r="KG46" s="66">
        <f t="shared" ca="1" si="318"/>
        <v>1.1177798384619919</v>
      </c>
      <c r="KH46" s="66">
        <f t="shared" ca="1" si="319"/>
        <v>1.1177798384619919</v>
      </c>
      <c r="KI46" s="66">
        <f t="shared" ca="1" si="320"/>
        <v>1.1177798384619919</v>
      </c>
      <c r="KJ46" s="66">
        <f t="shared" ca="1" si="321"/>
        <v>1.1177798384619919</v>
      </c>
      <c r="KK46" s="66">
        <f t="shared" ca="1" si="322"/>
        <v>1.1177798384619919</v>
      </c>
      <c r="KL46" s="66">
        <f t="shared" ca="1" si="323"/>
        <v>1.1177798384619919</v>
      </c>
      <c r="KM46" s="66">
        <f t="shared" ca="1" si="324"/>
        <v>1.1177798384619919</v>
      </c>
      <c r="KN46" s="66">
        <f t="shared" ca="1" si="325"/>
        <v>1.1177798384619919</v>
      </c>
      <c r="KO46" s="66">
        <f t="shared" ca="1" si="326"/>
        <v>1.1177798384619919</v>
      </c>
      <c r="KP46" s="66">
        <f t="shared" ca="1" si="327"/>
        <v>1.1177798384619919</v>
      </c>
      <c r="KQ46" s="66">
        <f t="shared" ca="1" si="328"/>
        <v>1.1177798384619919</v>
      </c>
      <c r="KR46" s="66">
        <f t="shared" ca="1" si="329"/>
        <v>1.1177798384619919</v>
      </c>
      <c r="KS46" s="66">
        <f t="shared" ca="1" si="330"/>
        <v>1.1177798384619919</v>
      </c>
      <c r="KT46" s="66">
        <f t="shared" ca="1" si="331"/>
        <v>1.1177798384619919</v>
      </c>
      <c r="KU46" s="66">
        <f t="shared" ca="1" si="332"/>
        <v>1.1177798384619919</v>
      </c>
      <c r="KV46" s="66">
        <f t="shared" ca="1" si="333"/>
        <v>1.1177798384619919</v>
      </c>
      <c r="KW46" s="66">
        <f t="shared" ca="1" si="334"/>
        <v>1.1177798384619919</v>
      </c>
      <c r="KX46" s="66">
        <f t="shared" ca="1" si="335"/>
        <v>1.1177798384619919</v>
      </c>
      <c r="KY46" s="66">
        <f t="shared" ca="1" si="336"/>
        <v>1.1177798384619919</v>
      </c>
      <c r="KZ46" s="66">
        <f t="shared" ca="1" si="337"/>
        <v>1.1177798384619919</v>
      </c>
      <c r="LA46" s="66">
        <f t="shared" ca="1" si="338"/>
        <v>1.1177798384619919</v>
      </c>
      <c r="LB46" s="66">
        <f t="shared" ca="1" si="339"/>
        <v>1.1177798384619919</v>
      </c>
      <c r="LC46" s="66">
        <f t="shared" ca="1" si="340"/>
        <v>1.1177798384619919</v>
      </c>
      <c r="LD46" s="66">
        <f t="shared" ca="1" si="341"/>
        <v>1.1177798384619919</v>
      </c>
      <c r="LE46" s="66">
        <f t="shared" ca="1" si="342"/>
        <v>1.1177798384619919</v>
      </c>
      <c r="LF46" s="66">
        <f t="shared" ca="1" si="343"/>
        <v>1.1177798384619919</v>
      </c>
      <c r="LG46" s="66">
        <f t="shared" ca="1" si="344"/>
        <v>1.1177798384619919</v>
      </c>
      <c r="LH46" s="66">
        <f t="shared" ca="1" si="345"/>
        <v>1.1177798384619919</v>
      </c>
      <c r="LI46" s="66">
        <f t="shared" ca="1" si="346"/>
        <v>1.1177798384619919</v>
      </c>
      <c r="LJ46" s="66">
        <f t="shared" ca="1" si="347"/>
        <v>1.1177798384619919</v>
      </c>
      <c r="LK46" s="66">
        <f t="shared" ca="1" si="348"/>
        <v>1.1177798384619919</v>
      </c>
      <c r="LL46" s="66">
        <f t="shared" ca="1" si="349"/>
        <v>1.1177798384619919</v>
      </c>
      <c r="LM46" s="66">
        <f t="shared" ca="1" si="350"/>
        <v>1.1177798384619919</v>
      </c>
      <c r="LN46" s="66">
        <f t="shared" ca="1" si="351"/>
        <v>1.1177798384619919</v>
      </c>
      <c r="LO46" s="66">
        <f t="shared" ca="1" si="352"/>
        <v>1.1177798384619919</v>
      </c>
      <c r="LP46" s="66">
        <f t="shared" ca="1" si="353"/>
        <v>1.1177798384619919</v>
      </c>
      <c r="LQ46" s="66">
        <f t="shared" ca="1" si="354"/>
        <v>1.1177798384619919</v>
      </c>
      <c r="LR46" s="66">
        <f t="shared" ca="1" si="355"/>
        <v>1.1177798384619919</v>
      </c>
      <c r="LS46" s="66">
        <f t="shared" ca="1" si="356"/>
        <v>1.1177798384619919</v>
      </c>
      <c r="LT46" s="66">
        <f t="shared" ca="1" si="357"/>
        <v>1.1177798384619919</v>
      </c>
      <c r="LU46" s="66">
        <f t="shared" ca="1" si="358"/>
        <v>1.1177798384619919</v>
      </c>
      <c r="LV46" s="66">
        <f t="shared" ca="1" si="359"/>
        <v>1.1177798384619919</v>
      </c>
      <c r="LW46" s="66">
        <f t="shared" ca="1" si="360"/>
        <v>1.1177798384619919</v>
      </c>
      <c r="LX46" s="66">
        <f t="shared" ca="1" si="361"/>
        <v>1.1177798384619919</v>
      </c>
      <c r="LY46" s="66">
        <f t="shared" ca="1" si="362"/>
        <v>1.1177798384619919</v>
      </c>
      <c r="LZ46" s="66">
        <f t="shared" ca="1" si="363"/>
        <v>1.1177798384619919</v>
      </c>
      <c r="MA46" s="66">
        <f t="shared" ca="1" si="364"/>
        <v>1.1177798384619919</v>
      </c>
      <c r="MB46" s="66">
        <f t="shared" ca="1" si="365"/>
        <v>1.1177798384619919</v>
      </c>
      <c r="MC46" s="66">
        <f t="shared" ca="1" si="366"/>
        <v>1.1177798384619919</v>
      </c>
      <c r="MD46" s="66">
        <f t="shared" ca="1" si="367"/>
        <v>1.1177798384619919</v>
      </c>
      <c r="ME46" s="66">
        <f t="shared" ca="1" si="368"/>
        <v>1.1177798384619919</v>
      </c>
      <c r="MF46" s="66">
        <f t="shared" ca="1" si="369"/>
        <v>1.1177798384619919</v>
      </c>
      <c r="MG46" s="66">
        <f t="shared" ca="1" si="370"/>
        <v>1.1177798384619919</v>
      </c>
      <c r="MH46" s="66">
        <f t="shared" ca="1" si="371"/>
        <v>1.1177798384619919</v>
      </c>
      <c r="MI46" s="66">
        <f t="shared" ca="1" si="372"/>
        <v>1.1177798384619919</v>
      </c>
      <c r="MJ46" s="66">
        <f t="shared" ca="1" si="373"/>
        <v>1.1177798384619919</v>
      </c>
      <c r="MK46" s="66">
        <f t="shared" ca="1" si="374"/>
        <v>1.1177798384619919</v>
      </c>
      <c r="ML46" s="66">
        <f t="shared" ca="1" si="375"/>
        <v>1.1177798384619919</v>
      </c>
      <c r="MM46" s="66">
        <f t="shared" ca="1" si="376"/>
        <v>1.1177798384619919</v>
      </c>
      <c r="MN46" s="66">
        <f t="shared" ca="1" si="377"/>
        <v>1.1177798384619919</v>
      </c>
      <c r="MO46" s="66">
        <f t="shared" ca="1" si="378"/>
        <v>1.1177798384619919</v>
      </c>
      <c r="MP46" s="66">
        <f t="shared" ca="1" si="379"/>
        <v>1.1177798384619919</v>
      </c>
      <c r="MQ46" s="66">
        <f t="shared" ca="1" si="380"/>
        <v>1.1177798384619919</v>
      </c>
      <c r="MR46" s="66">
        <f t="shared" ca="1" si="381"/>
        <v>1.1177798384619919</v>
      </c>
      <c r="MS46" s="66">
        <f t="shared" ca="1" si="382"/>
        <v>1.1177798384619919</v>
      </c>
      <c r="MT46" s="66">
        <f t="shared" ca="1" si="383"/>
        <v>1.1177798384619919</v>
      </c>
      <c r="MU46" s="66">
        <f t="shared" ca="1" si="384"/>
        <v>1.1177798384619919</v>
      </c>
      <c r="MV46" s="66">
        <f t="shared" ca="1" si="385"/>
        <v>1.1177798384619919</v>
      </c>
      <c r="MW46" s="66">
        <f t="shared" ca="1" si="386"/>
        <v>1.1177798384619919</v>
      </c>
      <c r="MX46" s="66">
        <f t="shared" ca="1" si="387"/>
        <v>1.1177798384619919</v>
      </c>
      <c r="MY46" s="66">
        <f t="shared" ca="1" si="388"/>
        <v>1.1177798384619919</v>
      </c>
      <c r="MZ46" s="66">
        <f t="shared" ca="1" si="389"/>
        <v>1.1177798384619919</v>
      </c>
      <c r="NA46" s="66">
        <f t="shared" ca="1" si="390"/>
        <v>1.1177798384619919</v>
      </c>
      <c r="NB46" s="66">
        <f t="shared" ca="1" si="391"/>
        <v>1.1177798384619919</v>
      </c>
      <c r="NC46" s="66">
        <f t="shared" ca="1" si="392"/>
        <v>1.1177798384619919</v>
      </c>
      <c r="ND46" s="66">
        <f t="shared" ca="1" si="393"/>
        <v>1.1177798384619919</v>
      </c>
      <c r="NE46" s="66">
        <f t="shared" ca="1" si="394"/>
        <v>1.1177798384619919</v>
      </c>
      <c r="NF46" s="66">
        <f t="shared" ca="1" si="395"/>
        <v>1.1177798384619919</v>
      </c>
      <c r="NG46" s="66">
        <f t="shared" ca="1" si="396"/>
        <v>1.1177798384619919</v>
      </c>
      <c r="NH46" s="66">
        <f t="shared" ca="1" si="397"/>
        <v>1.1177798384619919</v>
      </c>
      <c r="NI46" s="66">
        <f t="shared" ca="1" si="398"/>
        <v>1.1177798384619919</v>
      </c>
      <c r="NJ46" s="66">
        <f t="shared" ca="1" si="399"/>
        <v>1.1177798384619919</v>
      </c>
      <c r="NK46" s="66">
        <f t="shared" ca="1" si="400"/>
        <v>1.1177798384619919</v>
      </c>
      <c r="NL46" s="66">
        <f t="shared" ca="1" si="401"/>
        <v>1.1177798384619919</v>
      </c>
      <c r="NM46" s="66">
        <f t="shared" ca="1" si="402"/>
        <v>1.1177798384619919</v>
      </c>
      <c r="NN46" s="66">
        <f t="shared" ca="1" si="403"/>
        <v>1.1177798384619919</v>
      </c>
      <c r="NO46" s="66">
        <f t="shared" ca="1" si="404"/>
        <v>1.1177798384619919</v>
      </c>
      <c r="NP46" s="66">
        <f t="shared" ca="1" si="405"/>
        <v>1.1177798384619919</v>
      </c>
      <c r="NQ46" s="66">
        <f t="shared" ca="1" si="406"/>
        <v>1.1177798384619919</v>
      </c>
      <c r="NR46" s="66">
        <f t="shared" ca="1" si="407"/>
        <v>1.1177798384619919</v>
      </c>
      <c r="NS46" s="66">
        <f t="shared" ca="1" si="408"/>
        <v>1.1177798384619919</v>
      </c>
      <c r="NT46" s="66">
        <f t="shared" ca="1" si="409"/>
        <v>1.1177798384619919</v>
      </c>
      <c r="NU46" s="66">
        <f t="shared" ca="1" si="410"/>
        <v>1.1177798384619919</v>
      </c>
      <c r="NV46" s="66">
        <f t="shared" ca="1" si="411"/>
        <v>1.1177798384619919</v>
      </c>
      <c r="NW46" s="66">
        <f t="shared" ca="1" si="412"/>
        <v>1.1177798384619919</v>
      </c>
      <c r="NX46" s="66">
        <f t="shared" ca="1" si="413"/>
        <v>1.1177798384619919</v>
      </c>
      <c r="NY46" s="66">
        <f t="shared" ca="1" si="414"/>
        <v>1.1177798384619919</v>
      </c>
      <c r="NZ46" s="66">
        <f t="shared" ca="1" si="415"/>
        <v>1.1177798384619919</v>
      </c>
      <c r="OA46" s="66">
        <f t="shared" ca="1" si="416"/>
        <v>1.1177798384619919</v>
      </c>
      <c r="OB46" s="66">
        <f t="shared" ca="1" si="417"/>
        <v>1.1177798384619919</v>
      </c>
      <c r="OC46" s="66">
        <f t="shared" ca="1" si="418"/>
        <v>1.1177798384619919</v>
      </c>
      <c r="OD46" s="66">
        <f t="shared" ca="1" si="419"/>
        <v>1.1177798384619919</v>
      </c>
      <c r="OE46" s="66">
        <f t="shared" ca="1" si="420"/>
        <v>1.1177798384619919</v>
      </c>
      <c r="OF46" s="66">
        <f t="shared" ca="1" si="421"/>
        <v>1.1177798384619919</v>
      </c>
      <c r="OG46" s="66">
        <f t="shared" ca="1" si="422"/>
        <v>1.1177798384619919</v>
      </c>
      <c r="OH46" s="66">
        <f t="shared" ca="1" si="423"/>
        <v>1.1177798384619919</v>
      </c>
      <c r="OI46" s="66">
        <f t="shared" ca="1" si="424"/>
        <v>1.1177798384619919</v>
      </c>
      <c r="OJ46" s="66">
        <f t="shared" ca="1" si="425"/>
        <v>1.1177798384619919</v>
      </c>
      <c r="OK46" s="66">
        <f t="shared" ca="1" si="426"/>
        <v>1.1177798384619919</v>
      </c>
      <c r="OL46" s="66">
        <f t="shared" ca="1" si="427"/>
        <v>1.1177798384619919</v>
      </c>
      <c r="OM46" s="66">
        <f t="shared" ca="1" si="428"/>
        <v>1.1177798384619919</v>
      </c>
      <c r="ON46" s="66">
        <f t="shared" ca="1" si="429"/>
        <v>1.1177798384619919</v>
      </c>
      <c r="OO46" s="66">
        <f t="shared" ca="1" si="430"/>
        <v>1.1177798384619919</v>
      </c>
      <c r="OP46" s="66">
        <f t="shared" ca="1" si="431"/>
        <v>1.1177798384619919</v>
      </c>
      <c r="OQ46" s="66">
        <f t="shared" ca="1" si="432"/>
        <v>1.1177798384619919</v>
      </c>
      <c r="OR46" s="66">
        <f t="shared" ca="1" si="433"/>
        <v>1.1177798384619919</v>
      </c>
      <c r="OS46" s="66">
        <f t="shared" ca="1" si="434"/>
        <v>1.1177798384619919</v>
      </c>
      <c r="OT46" s="66">
        <f t="shared" ca="1" si="435"/>
        <v>1.1177798384619919</v>
      </c>
      <c r="OU46" s="66">
        <f t="shared" ca="1" si="436"/>
        <v>1.1177798384619919</v>
      </c>
      <c r="OV46" s="66">
        <f t="shared" ca="1" si="437"/>
        <v>1.1177798384619919</v>
      </c>
      <c r="OW46" s="66">
        <f t="shared" ca="1" si="438"/>
        <v>1.1177798384619919</v>
      </c>
      <c r="OX46" s="66">
        <f t="shared" ca="1" si="439"/>
        <v>1.1177798384619919</v>
      </c>
      <c r="OY46" s="66">
        <f t="shared" ca="1" si="440"/>
        <v>1.1177798384619919</v>
      </c>
      <c r="OZ46" s="66">
        <f t="shared" ca="1" si="441"/>
        <v>1.1177798384619919</v>
      </c>
      <c r="PA46" s="66">
        <f t="shared" ca="1" si="442"/>
        <v>1.1177798384619919</v>
      </c>
      <c r="PB46" s="66">
        <f t="shared" ca="1" si="443"/>
        <v>1.1177798384619919</v>
      </c>
      <c r="PC46" s="66">
        <f t="shared" ca="1" si="444"/>
        <v>1.1177798384619919</v>
      </c>
      <c r="PD46" s="66">
        <f t="shared" ca="1" si="445"/>
        <v>1.1177798384619919</v>
      </c>
      <c r="PE46" s="66">
        <f t="shared" ca="1" si="446"/>
        <v>1.1177798384619919</v>
      </c>
      <c r="PF46" s="66">
        <f t="shared" ca="1" si="447"/>
        <v>1.1177798384619919</v>
      </c>
      <c r="PG46" s="66">
        <f t="shared" ca="1" si="448"/>
        <v>1.1177798384619919</v>
      </c>
      <c r="PH46" s="66">
        <f t="shared" ca="1" si="449"/>
        <v>1.1177798384619919</v>
      </c>
      <c r="PI46" s="66">
        <f t="shared" ca="1" si="450"/>
        <v>1.1177798384619919</v>
      </c>
      <c r="PJ46" s="66">
        <f t="shared" ca="1" si="451"/>
        <v>1.1177798384619919</v>
      </c>
      <c r="PK46" s="66">
        <f t="shared" ca="1" si="452"/>
        <v>1.1177798384619919</v>
      </c>
      <c r="PL46" s="66">
        <f t="shared" ca="1" si="453"/>
        <v>1.1177798384619919</v>
      </c>
      <c r="PM46" s="66">
        <f t="shared" ca="1" si="454"/>
        <v>1.1177798384619919</v>
      </c>
      <c r="PN46" s="66">
        <f t="shared" ca="1" si="455"/>
        <v>1.1177798384619919</v>
      </c>
      <c r="PO46" s="66">
        <f t="shared" ca="1" si="456"/>
        <v>1.1177798384619919</v>
      </c>
      <c r="PP46" s="66">
        <f t="shared" ca="1" si="457"/>
        <v>1.1177798384619919</v>
      </c>
      <c r="PQ46" s="66">
        <f t="shared" ca="1" si="458"/>
        <v>1.1177798384619919</v>
      </c>
      <c r="PR46" s="66">
        <f t="shared" ca="1" si="459"/>
        <v>1.1177798384619919</v>
      </c>
      <c r="PS46" s="66">
        <f t="shared" ca="1" si="460"/>
        <v>1.1177798384619919</v>
      </c>
      <c r="PT46" s="66">
        <f t="shared" ca="1" si="461"/>
        <v>1.1177798384619919</v>
      </c>
      <c r="PU46" s="66">
        <f t="shared" ca="1" si="462"/>
        <v>1.1177798384619919</v>
      </c>
      <c r="PV46" s="66">
        <f t="shared" ca="1" si="463"/>
        <v>1.1177798384619919</v>
      </c>
      <c r="PW46" s="66">
        <f t="shared" ca="1" si="464"/>
        <v>1.1177798384619919</v>
      </c>
      <c r="PX46" s="66">
        <f t="shared" ca="1" si="465"/>
        <v>1.1177798384619919</v>
      </c>
      <c r="PY46" s="66">
        <f t="shared" ca="1" si="466"/>
        <v>1.1177798384619919</v>
      </c>
      <c r="PZ46" s="66">
        <f t="shared" ca="1" si="467"/>
        <v>1.1177798384619919</v>
      </c>
      <c r="QA46" s="66">
        <f t="shared" ca="1" si="468"/>
        <v>1.1177798384619919</v>
      </c>
      <c r="QB46" s="66">
        <f t="shared" ca="1" si="469"/>
        <v>1.1177798384619919</v>
      </c>
      <c r="QC46" s="66">
        <f t="shared" ca="1" si="470"/>
        <v>1.1177798384619919</v>
      </c>
      <c r="QD46" s="66">
        <f t="shared" ca="1" si="471"/>
        <v>1.1177798384619919</v>
      </c>
      <c r="QE46" s="66">
        <f t="shared" ca="1" si="472"/>
        <v>1.1177798384619919</v>
      </c>
      <c r="QF46" s="66">
        <f t="shared" ca="1" si="473"/>
        <v>1.1177798384619919</v>
      </c>
      <c r="QG46" s="66">
        <f t="shared" ca="1" si="474"/>
        <v>1.1177798384619919</v>
      </c>
      <c r="QH46" s="66">
        <f t="shared" ca="1" si="475"/>
        <v>1.1177798384619919</v>
      </c>
      <c r="QI46" t="s">
        <v>1293</v>
      </c>
    </row>
    <row r="47" spans="1:451">
      <c r="A47" s="43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2"/>
      <c r="BM47" s="72"/>
      <c r="BN47" s="72"/>
      <c r="BO47" s="72"/>
      <c r="BP47" s="72"/>
      <c r="BQ47" s="72"/>
      <c r="BR47" s="72"/>
      <c r="BS47" s="72"/>
      <c r="BT47" s="72"/>
      <c r="BU47" s="72"/>
      <c r="BV47" s="72"/>
      <c r="BW47" s="72"/>
      <c r="BX47" s="72"/>
      <c r="BY47" s="72"/>
      <c r="BZ47" s="72"/>
      <c r="CA47" s="72"/>
      <c r="CB47" s="72"/>
      <c r="CC47" s="72"/>
      <c r="CD47" s="72"/>
      <c r="CE47" s="72"/>
      <c r="CF47" s="72"/>
      <c r="CG47" s="72"/>
      <c r="CH47" s="72"/>
      <c r="CI47" s="72"/>
      <c r="CJ47" s="72"/>
      <c r="CK47" s="72"/>
      <c r="CL47" s="72"/>
      <c r="CM47" s="72"/>
      <c r="CN47" s="72"/>
      <c r="CO47" s="72"/>
      <c r="CP47" s="72"/>
      <c r="CQ47" s="72"/>
      <c r="CR47" s="72"/>
      <c r="CS47" s="72"/>
      <c r="CT47" s="72"/>
      <c r="CU47" s="72"/>
      <c r="CV47" s="72"/>
      <c r="CW47" s="72"/>
      <c r="CX47" s="72"/>
      <c r="CY47" s="72"/>
      <c r="CZ47" s="72"/>
      <c r="DA47" s="72"/>
      <c r="DB47" s="72"/>
      <c r="DC47" s="72"/>
      <c r="DD47" s="72"/>
      <c r="DE47" s="72"/>
      <c r="DF47" s="72"/>
      <c r="DG47" s="72"/>
      <c r="DH47" s="72"/>
      <c r="DI47" s="72"/>
      <c r="DJ47" s="72"/>
      <c r="DK47" s="72"/>
      <c r="DL47" s="72"/>
      <c r="DM47" s="72"/>
      <c r="DN47" s="72"/>
      <c r="DO47" s="72"/>
      <c r="DP47" s="72"/>
      <c r="DQ47" s="72"/>
      <c r="DR47" s="72"/>
      <c r="DS47" s="72"/>
      <c r="DT47" s="72"/>
      <c r="DU47" s="72"/>
      <c r="DV47" s="72"/>
      <c r="DW47" s="72"/>
      <c r="DX47" s="72"/>
      <c r="DY47" s="72"/>
      <c r="DZ47" s="72"/>
      <c r="EA47" s="72"/>
      <c r="EB47" s="72"/>
      <c r="EC47" s="72"/>
      <c r="ED47" s="72"/>
      <c r="EE47" s="72"/>
      <c r="EF47" s="72"/>
      <c r="EG47" s="72"/>
      <c r="EH47" s="72"/>
      <c r="EI47" s="72"/>
      <c r="EJ47" s="72"/>
      <c r="EK47" s="72"/>
      <c r="EL47" s="72"/>
      <c r="EM47" s="72"/>
      <c r="EN47" s="72"/>
      <c r="EO47" s="72"/>
      <c r="EP47" s="72"/>
      <c r="EQ47" s="72"/>
      <c r="ER47" s="72"/>
      <c r="ES47" s="72"/>
      <c r="ET47" s="72"/>
      <c r="EU47" s="72"/>
      <c r="EV47" s="72"/>
      <c r="EW47" s="72"/>
      <c r="EX47" s="72"/>
      <c r="EY47" s="72"/>
      <c r="EZ47" s="72"/>
      <c r="FA47" s="72"/>
      <c r="FB47" s="72"/>
      <c r="FC47" s="72"/>
      <c r="FD47" s="72"/>
      <c r="FE47" s="72"/>
      <c r="FF47" s="72"/>
      <c r="FG47" s="72"/>
      <c r="FH47" s="72"/>
      <c r="FI47" s="72"/>
      <c r="FJ47" s="72"/>
      <c r="FK47" s="72"/>
      <c r="FL47" s="72"/>
      <c r="FM47" s="72"/>
      <c r="FN47" s="72"/>
      <c r="FO47" s="72"/>
      <c r="FP47" s="72"/>
      <c r="FQ47" s="72"/>
      <c r="FR47" s="72"/>
      <c r="FS47" s="72"/>
      <c r="FT47" s="72"/>
      <c r="FU47" s="72"/>
      <c r="FV47" s="72"/>
      <c r="FW47" s="72"/>
      <c r="FX47" s="72"/>
      <c r="FY47" s="72"/>
      <c r="FZ47" s="72"/>
      <c r="GA47" s="72"/>
      <c r="GB47" s="72"/>
      <c r="GC47" s="72"/>
      <c r="GD47" s="72"/>
      <c r="GE47" s="72"/>
      <c r="GF47" s="72"/>
      <c r="GG47" s="72"/>
      <c r="GH47" s="72"/>
      <c r="GI47" s="72"/>
      <c r="GJ47" s="72"/>
      <c r="GK47" s="72"/>
      <c r="GL47" s="72"/>
      <c r="GM47" s="72"/>
      <c r="GN47" s="72"/>
      <c r="GO47" s="72"/>
      <c r="GP47" s="72"/>
      <c r="GQ47" s="72"/>
      <c r="GR47" s="72"/>
      <c r="GS47" s="72"/>
      <c r="GT47" s="72"/>
      <c r="GU47" s="72"/>
      <c r="GV47" s="72"/>
      <c r="GW47" s="72"/>
      <c r="GX47" s="72"/>
      <c r="GY47" s="72"/>
      <c r="GZ47" s="72"/>
      <c r="HA47" s="72"/>
      <c r="HB47" s="72"/>
      <c r="HC47" s="72"/>
      <c r="HD47" s="72"/>
      <c r="HE47" s="72"/>
      <c r="HF47" s="72"/>
      <c r="HG47" s="72"/>
      <c r="HH47" s="72"/>
      <c r="HI47" s="72"/>
      <c r="HJ47" s="72"/>
      <c r="HK47" s="72"/>
      <c r="HL47" s="72"/>
      <c r="HM47" s="72"/>
      <c r="HN47" s="72"/>
      <c r="HO47" s="72"/>
      <c r="HP47" s="72"/>
      <c r="HQ47" s="72"/>
      <c r="HR47" s="72"/>
      <c r="HS47" s="72"/>
      <c r="HT47" s="72"/>
      <c r="HU47" s="72"/>
      <c r="HV47" s="72"/>
      <c r="HW47" s="72"/>
      <c r="HX47" s="72"/>
      <c r="HY47" s="72"/>
      <c r="HZ47" s="72"/>
      <c r="IA47" s="72"/>
      <c r="IB47" s="72"/>
      <c r="IC47" s="72"/>
      <c r="ID47" s="72"/>
      <c r="IE47" s="72"/>
      <c r="IF47" s="72"/>
      <c r="IG47" s="72"/>
      <c r="IH47" s="72"/>
      <c r="II47" s="72"/>
      <c r="IJ47" s="72"/>
      <c r="IK47" s="72"/>
      <c r="IL47" s="72"/>
      <c r="IM47" s="72"/>
      <c r="IN47" s="72"/>
      <c r="IO47" s="72"/>
      <c r="IP47" s="72"/>
      <c r="IQ47" s="72"/>
      <c r="IR47" s="72"/>
      <c r="IS47" s="72"/>
      <c r="IT47" s="72"/>
      <c r="IU47" s="72"/>
      <c r="IV47" s="72"/>
      <c r="IW47" s="72"/>
      <c r="IX47" s="72"/>
      <c r="IY47" s="72"/>
      <c r="IZ47" s="72"/>
      <c r="JA47" s="72"/>
      <c r="JB47" s="72"/>
      <c r="JC47" s="72"/>
      <c r="JD47" s="72"/>
      <c r="JE47" s="72"/>
      <c r="JF47" s="72"/>
      <c r="JG47" s="72"/>
      <c r="JH47" s="72"/>
      <c r="JI47" s="72"/>
      <c r="JJ47" s="72"/>
      <c r="JK47" s="72"/>
      <c r="JL47" s="72"/>
      <c r="JM47" s="72"/>
      <c r="JN47" s="72"/>
      <c r="JO47" s="72"/>
      <c r="JP47" s="72"/>
      <c r="JQ47" s="72"/>
      <c r="JR47" s="72"/>
      <c r="JS47" s="72"/>
      <c r="JT47" s="72"/>
      <c r="JU47" s="72"/>
      <c r="JV47" s="72"/>
      <c r="JW47" s="72"/>
      <c r="JX47" s="72"/>
      <c r="JY47" s="72"/>
      <c r="JZ47" s="72"/>
      <c r="KA47" s="72"/>
      <c r="KB47" s="72"/>
      <c r="KC47" s="72"/>
      <c r="KD47" s="72"/>
      <c r="KE47" s="72"/>
      <c r="KF47" s="72"/>
      <c r="KG47" s="72"/>
      <c r="KH47" s="72"/>
      <c r="KI47" s="72"/>
      <c r="KJ47" s="72"/>
      <c r="KK47" s="72"/>
      <c r="KL47" s="72"/>
      <c r="KM47" s="72"/>
      <c r="KN47" s="72"/>
      <c r="KO47" s="72"/>
      <c r="KP47" s="72"/>
      <c r="KQ47" s="72"/>
      <c r="KR47" s="72"/>
      <c r="KS47" s="72"/>
      <c r="KT47" s="72"/>
      <c r="KU47" s="72"/>
      <c r="KV47" s="72"/>
      <c r="KW47" s="72"/>
      <c r="KX47" s="72"/>
      <c r="KY47" s="72"/>
      <c r="KZ47" s="72"/>
      <c r="LA47" s="72"/>
      <c r="LB47" s="72"/>
      <c r="LC47" s="72"/>
      <c r="LD47" s="72"/>
      <c r="LE47" s="72"/>
      <c r="LF47" s="72"/>
      <c r="LG47" s="72"/>
      <c r="LH47" s="72"/>
      <c r="LI47" s="72"/>
      <c r="LJ47" s="72"/>
      <c r="LK47" s="72"/>
      <c r="LL47" s="72"/>
      <c r="LM47" s="72"/>
      <c r="LN47" s="72"/>
      <c r="LO47" s="72"/>
      <c r="LP47" s="72"/>
      <c r="LQ47" s="72"/>
      <c r="LR47" s="72"/>
      <c r="LS47" s="72"/>
      <c r="LT47" s="72"/>
      <c r="LU47" s="72"/>
      <c r="LV47" s="72"/>
      <c r="LW47" s="72"/>
      <c r="LX47" s="72"/>
      <c r="LY47" s="72"/>
      <c r="LZ47" s="72"/>
      <c r="MA47" s="72"/>
      <c r="MB47" s="72"/>
      <c r="MC47" s="72"/>
      <c r="MD47" s="72"/>
      <c r="ME47" s="72"/>
      <c r="MF47" s="72"/>
      <c r="MG47" s="72"/>
      <c r="MH47" s="72"/>
      <c r="MI47" s="72"/>
      <c r="MJ47" s="72"/>
      <c r="MK47" s="72"/>
      <c r="ML47" s="72"/>
      <c r="MM47" s="72"/>
      <c r="MN47" s="72"/>
      <c r="MO47" s="72"/>
      <c r="MP47" s="72"/>
      <c r="MQ47" s="72"/>
      <c r="MR47" s="72"/>
      <c r="MS47" s="72"/>
      <c r="MT47" s="72"/>
      <c r="MU47" s="72"/>
      <c r="MV47" s="72"/>
      <c r="MW47" s="72"/>
      <c r="MX47" s="72"/>
      <c r="MY47" s="72"/>
      <c r="MZ47" s="72"/>
      <c r="NA47" s="72"/>
      <c r="NB47" s="72"/>
      <c r="NC47" s="72"/>
      <c r="ND47" s="72"/>
      <c r="NE47" s="72"/>
      <c r="NF47" s="72"/>
      <c r="NG47" s="72"/>
      <c r="NH47" s="72"/>
      <c r="NI47" s="72"/>
      <c r="NJ47" s="72"/>
      <c r="NK47" s="72"/>
      <c r="NL47" s="72"/>
      <c r="NM47" s="72"/>
      <c r="NN47" s="72"/>
      <c r="NO47" s="72"/>
      <c r="NP47" s="72"/>
      <c r="NQ47" s="72"/>
      <c r="NR47" s="72"/>
      <c r="NS47" s="72"/>
      <c r="NT47" s="72"/>
      <c r="NU47" s="72"/>
      <c r="NV47" s="72"/>
      <c r="NW47" s="72"/>
      <c r="NX47" s="72"/>
      <c r="NY47" s="72"/>
      <c r="NZ47" s="72"/>
      <c r="OA47" s="72"/>
      <c r="OB47" s="72"/>
      <c r="OC47" s="72"/>
      <c r="OD47" s="72"/>
      <c r="OE47" s="72"/>
      <c r="OF47" s="72"/>
      <c r="OG47" s="72"/>
      <c r="OH47" s="72"/>
      <c r="OI47" s="72"/>
      <c r="OJ47" s="72"/>
      <c r="OK47" s="72"/>
      <c r="OL47" s="72"/>
      <c r="OM47" s="72"/>
      <c r="ON47" s="72"/>
      <c r="OO47" s="72"/>
      <c r="OP47" s="72"/>
      <c r="OQ47" s="72"/>
      <c r="OR47" s="72"/>
      <c r="OS47" s="72"/>
      <c r="OT47" s="72"/>
      <c r="OU47" s="72"/>
      <c r="OV47" s="72"/>
      <c r="OW47" s="72"/>
      <c r="OX47" s="72"/>
      <c r="OY47" s="72"/>
      <c r="OZ47" s="72"/>
      <c r="PA47" s="72"/>
      <c r="PB47" s="72"/>
      <c r="PC47" s="72"/>
      <c r="PD47" s="72"/>
      <c r="PE47" s="72"/>
      <c r="PF47" s="72"/>
      <c r="PG47" s="72"/>
      <c r="PH47" s="72"/>
      <c r="PI47" s="72"/>
      <c r="PJ47" s="72"/>
      <c r="PK47" s="72"/>
      <c r="PL47" s="72"/>
      <c r="PM47" s="72"/>
      <c r="PN47" s="72"/>
      <c r="PO47" s="72"/>
      <c r="PP47" s="72"/>
      <c r="PQ47" s="72"/>
      <c r="PR47" s="72"/>
      <c r="PS47" s="72"/>
      <c r="PT47" s="72"/>
      <c r="PU47" s="72"/>
      <c r="PV47" s="72"/>
      <c r="PW47" s="72"/>
      <c r="PX47" s="72"/>
      <c r="PY47" s="72"/>
      <c r="PZ47" s="72"/>
      <c r="QA47" s="72"/>
      <c r="QB47" s="72"/>
      <c r="QC47" s="72"/>
      <c r="QD47" s="72"/>
      <c r="QE47" s="72"/>
      <c r="QF47" s="72"/>
      <c r="QG47" s="72"/>
      <c r="QH47" s="72"/>
      <c r="QI47" t="s">
        <v>1293</v>
      </c>
    </row>
    <row r="48" spans="1:451">
      <c r="A48" s="47"/>
      <c r="B48" s="48" t="str">
        <f>B32</f>
        <v>Inflação</v>
      </c>
      <c r="C48" s="49"/>
      <c r="D48" s="49"/>
      <c r="E48" s="49"/>
      <c r="F48" s="48"/>
      <c r="G48" s="73"/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  <c r="AV48" s="73"/>
      <c r="AW48" s="73"/>
      <c r="AX48" s="73"/>
      <c r="AY48" s="73"/>
      <c r="AZ48" s="73"/>
      <c r="BA48" s="73"/>
      <c r="BB48" s="73"/>
      <c r="BC48" s="73"/>
      <c r="BD48" s="73"/>
      <c r="BE48" s="73"/>
      <c r="BF48" s="73"/>
      <c r="BG48" s="73"/>
      <c r="BH48" s="73"/>
      <c r="BI48" s="73"/>
      <c r="BJ48" s="73"/>
      <c r="BK48" s="73"/>
      <c r="BL48" s="73"/>
      <c r="BM48" s="73"/>
      <c r="BN48" s="73"/>
      <c r="BO48" s="73"/>
      <c r="BP48" s="73"/>
      <c r="BQ48" s="73"/>
      <c r="BR48" s="73"/>
      <c r="BS48" s="73"/>
      <c r="BT48" s="73"/>
      <c r="BU48" s="73"/>
      <c r="BV48" s="73"/>
      <c r="BW48" s="73"/>
      <c r="BX48" s="73"/>
      <c r="BY48" s="73"/>
      <c r="BZ48" s="73"/>
      <c r="CA48" s="73"/>
      <c r="CB48" s="73"/>
      <c r="CC48" s="73"/>
      <c r="CD48" s="73"/>
      <c r="CE48" s="73"/>
      <c r="CF48" s="73"/>
      <c r="CG48" s="73"/>
      <c r="CH48" s="73"/>
      <c r="CI48" s="73"/>
      <c r="CJ48" s="73"/>
      <c r="CK48" s="73"/>
      <c r="CL48" s="73"/>
      <c r="CM48" s="73"/>
      <c r="CN48" s="73"/>
      <c r="CO48" s="73"/>
      <c r="CP48" s="73"/>
      <c r="CQ48" s="73"/>
      <c r="CR48" s="73"/>
      <c r="CS48" s="73"/>
      <c r="CT48" s="73"/>
      <c r="CU48" s="73"/>
      <c r="CV48" s="73"/>
      <c r="CW48" s="73"/>
      <c r="CX48" s="73"/>
      <c r="CY48" s="73"/>
      <c r="CZ48" s="73"/>
      <c r="DA48" s="73"/>
      <c r="DB48" s="73"/>
      <c r="DC48" s="73"/>
      <c r="DD48" s="73"/>
      <c r="DE48" s="73"/>
      <c r="DF48" s="73"/>
      <c r="DG48" s="73"/>
      <c r="DH48" s="73"/>
      <c r="DI48" s="73"/>
      <c r="DJ48" s="73"/>
      <c r="DK48" s="73"/>
      <c r="DL48" s="73"/>
      <c r="DM48" s="73"/>
      <c r="DN48" s="73"/>
      <c r="DO48" s="73"/>
      <c r="DP48" s="73"/>
      <c r="DQ48" s="73"/>
      <c r="DR48" s="73"/>
      <c r="DS48" s="73"/>
      <c r="DT48" s="73"/>
      <c r="DU48" s="73"/>
      <c r="DV48" s="73"/>
      <c r="DW48" s="73"/>
      <c r="DX48" s="73"/>
      <c r="DY48" s="73"/>
      <c r="DZ48" s="73"/>
      <c r="EA48" s="73"/>
      <c r="EB48" s="73"/>
      <c r="EC48" s="73"/>
      <c r="ED48" s="73"/>
      <c r="EE48" s="73"/>
      <c r="EF48" s="73"/>
      <c r="EG48" s="73"/>
      <c r="EH48" s="73"/>
      <c r="EI48" s="73"/>
      <c r="EJ48" s="73"/>
      <c r="EK48" s="73"/>
      <c r="EL48" s="73"/>
      <c r="EM48" s="73"/>
      <c r="EN48" s="73"/>
      <c r="EO48" s="73"/>
      <c r="EP48" s="73"/>
      <c r="EQ48" s="73"/>
      <c r="ER48" s="73"/>
      <c r="ES48" s="73"/>
      <c r="ET48" s="73"/>
      <c r="EU48" s="73"/>
      <c r="EV48" s="73"/>
      <c r="EW48" s="73"/>
      <c r="EX48" s="73"/>
      <c r="EY48" s="73"/>
      <c r="EZ48" s="73"/>
      <c r="FA48" s="73"/>
      <c r="FB48" s="73"/>
      <c r="FC48" s="73"/>
      <c r="FD48" s="73"/>
      <c r="FE48" s="73"/>
      <c r="FF48" s="73"/>
      <c r="FG48" s="73"/>
      <c r="FH48" s="73"/>
      <c r="FI48" s="73"/>
      <c r="FJ48" s="73"/>
      <c r="FK48" s="73"/>
      <c r="FL48" s="73"/>
      <c r="FM48" s="73"/>
      <c r="FN48" s="73"/>
      <c r="FO48" s="73"/>
      <c r="FP48" s="73"/>
      <c r="FQ48" s="73"/>
      <c r="FR48" s="73"/>
      <c r="FS48" s="73"/>
      <c r="FT48" s="73"/>
      <c r="FU48" s="73"/>
      <c r="FV48" s="73"/>
      <c r="FW48" s="73"/>
      <c r="FX48" s="73"/>
      <c r="FY48" s="73"/>
      <c r="FZ48" s="73"/>
      <c r="GA48" s="73"/>
      <c r="GB48" s="73"/>
      <c r="GC48" s="73"/>
      <c r="GD48" s="73"/>
      <c r="GE48" s="73"/>
      <c r="GF48" s="73"/>
      <c r="GG48" s="73"/>
      <c r="GH48" s="73"/>
      <c r="GI48" s="73"/>
      <c r="GJ48" s="73"/>
      <c r="GK48" s="73"/>
      <c r="GL48" s="73"/>
      <c r="GM48" s="73"/>
      <c r="GN48" s="73"/>
      <c r="GO48" s="73"/>
      <c r="GP48" s="73"/>
      <c r="GQ48" s="73"/>
      <c r="GR48" s="73"/>
      <c r="GS48" s="73"/>
      <c r="GT48" s="73"/>
      <c r="GU48" s="73"/>
      <c r="GV48" s="73"/>
      <c r="GW48" s="73"/>
      <c r="GX48" s="73"/>
      <c r="GY48" s="73"/>
      <c r="GZ48" s="73"/>
      <c r="HA48" s="73"/>
      <c r="HB48" s="73"/>
      <c r="HC48" s="73"/>
      <c r="HD48" s="73"/>
      <c r="HE48" s="73"/>
      <c r="HF48" s="73"/>
      <c r="HG48" s="73"/>
      <c r="HH48" s="73"/>
      <c r="HI48" s="73"/>
      <c r="HJ48" s="73"/>
      <c r="HK48" s="73"/>
      <c r="HL48" s="73"/>
      <c r="HM48" s="73"/>
      <c r="HN48" s="73"/>
      <c r="HO48" s="73"/>
      <c r="HP48" s="73"/>
      <c r="HQ48" s="73"/>
      <c r="HR48" s="73"/>
      <c r="HS48" s="73"/>
      <c r="HT48" s="73"/>
      <c r="HU48" s="73"/>
      <c r="HV48" s="73"/>
      <c r="HW48" s="73"/>
      <c r="HX48" s="73"/>
      <c r="HY48" s="73"/>
      <c r="HZ48" s="73"/>
      <c r="IA48" s="73"/>
      <c r="IB48" s="73"/>
      <c r="IC48" s="73"/>
      <c r="ID48" s="73"/>
      <c r="IE48" s="73"/>
      <c r="IF48" s="73"/>
      <c r="IG48" s="73"/>
      <c r="IH48" s="73"/>
      <c r="II48" s="73"/>
      <c r="IJ48" s="73"/>
      <c r="IK48" s="73"/>
      <c r="IL48" s="73"/>
      <c r="IM48" s="73"/>
      <c r="IN48" s="73"/>
      <c r="IO48" s="73"/>
      <c r="IP48" s="73"/>
      <c r="IQ48" s="73"/>
      <c r="IR48" s="73"/>
      <c r="IS48" s="73"/>
      <c r="IT48" s="73"/>
      <c r="IU48" s="73"/>
      <c r="IV48" s="73"/>
      <c r="IW48" s="73"/>
      <c r="IX48" s="73"/>
      <c r="IY48" s="73"/>
      <c r="IZ48" s="73"/>
      <c r="JA48" s="73"/>
      <c r="JB48" s="73"/>
      <c r="JC48" s="73"/>
      <c r="JD48" s="73"/>
      <c r="JE48" s="73"/>
      <c r="JF48" s="73"/>
      <c r="JG48" s="73"/>
      <c r="JH48" s="73"/>
      <c r="JI48" s="73"/>
      <c r="JJ48" s="73"/>
      <c r="JK48" s="73"/>
      <c r="JL48" s="73"/>
      <c r="JM48" s="73"/>
      <c r="JN48" s="73"/>
      <c r="JO48" s="73"/>
      <c r="JP48" s="73"/>
      <c r="JQ48" s="73"/>
      <c r="JR48" s="73"/>
      <c r="JS48" s="73"/>
      <c r="JT48" s="73"/>
      <c r="JU48" s="73"/>
      <c r="JV48" s="73"/>
      <c r="JW48" s="73"/>
      <c r="JX48" s="73"/>
      <c r="JY48" s="73"/>
      <c r="JZ48" s="73"/>
      <c r="KA48" s="73"/>
      <c r="KB48" s="73"/>
      <c r="KC48" s="73"/>
      <c r="KD48" s="73"/>
      <c r="KE48" s="73"/>
      <c r="KF48" s="73"/>
      <c r="KG48" s="73"/>
      <c r="KH48" s="73"/>
      <c r="KI48" s="73"/>
      <c r="KJ48" s="73"/>
      <c r="KK48" s="73"/>
      <c r="KL48" s="73"/>
      <c r="KM48" s="73"/>
      <c r="KN48" s="73"/>
      <c r="KO48" s="73"/>
      <c r="KP48" s="73"/>
      <c r="KQ48" s="73"/>
      <c r="KR48" s="73"/>
      <c r="KS48" s="73"/>
      <c r="KT48" s="73"/>
      <c r="KU48" s="73"/>
      <c r="KV48" s="73"/>
      <c r="KW48" s="73"/>
      <c r="KX48" s="73"/>
      <c r="KY48" s="73"/>
      <c r="KZ48" s="73"/>
      <c r="LA48" s="73"/>
      <c r="LB48" s="73"/>
      <c r="LC48" s="73"/>
      <c r="LD48" s="73"/>
      <c r="LE48" s="73"/>
      <c r="LF48" s="73"/>
      <c r="LG48" s="73"/>
      <c r="LH48" s="73"/>
      <c r="LI48" s="73"/>
      <c r="LJ48" s="73"/>
      <c r="LK48" s="73"/>
      <c r="LL48" s="73"/>
      <c r="LM48" s="73"/>
      <c r="LN48" s="73"/>
      <c r="LO48" s="73"/>
      <c r="LP48" s="73"/>
      <c r="LQ48" s="73"/>
      <c r="LR48" s="73"/>
      <c r="LS48" s="73"/>
      <c r="LT48" s="73"/>
      <c r="LU48" s="73"/>
      <c r="LV48" s="73"/>
      <c r="LW48" s="73"/>
      <c r="LX48" s="73"/>
      <c r="LY48" s="73"/>
      <c r="LZ48" s="73"/>
      <c r="MA48" s="73"/>
      <c r="MB48" s="73"/>
      <c r="MC48" s="73"/>
      <c r="MD48" s="73"/>
      <c r="ME48" s="73"/>
      <c r="MF48" s="73"/>
      <c r="MG48" s="73"/>
      <c r="MH48" s="73"/>
      <c r="MI48" s="73"/>
      <c r="MJ48" s="73"/>
      <c r="MK48" s="73"/>
      <c r="ML48" s="73"/>
      <c r="MM48" s="73"/>
      <c r="MN48" s="73"/>
      <c r="MO48" s="73"/>
      <c r="MP48" s="73"/>
      <c r="MQ48" s="73"/>
      <c r="MR48" s="73"/>
      <c r="MS48" s="73"/>
      <c r="MT48" s="73"/>
      <c r="MU48" s="73"/>
      <c r="MV48" s="73"/>
      <c r="MW48" s="73"/>
      <c r="MX48" s="73"/>
      <c r="MY48" s="73"/>
      <c r="MZ48" s="73"/>
      <c r="NA48" s="73"/>
      <c r="NB48" s="73"/>
      <c r="NC48" s="73"/>
      <c r="ND48" s="73"/>
      <c r="NE48" s="73"/>
      <c r="NF48" s="73"/>
      <c r="NG48" s="73"/>
      <c r="NH48" s="73"/>
      <c r="NI48" s="73"/>
      <c r="NJ48" s="73"/>
      <c r="NK48" s="73"/>
      <c r="NL48" s="73"/>
      <c r="NM48" s="73"/>
      <c r="NN48" s="73"/>
      <c r="NO48" s="73"/>
      <c r="NP48" s="73"/>
      <c r="NQ48" s="73"/>
      <c r="NR48" s="73"/>
      <c r="NS48" s="73"/>
      <c r="NT48" s="73"/>
      <c r="NU48" s="73"/>
      <c r="NV48" s="73"/>
      <c r="NW48" s="73"/>
      <c r="NX48" s="73"/>
      <c r="NY48" s="73"/>
      <c r="NZ48" s="73"/>
      <c r="OA48" s="73"/>
      <c r="OB48" s="73"/>
      <c r="OC48" s="73"/>
      <c r="OD48" s="73"/>
      <c r="OE48" s="73"/>
      <c r="OF48" s="73"/>
      <c r="OG48" s="73"/>
      <c r="OH48" s="73"/>
      <c r="OI48" s="73"/>
      <c r="OJ48" s="73"/>
      <c r="OK48" s="73"/>
      <c r="OL48" s="73"/>
      <c r="OM48" s="73"/>
      <c r="ON48" s="73"/>
      <c r="OO48" s="73"/>
      <c r="OP48" s="73"/>
      <c r="OQ48" s="73"/>
      <c r="OR48" s="73"/>
      <c r="OS48" s="73"/>
      <c r="OT48" s="73"/>
      <c r="OU48" s="73"/>
      <c r="OV48" s="73"/>
      <c r="OW48" s="73"/>
      <c r="OX48" s="73"/>
      <c r="OY48" s="73"/>
      <c r="OZ48" s="73"/>
      <c r="PA48" s="73"/>
      <c r="PB48" s="73"/>
      <c r="PC48" s="73"/>
      <c r="PD48" s="73"/>
      <c r="PE48" s="73"/>
      <c r="PF48" s="73"/>
      <c r="PG48" s="73"/>
      <c r="PH48" s="73"/>
      <c r="PI48" s="73"/>
      <c r="PJ48" s="73"/>
      <c r="PK48" s="73"/>
      <c r="PL48" s="73"/>
      <c r="PM48" s="73"/>
      <c r="PN48" s="73"/>
      <c r="PO48" s="73"/>
      <c r="PP48" s="73"/>
      <c r="PQ48" s="73"/>
      <c r="PR48" s="73"/>
      <c r="PS48" s="73"/>
      <c r="PT48" s="73"/>
      <c r="PU48" s="73"/>
      <c r="PV48" s="73"/>
      <c r="PW48" s="73"/>
      <c r="PX48" s="73"/>
      <c r="PY48" s="73"/>
      <c r="PZ48" s="73"/>
      <c r="QA48" s="73"/>
      <c r="QB48" s="73"/>
      <c r="QC48" s="73"/>
      <c r="QD48" s="73"/>
      <c r="QE48" s="73"/>
      <c r="QF48" s="73"/>
      <c r="QG48" s="73"/>
      <c r="QH48" s="73"/>
      <c r="QI48" t="s">
        <v>1293</v>
      </c>
    </row>
    <row r="49" spans="1:451">
      <c r="A49" s="43"/>
      <c r="B49" s="52" t="s">
        <v>1302</v>
      </c>
      <c r="C49" s="53"/>
      <c r="D49" s="53"/>
      <c r="E49" s="53"/>
      <c r="F49" s="45"/>
      <c r="G49" s="65">
        <v>1</v>
      </c>
      <c r="H49" s="65">
        <f t="shared" ref="H49:AP51" si="476">G49*(1+H33)</f>
        <v>1.0044</v>
      </c>
      <c r="I49" s="65">
        <f t="shared" si="476"/>
        <v>1.0081162800000001</v>
      </c>
      <c r="J49" s="65">
        <f t="shared" si="476"/>
        <v>1.0106365707</v>
      </c>
      <c r="K49" s="65">
        <f t="shared" si="476"/>
        <v>1.01346635309796</v>
      </c>
      <c r="L49" s="65">
        <f t="shared" si="476"/>
        <v>1.0163040588866341</v>
      </c>
      <c r="M49" s="65">
        <f t="shared" si="476"/>
        <v>1.0187431886279621</v>
      </c>
      <c r="N49" s="65">
        <f t="shared" si="476"/>
        <v>1.0235312816145135</v>
      </c>
      <c r="O49" s="65">
        <f t="shared" si="476"/>
        <v>1.0253736379214196</v>
      </c>
      <c r="P49" s="65">
        <f t="shared" si="476"/>
        <v>1.0284497588351837</v>
      </c>
      <c r="Q49" s="65">
        <f t="shared" si="476"/>
        <v>1.0323578679187575</v>
      </c>
      <c r="R49" s="65">
        <f t="shared" si="476"/>
        <v>1.0399973161413565</v>
      </c>
      <c r="S49" s="65">
        <f t="shared" si="476"/>
        <v>1.0456133016485198</v>
      </c>
      <c r="T49" s="65">
        <f t="shared" si="476"/>
        <v>1.0507368068265974</v>
      </c>
      <c r="U49" s="65">
        <f t="shared" si="476"/>
        <v>1.0557803434993649</v>
      </c>
      <c r="V49" s="65">
        <f t="shared" si="476"/>
        <v>1.0615871353886115</v>
      </c>
      <c r="W49" s="65">
        <f t="shared" si="476"/>
        <v>1.0699736737581815</v>
      </c>
      <c r="X49" s="65">
        <f t="shared" si="476"/>
        <v>1.0778914789439922</v>
      </c>
      <c r="Y49" s="65">
        <f t="shared" si="476"/>
        <v>1.0836043037823955</v>
      </c>
      <c r="Z49" s="65">
        <f t="shared" si="476"/>
        <v>1.0866383958329862</v>
      </c>
      <c r="AA49" s="65">
        <f t="shared" si="476"/>
        <v>1.0894636556621518</v>
      </c>
      <c r="AB49" s="65">
        <f t="shared" si="476"/>
        <v>1.0943662421126314</v>
      </c>
      <c r="AC49" s="65">
        <f t="shared" si="476"/>
        <v>1.0983059605842369</v>
      </c>
      <c r="AD49" s="65">
        <f t="shared" si="476"/>
        <v>1.1013812172738726</v>
      </c>
      <c r="AE49" s="65">
        <f t="shared" si="476"/>
        <v>1.106667847116787</v>
      </c>
      <c r="AF49" s="65">
        <f t="shared" si="476"/>
        <v>1.1127545202759295</v>
      </c>
      <c r="AG49" s="65">
        <f t="shared" si="476"/>
        <v>1.1149800293164813</v>
      </c>
      <c r="AH49" s="65">
        <f t="shared" si="476"/>
        <v>1.1203319334572004</v>
      </c>
      <c r="AI49" s="65">
        <f t="shared" si="476"/>
        <v>1.125597493544449</v>
      </c>
      <c r="AJ49" s="65">
        <f t="shared" si="476"/>
        <v>1.1296496445212092</v>
      </c>
      <c r="AK49" s="65">
        <f t="shared" si="476"/>
        <v>1.1323608036680601</v>
      </c>
      <c r="AL49" s="65">
        <f t="shared" si="476"/>
        <v>1.1340593448735623</v>
      </c>
      <c r="AM49" s="65">
        <f t="shared" si="476"/>
        <v>1.1367810873012587</v>
      </c>
      <c r="AN49" s="65">
        <f t="shared" si="476"/>
        <v>1.1399640743457022</v>
      </c>
      <c r="AO49" s="65">
        <f t="shared" si="476"/>
        <v>1.1446379270505196</v>
      </c>
      <c r="AP49" s="65">
        <f t="shared" si="476"/>
        <v>1.1488730873806066</v>
      </c>
      <c r="AQ49" s="65">
        <f t="shared" ref="AQ49:AQ51" si="477">AP49*(1+AQ33)</f>
        <v>1.1574896355359612</v>
      </c>
      <c r="AR49" s="65">
        <f t="shared" ref="AR49:AR51" si="478">AQ49*(1+AR33)</f>
        <v>1.1665180546931417</v>
      </c>
      <c r="AS49" s="65">
        <f t="shared" ref="AS49:AS51" si="479">AR49*(1+AS33)</f>
        <v>1.1725839485775462</v>
      </c>
      <c r="AT49" s="65">
        <f t="shared" ref="AT49:AT51" si="480">AS49*(1+AT33)</f>
        <v>1.1792676770844384</v>
      </c>
      <c r="AU49" s="65">
        <f t="shared" ref="AU49:AU51" si="481">AT49*(1+AU33)</f>
        <v>1.1843385280959013</v>
      </c>
      <c r="AV49" s="65">
        <f t="shared" ref="AV49:AV51" si="482">AU49*(1+AV33)</f>
        <v>1.1843385280959013</v>
      </c>
      <c r="AW49" s="65">
        <f t="shared" ref="AW49:AW51" si="483">AV49*(1+AW33)</f>
        <v>1.1844569619487109</v>
      </c>
      <c r="AX49" s="65">
        <f t="shared" ref="AX49:AX51" si="484">AW49*(1+AX33)</f>
        <v>1.1849307447334902</v>
      </c>
      <c r="AY49" s="65">
        <f t="shared" ref="AY49:AY51" si="485">AX49*(1+AY33)</f>
        <v>1.1902629330847909</v>
      </c>
      <c r="AZ49" s="65">
        <f t="shared" ref="AZ49:AZ51" si="486">AY49*(1+AZ33)</f>
        <v>1.1991899050829269</v>
      </c>
      <c r="BA49" s="65">
        <f t="shared" ref="BA49:BA51" si="487">AZ49*(1+BA33)</f>
        <v>1.2091431812951152</v>
      </c>
      <c r="BB49" s="65">
        <f t="shared" ref="BB49:BB51" si="488">BA49*(1+BB33)</f>
        <v>1.2167607833372744</v>
      </c>
      <c r="BC49" s="65">
        <f t="shared" ref="BC49:BC51" si="489">BB49*(1+BC33)</f>
        <v>1.2268598978389738</v>
      </c>
      <c r="BD49" s="65">
        <f t="shared" ref="BD49:BD51" si="490">BC49*(1+BD33)</f>
        <v>1.2366747770216855</v>
      </c>
      <c r="BE49" s="65">
        <f t="shared" ref="BE49:BE51" si="491">BD49*(1+BE33)</f>
        <v>1.2464445077601569</v>
      </c>
      <c r="BF49" s="65">
        <f t="shared" ref="BF49:BF51" si="492">BE49*(1+BF33)</f>
        <v>1.2560421304699101</v>
      </c>
      <c r="BG49" s="65">
        <f t="shared" ref="BG49:BG51" si="493">BF49*(1+BG33)</f>
        <v>1.2619455284831185</v>
      </c>
      <c r="BH49" s="65">
        <f t="shared" ref="BH49:BH51" si="494">BG49*(1+BH33)</f>
        <v>1.2638384467758432</v>
      </c>
      <c r="BI49" s="65">
        <f t="shared" ref="BI49:BI51" si="495">BH49*(1+BI33)</f>
        <v>1.2658605882906846</v>
      </c>
      <c r="BJ49" s="65">
        <f t="shared" ref="BJ49:BJ51" si="496">BI49*(1+BJ33)</f>
        <v>1.2705442724673601</v>
      </c>
      <c r="BK49" s="65">
        <f t="shared" ref="BK49:BK51" si="497">BJ49*(1+BK33)</f>
        <v>1.2772781571114373</v>
      </c>
      <c r="BL49" s="65">
        <f t="shared" ref="BL49:BL51" si="498">BK49*(1+BL33)</f>
        <v>1.2827704531870165</v>
      </c>
      <c r="BM49" s="65">
        <f t="shared" ref="BM49:BM51" si="499">BL49*(1+BM33)</f>
        <v>1.2894408595435891</v>
      </c>
      <c r="BN49" s="65">
        <f t="shared" ref="BN49:BN51" si="500">BM49*(1+BN33)</f>
        <v>1.2958880638413068</v>
      </c>
      <c r="BO49" s="65">
        <f t="shared" ref="BO49:BO51" si="501">BN49*(1+BO33)</f>
        <v>1.3031450369988182</v>
      </c>
      <c r="BP49" s="65">
        <f t="shared" ref="BP49:BP51" si="502">BO49*(1+BP33)</f>
        <v>1.3090091896653129</v>
      </c>
      <c r="BQ49" s="65">
        <f t="shared" ref="BQ49:BQ51" si="503">BP49*(1+BQ33)</f>
        <v>1.3117581089636101</v>
      </c>
      <c r="BR49" s="65">
        <f t="shared" ref="BR49:BR51" si="504">BQ49*(1+BR33)</f>
        <v>1.3201533608609772</v>
      </c>
      <c r="BS49" s="65">
        <f t="shared" ref="BS49:BS51" si="505">BR49*(1+BS33)</f>
        <v>1.3249059129600769</v>
      </c>
      <c r="BT49" s="65">
        <f t="shared" ref="BT49:BT51" si="506">BS49*(1+BT33)</f>
        <v>1.3259658376904448</v>
      </c>
      <c r="BU49" s="65">
        <f t="shared" ref="BU49:BU51" si="507">BT49*(1+BU33)</f>
        <v>1.3316674907925137</v>
      </c>
      <c r="BV49" s="65">
        <f t="shared" ref="BV49:BV51" si="508">BU49*(1+BV33)</f>
        <v>1.337127327504763</v>
      </c>
      <c r="BW49" s="65">
        <f t="shared" ref="BW49:BW51" si="509">BV49*(1+BW33)</f>
        <v>1.3447489532715402</v>
      </c>
      <c r="BX49" s="65">
        <f t="shared" ref="BX49:BX51" si="510">BW49*(1+BX33)</f>
        <v>1.3526829720958422</v>
      </c>
      <c r="BY49" s="65">
        <f t="shared" ref="BY49:BY51" si="511">BX49*(1+BY33)</f>
        <v>1.3607990699284174</v>
      </c>
      <c r="BZ49" s="65">
        <f t="shared" ref="BZ49:BZ51" si="512">BY49*(1+BZ33)</f>
        <v>1.3715493825808518</v>
      </c>
      <c r="CA49" s="65">
        <f t="shared" ref="CA49:CA51" si="513">BZ49*(1+CA33)</f>
        <v>1.383344707271047</v>
      </c>
      <c r="CB49" s="65">
        <f t="shared" ref="CB49:CB51" si="514">CA49*(1+CB33)</f>
        <v>1.3916447755146732</v>
      </c>
      <c r="CC49" s="65">
        <f t="shared" ref="CC49:CC51" si="515">CB49*(1+CC33)</f>
        <v>1.398185505959592</v>
      </c>
      <c r="CD49" s="65">
        <f t="shared" ref="CD49:CD51" si="516">CC49*(1+CD33)</f>
        <v>1.4058755262423699</v>
      </c>
      <c r="CE49" s="65">
        <f t="shared" ref="CE49:CE51" si="517">CD49*(1+CE33)</f>
        <v>1.4110772656894668</v>
      </c>
      <c r="CF49" s="65">
        <f t="shared" ref="CF49:CF51" si="518">CE49*(1+CF33)</f>
        <v>1.4147460665802594</v>
      </c>
      <c r="CG49" s="65">
        <f t="shared" ref="CG49:CG51" si="519">CF49*(1+CG33)</f>
        <v>1.4151704904002333</v>
      </c>
      <c r="CH49" s="65">
        <f t="shared" ref="CH49:CH51" si="520">CG49*(1+CH33)</f>
        <v>1.4185668995771938</v>
      </c>
      <c r="CI49" s="65">
        <f t="shared" ref="CI49:CI51" si="521">CH49*(1+CI33)</f>
        <v>1.423531883725714</v>
      </c>
      <c r="CJ49" s="65">
        <f t="shared" ref="CJ49:CJ51" si="522">CI49*(1+CJ33)</f>
        <v>1.4316460154629507</v>
      </c>
      <c r="CK49" s="65">
        <f t="shared" ref="CK49:CK51" si="523">CJ49*(1+CK33)</f>
        <v>1.4393769039464508</v>
      </c>
      <c r="CL49" s="65">
        <f t="shared" ref="CL49:CL51" si="524">CK49*(1+CL33)</f>
        <v>1.4526191714627583</v>
      </c>
      <c r="CM49" s="65">
        <f t="shared" ref="CM49:CM51" si="525">CL49*(1+CM33)</f>
        <v>1.4606085769058035</v>
      </c>
      <c r="CN49" s="65">
        <f t="shared" ref="CN49:CN51" si="526">CM49*(1+CN33)</f>
        <v>1.4706867760864535</v>
      </c>
      <c r="CO49" s="65">
        <f t="shared" ref="CO49:CO51" si="527">CN49*(1+CO33)</f>
        <v>1.484217094426449</v>
      </c>
      <c r="CP49" s="65">
        <f t="shared" ref="CP49:CP51" si="528">CO49*(1+CP33)</f>
        <v>1.4941613489591061</v>
      </c>
      <c r="CQ49" s="65">
        <f t="shared" ref="CQ49:CQ51" si="529">CP49*(1+CQ33)</f>
        <v>1.5010344911643179</v>
      </c>
      <c r="CR49" s="65">
        <f t="shared" ref="CR49:CR51" si="530">CQ49*(1+CR33)</f>
        <v>1.5070386291289752</v>
      </c>
      <c r="CS49" s="65">
        <f t="shared" ref="CS49:CS51" si="531">CR49*(1+CS33)</f>
        <v>1.5071893329918882</v>
      </c>
      <c r="CT49" s="65">
        <f t="shared" ref="CT49:CT51" si="532">CS49*(1+CT33)</f>
        <v>1.5109573063243678</v>
      </c>
      <c r="CU49" s="65">
        <f t="shared" ref="CU49:CU51" si="533">CT49*(1+CU33)</f>
        <v>1.5195697629704168</v>
      </c>
      <c r="CV49" s="65">
        <f t="shared" ref="CV49:CV51" si="534">CU49*(1+CV33)</f>
        <v>1.5259519559748924</v>
      </c>
      <c r="CW49" s="65">
        <f t="shared" ref="CW49:CW51" si="535">CV49*(1+CW33)</f>
        <v>1.5337343109503645</v>
      </c>
      <c r="CX49" s="65">
        <f t="shared" ref="CX49:CX51" si="536">CW49*(1+CX33)</f>
        <v>1.5456974385757773</v>
      </c>
      <c r="CY49" s="65">
        <f t="shared" ref="CY49:CY51" si="537">CX49*(1+CY33)</f>
        <v>1.564864086814117</v>
      </c>
      <c r="CZ49" s="65">
        <f t="shared" ref="CZ49:CZ51" si="538">CY49*(1+CZ33)</f>
        <v>1.5839554286732493</v>
      </c>
      <c r="DA49" s="65">
        <f t="shared" ref="DA49:DA51" si="539">CZ49*(1+DA33)</f>
        <v>1.6048636403317365</v>
      </c>
      <c r="DB49" s="65">
        <f t="shared" ref="DB49:DB51" si="540">DA49*(1+DB33)</f>
        <v>1.616258172178092</v>
      </c>
      <c r="DC49" s="65">
        <f t="shared" ref="DC49:DC51" si="541">DB49*(1+DC33)</f>
        <v>1.6282184826522099</v>
      </c>
      <c r="DD49" s="65">
        <f t="shared" ref="DD49:DD51" si="542">DC49*(1+DD33)</f>
        <v>1.6410814086651624</v>
      </c>
      <c r="DE49" s="65">
        <f t="shared" ref="DE49:DE51" si="543">DD49*(1+DE33)</f>
        <v>1.6512561133988863</v>
      </c>
      <c r="DF49" s="65">
        <f t="shared" ref="DF49:DF51" si="544">DE49*(1+DF33)</f>
        <v>1.6548888768483638</v>
      </c>
      <c r="DG49" s="65">
        <f t="shared" ref="DG49:DG51" si="545">DF49*(1+DG33)</f>
        <v>1.663825276783345</v>
      </c>
      <c r="DH49" s="65">
        <f t="shared" ref="DH49:DH51" si="546">DG49*(1+DH33)</f>
        <v>1.6774686440529685</v>
      </c>
      <c r="DI49" s="65">
        <f t="shared" ref="DI49:DI51" si="547">DH49*(1+DI33)</f>
        <v>1.6944110773579035</v>
      </c>
      <c r="DJ49" s="65">
        <f t="shared" ref="DJ49:DJ51" si="548">DI49*(1+DJ33)</f>
        <v>1.7106774237005395</v>
      </c>
      <c r="DK49" s="65">
        <f t="shared" ref="DK49:DK51" si="549">DJ49*(1+DK33)</f>
        <v>1.7324030269815363</v>
      </c>
      <c r="DL49" s="65">
        <f t="shared" ref="DL49:DL51" si="550">DK49*(1+DL33)</f>
        <v>1.7479946542243698</v>
      </c>
      <c r="DM49" s="65">
        <f t="shared" ref="DM49:DM51" si="551">DL49*(1+DM33)</f>
        <v>1.7555110312375346</v>
      </c>
      <c r="DN49" s="65">
        <f t="shared" ref="DN49:DN51" si="552">DM49*(1+DN33)</f>
        <v>1.7662196485280837</v>
      </c>
      <c r="DO49" s="65">
        <f t="shared" ref="DO49:DO51" si="553">DN49*(1+DO33)</f>
        <v>1.7799961617866027</v>
      </c>
      <c r="DP49" s="65">
        <f t="shared" ref="DP49:DP51" si="554">DO49*(1+DP33)</f>
        <v>1.7862261483528559</v>
      </c>
      <c r="DQ49" s="65">
        <f t="shared" ref="DQ49:DQ51" si="555">DP49*(1+DQ33)</f>
        <v>1.7955145243242909</v>
      </c>
      <c r="DR49" s="65">
        <f t="shared" ref="DR49:DR51" si="556">DQ49*(1+DR33)</f>
        <v>1.8034147882313178</v>
      </c>
      <c r="DS49" s="65">
        <f t="shared" ref="DS49:DS51" si="557">DR49*(1+DS33)</f>
        <v>1.8048575200619028</v>
      </c>
      <c r="DT49" s="65">
        <f t="shared" ref="DT49:DT51" si="558">DS49*(1+DT33)</f>
        <v>1.8095501496140636</v>
      </c>
      <c r="DU49" s="65">
        <f t="shared" ref="DU49:DU51" si="559">DT49*(1+DU33)</f>
        <v>1.8128073398833688</v>
      </c>
      <c r="DV49" s="65">
        <f t="shared" ref="DV49:DV51" si="560">DU49*(1+DV33)</f>
        <v>1.8182457619030188</v>
      </c>
      <c r="DW49" s="65">
        <f t="shared" ref="DW49:DW51" si="561">DV49*(1+DW33)</f>
        <v>1.8251550957982503</v>
      </c>
      <c r="DX49" s="65">
        <f t="shared" ref="DX49:DX51" si="562">DW49*(1+DX33)</f>
        <v>1.8311781076143847</v>
      </c>
      <c r="DY49" s="65">
        <f t="shared" ref="DY49:DY51" si="563">DX49*(1+DY33)</f>
        <v>1.8357560528834205</v>
      </c>
      <c r="DZ49" s="65">
        <f t="shared" ref="DZ49:DZ51" si="564">DY49*(1+DZ33)</f>
        <v>1.8383261113574574</v>
      </c>
      <c r="EA49" s="65">
        <f t="shared" ref="EA49:EA51" si="565">DZ49*(1+EA33)</f>
        <v>1.8440249223026657</v>
      </c>
      <c r="EB49" s="65">
        <f t="shared" ref="EB49:EB51" si="566">EA49*(1+EB33)</f>
        <v>1.8397836649813697</v>
      </c>
      <c r="EC49" s="65">
        <f t="shared" ref="EC49:EC51" si="567">EB49*(1+EC33)</f>
        <v>1.8441991457773248</v>
      </c>
      <c r="ED49" s="65">
        <f t="shared" ref="ED49:ED51" si="568">EC49*(1+ED33)</f>
        <v>1.8477031241543018</v>
      </c>
      <c r="EE49" s="65">
        <f t="shared" ref="EE49:EE51" si="569">ED49*(1+EE33)</f>
        <v>1.8506594491529489</v>
      </c>
      <c r="EF49" s="65">
        <f t="shared" ref="EF49:EF51" si="570">EE49*(1+EF33)</f>
        <v>1.8584322188393911</v>
      </c>
      <c r="EG49" s="65">
        <f t="shared" ref="EG49:EG51" si="571">EF49*(1+EG33)</f>
        <v>1.8662376341585165</v>
      </c>
      <c r="EH49" s="65">
        <f t="shared" ref="EH49:EH51" si="572">EG49*(1+EH33)</f>
        <v>1.8740758322219822</v>
      </c>
      <c r="EI49" s="65">
        <f t="shared" ref="EI49:EI51" si="573">EH49*(1+EI33)</f>
        <v>1.8795106521354257</v>
      </c>
      <c r="EJ49" s="65">
        <f t="shared" ref="EJ49:EJ51" si="574">EI49*(1+EJ33)</f>
        <v>1.8855250862222592</v>
      </c>
      <c r="EK49" s="65">
        <f t="shared" ref="EK49:EK51" si="575">EJ49*(1+EK33)</f>
        <v>1.8872220587998592</v>
      </c>
      <c r="EL49" s="65">
        <f t="shared" ref="EL49:EL51" si="576">EK49*(1+EL33)</f>
        <v>1.8913739473292188</v>
      </c>
      <c r="EM49" s="65">
        <f t="shared" ref="EM49:EM51" si="577">EL49*(1+EM33)</f>
        <v>1.8989394431185358</v>
      </c>
      <c r="EN49" s="65">
        <f t="shared" ref="EN49:EN51" si="578">EM49*(1+EN33)</f>
        <v>1.9228660801018291</v>
      </c>
      <c r="EO49" s="65">
        <f t="shared" ref="EO49:EO51" si="579">EN49*(1+EO33)</f>
        <v>1.9292115381661654</v>
      </c>
      <c r="EP49" s="65">
        <f t="shared" ref="EP49:EP51" si="580">EO49*(1+EP33)</f>
        <v>1.9274752477818158</v>
      </c>
      <c r="EQ49" s="65">
        <f t="shared" ref="EQ49:EQ51" si="581">EP49*(1+EQ33)</f>
        <v>1.9367271289711683</v>
      </c>
      <c r="ER49" s="65">
        <f t="shared" ref="ER49:ER51" si="582">EQ49*(1+ER33)</f>
        <v>1.9454424010515385</v>
      </c>
      <c r="ES49" s="65">
        <f t="shared" ref="ES49:ES51" si="583">ER49*(1+ES33)</f>
        <v>1.9413569720093302</v>
      </c>
      <c r="ET49" s="65">
        <f t="shared" ref="ET49:ET51" si="584">ES49*(1+ET33)</f>
        <v>1.9442690074673443</v>
      </c>
      <c r="EU49" s="65">
        <f t="shared" ref="EU49:EU51" si="585">ET49*(1+EU33)</f>
        <v>1.95049066829124</v>
      </c>
      <c r="EV49" s="65">
        <f t="shared" ref="EV49:EV51" si="586">EU49*(1+EV33)</f>
        <v>1.9588777781648923</v>
      </c>
      <c r="EW49" s="65">
        <f t="shared" ref="EW49:EW51" si="587">EV49*(1+EW33)</f>
        <v>1.9735693615011292</v>
      </c>
      <c r="EX49" s="65">
        <f t="shared" ref="EX49:EX51" si="588">EW49*(1+EX33)</f>
        <v>1.9848187068616856</v>
      </c>
      <c r="EY49" s="65">
        <f t="shared" ref="EY49:EY51" si="589">EX49*(1+EY33)</f>
        <v>1.9873989711806059</v>
      </c>
      <c r="EZ49" s="65">
        <f t="shared" ref="EZ49:EZ51" si="590">EY49*(1+EZ33)</f>
        <v>1.9875977110777239</v>
      </c>
      <c r="FA49" s="65">
        <f t="shared" ref="FA49:FA51" si="591">EZ49*(1+FA33)</f>
        <v>1.9913741467287716</v>
      </c>
      <c r="FB49" s="65">
        <f t="shared" ref="FB49:FB51" si="592">FA49*(1+FB33)</f>
        <v>1.9935646582901734</v>
      </c>
      <c r="FC49" s="65">
        <f t="shared" ref="FC49:FC51" si="593">FB49*(1+FC33)</f>
        <v>1.9927672324268575</v>
      </c>
      <c r="FD49" s="65">
        <f t="shared" ref="FD49:FD51" si="594">FC49*(1+FD33)</f>
        <v>1.9947599996592842</v>
      </c>
      <c r="FE49" s="65">
        <f t="shared" ref="FE49:FE51" si="595">FD49*(1+FE33)</f>
        <v>2.0049332756575469</v>
      </c>
      <c r="FF49" s="65">
        <f t="shared" ref="FF49:FF51" si="596">FE49*(1+FF33)</f>
        <v>2.0279900083276088</v>
      </c>
      <c r="FG49" s="65">
        <f t="shared" ref="FG49:FG51" si="597">FF49*(1+FG33)</f>
        <v>2.0358991693600865</v>
      </c>
      <c r="FH49" s="65">
        <f t="shared" ref="FH49:FH51" si="598">FG49*(1+FH33)</f>
        <v>2.044246355954463</v>
      </c>
      <c r="FI49" s="65">
        <f t="shared" ref="FI49:FI51" si="599">FH49*(1+FI33)</f>
        <v>2.0507879442935173</v>
      </c>
      <c r="FJ49" s="65">
        <f t="shared" ref="FJ49:FJ51" si="600">FI49*(1+FJ33)</f>
        <v>2.0579657020985449</v>
      </c>
      <c r="FK49" s="65">
        <f t="shared" ref="FK49:FK51" si="601">FJ49*(1+FK33)</f>
        <v>2.0637280060644208</v>
      </c>
      <c r="FL49" s="65">
        <f t="shared" ref="FL49:FL51" si="602">FK49*(1+FL33)</f>
        <v>2.068061834877156</v>
      </c>
      <c r="FM49" s="65">
        <f t="shared" ref="FM49:FM51" si="603">FL49*(1+FM33)</f>
        <v>2.0721979585469104</v>
      </c>
      <c r="FN49" s="65">
        <f t="shared" ref="FN49:FN51" si="604">FM49*(1+FN33)</f>
        <v>2.0761351346681494</v>
      </c>
      <c r="FO49" s="65">
        <f t="shared" ref="FO49:FO51" si="605">FN49*(1+FO33)</f>
        <v>2.081117858991353</v>
      </c>
      <c r="FP49" s="65">
        <f t="shared" ref="FP49:FP51" si="606">FO49*(1+FP33)</f>
        <v>2.087361212568327</v>
      </c>
      <c r="FQ49" s="65">
        <f t="shared" ref="FQ49:FQ51" si="607">FP49*(1+FQ33)</f>
        <v>2.0929970878422615</v>
      </c>
      <c r="FR49" s="65">
        <f t="shared" ref="FR49:FR51" si="608">FQ49*(1+FR33)</f>
        <v>2.1013690761936306</v>
      </c>
      <c r="FS49" s="65">
        <f t="shared" ref="FS49:FS51" si="609">FR49*(1+FS33)</f>
        <v>2.1097745524984051</v>
      </c>
      <c r="FT49" s="65">
        <f t="shared" ref="FT49:FT51" si="610">FS49*(1+FT33)</f>
        <v>2.1182136507083986</v>
      </c>
      <c r="FU49" s="65">
        <f t="shared" ref="FU49:FU51" si="611">FT49*(1+FU33)</f>
        <v>2.124780113025595</v>
      </c>
      <c r="FV49" s="65">
        <f t="shared" ref="FV49:FV51" si="612">FU49*(1+FV33)</f>
        <v>2.1317918873985797</v>
      </c>
      <c r="FW49" s="65">
        <f t="shared" ref="FW49:FW51" si="613">FV49*(1+FW33)</f>
        <v>2.1381872630607752</v>
      </c>
      <c r="FX49" s="65">
        <f t="shared" ref="FX49:FX51" si="614">FW49*(1+FX33)</f>
        <v>2.1447569325958993</v>
      </c>
      <c r="FY49" s="65">
        <f t="shared" ref="FY49:FY51" si="615">FX49*(1+FY33)</f>
        <v>2.1513467877146466</v>
      </c>
      <c r="FZ49" s="65">
        <f t="shared" ref="FZ49:FZ51" si="616">FY49*(1+FZ33)</f>
        <v>2.1579568904380646</v>
      </c>
      <c r="GA49" s="65">
        <f t="shared" ref="GA49:GA51" si="617">FZ49*(1+GA33)</f>
        <v>2.1645873029777634</v>
      </c>
      <c r="GB49" s="65">
        <f t="shared" ref="GB49:GB51" si="618">GA49*(1+GB33)</f>
        <v>2.1712380877365001</v>
      </c>
      <c r="GC49" s="65">
        <f t="shared" ref="GC49:GC51" si="619">GB49*(1+GC33)</f>
        <v>2.1779093073087674</v>
      </c>
      <c r="GD49" s="65">
        <f t="shared" ref="GD49:GD51" si="620">GC49*(1+GD33)</f>
        <v>2.184601024481382</v>
      </c>
      <c r="GE49" s="65">
        <f t="shared" ref="GE49:GE51" si="621">GD49*(1+GE33)</f>
        <v>2.1908727927642593</v>
      </c>
      <c r="GF49" s="65">
        <f t="shared" ref="GF49:GF51" si="622">GE49*(1+GF33)</f>
        <v>2.1971625666586663</v>
      </c>
      <c r="GG49" s="65">
        <f t="shared" ref="GG49:GG51" si="623">GF49*(1+GG33)</f>
        <v>2.2034703978568899</v>
      </c>
      <c r="GH49" s="65">
        <f t="shared" ref="GH49:GH51" si="624">GG49*(1+GH33)</f>
        <v>2.2097963381996206</v>
      </c>
      <c r="GI49" s="65">
        <f t="shared" ref="GI49:GI51" si="625">GH49*(1+GI33)</f>
        <v>2.2161404396763782</v>
      </c>
      <c r="GJ49" s="65">
        <f t="shared" ref="GJ49:GJ51" si="626">GI49*(1+GJ33)</f>
        <v>2.222502754425939</v>
      </c>
      <c r="GK49" s="65">
        <f t="shared" ref="GK49:GK51" si="627">GJ49*(1+GK33)</f>
        <v>2.2288833347367647</v>
      </c>
      <c r="GL49" s="65">
        <f t="shared" ref="GL49:GL51" si="628">GK49*(1+GL33)</f>
        <v>2.2352822330474318</v>
      </c>
      <c r="GM49" s="65">
        <f t="shared" ref="GM49:GM51" si="629">GL49*(1+GM33)</f>
        <v>2.2416995019470622</v>
      </c>
      <c r="GN49" s="65">
        <f t="shared" ref="GN49:GN51" si="630">GM49*(1+GN33)</f>
        <v>2.2481351941757568</v>
      </c>
      <c r="GO49" s="65">
        <f t="shared" ref="GO49:GO51" si="631">GN49*(1+GO33)</f>
        <v>2.2545893626250271</v>
      </c>
      <c r="GP49" s="65">
        <f t="shared" ref="GP49:GP51" si="632">GO49*(1+GP33)</f>
        <v>2.2610620603382312</v>
      </c>
      <c r="GQ49" s="65">
        <f t="shared" ref="GQ49:GQ51" si="633">GP49*(1+GQ33)</f>
        <v>2.2675533405110091</v>
      </c>
      <c r="GR49" s="65">
        <f t="shared" ref="GR49:GR51" si="634">GQ49*(1+GR33)</f>
        <v>2.2740632564917203</v>
      </c>
      <c r="GS49" s="65">
        <f t="shared" ref="GS49:GS51" si="635">GR49*(1+GS33)</f>
        <v>2.2805918617818817</v>
      </c>
      <c r="GT49" s="65">
        <f t="shared" ref="GT49:GT51" si="636">GS49*(1+GT33)</f>
        <v>2.2871392100366079</v>
      </c>
      <c r="GU49" s="65">
        <f t="shared" ref="GU49:GU51" si="637">GT49*(1+GU33)</f>
        <v>2.2937053550650521</v>
      </c>
      <c r="GV49" s="65">
        <f t="shared" ref="GV49:GV51" si="638">GU49*(1+GV33)</f>
        <v>2.3002903508308474</v>
      </c>
      <c r="GW49" s="65">
        <f t="shared" ref="GW49:GW51" si="639">GV49*(1+GW33)</f>
        <v>2.3068942514525519</v>
      </c>
      <c r="GX49" s="65">
        <f t="shared" ref="GX49:GX51" si="640">GW49*(1+GX33)</f>
        <v>2.3135171112040922</v>
      </c>
      <c r="GY49" s="65">
        <f t="shared" ref="GY49:GY51" si="641">GX49*(1+GY33)</f>
        <v>2.32015898451521</v>
      </c>
      <c r="GZ49" s="65">
        <f t="shared" ref="GZ49:GZ51" si="642">GY49*(1+GZ33)</f>
        <v>2.3268199259719089</v>
      </c>
      <c r="HA49" s="65">
        <f t="shared" ref="HA49:HA51" si="643">GZ49*(1+HA33)</f>
        <v>2.3334999903169038</v>
      </c>
      <c r="HB49" s="65">
        <f t="shared" ref="HB49:HB51" si="644">HA49*(1+HB33)</f>
        <v>2.34019923245007</v>
      </c>
      <c r="HC49" s="65">
        <f t="shared" ref="HC49:HC51" si="645">HB49*(1+HC33)</f>
        <v>2.3469177074288949</v>
      </c>
      <c r="HD49" s="65">
        <f t="shared" ref="HD49:HD51" si="646">HC49*(1+HD33)</f>
        <v>2.3536554704689308</v>
      </c>
      <c r="HE49" s="65">
        <f t="shared" ref="HE49:HE51" si="647">HD49*(1+HE33)</f>
        <v>2.3604125769442477</v>
      </c>
      <c r="HF49" s="65">
        <f t="shared" ref="HF49:HF51" si="648">HE49*(1+HF33)</f>
        <v>2.3671890823878892</v>
      </c>
      <c r="HG49" s="65">
        <f t="shared" ref="HG49:HG51" si="649">HF49*(1+HG33)</f>
        <v>2.3739850424923286</v>
      </c>
      <c r="HH49" s="65">
        <f t="shared" ref="HH49:HH51" si="650">HG49*(1+HH33)</f>
        <v>2.3808005131099268</v>
      </c>
      <c r="HI49" s="65">
        <f t="shared" ref="HI49:HI51" si="651">HH49*(1+HI33)</f>
        <v>2.3876355502533912</v>
      </c>
      <c r="HJ49" s="65">
        <f t="shared" ref="HJ49:HJ51" si="652">HI49*(1+HJ33)</f>
        <v>2.3944902100962357</v>
      </c>
      <c r="HK49" s="65">
        <f t="shared" ref="HK49:HK51" si="653">HJ49*(1+HK33)</f>
        <v>2.4013645489732425</v>
      </c>
      <c r="HL49" s="65">
        <f t="shared" ref="HL49:HL51" si="654">HK49*(1+HL33)</f>
        <v>2.408258623380926</v>
      </c>
      <c r="HM49" s="65">
        <f t="shared" ref="HM49:HM51" si="655">HL49*(1+HM33)</f>
        <v>2.4151724899779956</v>
      </c>
      <c r="HN49" s="65">
        <f t="shared" ref="HN49:HN51" si="656">HM49*(1+HN33)</f>
        <v>2.4221062055858225</v>
      </c>
      <c r="HO49" s="65">
        <f t="shared" ref="HO49:HO51" si="657">HN49*(1+HO33)</f>
        <v>2.4290598271889063</v>
      </c>
      <c r="HP49" s="65">
        <f t="shared" ref="HP49:HP51" si="658">HO49*(1+HP33)</f>
        <v>2.4360334119353433</v>
      </c>
      <c r="HQ49" s="65">
        <f t="shared" ref="HQ49:HQ51" si="659">HP49*(1+HQ33)</f>
        <v>2.4430270171372963</v>
      </c>
      <c r="HR49" s="65">
        <f t="shared" ref="HR49:HR51" si="660">HQ49*(1+HR33)</f>
        <v>2.4500407002714653</v>
      </c>
      <c r="HS49" s="65">
        <f t="shared" ref="HS49:HS51" si="661">HR49*(1+HS33)</f>
        <v>2.4570745189795602</v>
      </c>
      <c r="HT49" s="65">
        <f t="shared" ref="HT49:HT51" si="662">HS49*(1+HT33)</f>
        <v>2.4641285310687744</v>
      </c>
      <c r="HU49" s="65">
        <f t="shared" ref="HU49:HU51" si="663">HT49*(1+HU33)</f>
        <v>2.4712027945122599</v>
      </c>
      <c r="HV49" s="65">
        <f t="shared" ref="HV49:HV51" si="664">HU49*(1+HV33)</f>
        <v>2.4782973674496036</v>
      </c>
      <c r="HW49" s="65">
        <f t="shared" ref="HW49:HW51" si="665">HV49*(1+HW33)</f>
        <v>2.4854123081873056</v>
      </c>
      <c r="HX49" s="65">
        <f t="shared" ref="HX49:HX51" si="666">HW49*(1+HX33)</f>
        <v>2.4925476751992579</v>
      </c>
      <c r="HY49" s="65">
        <f t="shared" ref="HY49:HY51" si="667">HX49*(1+HY33)</f>
        <v>2.4997035271272248</v>
      </c>
      <c r="HZ49" s="65">
        <f t="shared" ref="HZ49:HZ51" si="668">HY49*(1+HZ33)</f>
        <v>2.5068799227813257</v>
      </c>
      <c r="IA49" s="65">
        <f t="shared" ref="IA49:IA51" si="669">HZ49*(1+IA33)</f>
        <v>2.5140769211405174</v>
      </c>
      <c r="IB49" s="65">
        <f t="shared" ref="IB49:IB51" si="670">IA49*(1+IB33)</f>
        <v>2.52129458135308</v>
      </c>
      <c r="IC49" s="65">
        <f t="shared" ref="IC49:IC51" si="671">IB49*(1+IC33)</f>
        <v>2.5285329627371014</v>
      </c>
      <c r="ID49" s="65">
        <f t="shared" ref="ID49:ID51" si="672">IC49*(1+ID33)</f>
        <v>2.5357921247809663</v>
      </c>
      <c r="IE49" s="65">
        <f t="shared" ref="IE49:IE51" si="673">ID49*(1+IE33)</f>
        <v>2.5430721271438448</v>
      </c>
      <c r="IF49" s="65">
        <f t="shared" ref="IF49:IF51" si="674">IE49*(1+IF33)</f>
        <v>2.5503730296561815</v>
      </c>
      <c r="IG49" s="65">
        <f t="shared" ref="IG49:IG51" si="675">IF49*(1+IG33)</f>
        <v>2.557694892320189</v>
      </c>
      <c r="IH49" s="65">
        <f t="shared" ref="IH49:IH51" si="676">IG49*(1+IH33)</f>
        <v>2.5650377753103397</v>
      </c>
      <c r="II49" s="65">
        <f t="shared" ref="II49:II51" si="677">IH49*(1+II33)</f>
        <v>2.5724017389738614</v>
      </c>
      <c r="IJ49" s="65">
        <f t="shared" ref="IJ49:IJ51" si="678">II49*(1+IJ33)</f>
        <v>2.5797868438312319</v>
      </c>
      <c r="IK49" s="65">
        <f t="shared" ref="IK49:IK51" si="679">IJ49*(1+IK33)</f>
        <v>2.5871931505766779</v>
      </c>
      <c r="IL49" s="65">
        <f t="shared" ref="IL49:IL51" si="680">IK49*(1+IL33)</f>
        <v>2.5946207200786722</v>
      </c>
      <c r="IM49" s="65">
        <f t="shared" ref="IM49:IM51" si="681">IL49*(1+IM33)</f>
        <v>2.602069613380436</v>
      </c>
      <c r="IN49" s="65">
        <f t="shared" ref="IN49:IN51" si="682">IM49*(1+IN33)</f>
        <v>2.6095398917004382</v>
      </c>
      <c r="IO49" s="65">
        <f t="shared" ref="IO49:IO51" si="683">IN49*(1+IO33)</f>
        <v>2.6170316164329006</v>
      </c>
      <c r="IP49" s="65">
        <f t="shared" ref="IP49:IP51" si="684">IO49*(1+IP33)</f>
        <v>2.6245448491483008</v>
      </c>
      <c r="IQ49" s="65">
        <f t="shared" ref="IQ49:IQ51" si="685">IP49*(1+IQ33)</f>
        <v>2.6320796515938798</v>
      </c>
      <c r="IR49" s="65">
        <f t="shared" ref="IR49:IR51" si="686">IQ49*(1+IR33)</f>
        <v>2.6396360856941485</v>
      </c>
      <c r="IS49" s="65">
        <f t="shared" ref="IS49:IS51" si="687">IR49*(1+IS33)</f>
        <v>2.6472142135513965</v>
      </c>
      <c r="IT49" s="65">
        <f t="shared" ref="IT49:IT51" si="688">IS49*(1+IT33)</f>
        <v>2.6548140974462027</v>
      </c>
      <c r="IU49" s="65">
        <f t="shared" ref="IU49:IU51" si="689">IT49*(1+IU33)</f>
        <v>2.6624357998379478</v>
      </c>
      <c r="IV49" s="65">
        <f t="shared" ref="IV49:IV51" si="690">IU49*(1+IV33)</f>
        <v>2.6700793833653265</v>
      </c>
      <c r="IW49" s="65">
        <f t="shared" ref="IW49:IW51" si="691">IV49*(1+IW33)</f>
        <v>2.6777449108468629</v>
      </c>
      <c r="IX49" s="65">
        <f t="shared" ref="IX49:IX51" si="692">IW49*(1+IX33)</f>
        <v>2.6854324452814273</v>
      </c>
      <c r="IY49" s="65">
        <f t="shared" ref="IY49:IY51" si="693">IX49*(1+IY33)</f>
        <v>2.6931420498487526</v>
      </c>
      <c r="IZ49" s="65">
        <f t="shared" ref="IZ49:IZ51" si="694">IY49*(1+IZ33)</f>
        <v>2.7008737879099547</v>
      </c>
      <c r="JA49" s="65">
        <f t="shared" ref="JA49:JA51" si="695">IZ49*(1+JA33)</f>
        <v>2.7086277230080529</v>
      </c>
      <c r="JB49" s="65">
        <f t="shared" ref="JB49:JB51" si="696">JA49*(1+JB33)</f>
        <v>2.7164039188684921</v>
      </c>
      <c r="JC49" s="65">
        <f t="shared" ref="JC49:JC51" si="697">JB49*(1+JC33)</f>
        <v>2.7242024393996664</v>
      </c>
      <c r="JD49" s="65">
        <f t="shared" ref="JD49:JD51" si="698">JC49*(1+JD33)</f>
        <v>2.7320233486934442</v>
      </c>
      <c r="JE49" s="65">
        <f t="shared" ref="JE49:JE51" si="699">JD49*(1+JE33)</f>
        <v>2.7398667110256958</v>
      </c>
      <c r="JF49" s="65">
        <f t="shared" ref="JF49:JF51" si="700">JE49*(1+JF33)</f>
        <v>2.74773259085682</v>
      </c>
      <c r="JG49" s="65">
        <f t="shared" ref="JG49:JG51" si="701">JF49*(1+JG33)</f>
        <v>2.755621052832276</v>
      </c>
      <c r="JH49" s="65">
        <f t="shared" ref="JH49:JH51" si="702">JG49*(1+JH33)</f>
        <v>2.7635321617831128</v>
      </c>
      <c r="JI49" s="65">
        <f t="shared" ref="JI49:JI51" si="703">JH49*(1+JI33)</f>
        <v>2.7714659827265029</v>
      </c>
      <c r="JJ49" s="65">
        <f t="shared" ref="JJ49:JJ51" si="704">JI49*(1+JJ33)</f>
        <v>2.7794225808662767</v>
      </c>
      <c r="JK49" s="65">
        <f t="shared" ref="JK49:JK51" si="705">JJ49*(1+JK33)</f>
        <v>2.7874020215934583</v>
      </c>
      <c r="JL49" s="65">
        <f t="shared" ref="JL49:JL51" si="706">JK49*(1+JL33)</f>
        <v>2.7954043704868026</v>
      </c>
      <c r="JM49" s="65">
        <f t="shared" ref="JM49:JM51" si="707">JL49*(1+JM33)</f>
        <v>2.8034296933133342</v>
      </c>
      <c r="JN49" s="65">
        <f t="shared" ref="JN49:JN51" si="708">JM49*(1+JN33)</f>
        <v>2.8114780560288888</v>
      </c>
      <c r="JO49" s="65">
        <f t="shared" ref="JO49:JO51" si="709">JN49*(1+JO33)</f>
        <v>2.8195495247786542</v>
      </c>
      <c r="JP49" s="65">
        <f t="shared" ref="JP49:JP51" si="710">JO49*(1+JP33)</f>
        <v>2.8276441658977145</v>
      </c>
      <c r="JQ49" s="65">
        <f t="shared" ref="JQ49:JQ51" si="711">JP49*(1+JQ33)</f>
        <v>2.8357620459115949</v>
      </c>
      <c r="JR49" s="65">
        <f t="shared" ref="JR49:JR51" si="712">JQ49*(1+JR33)</f>
        <v>2.8439032315368085</v>
      </c>
      <c r="JS49" s="65">
        <f t="shared" ref="JS49:JS51" si="713">JR49*(1+JS33)</f>
        <v>2.8520677896814055</v>
      </c>
      <c r="JT49" s="65">
        <f t="shared" ref="JT49:JT51" si="714">JS49*(1+JT33)</f>
        <v>2.8602557874455217</v>
      </c>
      <c r="JU49" s="65">
        <f t="shared" ref="JU49:JU51" si="715">JT49*(1+JU33)</f>
        <v>2.8684672921219305</v>
      </c>
      <c r="JV49" s="65">
        <f t="shared" ref="JV49:JV51" si="716">JU49*(1+JV33)</f>
        <v>2.8767023711965964</v>
      </c>
      <c r="JW49" s="65">
        <f t="shared" ref="JW49:JW51" si="717">JV49*(1+JW33)</f>
        <v>2.8849610923492297</v>
      </c>
      <c r="JX49" s="65">
        <f t="shared" ref="JX49:JX51" si="718">JW49*(1+JX33)</f>
        <v>2.8932435234538412</v>
      </c>
      <c r="JY49" s="65">
        <f t="shared" ref="JY49:JY51" si="719">JX49*(1+JY33)</f>
        <v>2.9015497325793014</v>
      </c>
      <c r="JZ49" s="65">
        <f t="shared" ref="JZ49:JZ51" si="720">JY49*(1+JZ33)</f>
        <v>2.9098797879899005</v>
      </c>
      <c r="KA49" s="65">
        <f t="shared" ref="KA49:KA51" si="721">JZ49*(1+KA33)</f>
        <v>2.9182337581459077</v>
      </c>
      <c r="KB49" s="65">
        <f t="shared" ref="KB49:KB51" si="722">KA49*(1+KB33)</f>
        <v>2.926611711704135</v>
      </c>
      <c r="KC49" s="65">
        <f t="shared" ref="KC49:KC51" si="723">KB49*(1+KC33)</f>
        <v>2.9350137175185012</v>
      </c>
      <c r="KD49" s="65">
        <f t="shared" ref="KD49:KD51" si="724">KC49*(1+KD33)</f>
        <v>2.9434398446405976</v>
      </c>
      <c r="KE49" s="65">
        <f t="shared" ref="KE49:KE51" si="725">KD49*(1+KE33)</f>
        <v>2.9518901623202556</v>
      </c>
      <c r="KF49" s="65">
        <f t="shared" ref="KF49:KF51" si="726">KE49*(1+KF33)</f>
        <v>2.9603647400061157</v>
      </c>
      <c r="KG49" s="65">
        <f t="shared" ref="KG49:KG51" si="727">KF49*(1+KG33)</f>
        <v>2.9688636473461991</v>
      </c>
      <c r="KH49" s="65">
        <f t="shared" ref="KH49:KH51" si="728">KG49*(1+KH33)</f>
        <v>2.9773869541884785</v>
      </c>
      <c r="KI49" s="65">
        <f t="shared" ref="KI49:KI51" si="729">KH49*(1+KI33)</f>
        <v>2.9859347305814539</v>
      </c>
      <c r="KJ49" s="65">
        <f t="shared" ref="KJ49:KJ51" si="730">KI49*(1+KJ33)</f>
        <v>2.9945070467747268</v>
      </c>
      <c r="KK49" s="65">
        <f t="shared" ref="KK49:KK51" si="731">KJ49*(1+KK33)</f>
        <v>3.0031039732195781</v>
      </c>
      <c r="KL49" s="65">
        <f t="shared" ref="KL49:KL51" si="732">KK49*(1+KL33)</f>
        <v>3.0117255805695482</v>
      </c>
      <c r="KM49" s="65">
        <f t="shared" ref="KM49:KM51" si="733">KL49*(1+KM33)</f>
        <v>3.0203719396810156</v>
      </c>
      <c r="KN49" s="65">
        <f t="shared" ref="KN49:KN51" si="734">KM49*(1+KN33)</f>
        <v>3.029043121613781</v>
      </c>
      <c r="KO49" s="65">
        <f t="shared" ref="KO49:KO51" si="735">KN49*(1+KO33)</f>
        <v>3.0377391976316499</v>
      </c>
      <c r="KP49" s="65">
        <f t="shared" ref="KP49:KP51" si="736">KO49*(1+KP33)</f>
        <v>3.0464602392030193</v>
      </c>
      <c r="KQ49" s="65">
        <f t="shared" ref="KQ49:KQ51" si="737">KP49*(1+KQ33)</f>
        <v>3.0552063180014652</v>
      </c>
      <c r="KR49" s="65">
        <f t="shared" ref="KR49:KR51" si="738">KQ49*(1+KR33)</f>
        <v>3.0639775059063306</v>
      </c>
      <c r="KS49" s="65">
        <f t="shared" ref="KS49:KS51" si="739">KR49*(1+KS33)</f>
        <v>3.0727738750033167</v>
      </c>
      <c r="KT49" s="65">
        <f t="shared" ref="KT49:KT51" si="740">KS49*(1+KT33)</f>
        <v>3.0815954975850759</v>
      </c>
      <c r="KU49" s="65">
        <f t="shared" ref="KU49:KU51" si="741">KT49*(1+KU33)</f>
        <v>3.0904424461518052</v>
      </c>
      <c r="KV49" s="65">
        <f t="shared" ref="KV49:KV51" si="742">KU49*(1+KV33)</f>
        <v>3.0993147934118426</v>
      </c>
      <c r="KW49" s="65">
        <f t="shared" ref="KW49:KW51" si="743">KV49*(1+KW33)</f>
        <v>3.108212612282264</v>
      </c>
      <c r="KX49" s="65">
        <f t="shared" ref="KX49:KX51" si="744">KW49*(1+KX33)</f>
        <v>3.1171359758894832</v>
      </c>
      <c r="KY49" s="65">
        <f t="shared" ref="KY49:KY51" si="745">KX49*(1+KY33)</f>
        <v>3.1260849575698519</v>
      </c>
      <c r="KZ49" s="65">
        <f t="shared" ref="KZ49:KZ51" si="746">KY49*(1+KZ33)</f>
        <v>3.1350596308702641</v>
      </c>
      <c r="LA49" s="65">
        <f t="shared" ref="LA49:LA51" si="747">KZ49*(1+LA33)</f>
        <v>3.1440600695487584</v>
      </c>
      <c r="LB49" s="65">
        <f t="shared" ref="LB49:LB51" si="748">LA49*(1+LB33)</f>
        <v>3.1530863475751261</v>
      </c>
      <c r="LC49" s="65">
        <f t="shared" ref="LC49:LC51" si="749">LB49*(1+LC33)</f>
        <v>3.1621385391315178</v>
      </c>
      <c r="LD49" s="65">
        <f t="shared" ref="LD49:LD51" si="750">LC49*(1+LD33)</f>
        <v>3.1712167186130533</v>
      </c>
      <c r="LE49" s="65">
        <f t="shared" ref="LE49:LE51" si="751">LD49*(1+LE33)</f>
        <v>3.1803209606284342</v>
      </c>
      <c r="LF49" s="65">
        <f t="shared" ref="LF49:LF51" si="752">LE49*(1+LF33)</f>
        <v>3.1894513400005549</v>
      </c>
      <c r="LG49" s="65">
        <f t="shared" ref="LG49:LG51" si="753">LF49*(1+LG33)</f>
        <v>3.1986079317671199</v>
      </c>
      <c r="LH49" s="65">
        <f t="shared" ref="LH49:LH51" si="754">LG49*(1+LH33)</f>
        <v>3.2077908111812583</v>
      </c>
      <c r="LI49" s="65">
        <f t="shared" ref="LI49:LI51" si="755">LH49*(1+LI33)</f>
        <v>3.2170000537121446</v>
      </c>
      <c r="LJ49" s="65">
        <f t="shared" ref="LJ49:LJ51" si="756">LI49*(1+LJ33)</f>
        <v>3.2262357350456163</v>
      </c>
      <c r="LK49" s="65">
        <f t="shared" ref="LK49:LK51" si="757">LJ49*(1+LK33)</f>
        <v>3.2354979310847982</v>
      </c>
      <c r="LL49" s="65">
        <f t="shared" ref="LL49:LL51" si="758">LK49*(1+LL33)</f>
        <v>3.2447867179507246</v>
      </c>
      <c r="LM49" s="65">
        <f t="shared" ref="LM49:LM51" si="759">LL49*(1+LM33)</f>
        <v>3.2541021719829661</v>
      </c>
      <c r="LN49" s="65">
        <f t="shared" ref="LN49:LN51" si="760">LM49*(1+LN33)</f>
        <v>3.2634443697402564</v>
      </c>
      <c r="LO49" s="65">
        <f t="shared" ref="LO49:LO51" si="761">LN49*(1+LO33)</f>
        <v>3.2728133880011216</v>
      </c>
      <c r="LP49" s="65">
        <f t="shared" ref="LP49:LP51" si="762">LO49*(1+LP33)</f>
        <v>3.2822093037645108</v>
      </c>
      <c r="LQ49" s="65">
        <f t="shared" ref="LQ49:LQ51" si="763">LP49*(1+LQ33)</f>
        <v>3.2916321942504299</v>
      </c>
      <c r="LR49" s="65">
        <f t="shared" ref="LR49:LR51" si="764">LQ49*(1+LR33)</f>
        <v>3.3010821369005749</v>
      </c>
      <c r="LS49" s="65">
        <f t="shared" ref="LS49:LS51" si="765">LR49*(1+LS33)</f>
        <v>3.3105592093789697</v>
      </c>
      <c r="LT49" s="65">
        <f t="shared" ref="LT49:LT51" si="766">LS49*(1+LT33)</f>
        <v>3.3200634895726031</v>
      </c>
      <c r="LU49" s="65">
        <f t="shared" ref="LU49:LU51" si="767">LT49*(1+LU33)</f>
        <v>3.3295950555920704</v>
      </c>
      <c r="LV49" s="65">
        <f t="shared" ref="LV49:LV51" si="768">LU49*(1+LV33)</f>
        <v>3.3391539857722137</v>
      </c>
      <c r="LW49" s="65">
        <f t="shared" ref="LW49:LW51" si="769">LV49*(1+LW33)</f>
        <v>3.3487403586727669</v>
      </c>
      <c r="LX49" s="65">
        <f t="shared" ref="LX49:LX51" si="770">LW49*(1+LX33)</f>
        <v>3.3583542530790007</v>
      </c>
      <c r="LY49" s="65">
        <f t="shared" ref="LY49:LY51" si="771">LX49*(1+LY33)</f>
        <v>3.3679957480023708</v>
      </c>
      <c r="LZ49" s="65">
        <f t="shared" ref="LZ49:LZ51" si="772">LY49*(1+LZ33)</f>
        <v>3.3776649226811664</v>
      </c>
      <c r="MA49" s="65">
        <f t="shared" ref="MA49:MA51" si="773">LZ49*(1+MA33)</f>
        <v>3.3873618565811618</v>
      </c>
      <c r="MB49" s="65">
        <f t="shared" ref="MB49:MB51" si="774">MA49*(1+MB33)</f>
        <v>3.3970866293962696</v>
      </c>
      <c r="MC49" s="65">
        <f t="shared" ref="MC49:MC51" si="775">MB49*(1+MC33)</f>
        <v>3.4068393210491958</v>
      </c>
      <c r="MD49" s="65">
        <f t="shared" ref="MD49:MD51" si="776">MC49*(1+MD33)</f>
        <v>3.4166200116920957</v>
      </c>
      <c r="ME49" s="65">
        <f t="shared" ref="ME49:ME51" si="777">MD49*(1+ME33)</f>
        <v>3.4264287817072341</v>
      </c>
      <c r="MF49" s="65">
        <f t="shared" ref="MF49:MF51" si="778">ME49*(1+MF33)</f>
        <v>3.4362657117076449</v>
      </c>
      <c r="MG49" s="65">
        <f t="shared" ref="MG49:MG51" si="779">MF49*(1+MG33)</f>
        <v>3.4461308825377932</v>
      </c>
      <c r="MH49" s="65">
        <f t="shared" ref="MH49:MH51" si="780">MG49*(1+MH33)</f>
        <v>3.4560243752742412</v>
      </c>
      <c r="MI49" s="65">
        <f t="shared" ref="MI49:MI51" si="781">MH49*(1+MI33)</f>
        <v>3.4659462712263136</v>
      </c>
      <c r="MJ49" s="65">
        <f t="shared" ref="MJ49:MJ51" si="782">MI49*(1+MJ33)</f>
        <v>3.4758966519367656</v>
      </c>
      <c r="MK49" s="65">
        <f t="shared" ref="MK49:MK51" si="783">MJ49*(1+MK33)</f>
        <v>3.4858755991824535</v>
      </c>
      <c r="ML49" s="65">
        <f t="shared" ref="ML49:ML51" si="784">MK49*(1+ML33)</f>
        <v>3.4958831949750069</v>
      </c>
      <c r="MM49" s="65">
        <f t="shared" ref="MM49:MM51" si="785">ML49*(1+MM33)</f>
        <v>3.505919521561502</v>
      </c>
      <c r="MN49" s="65">
        <f t="shared" ref="MN49:MN51" si="786">MM49*(1+MN33)</f>
        <v>3.5159846614251387</v>
      </c>
      <c r="MO49" s="65">
        <f t="shared" ref="MO49:MO51" si="787">MN49*(1+MO33)</f>
        <v>3.5260786972859171</v>
      </c>
      <c r="MP49" s="65">
        <f t="shared" ref="MP49:MP51" si="788">MO49*(1+MP33)</f>
        <v>3.5362017121013185</v>
      </c>
      <c r="MQ49" s="65">
        <f t="shared" ref="MQ49:MQ51" si="789">MP49*(1+MQ33)</f>
        <v>3.5463537890669867</v>
      </c>
      <c r="MR49" s="65">
        <f t="shared" ref="MR49:MR51" si="790">MQ49*(1+MR33)</f>
        <v>3.5565350116174117</v>
      </c>
      <c r="MS49" s="65">
        <f t="shared" ref="MS49:MS51" si="791">MR49*(1+MS33)</f>
        <v>3.5667454634266154</v>
      </c>
      <c r="MT49" s="65">
        <f t="shared" ref="MT49:MT51" si="792">MS49*(1+MT33)</f>
        <v>3.576985228408839</v>
      </c>
      <c r="MU49" s="65">
        <f t="shared" ref="MU49:MU51" si="793">MT49*(1+MU33)</f>
        <v>3.587254390719234</v>
      </c>
      <c r="MV49" s="65">
        <f t="shared" ref="MV49:MV51" si="794">MU49*(1+MV33)</f>
        <v>3.5975530347545521</v>
      </c>
      <c r="MW49" s="65">
        <f t="shared" ref="MW49:MW51" si="795">MV49*(1+MW33)</f>
        <v>3.6078812451538393</v>
      </c>
      <c r="MX49" s="65">
        <f t="shared" ref="MX49:MX51" si="796">MW49*(1+MX33)</f>
        <v>3.6182391067991322</v>
      </c>
      <c r="MY49" s="65">
        <f t="shared" ref="MY49:MY51" si="797">MX49*(1+MY33)</f>
        <v>3.6286267048161549</v>
      </c>
      <c r="MZ49" s="65">
        <f t="shared" ref="MZ49:MZ51" si="798">MY49*(1+MZ33)</f>
        <v>3.6390441245750189</v>
      </c>
      <c r="NA49" s="65">
        <f t="shared" ref="NA49:NA51" si="799">MZ49*(1+NA33)</f>
        <v>3.6494914516909249</v>
      </c>
      <c r="NB49" s="65">
        <f t="shared" ref="NB49:NB51" si="800">NA49*(1+NB33)</f>
        <v>3.6599687720248655</v>
      </c>
      <c r="NC49" s="65">
        <f t="shared" ref="NC49:NC51" si="801">NB49*(1+NC33)</f>
        <v>3.6704761716843324</v>
      </c>
      <c r="ND49" s="65">
        <f t="shared" ref="ND49:ND51" si="802">NC49*(1+ND33)</f>
        <v>3.6810137370240223</v>
      </c>
      <c r="NE49" s="65">
        <f t="shared" ref="NE49:NE51" si="803">ND49*(1+NE33)</f>
        <v>3.691581554646548</v>
      </c>
      <c r="NF49" s="65">
        <f t="shared" ref="NF49:NF51" si="804">NE49*(1+NF33)</f>
        <v>3.7021797114031498</v>
      </c>
      <c r="NG49" s="65">
        <f t="shared" ref="NG49:NG51" si="805">NF49*(1+NG33)</f>
        <v>3.7128082943944087</v>
      </c>
      <c r="NH49" s="65">
        <f t="shared" ref="NH49:NH51" si="806">NG49*(1+NH33)</f>
        <v>3.7234673909709626</v>
      </c>
      <c r="NI49" s="65">
        <f t="shared" ref="NI49:NI51" si="807">NH49*(1+NI33)</f>
        <v>3.7341570887342246</v>
      </c>
      <c r="NJ49" s="65">
        <f t="shared" ref="NJ49:NJ51" si="808">NI49*(1+NJ33)</f>
        <v>3.7448774755371028</v>
      </c>
      <c r="NK49" s="65">
        <f t="shared" ref="NK49:NK51" si="809">NJ49*(1+NK33)</f>
        <v>3.7556286394847214</v>
      </c>
      <c r="NL49" s="65">
        <f t="shared" ref="NL49:NL51" si="810">NK49*(1+NL33)</f>
        <v>3.7664106689351455</v>
      </c>
      <c r="NM49" s="65">
        <f t="shared" ref="NM49:NM51" si="811">NL49*(1+NM33)</f>
        <v>3.7772236525001079</v>
      </c>
      <c r="NN49" s="65">
        <f t="shared" ref="NN49:NN51" si="812">NM49*(1+NN33)</f>
        <v>3.7880676790457364</v>
      </c>
      <c r="NO49" s="65">
        <f t="shared" ref="NO49:NO51" si="813">NN49*(1+NO33)</f>
        <v>3.7989428376932843</v>
      </c>
      <c r="NP49" s="65">
        <f t="shared" ref="NP49:NP51" si="814">NO49*(1+NP33)</f>
        <v>3.8098492178198633</v>
      </c>
      <c r="NQ49" s="65">
        <f t="shared" ref="NQ49:NQ51" si="815">NP49*(1+NQ33)</f>
        <v>3.8207869090591773</v>
      </c>
      <c r="NR49" s="65">
        <f t="shared" ref="NR49:NR51" si="816">NQ49*(1+NR33)</f>
        <v>3.83175600130226</v>
      </c>
      <c r="NS49" s="65">
        <f t="shared" ref="NS49:NS51" si="817">NR49*(1+NS33)</f>
        <v>3.842756584698213</v>
      </c>
      <c r="NT49" s="65">
        <f t="shared" ref="NT49:NT51" si="818">NS49*(1+NT33)</f>
        <v>3.8537887496549463</v>
      </c>
      <c r="NU49" s="65">
        <f t="shared" ref="NU49:NU51" si="819">NT49*(1+NU33)</f>
        <v>3.8648525868399228</v>
      </c>
      <c r="NV49" s="65">
        <f t="shared" ref="NV49:NV51" si="820">NU49*(1+NV33)</f>
        <v>3.8759481871809016</v>
      </c>
      <c r="NW49" s="65">
        <f t="shared" ref="NW49:NW51" si="821">NV49*(1+NW33)</f>
        <v>3.8870756418666867</v>
      </c>
      <c r="NX49" s="65">
        <f t="shared" ref="NX49:NX51" si="822">NW49*(1+NX33)</f>
        <v>3.898235042347876</v>
      </c>
      <c r="NY49" s="65">
        <f t="shared" ref="NY49:NY51" si="823">NX49*(1+NY33)</f>
        <v>3.9094264803376122</v>
      </c>
      <c r="NZ49" s="65">
        <f t="shared" ref="NZ49:NZ51" si="824">NY49*(1+NZ33)</f>
        <v>3.9206500478123378</v>
      </c>
      <c r="OA49" s="65">
        <f t="shared" ref="OA49:OA51" si="825">NZ49*(1+OA33)</f>
        <v>3.9319058370125499</v>
      </c>
      <c r="OB49" s="65">
        <f t="shared" ref="OB49:OB51" si="826">OA49*(1+OB33)</f>
        <v>3.9431939404435594</v>
      </c>
      <c r="OC49" s="65">
        <f t="shared" ref="OC49:OC51" si="827">OB49*(1+OC33)</f>
        <v>3.9545144508762498</v>
      </c>
      <c r="OD49" s="65">
        <f t="shared" ref="OD49:OD51" si="828">OC49*(1+OD33)</f>
        <v>3.9658674613478406</v>
      </c>
      <c r="OE49" s="65">
        <f t="shared" ref="OE49:OE51" si="829">OD49*(1+OE33)</f>
        <v>3.9772530651626519</v>
      </c>
      <c r="OF49" s="65">
        <f t="shared" ref="OF49:OF51" si="830">OE49*(1+OF33)</f>
        <v>3.9886713558928708</v>
      </c>
      <c r="OG49" s="65">
        <f t="shared" ref="OG49:OG51" si="831">OF49*(1+OG33)</f>
        <v>4.0001224273793214</v>
      </c>
      <c r="OH49" s="65">
        <f t="shared" ref="OH49:OH51" si="832">OG49*(1+OH33)</f>
        <v>4.0116063737322341</v>
      </c>
      <c r="OI49" s="65">
        <f t="shared" ref="OI49:OI51" si="833">OH49*(1+OI33)</f>
        <v>4.0231232893320215</v>
      </c>
      <c r="OJ49" s="65">
        <f t="shared" ref="OJ49:OJ51" si="834">OI49*(1+OJ33)</f>
        <v>4.0346732688300522</v>
      </c>
      <c r="OK49" s="65">
        <f t="shared" ref="OK49:OK51" si="835">OJ49*(1+OK33)</f>
        <v>4.0462564071494294</v>
      </c>
      <c r="OL49" s="65">
        <f t="shared" ref="OL49:OL51" si="836">OK49*(1+OL33)</f>
        <v>4.0578727994857706</v>
      </c>
      <c r="OM49" s="65">
        <f t="shared" ref="OM49:OM51" si="837">OL49*(1+OM33)</f>
        <v>4.0695225413079905</v>
      </c>
      <c r="ON49" s="65">
        <f t="shared" ref="ON49:ON51" si="838">OM49*(1+ON33)</f>
        <v>4.0812057283590848</v>
      </c>
      <c r="OO49" s="65">
        <f t="shared" ref="OO49:OO51" si="839">ON49*(1+OO33)</f>
        <v>4.0929224566569191</v>
      </c>
      <c r="OP49" s="65">
        <f t="shared" ref="OP49:OP51" si="840">OO49*(1+OP33)</f>
        <v>4.1046728224950151</v>
      </c>
      <c r="OQ49" s="65">
        <f t="shared" ref="OQ49:OQ51" si="841">OP49*(1+OQ33)</f>
        <v>4.1164569224433452</v>
      </c>
      <c r="OR49" s="65">
        <f t="shared" ref="OR49:OR51" si="842">OQ49*(1+OR33)</f>
        <v>4.1282748533491223</v>
      </c>
      <c r="OS49" s="65">
        <f t="shared" ref="OS49:OS51" si="843">OR49*(1+OS33)</f>
        <v>4.1401267123375982</v>
      </c>
      <c r="OT49" s="65">
        <f t="shared" ref="OT49:OT51" si="844">OS49*(1+OT33)</f>
        <v>4.1520125968128632</v>
      </c>
      <c r="OU49" s="65">
        <f t="shared" ref="OU49:OU51" si="845">OT49*(1+OU33)</f>
        <v>4.1639326044586431</v>
      </c>
      <c r="OV49" s="65">
        <f t="shared" ref="OV49:OV51" si="846">OU49*(1+OV33)</f>
        <v>4.1758868332391046</v>
      </c>
      <c r="OW49" s="65">
        <f t="shared" ref="OW49:OW51" si="847">OV49*(1+OW33)</f>
        <v>4.1878753813996594</v>
      </c>
      <c r="OX49" s="65">
        <f t="shared" ref="OX49:OX51" si="848">OW49*(1+OX33)</f>
        <v>4.199898347467772</v>
      </c>
      <c r="OY49" s="65">
        <f t="shared" ref="OY49:OY51" si="849">OX49*(1+OY33)</f>
        <v>4.2119558302537694</v>
      </c>
      <c r="OZ49" s="65">
        <f t="shared" ref="OZ49:OZ51" si="850">OY49*(1+OZ33)</f>
        <v>4.2240479288516521</v>
      </c>
      <c r="PA49" s="65">
        <f t="shared" ref="PA49:PA51" si="851">OZ49*(1+PA33)</f>
        <v>4.2361747426399106</v>
      </c>
      <c r="PB49" s="65">
        <f t="shared" ref="PB49:PB51" si="852">PA49*(1+PB33)</f>
        <v>4.2483363712823401</v>
      </c>
      <c r="PC49" s="65">
        <f t="shared" ref="PC49:PC51" si="853">PB49*(1+PC33)</f>
        <v>4.2605329147288611</v>
      </c>
      <c r="PD49" s="65">
        <f t="shared" ref="PD49:PD51" si="854">PC49*(1+PD33)</f>
        <v>4.2727644732163403</v>
      </c>
      <c r="PE49" s="65">
        <f t="shared" ref="PE49:PE51" si="855">PD49*(1+PE33)</f>
        <v>4.2850311472694136</v>
      </c>
      <c r="PF49" s="65">
        <f t="shared" ref="PF49:PF51" si="856">PE49*(1+PF33)</f>
        <v>4.2973330377013133</v>
      </c>
      <c r="PG49" s="65">
        <f t="shared" ref="PG49:PG51" si="857">PF49*(1+PG33)</f>
        <v>4.3096702456146954</v>
      </c>
      <c r="PH49" s="65">
        <f t="shared" ref="PH49:PH51" si="858">PG49*(1+PH33)</f>
        <v>4.3220428724024735</v>
      </c>
      <c r="PI49" s="65">
        <f t="shared" ref="PI49:PI51" si="859">PH49*(1+PI33)</f>
        <v>4.3344510197486485</v>
      </c>
      <c r="PJ49" s="65">
        <f t="shared" ref="PJ49:PJ51" si="860">PI49*(1+PJ33)</f>
        <v>4.346894789629145</v>
      </c>
      <c r="PK49" s="65">
        <f t="shared" ref="PK49:PK51" si="861">PJ49*(1+PK33)</f>
        <v>4.3593742843126524</v>
      </c>
      <c r="PL49" s="65">
        <f t="shared" ref="PL49:PL51" si="862">PK49*(1+PL33)</f>
        <v>4.371889606361461</v>
      </c>
      <c r="PM49" s="65">
        <f t="shared" ref="PM49:PM51" si="863">PL49*(1+PM33)</f>
        <v>4.3844408586323089</v>
      </c>
      <c r="PN49" s="65">
        <f t="shared" ref="PN49:PN51" si="864">PM49*(1+PN33)</f>
        <v>4.3970281442772237</v>
      </c>
      <c r="PO49" s="65">
        <f t="shared" ref="PO49:PO51" si="865">PN49*(1+PO33)</f>
        <v>4.4096515667443734</v>
      </c>
      <c r="PP49" s="65">
        <f t="shared" ref="PP49:PP51" si="866">PO49*(1+PP33)</f>
        <v>4.4223112297789138</v>
      </c>
      <c r="PQ49" s="65">
        <f t="shared" ref="PQ49:PQ51" si="867">PP49*(1+PQ33)</f>
        <v>4.4350072374238447</v>
      </c>
      <c r="PR49" s="65">
        <f t="shared" ref="PR49:PR51" si="868">PQ49*(1+PR33)</f>
        <v>4.4477396940208607</v>
      </c>
      <c r="PS49" s="65">
        <f t="shared" ref="PS49:PS51" si="869">PR49*(1+PS33)</f>
        <v>4.4605087042112119</v>
      </c>
      <c r="PT49" s="65">
        <f t="shared" ref="PT49:PT51" si="870">PS49*(1+PT33)</f>
        <v>4.4733143729365619</v>
      </c>
      <c r="PU49" s="65">
        <f t="shared" ref="PU49:PU51" si="871">PT49*(1+PU33)</f>
        <v>4.4861568054398528</v>
      </c>
      <c r="PV49" s="65">
        <f t="shared" ref="PV49:PV51" si="872">PU49*(1+PV33)</f>
        <v>4.4990361072661669</v>
      </c>
      <c r="PW49" s="65">
        <f t="shared" ref="PW49:PW51" si="873">PV49*(1+PW33)</f>
        <v>4.5119523842635969</v>
      </c>
      <c r="PX49" s="65">
        <f t="shared" ref="PX49:PX51" si="874">PW49*(1+PX33)</f>
        <v>4.5249057425841137</v>
      </c>
      <c r="PY49" s="65">
        <f t="shared" ref="PY49:PY51" si="875">PX49*(1+PY33)</f>
        <v>4.5378962886844407</v>
      </c>
      <c r="PZ49" s="65">
        <f t="shared" ref="PZ49:PZ51" si="876">PY49*(1+PZ33)</f>
        <v>4.5509241293269271</v>
      </c>
      <c r="QA49" s="65">
        <f t="shared" ref="QA49:QA51" si="877">PZ49*(1+QA33)</f>
        <v>4.5639893715804272</v>
      </c>
      <c r="QB49" s="65">
        <f t="shared" ref="QB49:QB51" si="878">QA49*(1+QB33)</f>
        <v>4.5770921228211767</v>
      </c>
      <c r="QC49" s="65">
        <f t="shared" ref="QC49:QC51" si="879">QB49*(1+QC33)</f>
        <v>4.5902324907336798</v>
      </c>
      <c r="QD49" s="65">
        <f t="shared" ref="QD49:QD51" si="880">QC49*(1+QD33)</f>
        <v>4.6034105833115913</v>
      </c>
      <c r="QE49" s="65">
        <f t="shared" ref="QE49:QE51" si="881">QD49*(1+QE33)</f>
        <v>4.6166265088586043</v>
      </c>
      <c r="QF49" s="65">
        <f t="shared" ref="QF49:QF51" si="882">QE49*(1+QF33)</f>
        <v>4.6298803759893419</v>
      </c>
      <c r="QG49" s="65">
        <f t="shared" ref="QG49:QG51" si="883">QF49*(1+QG33)</f>
        <v>4.643172293630248</v>
      </c>
      <c r="QH49" s="65">
        <f t="shared" ref="QH49:QH51" si="884">QG49*(1+QH33)</f>
        <v>4.6565023710204834</v>
      </c>
      <c r="QI49" t="s">
        <v>1293</v>
      </c>
    </row>
    <row r="50" spans="1:451">
      <c r="A50" s="43"/>
      <c r="B50" s="52" t="s">
        <v>1303</v>
      </c>
      <c r="C50" s="53"/>
      <c r="D50" s="53"/>
      <c r="E50" s="53"/>
      <c r="F50" s="45"/>
      <c r="G50" s="66">
        <v>1</v>
      </c>
      <c r="H50" s="66">
        <f t="shared" si="476"/>
        <v>1.0026999999999999</v>
      </c>
      <c r="I50" s="66">
        <f t="shared" si="476"/>
        <v>1.0061091799999999</v>
      </c>
      <c r="J50" s="66">
        <f t="shared" si="476"/>
        <v>1.006511623672</v>
      </c>
      <c r="K50" s="66">
        <f t="shared" si="476"/>
        <v>1.0069142283214687</v>
      </c>
      <c r="L50" s="66">
        <f t="shared" si="476"/>
        <v>1.0095322053151046</v>
      </c>
      <c r="M50" s="66">
        <f t="shared" si="476"/>
        <v>1.0123588954899867</v>
      </c>
      <c r="N50" s="66">
        <f t="shared" si="476"/>
        <v>1.0222800126657885</v>
      </c>
      <c r="O50" s="66">
        <f t="shared" si="476"/>
        <v>1.0354674248291771</v>
      </c>
      <c r="P50" s="66">
        <f t="shared" si="476"/>
        <v>1.0463398327898834</v>
      </c>
      <c r="Q50" s="66">
        <f t="shared" si="476"/>
        <v>1.0535595776361335</v>
      </c>
      <c r="R50" s="66">
        <f t="shared" si="476"/>
        <v>1.0721022262025295</v>
      </c>
      <c r="S50" s="66">
        <f t="shared" si="476"/>
        <v>1.0837881404681369</v>
      </c>
      <c r="T50" s="66">
        <f t="shared" si="476"/>
        <v>1.0895322176126181</v>
      </c>
      <c r="U50" s="66">
        <f t="shared" si="476"/>
        <v>1.0975947560229515</v>
      </c>
      <c r="V50" s="66">
        <f t="shared" si="476"/>
        <v>1.1051681598395098</v>
      </c>
      <c r="W50" s="66">
        <f t="shared" si="476"/>
        <v>1.1229613672129259</v>
      </c>
      <c r="X50" s="66">
        <f t="shared" si="476"/>
        <v>1.145196002283742</v>
      </c>
      <c r="Y50" s="66">
        <f t="shared" si="476"/>
        <v>1.1653514519239359</v>
      </c>
      <c r="Z50" s="66">
        <f t="shared" si="476"/>
        <v>1.1616223272777793</v>
      </c>
      <c r="AA50" s="66">
        <f t="shared" si="476"/>
        <v>1.1629001118377849</v>
      </c>
      <c r="AB50" s="66">
        <f t="shared" si="476"/>
        <v>1.1742965329337951</v>
      </c>
      <c r="AC50" s="66">
        <f t="shared" si="476"/>
        <v>1.1787588597589436</v>
      </c>
      <c r="AD50" s="66">
        <f t="shared" si="476"/>
        <v>1.177226473241257</v>
      </c>
      <c r="AE50" s="66">
        <f t="shared" si="476"/>
        <v>1.1720466767589954</v>
      </c>
      <c r="AF50" s="66">
        <f t="shared" si="476"/>
        <v>1.1750939981185688</v>
      </c>
      <c r="AG50" s="66">
        <f t="shared" si="476"/>
        <v>1.1663983025324915</v>
      </c>
      <c r="AH50" s="66">
        <f t="shared" si="476"/>
        <v>1.1646487050786929</v>
      </c>
      <c r="AI50" s="66">
        <f t="shared" si="476"/>
        <v>1.1638334509851378</v>
      </c>
      <c r="AJ50" s="66">
        <f t="shared" si="476"/>
        <v>1.1626696175341527</v>
      </c>
      <c r="AK50" s="66">
        <f t="shared" si="476"/>
        <v>1.1576701381787557</v>
      </c>
      <c r="AL50" s="66">
        <f t="shared" si="476"/>
        <v>1.1535025256813121</v>
      </c>
      <c r="AM50" s="66">
        <f t="shared" si="476"/>
        <v>1.1583472362891736</v>
      </c>
      <c r="AN50" s="66">
        <f t="shared" si="476"/>
        <v>1.158926409907318</v>
      </c>
      <c r="AO50" s="66">
        <f t="shared" si="476"/>
        <v>1.1600853363172252</v>
      </c>
      <c r="AP50" s="66">
        <f t="shared" si="476"/>
        <v>1.1570691144428005</v>
      </c>
      <c r="AQ50" s="66">
        <f t="shared" si="477"/>
        <v>1.1643586498637901</v>
      </c>
      <c r="AR50" s="66">
        <f t="shared" si="478"/>
        <v>1.1780980819321829</v>
      </c>
      <c r="AS50" s="66">
        <f t="shared" si="479"/>
        <v>1.1891722039023456</v>
      </c>
      <c r="AT50" s="66">
        <f t="shared" si="480"/>
        <v>1.1983288298723938</v>
      </c>
      <c r="AU50" s="66">
        <f t="shared" si="481"/>
        <v>1.2125889429478753</v>
      </c>
      <c r="AV50" s="66">
        <f t="shared" si="482"/>
        <v>1.2228959489629323</v>
      </c>
      <c r="AW50" s="66">
        <f t="shared" si="483"/>
        <v>1.2247302928863768</v>
      </c>
      <c r="AX50" s="66">
        <f t="shared" si="484"/>
        <v>1.2341607161416019</v>
      </c>
      <c r="AY50" s="66">
        <f t="shared" si="485"/>
        <v>1.2483535643772306</v>
      </c>
      <c r="AZ50" s="66">
        <f t="shared" si="486"/>
        <v>1.2609619353774406</v>
      </c>
      <c r="BA50" s="66">
        <f t="shared" si="487"/>
        <v>1.2792458834404135</v>
      </c>
      <c r="BB50" s="66">
        <f t="shared" si="488"/>
        <v>1.2880726800361522</v>
      </c>
      <c r="BC50" s="66">
        <f t="shared" si="489"/>
        <v>1.2982484542084378</v>
      </c>
      <c r="BD50" s="66">
        <f t="shared" si="490"/>
        <v>1.3112309387505221</v>
      </c>
      <c r="BE50" s="66">
        <f t="shared" si="491"/>
        <v>1.3193605705707754</v>
      </c>
      <c r="BF50" s="66">
        <f t="shared" si="492"/>
        <v>1.3252976931383438</v>
      </c>
      <c r="BG50" s="66">
        <f t="shared" si="493"/>
        <v>1.3309964732188386</v>
      </c>
      <c r="BH50" s="66">
        <f t="shared" si="494"/>
        <v>1.3286006795670446</v>
      </c>
      <c r="BI50" s="66">
        <f t="shared" si="495"/>
        <v>1.3270063587515641</v>
      </c>
      <c r="BJ50" s="66">
        <f t="shared" si="496"/>
        <v>1.332845186730071</v>
      </c>
      <c r="BK50" s="66">
        <f t="shared" si="497"/>
        <v>1.3415086804438163</v>
      </c>
      <c r="BL50" s="66">
        <f t="shared" si="498"/>
        <v>1.3486186764501686</v>
      </c>
      <c r="BM50" s="66">
        <f t="shared" si="499"/>
        <v>1.3553617698324194</v>
      </c>
      <c r="BN50" s="66">
        <f t="shared" si="500"/>
        <v>1.3537353357086206</v>
      </c>
      <c r="BO50" s="66">
        <f t="shared" si="501"/>
        <v>1.3571196740478921</v>
      </c>
      <c r="BP50" s="66">
        <f t="shared" si="502"/>
        <v>1.3563054022434633</v>
      </c>
      <c r="BQ50" s="66">
        <f t="shared" si="503"/>
        <v>1.3621375154731101</v>
      </c>
      <c r="BR50" s="66">
        <f t="shared" si="504"/>
        <v>1.3737156843546314</v>
      </c>
      <c r="BS50" s="66">
        <f t="shared" si="505"/>
        <v>1.3877275843350487</v>
      </c>
      <c r="BT50" s="66">
        <f t="shared" si="506"/>
        <v>1.39688658639166</v>
      </c>
      <c r="BU50" s="66">
        <f t="shared" si="507"/>
        <v>1.4156048666493084</v>
      </c>
      <c r="BV50" s="66">
        <f t="shared" si="508"/>
        <v>1.4358480162423934</v>
      </c>
      <c r="BW50" s="66">
        <f t="shared" si="509"/>
        <v>1.4497757419999446</v>
      </c>
      <c r="BX50" s="66">
        <f t="shared" si="510"/>
        <v>1.4500656971483445</v>
      </c>
      <c r="BY50" s="66">
        <f t="shared" si="511"/>
        <v>1.4496306774392</v>
      </c>
      <c r="BZ50" s="66">
        <f t="shared" si="512"/>
        <v>1.4594881660457866</v>
      </c>
      <c r="CA50" s="66">
        <f t="shared" si="513"/>
        <v>1.4644504258103423</v>
      </c>
      <c r="CB50" s="66">
        <f t="shared" si="514"/>
        <v>1.4686973320451921</v>
      </c>
      <c r="CC50" s="66">
        <f t="shared" si="515"/>
        <v>1.471781596442487</v>
      </c>
      <c r="CD50" s="66">
        <f t="shared" si="516"/>
        <v>1.4739892688371508</v>
      </c>
      <c r="CE50" s="66">
        <f t="shared" si="517"/>
        <v>1.4739892688371508</v>
      </c>
      <c r="CF50" s="66">
        <f t="shared" si="518"/>
        <v>1.4850441883534296</v>
      </c>
      <c r="CG50" s="66">
        <f t="shared" si="519"/>
        <v>1.4889053032431483</v>
      </c>
      <c r="CH50" s="66">
        <f t="shared" si="520"/>
        <v>1.4911386611980131</v>
      </c>
      <c r="CI50" s="66">
        <f t="shared" si="521"/>
        <v>1.5135057411159831</v>
      </c>
      <c r="CJ50" s="66">
        <f t="shared" si="522"/>
        <v>1.5265218904895805</v>
      </c>
      <c r="CK50" s="66">
        <f t="shared" si="523"/>
        <v>1.5309488039720001</v>
      </c>
      <c r="CL50" s="66">
        <f t="shared" si="524"/>
        <v>1.5401344967958321</v>
      </c>
      <c r="CM50" s="66">
        <f t="shared" si="525"/>
        <v>1.547527142380452</v>
      </c>
      <c r="CN50" s="66">
        <f t="shared" si="526"/>
        <v>1.5534077455214976</v>
      </c>
      <c r="CO50" s="66">
        <f t="shared" si="527"/>
        <v>1.5793496548717065</v>
      </c>
      <c r="CP50" s="66">
        <f t="shared" si="528"/>
        <v>1.5916685821797059</v>
      </c>
      <c r="CQ50" s="66">
        <f t="shared" si="529"/>
        <v>1.5895994130228723</v>
      </c>
      <c r="CR50" s="66">
        <f t="shared" si="530"/>
        <v>1.5778363773665032</v>
      </c>
      <c r="CS50" s="66">
        <f t="shared" si="531"/>
        <v>1.5682115754645676</v>
      </c>
      <c r="CT50" s="66">
        <f t="shared" si="532"/>
        <v>1.5639774042108132</v>
      </c>
      <c r="CU50" s="66">
        <f t="shared" si="533"/>
        <v>1.5671053590192348</v>
      </c>
      <c r="CV50" s="66">
        <f t="shared" si="534"/>
        <v>1.5714932540244886</v>
      </c>
      <c r="CW50" s="66">
        <f t="shared" si="535"/>
        <v>1.5868938879139287</v>
      </c>
      <c r="CX50" s="66">
        <f t="shared" si="536"/>
        <v>1.596732630018995</v>
      </c>
      <c r="CY50" s="66">
        <f t="shared" si="537"/>
        <v>1.6088677980071395</v>
      </c>
      <c r="CZ50" s="66">
        <f t="shared" si="538"/>
        <v>1.6132117410617586</v>
      </c>
      <c r="DA50" s="66">
        <f t="shared" si="539"/>
        <v>1.629021216124164</v>
      </c>
      <c r="DB50" s="66">
        <f t="shared" si="540"/>
        <v>1.6480807643528168</v>
      </c>
      <c r="DC50" s="66">
        <f t="shared" si="541"/>
        <v>1.6548378954866634</v>
      </c>
      <c r="DD50" s="66">
        <f t="shared" si="542"/>
        <v>1.6659253093864239</v>
      </c>
      <c r="DE50" s="66">
        <f t="shared" si="543"/>
        <v>1.6774201940211901</v>
      </c>
      <c r="DF50" s="66">
        <f t="shared" si="544"/>
        <v>1.6821169705644494</v>
      </c>
      <c r="DG50" s="66">
        <f t="shared" si="545"/>
        <v>1.6980970817848118</v>
      </c>
      <c r="DH50" s="66">
        <f t="shared" si="546"/>
        <v>1.7301911166305446</v>
      </c>
      <c r="DI50" s="66">
        <f t="shared" si="547"/>
        <v>1.756490021603329</v>
      </c>
      <c r="DJ50" s="66">
        <f t="shared" si="548"/>
        <v>1.7650968227091852</v>
      </c>
      <c r="DK50" s="66">
        <f t="shared" si="549"/>
        <v>1.78521892648807</v>
      </c>
      <c r="DL50" s="66">
        <f t="shared" si="550"/>
        <v>1.8082482506397659</v>
      </c>
      <c r="DM50" s="66">
        <f t="shared" si="551"/>
        <v>1.8174703167180288</v>
      </c>
      <c r="DN50" s="66">
        <f t="shared" si="552"/>
        <v>1.8234679687631985</v>
      </c>
      <c r="DO50" s="66">
        <f t="shared" si="553"/>
        <v>1.8384204061070566</v>
      </c>
      <c r="DP50" s="66">
        <f t="shared" si="554"/>
        <v>1.8694897109702657</v>
      </c>
      <c r="DQ50" s="66">
        <f t="shared" si="555"/>
        <v>1.8728547924500123</v>
      </c>
      <c r="DR50" s="66">
        <f t="shared" si="556"/>
        <v>1.8756640746386875</v>
      </c>
      <c r="DS50" s="66">
        <f t="shared" si="557"/>
        <v>1.8794154027879648</v>
      </c>
      <c r="DT50" s="66">
        <f t="shared" si="558"/>
        <v>1.8824224674324257</v>
      </c>
      <c r="DU50" s="66">
        <f t="shared" si="559"/>
        <v>1.8818577406921961</v>
      </c>
      <c r="DV50" s="66">
        <f t="shared" si="560"/>
        <v>1.8920197724919341</v>
      </c>
      <c r="DW50" s="66">
        <f t="shared" si="561"/>
        <v>1.9041286990358823</v>
      </c>
      <c r="DX50" s="66">
        <f t="shared" si="562"/>
        <v>1.9056520019951109</v>
      </c>
      <c r="DY50" s="66">
        <f t="shared" si="563"/>
        <v>1.9058425671953103</v>
      </c>
      <c r="DZ50" s="66">
        <f t="shared" si="564"/>
        <v>1.8848782989561619</v>
      </c>
      <c r="EA50" s="66">
        <f t="shared" si="565"/>
        <v>1.8673489307758697</v>
      </c>
      <c r="EB50" s="66">
        <f t="shared" si="566"/>
        <v>1.8548376929396713</v>
      </c>
      <c r="EC50" s="66">
        <f t="shared" si="567"/>
        <v>1.8414828615505057</v>
      </c>
      <c r="ED50" s="66">
        <f t="shared" si="568"/>
        <v>1.8433243444120559</v>
      </c>
      <c r="EE50" s="66">
        <f t="shared" si="569"/>
        <v>1.8519879688307925</v>
      </c>
      <c r="EF50" s="66">
        <f t="shared" si="570"/>
        <v>1.8556919447684541</v>
      </c>
      <c r="EG50" s="66">
        <f t="shared" si="571"/>
        <v>1.8653415428812503</v>
      </c>
      <c r="EH50" s="66">
        <f t="shared" si="572"/>
        <v>1.8819430826128933</v>
      </c>
      <c r="EI50" s="66">
        <f t="shared" si="573"/>
        <v>1.8962458500407515</v>
      </c>
      <c r="EJ50" s="66">
        <f t="shared" si="574"/>
        <v>1.8975732221357799</v>
      </c>
      <c r="EK50" s="66">
        <f t="shared" si="575"/>
        <v>1.9097176907574489</v>
      </c>
      <c r="EL50" s="66">
        <f t="shared" si="576"/>
        <v>1.9206030815947663</v>
      </c>
      <c r="EM50" s="66">
        <f t="shared" si="577"/>
        <v>1.9471074041207741</v>
      </c>
      <c r="EN50" s="66">
        <f t="shared" si="578"/>
        <v>1.9835183125778324</v>
      </c>
      <c r="EO50" s="66">
        <f t="shared" si="579"/>
        <v>1.9936342559719795</v>
      </c>
      <c r="EP50" s="66">
        <f t="shared" si="580"/>
        <v>2.0075896957637833</v>
      </c>
      <c r="EQ50" s="66">
        <f t="shared" si="581"/>
        <v>2.0381050591393932</v>
      </c>
      <c r="ER50" s="66">
        <f t="shared" si="582"/>
        <v>2.0562441941657337</v>
      </c>
      <c r="ES50" s="66">
        <f t="shared" si="583"/>
        <v>2.0461685976143213</v>
      </c>
      <c r="ET50" s="66">
        <f t="shared" si="584"/>
        <v>2.0240699767600865</v>
      </c>
      <c r="EU50" s="66">
        <f t="shared" si="585"/>
        <v>2.0242723837577623</v>
      </c>
      <c r="EV50" s="66">
        <f t="shared" si="586"/>
        <v>2.0422961703050282</v>
      </c>
      <c r="EW50" s="66">
        <f t="shared" si="587"/>
        <v>2.0679340695689592</v>
      </c>
      <c r="EX50" s="66">
        <f t="shared" si="588"/>
        <v>2.0869307228293654</v>
      </c>
      <c r="EY50" s="66">
        <f t="shared" si="589"/>
        <v>2.0962273226852259</v>
      </c>
      <c r="EZ50" s="66">
        <f t="shared" si="590"/>
        <v>2.1128976799521526</v>
      </c>
      <c r="FA50" s="66">
        <f t="shared" si="591"/>
        <v>2.1212671950578446</v>
      </c>
      <c r="FB50" s="66">
        <f t="shared" si="592"/>
        <v>2.107120568499711</v>
      </c>
      <c r="FC50" s="66">
        <f t="shared" si="593"/>
        <v>2.1070061135922824</v>
      </c>
      <c r="FD50" s="66">
        <f t="shared" si="594"/>
        <v>2.12122999721293</v>
      </c>
      <c r="FE50" s="66">
        <f t="shared" si="595"/>
        <v>2.1275965514386272</v>
      </c>
      <c r="FF50" s="66">
        <f t="shared" si="596"/>
        <v>2.1721023421921077</v>
      </c>
      <c r="FG50" s="66">
        <f t="shared" si="597"/>
        <v>2.1851349562452604</v>
      </c>
      <c r="FH50" s="66">
        <f t="shared" si="598"/>
        <v>2.193219955583368</v>
      </c>
      <c r="FI50" s="66">
        <f t="shared" si="599"/>
        <v>2.201115547423468</v>
      </c>
      <c r="FJ50" s="66">
        <f t="shared" si="600"/>
        <v>2.2081591171752235</v>
      </c>
      <c r="FK50" s="66">
        <f t="shared" si="601"/>
        <v>2.2147835945267489</v>
      </c>
      <c r="FL50" s="66">
        <f t="shared" si="602"/>
        <v>2.2214279453103289</v>
      </c>
      <c r="FM50" s="66">
        <f t="shared" si="603"/>
        <v>2.2267593723790737</v>
      </c>
      <c r="FN50" s="66">
        <f t="shared" si="604"/>
        <v>2.232994298621735</v>
      </c>
      <c r="FO50" s="66">
        <f t="shared" si="605"/>
        <v>2.2414796769564975</v>
      </c>
      <c r="FP50" s="66">
        <f t="shared" si="606"/>
        <v>2.2504455956643237</v>
      </c>
      <c r="FQ50" s="66">
        <f t="shared" si="607"/>
        <v>2.259447378046981</v>
      </c>
      <c r="FR50" s="66">
        <f t="shared" si="608"/>
        <v>2.2678073333457549</v>
      </c>
      <c r="FS50" s="66">
        <f t="shared" si="609"/>
        <v>2.2768785626791379</v>
      </c>
      <c r="FT50" s="66">
        <f t="shared" si="610"/>
        <v>2.284847637648515</v>
      </c>
      <c r="FU50" s="66">
        <f t="shared" si="611"/>
        <v>2.292844604380285</v>
      </c>
      <c r="FV50" s="66">
        <f t="shared" si="612"/>
        <v>2.300181707114302</v>
      </c>
      <c r="FW50" s="66">
        <f t="shared" si="613"/>
        <v>2.3070822522356447</v>
      </c>
      <c r="FX50" s="66">
        <f t="shared" si="614"/>
        <v>2.3153877483436931</v>
      </c>
      <c r="FY50" s="66">
        <f t="shared" si="615"/>
        <v>2.3229677253266616</v>
      </c>
      <c r="FZ50" s="66">
        <f t="shared" si="616"/>
        <v>2.3305725171818277</v>
      </c>
      <c r="GA50" s="66">
        <f t="shared" si="617"/>
        <v>2.3382022051466254</v>
      </c>
      <c r="GB50" s="66">
        <f t="shared" si="618"/>
        <v>2.3458568707244392</v>
      </c>
      <c r="GC50" s="66">
        <f t="shared" si="619"/>
        <v>2.3535365956854744</v>
      </c>
      <c r="GD50" s="66">
        <f t="shared" si="620"/>
        <v>2.361241462067631</v>
      </c>
      <c r="GE50" s="66">
        <f t="shared" si="621"/>
        <v>2.3685535395731163</v>
      </c>
      <c r="GF50" s="66">
        <f t="shared" si="622"/>
        <v>2.3758882604542602</v>
      </c>
      <c r="GG50" s="66">
        <f t="shared" si="623"/>
        <v>2.3832456948310061</v>
      </c>
      <c r="GH50" s="66">
        <f t="shared" si="624"/>
        <v>2.3906259130404384</v>
      </c>
      <c r="GI50" s="66">
        <f t="shared" si="625"/>
        <v>2.3980289856374553</v>
      </c>
      <c r="GJ50" s="66">
        <f t="shared" si="626"/>
        <v>2.4054549833954426</v>
      </c>
      <c r="GK50" s="66">
        <f t="shared" si="627"/>
        <v>2.4129039773069509</v>
      </c>
      <c r="GL50" s="66">
        <f t="shared" si="628"/>
        <v>2.4203760385843744</v>
      </c>
      <c r="GM50" s="66">
        <f t="shared" si="629"/>
        <v>2.4278712386606305</v>
      </c>
      <c r="GN50" s="66">
        <f t="shared" si="630"/>
        <v>2.4353896491898439</v>
      </c>
      <c r="GO50" s="66">
        <f t="shared" si="631"/>
        <v>2.4429313420480319</v>
      </c>
      <c r="GP50" s="66">
        <f t="shared" si="632"/>
        <v>2.4504963893337899</v>
      </c>
      <c r="GQ50" s="66">
        <f t="shared" si="633"/>
        <v>2.4580256416836952</v>
      </c>
      <c r="GR50" s="66">
        <f t="shared" si="634"/>
        <v>2.46557802797544</v>
      </c>
      <c r="GS50" s="66">
        <f t="shared" si="635"/>
        <v>2.4731536192890253</v>
      </c>
      <c r="GT50" s="66">
        <f t="shared" si="636"/>
        <v>2.4807524869228481</v>
      </c>
      <c r="GU50" s="66">
        <f t="shared" si="637"/>
        <v>2.4883747023943736</v>
      </c>
      <c r="GV50" s="66">
        <f t="shared" si="638"/>
        <v>2.4960203374408065</v>
      </c>
      <c r="GW50" s="66">
        <f t="shared" si="639"/>
        <v>2.5036894640197676</v>
      </c>
      <c r="GX50" s="66">
        <f t="shared" si="640"/>
        <v>2.5113821543099699</v>
      </c>
      <c r="GY50" s="66">
        <f t="shared" si="641"/>
        <v>2.5190984807118992</v>
      </c>
      <c r="GZ50" s="66">
        <f t="shared" si="642"/>
        <v>2.5268385158484943</v>
      </c>
      <c r="HA50" s="66">
        <f t="shared" si="643"/>
        <v>2.5346023325658313</v>
      </c>
      <c r="HB50" s="66">
        <f t="shared" si="644"/>
        <v>2.5423900039338085</v>
      </c>
      <c r="HC50" s="66">
        <f t="shared" si="645"/>
        <v>2.5501401444602272</v>
      </c>
      <c r="HD50" s="66">
        <f t="shared" si="646"/>
        <v>2.5579139102676161</v>
      </c>
      <c r="HE50" s="66">
        <f t="shared" si="647"/>
        <v>2.5657113733745276</v>
      </c>
      <c r="HF50" s="66">
        <f t="shared" si="648"/>
        <v>2.5735326060190533</v>
      </c>
      <c r="HG50" s="66">
        <f t="shared" si="649"/>
        <v>2.5813776806594926</v>
      </c>
      <c r="HH50" s="66">
        <f t="shared" si="650"/>
        <v>2.589246669975025</v>
      </c>
      <c r="HI50" s="66">
        <f t="shared" si="651"/>
        <v>2.5971396468663825</v>
      </c>
      <c r="HJ50" s="66">
        <f t="shared" si="652"/>
        <v>2.6050566844565255</v>
      </c>
      <c r="HK50" s="66">
        <f t="shared" si="653"/>
        <v>2.6129978560913201</v>
      </c>
      <c r="HL50" s="66">
        <f t="shared" si="654"/>
        <v>2.6209632353402172</v>
      </c>
      <c r="HM50" s="66">
        <f t="shared" si="655"/>
        <v>2.6289528959969353</v>
      </c>
      <c r="HN50" s="66">
        <f t="shared" si="656"/>
        <v>2.6369669120801427</v>
      </c>
      <c r="HO50" s="66">
        <f t="shared" si="657"/>
        <v>2.6450053578341439</v>
      </c>
      <c r="HP50" s="66">
        <f t="shared" si="658"/>
        <v>2.6530683077295678</v>
      </c>
      <c r="HQ50" s="66">
        <f t="shared" si="659"/>
        <v>2.6611558364640566</v>
      </c>
      <c r="HR50" s="66">
        <f t="shared" si="660"/>
        <v>2.6692680189629585</v>
      </c>
      <c r="HS50" s="66">
        <f t="shared" si="661"/>
        <v>2.6774049303800225</v>
      </c>
      <c r="HT50" s="66">
        <f t="shared" si="662"/>
        <v>2.6855666460980925</v>
      </c>
      <c r="HU50" s="66">
        <f t="shared" si="663"/>
        <v>2.6937532417298087</v>
      </c>
      <c r="HV50" s="66">
        <f t="shared" si="664"/>
        <v>2.7019647931183051</v>
      </c>
      <c r="HW50" s="66">
        <f t="shared" si="665"/>
        <v>2.7102013763379138</v>
      </c>
      <c r="HX50" s="66">
        <f t="shared" si="666"/>
        <v>2.71846306769487</v>
      </c>
      <c r="HY50" s="66">
        <f t="shared" si="667"/>
        <v>2.7267499437280183</v>
      </c>
      <c r="HZ50" s="66">
        <f t="shared" si="668"/>
        <v>2.735062081209521</v>
      </c>
      <c r="IA50" s="66">
        <f t="shared" si="669"/>
        <v>2.7433995571455712</v>
      </c>
      <c r="IB50" s="66">
        <f t="shared" si="670"/>
        <v>2.7517624487771046</v>
      </c>
      <c r="IC50" s="66">
        <f t="shared" si="671"/>
        <v>2.7601508335805165</v>
      </c>
      <c r="ID50" s="66">
        <f t="shared" si="672"/>
        <v>2.7685647892683778</v>
      </c>
      <c r="IE50" s="66">
        <f t="shared" si="673"/>
        <v>2.7770043937901563</v>
      </c>
      <c r="IF50" s="66">
        <f t="shared" si="674"/>
        <v>2.7854697253329386</v>
      </c>
      <c r="IG50" s="66">
        <f t="shared" si="675"/>
        <v>2.7939608623221543</v>
      </c>
      <c r="IH50" s="66">
        <f t="shared" si="676"/>
        <v>2.8024778834223025</v>
      </c>
      <c r="II50" s="66">
        <f t="shared" si="677"/>
        <v>2.8110208675376809</v>
      </c>
      <c r="IJ50" s="66">
        <f t="shared" si="678"/>
        <v>2.8195898938131161</v>
      </c>
      <c r="IK50" s="66">
        <f t="shared" si="679"/>
        <v>2.8281850416346974</v>
      </c>
      <c r="IL50" s="66">
        <f t="shared" si="680"/>
        <v>2.8368063906305121</v>
      </c>
      <c r="IM50" s="66">
        <f t="shared" si="681"/>
        <v>2.8454540206713834</v>
      </c>
      <c r="IN50" s="66">
        <f t="shared" si="682"/>
        <v>2.8541280118716101</v>
      </c>
      <c r="IO50" s="66">
        <f t="shared" si="683"/>
        <v>2.862828444589709</v>
      </c>
      <c r="IP50" s="66">
        <f t="shared" si="684"/>
        <v>2.8715553994291585</v>
      </c>
      <c r="IQ50" s="66">
        <f t="shared" si="685"/>
        <v>2.8803089572391474</v>
      </c>
      <c r="IR50" s="66">
        <f t="shared" si="686"/>
        <v>2.8890891991153214</v>
      </c>
      <c r="IS50" s="66">
        <f t="shared" si="687"/>
        <v>2.897896206400536</v>
      </c>
      <c r="IT50" s="66">
        <f t="shared" si="688"/>
        <v>2.9067300606856099</v>
      </c>
      <c r="IU50" s="66">
        <f t="shared" si="689"/>
        <v>2.9155908438100804</v>
      </c>
      <c r="IV50" s="66">
        <f t="shared" si="690"/>
        <v>2.9244786378629617</v>
      </c>
      <c r="IW50" s="66">
        <f t="shared" si="691"/>
        <v>2.9333935251835057</v>
      </c>
      <c r="IX50" s="66">
        <f t="shared" si="692"/>
        <v>2.9423355883619648</v>
      </c>
      <c r="IY50" s="66">
        <f t="shared" si="693"/>
        <v>2.9513049102403563</v>
      </c>
      <c r="IZ50" s="66">
        <f t="shared" si="694"/>
        <v>2.9603015739132315</v>
      </c>
      <c r="JA50" s="66">
        <f t="shared" si="695"/>
        <v>2.9693256627284432</v>
      </c>
      <c r="JB50" s="66">
        <f t="shared" si="696"/>
        <v>2.9783772602879206</v>
      </c>
      <c r="JC50" s="66">
        <f t="shared" si="697"/>
        <v>2.9874564504484411</v>
      </c>
      <c r="JD50" s="66">
        <f t="shared" si="698"/>
        <v>2.9965633173224089</v>
      </c>
      <c r="JE50" s="66">
        <f t="shared" si="699"/>
        <v>3.0056979452786337</v>
      </c>
      <c r="JF50" s="66">
        <f t="shared" si="700"/>
        <v>3.0148604189431123</v>
      </c>
      <c r="JG50" s="66">
        <f t="shared" si="701"/>
        <v>3.0240508231998131</v>
      </c>
      <c r="JH50" s="66">
        <f t="shared" si="702"/>
        <v>3.0332692431914614</v>
      </c>
      <c r="JI50" s="66">
        <f t="shared" si="703"/>
        <v>3.0425157643203296</v>
      </c>
      <c r="JJ50" s="66">
        <f t="shared" si="704"/>
        <v>3.051790472249027</v>
      </c>
      <c r="JK50" s="66">
        <f t="shared" si="705"/>
        <v>3.0610934529012948</v>
      </c>
      <c r="JL50" s="66">
        <f t="shared" si="706"/>
        <v>3.0704247924628008</v>
      </c>
      <c r="JM50" s="66">
        <f t="shared" si="707"/>
        <v>3.0797845773819388</v>
      </c>
      <c r="JN50" s="66">
        <f t="shared" si="708"/>
        <v>3.0891728943706287</v>
      </c>
      <c r="JO50" s="66">
        <f t="shared" si="709"/>
        <v>3.0985898304051203</v>
      </c>
      <c r="JP50" s="66">
        <f t="shared" si="710"/>
        <v>3.1080354727267996</v>
      </c>
      <c r="JQ50" s="66">
        <f t="shared" si="711"/>
        <v>3.1175099088429956</v>
      </c>
      <c r="JR50" s="66">
        <f t="shared" si="712"/>
        <v>3.1270132265277928</v>
      </c>
      <c r="JS50" s="66">
        <f t="shared" si="713"/>
        <v>3.1365455138228429</v>
      </c>
      <c r="JT50" s="66">
        <f t="shared" si="714"/>
        <v>3.1461068590381807</v>
      </c>
      <c r="JU50" s="66">
        <f t="shared" si="715"/>
        <v>3.1556973507530426</v>
      </c>
      <c r="JV50" s="66">
        <f t="shared" si="716"/>
        <v>3.1653170778166877</v>
      </c>
      <c r="JW50" s="66">
        <f t="shared" si="717"/>
        <v>3.1749661293492197</v>
      </c>
      <c r="JX50" s="66">
        <f t="shared" si="718"/>
        <v>3.1846445947424136</v>
      </c>
      <c r="JY50" s="66">
        <f t="shared" si="719"/>
        <v>3.1943525636605434</v>
      </c>
      <c r="JZ50" s="66">
        <f t="shared" si="720"/>
        <v>3.2040901260412125</v>
      </c>
      <c r="KA50" s="66">
        <f t="shared" si="721"/>
        <v>3.2138573720961872</v>
      </c>
      <c r="KB50" s="66">
        <f t="shared" si="722"/>
        <v>3.2236543923122327</v>
      </c>
      <c r="KC50" s="66">
        <f t="shared" si="723"/>
        <v>3.2334812774519515</v>
      </c>
      <c r="KD50" s="66">
        <f t="shared" si="724"/>
        <v>3.2433381185546231</v>
      </c>
      <c r="KE50" s="66">
        <f t="shared" si="725"/>
        <v>3.2532250069370487</v>
      </c>
      <c r="KF50" s="66">
        <f t="shared" si="726"/>
        <v>3.2631420341943969</v>
      </c>
      <c r="KG50" s="66">
        <f t="shared" si="727"/>
        <v>3.2730892922010519</v>
      </c>
      <c r="KH50" s="66">
        <f t="shared" si="728"/>
        <v>3.2830668731114647</v>
      </c>
      <c r="KI50" s="66">
        <f t="shared" si="729"/>
        <v>3.293074869361007</v>
      </c>
      <c r="KJ50" s="66">
        <f t="shared" si="730"/>
        <v>3.3031133736668279</v>
      </c>
      <c r="KK50" s="66">
        <f t="shared" si="731"/>
        <v>3.3131824790287121</v>
      </c>
      <c r="KL50" s="66">
        <f t="shared" si="732"/>
        <v>3.3232822787299421</v>
      </c>
      <c r="KM50" s="66">
        <f t="shared" si="733"/>
        <v>3.3334128663381617</v>
      </c>
      <c r="KN50" s="66">
        <f t="shared" si="734"/>
        <v>3.3435743357062444</v>
      </c>
      <c r="KO50" s="66">
        <f t="shared" si="735"/>
        <v>3.3537667809731606</v>
      </c>
      <c r="KP50" s="66">
        <f t="shared" si="736"/>
        <v>3.3639902965648516</v>
      </c>
      <c r="KQ50" s="66">
        <f t="shared" si="737"/>
        <v>3.3742449771951035</v>
      </c>
      <c r="KR50" s="66">
        <f t="shared" si="738"/>
        <v>3.3845309178664249</v>
      </c>
      <c r="KS50" s="66">
        <f t="shared" si="739"/>
        <v>3.3948482138709273</v>
      </c>
      <c r="KT50" s="66">
        <f t="shared" si="740"/>
        <v>3.4051969607912072</v>
      </c>
      <c r="KU50" s="66">
        <f t="shared" si="741"/>
        <v>3.4155772545012324</v>
      </c>
      <c r="KV50" s="66">
        <f t="shared" si="742"/>
        <v>3.4259891911672296</v>
      </c>
      <c r="KW50" s="66">
        <f t="shared" si="743"/>
        <v>3.4364328672485756</v>
      </c>
      <c r="KX50" s="66">
        <f t="shared" si="744"/>
        <v>3.4469083794986912</v>
      </c>
      <c r="KY50" s="66">
        <f t="shared" si="745"/>
        <v>3.4574158249659366</v>
      </c>
      <c r="KZ50" s="66">
        <f t="shared" si="746"/>
        <v>3.4679553009945119</v>
      </c>
      <c r="LA50" s="66">
        <f t="shared" si="747"/>
        <v>3.4785269052253573</v>
      </c>
      <c r="LB50" s="66">
        <f t="shared" si="748"/>
        <v>3.4891307355970591</v>
      </c>
      <c r="LC50" s="66">
        <f t="shared" si="749"/>
        <v>3.4997668903467565</v>
      </c>
      <c r="LD50" s="66">
        <f t="shared" si="750"/>
        <v>3.510435468011051</v>
      </c>
      <c r="LE50" s="66">
        <f t="shared" si="751"/>
        <v>3.5211365674269208</v>
      </c>
      <c r="LF50" s="66">
        <f t="shared" si="752"/>
        <v>3.5318702877326351</v>
      </c>
      <c r="LG50" s="66">
        <f t="shared" si="753"/>
        <v>3.5426367283686733</v>
      </c>
      <c r="LH50" s="66">
        <f t="shared" si="754"/>
        <v>3.5534359890786456</v>
      </c>
      <c r="LI50" s="66">
        <f t="shared" si="755"/>
        <v>3.5642681699102177</v>
      </c>
      <c r="LJ50" s="66">
        <f t="shared" si="756"/>
        <v>3.5751333712160376</v>
      </c>
      <c r="LK50" s="66">
        <f t="shared" si="757"/>
        <v>3.5860316936546646</v>
      </c>
      <c r="LL50" s="66">
        <f t="shared" si="758"/>
        <v>3.5969632381915027</v>
      </c>
      <c r="LM50" s="66">
        <f t="shared" si="759"/>
        <v>3.6079281060997355</v>
      </c>
      <c r="LN50" s="66">
        <f t="shared" si="760"/>
        <v>3.6189263989612646</v>
      </c>
      <c r="LO50" s="66">
        <f t="shared" si="761"/>
        <v>3.6299582186676504</v>
      </c>
      <c r="LP50" s="66">
        <f t="shared" si="762"/>
        <v>3.6410236674210568</v>
      </c>
      <c r="LQ50" s="66">
        <f t="shared" si="763"/>
        <v>3.652122847735197</v>
      </c>
      <c r="LR50" s="66">
        <f t="shared" si="764"/>
        <v>3.6632558624362841</v>
      </c>
      <c r="LS50" s="66">
        <f t="shared" si="765"/>
        <v>3.6744228146639828</v>
      </c>
      <c r="LT50" s="66">
        <f t="shared" si="766"/>
        <v>3.685623807872366</v>
      </c>
      <c r="LU50" s="66">
        <f t="shared" si="767"/>
        <v>3.6968589458308729</v>
      </c>
      <c r="LV50" s="66">
        <f t="shared" si="768"/>
        <v>3.7081283326252694</v>
      </c>
      <c r="LW50" s="66">
        <f t="shared" si="769"/>
        <v>3.7194320726586132</v>
      </c>
      <c r="LX50" s="66">
        <f t="shared" si="770"/>
        <v>3.7307702706522217</v>
      </c>
      <c r="LY50" s="66">
        <f t="shared" si="771"/>
        <v>3.7421430316466409</v>
      </c>
      <c r="LZ50" s="66">
        <f t="shared" si="772"/>
        <v>3.7535504610026189</v>
      </c>
      <c r="MA50" s="66">
        <f t="shared" si="773"/>
        <v>3.7649926644020826</v>
      </c>
      <c r="MB50" s="66">
        <f t="shared" si="774"/>
        <v>3.7764697478491156</v>
      </c>
      <c r="MC50" s="66">
        <f t="shared" si="775"/>
        <v>3.7879818176709419</v>
      </c>
      <c r="MD50" s="66">
        <f t="shared" si="776"/>
        <v>3.7995289805189092</v>
      </c>
      <c r="ME50" s="66">
        <f t="shared" si="777"/>
        <v>3.8111113433694785</v>
      </c>
      <c r="MF50" s="66">
        <f t="shared" si="778"/>
        <v>3.8227290135252137</v>
      </c>
      <c r="MG50" s="66">
        <f t="shared" si="779"/>
        <v>3.8343820986157771</v>
      </c>
      <c r="MH50" s="66">
        <f t="shared" si="780"/>
        <v>3.8460707065989248</v>
      </c>
      <c r="MI50" s="66">
        <f t="shared" si="781"/>
        <v>3.8577949457615093</v>
      </c>
      <c r="MJ50" s="66">
        <f t="shared" si="782"/>
        <v>3.8695549247204801</v>
      </c>
      <c r="MK50" s="66">
        <f t="shared" si="783"/>
        <v>3.8813507524238915</v>
      </c>
      <c r="ML50" s="66">
        <f t="shared" si="784"/>
        <v>3.8931825381519118</v>
      </c>
      <c r="MM50" s="66">
        <f t="shared" si="785"/>
        <v>3.9050503915178356</v>
      </c>
      <c r="MN50" s="66">
        <f t="shared" si="786"/>
        <v>3.9169544224690984</v>
      </c>
      <c r="MO50" s="66">
        <f t="shared" si="787"/>
        <v>3.9288947412882966</v>
      </c>
      <c r="MP50" s="66">
        <f t="shared" si="788"/>
        <v>3.9408714585942084</v>
      </c>
      <c r="MQ50" s="66">
        <f t="shared" si="789"/>
        <v>3.952884685342819</v>
      </c>
      <c r="MR50" s="66">
        <f t="shared" si="790"/>
        <v>3.9649345328283476</v>
      </c>
      <c r="MS50" s="66">
        <f t="shared" si="791"/>
        <v>3.9770211126842798</v>
      </c>
      <c r="MT50" s="66">
        <f t="shared" si="792"/>
        <v>3.989144536884401</v>
      </c>
      <c r="MU50" s="66">
        <f t="shared" si="793"/>
        <v>4.0013049177438331</v>
      </c>
      <c r="MV50" s="66">
        <f t="shared" si="794"/>
        <v>4.0135023679200774</v>
      </c>
      <c r="MW50" s="66">
        <f t="shared" si="795"/>
        <v>4.0257370004140558</v>
      </c>
      <c r="MX50" s="66">
        <f t="shared" si="796"/>
        <v>4.0380089285711582</v>
      </c>
      <c r="MY50" s="66">
        <f t="shared" si="797"/>
        <v>4.0503182660822938</v>
      </c>
      <c r="MZ50" s="66">
        <f t="shared" si="798"/>
        <v>4.0626651269849434</v>
      </c>
      <c r="NA50" s="66">
        <f t="shared" si="799"/>
        <v>4.0750496256642155</v>
      </c>
      <c r="NB50" s="66">
        <f t="shared" si="800"/>
        <v>4.0874718768539076</v>
      </c>
      <c r="NC50" s="66">
        <f t="shared" si="801"/>
        <v>4.0999319956375659</v>
      </c>
      <c r="ND50" s="66">
        <f t="shared" si="802"/>
        <v>4.1124300974495558</v>
      </c>
      <c r="NE50" s="66">
        <f t="shared" si="803"/>
        <v>4.1249662980761288</v>
      </c>
      <c r="NF50" s="66">
        <f t="shared" si="804"/>
        <v>4.1375407136564943</v>
      </c>
      <c r="NG50" s="66">
        <f t="shared" si="805"/>
        <v>4.1501534606838977</v>
      </c>
      <c r="NH50" s="66">
        <f t="shared" si="806"/>
        <v>4.1628046560066982</v>
      </c>
      <c r="NI50" s="66">
        <f t="shared" si="807"/>
        <v>4.1754944168294523</v>
      </c>
      <c r="NJ50" s="66">
        <f t="shared" si="808"/>
        <v>4.1882228607139993</v>
      </c>
      <c r="NK50" s="66">
        <f t="shared" si="809"/>
        <v>4.2009901055805496</v>
      </c>
      <c r="NL50" s="66">
        <f t="shared" si="810"/>
        <v>4.2137962697087783</v>
      </c>
      <c r="NM50" s="66">
        <f t="shared" si="811"/>
        <v>4.2266414717389198</v>
      </c>
      <c r="NN50" s="66">
        <f t="shared" si="812"/>
        <v>4.2395258306728678</v>
      </c>
      <c r="NO50" s="66">
        <f t="shared" si="813"/>
        <v>4.2524494658752783</v>
      </c>
      <c r="NP50" s="66">
        <f t="shared" si="814"/>
        <v>4.2654124970746743</v>
      </c>
      <c r="NQ50" s="66">
        <f t="shared" si="815"/>
        <v>4.2784150443645554</v>
      </c>
      <c r="NR50" s="66">
        <f t="shared" si="816"/>
        <v>4.2914572282045107</v>
      </c>
      <c r="NS50" s="66">
        <f t="shared" si="817"/>
        <v>4.3045391694213331</v>
      </c>
      <c r="NT50" s="66">
        <f t="shared" si="818"/>
        <v>4.3176609892101423</v>
      </c>
      <c r="NU50" s="66">
        <f t="shared" si="819"/>
        <v>4.330822809135503</v>
      </c>
      <c r="NV50" s="66">
        <f t="shared" si="820"/>
        <v>4.3440247511325554</v>
      </c>
      <c r="NW50" s="66">
        <f t="shared" si="821"/>
        <v>4.3572669375081414</v>
      </c>
      <c r="NX50" s="66">
        <f t="shared" si="822"/>
        <v>4.37054949094194</v>
      </c>
      <c r="NY50" s="66">
        <f t="shared" si="823"/>
        <v>4.3838725344876028</v>
      </c>
      <c r="NZ50" s="66">
        <f t="shared" si="824"/>
        <v>4.397236191573894</v>
      </c>
      <c r="OA50" s="66">
        <f t="shared" si="825"/>
        <v>4.4106405860058349</v>
      </c>
      <c r="OB50" s="66">
        <f t="shared" si="826"/>
        <v>4.4240858419658489</v>
      </c>
      <c r="OC50" s="66">
        <f t="shared" si="827"/>
        <v>4.4375720840149135</v>
      </c>
      <c r="OD50" s="66">
        <f t="shared" si="828"/>
        <v>4.4510994370937151</v>
      </c>
      <c r="OE50" s="66">
        <f t="shared" si="829"/>
        <v>4.4646680265238032</v>
      </c>
      <c r="OF50" s="66">
        <f t="shared" si="830"/>
        <v>4.478277978008756</v>
      </c>
      <c r="OG50" s="66">
        <f t="shared" si="831"/>
        <v>4.4919294176353404</v>
      </c>
      <c r="OH50" s="66">
        <f t="shared" si="832"/>
        <v>4.5056224718746831</v>
      </c>
      <c r="OI50" s="66">
        <f t="shared" si="833"/>
        <v>4.519357267583441</v>
      </c>
      <c r="OJ50" s="66">
        <f t="shared" si="834"/>
        <v>4.5331339320049766</v>
      </c>
      <c r="OK50" s="66">
        <f t="shared" si="835"/>
        <v>4.5469525927705376</v>
      </c>
      <c r="OL50" s="66">
        <f t="shared" si="836"/>
        <v>4.5608133779004385</v>
      </c>
      <c r="OM50" s="66">
        <f t="shared" si="837"/>
        <v>4.5747164158052476</v>
      </c>
      <c r="ON50" s="66">
        <f t="shared" si="838"/>
        <v>4.5886618352869739</v>
      </c>
      <c r="OO50" s="66">
        <f t="shared" si="839"/>
        <v>4.6026497655402636</v>
      </c>
      <c r="OP50" s="66">
        <f t="shared" si="840"/>
        <v>4.6166803361535962</v>
      </c>
      <c r="OQ50" s="66">
        <f t="shared" si="841"/>
        <v>4.6307536771104836</v>
      </c>
      <c r="OR50" s="66">
        <f t="shared" si="842"/>
        <v>4.6448699187906763</v>
      </c>
      <c r="OS50" s="66">
        <f t="shared" si="843"/>
        <v>4.6590291919713698</v>
      </c>
      <c r="OT50" s="66">
        <f t="shared" si="844"/>
        <v>4.6732316278284154</v>
      </c>
      <c r="OU50" s="66">
        <f t="shared" si="845"/>
        <v>4.6874773579375386</v>
      </c>
      <c r="OV50" s="66">
        <f t="shared" si="846"/>
        <v>4.7017665142755556</v>
      </c>
      <c r="OW50" s="66">
        <f t="shared" si="847"/>
        <v>4.7160992292215953</v>
      </c>
      <c r="OX50" s="66">
        <f t="shared" si="848"/>
        <v>4.7304756355583288</v>
      </c>
      <c r="OY50" s="66">
        <f t="shared" si="849"/>
        <v>4.7448958664731959</v>
      </c>
      <c r="OZ50" s="66">
        <f t="shared" si="850"/>
        <v>4.7593600555596423</v>
      </c>
      <c r="PA50" s="66">
        <f t="shared" si="851"/>
        <v>4.7738683368183548</v>
      </c>
      <c r="PB50" s="66">
        <f t="shared" si="852"/>
        <v>4.7884208446585035</v>
      </c>
      <c r="PC50" s="66">
        <f t="shared" si="853"/>
        <v>4.8030177138989876</v>
      </c>
      <c r="PD50" s="66">
        <f t="shared" si="854"/>
        <v>4.8176590797696832</v>
      </c>
      <c r="PE50" s="66">
        <f t="shared" si="855"/>
        <v>4.8323450779126977</v>
      </c>
      <c r="PF50" s="66">
        <f t="shared" si="856"/>
        <v>4.8470758443836255</v>
      </c>
      <c r="PG50" s="66">
        <f t="shared" si="857"/>
        <v>4.8618515156528082</v>
      </c>
      <c r="PH50" s="66">
        <f t="shared" si="858"/>
        <v>4.8766722286065995</v>
      </c>
      <c r="PI50" s="66">
        <f t="shared" si="859"/>
        <v>4.8915381205486321</v>
      </c>
      <c r="PJ50" s="66">
        <f t="shared" si="860"/>
        <v>4.9064493292010924</v>
      </c>
      <c r="PK50" s="66">
        <f t="shared" si="861"/>
        <v>4.921405992705993</v>
      </c>
      <c r="PL50" s="66">
        <f t="shared" si="862"/>
        <v>4.9364082496264556</v>
      </c>
      <c r="PM50" s="66">
        <f t="shared" si="863"/>
        <v>4.9514562389479924</v>
      </c>
      <c r="PN50" s="66">
        <f t="shared" si="864"/>
        <v>4.9665501000797949</v>
      </c>
      <c r="PO50" s="66">
        <f t="shared" si="865"/>
        <v>4.9816899728560253</v>
      </c>
      <c r="PP50" s="66">
        <f t="shared" si="866"/>
        <v>4.9968759975371109</v>
      </c>
      <c r="PQ50" s="66">
        <f t="shared" si="867"/>
        <v>5.0121083148110461</v>
      </c>
      <c r="PR50" s="66">
        <f t="shared" si="868"/>
        <v>5.0273870657946924</v>
      </c>
      <c r="PS50" s="66">
        <f t="shared" si="869"/>
        <v>5.0427123920350887</v>
      </c>
      <c r="PT50" s="66">
        <f t="shared" si="870"/>
        <v>5.0580844355107608</v>
      </c>
      <c r="PU50" s="66">
        <f t="shared" si="871"/>
        <v>5.0735033386330368</v>
      </c>
      <c r="PV50" s="66">
        <f t="shared" si="872"/>
        <v>5.0889692442473686</v>
      </c>
      <c r="PW50" s="66">
        <f t="shared" si="873"/>
        <v>5.1044822956346518</v>
      </c>
      <c r="PX50" s="66">
        <f t="shared" si="874"/>
        <v>5.1200426365125553</v>
      </c>
      <c r="PY50" s="66">
        <f t="shared" si="875"/>
        <v>5.1356504110368526</v>
      </c>
      <c r="PZ50" s="66">
        <f t="shared" si="876"/>
        <v>5.1513057638027577</v>
      </c>
      <c r="QA50" s="66">
        <f t="shared" si="877"/>
        <v>5.1670088398462637</v>
      </c>
      <c r="QB50" s="66">
        <f t="shared" si="878"/>
        <v>5.1827597846454863</v>
      </c>
      <c r="QC50" s="66">
        <f t="shared" si="879"/>
        <v>5.1985587441220114</v>
      </c>
      <c r="QD50" s="66">
        <f t="shared" si="880"/>
        <v>5.2144058646422495</v>
      </c>
      <c r="QE50" s="66">
        <f t="shared" si="881"/>
        <v>5.2303012930187887</v>
      </c>
      <c r="QF50" s="66">
        <f t="shared" si="882"/>
        <v>5.2462451765117555</v>
      </c>
      <c r="QG50" s="66">
        <f t="shared" si="883"/>
        <v>5.2622376628301808</v>
      </c>
      <c r="QH50" s="66">
        <f t="shared" si="884"/>
        <v>5.2782789001333654</v>
      </c>
      <c r="QI50" t="s">
        <v>1293</v>
      </c>
    </row>
    <row r="51" spans="1:451">
      <c r="A51" s="43"/>
      <c r="B51" s="52" t="s">
        <v>1313</v>
      </c>
      <c r="C51" s="53"/>
      <c r="D51" s="53"/>
      <c r="E51" s="53"/>
      <c r="F51" s="45"/>
      <c r="G51" s="66">
        <v>1</v>
      </c>
      <c r="H51" s="66">
        <f t="shared" si="476"/>
        <v>1.0021</v>
      </c>
      <c r="I51" s="66">
        <f t="shared" si="476"/>
        <v>1.0048056699999999</v>
      </c>
      <c r="J51" s="66">
        <f t="shared" si="476"/>
        <v>1.0093272955149999</v>
      </c>
      <c r="K51" s="66">
        <f t="shared" si="476"/>
        <v>1.0209345594134225</v>
      </c>
      <c r="L51" s="66">
        <f t="shared" si="476"/>
        <v>1.0303271573600261</v>
      </c>
      <c r="M51" s="66">
        <f t="shared" si="476"/>
        <v>1.0335211715478423</v>
      </c>
      <c r="N51" s="66">
        <f t="shared" si="476"/>
        <v>1.0362083265938666</v>
      </c>
      <c r="O51" s="66">
        <f t="shared" si="476"/>
        <v>1.0414929890594955</v>
      </c>
      <c r="P51" s="66">
        <f t="shared" si="476"/>
        <v>1.0468046033036991</v>
      </c>
      <c r="Q51" s="66">
        <f t="shared" si="476"/>
        <v>1.0505730998755924</v>
      </c>
      <c r="R51" s="66">
        <f t="shared" si="476"/>
        <v>1.0567714811648585</v>
      </c>
      <c r="S51" s="66">
        <f t="shared" si="476"/>
        <v>1.0607872127932849</v>
      </c>
      <c r="T51" s="66">
        <f t="shared" si="476"/>
        <v>1.0650303616444581</v>
      </c>
      <c r="U51" s="66">
        <f t="shared" si="476"/>
        <v>1.0720595620313114</v>
      </c>
      <c r="V51" s="66">
        <f t="shared" si="476"/>
        <v>1.0813864802209836</v>
      </c>
      <c r="W51" s="66">
        <f t="shared" si="476"/>
        <v>1.1032304871214476</v>
      </c>
      <c r="X51" s="66">
        <f t="shared" si="476"/>
        <v>1.1244125124741795</v>
      </c>
      <c r="Y51" s="66">
        <f t="shared" si="476"/>
        <v>1.1408289351563026</v>
      </c>
      <c r="Z51" s="66">
        <f t="shared" si="476"/>
        <v>1.1542907165911469</v>
      </c>
      <c r="AA51" s="66">
        <f t="shared" si="476"/>
        <v>1.1652564783987629</v>
      </c>
      <c r="AB51" s="66">
        <f t="shared" si="476"/>
        <v>1.1742289532824335</v>
      </c>
      <c r="AC51" s="66">
        <f t="shared" si="476"/>
        <v>1.1801000980488456</v>
      </c>
      <c r="AD51" s="66">
        <f t="shared" si="476"/>
        <v>1.1821062682155288</v>
      </c>
      <c r="AE51" s="66">
        <f t="shared" si="476"/>
        <v>1.1860072189006401</v>
      </c>
      <c r="AF51" s="66">
        <f t="shared" si="476"/>
        <v>1.1892094383916718</v>
      </c>
      <c r="AG51" s="66">
        <f t="shared" si="476"/>
        <v>1.1862364147956928</v>
      </c>
      <c r="AH51" s="66">
        <f t="shared" si="476"/>
        <v>1.1857619202297744</v>
      </c>
      <c r="AI51" s="66">
        <f t="shared" si="476"/>
        <v>1.2022440109209684</v>
      </c>
      <c r="AJ51" s="66">
        <f t="shared" si="476"/>
        <v>1.2106597189974151</v>
      </c>
      <c r="AK51" s="66">
        <f t="shared" si="476"/>
        <v>1.2138074342668084</v>
      </c>
      <c r="AL51" s="66">
        <f t="shared" si="476"/>
        <v>1.2132005305496751</v>
      </c>
      <c r="AM51" s="66">
        <f t="shared" si="476"/>
        <v>1.2150203313454997</v>
      </c>
      <c r="AN51" s="66">
        <f t="shared" si="476"/>
        <v>1.215749343544307</v>
      </c>
      <c r="AO51" s="66">
        <f t="shared" si="476"/>
        <v>1.2192750166405852</v>
      </c>
      <c r="AP51" s="66">
        <f t="shared" si="476"/>
        <v>1.2204942916572257</v>
      </c>
      <c r="AQ51" s="66">
        <f t="shared" si="477"/>
        <v>1.2283054551238319</v>
      </c>
      <c r="AR51" s="66">
        <f t="shared" si="478"/>
        <v>1.2327273547622777</v>
      </c>
      <c r="AS51" s="66">
        <f t="shared" si="479"/>
        <v>1.2419728099229947</v>
      </c>
      <c r="AT51" s="66">
        <f t="shared" si="480"/>
        <v>1.2524053815263478</v>
      </c>
      <c r="AU51" s="66">
        <f t="shared" si="481"/>
        <v>1.2750739189319746</v>
      </c>
      <c r="AV51" s="66">
        <f t="shared" si="482"/>
        <v>1.2889722246483331</v>
      </c>
      <c r="AW51" s="66">
        <f t="shared" si="483"/>
        <v>1.2946437024367856</v>
      </c>
      <c r="AX51" s="66">
        <f t="shared" si="484"/>
        <v>1.2964562036201972</v>
      </c>
      <c r="AY51" s="66">
        <f t="shared" si="485"/>
        <v>1.2991787616477997</v>
      </c>
      <c r="AZ51" s="66">
        <f t="shared" si="486"/>
        <v>1.3017771191710952</v>
      </c>
      <c r="BA51" s="66">
        <f t="shared" si="487"/>
        <v>1.3065936945120282</v>
      </c>
      <c r="BB51" s="66">
        <f t="shared" si="488"/>
        <v>1.3153478722652587</v>
      </c>
      <c r="BC51" s="66">
        <f t="shared" si="489"/>
        <v>1.3207407985415462</v>
      </c>
      <c r="BD51" s="66">
        <f t="shared" si="490"/>
        <v>1.3244388727774625</v>
      </c>
      <c r="BE51" s="66">
        <f t="shared" si="491"/>
        <v>1.3301339599304056</v>
      </c>
      <c r="BF51" s="66">
        <f t="shared" si="492"/>
        <v>1.3442333799056678</v>
      </c>
      <c r="BG51" s="66">
        <f t="shared" si="493"/>
        <v>1.3837538412748946</v>
      </c>
      <c r="BH51" s="66">
        <f t="shared" si="494"/>
        <v>1.3888737304876118</v>
      </c>
      <c r="BI51" s="66">
        <f t="shared" si="495"/>
        <v>1.395123662274806</v>
      </c>
      <c r="BJ51" s="66">
        <f t="shared" si="496"/>
        <v>1.3969373230357633</v>
      </c>
      <c r="BK51" s="66">
        <f t="shared" si="497"/>
        <v>1.3988930352880136</v>
      </c>
      <c r="BL51" s="66">
        <f t="shared" si="498"/>
        <v>1.402110489269176</v>
      </c>
      <c r="BM51" s="66">
        <f t="shared" si="499"/>
        <v>1.4122056847919142</v>
      </c>
      <c r="BN51" s="66">
        <f t="shared" si="500"/>
        <v>1.4137591110451855</v>
      </c>
      <c r="BO51" s="66">
        <f t="shared" si="501"/>
        <v>1.4263415671334876</v>
      </c>
      <c r="BP51" s="66">
        <f t="shared" si="502"/>
        <v>1.430620591834888</v>
      </c>
      <c r="BQ51" s="66">
        <f t="shared" si="503"/>
        <v>1.437916756853246</v>
      </c>
      <c r="BR51" s="66">
        <f t="shared" si="504"/>
        <v>1.4487011325296455</v>
      </c>
      <c r="BS51" s="66">
        <f t="shared" si="505"/>
        <v>1.4759367138212027</v>
      </c>
      <c r="BT51" s="66">
        <f t="shared" si="506"/>
        <v>1.4867110518320976</v>
      </c>
      <c r="BU51" s="66">
        <f t="shared" si="507"/>
        <v>1.4966720158793725</v>
      </c>
      <c r="BV51" s="66">
        <f t="shared" si="508"/>
        <v>1.5005633631206587</v>
      </c>
      <c r="BW51" s="66">
        <f t="shared" si="509"/>
        <v>1.5038646025195241</v>
      </c>
      <c r="BX51" s="66">
        <f t="shared" si="510"/>
        <v>1.507022718184815</v>
      </c>
      <c r="BY51" s="66">
        <f t="shared" si="511"/>
        <v>1.511995893154825</v>
      </c>
      <c r="BZ51" s="66">
        <f t="shared" si="512"/>
        <v>1.5144150865838728</v>
      </c>
      <c r="CA51" s="66">
        <f t="shared" si="513"/>
        <v>1.524258784646668</v>
      </c>
      <c r="CB51" s="66">
        <f t="shared" si="514"/>
        <v>1.5334043373545481</v>
      </c>
      <c r="CC51" s="66">
        <f t="shared" si="515"/>
        <v>1.5410713590413205</v>
      </c>
      <c r="CD51" s="66">
        <f t="shared" si="516"/>
        <v>1.5524752870982264</v>
      </c>
      <c r="CE51" s="66">
        <f t="shared" si="517"/>
        <v>1.5874059810579364</v>
      </c>
      <c r="CF51" s="66">
        <f t="shared" si="518"/>
        <v>1.6056611498401028</v>
      </c>
      <c r="CG51" s="66">
        <f t="shared" si="519"/>
        <v>1.6133683233593352</v>
      </c>
      <c r="CH51" s="66">
        <f t="shared" si="520"/>
        <v>1.6183697651617492</v>
      </c>
      <c r="CI51" s="66">
        <f t="shared" si="521"/>
        <v>1.6253287551519446</v>
      </c>
      <c r="CJ51" s="66">
        <f t="shared" si="522"/>
        <v>1.6295546099153395</v>
      </c>
      <c r="CK51" s="66">
        <f t="shared" si="523"/>
        <v>1.6352580510500434</v>
      </c>
      <c r="CL51" s="66">
        <f t="shared" si="524"/>
        <v>1.6368933091010933</v>
      </c>
      <c r="CM51" s="66">
        <f t="shared" si="525"/>
        <v>1.6512979702211827</v>
      </c>
      <c r="CN51" s="66">
        <f t="shared" si="526"/>
        <v>1.6567472535229129</v>
      </c>
      <c r="CO51" s="66">
        <f t="shared" si="527"/>
        <v>1.6613861458327768</v>
      </c>
      <c r="CP51" s="66">
        <f t="shared" si="528"/>
        <v>1.676006343916105</v>
      </c>
      <c r="CQ51" s="66">
        <f t="shared" si="529"/>
        <v>1.710364473966385</v>
      </c>
      <c r="CR51" s="66">
        <f t="shared" si="530"/>
        <v>1.7216528794945631</v>
      </c>
      <c r="CS51" s="66">
        <f t="shared" si="531"/>
        <v>1.7345652760907724</v>
      </c>
      <c r="CT51" s="66">
        <f t="shared" si="532"/>
        <v>1.7359529283116448</v>
      </c>
      <c r="CU51" s="66">
        <f t="shared" si="533"/>
        <v>1.7385568577041124</v>
      </c>
      <c r="CV51" s="66">
        <f t="shared" si="534"/>
        <v>1.7415124043622094</v>
      </c>
      <c r="CW51" s="66">
        <f t="shared" si="535"/>
        <v>1.749175058941403</v>
      </c>
      <c r="CX51" s="66">
        <f t="shared" si="536"/>
        <v>1.750574398988556</v>
      </c>
      <c r="CY51" s="66">
        <f t="shared" si="537"/>
        <v>1.7666796834592509</v>
      </c>
      <c r="CZ51" s="66">
        <f t="shared" si="538"/>
        <v>1.7721563904779747</v>
      </c>
      <c r="DA51" s="66">
        <f t="shared" si="539"/>
        <v>1.7831437600989382</v>
      </c>
      <c r="DB51" s="66">
        <f t="shared" si="540"/>
        <v>1.7913462213953932</v>
      </c>
      <c r="DC51" s="66">
        <f t="shared" si="541"/>
        <v>1.8083640104986496</v>
      </c>
      <c r="DD51" s="66">
        <f t="shared" si="542"/>
        <v>1.8416379082918246</v>
      </c>
      <c r="DE51" s="66">
        <f t="shared" si="543"/>
        <v>1.8517669167874298</v>
      </c>
      <c r="DF51" s="66">
        <f t="shared" si="544"/>
        <v>1.8626923415964756</v>
      </c>
      <c r="DG51" s="66">
        <f t="shared" si="545"/>
        <v>1.8667902647479877</v>
      </c>
      <c r="DH51" s="66">
        <f t="shared" si="546"/>
        <v>1.8735107097010806</v>
      </c>
      <c r="DI51" s="66">
        <f t="shared" si="547"/>
        <v>1.8798806461140645</v>
      </c>
      <c r="DJ51" s="66">
        <f t="shared" si="548"/>
        <v>1.8817605267601782</v>
      </c>
      <c r="DK51" s="66">
        <f t="shared" si="549"/>
        <v>1.889099392814543</v>
      </c>
      <c r="DL51" s="66">
        <f t="shared" si="550"/>
        <v>1.8993005295357417</v>
      </c>
      <c r="DM51" s="66">
        <f t="shared" si="551"/>
        <v>1.9114560529247704</v>
      </c>
      <c r="DN51" s="66">
        <f t="shared" si="552"/>
        <v>1.9219690612158566</v>
      </c>
      <c r="DO51" s="66">
        <f t="shared" si="553"/>
        <v>1.9235066364648292</v>
      </c>
      <c r="DP51" s="66">
        <f t="shared" si="554"/>
        <v>1.9606303145486006</v>
      </c>
      <c r="DQ51" s="66">
        <f t="shared" si="555"/>
        <v>1.9702374030898886</v>
      </c>
      <c r="DR51" s="66">
        <f t="shared" si="556"/>
        <v>1.9759510915588492</v>
      </c>
      <c r="DS51" s="66">
        <f t="shared" si="557"/>
        <v>1.9824717301609935</v>
      </c>
      <c r="DT51" s="66">
        <f t="shared" si="558"/>
        <v>1.9866349207943317</v>
      </c>
      <c r="DU51" s="66">
        <f t="shared" si="559"/>
        <v>1.9898135366676026</v>
      </c>
      <c r="DV51" s="66">
        <f t="shared" si="560"/>
        <v>1.9967778840459394</v>
      </c>
      <c r="DW51" s="66">
        <f t="shared" si="561"/>
        <v>2.0049646733705275</v>
      </c>
      <c r="DX51" s="66">
        <f t="shared" si="562"/>
        <v>2.0179969437474359</v>
      </c>
      <c r="DY51" s="66">
        <f t="shared" si="563"/>
        <v>2.021225738857432</v>
      </c>
      <c r="DZ51" s="66">
        <f t="shared" si="564"/>
        <v>2.0208214937096605</v>
      </c>
      <c r="EA51" s="66">
        <f t="shared" si="565"/>
        <v>2.0335526691200312</v>
      </c>
      <c r="EB51" s="66">
        <f t="shared" si="566"/>
        <v>2.0524647089428476</v>
      </c>
      <c r="EC51" s="66">
        <f t="shared" si="567"/>
        <v>2.0586221030696761</v>
      </c>
      <c r="ED51" s="66">
        <f t="shared" si="568"/>
        <v>2.0660331426407268</v>
      </c>
      <c r="EE51" s="66">
        <f t="shared" si="569"/>
        <v>2.067272762526311</v>
      </c>
      <c r="EF51" s="66">
        <f t="shared" si="570"/>
        <v>2.0736813080901428</v>
      </c>
      <c r="EG51" s="66">
        <f t="shared" si="571"/>
        <v>2.0801097201452223</v>
      </c>
      <c r="EH51" s="66">
        <f t="shared" si="572"/>
        <v>2.0815657969493238</v>
      </c>
      <c r="EI51" s="66">
        <f t="shared" si="573"/>
        <v>2.0880186509198668</v>
      </c>
      <c r="EJ51" s="66">
        <f t="shared" si="574"/>
        <v>2.0907330751660629</v>
      </c>
      <c r="EK51" s="66">
        <f t="shared" si="575"/>
        <v>2.0957508345464615</v>
      </c>
      <c r="EL51" s="66">
        <f t="shared" si="576"/>
        <v>2.1018285119666462</v>
      </c>
      <c r="EM51" s="66">
        <f t="shared" si="577"/>
        <v>2.1066627175441694</v>
      </c>
      <c r="EN51" s="66">
        <f t="shared" si="578"/>
        <v>2.1270973459043478</v>
      </c>
      <c r="EO51" s="66">
        <f t="shared" si="579"/>
        <v>2.1400726397143646</v>
      </c>
      <c r="EP51" s="66">
        <f t="shared" si="580"/>
        <v>2.1432827486739363</v>
      </c>
      <c r="EQ51" s="66">
        <f t="shared" si="581"/>
        <v>2.1482122989958863</v>
      </c>
      <c r="ER51" s="66">
        <f t="shared" si="582"/>
        <v>2.1557310420423721</v>
      </c>
      <c r="ES51" s="66">
        <f t="shared" si="583"/>
        <v>2.1585334923970274</v>
      </c>
      <c r="ET51" s="66">
        <f t="shared" si="584"/>
        <v>2.1613395859371436</v>
      </c>
      <c r="EU51" s="66">
        <f t="shared" si="585"/>
        <v>2.1719301499082353</v>
      </c>
      <c r="EV51" s="66">
        <f t="shared" si="586"/>
        <v>2.1738513734287013</v>
      </c>
      <c r="EW51" s="66">
        <f t="shared" si="587"/>
        <v>2.1806437534165934</v>
      </c>
      <c r="EX51" s="66">
        <f t="shared" si="588"/>
        <v>2.1888995087858358</v>
      </c>
      <c r="EY51" s="66">
        <f t="shared" si="589"/>
        <v>2.1896297475899948</v>
      </c>
      <c r="EZ51" s="66">
        <f t="shared" si="590"/>
        <v>2.2089839736732415</v>
      </c>
      <c r="FA51" s="66">
        <f t="shared" si="591"/>
        <v>2.2217196861505393</v>
      </c>
      <c r="FB51" s="66">
        <f t="shared" si="592"/>
        <v>2.2311432440518302</v>
      </c>
      <c r="FC51" s="66">
        <f t="shared" si="593"/>
        <v>2.2414853960043843</v>
      </c>
      <c r="FD51" s="66">
        <f t="shared" si="594"/>
        <v>2.2455973359373274</v>
      </c>
      <c r="FE51" s="66">
        <f t="shared" si="595"/>
        <v>2.2464260990245877</v>
      </c>
      <c r="FF51" s="66">
        <f t="shared" si="596"/>
        <v>2.2511031046988448</v>
      </c>
      <c r="FG51" s="66">
        <f t="shared" si="597"/>
        <v>2.2598824068071703</v>
      </c>
      <c r="FH51" s="66">
        <f t="shared" si="598"/>
        <v>2.2691479246750799</v>
      </c>
      <c r="FI51" s="66">
        <f t="shared" si="599"/>
        <v>2.2764091980340404</v>
      </c>
      <c r="FJ51" s="66">
        <f t="shared" si="600"/>
        <v>2.2843766302271598</v>
      </c>
      <c r="FK51" s="66">
        <f t="shared" si="601"/>
        <v>2.2907728847917954</v>
      </c>
      <c r="FL51" s="66">
        <f t="shared" si="602"/>
        <v>2.2955835078498583</v>
      </c>
      <c r="FM51" s="66">
        <f t="shared" si="603"/>
        <v>2.3001746748655578</v>
      </c>
      <c r="FN51" s="66">
        <f t="shared" si="604"/>
        <v>2.3045450067478024</v>
      </c>
      <c r="FO51" s="66">
        <f t="shared" si="605"/>
        <v>2.3100759147639969</v>
      </c>
      <c r="FP51" s="66">
        <f t="shared" si="606"/>
        <v>2.3170061425082884</v>
      </c>
      <c r="FQ51" s="66">
        <f t="shared" si="607"/>
        <v>2.3232620590930608</v>
      </c>
      <c r="FR51" s="66">
        <f t="shared" si="608"/>
        <v>2.3325551073294331</v>
      </c>
      <c r="FS51" s="66">
        <f t="shared" si="609"/>
        <v>2.3418853277587508</v>
      </c>
      <c r="FT51" s="66">
        <f t="shared" si="610"/>
        <v>2.351252869069786</v>
      </c>
      <c r="FU51" s="66">
        <f t="shared" si="611"/>
        <v>2.3585417529639026</v>
      </c>
      <c r="FV51" s="66">
        <f t="shared" si="612"/>
        <v>2.3663249407486835</v>
      </c>
      <c r="FW51" s="66">
        <f t="shared" si="613"/>
        <v>2.3734239155709291</v>
      </c>
      <c r="FX51" s="66">
        <f t="shared" si="614"/>
        <v>2.380716359531025</v>
      </c>
      <c r="FY51" s="66">
        <f t="shared" si="615"/>
        <v>2.3880312098293066</v>
      </c>
      <c r="FZ51" s="66">
        <f t="shared" si="616"/>
        <v>2.3953685353101828</v>
      </c>
      <c r="GA51" s="66">
        <f t="shared" si="617"/>
        <v>2.4027284050295896</v>
      </c>
      <c r="GB51" s="66">
        <f t="shared" si="618"/>
        <v>2.4101108882556397</v>
      </c>
      <c r="GC51" s="66">
        <f t="shared" si="619"/>
        <v>2.4175160544692753</v>
      </c>
      <c r="GD51" s="66">
        <f t="shared" si="620"/>
        <v>2.4249439733649218</v>
      </c>
      <c r="GE51" s="66">
        <f t="shared" si="621"/>
        <v>2.4319057419118879</v>
      </c>
      <c r="GF51" s="66">
        <f t="shared" si="622"/>
        <v>2.4388874969912577</v>
      </c>
      <c r="GG51" s="66">
        <f t="shared" si="623"/>
        <v>2.4458892959823419</v>
      </c>
      <c r="GH51" s="66">
        <f t="shared" si="624"/>
        <v>2.4529111964291808</v>
      </c>
      <c r="GI51" s="66">
        <f t="shared" si="625"/>
        <v>2.4599532560410182</v>
      </c>
      <c r="GJ51" s="66">
        <f t="shared" si="626"/>
        <v>2.4670155326927747</v>
      </c>
      <c r="GK51" s="66">
        <f t="shared" si="627"/>
        <v>2.4740980844255245</v>
      </c>
      <c r="GL51" s="66">
        <f t="shared" si="628"/>
        <v>2.4812009694469719</v>
      </c>
      <c r="GM51" s="66">
        <f t="shared" si="629"/>
        <v>2.488324246131929</v>
      </c>
      <c r="GN51" s="66">
        <f t="shared" si="630"/>
        <v>2.4954679730227967</v>
      </c>
      <c r="GO51" s="66">
        <f t="shared" si="631"/>
        <v>2.5026322088300446</v>
      </c>
      <c r="GP51" s="66">
        <f t="shared" si="632"/>
        <v>2.5098170124326948</v>
      </c>
      <c r="GQ51" s="66">
        <f t="shared" si="633"/>
        <v>2.5170224428788046</v>
      </c>
      <c r="GR51" s="66">
        <f t="shared" si="634"/>
        <v>2.5242485593859527</v>
      </c>
      <c r="GS51" s="66">
        <f t="shared" si="635"/>
        <v>2.5314954213417251</v>
      </c>
      <c r="GT51" s="66">
        <f t="shared" si="636"/>
        <v>2.5387630883042034</v>
      </c>
      <c r="GU51" s="66">
        <f t="shared" si="637"/>
        <v>2.546051620002455</v>
      </c>
      <c r="GV51" s="66">
        <f t="shared" si="638"/>
        <v>2.5533610763370231</v>
      </c>
      <c r="GW51" s="66">
        <f t="shared" si="639"/>
        <v>2.5606915173804192</v>
      </c>
      <c r="GX51" s="66">
        <f t="shared" si="640"/>
        <v>2.5680430033776172</v>
      </c>
      <c r="GY51" s="66">
        <f t="shared" si="641"/>
        <v>2.5754155947465476</v>
      </c>
      <c r="GZ51" s="66">
        <f t="shared" si="642"/>
        <v>2.5828093520785953</v>
      </c>
      <c r="HA51" s="66">
        <f t="shared" si="643"/>
        <v>2.5902243361390971</v>
      </c>
      <c r="HB51" s="66">
        <f t="shared" si="644"/>
        <v>2.5976606078678399</v>
      </c>
      <c r="HC51" s="66">
        <f t="shared" si="645"/>
        <v>2.6051182283795637</v>
      </c>
      <c r="HD51" s="66">
        <f t="shared" si="646"/>
        <v>2.6125972589644619</v>
      </c>
      <c r="HE51" s="66">
        <f t="shared" si="647"/>
        <v>2.6200977610886862</v>
      </c>
      <c r="HF51" s="66">
        <f t="shared" si="648"/>
        <v>2.6276197963948511</v>
      </c>
      <c r="HG51" s="66">
        <f t="shared" si="649"/>
        <v>2.6351634267025417</v>
      </c>
      <c r="HH51" s="66">
        <f t="shared" si="650"/>
        <v>2.6427287140088196</v>
      </c>
      <c r="HI51" s="66">
        <f t="shared" si="651"/>
        <v>2.6503157204887344</v>
      </c>
      <c r="HJ51" s="66">
        <f t="shared" si="652"/>
        <v>2.6579245084958343</v>
      </c>
      <c r="HK51" s="66">
        <f t="shared" si="653"/>
        <v>2.6655551405626774</v>
      </c>
      <c r="HL51" s="66">
        <f t="shared" si="654"/>
        <v>2.6732076794013468</v>
      </c>
      <c r="HM51" s="66">
        <f t="shared" si="655"/>
        <v>2.6808821879039662</v>
      </c>
      <c r="HN51" s="66">
        <f t="shared" si="656"/>
        <v>2.6885787291432148</v>
      </c>
      <c r="HO51" s="66">
        <f t="shared" si="657"/>
        <v>2.6962973663728489</v>
      </c>
      <c r="HP51" s="66">
        <f t="shared" si="658"/>
        <v>2.7040381630282186</v>
      </c>
      <c r="HQ51" s="66">
        <f t="shared" si="659"/>
        <v>2.7118011827267905</v>
      </c>
      <c r="HR51" s="66">
        <f t="shared" si="660"/>
        <v>2.7195864892686714</v>
      </c>
      <c r="HS51" s="66">
        <f t="shared" si="661"/>
        <v>2.7273941466371312</v>
      </c>
      <c r="HT51" s="66">
        <f t="shared" si="662"/>
        <v>2.7352242189991287</v>
      </c>
      <c r="HU51" s="66">
        <f t="shared" si="663"/>
        <v>2.7430767707058408</v>
      </c>
      <c r="HV51" s="66">
        <f t="shared" si="664"/>
        <v>2.7509518662931889</v>
      </c>
      <c r="HW51" s="66">
        <f t="shared" si="665"/>
        <v>2.7588495704823717</v>
      </c>
      <c r="HX51" s="66">
        <f t="shared" si="666"/>
        <v>2.7667699481803947</v>
      </c>
      <c r="HY51" s="66">
        <f t="shared" si="667"/>
        <v>2.7747130644806055</v>
      </c>
      <c r="HZ51" s="66">
        <f t="shared" si="668"/>
        <v>2.7826789846632281</v>
      </c>
      <c r="IA51" s="66">
        <f t="shared" si="669"/>
        <v>2.7906677741958994</v>
      </c>
      <c r="IB51" s="66">
        <f t="shared" si="670"/>
        <v>2.7986794987342067</v>
      </c>
      <c r="IC51" s="66">
        <f t="shared" si="671"/>
        <v>2.8067142241222287</v>
      </c>
      <c r="ID51" s="66">
        <f t="shared" si="672"/>
        <v>2.8147720163930754</v>
      </c>
      <c r="IE51" s="66">
        <f t="shared" si="673"/>
        <v>2.822852941769431</v>
      </c>
      <c r="IF51" s="66">
        <f t="shared" si="674"/>
        <v>2.8309570666640984</v>
      </c>
      <c r="IG51" s="66">
        <f t="shared" si="675"/>
        <v>2.8390844576805452</v>
      </c>
      <c r="IH51" s="66">
        <f t="shared" si="676"/>
        <v>2.8472351816134505</v>
      </c>
      <c r="II51" s="66">
        <f t="shared" si="677"/>
        <v>2.8554093054492546</v>
      </c>
      <c r="IJ51" s="66">
        <f t="shared" si="678"/>
        <v>2.8636068963667083</v>
      </c>
      <c r="IK51" s="66">
        <f t="shared" si="679"/>
        <v>2.8718280217374264</v>
      </c>
      <c r="IL51" s="66">
        <f t="shared" si="680"/>
        <v>2.8800727491264406</v>
      </c>
      <c r="IM51" s="66">
        <f t="shared" si="681"/>
        <v>2.8883411462927553</v>
      </c>
      <c r="IN51" s="66">
        <f t="shared" si="682"/>
        <v>2.8966332811899034</v>
      </c>
      <c r="IO51" s="66">
        <f t="shared" si="683"/>
        <v>2.9049492219665063</v>
      </c>
      <c r="IP51" s="66">
        <f t="shared" si="684"/>
        <v>2.9132890369668325</v>
      </c>
      <c r="IQ51" s="66">
        <f t="shared" si="685"/>
        <v>2.9216527947313606</v>
      </c>
      <c r="IR51" s="66">
        <f t="shared" si="686"/>
        <v>2.9300405639973417</v>
      </c>
      <c r="IS51" s="66">
        <f t="shared" si="687"/>
        <v>2.9384524136993644</v>
      </c>
      <c r="IT51" s="66">
        <f t="shared" si="688"/>
        <v>2.9468884129699218</v>
      </c>
      <c r="IU51" s="66">
        <f t="shared" si="689"/>
        <v>2.9553486311399788</v>
      </c>
      <c r="IV51" s="66">
        <f t="shared" si="690"/>
        <v>2.9638331377395435</v>
      </c>
      <c r="IW51" s="66">
        <f t="shared" si="691"/>
        <v>2.972342002498237</v>
      </c>
      <c r="IX51" s="66">
        <f t="shared" si="692"/>
        <v>2.980875295345867</v>
      </c>
      <c r="IY51" s="66">
        <f t="shared" si="693"/>
        <v>2.9894330864130025</v>
      </c>
      <c r="IZ51" s="66">
        <f t="shared" si="694"/>
        <v>2.9980154460315509</v>
      </c>
      <c r="JA51" s="66">
        <f t="shared" si="695"/>
        <v>3.0066224447353349</v>
      </c>
      <c r="JB51" s="66">
        <f t="shared" si="696"/>
        <v>3.0152541532606727</v>
      </c>
      <c r="JC51" s="66">
        <f t="shared" si="697"/>
        <v>3.0239106425469591</v>
      </c>
      <c r="JD51" s="66">
        <f t="shared" si="698"/>
        <v>3.0325919837372495</v>
      </c>
      <c r="JE51" s="66">
        <f t="shared" si="699"/>
        <v>3.0412982481788426</v>
      </c>
      <c r="JF51" s="66">
        <f t="shared" si="700"/>
        <v>3.0500295074238695</v>
      </c>
      <c r="JG51" s="66">
        <f t="shared" si="701"/>
        <v>3.0587858332298787</v>
      </c>
      <c r="JH51" s="66">
        <f t="shared" si="702"/>
        <v>3.0675672975604282</v>
      </c>
      <c r="JI51" s="66">
        <f t="shared" si="703"/>
        <v>3.0763739725856758</v>
      </c>
      <c r="JJ51" s="66">
        <f t="shared" si="704"/>
        <v>3.0852059306829727</v>
      </c>
      <c r="JK51" s="66">
        <f t="shared" si="705"/>
        <v>3.0940632444374581</v>
      </c>
      <c r="JL51" s="66">
        <f t="shared" si="706"/>
        <v>3.1029459866426556</v>
      </c>
      <c r="JM51" s="66">
        <f t="shared" si="707"/>
        <v>3.1118542303010721</v>
      </c>
      <c r="JN51" s="66">
        <f t="shared" si="708"/>
        <v>3.1207880486247968</v>
      </c>
      <c r="JO51" s="66">
        <f t="shared" si="709"/>
        <v>3.1297475150361032</v>
      </c>
      <c r="JP51" s="66">
        <f t="shared" si="710"/>
        <v>3.1387327031680536</v>
      </c>
      <c r="JQ51" s="66">
        <f t="shared" si="711"/>
        <v>3.1477436868651028</v>
      </c>
      <c r="JR51" s="66">
        <f t="shared" si="712"/>
        <v>3.1567805401837052</v>
      </c>
      <c r="JS51" s="66">
        <f t="shared" si="713"/>
        <v>3.1658433373929249</v>
      </c>
      <c r="JT51" s="66">
        <f t="shared" si="714"/>
        <v>3.1749321529750434</v>
      </c>
      <c r="JU51" s="66">
        <f t="shared" si="715"/>
        <v>3.1840470616261749</v>
      </c>
      <c r="JV51" s="66">
        <f t="shared" si="716"/>
        <v>3.1931881382568772</v>
      </c>
      <c r="JW51" s="66">
        <f t="shared" si="717"/>
        <v>3.2023554579927698</v>
      </c>
      <c r="JX51" s="66">
        <f t="shared" si="718"/>
        <v>3.2115490961751494</v>
      </c>
      <c r="JY51" s="66">
        <f t="shared" si="719"/>
        <v>3.2207691283616104</v>
      </c>
      <c r="JZ51" s="66">
        <f t="shared" si="720"/>
        <v>3.2300156303266654</v>
      </c>
      <c r="KA51" s="66">
        <f t="shared" si="721"/>
        <v>3.2392886780623678</v>
      </c>
      <c r="KB51" s="66">
        <f t="shared" si="722"/>
        <v>3.2485883477789366</v>
      </c>
      <c r="KC51" s="66">
        <f t="shared" si="723"/>
        <v>3.2579147159053825</v>
      </c>
      <c r="KD51" s="66">
        <f t="shared" si="724"/>
        <v>3.2672678590901363</v>
      </c>
      <c r="KE51" s="66">
        <f t="shared" si="725"/>
        <v>3.2766478542016784</v>
      </c>
      <c r="KF51" s="66">
        <f t="shared" si="726"/>
        <v>3.2860547783291714</v>
      </c>
      <c r="KG51" s="66">
        <f t="shared" si="727"/>
        <v>3.2954887087830924</v>
      </c>
      <c r="KH51" s="66">
        <f t="shared" si="728"/>
        <v>3.3049497230958695</v>
      </c>
      <c r="KI51" s="66">
        <f t="shared" si="729"/>
        <v>3.3144378990225181</v>
      </c>
      <c r="KJ51" s="66">
        <f t="shared" si="730"/>
        <v>3.323953314541281</v>
      </c>
      <c r="KK51" s="66">
        <f t="shared" si="731"/>
        <v>3.3334960478542679</v>
      </c>
      <c r="KL51" s="66">
        <f t="shared" si="732"/>
        <v>3.3430661773880996</v>
      </c>
      <c r="KM51" s="66">
        <f t="shared" si="733"/>
        <v>3.3526637817945515</v>
      </c>
      <c r="KN51" s="66">
        <f t="shared" si="734"/>
        <v>3.3622889399511999</v>
      </c>
      <c r="KO51" s="66">
        <f t="shared" si="735"/>
        <v>3.3719417309620714</v>
      </c>
      <c r="KP51" s="66">
        <f t="shared" si="736"/>
        <v>3.3816222341582916</v>
      </c>
      <c r="KQ51" s="66">
        <f t="shared" si="737"/>
        <v>3.3913305290987377</v>
      </c>
      <c r="KR51" s="66">
        <f t="shared" si="738"/>
        <v>3.4010666955706927</v>
      </c>
      <c r="KS51" s="66">
        <f t="shared" si="739"/>
        <v>3.410830813590501</v>
      </c>
      <c r="KT51" s="66">
        <f t="shared" si="740"/>
        <v>3.4206229634042251</v>
      </c>
      <c r="KU51" s="66">
        <f t="shared" si="741"/>
        <v>3.4304432254883066</v>
      </c>
      <c r="KV51" s="66">
        <f t="shared" si="742"/>
        <v>3.4402916805502262</v>
      </c>
      <c r="KW51" s="66">
        <f t="shared" si="743"/>
        <v>3.450168409529168</v>
      </c>
      <c r="KX51" s="66">
        <f t="shared" si="744"/>
        <v>3.4600734935966839</v>
      </c>
      <c r="KY51" s="66">
        <f t="shared" si="745"/>
        <v>3.4700070141573618</v>
      </c>
      <c r="KZ51" s="66">
        <f t="shared" si="746"/>
        <v>3.4799690528494933</v>
      </c>
      <c r="LA51" s="66">
        <f t="shared" si="747"/>
        <v>3.4899596915457454</v>
      </c>
      <c r="LB51" s="66">
        <f t="shared" si="748"/>
        <v>3.4999790123538332</v>
      </c>
      <c r="LC51" s="66">
        <f t="shared" si="749"/>
        <v>3.5100270976171948</v>
      </c>
      <c r="LD51" s="66">
        <f t="shared" si="750"/>
        <v>3.5201040299156685</v>
      </c>
      <c r="LE51" s="66">
        <f t="shared" si="751"/>
        <v>3.53020989206617</v>
      </c>
      <c r="LF51" s="66">
        <f t="shared" si="752"/>
        <v>3.5403447671233743</v>
      </c>
      <c r="LG51" s="66">
        <f t="shared" si="753"/>
        <v>3.5505087383803984</v>
      </c>
      <c r="LH51" s="66">
        <f t="shared" si="754"/>
        <v>3.5607018893694851</v>
      </c>
      <c r="LI51" s="66">
        <f t="shared" si="755"/>
        <v>3.5709243038626899</v>
      </c>
      <c r="LJ51" s="66">
        <f t="shared" si="756"/>
        <v>3.5811760658725689</v>
      </c>
      <c r="LK51" s="66">
        <f t="shared" si="757"/>
        <v>3.5914572596528704</v>
      </c>
      <c r="LL51" s="66">
        <f t="shared" si="758"/>
        <v>3.6017679696992264</v>
      </c>
      <c r="LM51" s="66">
        <f t="shared" si="759"/>
        <v>3.612108280749847</v>
      </c>
      <c r="LN51" s="66">
        <f t="shared" si="760"/>
        <v>3.6224782777862177</v>
      </c>
      <c r="LO51" s="66">
        <f t="shared" si="761"/>
        <v>3.632878046033797</v>
      </c>
      <c r="LP51" s="66">
        <f t="shared" si="762"/>
        <v>3.643307670962717</v>
      </c>
      <c r="LQ51" s="66">
        <f t="shared" si="763"/>
        <v>3.653767238288486</v>
      </c>
      <c r="LR51" s="66">
        <f t="shared" si="764"/>
        <v>3.6642568339726926</v>
      </c>
      <c r="LS51" s="66">
        <f t="shared" si="765"/>
        <v>3.6747765442237128</v>
      </c>
      <c r="LT51" s="66">
        <f t="shared" si="766"/>
        <v>3.6853264554974174</v>
      </c>
      <c r="LU51" s="66">
        <f t="shared" si="767"/>
        <v>3.6959066544978842</v>
      </c>
      <c r="LV51" s="66">
        <f t="shared" si="768"/>
        <v>3.7065172281781091</v>
      </c>
      <c r="LW51" s="66">
        <f t="shared" si="769"/>
        <v>3.7171582637407212</v>
      </c>
      <c r="LX51" s="66">
        <f t="shared" si="770"/>
        <v>3.7278298486386996</v>
      </c>
      <c r="LY51" s="66">
        <f t="shared" si="771"/>
        <v>3.7385320705760923</v>
      </c>
      <c r="LZ51" s="66">
        <f t="shared" si="772"/>
        <v>3.7492650175087361</v>
      </c>
      <c r="MA51" s="66">
        <f t="shared" si="773"/>
        <v>3.760028777644981</v>
      </c>
      <c r="MB51" s="66">
        <f t="shared" si="774"/>
        <v>3.7708234394464131</v>
      </c>
      <c r="MC51" s="66">
        <f t="shared" si="775"/>
        <v>3.7816490916285841</v>
      </c>
      <c r="MD51" s="66">
        <f t="shared" si="776"/>
        <v>3.7925058231617381</v>
      </c>
      <c r="ME51" s="66">
        <f t="shared" si="777"/>
        <v>3.8033937232715438</v>
      </c>
      <c r="MF51" s="66">
        <f t="shared" si="778"/>
        <v>3.8143128814398284</v>
      </c>
      <c r="MG51" s="66">
        <f t="shared" si="779"/>
        <v>3.8252633874053115</v>
      </c>
      <c r="MH51" s="66">
        <f t="shared" si="780"/>
        <v>3.8362453311643443</v>
      </c>
      <c r="MI51" s="66">
        <f t="shared" si="781"/>
        <v>3.8472588029716479</v>
      </c>
      <c r="MJ51" s="66">
        <f t="shared" si="782"/>
        <v>3.8583038933410556</v>
      </c>
      <c r="MK51" s="66">
        <f t="shared" si="783"/>
        <v>3.8693806930462569</v>
      </c>
      <c r="ML51" s="66">
        <f t="shared" si="784"/>
        <v>3.8804892931215433</v>
      </c>
      <c r="MM51" s="66">
        <f t="shared" si="785"/>
        <v>3.8916297848625567</v>
      </c>
      <c r="MN51" s="66">
        <f t="shared" si="786"/>
        <v>3.9028022598270393</v>
      </c>
      <c r="MO51" s="66">
        <f t="shared" si="787"/>
        <v>3.9140068098355862</v>
      </c>
      <c r="MP51" s="66">
        <f t="shared" si="788"/>
        <v>3.9252435269724004</v>
      </c>
      <c r="MQ51" s="66">
        <f t="shared" si="789"/>
        <v>3.9365125035860493</v>
      </c>
      <c r="MR51" s="66">
        <f t="shared" si="790"/>
        <v>3.9478138322902239</v>
      </c>
      <c r="MS51" s="66">
        <f t="shared" si="791"/>
        <v>3.9591476059644988</v>
      </c>
      <c r="MT51" s="66">
        <f t="shared" si="792"/>
        <v>3.9705139177550977</v>
      </c>
      <c r="MU51" s="66">
        <f t="shared" si="793"/>
        <v>3.9819128610756569</v>
      </c>
      <c r="MV51" s="66">
        <f t="shared" si="794"/>
        <v>3.9933445296079939</v>
      </c>
      <c r="MW51" s="66">
        <f t="shared" si="795"/>
        <v>4.0048090173028772</v>
      </c>
      <c r="MX51" s="66">
        <f t="shared" si="796"/>
        <v>4.0163064183807986</v>
      </c>
      <c r="MY51" s="66">
        <f t="shared" si="797"/>
        <v>4.0278368273327469</v>
      </c>
      <c r="MZ51" s="66">
        <f t="shared" si="798"/>
        <v>4.039400338920986</v>
      </c>
      <c r="NA51" s="66">
        <f t="shared" si="799"/>
        <v>4.0509970481798323</v>
      </c>
      <c r="NB51" s="66">
        <f t="shared" si="800"/>
        <v>4.0626270504164355</v>
      </c>
      <c r="NC51" s="66">
        <f t="shared" si="801"/>
        <v>4.0742904412115619</v>
      </c>
      <c r="ND51" s="66">
        <f t="shared" si="802"/>
        <v>4.0859873164203826</v>
      </c>
      <c r="NE51" s="66">
        <f t="shared" si="803"/>
        <v>4.0977177721732572</v>
      </c>
      <c r="NF51" s="66">
        <f t="shared" si="804"/>
        <v>4.1094819048765272</v>
      </c>
      <c r="NG51" s="66">
        <f t="shared" si="805"/>
        <v>4.1212798112133058</v>
      </c>
      <c r="NH51" s="66">
        <f t="shared" si="806"/>
        <v>4.1331115881442742</v>
      </c>
      <c r="NI51" s="66">
        <f t="shared" si="807"/>
        <v>4.1449773329084785</v>
      </c>
      <c r="NJ51" s="66">
        <f t="shared" si="808"/>
        <v>4.1568771430241274</v>
      </c>
      <c r="NK51" s="66">
        <f t="shared" si="809"/>
        <v>4.1688111162893939</v>
      </c>
      <c r="NL51" s="66">
        <f t="shared" si="810"/>
        <v>4.1807793507832214</v>
      </c>
      <c r="NM51" s="66">
        <f t="shared" si="811"/>
        <v>4.1927819448661268</v>
      </c>
      <c r="NN51" s="66">
        <f t="shared" si="812"/>
        <v>4.204818997181011</v>
      </c>
      <c r="NO51" s="66">
        <f t="shared" si="813"/>
        <v>4.2168906066539673</v>
      </c>
      <c r="NP51" s="66">
        <f t="shared" si="814"/>
        <v>4.2289968724950961</v>
      </c>
      <c r="NQ51" s="66">
        <f t="shared" si="815"/>
        <v>4.2411378941993219</v>
      </c>
      <c r="NR51" s="66">
        <f t="shared" si="816"/>
        <v>4.253313771547206</v>
      </c>
      <c r="NS51" s="66">
        <f t="shared" si="817"/>
        <v>4.2655246046057718</v>
      </c>
      <c r="NT51" s="66">
        <f t="shared" si="818"/>
        <v>4.2777704937293244</v>
      </c>
      <c r="NU51" s="66">
        <f t="shared" si="819"/>
        <v>4.2900515395602756</v>
      </c>
      <c r="NV51" s="66">
        <f t="shared" si="820"/>
        <v>4.3023678430299723</v>
      </c>
      <c r="NW51" s="66">
        <f t="shared" si="821"/>
        <v>4.3147195053595233</v>
      </c>
      <c r="NX51" s="66">
        <f t="shared" si="822"/>
        <v>4.3271066280606352</v>
      </c>
      <c r="NY51" s="66">
        <f t="shared" si="823"/>
        <v>4.3395293129364427</v>
      </c>
      <c r="NZ51" s="66">
        <f t="shared" si="824"/>
        <v>4.3519876620823474</v>
      </c>
      <c r="OA51" s="66">
        <f t="shared" si="825"/>
        <v>4.3644817778868568</v>
      </c>
      <c r="OB51" s="66">
        <f t="shared" si="826"/>
        <v>4.3770117630324252</v>
      </c>
      <c r="OC51" s="66">
        <f t="shared" si="827"/>
        <v>4.3895777204962982</v>
      </c>
      <c r="OD51" s="66">
        <f t="shared" si="828"/>
        <v>4.4021797535513585</v>
      </c>
      <c r="OE51" s="66">
        <f t="shared" si="829"/>
        <v>4.4148179657669742</v>
      </c>
      <c r="OF51" s="66">
        <f t="shared" si="830"/>
        <v>4.4274924610098507</v>
      </c>
      <c r="OG51" s="66">
        <f t="shared" si="831"/>
        <v>4.4402033434448853</v>
      </c>
      <c r="OH51" s="66">
        <f t="shared" si="832"/>
        <v>4.4529507175360212</v>
      </c>
      <c r="OI51" s="66">
        <f t="shared" si="833"/>
        <v>4.4657346880471067</v>
      </c>
      <c r="OJ51" s="66">
        <f t="shared" si="834"/>
        <v>4.4785553600427574</v>
      </c>
      <c r="OK51" s="66">
        <f t="shared" si="835"/>
        <v>4.4914128388892181</v>
      </c>
      <c r="OL51" s="66">
        <f t="shared" si="836"/>
        <v>4.5043072302552298</v>
      </c>
      <c r="OM51" s="66">
        <f t="shared" si="837"/>
        <v>4.5172386401128977</v>
      </c>
      <c r="ON51" s="66">
        <f t="shared" si="838"/>
        <v>4.5302071747385613</v>
      </c>
      <c r="OO51" s="66">
        <f t="shared" si="839"/>
        <v>4.5432129407136701</v>
      </c>
      <c r="OP51" s="66">
        <f t="shared" si="840"/>
        <v>4.5562560449256573</v>
      </c>
      <c r="OQ51" s="66">
        <f t="shared" si="841"/>
        <v>4.5693365945688198</v>
      </c>
      <c r="OR51" s="66">
        <f t="shared" si="842"/>
        <v>4.5824546971451978</v>
      </c>
      <c r="OS51" s="66">
        <f t="shared" si="843"/>
        <v>4.5956104604654584</v>
      </c>
      <c r="OT51" s="66">
        <f t="shared" si="844"/>
        <v>4.6088039926497837</v>
      </c>
      <c r="OU51" s="66">
        <f t="shared" si="845"/>
        <v>4.6220354021287573</v>
      </c>
      <c r="OV51" s="66">
        <f t="shared" si="846"/>
        <v>4.6353047976442561</v>
      </c>
      <c r="OW51" s="66">
        <f t="shared" si="847"/>
        <v>4.6486122882503427</v>
      </c>
      <c r="OX51" s="66">
        <f t="shared" si="848"/>
        <v>4.6619579833141644</v>
      </c>
      <c r="OY51" s="66">
        <f t="shared" si="849"/>
        <v>4.6753419925168505</v>
      </c>
      <c r="OZ51" s="66">
        <f t="shared" si="850"/>
        <v>4.6887644258544121</v>
      </c>
      <c r="PA51" s="66">
        <f t="shared" si="851"/>
        <v>4.70222539363865</v>
      </c>
      <c r="PB51" s="66">
        <f t="shared" si="852"/>
        <v>4.7157250064980571</v>
      </c>
      <c r="PC51" s="66">
        <f t="shared" si="853"/>
        <v>4.7292633753787303</v>
      </c>
      <c r="PD51" s="66">
        <f t="shared" si="854"/>
        <v>4.7428406115452812</v>
      </c>
      <c r="PE51" s="66">
        <f t="shared" si="855"/>
        <v>4.7564568265817515</v>
      </c>
      <c r="PF51" s="66">
        <f t="shared" si="856"/>
        <v>4.7701121323925282</v>
      </c>
      <c r="PG51" s="66">
        <f t="shared" si="857"/>
        <v>4.7838066412032658</v>
      </c>
      <c r="PH51" s="66">
        <f t="shared" si="858"/>
        <v>4.7975404655618066</v>
      </c>
      <c r="PI51" s="66">
        <f t="shared" si="859"/>
        <v>4.8113137183391066</v>
      </c>
      <c r="PJ51" s="66">
        <f t="shared" si="860"/>
        <v>4.8251265127301624</v>
      </c>
      <c r="PK51" s="66">
        <f t="shared" si="861"/>
        <v>4.8389789622549424</v>
      </c>
      <c r="PL51" s="66">
        <f t="shared" si="862"/>
        <v>4.852871180759319</v>
      </c>
      <c r="PM51" s="66">
        <f t="shared" si="863"/>
        <v>4.8668032824160052</v>
      </c>
      <c r="PN51" s="66">
        <f t="shared" si="864"/>
        <v>4.8807753817254911</v>
      </c>
      <c r="PO51" s="66">
        <f t="shared" si="865"/>
        <v>4.8947875935169876</v>
      </c>
      <c r="PP51" s="66">
        <f t="shared" si="866"/>
        <v>4.9088400329493673</v>
      </c>
      <c r="PQ51" s="66">
        <f t="shared" si="867"/>
        <v>4.9229328155121141</v>
      </c>
      <c r="PR51" s="66">
        <f t="shared" si="868"/>
        <v>4.9370660570262679</v>
      </c>
      <c r="PS51" s="66">
        <f t="shared" si="869"/>
        <v>4.9512398736453811</v>
      </c>
      <c r="PT51" s="66">
        <f t="shared" si="870"/>
        <v>4.9654543818564711</v>
      </c>
      <c r="PU51" s="66">
        <f t="shared" si="871"/>
        <v>4.9797096984809768</v>
      </c>
      <c r="PV51" s="66">
        <f t="shared" si="872"/>
        <v>4.9940059406757191</v>
      </c>
      <c r="PW51" s="66">
        <f t="shared" si="873"/>
        <v>5.0083432259338663</v>
      </c>
      <c r="PX51" s="66">
        <f t="shared" si="874"/>
        <v>5.022721672085896</v>
      </c>
      <c r="PY51" s="66">
        <f t="shared" si="875"/>
        <v>5.0371413973005659</v>
      </c>
      <c r="PZ51" s="66">
        <f t="shared" si="876"/>
        <v>5.0516025200858836</v>
      </c>
      <c r="QA51" s="66">
        <f t="shared" si="877"/>
        <v>5.0661051592900828</v>
      </c>
      <c r="QB51" s="66">
        <f t="shared" si="878"/>
        <v>5.0806494341025958</v>
      </c>
      <c r="QC51" s="66">
        <f t="shared" si="879"/>
        <v>5.0952354640550386</v>
      </c>
      <c r="QD51" s="66">
        <f t="shared" si="880"/>
        <v>5.1098633690221877</v>
      </c>
      <c r="QE51" s="66">
        <f t="shared" si="881"/>
        <v>5.1245332692229706</v>
      </c>
      <c r="QF51" s="66">
        <f t="shared" si="882"/>
        <v>5.1392452852214481</v>
      </c>
      <c r="QG51" s="66">
        <f t="shared" si="883"/>
        <v>5.1539995379278114</v>
      </c>
      <c r="QH51" s="66">
        <f t="shared" si="884"/>
        <v>5.1687961485993696</v>
      </c>
      <c r="QI51" t="s">
        <v>1293</v>
      </c>
    </row>
    <row r="52" spans="1:451">
      <c r="A52" s="43"/>
      <c r="B52" s="64"/>
      <c r="G52" s="74"/>
      <c r="H52" s="74"/>
      <c r="I52" s="74"/>
      <c r="J52" s="74"/>
      <c r="K52" s="74"/>
      <c r="L52" s="74"/>
      <c r="M52" s="74"/>
      <c r="N52" s="74"/>
      <c r="O52" s="74"/>
      <c r="P52" s="74"/>
      <c r="Q52" s="74"/>
      <c r="R52" s="74"/>
      <c r="S52" s="74"/>
      <c r="T52" s="74"/>
      <c r="U52" s="74"/>
      <c r="V52" s="74"/>
      <c r="W52" s="74"/>
      <c r="X52" s="74"/>
      <c r="Y52" s="74"/>
      <c r="Z52" s="74"/>
      <c r="AA52" s="74"/>
      <c r="AB52" s="74"/>
      <c r="AC52" s="74"/>
      <c r="AD52" s="74"/>
      <c r="AE52" s="74"/>
      <c r="AF52" s="74"/>
      <c r="AG52" s="74"/>
      <c r="AH52" s="74"/>
      <c r="AI52" s="74"/>
      <c r="AJ52" s="74"/>
      <c r="AK52" s="74"/>
      <c r="AL52" s="74"/>
      <c r="AM52" s="74"/>
      <c r="AN52" s="74"/>
      <c r="AO52" s="74"/>
      <c r="AP52" s="74"/>
      <c r="AQ52" s="74"/>
      <c r="AR52" s="74"/>
      <c r="AS52" s="74"/>
      <c r="AT52" s="74"/>
      <c r="AU52" s="74"/>
      <c r="AV52" s="74"/>
      <c r="AW52" s="74"/>
      <c r="AX52" s="74"/>
      <c r="AY52" s="74"/>
      <c r="AZ52" s="74"/>
      <c r="BA52" s="74"/>
      <c r="BB52" s="74"/>
      <c r="BC52" s="74"/>
      <c r="BD52" s="74"/>
      <c r="BE52" s="74"/>
      <c r="BF52" s="74"/>
      <c r="BG52" s="74"/>
      <c r="BH52" s="74"/>
      <c r="BI52" s="74"/>
      <c r="BJ52" s="74"/>
      <c r="BK52" s="74"/>
      <c r="BL52" s="74"/>
      <c r="BM52" s="74"/>
      <c r="BN52" s="74"/>
      <c r="BO52" s="74"/>
      <c r="BP52" s="74"/>
      <c r="BQ52" s="74"/>
      <c r="BR52" s="74"/>
      <c r="BS52" s="74"/>
      <c r="BT52" s="74"/>
      <c r="BU52" s="74"/>
      <c r="BV52" s="74"/>
      <c r="BW52" s="74"/>
      <c r="BX52" s="74"/>
      <c r="BY52" s="74"/>
      <c r="BZ52" s="74"/>
      <c r="CA52" s="74"/>
      <c r="CB52" s="74"/>
      <c r="CC52" s="74"/>
      <c r="CD52" s="74"/>
      <c r="CE52" s="74"/>
      <c r="CF52" s="74"/>
      <c r="CG52" s="74"/>
      <c r="CH52" s="74"/>
      <c r="CI52" s="74"/>
      <c r="CJ52" s="74"/>
      <c r="CK52" s="74"/>
      <c r="CL52" s="74"/>
      <c r="CM52" s="74"/>
      <c r="CN52" s="74"/>
      <c r="CO52" s="74"/>
      <c r="CP52" s="74"/>
      <c r="CQ52" s="74"/>
      <c r="CR52" s="74"/>
      <c r="CS52" s="74"/>
      <c r="CT52" s="74"/>
      <c r="CU52" s="74"/>
      <c r="CV52" s="74"/>
      <c r="CW52" s="74"/>
      <c r="CX52" s="74"/>
      <c r="CY52" s="74"/>
      <c r="CZ52" s="74"/>
      <c r="DA52" s="74"/>
      <c r="DB52" s="74"/>
      <c r="DC52" s="74"/>
      <c r="DD52" s="74"/>
      <c r="DE52" s="74"/>
      <c r="DF52" s="74"/>
      <c r="DG52" s="74"/>
      <c r="DH52" s="74"/>
      <c r="DI52" s="74"/>
      <c r="DJ52" s="74"/>
      <c r="DK52" s="74"/>
      <c r="DL52" s="74"/>
      <c r="DM52" s="74"/>
      <c r="DN52" s="74"/>
      <c r="DO52" s="74"/>
      <c r="DP52" s="74"/>
      <c r="DQ52" s="74"/>
      <c r="DR52" s="74"/>
      <c r="DS52" s="74"/>
      <c r="DT52" s="74"/>
      <c r="DU52" s="74"/>
      <c r="DV52" s="74"/>
      <c r="DW52" s="74"/>
      <c r="DX52" s="74"/>
      <c r="DY52" s="74"/>
      <c r="DZ52" s="74"/>
      <c r="EA52" s="74"/>
      <c r="EB52" s="74"/>
      <c r="EC52" s="74"/>
      <c r="ED52" s="74"/>
      <c r="EE52" s="74"/>
      <c r="EF52" s="74"/>
      <c r="EG52" s="74"/>
      <c r="EH52" s="74"/>
      <c r="EI52" s="74"/>
      <c r="EJ52" s="74"/>
      <c r="EK52" s="74"/>
      <c r="EL52" s="74"/>
      <c r="EM52" s="74"/>
      <c r="EN52" s="74"/>
      <c r="EO52" s="74"/>
      <c r="EP52" s="74"/>
      <c r="EQ52" s="74"/>
      <c r="ER52" s="74"/>
      <c r="ES52" s="74"/>
      <c r="ET52" s="74"/>
      <c r="EU52" s="74"/>
      <c r="EV52" s="74"/>
      <c r="EW52" s="74"/>
      <c r="EX52" s="74"/>
      <c r="EY52" s="74"/>
      <c r="EZ52" s="74"/>
      <c r="FA52" s="74"/>
      <c r="FB52" s="74"/>
      <c r="FC52" s="74"/>
      <c r="FD52" s="74"/>
      <c r="FE52" s="74"/>
      <c r="FF52" s="74"/>
      <c r="FG52" s="74"/>
      <c r="FH52" s="74"/>
      <c r="FI52" s="74"/>
      <c r="FJ52" s="74"/>
      <c r="FK52" s="74"/>
      <c r="FL52" s="74"/>
      <c r="FM52" s="74"/>
      <c r="FN52" s="74"/>
      <c r="FO52" s="74"/>
      <c r="FP52" s="74"/>
      <c r="FQ52" s="74"/>
      <c r="FR52" s="74"/>
      <c r="FS52" s="74"/>
      <c r="FT52" s="74"/>
      <c r="FU52" s="74"/>
      <c r="FV52" s="74"/>
      <c r="FW52" s="74"/>
      <c r="FX52" s="74"/>
      <c r="FY52" s="74"/>
      <c r="FZ52" s="74"/>
      <c r="GA52" s="74"/>
      <c r="GB52" s="74"/>
      <c r="GC52" s="74"/>
      <c r="GD52" s="74"/>
      <c r="GE52" s="74"/>
      <c r="GF52" s="74"/>
      <c r="GG52" s="74"/>
      <c r="GH52" s="74"/>
      <c r="GI52" s="74"/>
      <c r="GJ52" s="74"/>
      <c r="GK52" s="74"/>
      <c r="GL52" s="74"/>
      <c r="GM52" s="74"/>
      <c r="GN52" s="74"/>
      <c r="GO52" s="74"/>
      <c r="GP52" s="74"/>
      <c r="GQ52" s="74"/>
      <c r="GR52" s="74"/>
      <c r="GS52" s="74"/>
      <c r="GT52" s="74"/>
      <c r="GU52" s="74"/>
      <c r="GV52" s="74"/>
      <c r="GW52" s="74"/>
      <c r="GX52" s="74"/>
      <c r="GY52" s="74"/>
      <c r="GZ52" s="74"/>
      <c r="HA52" s="74"/>
      <c r="HB52" s="74"/>
      <c r="HC52" s="74"/>
      <c r="HD52" s="74"/>
      <c r="HE52" s="74"/>
      <c r="HF52" s="74"/>
      <c r="HG52" s="74"/>
      <c r="HH52" s="74"/>
      <c r="HI52" s="74"/>
      <c r="HJ52" s="74"/>
      <c r="HK52" s="74"/>
      <c r="HL52" s="74"/>
      <c r="HM52" s="74"/>
      <c r="HN52" s="74"/>
      <c r="HO52" s="74"/>
      <c r="HP52" s="74"/>
      <c r="HQ52" s="74"/>
      <c r="HR52" s="74"/>
      <c r="HS52" s="74"/>
      <c r="HT52" s="74"/>
      <c r="HU52" s="74"/>
      <c r="HV52" s="74"/>
      <c r="HW52" s="74"/>
      <c r="HX52" s="74"/>
      <c r="HY52" s="74"/>
      <c r="HZ52" s="74"/>
      <c r="IA52" s="74"/>
      <c r="IB52" s="74"/>
      <c r="IC52" s="74"/>
      <c r="ID52" s="74"/>
      <c r="IE52" s="74"/>
      <c r="IF52" s="74"/>
      <c r="IG52" s="74"/>
      <c r="IH52" s="74"/>
      <c r="II52" s="74"/>
      <c r="IJ52" s="74"/>
      <c r="IK52" s="74"/>
      <c r="IL52" s="74"/>
      <c r="IM52" s="74"/>
      <c r="IN52" s="74"/>
      <c r="IO52" s="74"/>
      <c r="IP52" s="74"/>
      <c r="IQ52" s="74"/>
      <c r="IR52" s="74"/>
      <c r="IS52" s="74"/>
      <c r="IT52" s="74"/>
      <c r="IU52" s="74"/>
      <c r="IV52" s="74"/>
      <c r="IW52" s="74"/>
      <c r="IX52" s="74"/>
      <c r="IY52" s="74"/>
      <c r="IZ52" s="74"/>
      <c r="JA52" s="74"/>
      <c r="JB52" s="74"/>
      <c r="JC52" s="74"/>
      <c r="JD52" s="74"/>
      <c r="JE52" s="74"/>
      <c r="JF52" s="74"/>
      <c r="JG52" s="74"/>
      <c r="JH52" s="74"/>
      <c r="JI52" s="74"/>
      <c r="JJ52" s="74"/>
      <c r="JK52" s="74"/>
      <c r="JL52" s="74"/>
      <c r="JM52" s="74"/>
      <c r="JN52" s="74"/>
      <c r="JO52" s="74"/>
      <c r="JP52" s="74"/>
      <c r="JQ52" s="74"/>
      <c r="JR52" s="74"/>
      <c r="JS52" s="74"/>
      <c r="JT52" s="74"/>
      <c r="JU52" s="74"/>
      <c r="JV52" s="74"/>
      <c r="JW52" s="74"/>
      <c r="JX52" s="74"/>
      <c r="JY52" s="74"/>
      <c r="JZ52" s="74"/>
      <c r="KA52" s="74"/>
      <c r="KB52" s="74"/>
      <c r="KC52" s="74"/>
      <c r="KD52" s="74"/>
      <c r="KE52" s="74"/>
      <c r="KF52" s="74"/>
      <c r="KG52" s="74"/>
      <c r="KH52" s="74"/>
      <c r="KI52" s="74"/>
      <c r="KJ52" s="74"/>
      <c r="KK52" s="74"/>
      <c r="KL52" s="74"/>
      <c r="KM52" s="74"/>
      <c r="KN52" s="74"/>
      <c r="KO52" s="74"/>
      <c r="KP52" s="74"/>
      <c r="KQ52" s="74"/>
      <c r="KR52" s="74"/>
      <c r="KS52" s="74"/>
      <c r="KT52" s="74"/>
      <c r="KU52" s="74"/>
      <c r="KV52" s="74"/>
      <c r="KW52" s="74"/>
      <c r="KX52" s="74"/>
      <c r="KY52" s="74"/>
      <c r="KZ52" s="74"/>
      <c r="LA52" s="74"/>
      <c r="LB52" s="74"/>
      <c r="LC52" s="74"/>
      <c r="LD52" s="74"/>
      <c r="LE52" s="74"/>
      <c r="LF52" s="74"/>
      <c r="LG52" s="74"/>
      <c r="LH52" s="74"/>
      <c r="LI52" s="74"/>
      <c r="LJ52" s="74"/>
      <c r="LK52" s="74"/>
      <c r="LL52" s="74"/>
      <c r="LM52" s="74"/>
      <c r="LN52" s="74"/>
      <c r="LO52" s="74"/>
      <c r="LP52" s="74"/>
      <c r="LQ52" s="74"/>
      <c r="LR52" s="74"/>
      <c r="LS52" s="74"/>
      <c r="LT52" s="74"/>
      <c r="LU52" s="74"/>
      <c r="LV52" s="74"/>
      <c r="LW52" s="74"/>
      <c r="LX52" s="74"/>
      <c r="LY52" s="74"/>
      <c r="LZ52" s="74"/>
      <c r="MA52" s="74"/>
      <c r="MB52" s="74"/>
      <c r="MC52" s="74"/>
      <c r="MD52" s="74"/>
      <c r="ME52" s="74"/>
      <c r="MF52" s="74"/>
      <c r="MG52" s="74"/>
      <c r="MH52" s="74"/>
      <c r="MI52" s="74"/>
      <c r="MJ52" s="74"/>
      <c r="MK52" s="74"/>
      <c r="ML52" s="74"/>
      <c r="MM52" s="74"/>
      <c r="MN52" s="74"/>
      <c r="MO52" s="74"/>
      <c r="MP52" s="74"/>
      <c r="MQ52" s="74"/>
      <c r="MR52" s="74"/>
      <c r="MS52" s="74"/>
      <c r="MT52" s="74"/>
      <c r="MU52" s="74"/>
      <c r="MV52" s="74"/>
      <c r="MW52" s="74"/>
      <c r="MX52" s="74"/>
      <c r="MY52" s="74"/>
      <c r="MZ52" s="74"/>
      <c r="NA52" s="74"/>
      <c r="NB52" s="74"/>
      <c r="NC52" s="74"/>
      <c r="ND52" s="74"/>
      <c r="NE52" s="74"/>
      <c r="NF52" s="74"/>
      <c r="NG52" s="74"/>
      <c r="NH52" s="74"/>
      <c r="NI52" s="74"/>
      <c r="NJ52" s="74"/>
      <c r="NK52" s="74"/>
      <c r="NL52" s="74"/>
      <c r="NM52" s="74"/>
      <c r="NN52" s="74"/>
      <c r="NO52" s="74"/>
      <c r="NP52" s="74"/>
      <c r="NQ52" s="74"/>
      <c r="NR52" s="74"/>
      <c r="NS52" s="74"/>
      <c r="NT52" s="74"/>
      <c r="NU52" s="74"/>
      <c r="NV52" s="74"/>
      <c r="NW52" s="74"/>
      <c r="NX52" s="74"/>
      <c r="NY52" s="74"/>
      <c r="NZ52" s="74"/>
      <c r="OA52" s="74"/>
      <c r="OB52" s="74"/>
      <c r="OC52" s="74"/>
      <c r="OD52" s="74"/>
      <c r="OE52" s="74"/>
      <c r="OF52" s="74"/>
      <c r="OG52" s="74"/>
      <c r="OH52" s="74"/>
      <c r="OI52" s="74"/>
      <c r="OJ52" s="74"/>
      <c r="OK52" s="74"/>
      <c r="OL52" s="74"/>
      <c r="OM52" s="74"/>
      <c r="ON52" s="74"/>
      <c r="OO52" s="74"/>
      <c r="OP52" s="74"/>
      <c r="OQ52" s="74"/>
      <c r="OR52" s="74"/>
      <c r="OS52" s="74"/>
      <c r="OT52" s="74"/>
      <c r="OU52" s="74"/>
      <c r="OV52" s="74"/>
      <c r="OW52" s="74"/>
      <c r="OX52" s="74"/>
      <c r="OY52" s="74"/>
      <c r="OZ52" s="74"/>
      <c r="PA52" s="74"/>
      <c r="PB52" s="74"/>
      <c r="PC52" s="74"/>
      <c r="PD52" s="74"/>
      <c r="PE52" s="74"/>
      <c r="PF52" s="74"/>
      <c r="PG52" s="74"/>
      <c r="PH52" s="74"/>
      <c r="PI52" s="74"/>
      <c r="PJ52" s="74"/>
      <c r="PK52" s="74"/>
      <c r="PL52" s="74"/>
      <c r="PM52" s="74"/>
      <c r="PN52" s="74"/>
      <c r="PO52" s="74"/>
      <c r="PP52" s="74"/>
      <c r="PQ52" s="74"/>
      <c r="PR52" s="74"/>
      <c r="PS52" s="74"/>
      <c r="PT52" s="74"/>
      <c r="PU52" s="74"/>
      <c r="PV52" s="74"/>
      <c r="PW52" s="74"/>
      <c r="PX52" s="74"/>
      <c r="PY52" s="74"/>
      <c r="PZ52" s="74"/>
      <c r="QA52" s="74"/>
      <c r="QB52" s="74"/>
      <c r="QC52" s="74"/>
      <c r="QD52" s="74"/>
      <c r="QE52" s="74"/>
      <c r="QF52" s="74"/>
      <c r="QG52" s="74"/>
      <c r="QH52" s="74"/>
      <c r="QI52" t="s">
        <v>1293</v>
      </c>
    </row>
    <row r="53" spans="1:451">
      <c r="A53" s="47"/>
      <c r="B53" s="48" t="str">
        <f>B37</f>
        <v>Taxas de Câmbio</v>
      </c>
      <c r="C53" s="49"/>
      <c r="D53" s="49"/>
      <c r="E53" s="49"/>
      <c r="F53" s="48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5"/>
      <c r="V53" s="75"/>
      <c r="W53" s="75"/>
      <c r="X53" s="75"/>
      <c r="Y53" s="75"/>
      <c r="Z53" s="75"/>
      <c r="AA53" s="75"/>
      <c r="AB53" s="75"/>
      <c r="AC53" s="75"/>
      <c r="AD53" s="75"/>
      <c r="AE53" s="75"/>
      <c r="AF53" s="75"/>
      <c r="AG53" s="75"/>
      <c r="AH53" s="75"/>
      <c r="AI53" s="75"/>
      <c r="AJ53" s="75"/>
      <c r="AK53" s="75"/>
      <c r="AL53" s="75"/>
      <c r="AM53" s="75"/>
      <c r="AN53" s="75"/>
      <c r="AO53" s="75"/>
      <c r="AP53" s="75"/>
      <c r="AQ53" s="75"/>
      <c r="AR53" s="75"/>
      <c r="AS53" s="75"/>
      <c r="AT53" s="75"/>
      <c r="AU53" s="75"/>
      <c r="AV53" s="75"/>
      <c r="AW53" s="75"/>
      <c r="AX53" s="75"/>
      <c r="AY53" s="75"/>
      <c r="AZ53" s="75"/>
      <c r="BA53" s="75"/>
      <c r="BB53" s="75"/>
      <c r="BC53" s="75"/>
      <c r="BD53" s="75"/>
      <c r="BE53" s="75"/>
      <c r="BF53" s="75"/>
      <c r="BG53" s="75"/>
      <c r="BH53" s="75"/>
      <c r="BI53" s="75"/>
      <c r="BJ53" s="75"/>
      <c r="BK53" s="75"/>
      <c r="BL53" s="75"/>
      <c r="BM53" s="75"/>
      <c r="BN53" s="75"/>
      <c r="BO53" s="75"/>
      <c r="BP53" s="75"/>
      <c r="BQ53" s="75"/>
      <c r="BR53" s="75"/>
      <c r="BS53" s="75"/>
      <c r="BT53" s="75"/>
      <c r="BU53" s="75"/>
      <c r="BV53" s="75"/>
      <c r="BW53" s="75"/>
      <c r="BX53" s="75"/>
      <c r="BY53" s="75"/>
      <c r="BZ53" s="75"/>
      <c r="CA53" s="75"/>
      <c r="CB53" s="75"/>
      <c r="CC53" s="75"/>
      <c r="CD53" s="75"/>
      <c r="CE53" s="75"/>
      <c r="CF53" s="75"/>
      <c r="CG53" s="75"/>
      <c r="CH53" s="75"/>
      <c r="CI53" s="75"/>
      <c r="CJ53" s="75"/>
      <c r="CK53" s="75"/>
      <c r="CL53" s="75"/>
      <c r="CM53" s="75"/>
      <c r="CN53" s="75"/>
      <c r="CO53" s="75"/>
      <c r="CP53" s="75"/>
      <c r="CQ53" s="75"/>
      <c r="CR53" s="75"/>
      <c r="CS53" s="75"/>
      <c r="CT53" s="75"/>
      <c r="CU53" s="75"/>
      <c r="CV53" s="75"/>
      <c r="CW53" s="75"/>
      <c r="CX53" s="75"/>
      <c r="CY53" s="75"/>
      <c r="CZ53" s="75"/>
      <c r="DA53" s="75"/>
      <c r="DB53" s="75"/>
      <c r="DC53" s="75"/>
      <c r="DD53" s="75"/>
      <c r="DE53" s="75"/>
      <c r="DF53" s="75"/>
      <c r="DG53" s="75"/>
      <c r="DH53" s="75"/>
      <c r="DI53" s="75"/>
      <c r="DJ53" s="75"/>
      <c r="DK53" s="75"/>
      <c r="DL53" s="75"/>
      <c r="DM53" s="75"/>
      <c r="DN53" s="75"/>
      <c r="DO53" s="75"/>
      <c r="DP53" s="75"/>
      <c r="DQ53" s="75"/>
      <c r="DR53" s="75"/>
      <c r="DS53" s="75"/>
      <c r="DT53" s="75"/>
      <c r="DU53" s="75"/>
      <c r="DV53" s="75"/>
      <c r="DW53" s="75"/>
      <c r="DX53" s="75"/>
      <c r="DY53" s="75"/>
      <c r="DZ53" s="75"/>
      <c r="EA53" s="75"/>
      <c r="EB53" s="75"/>
      <c r="EC53" s="75"/>
      <c r="ED53" s="75"/>
      <c r="EE53" s="75"/>
      <c r="EF53" s="75"/>
      <c r="EG53" s="75"/>
      <c r="EH53" s="75"/>
      <c r="EI53" s="75"/>
      <c r="EJ53" s="75"/>
      <c r="EK53" s="75"/>
      <c r="EL53" s="75"/>
      <c r="EM53" s="75"/>
      <c r="EN53" s="75"/>
      <c r="EO53" s="75"/>
      <c r="EP53" s="75"/>
      <c r="EQ53" s="75"/>
      <c r="ER53" s="75"/>
      <c r="ES53" s="75"/>
      <c r="ET53" s="75"/>
      <c r="EU53" s="75"/>
      <c r="EV53" s="75"/>
      <c r="EW53" s="75"/>
      <c r="EX53" s="75"/>
      <c r="EY53" s="75"/>
      <c r="EZ53" s="75"/>
      <c r="FA53" s="75"/>
      <c r="FB53" s="75"/>
      <c r="FC53" s="75"/>
      <c r="FD53" s="75"/>
      <c r="FE53" s="75"/>
      <c r="FF53" s="75"/>
      <c r="FG53" s="75"/>
      <c r="FH53" s="75"/>
      <c r="FI53" s="75"/>
      <c r="FJ53" s="75"/>
      <c r="FK53" s="75"/>
      <c r="FL53" s="75"/>
      <c r="FM53" s="75"/>
      <c r="FN53" s="75"/>
      <c r="FO53" s="75"/>
      <c r="FP53" s="75"/>
      <c r="FQ53" s="75"/>
      <c r="FR53" s="75"/>
      <c r="FS53" s="75"/>
      <c r="FT53" s="75"/>
      <c r="FU53" s="75"/>
      <c r="FV53" s="75"/>
      <c r="FW53" s="75"/>
      <c r="FX53" s="75"/>
      <c r="FY53" s="75"/>
      <c r="FZ53" s="75"/>
      <c r="GA53" s="75"/>
      <c r="GB53" s="75"/>
      <c r="GC53" s="75"/>
      <c r="GD53" s="75"/>
      <c r="GE53" s="75"/>
      <c r="GF53" s="75"/>
      <c r="GG53" s="75"/>
      <c r="GH53" s="75"/>
      <c r="GI53" s="75"/>
      <c r="GJ53" s="75"/>
      <c r="GK53" s="75"/>
      <c r="GL53" s="75"/>
      <c r="GM53" s="75"/>
      <c r="GN53" s="75"/>
      <c r="GO53" s="75"/>
      <c r="GP53" s="75"/>
      <c r="GQ53" s="75"/>
      <c r="GR53" s="75"/>
      <c r="GS53" s="75"/>
      <c r="GT53" s="75"/>
      <c r="GU53" s="75"/>
      <c r="GV53" s="75"/>
      <c r="GW53" s="75"/>
      <c r="GX53" s="75"/>
      <c r="GY53" s="75"/>
      <c r="GZ53" s="75"/>
      <c r="HA53" s="75"/>
      <c r="HB53" s="75"/>
      <c r="HC53" s="75"/>
      <c r="HD53" s="75"/>
      <c r="HE53" s="75"/>
      <c r="HF53" s="75"/>
      <c r="HG53" s="75"/>
      <c r="HH53" s="75"/>
      <c r="HI53" s="75"/>
      <c r="HJ53" s="75"/>
      <c r="HK53" s="75"/>
      <c r="HL53" s="75"/>
      <c r="HM53" s="75"/>
      <c r="HN53" s="75"/>
      <c r="HO53" s="75"/>
      <c r="HP53" s="75"/>
      <c r="HQ53" s="75"/>
      <c r="HR53" s="75"/>
      <c r="HS53" s="75"/>
      <c r="HT53" s="75"/>
      <c r="HU53" s="75"/>
      <c r="HV53" s="75"/>
      <c r="HW53" s="75"/>
      <c r="HX53" s="75"/>
      <c r="HY53" s="75"/>
      <c r="HZ53" s="75"/>
      <c r="IA53" s="75"/>
      <c r="IB53" s="75"/>
      <c r="IC53" s="75"/>
      <c r="ID53" s="75"/>
      <c r="IE53" s="75"/>
      <c r="IF53" s="75"/>
      <c r="IG53" s="75"/>
      <c r="IH53" s="75"/>
      <c r="II53" s="75"/>
      <c r="IJ53" s="75"/>
      <c r="IK53" s="75"/>
      <c r="IL53" s="75"/>
      <c r="IM53" s="75"/>
      <c r="IN53" s="75"/>
      <c r="IO53" s="75"/>
      <c r="IP53" s="75"/>
      <c r="IQ53" s="75"/>
      <c r="IR53" s="75"/>
      <c r="IS53" s="75"/>
      <c r="IT53" s="75"/>
      <c r="IU53" s="75"/>
      <c r="IV53" s="75"/>
      <c r="IW53" s="75"/>
      <c r="IX53" s="75"/>
      <c r="IY53" s="75"/>
      <c r="IZ53" s="75"/>
      <c r="JA53" s="75"/>
      <c r="JB53" s="75"/>
      <c r="JC53" s="75"/>
      <c r="JD53" s="75"/>
      <c r="JE53" s="75"/>
      <c r="JF53" s="75"/>
      <c r="JG53" s="75"/>
      <c r="JH53" s="75"/>
      <c r="JI53" s="75"/>
      <c r="JJ53" s="75"/>
      <c r="JK53" s="75"/>
      <c r="JL53" s="75"/>
      <c r="JM53" s="75"/>
      <c r="JN53" s="75"/>
      <c r="JO53" s="75"/>
      <c r="JP53" s="75"/>
      <c r="JQ53" s="75"/>
      <c r="JR53" s="75"/>
      <c r="JS53" s="75"/>
      <c r="JT53" s="75"/>
      <c r="JU53" s="75"/>
      <c r="JV53" s="75"/>
      <c r="JW53" s="75"/>
      <c r="JX53" s="75"/>
      <c r="JY53" s="75"/>
      <c r="JZ53" s="75"/>
      <c r="KA53" s="75"/>
      <c r="KB53" s="75"/>
      <c r="KC53" s="75"/>
      <c r="KD53" s="75"/>
      <c r="KE53" s="75"/>
      <c r="KF53" s="75"/>
      <c r="KG53" s="75"/>
      <c r="KH53" s="75"/>
      <c r="KI53" s="75"/>
      <c r="KJ53" s="75"/>
      <c r="KK53" s="75"/>
      <c r="KL53" s="75"/>
      <c r="KM53" s="75"/>
      <c r="KN53" s="75"/>
      <c r="KO53" s="75"/>
      <c r="KP53" s="75"/>
      <c r="KQ53" s="75"/>
      <c r="KR53" s="75"/>
      <c r="KS53" s="75"/>
      <c r="KT53" s="75"/>
      <c r="KU53" s="75"/>
      <c r="KV53" s="75"/>
      <c r="KW53" s="75"/>
      <c r="KX53" s="75"/>
      <c r="KY53" s="75"/>
      <c r="KZ53" s="75"/>
      <c r="LA53" s="75"/>
      <c r="LB53" s="75"/>
      <c r="LC53" s="75"/>
      <c r="LD53" s="75"/>
      <c r="LE53" s="75"/>
      <c r="LF53" s="75"/>
      <c r="LG53" s="75"/>
      <c r="LH53" s="75"/>
      <c r="LI53" s="75"/>
      <c r="LJ53" s="75"/>
      <c r="LK53" s="75"/>
      <c r="LL53" s="75"/>
      <c r="LM53" s="75"/>
      <c r="LN53" s="75"/>
      <c r="LO53" s="75"/>
      <c r="LP53" s="75"/>
      <c r="LQ53" s="75"/>
      <c r="LR53" s="75"/>
      <c r="LS53" s="75"/>
      <c r="LT53" s="75"/>
      <c r="LU53" s="75"/>
      <c r="LV53" s="75"/>
      <c r="LW53" s="75"/>
      <c r="LX53" s="75"/>
      <c r="LY53" s="75"/>
      <c r="LZ53" s="75"/>
      <c r="MA53" s="75"/>
      <c r="MB53" s="75"/>
      <c r="MC53" s="75"/>
      <c r="MD53" s="75"/>
      <c r="ME53" s="75"/>
      <c r="MF53" s="75"/>
      <c r="MG53" s="75"/>
      <c r="MH53" s="75"/>
      <c r="MI53" s="75"/>
      <c r="MJ53" s="75"/>
      <c r="MK53" s="75"/>
      <c r="ML53" s="75"/>
      <c r="MM53" s="75"/>
      <c r="MN53" s="75"/>
      <c r="MO53" s="75"/>
      <c r="MP53" s="75"/>
      <c r="MQ53" s="75"/>
      <c r="MR53" s="75"/>
      <c r="MS53" s="75"/>
      <c r="MT53" s="75"/>
      <c r="MU53" s="75"/>
      <c r="MV53" s="75"/>
      <c r="MW53" s="75"/>
      <c r="MX53" s="75"/>
      <c r="MY53" s="75"/>
      <c r="MZ53" s="75"/>
      <c r="NA53" s="75"/>
      <c r="NB53" s="75"/>
      <c r="NC53" s="75"/>
      <c r="ND53" s="75"/>
      <c r="NE53" s="75"/>
      <c r="NF53" s="75"/>
      <c r="NG53" s="75"/>
      <c r="NH53" s="75"/>
      <c r="NI53" s="75"/>
      <c r="NJ53" s="75"/>
      <c r="NK53" s="75"/>
      <c r="NL53" s="75"/>
      <c r="NM53" s="75"/>
      <c r="NN53" s="75"/>
      <c r="NO53" s="75"/>
      <c r="NP53" s="75"/>
      <c r="NQ53" s="75"/>
      <c r="NR53" s="75"/>
      <c r="NS53" s="75"/>
      <c r="NT53" s="75"/>
      <c r="NU53" s="75"/>
      <c r="NV53" s="75"/>
      <c r="NW53" s="75"/>
      <c r="NX53" s="75"/>
      <c r="NY53" s="75"/>
      <c r="NZ53" s="75"/>
      <c r="OA53" s="75"/>
      <c r="OB53" s="75"/>
      <c r="OC53" s="75"/>
      <c r="OD53" s="75"/>
      <c r="OE53" s="75"/>
      <c r="OF53" s="75"/>
      <c r="OG53" s="75"/>
      <c r="OH53" s="75"/>
      <c r="OI53" s="75"/>
      <c r="OJ53" s="75"/>
      <c r="OK53" s="75"/>
      <c r="OL53" s="75"/>
      <c r="OM53" s="75"/>
      <c r="ON53" s="75"/>
      <c r="OO53" s="75"/>
      <c r="OP53" s="75"/>
      <c r="OQ53" s="75"/>
      <c r="OR53" s="75"/>
      <c r="OS53" s="75"/>
      <c r="OT53" s="75"/>
      <c r="OU53" s="75"/>
      <c r="OV53" s="75"/>
      <c r="OW53" s="75"/>
      <c r="OX53" s="75"/>
      <c r="OY53" s="75"/>
      <c r="OZ53" s="75"/>
      <c r="PA53" s="75"/>
      <c r="PB53" s="75"/>
      <c r="PC53" s="75"/>
      <c r="PD53" s="75"/>
      <c r="PE53" s="75"/>
      <c r="PF53" s="75"/>
      <c r="PG53" s="75"/>
      <c r="PH53" s="75"/>
      <c r="PI53" s="75"/>
      <c r="PJ53" s="75"/>
      <c r="PK53" s="75"/>
      <c r="PL53" s="75"/>
      <c r="PM53" s="75"/>
      <c r="PN53" s="75"/>
      <c r="PO53" s="75"/>
      <c r="PP53" s="75"/>
      <c r="PQ53" s="75"/>
      <c r="PR53" s="75"/>
      <c r="PS53" s="75"/>
      <c r="PT53" s="75"/>
      <c r="PU53" s="75"/>
      <c r="PV53" s="75"/>
      <c r="PW53" s="75"/>
      <c r="PX53" s="75"/>
      <c r="PY53" s="75"/>
      <c r="PZ53" s="75"/>
      <c r="QA53" s="75"/>
      <c r="QB53" s="75"/>
      <c r="QC53" s="75"/>
      <c r="QD53" s="75"/>
      <c r="QE53" s="75"/>
      <c r="QF53" s="75"/>
      <c r="QG53" s="75"/>
      <c r="QH53" s="75"/>
      <c r="QI53" t="s">
        <v>1293</v>
      </c>
    </row>
    <row r="54" spans="1:451">
      <c r="A54" s="43"/>
      <c r="B54" s="52" t="s">
        <v>1306</v>
      </c>
      <c r="C54" s="53"/>
      <c r="D54" s="53"/>
      <c r="E54" s="53"/>
      <c r="F54" s="45"/>
      <c r="G54" s="65">
        <f>G38/$G38</f>
        <v>1</v>
      </c>
      <c r="H54" s="65">
        <f t="shared" ref="H54:AP54" si="885">H38/$G38</f>
        <v>1</v>
      </c>
      <c r="I54" s="65">
        <f t="shared" si="885"/>
        <v>1</v>
      </c>
      <c r="J54" s="65">
        <f t="shared" si="885"/>
        <v>1</v>
      </c>
      <c r="K54" s="65">
        <f t="shared" si="885"/>
        <v>1</v>
      </c>
      <c r="L54" s="65">
        <f t="shared" si="885"/>
        <v>1</v>
      </c>
      <c r="M54" s="65">
        <f t="shared" si="885"/>
        <v>1</v>
      </c>
      <c r="N54" s="65">
        <f t="shared" si="885"/>
        <v>1</v>
      </c>
      <c r="O54" s="65">
        <f t="shared" si="885"/>
        <v>1</v>
      </c>
      <c r="P54" s="65">
        <f t="shared" si="885"/>
        <v>1</v>
      </c>
      <c r="Q54" s="65">
        <f t="shared" si="885"/>
        <v>1</v>
      </c>
      <c r="R54" s="65">
        <f t="shared" si="885"/>
        <v>1</v>
      </c>
      <c r="S54" s="65">
        <f t="shared" si="885"/>
        <v>1.0368098159509203</v>
      </c>
      <c r="T54" s="65">
        <f t="shared" si="885"/>
        <v>1.0368098159509203</v>
      </c>
      <c r="U54" s="65">
        <f t="shared" si="885"/>
        <v>1.0368098159509203</v>
      </c>
      <c r="V54" s="65">
        <f t="shared" si="885"/>
        <v>1.0368098159509203</v>
      </c>
      <c r="W54" s="65">
        <f t="shared" si="885"/>
        <v>1.0368098159509203</v>
      </c>
      <c r="X54" s="65">
        <f t="shared" si="885"/>
        <v>1.0368098159509203</v>
      </c>
      <c r="Y54" s="65">
        <f t="shared" si="885"/>
        <v>1.0368098159509203</v>
      </c>
      <c r="Z54" s="65">
        <f t="shared" si="885"/>
        <v>1.0368098159509203</v>
      </c>
      <c r="AA54" s="65">
        <f t="shared" si="885"/>
        <v>1.0368098159509203</v>
      </c>
      <c r="AB54" s="65">
        <f t="shared" si="885"/>
        <v>1.0368098159509203</v>
      </c>
      <c r="AC54" s="65">
        <f t="shared" si="885"/>
        <v>1.0368098159509203</v>
      </c>
      <c r="AD54" s="65">
        <f t="shared" si="885"/>
        <v>1.0368098159509203</v>
      </c>
      <c r="AE54" s="65">
        <f t="shared" si="885"/>
        <v>1.0490797546012269</v>
      </c>
      <c r="AF54" s="65">
        <f t="shared" si="885"/>
        <v>1.0490797546012269</v>
      </c>
      <c r="AG54" s="65">
        <f t="shared" si="885"/>
        <v>1.0490797546012269</v>
      </c>
      <c r="AH54" s="65">
        <f t="shared" si="885"/>
        <v>1.0490797546012269</v>
      </c>
      <c r="AI54" s="65">
        <f t="shared" si="885"/>
        <v>1.0490797546012269</v>
      </c>
      <c r="AJ54" s="65">
        <f t="shared" si="885"/>
        <v>1.0490797546012269</v>
      </c>
      <c r="AK54" s="65">
        <f t="shared" si="885"/>
        <v>1.0490797546012269</v>
      </c>
      <c r="AL54" s="65">
        <f t="shared" si="885"/>
        <v>1.0490797546012269</v>
      </c>
      <c r="AM54" s="65">
        <f t="shared" si="885"/>
        <v>1.0490797546012269</v>
      </c>
      <c r="AN54" s="65">
        <f t="shared" si="885"/>
        <v>1.0490797546012269</v>
      </c>
      <c r="AO54" s="65">
        <f t="shared" si="885"/>
        <v>1.0490797546012269</v>
      </c>
      <c r="AP54" s="65">
        <f t="shared" si="885"/>
        <v>1.0490797546012269</v>
      </c>
      <c r="AQ54" s="65">
        <f t="shared" ref="AQ54:DB54" si="886">AQ38/$G38</f>
        <v>1</v>
      </c>
      <c r="AR54" s="65">
        <f t="shared" si="886"/>
        <v>1</v>
      </c>
      <c r="AS54" s="65">
        <f t="shared" si="886"/>
        <v>1</v>
      </c>
      <c r="AT54" s="65">
        <f t="shared" si="886"/>
        <v>1</v>
      </c>
      <c r="AU54" s="65">
        <f t="shared" si="886"/>
        <v>1</v>
      </c>
      <c r="AV54" s="65">
        <f t="shared" si="886"/>
        <v>1</v>
      </c>
      <c r="AW54" s="65">
        <f t="shared" si="886"/>
        <v>1</v>
      </c>
      <c r="AX54" s="65">
        <f t="shared" si="886"/>
        <v>1</v>
      </c>
      <c r="AY54" s="65">
        <f t="shared" si="886"/>
        <v>1</v>
      </c>
      <c r="AZ54" s="65">
        <f t="shared" si="886"/>
        <v>1</v>
      </c>
      <c r="BA54" s="65">
        <f t="shared" si="886"/>
        <v>1</v>
      </c>
      <c r="BB54" s="65">
        <f t="shared" si="886"/>
        <v>1</v>
      </c>
      <c r="BC54" s="65">
        <f t="shared" si="886"/>
        <v>1.0368098159509203</v>
      </c>
      <c r="BD54" s="65">
        <f t="shared" si="886"/>
        <v>1.0368098159509203</v>
      </c>
      <c r="BE54" s="65">
        <f t="shared" si="886"/>
        <v>1.0368098159509203</v>
      </c>
      <c r="BF54" s="65">
        <f t="shared" si="886"/>
        <v>1.0368098159509203</v>
      </c>
      <c r="BG54" s="65">
        <f t="shared" si="886"/>
        <v>1.0368098159509203</v>
      </c>
      <c r="BH54" s="65">
        <f t="shared" si="886"/>
        <v>1.0368098159509203</v>
      </c>
      <c r="BI54" s="65">
        <f t="shared" si="886"/>
        <v>1.0368098159509203</v>
      </c>
      <c r="BJ54" s="65">
        <f t="shared" si="886"/>
        <v>1.0368098159509203</v>
      </c>
      <c r="BK54" s="65">
        <f t="shared" si="886"/>
        <v>1.0368098159509203</v>
      </c>
      <c r="BL54" s="65">
        <f t="shared" si="886"/>
        <v>1.0368098159509203</v>
      </c>
      <c r="BM54" s="65">
        <f t="shared" si="886"/>
        <v>1.0368098159509203</v>
      </c>
      <c r="BN54" s="65">
        <f t="shared" si="886"/>
        <v>1.0368098159509203</v>
      </c>
      <c r="BO54" s="65">
        <f t="shared" si="886"/>
        <v>1.0490797546012269</v>
      </c>
      <c r="BP54" s="65">
        <f t="shared" si="886"/>
        <v>1.0490797546012269</v>
      </c>
      <c r="BQ54" s="65">
        <f t="shared" si="886"/>
        <v>1.0490797546012269</v>
      </c>
      <c r="BR54" s="65">
        <f t="shared" si="886"/>
        <v>1.0490797546012269</v>
      </c>
      <c r="BS54" s="65">
        <f t="shared" si="886"/>
        <v>1.0490797546012269</v>
      </c>
      <c r="BT54" s="65">
        <f t="shared" si="886"/>
        <v>1.0490797546012269</v>
      </c>
      <c r="BU54" s="65">
        <f t="shared" si="886"/>
        <v>1.0490797546012269</v>
      </c>
      <c r="BV54" s="65">
        <f t="shared" si="886"/>
        <v>1.0490797546012269</v>
      </c>
      <c r="BW54" s="65">
        <f t="shared" si="886"/>
        <v>1.0490797546012269</v>
      </c>
      <c r="BX54" s="65">
        <f t="shared" si="886"/>
        <v>1.0490797546012269</v>
      </c>
      <c r="BY54" s="65">
        <f t="shared" si="886"/>
        <v>1.0490797546012269</v>
      </c>
      <c r="BZ54" s="65">
        <f t="shared" si="886"/>
        <v>1.0490797546012269</v>
      </c>
      <c r="CA54" s="65">
        <f t="shared" si="886"/>
        <v>1.0613496932515338</v>
      </c>
      <c r="CB54" s="65">
        <f t="shared" si="886"/>
        <v>1.0613496932515338</v>
      </c>
      <c r="CC54" s="65">
        <f t="shared" si="886"/>
        <v>1.0613496932515338</v>
      </c>
      <c r="CD54" s="65">
        <f t="shared" si="886"/>
        <v>1.0613496932515338</v>
      </c>
      <c r="CE54" s="65">
        <f t="shared" si="886"/>
        <v>1.0613496932515338</v>
      </c>
      <c r="CF54" s="65">
        <f t="shared" si="886"/>
        <v>1.0613496932515338</v>
      </c>
      <c r="CG54" s="65">
        <f t="shared" si="886"/>
        <v>1.0613496932515338</v>
      </c>
      <c r="CH54" s="65">
        <f t="shared" si="886"/>
        <v>1.0613496932515338</v>
      </c>
      <c r="CI54" s="65">
        <f t="shared" si="886"/>
        <v>1.0613496932515338</v>
      </c>
      <c r="CJ54" s="65">
        <f t="shared" si="886"/>
        <v>1.0613496932515338</v>
      </c>
      <c r="CK54" s="65">
        <f t="shared" si="886"/>
        <v>1.0613496932515338</v>
      </c>
      <c r="CL54" s="65">
        <f t="shared" si="886"/>
        <v>1.0613496932515338</v>
      </c>
      <c r="CM54" s="65">
        <f t="shared" si="886"/>
        <v>1.0736196319018405</v>
      </c>
      <c r="CN54" s="65">
        <f t="shared" si="886"/>
        <v>1.0736196319018405</v>
      </c>
      <c r="CO54" s="65">
        <f t="shared" si="886"/>
        <v>1.0736196319018405</v>
      </c>
      <c r="CP54" s="65">
        <f t="shared" si="886"/>
        <v>1.0736196319018405</v>
      </c>
      <c r="CQ54" s="65">
        <f t="shared" si="886"/>
        <v>1.0736196319018405</v>
      </c>
      <c r="CR54" s="65">
        <f t="shared" si="886"/>
        <v>1.0736196319018405</v>
      </c>
      <c r="CS54" s="65">
        <f t="shared" si="886"/>
        <v>1.0736196319018405</v>
      </c>
      <c r="CT54" s="65">
        <f t="shared" si="886"/>
        <v>1.0736196319018405</v>
      </c>
      <c r="CU54" s="65">
        <f t="shared" si="886"/>
        <v>1.0736196319018405</v>
      </c>
      <c r="CV54" s="65">
        <f t="shared" si="886"/>
        <v>1.0736196319018405</v>
      </c>
      <c r="CW54" s="65">
        <f t="shared" si="886"/>
        <v>1.0736196319018405</v>
      </c>
      <c r="CX54" s="65">
        <f t="shared" si="886"/>
        <v>1.0736196319018405</v>
      </c>
      <c r="CY54" s="65">
        <f t="shared" si="886"/>
        <v>1.1626344440249357</v>
      </c>
      <c r="CZ54" s="65">
        <f t="shared" si="886"/>
        <v>1.1626344440249357</v>
      </c>
      <c r="DA54" s="65">
        <f t="shared" si="886"/>
        <v>1.1626344440249357</v>
      </c>
      <c r="DB54" s="65">
        <f t="shared" si="886"/>
        <v>1.1626344440249357</v>
      </c>
      <c r="DC54" s="65">
        <f t="shared" ref="DC54:FN54" si="887">DC38/$G38</f>
        <v>1.1626344440249357</v>
      </c>
      <c r="DD54" s="65">
        <f t="shared" si="887"/>
        <v>1.1626344440249357</v>
      </c>
      <c r="DE54" s="65">
        <f t="shared" si="887"/>
        <v>1.1626344440249357</v>
      </c>
      <c r="DF54" s="65">
        <f t="shared" si="887"/>
        <v>1.1626344440249357</v>
      </c>
      <c r="DG54" s="65">
        <f t="shared" si="887"/>
        <v>1.1626344440249357</v>
      </c>
      <c r="DH54" s="65">
        <f t="shared" si="887"/>
        <v>1.1626344440249357</v>
      </c>
      <c r="DI54" s="65">
        <f t="shared" si="887"/>
        <v>1.1626344440249357</v>
      </c>
      <c r="DJ54" s="65">
        <f t="shared" si="887"/>
        <v>1.1626344440249357</v>
      </c>
      <c r="DK54" s="65">
        <f t="shared" si="887"/>
        <v>1.2091404480866923</v>
      </c>
      <c r="DL54" s="65">
        <f t="shared" si="887"/>
        <v>1.2091404480866923</v>
      </c>
      <c r="DM54" s="65">
        <f t="shared" si="887"/>
        <v>1.2091404480866923</v>
      </c>
      <c r="DN54" s="65">
        <f t="shared" si="887"/>
        <v>1.2091404480866923</v>
      </c>
      <c r="DO54" s="65">
        <f t="shared" si="887"/>
        <v>1.2091404480866923</v>
      </c>
      <c r="DP54" s="65">
        <f t="shared" si="887"/>
        <v>1.2091404480866923</v>
      </c>
      <c r="DQ54" s="65">
        <f t="shared" si="887"/>
        <v>1.2091404480866923</v>
      </c>
      <c r="DR54" s="65">
        <f t="shared" si="887"/>
        <v>1.2091404480866923</v>
      </c>
      <c r="DS54" s="65">
        <f t="shared" si="887"/>
        <v>1.2091404480866923</v>
      </c>
      <c r="DT54" s="65">
        <f t="shared" si="887"/>
        <v>1.2091404480866923</v>
      </c>
      <c r="DU54" s="65">
        <f t="shared" si="887"/>
        <v>1.2091404480866923</v>
      </c>
      <c r="DV54" s="65">
        <f t="shared" si="887"/>
        <v>1.2091404480866923</v>
      </c>
      <c r="DW54" s="65">
        <f t="shared" si="887"/>
        <v>1.2296082854173176</v>
      </c>
      <c r="DX54" s="65">
        <f t="shared" si="887"/>
        <v>1.2296082854173176</v>
      </c>
      <c r="DY54" s="65">
        <f t="shared" si="887"/>
        <v>1.2296082854173176</v>
      </c>
      <c r="DZ54" s="65">
        <f t="shared" si="887"/>
        <v>1.2296082854173176</v>
      </c>
      <c r="EA54" s="65">
        <f t="shared" si="887"/>
        <v>1.2296082854173176</v>
      </c>
      <c r="EB54" s="65">
        <f t="shared" si="887"/>
        <v>1.2296082854173176</v>
      </c>
      <c r="EC54" s="65">
        <f t="shared" si="887"/>
        <v>1.2296082854173176</v>
      </c>
      <c r="ED54" s="65">
        <f t="shared" si="887"/>
        <v>1.2296082854173176</v>
      </c>
      <c r="EE54" s="65">
        <f t="shared" si="887"/>
        <v>1.2296082854173176</v>
      </c>
      <c r="EF54" s="65">
        <f t="shared" si="887"/>
        <v>1.2296082854173176</v>
      </c>
      <c r="EG54" s="65">
        <f t="shared" si="887"/>
        <v>1.2296082854173176</v>
      </c>
      <c r="EH54" s="65">
        <f t="shared" si="887"/>
        <v>1.2296082854173176</v>
      </c>
      <c r="EI54" s="65">
        <f t="shared" si="887"/>
        <v>1.2555960926237886</v>
      </c>
      <c r="EJ54" s="65">
        <f t="shared" si="887"/>
        <v>1.2555960926237886</v>
      </c>
      <c r="EK54" s="65">
        <f t="shared" si="887"/>
        <v>1.2555960926237886</v>
      </c>
      <c r="EL54" s="65">
        <f t="shared" si="887"/>
        <v>1.2555960926237886</v>
      </c>
      <c r="EM54" s="65">
        <f t="shared" si="887"/>
        <v>1.2555960926237886</v>
      </c>
      <c r="EN54" s="65">
        <f t="shared" si="887"/>
        <v>1.2555960926237886</v>
      </c>
      <c r="EO54" s="65">
        <f t="shared" si="887"/>
        <v>1.2555960926237886</v>
      </c>
      <c r="EP54" s="65">
        <f t="shared" si="887"/>
        <v>1.2555960926237886</v>
      </c>
      <c r="EQ54" s="65">
        <f t="shared" si="887"/>
        <v>1.2555960926237886</v>
      </c>
      <c r="ER54" s="65">
        <f t="shared" si="887"/>
        <v>1.2555960926237886</v>
      </c>
      <c r="ES54" s="65">
        <f t="shared" si="887"/>
        <v>1.2555960926237886</v>
      </c>
      <c r="ET54" s="65">
        <f t="shared" si="887"/>
        <v>1.2555960926237886</v>
      </c>
      <c r="EU54" s="65">
        <f t="shared" si="887"/>
        <v>1.280781728532582</v>
      </c>
      <c r="EV54" s="65">
        <f t="shared" si="887"/>
        <v>1.280781728532582</v>
      </c>
      <c r="EW54" s="65">
        <f t="shared" si="887"/>
        <v>1.280781728532582</v>
      </c>
      <c r="EX54" s="65">
        <f t="shared" si="887"/>
        <v>1.280781728532582</v>
      </c>
      <c r="EY54" s="65">
        <f t="shared" si="887"/>
        <v>1.280781728532582</v>
      </c>
      <c r="EZ54" s="65">
        <f t="shared" si="887"/>
        <v>1.280781728532582</v>
      </c>
      <c r="FA54" s="65">
        <f t="shared" si="887"/>
        <v>1.280781728532582</v>
      </c>
      <c r="FB54" s="65">
        <f t="shared" si="887"/>
        <v>1.280781728532582</v>
      </c>
      <c r="FC54" s="65">
        <f t="shared" si="887"/>
        <v>1.280781728532582</v>
      </c>
      <c r="FD54" s="65">
        <f t="shared" si="887"/>
        <v>1.280781728532582</v>
      </c>
      <c r="FE54" s="65">
        <f t="shared" si="887"/>
        <v>1.280781728532582</v>
      </c>
      <c r="FF54" s="65">
        <f t="shared" si="887"/>
        <v>1.280781728532582</v>
      </c>
      <c r="FG54" s="65">
        <f t="shared" si="887"/>
        <v>1.3064725557683134</v>
      </c>
      <c r="FH54" s="65">
        <f t="shared" si="887"/>
        <v>1.3064725557683134</v>
      </c>
      <c r="FI54" s="65">
        <f t="shared" si="887"/>
        <v>1.3064725557683134</v>
      </c>
      <c r="FJ54" s="65">
        <f t="shared" si="887"/>
        <v>1.3064725557683134</v>
      </c>
      <c r="FK54" s="65">
        <f t="shared" si="887"/>
        <v>1.3064725557683134</v>
      </c>
      <c r="FL54" s="65">
        <f t="shared" si="887"/>
        <v>1.3064725557683134</v>
      </c>
      <c r="FM54" s="65">
        <f t="shared" si="887"/>
        <v>1.3064725557683134</v>
      </c>
      <c r="FN54" s="65">
        <f t="shared" si="887"/>
        <v>1.3064725557683134</v>
      </c>
      <c r="FO54" s="65">
        <f t="shared" ref="FO54:HZ54" si="888">FO38/$G38</f>
        <v>1.3064725557683134</v>
      </c>
      <c r="FP54" s="65">
        <f t="shared" si="888"/>
        <v>1.3064725557683134</v>
      </c>
      <c r="FQ54" s="65">
        <f t="shared" si="888"/>
        <v>1.3064725557683134</v>
      </c>
      <c r="FR54" s="65">
        <f t="shared" si="888"/>
        <v>1.3064725557683134</v>
      </c>
      <c r="FS54" s="65">
        <f t="shared" si="888"/>
        <v>1.3294828356155046</v>
      </c>
      <c r="FT54" s="65">
        <f t="shared" si="888"/>
        <v>1.3294828356155046</v>
      </c>
      <c r="FU54" s="65">
        <f t="shared" si="888"/>
        <v>1.3294828356155046</v>
      </c>
      <c r="FV54" s="65">
        <f t="shared" si="888"/>
        <v>1.3294828356155046</v>
      </c>
      <c r="FW54" s="65">
        <f t="shared" si="888"/>
        <v>1.3294828356155046</v>
      </c>
      <c r="FX54" s="65">
        <f t="shared" si="888"/>
        <v>1.3294828356155046</v>
      </c>
      <c r="FY54" s="65">
        <f t="shared" si="888"/>
        <v>1.3294828356155046</v>
      </c>
      <c r="FZ54" s="65">
        <f t="shared" si="888"/>
        <v>1.3294828356155046</v>
      </c>
      <c r="GA54" s="65">
        <f t="shared" si="888"/>
        <v>1.3294828356155046</v>
      </c>
      <c r="GB54" s="65">
        <f t="shared" si="888"/>
        <v>1.3294828356155046</v>
      </c>
      <c r="GC54" s="65">
        <f t="shared" si="888"/>
        <v>1.3294828356155046</v>
      </c>
      <c r="GD54" s="65">
        <f t="shared" si="888"/>
        <v>1.3294828356155046</v>
      </c>
      <c r="GE54" s="65">
        <f t="shared" si="888"/>
        <v>1.3528983845793778</v>
      </c>
      <c r="GF54" s="65">
        <f t="shared" si="888"/>
        <v>1.3528983845793778</v>
      </c>
      <c r="GG54" s="65">
        <f t="shared" si="888"/>
        <v>1.3528983845793778</v>
      </c>
      <c r="GH54" s="65">
        <f t="shared" si="888"/>
        <v>1.3528983845793778</v>
      </c>
      <c r="GI54" s="65">
        <f t="shared" si="888"/>
        <v>1.3528983845793778</v>
      </c>
      <c r="GJ54" s="65">
        <f t="shared" si="888"/>
        <v>1.3528983845793778</v>
      </c>
      <c r="GK54" s="65">
        <f t="shared" si="888"/>
        <v>1.3528983845793778</v>
      </c>
      <c r="GL54" s="65">
        <f t="shared" si="888"/>
        <v>1.3528983845793778</v>
      </c>
      <c r="GM54" s="65">
        <f t="shared" si="888"/>
        <v>1.3528983845793778</v>
      </c>
      <c r="GN54" s="65">
        <f t="shared" si="888"/>
        <v>1.3528983845793778</v>
      </c>
      <c r="GO54" s="65">
        <f t="shared" si="888"/>
        <v>1.3528983845793778</v>
      </c>
      <c r="GP54" s="65">
        <f t="shared" si="888"/>
        <v>1.3528983845793778</v>
      </c>
      <c r="GQ54" s="65">
        <f t="shared" si="888"/>
        <v>1.3767263404721648</v>
      </c>
      <c r="GR54" s="65">
        <f t="shared" si="888"/>
        <v>1.3767263404721648</v>
      </c>
      <c r="GS54" s="65">
        <f t="shared" si="888"/>
        <v>1.3767263404721648</v>
      </c>
      <c r="GT54" s="65">
        <f t="shared" si="888"/>
        <v>1.3767263404721648</v>
      </c>
      <c r="GU54" s="65">
        <f t="shared" si="888"/>
        <v>1.3767263404721648</v>
      </c>
      <c r="GV54" s="65">
        <f t="shared" si="888"/>
        <v>1.3767263404721648</v>
      </c>
      <c r="GW54" s="65">
        <f t="shared" si="888"/>
        <v>1.3767263404721648</v>
      </c>
      <c r="GX54" s="65">
        <f t="shared" si="888"/>
        <v>1.3767263404721648</v>
      </c>
      <c r="GY54" s="65">
        <f t="shared" si="888"/>
        <v>1.3767263404721648</v>
      </c>
      <c r="GZ54" s="65">
        <f t="shared" si="888"/>
        <v>1.3767263404721648</v>
      </c>
      <c r="HA54" s="65">
        <f t="shared" si="888"/>
        <v>1.3767263404721648</v>
      </c>
      <c r="HB54" s="65">
        <f t="shared" si="888"/>
        <v>1.3767263404721648</v>
      </c>
      <c r="HC54" s="65">
        <f t="shared" si="888"/>
        <v>1.4009739668209891</v>
      </c>
      <c r="HD54" s="65">
        <f t="shared" si="888"/>
        <v>1.4009739668209891</v>
      </c>
      <c r="HE54" s="65">
        <f t="shared" si="888"/>
        <v>1.4009739668209891</v>
      </c>
      <c r="HF54" s="65">
        <f t="shared" si="888"/>
        <v>1.4009739668209891</v>
      </c>
      <c r="HG54" s="65">
        <f t="shared" si="888"/>
        <v>1.4009739668209891</v>
      </c>
      <c r="HH54" s="65">
        <f t="shared" si="888"/>
        <v>1.4009739668209891</v>
      </c>
      <c r="HI54" s="65">
        <f t="shared" si="888"/>
        <v>1.4009739668209891</v>
      </c>
      <c r="HJ54" s="65">
        <f t="shared" si="888"/>
        <v>1.4009739668209891</v>
      </c>
      <c r="HK54" s="65">
        <f t="shared" si="888"/>
        <v>1.4009739668209891</v>
      </c>
      <c r="HL54" s="65">
        <f t="shared" si="888"/>
        <v>1.4009739668209891</v>
      </c>
      <c r="HM54" s="65">
        <f t="shared" si="888"/>
        <v>1.4009739668209891</v>
      </c>
      <c r="HN54" s="65">
        <f t="shared" si="888"/>
        <v>1.4009739668209891</v>
      </c>
      <c r="HO54" s="65">
        <f t="shared" si="888"/>
        <v>1.4256486550820233</v>
      </c>
      <c r="HP54" s="65">
        <f t="shared" si="888"/>
        <v>1.4256486550820233</v>
      </c>
      <c r="HQ54" s="65">
        <f t="shared" si="888"/>
        <v>1.4256486550820233</v>
      </c>
      <c r="HR54" s="65">
        <f t="shared" si="888"/>
        <v>1.4256486550820233</v>
      </c>
      <c r="HS54" s="65">
        <f t="shared" si="888"/>
        <v>1.4256486550820233</v>
      </c>
      <c r="HT54" s="65">
        <f t="shared" si="888"/>
        <v>1.4256486550820233</v>
      </c>
      <c r="HU54" s="65">
        <f t="shared" si="888"/>
        <v>1.4256486550820233</v>
      </c>
      <c r="HV54" s="65">
        <f t="shared" si="888"/>
        <v>1.4256486550820233</v>
      </c>
      <c r="HW54" s="65">
        <f t="shared" si="888"/>
        <v>1.4256486550820233</v>
      </c>
      <c r="HX54" s="65">
        <f t="shared" si="888"/>
        <v>1.4256486550820233</v>
      </c>
      <c r="HY54" s="65">
        <f t="shared" si="888"/>
        <v>1.4256486550820233</v>
      </c>
      <c r="HZ54" s="65">
        <f t="shared" si="888"/>
        <v>1.4256486550820233</v>
      </c>
      <c r="IA54" s="65">
        <f t="shared" ref="IA54:KL54" si="889">IA38/$G38</f>
        <v>1.4507579268936437</v>
      </c>
      <c r="IB54" s="65">
        <f t="shared" si="889"/>
        <v>1.4507579268936437</v>
      </c>
      <c r="IC54" s="65">
        <f t="shared" si="889"/>
        <v>1.4507579268936437</v>
      </c>
      <c r="ID54" s="65">
        <f t="shared" si="889"/>
        <v>1.4507579268936437</v>
      </c>
      <c r="IE54" s="65">
        <f t="shared" si="889"/>
        <v>1.4507579268936437</v>
      </c>
      <c r="IF54" s="65">
        <f t="shared" si="889"/>
        <v>1.4507579268936437</v>
      </c>
      <c r="IG54" s="65">
        <f t="shared" si="889"/>
        <v>1.4507579268936437</v>
      </c>
      <c r="IH54" s="65">
        <f t="shared" si="889"/>
        <v>1.4507579268936437</v>
      </c>
      <c r="II54" s="65">
        <f t="shared" si="889"/>
        <v>1.4507579268936437</v>
      </c>
      <c r="IJ54" s="65">
        <f t="shared" si="889"/>
        <v>1.4507579268936437</v>
      </c>
      <c r="IK54" s="65">
        <f t="shared" si="889"/>
        <v>1.4507579268936437</v>
      </c>
      <c r="IL54" s="65">
        <f t="shared" si="889"/>
        <v>1.4507579268936437</v>
      </c>
      <c r="IM54" s="65">
        <f t="shared" si="889"/>
        <v>1.476309436369265</v>
      </c>
      <c r="IN54" s="65">
        <f t="shared" si="889"/>
        <v>1.476309436369265</v>
      </c>
      <c r="IO54" s="65">
        <f t="shared" si="889"/>
        <v>1.476309436369265</v>
      </c>
      <c r="IP54" s="65">
        <f t="shared" si="889"/>
        <v>1.476309436369265</v>
      </c>
      <c r="IQ54" s="65">
        <f t="shared" si="889"/>
        <v>1.476309436369265</v>
      </c>
      <c r="IR54" s="65">
        <f t="shared" si="889"/>
        <v>1.476309436369265</v>
      </c>
      <c r="IS54" s="65">
        <f t="shared" si="889"/>
        <v>1.476309436369265</v>
      </c>
      <c r="IT54" s="65">
        <f t="shared" si="889"/>
        <v>1.476309436369265</v>
      </c>
      <c r="IU54" s="65">
        <f t="shared" si="889"/>
        <v>1.476309436369265</v>
      </c>
      <c r="IV54" s="65">
        <f t="shared" si="889"/>
        <v>1.476309436369265</v>
      </c>
      <c r="IW54" s="65">
        <f t="shared" si="889"/>
        <v>1.476309436369265</v>
      </c>
      <c r="IX54" s="65">
        <f t="shared" si="889"/>
        <v>1.476309436369265</v>
      </c>
      <c r="IY54" s="65">
        <f t="shared" si="889"/>
        <v>1.5023109724305626</v>
      </c>
      <c r="IZ54" s="65">
        <f t="shared" si="889"/>
        <v>1.5023109724305626</v>
      </c>
      <c r="JA54" s="65">
        <f t="shared" si="889"/>
        <v>1.5023109724305626</v>
      </c>
      <c r="JB54" s="65">
        <f t="shared" si="889"/>
        <v>1.5023109724305626</v>
      </c>
      <c r="JC54" s="65">
        <f t="shared" si="889"/>
        <v>1.5023109724305626</v>
      </c>
      <c r="JD54" s="65">
        <f t="shared" si="889"/>
        <v>1.5023109724305626</v>
      </c>
      <c r="JE54" s="65">
        <f t="shared" si="889"/>
        <v>1.5023109724305626</v>
      </c>
      <c r="JF54" s="65">
        <f t="shared" si="889"/>
        <v>1.5023109724305626</v>
      </c>
      <c r="JG54" s="65">
        <f t="shared" si="889"/>
        <v>1.5023109724305626</v>
      </c>
      <c r="JH54" s="65">
        <f t="shared" si="889"/>
        <v>1.5023109724305626</v>
      </c>
      <c r="JI54" s="65">
        <f t="shared" si="889"/>
        <v>1.5023109724305626</v>
      </c>
      <c r="JJ54" s="65">
        <f t="shared" si="889"/>
        <v>1.5023109724305626</v>
      </c>
      <c r="JK54" s="65">
        <f t="shared" si="889"/>
        <v>1.5287704611817849</v>
      </c>
      <c r="JL54" s="65">
        <f t="shared" si="889"/>
        <v>1.5287704611817849</v>
      </c>
      <c r="JM54" s="65">
        <f t="shared" si="889"/>
        <v>1.5287704611817849</v>
      </c>
      <c r="JN54" s="65">
        <f t="shared" si="889"/>
        <v>1.5287704611817849</v>
      </c>
      <c r="JO54" s="65">
        <f t="shared" si="889"/>
        <v>1.5287704611817849</v>
      </c>
      <c r="JP54" s="65">
        <f t="shared" si="889"/>
        <v>1.5287704611817849</v>
      </c>
      <c r="JQ54" s="65">
        <f t="shared" si="889"/>
        <v>1.5287704611817849</v>
      </c>
      <c r="JR54" s="65">
        <f t="shared" si="889"/>
        <v>1.5287704611817849</v>
      </c>
      <c r="JS54" s="65">
        <f t="shared" si="889"/>
        <v>1.5287704611817849</v>
      </c>
      <c r="JT54" s="65">
        <f t="shared" si="889"/>
        <v>1.5287704611817849</v>
      </c>
      <c r="JU54" s="65">
        <f t="shared" si="889"/>
        <v>1.5287704611817849</v>
      </c>
      <c r="JV54" s="65">
        <f t="shared" si="889"/>
        <v>1.5287704611817849</v>
      </c>
      <c r="JW54" s="65">
        <f t="shared" si="889"/>
        <v>1.5556959683258864</v>
      </c>
      <c r="JX54" s="65">
        <f t="shared" si="889"/>
        <v>1.5556959683258864</v>
      </c>
      <c r="JY54" s="65">
        <f t="shared" si="889"/>
        <v>1.5556959683258864</v>
      </c>
      <c r="JZ54" s="65">
        <f t="shared" si="889"/>
        <v>1.5556959683258864</v>
      </c>
      <c r="KA54" s="65">
        <f t="shared" si="889"/>
        <v>1.5556959683258864</v>
      </c>
      <c r="KB54" s="65">
        <f t="shared" si="889"/>
        <v>1.5556959683258864</v>
      </c>
      <c r="KC54" s="65">
        <f t="shared" si="889"/>
        <v>1.5556959683258864</v>
      </c>
      <c r="KD54" s="65">
        <f t="shared" si="889"/>
        <v>1.5556959683258864</v>
      </c>
      <c r="KE54" s="65">
        <f t="shared" si="889"/>
        <v>1.5556959683258864</v>
      </c>
      <c r="KF54" s="65">
        <f t="shared" si="889"/>
        <v>1.5556959683258864</v>
      </c>
      <c r="KG54" s="65">
        <f t="shared" si="889"/>
        <v>1.5556959683258864</v>
      </c>
      <c r="KH54" s="65">
        <f t="shared" si="889"/>
        <v>1.5556959683258864</v>
      </c>
      <c r="KI54" s="65">
        <f t="shared" si="889"/>
        <v>1.5830957016232108</v>
      </c>
      <c r="KJ54" s="65">
        <f t="shared" si="889"/>
        <v>1.5830957016232108</v>
      </c>
      <c r="KK54" s="65">
        <f t="shared" si="889"/>
        <v>1.5830957016232108</v>
      </c>
      <c r="KL54" s="65">
        <f t="shared" si="889"/>
        <v>1.5830957016232108</v>
      </c>
      <c r="KM54" s="65">
        <f t="shared" ref="KM54:MX54" si="890">KM38/$G38</f>
        <v>1.5830957016232108</v>
      </c>
      <c r="KN54" s="65">
        <f t="shared" si="890"/>
        <v>1.5830957016232108</v>
      </c>
      <c r="KO54" s="65">
        <f t="shared" si="890"/>
        <v>1.5830957016232108</v>
      </c>
      <c r="KP54" s="65">
        <f t="shared" si="890"/>
        <v>1.5830957016232108</v>
      </c>
      <c r="KQ54" s="65">
        <f t="shared" si="890"/>
        <v>1.5830957016232108</v>
      </c>
      <c r="KR54" s="65">
        <f t="shared" si="890"/>
        <v>1.5830957016232108</v>
      </c>
      <c r="KS54" s="65">
        <f t="shared" si="890"/>
        <v>1.5830957016232108</v>
      </c>
      <c r="KT54" s="65">
        <f t="shared" si="890"/>
        <v>1.5830957016232108</v>
      </c>
      <c r="KU54" s="65">
        <f t="shared" si="890"/>
        <v>1.6109780133934817</v>
      </c>
      <c r="KV54" s="65">
        <f t="shared" si="890"/>
        <v>1.6109780133934817</v>
      </c>
      <c r="KW54" s="65">
        <f t="shared" si="890"/>
        <v>1.6109780133934817</v>
      </c>
      <c r="KX54" s="65">
        <f t="shared" si="890"/>
        <v>1.6109780133934817</v>
      </c>
      <c r="KY54" s="65">
        <f t="shared" si="890"/>
        <v>1.6109780133934817</v>
      </c>
      <c r="KZ54" s="65">
        <f t="shared" si="890"/>
        <v>1.6109780133934817</v>
      </c>
      <c r="LA54" s="65">
        <f t="shared" si="890"/>
        <v>1.6109780133934817</v>
      </c>
      <c r="LB54" s="65">
        <f t="shared" si="890"/>
        <v>1.6109780133934817</v>
      </c>
      <c r="LC54" s="65">
        <f t="shared" si="890"/>
        <v>1.6109780133934817</v>
      </c>
      <c r="LD54" s="65">
        <f t="shared" si="890"/>
        <v>1.6109780133934817</v>
      </c>
      <c r="LE54" s="65">
        <f t="shared" si="890"/>
        <v>1.6109780133934817</v>
      </c>
      <c r="LF54" s="65">
        <f t="shared" si="890"/>
        <v>1.6109780133934817</v>
      </c>
      <c r="LG54" s="65">
        <f t="shared" si="890"/>
        <v>1.6393514030618594</v>
      </c>
      <c r="LH54" s="65">
        <f t="shared" si="890"/>
        <v>1.6393514030618594</v>
      </c>
      <c r="LI54" s="65">
        <f t="shared" si="890"/>
        <v>1.6393514030618594</v>
      </c>
      <c r="LJ54" s="65">
        <f t="shared" si="890"/>
        <v>1.6393514030618594</v>
      </c>
      <c r="LK54" s="65">
        <f t="shared" si="890"/>
        <v>1.6393514030618594</v>
      </c>
      <c r="LL54" s="65">
        <f t="shared" si="890"/>
        <v>1.6393514030618594</v>
      </c>
      <c r="LM54" s="65">
        <f t="shared" si="890"/>
        <v>1.6393514030618594</v>
      </c>
      <c r="LN54" s="65">
        <f t="shared" si="890"/>
        <v>1.6393514030618594</v>
      </c>
      <c r="LO54" s="65">
        <f t="shared" si="890"/>
        <v>1.6393514030618594</v>
      </c>
      <c r="LP54" s="65">
        <f t="shared" si="890"/>
        <v>1.6393514030618594</v>
      </c>
      <c r="LQ54" s="65">
        <f t="shared" si="890"/>
        <v>1.6393514030618594</v>
      </c>
      <c r="LR54" s="65">
        <f t="shared" si="890"/>
        <v>1.6393514030618594</v>
      </c>
      <c r="LS54" s="65">
        <f t="shared" si="890"/>
        <v>1.6682245197498367</v>
      </c>
      <c r="LT54" s="65">
        <f t="shared" si="890"/>
        <v>1.6682245197498367</v>
      </c>
      <c r="LU54" s="65">
        <f t="shared" si="890"/>
        <v>1.6682245197498367</v>
      </c>
      <c r="LV54" s="65">
        <f t="shared" si="890"/>
        <v>1.6682245197498367</v>
      </c>
      <c r="LW54" s="65">
        <f t="shared" si="890"/>
        <v>1.6682245197498367</v>
      </c>
      <c r="LX54" s="65">
        <f t="shared" si="890"/>
        <v>1.6682245197498367</v>
      </c>
      <c r="LY54" s="65">
        <f t="shared" si="890"/>
        <v>1.6682245197498367</v>
      </c>
      <c r="LZ54" s="65">
        <f t="shared" si="890"/>
        <v>1.6682245197498367</v>
      </c>
      <c r="MA54" s="65">
        <f t="shared" si="890"/>
        <v>1.6682245197498367</v>
      </c>
      <c r="MB54" s="65">
        <f t="shared" si="890"/>
        <v>1.6682245197498367</v>
      </c>
      <c r="MC54" s="65">
        <f t="shared" si="890"/>
        <v>1.6682245197498367</v>
      </c>
      <c r="MD54" s="65">
        <f t="shared" si="890"/>
        <v>1.6682245197498367</v>
      </c>
      <c r="ME54" s="65">
        <f t="shared" si="890"/>
        <v>1.6976061649117704</v>
      </c>
      <c r="MF54" s="65">
        <f t="shared" si="890"/>
        <v>1.6976061649117704</v>
      </c>
      <c r="MG54" s="65">
        <f t="shared" si="890"/>
        <v>1.6976061649117704</v>
      </c>
      <c r="MH54" s="65">
        <f t="shared" si="890"/>
        <v>1.6976061649117704</v>
      </c>
      <c r="MI54" s="65">
        <f t="shared" si="890"/>
        <v>1.6976061649117704</v>
      </c>
      <c r="MJ54" s="65">
        <f t="shared" si="890"/>
        <v>1.6976061649117704</v>
      </c>
      <c r="MK54" s="65">
        <f t="shared" si="890"/>
        <v>1.6976061649117704</v>
      </c>
      <c r="ML54" s="65">
        <f t="shared" si="890"/>
        <v>1.6976061649117704</v>
      </c>
      <c r="MM54" s="65">
        <f t="shared" si="890"/>
        <v>1.6976061649117704</v>
      </c>
      <c r="MN54" s="65">
        <f t="shared" si="890"/>
        <v>1.6976061649117704</v>
      </c>
      <c r="MO54" s="65">
        <f t="shared" si="890"/>
        <v>1.6976061649117704</v>
      </c>
      <c r="MP54" s="65">
        <f t="shared" si="890"/>
        <v>1.6976061649117704</v>
      </c>
      <c r="MQ54" s="65">
        <f t="shared" si="890"/>
        <v>1.727505295017848</v>
      </c>
      <c r="MR54" s="65">
        <f t="shared" si="890"/>
        <v>1.727505295017848</v>
      </c>
      <c r="MS54" s="65">
        <f t="shared" si="890"/>
        <v>1.727505295017848</v>
      </c>
      <c r="MT54" s="65">
        <f t="shared" si="890"/>
        <v>1.727505295017848</v>
      </c>
      <c r="MU54" s="65">
        <f t="shared" si="890"/>
        <v>1.727505295017848</v>
      </c>
      <c r="MV54" s="65">
        <f t="shared" si="890"/>
        <v>1.727505295017848</v>
      </c>
      <c r="MW54" s="65">
        <f t="shared" si="890"/>
        <v>1.727505295017848</v>
      </c>
      <c r="MX54" s="65">
        <f t="shared" si="890"/>
        <v>1.727505295017848</v>
      </c>
      <c r="MY54" s="65">
        <f t="shared" ref="MY54:PJ54" si="891">MY38/$G38</f>
        <v>1.727505295017848</v>
      </c>
      <c r="MZ54" s="65">
        <f t="shared" si="891"/>
        <v>1.727505295017848</v>
      </c>
      <c r="NA54" s="65">
        <f t="shared" si="891"/>
        <v>1.727505295017848</v>
      </c>
      <c r="NB54" s="65">
        <f t="shared" si="891"/>
        <v>1.727505295017848</v>
      </c>
      <c r="NC54" s="65">
        <f t="shared" si="891"/>
        <v>1.7579310242843065</v>
      </c>
      <c r="ND54" s="65">
        <f t="shared" si="891"/>
        <v>1.7579310242843065</v>
      </c>
      <c r="NE54" s="65">
        <f t="shared" si="891"/>
        <v>1.7579310242843065</v>
      </c>
      <c r="NF54" s="65">
        <f t="shared" si="891"/>
        <v>1.7579310242843065</v>
      </c>
      <c r="NG54" s="65">
        <f t="shared" si="891"/>
        <v>1.7579310242843065</v>
      </c>
      <c r="NH54" s="65">
        <f t="shared" si="891"/>
        <v>1.7579310242843065</v>
      </c>
      <c r="NI54" s="65">
        <f t="shared" si="891"/>
        <v>1.7579310242843065</v>
      </c>
      <c r="NJ54" s="65">
        <f t="shared" si="891"/>
        <v>1.7579310242843065</v>
      </c>
      <c r="NK54" s="65">
        <f t="shared" si="891"/>
        <v>1.7579310242843065</v>
      </c>
      <c r="NL54" s="65">
        <f t="shared" si="891"/>
        <v>1.7579310242843065</v>
      </c>
      <c r="NM54" s="65">
        <f t="shared" si="891"/>
        <v>1.7579310242843065</v>
      </c>
      <c r="NN54" s="65">
        <f t="shared" si="891"/>
        <v>1.7579310242843065</v>
      </c>
      <c r="NO54" s="65">
        <f t="shared" si="891"/>
        <v>1.7888926274517398</v>
      </c>
      <c r="NP54" s="65">
        <f t="shared" si="891"/>
        <v>1.7888926274517398</v>
      </c>
      <c r="NQ54" s="65">
        <f t="shared" si="891"/>
        <v>1.7888926274517398</v>
      </c>
      <c r="NR54" s="65">
        <f t="shared" si="891"/>
        <v>1.7888926274517398</v>
      </c>
      <c r="NS54" s="65">
        <f t="shared" si="891"/>
        <v>1.7888926274517398</v>
      </c>
      <c r="NT54" s="65">
        <f t="shared" si="891"/>
        <v>1.7888926274517398</v>
      </c>
      <c r="NU54" s="65">
        <f t="shared" si="891"/>
        <v>1.7888926274517398</v>
      </c>
      <c r="NV54" s="65">
        <f t="shared" si="891"/>
        <v>1.7888926274517398</v>
      </c>
      <c r="NW54" s="65">
        <f t="shared" si="891"/>
        <v>1.7888926274517398</v>
      </c>
      <c r="NX54" s="65">
        <f t="shared" si="891"/>
        <v>1.7888926274517398</v>
      </c>
      <c r="NY54" s="65">
        <f t="shared" si="891"/>
        <v>1.7888926274517398</v>
      </c>
      <c r="NZ54" s="65">
        <f t="shared" si="891"/>
        <v>1.7888926274517398</v>
      </c>
      <c r="OA54" s="65">
        <f t="shared" si="891"/>
        <v>1.8203995426123372</v>
      </c>
      <c r="OB54" s="65">
        <f t="shared" si="891"/>
        <v>1.8203995426123372</v>
      </c>
      <c r="OC54" s="65">
        <f t="shared" si="891"/>
        <v>1.8203995426123372</v>
      </c>
      <c r="OD54" s="65">
        <f t="shared" si="891"/>
        <v>1.8203995426123372</v>
      </c>
      <c r="OE54" s="65">
        <f t="shared" si="891"/>
        <v>1.8203995426123372</v>
      </c>
      <c r="OF54" s="65">
        <f t="shared" si="891"/>
        <v>1.8203995426123372</v>
      </c>
      <c r="OG54" s="65">
        <f t="shared" si="891"/>
        <v>1.8203995426123372</v>
      </c>
      <c r="OH54" s="65">
        <f t="shared" si="891"/>
        <v>1.8203995426123372</v>
      </c>
      <c r="OI54" s="65">
        <f t="shared" si="891"/>
        <v>1.8203995426123372</v>
      </c>
      <c r="OJ54" s="65">
        <f t="shared" si="891"/>
        <v>1.8203995426123372</v>
      </c>
      <c r="OK54" s="65">
        <f t="shared" si="891"/>
        <v>1.8203995426123372</v>
      </c>
      <c r="OL54" s="65">
        <f t="shared" si="891"/>
        <v>1.8203995426123372</v>
      </c>
      <c r="OM54" s="65">
        <f t="shared" si="891"/>
        <v>1.8524613740869176</v>
      </c>
      <c r="ON54" s="65">
        <f t="shared" si="891"/>
        <v>1.8524613740869176</v>
      </c>
      <c r="OO54" s="65">
        <f t="shared" si="891"/>
        <v>1.8524613740869176</v>
      </c>
      <c r="OP54" s="65">
        <f t="shared" si="891"/>
        <v>1.8524613740869176</v>
      </c>
      <c r="OQ54" s="65">
        <f t="shared" si="891"/>
        <v>1.8524613740869176</v>
      </c>
      <c r="OR54" s="65">
        <f t="shared" si="891"/>
        <v>1.8524613740869176</v>
      </c>
      <c r="OS54" s="65">
        <f t="shared" si="891"/>
        <v>1.8524613740869176</v>
      </c>
      <c r="OT54" s="65">
        <f t="shared" si="891"/>
        <v>1.8524613740869176</v>
      </c>
      <c r="OU54" s="65">
        <f t="shared" si="891"/>
        <v>1.8524613740869176</v>
      </c>
      <c r="OV54" s="65">
        <f t="shared" si="891"/>
        <v>1.8524613740869176</v>
      </c>
      <c r="OW54" s="65">
        <f t="shared" si="891"/>
        <v>1.8524613740869176</v>
      </c>
      <c r="OX54" s="65">
        <f t="shared" si="891"/>
        <v>1.8524613740869176</v>
      </c>
      <c r="OY54" s="65">
        <f t="shared" si="891"/>
        <v>1.8524613740869176</v>
      </c>
      <c r="OZ54" s="65">
        <f t="shared" si="891"/>
        <v>1.8524613740869176</v>
      </c>
      <c r="PA54" s="65">
        <f t="shared" si="891"/>
        <v>1.8524613740869176</v>
      </c>
      <c r="PB54" s="65">
        <f t="shared" si="891"/>
        <v>1.8524613740869176</v>
      </c>
      <c r="PC54" s="65">
        <f t="shared" si="891"/>
        <v>1.8524613740869176</v>
      </c>
      <c r="PD54" s="65">
        <f t="shared" si="891"/>
        <v>1.8524613740869176</v>
      </c>
      <c r="PE54" s="65">
        <f t="shared" si="891"/>
        <v>1.8524613740869176</v>
      </c>
      <c r="PF54" s="65">
        <f t="shared" si="891"/>
        <v>1.8524613740869176</v>
      </c>
      <c r="PG54" s="65">
        <f t="shared" si="891"/>
        <v>1.8524613740869176</v>
      </c>
      <c r="PH54" s="65">
        <f t="shared" si="891"/>
        <v>1.8524613740869176</v>
      </c>
      <c r="PI54" s="65">
        <f t="shared" si="891"/>
        <v>1.8524613740869176</v>
      </c>
      <c r="PJ54" s="65">
        <f t="shared" si="891"/>
        <v>1.8524613740869176</v>
      </c>
      <c r="PK54" s="65">
        <f t="shared" ref="PK54:QH54" si="892">PK38/$G38</f>
        <v>1.8524613740869176</v>
      </c>
      <c r="PL54" s="65">
        <f t="shared" si="892"/>
        <v>1.8524613740869176</v>
      </c>
      <c r="PM54" s="65">
        <f t="shared" si="892"/>
        <v>1.8524613740869176</v>
      </c>
      <c r="PN54" s="65">
        <f t="shared" si="892"/>
        <v>1.8524613740869176</v>
      </c>
      <c r="PO54" s="65">
        <f t="shared" si="892"/>
        <v>1.8524613740869176</v>
      </c>
      <c r="PP54" s="65">
        <f t="shared" si="892"/>
        <v>1.8524613740869176</v>
      </c>
      <c r="PQ54" s="65">
        <f t="shared" si="892"/>
        <v>1.8524613740869176</v>
      </c>
      <c r="PR54" s="65">
        <f t="shared" si="892"/>
        <v>1.8524613740869176</v>
      </c>
      <c r="PS54" s="65">
        <f t="shared" si="892"/>
        <v>1.8524613740869176</v>
      </c>
      <c r="PT54" s="65">
        <f t="shared" si="892"/>
        <v>1.8524613740869176</v>
      </c>
      <c r="PU54" s="65">
        <f t="shared" si="892"/>
        <v>1.8524613740869176</v>
      </c>
      <c r="PV54" s="65">
        <f t="shared" si="892"/>
        <v>1.8524613740869176</v>
      </c>
      <c r="PW54" s="65">
        <f t="shared" si="892"/>
        <v>1.8524613740869176</v>
      </c>
      <c r="PX54" s="65">
        <f t="shared" si="892"/>
        <v>1.8524613740869176</v>
      </c>
      <c r="PY54" s="65">
        <f t="shared" si="892"/>
        <v>1.8524613740869176</v>
      </c>
      <c r="PZ54" s="65">
        <f t="shared" si="892"/>
        <v>1.8524613740869176</v>
      </c>
      <c r="QA54" s="65">
        <f t="shared" si="892"/>
        <v>1.8524613740869176</v>
      </c>
      <c r="QB54" s="65">
        <f t="shared" si="892"/>
        <v>1.8524613740869176</v>
      </c>
      <c r="QC54" s="65">
        <f t="shared" si="892"/>
        <v>1.8524613740869176</v>
      </c>
      <c r="QD54" s="65">
        <f t="shared" si="892"/>
        <v>1.8524613740869176</v>
      </c>
      <c r="QE54" s="65">
        <f t="shared" si="892"/>
        <v>1.8524613740869176</v>
      </c>
      <c r="QF54" s="65">
        <f t="shared" si="892"/>
        <v>1.8524613740869176</v>
      </c>
      <c r="QG54" s="65">
        <f t="shared" si="892"/>
        <v>1.8524613740869176</v>
      </c>
      <c r="QH54" s="65">
        <f t="shared" si="892"/>
        <v>1.8524613740869176</v>
      </c>
      <c r="QI54" t="s">
        <v>1293</v>
      </c>
    </row>
    <row r="55" spans="1:451">
      <c r="A55" s="43"/>
      <c r="B55" s="52" t="str">
        <f>B38</f>
        <v>R$/US$ Final</v>
      </c>
      <c r="C55" s="53"/>
      <c r="D55" s="53"/>
      <c r="E55" s="53"/>
      <c r="F55" s="45"/>
      <c r="G55" s="66">
        <f t="shared" ref="G55:AP55" si="893">G39/$G39</f>
        <v>1</v>
      </c>
      <c r="H55" s="66">
        <f t="shared" si="893"/>
        <v>1</v>
      </c>
      <c r="I55" s="66">
        <f t="shared" si="893"/>
        <v>1</v>
      </c>
      <c r="J55" s="66">
        <f t="shared" si="893"/>
        <v>1</v>
      </c>
      <c r="K55" s="66">
        <f t="shared" si="893"/>
        <v>1</v>
      </c>
      <c r="L55" s="66">
        <f t="shared" si="893"/>
        <v>1</v>
      </c>
      <c r="M55" s="66">
        <f t="shared" si="893"/>
        <v>1</v>
      </c>
      <c r="N55" s="66">
        <f t="shared" si="893"/>
        <v>1</v>
      </c>
      <c r="O55" s="66">
        <f t="shared" si="893"/>
        <v>1</v>
      </c>
      <c r="P55" s="66">
        <f t="shared" si="893"/>
        <v>1</v>
      </c>
      <c r="Q55" s="66">
        <f t="shared" si="893"/>
        <v>1</v>
      </c>
      <c r="R55" s="66">
        <f t="shared" si="893"/>
        <v>1</v>
      </c>
      <c r="S55" s="66">
        <f t="shared" si="893"/>
        <v>1.0374999999999999</v>
      </c>
      <c r="T55" s="66">
        <f t="shared" si="893"/>
        <v>1.0374999999999999</v>
      </c>
      <c r="U55" s="66">
        <f t="shared" si="893"/>
        <v>1.0374999999999999</v>
      </c>
      <c r="V55" s="66">
        <f t="shared" si="893"/>
        <v>1.0374999999999999</v>
      </c>
      <c r="W55" s="66">
        <f t="shared" si="893"/>
        <v>1.0374999999999999</v>
      </c>
      <c r="X55" s="66">
        <f t="shared" si="893"/>
        <v>1.0374999999999999</v>
      </c>
      <c r="Y55" s="66">
        <f t="shared" si="893"/>
        <v>1.0374999999999999</v>
      </c>
      <c r="Z55" s="66">
        <f t="shared" si="893"/>
        <v>1.0374999999999999</v>
      </c>
      <c r="AA55" s="66">
        <f t="shared" si="893"/>
        <v>1.0374999999999999</v>
      </c>
      <c r="AB55" s="66">
        <f t="shared" si="893"/>
        <v>1.0374999999999999</v>
      </c>
      <c r="AC55" s="66">
        <f t="shared" si="893"/>
        <v>1.0374999999999999</v>
      </c>
      <c r="AD55" s="66">
        <f t="shared" si="893"/>
        <v>1.0374999999999999</v>
      </c>
      <c r="AE55" s="66">
        <f t="shared" si="893"/>
        <v>1.0625</v>
      </c>
      <c r="AF55" s="66">
        <f t="shared" si="893"/>
        <v>1.0625</v>
      </c>
      <c r="AG55" s="66">
        <f t="shared" si="893"/>
        <v>1.0625</v>
      </c>
      <c r="AH55" s="66">
        <f t="shared" si="893"/>
        <v>1.0625</v>
      </c>
      <c r="AI55" s="66">
        <f t="shared" si="893"/>
        <v>1.0625</v>
      </c>
      <c r="AJ55" s="66">
        <f t="shared" si="893"/>
        <v>1.0625</v>
      </c>
      <c r="AK55" s="66">
        <f t="shared" si="893"/>
        <v>1.0625</v>
      </c>
      <c r="AL55" s="66">
        <f t="shared" si="893"/>
        <v>1.0625</v>
      </c>
      <c r="AM55" s="66">
        <f t="shared" si="893"/>
        <v>1.0625</v>
      </c>
      <c r="AN55" s="66">
        <f t="shared" si="893"/>
        <v>1.0625</v>
      </c>
      <c r="AO55" s="66">
        <f t="shared" si="893"/>
        <v>1.0625</v>
      </c>
      <c r="AP55" s="66">
        <f t="shared" si="893"/>
        <v>1.0625</v>
      </c>
      <c r="AQ55" s="66">
        <f t="shared" ref="AQ55:DB55" si="894">AQ39/$G39</f>
        <v>1</v>
      </c>
      <c r="AR55" s="66">
        <f t="shared" si="894"/>
        <v>1</v>
      </c>
      <c r="AS55" s="66">
        <f t="shared" si="894"/>
        <v>1</v>
      </c>
      <c r="AT55" s="66">
        <f t="shared" si="894"/>
        <v>1</v>
      </c>
      <c r="AU55" s="66">
        <f t="shared" si="894"/>
        <v>1</v>
      </c>
      <c r="AV55" s="66">
        <f t="shared" si="894"/>
        <v>1</v>
      </c>
      <c r="AW55" s="66">
        <f t="shared" si="894"/>
        <v>1</v>
      </c>
      <c r="AX55" s="66">
        <f t="shared" si="894"/>
        <v>1</v>
      </c>
      <c r="AY55" s="66">
        <f t="shared" si="894"/>
        <v>1</v>
      </c>
      <c r="AZ55" s="66">
        <f t="shared" si="894"/>
        <v>1</v>
      </c>
      <c r="BA55" s="66">
        <f t="shared" si="894"/>
        <v>1</v>
      </c>
      <c r="BB55" s="66">
        <f t="shared" si="894"/>
        <v>1</v>
      </c>
      <c r="BC55" s="66">
        <f t="shared" si="894"/>
        <v>1.0374999999999999</v>
      </c>
      <c r="BD55" s="66">
        <f t="shared" si="894"/>
        <v>1.0374999999999999</v>
      </c>
      <c r="BE55" s="66">
        <f t="shared" si="894"/>
        <v>1.0374999999999999</v>
      </c>
      <c r="BF55" s="66">
        <f t="shared" si="894"/>
        <v>1.0374999999999999</v>
      </c>
      <c r="BG55" s="66">
        <f t="shared" si="894"/>
        <v>1.0374999999999999</v>
      </c>
      <c r="BH55" s="66">
        <f t="shared" si="894"/>
        <v>1.0374999999999999</v>
      </c>
      <c r="BI55" s="66">
        <f t="shared" si="894"/>
        <v>1.0374999999999999</v>
      </c>
      <c r="BJ55" s="66">
        <f t="shared" si="894"/>
        <v>1.0374999999999999</v>
      </c>
      <c r="BK55" s="66">
        <f t="shared" si="894"/>
        <v>1.0374999999999999</v>
      </c>
      <c r="BL55" s="66">
        <f t="shared" si="894"/>
        <v>1.0374999999999999</v>
      </c>
      <c r="BM55" s="66">
        <f t="shared" si="894"/>
        <v>1.0374999999999999</v>
      </c>
      <c r="BN55" s="66">
        <f t="shared" si="894"/>
        <v>1.0374999999999999</v>
      </c>
      <c r="BO55" s="66">
        <f t="shared" si="894"/>
        <v>1.0625</v>
      </c>
      <c r="BP55" s="66">
        <f t="shared" si="894"/>
        <v>1.0625</v>
      </c>
      <c r="BQ55" s="66">
        <f t="shared" si="894"/>
        <v>1.0625</v>
      </c>
      <c r="BR55" s="66">
        <f t="shared" si="894"/>
        <v>1.0625</v>
      </c>
      <c r="BS55" s="66">
        <f t="shared" si="894"/>
        <v>1.0625</v>
      </c>
      <c r="BT55" s="66">
        <f t="shared" si="894"/>
        <v>1.0625</v>
      </c>
      <c r="BU55" s="66">
        <f t="shared" si="894"/>
        <v>1.0625</v>
      </c>
      <c r="BV55" s="66">
        <f t="shared" si="894"/>
        <v>1.0625</v>
      </c>
      <c r="BW55" s="66">
        <f t="shared" si="894"/>
        <v>1.0625</v>
      </c>
      <c r="BX55" s="66">
        <f t="shared" si="894"/>
        <v>1.0625</v>
      </c>
      <c r="BY55" s="66">
        <f t="shared" si="894"/>
        <v>1.0625</v>
      </c>
      <c r="BZ55" s="66">
        <f t="shared" si="894"/>
        <v>1.0625</v>
      </c>
      <c r="CA55" s="66">
        <f t="shared" si="894"/>
        <v>1.075</v>
      </c>
      <c r="CB55" s="66">
        <f t="shared" si="894"/>
        <v>1.075</v>
      </c>
      <c r="CC55" s="66">
        <f t="shared" si="894"/>
        <v>1.075</v>
      </c>
      <c r="CD55" s="66">
        <f t="shared" si="894"/>
        <v>1.075</v>
      </c>
      <c r="CE55" s="66">
        <f t="shared" si="894"/>
        <v>1.075</v>
      </c>
      <c r="CF55" s="66">
        <f t="shared" si="894"/>
        <v>1.075</v>
      </c>
      <c r="CG55" s="66">
        <f t="shared" si="894"/>
        <v>1.075</v>
      </c>
      <c r="CH55" s="66">
        <f t="shared" si="894"/>
        <v>1.075</v>
      </c>
      <c r="CI55" s="66">
        <f t="shared" si="894"/>
        <v>1.075</v>
      </c>
      <c r="CJ55" s="66">
        <f t="shared" si="894"/>
        <v>1.075</v>
      </c>
      <c r="CK55" s="66">
        <f t="shared" si="894"/>
        <v>1.075</v>
      </c>
      <c r="CL55" s="66">
        <f t="shared" si="894"/>
        <v>1.075</v>
      </c>
      <c r="CM55" s="66">
        <f t="shared" si="894"/>
        <v>1.0874999999999999</v>
      </c>
      <c r="CN55" s="66">
        <f t="shared" si="894"/>
        <v>1.0874999999999999</v>
      </c>
      <c r="CO55" s="66">
        <f t="shared" si="894"/>
        <v>1.0874999999999999</v>
      </c>
      <c r="CP55" s="66">
        <f t="shared" si="894"/>
        <v>1.0874999999999999</v>
      </c>
      <c r="CQ55" s="66">
        <f t="shared" si="894"/>
        <v>1.0874999999999999</v>
      </c>
      <c r="CR55" s="66">
        <f t="shared" si="894"/>
        <v>1.0874999999999999</v>
      </c>
      <c r="CS55" s="66">
        <f t="shared" si="894"/>
        <v>1.0874999999999999</v>
      </c>
      <c r="CT55" s="66">
        <f t="shared" si="894"/>
        <v>1.0874999999999999</v>
      </c>
      <c r="CU55" s="66">
        <f t="shared" si="894"/>
        <v>1.0874999999999999</v>
      </c>
      <c r="CV55" s="66">
        <f t="shared" si="894"/>
        <v>1.0874999999999999</v>
      </c>
      <c r="CW55" s="66">
        <f t="shared" si="894"/>
        <v>1.0874999999999999</v>
      </c>
      <c r="CX55" s="66">
        <f t="shared" si="894"/>
        <v>1.0874999999999999</v>
      </c>
      <c r="CY55" s="66">
        <f t="shared" si="894"/>
        <v>1.1390919199252014</v>
      </c>
      <c r="CZ55" s="66">
        <f t="shared" si="894"/>
        <v>1.1390919199252014</v>
      </c>
      <c r="DA55" s="66">
        <f t="shared" si="894"/>
        <v>1.1390919199252014</v>
      </c>
      <c r="DB55" s="66">
        <f t="shared" si="894"/>
        <v>1.1390919199252014</v>
      </c>
      <c r="DC55" s="66">
        <f t="shared" ref="DC55:FN55" si="895">DC39/$G39</f>
        <v>1.1390919199252014</v>
      </c>
      <c r="DD55" s="66">
        <f t="shared" si="895"/>
        <v>1.1390919199252014</v>
      </c>
      <c r="DE55" s="66">
        <f t="shared" si="895"/>
        <v>1.1390919199252014</v>
      </c>
      <c r="DF55" s="66">
        <f t="shared" si="895"/>
        <v>1.1390919199252014</v>
      </c>
      <c r="DG55" s="66">
        <f t="shared" si="895"/>
        <v>1.1390919199252014</v>
      </c>
      <c r="DH55" s="66">
        <f t="shared" si="895"/>
        <v>1.1390919199252014</v>
      </c>
      <c r="DI55" s="66">
        <f t="shared" si="895"/>
        <v>1.1390919199252014</v>
      </c>
      <c r="DJ55" s="66">
        <f t="shared" si="895"/>
        <v>1.1390919199252014</v>
      </c>
      <c r="DK55" s="66">
        <f t="shared" si="895"/>
        <v>1.2081228356693603</v>
      </c>
      <c r="DL55" s="66">
        <f t="shared" si="895"/>
        <v>1.2081228356693603</v>
      </c>
      <c r="DM55" s="66">
        <f t="shared" si="895"/>
        <v>1.2081228356693603</v>
      </c>
      <c r="DN55" s="66">
        <f t="shared" si="895"/>
        <v>1.2081228356693603</v>
      </c>
      <c r="DO55" s="66">
        <f t="shared" si="895"/>
        <v>1.2081228356693603</v>
      </c>
      <c r="DP55" s="66">
        <f t="shared" si="895"/>
        <v>1.2081228356693603</v>
      </c>
      <c r="DQ55" s="66">
        <f t="shared" si="895"/>
        <v>1.2081228356693603</v>
      </c>
      <c r="DR55" s="66">
        <f t="shared" si="895"/>
        <v>1.2081228356693603</v>
      </c>
      <c r="DS55" s="66">
        <f t="shared" si="895"/>
        <v>1.2081228356693603</v>
      </c>
      <c r="DT55" s="66">
        <f t="shared" si="895"/>
        <v>1.2081228356693603</v>
      </c>
      <c r="DU55" s="66">
        <f t="shared" si="895"/>
        <v>1.2081228356693603</v>
      </c>
      <c r="DV55" s="66">
        <f t="shared" si="895"/>
        <v>1.2081228356693603</v>
      </c>
      <c r="DW55" s="66">
        <f t="shared" si="895"/>
        <v>1.2422376361286049</v>
      </c>
      <c r="DX55" s="66">
        <f t="shared" si="895"/>
        <v>1.2422376361286049</v>
      </c>
      <c r="DY55" s="66">
        <f t="shared" si="895"/>
        <v>1.2422376361286049</v>
      </c>
      <c r="DZ55" s="66">
        <f t="shared" si="895"/>
        <v>1.2422376361286049</v>
      </c>
      <c r="EA55" s="66">
        <f t="shared" si="895"/>
        <v>1.2422376361286049</v>
      </c>
      <c r="EB55" s="66">
        <f t="shared" si="895"/>
        <v>1.2422376361286049</v>
      </c>
      <c r="EC55" s="66">
        <f t="shared" si="895"/>
        <v>1.2422376361286049</v>
      </c>
      <c r="ED55" s="66">
        <f t="shared" si="895"/>
        <v>1.2422376361286049</v>
      </c>
      <c r="EE55" s="66">
        <f t="shared" si="895"/>
        <v>1.2422376361286049</v>
      </c>
      <c r="EF55" s="66">
        <f t="shared" si="895"/>
        <v>1.2422376361286049</v>
      </c>
      <c r="EG55" s="66">
        <f t="shared" si="895"/>
        <v>1.2422376361286049</v>
      </c>
      <c r="EH55" s="66">
        <f t="shared" si="895"/>
        <v>1.2422376361286049</v>
      </c>
      <c r="EI55" s="66">
        <f t="shared" si="895"/>
        <v>1.2659009800646883</v>
      </c>
      <c r="EJ55" s="66">
        <f t="shared" si="895"/>
        <v>1.2659009800646883</v>
      </c>
      <c r="EK55" s="66">
        <f t="shared" si="895"/>
        <v>1.2659009800646883</v>
      </c>
      <c r="EL55" s="66">
        <f t="shared" si="895"/>
        <v>1.2659009800646883</v>
      </c>
      <c r="EM55" s="66">
        <f t="shared" si="895"/>
        <v>1.2659009800646883</v>
      </c>
      <c r="EN55" s="66">
        <f t="shared" si="895"/>
        <v>1.2659009800646883</v>
      </c>
      <c r="EO55" s="66">
        <f t="shared" si="895"/>
        <v>1.2659009800646883</v>
      </c>
      <c r="EP55" s="66">
        <f t="shared" si="895"/>
        <v>1.2659009800646883</v>
      </c>
      <c r="EQ55" s="66">
        <f t="shared" si="895"/>
        <v>1.2659009800646883</v>
      </c>
      <c r="ER55" s="66">
        <f t="shared" si="895"/>
        <v>1.2659009800646883</v>
      </c>
      <c r="ES55" s="66">
        <f t="shared" si="895"/>
        <v>1.2659009800646883</v>
      </c>
      <c r="ET55" s="66">
        <f t="shared" si="895"/>
        <v>1.2659009800646883</v>
      </c>
      <c r="EU55" s="66">
        <f t="shared" si="895"/>
        <v>1.2919674526515261</v>
      </c>
      <c r="EV55" s="66">
        <f t="shared" si="895"/>
        <v>1.2919674526515261</v>
      </c>
      <c r="EW55" s="66">
        <f t="shared" si="895"/>
        <v>1.2919674526515261</v>
      </c>
      <c r="EX55" s="66">
        <f t="shared" si="895"/>
        <v>1.2919674526515261</v>
      </c>
      <c r="EY55" s="66">
        <f t="shared" si="895"/>
        <v>1.2919674526515261</v>
      </c>
      <c r="EZ55" s="66">
        <f t="shared" si="895"/>
        <v>1.2919674526515261</v>
      </c>
      <c r="FA55" s="66">
        <f t="shared" si="895"/>
        <v>1.2919674526515261</v>
      </c>
      <c r="FB55" s="66">
        <f t="shared" si="895"/>
        <v>1.2919674526515261</v>
      </c>
      <c r="FC55" s="66">
        <f t="shared" si="895"/>
        <v>1.2919674526515261</v>
      </c>
      <c r="FD55" s="66">
        <f t="shared" si="895"/>
        <v>1.2919674526515261</v>
      </c>
      <c r="FE55" s="66">
        <f t="shared" si="895"/>
        <v>1.2919674526515261</v>
      </c>
      <c r="FF55" s="66">
        <f t="shared" si="895"/>
        <v>1.2919674526515261</v>
      </c>
      <c r="FG55" s="66">
        <f t="shared" si="895"/>
        <v>1.3178826510657686</v>
      </c>
      <c r="FH55" s="66">
        <f t="shared" si="895"/>
        <v>1.3178826510657686</v>
      </c>
      <c r="FI55" s="66">
        <f t="shared" si="895"/>
        <v>1.3178826510657686</v>
      </c>
      <c r="FJ55" s="66">
        <f t="shared" si="895"/>
        <v>1.3178826510657686</v>
      </c>
      <c r="FK55" s="66">
        <f t="shared" si="895"/>
        <v>1.3178826510657686</v>
      </c>
      <c r="FL55" s="66">
        <f t="shared" si="895"/>
        <v>1.3178826510657686</v>
      </c>
      <c r="FM55" s="66">
        <f t="shared" si="895"/>
        <v>1.3178826510657686</v>
      </c>
      <c r="FN55" s="66">
        <f t="shared" si="895"/>
        <v>1.3178826510657686</v>
      </c>
      <c r="FO55" s="66">
        <f t="shared" ref="FO55:HZ55" si="896">FO39/$G39</f>
        <v>1.3178826510657686</v>
      </c>
      <c r="FP55" s="66">
        <f t="shared" si="896"/>
        <v>1.3178826510657686</v>
      </c>
      <c r="FQ55" s="66">
        <f t="shared" si="896"/>
        <v>1.3178826510657686</v>
      </c>
      <c r="FR55" s="66">
        <f t="shared" si="896"/>
        <v>1.3178826510657686</v>
      </c>
      <c r="FS55" s="66">
        <f t="shared" si="896"/>
        <v>1.3426897774861324</v>
      </c>
      <c r="FT55" s="66">
        <f t="shared" si="896"/>
        <v>1.3426897774861324</v>
      </c>
      <c r="FU55" s="66">
        <f t="shared" si="896"/>
        <v>1.3426897774861324</v>
      </c>
      <c r="FV55" s="66">
        <f t="shared" si="896"/>
        <v>1.3426897774861324</v>
      </c>
      <c r="FW55" s="66">
        <f t="shared" si="896"/>
        <v>1.3426897774861324</v>
      </c>
      <c r="FX55" s="66">
        <f t="shared" si="896"/>
        <v>1.3426897774861324</v>
      </c>
      <c r="FY55" s="66">
        <f t="shared" si="896"/>
        <v>1.3426897774861324</v>
      </c>
      <c r="FZ55" s="66">
        <f t="shared" si="896"/>
        <v>1.3426897774861324</v>
      </c>
      <c r="GA55" s="66">
        <f t="shared" si="896"/>
        <v>1.3426897774861324</v>
      </c>
      <c r="GB55" s="66">
        <f t="shared" si="896"/>
        <v>1.3426897774861324</v>
      </c>
      <c r="GC55" s="66">
        <f t="shared" si="896"/>
        <v>1.3426897774861324</v>
      </c>
      <c r="GD55" s="66">
        <f t="shared" si="896"/>
        <v>1.3426897774861324</v>
      </c>
      <c r="GE55" s="66">
        <f t="shared" si="896"/>
        <v>1.3663379340367681</v>
      </c>
      <c r="GF55" s="66">
        <f t="shared" si="896"/>
        <v>1.3663379340367681</v>
      </c>
      <c r="GG55" s="66">
        <f t="shared" si="896"/>
        <v>1.3663379340367681</v>
      </c>
      <c r="GH55" s="66">
        <f t="shared" si="896"/>
        <v>1.3663379340367681</v>
      </c>
      <c r="GI55" s="66">
        <f t="shared" si="896"/>
        <v>1.3663379340367681</v>
      </c>
      <c r="GJ55" s="66">
        <f t="shared" si="896"/>
        <v>1.3663379340367681</v>
      </c>
      <c r="GK55" s="66">
        <f t="shared" si="896"/>
        <v>1.3663379340367681</v>
      </c>
      <c r="GL55" s="66">
        <f t="shared" si="896"/>
        <v>1.3663379340367681</v>
      </c>
      <c r="GM55" s="66">
        <f t="shared" si="896"/>
        <v>1.3663379340367681</v>
      </c>
      <c r="GN55" s="66">
        <f t="shared" si="896"/>
        <v>1.3663379340367681</v>
      </c>
      <c r="GO55" s="66">
        <f t="shared" si="896"/>
        <v>1.3663379340367681</v>
      </c>
      <c r="GP55" s="66">
        <f t="shared" si="896"/>
        <v>1.3663379340367681</v>
      </c>
      <c r="GQ55" s="66">
        <f t="shared" si="896"/>
        <v>1.3904025943231295</v>
      </c>
      <c r="GR55" s="66">
        <f t="shared" si="896"/>
        <v>1.3904025943231295</v>
      </c>
      <c r="GS55" s="66">
        <f t="shared" si="896"/>
        <v>1.3904025943231295</v>
      </c>
      <c r="GT55" s="66">
        <f t="shared" si="896"/>
        <v>1.3904025943231295</v>
      </c>
      <c r="GU55" s="66">
        <f t="shared" si="896"/>
        <v>1.3904025943231295</v>
      </c>
      <c r="GV55" s="66">
        <f t="shared" si="896"/>
        <v>1.3904025943231295</v>
      </c>
      <c r="GW55" s="66">
        <f t="shared" si="896"/>
        <v>1.3904025943231295</v>
      </c>
      <c r="GX55" s="66">
        <f t="shared" si="896"/>
        <v>1.3904025943231295</v>
      </c>
      <c r="GY55" s="66">
        <f t="shared" si="896"/>
        <v>1.3904025943231295</v>
      </c>
      <c r="GZ55" s="66">
        <f t="shared" si="896"/>
        <v>1.3904025943231295</v>
      </c>
      <c r="HA55" s="66">
        <f t="shared" si="896"/>
        <v>1.3904025943231295</v>
      </c>
      <c r="HB55" s="66">
        <f t="shared" si="896"/>
        <v>1.3904025943231295</v>
      </c>
      <c r="HC55" s="66">
        <f t="shared" si="896"/>
        <v>1.4148910940274499</v>
      </c>
      <c r="HD55" s="66">
        <f t="shared" si="896"/>
        <v>1.4148910940274499</v>
      </c>
      <c r="HE55" s="66">
        <f t="shared" si="896"/>
        <v>1.4148910940274499</v>
      </c>
      <c r="HF55" s="66">
        <f t="shared" si="896"/>
        <v>1.4148910940274499</v>
      </c>
      <c r="HG55" s="66">
        <f t="shared" si="896"/>
        <v>1.4148910940274499</v>
      </c>
      <c r="HH55" s="66">
        <f t="shared" si="896"/>
        <v>1.4148910940274499</v>
      </c>
      <c r="HI55" s="66">
        <f t="shared" si="896"/>
        <v>1.4148910940274499</v>
      </c>
      <c r="HJ55" s="66">
        <f t="shared" si="896"/>
        <v>1.4148910940274499</v>
      </c>
      <c r="HK55" s="66">
        <f t="shared" si="896"/>
        <v>1.4148910940274499</v>
      </c>
      <c r="HL55" s="66">
        <f t="shared" si="896"/>
        <v>1.4148910940274499</v>
      </c>
      <c r="HM55" s="66">
        <f t="shared" si="896"/>
        <v>1.4148910940274499</v>
      </c>
      <c r="HN55" s="66">
        <f t="shared" si="896"/>
        <v>1.4148910940274499</v>
      </c>
      <c r="HO55" s="66">
        <f t="shared" si="896"/>
        <v>1.4398108980318469</v>
      </c>
      <c r="HP55" s="66">
        <f t="shared" si="896"/>
        <v>1.4398108980318469</v>
      </c>
      <c r="HQ55" s="66">
        <f t="shared" si="896"/>
        <v>1.4398108980318469</v>
      </c>
      <c r="HR55" s="66">
        <f t="shared" si="896"/>
        <v>1.4398108980318469</v>
      </c>
      <c r="HS55" s="66">
        <f t="shared" si="896"/>
        <v>1.4398108980318469</v>
      </c>
      <c r="HT55" s="66">
        <f t="shared" si="896"/>
        <v>1.4398108980318469</v>
      </c>
      <c r="HU55" s="66">
        <f t="shared" si="896"/>
        <v>1.4398108980318469</v>
      </c>
      <c r="HV55" s="66">
        <f t="shared" si="896"/>
        <v>1.4398108980318469</v>
      </c>
      <c r="HW55" s="66">
        <f t="shared" si="896"/>
        <v>1.4398108980318469</v>
      </c>
      <c r="HX55" s="66">
        <f t="shared" si="896"/>
        <v>1.4398108980318469</v>
      </c>
      <c r="HY55" s="66">
        <f t="shared" si="896"/>
        <v>1.4398108980318469</v>
      </c>
      <c r="HZ55" s="66">
        <f t="shared" si="896"/>
        <v>1.4398108980318469</v>
      </c>
      <c r="IA55" s="66">
        <f t="shared" ref="IA55:KL55" si="897">IA39/$G39</f>
        <v>1.4651696026938554</v>
      </c>
      <c r="IB55" s="66">
        <f t="shared" si="897"/>
        <v>1.4651696026938554</v>
      </c>
      <c r="IC55" s="66">
        <f t="shared" si="897"/>
        <v>1.4651696026938554</v>
      </c>
      <c r="ID55" s="66">
        <f t="shared" si="897"/>
        <v>1.4651696026938554</v>
      </c>
      <c r="IE55" s="66">
        <f t="shared" si="897"/>
        <v>1.4651696026938554</v>
      </c>
      <c r="IF55" s="66">
        <f t="shared" si="897"/>
        <v>1.4651696026938554</v>
      </c>
      <c r="IG55" s="66">
        <f t="shared" si="897"/>
        <v>1.4651696026938554</v>
      </c>
      <c r="IH55" s="66">
        <f t="shared" si="897"/>
        <v>1.4651696026938554</v>
      </c>
      <c r="II55" s="66">
        <f t="shared" si="897"/>
        <v>1.4651696026938554</v>
      </c>
      <c r="IJ55" s="66">
        <f t="shared" si="897"/>
        <v>1.4651696026938554</v>
      </c>
      <c r="IK55" s="66">
        <f t="shared" si="897"/>
        <v>1.4651696026938554</v>
      </c>
      <c r="IL55" s="66">
        <f t="shared" si="897"/>
        <v>1.4651696026938554</v>
      </c>
      <c r="IM55" s="66">
        <f t="shared" si="897"/>
        <v>1.4909749381620441</v>
      </c>
      <c r="IN55" s="66">
        <f t="shared" si="897"/>
        <v>1.4909749381620441</v>
      </c>
      <c r="IO55" s="66">
        <f t="shared" si="897"/>
        <v>1.4909749381620441</v>
      </c>
      <c r="IP55" s="66">
        <f t="shared" si="897"/>
        <v>1.4909749381620441</v>
      </c>
      <c r="IQ55" s="66">
        <f t="shared" si="897"/>
        <v>1.4909749381620441</v>
      </c>
      <c r="IR55" s="66">
        <f t="shared" si="897"/>
        <v>1.4909749381620441</v>
      </c>
      <c r="IS55" s="66">
        <f t="shared" si="897"/>
        <v>1.4909749381620441</v>
      </c>
      <c r="IT55" s="66">
        <f t="shared" si="897"/>
        <v>1.4909749381620441</v>
      </c>
      <c r="IU55" s="66">
        <f t="shared" si="897"/>
        <v>1.4909749381620441</v>
      </c>
      <c r="IV55" s="66">
        <f t="shared" si="897"/>
        <v>1.4909749381620441</v>
      </c>
      <c r="IW55" s="66">
        <f t="shared" si="897"/>
        <v>1.4909749381620441</v>
      </c>
      <c r="IX55" s="66">
        <f t="shared" si="897"/>
        <v>1.4909749381620441</v>
      </c>
      <c r="IY55" s="66">
        <f t="shared" si="897"/>
        <v>1.5172347707324119</v>
      </c>
      <c r="IZ55" s="66">
        <f t="shared" si="897"/>
        <v>1.5172347707324119</v>
      </c>
      <c r="JA55" s="66">
        <f t="shared" si="897"/>
        <v>1.5172347707324119</v>
      </c>
      <c r="JB55" s="66">
        <f t="shared" si="897"/>
        <v>1.5172347707324119</v>
      </c>
      <c r="JC55" s="66">
        <f t="shared" si="897"/>
        <v>1.5172347707324119</v>
      </c>
      <c r="JD55" s="66">
        <f t="shared" si="897"/>
        <v>1.5172347707324119</v>
      </c>
      <c r="JE55" s="66">
        <f t="shared" si="897"/>
        <v>1.5172347707324119</v>
      </c>
      <c r="JF55" s="66">
        <f t="shared" si="897"/>
        <v>1.5172347707324119</v>
      </c>
      <c r="JG55" s="66">
        <f t="shared" si="897"/>
        <v>1.5172347707324119</v>
      </c>
      <c r="JH55" s="66">
        <f t="shared" si="897"/>
        <v>1.5172347707324119</v>
      </c>
      <c r="JI55" s="66">
        <f t="shared" si="897"/>
        <v>1.5172347707324119</v>
      </c>
      <c r="JJ55" s="66">
        <f t="shared" si="897"/>
        <v>1.5172347707324119</v>
      </c>
      <c r="JK55" s="66">
        <f t="shared" si="897"/>
        <v>1.5439571052462893</v>
      </c>
      <c r="JL55" s="66">
        <f t="shared" si="897"/>
        <v>1.5439571052462893</v>
      </c>
      <c r="JM55" s="66">
        <f t="shared" si="897"/>
        <v>1.5439571052462893</v>
      </c>
      <c r="JN55" s="66">
        <f t="shared" si="897"/>
        <v>1.5439571052462893</v>
      </c>
      <c r="JO55" s="66">
        <f t="shared" si="897"/>
        <v>1.5439571052462893</v>
      </c>
      <c r="JP55" s="66">
        <f t="shared" si="897"/>
        <v>1.5439571052462893</v>
      </c>
      <c r="JQ55" s="66">
        <f t="shared" si="897"/>
        <v>1.5439571052462893</v>
      </c>
      <c r="JR55" s="66">
        <f t="shared" si="897"/>
        <v>1.5439571052462893</v>
      </c>
      <c r="JS55" s="66">
        <f t="shared" si="897"/>
        <v>1.5439571052462893</v>
      </c>
      <c r="JT55" s="66">
        <f t="shared" si="897"/>
        <v>1.5439571052462893</v>
      </c>
      <c r="JU55" s="66">
        <f t="shared" si="897"/>
        <v>1.5439571052462893</v>
      </c>
      <c r="JV55" s="66">
        <f t="shared" si="897"/>
        <v>1.5439571052462893</v>
      </c>
      <c r="JW55" s="66">
        <f t="shared" si="897"/>
        <v>1.57115008753047</v>
      </c>
      <c r="JX55" s="66">
        <f t="shared" si="897"/>
        <v>1.57115008753047</v>
      </c>
      <c r="JY55" s="66">
        <f t="shared" si="897"/>
        <v>1.57115008753047</v>
      </c>
      <c r="JZ55" s="66">
        <f t="shared" si="897"/>
        <v>1.57115008753047</v>
      </c>
      <c r="KA55" s="66">
        <f t="shared" si="897"/>
        <v>1.57115008753047</v>
      </c>
      <c r="KB55" s="66">
        <f t="shared" si="897"/>
        <v>1.57115008753047</v>
      </c>
      <c r="KC55" s="66">
        <f t="shared" si="897"/>
        <v>1.57115008753047</v>
      </c>
      <c r="KD55" s="66">
        <f t="shared" si="897"/>
        <v>1.57115008753047</v>
      </c>
      <c r="KE55" s="66">
        <f t="shared" si="897"/>
        <v>1.57115008753047</v>
      </c>
      <c r="KF55" s="66">
        <f t="shared" si="897"/>
        <v>1.57115008753047</v>
      </c>
      <c r="KG55" s="66">
        <f t="shared" si="897"/>
        <v>1.57115008753047</v>
      </c>
      <c r="KH55" s="66">
        <f t="shared" si="897"/>
        <v>1.57115008753047</v>
      </c>
      <c r="KI55" s="66">
        <f t="shared" si="897"/>
        <v>1.5988220068803209</v>
      </c>
      <c r="KJ55" s="66">
        <f t="shared" si="897"/>
        <v>1.5988220068803209</v>
      </c>
      <c r="KK55" s="66">
        <f t="shared" si="897"/>
        <v>1.5988220068803209</v>
      </c>
      <c r="KL55" s="66">
        <f t="shared" si="897"/>
        <v>1.5988220068803209</v>
      </c>
      <c r="KM55" s="66">
        <f t="shared" ref="KM55:MX55" si="898">KM39/$G39</f>
        <v>1.5988220068803209</v>
      </c>
      <c r="KN55" s="66">
        <f t="shared" si="898"/>
        <v>1.5988220068803209</v>
      </c>
      <c r="KO55" s="66">
        <f t="shared" si="898"/>
        <v>1.5988220068803209</v>
      </c>
      <c r="KP55" s="66">
        <f t="shared" si="898"/>
        <v>1.5988220068803209</v>
      </c>
      <c r="KQ55" s="66">
        <f t="shared" si="898"/>
        <v>1.5988220068803209</v>
      </c>
      <c r="KR55" s="66">
        <f t="shared" si="898"/>
        <v>1.5988220068803209</v>
      </c>
      <c r="KS55" s="66">
        <f t="shared" si="898"/>
        <v>1.5988220068803209</v>
      </c>
      <c r="KT55" s="66">
        <f t="shared" si="898"/>
        <v>1.5988220068803209</v>
      </c>
      <c r="KU55" s="66">
        <f t="shared" si="898"/>
        <v>1.6269812985866277</v>
      </c>
      <c r="KV55" s="66">
        <f t="shared" si="898"/>
        <v>1.6269812985866277</v>
      </c>
      <c r="KW55" s="66">
        <f t="shared" si="898"/>
        <v>1.6269812985866277</v>
      </c>
      <c r="KX55" s="66">
        <f t="shared" si="898"/>
        <v>1.6269812985866277</v>
      </c>
      <c r="KY55" s="66">
        <f t="shared" si="898"/>
        <v>1.6269812985866277</v>
      </c>
      <c r="KZ55" s="66">
        <f t="shared" si="898"/>
        <v>1.6269812985866277</v>
      </c>
      <c r="LA55" s="66">
        <f t="shared" si="898"/>
        <v>1.6269812985866277</v>
      </c>
      <c r="LB55" s="66">
        <f t="shared" si="898"/>
        <v>1.6269812985866277</v>
      </c>
      <c r="LC55" s="66">
        <f t="shared" si="898"/>
        <v>1.6269812985866277</v>
      </c>
      <c r="LD55" s="66">
        <f t="shared" si="898"/>
        <v>1.6269812985866277</v>
      </c>
      <c r="LE55" s="66">
        <f t="shared" si="898"/>
        <v>1.6269812985866277</v>
      </c>
      <c r="LF55" s="66">
        <f t="shared" si="898"/>
        <v>1.6269812985866277</v>
      </c>
      <c r="LG55" s="66">
        <f t="shared" si="898"/>
        <v>1.6556365465069394</v>
      </c>
      <c r="LH55" s="66">
        <f t="shared" si="898"/>
        <v>1.6556365465069394</v>
      </c>
      <c r="LI55" s="66">
        <f t="shared" si="898"/>
        <v>1.6556365465069394</v>
      </c>
      <c r="LJ55" s="66">
        <f t="shared" si="898"/>
        <v>1.6556365465069394</v>
      </c>
      <c r="LK55" s="66">
        <f t="shared" si="898"/>
        <v>1.6556365465069394</v>
      </c>
      <c r="LL55" s="66">
        <f t="shared" si="898"/>
        <v>1.6556365465069394</v>
      </c>
      <c r="LM55" s="66">
        <f t="shared" si="898"/>
        <v>1.6556365465069394</v>
      </c>
      <c r="LN55" s="66">
        <f t="shared" si="898"/>
        <v>1.6556365465069394</v>
      </c>
      <c r="LO55" s="66">
        <f t="shared" si="898"/>
        <v>1.6556365465069394</v>
      </c>
      <c r="LP55" s="66">
        <f t="shared" si="898"/>
        <v>1.6556365465069394</v>
      </c>
      <c r="LQ55" s="66">
        <f t="shared" si="898"/>
        <v>1.6556365465069394</v>
      </c>
      <c r="LR55" s="66">
        <f t="shared" si="898"/>
        <v>1.6556365465069394</v>
      </c>
      <c r="LS55" s="66">
        <f t="shared" si="898"/>
        <v>1.6847964856822075</v>
      </c>
      <c r="LT55" s="66">
        <f t="shared" si="898"/>
        <v>1.6847964856822075</v>
      </c>
      <c r="LU55" s="66">
        <f t="shared" si="898"/>
        <v>1.6847964856822075</v>
      </c>
      <c r="LV55" s="66">
        <f t="shared" si="898"/>
        <v>1.6847964856822075</v>
      </c>
      <c r="LW55" s="66">
        <f t="shared" si="898"/>
        <v>1.6847964856822075</v>
      </c>
      <c r="LX55" s="66">
        <f t="shared" si="898"/>
        <v>1.6847964856822075</v>
      </c>
      <c r="LY55" s="66">
        <f t="shared" si="898"/>
        <v>1.6847964856822075</v>
      </c>
      <c r="LZ55" s="66">
        <f t="shared" si="898"/>
        <v>1.6847964856822075</v>
      </c>
      <c r="MA55" s="66">
        <f t="shared" si="898"/>
        <v>1.6847964856822075</v>
      </c>
      <c r="MB55" s="66">
        <f t="shared" si="898"/>
        <v>1.6847964856822075</v>
      </c>
      <c r="MC55" s="66">
        <f t="shared" si="898"/>
        <v>1.6847964856822075</v>
      </c>
      <c r="MD55" s="66">
        <f t="shared" si="898"/>
        <v>1.6847964856822075</v>
      </c>
      <c r="ME55" s="66">
        <f t="shared" si="898"/>
        <v>1.7144700049995059</v>
      </c>
      <c r="MF55" s="66">
        <f t="shared" si="898"/>
        <v>1.7144700049995059</v>
      </c>
      <c r="MG55" s="66">
        <f t="shared" si="898"/>
        <v>1.7144700049995059</v>
      </c>
      <c r="MH55" s="66">
        <f t="shared" si="898"/>
        <v>1.7144700049995059</v>
      </c>
      <c r="MI55" s="66">
        <f t="shared" si="898"/>
        <v>1.7144700049995059</v>
      </c>
      <c r="MJ55" s="66">
        <f t="shared" si="898"/>
        <v>1.7144700049995059</v>
      </c>
      <c r="MK55" s="66">
        <f t="shared" si="898"/>
        <v>1.7144700049995059</v>
      </c>
      <c r="ML55" s="66">
        <f t="shared" si="898"/>
        <v>1.7144700049995059</v>
      </c>
      <c r="MM55" s="66">
        <f t="shared" si="898"/>
        <v>1.7144700049995059</v>
      </c>
      <c r="MN55" s="66">
        <f t="shared" si="898"/>
        <v>1.7144700049995059</v>
      </c>
      <c r="MO55" s="66">
        <f t="shared" si="898"/>
        <v>1.7144700049995059</v>
      </c>
      <c r="MP55" s="66">
        <f t="shared" si="898"/>
        <v>1.7144700049995059</v>
      </c>
      <c r="MQ55" s="66">
        <f t="shared" si="898"/>
        <v>1.7446661499016491</v>
      </c>
      <c r="MR55" s="66">
        <f t="shared" si="898"/>
        <v>1.7446661499016491</v>
      </c>
      <c r="MS55" s="66">
        <f t="shared" si="898"/>
        <v>1.7446661499016491</v>
      </c>
      <c r="MT55" s="66">
        <f t="shared" si="898"/>
        <v>1.7446661499016491</v>
      </c>
      <c r="MU55" s="66">
        <f t="shared" si="898"/>
        <v>1.7446661499016491</v>
      </c>
      <c r="MV55" s="66">
        <f t="shared" si="898"/>
        <v>1.7446661499016491</v>
      </c>
      <c r="MW55" s="66">
        <f t="shared" si="898"/>
        <v>1.7446661499016491</v>
      </c>
      <c r="MX55" s="66">
        <f t="shared" si="898"/>
        <v>1.7446661499016491</v>
      </c>
      <c r="MY55" s="66">
        <f t="shared" ref="MY55:PJ55" si="899">MY39/$G39</f>
        <v>1.7446661499016491</v>
      </c>
      <c r="MZ55" s="66">
        <f t="shared" si="899"/>
        <v>1.7446661499016491</v>
      </c>
      <c r="NA55" s="66">
        <f t="shared" si="899"/>
        <v>1.7446661499016491</v>
      </c>
      <c r="NB55" s="66">
        <f t="shared" si="899"/>
        <v>1.7446661499016491</v>
      </c>
      <c r="NC55" s="66">
        <f t="shared" si="899"/>
        <v>1.7753941251445349</v>
      </c>
      <c r="ND55" s="66">
        <f t="shared" si="899"/>
        <v>1.7753941251445349</v>
      </c>
      <c r="NE55" s="66">
        <f t="shared" si="899"/>
        <v>1.7753941251445349</v>
      </c>
      <c r="NF55" s="66">
        <f t="shared" si="899"/>
        <v>1.7753941251445349</v>
      </c>
      <c r="NG55" s="66">
        <f t="shared" si="899"/>
        <v>1.7753941251445349</v>
      </c>
      <c r="NH55" s="66">
        <f t="shared" si="899"/>
        <v>1.7753941251445349</v>
      </c>
      <c r="NI55" s="66">
        <f t="shared" si="899"/>
        <v>1.7753941251445349</v>
      </c>
      <c r="NJ55" s="66">
        <f t="shared" si="899"/>
        <v>1.7753941251445349</v>
      </c>
      <c r="NK55" s="66">
        <f t="shared" si="899"/>
        <v>1.7753941251445349</v>
      </c>
      <c r="NL55" s="66">
        <f t="shared" si="899"/>
        <v>1.7753941251445349</v>
      </c>
      <c r="NM55" s="66">
        <f t="shared" si="899"/>
        <v>1.7753941251445349</v>
      </c>
      <c r="NN55" s="66">
        <f t="shared" si="899"/>
        <v>1.7753941251445349</v>
      </c>
      <c r="NO55" s="66">
        <f t="shared" si="899"/>
        <v>1.8066632976030483</v>
      </c>
      <c r="NP55" s="66">
        <f t="shared" si="899"/>
        <v>1.8066632976030483</v>
      </c>
      <c r="NQ55" s="66">
        <f t="shared" si="899"/>
        <v>1.8066632976030483</v>
      </c>
      <c r="NR55" s="66">
        <f t="shared" si="899"/>
        <v>1.8066632976030483</v>
      </c>
      <c r="NS55" s="66">
        <f t="shared" si="899"/>
        <v>1.8066632976030483</v>
      </c>
      <c r="NT55" s="66">
        <f t="shared" si="899"/>
        <v>1.8066632976030483</v>
      </c>
      <c r="NU55" s="66">
        <f t="shared" si="899"/>
        <v>1.8066632976030483</v>
      </c>
      <c r="NV55" s="66">
        <f t="shared" si="899"/>
        <v>1.8066632976030483</v>
      </c>
      <c r="NW55" s="66">
        <f t="shared" si="899"/>
        <v>1.8066632976030483</v>
      </c>
      <c r="NX55" s="66">
        <f t="shared" si="899"/>
        <v>1.8066632976030483</v>
      </c>
      <c r="NY55" s="66">
        <f t="shared" si="899"/>
        <v>1.8066632976030483</v>
      </c>
      <c r="NZ55" s="66">
        <f t="shared" si="899"/>
        <v>1.8066632976030483</v>
      </c>
      <c r="OA55" s="66">
        <f t="shared" si="899"/>
        <v>1.8384831991263888</v>
      </c>
      <c r="OB55" s="66">
        <f t="shared" si="899"/>
        <v>1.8384831991263888</v>
      </c>
      <c r="OC55" s="66">
        <f t="shared" si="899"/>
        <v>1.8384831991263888</v>
      </c>
      <c r="OD55" s="66">
        <f t="shared" si="899"/>
        <v>1.8384831991263888</v>
      </c>
      <c r="OE55" s="66">
        <f t="shared" si="899"/>
        <v>1.8384831991263888</v>
      </c>
      <c r="OF55" s="66">
        <f t="shared" si="899"/>
        <v>1.8384831991263888</v>
      </c>
      <c r="OG55" s="66">
        <f t="shared" si="899"/>
        <v>1.8384831991263888</v>
      </c>
      <c r="OH55" s="66">
        <f t="shared" si="899"/>
        <v>1.8384831991263888</v>
      </c>
      <c r="OI55" s="66">
        <f t="shared" si="899"/>
        <v>1.8384831991263888</v>
      </c>
      <c r="OJ55" s="66">
        <f t="shared" si="899"/>
        <v>1.8384831991263888</v>
      </c>
      <c r="OK55" s="66">
        <f t="shared" si="899"/>
        <v>1.8384831991263888</v>
      </c>
      <c r="OL55" s="66">
        <f t="shared" si="899"/>
        <v>1.8384831991263888</v>
      </c>
      <c r="OM55" s="66">
        <f t="shared" si="899"/>
        <v>1.8708635294436826</v>
      </c>
      <c r="ON55" s="66">
        <f t="shared" si="899"/>
        <v>1.8708635294436826</v>
      </c>
      <c r="OO55" s="66">
        <f t="shared" si="899"/>
        <v>1.8708635294436826</v>
      </c>
      <c r="OP55" s="66">
        <f t="shared" si="899"/>
        <v>1.8708635294436826</v>
      </c>
      <c r="OQ55" s="66">
        <f t="shared" si="899"/>
        <v>1.8708635294436826</v>
      </c>
      <c r="OR55" s="66">
        <f t="shared" si="899"/>
        <v>1.8708635294436826</v>
      </c>
      <c r="OS55" s="66">
        <f t="shared" si="899"/>
        <v>1.8708635294436826</v>
      </c>
      <c r="OT55" s="66">
        <f t="shared" si="899"/>
        <v>1.8708635294436826</v>
      </c>
      <c r="OU55" s="66">
        <f t="shared" si="899"/>
        <v>1.8708635294436826</v>
      </c>
      <c r="OV55" s="66">
        <f t="shared" si="899"/>
        <v>1.8708635294436826</v>
      </c>
      <c r="OW55" s="66">
        <f t="shared" si="899"/>
        <v>1.8708635294436826</v>
      </c>
      <c r="OX55" s="66">
        <f t="shared" si="899"/>
        <v>1.8708635294436826</v>
      </c>
      <c r="OY55" s="66">
        <f t="shared" si="899"/>
        <v>1.8708635294436826</v>
      </c>
      <c r="OZ55" s="66">
        <f t="shared" si="899"/>
        <v>1.8708635294436826</v>
      </c>
      <c r="PA55" s="66">
        <f t="shared" si="899"/>
        <v>1.8708635294436826</v>
      </c>
      <c r="PB55" s="66">
        <f t="shared" si="899"/>
        <v>1.8708635294436826</v>
      </c>
      <c r="PC55" s="66">
        <f t="shared" si="899"/>
        <v>1.8708635294436826</v>
      </c>
      <c r="PD55" s="66">
        <f t="shared" si="899"/>
        <v>1.8708635294436826</v>
      </c>
      <c r="PE55" s="66">
        <f t="shared" si="899"/>
        <v>1.8708635294436826</v>
      </c>
      <c r="PF55" s="66">
        <f t="shared" si="899"/>
        <v>1.8708635294436826</v>
      </c>
      <c r="PG55" s="66">
        <f t="shared" si="899"/>
        <v>1.8708635294436826</v>
      </c>
      <c r="PH55" s="66">
        <f t="shared" si="899"/>
        <v>1.8708635294436826</v>
      </c>
      <c r="PI55" s="66">
        <f t="shared" si="899"/>
        <v>1.8708635294436826</v>
      </c>
      <c r="PJ55" s="66">
        <f t="shared" si="899"/>
        <v>1.8708635294436826</v>
      </c>
      <c r="PK55" s="66">
        <f t="shared" ref="PK55:QH55" si="900">PK39/$G39</f>
        <v>1.8708635294436826</v>
      </c>
      <c r="PL55" s="66">
        <f t="shared" si="900"/>
        <v>1.8708635294436826</v>
      </c>
      <c r="PM55" s="66">
        <f t="shared" si="900"/>
        <v>1.8708635294436826</v>
      </c>
      <c r="PN55" s="66">
        <f t="shared" si="900"/>
        <v>1.8708635294436826</v>
      </c>
      <c r="PO55" s="66">
        <f t="shared" si="900"/>
        <v>1.8708635294436826</v>
      </c>
      <c r="PP55" s="66">
        <f t="shared" si="900"/>
        <v>1.8708635294436826</v>
      </c>
      <c r="PQ55" s="66">
        <f t="shared" si="900"/>
        <v>1.8708635294436826</v>
      </c>
      <c r="PR55" s="66">
        <f t="shared" si="900"/>
        <v>1.8708635294436826</v>
      </c>
      <c r="PS55" s="66">
        <f t="shared" si="900"/>
        <v>1.8708635294436826</v>
      </c>
      <c r="PT55" s="66">
        <f t="shared" si="900"/>
        <v>1.8708635294436826</v>
      </c>
      <c r="PU55" s="66">
        <f t="shared" si="900"/>
        <v>1.8708635294436826</v>
      </c>
      <c r="PV55" s="66">
        <f t="shared" si="900"/>
        <v>1.8708635294436826</v>
      </c>
      <c r="PW55" s="66">
        <f t="shared" si="900"/>
        <v>1.8708635294436826</v>
      </c>
      <c r="PX55" s="66">
        <f t="shared" si="900"/>
        <v>1.8708635294436826</v>
      </c>
      <c r="PY55" s="66">
        <f t="shared" si="900"/>
        <v>1.8708635294436826</v>
      </c>
      <c r="PZ55" s="66">
        <f t="shared" si="900"/>
        <v>1.8708635294436826</v>
      </c>
      <c r="QA55" s="66">
        <f t="shared" si="900"/>
        <v>1.8708635294436826</v>
      </c>
      <c r="QB55" s="66">
        <f t="shared" si="900"/>
        <v>1.8708635294436826</v>
      </c>
      <c r="QC55" s="66">
        <f t="shared" si="900"/>
        <v>1.8708635294436826</v>
      </c>
      <c r="QD55" s="66">
        <f t="shared" si="900"/>
        <v>1.8708635294436826</v>
      </c>
      <c r="QE55" s="66">
        <f t="shared" si="900"/>
        <v>1.8708635294436826</v>
      </c>
      <c r="QF55" s="66">
        <f t="shared" si="900"/>
        <v>1.8708635294436826</v>
      </c>
      <c r="QG55" s="66">
        <f t="shared" si="900"/>
        <v>1.8708635294436826</v>
      </c>
      <c r="QH55" s="66">
        <f t="shared" si="900"/>
        <v>1.8708635294436826</v>
      </c>
      <c r="QI55" t="s">
        <v>1293</v>
      </c>
    </row>
    <row r="56" spans="1:451">
      <c r="A56" s="45"/>
      <c r="B56" s="45"/>
    </row>
    <row r="57" spans="1:451">
      <c r="A57" s="45"/>
      <c r="B57" s="45"/>
      <c r="C57" s="45"/>
      <c r="D57" s="46"/>
      <c r="E57" s="46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  <c r="CN57" s="45"/>
      <c r="CO57" s="45"/>
      <c r="CP57" s="45"/>
      <c r="CQ57" s="45"/>
      <c r="CR57" s="45"/>
      <c r="CS57" s="45"/>
      <c r="CT57" s="45"/>
      <c r="CU57" s="45"/>
      <c r="CV57" s="45"/>
      <c r="CW57" s="45"/>
      <c r="CX57" s="45"/>
      <c r="CY57" s="45"/>
      <c r="CZ57" s="45"/>
      <c r="DA57" s="45"/>
      <c r="DB57" s="45"/>
      <c r="DC57" s="45"/>
      <c r="DD57" s="45"/>
      <c r="DE57" s="45"/>
      <c r="DF57" s="45"/>
      <c r="DG57" s="45"/>
      <c r="DH57" s="45"/>
      <c r="DI57" s="45"/>
      <c r="DJ57" s="45"/>
      <c r="DK57" s="45"/>
      <c r="DL57" s="45"/>
      <c r="DM57" s="45"/>
      <c r="DN57" s="45"/>
      <c r="DO57" s="45"/>
      <c r="DP57" s="45"/>
      <c r="DQ57" s="45"/>
      <c r="DR57" s="45"/>
      <c r="DS57" s="45"/>
      <c r="DT57" s="45"/>
      <c r="DU57" s="45"/>
      <c r="DV57" s="45"/>
      <c r="DW57" s="45"/>
      <c r="DX57" s="45"/>
      <c r="DY57" s="45"/>
      <c r="DZ57" s="45"/>
      <c r="EA57" s="45"/>
      <c r="EB57" s="45"/>
      <c r="EC57" s="45"/>
      <c r="ED57" s="45"/>
      <c r="EE57" s="45"/>
      <c r="EF57" s="45"/>
      <c r="EG57" s="45"/>
      <c r="EH57" s="45"/>
      <c r="EI57" s="45"/>
      <c r="EJ57" s="45"/>
      <c r="EK57" s="45"/>
      <c r="EL57" s="45"/>
      <c r="EM57" s="45"/>
      <c r="EN57" s="45"/>
      <c r="EO57" s="45"/>
      <c r="EP57" s="45"/>
      <c r="EQ57" s="45"/>
      <c r="ER57" s="45"/>
      <c r="ES57" s="45"/>
      <c r="ET57" s="45"/>
      <c r="EU57" s="45"/>
      <c r="EV57" s="45"/>
      <c r="EW57" s="45"/>
      <c r="EX57" s="45"/>
      <c r="EY57" s="45"/>
      <c r="EZ57" s="45"/>
      <c r="FA57" s="45"/>
      <c r="FB57" s="45"/>
      <c r="FC57" s="45"/>
      <c r="FD57" s="45"/>
      <c r="FE57" s="45"/>
      <c r="FF57" s="45"/>
      <c r="FG57" s="45"/>
      <c r="FH57" s="45"/>
      <c r="FI57" s="45"/>
      <c r="FJ57" s="45"/>
      <c r="FK57" s="45"/>
      <c r="FL57" s="45"/>
      <c r="FM57" s="45"/>
      <c r="FN57" s="45"/>
      <c r="FO57" s="45"/>
      <c r="FP57" s="45"/>
      <c r="FQ57" s="45"/>
      <c r="FR57" s="45"/>
      <c r="FS57" s="45"/>
      <c r="FT57" s="45"/>
      <c r="FU57" s="45"/>
      <c r="FV57" s="45"/>
      <c r="FW57" s="45"/>
      <c r="FX57" s="45"/>
      <c r="FY57" s="45"/>
      <c r="FZ57" s="45"/>
      <c r="GA57" s="45"/>
      <c r="GB57" s="45"/>
      <c r="GC57" s="45"/>
      <c r="GD57" s="45"/>
      <c r="GE57" s="45"/>
      <c r="GF57" s="45"/>
      <c r="GG57" s="45"/>
      <c r="GH57" s="45"/>
      <c r="GI57" s="45"/>
      <c r="GJ57" s="45"/>
      <c r="GK57" s="45"/>
      <c r="GL57" s="45"/>
      <c r="GM57" s="45"/>
      <c r="GN57" s="45"/>
      <c r="GO57" s="45"/>
      <c r="GP57" s="45"/>
      <c r="GQ57" s="45"/>
      <c r="GR57" s="45"/>
      <c r="GS57" s="45"/>
      <c r="GT57" s="45"/>
      <c r="GU57" s="45"/>
      <c r="GV57" s="45"/>
      <c r="GW57" s="45"/>
      <c r="GX57" s="45"/>
      <c r="GY57" s="45"/>
      <c r="GZ57" s="45"/>
      <c r="HA57" s="45"/>
      <c r="HB57" s="45"/>
      <c r="HC57" s="45"/>
      <c r="HD57" s="45"/>
      <c r="HE57" s="45"/>
      <c r="HF57" s="45"/>
      <c r="HG57" s="45"/>
      <c r="HH57" s="45"/>
      <c r="HI57" s="45"/>
      <c r="HJ57" s="45"/>
      <c r="HK57" s="45"/>
      <c r="HL57" s="45"/>
      <c r="HM57" s="45"/>
      <c r="HN57" s="45"/>
      <c r="HO57" s="45"/>
      <c r="HP57" s="45"/>
      <c r="HQ57" s="45"/>
      <c r="HR57" s="45"/>
      <c r="HS57" s="45"/>
      <c r="HT57" s="45"/>
      <c r="HU57" s="45"/>
      <c r="HV57" s="45"/>
      <c r="HW57" s="45"/>
      <c r="HX57" s="45"/>
      <c r="HY57" s="45"/>
      <c r="HZ57" s="45"/>
      <c r="IA57" s="45"/>
      <c r="IB57" s="45"/>
      <c r="IC57" s="45"/>
      <c r="ID57" s="45"/>
      <c r="IE57" s="45"/>
      <c r="IF57" s="45"/>
      <c r="IG57" s="45"/>
      <c r="IH57" s="45"/>
      <c r="II57" s="45"/>
      <c r="IJ57" s="45"/>
      <c r="IK57" s="45"/>
      <c r="IL57" s="45"/>
      <c r="IM57" s="45"/>
      <c r="IN57" s="45"/>
      <c r="IO57" s="45"/>
      <c r="IP57" s="45"/>
      <c r="IQ57" s="45"/>
      <c r="IR57" s="45"/>
      <c r="IS57" s="45"/>
      <c r="IT57" s="45"/>
      <c r="IU57" s="45"/>
      <c r="IV57" s="45"/>
      <c r="IW57" s="45"/>
      <c r="IX57" s="45"/>
      <c r="IY57" s="45"/>
      <c r="IZ57" s="45"/>
      <c r="JA57" s="45"/>
      <c r="JB57" s="45"/>
      <c r="JC57" s="45"/>
      <c r="JD57" s="45"/>
      <c r="JE57" s="45"/>
      <c r="JF57" s="45"/>
      <c r="JG57" s="45"/>
      <c r="JH57" s="45"/>
      <c r="JI57" s="45"/>
      <c r="JJ57" s="45"/>
      <c r="JK57" s="45"/>
      <c r="JL57" s="45"/>
      <c r="JM57" s="45"/>
      <c r="JN57" s="45"/>
      <c r="JO57" s="45"/>
      <c r="JP57" s="45"/>
      <c r="JQ57" s="45"/>
      <c r="JR57" s="45"/>
      <c r="JS57" s="45"/>
      <c r="JT57" s="45"/>
      <c r="JU57" s="45"/>
      <c r="JV57" s="45"/>
      <c r="JW57" s="45"/>
      <c r="JX57" s="45"/>
      <c r="JY57" s="45"/>
      <c r="JZ57" s="45"/>
      <c r="KA57" s="45"/>
      <c r="KB57" s="45"/>
      <c r="KC57" s="45"/>
      <c r="KD57" s="45"/>
      <c r="KE57" s="45"/>
      <c r="KF57" s="45"/>
      <c r="KG57" s="45"/>
      <c r="KH57" s="45"/>
      <c r="KI57" s="45"/>
      <c r="KJ57" s="45"/>
      <c r="KK57" s="45"/>
      <c r="KL57" s="45"/>
      <c r="KM57" s="45"/>
      <c r="KN57" s="45"/>
      <c r="KO57" s="45"/>
      <c r="KP57" s="45"/>
      <c r="KQ57" s="45"/>
      <c r="KR57" s="45"/>
      <c r="KS57" s="45"/>
      <c r="KT57" s="45"/>
      <c r="KU57" s="45"/>
      <c r="KV57" s="45"/>
      <c r="KW57" s="45"/>
      <c r="KX57" s="45"/>
      <c r="KY57" s="45"/>
      <c r="KZ57" s="45"/>
      <c r="LA57" s="45"/>
      <c r="LB57" s="45"/>
      <c r="LC57" s="45"/>
      <c r="LD57" s="45"/>
      <c r="LE57" s="45"/>
      <c r="LF57" s="45"/>
      <c r="LG57" s="45"/>
      <c r="LH57" s="45"/>
      <c r="LI57" s="45"/>
      <c r="LJ57" s="45"/>
      <c r="LK57" s="45"/>
      <c r="LL57" s="45"/>
      <c r="LM57" s="45"/>
      <c r="LN57" s="45"/>
      <c r="LO57" s="45"/>
      <c r="LP57" s="45"/>
      <c r="LQ57" s="45"/>
      <c r="LR57" s="45"/>
      <c r="LS57" s="45"/>
      <c r="LT57" s="45"/>
      <c r="LU57" s="45"/>
      <c r="LV57" s="45"/>
      <c r="LW57" s="45"/>
      <c r="LX57" s="45"/>
      <c r="LY57" s="45"/>
      <c r="LZ57" s="45"/>
      <c r="MA57" s="45"/>
      <c r="MB57" s="45"/>
      <c r="MC57" s="45"/>
      <c r="MD57" s="45"/>
      <c r="ME57" s="45"/>
      <c r="MF57" s="45"/>
      <c r="MG57" s="45"/>
      <c r="MH57" s="45"/>
      <c r="MI57" s="45"/>
      <c r="MJ57" s="45"/>
      <c r="MK57" s="45"/>
      <c r="ML57" s="45"/>
      <c r="MM57" s="45"/>
      <c r="MN57" s="45"/>
      <c r="MO57" s="45"/>
      <c r="MP57" s="45"/>
      <c r="MQ57" s="45"/>
      <c r="MR57" s="45"/>
      <c r="MS57" s="45"/>
      <c r="MT57" s="45"/>
      <c r="MU57" s="45"/>
      <c r="MV57" s="45"/>
      <c r="MW57" s="45"/>
      <c r="MX57" s="45"/>
      <c r="MY57" s="45"/>
      <c r="MZ57" s="45"/>
      <c r="NA57" s="45"/>
      <c r="NB57" s="45"/>
      <c r="NC57" s="45"/>
      <c r="ND57" s="45"/>
      <c r="NE57" s="45"/>
      <c r="NF57" s="45"/>
      <c r="NG57" s="45"/>
      <c r="NH57" s="45"/>
      <c r="NI57" s="45"/>
      <c r="NJ57" s="45"/>
      <c r="NK57" s="45"/>
      <c r="NL57" s="45"/>
      <c r="NM57" s="45"/>
      <c r="NN57" s="45"/>
      <c r="NO57" s="45"/>
      <c r="NP57" s="45"/>
      <c r="NQ57" s="45"/>
      <c r="NR57" s="45"/>
      <c r="NS57" s="45"/>
      <c r="NT57" s="45"/>
      <c r="NU57" s="45"/>
      <c r="NV57" s="45"/>
      <c r="NW57" s="45"/>
      <c r="NX57" s="45"/>
      <c r="NY57" s="45"/>
      <c r="NZ57" s="45"/>
      <c r="OA57" s="45"/>
      <c r="OB57" s="45"/>
      <c r="OC57" s="45"/>
      <c r="OD57" s="45"/>
      <c r="OE57" s="45"/>
      <c r="OF57" s="45"/>
      <c r="OG57" s="45"/>
      <c r="OH57" s="45"/>
      <c r="OI57" s="45"/>
      <c r="OJ57" s="45"/>
      <c r="OK57" s="45"/>
      <c r="OL57" s="45"/>
      <c r="OM57" s="45"/>
      <c r="ON57" s="45"/>
      <c r="OO57" s="45"/>
      <c r="OP57" s="45"/>
      <c r="OQ57" s="45"/>
      <c r="OR57" s="45"/>
      <c r="OS57" s="45"/>
      <c r="OT57" s="45"/>
      <c r="OU57" s="45"/>
      <c r="OV57" s="45"/>
      <c r="OW57" s="45"/>
      <c r="OX57" s="45"/>
      <c r="OY57" s="45"/>
      <c r="OZ57" s="45"/>
      <c r="PA57" s="45"/>
      <c r="PB57" s="45"/>
      <c r="PC57" s="45"/>
      <c r="PD57" s="45"/>
      <c r="PE57" s="45"/>
      <c r="PF57" s="45"/>
      <c r="PG57" s="45"/>
      <c r="PH57" s="45"/>
      <c r="PI57" s="45"/>
      <c r="PJ57" s="45"/>
      <c r="PK57" s="45"/>
      <c r="PL57" s="45"/>
      <c r="PM57" s="45"/>
      <c r="PN57" s="45"/>
      <c r="PO57" s="45"/>
      <c r="PP57" s="45"/>
      <c r="PQ57" s="45"/>
      <c r="PR57" s="45"/>
      <c r="PS57" s="45"/>
      <c r="PT57" s="45"/>
      <c r="PU57" s="45"/>
      <c r="PV57" s="45"/>
      <c r="PW57" s="45"/>
      <c r="PX57" s="45"/>
      <c r="PY57" s="45"/>
      <c r="PZ57" s="45"/>
      <c r="QA57" s="45"/>
      <c r="QB57" s="45"/>
      <c r="QC57" s="45"/>
      <c r="QD57" s="45"/>
      <c r="QE57" s="45"/>
      <c r="QF57" s="45"/>
      <c r="QG57" s="45"/>
      <c r="QH57" s="45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689E142B5108D4884CFA215946630CB" ma:contentTypeVersion="19" ma:contentTypeDescription="Crie um novo documento." ma:contentTypeScope="" ma:versionID="c80df2f6fe362e53189caf033b541a03">
  <xsd:schema xmlns:xsd="http://www.w3.org/2001/XMLSchema" xmlns:xs="http://www.w3.org/2001/XMLSchema" xmlns:p="http://schemas.microsoft.com/office/2006/metadata/properties" xmlns:ns2="4550551c-89b5-40ae-8502-3a6cf62f0616" xmlns:ns3="664ae167-ed06-4c05-9aa2-2a3aa633e1a5" targetNamespace="http://schemas.microsoft.com/office/2006/metadata/properties" ma:root="true" ma:fieldsID="e6cfafc4068b68234d4a567dfaf56a9e" ns2:_="" ns3:_="">
    <xsd:import namespace="4550551c-89b5-40ae-8502-3a6cf62f0616"/>
    <xsd:import namespace="664ae167-ed06-4c05-9aa2-2a3aa633e1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OrdemNumerlca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50551c-89b5-40ae-8502-3a6cf62f0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OrdemNumerlca" ma:index="20" nillable="true" ma:displayName="Ordem Numerlca" ma:format="Dropdown" ma:internalName="OrdemNumerlca" ma:percentage="FALSE">
      <xsd:simpleType>
        <xsd:restriction base="dms:Number"/>
      </xsd:simpleType>
    </xsd:element>
    <xsd:element name="lcf76f155ced4ddcb4097134ff3c332f" ma:index="22" nillable="true" ma:taxonomy="true" ma:internalName="lcf76f155ced4ddcb4097134ff3c332f" ma:taxonomyFieldName="MediaServiceImageTags" ma:displayName="Marcações de imagem" ma:readOnly="false" ma:fieldId="{5cf76f15-5ced-4ddc-b409-7134ff3c332f}" ma:taxonomyMulti="true" ma:sspId="07eae183-aee9-469b-8792-e96d6e5d93b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64ae167-ed06-4c05-9aa2-2a3aa633e1a5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12a30ce-6551-4675-9f6b-a26882845bae}" ma:internalName="TaxCatchAll" ma:showField="CatchAllData" ma:web="664ae167-ed06-4c05-9aa2-2a3aa633e1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64ae167-ed06-4c05-9aa2-2a3aa633e1a5" xsi:nil="true"/>
    <lcf76f155ced4ddcb4097134ff3c332f xmlns="4550551c-89b5-40ae-8502-3a6cf62f0616">
      <Terms xmlns="http://schemas.microsoft.com/office/infopath/2007/PartnerControls"/>
    </lcf76f155ced4ddcb4097134ff3c332f>
    <OrdemNumerlca xmlns="4550551c-89b5-40ae-8502-3a6cf62f0616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1A8A42C-D662-49F1-827F-17DE4418C799}"/>
</file>

<file path=customXml/itemProps2.xml><?xml version="1.0" encoding="utf-8"?>
<ds:datastoreItem xmlns:ds="http://schemas.openxmlformats.org/officeDocument/2006/customXml" ds:itemID="{C1CBAA7F-F32D-466A-8C60-CBF92358651E}"/>
</file>

<file path=customXml/itemProps3.xml><?xml version="1.0" encoding="utf-8"?>
<ds:datastoreItem xmlns:ds="http://schemas.openxmlformats.org/officeDocument/2006/customXml" ds:itemID="{937DCA34-22BD-4CC1-A56C-C3145F7DEF0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Guilherme</dc:creator>
  <cp:keywords/>
  <dc:description/>
  <cp:lastModifiedBy>Gestão Master</cp:lastModifiedBy>
  <cp:revision/>
  <dcterms:created xsi:type="dcterms:W3CDTF">2020-01-14T19:33:01Z</dcterms:created>
  <dcterms:modified xsi:type="dcterms:W3CDTF">2024-10-30T14:00:24Z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0x0101008689E142B5108D4884CFA215946630CB</vt:lpwstr>
  </property>
  <property fmtid="{D5CDD505-2E9C-101B-9397-08002B2CF9AE}" pid="3" name="MediaServiceImageTags">
    <vt:lpwstr/>
  </property>
</Properties>
</file>